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18a85af3bf5c4c/Desktop/"/>
    </mc:Choice>
  </mc:AlternateContent>
  <xr:revisionPtr revIDLastSave="1531" documentId="8_{7493B9B8-434C-4481-B0AE-BD54460E6624}" xr6:coauthVersionLast="47" xr6:coauthVersionMax="47" xr10:uidLastSave="{69C12FC3-D8FD-465D-AF28-E38B22289A29}"/>
  <bookViews>
    <workbookView xWindow="5460" yWindow="4000" windowWidth="28800" windowHeight="15910" firstSheet="9" activeTab="13" xr2:uid="{45A6249D-B369-41C7-8C69-8EA2555C4DAD}"/>
  </bookViews>
  <sheets>
    <sheet name="Q1_SQL_Summary" sheetId="1" r:id="rId1"/>
    <sheet name="Q1_sql_Customer_Detail" sheetId="2" r:id="rId2"/>
    <sheet name="Q1_sql_Card_Detail" sheetId="3" r:id="rId3"/>
    <sheet name="Q1_Validation" sheetId="4" r:id="rId4"/>
    <sheet name="Q2_SQL_Summary" sheetId="5" r:id="rId5"/>
    <sheet name="Q2_sql_validation_base" sheetId="7" r:id="rId6"/>
    <sheet name="Q2_Validation" sheetId="8" r:id="rId7"/>
    <sheet name="Q3_SQL_Methodology" sheetId="16" r:id="rId8"/>
    <sheet name="Q3_Validation_Base" sheetId="12" r:id="rId9"/>
    <sheet name="Q3_SQL_Error_Concentration" sheetId="17" r:id="rId10"/>
    <sheet name="Q3_Validation" sheetId="14" r:id="rId11"/>
    <sheet name="Q4_Validation_Base" sheetId="18" r:id="rId12"/>
    <sheet name="Q4_SQL_Error_Card_Repetition" sheetId="21" r:id="rId13"/>
    <sheet name="Q4_Validation" sheetId="20" r:id="rId14"/>
    <sheet name="Q5_SQL_Repetition_Comparison" sheetId="23" r:id="rId15"/>
    <sheet name="Q5_Validation" sheetId="24" r:id="rId16"/>
  </sheets>
  <definedNames>
    <definedName name="ExternalData_1" localSheetId="2" hidden="1">Q1_sql_Card_Detail!$A$1:$S$4072</definedName>
    <definedName name="ExternalData_1" localSheetId="1" hidden="1">Q1_sql_Customer_Detail!$A$1:$S$1220</definedName>
    <definedName name="ExternalData_1" localSheetId="0" hidden="1">Q1_SQL_Summary!$A$1:$U$3</definedName>
    <definedName name="ExternalData_1" localSheetId="4" hidden="1">Q2_SQL_Summary!$A$1:$N$4</definedName>
    <definedName name="ExternalData_1" localSheetId="5" hidden="1">Q2_sql_validation_base!$A$1:$H$295</definedName>
    <definedName name="ExternalData_1" localSheetId="9" hidden="1">Q3_SQL_Error_Concentration!$A$1:$J$392</definedName>
    <definedName name="ExternalData_1" localSheetId="7" hidden="1">Q3_SQL_Methodology!$A$1:$J$2</definedName>
    <definedName name="ExternalData_1" localSheetId="8" hidden="1">Q3_Validation_Base!$A$1:$E$6301</definedName>
    <definedName name="ExternalData_1" localSheetId="12" hidden="1">Q4_SQL_Error_Card_Repetition!$A$1:$R$392</definedName>
    <definedName name="ExternalData_1" localSheetId="11" hidden="1">Q4_Validation_Base!$A$1:$F$21859</definedName>
    <definedName name="ExternalData_1" localSheetId="14" hidden="1">Q5_SQL_Repetition_Comparison!$A$1:$G$7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4" i="24" l="1"/>
  <c r="B23" i="24"/>
  <c r="D22" i="24"/>
  <c r="B22" i="24"/>
  <c r="C22" i="24"/>
  <c r="T4" i="24"/>
  <c r="T5" i="24"/>
  <c r="T6" i="24"/>
  <c r="T7" i="24"/>
  <c r="T8" i="24"/>
  <c r="T3" i="24"/>
  <c r="D17" i="24"/>
  <c r="C17" i="24"/>
  <c r="B17" i="24"/>
  <c r="Q3" i="24"/>
  <c r="Q4" i="24"/>
  <c r="Q5" i="24"/>
  <c r="Q6" i="24"/>
  <c r="Q7" i="24"/>
  <c r="Q8" i="24"/>
  <c r="B19" i="24" s="1"/>
  <c r="B12" i="24"/>
  <c r="C12" i="24"/>
  <c r="B9" i="24"/>
  <c r="N3" i="24"/>
  <c r="N4" i="24"/>
  <c r="N5" i="24"/>
  <c r="N6" i="24"/>
  <c r="N7" i="24"/>
  <c r="N8" i="24"/>
  <c r="K3" i="24"/>
  <c r="K4" i="24"/>
  <c r="K5" i="24"/>
  <c r="B8" i="24" s="1"/>
  <c r="K6" i="24"/>
  <c r="K7" i="24"/>
  <c r="K8" i="24"/>
  <c r="G18" i="24"/>
  <c r="G17" i="24"/>
  <c r="H4" i="24"/>
  <c r="H5" i="24"/>
  <c r="B7" i="24" s="1"/>
  <c r="H6" i="24"/>
  <c r="B4" i="24" s="1"/>
  <c r="H7" i="24"/>
  <c r="H8" i="24"/>
  <c r="H3" i="24"/>
  <c r="B3" i="24" s="1"/>
  <c r="C6" i="14"/>
  <c r="AF5" i="20"/>
  <c r="AD4" i="20"/>
  <c r="AD5" i="20"/>
  <c r="AD3" i="20"/>
  <c r="AF3" i="20" s="1"/>
  <c r="X4" i="20"/>
  <c r="X5" i="20"/>
  <c r="X6" i="20"/>
  <c r="X7" i="20"/>
  <c r="X8" i="20"/>
  <c r="X9" i="20"/>
  <c r="X10" i="20"/>
  <c r="X11" i="20"/>
  <c r="X12" i="20"/>
  <c r="X13" i="20"/>
  <c r="X14" i="20"/>
  <c r="X15" i="20"/>
  <c r="X16" i="20"/>
  <c r="X17" i="20"/>
  <c r="X18" i="20"/>
  <c r="X19" i="20"/>
  <c r="X20" i="20"/>
  <c r="X21" i="20"/>
  <c r="X22" i="20"/>
  <c r="X23" i="20"/>
  <c r="X24" i="20"/>
  <c r="X25" i="20"/>
  <c r="X26" i="20"/>
  <c r="X27" i="20"/>
  <c r="X28" i="20"/>
  <c r="X29" i="20"/>
  <c r="X30" i="20"/>
  <c r="X31" i="20"/>
  <c r="X32" i="20"/>
  <c r="X33" i="20"/>
  <c r="X34" i="20"/>
  <c r="X35" i="20"/>
  <c r="X36" i="20"/>
  <c r="X37" i="20"/>
  <c r="X38" i="20"/>
  <c r="X39" i="20"/>
  <c r="X40" i="20"/>
  <c r="X41" i="20"/>
  <c r="X42" i="20"/>
  <c r="X43" i="20"/>
  <c r="X44" i="20"/>
  <c r="X45" i="20"/>
  <c r="X46" i="20"/>
  <c r="X47" i="20"/>
  <c r="X48" i="20"/>
  <c r="X49" i="20"/>
  <c r="X50" i="20"/>
  <c r="X51" i="20"/>
  <c r="X52" i="20"/>
  <c r="X53" i="20"/>
  <c r="X54" i="20"/>
  <c r="X55" i="20"/>
  <c r="X56" i="20"/>
  <c r="X57" i="20"/>
  <c r="X58" i="20"/>
  <c r="X59" i="20"/>
  <c r="X60" i="20"/>
  <c r="X61" i="20"/>
  <c r="X62" i="20"/>
  <c r="X63" i="20"/>
  <c r="X64" i="20"/>
  <c r="X65" i="20"/>
  <c r="X66" i="20"/>
  <c r="X67" i="20"/>
  <c r="X68" i="20"/>
  <c r="X69" i="20"/>
  <c r="X70" i="20"/>
  <c r="X71" i="20"/>
  <c r="X72" i="20"/>
  <c r="X73" i="20"/>
  <c r="X74" i="20"/>
  <c r="X75" i="20"/>
  <c r="X76" i="20"/>
  <c r="X77" i="20"/>
  <c r="X78" i="20"/>
  <c r="X79" i="20"/>
  <c r="X80" i="20"/>
  <c r="X81" i="20"/>
  <c r="X82" i="20"/>
  <c r="X83" i="20"/>
  <c r="X84" i="20"/>
  <c r="X85" i="20"/>
  <c r="X86" i="20"/>
  <c r="X87" i="20"/>
  <c r="X88" i="20"/>
  <c r="X89" i="20"/>
  <c r="X90" i="20"/>
  <c r="X91" i="20"/>
  <c r="X92" i="20"/>
  <c r="X93" i="20"/>
  <c r="X94" i="20"/>
  <c r="X95" i="20"/>
  <c r="X96" i="20"/>
  <c r="X97" i="20"/>
  <c r="X98" i="20"/>
  <c r="X99" i="20"/>
  <c r="X100" i="20"/>
  <c r="X101" i="20"/>
  <c r="X102" i="20"/>
  <c r="X103" i="20"/>
  <c r="X104" i="20"/>
  <c r="X105" i="20"/>
  <c r="X106" i="20"/>
  <c r="X107" i="20"/>
  <c r="X108" i="20"/>
  <c r="X109" i="20"/>
  <c r="X110" i="20"/>
  <c r="X111" i="20"/>
  <c r="X112" i="20"/>
  <c r="X113" i="20"/>
  <c r="X114" i="20"/>
  <c r="X115" i="20"/>
  <c r="X116" i="20"/>
  <c r="X117" i="20"/>
  <c r="X118" i="20"/>
  <c r="X119" i="20"/>
  <c r="X120" i="20"/>
  <c r="X121" i="20"/>
  <c r="X122" i="20"/>
  <c r="X123" i="20"/>
  <c r="X124" i="20"/>
  <c r="X125" i="20"/>
  <c r="X126" i="20"/>
  <c r="X127" i="20"/>
  <c r="X128" i="20"/>
  <c r="X129" i="20"/>
  <c r="X130" i="20"/>
  <c r="X131" i="20"/>
  <c r="X132" i="20"/>
  <c r="X133" i="20"/>
  <c r="X134" i="20"/>
  <c r="X135" i="20"/>
  <c r="X136" i="20"/>
  <c r="X137" i="20"/>
  <c r="X138" i="20"/>
  <c r="X139" i="20"/>
  <c r="X140" i="20"/>
  <c r="X141" i="20"/>
  <c r="X142" i="20"/>
  <c r="X143" i="20"/>
  <c r="X144" i="20"/>
  <c r="X145" i="20"/>
  <c r="X146" i="20"/>
  <c r="X147" i="20"/>
  <c r="X148" i="20"/>
  <c r="X149" i="20"/>
  <c r="X150" i="20"/>
  <c r="X151" i="20"/>
  <c r="X152" i="20"/>
  <c r="X153" i="20"/>
  <c r="X154" i="20"/>
  <c r="X155" i="20"/>
  <c r="X156" i="20"/>
  <c r="X157" i="20"/>
  <c r="X158" i="20"/>
  <c r="X159" i="20"/>
  <c r="X160" i="20"/>
  <c r="X161" i="20"/>
  <c r="X162" i="20"/>
  <c r="X163" i="20"/>
  <c r="X164" i="20"/>
  <c r="X165" i="20"/>
  <c r="X166" i="20"/>
  <c r="X167" i="20"/>
  <c r="X168" i="20"/>
  <c r="X169" i="20"/>
  <c r="X170" i="20"/>
  <c r="X171" i="20"/>
  <c r="X172" i="20"/>
  <c r="X173" i="20"/>
  <c r="X174" i="20"/>
  <c r="X175" i="20"/>
  <c r="X176" i="20"/>
  <c r="X177" i="20"/>
  <c r="X178" i="20"/>
  <c r="X179" i="20"/>
  <c r="X180" i="20"/>
  <c r="X181" i="20"/>
  <c r="X182" i="20"/>
  <c r="X183" i="20"/>
  <c r="X184" i="20"/>
  <c r="X185" i="20"/>
  <c r="X186" i="20"/>
  <c r="X187" i="20"/>
  <c r="X188" i="20"/>
  <c r="X189" i="20"/>
  <c r="X190" i="20"/>
  <c r="X191" i="20"/>
  <c r="X192" i="20"/>
  <c r="X193" i="20"/>
  <c r="X194" i="20"/>
  <c r="X195" i="20"/>
  <c r="X196" i="20"/>
  <c r="X197" i="20"/>
  <c r="X198" i="20"/>
  <c r="X199" i="20"/>
  <c r="X200" i="20"/>
  <c r="X201" i="20"/>
  <c r="X202" i="20"/>
  <c r="X203" i="20"/>
  <c r="X204" i="20"/>
  <c r="X205" i="20"/>
  <c r="X206" i="20"/>
  <c r="X207" i="20"/>
  <c r="X208" i="20"/>
  <c r="X209" i="20"/>
  <c r="X210" i="20"/>
  <c r="X211" i="20"/>
  <c r="X212" i="20"/>
  <c r="X213" i="20"/>
  <c r="X214" i="20"/>
  <c r="X215" i="20"/>
  <c r="X216" i="20"/>
  <c r="X217" i="20"/>
  <c r="X218" i="20"/>
  <c r="X219" i="20"/>
  <c r="X220" i="20"/>
  <c r="X221" i="20"/>
  <c r="X222" i="20"/>
  <c r="X223" i="20"/>
  <c r="X224" i="20"/>
  <c r="X225" i="20"/>
  <c r="X226" i="20"/>
  <c r="X227" i="20"/>
  <c r="X228" i="20"/>
  <c r="X229" i="20"/>
  <c r="X230" i="20"/>
  <c r="X231" i="20"/>
  <c r="X232" i="20"/>
  <c r="X233" i="20"/>
  <c r="X234" i="20"/>
  <c r="X235" i="20"/>
  <c r="X236" i="20"/>
  <c r="X237" i="20"/>
  <c r="X238" i="20"/>
  <c r="X239" i="20"/>
  <c r="X240" i="20"/>
  <c r="X241" i="20"/>
  <c r="X242" i="20"/>
  <c r="X243" i="20"/>
  <c r="X244" i="20"/>
  <c r="X245" i="20"/>
  <c r="X246" i="20"/>
  <c r="X247" i="20"/>
  <c r="X248" i="20"/>
  <c r="X249" i="20"/>
  <c r="X250" i="20"/>
  <c r="X251" i="20"/>
  <c r="X252" i="20"/>
  <c r="X253" i="20"/>
  <c r="X254" i="20"/>
  <c r="X255" i="20"/>
  <c r="X256" i="20"/>
  <c r="X257" i="20"/>
  <c r="X258" i="20"/>
  <c r="X259" i="20"/>
  <c r="X260" i="20"/>
  <c r="X261" i="20"/>
  <c r="X262" i="20"/>
  <c r="X263" i="20"/>
  <c r="X264" i="20"/>
  <c r="X265" i="20"/>
  <c r="X266" i="20"/>
  <c r="X267" i="20"/>
  <c r="X268" i="20"/>
  <c r="X269" i="20"/>
  <c r="X270" i="20"/>
  <c r="X271" i="20"/>
  <c r="X272" i="20"/>
  <c r="X273" i="20"/>
  <c r="X274" i="20"/>
  <c r="X275" i="20"/>
  <c r="X276" i="20"/>
  <c r="X277" i="20"/>
  <c r="X278" i="20"/>
  <c r="X279" i="20"/>
  <c r="X280" i="20"/>
  <c r="X281" i="20"/>
  <c r="X282" i="20"/>
  <c r="X283" i="20"/>
  <c r="X284" i="20"/>
  <c r="X285" i="20"/>
  <c r="X286" i="20"/>
  <c r="X287" i="20"/>
  <c r="X288" i="20"/>
  <c r="X289" i="20"/>
  <c r="X290" i="20"/>
  <c r="X291" i="20"/>
  <c r="X292" i="20"/>
  <c r="X293" i="20"/>
  <c r="X294" i="20"/>
  <c r="X295" i="20"/>
  <c r="X296" i="20"/>
  <c r="X297" i="20"/>
  <c r="X298" i="20"/>
  <c r="X299" i="20"/>
  <c r="X300" i="20"/>
  <c r="X301" i="20"/>
  <c r="X302" i="20"/>
  <c r="X303" i="20"/>
  <c r="X304" i="20"/>
  <c r="X305" i="20"/>
  <c r="X306" i="20"/>
  <c r="X307" i="20"/>
  <c r="X308" i="20"/>
  <c r="X309" i="20"/>
  <c r="X310" i="20"/>
  <c r="X311" i="20"/>
  <c r="X312" i="20"/>
  <c r="X313" i="20"/>
  <c r="X314" i="20"/>
  <c r="X315" i="20"/>
  <c r="X316" i="20"/>
  <c r="X317" i="20"/>
  <c r="X318" i="20"/>
  <c r="X319" i="20"/>
  <c r="X320" i="20"/>
  <c r="X321" i="20"/>
  <c r="X322" i="20"/>
  <c r="X323" i="20"/>
  <c r="X324" i="20"/>
  <c r="X325" i="20"/>
  <c r="X326" i="20"/>
  <c r="X327" i="20"/>
  <c r="X328" i="20"/>
  <c r="X329" i="20"/>
  <c r="X330" i="20"/>
  <c r="X331" i="20"/>
  <c r="X332" i="20"/>
  <c r="X333" i="20"/>
  <c r="X334" i="20"/>
  <c r="X335" i="20"/>
  <c r="X336" i="20"/>
  <c r="X337" i="20"/>
  <c r="X338" i="20"/>
  <c r="X339" i="20"/>
  <c r="X340" i="20"/>
  <c r="X341" i="20"/>
  <c r="X342" i="20"/>
  <c r="X343" i="20"/>
  <c r="X344" i="20"/>
  <c r="X345" i="20"/>
  <c r="X346" i="20"/>
  <c r="X347" i="20"/>
  <c r="X348" i="20"/>
  <c r="X349" i="20"/>
  <c r="X350" i="20"/>
  <c r="X351" i="20"/>
  <c r="X352" i="20"/>
  <c r="X353" i="20"/>
  <c r="X354" i="20"/>
  <c r="X355" i="20"/>
  <c r="X356" i="20"/>
  <c r="X357" i="20"/>
  <c r="X358" i="20"/>
  <c r="X359" i="20"/>
  <c r="X360" i="20"/>
  <c r="X361" i="20"/>
  <c r="X362" i="20"/>
  <c r="X363" i="20"/>
  <c r="X364" i="20"/>
  <c r="X365" i="20"/>
  <c r="X366" i="20"/>
  <c r="X367" i="20"/>
  <c r="X368" i="20"/>
  <c r="X369" i="20"/>
  <c r="X370" i="20"/>
  <c r="X371" i="20"/>
  <c r="X372" i="20"/>
  <c r="X373" i="20"/>
  <c r="X374" i="20"/>
  <c r="X375" i="20"/>
  <c r="X376" i="20"/>
  <c r="X377" i="20"/>
  <c r="X378" i="20"/>
  <c r="X379" i="20"/>
  <c r="X380" i="20"/>
  <c r="X381" i="20"/>
  <c r="X382" i="20"/>
  <c r="X383" i="20"/>
  <c r="X384" i="20"/>
  <c r="X385" i="20"/>
  <c r="X386" i="20"/>
  <c r="X387" i="20"/>
  <c r="X388" i="20"/>
  <c r="X389" i="20"/>
  <c r="X390" i="20"/>
  <c r="X391" i="20"/>
  <c r="X392" i="20"/>
  <c r="X393" i="20"/>
  <c r="X3" i="20"/>
  <c r="B10" i="20"/>
  <c r="U4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40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97" i="20"/>
  <c r="U98" i="20"/>
  <c r="U99" i="20"/>
  <c r="U100" i="20"/>
  <c r="U101" i="20"/>
  <c r="U102" i="20"/>
  <c r="U103" i="20"/>
  <c r="U104" i="20"/>
  <c r="U105" i="20"/>
  <c r="U106" i="20"/>
  <c r="U107" i="20"/>
  <c r="U108" i="20"/>
  <c r="U109" i="20"/>
  <c r="U110" i="20"/>
  <c r="U111" i="20"/>
  <c r="U112" i="20"/>
  <c r="U113" i="20"/>
  <c r="U114" i="20"/>
  <c r="U115" i="20"/>
  <c r="U116" i="20"/>
  <c r="U117" i="20"/>
  <c r="U118" i="20"/>
  <c r="U119" i="20"/>
  <c r="U120" i="20"/>
  <c r="U121" i="20"/>
  <c r="U122" i="20"/>
  <c r="U123" i="20"/>
  <c r="U124" i="20"/>
  <c r="U125" i="20"/>
  <c r="U126" i="20"/>
  <c r="U127" i="20"/>
  <c r="U128" i="20"/>
  <c r="U129" i="20"/>
  <c r="U130" i="20"/>
  <c r="U131" i="20"/>
  <c r="U132" i="20"/>
  <c r="U133" i="20"/>
  <c r="U134" i="20"/>
  <c r="U135" i="20"/>
  <c r="U136" i="20"/>
  <c r="U137" i="20"/>
  <c r="U138" i="20"/>
  <c r="U139" i="20"/>
  <c r="U140" i="20"/>
  <c r="U141" i="20"/>
  <c r="U142" i="20"/>
  <c r="U143" i="20"/>
  <c r="U144" i="20"/>
  <c r="U145" i="20"/>
  <c r="U146" i="20"/>
  <c r="U147" i="20"/>
  <c r="U148" i="20"/>
  <c r="U149" i="20"/>
  <c r="U150" i="20"/>
  <c r="U151" i="20"/>
  <c r="U152" i="20"/>
  <c r="U153" i="20"/>
  <c r="U154" i="20"/>
  <c r="U155" i="20"/>
  <c r="U156" i="20"/>
  <c r="U157" i="20"/>
  <c r="U158" i="20"/>
  <c r="U159" i="20"/>
  <c r="U160" i="20"/>
  <c r="U161" i="20"/>
  <c r="U162" i="20"/>
  <c r="U163" i="20"/>
  <c r="U164" i="20"/>
  <c r="U165" i="20"/>
  <c r="U166" i="20"/>
  <c r="U167" i="20"/>
  <c r="U168" i="20"/>
  <c r="U169" i="20"/>
  <c r="U170" i="20"/>
  <c r="U171" i="20"/>
  <c r="U172" i="20"/>
  <c r="U173" i="20"/>
  <c r="U174" i="20"/>
  <c r="U175" i="20"/>
  <c r="U176" i="20"/>
  <c r="U177" i="20"/>
  <c r="U178" i="20"/>
  <c r="U179" i="20"/>
  <c r="U180" i="20"/>
  <c r="U181" i="20"/>
  <c r="U182" i="20"/>
  <c r="U183" i="20"/>
  <c r="U184" i="20"/>
  <c r="U185" i="20"/>
  <c r="U186" i="20"/>
  <c r="U187" i="20"/>
  <c r="U188" i="20"/>
  <c r="U189" i="20"/>
  <c r="U190" i="20"/>
  <c r="U191" i="20"/>
  <c r="U192" i="20"/>
  <c r="U193" i="20"/>
  <c r="U194" i="20"/>
  <c r="U195" i="20"/>
  <c r="U196" i="20"/>
  <c r="U197" i="20"/>
  <c r="U198" i="20"/>
  <c r="U199" i="20"/>
  <c r="U200" i="20"/>
  <c r="U201" i="20"/>
  <c r="U202" i="20"/>
  <c r="U203" i="20"/>
  <c r="U204" i="20"/>
  <c r="U205" i="20"/>
  <c r="U206" i="20"/>
  <c r="U207" i="20"/>
  <c r="U208" i="20"/>
  <c r="U209" i="20"/>
  <c r="U210" i="20"/>
  <c r="U211" i="20"/>
  <c r="U212" i="20"/>
  <c r="U213" i="20"/>
  <c r="U214" i="20"/>
  <c r="U215" i="20"/>
  <c r="U216" i="20"/>
  <c r="U217" i="20"/>
  <c r="U218" i="20"/>
  <c r="U219" i="20"/>
  <c r="U220" i="20"/>
  <c r="U221" i="20"/>
  <c r="U222" i="20"/>
  <c r="U223" i="20"/>
  <c r="U224" i="20"/>
  <c r="U225" i="20"/>
  <c r="U226" i="20"/>
  <c r="U227" i="20"/>
  <c r="U228" i="20"/>
  <c r="U229" i="20"/>
  <c r="U230" i="20"/>
  <c r="U231" i="20"/>
  <c r="U232" i="20"/>
  <c r="U233" i="20"/>
  <c r="U234" i="20"/>
  <c r="U235" i="20"/>
  <c r="U236" i="20"/>
  <c r="U237" i="20"/>
  <c r="U238" i="20"/>
  <c r="U239" i="20"/>
  <c r="U240" i="20"/>
  <c r="U241" i="20"/>
  <c r="U242" i="20"/>
  <c r="U243" i="20"/>
  <c r="U244" i="20"/>
  <c r="U245" i="20"/>
  <c r="U246" i="20"/>
  <c r="U247" i="20"/>
  <c r="U248" i="20"/>
  <c r="U249" i="20"/>
  <c r="U250" i="20"/>
  <c r="U251" i="20"/>
  <c r="U252" i="20"/>
  <c r="U253" i="20"/>
  <c r="U254" i="20"/>
  <c r="U255" i="20"/>
  <c r="U256" i="20"/>
  <c r="U257" i="20"/>
  <c r="U258" i="20"/>
  <c r="U259" i="20"/>
  <c r="U260" i="20"/>
  <c r="U261" i="20"/>
  <c r="U262" i="20"/>
  <c r="U263" i="20"/>
  <c r="U264" i="20"/>
  <c r="U265" i="20"/>
  <c r="U266" i="20"/>
  <c r="U267" i="20"/>
  <c r="U268" i="20"/>
  <c r="U269" i="20"/>
  <c r="U270" i="20"/>
  <c r="U271" i="20"/>
  <c r="U272" i="20"/>
  <c r="U273" i="20"/>
  <c r="U274" i="20"/>
  <c r="U275" i="20"/>
  <c r="U276" i="20"/>
  <c r="U277" i="20"/>
  <c r="U278" i="20"/>
  <c r="U279" i="20"/>
  <c r="U280" i="20"/>
  <c r="U281" i="20"/>
  <c r="U282" i="20"/>
  <c r="U283" i="20"/>
  <c r="U284" i="20"/>
  <c r="U285" i="20"/>
  <c r="U286" i="20"/>
  <c r="U287" i="20"/>
  <c r="U288" i="20"/>
  <c r="U289" i="20"/>
  <c r="U290" i="20"/>
  <c r="U291" i="20"/>
  <c r="U292" i="20"/>
  <c r="U293" i="20"/>
  <c r="U294" i="20"/>
  <c r="U295" i="20"/>
  <c r="U296" i="20"/>
  <c r="U297" i="20"/>
  <c r="U298" i="20"/>
  <c r="U299" i="20"/>
  <c r="U300" i="20"/>
  <c r="U301" i="20"/>
  <c r="U302" i="20"/>
  <c r="U303" i="20"/>
  <c r="U304" i="20"/>
  <c r="U305" i="20"/>
  <c r="U306" i="20"/>
  <c r="U307" i="20"/>
  <c r="U308" i="20"/>
  <c r="U309" i="20"/>
  <c r="U310" i="20"/>
  <c r="U311" i="20"/>
  <c r="U312" i="20"/>
  <c r="U313" i="20"/>
  <c r="U314" i="20"/>
  <c r="U315" i="20"/>
  <c r="U316" i="20"/>
  <c r="U317" i="20"/>
  <c r="U318" i="20"/>
  <c r="U319" i="20"/>
  <c r="U320" i="20"/>
  <c r="U321" i="20"/>
  <c r="U322" i="20"/>
  <c r="U323" i="20"/>
  <c r="U324" i="20"/>
  <c r="U325" i="20"/>
  <c r="U326" i="20"/>
  <c r="U327" i="20"/>
  <c r="U328" i="20"/>
  <c r="U329" i="20"/>
  <c r="U330" i="20"/>
  <c r="U331" i="20"/>
  <c r="U332" i="20"/>
  <c r="U333" i="20"/>
  <c r="U334" i="20"/>
  <c r="U335" i="20"/>
  <c r="U336" i="20"/>
  <c r="U337" i="20"/>
  <c r="U338" i="20"/>
  <c r="U339" i="20"/>
  <c r="U340" i="20"/>
  <c r="U341" i="20"/>
  <c r="U342" i="20"/>
  <c r="U343" i="20"/>
  <c r="U344" i="20"/>
  <c r="U345" i="20"/>
  <c r="U346" i="20"/>
  <c r="U347" i="20"/>
  <c r="U348" i="20"/>
  <c r="U349" i="20"/>
  <c r="U350" i="20"/>
  <c r="U351" i="20"/>
  <c r="U352" i="20"/>
  <c r="U353" i="20"/>
  <c r="U354" i="20"/>
  <c r="U355" i="20"/>
  <c r="U356" i="20"/>
  <c r="U357" i="20"/>
  <c r="U358" i="20"/>
  <c r="U359" i="20"/>
  <c r="U360" i="20"/>
  <c r="U361" i="20"/>
  <c r="U362" i="20"/>
  <c r="U363" i="20"/>
  <c r="U364" i="20"/>
  <c r="U365" i="20"/>
  <c r="U366" i="20"/>
  <c r="U367" i="20"/>
  <c r="U368" i="20"/>
  <c r="U369" i="20"/>
  <c r="U370" i="20"/>
  <c r="U371" i="20"/>
  <c r="U372" i="20"/>
  <c r="U373" i="20"/>
  <c r="U374" i="20"/>
  <c r="U375" i="20"/>
  <c r="U376" i="20"/>
  <c r="U377" i="20"/>
  <c r="U378" i="20"/>
  <c r="U379" i="20"/>
  <c r="U380" i="20"/>
  <c r="U381" i="20"/>
  <c r="U382" i="20"/>
  <c r="U383" i="20"/>
  <c r="U384" i="20"/>
  <c r="U385" i="20"/>
  <c r="U386" i="20"/>
  <c r="U387" i="20"/>
  <c r="U388" i="20"/>
  <c r="U389" i="20"/>
  <c r="U390" i="20"/>
  <c r="U391" i="20"/>
  <c r="U392" i="20"/>
  <c r="U393" i="20"/>
  <c r="U3" i="20"/>
  <c r="D6" i="14"/>
  <c r="B8" i="20"/>
  <c r="B6" i="20"/>
  <c r="B4" i="20"/>
  <c r="B2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R302" i="20"/>
  <c r="R303" i="20"/>
  <c r="R304" i="20"/>
  <c r="R305" i="20"/>
  <c r="R306" i="20"/>
  <c r="R307" i="20"/>
  <c r="R308" i="20"/>
  <c r="R309" i="20"/>
  <c r="R310" i="20"/>
  <c r="R311" i="20"/>
  <c r="R312" i="20"/>
  <c r="R313" i="20"/>
  <c r="R314" i="20"/>
  <c r="R315" i="20"/>
  <c r="R316" i="20"/>
  <c r="R317" i="20"/>
  <c r="R318" i="20"/>
  <c r="R319" i="20"/>
  <c r="R320" i="20"/>
  <c r="R321" i="20"/>
  <c r="R322" i="20"/>
  <c r="R323" i="20"/>
  <c r="R324" i="20"/>
  <c r="R325" i="20"/>
  <c r="R326" i="20"/>
  <c r="R327" i="20"/>
  <c r="R328" i="20"/>
  <c r="R329" i="20"/>
  <c r="R330" i="20"/>
  <c r="R331" i="20"/>
  <c r="R332" i="20"/>
  <c r="R333" i="20"/>
  <c r="R334" i="20"/>
  <c r="R335" i="20"/>
  <c r="R336" i="20"/>
  <c r="R337" i="20"/>
  <c r="R338" i="20"/>
  <c r="R339" i="20"/>
  <c r="R340" i="20"/>
  <c r="R341" i="20"/>
  <c r="R342" i="20"/>
  <c r="R343" i="20"/>
  <c r="R344" i="20"/>
  <c r="R345" i="20"/>
  <c r="R346" i="20"/>
  <c r="R347" i="20"/>
  <c r="R348" i="20"/>
  <c r="R349" i="20"/>
  <c r="R350" i="20"/>
  <c r="R351" i="20"/>
  <c r="R352" i="20"/>
  <c r="R353" i="20"/>
  <c r="R354" i="20"/>
  <c r="R355" i="20"/>
  <c r="R356" i="20"/>
  <c r="R357" i="20"/>
  <c r="R358" i="20"/>
  <c r="R359" i="20"/>
  <c r="R360" i="20"/>
  <c r="R361" i="20"/>
  <c r="R362" i="20"/>
  <c r="R363" i="20"/>
  <c r="R364" i="20"/>
  <c r="R365" i="20"/>
  <c r="R366" i="20"/>
  <c r="R367" i="20"/>
  <c r="R368" i="20"/>
  <c r="R369" i="20"/>
  <c r="R370" i="20"/>
  <c r="R371" i="20"/>
  <c r="R372" i="20"/>
  <c r="R373" i="20"/>
  <c r="R374" i="20"/>
  <c r="R375" i="20"/>
  <c r="R376" i="20"/>
  <c r="R377" i="20"/>
  <c r="R378" i="20"/>
  <c r="R379" i="20"/>
  <c r="R380" i="20"/>
  <c r="R381" i="20"/>
  <c r="R382" i="20"/>
  <c r="R383" i="20"/>
  <c r="R384" i="20"/>
  <c r="R385" i="20"/>
  <c r="R386" i="20"/>
  <c r="R387" i="20"/>
  <c r="R388" i="20"/>
  <c r="R389" i="20"/>
  <c r="R390" i="20"/>
  <c r="R391" i="20"/>
  <c r="R392" i="20"/>
  <c r="R393" i="20"/>
  <c r="R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359" i="20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376" i="20"/>
  <c r="O377" i="20"/>
  <c r="O378" i="20"/>
  <c r="O379" i="20"/>
  <c r="O380" i="20"/>
  <c r="O381" i="20"/>
  <c r="O382" i="20"/>
  <c r="O383" i="20"/>
  <c r="O384" i="20"/>
  <c r="O385" i="20"/>
  <c r="O386" i="20"/>
  <c r="O387" i="20"/>
  <c r="O388" i="20"/>
  <c r="O389" i="20"/>
  <c r="O390" i="20"/>
  <c r="O391" i="20"/>
  <c r="O392" i="20"/>
  <c r="O393" i="20"/>
  <c r="O3" i="20"/>
  <c r="M247" i="20"/>
  <c r="M343" i="20"/>
  <c r="L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8" i="20"/>
  <c r="L249" i="20"/>
  <c r="L250" i="20"/>
  <c r="L251" i="20"/>
  <c r="L252" i="20"/>
  <c r="L253" i="20"/>
  <c r="L254" i="20"/>
  <c r="L255" i="20"/>
  <c r="L256" i="20"/>
  <c r="L257" i="20"/>
  <c r="L258" i="20"/>
  <c r="L259" i="20"/>
  <c r="L260" i="20"/>
  <c r="L261" i="20"/>
  <c r="L262" i="20"/>
  <c r="L263" i="20"/>
  <c r="L264" i="20"/>
  <c r="L265" i="20"/>
  <c r="L266" i="20"/>
  <c r="L267" i="20"/>
  <c r="L268" i="20"/>
  <c r="L269" i="20"/>
  <c r="L270" i="20"/>
  <c r="L271" i="20"/>
  <c r="L272" i="20"/>
  <c r="L273" i="20"/>
  <c r="L274" i="20"/>
  <c r="L275" i="20"/>
  <c r="L276" i="20"/>
  <c r="L277" i="20"/>
  <c r="L278" i="20"/>
  <c r="L279" i="20"/>
  <c r="L280" i="20"/>
  <c r="L281" i="20"/>
  <c r="L282" i="20"/>
  <c r="L283" i="20"/>
  <c r="L284" i="20"/>
  <c r="L285" i="20"/>
  <c r="L286" i="20"/>
  <c r="L287" i="20"/>
  <c r="L288" i="20"/>
  <c r="L289" i="20"/>
  <c r="L290" i="20"/>
  <c r="L291" i="20"/>
  <c r="L292" i="20"/>
  <c r="L293" i="20"/>
  <c r="L294" i="20"/>
  <c r="L295" i="20"/>
  <c r="L296" i="20"/>
  <c r="L297" i="20"/>
  <c r="L298" i="20"/>
  <c r="L299" i="20"/>
  <c r="L300" i="20"/>
  <c r="L301" i="20"/>
  <c r="L302" i="20"/>
  <c r="L303" i="20"/>
  <c r="L304" i="20"/>
  <c r="L305" i="20"/>
  <c r="L306" i="20"/>
  <c r="L307" i="20"/>
  <c r="L308" i="20"/>
  <c r="L309" i="20"/>
  <c r="L310" i="20"/>
  <c r="L311" i="20"/>
  <c r="L312" i="20"/>
  <c r="L313" i="20"/>
  <c r="L314" i="20"/>
  <c r="L315" i="20"/>
  <c r="L316" i="20"/>
  <c r="L317" i="20"/>
  <c r="L318" i="20"/>
  <c r="L319" i="20"/>
  <c r="L320" i="20"/>
  <c r="L321" i="20"/>
  <c r="L322" i="20"/>
  <c r="L323" i="20"/>
  <c r="L324" i="20"/>
  <c r="L325" i="20"/>
  <c r="L326" i="20"/>
  <c r="L327" i="20"/>
  <c r="L328" i="20"/>
  <c r="L329" i="20"/>
  <c r="L330" i="20"/>
  <c r="L331" i="20"/>
  <c r="L332" i="20"/>
  <c r="L333" i="20"/>
  <c r="L334" i="20"/>
  <c r="L335" i="20"/>
  <c r="L336" i="20"/>
  <c r="L337" i="20"/>
  <c r="L338" i="20"/>
  <c r="L339" i="20"/>
  <c r="L340" i="20"/>
  <c r="L341" i="20"/>
  <c r="L342" i="20"/>
  <c r="L343" i="20"/>
  <c r="L344" i="20"/>
  <c r="L345" i="20"/>
  <c r="L346" i="20"/>
  <c r="L347" i="20"/>
  <c r="L348" i="20"/>
  <c r="L349" i="20"/>
  <c r="L350" i="20"/>
  <c r="L351" i="20"/>
  <c r="L352" i="20"/>
  <c r="L353" i="20"/>
  <c r="L354" i="20"/>
  <c r="L355" i="20"/>
  <c r="L356" i="20"/>
  <c r="L357" i="20"/>
  <c r="L358" i="20"/>
  <c r="L359" i="20"/>
  <c r="L360" i="20"/>
  <c r="L361" i="20"/>
  <c r="L362" i="20"/>
  <c r="L363" i="20"/>
  <c r="L364" i="20"/>
  <c r="L365" i="20"/>
  <c r="L366" i="20"/>
  <c r="L367" i="20"/>
  <c r="L368" i="20"/>
  <c r="L369" i="20"/>
  <c r="L370" i="20"/>
  <c r="L371" i="20"/>
  <c r="L372" i="20"/>
  <c r="L373" i="20"/>
  <c r="L374" i="20"/>
  <c r="L375" i="20"/>
  <c r="L376" i="20"/>
  <c r="L377" i="20"/>
  <c r="L378" i="20"/>
  <c r="L379" i="20"/>
  <c r="L380" i="20"/>
  <c r="L381" i="20"/>
  <c r="L382" i="20"/>
  <c r="L383" i="20"/>
  <c r="L384" i="20"/>
  <c r="L385" i="20"/>
  <c r="L386" i="20"/>
  <c r="L387" i="20"/>
  <c r="L388" i="20"/>
  <c r="L389" i="20"/>
  <c r="L390" i="20"/>
  <c r="L391" i="20"/>
  <c r="L392" i="20"/>
  <c r="L393" i="20"/>
  <c r="L3" i="20"/>
  <c r="F244" i="20"/>
  <c r="G244" i="20"/>
  <c r="J244" i="20" s="1"/>
  <c r="H244" i="20"/>
  <c r="I244" i="20"/>
  <c r="F245" i="20"/>
  <c r="M245" i="20" s="1"/>
  <c r="G245" i="20"/>
  <c r="H245" i="20"/>
  <c r="I245" i="20"/>
  <c r="F246" i="20"/>
  <c r="G246" i="20"/>
  <c r="J246" i="20" s="1"/>
  <c r="H246" i="20"/>
  <c r="I246" i="20"/>
  <c r="F247" i="20"/>
  <c r="G247" i="20"/>
  <c r="H247" i="20"/>
  <c r="I247" i="20"/>
  <c r="F248" i="20"/>
  <c r="G248" i="20"/>
  <c r="H248" i="20"/>
  <c r="I248" i="20"/>
  <c r="F249" i="20"/>
  <c r="M249" i="20" s="1"/>
  <c r="G249" i="20"/>
  <c r="H249" i="20"/>
  <c r="I249" i="20"/>
  <c r="F250" i="20"/>
  <c r="G250" i="20"/>
  <c r="H250" i="20"/>
  <c r="I250" i="20"/>
  <c r="F251" i="20"/>
  <c r="G251" i="20"/>
  <c r="H251" i="20"/>
  <c r="I251" i="20"/>
  <c r="F252" i="20"/>
  <c r="G252" i="20"/>
  <c r="H252" i="20"/>
  <c r="I252" i="20"/>
  <c r="F253" i="20"/>
  <c r="G253" i="20"/>
  <c r="J253" i="20" s="1"/>
  <c r="H253" i="20"/>
  <c r="I253" i="20"/>
  <c r="K253" i="20" s="1"/>
  <c r="F254" i="20"/>
  <c r="G254" i="20"/>
  <c r="H254" i="20"/>
  <c r="I254" i="20"/>
  <c r="F255" i="20"/>
  <c r="G255" i="20"/>
  <c r="H255" i="20"/>
  <c r="I255" i="20"/>
  <c r="F256" i="20"/>
  <c r="G256" i="20"/>
  <c r="H256" i="20"/>
  <c r="I256" i="20"/>
  <c r="F257" i="20"/>
  <c r="G257" i="20"/>
  <c r="H257" i="20"/>
  <c r="I257" i="20"/>
  <c r="F258" i="20"/>
  <c r="G258" i="20"/>
  <c r="H258" i="20"/>
  <c r="I258" i="20"/>
  <c r="J258" i="20"/>
  <c r="F259" i="20"/>
  <c r="G259" i="20"/>
  <c r="H259" i="20"/>
  <c r="I259" i="20"/>
  <c r="F260" i="20"/>
  <c r="M260" i="20" s="1"/>
  <c r="G260" i="20"/>
  <c r="H260" i="20"/>
  <c r="I260" i="20"/>
  <c r="F261" i="20"/>
  <c r="G261" i="20"/>
  <c r="H261" i="20"/>
  <c r="I261" i="20"/>
  <c r="F262" i="20"/>
  <c r="J262" i="20" s="1"/>
  <c r="G262" i="20"/>
  <c r="H262" i="20"/>
  <c r="I262" i="20"/>
  <c r="K262" i="20" s="1"/>
  <c r="F263" i="20"/>
  <c r="G263" i="20"/>
  <c r="H263" i="20"/>
  <c r="I263" i="20"/>
  <c r="F264" i="20"/>
  <c r="M264" i="20" s="1"/>
  <c r="G264" i="20"/>
  <c r="H264" i="20"/>
  <c r="I264" i="20"/>
  <c r="F265" i="20"/>
  <c r="G265" i="20"/>
  <c r="H265" i="20"/>
  <c r="I265" i="20"/>
  <c r="F266" i="20"/>
  <c r="M266" i="20" s="1"/>
  <c r="S266" i="20" s="1"/>
  <c r="G266" i="20"/>
  <c r="H266" i="20"/>
  <c r="I266" i="20"/>
  <c r="J266" i="20"/>
  <c r="F267" i="20"/>
  <c r="G267" i="20"/>
  <c r="H267" i="20"/>
  <c r="I267" i="20"/>
  <c r="F268" i="20"/>
  <c r="G268" i="20"/>
  <c r="M268" i="20" s="1"/>
  <c r="H268" i="20"/>
  <c r="I268" i="20"/>
  <c r="F269" i="20"/>
  <c r="G269" i="20"/>
  <c r="H269" i="20"/>
  <c r="I269" i="20"/>
  <c r="F270" i="20"/>
  <c r="G270" i="20"/>
  <c r="J270" i="20" s="1"/>
  <c r="H270" i="20"/>
  <c r="I270" i="20"/>
  <c r="F271" i="20"/>
  <c r="G271" i="20"/>
  <c r="H271" i="20"/>
  <c r="I271" i="20"/>
  <c r="F272" i="20"/>
  <c r="G272" i="20"/>
  <c r="H272" i="20"/>
  <c r="I272" i="20"/>
  <c r="F273" i="20"/>
  <c r="G273" i="20"/>
  <c r="J273" i="20" s="1"/>
  <c r="H273" i="20"/>
  <c r="I273" i="20"/>
  <c r="F274" i="20"/>
  <c r="G274" i="20"/>
  <c r="H274" i="20"/>
  <c r="I274" i="20"/>
  <c r="F275" i="20"/>
  <c r="G275" i="20"/>
  <c r="H275" i="20"/>
  <c r="I275" i="20"/>
  <c r="F276" i="20"/>
  <c r="G276" i="20"/>
  <c r="H276" i="20"/>
  <c r="I276" i="20"/>
  <c r="F277" i="20"/>
  <c r="G277" i="20"/>
  <c r="H277" i="20"/>
  <c r="I277" i="20"/>
  <c r="F278" i="20"/>
  <c r="G278" i="20"/>
  <c r="J278" i="20" s="1"/>
  <c r="H278" i="20"/>
  <c r="I278" i="20"/>
  <c r="F279" i="20"/>
  <c r="G279" i="20"/>
  <c r="H279" i="20"/>
  <c r="M279" i="20" s="1"/>
  <c r="I279" i="20"/>
  <c r="F280" i="20"/>
  <c r="G280" i="20"/>
  <c r="H280" i="20"/>
  <c r="I280" i="20"/>
  <c r="F281" i="20"/>
  <c r="G281" i="20"/>
  <c r="H281" i="20"/>
  <c r="I281" i="20"/>
  <c r="F282" i="20"/>
  <c r="G282" i="20"/>
  <c r="H282" i="20"/>
  <c r="I282" i="20"/>
  <c r="F283" i="20"/>
  <c r="G283" i="20"/>
  <c r="H283" i="20"/>
  <c r="I283" i="20"/>
  <c r="F284" i="20"/>
  <c r="G284" i="20"/>
  <c r="H284" i="20"/>
  <c r="I284" i="20"/>
  <c r="F285" i="20"/>
  <c r="G285" i="20"/>
  <c r="J285" i="20" s="1"/>
  <c r="H285" i="20"/>
  <c r="I285" i="20"/>
  <c r="F286" i="20"/>
  <c r="G286" i="20"/>
  <c r="H286" i="20"/>
  <c r="I286" i="20"/>
  <c r="F287" i="20"/>
  <c r="G287" i="20"/>
  <c r="H287" i="20"/>
  <c r="I287" i="20"/>
  <c r="F288" i="20"/>
  <c r="G288" i="20"/>
  <c r="H288" i="20"/>
  <c r="I288" i="20"/>
  <c r="F289" i="20"/>
  <c r="G289" i="20"/>
  <c r="H289" i="20"/>
  <c r="I289" i="20"/>
  <c r="F290" i="20"/>
  <c r="G290" i="20"/>
  <c r="J290" i="20" s="1"/>
  <c r="H290" i="20"/>
  <c r="I290" i="20"/>
  <c r="F291" i="20"/>
  <c r="G291" i="20"/>
  <c r="H291" i="20"/>
  <c r="I291" i="20"/>
  <c r="F292" i="20"/>
  <c r="G292" i="20"/>
  <c r="H292" i="20"/>
  <c r="I292" i="20"/>
  <c r="F293" i="20"/>
  <c r="G293" i="20"/>
  <c r="H293" i="20"/>
  <c r="I293" i="20"/>
  <c r="F294" i="20"/>
  <c r="G294" i="20"/>
  <c r="H294" i="20"/>
  <c r="I294" i="20"/>
  <c r="F295" i="20"/>
  <c r="G295" i="20"/>
  <c r="H295" i="20"/>
  <c r="I295" i="20"/>
  <c r="F296" i="20"/>
  <c r="M296" i="20" s="1"/>
  <c r="G296" i="20"/>
  <c r="H296" i="20"/>
  <c r="I296" i="20"/>
  <c r="F297" i="20"/>
  <c r="G297" i="20"/>
  <c r="H297" i="20"/>
  <c r="I297" i="20"/>
  <c r="F298" i="20"/>
  <c r="M298" i="20" s="1"/>
  <c r="S298" i="20" s="1"/>
  <c r="G298" i="20"/>
  <c r="H298" i="20"/>
  <c r="I298" i="20"/>
  <c r="J298" i="20"/>
  <c r="F299" i="20"/>
  <c r="G299" i="20"/>
  <c r="H299" i="20"/>
  <c r="I299" i="20"/>
  <c r="F300" i="20"/>
  <c r="G300" i="20"/>
  <c r="M300" i="20" s="1"/>
  <c r="H300" i="20"/>
  <c r="I300" i="20"/>
  <c r="F301" i="20"/>
  <c r="G301" i="20"/>
  <c r="H301" i="20"/>
  <c r="I301" i="20"/>
  <c r="F302" i="20"/>
  <c r="G302" i="20"/>
  <c r="J302" i="20" s="1"/>
  <c r="H302" i="20"/>
  <c r="I302" i="20"/>
  <c r="K302" i="20" s="1"/>
  <c r="F303" i="20"/>
  <c r="G303" i="20"/>
  <c r="H303" i="20"/>
  <c r="I303" i="20"/>
  <c r="F304" i="20"/>
  <c r="G304" i="20"/>
  <c r="H304" i="20"/>
  <c r="I304" i="20"/>
  <c r="F305" i="20"/>
  <c r="G305" i="20"/>
  <c r="J305" i="20" s="1"/>
  <c r="H305" i="20"/>
  <c r="I305" i="20"/>
  <c r="F306" i="20"/>
  <c r="G306" i="20"/>
  <c r="H306" i="20"/>
  <c r="I306" i="20"/>
  <c r="F307" i="20"/>
  <c r="G307" i="20"/>
  <c r="H307" i="20"/>
  <c r="I307" i="20"/>
  <c r="F308" i="20"/>
  <c r="G308" i="20"/>
  <c r="H308" i="20"/>
  <c r="I308" i="20"/>
  <c r="F309" i="20"/>
  <c r="G309" i="20"/>
  <c r="H309" i="20"/>
  <c r="I309" i="20"/>
  <c r="F310" i="20"/>
  <c r="G310" i="20"/>
  <c r="H310" i="20"/>
  <c r="I310" i="20"/>
  <c r="J310" i="20"/>
  <c r="F311" i="20"/>
  <c r="G311" i="20"/>
  <c r="H311" i="20"/>
  <c r="M311" i="20" s="1"/>
  <c r="I311" i="20"/>
  <c r="F312" i="20"/>
  <c r="G312" i="20"/>
  <c r="H312" i="20"/>
  <c r="I312" i="20"/>
  <c r="F313" i="20"/>
  <c r="G313" i="20"/>
  <c r="H313" i="20"/>
  <c r="I313" i="20"/>
  <c r="F314" i="20"/>
  <c r="G314" i="20"/>
  <c r="H314" i="20"/>
  <c r="I314" i="20"/>
  <c r="F315" i="20"/>
  <c r="G315" i="20"/>
  <c r="H315" i="20"/>
  <c r="I315" i="20"/>
  <c r="F316" i="20"/>
  <c r="G316" i="20"/>
  <c r="H316" i="20"/>
  <c r="I316" i="20"/>
  <c r="F317" i="20"/>
  <c r="G317" i="20"/>
  <c r="J317" i="20" s="1"/>
  <c r="H317" i="20"/>
  <c r="I317" i="20"/>
  <c r="F318" i="20"/>
  <c r="G318" i="20"/>
  <c r="H318" i="20"/>
  <c r="I318" i="20"/>
  <c r="F319" i="20"/>
  <c r="G319" i="20"/>
  <c r="H319" i="20"/>
  <c r="I319" i="20"/>
  <c r="F320" i="20"/>
  <c r="G320" i="20"/>
  <c r="H320" i="20"/>
  <c r="I320" i="20"/>
  <c r="F321" i="20"/>
  <c r="G321" i="20"/>
  <c r="H321" i="20"/>
  <c r="I321" i="20"/>
  <c r="F322" i="20"/>
  <c r="G322" i="20"/>
  <c r="H322" i="20"/>
  <c r="I322" i="20"/>
  <c r="J322" i="20"/>
  <c r="F323" i="20"/>
  <c r="G323" i="20"/>
  <c r="H323" i="20"/>
  <c r="I323" i="20"/>
  <c r="F324" i="20"/>
  <c r="G324" i="20"/>
  <c r="H324" i="20"/>
  <c r="I324" i="20"/>
  <c r="F325" i="20"/>
  <c r="G325" i="20"/>
  <c r="H325" i="20"/>
  <c r="I325" i="20"/>
  <c r="F326" i="20"/>
  <c r="G326" i="20"/>
  <c r="H326" i="20"/>
  <c r="I326" i="20"/>
  <c r="F327" i="20"/>
  <c r="G327" i="20"/>
  <c r="H327" i="20"/>
  <c r="I327" i="20"/>
  <c r="F328" i="20"/>
  <c r="G328" i="20"/>
  <c r="H328" i="20"/>
  <c r="I328" i="20"/>
  <c r="F329" i="20"/>
  <c r="G329" i="20"/>
  <c r="H329" i="20"/>
  <c r="I329" i="20"/>
  <c r="F330" i="20"/>
  <c r="G330" i="20"/>
  <c r="H330" i="20"/>
  <c r="J330" i="20" s="1"/>
  <c r="I330" i="20"/>
  <c r="F331" i="20"/>
  <c r="G331" i="20"/>
  <c r="H331" i="20"/>
  <c r="I331" i="20"/>
  <c r="F332" i="20"/>
  <c r="G332" i="20"/>
  <c r="M332" i="20" s="1"/>
  <c r="H332" i="20"/>
  <c r="I332" i="20"/>
  <c r="F333" i="20"/>
  <c r="G333" i="20"/>
  <c r="H333" i="20"/>
  <c r="I333" i="20"/>
  <c r="F334" i="20"/>
  <c r="G334" i="20"/>
  <c r="J334" i="20" s="1"/>
  <c r="H334" i="20"/>
  <c r="I334" i="20"/>
  <c r="F335" i="20"/>
  <c r="G335" i="20"/>
  <c r="H335" i="20"/>
  <c r="I335" i="20"/>
  <c r="F336" i="20"/>
  <c r="G336" i="20"/>
  <c r="H336" i="20"/>
  <c r="I336" i="20"/>
  <c r="F337" i="20"/>
  <c r="G337" i="20"/>
  <c r="J337" i="20" s="1"/>
  <c r="H337" i="20"/>
  <c r="I337" i="20"/>
  <c r="F338" i="20"/>
  <c r="G338" i="20"/>
  <c r="H338" i="20"/>
  <c r="I338" i="20"/>
  <c r="F339" i="20"/>
  <c r="G339" i="20"/>
  <c r="H339" i="20"/>
  <c r="I339" i="20"/>
  <c r="F340" i="20"/>
  <c r="G340" i="20"/>
  <c r="H340" i="20"/>
  <c r="I340" i="20"/>
  <c r="F341" i="20"/>
  <c r="G341" i="20"/>
  <c r="H341" i="20"/>
  <c r="I341" i="20"/>
  <c r="F342" i="20"/>
  <c r="G342" i="20"/>
  <c r="J342" i="20" s="1"/>
  <c r="H342" i="20"/>
  <c r="I342" i="20"/>
  <c r="F343" i="20"/>
  <c r="G343" i="20"/>
  <c r="H343" i="20"/>
  <c r="I343" i="20"/>
  <c r="F344" i="20"/>
  <c r="G344" i="20"/>
  <c r="H344" i="20"/>
  <c r="I344" i="20"/>
  <c r="F345" i="20"/>
  <c r="M345" i="20" s="1"/>
  <c r="G345" i="20"/>
  <c r="H345" i="20"/>
  <c r="I345" i="20"/>
  <c r="F346" i="20"/>
  <c r="G346" i="20"/>
  <c r="H346" i="20"/>
  <c r="I346" i="20"/>
  <c r="F347" i="20"/>
  <c r="G347" i="20"/>
  <c r="H347" i="20"/>
  <c r="I347" i="20"/>
  <c r="F348" i="20"/>
  <c r="G348" i="20"/>
  <c r="H348" i="20"/>
  <c r="I348" i="20"/>
  <c r="F349" i="20"/>
  <c r="G349" i="20"/>
  <c r="J349" i="20" s="1"/>
  <c r="H349" i="20"/>
  <c r="I349" i="20"/>
  <c r="F350" i="20"/>
  <c r="G350" i="20"/>
  <c r="H350" i="20"/>
  <c r="I350" i="20"/>
  <c r="F351" i="20"/>
  <c r="G351" i="20"/>
  <c r="H351" i="20"/>
  <c r="I351" i="20"/>
  <c r="F352" i="20"/>
  <c r="G352" i="20"/>
  <c r="H352" i="20"/>
  <c r="I352" i="20"/>
  <c r="F353" i="20"/>
  <c r="G353" i="20"/>
  <c r="H353" i="20"/>
  <c r="I353" i="20"/>
  <c r="F354" i="20"/>
  <c r="G354" i="20"/>
  <c r="J354" i="20" s="1"/>
  <c r="H354" i="20"/>
  <c r="I354" i="20"/>
  <c r="F355" i="20"/>
  <c r="G355" i="20"/>
  <c r="H355" i="20"/>
  <c r="I355" i="20"/>
  <c r="F356" i="20"/>
  <c r="G356" i="20"/>
  <c r="H356" i="20"/>
  <c r="I356" i="20"/>
  <c r="F357" i="20"/>
  <c r="G357" i="20"/>
  <c r="H357" i="20"/>
  <c r="I357" i="20"/>
  <c r="F358" i="20"/>
  <c r="G358" i="20"/>
  <c r="H358" i="20"/>
  <c r="I358" i="20"/>
  <c r="F359" i="20"/>
  <c r="G359" i="20"/>
  <c r="H359" i="20"/>
  <c r="I359" i="20"/>
  <c r="F360" i="20"/>
  <c r="M360" i="20" s="1"/>
  <c r="G360" i="20"/>
  <c r="H360" i="20"/>
  <c r="I360" i="20"/>
  <c r="F361" i="20"/>
  <c r="G361" i="20"/>
  <c r="H361" i="20"/>
  <c r="I361" i="20"/>
  <c r="F362" i="20"/>
  <c r="M362" i="20" s="1"/>
  <c r="G362" i="20"/>
  <c r="H362" i="20"/>
  <c r="J362" i="20" s="1"/>
  <c r="I362" i="20"/>
  <c r="F363" i="20"/>
  <c r="G363" i="20"/>
  <c r="H363" i="20"/>
  <c r="I363" i="20"/>
  <c r="F364" i="20"/>
  <c r="G364" i="20"/>
  <c r="M364" i="20" s="1"/>
  <c r="H364" i="20"/>
  <c r="I364" i="20"/>
  <c r="F365" i="20"/>
  <c r="G365" i="20"/>
  <c r="H365" i="20"/>
  <c r="I365" i="20"/>
  <c r="F366" i="20"/>
  <c r="G366" i="20"/>
  <c r="J366" i="20" s="1"/>
  <c r="H366" i="20"/>
  <c r="I366" i="20"/>
  <c r="F367" i="20"/>
  <c r="G367" i="20"/>
  <c r="H367" i="20"/>
  <c r="I367" i="20"/>
  <c r="F368" i="20"/>
  <c r="G368" i="20"/>
  <c r="H368" i="20"/>
  <c r="I368" i="20"/>
  <c r="F369" i="20"/>
  <c r="G369" i="20"/>
  <c r="J369" i="20" s="1"/>
  <c r="H369" i="20"/>
  <c r="I369" i="20"/>
  <c r="F370" i="20"/>
  <c r="G370" i="20"/>
  <c r="H370" i="20"/>
  <c r="I370" i="20"/>
  <c r="F371" i="20"/>
  <c r="G371" i="20"/>
  <c r="H371" i="20"/>
  <c r="I371" i="20"/>
  <c r="F372" i="20"/>
  <c r="G372" i="20"/>
  <c r="H372" i="20"/>
  <c r="I372" i="20"/>
  <c r="F373" i="20"/>
  <c r="G373" i="20"/>
  <c r="H373" i="20"/>
  <c r="I373" i="20"/>
  <c r="F374" i="20"/>
  <c r="G374" i="20"/>
  <c r="J374" i="20" s="1"/>
  <c r="H374" i="20"/>
  <c r="I374" i="20"/>
  <c r="F375" i="20"/>
  <c r="G375" i="20"/>
  <c r="H375" i="20"/>
  <c r="M375" i="20" s="1"/>
  <c r="I375" i="20"/>
  <c r="F376" i="20"/>
  <c r="G376" i="20"/>
  <c r="H376" i="20"/>
  <c r="I376" i="20"/>
  <c r="F377" i="20"/>
  <c r="G377" i="20"/>
  <c r="H377" i="20"/>
  <c r="I377" i="20"/>
  <c r="F378" i="20"/>
  <c r="G378" i="20"/>
  <c r="H378" i="20"/>
  <c r="I378" i="20"/>
  <c r="F379" i="20"/>
  <c r="G379" i="20"/>
  <c r="H379" i="20"/>
  <c r="I379" i="20"/>
  <c r="F380" i="20"/>
  <c r="G380" i="20"/>
  <c r="H380" i="20"/>
  <c r="I380" i="20"/>
  <c r="F381" i="20"/>
  <c r="G381" i="20"/>
  <c r="J381" i="20" s="1"/>
  <c r="H381" i="20"/>
  <c r="I381" i="20"/>
  <c r="F382" i="20"/>
  <c r="G382" i="20"/>
  <c r="H382" i="20"/>
  <c r="I382" i="20"/>
  <c r="F383" i="20"/>
  <c r="G383" i="20"/>
  <c r="H383" i="20"/>
  <c r="I383" i="20"/>
  <c r="F384" i="20"/>
  <c r="G384" i="20"/>
  <c r="H384" i="20"/>
  <c r="I384" i="20"/>
  <c r="F385" i="20"/>
  <c r="G385" i="20"/>
  <c r="H385" i="20"/>
  <c r="I385" i="20"/>
  <c r="F386" i="20"/>
  <c r="G386" i="20"/>
  <c r="H386" i="20"/>
  <c r="I386" i="20"/>
  <c r="J386" i="20"/>
  <c r="F387" i="20"/>
  <c r="G387" i="20"/>
  <c r="H387" i="20"/>
  <c r="I387" i="20"/>
  <c r="F388" i="20"/>
  <c r="G388" i="20"/>
  <c r="H388" i="20"/>
  <c r="I388" i="20"/>
  <c r="F389" i="20"/>
  <c r="G389" i="20"/>
  <c r="H389" i="20"/>
  <c r="I389" i="20"/>
  <c r="F390" i="20"/>
  <c r="G390" i="20"/>
  <c r="H390" i="20"/>
  <c r="I390" i="20"/>
  <c r="F391" i="20"/>
  <c r="G391" i="20"/>
  <c r="H391" i="20"/>
  <c r="I391" i="20"/>
  <c r="F392" i="20"/>
  <c r="M392" i="20" s="1"/>
  <c r="G392" i="20"/>
  <c r="H392" i="20"/>
  <c r="I392" i="20"/>
  <c r="F393" i="20"/>
  <c r="G393" i="20"/>
  <c r="H393" i="20"/>
  <c r="I393" i="20"/>
  <c r="F6" i="20"/>
  <c r="G6" i="20"/>
  <c r="H6" i="20"/>
  <c r="I6" i="20"/>
  <c r="F7" i="20"/>
  <c r="G7" i="20"/>
  <c r="H7" i="20"/>
  <c r="I7" i="20"/>
  <c r="F8" i="20"/>
  <c r="G8" i="20"/>
  <c r="H8" i="20"/>
  <c r="I8" i="20"/>
  <c r="F9" i="20"/>
  <c r="G9" i="20"/>
  <c r="H9" i="20"/>
  <c r="I9" i="20"/>
  <c r="F10" i="20"/>
  <c r="G10" i="20"/>
  <c r="H10" i="20"/>
  <c r="I10" i="20"/>
  <c r="F11" i="20"/>
  <c r="G11" i="20"/>
  <c r="H11" i="20"/>
  <c r="I11" i="20"/>
  <c r="F12" i="20"/>
  <c r="G12" i="20"/>
  <c r="H12" i="20"/>
  <c r="I12" i="20"/>
  <c r="J12" i="20"/>
  <c r="F13" i="20"/>
  <c r="G13" i="20"/>
  <c r="H13" i="20"/>
  <c r="I13" i="20"/>
  <c r="F14" i="20"/>
  <c r="G14" i="20"/>
  <c r="H14" i="20"/>
  <c r="I14" i="20"/>
  <c r="F15" i="20"/>
  <c r="G15" i="20"/>
  <c r="H15" i="20"/>
  <c r="I15" i="20"/>
  <c r="F16" i="20"/>
  <c r="G16" i="20"/>
  <c r="J16" i="20" s="1"/>
  <c r="H16" i="20"/>
  <c r="I16" i="20"/>
  <c r="K16" i="20" s="1"/>
  <c r="F17" i="20"/>
  <c r="G17" i="20"/>
  <c r="H17" i="20"/>
  <c r="I17" i="20"/>
  <c r="F18" i="20"/>
  <c r="G18" i="20"/>
  <c r="H18" i="20"/>
  <c r="I18" i="20"/>
  <c r="F19" i="20"/>
  <c r="G19" i="20"/>
  <c r="J19" i="20" s="1"/>
  <c r="H19" i="20"/>
  <c r="I19" i="20"/>
  <c r="F20" i="20"/>
  <c r="G20" i="20"/>
  <c r="H20" i="20"/>
  <c r="I20" i="20"/>
  <c r="F21" i="20"/>
  <c r="G21" i="20"/>
  <c r="H21" i="20"/>
  <c r="I21" i="20"/>
  <c r="F22" i="20"/>
  <c r="G22" i="20"/>
  <c r="H22" i="20"/>
  <c r="I22" i="20"/>
  <c r="F23" i="20"/>
  <c r="G23" i="20"/>
  <c r="H23" i="20"/>
  <c r="I23" i="20"/>
  <c r="F24" i="20"/>
  <c r="G24" i="20"/>
  <c r="H24" i="20"/>
  <c r="I24" i="20"/>
  <c r="J24" i="20"/>
  <c r="F25" i="20"/>
  <c r="G25" i="20"/>
  <c r="H25" i="20"/>
  <c r="I25" i="20"/>
  <c r="F26" i="20"/>
  <c r="G26" i="20"/>
  <c r="H26" i="20"/>
  <c r="I26" i="20"/>
  <c r="F27" i="20"/>
  <c r="G27" i="20"/>
  <c r="H27" i="20"/>
  <c r="I27" i="20"/>
  <c r="F28" i="20"/>
  <c r="G28" i="20"/>
  <c r="H28" i="20"/>
  <c r="I28" i="20"/>
  <c r="F29" i="20"/>
  <c r="G29" i="20"/>
  <c r="H29" i="20"/>
  <c r="I29" i="20"/>
  <c r="F30" i="20"/>
  <c r="G30" i="20"/>
  <c r="H30" i="20"/>
  <c r="I30" i="20"/>
  <c r="F31" i="20"/>
  <c r="G31" i="20"/>
  <c r="J31" i="20" s="1"/>
  <c r="H31" i="20"/>
  <c r="I31" i="20"/>
  <c r="F32" i="20"/>
  <c r="G32" i="20"/>
  <c r="H32" i="20"/>
  <c r="I32" i="20"/>
  <c r="F33" i="20"/>
  <c r="G33" i="20"/>
  <c r="H33" i="20"/>
  <c r="I33" i="20"/>
  <c r="F34" i="20"/>
  <c r="G34" i="20"/>
  <c r="H34" i="20"/>
  <c r="I34" i="20"/>
  <c r="F35" i="20"/>
  <c r="G35" i="20"/>
  <c r="H35" i="20"/>
  <c r="I35" i="20"/>
  <c r="F36" i="20"/>
  <c r="G36" i="20"/>
  <c r="J36" i="20" s="1"/>
  <c r="H36" i="20"/>
  <c r="I36" i="20"/>
  <c r="F37" i="20"/>
  <c r="G37" i="20"/>
  <c r="H37" i="20"/>
  <c r="I37" i="20"/>
  <c r="F38" i="20"/>
  <c r="G38" i="20"/>
  <c r="H38" i="20"/>
  <c r="I38" i="20"/>
  <c r="F39" i="20"/>
  <c r="G39" i="20"/>
  <c r="J39" i="20" s="1"/>
  <c r="H39" i="20"/>
  <c r="I39" i="20"/>
  <c r="F40" i="20"/>
  <c r="G40" i="20"/>
  <c r="H40" i="20"/>
  <c r="I40" i="20"/>
  <c r="F41" i="20"/>
  <c r="G41" i="20"/>
  <c r="H41" i="20"/>
  <c r="I41" i="20"/>
  <c r="F42" i="20"/>
  <c r="G42" i="20"/>
  <c r="H42" i="20"/>
  <c r="I42" i="20"/>
  <c r="F43" i="20"/>
  <c r="G43" i="20"/>
  <c r="H43" i="20"/>
  <c r="I43" i="20"/>
  <c r="F44" i="20"/>
  <c r="G44" i="20"/>
  <c r="H44" i="20"/>
  <c r="J44" i="20" s="1"/>
  <c r="I44" i="20"/>
  <c r="F45" i="20"/>
  <c r="G45" i="20"/>
  <c r="H45" i="20"/>
  <c r="I45" i="20"/>
  <c r="F46" i="20"/>
  <c r="G46" i="20"/>
  <c r="H46" i="20"/>
  <c r="I46" i="20"/>
  <c r="F47" i="20"/>
  <c r="M47" i="20" s="1"/>
  <c r="G47" i="20"/>
  <c r="H47" i="20"/>
  <c r="I47" i="20"/>
  <c r="F48" i="20"/>
  <c r="G48" i="20"/>
  <c r="J48" i="20" s="1"/>
  <c r="H48" i="20"/>
  <c r="I48" i="20"/>
  <c r="F49" i="20"/>
  <c r="G49" i="20"/>
  <c r="H49" i="20"/>
  <c r="I49" i="20"/>
  <c r="F50" i="20"/>
  <c r="G50" i="20"/>
  <c r="H50" i="20"/>
  <c r="I50" i="20"/>
  <c r="F51" i="20"/>
  <c r="G51" i="20"/>
  <c r="J51" i="20" s="1"/>
  <c r="H51" i="20"/>
  <c r="I51" i="20"/>
  <c r="F52" i="20"/>
  <c r="G52" i="20"/>
  <c r="H52" i="20"/>
  <c r="I52" i="20"/>
  <c r="F53" i="20"/>
  <c r="G53" i="20"/>
  <c r="H53" i="20"/>
  <c r="I53" i="20"/>
  <c r="F54" i="20"/>
  <c r="G54" i="20"/>
  <c r="H54" i="20"/>
  <c r="I54" i="20"/>
  <c r="F55" i="20"/>
  <c r="G55" i="20"/>
  <c r="H55" i="20"/>
  <c r="I55" i="20"/>
  <c r="F56" i="20"/>
  <c r="G56" i="20"/>
  <c r="J56" i="20" s="1"/>
  <c r="H56" i="20"/>
  <c r="I56" i="20"/>
  <c r="F57" i="20"/>
  <c r="G57" i="20"/>
  <c r="H57" i="20"/>
  <c r="I57" i="20"/>
  <c r="F58" i="20"/>
  <c r="G58" i="20"/>
  <c r="H58" i="20"/>
  <c r="I58" i="20"/>
  <c r="F59" i="20"/>
  <c r="G59" i="20"/>
  <c r="H59" i="20"/>
  <c r="I59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F63" i="20"/>
  <c r="G63" i="20"/>
  <c r="J63" i="20" s="1"/>
  <c r="H63" i="20"/>
  <c r="I63" i="20"/>
  <c r="F64" i="20"/>
  <c r="G64" i="20"/>
  <c r="H64" i="20"/>
  <c r="I64" i="20"/>
  <c r="F65" i="20"/>
  <c r="G65" i="20"/>
  <c r="H65" i="20"/>
  <c r="I65" i="20"/>
  <c r="F66" i="20"/>
  <c r="G66" i="20"/>
  <c r="H66" i="20"/>
  <c r="I66" i="20"/>
  <c r="F67" i="20"/>
  <c r="G67" i="20"/>
  <c r="H67" i="20"/>
  <c r="I67" i="20"/>
  <c r="F68" i="20"/>
  <c r="G68" i="20"/>
  <c r="J68" i="20" s="1"/>
  <c r="H68" i="20"/>
  <c r="I68" i="20"/>
  <c r="F69" i="20"/>
  <c r="G69" i="20"/>
  <c r="H69" i="20"/>
  <c r="I69" i="20"/>
  <c r="F70" i="20"/>
  <c r="G70" i="20"/>
  <c r="H70" i="20"/>
  <c r="I70" i="20"/>
  <c r="F71" i="20"/>
  <c r="G71" i="20"/>
  <c r="J71" i="20" s="1"/>
  <c r="H71" i="20"/>
  <c r="I71" i="20"/>
  <c r="F72" i="20"/>
  <c r="G72" i="20"/>
  <c r="H72" i="20"/>
  <c r="I72" i="20"/>
  <c r="F73" i="20"/>
  <c r="G73" i="20"/>
  <c r="H73" i="20"/>
  <c r="I73" i="20"/>
  <c r="F74" i="20"/>
  <c r="G74" i="20"/>
  <c r="H74" i="20"/>
  <c r="I74" i="20"/>
  <c r="F75" i="20"/>
  <c r="G75" i="20"/>
  <c r="H75" i="20"/>
  <c r="I75" i="20"/>
  <c r="F76" i="20"/>
  <c r="G76" i="20"/>
  <c r="H76" i="20"/>
  <c r="J76" i="20" s="1"/>
  <c r="I76" i="20"/>
  <c r="F77" i="20"/>
  <c r="G77" i="20"/>
  <c r="H77" i="20"/>
  <c r="I77" i="20"/>
  <c r="F78" i="20"/>
  <c r="G78" i="20"/>
  <c r="H78" i="20"/>
  <c r="I78" i="20"/>
  <c r="F79" i="20"/>
  <c r="G79" i="20"/>
  <c r="H79" i="20"/>
  <c r="I79" i="20"/>
  <c r="F80" i="20"/>
  <c r="G80" i="20"/>
  <c r="J80" i="20" s="1"/>
  <c r="H80" i="20"/>
  <c r="I80" i="20"/>
  <c r="F81" i="20"/>
  <c r="G81" i="20"/>
  <c r="H81" i="20"/>
  <c r="I81" i="20"/>
  <c r="F82" i="20"/>
  <c r="G82" i="20"/>
  <c r="H82" i="20"/>
  <c r="I82" i="20"/>
  <c r="F83" i="20"/>
  <c r="G83" i="20"/>
  <c r="J83" i="20" s="1"/>
  <c r="H83" i="20"/>
  <c r="I83" i="20"/>
  <c r="F84" i="20"/>
  <c r="G84" i="20"/>
  <c r="H84" i="20"/>
  <c r="I84" i="20"/>
  <c r="F85" i="20"/>
  <c r="G85" i="20"/>
  <c r="H85" i="20"/>
  <c r="I85" i="20"/>
  <c r="F86" i="20"/>
  <c r="G86" i="20"/>
  <c r="H86" i="20"/>
  <c r="I86" i="20"/>
  <c r="F87" i="20"/>
  <c r="G87" i="20"/>
  <c r="H87" i="20"/>
  <c r="I87" i="20"/>
  <c r="F88" i="20"/>
  <c r="G88" i="20"/>
  <c r="J88" i="20" s="1"/>
  <c r="H88" i="20"/>
  <c r="I88" i="20"/>
  <c r="F89" i="20"/>
  <c r="G89" i="20"/>
  <c r="H89" i="20"/>
  <c r="I89" i="20"/>
  <c r="F90" i="20"/>
  <c r="G90" i="20"/>
  <c r="H90" i="20"/>
  <c r="I90" i="20"/>
  <c r="F91" i="20"/>
  <c r="G91" i="20"/>
  <c r="H91" i="20"/>
  <c r="I91" i="20"/>
  <c r="F92" i="20"/>
  <c r="G92" i="20"/>
  <c r="H92" i="20"/>
  <c r="I92" i="20"/>
  <c r="F93" i="20"/>
  <c r="G93" i="20"/>
  <c r="H93" i="20"/>
  <c r="I93" i="20"/>
  <c r="F94" i="20"/>
  <c r="G94" i="20"/>
  <c r="H94" i="20"/>
  <c r="I94" i="20"/>
  <c r="F95" i="20"/>
  <c r="G95" i="20"/>
  <c r="J95" i="20" s="1"/>
  <c r="H95" i="20"/>
  <c r="I95" i="20"/>
  <c r="F96" i="20"/>
  <c r="G96" i="20"/>
  <c r="H96" i="20"/>
  <c r="I96" i="20"/>
  <c r="F97" i="20"/>
  <c r="G97" i="20"/>
  <c r="H97" i="20"/>
  <c r="I97" i="20"/>
  <c r="F98" i="20"/>
  <c r="G98" i="20"/>
  <c r="H98" i="20"/>
  <c r="I98" i="20"/>
  <c r="F99" i="20"/>
  <c r="G99" i="20"/>
  <c r="H99" i="20"/>
  <c r="I99" i="20"/>
  <c r="F100" i="20"/>
  <c r="G100" i="20"/>
  <c r="H100" i="20"/>
  <c r="I100" i="20"/>
  <c r="J100" i="20"/>
  <c r="F101" i="20"/>
  <c r="G101" i="20"/>
  <c r="H101" i="20"/>
  <c r="I101" i="20"/>
  <c r="F102" i="20"/>
  <c r="G102" i="20"/>
  <c r="H102" i="20"/>
  <c r="I102" i="20"/>
  <c r="F103" i="20"/>
  <c r="G103" i="20"/>
  <c r="J103" i="20" s="1"/>
  <c r="H103" i="20"/>
  <c r="I103" i="20"/>
  <c r="F104" i="20"/>
  <c r="G104" i="20"/>
  <c r="H104" i="20"/>
  <c r="I104" i="20"/>
  <c r="F105" i="20"/>
  <c r="G105" i="20"/>
  <c r="H105" i="20"/>
  <c r="I105" i="20"/>
  <c r="F106" i="20"/>
  <c r="G106" i="20"/>
  <c r="H106" i="20"/>
  <c r="I106" i="20"/>
  <c r="F107" i="20"/>
  <c r="G107" i="20"/>
  <c r="H107" i="20"/>
  <c r="I107" i="20"/>
  <c r="F108" i="20"/>
  <c r="G108" i="20"/>
  <c r="H108" i="20"/>
  <c r="I108" i="20"/>
  <c r="J108" i="20"/>
  <c r="F109" i="20"/>
  <c r="G109" i="20"/>
  <c r="H109" i="20"/>
  <c r="I109" i="20"/>
  <c r="F110" i="20"/>
  <c r="G110" i="20"/>
  <c r="H110" i="20"/>
  <c r="I110" i="20"/>
  <c r="F111" i="20"/>
  <c r="G111" i="20"/>
  <c r="H111" i="20"/>
  <c r="I111" i="20"/>
  <c r="F112" i="20"/>
  <c r="G112" i="20"/>
  <c r="J112" i="20" s="1"/>
  <c r="H112" i="20"/>
  <c r="I112" i="20"/>
  <c r="K112" i="20" s="1"/>
  <c r="F113" i="20"/>
  <c r="G113" i="20"/>
  <c r="H113" i="20"/>
  <c r="I113" i="20"/>
  <c r="F114" i="20"/>
  <c r="G114" i="20"/>
  <c r="H114" i="20"/>
  <c r="I114" i="20"/>
  <c r="F115" i="20"/>
  <c r="G115" i="20"/>
  <c r="J115" i="20" s="1"/>
  <c r="H115" i="20"/>
  <c r="I115" i="20"/>
  <c r="F116" i="20"/>
  <c r="G116" i="20"/>
  <c r="H116" i="20"/>
  <c r="I116" i="20"/>
  <c r="F117" i="20"/>
  <c r="G117" i="20"/>
  <c r="H117" i="20"/>
  <c r="I117" i="20"/>
  <c r="F118" i="20"/>
  <c r="G118" i="20"/>
  <c r="H118" i="20"/>
  <c r="I118" i="20"/>
  <c r="F119" i="20"/>
  <c r="G119" i="20"/>
  <c r="H119" i="20"/>
  <c r="I119" i="20"/>
  <c r="F120" i="20"/>
  <c r="G120" i="20"/>
  <c r="J120" i="20" s="1"/>
  <c r="H120" i="20"/>
  <c r="I120" i="20"/>
  <c r="F121" i="20"/>
  <c r="M121" i="20" s="1"/>
  <c r="G121" i="20"/>
  <c r="H121" i="20"/>
  <c r="I121" i="20"/>
  <c r="F122" i="20"/>
  <c r="G122" i="20"/>
  <c r="H122" i="20"/>
  <c r="I122" i="20"/>
  <c r="F123" i="20"/>
  <c r="G123" i="20"/>
  <c r="H123" i="20"/>
  <c r="I123" i="20"/>
  <c r="F124" i="20"/>
  <c r="G124" i="20"/>
  <c r="H124" i="20"/>
  <c r="I124" i="20"/>
  <c r="F125" i="20"/>
  <c r="G125" i="20"/>
  <c r="H125" i="20"/>
  <c r="I125" i="20"/>
  <c r="F126" i="20"/>
  <c r="G126" i="20"/>
  <c r="H126" i="20"/>
  <c r="I126" i="20"/>
  <c r="F127" i="20"/>
  <c r="M127" i="20" s="1"/>
  <c r="S127" i="20" s="1"/>
  <c r="G127" i="20"/>
  <c r="J127" i="20" s="1"/>
  <c r="H127" i="20"/>
  <c r="I127" i="20"/>
  <c r="F128" i="20"/>
  <c r="G128" i="20"/>
  <c r="H128" i="20"/>
  <c r="I128" i="20"/>
  <c r="F129" i="20"/>
  <c r="G129" i="20"/>
  <c r="H129" i="20"/>
  <c r="I129" i="20"/>
  <c r="F130" i="20"/>
  <c r="G130" i="20"/>
  <c r="H130" i="20"/>
  <c r="I130" i="20"/>
  <c r="F131" i="20"/>
  <c r="G131" i="20"/>
  <c r="H131" i="20"/>
  <c r="I131" i="20"/>
  <c r="F132" i="20"/>
  <c r="G132" i="20"/>
  <c r="J132" i="20" s="1"/>
  <c r="H132" i="20"/>
  <c r="I132" i="20"/>
  <c r="F133" i="20"/>
  <c r="G133" i="20"/>
  <c r="H133" i="20"/>
  <c r="I133" i="20"/>
  <c r="F134" i="20"/>
  <c r="G134" i="20"/>
  <c r="H134" i="20"/>
  <c r="I134" i="20"/>
  <c r="F135" i="20"/>
  <c r="G135" i="20"/>
  <c r="J135" i="20" s="1"/>
  <c r="H135" i="20"/>
  <c r="I135" i="20"/>
  <c r="F136" i="20"/>
  <c r="G136" i="20"/>
  <c r="H136" i="20"/>
  <c r="I136" i="20"/>
  <c r="F137" i="20"/>
  <c r="G137" i="20"/>
  <c r="H137" i="20"/>
  <c r="I137" i="20"/>
  <c r="F138" i="20"/>
  <c r="M138" i="20" s="1"/>
  <c r="G138" i="20"/>
  <c r="H138" i="20"/>
  <c r="I138" i="20"/>
  <c r="F139" i="20"/>
  <c r="G139" i="20"/>
  <c r="H139" i="20"/>
  <c r="I139" i="20"/>
  <c r="F140" i="20"/>
  <c r="M140" i="20" s="1"/>
  <c r="G140" i="20"/>
  <c r="H140" i="20"/>
  <c r="I140" i="20"/>
  <c r="J140" i="20"/>
  <c r="F141" i="20"/>
  <c r="G141" i="20"/>
  <c r="H141" i="20"/>
  <c r="I141" i="20"/>
  <c r="F142" i="20"/>
  <c r="G142" i="20"/>
  <c r="H142" i="20"/>
  <c r="I142" i="20"/>
  <c r="F143" i="20"/>
  <c r="G143" i="20"/>
  <c r="H143" i="20"/>
  <c r="I143" i="20"/>
  <c r="F144" i="20"/>
  <c r="G144" i="20"/>
  <c r="J144" i="20" s="1"/>
  <c r="H144" i="20"/>
  <c r="I144" i="20"/>
  <c r="K144" i="20" s="1"/>
  <c r="F145" i="20"/>
  <c r="G145" i="20"/>
  <c r="H145" i="20"/>
  <c r="I145" i="20"/>
  <c r="F146" i="20"/>
  <c r="G146" i="20"/>
  <c r="H146" i="20"/>
  <c r="I146" i="20"/>
  <c r="F147" i="20"/>
  <c r="G147" i="20"/>
  <c r="J147" i="20" s="1"/>
  <c r="H147" i="20"/>
  <c r="I147" i="20"/>
  <c r="F148" i="20"/>
  <c r="G148" i="20"/>
  <c r="H148" i="20"/>
  <c r="I148" i="20"/>
  <c r="F149" i="20"/>
  <c r="G149" i="20"/>
  <c r="H149" i="20"/>
  <c r="I149" i="20"/>
  <c r="F150" i="20"/>
  <c r="G150" i="20"/>
  <c r="H150" i="20"/>
  <c r="I150" i="20"/>
  <c r="F151" i="20"/>
  <c r="G151" i="20"/>
  <c r="H151" i="20"/>
  <c r="I151" i="20"/>
  <c r="F152" i="20"/>
  <c r="M152" i="20" s="1"/>
  <c r="G152" i="20"/>
  <c r="J152" i="20" s="1"/>
  <c r="H152" i="20"/>
  <c r="I152" i="20"/>
  <c r="F153" i="20"/>
  <c r="G153" i="20"/>
  <c r="H153" i="20"/>
  <c r="I153" i="20"/>
  <c r="F154" i="20"/>
  <c r="G154" i="20"/>
  <c r="H154" i="20"/>
  <c r="I154" i="20"/>
  <c r="F155" i="20"/>
  <c r="G155" i="20"/>
  <c r="H155" i="20"/>
  <c r="I155" i="20"/>
  <c r="F156" i="20"/>
  <c r="G156" i="20"/>
  <c r="H156" i="20"/>
  <c r="I156" i="20"/>
  <c r="F157" i="20"/>
  <c r="G157" i="20"/>
  <c r="H157" i="20"/>
  <c r="I157" i="20"/>
  <c r="F158" i="20"/>
  <c r="G158" i="20"/>
  <c r="H158" i="20"/>
  <c r="I158" i="20"/>
  <c r="F159" i="20"/>
  <c r="G159" i="20"/>
  <c r="J159" i="20" s="1"/>
  <c r="H159" i="20"/>
  <c r="I159" i="20"/>
  <c r="F160" i="20"/>
  <c r="G160" i="20"/>
  <c r="H160" i="20"/>
  <c r="I160" i="20"/>
  <c r="F161" i="20"/>
  <c r="G161" i="20"/>
  <c r="H161" i="20"/>
  <c r="I161" i="20"/>
  <c r="F162" i="20"/>
  <c r="G162" i="20"/>
  <c r="H162" i="20"/>
  <c r="I162" i="20"/>
  <c r="F163" i="20"/>
  <c r="G163" i="20"/>
  <c r="H163" i="20"/>
  <c r="I163" i="20"/>
  <c r="F164" i="20"/>
  <c r="G164" i="20"/>
  <c r="J164" i="20" s="1"/>
  <c r="H164" i="20"/>
  <c r="I164" i="20"/>
  <c r="F165" i="20"/>
  <c r="G165" i="20"/>
  <c r="H165" i="20"/>
  <c r="I165" i="20"/>
  <c r="F166" i="20"/>
  <c r="G166" i="20"/>
  <c r="H166" i="20"/>
  <c r="I166" i="20"/>
  <c r="F167" i="20"/>
  <c r="G167" i="20"/>
  <c r="J167" i="20" s="1"/>
  <c r="H167" i="20"/>
  <c r="I167" i="20"/>
  <c r="F168" i="20"/>
  <c r="G168" i="20"/>
  <c r="H168" i="20"/>
  <c r="I168" i="20"/>
  <c r="F169" i="20"/>
  <c r="G169" i="20"/>
  <c r="H169" i="20"/>
  <c r="I169" i="20"/>
  <c r="F170" i="20"/>
  <c r="M170" i="20" s="1"/>
  <c r="G170" i="20"/>
  <c r="H170" i="20"/>
  <c r="I170" i="20"/>
  <c r="F171" i="20"/>
  <c r="G171" i="20"/>
  <c r="H171" i="20"/>
  <c r="I171" i="20"/>
  <c r="F172" i="20"/>
  <c r="M172" i="20" s="1"/>
  <c r="S172" i="20" s="1"/>
  <c r="G172" i="20"/>
  <c r="H172" i="20"/>
  <c r="I172" i="20"/>
  <c r="J172" i="20"/>
  <c r="F173" i="20"/>
  <c r="G173" i="20"/>
  <c r="H173" i="20"/>
  <c r="I173" i="20"/>
  <c r="F174" i="20"/>
  <c r="G174" i="20"/>
  <c r="H174" i="20"/>
  <c r="I174" i="20"/>
  <c r="F175" i="20"/>
  <c r="M175" i="20" s="1"/>
  <c r="G175" i="20"/>
  <c r="H175" i="20"/>
  <c r="I175" i="20"/>
  <c r="F176" i="20"/>
  <c r="G176" i="20"/>
  <c r="J176" i="20" s="1"/>
  <c r="H176" i="20"/>
  <c r="I176" i="20"/>
  <c r="K176" i="20" s="1"/>
  <c r="F177" i="20"/>
  <c r="G177" i="20"/>
  <c r="H177" i="20"/>
  <c r="I177" i="20"/>
  <c r="F178" i="20"/>
  <c r="G178" i="20"/>
  <c r="H178" i="20"/>
  <c r="I178" i="20"/>
  <c r="F179" i="20"/>
  <c r="G179" i="20"/>
  <c r="J179" i="20" s="1"/>
  <c r="H179" i="20"/>
  <c r="I179" i="20"/>
  <c r="F180" i="20"/>
  <c r="G180" i="20"/>
  <c r="H180" i="20"/>
  <c r="I180" i="20"/>
  <c r="F181" i="20"/>
  <c r="G181" i="20"/>
  <c r="H181" i="20"/>
  <c r="I181" i="20"/>
  <c r="F182" i="20"/>
  <c r="G182" i="20"/>
  <c r="H182" i="20"/>
  <c r="I182" i="20"/>
  <c r="F183" i="20"/>
  <c r="G183" i="20"/>
  <c r="H183" i="20"/>
  <c r="I183" i="20"/>
  <c r="F184" i="20"/>
  <c r="M184" i="20" s="1"/>
  <c r="G184" i="20"/>
  <c r="H184" i="20"/>
  <c r="I184" i="20"/>
  <c r="J184" i="20"/>
  <c r="F185" i="20"/>
  <c r="M185" i="20" s="1"/>
  <c r="G185" i="20"/>
  <c r="H185" i="20"/>
  <c r="I185" i="20"/>
  <c r="F186" i="20"/>
  <c r="G186" i="20"/>
  <c r="H186" i="20"/>
  <c r="I186" i="20"/>
  <c r="F187" i="20"/>
  <c r="G187" i="20"/>
  <c r="H187" i="20"/>
  <c r="I187" i="20"/>
  <c r="F188" i="20"/>
  <c r="G188" i="20"/>
  <c r="H188" i="20"/>
  <c r="I188" i="20"/>
  <c r="F189" i="20"/>
  <c r="G189" i="20"/>
  <c r="H189" i="20"/>
  <c r="I189" i="20"/>
  <c r="F190" i="20"/>
  <c r="G190" i="20"/>
  <c r="H190" i="20"/>
  <c r="I190" i="20"/>
  <c r="F191" i="20"/>
  <c r="M191" i="20" s="1"/>
  <c r="S191" i="20" s="1"/>
  <c r="G191" i="20"/>
  <c r="J191" i="20" s="1"/>
  <c r="H191" i="20"/>
  <c r="I191" i="20"/>
  <c r="F192" i="20"/>
  <c r="G192" i="20"/>
  <c r="H192" i="20"/>
  <c r="I192" i="20"/>
  <c r="F193" i="20"/>
  <c r="G193" i="20"/>
  <c r="H193" i="20"/>
  <c r="I193" i="20"/>
  <c r="F194" i="20"/>
  <c r="G194" i="20"/>
  <c r="H194" i="20"/>
  <c r="I194" i="20"/>
  <c r="F195" i="20"/>
  <c r="G195" i="20"/>
  <c r="H195" i="20"/>
  <c r="I195" i="20"/>
  <c r="F196" i="20"/>
  <c r="G196" i="20"/>
  <c r="H196" i="20"/>
  <c r="I196" i="20"/>
  <c r="J196" i="20"/>
  <c r="F197" i="20"/>
  <c r="G197" i="20"/>
  <c r="H197" i="20"/>
  <c r="I197" i="20"/>
  <c r="F198" i="20"/>
  <c r="G198" i="20"/>
  <c r="H198" i="20"/>
  <c r="I198" i="20"/>
  <c r="F199" i="20"/>
  <c r="G199" i="20"/>
  <c r="J199" i="20" s="1"/>
  <c r="H199" i="20"/>
  <c r="I199" i="20"/>
  <c r="F200" i="20"/>
  <c r="G200" i="20"/>
  <c r="H200" i="20"/>
  <c r="I200" i="20"/>
  <c r="F201" i="20"/>
  <c r="G201" i="20"/>
  <c r="H201" i="20"/>
  <c r="I201" i="20"/>
  <c r="F202" i="20"/>
  <c r="G202" i="20"/>
  <c r="H202" i="20"/>
  <c r="I202" i="20"/>
  <c r="F203" i="20"/>
  <c r="G203" i="20"/>
  <c r="J203" i="20" s="1"/>
  <c r="H203" i="20"/>
  <c r="I203" i="20"/>
  <c r="F204" i="20"/>
  <c r="G204" i="20"/>
  <c r="J204" i="20" s="1"/>
  <c r="H204" i="20"/>
  <c r="I204" i="20"/>
  <c r="F205" i="20"/>
  <c r="G205" i="20"/>
  <c r="H205" i="20"/>
  <c r="I205" i="20"/>
  <c r="F206" i="20"/>
  <c r="G206" i="20"/>
  <c r="H206" i="20"/>
  <c r="I206" i="20"/>
  <c r="F207" i="20"/>
  <c r="G207" i="20"/>
  <c r="H207" i="20"/>
  <c r="I207" i="20"/>
  <c r="F208" i="20"/>
  <c r="G208" i="20"/>
  <c r="H208" i="20"/>
  <c r="I208" i="20"/>
  <c r="J208" i="20"/>
  <c r="F209" i="20"/>
  <c r="G209" i="20"/>
  <c r="H209" i="20"/>
  <c r="I209" i="20"/>
  <c r="F210" i="20"/>
  <c r="G210" i="20"/>
  <c r="H210" i="20"/>
  <c r="I210" i="20"/>
  <c r="F211" i="20"/>
  <c r="G211" i="20"/>
  <c r="J211" i="20" s="1"/>
  <c r="H211" i="20"/>
  <c r="I211" i="20"/>
  <c r="K211" i="20" s="1"/>
  <c r="F212" i="20"/>
  <c r="G212" i="20"/>
  <c r="H212" i="20"/>
  <c r="I212" i="20"/>
  <c r="F213" i="20"/>
  <c r="G213" i="20"/>
  <c r="H213" i="20"/>
  <c r="I213" i="20"/>
  <c r="F214" i="20"/>
  <c r="G214" i="20"/>
  <c r="H214" i="20"/>
  <c r="I214" i="20"/>
  <c r="F215" i="20"/>
  <c r="G215" i="20"/>
  <c r="H215" i="20"/>
  <c r="I215" i="20"/>
  <c r="F216" i="20"/>
  <c r="G216" i="20"/>
  <c r="J216" i="20" s="1"/>
  <c r="H216" i="20"/>
  <c r="I216" i="20"/>
  <c r="F217" i="20"/>
  <c r="G217" i="20"/>
  <c r="H217" i="20"/>
  <c r="I217" i="20"/>
  <c r="F218" i="20"/>
  <c r="G218" i="20"/>
  <c r="H218" i="20"/>
  <c r="I218" i="20"/>
  <c r="F219" i="20"/>
  <c r="G219" i="20"/>
  <c r="H219" i="20"/>
  <c r="I219" i="20"/>
  <c r="F220" i="20"/>
  <c r="G220" i="20"/>
  <c r="H220" i="20"/>
  <c r="I220" i="20"/>
  <c r="F221" i="20"/>
  <c r="G221" i="20"/>
  <c r="H221" i="20"/>
  <c r="I221" i="20"/>
  <c r="F222" i="20"/>
  <c r="G222" i="20"/>
  <c r="H222" i="20"/>
  <c r="I222" i="20"/>
  <c r="F223" i="20"/>
  <c r="G223" i="20"/>
  <c r="J223" i="20" s="1"/>
  <c r="H223" i="20"/>
  <c r="I223" i="20"/>
  <c r="F224" i="20"/>
  <c r="J224" i="20" s="1"/>
  <c r="G224" i="20"/>
  <c r="H224" i="20"/>
  <c r="I224" i="20"/>
  <c r="F225" i="20"/>
  <c r="G225" i="20"/>
  <c r="H225" i="20"/>
  <c r="I225" i="20"/>
  <c r="F226" i="20"/>
  <c r="G226" i="20"/>
  <c r="H226" i="20"/>
  <c r="I226" i="20"/>
  <c r="F227" i="20"/>
  <c r="G227" i="20"/>
  <c r="H227" i="20"/>
  <c r="I227" i="20"/>
  <c r="F228" i="20"/>
  <c r="J228" i="20" s="1"/>
  <c r="G228" i="20"/>
  <c r="H228" i="20"/>
  <c r="I228" i="20"/>
  <c r="F229" i="20"/>
  <c r="G229" i="20"/>
  <c r="H229" i="20"/>
  <c r="I229" i="20"/>
  <c r="F230" i="20"/>
  <c r="G230" i="20"/>
  <c r="H230" i="20"/>
  <c r="I230" i="20"/>
  <c r="F231" i="20"/>
  <c r="G231" i="20"/>
  <c r="J231" i="20" s="1"/>
  <c r="H231" i="20"/>
  <c r="I231" i="20"/>
  <c r="F232" i="20"/>
  <c r="G232" i="20"/>
  <c r="H232" i="20"/>
  <c r="I232" i="20"/>
  <c r="J232" i="20"/>
  <c r="F233" i="20"/>
  <c r="G233" i="20"/>
  <c r="H233" i="20"/>
  <c r="I233" i="20"/>
  <c r="F234" i="20"/>
  <c r="G234" i="20"/>
  <c r="H234" i="20"/>
  <c r="I234" i="20"/>
  <c r="F235" i="20"/>
  <c r="G235" i="20"/>
  <c r="H235" i="20"/>
  <c r="I235" i="20"/>
  <c r="F236" i="20"/>
  <c r="G236" i="20"/>
  <c r="H236" i="20"/>
  <c r="I236" i="20"/>
  <c r="J236" i="20"/>
  <c r="F237" i="20"/>
  <c r="G237" i="20"/>
  <c r="H237" i="20"/>
  <c r="I237" i="20"/>
  <c r="F238" i="20"/>
  <c r="G238" i="20"/>
  <c r="H238" i="20"/>
  <c r="I238" i="20"/>
  <c r="F239" i="20"/>
  <c r="G239" i="20"/>
  <c r="J239" i="20" s="1"/>
  <c r="H239" i="20"/>
  <c r="I239" i="20"/>
  <c r="F240" i="20"/>
  <c r="G240" i="20"/>
  <c r="J240" i="20" s="1"/>
  <c r="H240" i="20"/>
  <c r="I240" i="20"/>
  <c r="F241" i="20"/>
  <c r="G241" i="20"/>
  <c r="H241" i="20"/>
  <c r="I241" i="20"/>
  <c r="F242" i="20"/>
  <c r="G242" i="20"/>
  <c r="H242" i="20"/>
  <c r="I242" i="20"/>
  <c r="F243" i="20"/>
  <c r="G243" i="20"/>
  <c r="H243" i="20"/>
  <c r="I243" i="20"/>
  <c r="F5" i="20"/>
  <c r="G5" i="20"/>
  <c r="H5" i="20"/>
  <c r="I5" i="20"/>
  <c r="F4" i="20"/>
  <c r="G4" i="20"/>
  <c r="H4" i="20"/>
  <c r="I4" i="20"/>
  <c r="I3" i="20"/>
  <c r="H3" i="20"/>
  <c r="G3" i="20"/>
  <c r="F3" i="20"/>
  <c r="B10" i="14"/>
  <c r="B8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13" i="14"/>
  <c r="G12" i="14"/>
  <c r="F12" i="14" a="1"/>
  <c r="F12" i="14" s="1"/>
  <c r="B4" i="14"/>
  <c r="B6" i="14"/>
  <c r="L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K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517" i="12"/>
  <c r="K518" i="12"/>
  <c r="K519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532" i="12"/>
  <c r="K533" i="12"/>
  <c r="K534" i="12"/>
  <c r="K535" i="12"/>
  <c r="K536" i="12"/>
  <c r="K537" i="12"/>
  <c r="K538" i="12"/>
  <c r="K539" i="12"/>
  <c r="K540" i="12"/>
  <c r="K541" i="12"/>
  <c r="K542" i="12"/>
  <c r="K543" i="12"/>
  <c r="K544" i="12"/>
  <c r="K545" i="12"/>
  <c r="K546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574" i="12"/>
  <c r="K575" i="12"/>
  <c r="K576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646" i="12"/>
  <c r="K647" i="12"/>
  <c r="K64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666" i="12"/>
  <c r="K667" i="12"/>
  <c r="K668" i="12"/>
  <c r="K669" i="12"/>
  <c r="K670" i="12"/>
  <c r="K671" i="12"/>
  <c r="K672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737" i="12"/>
  <c r="K738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819" i="12"/>
  <c r="K820" i="12"/>
  <c r="K821" i="12"/>
  <c r="K822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2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898" i="12"/>
  <c r="K899" i="12"/>
  <c r="K90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918" i="12"/>
  <c r="K919" i="12"/>
  <c r="K920" i="12"/>
  <c r="K921" i="12"/>
  <c r="K922" i="12"/>
  <c r="K923" i="12"/>
  <c r="K924" i="12"/>
  <c r="K925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938" i="12"/>
  <c r="K939" i="12"/>
  <c r="K940" i="12"/>
  <c r="K941" i="12"/>
  <c r="K942" i="12"/>
  <c r="K943" i="12"/>
  <c r="K944" i="12"/>
  <c r="K945" i="12"/>
  <c r="K946" i="12"/>
  <c r="K947" i="12"/>
  <c r="K948" i="12"/>
  <c r="K949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2" i="12"/>
  <c r="K963" i="12"/>
  <c r="K964" i="12"/>
  <c r="K965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1" i="12"/>
  <c r="K983" i="12"/>
  <c r="K984" i="12"/>
  <c r="K985" i="12"/>
  <c r="K986" i="12"/>
  <c r="K987" i="12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1000" i="12"/>
  <c r="K1001" i="12"/>
  <c r="K1002" i="12"/>
  <c r="K1003" i="12"/>
  <c r="K1004" i="12"/>
  <c r="K1005" i="12"/>
  <c r="K1006" i="12"/>
  <c r="K1007" i="12"/>
  <c r="K1008" i="12"/>
  <c r="K1009" i="12"/>
  <c r="K1010" i="12"/>
  <c r="K1011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026" i="12"/>
  <c r="K1027" i="12"/>
  <c r="K1028" i="12"/>
  <c r="K1029" i="12"/>
  <c r="K1030" i="12"/>
  <c r="K1031" i="12"/>
  <c r="K1032" i="12"/>
  <c r="K1033" i="12"/>
  <c r="K1034" i="12"/>
  <c r="K1035" i="12"/>
  <c r="K1036" i="12"/>
  <c r="K1037" i="12"/>
  <c r="K1038" i="12"/>
  <c r="K1039" i="12"/>
  <c r="K1040" i="12"/>
  <c r="K1041" i="12"/>
  <c r="K1042" i="12"/>
  <c r="K1043" i="12"/>
  <c r="K1044" i="12"/>
  <c r="K1045" i="12"/>
  <c r="K1046" i="12"/>
  <c r="K1047" i="12"/>
  <c r="K1048" i="12"/>
  <c r="K1049" i="12"/>
  <c r="K1050" i="12"/>
  <c r="K1051" i="12"/>
  <c r="K1052" i="12"/>
  <c r="K1053" i="12"/>
  <c r="K1054" i="12"/>
  <c r="K1055" i="12"/>
  <c r="K1056" i="12"/>
  <c r="K1057" i="12"/>
  <c r="K1058" i="12"/>
  <c r="K1059" i="12"/>
  <c r="K1060" i="12"/>
  <c r="K1061" i="12"/>
  <c r="K1062" i="12"/>
  <c r="K1063" i="12"/>
  <c r="K1064" i="12"/>
  <c r="K1065" i="12"/>
  <c r="K1066" i="12"/>
  <c r="K1067" i="12"/>
  <c r="K1068" i="12"/>
  <c r="K1069" i="12"/>
  <c r="K1070" i="12"/>
  <c r="K1071" i="12"/>
  <c r="K1072" i="12"/>
  <c r="K1073" i="12"/>
  <c r="K1074" i="12"/>
  <c r="K1075" i="12"/>
  <c r="K1076" i="12"/>
  <c r="K1077" i="12"/>
  <c r="K1078" i="12"/>
  <c r="K1079" i="12"/>
  <c r="K1080" i="12"/>
  <c r="K1081" i="12"/>
  <c r="K1082" i="12"/>
  <c r="K1083" i="12"/>
  <c r="K1084" i="12"/>
  <c r="K1085" i="12"/>
  <c r="K1086" i="12"/>
  <c r="K1087" i="12"/>
  <c r="K1088" i="12"/>
  <c r="K1089" i="12"/>
  <c r="K1090" i="12"/>
  <c r="K1091" i="12"/>
  <c r="K1092" i="12"/>
  <c r="K1093" i="12"/>
  <c r="K1094" i="12"/>
  <c r="K1095" i="12"/>
  <c r="K1096" i="12"/>
  <c r="K1097" i="12"/>
  <c r="K1098" i="12"/>
  <c r="K1099" i="12"/>
  <c r="K1100" i="12"/>
  <c r="K1101" i="12"/>
  <c r="K1102" i="12"/>
  <c r="K1103" i="12"/>
  <c r="K1104" i="12"/>
  <c r="K1105" i="12"/>
  <c r="K1106" i="12"/>
  <c r="K1107" i="12"/>
  <c r="K1108" i="12"/>
  <c r="K1109" i="12"/>
  <c r="K1111" i="12"/>
  <c r="K1112" i="12"/>
  <c r="K1113" i="12"/>
  <c r="K1114" i="12"/>
  <c r="K1115" i="12"/>
  <c r="K1116" i="12"/>
  <c r="K1117" i="12"/>
  <c r="K1118" i="12"/>
  <c r="K1119" i="12"/>
  <c r="K1120" i="12"/>
  <c r="K1121" i="12"/>
  <c r="K1122" i="12"/>
  <c r="K1123" i="12"/>
  <c r="K1124" i="12"/>
  <c r="K1125" i="12"/>
  <c r="K1126" i="12"/>
  <c r="K1127" i="12"/>
  <c r="K1128" i="12"/>
  <c r="K1129" i="12"/>
  <c r="K1130" i="12"/>
  <c r="K1131" i="12"/>
  <c r="K1132" i="12"/>
  <c r="K1133" i="12"/>
  <c r="K1134" i="12"/>
  <c r="K1135" i="12"/>
  <c r="K1136" i="12"/>
  <c r="K1137" i="12"/>
  <c r="K1138" i="12"/>
  <c r="K1139" i="12"/>
  <c r="K1140" i="12"/>
  <c r="K1141" i="12"/>
  <c r="K1142" i="12"/>
  <c r="K1143" i="12"/>
  <c r="K1144" i="12"/>
  <c r="K1145" i="12"/>
  <c r="K1146" i="12"/>
  <c r="K1147" i="12"/>
  <c r="K1148" i="12"/>
  <c r="K1149" i="12"/>
  <c r="K1150" i="12"/>
  <c r="K1151" i="12"/>
  <c r="K1152" i="12"/>
  <c r="K1153" i="12"/>
  <c r="K1154" i="12"/>
  <c r="K1155" i="12"/>
  <c r="K1156" i="12"/>
  <c r="K1157" i="12"/>
  <c r="K1158" i="12"/>
  <c r="K1159" i="12"/>
  <c r="K1160" i="12"/>
  <c r="K1161" i="12"/>
  <c r="K1162" i="12"/>
  <c r="K1163" i="12"/>
  <c r="K1164" i="12"/>
  <c r="K1165" i="12"/>
  <c r="K1166" i="12"/>
  <c r="K1167" i="12"/>
  <c r="K1168" i="12"/>
  <c r="K1169" i="12"/>
  <c r="K1170" i="12"/>
  <c r="K1171" i="12"/>
  <c r="K1172" i="12"/>
  <c r="K1173" i="12"/>
  <c r="K1174" i="12"/>
  <c r="K1175" i="12"/>
  <c r="K1176" i="12"/>
  <c r="K1177" i="12"/>
  <c r="K1178" i="12"/>
  <c r="K1179" i="12"/>
  <c r="K1180" i="12"/>
  <c r="K1181" i="12"/>
  <c r="K1182" i="12"/>
  <c r="K1183" i="12"/>
  <c r="K1184" i="12"/>
  <c r="K1185" i="12"/>
  <c r="K1186" i="12"/>
  <c r="K1187" i="12"/>
  <c r="K1188" i="12"/>
  <c r="K1189" i="12"/>
  <c r="K1190" i="12"/>
  <c r="K1191" i="12"/>
  <c r="K1192" i="12"/>
  <c r="K1193" i="12"/>
  <c r="K1194" i="12"/>
  <c r="K1195" i="12"/>
  <c r="K1196" i="12"/>
  <c r="K1197" i="12"/>
  <c r="K1198" i="12"/>
  <c r="K1199" i="12"/>
  <c r="K1200" i="12"/>
  <c r="K1201" i="12"/>
  <c r="K1202" i="12"/>
  <c r="K1203" i="12"/>
  <c r="K1204" i="12"/>
  <c r="K1205" i="12"/>
  <c r="K1206" i="12"/>
  <c r="K1207" i="12"/>
  <c r="K1208" i="12"/>
  <c r="K1209" i="12"/>
  <c r="K1210" i="12"/>
  <c r="K1211" i="12"/>
  <c r="K1212" i="12"/>
  <c r="K1213" i="12"/>
  <c r="K1214" i="12"/>
  <c r="K1215" i="12"/>
  <c r="K1216" i="12"/>
  <c r="K1217" i="12"/>
  <c r="K1218" i="12"/>
  <c r="K1219" i="12"/>
  <c r="K1220" i="12"/>
  <c r="K1221" i="12"/>
  <c r="K1222" i="12"/>
  <c r="K1223" i="12"/>
  <c r="K1224" i="12"/>
  <c r="K1225" i="12"/>
  <c r="K1226" i="12"/>
  <c r="K1227" i="12"/>
  <c r="K1228" i="12"/>
  <c r="K1229" i="12"/>
  <c r="K1230" i="12"/>
  <c r="K1231" i="12"/>
  <c r="K1232" i="12"/>
  <c r="K1233" i="12"/>
  <c r="K1234" i="12"/>
  <c r="K1235" i="12"/>
  <c r="K1236" i="12"/>
  <c r="K1237" i="12"/>
  <c r="K1238" i="12"/>
  <c r="K1239" i="12"/>
  <c r="K1240" i="12"/>
  <c r="K1241" i="12"/>
  <c r="K1242" i="12"/>
  <c r="K1243" i="12"/>
  <c r="K1244" i="12"/>
  <c r="K1245" i="12"/>
  <c r="K1246" i="12"/>
  <c r="K1247" i="12"/>
  <c r="K1248" i="12"/>
  <c r="K1249" i="12"/>
  <c r="K1250" i="12"/>
  <c r="K1251" i="12"/>
  <c r="K1252" i="12"/>
  <c r="K1253" i="12"/>
  <c r="K1254" i="12"/>
  <c r="K1255" i="12"/>
  <c r="K1256" i="12"/>
  <c r="K1257" i="12"/>
  <c r="K1258" i="12"/>
  <c r="K1259" i="12"/>
  <c r="K1260" i="12"/>
  <c r="K1261" i="12"/>
  <c r="K1262" i="12"/>
  <c r="K1263" i="12"/>
  <c r="K1264" i="12"/>
  <c r="K1265" i="12"/>
  <c r="K1266" i="12"/>
  <c r="K1267" i="12"/>
  <c r="K1268" i="12"/>
  <c r="K1269" i="12"/>
  <c r="K1270" i="12"/>
  <c r="K1271" i="12"/>
  <c r="K1272" i="12"/>
  <c r="K1273" i="12"/>
  <c r="K1274" i="12"/>
  <c r="K1275" i="12"/>
  <c r="K1276" i="12"/>
  <c r="K1277" i="12"/>
  <c r="K1278" i="12"/>
  <c r="K1279" i="12"/>
  <c r="K1280" i="12"/>
  <c r="K1281" i="12"/>
  <c r="K1282" i="12"/>
  <c r="K1283" i="12"/>
  <c r="K1284" i="12"/>
  <c r="K1285" i="12"/>
  <c r="K1286" i="12"/>
  <c r="K1287" i="12"/>
  <c r="K1288" i="12"/>
  <c r="K1289" i="12"/>
  <c r="K1290" i="12"/>
  <c r="K1291" i="12"/>
  <c r="K1292" i="12"/>
  <c r="K1293" i="12"/>
  <c r="K1294" i="12"/>
  <c r="K1295" i="12"/>
  <c r="K1296" i="12"/>
  <c r="K1297" i="12"/>
  <c r="K1298" i="12"/>
  <c r="K1299" i="12"/>
  <c r="K1300" i="12"/>
  <c r="K1301" i="12"/>
  <c r="K1302" i="12"/>
  <c r="K1303" i="12"/>
  <c r="K1304" i="12"/>
  <c r="K1305" i="12"/>
  <c r="K1306" i="12"/>
  <c r="K1307" i="12"/>
  <c r="K1308" i="12"/>
  <c r="K1309" i="12"/>
  <c r="K1310" i="12"/>
  <c r="K1311" i="12"/>
  <c r="K1312" i="12"/>
  <c r="K1313" i="12"/>
  <c r="K1314" i="12"/>
  <c r="K1315" i="12"/>
  <c r="K1316" i="12"/>
  <c r="K1317" i="12"/>
  <c r="K1318" i="12"/>
  <c r="K1319" i="12"/>
  <c r="K1320" i="12"/>
  <c r="K1321" i="12"/>
  <c r="K1322" i="12"/>
  <c r="K1323" i="12"/>
  <c r="K1324" i="12"/>
  <c r="K1325" i="12"/>
  <c r="K1326" i="12"/>
  <c r="K1327" i="12"/>
  <c r="K1328" i="12"/>
  <c r="K1329" i="12"/>
  <c r="K1330" i="12"/>
  <c r="K1331" i="12"/>
  <c r="K1332" i="12"/>
  <c r="K1333" i="12"/>
  <c r="K1334" i="12"/>
  <c r="K1335" i="12"/>
  <c r="K1336" i="12"/>
  <c r="K1337" i="12"/>
  <c r="K1338" i="12"/>
  <c r="K1339" i="12"/>
  <c r="K1340" i="12"/>
  <c r="K1341" i="12"/>
  <c r="K1342" i="12"/>
  <c r="K1343" i="12"/>
  <c r="K1344" i="12"/>
  <c r="K1345" i="12"/>
  <c r="K1346" i="12"/>
  <c r="K1347" i="12"/>
  <c r="K1348" i="12"/>
  <c r="K1349" i="12"/>
  <c r="K1350" i="12"/>
  <c r="K1351" i="12"/>
  <c r="K1352" i="12"/>
  <c r="K1353" i="12"/>
  <c r="K1354" i="12"/>
  <c r="K1355" i="12"/>
  <c r="K1356" i="12"/>
  <c r="K1357" i="12"/>
  <c r="K1358" i="12"/>
  <c r="K1359" i="12"/>
  <c r="K1360" i="12"/>
  <c r="K1361" i="12"/>
  <c r="K1362" i="12"/>
  <c r="K1363" i="12"/>
  <c r="K1364" i="12"/>
  <c r="K1365" i="12"/>
  <c r="K1366" i="12"/>
  <c r="K1367" i="12"/>
  <c r="K1368" i="12"/>
  <c r="K1369" i="12"/>
  <c r="K1370" i="12"/>
  <c r="K1371" i="12"/>
  <c r="K1372" i="12"/>
  <c r="K1373" i="12"/>
  <c r="K1374" i="12"/>
  <c r="K1375" i="12"/>
  <c r="K1376" i="12"/>
  <c r="K1377" i="12"/>
  <c r="K1378" i="12"/>
  <c r="K1379" i="12"/>
  <c r="K1380" i="12"/>
  <c r="K1381" i="12"/>
  <c r="K1382" i="12"/>
  <c r="K1383" i="12"/>
  <c r="K1384" i="12"/>
  <c r="K1385" i="12"/>
  <c r="K1386" i="12"/>
  <c r="K1387" i="12"/>
  <c r="K1388" i="12"/>
  <c r="K1389" i="12"/>
  <c r="K1390" i="12"/>
  <c r="K1391" i="12"/>
  <c r="K1392" i="12"/>
  <c r="K1393" i="12"/>
  <c r="K1394" i="12"/>
  <c r="K1395" i="12"/>
  <c r="K1396" i="12"/>
  <c r="K1397" i="12"/>
  <c r="K1398" i="12"/>
  <c r="K1399" i="12"/>
  <c r="K1400" i="12"/>
  <c r="K1401" i="12"/>
  <c r="K1402" i="12"/>
  <c r="K1403" i="12"/>
  <c r="K1404" i="12"/>
  <c r="K1405" i="12"/>
  <c r="K1406" i="12"/>
  <c r="K1407" i="12"/>
  <c r="K1408" i="12"/>
  <c r="K1409" i="12"/>
  <c r="K1410" i="12"/>
  <c r="K1411" i="12"/>
  <c r="K1412" i="12"/>
  <c r="K1413" i="12"/>
  <c r="K1414" i="12"/>
  <c r="K1415" i="12"/>
  <c r="K1416" i="12"/>
  <c r="K1417" i="12"/>
  <c r="K1418" i="12"/>
  <c r="K1419" i="12"/>
  <c r="K1420" i="12"/>
  <c r="K1421" i="12"/>
  <c r="K1422" i="12"/>
  <c r="K1423" i="12"/>
  <c r="K1424" i="12"/>
  <c r="K1426" i="12"/>
  <c r="K1427" i="12"/>
  <c r="K1428" i="12"/>
  <c r="K1429" i="12"/>
  <c r="K1430" i="12"/>
  <c r="K1431" i="12"/>
  <c r="K1432" i="12"/>
  <c r="K1433" i="12"/>
  <c r="K1434" i="12"/>
  <c r="K1435" i="12"/>
  <c r="K1436" i="12"/>
  <c r="K1437" i="12"/>
  <c r="K1438" i="12"/>
  <c r="K1439" i="12"/>
  <c r="K1440" i="12"/>
  <c r="K1441" i="12"/>
  <c r="K1442" i="12"/>
  <c r="K1443" i="12"/>
  <c r="K1444" i="12"/>
  <c r="K1445" i="12"/>
  <c r="K1446" i="12"/>
  <c r="K1447" i="12"/>
  <c r="K1448" i="12"/>
  <c r="K1449" i="12"/>
  <c r="K1450" i="12"/>
  <c r="K1451" i="12"/>
  <c r="K1452" i="12"/>
  <c r="K1453" i="12"/>
  <c r="K1454" i="12"/>
  <c r="K1455" i="12"/>
  <c r="K1456" i="12"/>
  <c r="K1457" i="12"/>
  <c r="K1458" i="12"/>
  <c r="K1459" i="12"/>
  <c r="K1460" i="12"/>
  <c r="K1461" i="12"/>
  <c r="K1462" i="12"/>
  <c r="K1463" i="12"/>
  <c r="K1464" i="12"/>
  <c r="K1465" i="12"/>
  <c r="K1466" i="12"/>
  <c r="K1467" i="12"/>
  <c r="K1468" i="12"/>
  <c r="K1469" i="12"/>
  <c r="K1470" i="12"/>
  <c r="K1471" i="12"/>
  <c r="K1472" i="12"/>
  <c r="K1473" i="12"/>
  <c r="K1474" i="12"/>
  <c r="K1475" i="12"/>
  <c r="K1476" i="12"/>
  <c r="K1477" i="12"/>
  <c r="K1478" i="12"/>
  <c r="K1479" i="12"/>
  <c r="K1480" i="12"/>
  <c r="K1481" i="12"/>
  <c r="K1482" i="12"/>
  <c r="K1483" i="12"/>
  <c r="K1484" i="12"/>
  <c r="K1485" i="12"/>
  <c r="K1486" i="12"/>
  <c r="K1487" i="12"/>
  <c r="K1488" i="12"/>
  <c r="K1490" i="12"/>
  <c r="K1491" i="12"/>
  <c r="K1492" i="12"/>
  <c r="K1493" i="12"/>
  <c r="K1494" i="12"/>
  <c r="K1495" i="12"/>
  <c r="K1496" i="12"/>
  <c r="K1497" i="12"/>
  <c r="K1498" i="12"/>
  <c r="K1499" i="12"/>
  <c r="K1500" i="12"/>
  <c r="K1501" i="12"/>
  <c r="K1502" i="12"/>
  <c r="K1503" i="12"/>
  <c r="K1504" i="12"/>
  <c r="K1505" i="12"/>
  <c r="K1506" i="12"/>
  <c r="K1507" i="12"/>
  <c r="K1508" i="12"/>
  <c r="K1509" i="12"/>
  <c r="K1510" i="12"/>
  <c r="K1511" i="12"/>
  <c r="K1512" i="12"/>
  <c r="K1513" i="12"/>
  <c r="K1514" i="12"/>
  <c r="K1515" i="12"/>
  <c r="K1516" i="12"/>
  <c r="K1517" i="12"/>
  <c r="K1518" i="12"/>
  <c r="K1519" i="12"/>
  <c r="K1520" i="12"/>
  <c r="K1521" i="12"/>
  <c r="K1522" i="12"/>
  <c r="K1523" i="12"/>
  <c r="K1524" i="12"/>
  <c r="K1525" i="12"/>
  <c r="K1526" i="12"/>
  <c r="K1527" i="12"/>
  <c r="K1528" i="12"/>
  <c r="K1529" i="12"/>
  <c r="K1530" i="12"/>
  <c r="K1531" i="12"/>
  <c r="K1532" i="12"/>
  <c r="K1533" i="12"/>
  <c r="K1534" i="12"/>
  <c r="K1535" i="12"/>
  <c r="K1536" i="12"/>
  <c r="K1537" i="12"/>
  <c r="K1538" i="12"/>
  <c r="K1540" i="12"/>
  <c r="K1541" i="12"/>
  <c r="K1543" i="12"/>
  <c r="K1544" i="12"/>
  <c r="K1545" i="12"/>
  <c r="K1546" i="12"/>
  <c r="K1547" i="12"/>
  <c r="K1548" i="12"/>
  <c r="K1549" i="12"/>
  <c r="K1550" i="12"/>
  <c r="K1552" i="12"/>
  <c r="K1553" i="12"/>
  <c r="K1554" i="12"/>
  <c r="K1556" i="12"/>
  <c r="K1557" i="12"/>
  <c r="K1559" i="12"/>
  <c r="K1560" i="12"/>
  <c r="K1561" i="12"/>
  <c r="K1562" i="12"/>
  <c r="K1563" i="12"/>
  <c r="K1564" i="12"/>
  <c r="K1565" i="12"/>
  <c r="K1566" i="12"/>
  <c r="K1567" i="12"/>
  <c r="K1568" i="12"/>
  <c r="K1569" i="12"/>
  <c r="K1570" i="12"/>
  <c r="K1571" i="12"/>
  <c r="K1572" i="12"/>
  <c r="K1573" i="12"/>
  <c r="K1574" i="12"/>
  <c r="K1575" i="12"/>
  <c r="K1576" i="12"/>
  <c r="K1577" i="12"/>
  <c r="K1578" i="12"/>
  <c r="K1579" i="12"/>
  <c r="K1580" i="12"/>
  <c r="K1581" i="12"/>
  <c r="K1582" i="12"/>
  <c r="K1583" i="12"/>
  <c r="K1584" i="12"/>
  <c r="K1585" i="12"/>
  <c r="K1586" i="12"/>
  <c r="K1587" i="12"/>
  <c r="K1588" i="12"/>
  <c r="K1589" i="12"/>
  <c r="K1590" i="12"/>
  <c r="K1591" i="12"/>
  <c r="K1592" i="12"/>
  <c r="K1593" i="12"/>
  <c r="K1594" i="12"/>
  <c r="K1595" i="12"/>
  <c r="K1596" i="12"/>
  <c r="K1597" i="12"/>
  <c r="K1598" i="12"/>
  <c r="K1599" i="12"/>
  <c r="K1600" i="12"/>
  <c r="K1601" i="12"/>
  <c r="K1602" i="12"/>
  <c r="K1603" i="12"/>
  <c r="K1604" i="12"/>
  <c r="K1605" i="12"/>
  <c r="K1606" i="12"/>
  <c r="K1607" i="12"/>
  <c r="K1608" i="12"/>
  <c r="K1609" i="12"/>
  <c r="K1610" i="12"/>
  <c r="K1611" i="12"/>
  <c r="K1612" i="12"/>
  <c r="K1613" i="12"/>
  <c r="K1614" i="12"/>
  <c r="K1615" i="12"/>
  <c r="K1616" i="12"/>
  <c r="K1617" i="12"/>
  <c r="K1618" i="12"/>
  <c r="K1619" i="12"/>
  <c r="K1621" i="12"/>
  <c r="K1622" i="12"/>
  <c r="K1623" i="12"/>
  <c r="K1624" i="12"/>
  <c r="K1625" i="12"/>
  <c r="K1626" i="12"/>
  <c r="K1627" i="12"/>
  <c r="K1628" i="12"/>
  <c r="K1629" i="12"/>
  <c r="K1630" i="12"/>
  <c r="K1631" i="12"/>
  <c r="K1632" i="12"/>
  <c r="K1633" i="12"/>
  <c r="K1634" i="12"/>
  <c r="K1635" i="12"/>
  <c r="K1636" i="12"/>
  <c r="K1637" i="12"/>
  <c r="K1638" i="12"/>
  <c r="K1639" i="12"/>
  <c r="K1640" i="12"/>
  <c r="K1641" i="12"/>
  <c r="K1642" i="12"/>
  <c r="K1643" i="12"/>
  <c r="K1644" i="12"/>
  <c r="K1645" i="12"/>
  <c r="K1646" i="12"/>
  <c r="K1647" i="12"/>
  <c r="K1648" i="12"/>
  <c r="K1649" i="12"/>
  <c r="K1650" i="12"/>
  <c r="K1651" i="12"/>
  <c r="K1652" i="12"/>
  <c r="K1653" i="12"/>
  <c r="K1654" i="12"/>
  <c r="K1655" i="12"/>
  <c r="K1656" i="12"/>
  <c r="K1657" i="12"/>
  <c r="K1658" i="12"/>
  <c r="K1659" i="12"/>
  <c r="K1660" i="12"/>
  <c r="K1661" i="12"/>
  <c r="K1662" i="12"/>
  <c r="K1663" i="12"/>
  <c r="K1664" i="12"/>
  <c r="K1665" i="12"/>
  <c r="K1666" i="12"/>
  <c r="K1667" i="12"/>
  <c r="K1668" i="12"/>
  <c r="K1669" i="12"/>
  <c r="K1670" i="12"/>
  <c r="K1671" i="12"/>
  <c r="K1672" i="12"/>
  <c r="K1673" i="12"/>
  <c r="K1674" i="12"/>
  <c r="K1675" i="12"/>
  <c r="K1676" i="12"/>
  <c r="K1677" i="12"/>
  <c r="K1678" i="12"/>
  <c r="K1679" i="12"/>
  <c r="K1680" i="12"/>
  <c r="K1681" i="12"/>
  <c r="K1682" i="12"/>
  <c r="K1683" i="12"/>
  <c r="K1684" i="12"/>
  <c r="K1685" i="12"/>
  <c r="K1686" i="12"/>
  <c r="K1688" i="12"/>
  <c r="K1690" i="12"/>
  <c r="K1691" i="12"/>
  <c r="K1692" i="12"/>
  <c r="K1693" i="12"/>
  <c r="K1694" i="12"/>
  <c r="K1695" i="12"/>
  <c r="K1696" i="12"/>
  <c r="K1697" i="12"/>
  <c r="K1698" i="12"/>
  <c r="K1699" i="12"/>
  <c r="K1700" i="12"/>
  <c r="K1701" i="12"/>
  <c r="K1702" i="12"/>
  <c r="K1703" i="12"/>
  <c r="K1704" i="12"/>
  <c r="K1705" i="12"/>
  <c r="K1706" i="12"/>
  <c r="K1707" i="12"/>
  <c r="K1708" i="12"/>
  <c r="K1709" i="12"/>
  <c r="K1710" i="12"/>
  <c r="K1711" i="12"/>
  <c r="K1712" i="12"/>
  <c r="K1713" i="12"/>
  <c r="K1714" i="12"/>
  <c r="K1715" i="12"/>
  <c r="K1716" i="12"/>
  <c r="K1717" i="12"/>
  <c r="K1718" i="12"/>
  <c r="K1719" i="12"/>
  <c r="K1720" i="12"/>
  <c r="K1721" i="12"/>
  <c r="K1722" i="12"/>
  <c r="K1723" i="12"/>
  <c r="K1724" i="12"/>
  <c r="K1725" i="12"/>
  <c r="K1726" i="12"/>
  <c r="K1727" i="12"/>
  <c r="K1728" i="12"/>
  <c r="K1729" i="12"/>
  <c r="K1730" i="12"/>
  <c r="K1731" i="12"/>
  <c r="K1732" i="12"/>
  <c r="K1733" i="12"/>
  <c r="K1734" i="12"/>
  <c r="K1735" i="12"/>
  <c r="K1736" i="12"/>
  <c r="K1737" i="12"/>
  <c r="K1738" i="12"/>
  <c r="K1739" i="12"/>
  <c r="K1740" i="12"/>
  <c r="K1741" i="12"/>
  <c r="K1742" i="12"/>
  <c r="K1743" i="12"/>
  <c r="K1744" i="12"/>
  <c r="K1745" i="12"/>
  <c r="K1746" i="12"/>
  <c r="K1747" i="12"/>
  <c r="K1748" i="12"/>
  <c r="K1749" i="12"/>
  <c r="K1750" i="12"/>
  <c r="K1751" i="12"/>
  <c r="K1752" i="12"/>
  <c r="K1753" i="12"/>
  <c r="K1754" i="12"/>
  <c r="K1755" i="12"/>
  <c r="K1756" i="12"/>
  <c r="K1757" i="12"/>
  <c r="K1758" i="12"/>
  <c r="K1759" i="12"/>
  <c r="K1760" i="12"/>
  <c r="K1761" i="12"/>
  <c r="K1762" i="12"/>
  <c r="K1763" i="12"/>
  <c r="K1764" i="12"/>
  <c r="K1765" i="12"/>
  <c r="K1766" i="12"/>
  <c r="K1767" i="12"/>
  <c r="K1768" i="12"/>
  <c r="K1769" i="12"/>
  <c r="K1770" i="12"/>
  <c r="K1771" i="12"/>
  <c r="K1772" i="12"/>
  <c r="K1773" i="12"/>
  <c r="K1774" i="12"/>
  <c r="K1775" i="12"/>
  <c r="K1776" i="12"/>
  <c r="K1777" i="12"/>
  <c r="K1778" i="12"/>
  <c r="K1779" i="12"/>
  <c r="K1780" i="12"/>
  <c r="K1781" i="12"/>
  <c r="K1782" i="12"/>
  <c r="K1783" i="12"/>
  <c r="K1784" i="12"/>
  <c r="K1785" i="12"/>
  <c r="K1786" i="12"/>
  <c r="K1787" i="12"/>
  <c r="K1788" i="12"/>
  <c r="K1789" i="12"/>
  <c r="K1790" i="12"/>
  <c r="K1791" i="12"/>
  <c r="K1792" i="12"/>
  <c r="K1793" i="12"/>
  <c r="K1794" i="12"/>
  <c r="K1795" i="12"/>
  <c r="K1796" i="12"/>
  <c r="K1797" i="12"/>
  <c r="K1798" i="12"/>
  <c r="K1799" i="12"/>
  <c r="K1800" i="12"/>
  <c r="K1801" i="12"/>
  <c r="K1802" i="12"/>
  <c r="K1803" i="12"/>
  <c r="K1804" i="12"/>
  <c r="K1805" i="12"/>
  <c r="K1806" i="12"/>
  <c r="K1807" i="12"/>
  <c r="K1808" i="12"/>
  <c r="K1809" i="12"/>
  <c r="K1810" i="12"/>
  <c r="K1811" i="12"/>
  <c r="K1812" i="12"/>
  <c r="K1813" i="12"/>
  <c r="K1814" i="12"/>
  <c r="K1815" i="12"/>
  <c r="K1816" i="12"/>
  <c r="K1817" i="12"/>
  <c r="K1818" i="12"/>
  <c r="K1819" i="12"/>
  <c r="K1820" i="12"/>
  <c r="K1821" i="12"/>
  <c r="K1822" i="12"/>
  <c r="K1823" i="12"/>
  <c r="K1824" i="12"/>
  <c r="K1825" i="12"/>
  <c r="K1826" i="12"/>
  <c r="K1827" i="12"/>
  <c r="K1828" i="12"/>
  <c r="K1829" i="12"/>
  <c r="K1830" i="12"/>
  <c r="K1831" i="12"/>
  <c r="K1832" i="12"/>
  <c r="K1833" i="12"/>
  <c r="K1834" i="12"/>
  <c r="K1835" i="12"/>
  <c r="K1836" i="12"/>
  <c r="K1837" i="12"/>
  <c r="K1838" i="12"/>
  <c r="K1839" i="12"/>
  <c r="K1840" i="12"/>
  <c r="K1841" i="12"/>
  <c r="K1842" i="12"/>
  <c r="K1843" i="12"/>
  <c r="K1844" i="12"/>
  <c r="K1845" i="12"/>
  <c r="K1846" i="12"/>
  <c r="K1847" i="12"/>
  <c r="K1848" i="12"/>
  <c r="K1849" i="12"/>
  <c r="K1850" i="12"/>
  <c r="K1851" i="12"/>
  <c r="K1852" i="12"/>
  <c r="K1853" i="12"/>
  <c r="K1854" i="12"/>
  <c r="K1855" i="12"/>
  <c r="K1856" i="12"/>
  <c r="K1857" i="12"/>
  <c r="K1858" i="12"/>
  <c r="K1859" i="12"/>
  <c r="K1860" i="12"/>
  <c r="K1861" i="12"/>
  <c r="K1862" i="12"/>
  <c r="K1863" i="12"/>
  <c r="K1864" i="12"/>
  <c r="K1865" i="12"/>
  <c r="K1866" i="12"/>
  <c r="K1867" i="12"/>
  <c r="K1868" i="12"/>
  <c r="K1869" i="12"/>
  <c r="K1870" i="12"/>
  <c r="K1871" i="12"/>
  <c r="K1872" i="12"/>
  <c r="K1873" i="12"/>
  <c r="K1874" i="12"/>
  <c r="K1875" i="12"/>
  <c r="K1876" i="12"/>
  <c r="K1877" i="12"/>
  <c r="K1878" i="12"/>
  <c r="K1879" i="12"/>
  <c r="K1880" i="12"/>
  <c r="K1881" i="12"/>
  <c r="K1882" i="12"/>
  <c r="K1883" i="12"/>
  <c r="K1884" i="12"/>
  <c r="K1885" i="12"/>
  <c r="K1886" i="12"/>
  <c r="K1887" i="12"/>
  <c r="K1888" i="12"/>
  <c r="K1889" i="12"/>
  <c r="K1890" i="12"/>
  <c r="K1891" i="12"/>
  <c r="K1892" i="12"/>
  <c r="K1894" i="12"/>
  <c r="K1895" i="12"/>
  <c r="K1896" i="12"/>
  <c r="K1897" i="12"/>
  <c r="K1898" i="12"/>
  <c r="K1899" i="12"/>
  <c r="K1900" i="12"/>
  <c r="K1901" i="12"/>
  <c r="K1902" i="12"/>
  <c r="K1903" i="12"/>
  <c r="K1904" i="12"/>
  <c r="K1905" i="12"/>
  <c r="K1906" i="12"/>
  <c r="K1907" i="12"/>
  <c r="K1908" i="12"/>
  <c r="K1909" i="12"/>
  <c r="K1910" i="12"/>
  <c r="K1911" i="12"/>
  <c r="K1912" i="12"/>
  <c r="K1913" i="12"/>
  <c r="K1914" i="12"/>
  <c r="K1915" i="12"/>
  <c r="K1916" i="12"/>
  <c r="K1917" i="12"/>
  <c r="K1918" i="12"/>
  <c r="K1919" i="12"/>
  <c r="K1920" i="12"/>
  <c r="K1921" i="12"/>
  <c r="K1922" i="12"/>
  <c r="K1923" i="12"/>
  <c r="K1924" i="12"/>
  <c r="K1925" i="12"/>
  <c r="K1926" i="12"/>
  <c r="K1927" i="12"/>
  <c r="K1928" i="12"/>
  <c r="K1929" i="12"/>
  <c r="K1930" i="12"/>
  <c r="K1931" i="12"/>
  <c r="K1932" i="12"/>
  <c r="K1933" i="12"/>
  <c r="K1934" i="12"/>
  <c r="K1935" i="12"/>
  <c r="K1936" i="12"/>
  <c r="K1937" i="12"/>
  <c r="K1938" i="12"/>
  <c r="K1939" i="12"/>
  <c r="K1940" i="12"/>
  <c r="K1941" i="12"/>
  <c r="K1942" i="12"/>
  <c r="K1943" i="12"/>
  <c r="K1944" i="12"/>
  <c r="K1945" i="12"/>
  <c r="K1946" i="12"/>
  <c r="K1947" i="12"/>
  <c r="K1948" i="12"/>
  <c r="K1949" i="12"/>
  <c r="K1950" i="12"/>
  <c r="K1951" i="12"/>
  <c r="K1952" i="12"/>
  <c r="K1953" i="12"/>
  <c r="K1954" i="12"/>
  <c r="K1955" i="12"/>
  <c r="K1956" i="12"/>
  <c r="K1957" i="12"/>
  <c r="K1958" i="12"/>
  <c r="K1959" i="12"/>
  <c r="K1960" i="12"/>
  <c r="K1961" i="12"/>
  <c r="K1962" i="12"/>
  <c r="K1963" i="12"/>
  <c r="K1964" i="12"/>
  <c r="K1965" i="12"/>
  <c r="K1966" i="12"/>
  <c r="K1967" i="12"/>
  <c r="K1968" i="12"/>
  <c r="K1969" i="12"/>
  <c r="K1970" i="12"/>
  <c r="K1971" i="12"/>
  <c r="K1972" i="12"/>
  <c r="K1973" i="12"/>
  <c r="K1974" i="12"/>
  <c r="K1975" i="12"/>
  <c r="K1976" i="12"/>
  <c r="K1977" i="12"/>
  <c r="K1978" i="12"/>
  <c r="K1979" i="12"/>
  <c r="K1980" i="12"/>
  <c r="K1981" i="12"/>
  <c r="K1982" i="12"/>
  <c r="K1983" i="12"/>
  <c r="K1984" i="12"/>
  <c r="K1985" i="12"/>
  <c r="K1986" i="12"/>
  <c r="K1987" i="12"/>
  <c r="K1988" i="12"/>
  <c r="K1989" i="12"/>
  <c r="K1990" i="12"/>
  <c r="K1991" i="12"/>
  <c r="K1992" i="12"/>
  <c r="K1993" i="12"/>
  <c r="K1994" i="12"/>
  <c r="K1995" i="12"/>
  <c r="K1996" i="12"/>
  <c r="K1997" i="12"/>
  <c r="K1998" i="12"/>
  <c r="K1999" i="12"/>
  <c r="K2000" i="12"/>
  <c r="K2001" i="12"/>
  <c r="K2002" i="12"/>
  <c r="K2003" i="12"/>
  <c r="K2004" i="12"/>
  <c r="K2005" i="12"/>
  <c r="K2006" i="12"/>
  <c r="K2007" i="12"/>
  <c r="K2008" i="12"/>
  <c r="K2009" i="12"/>
  <c r="K2010" i="12"/>
  <c r="K2011" i="12"/>
  <c r="K2012" i="12"/>
  <c r="K2013" i="12"/>
  <c r="K2014" i="12"/>
  <c r="K2015" i="12"/>
  <c r="K2016" i="12"/>
  <c r="K2017" i="12"/>
  <c r="K2018" i="12"/>
  <c r="K2019" i="12"/>
  <c r="K2020" i="12"/>
  <c r="K2021" i="12"/>
  <c r="K2022" i="12"/>
  <c r="K2023" i="12"/>
  <c r="K2024" i="12"/>
  <c r="K2025" i="12"/>
  <c r="K2026" i="12"/>
  <c r="K2027" i="12"/>
  <c r="K2028" i="12"/>
  <c r="K2029" i="12"/>
  <c r="K2030" i="12"/>
  <c r="K2031" i="12"/>
  <c r="K2032" i="12"/>
  <c r="K2033" i="12"/>
  <c r="K2034" i="12"/>
  <c r="K2035" i="12"/>
  <c r="K2036" i="12"/>
  <c r="K2037" i="12"/>
  <c r="K2038" i="12"/>
  <c r="K2039" i="12"/>
  <c r="K2052" i="12"/>
  <c r="K2053" i="12"/>
  <c r="K2064" i="12"/>
  <c r="K2065" i="12"/>
  <c r="K2066" i="12"/>
  <c r="K2067" i="12"/>
  <c r="K2070" i="12"/>
  <c r="K2071" i="12"/>
  <c r="K2074" i="12"/>
  <c r="K2075" i="12"/>
  <c r="K2076" i="12"/>
  <c r="K2077" i="12"/>
  <c r="K2078" i="12"/>
  <c r="K2079" i="12"/>
  <c r="K2080" i="12"/>
  <c r="K2081" i="12"/>
  <c r="K2082" i="12"/>
  <c r="K2083" i="12"/>
  <c r="K2084" i="12"/>
  <c r="K2085" i="12"/>
  <c r="K2086" i="12"/>
  <c r="K2087" i="12"/>
  <c r="K2088" i="12"/>
  <c r="K2089" i="12"/>
  <c r="K2090" i="12"/>
  <c r="K2091" i="12"/>
  <c r="K2092" i="12"/>
  <c r="K2093" i="12"/>
  <c r="K2094" i="12"/>
  <c r="K2095" i="12"/>
  <c r="K2096" i="12"/>
  <c r="K2097" i="12"/>
  <c r="K2098" i="12"/>
  <c r="K2099" i="12"/>
  <c r="K2100" i="12"/>
  <c r="K2101" i="12"/>
  <c r="K2102" i="12"/>
  <c r="K2103" i="12"/>
  <c r="K2104" i="12"/>
  <c r="K2105" i="12"/>
  <c r="K2106" i="12"/>
  <c r="K2107" i="12"/>
  <c r="K2108" i="12"/>
  <c r="K2109" i="12"/>
  <c r="K2110" i="12"/>
  <c r="K2111" i="12"/>
  <c r="K2112" i="12"/>
  <c r="K2113" i="12"/>
  <c r="K2114" i="12"/>
  <c r="K2115" i="12"/>
  <c r="K2116" i="12"/>
  <c r="K2117" i="12"/>
  <c r="K2118" i="12"/>
  <c r="K2119" i="12"/>
  <c r="K2120" i="12"/>
  <c r="K2121" i="12"/>
  <c r="K2122" i="12"/>
  <c r="K2123" i="12"/>
  <c r="K2124" i="12"/>
  <c r="K2125" i="12"/>
  <c r="K2126" i="12"/>
  <c r="K2127" i="12"/>
  <c r="K2128" i="12"/>
  <c r="K2129" i="12"/>
  <c r="K2130" i="12"/>
  <c r="K2131" i="12"/>
  <c r="K2132" i="12"/>
  <c r="K2133" i="12"/>
  <c r="K2134" i="12"/>
  <c r="K2135" i="12"/>
  <c r="K2136" i="12"/>
  <c r="K2137" i="12"/>
  <c r="K2138" i="12"/>
  <c r="K2139" i="12"/>
  <c r="K2140" i="12"/>
  <c r="K2141" i="12"/>
  <c r="K2142" i="12"/>
  <c r="K2149" i="12"/>
  <c r="K2150" i="12"/>
  <c r="K2151" i="12"/>
  <c r="K2152" i="12"/>
  <c r="K2153" i="12"/>
  <c r="K2154" i="12"/>
  <c r="K2155" i="12"/>
  <c r="K2160" i="12"/>
  <c r="K2215" i="12"/>
  <c r="K2216" i="12"/>
  <c r="K2217" i="12"/>
  <c r="K2218" i="12"/>
  <c r="K2219" i="12"/>
  <c r="K2220" i="12"/>
  <c r="K2221" i="12"/>
  <c r="K2222" i="12"/>
  <c r="K2223" i="12"/>
  <c r="K2224" i="12"/>
  <c r="K2225" i="12"/>
  <c r="K2226" i="12"/>
  <c r="K2227" i="12"/>
  <c r="K2228" i="12"/>
  <c r="K2229" i="12"/>
  <c r="K2230" i="12"/>
  <c r="K2231" i="12"/>
  <c r="K2232" i="12"/>
  <c r="K2233" i="12"/>
  <c r="K2234" i="12"/>
  <c r="K2235" i="12"/>
  <c r="K2236" i="12"/>
  <c r="K2237" i="12"/>
  <c r="K2238" i="12"/>
  <c r="K2239" i="12"/>
  <c r="K2240" i="12"/>
  <c r="K2241" i="12"/>
  <c r="K2242" i="12"/>
  <c r="K2243" i="12"/>
  <c r="K2244" i="12"/>
  <c r="K2245" i="12"/>
  <c r="K2246" i="12"/>
  <c r="K2247" i="12"/>
  <c r="K2248" i="12"/>
  <c r="K2249" i="12"/>
  <c r="K2250" i="12"/>
  <c r="K2251" i="12"/>
  <c r="K2252" i="12"/>
  <c r="K2253" i="12"/>
  <c r="K2254" i="12"/>
  <c r="K2255" i="12"/>
  <c r="K2256" i="12"/>
  <c r="K2257" i="12"/>
  <c r="K2258" i="12"/>
  <c r="K2259" i="12"/>
  <c r="K2260" i="12"/>
  <c r="K2261" i="12"/>
  <c r="K2262" i="12"/>
  <c r="K2263" i="12"/>
  <c r="K2264" i="12"/>
  <c r="K2265" i="12"/>
  <c r="K2266" i="12"/>
  <c r="K2267" i="12"/>
  <c r="K2268" i="12"/>
  <c r="K2269" i="12"/>
  <c r="K2270" i="12"/>
  <c r="K2271" i="12"/>
  <c r="K2272" i="12"/>
  <c r="K2273" i="12"/>
  <c r="K2274" i="12"/>
  <c r="K2275" i="12"/>
  <c r="K2276" i="12"/>
  <c r="K2277" i="12"/>
  <c r="K2278" i="12"/>
  <c r="K2279" i="12"/>
  <c r="K2280" i="12"/>
  <c r="K2281" i="12"/>
  <c r="K2282" i="12"/>
  <c r="K2283" i="12"/>
  <c r="K2284" i="12"/>
  <c r="K2286" i="12"/>
  <c r="K2289" i="12"/>
  <c r="K2292" i="12"/>
  <c r="K2295" i="12"/>
  <c r="K2298" i="12"/>
  <c r="K2301" i="12"/>
  <c r="K2304" i="12"/>
  <c r="K2307" i="12"/>
  <c r="K2310" i="12"/>
  <c r="K2313" i="12"/>
  <c r="K2316" i="12"/>
  <c r="K2318" i="12"/>
  <c r="K2319" i="12"/>
  <c r="K2320" i="12"/>
  <c r="K2321" i="12"/>
  <c r="K2322" i="12"/>
  <c r="K2323" i="12"/>
  <c r="K2324" i="12"/>
  <c r="K2325" i="12"/>
  <c r="K2326" i="12"/>
  <c r="K2327" i="12"/>
  <c r="K2328" i="12"/>
  <c r="K2329" i="12"/>
  <c r="K2330" i="12"/>
  <c r="K2331" i="12"/>
  <c r="K2332" i="12"/>
  <c r="K2333" i="12"/>
  <c r="K2334" i="12"/>
  <c r="K2335" i="12"/>
  <c r="K2336" i="12"/>
  <c r="K2337" i="12"/>
  <c r="K2338" i="12"/>
  <c r="K2339" i="12"/>
  <c r="K2340" i="12"/>
  <c r="K2341" i="12"/>
  <c r="K2342" i="12"/>
  <c r="K2343" i="12"/>
  <c r="K2344" i="12"/>
  <c r="K2345" i="12"/>
  <c r="K2346" i="12"/>
  <c r="K2347" i="12"/>
  <c r="K2348" i="12"/>
  <c r="K2349" i="12"/>
  <c r="K2350" i="12"/>
  <c r="K2351" i="12"/>
  <c r="K2352" i="12"/>
  <c r="K2353" i="12"/>
  <c r="K2354" i="12"/>
  <c r="K2355" i="12"/>
  <c r="K2356" i="12"/>
  <c r="K2357" i="12"/>
  <c r="K2358" i="12"/>
  <c r="K2359" i="12"/>
  <c r="K2360" i="12"/>
  <c r="K2361" i="12"/>
  <c r="K2362" i="12"/>
  <c r="K2363" i="12"/>
  <c r="K2364" i="12"/>
  <c r="K2365" i="12"/>
  <c r="K2366" i="12"/>
  <c r="K2367" i="12"/>
  <c r="K2368" i="12"/>
  <c r="K2369" i="12"/>
  <c r="K2370" i="12"/>
  <c r="K2371" i="12"/>
  <c r="K2372" i="12"/>
  <c r="K2373" i="12"/>
  <c r="K2374" i="12"/>
  <c r="K2375" i="12"/>
  <c r="K2376" i="12"/>
  <c r="K2377" i="12"/>
  <c r="K2378" i="12"/>
  <c r="K2379" i="12"/>
  <c r="K2380" i="12"/>
  <c r="K2381" i="12"/>
  <c r="K2382" i="12"/>
  <c r="K2383" i="12"/>
  <c r="K2384" i="12"/>
  <c r="K2385" i="12"/>
  <c r="K2386" i="12"/>
  <c r="K2387" i="12"/>
  <c r="K2388" i="12"/>
  <c r="K2389" i="12"/>
  <c r="K2390" i="12"/>
  <c r="K2391" i="12"/>
  <c r="K2392" i="12"/>
  <c r="K2393" i="12"/>
  <c r="K2394" i="12"/>
  <c r="K2395" i="12"/>
  <c r="K2396" i="12"/>
  <c r="K2398" i="12"/>
  <c r="K2400" i="12"/>
  <c r="K2402" i="12"/>
  <c r="K2404" i="12"/>
  <c r="K2406" i="12"/>
  <c r="K2408" i="12"/>
  <c r="K2410" i="12"/>
  <c r="K2412" i="12"/>
  <c r="K2414" i="12"/>
  <c r="K2416" i="12"/>
  <c r="K2418" i="12"/>
  <c r="K2420" i="12"/>
  <c r="K2422" i="12"/>
  <c r="K2424" i="12"/>
  <c r="K2426" i="12"/>
  <c r="K2428" i="12"/>
  <c r="K2430" i="12"/>
  <c r="K2435" i="12"/>
  <c r="K2537" i="12"/>
  <c r="K2540" i="12"/>
  <c r="K2543" i="12"/>
  <c r="K2546" i="12"/>
  <c r="K2549" i="12"/>
  <c r="K2552" i="12"/>
  <c r="K2555" i="12"/>
  <c r="K2558" i="12"/>
  <c r="K2561" i="12"/>
  <c r="K2564" i="12"/>
  <c r="K2567" i="12"/>
  <c r="K2570" i="12"/>
  <c r="K2573" i="12"/>
  <c r="K2576" i="12"/>
  <c r="K2579" i="12"/>
  <c r="K2582" i="12"/>
  <c r="K2585" i="12"/>
  <c r="K2588" i="12"/>
  <c r="K2595" i="12"/>
  <c r="K2597" i="12"/>
  <c r="K2599" i="12"/>
  <c r="K2601" i="12"/>
  <c r="K2603" i="12"/>
  <c r="K2605" i="12"/>
  <c r="K2607" i="12"/>
  <c r="K2609" i="12"/>
  <c r="K2611" i="12"/>
  <c r="K2613" i="12"/>
  <c r="K2615" i="12"/>
  <c r="K2617" i="12"/>
  <c r="K2619" i="12"/>
  <c r="K2621" i="12"/>
  <c r="K2623" i="12"/>
  <c r="K2625" i="12"/>
  <c r="K2627" i="12"/>
  <c r="K2629" i="12"/>
  <c r="K2631" i="12"/>
  <c r="K2633" i="12"/>
  <c r="K2635" i="12"/>
  <c r="K2637" i="12"/>
  <c r="K2639" i="12"/>
  <c r="K2641" i="12"/>
  <c r="K2714" i="12"/>
  <c r="K2715" i="12"/>
  <c r="K2716" i="12"/>
  <c r="K2717" i="12"/>
  <c r="K2718" i="12"/>
  <c r="K2719" i="12"/>
  <c r="K2720" i="12"/>
  <c r="K2721" i="12"/>
  <c r="K2722" i="12"/>
  <c r="K2723" i="12"/>
  <c r="K2724" i="12"/>
  <c r="K2725" i="12"/>
  <c r="K2726" i="12"/>
  <c r="K2727" i="12"/>
  <c r="K2728" i="12"/>
  <c r="K2729" i="12"/>
  <c r="K2730" i="12"/>
  <c r="K2731" i="12"/>
  <c r="K2732" i="12"/>
  <c r="K2733" i="12"/>
  <c r="K2734" i="12"/>
  <c r="K2735" i="12"/>
  <c r="K2736" i="12"/>
  <c r="K2737" i="12"/>
  <c r="K2738" i="12"/>
  <c r="K2739" i="12"/>
  <c r="K2740" i="12"/>
  <c r="K2741" i="12"/>
  <c r="K2742" i="12"/>
  <c r="K2743" i="12"/>
  <c r="K2744" i="12"/>
  <c r="K2745" i="12"/>
  <c r="K2746" i="12"/>
  <c r="K2747" i="12"/>
  <c r="K2748" i="12"/>
  <c r="K2749" i="12"/>
  <c r="K2750" i="12"/>
  <c r="K2751" i="12"/>
  <c r="K2752" i="12"/>
  <c r="K2753" i="12"/>
  <c r="K2754" i="12"/>
  <c r="K2755" i="12"/>
  <c r="K2756" i="12"/>
  <c r="K2757" i="12"/>
  <c r="K2758" i="12"/>
  <c r="K2759" i="12"/>
  <c r="K2760" i="12"/>
  <c r="K2761" i="12"/>
  <c r="K2762" i="12"/>
  <c r="K2763" i="12"/>
  <c r="K2764" i="12"/>
  <c r="K2765" i="12"/>
  <c r="K2766" i="12"/>
  <c r="K2767" i="12"/>
  <c r="K2768" i="12"/>
  <c r="K2769" i="12"/>
  <c r="K2770" i="12"/>
  <c r="K2771" i="12"/>
  <c r="K2772" i="12"/>
  <c r="K2773" i="12"/>
  <c r="K2774" i="12"/>
  <c r="K2775" i="12"/>
  <c r="K2776" i="12"/>
  <c r="K2777" i="12"/>
  <c r="K2778" i="12"/>
  <c r="K2779" i="12"/>
  <c r="K2780" i="12"/>
  <c r="K2781" i="12"/>
  <c r="K2782" i="12"/>
  <c r="K2783" i="12"/>
  <c r="K2784" i="12"/>
  <c r="K2785" i="12"/>
  <c r="K2786" i="12"/>
  <c r="K2787" i="12"/>
  <c r="K2788" i="12"/>
  <c r="K2789" i="12"/>
  <c r="K2790" i="12"/>
  <c r="K2791" i="12"/>
  <c r="K2792" i="12"/>
  <c r="K2793" i="12"/>
  <c r="K2794" i="12"/>
  <c r="K2795" i="12"/>
  <c r="K2796" i="12"/>
  <c r="K2797" i="12"/>
  <c r="K2798" i="12"/>
  <c r="K2799" i="12"/>
  <c r="K2800" i="12"/>
  <c r="K2801" i="12"/>
  <c r="K2802" i="12"/>
  <c r="K2803" i="12"/>
  <c r="K2804" i="12"/>
  <c r="K2805" i="12"/>
  <c r="K2806" i="12"/>
  <c r="K2807" i="12"/>
  <c r="K2808" i="12"/>
  <c r="K2809" i="12"/>
  <c r="K2810" i="12"/>
  <c r="K2811" i="12"/>
  <c r="K2812" i="12"/>
  <c r="K2813" i="12"/>
  <c r="K2814" i="12"/>
  <c r="K2815" i="12"/>
  <c r="K2816" i="12"/>
  <c r="K2817" i="12"/>
  <c r="K2818" i="12"/>
  <c r="K2819" i="12"/>
  <c r="K2820" i="12"/>
  <c r="K2821" i="12"/>
  <c r="K2822" i="12"/>
  <c r="K2823" i="12"/>
  <c r="K2824" i="12"/>
  <c r="K2825" i="12"/>
  <c r="K2826" i="12"/>
  <c r="K2827" i="12"/>
  <c r="K2828" i="12"/>
  <c r="K2829" i="12"/>
  <c r="K2830" i="12"/>
  <c r="K2831" i="12"/>
  <c r="K2832" i="12"/>
  <c r="K2833" i="12"/>
  <c r="K2834" i="12"/>
  <c r="K2835" i="12"/>
  <c r="K2836" i="12"/>
  <c r="K2837" i="12"/>
  <c r="K2838" i="12"/>
  <c r="K2839" i="12"/>
  <c r="K2840" i="12"/>
  <c r="K2841" i="12"/>
  <c r="K2842" i="12"/>
  <c r="K2843" i="12"/>
  <c r="K2844" i="12"/>
  <c r="K2845" i="12"/>
  <c r="K2846" i="12"/>
  <c r="K2847" i="12"/>
  <c r="K2848" i="12"/>
  <c r="K2849" i="12"/>
  <c r="K2850" i="12"/>
  <c r="K2851" i="12"/>
  <c r="K2852" i="12"/>
  <c r="K2853" i="12"/>
  <c r="K2854" i="12"/>
  <c r="K2855" i="12"/>
  <c r="K2856" i="12"/>
  <c r="K2857" i="12"/>
  <c r="K2858" i="12"/>
  <c r="K2859" i="12"/>
  <c r="K2860" i="12"/>
  <c r="K2861" i="12"/>
  <c r="K2862" i="12"/>
  <c r="K2863" i="12"/>
  <c r="K2864" i="12"/>
  <c r="K2865" i="12"/>
  <c r="K2866" i="12"/>
  <c r="K2867" i="12"/>
  <c r="K2868" i="12"/>
  <c r="K2869" i="12"/>
  <c r="K2870" i="12"/>
  <c r="K2871" i="12"/>
  <c r="K2872" i="12"/>
  <c r="K2873" i="12"/>
  <c r="K2874" i="12"/>
  <c r="K2875" i="12"/>
  <c r="K2876" i="12"/>
  <c r="K2877" i="12"/>
  <c r="K2878" i="12"/>
  <c r="K2879" i="12"/>
  <c r="K2880" i="12"/>
  <c r="K2881" i="12"/>
  <c r="K2882" i="12"/>
  <c r="K2883" i="12"/>
  <c r="K2884" i="12"/>
  <c r="K2885" i="12"/>
  <c r="K2886" i="12"/>
  <c r="K2887" i="12"/>
  <c r="K2888" i="12"/>
  <c r="K2889" i="12"/>
  <c r="K2890" i="12"/>
  <c r="K2891" i="12"/>
  <c r="K2892" i="12"/>
  <c r="K2893" i="12"/>
  <c r="K2894" i="12"/>
  <c r="K2895" i="12"/>
  <c r="K2896" i="12"/>
  <c r="K2897" i="12"/>
  <c r="K2898" i="12"/>
  <c r="K2899" i="12"/>
  <c r="K2900" i="12"/>
  <c r="K2901" i="12"/>
  <c r="K2902" i="12"/>
  <c r="K2903" i="12"/>
  <c r="K2904" i="12"/>
  <c r="K2905" i="12"/>
  <c r="K2906" i="12"/>
  <c r="K2907" i="12"/>
  <c r="K2908" i="12"/>
  <c r="K2909" i="12"/>
  <c r="K2910" i="12"/>
  <c r="K2911" i="12"/>
  <c r="K2912" i="12"/>
  <c r="K2913" i="12"/>
  <c r="K2914" i="12"/>
  <c r="K2915" i="12"/>
  <c r="K2916" i="12"/>
  <c r="K2917" i="12"/>
  <c r="K2918" i="12"/>
  <c r="K2919" i="12"/>
  <c r="K2920" i="12"/>
  <c r="K2921" i="12"/>
  <c r="K2922" i="12"/>
  <c r="K2923" i="12"/>
  <c r="K2924" i="12"/>
  <c r="K2925" i="12"/>
  <c r="K2926" i="12"/>
  <c r="K2927" i="12"/>
  <c r="K2928" i="12"/>
  <c r="K2929" i="12"/>
  <c r="K2930" i="12"/>
  <c r="K2931" i="12"/>
  <c r="K2932" i="12"/>
  <c r="K2933" i="12"/>
  <c r="K2934" i="12"/>
  <c r="K2935" i="12"/>
  <c r="K2936" i="12"/>
  <c r="K2937" i="12"/>
  <c r="K2938" i="12"/>
  <c r="K2939" i="12"/>
  <c r="K2940" i="12"/>
  <c r="K2941" i="12"/>
  <c r="K2942" i="12"/>
  <c r="K2943" i="12"/>
  <c r="K2944" i="12"/>
  <c r="K2945" i="12"/>
  <c r="K2946" i="12"/>
  <c r="K2947" i="12"/>
  <c r="K2948" i="12"/>
  <c r="K2949" i="12"/>
  <c r="K2950" i="12"/>
  <c r="K2951" i="12"/>
  <c r="K2952" i="12"/>
  <c r="K2953" i="12"/>
  <c r="K2954" i="12"/>
  <c r="K2955" i="12"/>
  <c r="K2956" i="12"/>
  <c r="K2957" i="12"/>
  <c r="K2958" i="12"/>
  <c r="K2959" i="12"/>
  <c r="K2960" i="12"/>
  <c r="K2961" i="12"/>
  <c r="K2963" i="12"/>
  <c r="K2964" i="12"/>
  <c r="K2965" i="12"/>
  <c r="K2966" i="12"/>
  <c r="K2967" i="12"/>
  <c r="K2968" i="12"/>
  <c r="K2969" i="12"/>
  <c r="K2970" i="12"/>
  <c r="K2971" i="12"/>
  <c r="K2972" i="12"/>
  <c r="K2973" i="12"/>
  <c r="K2974" i="12"/>
  <c r="K2975" i="12"/>
  <c r="K2976" i="12"/>
  <c r="K2977" i="12"/>
  <c r="K2978" i="12"/>
  <c r="K2979" i="12"/>
  <c r="K2980" i="12"/>
  <c r="K2981" i="12"/>
  <c r="K2982" i="12"/>
  <c r="K2983" i="12"/>
  <c r="K2984" i="12"/>
  <c r="K2985" i="12"/>
  <c r="K2986" i="12"/>
  <c r="K2987" i="12"/>
  <c r="K2988" i="12"/>
  <c r="K2989" i="12"/>
  <c r="K2990" i="12"/>
  <c r="K2991" i="12"/>
  <c r="K3000" i="12"/>
  <c r="K3003" i="12"/>
  <c r="K3006" i="12"/>
  <c r="K3009" i="12"/>
  <c r="K3012" i="12"/>
  <c r="K3015" i="12"/>
  <c r="K3018" i="12"/>
  <c r="K3021" i="12"/>
  <c r="K3024" i="12"/>
  <c r="K3027" i="12"/>
  <c r="K3030" i="12"/>
  <c r="K3033" i="12"/>
  <c r="K3036" i="12"/>
  <c r="K3039" i="12"/>
  <c r="K3042" i="12"/>
  <c r="K3045" i="12"/>
  <c r="K3055" i="12"/>
  <c r="K3056" i="12"/>
  <c r="K3057" i="12"/>
  <c r="K3058" i="12"/>
  <c r="K3059" i="12"/>
  <c r="K3060" i="12"/>
  <c r="K3061" i="12"/>
  <c r="K3062" i="12"/>
  <c r="K3063" i="12"/>
  <c r="K3064" i="12"/>
  <c r="K3065" i="12"/>
  <c r="K3066" i="12"/>
  <c r="K3067" i="12"/>
  <c r="K3069" i="12"/>
  <c r="K3072" i="12"/>
  <c r="K3075" i="12"/>
  <c r="K3078" i="12"/>
  <c r="K3081" i="12"/>
  <c r="K3084" i="12"/>
  <c r="K3087" i="12"/>
  <c r="K3090" i="12"/>
  <c r="K3093" i="12"/>
  <c r="K3096" i="12"/>
  <c r="K3099" i="12"/>
  <c r="K3101" i="12"/>
  <c r="K3102" i="12"/>
  <c r="K3103" i="12"/>
  <c r="K3104" i="12"/>
  <c r="K3106" i="12"/>
  <c r="K3107" i="12"/>
  <c r="K3108" i="12"/>
  <c r="K3109" i="12"/>
  <c r="K3110" i="12"/>
  <c r="K3111" i="12"/>
  <c r="K3112" i="12"/>
  <c r="K3113" i="12"/>
  <c r="K3114" i="12"/>
  <c r="K3115" i="12"/>
  <c r="K3116" i="12"/>
  <c r="K3117" i="12"/>
  <c r="K3118" i="12"/>
  <c r="K3119" i="12"/>
  <c r="K3120" i="12"/>
  <c r="K3121" i="12"/>
  <c r="K3122" i="12"/>
  <c r="K3123" i="12"/>
  <c r="K3124" i="12"/>
  <c r="K3125" i="12"/>
  <c r="K3126" i="12"/>
  <c r="K3127" i="12"/>
  <c r="K3128" i="12"/>
  <c r="K3129" i="12"/>
  <c r="K3130" i="12"/>
  <c r="K3131" i="12"/>
  <c r="K3132" i="12"/>
  <c r="K3133" i="12"/>
  <c r="K3134" i="12"/>
  <c r="K3135" i="12"/>
  <c r="K3136" i="12"/>
  <c r="K3137" i="12"/>
  <c r="K3138" i="12"/>
  <c r="K3139" i="12"/>
  <c r="K3140" i="12"/>
  <c r="K3141" i="12"/>
  <c r="K3142" i="12"/>
  <c r="K3143" i="12"/>
  <c r="K3144" i="12"/>
  <c r="K3145" i="12"/>
  <c r="K3146" i="12"/>
  <c r="K3147" i="12"/>
  <c r="K3148" i="12"/>
  <c r="K3149" i="12"/>
  <c r="K3150" i="12"/>
  <c r="K3151" i="12"/>
  <c r="K3152" i="12"/>
  <c r="K3153" i="12"/>
  <c r="K3155" i="12"/>
  <c r="K3158" i="12"/>
  <c r="K3161" i="12"/>
  <c r="K3164" i="12"/>
  <c r="K3167" i="12"/>
  <c r="K3170" i="12"/>
  <c r="K3173" i="12"/>
  <c r="K3176" i="12"/>
  <c r="K3179" i="12"/>
  <c r="K3182" i="12"/>
  <c r="K3185" i="12"/>
  <c r="K3188" i="12"/>
  <c r="K3191" i="12"/>
  <c r="K3194" i="12"/>
  <c r="K3197" i="12"/>
  <c r="K3200" i="12"/>
  <c r="K3203" i="12"/>
  <c r="K3206" i="12"/>
  <c r="K3209" i="12"/>
  <c r="K3212" i="12"/>
  <c r="K3215" i="12"/>
  <c r="K3218" i="12"/>
  <c r="K3221" i="12"/>
  <c r="K3228" i="12"/>
  <c r="K3231" i="12"/>
  <c r="K3234" i="12"/>
  <c r="K3237" i="12"/>
  <c r="K3240" i="12"/>
  <c r="K3243" i="12"/>
  <c r="K3246" i="12"/>
  <c r="K3249" i="12"/>
  <c r="K3252" i="12"/>
  <c r="K3255" i="12"/>
  <c r="K3258" i="12"/>
  <c r="K3261" i="12"/>
  <c r="K3264" i="12"/>
  <c r="K3267" i="12"/>
  <c r="K3270" i="12"/>
  <c r="K3273" i="12"/>
  <c r="K3276" i="12"/>
  <c r="K3279" i="12"/>
  <c r="K3282" i="12"/>
  <c r="K3285" i="12"/>
  <c r="K3288" i="12"/>
  <c r="K3291" i="12"/>
  <c r="K3463" i="12"/>
  <c r="K3464" i="12"/>
  <c r="K3465" i="12"/>
  <c r="K3466" i="12"/>
  <c r="K3467" i="12"/>
  <c r="K3468" i="12"/>
  <c r="K3469" i="12"/>
  <c r="K3470" i="12"/>
  <c r="K3471" i="12"/>
  <c r="K3472" i="12"/>
  <c r="K3473" i="12"/>
  <c r="K3474" i="12"/>
  <c r="K3475" i="12"/>
  <c r="K3476" i="12"/>
  <c r="K3477" i="12"/>
  <c r="K3478" i="12"/>
  <c r="K3479" i="12"/>
  <c r="K3480" i="12"/>
  <c r="K3481" i="12"/>
  <c r="K3482" i="12"/>
  <c r="K3483" i="12"/>
  <c r="K3484" i="12"/>
  <c r="K3485" i="12"/>
  <c r="K3486" i="12"/>
  <c r="K3487" i="12"/>
  <c r="K3488" i="12"/>
  <c r="K3489" i="12"/>
  <c r="K3490" i="12"/>
  <c r="K3491" i="12"/>
  <c r="K3492" i="12"/>
  <c r="K3493" i="12"/>
  <c r="K3494" i="12"/>
  <c r="K3495" i="12"/>
  <c r="K3496" i="12"/>
  <c r="K3497" i="12"/>
  <c r="K3498" i="12"/>
  <c r="K3499" i="12"/>
  <c r="K3500" i="12"/>
  <c r="K3501" i="12"/>
  <c r="K3502" i="12"/>
  <c r="K3503" i="12"/>
  <c r="K3504" i="12"/>
  <c r="K3505" i="12"/>
  <c r="K3506" i="12"/>
  <c r="K3507" i="12"/>
  <c r="K3508" i="12"/>
  <c r="K3509" i="12"/>
  <c r="K3510" i="12"/>
  <c r="K3511" i="12"/>
  <c r="K3560" i="12"/>
  <c r="K3561" i="12"/>
  <c r="K3562" i="12"/>
  <c r="K3563" i="12"/>
  <c r="K3564" i="12"/>
  <c r="K3565" i="12"/>
  <c r="K3566" i="12"/>
  <c r="K3567" i="12"/>
  <c r="K3568" i="12"/>
  <c r="K3569" i="12"/>
  <c r="K3570" i="12"/>
  <c r="K3571" i="12"/>
  <c r="K3572" i="12"/>
  <c r="K3573" i="12"/>
  <c r="K3574" i="12"/>
  <c r="K3575" i="12"/>
  <c r="K3576" i="12"/>
  <c r="K3577" i="12"/>
  <c r="K3578" i="12"/>
  <c r="K3579" i="12"/>
  <c r="K3580" i="12"/>
  <c r="K3581" i="12"/>
  <c r="K3582" i="12"/>
  <c r="K3583" i="12"/>
  <c r="K3584" i="12"/>
  <c r="K3585" i="12"/>
  <c r="K3586" i="12"/>
  <c r="K3587" i="12"/>
  <c r="K3588" i="12"/>
  <c r="K3589" i="12"/>
  <c r="K3590" i="12"/>
  <c r="K3591" i="12"/>
  <c r="K3592" i="12"/>
  <c r="K3593" i="12"/>
  <c r="K3594" i="12"/>
  <c r="K3595" i="12"/>
  <c r="K3596" i="12"/>
  <c r="K3597" i="12"/>
  <c r="K3598" i="12"/>
  <c r="K3599" i="12"/>
  <c r="K3600" i="12"/>
  <c r="K3601" i="12"/>
  <c r="K3602" i="12"/>
  <c r="K3603" i="12"/>
  <c r="K3604" i="12"/>
  <c r="K3605" i="12"/>
  <c r="K3606" i="12"/>
  <c r="K3607" i="12"/>
  <c r="K3608" i="12"/>
  <c r="K3609" i="12"/>
  <c r="K3610" i="12"/>
  <c r="K3611" i="12"/>
  <c r="K3612" i="12"/>
  <c r="K3613" i="12"/>
  <c r="K3614" i="12"/>
  <c r="K3615" i="12"/>
  <c r="K3616" i="12"/>
  <c r="K3617" i="12"/>
  <c r="K3618" i="12"/>
  <c r="K3620" i="12"/>
  <c r="K3621" i="12"/>
  <c r="K3622" i="12"/>
  <c r="K3623" i="12"/>
  <c r="K3624" i="12"/>
  <c r="K3625" i="12"/>
  <c r="K3627" i="12"/>
  <c r="K3630" i="12"/>
  <c r="K3633" i="12"/>
  <c r="K3636" i="12"/>
  <c r="K3639" i="12"/>
  <c r="K3654" i="12"/>
  <c r="K3657" i="12"/>
  <c r="K3660" i="12"/>
  <c r="K3663" i="12"/>
  <c r="K3666" i="12"/>
  <c r="K3669" i="12"/>
  <c r="K3672" i="12"/>
  <c r="K3675" i="12"/>
  <c r="K3677" i="12"/>
  <c r="K3678" i="12"/>
  <c r="K3680" i="12"/>
  <c r="K3681" i="12"/>
  <c r="K3682" i="12"/>
  <c r="K3683" i="12"/>
  <c r="K3684" i="12"/>
  <c r="K3685" i="12"/>
  <c r="K3686" i="12"/>
  <c r="K3687" i="12"/>
  <c r="K3688" i="12"/>
  <c r="K3689" i="12"/>
  <c r="K3690" i="12"/>
  <c r="K3691" i="12"/>
  <c r="K3692" i="12"/>
  <c r="K3693" i="12"/>
  <c r="K3694" i="12"/>
  <c r="K3695" i="12"/>
  <c r="K3696" i="12"/>
  <c r="K3698" i="12"/>
  <c r="K3700" i="12"/>
  <c r="K3701" i="12"/>
  <c r="K3702" i="12"/>
  <c r="K3704" i="12"/>
  <c r="K3706" i="12"/>
  <c r="K3708" i="12"/>
  <c r="K3710" i="12"/>
  <c r="K3712" i="12"/>
  <c r="K3713" i="12"/>
  <c r="K3714" i="12"/>
  <c r="K3715" i="12"/>
  <c r="K3716" i="12"/>
  <c r="K3717" i="12"/>
  <c r="K3718" i="12"/>
  <c r="K3719" i="12"/>
  <c r="K3720" i="12"/>
  <c r="K3721" i="12"/>
  <c r="K3722" i="12"/>
  <c r="K3723" i="12"/>
  <c r="K3724" i="12"/>
  <c r="K3725" i="12"/>
  <c r="K3726" i="12"/>
  <c r="K3727" i="12"/>
  <c r="K3728" i="12"/>
  <c r="K3729" i="12"/>
  <c r="K3730" i="12"/>
  <c r="K3731" i="12"/>
  <c r="K3732" i="12"/>
  <c r="K3733" i="12"/>
  <c r="K3734" i="12"/>
  <c r="K3735" i="12"/>
  <c r="K3736" i="12"/>
  <c r="K3737" i="12"/>
  <c r="K3738" i="12"/>
  <c r="K3739" i="12"/>
  <c r="K3740" i="12"/>
  <c r="K3741" i="12"/>
  <c r="K3742" i="12"/>
  <c r="K3743" i="12"/>
  <c r="K3744" i="12"/>
  <c r="K3745" i="12"/>
  <c r="K3746" i="12"/>
  <c r="K3747" i="12"/>
  <c r="K3748" i="12"/>
  <c r="K3749" i="12"/>
  <c r="K3750" i="12"/>
  <c r="K3751" i="12"/>
  <c r="K3752" i="12"/>
  <c r="K3753" i="12"/>
  <c r="K3754" i="12"/>
  <c r="K3755" i="12"/>
  <c r="K3756" i="12"/>
  <c r="K3757" i="12"/>
  <c r="K3758" i="12"/>
  <c r="K3759" i="12"/>
  <c r="K3760" i="12"/>
  <c r="K3761" i="12"/>
  <c r="K3762" i="12"/>
  <c r="K3763" i="12"/>
  <c r="K3764" i="12"/>
  <c r="K3765" i="12"/>
  <c r="K3766" i="12"/>
  <c r="K3767" i="12"/>
  <c r="K3768" i="12"/>
  <c r="K3769" i="12"/>
  <c r="K3770" i="12"/>
  <c r="K3771" i="12"/>
  <c r="K3772" i="12"/>
  <c r="K3773" i="12"/>
  <c r="K3774" i="12"/>
  <c r="K3775" i="12"/>
  <c r="K3776" i="12"/>
  <c r="K3777" i="12"/>
  <c r="K3778" i="12"/>
  <c r="K3779" i="12"/>
  <c r="K3780" i="12"/>
  <c r="K3781" i="12"/>
  <c r="K3782" i="12"/>
  <c r="K3783" i="12"/>
  <c r="K3784" i="12"/>
  <c r="K3785" i="12"/>
  <c r="K3786" i="12"/>
  <c r="K3787" i="12"/>
  <c r="K3788" i="12"/>
  <c r="K3789" i="12"/>
  <c r="K3790" i="12"/>
  <c r="K3791" i="12"/>
  <c r="K3792" i="12"/>
  <c r="K3793" i="12"/>
  <c r="K3794" i="12"/>
  <c r="K3795" i="12"/>
  <c r="K3796" i="12"/>
  <c r="K3797" i="12"/>
  <c r="K3798" i="12"/>
  <c r="K3799" i="12"/>
  <c r="K3800" i="12"/>
  <c r="K3801" i="12"/>
  <c r="K3802" i="12"/>
  <c r="K3803" i="12"/>
  <c r="K3804" i="12"/>
  <c r="K3805" i="12"/>
  <c r="K3806" i="12"/>
  <c r="K3807" i="12"/>
  <c r="K3808" i="12"/>
  <c r="K3809" i="12"/>
  <c r="K3810" i="12"/>
  <c r="K3811" i="12"/>
  <c r="K3812" i="12"/>
  <c r="K3813" i="12"/>
  <c r="K3814" i="12"/>
  <c r="K3815" i="12"/>
  <c r="K3816" i="12"/>
  <c r="K3817" i="12"/>
  <c r="K3818" i="12"/>
  <c r="K3819" i="12"/>
  <c r="K3820" i="12"/>
  <c r="K3821" i="12"/>
  <c r="K3822" i="12"/>
  <c r="K3823" i="12"/>
  <c r="K3824" i="12"/>
  <c r="K3825" i="12"/>
  <c r="K3826" i="12"/>
  <c r="K3827" i="12"/>
  <c r="K3828" i="12"/>
  <c r="K3829" i="12"/>
  <c r="K3830" i="12"/>
  <c r="K3831" i="12"/>
  <c r="K3832" i="12"/>
  <c r="K3833" i="12"/>
  <c r="K3834" i="12"/>
  <c r="K3835" i="12"/>
  <c r="K3836" i="12"/>
  <c r="K3837" i="12"/>
  <c r="K3838" i="12"/>
  <c r="K3839" i="12"/>
  <c r="K3840" i="12"/>
  <c r="K3841" i="12"/>
  <c r="K3842" i="12"/>
  <c r="K3843" i="12"/>
  <c r="K3844" i="12"/>
  <c r="K3845" i="12"/>
  <c r="K3846" i="12"/>
  <c r="K3847" i="12"/>
  <c r="K3848" i="12"/>
  <c r="K3849" i="12"/>
  <c r="K3850" i="12"/>
  <c r="K3851" i="12"/>
  <c r="K3852" i="12"/>
  <c r="K3853" i="12"/>
  <c r="K3854" i="12"/>
  <c r="K3855" i="12"/>
  <c r="K3856" i="12"/>
  <c r="K3857" i="12"/>
  <c r="K3858" i="12"/>
  <c r="K3859" i="12"/>
  <c r="K3860" i="12"/>
  <c r="K3861" i="12"/>
  <c r="K3862" i="12"/>
  <c r="K3864" i="12"/>
  <c r="K3865" i="12"/>
  <c r="K3866" i="12"/>
  <c r="K3867" i="12"/>
  <c r="K3870" i="12"/>
  <c r="K3872" i="12"/>
  <c r="K3873" i="12"/>
  <c r="K3876" i="12"/>
  <c r="K3879" i="12"/>
  <c r="K3882" i="12"/>
  <c r="K3885" i="12"/>
  <c r="K3888" i="12"/>
  <c r="K3891" i="12"/>
  <c r="K3894" i="12"/>
  <c r="K3897" i="12"/>
  <c r="K3900" i="12"/>
  <c r="K3903" i="12"/>
  <c r="K3906" i="12"/>
  <c r="K3909" i="12"/>
  <c r="K3912" i="12"/>
  <c r="K3915" i="12"/>
  <c r="K3918" i="12"/>
  <c r="K3921" i="12"/>
  <c r="K3924" i="12"/>
  <c r="K3926" i="12"/>
  <c r="K3928" i="12"/>
  <c r="K3929" i="12"/>
  <c r="K3930" i="12"/>
  <c r="K3931" i="12"/>
  <c r="K3932" i="12"/>
  <c r="K3933" i="12"/>
  <c r="K3934" i="12"/>
  <c r="K3935" i="12"/>
  <c r="K3936" i="12"/>
  <c r="K3937" i="12"/>
  <c r="K3938" i="12"/>
  <c r="K3939" i="12"/>
  <c r="K3940" i="12"/>
  <c r="K3941" i="12"/>
  <c r="K3942" i="12"/>
  <c r="K3943" i="12"/>
  <c r="K3944" i="12"/>
  <c r="K3945" i="12"/>
  <c r="K3946" i="12"/>
  <c r="K3947" i="12"/>
  <c r="K3948" i="12"/>
  <c r="K3949" i="12"/>
  <c r="K3950" i="12"/>
  <c r="K3951" i="12"/>
  <c r="K3952" i="12"/>
  <c r="K3953" i="12"/>
  <c r="K3954" i="12"/>
  <c r="K3955" i="12"/>
  <c r="K3956" i="12"/>
  <c r="K3957" i="12"/>
  <c r="K3958" i="12"/>
  <c r="K3959" i="12"/>
  <c r="K3960" i="12"/>
  <c r="K3961" i="12"/>
  <c r="K3962" i="12"/>
  <c r="K3963" i="12"/>
  <c r="K3964" i="12"/>
  <c r="K3965" i="12"/>
  <c r="K3966" i="12"/>
  <c r="K3967" i="12"/>
  <c r="K3968" i="12"/>
  <c r="K3969" i="12"/>
  <c r="K3970" i="12"/>
  <c r="K3971" i="12"/>
  <c r="K3972" i="12"/>
  <c r="K3973" i="12"/>
  <c r="K3974" i="12"/>
  <c r="K3975" i="12"/>
  <c r="K3976" i="12"/>
  <c r="K3977" i="12"/>
  <c r="K3978" i="12"/>
  <c r="K3979" i="12"/>
  <c r="K3980" i="12"/>
  <c r="K3981" i="12"/>
  <c r="K3982" i="12"/>
  <c r="K3983" i="12"/>
  <c r="K3984" i="12"/>
  <c r="K3985" i="12"/>
  <c r="K3986" i="12"/>
  <c r="K3987" i="12"/>
  <c r="K3988" i="12"/>
  <c r="K3989" i="12"/>
  <c r="K3990" i="12"/>
  <c r="K3991" i="12"/>
  <c r="K3992" i="12"/>
  <c r="K3993" i="12"/>
  <c r="K3994" i="12"/>
  <c r="K3995" i="12"/>
  <c r="K3996" i="12"/>
  <c r="K3997" i="12"/>
  <c r="K3998" i="12"/>
  <c r="K3999" i="12"/>
  <c r="K4000" i="12"/>
  <c r="K4001" i="12"/>
  <c r="K4002" i="12"/>
  <c r="K4003" i="12"/>
  <c r="K4004" i="12"/>
  <c r="K4005" i="12"/>
  <c r="K4006" i="12"/>
  <c r="K4007" i="12"/>
  <c r="K4008" i="12"/>
  <c r="K4009" i="12"/>
  <c r="K4010" i="12"/>
  <c r="K4011" i="12"/>
  <c r="K4012" i="12"/>
  <c r="K4013" i="12"/>
  <c r="K4014" i="12"/>
  <c r="K4015" i="12"/>
  <c r="K4016" i="12"/>
  <c r="K4017" i="12"/>
  <c r="K4018" i="12"/>
  <c r="K4019" i="12"/>
  <c r="K4020" i="12"/>
  <c r="K4021" i="12"/>
  <c r="K4022" i="12"/>
  <c r="K4023" i="12"/>
  <c r="K4024" i="12"/>
  <c r="K4025" i="12"/>
  <c r="K4026" i="12"/>
  <c r="K4027" i="12"/>
  <c r="K4028" i="12"/>
  <c r="K4029" i="12"/>
  <c r="K4030" i="12"/>
  <c r="K4031" i="12"/>
  <c r="K4032" i="12"/>
  <c r="K4033" i="12"/>
  <c r="K4034" i="12"/>
  <c r="K4035" i="12"/>
  <c r="K4036" i="12"/>
  <c r="K4037" i="12"/>
  <c r="K4038" i="12"/>
  <c r="K4039" i="12"/>
  <c r="K4040" i="12"/>
  <c r="K4041" i="12"/>
  <c r="K4042" i="12"/>
  <c r="K4043" i="12"/>
  <c r="K4044" i="12"/>
  <c r="K4045" i="12"/>
  <c r="K4046" i="12"/>
  <c r="K4047" i="12"/>
  <c r="K4048" i="12"/>
  <c r="K4049" i="12"/>
  <c r="K4050" i="12"/>
  <c r="K4051" i="12"/>
  <c r="K4052" i="12"/>
  <c r="K4053" i="12"/>
  <c r="K4054" i="12"/>
  <c r="K4055" i="12"/>
  <c r="K4056" i="12"/>
  <c r="K4057" i="12"/>
  <c r="K4058" i="12"/>
  <c r="K4059" i="12"/>
  <c r="K4060" i="12"/>
  <c r="K4061" i="12"/>
  <c r="K4062" i="12"/>
  <c r="K4063" i="12"/>
  <c r="K4064" i="12"/>
  <c r="K4065" i="12"/>
  <c r="K4066" i="12"/>
  <c r="K4067" i="12"/>
  <c r="K4068" i="12"/>
  <c r="K4069" i="12"/>
  <c r="K4070" i="12"/>
  <c r="K4071" i="12"/>
  <c r="K4072" i="12"/>
  <c r="K4073" i="12"/>
  <c r="K4074" i="12"/>
  <c r="K4075" i="12"/>
  <c r="K4076" i="12"/>
  <c r="K4077" i="12"/>
  <c r="K4078" i="12"/>
  <c r="K4079" i="12"/>
  <c r="K4080" i="12"/>
  <c r="K4081" i="12"/>
  <c r="K4142" i="12"/>
  <c r="K4143" i="12"/>
  <c r="K4144" i="12"/>
  <c r="K4145" i="12"/>
  <c r="K4181" i="12"/>
  <c r="K4186" i="12"/>
  <c r="K4188" i="12"/>
  <c r="K4189" i="12"/>
  <c r="K4192" i="12"/>
  <c r="K4195" i="12"/>
  <c r="K4198" i="12"/>
  <c r="K4201" i="12"/>
  <c r="K4204" i="12"/>
  <c r="K4207" i="12"/>
  <c r="K4210" i="12"/>
  <c r="K4213" i="12"/>
  <c r="K4216" i="12"/>
  <c r="K4219" i="12"/>
  <c r="K4222" i="12"/>
  <c r="K4225" i="12"/>
  <c r="K4228" i="12"/>
  <c r="K4231" i="12"/>
  <c r="K4234" i="12"/>
  <c r="K4237" i="12"/>
  <c r="K4269" i="12"/>
  <c r="K4270" i="12"/>
  <c r="K4271" i="12"/>
  <c r="K4272" i="12"/>
  <c r="K4273" i="12"/>
  <c r="K4274" i="12"/>
  <c r="K4275" i="12"/>
  <c r="K4276" i="12"/>
  <c r="K4277" i="12"/>
  <c r="K4278" i="12"/>
  <c r="K4279" i="12"/>
  <c r="K4280" i="12"/>
  <c r="K4281" i="12"/>
  <c r="K4282" i="12"/>
  <c r="K4283" i="12"/>
  <c r="K4284" i="12"/>
  <c r="K4285" i="12"/>
  <c r="K4286" i="12"/>
  <c r="K4287" i="12"/>
  <c r="K4288" i="12"/>
  <c r="K4289" i="12"/>
  <c r="K4290" i="12"/>
  <c r="K4291" i="12"/>
  <c r="K4292" i="12"/>
  <c r="K4293" i="12"/>
  <c r="K4294" i="12"/>
  <c r="K4295" i="12"/>
  <c r="K4296" i="12"/>
  <c r="K4297" i="12"/>
  <c r="K4298" i="12"/>
  <c r="K4299" i="12"/>
  <c r="K4300" i="12"/>
  <c r="K4301" i="12"/>
  <c r="K4302" i="12"/>
  <c r="K4303" i="12"/>
  <c r="K4304" i="12"/>
  <c r="K4305" i="12"/>
  <c r="K4313" i="12"/>
  <c r="K4316" i="12"/>
  <c r="K4319" i="12"/>
  <c r="K4322" i="12"/>
  <c r="K4325" i="12"/>
  <c r="K4328" i="12"/>
  <c r="K4331" i="12"/>
  <c r="K4334" i="12"/>
  <c r="K4337" i="12"/>
  <c r="K4340" i="12"/>
  <c r="K4343" i="12"/>
  <c r="K4346" i="12"/>
  <c r="K4349" i="12"/>
  <c r="K4352" i="12"/>
  <c r="K4355" i="12"/>
  <c r="K4358" i="12"/>
  <c r="K4363" i="12"/>
  <c r="K4366" i="12"/>
  <c r="K4372" i="12"/>
  <c r="K4374" i="12"/>
  <c r="K4376" i="12"/>
  <c r="K4377" i="12"/>
  <c r="K4380" i="12"/>
  <c r="K4381" i="12"/>
  <c r="K4418" i="12"/>
  <c r="K4420" i="12"/>
  <c r="K4421" i="12"/>
  <c r="K4422" i="12"/>
  <c r="K4423" i="12"/>
  <c r="K4424" i="12"/>
  <c r="K4425" i="12"/>
  <c r="K4426" i="12"/>
  <c r="K4427" i="12"/>
  <c r="K4428" i="12"/>
  <c r="K4429" i="12"/>
  <c r="K4430" i="12"/>
  <c r="K4431" i="12"/>
  <c r="K4432" i="12"/>
  <c r="K4433" i="12"/>
  <c r="K4434" i="12"/>
  <c r="K4435" i="12"/>
  <c r="K4436" i="12"/>
  <c r="K4437" i="12"/>
  <c r="K4438" i="12"/>
  <c r="K4439" i="12"/>
  <c r="K4440" i="12"/>
  <c r="K4441" i="12"/>
  <c r="K4442" i="12"/>
  <c r="K4443" i="12"/>
  <c r="K4444" i="12"/>
  <c r="K4445" i="12"/>
  <c r="K4446" i="12"/>
  <c r="K4447" i="12"/>
  <c r="K4448" i="12"/>
  <c r="K4449" i="12"/>
  <c r="K4450" i="12"/>
  <c r="K4451" i="12"/>
  <c r="K4452" i="12"/>
  <c r="K4453" i="12"/>
  <c r="K4454" i="12"/>
  <c r="K4455" i="12"/>
  <c r="K4456" i="12"/>
  <c r="K4457" i="12"/>
  <c r="K4458" i="12"/>
  <c r="K4459" i="12"/>
  <c r="K4460" i="12"/>
  <c r="K4461" i="12"/>
  <c r="K4462" i="12"/>
  <c r="K4463" i="12"/>
  <c r="K4464" i="12"/>
  <c r="K4465" i="12"/>
  <c r="K4466" i="12"/>
  <c r="K4467" i="12"/>
  <c r="K4468" i="12"/>
  <c r="K4469" i="12"/>
  <c r="K4470" i="12"/>
  <c r="K4471" i="12"/>
  <c r="K4472" i="12"/>
  <c r="K4473" i="12"/>
  <c r="K4474" i="12"/>
  <c r="K4475" i="12"/>
  <c r="K4476" i="12"/>
  <c r="K4477" i="12"/>
  <c r="K4478" i="12"/>
  <c r="K4479" i="12"/>
  <c r="K4480" i="12"/>
  <c r="K4481" i="12"/>
  <c r="K4482" i="12"/>
  <c r="K4483" i="12"/>
  <c r="K4484" i="12"/>
  <c r="K4485" i="12"/>
  <c r="K4486" i="12"/>
  <c r="K4487" i="12"/>
  <c r="K4488" i="12"/>
  <c r="K4489" i="12"/>
  <c r="K4490" i="12"/>
  <c r="K4491" i="12"/>
  <c r="K4492" i="12"/>
  <c r="K4493" i="12"/>
  <c r="K4494" i="12"/>
  <c r="K4495" i="12"/>
  <c r="K4496" i="12"/>
  <c r="K4497" i="12"/>
  <c r="K4498" i="12"/>
  <c r="K4499" i="12"/>
  <c r="K4500" i="12"/>
  <c r="K4501" i="12"/>
  <c r="K4502" i="12"/>
  <c r="K4503" i="12"/>
  <c r="K4504" i="12"/>
  <c r="K4505" i="12"/>
  <c r="K4506" i="12"/>
  <c r="K4507" i="12"/>
  <c r="K4508" i="12"/>
  <c r="K4509" i="12"/>
  <c r="K4510" i="12"/>
  <c r="K4511" i="12"/>
  <c r="K4512" i="12"/>
  <c r="K4513" i="12"/>
  <c r="K4514" i="12"/>
  <c r="K4526" i="12"/>
  <c r="K4529" i="12"/>
  <c r="K4532" i="12"/>
  <c r="K4535" i="12"/>
  <c r="K4538" i="12"/>
  <c r="K4541" i="12"/>
  <c r="K4544" i="12"/>
  <c r="K4547" i="12"/>
  <c r="K4550" i="12"/>
  <c r="K4553" i="12"/>
  <c r="K4556" i="12"/>
  <c r="K4559" i="12"/>
  <c r="K4562" i="12"/>
  <c r="K4565" i="12"/>
  <c r="K4577" i="12"/>
  <c r="K4578" i="12"/>
  <c r="K4579" i="12"/>
  <c r="K4580" i="12"/>
  <c r="K4581" i="12"/>
  <c r="K4582" i="12"/>
  <c r="K4583" i="12"/>
  <c r="K4584" i="12"/>
  <c r="K4585" i="12"/>
  <c r="K4586" i="12"/>
  <c r="K4587" i="12"/>
  <c r="K4588" i="12"/>
  <c r="K4589" i="12"/>
  <c r="K4590" i="12"/>
  <c r="K4591" i="12"/>
  <c r="K4592" i="12"/>
  <c r="K4593" i="12"/>
  <c r="K4594" i="12"/>
  <c r="K4595" i="12"/>
  <c r="K4596" i="12"/>
  <c r="K4597" i="12"/>
  <c r="K4598" i="12"/>
  <c r="K4599" i="12"/>
  <c r="K4600" i="12"/>
  <c r="K4601" i="12"/>
  <c r="K4602" i="12"/>
  <c r="K4603" i="12"/>
  <c r="K4604" i="12"/>
  <c r="K4605" i="12"/>
  <c r="K4606" i="12"/>
  <c r="K4607" i="12"/>
  <c r="K4608" i="12"/>
  <c r="K4609" i="12"/>
  <c r="K4610" i="12"/>
  <c r="K4611" i="12"/>
  <c r="K4612" i="12"/>
  <c r="K4613" i="12"/>
  <c r="K4614" i="12"/>
  <c r="K4615" i="12"/>
  <c r="K4616" i="12"/>
  <c r="K4617" i="12"/>
  <c r="K4618" i="12"/>
  <c r="K4619" i="12"/>
  <c r="K4620" i="12"/>
  <c r="K4621" i="12"/>
  <c r="K4622" i="12"/>
  <c r="K4623" i="12"/>
  <c r="K4624" i="12"/>
  <c r="K4625" i="12"/>
  <c r="K4626" i="12"/>
  <c r="K4627" i="12"/>
  <c r="K4629" i="12"/>
  <c r="K4630" i="12"/>
  <c r="K4631" i="12"/>
  <c r="K4632" i="12"/>
  <c r="K4635" i="12"/>
  <c r="K4637" i="12"/>
  <c r="K4638" i="12"/>
  <c r="K4641" i="12"/>
  <c r="K4644" i="12"/>
  <c r="K4647" i="12"/>
  <c r="K4650" i="12"/>
  <c r="K4653" i="12"/>
  <c r="K4656" i="12"/>
  <c r="K4659" i="12"/>
  <c r="K4662" i="12"/>
  <c r="K4665" i="12"/>
  <c r="K4668" i="12"/>
  <c r="K4671" i="12"/>
  <c r="K4674" i="12"/>
  <c r="K4677" i="12"/>
  <c r="K4680" i="12"/>
  <c r="K4683" i="12"/>
  <c r="K4689" i="12"/>
  <c r="K4691" i="12"/>
  <c r="K4692" i="12"/>
  <c r="K4693" i="12"/>
  <c r="K4694" i="12"/>
  <c r="K4695" i="12"/>
  <c r="K4696" i="12"/>
  <c r="K4697" i="12"/>
  <c r="K4698" i="12"/>
  <c r="K4699" i="12"/>
  <c r="K4700" i="12"/>
  <c r="K4701" i="12"/>
  <c r="K4702" i="12"/>
  <c r="K4703" i="12"/>
  <c r="K4704" i="12"/>
  <c r="K4705" i="12"/>
  <c r="K4706" i="12"/>
  <c r="K4707" i="12"/>
  <c r="K4708" i="12"/>
  <c r="K4709" i="12"/>
  <c r="K4710" i="12"/>
  <c r="K4711" i="12"/>
  <c r="K4712" i="12"/>
  <c r="K4713" i="12"/>
  <c r="K4714" i="12"/>
  <c r="K4715" i="12"/>
  <c r="K4716" i="12"/>
  <c r="K4717" i="12"/>
  <c r="K4718" i="12"/>
  <c r="K4719" i="12"/>
  <c r="K4720" i="12"/>
  <c r="K4721" i="12"/>
  <c r="K4722" i="12"/>
  <c r="K4723" i="12"/>
  <c r="K4724" i="12"/>
  <c r="K4725" i="12"/>
  <c r="K4726" i="12"/>
  <c r="K4727" i="12"/>
  <c r="K4728" i="12"/>
  <c r="K4729" i="12"/>
  <c r="K4730" i="12"/>
  <c r="K4731" i="12"/>
  <c r="K4732" i="12"/>
  <c r="K4733" i="12"/>
  <c r="K4734" i="12"/>
  <c r="K4735" i="12"/>
  <c r="K4736" i="12"/>
  <c r="K4737" i="12"/>
  <c r="K4738" i="12"/>
  <c r="K4739" i="12"/>
  <c r="K4740" i="12"/>
  <c r="K4741" i="12"/>
  <c r="K4742" i="12"/>
  <c r="K4743" i="12"/>
  <c r="K4744" i="12"/>
  <c r="K4745" i="12"/>
  <c r="K4746" i="12"/>
  <c r="K4747" i="12"/>
  <c r="K4748" i="12"/>
  <c r="K4749" i="12"/>
  <c r="K4750" i="12"/>
  <c r="K4751" i="12"/>
  <c r="K4752" i="12"/>
  <c r="K4753" i="12"/>
  <c r="K4754" i="12"/>
  <c r="K4755" i="12"/>
  <c r="K4756" i="12"/>
  <c r="K4757" i="12"/>
  <c r="K4760" i="12"/>
  <c r="K4784" i="12"/>
  <c r="K4793" i="12"/>
  <c r="K4796" i="12"/>
  <c r="K4798" i="12"/>
  <c r="K4799" i="12"/>
  <c r="K4805" i="12"/>
  <c r="K4807" i="12"/>
  <c r="K4808" i="12"/>
  <c r="K4809" i="12"/>
  <c r="K4810" i="12"/>
  <c r="K4811" i="12"/>
  <c r="K4812" i="12"/>
  <c r="K4813" i="12"/>
  <c r="K4814" i="12"/>
  <c r="K4815" i="12"/>
  <c r="K4816" i="12"/>
  <c r="K4817" i="12"/>
  <c r="K4818" i="12"/>
  <c r="K4819" i="12"/>
  <c r="K4820" i="12"/>
  <c r="K4821" i="12"/>
  <c r="K4822" i="12"/>
  <c r="K4823" i="12"/>
  <c r="K4824" i="12"/>
  <c r="K4825" i="12"/>
  <c r="K4826" i="12"/>
  <c r="K4827" i="12"/>
  <c r="K4828" i="12"/>
  <c r="K4829" i="12"/>
  <c r="K4830" i="12"/>
  <c r="K4831" i="12"/>
  <c r="K4832" i="12"/>
  <c r="K4833" i="12"/>
  <c r="K4834" i="12"/>
  <c r="K4835" i="12"/>
  <c r="K4836" i="12"/>
  <c r="K4837" i="12"/>
  <c r="K4838" i="12"/>
  <c r="K4839" i="12"/>
  <c r="K4840" i="12"/>
  <c r="K4841" i="12"/>
  <c r="K4842" i="12"/>
  <c r="K4843" i="12"/>
  <c r="K4844" i="12"/>
  <c r="K4845" i="12"/>
  <c r="K4846" i="12"/>
  <c r="K4847" i="12"/>
  <c r="K4848" i="12"/>
  <c r="K4849" i="12"/>
  <c r="K4850" i="12"/>
  <c r="K4851" i="12"/>
  <c r="K4852" i="12"/>
  <c r="K4853" i="12"/>
  <c r="K4854" i="12"/>
  <c r="K4855" i="12"/>
  <c r="K4857" i="12"/>
  <c r="K4859" i="12"/>
  <c r="K4860" i="12"/>
  <c r="K4861" i="12"/>
  <c r="K4862" i="12"/>
  <c r="K4867" i="12"/>
  <c r="K4883" i="12"/>
  <c r="K4884" i="12"/>
  <c r="K4885" i="12"/>
  <c r="K4886" i="12"/>
  <c r="K4887" i="12"/>
  <c r="K4888" i="12"/>
  <c r="K4889" i="12"/>
  <c r="K4890" i="12"/>
  <c r="K4891" i="12"/>
  <c r="K4892" i="12"/>
  <c r="K4893" i="12"/>
  <c r="K4894" i="12"/>
  <c r="K4895" i="12"/>
  <c r="K4896" i="12"/>
  <c r="K4897" i="12"/>
  <c r="K4898" i="12"/>
  <c r="K4899" i="12"/>
  <c r="K4900" i="12"/>
  <c r="K4901" i="12"/>
  <c r="K4902" i="12"/>
  <c r="K4903" i="12"/>
  <c r="K4904" i="12"/>
  <c r="K4905" i="12"/>
  <c r="K4906" i="12"/>
  <c r="K4907" i="12"/>
  <c r="K4908" i="12"/>
  <c r="K4943" i="12"/>
  <c r="K4944" i="12"/>
  <c r="K4945" i="12"/>
  <c r="K4946" i="12"/>
  <c r="K4947" i="12"/>
  <c r="K4948" i="12"/>
  <c r="K4949" i="12"/>
  <c r="K4950" i="12"/>
  <c r="K4951" i="12"/>
  <c r="K4952" i="12"/>
  <c r="K4953" i="12"/>
  <c r="K4954" i="12"/>
  <c r="K4955" i="12"/>
  <c r="K4956" i="12"/>
  <c r="K4957" i="12"/>
  <c r="K4958" i="12"/>
  <c r="K4959" i="12"/>
  <c r="K4960" i="12"/>
  <c r="K4961" i="12"/>
  <c r="K4962" i="12"/>
  <c r="K4963" i="12"/>
  <c r="K4964" i="12"/>
  <c r="K4965" i="12"/>
  <c r="K4966" i="12"/>
  <c r="K4967" i="12"/>
  <c r="K4968" i="12"/>
  <c r="K4969" i="12"/>
  <c r="K4970" i="12"/>
  <c r="K4971" i="12"/>
  <c r="K4972" i="12"/>
  <c r="K4973" i="12"/>
  <c r="K4974" i="12"/>
  <c r="K4975" i="12"/>
  <c r="K4976" i="12"/>
  <c r="K4977" i="12"/>
  <c r="K4978" i="12"/>
  <c r="K4979" i="12"/>
  <c r="K4980" i="12"/>
  <c r="K4981" i="12"/>
  <c r="K4982" i="12"/>
  <c r="K4984" i="12"/>
  <c r="K4985" i="12"/>
  <c r="K4987" i="12"/>
  <c r="K4988" i="12"/>
  <c r="K4990" i="12"/>
  <c r="K4991" i="12"/>
  <c r="K4993" i="12"/>
  <c r="K4994" i="12"/>
  <c r="K4996" i="12"/>
  <c r="K4997" i="12"/>
  <c r="K4999" i="12"/>
  <c r="K5000" i="12"/>
  <c r="K5002" i="12"/>
  <c r="K5003" i="12"/>
  <c r="K5005" i="12"/>
  <c r="K5006" i="12"/>
  <c r="K5008" i="12"/>
  <c r="K5009" i="12"/>
  <c r="K5011" i="12"/>
  <c r="K5012" i="12"/>
  <c r="K5015" i="12"/>
  <c r="K5018" i="12"/>
  <c r="K5021" i="12"/>
  <c r="K5024" i="12"/>
  <c r="K5027" i="12"/>
  <c r="K5030" i="12"/>
  <c r="K5033" i="12"/>
  <c r="K5035" i="12"/>
  <c r="K5036" i="12"/>
  <c r="K5038" i="12"/>
  <c r="K5039" i="12"/>
  <c r="K5041" i="12"/>
  <c r="K5042" i="12"/>
  <c r="K5044" i="12"/>
  <c r="K5045" i="12"/>
  <c r="K5047" i="12"/>
  <c r="K5048" i="12"/>
  <c r="K5051" i="12"/>
  <c r="K5053" i="12"/>
  <c r="K5054" i="12"/>
  <c r="K5055" i="12"/>
  <c r="K5056" i="12"/>
  <c r="K5057" i="12"/>
  <c r="K5058" i="12"/>
  <c r="K5059" i="12"/>
  <c r="K5060" i="12"/>
  <c r="K5061" i="12"/>
  <c r="K5062" i="12"/>
  <c r="K5063" i="12"/>
  <c r="K5064" i="12"/>
  <c r="K5065" i="12"/>
  <c r="K5066" i="12"/>
  <c r="K5067" i="12"/>
  <c r="K5068" i="12"/>
  <c r="K5069" i="12"/>
  <c r="K5070" i="12"/>
  <c r="K5071" i="12"/>
  <c r="K5072" i="12"/>
  <c r="K5073" i="12"/>
  <c r="K5074" i="12"/>
  <c r="K5075" i="12"/>
  <c r="K5076" i="12"/>
  <c r="K5077" i="12"/>
  <c r="K5078" i="12"/>
  <c r="K5079" i="12"/>
  <c r="K5080" i="12"/>
  <c r="K5081" i="12"/>
  <c r="K5082" i="12"/>
  <c r="K5083" i="12"/>
  <c r="K5084" i="12"/>
  <c r="K5085" i="12"/>
  <c r="K5086" i="12"/>
  <c r="K5087" i="12"/>
  <c r="K5088" i="12"/>
  <c r="K5089" i="12"/>
  <c r="K5090" i="12"/>
  <c r="K5091" i="12"/>
  <c r="K5092" i="12"/>
  <c r="K5093" i="12"/>
  <c r="K5094" i="12"/>
  <c r="K5095" i="12"/>
  <c r="K5096" i="12"/>
  <c r="K5097" i="12"/>
  <c r="K5098" i="12"/>
  <c r="K5099" i="12"/>
  <c r="K5100" i="12"/>
  <c r="K5101" i="12"/>
  <c r="K5102" i="12"/>
  <c r="K5103" i="12"/>
  <c r="K5104" i="12"/>
  <c r="K5105" i="12"/>
  <c r="K5106" i="12"/>
  <c r="K5107" i="12"/>
  <c r="K5108" i="12"/>
  <c r="K5109" i="12"/>
  <c r="K5110" i="12"/>
  <c r="K5111" i="12"/>
  <c r="K5112" i="12"/>
  <c r="K5113" i="12"/>
  <c r="K5114" i="12"/>
  <c r="K5115" i="12"/>
  <c r="K5116" i="12"/>
  <c r="K5117" i="12"/>
  <c r="K5118" i="12"/>
  <c r="K5119" i="12"/>
  <c r="K5120" i="12"/>
  <c r="K5121" i="12"/>
  <c r="K5122" i="12"/>
  <c r="K5123" i="12"/>
  <c r="K5124" i="12"/>
  <c r="K5125" i="12"/>
  <c r="K5126" i="12"/>
  <c r="K5127" i="12"/>
  <c r="K5128" i="12"/>
  <c r="K5129" i="12"/>
  <c r="K5130" i="12"/>
  <c r="K5131" i="12"/>
  <c r="K5132" i="12"/>
  <c r="K5133" i="12"/>
  <c r="K5134" i="12"/>
  <c r="K5135" i="12"/>
  <c r="K5136" i="12"/>
  <c r="K5137" i="12"/>
  <c r="K5138" i="12"/>
  <c r="K5139" i="12"/>
  <c r="K5140" i="12"/>
  <c r="K5141" i="12"/>
  <c r="K5142" i="12"/>
  <c r="K5143" i="12"/>
  <c r="K5144" i="12"/>
  <c r="K5145" i="12"/>
  <c r="K5146" i="12"/>
  <c r="K5147" i="12"/>
  <c r="K5148" i="12"/>
  <c r="K5149" i="12"/>
  <c r="K5150" i="12"/>
  <c r="K5151" i="12"/>
  <c r="K5152" i="12"/>
  <c r="K5153" i="12"/>
  <c r="K5154" i="12"/>
  <c r="K5155" i="12"/>
  <c r="K5156" i="12"/>
  <c r="K5157" i="12"/>
  <c r="K5158" i="12"/>
  <c r="K5159" i="12"/>
  <c r="K5160" i="12"/>
  <c r="K5161" i="12"/>
  <c r="K5162" i="12"/>
  <c r="K5163" i="12"/>
  <c r="K5165" i="12"/>
  <c r="K5169" i="12"/>
  <c r="K5170" i="12"/>
  <c r="K5209" i="12"/>
  <c r="K5211" i="12"/>
  <c r="K5212" i="12"/>
  <c r="K5213" i="12"/>
  <c r="K5214" i="12"/>
  <c r="K5215" i="12"/>
  <c r="K5216" i="12"/>
  <c r="K5217" i="12"/>
  <c r="K5218" i="12"/>
  <c r="K5219" i="12"/>
  <c r="K5220" i="12"/>
  <c r="K5221" i="12"/>
  <c r="K5222" i="12"/>
  <c r="K5245" i="12"/>
  <c r="K5246" i="12"/>
  <c r="K5247" i="12"/>
  <c r="K5248" i="12"/>
  <c r="K5249" i="12"/>
  <c r="K5250" i="12"/>
  <c r="K5251" i="12"/>
  <c r="K5252" i="12"/>
  <c r="K5253" i="12"/>
  <c r="K5254" i="12"/>
  <c r="K5255" i="12"/>
  <c r="K5256" i="12"/>
  <c r="K5257" i="12"/>
  <c r="K5258" i="12"/>
  <c r="K5259" i="12"/>
  <c r="K5260" i="12"/>
  <c r="K5261" i="12"/>
  <c r="K5262" i="12"/>
  <c r="K5263" i="12"/>
  <c r="K5264" i="12"/>
  <c r="K5265" i="12"/>
  <c r="K5266" i="12"/>
  <c r="K5267" i="12"/>
  <c r="K5268" i="12"/>
  <c r="K5269" i="12"/>
  <c r="K5270" i="12"/>
  <c r="K5271" i="12"/>
  <c r="K5272" i="12"/>
  <c r="K5273" i="12"/>
  <c r="K5274" i="12"/>
  <c r="K5275" i="12"/>
  <c r="K5276" i="12"/>
  <c r="K5277" i="12"/>
  <c r="K5278" i="12"/>
  <c r="K5279" i="12"/>
  <c r="K5280" i="12"/>
  <c r="K5281" i="12"/>
  <c r="K5282" i="12"/>
  <c r="K5283" i="12"/>
  <c r="K5284" i="12"/>
  <c r="K5285" i="12"/>
  <c r="K5286" i="12"/>
  <c r="K5287" i="12"/>
  <c r="K5288" i="12"/>
  <c r="K5289" i="12"/>
  <c r="K5290" i="12"/>
  <c r="K5291" i="12"/>
  <c r="K5292" i="12"/>
  <c r="K5293" i="12"/>
  <c r="K5294" i="12"/>
  <c r="K5295" i="12"/>
  <c r="K5296" i="12"/>
  <c r="K5297" i="12"/>
  <c r="K5298" i="12"/>
  <c r="K5299" i="12"/>
  <c r="K5300" i="12"/>
  <c r="K5301" i="12"/>
  <c r="K5302" i="12"/>
  <c r="K5304" i="12"/>
  <c r="K5311" i="12"/>
  <c r="K5317" i="12"/>
  <c r="K5318" i="12"/>
  <c r="K5319" i="12"/>
  <c r="K5320" i="12"/>
  <c r="K5321" i="12"/>
  <c r="K5322" i="12"/>
  <c r="K5323" i="12"/>
  <c r="K5324" i="12"/>
  <c r="K5325" i="12"/>
  <c r="K5326" i="12"/>
  <c r="K5327" i="12"/>
  <c r="K5328" i="12"/>
  <c r="K5329" i="12"/>
  <c r="K5330" i="12"/>
  <c r="K5331" i="12"/>
  <c r="K5332" i="12"/>
  <c r="K5333" i="12"/>
  <c r="K5334" i="12"/>
  <c r="K5335" i="12"/>
  <c r="K5336" i="12"/>
  <c r="K5337" i="12"/>
  <c r="K5338" i="12"/>
  <c r="K5339" i="12"/>
  <c r="K5342" i="12"/>
  <c r="K5343" i="12"/>
  <c r="K5344" i="12"/>
  <c r="K5345" i="12"/>
  <c r="K5348" i="12"/>
  <c r="K5349" i="12"/>
  <c r="K5350" i="12"/>
  <c r="K5352" i="12"/>
  <c r="K5353" i="12"/>
  <c r="K5354" i="12"/>
  <c r="K5356" i="12"/>
  <c r="K5358" i="12"/>
  <c r="K5360" i="12"/>
  <c r="K5361" i="12"/>
  <c r="K5362" i="12"/>
  <c r="K5363" i="12"/>
  <c r="K5364" i="12"/>
  <c r="K5365" i="12"/>
  <c r="K5366" i="12"/>
  <c r="K5367" i="12"/>
  <c r="K5368" i="12"/>
  <c r="K5369" i="12"/>
  <c r="K5370" i="12"/>
  <c r="K5371" i="12"/>
  <c r="K5372" i="12"/>
  <c r="K5373" i="12"/>
  <c r="K5374" i="12"/>
  <c r="K5375" i="12"/>
  <c r="K5376" i="12"/>
  <c r="K5377" i="12"/>
  <c r="K5378" i="12"/>
  <c r="K5379" i="12"/>
  <c r="K5380" i="12"/>
  <c r="K5381" i="12"/>
  <c r="K5382" i="12"/>
  <c r="K5384" i="12"/>
  <c r="K5386" i="12"/>
  <c r="K5387" i="12"/>
  <c r="K5389" i="12"/>
  <c r="K5390" i="12"/>
  <c r="K5391" i="12"/>
  <c r="K5393" i="12"/>
  <c r="K5396" i="12"/>
  <c r="K5399" i="12"/>
  <c r="K5402" i="12"/>
  <c r="K5405" i="12"/>
  <c r="K5408" i="12"/>
  <c r="K5411" i="12"/>
  <c r="K5414" i="12"/>
  <c r="K5417" i="12"/>
  <c r="K5422" i="12"/>
  <c r="K5426" i="12"/>
  <c r="K5428" i="12"/>
  <c r="K5429" i="12"/>
  <c r="K5430" i="12"/>
  <c r="K5431" i="12"/>
  <c r="K5432" i="12"/>
  <c r="K5433" i="12"/>
  <c r="K5434" i="12"/>
  <c r="K5435" i="12"/>
  <c r="K5436" i="12"/>
  <c r="K5437" i="12"/>
  <c r="K5438" i="12"/>
  <c r="K5439" i="12"/>
  <c r="K5440" i="12"/>
  <c r="K5441" i="12"/>
  <c r="K5442" i="12"/>
  <c r="K5443" i="12"/>
  <c r="K5444" i="12"/>
  <c r="K5445" i="12"/>
  <c r="K5446" i="12"/>
  <c r="K5448" i="12"/>
  <c r="K5449" i="12"/>
  <c r="K5451" i="12"/>
  <c r="K5452" i="12"/>
  <c r="K5454" i="12"/>
  <c r="K5455" i="12"/>
  <c r="K5456" i="12"/>
  <c r="K5457" i="12"/>
  <c r="K5458" i="12"/>
  <c r="K5459" i="12"/>
  <c r="K5460" i="12"/>
  <c r="K5461" i="12"/>
  <c r="K5463" i="12"/>
  <c r="K5464" i="12"/>
  <c r="K5467" i="12"/>
  <c r="K5469" i="12"/>
  <c r="K5470" i="12"/>
  <c r="K5479" i="12"/>
  <c r="K5482" i="12"/>
  <c r="K5488" i="12"/>
  <c r="K5490" i="12"/>
  <c r="K5491" i="12"/>
  <c r="K5493" i="12"/>
  <c r="K5494" i="12"/>
  <c r="K5497" i="12"/>
  <c r="K5498" i="12"/>
  <c r="K5499" i="12"/>
  <c r="K5500" i="12"/>
  <c r="K5501" i="12"/>
  <c r="K5502" i="12"/>
  <c r="K5504" i="12"/>
  <c r="K5505" i="12"/>
  <c r="K5506" i="12"/>
  <c r="K5507" i="12"/>
  <c r="K5508" i="12"/>
  <c r="K5509" i="12"/>
  <c r="K5510" i="12"/>
  <c r="K5511" i="12"/>
  <c r="K5512" i="12"/>
  <c r="K5513" i="12"/>
  <c r="K5514" i="12"/>
  <c r="K5515" i="12"/>
  <c r="K5516" i="12"/>
  <c r="K5517" i="12"/>
  <c r="K5518" i="12"/>
  <c r="K5519" i="12"/>
  <c r="K5520" i="12"/>
  <c r="K5526" i="12"/>
  <c r="K5534" i="12"/>
  <c r="K5544" i="12"/>
  <c r="K5546" i="12"/>
  <c r="K5547" i="12"/>
  <c r="K5548" i="12"/>
  <c r="K5549" i="12"/>
  <c r="K5550" i="12"/>
  <c r="K5551" i="12"/>
  <c r="K5552" i="12"/>
  <c r="K5553" i="12"/>
  <c r="K5554" i="12"/>
  <c r="K5556" i="12"/>
  <c r="K5557" i="12"/>
  <c r="K5559" i="12"/>
  <c r="K5560" i="12"/>
  <c r="K5561" i="12"/>
  <c r="K5562" i="12"/>
  <c r="K5563" i="12"/>
  <c r="K5564" i="12"/>
  <c r="K5565" i="12"/>
  <c r="K5566" i="12"/>
  <c r="K5567" i="12"/>
  <c r="K5568" i="12"/>
  <c r="K5569" i="12"/>
  <c r="K5570" i="12"/>
  <c r="K5571" i="12"/>
  <c r="K5572" i="12"/>
  <c r="K5573" i="12"/>
  <c r="K5574" i="12"/>
  <c r="K5575" i="12"/>
  <c r="K5576" i="12"/>
  <c r="K5577" i="12"/>
  <c r="K5578" i="12"/>
  <c r="K5580" i="12"/>
  <c r="K5581" i="12"/>
  <c r="K5582" i="12"/>
  <c r="K5583" i="12"/>
  <c r="K5584" i="12"/>
  <c r="K5585" i="12"/>
  <c r="K5586" i="12"/>
  <c r="K5587" i="12"/>
  <c r="K5588" i="12"/>
  <c r="K5589" i="12"/>
  <c r="K5590" i="12"/>
  <c r="K5591" i="12"/>
  <c r="K5592" i="12"/>
  <c r="K5593" i="12"/>
  <c r="K5594" i="12"/>
  <c r="K5595" i="12"/>
  <c r="K5596" i="12"/>
  <c r="K5597" i="12"/>
  <c r="K5598" i="12"/>
  <c r="K5599" i="12"/>
  <c r="K5600" i="12"/>
  <c r="K5601" i="12"/>
  <c r="K5602" i="12"/>
  <c r="K5603" i="12"/>
  <c r="K5604" i="12"/>
  <c r="K5605" i="12"/>
  <c r="K5606" i="12"/>
  <c r="K5607" i="12"/>
  <c r="K5608" i="12"/>
  <c r="K5609" i="12"/>
  <c r="K5610" i="12"/>
  <c r="K5611" i="12"/>
  <c r="K5612" i="12"/>
  <c r="K5613" i="12"/>
  <c r="K5614" i="12"/>
  <c r="K5615" i="12"/>
  <c r="K5616" i="12"/>
  <c r="K5618" i="12"/>
  <c r="K5620" i="12"/>
  <c r="K5621" i="12"/>
  <c r="K5640" i="12"/>
  <c r="K5642" i="12"/>
  <c r="K5644" i="12"/>
  <c r="K5645" i="12"/>
  <c r="K5646" i="12"/>
  <c r="K5648" i="12"/>
  <c r="K5649" i="12"/>
  <c r="K5650" i="12"/>
  <c r="K5651" i="12"/>
  <c r="K5674" i="12"/>
  <c r="K5675" i="12"/>
  <c r="K5676" i="12"/>
  <c r="K5677" i="12"/>
  <c r="K5678" i="12"/>
  <c r="K5679" i="12"/>
  <c r="K5680" i="12"/>
  <c r="K5681" i="12"/>
  <c r="K5682" i="12"/>
  <c r="K5683" i="12"/>
  <c r="K5684" i="12"/>
  <c r="K5685" i="12"/>
  <c r="K5686" i="12"/>
  <c r="K5687" i="12"/>
  <c r="K5688" i="12"/>
  <c r="K5689" i="12"/>
  <c r="K5690" i="12"/>
  <c r="K5691" i="12"/>
  <c r="K5692" i="12"/>
  <c r="K5693" i="12"/>
  <c r="K5694" i="12"/>
  <c r="K5695" i="12"/>
  <c r="K5696" i="12"/>
  <c r="K5697" i="12"/>
  <c r="K5698" i="12"/>
  <c r="K5699" i="12"/>
  <c r="K5700" i="12"/>
  <c r="K5701" i="12"/>
  <c r="K5702" i="12"/>
  <c r="K5703" i="12"/>
  <c r="K5704" i="12"/>
  <c r="K5705" i="12"/>
  <c r="K5706" i="12"/>
  <c r="K5707" i="12"/>
  <c r="K5708" i="12"/>
  <c r="K5709" i="12"/>
  <c r="K5710" i="12"/>
  <c r="K5711" i="12"/>
  <c r="K5712" i="12"/>
  <c r="K5713" i="12"/>
  <c r="K5714" i="12"/>
  <c r="K5715" i="12"/>
  <c r="K5716" i="12"/>
  <c r="K5717" i="12"/>
  <c r="K5718" i="12"/>
  <c r="K5719" i="12"/>
  <c r="K5720" i="12"/>
  <c r="K5721" i="12"/>
  <c r="K5722" i="12"/>
  <c r="K5723" i="12"/>
  <c r="K5724" i="12"/>
  <c r="K5725" i="12"/>
  <c r="K5726" i="12"/>
  <c r="K5727" i="12"/>
  <c r="K5728" i="12"/>
  <c r="K5729" i="12"/>
  <c r="K5730" i="12"/>
  <c r="K5731" i="12"/>
  <c r="K5732" i="12"/>
  <c r="K5733" i="12"/>
  <c r="K5734" i="12"/>
  <c r="K5735" i="12"/>
  <c r="K5736" i="12"/>
  <c r="K5737" i="12"/>
  <c r="K5738" i="12"/>
  <c r="K5739" i="12"/>
  <c r="K5740" i="12"/>
  <c r="K5741" i="12"/>
  <c r="K5742" i="12"/>
  <c r="K5743" i="12"/>
  <c r="K5744" i="12"/>
  <c r="K5745" i="12"/>
  <c r="K5746" i="12"/>
  <c r="K5747" i="12"/>
  <c r="K5748" i="12"/>
  <c r="K5749" i="12"/>
  <c r="K5750" i="12"/>
  <c r="K5751" i="12"/>
  <c r="K5752" i="12"/>
  <c r="K5754" i="12"/>
  <c r="K5756" i="12"/>
  <c r="K5758" i="12"/>
  <c r="K5766" i="12"/>
  <c r="K5768" i="12"/>
  <c r="K5770" i="12"/>
  <c r="K5771" i="12"/>
  <c r="K5772" i="12"/>
  <c r="K5773" i="12"/>
  <c r="K5774" i="12"/>
  <c r="K5775" i="12"/>
  <c r="K5776" i="12"/>
  <c r="K5777" i="12"/>
  <c r="K5778" i="12"/>
  <c r="K5779" i="12"/>
  <c r="K5780" i="12"/>
  <c r="K5781" i="12"/>
  <c r="K5782" i="12"/>
  <c r="K5783" i="12"/>
  <c r="K5784" i="12"/>
  <c r="K5785" i="12"/>
  <c r="K5786" i="12"/>
  <c r="K5787" i="12"/>
  <c r="K5788" i="12"/>
  <c r="K5789" i="12"/>
  <c r="K5790" i="12"/>
  <c r="K5791" i="12"/>
  <c r="K5792" i="12"/>
  <c r="K5793" i="12"/>
  <c r="K5794" i="12"/>
  <c r="K5795" i="12"/>
  <c r="K5796" i="12"/>
  <c r="K5797" i="12"/>
  <c r="K5798" i="12"/>
  <c r="K5799" i="12"/>
  <c r="K5800" i="12"/>
  <c r="K5801" i="12"/>
  <c r="K5802" i="12"/>
  <c r="K5803" i="12"/>
  <c r="K5804" i="12"/>
  <c r="K5805" i="12"/>
  <c r="K5806" i="12"/>
  <c r="K5807" i="12"/>
  <c r="K5808" i="12"/>
  <c r="K5809" i="12"/>
  <c r="K5810" i="12"/>
  <c r="K5811" i="12"/>
  <c r="K5812" i="12"/>
  <c r="K5813" i="12"/>
  <c r="K5814" i="12"/>
  <c r="K5815" i="12"/>
  <c r="K5816" i="12"/>
  <c r="K5817" i="12"/>
  <c r="K5818" i="12"/>
  <c r="K5819" i="12"/>
  <c r="K5820" i="12"/>
  <c r="K5821" i="12"/>
  <c r="K5822" i="12"/>
  <c r="K5823" i="12"/>
  <c r="K5824" i="12"/>
  <c r="K5825" i="12"/>
  <c r="K5826" i="12"/>
  <c r="K5827" i="12"/>
  <c r="K5828" i="12"/>
  <c r="K5829" i="12"/>
  <c r="K5830" i="12"/>
  <c r="K5831" i="12"/>
  <c r="K5832" i="12"/>
  <c r="K5833" i="12"/>
  <c r="K5834" i="12"/>
  <c r="K5835" i="12"/>
  <c r="K5836" i="12"/>
  <c r="K5837" i="12"/>
  <c r="K5838" i="12"/>
  <c r="K5839" i="12"/>
  <c r="K5840" i="12"/>
  <c r="K5841" i="12"/>
  <c r="K5842" i="12"/>
  <c r="K5843" i="12"/>
  <c r="K5844" i="12"/>
  <c r="K5845" i="12"/>
  <c r="K5846" i="12"/>
  <c r="K5847" i="12"/>
  <c r="K5848" i="12"/>
  <c r="K5849" i="12"/>
  <c r="K5850" i="12"/>
  <c r="K5851" i="12"/>
  <c r="K5852" i="12"/>
  <c r="K5853" i="12"/>
  <c r="K5854" i="12"/>
  <c r="K5855" i="12"/>
  <c r="K5856" i="12"/>
  <c r="K5857" i="12"/>
  <c r="K5858" i="12"/>
  <c r="K5859" i="12"/>
  <c r="K5860" i="12"/>
  <c r="K5861" i="12"/>
  <c r="K5862" i="12"/>
  <c r="K5863" i="12"/>
  <c r="K5864" i="12"/>
  <c r="K5865" i="12"/>
  <c r="K5866" i="12"/>
  <c r="K5867" i="12"/>
  <c r="K5868" i="12"/>
  <c r="K5869" i="12"/>
  <c r="K5870" i="12"/>
  <c r="K5871" i="12"/>
  <c r="K5872" i="12"/>
  <c r="K5873" i="12"/>
  <c r="K5874" i="12"/>
  <c r="K5875" i="12"/>
  <c r="K5876" i="12"/>
  <c r="K5877" i="12"/>
  <c r="K5878" i="12"/>
  <c r="K5879" i="12"/>
  <c r="K5880" i="12"/>
  <c r="K5881" i="12"/>
  <c r="K5882" i="12"/>
  <c r="K5883" i="12"/>
  <c r="K5884" i="12"/>
  <c r="K5885" i="12"/>
  <c r="K5886" i="12"/>
  <c r="K5887" i="12"/>
  <c r="K5888" i="12"/>
  <c r="K5889" i="12"/>
  <c r="K5890" i="12"/>
  <c r="K5891" i="12"/>
  <c r="K5892" i="12"/>
  <c r="K5893" i="12"/>
  <c r="K5894" i="12"/>
  <c r="K5895" i="12"/>
  <c r="K5897" i="12"/>
  <c r="K5899" i="12"/>
  <c r="K5901" i="12"/>
  <c r="K5907" i="12"/>
  <c r="K5909" i="12"/>
  <c r="K5911" i="12"/>
  <c r="K5913" i="12"/>
  <c r="K5914" i="12"/>
  <c r="K5915" i="12"/>
  <c r="K5916" i="12"/>
  <c r="K5917" i="12"/>
  <c r="K5918" i="12"/>
  <c r="K5919" i="12"/>
  <c r="K5920" i="12"/>
  <c r="K5921" i="12"/>
  <c r="K5922" i="12"/>
  <c r="K5923" i="12"/>
  <c r="K5924" i="12"/>
  <c r="K5925" i="12"/>
  <c r="K5926" i="12"/>
  <c r="K5927" i="12"/>
  <c r="K5928" i="12"/>
  <c r="K5929" i="12"/>
  <c r="K5930" i="12"/>
  <c r="K5931" i="12"/>
  <c r="K5932" i="12"/>
  <c r="K5933" i="12"/>
  <c r="K5934" i="12"/>
  <c r="K5935" i="12"/>
  <c r="K5936" i="12"/>
  <c r="K5937" i="12"/>
  <c r="K5938" i="12"/>
  <c r="K5939" i="12"/>
  <c r="K5940" i="12"/>
  <c r="K5941" i="12"/>
  <c r="K5942" i="12"/>
  <c r="K5943" i="12"/>
  <c r="K5944" i="12"/>
  <c r="K5945" i="12"/>
  <c r="K5946" i="12"/>
  <c r="K5947" i="12"/>
  <c r="K5948" i="12"/>
  <c r="K5949" i="12"/>
  <c r="K5950" i="12"/>
  <c r="K5951" i="12"/>
  <c r="K5952" i="12"/>
  <c r="K5953" i="12"/>
  <c r="K5954" i="12"/>
  <c r="K5955" i="12"/>
  <c r="K5956" i="12"/>
  <c r="K5957" i="12"/>
  <c r="K5958" i="12"/>
  <c r="K5959" i="12"/>
  <c r="K5960" i="12"/>
  <c r="K5961" i="12"/>
  <c r="K5962" i="12"/>
  <c r="K5963" i="12"/>
  <c r="K5964" i="12"/>
  <c r="K5965" i="12"/>
  <c r="K5966" i="12"/>
  <c r="K5967" i="12"/>
  <c r="K5968" i="12"/>
  <c r="K5969" i="12"/>
  <c r="K5970" i="12"/>
  <c r="K5971" i="12"/>
  <c r="K5972" i="12"/>
  <c r="K5973" i="12"/>
  <c r="K5974" i="12"/>
  <c r="K5975" i="12"/>
  <c r="K5976" i="12"/>
  <c r="K5977" i="12"/>
  <c r="K5978" i="12"/>
  <c r="K5979" i="12"/>
  <c r="K5980" i="12"/>
  <c r="K5981" i="12"/>
  <c r="K5982" i="12"/>
  <c r="K5983" i="12"/>
  <c r="K5984" i="12"/>
  <c r="K5985" i="12"/>
  <c r="K5986" i="12"/>
  <c r="K5987" i="12"/>
  <c r="K5988" i="12"/>
  <c r="K5989" i="12"/>
  <c r="K5990" i="12"/>
  <c r="K5991" i="12"/>
  <c r="K5992" i="12"/>
  <c r="K5993" i="12"/>
  <c r="K5994" i="12"/>
  <c r="K5995" i="12"/>
  <c r="K5996" i="12"/>
  <c r="K5997" i="12"/>
  <c r="K5998" i="12"/>
  <c r="K5999" i="12"/>
  <c r="K6000" i="12"/>
  <c r="K6001" i="12"/>
  <c r="K6003" i="12"/>
  <c r="K6006" i="12"/>
  <c r="K6011" i="12"/>
  <c r="K6014" i="12"/>
  <c r="K6017" i="12"/>
  <c r="K6020" i="12"/>
  <c r="K6023" i="12"/>
  <c r="K6026" i="12"/>
  <c r="K6029" i="12"/>
  <c r="K6032" i="12"/>
  <c r="K6034" i="12"/>
  <c r="K6035" i="12"/>
  <c r="K6036" i="12"/>
  <c r="K6037" i="12"/>
  <c r="K6038" i="12"/>
  <c r="K6039" i="12"/>
  <c r="K6040" i="12"/>
  <c r="K6041" i="12"/>
  <c r="K6042" i="12"/>
  <c r="K6043" i="12"/>
  <c r="K6044" i="12"/>
  <c r="K6045" i="12"/>
  <c r="K6046" i="12"/>
  <c r="K6047" i="12"/>
  <c r="K6048" i="12"/>
  <c r="K6049" i="12"/>
  <c r="K6050" i="12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2" i="12"/>
  <c r="F723" i="12"/>
  <c r="F724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4" i="12"/>
  <c r="F755" i="12"/>
  <c r="F756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6" i="12"/>
  <c r="F817" i="12"/>
  <c r="F818" i="12"/>
  <c r="F819" i="12"/>
  <c r="F820" i="12"/>
  <c r="F821" i="12"/>
  <c r="F822" i="12"/>
  <c r="F823" i="12"/>
  <c r="F824" i="12"/>
  <c r="F825" i="12"/>
  <c r="F826" i="12"/>
  <c r="F827" i="12"/>
  <c r="F828" i="12"/>
  <c r="F829" i="12"/>
  <c r="F830" i="12"/>
  <c r="F831" i="12"/>
  <c r="F832" i="12"/>
  <c r="F833" i="12"/>
  <c r="F834" i="12"/>
  <c r="F835" i="12"/>
  <c r="F836" i="12"/>
  <c r="F837" i="12"/>
  <c r="F838" i="12"/>
  <c r="F839" i="12"/>
  <c r="F840" i="12"/>
  <c r="F841" i="12"/>
  <c r="F842" i="12"/>
  <c r="F843" i="12"/>
  <c r="F844" i="12"/>
  <c r="F845" i="12"/>
  <c r="F846" i="12"/>
  <c r="F847" i="12"/>
  <c r="F848" i="12"/>
  <c r="F849" i="12"/>
  <c r="F850" i="12"/>
  <c r="F851" i="12"/>
  <c r="F852" i="12"/>
  <c r="F853" i="12"/>
  <c r="F854" i="12"/>
  <c r="F855" i="12"/>
  <c r="F856" i="12"/>
  <c r="F857" i="12"/>
  <c r="F858" i="12"/>
  <c r="F859" i="12"/>
  <c r="F860" i="12"/>
  <c r="F861" i="12"/>
  <c r="F862" i="12"/>
  <c r="F863" i="12"/>
  <c r="F864" i="12"/>
  <c r="F865" i="12"/>
  <c r="F866" i="12"/>
  <c r="F867" i="12"/>
  <c r="F868" i="12"/>
  <c r="F869" i="12"/>
  <c r="F870" i="12"/>
  <c r="F871" i="12"/>
  <c r="F872" i="12"/>
  <c r="F873" i="12"/>
  <c r="F874" i="12"/>
  <c r="F875" i="12"/>
  <c r="F876" i="12"/>
  <c r="F877" i="12"/>
  <c r="F878" i="12"/>
  <c r="F879" i="12"/>
  <c r="F880" i="12"/>
  <c r="F881" i="12"/>
  <c r="F882" i="12"/>
  <c r="F883" i="12"/>
  <c r="F884" i="12"/>
  <c r="F885" i="12"/>
  <c r="F886" i="12"/>
  <c r="F887" i="12"/>
  <c r="F888" i="12"/>
  <c r="F889" i="12"/>
  <c r="F890" i="12"/>
  <c r="F891" i="12"/>
  <c r="F892" i="12"/>
  <c r="F893" i="12"/>
  <c r="F894" i="12"/>
  <c r="F895" i="12"/>
  <c r="F896" i="12"/>
  <c r="F897" i="12"/>
  <c r="F898" i="12"/>
  <c r="F899" i="12"/>
  <c r="F900" i="12"/>
  <c r="F901" i="12"/>
  <c r="F902" i="12"/>
  <c r="F903" i="12"/>
  <c r="F904" i="12"/>
  <c r="F905" i="12"/>
  <c r="F906" i="12"/>
  <c r="F907" i="12"/>
  <c r="F908" i="12"/>
  <c r="F909" i="12"/>
  <c r="F910" i="12"/>
  <c r="F911" i="12"/>
  <c r="F912" i="12"/>
  <c r="F913" i="12"/>
  <c r="F914" i="12"/>
  <c r="F915" i="12"/>
  <c r="F916" i="12"/>
  <c r="F917" i="12"/>
  <c r="F918" i="12"/>
  <c r="F919" i="12"/>
  <c r="F920" i="12"/>
  <c r="F921" i="12"/>
  <c r="F922" i="12"/>
  <c r="F923" i="12"/>
  <c r="F924" i="12"/>
  <c r="F925" i="12"/>
  <c r="F926" i="12"/>
  <c r="F927" i="12"/>
  <c r="F928" i="12"/>
  <c r="F929" i="12"/>
  <c r="F930" i="12"/>
  <c r="F931" i="12"/>
  <c r="F932" i="12"/>
  <c r="F933" i="12"/>
  <c r="F934" i="12"/>
  <c r="F935" i="12"/>
  <c r="F936" i="12"/>
  <c r="F937" i="12"/>
  <c r="F938" i="12"/>
  <c r="F939" i="12"/>
  <c r="F940" i="12"/>
  <c r="F941" i="12"/>
  <c r="F942" i="12"/>
  <c r="F943" i="12"/>
  <c r="F944" i="12"/>
  <c r="F945" i="12"/>
  <c r="F946" i="12"/>
  <c r="F947" i="12"/>
  <c r="F948" i="12"/>
  <c r="F949" i="12"/>
  <c r="F950" i="12"/>
  <c r="F951" i="12"/>
  <c r="F952" i="12"/>
  <c r="F953" i="12"/>
  <c r="F954" i="12"/>
  <c r="F955" i="12"/>
  <c r="F956" i="12"/>
  <c r="F957" i="12"/>
  <c r="F958" i="12"/>
  <c r="F959" i="12"/>
  <c r="F960" i="12"/>
  <c r="F961" i="12"/>
  <c r="F962" i="12"/>
  <c r="F963" i="12"/>
  <c r="F964" i="12"/>
  <c r="F965" i="12"/>
  <c r="F966" i="12"/>
  <c r="F967" i="12"/>
  <c r="F968" i="12"/>
  <c r="F969" i="12"/>
  <c r="F970" i="12"/>
  <c r="F971" i="12"/>
  <c r="F972" i="12"/>
  <c r="F973" i="12"/>
  <c r="F974" i="12"/>
  <c r="F975" i="12"/>
  <c r="F976" i="12"/>
  <c r="F977" i="12"/>
  <c r="F978" i="12"/>
  <c r="F979" i="12"/>
  <c r="F980" i="12"/>
  <c r="F981" i="12"/>
  <c r="F982" i="12"/>
  <c r="F983" i="12"/>
  <c r="F984" i="12"/>
  <c r="F985" i="12"/>
  <c r="F986" i="12"/>
  <c r="F987" i="12"/>
  <c r="F988" i="12"/>
  <c r="F989" i="12"/>
  <c r="F990" i="12"/>
  <c r="F991" i="12"/>
  <c r="F992" i="12"/>
  <c r="F993" i="12"/>
  <c r="F994" i="12"/>
  <c r="F995" i="12"/>
  <c r="F996" i="12"/>
  <c r="F997" i="12"/>
  <c r="F998" i="12"/>
  <c r="F999" i="12"/>
  <c r="F1000" i="12"/>
  <c r="F1001" i="12"/>
  <c r="F1002" i="12"/>
  <c r="F1003" i="12"/>
  <c r="F1004" i="12"/>
  <c r="F1005" i="12"/>
  <c r="F1006" i="12"/>
  <c r="F1007" i="12"/>
  <c r="F1008" i="12"/>
  <c r="F1009" i="12"/>
  <c r="F1010" i="12"/>
  <c r="F1011" i="12"/>
  <c r="F1012" i="12"/>
  <c r="F1013" i="12"/>
  <c r="F1014" i="12"/>
  <c r="F1015" i="12"/>
  <c r="F1016" i="12"/>
  <c r="F1017" i="12"/>
  <c r="F1018" i="12"/>
  <c r="F1019" i="12"/>
  <c r="F1020" i="12"/>
  <c r="F1021" i="12"/>
  <c r="F1022" i="12"/>
  <c r="F1023" i="12"/>
  <c r="F1024" i="12"/>
  <c r="F1025" i="12"/>
  <c r="F1026" i="12"/>
  <c r="F1027" i="12"/>
  <c r="F1028" i="12"/>
  <c r="F1029" i="12"/>
  <c r="F1030" i="12"/>
  <c r="F1031" i="12"/>
  <c r="F1032" i="12"/>
  <c r="F1033" i="12"/>
  <c r="F1034" i="12"/>
  <c r="F1035" i="12"/>
  <c r="F1036" i="12"/>
  <c r="F1037" i="12"/>
  <c r="F1038" i="12"/>
  <c r="F1039" i="12"/>
  <c r="F1040" i="12"/>
  <c r="F1041" i="12"/>
  <c r="F1042" i="12"/>
  <c r="F1043" i="12"/>
  <c r="F1044" i="12"/>
  <c r="F1045" i="12"/>
  <c r="F1046" i="12"/>
  <c r="F1047" i="12"/>
  <c r="F1048" i="12"/>
  <c r="F1049" i="12"/>
  <c r="F1050" i="12"/>
  <c r="F1051" i="12"/>
  <c r="F1052" i="12"/>
  <c r="F1053" i="12"/>
  <c r="F1054" i="12"/>
  <c r="F1055" i="12"/>
  <c r="F1056" i="12"/>
  <c r="F1057" i="12"/>
  <c r="F1058" i="12"/>
  <c r="F1059" i="12"/>
  <c r="F1060" i="12"/>
  <c r="F1061" i="12"/>
  <c r="F1062" i="12"/>
  <c r="F1063" i="12"/>
  <c r="F1064" i="12"/>
  <c r="F1065" i="12"/>
  <c r="F1066" i="12"/>
  <c r="F1067" i="12"/>
  <c r="F1068" i="12"/>
  <c r="F1069" i="12"/>
  <c r="F1070" i="12"/>
  <c r="F1071" i="12"/>
  <c r="F1072" i="12"/>
  <c r="F1073" i="12"/>
  <c r="F1074" i="12"/>
  <c r="F1075" i="12"/>
  <c r="F1076" i="12"/>
  <c r="F1077" i="12"/>
  <c r="F1078" i="12"/>
  <c r="F1079" i="12"/>
  <c r="F1080" i="12"/>
  <c r="F1081" i="12"/>
  <c r="F1082" i="12"/>
  <c r="F1083" i="12"/>
  <c r="F1084" i="12"/>
  <c r="F1085" i="12"/>
  <c r="F1086" i="12"/>
  <c r="F1087" i="12"/>
  <c r="F1088" i="12"/>
  <c r="F1089" i="12"/>
  <c r="F1090" i="12"/>
  <c r="F1091" i="12"/>
  <c r="F1092" i="12"/>
  <c r="F1093" i="12"/>
  <c r="F1094" i="12"/>
  <c r="F1095" i="12"/>
  <c r="F1096" i="12"/>
  <c r="F1097" i="12"/>
  <c r="F1098" i="12"/>
  <c r="F1099" i="12"/>
  <c r="F1100" i="12"/>
  <c r="F1101" i="12"/>
  <c r="F1102" i="12"/>
  <c r="F1103" i="12"/>
  <c r="F1104" i="12"/>
  <c r="F1105" i="12"/>
  <c r="F1106" i="12"/>
  <c r="F1107" i="12"/>
  <c r="F1108" i="12"/>
  <c r="F1109" i="12"/>
  <c r="F1110" i="12"/>
  <c r="F1111" i="12"/>
  <c r="F1112" i="12"/>
  <c r="F1113" i="12"/>
  <c r="F1114" i="12"/>
  <c r="F1115" i="12"/>
  <c r="F1116" i="12"/>
  <c r="F1117" i="12"/>
  <c r="F1118" i="12"/>
  <c r="F1119" i="12"/>
  <c r="F1120" i="12"/>
  <c r="F1121" i="12"/>
  <c r="F1122" i="12"/>
  <c r="F1123" i="12"/>
  <c r="F1124" i="12"/>
  <c r="F1125" i="12"/>
  <c r="F1126" i="12"/>
  <c r="F1127" i="12"/>
  <c r="F1128" i="12"/>
  <c r="F1129" i="12"/>
  <c r="F1130" i="12"/>
  <c r="F1131" i="12"/>
  <c r="F1132" i="12"/>
  <c r="F1133" i="12"/>
  <c r="F1134" i="12"/>
  <c r="F1135" i="12"/>
  <c r="F1136" i="12"/>
  <c r="F1137" i="12"/>
  <c r="F1138" i="12"/>
  <c r="F1139" i="12"/>
  <c r="F1140" i="12"/>
  <c r="F1141" i="12"/>
  <c r="F1142" i="12"/>
  <c r="F1143" i="12"/>
  <c r="F1144" i="12"/>
  <c r="F1145" i="12"/>
  <c r="F1146" i="12"/>
  <c r="F1147" i="12"/>
  <c r="F1148" i="12"/>
  <c r="F1149" i="12"/>
  <c r="F1150" i="12"/>
  <c r="F1151" i="12"/>
  <c r="F1152" i="12"/>
  <c r="F1153" i="12"/>
  <c r="F1154" i="12"/>
  <c r="F1155" i="12"/>
  <c r="F1156" i="12"/>
  <c r="F1157" i="12"/>
  <c r="F1158" i="12"/>
  <c r="F1159" i="12"/>
  <c r="F1160" i="12"/>
  <c r="F1161" i="12"/>
  <c r="F1162" i="12"/>
  <c r="F1163" i="12"/>
  <c r="F1164" i="12"/>
  <c r="F1165" i="12"/>
  <c r="F1166" i="12"/>
  <c r="F1167" i="12"/>
  <c r="F1168" i="12"/>
  <c r="F1169" i="12"/>
  <c r="F1170" i="12"/>
  <c r="F1171" i="12"/>
  <c r="F1172" i="12"/>
  <c r="F1173" i="12"/>
  <c r="F1174" i="12"/>
  <c r="F1175" i="12"/>
  <c r="F1176" i="12"/>
  <c r="F1177" i="12"/>
  <c r="F1178" i="12"/>
  <c r="F1179" i="12"/>
  <c r="F1180" i="12"/>
  <c r="F1181" i="12"/>
  <c r="F1182" i="12"/>
  <c r="F1183" i="12"/>
  <c r="F1184" i="12"/>
  <c r="F1185" i="12"/>
  <c r="F1186" i="12"/>
  <c r="F1187" i="12"/>
  <c r="F1188" i="12"/>
  <c r="F1189" i="12"/>
  <c r="F1190" i="12"/>
  <c r="F1191" i="12"/>
  <c r="F1192" i="12"/>
  <c r="F1193" i="12"/>
  <c r="F1194" i="12"/>
  <c r="F1195" i="12"/>
  <c r="F1196" i="12"/>
  <c r="F1197" i="12"/>
  <c r="F1198" i="12"/>
  <c r="F1199" i="12"/>
  <c r="F1200" i="12"/>
  <c r="F1201" i="12"/>
  <c r="F1202" i="12"/>
  <c r="F1203" i="12"/>
  <c r="F1204" i="12"/>
  <c r="F1205" i="12"/>
  <c r="F1206" i="12"/>
  <c r="F1207" i="12"/>
  <c r="F1208" i="12"/>
  <c r="F1209" i="12"/>
  <c r="F1210" i="12"/>
  <c r="F1211" i="12"/>
  <c r="F1212" i="12"/>
  <c r="F1213" i="12"/>
  <c r="F1214" i="12"/>
  <c r="F1215" i="12"/>
  <c r="F1216" i="12"/>
  <c r="F1217" i="12"/>
  <c r="F1218" i="12"/>
  <c r="F1219" i="12"/>
  <c r="F1220" i="12"/>
  <c r="F1221" i="12"/>
  <c r="F1222" i="12"/>
  <c r="F1223" i="12"/>
  <c r="F1224" i="12"/>
  <c r="F1225" i="12"/>
  <c r="F1226" i="12"/>
  <c r="F1227" i="12"/>
  <c r="F1228" i="12"/>
  <c r="F1229" i="12"/>
  <c r="F1230" i="12"/>
  <c r="F1231" i="12"/>
  <c r="F1232" i="12"/>
  <c r="F1233" i="12"/>
  <c r="F1234" i="12"/>
  <c r="F1235" i="12"/>
  <c r="F1236" i="12"/>
  <c r="F1237" i="12"/>
  <c r="F1238" i="12"/>
  <c r="F1239" i="12"/>
  <c r="F1240" i="12"/>
  <c r="F1241" i="12"/>
  <c r="F1242" i="12"/>
  <c r="F1243" i="12"/>
  <c r="F1244" i="12"/>
  <c r="F1245" i="12"/>
  <c r="F1246" i="12"/>
  <c r="F1247" i="12"/>
  <c r="F1248" i="12"/>
  <c r="F1249" i="12"/>
  <c r="F1250" i="12"/>
  <c r="F1251" i="12"/>
  <c r="F1252" i="12"/>
  <c r="F1253" i="12"/>
  <c r="F1254" i="12"/>
  <c r="F1255" i="12"/>
  <c r="F1256" i="12"/>
  <c r="F1257" i="12"/>
  <c r="F1258" i="12"/>
  <c r="F1259" i="12"/>
  <c r="F1260" i="12"/>
  <c r="F1261" i="12"/>
  <c r="F1262" i="12"/>
  <c r="F1263" i="12"/>
  <c r="F1264" i="12"/>
  <c r="F1265" i="12"/>
  <c r="F1266" i="12"/>
  <c r="F1267" i="12"/>
  <c r="F1268" i="12"/>
  <c r="F1269" i="12"/>
  <c r="F1270" i="12"/>
  <c r="F1271" i="12"/>
  <c r="F1272" i="12"/>
  <c r="F1273" i="12"/>
  <c r="F1274" i="12"/>
  <c r="F1275" i="12"/>
  <c r="F1276" i="12"/>
  <c r="F1277" i="12"/>
  <c r="F1278" i="12"/>
  <c r="F1279" i="12"/>
  <c r="F1280" i="12"/>
  <c r="F1281" i="12"/>
  <c r="F1282" i="12"/>
  <c r="F1283" i="12"/>
  <c r="F1284" i="12"/>
  <c r="F1285" i="12"/>
  <c r="F1286" i="12"/>
  <c r="F1287" i="12"/>
  <c r="F1288" i="12"/>
  <c r="F1289" i="12"/>
  <c r="F1290" i="12"/>
  <c r="F1291" i="12"/>
  <c r="F1292" i="12"/>
  <c r="F1293" i="12"/>
  <c r="F1294" i="12"/>
  <c r="F1295" i="12"/>
  <c r="F1296" i="12"/>
  <c r="F1297" i="12"/>
  <c r="F1298" i="12"/>
  <c r="F1299" i="12"/>
  <c r="F1300" i="12"/>
  <c r="F1301" i="12"/>
  <c r="F1302" i="12"/>
  <c r="F1303" i="12"/>
  <c r="F1304" i="12"/>
  <c r="F1305" i="12"/>
  <c r="F1306" i="12"/>
  <c r="F1307" i="12"/>
  <c r="F1308" i="12"/>
  <c r="F1309" i="12"/>
  <c r="F1310" i="12"/>
  <c r="F1311" i="12"/>
  <c r="F1312" i="12"/>
  <c r="F1313" i="12"/>
  <c r="F1314" i="12"/>
  <c r="F1315" i="12"/>
  <c r="F1316" i="12"/>
  <c r="F1317" i="12"/>
  <c r="F1318" i="12"/>
  <c r="F1319" i="12"/>
  <c r="F1320" i="12"/>
  <c r="F1321" i="12"/>
  <c r="F1322" i="12"/>
  <c r="F1323" i="12"/>
  <c r="F1324" i="12"/>
  <c r="F1325" i="12"/>
  <c r="F1326" i="12"/>
  <c r="F1327" i="12"/>
  <c r="F1328" i="12"/>
  <c r="F1329" i="12"/>
  <c r="F1330" i="12"/>
  <c r="F1331" i="12"/>
  <c r="F1332" i="12"/>
  <c r="F1333" i="12"/>
  <c r="F1334" i="12"/>
  <c r="F1335" i="12"/>
  <c r="F1336" i="12"/>
  <c r="F1337" i="12"/>
  <c r="F1338" i="12"/>
  <c r="F1339" i="12"/>
  <c r="F1340" i="12"/>
  <c r="F1341" i="12"/>
  <c r="F1342" i="12"/>
  <c r="F1343" i="12"/>
  <c r="F1344" i="12"/>
  <c r="F1345" i="12"/>
  <c r="F1346" i="12"/>
  <c r="F1347" i="12"/>
  <c r="F1348" i="12"/>
  <c r="F1349" i="12"/>
  <c r="F1350" i="12"/>
  <c r="F1351" i="12"/>
  <c r="F1352" i="12"/>
  <c r="F1353" i="12"/>
  <c r="F1354" i="12"/>
  <c r="F1355" i="12"/>
  <c r="F1356" i="12"/>
  <c r="F1357" i="12"/>
  <c r="F1358" i="12"/>
  <c r="F1359" i="12"/>
  <c r="F1360" i="12"/>
  <c r="F1361" i="12"/>
  <c r="F1362" i="12"/>
  <c r="F1363" i="12"/>
  <c r="F1364" i="12"/>
  <c r="F1365" i="12"/>
  <c r="F1366" i="12"/>
  <c r="F1367" i="12"/>
  <c r="F1368" i="12"/>
  <c r="F1369" i="12"/>
  <c r="F1370" i="12"/>
  <c r="F1371" i="12"/>
  <c r="F1372" i="12"/>
  <c r="F1373" i="12"/>
  <c r="F1374" i="12"/>
  <c r="F1375" i="12"/>
  <c r="F1376" i="12"/>
  <c r="F1377" i="12"/>
  <c r="F1378" i="12"/>
  <c r="F1379" i="12"/>
  <c r="F1380" i="12"/>
  <c r="F1381" i="12"/>
  <c r="F1382" i="12"/>
  <c r="F1383" i="12"/>
  <c r="F1384" i="12"/>
  <c r="F1385" i="12"/>
  <c r="F1386" i="12"/>
  <c r="F1387" i="12"/>
  <c r="F1388" i="12"/>
  <c r="F1389" i="12"/>
  <c r="F1390" i="12"/>
  <c r="F1391" i="12"/>
  <c r="F1392" i="12"/>
  <c r="F1393" i="12"/>
  <c r="F1394" i="12"/>
  <c r="F1395" i="12"/>
  <c r="F1396" i="12"/>
  <c r="F1397" i="12"/>
  <c r="F1398" i="12"/>
  <c r="F1399" i="12"/>
  <c r="F1400" i="12"/>
  <c r="F1401" i="12"/>
  <c r="F1402" i="12"/>
  <c r="F1403" i="12"/>
  <c r="F1404" i="12"/>
  <c r="F1405" i="12"/>
  <c r="F1406" i="12"/>
  <c r="F1407" i="12"/>
  <c r="F1408" i="12"/>
  <c r="F1409" i="12"/>
  <c r="F1410" i="12"/>
  <c r="F1411" i="12"/>
  <c r="F1412" i="12"/>
  <c r="F1413" i="12"/>
  <c r="F1414" i="12"/>
  <c r="F1415" i="12"/>
  <c r="F1416" i="12"/>
  <c r="F1417" i="12"/>
  <c r="F1418" i="12"/>
  <c r="F1419" i="12"/>
  <c r="F1420" i="12"/>
  <c r="F1421" i="12"/>
  <c r="F1422" i="12"/>
  <c r="F1423" i="12"/>
  <c r="F1424" i="12"/>
  <c r="F1425" i="12"/>
  <c r="F1426" i="12"/>
  <c r="F1427" i="12"/>
  <c r="F1428" i="12"/>
  <c r="F1429" i="12"/>
  <c r="F1430" i="12"/>
  <c r="F1431" i="12"/>
  <c r="F1432" i="12"/>
  <c r="F1433" i="12"/>
  <c r="F1434" i="12"/>
  <c r="F1435" i="12"/>
  <c r="F1436" i="12"/>
  <c r="F1437" i="12"/>
  <c r="F1438" i="12"/>
  <c r="F1439" i="12"/>
  <c r="F1440" i="12"/>
  <c r="F1441" i="12"/>
  <c r="F1442" i="12"/>
  <c r="F1443" i="12"/>
  <c r="F1444" i="12"/>
  <c r="F1445" i="12"/>
  <c r="F1446" i="12"/>
  <c r="F1447" i="12"/>
  <c r="F1448" i="12"/>
  <c r="F1449" i="12"/>
  <c r="F1450" i="12"/>
  <c r="F1451" i="12"/>
  <c r="F1452" i="12"/>
  <c r="F1453" i="12"/>
  <c r="F1454" i="12"/>
  <c r="F1455" i="12"/>
  <c r="F1456" i="12"/>
  <c r="F1457" i="12"/>
  <c r="F1458" i="12"/>
  <c r="F1459" i="12"/>
  <c r="F1460" i="12"/>
  <c r="F1461" i="12"/>
  <c r="F1462" i="12"/>
  <c r="F1463" i="12"/>
  <c r="F1464" i="12"/>
  <c r="F1465" i="12"/>
  <c r="F1466" i="12"/>
  <c r="F1467" i="12"/>
  <c r="F1468" i="12"/>
  <c r="F1469" i="12"/>
  <c r="F1470" i="12"/>
  <c r="F1471" i="12"/>
  <c r="F1472" i="12"/>
  <c r="F1473" i="12"/>
  <c r="F1474" i="12"/>
  <c r="F1475" i="12"/>
  <c r="F1476" i="12"/>
  <c r="F1477" i="12"/>
  <c r="F1478" i="12"/>
  <c r="F1479" i="12"/>
  <c r="F1480" i="12"/>
  <c r="F1481" i="12"/>
  <c r="F1482" i="12"/>
  <c r="F1483" i="12"/>
  <c r="F1484" i="12"/>
  <c r="F1485" i="12"/>
  <c r="F1486" i="12"/>
  <c r="F1487" i="12"/>
  <c r="F1488" i="12"/>
  <c r="F1489" i="12"/>
  <c r="F1490" i="12"/>
  <c r="F1491" i="12"/>
  <c r="F1492" i="12"/>
  <c r="F1493" i="12"/>
  <c r="F1494" i="12"/>
  <c r="F1495" i="12"/>
  <c r="F1496" i="12"/>
  <c r="F1497" i="12"/>
  <c r="F1498" i="12"/>
  <c r="F1499" i="12"/>
  <c r="F1500" i="12"/>
  <c r="F1501" i="12"/>
  <c r="F1502" i="12"/>
  <c r="F1503" i="12"/>
  <c r="F1504" i="12"/>
  <c r="F1505" i="12"/>
  <c r="F1506" i="12"/>
  <c r="F1507" i="12"/>
  <c r="F1508" i="12"/>
  <c r="F1509" i="12"/>
  <c r="F1510" i="12"/>
  <c r="F1511" i="12"/>
  <c r="F1512" i="12"/>
  <c r="F1513" i="12"/>
  <c r="F1514" i="12"/>
  <c r="F1515" i="12"/>
  <c r="F1516" i="12"/>
  <c r="F1517" i="12"/>
  <c r="F1518" i="12"/>
  <c r="F1519" i="12"/>
  <c r="F1520" i="12"/>
  <c r="F1521" i="12"/>
  <c r="F1522" i="12"/>
  <c r="F1523" i="12"/>
  <c r="F1524" i="12"/>
  <c r="F1525" i="12"/>
  <c r="F1526" i="12"/>
  <c r="F1527" i="12"/>
  <c r="F1528" i="12"/>
  <c r="F1529" i="12"/>
  <c r="F1530" i="12"/>
  <c r="F1531" i="12"/>
  <c r="F1532" i="12"/>
  <c r="F1533" i="12"/>
  <c r="F1534" i="12"/>
  <c r="F1535" i="12"/>
  <c r="F1536" i="12"/>
  <c r="F1537" i="12"/>
  <c r="F1538" i="12"/>
  <c r="F1539" i="12"/>
  <c r="F1540" i="12"/>
  <c r="F1541" i="12"/>
  <c r="F1542" i="12"/>
  <c r="F1543" i="12"/>
  <c r="F1544" i="12"/>
  <c r="F1545" i="12"/>
  <c r="F1546" i="12"/>
  <c r="F1547" i="12"/>
  <c r="F1548" i="12"/>
  <c r="F1549" i="12"/>
  <c r="F1550" i="12"/>
  <c r="F1551" i="12"/>
  <c r="F1552" i="12"/>
  <c r="F1553" i="12"/>
  <c r="F1554" i="12"/>
  <c r="F1555" i="12"/>
  <c r="F1556" i="12"/>
  <c r="F1557" i="12"/>
  <c r="F1558" i="12"/>
  <c r="F1559" i="12"/>
  <c r="F1560" i="12"/>
  <c r="F1561" i="12"/>
  <c r="F1562" i="12"/>
  <c r="F1563" i="12"/>
  <c r="F1564" i="12"/>
  <c r="F1565" i="12"/>
  <c r="F1566" i="12"/>
  <c r="F1567" i="12"/>
  <c r="F1568" i="12"/>
  <c r="F1569" i="12"/>
  <c r="F1570" i="12"/>
  <c r="F1571" i="12"/>
  <c r="F1572" i="12"/>
  <c r="F1573" i="12"/>
  <c r="F1574" i="12"/>
  <c r="F1575" i="12"/>
  <c r="F1576" i="12"/>
  <c r="F1577" i="12"/>
  <c r="F1578" i="12"/>
  <c r="F1579" i="12"/>
  <c r="F1580" i="12"/>
  <c r="F1581" i="12"/>
  <c r="F1582" i="12"/>
  <c r="F1583" i="12"/>
  <c r="F1584" i="12"/>
  <c r="F1585" i="12"/>
  <c r="F1586" i="12"/>
  <c r="F1587" i="12"/>
  <c r="F1588" i="12"/>
  <c r="F1589" i="12"/>
  <c r="F1590" i="12"/>
  <c r="F1591" i="12"/>
  <c r="F1592" i="12"/>
  <c r="F1593" i="12"/>
  <c r="F1594" i="12"/>
  <c r="F1595" i="12"/>
  <c r="F1596" i="12"/>
  <c r="F1597" i="12"/>
  <c r="F1598" i="12"/>
  <c r="F1599" i="12"/>
  <c r="F1600" i="12"/>
  <c r="F1601" i="12"/>
  <c r="F1602" i="12"/>
  <c r="F1603" i="12"/>
  <c r="F1604" i="12"/>
  <c r="F1605" i="12"/>
  <c r="F1606" i="12"/>
  <c r="F1607" i="12"/>
  <c r="F1608" i="12"/>
  <c r="F1609" i="12"/>
  <c r="F1610" i="12"/>
  <c r="F1611" i="12"/>
  <c r="F1612" i="12"/>
  <c r="F1613" i="12"/>
  <c r="F1614" i="12"/>
  <c r="F1615" i="12"/>
  <c r="F1616" i="12"/>
  <c r="F1617" i="12"/>
  <c r="F1618" i="12"/>
  <c r="F1619" i="12"/>
  <c r="F1620" i="12"/>
  <c r="F1621" i="12"/>
  <c r="F1622" i="12"/>
  <c r="F1623" i="12"/>
  <c r="F1624" i="12"/>
  <c r="F1625" i="12"/>
  <c r="F1626" i="12"/>
  <c r="F1627" i="12"/>
  <c r="F1628" i="12"/>
  <c r="F1629" i="12"/>
  <c r="F1630" i="12"/>
  <c r="F1631" i="12"/>
  <c r="F1632" i="12"/>
  <c r="F1633" i="12"/>
  <c r="F1634" i="12"/>
  <c r="F1635" i="12"/>
  <c r="F1636" i="12"/>
  <c r="F1637" i="12"/>
  <c r="F1638" i="12"/>
  <c r="F1639" i="12"/>
  <c r="F1640" i="12"/>
  <c r="F1641" i="12"/>
  <c r="F1642" i="12"/>
  <c r="F1643" i="12"/>
  <c r="F1644" i="12"/>
  <c r="F1645" i="12"/>
  <c r="F1646" i="12"/>
  <c r="F1647" i="12"/>
  <c r="F1648" i="12"/>
  <c r="F1649" i="12"/>
  <c r="F1650" i="12"/>
  <c r="F1651" i="12"/>
  <c r="F1652" i="12"/>
  <c r="F1653" i="12"/>
  <c r="F1654" i="12"/>
  <c r="F1655" i="12"/>
  <c r="F1656" i="12"/>
  <c r="F1657" i="12"/>
  <c r="F1658" i="12"/>
  <c r="F1659" i="12"/>
  <c r="F1660" i="12"/>
  <c r="F1661" i="12"/>
  <c r="F1662" i="12"/>
  <c r="F1663" i="12"/>
  <c r="F1664" i="12"/>
  <c r="F1665" i="12"/>
  <c r="F1666" i="12"/>
  <c r="F1667" i="12"/>
  <c r="F1668" i="12"/>
  <c r="F1669" i="12"/>
  <c r="F1670" i="12"/>
  <c r="F1671" i="12"/>
  <c r="F1672" i="12"/>
  <c r="F1673" i="12"/>
  <c r="F1674" i="12"/>
  <c r="F1675" i="12"/>
  <c r="F1676" i="12"/>
  <c r="F1677" i="12"/>
  <c r="F1678" i="12"/>
  <c r="F1679" i="12"/>
  <c r="F1680" i="12"/>
  <c r="F1681" i="12"/>
  <c r="F1682" i="12"/>
  <c r="F1683" i="12"/>
  <c r="F1684" i="12"/>
  <c r="F1685" i="12"/>
  <c r="F1686" i="12"/>
  <c r="F1687" i="12"/>
  <c r="F1688" i="12"/>
  <c r="F1689" i="12"/>
  <c r="F1690" i="12"/>
  <c r="F1691" i="12"/>
  <c r="F1692" i="12"/>
  <c r="F1693" i="12"/>
  <c r="F1694" i="12"/>
  <c r="F1695" i="12"/>
  <c r="F1696" i="12"/>
  <c r="F1697" i="12"/>
  <c r="F1698" i="12"/>
  <c r="F1699" i="12"/>
  <c r="F1700" i="12"/>
  <c r="F1701" i="12"/>
  <c r="F1702" i="12"/>
  <c r="F1703" i="12"/>
  <c r="F1704" i="12"/>
  <c r="F1705" i="12"/>
  <c r="F1706" i="12"/>
  <c r="F1707" i="12"/>
  <c r="F1708" i="12"/>
  <c r="F1709" i="12"/>
  <c r="F1710" i="12"/>
  <c r="F1711" i="12"/>
  <c r="F1712" i="12"/>
  <c r="F1713" i="12"/>
  <c r="F1714" i="12"/>
  <c r="F1715" i="12"/>
  <c r="F1716" i="12"/>
  <c r="F1717" i="12"/>
  <c r="F1718" i="12"/>
  <c r="F1719" i="12"/>
  <c r="F1720" i="12"/>
  <c r="F1721" i="12"/>
  <c r="F1722" i="12"/>
  <c r="F1723" i="12"/>
  <c r="F1724" i="12"/>
  <c r="F1725" i="12"/>
  <c r="F1726" i="12"/>
  <c r="F1727" i="12"/>
  <c r="F1728" i="12"/>
  <c r="F1729" i="12"/>
  <c r="F1730" i="12"/>
  <c r="F1731" i="12"/>
  <c r="F1732" i="12"/>
  <c r="F1733" i="12"/>
  <c r="F1734" i="12"/>
  <c r="F1735" i="12"/>
  <c r="F1736" i="12"/>
  <c r="F1737" i="12"/>
  <c r="F1738" i="12"/>
  <c r="F1739" i="12"/>
  <c r="F1740" i="12"/>
  <c r="F1741" i="12"/>
  <c r="F1742" i="12"/>
  <c r="F1743" i="12"/>
  <c r="F1744" i="12"/>
  <c r="F1745" i="12"/>
  <c r="F1746" i="12"/>
  <c r="F1747" i="12"/>
  <c r="F1748" i="12"/>
  <c r="F1749" i="12"/>
  <c r="F1750" i="12"/>
  <c r="F1751" i="12"/>
  <c r="F1752" i="12"/>
  <c r="F1753" i="12"/>
  <c r="F1754" i="12"/>
  <c r="F1755" i="12"/>
  <c r="F1756" i="12"/>
  <c r="F1757" i="12"/>
  <c r="F1758" i="12"/>
  <c r="F1759" i="12"/>
  <c r="F1760" i="12"/>
  <c r="F1761" i="12"/>
  <c r="F1762" i="12"/>
  <c r="F1763" i="12"/>
  <c r="F1764" i="12"/>
  <c r="F1765" i="12"/>
  <c r="F1766" i="12"/>
  <c r="F1767" i="12"/>
  <c r="F1768" i="12"/>
  <c r="F1769" i="12"/>
  <c r="F1770" i="12"/>
  <c r="F1771" i="12"/>
  <c r="F1772" i="12"/>
  <c r="F1773" i="12"/>
  <c r="F1774" i="12"/>
  <c r="F1775" i="12"/>
  <c r="F1776" i="12"/>
  <c r="F1777" i="12"/>
  <c r="F1778" i="12"/>
  <c r="F1779" i="12"/>
  <c r="F1780" i="12"/>
  <c r="F1781" i="12"/>
  <c r="F1782" i="12"/>
  <c r="F1783" i="12"/>
  <c r="F1784" i="12"/>
  <c r="F1785" i="12"/>
  <c r="F1786" i="12"/>
  <c r="F1787" i="12"/>
  <c r="F1788" i="12"/>
  <c r="F1789" i="12"/>
  <c r="F1790" i="12"/>
  <c r="F1791" i="12"/>
  <c r="F1792" i="12"/>
  <c r="F1793" i="12"/>
  <c r="F1794" i="12"/>
  <c r="F1795" i="12"/>
  <c r="F1796" i="12"/>
  <c r="F1797" i="12"/>
  <c r="F1798" i="12"/>
  <c r="F1799" i="12"/>
  <c r="F1800" i="12"/>
  <c r="F1801" i="12"/>
  <c r="F1802" i="12"/>
  <c r="F1803" i="12"/>
  <c r="F1804" i="12"/>
  <c r="F1805" i="12"/>
  <c r="F1806" i="12"/>
  <c r="F1807" i="12"/>
  <c r="F1808" i="12"/>
  <c r="F1809" i="12"/>
  <c r="F1810" i="12"/>
  <c r="F1811" i="12"/>
  <c r="F1812" i="12"/>
  <c r="F1813" i="12"/>
  <c r="F1814" i="12"/>
  <c r="F1815" i="12"/>
  <c r="F1816" i="12"/>
  <c r="F1817" i="12"/>
  <c r="F1818" i="12"/>
  <c r="F1819" i="12"/>
  <c r="F1820" i="12"/>
  <c r="F1821" i="12"/>
  <c r="F1822" i="12"/>
  <c r="F1823" i="12"/>
  <c r="F1824" i="12"/>
  <c r="F1825" i="12"/>
  <c r="F1826" i="12"/>
  <c r="F1827" i="12"/>
  <c r="F1828" i="12"/>
  <c r="F1829" i="12"/>
  <c r="F1830" i="12"/>
  <c r="F1831" i="12"/>
  <c r="F1832" i="12"/>
  <c r="F1833" i="12"/>
  <c r="F1834" i="12"/>
  <c r="F1835" i="12"/>
  <c r="F1836" i="12"/>
  <c r="F1837" i="12"/>
  <c r="F1838" i="12"/>
  <c r="F1839" i="12"/>
  <c r="F1840" i="12"/>
  <c r="F1841" i="12"/>
  <c r="F1842" i="12"/>
  <c r="F1843" i="12"/>
  <c r="F1844" i="12"/>
  <c r="F1845" i="12"/>
  <c r="F1846" i="12"/>
  <c r="F1847" i="12"/>
  <c r="F1848" i="12"/>
  <c r="F1849" i="12"/>
  <c r="F1850" i="12"/>
  <c r="F1851" i="12"/>
  <c r="F1852" i="12"/>
  <c r="F1853" i="12"/>
  <c r="F1854" i="12"/>
  <c r="F1855" i="12"/>
  <c r="F1856" i="12"/>
  <c r="F1857" i="12"/>
  <c r="F1858" i="12"/>
  <c r="F1859" i="12"/>
  <c r="F1860" i="12"/>
  <c r="F1861" i="12"/>
  <c r="F1862" i="12"/>
  <c r="F1863" i="12"/>
  <c r="F1864" i="12"/>
  <c r="F1865" i="12"/>
  <c r="F1866" i="12"/>
  <c r="F1867" i="12"/>
  <c r="F1868" i="12"/>
  <c r="F1869" i="12"/>
  <c r="F1870" i="12"/>
  <c r="F1871" i="12"/>
  <c r="F1872" i="12"/>
  <c r="F1873" i="12"/>
  <c r="F1874" i="12"/>
  <c r="F1875" i="12"/>
  <c r="F1876" i="12"/>
  <c r="F1877" i="12"/>
  <c r="F1878" i="12"/>
  <c r="F1879" i="12"/>
  <c r="F1880" i="12"/>
  <c r="F1881" i="12"/>
  <c r="F1882" i="12"/>
  <c r="F1883" i="12"/>
  <c r="F1884" i="12"/>
  <c r="F1885" i="12"/>
  <c r="F1886" i="12"/>
  <c r="F1887" i="12"/>
  <c r="F1888" i="12"/>
  <c r="F1889" i="12"/>
  <c r="F1890" i="12"/>
  <c r="F1891" i="12"/>
  <c r="F1892" i="12"/>
  <c r="F1893" i="12"/>
  <c r="F1894" i="12"/>
  <c r="F1895" i="12"/>
  <c r="F1896" i="12"/>
  <c r="F1897" i="12"/>
  <c r="F1898" i="12"/>
  <c r="F1899" i="12"/>
  <c r="F1900" i="12"/>
  <c r="F1901" i="12"/>
  <c r="F1902" i="12"/>
  <c r="F1903" i="12"/>
  <c r="F1904" i="12"/>
  <c r="F1905" i="12"/>
  <c r="F1906" i="12"/>
  <c r="F1907" i="12"/>
  <c r="F1908" i="12"/>
  <c r="F1909" i="12"/>
  <c r="F1910" i="12"/>
  <c r="F1911" i="12"/>
  <c r="F1912" i="12"/>
  <c r="F1913" i="12"/>
  <c r="F1914" i="12"/>
  <c r="F1915" i="12"/>
  <c r="F1916" i="12"/>
  <c r="F1917" i="12"/>
  <c r="F1918" i="12"/>
  <c r="F1919" i="12"/>
  <c r="F1920" i="12"/>
  <c r="F1921" i="12"/>
  <c r="F1922" i="12"/>
  <c r="F1923" i="12"/>
  <c r="F1924" i="12"/>
  <c r="F1925" i="12"/>
  <c r="F1926" i="12"/>
  <c r="F1927" i="12"/>
  <c r="F1928" i="12"/>
  <c r="F1929" i="12"/>
  <c r="F1930" i="12"/>
  <c r="F1931" i="12"/>
  <c r="F1932" i="12"/>
  <c r="F1933" i="12"/>
  <c r="F1934" i="12"/>
  <c r="F1935" i="12"/>
  <c r="F1936" i="12"/>
  <c r="F1937" i="12"/>
  <c r="F1938" i="12"/>
  <c r="F1939" i="12"/>
  <c r="F1940" i="12"/>
  <c r="F1941" i="12"/>
  <c r="F1942" i="12"/>
  <c r="F1943" i="12"/>
  <c r="F1944" i="12"/>
  <c r="F1945" i="12"/>
  <c r="F1946" i="12"/>
  <c r="F1947" i="12"/>
  <c r="F1948" i="12"/>
  <c r="F1949" i="12"/>
  <c r="F1950" i="12"/>
  <c r="F1951" i="12"/>
  <c r="F1952" i="12"/>
  <c r="F1953" i="12"/>
  <c r="F1954" i="12"/>
  <c r="F1955" i="12"/>
  <c r="F1956" i="12"/>
  <c r="F1957" i="12"/>
  <c r="F1958" i="12"/>
  <c r="F1959" i="12"/>
  <c r="F1960" i="12"/>
  <c r="F1961" i="12"/>
  <c r="F1962" i="12"/>
  <c r="F1963" i="12"/>
  <c r="F1964" i="12"/>
  <c r="F1965" i="12"/>
  <c r="F1966" i="12"/>
  <c r="F1967" i="12"/>
  <c r="F1968" i="12"/>
  <c r="F1969" i="12"/>
  <c r="F1970" i="12"/>
  <c r="F1971" i="12"/>
  <c r="F1972" i="12"/>
  <c r="F1973" i="12"/>
  <c r="F1974" i="12"/>
  <c r="F1975" i="12"/>
  <c r="F1976" i="12"/>
  <c r="F1977" i="12"/>
  <c r="F1978" i="12"/>
  <c r="F1979" i="12"/>
  <c r="F1980" i="12"/>
  <c r="F1981" i="12"/>
  <c r="F1982" i="12"/>
  <c r="F1983" i="12"/>
  <c r="F1984" i="12"/>
  <c r="F1985" i="12"/>
  <c r="F1986" i="12"/>
  <c r="F1987" i="12"/>
  <c r="F1988" i="12"/>
  <c r="F1989" i="12"/>
  <c r="F1990" i="12"/>
  <c r="F1991" i="12"/>
  <c r="F1992" i="12"/>
  <c r="F1993" i="12"/>
  <c r="F1994" i="12"/>
  <c r="F1995" i="12"/>
  <c r="F1996" i="12"/>
  <c r="F1997" i="12"/>
  <c r="F1998" i="12"/>
  <c r="F1999" i="12"/>
  <c r="F2000" i="12"/>
  <c r="F2001" i="12"/>
  <c r="F2002" i="12"/>
  <c r="F2003" i="12"/>
  <c r="F2004" i="12"/>
  <c r="F2005" i="12"/>
  <c r="F2006" i="12"/>
  <c r="F2007" i="12"/>
  <c r="F2008" i="12"/>
  <c r="F2009" i="12"/>
  <c r="F2010" i="12"/>
  <c r="F2011" i="12"/>
  <c r="F2012" i="12"/>
  <c r="F2013" i="12"/>
  <c r="F2014" i="12"/>
  <c r="F2015" i="12"/>
  <c r="F2016" i="12"/>
  <c r="F2017" i="12"/>
  <c r="F2018" i="12"/>
  <c r="F2019" i="12"/>
  <c r="F2020" i="12"/>
  <c r="F2021" i="12"/>
  <c r="F2022" i="12"/>
  <c r="F2023" i="12"/>
  <c r="F2024" i="12"/>
  <c r="F2025" i="12"/>
  <c r="F2026" i="12"/>
  <c r="F2027" i="12"/>
  <c r="F2028" i="12"/>
  <c r="F2029" i="12"/>
  <c r="F2030" i="12"/>
  <c r="F2031" i="12"/>
  <c r="F2032" i="12"/>
  <c r="F2033" i="12"/>
  <c r="F2034" i="12"/>
  <c r="F2035" i="12"/>
  <c r="F2036" i="12"/>
  <c r="F2037" i="12"/>
  <c r="F2038" i="12"/>
  <c r="F2039" i="12"/>
  <c r="F2040" i="12"/>
  <c r="F2041" i="12"/>
  <c r="F2042" i="12"/>
  <c r="F2043" i="12"/>
  <c r="F2044" i="12"/>
  <c r="F2045" i="12"/>
  <c r="F2046" i="12"/>
  <c r="F2047" i="12"/>
  <c r="F2048" i="12"/>
  <c r="F2049" i="12"/>
  <c r="F2050" i="12"/>
  <c r="F2051" i="12"/>
  <c r="F2052" i="12"/>
  <c r="F2053" i="12"/>
  <c r="F2054" i="12"/>
  <c r="F2055" i="12"/>
  <c r="F2056" i="12"/>
  <c r="F2057" i="12"/>
  <c r="F2058" i="12"/>
  <c r="F2059" i="12"/>
  <c r="F2060" i="12"/>
  <c r="F2061" i="12"/>
  <c r="F2062" i="12"/>
  <c r="F2063" i="12"/>
  <c r="F2064" i="12"/>
  <c r="F2065" i="12"/>
  <c r="F2066" i="12"/>
  <c r="F2067" i="12"/>
  <c r="F2068" i="12"/>
  <c r="F2069" i="12"/>
  <c r="F2070" i="12"/>
  <c r="F2071" i="12"/>
  <c r="F2072" i="12"/>
  <c r="F2073" i="12"/>
  <c r="F2074" i="12"/>
  <c r="F2075" i="12"/>
  <c r="F2076" i="12"/>
  <c r="F2077" i="12"/>
  <c r="F2078" i="12"/>
  <c r="F2079" i="12"/>
  <c r="F2080" i="12"/>
  <c r="F2081" i="12"/>
  <c r="F2082" i="12"/>
  <c r="F2083" i="12"/>
  <c r="F2084" i="12"/>
  <c r="F2085" i="12"/>
  <c r="F2086" i="12"/>
  <c r="F2087" i="12"/>
  <c r="F2088" i="12"/>
  <c r="F2089" i="12"/>
  <c r="F2090" i="12"/>
  <c r="F2091" i="12"/>
  <c r="F2092" i="12"/>
  <c r="F2093" i="12"/>
  <c r="F2094" i="12"/>
  <c r="F2095" i="12"/>
  <c r="F2096" i="12"/>
  <c r="F2097" i="12"/>
  <c r="F2098" i="12"/>
  <c r="F2099" i="12"/>
  <c r="F2100" i="12"/>
  <c r="F2101" i="12"/>
  <c r="F2102" i="12"/>
  <c r="F2103" i="12"/>
  <c r="F2104" i="12"/>
  <c r="F2105" i="12"/>
  <c r="F2106" i="12"/>
  <c r="F2107" i="12"/>
  <c r="F2108" i="12"/>
  <c r="F2109" i="12"/>
  <c r="F2110" i="12"/>
  <c r="F2111" i="12"/>
  <c r="F2112" i="12"/>
  <c r="F2113" i="12"/>
  <c r="F2114" i="12"/>
  <c r="F2115" i="12"/>
  <c r="F2116" i="12"/>
  <c r="F2117" i="12"/>
  <c r="F2118" i="12"/>
  <c r="F2119" i="12"/>
  <c r="F2120" i="12"/>
  <c r="F2121" i="12"/>
  <c r="F2122" i="12"/>
  <c r="F2123" i="12"/>
  <c r="F2124" i="12"/>
  <c r="F2125" i="12"/>
  <c r="F2126" i="12"/>
  <c r="F2127" i="12"/>
  <c r="F2128" i="12"/>
  <c r="F2129" i="12"/>
  <c r="F2130" i="12"/>
  <c r="F2131" i="12"/>
  <c r="F2132" i="12"/>
  <c r="F2133" i="12"/>
  <c r="F2134" i="12"/>
  <c r="F2135" i="12"/>
  <c r="F2136" i="12"/>
  <c r="F2137" i="12"/>
  <c r="F2138" i="12"/>
  <c r="F2139" i="12"/>
  <c r="F2140" i="12"/>
  <c r="F2141" i="12"/>
  <c r="F2142" i="12"/>
  <c r="F2143" i="12"/>
  <c r="F2144" i="12"/>
  <c r="F2145" i="12"/>
  <c r="F2146" i="12"/>
  <c r="F2147" i="12"/>
  <c r="F2148" i="12"/>
  <c r="F2149" i="12"/>
  <c r="F2150" i="12"/>
  <c r="F2151" i="12"/>
  <c r="F2152" i="12"/>
  <c r="F2153" i="12"/>
  <c r="F2154" i="12"/>
  <c r="F2155" i="12"/>
  <c r="F2156" i="12"/>
  <c r="F2157" i="12"/>
  <c r="F2158" i="12"/>
  <c r="F2159" i="12"/>
  <c r="F2160" i="12"/>
  <c r="F2161" i="12"/>
  <c r="F2162" i="12"/>
  <c r="F2163" i="12"/>
  <c r="F2164" i="12"/>
  <c r="F2165" i="12"/>
  <c r="F2166" i="12"/>
  <c r="F2167" i="12"/>
  <c r="F2168" i="12"/>
  <c r="F2169" i="12"/>
  <c r="F2170" i="12"/>
  <c r="F2171" i="12"/>
  <c r="F2172" i="12"/>
  <c r="F2173" i="12"/>
  <c r="F2174" i="12"/>
  <c r="F2175" i="12"/>
  <c r="F2176" i="12"/>
  <c r="F2177" i="12"/>
  <c r="F2178" i="12"/>
  <c r="F2179" i="12"/>
  <c r="F2180" i="12"/>
  <c r="F2181" i="12"/>
  <c r="F2182" i="12"/>
  <c r="F2183" i="12"/>
  <c r="F2184" i="12"/>
  <c r="F2185" i="12"/>
  <c r="F2186" i="12"/>
  <c r="F2187" i="12"/>
  <c r="F2188" i="12"/>
  <c r="F2189" i="12"/>
  <c r="F2190" i="12"/>
  <c r="F2191" i="12"/>
  <c r="F2192" i="12"/>
  <c r="F2193" i="12"/>
  <c r="F2194" i="12"/>
  <c r="F2195" i="12"/>
  <c r="F2196" i="12"/>
  <c r="F2197" i="12"/>
  <c r="F2198" i="12"/>
  <c r="F2199" i="12"/>
  <c r="F2200" i="12"/>
  <c r="F2201" i="12"/>
  <c r="F2202" i="12"/>
  <c r="F2203" i="12"/>
  <c r="F2204" i="12"/>
  <c r="F2205" i="12"/>
  <c r="F2206" i="12"/>
  <c r="F2207" i="12"/>
  <c r="F2208" i="12"/>
  <c r="F2209" i="12"/>
  <c r="F2210" i="12"/>
  <c r="F2211" i="12"/>
  <c r="F2212" i="12"/>
  <c r="F2213" i="12"/>
  <c r="F2214" i="12"/>
  <c r="F2215" i="12"/>
  <c r="F2216" i="12"/>
  <c r="F2217" i="12"/>
  <c r="F2218" i="12"/>
  <c r="F2219" i="12"/>
  <c r="F2220" i="12"/>
  <c r="F2221" i="12"/>
  <c r="F2222" i="12"/>
  <c r="F2223" i="12"/>
  <c r="F2224" i="12"/>
  <c r="F2225" i="12"/>
  <c r="F2226" i="12"/>
  <c r="F2227" i="12"/>
  <c r="F2228" i="12"/>
  <c r="F2229" i="12"/>
  <c r="F2230" i="12"/>
  <c r="F2231" i="12"/>
  <c r="F2232" i="12"/>
  <c r="F2233" i="12"/>
  <c r="F2234" i="12"/>
  <c r="F2235" i="12"/>
  <c r="F2236" i="12"/>
  <c r="F2237" i="12"/>
  <c r="F2238" i="12"/>
  <c r="F2239" i="12"/>
  <c r="F2240" i="12"/>
  <c r="F2241" i="12"/>
  <c r="F2242" i="12"/>
  <c r="F2243" i="12"/>
  <c r="F2244" i="12"/>
  <c r="F2245" i="12"/>
  <c r="F2246" i="12"/>
  <c r="F2247" i="12"/>
  <c r="F2248" i="12"/>
  <c r="F2249" i="12"/>
  <c r="F2250" i="12"/>
  <c r="F2251" i="12"/>
  <c r="F2252" i="12"/>
  <c r="F2253" i="12"/>
  <c r="F2254" i="12"/>
  <c r="F2255" i="12"/>
  <c r="F2256" i="12"/>
  <c r="F2257" i="12"/>
  <c r="F2258" i="12"/>
  <c r="F2259" i="12"/>
  <c r="F2260" i="12"/>
  <c r="F2261" i="12"/>
  <c r="F2262" i="12"/>
  <c r="F2263" i="12"/>
  <c r="F2264" i="12"/>
  <c r="F2265" i="12"/>
  <c r="F2266" i="12"/>
  <c r="F2267" i="12"/>
  <c r="F2268" i="12"/>
  <c r="F2269" i="12"/>
  <c r="F2270" i="12"/>
  <c r="F2271" i="12"/>
  <c r="F2272" i="12"/>
  <c r="F2273" i="12"/>
  <c r="F2274" i="12"/>
  <c r="F2275" i="12"/>
  <c r="F2276" i="12"/>
  <c r="F2277" i="12"/>
  <c r="F2278" i="12"/>
  <c r="F2279" i="12"/>
  <c r="F2280" i="12"/>
  <c r="F2281" i="12"/>
  <c r="F2282" i="12"/>
  <c r="F2283" i="12"/>
  <c r="F2284" i="12"/>
  <c r="F2285" i="12"/>
  <c r="F2286" i="12"/>
  <c r="F2287" i="12"/>
  <c r="F2288" i="12"/>
  <c r="F2289" i="12"/>
  <c r="F2290" i="12"/>
  <c r="F2291" i="12"/>
  <c r="F2292" i="12"/>
  <c r="F2293" i="12"/>
  <c r="F2294" i="12"/>
  <c r="F2295" i="12"/>
  <c r="F2296" i="12"/>
  <c r="F2297" i="12"/>
  <c r="F2298" i="12"/>
  <c r="F2299" i="12"/>
  <c r="F2300" i="12"/>
  <c r="F2301" i="12"/>
  <c r="F2302" i="12"/>
  <c r="F2303" i="12"/>
  <c r="F2304" i="12"/>
  <c r="F2305" i="12"/>
  <c r="F2306" i="12"/>
  <c r="F2307" i="12"/>
  <c r="F2308" i="12"/>
  <c r="F2309" i="12"/>
  <c r="F2310" i="12"/>
  <c r="F2311" i="12"/>
  <c r="F2312" i="12"/>
  <c r="F2313" i="12"/>
  <c r="F2314" i="12"/>
  <c r="F2315" i="12"/>
  <c r="F2316" i="12"/>
  <c r="F2317" i="12"/>
  <c r="F2318" i="12"/>
  <c r="F2319" i="12"/>
  <c r="F2320" i="12"/>
  <c r="F2321" i="12"/>
  <c r="F2322" i="12"/>
  <c r="F2323" i="12"/>
  <c r="F2324" i="12"/>
  <c r="F2325" i="12"/>
  <c r="F2326" i="12"/>
  <c r="F2327" i="12"/>
  <c r="F2328" i="12"/>
  <c r="F2329" i="12"/>
  <c r="F2330" i="12"/>
  <c r="F2331" i="12"/>
  <c r="F2332" i="12"/>
  <c r="F2333" i="12"/>
  <c r="F2334" i="12"/>
  <c r="F2335" i="12"/>
  <c r="F2336" i="12"/>
  <c r="F2337" i="12"/>
  <c r="F2338" i="12"/>
  <c r="F2339" i="12"/>
  <c r="F2340" i="12"/>
  <c r="F2341" i="12"/>
  <c r="F2342" i="12"/>
  <c r="F2343" i="12"/>
  <c r="F2344" i="12"/>
  <c r="F2345" i="12"/>
  <c r="F2346" i="12"/>
  <c r="F2347" i="12"/>
  <c r="F2348" i="12"/>
  <c r="F2349" i="12"/>
  <c r="F2350" i="12"/>
  <c r="F2351" i="12"/>
  <c r="F2352" i="12"/>
  <c r="F2353" i="12"/>
  <c r="F2354" i="12"/>
  <c r="F2355" i="12"/>
  <c r="F2356" i="12"/>
  <c r="F2357" i="12"/>
  <c r="F2358" i="12"/>
  <c r="F2359" i="12"/>
  <c r="F2360" i="12"/>
  <c r="F2361" i="12"/>
  <c r="F2362" i="12"/>
  <c r="F2363" i="12"/>
  <c r="F2364" i="12"/>
  <c r="F2365" i="12"/>
  <c r="F2366" i="12"/>
  <c r="F2367" i="12"/>
  <c r="F2368" i="12"/>
  <c r="F2369" i="12"/>
  <c r="F2370" i="12"/>
  <c r="F2371" i="12"/>
  <c r="F2372" i="12"/>
  <c r="F2373" i="12"/>
  <c r="F2374" i="12"/>
  <c r="F2375" i="12"/>
  <c r="F2376" i="12"/>
  <c r="F2377" i="12"/>
  <c r="F2378" i="12"/>
  <c r="F2379" i="12"/>
  <c r="F2380" i="12"/>
  <c r="F2381" i="12"/>
  <c r="F2382" i="12"/>
  <c r="F2383" i="12"/>
  <c r="F2384" i="12"/>
  <c r="F2385" i="12"/>
  <c r="F2386" i="12"/>
  <c r="F2387" i="12"/>
  <c r="F2388" i="12"/>
  <c r="F2389" i="12"/>
  <c r="F2390" i="12"/>
  <c r="F2391" i="12"/>
  <c r="F2392" i="12"/>
  <c r="F2393" i="12"/>
  <c r="F2394" i="12"/>
  <c r="F2395" i="12"/>
  <c r="F2396" i="12"/>
  <c r="F2397" i="12"/>
  <c r="F2398" i="12"/>
  <c r="F2399" i="12"/>
  <c r="F2400" i="12"/>
  <c r="F2401" i="12"/>
  <c r="F2402" i="12"/>
  <c r="F2403" i="12"/>
  <c r="F2404" i="12"/>
  <c r="F2405" i="12"/>
  <c r="F2406" i="12"/>
  <c r="F2407" i="12"/>
  <c r="F2408" i="12"/>
  <c r="F2409" i="12"/>
  <c r="F2410" i="12"/>
  <c r="F2411" i="12"/>
  <c r="F2412" i="12"/>
  <c r="F2413" i="12"/>
  <c r="F2414" i="12"/>
  <c r="F2415" i="12"/>
  <c r="F2416" i="12"/>
  <c r="F2417" i="12"/>
  <c r="F2418" i="12"/>
  <c r="F2419" i="12"/>
  <c r="F2420" i="12"/>
  <c r="F2421" i="12"/>
  <c r="F2422" i="12"/>
  <c r="F2423" i="12"/>
  <c r="F2424" i="12"/>
  <c r="F2425" i="12"/>
  <c r="F2426" i="12"/>
  <c r="F2427" i="12"/>
  <c r="F2428" i="12"/>
  <c r="F2429" i="12"/>
  <c r="F2430" i="12"/>
  <c r="F2431" i="12"/>
  <c r="F2432" i="12"/>
  <c r="F2433" i="12"/>
  <c r="F2434" i="12"/>
  <c r="F2435" i="12"/>
  <c r="F2436" i="12"/>
  <c r="F2437" i="12"/>
  <c r="F2438" i="12"/>
  <c r="F2439" i="12"/>
  <c r="F2440" i="12"/>
  <c r="F2441" i="12"/>
  <c r="F2442" i="12"/>
  <c r="F2443" i="12"/>
  <c r="F2444" i="12"/>
  <c r="F2445" i="12"/>
  <c r="F2446" i="12"/>
  <c r="F2447" i="12"/>
  <c r="F2448" i="12"/>
  <c r="F2449" i="12"/>
  <c r="F2450" i="12"/>
  <c r="F2451" i="12"/>
  <c r="F2452" i="12"/>
  <c r="F2453" i="12"/>
  <c r="F2454" i="12"/>
  <c r="F2455" i="12"/>
  <c r="F2456" i="12"/>
  <c r="F2457" i="12"/>
  <c r="F2458" i="12"/>
  <c r="F2459" i="12"/>
  <c r="F2460" i="12"/>
  <c r="F2461" i="12"/>
  <c r="F2462" i="12"/>
  <c r="F2463" i="12"/>
  <c r="F2464" i="12"/>
  <c r="F2465" i="12"/>
  <c r="F2466" i="12"/>
  <c r="F2467" i="12"/>
  <c r="F2468" i="12"/>
  <c r="F2469" i="12"/>
  <c r="F2470" i="12"/>
  <c r="F2471" i="12"/>
  <c r="F2472" i="12"/>
  <c r="F2473" i="12"/>
  <c r="F2474" i="12"/>
  <c r="F2475" i="12"/>
  <c r="F2476" i="12"/>
  <c r="F2477" i="12"/>
  <c r="F2478" i="12"/>
  <c r="F2479" i="12"/>
  <c r="F2480" i="12"/>
  <c r="F2481" i="12"/>
  <c r="F2482" i="12"/>
  <c r="F2483" i="12"/>
  <c r="F2484" i="12"/>
  <c r="F2485" i="12"/>
  <c r="F2486" i="12"/>
  <c r="F2487" i="12"/>
  <c r="F2488" i="12"/>
  <c r="F2489" i="12"/>
  <c r="F2490" i="12"/>
  <c r="F2491" i="12"/>
  <c r="F2492" i="12"/>
  <c r="F2493" i="12"/>
  <c r="F2494" i="12"/>
  <c r="F2495" i="12"/>
  <c r="F2496" i="12"/>
  <c r="F2497" i="12"/>
  <c r="F2498" i="12"/>
  <c r="F2499" i="12"/>
  <c r="F2500" i="12"/>
  <c r="F2501" i="12"/>
  <c r="F2502" i="12"/>
  <c r="F2503" i="12"/>
  <c r="F2504" i="12"/>
  <c r="F2505" i="12"/>
  <c r="F2506" i="12"/>
  <c r="F2507" i="12"/>
  <c r="F2508" i="12"/>
  <c r="F2509" i="12"/>
  <c r="F2510" i="12"/>
  <c r="F2511" i="12"/>
  <c r="F2512" i="12"/>
  <c r="F2513" i="12"/>
  <c r="F2514" i="12"/>
  <c r="F2515" i="12"/>
  <c r="F2516" i="12"/>
  <c r="F2517" i="12"/>
  <c r="F2518" i="12"/>
  <c r="F2519" i="12"/>
  <c r="F2520" i="12"/>
  <c r="F2521" i="12"/>
  <c r="F2522" i="12"/>
  <c r="F2523" i="12"/>
  <c r="F2524" i="12"/>
  <c r="F2525" i="12"/>
  <c r="F2526" i="12"/>
  <c r="F2527" i="12"/>
  <c r="F2528" i="12"/>
  <c r="F2529" i="12"/>
  <c r="F2530" i="12"/>
  <c r="F2531" i="12"/>
  <c r="F2532" i="12"/>
  <c r="F2533" i="12"/>
  <c r="F2534" i="12"/>
  <c r="F2535" i="12"/>
  <c r="F2536" i="12"/>
  <c r="F2537" i="12"/>
  <c r="F2538" i="12"/>
  <c r="F2539" i="12"/>
  <c r="F2540" i="12"/>
  <c r="F2541" i="12"/>
  <c r="F2542" i="12"/>
  <c r="F2543" i="12"/>
  <c r="F2544" i="12"/>
  <c r="F2545" i="12"/>
  <c r="F2546" i="12"/>
  <c r="F2547" i="12"/>
  <c r="F2548" i="12"/>
  <c r="F2549" i="12"/>
  <c r="F2550" i="12"/>
  <c r="F2551" i="12"/>
  <c r="F2552" i="12"/>
  <c r="F2553" i="12"/>
  <c r="F2554" i="12"/>
  <c r="F2555" i="12"/>
  <c r="F2556" i="12"/>
  <c r="F2557" i="12"/>
  <c r="F2558" i="12"/>
  <c r="F2559" i="12"/>
  <c r="F2560" i="12"/>
  <c r="F2561" i="12"/>
  <c r="F2562" i="12"/>
  <c r="F2563" i="12"/>
  <c r="F2564" i="12"/>
  <c r="F2565" i="12"/>
  <c r="F2566" i="12"/>
  <c r="F2567" i="12"/>
  <c r="F2568" i="12"/>
  <c r="F2569" i="12"/>
  <c r="F2570" i="12"/>
  <c r="F2571" i="12"/>
  <c r="F2572" i="12"/>
  <c r="F2573" i="12"/>
  <c r="F2574" i="12"/>
  <c r="F2575" i="12"/>
  <c r="F2576" i="12"/>
  <c r="F2577" i="12"/>
  <c r="F2578" i="12"/>
  <c r="F2579" i="12"/>
  <c r="F2580" i="12"/>
  <c r="F2581" i="12"/>
  <c r="F2582" i="12"/>
  <c r="F2583" i="12"/>
  <c r="F2584" i="12"/>
  <c r="F2585" i="12"/>
  <c r="F2586" i="12"/>
  <c r="F2587" i="12"/>
  <c r="F2588" i="12"/>
  <c r="F2589" i="12"/>
  <c r="F2590" i="12"/>
  <c r="F2591" i="12"/>
  <c r="F2592" i="12"/>
  <c r="F2593" i="12"/>
  <c r="F2594" i="12"/>
  <c r="F2595" i="12"/>
  <c r="F2596" i="12"/>
  <c r="F2597" i="12"/>
  <c r="F2598" i="12"/>
  <c r="F2599" i="12"/>
  <c r="F2600" i="12"/>
  <c r="F2601" i="12"/>
  <c r="F2602" i="12"/>
  <c r="F2603" i="12"/>
  <c r="F2604" i="12"/>
  <c r="F2605" i="12"/>
  <c r="F2606" i="12"/>
  <c r="F2607" i="12"/>
  <c r="F2608" i="12"/>
  <c r="F2609" i="12"/>
  <c r="F2610" i="12"/>
  <c r="F2611" i="12"/>
  <c r="F2612" i="12"/>
  <c r="F2613" i="12"/>
  <c r="F2614" i="12"/>
  <c r="F2615" i="12"/>
  <c r="F2616" i="12"/>
  <c r="F2617" i="12"/>
  <c r="F2618" i="12"/>
  <c r="F2619" i="12"/>
  <c r="F2620" i="12"/>
  <c r="F2621" i="12"/>
  <c r="F2622" i="12"/>
  <c r="F2623" i="12"/>
  <c r="F2624" i="12"/>
  <c r="F2625" i="12"/>
  <c r="F2626" i="12"/>
  <c r="F2627" i="12"/>
  <c r="F2628" i="12"/>
  <c r="F2629" i="12"/>
  <c r="F2630" i="12"/>
  <c r="F2631" i="12"/>
  <c r="F2632" i="12"/>
  <c r="F2633" i="12"/>
  <c r="F2634" i="12"/>
  <c r="F2635" i="12"/>
  <c r="F2636" i="12"/>
  <c r="F2637" i="12"/>
  <c r="F2638" i="12"/>
  <c r="F2639" i="12"/>
  <c r="F2640" i="12"/>
  <c r="F2641" i="12"/>
  <c r="F2642" i="12"/>
  <c r="F2643" i="12"/>
  <c r="F2644" i="12"/>
  <c r="F2645" i="12"/>
  <c r="F2646" i="12"/>
  <c r="F2647" i="12"/>
  <c r="F2648" i="12"/>
  <c r="F2649" i="12"/>
  <c r="F2650" i="12"/>
  <c r="F2651" i="12"/>
  <c r="F2652" i="12"/>
  <c r="F2653" i="12"/>
  <c r="F2654" i="12"/>
  <c r="F2655" i="12"/>
  <c r="F2656" i="12"/>
  <c r="F2657" i="12"/>
  <c r="F2658" i="12"/>
  <c r="F2659" i="12"/>
  <c r="F2660" i="12"/>
  <c r="F2661" i="12"/>
  <c r="F2662" i="12"/>
  <c r="F2663" i="12"/>
  <c r="F2664" i="12"/>
  <c r="F2665" i="12"/>
  <c r="F2666" i="12"/>
  <c r="F2667" i="12"/>
  <c r="F2668" i="12"/>
  <c r="F2669" i="12"/>
  <c r="F2670" i="12"/>
  <c r="F2671" i="12"/>
  <c r="F2672" i="12"/>
  <c r="F2673" i="12"/>
  <c r="F2674" i="12"/>
  <c r="F2675" i="12"/>
  <c r="F2676" i="12"/>
  <c r="F2677" i="12"/>
  <c r="F2678" i="12"/>
  <c r="F2679" i="12"/>
  <c r="F2680" i="12"/>
  <c r="F2681" i="12"/>
  <c r="F2682" i="12"/>
  <c r="F2683" i="12"/>
  <c r="F2684" i="12"/>
  <c r="F2685" i="12"/>
  <c r="F2686" i="12"/>
  <c r="F2687" i="12"/>
  <c r="F2688" i="12"/>
  <c r="F2689" i="12"/>
  <c r="F2690" i="12"/>
  <c r="F2691" i="12"/>
  <c r="F2692" i="12"/>
  <c r="F2693" i="12"/>
  <c r="F2694" i="12"/>
  <c r="F2695" i="12"/>
  <c r="F2696" i="12"/>
  <c r="F2697" i="12"/>
  <c r="F2698" i="12"/>
  <c r="F2699" i="12"/>
  <c r="F2700" i="12"/>
  <c r="F2701" i="12"/>
  <c r="F2702" i="12"/>
  <c r="F2703" i="12"/>
  <c r="F2704" i="12"/>
  <c r="F2705" i="12"/>
  <c r="F2706" i="12"/>
  <c r="F2707" i="12"/>
  <c r="F2708" i="12"/>
  <c r="F2709" i="12"/>
  <c r="F2710" i="12"/>
  <c r="F2711" i="12"/>
  <c r="F2712" i="12"/>
  <c r="F2713" i="12"/>
  <c r="F2714" i="12"/>
  <c r="F2715" i="12"/>
  <c r="F2716" i="12"/>
  <c r="F2717" i="12"/>
  <c r="F2718" i="12"/>
  <c r="F2719" i="12"/>
  <c r="F2720" i="12"/>
  <c r="F2721" i="12"/>
  <c r="F2722" i="12"/>
  <c r="F2723" i="12"/>
  <c r="F2724" i="12"/>
  <c r="F2725" i="12"/>
  <c r="F2726" i="12"/>
  <c r="F2727" i="12"/>
  <c r="F2728" i="12"/>
  <c r="F2729" i="12"/>
  <c r="F2730" i="12"/>
  <c r="F2731" i="12"/>
  <c r="F2732" i="12"/>
  <c r="F2733" i="12"/>
  <c r="F2734" i="12"/>
  <c r="F2735" i="12"/>
  <c r="F2736" i="12"/>
  <c r="F2737" i="12"/>
  <c r="F2738" i="12"/>
  <c r="F2739" i="12"/>
  <c r="F2740" i="12"/>
  <c r="F2741" i="12"/>
  <c r="F2742" i="12"/>
  <c r="F2743" i="12"/>
  <c r="F2744" i="12"/>
  <c r="F2745" i="12"/>
  <c r="F2746" i="12"/>
  <c r="F2747" i="12"/>
  <c r="F2748" i="12"/>
  <c r="F2749" i="12"/>
  <c r="F2750" i="12"/>
  <c r="F2751" i="12"/>
  <c r="F2752" i="12"/>
  <c r="F2753" i="12"/>
  <c r="F2754" i="12"/>
  <c r="F2755" i="12"/>
  <c r="F2756" i="12"/>
  <c r="F2757" i="12"/>
  <c r="F2758" i="12"/>
  <c r="F2759" i="12"/>
  <c r="F2760" i="12"/>
  <c r="F2761" i="12"/>
  <c r="F2762" i="12"/>
  <c r="F2763" i="12"/>
  <c r="F2764" i="12"/>
  <c r="F2765" i="12"/>
  <c r="F2766" i="12"/>
  <c r="F2767" i="12"/>
  <c r="F2768" i="12"/>
  <c r="F2769" i="12"/>
  <c r="F2770" i="12"/>
  <c r="F2771" i="12"/>
  <c r="F2772" i="12"/>
  <c r="F2773" i="12"/>
  <c r="F2774" i="12"/>
  <c r="F2775" i="12"/>
  <c r="F2776" i="12"/>
  <c r="F2777" i="12"/>
  <c r="F2778" i="12"/>
  <c r="F2779" i="12"/>
  <c r="F2780" i="12"/>
  <c r="F2781" i="12"/>
  <c r="F2782" i="12"/>
  <c r="F2783" i="12"/>
  <c r="F2784" i="12"/>
  <c r="F2785" i="12"/>
  <c r="F2786" i="12"/>
  <c r="F2787" i="12"/>
  <c r="F2788" i="12"/>
  <c r="F2789" i="12"/>
  <c r="F2790" i="12"/>
  <c r="F2791" i="12"/>
  <c r="F2792" i="12"/>
  <c r="F2793" i="12"/>
  <c r="F2794" i="12"/>
  <c r="F2795" i="12"/>
  <c r="F2796" i="12"/>
  <c r="F2797" i="12"/>
  <c r="F2798" i="12"/>
  <c r="F2799" i="12"/>
  <c r="F2800" i="12"/>
  <c r="F2801" i="12"/>
  <c r="F2802" i="12"/>
  <c r="F2803" i="12"/>
  <c r="F2804" i="12"/>
  <c r="F2805" i="12"/>
  <c r="F2806" i="12"/>
  <c r="F2807" i="12"/>
  <c r="F2808" i="12"/>
  <c r="F2809" i="12"/>
  <c r="F2810" i="12"/>
  <c r="F2811" i="12"/>
  <c r="F2812" i="12"/>
  <c r="F2813" i="12"/>
  <c r="F2814" i="12"/>
  <c r="F2815" i="12"/>
  <c r="F2816" i="12"/>
  <c r="F2817" i="12"/>
  <c r="F2818" i="12"/>
  <c r="F2819" i="12"/>
  <c r="F2820" i="12"/>
  <c r="F2821" i="12"/>
  <c r="F2822" i="12"/>
  <c r="F2823" i="12"/>
  <c r="F2824" i="12"/>
  <c r="F2825" i="12"/>
  <c r="F2826" i="12"/>
  <c r="F2827" i="12"/>
  <c r="F2828" i="12"/>
  <c r="F2829" i="12"/>
  <c r="F2830" i="12"/>
  <c r="F2831" i="12"/>
  <c r="F2832" i="12"/>
  <c r="F2833" i="12"/>
  <c r="F2834" i="12"/>
  <c r="F2835" i="12"/>
  <c r="F2836" i="12"/>
  <c r="F2837" i="12"/>
  <c r="F2838" i="12"/>
  <c r="F2839" i="12"/>
  <c r="F2840" i="12"/>
  <c r="F2841" i="12"/>
  <c r="F2842" i="12"/>
  <c r="F2843" i="12"/>
  <c r="F2844" i="12"/>
  <c r="F2845" i="12"/>
  <c r="F2846" i="12"/>
  <c r="F2847" i="12"/>
  <c r="F2848" i="12"/>
  <c r="F2849" i="12"/>
  <c r="F2850" i="12"/>
  <c r="F2851" i="12"/>
  <c r="F2852" i="12"/>
  <c r="F2853" i="12"/>
  <c r="F2854" i="12"/>
  <c r="F2855" i="12"/>
  <c r="F2856" i="12"/>
  <c r="F2857" i="12"/>
  <c r="F2858" i="12"/>
  <c r="F2859" i="12"/>
  <c r="F2860" i="12"/>
  <c r="F2861" i="12"/>
  <c r="F2862" i="12"/>
  <c r="F2863" i="12"/>
  <c r="F2864" i="12"/>
  <c r="F2865" i="12"/>
  <c r="F2866" i="12"/>
  <c r="F2867" i="12"/>
  <c r="F2868" i="12"/>
  <c r="F2869" i="12"/>
  <c r="F2870" i="12"/>
  <c r="F2871" i="12"/>
  <c r="F2872" i="12"/>
  <c r="F2873" i="12"/>
  <c r="F2874" i="12"/>
  <c r="F2875" i="12"/>
  <c r="F2876" i="12"/>
  <c r="F2877" i="12"/>
  <c r="F2878" i="12"/>
  <c r="F2879" i="12"/>
  <c r="F2880" i="12"/>
  <c r="F2881" i="12"/>
  <c r="F2882" i="12"/>
  <c r="F2883" i="12"/>
  <c r="F2884" i="12"/>
  <c r="F2885" i="12"/>
  <c r="F2886" i="12"/>
  <c r="F2887" i="12"/>
  <c r="F2888" i="12"/>
  <c r="F2889" i="12"/>
  <c r="F2890" i="12"/>
  <c r="F2891" i="12"/>
  <c r="F2892" i="12"/>
  <c r="F2893" i="12"/>
  <c r="F2894" i="12"/>
  <c r="F2895" i="12"/>
  <c r="F2896" i="12"/>
  <c r="F2897" i="12"/>
  <c r="F2898" i="12"/>
  <c r="F2899" i="12"/>
  <c r="F2900" i="12"/>
  <c r="F2901" i="12"/>
  <c r="F2902" i="12"/>
  <c r="F2903" i="12"/>
  <c r="F2904" i="12"/>
  <c r="F2905" i="12"/>
  <c r="F2906" i="12"/>
  <c r="F2907" i="12"/>
  <c r="F2908" i="12"/>
  <c r="F2909" i="12"/>
  <c r="F2910" i="12"/>
  <c r="F2911" i="12"/>
  <c r="F2912" i="12"/>
  <c r="F2913" i="12"/>
  <c r="F2914" i="12"/>
  <c r="F2915" i="12"/>
  <c r="F2916" i="12"/>
  <c r="F2917" i="12"/>
  <c r="F2918" i="12"/>
  <c r="F2919" i="12"/>
  <c r="F2920" i="12"/>
  <c r="F2921" i="12"/>
  <c r="F2922" i="12"/>
  <c r="F2923" i="12"/>
  <c r="F2924" i="12"/>
  <c r="F2925" i="12"/>
  <c r="F2926" i="12"/>
  <c r="F2927" i="12"/>
  <c r="F2928" i="12"/>
  <c r="F2929" i="12"/>
  <c r="F2930" i="12"/>
  <c r="F2931" i="12"/>
  <c r="F2932" i="12"/>
  <c r="F2933" i="12"/>
  <c r="F2934" i="12"/>
  <c r="F2935" i="12"/>
  <c r="F2936" i="12"/>
  <c r="F2937" i="12"/>
  <c r="F2938" i="12"/>
  <c r="F2939" i="12"/>
  <c r="F2940" i="12"/>
  <c r="F2941" i="12"/>
  <c r="F2942" i="12"/>
  <c r="F2943" i="12"/>
  <c r="F2944" i="12"/>
  <c r="F2945" i="12"/>
  <c r="F2946" i="12"/>
  <c r="F2947" i="12"/>
  <c r="F2948" i="12"/>
  <c r="F2949" i="12"/>
  <c r="F2950" i="12"/>
  <c r="F2951" i="12"/>
  <c r="F2952" i="12"/>
  <c r="F2953" i="12"/>
  <c r="F2954" i="12"/>
  <c r="F2955" i="12"/>
  <c r="F2956" i="12"/>
  <c r="F2957" i="12"/>
  <c r="F2958" i="12"/>
  <c r="F2959" i="12"/>
  <c r="F2960" i="12"/>
  <c r="F2961" i="12"/>
  <c r="F2962" i="12"/>
  <c r="F2963" i="12"/>
  <c r="F2964" i="12"/>
  <c r="F2965" i="12"/>
  <c r="F2966" i="12"/>
  <c r="F2967" i="12"/>
  <c r="F2968" i="12"/>
  <c r="F2969" i="12"/>
  <c r="F2970" i="12"/>
  <c r="F2971" i="12"/>
  <c r="F2972" i="12"/>
  <c r="F2973" i="12"/>
  <c r="F2974" i="12"/>
  <c r="F2975" i="12"/>
  <c r="F2976" i="12"/>
  <c r="F2977" i="12"/>
  <c r="F2978" i="12"/>
  <c r="F2979" i="12"/>
  <c r="F2980" i="12"/>
  <c r="F2981" i="12"/>
  <c r="F2982" i="12"/>
  <c r="F2983" i="12"/>
  <c r="F2984" i="12"/>
  <c r="F2985" i="12"/>
  <c r="F2986" i="12"/>
  <c r="F2987" i="12"/>
  <c r="F2988" i="12"/>
  <c r="F2989" i="12"/>
  <c r="F2990" i="12"/>
  <c r="F2991" i="12"/>
  <c r="F2992" i="12"/>
  <c r="F2993" i="12"/>
  <c r="F2994" i="12"/>
  <c r="F2995" i="12"/>
  <c r="F2996" i="12"/>
  <c r="F2997" i="12"/>
  <c r="F2998" i="12"/>
  <c r="F2999" i="12"/>
  <c r="F3000" i="12"/>
  <c r="F3001" i="12"/>
  <c r="F3002" i="12"/>
  <c r="F3003" i="12"/>
  <c r="F3004" i="12"/>
  <c r="F3005" i="12"/>
  <c r="F3006" i="12"/>
  <c r="F3007" i="12"/>
  <c r="F3008" i="12"/>
  <c r="F3009" i="12"/>
  <c r="F3010" i="12"/>
  <c r="F3011" i="12"/>
  <c r="F3012" i="12"/>
  <c r="F3013" i="12"/>
  <c r="F3014" i="12"/>
  <c r="F3015" i="12"/>
  <c r="F3016" i="12"/>
  <c r="F3017" i="12"/>
  <c r="F3018" i="12"/>
  <c r="F3019" i="12"/>
  <c r="F3020" i="12"/>
  <c r="F3021" i="12"/>
  <c r="F3022" i="12"/>
  <c r="F3023" i="12"/>
  <c r="F3024" i="12"/>
  <c r="F3025" i="12"/>
  <c r="F3026" i="12"/>
  <c r="F3027" i="12"/>
  <c r="F3028" i="12"/>
  <c r="F3029" i="12"/>
  <c r="F3030" i="12"/>
  <c r="F3031" i="12"/>
  <c r="F3032" i="12"/>
  <c r="F3033" i="12"/>
  <c r="F3034" i="12"/>
  <c r="F3035" i="12"/>
  <c r="F3036" i="12"/>
  <c r="F3037" i="12"/>
  <c r="F3038" i="12"/>
  <c r="F3039" i="12"/>
  <c r="F3040" i="12"/>
  <c r="F3041" i="12"/>
  <c r="F3042" i="12"/>
  <c r="F3043" i="12"/>
  <c r="F3044" i="12"/>
  <c r="F3045" i="12"/>
  <c r="F3046" i="12"/>
  <c r="F3047" i="12"/>
  <c r="F3048" i="12"/>
  <c r="F3049" i="12"/>
  <c r="F3050" i="12"/>
  <c r="F3051" i="12"/>
  <c r="F3052" i="12"/>
  <c r="F3053" i="12"/>
  <c r="F3054" i="12"/>
  <c r="F3055" i="12"/>
  <c r="F3056" i="12"/>
  <c r="F3057" i="12"/>
  <c r="F3058" i="12"/>
  <c r="F3059" i="12"/>
  <c r="F3060" i="12"/>
  <c r="F3061" i="12"/>
  <c r="F3062" i="12"/>
  <c r="F3063" i="12"/>
  <c r="F3064" i="12"/>
  <c r="F3065" i="12"/>
  <c r="F3066" i="12"/>
  <c r="F3067" i="12"/>
  <c r="F3068" i="12"/>
  <c r="F3069" i="12"/>
  <c r="F3070" i="12"/>
  <c r="F3071" i="12"/>
  <c r="F3072" i="12"/>
  <c r="F3073" i="12"/>
  <c r="F3074" i="12"/>
  <c r="F3075" i="12"/>
  <c r="F3076" i="12"/>
  <c r="F3077" i="12"/>
  <c r="F3078" i="12"/>
  <c r="F3079" i="12"/>
  <c r="F3080" i="12"/>
  <c r="F3081" i="12"/>
  <c r="F3082" i="12"/>
  <c r="F3083" i="12"/>
  <c r="F3084" i="12"/>
  <c r="F3085" i="12"/>
  <c r="F3086" i="12"/>
  <c r="F3087" i="12"/>
  <c r="F3088" i="12"/>
  <c r="F3089" i="12"/>
  <c r="F3090" i="12"/>
  <c r="F3091" i="12"/>
  <c r="F3092" i="12"/>
  <c r="F3093" i="12"/>
  <c r="F3094" i="12"/>
  <c r="F3095" i="12"/>
  <c r="F3096" i="12"/>
  <c r="F3097" i="12"/>
  <c r="F3098" i="12"/>
  <c r="F3099" i="12"/>
  <c r="F3100" i="12"/>
  <c r="F3101" i="12"/>
  <c r="F3102" i="12"/>
  <c r="F3103" i="12"/>
  <c r="F3104" i="12"/>
  <c r="F3105" i="12"/>
  <c r="F3106" i="12"/>
  <c r="F3107" i="12"/>
  <c r="F3108" i="12"/>
  <c r="F3109" i="12"/>
  <c r="F3110" i="12"/>
  <c r="F3111" i="12"/>
  <c r="F3112" i="12"/>
  <c r="F3113" i="12"/>
  <c r="F3114" i="12"/>
  <c r="F3115" i="12"/>
  <c r="F3116" i="12"/>
  <c r="F3117" i="12"/>
  <c r="F3118" i="12"/>
  <c r="F3119" i="12"/>
  <c r="F3120" i="12"/>
  <c r="F3121" i="12"/>
  <c r="F3122" i="12"/>
  <c r="F3123" i="12"/>
  <c r="F3124" i="12"/>
  <c r="F3125" i="12"/>
  <c r="F3126" i="12"/>
  <c r="F3127" i="12"/>
  <c r="F3128" i="12"/>
  <c r="F3129" i="12"/>
  <c r="F3130" i="12"/>
  <c r="F3131" i="12"/>
  <c r="F3132" i="12"/>
  <c r="F3133" i="12"/>
  <c r="F3134" i="12"/>
  <c r="F3135" i="12"/>
  <c r="F3136" i="12"/>
  <c r="F3137" i="12"/>
  <c r="F3138" i="12"/>
  <c r="F3139" i="12"/>
  <c r="F3140" i="12"/>
  <c r="F3141" i="12"/>
  <c r="F3142" i="12"/>
  <c r="F3143" i="12"/>
  <c r="F3144" i="12"/>
  <c r="F3145" i="12"/>
  <c r="F3146" i="12"/>
  <c r="F3147" i="12"/>
  <c r="F3148" i="12"/>
  <c r="F3149" i="12"/>
  <c r="F3150" i="12"/>
  <c r="F3151" i="12"/>
  <c r="F3152" i="12"/>
  <c r="F3153" i="12"/>
  <c r="F3154" i="12"/>
  <c r="F3155" i="12"/>
  <c r="F3156" i="12"/>
  <c r="F3157" i="12"/>
  <c r="F3158" i="12"/>
  <c r="F3159" i="12"/>
  <c r="F3160" i="12"/>
  <c r="F3161" i="12"/>
  <c r="F3162" i="12"/>
  <c r="F3163" i="12"/>
  <c r="F3164" i="12"/>
  <c r="F3165" i="12"/>
  <c r="F3166" i="12"/>
  <c r="F3167" i="12"/>
  <c r="F3168" i="12"/>
  <c r="F3169" i="12"/>
  <c r="F3170" i="12"/>
  <c r="F3171" i="12"/>
  <c r="F3172" i="12"/>
  <c r="F3173" i="12"/>
  <c r="F3174" i="12"/>
  <c r="F3175" i="12"/>
  <c r="F3176" i="12"/>
  <c r="F3177" i="12"/>
  <c r="F3178" i="12"/>
  <c r="F3179" i="12"/>
  <c r="F3180" i="12"/>
  <c r="F3181" i="12"/>
  <c r="F3182" i="12"/>
  <c r="F3183" i="12"/>
  <c r="F3184" i="12"/>
  <c r="F3185" i="12"/>
  <c r="F3186" i="12"/>
  <c r="F3187" i="12"/>
  <c r="F3188" i="12"/>
  <c r="F3189" i="12"/>
  <c r="F3190" i="12"/>
  <c r="F3191" i="12"/>
  <c r="F3192" i="12"/>
  <c r="F3193" i="12"/>
  <c r="F3194" i="12"/>
  <c r="F3195" i="12"/>
  <c r="F3196" i="12"/>
  <c r="F3197" i="12"/>
  <c r="F3198" i="12"/>
  <c r="F3199" i="12"/>
  <c r="F3200" i="12"/>
  <c r="F3201" i="12"/>
  <c r="F3202" i="12"/>
  <c r="F3203" i="12"/>
  <c r="F3204" i="12"/>
  <c r="F3205" i="12"/>
  <c r="F3206" i="12"/>
  <c r="F3207" i="12"/>
  <c r="F3208" i="12"/>
  <c r="F3209" i="12"/>
  <c r="F3210" i="12"/>
  <c r="F3211" i="12"/>
  <c r="F3212" i="12"/>
  <c r="F3213" i="12"/>
  <c r="F3214" i="12"/>
  <c r="F3215" i="12"/>
  <c r="F3216" i="12"/>
  <c r="F3217" i="12"/>
  <c r="F3218" i="12"/>
  <c r="F3219" i="12"/>
  <c r="F3220" i="12"/>
  <c r="F3221" i="12"/>
  <c r="F3222" i="12"/>
  <c r="F3223" i="12"/>
  <c r="F3224" i="12"/>
  <c r="F3225" i="12"/>
  <c r="F3226" i="12"/>
  <c r="F3227" i="12"/>
  <c r="F3228" i="12"/>
  <c r="F3229" i="12"/>
  <c r="F3230" i="12"/>
  <c r="F3231" i="12"/>
  <c r="F3232" i="12"/>
  <c r="F3233" i="12"/>
  <c r="F3234" i="12"/>
  <c r="F3235" i="12"/>
  <c r="F3236" i="12"/>
  <c r="F3237" i="12"/>
  <c r="F3238" i="12"/>
  <c r="F3239" i="12"/>
  <c r="F3240" i="12"/>
  <c r="F3241" i="12"/>
  <c r="F3242" i="12"/>
  <c r="F3243" i="12"/>
  <c r="F3244" i="12"/>
  <c r="F3245" i="12"/>
  <c r="F3246" i="12"/>
  <c r="F3247" i="12"/>
  <c r="F3248" i="12"/>
  <c r="F3249" i="12"/>
  <c r="F3250" i="12"/>
  <c r="F3251" i="12"/>
  <c r="F3252" i="12"/>
  <c r="F3253" i="12"/>
  <c r="F3254" i="12"/>
  <c r="F3255" i="12"/>
  <c r="F3256" i="12"/>
  <c r="F3257" i="12"/>
  <c r="F3258" i="12"/>
  <c r="F3259" i="12"/>
  <c r="F3260" i="12"/>
  <c r="F3261" i="12"/>
  <c r="F3262" i="12"/>
  <c r="F3263" i="12"/>
  <c r="F3264" i="12"/>
  <c r="F3265" i="12"/>
  <c r="F3266" i="12"/>
  <c r="F3267" i="12"/>
  <c r="F3268" i="12"/>
  <c r="F3269" i="12"/>
  <c r="F3270" i="12"/>
  <c r="F3271" i="12"/>
  <c r="F3272" i="12"/>
  <c r="F3273" i="12"/>
  <c r="F3274" i="12"/>
  <c r="F3275" i="12"/>
  <c r="F3276" i="12"/>
  <c r="F3277" i="12"/>
  <c r="F3278" i="12"/>
  <c r="F3279" i="12"/>
  <c r="F3280" i="12"/>
  <c r="F3281" i="12"/>
  <c r="F3282" i="12"/>
  <c r="F3283" i="12"/>
  <c r="F3284" i="12"/>
  <c r="F3285" i="12"/>
  <c r="F3286" i="12"/>
  <c r="F3287" i="12"/>
  <c r="F3288" i="12"/>
  <c r="F3289" i="12"/>
  <c r="F3290" i="12"/>
  <c r="F3291" i="12"/>
  <c r="F3292" i="12"/>
  <c r="F3293" i="12"/>
  <c r="F3294" i="12"/>
  <c r="F3295" i="12"/>
  <c r="F3296" i="12"/>
  <c r="F3297" i="12"/>
  <c r="F3298" i="12"/>
  <c r="F3299" i="12"/>
  <c r="F3300" i="12"/>
  <c r="F3301" i="12"/>
  <c r="F3302" i="12"/>
  <c r="F3303" i="12"/>
  <c r="F3304" i="12"/>
  <c r="F3305" i="12"/>
  <c r="F3306" i="12"/>
  <c r="F3307" i="12"/>
  <c r="F3308" i="12"/>
  <c r="F3309" i="12"/>
  <c r="F3310" i="12"/>
  <c r="F3311" i="12"/>
  <c r="F3312" i="12"/>
  <c r="F3313" i="12"/>
  <c r="F3314" i="12"/>
  <c r="F3315" i="12"/>
  <c r="F3316" i="12"/>
  <c r="F3317" i="12"/>
  <c r="F3318" i="12"/>
  <c r="F3319" i="12"/>
  <c r="F3320" i="12"/>
  <c r="F3321" i="12"/>
  <c r="F3322" i="12"/>
  <c r="F3323" i="12"/>
  <c r="F3324" i="12"/>
  <c r="F3325" i="12"/>
  <c r="F3326" i="12"/>
  <c r="F3327" i="12"/>
  <c r="F3328" i="12"/>
  <c r="F3329" i="12"/>
  <c r="F3330" i="12"/>
  <c r="F3331" i="12"/>
  <c r="F3332" i="12"/>
  <c r="F3333" i="12"/>
  <c r="F3334" i="12"/>
  <c r="F3335" i="12"/>
  <c r="F3336" i="12"/>
  <c r="F3337" i="12"/>
  <c r="F3338" i="12"/>
  <c r="F3339" i="12"/>
  <c r="F3340" i="12"/>
  <c r="F3341" i="12"/>
  <c r="F3342" i="12"/>
  <c r="F3343" i="12"/>
  <c r="F3344" i="12"/>
  <c r="F3345" i="12"/>
  <c r="F3346" i="12"/>
  <c r="F3347" i="12"/>
  <c r="F3348" i="12"/>
  <c r="F3349" i="12"/>
  <c r="F3350" i="12"/>
  <c r="F3351" i="12"/>
  <c r="F3352" i="12"/>
  <c r="F3353" i="12"/>
  <c r="F3354" i="12"/>
  <c r="F3355" i="12"/>
  <c r="F3356" i="12"/>
  <c r="F3357" i="12"/>
  <c r="F3358" i="12"/>
  <c r="F3359" i="12"/>
  <c r="F3360" i="12"/>
  <c r="F3361" i="12"/>
  <c r="F3362" i="12"/>
  <c r="F3363" i="12"/>
  <c r="F3364" i="12"/>
  <c r="F3365" i="12"/>
  <c r="F3366" i="12"/>
  <c r="F3367" i="12"/>
  <c r="F3368" i="12"/>
  <c r="F3369" i="12"/>
  <c r="F3370" i="12"/>
  <c r="F3371" i="12"/>
  <c r="F3372" i="12"/>
  <c r="F3373" i="12"/>
  <c r="F3374" i="12"/>
  <c r="F3375" i="12"/>
  <c r="F3376" i="12"/>
  <c r="F3377" i="12"/>
  <c r="F3378" i="12"/>
  <c r="F3379" i="12"/>
  <c r="F3380" i="12"/>
  <c r="F3381" i="12"/>
  <c r="F3382" i="12"/>
  <c r="F3383" i="12"/>
  <c r="F3384" i="12"/>
  <c r="F3385" i="12"/>
  <c r="F3386" i="12"/>
  <c r="F3387" i="12"/>
  <c r="F3388" i="12"/>
  <c r="F3389" i="12"/>
  <c r="F3390" i="12"/>
  <c r="F3391" i="12"/>
  <c r="F3392" i="12"/>
  <c r="F3393" i="12"/>
  <c r="F3394" i="12"/>
  <c r="F3395" i="12"/>
  <c r="F3396" i="12"/>
  <c r="F3397" i="12"/>
  <c r="F3398" i="12"/>
  <c r="F3399" i="12"/>
  <c r="F3400" i="12"/>
  <c r="F3401" i="12"/>
  <c r="F3402" i="12"/>
  <c r="F3403" i="12"/>
  <c r="F3404" i="12"/>
  <c r="F3405" i="12"/>
  <c r="F3406" i="12"/>
  <c r="F3407" i="12"/>
  <c r="F3408" i="12"/>
  <c r="F3409" i="12"/>
  <c r="F3410" i="12"/>
  <c r="F3411" i="12"/>
  <c r="F3412" i="12"/>
  <c r="F3413" i="12"/>
  <c r="F3414" i="12"/>
  <c r="F3415" i="12"/>
  <c r="F3416" i="12"/>
  <c r="F3417" i="12"/>
  <c r="F3418" i="12"/>
  <c r="F3419" i="12"/>
  <c r="F3420" i="12"/>
  <c r="F3421" i="12"/>
  <c r="F3422" i="12"/>
  <c r="F3423" i="12"/>
  <c r="F3424" i="12"/>
  <c r="F3425" i="12"/>
  <c r="F3426" i="12"/>
  <c r="F3427" i="12"/>
  <c r="F3428" i="12"/>
  <c r="F3429" i="12"/>
  <c r="F3430" i="12"/>
  <c r="F3431" i="12"/>
  <c r="F3432" i="12"/>
  <c r="F3433" i="12"/>
  <c r="F3434" i="12"/>
  <c r="F3435" i="12"/>
  <c r="F3436" i="12"/>
  <c r="F3437" i="12"/>
  <c r="F3438" i="12"/>
  <c r="F3439" i="12"/>
  <c r="F3440" i="12"/>
  <c r="F3441" i="12"/>
  <c r="F3442" i="12"/>
  <c r="F3443" i="12"/>
  <c r="F3444" i="12"/>
  <c r="F3445" i="12"/>
  <c r="F3446" i="12"/>
  <c r="F3447" i="12"/>
  <c r="F3448" i="12"/>
  <c r="F3449" i="12"/>
  <c r="F3450" i="12"/>
  <c r="F3451" i="12"/>
  <c r="F3452" i="12"/>
  <c r="F3453" i="12"/>
  <c r="F3454" i="12"/>
  <c r="F3455" i="12"/>
  <c r="F3456" i="12"/>
  <c r="F3457" i="12"/>
  <c r="F3458" i="12"/>
  <c r="F3459" i="12"/>
  <c r="F3460" i="12"/>
  <c r="F3461" i="12"/>
  <c r="F3462" i="12"/>
  <c r="F3463" i="12"/>
  <c r="F3464" i="12"/>
  <c r="F3465" i="12"/>
  <c r="F3466" i="12"/>
  <c r="F3467" i="12"/>
  <c r="F3468" i="12"/>
  <c r="F3469" i="12"/>
  <c r="F3470" i="12"/>
  <c r="F3471" i="12"/>
  <c r="F3472" i="12"/>
  <c r="F3473" i="12"/>
  <c r="F3474" i="12"/>
  <c r="F3475" i="12"/>
  <c r="F3476" i="12"/>
  <c r="F3477" i="12"/>
  <c r="F3478" i="12"/>
  <c r="F3479" i="12"/>
  <c r="F3480" i="12"/>
  <c r="F3481" i="12"/>
  <c r="F3482" i="12"/>
  <c r="F3483" i="12"/>
  <c r="F3484" i="12"/>
  <c r="F3485" i="12"/>
  <c r="F3486" i="12"/>
  <c r="F3487" i="12"/>
  <c r="F3488" i="12"/>
  <c r="F3489" i="12"/>
  <c r="F3490" i="12"/>
  <c r="F3491" i="12"/>
  <c r="F3492" i="12"/>
  <c r="F3493" i="12"/>
  <c r="F3494" i="12"/>
  <c r="F3495" i="12"/>
  <c r="F3496" i="12"/>
  <c r="F3497" i="12"/>
  <c r="F3498" i="12"/>
  <c r="F3499" i="12"/>
  <c r="F3500" i="12"/>
  <c r="F3501" i="12"/>
  <c r="F3502" i="12"/>
  <c r="F3503" i="12"/>
  <c r="F3504" i="12"/>
  <c r="F3505" i="12"/>
  <c r="F3506" i="12"/>
  <c r="F3507" i="12"/>
  <c r="F3508" i="12"/>
  <c r="F3509" i="12"/>
  <c r="F3510" i="12"/>
  <c r="F3511" i="12"/>
  <c r="F3512" i="12"/>
  <c r="F3513" i="12"/>
  <c r="F3514" i="12"/>
  <c r="F3515" i="12"/>
  <c r="F3516" i="12"/>
  <c r="F3517" i="12"/>
  <c r="F3518" i="12"/>
  <c r="F3519" i="12"/>
  <c r="F3520" i="12"/>
  <c r="F3521" i="12"/>
  <c r="F3522" i="12"/>
  <c r="F3523" i="12"/>
  <c r="F3524" i="12"/>
  <c r="F3525" i="12"/>
  <c r="F3526" i="12"/>
  <c r="F3527" i="12"/>
  <c r="F3528" i="12"/>
  <c r="F3529" i="12"/>
  <c r="F3530" i="12"/>
  <c r="F3531" i="12"/>
  <c r="F3532" i="12"/>
  <c r="F3533" i="12"/>
  <c r="F3534" i="12"/>
  <c r="F3535" i="12"/>
  <c r="F3536" i="12"/>
  <c r="F3537" i="12"/>
  <c r="F3538" i="12"/>
  <c r="F3539" i="12"/>
  <c r="F3540" i="12"/>
  <c r="F3541" i="12"/>
  <c r="F3542" i="12"/>
  <c r="F3543" i="12"/>
  <c r="F3544" i="12"/>
  <c r="F3545" i="12"/>
  <c r="F3546" i="12"/>
  <c r="F3547" i="12"/>
  <c r="F3548" i="12"/>
  <c r="F3549" i="12"/>
  <c r="F3550" i="12"/>
  <c r="F3551" i="12"/>
  <c r="F3552" i="12"/>
  <c r="F3553" i="12"/>
  <c r="F3554" i="12"/>
  <c r="F3555" i="12"/>
  <c r="F3556" i="12"/>
  <c r="F3557" i="12"/>
  <c r="F3558" i="12"/>
  <c r="F3559" i="12"/>
  <c r="F3560" i="12"/>
  <c r="F3561" i="12"/>
  <c r="F3562" i="12"/>
  <c r="F3563" i="12"/>
  <c r="F3564" i="12"/>
  <c r="F3565" i="12"/>
  <c r="F3566" i="12"/>
  <c r="F3567" i="12"/>
  <c r="F3568" i="12"/>
  <c r="F3569" i="12"/>
  <c r="F3570" i="12"/>
  <c r="F3571" i="12"/>
  <c r="F3572" i="12"/>
  <c r="F3573" i="12"/>
  <c r="F3574" i="12"/>
  <c r="F3575" i="12"/>
  <c r="F3576" i="12"/>
  <c r="F3577" i="12"/>
  <c r="F3578" i="12"/>
  <c r="F3579" i="12"/>
  <c r="F3580" i="12"/>
  <c r="F3581" i="12"/>
  <c r="F3582" i="12"/>
  <c r="F3583" i="12"/>
  <c r="F3584" i="12"/>
  <c r="F3585" i="12"/>
  <c r="F3586" i="12"/>
  <c r="F3587" i="12"/>
  <c r="F3588" i="12"/>
  <c r="F3589" i="12"/>
  <c r="F3590" i="12"/>
  <c r="F3591" i="12"/>
  <c r="F3592" i="12"/>
  <c r="F3593" i="12"/>
  <c r="F3594" i="12"/>
  <c r="F3595" i="12"/>
  <c r="F3596" i="12"/>
  <c r="F3597" i="12"/>
  <c r="F3598" i="12"/>
  <c r="F3599" i="12"/>
  <c r="F3600" i="12"/>
  <c r="F3601" i="12"/>
  <c r="F3602" i="12"/>
  <c r="F3603" i="12"/>
  <c r="F3604" i="12"/>
  <c r="F3605" i="12"/>
  <c r="F3606" i="12"/>
  <c r="F3607" i="12"/>
  <c r="F3608" i="12"/>
  <c r="F3609" i="12"/>
  <c r="F3610" i="12"/>
  <c r="F3611" i="12"/>
  <c r="F3612" i="12"/>
  <c r="F3613" i="12"/>
  <c r="F3614" i="12"/>
  <c r="F3615" i="12"/>
  <c r="F3616" i="12"/>
  <c r="F3617" i="12"/>
  <c r="F3618" i="12"/>
  <c r="F3619" i="12"/>
  <c r="F3620" i="12"/>
  <c r="F3621" i="12"/>
  <c r="F3622" i="12"/>
  <c r="F3623" i="12"/>
  <c r="F3624" i="12"/>
  <c r="F3625" i="12"/>
  <c r="F3626" i="12"/>
  <c r="F3627" i="12"/>
  <c r="F3628" i="12"/>
  <c r="F3629" i="12"/>
  <c r="F3630" i="12"/>
  <c r="F3631" i="12"/>
  <c r="F3632" i="12"/>
  <c r="F3633" i="12"/>
  <c r="F3634" i="12"/>
  <c r="F3635" i="12"/>
  <c r="F3636" i="12"/>
  <c r="F3637" i="12"/>
  <c r="F3638" i="12"/>
  <c r="F3639" i="12"/>
  <c r="F3640" i="12"/>
  <c r="F3641" i="12"/>
  <c r="F3642" i="12"/>
  <c r="F3643" i="12"/>
  <c r="F3644" i="12"/>
  <c r="F3645" i="12"/>
  <c r="F3646" i="12"/>
  <c r="F3647" i="12"/>
  <c r="F3648" i="12"/>
  <c r="F3649" i="12"/>
  <c r="F3650" i="12"/>
  <c r="F3651" i="12"/>
  <c r="F3652" i="12"/>
  <c r="F3653" i="12"/>
  <c r="F3654" i="12"/>
  <c r="F3655" i="12"/>
  <c r="F3656" i="12"/>
  <c r="F3657" i="12"/>
  <c r="F3658" i="12"/>
  <c r="F3659" i="12"/>
  <c r="F3660" i="12"/>
  <c r="F3661" i="12"/>
  <c r="F3662" i="12"/>
  <c r="F3663" i="12"/>
  <c r="F3664" i="12"/>
  <c r="F3665" i="12"/>
  <c r="F3666" i="12"/>
  <c r="F3667" i="12"/>
  <c r="F3668" i="12"/>
  <c r="F3669" i="12"/>
  <c r="F3670" i="12"/>
  <c r="F3671" i="12"/>
  <c r="F3672" i="12"/>
  <c r="F3673" i="12"/>
  <c r="F3674" i="12"/>
  <c r="F3675" i="12"/>
  <c r="F3676" i="12"/>
  <c r="F3677" i="12"/>
  <c r="F3678" i="12"/>
  <c r="F3679" i="12"/>
  <c r="F3680" i="12"/>
  <c r="F3681" i="12"/>
  <c r="F3682" i="12"/>
  <c r="F3683" i="12"/>
  <c r="F3684" i="12"/>
  <c r="F3685" i="12"/>
  <c r="F3686" i="12"/>
  <c r="F3687" i="12"/>
  <c r="F3688" i="12"/>
  <c r="F3689" i="12"/>
  <c r="F3690" i="12"/>
  <c r="F3691" i="12"/>
  <c r="F3692" i="12"/>
  <c r="F3693" i="12"/>
  <c r="F3694" i="12"/>
  <c r="F3695" i="12"/>
  <c r="F3696" i="12"/>
  <c r="F3697" i="12"/>
  <c r="F3698" i="12"/>
  <c r="F3699" i="12"/>
  <c r="F3700" i="12"/>
  <c r="F3701" i="12"/>
  <c r="F3702" i="12"/>
  <c r="F3703" i="12"/>
  <c r="F3704" i="12"/>
  <c r="F3705" i="12"/>
  <c r="F3706" i="12"/>
  <c r="F3707" i="12"/>
  <c r="F3708" i="12"/>
  <c r="F3709" i="12"/>
  <c r="F3710" i="12"/>
  <c r="F3711" i="12"/>
  <c r="F3712" i="12"/>
  <c r="F3713" i="12"/>
  <c r="F3714" i="12"/>
  <c r="F3715" i="12"/>
  <c r="F3716" i="12"/>
  <c r="F3717" i="12"/>
  <c r="F3718" i="12"/>
  <c r="F3719" i="12"/>
  <c r="F3720" i="12"/>
  <c r="F3721" i="12"/>
  <c r="F3722" i="12"/>
  <c r="F3723" i="12"/>
  <c r="F3724" i="12"/>
  <c r="F3725" i="12"/>
  <c r="F3726" i="12"/>
  <c r="F3727" i="12"/>
  <c r="F3728" i="12"/>
  <c r="F3729" i="12"/>
  <c r="F3730" i="12"/>
  <c r="F3731" i="12"/>
  <c r="F3732" i="12"/>
  <c r="F3733" i="12"/>
  <c r="F3734" i="12"/>
  <c r="F3735" i="12"/>
  <c r="F3736" i="12"/>
  <c r="F3737" i="12"/>
  <c r="F3738" i="12"/>
  <c r="F3739" i="12"/>
  <c r="F3740" i="12"/>
  <c r="F3741" i="12"/>
  <c r="F3742" i="12"/>
  <c r="F3743" i="12"/>
  <c r="F3744" i="12"/>
  <c r="F3745" i="12"/>
  <c r="F3746" i="12"/>
  <c r="F3747" i="12"/>
  <c r="F3748" i="12"/>
  <c r="F3749" i="12"/>
  <c r="F3750" i="12"/>
  <c r="F3751" i="12"/>
  <c r="F3752" i="12"/>
  <c r="F3753" i="12"/>
  <c r="F3754" i="12"/>
  <c r="F3755" i="12"/>
  <c r="F3756" i="12"/>
  <c r="F3757" i="12"/>
  <c r="F3758" i="12"/>
  <c r="F3759" i="12"/>
  <c r="F3760" i="12"/>
  <c r="F3761" i="12"/>
  <c r="F3762" i="12"/>
  <c r="F3763" i="12"/>
  <c r="F3764" i="12"/>
  <c r="F3765" i="12"/>
  <c r="F3766" i="12"/>
  <c r="F3767" i="12"/>
  <c r="F3768" i="12"/>
  <c r="F3769" i="12"/>
  <c r="F3770" i="12"/>
  <c r="F3771" i="12"/>
  <c r="F3772" i="12"/>
  <c r="F3773" i="12"/>
  <c r="F3774" i="12"/>
  <c r="F3775" i="12"/>
  <c r="F3776" i="12"/>
  <c r="F3777" i="12"/>
  <c r="F3778" i="12"/>
  <c r="F3779" i="12"/>
  <c r="F3780" i="12"/>
  <c r="F3781" i="12"/>
  <c r="F3782" i="12"/>
  <c r="F3783" i="12"/>
  <c r="F3784" i="12"/>
  <c r="F3785" i="12"/>
  <c r="F3786" i="12"/>
  <c r="F3787" i="12"/>
  <c r="F3788" i="12"/>
  <c r="F3789" i="12"/>
  <c r="F3790" i="12"/>
  <c r="F3791" i="12"/>
  <c r="F3792" i="12"/>
  <c r="F3793" i="12"/>
  <c r="F3794" i="12"/>
  <c r="F3795" i="12"/>
  <c r="F3796" i="12"/>
  <c r="F3797" i="12"/>
  <c r="F3798" i="12"/>
  <c r="F3799" i="12"/>
  <c r="F3800" i="12"/>
  <c r="F3801" i="12"/>
  <c r="F3802" i="12"/>
  <c r="F3803" i="12"/>
  <c r="F3804" i="12"/>
  <c r="F3805" i="12"/>
  <c r="F3806" i="12"/>
  <c r="F3807" i="12"/>
  <c r="F3808" i="12"/>
  <c r="F3809" i="12"/>
  <c r="F3810" i="12"/>
  <c r="F3811" i="12"/>
  <c r="F3812" i="12"/>
  <c r="F3813" i="12"/>
  <c r="F3814" i="12"/>
  <c r="F3815" i="12"/>
  <c r="F3816" i="12"/>
  <c r="F3817" i="12"/>
  <c r="F3818" i="12"/>
  <c r="F3819" i="12"/>
  <c r="F3820" i="12"/>
  <c r="F3821" i="12"/>
  <c r="F3822" i="12"/>
  <c r="F3823" i="12"/>
  <c r="F3824" i="12"/>
  <c r="F3825" i="12"/>
  <c r="F3826" i="12"/>
  <c r="F3827" i="12"/>
  <c r="F3828" i="12"/>
  <c r="F3829" i="12"/>
  <c r="F3830" i="12"/>
  <c r="F3831" i="12"/>
  <c r="F3832" i="12"/>
  <c r="F3833" i="12"/>
  <c r="F3834" i="12"/>
  <c r="F3835" i="12"/>
  <c r="F3836" i="12"/>
  <c r="F3837" i="12"/>
  <c r="F3838" i="12"/>
  <c r="F3839" i="12"/>
  <c r="F3840" i="12"/>
  <c r="F3841" i="12"/>
  <c r="F3842" i="12"/>
  <c r="F3843" i="12"/>
  <c r="F3844" i="12"/>
  <c r="F3845" i="12"/>
  <c r="F3846" i="12"/>
  <c r="F3847" i="12"/>
  <c r="F3848" i="12"/>
  <c r="F3849" i="12"/>
  <c r="F3850" i="12"/>
  <c r="F3851" i="12"/>
  <c r="F3852" i="12"/>
  <c r="F3853" i="12"/>
  <c r="F3854" i="12"/>
  <c r="F3855" i="12"/>
  <c r="F3856" i="12"/>
  <c r="F3857" i="12"/>
  <c r="F3858" i="12"/>
  <c r="F3859" i="12"/>
  <c r="F3860" i="12"/>
  <c r="F3861" i="12"/>
  <c r="F3862" i="12"/>
  <c r="F3863" i="12"/>
  <c r="F3864" i="12"/>
  <c r="F3865" i="12"/>
  <c r="F3866" i="12"/>
  <c r="F3867" i="12"/>
  <c r="F3868" i="12"/>
  <c r="F3869" i="12"/>
  <c r="F3870" i="12"/>
  <c r="F3871" i="12"/>
  <c r="F3872" i="12"/>
  <c r="F3873" i="12"/>
  <c r="F3874" i="12"/>
  <c r="F3875" i="12"/>
  <c r="F3876" i="12"/>
  <c r="F3877" i="12"/>
  <c r="F3878" i="12"/>
  <c r="F3879" i="12"/>
  <c r="F3880" i="12"/>
  <c r="F3881" i="12"/>
  <c r="F3882" i="12"/>
  <c r="F3883" i="12"/>
  <c r="F3884" i="12"/>
  <c r="F3885" i="12"/>
  <c r="F3886" i="12"/>
  <c r="F3887" i="12"/>
  <c r="F3888" i="12"/>
  <c r="F3889" i="12"/>
  <c r="F3890" i="12"/>
  <c r="F3891" i="12"/>
  <c r="F3892" i="12"/>
  <c r="F3893" i="12"/>
  <c r="F3894" i="12"/>
  <c r="F3895" i="12"/>
  <c r="F3896" i="12"/>
  <c r="F3897" i="12"/>
  <c r="F3898" i="12"/>
  <c r="F3899" i="12"/>
  <c r="F3900" i="12"/>
  <c r="F3901" i="12"/>
  <c r="F3902" i="12"/>
  <c r="F3903" i="12"/>
  <c r="F3904" i="12"/>
  <c r="F3905" i="12"/>
  <c r="F3906" i="12"/>
  <c r="F3907" i="12"/>
  <c r="F3908" i="12"/>
  <c r="F3909" i="12"/>
  <c r="F3910" i="12"/>
  <c r="F3911" i="12"/>
  <c r="F3912" i="12"/>
  <c r="F3913" i="12"/>
  <c r="F3914" i="12"/>
  <c r="F3915" i="12"/>
  <c r="F3916" i="12"/>
  <c r="F3917" i="12"/>
  <c r="F3918" i="12"/>
  <c r="F3919" i="12"/>
  <c r="F3920" i="12"/>
  <c r="F3921" i="12"/>
  <c r="F3922" i="12"/>
  <c r="F3923" i="12"/>
  <c r="F3924" i="12"/>
  <c r="F3925" i="12"/>
  <c r="F3926" i="12"/>
  <c r="F3927" i="12"/>
  <c r="F3928" i="12"/>
  <c r="F3929" i="12"/>
  <c r="F3930" i="12"/>
  <c r="F3931" i="12"/>
  <c r="F3932" i="12"/>
  <c r="F3933" i="12"/>
  <c r="F3934" i="12"/>
  <c r="F3935" i="12"/>
  <c r="F3936" i="12"/>
  <c r="F3937" i="12"/>
  <c r="F3938" i="12"/>
  <c r="F3939" i="12"/>
  <c r="F3940" i="12"/>
  <c r="F3941" i="12"/>
  <c r="F3942" i="12"/>
  <c r="F3943" i="12"/>
  <c r="F3944" i="12"/>
  <c r="F3945" i="12"/>
  <c r="F3946" i="12"/>
  <c r="F3947" i="12"/>
  <c r="F3948" i="12"/>
  <c r="F3949" i="12"/>
  <c r="F3950" i="12"/>
  <c r="F3951" i="12"/>
  <c r="F3952" i="12"/>
  <c r="F3953" i="12"/>
  <c r="F3954" i="12"/>
  <c r="F3955" i="12"/>
  <c r="F3956" i="12"/>
  <c r="F3957" i="12"/>
  <c r="F3958" i="12"/>
  <c r="F3959" i="12"/>
  <c r="F3960" i="12"/>
  <c r="F3961" i="12"/>
  <c r="F3962" i="12"/>
  <c r="F3963" i="12"/>
  <c r="F3964" i="12"/>
  <c r="F3965" i="12"/>
  <c r="F3966" i="12"/>
  <c r="F3967" i="12"/>
  <c r="F3968" i="12"/>
  <c r="F3969" i="12"/>
  <c r="F3970" i="12"/>
  <c r="F3971" i="12"/>
  <c r="F3972" i="12"/>
  <c r="F3973" i="12"/>
  <c r="F3974" i="12"/>
  <c r="F3975" i="12"/>
  <c r="F3976" i="12"/>
  <c r="F3977" i="12"/>
  <c r="F3978" i="12"/>
  <c r="F3979" i="12"/>
  <c r="F3980" i="12"/>
  <c r="F3981" i="12"/>
  <c r="F3982" i="12"/>
  <c r="F3983" i="12"/>
  <c r="F3984" i="12"/>
  <c r="F3985" i="12"/>
  <c r="F3986" i="12"/>
  <c r="F3987" i="12"/>
  <c r="F3988" i="12"/>
  <c r="F3989" i="12"/>
  <c r="F3990" i="12"/>
  <c r="F3991" i="12"/>
  <c r="F3992" i="12"/>
  <c r="F3993" i="12"/>
  <c r="F3994" i="12"/>
  <c r="F3995" i="12"/>
  <c r="F3996" i="12"/>
  <c r="F3997" i="12"/>
  <c r="F3998" i="12"/>
  <c r="F3999" i="12"/>
  <c r="F4000" i="12"/>
  <c r="F4001" i="12"/>
  <c r="F4002" i="12"/>
  <c r="F4003" i="12"/>
  <c r="F4004" i="12"/>
  <c r="F4005" i="12"/>
  <c r="F4006" i="12"/>
  <c r="F4007" i="12"/>
  <c r="F4008" i="12"/>
  <c r="F4009" i="12"/>
  <c r="F4010" i="12"/>
  <c r="F4011" i="12"/>
  <c r="F4012" i="12"/>
  <c r="F4013" i="12"/>
  <c r="F4014" i="12"/>
  <c r="F4015" i="12"/>
  <c r="F4016" i="12"/>
  <c r="F4017" i="12"/>
  <c r="F4018" i="12"/>
  <c r="F4019" i="12"/>
  <c r="F4020" i="12"/>
  <c r="F4021" i="12"/>
  <c r="F4022" i="12"/>
  <c r="F4023" i="12"/>
  <c r="F4024" i="12"/>
  <c r="F4025" i="12"/>
  <c r="F4026" i="12"/>
  <c r="F4027" i="12"/>
  <c r="F4028" i="12"/>
  <c r="F4029" i="12"/>
  <c r="F4030" i="12"/>
  <c r="F4031" i="12"/>
  <c r="F4032" i="12"/>
  <c r="F4033" i="12"/>
  <c r="F4034" i="12"/>
  <c r="F4035" i="12"/>
  <c r="F4036" i="12"/>
  <c r="F4037" i="12"/>
  <c r="F4038" i="12"/>
  <c r="F4039" i="12"/>
  <c r="F4040" i="12"/>
  <c r="F4041" i="12"/>
  <c r="F4042" i="12"/>
  <c r="F4043" i="12"/>
  <c r="F4044" i="12"/>
  <c r="F4045" i="12"/>
  <c r="F4046" i="12"/>
  <c r="F4047" i="12"/>
  <c r="F4048" i="12"/>
  <c r="F4049" i="12"/>
  <c r="F4050" i="12"/>
  <c r="F4051" i="12"/>
  <c r="F4052" i="12"/>
  <c r="F4053" i="12"/>
  <c r="F4054" i="12"/>
  <c r="F4055" i="12"/>
  <c r="F4056" i="12"/>
  <c r="F4057" i="12"/>
  <c r="F4058" i="12"/>
  <c r="F4059" i="12"/>
  <c r="F4060" i="12"/>
  <c r="F4061" i="12"/>
  <c r="F4062" i="12"/>
  <c r="F4063" i="12"/>
  <c r="F4064" i="12"/>
  <c r="F4065" i="12"/>
  <c r="F4066" i="12"/>
  <c r="F4067" i="12"/>
  <c r="F4068" i="12"/>
  <c r="F4069" i="12"/>
  <c r="F4070" i="12"/>
  <c r="F4071" i="12"/>
  <c r="F4072" i="12"/>
  <c r="F4073" i="12"/>
  <c r="F4074" i="12"/>
  <c r="F4075" i="12"/>
  <c r="F4076" i="12"/>
  <c r="F4077" i="12"/>
  <c r="F4078" i="12"/>
  <c r="F4079" i="12"/>
  <c r="F4080" i="12"/>
  <c r="F4081" i="12"/>
  <c r="F4082" i="12"/>
  <c r="F4083" i="12"/>
  <c r="F4084" i="12"/>
  <c r="F4085" i="12"/>
  <c r="F4086" i="12"/>
  <c r="F4087" i="12"/>
  <c r="F4088" i="12"/>
  <c r="F4089" i="12"/>
  <c r="F4090" i="12"/>
  <c r="F4091" i="12"/>
  <c r="F4092" i="12"/>
  <c r="F4093" i="12"/>
  <c r="F4094" i="12"/>
  <c r="F4095" i="12"/>
  <c r="F4096" i="12"/>
  <c r="F4097" i="12"/>
  <c r="F4098" i="12"/>
  <c r="F4099" i="12"/>
  <c r="F4100" i="12"/>
  <c r="F4101" i="12"/>
  <c r="F4102" i="12"/>
  <c r="F4103" i="12"/>
  <c r="F4104" i="12"/>
  <c r="F4105" i="12"/>
  <c r="F4106" i="12"/>
  <c r="F4107" i="12"/>
  <c r="F4108" i="12"/>
  <c r="F4109" i="12"/>
  <c r="F4110" i="12"/>
  <c r="F4111" i="12"/>
  <c r="F4112" i="12"/>
  <c r="F4113" i="12"/>
  <c r="F4114" i="12"/>
  <c r="F4115" i="12"/>
  <c r="F4116" i="12"/>
  <c r="F4117" i="12"/>
  <c r="F4118" i="12"/>
  <c r="F4119" i="12"/>
  <c r="F4120" i="12"/>
  <c r="F4121" i="12"/>
  <c r="F4122" i="12"/>
  <c r="F4123" i="12"/>
  <c r="F4124" i="12"/>
  <c r="F4125" i="12"/>
  <c r="F4126" i="12"/>
  <c r="F4127" i="12"/>
  <c r="F4128" i="12"/>
  <c r="F4129" i="12"/>
  <c r="F4130" i="12"/>
  <c r="F4131" i="12"/>
  <c r="F4132" i="12"/>
  <c r="F4133" i="12"/>
  <c r="F4134" i="12"/>
  <c r="F4135" i="12"/>
  <c r="F4136" i="12"/>
  <c r="F4137" i="12"/>
  <c r="F4138" i="12"/>
  <c r="F4139" i="12"/>
  <c r="F4140" i="12"/>
  <c r="F4141" i="12"/>
  <c r="F4142" i="12"/>
  <c r="F4143" i="12"/>
  <c r="F4144" i="12"/>
  <c r="F4145" i="12"/>
  <c r="F4146" i="12"/>
  <c r="F4147" i="12"/>
  <c r="F4148" i="12"/>
  <c r="F4149" i="12"/>
  <c r="F4150" i="12"/>
  <c r="F4151" i="12"/>
  <c r="F4152" i="12"/>
  <c r="F4153" i="12"/>
  <c r="F4154" i="12"/>
  <c r="F4155" i="12"/>
  <c r="F4156" i="12"/>
  <c r="F4157" i="12"/>
  <c r="F4158" i="12"/>
  <c r="F4159" i="12"/>
  <c r="F4160" i="12"/>
  <c r="F4161" i="12"/>
  <c r="F4162" i="12"/>
  <c r="F4163" i="12"/>
  <c r="F4164" i="12"/>
  <c r="F4165" i="12"/>
  <c r="F4166" i="12"/>
  <c r="F4167" i="12"/>
  <c r="F4168" i="12"/>
  <c r="F4169" i="12"/>
  <c r="F4170" i="12"/>
  <c r="F4171" i="12"/>
  <c r="F4172" i="12"/>
  <c r="F4173" i="12"/>
  <c r="F4174" i="12"/>
  <c r="F4175" i="12"/>
  <c r="F4176" i="12"/>
  <c r="F4177" i="12"/>
  <c r="F4178" i="12"/>
  <c r="F4179" i="12"/>
  <c r="F4180" i="12"/>
  <c r="F4181" i="12"/>
  <c r="F4182" i="12"/>
  <c r="F4183" i="12"/>
  <c r="F4184" i="12"/>
  <c r="F4185" i="12"/>
  <c r="F4186" i="12"/>
  <c r="F4187" i="12"/>
  <c r="F4188" i="12"/>
  <c r="F4189" i="12"/>
  <c r="F4190" i="12"/>
  <c r="F4191" i="12"/>
  <c r="F4192" i="12"/>
  <c r="F4193" i="12"/>
  <c r="F4194" i="12"/>
  <c r="F4195" i="12"/>
  <c r="F4196" i="12"/>
  <c r="F4197" i="12"/>
  <c r="F4198" i="12"/>
  <c r="F4199" i="12"/>
  <c r="F4200" i="12"/>
  <c r="F4201" i="12"/>
  <c r="F4202" i="12"/>
  <c r="F4203" i="12"/>
  <c r="F4204" i="12"/>
  <c r="F4205" i="12"/>
  <c r="F4206" i="12"/>
  <c r="F4207" i="12"/>
  <c r="F4208" i="12"/>
  <c r="F4209" i="12"/>
  <c r="F4210" i="12"/>
  <c r="F4211" i="12"/>
  <c r="F4212" i="12"/>
  <c r="F4213" i="12"/>
  <c r="F4214" i="12"/>
  <c r="F4215" i="12"/>
  <c r="F4216" i="12"/>
  <c r="F4217" i="12"/>
  <c r="F4218" i="12"/>
  <c r="F4219" i="12"/>
  <c r="F4220" i="12"/>
  <c r="F4221" i="12"/>
  <c r="F4222" i="12"/>
  <c r="F4223" i="12"/>
  <c r="F4224" i="12"/>
  <c r="F4225" i="12"/>
  <c r="F4226" i="12"/>
  <c r="F4227" i="12"/>
  <c r="F4228" i="12"/>
  <c r="F4229" i="12"/>
  <c r="F4230" i="12"/>
  <c r="F4231" i="12"/>
  <c r="F4232" i="12"/>
  <c r="F4233" i="12"/>
  <c r="F4234" i="12"/>
  <c r="F4235" i="12"/>
  <c r="F4236" i="12"/>
  <c r="F4237" i="12"/>
  <c r="F4238" i="12"/>
  <c r="F4239" i="12"/>
  <c r="F4240" i="12"/>
  <c r="F4241" i="12"/>
  <c r="F4242" i="12"/>
  <c r="F4243" i="12"/>
  <c r="F4244" i="12"/>
  <c r="F4245" i="12"/>
  <c r="F4246" i="12"/>
  <c r="F4247" i="12"/>
  <c r="F4248" i="12"/>
  <c r="F4249" i="12"/>
  <c r="F4250" i="12"/>
  <c r="F4251" i="12"/>
  <c r="F4252" i="12"/>
  <c r="F4253" i="12"/>
  <c r="F4254" i="12"/>
  <c r="F4255" i="12"/>
  <c r="F4256" i="12"/>
  <c r="F4257" i="12"/>
  <c r="F4258" i="12"/>
  <c r="F4259" i="12"/>
  <c r="F4260" i="12"/>
  <c r="F4261" i="12"/>
  <c r="F4262" i="12"/>
  <c r="F4263" i="12"/>
  <c r="F4264" i="12"/>
  <c r="F4265" i="12"/>
  <c r="F4266" i="12"/>
  <c r="F4267" i="12"/>
  <c r="F4268" i="12"/>
  <c r="F4269" i="12"/>
  <c r="F4270" i="12"/>
  <c r="F4271" i="12"/>
  <c r="F4272" i="12"/>
  <c r="F4273" i="12"/>
  <c r="F4274" i="12"/>
  <c r="F4275" i="12"/>
  <c r="F4276" i="12"/>
  <c r="F4277" i="12"/>
  <c r="F4278" i="12"/>
  <c r="F4279" i="12"/>
  <c r="F4280" i="12"/>
  <c r="F4281" i="12"/>
  <c r="F4282" i="12"/>
  <c r="F4283" i="12"/>
  <c r="F4284" i="12"/>
  <c r="F4285" i="12"/>
  <c r="F4286" i="12"/>
  <c r="F4287" i="12"/>
  <c r="F4288" i="12"/>
  <c r="F4289" i="12"/>
  <c r="F4290" i="12"/>
  <c r="F4291" i="12"/>
  <c r="F4292" i="12"/>
  <c r="F4293" i="12"/>
  <c r="F4294" i="12"/>
  <c r="F4295" i="12"/>
  <c r="F4296" i="12"/>
  <c r="F4297" i="12"/>
  <c r="F4298" i="12"/>
  <c r="F4299" i="12"/>
  <c r="F4300" i="12"/>
  <c r="F4301" i="12"/>
  <c r="F4302" i="12"/>
  <c r="F4303" i="12"/>
  <c r="F4304" i="12"/>
  <c r="F4305" i="12"/>
  <c r="F4306" i="12"/>
  <c r="F4307" i="12"/>
  <c r="F4308" i="12"/>
  <c r="F4309" i="12"/>
  <c r="F4310" i="12"/>
  <c r="F4311" i="12"/>
  <c r="F4312" i="12"/>
  <c r="F4313" i="12"/>
  <c r="F4314" i="12"/>
  <c r="F4315" i="12"/>
  <c r="F4316" i="12"/>
  <c r="F4317" i="12"/>
  <c r="F4318" i="12"/>
  <c r="F4319" i="12"/>
  <c r="F4320" i="12"/>
  <c r="F4321" i="12"/>
  <c r="F4322" i="12"/>
  <c r="F4323" i="12"/>
  <c r="F4324" i="12"/>
  <c r="F4325" i="12"/>
  <c r="F4326" i="12"/>
  <c r="F4327" i="12"/>
  <c r="F4328" i="12"/>
  <c r="F4329" i="12"/>
  <c r="F4330" i="12"/>
  <c r="F4331" i="12"/>
  <c r="F4332" i="12"/>
  <c r="F4333" i="12"/>
  <c r="F4334" i="12"/>
  <c r="F4335" i="12"/>
  <c r="F4336" i="12"/>
  <c r="F4337" i="12"/>
  <c r="F4338" i="12"/>
  <c r="F4339" i="12"/>
  <c r="F4340" i="12"/>
  <c r="F4341" i="12"/>
  <c r="F4342" i="12"/>
  <c r="F4343" i="12"/>
  <c r="F4344" i="12"/>
  <c r="F4345" i="12"/>
  <c r="F4346" i="12"/>
  <c r="F4347" i="12"/>
  <c r="F4348" i="12"/>
  <c r="F4349" i="12"/>
  <c r="F4350" i="12"/>
  <c r="F4351" i="12"/>
  <c r="F4352" i="12"/>
  <c r="F4353" i="12"/>
  <c r="F4354" i="12"/>
  <c r="F4355" i="12"/>
  <c r="F4356" i="12"/>
  <c r="F4357" i="12"/>
  <c r="F4358" i="12"/>
  <c r="F4359" i="12"/>
  <c r="F4360" i="12"/>
  <c r="F4361" i="12"/>
  <c r="F4362" i="12"/>
  <c r="F4363" i="12"/>
  <c r="F4364" i="12"/>
  <c r="F4365" i="12"/>
  <c r="F4366" i="12"/>
  <c r="F4367" i="12"/>
  <c r="F4368" i="12"/>
  <c r="F4369" i="12"/>
  <c r="F4370" i="12"/>
  <c r="F4371" i="12"/>
  <c r="F4372" i="12"/>
  <c r="F4373" i="12"/>
  <c r="F4374" i="12"/>
  <c r="F4375" i="12"/>
  <c r="F4376" i="12"/>
  <c r="F4377" i="12"/>
  <c r="F4378" i="12"/>
  <c r="F4379" i="12"/>
  <c r="F4380" i="12"/>
  <c r="F4381" i="12"/>
  <c r="F4382" i="12"/>
  <c r="F4383" i="12"/>
  <c r="F4384" i="12"/>
  <c r="F4385" i="12"/>
  <c r="F4386" i="12"/>
  <c r="F4387" i="12"/>
  <c r="F4388" i="12"/>
  <c r="F4389" i="12"/>
  <c r="F4390" i="12"/>
  <c r="F4391" i="12"/>
  <c r="F4392" i="12"/>
  <c r="F4393" i="12"/>
  <c r="F4394" i="12"/>
  <c r="F4395" i="12"/>
  <c r="F4396" i="12"/>
  <c r="F4397" i="12"/>
  <c r="F4398" i="12"/>
  <c r="F4399" i="12"/>
  <c r="F4400" i="12"/>
  <c r="F4401" i="12"/>
  <c r="F4402" i="12"/>
  <c r="F4403" i="12"/>
  <c r="F4404" i="12"/>
  <c r="F4405" i="12"/>
  <c r="F4406" i="12"/>
  <c r="F4407" i="12"/>
  <c r="F4408" i="12"/>
  <c r="F4409" i="12"/>
  <c r="F4410" i="12"/>
  <c r="F4411" i="12"/>
  <c r="F4412" i="12"/>
  <c r="F4413" i="12"/>
  <c r="F4414" i="12"/>
  <c r="F4415" i="12"/>
  <c r="F4416" i="12"/>
  <c r="F4417" i="12"/>
  <c r="F4418" i="12"/>
  <c r="F4419" i="12"/>
  <c r="F4420" i="12"/>
  <c r="F4421" i="12"/>
  <c r="F4422" i="12"/>
  <c r="F4423" i="12"/>
  <c r="F4424" i="12"/>
  <c r="F4425" i="12"/>
  <c r="F4426" i="12"/>
  <c r="F4427" i="12"/>
  <c r="F4428" i="12"/>
  <c r="F4429" i="12"/>
  <c r="F4430" i="12"/>
  <c r="F4431" i="12"/>
  <c r="F4432" i="12"/>
  <c r="F4433" i="12"/>
  <c r="F4434" i="12"/>
  <c r="F4435" i="12"/>
  <c r="F4436" i="12"/>
  <c r="F4437" i="12"/>
  <c r="F4438" i="12"/>
  <c r="F4439" i="12"/>
  <c r="F4440" i="12"/>
  <c r="F4441" i="12"/>
  <c r="F4442" i="12"/>
  <c r="F4443" i="12"/>
  <c r="F4444" i="12"/>
  <c r="F4445" i="12"/>
  <c r="F4446" i="12"/>
  <c r="F4447" i="12"/>
  <c r="F4448" i="12"/>
  <c r="F4449" i="12"/>
  <c r="F4450" i="12"/>
  <c r="F4451" i="12"/>
  <c r="F4452" i="12"/>
  <c r="F4453" i="12"/>
  <c r="F4454" i="12"/>
  <c r="F4455" i="12"/>
  <c r="F4456" i="12"/>
  <c r="F4457" i="12"/>
  <c r="F4458" i="12"/>
  <c r="F4459" i="12"/>
  <c r="F4460" i="12"/>
  <c r="F4461" i="12"/>
  <c r="F4462" i="12"/>
  <c r="F4463" i="12"/>
  <c r="F4464" i="12"/>
  <c r="F4465" i="12"/>
  <c r="F4466" i="12"/>
  <c r="F4467" i="12"/>
  <c r="F4468" i="12"/>
  <c r="F4469" i="12"/>
  <c r="F4470" i="12"/>
  <c r="F4471" i="12"/>
  <c r="F4472" i="12"/>
  <c r="F4473" i="12"/>
  <c r="F4474" i="12"/>
  <c r="F4475" i="12"/>
  <c r="F4476" i="12"/>
  <c r="F4477" i="12"/>
  <c r="F4478" i="12"/>
  <c r="F4479" i="12"/>
  <c r="F4480" i="12"/>
  <c r="F4481" i="12"/>
  <c r="F4482" i="12"/>
  <c r="F4483" i="12"/>
  <c r="F4484" i="12"/>
  <c r="F4485" i="12"/>
  <c r="F4486" i="12"/>
  <c r="F4487" i="12"/>
  <c r="F4488" i="12"/>
  <c r="F4489" i="12"/>
  <c r="F4490" i="12"/>
  <c r="F4491" i="12"/>
  <c r="F4492" i="12"/>
  <c r="F4493" i="12"/>
  <c r="F4494" i="12"/>
  <c r="F4495" i="12"/>
  <c r="F4496" i="12"/>
  <c r="F4497" i="12"/>
  <c r="F4498" i="12"/>
  <c r="F4499" i="12"/>
  <c r="F4500" i="12"/>
  <c r="F4501" i="12"/>
  <c r="F4502" i="12"/>
  <c r="F4503" i="12"/>
  <c r="F4504" i="12"/>
  <c r="F4505" i="12"/>
  <c r="F4506" i="12"/>
  <c r="F4507" i="12"/>
  <c r="F4508" i="12"/>
  <c r="F4509" i="12"/>
  <c r="F4510" i="12"/>
  <c r="F4511" i="12"/>
  <c r="F4512" i="12"/>
  <c r="F4513" i="12"/>
  <c r="F4514" i="12"/>
  <c r="F4515" i="12"/>
  <c r="F4516" i="12"/>
  <c r="F4517" i="12"/>
  <c r="F4518" i="12"/>
  <c r="F4519" i="12"/>
  <c r="F4520" i="12"/>
  <c r="F4521" i="12"/>
  <c r="F4522" i="12"/>
  <c r="F4523" i="12"/>
  <c r="F4524" i="12"/>
  <c r="F4525" i="12"/>
  <c r="F4526" i="12"/>
  <c r="F4527" i="12"/>
  <c r="F4528" i="12"/>
  <c r="F4529" i="12"/>
  <c r="F4530" i="12"/>
  <c r="F4531" i="12"/>
  <c r="F4532" i="12"/>
  <c r="F4533" i="12"/>
  <c r="F4534" i="12"/>
  <c r="F4535" i="12"/>
  <c r="F4536" i="12"/>
  <c r="F4537" i="12"/>
  <c r="F4538" i="12"/>
  <c r="F4539" i="12"/>
  <c r="F4540" i="12"/>
  <c r="F4541" i="12"/>
  <c r="F4542" i="12"/>
  <c r="F4543" i="12"/>
  <c r="F4544" i="12"/>
  <c r="F4545" i="12"/>
  <c r="F4546" i="12"/>
  <c r="F4547" i="12"/>
  <c r="F4548" i="12"/>
  <c r="F4549" i="12"/>
  <c r="F4550" i="12"/>
  <c r="F4551" i="12"/>
  <c r="F4552" i="12"/>
  <c r="F4553" i="12"/>
  <c r="F4554" i="12"/>
  <c r="F4555" i="12"/>
  <c r="F4556" i="12"/>
  <c r="F4557" i="12"/>
  <c r="F4558" i="12"/>
  <c r="F4559" i="12"/>
  <c r="F4560" i="12"/>
  <c r="F4561" i="12"/>
  <c r="F4562" i="12"/>
  <c r="F4563" i="12"/>
  <c r="F4564" i="12"/>
  <c r="F4565" i="12"/>
  <c r="F4566" i="12"/>
  <c r="F4567" i="12"/>
  <c r="F4568" i="12"/>
  <c r="F4569" i="12"/>
  <c r="F4570" i="12"/>
  <c r="F4571" i="12"/>
  <c r="F4572" i="12"/>
  <c r="F4573" i="12"/>
  <c r="F4574" i="12"/>
  <c r="F4575" i="12"/>
  <c r="F4576" i="12"/>
  <c r="F4577" i="12"/>
  <c r="F4578" i="12"/>
  <c r="F4579" i="12"/>
  <c r="F4580" i="12"/>
  <c r="F4581" i="12"/>
  <c r="F4582" i="12"/>
  <c r="F4583" i="12"/>
  <c r="F4584" i="12"/>
  <c r="F4585" i="12"/>
  <c r="F4586" i="12"/>
  <c r="F4587" i="12"/>
  <c r="F4588" i="12"/>
  <c r="F4589" i="12"/>
  <c r="F4590" i="12"/>
  <c r="F4591" i="12"/>
  <c r="F4592" i="12"/>
  <c r="F4593" i="12"/>
  <c r="F4594" i="12"/>
  <c r="F4595" i="12"/>
  <c r="F4596" i="12"/>
  <c r="F4597" i="12"/>
  <c r="F4598" i="12"/>
  <c r="F4599" i="12"/>
  <c r="F4600" i="12"/>
  <c r="F4601" i="12"/>
  <c r="F4602" i="12"/>
  <c r="F4603" i="12"/>
  <c r="F4604" i="12"/>
  <c r="F4605" i="12"/>
  <c r="F4606" i="12"/>
  <c r="F4607" i="12"/>
  <c r="F4608" i="12"/>
  <c r="F4609" i="12"/>
  <c r="F4610" i="12"/>
  <c r="F4611" i="12"/>
  <c r="F4612" i="12"/>
  <c r="F4613" i="12"/>
  <c r="F4614" i="12"/>
  <c r="F4615" i="12"/>
  <c r="F4616" i="12"/>
  <c r="F4617" i="12"/>
  <c r="F4618" i="12"/>
  <c r="F4619" i="12"/>
  <c r="F4620" i="12"/>
  <c r="F4621" i="12"/>
  <c r="F4622" i="12"/>
  <c r="F4623" i="12"/>
  <c r="F4624" i="12"/>
  <c r="F4625" i="12"/>
  <c r="F4626" i="12"/>
  <c r="F4627" i="12"/>
  <c r="F4628" i="12"/>
  <c r="F4629" i="12"/>
  <c r="F4630" i="12"/>
  <c r="F4631" i="12"/>
  <c r="F4632" i="12"/>
  <c r="F4633" i="12"/>
  <c r="F4634" i="12"/>
  <c r="F4635" i="12"/>
  <c r="F4636" i="12"/>
  <c r="F4637" i="12"/>
  <c r="F4638" i="12"/>
  <c r="F4639" i="12"/>
  <c r="F4640" i="12"/>
  <c r="F4641" i="12"/>
  <c r="F4642" i="12"/>
  <c r="F4643" i="12"/>
  <c r="F4644" i="12"/>
  <c r="F4645" i="12"/>
  <c r="F4646" i="12"/>
  <c r="F4647" i="12"/>
  <c r="F4648" i="12"/>
  <c r="F4649" i="12"/>
  <c r="F4650" i="12"/>
  <c r="F4651" i="12"/>
  <c r="F4652" i="12"/>
  <c r="F4653" i="12"/>
  <c r="F4654" i="12"/>
  <c r="F4655" i="12"/>
  <c r="F4656" i="12"/>
  <c r="F4657" i="12"/>
  <c r="F4658" i="12"/>
  <c r="F4659" i="12"/>
  <c r="F4660" i="12"/>
  <c r="F4661" i="12"/>
  <c r="F4662" i="12"/>
  <c r="F4663" i="12"/>
  <c r="F4664" i="12"/>
  <c r="F4665" i="12"/>
  <c r="F4666" i="12"/>
  <c r="F4667" i="12"/>
  <c r="F4668" i="12"/>
  <c r="F4669" i="12"/>
  <c r="F4670" i="12"/>
  <c r="F4671" i="12"/>
  <c r="F4672" i="12"/>
  <c r="F4673" i="12"/>
  <c r="F4674" i="12"/>
  <c r="F4675" i="12"/>
  <c r="F4676" i="12"/>
  <c r="F4677" i="12"/>
  <c r="F4678" i="12"/>
  <c r="F4679" i="12"/>
  <c r="F4680" i="12"/>
  <c r="F4681" i="12"/>
  <c r="F4682" i="12"/>
  <c r="F4683" i="12"/>
  <c r="F4684" i="12"/>
  <c r="F4685" i="12"/>
  <c r="F4686" i="12"/>
  <c r="F4687" i="12"/>
  <c r="F4688" i="12"/>
  <c r="F4689" i="12"/>
  <c r="F4690" i="12"/>
  <c r="F4691" i="12"/>
  <c r="F4692" i="12"/>
  <c r="F4693" i="12"/>
  <c r="F4694" i="12"/>
  <c r="F4695" i="12"/>
  <c r="F4696" i="12"/>
  <c r="F4697" i="12"/>
  <c r="F4698" i="12"/>
  <c r="F4699" i="12"/>
  <c r="F4700" i="12"/>
  <c r="F4701" i="12"/>
  <c r="F4702" i="12"/>
  <c r="F4703" i="12"/>
  <c r="F4704" i="12"/>
  <c r="F4705" i="12"/>
  <c r="F4706" i="12"/>
  <c r="F4707" i="12"/>
  <c r="F4708" i="12"/>
  <c r="F4709" i="12"/>
  <c r="F4710" i="12"/>
  <c r="F4711" i="12"/>
  <c r="F4712" i="12"/>
  <c r="F4713" i="12"/>
  <c r="F4714" i="12"/>
  <c r="F4715" i="12"/>
  <c r="F4716" i="12"/>
  <c r="F4717" i="12"/>
  <c r="F4718" i="12"/>
  <c r="F4719" i="12"/>
  <c r="F4720" i="12"/>
  <c r="F4721" i="12"/>
  <c r="F4722" i="12"/>
  <c r="F4723" i="12"/>
  <c r="F4724" i="12"/>
  <c r="F4725" i="12"/>
  <c r="F4726" i="12"/>
  <c r="F4727" i="12"/>
  <c r="F4728" i="12"/>
  <c r="F4729" i="12"/>
  <c r="F4730" i="12"/>
  <c r="F4731" i="12"/>
  <c r="F4732" i="12"/>
  <c r="F4733" i="12"/>
  <c r="F4734" i="12"/>
  <c r="F4735" i="12"/>
  <c r="F4736" i="12"/>
  <c r="F4737" i="12"/>
  <c r="F4738" i="12"/>
  <c r="F4739" i="12"/>
  <c r="F4740" i="12"/>
  <c r="F4741" i="12"/>
  <c r="F4742" i="12"/>
  <c r="F4743" i="12"/>
  <c r="F4744" i="12"/>
  <c r="F4745" i="12"/>
  <c r="F4746" i="12"/>
  <c r="F4747" i="12"/>
  <c r="F4748" i="12"/>
  <c r="F4749" i="12"/>
  <c r="F4750" i="12"/>
  <c r="F4751" i="12"/>
  <c r="F4752" i="12"/>
  <c r="F4753" i="12"/>
  <c r="F4754" i="12"/>
  <c r="F4755" i="12"/>
  <c r="F4756" i="12"/>
  <c r="F4757" i="12"/>
  <c r="F4758" i="12"/>
  <c r="F4759" i="12"/>
  <c r="F4760" i="12"/>
  <c r="F4761" i="12"/>
  <c r="F4762" i="12"/>
  <c r="F4763" i="12"/>
  <c r="F4764" i="12"/>
  <c r="F4765" i="12"/>
  <c r="F4766" i="12"/>
  <c r="F4767" i="12"/>
  <c r="F4768" i="12"/>
  <c r="F4769" i="12"/>
  <c r="F4770" i="12"/>
  <c r="F4771" i="12"/>
  <c r="F4772" i="12"/>
  <c r="F4773" i="12"/>
  <c r="F4774" i="12"/>
  <c r="F4775" i="12"/>
  <c r="F4776" i="12"/>
  <c r="F4777" i="12"/>
  <c r="F4778" i="12"/>
  <c r="F4779" i="12"/>
  <c r="F4780" i="12"/>
  <c r="F4781" i="12"/>
  <c r="F4782" i="12"/>
  <c r="F4783" i="12"/>
  <c r="F4784" i="12"/>
  <c r="F4785" i="12"/>
  <c r="F4786" i="12"/>
  <c r="F4787" i="12"/>
  <c r="F4788" i="12"/>
  <c r="F4789" i="12"/>
  <c r="F4790" i="12"/>
  <c r="F4791" i="12"/>
  <c r="F4792" i="12"/>
  <c r="F4793" i="12"/>
  <c r="F4794" i="12"/>
  <c r="F4795" i="12"/>
  <c r="F4796" i="12"/>
  <c r="F4797" i="12"/>
  <c r="F4798" i="12"/>
  <c r="F4799" i="12"/>
  <c r="F4800" i="12"/>
  <c r="F4801" i="12"/>
  <c r="F4802" i="12"/>
  <c r="F4803" i="12"/>
  <c r="F4804" i="12"/>
  <c r="F4805" i="12"/>
  <c r="F4806" i="12"/>
  <c r="F4807" i="12"/>
  <c r="F4808" i="12"/>
  <c r="F4809" i="12"/>
  <c r="F4810" i="12"/>
  <c r="F4811" i="12"/>
  <c r="F4812" i="12"/>
  <c r="F4813" i="12"/>
  <c r="F4814" i="12"/>
  <c r="F4815" i="12"/>
  <c r="F4816" i="12"/>
  <c r="F4817" i="12"/>
  <c r="F4818" i="12"/>
  <c r="F4819" i="12"/>
  <c r="F4820" i="12"/>
  <c r="F4821" i="12"/>
  <c r="F4822" i="12"/>
  <c r="F4823" i="12"/>
  <c r="F4824" i="12"/>
  <c r="F4825" i="12"/>
  <c r="F4826" i="12"/>
  <c r="F4827" i="12"/>
  <c r="F4828" i="12"/>
  <c r="F4829" i="12"/>
  <c r="F4830" i="12"/>
  <c r="F4831" i="12"/>
  <c r="F4832" i="12"/>
  <c r="F4833" i="12"/>
  <c r="F4834" i="12"/>
  <c r="F4835" i="12"/>
  <c r="F4836" i="12"/>
  <c r="F4837" i="12"/>
  <c r="F4838" i="12"/>
  <c r="F4839" i="12"/>
  <c r="F4840" i="12"/>
  <c r="F4841" i="12"/>
  <c r="F4842" i="12"/>
  <c r="F4843" i="12"/>
  <c r="F4844" i="12"/>
  <c r="F4845" i="12"/>
  <c r="F4846" i="12"/>
  <c r="F4847" i="12"/>
  <c r="F4848" i="12"/>
  <c r="F4849" i="12"/>
  <c r="F4850" i="12"/>
  <c r="F4851" i="12"/>
  <c r="F4852" i="12"/>
  <c r="F4853" i="12"/>
  <c r="F4854" i="12"/>
  <c r="F4855" i="12"/>
  <c r="F4856" i="12"/>
  <c r="F4857" i="12"/>
  <c r="F4858" i="12"/>
  <c r="F4859" i="12"/>
  <c r="F4860" i="12"/>
  <c r="F4861" i="12"/>
  <c r="F4862" i="12"/>
  <c r="F4863" i="12"/>
  <c r="F4864" i="12"/>
  <c r="F4865" i="12"/>
  <c r="F4866" i="12"/>
  <c r="F4867" i="12"/>
  <c r="F4868" i="12"/>
  <c r="F4869" i="12"/>
  <c r="F4870" i="12"/>
  <c r="F4871" i="12"/>
  <c r="F4872" i="12"/>
  <c r="F4873" i="12"/>
  <c r="F4874" i="12"/>
  <c r="F4875" i="12"/>
  <c r="F4876" i="12"/>
  <c r="F4877" i="12"/>
  <c r="F4878" i="12"/>
  <c r="F4879" i="12"/>
  <c r="F4880" i="12"/>
  <c r="F4881" i="12"/>
  <c r="F4882" i="12"/>
  <c r="F4883" i="12"/>
  <c r="F4884" i="12"/>
  <c r="F4885" i="12"/>
  <c r="F4886" i="12"/>
  <c r="F4887" i="12"/>
  <c r="F4888" i="12"/>
  <c r="F4889" i="12"/>
  <c r="F4890" i="12"/>
  <c r="F4891" i="12"/>
  <c r="F4892" i="12"/>
  <c r="F4893" i="12"/>
  <c r="F4894" i="12"/>
  <c r="F4895" i="12"/>
  <c r="F4896" i="12"/>
  <c r="F4897" i="12"/>
  <c r="F4898" i="12"/>
  <c r="F4899" i="12"/>
  <c r="F4900" i="12"/>
  <c r="F4901" i="12"/>
  <c r="F4902" i="12"/>
  <c r="F4903" i="12"/>
  <c r="F4904" i="12"/>
  <c r="F4905" i="12"/>
  <c r="F4906" i="12"/>
  <c r="F4907" i="12"/>
  <c r="F4908" i="12"/>
  <c r="F4909" i="12"/>
  <c r="F4910" i="12"/>
  <c r="F4911" i="12"/>
  <c r="F4912" i="12"/>
  <c r="F4913" i="12"/>
  <c r="F4914" i="12"/>
  <c r="F4915" i="12"/>
  <c r="F4916" i="12"/>
  <c r="F4917" i="12"/>
  <c r="F4918" i="12"/>
  <c r="F4919" i="12"/>
  <c r="F4920" i="12"/>
  <c r="F4921" i="12"/>
  <c r="F4922" i="12"/>
  <c r="F4923" i="12"/>
  <c r="F4924" i="12"/>
  <c r="F4925" i="12"/>
  <c r="F4926" i="12"/>
  <c r="F4927" i="12"/>
  <c r="F4928" i="12"/>
  <c r="F4929" i="12"/>
  <c r="F4930" i="12"/>
  <c r="F4931" i="12"/>
  <c r="F4932" i="12"/>
  <c r="F4933" i="12"/>
  <c r="F4934" i="12"/>
  <c r="F4935" i="12"/>
  <c r="F4936" i="12"/>
  <c r="F4937" i="12"/>
  <c r="F4938" i="12"/>
  <c r="F4939" i="12"/>
  <c r="F4940" i="12"/>
  <c r="F4941" i="12"/>
  <c r="F4942" i="12"/>
  <c r="F4943" i="12"/>
  <c r="F4944" i="12"/>
  <c r="F4945" i="12"/>
  <c r="F4946" i="12"/>
  <c r="F4947" i="12"/>
  <c r="F4948" i="12"/>
  <c r="F4949" i="12"/>
  <c r="F4950" i="12"/>
  <c r="F4951" i="12"/>
  <c r="F4952" i="12"/>
  <c r="F4953" i="12"/>
  <c r="F4954" i="12"/>
  <c r="F4955" i="12"/>
  <c r="F4956" i="12"/>
  <c r="F4957" i="12"/>
  <c r="F4958" i="12"/>
  <c r="F4959" i="12"/>
  <c r="F4960" i="12"/>
  <c r="F4961" i="12"/>
  <c r="F4962" i="12"/>
  <c r="F4963" i="12"/>
  <c r="F4964" i="12"/>
  <c r="F4965" i="12"/>
  <c r="F4966" i="12"/>
  <c r="F4967" i="12"/>
  <c r="F4968" i="12"/>
  <c r="F4969" i="12"/>
  <c r="F4970" i="12"/>
  <c r="F4971" i="12"/>
  <c r="F4972" i="12"/>
  <c r="F4973" i="12"/>
  <c r="F4974" i="12"/>
  <c r="F4975" i="12"/>
  <c r="F4976" i="12"/>
  <c r="F4977" i="12"/>
  <c r="F4978" i="12"/>
  <c r="F4979" i="12"/>
  <c r="F4980" i="12"/>
  <c r="F4981" i="12"/>
  <c r="F4982" i="12"/>
  <c r="F4983" i="12"/>
  <c r="F4984" i="12"/>
  <c r="F4985" i="12"/>
  <c r="F4986" i="12"/>
  <c r="F4987" i="12"/>
  <c r="F4988" i="12"/>
  <c r="F4989" i="12"/>
  <c r="F4990" i="12"/>
  <c r="F4991" i="12"/>
  <c r="F4992" i="12"/>
  <c r="F4993" i="12"/>
  <c r="F4994" i="12"/>
  <c r="F4995" i="12"/>
  <c r="F4996" i="12"/>
  <c r="F4997" i="12"/>
  <c r="F4998" i="12"/>
  <c r="F4999" i="12"/>
  <c r="F5000" i="12"/>
  <c r="F5001" i="12"/>
  <c r="F5002" i="12"/>
  <c r="F5003" i="12"/>
  <c r="F5004" i="12"/>
  <c r="F5005" i="12"/>
  <c r="F5006" i="12"/>
  <c r="F5007" i="12"/>
  <c r="F5008" i="12"/>
  <c r="F5009" i="12"/>
  <c r="F5010" i="12"/>
  <c r="F5011" i="12"/>
  <c r="F5012" i="12"/>
  <c r="F5013" i="12"/>
  <c r="F5014" i="12"/>
  <c r="F5015" i="12"/>
  <c r="F5016" i="12"/>
  <c r="F5017" i="12"/>
  <c r="F5018" i="12"/>
  <c r="F5019" i="12"/>
  <c r="F5020" i="12"/>
  <c r="F5021" i="12"/>
  <c r="F5022" i="12"/>
  <c r="F5023" i="12"/>
  <c r="F5024" i="12"/>
  <c r="F5025" i="12"/>
  <c r="F5026" i="12"/>
  <c r="F5027" i="12"/>
  <c r="F5028" i="12"/>
  <c r="F5029" i="12"/>
  <c r="F5030" i="12"/>
  <c r="F5031" i="12"/>
  <c r="F5032" i="12"/>
  <c r="F5033" i="12"/>
  <c r="F5034" i="12"/>
  <c r="F5035" i="12"/>
  <c r="F5036" i="12"/>
  <c r="F5037" i="12"/>
  <c r="F5038" i="12"/>
  <c r="F5039" i="12"/>
  <c r="F5040" i="12"/>
  <c r="F5041" i="12"/>
  <c r="F5042" i="12"/>
  <c r="F5043" i="12"/>
  <c r="F5044" i="12"/>
  <c r="F5045" i="12"/>
  <c r="F5046" i="12"/>
  <c r="F5047" i="12"/>
  <c r="F5048" i="12"/>
  <c r="F5049" i="12"/>
  <c r="F5050" i="12"/>
  <c r="F5051" i="12"/>
  <c r="F5052" i="12"/>
  <c r="F5053" i="12"/>
  <c r="F5054" i="12"/>
  <c r="F5055" i="12"/>
  <c r="F5056" i="12"/>
  <c r="F5057" i="12"/>
  <c r="F5058" i="12"/>
  <c r="F5059" i="12"/>
  <c r="F5060" i="12"/>
  <c r="F5061" i="12"/>
  <c r="F5062" i="12"/>
  <c r="F5063" i="12"/>
  <c r="F5064" i="12"/>
  <c r="F5065" i="12"/>
  <c r="F5066" i="12"/>
  <c r="F5067" i="12"/>
  <c r="F5068" i="12"/>
  <c r="F5069" i="12"/>
  <c r="F5070" i="12"/>
  <c r="F5071" i="12"/>
  <c r="F5072" i="12"/>
  <c r="F5073" i="12"/>
  <c r="F5074" i="12"/>
  <c r="F5075" i="12"/>
  <c r="F5076" i="12"/>
  <c r="F5077" i="12"/>
  <c r="F5078" i="12"/>
  <c r="F5079" i="12"/>
  <c r="F5080" i="12"/>
  <c r="F5081" i="12"/>
  <c r="F5082" i="12"/>
  <c r="F5083" i="12"/>
  <c r="F5084" i="12"/>
  <c r="F5085" i="12"/>
  <c r="F5086" i="12"/>
  <c r="F5087" i="12"/>
  <c r="F5088" i="12"/>
  <c r="F5089" i="12"/>
  <c r="F5090" i="12"/>
  <c r="F5091" i="12"/>
  <c r="F5092" i="12"/>
  <c r="F5093" i="12"/>
  <c r="F5094" i="12"/>
  <c r="F5095" i="12"/>
  <c r="F5096" i="12"/>
  <c r="F5097" i="12"/>
  <c r="F5098" i="12"/>
  <c r="F5099" i="12"/>
  <c r="F5100" i="12"/>
  <c r="F5101" i="12"/>
  <c r="F5102" i="12"/>
  <c r="F5103" i="12"/>
  <c r="F5104" i="12"/>
  <c r="F5105" i="12"/>
  <c r="F5106" i="12"/>
  <c r="F5107" i="12"/>
  <c r="F5108" i="12"/>
  <c r="F5109" i="12"/>
  <c r="F5110" i="12"/>
  <c r="F5111" i="12"/>
  <c r="F5112" i="12"/>
  <c r="F5113" i="12"/>
  <c r="F5114" i="12"/>
  <c r="F5115" i="12"/>
  <c r="F5116" i="12"/>
  <c r="F5117" i="12"/>
  <c r="F5118" i="12"/>
  <c r="F5119" i="12"/>
  <c r="F5120" i="12"/>
  <c r="F5121" i="12"/>
  <c r="F5122" i="12"/>
  <c r="F5123" i="12"/>
  <c r="F5124" i="12"/>
  <c r="F5125" i="12"/>
  <c r="F5126" i="12"/>
  <c r="F5127" i="12"/>
  <c r="F5128" i="12"/>
  <c r="F5129" i="12"/>
  <c r="F5130" i="12"/>
  <c r="F5131" i="12"/>
  <c r="F5132" i="12"/>
  <c r="F5133" i="12"/>
  <c r="F5134" i="12"/>
  <c r="F5135" i="12"/>
  <c r="F5136" i="12"/>
  <c r="F5137" i="12"/>
  <c r="F5138" i="12"/>
  <c r="F5139" i="12"/>
  <c r="F5140" i="12"/>
  <c r="F5141" i="12"/>
  <c r="F5142" i="12"/>
  <c r="F5143" i="12"/>
  <c r="F5144" i="12"/>
  <c r="F5145" i="12"/>
  <c r="F5146" i="12"/>
  <c r="F5147" i="12"/>
  <c r="F5148" i="12"/>
  <c r="F5149" i="12"/>
  <c r="F5150" i="12"/>
  <c r="F5151" i="12"/>
  <c r="F5152" i="12"/>
  <c r="F5153" i="12"/>
  <c r="F5154" i="12"/>
  <c r="F5155" i="12"/>
  <c r="F5156" i="12"/>
  <c r="F5157" i="12"/>
  <c r="F5158" i="12"/>
  <c r="F5159" i="12"/>
  <c r="F5160" i="12"/>
  <c r="F5161" i="12"/>
  <c r="F5162" i="12"/>
  <c r="F5163" i="12"/>
  <c r="F5164" i="12"/>
  <c r="F5165" i="12"/>
  <c r="F5166" i="12"/>
  <c r="F5167" i="12"/>
  <c r="F5168" i="12"/>
  <c r="F5169" i="12"/>
  <c r="F5170" i="12"/>
  <c r="F5171" i="12"/>
  <c r="F5172" i="12"/>
  <c r="F5173" i="12"/>
  <c r="F5174" i="12"/>
  <c r="F5175" i="12"/>
  <c r="F5176" i="12"/>
  <c r="F5177" i="12"/>
  <c r="F5178" i="12"/>
  <c r="F5179" i="12"/>
  <c r="F5180" i="12"/>
  <c r="F5181" i="12"/>
  <c r="F5182" i="12"/>
  <c r="F5183" i="12"/>
  <c r="F5184" i="12"/>
  <c r="F5185" i="12"/>
  <c r="F5186" i="12"/>
  <c r="F5187" i="12"/>
  <c r="F5188" i="12"/>
  <c r="F5189" i="12"/>
  <c r="F5190" i="12"/>
  <c r="F5191" i="12"/>
  <c r="F5192" i="12"/>
  <c r="F5193" i="12"/>
  <c r="F5194" i="12"/>
  <c r="F5195" i="12"/>
  <c r="F5196" i="12"/>
  <c r="F5197" i="12"/>
  <c r="F5198" i="12"/>
  <c r="F5199" i="12"/>
  <c r="F5200" i="12"/>
  <c r="F5201" i="12"/>
  <c r="F5202" i="12"/>
  <c r="F5203" i="12"/>
  <c r="F5204" i="12"/>
  <c r="F5205" i="12"/>
  <c r="F5206" i="12"/>
  <c r="F5207" i="12"/>
  <c r="F5208" i="12"/>
  <c r="F5209" i="12"/>
  <c r="F5210" i="12"/>
  <c r="F5211" i="12"/>
  <c r="F5212" i="12"/>
  <c r="F5213" i="12"/>
  <c r="F5214" i="12"/>
  <c r="F5215" i="12"/>
  <c r="F5216" i="12"/>
  <c r="F5217" i="12"/>
  <c r="F5218" i="12"/>
  <c r="F5219" i="12"/>
  <c r="F5220" i="12"/>
  <c r="F5221" i="12"/>
  <c r="F5222" i="12"/>
  <c r="F5223" i="12"/>
  <c r="F5224" i="12"/>
  <c r="F5225" i="12"/>
  <c r="F5226" i="12"/>
  <c r="F5227" i="12"/>
  <c r="F5228" i="12"/>
  <c r="F5229" i="12"/>
  <c r="F5230" i="12"/>
  <c r="F5231" i="12"/>
  <c r="F5232" i="12"/>
  <c r="F5233" i="12"/>
  <c r="F5234" i="12"/>
  <c r="F5235" i="12"/>
  <c r="F5236" i="12"/>
  <c r="F5237" i="12"/>
  <c r="F5238" i="12"/>
  <c r="F5239" i="12"/>
  <c r="F5240" i="12"/>
  <c r="F5241" i="12"/>
  <c r="F5242" i="12"/>
  <c r="F5243" i="12"/>
  <c r="F5244" i="12"/>
  <c r="F5245" i="12"/>
  <c r="F5246" i="12"/>
  <c r="F5247" i="12"/>
  <c r="F5248" i="12"/>
  <c r="F5249" i="12"/>
  <c r="F5250" i="12"/>
  <c r="F5251" i="12"/>
  <c r="F5252" i="12"/>
  <c r="F5253" i="12"/>
  <c r="F5254" i="12"/>
  <c r="F5255" i="12"/>
  <c r="F5256" i="12"/>
  <c r="F5257" i="12"/>
  <c r="F5258" i="12"/>
  <c r="F5259" i="12"/>
  <c r="F5260" i="12"/>
  <c r="F5261" i="12"/>
  <c r="F5262" i="12"/>
  <c r="F5263" i="12"/>
  <c r="F5264" i="12"/>
  <c r="F5265" i="12"/>
  <c r="F5266" i="12"/>
  <c r="F5267" i="12"/>
  <c r="F5268" i="12"/>
  <c r="F5269" i="12"/>
  <c r="F5270" i="12"/>
  <c r="F5271" i="12"/>
  <c r="F5272" i="12"/>
  <c r="F5273" i="12"/>
  <c r="F5274" i="12"/>
  <c r="F5275" i="12"/>
  <c r="F5276" i="12"/>
  <c r="F5277" i="12"/>
  <c r="F5278" i="12"/>
  <c r="F5279" i="12"/>
  <c r="F5280" i="12"/>
  <c r="F5281" i="12"/>
  <c r="F5282" i="12"/>
  <c r="F5283" i="12"/>
  <c r="F5284" i="12"/>
  <c r="F5285" i="12"/>
  <c r="F5286" i="12"/>
  <c r="F5287" i="12"/>
  <c r="F5288" i="12"/>
  <c r="F5289" i="12"/>
  <c r="F5290" i="12"/>
  <c r="F5291" i="12"/>
  <c r="F5292" i="12"/>
  <c r="F5293" i="12"/>
  <c r="F5294" i="12"/>
  <c r="F5295" i="12"/>
  <c r="F5296" i="12"/>
  <c r="F5297" i="12"/>
  <c r="F5298" i="12"/>
  <c r="F5299" i="12"/>
  <c r="F5300" i="12"/>
  <c r="F5301" i="12"/>
  <c r="F5302" i="12"/>
  <c r="F5303" i="12"/>
  <c r="F5304" i="12"/>
  <c r="F5305" i="12"/>
  <c r="F5306" i="12"/>
  <c r="F5307" i="12"/>
  <c r="F5308" i="12"/>
  <c r="F5309" i="12"/>
  <c r="F5310" i="12"/>
  <c r="F5311" i="12"/>
  <c r="F5312" i="12"/>
  <c r="F5313" i="12"/>
  <c r="F5314" i="12"/>
  <c r="F5315" i="12"/>
  <c r="F5316" i="12"/>
  <c r="F5317" i="12"/>
  <c r="F5318" i="12"/>
  <c r="F5319" i="12"/>
  <c r="F5320" i="12"/>
  <c r="F5321" i="12"/>
  <c r="F5322" i="12"/>
  <c r="F5323" i="12"/>
  <c r="F5324" i="12"/>
  <c r="F5325" i="12"/>
  <c r="F5326" i="12"/>
  <c r="F5327" i="12"/>
  <c r="F5328" i="12"/>
  <c r="F5329" i="12"/>
  <c r="F5330" i="12"/>
  <c r="F5331" i="12"/>
  <c r="F5332" i="12"/>
  <c r="F5333" i="12"/>
  <c r="F5334" i="12"/>
  <c r="F5335" i="12"/>
  <c r="F5336" i="12"/>
  <c r="F5337" i="12"/>
  <c r="F5338" i="12"/>
  <c r="F5339" i="12"/>
  <c r="F5340" i="12"/>
  <c r="F5341" i="12"/>
  <c r="F5342" i="12"/>
  <c r="F5343" i="12"/>
  <c r="F5344" i="12"/>
  <c r="F5345" i="12"/>
  <c r="F5346" i="12"/>
  <c r="F5347" i="12"/>
  <c r="F5348" i="12"/>
  <c r="F5349" i="12"/>
  <c r="F5350" i="12"/>
  <c r="F5351" i="12"/>
  <c r="F5352" i="12"/>
  <c r="F5353" i="12"/>
  <c r="F5354" i="12"/>
  <c r="F5355" i="12"/>
  <c r="F5356" i="12"/>
  <c r="F5357" i="12"/>
  <c r="F5358" i="12"/>
  <c r="F5359" i="12"/>
  <c r="F5360" i="12"/>
  <c r="F5361" i="12"/>
  <c r="F5362" i="12"/>
  <c r="F5363" i="12"/>
  <c r="F5364" i="12"/>
  <c r="F5365" i="12"/>
  <c r="F5366" i="12"/>
  <c r="F5367" i="12"/>
  <c r="F5368" i="12"/>
  <c r="F5369" i="12"/>
  <c r="F5370" i="12"/>
  <c r="F5371" i="12"/>
  <c r="F5372" i="12"/>
  <c r="F5373" i="12"/>
  <c r="F5374" i="12"/>
  <c r="F5375" i="12"/>
  <c r="F5376" i="12"/>
  <c r="F5377" i="12"/>
  <c r="F5378" i="12"/>
  <c r="F5379" i="12"/>
  <c r="F5380" i="12"/>
  <c r="F5381" i="12"/>
  <c r="F5382" i="12"/>
  <c r="F5383" i="12"/>
  <c r="F5384" i="12"/>
  <c r="F5385" i="12"/>
  <c r="F5386" i="12"/>
  <c r="F5387" i="12"/>
  <c r="F5388" i="12"/>
  <c r="F5389" i="12"/>
  <c r="F5390" i="12"/>
  <c r="F5391" i="12"/>
  <c r="F5392" i="12"/>
  <c r="F5393" i="12"/>
  <c r="F5394" i="12"/>
  <c r="F5395" i="12"/>
  <c r="F5396" i="12"/>
  <c r="F5397" i="12"/>
  <c r="F5398" i="12"/>
  <c r="F5399" i="12"/>
  <c r="F5400" i="12"/>
  <c r="F5401" i="12"/>
  <c r="F5402" i="12"/>
  <c r="F5403" i="12"/>
  <c r="F5404" i="12"/>
  <c r="F5405" i="12"/>
  <c r="F5406" i="12"/>
  <c r="F5407" i="12"/>
  <c r="F5408" i="12"/>
  <c r="F5409" i="12"/>
  <c r="F5410" i="12"/>
  <c r="F5411" i="12"/>
  <c r="F5412" i="12"/>
  <c r="F5413" i="12"/>
  <c r="F5414" i="12"/>
  <c r="F5415" i="12"/>
  <c r="F5416" i="12"/>
  <c r="F5417" i="12"/>
  <c r="F5418" i="12"/>
  <c r="F5419" i="12"/>
  <c r="F5420" i="12"/>
  <c r="F5421" i="12"/>
  <c r="F5422" i="12"/>
  <c r="F5423" i="12"/>
  <c r="F5424" i="12"/>
  <c r="F5425" i="12"/>
  <c r="F5426" i="12"/>
  <c r="F5427" i="12"/>
  <c r="F5428" i="12"/>
  <c r="F5429" i="12"/>
  <c r="F5430" i="12"/>
  <c r="F5431" i="12"/>
  <c r="F5432" i="12"/>
  <c r="F5433" i="12"/>
  <c r="F5434" i="12"/>
  <c r="F5435" i="12"/>
  <c r="F5436" i="12"/>
  <c r="F5437" i="12"/>
  <c r="F5438" i="12"/>
  <c r="F5439" i="12"/>
  <c r="F5440" i="12"/>
  <c r="F5441" i="12"/>
  <c r="F5442" i="12"/>
  <c r="F5443" i="12"/>
  <c r="F5444" i="12"/>
  <c r="F5445" i="12"/>
  <c r="F5446" i="12"/>
  <c r="F5447" i="12"/>
  <c r="F5448" i="12"/>
  <c r="F5449" i="12"/>
  <c r="F5450" i="12"/>
  <c r="F5451" i="12"/>
  <c r="F5452" i="12"/>
  <c r="F5453" i="12"/>
  <c r="F5454" i="12"/>
  <c r="F5455" i="12"/>
  <c r="F5456" i="12"/>
  <c r="F5457" i="12"/>
  <c r="F5458" i="12"/>
  <c r="F5459" i="12"/>
  <c r="F5460" i="12"/>
  <c r="F5461" i="12"/>
  <c r="F5462" i="12"/>
  <c r="F5463" i="12"/>
  <c r="F5464" i="12"/>
  <c r="F5465" i="12"/>
  <c r="F5466" i="12"/>
  <c r="F5467" i="12"/>
  <c r="F5468" i="12"/>
  <c r="F5469" i="12"/>
  <c r="F5470" i="12"/>
  <c r="F5471" i="12"/>
  <c r="F5472" i="12"/>
  <c r="F5473" i="12"/>
  <c r="F5474" i="12"/>
  <c r="F5475" i="12"/>
  <c r="F5476" i="12"/>
  <c r="F5477" i="12"/>
  <c r="F5478" i="12"/>
  <c r="F5479" i="12"/>
  <c r="F5480" i="12"/>
  <c r="F5481" i="12"/>
  <c r="F5482" i="12"/>
  <c r="F5483" i="12"/>
  <c r="F5484" i="12"/>
  <c r="F5485" i="12"/>
  <c r="F5486" i="12"/>
  <c r="F5487" i="12"/>
  <c r="F5488" i="12"/>
  <c r="F5489" i="12"/>
  <c r="F5490" i="12"/>
  <c r="F5491" i="12"/>
  <c r="F5492" i="12"/>
  <c r="F5493" i="12"/>
  <c r="F5494" i="12"/>
  <c r="F5495" i="12"/>
  <c r="F5496" i="12"/>
  <c r="F5497" i="12"/>
  <c r="F5498" i="12"/>
  <c r="F5499" i="12"/>
  <c r="F5500" i="12"/>
  <c r="F5501" i="12"/>
  <c r="F5502" i="12"/>
  <c r="F5503" i="12"/>
  <c r="F5504" i="12"/>
  <c r="F5505" i="12"/>
  <c r="F5506" i="12"/>
  <c r="F5507" i="12"/>
  <c r="F5508" i="12"/>
  <c r="F5509" i="12"/>
  <c r="F5510" i="12"/>
  <c r="F5511" i="12"/>
  <c r="F5512" i="12"/>
  <c r="F5513" i="12"/>
  <c r="F5514" i="12"/>
  <c r="F5515" i="12"/>
  <c r="F5516" i="12"/>
  <c r="F5517" i="12"/>
  <c r="F5518" i="12"/>
  <c r="F5519" i="12"/>
  <c r="F5520" i="12"/>
  <c r="F5521" i="12"/>
  <c r="F5522" i="12"/>
  <c r="F5523" i="12"/>
  <c r="F5524" i="12"/>
  <c r="F5525" i="12"/>
  <c r="F5526" i="12"/>
  <c r="F5527" i="12"/>
  <c r="F5528" i="12"/>
  <c r="F5529" i="12"/>
  <c r="F5530" i="12"/>
  <c r="F5531" i="12"/>
  <c r="F5532" i="12"/>
  <c r="F5533" i="12"/>
  <c r="F5534" i="12"/>
  <c r="F5535" i="12"/>
  <c r="F5536" i="12"/>
  <c r="F5537" i="12"/>
  <c r="F5538" i="12"/>
  <c r="F5539" i="12"/>
  <c r="F5540" i="12"/>
  <c r="F5541" i="12"/>
  <c r="F5542" i="12"/>
  <c r="F5543" i="12"/>
  <c r="F5544" i="12"/>
  <c r="F5545" i="12"/>
  <c r="F5546" i="12"/>
  <c r="F5547" i="12"/>
  <c r="F5548" i="12"/>
  <c r="F5549" i="12"/>
  <c r="F5550" i="12"/>
  <c r="F5551" i="12"/>
  <c r="F5552" i="12"/>
  <c r="F5553" i="12"/>
  <c r="F5554" i="12"/>
  <c r="F5555" i="12"/>
  <c r="F5556" i="12"/>
  <c r="F5557" i="12"/>
  <c r="F5558" i="12"/>
  <c r="F5559" i="12"/>
  <c r="F5560" i="12"/>
  <c r="F5561" i="12"/>
  <c r="F5562" i="12"/>
  <c r="F5563" i="12"/>
  <c r="F5564" i="12"/>
  <c r="F5565" i="12"/>
  <c r="F5566" i="12"/>
  <c r="F5567" i="12"/>
  <c r="F5568" i="12"/>
  <c r="F5569" i="12"/>
  <c r="F5570" i="12"/>
  <c r="F5571" i="12"/>
  <c r="F5572" i="12"/>
  <c r="F5573" i="12"/>
  <c r="F5574" i="12"/>
  <c r="F5575" i="12"/>
  <c r="F5576" i="12"/>
  <c r="F5577" i="12"/>
  <c r="F5578" i="12"/>
  <c r="F5579" i="12"/>
  <c r="F5580" i="12"/>
  <c r="F5581" i="12"/>
  <c r="F5582" i="12"/>
  <c r="F5583" i="12"/>
  <c r="F5584" i="12"/>
  <c r="F5585" i="12"/>
  <c r="F5586" i="12"/>
  <c r="F5587" i="12"/>
  <c r="F5588" i="12"/>
  <c r="F5589" i="12"/>
  <c r="F5590" i="12"/>
  <c r="F5591" i="12"/>
  <c r="F5592" i="12"/>
  <c r="F5593" i="12"/>
  <c r="F5594" i="12"/>
  <c r="F5595" i="12"/>
  <c r="F5596" i="12"/>
  <c r="F5597" i="12"/>
  <c r="F5598" i="12"/>
  <c r="F5599" i="12"/>
  <c r="F5600" i="12"/>
  <c r="F5601" i="12"/>
  <c r="F5602" i="12"/>
  <c r="F5603" i="12"/>
  <c r="F5604" i="12"/>
  <c r="F5605" i="12"/>
  <c r="F5606" i="12"/>
  <c r="F5607" i="12"/>
  <c r="F5608" i="12"/>
  <c r="F5609" i="12"/>
  <c r="F5610" i="12"/>
  <c r="F5611" i="12"/>
  <c r="F5612" i="12"/>
  <c r="F5613" i="12"/>
  <c r="F5614" i="12"/>
  <c r="F5615" i="12"/>
  <c r="F5616" i="12"/>
  <c r="F5617" i="12"/>
  <c r="F5618" i="12"/>
  <c r="F5619" i="12"/>
  <c r="F5620" i="12"/>
  <c r="F5621" i="12"/>
  <c r="F5622" i="12"/>
  <c r="F5623" i="12"/>
  <c r="F5624" i="12"/>
  <c r="F5625" i="12"/>
  <c r="F5626" i="12"/>
  <c r="F5627" i="12"/>
  <c r="F5628" i="12"/>
  <c r="F5629" i="12"/>
  <c r="F5630" i="12"/>
  <c r="F5631" i="12"/>
  <c r="F5632" i="12"/>
  <c r="F5633" i="12"/>
  <c r="F5634" i="12"/>
  <c r="F5635" i="12"/>
  <c r="F5636" i="12"/>
  <c r="F5637" i="12"/>
  <c r="F5638" i="12"/>
  <c r="F5639" i="12"/>
  <c r="F5640" i="12"/>
  <c r="F5641" i="12"/>
  <c r="F5642" i="12"/>
  <c r="F5643" i="12"/>
  <c r="F5644" i="12"/>
  <c r="F5645" i="12"/>
  <c r="F5646" i="12"/>
  <c r="F5647" i="12"/>
  <c r="F5648" i="12"/>
  <c r="F5649" i="12"/>
  <c r="F5650" i="12"/>
  <c r="F5651" i="12"/>
  <c r="F5652" i="12"/>
  <c r="F5653" i="12"/>
  <c r="F5654" i="12"/>
  <c r="F5655" i="12"/>
  <c r="F5656" i="12"/>
  <c r="F5657" i="12"/>
  <c r="F5658" i="12"/>
  <c r="F5659" i="12"/>
  <c r="F5660" i="12"/>
  <c r="F5661" i="12"/>
  <c r="F5662" i="12"/>
  <c r="F5663" i="12"/>
  <c r="F5664" i="12"/>
  <c r="F5665" i="12"/>
  <c r="F5666" i="12"/>
  <c r="F5667" i="12"/>
  <c r="F5668" i="12"/>
  <c r="F5669" i="12"/>
  <c r="F5670" i="12"/>
  <c r="F5671" i="12"/>
  <c r="F5672" i="12"/>
  <c r="F5673" i="12"/>
  <c r="F5674" i="12"/>
  <c r="F5675" i="12"/>
  <c r="F5676" i="12"/>
  <c r="F5677" i="12"/>
  <c r="F5678" i="12"/>
  <c r="F5679" i="12"/>
  <c r="F5680" i="12"/>
  <c r="F5681" i="12"/>
  <c r="F5682" i="12"/>
  <c r="F5683" i="12"/>
  <c r="F5684" i="12"/>
  <c r="F5685" i="12"/>
  <c r="F5686" i="12"/>
  <c r="F5687" i="12"/>
  <c r="F5688" i="12"/>
  <c r="F5689" i="12"/>
  <c r="F5690" i="12"/>
  <c r="F5691" i="12"/>
  <c r="F5692" i="12"/>
  <c r="F5693" i="12"/>
  <c r="F5694" i="12"/>
  <c r="F5695" i="12"/>
  <c r="F5696" i="12"/>
  <c r="F5697" i="12"/>
  <c r="F5698" i="12"/>
  <c r="F5699" i="12"/>
  <c r="F5700" i="12"/>
  <c r="F5701" i="12"/>
  <c r="F5702" i="12"/>
  <c r="F5703" i="12"/>
  <c r="F5704" i="12"/>
  <c r="F5705" i="12"/>
  <c r="F5706" i="12"/>
  <c r="F5707" i="12"/>
  <c r="F5708" i="12"/>
  <c r="F5709" i="12"/>
  <c r="F5710" i="12"/>
  <c r="F5711" i="12"/>
  <c r="F5712" i="12"/>
  <c r="F5713" i="12"/>
  <c r="F5714" i="12"/>
  <c r="F5715" i="12"/>
  <c r="F5716" i="12"/>
  <c r="F5717" i="12"/>
  <c r="F5718" i="12"/>
  <c r="F5719" i="12"/>
  <c r="F5720" i="12"/>
  <c r="F5721" i="12"/>
  <c r="F5722" i="12"/>
  <c r="F5723" i="12"/>
  <c r="F5724" i="12"/>
  <c r="F5725" i="12"/>
  <c r="F5726" i="12"/>
  <c r="F5727" i="12"/>
  <c r="F5728" i="12"/>
  <c r="F5729" i="12"/>
  <c r="F5730" i="12"/>
  <c r="F5731" i="12"/>
  <c r="F5732" i="12"/>
  <c r="F5733" i="12"/>
  <c r="F5734" i="12"/>
  <c r="F5735" i="12"/>
  <c r="F5736" i="12"/>
  <c r="F5737" i="12"/>
  <c r="F5738" i="12"/>
  <c r="F5739" i="12"/>
  <c r="F5740" i="12"/>
  <c r="F5741" i="12"/>
  <c r="F5742" i="12"/>
  <c r="F5743" i="12"/>
  <c r="F5744" i="12"/>
  <c r="F5745" i="12"/>
  <c r="F5746" i="12"/>
  <c r="F5747" i="12"/>
  <c r="F5748" i="12"/>
  <c r="F5749" i="12"/>
  <c r="F5750" i="12"/>
  <c r="F5751" i="12"/>
  <c r="F5752" i="12"/>
  <c r="F5753" i="12"/>
  <c r="F5754" i="12"/>
  <c r="F5755" i="12"/>
  <c r="F5756" i="12"/>
  <c r="F5757" i="12"/>
  <c r="F5758" i="12"/>
  <c r="F5759" i="12"/>
  <c r="F5760" i="12"/>
  <c r="F5761" i="12"/>
  <c r="F5762" i="12"/>
  <c r="F5763" i="12"/>
  <c r="F5764" i="12"/>
  <c r="F5765" i="12"/>
  <c r="F5766" i="12"/>
  <c r="F5767" i="12"/>
  <c r="F5768" i="12"/>
  <c r="F5769" i="12"/>
  <c r="F5770" i="12"/>
  <c r="F5771" i="12"/>
  <c r="F5772" i="12"/>
  <c r="F5773" i="12"/>
  <c r="F5774" i="12"/>
  <c r="F5775" i="12"/>
  <c r="F5776" i="12"/>
  <c r="F5777" i="12"/>
  <c r="F5778" i="12"/>
  <c r="F5779" i="12"/>
  <c r="F5780" i="12"/>
  <c r="F5781" i="12"/>
  <c r="F5782" i="12"/>
  <c r="F5783" i="12"/>
  <c r="F5784" i="12"/>
  <c r="F5785" i="12"/>
  <c r="F5786" i="12"/>
  <c r="F5787" i="12"/>
  <c r="F5788" i="12"/>
  <c r="F5789" i="12"/>
  <c r="F5790" i="12"/>
  <c r="F5791" i="12"/>
  <c r="F5792" i="12"/>
  <c r="F5793" i="12"/>
  <c r="F5794" i="12"/>
  <c r="F5795" i="12"/>
  <c r="F5796" i="12"/>
  <c r="F5797" i="12"/>
  <c r="F5798" i="12"/>
  <c r="F5799" i="12"/>
  <c r="F5800" i="12"/>
  <c r="F5801" i="12"/>
  <c r="F5802" i="12"/>
  <c r="F5803" i="12"/>
  <c r="F5804" i="12"/>
  <c r="F5805" i="12"/>
  <c r="F5806" i="12"/>
  <c r="F5807" i="12"/>
  <c r="F5808" i="12"/>
  <c r="F5809" i="12"/>
  <c r="F5810" i="12"/>
  <c r="F5811" i="12"/>
  <c r="F5812" i="12"/>
  <c r="F5813" i="12"/>
  <c r="F5814" i="12"/>
  <c r="F5815" i="12"/>
  <c r="F5816" i="12"/>
  <c r="F5817" i="12"/>
  <c r="F5818" i="12"/>
  <c r="F5819" i="12"/>
  <c r="F5820" i="12"/>
  <c r="F5821" i="12"/>
  <c r="F5822" i="12"/>
  <c r="F5823" i="12"/>
  <c r="F5824" i="12"/>
  <c r="F5825" i="12"/>
  <c r="F5826" i="12"/>
  <c r="F5827" i="12"/>
  <c r="F5828" i="12"/>
  <c r="F5829" i="12"/>
  <c r="F5830" i="12"/>
  <c r="F5831" i="12"/>
  <c r="F5832" i="12"/>
  <c r="F5833" i="12"/>
  <c r="F5834" i="12"/>
  <c r="F5835" i="12"/>
  <c r="F5836" i="12"/>
  <c r="F5837" i="12"/>
  <c r="F5838" i="12"/>
  <c r="F5839" i="12"/>
  <c r="F5840" i="12"/>
  <c r="F5841" i="12"/>
  <c r="F5842" i="12"/>
  <c r="F5843" i="12"/>
  <c r="F5844" i="12"/>
  <c r="F5845" i="12"/>
  <c r="F5846" i="12"/>
  <c r="F5847" i="12"/>
  <c r="F5848" i="12"/>
  <c r="F5849" i="12"/>
  <c r="F5850" i="12"/>
  <c r="F5851" i="12"/>
  <c r="F5852" i="12"/>
  <c r="F5853" i="12"/>
  <c r="F5854" i="12"/>
  <c r="F5855" i="12"/>
  <c r="F5856" i="12"/>
  <c r="F5857" i="12"/>
  <c r="F5858" i="12"/>
  <c r="F5859" i="12"/>
  <c r="F5860" i="12"/>
  <c r="F5861" i="12"/>
  <c r="F5862" i="12"/>
  <c r="F5863" i="12"/>
  <c r="F5864" i="12"/>
  <c r="F5865" i="12"/>
  <c r="F5866" i="12"/>
  <c r="F5867" i="12"/>
  <c r="F5868" i="12"/>
  <c r="F5869" i="12"/>
  <c r="F5870" i="12"/>
  <c r="F5871" i="12"/>
  <c r="F5872" i="12"/>
  <c r="F5873" i="12"/>
  <c r="F5874" i="12"/>
  <c r="F5875" i="12"/>
  <c r="F5876" i="12"/>
  <c r="F5877" i="12"/>
  <c r="F5878" i="12"/>
  <c r="F5879" i="12"/>
  <c r="F5880" i="12"/>
  <c r="F5881" i="12"/>
  <c r="F5882" i="12"/>
  <c r="F5883" i="12"/>
  <c r="F5884" i="12"/>
  <c r="F5885" i="12"/>
  <c r="F5886" i="12"/>
  <c r="F5887" i="12"/>
  <c r="F5888" i="12"/>
  <c r="F5889" i="12"/>
  <c r="F5890" i="12"/>
  <c r="F5891" i="12"/>
  <c r="F5892" i="12"/>
  <c r="F5893" i="12"/>
  <c r="F5894" i="12"/>
  <c r="F5895" i="12"/>
  <c r="F5896" i="12"/>
  <c r="F5897" i="12"/>
  <c r="F5898" i="12"/>
  <c r="F5899" i="12"/>
  <c r="F5900" i="12"/>
  <c r="F5901" i="12"/>
  <c r="F5902" i="12"/>
  <c r="F5903" i="12"/>
  <c r="F5904" i="12"/>
  <c r="F5905" i="12"/>
  <c r="F5906" i="12"/>
  <c r="F5907" i="12"/>
  <c r="F5908" i="12"/>
  <c r="F5909" i="12"/>
  <c r="F5910" i="12"/>
  <c r="F5911" i="12"/>
  <c r="F5912" i="12"/>
  <c r="F5913" i="12"/>
  <c r="F5914" i="12"/>
  <c r="F5915" i="12"/>
  <c r="F5916" i="12"/>
  <c r="F5917" i="12"/>
  <c r="F5918" i="12"/>
  <c r="F5919" i="12"/>
  <c r="F5920" i="12"/>
  <c r="F5921" i="12"/>
  <c r="F5922" i="12"/>
  <c r="F5923" i="12"/>
  <c r="F5924" i="12"/>
  <c r="F5925" i="12"/>
  <c r="F5926" i="12"/>
  <c r="F5927" i="12"/>
  <c r="F5928" i="12"/>
  <c r="F5929" i="12"/>
  <c r="F5930" i="12"/>
  <c r="F5931" i="12"/>
  <c r="F5932" i="12"/>
  <c r="F5933" i="12"/>
  <c r="F5934" i="12"/>
  <c r="F5935" i="12"/>
  <c r="F5936" i="12"/>
  <c r="F5937" i="12"/>
  <c r="F5938" i="12"/>
  <c r="F5939" i="12"/>
  <c r="F5940" i="12"/>
  <c r="F5941" i="12"/>
  <c r="F5942" i="12"/>
  <c r="F5943" i="12"/>
  <c r="F5944" i="12"/>
  <c r="F5945" i="12"/>
  <c r="F5946" i="12"/>
  <c r="F5947" i="12"/>
  <c r="F5948" i="12"/>
  <c r="F5949" i="12"/>
  <c r="F5950" i="12"/>
  <c r="F5951" i="12"/>
  <c r="F5952" i="12"/>
  <c r="F5953" i="12"/>
  <c r="F5954" i="12"/>
  <c r="F5955" i="12"/>
  <c r="F5956" i="12"/>
  <c r="F5957" i="12"/>
  <c r="F5958" i="12"/>
  <c r="F5959" i="12"/>
  <c r="F5960" i="12"/>
  <c r="F5961" i="12"/>
  <c r="F5962" i="12"/>
  <c r="F5963" i="12"/>
  <c r="F5964" i="12"/>
  <c r="F5965" i="12"/>
  <c r="F5966" i="12"/>
  <c r="F5967" i="12"/>
  <c r="F5968" i="12"/>
  <c r="F5969" i="12"/>
  <c r="F5970" i="12"/>
  <c r="F5971" i="12"/>
  <c r="F5972" i="12"/>
  <c r="F5973" i="12"/>
  <c r="F5974" i="12"/>
  <c r="F5975" i="12"/>
  <c r="F5976" i="12"/>
  <c r="F5977" i="12"/>
  <c r="F5978" i="12"/>
  <c r="F5979" i="12"/>
  <c r="F5980" i="12"/>
  <c r="F5981" i="12"/>
  <c r="F5982" i="12"/>
  <c r="F5983" i="12"/>
  <c r="F5984" i="12"/>
  <c r="F5985" i="12"/>
  <c r="F5986" i="12"/>
  <c r="F5987" i="12"/>
  <c r="F5988" i="12"/>
  <c r="F5989" i="12"/>
  <c r="F5990" i="12"/>
  <c r="F5991" i="12"/>
  <c r="F5992" i="12"/>
  <c r="F5993" i="12"/>
  <c r="F5994" i="12"/>
  <c r="F5995" i="12"/>
  <c r="F5996" i="12"/>
  <c r="F5997" i="12"/>
  <c r="F5998" i="12"/>
  <c r="F5999" i="12"/>
  <c r="F6000" i="12"/>
  <c r="F6001" i="12"/>
  <c r="F6002" i="12"/>
  <c r="F6003" i="12"/>
  <c r="F6004" i="12"/>
  <c r="F6005" i="12"/>
  <c r="F6006" i="12"/>
  <c r="F6007" i="12"/>
  <c r="F6008" i="12"/>
  <c r="F6009" i="12"/>
  <c r="F6010" i="12"/>
  <c r="F6011" i="12"/>
  <c r="F6012" i="12"/>
  <c r="F6013" i="12"/>
  <c r="F6014" i="12"/>
  <c r="F6015" i="12"/>
  <c r="F6016" i="12"/>
  <c r="F6017" i="12"/>
  <c r="F6018" i="12"/>
  <c r="F6019" i="12"/>
  <c r="F6020" i="12"/>
  <c r="F6021" i="12"/>
  <c r="F6022" i="12"/>
  <c r="F6023" i="12"/>
  <c r="F6024" i="12"/>
  <c r="F6025" i="12"/>
  <c r="F6026" i="12"/>
  <c r="F6027" i="12"/>
  <c r="F6028" i="12"/>
  <c r="F6029" i="12"/>
  <c r="F6030" i="12"/>
  <c r="F6031" i="12"/>
  <c r="F6032" i="12"/>
  <c r="F6033" i="12"/>
  <c r="F6034" i="12"/>
  <c r="F6035" i="12"/>
  <c r="F6036" i="12"/>
  <c r="F6037" i="12"/>
  <c r="F6038" i="12"/>
  <c r="F6039" i="12"/>
  <c r="F6040" i="12"/>
  <c r="F6041" i="12"/>
  <c r="F6042" i="12"/>
  <c r="F6043" i="12"/>
  <c r="F6044" i="12"/>
  <c r="F6045" i="12"/>
  <c r="F6046" i="12"/>
  <c r="F6047" i="12"/>
  <c r="F6048" i="12"/>
  <c r="F6049" i="12"/>
  <c r="F6050" i="12"/>
  <c r="G2" i="12"/>
  <c r="H2" i="12" s="1"/>
  <c r="G3" i="12"/>
  <c r="H3" i="12" s="1"/>
  <c r="G4" i="12"/>
  <c r="H4" i="12" s="1"/>
  <c r="G5" i="12"/>
  <c r="H5" i="12" s="1"/>
  <c r="G6" i="12"/>
  <c r="H6" i="12" s="1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3" i="12"/>
  <c r="H13" i="12" s="1"/>
  <c r="G14" i="12"/>
  <c r="H14" i="12" s="1"/>
  <c r="G15" i="12"/>
  <c r="H15" i="12" s="1"/>
  <c r="G16" i="12"/>
  <c r="H16" i="12" s="1"/>
  <c r="G17" i="12"/>
  <c r="H17" i="12" s="1"/>
  <c r="G18" i="12"/>
  <c r="H18" i="12" s="1"/>
  <c r="G19" i="12"/>
  <c r="H19" i="12" s="1"/>
  <c r="G20" i="12"/>
  <c r="H20" i="12" s="1"/>
  <c r="G21" i="12"/>
  <c r="H21" i="12" s="1"/>
  <c r="G22" i="12"/>
  <c r="H22" i="12" s="1"/>
  <c r="G23" i="12"/>
  <c r="H23" i="12" s="1"/>
  <c r="G24" i="12"/>
  <c r="H24" i="12" s="1"/>
  <c r="G25" i="12"/>
  <c r="H25" i="12" s="1"/>
  <c r="G26" i="12"/>
  <c r="H26" i="12" s="1"/>
  <c r="G27" i="12"/>
  <c r="H27" i="12" s="1"/>
  <c r="G28" i="12"/>
  <c r="H28" i="12" s="1"/>
  <c r="G29" i="12"/>
  <c r="H29" i="12" s="1"/>
  <c r="G30" i="12"/>
  <c r="H30" i="12" s="1"/>
  <c r="G31" i="12"/>
  <c r="H31" i="12" s="1"/>
  <c r="G32" i="12"/>
  <c r="H32" i="12" s="1"/>
  <c r="G33" i="12"/>
  <c r="H33" i="12" s="1"/>
  <c r="G34" i="12"/>
  <c r="H34" i="12" s="1"/>
  <c r="G35" i="12"/>
  <c r="H35" i="12" s="1"/>
  <c r="G36" i="12"/>
  <c r="H36" i="12" s="1"/>
  <c r="G37" i="12"/>
  <c r="H37" i="12" s="1"/>
  <c r="G38" i="12"/>
  <c r="H38" i="12" s="1"/>
  <c r="G39" i="12"/>
  <c r="H39" i="12" s="1"/>
  <c r="G40" i="12"/>
  <c r="H40" i="12" s="1"/>
  <c r="G41" i="12"/>
  <c r="H41" i="12" s="1"/>
  <c r="G42" i="12"/>
  <c r="H42" i="12" s="1"/>
  <c r="G43" i="12"/>
  <c r="H43" i="12" s="1"/>
  <c r="G44" i="12"/>
  <c r="H44" i="12" s="1"/>
  <c r="G45" i="12"/>
  <c r="H45" i="12" s="1"/>
  <c r="G46" i="12"/>
  <c r="H46" i="12" s="1"/>
  <c r="G47" i="12"/>
  <c r="H47" i="12" s="1"/>
  <c r="G48" i="12"/>
  <c r="H48" i="12" s="1"/>
  <c r="G49" i="12"/>
  <c r="H49" i="12" s="1"/>
  <c r="G50" i="12"/>
  <c r="H50" i="12" s="1"/>
  <c r="G51" i="12"/>
  <c r="H51" i="12" s="1"/>
  <c r="G52" i="12"/>
  <c r="H52" i="12" s="1"/>
  <c r="G53" i="12"/>
  <c r="H53" i="12" s="1"/>
  <c r="G54" i="12"/>
  <c r="H54" i="12" s="1"/>
  <c r="G55" i="12"/>
  <c r="H55" i="12" s="1"/>
  <c r="G56" i="12"/>
  <c r="H56" i="12" s="1"/>
  <c r="G57" i="12"/>
  <c r="H57" i="12" s="1"/>
  <c r="G58" i="12"/>
  <c r="H58" i="12" s="1"/>
  <c r="G59" i="12"/>
  <c r="H59" i="12" s="1"/>
  <c r="G60" i="12"/>
  <c r="H60" i="12" s="1"/>
  <c r="G61" i="12"/>
  <c r="H61" i="12" s="1"/>
  <c r="G62" i="12"/>
  <c r="H62" i="12" s="1"/>
  <c r="G63" i="12"/>
  <c r="H63" i="12" s="1"/>
  <c r="G64" i="12"/>
  <c r="H64" i="12" s="1"/>
  <c r="G65" i="12"/>
  <c r="H65" i="12" s="1"/>
  <c r="G66" i="12"/>
  <c r="H66" i="12" s="1"/>
  <c r="G67" i="12"/>
  <c r="H67" i="12" s="1"/>
  <c r="G68" i="12"/>
  <c r="H68" i="12" s="1"/>
  <c r="G69" i="12"/>
  <c r="H69" i="12" s="1"/>
  <c r="G70" i="12"/>
  <c r="H70" i="12" s="1"/>
  <c r="G71" i="12"/>
  <c r="H71" i="12" s="1"/>
  <c r="G72" i="12"/>
  <c r="H72" i="12" s="1"/>
  <c r="G73" i="12"/>
  <c r="H73" i="12" s="1"/>
  <c r="G74" i="12"/>
  <c r="H74" i="12" s="1"/>
  <c r="G75" i="12"/>
  <c r="H75" i="12" s="1"/>
  <c r="G76" i="12"/>
  <c r="H76" i="12" s="1"/>
  <c r="G77" i="12"/>
  <c r="H77" i="12" s="1"/>
  <c r="G78" i="12"/>
  <c r="H78" i="12" s="1"/>
  <c r="G79" i="12"/>
  <c r="H79" i="12" s="1"/>
  <c r="G80" i="12"/>
  <c r="H80" i="12" s="1"/>
  <c r="G81" i="12"/>
  <c r="H81" i="12" s="1"/>
  <c r="G82" i="12"/>
  <c r="H82" i="12" s="1"/>
  <c r="G83" i="12"/>
  <c r="H83" i="12" s="1"/>
  <c r="G84" i="12"/>
  <c r="H84" i="12" s="1"/>
  <c r="G85" i="12"/>
  <c r="H85" i="12" s="1"/>
  <c r="G86" i="12"/>
  <c r="H86" i="12" s="1"/>
  <c r="G87" i="12"/>
  <c r="H87" i="12" s="1"/>
  <c r="G88" i="12"/>
  <c r="H88" i="12" s="1"/>
  <c r="G89" i="12"/>
  <c r="H89" i="12" s="1"/>
  <c r="G90" i="12"/>
  <c r="H90" i="12" s="1"/>
  <c r="G91" i="12"/>
  <c r="H91" i="12" s="1"/>
  <c r="G92" i="12"/>
  <c r="H92" i="12" s="1"/>
  <c r="G93" i="12"/>
  <c r="H93" i="12" s="1"/>
  <c r="G94" i="12"/>
  <c r="H94" i="12" s="1"/>
  <c r="G95" i="12"/>
  <c r="H95" i="12" s="1"/>
  <c r="G96" i="12"/>
  <c r="H96" i="12" s="1"/>
  <c r="G97" i="12"/>
  <c r="H97" i="12" s="1"/>
  <c r="G98" i="12"/>
  <c r="H98" i="12" s="1"/>
  <c r="G99" i="12"/>
  <c r="H99" i="12" s="1"/>
  <c r="G100" i="12"/>
  <c r="H100" i="12" s="1"/>
  <c r="G101" i="12"/>
  <c r="H101" i="12" s="1"/>
  <c r="G102" i="12"/>
  <c r="H102" i="12" s="1"/>
  <c r="G103" i="12"/>
  <c r="H103" i="12" s="1"/>
  <c r="G104" i="12"/>
  <c r="H104" i="12" s="1"/>
  <c r="G105" i="12"/>
  <c r="H105" i="12" s="1"/>
  <c r="G106" i="12"/>
  <c r="H106" i="12" s="1"/>
  <c r="G107" i="12"/>
  <c r="H107" i="12" s="1"/>
  <c r="G108" i="12"/>
  <c r="H108" i="12" s="1"/>
  <c r="G109" i="12"/>
  <c r="H109" i="12" s="1"/>
  <c r="G110" i="12"/>
  <c r="H110" i="12" s="1"/>
  <c r="G111" i="12"/>
  <c r="H111" i="12" s="1"/>
  <c r="G112" i="12"/>
  <c r="H112" i="12" s="1"/>
  <c r="G113" i="12"/>
  <c r="H113" i="12" s="1"/>
  <c r="G114" i="12"/>
  <c r="H114" i="12" s="1"/>
  <c r="G115" i="12"/>
  <c r="H115" i="12" s="1"/>
  <c r="G116" i="12"/>
  <c r="H116" i="12" s="1"/>
  <c r="G117" i="12"/>
  <c r="H117" i="12" s="1"/>
  <c r="G118" i="12"/>
  <c r="H118" i="12" s="1"/>
  <c r="G119" i="12"/>
  <c r="H119" i="12" s="1"/>
  <c r="G120" i="12"/>
  <c r="H120" i="12" s="1"/>
  <c r="G121" i="12"/>
  <c r="H121" i="12" s="1"/>
  <c r="G122" i="12"/>
  <c r="H122" i="12" s="1"/>
  <c r="G123" i="12"/>
  <c r="H123" i="12" s="1"/>
  <c r="G124" i="12"/>
  <c r="H124" i="12" s="1"/>
  <c r="G125" i="12"/>
  <c r="H125" i="12" s="1"/>
  <c r="G126" i="12"/>
  <c r="H126" i="12" s="1"/>
  <c r="G127" i="12"/>
  <c r="H127" i="12" s="1"/>
  <c r="G128" i="12"/>
  <c r="H128" i="12" s="1"/>
  <c r="G129" i="12"/>
  <c r="H129" i="12" s="1"/>
  <c r="G130" i="12"/>
  <c r="H130" i="12" s="1"/>
  <c r="G131" i="12"/>
  <c r="H131" i="12" s="1"/>
  <c r="G132" i="12"/>
  <c r="H132" i="12" s="1"/>
  <c r="G133" i="12"/>
  <c r="H133" i="12" s="1"/>
  <c r="G134" i="12"/>
  <c r="H134" i="12" s="1"/>
  <c r="G135" i="12"/>
  <c r="H135" i="12" s="1"/>
  <c r="G136" i="12"/>
  <c r="H136" i="12" s="1"/>
  <c r="G137" i="12"/>
  <c r="H137" i="12" s="1"/>
  <c r="G138" i="12"/>
  <c r="H138" i="12" s="1"/>
  <c r="G139" i="12"/>
  <c r="H139" i="12" s="1"/>
  <c r="G140" i="12"/>
  <c r="H140" i="12" s="1"/>
  <c r="G141" i="12"/>
  <c r="H141" i="12" s="1"/>
  <c r="G142" i="12"/>
  <c r="H142" i="12" s="1"/>
  <c r="G143" i="12"/>
  <c r="H143" i="12" s="1"/>
  <c r="G144" i="12"/>
  <c r="H144" i="12" s="1"/>
  <c r="G145" i="12"/>
  <c r="H145" i="12" s="1"/>
  <c r="G146" i="12"/>
  <c r="H146" i="12" s="1"/>
  <c r="G147" i="12"/>
  <c r="H147" i="12" s="1"/>
  <c r="G148" i="12"/>
  <c r="H148" i="12" s="1"/>
  <c r="G149" i="12"/>
  <c r="H149" i="12" s="1"/>
  <c r="G150" i="12"/>
  <c r="H150" i="12" s="1"/>
  <c r="G151" i="12"/>
  <c r="H151" i="12" s="1"/>
  <c r="G152" i="12"/>
  <c r="H152" i="12" s="1"/>
  <c r="G153" i="12"/>
  <c r="H153" i="12" s="1"/>
  <c r="G154" i="12"/>
  <c r="H154" i="12" s="1"/>
  <c r="G155" i="12"/>
  <c r="H155" i="12" s="1"/>
  <c r="G156" i="12"/>
  <c r="H156" i="12" s="1"/>
  <c r="G157" i="12"/>
  <c r="H157" i="12" s="1"/>
  <c r="G158" i="12"/>
  <c r="H158" i="12" s="1"/>
  <c r="G159" i="12"/>
  <c r="H159" i="12" s="1"/>
  <c r="G160" i="12"/>
  <c r="H160" i="12" s="1"/>
  <c r="G161" i="12"/>
  <c r="H161" i="12" s="1"/>
  <c r="G162" i="12"/>
  <c r="H162" i="12" s="1"/>
  <c r="G163" i="12"/>
  <c r="H163" i="12" s="1"/>
  <c r="G164" i="12"/>
  <c r="H164" i="12" s="1"/>
  <c r="G165" i="12"/>
  <c r="H165" i="12" s="1"/>
  <c r="G166" i="12"/>
  <c r="H166" i="12" s="1"/>
  <c r="G167" i="12"/>
  <c r="H167" i="12" s="1"/>
  <c r="G168" i="12"/>
  <c r="H168" i="12" s="1"/>
  <c r="G169" i="12"/>
  <c r="H169" i="12" s="1"/>
  <c r="G170" i="12"/>
  <c r="H170" i="12" s="1"/>
  <c r="G171" i="12"/>
  <c r="H171" i="12" s="1"/>
  <c r="G172" i="12"/>
  <c r="H172" i="12" s="1"/>
  <c r="G173" i="12"/>
  <c r="H173" i="12" s="1"/>
  <c r="G174" i="12"/>
  <c r="H174" i="12" s="1"/>
  <c r="G175" i="12"/>
  <c r="H175" i="12" s="1"/>
  <c r="G176" i="12"/>
  <c r="H176" i="12" s="1"/>
  <c r="G177" i="12"/>
  <c r="H177" i="12" s="1"/>
  <c r="G178" i="12"/>
  <c r="H178" i="12" s="1"/>
  <c r="G179" i="12"/>
  <c r="H179" i="12" s="1"/>
  <c r="G180" i="12"/>
  <c r="H180" i="12" s="1"/>
  <c r="G181" i="12"/>
  <c r="H181" i="12" s="1"/>
  <c r="G182" i="12"/>
  <c r="H182" i="12" s="1"/>
  <c r="G183" i="12"/>
  <c r="H183" i="12" s="1"/>
  <c r="G184" i="12"/>
  <c r="H184" i="12" s="1"/>
  <c r="G185" i="12"/>
  <c r="H185" i="12" s="1"/>
  <c r="G186" i="12"/>
  <c r="H186" i="12" s="1"/>
  <c r="G187" i="12"/>
  <c r="H187" i="12" s="1"/>
  <c r="G188" i="12"/>
  <c r="H188" i="12" s="1"/>
  <c r="G189" i="12"/>
  <c r="H189" i="12" s="1"/>
  <c r="G190" i="12"/>
  <c r="H190" i="12" s="1"/>
  <c r="G191" i="12"/>
  <c r="H191" i="12" s="1"/>
  <c r="G192" i="12"/>
  <c r="H192" i="12" s="1"/>
  <c r="G193" i="12"/>
  <c r="H193" i="12" s="1"/>
  <c r="G194" i="12"/>
  <c r="H194" i="12" s="1"/>
  <c r="G195" i="12"/>
  <c r="H195" i="12" s="1"/>
  <c r="G196" i="12"/>
  <c r="H196" i="12" s="1"/>
  <c r="G197" i="12"/>
  <c r="H197" i="12" s="1"/>
  <c r="G198" i="12"/>
  <c r="H198" i="12" s="1"/>
  <c r="G199" i="12"/>
  <c r="H199" i="12" s="1"/>
  <c r="G200" i="12"/>
  <c r="H200" i="12" s="1"/>
  <c r="G201" i="12"/>
  <c r="H201" i="12" s="1"/>
  <c r="G202" i="12"/>
  <c r="H202" i="12" s="1"/>
  <c r="G203" i="12"/>
  <c r="H203" i="12" s="1"/>
  <c r="G204" i="12"/>
  <c r="H204" i="12" s="1"/>
  <c r="G205" i="12"/>
  <c r="H205" i="12" s="1"/>
  <c r="G206" i="12"/>
  <c r="H206" i="12" s="1"/>
  <c r="G207" i="12"/>
  <c r="H207" i="12" s="1"/>
  <c r="G208" i="12"/>
  <c r="H208" i="12" s="1"/>
  <c r="G209" i="12"/>
  <c r="H209" i="12" s="1"/>
  <c r="G210" i="12"/>
  <c r="H210" i="12" s="1"/>
  <c r="G211" i="12"/>
  <c r="H211" i="12" s="1"/>
  <c r="G212" i="12"/>
  <c r="H212" i="12" s="1"/>
  <c r="G213" i="12"/>
  <c r="H213" i="12" s="1"/>
  <c r="G214" i="12"/>
  <c r="H214" i="12" s="1"/>
  <c r="G215" i="12"/>
  <c r="H215" i="12" s="1"/>
  <c r="G216" i="12"/>
  <c r="H216" i="12" s="1"/>
  <c r="G217" i="12"/>
  <c r="H217" i="12" s="1"/>
  <c r="G218" i="12"/>
  <c r="H218" i="12" s="1"/>
  <c r="G219" i="12"/>
  <c r="H219" i="12" s="1"/>
  <c r="G220" i="12"/>
  <c r="H220" i="12" s="1"/>
  <c r="G221" i="12"/>
  <c r="H221" i="12" s="1"/>
  <c r="G222" i="12"/>
  <c r="H222" i="12" s="1"/>
  <c r="G223" i="12"/>
  <c r="H223" i="12" s="1"/>
  <c r="G224" i="12"/>
  <c r="H224" i="12" s="1"/>
  <c r="G225" i="12"/>
  <c r="H225" i="12" s="1"/>
  <c r="G226" i="12"/>
  <c r="H226" i="12" s="1"/>
  <c r="G227" i="12"/>
  <c r="H227" i="12" s="1"/>
  <c r="G228" i="12"/>
  <c r="H228" i="12" s="1"/>
  <c r="G229" i="12"/>
  <c r="H229" i="12" s="1"/>
  <c r="G230" i="12"/>
  <c r="H230" i="12" s="1"/>
  <c r="G231" i="12"/>
  <c r="H231" i="12" s="1"/>
  <c r="G232" i="12"/>
  <c r="H232" i="12" s="1"/>
  <c r="G233" i="12"/>
  <c r="H233" i="12" s="1"/>
  <c r="G234" i="12"/>
  <c r="H234" i="12" s="1"/>
  <c r="G235" i="12"/>
  <c r="H235" i="12" s="1"/>
  <c r="G236" i="12"/>
  <c r="H236" i="12" s="1"/>
  <c r="G237" i="12"/>
  <c r="H237" i="12" s="1"/>
  <c r="G238" i="12"/>
  <c r="H238" i="12" s="1"/>
  <c r="G239" i="12"/>
  <c r="H239" i="12" s="1"/>
  <c r="G240" i="12"/>
  <c r="H240" i="12" s="1"/>
  <c r="G241" i="12"/>
  <c r="H241" i="12" s="1"/>
  <c r="G242" i="12"/>
  <c r="H242" i="12" s="1"/>
  <c r="G243" i="12"/>
  <c r="H243" i="12" s="1"/>
  <c r="G244" i="12"/>
  <c r="H244" i="12" s="1"/>
  <c r="G245" i="12"/>
  <c r="H245" i="12" s="1"/>
  <c r="G246" i="12"/>
  <c r="H246" i="12" s="1"/>
  <c r="G247" i="12"/>
  <c r="H247" i="12" s="1"/>
  <c r="G248" i="12"/>
  <c r="H248" i="12" s="1"/>
  <c r="G249" i="12"/>
  <c r="H249" i="12" s="1"/>
  <c r="G250" i="12"/>
  <c r="H250" i="12" s="1"/>
  <c r="G251" i="12"/>
  <c r="H251" i="12" s="1"/>
  <c r="G252" i="12"/>
  <c r="H252" i="12" s="1"/>
  <c r="G253" i="12"/>
  <c r="H253" i="12" s="1"/>
  <c r="G254" i="12"/>
  <c r="H254" i="12" s="1"/>
  <c r="G255" i="12"/>
  <c r="H255" i="12" s="1"/>
  <c r="G256" i="12"/>
  <c r="H256" i="12" s="1"/>
  <c r="G257" i="12"/>
  <c r="H257" i="12" s="1"/>
  <c r="G258" i="12"/>
  <c r="H258" i="12" s="1"/>
  <c r="G259" i="12"/>
  <c r="H259" i="12" s="1"/>
  <c r="G260" i="12"/>
  <c r="H260" i="12" s="1"/>
  <c r="G261" i="12"/>
  <c r="H261" i="12" s="1"/>
  <c r="G262" i="12"/>
  <c r="H262" i="12" s="1"/>
  <c r="G263" i="12"/>
  <c r="H263" i="12" s="1"/>
  <c r="G264" i="12"/>
  <c r="H264" i="12" s="1"/>
  <c r="G265" i="12"/>
  <c r="H265" i="12" s="1"/>
  <c r="G266" i="12"/>
  <c r="H266" i="12" s="1"/>
  <c r="G267" i="12"/>
  <c r="H267" i="12" s="1"/>
  <c r="G268" i="12"/>
  <c r="H268" i="12" s="1"/>
  <c r="G269" i="12"/>
  <c r="H269" i="12" s="1"/>
  <c r="G270" i="12"/>
  <c r="H270" i="12" s="1"/>
  <c r="G271" i="12"/>
  <c r="H271" i="12" s="1"/>
  <c r="G272" i="12"/>
  <c r="H272" i="12" s="1"/>
  <c r="G273" i="12"/>
  <c r="H273" i="12" s="1"/>
  <c r="G274" i="12"/>
  <c r="H274" i="12" s="1"/>
  <c r="G275" i="12"/>
  <c r="H275" i="12" s="1"/>
  <c r="G276" i="12"/>
  <c r="H276" i="12" s="1"/>
  <c r="G277" i="12"/>
  <c r="H277" i="12" s="1"/>
  <c r="G278" i="12"/>
  <c r="H278" i="12" s="1"/>
  <c r="G279" i="12"/>
  <c r="H279" i="12" s="1"/>
  <c r="G280" i="12"/>
  <c r="H280" i="12" s="1"/>
  <c r="G281" i="12"/>
  <c r="H281" i="12" s="1"/>
  <c r="G282" i="12"/>
  <c r="H282" i="12" s="1"/>
  <c r="G283" i="12"/>
  <c r="H283" i="12" s="1"/>
  <c r="G284" i="12"/>
  <c r="H284" i="12" s="1"/>
  <c r="G285" i="12"/>
  <c r="H285" i="12" s="1"/>
  <c r="G286" i="12"/>
  <c r="H286" i="12" s="1"/>
  <c r="G287" i="12"/>
  <c r="H287" i="12" s="1"/>
  <c r="G288" i="12"/>
  <c r="H288" i="12" s="1"/>
  <c r="G289" i="12"/>
  <c r="H289" i="12" s="1"/>
  <c r="G290" i="12"/>
  <c r="H290" i="12" s="1"/>
  <c r="G291" i="12"/>
  <c r="H291" i="12" s="1"/>
  <c r="G292" i="12"/>
  <c r="H292" i="12" s="1"/>
  <c r="G293" i="12"/>
  <c r="H293" i="12" s="1"/>
  <c r="G294" i="12"/>
  <c r="H294" i="12" s="1"/>
  <c r="G295" i="12"/>
  <c r="H295" i="12" s="1"/>
  <c r="G296" i="12"/>
  <c r="H296" i="12" s="1"/>
  <c r="G297" i="12"/>
  <c r="H297" i="12" s="1"/>
  <c r="G298" i="12"/>
  <c r="H298" i="12" s="1"/>
  <c r="G299" i="12"/>
  <c r="H299" i="12" s="1"/>
  <c r="G300" i="12"/>
  <c r="H300" i="12" s="1"/>
  <c r="G301" i="12"/>
  <c r="H301" i="12" s="1"/>
  <c r="G302" i="12"/>
  <c r="H302" i="12" s="1"/>
  <c r="G303" i="12"/>
  <c r="H303" i="12" s="1"/>
  <c r="G304" i="12"/>
  <c r="H304" i="12" s="1"/>
  <c r="G305" i="12"/>
  <c r="H305" i="12" s="1"/>
  <c r="G306" i="12"/>
  <c r="H306" i="12" s="1"/>
  <c r="G307" i="12"/>
  <c r="H307" i="12" s="1"/>
  <c r="G308" i="12"/>
  <c r="H308" i="12" s="1"/>
  <c r="G309" i="12"/>
  <c r="H309" i="12" s="1"/>
  <c r="G310" i="12"/>
  <c r="H310" i="12" s="1"/>
  <c r="G311" i="12"/>
  <c r="H311" i="12" s="1"/>
  <c r="G312" i="12"/>
  <c r="H312" i="12" s="1"/>
  <c r="G313" i="12"/>
  <c r="H313" i="12" s="1"/>
  <c r="G314" i="12"/>
  <c r="H314" i="12" s="1"/>
  <c r="G315" i="12"/>
  <c r="H315" i="12" s="1"/>
  <c r="G316" i="12"/>
  <c r="H316" i="12" s="1"/>
  <c r="G317" i="12"/>
  <c r="H317" i="12" s="1"/>
  <c r="G318" i="12"/>
  <c r="H318" i="12" s="1"/>
  <c r="G319" i="12"/>
  <c r="H319" i="12" s="1"/>
  <c r="G320" i="12"/>
  <c r="H320" i="12" s="1"/>
  <c r="G321" i="12"/>
  <c r="H321" i="12" s="1"/>
  <c r="G322" i="12"/>
  <c r="H322" i="12" s="1"/>
  <c r="G323" i="12"/>
  <c r="H323" i="12" s="1"/>
  <c r="G324" i="12"/>
  <c r="H324" i="12" s="1"/>
  <c r="G325" i="12"/>
  <c r="H325" i="12" s="1"/>
  <c r="G326" i="12"/>
  <c r="H326" i="12" s="1"/>
  <c r="G327" i="12"/>
  <c r="H327" i="12" s="1"/>
  <c r="G328" i="12"/>
  <c r="H328" i="12" s="1"/>
  <c r="G329" i="12"/>
  <c r="H329" i="12" s="1"/>
  <c r="G330" i="12"/>
  <c r="H330" i="12" s="1"/>
  <c r="G331" i="12"/>
  <c r="H331" i="12" s="1"/>
  <c r="G332" i="12"/>
  <c r="H332" i="12" s="1"/>
  <c r="G333" i="12"/>
  <c r="H333" i="12" s="1"/>
  <c r="G334" i="12"/>
  <c r="H334" i="12" s="1"/>
  <c r="G335" i="12"/>
  <c r="H335" i="12" s="1"/>
  <c r="G336" i="12"/>
  <c r="H336" i="12" s="1"/>
  <c r="G337" i="12"/>
  <c r="H337" i="12" s="1"/>
  <c r="G338" i="12"/>
  <c r="H338" i="12" s="1"/>
  <c r="G339" i="12"/>
  <c r="H339" i="12" s="1"/>
  <c r="G340" i="12"/>
  <c r="H340" i="12" s="1"/>
  <c r="G341" i="12"/>
  <c r="H341" i="12" s="1"/>
  <c r="G342" i="12"/>
  <c r="H342" i="12" s="1"/>
  <c r="G343" i="12"/>
  <c r="H343" i="12" s="1"/>
  <c r="G344" i="12"/>
  <c r="H344" i="12" s="1"/>
  <c r="G345" i="12"/>
  <c r="H345" i="12" s="1"/>
  <c r="G346" i="12"/>
  <c r="H346" i="12" s="1"/>
  <c r="G347" i="12"/>
  <c r="H347" i="12" s="1"/>
  <c r="G348" i="12"/>
  <c r="H348" i="12" s="1"/>
  <c r="G349" i="12"/>
  <c r="H349" i="12" s="1"/>
  <c r="G350" i="12"/>
  <c r="H350" i="12" s="1"/>
  <c r="G351" i="12"/>
  <c r="H351" i="12" s="1"/>
  <c r="G352" i="12"/>
  <c r="H352" i="12" s="1"/>
  <c r="G353" i="12"/>
  <c r="H353" i="12" s="1"/>
  <c r="G354" i="12"/>
  <c r="H354" i="12" s="1"/>
  <c r="G355" i="12"/>
  <c r="H355" i="12" s="1"/>
  <c r="G356" i="12"/>
  <c r="H356" i="12" s="1"/>
  <c r="G357" i="12"/>
  <c r="H357" i="12" s="1"/>
  <c r="G358" i="12"/>
  <c r="H358" i="12" s="1"/>
  <c r="G359" i="12"/>
  <c r="H359" i="12" s="1"/>
  <c r="G360" i="12"/>
  <c r="H360" i="12" s="1"/>
  <c r="G361" i="12"/>
  <c r="H361" i="12" s="1"/>
  <c r="G362" i="12"/>
  <c r="H362" i="12" s="1"/>
  <c r="G363" i="12"/>
  <c r="H363" i="12" s="1"/>
  <c r="G364" i="12"/>
  <c r="H364" i="12" s="1"/>
  <c r="G365" i="12"/>
  <c r="H365" i="12" s="1"/>
  <c r="G366" i="12"/>
  <c r="H366" i="12" s="1"/>
  <c r="G367" i="12"/>
  <c r="H367" i="12" s="1"/>
  <c r="G368" i="12"/>
  <c r="H368" i="12" s="1"/>
  <c r="G369" i="12"/>
  <c r="H369" i="12" s="1"/>
  <c r="G370" i="12"/>
  <c r="H370" i="12" s="1"/>
  <c r="G371" i="12"/>
  <c r="H371" i="12" s="1"/>
  <c r="G372" i="12"/>
  <c r="H372" i="12" s="1"/>
  <c r="G373" i="12"/>
  <c r="H373" i="12" s="1"/>
  <c r="G374" i="12"/>
  <c r="H374" i="12" s="1"/>
  <c r="G375" i="12"/>
  <c r="H375" i="12" s="1"/>
  <c r="G376" i="12"/>
  <c r="H376" i="12" s="1"/>
  <c r="G377" i="12"/>
  <c r="H377" i="12" s="1"/>
  <c r="G378" i="12"/>
  <c r="H378" i="12" s="1"/>
  <c r="G379" i="12"/>
  <c r="H379" i="12" s="1"/>
  <c r="G380" i="12"/>
  <c r="H380" i="12" s="1"/>
  <c r="G381" i="12"/>
  <c r="H381" i="12" s="1"/>
  <c r="G382" i="12"/>
  <c r="H382" i="12" s="1"/>
  <c r="G383" i="12"/>
  <c r="H383" i="12" s="1"/>
  <c r="G384" i="12"/>
  <c r="H384" i="12" s="1"/>
  <c r="G385" i="12"/>
  <c r="H385" i="12" s="1"/>
  <c r="G386" i="12"/>
  <c r="H386" i="12" s="1"/>
  <c r="G387" i="12"/>
  <c r="H387" i="12" s="1"/>
  <c r="G388" i="12"/>
  <c r="H388" i="12" s="1"/>
  <c r="G389" i="12"/>
  <c r="H389" i="12" s="1"/>
  <c r="G390" i="12"/>
  <c r="H390" i="12" s="1"/>
  <c r="G391" i="12"/>
  <c r="H391" i="12" s="1"/>
  <c r="G392" i="12"/>
  <c r="H392" i="12" s="1"/>
  <c r="G393" i="12"/>
  <c r="H393" i="12" s="1"/>
  <c r="G394" i="12"/>
  <c r="H394" i="12" s="1"/>
  <c r="G395" i="12"/>
  <c r="H395" i="12" s="1"/>
  <c r="G396" i="12"/>
  <c r="H396" i="12" s="1"/>
  <c r="G397" i="12"/>
  <c r="H397" i="12" s="1"/>
  <c r="G398" i="12"/>
  <c r="H398" i="12" s="1"/>
  <c r="G399" i="12"/>
  <c r="H399" i="12" s="1"/>
  <c r="G400" i="12"/>
  <c r="H400" i="12" s="1"/>
  <c r="G401" i="12"/>
  <c r="H401" i="12" s="1"/>
  <c r="G402" i="12"/>
  <c r="H402" i="12" s="1"/>
  <c r="G403" i="12"/>
  <c r="H403" i="12" s="1"/>
  <c r="G404" i="12"/>
  <c r="H404" i="12" s="1"/>
  <c r="G405" i="12"/>
  <c r="H405" i="12" s="1"/>
  <c r="G406" i="12"/>
  <c r="H406" i="12" s="1"/>
  <c r="G407" i="12"/>
  <c r="H407" i="12" s="1"/>
  <c r="G408" i="12"/>
  <c r="H408" i="12" s="1"/>
  <c r="G409" i="12"/>
  <c r="H409" i="12" s="1"/>
  <c r="G410" i="12"/>
  <c r="H410" i="12" s="1"/>
  <c r="G411" i="12"/>
  <c r="H411" i="12" s="1"/>
  <c r="G412" i="12"/>
  <c r="H412" i="12" s="1"/>
  <c r="G413" i="12"/>
  <c r="H413" i="12" s="1"/>
  <c r="G414" i="12"/>
  <c r="H414" i="12" s="1"/>
  <c r="G415" i="12"/>
  <c r="H415" i="12" s="1"/>
  <c r="G416" i="12"/>
  <c r="H416" i="12" s="1"/>
  <c r="G417" i="12"/>
  <c r="H417" i="12" s="1"/>
  <c r="G418" i="12"/>
  <c r="H418" i="12" s="1"/>
  <c r="G419" i="12"/>
  <c r="H419" i="12" s="1"/>
  <c r="G420" i="12"/>
  <c r="H420" i="12" s="1"/>
  <c r="G421" i="12"/>
  <c r="H421" i="12" s="1"/>
  <c r="G422" i="12"/>
  <c r="H422" i="12" s="1"/>
  <c r="G423" i="12"/>
  <c r="H423" i="12" s="1"/>
  <c r="G424" i="12"/>
  <c r="H424" i="12" s="1"/>
  <c r="G425" i="12"/>
  <c r="H425" i="12" s="1"/>
  <c r="G426" i="12"/>
  <c r="H426" i="12" s="1"/>
  <c r="G427" i="12"/>
  <c r="H427" i="12" s="1"/>
  <c r="G428" i="12"/>
  <c r="H428" i="12" s="1"/>
  <c r="G429" i="12"/>
  <c r="H429" i="12" s="1"/>
  <c r="G430" i="12"/>
  <c r="H430" i="12" s="1"/>
  <c r="G431" i="12"/>
  <c r="H431" i="12" s="1"/>
  <c r="G432" i="12"/>
  <c r="H432" i="12" s="1"/>
  <c r="G433" i="12"/>
  <c r="H433" i="12" s="1"/>
  <c r="G434" i="12"/>
  <c r="H434" i="12" s="1"/>
  <c r="G435" i="12"/>
  <c r="H435" i="12" s="1"/>
  <c r="G436" i="12"/>
  <c r="H436" i="12" s="1"/>
  <c r="G437" i="12"/>
  <c r="H437" i="12" s="1"/>
  <c r="G438" i="12"/>
  <c r="H438" i="12" s="1"/>
  <c r="G439" i="12"/>
  <c r="H439" i="12" s="1"/>
  <c r="G440" i="12"/>
  <c r="H440" i="12" s="1"/>
  <c r="G441" i="12"/>
  <c r="H441" i="12" s="1"/>
  <c r="G442" i="12"/>
  <c r="H442" i="12" s="1"/>
  <c r="G443" i="12"/>
  <c r="H443" i="12" s="1"/>
  <c r="G444" i="12"/>
  <c r="H444" i="12" s="1"/>
  <c r="G445" i="12"/>
  <c r="H445" i="12" s="1"/>
  <c r="G446" i="12"/>
  <c r="H446" i="12" s="1"/>
  <c r="G447" i="12"/>
  <c r="H447" i="12" s="1"/>
  <c r="G448" i="12"/>
  <c r="H448" i="12" s="1"/>
  <c r="G449" i="12"/>
  <c r="H449" i="12" s="1"/>
  <c r="G450" i="12"/>
  <c r="H450" i="12" s="1"/>
  <c r="G451" i="12"/>
  <c r="H451" i="12" s="1"/>
  <c r="G452" i="12"/>
  <c r="H452" i="12" s="1"/>
  <c r="G453" i="12"/>
  <c r="H453" i="12" s="1"/>
  <c r="G454" i="12"/>
  <c r="H454" i="12" s="1"/>
  <c r="G455" i="12"/>
  <c r="H455" i="12" s="1"/>
  <c r="G456" i="12"/>
  <c r="H456" i="12" s="1"/>
  <c r="G457" i="12"/>
  <c r="H457" i="12" s="1"/>
  <c r="G458" i="12"/>
  <c r="H458" i="12" s="1"/>
  <c r="G459" i="12"/>
  <c r="H459" i="12" s="1"/>
  <c r="G460" i="12"/>
  <c r="H460" i="12" s="1"/>
  <c r="G461" i="12"/>
  <c r="H461" i="12" s="1"/>
  <c r="G462" i="12"/>
  <c r="H462" i="12" s="1"/>
  <c r="G463" i="12"/>
  <c r="H463" i="12" s="1"/>
  <c r="G464" i="12"/>
  <c r="H464" i="12" s="1"/>
  <c r="G465" i="12"/>
  <c r="H465" i="12" s="1"/>
  <c r="G466" i="12"/>
  <c r="H466" i="12" s="1"/>
  <c r="G467" i="12"/>
  <c r="H467" i="12" s="1"/>
  <c r="G468" i="12"/>
  <c r="H468" i="12" s="1"/>
  <c r="G469" i="12"/>
  <c r="H469" i="12" s="1"/>
  <c r="G470" i="12"/>
  <c r="H470" i="12" s="1"/>
  <c r="G471" i="12"/>
  <c r="H471" i="12" s="1"/>
  <c r="G472" i="12"/>
  <c r="H472" i="12" s="1"/>
  <c r="G473" i="12"/>
  <c r="H473" i="12" s="1"/>
  <c r="G474" i="12"/>
  <c r="H474" i="12" s="1"/>
  <c r="G475" i="12"/>
  <c r="H475" i="12" s="1"/>
  <c r="G476" i="12"/>
  <c r="H476" i="12" s="1"/>
  <c r="G477" i="12"/>
  <c r="H477" i="12" s="1"/>
  <c r="G478" i="12"/>
  <c r="H478" i="12" s="1"/>
  <c r="G479" i="12"/>
  <c r="H479" i="12" s="1"/>
  <c r="G480" i="12"/>
  <c r="H480" i="12" s="1"/>
  <c r="G481" i="12"/>
  <c r="H481" i="12" s="1"/>
  <c r="G482" i="12"/>
  <c r="H482" i="12" s="1"/>
  <c r="G483" i="12"/>
  <c r="H483" i="12" s="1"/>
  <c r="G484" i="12"/>
  <c r="H484" i="12" s="1"/>
  <c r="G485" i="12"/>
  <c r="H485" i="12" s="1"/>
  <c r="G486" i="12"/>
  <c r="H486" i="12" s="1"/>
  <c r="G487" i="12"/>
  <c r="H487" i="12" s="1"/>
  <c r="G488" i="12"/>
  <c r="H488" i="12" s="1"/>
  <c r="G489" i="12"/>
  <c r="H489" i="12" s="1"/>
  <c r="G490" i="12"/>
  <c r="H490" i="12" s="1"/>
  <c r="G491" i="12"/>
  <c r="H491" i="12" s="1"/>
  <c r="G492" i="12"/>
  <c r="H492" i="12" s="1"/>
  <c r="G493" i="12"/>
  <c r="H493" i="12" s="1"/>
  <c r="G494" i="12"/>
  <c r="H494" i="12" s="1"/>
  <c r="G495" i="12"/>
  <c r="H495" i="12" s="1"/>
  <c r="G496" i="12"/>
  <c r="H496" i="12" s="1"/>
  <c r="G497" i="12"/>
  <c r="H497" i="12" s="1"/>
  <c r="G498" i="12"/>
  <c r="H498" i="12" s="1"/>
  <c r="G499" i="12"/>
  <c r="H499" i="12" s="1"/>
  <c r="G500" i="12"/>
  <c r="H500" i="12" s="1"/>
  <c r="G501" i="12"/>
  <c r="H501" i="12" s="1"/>
  <c r="G502" i="12"/>
  <c r="H502" i="12" s="1"/>
  <c r="G503" i="12"/>
  <c r="H503" i="12" s="1"/>
  <c r="G504" i="12"/>
  <c r="H504" i="12" s="1"/>
  <c r="G505" i="12"/>
  <c r="H505" i="12" s="1"/>
  <c r="G506" i="12"/>
  <c r="H506" i="12" s="1"/>
  <c r="G507" i="12"/>
  <c r="H507" i="12" s="1"/>
  <c r="G508" i="12"/>
  <c r="H508" i="12" s="1"/>
  <c r="G509" i="12"/>
  <c r="H509" i="12" s="1"/>
  <c r="G510" i="12"/>
  <c r="H510" i="12" s="1"/>
  <c r="G511" i="12"/>
  <c r="H511" i="12" s="1"/>
  <c r="G512" i="12"/>
  <c r="H512" i="12" s="1"/>
  <c r="G513" i="12"/>
  <c r="H513" i="12" s="1"/>
  <c r="G514" i="12"/>
  <c r="H514" i="12" s="1"/>
  <c r="G515" i="12"/>
  <c r="H515" i="12" s="1"/>
  <c r="G516" i="12"/>
  <c r="H516" i="12" s="1"/>
  <c r="G517" i="12"/>
  <c r="H517" i="12" s="1"/>
  <c r="G518" i="12"/>
  <c r="H518" i="12" s="1"/>
  <c r="G519" i="12"/>
  <c r="H519" i="12" s="1"/>
  <c r="G520" i="12"/>
  <c r="H520" i="12" s="1"/>
  <c r="G521" i="12"/>
  <c r="H521" i="12" s="1"/>
  <c r="G522" i="12"/>
  <c r="H522" i="12" s="1"/>
  <c r="G523" i="12"/>
  <c r="H523" i="12" s="1"/>
  <c r="G524" i="12"/>
  <c r="H524" i="12" s="1"/>
  <c r="G525" i="12"/>
  <c r="H525" i="12" s="1"/>
  <c r="G526" i="12"/>
  <c r="H526" i="12" s="1"/>
  <c r="G527" i="12"/>
  <c r="H527" i="12" s="1"/>
  <c r="G528" i="12"/>
  <c r="H528" i="12" s="1"/>
  <c r="G529" i="12"/>
  <c r="H529" i="12" s="1"/>
  <c r="G530" i="12"/>
  <c r="H530" i="12" s="1"/>
  <c r="G531" i="12"/>
  <c r="H531" i="12" s="1"/>
  <c r="G532" i="12"/>
  <c r="H532" i="12" s="1"/>
  <c r="G533" i="12"/>
  <c r="H533" i="12" s="1"/>
  <c r="G534" i="12"/>
  <c r="H534" i="12" s="1"/>
  <c r="G535" i="12"/>
  <c r="H535" i="12" s="1"/>
  <c r="G536" i="12"/>
  <c r="H536" i="12" s="1"/>
  <c r="G537" i="12"/>
  <c r="H537" i="12" s="1"/>
  <c r="G538" i="12"/>
  <c r="H538" i="12" s="1"/>
  <c r="G539" i="12"/>
  <c r="H539" i="12" s="1"/>
  <c r="G540" i="12"/>
  <c r="H540" i="12" s="1"/>
  <c r="G541" i="12"/>
  <c r="H541" i="12" s="1"/>
  <c r="G542" i="12"/>
  <c r="H542" i="12" s="1"/>
  <c r="G543" i="12"/>
  <c r="H543" i="12" s="1"/>
  <c r="G544" i="12"/>
  <c r="H544" i="12" s="1"/>
  <c r="G545" i="12"/>
  <c r="H545" i="12" s="1"/>
  <c r="G546" i="12"/>
  <c r="H546" i="12" s="1"/>
  <c r="G547" i="12"/>
  <c r="H547" i="12" s="1"/>
  <c r="G548" i="12"/>
  <c r="H548" i="12" s="1"/>
  <c r="G549" i="12"/>
  <c r="H549" i="12" s="1"/>
  <c r="G550" i="12"/>
  <c r="H550" i="12" s="1"/>
  <c r="G551" i="12"/>
  <c r="H551" i="12" s="1"/>
  <c r="G552" i="12"/>
  <c r="H552" i="12" s="1"/>
  <c r="G553" i="12"/>
  <c r="H553" i="12" s="1"/>
  <c r="G554" i="12"/>
  <c r="H554" i="12" s="1"/>
  <c r="G555" i="12"/>
  <c r="H555" i="12" s="1"/>
  <c r="G556" i="12"/>
  <c r="H556" i="12" s="1"/>
  <c r="G557" i="12"/>
  <c r="H557" i="12" s="1"/>
  <c r="G558" i="12"/>
  <c r="H558" i="12" s="1"/>
  <c r="G559" i="12"/>
  <c r="H559" i="12" s="1"/>
  <c r="G560" i="12"/>
  <c r="H560" i="12" s="1"/>
  <c r="G561" i="12"/>
  <c r="H561" i="12" s="1"/>
  <c r="G562" i="12"/>
  <c r="H562" i="12" s="1"/>
  <c r="G563" i="12"/>
  <c r="H563" i="12" s="1"/>
  <c r="G564" i="12"/>
  <c r="H564" i="12" s="1"/>
  <c r="G565" i="12"/>
  <c r="H565" i="12" s="1"/>
  <c r="G566" i="12"/>
  <c r="H566" i="12" s="1"/>
  <c r="G567" i="12"/>
  <c r="H567" i="12" s="1"/>
  <c r="G568" i="12"/>
  <c r="H568" i="12" s="1"/>
  <c r="G569" i="12"/>
  <c r="H569" i="12" s="1"/>
  <c r="G570" i="12"/>
  <c r="H570" i="12" s="1"/>
  <c r="G571" i="12"/>
  <c r="H571" i="12" s="1"/>
  <c r="G572" i="12"/>
  <c r="H572" i="12" s="1"/>
  <c r="G573" i="12"/>
  <c r="H573" i="12" s="1"/>
  <c r="G574" i="12"/>
  <c r="H574" i="12" s="1"/>
  <c r="G575" i="12"/>
  <c r="H575" i="12" s="1"/>
  <c r="G576" i="12"/>
  <c r="H576" i="12" s="1"/>
  <c r="G577" i="12"/>
  <c r="H577" i="12" s="1"/>
  <c r="G578" i="12"/>
  <c r="H578" i="12" s="1"/>
  <c r="G579" i="12"/>
  <c r="H579" i="12" s="1"/>
  <c r="G580" i="12"/>
  <c r="H580" i="12" s="1"/>
  <c r="G581" i="12"/>
  <c r="H581" i="12" s="1"/>
  <c r="G582" i="12"/>
  <c r="H582" i="12" s="1"/>
  <c r="G583" i="12"/>
  <c r="H583" i="12" s="1"/>
  <c r="G584" i="12"/>
  <c r="H584" i="12" s="1"/>
  <c r="G585" i="12"/>
  <c r="H585" i="12" s="1"/>
  <c r="G586" i="12"/>
  <c r="H586" i="12" s="1"/>
  <c r="G587" i="12"/>
  <c r="H587" i="12" s="1"/>
  <c r="G588" i="12"/>
  <c r="H588" i="12" s="1"/>
  <c r="G589" i="12"/>
  <c r="H589" i="12" s="1"/>
  <c r="G590" i="12"/>
  <c r="H590" i="12" s="1"/>
  <c r="G591" i="12"/>
  <c r="H591" i="12" s="1"/>
  <c r="G592" i="12"/>
  <c r="H592" i="12" s="1"/>
  <c r="G593" i="12"/>
  <c r="H593" i="12" s="1"/>
  <c r="G594" i="12"/>
  <c r="H594" i="12" s="1"/>
  <c r="G595" i="12"/>
  <c r="H595" i="12" s="1"/>
  <c r="G596" i="12"/>
  <c r="H596" i="12" s="1"/>
  <c r="G597" i="12"/>
  <c r="H597" i="12" s="1"/>
  <c r="G598" i="12"/>
  <c r="H598" i="12" s="1"/>
  <c r="G599" i="12"/>
  <c r="H599" i="12" s="1"/>
  <c r="G600" i="12"/>
  <c r="H600" i="12" s="1"/>
  <c r="G601" i="12"/>
  <c r="H601" i="12" s="1"/>
  <c r="G602" i="12"/>
  <c r="H602" i="12" s="1"/>
  <c r="G603" i="12"/>
  <c r="H603" i="12" s="1"/>
  <c r="G604" i="12"/>
  <c r="H604" i="12" s="1"/>
  <c r="G605" i="12"/>
  <c r="H605" i="12" s="1"/>
  <c r="G606" i="12"/>
  <c r="H606" i="12" s="1"/>
  <c r="G607" i="12"/>
  <c r="H607" i="12" s="1"/>
  <c r="G608" i="12"/>
  <c r="H608" i="12" s="1"/>
  <c r="G609" i="12"/>
  <c r="H609" i="12" s="1"/>
  <c r="G610" i="12"/>
  <c r="H610" i="12" s="1"/>
  <c r="G611" i="12"/>
  <c r="H611" i="12" s="1"/>
  <c r="G612" i="12"/>
  <c r="H612" i="12" s="1"/>
  <c r="G613" i="12"/>
  <c r="H613" i="12" s="1"/>
  <c r="G614" i="12"/>
  <c r="H614" i="12" s="1"/>
  <c r="G615" i="12"/>
  <c r="H615" i="12" s="1"/>
  <c r="G616" i="12"/>
  <c r="H616" i="12" s="1"/>
  <c r="G617" i="12"/>
  <c r="H617" i="12" s="1"/>
  <c r="G618" i="12"/>
  <c r="H618" i="12" s="1"/>
  <c r="G619" i="12"/>
  <c r="H619" i="12" s="1"/>
  <c r="G620" i="12"/>
  <c r="H620" i="12" s="1"/>
  <c r="G621" i="12"/>
  <c r="H621" i="12" s="1"/>
  <c r="G622" i="12"/>
  <c r="H622" i="12" s="1"/>
  <c r="G623" i="12"/>
  <c r="H623" i="12" s="1"/>
  <c r="G624" i="12"/>
  <c r="H624" i="12" s="1"/>
  <c r="G625" i="12"/>
  <c r="H625" i="12" s="1"/>
  <c r="G626" i="12"/>
  <c r="H626" i="12" s="1"/>
  <c r="G627" i="12"/>
  <c r="H627" i="12" s="1"/>
  <c r="G628" i="12"/>
  <c r="H628" i="12" s="1"/>
  <c r="G629" i="12"/>
  <c r="H629" i="12" s="1"/>
  <c r="G630" i="12"/>
  <c r="H630" i="12" s="1"/>
  <c r="G631" i="12"/>
  <c r="H631" i="12" s="1"/>
  <c r="G632" i="12"/>
  <c r="H632" i="12" s="1"/>
  <c r="G633" i="12"/>
  <c r="H633" i="12" s="1"/>
  <c r="G634" i="12"/>
  <c r="H634" i="12" s="1"/>
  <c r="G635" i="12"/>
  <c r="H635" i="12" s="1"/>
  <c r="G636" i="12"/>
  <c r="H636" i="12" s="1"/>
  <c r="G637" i="12"/>
  <c r="H637" i="12" s="1"/>
  <c r="G638" i="12"/>
  <c r="H638" i="12" s="1"/>
  <c r="G639" i="12"/>
  <c r="H639" i="12" s="1"/>
  <c r="G640" i="12"/>
  <c r="H640" i="12" s="1"/>
  <c r="G641" i="12"/>
  <c r="H641" i="12" s="1"/>
  <c r="G642" i="12"/>
  <c r="H642" i="12" s="1"/>
  <c r="G643" i="12"/>
  <c r="H643" i="12" s="1"/>
  <c r="G644" i="12"/>
  <c r="H644" i="12" s="1"/>
  <c r="G645" i="12"/>
  <c r="H645" i="12" s="1"/>
  <c r="G646" i="12"/>
  <c r="H646" i="12" s="1"/>
  <c r="G647" i="12"/>
  <c r="H647" i="12" s="1"/>
  <c r="G648" i="12"/>
  <c r="H648" i="12" s="1"/>
  <c r="G649" i="12"/>
  <c r="H649" i="12" s="1"/>
  <c r="G650" i="12"/>
  <c r="H650" i="12" s="1"/>
  <c r="G651" i="12"/>
  <c r="H651" i="12" s="1"/>
  <c r="G652" i="12"/>
  <c r="H652" i="12" s="1"/>
  <c r="G653" i="12"/>
  <c r="H653" i="12" s="1"/>
  <c r="G654" i="12"/>
  <c r="H654" i="12" s="1"/>
  <c r="G655" i="12"/>
  <c r="H655" i="12" s="1"/>
  <c r="G656" i="12"/>
  <c r="H656" i="12" s="1"/>
  <c r="G657" i="12"/>
  <c r="H657" i="12" s="1"/>
  <c r="G658" i="12"/>
  <c r="H658" i="12" s="1"/>
  <c r="G659" i="12"/>
  <c r="H659" i="12" s="1"/>
  <c r="G660" i="12"/>
  <c r="H660" i="12" s="1"/>
  <c r="G661" i="12"/>
  <c r="H661" i="12" s="1"/>
  <c r="G662" i="12"/>
  <c r="H662" i="12" s="1"/>
  <c r="G663" i="12"/>
  <c r="H663" i="12" s="1"/>
  <c r="G664" i="12"/>
  <c r="H664" i="12" s="1"/>
  <c r="G665" i="12"/>
  <c r="H665" i="12" s="1"/>
  <c r="G666" i="12"/>
  <c r="H666" i="12" s="1"/>
  <c r="G667" i="12"/>
  <c r="H667" i="12" s="1"/>
  <c r="G668" i="12"/>
  <c r="H668" i="12" s="1"/>
  <c r="G669" i="12"/>
  <c r="H669" i="12" s="1"/>
  <c r="G670" i="12"/>
  <c r="H670" i="12" s="1"/>
  <c r="G671" i="12"/>
  <c r="H671" i="12" s="1"/>
  <c r="G672" i="12"/>
  <c r="H672" i="12" s="1"/>
  <c r="G673" i="12"/>
  <c r="H673" i="12" s="1"/>
  <c r="G674" i="12"/>
  <c r="H674" i="12" s="1"/>
  <c r="G675" i="12"/>
  <c r="H675" i="12" s="1"/>
  <c r="G676" i="12"/>
  <c r="H676" i="12" s="1"/>
  <c r="G677" i="12"/>
  <c r="H677" i="12" s="1"/>
  <c r="G678" i="12"/>
  <c r="H678" i="12" s="1"/>
  <c r="G679" i="12"/>
  <c r="H679" i="12" s="1"/>
  <c r="G680" i="12"/>
  <c r="H680" i="12" s="1"/>
  <c r="G681" i="12"/>
  <c r="H681" i="12" s="1"/>
  <c r="G682" i="12"/>
  <c r="H682" i="12" s="1"/>
  <c r="G683" i="12"/>
  <c r="H683" i="12" s="1"/>
  <c r="G684" i="12"/>
  <c r="H684" i="12" s="1"/>
  <c r="G685" i="12"/>
  <c r="H685" i="12" s="1"/>
  <c r="G686" i="12"/>
  <c r="H686" i="12" s="1"/>
  <c r="G687" i="12"/>
  <c r="H687" i="12" s="1"/>
  <c r="G688" i="12"/>
  <c r="H688" i="12" s="1"/>
  <c r="G689" i="12"/>
  <c r="H689" i="12" s="1"/>
  <c r="G690" i="12"/>
  <c r="H690" i="12" s="1"/>
  <c r="G691" i="12"/>
  <c r="H691" i="12" s="1"/>
  <c r="G692" i="12"/>
  <c r="H692" i="12" s="1"/>
  <c r="G693" i="12"/>
  <c r="H693" i="12" s="1"/>
  <c r="G694" i="12"/>
  <c r="H694" i="12" s="1"/>
  <c r="G695" i="12"/>
  <c r="H695" i="12" s="1"/>
  <c r="G696" i="12"/>
  <c r="H696" i="12" s="1"/>
  <c r="G697" i="12"/>
  <c r="H697" i="12" s="1"/>
  <c r="G698" i="12"/>
  <c r="H698" i="12" s="1"/>
  <c r="G699" i="12"/>
  <c r="H699" i="12" s="1"/>
  <c r="G700" i="12"/>
  <c r="H700" i="12" s="1"/>
  <c r="G701" i="12"/>
  <c r="H701" i="12" s="1"/>
  <c r="G702" i="12"/>
  <c r="H702" i="12" s="1"/>
  <c r="G703" i="12"/>
  <c r="H703" i="12" s="1"/>
  <c r="G704" i="12"/>
  <c r="H704" i="12" s="1"/>
  <c r="G705" i="12"/>
  <c r="H705" i="12" s="1"/>
  <c r="G706" i="12"/>
  <c r="H706" i="12" s="1"/>
  <c r="G707" i="12"/>
  <c r="H707" i="12" s="1"/>
  <c r="G708" i="12"/>
  <c r="H708" i="12" s="1"/>
  <c r="G709" i="12"/>
  <c r="H709" i="12" s="1"/>
  <c r="G710" i="12"/>
  <c r="H710" i="12" s="1"/>
  <c r="G711" i="12"/>
  <c r="H711" i="12" s="1"/>
  <c r="G712" i="12"/>
  <c r="H712" i="12" s="1"/>
  <c r="G713" i="12"/>
  <c r="H713" i="12" s="1"/>
  <c r="G714" i="12"/>
  <c r="H714" i="12" s="1"/>
  <c r="G715" i="12"/>
  <c r="H715" i="12" s="1"/>
  <c r="G716" i="12"/>
  <c r="H716" i="12" s="1"/>
  <c r="G717" i="12"/>
  <c r="H717" i="12" s="1"/>
  <c r="G718" i="12"/>
  <c r="H718" i="12" s="1"/>
  <c r="G719" i="12"/>
  <c r="H719" i="12" s="1"/>
  <c r="G720" i="12"/>
  <c r="H720" i="12" s="1"/>
  <c r="G721" i="12"/>
  <c r="H721" i="12" s="1"/>
  <c r="G722" i="12"/>
  <c r="H722" i="12" s="1"/>
  <c r="G723" i="12"/>
  <c r="H723" i="12" s="1"/>
  <c r="G724" i="12"/>
  <c r="H724" i="12" s="1"/>
  <c r="G725" i="12"/>
  <c r="H725" i="12" s="1"/>
  <c r="G726" i="12"/>
  <c r="H726" i="12" s="1"/>
  <c r="G727" i="12"/>
  <c r="H727" i="12" s="1"/>
  <c r="G728" i="12"/>
  <c r="H728" i="12" s="1"/>
  <c r="G729" i="12"/>
  <c r="H729" i="12" s="1"/>
  <c r="G730" i="12"/>
  <c r="H730" i="12" s="1"/>
  <c r="G731" i="12"/>
  <c r="H731" i="12" s="1"/>
  <c r="G732" i="12"/>
  <c r="H732" i="12" s="1"/>
  <c r="G733" i="12"/>
  <c r="H733" i="12" s="1"/>
  <c r="G734" i="12"/>
  <c r="H734" i="12" s="1"/>
  <c r="G735" i="12"/>
  <c r="H735" i="12" s="1"/>
  <c r="G736" i="12"/>
  <c r="H736" i="12" s="1"/>
  <c r="G737" i="12"/>
  <c r="H737" i="12" s="1"/>
  <c r="G738" i="12"/>
  <c r="H738" i="12" s="1"/>
  <c r="G739" i="12"/>
  <c r="H739" i="12" s="1"/>
  <c r="G740" i="12"/>
  <c r="H740" i="12" s="1"/>
  <c r="G741" i="12"/>
  <c r="H741" i="12" s="1"/>
  <c r="G742" i="12"/>
  <c r="H742" i="12" s="1"/>
  <c r="G743" i="12"/>
  <c r="H743" i="12" s="1"/>
  <c r="G744" i="12"/>
  <c r="H744" i="12" s="1"/>
  <c r="G745" i="12"/>
  <c r="H745" i="12" s="1"/>
  <c r="G746" i="12"/>
  <c r="H746" i="12" s="1"/>
  <c r="G747" i="12"/>
  <c r="H747" i="12" s="1"/>
  <c r="G748" i="12"/>
  <c r="H748" i="12" s="1"/>
  <c r="G749" i="12"/>
  <c r="H749" i="12" s="1"/>
  <c r="G750" i="12"/>
  <c r="H750" i="12" s="1"/>
  <c r="G751" i="12"/>
  <c r="H751" i="12" s="1"/>
  <c r="G752" i="12"/>
  <c r="H752" i="12" s="1"/>
  <c r="G753" i="12"/>
  <c r="H753" i="12" s="1"/>
  <c r="G754" i="12"/>
  <c r="H754" i="12" s="1"/>
  <c r="G755" i="12"/>
  <c r="H755" i="12" s="1"/>
  <c r="G756" i="12"/>
  <c r="H756" i="12" s="1"/>
  <c r="G757" i="12"/>
  <c r="H757" i="12" s="1"/>
  <c r="G758" i="12"/>
  <c r="H758" i="12" s="1"/>
  <c r="G759" i="12"/>
  <c r="H759" i="12" s="1"/>
  <c r="G760" i="12"/>
  <c r="H760" i="12" s="1"/>
  <c r="G761" i="12"/>
  <c r="H761" i="12" s="1"/>
  <c r="G762" i="12"/>
  <c r="H762" i="12" s="1"/>
  <c r="G763" i="12"/>
  <c r="H763" i="12" s="1"/>
  <c r="G764" i="12"/>
  <c r="H764" i="12" s="1"/>
  <c r="G765" i="12"/>
  <c r="H765" i="12" s="1"/>
  <c r="G766" i="12"/>
  <c r="H766" i="12" s="1"/>
  <c r="G767" i="12"/>
  <c r="H767" i="12" s="1"/>
  <c r="G768" i="12"/>
  <c r="H768" i="12" s="1"/>
  <c r="G769" i="12"/>
  <c r="H769" i="12" s="1"/>
  <c r="G770" i="12"/>
  <c r="H770" i="12" s="1"/>
  <c r="G771" i="12"/>
  <c r="H771" i="12" s="1"/>
  <c r="G772" i="12"/>
  <c r="H772" i="12" s="1"/>
  <c r="G773" i="12"/>
  <c r="H773" i="12" s="1"/>
  <c r="G774" i="12"/>
  <c r="H774" i="12" s="1"/>
  <c r="G775" i="12"/>
  <c r="H775" i="12" s="1"/>
  <c r="G776" i="12"/>
  <c r="H776" i="12" s="1"/>
  <c r="G777" i="12"/>
  <c r="H777" i="12" s="1"/>
  <c r="G778" i="12"/>
  <c r="H778" i="12" s="1"/>
  <c r="G779" i="12"/>
  <c r="H779" i="12" s="1"/>
  <c r="G780" i="12"/>
  <c r="H780" i="12" s="1"/>
  <c r="G781" i="12"/>
  <c r="H781" i="12" s="1"/>
  <c r="G782" i="12"/>
  <c r="H782" i="12" s="1"/>
  <c r="G783" i="12"/>
  <c r="H783" i="12" s="1"/>
  <c r="G784" i="12"/>
  <c r="H784" i="12" s="1"/>
  <c r="G785" i="12"/>
  <c r="H785" i="12" s="1"/>
  <c r="G786" i="12"/>
  <c r="H786" i="12" s="1"/>
  <c r="G787" i="12"/>
  <c r="H787" i="12" s="1"/>
  <c r="G788" i="12"/>
  <c r="H788" i="12" s="1"/>
  <c r="G789" i="12"/>
  <c r="H789" i="12" s="1"/>
  <c r="G790" i="12"/>
  <c r="H790" i="12" s="1"/>
  <c r="G791" i="12"/>
  <c r="H791" i="12" s="1"/>
  <c r="G792" i="12"/>
  <c r="H792" i="12" s="1"/>
  <c r="G793" i="12"/>
  <c r="H793" i="12" s="1"/>
  <c r="G794" i="12"/>
  <c r="H794" i="12" s="1"/>
  <c r="G795" i="12"/>
  <c r="H795" i="12" s="1"/>
  <c r="G796" i="12"/>
  <c r="H796" i="12" s="1"/>
  <c r="G797" i="12"/>
  <c r="H797" i="12" s="1"/>
  <c r="G798" i="12"/>
  <c r="H798" i="12" s="1"/>
  <c r="G799" i="12"/>
  <c r="H799" i="12" s="1"/>
  <c r="G800" i="12"/>
  <c r="H800" i="12" s="1"/>
  <c r="G801" i="12"/>
  <c r="H801" i="12" s="1"/>
  <c r="G802" i="12"/>
  <c r="H802" i="12" s="1"/>
  <c r="G803" i="12"/>
  <c r="H803" i="12" s="1"/>
  <c r="G804" i="12"/>
  <c r="H804" i="12" s="1"/>
  <c r="G805" i="12"/>
  <c r="H805" i="12" s="1"/>
  <c r="G806" i="12"/>
  <c r="H806" i="12" s="1"/>
  <c r="G807" i="12"/>
  <c r="H807" i="12" s="1"/>
  <c r="G808" i="12"/>
  <c r="H808" i="12" s="1"/>
  <c r="G809" i="12"/>
  <c r="H809" i="12" s="1"/>
  <c r="G810" i="12"/>
  <c r="H810" i="12" s="1"/>
  <c r="G811" i="12"/>
  <c r="H811" i="12" s="1"/>
  <c r="G812" i="12"/>
  <c r="H812" i="12" s="1"/>
  <c r="G813" i="12"/>
  <c r="H813" i="12" s="1"/>
  <c r="G814" i="12"/>
  <c r="H814" i="12" s="1"/>
  <c r="G815" i="12"/>
  <c r="H815" i="12" s="1"/>
  <c r="G816" i="12"/>
  <c r="H816" i="12" s="1"/>
  <c r="G817" i="12"/>
  <c r="H817" i="12" s="1"/>
  <c r="G818" i="12"/>
  <c r="H818" i="12" s="1"/>
  <c r="G819" i="12"/>
  <c r="H819" i="12" s="1"/>
  <c r="G820" i="12"/>
  <c r="H820" i="12" s="1"/>
  <c r="G821" i="12"/>
  <c r="H821" i="12" s="1"/>
  <c r="G822" i="12"/>
  <c r="H822" i="12" s="1"/>
  <c r="G823" i="12"/>
  <c r="H823" i="12" s="1"/>
  <c r="G824" i="12"/>
  <c r="H824" i="12" s="1"/>
  <c r="G825" i="12"/>
  <c r="H825" i="12" s="1"/>
  <c r="G826" i="12"/>
  <c r="H826" i="12" s="1"/>
  <c r="G827" i="12"/>
  <c r="H827" i="12" s="1"/>
  <c r="G828" i="12"/>
  <c r="H828" i="12" s="1"/>
  <c r="G829" i="12"/>
  <c r="H829" i="12" s="1"/>
  <c r="G830" i="12"/>
  <c r="H830" i="12" s="1"/>
  <c r="G831" i="12"/>
  <c r="H831" i="12" s="1"/>
  <c r="G832" i="12"/>
  <c r="H832" i="12" s="1"/>
  <c r="G833" i="12"/>
  <c r="H833" i="12" s="1"/>
  <c r="G834" i="12"/>
  <c r="H834" i="12" s="1"/>
  <c r="G835" i="12"/>
  <c r="H835" i="12" s="1"/>
  <c r="G836" i="12"/>
  <c r="H836" i="12" s="1"/>
  <c r="G837" i="12"/>
  <c r="H837" i="12" s="1"/>
  <c r="G838" i="12"/>
  <c r="H838" i="12" s="1"/>
  <c r="G839" i="12"/>
  <c r="H839" i="12" s="1"/>
  <c r="G840" i="12"/>
  <c r="H840" i="12" s="1"/>
  <c r="G841" i="12"/>
  <c r="H841" i="12" s="1"/>
  <c r="G842" i="12"/>
  <c r="H842" i="12" s="1"/>
  <c r="G843" i="12"/>
  <c r="H843" i="12" s="1"/>
  <c r="G844" i="12"/>
  <c r="H844" i="12" s="1"/>
  <c r="G845" i="12"/>
  <c r="H845" i="12" s="1"/>
  <c r="G846" i="12"/>
  <c r="H846" i="12" s="1"/>
  <c r="G847" i="12"/>
  <c r="H847" i="12" s="1"/>
  <c r="G848" i="12"/>
  <c r="H848" i="12" s="1"/>
  <c r="G849" i="12"/>
  <c r="H849" i="12" s="1"/>
  <c r="G850" i="12"/>
  <c r="H850" i="12" s="1"/>
  <c r="G851" i="12"/>
  <c r="H851" i="12" s="1"/>
  <c r="G852" i="12"/>
  <c r="H852" i="12" s="1"/>
  <c r="G853" i="12"/>
  <c r="H853" i="12" s="1"/>
  <c r="G854" i="12"/>
  <c r="H854" i="12" s="1"/>
  <c r="G855" i="12"/>
  <c r="H855" i="12" s="1"/>
  <c r="G856" i="12"/>
  <c r="H856" i="12" s="1"/>
  <c r="G857" i="12"/>
  <c r="H857" i="12" s="1"/>
  <c r="G858" i="12"/>
  <c r="H858" i="12" s="1"/>
  <c r="G859" i="12"/>
  <c r="H859" i="12" s="1"/>
  <c r="G860" i="12"/>
  <c r="H860" i="12" s="1"/>
  <c r="G861" i="12"/>
  <c r="H861" i="12" s="1"/>
  <c r="G862" i="12"/>
  <c r="H862" i="12" s="1"/>
  <c r="G863" i="12"/>
  <c r="H863" i="12" s="1"/>
  <c r="G864" i="12"/>
  <c r="H864" i="12" s="1"/>
  <c r="G865" i="12"/>
  <c r="H865" i="12" s="1"/>
  <c r="G866" i="12"/>
  <c r="H866" i="12" s="1"/>
  <c r="G867" i="12"/>
  <c r="H867" i="12" s="1"/>
  <c r="G868" i="12"/>
  <c r="H868" i="12" s="1"/>
  <c r="G869" i="12"/>
  <c r="H869" i="12" s="1"/>
  <c r="G870" i="12"/>
  <c r="H870" i="12" s="1"/>
  <c r="G871" i="12"/>
  <c r="H871" i="12" s="1"/>
  <c r="G872" i="12"/>
  <c r="H872" i="12" s="1"/>
  <c r="G873" i="12"/>
  <c r="H873" i="12" s="1"/>
  <c r="G874" i="12"/>
  <c r="H874" i="12" s="1"/>
  <c r="G875" i="12"/>
  <c r="H875" i="12" s="1"/>
  <c r="G876" i="12"/>
  <c r="H876" i="12" s="1"/>
  <c r="G877" i="12"/>
  <c r="H877" i="12" s="1"/>
  <c r="G878" i="12"/>
  <c r="H878" i="12" s="1"/>
  <c r="G879" i="12"/>
  <c r="H879" i="12" s="1"/>
  <c r="G880" i="12"/>
  <c r="H880" i="12" s="1"/>
  <c r="G881" i="12"/>
  <c r="H881" i="12" s="1"/>
  <c r="G882" i="12"/>
  <c r="H882" i="12" s="1"/>
  <c r="G883" i="12"/>
  <c r="H883" i="12" s="1"/>
  <c r="G884" i="12"/>
  <c r="H884" i="12" s="1"/>
  <c r="G885" i="12"/>
  <c r="H885" i="12" s="1"/>
  <c r="G886" i="12"/>
  <c r="H886" i="12" s="1"/>
  <c r="G887" i="12"/>
  <c r="H887" i="12" s="1"/>
  <c r="G888" i="12"/>
  <c r="H888" i="12" s="1"/>
  <c r="G889" i="12"/>
  <c r="H889" i="12" s="1"/>
  <c r="G890" i="12"/>
  <c r="H890" i="12" s="1"/>
  <c r="G891" i="12"/>
  <c r="H891" i="12" s="1"/>
  <c r="G892" i="12"/>
  <c r="H892" i="12" s="1"/>
  <c r="G893" i="12"/>
  <c r="H893" i="12" s="1"/>
  <c r="G894" i="12"/>
  <c r="H894" i="12" s="1"/>
  <c r="G895" i="12"/>
  <c r="H895" i="12" s="1"/>
  <c r="G896" i="12"/>
  <c r="H896" i="12" s="1"/>
  <c r="G897" i="12"/>
  <c r="H897" i="12" s="1"/>
  <c r="G898" i="12"/>
  <c r="H898" i="12" s="1"/>
  <c r="G899" i="12"/>
  <c r="H899" i="12" s="1"/>
  <c r="G900" i="12"/>
  <c r="H900" i="12" s="1"/>
  <c r="G901" i="12"/>
  <c r="H901" i="12" s="1"/>
  <c r="G902" i="12"/>
  <c r="H902" i="12" s="1"/>
  <c r="G903" i="12"/>
  <c r="H903" i="12" s="1"/>
  <c r="G904" i="12"/>
  <c r="H904" i="12" s="1"/>
  <c r="G905" i="12"/>
  <c r="H905" i="12" s="1"/>
  <c r="G906" i="12"/>
  <c r="H906" i="12" s="1"/>
  <c r="G907" i="12"/>
  <c r="H907" i="12" s="1"/>
  <c r="G908" i="12"/>
  <c r="H908" i="12" s="1"/>
  <c r="G909" i="12"/>
  <c r="H909" i="12" s="1"/>
  <c r="G910" i="12"/>
  <c r="H910" i="12" s="1"/>
  <c r="G911" i="12"/>
  <c r="H911" i="12" s="1"/>
  <c r="G912" i="12"/>
  <c r="H912" i="12" s="1"/>
  <c r="G913" i="12"/>
  <c r="H913" i="12" s="1"/>
  <c r="G914" i="12"/>
  <c r="H914" i="12" s="1"/>
  <c r="G915" i="12"/>
  <c r="H915" i="12" s="1"/>
  <c r="G916" i="12"/>
  <c r="H916" i="12" s="1"/>
  <c r="G917" i="12"/>
  <c r="H917" i="12" s="1"/>
  <c r="G918" i="12"/>
  <c r="H918" i="12" s="1"/>
  <c r="G919" i="12"/>
  <c r="H919" i="12" s="1"/>
  <c r="G920" i="12"/>
  <c r="H920" i="12" s="1"/>
  <c r="G921" i="12"/>
  <c r="H921" i="12" s="1"/>
  <c r="G922" i="12"/>
  <c r="H922" i="12" s="1"/>
  <c r="G923" i="12"/>
  <c r="H923" i="12" s="1"/>
  <c r="G924" i="12"/>
  <c r="H924" i="12" s="1"/>
  <c r="G925" i="12"/>
  <c r="H925" i="12" s="1"/>
  <c r="G926" i="12"/>
  <c r="H926" i="12" s="1"/>
  <c r="G927" i="12"/>
  <c r="H927" i="12" s="1"/>
  <c r="G928" i="12"/>
  <c r="H928" i="12" s="1"/>
  <c r="G929" i="12"/>
  <c r="H929" i="12" s="1"/>
  <c r="G930" i="12"/>
  <c r="H930" i="12" s="1"/>
  <c r="G931" i="12"/>
  <c r="H931" i="12" s="1"/>
  <c r="G932" i="12"/>
  <c r="H932" i="12" s="1"/>
  <c r="G933" i="12"/>
  <c r="H933" i="12" s="1"/>
  <c r="G934" i="12"/>
  <c r="H934" i="12" s="1"/>
  <c r="G935" i="12"/>
  <c r="H935" i="12" s="1"/>
  <c r="G936" i="12"/>
  <c r="H936" i="12" s="1"/>
  <c r="G937" i="12"/>
  <c r="H937" i="12" s="1"/>
  <c r="G938" i="12"/>
  <c r="H938" i="12" s="1"/>
  <c r="G939" i="12"/>
  <c r="H939" i="12" s="1"/>
  <c r="G940" i="12"/>
  <c r="H940" i="12" s="1"/>
  <c r="G941" i="12"/>
  <c r="H941" i="12" s="1"/>
  <c r="G942" i="12"/>
  <c r="H942" i="12" s="1"/>
  <c r="G943" i="12"/>
  <c r="H943" i="12" s="1"/>
  <c r="G944" i="12"/>
  <c r="H944" i="12" s="1"/>
  <c r="G945" i="12"/>
  <c r="H945" i="12" s="1"/>
  <c r="G946" i="12"/>
  <c r="H946" i="12" s="1"/>
  <c r="G947" i="12"/>
  <c r="H947" i="12" s="1"/>
  <c r="G948" i="12"/>
  <c r="H948" i="12" s="1"/>
  <c r="G949" i="12"/>
  <c r="H949" i="12" s="1"/>
  <c r="G950" i="12"/>
  <c r="H950" i="12" s="1"/>
  <c r="G951" i="12"/>
  <c r="H951" i="12" s="1"/>
  <c r="G952" i="12"/>
  <c r="H952" i="12" s="1"/>
  <c r="G953" i="12"/>
  <c r="H953" i="12" s="1"/>
  <c r="G954" i="12"/>
  <c r="H954" i="12" s="1"/>
  <c r="G955" i="12"/>
  <c r="H955" i="12" s="1"/>
  <c r="G956" i="12"/>
  <c r="H956" i="12" s="1"/>
  <c r="G957" i="12"/>
  <c r="H957" i="12" s="1"/>
  <c r="G958" i="12"/>
  <c r="H958" i="12" s="1"/>
  <c r="G959" i="12"/>
  <c r="H959" i="12" s="1"/>
  <c r="G960" i="12"/>
  <c r="H960" i="12" s="1"/>
  <c r="G961" i="12"/>
  <c r="H961" i="12" s="1"/>
  <c r="G962" i="12"/>
  <c r="H962" i="12" s="1"/>
  <c r="G963" i="12"/>
  <c r="H963" i="12" s="1"/>
  <c r="G964" i="12"/>
  <c r="H964" i="12" s="1"/>
  <c r="G965" i="12"/>
  <c r="H965" i="12" s="1"/>
  <c r="G966" i="12"/>
  <c r="H966" i="12" s="1"/>
  <c r="G967" i="12"/>
  <c r="H967" i="12" s="1"/>
  <c r="G968" i="12"/>
  <c r="H968" i="12" s="1"/>
  <c r="G969" i="12"/>
  <c r="H969" i="12" s="1"/>
  <c r="G970" i="12"/>
  <c r="H970" i="12" s="1"/>
  <c r="G971" i="12"/>
  <c r="H971" i="12" s="1"/>
  <c r="G972" i="12"/>
  <c r="H972" i="12" s="1"/>
  <c r="G973" i="12"/>
  <c r="H973" i="12" s="1"/>
  <c r="G974" i="12"/>
  <c r="H974" i="12" s="1"/>
  <c r="G975" i="12"/>
  <c r="H975" i="12" s="1"/>
  <c r="G976" i="12"/>
  <c r="H976" i="12" s="1"/>
  <c r="G977" i="12"/>
  <c r="H977" i="12" s="1"/>
  <c r="G978" i="12"/>
  <c r="H978" i="12" s="1"/>
  <c r="G979" i="12"/>
  <c r="H979" i="12" s="1"/>
  <c r="G980" i="12"/>
  <c r="H980" i="12" s="1"/>
  <c r="G981" i="12"/>
  <c r="H981" i="12" s="1"/>
  <c r="G982" i="12"/>
  <c r="H982" i="12" s="1"/>
  <c r="G983" i="12"/>
  <c r="H983" i="12" s="1"/>
  <c r="G984" i="12"/>
  <c r="H984" i="12" s="1"/>
  <c r="G985" i="12"/>
  <c r="H985" i="12" s="1"/>
  <c r="G986" i="12"/>
  <c r="H986" i="12" s="1"/>
  <c r="G987" i="12"/>
  <c r="H987" i="12" s="1"/>
  <c r="G988" i="12"/>
  <c r="H988" i="12" s="1"/>
  <c r="G989" i="12"/>
  <c r="H989" i="12" s="1"/>
  <c r="G990" i="12"/>
  <c r="H990" i="12" s="1"/>
  <c r="G991" i="12"/>
  <c r="H991" i="12" s="1"/>
  <c r="G992" i="12"/>
  <c r="H992" i="12" s="1"/>
  <c r="G993" i="12"/>
  <c r="H993" i="12" s="1"/>
  <c r="G994" i="12"/>
  <c r="H994" i="12" s="1"/>
  <c r="G995" i="12"/>
  <c r="H995" i="12" s="1"/>
  <c r="G996" i="12"/>
  <c r="H996" i="12" s="1"/>
  <c r="G997" i="12"/>
  <c r="H997" i="12" s="1"/>
  <c r="G998" i="12"/>
  <c r="H998" i="12" s="1"/>
  <c r="G999" i="12"/>
  <c r="H999" i="12" s="1"/>
  <c r="G1000" i="12"/>
  <c r="H1000" i="12" s="1"/>
  <c r="G1001" i="12"/>
  <c r="H1001" i="12" s="1"/>
  <c r="G1002" i="12"/>
  <c r="H1002" i="12" s="1"/>
  <c r="G1003" i="12"/>
  <c r="H1003" i="12" s="1"/>
  <c r="G1004" i="12"/>
  <c r="H1004" i="12" s="1"/>
  <c r="G1005" i="12"/>
  <c r="H1005" i="12" s="1"/>
  <c r="G1006" i="12"/>
  <c r="H1006" i="12" s="1"/>
  <c r="G1007" i="12"/>
  <c r="H1007" i="12" s="1"/>
  <c r="G1008" i="12"/>
  <c r="H1008" i="12" s="1"/>
  <c r="G1009" i="12"/>
  <c r="H1009" i="12" s="1"/>
  <c r="G1010" i="12"/>
  <c r="H1010" i="12" s="1"/>
  <c r="G1011" i="12"/>
  <c r="H1011" i="12" s="1"/>
  <c r="G1012" i="12"/>
  <c r="H1012" i="12" s="1"/>
  <c r="G1013" i="12"/>
  <c r="H1013" i="12" s="1"/>
  <c r="G1014" i="12"/>
  <c r="H1014" i="12" s="1"/>
  <c r="G1015" i="12"/>
  <c r="H1015" i="12" s="1"/>
  <c r="G1016" i="12"/>
  <c r="H1016" i="12" s="1"/>
  <c r="G1017" i="12"/>
  <c r="H1017" i="12" s="1"/>
  <c r="G1018" i="12"/>
  <c r="H1018" i="12" s="1"/>
  <c r="G1019" i="12"/>
  <c r="H1019" i="12" s="1"/>
  <c r="G1020" i="12"/>
  <c r="H1020" i="12" s="1"/>
  <c r="G1021" i="12"/>
  <c r="H1021" i="12" s="1"/>
  <c r="G1022" i="12"/>
  <c r="H1022" i="12" s="1"/>
  <c r="G1023" i="12"/>
  <c r="H1023" i="12" s="1"/>
  <c r="G1024" i="12"/>
  <c r="H1024" i="12" s="1"/>
  <c r="G1025" i="12"/>
  <c r="H1025" i="12" s="1"/>
  <c r="G1026" i="12"/>
  <c r="H1026" i="12" s="1"/>
  <c r="G1027" i="12"/>
  <c r="H1027" i="12" s="1"/>
  <c r="G1028" i="12"/>
  <c r="H1028" i="12" s="1"/>
  <c r="G1029" i="12"/>
  <c r="H1029" i="12" s="1"/>
  <c r="G1030" i="12"/>
  <c r="H1030" i="12" s="1"/>
  <c r="G1031" i="12"/>
  <c r="H1031" i="12" s="1"/>
  <c r="G1032" i="12"/>
  <c r="H1032" i="12" s="1"/>
  <c r="G1033" i="12"/>
  <c r="H1033" i="12" s="1"/>
  <c r="G1034" i="12"/>
  <c r="H1034" i="12" s="1"/>
  <c r="G1035" i="12"/>
  <c r="H1035" i="12" s="1"/>
  <c r="G1036" i="12"/>
  <c r="H1036" i="12" s="1"/>
  <c r="G1037" i="12"/>
  <c r="H1037" i="12" s="1"/>
  <c r="G1038" i="12"/>
  <c r="H1038" i="12" s="1"/>
  <c r="G1039" i="12"/>
  <c r="H1039" i="12" s="1"/>
  <c r="G1040" i="12"/>
  <c r="H1040" i="12" s="1"/>
  <c r="G1041" i="12"/>
  <c r="H1041" i="12" s="1"/>
  <c r="G1042" i="12"/>
  <c r="H1042" i="12" s="1"/>
  <c r="G1043" i="12"/>
  <c r="H1043" i="12" s="1"/>
  <c r="G1044" i="12"/>
  <c r="H1044" i="12" s="1"/>
  <c r="G1045" i="12"/>
  <c r="H1045" i="12" s="1"/>
  <c r="G1046" i="12"/>
  <c r="H1046" i="12" s="1"/>
  <c r="G1047" i="12"/>
  <c r="H1047" i="12" s="1"/>
  <c r="G1048" i="12"/>
  <c r="H1048" i="12" s="1"/>
  <c r="G1049" i="12"/>
  <c r="H1049" i="12" s="1"/>
  <c r="G1050" i="12"/>
  <c r="H1050" i="12" s="1"/>
  <c r="G1051" i="12"/>
  <c r="H1051" i="12" s="1"/>
  <c r="G1052" i="12"/>
  <c r="H1052" i="12" s="1"/>
  <c r="G1053" i="12"/>
  <c r="H1053" i="12" s="1"/>
  <c r="G1054" i="12"/>
  <c r="H1054" i="12" s="1"/>
  <c r="G1055" i="12"/>
  <c r="H1055" i="12" s="1"/>
  <c r="G1056" i="12"/>
  <c r="H1056" i="12" s="1"/>
  <c r="G1057" i="12"/>
  <c r="H1057" i="12" s="1"/>
  <c r="G1058" i="12"/>
  <c r="H1058" i="12" s="1"/>
  <c r="G1059" i="12"/>
  <c r="H1059" i="12" s="1"/>
  <c r="G1060" i="12"/>
  <c r="H1060" i="12" s="1"/>
  <c r="G1061" i="12"/>
  <c r="H1061" i="12" s="1"/>
  <c r="G1062" i="12"/>
  <c r="H1062" i="12" s="1"/>
  <c r="G1063" i="12"/>
  <c r="H1063" i="12" s="1"/>
  <c r="G1064" i="12"/>
  <c r="H1064" i="12" s="1"/>
  <c r="G1065" i="12"/>
  <c r="H1065" i="12" s="1"/>
  <c r="G1066" i="12"/>
  <c r="H1066" i="12" s="1"/>
  <c r="G1067" i="12"/>
  <c r="H1067" i="12" s="1"/>
  <c r="G1068" i="12"/>
  <c r="H1068" i="12" s="1"/>
  <c r="G1069" i="12"/>
  <c r="H1069" i="12" s="1"/>
  <c r="G1070" i="12"/>
  <c r="H1070" i="12" s="1"/>
  <c r="G1071" i="12"/>
  <c r="H1071" i="12" s="1"/>
  <c r="G1072" i="12"/>
  <c r="H1072" i="12" s="1"/>
  <c r="G1073" i="12"/>
  <c r="H1073" i="12" s="1"/>
  <c r="G1074" i="12"/>
  <c r="H1074" i="12" s="1"/>
  <c r="G1075" i="12"/>
  <c r="H1075" i="12" s="1"/>
  <c r="G1076" i="12"/>
  <c r="H1076" i="12" s="1"/>
  <c r="G1077" i="12"/>
  <c r="H1077" i="12" s="1"/>
  <c r="G1078" i="12"/>
  <c r="H1078" i="12" s="1"/>
  <c r="G1079" i="12"/>
  <c r="H1079" i="12" s="1"/>
  <c r="G1080" i="12"/>
  <c r="H1080" i="12" s="1"/>
  <c r="G1081" i="12"/>
  <c r="H1081" i="12" s="1"/>
  <c r="G1082" i="12"/>
  <c r="H1082" i="12" s="1"/>
  <c r="G1083" i="12"/>
  <c r="H1083" i="12" s="1"/>
  <c r="G1084" i="12"/>
  <c r="H1084" i="12" s="1"/>
  <c r="G1085" i="12"/>
  <c r="H1085" i="12" s="1"/>
  <c r="G1086" i="12"/>
  <c r="H1086" i="12" s="1"/>
  <c r="G1087" i="12"/>
  <c r="H1087" i="12" s="1"/>
  <c r="G1088" i="12"/>
  <c r="H1088" i="12" s="1"/>
  <c r="G1089" i="12"/>
  <c r="H1089" i="12" s="1"/>
  <c r="G1090" i="12"/>
  <c r="H1090" i="12" s="1"/>
  <c r="G1091" i="12"/>
  <c r="H1091" i="12" s="1"/>
  <c r="G1092" i="12"/>
  <c r="H1092" i="12" s="1"/>
  <c r="G1093" i="12"/>
  <c r="H1093" i="12" s="1"/>
  <c r="G1094" i="12"/>
  <c r="H1094" i="12" s="1"/>
  <c r="G1095" i="12"/>
  <c r="H1095" i="12" s="1"/>
  <c r="G1096" i="12"/>
  <c r="H1096" i="12" s="1"/>
  <c r="G1097" i="12"/>
  <c r="H1097" i="12" s="1"/>
  <c r="G1098" i="12"/>
  <c r="H1098" i="12" s="1"/>
  <c r="G1099" i="12"/>
  <c r="H1099" i="12" s="1"/>
  <c r="G1100" i="12"/>
  <c r="H1100" i="12" s="1"/>
  <c r="G1101" i="12"/>
  <c r="H1101" i="12" s="1"/>
  <c r="G1102" i="12"/>
  <c r="H1102" i="12" s="1"/>
  <c r="G1103" i="12"/>
  <c r="H1103" i="12" s="1"/>
  <c r="G1104" i="12"/>
  <c r="H1104" i="12" s="1"/>
  <c r="G1105" i="12"/>
  <c r="H1105" i="12" s="1"/>
  <c r="G1106" i="12"/>
  <c r="H1106" i="12" s="1"/>
  <c r="G1107" i="12"/>
  <c r="H1107" i="12" s="1"/>
  <c r="G1108" i="12"/>
  <c r="H1108" i="12" s="1"/>
  <c r="G1109" i="12"/>
  <c r="H1109" i="12" s="1"/>
  <c r="G1110" i="12"/>
  <c r="H1110" i="12" s="1"/>
  <c r="G1111" i="12"/>
  <c r="H1111" i="12" s="1"/>
  <c r="G1112" i="12"/>
  <c r="H1112" i="12" s="1"/>
  <c r="G1113" i="12"/>
  <c r="H1113" i="12" s="1"/>
  <c r="G1114" i="12"/>
  <c r="H1114" i="12" s="1"/>
  <c r="G1115" i="12"/>
  <c r="H1115" i="12" s="1"/>
  <c r="G1116" i="12"/>
  <c r="H1116" i="12" s="1"/>
  <c r="G1117" i="12"/>
  <c r="H1117" i="12" s="1"/>
  <c r="G1118" i="12"/>
  <c r="H1118" i="12" s="1"/>
  <c r="G1119" i="12"/>
  <c r="H1119" i="12" s="1"/>
  <c r="G1120" i="12"/>
  <c r="H1120" i="12" s="1"/>
  <c r="G1121" i="12"/>
  <c r="H1121" i="12" s="1"/>
  <c r="G1122" i="12"/>
  <c r="H1122" i="12" s="1"/>
  <c r="G1123" i="12"/>
  <c r="H1123" i="12" s="1"/>
  <c r="G1124" i="12"/>
  <c r="H1124" i="12" s="1"/>
  <c r="G1125" i="12"/>
  <c r="H1125" i="12" s="1"/>
  <c r="G1126" i="12"/>
  <c r="H1126" i="12" s="1"/>
  <c r="G1127" i="12"/>
  <c r="H1127" i="12" s="1"/>
  <c r="G1128" i="12"/>
  <c r="H1128" i="12" s="1"/>
  <c r="G1129" i="12"/>
  <c r="H1129" i="12" s="1"/>
  <c r="G1130" i="12"/>
  <c r="H1130" i="12" s="1"/>
  <c r="G1131" i="12"/>
  <c r="H1131" i="12" s="1"/>
  <c r="G1132" i="12"/>
  <c r="H1132" i="12" s="1"/>
  <c r="G1133" i="12"/>
  <c r="H1133" i="12" s="1"/>
  <c r="G1134" i="12"/>
  <c r="H1134" i="12" s="1"/>
  <c r="G1135" i="12"/>
  <c r="H1135" i="12" s="1"/>
  <c r="G1136" i="12"/>
  <c r="H1136" i="12" s="1"/>
  <c r="G1137" i="12"/>
  <c r="H1137" i="12" s="1"/>
  <c r="G1138" i="12"/>
  <c r="H1138" i="12" s="1"/>
  <c r="G1139" i="12"/>
  <c r="H1139" i="12" s="1"/>
  <c r="G1140" i="12"/>
  <c r="H1140" i="12" s="1"/>
  <c r="G1141" i="12"/>
  <c r="H1141" i="12" s="1"/>
  <c r="G1142" i="12"/>
  <c r="H1142" i="12" s="1"/>
  <c r="G1143" i="12"/>
  <c r="H1143" i="12" s="1"/>
  <c r="G1144" i="12"/>
  <c r="H1144" i="12" s="1"/>
  <c r="G1145" i="12"/>
  <c r="H1145" i="12" s="1"/>
  <c r="G1146" i="12"/>
  <c r="H1146" i="12" s="1"/>
  <c r="G1147" i="12"/>
  <c r="H1147" i="12" s="1"/>
  <c r="G1148" i="12"/>
  <c r="H1148" i="12" s="1"/>
  <c r="G1149" i="12"/>
  <c r="H1149" i="12" s="1"/>
  <c r="G1150" i="12"/>
  <c r="H1150" i="12" s="1"/>
  <c r="G1151" i="12"/>
  <c r="H1151" i="12" s="1"/>
  <c r="G1152" i="12"/>
  <c r="H1152" i="12" s="1"/>
  <c r="G1153" i="12"/>
  <c r="H1153" i="12" s="1"/>
  <c r="G1154" i="12"/>
  <c r="H1154" i="12" s="1"/>
  <c r="G1155" i="12"/>
  <c r="H1155" i="12" s="1"/>
  <c r="G1156" i="12"/>
  <c r="H1156" i="12" s="1"/>
  <c r="G1157" i="12"/>
  <c r="H1157" i="12" s="1"/>
  <c r="G1158" i="12"/>
  <c r="H1158" i="12" s="1"/>
  <c r="G1159" i="12"/>
  <c r="H1159" i="12" s="1"/>
  <c r="G1160" i="12"/>
  <c r="H1160" i="12" s="1"/>
  <c r="G1161" i="12"/>
  <c r="H1161" i="12" s="1"/>
  <c r="G1162" i="12"/>
  <c r="H1162" i="12" s="1"/>
  <c r="G1163" i="12"/>
  <c r="H1163" i="12" s="1"/>
  <c r="G1164" i="12"/>
  <c r="H1164" i="12" s="1"/>
  <c r="G1165" i="12"/>
  <c r="H1165" i="12" s="1"/>
  <c r="G1166" i="12"/>
  <c r="H1166" i="12" s="1"/>
  <c r="G1167" i="12"/>
  <c r="H1167" i="12" s="1"/>
  <c r="G1168" i="12"/>
  <c r="H1168" i="12" s="1"/>
  <c r="G1169" i="12"/>
  <c r="H1169" i="12" s="1"/>
  <c r="G1170" i="12"/>
  <c r="H1170" i="12" s="1"/>
  <c r="G1171" i="12"/>
  <c r="H1171" i="12" s="1"/>
  <c r="G1172" i="12"/>
  <c r="H1172" i="12" s="1"/>
  <c r="G1173" i="12"/>
  <c r="H1173" i="12" s="1"/>
  <c r="G1174" i="12"/>
  <c r="H1174" i="12" s="1"/>
  <c r="G1175" i="12"/>
  <c r="H1175" i="12" s="1"/>
  <c r="G1176" i="12"/>
  <c r="H1176" i="12" s="1"/>
  <c r="G1177" i="12"/>
  <c r="H1177" i="12" s="1"/>
  <c r="G1178" i="12"/>
  <c r="H1178" i="12" s="1"/>
  <c r="G1179" i="12"/>
  <c r="H1179" i="12" s="1"/>
  <c r="G1180" i="12"/>
  <c r="H1180" i="12" s="1"/>
  <c r="G1181" i="12"/>
  <c r="H1181" i="12" s="1"/>
  <c r="G1182" i="12"/>
  <c r="H1182" i="12" s="1"/>
  <c r="G1183" i="12"/>
  <c r="H1183" i="12" s="1"/>
  <c r="G1184" i="12"/>
  <c r="H1184" i="12" s="1"/>
  <c r="G1185" i="12"/>
  <c r="H1185" i="12" s="1"/>
  <c r="G1186" i="12"/>
  <c r="H1186" i="12" s="1"/>
  <c r="G1187" i="12"/>
  <c r="H1187" i="12" s="1"/>
  <c r="G1188" i="12"/>
  <c r="H1188" i="12" s="1"/>
  <c r="G1189" i="12"/>
  <c r="H1189" i="12" s="1"/>
  <c r="G1190" i="12"/>
  <c r="H1190" i="12" s="1"/>
  <c r="G1191" i="12"/>
  <c r="H1191" i="12" s="1"/>
  <c r="G1192" i="12"/>
  <c r="H1192" i="12" s="1"/>
  <c r="G1193" i="12"/>
  <c r="H1193" i="12" s="1"/>
  <c r="G1194" i="12"/>
  <c r="H1194" i="12" s="1"/>
  <c r="G1195" i="12"/>
  <c r="H1195" i="12" s="1"/>
  <c r="G1196" i="12"/>
  <c r="H1196" i="12" s="1"/>
  <c r="G1197" i="12"/>
  <c r="H1197" i="12" s="1"/>
  <c r="G1198" i="12"/>
  <c r="H1198" i="12" s="1"/>
  <c r="G1199" i="12"/>
  <c r="H1199" i="12" s="1"/>
  <c r="G1200" i="12"/>
  <c r="H1200" i="12" s="1"/>
  <c r="G1201" i="12"/>
  <c r="H1201" i="12" s="1"/>
  <c r="G1202" i="12"/>
  <c r="H1202" i="12" s="1"/>
  <c r="G1203" i="12"/>
  <c r="H1203" i="12" s="1"/>
  <c r="G1204" i="12"/>
  <c r="H1204" i="12" s="1"/>
  <c r="G1205" i="12"/>
  <c r="H1205" i="12" s="1"/>
  <c r="G1206" i="12"/>
  <c r="H1206" i="12" s="1"/>
  <c r="G1207" i="12"/>
  <c r="H1207" i="12" s="1"/>
  <c r="G1208" i="12"/>
  <c r="H1208" i="12" s="1"/>
  <c r="G1209" i="12"/>
  <c r="H1209" i="12" s="1"/>
  <c r="G1210" i="12"/>
  <c r="H1210" i="12" s="1"/>
  <c r="G1211" i="12"/>
  <c r="H1211" i="12" s="1"/>
  <c r="G1212" i="12"/>
  <c r="H1212" i="12" s="1"/>
  <c r="G1213" i="12"/>
  <c r="H1213" i="12" s="1"/>
  <c r="G1214" i="12"/>
  <c r="H1214" i="12" s="1"/>
  <c r="G1215" i="12"/>
  <c r="H1215" i="12" s="1"/>
  <c r="G1216" i="12"/>
  <c r="H1216" i="12" s="1"/>
  <c r="G1217" i="12"/>
  <c r="H1217" i="12" s="1"/>
  <c r="G1218" i="12"/>
  <c r="H1218" i="12" s="1"/>
  <c r="G1219" i="12"/>
  <c r="H1219" i="12" s="1"/>
  <c r="G1220" i="12"/>
  <c r="H1220" i="12" s="1"/>
  <c r="G1221" i="12"/>
  <c r="H1221" i="12" s="1"/>
  <c r="G1222" i="12"/>
  <c r="H1222" i="12" s="1"/>
  <c r="G1223" i="12"/>
  <c r="H1223" i="12" s="1"/>
  <c r="G1224" i="12"/>
  <c r="H1224" i="12" s="1"/>
  <c r="G1225" i="12"/>
  <c r="H1225" i="12" s="1"/>
  <c r="G1226" i="12"/>
  <c r="H1226" i="12" s="1"/>
  <c r="G1227" i="12"/>
  <c r="H1227" i="12" s="1"/>
  <c r="G1228" i="12"/>
  <c r="H1228" i="12" s="1"/>
  <c r="G1229" i="12"/>
  <c r="H1229" i="12" s="1"/>
  <c r="G1230" i="12"/>
  <c r="H1230" i="12" s="1"/>
  <c r="G1231" i="12"/>
  <c r="H1231" i="12" s="1"/>
  <c r="G1232" i="12"/>
  <c r="H1232" i="12" s="1"/>
  <c r="G1233" i="12"/>
  <c r="H1233" i="12" s="1"/>
  <c r="G1234" i="12"/>
  <c r="H1234" i="12" s="1"/>
  <c r="G1235" i="12"/>
  <c r="H1235" i="12" s="1"/>
  <c r="G1236" i="12"/>
  <c r="H1236" i="12" s="1"/>
  <c r="G1237" i="12"/>
  <c r="H1237" i="12" s="1"/>
  <c r="G1238" i="12"/>
  <c r="H1238" i="12" s="1"/>
  <c r="G1239" i="12"/>
  <c r="H1239" i="12" s="1"/>
  <c r="G1240" i="12"/>
  <c r="H1240" i="12" s="1"/>
  <c r="G1241" i="12"/>
  <c r="H1241" i="12" s="1"/>
  <c r="G1242" i="12"/>
  <c r="H1242" i="12" s="1"/>
  <c r="G1243" i="12"/>
  <c r="H1243" i="12" s="1"/>
  <c r="G1244" i="12"/>
  <c r="H1244" i="12" s="1"/>
  <c r="G1245" i="12"/>
  <c r="H1245" i="12" s="1"/>
  <c r="G1246" i="12"/>
  <c r="H1246" i="12" s="1"/>
  <c r="G1247" i="12"/>
  <c r="H1247" i="12" s="1"/>
  <c r="G1248" i="12"/>
  <c r="H1248" i="12" s="1"/>
  <c r="G1249" i="12"/>
  <c r="H1249" i="12" s="1"/>
  <c r="G1250" i="12"/>
  <c r="H1250" i="12" s="1"/>
  <c r="G1251" i="12"/>
  <c r="H1251" i="12" s="1"/>
  <c r="G1252" i="12"/>
  <c r="H1252" i="12" s="1"/>
  <c r="G1253" i="12"/>
  <c r="H1253" i="12" s="1"/>
  <c r="G1254" i="12"/>
  <c r="H1254" i="12" s="1"/>
  <c r="G1255" i="12"/>
  <c r="H1255" i="12" s="1"/>
  <c r="G1256" i="12"/>
  <c r="H1256" i="12" s="1"/>
  <c r="G1257" i="12"/>
  <c r="H1257" i="12" s="1"/>
  <c r="G1258" i="12"/>
  <c r="H1258" i="12" s="1"/>
  <c r="G1259" i="12"/>
  <c r="H1259" i="12" s="1"/>
  <c r="G1260" i="12"/>
  <c r="H1260" i="12" s="1"/>
  <c r="G1261" i="12"/>
  <c r="H1261" i="12" s="1"/>
  <c r="G1262" i="12"/>
  <c r="H1262" i="12" s="1"/>
  <c r="G1263" i="12"/>
  <c r="H1263" i="12" s="1"/>
  <c r="G1264" i="12"/>
  <c r="H1264" i="12" s="1"/>
  <c r="G1265" i="12"/>
  <c r="H1265" i="12" s="1"/>
  <c r="G1266" i="12"/>
  <c r="H1266" i="12" s="1"/>
  <c r="G1267" i="12"/>
  <c r="H1267" i="12" s="1"/>
  <c r="G1268" i="12"/>
  <c r="H1268" i="12" s="1"/>
  <c r="G1269" i="12"/>
  <c r="H1269" i="12" s="1"/>
  <c r="G1270" i="12"/>
  <c r="H1270" i="12" s="1"/>
  <c r="G1271" i="12"/>
  <c r="H1271" i="12" s="1"/>
  <c r="G1272" i="12"/>
  <c r="H1272" i="12" s="1"/>
  <c r="G1273" i="12"/>
  <c r="H1273" i="12" s="1"/>
  <c r="G1274" i="12"/>
  <c r="H1274" i="12" s="1"/>
  <c r="G1275" i="12"/>
  <c r="H1275" i="12" s="1"/>
  <c r="G1276" i="12"/>
  <c r="H1276" i="12" s="1"/>
  <c r="G1277" i="12"/>
  <c r="H1277" i="12" s="1"/>
  <c r="G1278" i="12"/>
  <c r="H1278" i="12" s="1"/>
  <c r="G1279" i="12"/>
  <c r="H1279" i="12" s="1"/>
  <c r="G1280" i="12"/>
  <c r="H1280" i="12" s="1"/>
  <c r="G1281" i="12"/>
  <c r="H1281" i="12" s="1"/>
  <c r="G1282" i="12"/>
  <c r="H1282" i="12" s="1"/>
  <c r="G1283" i="12"/>
  <c r="H1283" i="12" s="1"/>
  <c r="G1284" i="12"/>
  <c r="H1284" i="12" s="1"/>
  <c r="G1285" i="12"/>
  <c r="H1285" i="12" s="1"/>
  <c r="G1286" i="12"/>
  <c r="H1286" i="12" s="1"/>
  <c r="G1287" i="12"/>
  <c r="H1287" i="12" s="1"/>
  <c r="G1288" i="12"/>
  <c r="H1288" i="12" s="1"/>
  <c r="G1289" i="12"/>
  <c r="H1289" i="12" s="1"/>
  <c r="G1290" i="12"/>
  <c r="H1290" i="12" s="1"/>
  <c r="G1291" i="12"/>
  <c r="H1291" i="12" s="1"/>
  <c r="G1292" i="12"/>
  <c r="H1292" i="12" s="1"/>
  <c r="G1293" i="12"/>
  <c r="H1293" i="12" s="1"/>
  <c r="G1294" i="12"/>
  <c r="H1294" i="12" s="1"/>
  <c r="G1295" i="12"/>
  <c r="H1295" i="12" s="1"/>
  <c r="G1296" i="12"/>
  <c r="H1296" i="12" s="1"/>
  <c r="G1297" i="12"/>
  <c r="H1297" i="12" s="1"/>
  <c r="G1298" i="12"/>
  <c r="H1298" i="12" s="1"/>
  <c r="G1299" i="12"/>
  <c r="H1299" i="12" s="1"/>
  <c r="G1300" i="12"/>
  <c r="H1300" i="12" s="1"/>
  <c r="G1301" i="12"/>
  <c r="H1301" i="12" s="1"/>
  <c r="G1302" i="12"/>
  <c r="H1302" i="12" s="1"/>
  <c r="G1303" i="12"/>
  <c r="H1303" i="12" s="1"/>
  <c r="G1304" i="12"/>
  <c r="H1304" i="12" s="1"/>
  <c r="G1305" i="12"/>
  <c r="H1305" i="12" s="1"/>
  <c r="G1306" i="12"/>
  <c r="H1306" i="12" s="1"/>
  <c r="G1307" i="12"/>
  <c r="H1307" i="12" s="1"/>
  <c r="G1308" i="12"/>
  <c r="H1308" i="12" s="1"/>
  <c r="G1309" i="12"/>
  <c r="H1309" i="12" s="1"/>
  <c r="G1310" i="12"/>
  <c r="H1310" i="12" s="1"/>
  <c r="G1311" i="12"/>
  <c r="H1311" i="12" s="1"/>
  <c r="G1312" i="12"/>
  <c r="H1312" i="12" s="1"/>
  <c r="G1313" i="12"/>
  <c r="H1313" i="12" s="1"/>
  <c r="G1314" i="12"/>
  <c r="H1314" i="12" s="1"/>
  <c r="G1315" i="12"/>
  <c r="H1315" i="12" s="1"/>
  <c r="G1316" i="12"/>
  <c r="H1316" i="12" s="1"/>
  <c r="G1317" i="12"/>
  <c r="H1317" i="12" s="1"/>
  <c r="G1318" i="12"/>
  <c r="H1318" i="12" s="1"/>
  <c r="G1319" i="12"/>
  <c r="H1319" i="12" s="1"/>
  <c r="G1320" i="12"/>
  <c r="H1320" i="12" s="1"/>
  <c r="G1321" i="12"/>
  <c r="H1321" i="12" s="1"/>
  <c r="G1322" i="12"/>
  <c r="H1322" i="12" s="1"/>
  <c r="G1323" i="12"/>
  <c r="H1323" i="12" s="1"/>
  <c r="G1324" i="12"/>
  <c r="H1324" i="12" s="1"/>
  <c r="G1325" i="12"/>
  <c r="H1325" i="12" s="1"/>
  <c r="G1326" i="12"/>
  <c r="H1326" i="12" s="1"/>
  <c r="G1327" i="12"/>
  <c r="H1327" i="12" s="1"/>
  <c r="G1328" i="12"/>
  <c r="H1328" i="12" s="1"/>
  <c r="G1329" i="12"/>
  <c r="H1329" i="12" s="1"/>
  <c r="G1330" i="12"/>
  <c r="H1330" i="12" s="1"/>
  <c r="G1331" i="12"/>
  <c r="H1331" i="12" s="1"/>
  <c r="G1332" i="12"/>
  <c r="H1332" i="12" s="1"/>
  <c r="G1333" i="12"/>
  <c r="H1333" i="12" s="1"/>
  <c r="G1334" i="12"/>
  <c r="H1334" i="12" s="1"/>
  <c r="G1335" i="12"/>
  <c r="H1335" i="12" s="1"/>
  <c r="G1336" i="12"/>
  <c r="H1336" i="12" s="1"/>
  <c r="G1337" i="12"/>
  <c r="H1337" i="12" s="1"/>
  <c r="G1338" i="12"/>
  <c r="H1338" i="12" s="1"/>
  <c r="G1339" i="12"/>
  <c r="H1339" i="12" s="1"/>
  <c r="G1340" i="12"/>
  <c r="H1340" i="12" s="1"/>
  <c r="G1341" i="12"/>
  <c r="H1341" i="12" s="1"/>
  <c r="G1342" i="12"/>
  <c r="H1342" i="12" s="1"/>
  <c r="G1343" i="12"/>
  <c r="H1343" i="12" s="1"/>
  <c r="G1344" i="12"/>
  <c r="H1344" i="12" s="1"/>
  <c r="G1345" i="12"/>
  <c r="H1345" i="12" s="1"/>
  <c r="G1346" i="12"/>
  <c r="H1346" i="12" s="1"/>
  <c r="G1347" i="12"/>
  <c r="H1347" i="12" s="1"/>
  <c r="G1348" i="12"/>
  <c r="H1348" i="12" s="1"/>
  <c r="G1349" i="12"/>
  <c r="H1349" i="12" s="1"/>
  <c r="G1350" i="12"/>
  <c r="H1350" i="12" s="1"/>
  <c r="G1351" i="12"/>
  <c r="H1351" i="12" s="1"/>
  <c r="G1352" i="12"/>
  <c r="H1352" i="12" s="1"/>
  <c r="G1353" i="12"/>
  <c r="H1353" i="12" s="1"/>
  <c r="G1354" i="12"/>
  <c r="H1354" i="12" s="1"/>
  <c r="G1355" i="12"/>
  <c r="H1355" i="12" s="1"/>
  <c r="G1356" i="12"/>
  <c r="H1356" i="12" s="1"/>
  <c r="G1357" i="12"/>
  <c r="H1357" i="12" s="1"/>
  <c r="G1358" i="12"/>
  <c r="H1358" i="12" s="1"/>
  <c r="G1359" i="12"/>
  <c r="H1359" i="12" s="1"/>
  <c r="G1360" i="12"/>
  <c r="H1360" i="12" s="1"/>
  <c r="G1361" i="12"/>
  <c r="H1361" i="12" s="1"/>
  <c r="G1362" i="12"/>
  <c r="H1362" i="12" s="1"/>
  <c r="G1363" i="12"/>
  <c r="H1363" i="12" s="1"/>
  <c r="G1364" i="12"/>
  <c r="H1364" i="12" s="1"/>
  <c r="G1365" i="12"/>
  <c r="H1365" i="12" s="1"/>
  <c r="G1366" i="12"/>
  <c r="H1366" i="12" s="1"/>
  <c r="G1367" i="12"/>
  <c r="H1367" i="12" s="1"/>
  <c r="G1368" i="12"/>
  <c r="H1368" i="12" s="1"/>
  <c r="G1369" i="12"/>
  <c r="H1369" i="12" s="1"/>
  <c r="G1370" i="12"/>
  <c r="H1370" i="12" s="1"/>
  <c r="G1371" i="12"/>
  <c r="H1371" i="12" s="1"/>
  <c r="G1372" i="12"/>
  <c r="H1372" i="12" s="1"/>
  <c r="G1373" i="12"/>
  <c r="H1373" i="12" s="1"/>
  <c r="G1374" i="12"/>
  <c r="H1374" i="12" s="1"/>
  <c r="G1375" i="12"/>
  <c r="H1375" i="12" s="1"/>
  <c r="G1376" i="12"/>
  <c r="H1376" i="12" s="1"/>
  <c r="G1377" i="12"/>
  <c r="H1377" i="12" s="1"/>
  <c r="G1378" i="12"/>
  <c r="H1378" i="12" s="1"/>
  <c r="G1379" i="12"/>
  <c r="H1379" i="12" s="1"/>
  <c r="G1380" i="12"/>
  <c r="H1380" i="12" s="1"/>
  <c r="G1381" i="12"/>
  <c r="H1381" i="12" s="1"/>
  <c r="G1382" i="12"/>
  <c r="H1382" i="12" s="1"/>
  <c r="G1383" i="12"/>
  <c r="H1383" i="12" s="1"/>
  <c r="G1384" i="12"/>
  <c r="H1384" i="12" s="1"/>
  <c r="G1385" i="12"/>
  <c r="H1385" i="12" s="1"/>
  <c r="G1386" i="12"/>
  <c r="H1386" i="12" s="1"/>
  <c r="G1387" i="12"/>
  <c r="H1387" i="12" s="1"/>
  <c r="G1388" i="12"/>
  <c r="H1388" i="12" s="1"/>
  <c r="G1389" i="12"/>
  <c r="H1389" i="12" s="1"/>
  <c r="G1390" i="12"/>
  <c r="H1390" i="12" s="1"/>
  <c r="G1391" i="12"/>
  <c r="H1391" i="12" s="1"/>
  <c r="G1392" i="12"/>
  <c r="H1392" i="12" s="1"/>
  <c r="G1393" i="12"/>
  <c r="H1393" i="12" s="1"/>
  <c r="G1394" i="12"/>
  <c r="H1394" i="12" s="1"/>
  <c r="G1395" i="12"/>
  <c r="H1395" i="12" s="1"/>
  <c r="G1396" i="12"/>
  <c r="H1396" i="12" s="1"/>
  <c r="G1397" i="12"/>
  <c r="H1397" i="12" s="1"/>
  <c r="G1398" i="12"/>
  <c r="H1398" i="12" s="1"/>
  <c r="G1399" i="12"/>
  <c r="H1399" i="12" s="1"/>
  <c r="G1400" i="12"/>
  <c r="H1400" i="12" s="1"/>
  <c r="G1401" i="12"/>
  <c r="H1401" i="12" s="1"/>
  <c r="G1402" i="12"/>
  <c r="H1402" i="12" s="1"/>
  <c r="G1403" i="12"/>
  <c r="H1403" i="12" s="1"/>
  <c r="G1404" i="12"/>
  <c r="H1404" i="12" s="1"/>
  <c r="G1405" i="12"/>
  <c r="H1405" i="12" s="1"/>
  <c r="G1406" i="12"/>
  <c r="H1406" i="12" s="1"/>
  <c r="G1407" i="12"/>
  <c r="H1407" i="12" s="1"/>
  <c r="G1408" i="12"/>
  <c r="H1408" i="12" s="1"/>
  <c r="G1409" i="12"/>
  <c r="H1409" i="12" s="1"/>
  <c r="G1410" i="12"/>
  <c r="H1410" i="12" s="1"/>
  <c r="G1411" i="12"/>
  <c r="H1411" i="12" s="1"/>
  <c r="G1412" i="12"/>
  <c r="H1412" i="12" s="1"/>
  <c r="G1413" i="12"/>
  <c r="H1413" i="12" s="1"/>
  <c r="G1414" i="12"/>
  <c r="H1414" i="12" s="1"/>
  <c r="G1415" i="12"/>
  <c r="H1415" i="12" s="1"/>
  <c r="G1416" i="12"/>
  <c r="H1416" i="12" s="1"/>
  <c r="G1417" i="12"/>
  <c r="H1417" i="12" s="1"/>
  <c r="G1418" i="12"/>
  <c r="H1418" i="12" s="1"/>
  <c r="G1419" i="12"/>
  <c r="H1419" i="12" s="1"/>
  <c r="G1420" i="12"/>
  <c r="H1420" i="12" s="1"/>
  <c r="G1421" i="12"/>
  <c r="H1421" i="12" s="1"/>
  <c r="G1422" i="12"/>
  <c r="H1422" i="12" s="1"/>
  <c r="G1423" i="12"/>
  <c r="H1423" i="12" s="1"/>
  <c r="G1424" i="12"/>
  <c r="H1424" i="12" s="1"/>
  <c r="G1425" i="12"/>
  <c r="H1425" i="12" s="1"/>
  <c r="G1426" i="12"/>
  <c r="H1426" i="12" s="1"/>
  <c r="G1427" i="12"/>
  <c r="H1427" i="12" s="1"/>
  <c r="G1428" i="12"/>
  <c r="H1428" i="12" s="1"/>
  <c r="G1429" i="12"/>
  <c r="H1429" i="12" s="1"/>
  <c r="G1430" i="12"/>
  <c r="H1430" i="12" s="1"/>
  <c r="G1431" i="12"/>
  <c r="H1431" i="12" s="1"/>
  <c r="G1432" i="12"/>
  <c r="H1432" i="12" s="1"/>
  <c r="G1433" i="12"/>
  <c r="H1433" i="12" s="1"/>
  <c r="G1434" i="12"/>
  <c r="H1434" i="12" s="1"/>
  <c r="G1435" i="12"/>
  <c r="H1435" i="12" s="1"/>
  <c r="G1436" i="12"/>
  <c r="H1436" i="12" s="1"/>
  <c r="G1437" i="12"/>
  <c r="H1437" i="12" s="1"/>
  <c r="G1438" i="12"/>
  <c r="H1438" i="12" s="1"/>
  <c r="G1439" i="12"/>
  <c r="H1439" i="12" s="1"/>
  <c r="G1440" i="12"/>
  <c r="H1440" i="12" s="1"/>
  <c r="G1441" i="12"/>
  <c r="H1441" i="12" s="1"/>
  <c r="G1442" i="12"/>
  <c r="H1442" i="12" s="1"/>
  <c r="G1443" i="12"/>
  <c r="H1443" i="12" s="1"/>
  <c r="G1444" i="12"/>
  <c r="H1444" i="12" s="1"/>
  <c r="G1445" i="12"/>
  <c r="H1445" i="12" s="1"/>
  <c r="G1446" i="12"/>
  <c r="H1446" i="12" s="1"/>
  <c r="G1447" i="12"/>
  <c r="H1447" i="12" s="1"/>
  <c r="G1448" i="12"/>
  <c r="H1448" i="12" s="1"/>
  <c r="G1449" i="12"/>
  <c r="H1449" i="12" s="1"/>
  <c r="G1450" i="12"/>
  <c r="H1450" i="12" s="1"/>
  <c r="G1451" i="12"/>
  <c r="H1451" i="12" s="1"/>
  <c r="G1452" i="12"/>
  <c r="H1452" i="12" s="1"/>
  <c r="G1453" i="12"/>
  <c r="H1453" i="12" s="1"/>
  <c r="G1454" i="12"/>
  <c r="H1454" i="12" s="1"/>
  <c r="G1455" i="12"/>
  <c r="H1455" i="12" s="1"/>
  <c r="G1456" i="12"/>
  <c r="H1456" i="12" s="1"/>
  <c r="G1457" i="12"/>
  <c r="H1457" i="12" s="1"/>
  <c r="G1458" i="12"/>
  <c r="H1458" i="12" s="1"/>
  <c r="G1459" i="12"/>
  <c r="H1459" i="12" s="1"/>
  <c r="G1460" i="12"/>
  <c r="H1460" i="12" s="1"/>
  <c r="G1461" i="12"/>
  <c r="H1461" i="12" s="1"/>
  <c r="G1462" i="12"/>
  <c r="H1462" i="12" s="1"/>
  <c r="G1463" i="12"/>
  <c r="H1463" i="12" s="1"/>
  <c r="G1464" i="12"/>
  <c r="H1464" i="12" s="1"/>
  <c r="G1465" i="12"/>
  <c r="H1465" i="12" s="1"/>
  <c r="G1466" i="12"/>
  <c r="H1466" i="12" s="1"/>
  <c r="G1467" i="12"/>
  <c r="H1467" i="12" s="1"/>
  <c r="G1468" i="12"/>
  <c r="H1468" i="12" s="1"/>
  <c r="G1469" i="12"/>
  <c r="H1469" i="12" s="1"/>
  <c r="G1470" i="12"/>
  <c r="H1470" i="12" s="1"/>
  <c r="G1471" i="12"/>
  <c r="H1471" i="12" s="1"/>
  <c r="G1472" i="12"/>
  <c r="H1472" i="12" s="1"/>
  <c r="G1473" i="12"/>
  <c r="H1473" i="12" s="1"/>
  <c r="G1474" i="12"/>
  <c r="H1474" i="12" s="1"/>
  <c r="G1475" i="12"/>
  <c r="H1475" i="12" s="1"/>
  <c r="G1476" i="12"/>
  <c r="H1476" i="12" s="1"/>
  <c r="G1477" i="12"/>
  <c r="H1477" i="12" s="1"/>
  <c r="G1478" i="12"/>
  <c r="H1478" i="12" s="1"/>
  <c r="G1479" i="12"/>
  <c r="H1479" i="12" s="1"/>
  <c r="G1480" i="12"/>
  <c r="H1480" i="12" s="1"/>
  <c r="G1481" i="12"/>
  <c r="H1481" i="12" s="1"/>
  <c r="G1482" i="12"/>
  <c r="H1482" i="12" s="1"/>
  <c r="G1483" i="12"/>
  <c r="H1483" i="12" s="1"/>
  <c r="G1484" i="12"/>
  <c r="H1484" i="12" s="1"/>
  <c r="G1485" i="12"/>
  <c r="H1485" i="12" s="1"/>
  <c r="G1486" i="12"/>
  <c r="H1486" i="12" s="1"/>
  <c r="G1487" i="12"/>
  <c r="H1487" i="12" s="1"/>
  <c r="G1488" i="12"/>
  <c r="H1488" i="12" s="1"/>
  <c r="G1489" i="12"/>
  <c r="H1489" i="12" s="1"/>
  <c r="G1490" i="12"/>
  <c r="H1490" i="12" s="1"/>
  <c r="G1491" i="12"/>
  <c r="H1491" i="12" s="1"/>
  <c r="G1492" i="12"/>
  <c r="H1492" i="12" s="1"/>
  <c r="G1493" i="12"/>
  <c r="H1493" i="12" s="1"/>
  <c r="G1494" i="12"/>
  <c r="H1494" i="12" s="1"/>
  <c r="G1495" i="12"/>
  <c r="H1495" i="12" s="1"/>
  <c r="G1496" i="12"/>
  <c r="H1496" i="12" s="1"/>
  <c r="G1497" i="12"/>
  <c r="H1497" i="12" s="1"/>
  <c r="G1498" i="12"/>
  <c r="H1498" i="12" s="1"/>
  <c r="G1499" i="12"/>
  <c r="H1499" i="12" s="1"/>
  <c r="G1500" i="12"/>
  <c r="H1500" i="12" s="1"/>
  <c r="G1501" i="12"/>
  <c r="H1501" i="12" s="1"/>
  <c r="G1502" i="12"/>
  <c r="H1502" i="12" s="1"/>
  <c r="G1503" i="12"/>
  <c r="H1503" i="12" s="1"/>
  <c r="G1504" i="12"/>
  <c r="H1504" i="12" s="1"/>
  <c r="G1505" i="12"/>
  <c r="H1505" i="12" s="1"/>
  <c r="G1506" i="12"/>
  <c r="H1506" i="12" s="1"/>
  <c r="G1507" i="12"/>
  <c r="H1507" i="12" s="1"/>
  <c r="G1508" i="12"/>
  <c r="H1508" i="12" s="1"/>
  <c r="G1509" i="12"/>
  <c r="H1509" i="12" s="1"/>
  <c r="G1510" i="12"/>
  <c r="H1510" i="12" s="1"/>
  <c r="G1511" i="12"/>
  <c r="H1511" i="12" s="1"/>
  <c r="G1512" i="12"/>
  <c r="H1512" i="12" s="1"/>
  <c r="G1513" i="12"/>
  <c r="H1513" i="12" s="1"/>
  <c r="G1514" i="12"/>
  <c r="H1514" i="12" s="1"/>
  <c r="G1515" i="12"/>
  <c r="H1515" i="12" s="1"/>
  <c r="G1516" i="12"/>
  <c r="H1516" i="12" s="1"/>
  <c r="G1517" i="12"/>
  <c r="H1517" i="12" s="1"/>
  <c r="G1518" i="12"/>
  <c r="H1518" i="12" s="1"/>
  <c r="G1519" i="12"/>
  <c r="H1519" i="12" s="1"/>
  <c r="G1520" i="12"/>
  <c r="H1520" i="12" s="1"/>
  <c r="G1521" i="12"/>
  <c r="H1521" i="12" s="1"/>
  <c r="G1522" i="12"/>
  <c r="H1522" i="12" s="1"/>
  <c r="G1523" i="12"/>
  <c r="H1523" i="12" s="1"/>
  <c r="G1524" i="12"/>
  <c r="H1524" i="12" s="1"/>
  <c r="G1525" i="12"/>
  <c r="H1525" i="12" s="1"/>
  <c r="G1526" i="12"/>
  <c r="H1526" i="12" s="1"/>
  <c r="G1527" i="12"/>
  <c r="H1527" i="12" s="1"/>
  <c r="G1528" i="12"/>
  <c r="H1528" i="12" s="1"/>
  <c r="G1529" i="12"/>
  <c r="H1529" i="12" s="1"/>
  <c r="G1530" i="12"/>
  <c r="H1530" i="12" s="1"/>
  <c r="G1531" i="12"/>
  <c r="H1531" i="12" s="1"/>
  <c r="G1532" i="12"/>
  <c r="H1532" i="12" s="1"/>
  <c r="G1533" i="12"/>
  <c r="H1533" i="12" s="1"/>
  <c r="G1534" i="12"/>
  <c r="H1534" i="12" s="1"/>
  <c r="G1535" i="12"/>
  <c r="H1535" i="12" s="1"/>
  <c r="G1536" i="12"/>
  <c r="H1536" i="12" s="1"/>
  <c r="G1537" i="12"/>
  <c r="H1537" i="12" s="1"/>
  <c r="G1538" i="12"/>
  <c r="H1538" i="12" s="1"/>
  <c r="G1539" i="12"/>
  <c r="H1539" i="12" s="1"/>
  <c r="G1540" i="12"/>
  <c r="H1540" i="12" s="1"/>
  <c r="G1541" i="12"/>
  <c r="H1541" i="12" s="1"/>
  <c r="G1542" i="12"/>
  <c r="H1542" i="12" s="1"/>
  <c r="G1543" i="12"/>
  <c r="H1543" i="12" s="1"/>
  <c r="G1544" i="12"/>
  <c r="H1544" i="12" s="1"/>
  <c r="G1545" i="12"/>
  <c r="H1545" i="12" s="1"/>
  <c r="G1546" i="12"/>
  <c r="H1546" i="12" s="1"/>
  <c r="G1547" i="12"/>
  <c r="H1547" i="12" s="1"/>
  <c r="G1548" i="12"/>
  <c r="H1548" i="12" s="1"/>
  <c r="G1549" i="12"/>
  <c r="H1549" i="12" s="1"/>
  <c r="G1550" i="12"/>
  <c r="H1550" i="12" s="1"/>
  <c r="G1551" i="12"/>
  <c r="H1551" i="12" s="1"/>
  <c r="G1552" i="12"/>
  <c r="H1552" i="12" s="1"/>
  <c r="G1553" i="12"/>
  <c r="H1553" i="12" s="1"/>
  <c r="G1554" i="12"/>
  <c r="H1554" i="12" s="1"/>
  <c r="G1555" i="12"/>
  <c r="H1555" i="12" s="1"/>
  <c r="G1556" i="12"/>
  <c r="H1556" i="12" s="1"/>
  <c r="G1557" i="12"/>
  <c r="H1557" i="12" s="1"/>
  <c r="G1558" i="12"/>
  <c r="H1558" i="12" s="1"/>
  <c r="G1559" i="12"/>
  <c r="H1559" i="12" s="1"/>
  <c r="G1560" i="12"/>
  <c r="H1560" i="12" s="1"/>
  <c r="G1561" i="12"/>
  <c r="H1561" i="12" s="1"/>
  <c r="G1562" i="12"/>
  <c r="H1562" i="12" s="1"/>
  <c r="G1563" i="12"/>
  <c r="H1563" i="12" s="1"/>
  <c r="G1564" i="12"/>
  <c r="H1564" i="12" s="1"/>
  <c r="G1565" i="12"/>
  <c r="H1565" i="12" s="1"/>
  <c r="G1566" i="12"/>
  <c r="H1566" i="12" s="1"/>
  <c r="G1567" i="12"/>
  <c r="H1567" i="12" s="1"/>
  <c r="G1568" i="12"/>
  <c r="H1568" i="12" s="1"/>
  <c r="G1569" i="12"/>
  <c r="H1569" i="12" s="1"/>
  <c r="G1570" i="12"/>
  <c r="H1570" i="12" s="1"/>
  <c r="G1571" i="12"/>
  <c r="H1571" i="12" s="1"/>
  <c r="G1572" i="12"/>
  <c r="H1572" i="12" s="1"/>
  <c r="G1573" i="12"/>
  <c r="H1573" i="12" s="1"/>
  <c r="G1574" i="12"/>
  <c r="H1574" i="12" s="1"/>
  <c r="G1575" i="12"/>
  <c r="H1575" i="12" s="1"/>
  <c r="G1576" i="12"/>
  <c r="H1576" i="12" s="1"/>
  <c r="G1577" i="12"/>
  <c r="H1577" i="12" s="1"/>
  <c r="G1578" i="12"/>
  <c r="H1578" i="12" s="1"/>
  <c r="G1579" i="12"/>
  <c r="H1579" i="12" s="1"/>
  <c r="G1580" i="12"/>
  <c r="H1580" i="12" s="1"/>
  <c r="G1581" i="12"/>
  <c r="H1581" i="12" s="1"/>
  <c r="G1582" i="12"/>
  <c r="H1582" i="12" s="1"/>
  <c r="G1583" i="12"/>
  <c r="H1583" i="12" s="1"/>
  <c r="G1584" i="12"/>
  <c r="H1584" i="12" s="1"/>
  <c r="G1585" i="12"/>
  <c r="H1585" i="12" s="1"/>
  <c r="G1586" i="12"/>
  <c r="H1586" i="12" s="1"/>
  <c r="G1587" i="12"/>
  <c r="H1587" i="12" s="1"/>
  <c r="G1588" i="12"/>
  <c r="H1588" i="12" s="1"/>
  <c r="G1589" i="12"/>
  <c r="H1589" i="12" s="1"/>
  <c r="G1590" i="12"/>
  <c r="H1590" i="12" s="1"/>
  <c r="G1591" i="12"/>
  <c r="H1591" i="12" s="1"/>
  <c r="G1592" i="12"/>
  <c r="H1592" i="12" s="1"/>
  <c r="G1593" i="12"/>
  <c r="H1593" i="12" s="1"/>
  <c r="G1594" i="12"/>
  <c r="H1594" i="12" s="1"/>
  <c r="G1595" i="12"/>
  <c r="H1595" i="12" s="1"/>
  <c r="G1596" i="12"/>
  <c r="H1596" i="12" s="1"/>
  <c r="G1597" i="12"/>
  <c r="H1597" i="12" s="1"/>
  <c r="G1598" i="12"/>
  <c r="H1598" i="12" s="1"/>
  <c r="G1599" i="12"/>
  <c r="H1599" i="12" s="1"/>
  <c r="G1600" i="12"/>
  <c r="H1600" i="12" s="1"/>
  <c r="G1601" i="12"/>
  <c r="H1601" i="12" s="1"/>
  <c r="G1602" i="12"/>
  <c r="H1602" i="12" s="1"/>
  <c r="G1603" i="12"/>
  <c r="H1603" i="12" s="1"/>
  <c r="G1604" i="12"/>
  <c r="H1604" i="12" s="1"/>
  <c r="G1605" i="12"/>
  <c r="H1605" i="12" s="1"/>
  <c r="G1606" i="12"/>
  <c r="H1606" i="12" s="1"/>
  <c r="G1607" i="12"/>
  <c r="H1607" i="12" s="1"/>
  <c r="G1608" i="12"/>
  <c r="H1608" i="12" s="1"/>
  <c r="G1609" i="12"/>
  <c r="H1609" i="12" s="1"/>
  <c r="G1610" i="12"/>
  <c r="H1610" i="12" s="1"/>
  <c r="G1611" i="12"/>
  <c r="H1611" i="12" s="1"/>
  <c r="G1612" i="12"/>
  <c r="H1612" i="12" s="1"/>
  <c r="G1613" i="12"/>
  <c r="H1613" i="12" s="1"/>
  <c r="G1614" i="12"/>
  <c r="H1614" i="12" s="1"/>
  <c r="G1615" i="12"/>
  <c r="H1615" i="12" s="1"/>
  <c r="G1616" i="12"/>
  <c r="H1616" i="12" s="1"/>
  <c r="G1617" i="12"/>
  <c r="H1617" i="12" s="1"/>
  <c r="G1618" i="12"/>
  <c r="H1618" i="12" s="1"/>
  <c r="G1619" i="12"/>
  <c r="H1619" i="12" s="1"/>
  <c r="G1620" i="12"/>
  <c r="H1620" i="12" s="1"/>
  <c r="G1621" i="12"/>
  <c r="H1621" i="12" s="1"/>
  <c r="G1622" i="12"/>
  <c r="H1622" i="12" s="1"/>
  <c r="G1623" i="12"/>
  <c r="H1623" i="12" s="1"/>
  <c r="G1624" i="12"/>
  <c r="H1624" i="12" s="1"/>
  <c r="G1625" i="12"/>
  <c r="H1625" i="12" s="1"/>
  <c r="G1626" i="12"/>
  <c r="H1626" i="12" s="1"/>
  <c r="G1627" i="12"/>
  <c r="H1627" i="12" s="1"/>
  <c r="G1628" i="12"/>
  <c r="H1628" i="12" s="1"/>
  <c r="G1629" i="12"/>
  <c r="H1629" i="12" s="1"/>
  <c r="G1630" i="12"/>
  <c r="H1630" i="12" s="1"/>
  <c r="G1631" i="12"/>
  <c r="H1631" i="12" s="1"/>
  <c r="G1632" i="12"/>
  <c r="H1632" i="12" s="1"/>
  <c r="G1633" i="12"/>
  <c r="H1633" i="12" s="1"/>
  <c r="G1634" i="12"/>
  <c r="H1634" i="12" s="1"/>
  <c r="G1635" i="12"/>
  <c r="H1635" i="12" s="1"/>
  <c r="G1636" i="12"/>
  <c r="H1636" i="12" s="1"/>
  <c r="G1637" i="12"/>
  <c r="H1637" i="12" s="1"/>
  <c r="G1638" i="12"/>
  <c r="H1638" i="12" s="1"/>
  <c r="G1639" i="12"/>
  <c r="H1639" i="12" s="1"/>
  <c r="G1640" i="12"/>
  <c r="H1640" i="12" s="1"/>
  <c r="G1641" i="12"/>
  <c r="H1641" i="12" s="1"/>
  <c r="G1642" i="12"/>
  <c r="H1642" i="12" s="1"/>
  <c r="G1643" i="12"/>
  <c r="H1643" i="12" s="1"/>
  <c r="G1644" i="12"/>
  <c r="H1644" i="12" s="1"/>
  <c r="G1645" i="12"/>
  <c r="H1645" i="12" s="1"/>
  <c r="G1646" i="12"/>
  <c r="H1646" i="12" s="1"/>
  <c r="G1647" i="12"/>
  <c r="H1647" i="12" s="1"/>
  <c r="G1648" i="12"/>
  <c r="H1648" i="12" s="1"/>
  <c r="G1649" i="12"/>
  <c r="H1649" i="12" s="1"/>
  <c r="G1650" i="12"/>
  <c r="H1650" i="12" s="1"/>
  <c r="G1651" i="12"/>
  <c r="H1651" i="12" s="1"/>
  <c r="G1652" i="12"/>
  <c r="H1652" i="12" s="1"/>
  <c r="G1653" i="12"/>
  <c r="H1653" i="12" s="1"/>
  <c r="G1654" i="12"/>
  <c r="H1654" i="12" s="1"/>
  <c r="G1655" i="12"/>
  <c r="H1655" i="12" s="1"/>
  <c r="G1656" i="12"/>
  <c r="H1656" i="12" s="1"/>
  <c r="G1657" i="12"/>
  <c r="H1657" i="12" s="1"/>
  <c r="G1658" i="12"/>
  <c r="H1658" i="12" s="1"/>
  <c r="G1659" i="12"/>
  <c r="H1659" i="12" s="1"/>
  <c r="G1660" i="12"/>
  <c r="H1660" i="12" s="1"/>
  <c r="G1661" i="12"/>
  <c r="H1661" i="12" s="1"/>
  <c r="G1662" i="12"/>
  <c r="H1662" i="12" s="1"/>
  <c r="G1663" i="12"/>
  <c r="H1663" i="12" s="1"/>
  <c r="G1664" i="12"/>
  <c r="H1664" i="12" s="1"/>
  <c r="G1665" i="12"/>
  <c r="H1665" i="12" s="1"/>
  <c r="G1666" i="12"/>
  <c r="H1666" i="12" s="1"/>
  <c r="G1667" i="12"/>
  <c r="H1667" i="12" s="1"/>
  <c r="G1668" i="12"/>
  <c r="H1668" i="12" s="1"/>
  <c r="G1669" i="12"/>
  <c r="H1669" i="12" s="1"/>
  <c r="G1670" i="12"/>
  <c r="H1670" i="12" s="1"/>
  <c r="G1671" i="12"/>
  <c r="H1671" i="12" s="1"/>
  <c r="G1672" i="12"/>
  <c r="H1672" i="12" s="1"/>
  <c r="G1673" i="12"/>
  <c r="H1673" i="12" s="1"/>
  <c r="G1674" i="12"/>
  <c r="H1674" i="12" s="1"/>
  <c r="G1675" i="12"/>
  <c r="H1675" i="12" s="1"/>
  <c r="G1676" i="12"/>
  <c r="H1676" i="12" s="1"/>
  <c r="G1677" i="12"/>
  <c r="H1677" i="12" s="1"/>
  <c r="G1678" i="12"/>
  <c r="H1678" i="12" s="1"/>
  <c r="G1679" i="12"/>
  <c r="H1679" i="12" s="1"/>
  <c r="G1680" i="12"/>
  <c r="H1680" i="12" s="1"/>
  <c r="G1681" i="12"/>
  <c r="H1681" i="12" s="1"/>
  <c r="G1682" i="12"/>
  <c r="H1682" i="12" s="1"/>
  <c r="G1683" i="12"/>
  <c r="H1683" i="12" s="1"/>
  <c r="G1684" i="12"/>
  <c r="H1684" i="12" s="1"/>
  <c r="G1685" i="12"/>
  <c r="H1685" i="12" s="1"/>
  <c r="G1686" i="12"/>
  <c r="H1686" i="12" s="1"/>
  <c r="G1687" i="12"/>
  <c r="H1687" i="12" s="1"/>
  <c r="G1688" i="12"/>
  <c r="H1688" i="12" s="1"/>
  <c r="G1689" i="12"/>
  <c r="H1689" i="12" s="1"/>
  <c r="G1690" i="12"/>
  <c r="H1690" i="12" s="1"/>
  <c r="G1691" i="12"/>
  <c r="H1691" i="12" s="1"/>
  <c r="G1692" i="12"/>
  <c r="H1692" i="12" s="1"/>
  <c r="G1693" i="12"/>
  <c r="H1693" i="12" s="1"/>
  <c r="G1694" i="12"/>
  <c r="H1694" i="12" s="1"/>
  <c r="G1695" i="12"/>
  <c r="H1695" i="12" s="1"/>
  <c r="G1696" i="12"/>
  <c r="H1696" i="12" s="1"/>
  <c r="G1697" i="12"/>
  <c r="H1697" i="12" s="1"/>
  <c r="G1698" i="12"/>
  <c r="H1698" i="12" s="1"/>
  <c r="G1699" i="12"/>
  <c r="H1699" i="12" s="1"/>
  <c r="G1700" i="12"/>
  <c r="H1700" i="12" s="1"/>
  <c r="G1701" i="12"/>
  <c r="H1701" i="12" s="1"/>
  <c r="G1702" i="12"/>
  <c r="H1702" i="12" s="1"/>
  <c r="G1703" i="12"/>
  <c r="H1703" i="12" s="1"/>
  <c r="G1704" i="12"/>
  <c r="H1704" i="12" s="1"/>
  <c r="G1705" i="12"/>
  <c r="H1705" i="12" s="1"/>
  <c r="G1706" i="12"/>
  <c r="H1706" i="12" s="1"/>
  <c r="G1707" i="12"/>
  <c r="H1707" i="12" s="1"/>
  <c r="G1708" i="12"/>
  <c r="H1708" i="12" s="1"/>
  <c r="G1709" i="12"/>
  <c r="H1709" i="12" s="1"/>
  <c r="G1710" i="12"/>
  <c r="H1710" i="12" s="1"/>
  <c r="G1711" i="12"/>
  <c r="H1711" i="12" s="1"/>
  <c r="G1712" i="12"/>
  <c r="H1712" i="12" s="1"/>
  <c r="G1713" i="12"/>
  <c r="H1713" i="12" s="1"/>
  <c r="G1714" i="12"/>
  <c r="H1714" i="12" s="1"/>
  <c r="G1715" i="12"/>
  <c r="H1715" i="12" s="1"/>
  <c r="G1716" i="12"/>
  <c r="H1716" i="12" s="1"/>
  <c r="G1717" i="12"/>
  <c r="H1717" i="12" s="1"/>
  <c r="G1718" i="12"/>
  <c r="H1718" i="12" s="1"/>
  <c r="G1719" i="12"/>
  <c r="H1719" i="12" s="1"/>
  <c r="G1720" i="12"/>
  <c r="H1720" i="12" s="1"/>
  <c r="G1721" i="12"/>
  <c r="H1721" i="12" s="1"/>
  <c r="G1722" i="12"/>
  <c r="H1722" i="12" s="1"/>
  <c r="G1723" i="12"/>
  <c r="H1723" i="12" s="1"/>
  <c r="G1724" i="12"/>
  <c r="H1724" i="12" s="1"/>
  <c r="G1725" i="12"/>
  <c r="H1725" i="12" s="1"/>
  <c r="G1726" i="12"/>
  <c r="H1726" i="12" s="1"/>
  <c r="G1727" i="12"/>
  <c r="H1727" i="12" s="1"/>
  <c r="G1728" i="12"/>
  <c r="H1728" i="12" s="1"/>
  <c r="G1729" i="12"/>
  <c r="H1729" i="12" s="1"/>
  <c r="G1730" i="12"/>
  <c r="H1730" i="12" s="1"/>
  <c r="G1731" i="12"/>
  <c r="H1731" i="12" s="1"/>
  <c r="G1732" i="12"/>
  <c r="H1732" i="12" s="1"/>
  <c r="G1733" i="12"/>
  <c r="H1733" i="12" s="1"/>
  <c r="G1734" i="12"/>
  <c r="H1734" i="12" s="1"/>
  <c r="G1735" i="12"/>
  <c r="H1735" i="12" s="1"/>
  <c r="G1736" i="12"/>
  <c r="H1736" i="12" s="1"/>
  <c r="G1737" i="12"/>
  <c r="H1737" i="12" s="1"/>
  <c r="G1738" i="12"/>
  <c r="H1738" i="12" s="1"/>
  <c r="G1739" i="12"/>
  <c r="H1739" i="12" s="1"/>
  <c r="G1740" i="12"/>
  <c r="H1740" i="12" s="1"/>
  <c r="G1741" i="12"/>
  <c r="H1741" i="12" s="1"/>
  <c r="G1742" i="12"/>
  <c r="H1742" i="12" s="1"/>
  <c r="G1743" i="12"/>
  <c r="H1743" i="12" s="1"/>
  <c r="G1744" i="12"/>
  <c r="H1744" i="12" s="1"/>
  <c r="G1745" i="12"/>
  <c r="H1745" i="12" s="1"/>
  <c r="G1746" i="12"/>
  <c r="H1746" i="12" s="1"/>
  <c r="G1747" i="12"/>
  <c r="H1747" i="12" s="1"/>
  <c r="G1748" i="12"/>
  <c r="H1748" i="12" s="1"/>
  <c r="G1749" i="12"/>
  <c r="H1749" i="12" s="1"/>
  <c r="G1750" i="12"/>
  <c r="H1750" i="12" s="1"/>
  <c r="G1751" i="12"/>
  <c r="H1751" i="12" s="1"/>
  <c r="G1752" i="12"/>
  <c r="H1752" i="12" s="1"/>
  <c r="G1753" i="12"/>
  <c r="H1753" i="12" s="1"/>
  <c r="G1754" i="12"/>
  <c r="H1754" i="12" s="1"/>
  <c r="G1755" i="12"/>
  <c r="H1755" i="12" s="1"/>
  <c r="G1756" i="12"/>
  <c r="H1756" i="12" s="1"/>
  <c r="G1757" i="12"/>
  <c r="H1757" i="12" s="1"/>
  <c r="G1758" i="12"/>
  <c r="H1758" i="12" s="1"/>
  <c r="G1759" i="12"/>
  <c r="H1759" i="12" s="1"/>
  <c r="G1760" i="12"/>
  <c r="H1760" i="12" s="1"/>
  <c r="G1761" i="12"/>
  <c r="H1761" i="12" s="1"/>
  <c r="G1762" i="12"/>
  <c r="H1762" i="12" s="1"/>
  <c r="G1763" i="12"/>
  <c r="H1763" i="12" s="1"/>
  <c r="G1764" i="12"/>
  <c r="H1764" i="12" s="1"/>
  <c r="G1765" i="12"/>
  <c r="H1765" i="12" s="1"/>
  <c r="G1766" i="12"/>
  <c r="H1766" i="12" s="1"/>
  <c r="G1767" i="12"/>
  <c r="H1767" i="12" s="1"/>
  <c r="G1768" i="12"/>
  <c r="H1768" i="12" s="1"/>
  <c r="G1769" i="12"/>
  <c r="H1769" i="12" s="1"/>
  <c r="G1770" i="12"/>
  <c r="H1770" i="12" s="1"/>
  <c r="G1771" i="12"/>
  <c r="H1771" i="12" s="1"/>
  <c r="G1772" i="12"/>
  <c r="H1772" i="12" s="1"/>
  <c r="G1773" i="12"/>
  <c r="H1773" i="12" s="1"/>
  <c r="G1774" i="12"/>
  <c r="H1774" i="12" s="1"/>
  <c r="G1775" i="12"/>
  <c r="H1775" i="12" s="1"/>
  <c r="G1776" i="12"/>
  <c r="H1776" i="12" s="1"/>
  <c r="G1777" i="12"/>
  <c r="H1777" i="12" s="1"/>
  <c r="G1778" i="12"/>
  <c r="H1778" i="12" s="1"/>
  <c r="G1779" i="12"/>
  <c r="H1779" i="12" s="1"/>
  <c r="G1780" i="12"/>
  <c r="H1780" i="12" s="1"/>
  <c r="G1781" i="12"/>
  <c r="H1781" i="12" s="1"/>
  <c r="G1782" i="12"/>
  <c r="H1782" i="12" s="1"/>
  <c r="G1783" i="12"/>
  <c r="H1783" i="12" s="1"/>
  <c r="G1784" i="12"/>
  <c r="H1784" i="12" s="1"/>
  <c r="G1785" i="12"/>
  <c r="H1785" i="12" s="1"/>
  <c r="G1786" i="12"/>
  <c r="H1786" i="12" s="1"/>
  <c r="G1787" i="12"/>
  <c r="H1787" i="12" s="1"/>
  <c r="G1788" i="12"/>
  <c r="H1788" i="12" s="1"/>
  <c r="G1789" i="12"/>
  <c r="H1789" i="12" s="1"/>
  <c r="G1790" i="12"/>
  <c r="H1790" i="12" s="1"/>
  <c r="G1791" i="12"/>
  <c r="H1791" i="12" s="1"/>
  <c r="G1792" i="12"/>
  <c r="H1792" i="12" s="1"/>
  <c r="G1793" i="12"/>
  <c r="H1793" i="12" s="1"/>
  <c r="G1794" i="12"/>
  <c r="H1794" i="12" s="1"/>
  <c r="G1795" i="12"/>
  <c r="H1795" i="12" s="1"/>
  <c r="G1796" i="12"/>
  <c r="H1796" i="12" s="1"/>
  <c r="G1797" i="12"/>
  <c r="H1797" i="12" s="1"/>
  <c r="G1798" i="12"/>
  <c r="H1798" i="12" s="1"/>
  <c r="G1799" i="12"/>
  <c r="H1799" i="12" s="1"/>
  <c r="G1800" i="12"/>
  <c r="H1800" i="12" s="1"/>
  <c r="G1801" i="12"/>
  <c r="H1801" i="12" s="1"/>
  <c r="G1802" i="12"/>
  <c r="H1802" i="12" s="1"/>
  <c r="G1803" i="12"/>
  <c r="H1803" i="12" s="1"/>
  <c r="G1804" i="12"/>
  <c r="H1804" i="12" s="1"/>
  <c r="G1805" i="12"/>
  <c r="H1805" i="12" s="1"/>
  <c r="G1806" i="12"/>
  <c r="H1806" i="12" s="1"/>
  <c r="G1807" i="12"/>
  <c r="H1807" i="12" s="1"/>
  <c r="G1808" i="12"/>
  <c r="H1808" i="12" s="1"/>
  <c r="G1809" i="12"/>
  <c r="H1809" i="12" s="1"/>
  <c r="G1810" i="12"/>
  <c r="H1810" i="12" s="1"/>
  <c r="G1811" i="12"/>
  <c r="H1811" i="12" s="1"/>
  <c r="G1812" i="12"/>
  <c r="H1812" i="12" s="1"/>
  <c r="G1813" i="12"/>
  <c r="H1813" i="12" s="1"/>
  <c r="G1814" i="12"/>
  <c r="H1814" i="12" s="1"/>
  <c r="G1815" i="12"/>
  <c r="H1815" i="12" s="1"/>
  <c r="G1816" i="12"/>
  <c r="H1816" i="12" s="1"/>
  <c r="G1817" i="12"/>
  <c r="H1817" i="12" s="1"/>
  <c r="G1818" i="12"/>
  <c r="H1818" i="12" s="1"/>
  <c r="G1819" i="12"/>
  <c r="H1819" i="12" s="1"/>
  <c r="G1820" i="12"/>
  <c r="H1820" i="12" s="1"/>
  <c r="G1821" i="12"/>
  <c r="H1821" i="12" s="1"/>
  <c r="G1822" i="12"/>
  <c r="H1822" i="12" s="1"/>
  <c r="G1823" i="12"/>
  <c r="H1823" i="12" s="1"/>
  <c r="G1824" i="12"/>
  <c r="H1824" i="12" s="1"/>
  <c r="G1825" i="12"/>
  <c r="H1825" i="12" s="1"/>
  <c r="G1826" i="12"/>
  <c r="H1826" i="12" s="1"/>
  <c r="G1827" i="12"/>
  <c r="H1827" i="12" s="1"/>
  <c r="G1828" i="12"/>
  <c r="H1828" i="12" s="1"/>
  <c r="G1829" i="12"/>
  <c r="H1829" i="12" s="1"/>
  <c r="G1830" i="12"/>
  <c r="H1830" i="12" s="1"/>
  <c r="G1831" i="12"/>
  <c r="H1831" i="12" s="1"/>
  <c r="G1832" i="12"/>
  <c r="H1832" i="12" s="1"/>
  <c r="G1833" i="12"/>
  <c r="H1833" i="12" s="1"/>
  <c r="G1834" i="12"/>
  <c r="H1834" i="12" s="1"/>
  <c r="G1835" i="12"/>
  <c r="H1835" i="12" s="1"/>
  <c r="G1836" i="12"/>
  <c r="H1836" i="12" s="1"/>
  <c r="G1837" i="12"/>
  <c r="H1837" i="12" s="1"/>
  <c r="G1838" i="12"/>
  <c r="H1838" i="12" s="1"/>
  <c r="G1839" i="12"/>
  <c r="H1839" i="12" s="1"/>
  <c r="G1840" i="12"/>
  <c r="H1840" i="12" s="1"/>
  <c r="G1841" i="12"/>
  <c r="H1841" i="12" s="1"/>
  <c r="G1842" i="12"/>
  <c r="H1842" i="12" s="1"/>
  <c r="G1843" i="12"/>
  <c r="H1843" i="12" s="1"/>
  <c r="G1844" i="12"/>
  <c r="H1844" i="12" s="1"/>
  <c r="G1845" i="12"/>
  <c r="H1845" i="12" s="1"/>
  <c r="G1846" i="12"/>
  <c r="H1846" i="12" s="1"/>
  <c r="G1847" i="12"/>
  <c r="H1847" i="12" s="1"/>
  <c r="G1848" i="12"/>
  <c r="H1848" i="12" s="1"/>
  <c r="G1849" i="12"/>
  <c r="H1849" i="12" s="1"/>
  <c r="G1850" i="12"/>
  <c r="H1850" i="12" s="1"/>
  <c r="G1851" i="12"/>
  <c r="H1851" i="12" s="1"/>
  <c r="G1852" i="12"/>
  <c r="H1852" i="12" s="1"/>
  <c r="G1853" i="12"/>
  <c r="H1853" i="12" s="1"/>
  <c r="G1854" i="12"/>
  <c r="H1854" i="12" s="1"/>
  <c r="G1855" i="12"/>
  <c r="H1855" i="12" s="1"/>
  <c r="G1856" i="12"/>
  <c r="H1856" i="12" s="1"/>
  <c r="G1857" i="12"/>
  <c r="H1857" i="12" s="1"/>
  <c r="G1858" i="12"/>
  <c r="H1858" i="12" s="1"/>
  <c r="G1859" i="12"/>
  <c r="H1859" i="12" s="1"/>
  <c r="G1860" i="12"/>
  <c r="H1860" i="12" s="1"/>
  <c r="G1861" i="12"/>
  <c r="H1861" i="12" s="1"/>
  <c r="G1862" i="12"/>
  <c r="H1862" i="12" s="1"/>
  <c r="G1863" i="12"/>
  <c r="H1863" i="12" s="1"/>
  <c r="G1864" i="12"/>
  <c r="H1864" i="12" s="1"/>
  <c r="G1865" i="12"/>
  <c r="H1865" i="12" s="1"/>
  <c r="G1866" i="12"/>
  <c r="H1866" i="12" s="1"/>
  <c r="G1867" i="12"/>
  <c r="H1867" i="12" s="1"/>
  <c r="G1868" i="12"/>
  <c r="H1868" i="12" s="1"/>
  <c r="G1869" i="12"/>
  <c r="H1869" i="12" s="1"/>
  <c r="G1870" i="12"/>
  <c r="H1870" i="12" s="1"/>
  <c r="G1871" i="12"/>
  <c r="H1871" i="12" s="1"/>
  <c r="G1872" i="12"/>
  <c r="H1872" i="12" s="1"/>
  <c r="G1873" i="12"/>
  <c r="H1873" i="12" s="1"/>
  <c r="G1874" i="12"/>
  <c r="H1874" i="12" s="1"/>
  <c r="G1875" i="12"/>
  <c r="H1875" i="12" s="1"/>
  <c r="G1876" i="12"/>
  <c r="H1876" i="12" s="1"/>
  <c r="G1877" i="12"/>
  <c r="H1877" i="12" s="1"/>
  <c r="G1878" i="12"/>
  <c r="H1878" i="12" s="1"/>
  <c r="G1879" i="12"/>
  <c r="H1879" i="12" s="1"/>
  <c r="G1880" i="12"/>
  <c r="H1880" i="12" s="1"/>
  <c r="G1881" i="12"/>
  <c r="H1881" i="12" s="1"/>
  <c r="G1882" i="12"/>
  <c r="H1882" i="12" s="1"/>
  <c r="G1883" i="12"/>
  <c r="H1883" i="12" s="1"/>
  <c r="G1884" i="12"/>
  <c r="H1884" i="12" s="1"/>
  <c r="G1885" i="12"/>
  <c r="H1885" i="12" s="1"/>
  <c r="G1886" i="12"/>
  <c r="H1886" i="12" s="1"/>
  <c r="G1887" i="12"/>
  <c r="H1887" i="12" s="1"/>
  <c r="G1888" i="12"/>
  <c r="H1888" i="12" s="1"/>
  <c r="G1889" i="12"/>
  <c r="H1889" i="12" s="1"/>
  <c r="G1890" i="12"/>
  <c r="H1890" i="12" s="1"/>
  <c r="G1891" i="12"/>
  <c r="H1891" i="12" s="1"/>
  <c r="G1892" i="12"/>
  <c r="H1892" i="12" s="1"/>
  <c r="G1893" i="12"/>
  <c r="H1893" i="12" s="1"/>
  <c r="G1894" i="12"/>
  <c r="H1894" i="12" s="1"/>
  <c r="G1895" i="12"/>
  <c r="H1895" i="12" s="1"/>
  <c r="G1896" i="12"/>
  <c r="H1896" i="12" s="1"/>
  <c r="G1897" i="12"/>
  <c r="H1897" i="12" s="1"/>
  <c r="G1898" i="12"/>
  <c r="H1898" i="12" s="1"/>
  <c r="G1899" i="12"/>
  <c r="H1899" i="12" s="1"/>
  <c r="G1900" i="12"/>
  <c r="H1900" i="12" s="1"/>
  <c r="G1901" i="12"/>
  <c r="H1901" i="12" s="1"/>
  <c r="G1902" i="12"/>
  <c r="H1902" i="12" s="1"/>
  <c r="G1903" i="12"/>
  <c r="H1903" i="12" s="1"/>
  <c r="G1904" i="12"/>
  <c r="H1904" i="12" s="1"/>
  <c r="G1905" i="12"/>
  <c r="H1905" i="12" s="1"/>
  <c r="G1906" i="12"/>
  <c r="H1906" i="12" s="1"/>
  <c r="G1907" i="12"/>
  <c r="H1907" i="12" s="1"/>
  <c r="G1908" i="12"/>
  <c r="H1908" i="12" s="1"/>
  <c r="G1909" i="12"/>
  <c r="H1909" i="12" s="1"/>
  <c r="G1910" i="12"/>
  <c r="H1910" i="12" s="1"/>
  <c r="G1911" i="12"/>
  <c r="H1911" i="12" s="1"/>
  <c r="G1912" i="12"/>
  <c r="H1912" i="12" s="1"/>
  <c r="G1913" i="12"/>
  <c r="H1913" i="12" s="1"/>
  <c r="G1914" i="12"/>
  <c r="H1914" i="12" s="1"/>
  <c r="G1915" i="12"/>
  <c r="H1915" i="12" s="1"/>
  <c r="G1916" i="12"/>
  <c r="H1916" i="12" s="1"/>
  <c r="G1917" i="12"/>
  <c r="H1917" i="12" s="1"/>
  <c r="G1918" i="12"/>
  <c r="H1918" i="12" s="1"/>
  <c r="G1919" i="12"/>
  <c r="H1919" i="12" s="1"/>
  <c r="G1920" i="12"/>
  <c r="H1920" i="12" s="1"/>
  <c r="G1921" i="12"/>
  <c r="H1921" i="12" s="1"/>
  <c r="G1922" i="12"/>
  <c r="H1922" i="12" s="1"/>
  <c r="G1923" i="12"/>
  <c r="H1923" i="12" s="1"/>
  <c r="G1924" i="12"/>
  <c r="H1924" i="12" s="1"/>
  <c r="G1925" i="12"/>
  <c r="H1925" i="12" s="1"/>
  <c r="G1926" i="12"/>
  <c r="H1926" i="12" s="1"/>
  <c r="G1927" i="12"/>
  <c r="H1927" i="12" s="1"/>
  <c r="G1928" i="12"/>
  <c r="H1928" i="12" s="1"/>
  <c r="G1929" i="12"/>
  <c r="H1929" i="12" s="1"/>
  <c r="G1930" i="12"/>
  <c r="H1930" i="12" s="1"/>
  <c r="G1931" i="12"/>
  <c r="H1931" i="12" s="1"/>
  <c r="G1932" i="12"/>
  <c r="H1932" i="12" s="1"/>
  <c r="G1933" i="12"/>
  <c r="H1933" i="12" s="1"/>
  <c r="G1934" i="12"/>
  <c r="H1934" i="12" s="1"/>
  <c r="G1935" i="12"/>
  <c r="H1935" i="12" s="1"/>
  <c r="G1936" i="12"/>
  <c r="H1936" i="12" s="1"/>
  <c r="G1937" i="12"/>
  <c r="H1937" i="12" s="1"/>
  <c r="G1938" i="12"/>
  <c r="H1938" i="12" s="1"/>
  <c r="G1939" i="12"/>
  <c r="H1939" i="12" s="1"/>
  <c r="G1940" i="12"/>
  <c r="H1940" i="12" s="1"/>
  <c r="G1941" i="12"/>
  <c r="H1941" i="12" s="1"/>
  <c r="G1942" i="12"/>
  <c r="H1942" i="12" s="1"/>
  <c r="G1943" i="12"/>
  <c r="H1943" i="12" s="1"/>
  <c r="G1944" i="12"/>
  <c r="H1944" i="12" s="1"/>
  <c r="G1945" i="12"/>
  <c r="H1945" i="12" s="1"/>
  <c r="G1946" i="12"/>
  <c r="H1946" i="12" s="1"/>
  <c r="G1947" i="12"/>
  <c r="H1947" i="12" s="1"/>
  <c r="G1948" i="12"/>
  <c r="H1948" i="12" s="1"/>
  <c r="G1949" i="12"/>
  <c r="H1949" i="12" s="1"/>
  <c r="G1950" i="12"/>
  <c r="H1950" i="12" s="1"/>
  <c r="G1951" i="12"/>
  <c r="H1951" i="12" s="1"/>
  <c r="G1952" i="12"/>
  <c r="H1952" i="12" s="1"/>
  <c r="G1953" i="12"/>
  <c r="H1953" i="12" s="1"/>
  <c r="G1954" i="12"/>
  <c r="H1954" i="12" s="1"/>
  <c r="G1955" i="12"/>
  <c r="H1955" i="12" s="1"/>
  <c r="G1956" i="12"/>
  <c r="H1956" i="12" s="1"/>
  <c r="G1957" i="12"/>
  <c r="H1957" i="12" s="1"/>
  <c r="G1958" i="12"/>
  <c r="H1958" i="12" s="1"/>
  <c r="G1959" i="12"/>
  <c r="H1959" i="12" s="1"/>
  <c r="G1960" i="12"/>
  <c r="H1960" i="12" s="1"/>
  <c r="G1961" i="12"/>
  <c r="H1961" i="12" s="1"/>
  <c r="G1962" i="12"/>
  <c r="H1962" i="12" s="1"/>
  <c r="G1963" i="12"/>
  <c r="H1963" i="12" s="1"/>
  <c r="G1964" i="12"/>
  <c r="H1964" i="12" s="1"/>
  <c r="G1965" i="12"/>
  <c r="H1965" i="12" s="1"/>
  <c r="G1966" i="12"/>
  <c r="H1966" i="12" s="1"/>
  <c r="G1967" i="12"/>
  <c r="H1967" i="12" s="1"/>
  <c r="G1968" i="12"/>
  <c r="H1968" i="12" s="1"/>
  <c r="G1969" i="12"/>
  <c r="H1969" i="12" s="1"/>
  <c r="G1970" i="12"/>
  <c r="H1970" i="12" s="1"/>
  <c r="G1971" i="12"/>
  <c r="H1971" i="12" s="1"/>
  <c r="G1972" i="12"/>
  <c r="H1972" i="12" s="1"/>
  <c r="G1973" i="12"/>
  <c r="H1973" i="12" s="1"/>
  <c r="G1974" i="12"/>
  <c r="H1974" i="12" s="1"/>
  <c r="G1975" i="12"/>
  <c r="H1975" i="12" s="1"/>
  <c r="G1976" i="12"/>
  <c r="H1976" i="12" s="1"/>
  <c r="G1977" i="12"/>
  <c r="H1977" i="12" s="1"/>
  <c r="G1978" i="12"/>
  <c r="H1978" i="12" s="1"/>
  <c r="G1979" i="12"/>
  <c r="H1979" i="12" s="1"/>
  <c r="G1980" i="12"/>
  <c r="H1980" i="12" s="1"/>
  <c r="G1981" i="12"/>
  <c r="H1981" i="12" s="1"/>
  <c r="G1982" i="12"/>
  <c r="H1982" i="12" s="1"/>
  <c r="G1983" i="12"/>
  <c r="H1983" i="12" s="1"/>
  <c r="G1984" i="12"/>
  <c r="H1984" i="12" s="1"/>
  <c r="G1985" i="12"/>
  <c r="H1985" i="12" s="1"/>
  <c r="G1986" i="12"/>
  <c r="H1986" i="12" s="1"/>
  <c r="G1987" i="12"/>
  <c r="H1987" i="12" s="1"/>
  <c r="G1988" i="12"/>
  <c r="H1988" i="12" s="1"/>
  <c r="G1989" i="12"/>
  <c r="H1989" i="12" s="1"/>
  <c r="G1990" i="12"/>
  <c r="H1990" i="12" s="1"/>
  <c r="G1991" i="12"/>
  <c r="H1991" i="12" s="1"/>
  <c r="G1992" i="12"/>
  <c r="H1992" i="12" s="1"/>
  <c r="G1993" i="12"/>
  <c r="H1993" i="12" s="1"/>
  <c r="G1994" i="12"/>
  <c r="H1994" i="12" s="1"/>
  <c r="G1995" i="12"/>
  <c r="H1995" i="12" s="1"/>
  <c r="G1996" i="12"/>
  <c r="H1996" i="12" s="1"/>
  <c r="G1997" i="12"/>
  <c r="H1997" i="12" s="1"/>
  <c r="G1998" i="12"/>
  <c r="H1998" i="12" s="1"/>
  <c r="G1999" i="12"/>
  <c r="H1999" i="12" s="1"/>
  <c r="G2000" i="12"/>
  <c r="H2000" i="12" s="1"/>
  <c r="G2001" i="12"/>
  <c r="H2001" i="12" s="1"/>
  <c r="G2002" i="12"/>
  <c r="H2002" i="12" s="1"/>
  <c r="G2003" i="12"/>
  <c r="H2003" i="12" s="1"/>
  <c r="G2004" i="12"/>
  <c r="H2004" i="12" s="1"/>
  <c r="G2005" i="12"/>
  <c r="H2005" i="12" s="1"/>
  <c r="G2006" i="12"/>
  <c r="H2006" i="12" s="1"/>
  <c r="G2007" i="12"/>
  <c r="H2007" i="12" s="1"/>
  <c r="G2008" i="12"/>
  <c r="H2008" i="12" s="1"/>
  <c r="G2009" i="12"/>
  <c r="H2009" i="12" s="1"/>
  <c r="G2010" i="12"/>
  <c r="H2010" i="12" s="1"/>
  <c r="G2011" i="12"/>
  <c r="H2011" i="12" s="1"/>
  <c r="G2012" i="12"/>
  <c r="H2012" i="12" s="1"/>
  <c r="G2013" i="12"/>
  <c r="H2013" i="12" s="1"/>
  <c r="G2014" i="12"/>
  <c r="H2014" i="12" s="1"/>
  <c r="G2015" i="12"/>
  <c r="H2015" i="12" s="1"/>
  <c r="G2016" i="12"/>
  <c r="H2016" i="12" s="1"/>
  <c r="G2017" i="12"/>
  <c r="H2017" i="12" s="1"/>
  <c r="G2018" i="12"/>
  <c r="H2018" i="12" s="1"/>
  <c r="G2019" i="12"/>
  <c r="H2019" i="12" s="1"/>
  <c r="G2020" i="12"/>
  <c r="H2020" i="12" s="1"/>
  <c r="G2021" i="12"/>
  <c r="H2021" i="12" s="1"/>
  <c r="G2022" i="12"/>
  <c r="H2022" i="12" s="1"/>
  <c r="G2023" i="12"/>
  <c r="H2023" i="12" s="1"/>
  <c r="G2024" i="12"/>
  <c r="H2024" i="12" s="1"/>
  <c r="G2025" i="12"/>
  <c r="H2025" i="12" s="1"/>
  <c r="G2026" i="12"/>
  <c r="H2026" i="12" s="1"/>
  <c r="G2027" i="12"/>
  <c r="H2027" i="12" s="1"/>
  <c r="G2028" i="12"/>
  <c r="H2028" i="12" s="1"/>
  <c r="G2029" i="12"/>
  <c r="H2029" i="12" s="1"/>
  <c r="G2030" i="12"/>
  <c r="H2030" i="12" s="1"/>
  <c r="G2031" i="12"/>
  <c r="H2031" i="12" s="1"/>
  <c r="G2032" i="12"/>
  <c r="H2032" i="12" s="1"/>
  <c r="G2033" i="12"/>
  <c r="H2033" i="12" s="1"/>
  <c r="G2034" i="12"/>
  <c r="H2034" i="12" s="1"/>
  <c r="G2035" i="12"/>
  <c r="H2035" i="12" s="1"/>
  <c r="G2036" i="12"/>
  <c r="H2036" i="12" s="1"/>
  <c r="G2037" i="12"/>
  <c r="H2037" i="12" s="1"/>
  <c r="G2038" i="12"/>
  <c r="H2038" i="12" s="1"/>
  <c r="G2039" i="12"/>
  <c r="H2039" i="12" s="1"/>
  <c r="G2040" i="12"/>
  <c r="H2040" i="12" s="1"/>
  <c r="G2041" i="12"/>
  <c r="G2042" i="12"/>
  <c r="H2042" i="12" s="1"/>
  <c r="G2043" i="12"/>
  <c r="H2043" i="12" s="1"/>
  <c r="G2044" i="12"/>
  <c r="H2044" i="12" s="1"/>
  <c r="G2045" i="12"/>
  <c r="H2045" i="12" s="1"/>
  <c r="G2046" i="12"/>
  <c r="H2046" i="12" s="1"/>
  <c r="G2047" i="12"/>
  <c r="H2047" i="12" s="1"/>
  <c r="G2048" i="12"/>
  <c r="H2048" i="12" s="1"/>
  <c r="G2049" i="12"/>
  <c r="G2050" i="12"/>
  <c r="H2050" i="12" s="1"/>
  <c r="G2051" i="12"/>
  <c r="H2051" i="12" s="1"/>
  <c r="G2052" i="12"/>
  <c r="H2052" i="12" s="1"/>
  <c r="G2053" i="12"/>
  <c r="H2053" i="12" s="1"/>
  <c r="G2054" i="12"/>
  <c r="H2054" i="12" s="1"/>
  <c r="G2055" i="12"/>
  <c r="H2055" i="12" s="1"/>
  <c r="G2056" i="12"/>
  <c r="H2056" i="12" s="1"/>
  <c r="G2057" i="12"/>
  <c r="G2058" i="12"/>
  <c r="H2058" i="12" s="1"/>
  <c r="G2059" i="12"/>
  <c r="H2059" i="12" s="1"/>
  <c r="G2060" i="12"/>
  <c r="H2060" i="12" s="1"/>
  <c r="G2061" i="12"/>
  <c r="H2061" i="12" s="1"/>
  <c r="G2062" i="12"/>
  <c r="H2062" i="12" s="1"/>
  <c r="G2063" i="12"/>
  <c r="H2063" i="12" s="1"/>
  <c r="G2064" i="12"/>
  <c r="H2064" i="12" s="1"/>
  <c r="G2065" i="12"/>
  <c r="H2065" i="12" s="1"/>
  <c r="G2066" i="12"/>
  <c r="H2066" i="12" s="1"/>
  <c r="G2067" i="12"/>
  <c r="H2067" i="12" s="1"/>
  <c r="G2068" i="12"/>
  <c r="H2068" i="12" s="1"/>
  <c r="G2069" i="12"/>
  <c r="H2069" i="12" s="1"/>
  <c r="G2070" i="12"/>
  <c r="H2070" i="12" s="1"/>
  <c r="G2071" i="12"/>
  <c r="H2071" i="12" s="1"/>
  <c r="G2072" i="12"/>
  <c r="H2072" i="12" s="1"/>
  <c r="G2073" i="12"/>
  <c r="G2074" i="12"/>
  <c r="H2074" i="12" s="1"/>
  <c r="G2075" i="12"/>
  <c r="H2075" i="12" s="1"/>
  <c r="G2076" i="12"/>
  <c r="H2076" i="12" s="1"/>
  <c r="G2077" i="12"/>
  <c r="H2077" i="12" s="1"/>
  <c r="G2078" i="12"/>
  <c r="H2078" i="12" s="1"/>
  <c r="G2079" i="12"/>
  <c r="H2079" i="12" s="1"/>
  <c r="G2080" i="12"/>
  <c r="H2080" i="12" s="1"/>
  <c r="G2081" i="12"/>
  <c r="H2081" i="12" s="1"/>
  <c r="G2082" i="12"/>
  <c r="H2082" i="12" s="1"/>
  <c r="G2083" i="12"/>
  <c r="H2083" i="12" s="1"/>
  <c r="G2084" i="12"/>
  <c r="H2084" i="12" s="1"/>
  <c r="G2085" i="12"/>
  <c r="H2085" i="12" s="1"/>
  <c r="G2086" i="12"/>
  <c r="H2086" i="12" s="1"/>
  <c r="G2087" i="12"/>
  <c r="H2087" i="12" s="1"/>
  <c r="G2088" i="12"/>
  <c r="H2088" i="12" s="1"/>
  <c r="G2089" i="12"/>
  <c r="H2089" i="12" s="1"/>
  <c r="G2090" i="12"/>
  <c r="H2090" i="12" s="1"/>
  <c r="G2091" i="12"/>
  <c r="H2091" i="12" s="1"/>
  <c r="G2092" i="12"/>
  <c r="H2092" i="12" s="1"/>
  <c r="G2093" i="12"/>
  <c r="H2093" i="12" s="1"/>
  <c r="G2094" i="12"/>
  <c r="H2094" i="12" s="1"/>
  <c r="G2095" i="12"/>
  <c r="H2095" i="12" s="1"/>
  <c r="G2096" i="12"/>
  <c r="H2096" i="12" s="1"/>
  <c r="G2097" i="12"/>
  <c r="H2097" i="12" s="1"/>
  <c r="G2098" i="12"/>
  <c r="H2098" i="12" s="1"/>
  <c r="G2099" i="12"/>
  <c r="H2099" i="12" s="1"/>
  <c r="G2100" i="12"/>
  <c r="H2100" i="12" s="1"/>
  <c r="G2101" i="12"/>
  <c r="H2101" i="12" s="1"/>
  <c r="G2102" i="12"/>
  <c r="H2102" i="12" s="1"/>
  <c r="G2103" i="12"/>
  <c r="H2103" i="12" s="1"/>
  <c r="G2104" i="12"/>
  <c r="H2104" i="12" s="1"/>
  <c r="G2105" i="12"/>
  <c r="H2105" i="12" s="1"/>
  <c r="G2106" i="12"/>
  <c r="H2106" i="12" s="1"/>
  <c r="G2107" i="12"/>
  <c r="H2107" i="12" s="1"/>
  <c r="G2108" i="12"/>
  <c r="H2108" i="12" s="1"/>
  <c r="G2109" i="12"/>
  <c r="H2109" i="12" s="1"/>
  <c r="G2110" i="12"/>
  <c r="H2110" i="12" s="1"/>
  <c r="G2111" i="12"/>
  <c r="H2111" i="12" s="1"/>
  <c r="G2112" i="12"/>
  <c r="H2112" i="12" s="1"/>
  <c r="G2113" i="12"/>
  <c r="H2113" i="12" s="1"/>
  <c r="G2114" i="12"/>
  <c r="H2114" i="12" s="1"/>
  <c r="G2115" i="12"/>
  <c r="H2115" i="12" s="1"/>
  <c r="G2116" i="12"/>
  <c r="H2116" i="12" s="1"/>
  <c r="G2117" i="12"/>
  <c r="H2117" i="12" s="1"/>
  <c r="G2118" i="12"/>
  <c r="H2118" i="12" s="1"/>
  <c r="G2119" i="12"/>
  <c r="H2119" i="12" s="1"/>
  <c r="G2120" i="12"/>
  <c r="H2120" i="12" s="1"/>
  <c r="G2121" i="12"/>
  <c r="H2121" i="12" s="1"/>
  <c r="G2122" i="12"/>
  <c r="H2122" i="12" s="1"/>
  <c r="G2123" i="12"/>
  <c r="H2123" i="12" s="1"/>
  <c r="G2124" i="12"/>
  <c r="H2124" i="12" s="1"/>
  <c r="G2125" i="12"/>
  <c r="H2125" i="12" s="1"/>
  <c r="G2126" i="12"/>
  <c r="H2126" i="12" s="1"/>
  <c r="G2127" i="12"/>
  <c r="H2127" i="12" s="1"/>
  <c r="G2128" i="12"/>
  <c r="H2128" i="12" s="1"/>
  <c r="G2129" i="12"/>
  <c r="H2129" i="12" s="1"/>
  <c r="G2130" i="12"/>
  <c r="H2130" i="12" s="1"/>
  <c r="G2131" i="12"/>
  <c r="H2131" i="12" s="1"/>
  <c r="G2132" i="12"/>
  <c r="H2132" i="12" s="1"/>
  <c r="G2133" i="12"/>
  <c r="H2133" i="12" s="1"/>
  <c r="G2134" i="12"/>
  <c r="H2134" i="12" s="1"/>
  <c r="G2135" i="12"/>
  <c r="H2135" i="12" s="1"/>
  <c r="G2136" i="12"/>
  <c r="H2136" i="12" s="1"/>
  <c r="G2137" i="12"/>
  <c r="H2137" i="12" s="1"/>
  <c r="G2138" i="12"/>
  <c r="H2138" i="12" s="1"/>
  <c r="G2139" i="12"/>
  <c r="H2139" i="12" s="1"/>
  <c r="G2140" i="12"/>
  <c r="H2140" i="12" s="1"/>
  <c r="G2141" i="12"/>
  <c r="H2141" i="12" s="1"/>
  <c r="G2142" i="12"/>
  <c r="H2142" i="12" s="1"/>
  <c r="G2143" i="12"/>
  <c r="H2143" i="12" s="1"/>
  <c r="G2144" i="12"/>
  <c r="H2144" i="12" s="1"/>
  <c r="G2145" i="12"/>
  <c r="H2145" i="12" s="1"/>
  <c r="G2146" i="12"/>
  <c r="H2146" i="12" s="1"/>
  <c r="G2147" i="12"/>
  <c r="H2147" i="12" s="1"/>
  <c r="G2148" i="12"/>
  <c r="H2148" i="12" s="1"/>
  <c r="G2149" i="12"/>
  <c r="H2149" i="12" s="1"/>
  <c r="G2150" i="12"/>
  <c r="H2150" i="12" s="1"/>
  <c r="G2151" i="12"/>
  <c r="H2151" i="12" s="1"/>
  <c r="G2152" i="12"/>
  <c r="H2152" i="12" s="1"/>
  <c r="G2153" i="12"/>
  <c r="H2153" i="12" s="1"/>
  <c r="G2154" i="12"/>
  <c r="H2154" i="12" s="1"/>
  <c r="G2155" i="12"/>
  <c r="H2155" i="12" s="1"/>
  <c r="G2156" i="12"/>
  <c r="H2156" i="12" s="1"/>
  <c r="G2157" i="12"/>
  <c r="H2157" i="12" s="1"/>
  <c r="G2158" i="12"/>
  <c r="H2158" i="12" s="1"/>
  <c r="G2159" i="12"/>
  <c r="H2159" i="12" s="1"/>
  <c r="G2160" i="12"/>
  <c r="H2160" i="12" s="1"/>
  <c r="G2161" i="12"/>
  <c r="H2161" i="12" s="1"/>
  <c r="G2162" i="12"/>
  <c r="H2162" i="12" s="1"/>
  <c r="G2163" i="12"/>
  <c r="H2163" i="12" s="1"/>
  <c r="G2164" i="12"/>
  <c r="H2164" i="12" s="1"/>
  <c r="G2165" i="12"/>
  <c r="H2165" i="12" s="1"/>
  <c r="G2166" i="12"/>
  <c r="H2166" i="12" s="1"/>
  <c r="G2167" i="12"/>
  <c r="H2167" i="12" s="1"/>
  <c r="G2168" i="12"/>
  <c r="H2168" i="12" s="1"/>
  <c r="G2169" i="12"/>
  <c r="H2169" i="12" s="1"/>
  <c r="G2170" i="12"/>
  <c r="H2170" i="12" s="1"/>
  <c r="G2171" i="12"/>
  <c r="H2171" i="12" s="1"/>
  <c r="G2172" i="12"/>
  <c r="H2172" i="12" s="1"/>
  <c r="G2173" i="12"/>
  <c r="H2173" i="12" s="1"/>
  <c r="G2174" i="12"/>
  <c r="H2174" i="12" s="1"/>
  <c r="G2175" i="12"/>
  <c r="H2175" i="12" s="1"/>
  <c r="G2176" i="12"/>
  <c r="H2176" i="12" s="1"/>
  <c r="G2177" i="12"/>
  <c r="H2177" i="12" s="1"/>
  <c r="G2178" i="12"/>
  <c r="H2178" i="12" s="1"/>
  <c r="G2179" i="12"/>
  <c r="H2179" i="12" s="1"/>
  <c r="G2180" i="12"/>
  <c r="H2180" i="12" s="1"/>
  <c r="G2181" i="12"/>
  <c r="H2181" i="12" s="1"/>
  <c r="G2182" i="12"/>
  <c r="H2182" i="12" s="1"/>
  <c r="G2183" i="12"/>
  <c r="H2183" i="12" s="1"/>
  <c r="G2184" i="12"/>
  <c r="H2184" i="12" s="1"/>
  <c r="G2185" i="12"/>
  <c r="H2185" i="12" s="1"/>
  <c r="G2186" i="12"/>
  <c r="H2186" i="12" s="1"/>
  <c r="G2187" i="12"/>
  <c r="H2187" i="12" s="1"/>
  <c r="G2188" i="12"/>
  <c r="H2188" i="12" s="1"/>
  <c r="G2189" i="12"/>
  <c r="H2189" i="12" s="1"/>
  <c r="G2190" i="12"/>
  <c r="H2190" i="12" s="1"/>
  <c r="G2191" i="12"/>
  <c r="H2191" i="12" s="1"/>
  <c r="G2192" i="12"/>
  <c r="H2192" i="12" s="1"/>
  <c r="G2193" i="12"/>
  <c r="H2193" i="12" s="1"/>
  <c r="G2194" i="12"/>
  <c r="H2194" i="12" s="1"/>
  <c r="G2195" i="12"/>
  <c r="H2195" i="12" s="1"/>
  <c r="G2196" i="12"/>
  <c r="H2196" i="12" s="1"/>
  <c r="G2197" i="12"/>
  <c r="H2197" i="12" s="1"/>
  <c r="G2198" i="12"/>
  <c r="H2198" i="12" s="1"/>
  <c r="G2199" i="12"/>
  <c r="H2199" i="12" s="1"/>
  <c r="G2200" i="12"/>
  <c r="H2200" i="12" s="1"/>
  <c r="G2201" i="12"/>
  <c r="H2201" i="12" s="1"/>
  <c r="G2202" i="12"/>
  <c r="H2202" i="12" s="1"/>
  <c r="G2203" i="12"/>
  <c r="H2203" i="12" s="1"/>
  <c r="G2204" i="12"/>
  <c r="H2204" i="12" s="1"/>
  <c r="G2205" i="12"/>
  <c r="H2205" i="12" s="1"/>
  <c r="G2206" i="12"/>
  <c r="H2206" i="12" s="1"/>
  <c r="G2207" i="12"/>
  <c r="H2207" i="12" s="1"/>
  <c r="G2208" i="12"/>
  <c r="H2208" i="12" s="1"/>
  <c r="G2209" i="12"/>
  <c r="H2209" i="12" s="1"/>
  <c r="G2210" i="12"/>
  <c r="H2210" i="12" s="1"/>
  <c r="G2211" i="12"/>
  <c r="H2211" i="12" s="1"/>
  <c r="G2212" i="12"/>
  <c r="H2212" i="12" s="1"/>
  <c r="G2213" i="12"/>
  <c r="H2213" i="12" s="1"/>
  <c r="G2214" i="12"/>
  <c r="H2214" i="12" s="1"/>
  <c r="G2215" i="12"/>
  <c r="H2215" i="12" s="1"/>
  <c r="G2216" i="12"/>
  <c r="H2216" i="12" s="1"/>
  <c r="G2217" i="12"/>
  <c r="H2217" i="12" s="1"/>
  <c r="G2218" i="12"/>
  <c r="H2218" i="12" s="1"/>
  <c r="G2219" i="12"/>
  <c r="H2219" i="12" s="1"/>
  <c r="G2220" i="12"/>
  <c r="H2220" i="12" s="1"/>
  <c r="G2221" i="12"/>
  <c r="H2221" i="12" s="1"/>
  <c r="G2222" i="12"/>
  <c r="H2222" i="12" s="1"/>
  <c r="G2223" i="12"/>
  <c r="H2223" i="12" s="1"/>
  <c r="G2224" i="12"/>
  <c r="H2224" i="12" s="1"/>
  <c r="G2225" i="12"/>
  <c r="H2225" i="12" s="1"/>
  <c r="G2226" i="12"/>
  <c r="H2226" i="12" s="1"/>
  <c r="G2227" i="12"/>
  <c r="H2227" i="12" s="1"/>
  <c r="G2228" i="12"/>
  <c r="H2228" i="12" s="1"/>
  <c r="G2229" i="12"/>
  <c r="H2229" i="12" s="1"/>
  <c r="G2230" i="12"/>
  <c r="H2230" i="12" s="1"/>
  <c r="G2231" i="12"/>
  <c r="H2231" i="12" s="1"/>
  <c r="G2232" i="12"/>
  <c r="H2232" i="12" s="1"/>
  <c r="G2233" i="12"/>
  <c r="H2233" i="12" s="1"/>
  <c r="G2234" i="12"/>
  <c r="H2234" i="12" s="1"/>
  <c r="G2235" i="12"/>
  <c r="H2235" i="12" s="1"/>
  <c r="G2236" i="12"/>
  <c r="H2236" i="12" s="1"/>
  <c r="G2237" i="12"/>
  <c r="H2237" i="12" s="1"/>
  <c r="G2238" i="12"/>
  <c r="H2238" i="12" s="1"/>
  <c r="G2239" i="12"/>
  <c r="H2239" i="12" s="1"/>
  <c r="G2240" i="12"/>
  <c r="H2240" i="12" s="1"/>
  <c r="G2241" i="12"/>
  <c r="H2241" i="12" s="1"/>
  <c r="G2242" i="12"/>
  <c r="H2242" i="12" s="1"/>
  <c r="G2243" i="12"/>
  <c r="H2243" i="12" s="1"/>
  <c r="G2244" i="12"/>
  <c r="H2244" i="12" s="1"/>
  <c r="G2245" i="12"/>
  <c r="H2245" i="12" s="1"/>
  <c r="G2246" i="12"/>
  <c r="H2246" i="12" s="1"/>
  <c r="G2247" i="12"/>
  <c r="H2247" i="12" s="1"/>
  <c r="G2248" i="12"/>
  <c r="H2248" i="12" s="1"/>
  <c r="G2249" i="12"/>
  <c r="H2249" i="12" s="1"/>
  <c r="G2250" i="12"/>
  <c r="H2250" i="12" s="1"/>
  <c r="G2251" i="12"/>
  <c r="H2251" i="12" s="1"/>
  <c r="G2252" i="12"/>
  <c r="H2252" i="12" s="1"/>
  <c r="G2253" i="12"/>
  <c r="H2253" i="12" s="1"/>
  <c r="G2254" i="12"/>
  <c r="H2254" i="12" s="1"/>
  <c r="G2255" i="12"/>
  <c r="H2255" i="12" s="1"/>
  <c r="G2256" i="12"/>
  <c r="H2256" i="12" s="1"/>
  <c r="G2257" i="12"/>
  <c r="H2257" i="12" s="1"/>
  <c r="G2258" i="12"/>
  <c r="H2258" i="12" s="1"/>
  <c r="G2259" i="12"/>
  <c r="H2259" i="12" s="1"/>
  <c r="G2260" i="12"/>
  <c r="H2260" i="12" s="1"/>
  <c r="G2261" i="12"/>
  <c r="H2261" i="12" s="1"/>
  <c r="G2262" i="12"/>
  <c r="H2262" i="12" s="1"/>
  <c r="G2263" i="12"/>
  <c r="H2263" i="12" s="1"/>
  <c r="G2264" i="12"/>
  <c r="H2264" i="12" s="1"/>
  <c r="G2265" i="12"/>
  <c r="H2265" i="12" s="1"/>
  <c r="G2266" i="12"/>
  <c r="H2266" i="12" s="1"/>
  <c r="G2267" i="12"/>
  <c r="H2267" i="12" s="1"/>
  <c r="G2268" i="12"/>
  <c r="H2268" i="12" s="1"/>
  <c r="G2269" i="12"/>
  <c r="H2269" i="12" s="1"/>
  <c r="G2270" i="12"/>
  <c r="H2270" i="12" s="1"/>
  <c r="G2271" i="12"/>
  <c r="H2271" i="12" s="1"/>
  <c r="G2272" i="12"/>
  <c r="H2272" i="12" s="1"/>
  <c r="G2273" i="12"/>
  <c r="H2273" i="12" s="1"/>
  <c r="G2274" i="12"/>
  <c r="H2274" i="12" s="1"/>
  <c r="G2275" i="12"/>
  <c r="H2275" i="12" s="1"/>
  <c r="G2276" i="12"/>
  <c r="H2276" i="12" s="1"/>
  <c r="G2277" i="12"/>
  <c r="H2277" i="12" s="1"/>
  <c r="G2278" i="12"/>
  <c r="H2278" i="12" s="1"/>
  <c r="G2279" i="12"/>
  <c r="H2279" i="12" s="1"/>
  <c r="G2280" i="12"/>
  <c r="H2280" i="12" s="1"/>
  <c r="G2281" i="12"/>
  <c r="H2281" i="12" s="1"/>
  <c r="G2282" i="12"/>
  <c r="H2282" i="12" s="1"/>
  <c r="G2283" i="12"/>
  <c r="H2283" i="12" s="1"/>
  <c r="G2284" i="12"/>
  <c r="H2284" i="12" s="1"/>
  <c r="G2285" i="12"/>
  <c r="H2285" i="12" s="1"/>
  <c r="G2286" i="12"/>
  <c r="H2286" i="12" s="1"/>
  <c r="G2287" i="12"/>
  <c r="H2287" i="12" s="1"/>
  <c r="G2288" i="12"/>
  <c r="H2288" i="12" s="1"/>
  <c r="G2289" i="12"/>
  <c r="H2289" i="12" s="1"/>
  <c r="G2290" i="12"/>
  <c r="H2290" i="12" s="1"/>
  <c r="G2291" i="12"/>
  <c r="H2291" i="12" s="1"/>
  <c r="G2292" i="12"/>
  <c r="H2292" i="12" s="1"/>
  <c r="G2293" i="12"/>
  <c r="H2293" i="12" s="1"/>
  <c r="G2294" i="12"/>
  <c r="H2294" i="12" s="1"/>
  <c r="G2295" i="12"/>
  <c r="H2295" i="12" s="1"/>
  <c r="G2296" i="12"/>
  <c r="H2296" i="12" s="1"/>
  <c r="G2297" i="12"/>
  <c r="H2297" i="12" s="1"/>
  <c r="G2298" i="12"/>
  <c r="H2298" i="12" s="1"/>
  <c r="G2299" i="12"/>
  <c r="H2299" i="12" s="1"/>
  <c r="G2300" i="12"/>
  <c r="H2300" i="12" s="1"/>
  <c r="G2301" i="12"/>
  <c r="H2301" i="12" s="1"/>
  <c r="G2302" i="12"/>
  <c r="H2302" i="12" s="1"/>
  <c r="G2303" i="12"/>
  <c r="H2303" i="12" s="1"/>
  <c r="G2304" i="12"/>
  <c r="H2304" i="12" s="1"/>
  <c r="G2305" i="12"/>
  <c r="H2305" i="12" s="1"/>
  <c r="G2306" i="12"/>
  <c r="H2306" i="12" s="1"/>
  <c r="G2307" i="12"/>
  <c r="H2307" i="12" s="1"/>
  <c r="G2308" i="12"/>
  <c r="H2308" i="12" s="1"/>
  <c r="G2309" i="12"/>
  <c r="H2309" i="12" s="1"/>
  <c r="G2310" i="12"/>
  <c r="H2310" i="12" s="1"/>
  <c r="G2311" i="12"/>
  <c r="H2311" i="12" s="1"/>
  <c r="G2312" i="12"/>
  <c r="H2312" i="12" s="1"/>
  <c r="G2313" i="12"/>
  <c r="H2313" i="12" s="1"/>
  <c r="G2314" i="12"/>
  <c r="H2314" i="12" s="1"/>
  <c r="G2315" i="12"/>
  <c r="H2315" i="12" s="1"/>
  <c r="G2316" i="12"/>
  <c r="H2316" i="12" s="1"/>
  <c r="G2317" i="12"/>
  <c r="H2317" i="12" s="1"/>
  <c r="G2318" i="12"/>
  <c r="H2318" i="12" s="1"/>
  <c r="G2319" i="12"/>
  <c r="H2319" i="12" s="1"/>
  <c r="G2320" i="12"/>
  <c r="H2320" i="12" s="1"/>
  <c r="G2321" i="12"/>
  <c r="H2321" i="12" s="1"/>
  <c r="G2322" i="12"/>
  <c r="H2322" i="12" s="1"/>
  <c r="G2323" i="12"/>
  <c r="H2323" i="12" s="1"/>
  <c r="G2324" i="12"/>
  <c r="H2324" i="12" s="1"/>
  <c r="G2325" i="12"/>
  <c r="H2325" i="12" s="1"/>
  <c r="G2326" i="12"/>
  <c r="H2326" i="12" s="1"/>
  <c r="G2327" i="12"/>
  <c r="H2327" i="12" s="1"/>
  <c r="G2328" i="12"/>
  <c r="H2328" i="12" s="1"/>
  <c r="G2329" i="12"/>
  <c r="H2329" i="12" s="1"/>
  <c r="G2330" i="12"/>
  <c r="H2330" i="12" s="1"/>
  <c r="G2331" i="12"/>
  <c r="H2331" i="12" s="1"/>
  <c r="G2332" i="12"/>
  <c r="H2332" i="12" s="1"/>
  <c r="G2333" i="12"/>
  <c r="H2333" i="12" s="1"/>
  <c r="G2334" i="12"/>
  <c r="H2334" i="12" s="1"/>
  <c r="G2335" i="12"/>
  <c r="H2335" i="12" s="1"/>
  <c r="G2336" i="12"/>
  <c r="H2336" i="12" s="1"/>
  <c r="G2337" i="12"/>
  <c r="H2337" i="12" s="1"/>
  <c r="G2338" i="12"/>
  <c r="H2338" i="12" s="1"/>
  <c r="G2339" i="12"/>
  <c r="H2339" i="12" s="1"/>
  <c r="G2340" i="12"/>
  <c r="H2340" i="12" s="1"/>
  <c r="G2341" i="12"/>
  <c r="H2341" i="12" s="1"/>
  <c r="G2342" i="12"/>
  <c r="H2342" i="12" s="1"/>
  <c r="G2343" i="12"/>
  <c r="H2343" i="12" s="1"/>
  <c r="G2344" i="12"/>
  <c r="H2344" i="12" s="1"/>
  <c r="G2345" i="12"/>
  <c r="H2345" i="12" s="1"/>
  <c r="G2346" i="12"/>
  <c r="H2346" i="12" s="1"/>
  <c r="G2347" i="12"/>
  <c r="H2347" i="12" s="1"/>
  <c r="G2348" i="12"/>
  <c r="H2348" i="12" s="1"/>
  <c r="G2349" i="12"/>
  <c r="H2349" i="12" s="1"/>
  <c r="G2350" i="12"/>
  <c r="H2350" i="12" s="1"/>
  <c r="G2351" i="12"/>
  <c r="H2351" i="12" s="1"/>
  <c r="G2352" i="12"/>
  <c r="H2352" i="12" s="1"/>
  <c r="G2353" i="12"/>
  <c r="H2353" i="12" s="1"/>
  <c r="G2354" i="12"/>
  <c r="H2354" i="12" s="1"/>
  <c r="G2355" i="12"/>
  <c r="H2355" i="12" s="1"/>
  <c r="G2356" i="12"/>
  <c r="H2356" i="12" s="1"/>
  <c r="G2357" i="12"/>
  <c r="H2357" i="12" s="1"/>
  <c r="G2358" i="12"/>
  <c r="H2358" i="12" s="1"/>
  <c r="G2359" i="12"/>
  <c r="H2359" i="12" s="1"/>
  <c r="G2360" i="12"/>
  <c r="H2360" i="12" s="1"/>
  <c r="G2361" i="12"/>
  <c r="H2361" i="12" s="1"/>
  <c r="G2362" i="12"/>
  <c r="H2362" i="12" s="1"/>
  <c r="G2363" i="12"/>
  <c r="H2363" i="12" s="1"/>
  <c r="G2364" i="12"/>
  <c r="H2364" i="12" s="1"/>
  <c r="G2365" i="12"/>
  <c r="H2365" i="12" s="1"/>
  <c r="G2366" i="12"/>
  <c r="H2366" i="12" s="1"/>
  <c r="G2367" i="12"/>
  <c r="H2367" i="12" s="1"/>
  <c r="G2368" i="12"/>
  <c r="H2368" i="12" s="1"/>
  <c r="G2369" i="12"/>
  <c r="H2369" i="12" s="1"/>
  <c r="G2370" i="12"/>
  <c r="H2370" i="12" s="1"/>
  <c r="G2371" i="12"/>
  <c r="H2371" i="12" s="1"/>
  <c r="G2372" i="12"/>
  <c r="H2372" i="12" s="1"/>
  <c r="G2373" i="12"/>
  <c r="H2373" i="12" s="1"/>
  <c r="G2374" i="12"/>
  <c r="H2374" i="12" s="1"/>
  <c r="G2375" i="12"/>
  <c r="H2375" i="12" s="1"/>
  <c r="G2376" i="12"/>
  <c r="H2376" i="12" s="1"/>
  <c r="G2377" i="12"/>
  <c r="H2377" i="12" s="1"/>
  <c r="G2378" i="12"/>
  <c r="H2378" i="12" s="1"/>
  <c r="G2379" i="12"/>
  <c r="H2379" i="12" s="1"/>
  <c r="G2380" i="12"/>
  <c r="H2380" i="12" s="1"/>
  <c r="G2381" i="12"/>
  <c r="H2381" i="12" s="1"/>
  <c r="G2382" i="12"/>
  <c r="H2382" i="12" s="1"/>
  <c r="G2383" i="12"/>
  <c r="H2383" i="12" s="1"/>
  <c r="G2384" i="12"/>
  <c r="H2384" i="12" s="1"/>
  <c r="G2385" i="12"/>
  <c r="H2385" i="12" s="1"/>
  <c r="G2386" i="12"/>
  <c r="H2386" i="12" s="1"/>
  <c r="G2387" i="12"/>
  <c r="H2387" i="12" s="1"/>
  <c r="G2388" i="12"/>
  <c r="H2388" i="12" s="1"/>
  <c r="G2389" i="12"/>
  <c r="H2389" i="12" s="1"/>
  <c r="G2390" i="12"/>
  <c r="H2390" i="12" s="1"/>
  <c r="G2391" i="12"/>
  <c r="H2391" i="12" s="1"/>
  <c r="G2392" i="12"/>
  <c r="H2392" i="12" s="1"/>
  <c r="G2393" i="12"/>
  <c r="H2393" i="12" s="1"/>
  <c r="G2394" i="12"/>
  <c r="H2394" i="12" s="1"/>
  <c r="G2395" i="12"/>
  <c r="H2395" i="12" s="1"/>
  <c r="G2396" i="12"/>
  <c r="H2396" i="12" s="1"/>
  <c r="G2397" i="12"/>
  <c r="H2397" i="12" s="1"/>
  <c r="G2398" i="12"/>
  <c r="H2398" i="12" s="1"/>
  <c r="G2399" i="12"/>
  <c r="H2399" i="12" s="1"/>
  <c r="G2400" i="12"/>
  <c r="H2400" i="12" s="1"/>
  <c r="G2401" i="12"/>
  <c r="G2402" i="12"/>
  <c r="H2402" i="12" s="1"/>
  <c r="G2403" i="12"/>
  <c r="H2403" i="12" s="1"/>
  <c r="G2404" i="12"/>
  <c r="H2404" i="12" s="1"/>
  <c r="G2405" i="12"/>
  <c r="H2405" i="12" s="1"/>
  <c r="G2406" i="12"/>
  <c r="H2406" i="12" s="1"/>
  <c r="G2407" i="12"/>
  <c r="H2407" i="12" s="1"/>
  <c r="G2408" i="12"/>
  <c r="H2408" i="12" s="1"/>
  <c r="G2409" i="12"/>
  <c r="G2410" i="12"/>
  <c r="H2410" i="12" s="1"/>
  <c r="G2411" i="12"/>
  <c r="H2411" i="12" s="1"/>
  <c r="G2412" i="12"/>
  <c r="H2412" i="12" s="1"/>
  <c r="G2413" i="12"/>
  <c r="H2413" i="12" s="1"/>
  <c r="G2414" i="12"/>
  <c r="H2414" i="12" s="1"/>
  <c r="G2415" i="12"/>
  <c r="H2415" i="12" s="1"/>
  <c r="G2416" i="12"/>
  <c r="H2416" i="12" s="1"/>
  <c r="G2417" i="12"/>
  <c r="G2418" i="12"/>
  <c r="H2418" i="12" s="1"/>
  <c r="G2419" i="12"/>
  <c r="H2419" i="12" s="1"/>
  <c r="G2420" i="12"/>
  <c r="H2420" i="12" s="1"/>
  <c r="G2421" i="12"/>
  <c r="H2421" i="12" s="1"/>
  <c r="G2422" i="12"/>
  <c r="H2422" i="12" s="1"/>
  <c r="G2423" i="12"/>
  <c r="H2423" i="12" s="1"/>
  <c r="G2424" i="12"/>
  <c r="H2424" i="12" s="1"/>
  <c r="G2425" i="12"/>
  <c r="H2425" i="12" s="1"/>
  <c r="G2426" i="12"/>
  <c r="H2426" i="12" s="1"/>
  <c r="G2427" i="12"/>
  <c r="H2427" i="12" s="1"/>
  <c r="G2428" i="12"/>
  <c r="H2428" i="12" s="1"/>
  <c r="G2429" i="12"/>
  <c r="H2429" i="12" s="1"/>
  <c r="G2430" i="12"/>
  <c r="H2430" i="12" s="1"/>
  <c r="G2431" i="12"/>
  <c r="H2431" i="12" s="1"/>
  <c r="G2432" i="12"/>
  <c r="H2432" i="12" s="1"/>
  <c r="G2433" i="12"/>
  <c r="G2434" i="12"/>
  <c r="H2434" i="12" s="1"/>
  <c r="G2435" i="12"/>
  <c r="H2435" i="12" s="1"/>
  <c r="G2436" i="12"/>
  <c r="H2436" i="12" s="1"/>
  <c r="G2437" i="12"/>
  <c r="H2437" i="12" s="1"/>
  <c r="G2438" i="12"/>
  <c r="H2438" i="12" s="1"/>
  <c r="G2439" i="12"/>
  <c r="H2439" i="12" s="1"/>
  <c r="G2440" i="12"/>
  <c r="H2440" i="12" s="1"/>
  <c r="G2441" i="12"/>
  <c r="H2441" i="12" s="1"/>
  <c r="G2442" i="12"/>
  <c r="H2442" i="12" s="1"/>
  <c r="G2443" i="12"/>
  <c r="H2443" i="12" s="1"/>
  <c r="G2444" i="12"/>
  <c r="H2444" i="12" s="1"/>
  <c r="G2445" i="12"/>
  <c r="H2445" i="12" s="1"/>
  <c r="G2446" i="12"/>
  <c r="H2446" i="12" s="1"/>
  <c r="G2447" i="12"/>
  <c r="H2447" i="12" s="1"/>
  <c r="G2448" i="12"/>
  <c r="H2448" i="12" s="1"/>
  <c r="G2449" i="12"/>
  <c r="H2449" i="12" s="1"/>
  <c r="G2450" i="12"/>
  <c r="H2450" i="12" s="1"/>
  <c r="G2451" i="12"/>
  <c r="H2451" i="12" s="1"/>
  <c r="G2452" i="12"/>
  <c r="H2452" i="12" s="1"/>
  <c r="G2453" i="12"/>
  <c r="H2453" i="12" s="1"/>
  <c r="G2454" i="12"/>
  <c r="H2454" i="12" s="1"/>
  <c r="G2455" i="12"/>
  <c r="H2455" i="12" s="1"/>
  <c r="G2456" i="12"/>
  <c r="H2456" i="12" s="1"/>
  <c r="G2457" i="12"/>
  <c r="G2458" i="12"/>
  <c r="H2458" i="12" s="1"/>
  <c r="G2459" i="12"/>
  <c r="H2459" i="12" s="1"/>
  <c r="G2460" i="12"/>
  <c r="H2460" i="12" s="1"/>
  <c r="G2461" i="12"/>
  <c r="H2461" i="12" s="1"/>
  <c r="G2462" i="12"/>
  <c r="H2462" i="12" s="1"/>
  <c r="G2463" i="12"/>
  <c r="H2463" i="12" s="1"/>
  <c r="G2464" i="12"/>
  <c r="H2464" i="12" s="1"/>
  <c r="G2465" i="12"/>
  <c r="G2466" i="12"/>
  <c r="H2466" i="12" s="1"/>
  <c r="G2467" i="12"/>
  <c r="H2467" i="12" s="1"/>
  <c r="G2468" i="12"/>
  <c r="H2468" i="12" s="1"/>
  <c r="G2469" i="12"/>
  <c r="H2469" i="12" s="1"/>
  <c r="G2470" i="12"/>
  <c r="H2470" i="12" s="1"/>
  <c r="G2471" i="12"/>
  <c r="H2471" i="12" s="1"/>
  <c r="G2472" i="12"/>
  <c r="H2472" i="12" s="1"/>
  <c r="G2473" i="12"/>
  <c r="G2474" i="12"/>
  <c r="H2474" i="12" s="1"/>
  <c r="G2475" i="12"/>
  <c r="H2475" i="12" s="1"/>
  <c r="G2476" i="12"/>
  <c r="H2476" i="12" s="1"/>
  <c r="G2477" i="12"/>
  <c r="H2477" i="12" s="1"/>
  <c r="G2478" i="12"/>
  <c r="H2478" i="12" s="1"/>
  <c r="G2479" i="12"/>
  <c r="H2479" i="12" s="1"/>
  <c r="G2480" i="12"/>
  <c r="H2480" i="12" s="1"/>
  <c r="G2481" i="12"/>
  <c r="G2482" i="12"/>
  <c r="H2482" i="12" s="1"/>
  <c r="G2483" i="12"/>
  <c r="H2483" i="12" s="1"/>
  <c r="G2484" i="12"/>
  <c r="H2484" i="12" s="1"/>
  <c r="G2485" i="12"/>
  <c r="H2485" i="12" s="1"/>
  <c r="G2486" i="12"/>
  <c r="H2486" i="12" s="1"/>
  <c r="G2487" i="12"/>
  <c r="H2487" i="12" s="1"/>
  <c r="G2488" i="12"/>
  <c r="H2488" i="12" s="1"/>
  <c r="G2489" i="12"/>
  <c r="H2489" i="12" s="1"/>
  <c r="G2490" i="12"/>
  <c r="H2490" i="12" s="1"/>
  <c r="G2491" i="12"/>
  <c r="H2491" i="12" s="1"/>
  <c r="G2492" i="12"/>
  <c r="H2492" i="12" s="1"/>
  <c r="G2493" i="12"/>
  <c r="H2493" i="12" s="1"/>
  <c r="G2494" i="12"/>
  <c r="H2494" i="12" s="1"/>
  <c r="G2495" i="12"/>
  <c r="H2495" i="12" s="1"/>
  <c r="G2496" i="12"/>
  <c r="H2496" i="12" s="1"/>
  <c r="G2497" i="12"/>
  <c r="H2497" i="12" s="1"/>
  <c r="G2498" i="12"/>
  <c r="H2498" i="12" s="1"/>
  <c r="G2499" i="12"/>
  <c r="H2499" i="12" s="1"/>
  <c r="G2500" i="12"/>
  <c r="H2500" i="12" s="1"/>
  <c r="G2501" i="12"/>
  <c r="H2501" i="12" s="1"/>
  <c r="G2502" i="12"/>
  <c r="H2502" i="12" s="1"/>
  <c r="G2503" i="12"/>
  <c r="H2503" i="12" s="1"/>
  <c r="G2504" i="12"/>
  <c r="H2504" i="12" s="1"/>
  <c r="G2505" i="12"/>
  <c r="G2506" i="12"/>
  <c r="H2506" i="12" s="1"/>
  <c r="G2507" i="12"/>
  <c r="H2507" i="12" s="1"/>
  <c r="G2508" i="12"/>
  <c r="H2508" i="12" s="1"/>
  <c r="G2509" i="12"/>
  <c r="H2509" i="12" s="1"/>
  <c r="G2510" i="12"/>
  <c r="H2510" i="12" s="1"/>
  <c r="G2511" i="12"/>
  <c r="H2511" i="12" s="1"/>
  <c r="G2512" i="12"/>
  <c r="H2512" i="12" s="1"/>
  <c r="G2513" i="12"/>
  <c r="G2514" i="12"/>
  <c r="H2514" i="12" s="1"/>
  <c r="G2515" i="12"/>
  <c r="H2515" i="12" s="1"/>
  <c r="G2516" i="12"/>
  <c r="H2516" i="12" s="1"/>
  <c r="G2517" i="12"/>
  <c r="H2517" i="12" s="1"/>
  <c r="G2518" i="12"/>
  <c r="H2518" i="12" s="1"/>
  <c r="G2519" i="12"/>
  <c r="H2519" i="12" s="1"/>
  <c r="G2520" i="12"/>
  <c r="H2520" i="12" s="1"/>
  <c r="G2521" i="12"/>
  <c r="G2522" i="12"/>
  <c r="H2522" i="12" s="1"/>
  <c r="G2523" i="12"/>
  <c r="H2523" i="12" s="1"/>
  <c r="G2524" i="12"/>
  <c r="H2524" i="12" s="1"/>
  <c r="G2525" i="12"/>
  <c r="H2525" i="12" s="1"/>
  <c r="G2526" i="12"/>
  <c r="H2526" i="12" s="1"/>
  <c r="G2527" i="12"/>
  <c r="H2527" i="12" s="1"/>
  <c r="G2528" i="12"/>
  <c r="H2528" i="12" s="1"/>
  <c r="G2529" i="12"/>
  <c r="G2530" i="12"/>
  <c r="H2530" i="12" s="1"/>
  <c r="G2531" i="12"/>
  <c r="H2531" i="12" s="1"/>
  <c r="G2532" i="12"/>
  <c r="H2532" i="12" s="1"/>
  <c r="G2533" i="12"/>
  <c r="H2533" i="12" s="1"/>
  <c r="G2534" i="12"/>
  <c r="H2534" i="12" s="1"/>
  <c r="G2535" i="12"/>
  <c r="H2535" i="12" s="1"/>
  <c r="G2536" i="12"/>
  <c r="H2536" i="12" s="1"/>
  <c r="G2537" i="12"/>
  <c r="H2537" i="12" s="1"/>
  <c r="G2538" i="12"/>
  <c r="H2538" i="12" s="1"/>
  <c r="G2539" i="12"/>
  <c r="H2539" i="12" s="1"/>
  <c r="G2540" i="12"/>
  <c r="H2540" i="12" s="1"/>
  <c r="G2541" i="12"/>
  <c r="H2541" i="12" s="1"/>
  <c r="G2542" i="12"/>
  <c r="H2542" i="12" s="1"/>
  <c r="G2543" i="12"/>
  <c r="H2543" i="12" s="1"/>
  <c r="G2544" i="12"/>
  <c r="H2544" i="12" s="1"/>
  <c r="G2545" i="12"/>
  <c r="G2546" i="12"/>
  <c r="H2546" i="12" s="1"/>
  <c r="G2547" i="12"/>
  <c r="H2547" i="12" s="1"/>
  <c r="G2548" i="12"/>
  <c r="H2548" i="12" s="1"/>
  <c r="G2549" i="12"/>
  <c r="H2549" i="12" s="1"/>
  <c r="G2550" i="12"/>
  <c r="H2550" i="12" s="1"/>
  <c r="G2551" i="12"/>
  <c r="H2551" i="12" s="1"/>
  <c r="G2552" i="12"/>
  <c r="H2552" i="12" s="1"/>
  <c r="G2553" i="12"/>
  <c r="H2553" i="12" s="1"/>
  <c r="G2554" i="12"/>
  <c r="H2554" i="12" s="1"/>
  <c r="G2555" i="12"/>
  <c r="H2555" i="12" s="1"/>
  <c r="G2556" i="12"/>
  <c r="H2556" i="12" s="1"/>
  <c r="G2557" i="12"/>
  <c r="H2557" i="12" s="1"/>
  <c r="G2558" i="12"/>
  <c r="H2558" i="12" s="1"/>
  <c r="G2559" i="12"/>
  <c r="H2559" i="12" s="1"/>
  <c r="G2560" i="12"/>
  <c r="H2560" i="12" s="1"/>
  <c r="G2561" i="12"/>
  <c r="H2561" i="12" s="1"/>
  <c r="G2562" i="12"/>
  <c r="H2562" i="12" s="1"/>
  <c r="G2563" i="12"/>
  <c r="H2563" i="12" s="1"/>
  <c r="G2564" i="12"/>
  <c r="H2564" i="12" s="1"/>
  <c r="G2565" i="12"/>
  <c r="H2565" i="12" s="1"/>
  <c r="G2566" i="12"/>
  <c r="H2566" i="12" s="1"/>
  <c r="G2567" i="12"/>
  <c r="H2567" i="12" s="1"/>
  <c r="G2568" i="12"/>
  <c r="H2568" i="12" s="1"/>
  <c r="G2569" i="12"/>
  <c r="G2570" i="12"/>
  <c r="H2570" i="12" s="1"/>
  <c r="G2571" i="12"/>
  <c r="H2571" i="12" s="1"/>
  <c r="G2572" i="12"/>
  <c r="H2572" i="12" s="1"/>
  <c r="G2573" i="12"/>
  <c r="H2573" i="12" s="1"/>
  <c r="G2574" i="12"/>
  <c r="H2574" i="12" s="1"/>
  <c r="G2575" i="12"/>
  <c r="H2575" i="12" s="1"/>
  <c r="G2576" i="12"/>
  <c r="H2576" i="12" s="1"/>
  <c r="G2577" i="12"/>
  <c r="G2578" i="12"/>
  <c r="H2578" i="12" s="1"/>
  <c r="G2579" i="12"/>
  <c r="H2579" i="12" s="1"/>
  <c r="G2580" i="12"/>
  <c r="H2580" i="12" s="1"/>
  <c r="G2581" i="12"/>
  <c r="H2581" i="12" s="1"/>
  <c r="G2582" i="12"/>
  <c r="H2582" i="12" s="1"/>
  <c r="G2583" i="12"/>
  <c r="H2583" i="12" s="1"/>
  <c r="G2584" i="12"/>
  <c r="H2584" i="12" s="1"/>
  <c r="G2585" i="12"/>
  <c r="H2585" i="12" s="1"/>
  <c r="G2586" i="12"/>
  <c r="H2586" i="12" s="1"/>
  <c r="G2587" i="12"/>
  <c r="H2587" i="12" s="1"/>
  <c r="G2588" i="12"/>
  <c r="H2588" i="12" s="1"/>
  <c r="G2589" i="12"/>
  <c r="H2589" i="12" s="1"/>
  <c r="G2590" i="12"/>
  <c r="H2590" i="12" s="1"/>
  <c r="G2591" i="12"/>
  <c r="H2591" i="12" s="1"/>
  <c r="G2592" i="12"/>
  <c r="H2592" i="12" s="1"/>
  <c r="G2593" i="12"/>
  <c r="H2593" i="12" s="1"/>
  <c r="G2594" i="12"/>
  <c r="H2594" i="12" s="1"/>
  <c r="G2595" i="12"/>
  <c r="H2595" i="12" s="1"/>
  <c r="G2596" i="12"/>
  <c r="H2596" i="12" s="1"/>
  <c r="G2597" i="12"/>
  <c r="H2597" i="12" s="1"/>
  <c r="G2598" i="12"/>
  <c r="H2598" i="12" s="1"/>
  <c r="G2599" i="12"/>
  <c r="H2599" i="12" s="1"/>
  <c r="G2600" i="12"/>
  <c r="H2600" i="12" s="1"/>
  <c r="G2601" i="12"/>
  <c r="H2601" i="12" s="1"/>
  <c r="G2602" i="12"/>
  <c r="H2602" i="12" s="1"/>
  <c r="G2603" i="12"/>
  <c r="H2603" i="12" s="1"/>
  <c r="G2604" i="12"/>
  <c r="H2604" i="12" s="1"/>
  <c r="G2605" i="12"/>
  <c r="H2605" i="12" s="1"/>
  <c r="G2606" i="12"/>
  <c r="H2606" i="12" s="1"/>
  <c r="G2607" i="12"/>
  <c r="H2607" i="12" s="1"/>
  <c r="G2608" i="12"/>
  <c r="H2608" i="12" s="1"/>
  <c r="G2609" i="12"/>
  <c r="H2609" i="12" s="1"/>
  <c r="G2610" i="12"/>
  <c r="H2610" i="12" s="1"/>
  <c r="G2611" i="12"/>
  <c r="H2611" i="12" s="1"/>
  <c r="G2612" i="12"/>
  <c r="H2612" i="12" s="1"/>
  <c r="G2613" i="12"/>
  <c r="H2613" i="12" s="1"/>
  <c r="G2614" i="12"/>
  <c r="H2614" i="12" s="1"/>
  <c r="G2615" i="12"/>
  <c r="H2615" i="12" s="1"/>
  <c r="G2616" i="12"/>
  <c r="H2616" i="12" s="1"/>
  <c r="G2617" i="12"/>
  <c r="H2617" i="12" s="1"/>
  <c r="G2618" i="12"/>
  <c r="H2618" i="12" s="1"/>
  <c r="G2619" i="12"/>
  <c r="H2619" i="12" s="1"/>
  <c r="G2620" i="12"/>
  <c r="H2620" i="12" s="1"/>
  <c r="G2621" i="12"/>
  <c r="H2621" i="12" s="1"/>
  <c r="G2622" i="12"/>
  <c r="H2622" i="12" s="1"/>
  <c r="G2623" i="12"/>
  <c r="H2623" i="12" s="1"/>
  <c r="G2624" i="12"/>
  <c r="H2624" i="12" s="1"/>
  <c r="G2625" i="12"/>
  <c r="H2625" i="12" s="1"/>
  <c r="G2626" i="12"/>
  <c r="H2626" i="12" s="1"/>
  <c r="G2627" i="12"/>
  <c r="H2627" i="12" s="1"/>
  <c r="G2628" i="12"/>
  <c r="H2628" i="12" s="1"/>
  <c r="G2629" i="12"/>
  <c r="H2629" i="12" s="1"/>
  <c r="G2630" i="12"/>
  <c r="H2630" i="12" s="1"/>
  <c r="G2631" i="12"/>
  <c r="H2631" i="12" s="1"/>
  <c r="G2632" i="12"/>
  <c r="H2632" i="12" s="1"/>
  <c r="G2633" i="12"/>
  <c r="H2633" i="12" s="1"/>
  <c r="G2634" i="12"/>
  <c r="H2634" i="12" s="1"/>
  <c r="G2635" i="12"/>
  <c r="H2635" i="12" s="1"/>
  <c r="G2636" i="12"/>
  <c r="H2636" i="12" s="1"/>
  <c r="G2637" i="12"/>
  <c r="H2637" i="12" s="1"/>
  <c r="G2638" i="12"/>
  <c r="H2638" i="12" s="1"/>
  <c r="G2639" i="12"/>
  <c r="H2639" i="12" s="1"/>
  <c r="G2640" i="12"/>
  <c r="H2640" i="12" s="1"/>
  <c r="G2641" i="12"/>
  <c r="H2641" i="12" s="1"/>
  <c r="G2642" i="12"/>
  <c r="H2642" i="12" s="1"/>
  <c r="G2643" i="12"/>
  <c r="H2643" i="12" s="1"/>
  <c r="G2644" i="12"/>
  <c r="H2644" i="12" s="1"/>
  <c r="G2645" i="12"/>
  <c r="H2645" i="12" s="1"/>
  <c r="G2646" i="12"/>
  <c r="H2646" i="12" s="1"/>
  <c r="G2647" i="12"/>
  <c r="H2647" i="12" s="1"/>
  <c r="G2648" i="12"/>
  <c r="H2648" i="12" s="1"/>
  <c r="G2649" i="12"/>
  <c r="G2650" i="12"/>
  <c r="H2650" i="12" s="1"/>
  <c r="G2651" i="12"/>
  <c r="H2651" i="12" s="1"/>
  <c r="G2652" i="12"/>
  <c r="H2652" i="12" s="1"/>
  <c r="G2653" i="12"/>
  <c r="H2653" i="12" s="1"/>
  <c r="G2654" i="12"/>
  <c r="H2654" i="12" s="1"/>
  <c r="G2655" i="12"/>
  <c r="H2655" i="12" s="1"/>
  <c r="G2656" i="12"/>
  <c r="H2656" i="12" s="1"/>
  <c r="G2657" i="12"/>
  <c r="H2657" i="12" s="1"/>
  <c r="G2658" i="12"/>
  <c r="H2658" i="12" s="1"/>
  <c r="G2659" i="12"/>
  <c r="H2659" i="12" s="1"/>
  <c r="G2660" i="12"/>
  <c r="H2660" i="12" s="1"/>
  <c r="G2661" i="12"/>
  <c r="H2661" i="12" s="1"/>
  <c r="G2662" i="12"/>
  <c r="H2662" i="12" s="1"/>
  <c r="G2663" i="12"/>
  <c r="H2663" i="12" s="1"/>
  <c r="G2664" i="12"/>
  <c r="H2664" i="12" s="1"/>
  <c r="G2665" i="12"/>
  <c r="G2666" i="12"/>
  <c r="H2666" i="12" s="1"/>
  <c r="G2667" i="12"/>
  <c r="H2667" i="12" s="1"/>
  <c r="G2668" i="12"/>
  <c r="H2668" i="12" s="1"/>
  <c r="G2669" i="12"/>
  <c r="H2669" i="12" s="1"/>
  <c r="G2670" i="12"/>
  <c r="H2670" i="12" s="1"/>
  <c r="G2671" i="12"/>
  <c r="H2671" i="12" s="1"/>
  <c r="G2672" i="12"/>
  <c r="H2672" i="12" s="1"/>
  <c r="G2673" i="12"/>
  <c r="G2674" i="12"/>
  <c r="H2674" i="12" s="1"/>
  <c r="G2675" i="12"/>
  <c r="H2675" i="12" s="1"/>
  <c r="G2676" i="12"/>
  <c r="H2676" i="12" s="1"/>
  <c r="G2677" i="12"/>
  <c r="H2677" i="12" s="1"/>
  <c r="G2678" i="12"/>
  <c r="H2678" i="12" s="1"/>
  <c r="G2679" i="12"/>
  <c r="H2679" i="12" s="1"/>
  <c r="G2680" i="12"/>
  <c r="H2680" i="12" s="1"/>
  <c r="G2681" i="12"/>
  <c r="G2682" i="12"/>
  <c r="H2682" i="12" s="1"/>
  <c r="G2683" i="12"/>
  <c r="H2683" i="12" s="1"/>
  <c r="G2684" i="12"/>
  <c r="H2684" i="12" s="1"/>
  <c r="G2685" i="12"/>
  <c r="H2685" i="12" s="1"/>
  <c r="G2686" i="12"/>
  <c r="H2686" i="12" s="1"/>
  <c r="G2687" i="12"/>
  <c r="H2687" i="12" s="1"/>
  <c r="G2688" i="12"/>
  <c r="H2688" i="12" s="1"/>
  <c r="G2689" i="12"/>
  <c r="H2689" i="12" s="1"/>
  <c r="G2690" i="12"/>
  <c r="H2690" i="12" s="1"/>
  <c r="G2691" i="12"/>
  <c r="H2691" i="12" s="1"/>
  <c r="G2692" i="12"/>
  <c r="H2692" i="12" s="1"/>
  <c r="G2693" i="12"/>
  <c r="H2693" i="12" s="1"/>
  <c r="G2694" i="12"/>
  <c r="H2694" i="12" s="1"/>
  <c r="G2695" i="12"/>
  <c r="H2695" i="12" s="1"/>
  <c r="G2696" i="12"/>
  <c r="H2696" i="12" s="1"/>
  <c r="G2697" i="12"/>
  <c r="G2698" i="12"/>
  <c r="H2698" i="12" s="1"/>
  <c r="G2699" i="12"/>
  <c r="H2699" i="12" s="1"/>
  <c r="G2700" i="12"/>
  <c r="H2700" i="12" s="1"/>
  <c r="G2701" i="12"/>
  <c r="H2701" i="12" s="1"/>
  <c r="G2702" i="12"/>
  <c r="H2702" i="12" s="1"/>
  <c r="G2703" i="12"/>
  <c r="H2703" i="12" s="1"/>
  <c r="G2704" i="12"/>
  <c r="H2704" i="12" s="1"/>
  <c r="G2705" i="12"/>
  <c r="H2705" i="12" s="1"/>
  <c r="G2706" i="12"/>
  <c r="H2706" i="12" s="1"/>
  <c r="G2707" i="12"/>
  <c r="H2707" i="12" s="1"/>
  <c r="G2708" i="12"/>
  <c r="H2708" i="12" s="1"/>
  <c r="G2709" i="12"/>
  <c r="H2709" i="12" s="1"/>
  <c r="G2710" i="12"/>
  <c r="H2710" i="12" s="1"/>
  <c r="G2711" i="12"/>
  <c r="H2711" i="12" s="1"/>
  <c r="G2712" i="12"/>
  <c r="H2712" i="12" s="1"/>
  <c r="G2713" i="12"/>
  <c r="G2714" i="12"/>
  <c r="H2714" i="12" s="1"/>
  <c r="G2715" i="12"/>
  <c r="H2715" i="12" s="1"/>
  <c r="G2716" i="12"/>
  <c r="H2716" i="12" s="1"/>
  <c r="G2717" i="12"/>
  <c r="H2717" i="12" s="1"/>
  <c r="G2718" i="12"/>
  <c r="H2718" i="12" s="1"/>
  <c r="G2719" i="12"/>
  <c r="H2719" i="12" s="1"/>
  <c r="G2720" i="12"/>
  <c r="H2720" i="12" s="1"/>
  <c r="G2721" i="12"/>
  <c r="H2721" i="12" s="1"/>
  <c r="G2722" i="12"/>
  <c r="H2722" i="12" s="1"/>
  <c r="G2723" i="12"/>
  <c r="H2723" i="12" s="1"/>
  <c r="G2724" i="12"/>
  <c r="H2724" i="12" s="1"/>
  <c r="G2725" i="12"/>
  <c r="H2725" i="12" s="1"/>
  <c r="G2726" i="12"/>
  <c r="H2726" i="12" s="1"/>
  <c r="G2727" i="12"/>
  <c r="H2727" i="12" s="1"/>
  <c r="G2728" i="12"/>
  <c r="H2728" i="12" s="1"/>
  <c r="G2729" i="12"/>
  <c r="H2729" i="12" s="1"/>
  <c r="G2730" i="12"/>
  <c r="H2730" i="12" s="1"/>
  <c r="G2731" i="12"/>
  <c r="H2731" i="12" s="1"/>
  <c r="G2732" i="12"/>
  <c r="H2732" i="12" s="1"/>
  <c r="G2733" i="12"/>
  <c r="H2733" i="12" s="1"/>
  <c r="G2734" i="12"/>
  <c r="H2734" i="12" s="1"/>
  <c r="G2735" i="12"/>
  <c r="H2735" i="12" s="1"/>
  <c r="G2736" i="12"/>
  <c r="H2736" i="12" s="1"/>
  <c r="G2737" i="12"/>
  <c r="H2737" i="12" s="1"/>
  <c r="G2738" i="12"/>
  <c r="H2738" i="12" s="1"/>
  <c r="G2739" i="12"/>
  <c r="H2739" i="12" s="1"/>
  <c r="G2740" i="12"/>
  <c r="H2740" i="12" s="1"/>
  <c r="G2741" i="12"/>
  <c r="H2741" i="12" s="1"/>
  <c r="G2742" i="12"/>
  <c r="H2742" i="12" s="1"/>
  <c r="G2743" i="12"/>
  <c r="H2743" i="12" s="1"/>
  <c r="G2744" i="12"/>
  <c r="H2744" i="12" s="1"/>
  <c r="G2745" i="12"/>
  <c r="H2745" i="12" s="1"/>
  <c r="G2746" i="12"/>
  <c r="H2746" i="12" s="1"/>
  <c r="G2747" i="12"/>
  <c r="H2747" i="12" s="1"/>
  <c r="G2748" i="12"/>
  <c r="H2748" i="12" s="1"/>
  <c r="G2749" i="12"/>
  <c r="H2749" i="12" s="1"/>
  <c r="G2750" i="12"/>
  <c r="H2750" i="12" s="1"/>
  <c r="G2751" i="12"/>
  <c r="H2751" i="12" s="1"/>
  <c r="G2752" i="12"/>
  <c r="H2752" i="12" s="1"/>
  <c r="G2753" i="12"/>
  <c r="H2753" i="12" s="1"/>
  <c r="G2754" i="12"/>
  <c r="H2754" i="12" s="1"/>
  <c r="G2755" i="12"/>
  <c r="H2755" i="12" s="1"/>
  <c r="G2756" i="12"/>
  <c r="H2756" i="12" s="1"/>
  <c r="G2757" i="12"/>
  <c r="H2757" i="12" s="1"/>
  <c r="G2758" i="12"/>
  <c r="H2758" i="12" s="1"/>
  <c r="G2759" i="12"/>
  <c r="H2759" i="12" s="1"/>
  <c r="G2760" i="12"/>
  <c r="H2760" i="12" s="1"/>
  <c r="G2761" i="12"/>
  <c r="H2761" i="12" s="1"/>
  <c r="G2762" i="12"/>
  <c r="H2762" i="12" s="1"/>
  <c r="G2763" i="12"/>
  <c r="H2763" i="12" s="1"/>
  <c r="G2764" i="12"/>
  <c r="H2764" i="12" s="1"/>
  <c r="G2765" i="12"/>
  <c r="H2765" i="12" s="1"/>
  <c r="G2766" i="12"/>
  <c r="H2766" i="12" s="1"/>
  <c r="G2767" i="12"/>
  <c r="H2767" i="12" s="1"/>
  <c r="G2768" i="12"/>
  <c r="H2768" i="12" s="1"/>
  <c r="G2769" i="12"/>
  <c r="H2769" i="12" s="1"/>
  <c r="G2770" i="12"/>
  <c r="H2770" i="12" s="1"/>
  <c r="G2771" i="12"/>
  <c r="H2771" i="12" s="1"/>
  <c r="G2772" i="12"/>
  <c r="H2772" i="12" s="1"/>
  <c r="G2773" i="12"/>
  <c r="H2773" i="12" s="1"/>
  <c r="G2774" i="12"/>
  <c r="H2774" i="12" s="1"/>
  <c r="G2775" i="12"/>
  <c r="H2775" i="12" s="1"/>
  <c r="G2776" i="12"/>
  <c r="H2776" i="12" s="1"/>
  <c r="G2777" i="12"/>
  <c r="H2777" i="12" s="1"/>
  <c r="G2778" i="12"/>
  <c r="H2778" i="12" s="1"/>
  <c r="G2779" i="12"/>
  <c r="H2779" i="12" s="1"/>
  <c r="G2780" i="12"/>
  <c r="H2780" i="12" s="1"/>
  <c r="G2781" i="12"/>
  <c r="H2781" i="12" s="1"/>
  <c r="G2782" i="12"/>
  <c r="H2782" i="12" s="1"/>
  <c r="G2783" i="12"/>
  <c r="H2783" i="12" s="1"/>
  <c r="G2784" i="12"/>
  <c r="H2784" i="12" s="1"/>
  <c r="G2785" i="12"/>
  <c r="H2785" i="12" s="1"/>
  <c r="G2786" i="12"/>
  <c r="H2786" i="12" s="1"/>
  <c r="G2787" i="12"/>
  <c r="H2787" i="12" s="1"/>
  <c r="G2788" i="12"/>
  <c r="H2788" i="12" s="1"/>
  <c r="G2789" i="12"/>
  <c r="H2789" i="12" s="1"/>
  <c r="G2790" i="12"/>
  <c r="H2790" i="12" s="1"/>
  <c r="G2791" i="12"/>
  <c r="H2791" i="12" s="1"/>
  <c r="G2792" i="12"/>
  <c r="H2792" i="12" s="1"/>
  <c r="G2793" i="12"/>
  <c r="H2793" i="12" s="1"/>
  <c r="G2794" i="12"/>
  <c r="H2794" i="12" s="1"/>
  <c r="G2795" i="12"/>
  <c r="H2795" i="12" s="1"/>
  <c r="G2796" i="12"/>
  <c r="H2796" i="12" s="1"/>
  <c r="G2797" i="12"/>
  <c r="H2797" i="12" s="1"/>
  <c r="G2798" i="12"/>
  <c r="H2798" i="12" s="1"/>
  <c r="G2799" i="12"/>
  <c r="H2799" i="12" s="1"/>
  <c r="G2800" i="12"/>
  <c r="H2800" i="12" s="1"/>
  <c r="G2801" i="12"/>
  <c r="H2801" i="12" s="1"/>
  <c r="G2802" i="12"/>
  <c r="H2802" i="12" s="1"/>
  <c r="G2803" i="12"/>
  <c r="H2803" i="12" s="1"/>
  <c r="G2804" i="12"/>
  <c r="H2804" i="12" s="1"/>
  <c r="G2805" i="12"/>
  <c r="H2805" i="12" s="1"/>
  <c r="G2806" i="12"/>
  <c r="H2806" i="12" s="1"/>
  <c r="G2807" i="12"/>
  <c r="H2807" i="12" s="1"/>
  <c r="G2808" i="12"/>
  <c r="H2808" i="12" s="1"/>
  <c r="G2809" i="12"/>
  <c r="H2809" i="12" s="1"/>
  <c r="G2810" i="12"/>
  <c r="H2810" i="12" s="1"/>
  <c r="G2811" i="12"/>
  <c r="H2811" i="12" s="1"/>
  <c r="G2812" i="12"/>
  <c r="H2812" i="12" s="1"/>
  <c r="G2813" i="12"/>
  <c r="H2813" i="12" s="1"/>
  <c r="G2814" i="12"/>
  <c r="H2814" i="12" s="1"/>
  <c r="G2815" i="12"/>
  <c r="H2815" i="12" s="1"/>
  <c r="G2816" i="12"/>
  <c r="H2816" i="12" s="1"/>
  <c r="G2817" i="12"/>
  <c r="H2817" i="12" s="1"/>
  <c r="G2818" i="12"/>
  <c r="H2818" i="12" s="1"/>
  <c r="G2819" i="12"/>
  <c r="H2819" i="12" s="1"/>
  <c r="G2820" i="12"/>
  <c r="H2820" i="12" s="1"/>
  <c r="G2821" i="12"/>
  <c r="H2821" i="12" s="1"/>
  <c r="G2822" i="12"/>
  <c r="H2822" i="12" s="1"/>
  <c r="G2823" i="12"/>
  <c r="H2823" i="12" s="1"/>
  <c r="G2824" i="12"/>
  <c r="H2824" i="12" s="1"/>
  <c r="G2825" i="12"/>
  <c r="H2825" i="12" s="1"/>
  <c r="G2826" i="12"/>
  <c r="H2826" i="12" s="1"/>
  <c r="G2827" i="12"/>
  <c r="H2827" i="12" s="1"/>
  <c r="G2828" i="12"/>
  <c r="H2828" i="12" s="1"/>
  <c r="G2829" i="12"/>
  <c r="H2829" i="12" s="1"/>
  <c r="G2830" i="12"/>
  <c r="H2830" i="12" s="1"/>
  <c r="G2831" i="12"/>
  <c r="H2831" i="12" s="1"/>
  <c r="G2832" i="12"/>
  <c r="H2832" i="12" s="1"/>
  <c r="G2833" i="12"/>
  <c r="H2833" i="12" s="1"/>
  <c r="G2834" i="12"/>
  <c r="H2834" i="12" s="1"/>
  <c r="G2835" i="12"/>
  <c r="H2835" i="12" s="1"/>
  <c r="G2836" i="12"/>
  <c r="H2836" i="12" s="1"/>
  <c r="G2837" i="12"/>
  <c r="H2837" i="12" s="1"/>
  <c r="G2838" i="12"/>
  <c r="H2838" i="12" s="1"/>
  <c r="G2839" i="12"/>
  <c r="H2839" i="12" s="1"/>
  <c r="G2840" i="12"/>
  <c r="H2840" i="12" s="1"/>
  <c r="G2841" i="12"/>
  <c r="H2841" i="12" s="1"/>
  <c r="G2842" i="12"/>
  <c r="H2842" i="12" s="1"/>
  <c r="G2843" i="12"/>
  <c r="H2843" i="12" s="1"/>
  <c r="G2844" i="12"/>
  <c r="H2844" i="12" s="1"/>
  <c r="G2845" i="12"/>
  <c r="H2845" i="12" s="1"/>
  <c r="G2846" i="12"/>
  <c r="H2846" i="12" s="1"/>
  <c r="G2847" i="12"/>
  <c r="H2847" i="12" s="1"/>
  <c r="G2848" i="12"/>
  <c r="H2848" i="12" s="1"/>
  <c r="G2849" i="12"/>
  <c r="H2849" i="12" s="1"/>
  <c r="G2850" i="12"/>
  <c r="H2850" i="12" s="1"/>
  <c r="G2851" i="12"/>
  <c r="H2851" i="12" s="1"/>
  <c r="G2852" i="12"/>
  <c r="H2852" i="12" s="1"/>
  <c r="G2853" i="12"/>
  <c r="H2853" i="12" s="1"/>
  <c r="G2854" i="12"/>
  <c r="H2854" i="12" s="1"/>
  <c r="G2855" i="12"/>
  <c r="H2855" i="12" s="1"/>
  <c r="G2856" i="12"/>
  <c r="H2856" i="12" s="1"/>
  <c r="G2857" i="12"/>
  <c r="H2857" i="12" s="1"/>
  <c r="G2858" i="12"/>
  <c r="H2858" i="12" s="1"/>
  <c r="G2859" i="12"/>
  <c r="H2859" i="12" s="1"/>
  <c r="G2860" i="12"/>
  <c r="H2860" i="12" s="1"/>
  <c r="G2861" i="12"/>
  <c r="H2861" i="12" s="1"/>
  <c r="G2862" i="12"/>
  <c r="H2862" i="12" s="1"/>
  <c r="G2863" i="12"/>
  <c r="H2863" i="12" s="1"/>
  <c r="G2864" i="12"/>
  <c r="H2864" i="12" s="1"/>
  <c r="G2865" i="12"/>
  <c r="H2865" i="12" s="1"/>
  <c r="G2866" i="12"/>
  <c r="H2866" i="12" s="1"/>
  <c r="G2867" i="12"/>
  <c r="H2867" i="12" s="1"/>
  <c r="G2868" i="12"/>
  <c r="H2868" i="12" s="1"/>
  <c r="G2869" i="12"/>
  <c r="H2869" i="12" s="1"/>
  <c r="G2870" i="12"/>
  <c r="H2870" i="12" s="1"/>
  <c r="G2871" i="12"/>
  <c r="H2871" i="12" s="1"/>
  <c r="G2872" i="12"/>
  <c r="H2872" i="12" s="1"/>
  <c r="G2873" i="12"/>
  <c r="H2873" i="12" s="1"/>
  <c r="G2874" i="12"/>
  <c r="H2874" i="12" s="1"/>
  <c r="G2875" i="12"/>
  <c r="H2875" i="12" s="1"/>
  <c r="G2876" i="12"/>
  <c r="H2876" i="12" s="1"/>
  <c r="G2877" i="12"/>
  <c r="H2877" i="12" s="1"/>
  <c r="G2878" i="12"/>
  <c r="H2878" i="12" s="1"/>
  <c r="G2879" i="12"/>
  <c r="H2879" i="12" s="1"/>
  <c r="G2880" i="12"/>
  <c r="H2880" i="12" s="1"/>
  <c r="G2881" i="12"/>
  <c r="H2881" i="12" s="1"/>
  <c r="G2882" i="12"/>
  <c r="H2882" i="12" s="1"/>
  <c r="G2883" i="12"/>
  <c r="H2883" i="12" s="1"/>
  <c r="G2884" i="12"/>
  <c r="H2884" i="12" s="1"/>
  <c r="G2885" i="12"/>
  <c r="H2885" i="12" s="1"/>
  <c r="G2886" i="12"/>
  <c r="H2886" i="12" s="1"/>
  <c r="G2887" i="12"/>
  <c r="H2887" i="12" s="1"/>
  <c r="G2888" i="12"/>
  <c r="H2888" i="12" s="1"/>
  <c r="G2889" i="12"/>
  <c r="H2889" i="12" s="1"/>
  <c r="G2890" i="12"/>
  <c r="H2890" i="12" s="1"/>
  <c r="G2891" i="12"/>
  <c r="H2891" i="12" s="1"/>
  <c r="G2892" i="12"/>
  <c r="H2892" i="12" s="1"/>
  <c r="G2893" i="12"/>
  <c r="H2893" i="12" s="1"/>
  <c r="G2894" i="12"/>
  <c r="H2894" i="12" s="1"/>
  <c r="G2895" i="12"/>
  <c r="H2895" i="12" s="1"/>
  <c r="G2896" i="12"/>
  <c r="H2896" i="12" s="1"/>
  <c r="G2897" i="12"/>
  <c r="H2897" i="12" s="1"/>
  <c r="G2898" i="12"/>
  <c r="H2898" i="12" s="1"/>
  <c r="G2899" i="12"/>
  <c r="H2899" i="12" s="1"/>
  <c r="G2900" i="12"/>
  <c r="H2900" i="12" s="1"/>
  <c r="G2901" i="12"/>
  <c r="H2901" i="12" s="1"/>
  <c r="G2902" i="12"/>
  <c r="H2902" i="12" s="1"/>
  <c r="G2903" i="12"/>
  <c r="H2903" i="12" s="1"/>
  <c r="G2904" i="12"/>
  <c r="H2904" i="12" s="1"/>
  <c r="G2905" i="12"/>
  <c r="H2905" i="12" s="1"/>
  <c r="G2906" i="12"/>
  <c r="H2906" i="12" s="1"/>
  <c r="G2907" i="12"/>
  <c r="H2907" i="12" s="1"/>
  <c r="G2908" i="12"/>
  <c r="H2908" i="12" s="1"/>
  <c r="G2909" i="12"/>
  <c r="H2909" i="12" s="1"/>
  <c r="G2910" i="12"/>
  <c r="H2910" i="12" s="1"/>
  <c r="G2911" i="12"/>
  <c r="H2911" i="12" s="1"/>
  <c r="G2912" i="12"/>
  <c r="H2912" i="12" s="1"/>
  <c r="G2913" i="12"/>
  <c r="H2913" i="12" s="1"/>
  <c r="G2914" i="12"/>
  <c r="H2914" i="12" s="1"/>
  <c r="G2915" i="12"/>
  <c r="H2915" i="12" s="1"/>
  <c r="G2916" i="12"/>
  <c r="H2916" i="12" s="1"/>
  <c r="G2917" i="12"/>
  <c r="H2917" i="12" s="1"/>
  <c r="G2918" i="12"/>
  <c r="H2918" i="12" s="1"/>
  <c r="G2919" i="12"/>
  <c r="H2919" i="12" s="1"/>
  <c r="G2920" i="12"/>
  <c r="H2920" i="12" s="1"/>
  <c r="G2921" i="12"/>
  <c r="H2921" i="12" s="1"/>
  <c r="G2922" i="12"/>
  <c r="H2922" i="12" s="1"/>
  <c r="G2923" i="12"/>
  <c r="H2923" i="12" s="1"/>
  <c r="G2924" i="12"/>
  <c r="H2924" i="12" s="1"/>
  <c r="G2925" i="12"/>
  <c r="H2925" i="12" s="1"/>
  <c r="G2926" i="12"/>
  <c r="H2926" i="12" s="1"/>
  <c r="G2927" i="12"/>
  <c r="H2927" i="12" s="1"/>
  <c r="G2928" i="12"/>
  <c r="H2928" i="12" s="1"/>
  <c r="G2929" i="12"/>
  <c r="H2929" i="12" s="1"/>
  <c r="G2930" i="12"/>
  <c r="H2930" i="12" s="1"/>
  <c r="G2931" i="12"/>
  <c r="H2931" i="12" s="1"/>
  <c r="G2932" i="12"/>
  <c r="H2932" i="12" s="1"/>
  <c r="G2933" i="12"/>
  <c r="H2933" i="12" s="1"/>
  <c r="G2934" i="12"/>
  <c r="H2934" i="12" s="1"/>
  <c r="G2935" i="12"/>
  <c r="H2935" i="12" s="1"/>
  <c r="G2936" i="12"/>
  <c r="H2936" i="12" s="1"/>
  <c r="G2937" i="12"/>
  <c r="H2937" i="12" s="1"/>
  <c r="G2938" i="12"/>
  <c r="H2938" i="12" s="1"/>
  <c r="G2939" i="12"/>
  <c r="H2939" i="12" s="1"/>
  <c r="G2940" i="12"/>
  <c r="H2940" i="12" s="1"/>
  <c r="G2941" i="12"/>
  <c r="H2941" i="12" s="1"/>
  <c r="G2942" i="12"/>
  <c r="H2942" i="12" s="1"/>
  <c r="G2943" i="12"/>
  <c r="H2943" i="12" s="1"/>
  <c r="G2944" i="12"/>
  <c r="H2944" i="12" s="1"/>
  <c r="G2945" i="12"/>
  <c r="H2945" i="12" s="1"/>
  <c r="G2946" i="12"/>
  <c r="H2946" i="12" s="1"/>
  <c r="G2947" i="12"/>
  <c r="H2947" i="12" s="1"/>
  <c r="G2948" i="12"/>
  <c r="H2948" i="12" s="1"/>
  <c r="G2949" i="12"/>
  <c r="H2949" i="12" s="1"/>
  <c r="G2950" i="12"/>
  <c r="H2950" i="12" s="1"/>
  <c r="G2951" i="12"/>
  <c r="H2951" i="12" s="1"/>
  <c r="G2952" i="12"/>
  <c r="H2952" i="12" s="1"/>
  <c r="G2953" i="12"/>
  <c r="H2953" i="12" s="1"/>
  <c r="G2954" i="12"/>
  <c r="H2954" i="12" s="1"/>
  <c r="G2955" i="12"/>
  <c r="H2955" i="12" s="1"/>
  <c r="G2956" i="12"/>
  <c r="H2956" i="12" s="1"/>
  <c r="G2957" i="12"/>
  <c r="H2957" i="12" s="1"/>
  <c r="G2958" i="12"/>
  <c r="H2958" i="12" s="1"/>
  <c r="G2959" i="12"/>
  <c r="H2959" i="12" s="1"/>
  <c r="G2960" i="12"/>
  <c r="H2960" i="12" s="1"/>
  <c r="G2961" i="12"/>
  <c r="H2961" i="12" s="1"/>
  <c r="G2962" i="12"/>
  <c r="H2962" i="12" s="1"/>
  <c r="G2963" i="12"/>
  <c r="H2963" i="12" s="1"/>
  <c r="G2964" i="12"/>
  <c r="H2964" i="12" s="1"/>
  <c r="G2965" i="12"/>
  <c r="H2965" i="12" s="1"/>
  <c r="G2966" i="12"/>
  <c r="H2966" i="12" s="1"/>
  <c r="G2967" i="12"/>
  <c r="H2967" i="12" s="1"/>
  <c r="G2968" i="12"/>
  <c r="H2968" i="12" s="1"/>
  <c r="G2969" i="12"/>
  <c r="H2969" i="12" s="1"/>
  <c r="G2970" i="12"/>
  <c r="H2970" i="12" s="1"/>
  <c r="G2971" i="12"/>
  <c r="H2971" i="12" s="1"/>
  <c r="G2972" i="12"/>
  <c r="H2972" i="12" s="1"/>
  <c r="G2973" i="12"/>
  <c r="H2973" i="12" s="1"/>
  <c r="G2974" i="12"/>
  <c r="H2974" i="12" s="1"/>
  <c r="G2975" i="12"/>
  <c r="H2975" i="12" s="1"/>
  <c r="G2976" i="12"/>
  <c r="H2976" i="12" s="1"/>
  <c r="G2977" i="12"/>
  <c r="H2977" i="12" s="1"/>
  <c r="G2978" i="12"/>
  <c r="H2978" i="12" s="1"/>
  <c r="G2979" i="12"/>
  <c r="H2979" i="12" s="1"/>
  <c r="G2980" i="12"/>
  <c r="H2980" i="12" s="1"/>
  <c r="G2981" i="12"/>
  <c r="H2981" i="12" s="1"/>
  <c r="G2982" i="12"/>
  <c r="H2982" i="12" s="1"/>
  <c r="G2983" i="12"/>
  <c r="H2983" i="12" s="1"/>
  <c r="G2984" i="12"/>
  <c r="H2984" i="12" s="1"/>
  <c r="G2985" i="12"/>
  <c r="H2985" i="12" s="1"/>
  <c r="G2986" i="12"/>
  <c r="H2986" i="12" s="1"/>
  <c r="G2987" i="12"/>
  <c r="H2987" i="12" s="1"/>
  <c r="G2988" i="12"/>
  <c r="H2988" i="12" s="1"/>
  <c r="G2989" i="12"/>
  <c r="H2989" i="12" s="1"/>
  <c r="G2990" i="12"/>
  <c r="H2990" i="12" s="1"/>
  <c r="G2991" i="12"/>
  <c r="H2991" i="12" s="1"/>
  <c r="G2992" i="12"/>
  <c r="H2992" i="12" s="1"/>
  <c r="G2993" i="12"/>
  <c r="H2993" i="12" s="1"/>
  <c r="G2994" i="12"/>
  <c r="H2994" i="12" s="1"/>
  <c r="G2995" i="12"/>
  <c r="H2995" i="12" s="1"/>
  <c r="G2996" i="12"/>
  <c r="H2996" i="12" s="1"/>
  <c r="G2997" i="12"/>
  <c r="H2997" i="12" s="1"/>
  <c r="G2998" i="12"/>
  <c r="H2998" i="12" s="1"/>
  <c r="G2999" i="12"/>
  <c r="H2999" i="12" s="1"/>
  <c r="G3000" i="12"/>
  <c r="H3000" i="12" s="1"/>
  <c r="G3001" i="12"/>
  <c r="G3002" i="12"/>
  <c r="H3002" i="12" s="1"/>
  <c r="G3003" i="12"/>
  <c r="H3003" i="12" s="1"/>
  <c r="G3004" i="12"/>
  <c r="H3004" i="12" s="1"/>
  <c r="G3005" i="12"/>
  <c r="H3005" i="12" s="1"/>
  <c r="G3006" i="12"/>
  <c r="H3006" i="12" s="1"/>
  <c r="G3007" i="12"/>
  <c r="H3007" i="12" s="1"/>
  <c r="G3008" i="12"/>
  <c r="H3008" i="12" s="1"/>
  <c r="G3009" i="12"/>
  <c r="H3009" i="12" s="1"/>
  <c r="G3010" i="12"/>
  <c r="H3010" i="12" s="1"/>
  <c r="G3011" i="12"/>
  <c r="H3011" i="12" s="1"/>
  <c r="G3012" i="12"/>
  <c r="H3012" i="12" s="1"/>
  <c r="G3013" i="12"/>
  <c r="H3013" i="12" s="1"/>
  <c r="G3014" i="12"/>
  <c r="H3014" i="12" s="1"/>
  <c r="G3015" i="12"/>
  <c r="H3015" i="12" s="1"/>
  <c r="G3016" i="12"/>
  <c r="H3016" i="12" s="1"/>
  <c r="G3017" i="12"/>
  <c r="H3017" i="12" s="1"/>
  <c r="G3018" i="12"/>
  <c r="H3018" i="12" s="1"/>
  <c r="G3019" i="12"/>
  <c r="H3019" i="12" s="1"/>
  <c r="G3020" i="12"/>
  <c r="H3020" i="12" s="1"/>
  <c r="G3021" i="12"/>
  <c r="H3021" i="12" s="1"/>
  <c r="G3022" i="12"/>
  <c r="H3022" i="12" s="1"/>
  <c r="G3023" i="12"/>
  <c r="H3023" i="12" s="1"/>
  <c r="G3024" i="12"/>
  <c r="H3024" i="12" s="1"/>
  <c r="G3025" i="12"/>
  <c r="H3025" i="12" s="1"/>
  <c r="G3026" i="12"/>
  <c r="H3026" i="12" s="1"/>
  <c r="G3027" i="12"/>
  <c r="H3027" i="12" s="1"/>
  <c r="G3028" i="12"/>
  <c r="H3028" i="12" s="1"/>
  <c r="G3029" i="12"/>
  <c r="H3029" i="12" s="1"/>
  <c r="G3030" i="12"/>
  <c r="H3030" i="12" s="1"/>
  <c r="G3031" i="12"/>
  <c r="H3031" i="12" s="1"/>
  <c r="G3032" i="12"/>
  <c r="H3032" i="12" s="1"/>
  <c r="G3033" i="12"/>
  <c r="H3033" i="12" s="1"/>
  <c r="G3034" i="12"/>
  <c r="H3034" i="12" s="1"/>
  <c r="G3035" i="12"/>
  <c r="H3035" i="12" s="1"/>
  <c r="G3036" i="12"/>
  <c r="H3036" i="12" s="1"/>
  <c r="G3037" i="12"/>
  <c r="H3037" i="12" s="1"/>
  <c r="G3038" i="12"/>
  <c r="H3038" i="12" s="1"/>
  <c r="G3039" i="12"/>
  <c r="H3039" i="12" s="1"/>
  <c r="G3040" i="12"/>
  <c r="H3040" i="12" s="1"/>
  <c r="G3041" i="12"/>
  <c r="H3041" i="12" s="1"/>
  <c r="G3042" i="12"/>
  <c r="H3042" i="12" s="1"/>
  <c r="G3043" i="12"/>
  <c r="H3043" i="12" s="1"/>
  <c r="G3044" i="12"/>
  <c r="H3044" i="12" s="1"/>
  <c r="G3045" i="12"/>
  <c r="H3045" i="12" s="1"/>
  <c r="G3046" i="12"/>
  <c r="H3046" i="12" s="1"/>
  <c r="G3047" i="12"/>
  <c r="H3047" i="12" s="1"/>
  <c r="G3048" i="12"/>
  <c r="H3048" i="12" s="1"/>
  <c r="G3049" i="12"/>
  <c r="H3049" i="12" s="1"/>
  <c r="G3050" i="12"/>
  <c r="H3050" i="12" s="1"/>
  <c r="G3051" i="12"/>
  <c r="H3051" i="12" s="1"/>
  <c r="G3052" i="12"/>
  <c r="H3052" i="12" s="1"/>
  <c r="G3053" i="12"/>
  <c r="H3053" i="12" s="1"/>
  <c r="G3054" i="12"/>
  <c r="H3054" i="12" s="1"/>
  <c r="G3055" i="12"/>
  <c r="H3055" i="12" s="1"/>
  <c r="G3056" i="12"/>
  <c r="H3056" i="12" s="1"/>
  <c r="G3057" i="12"/>
  <c r="H3057" i="12" s="1"/>
  <c r="G3058" i="12"/>
  <c r="H3058" i="12" s="1"/>
  <c r="G3059" i="12"/>
  <c r="H3059" i="12" s="1"/>
  <c r="G3060" i="12"/>
  <c r="H3060" i="12" s="1"/>
  <c r="G3061" i="12"/>
  <c r="H3061" i="12" s="1"/>
  <c r="G3062" i="12"/>
  <c r="H3062" i="12" s="1"/>
  <c r="G3063" i="12"/>
  <c r="H3063" i="12" s="1"/>
  <c r="G3064" i="12"/>
  <c r="H3064" i="12" s="1"/>
  <c r="G3065" i="12"/>
  <c r="H3065" i="12" s="1"/>
  <c r="G3066" i="12"/>
  <c r="H3066" i="12" s="1"/>
  <c r="G3067" i="12"/>
  <c r="H3067" i="12" s="1"/>
  <c r="G3068" i="12"/>
  <c r="H3068" i="12" s="1"/>
  <c r="G3069" i="12"/>
  <c r="H3069" i="12" s="1"/>
  <c r="G3070" i="12"/>
  <c r="H3070" i="12" s="1"/>
  <c r="G3071" i="12"/>
  <c r="H3071" i="12" s="1"/>
  <c r="G3072" i="12"/>
  <c r="H3072" i="12" s="1"/>
  <c r="G3073" i="12"/>
  <c r="H3073" i="12" s="1"/>
  <c r="G3074" i="12"/>
  <c r="H3074" i="12" s="1"/>
  <c r="G3075" i="12"/>
  <c r="H3075" i="12" s="1"/>
  <c r="G3076" i="12"/>
  <c r="H3076" i="12" s="1"/>
  <c r="G3077" i="12"/>
  <c r="H3077" i="12" s="1"/>
  <c r="G3078" i="12"/>
  <c r="H3078" i="12" s="1"/>
  <c r="G3079" i="12"/>
  <c r="H3079" i="12" s="1"/>
  <c r="G3080" i="12"/>
  <c r="H3080" i="12" s="1"/>
  <c r="G3081" i="12"/>
  <c r="H3081" i="12" s="1"/>
  <c r="G3082" i="12"/>
  <c r="H3082" i="12" s="1"/>
  <c r="G3083" i="12"/>
  <c r="H3083" i="12" s="1"/>
  <c r="G3084" i="12"/>
  <c r="H3084" i="12" s="1"/>
  <c r="G3085" i="12"/>
  <c r="H3085" i="12" s="1"/>
  <c r="G3086" i="12"/>
  <c r="H3086" i="12" s="1"/>
  <c r="G3087" i="12"/>
  <c r="H3087" i="12" s="1"/>
  <c r="G3088" i="12"/>
  <c r="H3088" i="12" s="1"/>
  <c r="G3089" i="12"/>
  <c r="H3089" i="12" s="1"/>
  <c r="G3090" i="12"/>
  <c r="H3090" i="12" s="1"/>
  <c r="G3091" i="12"/>
  <c r="H3091" i="12" s="1"/>
  <c r="G3092" i="12"/>
  <c r="H3092" i="12" s="1"/>
  <c r="G3093" i="12"/>
  <c r="H3093" i="12" s="1"/>
  <c r="G3094" i="12"/>
  <c r="H3094" i="12" s="1"/>
  <c r="G3095" i="12"/>
  <c r="H3095" i="12" s="1"/>
  <c r="G3096" i="12"/>
  <c r="H3096" i="12" s="1"/>
  <c r="G3097" i="12"/>
  <c r="H3097" i="12" s="1"/>
  <c r="G3098" i="12"/>
  <c r="H3098" i="12" s="1"/>
  <c r="G3099" i="12"/>
  <c r="H3099" i="12" s="1"/>
  <c r="G3100" i="12"/>
  <c r="H3100" i="12" s="1"/>
  <c r="G3101" i="12"/>
  <c r="H3101" i="12" s="1"/>
  <c r="G3102" i="12"/>
  <c r="H3102" i="12" s="1"/>
  <c r="G3103" i="12"/>
  <c r="H3103" i="12" s="1"/>
  <c r="G3104" i="12"/>
  <c r="H3104" i="12" s="1"/>
  <c r="G3105" i="12"/>
  <c r="H3105" i="12" s="1"/>
  <c r="G3106" i="12"/>
  <c r="H3106" i="12" s="1"/>
  <c r="G3107" i="12"/>
  <c r="H3107" i="12" s="1"/>
  <c r="G3108" i="12"/>
  <c r="H3108" i="12" s="1"/>
  <c r="G3109" i="12"/>
  <c r="H3109" i="12" s="1"/>
  <c r="G3110" i="12"/>
  <c r="H3110" i="12" s="1"/>
  <c r="G3111" i="12"/>
  <c r="H3111" i="12" s="1"/>
  <c r="G3112" i="12"/>
  <c r="H3112" i="12" s="1"/>
  <c r="G3113" i="12"/>
  <c r="H3113" i="12" s="1"/>
  <c r="G3114" i="12"/>
  <c r="H3114" i="12" s="1"/>
  <c r="G3115" i="12"/>
  <c r="H3115" i="12" s="1"/>
  <c r="G3116" i="12"/>
  <c r="H3116" i="12" s="1"/>
  <c r="G3117" i="12"/>
  <c r="H3117" i="12" s="1"/>
  <c r="G3118" i="12"/>
  <c r="H3118" i="12" s="1"/>
  <c r="G3119" i="12"/>
  <c r="H3119" i="12" s="1"/>
  <c r="G3120" i="12"/>
  <c r="H3120" i="12" s="1"/>
  <c r="G3121" i="12"/>
  <c r="H3121" i="12" s="1"/>
  <c r="G3122" i="12"/>
  <c r="H3122" i="12" s="1"/>
  <c r="G3123" i="12"/>
  <c r="H3123" i="12" s="1"/>
  <c r="G3124" i="12"/>
  <c r="H3124" i="12" s="1"/>
  <c r="G3125" i="12"/>
  <c r="H3125" i="12" s="1"/>
  <c r="G3126" i="12"/>
  <c r="H3126" i="12" s="1"/>
  <c r="G3127" i="12"/>
  <c r="H3127" i="12" s="1"/>
  <c r="G3128" i="12"/>
  <c r="H3128" i="12" s="1"/>
  <c r="G3129" i="12"/>
  <c r="H3129" i="12" s="1"/>
  <c r="G3130" i="12"/>
  <c r="H3130" i="12" s="1"/>
  <c r="G3131" i="12"/>
  <c r="H3131" i="12" s="1"/>
  <c r="G3132" i="12"/>
  <c r="H3132" i="12" s="1"/>
  <c r="G3133" i="12"/>
  <c r="H3133" i="12" s="1"/>
  <c r="G3134" i="12"/>
  <c r="H3134" i="12" s="1"/>
  <c r="G3135" i="12"/>
  <c r="H3135" i="12" s="1"/>
  <c r="G3136" i="12"/>
  <c r="H3136" i="12" s="1"/>
  <c r="G3137" i="12"/>
  <c r="H3137" i="12" s="1"/>
  <c r="G3138" i="12"/>
  <c r="H3138" i="12" s="1"/>
  <c r="G3139" i="12"/>
  <c r="H3139" i="12" s="1"/>
  <c r="G3140" i="12"/>
  <c r="H3140" i="12" s="1"/>
  <c r="G3141" i="12"/>
  <c r="H3141" i="12" s="1"/>
  <c r="G3142" i="12"/>
  <c r="H3142" i="12" s="1"/>
  <c r="G3143" i="12"/>
  <c r="H3143" i="12" s="1"/>
  <c r="G3144" i="12"/>
  <c r="H3144" i="12" s="1"/>
  <c r="G3145" i="12"/>
  <c r="H3145" i="12" s="1"/>
  <c r="G3146" i="12"/>
  <c r="H3146" i="12" s="1"/>
  <c r="G3147" i="12"/>
  <c r="H3147" i="12" s="1"/>
  <c r="G3148" i="12"/>
  <c r="H3148" i="12" s="1"/>
  <c r="G3149" i="12"/>
  <c r="H3149" i="12" s="1"/>
  <c r="G3150" i="12"/>
  <c r="H3150" i="12" s="1"/>
  <c r="G3151" i="12"/>
  <c r="H3151" i="12" s="1"/>
  <c r="G3152" i="12"/>
  <c r="H3152" i="12" s="1"/>
  <c r="G3153" i="12"/>
  <c r="H3153" i="12" s="1"/>
  <c r="G3154" i="12"/>
  <c r="H3154" i="12" s="1"/>
  <c r="G3155" i="12"/>
  <c r="H3155" i="12" s="1"/>
  <c r="G3156" i="12"/>
  <c r="H3156" i="12" s="1"/>
  <c r="G3157" i="12"/>
  <c r="H3157" i="12" s="1"/>
  <c r="G3158" i="12"/>
  <c r="H3158" i="12" s="1"/>
  <c r="G3159" i="12"/>
  <c r="H3159" i="12" s="1"/>
  <c r="G3160" i="12"/>
  <c r="H3160" i="12" s="1"/>
  <c r="G3161" i="12"/>
  <c r="H3161" i="12" s="1"/>
  <c r="G3162" i="12"/>
  <c r="H3162" i="12" s="1"/>
  <c r="G3163" i="12"/>
  <c r="H3163" i="12" s="1"/>
  <c r="G3164" i="12"/>
  <c r="H3164" i="12" s="1"/>
  <c r="G3165" i="12"/>
  <c r="H3165" i="12" s="1"/>
  <c r="G3166" i="12"/>
  <c r="H3166" i="12" s="1"/>
  <c r="G3167" i="12"/>
  <c r="H3167" i="12" s="1"/>
  <c r="G3168" i="12"/>
  <c r="H3168" i="12" s="1"/>
  <c r="G3169" i="12"/>
  <c r="G3170" i="12"/>
  <c r="H3170" i="12" s="1"/>
  <c r="G3171" i="12"/>
  <c r="H3171" i="12" s="1"/>
  <c r="G3172" i="12"/>
  <c r="H3172" i="12" s="1"/>
  <c r="G3173" i="12"/>
  <c r="H3173" i="12" s="1"/>
  <c r="G3174" i="12"/>
  <c r="H3174" i="12" s="1"/>
  <c r="G3175" i="12"/>
  <c r="H3175" i="12" s="1"/>
  <c r="G3176" i="12"/>
  <c r="H3176" i="12" s="1"/>
  <c r="G3177" i="12"/>
  <c r="G3178" i="12"/>
  <c r="H3178" i="12" s="1"/>
  <c r="G3179" i="12"/>
  <c r="H3179" i="12" s="1"/>
  <c r="G3180" i="12"/>
  <c r="H3180" i="12" s="1"/>
  <c r="G3181" i="12"/>
  <c r="H3181" i="12" s="1"/>
  <c r="G3182" i="12"/>
  <c r="H3182" i="12" s="1"/>
  <c r="G3183" i="12"/>
  <c r="H3183" i="12" s="1"/>
  <c r="G3184" i="12"/>
  <c r="H3184" i="12" s="1"/>
  <c r="G3185" i="12"/>
  <c r="H3185" i="12" s="1"/>
  <c r="G3186" i="12"/>
  <c r="H3186" i="12" s="1"/>
  <c r="G3187" i="12"/>
  <c r="H3187" i="12" s="1"/>
  <c r="G3188" i="12"/>
  <c r="H3188" i="12" s="1"/>
  <c r="G3189" i="12"/>
  <c r="H3189" i="12" s="1"/>
  <c r="G3190" i="12"/>
  <c r="H3190" i="12" s="1"/>
  <c r="G3191" i="12"/>
  <c r="H3191" i="12" s="1"/>
  <c r="G3192" i="12"/>
  <c r="H3192" i="12" s="1"/>
  <c r="G3193" i="12"/>
  <c r="H3193" i="12" s="1"/>
  <c r="G3194" i="12"/>
  <c r="H3194" i="12" s="1"/>
  <c r="G3195" i="12"/>
  <c r="H3195" i="12" s="1"/>
  <c r="G3196" i="12"/>
  <c r="H3196" i="12" s="1"/>
  <c r="G3197" i="12"/>
  <c r="H3197" i="12" s="1"/>
  <c r="G3198" i="12"/>
  <c r="H3198" i="12" s="1"/>
  <c r="G3199" i="12"/>
  <c r="H3199" i="12" s="1"/>
  <c r="G3200" i="12"/>
  <c r="H3200" i="12" s="1"/>
  <c r="G3201" i="12"/>
  <c r="H3201" i="12" s="1"/>
  <c r="G3202" i="12"/>
  <c r="H3202" i="12" s="1"/>
  <c r="G3203" i="12"/>
  <c r="H3203" i="12" s="1"/>
  <c r="G3204" i="12"/>
  <c r="H3204" i="12" s="1"/>
  <c r="G3205" i="12"/>
  <c r="H3205" i="12" s="1"/>
  <c r="G3206" i="12"/>
  <c r="H3206" i="12" s="1"/>
  <c r="G3207" i="12"/>
  <c r="H3207" i="12" s="1"/>
  <c r="G3208" i="12"/>
  <c r="H3208" i="12" s="1"/>
  <c r="G3209" i="12"/>
  <c r="H3209" i="12" s="1"/>
  <c r="G3210" i="12"/>
  <c r="H3210" i="12" s="1"/>
  <c r="G3211" i="12"/>
  <c r="H3211" i="12" s="1"/>
  <c r="G3212" i="12"/>
  <c r="H3212" i="12" s="1"/>
  <c r="G3213" i="12"/>
  <c r="H3213" i="12" s="1"/>
  <c r="G3214" i="12"/>
  <c r="H3214" i="12" s="1"/>
  <c r="G3215" i="12"/>
  <c r="H3215" i="12" s="1"/>
  <c r="G3216" i="12"/>
  <c r="H3216" i="12" s="1"/>
  <c r="G3217" i="12"/>
  <c r="G3218" i="12"/>
  <c r="H3218" i="12" s="1"/>
  <c r="G3219" i="12"/>
  <c r="H3219" i="12" s="1"/>
  <c r="G3220" i="12"/>
  <c r="H3220" i="12" s="1"/>
  <c r="G3221" i="12"/>
  <c r="H3221" i="12" s="1"/>
  <c r="G3222" i="12"/>
  <c r="H3222" i="12" s="1"/>
  <c r="G3223" i="12"/>
  <c r="H3223" i="12" s="1"/>
  <c r="G3224" i="12"/>
  <c r="H3224" i="12" s="1"/>
  <c r="G3225" i="12"/>
  <c r="H3225" i="12" s="1"/>
  <c r="G3226" i="12"/>
  <c r="H3226" i="12" s="1"/>
  <c r="G3227" i="12"/>
  <c r="H3227" i="12" s="1"/>
  <c r="G3228" i="12"/>
  <c r="H3228" i="12" s="1"/>
  <c r="G3229" i="12"/>
  <c r="H3229" i="12" s="1"/>
  <c r="G3230" i="12"/>
  <c r="H3230" i="12" s="1"/>
  <c r="G3231" i="12"/>
  <c r="H3231" i="12" s="1"/>
  <c r="G3232" i="12"/>
  <c r="H3232" i="12" s="1"/>
  <c r="G3233" i="12"/>
  <c r="H3233" i="12" s="1"/>
  <c r="G3234" i="12"/>
  <c r="H3234" i="12" s="1"/>
  <c r="G3235" i="12"/>
  <c r="H3235" i="12" s="1"/>
  <c r="G3236" i="12"/>
  <c r="H3236" i="12" s="1"/>
  <c r="G3237" i="12"/>
  <c r="H3237" i="12" s="1"/>
  <c r="G3238" i="12"/>
  <c r="H3238" i="12" s="1"/>
  <c r="G3239" i="12"/>
  <c r="H3239" i="12" s="1"/>
  <c r="G3240" i="12"/>
  <c r="H3240" i="12" s="1"/>
  <c r="G3241" i="12"/>
  <c r="H3241" i="12" s="1"/>
  <c r="G3242" i="12"/>
  <c r="H3242" i="12" s="1"/>
  <c r="G3243" i="12"/>
  <c r="H3243" i="12" s="1"/>
  <c r="G3244" i="12"/>
  <c r="H3244" i="12" s="1"/>
  <c r="G3245" i="12"/>
  <c r="H3245" i="12" s="1"/>
  <c r="G3246" i="12"/>
  <c r="H3246" i="12" s="1"/>
  <c r="G3247" i="12"/>
  <c r="H3247" i="12" s="1"/>
  <c r="G3248" i="12"/>
  <c r="H3248" i="12" s="1"/>
  <c r="G3249" i="12"/>
  <c r="H3249" i="12" s="1"/>
  <c r="G3250" i="12"/>
  <c r="H3250" i="12" s="1"/>
  <c r="G3251" i="12"/>
  <c r="H3251" i="12" s="1"/>
  <c r="G3252" i="12"/>
  <c r="H3252" i="12" s="1"/>
  <c r="G3253" i="12"/>
  <c r="H3253" i="12" s="1"/>
  <c r="G3254" i="12"/>
  <c r="H3254" i="12" s="1"/>
  <c r="G3255" i="12"/>
  <c r="H3255" i="12" s="1"/>
  <c r="G3256" i="12"/>
  <c r="H3256" i="12" s="1"/>
  <c r="G3257" i="12"/>
  <c r="H3257" i="12" s="1"/>
  <c r="G3258" i="12"/>
  <c r="H3258" i="12" s="1"/>
  <c r="G3259" i="12"/>
  <c r="H3259" i="12" s="1"/>
  <c r="G3260" i="12"/>
  <c r="H3260" i="12" s="1"/>
  <c r="G3261" i="12"/>
  <c r="H3261" i="12" s="1"/>
  <c r="G3262" i="12"/>
  <c r="H3262" i="12" s="1"/>
  <c r="G3263" i="12"/>
  <c r="H3263" i="12" s="1"/>
  <c r="G3264" i="12"/>
  <c r="H3264" i="12" s="1"/>
  <c r="G3265" i="12"/>
  <c r="H3265" i="12" s="1"/>
  <c r="G3266" i="12"/>
  <c r="H3266" i="12" s="1"/>
  <c r="G3267" i="12"/>
  <c r="H3267" i="12" s="1"/>
  <c r="G3268" i="12"/>
  <c r="H3268" i="12" s="1"/>
  <c r="G3269" i="12"/>
  <c r="H3269" i="12" s="1"/>
  <c r="G3270" i="12"/>
  <c r="H3270" i="12" s="1"/>
  <c r="G3271" i="12"/>
  <c r="H3271" i="12" s="1"/>
  <c r="G3272" i="12"/>
  <c r="H3272" i="12" s="1"/>
  <c r="G3273" i="12"/>
  <c r="H3273" i="12" s="1"/>
  <c r="G3274" i="12"/>
  <c r="H3274" i="12" s="1"/>
  <c r="G3275" i="12"/>
  <c r="H3275" i="12" s="1"/>
  <c r="G3276" i="12"/>
  <c r="H3276" i="12" s="1"/>
  <c r="G3277" i="12"/>
  <c r="H3277" i="12" s="1"/>
  <c r="G3278" i="12"/>
  <c r="H3278" i="12" s="1"/>
  <c r="G3279" i="12"/>
  <c r="H3279" i="12" s="1"/>
  <c r="G3280" i="12"/>
  <c r="H3280" i="12" s="1"/>
  <c r="G3281" i="12"/>
  <c r="H3281" i="12" s="1"/>
  <c r="G3282" i="12"/>
  <c r="H3282" i="12" s="1"/>
  <c r="G3283" i="12"/>
  <c r="H3283" i="12" s="1"/>
  <c r="G3284" i="12"/>
  <c r="H3284" i="12" s="1"/>
  <c r="G3285" i="12"/>
  <c r="H3285" i="12" s="1"/>
  <c r="G3286" i="12"/>
  <c r="H3286" i="12" s="1"/>
  <c r="G3287" i="12"/>
  <c r="H3287" i="12" s="1"/>
  <c r="G3288" i="12"/>
  <c r="H3288" i="12" s="1"/>
  <c r="G3289" i="12"/>
  <c r="H3289" i="12" s="1"/>
  <c r="G3290" i="12"/>
  <c r="H3290" i="12" s="1"/>
  <c r="G3291" i="12"/>
  <c r="H3291" i="12" s="1"/>
  <c r="G3292" i="12"/>
  <c r="H3292" i="12" s="1"/>
  <c r="G3293" i="12"/>
  <c r="H3293" i="12" s="1"/>
  <c r="G3294" i="12"/>
  <c r="H3294" i="12" s="1"/>
  <c r="G3295" i="12"/>
  <c r="H3295" i="12" s="1"/>
  <c r="G3296" i="12"/>
  <c r="H3296" i="12" s="1"/>
  <c r="G3297" i="12"/>
  <c r="G3298" i="12"/>
  <c r="H3298" i="12" s="1"/>
  <c r="G3299" i="12"/>
  <c r="H3299" i="12" s="1"/>
  <c r="G3300" i="12"/>
  <c r="H3300" i="12" s="1"/>
  <c r="G3301" i="12"/>
  <c r="H3301" i="12" s="1"/>
  <c r="G3302" i="12"/>
  <c r="H3302" i="12" s="1"/>
  <c r="G3303" i="12"/>
  <c r="H3303" i="12" s="1"/>
  <c r="G3304" i="12"/>
  <c r="H3304" i="12" s="1"/>
  <c r="G3305" i="12"/>
  <c r="G3306" i="12"/>
  <c r="H3306" i="12" s="1"/>
  <c r="G3307" i="12"/>
  <c r="H3307" i="12" s="1"/>
  <c r="G3308" i="12"/>
  <c r="H3308" i="12" s="1"/>
  <c r="G3309" i="12"/>
  <c r="H3309" i="12" s="1"/>
  <c r="G3310" i="12"/>
  <c r="H3310" i="12" s="1"/>
  <c r="G3311" i="12"/>
  <c r="H3311" i="12" s="1"/>
  <c r="G3312" i="12"/>
  <c r="H3312" i="12" s="1"/>
  <c r="G3313" i="12"/>
  <c r="H3313" i="12" s="1"/>
  <c r="G3314" i="12"/>
  <c r="H3314" i="12" s="1"/>
  <c r="G3315" i="12"/>
  <c r="H3315" i="12" s="1"/>
  <c r="G3316" i="12"/>
  <c r="H3316" i="12" s="1"/>
  <c r="G3317" i="12"/>
  <c r="H3317" i="12" s="1"/>
  <c r="G3318" i="12"/>
  <c r="H3318" i="12" s="1"/>
  <c r="G3319" i="12"/>
  <c r="H3319" i="12" s="1"/>
  <c r="G3320" i="12"/>
  <c r="H3320" i="12" s="1"/>
  <c r="G3321" i="12"/>
  <c r="H3321" i="12" s="1"/>
  <c r="G3322" i="12"/>
  <c r="H3322" i="12" s="1"/>
  <c r="G3323" i="12"/>
  <c r="H3323" i="12" s="1"/>
  <c r="G3324" i="12"/>
  <c r="H3324" i="12" s="1"/>
  <c r="G3325" i="12"/>
  <c r="H3325" i="12" s="1"/>
  <c r="G3326" i="12"/>
  <c r="H3326" i="12" s="1"/>
  <c r="G3327" i="12"/>
  <c r="H3327" i="12" s="1"/>
  <c r="G3328" i="12"/>
  <c r="H3328" i="12" s="1"/>
  <c r="G3329" i="12"/>
  <c r="G3330" i="12"/>
  <c r="H3330" i="12" s="1"/>
  <c r="G3331" i="12"/>
  <c r="H3331" i="12" s="1"/>
  <c r="G3332" i="12"/>
  <c r="H3332" i="12" s="1"/>
  <c r="G3333" i="12"/>
  <c r="H3333" i="12" s="1"/>
  <c r="G3334" i="12"/>
  <c r="H3334" i="12" s="1"/>
  <c r="G3335" i="12"/>
  <c r="H3335" i="12" s="1"/>
  <c r="G3336" i="12"/>
  <c r="H3336" i="12" s="1"/>
  <c r="G3337" i="12"/>
  <c r="H3337" i="12" s="1"/>
  <c r="G3338" i="12"/>
  <c r="H3338" i="12" s="1"/>
  <c r="G3339" i="12"/>
  <c r="H3339" i="12" s="1"/>
  <c r="G3340" i="12"/>
  <c r="H3340" i="12" s="1"/>
  <c r="G3341" i="12"/>
  <c r="H3341" i="12" s="1"/>
  <c r="G3342" i="12"/>
  <c r="H3342" i="12" s="1"/>
  <c r="G3343" i="12"/>
  <c r="H3343" i="12" s="1"/>
  <c r="G3344" i="12"/>
  <c r="H3344" i="12" s="1"/>
  <c r="G3345" i="12"/>
  <c r="H3345" i="12" s="1"/>
  <c r="G3346" i="12"/>
  <c r="H3346" i="12" s="1"/>
  <c r="G3347" i="12"/>
  <c r="H3347" i="12" s="1"/>
  <c r="G3348" i="12"/>
  <c r="H3348" i="12" s="1"/>
  <c r="G3349" i="12"/>
  <c r="H3349" i="12" s="1"/>
  <c r="G3350" i="12"/>
  <c r="H3350" i="12" s="1"/>
  <c r="G3351" i="12"/>
  <c r="H3351" i="12" s="1"/>
  <c r="G3352" i="12"/>
  <c r="H3352" i="12" s="1"/>
  <c r="G3353" i="12"/>
  <c r="G3354" i="12"/>
  <c r="H3354" i="12" s="1"/>
  <c r="G3355" i="12"/>
  <c r="H3355" i="12" s="1"/>
  <c r="G3356" i="12"/>
  <c r="H3356" i="12" s="1"/>
  <c r="G3357" i="12"/>
  <c r="H3357" i="12" s="1"/>
  <c r="G3358" i="12"/>
  <c r="H3358" i="12" s="1"/>
  <c r="G3359" i="12"/>
  <c r="H3359" i="12" s="1"/>
  <c r="G3360" i="12"/>
  <c r="H3360" i="12" s="1"/>
  <c r="G3361" i="12"/>
  <c r="H3361" i="12" s="1"/>
  <c r="G3362" i="12"/>
  <c r="H3362" i="12" s="1"/>
  <c r="G3363" i="12"/>
  <c r="H3363" i="12" s="1"/>
  <c r="G3364" i="12"/>
  <c r="H3364" i="12" s="1"/>
  <c r="G3365" i="12"/>
  <c r="H3365" i="12" s="1"/>
  <c r="G3366" i="12"/>
  <c r="H3366" i="12" s="1"/>
  <c r="G3367" i="12"/>
  <c r="H3367" i="12" s="1"/>
  <c r="G3368" i="12"/>
  <c r="H3368" i="12" s="1"/>
  <c r="G3369" i="12"/>
  <c r="H3369" i="12" s="1"/>
  <c r="G3370" i="12"/>
  <c r="H3370" i="12" s="1"/>
  <c r="G3371" i="12"/>
  <c r="H3371" i="12" s="1"/>
  <c r="G3372" i="12"/>
  <c r="H3372" i="12" s="1"/>
  <c r="G3373" i="12"/>
  <c r="H3373" i="12" s="1"/>
  <c r="G3374" i="12"/>
  <c r="H3374" i="12" s="1"/>
  <c r="G3375" i="12"/>
  <c r="H3375" i="12" s="1"/>
  <c r="G3376" i="12"/>
  <c r="H3376" i="12" s="1"/>
  <c r="G3377" i="12"/>
  <c r="H3377" i="12" s="1"/>
  <c r="G3378" i="12"/>
  <c r="H3378" i="12" s="1"/>
  <c r="G3379" i="12"/>
  <c r="H3379" i="12" s="1"/>
  <c r="G3380" i="12"/>
  <c r="H3380" i="12" s="1"/>
  <c r="G3381" i="12"/>
  <c r="H3381" i="12" s="1"/>
  <c r="G3382" i="12"/>
  <c r="H3382" i="12" s="1"/>
  <c r="G3383" i="12"/>
  <c r="H3383" i="12" s="1"/>
  <c r="G3384" i="12"/>
  <c r="H3384" i="12" s="1"/>
  <c r="G3385" i="12"/>
  <c r="H3385" i="12" s="1"/>
  <c r="G3386" i="12"/>
  <c r="H3386" i="12" s="1"/>
  <c r="G3387" i="12"/>
  <c r="H3387" i="12" s="1"/>
  <c r="G3388" i="12"/>
  <c r="H3388" i="12" s="1"/>
  <c r="G3389" i="12"/>
  <c r="H3389" i="12" s="1"/>
  <c r="G3390" i="12"/>
  <c r="H3390" i="12" s="1"/>
  <c r="G3391" i="12"/>
  <c r="H3391" i="12" s="1"/>
  <c r="G3392" i="12"/>
  <c r="H3392" i="12" s="1"/>
  <c r="G3393" i="12"/>
  <c r="H3393" i="12" s="1"/>
  <c r="G3394" i="12"/>
  <c r="H3394" i="12" s="1"/>
  <c r="G3395" i="12"/>
  <c r="H3395" i="12" s="1"/>
  <c r="G3396" i="12"/>
  <c r="H3396" i="12" s="1"/>
  <c r="G3397" i="12"/>
  <c r="H3397" i="12" s="1"/>
  <c r="G3398" i="12"/>
  <c r="H3398" i="12" s="1"/>
  <c r="G3399" i="12"/>
  <c r="H3399" i="12" s="1"/>
  <c r="G3400" i="12"/>
  <c r="H3400" i="12" s="1"/>
  <c r="G3401" i="12"/>
  <c r="H3401" i="12" s="1"/>
  <c r="G3402" i="12"/>
  <c r="H3402" i="12" s="1"/>
  <c r="G3403" i="12"/>
  <c r="H3403" i="12" s="1"/>
  <c r="G3404" i="12"/>
  <c r="H3404" i="12" s="1"/>
  <c r="G3405" i="12"/>
  <c r="H3405" i="12" s="1"/>
  <c r="G3406" i="12"/>
  <c r="H3406" i="12" s="1"/>
  <c r="G3407" i="12"/>
  <c r="H3407" i="12" s="1"/>
  <c r="G3408" i="12"/>
  <c r="H3408" i="12" s="1"/>
  <c r="G3409" i="12"/>
  <c r="H3409" i="12" s="1"/>
  <c r="G3410" i="12"/>
  <c r="H3410" i="12" s="1"/>
  <c r="G3411" i="12"/>
  <c r="H3411" i="12" s="1"/>
  <c r="G3412" i="12"/>
  <c r="H3412" i="12" s="1"/>
  <c r="G3413" i="12"/>
  <c r="H3413" i="12" s="1"/>
  <c r="G3414" i="12"/>
  <c r="H3414" i="12" s="1"/>
  <c r="G3415" i="12"/>
  <c r="H3415" i="12" s="1"/>
  <c r="G3416" i="12"/>
  <c r="H3416" i="12" s="1"/>
  <c r="G3417" i="12"/>
  <c r="H3417" i="12" s="1"/>
  <c r="G3418" i="12"/>
  <c r="H3418" i="12" s="1"/>
  <c r="G3419" i="12"/>
  <c r="H3419" i="12" s="1"/>
  <c r="G3420" i="12"/>
  <c r="H3420" i="12" s="1"/>
  <c r="G3421" i="12"/>
  <c r="H3421" i="12" s="1"/>
  <c r="G3422" i="12"/>
  <c r="H3422" i="12" s="1"/>
  <c r="G3423" i="12"/>
  <c r="H3423" i="12" s="1"/>
  <c r="G3424" i="12"/>
  <c r="H3424" i="12" s="1"/>
  <c r="G3425" i="12"/>
  <c r="H3425" i="12" s="1"/>
  <c r="G3426" i="12"/>
  <c r="H3426" i="12" s="1"/>
  <c r="G3427" i="12"/>
  <c r="H3427" i="12" s="1"/>
  <c r="G3428" i="12"/>
  <c r="H3428" i="12" s="1"/>
  <c r="G3429" i="12"/>
  <c r="H3429" i="12" s="1"/>
  <c r="G3430" i="12"/>
  <c r="H3430" i="12" s="1"/>
  <c r="G3431" i="12"/>
  <c r="H3431" i="12" s="1"/>
  <c r="G3432" i="12"/>
  <c r="H3432" i="12" s="1"/>
  <c r="G3433" i="12"/>
  <c r="H3433" i="12" s="1"/>
  <c r="G3434" i="12"/>
  <c r="H3434" i="12" s="1"/>
  <c r="G3435" i="12"/>
  <c r="H3435" i="12" s="1"/>
  <c r="G3436" i="12"/>
  <c r="H3436" i="12" s="1"/>
  <c r="G3437" i="12"/>
  <c r="H3437" i="12" s="1"/>
  <c r="G3438" i="12"/>
  <c r="H3438" i="12" s="1"/>
  <c r="G3439" i="12"/>
  <c r="H3439" i="12" s="1"/>
  <c r="G3440" i="12"/>
  <c r="H3440" i="12" s="1"/>
  <c r="G3441" i="12"/>
  <c r="H3441" i="12" s="1"/>
  <c r="G3442" i="12"/>
  <c r="H3442" i="12" s="1"/>
  <c r="G3443" i="12"/>
  <c r="H3443" i="12" s="1"/>
  <c r="G3444" i="12"/>
  <c r="H3444" i="12" s="1"/>
  <c r="G3445" i="12"/>
  <c r="H3445" i="12" s="1"/>
  <c r="G3446" i="12"/>
  <c r="H3446" i="12" s="1"/>
  <c r="G3447" i="12"/>
  <c r="H3447" i="12" s="1"/>
  <c r="G3448" i="12"/>
  <c r="H3448" i="12" s="1"/>
  <c r="G3449" i="12"/>
  <c r="H3449" i="12" s="1"/>
  <c r="G3450" i="12"/>
  <c r="H3450" i="12" s="1"/>
  <c r="G3451" i="12"/>
  <c r="H3451" i="12" s="1"/>
  <c r="G3452" i="12"/>
  <c r="H3452" i="12" s="1"/>
  <c r="G3453" i="12"/>
  <c r="H3453" i="12" s="1"/>
  <c r="G3454" i="12"/>
  <c r="H3454" i="12" s="1"/>
  <c r="G3455" i="12"/>
  <c r="H3455" i="12" s="1"/>
  <c r="G3456" i="12"/>
  <c r="H3456" i="12" s="1"/>
  <c r="G3457" i="12"/>
  <c r="H3457" i="12" s="1"/>
  <c r="G3458" i="12"/>
  <c r="H3458" i="12" s="1"/>
  <c r="G3459" i="12"/>
  <c r="H3459" i="12" s="1"/>
  <c r="G3460" i="12"/>
  <c r="H3460" i="12" s="1"/>
  <c r="G3461" i="12"/>
  <c r="H3461" i="12" s="1"/>
  <c r="G3462" i="12"/>
  <c r="H3462" i="12" s="1"/>
  <c r="G3463" i="12"/>
  <c r="H3463" i="12" s="1"/>
  <c r="G3464" i="12"/>
  <c r="H3464" i="12" s="1"/>
  <c r="G3465" i="12"/>
  <c r="H3465" i="12" s="1"/>
  <c r="G3466" i="12"/>
  <c r="H3466" i="12" s="1"/>
  <c r="G3467" i="12"/>
  <c r="H3467" i="12" s="1"/>
  <c r="G3468" i="12"/>
  <c r="H3468" i="12" s="1"/>
  <c r="G3469" i="12"/>
  <c r="H3469" i="12" s="1"/>
  <c r="G3470" i="12"/>
  <c r="H3470" i="12" s="1"/>
  <c r="G3471" i="12"/>
  <c r="H3471" i="12" s="1"/>
  <c r="G3472" i="12"/>
  <c r="H3472" i="12" s="1"/>
  <c r="G3473" i="12"/>
  <c r="H3473" i="12" s="1"/>
  <c r="G3474" i="12"/>
  <c r="H3474" i="12" s="1"/>
  <c r="G3475" i="12"/>
  <c r="H3475" i="12" s="1"/>
  <c r="G3476" i="12"/>
  <c r="H3476" i="12" s="1"/>
  <c r="G3477" i="12"/>
  <c r="H3477" i="12" s="1"/>
  <c r="G3478" i="12"/>
  <c r="H3478" i="12" s="1"/>
  <c r="G3479" i="12"/>
  <c r="H3479" i="12" s="1"/>
  <c r="G3480" i="12"/>
  <c r="H3480" i="12" s="1"/>
  <c r="G3481" i="12"/>
  <c r="H3481" i="12" s="1"/>
  <c r="G3482" i="12"/>
  <c r="H3482" i="12" s="1"/>
  <c r="G3483" i="12"/>
  <c r="H3483" i="12" s="1"/>
  <c r="G3484" i="12"/>
  <c r="H3484" i="12" s="1"/>
  <c r="G3485" i="12"/>
  <c r="H3485" i="12" s="1"/>
  <c r="G3486" i="12"/>
  <c r="H3486" i="12" s="1"/>
  <c r="G3487" i="12"/>
  <c r="H3487" i="12" s="1"/>
  <c r="G3488" i="12"/>
  <c r="H3488" i="12" s="1"/>
  <c r="G3489" i="12"/>
  <c r="H3489" i="12" s="1"/>
  <c r="G3490" i="12"/>
  <c r="H3490" i="12" s="1"/>
  <c r="G3491" i="12"/>
  <c r="H3491" i="12" s="1"/>
  <c r="G3492" i="12"/>
  <c r="H3492" i="12" s="1"/>
  <c r="G3493" i="12"/>
  <c r="H3493" i="12" s="1"/>
  <c r="G3494" i="12"/>
  <c r="H3494" i="12" s="1"/>
  <c r="G3495" i="12"/>
  <c r="H3495" i="12" s="1"/>
  <c r="G3496" i="12"/>
  <c r="H3496" i="12" s="1"/>
  <c r="G3497" i="12"/>
  <c r="H3497" i="12" s="1"/>
  <c r="G3498" i="12"/>
  <c r="H3498" i="12" s="1"/>
  <c r="G3499" i="12"/>
  <c r="H3499" i="12" s="1"/>
  <c r="G3500" i="12"/>
  <c r="H3500" i="12" s="1"/>
  <c r="G3501" i="12"/>
  <c r="H3501" i="12" s="1"/>
  <c r="G3502" i="12"/>
  <c r="H3502" i="12" s="1"/>
  <c r="G3503" i="12"/>
  <c r="H3503" i="12" s="1"/>
  <c r="G3504" i="12"/>
  <c r="H3504" i="12" s="1"/>
  <c r="G3505" i="12"/>
  <c r="H3505" i="12" s="1"/>
  <c r="G3506" i="12"/>
  <c r="H3506" i="12" s="1"/>
  <c r="G3507" i="12"/>
  <c r="H3507" i="12" s="1"/>
  <c r="G3508" i="12"/>
  <c r="H3508" i="12" s="1"/>
  <c r="G3509" i="12"/>
  <c r="H3509" i="12" s="1"/>
  <c r="G3510" i="12"/>
  <c r="H3510" i="12" s="1"/>
  <c r="G3511" i="12"/>
  <c r="H3511" i="12" s="1"/>
  <c r="G3512" i="12"/>
  <c r="H3512" i="12" s="1"/>
  <c r="G3513" i="12"/>
  <c r="H3513" i="12" s="1"/>
  <c r="G3514" i="12"/>
  <c r="H3514" i="12" s="1"/>
  <c r="G3515" i="12"/>
  <c r="H3515" i="12" s="1"/>
  <c r="G3516" i="12"/>
  <c r="H3516" i="12" s="1"/>
  <c r="G3517" i="12"/>
  <c r="H3517" i="12" s="1"/>
  <c r="G3518" i="12"/>
  <c r="H3518" i="12" s="1"/>
  <c r="G3519" i="12"/>
  <c r="H3519" i="12" s="1"/>
  <c r="G3520" i="12"/>
  <c r="H3520" i="12" s="1"/>
  <c r="G3521" i="12"/>
  <c r="H3521" i="12" s="1"/>
  <c r="G3522" i="12"/>
  <c r="H3522" i="12" s="1"/>
  <c r="G3523" i="12"/>
  <c r="H3523" i="12" s="1"/>
  <c r="G3524" i="12"/>
  <c r="H3524" i="12" s="1"/>
  <c r="G3525" i="12"/>
  <c r="H3525" i="12" s="1"/>
  <c r="G3526" i="12"/>
  <c r="H3526" i="12" s="1"/>
  <c r="G3527" i="12"/>
  <c r="H3527" i="12" s="1"/>
  <c r="G3528" i="12"/>
  <c r="H3528" i="12" s="1"/>
  <c r="G3529" i="12"/>
  <c r="H3529" i="12" s="1"/>
  <c r="G3530" i="12"/>
  <c r="H3530" i="12" s="1"/>
  <c r="G3531" i="12"/>
  <c r="H3531" i="12" s="1"/>
  <c r="G3532" i="12"/>
  <c r="H3532" i="12" s="1"/>
  <c r="G3533" i="12"/>
  <c r="H3533" i="12" s="1"/>
  <c r="G3534" i="12"/>
  <c r="H3534" i="12" s="1"/>
  <c r="G3535" i="12"/>
  <c r="H3535" i="12" s="1"/>
  <c r="G3536" i="12"/>
  <c r="H3536" i="12" s="1"/>
  <c r="G3537" i="12"/>
  <c r="H3537" i="12" s="1"/>
  <c r="G3538" i="12"/>
  <c r="H3538" i="12" s="1"/>
  <c r="G3539" i="12"/>
  <c r="H3539" i="12" s="1"/>
  <c r="G3540" i="12"/>
  <c r="H3540" i="12" s="1"/>
  <c r="G3541" i="12"/>
  <c r="H3541" i="12" s="1"/>
  <c r="G3542" i="12"/>
  <c r="H3542" i="12" s="1"/>
  <c r="G3543" i="12"/>
  <c r="H3543" i="12" s="1"/>
  <c r="G3544" i="12"/>
  <c r="H3544" i="12" s="1"/>
  <c r="G3545" i="12"/>
  <c r="H3545" i="12" s="1"/>
  <c r="G3546" i="12"/>
  <c r="H3546" i="12" s="1"/>
  <c r="G3547" i="12"/>
  <c r="H3547" i="12" s="1"/>
  <c r="G3548" i="12"/>
  <c r="H3548" i="12" s="1"/>
  <c r="G3549" i="12"/>
  <c r="H3549" i="12" s="1"/>
  <c r="G3550" i="12"/>
  <c r="H3550" i="12" s="1"/>
  <c r="G3551" i="12"/>
  <c r="H3551" i="12" s="1"/>
  <c r="G3552" i="12"/>
  <c r="H3552" i="12" s="1"/>
  <c r="G3553" i="12"/>
  <c r="G3554" i="12"/>
  <c r="H3554" i="12" s="1"/>
  <c r="G3555" i="12"/>
  <c r="H3555" i="12" s="1"/>
  <c r="G3556" i="12"/>
  <c r="H3556" i="12" s="1"/>
  <c r="G3557" i="12"/>
  <c r="H3557" i="12" s="1"/>
  <c r="G3558" i="12"/>
  <c r="H3558" i="12" s="1"/>
  <c r="G3559" i="12"/>
  <c r="H3559" i="12" s="1"/>
  <c r="G3560" i="12"/>
  <c r="H3560" i="12" s="1"/>
  <c r="G3561" i="12"/>
  <c r="H3561" i="12" s="1"/>
  <c r="G3562" i="12"/>
  <c r="H3562" i="12" s="1"/>
  <c r="G3563" i="12"/>
  <c r="H3563" i="12" s="1"/>
  <c r="G3564" i="12"/>
  <c r="H3564" i="12" s="1"/>
  <c r="G3565" i="12"/>
  <c r="H3565" i="12" s="1"/>
  <c r="G3566" i="12"/>
  <c r="H3566" i="12" s="1"/>
  <c r="G3567" i="12"/>
  <c r="H3567" i="12" s="1"/>
  <c r="G3568" i="12"/>
  <c r="H3568" i="12" s="1"/>
  <c r="G3569" i="12"/>
  <c r="H3569" i="12" s="1"/>
  <c r="G3570" i="12"/>
  <c r="H3570" i="12" s="1"/>
  <c r="G3571" i="12"/>
  <c r="H3571" i="12" s="1"/>
  <c r="G3572" i="12"/>
  <c r="H3572" i="12" s="1"/>
  <c r="G3573" i="12"/>
  <c r="H3573" i="12" s="1"/>
  <c r="G3574" i="12"/>
  <c r="H3574" i="12" s="1"/>
  <c r="G3575" i="12"/>
  <c r="H3575" i="12" s="1"/>
  <c r="G3576" i="12"/>
  <c r="H3576" i="12" s="1"/>
  <c r="G3577" i="12"/>
  <c r="H3577" i="12" s="1"/>
  <c r="G3578" i="12"/>
  <c r="H3578" i="12" s="1"/>
  <c r="G3579" i="12"/>
  <c r="H3579" i="12" s="1"/>
  <c r="G3580" i="12"/>
  <c r="H3580" i="12" s="1"/>
  <c r="G3581" i="12"/>
  <c r="H3581" i="12" s="1"/>
  <c r="G3582" i="12"/>
  <c r="H3582" i="12" s="1"/>
  <c r="G3583" i="12"/>
  <c r="H3583" i="12" s="1"/>
  <c r="G3584" i="12"/>
  <c r="H3584" i="12" s="1"/>
  <c r="G3585" i="12"/>
  <c r="H3585" i="12" s="1"/>
  <c r="G3586" i="12"/>
  <c r="H3586" i="12" s="1"/>
  <c r="G3587" i="12"/>
  <c r="H3587" i="12" s="1"/>
  <c r="G3588" i="12"/>
  <c r="H3588" i="12" s="1"/>
  <c r="G3589" i="12"/>
  <c r="H3589" i="12" s="1"/>
  <c r="G3590" i="12"/>
  <c r="H3590" i="12" s="1"/>
  <c r="G3591" i="12"/>
  <c r="H3591" i="12" s="1"/>
  <c r="G3592" i="12"/>
  <c r="H3592" i="12" s="1"/>
  <c r="G3593" i="12"/>
  <c r="H3593" i="12" s="1"/>
  <c r="G3594" i="12"/>
  <c r="H3594" i="12" s="1"/>
  <c r="G3595" i="12"/>
  <c r="H3595" i="12" s="1"/>
  <c r="G3596" i="12"/>
  <c r="H3596" i="12" s="1"/>
  <c r="G3597" i="12"/>
  <c r="H3597" i="12" s="1"/>
  <c r="G3598" i="12"/>
  <c r="H3598" i="12" s="1"/>
  <c r="G3599" i="12"/>
  <c r="H3599" i="12" s="1"/>
  <c r="G3600" i="12"/>
  <c r="H3600" i="12" s="1"/>
  <c r="G3601" i="12"/>
  <c r="H3601" i="12" s="1"/>
  <c r="G3602" i="12"/>
  <c r="H3602" i="12" s="1"/>
  <c r="G3603" i="12"/>
  <c r="H3603" i="12" s="1"/>
  <c r="G3604" i="12"/>
  <c r="H3604" i="12" s="1"/>
  <c r="G3605" i="12"/>
  <c r="H3605" i="12" s="1"/>
  <c r="G3606" i="12"/>
  <c r="H3606" i="12" s="1"/>
  <c r="G3607" i="12"/>
  <c r="H3607" i="12" s="1"/>
  <c r="G3608" i="12"/>
  <c r="H3608" i="12" s="1"/>
  <c r="G3609" i="12"/>
  <c r="H3609" i="12" s="1"/>
  <c r="G3610" i="12"/>
  <c r="H3610" i="12" s="1"/>
  <c r="G3611" i="12"/>
  <c r="H3611" i="12" s="1"/>
  <c r="G3612" i="12"/>
  <c r="H3612" i="12" s="1"/>
  <c r="G3613" i="12"/>
  <c r="H3613" i="12" s="1"/>
  <c r="G3614" i="12"/>
  <c r="H3614" i="12" s="1"/>
  <c r="G3615" i="12"/>
  <c r="H3615" i="12" s="1"/>
  <c r="G3616" i="12"/>
  <c r="H3616" i="12" s="1"/>
  <c r="G3617" i="12"/>
  <c r="H3617" i="12" s="1"/>
  <c r="G3618" i="12"/>
  <c r="H3618" i="12" s="1"/>
  <c r="G3619" i="12"/>
  <c r="H3619" i="12" s="1"/>
  <c r="G3620" i="12"/>
  <c r="H3620" i="12" s="1"/>
  <c r="G3621" i="12"/>
  <c r="H3621" i="12" s="1"/>
  <c r="G3622" i="12"/>
  <c r="H3622" i="12" s="1"/>
  <c r="G3623" i="12"/>
  <c r="H3623" i="12" s="1"/>
  <c r="G3624" i="12"/>
  <c r="H3624" i="12" s="1"/>
  <c r="G3625" i="12"/>
  <c r="H3625" i="12" s="1"/>
  <c r="G3626" i="12"/>
  <c r="H3626" i="12" s="1"/>
  <c r="G3627" i="12"/>
  <c r="H3627" i="12" s="1"/>
  <c r="G3628" i="12"/>
  <c r="H3628" i="12" s="1"/>
  <c r="G3629" i="12"/>
  <c r="H3629" i="12" s="1"/>
  <c r="G3630" i="12"/>
  <c r="H3630" i="12" s="1"/>
  <c r="G3631" i="12"/>
  <c r="H3631" i="12" s="1"/>
  <c r="G3632" i="12"/>
  <c r="H3632" i="12" s="1"/>
  <c r="G3633" i="12"/>
  <c r="H3633" i="12" s="1"/>
  <c r="G3634" i="12"/>
  <c r="H3634" i="12" s="1"/>
  <c r="G3635" i="12"/>
  <c r="H3635" i="12" s="1"/>
  <c r="G3636" i="12"/>
  <c r="H3636" i="12" s="1"/>
  <c r="G3637" i="12"/>
  <c r="H3637" i="12" s="1"/>
  <c r="G3638" i="12"/>
  <c r="H3638" i="12" s="1"/>
  <c r="G3639" i="12"/>
  <c r="H3639" i="12" s="1"/>
  <c r="G3640" i="12"/>
  <c r="H3640" i="12" s="1"/>
  <c r="G3641" i="12"/>
  <c r="H3641" i="12" s="1"/>
  <c r="G3642" i="12"/>
  <c r="H3642" i="12" s="1"/>
  <c r="G3643" i="12"/>
  <c r="H3643" i="12" s="1"/>
  <c r="G3644" i="12"/>
  <c r="H3644" i="12" s="1"/>
  <c r="G3645" i="12"/>
  <c r="H3645" i="12" s="1"/>
  <c r="G3646" i="12"/>
  <c r="H3646" i="12" s="1"/>
  <c r="G3647" i="12"/>
  <c r="H3647" i="12" s="1"/>
  <c r="G3648" i="12"/>
  <c r="H3648" i="12" s="1"/>
  <c r="G3649" i="12"/>
  <c r="H3649" i="12" s="1"/>
  <c r="G3650" i="12"/>
  <c r="H3650" i="12" s="1"/>
  <c r="G3651" i="12"/>
  <c r="H3651" i="12" s="1"/>
  <c r="G3652" i="12"/>
  <c r="H3652" i="12" s="1"/>
  <c r="G3653" i="12"/>
  <c r="H3653" i="12" s="1"/>
  <c r="G3654" i="12"/>
  <c r="H3654" i="12" s="1"/>
  <c r="G3655" i="12"/>
  <c r="H3655" i="12" s="1"/>
  <c r="G3656" i="12"/>
  <c r="H3656" i="12" s="1"/>
  <c r="G3657" i="12"/>
  <c r="H3657" i="12" s="1"/>
  <c r="G3658" i="12"/>
  <c r="H3658" i="12" s="1"/>
  <c r="G3659" i="12"/>
  <c r="H3659" i="12" s="1"/>
  <c r="G3660" i="12"/>
  <c r="H3660" i="12" s="1"/>
  <c r="G3661" i="12"/>
  <c r="H3661" i="12" s="1"/>
  <c r="G3662" i="12"/>
  <c r="H3662" i="12" s="1"/>
  <c r="G3663" i="12"/>
  <c r="H3663" i="12" s="1"/>
  <c r="G3664" i="12"/>
  <c r="H3664" i="12" s="1"/>
  <c r="G3665" i="12"/>
  <c r="G3666" i="12"/>
  <c r="H3666" i="12" s="1"/>
  <c r="G3667" i="12"/>
  <c r="H3667" i="12" s="1"/>
  <c r="G3668" i="12"/>
  <c r="H3668" i="12" s="1"/>
  <c r="G3669" i="12"/>
  <c r="H3669" i="12" s="1"/>
  <c r="G3670" i="12"/>
  <c r="H3670" i="12" s="1"/>
  <c r="G3671" i="12"/>
  <c r="H3671" i="12" s="1"/>
  <c r="G3672" i="12"/>
  <c r="H3672" i="12" s="1"/>
  <c r="G3673" i="12"/>
  <c r="H3673" i="12" s="1"/>
  <c r="G3674" i="12"/>
  <c r="H3674" i="12" s="1"/>
  <c r="G3675" i="12"/>
  <c r="H3675" i="12" s="1"/>
  <c r="G3676" i="12"/>
  <c r="H3676" i="12" s="1"/>
  <c r="G3677" i="12"/>
  <c r="H3677" i="12" s="1"/>
  <c r="G3678" i="12"/>
  <c r="H3678" i="12" s="1"/>
  <c r="G3679" i="12"/>
  <c r="H3679" i="12" s="1"/>
  <c r="G3680" i="12"/>
  <c r="H3680" i="12" s="1"/>
  <c r="G3681" i="12"/>
  <c r="H3681" i="12" s="1"/>
  <c r="G3682" i="12"/>
  <c r="H3682" i="12" s="1"/>
  <c r="G3683" i="12"/>
  <c r="H3683" i="12" s="1"/>
  <c r="G3684" i="12"/>
  <c r="H3684" i="12" s="1"/>
  <c r="G3685" i="12"/>
  <c r="H3685" i="12" s="1"/>
  <c r="G3686" i="12"/>
  <c r="H3686" i="12" s="1"/>
  <c r="G3687" i="12"/>
  <c r="H3687" i="12" s="1"/>
  <c r="G3688" i="12"/>
  <c r="H3688" i="12" s="1"/>
  <c r="G3689" i="12"/>
  <c r="H3689" i="12" s="1"/>
  <c r="G3690" i="12"/>
  <c r="H3690" i="12" s="1"/>
  <c r="G3691" i="12"/>
  <c r="H3691" i="12" s="1"/>
  <c r="G3692" i="12"/>
  <c r="H3692" i="12" s="1"/>
  <c r="G3693" i="12"/>
  <c r="H3693" i="12" s="1"/>
  <c r="G3694" i="12"/>
  <c r="H3694" i="12" s="1"/>
  <c r="G3695" i="12"/>
  <c r="H3695" i="12" s="1"/>
  <c r="G3696" i="12"/>
  <c r="H3696" i="12" s="1"/>
  <c r="G3697" i="12"/>
  <c r="H3697" i="12" s="1"/>
  <c r="G3698" i="12"/>
  <c r="H3698" i="12" s="1"/>
  <c r="G3699" i="12"/>
  <c r="H3699" i="12" s="1"/>
  <c r="G3700" i="12"/>
  <c r="H3700" i="12" s="1"/>
  <c r="G3701" i="12"/>
  <c r="H3701" i="12" s="1"/>
  <c r="G3702" i="12"/>
  <c r="H3702" i="12" s="1"/>
  <c r="G3703" i="12"/>
  <c r="H3703" i="12" s="1"/>
  <c r="G3704" i="12"/>
  <c r="H3704" i="12" s="1"/>
  <c r="G3705" i="12"/>
  <c r="H3705" i="12" s="1"/>
  <c r="G3706" i="12"/>
  <c r="H3706" i="12" s="1"/>
  <c r="G3707" i="12"/>
  <c r="H3707" i="12" s="1"/>
  <c r="G3708" i="12"/>
  <c r="H3708" i="12" s="1"/>
  <c r="G3709" i="12"/>
  <c r="H3709" i="12" s="1"/>
  <c r="G3710" i="12"/>
  <c r="H3710" i="12" s="1"/>
  <c r="G3711" i="12"/>
  <c r="H3711" i="12" s="1"/>
  <c r="G3712" i="12"/>
  <c r="H3712" i="12" s="1"/>
  <c r="G3713" i="12"/>
  <c r="H3713" i="12" s="1"/>
  <c r="G3714" i="12"/>
  <c r="H3714" i="12" s="1"/>
  <c r="G3715" i="12"/>
  <c r="H3715" i="12" s="1"/>
  <c r="G3716" i="12"/>
  <c r="H3716" i="12" s="1"/>
  <c r="G3717" i="12"/>
  <c r="H3717" i="12" s="1"/>
  <c r="G3718" i="12"/>
  <c r="H3718" i="12" s="1"/>
  <c r="G3719" i="12"/>
  <c r="H3719" i="12" s="1"/>
  <c r="G3720" i="12"/>
  <c r="H3720" i="12" s="1"/>
  <c r="G3721" i="12"/>
  <c r="H3721" i="12" s="1"/>
  <c r="G3722" i="12"/>
  <c r="H3722" i="12" s="1"/>
  <c r="G3723" i="12"/>
  <c r="H3723" i="12" s="1"/>
  <c r="G3724" i="12"/>
  <c r="H3724" i="12" s="1"/>
  <c r="G3725" i="12"/>
  <c r="H3725" i="12" s="1"/>
  <c r="G3726" i="12"/>
  <c r="H3726" i="12" s="1"/>
  <c r="G3727" i="12"/>
  <c r="H3727" i="12" s="1"/>
  <c r="G3728" i="12"/>
  <c r="H3728" i="12" s="1"/>
  <c r="G3729" i="12"/>
  <c r="H3729" i="12" s="1"/>
  <c r="G3730" i="12"/>
  <c r="H3730" i="12" s="1"/>
  <c r="G3731" i="12"/>
  <c r="H3731" i="12" s="1"/>
  <c r="G3732" i="12"/>
  <c r="H3732" i="12" s="1"/>
  <c r="G3733" i="12"/>
  <c r="H3733" i="12" s="1"/>
  <c r="G3734" i="12"/>
  <c r="H3734" i="12" s="1"/>
  <c r="G3735" i="12"/>
  <c r="H3735" i="12" s="1"/>
  <c r="G3736" i="12"/>
  <c r="H3736" i="12" s="1"/>
  <c r="G3737" i="12"/>
  <c r="H3737" i="12" s="1"/>
  <c r="G3738" i="12"/>
  <c r="H3738" i="12" s="1"/>
  <c r="G3739" i="12"/>
  <c r="H3739" i="12" s="1"/>
  <c r="G3740" i="12"/>
  <c r="H3740" i="12" s="1"/>
  <c r="G3741" i="12"/>
  <c r="H3741" i="12" s="1"/>
  <c r="G3742" i="12"/>
  <c r="H3742" i="12" s="1"/>
  <c r="G3743" i="12"/>
  <c r="H3743" i="12" s="1"/>
  <c r="G3744" i="12"/>
  <c r="H3744" i="12" s="1"/>
  <c r="G3745" i="12"/>
  <c r="H3745" i="12" s="1"/>
  <c r="G3746" i="12"/>
  <c r="H3746" i="12" s="1"/>
  <c r="G3747" i="12"/>
  <c r="H3747" i="12" s="1"/>
  <c r="G3748" i="12"/>
  <c r="H3748" i="12" s="1"/>
  <c r="G3749" i="12"/>
  <c r="H3749" i="12" s="1"/>
  <c r="G3750" i="12"/>
  <c r="H3750" i="12" s="1"/>
  <c r="G3751" i="12"/>
  <c r="H3751" i="12" s="1"/>
  <c r="G3752" i="12"/>
  <c r="H3752" i="12" s="1"/>
  <c r="G3753" i="12"/>
  <c r="H3753" i="12" s="1"/>
  <c r="G3754" i="12"/>
  <c r="H3754" i="12" s="1"/>
  <c r="G3755" i="12"/>
  <c r="H3755" i="12" s="1"/>
  <c r="G3756" i="12"/>
  <c r="H3756" i="12" s="1"/>
  <c r="G3757" i="12"/>
  <c r="H3757" i="12" s="1"/>
  <c r="G3758" i="12"/>
  <c r="H3758" i="12" s="1"/>
  <c r="G3759" i="12"/>
  <c r="H3759" i="12" s="1"/>
  <c r="G3760" i="12"/>
  <c r="H3760" i="12" s="1"/>
  <c r="G3761" i="12"/>
  <c r="H3761" i="12" s="1"/>
  <c r="G3762" i="12"/>
  <c r="H3762" i="12" s="1"/>
  <c r="G3763" i="12"/>
  <c r="H3763" i="12" s="1"/>
  <c r="G3764" i="12"/>
  <c r="H3764" i="12" s="1"/>
  <c r="G3765" i="12"/>
  <c r="H3765" i="12" s="1"/>
  <c r="G3766" i="12"/>
  <c r="H3766" i="12" s="1"/>
  <c r="G3767" i="12"/>
  <c r="H3767" i="12" s="1"/>
  <c r="G3768" i="12"/>
  <c r="H3768" i="12" s="1"/>
  <c r="G3769" i="12"/>
  <c r="H3769" i="12" s="1"/>
  <c r="G3770" i="12"/>
  <c r="H3770" i="12" s="1"/>
  <c r="G3771" i="12"/>
  <c r="H3771" i="12" s="1"/>
  <c r="G3772" i="12"/>
  <c r="H3772" i="12" s="1"/>
  <c r="G3773" i="12"/>
  <c r="H3773" i="12" s="1"/>
  <c r="G3774" i="12"/>
  <c r="H3774" i="12" s="1"/>
  <c r="G3775" i="12"/>
  <c r="H3775" i="12" s="1"/>
  <c r="G3776" i="12"/>
  <c r="H3776" i="12" s="1"/>
  <c r="G3777" i="12"/>
  <c r="H3777" i="12" s="1"/>
  <c r="G3778" i="12"/>
  <c r="H3778" i="12" s="1"/>
  <c r="G3779" i="12"/>
  <c r="H3779" i="12" s="1"/>
  <c r="G3780" i="12"/>
  <c r="H3780" i="12" s="1"/>
  <c r="G3781" i="12"/>
  <c r="H3781" i="12" s="1"/>
  <c r="G3782" i="12"/>
  <c r="H3782" i="12" s="1"/>
  <c r="G3783" i="12"/>
  <c r="H3783" i="12" s="1"/>
  <c r="G3784" i="12"/>
  <c r="H3784" i="12" s="1"/>
  <c r="G3785" i="12"/>
  <c r="H3785" i="12" s="1"/>
  <c r="G3786" i="12"/>
  <c r="H3786" i="12" s="1"/>
  <c r="G3787" i="12"/>
  <c r="H3787" i="12" s="1"/>
  <c r="G3788" i="12"/>
  <c r="H3788" i="12" s="1"/>
  <c r="G3789" i="12"/>
  <c r="H3789" i="12" s="1"/>
  <c r="G3790" i="12"/>
  <c r="H3790" i="12" s="1"/>
  <c r="G3791" i="12"/>
  <c r="H3791" i="12" s="1"/>
  <c r="G3792" i="12"/>
  <c r="H3792" i="12" s="1"/>
  <c r="G3793" i="12"/>
  <c r="H3793" i="12" s="1"/>
  <c r="G3794" i="12"/>
  <c r="H3794" i="12" s="1"/>
  <c r="G3795" i="12"/>
  <c r="H3795" i="12" s="1"/>
  <c r="G3796" i="12"/>
  <c r="H3796" i="12" s="1"/>
  <c r="G3797" i="12"/>
  <c r="H3797" i="12" s="1"/>
  <c r="G3798" i="12"/>
  <c r="H3798" i="12" s="1"/>
  <c r="G3799" i="12"/>
  <c r="H3799" i="12" s="1"/>
  <c r="G3800" i="12"/>
  <c r="H3800" i="12" s="1"/>
  <c r="G3801" i="12"/>
  <c r="H3801" i="12" s="1"/>
  <c r="G3802" i="12"/>
  <c r="H3802" i="12" s="1"/>
  <c r="G3803" i="12"/>
  <c r="H3803" i="12" s="1"/>
  <c r="G3804" i="12"/>
  <c r="H3804" i="12" s="1"/>
  <c r="G3805" i="12"/>
  <c r="H3805" i="12" s="1"/>
  <c r="G3806" i="12"/>
  <c r="H3806" i="12" s="1"/>
  <c r="G3807" i="12"/>
  <c r="H3807" i="12" s="1"/>
  <c r="G3808" i="12"/>
  <c r="H3808" i="12" s="1"/>
  <c r="G3809" i="12"/>
  <c r="H3809" i="12" s="1"/>
  <c r="G3810" i="12"/>
  <c r="H3810" i="12" s="1"/>
  <c r="G3811" i="12"/>
  <c r="H3811" i="12" s="1"/>
  <c r="G3812" i="12"/>
  <c r="H3812" i="12" s="1"/>
  <c r="G3813" i="12"/>
  <c r="H3813" i="12" s="1"/>
  <c r="G3814" i="12"/>
  <c r="H3814" i="12" s="1"/>
  <c r="G3815" i="12"/>
  <c r="H3815" i="12" s="1"/>
  <c r="G3816" i="12"/>
  <c r="H3816" i="12" s="1"/>
  <c r="G3817" i="12"/>
  <c r="H3817" i="12" s="1"/>
  <c r="G3818" i="12"/>
  <c r="H3818" i="12" s="1"/>
  <c r="G3819" i="12"/>
  <c r="H3819" i="12" s="1"/>
  <c r="G3820" i="12"/>
  <c r="H3820" i="12" s="1"/>
  <c r="G3821" i="12"/>
  <c r="H3821" i="12" s="1"/>
  <c r="G3822" i="12"/>
  <c r="H3822" i="12" s="1"/>
  <c r="G3823" i="12"/>
  <c r="H3823" i="12" s="1"/>
  <c r="G3824" i="12"/>
  <c r="H3824" i="12" s="1"/>
  <c r="G3825" i="12"/>
  <c r="H3825" i="12" s="1"/>
  <c r="G3826" i="12"/>
  <c r="H3826" i="12" s="1"/>
  <c r="G3827" i="12"/>
  <c r="H3827" i="12" s="1"/>
  <c r="G3828" i="12"/>
  <c r="H3828" i="12" s="1"/>
  <c r="G3829" i="12"/>
  <c r="H3829" i="12" s="1"/>
  <c r="G3830" i="12"/>
  <c r="H3830" i="12" s="1"/>
  <c r="G3831" i="12"/>
  <c r="H3831" i="12" s="1"/>
  <c r="G3832" i="12"/>
  <c r="H3832" i="12" s="1"/>
  <c r="G3833" i="12"/>
  <c r="H3833" i="12" s="1"/>
  <c r="G3834" i="12"/>
  <c r="H3834" i="12" s="1"/>
  <c r="G3835" i="12"/>
  <c r="H3835" i="12" s="1"/>
  <c r="G3836" i="12"/>
  <c r="H3836" i="12" s="1"/>
  <c r="G3837" i="12"/>
  <c r="H3837" i="12" s="1"/>
  <c r="G3838" i="12"/>
  <c r="H3838" i="12" s="1"/>
  <c r="G3839" i="12"/>
  <c r="H3839" i="12" s="1"/>
  <c r="G3840" i="12"/>
  <c r="H3840" i="12" s="1"/>
  <c r="G3841" i="12"/>
  <c r="H3841" i="12" s="1"/>
  <c r="G3842" i="12"/>
  <c r="H3842" i="12" s="1"/>
  <c r="G3843" i="12"/>
  <c r="H3843" i="12" s="1"/>
  <c r="G3844" i="12"/>
  <c r="H3844" i="12" s="1"/>
  <c r="G3845" i="12"/>
  <c r="H3845" i="12" s="1"/>
  <c r="G3846" i="12"/>
  <c r="H3846" i="12" s="1"/>
  <c r="G3847" i="12"/>
  <c r="H3847" i="12" s="1"/>
  <c r="G3848" i="12"/>
  <c r="H3848" i="12" s="1"/>
  <c r="G3849" i="12"/>
  <c r="H3849" i="12" s="1"/>
  <c r="G3850" i="12"/>
  <c r="H3850" i="12" s="1"/>
  <c r="G3851" i="12"/>
  <c r="H3851" i="12" s="1"/>
  <c r="G3852" i="12"/>
  <c r="H3852" i="12" s="1"/>
  <c r="G3853" i="12"/>
  <c r="H3853" i="12" s="1"/>
  <c r="G3854" i="12"/>
  <c r="H3854" i="12" s="1"/>
  <c r="G3855" i="12"/>
  <c r="H3855" i="12" s="1"/>
  <c r="G3856" i="12"/>
  <c r="H3856" i="12" s="1"/>
  <c r="G3857" i="12"/>
  <c r="H3857" i="12" s="1"/>
  <c r="G3858" i="12"/>
  <c r="H3858" i="12" s="1"/>
  <c r="G3859" i="12"/>
  <c r="H3859" i="12" s="1"/>
  <c r="G3860" i="12"/>
  <c r="H3860" i="12" s="1"/>
  <c r="G3861" i="12"/>
  <c r="H3861" i="12" s="1"/>
  <c r="G3862" i="12"/>
  <c r="H3862" i="12" s="1"/>
  <c r="G3863" i="12"/>
  <c r="H3863" i="12" s="1"/>
  <c r="G3864" i="12"/>
  <c r="H3864" i="12" s="1"/>
  <c r="G3865" i="12"/>
  <c r="H3865" i="12" s="1"/>
  <c r="G3866" i="12"/>
  <c r="H3866" i="12" s="1"/>
  <c r="G3867" i="12"/>
  <c r="H3867" i="12" s="1"/>
  <c r="G3868" i="12"/>
  <c r="H3868" i="12" s="1"/>
  <c r="G3869" i="12"/>
  <c r="H3869" i="12" s="1"/>
  <c r="G3870" i="12"/>
  <c r="H3870" i="12" s="1"/>
  <c r="G3871" i="12"/>
  <c r="H3871" i="12" s="1"/>
  <c r="G3872" i="12"/>
  <c r="H3872" i="12" s="1"/>
  <c r="G3873" i="12"/>
  <c r="H3873" i="12" s="1"/>
  <c r="G3874" i="12"/>
  <c r="H3874" i="12" s="1"/>
  <c r="G3875" i="12"/>
  <c r="H3875" i="12" s="1"/>
  <c r="G3876" i="12"/>
  <c r="H3876" i="12" s="1"/>
  <c r="G3877" i="12"/>
  <c r="H3877" i="12" s="1"/>
  <c r="G3878" i="12"/>
  <c r="H3878" i="12" s="1"/>
  <c r="G3879" i="12"/>
  <c r="H3879" i="12" s="1"/>
  <c r="G3880" i="12"/>
  <c r="H3880" i="12" s="1"/>
  <c r="G3881" i="12"/>
  <c r="H3881" i="12" s="1"/>
  <c r="G3882" i="12"/>
  <c r="H3882" i="12" s="1"/>
  <c r="G3883" i="12"/>
  <c r="H3883" i="12" s="1"/>
  <c r="G3884" i="12"/>
  <c r="H3884" i="12" s="1"/>
  <c r="G3885" i="12"/>
  <c r="H3885" i="12" s="1"/>
  <c r="G3886" i="12"/>
  <c r="H3886" i="12" s="1"/>
  <c r="G3887" i="12"/>
  <c r="H3887" i="12" s="1"/>
  <c r="G3888" i="12"/>
  <c r="H3888" i="12" s="1"/>
  <c r="G3889" i="12"/>
  <c r="H3889" i="12" s="1"/>
  <c r="G3890" i="12"/>
  <c r="H3890" i="12" s="1"/>
  <c r="G3891" i="12"/>
  <c r="H3891" i="12" s="1"/>
  <c r="G3892" i="12"/>
  <c r="H3892" i="12" s="1"/>
  <c r="G3893" i="12"/>
  <c r="H3893" i="12" s="1"/>
  <c r="G3894" i="12"/>
  <c r="H3894" i="12" s="1"/>
  <c r="G3895" i="12"/>
  <c r="H3895" i="12" s="1"/>
  <c r="G3896" i="12"/>
  <c r="H3896" i="12" s="1"/>
  <c r="G3897" i="12"/>
  <c r="H3897" i="12" s="1"/>
  <c r="G3898" i="12"/>
  <c r="H3898" i="12" s="1"/>
  <c r="G3899" i="12"/>
  <c r="H3899" i="12" s="1"/>
  <c r="G3900" i="12"/>
  <c r="H3900" i="12" s="1"/>
  <c r="G3901" i="12"/>
  <c r="H3901" i="12" s="1"/>
  <c r="G3902" i="12"/>
  <c r="H3902" i="12" s="1"/>
  <c r="G3903" i="12"/>
  <c r="H3903" i="12" s="1"/>
  <c r="G3904" i="12"/>
  <c r="H3904" i="12" s="1"/>
  <c r="G3905" i="12"/>
  <c r="H3905" i="12" s="1"/>
  <c r="G3906" i="12"/>
  <c r="H3906" i="12" s="1"/>
  <c r="G3907" i="12"/>
  <c r="H3907" i="12" s="1"/>
  <c r="G3908" i="12"/>
  <c r="H3908" i="12" s="1"/>
  <c r="G3909" i="12"/>
  <c r="H3909" i="12" s="1"/>
  <c r="G3910" i="12"/>
  <c r="H3910" i="12" s="1"/>
  <c r="G3911" i="12"/>
  <c r="H3911" i="12" s="1"/>
  <c r="G3912" i="12"/>
  <c r="H3912" i="12" s="1"/>
  <c r="G3913" i="12"/>
  <c r="H3913" i="12" s="1"/>
  <c r="G3914" i="12"/>
  <c r="H3914" i="12" s="1"/>
  <c r="G3915" i="12"/>
  <c r="H3915" i="12" s="1"/>
  <c r="G3916" i="12"/>
  <c r="H3916" i="12" s="1"/>
  <c r="G3917" i="12"/>
  <c r="H3917" i="12" s="1"/>
  <c r="G3918" i="12"/>
  <c r="H3918" i="12" s="1"/>
  <c r="G3919" i="12"/>
  <c r="H3919" i="12" s="1"/>
  <c r="G3920" i="12"/>
  <c r="H3920" i="12" s="1"/>
  <c r="G3921" i="12"/>
  <c r="H3921" i="12" s="1"/>
  <c r="G3922" i="12"/>
  <c r="H3922" i="12" s="1"/>
  <c r="G3923" i="12"/>
  <c r="H3923" i="12" s="1"/>
  <c r="G3924" i="12"/>
  <c r="H3924" i="12" s="1"/>
  <c r="G3925" i="12"/>
  <c r="H3925" i="12" s="1"/>
  <c r="G3926" i="12"/>
  <c r="H3926" i="12" s="1"/>
  <c r="G3927" i="12"/>
  <c r="H3927" i="12" s="1"/>
  <c r="G3928" i="12"/>
  <c r="H3928" i="12" s="1"/>
  <c r="G3929" i="12"/>
  <c r="H3929" i="12" s="1"/>
  <c r="G3930" i="12"/>
  <c r="H3930" i="12" s="1"/>
  <c r="G3931" i="12"/>
  <c r="H3931" i="12" s="1"/>
  <c r="G3932" i="12"/>
  <c r="H3932" i="12" s="1"/>
  <c r="G3933" i="12"/>
  <c r="H3933" i="12" s="1"/>
  <c r="G3934" i="12"/>
  <c r="H3934" i="12" s="1"/>
  <c r="G3935" i="12"/>
  <c r="H3935" i="12" s="1"/>
  <c r="G3936" i="12"/>
  <c r="H3936" i="12" s="1"/>
  <c r="G3937" i="12"/>
  <c r="H3937" i="12" s="1"/>
  <c r="G3938" i="12"/>
  <c r="H3938" i="12" s="1"/>
  <c r="G3939" i="12"/>
  <c r="H3939" i="12" s="1"/>
  <c r="G3940" i="12"/>
  <c r="H3940" i="12" s="1"/>
  <c r="G3941" i="12"/>
  <c r="H3941" i="12" s="1"/>
  <c r="G3942" i="12"/>
  <c r="H3942" i="12" s="1"/>
  <c r="G3943" i="12"/>
  <c r="H3943" i="12" s="1"/>
  <c r="G3944" i="12"/>
  <c r="H3944" i="12" s="1"/>
  <c r="G3945" i="12"/>
  <c r="H3945" i="12" s="1"/>
  <c r="G3946" i="12"/>
  <c r="H3946" i="12" s="1"/>
  <c r="G3947" i="12"/>
  <c r="H3947" i="12" s="1"/>
  <c r="G3948" i="12"/>
  <c r="H3948" i="12" s="1"/>
  <c r="G3949" i="12"/>
  <c r="H3949" i="12" s="1"/>
  <c r="G3950" i="12"/>
  <c r="H3950" i="12" s="1"/>
  <c r="G3951" i="12"/>
  <c r="H3951" i="12" s="1"/>
  <c r="G3952" i="12"/>
  <c r="H3952" i="12" s="1"/>
  <c r="G3953" i="12"/>
  <c r="H3953" i="12" s="1"/>
  <c r="G3954" i="12"/>
  <c r="H3954" i="12" s="1"/>
  <c r="G3955" i="12"/>
  <c r="H3955" i="12" s="1"/>
  <c r="G3956" i="12"/>
  <c r="H3956" i="12" s="1"/>
  <c r="G3957" i="12"/>
  <c r="H3957" i="12" s="1"/>
  <c r="G3958" i="12"/>
  <c r="H3958" i="12" s="1"/>
  <c r="G3959" i="12"/>
  <c r="H3959" i="12" s="1"/>
  <c r="G3960" i="12"/>
  <c r="H3960" i="12" s="1"/>
  <c r="G3961" i="12"/>
  <c r="H3961" i="12" s="1"/>
  <c r="G3962" i="12"/>
  <c r="H3962" i="12" s="1"/>
  <c r="G3963" i="12"/>
  <c r="H3963" i="12" s="1"/>
  <c r="G3964" i="12"/>
  <c r="H3964" i="12" s="1"/>
  <c r="G3965" i="12"/>
  <c r="H3965" i="12" s="1"/>
  <c r="G3966" i="12"/>
  <c r="H3966" i="12" s="1"/>
  <c r="G3967" i="12"/>
  <c r="H3967" i="12" s="1"/>
  <c r="G3968" i="12"/>
  <c r="H3968" i="12" s="1"/>
  <c r="G3969" i="12"/>
  <c r="H3969" i="12" s="1"/>
  <c r="G3970" i="12"/>
  <c r="H3970" i="12" s="1"/>
  <c r="G3971" i="12"/>
  <c r="H3971" i="12" s="1"/>
  <c r="G3972" i="12"/>
  <c r="H3972" i="12" s="1"/>
  <c r="G3973" i="12"/>
  <c r="H3973" i="12" s="1"/>
  <c r="G3974" i="12"/>
  <c r="H3974" i="12" s="1"/>
  <c r="G3975" i="12"/>
  <c r="H3975" i="12" s="1"/>
  <c r="G3976" i="12"/>
  <c r="H3976" i="12" s="1"/>
  <c r="G3977" i="12"/>
  <c r="H3977" i="12" s="1"/>
  <c r="G3978" i="12"/>
  <c r="H3978" i="12" s="1"/>
  <c r="G3979" i="12"/>
  <c r="H3979" i="12" s="1"/>
  <c r="G3980" i="12"/>
  <c r="H3980" i="12" s="1"/>
  <c r="G3981" i="12"/>
  <c r="H3981" i="12" s="1"/>
  <c r="G3982" i="12"/>
  <c r="H3982" i="12" s="1"/>
  <c r="G3983" i="12"/>
  <c r="H3983" i="12" s="1"/>
  <c r="G3984" i="12"/>
  <c r="H3984" i="12" s="1"/>
  <c r="G3985" i="12"/>
  <c r="H3985" i="12" s="1"/>
  <c r="G3986" i="12"/>
  <c r="H3986" i="12" s="1"/>
  <c r="G3987" i="12"/>
  <c r="H3987" i="12" s="1"/>
  <c r="G3988" i="12"/>
  <c r="H3988" i="12" s="1"/>
  <c r="G3989" i="12"/>
  <c r="H3989" i="12" s="1"/>
  <c r="G3990" i="12"/>
  <c r="H3990" i="12" s="1"/>
  <c r="G3991" i="12"/>
  <c r="H3991" i="12" s="1"/>
  <c r="G3992" i="12"/>
  <c r="H3992" i="12" s="1"/>
  <c r="G3993" i="12"/>
  <c r="H3993" i="12" s="1"/>
  <c r="G3994" i="12"/>
  <c r="H3994" i="12" s="1"/>
  <c r="G3995" i="12"/>
  <c r="H3995" i="12" s="1"/>
  <c r="G3996" i="12"/>
  <c r="H3996" i="12" s="1"/>
  <c r="G3997" i="12"/>
  <c r="H3997" i="12" s="1"/>
  <c r="G3998" i="12"/>
  <c r="H3998" i="12" s="1"/>
  <c r="G3999" i="12"/>
  <c r="H3999" i="12" s="1"/>
  <c r="G4000" i="12"/>
  <c r="H4000" i="12" s="1"/>
  <c r="G4001" i="12"/>
  <c r="H4001" i="12" s="1"/>
  <c r="G4002" i="12"/>
  <c r="H4002" i="12" s="1"/>
  <c r="G4003" i="12"/>
  <c r="H4003" i="12" s="1"/>
  <c r="G4004" i="12"/>
  <c r="H4004" i="12" s="1"/>
  <c r="G4005" i="12"/>
  <c r="H4005" i="12" s="1"/>
  <c r="G4006" i="12"/>
  <c r="H4006" i="12" s="1"/>
  <c r="G4007" i="12"/>
  <c r="H4007" i="12" s="1"/>
  <c r="G4008" i="12"/>
  <c r="H4008" i="12" s="1"/>
  <c r="G4009" i="12"/>
  <c r="H4009" i="12" s="1"/>
  <c r="G4010" i="12"/>
  <c r="H4010" i="12" s="1"/>
  <c r="G4011" i="12"/>
  <c r="H4011" i="12" s="1"/>
  <c r="G4012" i="12"/>
  <c r="H4012" i="12" s="1"/>
  <c r="G4013" i="12"/>
  <c r="H4013" i="12" s="1"/>
  <c r="G4014" i="12"/>
  <c r="H4014" i="12" s="1"/>
  <c r="G4015" i="12"/>
  <c r="H4015" i="12" s="1"/>
  <c r="G4016" i="12"/>
  <c r="H4016" i="12" s="1"/>
  <c r="G4017" i="12"/>
  <c r="H4017" i="12" s="1"/>
  <c r="G4018" i="12"/>
  <c r="H4018" i="12" s="1"/>
  <c r="G4019" i="12"/>
  <c r="H4019" i="12" s="1"/>
  <c r="G4020" i="12"/>
  <c r="H4020" i="12" s="1"/>
  <c r="G4021" i="12"/>
  <c r="H4021" i="12" s="1"/>
  <c r="G4022" i="12"/>
  <c r="H4022" i="12" s="1"/>
  <c r="G4023" i="12"/>
  <c r="H4023" i="12" s="1"/>
  <c r="G4024" i="12"/>
  <c r="H4024" i="12" s="1"/>
  <c r="G4025" i="12"/>
  <c r="H4025" i="12" s="1"/>
  <c r="G4026" i="12"/>
  <c r="H4026" i="12" s="1"/>
  <c r="G4027" i="12"/>
  <c r="H4027" i="12" s="1"/>
  <c r="G4028" i="12"/>
  <c r="H4028" i="12" s="1"/>
  <c r="G4029" i="12"/>
  <c r="H4029" i="12" s="1"/>
  <c r="G4030" i="12"/>
  <c r="H4030" i="12" s="1"/>
  <c r="G4031" i="12"/>
  <c r="H4031" i="12" s="1"/>
  <c r="G4032" i="12"/>
  <c r="H4032" i="12" s="1"/>
  <c r="G4033" i="12"/>
  <c r="H4033" i="12" s="1"/>
  <c r="G4034" i="12"/>
  <c r="H4034" i="12" s="1"/>
  <c r="G4035" i="12"/>
  <c r="H4035" i="12" s="1"/>
  <c r="G4036" i="12"/>
  <c r="H4036" i="12" s="1"/>
  <c r="G4037" i="12"/>
  <c r="H4037" i="12" s="1"/>
  <c r="G4038" i="12"/>
  <c r="H4038" i="12" s="1"/>
  <c r="G4039" i="12"/>
  <c r="H4039" i="12" s="1"/>
  <c r="G4040" i="12"/>
  <c r="H4040" i="12" s="1"/>
  <c r="G4041" i="12"/>
  <c r="H4041" i="12" s="1"/>
  <c r="G4042" i="12"/>
  <c r="H4042" i="12" s="1"/>
  <c r="G4043" i="12"/>
  <c r="H4043" i="12" s="1"/>
  <c r="G4044" i="12"/>
  <c r="H4044" i="12" s="1"/>
  <c r="G4045" i="12"/>
  <c r="H4045" i="12" s="1"/>
  <c r="G4046" i="12"/>
  <c r="H4046" i="12" s="1"/>
  <c r="G4047" i="12"/>
  <c r="H4047" i="12" s="1"/>
  <c r="G4048" i="12"/>
  <c r="H4048" i="12" s="1"/>
  <c r="G4049" i="12"/>
  <c r="H4049" i="12" s="1"/>
  <c r="G4050" i="12"/>
  <c r="H4050" i="12" s="1"/>
  <c r="G4051" i="12"/>
  <c r="H4051" i="12" s="1"/>
  <c r="G4052" i="12"/>
  <c r="H4052" i="12" s="1"/>
  <c r="G4053" i="12"/>
  <c r="H4053" i="12" s="1"/>
  <c r="G4054" i="12"/>
  <c r="H4054" i="12" s="1"/>
  <c r="G4055" i="12"/>
  <c r="H4055" i="12" s="1"/>
  <c r="G4056" i="12"/>
  <c r="H4056" i="12" s="1"/>
  <c r="G4057" i="12"/>
  <c r="H4057" i="12" s="1"/>
  <c r="G4058" i="12"/>
  <c r="H4058" i="12" s="1"/>
  <c r="G4059" i="12"/>
  <c r="H4059" i="12" s="1"/>
  <c r="G4060" i="12"/>
  <c r="H4060" i="12" s="1"/>
  <c r="G4061" i="12"/>
  <c r="H4061" i="12" s="1"/>
  <c r="G4062" i="12"/>
  <c r="H4062" i="12" s="1"/>
  <c r="G4063" i="12"/>
  <c r="H4063" i="12" s="1"/>
  <c r="G4064" i="12"/>
  <c r="H4064" i="12" s="1"/>
  <c r="G4065" i="12"/>
  <c r="H4065" i="12" s="1"/>
  <c r="G4066" i="12"/>
  <c r="H4066" i="12" s="1"/>
  <c r="G4067" i="12"/>
  <c r="H4067" i="12" s="1"/>
  <c r="G4068" i="12"/>
  <c r="H4068" i="12" s="1"/>
  <c r="G4069" i="12"/>
  <c r="H4069" i="12" s="1"/>
  <c r="G4070" i="12"/>
  <c r="H4070" i="12" s="1"/>
  <c r="G4071" i="12"/>
  <c r="H4071" i="12" s="1"/>
  <c r="G4072" i="12"/>
  <c r="H4072" i="12" s="1"/>
  <c r="G4073" i="12"/>
  <c r="H4073" i="12" s="1"/>
  <c r="G4074" i="12"/>
  <c r="H4074" i="12" s="1"/>
  <c r="G4075" i="12"/>
  <c r="H4075" i="12" s="1"/>
  <c r="G4076" i="12"/>
  <c r="H4076" i="12" s="1"/>
  <c r="G4077" i="12"/>
  <c r="H4077" i="12" s="1"/>
  <c r="G4078" i="12"/>
  <c r="H4078" i="12" s="1"/>
  <c r="G4079" i="12"/>
  <c r="H4079" i="12" s="1"/>
  <c r="G4080" i="12"/>
  <c r="H4080" i="12" s="1"/>
  <c r="G4081" i="12"/>
  <c r="H4081" i="12" s="1"/>
  <c r="G4082" i="12"/>
  <c r="H4082" i="12" s="1"/>
  <c r="G4083" i="12"/>
  <c r="H4083" i="12" s="1"/>
  <c r="G4084" i="12"/>
  <c r="H4084" i="12" s="1"/>
  <c r="G4085" i="12"/>
  <c r="H4085" i="12" s="1"/>
  <c r="G4086" i="12"/>
  <c r="H4086" i="12" s="1"/>
  <c r="G4087" i="12"/>
  <c r="H4087" i="12" s="1"/>
  <c r="G4088" i="12"/>
  <c r="H4088" i="12" s="1"/>
  <c r="G4089" i="12"/>
  <c r="H4089" i="12" s="1"/>
  <c r="G4090" i="12"/>
  <c r="H4090" i="12" s="1"/>
  <c r="G4091" i="12"/>
  <c r="H4091" i="12" s="1"/>
  <c r="G4092" i="12"/>
  <c r="H4092" i="12" s="1"/>
  <c r="G4093" i="12"/>
  <c r="H4093" i="12" s="1"/>
  <c r="G4094" i="12"/>
  <c r="H4094" i="12" s="1"/>
  <c r="G4095" i="12"/>
  <c r="H4095" i="12" s="1"/>
  <c r="G4096" i="12"/>
  <c r="H4096" i="12" s="1"/>
  <c r="G4097" i="12"/>
  <c r="H4097" i="12" s="1"/>
  <c r="G4098" i="12"/>
  <c r="H4098" i="12" s="1"/>
  <c r="G4099" i="12"/>
  <c r="H4099" i="12" s="1"/>
  <c r="G4100" i="12"/>
  <c r="H4100" i="12" s="1"/>
  <c r="G4101" i="12"/>
  <c r="H4101" i="12" s="1"/>
  <c r="G4102" i="12"/>
  <c r="H4102" i="12" s="1"/>
  <c r="G4103" i="12"/>
  <c r="H4103" i="12" s="1"/>
  <c r="G4104" i="12"/>
  <c r="H4104" i="12" s="1"/>
  <c r="G4105" i="12"/>
  <c r="H4105" i="12" s="1"/>
  <c r="G4106" i="12"/>
  <c r="H4106" i="12" s="1"/>
  <c r="G4107" i="12"/>
  <c r="H4107" i="12" s="1"/>
  <c r="G4108" i="12"/>
  <c r="H4108" i="12" s="1"/>
  <c r="G4109" i="12"/>
  <c r="H4109" i="12" s="1"/>
  <c r="G4110" i="12"/>
  <c r="H4110" i="12" s="1"/>
  <c r="G4111" i="12"/>
  <c r="H4111" i="12" s="1"/>
  <c r="G4112" i="12"/>
  <c r="H4112" i="12" s="1"/>
  <c r="G4113" i="12"/>
  <c r="H4113" i="12" s="1"/>
  <c r="G4114" i="12"/>
  <c r="H4114" i="12" s="1"/>
  <c r="G4115" i="12"/>
  <c r="H4115" i="12" s="1"/>
  <c r="G4116" i="12"/>
  <c r="H4116" i="12" s="1"/>
  <c r="G4117" i="12"/>
  <c r="H4117" i="12" s="1"/>
  <c r="G4118" i="12"/>
  <c r="H4118" i="12" s="1"/>
  <c r="G4119" i="12"/>
  <c r="H4119" i="12" s="1"/>
  <c r="G4120" i="12"/>
  <c r="H4120" i="12" s="1"/>
  <c r="G4121" i="12"/>
  <c r="H4121" i="12" s="1"/>
  <c r="G4122" i="12"/>
  <c r="H4122" i="12" s="1"/>
  <c r="G4123" i="12"/>
  <c r="H4123" i="12" s="1"/>
  <c r="G4124" i="12"/>
  <c r="H4124" i="12" s="1"/>
  <c r="G4125" i="12"/>
  <c r="H4125" i="12" s="1"/>
  <c r="G4126" i="12"/>
  <c r="H4126" i="12" s="1"/>
  <c r="G4127" i="12"/>
  <c r="H4127" i="12" s="1"/>
  <c r="G4128" i="12"/>
  <c r="H4128" i="12" s="1"/>
  <c r="G4129" i="12"/>
  <c r="H4129" i="12" s="1"/>
  <c r="G4130" i="12"/>
  <c r="H4130" i="12" s="1"/>
  <c r="G4131" i="12"/>
  <c r="H4131" i="12" s="1"/>
  <c r="G4132" i="12"/>
  <c r="H4132" i="12" s="1"/>
  <c r="G4133" i="12"/>
  <c r="H4133" i="12" s="1"/>
  <c r="G4134" i="12"/>
  <c r="H4134" i="12" s="1"/>
  <c r="G4135" i="12"/>
  <c r="H4135" i="12" s="1"/>
  <c r="G4136" i="12"/>
  <c r="H4136" i="12" s="1"/>
  <c r="G4137" i="12"/>
  <c r="H4137" i="12" s="1"/>
  <c r="G4138" i="12"/>
  <c r="H4138" i="12" s="1"/>
  <c r="G4139" i="12"/>
  <c r="H4139" i="12" s="1"/>
  <c r="G4140" i="12"/>
  <c r="H4140" i="12" s="1"/>
  <c r="G4141" i="12"/>
  <c r="H4141" i="12" s="1"/>
  <c r="G4142" i="12"/>
  <c r="H4142" i="12" s="1"/>
  <c r="G4143" i="12"/>
  <c r="H4143" i="12" s="1"/>
  <c r="G4144" i="12"/>
  <c r="H4144" i="12" s="1"/>
  <c r="G4145" i="12"/>
  <c r="H4145" i="12" s="1"/>
  <c r="G4146" i="12"/>
  <c r="H4146" i="12" s="1"/>
  <c r="G4147" i="12"/>
  <c r="H4147" i="12" s="1"/>
  <c r="G4148" i="12"/>
  <c r="H4148" i="12" s="1"/>
  <c r="G4149" i="12"/>
  <c r="H4149" i="12" s="1"/>
  <c r="G4150" i="12"/>
  <c r="H4150" i="12" s="1"/>
  <c r="G4151" i="12"/>
  <c r="H4151" i="12" s="1"/>
  <c r="G4152" i="12"/>
  <c r="H4152" i="12" s="1"/>
  <c r="G4153" i="12"/>
  <c r="H4153" i="12" s="1"/>
  <c r="G4154" i="12"/>
  <c r="H4154" i="12" s="1"/>
  <c r="G4155" i="12"/>
  <c r="H4155" i="12" s="1"/>
  <c r="G4156" i="12"/>
  <c r="H4156" i="12" s="1"/>
  <c r="G4157" i="12"/>
  <c r="H4157" i="12" s="1"/>
  <c r="G4158" i="12"/>
  <c r="H4158" i="12" s="1"/>
  <c r="G4159" i="12"/>
  <c r="H4159" i="12" s="1"/>
  <c r="G4160" i="12"/>
  <c r="H4160" i="12" s="1"/>
  <c r="G4161" i="12"/>
  <c r="H4161" i="12" s="1"/>
  <c r="G4162" i="12"/>
  <c r="H4162" i="12" s="1"/>
  <c r="G4163" i="12"/>
  <c r="H4163" i="12" s="1"/>
  <c r="G4164" i="12"/>
  <c r="H4164" i="12" s="1"/>
  <c r="G4165" i="12"/>
  <c r="H4165" i="12" s="1"/>
  <c r="G4166" i="12"/>
  <c r="H4166" i="12" s="1"/>
  <c r="G4167" i="12"/>
  <c r="H4167" i="12" s="1"/>
  <c r="G4168" i="12"/>
  <c r="H4168" i="12" s="1"/>
  <c r="G4169" i="12"/>
  <c r="H4169" i="12" s="1"/>
  <c r="G4170" i="12"/>
  <c r="H4170" i="12" s="1"/>
  <c r="G4171" i="12"/>
  <c r="H4171" i="12" s="1"/>
  <c r="G4172" i="12"/>
  <c r="H4172" i="12" s="1"/>
  <c r="G4173" i="12"/>
  <c r="H4173" i="12" s="1"/>
  <c r="G4174" i="12"/>
  <c r="H4174" i="12" s="1"/>
  <c r="G4175" i="12"/>
  <c r="H4175" i="12" s="1"/>
  <c r="G4176" i="12"/>
  <c r="H4176" i="12" s="1"/>
  <c r="G4177" i="12"/>
  <c r="H4177" i="12" s="1"/>
  <c r="G4178" i="12"/>
  <c r="H4178" i="12" s="1"/>
  <c r="G4179" i="12"/>
  <c r="H4179" i="12" s="1"/>
  <c r="G4180" i="12"/>
  <c r="H4180" i="12" s="1"/>
  <c r="G4181" i="12"/>
  <c r="H4181" i="12" s="1"/>
  <c r="G4182" i="12"/>
  <c r="H4182" i="12" s="1"/>
  <c r="G4183" i="12"/>
  <c r="H4183" i="12" s="1"/>
  <c r="G4184" i="12"/>
  <c r="H4184" i="12" s="1"/>
  <c r="G4185" i="12"/>
  <c r="H4185" i="12" s="1"/>
  <c r="G4186" i="12"/>
  <c r="H4186" i="12" s="1"/>
  <c r="G4187" i="12"/>
  <c r="H4187" i="12" s="1"/>
  <c r="G4188" i="12"/>
  <c r="H4188" i="12" s="1"/>
  <c r="G4189" i="12"/>
  <c r="H4189" i="12" s="1"/>
  <c r="G4190" i="12"/>
  <c r="H4190" i="12" s="1"/>
  <c r="G4191" i="12"/>
  <c r="H4191" i="12" s="1"/>
  <c r="G4192" i="12"/>
  <c r="H4192" i="12" s="1"/>
  <c r="G4193" i="12"/>
  <c r="H4193" i="12" s="1"/>
  <c r="G4194" i="12"/>
  <c r="H4194" i="12" s="1"/>
  <c r="G4195" i="12"/>
  <c r="H4195" i="12" s="1"/>
  <c r="G4196" i="12"/>
  <c r="H4196" i="12" s="1"/>
  <c r="G4197" i="12"/>
  <c r="H4197" i="12" s="1"/>
  <c r="G4198" i="12"/>
  <c r="H4198" i="12" s="1"/>
  <c r="G4199" i="12"/>
  <c r="H4199" i="12" s="1"/>
  <c r="G4200" i="12"/>
  <c r="H4200" i="12" s="1"/>
  <c r="G4201" i="12"/>
  <c r="H4201" i="12" s="1"/>
  <c r="G4202" i="12"/>
  <c r="H4202" i="12" s="1"/>
  <c r="G4203" i="12"/>
  <c r="H4203" i="12" s="1"/>
  <c r="G4204" i="12"/>
  <c r="H4204" i="12" s="1"/>
  <c r="G4205" i="12"/>
  <c r="H4205" i="12" s="1"/>
  <c r="G4206" i="12"/>
  <c r="H4206" i="12" s="1"/>
  <c r="G4207" i="12"/>
  <c r="H4207" i="12" s="1"/>
  <c r="G4208" i="12"/>
  <c r="H4208" i="12" s="1"/>
  <c r="G4209" i="12"/>
  <c r="H4209" i="12" s="1"/>
  <c r="G4210" i="12"/>
  <c r="H4210" i="12" s="1"/>
  <c r="G4211" i="12"/>
  <c r="H4211" i="12" s="1"/>
  <c r="G4212" i="12"/>
  <c r="H4212" i="12" s="1"/>
  <c r="G4213" i="12"/>
  <c r="H4213" i="12" s="1"/>
  <c r="G4214" i="12"/>
  <c r="H4214" i="12" s="1"/>
  <c r="G4215" i="12"/>
  <c r="H4215" i="12" s="1"/>
  <c r="G4216" i="12"/>
  <c r="H4216" i="12" s="1"/>
  <c r="G4217" i="12"/>
  <c r="H4217" i="12" s="1"/>
  <c r="G4218" i="12"/>
  <c r="H4218" i="12" s="1"/>
  <c r="G4219" i="12"/>
  <c r="H4219" i="12" s="1"/>
  <c r="G4220" i="12"/>
  <c r="H4220" i="12" s="1"/>
  <c r="G4221" i="12"/>
  <c r="H4221" i="12" s="1"/>
  <c r="G4222" i="12"/>
  <c r="H4222" i="12" s="1"/>
  <c r="G4223" i="12"/>
  <c r="H4223" i="12" s="1"/>
  <c r="G4224" i="12"/>
  <c r="H4224" i="12" s="1"/>
  <c r="G4225" i="12"/>
  <c r="H4225" i="12" s="1"/>
  <c r="G4226" i="12"/>
  <c r="H4226" i="12" s="1"/>
  <c r="G4227" i="12"/>
  <c r="H4227" i="12" s="1"/>
  <c r="G4228" i="12"/>
  <c r="H4228" i="12" s="1"/>
  <c r="G4229" i="12"/>
  <c r="H4229" i="12" s="1"/>
  <c r="G4230" i="12"/>
  <c r="H4230" i="12" s="1"/>
  <c r="G4231" i="12"/>
  <c r="H4231" i="12" s="1"/>
  <c r="G4232" i="12"/>
  <c r="H4232" i="12" s="1"/>
  <c r="G4233" i="12"/>
  <c r="H4233" i="12" s="1"/>
  <c r="G4234" i="12"/>
  <c r="H4234" i="12" s="1"/>
  <c r="G4235" i="12"/>
  <c r="H4235" i="12" s="1"/>
  <c r="G4236" i="12"/>
  <c r="H4236" i="12" s="1"/>
  <c r="G4237" i="12"/>
  <c r="H4237" i="12" s="1"/>
  <c r="G4238" i="12"/>
  <c r="H4238" i="12" s="1"/>
  <c r="G4239" i="12"/>
  <c r="H4239" i="12" s="1"/>
  <c r="G4240" i="12"/>
  <c r="H4240" i="12" s="1"/>
  <c r="G4241" i="12"/>
  <c r="H4241" i="12" s="1"/>
  <c r="G4242" i="12"/>
  <c r="H4242" i="12" s="1"/>
  <c r="G4243" i="12"/>
  <c r="H4243" i="12" s="1"/>
  <c r="G4244" i="12"/>
  <c r="H4244" i="12" s="1"/>
  <c r="G4245" i="12"/>
  <c r="H4245" i="12" s="1"/>
  <c r="G4246" i="12"/>
  <c r="H4246" i="12" s="1"/>
  <c r="G4247" i="12"/>
  <c r="H4247" i="12" s="1"/>
  <c r="G4248" i="12"/>
  <c r="H4248" i="12" s="1"/>
  <c r="G4249" i="12"/>
  <c r="H4249" i="12" s="1"/>
  <c r="G4250" i="12"/>
  <c r="H4250" i="12" s="1"/>
  <c r="G4251" i="12"/>
  <c r="H4251" i="12" s="1"/>
  <c r="G4252" i="12"/>
  <c r="H4252" i="12" s="1"/>
  <c r="G4253" i="12"/>
  <c r="H4253" i="12" s="1"/>
  <c r="G4254" i="12"/>
  <c r="H4254" i="12" s="1"/>
  <c r="G4255" i="12"/>
  <c r="H4255" i="12" s="1"/>
  <c r="G4256" i="12"/>
  <c r="H4256" i="12" s="1"/>
  <c r="G4257" i="12"/>
  <c r="H4257" i="12" s="1"/>
  <c r="G4258" i="12"/>
  <c r="H4258" i="12" s="1"/>
  <c r="G4259" i="12"/>
  <c r="H4259" i="12" s="1"/>
  <c r="G4260" i="12"/>
  <c r="H4260" i="12" s="1"/>
  <c r="G4261" i="12"/>
  <c r="H4261" i="12" s="1"/>
  <c r="G4262" i="12"/>
  <c r="H4262" i="12" s="1"/>
  <c r="G4263" i="12"/>
  <c r="H4263" i="12" s="1"/>
  <c r="G4264" i="12"/>
  <c r="H4264" i="12" s="1"/>
  <c r="G4265" i="12"/>
  <c r="H4265" i="12" s="1"/>
  <c r="G4266" i="12"/>
  <c r="H4266" i="12" s="1"/>
  <c r="G4267" i="12"/>
  <c r="H4267" i="12" s="1"/>
  <c r="G4268" i="12"/>
  <c r="H4268" i="12" s="1"/>
  <c r="G4269" i="12"/>
  <c r="H4269" i="12" s="1"/>
  <c r="G4270" i="12"/>
  <c r="H4270" i="12" s="1"/>
  <c r="G4271" i="12"/>
  <c r="H4271" i="12" s="1"/>
  <c r="G4272" i="12"/>
  <c r="H4272" i="12" s="1"/>
  <c r="G4273" i="12"/>
  <c r="H4273" i="12" s="1"/>
  <c r="G4274" i="12"/>
  <c r="H4274" i="12" s="1"/>
  <c r="G4275" i="12"/>
  <c r="H4275" i="12" s="1"/>
  <c r="G4276" i="12"/>
  <c r="H4276" i="12" s="1"/>
  <c r="G4277" i="12"/>
  <c r="H4277" i="12" s="1"/>
  <c r="G4278" i="12"/>
  <c r="H4278" i="12" s="1"/>
  <c r="G4279" i="12"/>
  <c r="H4279" i="12" s="1"/>
  <c r="G4280" i="12"/>
  <c r="H4280" i="12" s="1"/>
  <c r="G4281" i="12"/>
  <c r="H4281" i="12" s="1"/>
  <c r="G4282" i="12"/>
  <c r="H4282" i="12" s="1"/>
  <c r="G4283" i="12"/>
  <c r="H4283" i="12" s="1"/>
  <c r="G4284" i="12"/>
  <c r="H4284" i="12" s="1"/>
  <c r="G4285" i="12"/>
  <c r="H4285" i="12" s="1"/>
  <c r="G4286" i="12"/>
  <c r="H4286" i="12" s="1"/>
  <c r="G4287" i="12"/>
  <c r="H4287" i="12" s="1"/>
  <c r="G4288" i="12"/>
  <c r="H4288" i="12" s="1"/>
  <c r="G4289" i="12"/>
  <c r="H4289" i="12" s="1"/>
  <c r="G4290" i="12"/>
  <c r="H4290" i="12" s="1"/>
  <c r="G4291" i="12"/>
  <c r="H4291" i="12" s="1"/>
  <c r="G4292" i="12"/>
  <c r="H4292" i="12" s="1"/>
  <c r="G4293" i="12"/>
  <c r="H4293" i="12" s="1"/>
  <c r="G4294" i="12"/>
  <c r="H4294" i="12" s="1"/>
  <c r="G4295" i="12"/>
  <c r="H4295" i="12" s="1"/>
  <c r="G4296" i="12"/>
  <c r="H4296" i="12" s="1"/>
  <c r="G4297" i="12"/>
  <c r="H4297" i="12" s="1"/>
  <c r="G4298" i="12"/>
  <c r="H4298" i="12" s="1"/>
  <c r="G4299" i="12"/>
  <c r="H4299" i="12" s="1"/>
  <c r="G4300" i="12"/>
  <c r="H4300" i="12" s="1"/>
  <c r="G4301" i="12"/>
  <c r="H4301" i="12" s="1"/>
  <c r="G4302" i="12"/>
  <c r="H4302" i="12" s="1"/>
  <c r="G4303" i="12"/>
  <c r="H4303" i="12" s="1"/>
  <c r="G4304" i="12"/>
  <c r="H4304" i="12" s="1"/>
  <c r="G4305" i="12"/>
  <c r="H4305" i="12" s="1"/>
  <c r="G4306" i="12"/>
  <c r="H4306" i="12" s="1"/>
  <c r="G4307" i="12"/>
  <c r="H4307" i="12" s="1"/>
  <c r="G4308" i="12"/>
  <c r="H4308" i="12" s="1"/>
  <c r="G4309" i="12"/>
  <c r="H4309" i="12" s="1"/>
  <c r="G4310" i="12"/>
  <c r="H4310" i="12" s="1"/>
  <c r="G4311" i="12"/>
  <c r="H4311" i="12" s="1"/>
  <c r="G4312" i="12"/>
  <c r="H4312" i="12" s="1"/>
  <c r="G4313" i="12"/>
  <c r="H4313" i="12" s="1"/>
  <c r="G4314" i="12"/>
  <c r="H4314" i="12" s="1"/>
  <c r="G4315" i="12"/>
  <c r="H4315" i="12" s="1"/>
  <c r="G4316" i="12"/>
  <c r="H4316" i="12" s="1"/>
  <c r="G4317" i="12"/>
  <c r="H4317" i="12" s="1"/>
  <c r="G4318" i="12"/>
  <c r="H4318" i="12" s="1"/>
  <c r="G4319" i="12"/>
  <c r="H4319" i="12" s="1"/>
  <c r="G4320" i="12"/>
  <c r="H4320" i="12" s="1"/>
  <c r="G4321" i="12"/>
  <c r="H4321" i="12" s="1"/>
  <c r="G4322" i="12"/>
  <c r="H4322" i="12" s="1"/>
  <c r="G4323" i="12"/>
  <c r="H4323" i="12" s="1"/>
  <c r="G4324" i="12"/>
  <c r="H4324" i="12" s="1"/>
  <c r="G4325" i="12"/>
  <c r="H4325" i="12" s="1"/>
  <c r="G4326" i="12"/>
  <c r="H4326" i="12" s="1"/>
  <c r="G4327" i="12"/>
  <c r="H4327" i="12" s="1"/>
  <c r="G4328" i="12"/>
  <c r="H4328" i="12" s="1"/>
  <c r="G4329" i="12"/>
  <c r="H4329" i="12" s="1"/>
  <c r="G4330" i="12"/>
  <c r="H4330" i="12" s="1"/>
  <c r="G4331" i="12"/>
  <c r="H4331" i="12" s="1"/>
  <c r="G4332" i="12"/>
  <c r="H4332" i="12" s="1"/>
  <c r="G4333" i="12"/>
  <c r="H4333" i="12" s="1"/>
  <c r="G4334" i="12"/>
  <c r="H4334" i="12" s="1"/>
  <c r="G4335" i="12"/>
  <c r="H4335" i="12" s="1"/>
  <c r="G4336" i="12"/>
  <c r="H4336" i="12" s="1"/>
  <c r="G4337" i="12"/>
  <c r="H4337" i="12" s="1"/>
  <c r="G4338" i="12"/>
  <c r="H4338" i="12" s="1"/>
  <c r="G4339" i="12"/>
  <c r="H4339" i="12" s="1"/>
  <c r="G4340" i="12"/>
  <c r="H4340" i="12" s="1"/>
  <c r="G4341" i="12"/>
  <c r="H4341" i="12" s="1"/>
  <c r="G4342" i="12"/>
  <c r="H4342" i="12" s="1"/>
  <c r="G4343" i="12"/>
  <c r="H4343" i="12" s="1"/>
  <c r="G4344" i="12"/>
  <c r="H4344" i="12" s="1"/>
  <c r="G4345" i="12"/>
  <c r="H4345" i="12" s="1"/>
  <c r="G4346" i="12"/>
  <c r="H4346" i="12" s="1"/>
  <c r="G4347" i="12"/>
  <c r="H4347" i="12" s="1"/>
  <c r="G4348" i="12"/>
  <c r="H4348" i="12" s="1"/>
  <c r="G4349" i="12"/>
  <c r="H4349" i="12" s="1"/>
  <c r="G4350" i="12"/>
  <c r="H4350" i="12" s="1"/>
  <c r="G4351" i="12"/>
  <c r="H4351" i="12" s="1"/>
  <c r="G4352" i="12"/>
  <c r="H4352" i="12" s="1"/>
  <c r="G4353" i="12"/>
  <c r="H4353" i="12" s="1"/>
  <c r="G4354" i="12"/>
  <c r="H4354" i="12" s="1"/>
  <c r="G4355" i="12"/>
  <c r="H4355" i="12" s="1"/>
  <c r="G4356" i="12"/>
  <c r="H4356" i="12" s="1"/>
  <c r="G4357" i="12"/>
  <c r="H4357" i="12" s="1"/>
  <c r="G4358" i="12"/>
  <c r="H4358" i="12" s="1"/>
  <c r="G4359" i="12"/>
  <c r="H4359" i="12" s="1"/>
  <c r="G4360" i="12"/>
  <c r="H4360" i="12" s="1"/>
  <c r="G4361" i="12"/>
  <c r="H4361" i="12" s="1"/>
  <c r="G4362" i="12"/>
  <c r="H4362" i="12" s="1"/>
  <c r="G4363" i="12"/>
  <c r="H4363" i="12" s="1"/>
  <c r="G4364" i="12"/>
  <c r="H4364" i="12" s="1"/>
  <c r="G4365" i="12"/>
  <c r="H4365" i="12" s="1"/>
  <c r="G4366" i="12"/>
  <c r="H4366" i="12" s="1"/>
  <c r="G4367" i="12"/>
  <c r="H4367" i="12" s="1"/>
  <c r="G4368" i="12"/>
  <c r="H4368" i="12" s="1"/>
  <c r="G4369" i="12"/>
  <c r="H4369" i="12" s="1"/>
  <c r="G4370" i="12"/>
  <c r="H4370" i="12" s="1"/>
  <c r="G4371" i="12"/>
  <c r="H4371" i="12" s="1"/>
  <c r="G4372" i="12"/>
  <c r="H4372" i="12" s="1"/>
  <c r="G4373" i="12"/>
  <c r="H4373" i="12" s="1"/>
  <c r="G4374" i="12"/>
  <c r="H4374" i="12" s="1"/>
  <c r="G4375" i="12"/>
  <c r="H4375" i="12" s="1"/>
  <c r="G4376" i="12"/>
  <c r="H4376" i="12" s="1"/>
  <c r="G4377" i="12"/>
  <c r="H4377" i="12" s="1"/>
  <c r="G4378" i="12"/>
  <c r="H4378" i="12" s="1"/>
  <c r="G4379" i="12"/>
  <c r="H4379" i="12" s="1"/>
  <c r="G4380" i="12"/>
  <c r="H4380" i="12" s="1"/>
  <c r="G4381" i="12"/>
  <c r="H4381" i="12" s="1"/>
  <c r="G4382" i="12"/>
  <c r="H4382" i="12" s="1"/>
  <c r="G4383" i="12"/>
  <c r="H4383" i="12" s="1"/>
  <c r="G4384" i="12"/>
  <c r="H4384" i="12" s="1"/>
  <c r="G4385" i="12"/>
  <c r="H4385" i="12" s="1"/>
  <c r="G4386" i="12"/>
  <c r="H4386" i="12" s="1"/>
  <c r="G4387" i="12"/>
  <c r="H4387" i="12" s="1"/>
  <c r="G4388" i="12"/>
  <c r="H4388" i="12" s="1"/>
  <c r="G4389" i="12"/>
  <c r="H4389" i="12" s="1"/>
  <c r="G4390" i="12"/>
  <c r="H4390" i="12" s="1"/>
  <c r="G4391" i="12"/>
  <c r="H4391" i="12" s="1"/>
  <c r="G4392" i="12"/>
  <c r="H4392" i="12" s="1"/>
  <c r="G4393" i="12"/>
  <c r="H4393" i="12" s="1"/>
  <c r="G4394" i="12"/>
  <c r="H4394" i="12" s="1"/>
  <c r="G4395" i="12"/>
  <c r="H4395" i="12" s="1"/>
  <c r="G4396" i="12"/>
  <c r="H4396" i="12" s="1"/>
  <c r="G4397" i="12"/>
  <c r="H4397" i="12" s="1"/>
  <c r="G4398" i="12"/>
  <c r="H4398" i="12" s="1"/>
  <c r="G4399" i="12"/>
  <c r="H4399" i="12" s="1"/>
  <c r="G4400" i="12"/>
  <c r="H4400" i="12" s="1"/>
  <c r="G4401" i="12"/>
  <c r="H4401" i="12" s="1"/>
  <c r="G4402" i="12"/>
  <c r="H4402" i="12" s="1"/>
  <c r="G4403" i="12"/>
  <c r="H4403" i="12" s="1"/>
  <c r="G4404" i="12"/>
  <c r="H4404" i="12" s="1"/>
  <c r="G4405" i="12"/>
  <c r="H4405" i="12" s="1"/>
  <c r="G4406" i="12"/>
  <c r="H4406" i="12" s="1"/>
  <c r="G4407" i="12"/>
  <c r="H4407" i="12" s="1"/>
  <c r="G4408" i="12"/>
  <c r="H4408" i="12" s="1"/>
  <c r="G4409" i="12"/>
  <c r="H4409" i="12" s="1"/>
  <c r="G4410" i="12"/>
  <c r="H4410" i="12" s="1"/>
  <c r="G4411" i="12"/>
  <c r="H4411" i="12" s="1"/>
  <c r="G4412" i="12"/>
  <c r="H4412" i="12" s="1"/>
  <c r="G4413" i="12"/>
  <c r="H4413" i="12" s="1"/>
  <c r="G4414" i="12"/>
  <c r="H4414" i="12" s="1"/>
  <c r="G4415" i="12"/>
  <c r="H4415" i="12" s="1"/>
  <c r="G4416" i="12"/>
  <c r="H4416" i="12" s="1"/>
  <c r="G4417" i="12"/>
  <c r="H4417" i="12" s="1"/>
  <c r="G4418" i="12"/>
  <c r="H4418" i="12" s="1"/>
  <c r="G4419" i="12"/>
  <c r="H4419" i="12" s="1"/>
  <c r="G4420" i="12"/>
  <c r="H4420" i="12" s="1"/>
  <c r="G4421" i="12"/>
  <c r="H4421" i="12" s="1"/>
  <c r="G4422" i="12"/>
  <c r="H4422" i="12" s="1"/>
  <c r="G4423" i="12"/>
  <c r="H4423" i="12" s="1"/>
  <c r="G4424" i="12"/>
  <c r="H4424" i="12" s="1"/>
  <c r="G4425" i="12"/>
  <c r="H4425" i="12" s="1"/>
  <c r="G4426" i="12"/>
  <c r="H4426" i="12" s="1"/>
  <c r="G4427" i="12"/>
  <c r="H4427" i="12" s="1"/>
  <c r="G4428" i="12"/>
  <c r="H4428" i="12" s="1"/>
  <c r="G4429" i="12"/>
  <c r="H4429" i="12" s="1"/>
  <c r="G4430" i="12"/>
  <c r="H4430" i="12" s="1"/>
  <c r="G4431" i="12"/>
  <c r="H4431" i="12" s="1"/>
  <c r="G4432" i="12"/>
  <c r="H4432" i="12" s="1"/>
  <c r="G4433" i="12"/>
  <c r="H4433" i="12" s="1"/>
  <c r="G4434" i="12"/>
  <c r="H4434" i="12" s="1"/>
  <c r="G4435" i="12"/>
  <c r="H4435" i="12" s="1"/>
  <c r="G4436" i="12"/>
  <c r="H4436" i="12" s="1"/>
  <c r="G4437" i="12"/>
  <c r="H4437" i="12" s="1"/>
  <c r="G4438" i="12"/>
  <c r="H4438" i="12" s="1"/>
  <c r="G4439" i="12"/>
  <c r="H4439" i="12" s="1"/>
  <c r="G4440" i="12"/>
  <c r="H4440" i="12" s="1"/>
  <c r="G4441" i="12"/>
  <c r="H4441" i="12" s="1"/>
  <c r="G4442" i="12"/>
  <c r="H4442" i="12" s="1"/>
  <c r="G4443" i="12"/>
  <c r="H4443" i="12" s="1"/>
  <c r="G4444" i="12"/>
  <c r="H4444" i="12" s="1"/>
  <c r="G4445" i="12"/>
  <c r="H4445" i="12" s="1"/>
  <c r="G4446" i="12"/>
  <c r="H4446" i="12" s="1"/>
  <c r="G4447" i="12"/>
  <c r="H4447" i="12" s="1"/>
  <c r="G4448" i="12"/>
  <c r="H4448" i="12" s="1"/>
  <c r="G4449" i="12"/>
  <c r="H4449" i="12" s="1"/>
  <c r="G4450" i="12"/>
  <c r="H4450" i="12" s="1"/>
  <c r="G4451" i="12"/>
  <c r="H4451" i="12" s="1"/>
  <c r="G4452" i="12"/>
  <c r="H4452" i="12" s="1"/>
  <c r="G4453" i="12"/>
  <c r="H4453" i="12" s="1"/>
  <c r="G4454" i="12"/>
  <c r="H4454" i="12" s="1"/>
  <c r="G4455" i="12"/>
  <c r="H4455" i="12" s="1"/>
  <c r="G4456" i="12"/>
  <c r="H4456" i="12" s="1"/>
  <c r="G4457" i="12"/>
  <c r="H4457" i="12" s="1"/>
  <c r="G4458" i="12"/>
  <c r="H4458" i="12" s="1"/>
  <c r="G4459" i="12"/>
  <c r="H4459" i="12" s="1"/>
  <c r="G4460" i="12"/>
  <c r="H4460" i="12" s="1"/>
  <c r="G4461" i="12"/>
  <c r="H4461" i="12" s="1"/>
  <c r="G4462" i="12"/>
  <c r="H4462" i="12" s="1"/>
  <c r="G4463" i="12"/>
  <c r="H4463" i="12" s="1"/>
  <c r="G4464" i="12"/>
  <c r="H4464" i="12" s="1"/>
  <c r="G4465" i="12"/>
  <c r="H4465" i="12" s="1"/>
  <c r="G4466" i="12"/>
  <c r="H4466" i="12" s="1"/>
  <c r="G4467" i="12"/>
  <c r="H4467" i="12" s="1"/>
  <c r="G4468" i="12"/>
  <c r="H4468" i="12" s="1"/>
  <c r="G4469" i="12"/>
  <c r="H4469" i="12" s="1"/>
  <c r="G4470" i="12"/>
  <c r="H4470" i="12" s="1"/>
  <c r="G4471" i="12"/>
  <c r="H4471" i="12" s="1"/>
  <c r="G4472" i="12"/>
  <c r="H4472" i="12" s="1"/>
  <c r="G4473" i="12"/>
  <c r="H4473" i="12" s="1"/>
  <c r="G4474" i="12"/>
  <c r="H4474" i="12" s="1"/>
  <c r="G4475" i="12"/>
  <c r="H4475" i="12" s="1"/>
  <c r="G4476" i="12"/>
  <c r="H4476" i="12" s="1"/>
  <c r="G4477" i="12"/>
  <c r="H4477" i="12" s="1"/>
  <c r="G4478" i="12"/>
  <c r="H4478" i="12" s="1"/>
  <c r="G4479" i="12"/>
  <c r="H4479" i="12" s="1"/>
  <c r="G4480" i="12"/>
  <c r="H4480" i="12" s="1"/>
  <c r="G4481" i="12"/>
  <c r="H4481" i="12" s="1"/>
  <c r="G4482" i="12"/>
  <c r="H4482" i="12" s="1"/>
  <c r="G4483" i="12"/>
  <c r="H4483" i="12" s="1"/>
  <c r="G4484" i="12"/>
  <c r="H4484" i="12" s="1"/>
  <c r="G4485" i="12"/>
  <c r="H4485" i="12" s="1"/>
  <c r="G4486" i="12"/>
  <c r="H4486" i="12" s="1"/>
  <c r="G4487" i="12"/>
  <c r="H4487" i="12" s="1"/>
  <c r="G4488" i="12"/>
  <c r="H4488" i="12" s="1"/>
  <c r="G4489" i="12"/>
  <c r="H4489" i="12" s="1"/>
  <c r="G4490" i="12"/>
  <c r="H4490" i="12" s="1"/>
  <c r="G4491" i="12"/>
  <c r="H4491" i="12" s="1"/>
  <c r="G4492" i="12"/>
  <c r="H4492" i="12" s="1"/>
  <c r="G4493" i="12"/>
  <c r="H4493" i="12" s="1"/>
  <c r="G4494" i="12"/>
  <c r="H4494" i="12" s="1"/>
  <c r="G4495" i="12"/>
  <c r="H4495" i="12" s="1"/>
  <c r="G4496" i="12"/>
  <c r="H4496" i="12" s="1"/>
  <c r="G4497" i="12"/>
  <c r="H4497" i="12" s="1"/>
  <c r="G4498" i="12"/>
  <c r="H4498" i="12" s="1"/>
  <c r="G4499" i="12"/>
  <c r="H4499" i="12" s="1"/>
  <c r="G4500" i="12"/>
  <c r="H4500" i="12" s="1"/>
  <c r="G4501" i="12"/>
  <c r="H4501" i="12" s="1"/>
  <c r="G4502" i="12"/>
  <c r="H4502" i="12" s="1"/>
  <c r="G4503" i="12"/>
  <c r="H4503" i="12" s="1"/>
  <c r="G4504" i="12"/>
  <c r="H4504" i="12" s="1"/>
  <c r="G4505" i="12"/>
  <c r="H4505" i="12" s="1"/>
  <c r="G4506" i="12"/>
  <c r="H4506" i="12" s="1"/>
  <c r="G4507" i="12"/>
  <c r="H4507" i="12" s="1"/>
  <c r="G4508" i="12"/>
  <c r="H4508" i="12" s="1"/>
  <c r="G4509" i="12"/>
  <c r="H4509" i="12" s="1"/>
  <c r="G4510" i="12"/>
  <c r="H4510" i="12" s="1"/>
  <c r="G4511" i="12"/>
  <c r="H4511" i="12" s="1"/>
  <c r="G4512" i="12"/>
  <c r="H4512" i="12" s="1"/>
  <c r="G4513" i="12"/>
  <c r="H4513" i="12" s="1"/>
  <c r="G4514" i="12"/>
  <c r="H4514" i="12" s="1"/>
  <c r="G4515" i="12"/>
  <c r="H4515" i="12" s="1"/>
  <c r="G4516" i="12"/>
  <c r="H4516" i="12" s="1"/>
  <c r="G4517" i="12"/>
  <c r="H4517" i="12" s="1"/>
  <c r="G4518" i="12"/>
  <c r="H4518" i="12" s="1"/>
  <c r="G4519" i="12"/>
  <c r="H4519" i="12" s="1"/>
  <c r="G4520" i="12"/>
  <c r="H4520" i="12" s="1"/>
  <c r="G4521" i="12"/>
  <c r="H4521" i="12" s="1"/>
  <c r="G4522" i="12"/>
  <c r="H4522" i="12" s="1"/>
  <c r="G4523" i="12"/>
  <c r="H4523" i="12" s="1"/>
  <c r="G4524" i="12"/>
  <c r="H4524" i="12" s="1"/>
  <c r="G4525" i="12"/>
  <c r="H4525" i="12" s="1"/>
  <c r="G4526" i="12"/>
  <c r="H4526" i="12" s="1"/>
  <c r="G4527" i="12"/>
  <c r="H4527" i="12" s="1"/>
  <c r="G4528" i="12"/>
  <c r="H4528" i="12" s="1"/>
  <c r="G4529" i="12"/>
  <c r="H4529" i="12" s="1"/>
  <c r="G4530" i="12"/>
  <c r="H4530" i="12" s="1"/>
  <c r="G4531" i="12"/>
  <c r="H4531" i="12" s="1"/>
  <c r="G4532" i="12"/>
  <c r="H4532" i="12" s="1"/>
  <c r="G4533" i="12"/>
  <c r="H4533" i="12" s="1"/>
  <c r="G4534" i="12"/>
  <c r="H4534" i="12" s="1"/>
  <c r="G4535" i="12"/>
  <c r="H4535" i="12" s="1"/>
  <c r="G4536" i="12"/>
  <c r="H4536" i="12" s="1"/>
  <c r="G4537" i="12"/>
  <c r="H4537" i="12" s="1"/>
  <c r="G4538" i="12"/>
  <c r="H4538" i="12" s="1"/>
  <c r="G4539" i="12"/>
  <c r="H4539" i="12" s="1"/>
  <c r="G4540" i="12"/>
  <c r="H4540" i="12" s="1"/>
  <c r="G4541" i="12"/>
  <c r="H4541" i="12" s="1"/>
  <c r="G4542" i="12"/>
  <c r="H4542" i="12" s="1"/>
  <c r="G4543" i="12"/>
  <c r="H4543" i="12" s="1"/>
  <c r="G4544" i="12"/>
  <c r="H4544" i="12" s="1"/>
  <c r="G4545" i="12"/>
  <c r="H4545" i="12" s="1"/>
  <c r="G4546" i="12"/>
  <c r="H4546" i="12" s="1"/>
  <c r="G4547" i="12"/>
  <c r="H4547" i="12" s="1"/>
  <c r="G4548" i="12"/>
  <c r="H4548" i="12" s="1"/>
  <c r="G4549" i="12"/>
  <c r="H4549" i="12" s="1"/>
  <c r="G4550" i="12"/>
  <c r="H4550" i="12" s="1"/>
  <c r="G4551" i="12"/>
  <c r="H4551" i="12" s="1"/>
  <c r="G4552" i="12"/>
  <c r="H4552" i="12" s="1"/>
  <c r="G4553" i="12"/>
  <c r="H4553" i="12" s="1"/>
  <c r="G4554" i="12"/>
  <c r="H4554" i="12" s="1"/>
  <c r="G4555" i="12"/>
  <c r="H4555" i="12" s="1"/>
  <c r="G4556" i="12"/>
  <c r="H4556" i="12" s="1"/>
  <c r="G4557" i="12"/>
  <c r="H4557" i="12" s="1"/>
  <c r="G4558" i="12"/>
  <c r="H4558" i="12" s="1"/>
  <c r="G4559" i="12"/>
  <c r="H4559" i="12" s="1"/>
  <c r="G4560" i="12"/>
  <c r="H4560" i="12" s="1"/>
  <c r="G4561" i="12"/>
  <c r="H4561" i="12" s="1"/>
  <c r="G4562" i="12"/>
  <c r="H4562" i="12" s="1"/>
  <c r="G4563" i="12"/>
  <c r="H4563" i="12" s="1"/>
  <c r="G4564" i="12"/>
  <c r="H4564" i="12" s="1"/>
  <c r="G4565" i="12"/>
  <c r="H4565" i="12" s="1"/>
  <c r="G4566" i="12"/>
  <c r="H4566" i="12" s="1"/>
  <c r="G4567" i="12"/>
  <c r="H4567" i="12" s="1"/>
  <c r="G4568" i="12"/>
  <c r="H4568" i="12" s="1"/>
  <c r="G4569" i="12"/>
  <c r="H4569" i="12" s="1"/>
  <c r="G4570" i="12"/>
  <c r="H4570" i="12" s="1"/>
  <c r="G4571" i="12"/>
  <c r="H4571" i="12" s="1"/>
  <c r="G4572" i="12"/>
  <c r="H4572" i="12" s="1"/>
  <c r="G4573" i="12"/>
  <c r="H4573" i="12" s="1"/>
  <c r="G4574" i="12"/>
  <c r="H4574" i="12" s="1"/>
  <c r="G4575" i="12"/>
  <c r="H4575" i="12" s="1"/>
  <c r="G4576" i="12"/>
  <c r="H4576" i="12" s="1"/>
  <c r="G4577" i="12"/>
  <c r="H4577" i="12" s="1"/>
  <c r="G4578" i="12"/>
  <c r="H4578" i="12" s="1"/>
  <c r="G4579" i="12"/>
  <c r="H4579" i="12" s="1"/>
  <c r="G4580" i="12"/>
  <c r="H4580" i="12" s="1"/>
  <c r="G4581" i="12"/>
  <c r="H4581" i="12" s="1"/>
  <c r="G4582" i="12"/>
  <c r="H4582" i="12" s="1"/>
  <c r="G4583" i="12"/>
  <c r="H4583" i="12" s="1"/>
  <c r="G4584" i="12"/>
  <c r="H4584" i="12" s="1"/>
  <c r="G4585" i="12"/>
  <c r="H4585" i="12" s="1"/>
  <c r="G4586" i="12"/>
  <c r="H4586" i="12" s="1"/>
  <c r="G4587" i="12"/>
  <c r="H4587" i="12" s="1"/>
  <c r="G4588" i="12"/>
  <c r="H4588" i="12" s="1"/>
  <c r="G4589" i="12"/>
  <c r="H4589" i="12" s="1"/>
  <c r="G4590" i="12"/>
  <c r="H4590" i="12" s="1"/>
  <c r="G4591" i="12"/>
  <c r="H4591" i="12" s="1"/>
  <c r="G4592" i="12"/>
  <c r="H4592" i="12" s="1"/>
  <c r="G4593" i="12"/>
  <c r="H4593" i="12" s="1"/>
  <c r="G4594" i="12"/>
  <c r="H4594" i="12" s="1"/>
  <c r="G4595" i="12"/>
  <c r="H4595" i="12" s="1"/>
  <c r="G4596" i="12"/>
  <c r="H4596" i="12" s="1"/>
  <c r="G4597" i="12"/>
  <c r="H4597" i="12" s="1"/>
  <c r="G4598" i="12"/>
  <c r="H4598" i="12" s="1"/>
  <c r="G4599" i="12"/>
  <c r="H4599" i="12" s="1"/>
  <c r="G4600" i="12"/>
  <c r="H4600" i="12" s="1"/>
  <c r="G4601" i="12"/>
  <c r="H4601" i="12" s="1"/>
  <c r="G4602" i="12"/>
  <c r="H4602" i="12" s="1"/>
  <c r="G4603" i="12"/>
  <c r="H4603" i="12" s="1"/>
  <c r="G4604" i="12"/>
  <c r="H4604" i="12" s="1"/>
  <c r="G4605" i="12"/>
  <c r="H4605" i="12" s="1"/>
  <c r="G4606" i="12"/>
  <c r="H4606" i="12" s="1"/>
  <c r="G4607" i="12"/>
  <c r="H4607" i="12" s="1"/>
  <c r="G4608" i="12"/>
  <c r="H4608" i="12" s="1"/>
  <c r="G4609" i="12"/>
  <c r="H4609" i="12" s="1"/>
  <c r="G4610" i="12"/>
  <c r="H4610" i="12" s="1"/>
  <c r="G4611" i="12"/>
  <c r="H4611" i="12" s="1"/>
  <c r="G4612" i="12"/>
  <c r="H4612" i="12" s="1"/>
  <c r="G4613" i="12"/>
  <c r="H4613" i="12" s="1"/>
  <c r="G4614" i="12"/>
  <c r="H4614" i="12" s="1"/>
  <c r="G4615" i="12"/>
  <c r="H4615" i="12" s="1"/>
  <c r="G4616" i="12"/>
  <c r="H4616" i="12" s="1"/>
  <c r="G4617" i="12"/>
  <c r="H4617" i="12" s="1"/>
  <c r="G4618" i="12"/>
  <c r="H4618" i="12" s="1"/>
  <c r="G4619" i="12"/>
  <c r="H4619" i="12" s="1"/>
  <c r="G4620" i="12"/>
  <c r="H4620" i="12" s="1"/>
  <c r="G4621" i="12"/>
  <c r="H4621" i="12" s="1"/>
  <c r="G4622" i="12"/>
  <c r="H4622" i="12" s="1"/>
  <c r="G4623" i="12"/>
  <c r="H4623" i="12" s="1"/>
  <c r="G4624" i="12"/>
  <c r="H4624" i="12" s="1"/>
  <c r="G4625" i="12"/>
  <c r="H4625" i="12" s="1"/>
  <c r="G4626" i="12"/>
  <c r="H4626" i="12" s="1"/>
  <c r="G4627" i="12"/>
  <c r="H4627" i="12" s="1"/>
  <c r="G4628" i="12"/>
  <c r="H4628" i="12" s="1"/>
  <c r="G4629" i="12"/>
  <c r="H4629" i="12" s="1"/>
  <c r="G4630" i="12"/>
  <c r="H4630" i="12" s="1"/>
  <c r="G4631" i="12"/>
  <c r="H4631" i="12" s="1"/>
  <c r="G4632" i="12"/>
  <c r="H4632" i="12" s="1"/>
  <c r="G4633" i="12"/>
  <c r="G4634" i="12"/>
  <c r="H4634" i="12" s="1"/>
  <c r="G4635" i="12"/>
  <c r="H4635" i="12" s="1"/>
  <c r="G4636" i="12"/>
  <c r="H4636" i="12" s="1"/>
  <c r="G4637" i="12"/>
  <c r="H4637" i="12" s="1"/>
  <c r="G4638" i="12"/>
  <c r="H4638" i="12" s="1"/>
  <c r="G4639" i="12"/>
  <c r="H4639" i="12" s="1"/>
  <c r="G4640" i="12"/>
  <c r="H4640" i="12" s="1"/>
  <c r="G4641" i="12"/>
  <c r="H4641" i="12" s="1"/>
  <c r="G4642" i="12"/>
  <c r="H4642" i="12" s="1"/>
  <c r="G4643" i="12"/>
  <c r="H4643" i="12" s="1"/>
  <c r="G4644" i="12"/>
  <c r="H4644" i="12" s="1"/>
  <c r="G4645" i="12"/>
  <c r="H4645" i="12" s="1"/>
  <c r="G4646" i="12"/>
  <c r="H4646" i="12" s="1"/>
  <c r="G4647" i="12"/>
  <c r="H4647" i="12" s="1"/>
  <c r="G4648" i="12"/>
  <c r="H4648" i="12" s="1"/>
  <c r="G4649" i="12"/>
  <c r="H4649" i="12" s="1"/>
  <c r="G4650" i="12"/>
  <c r="H4650" i="12" s="1"/>
  <c r="G4651" i="12"/>
  <c r="H4651" i="12" s="1"/>
  <c r="G4652" i="12"/>
  <c r="H4652" i="12" s="1"/>
  <c r="G4653" i="12"/>
  <c r="H4653" i="12" s="1"/>
  <c r="G4654" i="12"/>
  <c r="H4654" i="12" s="1"/>
  <c r="G4655" i="12"/>
  <c r="H4655" i="12" s="1"/>
  <c r="G4656" i="12"/>
  <c r="H4656" i="12" s="1"/>
  <c r="G4657" i="12"/>
  <c r="H4657" i="12" s="1"/>
  <c r="G4658" i="12"/>
  <c r="H4658" i="12" s="1"/>
  <c r="G4659" i="12"/>
  <c r="H4659" i="12" s="1"/>
  <c r="G4660" i="12"/>
  <c r="H4660" i="12" s="1"/>
  <c r="G4661" i="12"/>
  <c r="H4661" i="12" s="1"/>
  <c r="G4662" i="12"/>
  <c r="H4662" i="12" s="1"/>
  <c r="G4663" i="12"/>
  <c r="H4663" i="12" s="1"/>
  <c r="G4664" i="12"/>
  <c r="H4664" i="12" s="1"/>
  <c r="G4665" i="12"/>
  <c r="H4665" i="12" s="1"/>
  <c r="G4666" i="12"/>
  <c r="H4666" i="12" s="1"/>
  <c r="G4667" i="12"/>
  <c r="H4667" i="12" s="1"/>
  <c r="G4668" i="12"/>
  <c r="H4668" i="12" s="1"/>
  <c r="G4669" i="12"/>
  <c r="H4669" i="12" s="1"/>
  <c r="G4670" i="12"/>
  <c r="H4670" i="12" s="1"/>
  <c r="G4671" i="12"/>
  <c r="H4671" i="12" s="1"/>
  <c r="G4672" i="12"/>
  <c r="H4672" i="12" s="1"/>
  <c r="G4673" i="12"/>
  <c r="H4673" i="12" s="1"/>
  <c r="G4674" i="12"/>
  <c r="H4674" i="12" s="1"/>
  <c r="G4675" i="12"/>
  <c r="H4675" i="12" s="1"/>
  <c r="G4676" i="12"/>
  <c r="H4676" i="12" s="1"/>
  <c r="G4677" i="12"/>
  <c r="H4677" i="12" s="1"/>
  <c r="G4678" i="12"/>
  <c r="H4678" i="12" s="1"/>
  <c r="G4679" i="12"/>
  <c r="H4679" i="12" s="1"/>
  <c r="G4680" i="12"/>
  <c r="H4680" i="12" s="1"/>
  <c r="G4681" i="12"/>
  <c r="H4681" i="12" s="1"/>
  <c r="G4682" i="12"/>
  <c r="H4682" i="12" s="1"/>
  <c r="G4683" i="12"/>
  <c r="H4683" i="12" s="1"/>
  <c r="G4684" i="12"/>
  <c r="H4684" i="12" s="1"/>
  <c r="G4685" i="12"/>
  <c r="H4685" i="12" s="1"/>
  <c r="G4686" i="12"/>
  <c r="H4686" i="12" s="1"/>
  <c r="G4687" i="12"/>
  <c r="H4687" i="12" s="1"/>
  <c r="G4688" i="12"/>
  <c r="H4688" i="12" s="1"/>
  <c r="G4689" i="12"/>
  <c r="H4689" i="12" s="1"/>
  <c r="G4690" i="12"/>
  <c r="H4690" i="12" s="1"/>
  <c r="G4691" i="12"/>
  <c r="H4691" i="12" s="1"/>
  <c r="G4692" i="12"/>
  <c r="H4692" i="12" s="1"/>
  <c r="G4693" i="12"/>
  <c r="H4693" i="12" s="1"/>
  <c r="G4694" i="12"/>
  <c r="H4694" i="12" s="1"/>
  <c r="G4695" i="12"/>
  <c r="H4695" i="12" s="1"/>
  <c r="G4696" i="12"/>
  <c r="H4696" i="12" s="1"/>
  <c r="G4697" i="12"/>
  <c r="H4697" i="12" s="1"/>
  <c r="G4698" i="12"/>
  <c r="H4698" i="12" s="1"/>
  <c r="G4699" i="12"/>
  <c r="H4699" i="12" s="1"/>
  <c r="G4700" i="12"/>
  <c r="H4700" i="12" s="1"/>
  <c r="G4701" i="12"/>
  <c r="H4701" i="12" s="1"/>
  <c r="G4702" i="12"/>
  <c r="H4702" i="12" s="1"/>
  <c r="G4703" i="12"/>
  <c r="H4703" i="12" s="1"/>
  <c r="G4704" i="12"/>
  <c r="H4704" i="12" s="1"/>
  <c r="G4705" i="12"/>
  <c r="H4705" i="12" s="1"/>
  <c r="G4706" i="12"/>
  <c r="H4706" i="12" s="1"/>
  <c r="G4707" i="12"/>
  <c r="H4707" i="12" s="1"/>
  <c r="G4708" i="12"/>
  <c r="H4708" i="12" s="1"/>
  <c r="G4709" i="12"/>
  <c r="H4709" i="12" s="1"/>
  <c r="G4710" i="12"/>
  <c r="H4710" i="12" s="1"/>
  <c r="G4711" i="12"/>
  <c r="H4711" i="12" s="1"/>
  <c r="G4712" i="12"/>
  <c r="H4712" i="12" s="1"/>
  <c r="G4713" i="12"/>
  <c r="H4713" i="12" s="1"/>
  <c r="G4714" i="12"/>
  <c r="H4714" i="12" s="1"/>
  <c r="G4715" i="12"/>
  <c r="H4715" i="12" s="1"/>
  <c r="G4716" i="12"/>
  <c r="H4716" i="12" s="1"/>
  <c r="G4717" i="12"/>
  <c r="H4717" i="12" s="1"/>
  <c r="G4718" i="12"/>
  <c r="H4718" i="12" s="1"/>
  <c r="G4719" i="12"/>
  <c r="H4719" i="12" s="1"/>
  <c r="G4720" i="12"/>
  <c r="H4720" i="12" s="1"/>
  <c r="G4721" i="12"/>
  <c r="H4721" i="12" s="1"/>
  <c r="G4722" i="12"/>
  <c r="H4722" i="12" s="1"/>
  <c r="G4723" i="12"/>
  <c r="H4723" i="12" s="1"/>
  <c r="G4724" i="12"/>
  <c r="H4724" i="12" s="1"/>
  <c r="G4725" i="12"/>
  <c r="H4725" i="12" s="1"/>
  <c r="G4726" i="12"/>
  <c r="H4726" i="12" s="1"/>
  <c r="G4727" i="12"/>
  <c r="H4727" i="12" s="1"/>
  <c r="G4728" i="12"/>
  <c r="H4728" i="12" s="1"/>
  <c r="G4729" i="12"/>
  <c r="H4729" i="12" s="1"/>
  <c r="G4730" i="12"/>
  <c r="H4730" i="12" s="1"/>
  <c r="G4731" i="12"/>
  <c r="H4731" i="12" s="1"/>
  <c r="G4732" i="12"/>
  <c r="H4732" i="12" s="1"/>
  <c r="G4733" i="12"/>
  <c r="H4733" i="12" s="1"/>
  <c r="G4734" i="12"/>
  <c r="H4734" i="12" s="1"/>
  <c r="G4735" i="12"/>
  <c r="H4735" i="12" s="1"/>
  <c r="G4736" i="12"/>
  <c r="H4736" i="12" s="1"/>
  <c r="G4737" i="12"/>
  <c r="H4737" i="12" s="1"/>
  <c r="G4738" i="12"/>
  <c r="H4738" i="12" s="1"/>
  <c r="G4739" i="12"/>
  <c r="H4739" i="12" s="1"/>
  <c r="G4740" i="12"/>
  <c r="H4740" i="12" s="1"/>
  <c r="G4741" i="12"/>
  <c r="H4741" i="12" s="1"/>
  <c r="G4742" i="12"/>
  <c r="H4742" i="12" s="1"/>
  <c r="G4743" i="12"/>
  <c r="H4743" i="12" s="1"/>
  <c r="G4744" i="12"/>
  <c r="H4744" i="12" s="1"/>
  <c r="G4745" i="12"/>
  <c r="H4745" i="12" s="1"/>
  <c r="G4746" i="12"/>
  <c r="H4746" i="12" s="1"/>
  <c r="G4747" i="12"/>
  <c r="H4747" i="12" s="1"/>
  <c r="G4748" i="12"/>
  <c r="H4748" i="12" s="1"/>
  <c r="G4749" i="12"/>
  <c r="H4749" i="12" s="1"/>
  <c r="G4750" i="12"/>
  <c r="H4750" i="12" s="1"/>
  <c r="G4751" i="12"/>
  <c r="H4751" i="12" s="1"/>
  <c r="G4752" i="12"/>
  <c r="H4752" i="12" s="1"/>
  <c r="G4753" i="12"/>
  <c r="H4753" i="12" s="1"/>
  <c r="G4754" i="12"/>
  <c r="H4754" i="12" s="1"/>
  <c r="G4755" i="12"/>
  <c r="H4755" i="12" s="1"/>
  <c r="G4756" i="12"/>
  <c r="H4756" i="12" s="1"/>
  <c r="G4757" i="12"/>
  <c r="H4757" i="12" s="1"/>
  <c r="G4758" i="12"/>
  <c r="H4758" i="12" s="1"/>
  <c r="G4759" i="12"/>
  <c r="H4759" i="12" s="1"/>
  <c r="G4760" i="12"/>
  <c r="H4760" i="12" s="1"/>
  <c r="G4761" i="12"/>
  <c r="G4762" i="12"/>
  <c r="H4762" i="12" s="1"/>
  <c r="G4763" i="12"/>
  <c r="H4763" i="12" s="1"/>
  <c r="G4764" i="12"/>
  <c r="H4764" i="12" s="1"/>
  <c r="G4765" i="12"/>
  <c r="H4765" i="12" s="1"/>
  <c r="G4766" i="12"/>
  <c r="H4766" i="12" s="1"/>
  <c r="G4767" i="12"/>
  <c r="H4767" i="12" s="1"/>
  <c r="G4768" i="12"/>
  <c r="H4768" i="12" s="1"/>
  <c r="G4769" i="12"/>
  <c r="H4769" i="12" s="1"/>
  <c r="G4770" i="12"/>
  <c r="H4770" i="12" s="1"/>
  <c r="G4771" i="12"/>
  <c r="H4771" i="12" s="1"/>
  <c r="G4772" i="12"/>
  <c r="H4772" i="12" s="1"/>
  <c r="G4773" i="12"/>
  <c r="H4773" i="12" s="1"/>
  <c r="G4774" i="12"/>
  <c r="H4774" i="12" s="1"/>
  <c r="G4775" i="12"/>
  <c r="H4775" i="12" s="1"/>
  <c r="G4776" i="12"/>
  <c r="H4776" i="12" s="1"/>
  <c r="G4777" i="12"/>
  <c r="H4777" i="12" s="1"/>
  <c r="G4778" i="12"/>
  <c r="H4778" i="12" s="1"/>
  <c r="G4779" i="12"/>
  <c r="H4779" i="12" s="1"/>
  <c r="G4780" i="12"/>
  <c r="H4780" i="12" s="1"/>
  <c r="G4781" i="12"/>
  <c r="H4781" i="12" s="1"/>
  <c r="G4782" i="12"/>
  <c r="H4782" i="12" s="1"/>
  <c r="G4783" i="12"/>
  <c r="H4783" i="12" s="1"/>
  <c r="G4784" i="12"/>
  <c r="H4784" i="12" s="1"/>
  <c r="G4785" i="12"/>
  <c r="G4786" i="12"/>
  <c r="H4786" i="12" s="1"/>
  <c r="G4787" i="12"/>
  <c r="H4787" i="12" s="1"/>
  <c r="G4788" i="12"/>
  <c r="H4788" i="12" s="1"/>
  <c r="G4789" i="12"/>
  <c r="H4789" i="12" s="1"/>
  <c r="G4790" i="12"/>
  <c r="H4790" i="12" s="1"/>
  <c r="G4791" i="12"/>
  <c r="H4791" i="12" s="1"/>
  <c r="G4792" i="12"/>
  <c r="H4792" i="12" s="1"/>
  <c r="G4793" i="12"/>
  <c r="H4793" i="12" s="1"/>
  <c r="G4794" i="12"/>
  <c r="H4794" i="12" s="1"/>
  <c r="G4795" i="12"/>
  <c r="H4795" i="12" s="1"/>
  <c r="G4796" i="12"/>
  <c r="H4796" i="12" s="1"/>
  <c r="G4797" i="12"/>
  <c r="H4797" i="12" s="1"/>
  <c r="G4798" i="12"/>
  <c r="H4798" i="12" s="1"/>
  <c r="G4799" i="12"/>
  <c r="H4799" i="12" s="1"/>
  <c r="G4800" i="12"/>
  <c r="H4800" i="12" s="1"/>
  <c r="G4801" i="12"/>
  <c r="H4801" i="12" s="1"/>
  <c r="G4802" i="12"/>
  <c r="H4802" i="12" s="1"/>
  <c r="G4803" i="12"/>
  <c r="H4803" i="12" s="1"/>
  <c r="G4804" i="12"/>
  <c r="H4804" i="12" s="1"/>
  <c r="G4805" i="12"/>
  <c r="H4805" i="12" s="1"/>
  <c r="G4806" i="12"/>
  <c r="H4806" i="12" s="1"/>
  <c r="G4807" i="12"/>
  <c r="H4807" i="12" s="1"/>
  <c r="G4808" i="12"/>
  <c r="H4808" i="12" s="1"/>
  <c r="G4809" i="12"/>
  <c r="H4809" i="12" s="1"/>
  <c r="G4810" i="12"/>
  <c r="H4810" i="12" s="1"/>
  <c r="G4811" i="12"/>
  <c r="H4811" i="12" s="1"/>
  <c r="G4812" i="12"/>
  <c r="H4812" i="12" s="1"/>
  <c r="G4813" i="12"/>
  <c r="H4813" i="12" s="1"/>
  <c r="G4814" i="12"/>
  <c r="H4814" i="12" s="1"/>
  <c r="G4815" i="12"/>
  <c r="H4815" i="12" s="1"/>
  <c r="G4816" i="12"/>
  <c r="H4816" i="12" s="1"/>
  <c r="G4817" i="12"/>
  <c r="H4817" i="12" s="1"/>
  <c r="G4818" i="12"/>
  <c r="H4818" i="12" s="1"/>
  <c r="G4819" i="12"/>
  <c r="H4819" i="12" s="1"/>
  <c r="G4820" i="12"/>
  <c r="H4820" i="12" s="1"/>
  <c r="G4821" i="12"/>
  <c r="H4821" i="12" s="1"/>
  <c r="G4822" i="12"/>
  <c r="H4822" i="12" s="1"/>
  <c r="G4823" i="12"/>
  <c r="H4823" i="12" s="1"/>
  <c r="G4824" i="12"/>
  <c r="H4824" i="12" s="1"/>
  <c r="G4825" i="12"/>
  <c r="H4825" i="12" s="1"/>
  <c r="G4826" i="12"/>
  <c r="H4826" i="12" s="1"/>
  <c r="G4827" i="12"/>
  <c r="H4827" i="12" s="1"/>
  <c r="G4828" i="12"/>
  <c r="H4828" i="12" s="1"/>
  <c r="G4829" i="12"/>
  <c r="H4829" i="12" s="1"/>
  <c r="G4830" i="12"/>
  <c r="H4830" i="12" s="1"/>
  <c r="G4831" i="12"/>
  <c r="H4831" i="12" s="1"/>
  <c r="G4832" i="12"/>
  <c r="H4832" i="12" s="1"/>
  <c r="G4833" i="12"/>
  <c r="H4833" i="12" s="1"/>
  <c r="G4834" i="12"/>
  <c r="H4834" i="12" s="1"/>
  <c r="G4835" i="12"/>
  <c r="H4835" i="12" s="1"/>
  <c r="G4836" i="12"/>
  <c r="H4836" i="12" s="1"/>
  <c r="G4837" i="12"/>
  <c r="H4837" i="12" s="1"/>
  <c r="G4838" i="12"/>
  <c r="H4838" i="12" s="1"/>
  <c r="G4839" i="12"/>
  <c r="H4839" i="12" s="1"/>
  <c r="G4840" i="12"/>
  <c r="H4840" i="12" s="1"/>
  <c r="G4841" i="12"/>
  <c r="H4841" i="12" s="1"/>
  <c r="G4842" i="12"/>
  <c r="H4842" i="12" s="1"/>
  <c r="G4843" i="12"/>
  <c r="H4843" i="12" s="1"/>
  <c r="G4844" i="12"/>
  <c r="H4844" i="12" s="1"/>
  <c r="G4845" i="12"/>
  <c r="H4845" i="12" s="1"/>
  <c r="G4846" i="12"/>
  <c r="H4846" i="12" s="1"/>
  <c r="G4847" i="12"/>
  <c r="H4847" i="12" s="1"/>
  <c r="G4848" i="12"/>
  <c r="H4848" i="12" s="1"/>
  <c r="G4849" i="12"/>
  <c r="H4849" i="12" s="1"/>
  <c r="G4850" i="12"/>
  <c r="H4850" i="12" s="1"/>
  <c r="G4851" i="12"/>
  <c r="H4851" i="12" s="1"/>
  <c r="G4852" i="12"/>
  <c r="H4852" i="12" s="1"/>
  <c r="G4853" i="12"/>
  <c r="H4853" i="12" s="1"/>
  <c r="G4854" i="12"/>
  <c r="H4854" i="12" s="1"/>
  <c r="G4855" i="12"/>
  <c r="H4855" i="12" s="1"/>
  <c r="G4856" i="12"/>
  <c r="H4856" i="12" s="1"/>
  <c r="G4857" i="12"/>
  <c r="H4857" i="12" s="1"/>
  <c r="G4858" i="12"/>
  <c r="H4858" i="12" s="1"/>
  <c r="G4859" i="12"/>
  <c r="H4859" i="12" s="1"/>
  <c r="G4860" i="12"/>
  <c r="H4860" i="12" s="1"/>
  <c r="G4861" i="12"/>
  <c r="H4861" i="12" s="1"/>
  <c r="G4862" i="12"/>
  <c r="H4862" i="12" s="1"/>
  <c r="G4863" i="12"/>
  <c r="H4863" i="12" s="1"/>
  <c r="G4864" i="12"/>
  <c r="H4864" i="12" s="1"/>
  <c r="G4865" i="12"/>
  <c r="H4865" i="12" s="1"/>
  <c r="G4866" i="12"/>
  <c r="H4866" i="12" s="1"/>
  <c r="G4867" i="12"/>
  <c r="H4867" i="12" s="1"/>
  <c r="G4868" i="12"/>
  <c r="H4868" i="12" s="1"/>
  <c r="G4869" i="12"/>
  <c r="H4869" i="12" s="1"/>
  <c r="G4870" i="12"/>
  <c r="H4870" i="12" s="1"/>
  <c r="G4871" i="12"/>
  <c r="H4871" i="12" s="1"/>
  <c r="G4872" i="12"/>
  <c r="H4872" i="12" s="1"/>
  <c r="G4873" i="12"/>
  <c r="H4873" i="12" s="1"/>
  <c r="G4874" i="12"/>
  <c r="H4874" i="12" s="1"/>
  <c r="G4875" i="12"/>
  <c r="H4875" i="12" s="1"/>
  <c r="G4876" i="12"/>
  <c r="H4876" i="12" s="1"/>
  <c r="G4877" i="12"/>
  <c r="H4877" i="12" s="1"/>
  <c r="G4878" i="12"/>
  <c r="H4878" i="12" s="1"/>
  <c r="G4879" i="12"/>
  <c r="H4879" i="12" s="1"/>
  <c r="G4880" i="12"/>
  <c r="H4880" i="12" s="1"/>
  <c r="G4881" i="12"/>
  <c r="H4881" i="12" s="1"/>
  <c r="G4882" i="12"/>
  <c r="H4882" i="12" s="1"/>
  <c r="G4883" i="12"/>
  <c r="H4883" i="12" s="1"/>
  <c r="G4884" i="12"/>
  <c r="H4884" i="12" s="1"/>
  <c r="G4885" i="12"/>
  <c r="H4885" i="12" s="1"/>
  <c r="G4886" i="12"/>
  <c r="H4886" i="12" s="1"/>
  <c r="G4887" i="12"/>
  <c r="H4887" i="12" s="1"/>
  <c r="G4888" i="12"/>
  <c r="H4888" i="12" s="1"/>
  <c r="G4889" i="12"/>
  <c r="H4889" i="12" s="1"/>
  <c r="G4890" i="12"/>
  <c r="H4890" i="12" s="1"/>
  <c r="G4891" i="12"/>
  <c r="H4891" i="12" s="1"/>
  <c r="G4892" i="12"/>
  <c r="H4892" i="12" s="1"/>
  <c r="G4893" i="12"/>
  <c r="H4893" i="12" s="1"/>
  <c r="G4894" i="12"/>
  <c r="H4894" i="12" s="1"/>
  <c r="G4895" i="12"/>
  <c r="H4895" i="12" s="1"/>
  <c r="G4896" i="12"/>
  <c r="H4896" i="12" s="1"/>
  <c r="G4897" i="12"/>
  <c r="H4897" i="12" s="1"/>
  <c r="G4898" i="12"/>
  <c r="H4898" i="12" s="1"/>
  <c r="G4899" i="12"/>
  <c r="H4899" i="12" s="1"/>
  <c r="G4900" i="12"/>
  <c r="H4900" i="12" s="1"/>
  <c r="G4901" i="12"/>
  <c r="H4901" i="12" s="1"/>
  <c r="G4902" i="12"/>
  <c r="H4902" i="12" s="1"/>
  <c r="G4903" i="12"/>
  <c r="H4903" i="12" s="1"/>
  <c r="G4904" i="12"/>
  <c r="H4904" i="12" s="1"/>
  <c r="G4905" i="12"/>
  <c r="H4905" i="12" s="1"/>
  <c r="G4906" i="12"/>
  <c r="H4906" i="12" s="1"/>
  <c r="G4907" i="12"/>
  <c r="H4907" i="12" s="1"/>
  <c r="G4908" i="12"/>
  <c r="H4908" i="12" s="1"/>
  <c r="G4909" i="12"/>
  <c r="H4909" i="12" s="1"/>
  <c r="G4910" i="12"/>
  <c r="H4910" i="12" s="1"/>
  <c r="G4911" i="12"/>
  <c r="H4911" i="12" s="1"/>
  <c r="G4912" i="12"/>
  <c r="H4912" i="12" s="1"/>
  <c r="G4913" i="12"/>
  <c r="H4913" i="12" s="1"/>
  <c r="G4914" i="12"/>
  <c r="H4914" i="12" s="1"/>
  <c r="G4915" i="12"/>
  <c r="H4915" i="12" s="1"/>
  <c r="G4916" i="12"/>
  <c r="H4916" i="12" s="1"/>
  <c r="G4917" i="12"/>
  <c r="H4917" i="12" s="1"/>
  <c r="G4918" i="12"/>
  <c r="H4918" i="12" s="1"/>
  <c r="G4919" i="12"/>
  <c r="H4919" i="12" s="1"/>
  <c r="G4920" i="12"/>
  <c r="H4920" i="12" s="1"/>
  <c r="G4921" i="12"/>
  <c r="H4921" i="12" s="1"/>
  <c r="G4922" i="12"/>
  <c r="H4922" i="12" s="1"/>
  <c r="G4923" i="12"/>
  <c r="H4923" i="12" s="1"/>
  <c r="G4924" i="12"/>
  <c r="H4924" i="12" s="1"/>
  <c r="G4925" i="12"/>
  <c r="H4925" i="12" s="1"/>
  <c r="G4926" i="12"/>
  <c r="H4926" i="12" s="1"/>
  <c r="G4927" i="12"/>
  <c r="H4927" i="12" s="1"/>
  <c r="G4928" i="12"/>
  <c r="H4928" i="12" s="1"/>
  <c r="G4929" i="12"/>
  <c r="H4929" i="12" s="1"/>
  <c r="G4930" i="12"/>
  <c r="H4930" i="12" s="1"/>
  <c r="G4931" i="12"/>
  <c r="H4931" i="12" s="1"/>
  <c r="G4932" i="12"/>
  <c r="H4932" i="12" s="1"/>
  <c r="G4933" i="12"/>
  <c r="H4933" i="12" s="1"/>
  <c r="G4934" i="12"/>
  <c r="H4934" i="12" s="1"/>
  <c r="G4935" i="12"/>
  <c r="H4935" i="12" s="1"/>
  <c r="G4936" i="12"/>
  <c r="H4936" i="12" s="1"/>
  <c r="G4937" i="12"/>
  <c r="H4937" i="12" s="1"/>
  <c r="G4938" i="12"/>
  <c r="H4938" i="12" s="1"/>
  <c r="G4939" i="12"/>
  <c r="H4939" i="12" s="1"/>
  <c r="G4940" i="12"/>
  <c r="H4940" i="12" s="1"/>
  <c r="G4941" i="12"/>
  <c r="H4941" i="12" s="1"/>
  <c r="G4942" i="12"/>
  <c r="H4942" i="12" s="1"/>
  <c r="G4943" i="12"/>
  <c r="H4943" i="12" s="1"/>
  <c r="G4944" i="12"/>
  <c r="H4944" i="12" s="1"/>
  <c r="G4945" i="12"/>
  <c r="H4945" i="12" s="1"/>
  <c r="G4946" i="12"/>
  <c r="H4946" i="12" s="1"/>
  <c r="G4947" i="12"/>
  <c r="H4947" i="12" s="1"/>
  <c r="G4948" i="12"/>
  <c r="H4948" i="12" s="1"/>
  <c r="G4949" i="12"/>
  <c r="H4949" i="12" s="1"/>
  <c r="G4950" i="12"/>
  <c r="H4950" i="12" s="1"/>
  <c r="G4951" i="12"/>
  <c r="H4951" i="12" s="1"/>
  <c r="G4952" i="12"/>
  <c r="H4952" i="12" s="1"/>
  <c r="G4953" i="12"/>
  <c r="H4953" i="12" s="1"/>
  <c r="G4954" i="12"/>
  <c r="H4954" i="12" s="1"/>
  <c r="G4955" i="12"/>
  <c r="H4955" i="12" s="1"/>
  <c r="G4956" i="12"/>
  <c r="H4956" i="12" s="1"/>
  <c r="G4957" i="12"/>
  <c r="H4957" i="12" s="1"/>
  <c r="G4958" i="12"/>
  <c r="H4958" i="12" s="1"/>
  <c r="G4959" i="12"/>
  <c r="H4959" i="12" s="1"/>
  <c r="G4960" i="12"/>
  <c r="H4960" i="12" s="1"/>
  <c r="G4961" i="12"/>
  <c r="H4961" i="12" s="1"/>
  <c r="G4962" i="12"/>
  <c r="H4962" i="12" s="1"/>
  <c r="G4963" i="12"/>
  <c r="H4963" i="12" s="1"/>
  <c r="G4964" i="12"/>
  <c r="H4964" i="12" s="1"/>
  <c r="G4965" i="12"/>
  <c r="H4965" i="12" s="1"/>
  <c r="G4966" i="12"/>
  <c r="H4966" i="12" s="1"/>
  <c r="G4967" i="12"/>
  <c r="H4967" i="12" s="1"/>
  <c r="G4968" i="12"/>
  <c r="H4968" i="12" s="1"/>
  <c r="G4969" i="12"/>
  <c r="H4969" i="12" s="1"/>
  <c r="G4970" i="12"/>
  <c r="H4970" i="12" s="1"/>
  <c r="G4971" i="12"/>
  <c r="H4971" i="12" s="1"/>
  <c r="G4972" i="12"/>
  <c r="H4972" i="12" s="1"/>
  <c r="G4973" i="12"/>
  <c r="H4973" i="12" s="1"/>
  <c r="G4974" i="12"/>
  <c r="H4974" i="12" s="1"/>
  <c r="G4975" i="12"/>
  <c r="H4975" i="12" s="1"/>
  <c r="G4976" i="12"/>
  <c r="H4976" i="12" s="1"/>
  <c r="G4977" i="12"/>
  <c r="H4977" i="12" s="1"/>
  <c r="G4978" i="12"/>
  <c r="H4978" i="12" s="1"/>
  <c r="G4979" i="12"/>
  <c r="H4979" i="12" s="1"/>
  <c r="G4980" i="12"/>
  <c r="H4980" i="12" s="1"/>
  <c r="G4981" i="12"/>
  <c r="H4981" i="12" s="1"/>
  <c r="G4982" i="12"/>
  <c r="H4982" i="12" s="1"/>
  <c r="G4983" i="12"/>
  <c r="H4983" i="12" s="1"/>
  <c r="G4984" i="12"/>
  <c r="H4984" i="12" s="1"/>
  <c r="G4985" i="12"/>
  <c r="H4985" i="12" s="1"/>
  <c r="G4986" i="12"/>
  <c r="H4986" i="12" s="1"/>
  <c r="G4987" i="12"/>
  <c r="H4987" i="12" s="1"/>
  <c r="G4988" i="12"/>
  <c r="H4988" i="12" s="1"/>
  <c r="G4989" i="12"/>
  <c r="H4989" i="12" s="1"/>
  <c r="G4990" i="12"/>
  <c r="H4990" i="12" s="1"/>
  <c r="G4991" i="12"/>
  <c r="H4991" i="12" s="1"/>
  <c r="G4992" i="12"/>
  <c r="H4992" i="12" s="1"/>
  <c r="G4993" i="12"/>
  <c r="H4993" i="12" s="1"/>
  <c r="G4994" i="12"/>
  <c r="H4994" i="12" s="1"/>
  <c r="G4995" i="12"/>
  <c r="H4995" i="12" s="1"/>
  <c r="G4996" i="12"/>
  <c r="H4996" i="12" s="1"/>
  <c r="G4997" i="12"/>
  <c r="H4997" i="12" s="1"/>
  <c r="G4998" i="12"/>
  <c r="H4998" i="12" s="1"/>
  <c r="G4999" i="12"/>
  <c r="H4999" i="12" s="1"/>
  <c r="G5000" i="12"/>
  <c r="H5000" i="12" s="1"/>
  <c r="G5001" i="12"/>
  <c r="H5001" i="12" s="1"/>
  <c r="G5002" i="12"/>
  <c r="H5002" i="12" s="1"/>
  <c r="G5003" i="12"/>
  <c r="H5003" i="12" s="1"/>
  <c r="G5004" i="12"/>
  <c r="H5004" i="12" s="1"/>
  <c r="G5005" i="12"/>
  <c r="H5005" i="12" s="1"/>
  <c r="G5006" i="12"/>
  <c r="H5006" i="12" s="1"/>
  <c r="G5007" i="12"/>
  <c r="H5007" i="12" s="1"/>
  <c r="G5008" i="12"/>
  <c r="H5008" i="12" s="1"/>
  <c r="G5009" i="12"/>
  <c r="H5009" i="12" s="1"/>
  <c r="G5010" i="12"/>
  <c r="H5010" i="12" s="1"/>
  <c r="G5011" i="12"/>
  <c r="H5011" i="12" s="1"/>
  <c r="G5012" i="12"/>
  <c r="H5012" i="12" s="1"/>
  <c r="G5013" i="12"/>
  <c r="H5013" i="12" s="1"/>
  <c r="G5014" i="12"/>
  <c r="H5014" i="12" s="1"/>
  <c r="G5015" i="12"/>
  <c r="H5015" i="12" s="1"/>
  <c r="G5016" i="12"/>
  <c r="H5016" i="12" s="1"/>
  <c r="G5017" i="12"/>
  <c r="H5017" i="12" s="1"/>
  <c r="G5018" i="12"/>
  <c r="H5018" i="12" s="1"/>
  <c r="G5019" i="12"/>
  <c r="H5019" i="12" s="1"/>
  <c r="G5020" i="12"/>
  <c r="H5020" i="12" s="1"/>
  <c r="G5021" i="12"/>
  <c r="H5021" i="12" s="1"/>
  <c r="G5022" i="12"/>
  <c r="H5022" i="12" s="1"/>
  <c r="G5023" i="12"/>
  <c r="H5023" i="12" s="1"/>
  <c r="G5024" i="12"/>
  <c r="H5024" i="12" s="1"/>
  <c r="G5025" i="12"/>
  <c r="G5026" i="12"/>
  <c r="H5026" i="12" s="1"/>
  <c r="G5027" i="12"/>
  <c r="H5027" i="12" s="1"/>
  <c r="G5028" i="12"/>
  <c r="H5028" i="12" s="1"/>
  <c r="G5029" i="12"/>
  <c r="H5029" i="12" s="1"/>
  <c r="G5030" i="12"/>
  <c r="H5030" i="12" s="1"/>
  <c r="G5031" i="12"/>
  <c r="H5031" i="12" s="1"/>
  <c r="G5032" i="12"/>
  <c r="H5032" i="12" s="1"/>
  <c r="G5033" i="12"/>
  <c r="H5033" i="12" s="1"/>
  <c r="G5034" i="12"/>
  <c r="H5034" i="12" s="1"/>
  <c r="G5035" i="12"/>
  <c r="H5035" i="12" s="1"/>
  <c r="G5036" i="12"/>
  <c r="H5036" i="12" s="1"/>
  <c r="G5037" i="12"/>
  <c r="H5037" i="12" s="1"/>
  <c r="G5038" i="12"/>
  <c r="H5038" i="12" s="1"/>
  <c r="G5039" i="12"/>
  <c r="H5039" i="12" s="1"/>
  <c r="G5040" i="12"/>
  <c r="H5040" i="12" s="1"/>
  <c r="G5041" i="12"/>
  <c r="H5041" i="12" s="1"/>
  <c r="G5042" i="12"/>
  <c r="H5042" i="12" s="1"/>
  <c r="G5043" i="12"/>
  <c r="H5043" i="12" s="1"/>
  <c r="G5044" i="12"/>
  <c r="H5044" i="12" s="1"/>
  <c r="G5045" i="12"/>
  <c r="H5045" i="12" s="1"/>
  <c r="G5046" i="12"/>
  <c r="H5046" i="12" s="1"/>
  <c r="G5047" i="12"/>
  <c r="H5047" i="12" s="1"/>
  <c r="G5048" i="12"/>
  <c r="H5048" i="12" s="1"/>
  <c r="G5049" i="12"/>
  <c r="H5049" i="12" s="1"/>
  <c r="G5050" i="12"/>
  <c r="H5050" i="12" s="1"/>
  <c r="G5051" i="12"/>
  <c r="H5051" i="12" s="1"/>
  <c r="G5052" i="12"/>
  <c r="H5052" i="12" s="1"/>
  <c r="G5053" i="12"/>
  <c r="H5053" i="12" s="1"/>
  <c r="G5054" i="12"/>
  <c r="H5054" i="12" s="1"/>
  <c r="G5055" i="12"/>
  <c r="H5055" i="12" s="1"/>
  <c r="G5056" i="12"/>
  <c r="H5056" i="12" s="1"/>
  <c r="G5057" i="12"/>
  <c r="H5057" i="12" s="1"/>
  <c r="G5058" i="12"/>
  <c r="H5058" i="12" s="1"/>
  <c r="G5059" i="12"/>
  <c r="H5059" i="12" s="1"/>
  <c r="G5060" i="12"/>
  <c r="H5060" i="12" s="1"/>
  <c r="G5061" i="12"/>
  <c r="H5061" i="12" s="1"/>
  <c r="G5062" i="12"/>
  <c r="H5062" i="12" s="1"/>
  <c r="G5063" i="12"/>
  <c r="H5063" i="12" s="1"/>
  <c r="G5064" i="12"/>
  <c r="H5064" i="12" s="1"/>
  <c r="G5065" i="12"/>
  <c r="H5065" i="12" s="1"/>
  <c r="G5066" i="12"/>
  <c r="H5066" i="12" s="1"/>
  <c r="G5067" i="12"/>
  <c r="H5067" i="12" s="1"/>
  <c r="G5068" i="12"/>
  <c r="H5068" i="12" s="1"/>
  <c r="G5069" i="12"/>
  <c r="H5069" i="12" s="1"/>
  <c r="G5070" i="12"/>
  <c r="H5070" i="12" s="1"/>
  <c r="G5071" i="12"/>
  <c r="H5071" i="12" s="1"/>
  <c r="G5072" i="12"/>
  <c r="H5072" i="12" s="1"/>
  <c r="G5073" i="12"/>
  <c r="H5073" i="12" s="1"/>
  <c r="G5074" i="12"/>
  <c r="H5074" i="12" s="1"/>
  <c r="G5075" i="12"/>
  <c r="H5075" i="12" s="1"/>
  <c r="G5076" i="12"/>
  <c r="H5076" i="12" s="1"/>
  <c r="G5077" i="12"/>
  <c r="H5077" i="12" s="1"/>
  <c r="G5078" i="12"/>
  <c r="H5078" i="12" s="1"/>
  <c r="G5079" i="12"/>
  <c r="H5079" i="12" s="1"/>
  <c r="G5080" i="12"/>
  <c r="H5080" i="12" s="1"/>
  <c r="G5081" i="12"/>
  <c r="H5081" i="12" s="1"/>
  <c r="G5082" i="12"/>
  <c r="H5082" i="12" s="1"/>
  <c r="G5083" i="12"/>
  <c r="H5083" i="12" s="1"/>
  <c r="G5084" i="12"/>
  <c r="H5084" i="12" s="1"/>
  <c r="G5085" i="12"/>
  <c r="H5085" i="12" s="1"/>
  <c r="G5086" i="12"/>
  <c r="H5086" i="12" s="1"/>
  <c r="G5087" i="12"/>
  <c r="H5087" i="12" s="1"/>
  <c r="G5088" i="12"/>
  <c r="H5088" i="12" s="1"/>
  <c r="G5089" i="12"/>
  <c r="H5089" i="12" s="1"/>
  <c r="G5090" i="12"/>
  <c r="H5090" i="12" s="1"/>
  <c r="G5091" i="12"/>
  <c r="H5091" i="12" s="1"/>
  <c r="G5092" i="12"/>
  <c r="H5092" i="12" s="1"/>
  <c r="G5093" i="12"/>
  <c r="H5093" i="12" s="1"/>
  <c r="G5094" i="12"/>
  <c r="H5094" i="12" s="1"/>
  <c r="G5095" i="12"/>
  <c r="H5095" i="12" s="1"/>
  <c r="G5096" i="12"/>
  <c r="H5096" i="12" s="1"/>
  <c r="G5097" i="12"/>
  <c r="H5097" i="12" s="1"/>
  <c r="G5098" i="12"/>
  <c r="H5098" i="12" s="1"/>
  <c r="G5099" i="12"/>
  <c r="H5099" i="12" s="1"/>
  <c r="G5100" i="12"/>
  <c r="H5100" i="12" s="1"/>
  <c r="G5101" i="12"/>
  <c r="H5101" i="12" s="1"/>
  <c r="G5102" i="12"/>
  <c r="H5102" i="12" s="1"/>
  <c r="G5103" i="12"/>
  <c r="H5103" i="12" s="1"/>
  <c r="G5104" i="12"/>
  <c r="H5104" i="12" s="1"/>
  <c r="G5105" i="12"/>
  <c r="H5105" i="12" s="1"/>
  <c r="G5106" i="12"/>
  <c r="H5106" i="12" s="1"/>
  <c r="G5107" i="12"/>
  <c r="H5107" i="12" s="1"/>
  <c r="G5108" i="12"/>
  <c r="H5108" i="12" s="1"/>
  <c r="G5109" i="12"/>
  <c r="H5109" i="12" s="1"/>
  <c r="G5110" i="12"/>
  <c r="H5110" i="12" s="1"/>
  <c r="G5111" i="12"/>
  <c r="H5111" i="12" s="1"/>
  <c r="G5112" i="12"/>
  <c r="H5112" i="12" s="1"/>
  <c r="G5113" i="12"/>
  <c r="H5113" i="12" s="1"/>
  <c r="G5114" i="12"/>
  <c r="H5114" i="12" s="1"/>
  <c r="G5115" i="12"/>
  <c r="H5115" i="12" s="1"/>
  <c r="G5116" i="12"/>
  <c r="H5116" i="12" s="1"/>
  <c r="G5117" i="12"/>
  <c r="H5117" i="12" s="1"/>
  <c r="G5118" i="12"/>
  <c r="H5118" i="12" s="1"/>
  <c r="G5119" i="12"/>
  <c r="H5119" i="12" s="1"/>
  <c r="G5120" i="12"/>
  <c r="H5120" i="12" s="1"/>
  <c r="G5121" i="12"/>
  <c r="H5121" i="12" s="1"/>
  <c r="G5122" i="12"/>
  <c r="H5122" i="12" s="1"/>
  <c r="G5123" i="12"/>
  <c r="H5123" i="12" s="1"/>
  <c r="G5124" i="12"/>
  <c r="H5124" i="12" s="1"/>
  <c r="G5125" i="12"/>
  <c r="H5125" i="12" s="1"/>
  <c r="G5126" i="12"/>
  <c r="H5126" i="12" s="1"/>
  <c r="G5127" i="12"/>
  <c r="H5127" i="12" s="1"/>
  <c r="G5128" i="12"/>
  <c r="H5128" i="12" s="1"/>
  <c r="G5129" i="12"/>
  <c r="H5129" i="12" s="1"/>
  <c r="G5130" i="12"/>
  <c r="H5130" i="12" s="1"/>
  <c r="G5131" i="12"/>
  <c r="H5131" i="12" s="1"/>
  <c r="G5132" i="12"/>
  <c r="H5132" i="12" s="1"/>
  <c r="G5133" i="12"/>
  <c r="H5133" i="12" s="1"/>
  <c r="G5134" i="12"/>
  <c r="H5134" i="12" s="1"/>
  <c r="G5135" i="12"/>
  <c r="H5135" i="12" s="1"/>
  <c r="G5136" i="12"/>
  <c r="H5136" i="12" s="1"/>
  <c r="G5137" i="12"/>
  <c r="H5137" i="12" s="1"/>
  <c r="G5138" i="12"/>
  <c r="H5138" i="12" s="1"/>
  <c r="G5139" i="12"/>
  <c r="H5139" i="12" s="1"/>
  <c r="G5140" i="12"/>
  <c r="H5140" i="12" s="1"/>
  <c r="G5141" i="12"/>
  <c r="H5141" i="12" s="1"/>
  <c r="G5142" i="12"/>
  <c r="H5142" i="12" s="1"/>
  <c r="G5143" i="12"/>
  <c r="H5143" i="12" s="1"/>
  <c r="G5144" i="12"/>
  <c r="H5144" i="12" s="1"/>
  <c r="G5145" i="12"/>
  <c r="H5145" i="12" s="1"/>
  <c r="G5146" i="12"/>
  <c r="H5146" i="12" s="1"/>
  <c r="G5147" i="12"/>
  <c r="H5147" i="12" s="1"/>
  <c r="G5148" i="12"/>
  <c r="H5148" i="12" s="1"/>
  <c r="G5149" i="12"/>
  <c r="H5149" i="12" s="1"/>
  <c r="G5150" i="12"/>
  <c r="H5150" i="12" s="1"/>
  <c r="G5151" i="12"/>
  <c r="H5151" i="12" s="1"/>
  <c r="G5152" i="12"/>
  <c r="H5152" i="12" s="1"/>
  <c r="G5153" i="12"/>
  <c r="H5153" i="12" s="1"/>
  <c r="G5154" i="12"/>
  <c r="H5154" i="12" s="1"/>
  <c r="G5155" i="12"/>
  <c r="H5155" i="12" s="1"/>
  <c r="G5156" i="12"/>
  <c r="H5156" i="12" s="1"/>
  <c r="G5157" i="12"/>
  <c r="H5157" i="12" s="1"/>
  <c r="G5158" i="12"/>
  <c r="H5158" i="12" s="1"/>
  <c r="G5159" i="12"/>
  <c r="H5159" i="12" s="1"/>
  <c r="G5160" i="12"/>
  <c r="H5160" i="12" s="1"/>
  <c r="G5161" i="12"/>
  <c r="H5161" i="12" s="1"/>
  <c r="G5162" i="12"/>
  <c r="H5162" i="12" s="1"/>
  <c r="G5163" i="12"/>
  <c r="H5163" i="12" s="1"/>
  <c r="G5164" i="12"/>
  <c r="H5164" i="12" s="1"/>
  <c r="G5165" i="12"/>
  <c r="H5165" i="12" s="1"/>
  <c r="G5166" i="12"/>
  <c r="H5166" i="12" s="1"/>
  <c r="G5167" i="12"/>
  <c r="H5167" i="12" s="1"/>
  <c r="G5168" i="12"/>
  <c r="H5168" i="12" s="1"/>
  <c r="G5169" i="12"/>
  <c r="H5169" i="12" s="1"/>
  <c r="G5170" i="12"/>
  <c r="H5170" i="12" s="1"/>
  <c r="G5171" i="12"/>
  <c r="H5171" i="12" s="1"/>
  <c r="G5172" i="12"/>
  <c r="H5172" i="12" s="1"/>
  <c r="G5173" i="12"/>
  <c r="H5173" i="12" s="1"/>
  <c r="G5174" i="12"/>
  <c r="H5174" i="12" s="1"/>
  <c r="G5175" i="12"/>
  <c r="H5175" i="12" s="1"/>
  <c r="G5176" i="12"/>
  <c r="H5176" i="12" s="1"/>
  <c r="G5177" i="12"/>
  <c r="H5177" i="12" s="1"/>
  <c r="G5178" i="12"/>
  <c r="H5178" i="12" s="1"/>
  <c r="G5179" i="12"/>
  <c r="H5179" i="12" s="1"/>
  <c r="G5180" i="12"/>
  <c r="H5180" i="12" s="1"/>
  <c r="G5181" i="12"/>
  <c r="H5181" i="12" s="1"/>
  <c r="G5182" i="12"/>
  <c r="H5182" i="12" s="1"/>
  <c r="G5183" i="12"/>
  <c r="H5183" i="12" s="1"/>
  <c r="G5184" i="12"/>
  <c r="H5184" i="12" s="1"/>
  <c r="G5185" i="12"/>
  <c r="H5185" i="12" s="1"/>
  <c r="G5186" i="12"/>
  <c r="H5186" i="12" s="1"/>
  <c r="G5187" i="12"/>
  <c r="H5187" i="12" s="1"/>
  <c r="G5188" i="12"/>
  <c r="H5188" i="12" s="1"/>
  <c r="G5189" i="12"/>
  <c r="H5189" i="12" s="1"/>
  <c r="G5190" i="12"/>
  <c r="H5190" i="12" s="1"/>
  <c r="G5191" i="12"/>
  <c r="H5191" i="12" s="1"/>
  <c r="G5192" i="12"/>
  <c r="H5192" i="12" s="1"/>
  <c r="G5193" i="12"/>
  <c r="H5193" i="12" s="1"/>
  <c r="G5194" i="12"/>
  <c r="H5194" i="12" s="1"/>
  <c r="G5195" i="12"/>
  <c r="H5195" i="12" s="1"/>
  <c r="G5196" i="12"/>
  <c r="H5196" i="12" s="1"/>
  <c r="G5197" i="12"/>
  <c r="H5197" i="12" s="1"/>
  <c r="G5198" i="12"/>
  <c r="H5198" i="12" s="1"/>
  <c r="G5199" i="12"/>
  <c r="H5199" i="12" s="1"/>
  <c r="G5200" i="12"/>
  <c r="H5200" i="12" s="1"/>
  <c r="G5201" i="12"/>
  <c r="H5201" i="12" s="1"/>
  <c r="G5202" i="12"/>
  <c r="H5202" i="12" s="1"/>
  <c r="G5203" i="12"/>
  <c r="H5203" i="12" s="1"/>
  <c r="G5204" i="12"/>
  <c r="H5204" i="12" s="1"/>
  <c r="G5205" i="12"/>
  <c r="H5205" i="12" s="1"/>
  <c r="G5206" i="12"/>
  <c r="H5206" i="12" s="1"/>
  <c r="G5207" i="12"/>
  <c r="H5207" i="12" s="1"/>
  <c r="G5208" i="12"/>
  <c r="H5208" i="12" s="1"/>
  <c r="G5209" i="12"/>
  <c r="H5209" i="12" s="1"/>
  <c r="G5210" i="12"/>
  <c r="H5210" i="12" s="1"/>
  <c r="G5211" i="12"/>
  <c r="H5211" i="12" s="1"/>
  <c r="G5212" i="12"/>
  <c r="H5212" i="12" s="1"/>
  <c r="G5213" i="12"/>
  <c r="H5213" i="12" s="1"/>
  <c r="G5214" i="12"/>
  <c r="H5214" i="12" s="1"/>
  <c r="G5215" i="12"/>
  <c r="H5215" i="12" s="1"/>
  <c r="G5216" i="12"/>
  <c r="H5216" i="12" s="1"/>
  <c r="G5217" i="12"/>
  <c r="H5217" i="12" s="1"/>
  <c r="G5218" i="12"/>
  <c r="H5218" i="12" s="1"/>
  <c r="G5219" i="12"/>
  <c r="H5219" i="12" s="1"/>
  <c r="G5220" i="12"/>
  <c r="H5220" i="12" s="1"/>
  <c r="G5221" i="12"/>
  <c r="H5221" i="12" s="1"/>
  <c r="G5222" i="12"/>
  <c r="H5222" i="12" s="1"/>
  <c r="G5223" i="12"/>
  <c r="H5223" i="12" s="1"/>
  <c r="G5224" i="12"/>
  <c r="H5224" i="12" s="1"/>
  <c r="G5225" i="12"/>
  <c r="H5225" i="12" s="1"/>
  <c r="G5226" i="12"/>
  <c r="H5226" i="12" s="1"/>
  <c r="G5227" i="12"/>
  <c r="H5227" i="12" s="1"/>
  <c r="G5228" i="12"/>
  <c r="H5228" i="12" s="1"/>
  <c r="G5229" i="12"/>
  <c r="H5229" i="12" s="1"/>
  <c r="G5230" i="12"/>
  <c r="H5230" i="12" s="1"/>
  <c r="G5231" i="12"/>
  <c r="H5231" i="12" s="1"/>
  <c r="G5232" i="12"/>
  <c r="H5232" i="12" s="1"/>
  <c r="G5233" i="12"/>
  <c r="H5233" i="12" s="1"/>
  <c r="G5234" i="12"/>
  <c r="H5234" i="12" s="1"/>
  <c r="G5235" i="12"/>
  <c r="H5235" i="12" s="1"/>
  <c r="G5236" i="12"/>
  <c r="H5236" i="12" s="1"/>
  <c r="G5237" i="12"/>
  <c r="H5237" i="12" s="1"/>
  <c r="G5238" i="12"/>
  <c r="H5238" i="12" s="1"/>
  <c r="G5239" i="12"/>
  <c r="H5239" i="12" s="1"/>
  <c r="G5240" i="12"/>
  <c r="H5240" i="12" s="1"/>
  <c r="G5241" i="12"/>
  <c r="H5241" i="12" s="1"/>
  <c r="G5242" i="12"/>
  <c r="H5242" i="12" s="1"/>
  <c r="G5243" i="12"/>
  <c r="H5243" i="12" s="1"/>
  <c r="G5244" i="12"/>
  <c r="H5244" i="12" s="1"/>
  <c r="G5245" i="12"/>
  <c r="H5245" i="12" s="1"/>
  <c r="G5246" i="12"/>
  <c r="H5246" i="12" s="1"/>
  <c r="G5247" i="12"/>
  <c r="H5247" i="12" s="1"/>
  <c r="G5248" i="12"/>
  <c r="H5248" i="12" s="1"/>
  <c r="G5249" i="12"/>
  <c r="H5249" i="12" s="1"/>
  <c r="G5250" i="12"/>
  <c r="H5250" i="12" s="1"/>
  <c r="G5251" i="12"/>
  <c r="H5251" i="12" s="1"/>
  <c r="G5252" i="12"/>
  <c r="H5252" i="12" s="1"/>
  <c r="G5253" i="12"/>
  <c r="H5253" i="12" s="1"/>
  <c r="G5254" i="12"/>
  <c r="H5254" i="12" s="1"/>
  <c r="G5255" i="12"/>
  <c r="H5255" i="12" s="1"/>
  <c r="G5256" i="12"/>
  <c r="H5256" i="12" s="1"/>
  <c r="G5257" i="12"/>
  <c r="H5257" i="12" s="1"/>
  <c r="G5258" i="12"/>
  <c r="H5258" i="12" s="1"/>
  <c r="G5259" i="12"/>
  <c r="H5259" i="12" s="1"/>
  <c r="G5260" i="12"/>
  <c r="H5260" i="12" s="1"/>
  <c r="G5261" i="12"/>
  <c r="H5261" i="12" s="1"/>
  <c r="G5262" i="12"/>
  <c r="H5262" i="12" s="1"/>
  <c r="G5263" i="12"/>
  <c r="H5263" i="12" s="1"/>
  <c r="G5264" i="12"/>
  <c r="H5264" i="12" s="1"/>
  <c r="G5265" i="12"/>
  <c r="H5265" i="12" s="1"/>
  <c r="G5266" i="12"/>
  <c r="H5266" i="12" s="1"/>
  <c r="G5267" i="12"/>
  <c r="H5267" i="12" s="1"/>
  <c r="G5268" i="12"/>
  <c r="H5268" i="12" s="1"/>
  <c r="G5269" i="12"/>
  <c r="H5269" i="12" s="1"/>
  <c r="G5270" i="12"/>
  <c r="H5270" i="12" s="1"/>
  <c r="G5271" i="12"/>
  <c r="H5271" i="12" s="1"/>
  <c r="G5272" i="12"/>
  <c r="H5272" i="12" s="1"/>
  <c r="G5273" i="12"/>
  <c r="H5273" i="12" s="1"/>
  <c r="G5274" i="12"/>
  <c r="H5274" i="12" s="1"/>
  <c r="G5275" i="12"/>
  <c r="H5275" i="12" s="1"/>
  <c r="G5276" i="12"/>
  <c r="H5276" i="12" s="1"/>
  <c r="G5277" i="12"/>
  <c r="H5277" i="12" s="1"/>
  <c r="G5278" i="12"/>
  <c r="H5278" i="12" s="1"/>
  <c r="G5279" i="12"/>
  <c r="H5279" i="12" s="1"/>
  <c r="G5280" i="12"/>
  <c r="H5280" i="12" s="1"/>
  <c r="G5281" i="12"/>
  <c r="H5281" i="12" s="1"/>
  <c r="G5282" i="12"/>
  <c r="H5282" i="12" s="1"/>
  <c r="G5283" i="12"/>
  <c r="H5283" i="12" s="1"/>
  <c r="G5284" i="12"/>
  <c r="H5284" i="12" s="1"/>
  <c r="G5285" i="12"/>
  <c r="H5285" i="12" s="1"/>
  <c r="G5286" i="12"/>
  <c r="H5286" i="12" s="1"/>
  <c r="G5287" i="12"/>
  <c r="H5287" i="12" s="1"/>
  <c r="G5288" i="12"/>
  <c r="H5288" i="12" s="1"/>
  <c r="G5289" i="12"/>
  <c r="H5289" i="12" s="1"/>
  <c r="G5290" i="12"/>
  <c r="H5290" i="12" s="1"/>
  <c r="G5291" i="12"/>
  <c r="H5291" i="12" s="1"/>
  <c r="G5292" i="12"/>
  <c r="H5292" i="12" s="1"/>
  <c r="G5293" i="12"/>
  <c r="H5293" i="12" s="1"/>
  <c r="G5294" i="12"/>
  <c r="H5294" i="12" s="1"/>
  <c r="G5295" i="12"/>
  <c r="H5295" i="12" s="1"/>
  <c r="G5296" i="12"/>
  <c r="H5296" i="12" s="1"/>
  <c r="G5297" i="12"/>
  <c r="H5297" i="12" s="1"/>
  <c r="G5298" i="12"/>
  <c r="H5298" i="12" s="1"/>
  <c r="G5299" i="12"/>
  <c r="H5299" i="12" s="1"/>
  <c r="G5300" i="12"/>
  <c r="H5300" i="12" s="1"/>
  <c r="G5301" i="12"/>
  <c r="H5301" i="12" s="1"/>
  <c r="G5302" i="12"/>
  <c r="H5302" i="12" s="1"/>
  <c r="G5303" i="12"/>
  <c r="H5303" i="12" s="1"/>
  <c r="G5304" i="12"/>
  <c r="H5304" i="12" s="1"/>
  <c r="G5305" i="12"/>
  <c r="G5306" i="12"/>
  <c r="H5306" i="12" s="1"/>
  <c r="G5307" i="12"/>
  <c r="H5307" i="12" s="1"/>
  <c r="G5308" i="12"/>
  <c r="H5308" i="12" s="1"/>
  <c r="G5309" i="12"/>
  <c r="H5309" i="12" s="1"/>
  <c r="G5310" i="12"/>
  <c r="H5310" i="12" s="1"/>
  <c r="G5311" i="12"/>
  <c r="H5311" i="12" s="1"/>
  <c r="G5312" i="12"/>
  <c r="H5312" i="12" s="1"/>
  <c r="G5313" i="12"/>
  <c r="G5314" i="12"/>
  <c r="H5314" i="12" s="1"/>
  <c r="G5315" i="12"/>
  <c r="H5315" i="12" s="1"/>
  <c r="G5316" i="12"/>
  <c r="H5316" i="12" s="1"/>
  <c r="G5317" i="12"/>
  <c r="H5317" i="12" s="1"/>
  <c r="G5318" i="12"/>
  <c r="H5318" i="12" s="1"/>
  <c r="G5319" i="12"/>
  <c r="H5319" i="12" s="1"/>
  <c r="G5320" i="12"/>
  <c r="H5320" i="12" s="1"/>
  <c r="G5321" i="12"/>
  <c r="H5321" i="12" s="1"/>
  <c r="G5322" i="12"/>
  <c r="H5322" i="12" s="1"/>
  <c r="G5323" i="12"/>
  <c r="H5323" i="12" s="1"/>
  <c r="G5324" i="12"/>
  <c r="H5324" i="12" s="1"/>
  <c r="G5325" i="12"/>
  <c r="H5325" i="12" s="1"/>
  <c r="G5326" i="12"/>
  <c r="H5326" i="12" s="1"/>
  <c r="G5327" i="12"/>
  <c r="H5327" i="12" s="1"/>
  <c r="G5328" i="12"/>
  <c r="H5328" i="12" s="1"/>
  <c r="G5329" i="12"/>
  <c r="H5329" i="12" s="1"/>
  <c r="G5330" i="12"/>
  <c r="H5330" i="12" s="1"/>
  <c r="G5331" i="12"/>
  <c r="H5331" i="12" s="1"/>
  <c r="G5332" i="12"/>
  <c r="H5332" i="12" s="1"/>
  <c r="G5333" i="12"/>
  <c r="H5333" i="12" s="1"/>
  <c r="G5334" i="12"/>
  <c r="H5334" i="12" s="1"/>
  <c r="G5335" i="12"/>
  <c r="H5335" i="12" s="1"/>
  <c r="G5336" i="12"/>
  <c r="H5336" i="12" s="1"/>
  <c r="G5337" i="12"/>
  <c r="H5337" i="12" s="1"/>
  <c r="G5338" i="12"/>
  <c r="H5338" i="12" s="1"/>
  <c r="G5339" i="12"/>
  <c r="H5339" i="12" s="1"/>
  <c r="G5340" i="12"/>
  <c r="H5340" i="12" s="1"/>
  <c r="G5341" i="12"/>
  <c r="H5341" i="12" s="1"/>
  <c r="G5342" i="12"/>
  <c r="H5342" i="12" s="1"/>
  <c r="G5343" i="12"/>
  <c r="H5343" i="12" s="1"/>
  <c r="G5344" i="12"/>
  <c r="H5344" i="12" s="1"/>
  <c r="G5345" i="12"/>
  <c r="H5345" i="12" s="1"/>
  <c r="G5346" i="12"/>
  <c r="H5346" i="12" s="1"/>
  <c r="G5347" i="12"/>
  <c r="H5347" i="12" s="1"/>
  <c r="G5348" i="12"/>
  <c r="H5348" i="12" s="1"/>
  <c r="G5349" i="12"/>
  <c r="H5349" i="12" s="1"/>
  <c r="G5350" i="12"/>
  <c r="H5350" i="12" s="1"/>
  <c r="G5351" i="12"/>
  <c r="H5351" i="12" s="1"/>
  <c r="G5352" i="12"/>
  <c r="H5352" i="12" s="1"/>
  <c r="G5353" i="12"/>
  <c r="H5353" i="12" s="1"/>
  <c r="G5354" i="12"/>
  <c r="H5354" i="12" s="1"/>
  <c r="G5355" i="12"/>
  <c r="H5355" i="12" s="1"/>
  <c r="G5356" i="12"/>
  <c r="H5356" i="12" s="1"/>
  <c r="G5357" i="12"/>
  <c r="H5357" i="12" s="1"/>
  <c r="G5358" i="12"/>
  <c r="H5358" i="12" s="1"/>
  <c r="G5359" i="12"/>
  <c r="H5359" i="12" s="1"/>
  <c r="G5360" i="12"/>
  <c r="H5360" i="12" s="1"/>
  <c r="G5361" i="12"/>
  <c r="H5361" i="12" s="1"/>
  <c r="G5362" i="12"/>
  <c r="H5362" i="12" s="1"/>
  <c r="G5363" i="12"/>
  <c r="H5363" i="12" s="1"/>
  <c r="G5364" i="12"/>
  <c r="H5364" i="12" s="1"/>
  <c r="G5365" i="12"/>
  <c r="H5365" i="12" s="1"/>
  <c r="G5366" i="12"/>
  <c r="H5366" i="12" s="1"/>
  <c r="G5367" i="12"/>
  <c r="H5367" i="12" s="1"/>
  <c r="G5368" i="12"/>
  <c r="H5368" i="12" s="1"/>
  <c r="G5369" i="12"/>
  <c r="H5369" i="12" s="1"/>
  <c r="G5370" i="12"/>
  <c r="H5370" i="12" s="1"/>
  <c r="G5371" i="12"/>
  <c r="H5371" i="12" s="1"/>
  <c r="G5372" i="12"/>
  <c r="H5372" i="12" s="1"/>
  <c r="G5373" i="12"/>
  <c r="H5373" i="12" s="1"/>
  <c r="G5374" i="12"/>
  <c r="H5374" i="12" s="1"/>
  <c r="G5375" i="12"/>
  <c r="H5375" i="12" s="1"/>
  <c r="G5376" i="12"/>
  <c r="H5376" i="12" s="1"/>
  <c r="G5377" i="12"/>
  <c r="H5377" i="12" s="1"/>
  <c r="G5378" i="12"/>
  <c r="H5378" i="12" s="1"/>
  <c r="G5379" i="12"/>
  <c r="H5379" i="12" s="1"/>
  <c r="G5380" i="12"/>
  <c r="H5380" i="12" s="1"/>
  <c r="G5381" i="12"/>
  <c r="H5381" i="12" s="1"/>
  <c r="G5382" i="12"/>
  <c r="H5382" i="12" s="1"/>
  <c r="G5383" i="12"/>
  <c r="H5383" i="12" s="1"/>
  <c r="G5384" i="12"/>
  <c r="H5384" i="12" s="1"/>
  <c r="G5385" i="12"/>
  <c r="H5385" i="12" s="1"/>
  <c r="G5386" i="12"/>
  <c r="H5386" i="12" s="1"/>
  <c r="G5387" i="12"/>
  <c r="H5387" i="12" s="1"/>
  <c r="G5388" i="12"/>
  <c r="H5388" i="12" s="1"/>
  <c r="G5389" i="12"/>
  <c r="H5389" i="12" s="1"/>
  <c r="G5390" i="12"/>
  <c r="H5390" i="12" s="1"/>
  <c r="G5391" i="12"/>
  <c r="H5391" i="12" s="1"/>
  <c r="G5392" i="12"/>
  <c r="H5392" i="12" s="1"/>
  <c r="G5393" i="12"/>
  <c r="H5393" i="12" s="1"/>
  <c r="G5394" i="12"/>
  <c r="H5394" i="12" s="1"/>
  <c r="G5395" i="12"/>
  <c r="H5395" i="12" s="1"/>
  <c r="G5396" i="12"/>
  <c r="H5396" i="12" s="1"/>
  <c r="G5397" i="12"/>
  <c r="H5397" i="12" s="1"/>
  <c r="G5398" i="12"/>
  <c r="H5398" i="12" s="1"/>
  <c r="G5399" i="12"/>
  <c r="H5399" i="12" s="1"/>
  <c r="G5400" i="12"/>
  <c r="H5400" i="12" s="1"/>
  <c r="G5401" i="12"/>
  <c r="H5401" i="12" s="1"/>
  <c r="G5402" i="12"/>
  <c r="H5402" i="12" s="1"/>
  <c r="G5403" i="12"/>
  <c r="H5403" i="12" s="1"/>
  <c r="G5404" i="12"/>
  <c r="H5404" i="12" s="1"/>
  <c r="G5405" i="12"/>
  <c r="H5405" i="12" s="1"/>
  <c r="G5406" i="12"/>
  <c r="H5406" i="12" s="1"/>
  <c r="G5407" i="12"/>
  <c r="H5407" i="12" s="1"/>
  <c r="G5408" i="12"/>
  <c r="H5408" i="12" s="1"/>
  <c r="G5409" i="12"/>
  <c r="H5409" i="12" s="1"/>
  <c r="G5410" i="12"/>
  <c r="H5410" i="12" s="1"/>
  <c r="G5411" i="12"/>
  <c r="H5411" i="12" s="1"/>
  <c r="G5412" i="12"/>
  <c r="H5412" i="12" s="1"/>
  <c r="G5413" i="12"/>
  <c r="H5413" i="12" s="1"/>
  <c r="G5414" i="12"/>
  <c r="H5414" i="12" s="1"/>
  <c r="G5415" i="12"/>
  <c r="H5415" i="12" s="1"/>
  <c r="G5416" i="12"/>
  <c r="H5416" i="12" s="1"/>
  <c r="G5417" i="12"/>
  <c r="H5417" i="12" s="1"/>
  <c r="G5418" i="12"/>
  <c r="H5418" i="12" s="1"/>
  <c r="G5419" i="12"/>
  <c r="H5419" i="12" s="1"/>
  <c r="G5420" i="12"/>
  <c r="H5420" i="12" s="1"/>
  <c r="G5421" i="12"/>
  <c r="H5421" i="12" s="1"/>
  <c r="G5422" i="12"/>
  <c r="H5422" i="12" s="1"/>
  <c r="G5423" i="12"/>
  <c r="H5423" i="12" s="1"/>
  <c r="G5424" i="12"/>
  <c r="H5424" i="12" s="1"/>
  <c r="G5425" i="12"/>
  <c r="H5425" i="12" s="1"/>
  <c r="G5426" i="12"/>
  <c r="H5426" i="12" s="1"/>
  <c r="G5427" i="12"/>
  <c r="H5427" i="12" s="1"/>
  <c r="G5428" i="12"/>
  <c r="H5428" i="12" s="1"/>
  <c r="G5429" i="12"/>
  <c r="H5429" i="12" s="1"/>
  <c r="G5430" i="12"/>
  <c r="H5430" i="12" s="1"/>
  <c r="G5431" i="12"/>
  <c r="H5431" i="12" s="1"/>
  <c r="G5432" i="12"/>
  <c r="H5432" i="12" s="1"/>
  <c r="G5433" i="12"/>
  <c r="H5433" i="12" s="1"/>
  <c r="G5434" i="12"/>
  <c r="H5434" i="12" s="1"/>
  <c r="G5435" i="12"/>
  <c r="H5435" i="12" s="1"/>
  <c r="G5436" i="12"/>
  <c r="H5436" i="12" s="1"/>
  <c r="G5437" i="12"/>
  <c r="H5437" i="12" s="1"/>
  <c r="G5438" i="12"/>
  <c r="H5438" i="12" s="1"/>
  <c r="G5439" i="12"/>
  <c r="H5439" i="12" s="1"/>
  <c r="G5440" i="12"/>
  <c r="H5440" i="12" s="1"/>
  <c r="G5441" i="12"/>
  <c r="H5441" i="12" s="1"/>
  <c r="G5442" i="12"/>
  <c r="H5442" i="12" s="1"/>
  <c r="G5443" i="12"/>
  <c r="H5443" i="12" s="1"/>
  <c r="G5444" i="12"/>
  <c r="H5444" i="12" s="1"/>
  <c r="G5445" i="12"/>
  <c r="H5445" i="12" s="1"/>
  <c r="G5446" i="12"/>
  <c r="H5446" i="12" s="1"/>
  <c r="G5447" i="12"/>
  <c r="H5447" i="12" s="1"/>
  <c r="G5448" i="12"/>
  <c r="H5448" i="12" s="1"/>
  <c r="G5449" i="12"/>
  <c r="H5449" i="12" s="1"/>
  <c r="G5450" i="12"/>
  <c r="H5450" i="12" s="1"/>
  <c r="G5451" i="12"/>
  <c r="H5451" i="12" s="1"/>
  <c r="G5452" i="12"/>
  <c r="H5452" i="12" s="1"/>
  <c r="G5453" i="12"/>
  <c r="H5453" i="12" s="1"/>
  <c r="G5454" i="12"/>
  <c r="H5454" i="12" s="1"/>
  <c r="G5455" i="12"/>
  <c r="H5455" i="12" s="1"/>
  <c r="G5456" i="12"/>
  <c r="H5456" i="12" s="1"/>
  <c r="G5457" i="12"/>
  <c r="H5457" i="12" s="1"/>
  <c r="G5458" i="12"/>
  <c r="H5458" i="12" s="1"/>
  <c r="G5459" i="12"/>
  <c r="H5459" i="12" s="1"/>
  <c r="G5460" i="12"/>
  <c r="H5460" i="12" s="1"/>
  <c r="G5461" i="12"/>
  <c r="H5461" i="12" s="1"/>
  <c r="G5462" i="12"/>
  <c r="H5462" i="12" s="1"/>
  <c r="G5463" i="12"/>
  <c r="H5463" i="12" s="1"/>
  <c r="G5464" i="12"/>
  <c r="H5464" i="12" s="1"/>
  <c r="G5465" i="12"/>
  <c r="G5466" i="12"/>
  <c r="H5466" i="12" s="1"/>
  <c r="G5467" i="12"/>
  <c r="H5467" i="12" s="1"/>
  <c r="G5468" i="12"/>
  <c r="H5468" i="12" s="1"/>
  <c r="G5469" i="12"/>
  <c r="H5469" i="12" s="1"/>
  <c r="G5470" i="12"/>
  <c r="H5470" i="12" s="1"/>
  <c r="G5471" i="12"/>
  <c r="H5471" i="12" s="1"/>
  <c r="G5472" i="12"/>
  <c r="H5472" i="12" s="1"/>
  <c r="G5473" i="12"/>
  <c r="H5473" i="12" s="1"/>
  <c r="G5474" i="12"/>
  <c r="H5474" i="12" s="1"/>
  <c r="G5475" i="12"/>
  <c r="H5475" i="12" s="1"/>
  <c r="G5476" i="12"/>
  <c r="H5476" i="12" s="1"/>
  <c r="G5477" i="12"/>
  <c r="H5477" i="12" s="1"/>
  <c r="G5478" i="12"/>
  <c r="H5478" i="12" s="1"/>
  <c r="G5479" i="12"/>
  <c r="H5479" i="12" s="1"/>
  <c r="G5480" i="12"/>
  <c r="H5480" i="12" s="1"/>
  <c r="G5481" i="12"/>
  <c r="G5482" i="12"/>
  <c r="H5482" i="12" s="1"/>
  <c r="G5483" i="12"/>
  <c r="H5483" i="12" s="1"/>
  <c r="G5484" i="12"/>
  <c r="H5484" i="12" s="1"/>
  <c r="G5485" i="12"/>
  <c r="H5485" i="12" s="1"/>
  <c r="G5486" i="12"/>
  <c r="H5486" i="12" s="1"/>
  <c r="G5487" i="12"/>
  <c r="H5487" i="12" s="1"/>
  <c r="G5488" i="12"/>
  <c r="H5488" i="12" s="1"/>
  <c r="G5489" i="12"/>
  <c r="G5490" i="12"/>
  <c r="H5490" i="12" s="1"/>
  <c r="G5491" i="12"/>
  <c r="H5491" i="12" s="1"/>
  <c r="G5492" i="12"/>
  <c r="H5492" i="12" s="1"/>
  <c r="G5493" i="12"/>
  <c r="H5493" i="12" s="1"/>
  <c r="G5494" i="12"/>
  <c r="H5494" i="12" s="1"/>
  <c r="G5495" i="12"/>
  <c r="H5495" i="12" s="1"/>
  <c r="G5496" i="12"/>
  <c r="H5496" i="12" s="1"/>
  <c r="G5497" i="12"/>
  <c r="H5497" i="12" s="1"/>
  <c r="G5498" i="12"/>
  <c r="H5498" i="12" s="1"/>
  <c r="G5499" i="12"/>
  <c r="H5499" i="12" s="1"/>
  <c r="G5500" i="12"/>
  <c r="H5500" i="12" s="1"/>
  <c r="G5501" i="12"/>
  <c r="H5501" i="12" s="1"/>
  <c r="G5502" i="12"/>
  <c r="H5502" i="12" s="1"/>
  <c r="G5503" i="12"/>
  <c r="H5503" i="12" s="1"/>
  <c r="G5504" i="12"/>
  <c r="H5504" i="12" s="1"/>
  <c r="G5505" i="12"/>
  <c r="H5505" i="12" s="1"/>
  <c r="G5506" i="12"/>
  <c r="H5506" i="12" s="1"/>
  <c r="G5507" i="12"/>
  <c r="H5507" i="12" s="1"/>
  <c r="G5508" i="12"/>
  <c r="H5508" i="12" s="1"/>
  <c r="G5509" i="12"/>
  <c r="H5509" i="12" s="1"/>
  <c r="G5510" i="12"/>
  <c r="H5510" i="12" s="1"/>
  <c r="G5511" i="12"/>
  <c r="H5511" i="12" s="1"/>
  <c r="G5512" i="12"/>
  <c r="H5512" i="12" s="1"/>
  <c r="G5513" i="12"/>
  <c r="H5513" i="12" s="1"/>
  <c r="G5514" i="12"/>
  <c r="H5514" i="12" s="1"/>
  <c r="G5515" i="12"/>
  <c r="H5515" i="12" s="1"/>
  <c r="G5516" i="12"/>
  <c r="H5516" i="12" s="1"/>
  <c r="G5517" i="12"/>
  <c r="H5517" i="12" s="1"/>
  <c r="G5518" i="12"/>
  <c r="H5518" i="12" s="1"/>
  <c r="G5519" i="12"/>
  <c r="H5519" i="12" s="1"/>
  <c r="G5520" i="12"/>
  <c r="H5520" i="12" s="1"/>
  <c r="G5521" i="12"/>
  <c r="G5522" i="12"/>
  <c r="H5522" i="12" s="1"/>
  <c r="G5523" i="12"/>
  <c r="H5523" i="12" s="1"/>
  <c r="G5524" i="12"/>
  <c r="H5524" i="12" s="1"/>
  <c r="G5525" i="12"/>
  <c r="H5525" i="12" s="1"/>
  <c r="G5526" i="12"/>
  <c r="H5526" i="12" s="1"/>
  <c r="G5527" i="12"/>
  <c r="H5527" i="12" s="1"/>
  <c r="G5528" i="12"/>
  <c r="H5528" i="12" s="1"/>
  <c r="G5529" i="12"/>
  <c r="H5529" i="12" s="1"/>
  <c r="G5530" i="12"/>
  <c r="H5530" i="12" s="1"/>
  <c r="G5531" i="12"/>
  <c r="H5531" i="12" s="1"/>
  <c r="G5532" i="12"/>
  <c r="H5532" i="12" s="1"/>
  <c r="G5533" i="12"/>
  <c r="H5533" i="12" s="1"/>
  <c r="G5534" i="12"/>
  <c r="H5534" i="12" s="1"/>
  <c r="G5535" i="12"/>
  <c r="H5535" i="12" s="1"/>
  <c r="G5536" i="12"/>
  <c r="H5536" i="12" s="1"/>
  <c r="G5537" i="12"/>
  <c r="G5538" i="12"/>
  <c r="H5538" i="12" s="1"/>
  <c r="G5539" i="12"/>
  <c r="H5539" i="12" s="1"/>
  <c r="G5540" i="12"/>
  <c r="H5540" i="12" s="1"/>
  <c r="G5541" i="12"/>
  <c r="H5541" i="12" s="1"/>
  <c r="G5542" i="12"/>
  <c r="H5542" i="12" s="1"/>
  <c r="G5543" i="12"/>
  <c r="H5543" i="12" s="1"/>
  <c r="G5544" i="12"/>
  <c r="H5544" i="12" s="1"/>
  <c r="G5545" i="12"/>
  <c r="G5546" i="12"/>
  <c r="H5546" i="12" s="1"/>
  <c r="G5547" i="12"/>
  <c r="H5547" i="12" s="1"/>
  <c r="G5548" i="12"/>
  <c r="H5548" i="12" s="1"/>
  <c r="G5549" i="12"/>
  <c r="H5549" i="12" s="1"/>
  <c r="G5550" i="12"/>
  <c r="H5550" i="12" s="1"/>
  <c r="G5551" i="12"/>
  <c r="H5551" i="12" s="1"/>
  <c r="G5552" i="12"/>
  <c r="H5552" i="12" s="1"/>
  <c r="G5553" i="12"/>
  <c r="H5553" i="12" s="1"/>
  <c r="G5554" i="12"/>
  <c r="H5554" i="12" s="1"/>
  <c r="G5555" i="12"/>
  <c r="H5555" i="12" s="1"/>
  <c r="G5556" i="12"/>
  <c r="H5556" i="12" s="1"/>
  <c r="G5557" i="12"/>
  <c r="H5557" i="12" s="1"/>
  <c r="G5558" i="12"/>
  <c r="H5558" i="12" s="1"/>
  <c r="G5559" i="12"/>
  <c r="H5559" i="12" s="1"/>
  <c r="G5560" i="12"/>
  <c r="H5560" i="12" s="1"/>
  <c r="G5561" i="12"/>
  <c r="H5561" i="12" s="1"/>
  <c r="G5562" i="12"/>
  <c r="H5562" i="12" s="1"/>
  <c r="G5563" i="12"/>
  <c r="H5563" i="12" s="1"/>
  <c r="G5564" i="12"/>
  <c r="H5564" i="12" s="1"/>
  <c r="G5565" i="12"/>
  <c r="H5565" i="12" s="1"/>
  <c r="G5566" i="12"/>
  <c r="H5566" i="12" s="1"/>
  <c r="G5567" i="12"/>
  <c r="H5567" i="12" s="1"/>
  <c r="G5568" i="12"/>
  <c r="H5568" i="12" s="1"/>
  <c r="G5569" i="12"/>
  <c r="H5569" i="12" s="1"/>
  <c r="G5570" i="12"/>
  <c r="H5570" i="12" s="1"/>
  <c r="G5571" i="12"/>
  <c r="H5571" i="12" s="1"/>
  <c r="G5572" i="12"/>
  <c r="H5572" i="12" s="1"/>
  <c r="G5573" i="12"/>
  <c r="H5573" i="12" s="1"/>
  <c r="G5574" i="12"/>
  <c r="H5574" i="12" s="1"/>
  <c r="G5575" i="12"/>
  <c r="H5575" i="12" s="1"/>
  <c r="G5576" i="12"/>
  <c r="H5576" i="12" s="1"/>
  <c r="G5577" i="12"/>
  <c r="H5577" i="12" s="1"/>
  <c r="G5578" i="12"/>
  <c r="H5578" i="12" s="1"/>
  <c r="G5579" i="12"/>
  <c r="H5579" i="12" s="1"/>
  <c r="G5580" i="12"/>
  <c r="H5580" i="12" s="1"/>
  <c r="G5581" i="12"/>
  <c r="H5581" i="12" s="1"/>
  <c r="G5582" i="12"/>
  <c r="H5582" i="12" s="1"/>
  <c r="G5583" i="12"/>
  <c r="H5583" i="12" s="1"/>
  <c r="G5584" i="12"/>
  <c r="H5584" i="12" s="1"/>
  <c r="G5585" i="12"/>
  <c r="H5585" i="12" s="1"/>
  <c r="G5586" i="12"/>
  <c r="H5586" i="12" s="1"/>
  <c r="G5587" i="12"/>
  <c r="H5587" i="12" s="1"/>
  <c r="G5588" i="12"/>
  <c r="H5588" i="12" s="1"/>
  <c r="G5589" i="12"/>
  <c r="H5589" i="12" s="1"/>
  <c r="G5590" i="12"/>
  <c r="H5590" i="12" s="1"/>
  <c r="G5591" i="12"/>
  <c r="H5591" i="12" s="1"/>
  <c r="G5592" i="12"/>
  <c r="H5592" i="12" s="1"/>
  <c r="G5593" i="12"/>
  <c r="H5593" i="12" s="1"/>
  <c r="G5594" i="12"/>
  <c r="H5594" i="12" s="1"/>
  <c r="G5595" i="12"/>
  <c r="H5595" i="12" s="1"/>
  <c r="G5596" i="12"/>
  <c r="H5596" i="12" s="1"/>
  <c r="G5597" i="12"/>
  <c r="H5597" i="12" s="1"/>
  <c r="G5598" i="12"/>
  <c r="H5598" i="12" s="1"/>
  <c r="G5599" i="12"/>
  <c r="H5599" i="12" s="1"/>
  <c r="G5600" i="12"/>
  <c r="H5600" i="12" s="1"/>
  <c r="G5601" i="12"/>
  <c r="H5601" i="12" s="1"/>
  <c r="G5602" i="12"/>
  <c r="H5602" i="12" s="1"/>
  <c r="G5603" i="12"/>
  <c r="H5603" i="12" s="1"/>
  <c r="G5604" i="12"/>
  <c r="H5604" i="12" s="1"/>
  <c r="G5605" i="12"/>
  <c r="H5605" i="12" s="1"/>
  <c r="G5606" i="12"/>
  <c r="H5606" i="12" s="1"/>
  <c r="G5607" i="12"/>
  <c r="H5607" i="12" s="1"/>
  <c r="G5608" i="12"/>
  <c r="H5608" i="12" s="1"/>
  <c r="G5609" i="12"/>
  <c r="H5609" i="12" s="1"/>
  <c r="G5610" i="12"/>
  <c r="H5610" i="12" s="1"/>
  <c r="G5611" i="12"/>
  <c r="H5611" i="12" s="1"/>
  <c r="G5612" i="12"/>
  <c r="H5612" i="12" s="1"/>
  <c r="G5613" i="12"/>
  <c r="H5613" i="12" s="1"/>
  <c r="G5614" i="12"/>
  <c r="H5614" i="12" s="1"/>
  <c r="G5615" i="12"/>
  <c r="H5615" i="12" s="1"/>
  <c r="G5616" i="12"/>
  <c r="H5616" i="12" s="1"/>
  <c r="G5617" i="12"/>
  <c r="H5617" i="12" s="1"/>
  <c r="G5618" i="12"/>
  <c r="H5618" i="12" s="1"/>
  <c r="G5619" i="12"/>
  <c r="H5619" i="12" s="1"/>
  <c r="G5620" i="12"/>
  <c r="H5620" i="12" s="1"/>
  <c r="G5621" i="12"/>
  <c r="H5621" i="12" s="1"/>
  <c r="G5622" i="12"/>
  <c r="H5622" i="12" s="1"/>
  <c r="G5623" i="12"/>
  <c r="H5623" i="12" s="1"/>
  <c r="G5624" i="12"/>
  <c r="H5624" i="12" s="1"/>
  <c r="G5625" i="12"/>
  <c r="H5625" i="12" s="1"/>
  <c r="G5626" i="12"/>
  <c r="H5626" i="12" s="1"/>
  <c r="G5627" i="12"/>
  <c r="H5627" i="12" s="1"/>
  <c r="G5628" i="12"/>
  <c r="H5628" i="12" s="1"/>
  <c r="G5629" i="12"/>
  <c r="H5629" i="12" s="1"/>
  <c r="G5630" i="12"/>
  <c r="H5630" i="12" s="1"/>
  <c r="G5631" i="12"/>
  <c r="H5631" i="12" s="1"/>
  <c r="G5632" i="12"/>
  <c r="H5632" i="12" s="1"/>
  <c r="G5633" i="12"/>
  <c r="H5633" i="12" s="1"/>
  <c r="G5634" i="12"/>
  <c r="H5634" i="12" s="1"/>
  <c r="G5635" i="12"/>
  <c r="H5635" i="12" s="1"/>
  <c r="G5636" i="12"/>
  <c r="H5636" i="12" s="1"/>
  <c r="G5637" i="12"/>
  <c r="H5637" i="12" s="1"/>
  <c r="G5638" i="12"/>
  <c r="H5638" i="12" s="1"/>
  <c r="G5639" i="12"/>
  <c r="H5639" i="12" s="1"/>
  <c r="G5640" i="12"/>
  <c r="H5640" i="12" s="1"/>
  <c r="G5641" i="12"/>
  <c r="H5641" i="12" s="1"/>
  <c r="G5642" i="12"/>
  <c r="H5642" i="12" s="1"/>
  <c r="G5643" i="12"/>
  <c r="H5643" i="12" s="1"/>
  <c r="G5644" i="12"/>
  <c r="H5644" i="12" s="1"/>
  <c r="G5645" i="12"/>
  <c r="H5645" i="12" s="1"/>
  <c r="G5646" i="12"/>
  <c r="H5646" i="12" s="1"/>
  <c r="G5647" i="12"/>
  <c r="H5647" i="12" s="1"/>
  <c r="G5648" i="12"/>
  <c r="H5648" i="12" s="1"/>
  <c r="G5649" i="12"/>
  <c r="H5649" i="12" s="1"/>
  <c r="G5650" i="12"/>
  <c r="H5650" i="12" s="1"/>
  <c r="G5651" i="12"/>
  <c r="H5651" i="12" s="1"/>
  <c r="G5652" i="12"/>
  <c r="H5652" i="12" s="1"/>
  <c r="G5653" i="12"/>
  <c r="H5653" i="12" s="1"/>
  <c r="G5654" i="12"/>
  <c r="H5654" i="12" s="1"/>
  <c r="G5655" i="12"/>
  <c r="H5655" i="12" s="1"/>
  <c r="G5656" i="12"/>
  <c r="H5656" i="12" s="1"/>
  <c r="G5657" i="12"/>
  <c r="H5657" i="12" s="1"/>
  <c r="G5658" i="12"/>
  <c r="H5658" i="12" s="1"/>
  <c r="G5659" i="12"/>
  <c r="H5659" i="12" s="1"/>
  <c r="G5660" i="12"/>
  <c r="H5660" i="12" s="1"/>
  <c r="G5661" i="12"/>
  <c r="H5661" i="12" s="1"/>
  <c r="G5662" i="12"/>
  <c r="H5662" i="12" s="1"/>
  <c r="G5663" i="12"/>
  <c r="H5663" i="12" s="1"/>
  <c r="G5664" i="12"/>
  <c r="H5664" i="12" s="1"/>
  <c r="G5665" i="12"/>
  <c r="H5665" i="12" s="1"/>
  <c r="G5666" i="12"/>
  <c r="H5666" i="12" s="1"/>
  <c r="G5667" i="12"/>
  <c r="H5667" i="12" s="1"/>
  <c r="G5668" i="12"/>
  <c r="H5668" i="12" s="1"/>
  <c r="G5669" i="12"/>
  <c r="H5669" i="12" s="1"/>
  <c r="G5670" i="12"/>
  <c r="H5670" i="12" s="1"/>
  <c r="G5671" i="12"/>
  <c r="H5671" i="12" s="1"/>
  <c r="G5672" i="12"/>
  <c r="H5672" i="12" s="1"/>
  <c r="G5673" i="12"/>
  <c r="H5673" i="12" s="1"/>
  <c r="G5674" i="12"/>
  <c r="H5674" i="12" s="1"/>
  <c r="G5675" i="12"/>
  <c r="H5675" i="12" s="1"/>
  <c r="G5676" i="12"/>
  <c r="H5676" i="12" s="1"/>
  <c r="G5677" i="12"/>
  <c r="H5677" i="12" s="1"/>
  <c r="G5678" i="12"/>
  <c r="H5678" i="12" s="1"/>
  <c r="G5679" i="12"/>
  <c r="H5679" i="12" s="1"/>
  <c r="G5680" i="12"/>
  <c r="H5680" i="12" s="1"/>
  <c r="G5681" i="12"/>
  <c r="H5681" i="12" s="1"/>
  <c r="G5682" i="12"/>
  <c r="H5682" i="12" s="1"/>
  <c r="G5683" i="12"/>
  <c r="H5683" i="12" s="1"/>
  <c r="G5684" i="12"/>
  <c r="H5684" i="12" s="1"/>
  <c r="G5685" i="12"/>
  <c r="H5685" i="12" s="1"/>
  <c r="G5686" i="12"/>
  <c r="H5686" i="12" s="1"/>
  <c r="G5687" i="12"/>
  <c r="H5687" i="12" s="1"/>
  <c r="G5688" i="12"/>
  <c r="H5688" i="12" s="1"/>
  <c r="G5689" i="12"/>
  <c r="H5689" i="12" s="1"/>
  <c r="G5690" i="12"/>
  <c r="H5690" i="12" s="1"/>
  <c r="G5691" i="12"/>
  <c r="H5691" i="12" s="1"/>
  <c r="G5692" i="12"/>
  <c r="H5692" i="12" s="1"/>
  <c r="G5693" i="12"/>
  <c r="H5693" i="12" s="1"/>
  <c r="G5694" i="12"/>
  <c r="H5694" i="12" s="1"/>
  <c r="G5695" i="12"/>
  <c r="H5695" i="12" s="1"/>
  <c r="G5696" i="12"/>
  <c r="H5696" i="12" s="1"/>
  <c r="G5697" i="12"/>
  <c r="H5697" i="12" s="1"/>
  <c r="G5698" i="12"/>
  <c r="H5698" i="12" s="1"/>
  <c r="G5699" i="12"/>
  <c r="H5699" i="12" s="1"/>
  <c r="G5700" i="12"/>
  <c r="H5700" i="12" s="1"/>
  <c r="G5701" i="12"/>
  <c r="H5701" i="12" s="1"/>
  <c r="G5702" i="12"/>
  <c r="H5702" i="12" s="1"/>
  <c r="G5703" i="12"/>
  <c r="H5703" i="12" s="1"/>
  <c r="G5704" i="12"/>
  <c r="H5704" i="12" s="1"/>
  <c r="G5705" i="12"/>
  <c r="H5705" i="12" s="1"/>
  <c r="G5706" i="12"/>
  <c r="H5706" i="12" s="1"/>
  <c r="G5707" i="12"/>
  <c r="H5707" i="12" s="1"/>
  <c r="G5708" i="12"/>
  <c r="H5708" i="12" s="1"/>
  <c r="G5709" i="12"/>
  <c r="H5709" i="12" s="1"/>
  <c r="G5710" i="12"/>
  <c r="H5710" i="12" s="1"/>
  <c r="G5711" i="12"/>
  <c r="H5711" i="12" s="1"/>
  <c r="G5712" i="12"/>
  <c r="H5712" i="12" s="1"/>
  <c r="G5713" i="12"/>
  <c r="H5713" i="12" s="1"/>
  <c r="G5714" i="12"/>
  <c r="H5714" i="12" s="1"/>
  <c r="G5715" i="12"/>
  <c r="H5715" i="12" s="1"/>
  <c r="G5716" i="12"/>
  <c r="H5716" i="12" s="1"/>
  <c r="G5717" i="12"/>
  <c r="H5717" i="12" s="1"/>
  <c r="G5718" i="12"/>
  <c r="H5718" i="12" s="1"/>
  <c r="G5719" i="12"/>
  <c r="H5719" i="12" s="1"/>
  <c r="G5720" i="12"/>
  <c r="H5720" i="12" s="1"/>
  <c r="G5721" i="12"/>
  <c r="H5721" i="12" s="1"/>
  <c r="G5722" i="12"/>
  <c r="H5722" i="12" s="1"/>
  <c r="G5723" i="12"/>
  <c r="H5723" i="12" s="1"/>
  <c r="G5724" i="12"/>
  <c r="H5724" i="12" s="1"/>
  <c r="G5725" i="12"/>
  <c r="H5725" i="12" s="1"/>
  <c r="G5726" i="12"/>
  <c r="H5726" i="12" s="1"/>
  <c r="G5727" i="12"/>
  <c r="H5727" i="12" s="1"/>
  <c r="G5728" i="12"/>
  <c r="H5728" i="12" s="1"/>
  <c r="G5729" i="12"/>
  <c r="H5729" i="12" s="1"/>
  <c r="G5730" i="12"/>
  <c r="H5730" i="12" s="1"/>
  <c r="G5731" i="12"/>
  <c r="H5731" i="12" s="1"/>
  <c r="G5732" i="12"/>
  <c r="H5732" i="12" s="1"/>
  <c r="G5733" i="12"/>
  <c r="H5733" i="12" s="1"/>
  <c r="G5734" i="12"/>
  <c r="H5734" i="12" s="1"/>
  <c r="G5735" i="12"/>
  <c r="H5735" i="12" s="1"/>
  <c r="G5736" i="12"/>
  <c r="H5736" i="12" s="1"/>
  <c r="G5737" i="12"/>
  <c r="H5737" i="12" s="1"/>
  <c r="G5738" i="12"/>
  <c r="H5738" i="12" s="1"/>
  <c r="G5739" i="12"/>
  <c r="H5739" i="12" s="1"/>
  <c r="G5740" i="12"/>
  <c r="H5740" i="12" s="1"/>
  <c r="G5741" i="12"/>
  <c r="H5741" i="12" s="1"/>
  <c r="G5742" i="12"/>
  <c r="H5742" i="12" s="1"/>
  <c r="G5743" i="12"/>
  <c r="H5743" i="12" s="1"/>
  <c r="G5744" i="12"/>
  <c r="H5744" i="12" s="1"/>
  <c r="G5745" i="12"/>
  <c r="H5745" i="12" s="1"/>
  <c r="G5746" i="12"/>
  <c r="H5746" i="12" s="1"/>
  <c r="G5747" i="12"/>
  <c r="H5747" i="12" s="1"/>
  <c r="G5748" i="12"/>
  <c r="H5748" i="12" s="1"/>
  <c r="G5749" i="12"/>
  <c r="H5749" i="12" s="1"/>
  <c r="G5750" i="12"/>
  <c r="H5750" i="12" s="1"/>
  <c r="G5751" i="12"/>
  <c r="H5751" i="12" s="1"/>
  <c r="G5752" i="12"/>
  <c r="H5752" i="12" s="1"/>
  <c r="G5753" i="12"/>
  <c r="H5753" i="12" s="1"/>
  <c r="G5754" i="12"/>
  <c r="H5754" i="12" s="1"/>
  <c r="G5755" i="12"/>
  <c r="H5755" i="12" s="1"/>
  <c r="G5756" i="12"/>
  <c r="H5756" i="12" s="1"/>
  <c r="G5757" i="12"/>
  <c r="H5757" i="12" s="1"/>
  <c r="G5758" i="12"/>
  <c r="H5758" i="12" s="1"/>
  <c r="G5759" i="12"/>
  <c r="H5759" i="12" s="1"/>
  <c r="G5760" i="12"/>
  <c r="H5760" i="12" s="1"/>
  <c r="G5761" i="12"/>
  <c r="H5761" i="12" s="1"/>
  <c r="G5762" i="12"/>
  <c r="H5762" i="12" s="1"/>
  <c r="G5763" i="12"/>
  <c r="H5763" i="12" s="1"/>
  <c r="G5764" i="12"/>
  <c r="H5764" i="12" s="1"/>
  <c r="G5765" i="12"/>
  <c r="H5765" i="12" s="1"/>
  <c r="G5766" i="12"/>
  <c r="H5766" i="12" s="1"/>
  <c r="G5767" i="12"/>
  <c r="H5767" i="12" s="1"/>
  <c r="G5768" i="12"/>
  <c r="H5768" i="12" s="1"/>
  <c r="G5769" i="12"/>
  <c r="G5770" i="12"/>
  <c r="H5770" i="12" s="1"/>
  <c r="G5771" i="12"/>
  <c r="H5771" i="12" s="1"/>
  <c r="G5772" i="12"/>
  <c r="H5772" i="12" s="1"/>
  <c r="G5773" i="12"/>
  <c r="H5773" i="12" s="1"/>
  <c r="G5774" i="12"/>
  <c r="H5774" i="12" s="1"/>
  <c r="G5775" i="12"/>
  <c r="H5775" i="12" s="1"/>
  <c r="G5776" i="12"/>
  <c r="H5776" i="12" s="1"/>
  <c r="G5777" i="12"/>
  <c r="H5777" i="12" s="1"/>
  <c r="G5778" i="12"/>
  <c r="H5778" i="12" s="1"/>
  <c r="G5779" i="12"/>
  <c r="H5779" i="12" s="1"/>
  <c r="G5780" i="12"/>
  <c r="H5780" i="12" s="1"/>
  <c r="G5781" i="12"/>
  <c r="H5781" i="12" s="1"/>
  <c r="G5782" i="12"/>
  <c r="H5782" i="12" s="1"/>
  <c r="G5783" i="12"/>
  <c r="H5783" i="12" s="1"/>
  <c r="G5784" i="12"/>
  <c r="H5784" i="12" s="1"/>
  <c r="G5785" i="12"/>
  <c r="H5785" i="12" s="1"/>
  <c r="G5786" i="12"/>
  <c r="H5786" i="12" s="1"/>
  <c r="G5787" i="12"/>
  <c r="H5787" i="12" s="1"/>
  <c r="G5788" i="12"/>
  <c r="H5788" i="12" s="1"/>
  <c r="G5789" i="12"/>
  <c r="H5789" i="12" s="1"/>
  <c r="G5790" i="12"/>
  <c r="H5790" i="12" s="1"/>
  <c r="G5791" i="12"/>
  <c r="H5791" i="12" s="1"/>
  <c r="G5792" i="12"/>
  <c r="H5792" i="12" s="1"/>
  <c r="G5793" i="12"/>
  <c r="H5793" i="12" s="1"/>
  <c r="G5794" i="12"/>
  <c r="H5794" i="12" s="1"/>
  <c r="G5795" i="12"/>
  <c r="H5795" i="12" s="1"/>
  <c r="G5796" i="12"/>
  <c r="H5796" i="12" s="1"/>
  <c r="G5797" i="12"/>
  <c r="H5797" i="12" s="1"/>
  <c r="G5798" i="12"/>
  <c r="H5798" i="12" s="1"/>
  <c r="G5799" i="12"/>
  <c r="H5799" i="12" s="1"/>
  <c r="G5800" i="12"/>
  <c r="H5800" i="12" s="1"/>
  <c r="G5801" i="12"/>
  <c r="H5801" i="12" s="1"/>
  <c r="G5802" i="12"/>
  <c r="H5802" i="12" s="1"/>
  <c r="G5803" i="12"/>
  <c r="H5803" i="12" s="1"/>
  <c r="G5804" i="12"/>
  <c r="H5804" i="12" s="1"/>
  <c r="G5805" i="12"/>
  <c r="H5805" i="12" s="1"/>
  <c r="G5806" i="12"/>
  <c r="H5806" i="12" s="1"/>
  <c r="G5807" i="12"/>
  <c r="H5807" i="12" s="1"/>
  <c r="G5808" i="12"/>
  <c r="H5808" i="12" s="1"/>
  <c r="G5809" i="12"/>
  <c r="H5809" i="12" s="1"/>
  <c r="G5810" i="12"/>
  <c r="H5810" i="12" s="1"/>
  <c r="G5811" i="12"/>
  <c r="H5811" i="12" s="1"/>
  <c r="G5812" i="12"/>
  <c r="H5812" i="12" s="1"/>
  <c r="G5813" i="12"/>
  <c r="H5813" i="12" s="1"/>
  <c r="G5814" i="12"/>
  <c r="H5814" i="12" s="1"/>
  <c r="G5815" i="12"/>
  <c r="H5815" i="12" s="1"/>
  <c r="G5816" i="12"/>
  <c r="H5816" i="12" s="1"/>
  <c r="G5817" i="12"/>
  <c r="H5817" i="12" s="1"/>
  <c r="G5818" i="12"/>
  <c r="H5818" i="12" s="1"/>
  <c r="G5819" i="12"/>
  <c r="H5819" i="12" s="1"/>
  <c r="G5820" i="12"/>
  <c r="H5820" i="12" s="1"/>
  <c r="G5821" i="12"/>
  <c r="H5821" i="12" s="1"/>
  <c r="G5822" i="12"/>
  <c r="H5822" i="12" s="1"/>
  <c r="G5823" i="12"/>
  <c r="H5823" i="12" s="1"/>
  <c r="G5824" i="12"/>
  <c r="H5824" i="12" s="1"/>
  <c r="G5825" i="12"/>
  <c r="H5825" i="12" s="1"/>
  <c r="G5826" i="12"/>
  <c r="H5826" i="12" s="1"/>
  <c r="G5827" i="12"/>
  <c r="H5827" i="12" s="1"/>
  <c r="G5828" i="12"/>
  <c r="H5828" i="12" s="1"/>
  <c r="G5829" i="12"/>
  <c r="H5829" i="12" s="1"/>
  <c r="G5830" i="12"/>
  <c r="H5830" i="12" s="1"/>
  <c r="G5831" i="12"/>
  <c r="H5831" i="12" s="1"/>
  <c r="G5832" i="12"/>
  <c r="H5832" i="12" s="1"/>
  <c r="G5833" i="12"/>
  <c r="H5833" i="12" s="1"/>
  <c r="G5834" i="12"/>
  <c r="H5834" i="12" s="1"/>
  <c r="G5835" i="12"/>
  <c r="H5835" i="12" s="1"/>
  <c r="G5836" i="12"/>
  <c r="H5836" i="12" s="1"/>
  <c r="G5837" i="12"/>
  <c r="H5837" i="12" s="1"/>
  <c r="G5838" i="12"/>
  <c r="H5838" i="12" s="1"/>
  <c r="G5839" i="12"/>
  <c r="H5839" i="12" s="1"/>
  <c r="G5840" i="12"/>
  <c r="H5840" i="12" s="1"/>
  <c r="G5841" i="12"/>
  <c r="H5841" i="12" s="1"/>
  <c r="G5842" i="12"/>
  <c r="H5842" i="12" s="1"/>
  <c r="G5843" i="12"/>
  <c r="H5843" i="12" s="1"/>
  <c r="G5844" i="12"/>
  <c r="H5844" i="12" s="1"/>
  <c r="G5845" i="12"/>
  <c r="H5845" i="12" s="1"/>
  <c r="G5846" i="12"/>
  <c r="H5846" i="12" s="1"/>
  <c r="G5847" i="12"/>
  <c r="H5847" i="12" s="1"/>
  <c r="G5848" i="12"/>
  <c r="H5848" i="12" s="1"/>
  <c r="G5849" i="12"/>
  <c r="H5849" i="12" s="1"/>
  <c r="G5850" i="12"/>
  <c r="H5850" i="12" s="1"/>
  <c r="G5851" i="12"/>
  <c r="H5851" i="12" s="1"/>
  <c r="G5852" i="12"/>
  <c r="H5852" i="12" s="1"/>
  <c r="G5853" i="12"/>
  <c r="H5853" i="12" s="1"/>
  <c r="G5854" i="12"/>
  <c r="H5854" i="12" s="1"/>
  <c r="G5855" i="12"/>
  <c r="H5855" i="12" s="1"/>
  <c r="G5856" i="12"/>
  <c r="H5856" i="12" s="1"/>
  <c r="G5857" i="12"/>
  <c r="H5857" i="12" s="1"/>
  <c r="G5858" i="12"/>
  <c r="H5858" i="12" s="1"/>
  <c r="G5859" i="12"/>
  <c r="H5859" i="12" s="1"/>
  <c r="G5860" i="12"/>
  <c r="H5860" i="12" s="1"/>
  <c r="G5861" i="12"/>
  <c r="H5861" i="12" s="1"/>
  <c r="G5862" i="12"/>
  <c r="H5862" i="12" s="1"/>
  <c r="G5863" i="12"/>
  <c r="H5863" i="12" s="1"/>
  <c r="G5864" i="12"/>
  <c r="H5864" i="12" s="1"/>
  <c r="G5865" i="12"/>
  <c r="H5865" i="12" s="1"/>
  <c r="G5866" i="12"/>
  <c r="H5866" i="12" s="1"/>
  <c r="G5867" i="12"/>
  <c r="H5867" i="12" s="1"/>
  <c r="G5868" i="12"/>
  <c r="H5868" i="12" s="1"/>
  <c r="G5869" i="12"/>
  <c r="H5869" i="12" s="1"/>
  <c r="G5870" i="12"/>
  <c r="H5870" i="12" s="1"/>
  <c r="G5871" i="12"/>
  <c r="H5871" i="12" s="1"/>
  <c r="G5872" i="12"/>
  <c r="H5872" i="12" s="1"/>
  <c r="G5873" i="12"/>
  <c r="H5873" i="12" s="1"/>
  <c r="G5874" i="12"/>
  <c r="H5874" i="12" s="1"/>
  <c r="G5875" i="12"/>
  <c r="H5875" i="12" s="1"/>
  <c r="G5876" i="12"/>
  <c r="H5876" i="12" s="1"/>
  <c r="G5877" i="12"/>
  <c r="H5877" i="12" s="1"/>
  <c r="G5878" i="12"/>
  <c r="H5878" i="12" s="1"/>
  <c r="G5879" i="12"/>
  <c r="H5879" i="12" s="1"/>
  <c r="G5880" i="12"/>
  <c r="H5880" i="12" s="1"/>
  <c r="G5881" i="12"/>
  <c r="H5881" i="12" s="1"/>
  <c r="G5882" i="12"/>
  <c r="H5882" i="12" s="1"/>
  <c r="G5883" i="12"/>
  <c r="H5883" i="12" s="1"/>
  <c r="G5884" i="12"/>
  <c r="H5884" i="12" s="1"/>
  <c r="G5885" i="12"/>
  <c r="H5885" i="12" s="1"/>
  <c r="G5886" i="12"/>
  <c r="H5886" i="12" s="1"/>
  <c r="G5887" i="12"/>
  <c r="H5887" i="12" s="1"/>
  <c r="G5888" i="12"/>
  <c r="H5888" i="12" s="1"/>
  <c r="G5889" i="12"/>
  <c r="H5889" i="12" s="1"/>
  <c r="G5890" i="12"/>
  <c r="H5890" i="12" s="1"/>
  <c r="G5891" i="12"/>
  <c r="H5891" i="12" s="1"/>
  <c r="G5892" i="12"/>
  <c r="H5892" i="12" s="1"/>
  <c r="G5893" i="12"/>
  <c r="H5893" i="12" s="1"/>
  <c r="G5894" i="12"/>
  <c r="H5894" i="12" s="1"/>
  <c r="G5895" i="12"/>
  <c r="H5895" i="12" s="1"/>
  <c r="G5896" i="12"/>
  <c r="H5896" i="12" s="1"/>
  <c r="G5897" i="12"/>
  <c r="H5897" i="12" s="1"/>
  <c r="G5898" i="12"/>
  <c r="H5898" i="12" s="1"/>
  <c r="G5899" i="12"/>
  <c r="H5899" i="12" s="1"/>
  <c r="G5900" i="12"/>
  <c r="H5900" i="12" s="1"/>
  <c r="G5901" i="12"/>
  <c r="H5901" i="12" s="1"/>
  <c r="G5902" i="12"/>
  <c r="H5902" i="12" s="1"/>
  <c r="G5903" i="12"/>
  <c r="H5903" i="12" s="1"/>
  <c r="G5904" i="12"/>
  <c r="H5904" i="12" s="1"/>
  <c r="G5905" i="12"/>
  <c r="H5905" i="12" s="1"/>
  <c r="G5906" i="12"/>
  <c r="H5906" i="12" s="1"/>
  <c r="G5907" i="12"/>
  <c r="H5907" i="12" s="1"/>
  <c r="G5908" i="12"/>
  <c r="H5908" i="12" s="1"/>
  <c r="G5909" i="12"/>
  <c r="H5909" i="12" s="1"/>
  <c r="G5910" i="12"/>
  <c r="H5910" i="12" s="1"/>
  <c r="G5911" i="12"/>
  <c r="H5911" i="12" s="1"/>
  <c r="G5912" i="12"/>
  <c r="H5912" i="12" s="1"/>
  <c r="G5913" i="12"/>
  <c r="H5913" i="12" s="1"/>
  <c r="G5914" i="12"/>
  <c r="H5914" i="12" s="1"/>
  <c r="G5915" i="12"/>
  <c r="H5915" i="12" s="1"/>
  <c r="G5916" i="12"/>
  <c r="H5916" i="12" s="1"/>
  <c r="G5917" i="12"/>
  <c r="H5917" i="12" s="1"/>
  <c r="G5918" i="12"/>
  <c r="H5918" i="12" s="1"/>
  <c r="G5919" i="12"/>
  <c r="H5919" i="12" s="1"/>
  <c r="G5920" i="12"/>
  <c r="H5920" i="12" s="1"/>
  <c r="G5921" i="12"/>
  <c r="H5921" i="12" s="1"/>
  <c r="G5922" i="12"/>
  <c r="H5922" i="12" s="1"/>
  <c r="G5923" i="12"/>
  <c r="H5923" i="12" s="1"/>
  <c r="G5924" i="12"/>
  <c r="H5924" i="12" s="1"/>
  <c r="G5925" i="12"/>
  <c r="H5925" i="12" s="1"/>
  <c r="G5926" i="12"/>
  <c r="H5926" i="12" s="1"/>
  <c r="G5927" i="12"/>
  <c r="H5927" i="12" s="1"/>
  <c r="G5928" i="12"/>
  <c r="H5928" i="12" s="1"/>
  <c r="G5929" i="12"/>
  <c r="H5929" i="12" s="1"/>
  <c r="G5930" i="12"/>
  <c r="H5930" i="12" s="1"/>
  <c r="G5931" i="12"/>
  <c r="H5931" i="12" s="1"/>
  <c r="G5932" i="12"/>
  <c r="H5932" i="12" s="1"/>
  <c r="G5933" i="12"/>
  <c r="H5933" i="12" s="1"/>
  <c r="G5934" i="12"/>
  <c r="H5934" i="12" s="1"/>
  <c r="G5935" i="12"/>
  <c r="H5935" i="12" s="1"/>
  <c r="G5936" i="12"/>
  <c r="H5936" i="12" s="1"/>
  <c r="G5937" i="12"/>
  <c r="H5937" i="12" s="1"/>
  <c r="G5938" i="12"/>
  <c r="H5938" i="12" s="1"/>
  <c r="G5939" i="12"/>
  <c r="H5939" i="12" s="1"/>
  <c r="G5940" i="12"/>
  <c r="H5940" i="12" s="1"/>
  <c r="G5941" i="12"/>
  <c r="H5941" i="12" s="1"/>
  <c r="G5942" i="12"/>
  <c r="H5942" i="12" s="1"/>
  <c r="G5943" i="12"/>
  <c r="H5943" i="12" s="1"/>
  <c r="G5944" i="12"/>
  <c r="H5944" i="12" s="1"/>
  <c r="G5945" i="12"/>
  <c r="H5945" i="12" s="1"/>
  <c r="G5946" i="12"/>
  <c r="H5946" i="12" s="1"/>
  <c r="G5947" i="12"/>
  <c r="H5947" i="12" s="1"/>
  <c r="G5948" i="12"/>
  <c r="H5948" i="12" s="1"/>
  <c r="G5949" i="12"/>
  <c r="H5949" i="12" s="1"/>
  <c r="G5950" i="12"/>
  <c r="H5950" i="12" s="1"/>
  <c r="G5951" i="12"/>
  <c r="H5951" i="12" s="1"/>
  <c r="G5952" i="12"/>
  <c r="H5952" i="12" s="1"/>
  <c r="G5953" i="12"/>
  <c r="H5953" i="12" s="1"/>
  <c r="G5954" i="12"/>
  <c r="H5954" i="12" s="1"/>
  <c r="G5955" i="12"/>
  <c r="H5955" i="12" s="1"/>
  <c r="G5956" i="12"/>
  <c r="H5956" i="12" s="1"/>
  <c r="G5957" i="12"/>
  <c r="H5957" i="12" s="1"/>
  <c r="G5958" i="12"/>
  <c r="H5958" i="12" s="1"/>
  <c r="G5959" i="12"/>
  <c r="H5959" i="12" s="1"/>
  <c r="G5960" i="12"/>
  <c r="H5960" i="12" s="1"/>
  <c r="G5961" i="12"/>
  <c r="H5961" i="12" s="1"/>
  <c r="G5962" i="12"/>
  <c r="H5962" i="12" s="1"/>
  <c r="G5963" i="12"/>
  <c r="H5963" i="12" s="1"/>
  <c r="G5964" i="12"/>
  <c r="H5964" i="12" s="1"/>
  <c r="G5965" i="12"/>
  <c r="H5965" i="12" s="1"/>
  <c r="G5966" i="12"/>
  <c r="H5966" i="12" s="1"/>
  <c r="G5967" i="12"/>
  <c r="H5967" i="12" s="1"/>
  <c r="G5968" i="12"/>
  <c r="H5968" i="12" s="1"/>
  <c r="G5969" i="12"/>
  <c r="H5969" i="12" s="1"/>
  <c r="G5970" i="12"/>
  <c r="H5970" i="12" s="1"/>
  <c r="G5971" i="12"/>
  <c r="H5971" i="12" s="1"/>
  <c r="G5972" i="12"/>
  <c r="H5972" i="12" s="1"/>
  <c r="G5973" i="12"/>
  <c r="H5973" i="12" s="1"/>
  <c r="G5974" i="12"/>
  <c r="H5974" i="12" s="1"/>
  <c r="G5975" i="12"/>
  <c r="H5975" i="12" s="1"/>
  <c r="G5976" i="12"/>
  <c r="H5976" i="12" s="1"/>
  <c r="G5977" i="12"/>
  <c r="H5977" i="12" s="1"/>
  <c r="G5978" i="12"/>
  <c r="H5978" i="12" s="1"/>
  <c r="G5979" i="12"/>
  <c r="H5979" i="12" s="1"/>
  <c r="G5980" i="12"/>
  <c r="H5980" i="12" s="1"/>
  <c r="G5981" i="12"/>
  <c r="H5981" i="12" s="1"/>
  <c r="G5982" i="12"/>
  <c r="H5982" i="12" s="1"/>
  <c r="G5983" i="12"/>
  <c r="H5983" i="12" s="1"/>
  <c r="G5984" i="12"/>
  <c r="H5984" i="12" s="1"/>
  <c r="G5985" i="12"/>
  <c r="H5985" i="12" s="1"/>
  <c r="G5986" i="12"/>
  <c r="H5986" i="12" s="1"/>
  <c r="G5987" i="12"/>
  <c r="H5987" i="12" s="1"/>
  <c r="G5988" i="12"/>
  <c r="H5988" i="12" s="1"/>
  <c r="G5989" i="12"/>
  <c r="H5989" i="12" s="1"/>
  <c r="G5990" i="12"/>
  <c r="H5990" i="12" s="1"/>
  <c r="G5991" i="12"/>
  <c r="H5991" i="12" s="1"/>
  <c r="G5992" i="12"/>
  <c r="H5992" i="12" s="1"/>
  <c r="G5993" i="12"/>
  <c r="H5993" i="12" s="1"/>
  <c r="G5994" i="12"/>
  <c r="H5994" i="12" s="1"/>
  <c r="G5995" i="12"/>
  <c r="H5995" i="12" s="1"/>
  <c r="G5996" i="12"/>
  <c r="H5996" i="12" s="1"/>
  <c r="G5997" i="12"/>
  <c r="H5997" i="12" s="1"/>
  <c r="G5998" i="12"/>
  <c r="H5998" i="12" s="1"/>
  <c r="G5999" i="12"/>
  <c r="H5999" i="12" s="1"/>
  <c r="G6000" i="12"/>
  <c r="H6000" i="12" s="1"/>
  <c r="G6001" i="12"/>
  <c r="H6001" i="12" s="1"/>
  <c r="G6002" i="12"/>
  <c r="H6002" i="12" s="1"/>
  <c r="G6003" i="12"/>
  <c r="H6003" i="12" s="1"/>
  <c r="G6004" i="12"/>
  <c r="H6004" i="12" s="1"/>
  <c r="G6005" i="12"/>
  <c r="H6005" i="12" s="1"/>
  <c r="G6006" i="12"/>
  <c r="H6006" i="12" s="1"/>
  <c r="G6007" i="12"/>
  <c r="H6007" i="12" s="1"/>
  <c r="G6008" i="12"/>
  <c r="H6008" i="12" s="1"/>
  <c r="G6009" i="12"/>
  <c r="H6009" i="12" s="1"/>
  <c r="G6010" i="12"/>
  <c r="H6010" i="12" s="1"/>
  <c r="G6011" i="12"/>
  <c r="H6011" i="12" s="1"/>
  <c r="G6012" i="12"/>
  <c r="H6012" i="12" s="1"/>
  <c r="G6013" i="12"/>
  <c r="H6013" i="12" s="1"/>
  <c r="G6014" i="12"/>
  <c r="H6014" i="12" s="1"/>
  <c r="G6015" i="12"/>
  <c r="H6015" i="12" s="1"/>
  <c r="G6016" i="12"/>
  <c r="H6016" i="12" s="1"/>
  <c r="G6017" i="12"/>
  <c r="H6017" i="12" s="1"/>
  <c r="G6018" i="12"/>
  <c r="H6018" i="12" s="1"/>
  <c r="G6019" i="12"/>
  <c r="H6019" i="12" s="1"/>
  <c r="G6020" i="12"/>
  <c r="H6020" i="12" s="1"/>
  <c r="G6021" i="12"/>
  <c r="H6021" i="12" s="1"/>
  <c r="G6022" i="12"/>
  <c r="H6022" i="12" s="1"/>
  <c r="G6023" i="12"/>
  <c r="H6023" i="12" s="1"/>
  <c r="G6024" i="12"/>
  <c r="H6024" i="12" s="1"/>
  <c r="G6025" i="12"/>
  <c r="H6025" i="12" s="1"/>
  <c r="G6026" i="12"/>
  <c r="H6026" i="12" s="1"/>
  <c r="G6027" i="12"/>
  <c r="H6027" i="12" s="1"/>
  <c r="G6028" i="12"/>
  <c r="H6028" i="12" s="1"/>
  <c r="G6029" i="12"/>
  <c r="H6029" i="12" s="1"/>
  <c r="G6030" i="12"/>
  <c r="H6030" i="12" s="1"/>
  <c r="G6031" i="12"/>
  <c r="H6031" i="12" s="1"/>
  <c r="G6032" i="12"/>
  <c r="H6032" i="12" s="1"/>
  <c r="G6033" i="12"/>
  <c r="H6033" i="12" s="1"/>
  <c r="G6034" i="12"/>
  <c r="H6034" i="12" s="1"/>
  <c r="G6035" i="12"/>
  <c r="H6035" i="12" s="1"/>
  <c r="G6036" i="12"/>
  <c r="H6036" i="12" s="1"/>
  <c r="G6037" i="12"/>
  <c r="H6037" i="12" s="1"/>
  <c r="G6038" i="12"/>
  <c r="H6038" i="12" s="1"/>
  <c r="G6039" i="12"/>
  <c r="H6039" i="12" s="1"/>
  <c r="G6040" i="12"/>
  <c r="H6040" i="12" s="1"/>
  <c r="G6041" i="12"/>
  <c r="H6041" i="12" s="1"/>
  <c r="G6042" i="12"/>
  <c r="H6042" i="12" s="1"/>
  <c r="G6043" i="12"/>
  <c r="H6043" i="12" s="1"/>
  <c r="G6044" i="12"/>
  <c r="H6044" i="12" s="1"/>
  <c r="G6045" i="12"/>
  <c r="H6045" i="12" s="1"/>
  <c r="G6046" i="12"/>
  <c r="H6046" i="12" s="1"/>
  <c r="G6047" i="12"/>
  <c r="H6047" i="12" s="1"/>
  <c r="G6048" i="12"/>
  <c r="H6048" i="12" s="1"/>
  <c r="G6049" i="12"/>
  <c r="H6049" i="12" s="1"/>
  <c r="G6050" i="12"/>
  <c r="H6050" i="12" s="1"/>
  <c r="G3" i="14"/>
  <c r="C2" i="14" s="1"/>
  <c r="I3873" i="12" s="1"/>
  <c r="J3873" i="12" s="1"/>
  <c r="B2" i="14"/>
  <c r="E23" i="8"/>
  <c r="E24" i="8"/>
  <c r="E22" i="8"/>
  <c r="D23" i="8"/>
  <c r="D24" i="8"/>
  <c r="D22" i="8"/>
  <c r="C23" i="8"/>
  <c r="C24" i="8"/>
  <c r="C22" i="8"/>
  <c r="E19" i="8"/>
  <c r="E20" i="8"/>
  <c r="E18" i="8"/>
  <c r="D19" i="8"/>
  <c r="D20" i="8"/>
  <c r="D18" i="8"/>
  <c r="C19" i="8"/>
  <c r="C20" i="8"/>
  <c r="C18" i="8"/>
  <c r="D15" i="8"/>
  <c r="E15" i="8" s="1"/>
  <c r="D16" i="8"/>
  <c r="E16" i="8" s="1"/>
  <c r="D14" i="8"/>
  <c r="E14" i="8" s="1"/>
  <c r="C15" i="8"/>
  <c r="C16" i="8"/>
  <c r="C14" i="8"/>
  <c r="E11" i="8"/>
  <c r="E12" i="8"/>
  <c r="E10" i="8"/>
  <c r="D11" i="8"/>
  <c r="D12" i="8"/>
  <c r="D10" i="8"/>
  <c r="C11" i="8"/>
  <c r="C12" i="8"/>
  <c r="C10" i="8"/>
  <c r="E7" i="8"/>
  <c r="E8" i="8"/>
  <c r="E6" i="8"/>
  <c r="D7" i="8"/>
  <c r="D8" i="8"/>
  <c r="D6" i="8"/>
  <c r="C7" i="8"/>
  <c r="C8" i="8"/>
  <c r="E3" i="8"/>
  <c r="E4" i="8"/>
  <c r="E2" i="8"/>
  <c r="C6" i="8"/>
  <c r="D3" i="8"/>
  <c r="D4" i="8"/>
  <c r="D2" i="8"/>
  <c r="C4" i="8"/>
  <c r="C3" i="8"/>
  <c r="C2" i="8"/>
  <c r="D11" i="4"/>
  <c r="D10" i="4"/>
  <c r="C11" i="4"/>
  <c r="C10" i="4"/>
  <c r="B11" i="4"/>
  <c r="B10" i="4"/>
  <c r="D9" i="4"/>
  <c r="D8" i="4"/>
  <c r="C9" i="4"/>
  <c r="C8" i="4"/>
  <c r="B9" i="4"/>
  <c r="B8" i="4"/>
  <c r="D7" i="4"/>
  <c r="D6" i="4"/>
  <c r="C7" i="4"/>
  <c r="C6" i="4"/>
  <c r="B7" i="4"/>
  <c r="B6" i="4"/>
  <c r="D5" i="4"/>
  <c r="D4" i="4"/>
  <c r="D3" i="4"/>
  <c r="B5" i="4"/>
  <c r="B4" i="4"/>
  <c r="C5" i="4"/>
  <c r="C4" i="4"/>
  <c r="D2" i="4"/>
  <c r="B3" i="4"/>
  <c r="B2" i="4"/>
  <c r="C3" i="4"/>
  <c r="C2" i="4"/>
  <c r="L4956" i="12" l="1"/>
  <c r="M4956" i="12" s="1"/>
  <c r="L5836" i="12"/>
  <c r="M5836" i="12" s="1"/>
  <c r="D12" i="24"/>
  <c r="B13" i="24"/>
  <c r="B14" i="24"/>
  <c r="B18" i="24"/>
  <c r="B2" i="24"/>
  <c r="I17" i="24"/>
  <c r="I18" i="24"/>
  <c r="V220" i="20"/>
  <c r="M220" i="20"/>
  <c r="J218" i="20"/>
  <c r="K218" i="20" s="1"/>
  <c r="V218" i="20"/>
  <c r="M218" i="20"/>
  <c r="S218" i="20" s="1"/>
  <c r="S152" i="20"/>
  <c r="J146" i="20"/>
  <c r="K146" i="20" s="1"/>
  <c r="V146" i="20"/>
  <c r="P146" i="20"/>
  <c r="Y146" i="20" s="1"/>
  <c r="M146" i="20"/>
  <c r="S146" i="20" s="1"/>
  <c r="V23" i="20"/>
  <c r="M23" i="20"/>
  <c r="J21" i="20"/>
  <c r="K21" i="20" s="1"/>
  <c r="V21" i="20"/>
  <c r="P21" i="20"/>
  <c r="Y21" i="20" s="1"/>
  <c r="M21" i="20"/>
  <c r="S21" i="20" s="1"/>
  <c r="J389" i="20"/>
  <c r="K389" i="20" s="1"/>
  <c r="M389" i="20"/>
  <c r="V183" i="20"/>
  <c r="M183" i="20"/>
  <c r="J181" i="20"/>
  <c r="K181" i="20" s="1"/>
  <c r="V181" i="20"/>
  <c r="M181" i="20"/>
  <c r="S181" i="20" s="1"/>
  <c r="S140" i="20"/>
  <c r="N140" i="20"/>
  <c r="V52" i="20"/>
  <c r="M52" i="20"/>
  <c r="J52" i="20"/>
  <c r="P52" i="20" s="1"/>
  <c r="Y52" i="20" s="1"/>
  <c r="Z52" i="20" s="1"/>
  <c r="J50" i="20"/>
  <c r="K50" i="20" s="1"/>
  <c r="V50" i="20"/>
  <c r="M50" i="20"/>
  <c r="S50" i="20" s="1"/>
  <c r="V208" i="20"/>
  <c r="P208" i="20"/>
  <c r="Y208" i="20" s="1"/>
  <c r="M208" i="20"/>
  <c r="J206" i="20"/>
  <c r="K206" i="20" s="1"/>
  <c r="V206" i="20"/>
  <c r="M206" i="20"/>
  <c r="S206" i="20" s="1"/>
  <c r="V87" i="20"/>
  <c r="M87" i="20"/>
  <c r="J85" i="20"/>
  <c r="K85" i="20" s="1"/>
  <c r="V85" i="20"/>
  <c r="M85" i="20"/>
  <c r="S85" i="20" s="1"/>
  <c r="M44" i="20"/>
  <c r="M42" i="20"/>
  <c r="V40" i="20"/>
  <c r="P40" i="20"/>
  <c r="Y40" i="20" s="1"/>
  <c r="M40" i="20"/>
  <c r="S40" i="20" s="1"/>
  <c r="J40" i="20"/>
  <c r="J38" i="20"/>
  <c r="K38" i="20" s="1"/>
  <c r="V38" i="20"/>
  <c r="P38" i="20"/>
  <c r="Y38" i="20" s="1"/>
  <c r="Z38" i="20" s="1"/>
  <c r="M38" i="20"/>
  <c r="V385" i="20"/>
  <c r="J383" i="20"/>
  <c r="K383" i="20" s="1"/>
  <c r="V383" i="20"/>
  <c r="P383" i="20"/>
  <c r="Y383" i="20" s="1"/>
  <c r="Z383" i="20" s="1"/>
  <c r="M383" i="20"/>
  <c r="S383" i="20" s="1"/>
  <c r="M377" i="20"/>
  <c r="V240" i="20"/>
  <c r="P240" i="20"/>
  <c r="Y240" i="20" s="1"/>
  <c r="M240" i="20"/>
  <c r="J238" i="20"/>
  <c r="K238" i="20" s="1"/>
  <c r="V238" i="20"/>
  <c r="P238" i="20"/>
  <c r="Y238" i="20" s="1"/>
  <c r="Z238" i="20" s="1"/>
  <c r="M238" i="20"/>
  <c r="S238" i="20" s="1"/>
  <c r="K228" i="20"/>
  <c r="V223" i="20"/>
  <c r="P223" i="20"/>
  <c r="Y223" i="20" s="1"/>
  <c r="Z223" i="20" s="1"/>
  <c r="M223" i="20"/>
  <c r="S223" i="20" s="1"/>
  <c r="J221" i="20"/>
  <c r="K221" i="20" s="1"/>
  <c r="V221" i="20"/>
  <c r="P221" i="20"/>
  <c r="Y221" i="20" s="1"/>
  <c r="M221" i="20"/>
  <c r="S221" i="20" s="1"/>
  <c r="J219" i="20"/>
  <c r="V204" i="20"/>
  <c r="P204" i="20"/>
  <c r="Y204" i="20" s="1"/>
  <c r="M204" i="20"/>
  <c r="S204" i="20" s="1"/>
  <c r="J202" i="20"/>
  <c r="K202" i="20" s="1"/>
  <c r="V202" i="20"/>
  <c r="P202" i="20"/>
  <c r="Y202" i="20" s="1"/>
  <c r="M202" i="20"/>
  <c r="V200" i="20"/>
  <c r="M200" i="20"/>
  <c r="S200" i="20" s="1"/>
  <c r="J200" i="20"/>
  <c r="P200" i="20" s="1"/>
  <c r="Y200" i="20" s="1"/>
  <c r="Z200" i="20" s="1"/>
  <c r="J198" i="20"/>
  <c r="K198" i="20" s="1"/>
  <c r="V198" i="20"/>
  <c r="P198" i="20"/>
  <c r="Y198" i="20" s="1"/>
  <c r="Z198" i="20" s="1"/>
  <c r="M198" i="20"/>
  <c r="V163" i="20"/>
  <c r="M163" i="20"/>
  <c r="J161" i="20"/>
  <c r="K161" i="20" s="1"/>
  <c r="V161" i="20"/>
  <c r="P161" i="20"/>
  <c r="M161" i="20"/>
  <c r="M159" i="20"/>
  <c r="S159" i="20" s="1"/>
  <c r="M153" i="20"/>
  <c r="M120" i="20"/>
  <c r="S120" i="20" s="1"/>
  <c r="V116" i="20"/>
  <c r="M116" i="20"/>
  <c r="J116" i="20"/>
  <c r="P116" i="20" s="1"/>
  <c r="Y116" i="20" s="1"/>
  <c r="Z116" i="20" s="1"/>
  <c r="J114" i="20"/>
  <c r="K114" i="20" s="1"/>
  <c r="V114" i="20"/>
  <c r="M114" i="20"/>
  <c r="S114" i="20" s="1"/>
  <c r="K80" i="20"/>
  <c r="V75" i="20"/>
  <c r="M75" i="20"/>
  <c r="J73" i="20"/>
  <c r="K73" i="20" s="1"/>
  <c r="V73" i="20"/>
  <c r="M73" i="20"/>
  <c r="S73" i="20" s="1"/>
  <c r="M71" i="20"/>
  <c r="S71" i="20" s="1"/>
  <c r="M69" i="20"/>
  <c r="V28" i="20"/>
  <c r="P28" i="20"/>
  <c r="J28" i="20"/>
  <c r="M28" i="20"/>
  <c r="J26" i="20"/>
  <c r="K26" i="20" s="1"/>
  <c r="V26" i="20"/>
  <c r="P26" i="20"/>
  <c r="Y26" i="20" s="1"/>
  <c r="M26" i="20"/>
  <c r="S26" i="20" s="1"/>
  <c r="V373" i="20"/>
  <c r="M373" i="20"/>
  <c r="J371" i="20"/>
  <c r="K371" i="20" s="1"/>
  <c r="V371" i="20"/>
  <c r="M371" i="20"/>
  <c r="P371" i="20"/>
  <c r="Y371" i="20" s="1"/>
  <c r="Z371" i="20" s="1"/>
  <c r="J357" i="20"/>
  <c r="M357" i="20"/>
  <c r="S357" i="20" s="1"/>
  <c r="M330" i="20"/>
  <c r="S330" i="20" s="1"/>
  <c r="M328" i="20"/>
  <c r="V326" i="20"/>
  <c r="M326" i="20"/>
  <c r="J326" i="20"/>
  <c r="P326" i="20" s="1"/>
  <c r="J324" i="20"/>
  <c r="K324" i="20" s="1"/>
  <c r="V324" i="20"/>
  <c r="M324" i="20"/>
  <c r="S324" i="20" s="1"/>
  <c r="T324" i="20" s="1"/>
  <c r="V289" i="20"/>
  <c r="J287" i="20"/>
  <c r="K287" i="20" s="1"/>
  <c r="V287" i="20"/>
  <c r="M287" i="20"/>
  <c r="S287" i="20" s="1"/>
  <c r="M281" i="20"/>
  <c r="M289" i="20"/>
  <c r="V235" i="20"/>
  <c r="M235" i="20"/>
  <c r="J233" i="20"/>
  <c r="K233" i="20" s="1"/>
  <c r="V233" i="20"/>
  <c r="P233" i="20"/>
  <c r="Y233" i="20" s="1"/>
  <c r="M233" i="20"/>
  <c r="K28" i="20"/>
  <c r="V358" i="20"/>
  <c r="M358" i="20"/>
  <c r="J358" i="20"/>
  <c r="P358" i="20" s="1"/>
  <c r="Y358" i="20" s="1"/>
  <c r="Z358" i="20" s="1"/>
  <c r="J356" i="20"/>
  <c r="V356" i="20"/>
  <c r="P356" i="20"/>
  <c r="Y356" i="20" s="1"/>
  <c r="M356" i="20"/>
  <c r="S356" i="20" s="1"/>
  <c r="K236" i="20"/>
  <c r="V99" i="20"/>
  <c r="M99" i="20"/>
  <c r="J97" i="20"/>
  <c r="K97" i="20" s="1"/>
  <c r="V97" i="20"/>
  <c r="P97" i="20"/>
  <c r="Y97" i="20" s="1"/>
  <c r="M97" i="20"/>
  <c r="S97" i="20" s="1"/>
  <c r="M95" i="20"/>
  <c r="S95" i="20" s="1"/>
  <c r="M93" i="20"/>
  <c r="J5" i="20"/>
  <c r="K5" i="20" s="1"/>
  <c r="V5" i="20"/>
  <c r="M5" i="20"/>
  <c r="J242" i="20"/>
  <c r="K242" i="20" s="1"/>
  <c r="V242" i="20"/>
  <c r="P242" i="20"/>
  <c r="Y242" i="20" s="1"/>
  <c r="M242" i="20"/>
  <c r="K232" i="20"/>
  <c r="V227" i="20"/>
  <c r="M227" i="20"/>
  <c r="J225" i="20"/>
  <c r="K225" i="20" s="1"/>
  <c r="V225" i="20"/>
  <c r="P225" i="20"/>
  <c r="M225" i="20"/>
  <c r="V171" i="20"/>
  <c r="M171" i="20"/>
  <c r="J169" i="20"/>
  <c r="K169" i="20" s="1"/>
  <c r="V169" i="20"/>
  <c r="P169" i="20"/>
  <c r="Y169" i="20" s="1"/>
  <c r="M169" i="20"/>
  <c r="V124" i="20"/>
  <c r="P124" i="20"/>
  <c r="M124" i="20"/>
  <c r="J124" i="20"/>
  <c r="J122" i="20"/>
  <c r="K122" i="20" s="1"/>
  <c r="V122" i="20"/>
  <c r="P122" i="20"/>
  <c r="Y122" i="20" s="1"/>
  <c r="M122" i="20"/>
  <c r="S122" i="20" s="1"/>
  <c r="K239" i="20"/>
  <c r="V236" i="20"/>
  <c r="P236" i="20"/>
  <c r="M236" i="20"/>
  <c r="S236" i="20" s="1"/>
  <c r="J234" i="20"/>
  <c r="K234" i="20" s="1"/>
  <c r="V234" i="20"/>
  <c r="P234" i="20"/>
  <c r="Y234" i="20" s="1"/>
  <c r="M234" i="20"/>
  <c r="S234" i="20" s="1"/>
  <c r="K224" i="20"/>
  <c r="J220" i="20"/>
  <c r="P220" i="20" s="1"/>
  <c r="V219" i="20"/>
  <c r="P219" i="20"/>
  <c r="Y219" i="20" s="1"/>
  <c r="Z219" i="20" s="1"/>
  <c r="M219" i="20"/>
  <c r="S219" i="20" s="1"/>
  <c r="T219" i="20" s="1"/>
  <c r="J217" i="20"/>
  <c r="K217" i="20" s="1"/>
  <c r="V217" i="20"/>
  <c r="M217" i="20"/>
  <c r="J215" i="20"/>
  <c r="P215" i="20" s="1"/>
  <c r="V188" i="20"/>
  <c r="M188" i="20"/>
  <c r="J188" i="20"/>
  <c r="P188" i="20" s="1"/>
  <c r="J186" i="20"/>
  <c r="K186" i="20" s="1"/>
  <c r="V186" i="20"/>
  <c r="M186" i="20"/>
  <c r="S186" i="20" s="1"/>
  <c r="V151" i="20"/>
  <c r="M151" i="20"/>
  <c r="J149" i="20"/>
  <c r="K149" i="20" s="1"/>
  <c r="V149" i="20"/>
  <c r="M149" i="20"/>
  <c r="S149" i="20" s="1"/>
  <c r="M143" i="20"/>
  <c r="M108" i="20"/>
  <c r="M106" i="20"/>
  <c r="V104" i="20"/>
  <c r="M104" i="20"/>
  <c r="J104" i="20"/>
  <c r="P104" i="20" s="1"/>
  <c r="Y104" i="20" s="1"/>
  <c r="J102" i="20"/>
  <c r="K102" i="20" s="1"/>
  <c r="V102" i="20"/>
  <c r="P102" i="20"/>
  <c r="Y102" i="20" s="1"/>
  <c r="Z102" i="20" s="1"/>
  <c r="M102" i="20"/>
  <c r="S102" i="20" s="1"/>
  <c r="V67" i="20"/>
  <c r="M67" i="20"/>
  <c r="J65" i="20"/>
  <c r="K65" i="20" s="1"/>
  <c r="V65" i="20"/>
  <c r="P65" i="20"/>
  <c r="M65" i="20"/>
  <c r="S65" i="20" s="1"/>
  <c r="M57" i="20"/>
  <c r="V20" i="20"/>
  <c r="M20" i="20"/>
  <c r="J20" i="20"/>
  <c r="P20" i="20" s="1"/>
  <c r="Y20" i="20" s="1"/>
  <c r="Z20" i="20" s="1"/>
  <c r="J18" i="20"/>
  <c r="K18" i="20" s="1"/>
  <c r="V18" i="20"/>
  <c r="P18" i="20"/>
  <c r="Y18" i="20" s="1"/>
  <c r="M18" i="20"/>
  <c r="S18" i="20" s="1"/>
  <c r="K366" i="20"/>
  <c r="V361" i="20"/>
  <c r="M361" i="20"/>
  <c r="J359" i="20"/>
  <c r="K359" i="20" s="1"/>
  <c r="V359" i="20"/>
  <c r="M359" i="20"/>
  <c r="S359" i="20" s="1"/>
  <c r="P359" i="20"/>
  <c r="Y359" i="20" s="1"/>
  <c r="Z359" i="20" s="1"/>
  <c r="V314" i="20"/>
  <c r="M314" i="20"/>
  <c r="S314" i="20" s="1"/>
  <c r="J314" i="20"/>
  <c r="P314" i="20" s="1"/>
  <c r="Y314" i="20" s="1"/>
  <c r="J312" i="20"/>
  <c r="K312" i="20" s="1"/>
  <c r="V312" i="20"/>
  <c r="P312" i="20"/>
  <c r="Y312" i="20" s="1"/>
  <c r="M312" i="20"/>
  <c r="S312" i="20" s="1"/>
  <c r="V277" i="20"/>
  <c r="M277" i="20"/>
  <c r="J275" i="20"/>
  <c r="K275" i="20" s="1"/>
  <c r="V275" i="20"/>
  <c r="M275" i="20"/>
  <c r="S275" i="20" s="1"/>
  <c r="P275" i="20"/>
  <c r="Y275" i="20" s="1"/>
  <c r="J261" i="20"/>
  <c r="M261" i="20"/>
  <c r="N377" i="20"/>
  <c r="N361" i="20"/>
  <c r="N289" i="20"/>
  <c r="N225" i="20"/>
  <c r="V195" i="20"/>
  <c r="M195" i="20"/>
  <c r="J193" i="20"/>
  <c r="K193" i="20" s="1"/>
  <c r="V193" i="20"/>
  <c r="M193" i="20"/>
  <c r="N185" i="20"/>
  <c r="V107" i="20"/>
  <c r="M107" i="20"/>
  <c r="J105" i="20"/>
  <c r="K105" i="20" s="1"/>
  <c r="V105" i="20"/>
  <c r="M105" i="20"/>
  <c r="S105" i="20" s="1"/>
  <c r="S362" i="20"/>
  <c r="T362" i="20" s="1"/>
  <c r="K326" i="20"/>
  <c r="V11" i="20"/>
  <c r="M11" i="20"/>
  <c r="J9" i="20"/>
  <c r="V9" i="20"/>
  <c r="P9" i="20"/>
  <c r="Y9" i="20" s="1"/>
  <c r="M9" i="20"/>
  <c r="S9" i="20" s="1"/>
  <c r="V7" i="20"/>
  <c r="M7" i="20"/>
  <c r="V393" i="20"/>
  <c r="M393" i="20"/>
  <c r="J391" i="20"/>
  <c r="K391" i="20" s="1"/>
  <c r="V391" i="20"/>
  <c r="P391" i="20"/>
  <c r="M391" i="20"/>
  <c r="S391" i="20" s="1"/>
  <c r="K314" i="20"/>
  <c r="J243" i="20"/>
  <c r="K243" i="20" s="1"/>
  <c r="V232" i="20"/>
  <c r="P232" i="20"/>
  <c r="Y232" i="20" s="1"/>
  <c r="M232" i="20"/>
  <c r="S232" i="20" s="1"/>
  <c r="J230" i="20"/>
  <c r="K230" i="20" s="1"/>
  <c r="V230" i="20"/>
  <c r="P230" i="20"/>
  <c r="Y230" i="20" s="1"/>
  <c r="Z230" i="20" s="1"/>
  <c r="M230" i="20"/>
  <c r="S230" i="20" s="1"/>
  <c r="K220" i="20"/>
  <c r="V215" i="20"/>
  <c r="M215" i="20"/>
  <c r="S215" i="20" s="1"/>
  <c r="J213" i="20"/>
  <c r="K213" i="20" s="1"/>
  <c r="V213" i="20"/>
  <c r="P213" i="20"/>
  <c r="Y213" i="20" s="1"/>
  <c r="M213" i="20"/>
  <c r="S213" i="20" s="1"/>
  <c r="S184" i="20"/>
  <c r="V180" i="20"/>
  <c r="P180" i="20"/>
  <c r="Y180" i="20" s="1"/>
  <c r="Z180" i="20" s="1"/>
  <c r="M180" i="20"/>
  <c r="J180" i="20"/>
  <c r="J178" i="20"/>
  <c r="K178" i="20" s="1"/>
  <c r="V178" i="20"/>
  <c r="M178" i="20"/>
  <c r="V139" i="20"/>
  <c r="M139" i="20"/>
  <c r="J137" i="20"/>
  <c r="K137" i="20" s="1"/>
  <c r="V137" i="20"/>
  <c r="P137" i="20"/>
  <c r="Y137" i="20" s="1"/>
  <c r="M137" i="20"/>
  <c r="S137" i="20" s="1"/>
  <c r="V92" i="20"/>
  <c r="J92" i="20"/>
  <c r="P92" i="20" s="1"/>
  <c r="Y92" i="20" s="1"/>
  <c r="M92" i="20"/>
  <c r="J90" i="20"/>
  <c r="K90" i="20" s="1"/>
  <c r="V90" i="20"/>
  <c r="P90" i="20"/>
  <c r="Y90" i="20" s="1"/>
  <c r="M90" i="20"/>
  <c r="S90" i="20" s="1"/>
  <c r="V55" i="20"/>
  <c r="M55" i="20"/>
  <c r="J53" i="20"/>
  <c r="K53" i="20" s="1"/>
  <c r="V53" i="20"/>
  <c r="P53" i="20"/>
  <c r="M53" i="20"/>
  <c r="S53" i="20" s="1"/>
  <c r="V390" i="20"/>
  <c r="P390" i="20"/>
  <c r="Y390" i="20" s="1"/>
  <c r="Z390" i="20" s="1"/>
  <c r="M390" i="20"/>
  <c r="S390" i="20" s="1"/>
  <c r="T390" i="20" s="1"/>
  <c r="J390" i="20"/>
  <c r="K390" i="20" s="1"/>
  <c r="J388" i="20"/>
  <c r="K388" i="20" s="1"/>
  <c r="V388" i="20"/>
  <c r="P388" i="20"/>
  <c r="Y388" i="20" s="1"/>
  <c r="M388" i="20"/>
  <c r="K358" i="20"/>
  <c r="K356" i="20"/>
  <c r="V353" i="20"/>
  <c r="J351" i="20"/>
  <c r="K351" i="20" s="1"/>
  <c r="V351" i="20"/>
  <c r="P351" i="20"/>
  <c r="Y351" i="20" s="1"/>
  <c r="Z351" i="20" s="1"/>
  <c r="M351" i="20"/>
  <c r="N345" i="20"/>
  <c r="K317" i="20"/>
  <c r="V306" i="20"/>
  <c r="M306" i="20"/>
  <c r="S306" i="20" s="1"/>
  <c r="J306" i="20"/>
  <c r="P306" i="20" s="1"/>
  <c r="J304" i="20"/>
  <c r="K304" i="20" s="1"/>
  <c r="V304" i="20"/>
  <c r="P304" i="20"/>
  <c r="Y304" i="20" s="1"/>
  <c r="M304" i="20"/>
  <c r="K270" i="20"/>
  <c r="V265" i="20"/>
  <c r="M265" i="20"/>
  <c r="J263" i="20"/>
  <c r="K263" i="20" s="1"/>
  <c r="V263" i="20"/>
  <c r="P263" i="20"/>
  <c r="Y263" i="20" s="1"/>
  <c r="Z263" i="20" s="1"/>
  <c r="M263" i="20"/>
  <c r="S263" i="20" s="1"/>
  <c r="N392" i="20"/>
  <c r="N360" i="20"/>
  <c r="N328" i="20"/>
  <c r="N312" i="20"/>
  <c r="N296" i="20"/>
  <c r="N264" i="20"/>
  <c r="N232" i="20"/>
  <c r="N200" i="20"/>
  <c r="N184" i="20"/>
  <c r="N152" i="20"/>
  <c r="N120" i="20"/>
  <c r="N104" i="20"/>
  <c r="N40" i="20"/>
  <c r="M353" i="20"/>
  <c r="V168" i="20"/>
  <c r="M168" i="20"/>
  <c r="S168" i="20" s="1"/>
  <c r="J168" i="20"/>
  <c r="K168" i="20" s="1"/>
  <c r="J166" i="20"/>
  <c r="K166" i="20" s="1"/>
  <c r="V166" i="20"/>
  <c r="M166" i="20"/>
  <c r="S166" i="20" s="1"/>
  <c r="V131" i="20"/>
  <c r="M131" i="20"/>
  <c r="J129" i="20"/>
  <c r="K129" i="20" s="1"/>
  <c r="V129" i="20"/>
  <c r="M129" i="20"/>
  <c r="S129" i="20" s="1"/>
  <c r="V378" i="20"/>
  <c r="P378" i="20"/>
  <c r="Y378" i="20" s="1"/>
  <c r="M378" i="20"/>
  <c r="S378" i="20" s="1"/>
  <c r="T378" i="20" s="1"/>
  <c r="J378" i="20"/>
  <c r="K378" i="20" s="1"/>
  <c r="J376" i="20"/>
  <c r="K376" i="20" s="1"/>
  <c r="V376" i="20"/>
  <c r="P376" i="20"/>
  <c r="Y376" i="20" s="1"/>
  <c r="Z376" i="20" s="1"/>
  <c r="M376" i="20"/>
  <c r="V257" i="20"/>
  <c r="J255" i="20"/>
  <c r="K255" i="20" s="1"/>
  <c r="V255" i="20"/>
  <c r="M255" i="20"/>
  <c r="N249" i="20"/>
  <c r="M257" i="20"/>
  <c r="J4" i="20"/>
  <c r="K4" i="20" s="1"/>
  <c r="V4" i="20"/>
  <c r="M4" i="20"/>
  <c r="V243" i="20"/>
  <c r="M243" i="20"/>
  <c r="S243" i="20" s="1"/>
  <c r="P243" i="20"/>
  <c r="Y243" i="20" s="1"/>
  <c r="Z243" i="20" s="1"/>
  <c r="J241" i="20"/>
  <c r="K241" i="20" s="1"/>
  <c r="V241" i="20"/>
  <c r="M241" i="20"/>
  <c r="N241" i="20" s="1"/>
  <c r="V228" i="20"/>
  <c r="P228" i="20"/>
  <c r="Y228" i="20" s="1"/>
  <c r="M228" i="20"/>
  <c r="S228" i="20" s="1"/>
  <c r="T228" i="20" s="1"/>
  <c r="V207" i="20"/>
  <c r="M207" i="20"/>
  <c r="J205" i="20"/>
  <c r="K205" i="20" s="1"/>
  <c r="V205" i="20"/>
  <c r="P205" i="20"/>
  <c r="Y205" i="20" s="1"/>
  <c r="M205" i="20"/>
  <c r="S205" i="20" s="1"/>
  <c r="V84" i="20"/>
  <c r="M84" i="20"/>
  <c r="P84" i="20"/>
  <c r="Y84" i="20" s="1"/>
  <c r="Z84" i="20" s="1"/>
  <c r="J84" i="20"/>
  <c r="J82" i="20"/>
  <c r="K82" i="20" s="1"/>
  <c r="V82" i="20"/>
  <c r="M82" i="20"/>
  <c r="K48" i="20"/>
  <c r="V43" i="20"/>
  <c r="M43" i="20"/>
  <c r="J41" i="20"/>
  <c r="K41" i="20" s="1"/>
  <c r="V41" i="20"/>
  <c r="M41" i="20"/>
  <c r="V341" i="20"/>
  <c r="M341" i="20"/>
  <c r="J339" i="20"/>
  <c r="K339" i="20" s="1"/>
  <c r="V339" i="20"/>
  <c r="M339" i="20"/>
  <c r="S339" i="20" s="1"/>
  <c r="P339" i="20"/>
  <c r="Y339" i="20" s="1"/>
  <c r="J325" i="20"/>
  <c r="M325" i="20"/>
  <c r="S325" i="20" s="1"/>
  <c r="V294" i="20"/>
  <c r="M294" i="20"/>
  <c r="J294" i="20"/>
  <c r="K294" i="20" s="1"/>
  <c r="J292" i="20"/>
  <c r="P292" i="20" s="1"/>
  <c r="Y292" i="20" s="1"/>
  <c r="Z292" i="20" s="1"/>
  <c r="V292" i="20"/>
  <c r="M292" i="20"/>
  <c r="V3" i="20"/>
  <c r="J3" i="20"/>
  <c r="M3" i="20"/>
  <c r="V239" i="20"/>
  <c r="P239" i="20"/>
  <c r="Y239" i="20" s="1"/>
  <c r="Z239" i="20" s="1"/>
  <c r="M239" i="20"/>
  <c r="S239" i="20" s="1"/>
  <c r="J237" i="20"/>
  <c r="K237" i="20" s="1"/>
  <c r="V237" i="20"/>
  <c r="M237" i="20"/>
  <c r="J235" i="20"/>
  <c r="P235" i="20" s="1"/>
  <c r="Y235" i="20" s="1"/>
  <c r="Z235" i="20" s="1"/>
  <c r="V224" i="20"/>
  <c r="P224" i="20"/>
  <c r="M224" i="20"/>
  <c r="J222" i="20"/>
  <c r="K222" i="20" s="1"/>
  <c r="V222" i="20"/>
  <c r="P222" i="20"/>
  <c r="Y222" i="20" s="1"/>
  <c r="Z222" i="20" s="1"/>
  <c r="M222" i="20"/>
  <c r="S222" i="20" s="1"/>
  <c r="K208" i="20"/>
  <c r="V203" i="20"/>
  <c r="P203" i="20"/>
  <c r="Y203" i="20" s="1"/>
  <c r="M203" i="20"/>
  <c r="S203" i="20" s="1"/>
  <c r="T203" i="20" s="1"/>
  <c r="J201" i="20"/>
  <c r="K201" i="20" s="1"/>
  <c r="V201" i="20"/>
  <c r="P201" i="20"/>
  <c r="Y201" i="20" s="1"/>
  <c r="M201" i="20"/>
  <c r="P199" i="20"/>
  <c r="V156" i="20"/>
  <c r="M156" i="20"/>
  <c r="S156" i="20" s="1"/>
  <c r="J156" i="20"/>
  <c r="P156" i="20" s="1"/>
  <c r="J154" i="20"/>
  <c r="K154" i="20" s="1"/>
  <c r="V154" i="20"/>
  <c r="P154" i="20"/>
  <c r="Y154" i="20" s="1"/>
  <c r="M154" i="20"/>
  <c r="S154" i="20" s="1"/>
  <c r="K124" i="20"/>
  <c r="V119" i="20"/>
  <c r="M119" i="20"/>
  <c r="J117" i="20"/>
  <c r="K117" i="20" s="1"/>
  <c r="V117" i="20"/>
  <c r="P117" i="20"/>
  <c r="Y117" i="20" s="1"/>
  <c r="M117" i="20"/>
  <c r="S117" i="20" s="1"/>
  <c r="M111" i="20"/>
  <c r="V72" i="20"/>
  <c r="M72" i="20"/>
  <c r="J72" i="20"/>
  <c r="K72" i="20" s="1"/>
  <c r="J70" i="20"/>
  <c r="K70" i="20" s="1"/>
  <c r="V70" i="20"/>
  <c r="M70" i="20"/>
  <c r="K40" i="20"/>
  <c r="V35" i="20"/>
  <c r="M35" i="20"/>
  <c r="J33" i="20"/>
  <c r="K33" i="20" s="1"/>
  <c r="V33" i="20"/>
  <c r="M33" i="20"/>
  <c r="M31" i="20"/>
  <c r="S31" i="20" s="1"/>
  <c r="M29" i="20"/>
  <c r="K381" i="20"/>
  <c r="V370" i="20"/>
  <c r="P370" i="20"/>
  <c r="Y370" i="20" s="1"/>
  <c r="M370" i="20"/>
  <c r="S370" i="20" s="1"/>
  <c r="T370" i="20" s="1"/>
  <c r="J370" i="20"/>
  <c r="J368" i="20"/>
  <c r="K368" i="20" s="1"/>
  <c r="V368" i="20"/>
  <c r="P368" i="20"/>
  <c r="Y368" i="20" s="1"/>
  <c r="M368" i="20"/>
  <c r="S368" i="20" s="1"/>
  <c r="T368" i="20" s="1"/>
  <c r="K334" i="20"/>
  <c r="V329" i="20"/>
  <c r="M329" i="20"/>
  <c r="J327" i="20"/>
  <c r="K327" i="20" s="1"/>
  <c r="V327" i="20"/>
  <c r="M327" i="20"/>
  <c r="S327" i="20" s="1"/>
  <c r="P327" i="20"/>
  <c r="V282" i="20"/>
  <c r="P282" i="20"/>
  <c r="Y282" i="20" s="1"/>
  <c r="M282" i="20"/>
  <c r="S282" i="20" s="1"/>
  <c r="J282" i="20"/>
  <c r="K282" i="20" s="1"/>
  <c r="J280" i="20"/>
  <c r="K280" i="20" s="1"/>
  <c r="V280" i="20"/>
  <c r="P280" i="20"/>
  <c r="Y280" i="20" s="1"/>
  <c r="Z280" i="20" s="1"/>
  <c r="M280" i="20"/>
  <c r="S280" i="20" s="1"/>
  <c r="N390" i="20"/>
  <c r="N326" i="20"/>
  <c r="N294" i="20"/>
  <c r="N238" i="20"/>
  <c r="N230" i="20"/>
  <c r="N222" i="20"/>
  <c r="N206" i="20"/>
  <c r="N198" i="20"/>
  <c r="N166" i="20"/>
  <c r="N102" i="20"/>
  <c r="N70" i="20"/>
  <c r="N38" i="20"/>
  <c r="V321" i="20"/>
  <c r="J319" i="20"/>
  <c r="K319" i="20" s="1"/>
  <c r="V319" i="20"/>
  <c r="M319" i="20"/>
  <c r="S319" i="20" s="1"/>
  <c r="M313" i="20"/>
  <c r="K285" i="20"/>
  <c r="V274" i="20"/>
  <c r="P274" i="20"/>
  <c r="Y274" i="20" s="1"/>
  <c r="M274" i="20"/>
  <c r="S274" i="20" s="1"/>
  <c r="J274" i="20"/>
  <c r="J272" i="20"/>
  <c r="P272" i="20" s="1"/>
  <c r="Y272" i="20" s="1"/>
  <c r="V272" i="20"/>
  <c r="M272" i="20"/>
  <c r="M321" i="20"/>
  <c r="K240" i="20"/>
  <c r="V148" i="20"/>
  <c r="M148" i="20"/>
  <c r="S148" i="20" s="1"/>
  <c r="T148" i="20" s="1"/>
  <c r="J148" i="20"/>
  <c r="P148" i="20" s="1"/>
  <c r="Y148" i="20" s="1"/>
  <c r="V60" i="20"/>
  <c r="J60" i="20"/>
  <c r="K60" i="20" s="1"/>
  <c r="M60" i="20"/>
  <c r="J58" i="20"/>
  <c r="K58" i="20" s="1"/>
  <c r="V58" i="20"/>
  <c r="P58" i="20"/>
  <c r="Y58" i="20" s="1"/>
  <c r="M58" i="20"/>
  <c r="V231" i="20"/>
  <c r="M231" i="20"/>
  <c r="S231" i="20" s="1"/>
  <c r="P231" i="20"/>
  <c r="J229" i="20"/>
  <c r="K229" i="20" s="1"/>
  <c r="V229" i="20"/>
  <c r="M229" i="20"/>
  <c r="S229" i="20" s="1"/>
  <c r="J227" i="20"/>
  <c r="K227" i="20" s="1"/>
  <c r="M216" i="20"/>
  <c r="S216" i="20" s="1"/>
  <c r="V212" i="20"/>
  <c r="P212" i="20"/>
  <c r="Y212" i="20" s="1"/>
  <c r="Z212" i="20" s="1"/>
  <c r="M212" i="20"/>
  <c r="N212" i="20" s="1"/>
  <c r="J212" i="20"/>
  <c r="K212" i="20" s="1"/>
  <c r="J210" i="20"/>
  <c r="K210" i="20" s="1"/>
  <c r="V210" i="20"/>
  <c r="P210" i="20"/>
  <c r="Y210" i="20" s="1"/>
  <c r="M210" i="20"/>
  <c r="S210" i="20" s="1"/>
  <c r="K188" i="20"/>
  <c r="V136" i="20"/>
  <c r="M136" i="20"/>
  <c r="J136" i="20"/>
  <c r="P136" i="20" s="1"/>
  <c r="J134" i="20"/>
  <c r="K134" i="20" s="1"/>
  <c r="V134" i="20"/>
  <c r="P134" i="20"/>
  <c r="Y134" i="20" s="1"/>
  <c r="Z134" i="20" s="1"/>
  <c r="M134" i="20"/>
  <c r="S134" i="20" s="1"/>
  <c r="K104" i="20"/>
  <c r="V346" i="20"/>
  <c r="M346" i="20"/>
  <c r="S346" i="20" s="1"/>
  <c r="T346" i="20" s="1"/>
  <c r="J346" i="20"/>
  <c r="K346" i="20" s="1"/>
  <c r="J344" i="20"/>
  <c r="K344" i="20" s="1"/>
  <c r="V344" i="20"/>
  <c r="P344" i="20"/>
  <c r="Y344" i="20" s="1"/>
  <c r="Z344" i="20" s="1"/>
  <c r="M344" i="20"/>
  <c r="S344" i="20" s="1"/>
  <c r="T344" i="20" s="1"/>
  <c r="V309" i="20"/>
  <c r="M309" i="20"/>
  <c r="J307" i="20"/>
  <c r="K307" i="20" s="1"/>
  <c r="V307" i="20"/>
  <c r="M307" i="20"/>
  <c r="S307" i="20" s="1"/>
  <c r="P307" i="20"/>
  <c r="Y307" i="20" s="1"/>
  <c r="Z307" i="20" s="1"/>
  <c r="J293" i="20"/>
  <c r="M293" i="20"/>
  <c r="S293" i="20" s="1"/>
  <c r="N388" i="20"/>
  <c r="N364" i="20"/>
  <c r="N356" i="20"/>
  <c r="N332" i="20"/>
  <c r="N324" i="20"/>
  <c r="N300" i="20"/>
  <c r="N292" i="20"/>
  <c r="N268" i="20"/>
  <c r="N260" i="20"/>
  <c r="N236" i="20"/>
  <c r="N228" i="20"/>
  <c r="N220" i="20"/>
  <c r="N204" i="20"/>
  <c r="N188" i="20"/>
  <c r="N180" i="20"/>
  <c r="N172" i="20"/>
  <c r="N156" i="20"/>
  <c r="K349" i="20"/>
  <c r="V338" i="20"/>
  <c r="M338" i="20"/>
  <c r="J338" i="20"/>
  <c r="P338" i="20" s="1"/>
  <c r="Y338" i="20" s="1"/>
  <c r="J336" i="20"/>
  <c r="K336" i="20" s="1"/>
  <c r="V336" i="20"/>
  <c r="M336" i="20"/>
  <c r="V297" i="20"/>
  <c r="M297" i="20"/>
  <c r="J295" i="20"/>
  <c r="K295" i="20" s="1"/>
  <c r="V295" i="20"/>
  <c r="M295" i="20"/>
  <c r="V250" i="20"/>
  <c r="M250" i="20"/>
  <c r="J250" i="20"/>
  <c r="P250" i="20" s="1"/>
  <c r="Y250" i="20" s="1"/>
  <c r="J248" i="20"/>
  <c r="P248" i="20" s="1"/>
  <c r="Y248" i="20" s="1"/>
  <c r="Z248" i="20" s="1"/>
  <c r="V248" i="20"/>
  <c r="M248" i="20"/>
  <c r="N248" i="20" s="1"/>
  <c r="N339" i="20"/>
  <c r="N307" i="20"/>
  <c r="N275" i="20"/>
  <c r="N243" i="20"/>
  <c r="N235" i="20"/>
  <c r="N227" i="20"/>
  <c r="N219" i="20"/>
  <c r="N211" i="20"/>
  <c r="N203" i="20"/>
  <c r="N195" i="20"/>
  <c r="N171" i="20"/>
  <c r="N163" i="20"/>
  <c r="N147" i="20"/>
  <c r="N139" i="20"/>
  <c r="N131" i="20"/>
  <c r="N99" i="20"/>
  <c r="N75" i="20"/>
  <c r="N67" i="20"/>
  <c r="N35" i="20"/>
  <c r="N11" i="20"/>
  <c r="M385" i="20"/>
  <c r="J226" i="20"/>
  <c r="K226" i="20" s="1"/>
  <c r="V226" i="20"/>
  <c r="P226" i="20"/>
  <c r="Y226" i="20" s="1"/>
  <c r="K216" i="20"/>
  <c r="V211" i="20"/>
  <c r="M211" i="20"/>
  <c r="S211" i="20" s="1"/>
  <c r="P211" i="20"/>
  <c r="Y211" i="20" s="1"/>
  <c r="Z211" i="20" s="1"/>
  <c r="J209" i="20"/>
  <c r="K209" i="20" s="1"/>
  <c r="V209" i="20"/>
  <c r="P209" i="20"/>
  <c r="J207" i="20"/>
  <c r="P207" i="20" s="1"/>
  <c r="Y207" i="20" s="1"/>
  <c r="Z207" i="20" s="1"/>
  <c r="V196" i="20"/>
  <c r="P196" i="20"/>
  <c r="Y196" i="20" s="1"/>
  <c r="J194" i="20"/>
  <c r="K194" i="20" s="1"/>
  <c r="V194" i="20"/>
  <c r="P194" i="20"/>
  <c r="Y194" i="20" s="1"/>
  <c r="K184" i="20"/>
  <c r="V179" i="20"/>
  <c r="M179" i="20"/>
  <c r="S179" i="20" s="1"/>
  <c r="P179" i="20"/>
  <c r="Y179" i="20" s="1"/>
  <c r="Z179" i="20" s="1"/>
  <c r="J177" i="20"/>
  <c r="K177" i="20" s="1"/>
  <c r="V177" i="20"/>
  <c r="P177" i="20"/>
  <c r="Y177" i="20" s="1"/>
  <c r="J175" i="20"/>
  <c r="S175" i="20" s="1"/>
  <c r="V164" i="20"/>
  <c r="P164" i="20"/>
  <c r="Y164" i="20" s="1"/>
  <c r="J162" i="20"/>
  <c r="K162" i="20" s="1"/>
  <c r="V162" i="20"/>
  <c r="K152" i="20"/>
  <c r="V147" i="20"/>
  <c r="P147" i="20"/>
  <c r="Y147" i="20" s="1"/>
  <c r="M147" i="20"/>
  <c r="S147" i="20" s="1"/>
  <c r="J145" i="20"/>
  <c r="K145" i="20" s="1"/>
  <c r="V145" i="20"/>
  <c r="J143" i="20"/>
  <c r="V132" i="20"/>
  <c r="P132" i="20"/>
  <c r="Y132" i="20" s="1"/>
  <c r="J130" i="20"/>
  <c r="K130" i="20" s="1"/>
  <c r="V130" i="20"/>
  <c r="P130" i="20"/>
  <c r="Y130" i="20" s="1"/>
  <c r="K120" i="20"/>
  <c r="V115" i="20"/>
  <c r="M115" i="20"/>
  <c r="P115" i="20"/>
  <c r="Y115" i="20" s="1"/>
  <c r="Z115" i="20" s="1"/>
  <c r="J113" i="20"/>
  <c r="K113" i="20" s="1"/>
  <c r="V113" i="20"/>
  <c r="J111" i="20"/>
  <c r="V100" i="20"/>
  <c r="P100" i="20"/>
  <c r="Y100" i="20" s="1"/>
  <c r="J98" i="20"/>
  <c r="K98" i="20" s="1"/>
  <c r="V98" i="20"/>
  <c r="P98" i="20"/>
  <c r="Y98" i="20" s="1"/>
  <c r="K88" i="20"/>
  <c r="V83" i="20"/>
  <c r="P83" i="20"/>
  <c r="Y83" i="20" s="1"/>
  <c r="Z83" i="20" s="1"/>
  <c r="M83" i="20"/>
  <c r="S83" i="20" s="1"/>
  <c r="J81" i="20"/>
  <c r="K81" i="20" s="1"/>
  <c r="V81" i="20"/>
  <c r="J79" i="20"/>
  <c r="V68" i="20"/>
  <c r="P68" i="20"/>
  <c r="Y68" i="20" s="1"/>
  <c r="J66" i="20"/>
  <c r="K66" i="20" s="1"/>
  <c r="V66" i="20"/>
  <c r="K56" i="20"/>
  <c r="V51" i="20"/>
  <c r="P51" i="20"/>
  <c r="Y51" i="20" s="1"/>
  <c r="Z51" i="20" s="1"/>
  <c r="M51" i="20"/>
  <c r="J49" i="20"/>
  <c r="K49" i="20" s="1"/>
  <c r="V49" i="20"/>
  <c r="P49" i="20"/>
  <c r="Y49" i="20" s="1"/>
  <c r="J47" i="20"/>
  <c r="S47" i="20" s="1"/>
  <c r="V36" i="20"/>
  <c r="P36" i="20"/>
  <c r="Y36" i="20" s="1"/>
  <c r="J34" i="20"/>
  <c r="K34" i="20" s="1"/>
  <c r="V34" i="20"/>
  <c r="K24" i="20"/>
  <c r="V19" i="20"/>
  <c r="P19" i="20"/>
  <c r="Y19" i="20" s="1"/>
  <c r="Z19" i="20" s="1"/>
  <c r="M19" i="20"/>
  <c r="J17" i="20"/>
  <c r="K17" i="20" s="1"/>
  <c r="V17" i="20"/>
  <c r="P17" i="20"/>
  <c r="Y17" i="20" s="1"/>
  <c r="J15" i="20"/>
  <c r="V386" i="20"/>
  <c r="P386" i="20"/>
  <c r="Y386" i="20" s="1"/>
  <c r="J384" i="20"/>
  <c r="P384" i="20" s="1"/>
  <c r="V384" i="20"/>
  <c r="K374" i="20"/>
  <c r="V369" i="20"/>
  <c r="P369" i="20"/>
  <c r="J367" i="20"/>
  <c r="K367" i="20" s="1"/>
  <c r="V367" i="20"/>
  <c r="J365" i="20"/>
  <c r="K357" i="20"/>
  <c r="V354" i="20"/>
  <c r="P354" i="20"/>
  <c r="Y354" i="20" s="1"/>
  <c r="J352" i="20"/>
  <c r="K352" i="20" s="1"/>
  <c r="V352" i="20"/>
  <c r="P352" i="20"/>
  <c r="Y352" i="20" s="1"/>
  <c r="Z352" i="20" s="1"/>
  <c r="K342" i="20"/>
  <c r="V337" i="20"/>
  <c r="P337" i="20"/>
  <c r="Y337" i="20" s="1"/>
  <c r="J335" i="20"/>
  <c r="K335" i="20" s="1"/>
  <c r="V335" i="20"/>
  <c r="P335" i="20"/>
  <c r="Y335" i="20" s="1"/>
  <c r="Z335" i="20" s="1"/>
  <c r="J333" i="20"/>
  <c r="K325" i="20"/>
  <c r="V322" i="20"/>
  <c r="P322" i="20"/>
  <c r="Y322" i="20" s="1"/>
  <c r="J320" i="20"/>
  <c r="P320" i="20" s="1"/>
  <c r="V320" i="20"/>
  <c r="K310" i="20"/>
  <c r="V305" i="20"/>
  <c r="P305" i="20"/>
  <c r="J303" i="20"/>
  <c r="K303" i="20" s="1"/>
  <c r="V303" i="20"/>
  <c r="P303" i="20"/>
  <c r="Y303" i="20" s="1"/>
  <c r="Z303" i="20" s="1"/>
  <c r="J301" i="20"/>
  <c r="V290" i="20"/>
  <c r="P290" i="20"/>
  <c r="Y290" i="20" s="1"/>
  <c r="J288" i="20"/>
  <c r="K288" i="20" s="1"/>
  <c r="V288" i="20"/>
  <c r="K278" i="20"/>
  <c r="V273" i="20"/>
  <c r="P273" i="20"/>
  <c r="Y273" i="20" s="1"/>
  <c r="J271" i="20"/>
  <c r="K271" i="20" s="1"/>
  <c r="V271" i="20"/>
  <c r="J269" i="20"/>
  <c r="V258" i="20"/>
  <c r="P258" i="20"/>
  <c r="Y258" i="20" s="1"/>
  <c r="J256" i="20"/>
  <c r="K256" i="20" s="1"/>
  <c r="V256" i="20"/>
  <c r="P256" i="20"/>
  <c r="K246" i="20"/>
  <c r="M367" i="20"/>
  <c r="S367" i="20" s="1"/>
  <c r="M335" i="20"/>
  <c r="S335" i="20" s="1"/>
  <c r="M303" i="20"/>
  <c r="S303" i="20" s="1"/>
  <c r="M271" i="20"/>
  <c r="S271" i="20" s="1"/>
  <c r="M196" i="20"/>
  <c r="S196" i="20" s="1"/>
  <c r="T196" i="20" s="1"/>
  <c r="M164" i="20"/>
  <c r="S164" i="20" s="1"/>
  <c r="T164" i="20" s="1"/>
  <c r="M132" i="20"/>
  <c r="M98" i="20"/>
  <c r="M34" i="20"/>
  <c r="S34" i="20" s="1"/>
  <c r="Q337" i="20"/>
  <c r="Q273" i="20"/>
  <c r="Q177" i="20"/>
  <c r="Q97" i="20"/>
  <c r="V192" i="20"/>
  <c r="J190" i="20"/>
  <c r="K190" i="20" s="1"/>
  <c r="V190" i="20"/>
  <c r="P190" i="20"/>
  <c r="Y190" i="20" s="1"/>
  <c r="Z190" i="20" s="1"/>
  <c r="M190" i="20"/>
  <c r="S190" i="20" s="1"/>
  <c r="K180" i="20"/>
  <c r="V175" i="20"/>
  <c r="P175" i="20"/>
  <c r="Y175" i="20" s="1"/>
  <c r="Z175" i="20" s="1"/>
  <c r="J173" i="20"/>
  <c r="K173" i="20" s="1"/>
  <c r="V173" i="20"/>
  <c r="P173" i="20"/>
  <c r="Y173" i="20" s="1"/>
  <c r="J171" i="20"/>
  <c r="P171" i="20" s="1"/>
  <c r="V160" i="20"/>
  <c r="J158" i="20"/>
  <c r="K158" i="20" s="1"/>
  <c r="V158" i="20"/>
  <c r="M158" i="20"/>
  <c r="K148" i="20"/>
  <c r="V143" i="20"/>
  <c r="P143" i="20"/>
  <c r="Y143" i="20" s="1"/>
  <c r="Z143" i="20" s="1"/>
  <c r="J141" i="20"/>
  <c r="K141" i="20" s="1"/>
  <c r="V141" i="20"/>
  <c r="P141" i="20"/>
  <c r="Y141" i="20" s="1"/>
  <c r="J139" i="20"/>
  <c r="P139" i="20" s="1"/>
  <c r="Y139" i="20" s="1"/>
  <c r="V128" i="20"/>
  <c r="J126" i="20"/>
  <c r="K126" i="20" s="1"/>
  <c r="V126" i="20"/>
  <c r="M126" i="20"/>
  <c r="S126" i="20" s="1"/>
  <c r="K116" i="20"/>
  <c r="V111" i="20"/>
  <c r="P111" i="20"/>
  <c r="Y111" i="20" s="1"/>
  <c r="Z111" i="20" s="1"/>
  <c r="J109" i="20"/>
  <c r="K109" i="20" s="1"/>
  <c r="V109" i="20"/>
  <c r="J107" i="20"/>
  <c r="P107" i="20" s="1"/>
  <c r="Y107" i="20" s="1"/>
  <c r="V96" i="20"/>
  <c r="M96" i="20"/>
  <c r="N96" i="20" s="1"/>
  <c r="J94" i="20"/>
  <c r="K94" i="20" s="1"/>
  <c r="V94" i="20"/>
  <c r="M94" i="20"/>
  <c r="K84" i="20"/>
  <c r="V79" i="20"/>
  <c r="P79" i="20"/>
  <c r="Y79" i="20" s="1"/>
  <c r="Z79" i="20" s="1"/>
  <c r="J77" i="20"/>
  <c r="K77" i="20" s="1"/>
  <c r="V77" i="20"/>
  <c r="J75" i="20"/>
  <c r="P75" i="20" s="1"/>
  <c r="Y75" i="20" s="1"/>
  <c r="V64" i="20"/>
  <c r="M64" i="20"/>
  <c r="J62" i="20"/>
  <c r="K62" i="20" s="1"/>
  <c r="V62" i="20"/>
  <c r="P62" i="20"/>
  <c r="Y62" i="20" s="1"/>
  <c r="Z62" i="20" s="1"/>
  <c r="M62" i="20"/>
  <c r="S62" i="20" s="1"/>
  <c r="K52" i="20"/>
  <c r="V47" i="20"/>
  <c r="P47" i="20"/>
  <c r="Y47" i="20" s="1"/>
  <c r="Z47" i="20" s="1"/>
  <c r="J45" i="20"/>
  <c r="K45" i="20" s="1"/>
  <c r="V45" i="20"/>
  <c r="J43" i="20"/>
  <c r="P43" i="20" s="1"/>
  <c r="V32" i="20"/>
  <c r="M32" i="20"/>
  <c r="N32" i="20" s="1"/>
  <c r="J30" i="20"/>
  <c r="K30" i="20" s="1"/>
  <c r="V30" i="20"/>
  <c r="M30" i="20"/>
  <c r="K20" i="20"/>
  <c r="V15" i="20"/>
  <c r="P15" i="20"/>
  <c r="Y15" i="20" s="1"/>
  <c r="Z15" i="20" s="1"/>
  <c r="J13" i="20"/>
  <c r="K13" i="20" s="1"/>
  <c r="V13" i="20"/>
  <c r="J11" i="20"/>
  <c r="P11" i="20" s="1"/>
  <c r="J7" i="20"/>
  <c r="P7" i="20" s="1"/>
  <c r="J393" i="20"/>
  <c r="P393" i="20" s="1"/>
  <c r="Y393" i="20" s="1"/>
  <c r="V382" i="20"/>
  <c r="M382" i="20"/>
  <c r="N382" i="20" s="1"/>
  <c r="J380" i="20"/>
  <c r="P380" i="20" s="1"/>
  <c r="V380" i="20"/>
  <c r="K370" i="20"/>
  <c r="V365" i="20"/>
  <c r="P365" i="20"/>
  <c r="Y365" i="20" s="1"/>
  <c r="J363" i="20"/>
  <c r="K363" i="20" s="1"/>
  <c r="V363" i="20"/>
  <c r="P363" i="20"/>
  <c r="Y363" i="20" s="1"/>
  <c r="Z363" i="20" s="1"/>
  <c r="M363" i="20"/>
  <c r="J361" i="20"/>
  <c r="P361" i="20" s="1"/>
  <c r="Y361" i="20" s="1"/>
  <c r="V350" i="20"/>
  <c r="M350" i="20"/>
  <c r="J348" i="20"/>
  <c r="V348" i="20"/>
  <c r="P348" i="20"/>
  <c r="Y348" i="20" s="1"/>
  <c r="K338" i="20"/>
  <c r="V333" i="20"/>
  <c r="P333" i="20"/>
  <c r="Y333" i="20" s="1"/>
  <c r="J331" i="20"/>
  <c r="K331" i="20" s="1"/>
  <c r="V331" i="20"/>
  <c r="M331" i="20"/>
  <c r="S331" i="20" s="1"/>
  <c r="J329" i="20"/>
  <c r="P329" i="20" s="1"/>
  <c r="Y329" i="20" s="1"/>
  <c r="V318" i="20"/>
  <c r="M318" i="20"/>
  <c r="J316" i="20"/>
  <c r="K316" i="20" s="1"/>
  <c r="V316" i="20"/>
  <c r="K306" i="20"/>
  <c r="V301" i="20"/>
  <c r="P301" i="20"/>
  <c r="Y301" i="20" s="1"/>
  <c r="J299" i="20"/>
  <c r="K299" i="20" s="1"/>
  <c r="V299" i="20"/>
  <c r="M299" i="20"/>
  <c r="S299" i="20" s="1"/>
  <c r="T299" i="20" s="1"/>
  <c r="J297" i="20"/>
  <c r="P297" i="20" s="1"/>
  <c r="Y297" i="20" s="1"/>
  <c r="K289" i="20"/>
  <c r="V286" i="20"/>
  <c r="M286" i="20"/>
  <c r="J284" i="20"/>
  <c r="K284" i="20" s="1"/>
  <c r="V284" i="20"/>
  <c r="K274" i="20"/>
  <c r="K272" i="20"/>
  <c r="V269" i="20"/>
  <c r="P269" i="20"/>
  <c r="Y269" i="20" s="1"/>
  <c r="J267" i="20"/>
  <c r="K267" i="20" s="1"/>
  <c r="V267" i="20"/>
  <c r="M267" i="20"/>
  <c r="S267" i="20" s="1"/>
  <c r="T267" i="20" s="1"/>
  <c r="J265" i="20"/>
  <c r="P265" i="20" s="1"/>
  <c r="Y265" i="20" s="1"/>
  <c r="V254" i="20"/>
  <c r="M254" i="20"/>
  <c r="J252" i="20"/>
  <c r="P252" i="20" s="1"/>
  <c r="V252" i="20"/>
  <c r="N389" i="20"/>
  <c r="N373" i="20"/>
  <c r="N357" i="20"/>
  <c r="N341" i="20"/>
  <c r="N333" i="20"/>
  <c r="N325" i="20"/>
  <c r="N309" i="20"/>
  <c r="N293" i="20"/>
  <c r="N277" i="20"/>
  <c r="N269" i="20"/>
  <c r="N261" i="20"/>
  <c r="N245" i="20"/>
  <c r="N237" i="20"/>
  <c r="N229" i="20"/>
  <c r="N221" i="20"/>
  <c r="N213" i="20"/>
  <c r="N205" i="20"/>
  <c r="N181" i="20"/>
  <c r="N149" i="20"/>
  <c r="N141" i="20"/>
  <c r="N117" i="20"/>
  <c r="N109" i="20"/>
  <c r="N93" i="20"/>
  <c r="N85" i="20"/>
  <c r="N69" i="20"/>
  <c r="N53" i="20"/>
  <c r="N29" i="20"/>
  <c r="N21" i="20"/>
  <c r="N5" i="20"/>
  <c r="M386" i="20"/>
  <c r="S386" i="20" s="1"/>
  <c r="T386" i="20" s="1"/>
  <c r="M365" i="20"/>
  <c r="S365" i="20" s="1"/>
  <c r="M354" i="20"/>
  <c r="S354" i="20" s="1"/>
  <c r="T354" i="20" s="1"/>
  <c r="M333" i="20"/>
  <c r="S333" i="20" s="1"/>
  <c r="M322" i="20"/>
  <c r="S322" i="20" s="1"/>
  <c r="M301" i="20"/>
  <c r="S301" i="20" s="1"/>
  <c r="M290" i="20"/>
  <c r="S290" i="20" s="1"/>
  <c r="M269" i="20"/>
  <c r="M258" i="20"/>
  <c r="S258" i="20" s="1"/>
  <c r="M226" i="20"/>
  <c r="S226" i="20" s="1"/>
  <c r="M194" i="20"/>
  <c r="S194" i="20" s="1"/>
  <c r="M173" i="20"/>
  <c r="S173" i="20" s="1"/>
  <c r="M162" i="20"/>
  <c r="S162" i="20" s="1"/>
  <c r="M141" i="20"/>
  <c r="S141" i="20" s="1"/>
  <c r="M130" i="20"/>
  <c r="S130" i="20" s="1"/>
  <c r="M109" i="20"/>
  <c r="M45" i="20"/>
  <c r="S45" i="20" s="1"/>
  <c r="Q352" i="20"/>
  <c r="Q359" i="20"/>
  <c r="Q263" i="20"/>
  <c r="V216" i="20"/>
  <c r="P216" i="20"/>
  <c r="Y216" i="20" s="1"/>
  <c r="Z216" i="20" s="1"/>
  <c r="J214" i="20"/>
  <c r="K214" i="20" s="1"/>
  <c r="V214" i="20"/>
  <c r="M214" i="20"/>
  <c r="K204" i="20"/>
  <c r="V199" i="20"/>
  <c r="J197" i="20"/>
  <c r="K197" i="20" s="1"/>
  <c r="V197" i="20"/>
  <c r="P197" i="20"/>
  <c r="Y197" i="20" s="1"/>
  <c r="J195" i="20"/>
  <c r="K195" i="20" s="1"/>
  <c r="V184" i="20"/>
  <c r="P184" i="20"/>
  <c r="Y184" i="20" s="1"/>
  <c r="J182" i="20"/>
  <c r="K182" i="20" s="1"/>
  <c r="V182" i="20"/>
  <c r="M182" i="20"/>
  <c r="K172" i="20"/>
  <c r="V167" i="20"/>
  <c r="J165" i="20"/>
  <c r="K165" i="20" s="1"/>
  <c r="V165" i="20"/>
  <c r="P165" i="20"/>
  <c r="Y165" i="20" s="1"/>
  <c r="J163" i="20"/>
  <c r="K163" i="20" s="1"/>
  <c r="V152" i="20"/>
  <c r="P152" i="20"/>
  <c r="Y152" i="20" s="1"/>
  <c r="Z152" i="20" s="1"/>
  <c r="J150" i="20"/>
  <c r="K150" i="20" s="1"/>
  <c r="V150" i="20"/>
  <c r="M150" i="20"/>
  <c r="K140" i="20"/>
  <c r="V135" i="20"/>
  <c r="P135" i="20"/>
  <c r="J133" i="20"/>
  <c r="K133" i="20" s="1"/>
  <c r="V133" i="20"/>
  <c r="J131" i="20"/>
  <c r="P131" i="20" s="1"/>
  <c r="Y131" i="20" s="1"/>
  <c r="V120" i="20"/>
  <c r="P120" i="20"/>
  <c r="Y120" i="20" s="1"/>
  <c r="J118" i="20"/>
  <c r="K118" i="20" s="1"/>
  <c r="V118" i="20"/>
  <c r="M118" i="20"/>
  <c r="S118" i="20" s="1"/>
  <c r="K108" i="20"/>
  <c r="V103" i="20"/>
  <c r="P103" i="20"/>
  <c r="J101" i="20"/>
  <c r="K101" i="20" s="1"/>
  <c r="V101" i="20"/>
  <c r="J99" i="20"/>
  <c r="K99" i="20" s="1"/>
  <c r="V88" i="20"/>
  <c r="M88" i="20"/>
  <c r="S88" i="20" s="1"/>
  <c r="P88" i="20"/>
  <c r="Y88" i="20" s="1"/>
  <c r="J86" i="20"/>
  <c r="K86" i="20" s="1"/>
  <c r="V86" i="20"/>
  <c r="P86" i="20"/>
  <c r="Y86" i="20" s="1"/>
  <c r="Z86" i="20" s="1"/>
  <c r="M86" i="20"/>
  <c r="K76" i="20"/>
  <c r="V71" i="20"/>
  <c r="P71" i="20"/>
  <c r="J69" i="20"/>
  <c r="K69" i="20" s="1"/>
  <c r="V69" i="20"/>
  <c r="P69" i="20"/>
  <c r="Y69" i="20" s="1"/>
  <c r="J67" i="20"/>
  <c r="P67" i="20" s="1"/>
  <c r="Y67" i="20" s="1"/>
  <c r="Z67" i="20" s="1"/>
  <c r="V56" i="20"/>
  <c r="P56" i="20"/>
  <c r="Y56" i="20" s="1"/>
  <c r="M56" i="20"/>
  <c r="S56" i="20" s="1"/>
  <c r="J54" i="20"/>
  <c r="K54" i="20" s="1"/>
  <c r="V54" i="20"/>
  <c r="M54" i="20"/>
  <c r="S54" i="20" s="1"/>
  <c r="K44" i="20"/>
  <c r="V39" i="20"/>
  <c r="P39" i="20"/>
  <c r="J37" i="20"/>
  <c r="K37" i="20" s="1"/>
  <c r="V37" i="20"/>
  <c r="J35" i="20"/>
  <c r="K35" i="20" s="1"/>
  <c r="V24" i="20"/>
  <c r="P24" i="20"/>
  <c r="Y24" i="20" s="1"/>
  <c r="M24" i="20"/>
  <c r="S24" i="20" s="1"/>
  <c r="J22" i="20"/>
  <c r="K22" i="20" s="1"/>
  <c r="V22" i="20"/>
  <c r="P22" i="20"/>
  <c r="Y22" i="20" s="1"/>
  <c r="Z22" i="20" s="1"/>
  <c r="M22" i="20"/>
  <c r="S22" i="20" s="1"/>
  <c r="K12" i="20"/>
  <c r="V389" i="20"/>
  <c r="P389" i="20"/>
  <c r="Y389" i="20" s="1"/>
  <c r="J387" i="20"/>
  <c r="K387" i="20" s="1"/>
  <c r="V387" i="20"/>
  <c r="M387" i="20"/>
  <c r="P387" i="20"/>
  <c r="Y387" i="20" s="1"/>
  <c r="J385" i="20"/>
  <c r="K385" i="20" s="1"/>
  <c r="V374" i="20"/>
  <c r="P374" i="20"/>
  <c r="Y374" i="20" s="1"/>
  <c r="Z374" i="20" s="1"/>
  <c r="M374" i="20"/>
  <c r="S374" i="20" s="1"/>
  <c r="T374" i="20" s="1"/>
  <c r="J372" i="20"/>
  <c r="K372" i="20" s="1"/>
  <c r="V372" i="20"/>
  <c r="K362" i="20"/>
  <c r="V357" i="20"/>
  <c r="P357" i="20"/>
  <c r="Y357" i="20" s="1"/>
  <c r="J355" i="20"/>
  <c r="K355" i="20" s="1"/>
  <c r="V355" i="20"/>
  <c r="M355" i="20"/>
  <c r="S355" i="20" s="1"/>
  <c r="P355" i="20"/>
  <c r="Y355" i="20" s="1"/>
  <c r="Z355" i="20" s="1"/>
  <c r="J353" i="20"/>
  <c r="P353" i="20" s="1"/>
  <c r="V342" i="20"/>
  <c r="P342" i="20"/>
  <c r="Y342" i="20" s="1"/>
  <c r="Z342" i="20" s="1"/>
  <c r="M342" i="20"/>
  <c r="S342" i="20" s="1"/>
  <c r="T342" i="20" s="1"/>
  <c r="J340" i="20"/>
  <c r="K340" i="20" s="1"/>
  <c r="V340" i="20"/>
  <c r="P340" i="20"/>
  <c r="Y340" i="20" s="1"/>
  <c r="K330" i="20"/>
  <c r="V325" i="20"/>
  <c r="P325" i="20"/>
  <c r="Y325" i="20" s="1"/>
  <c r="J323" i="20"/>
  <c r="K323" i="20" s="1"/>
  <c r="V323" i="20"/>
  <c r="M323" i="20"/>
  <c r="P323" i="20"/>
  <c r="Y323" i="20" s="1"/>
  <c r="J321" i="20"/>
  <c r="P321" i="20" s="1"/>
  <c r="V310" i="20"/>
  <c r="P310" i="20"/>
  <c r="Y310" i="20" s="1"/>
  <c r="Z310" i="20" s="1"/>
  <c r="M310" i="20"/>
  <c r="S310" i="20" s="1"/>
  <c r="J308" i="20"/>
  <c r="P308" i="20" s="1"/>
  <c r="Y308" i="20" s="1"/>
  <c r="Z308" i="20" s="1"/>
  <c r="V308" i="20"/>
  <c r="K298" i="20"/>
  <c r="V293" i="20"/>
  <c r="P293" i="20"/>
  <c r="Y293" i="20" s="1"/>
  <c r="J291" i="20"/>
  <c r="K291" i="20" s="1"/>
  <c r="V291" i="20"/>
  <c r="M291" i="20"/>
  <c r="N291" i="20" s="1"/>
  <c r="P291" i="20"/>
  <c r="Y291" i="20" s="1"/>
  <c r="J289" i="20"/>
  <c r="P289" i="20" s="1"/>
  <c r="V278" i="20"/>
  <c r="P278" i="20"/>
  <c r="Y278" i="20" s="1"/>
  <c r="Z278" i="20" s="1"/>
  <c r="M278" i="20"/>
  <c r="S278" i="20" s="1"/>
  <c r="J276" i="20"/>
  <c r="K276" i="20" s="1"/>
  <c r="V276" i="20"/>
  <c r="K266" i="20"/>
  <c r="V261" i="20"/>
  <c r="P261" i="20"/>
  <c r="Y261" i="20" s="1"/>
  <c r="J259" i="20"/>
  <c r="K259" i="20" s="1"/>
  <c r="V259" i="20"/>
  <c r="M259" i="20"/>
  <c r="P259" i="20"/>
  <c r="Y259" i="20" s="1"/>
  <c r="J257" i="20"/>
  <c r="K257" i="20" s="1"/>
  <c r="V246" i="20"/>
  <c r="P246" i="20"/>
  <c r="Y246" i="20" s="1"/>
  <c r="Z246" i="20" s="1"/>
  <c r="M246" i="20"/>
  <c r="S246" i="20" s="1"/>
  <c r="V244" i="20"/>
  <c r="P244" i="20"/>
  <c r="Y244" i="20" s="1"/>
  <c r="Z244" i="20" s="1"/>
  <c r="M384" i="20"/>
  <c r="M352" i="20"/>
  <c r="S352" i="20" s="1"/>
  <c r="T352" i="20" s="1"/>
  <c r="M320" i="20"/>
  <c r="M288" i="20"/>
  <c r="M256" i="20"/>
  <c r="M192" i="20"/>
  <c r="M160" i="20"/>
  <c r="S160" i="20" s="1"/>
  <c r="T160" i="20" s="1"/>
  <c r="M128" i="20"/>
  <c r="M81" i="20"/>
  <c r="S81" i="20" s="1"/>
  <c r="M68" i="20"/>
  <c r="M17" i="20"/>
  <c r="S17" i="20" s="1"/>
  <c r="N3" i="20"/>
  <c r="N378" i="20"/>
  <c r="N370" i="20"/>
  <c r="N362" i="20"/>
  <c r="N354" i="20"/>
  <c r="N346" i="20"/>
  <c r="N338" i="20"/>
  <c r="N330" i="20"/>
  <c r="N314" i="20"/>
  <c r="N306" i="20"/>
  <c r="N298" i="20"/>
  <c r="N290" i="20"/>
  <c r="N282" i="20"/>
  <c r="N274" i="20"/>
  <c r="N266" i="20"/>
  <c r="N250" i="20"/>
  <c r="N242" i="20"/>
  <c r="N234" i="20"/>
  <c r="N226" i="20"/>
  <c r="N218" i="20"/>
  <c r="N210" i="20"/>
  <c r="N202" i="20"/>
  <c r="N194" i="20"/>
  <c r="N186" i="20"/>
  <c r="N178" i="20"/>
  <c r="N170" i="20"/>
  <c r="N162" i="20"/>
  <c r="N154" i="20"/>
  <c r="N146" i="20"/>
  <c r="N138" i="20"/>
  <c r="N122" i="20"/>
  <c r="N114" i="20"/>
  <c r="N106" i="20"/>
  <c r="N98" i="20"/>
  <c r="N90" i="20"/>
  <c r="N82" i="20"/>
  <c r="N58" i="20"/>
  <c r="N50" i="20"/>
  <c r="N42" i="20"/>
  <c r="N34" i="20"/>
  <c r="N26" i="20"/>
  <c r="N18" i="20"/>
  <c r="M372" i="20"/>
  <c r="N372" i="20" s="1"/>
  <c r="M340" i="20"/>
  <c r="S340" i="20" s="1"/>
  <c r="M308" i="20"/>
  <c r="S308" i="20" s="1"/>
  <c r="T308" i="20" s="1"/>
  <c r="M276" i="20"/>
  <c r="S276" i="20" s="1"/>
  <c r="T276" i="20" s="1"/>
  <c r="M244" i="20"/>
  <c r="S244" i="20" s="1"/>
  <c r="T244" i="20" s="1"/>
  <c r="M79" i="20"/>
  <c r="S79" i="20" s="1"/>
  <c r="M66" i="20"/>
  <c r="S66" i="20" s="1"/>
  <c r="M15" i="20"/>
  <c r="S15" i="20" s="1"/>
  <c r="Q365" i="20"/>
  <c r="Q357" i="20"/>
  <c r="Q333" i="20"/>
  <c r="Q301" i="20"/>
  <c r="Q293" i="20"/>
  <c r="Q269" i="20"/>
  <c r="Q213" i="20"/>
  <c r="Q117" i="20"/>
  <c r="P167" i="20"/>
  <c r="K196" i="20"/>
  <c r="J192" i="20"/>
  <c r="P192" i="20" s="1"/>
  <c r="V191" i="20"/>
  <c r="P191" i="20"/>
  <c r="Y191" i="20" s="1"/>
  <c r="Z191" i="20" s="1"/>
  <c r="J189" i="20"/>
  <c r="K189" i="20" s="1"/>
  <c r="V189" i="20"/>
  <c r="J187" i="20"/>
  <c r="K179" i="20"/>
  <c r="V176" i="20"/>
  <c r="P176" i="20"/>
  <c r="Y176" i="20" s="1"/>
  <c r="J174" i="20"/>
  <c r="K174" i="20" s="1"/>
  <c r="V174" i="20"/>
  <c r="M174" i="20"/>
  <c r="N174" i="20" s="1"/>
  <c r="K164" i="20"/>
  <c r="J160" i="20"/>
  <c r="P160" i="20" s="1"/>
  <c r="V159" i="20"/>
  <c r="P159" i="20"/>
  <c r="Y159" i="20" s="1"/>
  <c r="Z159" i="20" s="1"/>
  <c r="J157" i="20"/>
  <c r="K157" i="20" s="1"/>
  <c r="V157" i="20"/>
  <c r="J155" i="20"/>
  <c r="K147" i="20"/>
  <c r="V144" i="20"/>
  <c r="P144" i="20"/>
  <c r="Y144" i="20" s="1"/>
  <c r="J142" i="20"/>
  <c r="K142" i="20" s="1"/>
  <c r="V142" i="20"/>
  <c r="P142" i="20"/>
  <c r="Y142" i="20" s="1"/>
  <c r="Z142" i="20" s="1"/>
  <c r="M142" i="20"/>
  <c r="S142" i="20" s="1"/>
  <c r="K132" i="20"/>
  <c r="J128" i="20"/>
  <c r="V127" i="20"/>
  <c r="P127" i="20"/>
  <c r="Y127" i="20" s="1"/>
  <c r="Z127" i="20" s="1"/>
  <c r="J125" i="20"/>
  <c r="K125" i="20" s="1"/>
  <c r="V125" i="20"/>
  <c r="P125" i="20"/>
  <c r="Y125" i="20" s="1"/>
  <c r="J123" i="20"/>
  <c r="K115" i="20"/>
  <c r="V112" i="20"/>
  <c r="P112" i="20"/>
  <c r="Y112" i="20" s="1"/>
  <c r="J110" i="20"/>
  <c r="K110" i="20" s="1"/>
  <c r="V110" i="20"/>
  <c r="P110" i="20"/>
  <c r="Y110" i="20" s="1"/>
  <c r="Z110" i="20" s="1"/>
  <c r="M110" i="20"/>
  <c r="S110" i="20" s="1"/>
  <c r="K100" i="20"/>
  <c r="J96" i="20"/>
  <c r="P96" i="20" s="1"/>
  <c r="V95" i="20"/>
  <c r="P95" i="20"/>
  <c r="Y95" i="20" s="1"/>
  <c r="Z95" i="20" s="1"/>
  <c r="J93" i="20"/>
  <c r="K93" i="20" s="1"/>
  <c r="V93" i="20"/>
  <c r="P93" i="20"/>
  <c r="Y93" i="20" s="1"/>
  <c r="J91" i="20"/>
  <c r="V80" i="20"/>
  <c r="M80" i="20"/>
  <c r="S80" i="20" s="1"/>
  <c r="T80" i="20" s="1"/>
  <c r="P80" i="20"/>
  <c r="Y80" i="20" s="1"/>
  <c r="J78" i="20"/>
  <c r="K78" i="20" s="1"/>
  <c r="V78" i="20"/>
  <c r="M78" i="20"/>
  <c r="K68" i="20"/>
  <c r="J64" i="20"/>
  <c r="P64" i="20" s="1"/>
  <c r="V63" i="20"/>
  <c r="P63" i="20"/>
  <c r="Y63" i="20" s="1"/>
  <c r="Z63" i="20" s="1"/>
  <c r="J61" i="20"/>
  <c r="K61" i="20" s="1"/>
  <c r="V61" i="20"/>
  <c r="J59" i="20"/>
  <c r="K51" i="20"/>
  <c r="V48" i="20"/>
  <c r="P48" i="20"/>
  <c r="Y48" i="20" s="1"/>
  <c r="M48" i="20"/>
  <c r="J46" i="20"/>
  <c r="K46" i="20" s="1"/>
  <c r="V46" i="20"/>
  <c r="M46" i="20"/>
  <c r="K36" i="20"/>
  <c r="J32" i="20"/>
  <c r="P32" i="20" s="1"/>
  <c r="V31" i="20"/>
  <c r="P31" i="20"/>
  <c r="Y31" i="20" s="1"/>
  <c r="Z31" i="20" s="1"/>
  <c r="J29" i="20"/>
  <c r="K29" i="20" s="1"/>
  <c r="V29" i="20"/>
  <c r="J27" i="20"/>
  <c r="K19" i="20"/>
  <c r="V16" i="20"/>
  <c r="P16" i="20"/>
  <c r="Y16" i="20" s="1"/>
  <c r="Z16" i="20" s="1"/>
  <c r="M16" i="20"/>
  <c r="J14" i="20"/>
  <c r="K14" i="20" s="1"/>
  <c r="V14" i="20"/>
  <c r="M14" i="20"/>
  <c r="K386" i="20"/>
  <c r="J382" i="20"/>
  <c r="P382" i="20" s="1"/>
  <c r="Y382" i="20" s="1"/>
  <c r="Z382" i="20" s="1"/>
  <c r="V381" i="20"/>
  <c r="P381" i="20"/>
  <c r="J379" i="20"/>
  <c r="K379" i="20" s="1"/>
  <c r="V379" i="20"/>
  <c r="M379" i="20"/>
  <c r="J377" i="20"/>
  <c r="K369" i="20"/>
  <c r="V366" i="20"/>
  <c r="P366" i="20"/>
  <c r="Y366" i="20" s="1"/>
  <c r="Z366" i="20" s="1"/>
  <c r="M366" i="20"/>
  <c r="S366" i="20" s="1"/>
  <c r="T366" i="20" s="1"/>
  <c r="J364" i="20"/>
  <c r="P364" i="20" s="1"/>
  <c r="V364" i="20"/>
  <c r="K354" i="20"/>
  <c r="J350" i="20"/>
  <c r="P350" i="20" s="1"/>
  <c r="Y350" i="20" s="1"/>
  <c r="Z350" i="20" s="1"/>
  <c r="V349" i="20"/>
  <c r="P349" i="20"/>
  <c r="J347" i="20"/>
  <c r="K347" i="20" s="1"/>
  <c r="V347" i="20"/>
  <c r="M347" i="20"/>
  <c r="J345" i="20"/>
  <c r="K337" i="20"/>
  <c r="V334" i="20"/>
  <c r="P334" i="20"/>
  <c r="Y334" i="20" s="1"/>
  <c r="Z334" i="20" s="1"/>
  <c r="M334" i="20"/>
  <c r="S334" i="20" s="1"/>
  <c r="J332" i="20"/>
  <c r="V332" i="20"/>
  <c r="P332" i="20"/>
  <c r="K322" i="20"/>
  <c r="J318" i="20"/>
  <c r="P318" i="20" s="1"/>
  <c r="Y318" i="20" s="1"/>
  <c r="Z318" i="20" s="1"/>
  <c r="V317" i="20"/>
  <c r="P317" i="20"/>
  <c r="J315" i="20"/>
  <c r="K315" i="20" s="1"/>
  <c r="V315" i="20"/>
  <c r="M315" i="20"/>
  <c r="J313" i="20"/>
  <c r="K305" i="20"/>
  <c r="V302" i="20"/>
  <c r="P302" i="20"/>
  <c r="Y302" i="20" s="1"/>
  <c r="Z302" i="20" s="1"/>
  <c r="M302" i="20"/>
  <c r="S302" i="20" s="1"/>
  <c r="J300" i="20"/>
  <c r="S300" i="20" s="1"/>
  <c r="T300" i="20" s="1"/>
  <c r="V300" i="20"/>
  <c r="P300" i="20"/>
  <c r="Y300" i="20" s="1"/>
  <c r="Z300" i="20" s="1"/>
  <c r="K290" i="20"/>
  <c r="J286" i="20"/>
  <c r="P286" i="20" s="1"/>
  <c r="Y286" i="20" s="1"/>
  <c r="Z286" i="20" s="1"/>
  <c r="V285" i="20"/>
  <c r="P285" i="20"/>
  <c r="J283" i="20"/>
  <c r="K283" i="20" s="1"/>
  <c r="V283" i="20"/>
  <c r="W283" i="20" s="1"/>
  <c r="M283" i="20"/>
  <c r="J281" i="20"/>
  <c r="K273" i="20"/>
  <c r="V270" i="20"/>
  <c r="P270" i="20"/>
  <c r="Y270" i="20" s="1"/>
  <c r="Z270" i="20" s="1"/>
  <c r="M270" i="20"/>
  <c r="S270" i="20" s="1"/>
  <c r="J268" i="20"/>
  <c r="V268" i="20"/>
  <c r="P268" i="20"/>
  <c r="K258" i="20"/>
  <c r="J254" i="20"/>
  <c r="K254" i="20" s="1"/>
  <c r="V253" i="20"/>
  <c r="P253" i="20"/>
  <c r="Y253" i="20" s="1"/>
  <c r="J251" i="20"/>
  <c r="K251" i="20" s="1"/>
  <c r="V251" i="20"/>
  <c r="M251" i="20"/>
  <c r="J249" i="20"/>
  <c r="S249" i="20" s="1"/>
  <c r="N161" i="20"/>
  <c r="N153" i="20"/>
  <c r="N137" i="20"/>
  <c r="N129" i="20"/>
  <c r="N121" i="20"/>
  <c r="N105" i="20"/>
  <c r="N97" i="20"/>
  <c r="N89" i="20"/>
  <c r="N81" i="20"/>
  <c r="N73" i="20"/>
  <c r="N65" i="20"/>
  <c r="N57" i="20"/>
  <c r="N41" i="20"/>
  <c r="N33" i="20"/>
  <c r="N17" i="20"/>
  <c r="N9" i="20"/>
  <c r="M381" i="20"/>
  <c r="M349" i="20"/>
  <c r="S349" i="20" s="1"/>
  <c r="M317" i="20"/>
  <c r="M285" i="20"/>
  <c r="M253" i="20"/>
  <c r="S253" i="20" s="1"/>
  <c r="M189" i="20"/>
  <c r="M157" i="20"/>
  <c r="M125" i="20"/>
  <c r="S125" i="20" s="1"/>
  <c r="M103" i="20"/>
  <c r="S103" i="20" s="1"/>
  <c r="M77" i="20"/>
  <c r="S77" i="20" s="1"/>
  <c r="M39" i="20"/>
  <c r="S39" i="20" s="1"/>
  <c r="M13" i="20"/>
  <c r="Q348" i="20"/>
  <c r="Q204" i="20"/>
  <c r="Q108" i="20"/>
  <c r="Q92" i="20"/>
  <c r="K192" i="20"/>
  <c r="V187" i="20"/>
  <c r="P187" i="20"/>
  <c r="Y187" i="20" s="1"/>
  <c r="Z187" i="20" s="1"/>
  <c r="M187" i="20"/>
  <c r="N187" i="20" s="1"/>
  <c r="J185" i="20"/>
  <c r="V185" i="20"/>
  <c r="P185" i="20"/>
  <c r="Y185" i="20" s="1"/>
  <c r="J183" i="20"/>
  <c r="K175" i="20"/>
  <c r="V172" i="20"/>
  <c r="P172" i="20"/>
  <c r="J170" i="20"/>
  <c r="K170" i="20" s="1"/>
  <c r="V170" i="20"/>
  <c r="K160" i="20"/>
  <c r="V155" i="20"/>
  <c r="P155" i="20"/>
  <c r="Y155" i="20" s="1"/>
  <c r="M155" i="20"/>
  <c r="J153" i="20"/>
  <c r="K153" i="20" s="1"/>
  <c r="V153" i="20"/>
  <c r="J151" i="20"/>
  <c r="K151" i="20" s="1"/>
  <c r="K143" i="20"/>
  <c r="V140" i="20"/>
  <c r="P140" i="20"/>
  <c r="J138" i="20"/>
  <c r="V138" i="20"/>
  <c r="P138" i="20"/>
  <c r="Y138" i="20" s="1"/>
  <c r="K128" i="20"/>
  <c r="V123" i="20"/>
  <c r="M123" i="20"/>
  <c r="P123" i="20"/>
  <c r="J121" i="20"/>
  <c r="K121" i="20" s="1"/>
  <c r="V121" i="20"/>
  <c r="P121" i="20"/>
  <c r="J119" i="20"/>
  <c r="K111" i="20"/>
  <c r="V108" i="20"/>
  <c r="P108" i="20"/>
  <c r="Y108" i="20" s="1"/>
  <c r="Z108" i="20" s="1"/>
  <c r="J106" i="20"/>
  <c r="K106" i="20" s="1"/>
  <c r="V106" i="20"/>
  <c r="K96" i="20"/>
  <c r="V91" i="20"/>
  <c r="P91" i="20"/>
  <c r="Y91" i="20" s="1"/>
  <c r="Z91" i="20" s="1"/>
  <c r="M91" i="20"/>
  <c r="N91" i="20" s="1"/>
  <c r="J89" i="20"/>
  <c r="K89" i="20" s="1"/>
  <c r="V89" i="20"/>
  <c r="P89" i="20"/>
  <c r="Y89" i="20" s="1"/>
  <c r="J87" i="20"/>
  <c r="K79" i="20"/>
  <c r="V76" i="20"/>
  <c r="P76" i="20"/>
  <c r="J74" i="20"/>
  <c r="K74" i="20" s="1"/>
  <c r="V74" i="20"/>
  <c r="P74" i="20"/>
  <c r="Y74" i="20" s="1"/>
  <c r="K64" i="20"/>
  <c r="V59" i="20"/>
  <c r="P59" i="20"/>
  <c r="Y59" i="20" s="1"/>
  <c r="Z59" i="20" s="1"/>
  <c r="M59" i="20"/>
  <c r="J57" i="20"/>
  <c r="K57" i="20" s="1"/>
  <c r="V57" i="20"/>
  <c r="J55" i="20"/>
  <c r="K47" i="20"/>
  <c r="V44" i="20"/>
  <c r="P44" i="20"/>
  <c r="J42" i="20"/>
  <c r="V42" i="20"/>
  <c r="K32" i="20"/>
  <c r="V27" i="20"/>
  <c r="M27" i="20"/>
  <c r="P27" i="20"/>
  <c r="Y27" i="20" s="1"/>
  <c r="Z27" i="20" s="1"/>
  <c r="J25" i="20"/>
  <c r="K25" i="20" s="1"/>
  <c r="V25" i="20"/>
  <c r="P25" i="20"/>
  <c r="Y25" i="20" s="1"/>
  <c r="Z25" i="20" s="1"/>
  <c r="J23" i="20"/>
  <c r="K23" i="20" s="1"/>
  <c r="K15" i="20"/>
  <c r="V12" i="20"/>
  <c r="P12" i="20"/>
  <c r="J10" i="20"/>
  <c r="K10" i="20" s="1"/>
  <c r="V10" i="20"/>
  <c r="P10" i="20"/>
  <c r="Y10" i="20" s="1"/>
  <c r="Z10" i="20" s="1"/>
  <c r="J8" i="20"/>
  <c r="P8" i="20" s="1"/>
  <c r="V8" i="20"/>
  <c r="M8" i="20"/>
  <c r="J6" i="20"/>
  <c r="V6" i="20"/>
  <c r="M6" i="20"/>
  <c r="J392" i="20"/>
  <c r="V392" i="20"/>
  <c r="W392" i="20" s="1"/>
  <c r="K382" i="20"/>
  <c r="K380" i="20"/>
  <c r="V377" i="20"/>
  <c r="P377" i="20"/>
  <c r="J375" i="20"/>
  <c r="V375" i="20"/>
  <c r="J373" i="20"/>
  <c r="P373" i="20" s="1"/>
  <c r="V362" i="20"/>
  <c r="P362" i="20"/>
  <c r="Y362" i="20" s="1"/>
  <c r="J360" i="20"/>
  <c r="V360" i="20"/>
  <c r="P360" i="20"/>
  <c r="Y360" i="20" s="1"/>
  <c r="K350" i="20"/>
  <c r="K348" i="20"/>
  <c r="V345" i="20"/>
  <c r="J343" i="20"/>
  <c r="V343" i="20"/>
  <c r="J341" i="20"/>
  <c r="P341" i="20" s="1"/>
  <c r="V330" i="20"/>
  <c r="P330" i="20"/>
  <c r="Y330" i="20" s="1"/>
  <c r="Z330" i="20" s="1"/>
  <c r="J328" i="20"/>
  <c r="P328" i="20" s="1"/>
  <c r="Y328" i="20" s="1"/>
  <c r="V328" i="20"/>
  <c r="K318" i="20"/>
  <c r="V313" i="20"/>
  <c r="P313" i="20"/>
  <c r="Y313" i="20" s="1"/>
  <c r="J311" i="20"/>
  <c r="V311" i="20"/>
  <c r="J309" i="20"/>
  <c r="P309" i="20" s="1"/>
  <c r="V298" i="20"/>
  <c r="P298" i="20"/>
  <c r="Y298" i="20" s="1"/>
  <c r="J296" i="20"/>
  <c r="S296" i="20" s="1"/>
  <c r="T296" i="20" s="1"/>
  <c r="V296" i="20"/>
  <c r="K286" i="20"/>
  <c r="V281" i="20"/>
  <c r="P281" i="20"/>
  <c r="Y281" i="20" s="1"/>
  <c r="Z281" i="20" s="1"/>
  <c r="J279" i="20"/>
  <c r="V279" i="20"/>
  <c r="J277" i="20"/>
  <c r="P277" i="20" s="1"/>
  <c r="K269" i="20"/>
  <c r="V266" i="20"/>
  <c r="P266" i="20"/>
  <c r="Y266" i="20" s="1"/>
  <c r="J264" i="20"/>
  <c r="S264" i="20" s="1"/>
  <c r="T264" i="20" s="1"/>
  <c r="V264" i="20"/>
  <c r="W264" i="20" s="1"/>
  <c r="K252" i="20"/>
  <c r="V249" i="20"/>
  <c r="P249" i="20"/>
  <c r="J247" i="20"/>
  <c r="V247" i="20"/>
  <c r="J245" i="20"/>
  <c r="M380" i="20"/>
  <c r="M369" i="20"/>
  <c r="S369" i="20" s="1"/>
  <c r="M348" i="20"/>
  <c r="M337" i="20"/>
  <c r="M316" i="20"/>
  <c r="M305" i="20"/>
  <c r="M284" i="20"/>
  <c r="M273" i="20"/>
  <c r="M252" i="20"/>
  <c r="M209" i="20"/>
  <c r="S209" i="20" s="1"/>
  <c r="M199" i="20"/>
  <c r="S199" i="20" s="1"/>
  <c r="M177" i="20"/>
  <c r="M167" i="20"/>
  <c r="S167" i="20" s="1"/>
  <c r="T167" i="20" s="1"/>
  <c r="M145" i="20"/>
  <c r="S145" i="20" s="1"/>
  <c r="T145" i="20" s="1"/>
  <c r="M135" i="20"/>
  <c r="S135" i="20" s="1"/>
  <c r="M113" i="20"/>
  <c r="S113" i="20" s="1"/>
  <c r="T113" i="20" s="1"/>
  <c r="M101" i="20"/>
  <c r="M89" i="20"/>
  <c r="M76" i="20"/>
  <c r="M63" i="20"/>
  <c r="S63" i="20" s="1"/>
  <c r="T63" i="20" s="1"/>
  <c r="M37" i="20"/>
  <c r="M25" i="20"/>
  <c r="S25" i="20" s="1"/>
  <c r="T25" i="20" s="1"/>
  <c r="M12" i="20"/>
  <c r="Q363" i="20"/>
  <c r="Q235" i="20"/>
  <c r="Q203" i="20"/>
  <c r="Q139" i="20"/>
  <c r="Q107" i="20"/>
  <c r="Q75" i="20"/>
  <c r="P128" i="20"/>
  <c r="V262" i="20"/>
  <c r="P262" i="20"/>
  <c r="M262" i="20"/>
  <c r="J260" i="20"/>
  <c r="P260" i="20" s="1"/>
  <c r="V260" i="20"/>
  <c r="W260" i="20" s="1"/>
  <c r="K250" i="20"/>
  <c r="V245" i="20"/>
  <c r="W245" i="20" s="1"/>
  <c r="N391" i="20"/>
  <c r="N383" i="20"/>
  <c r="N375" i="20"/>
  <c r="N367" i="20"/>
  <c r="N359" i="20"/>
  <c r="N351" i="20"/>
  <c r="N343" i="20"/>
  <c r="N335" i="20"/>
  <c r="N327" i="20"/>
  <c r="N319" i="20"/>
  <c r="N311" i="20"/>
  <c r="N303" i="20"/>
  <c r="N295" i="20"/>
  <c r="N287" i="20"/>
  <c r="N279" i="20"/>
  <c r="N271" i="20"/>
  <c r="N263" i="20"/>
  <c r="N255" i="20"/>
  <c r="N247" i="20"/>
  <c r="N239" i="20"/>
  <c r="N231" i="20"/>
  <c r="N223" i="20"/>
  <c r="N215" i="20"/>
  <c r="N207" i="20"/>
  <c r="N199" i="20"/>
  <c r="N191" i="20"/>
  <c r="N183" i="20"/>
  <c r="N175" i="20"/>
  <c r="N159" i="20"/>
  <c r="N151" i="20"/>
  <c r="N143" i="20"/>
  <c r="N135" i="20"/>
  <c r="N127" i="20"/>
  <c r="N119" i="20"/>
  <c r="N111" i="20"/>
  <c r="N103" i="20"/>
  <c r="N95" i="20"/>
  <c r="N87" i="20"/>
  <c r="N79" i="20"/>
  <c r="N71" i="20"/>
  <c r="N55" i="20"/>
  <c r="N47" i="20"/>
  <c r="N39" i="20"/>
  <c r="N31" i="20"/>
  <c r="N23" i="20"/>
  <c r="N15" i="20"/>
  <c r="N7" i="20"/>
  <c r="M197" i="20"/>
  <c r="M176" i="20"/>
  <c r="M165" i="20"/>
  <c r="M144" i="20"/>
  <c r="M133" i="20"/>
  <c r="M112" i="20"/>
  <c r="M100" i="20"/>
  <c r="M74" i="20"/>
  <c r="M61" i="20"/>
  <c r="M49" i="20"/>
  <c r="S49" i="20" s="1"/>
  <c r="T49" i="20" s="1"/>
  <c r="M36" i="20"/>
  <c r="M10" i="20"/>
  <c r="Q386" i="20"/>
  <c r="Q378" i="20"/>
  <c r="Q370" i="20"/>
  <c r="Q362" i="20"/>
  <c r="Q354" i="20"/>
  <c r="Q338" i="20"/>
  <c r="Q330" i="20"/>
  <c r="Q322" i="20"/>
  <c r="Q314" i="20"/>
  <c r="Q298" i="20"/>
  <c r="Q290" i="20"/>
  <c r="Q282" i="20"/>
  <c r="Q274" i="20"/>
  <c r="Q266" i="20"/>
  <c r="Q258" i="20"/>
  <c r="Q250" i="20"/>
  <c r="Q242" i="20"/>
  <c r="Q234" i="20"/>
  <c r="Q226" i="20"/>
  <c r="Q210" i="20"/>
  <c r="Q202" i="20"/>
  <c r="Q194" i="20"/>
  <c r="Q154" i="20"/>
  <c r="Q146" i="20"/>
  <c r="Q138" i="20"/>
  <c r="Q130" i="20"/>
  <c r="Q122" i="20"/>
  <c r="Q98" i="20"/>
  <c r="Q90" i="20"/>
  <c r="Q74" i="20"/>
  <c r="Q58" i="20"/>
  <c r="Q26" i="20"/>
  <c r="Q18" i="20"/>
  <c r="Q10" i="20"/>
  <c r="P375" i="20"/>
  <c r="P247" i="20"/>
  <c r="Q376" i="20"/>
  <c r="Q368" i="20"/>
  <c r="Q360" i="20"/>
  <c r="Q344" i="20"/>
  <c r="Q328" i="20"/>
  <c r="Q312" i="20"/>
  <c r="Q304" i="20"/>
  <c r="Q280" i="20"/>
  <c r="Q272" i="20"/>
  <c r="Q248" i="20"/>
  <c r="Q240" i="20"/>
  <c r="Q232" i="20"/>
  <c r="Q216" i="20"/>
  <c r="Q208" i="20"/>
  <c r="Q200" i="20"/>
  <c r="Q184" i="20"/>
  <c r="Q176" i="20"/>
  <c r="Q152" i="20"/>
  <c r="Q144" i="20"/>
  <c r="Q120" i="20"/>
  <c r="Q112" i="20"/>
  <c r="Q104" i="20"/>
  <c r="Q88" i="20"/>
  <c r="Q80" i="20"/>
  <c r="Q56" i="20"/>
  <c r="Q48" i="20"/>
  <c r="Q40" i="20"/>
  <c r="Q24" i="20"/>
  <c r="Q16" i="20"/>
  <c r="T152" i="20"/>
  <c r="Q383" i="20"/>
  <c r="Q351" i="20"/>
  <c r="Q335" i="20"/>
  <c r="Q303" i="20"/>
  <c r="Q239" i="20"/>
  <c r="Q223" i="20"/>
  <c r="Q207" i="20"/>
  <c r="Q191" i="20"/>
  <c r="Q175" i="20"/>
  <c r="Q159" i="20"/>
  <c r="Q143" i="20"/>
  <c r="Q127" i="20"/>
  <c r="Q111" i="20"/>
  <c r="Q95" i="20"/>
  <c r="Q79" i="20"/>
  <c r="Q63" i="20"/>
  <c r="Q47" i="20"/>
  <c r="Q31" i="20"/>
  <c r="Q15" i="20"/>
  <c r="T56" i="20"/>
  <c r="Q390" i="20"/>
  <c r="Q382" i="20"/>
  <c r="Q374" i="20"/>
  <c r="Q366" i="20"/>
  <c r="Q358" i="20"/>
  <c r="Q350" i="20"/>
  <c r="Q342" i="20"/>
  <c r="Q334" i="20"/>
  <c r="Q318" i="20"/>
  <c r="Q310" i="20"/>
  <c r="Q302" i="20"/>
  <c r="Q286" i="20"/>
  <c r="Q278" i="20"/>
  <c r="Q270" i="20"/>
  <c r="Q246" i="20"/>
  <c r="Q238" i="20"/>
  <c r="Q230" i="20"/>
  <c r="Q222" i="20"/>
  <c r="Q198" i="20"/>
  <c r="Q190" i="20"/>
  <c r="Q142" i="20"/>
  <c r="Q134" i="20"/>
  <c r="Q110" i="20"/>
  <c r="Q102" i="20"/>
  <c r="Q86" i="20"/>
  <c r="Q62" i="20"/>
  <c r="Q38" i="20"/>
  <c r="Q22" i="20"/>
  <c r="T216" i="20"/>
  <c r="Q253" i="20"/>
  <c r="Q221" i="20"/>
  <c r="Q205" i="20"/>
  <c r="Q197" i="20"/>
  <c r="Q173" i="20"/>
  <c r="Q165" i="20"/>
  <c r="Q141" i="20"/>
  <c r="Q125" i="20"/>
  <c r="Q93" i="20"/>
  <c r="Q69" i="20"/>
  <c r="Q21" i="20"/>
  <c r="T120" i="20"/>
  <c r="Q388" i="20"/>
  <c r="Q356" i="20"/>
  <c r="Q340" i="20"/>
  <c r="Q308" i="20"/>
  <c r="Q292" i="20"/>
  <c r="Q244" i="20"/>
  <c r="Q228" i="20"/>
  <c r="Q212" i="20"/>
  <c r="Q196" i="20"/>
  <c r="Q180" i="20"/>
  <c r="Q164" i="20"/>
  <c r="Q148" i="20"/>
  <c r="Q132" i="20"/>
  <c r="Q116" i="20"/>
  <c r="Q100" i="20"/>
  <c r="Q84" i="20"/>
  <c r="Q68" i="20"/>
  <c r="Q52" i="20"/>
  <c r="Q36" i="20"/>
  <c r="Q20" i="20"/>
  <c r="T331" i="20"/>
  <c r="T24" i="20"/>
  <c r="Q387" i="20"/>
  <c r="Q371" i="20"/>
  <c r="Q355" i="20"/>
  <c r="Q339" i="20"/>
  <c r="Q323" i="20"/>
  <c r="Q307" i="20"/>
  <c r="Q291" i="20"/>
  <c r="Q275" i="20"/>
  <c r="Q259" i="20"/>
  <c r="Q243" i="20"/>
  <c r="Q219" i="20"/>
  <c r="Q211" i="20"/>
  <c r="Q187" i="20"/>
  <c r="Q179" i="20"/>
  <c r="Q155" i="20"/>
  <c r="Q147" i="20"/>
  <c r="Q131" i="20"/>
  <c r="Q115" i="20"/>
  <c r="Q91" i="20"/>
  <c r="Q83" i="20"/>
  <c r="Q67" i="20"/>
  <c r="Q59" i="20"/>
  <c r="Q51" i="20"/>
  <c r="Q27" i="20"/>
  <c r="Q19" i="20"/>
  <c r="T221" i="20"/>
  <c r="T184" i="20"/>
  <c r="T88" i="20"/>
  <c r="Q393" i="20"/>
  <c r="Q361" i="20"/>
  <c r="Q329" i="20"/>
  <c r="Q313" i="20"/>
  <c r="Q297" i="20"/>
  <c r="Q281" i="20"/>
  <c r="Q265" i="20"/>
  <c r="Q233" i="20"/>
  <c r="Q201" i="20"/>
  <c r="Q185" i="20"/>
  <c r="Q169" i="20"/>
  <c r="Q137" i="20"/>
  <c r="Q89" i="20"/>
  <c r="Q49" i="20"/>
  <c r="Q25" i="20"/>
  <c r="Q17" i="20"/>
  <c r="Q9" i="20"/>
  <c r="T335" i="20"/>
  <c r="T369" i="20"/>
  <c r="T365" i="20"/>
  <c r="T357" i="20"/>
  <c r="T349" i="20"/>
  <c r="T333" i="20"/>
  <c r="T325" i="20"/>
  <c r="T301" i="20"/>
  <c r="T293" i="20"/>
  <c r="T253" i="20"/>
  <c r="T249" i="20"/>
  <c r="T229" i="20"/>
  <c r="T211" i="20"/>
  <c r="T179" i="20"/>
  <c r="T156" i="20"/>
  <c r="T147" i="20"/>
  <c r="T83" i="20"/>
  <c r="W327" i="20"/>
  <c r="T356" i="20"/>
  <c r="T340" i="20"/>
  <c r="T312" i="20"/>
  <c r="T280" i="20"/>
  <c r="T236" i="20"/>
  <c r="T232" i="20"/>
  <c r="T200" i="20"/>
  <c r="T168" i="20"/>
  <c r="T40" i="20"/>
  <c r="T391" i="20"/>
  <c r="T383" i="20"/>
  <c r="T367" i="20"/>
  <c r="T359" i="20"/>
  <c r="T355" i="20"/>
  <c r="T339" i="20"/>
  <c r="T327" i="20"/>
  <c r="T319" i="20"/>
  <c r="T307" i="20"/>
  <c r="T275" i="20"/>
  <c r="T243" i="20"/>
  <c r="T204" i="20"/>
  <c r="T172" i="20"/>
  <c r="T140" i="20"/>
  <c r="T213" i="20"/>
  <c r="T209" i="20"/>
  <c r="T205" i="20"/>
  <c r="T181" i="20"/>
  <c r="T173" i="20"/>
  <c r="T149" i="20"/>
  <c r="T141" i="20"/>
  <c r="T137" i="20"/>
  <c r="T129" i="20"/>
  <c r="T125" i="20"/>
  <c r="T117" i="20"/>
  <c r="T105" i="20"/>
  <c r="T97" i="20"/>
  <c r="T85" i="20"/>
  <c r="T81" i="20"/>
  <c r="T77" i="20"/>
  <c r="T73" i="20"/>
  <c r="T65" i="20"/>
  <c r="T53" i="20"/>
  <c r="T45" i="20"/>
  <c r="T21" i="20"/>
  <c r="T17" i="20"/>
  <c r="T9" i="20"/>
  <c r="W377" i="20"/>
  <c r="W311" i="20"/>
  <c r="W383" i="20"/>
  <c r="W295" i="20"/>
  <c r="W368" i="20"/>
  <c r="W279" i="20"/>
  <c r="W345" i="20"/>
  <c r="W263" i="20"/>
  <c r="T303" i="20"/>
  <c r="T287" i="20"/>
  <c r="T271" i="20"/>
  <c r="T263" i="20"/>
  <c r="T239" i="20"/>
  <c r="T231" i="20"/>
  <c r="T223" i="20"/>
  <c r="T215" i="20"/>
  <c r="T199" i="20"/>
  <c r="T191" i="20"/>
  <c r="T175" i="20"/>
  <c r="T159" i="20"/>
  <c r="T135" i="20"/>
  <c r="T127" i="20"/>
  <c r="T103" i="20"/>
  <c r="T95" i="20"/>
  <c r="T79" i="20"/>
  <c r="T71" i="20"/>
  <c r="T47" i="20"/>
  <c r="T39" i="20"/>
  <c r="T31" i="20"/>
  <c r="T15" i="20"/>
  <c r="W387" i="20"/>
  <c r="W359" i="20"/>
  <c r="W247" i="20"/>
  <c r="W336" i="20"/>
  <c r="W231" i="20"/>
  <c r="T334" i="20"/>
  <c r="T330" i="20"/>
  <c r="T322" i="20"/>
  <c r="T314" i="20"/>
  <c r="T310" i="20"/>
  <c r="T306" i="20"/>
  <c r="T302" i="20"/>
  <c r="T298" i="20"/>
  <c r="T290" i="20"/>
  <c r="T282" i="20"/>
  <c r="T278" i="20"/>
  <c r="T274" i="20"/>
  <c r="T270" i="20"/>
  <c r="T266" i="20"/>
  <c r="T258" i="20"/>
  <c r="T246" i="20"/>
  <c r="T238" i="20"/>
  <c r="T234" i="20"/>
  <c r="T230" i="20"/>
  <c r="T226" i="20"/>
  <c r="T222" i="20"/>
  <c r="T218" i="20"/>
  <c r="T210" i="20"/>
  <c r="T206" i="20"/>
  <c r="T194" i="20"/>
  <c r="T190" i="20"/>
  <c r="T186" i="20"/>
  <c r="T166" i="20"/>
  <c r="T162" i="20"/>
  <c r="T154" i="20"/>
  <c r="T146" i="20"/>
  <c r="T142" i="20"/>
  <c r="T134" i="20"/>
  <c r="T130" i="20"/>
  <c r="T126" i="20"/>
  <c r="T122" i="20"/>
  <c r="T118" i="20"/>
  <c r="T114" i="20"/>
  <c r="T110" i="20"/>
  <c r="T102" i="20"/>
  <c r="T90" i="20"/>
  <c r="T66" i="20"/>
  <c r="T62" i="20"/>
  <c r="T54" i="20"/>
  <c r="T50" i="20"/>
  <c r="T34" i="20"/>
  <c r="T26" i="20"/>
  <c r="T22" i="20"/>
  <c r="T18" i="20"/>
  <c r="W391" i="20"/>
  <c r="W91" i="20"/>
  <c r="W29" i="20"/>
  <c r="Z389" i="20"/>
  <c r="Z232" i="20"/>
  <c r="W393" i="20"/>
  <c r="W389" i="20"/>
  <c r="W385" i="20"/>
  <c r="W381" i="20"/>
  <c r="W372" i="20"/>
  <c r="W363" i="20"/>
  <c r="W349" i="20"/>
  <c r="W340" i="20"/>
  <c r="W331" i="20"/>
  <c r="W321" i="20"/>
  <c r="W316" i="20"/>
  <c r="W300" i="20"/>
  <c r="W284" i="20"/>
  <c r="W268" i="20"/>
  <c r="W252" i="20"/>
  <c r="W236" i="20"/>
  <c r="W220" i="20"/>
  <c r="W109" i="20"/>
  <c r="W59" i="20"/>
  <c r="W376" i="20"/>
  <c r="W367" i="20"/>
  <c r="W353" i="20"/>
  <c r="W344" i="20"/>
  <c r="W335" i="20"/>
  <c r="W315" i="20"/>
  <c r="W299" i="20"/>
  <c r="W267" i="20"/>
  <c r="W251" i="20"/>
  <c r="W235" i="20"/>
  <c r="W77" i="20"/>
  <c r="W27" i="20"/>
  <c r="Z387" i="20"/>
  <c r="W388" i="20"/>
  <c r="W384" i="20"/>
  <c r="W380" i="20"/>
  <c r="W371" i="20"/>
  <c r="W357" i="20"/>
  <c r="W348" i="20"/>
  <c r="W339" i="20"/>
  <c r="W325" i="20"/>
  <c r="W320" i="20"/>
  <c r="W304" i="20"/>
  <c r="W288" i="20"/>
  <c r="W272" i="20"/>
  <c r="W256" i="20"/>
  <c r="W240" i="20"/>
  <c r="W224" i="20"/>
  <c r="W127" i="20"/>
  <c r="W45" i="20"/>
  <c r="W375" i="20"/>
  <c r="W361" i="20"/>
  <c r="W352" i="20"/>
  <c r="W343" i="20"/>
  <c r="W329" i="20"/>
  <c r="W319" i="20"/>
  <c r="W303" i="20"/>
  <c r="W287" i="20"/>
  <c r="W271" i="20"/>
  <c r="W255" i="20"/>
  <c r="W239" i="20"/>
  <c r="W113" i="20"/>
  <c r="W107" i="20"/>
  <c r="W95" i="20"/>
  <c r="W13" i="20"/>
  <c r="Z370" i="20"/>
  <c r="Z313" i="20"/>
  <c r="W379" i="20"/>
  <c r="W365" i="20"/>
  <c r="W356" i="20"/>
  <c r="W347" i="20"/>
  <c r="W333" i="20"/>
  <c r="W324" i="20"/>
  <c r="W308" i="20"/>
  <c r="W292" i="20"/>
  <c r="W276" i="20"/>
  <c r="W244" i="20"/>
  <c r="W228" i="20"/>
  <c r="W125" i="20"/>
  <c r="W81" i="20"/>
  <c r="W75" i="20"/>
  <c r="W63" i="20"/>
  <c r="W3" i="20"/>
  <c r="W369" i="20"/>
  <c r="W360" i="20"/>
  <c r="W351" i="20"/>
  <c r="W337" i="20"/>
  <c r="W328" i="20"/>
  <c r="W323" i="20"/>
  <c r="W307" i="20"/>
  <c r="W291" i="20"/>
  <c r="W275" i="20"/>
  <c r="W259" i="20"/>
  <c r="W243" i="20"/>
  <c r="W227" i="20"/>
  <c r="W93" i="20"/>
  <c r="W49" i="20"/>
  <c r="W43" i="20"/>
  <c r="W31" i="20"/>
  <c r="W390" i="20"/>
  <c r="W386" i="20"/>
  <c r="W382" i="20"/>
  <c r="W373" i="20"/>
  <c r="W364" i="20"/>
  <c r="W355" i="20"/>
  <c r="W341" i="20"/>
  <c r="W332" i="20"/>
  <c r="W312" i="20"/>
  <c r="W296" i="20"/>
  <c r="W280" i="20"/>
  <c r="W248" i="20"/>
  <c r="W232" i="20"/>
  <c r="W123" i="20"/>
  <c r="W61" i="20"/>
  <c r="W17" i="20"/>
  <c r="W11" i="20"/>
  <c r="Z340" i="20"/>
  <c r="Z339" i="20"/>
  <c r="Z328" i="20"/>
  <c r="Z291" i="20"/>
  <c r="Z272" i="20"/>
  <c r="Z259" i="20"/>
  <c r="Z228" i="20"/>
  <c r="W131" i="20"/>
  <c r="W117" i="20"/>
  <c r="W99" i="20"/>
  <c r="W85" i="20"/>
  <c r="W67" i="20"/>
  <c r="W53" i="20"/>
  <c r="W35" i="20"/>
  <c r="W21" i="20"/>
  <c r="Z356" i="20"/>
  <c r="Z338" i="20"/>
  <c r="Z297" i="20"/>
  <c r="Z265" i="20"/>
  <c r="W223" i="20"/>
  <c r="W219" i="20"/>
  <c r="W215" i="20"/>
  <c r="W211" i="20"/>
  <c r="W207" i="20"/>
  <c r="W203" i="20"/>
  <c r="W199" i="20"/>
  <c r="W195" i="20"/>
  <c r="W191" i="20"/>
  <c r="W187" i="20"/>
  <c r="W183" i="20"/>
  <c r="W179" i="20"/>
  <c r="W175" i="20"/>
  <c r="W171" i="20"/>
  <c r="W167" i="20"/>
  <c r="W163" i="20"/>
  <c r="W159" i="20"/>
  <c r="W155" i="20"/>
  <c r="W151" i="20"/>
  <c r="W147" i="20"/>
  <c r="W143" i="20"/>
  <c r="W139" i="20"/>
  <c r="W135" i="20"/>
  <c r="W121" i="20"/>
  <c r="W103" i="20"/>
  <c r="W89" i="20"/>
  <c r="W71" i="20"/>
  <c r="W57" i="20"/>
  <c r="W39" i="20"/>
  <c r="W25" i="20"/>
  <c r="W7" i="20"/>
  <c r="Z314" i="20"/>
  <c r="Z201" i="20"/>
  <c r="W378" i="20"/>
  <c r="W374" i="20"/>
  <c r="W370" i="20"/>
  <c r="W366" i="20"/>
  <c r="W362" i="20"/>
  <c r="W358" i="20"/>
  <c r="W354" i="20"/>
  <c r="W350" i="20"/>
  <c r="W346" i="20"/>
  <c r="W342" i="20"/>
  <c r="W338" i="20"/>
  <c r="W334" i="20"/>
  <c r="W330" i="20"/>
  <c r="W326" i="20"/>
  <c r="W322" i="20"/>
  <c r="W318" i="20"/>
  <c r="W314" i="20"/>
  <c r="W310" i="20"/>
  <c r="W306" i="20"/>
  <c r="W302" i="20"/>
  <c r="W298" i="20"/>
  <c r="W294" i="20"/>
  <c r="W290" i="20"/>
  <c r="W286" i="20"/>
  <c r="W282" i="20"/>
  <c r="W278" i="20"/>
  <c r="W274" i="20"/>
  <c r="W270" i="20"/>
  <c r="W266" i="20"/>
  <c r="W262" i="20"/>
  <c r="W258" i="20"/>
  <c r="W254" i="20"/>
  <c r="W250" i="20"/>
  <c r="W246" i="20"/>
  <c r="W242" i="20"/>
  <c r="W238" i="20"/>
  <c r="W234" i="20"/>
  <c r="W230" i="20"/>
  <c r="W226" i="20"/>
  <c r="W222" i="20"/>
  <c r="W129" i="20"/>
  <c r="W111" i="20"/>
  <c r="W97" i="20"/>
  <c r="W79" i="20"/>
  <c r="W65" i="20"/>
  <c r="W47" i="20"/>
  <c r="W33" i="20"/>
  <c r="W15" i="20"/>
  <c r="Z393" i="20"/>
  <c r="Z360" i="20"/>
  <c r="Z348" i="20"/>
  <c r="Z312" i="20"/>
  <c r="Z269" i="20"/>
  <c r="Z92" i="20"/>
  <c r="Z68" i="20"/>
  <c r="W133" i="20"/>
  <c r="W115" i="20"/>
  <c r="W101" i="20"/>
  <c r="W83" i="20"/>
  <c r="W69" i="20"/>
  <c r="W51" i="20"/>
  <c r="W37" i="20"/>
  <c r="W19" i="20"/>
  <c r="W5" i="20"/>
  <c r="Z275" i="20"/>
  <c r="Z169" i="20"/>
  <c r="Z107" i="20"/>
  <c r="W317" i="20"/>
  <c r="W313" i="20"/>
  <c r="W309" i="20"/>
  <c r="W305" i="20"/>
  <c r="W301" i="20"/>
  <c r="W297" i="20"/>
  <c r="W293" i="20"/>
  <c r="W289" i="20"/>
  <c r="W285" i="20"/>
  <c r="W281" i="20"/>
  <c r="W277" i="20"/>
  <c r="W273" i="20"/>
  <c r="W269" i="20"/>
  <c r="W265" i="20"/>
  <c r="W261" i="20"/>
  <c r="W257" i="20"/>
  <c r="W253" i="20"/>
  <c r="W249" i="20"/>
  <c r="W241" i="20"/>
  <c r="W237" i="20"/>
  <c r="W233" i="20"/>
  <c r="W229" i="20"/>
  <c r="W225" i="20"/>
  <c r="W221" i="20"/>
  <c r="W217" i="20"/>
  <c r="W213" i="20"/>
  <c r="W209" i="20"/>
  <c r="W205" i="20"/>
  <c r="W201" i="20"/>
  <c r="W197" i="20"/>
  <c r="W193" i="20"/>
  <c r="W189" i="20"/>
  <c r="W185" i="20"/>
  <c r="W181" i="20"/>
  <c r="W177" i="20"/>
  <c r="W173" i="20"/>
  <c r="W169" i="20"/>
  <c r="W165" i="20"/>
  <c r="W161" i="20"/>
  <c r="W157" i="20"/>
  <c r="W153" i="20"/>
  <c r="W149" i="20"/>
  <c r="W145" i="20"/>
  <c r="W141" i="20"/>
  <c r="W137" i="20"/>
  <c r="W119" i="20"/>
  <c r="W105" i="20"/>
  <c r="W87" i="20"/>
  <c r="W73" i="20"/>
  <c r="W55" i="20"/>
  <c r="W41" i="20"/>
  <c r="W23" i="20"/>
  <c r="W9" i="20"/>
  <c r="Z368" i="20"/>
  <c r="Z261" i="20"/>
  <c r="Z176" i="20"/>
  <c r="Z322" i="20"/>
  <c r="Z196" i="20"/>
  <c r="W216" i="20"/>
  <c r="W212" i="20"/>
  <c r="W208" i="20"/>
  <c r="W204" i="20"/>
  <c r="W200" i="20"/>
  <c r="W196" i="20"/>
  <c r="W192" i="20"/>
  <c r="W188" i="20"/>
  <c r="W184" i="20"/>
  <c r="W180" i="20"/>
  <c r="W176" i="20"/>
  <c r="W172" i="20"/>
  <c r="W168" i="20"/>
  <c r="W164" i="20"/>
  <c r="W160" i="20"/>
  <c r="W156" i="20"/>
  <c r="W152" i="20"/>
  <c r="W148" i="20"/>
  <c r="W144" i="20"/>
  <c r="W140" i="20"/>
  <c r="W136" i="20"/>
  <c r="W132" i="20"/>
  <c r="W128" i="20"/>
  <c r="W124" i="20"/>
  <c r="W120" i="20"/>
  <c r="W116" i="20"/>
  <c r="W112" i="20"/>
  <c r="W108" i="20"/>
  <c r="W104" i="20"/>
  <c r="W100" i="20"/>
  <c r="W96" i="20"/>
  <c r="W92" i="20"/>
  <c r="W88" i="20"/>
  <c r="W84" i="20"/>
  <c r="W80" i="20"/>
  <c r="W76" i="20"/>
  <c r="W72" i="20"/>
  <c r="W68" i="20"/>
  <c r="W64" i="20"/>
  <c r="W60" i="20"/>
  <c r="W56" i="20"/>
  <c r="W52" i="20"/>
  <c r="W48" i="20"/>
  <c r="W44" i="20"/>
  <c r="W40" i="20"/>
  <c r="W36" i="20"/>
  <c r="W32" i="20"/>
  <c r="W28" i="20"/>
  <c r="W24" i="20"/>
  <c r="W20" i="20"/>
  <c r="W16" i="20"/>
  <c r="W12" i="20"/>
  <c r="W8" i="20"/>
  <c r="W4" i="20"/>
  <c r="Z388" i="20"/>
  <c r="Z361" i="20"/>
  <c r="Z333" i="20"/>
  <c r="Z329" i="20"/>
  <c r="Z325" i="20"/>
  <c r="Z282" i="20"/>
  <c r="Z274" i="20"/>
  <c r="Z266" i="20"/>
  <c r="Z258" i="20"/>
  <c r="Z250" i="20"/>
  <c r="Z184" i="20"/>
  <c r="Z155" i="20"/>
  <c r="Z148" i="20"/>
  <c r="Z74" i="20"/>
  <c r="Z253" i="20"/>
  <c r="Z242" i="20"/>
  <c r="Z210" i="20"/>
  <c r="Z154" i="20"/>
  <c r="Z204" i="20"/>
  <c r="Z147" i="20"/>
  <c r="Z304" i="20"/>
  <c r="Z213" i="20"/>
  <c r="Z139" i="20"/>
  <c r="Z131" i="20"/>
  <c r="W218" i="20"/>
  <c r="W214" i="20"/>
  <c r="W210" i="20"/>
  <c r="W206" i="20"/>
  <c r="W202" i="20"/>
  <c r="W198" i="20"/>
  <c r="W194" i="20"/>
  <c r="W190" i="20"/>
  <c r="W186" i="20"/>
  <c r="W182" i="20"/>
  <c r="W178" i="20"/>
  <c r="W174" i="20"/>
  <c r="W170" i="20"/>
  <c r="W166" i="20"/>
  <c r="W162" i="20"/>
  <c r="W158" i="20"/>
  <c r="W154" i="20"/>
  <c r="W150" i="20"/>
  <c r="W146" i="20"/>
  <c r="W142" i="20"/>
  <c r="W138" i="20"/>
  <c r="W134" i="20"/>
  <c r="W130" i="20"/>
  <c r="W126" i="20"/>
  <c r="W122" i="20"/>
  <c r="W118" i="20"/>
  <c r="W114" i="20"/>
  <c r="W110" i="20"/>
  <c r="W106" i="20"/>
  <c r="W102" i="20"/>
  <c r="W98" i="20"/>
  <c r="W94" i="20"/>
  <c r="W90" i="20"/>
  <c r="W86" i="20"/>
  <c r="W82" i="20"/>
  <c r="W78" i="20"/>
  <c r="W74" i="20"/>
  <c r="W70" i="20"/>
  <c r="W66" i="20"/>
  <c r="W62" i="20"/>
  <c r="W58" i="20"/>
  <c r="W54" i="20"/>
  <c r="W50" i="20"/>
  <c r="W46" i="20"/>
  <c r="W42" i="20"/>
  <c r="W38" i="20"/>
  <c r="W34" i="20"/>
  <c r="W30" i="20"/>
  <c r="W26" i="20"/>
  <c r="W22" i="20"/>
  <c r="Z386" i="20"/>
  <c r="Z378" i="20"/>
  <c r="Z323" i="20"/>
  <c r="Z233" i="20"/>
  <c r="Z221" i="20"/>
  <c r="Z208" i="20"/>
  <c r="Z203" i="20"/>
  <c r="Z240" i="20"/>
  <c r="Z164" i="20"/>
  <c r="Z144" i="20"/>
  <c r="Z137" i="20"/>
  <c r="Z146" i="20"/>
  <c r="Z18" i="20"/>
  <c r="Z36" i="20"/>
  <c r="W18" i="20"/>
  <c r="W14" i="20"/>
  <c r="W10" i="20"/>
  <c r="W6" i="20"/>
  <c r="Z357" i="20"/>
  <c r="Z354" i="20"/>
  <c r="Z337" i="20"/>
  <c r="Z293" i="20"/>
  <c r="Z290" i="20"/>
  <c r="Z273" i="20"/>
  <c r="Z226" i="20"/>
  <c r="Z165" i="20"/>
  <c r="Z117" i="20"/>
  <c r="Z89" i="20"/>
  <c r="Z80" i="20"/>
  <c r="Z56" i="20"/>
  <c r="Z21" i="20"/>
  <c r="Z17" i="20"/>
  <c r="Z205" i="20"/>
  <c r="Z202" i="20"/>
  <c r="Z185" i="20"/>
  <c r="Z141" i="20"/>
  <c r="Z138" i="20"/>
  <c r="Z130" i="20"/>
  <c r="Z98" i="20"/>
  <c r="Z75" i="20"/>
  <c r="Z112" i="20"/>
  <c r="Z88" i="20"/>
  <c r="Z197" i="20"/>
  <c r="Z194" i="20"/>
  <c r="Z177" i="20"/>
  <c r="Z132" i="20"/>
  <c r="Z120" i="20"/>
  <c r="Z49" i="20"/>
  <c r="Z24" i="20"/>
  <c r="Z365" i="20"/>
  <c r="Z362" i="20"/>
  <c r="Z301" i="20"/>
  <c r="Z298" i="20"/>
  <c r="Z234" i="20"/>
  <c r="Z173" i="20"/>
  <c r="Z100" i="20"/>
  <c r="AF4" i="20"/>
  <c r="Z69" i="20"/>
  <c r="Z48" i="20"/>
  <c r="Z9" i="20"/>
  <c r="Z125" i="20"/>
  <c r="Z122" i="20"/>
  <c r="Z104" i="20"/>
  <c r="Z97" i="20"/>
  <c r="Z93" i="20"/>
  <c r="Z90" i="20"/>
  <c r="Z58" i="20"/>
  <c r="Z40" i="20"/>
  <c r="Z26" i="20"/>
  <c r="L5970" i="12"/>
  <c r="M5970" i="12" s="1"/>
  <c r="L5932" i="12"/>
  <c r="M5932" i="12" s="1"/>
  <c r="L5692" i="12"/>
  <c r="M5692" i="12" s="1"/>
  <c r="L5128" i="12"/>
  <c r="M5128" i="12" s="1"/>
  <c r="L5055" i="12"/>
  <c r="M5055" i="12" s="1"/>
  <c r="L5971" i="12"/>
  <c r="M5971" i="12" s="1"/>
  <c r="L5834" i="12"/>
  <c r="M5834" i="12" s="1"/>
  <c r="L5786" i="12"/>
  <c r="M5786" i="12" s="1"/>
  <c r="L5972" i="12"/>
  <c r="M5972" i="12" s="1"/>
  <c r="L5788" i="12"/>
  <c r="M5788" i="12" s="1"/>
  <c r="L5260" i="12"/>
  <c r="M5260" i="12" s="1"/>
  <c r="K3" i="20"/>
  <c r="K341" i="20"/>
  <c r="K309" i="20"/>
  <c r="K245" i="20"/>
  <c r="K320" i="20"/>
  <c r="K384" i="20"/>
  <c r="K365" i="20"/>
  <c r="K333" i="20"/>
  <c r="K301" i="20"/>
  <c r="K393" i="20"/>
  <c r="K361" i="20"/>
  <c r="K329" i="20"/>
  <c r="K297" i="20"/>
  <c r="K265" i="20"/>
  <c r="K248" i="20"/>
  <c r="K293" i="20"/>
  <c r="K261" i="20"/>
  <c r="K244" i="20"/>
  <c r="K353" i="20"/>
  <c r="K321" i="20"/>
  <c r="K300" i="20"/>
  <c r="K392" i="20"/>
  <c r="K377" i="20"/>
  <c r="K345" i="20"/>
  <c r="K328" i="20"/>
  <c r="K313" i="20"/>
  <c r="K281" i="20"/>
  <c r="K264" i="20"/>
  <c r="K249" i="20"/>
  <c r="K235" i="20"/>
  <c r="K203" i="20"/>
  <c r="K171" i="20"/>
  <c r="K139" i="20"/>
  <c r="K107" i="20"/>
  <c r="K75" i="20"/>
  <c r="K43" i="20"/>
  <c r="K11" i="20"/>
  <c r="K9" i="20"/>
  <c r="K7" i="20"/>
  <c r="K231" i="20"/>
  <c r="K199" i="20"/>
  <c r="K167" i="20"/>
  <c r="K135" i="20"/>
  <c r="K103" i="20"/>
  <c r="K71" i="20"/>
  <c r="K39" i="20"/>
  <c r="K223" i="20"/>
  <c r="K191" i="20"/>
  <c r="K159" i="20"/>
  <c r="K127" i="20"/>
  <c r="K95" i="20"/>
  <c r="K63" i="20"/>
  <c r="K31" i="20"/>
  <c r="K219" i="20"/>
  <c r="K187" i="20"/>
  <c r="K155" i="20"/>
  <c r="K123" i="20"/>
  <c r="K91" i="20"/>
  <c r="K59" i="20"/>
  <c r="K27" i="20"/>
  <c r="K8" i="20"/>
  <c r="K83" i="20"/>
  <c r="L4274" i="12"/>
  <c r="M4274" i="12" s="1"/>
  <c r="L4282" i="12"/>
  <c r="M4282" i="12" s="1"/>
  <c r="L4290" i="12"/>
  <c r="M4290" i="12" s="1"/>
  <c r="L4298" i="12"/>
  <c r="M4298" i="12" s="1"/>
  <c r="L4275" i="12"/>
  <c r="M4275" i="12" s="1"/>
  <c r="L4283" i="12"/>
  <c r="M4283" i="12" s="1"/>
  <c r="L4291" i="12"/>
  <c r="M4291" i="12" s="1"/>
  <c r="L4299" i="12"/>
  <c r="M4299" i="12" s="1"/>
  <c r="L4276" i="12"/>
  <c r="M4276" i="12" s="1"/>
  <c r="L4284" i="12"/>
  <c r="M4284" i="12" s="1"/>
  <c r="L4292" i="12"/>
  <c r="M4292" i="12" s="1"/>
  <c r="L4300" i="12"/>
  <c r="M4300" i="12" s="1"/>
  <c r="L4269" i="12"/>
  <c r="M4269" i="12" s="1"/>
  <c r="L4277" i="12"/>
  <c r="M4277" i="12" s="1"/>
  <c r="L4285" i="12"/>
  <c r="M4285" i="12" s="1"/>
  <c r="L4293" i="12"/>
  <c r="M4293" i="12" s="1"/>
  <c r="L4301" i="12"/>
  <c r="M4301" i="12" s="1"/>
  <c r="L4270" i="12"/>
  <c r="M4270" i="12" s="1"/>
  <c r="L4278" i="12"/>
  <c r="M4278" i="12" s="1"/>
  <c r="L4286" i="12"/>
  <c r="M4286" i="12" s="1"/>
  <c r="L4294" i="12"/>
  <c r="M4294" i="12" s="1"/>
  <c r="L4302" i="12"/>
  <c r="M4302" i="12" s="1"/>
  <c r="L4271" i="12"/>
  <c r="M4271" i="12" s="1"/>
  <c r="L4279" i="12"/>
  <c r="M4279" i="12" s="1"/>
  <c r="L4287" i="12"/>
  <c r="M4287" i="12" s="1"/>
  <c r="L4295" i="12"/>
  <c r="M4295" i="12" s="1"/>
  <c r="L4303" i="12"/>
  <c r="M4303" i="12" s="1"/>
  <c r="L4272" i="12"/>
  <c r="M4272" i="12" s="1"/>
  <c r="L4280" i="12"/>
  <c r="M4280" i="12" s="1"/>
  <c r="L4288" i="12"/>
  <c r="M4288" i="12" s="1"/>
  <c r="L4296" i="12"/>
  <c r="M4296" i="12" s="1"/>
  <c r="L4304" i="12"/>
  <c r="M4304" i="12" s="1"/>
  <c r="L4273" i="12"/>
  <c r="M4273" i="12" s="1"/>
  <c r="L4281" i="12"/>
  <c r="M4281" i="12" s="1"/>
  <c r="L4289" i="12"/>
  <c r="M4289" i="12" s="1"/>
  <c r="L4297" i="12"/>
  <c r="M4297" i="12" s="1"/>
  <c r="L4305" i="12"/>
  <c r="M4305" i="12" s="1"/>
  <c r="L3969" i="12"/>
  <c r="M3969" i="12" s="1"/>
  <c r="L3977" i="12"/>
  <c r="M3977" i="12" s="1"/>
  <c r="L3985" i="12"/>
  <c r="M3985" i="12" s="1"/>
  <c r="L3993" i="12"/>
  <c r="M3993" i="12" s="1"/>
  <c r="L4001" i="12"/>
  <c r="M4001" i="12" s="1"/>
  <c r="L4009" i="12"/>
  <c r="M4009" i="12" s="1"/>
  <c r="L4017" i="12"/>
  <c r="M4017" i="12" s="1"/>
  <c r="L4025" i="12"/>
  <c r="M4025" i="12" s="1"/>
  <c r="L3962" i="12"/>
  <c r="M3962" i="12" s="1"/>
  <c r="L3970" i="12"/>
  <c r="M3970" i="12" s="1"/>
  <c r="L3978" i="12"/>
  <c r="M3978" i="12" s="1"/>
  <c r="L3986" i="12"/>
  <c r="M3986" i="12" s="1"/>
  <c r="L3994" i="12"/>
  <c r="M3994" i="12" s="1"/>
  <c r="L4002" i="12"/>
  <c r="M4002" i="12" s="1"/>
  <c r="L4010" i="12"/>
  <c r="M4010" i="12" s="1"/>
  <c r="L4018" i="12"/>
  <c r="M4018" i="12" s="1"/>
  <c r="L4026" i="12"/>
  <c r="M4026" i="12" s="1"/>
  <c r="L3963" i="12"/>
  <c r="M3963" i="12" s="1"/>
  <c r="L3971" i="12"/>
  <c r="M3971" i="12" s="1"/>
  <c r="L3979" i="12"/>
  <c r="M3979" i="12" s="1"/>
  <c r="L3987" i="12"/>
  <c r="M3987" i="12" s="1"/>
  <c r="L3995" i="12"/>
  <c r="M3995" i="12" s="1"/>
  <c r="L4003" i="12"/>
  <c r="M4003" i="12" s="1"/>
  <c r="L4011" i="12"/>
  <c r="M4011" i="12" s="1"/>
  <c r="L4019" i="12"/>
  <c r="M4019" i="12" s="1"/>
  <c r="L4027" i="12"/>
  <c r="M4027" i="12" s="1"/>
  <c r="L3964" i="12"/>
  <c r="M3964" i="12" s="1"/>
  <c r="L3972" i="12"/>
  <c r="M3972" i="12" s="1"/>
  <c r="L3980" i="12"/>
  <c r="M3980" i="12" s="1"/>
  <c r="L3988" i="12"/>
  <c r="M3988" i="12" s="1"/>
  <c r="L3996" i="12"/>
  <c r="M3996" i="12" s="1"/>
  <c r="L4004" i="12"/>
  <c r="M4004" i="12" s="1"/>
  <c r="L4012" i="12"/>
  <c r="M4012" i="12" s="1"/>
  <c r="L4020" i="12"/>
  <c r="M4020" i="12" s="1"/>
  <c r="L4028" i="12"/>
  <c r="M4028" i="12" s="1"/>
  <c r="L3965" i="12"/>
  <c r="M3965" i="12" s="1"/>
  <c r="L3973" i="12"/>
  <c r="M3973" i="12" s="1"/>
  <c r="L3981" i="12"/>
  <c r="M3981" i="12" s="1"/>
  <c r="L3989" i="12"/>
  <c r="M3989" i="12" s="1"/>
  <c r="L3997" i="12"/>
  <c r="M3997" i="12" s="1"/>
  <c r="L4005" i="12"/>
  <c r="M4005" i="12" s="1"/>
  <c r="L4013" i="12"/>
  <c r="M4013" i="12" s="1"/>
  <c r="L4021" i="12"/>
  <c r="M4021" i="12" s="1"/>
  <c r="L4029" i="12"/>
  <c r="M4029" i="12" s="1"/>
  <c r="L3966" i="12"/>
  <c r="M3966" i="12" s="1"/>
  <c r="L3974" i="12"/>
  <c r="M3974" i="12" s="1"/>
  <c r="L3982" i="12"/>
  <c r="M3982" i="12" s="1"/>
  <c r="L3990" i="12"/>
  <c r="M3990" i="12" s="1"/>
  <c r="L3998" i="12"/>
  <c r="M3998" i="12" s="1"/>
  <c r="L4006" i="12"/>
  <c r="M4006" i="12" s="1"/>
  <c r="L4014" i="12"/>
  <c r="M4014" i="12" s="1"/>
  <c r="L4022" i="12"/>
  <c r="M4022" i="12" s="1"/>
  <c r="L4030" i="12"/>
  <c r="M4030" i="12" s="1"/>
  <c r="L3967" i="12"/>
  <c r="M3967" i="12" s="1"/>
  <c r="L3975" i="12"/>
  <c r="M3975" i="12" s="1"/>
  <c r="L3983" i="12"/>
  <c r="M3983" i="12" s="1"/>
  <c r="L3991" i="12"/>
  <c r="M3991" i="12" s="1"/>
  <c r="L3999" i="12"/>
  <c r="M3999" i="12" s="1"/>
  <c r="L4007" i="12"/>
  <c r="M4007" i="12" s="1"/>
  <c r="L4015" i="12"/>
  <c r="M4015" i="12" s="1"/>
  <c r="L4023" i="12"/>
  <c r="M4023" i="12" s="1"/>
  <c r="L4031" i="12"/>
  <c r="M4031" i="12" s="1"/>
  <c r="L3968" i="12"/>
  <c r="M3968" i="12" s="1"/>
  <c r="L3976" i="12"/>
  <c r="M3976" i="12" s="1"/>
  <c r="L3984" i="12"/>
  <c r="M3984" i="12" s="1"/>
  <c r="L3992" i="12"/>
  <c r="M3992" i="12" s="1"/>
  <c r="L4000" i="12"/>
  <c r="M4000" i="12" s="1"/>
  <c r="L4008" i="12"/>
  <c r="M4008" i="12" s="1"/>
  <c r="L4016" i="12"/>
  <c r="M4016" i="12" s="1"/>
  <c r="L4024" i="12"/>
  <c r="M4024" i="12" s="1"/>
  <c r="L4032" i="12"/>
  <c r="M4032" i="12" s="1"/>
  <c r="L1694" i="12"/>
  <c r="M1694" i="12" s="1"/>
  <c r="L1702" i="12"/>
  <c r="M1702" i="12" s="1"/>
  <c r="L1710" i="12"/>
  <c r="M1710" i="12" s="1"/>
  <c r="L1718" i="12"/>
  <c r="M1718" i="12" s="1"/>
  <c r="L1726" i="12"/>
  <c r="M1726" i="12" s="1"/>
  <c r="L1734" i="12"/>
  <c r="M1734" i="12" s="1"/>
  <c r="L1742" i="12"/>
  <c r="M1742" i="12" s="1"/>
  <c r="L1750" i="12"/>
  <c r="M1750" i="12" s="1"/>
  <c r="L1758" i="12"/>
  <c r="M1758" i="12" s="1"/>
  <c r="L1695" i="12"/>
  <c r="M1695" i="12" s="1"/>
  <c r="L1703" i="12"/>
  <c r="M1703" i="12" s="1"/>
  <c r="L1711" i="12"/>
  <c r="M1711" i="12" s="1"/>
  <c r="L1719" i="12"/>
  <c r="M1719" i="12" s="1"/>
  <c r="L1727" i="12"/>
  <c r="M1727" i="12" s="1"/>
  <c r="L1735" i="12"/>
  <c r="M1735" i="12" s="1"/>
  <c r="L1743" i="12"/>
  <c r="M1743" i="12" s="1"/>
  <c r="L1751" i="12"/>
  <c r="M1751" i="12" s="1"/>
  <c r="L1759" i="12"/>
  <c r="M1759" i="12" s="1"/>
  <c r="L1696" i="12"/>
  <c r="M1696" i="12" s="1"/>
  <c r="L1704" i="12"/>
  <c r="M1704" i="12" s="1"/>
  <c r="L1712" i="12"/>
  <c r="M1712" i="12" s="1"/>
  <c r="L1720" i="12"/>
  <c r="M1720" i="12" s="1"/>
  <c r="L1728" i="12"/>
  <c r="M1728" i="12" s="1"/>
  <c r="L1736" i="12"/>
  <c r="M1736" i="12" s="1"/>
  <c r="L1744" i="12"/>
  <c r="M1744" i="12" s="1"/>
  <c r="L1752" i="12"/>
  <c r="M1752" i="12" s="1"/>
  <c r="L1760" i="12"/>
  <c r="M1760" i="12" s="1"/>
  <c r="L1697" i="12"/>
  <c r="M1697" i="12" s="1"/>
  <c r="L1705" i="12"/>
  <c r="M1705" i="12" s="1"/>
  <c r="L1713" i="12"/>
  <c r="M1713" i="12" s="1"/>
  <c r="L1721" i="12"/>
  <c r="M1721" i="12" s="1"/>
  <c r="L1729" i="12"/>
  <c r="M1729" i="12" s="1"/>
  <c r="L1737" i="12"/>
  <c r="M1737" i="12" s="1"/>
  <c r="L1745" i="12"/>
  <c r="M1745" i="12" s="1"/>
  <c r="L1753" i="12"/>
  <c r="M1753" i="12" s="1"/>
  <c r="L1690" i="12"/>
  <c r="M1690" i="12" s="1"/>
  <c r="L1698" i="12"/>
  <c r="M1698" i="12" s="1"/>
  <c r="L1706" i="12"/>
  <c r="M1706" i="12" s="1"/>
  <c r="L1714" i="12"/>
  <c r="M1714" i="12" s="1"/>
  <c r="L1722" i="12"/>
  <c r="M1722" i="12" s="1"/>
  <c r="L1730" i="12"/>
  <c r="M1730" i="12" s="1"/>
  <c r="L1738" i="12"/>
  <c r="M1738" i="12" s="1"/>
  <c r="L1746" i="12"/>
  <c r="M1746" i="12" s="1"/>
  <c r="L1754" i="12"/>
  <c r="M1754" i="12" s="1"/>
  <c r="L1691" i="12"/>
  <c r="M1691" i="12" s="1"/>
  <c r="L1699" i="12"/>
  <c r="M1699" i="12" s="1"/>
  <c r="L1707" i="12"/>
  <c r="M1707" i="12" s="1"/>
  <c r="L1715" i="12"/>
  <c r="M1715" i="12" s="1"/>
  <c r="L1723" i="12"/>
  <c r="M1723" i="12" s="1"/>
  <c r="L1731" i="12"/>
  <c r="M1731" i="12" s="1"/>
  <c r="L1739" i="12"/>
  <c r="M1739" i="12" s="1"/>
  <c r="L1747" i="12"/>
  <c r="M1747" i="12" s="1"/>
  <c r="L1755" i="12"/>
  <c r="M1755" i="12" s="1"/>
  <c r="L1692" i="12"/>
  <c r="M1692" i="12" s="1"/>
  <c r="L1700" i="12"/>
  <c r="M1700" i="12" s="1"/>
  <c r="L1708" i="12"/>
  <c r="M1708" i="12" s="1"/>
  <c r="L1716" i="12"/>
  <c r="M1716" i="12" s="1"/>
  <c r="L1724" i="12"/>
  <c r="M1724" i="12" s="1"/>
  <c r="L1732" i="12"/>
  <c r="M1732" i="12" s="1"/>
  <c r="L1740" i="12"/>
  <c r="M1740" i="12" s="1"/>
  <c r="L1748" i="12"/>
  <c r="M1748" i="12" s="1"/>
  <c r="L1756" i="12"/>
  <c r="M1756" i="12" s="1"/>
  <c r="L1709" i="12"/>
  <c r="M1709" i="12" s="1"/>
  <c r="L1717" i="12"/>
  <c r="M1717" i="12" s="1"/>
  <c r="L1725" i="12"/>
  <c r="M1725" i="12" s="1"/>
  <c r="L1733" i="12"/>
  <c r="M1733" i="12" s="1"/>
  <c r="L1741" i="12"/>
  <c r="M1741" i="12" s="1"/>
  <c r="L1693" i="12"/>
  <c r="M1693" i="12" s="1"/>
  <c r="L1757" i="12"/>
  <c r="M1757" i="12" s="1"/>
  <c r="L1701" i="12"/>
  <c r="M1701" i="12" s="1"/>
  <c r="L1749" i="12"/>
  <c r="M1749" i="12" s="1"/>
  <c r="L983" i="12"/>
  <c r="M983" i="12" s="1"/>
  <c r="L991" i="12"/>
  <c r="M991" i="12" s="1"/>
  <c r="L999" i="12"/>
  <c r="M999" i="12" s="1"/>
  <c r="L1007" i="12"/>
  <c r="M1007" i="12" s="1"/>
  <c r="L1015" i="12"/>
  <c r="M1015" i="12" s="1"/>
  <c r="L1023" i="12"/>
  <c r="M1023" i="12" s="1"/>
  <c r="L1031" i="12"/>
  <c r="M1031" i="12" s="1"/>
  <c r="L1039" i="12"/>
  <c r="M1039" i="12" s="1"/>
  <c r="L1047" i="12"/>
  <c r="M1047" i="12" s="1"/>
  <c r="L984" i="12"/>
  <c r="M984" i="12" s="1"/>
  <c r="L992" i="12"/>
  <c r="M992" i="12" s="1"/>
  <c r="L1000" i="12"/>
  <c r="M1000" i="12" s="1"/>
  <c r="L1008" i="12"/>
  <c r="M1008" i="12" s="1"/>
  <c r="L1016" i="12"/>
  <c r="M1016" i="12" s="1"/>
  <c r="L1024" i="12"/>
  <c r="M1024" i="12" s="1"/>
  <c r="L1032" i="12"/>
  <c r="M1032" i="12" s="1"/>
  <c r="L1040" i="12"/>
  <c r="M1040" i="12" s="1"/>
  <c r="L985" i="12"/>
  <c r="M985" i="12" s="1"/>
  <c r="L993" i="12"/>
  <c r="M993" i="12" s="1"/>
  <c r="L1001" i="12"/>
  <c r="M1001" i="12" s="1"/>
  <c r="L1009" i="12"/>
  <c r="M1009" i="12" s="1"/>
  <c r="L1017" i="12"/>
  <c r="M1017" i="12" s="1"/>
  <c r="L1025" i="12"/>
  <c r="M1025" i="12" s="1"/>
  <c r="L1033" i="12"/>
  <c r="M1033" i="12" s="1"/>
  <c r="L1041" i="12"/>
  <c r="M1041" i="12" s="1"/>
  <c r="L986" i="12"/>
  <c r="M986" i="12" s="1"/>
  <c r="L994" i="12"/>
  <c r="M994" i="12" s="1"/>
  <c r="L1002" i="12"/>
  <c r="M1002" i="12" s="1"/>
  <c r="L1010" i="12"/>
  <c r="M1010" i="12" s="1"/>
  <c r="L1018" i="12"/>
  <c r="M1018" i="12" s="1"/>
  <c r="L1026" i="12"/>
  <c r="M1026" i="12" s="1"/>
  <c r="L1034" i="12"/>
  <c r="M1034" i="12" s="1"/>
  <c r="L1042" i="12"/>
  <c r="M1042" i="12" s="1"/>
  <c r="L987" i="12"/>
  <c r="M987" i="12" s="1"/>
  <c r="L995" i="12"/>
  <c r="M995" i="12" s="1"/>
  <c r="L1003" i="12"/>
  <c r="M1003" i="12" s="1"/>
  <c r="L1011" i="12"/>
  <c r="M1011" i="12" s="1"/>
  <c r="L1019" i="12"/>
  <c r="M1019" i="12" s="1"/>
  <c r="L1027" i="12"/>
  <c r="M1027" i="12" s="1"/>
  <c r="L1035" i="12"/>
  <c r="M1035" i="12" s="1"/>
  <c r="L1043" i="12"/>
  <c r="M1043" i="12" s="1"/>
  <c r="L988" i="12"/>
  <c r="M988" i="12" s="1"/>
  <c r="L996" i="12"/>
  <c r="M996" i="12" s="1"/>
  <c r="L1004" i="12"/>
  <c r="M1004" i="12" s="1"/>
  <c r="L1012" i="12"/>
  <c r="M1012" i="12" s="1"/>
  <c r="L1020" i="12"/>
  <c r="M1020" i="12" s="1"/>
  <c r="L1028" i="12"/>
  <c r="M1028" i="12" s="1"/>
  <c r="L1036" i="12"/>
  <c r="M1036" i="12" s="1"/>
  <c r="L1044" i="12"/>
  <c r="M1044" i="12" s="1"/>
  <c r="L989" i="12"/>
  <c r="M989" i="12" s="1"/>
  <c r="L997" i="12"/>
  <c r="M997" i="12" s="1"/>
  <c r="L1005" i="12"/>
  <c r="M1005" i="12" s="1"/>
  <c r="L1013" i="12"/>
  <c r="M1013" i="12" s="1"/>
  <c r="L1021" i="12"/>
  <c r="M1021" i="12" s="1"/>
  <c r="L1029" i="12"/>
  <c r="M1029" i="12" s="1"/>
  <c r="L1037" i="12"/>
  <c r="M1037" i="12" s="1"/>
  <c r="L1045" i="12"/>
  <c r="M1045" i="12" s="1"/>
  <c r="L990" i="12"/>
  <c r="M990" i="12" s="1"/>
  <c r="L998" i="12"/>
  <c r="M998" i="12" s="1"/>
  <c r="L1006" i="12"/>
  <c r="M1006" i="12" s="1"/>
  <c r="L1014" i="12"/>
  <c r="M1014" i="12" s="1"/>
  <c r="L1022" i="12"/>
  <c r="M1022" i="12" s="1"/>
  <c r="L1030" i="12"/>
  <c r="M1030" i="12" s="1"/>
  <c r="L1038" i="12"/>
  <c r="M1038" i="12" s="1"/>
  <c r="L1046" i="12"/>
  <c r="M1046" i="12" s="1"/>
  <c r="L799" i="12"/>
  <c r="M799" i="12" s="1"/>
  <c r="L807" i="12"/>
  <c r="M807" i="12" s="1"/>
  <c r="L815" i="12"/>
  <c r="M815" i="12" s="1"/>
  <c r="L823" i="12"/>
  <c r="M823" i="12" s="1"/>
  <c r="L831" i="12"/>
  <c r="M831" i="12" s="1"/>
  <c r="L839" i="12"/>
  <c r="M839" i="12" s="1"/>
  <c r="L847" i="12"/>
  <c r="M847" i="12" s="1"/>
  <c r="L855" i="12"/>
  <c r="M855" i="12" s="1"/>
  <c r="L800" i="12"/>
  <c r="M800" i="12" s="1"/>
  <c r="L808" i="12"/>
  <c r="M808" i="12" s="1"/>
  <c r="L816" i="12"/>
  <c r="M816" i="12" s="1"/>
  <c r="L824" i="12"/>
  <c r="M824" i="12" s="1"/>
  <c r="L832" i="12"/>
  <c r="M832" i="12" s="1"/>
  <c r="L840" i="12"/>
  <c r="M840" i="12" s="1"/>
  <c r="L848" i="12"/>
  <c r="M848" i="12" s="1"/>
  <c r="L856" i="12"/>
  <c r="M856" i="12" s="1"/>
  <c r="L801" i="12"/>
  <c r="M801" i="12" s="1"/>
  <c r="L809" i="12"/>
  <c r="M809" i="12" s="1"/>
  <c r="L817" i="12"/>
  <c r="M817" i="12" s="1"/>
  <c r="L825" i="12"/>
  <c r="M825" i="12" s="1"/>
  <c r="L833" i="12"/>
  <c r="M833" i="12" s="1"/>
  <c r="L841" i="12"/>
  <c r="M841" i="12" s="1"/>
  <c r="L849" i="12"/>
  <c r="M849" i="12" s="1"/>
  <c r="L857" i="12"/>
  <c r="M857" i="12" s="1"/>
  <c r="L802" i="12"/>
  <c r="M802" i="12" s="1"/>
  <c r="L810" i="12"/>
  <c r="M810" i="12" s="1"/>
  <c r="L818" i="12"/>
  <c r="M818" i="12" s="1"/>
  <c r="L826" i="12"/>
  <c r="M826" i="12" s="1"/>
  <c r="L834" i="12"/>
  <c r="M834" i="12" s="1"/>
  <c r="L842" i="12"/>
  <c r="M842" i="12" s="1"/>
  <c r="L850" i="12"/>
  <c r="M850" i="12" s="1"/>
  <c r="L803" i="12"/>
  <c r="M803" i="12" s="1"/>
  <c r="L811" i="12"/>
  <c r="M811" i="12" s="1"/>
  <c r="L819" i="12"/>
  <c r="M819" i="12" s="1"/>
  <c r="L827" i="12"/>
  <c r="M827" i="12" s="1"/>
  <c r="L835" i="12"/>
  <c r="M835" i="12" s="1"/>
  <c r="L843" i="12"/>
  <c r="M843" i="12" s="1"/>
  <c r="L851" i="12"/>
  <c r="M851" i="12" s="1"/>
  <c r="L804" i="12"/>
  <c r="M804" i="12" s="1"/>
  <c r="L812" i="12"/>
  <c r="M812" i="12" s="1"/>
  <c r="L820" i="12"/>
  <c r="M820" i="12" s="1"/>
  <c r="L828" i="12"/>
  <c r="M828" i="12" s="1"/>
  <c r="L836" i="12"/>
  <c r="M836" i="12" s="1"/>
  <c r="L844" i="12"/>
  <c r="M844" i="12" s="1"/>
  <c r="L852" i="12"/>
  <c r="M852" i="12" s="1"/>
  <c r="L797" i="12"/>
  <c r="M797" i="12" s="1"/>
  <c r="L805" i="12"/>
  <c r="M805" i="12" s="1"/>
  <c r="L813" i="12"/>
  <c r="M813" i="12" s="1"/>
  <c r="L821" i="12"/>
  <c r="M821" i="12" s="1"/>
  <c r="L829" i="12"/>
  <c r="M829" i="12" s="1"/>
  <c r="L837" i="12"/>
  <c r="M837" i="12" s="1"/>
  <c r="L845" i="12"/>
  <c r="M845" i="12" s="1"/>
  <c r="L853" i="12"/>
  <c r="M853" i="12" s="1"/>
  <c r="L798" i="12"/>
  <c r="M798" i="12" s="1"/>
  <c r="L806" i="12"/>
  <c r="M806" i="12" s="1"/>
  <c r="L814" i="12"/>
  <c r="M814" i="12" s="1"/>
  <c r="L822" i="12"/>
  <c r="M822" i="12" s="1"/>
  <c r="L830" i="12"/>
  <c r="M830" i="12" s="1"/>
  <c r="L838" i="12"/>
  <c r="M838" i="12" s="1"/>
  <c r="L846" i="12"/>
  <c r="M846" i="12" s="1"/>
  <c r="L854" i="12"/>
  <c r="M854" i="12" s="1"/>
  <c r="L743" i="12"/>
  <c r="M743" i="12" s="1"/>
  <c r="L751" i="12"/>
  <c r="M751" i="12" s="1"/>
  <c r="L759" i="12"/>
  <c r="M759" i="12" s="1"/>
  <c r="L767" i="12"/>
  <c r="M767" i="12" s="1"/>
  <c r="L775" i="12"/>
  <c r="M775" i="12" s="1"/>
  <c r="L783" i="12"/>
  <c r="M783" i="12" s="1"/>
  <c r="L791" i="12"/>
  <c r="M791" i="12" s="1"/>
  <c r="L744" i="12"/>
  <c r="M744" i="12" s="1"/>
  <c r="L752" i="12"/>
  <c r="M752" i="12" s="1"/>
  <c r="L760" i="12"/>
  <c r="M760" i="12" s="1"/>
  <c r="L768" i="12"/>
  <c r="M768" i="12" s="1"/>
  <c r="L776" i="12"/>
  <c r="M776" i="12" s="1"/>
  <c r="L784" i="12"/>
  <c r="M784" i="12" s="1"/>
  <c r="L792" i="12"/>
  <c r="M792" i="12" s="1"/>
  <c r="L745" i="12"/>
  <c r="M745" i="12" s="1"/>
  <c r="L753" i="12"/>
  <c r="M753" i="12" s="1"/>
  <c r="L761" i="12"/>
  <c r="M761" i="12" s="1"/>
  <c r="L769" i="12"/>
  <c r="M769" i="12" s="1"/>
  <c r="L777" i="12"/>
  <c r="M777" i="12" s="1"/>
  <c r="L785" i="12"/>
  <c r="M785" i="12" s="1"/>
  <c r="L793" i="12"/>
  <c r="M793" i="12" s="1"/>
  <c r="L746" i="12"/>
  <c r="M746" i="12" s="1"/>
  <c r="L754" i="12"/>
  <c r="M754" i="12" s="1"/>
  <c r="L762" i="12"/>
  <c r="M762" i="12" s="1"/>
  <c r="L770" i="12"/>
  <c r="M770" i="12" s="1"/>
  <c r="L778" i="12"/>
  <c r="M778" i="12" s="1"/>
  <c r="L786" i="12"/>
  <c r="M786" i="12" s="1"/>
  <c r="L794" i="12"/>
  <c r="M794" i="12" s="1"/>
  <c r="L747" i="12"/>
  <c r="M747" i="12" s="1"/>
  <c r="L755" i="12"/>
  <c r="M755" i="12" s="1"/>
  <c r="L763" i="12"/>
  <c r="M763" i="12" s="1"/>
  <c r="L771" i="12"/>
  <c r="M771" i="12" s="1"/>
  <c r="L779" i="12"/>
  <c r="M779" i="12" s="1"/>
  <c r="L787" i="12"/>
  <c r="M787" i="12" s="1"/>
  <c r="L795" i="12"/>
  <c r="M795" i="12" s="1"/>
  <c r="L748" i="12"/>
  <c r="M748" i="12" s="1"/>
  <c r="L756" i="12"/>
  <c r="M756" i="12" s="1"/>
  <c r="L764" i="12"/>
  <c r="M764" i="12" s="1"/>
  <c r="L772" i="12"/>
  <c r="M772" i="12" s="1"/>
  <c r="L780" i="12"/>
  <c r="M780" i="12" s="1"/>
  <c r="L788" i="12"/>
  <c r="M788" i="12" s="1"/>
  <c r="L796" i="12"/>
  <c r="M796" i="12" s="1"/>
  <c r="L741" i="12"/>
  <c r="M741" i="12" s="1"/>
  <c r="L749" i="12"/>
  <c r="M749" i="12" s="1"/>
  <c r="L757" i="12"/>
  <c r="M757" i="12" s="1"/>
  <c r="L765" i="12"/>
  <c r="M765" i="12" s="1"/>
  <c r="L773" i="12"/>
  <c r="M773" i="12" s="1"/>
  <c r="L781" i="12"/>
  <c r="M781" i="12" s="1"/>
  <c r="L789" i="12"/>
  <c r="M789" i="12" s="1"/>
  <c r="L742" i="12"/>
  <c r="M742" i="12" s="1"/>
  <c r="L750" i="12"/>
  <c r="M750" i="12" s="1"/>
  <c r="L758" i="12"/>
  <c r="M758" i="12" s="1"/>
  <c r="L766" i="12"/>
  <c r="M766" i="12" s="1"/>
  <c r="L774" i="12"/>
  <c r="M774" i="12" s="1"/>
  <c r="L782" i="12"/>
  <c r="M782" i="12" s="1"/>
  <c r="L790" i="12"/>
  <c r="M790" i="12" s="1"/>
  <c r="L5995" i="12"/>
  <c r="M5995" i="12" s="1"/>
  <c r="L5987" i="12"/>
  <c r="M5987" i="12" s="1"/>
  <c r="L5979" i="12"/>
  <c r="M5979" i="12" s="1"/>
  <c r="L5963" i="12"/>
  <c r="M5963" i="12" s="1"/>
  <c r="L5955" i="12"/>
  <c r="M5955" i="12" s="1"/>
  <c r="L5947" i="12"/>
  <c r="M5947" i="12" s="1"/>
  <c r="L5939" i="12"/>
  <c r="M5939" i="12" s="1"/>
  <c r="L5931" i="12"/>
  <c r="M5931" i="12" s="1"/>
  <c r="L5875" i="12"/>
  <c r="M5875" i="12" s="1"/>
  <c r="L5867" i="12"/>
  <c r="M5867" i="12" s="1"/>
  <c r="L5859" i="12"/>
  <c r="M5859" i="12" s="1"/>
  <c r="L5851" i="12"/>
  <c r="M5851" i="12" s="1"/>
  <c r="L5843" i="12"/>
  <c r="M5843" i="12" s="1"/>
  <c r="L5835" i="12"/>
  <c r="M5835" i="12" s="1"/>
  <c r="L5827" i="12"/>
  <c r="M5827" i="12" s="1"/>
  <c r="L5819" i="12"/>
  <c r="M5819" i="12" s="1"/>
  <c r="L5811" i="12"/>
  <c r="M5811" i="12" s="1"/>
  <c r="L5803" i="12"/>
  <c r="M5803" i="12" s="1"/>
  <c r="L5795" i="12"/>
  <c r="M5795" i="12" s="1"/>
  <c r="L5787" i="12"/>
  <c r="M5787" i="12" s="1"/>
  <c r="L5731" i="12"/>
  <c r="M5731" i="12" s="1"/>
  <c r="L5723" i="12"/>
  <c r="M5723" i="12" s="1"/>
  <c r="L5715" i="12"/>
  <c r="M5715" i="12" s="1"/>
  <c r="L5707" i="12"/>
  <c r="M5707" i="12" s="1"/>
  <c r="L5699" i="12"/>
  <c r="M5699" i="12" s="1"/>
  <c r="L5691" i="12"/>
  <c r="M5691" i="12" s="1"/>
  <c r="L5291" i="12"/>
  <c r="M5291" i="12" s="1"/>
  <c r="L5283" i="12"/>
  <c r="M5283" i="12" s="1"/>
  <c r="L5275" i="12"/>
  <c r="M5275" i="12" s="1"/>
  <c r="L5267" i="12"/>
  <c r="M5267" i="12" s="1"/>
  <c r="L5259" i="12"/>
  <c r="M5259" i="12" s="1"/>
  <c r="L5156" i="12"/>
  <c r="M5156" i="12" s="1"/>
  <c r="L5147" i="12"/>
  <c r="M5147" i="12" s="1"/>
  <c r="L5138" i="12"/>
  <c r="M5138" i="12" s="1"/>
  <c r="L5119" i="12"/>
  <c r="M5119" i="12" s="1"/>
  <c r="L5109" i="12"/>
  <c r="M5109" i="12" s="1"/>
  <c r="L5099" i="12"/>
  <c r="M5099" i="12" s="1"/>
  <c r="L5087" i="12"/>
  <c r="M5087" i="12" s="1"/>
  <c r="L5077" i="12"/>
  <c r="M5077" i="12" s="1"/>
  <c r="L5067" i="12"/>
  <c r="M5067" i="12" s="1"/>
  <c r="L4968" i="12"/>
  <c r="M4968" i="12" s="1"/>
  <c r="L4948" i="12"/>
  <c r="M4948" i="12" s="1"/>
  <c r="L5129" i="12"/>
  <c r="M5129" i="12" s="1"/>
  <c r="L5137" i="12"/>
  <c r="M5137" i="12" s="1"/>
  <c r="L5145" i="12"/>
  <c r="M5145" i="12" s="1"/>
  <c r="L5153" i="12"/>
  <c r="M5153" i="12" s="1"/>
  <c r="L5161" i="12"/>
  <c r="M5161" i="12" s="1"/>
  <c r="L5058" i="12"/>
  <c r="M5058" i="12" s="1"/>
  <c r="L5066" i="12"/>
  <c r="M5066" i="12" s="1"/>
  <c r="L5074" i="12"/>
  <c r="M5074" i="12" s="1"/>
  <c r="L5082" i="12"/>
  <c r="M5082" i="12" s="1"/>
  <c r="L5090" i="12"/>
  <c r="M5090" i="12" s="1"/>
  <c r="L5098" i="12"/>
  <c r="M5098" i="12" s="1"/>
  <c r="L5106" i="12"/>
  <c r="M5106" i="12" s="1"/>
  <c r="L5114" i="12"/>
  <c r="M5114" i="12" s="1"/>
  <c r="L5057" i="12"/>
  <c r="M5057" i="12" s="1"/>
  <c r="L5065" i="12"/>
  <c r="M5065" i="12" s="1"/>
  <c r="L5073" i="12"/>
  <c r="M5073" i="12" s="1"/>
  <c r="L5081" i="12"/>
  <c r="M5081" i="12" s="1"/>
  <c r="L5089" i="12"/>
  <c r="M5089" i="12" s="1"/>
  <c r="L5097" i="12"/>
  <c r="M5097" i="12" s="1"/>
  <c r="L5105" i="12"/>
  <c r="M5105" i="12" s="1"/>
  <c r="L5113" i="12"/>
  <c r="M5113" i="12" s="1"/>
  <c r="L5121" i="12"/>
  <c r="M5121" i="12" s="1"/>
  <c r="L4033" i="12"/>
  <c r="M4033" i="12" s="1"/>
  <c r="L4041" i="12"/>
  <c r="M4041" i="12" s="1"/>
  <c r="L4049" i="12"/>
  <c r="M4049" i="12" s="1"/>
  <c r="L4057" i="12"/>
  <c r="M4057" i="12" s="1"/>
  <c r="L4065" i="12"/>
  <c r="M4065" i="12" s="1"/>
  <c r="L4073" i="12"/>
  <c r="M4073" i="12" s="1"/>
  <c r="L4034" i="12"/>
  <c r="M4034" i="12" s="1"/>
  <c r="L4042" i="12"/>
  <c r="M4042" i="12" s="1"/>
  <c r="L4050" i="12"/>
  <c r="M4050" i="12" s="1"/>
  <c r="L4058" i="12"/>
  <c r="M4058" i="12" s="1"/>
  <c r="L4066" i="12"/>
  <c r="M4066" i="12" s="1"/>
  <c r="L4074" i="12"/>
  <c r="M4074" i="12" s="1"/>
  <c r="L4035" i="12"/>
  <c r="M4035" i="12" s="1"/>
  <c r="L4043" i="12"/>
  <c r="M4043" i="12" s="1"/>
  <c r="L4051" i="12"/>
  <c r="M4051" i="12" s="1"/>
  <c r="L4059" i="12"/>
  <c r="M4059" i="12" s="1"/>
  <c r="L4067" i="12"/>
  <c r="M4067" i="12" s="1"/>
  <c r="L4075" i="12"/>
  <c r="M4075" i="12" s="1"/>
  <c r="L4036" i="12"/>
  <c r="M4036" i="12" s="1"/>
  <c r="L4044" i="12"/>
  <c r="M4044" i="12" s="1"/>
  <c r="L4052" i="12"/>
  <c r="M4052" i="12" s="1"/>
  <c r="L4060" i="12"/>
  <c r="M4060" i="12" s="1"/>
  <c r="L4068" i="12"/>
  <c r="M4068" i="12" s="1"/>
  <c r="L4076" i="12"/>
  <c r="M4076" i="12" s="1"/>
  <c r="L4037" i="12"/>
  <c r="M4037" i="12" s="1"/>
  <c r="L4045" i="12"/>
  <c r="M4045" i="12" s="1"/>
  <c r="L4053" i="12"/>
  <c r="M4053" i="12" s="1"/>
  <c r="L4061" i="12"/>
  <c r="M4061" i="12" s="1"/>
  <c r="L4069" i="12"/>
  <c r="M4069" i="12" s="1"/>
  <c r="L4077" i="12"/>
  <c r="M4077" i="12" s="1"/>
  <c r="L4038" i="12"/>
  <c r="M4038" i="12" s="1"/>
  <c r="L4046" i="12"/>
  <c r="M4046" i="12" s="1"/>
  <c r="L4054" i="12"/>
  <c r="M4054" i="12" s="1"/>
  <c r="L4062" i="12"/>
  <c r="M4062" i="12" s="1"/>
  <c r="L4070" i="12"/>
  <c r="M4070" i="12" s="1"/>
  <c r="L4078" i="12"/>
  <c r="M4078" i="12" s="1"/>
  <c r="L4039" i="12"/>
  <c r="M4039" i="12" s="1"/>
  <c r="L4047" i="12"/>
  <c r="M4047" i="12" s="1"/>
  <c r="L4055" i="12"/>
  <c r="M4055" i="12" s="1"/>
  <c r="L4063" i="12"/>
  <c r="M4063" i="12" s="1"/>
  <c r="L4071" i="12"/>
  <c r="M4071" i="12" s="1"/>
  <c r="L4079" i="12"/>
  <c r="M4079" i="12" s="1"/>
  <c r="L4040" i="12"/>
  <c r="M4040" i="12" s="1"/>
  <c r="L4048" i="12"/>
  <c r="M4048" i="12" s="1"/>
  <c r="L4056" i="12"/>
  <c r="M4056" i="12" s="1"/>
  <c r="L4064" i="12"/>
  <c r="M4064" i="12" s="1"/>
  <c r="L4072" i="12"/>
  <c r="M4072" i="12" s="1"/>
  <c r="L4080" i="12"/>
  <c r="M4080" i="12" s="1"/>
  <c r="L4081" i="12"/>
  <c r="M4081" i="12" s="1"/>
  <c r="L1766" i="12"/>
  <c r="M1766" i="12" s="1"/>
  <c r="L1774" i="12"/>
  <c r="M1774" i="12" s="1"/>
  <c r="L1782" i="12"/>
  <c r="M1782" i="12" s="1"/>
  <c r="L1790" i="12"/>
  <c r="M1790" i="12" s="1"/>
  <c r="L1798" i="12"/>
  <c r="M1798" i="12" s="1"/>
  <c r="L1806" i="12"/>
  <c r="M1806" i="12" s="1"/>
  <c r="L1814" i="12"/>
  <c r="M1814" i="12" s="1"/>
  <c r="L1822" i="12"/>
  <c r="M1822" i="12" s="1"/>
  <c r="L1767" i="12"/>
  <c r="M1767" i="12" s="1"/>
  <c r="L1775" i="12"/>
  <c r="M1775" i="12" s="1"/>
  <c r="L1783" i="12"/>
  <c r="M1783" i="12" s="1"/>
  <c r="L1791" i="12"/>
  <c r="M1791" i="12" s="1"/>
  <c r="L1799" i="12"/>
  <c r="M1799" i="12" s="1"/>
  <c r="L1807" i="12"/>
  <c r="M1807" i="12" s="1"/>
  <c r="L1815" i="12"/>
  <c r="M1815" i="12" s="1"/>
  <c r="L1823" i="12"/>
  <c r="M1823" i="12" s="1"/>
  <c r="L1768" i="12"/>
  <c r="M1768" i="12" s="1"/>
  <c r="L1776" i="12"/>
  <c r="M1776" i="12" s="1"/>
  <c r="L1784" i="12"/>
  <c r="M1784" i="12" s="1"/>
  <c r="L1792" i="12"/>
  <c r="M1792" i="12" s="1"/>
  <c r="L1800" i="12"/>
  <c r="M1800" i="12" s="1"/>
  <c r="L1808" i="12"/>
  <c r="M1808" i="12" s="1"/>
  <c r="L1816" i="12"/>
  <c r="M1816" i="12" s="1"/>
  <c r="L1824" i="12"/>
  <c r="M1824" i="12" s="1"/>
  <c r="L1761" i="12"/>
  <c r="M1761" i="12" s="1"/>
  <c r="L1769" i="12"/>
  <c r="M1769" i="12" s="1"/>
  <c r="L1762" i="12"/>
  <c r="M1762" i="12" s="1"/>
  <c r="L1770" i="12"/>
  <c r="M1770" i="12" s="1"/>
  <c r="L1778" i="12"/>
  <c r="M1778" i="12" s="1"/>
  <c r="L1786" i="12"/>
  <c r="M1786" i="12" s="1"/>
  <c r="L1794" i="12"/>
  <c r="M1794" i="12" s="1"/>
  <c r="L1802" i="12"/>
  <c r="M1802" i="12" s="1"/>
  <c r="L1810" i="12"/>
  <c r="M1810" i="12" s="1"/>
  <c r="L1818" i="12"/>
  <c r="M1818" i="12" s="1"/>
  <c r="L1826" i="12"/>
  <c r="M1826" i="12" s="1"/>
  <c r="L1763" i="12"/>
  <c r="M1763" i="12" s="1"/>
  <c r="L1771" i="12"/>
  <c r="M1771" i="12" s="1"/>
  <c r="L1779" i="12"/>
  <c r="M1779" i="12" s="1"/>
  <c r="L1787" i="12"/>
  <c r="M1787" i="12" s="1"/>
  <c r="L1795" i="12"/>
  <c r="M1795" i="12" s="1"/>
  <c r="L1803" i="12"/>
  <c r="M1803" i="12" s="1"/>
  <c r="L1811" i="12"/>
  <c r="M1811" i="12" s="1"/>
  <c r="L1819" i="12"/>
  <c r="M1819" i="12" s="1"/>
  <c r="L1827" i="12"/>
  <c r="M1827" i="12" s="1"/>
  <c r="L1764" i="12"/>
  <c r="M1764" i="12" s="1"/>
  <c r="L1772" i="12"/>
  <c r="M1772" i="12" s="1"/>
  <c r="L1780" i="12"/>
  <c r="M1780" i="12" s="1"/>
  <c r="L1788" i="12"/>
  <c r="M1788" i="12" s="1"/>
  <c r="L1796" i="12"/>
  <c r="M1796" i="12" s="1"/>
  <c r="L1804" i="12"/>
  <c r="M1804" i="12" s="1"/>
  <c r="L1812" i="12"/>
  <c r="M1812" i="12" s="1"/>
  <c r="L1820" i="12"/>
  <c r="M1820" i="12" s="1"/>
  <c r="L1773" i="12"/>
  <c r="M1773" i="12" s="1"/>
  <c r="L1805" i="12"/>
  <c r="M1805" i="12" s="1"/>
  <c r="L1777" i="12"/>
  <c r="M1777" i="12" s="1"/>
  <c r="L1809" i="12"/>
  <c r="M1809" i="12" s="1"/>
  <c r="L1781" i="12"/>
  <c r="M1781" i="12" s="1"/>
  <c r="L1813" i="12"/>
  <c r="M1813" i="12" s="1"/>
  <c r="L1785" i="12"/>
  <c r="M1785" i="12" s="1"/>
  <c r="L1817" i="12"/>
  <c r="M1817" i="12" s="1"/>
  <c r="L1789" i="12"/>
  <c r="M1789" i="12" s="1"/>
  <c r="L1821" i="12"/>
  <c r="M1821" i="12" s="1"/>
  <c r="L1797" i="12"/>
  <c r="M1797" i="12" s="1"/>
  <c r="L1765" i="12"/>
  <c r="M1765" i="12" s="1"/>
  <c r="L1801" i="12"/>
  <c r="M1801" i="12" s="1"/>
  <c r="L1793" i="12"/>
  <c r="M1793" i="12" s="1"/>
  <c r="L1825" i="12"/>
  <c r="M1825" i="12" s="1"/>
  <c r="L1111" i="12"/>
  <c r="M1111" i="12" s="1"/>
  <c r="L1119" i="12"/>
  <c r="M1119" i="12" s="1"/>
  <c r="L1127" i="12"/>
  <c r="M1127" i="12" s="1"/>
  <c r="L1135" i="12"/>
  <c r="M1135" i="12" s="1"/>
  <c r="L1143" i="12"/>
  <c r="M1143" i="12" s="1"/>
  <c r="L1151" i="12"/>
  <c r="M1151" i="12" s="1"/>
  <c r="L1112" i="12"/>
  <c r="M1112" i="12" s="1"/>
  <c r="L1120" i="12"/>
  <c r="M1120" i="12" s="1"/>
  <c r="L1128" i="12"/>
  <c r="M1128" i="12" s="1"/>
  <c r="L1136" i="12"/>
  <c r="M1136" i="12" s="1"/>
  <c r="L1144" i="12"/>
  <c r="M1144" i="12" s="1"/>
  <c r="L1152" i="12"/>
  <c r="M1152" i="12" s="1"/>
  <c r="L1160" i="12"/>
  <c r="M1160" i="12" s="1"/>
  <c r="L1168" i="12"/>
  <c r="M1168" i="12" s="1"/>
  <c r="L1113" i="12"/>
  <c r="M1113" i="12" s="1"/>
  <c r="L1121" i="12"/>
  <c r="M1121" i="12" s="1"/>
  <c r="L1129" i="12"/>
  <c r="M1129" i="12" s="1"/>
  <c r="L1137" i="12"/>
  <c r="M1137" i="12" s="1"/>
  <c r="L1145" i="12"/>
  <c r="M1145" i="12" s="1"/>
  <c r="L1153" i="12"/>
  <c r="M1153" i="12" s="1"/>
  <c r="L1161" i="12"/>
  <c r="M1161" i="12" s="1"/>
  <c r="L1169" i="12"/>
  <c r="M1169" i="12" s="1"/>
  <c r="L1114" i="12"/>
  <c r="M1114" i="12" s="1"/>
  <c r="L1122" i="12"/>
  <c r="M1122" i="12" s="1"/>
  <c r="L1130" i="12"/>
  <c r="M1130" i="12" s="1"/>
  <c r="L1138" i="12"/>
  <c r="M1138" i="12" s="1"/>
  <c r="L1146" i="12"/>
  <c r="M1146" i="12" s="1"/>
  <c r="L1154" i="12"/>
  <c r="M1154" i="12" s="1"/>
  <c r="L1162" i="12"/>
  <c r="M1162" i="12" s="1"/>
  <c r="L1170" i="12"/>
  <c r="M1170" i="12" s="1"/>
  <c r="L1115" i="12"/>
  <c r="M1115" i="12" s="1"/>
  <c r="L1123" i="12"/>
  <c r="M1123" i="12" s="1"/>
  <c r="L1131" i="12"/>
  <c r="M1131" i="12" s="1"/>
  <c r="L1139" i="12"/>
  <c r="M1139" i="12" s="1"/>
  <c r="L1147" i="12"/>
  <c r="M1147" i="12" s="1"/>
  <c r="L1155" i="12"/>
  <c r="M1155" i="12" s="1"/>
  <c r="L1163" i="12"/>
  <c r="M1163" i="12" s="1"/>
  <c r="L1171" i="12"/>
  <c r="M1171" i="12" s="1"/>
  <c r="L1118" i="12"/>
  <c r="M1118" i="12" s="1"/>
  <c r="L1126" i="12"/>
  <c r="M1126" i="12" s="1"/>
  <c r="L1134" i="12"/>
  <c r="M1134" i="12" s="1"/>
  <c r="L1142" i="12"/>
  <c r="M1142" i="12" s="1"/>
  <c r="L1150" i="12"/>
  <c r="M1150" i="12" s="1"/>
  <c r="L1158" i="12"/>
  <c r="M1158" i="12" s="1"/>
  <c r="L1166" i="12"/>
  <c r="M1166" i="12" s="1"/>
  <c r="L1141" i="12"/>
  <c r="M1141" i="12" s="1"/>
  <c r="L1167" i="12"/>
  <c r="M1167" i="12" s="1"/>
  <c r="L1116" i="12"/>
  <c r="M1116" i="12" s="1"/>
  <c r="L1148" i="12"/>
  <c r="M1148" i="12" s="1"/>
  <c r="L1172" i="12"/>
  <c r="M1172" i="12" s="1"/>
  <c r="L1117" i="12"/>
  <c r="M1117" i="12" s="1"/>
  <c r="L1149" i="12"/>
  <c r="M1149" i="12" s="1"/>
  <c r="L1173" i="12"/>
  <c r="M1173" i="12" s="1"/>
  <c r="L1124" i="12"/>
  <c r="M1124" i="12" s="1"/>
  <c r="L1156" i="12"/>
  <c r="M1156" i="12" s="1"/>
  <c r="L1125" i="12"/>
  <c r="M1125" i="12" s="1"/>
  <c r="L1157" i="12"/>
  <c r="M1157" i="12" s="1"/>
  <c r="L1132" i="12"/>
  <c r="M1132" i="12" s="1"/>
  <c r="L1159" i="12"/>
  <c r="M1159" i="12" s="1"/>
  <c r="L1133" i="12"/>
  <c r="M1133" i="12" s="1"/>
  <c r="L1164" i="12"/>
  <c r="M1164" i="12" s="1"/>
  <c r="L1140" i="12"/>
  <c r="M1140" i="12" s="1"/>
  <c r="L1165" i="12"/>
  <c r="M1165" i="12" s="1"/>
  <c r="L410" i="12"/>
  <c r="M410" i="12" s="1"/>
  <c r="L418" i="12"/>
  <c r="M418" i="12" s="1"/>
  <c r="L426" i="12"/>
  <c r="M426" i="12" s="1"/>
  <c r="L434" i="12"/>
  <c r="M434" i="12" s="1"/>
  <c r="L442" i="12"/>
  <c r="M442" i="12" s="1"/>
  <c r="L450" i="12"/>
  <c r="M450" i="12" s="1"/>
  <c r="L404" i="12"/>
  <c r="M404" i="12" s="1"/>
  <c r="L412" i="12"/>
  <c r="M412" i="12" s="1"/>
  <c r="L420" i="12"/>
  <c r="M420" i="12" s="1"/>
  <c r="L428" i="12"/>
  <c r="M428" i="12" s="1"/>
  <c r="L436" i="12"/>
  <c r="M436" i="12" s="1"/>
  <c r="L444" i="12"/>
  <c r="M444" i="12" s="1"/>
  <c r="L452" i="12"/>
  <c r="M452" i="12" s="1"/>
  <c r="L405" i="12"/>
  <c r="M405" i="12" s="1"/>
  <c r="L413" i="12"/>
  <c r="M413" i="12" s="1"/>
  <c r="L421" i="12"/>
  <c r="M421" i="12" s="1"/>
  <c r="L429" i="12"/>
  <c r="M429" i="12" s="1"/>
  <c r="L437" i="12"/>
  <c r="M437" i="12" s="1"/>
  <c r="L445" i="12"/>
  <c r="M445" i="12" s="1"/>
  <c r="L453" i="12"/>
  <c r="M453" i="12" s="1"/>
  <c r="L406" i="12"/>
  <c r="M406" i="12" s="1"/>
  <c r="L414" i="12"/>
  <c r="M414" i="12" s="1"/>
  <c r="L422" i="12"/>
  <c r="M422" i="12" s="1"/>
  <c r="L430" i="12"/>
  <c r="M430" i="12" s="1"/>
  <c r="L438" i="12"/>
  <c r="M438" i="12" s="1"/>
  <c r="L446" i="12"/>
  <c r="M446" i="12" s="1"/>
  <c r="L454" i="12"/>
  <c r="M454" i="12" s="1"/>
  <c r="L407" i="12"/>
  <c r="M407" i="12" s="1"/>
  <c r="L415" i="12"/>
  <c r="M415" i="12" s="1"/>
  <c r="L423" i="12"/>
  <c r="M423" i="12" s="1"/>
  <c r="L431" i="12"/>
  <c r="M431" i="12" s="1"/>
  <c r="L439" i="12"/>
  <c r="M439" i="12" s="1"/>
  <c r="L447" i="12"/>
  <c r="M447" i="12" s="1"/>
  <c r="L455" i="12"/>
  <c r="M455" i="12" s="1"/>
  <c r="L408" i="12"/>
  <c r="M408" i="12" s="1"/>
  <c r="L416" i="12"/>
  <c r="M416" i="12" s="1"/>
  <c r="L424" i="12"/>
  <c r="M424" i="12" s="1"/>
  <c r="L432" i="12"/>
  <c r="M432" i="12" s="1"/>
  <c r="L440" i="12"/>
  <c r="M440" i="12" s="1"/>
  <c r="L448" i="12"/>
  <c r="M448" i="12" s="1"/>
  <c r="L456" i="12"/>
  <c r="M456" i="12" s="1"/>
  <c r="L409" i="12"/>
  <c r="M409" i="12" s="1"/>
  <c r="L417" i="12"/>
  <c r="M417" i="12" s="1"/>
  <c r="L425" i="12"/>
  <c r="M425" i="12" s="1"/>
  <c r="L433" i="12"/>
  <c r="M433" i="12" s="1"/>
  <c r="L441" i="12"/>
  <c r="M441" i="12" s="1"/>
  <c r="L449" i="12"/>
  <c r="M449" i="12" s="1"/>
  <c r="L457" i="12"/>
  <c r="M457" i="12" s="1"/>
  <c r="L411" i="12"/>
  <c r="M411" i="12" s="1"/>
  <c r="L419" i="12"/>
  <c r="M419" i="12" s="1"/>
  <c r="L427" i="12"/>
  <c r="M427" i="12" s="1"/>
  <c r="L435" i="12"/>
  <c r="M435" i="12" s="1"/>
  <c r="L443" i="12"/>
  <c r="M443" i="12" s="1"/>
  <c r="L451" i="12"/>
  <c r="M451" i="12" s="1"/>
  <c r="L5994" i="12"/>
  <c r="M5994" i="12" s="1"/>
  <c r="L5986" i="12"/>
  <c r="M5986" i="12" s="1"/>
  <c r="L5978" i="12"/>
  <c r="M5978" i="12" s="1"/>
  <c r="L5962" i="12"/>
  <c r="M5962" i="12" s="1"/>
  <c r="L5954" i="12"/>
  <c r="M5954" i="12" s="1"/>
  <c r="L5946" i="12"/>
  <c r="M5946" i="12" s="1"/>
  <c r="L5938" i="12"/>
  <c r="M5938" i="12" s="1"/>
  <c r="L5930" i="12"/>
  <c r="M5930" i="12" s="1"/>
  <c r="L5874" i="12"/>
  <c r="M5874" i="12" s="1"/>
  <c r="L5866" i="12"/>
  <c r="M5866" i="12" s="1"/>
  <c r="L5858" i="12"/>
  <c r="M5858" i="12" s="1"/>
  <c r="L5850" i="12"/>
  <c r="M5850" i="12" s="1"/>
  <c r="L5842" i="12"/>
  <c r="M5842" i="12" s="1"/>
  <c r="L5826" i="12"/>
  <c r="M5826" i="12" s="1"/>
  <c r="L5818" i="12"/>
  <c r="M5818" i="12" s="1"/>
  <c r="L5810" i="12"/>
  <c r="M5810" i="12" s="1"/>
  <c r="L5802" i="12"/>
  <c r="M5802" i="12" s="1"/>
  <c r="L5794" i="12"/>
  <c r="M5794" i="12" s="1"/>
  <c r="L5730" i="12"/>
  <c r="M5730" i="12" s="1"/>
  <c r="L5722" i="12"/>
  <c r="M5722" i="12" s="1"/>
  <c r="L5714" i="12"/>
  <c r="M5714" i="12" s="1"/>
  <c r="L5706" i="12"/>
  <c r="M5706" i="12" s="1"/>
  <c r="L5698" i="12"/>
  <c r="M5698" i="12" s="1"/>
  <c r="L5690" i="12"/>
  <c r="M5690" i="12" s="1"/>
  <c r="L5290" i="12"/>
  <c r="M5290" i="12" s="1"/>
  <c r="L5282" i="12"/>
  <c r="M5282" i="12" s="1"/>
  <c r="L5274" i="12"/>
  <c r="M5274" i="12" s="1"/>
  <c r="L5266" i="12"/>
  <c r="M5266" i="12" s="1"/>
  <c r="L5155" i="12"/>
  <c r="M5155" i="12" s="1"/>
  <c r="L5146" i="12"/>
  <c r="M5146" i="12" s="1"/>
  <c r="L5136" i="12"/>
  <c r="M5136" i="12" s="1"/>
  <c r="L5127" i="12"/>
  <c r="M5127" i="12" s="1"/>
  <c r="L5118" i="12"/>
  <c r="M5118" i="12" s="1"/>
  <c r="L5108" i="12"/>
  <c r="M5108" i="12" s="1"/>
  <c r="L5096" i="12"/>
  <c r="M5096" i="12" s="1"/>
  <c r="L5086" i="12"/>
  <c r="M5086" i="12" s="1"/>
  <c r="L5076" i="12"/>
  <c r="M5076" i="12" s="1"/>
  <c r="L5064" i="12"/>
  <c r="M5064" i="12" s="1"/>
  <c r="L5054" i="12"/>
  <c r="M5054" i="12" s="1"/>
  <c r="L4981" i="12"/>
  <c r="M4981" i="12" s="1"/>
  <c r="L4965" i="12"/>
  <c r="M4965" i="12" s="1"/>
  <c r="L4947" i="12"/>
  <c r="M4947" i="12" s="1"/>
  <c r="L4426" i="12"/>
  <c r="M4426" i="12" s="1"/>
  <c r="L4434" i="12"/>
  <c r="M4434" i="12" s="1"/>
  <c r="L4442" i="12"/>
  <c r="M4442" i="12" s="1"/>
  <c r="L4450" i="12"/>
  <c r="M4450" i="12" s="1"/>
  <c r="L4427" i="12"/>
  <c r="M4427" i="12" s="1"/>
  <c r="L4435" i="12"/>
  <c r="M4435" i="12" s="1"/>
  <c r="L4443" i="12"/>
  <c r="M4443" i="12" s="1"/>
  <c r="L4451" i="12"/>
  <c r="M4451" i="12" s="1"/>
  <c r="L4420" i="12"/>
  <c r="M4420" i="12" s="1"/>
  <c r="L4428" i="12"/>
  <c r="M4428" i="12" s="1"/>
  <c r="L4436" i="12"/>
  <c r="M4436" i="12" s="1"/>
  <c r="L4444" i="12"/>
  <c r="M4444" i="12" s="1"/>
  <c r="L4452" i="12"/>
  <c r="M4452" i="12" s="1"/>
  <c r="L4421" i="12"/>
  <c r="M4421" i="12" s="1"/>
  <c r="L4429" i="12"/>
  <c r="M4429" i="12" s="1"/>
  <c r="L4437" i="12"/>
  <c r="M4437" i="12" s="1"/>
  <c r="L4445" i="12"/>
  <c r="M4445" i="12" s="1"/>
  <c r="L4453" i="12"/>
  <c r="M4453" i="12" s="1"/>
  <c r="L4422" i="12"/>
  <c r="M4422" i="12" s="1"/>
  <c r="L4430" i="12"/>
  <c r="M4430" i="12" s="1"/>
  <c r="L4438" i="12"/>
  <c r="M4438" i="12" s="1"/>
  <c r="L4446" i="12"/>
  <c r="M4446" i="12" s="1"/>
  <c r="L4454" i="12"/>
  <c r="M4454" i="12" s="1"/>
  <c r="L4423" i="12"/>
  <c r="M4423" i="12" s="1"/>
  <c r="L4431" i="12"/>
  <c r="M4431" i="12" s="1"/>
  <c r="L4439" i="12"/>
  <c r="M4439" i="12" s="1"/>
  <c r="L4447" i="12"/>
  <c r="M4447" i="12" s="1"/>
  <c r="L4455" i="12"/>
  <c r="M4455" i="12" s="1"/>
  <c r="L4424" i="12"/>
  <c r="M4424" i="12" s="1"/>
  <c r="L4432" i="12"/>
  <c r="M4432" i="12" s="1"/>
  <c r="L4440" i="12"/>
  <c r="M4440" i="12" s="1"/>
  <c r="L4448" i="12"/>
  <c r="M4448" i="12" s="1"/>
  <c r="L4456" i="12"/>
  <c r="M4456" i="12" s="1"/>
  <c r="L4425" i="12"/>
  <c r="M4425" i="12" s="1"/>
  <c r="L4433" i="12"/>
  <c r="M4433" i="12" s="1"/>
  <c r="L4441" i="12"/>
  <c r="M4441" i="12" s="1"/>
  <c r="L4449" i="12"/>
  <c r="M4449" i="12" s="1"/>
  <c r="L3929" i="12"/>
  <c r="M3929" i="12" s="1"/>
  <c r="L3937" i="12"/>
  <c r="M3937" i="12" s="1"/>
  <c r="L3945" i="12"/>
  <c r="M3945" i="12" s="1"/>
  <c r="L3953" i="12"/>
  <c r="M3953" i="12" s="1"/>
  <c r="L3961" i="12"/>
  <c r="M3961" i="12" s="1"/>
  <c r="L3930" i="12"/>
  <c r="M3930" i="12" s="1"/>
  <c r="L3938" i="12"/>
  <c r="M3938" i="12" s="1"/>
  <c r="L3946" i="12"/>
  <c r="M3946" i="12" s="1"/>
  <c r="L3954" i="12"/>
  <c r="M3954" i="12" s="1"/>
  <c r="L3931" i="12"/>
  <c r="M3931" i="12" s="1"/>
  <c r="L3939" i="12"/>
  <c r="M3939" i="12" s="1"/>
  <c r="L3947" i="12"/>
  <c r="M3947" i="12" s="1"/>
  <c r="L3955" i="12"/>
  <c r="M3955" i="12" s="1"/>
  <c r="L3932" i="12"/>
  <c r="M3932" i="12" s="1"/>
  <c r="L3940" i="12"/>
  <c r="M3940" i="12" s="1"/>
  <c r="L3948" i="12"/>
  <c r="M3948" i="12" s="1"/>
  <c r="L3956" i="12"/>
  <c r="M3956" i="12" s="1"/>
  <c r="L3933" i="12"/>
  <c r="M3933" i="12" s="1"/>
  <c r="L3941" i="12"/>
  <c r="M3941" i="12" s="1"/>
  <c r="L3949" i="12"/>
  <c r="M3949" i="12" s="1"/>
  <c r="L3957" i="12"/>
  <c r="M3957" i="12" s="1"/>
  <c r="L3934" i="12"/>
  <c r="M3934" i="12" s="1"/>
  <c r="L3942" i="12"/>
  <c r="M3942" i="12" s="1"/>
  <c r="L3950" i="12"/>
  <c r="M3950" i="12" s="1"/>
  <c r="L3958" i="12"/>
  <c r="M3958" i="12" s="1"/>
  <c r="L3935" i="12"/>
  <c r="M3935" i="12" s="1"/>
  <c r="L3943" i="12"/>
  <c r="M3943" i="12" s="1"/>
  <c r="L3951" i="12"/>
  <c r="M3951" i="12" s="1"/>
  <c r="L3959" i="12"/>
  <c r="M3959" i="12" s="1"/>
  <c r="L3928" i="12"/>
  <c r="M3928" i="12" s="1"/>
  <c r="L3936" i="12"/>
  <c r="M3936" i="12" s="1"/>
  <c r="L3944" i="12"/>
  <c r="M3944" i="12" s="1"/>
  <c r="L3952" i="12"/>
  <c r="M3952" i="12" s="1"/>
  <c r="L3960" i="12"/>
  <c r="M3960" i="12" s="1"/>
  <c r="L3801" i="12"/>
  <c r="M3801" i="12" s="1"/>
  <c r="L3809" i="12"/>
  <c r="M3809" i="12" s="1"/>
  <c r="L3817" i="12"/>
  <c r="M3817" i="12" s="1"/>
  <c r="L3825" i="12"/>
  <c r="M3825" i="12" s="1"/>
  <c r="L3833" i="12"/>
  <c r="M3833" i="12" s="1"/>
  <c r="L3841" i="12"/>
  <c r="M3841" i="12" s="1"/>
  <c r="L3849" i="12"/>
  <c r="M3849" i="12" s="1"/>
  <c r="L3857" i="12"/>
  <c r="M3857" i="12" s="1"/>
  <c r="L3802" i="12"/>
  <c r="M3802" i="12" s="1"/>
  <c r="L3810" i="12"/>
  <c r="M3810" i="12" s="1"/>
  <c r="L3818" i="12"/>
  <c r="M3818" i="12" s="1"/>
  <c r="L3826" i="12"/>
  <c r="M3826" i="12" s="1"/>
  <c r="L3834" i="12"/>
  <c r="M3834" i="12" s="1"/>
  <c r="L3842" i="12"/>
  <c r="M3842" i="12" s="1"/>
  <c r="L3850" i="12"/>
  <c r="M3850" i="12" s="1"/>
  <c r="L3858" i="12"/>
  <c r="M3858" i="12" s="1"/>
  <c r="L3803" i="12"/>
  <c r="M3803" i="12" s="1"/>
  <c r="L3811" i="12"/>
  <c r="M3811" i="12" s="1"/>
  <c r="L3819" i="12"/>
  <c r="M3819" i="12" s="1"/>
  <c r="L3827" i="12"/>
  <c r="M3827" i="12" s="1"/>
  <c r="L3835" i="12"/>
  <c r="M3835" i="12" s="1"/>
  <c r="L3843" i="12"/>
  <c r="M3843" i="12" s="1"/>
  <c r="L3851" i="12"/>
  <c r="M3851" i="12" s="1"/>
  <c r="L3804" i="12"/>
  <c r="M3804" i="12" s="1"/>
  <c r="L3812" i="12"/>
  <c r="M3812" i="12" s="1"/>
  <c r="L3820" i="12"/>
  <c r="M3820" i="12" s="1"/>
  <c r="L3828" i="12"/>
  <c r="M3828" i="12" s="1"/>
  <c r="L3836" i="12"/>
  <c r="M3836" i="12" s="1"/>
  <c r="L3844" i="12"/>
  <c r="M3844" i="12" s="1"/>
  <c r="L3852" i="12"/>
  <c r="M3852" i="12" s="1"/>
  <c r="L3805" i="12"/>
  <c r="M3805" i="12" s="1"/>
  <c r="L3813" i="12"/>
  <c r="M3813" i="12" s="1"/>
  <c r="L3821" i="12"/>
  <c r="M3821" i="12" s="1"/>
  <c r="L3829" i="12"/>
  <c r="M3829" i="12" s="1"/>
  <c r="L3837" i="12"/>
  <c r="M3837" i="12" s="1"/>
  <c r="L3845" i="12"/>
  <c r="M3845" i="12" s="1"/>
  <c r="L3853" i="12"/>
  <c r="M3853" i="12" s="1"/>
  <c r="L3806" i="12"/>
  <c r="M3806" i="12" s="1"/>
  <c r="L3814" i="12"/>
  <c r="M3814" i="12" s="1"/>
  <c r="L3822" i="12"/>
  <c r="M3822" i="12" s="1"/>
  <c r="L3830" i="12"/>
  <c r="M3830" i="12" s="1"/>
  <c r="L3838" i="12"/>
  <c r="M3838" i="12" s="1"/>
  <c r="L3846" i="12"/>
  <c r="M3846" i="12" s="1"/>
  <c r="L3854" i="12"/>
  <c r="M3854" i="12" s="1"/>
  <c r="L3807" i="12"/>
  <c r="M3807" i="12" s="1"/>
  <c r="L3815" i="12"/>
  <c r="M3815" i="12" s="1"/>
  <c r="L3823" i="12"/>
  <c r="M3823" i="12" s="1"/>
  <c r="L3831" i="12"/>
  <c r="M3831" i="12" s="1"/>
  <c r="L3839" i="12"/>
  <c r="M3839" i="12" s="1"/>
  <c r="L3847" i="12"/>
  <c r="M3847" i="12" s="1"/>
  <c r="L3855" i="12"/>
  <c r="M3855" i="12" s="1"/>
  <c r="L3800" i="12"/>
  <c r="M3800" i="12" s="1"/>
  <c r="L3808" i="12"/>
  <c r="M3808" i="12" s="1"/>
  <c r="L3816" i="12"/>
  <c r="M3816" i="12" s="1"/>
  <c r="L3824" i="12"/>
  <c r="M3824" i="12" s="1"/>
  <c r="L3832" i="12"/>
  <c r="M3832" i="12" s="1"/>
  <c r="L3840" i="12"/>
  <c r="M3840" i="12" s="1"/>
  <c r="L3848" i="12"/>
  <c r="M3848" i="12" s="1"/>
  <c r="L3856" i="12"/>
  <c r="M3856" i="12" s="1"/>
  <c r="L3729" i="12"/>
  <c r="M3729" i="12" s="1"/>
  <c r="L3737" i="12"/>
  <c r="M3737" i="12" s="1"/>
  <c r="L3745" i="12"/>
  <c r="M3745" i="12" s="1"/>
  <c r="L3753" i="12"/>
  <c r="M3753" i="12" s="1"/>
  <c r="L3761" i="12"/>
  <c r="M3761" i="12" s="1"/>
  <c r="L3769" i="12"/>
  <c r="M3769" i="12" s="1"/>
  <c r="L3777" i="12"/>
  <c r="M3777" i="12" s="1"/>
  <c r="L3785" i="12"/>
  <c r="M3785" i="12" s="1"/>
  <c r="L3793" i="12"/>
  <c r="M3793" i="12" s="1"/>
  <c r="L3730" i="12"/>
  <c r="M3730" i="12" s="1"/>
  <c r="L3738" i="12"/>
  <c r="M3738" i="12" s="1"/>
  <c r="L3746" i="12"/>
  <c r="M3746" i="12" s="1"/>
  <c r="L3754" i="12"/>
  <c r="M3754" i="12" s="1"/>
  <c r="L3762" i="12"/>
  <c r="M3762" i="12" s="1"/>
  <c r="L3770" i="12"/>
  <c r="M3770" i="12" s="1"/>
  <c r="L3778" i="12"/>
  <c r="M3778" i="12" s="1"/>
  <c r="L3786" i="12"/>
  <c r="M3786" i="12" s="1"/>
  <c r="L3794" i="12"/>
  <c r="M3794" i="12" s="1"/>
  <c r="L3731" i="12"/>
  <c r="M3731" i="12" s="1"/>
  <c r="L3739" i="12"/>
  <c r="M3739" i="12" s="1"/>
  <c r="L3747" i="12"/>
  <c r="M3747" i="12" s="1"/>
  <c r="L3755" i="12"/>
  <c r="M3755" i="12" s="1"/>
  <c r="L3763" i="12"/>
  <c r="M3763" i="12" s="1"/>
  <c r="L3771" i="12"/>
  <c r="M3771" i="12" s="1"/>
  <c r="L3779" i="12"/>
  <c r="M3779" i="12" s="1"/>
  <c r="L3787" i="12"/>
  <c r="M3787" i="12" s="1"/>
  <c r="L3795" i="12"/>
  <c r="M3795" i="12" s="1"/>
  <c r="L3732" i="12"/>
  <c r="M3732" i="12" s="1"/>
  <c r="L3740" i="12"/>
  <c r="M3740" i="12" s="1"/>
  <c r="L3748" i="12"/>
  <c r="M3748" i="12" s="1"/>
  <c r="L3756" i="12"/>
  <c r="M3756" i="12" s="1"/>
  <c r="L3764" i="12"/>
  <c r="M3764" i="12" s="1"/>
  <c r="L3772" i="12"/>
  <c r="M3772" i="12" s="1"/>
  <c r="L3780" i="12"/>
  <c r="M3780" i="12" s="1"/>
  <c r="L3788" i="12"/>
  <c r="M3788" i="12" s="1"/>
  <c r="L3796" i="12"/>
  <c r="M3796" i="12" s="1"/>
  <c r="L3733" i="12"/>
  <c r="M3733" i="12" s="1"/>
  <c r="L3741" i="12"/>
  <c r="M3741" i="12" s="1"/>
  <c r="L3749" i="12"/>
  <c r="M3749" i="12" s="1"/>
  <c r="L3757" i="12"/>
  <c r="M3757" i="12" s="1"/>
  <c r="L3765" i="12"/>
  <c r="M3765" i="12" s="1"/>
  <c r="L3773" i="12"/>
  <c r="M3773" i="12" s="1"/>
  <c r="L3781" i="12"/>
  <c r="M3781" i="12" s="1"/>
  <c r="L3789" i="12"/>
  <c r="M3789" i="12" s="1"/>
  <c r="L3797" i="12"/>
  <c r="M3797" i="12" s="1"/>
  <c r="L3734" i="12"/>
  <c r="M3734" i="12" s="1"/>
  <c r="L3742" i="12"/>
  <c r="M3742" i="12" s="1"/>
  <c r="L3750" i="12"/>
  <c r="M3750" i="12" s="1"/>
  <c r="L3758" i="12"/>
  <c r="M3758" i="12" s="1"/>
  <c r="L3766" i="12"/>
  <c r="M3766" i="12" s="1"/>
  <c r="L3774" i="12"/>
  <c r="M3774" i="12" s="1"/>
  <c r="L3782" i="12"/>
  <c r="M3782" i="12" s="1"/>
  <c r="L3790" i="12"/>
  <c r="M3790" i="12" s="1"/>
  <c r="L3798" i="12"/>
  <c r="M3798" i="12" s="1"/>
  <c r="L3735" i="12"/>
  <c r="M3735" i="12" s="1"/>
  <c r="L3743" i="12"/>
  <c r="M3743" i="12" s="1"/>
  <c r="L3751" i="12"/>
  <c r="M3751" i="12" s="1"/>
  <c r="L3759" i="12"/>
  <c r="M3759" i="12" s="1"/>
  <c r="L3767" i="12"/>
  <c r="M3767" i="12" s="1"/>
  <c r="L3775" i="12"/>
  <c r="M3775" i="12" s="1"/>
  <c r="L3783" i="12"/>
  <c r="M3783" i="12" s="1"/>
  <c r="L3791" i="12"/>
  <c r="M3791" i="12" s="1"/>
  <c r="L3799" i="12"/>
  <c r="M3799" i="12" s="1"/>
  <c r="L3728" i="12"/>
  <c r="M3728" i="12" s="1"/>
  <c r="L3736" i="12"/>
  <c r="M3736" i="12" s="1"/>
  <c r="L3744" i="12"/>
  <c r="M3744" i="12" s="1"/>
  <c r="L3752" i="12"/>
  <c r="M3752" i="12" s="1"/>
  <c r="L3760" i="12"/>
  <c r="M3760" i="12" s="1"/>
  <c r="L3768" i="12"/>
  <c r="M3768" i="12" s="1"/>
  <c r="L3776" i="12"/>
  <c r="M3776" i="12" s="1"/>
  <c r="L3784" i="12"/>
  <c r="M3784" i="12" s="1"/>
  <c r="L3792" i="12"/>
  <c r="M3792" i="12" s="1"/>
  <c r="L2854" i="12"/>
  <c r="M2854" i="12" s="1"/>
  <c r="L2862" i="12"/>
  <c r="M2862" i="12" s="1"/>
  <c r="L2870" i="12"/>
  <c r="M2870" i="12" s="1"/>
  <c r="L2878" i="12"/>
  <c r="M2878" i="12" s="1"/>
  <c r="L2886" i="12"/>
  <c r="M2886" i="12" s="1"/>
  <c r="L2894" i="12"/>
  <c r="M2894" i="12" s="1"/>
  <c r="L2902" i="12"/>
  <c r="M2902" i="12" s="1"/>
  <c r="L2910" i="12"/>
  <c r="M2910" i="12" s="1"/>
  <c r="L2918" i="12"/>
  <c r="M2918" i="12" s="1"/>
  <c r="L2855" i="12"/>
  <c r="M2855" i="12" s="1"/>
  <c r="L2863" i="12"/>
  <c r="M2863" i="12" s="1"/>
  <c r="L2871" i="12"/>
  <c r="M2871" i="12" s="1"/>
  <c r="L2879" i="12"/>
  <c r="M2879" i="12" s="1"/>
  <c r="L2887" i="12"/>
  <c r="M2887" i="12" s="1"/>
  <c r="L2895" i="12"/>
  <c r="M2895" i="12" s="1"/>
  <c r="L2903" i="12"/>
  <c r="M2903" i="12" s="1"/>
  <c r="L2911" i="12"/>
  <c r="M2911" i="12" s="1"/>
  <c r="L2919" i="12"/>
  <c r="M2919" i="12" s="1"/>
  <c r="L2856" i="12"/>
  <c r="M2856" i="12" s="1"/>
  <c r="L2864" i="12"/>
  <c r="M2864" i="12" s="1"/>
  <c r="L2872" i="12"/>
  <c r="M2872" i="12" s="1"/>
  <c r="L2880" i="12"/>
  <c r="M2880" i="12" s="1"/>
  <c r="L2888" i="12"/>
  <c r="M2888" i="12" s="1"/>
  <c r="L2896" i="12"/>
  <c r="M2896" i="12" s="1"/>
  <c r="L2904" i="12"/>
  <c r="M2904" i="12" s="1"/>
  <c r="L2912" i="12"/>
  <c r="M2912" i="12" s="1"/>
  <c r="L2920" i="12"/>
  <c r="M2920" i="12" s="1"/>
  <c r="L2857" i="12"/>
  <c r="M2857" i="12" s="1"/>
  <c r="L2865" i="12"/>
  <c r="M2865" i="12" s="1"/>
  <c r="L2873" i="12"/>
  <c r="M2873" i="12" s="1"/>
  <c r="L2881" i="12"/>
  <c r="M2881" i="12" s="1"/>
  <c r="L2889" i="12"/>
  <c r="M2889" i="12" s="1"/>
  <c r="L2897" i="12"/>
  <c r="M2897" i="12" s="1"/>
  <c r="L2905" i="12"/>
  <c r="M2905" i="12" s="1"/>
  <c r="L2913" i="12"/>
  <c r="M2913" i="12" s="1"/>
  <c r="L2921" i="12"/>
  <c r="M2921" i="12" s="1"/>
  <c r="L2850" i="12"/>
  <c r="M2850" i="12" s="1"/>
  <c r="L2858" i="12"/>
  <c r="M2858" i="12" s="1"/>
  <c r="L2866" i="12"/>
  <c r="M2866" i="12" s="1"/>
  <c r="L2874" i="12"/>
  <c r="M2874" i="12" s="1"/>
  <c r="L2852" i="12"/>
  <c r="M2852" i="12" s="1"/>
  <c r="L2860" i="12"/>
  <c r="M2860" i="12" s="1"/>
  <c r="L2868" i="12"/>
  <c r="M2868" i="12" s="1"/>
  <c r="L2876" i="12"/>
  <c r="M2876" i="12" s="1"/>
  <c r="L2884" i="12"/>
  <c r="M2884" i="12" s="1"/>
  <c r="L2892" i="12"/>
  <c r="M2892" i="12" s="1"/>
  <c r="L2900" i="12"/>
  <c r="M2900" i="12" s="1"/>
  <c r="L2908" i="12"/>
  <c r="M2908" i="12" s="1"/>
  <c r="L2916" i="12"/>
  <c r="M2916" i="12" s="1"/>
  <c r="L2853" i="12"/>
  <c r="M2853" i="12" s="1"/>
  <c r="L2861" i="12"/>
  <c r="M2861" i="12" s="1"/>
  <c r="L2869" i="12"/>
  <c r="M2869" i="12" s="1"/>
  <c r="L2877" i="12"/>
  <c r="M2877" i="12" s="1"/>
  <c r="L2885" i="12"/>
  <c r="M2885" i="12" s="1"/>
  <c r="L2893" i="12"/>
  <c r="M2893" i="12" s="1"/>
  <c r="L2901" i="12"/>
  <c r="M2901" i="12" s="1"/>
  <c r="L2909" i="12"/>
  <c r="M2909" i="12" s="1"/>
  <c r="L2917" i="12"/>
  <c r="M2917" i="12" s="1"/>
  <c r="L2882" i="12"/>
  <c r="M2882" i="12" s="1"/>
  <c r="L2914" i="12"/>
  <c r="M2914" i="12" s="1"/>
  <c r="L2883" i="12"/>
  <c r="M2883" i="12" s="1"/>
  <c r="L2915" i="12"/>
  <c r="M2915" i="12" s="1"/>
  <c r="L2890" i="12"/>
  <c r="M2890" i="12" s="1"/>
  <c r="L2891" i="12"/>
  <c r="M2891" i="12" s="1"/>
  <c r="L2851" i="12"/>
  <c r="M2851" i="12" s="1"/>
  <c r="L2898" i="12"/>
  <c r="M2898" i="12" s="1"/>
  <c r="L2859" i="12"/>
  <c r="M2859" i="12" s="1"/>
  <c r="L2899" i="12"/>
  <c r="M2899" i="12" s="1"/>
  <c r="L2867" i="12"/>
  <c r="M2867" i="12" s="1"/>
  <c r="L2906" i="12"/>
  <c r="M2906" i="12" s="1"/>
  <c r="L2875" i="12"/>
  <c r="M2875" i="12" s="1"/>
  <c r="L2907" i="12"/>
  <c r="M2907" i="12" s="1"/>
  <c r="L2718" i="12"/>
  <c r="M2718" i="12" s="1"/>
  <c r="L2726" i="12"/>
  <c r="M2726" i="12" s="1"/>
  <c r="L2734" i="12"/>
  <c r="M2734" i="12" s="1"/>
  <c r="L2742" i="12"/>
  <c r="M2742" i="12" s="1"/>
  <c r="L2750" i="12"/>
  <c r="M2750" i="12" s="1"/>
  <c r="L2758" i="12"/>
  <c r="M2758" i="12" s="1"/>
  <c r="L2766" i="12"/>
  <c r="M2766" i="12" s="1"/>
  <c r="L2774" i="12"/>
  <c r="M2774" i="12" s="1"/>
  <c r="L2782" i="12"/>
  <c r="M2782" i="12" s="1"/>
  <c r="L2719" i="12"/>
  <c r="M2719" i="12" s="1"/>
  <c r="L2727" i="12"/>
  <c r="M2727" i="12" s="1"/>
  <c r="L2735" i="12"/>
  <c r="M2735" i="12" s="1"/>
  <c r="L2743" i="12"/>
  <c r="M2743" i="12" s="1"/>
  <c r="L2751" i="12"/>
  <c r="M2751" i="12" s="1"/>
  <c r="L2759" i="12"/>
  <c r="M2759" i="12" s="1"/>
  <c r="L2767" i="12"/>
  <c r="M2767" i="12" s="1"/>
  <c r="L2775" i="12"/>
  <c r="M2775" i="12" s="1"/>
  <c r="L2783" i="12"/>
  <c r="M2783" i="12" s="1"/>
  <c r="L2720" i="12"/>
  <c r="M2720" i="12" s="1"/>
  <c r="L2728" i="12"/>
  <c r="M2728" i="12" s="1"/>
  <c r="L2736" i="12"/>
  <c r="M2736" i="12" s="1"/>
  <c r="L2744" i="12"/>
  <c r="M2744" i="12" s="1"/>
  <c r="L2752" i="12"/>
  <c r="M2752" i="12" s="1"/>
  <c r="L2760" i="12"/>
  <c r="M2760" i="12" s="1"/>
  <c r="L2768" i="12"/>
  <c r="M2768" i="12" s="1"/>
  <c r="L2776" i="12"/>
  <c r="M2776" i="12" s="1"/>
  <c r="L2721" i="12"/>
  <c r="M2721" i="12" s="1"/>
  <c r="L2729" i="12"/>
  <c r="M2729" i="12" s="1"/>
  <c r="L2737" i="12"/>
  <c r="M2737" i="12" s="1"/>
  <c r="L2745" i="12"/>
  <c r="M2745" i="12" s="1"/>
  <c r="L2753" i="12"/>
  <c r="M2753" i="12" s="1"/>
  <c r="L2761" i="12"/>
  <c r="M2761" i="12" s="1"/>
  <c r="L2769" i="12"/>
  <c r="M2769" i="12" s="1"/>
  <c r="L2777" i="12"/>
  <c r="M2777" i="12" s="1"/>
  <c r="L2714" i="12"/>
  <c r="M2714" i="12" s="1"/>
  <c r="L2722" i="12"/>
  <c r="M2722" i="12" s="1"/>
  <c r="L2730" i="12"/>
  <c r="M2730" i="12" s="1"/>
  <c r="L2738" i="12"/>
  <c r="M2738" i="12" s="1"/>
  <c r="L2746" i="12"/>
  <c r="M2746" i="12" s="1"/>
  <c r="L2754" i="12"/>
  <c r="M2754" i="12" s="1"/>
  <c r="L2762" i="12"/>
  <c r="M2762" i="12" s="1"/>
  <c r="L2770" i="12"/>
  <c r="M2770" i="12" s="1"/>
  <c r="L2778" i="12"/>
  <c r="M2778" i="12" s="1"/>
  <c r="L2716" i="12"/>
  <c r="M2716" i="12" s="1"/>
  <c r="L2724" i="12"/>
  <c r="M2724" i="12" s="1"/>
  <c r="L2732" i="12"/>
  <c r="M2732" i="12" s="1"/>
  <c r="L2740" i="12"/>
  <c r="M2740" i="12" s="1"/>
  <c r="L2748" i="12"/>
  <c r="M2748" i="12" s="1"/>
  <c r="L2756" i="12"/>
  <c r="M2756" i="12" s="1"/>
  <c r="L2764" i="12"/>
  <c r="M2764" i="12" s="1"/>
  <c r="L2772" i="12"/>
  <c r="M2772" i="12" s="1"/>
  <c r="L2780" i="12"/>
  <c r="M2780" i="12" s="1"/>
  <c r="L2717" i="12"/>
  <c r="M2717" i="12" s="1"/>
  <c r="L2725" i="12"/>
  <c r="M2725" i="12" s="1"/>
  <c r="L2733" i="12"/>
  <c r="M2733" i="12" s="1"/>
  <c r="L2741" i="12"/>
  <c r="M2741" i="12" s="1"/>
  <c r="L2749" i="12"/>
  <c r="M2749" i="12" s="1"/>
  <c r="L2757" i="12"/>
  <c r="M2757" i="12" s="1"/>
  <c r="L2765" i="12"/>
  <c r="M2765" i="12" s="1"/>
  <c r="L2773" i="12"/>
  <c r="M2773" i="12" s="1"/>
  <c r="L2781" i="12"/>
  <c r="M2781" i="12" s="1"/>
  <c r="L2755" i="12"/>
  <c r="M2755" i="12" s="1"/>
  <c r="L2763" i="12"/>
  <c r="M2763" i="12" s="1"/>
  <c r="L2771" i="12"/>
  <c r="M2771" i="12" s="1"/>
  <c r="L2715" i="12"/>
  <c r="M2715" i="12" s="1"/>
  <c r="L2779" i="12"/>
  <c r="M2779" i="12" s="1"/>
  <c r="L2723" i="12"/>
  <c r="M2723" i="12" s="1"/>
  <c r="L2731" i="12"/>
  <c r="M2731" i="12" s="1"/>
  <c r="L2739" i="12"/>
  <c r="M2739" i="12" s="1"/>
  <c r="L2747" i="12"/>
  <c r="M2747" i="12" s="1"/>
  <c r="L1962" i="12"/>
  <c r="M1962" i="12" s="1"/>
  <c r="L1970" i="12"/>
  <c r="M1970" i="12" s="1"/>
  <c r="L1978" i="12"/>
  <c r="M1978" i="12" s="1"/>
  <c r="L1986" i="12"/>
  <c r="M1986" i="12" s="1"/>
  <c r="L1994" i="12"/>
  <c r="M1994" i="12" s="1"/>
  <c r="L2002" i="12"/>
  <c r="M2002" i="12" s="1"/>
  <c r="L2010" i="12"/>
  <c r="M2010" i="12" s="1"/>
  <c r="L2018" i="12"/>
  <c r="M2018" i="12" s="1"/>
  <c r="L2026" i="12"/>
  <c r="M2026" i="12" s="1"/>
  <c r="L1963" i="12"/>
  <c r="M1963" i="12" s="1"/>
  <c r="L1971" i="12"/>
  <c r="M1971" i="12" s="1"/>
  <c r="L1979" i="12"/>
  <c r="M1979" i="12" s="1"/>
  <c r="L1987" i="12"/>
  <c r="M1987" i="12" s="1"/>
  <c r="L1995" i="12"/>
  <c r="M1995" i="12" s="1"/>
  <c r="L2003" i="12"/>
  <c r="M2003" i="12" s="1"/>
  <c r="L2011" i="12"/>
  <c r="M2011" i="12" s="1"/>
  <c r="L2019" i="12"/>
  <c r="M2019" i="12" s="1"/>
  <c r="L2027" i="12"/>
  <c r="M2027" i="12" s="1"/>
  <c r="L1964" i="12"/>
  <c r="M1964" i="12" s="1"/>
  <c r="L1972" i="12"/>
  <c r="M1972" i="12" s="1"/>
  <c r="L1980" i="12"/>
  <c r="M1980" i="12" s="1"/>
  <c r="L1988" i="12"/>
  <c r="M1988" i="12" s="1"/>
  <c r="L1996" i="12"/>
  <c r="M1996" i="12" s="1"/>
  <c r="L2004" i="12"/>
  <c r="M2004" i="12" s="1"/>
  <c r="L2012" i="12"/>
  <c r="M2012" i="12" s="1"/>
  <c r="L2020" i="12"/>
  <c r="M2020" i="12" s="1"/>
  <c r="L2028" i="12"/>
  <c r="M2028" i="12" s="1"/>
  <c r="L1965" i="12"/>
  <c r="M1965" i="12" s="1"/>
  <c r="L1973" i="12"/>
  <c r="M1973" i="12" s="1"/>
  <c r="L1981" i="12"/>
  <c r="M1981" i="12" s="1"/>
  <c r="L1989" i="12"/>
  <c r="M1989" i="12" s="1"/>
  <c r="L1997" i="12"/>
  <c r="M1997" i="12" s="1"/>
  <c r="L2005" i="12"/>
  <c r="M2005" i="12" s="1"/>
  <c r="L2013" i="12"/>
  <c r="M2013" i="12" s="1"/>
  <c r="L2021" i="12"/>
  <c r="M2021" i="12" s="1"/>
  <c r="L2029" i="12"/>
  <c r="M2029" i="12" s="1"/>
  <c r="L1966" i="12"/>
  <c r="M1966" i="12" s="1"/>
  <c r="L1974" i="12"/>
  <c r="M1974" i="12" s="1"/>
  <c r="L1982" i="12"/>
  <c r="M1982" i="12" s="1"/>
  <c r="L1990" i="12"/>
  <c r="M1990" i="12" s="1"/>
  <c r="L1998" i="12"/>
  <c r="M1998" i="12" s="1"/>
  <c r="L2006" i="12"/>
  <c r="M2006" i="12" s="1"/>
  <c r="L2014" i="12"/>
  <c r="M2014" i="12" s="1"/>
  <c r="L2022" i="12"/>
  <c r="M2022" i="12" s="1"/>
  <c r="L1968" i="12"/>
  <c r="M1968" i="12" s="1"/>
  <c r="L1976" i="12"/>
  <c r="M1976" i="12" s="1"/>
  <c r="L1984" i="12"/>
  <c r="M1984" i="12" s="1"/>
  <c r="L1992" i="12"/>
  <c r="M1992" i="12" s="1"/>
  <c r="L2000" i="12"/>
  <c r="M2000" i="12" s="1"/>
  <c r="L2008" i="12"/>
  <c r="M2008" i="12" s="1"/>
  <c r="L2016" i="12"/>
  <c r="M2016" i="12" s="1"/>
  <c r="L2024" i="12"/>
  <c r="M2024" i="12" s="1"/>
  <c r="L1961" i="12"/>
  <c r="M1961" i="12" s="1"/>
  <c r="L1969" i="12"/>
  <c r="M1969" i="12" s="1"/>
  <c r="L1977" i="12"/>
  <c r="M1977" i="12" s="1"/>
  <c r="L1985" i="12"/>
  <c r="M1985" i="12" s="1"/>
  <c r="L1993" i="12"/>
  <c r="M1993" i="12" s="1"/>
  <c r="L2001" i="12"/>
  <c r="M2001" i="12" s="1"/>
  <c r="L2009" i="12"/>
  <c r="M2009" i="12" s="1"/>
  <c r="L2017" i="12"/>
  <c r="M2017" i="12" s="1"/>
  <c r="L2025" i="12"/>
  <c r="M2025" i="12" s="1"/>
  <c r="L2023" i="12"/>
  <c r="M2023" i="12" s="1"/>
  <c r="L1967" i="12"/>
  <c r="M1967" i="12" s="1"/>
  <c r="L1975" i="12"/>
  <c r="M1975" i="12" s="1"/>
  <c r="L1983" i="12"/>
  <c r="M1983" i="12" s="1"/>
  <c r="L1991" i="12"/>
  <c r="M1991" i="12" s="1"/>
  <c r="L2007" i="12"/>
  <c r="M2007" i="12" s="1"/>
  <c r="L2015" i="12"/>
  <c r="M2015" i="12" s="1"/>
  <c r="L1999" i="12"/>
  <c r="M1999" i="12" s="1"/>
  <c r="L1176" i="12"/>
  <c r="M1176" i="12" s="1"/>
  <c r="L1184" i="12"/>
  <c r="M1184" i="12" s="1"/>
  <c r="L1192" i="12"/>
  <c r="M1192" i="12" s="1"/>
  <c r="L1200" i="12"/>
  <c r="M1200" i="12" s="1"/>
  <c r="L1208" i="12"/>
  <c r="M1208" i="12" s="1"/>
  <c r="L1216" i="12"/>
  <c r="M1216" i="12" s="1"/>
  <c r="L1224" i="12"/>
  <c r="M1224" i="12" s="1"/>
  <c r="L1177" i="12"/>
  <c r="M1177" i="12" s="1"/>
  <c r="L1178" i="12"/>
  <c r="M1178" i="12" s="1"/>
  <c r="L1186" i="12"/>
  <c r="M1186" i="12" s="1"/>
  <c r="L1194" i="12"/>
  <c r="M1194" i="12" s="1"/>
  <c r="L1202" i="12"/>
  <c r="M1202" i="12" s="1"/>
  <c r="L1210" i="12"/>
  <c r="M1210" i="12" s="1"/>
  <c r="L1218" i="12"/>
  <c r="M1218" i="12" s="1"/>
  <c r="L1226" i="12"/>
  <c r="M1226" i="12" s="1"/>
  <c r="L1234" i="12"/>
  <c r="M1234" i="12" s="1"/>
  <c r="L1179" i="12"/>
  <c r="M1179" i="12" s="1"/>
  <c r="L1187" i="12"/>
  <c r="M1187" i="12" s="1"/>
  <c r="L1195" i="12"/>
  <c r="M1195" i="12" s="1"/>
  <c r="L1203" i="12"/>
  <c r="M1203" i="12" s="1"/>
  <c r="L1211" i="12"/>
  <c r="M1211" i="12" s="1"/>
  <c r="L1219" i="12"/>
  <c r="M1219" i="12" s="1"/>
  <c r="L1227" i="12"/>
  <c r="M1227" i="12" s="1"/>
  <c r="L1235" i="12"/>
  <c r="M1235" i="12" s="1"/>
  <c r="L1174" i="12"/>
  <c r="M1174" i="12" s="1"/>
  <c r="L1182" i="12"/>
  <c r="M1182" i="12" s="1"/>
  <c r="L1190" i="12"/>
  <c r="M1190" i="12" s="1"/>
  <c r="L1198" i="12"/>
  <c r="M1198" i="12" s="1"/>
  <c r="L1206" i="12"/>
  <c r="M1206" i="12" s="1"/>
  <c r="L1214" i="12"/>
  <c r="M1214" i="12" s="1"/>
  <c r="L1222" i="12"/>
  <c r="M1222" i="12" s="1"/>
  <c r="L1188" i="12"/>
  <c r="M1188" i="12" s="1"/>
  <c r="L1204" i="12"/>
  <c r="M1204" i="12" s="1"/>
  <c r="L1220" i="12"/>
  <c r="M1220" i="12" s="1"/>
  <c r="L1232" i="12"/>
  <c r="M1232" i="12" s="1"/>
  <c r="L1189" i="12"/>
  <c r="M1189" i="12" s="1"/>
  <c r="L1205" i="12"/>
  <c r="M1205" i="12" s="1"/>
  <c r="L1221" i="12"/>
  <c r="M1221" i="12" s="1"/>
  <c r="L1233" i="12"/>
  <c r="M1233" i="12" s="1"/>
  <c r="L1191" i="12"/>
  <c r="M1191" i="12" s="1"/>
  <c r="L1207" i="12"/>
  <c r="M1207" i="12" s="1"/>
  <c r="L1223" i="12"/>
  <c r="M1223" i="12" s="1"/>
  <c r="L1236" i="12"/>
  <c r="M1236" i="12" s="1"/>
  <c r="L1175" i="12"/>
  <c r="M1175" i="12" s="1"/>
  <c r="L1193" i="12"/>
  <c r="M1193" i="12" s="1"/>
  <c r="L1209" i="12"/>
  <c r="M1209" i="12" s="1"/>
  <c r="L1225" i="12"/>
  <c r="M1225" i="12" s="1"/>
  <c r="L1180" i="12"/>
  <c r="M1180" i="12" s="1"/>
  <c r="L1196" i="12"/>
  <c r="M1196" i="12" s="1"/>
  <c r="L1212" i="12"/>
  <c r="M1212" i="12" s="1"/>
  <c r="L1228" i="12"/>
  <c r="M1228" i="12" s="1"/>
  <c r="L1181" i="12"/>
  <c r="M1181" i="12" s="1"/>
  <c r="L1197" i="12"/>
  <c r="M1197" i="12" s="1"/>
  <c r="L1213" i="12"/>
  <c r="M1213" i="12" s="1"/>
  <c r="L1229" i="12"/>
  <c r="M1229" i="12" s="1"/>
  <c r="L1183" i="12"/>
  <c r="M1183" i="12" s="1"/>
  <c r="L1199" i="12"/>
  <c r="M1199" i="12" s="1"/>
  <c r="L1215" i="12"/>
  <c r="M1215" i="12" s="1"/>
  <c r="L1230" i="12"/>
  <c r="M1230" i="12" s="1"/>
  <c r="L1185" i="12"/>
  <c r="M1185" i="12" s="1"/>
  <c r="L1201" i="12"/>
  <c r="M1201" i="12" s="1"/>
  <c r="L1217" i="12"/>
  <c r="M1217" i="12" s="1"/>
  <c r="L1231" i="12"/>
  <c r="M1231" i="12" s="1"/>
  <c r="L586" i="12"/>
  <c r="M586" i="12" s="1"/>
  <c r="L594" i="12"/>
  <c r="M594" i="12" s="1"/>
  <c r="L602" i="12"/>
  <c r="M602" i="12" s="1"/>
  <c r="L610" i="12"/>
  <c r="M610" i="12" s="1"/>
  <c r="L618" i="12"/>
  <c r="M618" i="12" s="1"/>
  <c r="L626" i="12"/>
  <c r="M626" i="12" s="1"/>
  <c r="L580" i="12"/>
  <c r="M580" i="12" s="1"/>
  <c r="L588" i="12"/>
  <c r="M588" i="12" s="1"/>
  <c r="L596" i="12"/>
  <c r="M596" i="12" s="1"/>
  <c r="L604" i="12"/>
  <c r="M604" i="12" s="1"/>
  <c r="L612" i="12"/>
  <c r="M612" i="12" s="1"/>
  <c r="L620" i="12"/>
  <c r="M620" i="12" s="1"/>
  <c r="L628" i="12"/>
  <c r="M628" i="12" s="1"/>
  <c r="L581" i="12"/>
  <c r="M581" i="12" s="1"/>
  <c r="L589" i="12"/>
  <c r="M589" i="12" s="1"/>
  <c r="L597" i="12"/>
  <c r="M597" i="12" s="1"/>
  <c r="L605" i="12"/>
  <c r="M605" i="12" s="1"/>
  <c r="L613" i="12"/>
  <c r="M613" i="12" s="1"/>
  <c r="L621" i="12"/>
  <c r="M621" i="12" s="1"/>
  <c r="L629" i="12"/>
  <c r="M629" i="12" s="1"/>
  <c r="L582" i="12"/>
  <c r="M582" i="12" s="1"/>
  <c r="L590" i="12"/>
  <c r="M590" i="12" s="1"/>
  <c r="L598" i="12"/>
  <c r="M598" i="12" s="1"/>
  <c r="L606" i="12"/>
  <c r="M606" i="12" s="1"/>
  <c r="L614" i="12"/>
  <c r="M614" i="12" s="1"/>
  <c r="L622" i="12"/>
  <c r="M622" i="12" s="1"/>
  <c r="L630" i="12"/>
  <c r="M630" i="12" s="1"/>
  <c r="L583" i="12"/>
  <c r="M583" i="12" s="1"/>
  <c r="L591" i="12"/>
  <c r="M591" i="12" s="1"/>
  <c r="L584" i="12"/>
  <c r="M584" i="12" s="1"/>
  <c r="L592" i="12"/>
  <c r="M592" i="12" s="1"/>
  <c r="L600" i="12"/>
  <c r="M600" i="12" s="1"/>
  <c r="L608" i="12"/>
  <c r="M608" i="12" s="1"/>
  <c r="L616" i="12"/>
  <c r="M616" i="12" s="1"/>
  <c r="L624" i="12"/>
  <c r="M624" i="12" s="1"/>
  <c r="L585" i="12"/>
  <c r="M585" i="12" s="1"/>
  <c r="L593" i="12"/>
  <c r="M593" i="12" s="1"/>
  <c r="L601" i="12"/>
  <c r="M601" i="12" s="1"/>
  <c r="L609" i="12"/>
  <c r="M609" i="12" s="1"/>
  <c r="L617" i="12"/>
  <c r="M617" i="12" s="1"/>
  <c r="L625" i="12"/>
  <c r="M625" i="12" s="1"/>
  <c r="L595" i="12"/>
  <c r="M595" i="12" s="1"/>
  <c r="L627" i="12"/>
  <c r="M627" i="12" s="1"/>
  <c r="L599" i="12"/>
  <c r="M599" i="12" s="1"/>
  <c r="L603" i="12"/>
  <c r="M603" i="12" s="1"/>
  <c r="L607" i="12"/>
  <c r="M607" i="12" s="1"/>
  <c r="L611" i="12"/>
  <c r="M611" i="12" s="1"/>
  <c r="L615" i="12"/>
  <c r="M615" i="12" s="1"/>
  <c r="L579" i="12"/>
  <c r="M579" i="12" s="1"/>
  <c r="L619" i="12"/>
  <c r="M619" i="12" s="1"/>
  <c r="L587" i="12"/>
  <c r="M587" i="12" s="1"/>
  <c r="L623" i="12"/>
  <c r="M623" i="12" s="1"/>
  <c r="L5993" i="12"/>
  <c r="M5993" i="12" s="1"/>
  <c r="L5985" i="12"/>
  <c r="M5985" i="12" s="1"/>
  <c r="L5977" i="12"/>
  <c r="M5977" i="12" s="1"/>
  <c r="L5969" i="12"/>
  <c r="M5969" i="12" s="1"/>
  <c r="L5961" i="12"/>
  <c r="M5961" i="12" s="1"/>
  <c r="L5953" i="12"/>
  <c r="M5953" i="12" s="1"/>
  <c r="L5945" i="12"/>
  <c r="M5945" i="12" s="1"/>
  <c r="L5937" i="12"/>
  <c r="M5937" i="12" s="1"/>
  <c r="L5929" i="12"/>
  <c r="M5929" i="12" s="1"/>
  <c r="L5873" i="12"/>
  <c r="M5873" i="12" s="1"/>
  <c r="L5865" i="12"/>
  <c r="M5865" i="12" s="1"/>
  <c r="L5857" i="12"/>
  <c r="M5857" i="12" s="1"/>
  <c r="L5849" i="12"/>
  <c r="M5849" i="12" s="1"/>
  <c r="L5841" i="12"/>
  <c r="M5841" i="12" s="1"/>
  <c r="L5833" i="12"/>
  <c r="M5833" i="12" s="1"/>
  <c r="L5825" i="12"/>
  <c r="M5825" i="12" s="1"/>
  <c r="L5817" i="12"/>
  <c r="M5817" i="12" s="1"/>
  <c r="L5809" i="12"/>
  <c r="M5809" i="12" s="1"/>
  <c r="L5801" i="12"/>
  <c r="M5801" i="12" s="1"/>
  <c r="L5793" i="12"/>
  <c r="M5793" i="12" s="1"/>
  <c r="L5785" i="12"/>
  <c r="M5785" i="12" s="1"/>
  <c r="L5729" i="12"/>
  <c r="M5729" i="12" s="1"/>
  <c r="L5721" i="12"/>
  <c r="M5721" i="12" s="1"/>
  <c r="L5713" i="12"/>
  <c r="M5713" i="12" s="1"/>
  <c r="L5705" i="12"/>
  <c r="M5705" i="12" s="1"/>
  <c r="L5697" i="12"/>
  <c r="M5697" i="12" s="1"/>
  <c r="L5689" i="12"/>
  <c r="M5689" i="12" s="1"/>
  <c r="L5289" i="12"/>
  <c r="M5289" i="12" s="1"/>
  <c r="L5281" i="12"/>
  <c r="M5281" i="12" s="1"/>
  <c r="L5273" i="12"/>
  <c r="M5273" i="12" s="1"/>
  <c r="L5265" i="12"/>
  <c r="M5265" i="12" s="1"/>
  <c r="L5154" i="12"/>
  <c r="M5154" i="12" s="1"/>
  <c r="L5144" i="12"/>
  <c r="M5144" i="12" s="1"/>
  <c r="L5135" i="12"/>
  <c r="M5135" i="12" s="1"/>
  <c r="L5126" i="12"/>
  <c r="M5126" i="12" s="1"/>
  <c r="L5117" i="12"/>
  <c r="M5117" i="12" s="1"/>
  <c r="L5107" i="12"/>
  <c r="M5107" i="12" s="1"/>
  <c r="L5095" i="12"/>
  <c r="M5095" i="12" s="1"/>
  <c r="L5085" i="12"/>
  <c r="M5085" i="12" s="1"/>
  <c r="L5075" i="12"/>
  <c r="M5075" i="12" s="1"/>
  <c r="L5063" i="12"/>
  <c r="M5063" i="12" s="1"/>
  <c r="L4980" i="12"/>
  <c r="M4980" i="12" s="1"/>
  <c r="L4964" i="12"/>
  <c r="M4964" i="12" s="1"/>
  <c r="L4698" i="12"/>
  <c r="M4698" i="12" s="1"/>
  <c r="L4706" i="12"/>
  <c r="M4706" i="12" s="1"/>
  <c r="L4714" i="12"/>
  <c r="M4714" i="12" s="1"/>
  <c r="L4722" i="12"/>
  <c r="M4722" i="12" s="1"/>
  <c r="L4730" i="12"/>
  <c r="M4730" i="12" s="1"/>
  <c r="L4738" i="12"/>
  <c r="M4738" i="12" s="1"/>
  <c r="L4746" i="12"/>
  <c r="M4746" i="12" s="1"/>
  <c r="L4691" i="12"/>
  <c r="M4691" i="12" s="1"/>
  <c r="L4699" i="12"/>
  <c r="M4699" i="12" s="1"/>
  <c r="L4707" i="12"/>
  <c r="M4707" i="12" s="1"/>
  <c r="L4715" i="12"/>
  <c r="M4715" i="12" s="1"/>
  <c r="L4723" i="12"/>
  <c r="M4723" i="12" s="1"/>
  <c r="L4731" i="12"/>
  <c r="M4731" i="12" s="1"/>
  <c r="L4739" i="12"/>
  <c r="M4739" i="12" s="1"/>
  <c r="L4747" i="12"/>
  <c r="M4747" i="12" s="1"/>
  <c r="L4692" i="12"/>
  <c r="M4692" i="12" s="1"/>
  <c r="L4700" i="12"/>
  <c r="M4700" i="12" s="1"/>
  <c r="L4708" i="12"/>
  <c r="M4708" i="12" s="1"/>
  <c r="L4716" i="12"/>
  <c r="M4716" i="12" s="1"/>
  <c r="L4724" i="12"/>
  <c r="M4724" i="12" s="1"/>
  <c r="L4732" i="12"/>
  <c r="M4732" i="12" s="1"/>
  <c r="L4740" i="12"/>
  <c r="M4740" i="12" s="1"/>
  <c r="L4748" i="12"/>
  <c r="M4748" i="12" s="1"/>
  <c r="L4693" i="12"/>
  <c r="M4693" i="12" s="1"/>
  <c r="L4701" i="12"/>
  <c r="M4701" i="12" s="1"/>
  <c r="L4709" i="12"/>
  <c r="M4709" i="12" s="1"/>
  <c r="L4717" i="12"/>
  <c r="M4717" i="12" s="1"/>
  <c r="L4725" i="12"/>
  <c r="M4725" i="12" s="1"/>
  <c r="L4733" i="12"/>
  <c r="M4733" i="12" s="1"/>
  <c r="L4741" i="12"/>
  <c r="M4741" i="12" s="1"/>
  <c r="L4749" i="12"/>
  <c r="M4749" i="12" s="1"/>
  <c r="L4694" i="12"/>
  <c r="M4694" i="12" s="1"/>
  <c r="L4702" i="12"/>
  <c r="M4702" i="12" s="1"/>
  <c r="L4710" i="12"/>
  <c r="M4710" i="12" s="1"/>
  <c r="L4718" i="12"/>
  <c r="M4718" i="12" s="1"/>
  <c r="L4726" i="12"/>
  <c r="M4726" i="12" s="1"/>
  <c r="L4734" i="12"/>
  <c r="M4734" i="12" s="1"/>
  <c r="L4742" i="12"/>
  <c r="M4742" i="12" s="1"/>
  <c r="L4750" i="12"/>
  <c r="M4750" i="12" s="1"/>
  <c r="L4695" i="12"/>
  <c r="M4695" i="12" s="1"/>
  <c r="L4703" i="12"/>
  <c r="M4703" i="12" s="1"/>
  <c r="L4711" i="12"/>
  <c r="M4711" i="12" s="1"/>
  <c r="L4719" i="12"/>
  <c r="M4719" i="12" s="1"/>
  <c r="L4727" i="12"/>
  <c r="M4727" i="12" s="1"/>
  <c r="L4735" i="12"/>
  <c r="M4735" i="12" s="1"/>
  <c r="L4743" i="12"/>
  <c r="M4743" i="12" s="1"/>
  <c r="L4751" i="12"/>
  <c r="M4751" i="12" s="1"/>
  <c r="L4696" i="12"/>
  <c r="M4696" i="12" s="1"/>
  <c r="L4704" i="12"/>
  <c r="M4704" i="12" s="1"/>
  <c r="L4712" i="12"/>
  <c r="M4712" i="12" s="1"/>
  <c r="L4720" i="12"/>
  <c r="M4720" i="12" s="1"/>
  <c r="L4728" i="12"/>
  <c r="M4728" i="12" s="1"/>
  <c r="L4736" i="12"/>
  <c r="M4736" i="12" s="1"/>
  <c r="L4744" i="12"/>
  <c r="M4744" i="12" s="1"/>
  <c r="L4752" i="12"/>
  <c r="M4752" i="12" s="1"/>
  <c r="L4697" i="12"/>
  <c r="M4697" i="12" s="1"/>
  <c r="L4705" i="12"/>
  <c r="M4705" i="12" s="1"/>
  <c r="L4713" i="12"/>
  <c r="M4713" i="12" s="1"/>
  <c r="L4721" i="12"/>
  <c r="M4721" i="12" s="1"/>
  <c r="L4729" i="12"/>
  <c r="M4729" i="12" s="1"/>
  <c r="L4737" i="12"/>
  <c r="M4737" i="12" s="1"/>
  <c r="L4745" i="12"/>
  <c r="M4745" i="12" s="1"/>
  <c r="L4753" i="12"/>
  <c r="M4753" i="12" s="1"/>
  <c r="L3566" i="12"/>
  <c r="M3566" i="12" s="1"/>
  <c r="L3574" i="12"/>
  <c r="M3574" i="12" s="1"/>
  <c r="L3560" i="12"/>
  <c r="M3560" i="12" s="1"/>
  <c r="L3568" i="12"/>
  <c r="M3568" i="12" s="1"/>
  <c r="L3567" i="12"/>
  <c r="M3567" i="12" s="1"/>
  <c r="L3577" i="12"/>
  <c r="M3577" i="12" s="1"/>
  <c r="L3585" i="12"/>
  <c r="M3585" i="12" s="1"/>
  <c r="L3593" i="12"/>
  <c r="M3593" i="12" s="1"/>
  <c r="L3601" i="12"/>
  <c r="M3601" i="12" s="1"/>
  <c r="L3569" i="12"/>
  <c r="M3569" i="12" s="1"/>
  <c r="L3578" i="12"/>
  <c r="M3578" i="12" s="1"/>
  <c r="L3586" i="12"/>
  <c r="M3586" i="12" s="1"/>
  <c r="L3594" i="12"/>
  <c r="M3594" i="12" s="1"/>
  <c r="L3602" i="12"/>
  <c r="M3602" i="12" s="1"/>
  <c r="L3570" i="12"/>
  <c r="M3570" i="12" s="1"/>
  <c r="L3579" i="12"/>
  <c r="M3579" i="12" s="1"/>
  <c r="L3587" i="12"/>
  <c r="M3587" i="12" s="1"/>
  <c r="L3595" i="12"/>
  <c r="M3595" i="12" s="1"/>
  <c r="L3603" i="12"/>
  <c r="M3603" i="12" s="1"/>
  <c r="L3561" i="12"/>
  <c r="M3561" i="12" s="1"/>
  <c r="L3571" i="12"/>
  <c r="M3571" i="12" s="1"/>
  <c r="L3580" i="12"/>
  <c r="M3580" i="12" s="1"/>
  <c r="L3588" i="12"/>
  <c r="M3588" i="12" s="1"/>
  <c r="L3596" i="12"/>
  <c r="M3596" i="12" s="1"/>
  <c r="L3604" i="12"/>
  <c r="M3604" i="12" s="1"/>
  <c r="L3562" i="12"/>
  <c r="M3562" i="12" s="1"/>
  <c r="L3572" i="12"/>
  <c r="M3572" i="12" s="1"/>
  <c r="L3581" i="12"/>
  <c r="M3581" i="12" s="1"/>
  <c r="L3589" i="12"/>
  <c r="M3589" i="12" s="1"/>
  <c r="L3597" i="12"/>
  <c r="M3597" i="12" s="1"/>
  <c r="L3605" i="12"/>
  <c r="M3605" i="12" s="1"/>
  <c r="L3563" i="12"/>
  <c r="M3563" i="12" s="1"/>
  <c r="L3573" i="12"/>
  <c r="M3573" i="12" s="1"/>
  <c r="L3582" i="12"/>
  <c r="M3582" i="12" s="1"/>
  <c r="L3590" i="12"/>
  <c r="M3590" i="12" s="1"/>
  <c r="L3598" i="12"/>
  <c r="M3598" i="12" s="1"/>
  <c r="L3606" i="12"/>
  <c r="M3606" i="12" s="1"/>
  <c r="L3564" i="12"/>
  <c r="M3564" i="12" s="1"/>
  <c r="L3575" i="12"/>
  <c r="M3575" i="12" s="1"/>
  <c r="L3583" i="12"/>
  <c r="M3583" i="12" s="1"/>
  <c r="L3591" i="12"/>
  <c r="M3591" i="12" s="1"/>
  <c r="L3599" i="12"/>
  <c r="M3599" i="12" s="1"/>
  <c r="L3607" i="12"/>
  <c r="M3607" i="12" s="1"/>
  <c r="L3565" i="12"/>
  <c r="M3565" i="12" s="1"/>
  <c r="L3576" i="12"/>
  <c r="M3576" i="12" s="1"/>
  <c r="L3584" i="12"/>
  <c r="M3584" i="12" s="1"/>
  <c r="L3592" i="12"/>
  <c r="M3592" i="12" s="1"/>
  <c r="L3600" i="12"/>
  <c r="M3600" i="12" s="1"/>
  <c r="L2362" i="12"/>
  <c r="M2362" i="12" s="1"/>
  <c r="L2370" i="12"/>
  <c r="M2370" i="12" s="1"/>
  <c r="L2378" i="12"/>
  <c r="M2378" i="12" s="1"/>
  <c r="L2363" i="12"/>
  <c r="M2363" i="12" s="1"/>
  <c r="L2371" i="12"/>
  <c r="M2371" i="12" s="1"/>
  <c r="L2379" i="12"/>
  <c r="M2379" i="12" s="1"/>
  <c r="L2364" i="12"/>
  <c r="M2364" i="12" s="1"/>
  <c r="L2372" i="12"/>
  <c r="M2372" i="12" s="1"/>
  <c r="L2380" i="12"/>
  <c r="M2380" i="12" s="1"/>
  <c r="L2365" i="12"/>
  <c r="M2365" i="12" s="1"/>
  <c r="L2373" i="12"/>
  <c r="M2373" i="12" s="1"/>
  <c r="L2381" i="12"/>
  <c r="M2381" i="12" s="1"/>
  <c r="L2360" i="12"/>
  <c r="M2360" i="12" s="1"/>
  <c r="L2368" i="12"/>
  <c r="M2368" i="12" s="1"/>
  <c r="L2376" i="12"/>
  <c r="M2376" i="12" s="1"/>
  <c r="L2382" i="12"/>
  <c r="M2382" i="12" s="1"/>
  <c r="L2361" i="12"/>
  <c r="M2361" i="12" s="1"/>
  <c r="L2383" i="12"/>
  <c r="M2383" i="12" s="1"/>
  <c r="L2366" i="12"/>
  <c r="M2366" i="12" s="1"/>
  <c r="L2367" i="12"/>
  <c r="M2367" i="12" s="1"/>
  <c r="L2369" i="12"/>
  <c r="M2369" i="12" s="1"/>
  <c r="L2375" i="12"/>
  <c r="M2375" i="12" s="1"/>
  <c r="L2377" i="12"/>
  <c r="M2377" i="12" s="1"/>
  <c r="L2374" i="12"/>
  <c r="M2374" i="12" s="1"/>
  <c r="L2338" i="12"/>
  <c r="M2338" i="12" s="1"/>
  <c r="L2346" i="12"/>
  <c r="M2346" i="12" s="1"/>
  <c r="L2354" i="12"/>
  <c r="M2354" i="12" s="1"/>
  <c r="L2339" i="12"/>
  <c r="M2339" i="12" s="1"/>
  <c r="L2347" i="12"/>
  <c r="M2347" i="12" s="1"/>
  <c r="L2355" i="12"/>
  <c r="M2355" i="12" s="1"/>
  <c r="L2340" i="12"/>
  <c r="M2340" i="12" s="1"/>
  <c r="L2348" i="12"/>
  <c r="M2348" i="12" s="1"/>
  <c r="L2356" i="12"/>
  <c r="M2356" i="12" s="1"/>
  <c r="L2341" i="12"/>
  <c r="M2341" i="12" s="1"/>
  <c r="L2349" i="12"/>
  <c r="M2349" i="12" s="1"/>
  <c r="L2357" i="12"/>
  <c r="M2357" i="12" s="1"/>
  <c r="L2336" i="12"/>
  <c r="M2336" i="12" s="1"/>
  <c r="L2344" i="12"/>
  <c r="M2344" i="12" s="1"/>
  <c r="L2352" i="12"/>
  <c r="M2352" i="12" s="1"/>
  <c r="L2337" i="12"/>
  <c r="M2337" i="12" s="1"/>
  <c r="L2359" i="12"/>
  <c r="M2359" i="12" s="1"/>
  <c r="L2342" i="12"/>
  <c r="M2342" i="12" s="1"/>
  <c r="L2343" i="12"/>
  <c r="M2343" i="12" s="1"/>
  <c r="L2345" i="12"/>
  <c r="M2345" i="12" s="1"/>
  <c r="L2350" i="12"/>
  <c r="M2350" i="12" s="1"/>
  <c r="L2353" i="12"/>
  <c r="M2353" i="12" s="1"/>
  <c r="L2358" i="12"/>
  <c r="M2358" i="12" s="1"/>
  <c r="L2351" i="12"/>
  <c r="M2351" i="12" s="1"/>
  <c r="L1898" i="12"/>
  <c r="M1898" i="12" s="1"/>
  <c r="L1906" i="12"/>
  <c r="M1906" i="12" s="1"/>
  <c r="L1914" i="12"/>
  <c r="M1914" i="12" s="1"/>
  <c r="L1922" i="12"/>
  <c r="M1922" i="12" s="1"/>
  <c r="L1930" i="12"/>
  <c r="M1930" i="12" s="1"/>
  <c r="L1938" i="12"/>
  <c r="M1938" i="12" s="1"/>
  <c r="L1946" i="12"/>
  <c r="M1946" i="12" s="1"/>
  <c r="L1954" i="12"/>
  <c r="M1954" i="12" s="1"/>
  <c r="L1899" i="12"/>
  <c r="M1899" i="12" s="1"/>
  <c r="L1907" i="12"/>
  <c r="M1907" i="12" s="1"/>
  <c r="L1915" i="12"/>
  <c r="M1915" i="12" s="1"/>
  <c r="L1923" i="12"/>
  <c r="M1923" i="12" s="1"/>
  <c r="L1931" i="12"/>
  <c r="M1931" i="12" s="1"/>
  <c r="L1939" i="12"/>
  <c r="M1939" i="12" s="1"/>
  <c r="L1947" i="12"/>
  <c r="M1947" i="12" s="1"/>
  <c r="L1955" i="12"/>
  <c r="M1955" i="12" s="1"/>
  <c r="L1900" i="12"/>
  <c r="M1900" i="12" s="1"/>
  <c r="L1908" i="12"/>
  <c r="M1908" i="12" s="1"/>
  <c r="L1916" i="12"/>
  <c r="M1916" i="12" s="1"/>
  <c r="L1924" i="12"/>
  <c r="M1924" i="12" s="1"/>
  <c r="L1932" i="12"/>
  <c r="M1932" i="12" s="1"/>
  <c r="L1940" i="12"/>
  <c r="M1940" i="12" s="1"/>
  <c r="L1948" i="12"/>
  <c r="M1948" i="12" s="1"/>
  <c r="L1956" i="12"/>
  <c r="M1956" i="12" s="1"/>
  <c r="L1901" i="12"/>
  <c r="M1901" i="12" s="1"/>
  <c r="L1909" i="12"/>
  <c r="M1909" i="12" s="1"/>
  <c r="L1917" i="12"/>
  <c r="M1917" i="12" s="1"/>
  <c r="L1925" i="12"/>
  <c r="M1925" i="12" s="1"/>
  <c r="L1933" i="12"/>
  <c r="M1933" i="12" s="1"/>
  <c r="L1941" i="12"/>
  <c r="M1941" i="12" s="1"/>
  <c r="L1949" i="12"/>
  <c r="M1949" i="12" s="1"/>
  <c r="L1957" i="12"/>
  <c r="M1957" i="12" s="1"/>
  <c r="L1902" i="12"/>
  <c r="M1902" i="12" s="1"/>
  <c r="L1910" i="12"/>
  <c r="M1910" i="12" s="1"/>
  <c r="L1918" i="12"/>
  <c r="M1918" i="12" s="1"/>
  <c r="L1926" i="12"/>
  <c r="M1926" i="12" s="1"/>
  <c r="L1934" i="12"/>
  <c r="M1934" i="12" s="1"/>
  <c r="L1942" i="12"/>
  <c r="M1942" i="12" s="1"/>
  <c r="L1950" i="12"/>
  <c r="M1950" i="12" s="1"/>
  <c r="L1958" i="12"/>
  <c r="M1958" i="12" s="1"/>
  <c r="L1896" i="12"/>
  <c r="M1896" i="12" s="1"/>
  <c r="L1904" i="12"/>
  <c r="M1904" i="12" s="1"/>
  <c r="L1912" i="12"/>
  <c r="M1912" i="12" s="1"/>
  <c r="L1920" i="12"/>
  <c r="M1920" i="12" s="1"/>
  <c r="L1928" i="12"/>
  <c r="M1928" i="12" s="1"/>
  <c r="L1936" i="12"/>
  <c r="M1936" i="12" s="1"/>
  <c r="L1944" i="12"/>
  <c r="M1944" i="12" s="1"/>
  <c r="L1952" i="12"/>
  <c r="M1952" i="12" s="1"/>
  <c r="L1960" i="12"/>
  <c r="M1960" i="12" s="1"/>
  <c r="L1897" i="12"/>
  <c r="M1897" i="12" s="1"/>
  <c r="L1905" i="12"/>
  <c r="M1905" i="12" s="1"/>
  <c r="L1913" i="12"/>
  <c r="M1913" i="12" s="1"/>
  <c r="L1921" i="12"/>
  <c r="M1921" i="12" s="1"/>
  <c r="L1929" i="12"/>
  <c r="M1929" i="12" s="1"/>
  <c r="L1937" i="12"/>
  <c r="M1937" i="12" s="1"/>
  <c r="L1945" i="12"/>
  <c r="M1945" i="12" s="1"/>
  <c r="L1953" i="12"/>
  <c r="M1953" i="12" s="1"/>
  <c r="L1959" i="12"/>
  <c r="M1959" i="12" s="1"/>
  <c r="L1903" i="12"/>
  <c r="M1903" i="12" s="1"/>
  <c r="L1911" i="12"/>
  <c r="M1911" i="12" s="1"/>
  <c r="L1919" i="12"/>
  <c r="M1919" i="12" s="1"/>
  <c r="L1927" i="12"/>
  <c r="M1927" i="12" s="1"/>
  <c r="L1943" i="12"/>
  <c r="M1943" i="12" s="1"/>
  <c r="L1951" i="12"/>
  <c r="M1951" i="12" s="1"/>
  <c r="L1935" i="12"/>
  <c r="M1935" i="12" s="1"/>
  <c r="L1242" i="12"/>
  <c r="M1242" i="12" s="1"/>
  <c r="L1250" i="12"/>
  <c r="M1250" i="12" s="1"/>
  <c r="L1243" i="12"/>
  <c r="M1243" i="12" s="1"/>
  <c r="L1251" i="12"/>
  <c r="M1251" i="12" s="1"/>
  <c r="L1244" i="12"/>
  <c r="M1244" i="12" s="1"/>
  <c r="L1254" i="12"/>
  <c r="M1254" i="12" s="1"/>
  <c r="L1262" i="12"/>
  <c r="M1262" i="12" s="1"/>
  <c r="L1270" i="12"/>
  <c r="M1270" i="12" s="1"/>
  <c r="L1278" i="12"/>
  <c r="M1278" i="12" s="1"/>
  <c r="L1286" i="12"/>
  <c r="M1286" i="12" s="1"/>
  <c r="L1294" i="12"/>
  <c r="M1294" i="12" s="1"/>
  <c r="L1245" i="12"/>
  <c r="M1245" i="12" s="1"/>
  <c r="L1255" i="12"/>
  <c r="M1255" i="12" s="1"/>
  <c r="L1263" i="12"/>
  <c r="M1263" i="12" s="1"/>
  <c r="L1271" i="12"/>
  <c r="M1271" i="12" s="1"/>
  <c r="L1279" i="12"/>
  <c r="M1279" i="12" s="1"/>
  <c r="L1287" i="12"/>
  <c r="M1287" i="12" s="1"/>
  <c r="L1295" i="12"/>
  <c r="M1295" i="12" s="1"/>
  <c r="L1246" i="12"/>
  <c r="M1246" i="12" s="1"/>
  <c r="L1256" i="12"/>
  <c r="M1256" i="12" s="1"/>
  <c r="L1264" i="12"/>
  <c r="M1264" i="12" s="1"/>
  <c r="L1272" i="12"/>
  <c r="M1272" i="12" s="1"/>
  <c r="L1280" i="12"/>
  <c r="M1280" i="12" s="1"/>
  <c r="L1288" i="12"/>
  <c r="M1288" i="12" s="1"/>
  <c r="L1296" i="12"/>
  <c r="M1296" i="12" s="1"/>
  <c r="L1237" i="12"/>
  <c r="M1237" i="12" s="1"/>
  <c r="L1247" i="12"/>
  <c r="M1247" i="12" s="1"/>
  <c r="L1257" i="12"/>
  <c r="M1257" i="12" s="1"/>
  <c r="L1265" i="12"/>
  <c r="M1265" i="12" s="1"/>
  <c r="L1273" i="12"/>
  <c r="M1273" i="12" s="1"/>
  <c r="L1281" i="12"/>
  <c r="M1281" i="12" s="1"/>
  <c r="L1289" i="12"/>
  <c r="M1289" i="12" s="1"/>
  <c r="L1297" i="12"/>
  <c r="M1297" i="12" s="1"/>
  <c r="L1238" i="12"/>
  <c r="M1238" i="12" s="1"/>
  <c r="L1248" i="12"/>
  <c r="M1248" i="12" s="1"/>
  <c r="L1258" i="12"/>
  <c r="M1258" i="12" s="1"/>
  <c r="L1266" i="12"/>
  <c r="M1266" i="12" s="1"/>
  <c r="L1274" i="12"/>
  <c r="M1274" i="12" s="1"/>
  <c r="L1282" i="12"/>
  <c r="M1282" i="12" s="1"/>
  <c r="L1290" i="12"/>
  <c r="M1290" i="12" s="1"/>
  <c r="L1239" i="12"/>
  <c r="M1239" i="12" s="1"/>
  <c r="L1249" i="12"/>
  <c r="M1249" i="12" s="1"/>
  <c r="L1259" i="12"/>
  <c r="M1259" i="12" s="1"/>
  <c r="L1267" i="12"/>
  <c r="M1267" i="12" s="1"/>
  <c r="L1275" i="12"/>
  <c r="M1275" i="12" s="1"/>
  <c r="L1283" i="12"/>
  <c r="M1283" i="12" s="1"/>
  <c r="L1291" i="12"/>
  <c r="M1291" i="12" s="1"/>
  <c r="L1240" i="12"/>
  <c r="M1240" i="12" s="1"/>
  <c r="L1252" i="12"/>
  <c r="M1252" i="12" s="1"/>
  <c r="L1260" i="12"/>
  <c r="M1260" i="12" s="1"/>
  <c r="L1268" i="12"/>
  <c r="M1268" i="12" s="1"/>
  <c r="L1276" i="12"/>
  <c r="M1276" i="12" s="1"/>
  <c r="L1284" i="12"/>
  <c r="M1284" i="12" s="1"/>
  <c r="L1292" i="12"/>
  <c r="M1292" i="12" s="1"/>
  <c r="L1261" i="12"/>
  <c r="M1261" i="12" s="1"/>
  <c r="L1269" i="12"/>
  <c r="M1269" i="12" s="1"/>
  <c r="L1277" i="12"/>
  <c r="M1277" i="12" s="1"/>
  <c r="L1285" i="12"/>
  <c r="M1285" i="12" s="1"/>
  <c r="L1293" i="12"/>
  <c r="M1293" i="12" s="1"/>
  <c r="L1241" i="12"/>
  <c r="M1241" i="12" s="1"/>
  <c r="L1253" i="12"/>
  <c r="M1253" i="12" s="1"/>
  <c r="L863" i="12"/>
  <c r="M863" i="12" s="1"/>
  <c r="L871" i="12"/>
  <c r="M871" i="12" s="1"/>
  <c r="L879" i="12"/>
  <c r="M879" i="12" s="1"/>
  <c r="L887" i="12"/>
  <c r="M887" i="12" s="1"/>
  <c r="L895" i="12"/>
  <c r="M895" i="12" s="1"/>
  <c r="L903" i="12"/>
  <c r="M903" i="12" s="1"/>
  <c r="L911" i="12"/>
  <c r="M911" i="12" s="1"/>
  <c r="L864" i="12"/>
  <c r="M864" i="12" s="1"/>
  <c r="L872" i="12"/>
  <c r="M872" i="12" s="1"/>
  <c r="L880" i="12"/>
  <c r="M880" i="12" s="1"/>
  <c r="L888" i="12"/>
  <c r="M888" i="12" s="1"/>
  <c r="L896" i="12"/>
  <c r="M896" i="12" s="1"/>
  <c r="L904" i="12"/>
  <c r="M904" i="12" s="1"/>
  <c r="L912" i="12"/>
  <c r="M912" i="12" s="1"/>
  <c r="L865" i="12"/>
  <c r="M865" i="12" s="1"/>
  <c r="L873" i="12"/>
  <c r="M873" i="12" s="1"/>
  <c r="L881" i="12"/>
  <c r="M881" i="12" s="1"/>
  <c r="L889" i="12"/>
  <c r="M889" i="12" s="1"/>
  <c r="L897" i="12"/>
  <c r="M897" i="12" s="1"/>
  <c r="L905" i="12"/>
  <c r="M905" i="12" s="1"/>
  <c r="L913" i="12"/>
  <c r="M913" i="12" s="1"/>
  <c r="L858" i="12"/>
  <c r="M858" i="12" s="1"/>
  <c r="L866" i="12"/>
  <c r="M866" i="12" s="1"/>
  <c r="L874" i="12"/>
  <c r="M874" i="12" s="1"/>
  <c r="L882" i="12"/>
  <c r="M882" i="12" s="1"/>
  <c r="L890" i="12"/>
  <c r="M890" i="12" s="1"/>
  <c r="L898" i="12"/>
  <c r="M898" i="12" s="1"/>
  <c r="L906" i="12"/>
  <c r="M906" i="12" s="1"/>
  <c r="L914" i="12"/>
  <c r="M914" i="12" s="1"/>
  <c r="L859" i="12"/>
  <c r="M859" i="12" s="1"/>
  <c r="L867" i="12"/>
  <c r="M867" i="12" s="1"/>
  <c r="L875" i="12"/>
  <c r="M875" i="12" s="1"/>
  <c r="L883" i="12"/>
  <c r="M883" i="12" s="1"/>
  <c r="L891" i="12"/>
  <c r="M891" i="12" s="1"/>
  <c r="L899" i="12"/>
  <c r="M899" i="12" s="1"/>
  <c r="L907" i="12"/>
  <c r="M907" i="12" s="1"/>
  <c r="L915" i="12"/>
  <c r="M915" i="12" s="1"/>
  <c r="L860" i="12"/>
  <c r="M860" i="12" s="1"/>
  <c r="L868" i="12"/>
  <c r="M868" i="12" s="1"/>
  <c r="L876" i="12"/>
  <c r="M876" i="12" s="1"/>
  <c r="L884" i="12"/>
  <c r="M884" i="12" s="1"/>
  <c r="L892" i="12"/>
  <c r="M892" i="12" s="1"/>
  <c r="L900" i="12"/>
  <c r="M900" i="12" s="1"/>
  <c r="L908" i="12"/>
  <c r="M908" i="12" s="1"/>
  <c r="L916" i="12"/>
  <c r="M916" i="12" s="1"/>
  <c r="L861" i="12"/>
  <c r="M861" i="12" s="1"/>
  <c r="L869" i="12"/>
  <c r="M869" i="12" s="1"/>
  <c r="L877" i="12"/>
  <c r="M877" i="12" s="1"/>
  <c r="L885" i="12"/>
  <c r="M885" i="12" s="1"/>
  <c r="L893" i="12"/>
  <c r="M893" i="12" s="1"/>
  <c r="L901" i="12"/>
  <c r="M901" i="12" s="1"/>
  <c r="L909" i="12"/>
  <c r="M909" i="12" s="1"/>
  <c r="L862" i="12"/>
  <c r="M862" i="12" s="1"/>
  <c r="L870" i="12"/>
  <c r="M870" i="12" s="1"/>
  <c r="L878" i="12"/>
  <c r="M878" i="12" s="1"/>
  <c r="L886" i="12"/>
  <c r="M886" i="12" s="1"/>
  <c r="L894" i="12"/>
  <c r="M894" i="12" s="1"/>
  <c r="L902" i="12"/>
  <c r="M902" i="12" s="1"/>
  <c r="L910" i="12"/>
  <c r="M910" i="12" s="1"/>
  <c r="L458" i="12"/>
  <c r="M458" i="12" s="1"/>
  <c r="L466" i="12"/>
  <c r="M466" i="12" s="1"/>
  <c r="L474" i="12"/>
  <c r="M474" i="12" s="1"/>
  <c r="L482" i="12"/>
  <c r="M482" i="12" s="1"/>
  <c r="L490" i="12"/>
  <c r="M490" i="12" s="1"/>
  <c r="L498" i="12"/>
  <c r="M498" i="12" s="1"/>
  <c r="L506" i="12"/>
  <c r="M506" i="12" s="1"/>
  <c r="L514" i="12"/>
  <c r="M514" i="12" s="1"/>
  <c r="L460" i="12"/>
  <c r="M460" i="12" s="1"/>
  <c r="L468" i="12"/>
  <c r="M468" i="12" s="1"/>
  <c r="L476" i="12"/>
  <c r="M476" i="12" s="1"/>
  <c r="L484" i="12"/>
  <c r="M484" i="12" s="1"/>
  <c r="L492" i="12"/>
  <c r="M492" i="12" s="1"/>
  <c r="L500" i="12"/>
  <c r="M500" i="12" s="1"/>
  <c r="L508" i="12"/>
  <c r="M508" i="12" s="1"/>
  <c r="L516" i="12"/>
  <c r="M516" i="12" s="1"/>
  <c r="L461" i="12"/>
  <c r="M461" i="12" s="1"/>
  <c r="L469" i="12"/>
  <c r="M469" i="12" s="1"/>
  <c r="L477" i="12"/>
  <c r="M477" i="12" s="1"/>
  <c r="L485" i="12"/>
  <c r="M485" i="12" s="1"/>
  <c r="L493" i="12"/>
  <c r="M493" i="12" s="1"/>
  <c r="L501" i="12"/>
  <c r="M501" i="12" s="1"/>
  <c r="L509" i="12"/>
  <c r="M509" i="12" s="1"/>
  <c r="L517" i="12"/>
  <c r="M517" i="12" s="1"/>
  <c r="L462" i="12"/>
  <c r="M462" i="12" s="1"/>
  <c r="L470" i="12"/>
  <c r="M470" i="12" s="1"/>
  <c r="L478" i="12"/>
  <c r="M478" i="12" s="1"/>
  <c r="L486" i="12"/>
  <c r="M486" i="12" s="1"/>
  <c r="L494" i="12"/>
  <c r="M494" i="12" s="1"/>
  <c r="L502" i="12"/>
  <c r="M502" i="12" s="1"/>
  <c r="L510" i="12"/>
  <c r="M510" i="12" s="1"/>
  <c r="L518" i="12"/>
  <c r="M518" i="12" s="1"/>
  <c r="L463" i="12"/>
  <c r="M463" i="12" s="1"/>
  <c r="L471" i="12"/>
  <c r="M471" i="12" s="1"/>
  <c r="L479" i="12"/>
  <c r="M479" i="12" s="1"/>
  <c r="L487" i="12"/>
  <c r="M487" i="12" s="1"/>
  <c r="L495" i="12"/>
  <c r="M495" i="12" s="1"/>
  <c r="L503" i="12"/>
  <c r="M503" i="12" s="1"/>
  <c r="L511" i="12"/>
  <c r="M511" i="12" s="1"/>
  <c r="L519" i="12"/>
  <c r="M519" i="12" s="1"/>
  <c r="L464" i="12"/>
  <c r="M464" i="12" s="1"/>
  <c r="L472" i="12"/>
  <c r="M472" i="12" s="1"/>
  <c r="L480" i="12"/>
  <c r="M480" i="12" s="1"/>
  <c r="L488" i="12"/>
  <c r="M488" i="12" s="1"/>
  <c r="L496" i="12"/>
  <c r="M496" i="12" s="1"/>
  <c r="L504" i="12"/>
  <c r="M504" i="12" s="1"/>
  <c r="L512" i="12"/>
  <c r="M512" i="12" s="1"/>
  <c r="L465" i="12"/>
  <c r="M465" i="12" s="1"/>
  <c r="L473" i="12"/>
  <c r="M473" i="12" s="1"/>
  <c r="L481" i="12"/>
  <c r="M481" i="12" s="1"/>
  <c r="L489" i="12"/>
  <c r="M489" i="12" s="1"/>
  <c r="L497" i="12"/>
  <c r="M497" i="12" s="1"/>
  <c r="L505" i="12"/>
  <c r="M505" i="12" s="1"/>
  <c r="L513" i="12"/>
  <c r="M513" i="12" s="1"/>
  <c r="L467" i="12"/>
  <c r="M467" i="12" s="1"/>
  <c r="L475" i="12"/>
  <c r="M475" i="12" s="1"/>
  <c r="L483" i="12"/>
  <c r="M483" i="12" s="1"/>
  <c r="L491" i="12"/>
  <c r="M491" i="12" s="1"/>
  <c r="L499" i="12"/>
  <c r="M499" i="12" s="1"/>
  <c r="L507" i="12"/>
  <c r="M507" i="12" s="1"/>
  <c r="L515" i="12"/>
  <c r="M515" i="12" s="1"/>
  <c r="L459" i="12"/>
  <c r="M459" i="12" s="1"/>
  <c r="L346" i="12"/>
  <c r="M346" i="12" s="1"/>
  <c r="L354" i="12"/>
  <c r="M354" i="12" s="1"/>
  <c r="L362" i="12"/>
  <c r="M362" i="12" s="1"/>
  <c r="L370" i="12"/>
  <c r="M370" i="12" s="1"/>
  <c r="L378" i="12"/>
  <c r="M378" i="12" s="1"/>
  <c r="L386" i="12"/>
  <c r="M386" i="12" s="1"/>
  <c r="L394" i="12"/>
  <c r="M394" i="12" s="1"/>
  <c r="L402" i="12"/>
  <c r="M402" i="12" s="1"/>
  <c r="L348" i="12"/>
  <c r="M348" i="12" s="1"/>
  <c r="L356" i="12"/>
  <c r="M356" i="12" s="1"/>
  <c r="L364" i="12"/>
  <c r="M364" i="12" s="1"/>
  <c r="L372" i="12"/>
  <c r="M372" i="12" s="1"/>
  <c r="L380" i="12"/>
  <c r="M380" i="12" s="1"/>
  <c r="L388" i="12"/>
  <c r="M388" i="12" s="1"/>
  <c r="L396" i="12"/>
  <c r="M396" i="12" s="1"/>
  <c r="L349" i="12"/>
  <c r="M349" i="12" s="1"/>
  <c r="L357" i="12"/>
  <c r="M357" i="12" s="1"/>
  <c r="L365" i="12"/>
  <c r="M365" i="12" s="1"/>
  <c r="L373" i="12"/>
  <c r="M373" i="12" s="1"/>
  <c r="L381" i="12"/>
  <c r="M381" i="12" s="1"/>
  <c r="L389" i="12"/>
  <c r="M389" i="12" s="1"/>
  <c r="L397" i="12"/>
  <c r="M397" i="12" s="1"/>
  <c r="L350" i="12"/>
  <c r="M350" i="12" s="1"/>
  <c r="L358" i="12"/>
  <c r="M358" i="12" s="1"/>
  <c r="L366" i="12"/>
  <c r="M366" i="12" s="1"/>
  <c r="L374" i="12"/>
  <c r="M374" i="12" s="1"/>
  <c r="L382" i="12"/>
  <c r="M382" i="12" s="1"/>
  <c r="L390" i="12"/>
  <c r="M390" i="12" s="1"/>
  <c r="L398" i="12"/>
  <c r="M398" i="12" s="1"/>
  <c r="L351" i="12"/>
  <c r="M351" i="12" s="1"/>
  <c r="L359" i="12"/>
  <c r="M359" i="12" s="1"/>
  <c r="L367" i="12"/>
  <c r="M367" i="12" s="1"/>
  <c r="L375" i="12"/>
  <c r="M375" i="12" s="1"/>
  <c r="L383" i="12"/>
  <c r="M383" i="12" s="1"/>
  <c r="L391" i="12"/>
  <c r="M391" i="12" s="1"/>
  <c r="L399" i="12"/>
  <c r="M399" i="12" s="1"/>
  <c r="L352" i="12"/>
  <c r="M352" i="12" s="1"/>
  <c r="L360" i="12"/>
  <c r="M360" i="12" s="1"/>
  <c r="L368" i="12"/>
  <c r="M368" i="12" s="1"/>
  <c r="L376" i="12"/>
  <c r="M376" i="12" s="1"/>
  <c r="L384" i="12"/>
  <c r="M384" i="12" s="1"/>
  <c r="L392" i="12"/>
  <c r="M392" i="12" s="1"/>
  <c r="L400" i="12"/>
  <c r="M400" i="12" s="1"/>
  <c r="L353" i="12"/>
  <c r="M353" i="12" s="1"/>
  <c r="L361" i="12"/>
  <c r="M361" i="12" s="1"/>
  <c r="L369" i="12"/>
  <c r="M369" i="12" s="1"/>
  <c r="L377" i="12"/>
  <c r="M377" i="12" s="1"/>
  <c r="L385" i="12"/>
  <c r="M385" i="12" s="1"/>
  <c r="L393" i="12"/>
  <c r="M393" i="12" s="1"/>
  <c r="L401" i="12"/>
  <c r="M401" i="12" s="1"/>
  <c r="L403" i="12"/>
  <c r="M403" i="12" s="1"/>
  <c r="L347" i="12"/>
  <c r="M347" i="12" s="1"/>
  <c r="L355" i="12"/>
  <c r="M355" i="12" s="1"/>
  <c r="L363" i="12"/>
  <c r="M363" i="12" s="1"/>
  <c r="L371" i="12"/>
  <c r="M371" i="12" s="1"/>
  <c r="L379" i="12"/>
  <c r="M379" i="12" s="1"/>
  <c r="L387" i="12"/>
  <c r="M387" i="12" s="1"/>
  <c r="L395" i="12"/>
  <c r="M395" i="12" s="1"/>
  <c r="L234" i="12"/>
  <c r="M234" i="12" s="1"/>
  <c r="L242" i="12"/>
  <c r="M242" i="12" s="1"/>
  <c r="L250" i="12"/>
  <c r="M250" i="12" s="1"/>
  <c r="L258" i="12"/>
  <c r="M258" i="12" s="1"/>
  <c r="L266" i="12"/>
  <c r="M266" i="12" s="1"/>
  <c r="L274" i="12"/>
  <c r="M274" i="12" s="1"/>
  <c r="L282" i="12"/>
  <c r="M282" i="12" s="1"/>
  <c r="L236" i="12"/>
  <c r="M236" i="12" s="1"/>
  <c r="L244" i="12"/>
  <c r="M244" i="12" s="1"/>
  <c r="L252" i="12"/>
  <c r="M252" i="12" s="1"/>
  <c r="L260" i="12"/>
  <c r="M260" i="12" s="1"/>
  <c r="L268" i="12"/>
  <c r="M268" i="12" s="1"/>
  <c r="L276" i="12"/>
  <c r="M276" i="12" s="1"/>
  <c r="L284" i="12"/>
  <c r="M284" i="12" s="1"/>
  <c r="L237" i="12"/>
  <c r="M237" i="12" s="1"/>
  <c r="L245" i="12"/>
  <c r="M245" i="12" s="1"/>
  <c r="L253" i="12"/>
  <c r="M253" i="12" s="1"/>
  <c r="L261" i="12"/>
  <c r="M261" i="12" s="1"/>
  <c r="L269" i="12"/>
  <c r="M269" i="12" s="1"/>
  <c r="L277" i="12"/>
  <c r="M277" i="12" s="1"/>
  <c r="L285" i="12"/>
  <c r="M285" i="12" s="1"/>
  <c r="L238" i="12"/>
  <c r="M238" i="12" s="1"/>
  <c r="L246" i="12"/>
  <c r="M246" i="12" s="1"/>
  <c r="L254" i="12"/>
  <c r="M254" i="12" s="1"/>
  <c r="L262" i="12"/>
  <c r="M262" i="12" s="1"/>
  <c r="L270" i="12"/>
  <c r="M270" i="12" s="1"/>
  <c r="L278" i="12"/>
  <c r="M278" i="12" s="1"/>
  <c r="L286" i="12"/>
  <c r="M286" i="12" s="1"/>
  <c r="L239" i="12"/>
  <c r="M239" i="12" s="1"/>
  <c r="L247" i="12"/>
  <c r="M247" i="12" s="1"/>
  <c r="L255" i="12"/>
  <c r="M255" i="12" s="1"/>
  <c r="L263" i="12"/>
  <c r="M263" i="12" s="1"/>
  <c r="L271" i="12"/>
  <c r="M271" i="12" s="1"/>
  <c r="L279" i="12"/>
  <c r="M279" i="12" s="1"/>
  <c r="L287" i="12"/>
  <c r="M287" i="12" s="1"/>
  <c r="L240" i="12"/>
  <c r="M240" i="12" s="1"/>
  <c r="L248" i="12"/>
  <c r="M248" i="12" s="1"/>
  <c r="L256" i="12"/>
  <c r="M256" i="12" s="1"/>
  <c r="L264" i="12"/>
  <c r="M264" i="12" s="1"/>
  <c r="L272" i="12"/>
  <c r="M272" i="12" s="1"/>
  <c r="L280" i="12"/>
  <c r="M280" i="12" s="1"/>
  <c r="L241" i="12"/>
  <c r="M241" i="12" s="1"/>
  <c r="L249" i="12"/>
  <c r="M249" i="12" s="1"/>
  <c r="L257" i="12"/>
  <c r="M257" i="12" s="1"/>
  <c r="L265" i="12"/>
  <c r="M265" i="12" s="1"/>
  <c r="L273" i="12"/>
  <c r="M273" i="12" s="1"/>
  <c r="L281" i="12"/>
  <c r="M281" i="12" s="1"/>
  <c r="L275" i="12"/>
  <c r="M275" i="12" s="1"/>
  <c r="L283" i="12"/>
  <c r="M283" i="12" s="1"/>
  <c r="L235" i="12"/>
  <c r="M235" i="12" s="1"/>
  <c r="L243" i="12"/>
  <c r="M243" i="12" s="1"/>
  <c r="L251" i="12"/>
  <c r="M251" i="12" s="1"/>
  <c r="L259" i="12"/>
  <c r="M259" i="12" s="1"/>
  <c r="L267" i="12"/>
  <c r="M267" i="12" s="1"/>
  <c r="L2" i="12"/>
  <c r="M2" i="12" s="1"/>
  <c r="L10" i="12"/>
  <c r="M10" i="12" s="1"/>
  <c r="L18" i="12"/>
  <c r="M18" i="12" s="1"/>
  <c r="L26" i="12"/>
  <c r="M26" i="12" s="1"/>
  <c r="L34" i="12"/>
  <c r="M34" i="12" s="1"/>
  <c r="L42" i="12"/>
  <c r="M42" i="12" s="1"/>
  <c r="L3" i="12"/>
  <c r="M3" i="12" s="1"/>
  <c r="L11" i="12"/>
  <c r="M11" i="12" s="1"/>
  <c r="L4" i="12"/>
  <c r="M4" i="12" s="1"/>
  <c r="L12" i="12"/>
  <c r="M12" i="12" s="1"/>
  <c r="L20" i="12"/>
  <c r="M20" i="12" s="1"/>
  <c r="L28" i="12"/>
  <c r="M28" i="12" s="1"/>
  <c r="L36" i="12"/>
  <c r="M36" i="12" s="1"/>
  <c r="L44" i="12"/>
  <c r="M44" i="12" s="1"/>
  <c r="L5" i="12"/>
  <c r="M5" i="12" s="1"/>
  <c r="L13" i="12"/>
  <c r="M13" i="12" s="1"/>
  <c r="L21" i="12"/>
  <c r="M21" i="12" s="1"/>
  <c r="L29" i="12"/>
  <c r="M29" i="12" s="1"/>
  <c r="L37" i="12"/>
  <c r="M37" i="12" s="1"/>
  <c r="L45" i="12"/>
  <c r="M45" i="12" s="1"/>
  <c r="L6" i="12"/>
  <c r="M6" i="12" s="1"/>
  <c r="L14" i="12"/>
  <c r="M14" i="12" s="1"/>
  <c r="L22" i="12"/>
  <c r="M22" i="12" s="1"/>
  <c r="L30" i="12"/>
  <c r="M30" i="12" s="1"/>
  <c r="L38" i="12"/>
  <c r="M38" i="12" s="1"/>
  <c r="L46" i="12"/>
  <c r="M46" i="12" s="1"/>
  <c r="L7" i="12"/>
  <c r="M7" i="12" s="1"/>
  <c r="L15" i="12"/>
  <c r="M15" i="12" s="1"/>
  <c r="L23" i="12"/>
  <c r="M23" i="12" s="1"/>
  <c r="L31" i="12"/>
  <c r="M31" i="12" s="1"/>
  <c r="L39" i="12"/>
  <c r="M39" i="12" s="1"/>
  <c r="L47" i="12"/>
  <c r="M47" i="12" s="1"/>
  <c r="L8" i="12"/>
  <c r="M8" i="12" s="1"/>
  <c r="L16" i="12"/>
  <c r="M16" i="12" s="1"/>
  <c r="L24" i="12"/>
  <c r="M24" i="12" s="1"/>
  <c r="L32" i="12"/>
  <c r="M32" i="12" s="1"/>
  <c r="L40" i="12"/>
  <c r="M40" i="12" s="1"/>
  <c r="L48" i="12"/>
  <c r="M48" i="12" s="1"/>
  <c r="L9" i="12"/>
  <c r="M9" i="12" s="1"/>
  <c r="L17" i="12"/>
  <c r="M17" i="12" s="1"/>
  <c r="L25" i="12"/>
  <c r="M25" i="12" s="1"/>
  <c r="L33" i="12"/>
  <c r="M33" i="12" s="1"/>
  <c r="L41" i="12"/>
  <c r="M41" i="12" s="1"/>
  <c r="L19" i="12"/>
  <c r="M19" i="12" s="1"/>
  <c r="L27" i="12"/>
  <c r="M27" i="12" s="1"/>
  <c r="L35" i="12"/>
  <c r="M35" i="12" s="1"/>
  <c r="L43" i="12"/>
  <c r="M43" i="12" s="1"/>
  <c r="L5992" i="12"/>
  <c r="M5992" i="12" s="1"/>
  <c r="L5984" i="12"/>
  <c r="M5984" i="12" s="1"/>
  <c r="L5976" i="12"/>
  <c r="M5976" i="12" s="1"/>
  <c r="L5968" i="12"/>
  <c r="M5968" i="12" s="1"/>
  <c r="L5960" i="12"/>
  <c r="M5960" i="12" s="1"/>
  <c r="L5952" i="12"/>
  <c r="M5952" i="12" s="1"/>
  <c r="L5944" i="12"/>
  <c r="M5944" i="12" s="1"/>
  <c r="L5936" i="12"/>
  <c r="M5936" i="12" s="1"/>
  <c r="L5928" i="12"/>
  <c r="M5928" i="12" s="1"/>
  <c r="L5872" i="12"/>
  <c r="M5872" i="12" s="1"/>
  <c r="L5864" i="12"/>
  <c r="M5864" i="12" s="1"/>
  <c r="L5856" i="12"/>
  <c r="M5856" i="12" s="1"/>
  <c r="L5848" i="12"/>
  <c r="M5848" i="12" s="1"/>
  <c r="L5840" i="12"/>
  <c r="M5840" i="12" s="1"/>
  <c r="L5832" i="12"/>
  <c r="M5832" i="12" s="1"/>
  <c r="L5824" i="12"/>
  <c r="M5824" i="12" s="1"/>
  <c r="L5816" i="12"/>
  <c r="M5816" i="12" s="1"/>
  <c r="L5808" i="12"/>
  <c r="M5808" i="12" s="1"/>
  <c r="L5800" i="12"/>
  <c r="M5800" i="12" s="1"/>
  <c r="L5792" i="12"/>
  <c r="M5792" i="12" s="1"/>
  <c r="L5784" i="12"/>
  <c r="M5784" i="12" s="1"/>
  <c r="L5728" i="12"/>
  <c r="M5728" i="12" s="1"/>
  <c r="L5720" i="12"/>
  <c r="M5720" i="12" s="1"/>
  <c r="L5712" i="12"/>
  <c r="M5712" i="12" s="1"/>
  <c r="L5704" i="12"/>
  <c r="M5704" i="12" s="1"/>
  <c r="L5696" i="12"/>
  <c r="M5696" i="12" s="1"/>
  <c r="L5688" i="12"/>
  <c r="M5688" i="12" s="1"/>
  <c r="L5288" i="12"/>
  <c r="M5288" i="12" s="1"/>
  <c r="L5280" i="12"/>
  <c r="M5280" i="12" s="1"/>
  <c r="L5272" i="12"/>
  <c r="M5272" i="12" s="1"/>
  <c r="L5264" i="12"/>
  <c r="M5264" i="12" s="1"/>
  <c r="L5162" i="12"/>
  <c r="M5162" i="12" s="1"/>
  <c r="L5152" i="12"/>
  <c r="M5152" i="12" s="1"/>
  <c r="L5143" i="12"/>
  <c r="M5143" i="12" s="1"/>
  <c r="L5134" i="12"/>
  <c r="M5134" i="12" s="1"/>
  <c r="L5125" i="12"/>
  <c r="M5125" i="12" s="1"/>
  <c r="L5116" i="12"/>
  <c r="M5116" i="12" s="1"/>
  <c r="L5104" i="12"/>
  <c r="M5104" i="12" s="1"/>
  <c r="L5094" i="12"/>
  <c r="M5094" i="12" s="1"/>
  <c r="L5084" i="12"/>
  <c r="M5084" i="12" s="1"/>
  <c r="L5072" i="12"/>
  <c r="M5072" i="12" s="1"/>
  <c r="L5062" i="12"/>
  <c r="M5062" i="12" s="1"/>
  <c r="L4979" i="12"/>
  <c r="M4979" i="12" s="1"/>
  <c r="L4963" i="12"/>
  <c r="M4963" i="12" s="1"/>
  <c r="L3469" i="12"/>
  <c r="M3469" i="12" s="1"/>
  <c r="L3477" i="12"/>
  <c r="M3477" i="12" s="1"/>
  <c r="L3485" i="12"/>
  <c r="M3485" i="12" s="1"/>
  <c r="L3493" i="12"/>
  <c r="M3493" i="12" s="1"/>
  <c r="L3501" i="12"/>
  <c r="M3501" i="12" s="1"/>
  <c r="L3509" i="12"/>
  <c r="M3509" i="12" s="1"/>
  <c r="L3470" i="12"/>
  <c r="M3470" i="12" s="1"/>
  <c r="L3478" i="12"/>
  <c r="M3478" i="12" s="1"/>
  <c r="L3486" i="12"/>
  <c r="M3486" i="12" s="1"/>
  <c r="L3494" i="12"/>
  <c r="M3494" i="12" s="1"/>
  <c r="L3502" i="12"/>
  <c r="M3502" i="12" s="1"/>
  <c r="L3510" i="12"/>
  <c r="M3510" i="12" s="1"/>
  <c r="L3464" i="12"/>
  <c r="M3464" i="12" s="1"/>
  <c r="L3472" i="12"/>
  <c r="M3472" i="12" s="1"/>
  <c r="L3480" i="12"/>
  <c r="M3480" i="12" s="1"/>
  <c r="L3488" i="12"/>
  <c r="M3488" i="12" s="1"/>
  <c r="L3496" i="12"/>
  <c r="M3496" i="12" s="1"/>
  <c r="L3504" i="12"/>
  <c r="M3504" i="12" s="1"/>
  <c r="L3465" i="12"/>
  <c r="M3465" i="12" s="1"/>
  <c r="L3473" i="12"/>
  <c r="M3473" i="12" s="1"/>
  <c r="L3481" i="12"/>
  <c r="M3481" i="12" s="1"/>
  <c r="L3489" i="12"/>
  <c r="M3489" i="12" s="1"/>
  <c r="L3497" i="12"/>
  <c r="M3497" i="12" s="1"/>
  <c r="L3505" i="12"/>
  <c r="M3505" i="12" s="1"/>
  <c r="L3467" i="12"/>
  <c r="M3467" i="12" s="1"/>
  <c r="L3475" i="12"/>
  <c r="M3475" i="12" s="1"/>
  <c r="L3483" i="12"/>
  <c r="M3483" i="12" s="1"/>
  <c r="L3491" i="12"/>
  <c r="M3491" i="12" s="1"/>
  <c r="L3499" i="12"/>
  <c r="M3499" i="12" s="1"/>
  <c r="L3468" i="12"/>
  <c r="M3468" i="12" s="1"/>
  <c r="L3476" i="12"/>
  <c r="M3476" i="12" s="1"/>
  <c r="L3484" i="12"/>
  <c r="M3484" i="12" s="1"/>
  <c r="L3492" i="12"/>
  <c r="M3492" i="12" s="1"/>
  <c r="L3500" i="12"/>
  <c r="M3500" i="12" s="1"/>
  <c r="L3508" i="12"/>
  <c r="M3508" i="12" s="1"/>
  <c r="L3463" i="12"/>
  <c r="M3463" i="12" s="1"/>
  <c r="L3495" i="12"/>
  <c r="M3495" i="12" s="1"/>
  <c r="L3466" i="12"/>
  <c r="M3466" i="12" s="1"/>
  <c r="L3498" i="12"/>
  <c r="M3498" i="12" s="1"/>
  <c r="L3471" i="12"/>
  <c r="M3471" i="12" s="1"/>
  <c r="L3503" i="12"/>
  <c r="M3503" i="12" s="1"/>
  <c r="L3474" i="12"/>
  <c r="M3474" i="12" s="1"/>
  <c r="L3506" i="12"/>
  <c r="M3506" i="12" s="1"/>
  <c r="L3479" i="12"/>
  <c r="M3479" i="12" s="1"/>
  <c r="L3507" i="12"/>
  <c r="M3507" i="12" s="1"/>
  <c r="L3482" i="12"/>
  <c r="M3482" i="12" s="1"/>
  <c r="L3511" i="12"/>
  <c r="M3511" i="12" s="1"/>
  <c r="L3487" i="12"/>
  <c r="M3487" i="12" s="1"/>
  <c r="L3490" i="12"/>
  <c r="M3490" i="12" s="1"/>
  <c r="L2790" i="12"/>
  <c r="M2790" i="12" s="1"/>
  <c r="L2798" i="12"/>
  <c r="M2798" i="12" s="1"/>
  <c r="L2806" i="12"/>
  <c r="M2806" i="12" s="1"/>
  <c r="L2814" i="12"/>
  <c r="M2814" i="12" s="1"/>
  <c r="L2822" i="12"/>
  <c r="M2822" i="12" s="1"/>
  <c r="L2830" i="12"/>
  <c r="M2830" i="12" s="1"/>
  <c r="L2838" i="12"/>
  <c r="M2838" i="12" s="1"/>
  <c r="L2846" i="12"/>
  <c r="M2846" i="12" s="1"/>
  <c r="L2791" i="12"/>
  <c r="M2791" i="12" s="1"/>
  <c r="L2799" i="12"/>
  <c r="M2799" i="12" s="1"/>
  <c r="L2807" i="12"/>
  <c r="M2807" i="12" s="1"/>
  <c r="L2815" i="12"/>
  <c r="M2815" i="12" s="1"/>
  <c r="L2823" i="12"/>
  <c r="M2823" i="12" s="1"/>
  <c r="L2831" i="12"/>
  <c r="M2831" i="12" s="1"/>
  <c r="L2839" i="12"/>
  <c r="M2839" i="12" s="1"/>
  <c r="L2847" i="12"/>
  <c r="M2847" i="12" s="1"/>
  <c r="L2784" i="12"/>
  <c r="M2784" i="12" s="1"/>
  <c r="L2792" i="12"/>
  <c r="M2792" i="12" s="1"/>
  <c r="L2800" i="12"/>
  <c r="M2800" i="12" s="1"/>
  <c r="L2808" i="12"/>
  <c r="M2808" i="12" s="1"/>
  <c r="L2816" i="12"/>
  <c r="M2816" i="12" s="1"/>
  <c r="L2824" i="12"/>
  <c r="M2824" i="12" s="1"/>
  <c r="L2832" i="12"/>
  <c r="M2832" i="12" s="1"/>
  <c r="L2840" i="12"/>
  <c r="M2840" i="12" s="1"/>
  <c r="L2848" i="12"/>
  <c r="M2848" i="12" s="1"/>
  <c r="L2785" i="12"/>
  <c r="M2785" i="12" s="1"/>
  <c r="L2793" i="12"/>
  <c r="M2793" i="12" s="1"/>
  <c r="L2801" i="12"/>
  <c r="M2801" i="12" s="1"/>
  <c r="L2809" i="12"/>
  <c r="M2809" i="12" s="1"/>
  <c r="L2817" i="12"/>
  <c r="M2817" i="12" s="1"/>
  <c r="L2825" i="12"/>
  <c r="M2825" i="12" s="1"/>
  <c r="L2833" i="12"/>
  <c r="M2833" i="12" s="1"/>
  <c r="L2841" i="12"/>
  <c r="M2841" i="12" s="1"/>
  <c r="L2849" i="12"/>
  <c r="M2849" i="12" s="1"/>
  <c r="L2786" i="12"/>
  <c r="M2786" i="12" s="1"/>
  <c r="L2794" i="12"/>
  <c r="M2794" i="12" s="1"/>
  <c r="L2802" i="12"/>
  <c r="M2802" i="12" s="1"/>
  <c r="L2810" i="12"/>
  <c r="M2810" i="12" s="1"/>
  <c r="L2818" i="12"/>
  <c r="M2818" i="12" s="1"/>
  <c r="L2826" i="12"/>
  <c r="M2826" i="12" s="1"/>
  <c r="L2834" i="12"/>
  <c r="M2834" i="12" s="1"/>
  <c r="L2842" i="12"/>
  <c r="M2842" i="12" s="1"/>
  <c r="L2788" i="12"/>
  <c r="M2788" i="12" s="1"/>
  <c r="L2796" i="12"/>
  <c r="M2796" i="12" s="1"/>
  <c r="L2804" i="12"/>
  <c r="M2804" i="12" s="1"/>
  <c r="L2812" i="12"/>
  <c r="M2812" i="12" s="1"/>
  <c r="L2820" i="12"/>
  <c r="M2820" i="12" s="1"/>
  <c r="L2828" i="12"/>
  <c r="M2828" i="12" s="1"/>
  <c r="L2836" i="12"/>
  <c r="M2836" i="12" s="1"/>
  <c r="L2844" i="12"/>
  <c r="M2844" i="12" s="1"/>
  <c r="L2789" i="12"/>
  <c r="M2789" i="12" s="1"/>
  <c r="L2797" i="12"/>
  <c r="M2797" i="12" s="1"/>
  <c r="L2805" i="12"/>
  <c r="M2805" i="12" s="1"/>
  <c r="L2813" i="12"/>
  <c r="M2813" i="12" s="1"/>
  <c r="L2821" i="12"/>
  <c r="M2821" i="12" s="1"/>
  <c r="L2829" i="12"/>
  <c r="M2829" i="12" s="1"/>
  <c r="L2837" i="12"/>
  <c r="M2837" i="12" s="1"/>
  <c r="L2845" i="12"/>
  <c r="M2845" i="12" s="1"/>
  <c r="L2819" i="12"/>
  <c r="M2819" i="12" s="1"/>
  <c r="L2827" i="12"/>
  <c r="M2827" i="12" s="1"/>
  <c r="L2835" i="12"/>
  <c r="M2835" i="12" s="1"/>
  <c r="L2843" i="12"/>
  <c r="M2843" i="12" s="1"/>
  <c r="L2787" i="12"/>
  <c r="M2787" i="12" s="1"/>
  <c r="L2795" i="12"/>
  <c r="M2795" i="12" s="1"/>
  <c r="L2803" i="12"/>
  <c r="M2803" i="12" s="1"/>
  <c r="L2811" i="12"/>
  <c r="M2811" i="12" s="1"/>
  <c r="L50" i="12"/>
  <c r="M50" i="12" s="1"/>
  <c r="L58" i="12"/>
  <c r="M58" i="12" s="1"/>
  <c r="L66" i="12"/>
  <c r="M66" i="12" s="1"/>
  <c r="L74" i="12"/>
  <c r="M74" i="12" s="1"/>
  <c r="L82" i="12"/>
  <c r="M82" i="12" s="1"/>
  <c r="L90" i="12"/>
  <c r="M90" i="12" s="1"/>
  <c r="L98" i="12"/>
  <c r="M98" i="12" s="1"/>
  <c r="L106" i="12"/>
  <c r="M106" i="12" s="1"/>
  <c r="L52" i="12"/>
  <c r="M52" i="12" s="1"/>
  <c r="L60" i="12"/>
  <c r="M60" i="12" s="1"/>
  <c r="L68" i="12"/>
  <c r="M68" i="12" s="1"/>
  <c r="L76" i="12"/>
  <c r="M76" i="12" s="1"/>
  <c r="L84" i="12"/>
  <c r="M84" i="12" s="1"/>
  <c r="L92" i="12"/>
  <c r="M92" i="12" s="1"/>
  <c r="L100" i="12"/>
  <c r="M100" i="12" s="1"/>
  <c r="L108" i="12"/>
  <c r="M108" i="12" s="1"/>
  <c r="L53" i="12"/>
  <c r="M53" i="12" s="1"/>
  <c r="L61" i="12"/>
  <c r="M61" i="12" s="1"/>
  <c r="L69" i="12"/>
  <c r="M69" i="12" s="1"/>
  <c r="L77" i="12"/>
  <c r="M77" i="12" s="1"/>
  <c r="L85" i="12"/>
  <c r="M85" i="12" s="1"/>
  <c r="L93" i="12"/>
  <c r="M93" i="12" s="1"/>
  <c r="L101" i="12"/>
  <c r="M101" i="12" s="1"/>
  <c r="L109" i="12"/>
  <c r="M109" i="12" s="1"/>
  <c r="L54" i="12"/>
  <c r="M54" i="12" s="1"/>
  <c r="L62" i="12"/>
  <c r="M62" i="12" s="1"/>
  <c r="L70" i="12"/>
  <c r="M70" i="12" s="1"/>
  <c r="L78" i="12"/>
  <c r="M78" i="12" s="1"/>
  <c r="L86" i="12"/>
  <c r="M86" i="12" s="1"/>
  <c r="L94" i="12"/>
  <c r="M94" i="12" s="1"/>
  <c r="L102" i="12"/>
  <c r="M102" i="12" s="1"/>
  <c r="L110" i="12"/>
  <c r="M110" i="12" s="1"/>
  <c r="L55" i="12"/>
  <c r="M55" i="12" s="1"/>
  <c r="L63" i="12"/>
  <c r="M63" i="12" s="1"/>
  <c r="L71" i="12"/>
  <c r="M71" i="12" s="1"/>
  <c r="L79" i="12"/>
  <c r="M79" i="12" s="1"/>
  <c r="L87" i="12"/>
  <c r="M87" i="12" s="1"/>
  <c r="L95" i="12"/>
  <c r="M95" i="12" s="1"/>
  <c r="L103" i="12"/>
  <c r="M103" i="12" s="1"/>
  <c r="L111" i="12"/>
  <c r="M111" i="12" s="1"/>
  <c r="L56" i="12"/>
  <c r="M56" i="12" s="1"/>
  <c r="L64" i="12"/>
  <c r="M64" i="12" s="1"/>
  <c r="L72" i="12"/>
  <c r="M72" i="12" s="1"/>
  <c r="L80" i="12"/>
  <c r="M80" i="12" s="1"/>
  <c r="L88" i="12"/>
  <c r="M88" i="12" s="1"/>
  <c r="L96" i="12"/>
  <c r="M96" i="12" s="1"/>
  <c r="L104" i="12"/>
  <c r="M104" i="12" s="1"/>
  <c r="L49" i="12"/>
  <c r="M49" i="12" s="1"/>
  <c r="L57" i="12"/>
  <c r="M57" i="12" s="1"/>
  <c r="L65" i="12"/>
  <c r="M65" i="12" s="1"/>
  <c r="L73" i="12"/>
  <c r="M73" i="12" s="1"/>
  <c r="L81" i="12"/>
  <c r="M81" i="12" s="1"/>
  <c r="L89" i="12"/>
  <c r="M89" i="12" s="1"/>
  <c r="L97" i="12"/>
  <c r="M97" i="12" s="1"/>
  <c r="L105" i="12"/>
  <c r="M105" i="12" s="1"/>
  <c r="L83" i="12"/>
  <c r="M83" i="12" s="1"/>
  <c r="L91" i="12"/>
  <c r="M91" i="12" s="1"/>
  <c r="L99" i="12"/>
  <c r="M99" i="12" s="1"/>
  <c r="L107" i="12"/>
  <c r="M107" i="12" s="1"/>
  <c r="L51" i="12"/>
  <c r="M51" i="12" s="1"/>
  <c r="L59" i="12"/>
  <c r="M59" i="12" s="1"/>
  <c r="L67" i="12"/>
  <c r="M67" i="12" s="1"/>
  <c r="L75" i="12"/>
  <c r="M75" i="12" s="1"/>
  <c r="L5999" i="12"/>
  <c r="M5999" i="12" s="1"/>
  <c r="L5991" i="12"/>
  <c r="M5991" i="12" s="1"/>
  <c r="L5983" i="12"/>
  <c r="M5983" i="12" s="1"/>
  <c r="L5975" i="12"/>
  <c r="M5975" i="12" s="1"/>
  <c r="L5967" i="12"/>
  <c r="M5967" i="12" s="1"/>
  <c r="L5959" i="12"/>
  <c r="M5959" i="12" s="1"/>
  <c r="L5951" i="12"/>
  <c r="M5951" i="12" s="1"/>
  <c r="L5943" i="12"/>
  <c r="M5943" i="12" s="1"/>
  <c r="L5935" i="12"/>
  <c r="M5935" i="12" s="1"/>
  <c r="L5927" i="12"/>
  <c r="M5927" i="12" s="1"/>
  <c r="L5871" i="12"/>
  <c r="M5871" i="12" s="1"/>
  <c r="L5863" i="12"/>
  <c r="M5863" i="12" s="1"/>
  <c r="L5855" i="12"/>
  <c r="M5855" i="12" s="1"/>
  <c r="L5847" i="12"/>
  <c r="M5847" i="12" s="1"/>
  <c r="L5839" i="12"/>
  <c r="M5839" i="12" s="1"/>
  <c r="L5831" i="12"/>
  <c r="M5831" i="12" s="1"/>
  <c r="L5823" i="12"/>
  <c r="M5823" i="12" s="1"/>
  <c r="L5815" i="12"/>
  <c r="M5815" i="12" s="1"/>
  <c r="L5807" i="12"/>
  <c r="M5807" i="12" s="1"/>
  <c r="L5799" i="12"/>
  <c r="M5799" i="12" s="1"/>
  <c r="L5791" i="12"/>
  <c r="M5791" i="12" s="1"/>
  <c r="L5735" i="12"/>
  <c r="M5735" i="12" s="1"/>
  <c r="L5727" i="12"/>
  <c r="M5727" i="12" s="1"/>
  <c r="L5719" i="12"/>
  <c r="M5719" i="12" s="1"/>
  <c r="L5711" i="12"/>
  <c r="M5711" i="12" s="1"/>
  <c r="L5703" i="12"/>
  <c r="M5703" i="12" s="1"/>
  <c r="L5695" i="12"/>
  <c r="M5695" i="12" s="1"/>
  <c r="L5287" i="12"/>
  <c r="M5287" i="12" s="1"/>
  <c r="L5279" i="12"/>
  <c r="M5279" i="12" s="1"/>
  <c r="L5271" i="12"/>
  <c r="M5271" i="12" s="1"/>
  <c r="L5263" i="12"/>
  <c r="M5263" i="12" s="1"/>
  <c r="L5160" i="12"/>
  <c r="M5160" i="12" s="1"/>
  <c r="L5151" i="12"/>
  <c r="M5151" i="12" s="1"/>
  <c r="L5142" i="12"/>
  <c r="M5142" i="12" s="1"/>
  <c r="L5133" i="12"/>
  <c r="M5133" i="12" s="1"/>
  <c r="L5124" i="12"/>
  <c r="M5124" i="12" s="1"/>
  <c r="L5115" i="12"/>
  <c r="M5115" i="12" s="1"/>
  <c r="L5103" i="12"/>
  <c r="M5103" i="12" s="1"/>
  <c r="L5093" i="12"/>
  <c r="M5093" i="12" s="1"/>
  <c r="L5083" i="12"/>
  <c r="M5083" i="12" s="1"/>
  <c r="L5071" i="12"/>
  <c r="M5071" i="12" s="1"/>
  <c r="L5061" i="12"/>
  <c r="M5061" i="12" s="1"/>
  <c r="L4976" i="12"/>
  <c r="M4976" i="12" s="1"/>
  <c r="L4960" i="12"/>
  <c r="M4960" i="12" s="1"/>
  <c r="L4578" i="12"/>
  <c r="M4578" i="12" s="1"/>
  <c r="L4586" i="12"/>
  <c r="M4586" i="12" s="1"/>
  <c r="L4594" i="12"/>
  <c r="M4594" i="12" s="1"/>
  <c r="L4602" i="12"/>
  <c r="M4602" i="12" s="1"/>
  <c r="L4610" i="12"/>
  <c r="M4610" i="12" s="1"/>
  <c r="L4618" i="12"/>
  <c r="M4618" i="12" s="1"/>
  <c r="L4579" i="12"/>
  <c r="M4579" i="12" s="1"/>
  <c r="L4587" i="12"/>
  <c r="M4587" i="12" s="1"/>
  <c r="L4595" i="12"/>
  <c r="M4595" i="12" s="1"/>
  <c r="L4603" i="12"/>
  <c r="M4603" i="12" s="1"/>
  <c r="L4611" i="12"/>
  <c r="M4611" i="12" s="1"/>
  <c r="L4619" i="12"/>
  <c r="M4619" i="12" s="1"/>
  <c r="L4580" i="12"/>
  <c r="M4580" i="12" s="1"/>
  <c r="L4588" i="12"/>
  <c r="M4588" i="12" s="1"/>
  <c r="L4596" i="12"/>
  <c r="M4596" i="12" s="1"/>
  <c r="L4604" i="12"/>
  <c r="M4604" i="12" s="1"/>
  <c r="L4612" i="12"/>
  <c r="M4612" i="12" s="1"/>
  <c r="L4620" i="12"/>
  <c r="M4620" i="12" s="1"/>
  <c r="L4581" i="12"/>
  <c r="M4581" i="12" s="1"/>
  <c r="L4589" i="12"/>
  <c r="M4589" i="12" s="1"/>
  <c r="L4597" i="12"/>
  <c r="M4597" i="12" s="1"/>
  <c r="L4605" i="12"/>
  <c r="M4605" i="12" s="1"/>
  <c r="L4613" i="12"/>
  <c r="M4613" i="12" s="1"/>
  <c r="L4621" i="12"/>
  <c r="M4621" i="12" s="1"/>
  <c r="L4582" i="12"/>
  <c r="M4582" i="12" s="1"/>
  <c r="L4590" i="12"/>
  <c r="M4590" i="12" s="1"/>
  <c r="L4598" i="12"/>
  <c r="M4598" i="12" s="1"/>
  <c r="L4606" i="12"/>
  <c r="M4606" i="12" s="1"/>
  <c r="L4614" i="12"/>
  <c r="M4614" i="12" s="1"/>
  <c r="L4622" i="12"/>
  <c r="M4622" i="12" s="1"/>
  <c r="L4583" i="12"/>
  <c r="M4583" i="12" s="1"/>
  <c r="L4591" i="12"/>
  <c r="M4591" i="12" s="1"/>
  <c r="L4599" i="12"/>
  <c r="M4599" i="12" s="1"/>
  <c r="L4607" i="12"/>
  <c r="M4607" i="12" s="1"/>
  <c r="L4615" i="12"/>
  <c r="M4615" i="12" s="1"/>
  <c r="L4623" i="12"/>
  <c r="M4623" i="12" s="1"/>
  <c r="L4584" i="12"/>
  <c r="M4584" i="12" s="1"/>
  <c r="L4592" i="12"/>
  <c r="M4592" i="12" s="1"/>
  <c r="L4600" i="12"/>
  <c r="M4600" i="12" s="1"/>
  <c r="L4608" i="12"/>
  <c r="M4608" i="12" s="1"/>
  <c r="L4616" i="12"/>
  <c r="M4616" i="12" s="1"/>
  <c r="L4624" i="12"/>
  <c r="M4624" i="12" s="1"/>
  <c r="L4577" i="12"/>
  <c r="M4577" i="12" s="1"/>
  <c r="L4585" i="12"/>
  <c r="M4585" i="12" s="1"/>
  <c r="L4593" i="12"/>
  <c r="M4593" i="12" s="1"/>
  <c r="L4601" i="12"/>
  <c r="M4601" i="12" s="1"/>
  <c r="L4609" i="12"/>
  <c r="M4609" i="12" s="1"/>
  <c r="L4617" i="12"/>
  <c r="M4617" i="12" s="1"/>
  <c r="L4458" i="12"/>
  <c r="M4458" i="12" s="1"/>
  <c r="L4466" i="12"/>
  <c r="M4466" i="12" s="1"/>
  <c r="L4474" i="12"/>
  <c r="M4474" i="12" s="1"/>
  <c r="L4482" i="12"/>
  <c r="M4482" i="12" s="1"/>
  <c r="L4490" i="12"/>
  <c r="M4490" i="12" s="1"/>
  <c r="L4498" i="12"/>
  <c r="M4498" i="12" s="1"/>
  <c r="L4506" i="12"/>
  <c r="M4506" i="12" s="1"/>
  <c r="L4514" i="12"/>
  <c r="M4514" i="12" s="1"/>
  <c r="L4459" i="12"/>
  <c r="M4459" i="12" s="1"/>
  <c r="L4467" i="12"/>
  <c r="M4467" i="12" s="1"/>
  <c r="L4475" i="12"/>
  <c r="M4475" i="12" s="1"/>
  <c r="L4483" i="12"/>
  <c r="M4483" i="12" s="1"/>
  <c r="L4491" i="12"/>
  <c r="M4491" i="12" s="1"/>
  <c r="L4499" i="12"/>
  <c r="M4499" i="12" s="1"/>
  <c r="L4507" i="12"/>
  <c r="M4507" i="12" s="1"/>
  <c r="L4460" i="12"/>
  <c r="M4460" i="12" s="1"/>
  <c r="L4468" i="12"/>
  <c r="M4468" i="12" s="1"/>
  <c r="L4476" i="12"/>
  <c r="M4476" i="12" s="1"/>
  <c r="L4484" i="12"/>
  <c r="M4484" i="12" s="1"/>
  <c r="L4492" i="12"/>
  <c r="M4492" i="12" s="1"/>
  <c r="L4500" i="12"/>
  <c r="M4500" i="12" s="1"/>
  <c r="L4508" i="12"/>
  <c r="M4508" i="12" s="1"/>
  <c r="L4461" i="12"/>
  <c r="M4461" i="12" s="1"/>
  <c r="L4469" i="12"/>
  <c r="M4469" i="12" s="1"/>
  <c r="L4477" i="12"/>
  <c r="M4477" i="12" s="1"/>
  <c r="L4485" i="12"/>
  <c r="M4485" i="12" s="1"/>
  <c r="L4493" i="12"/>
  <c r="M4493" i="12" s="1"/>
  <c r="L4501" i="12"/>
  <c r="M4501" i="12" s="1"/>
  <c r="L4509" i="12"/>
  <c r="M4509" i="12" s="1"/>
  <c r="L4462" i="12"/>
  <c r="M4462" i="12" s="1"/>
  <c r="L4470" i="12"/>
  <c r="M4470" i="12" s="1"/>
  <c r="L4478" i="12"/>
  <c r="M4478" i="12" s="1"/>
  <c r="L4486" i="12"/>
  <c r="M4486" i="12" s="1"/>
  <c r="L4494" i="12"/>
  <c r="M4494" i="12" s="1"/>
  <c r="L4502" i="12"/>
  <c r="M4502" i="12" s="1"/>
  <c r="L4510" i="12"/>
  <c r="M4510" i="12" s="1"/>
  <c r="L4463" i="12"/>
  <c r="M4463" i="12" s="1"/>
  <c r="L4471" i="12"/>
  <c r="M4471" i="12" s="1"/>
  <c r="L4479" i="12"/>
  <c r="M4479" i="12" s="1"/>
  <c r="L4487" i="12"/>
  <c r="M4487" i="12" s="1"/>
  <c r="L4495" i="12"/>
  <c r="M4495" i="12" s="1"/>
  <c r="L4503" i="12"/>
  <c r="M4503" i="12" s="1"/>
  <c r="L4511" i="12"/>
  <c r="M4511" i="12" s="1"/>
  <c r="L4464" i="12"/>
  <c r="M4464" i="12" s="1"/>
  <c r="L4472" i="12"/>
  <c r="M4472" i="12" s="1"/>
  <c r="L4480" i="12"/>
  <c r="M4480" i="12" s="1"/>
  <c r="L4488" i="12"/>
  <c r="M4488" i="12" s="1"/>
  <c r="L4496" i="12"/>
  <c r="M4496" i="12" s="1"/>
  <c r="L4504" i="12"/>
  <c r="M4504" i="12" s="1"/>
  <c r="L4512" i="12"/>
  <c r="M4512" i="12" s="1"/>
  <c r="L4457" i="12"/>
  <c r="M4457" i="12" s="1"/>
  <c r="L4465" i="12"/>
  <c r="M4465" i="12" s="1"/>
  <c r="L4473" i="12"/>
  <c r="M4473" i="12" s="1"/>
  <c r="L4481" i="12"/>
  <c r="M4481" i="12" s="1"/>
  <c r="L4489" i="12"/>
  <c r="M4489" i="12" s="1"/>
  <c r="L4497" i="12"/>
  <c r="M4497" i="12" s="1"/>
  <c r="L4505" i="12"/>
  <c r="M4505" i="12" s="1"/>
  <c r="L4513" i="12"/>
  <c r="M4513" i="12" s="1"/>
  <c r="L522" i="12"/>
  <c r="M522" i="12" s="1"/>
  <c r="L530" i="12"/>
  <c r="M530" i="12" s="1"/>
  <c r="L538" i="12"/>
  <c r="M538" i="12" s="1"/>
  <c r="L546" i="12"/>
  <c r="M546" i="12" s="1"/>
  <c r="L554" i="12"/>
  <c r="M554" i="12" s="1"/>
  <c r="L562" i="12"/>
  <c r="M562" i="12" s="1"/>
  <c r="L570" i="12"/>
  <c r="M570" i="12" s="1"/>
  <c r="L578" i="12"/>
  <c r="M578" i="12" s="1"/>
  <c r="L524" i="12"/>
  <c r="M524" i="12" s="1"/>
  <c r="L532" i="12"/>
  <c r="M532" i="12" s="1"/>
  <c r="L540" i="12"/>
  <c r="M540" i="12" s="1"/>
  <c r="L548" i="12"/>
  <c r="M548" i="12" s="1"/>
  <c r="L556" i="12"/>
  <c r="M556" i="12" s="1"/>
  <c r="L564" i="12"/>
  <c r="M564" i="12" s="1"/>
  <c r="L572" i="12"/>
  <c r="M572" i="12" s="1"/>
  <c r="L525" i="12"/>
  <c r="M525" i="12" s="1"/>
  <c r="L533" i="12"/>
  <c r="M533" i="12" s="1"/>
  <c r="L541" i="12"/>
  <c r="M541" i="12" s="1"/>
  <c r="L549" i="12"/>
  <c r="M549" i="12" s="1"/>
  <c r="L557" i="12"/>
  <c r="M557" i="12" s="1"/>
  <c r="L565" i="12"/>
  <c r="M565" i="12" s="1"/>
  <c r="L573" i="12"/>
  <c r="M573" i="12" s="1"/>
  <c r="L526" i="12"/>
  <c r="M526" i="12" s="1"/>
  <c r="L534" i="12"/>
  <c r="M534" i="12" s="1"/>
  <c r="L542" i="12"/>
  <c r="M542" i="12" s="1"/>
  <c r="L550" i="12"/>
  <c r="M550" i="12" s="1"/>
  <c r="L558" i="12"/>
  <c r="M558" i="12" s="1"/>
  <c r="L566" i="12"/>
  <c r="M566" i="12" s="1"/>
  <c r="L574" i="12"/>
  <c r="M574" i="12" s="1"/>
  <c r="L527" i="12"/>
  <c r="M527" i="12" s="1"/>
  <c r="L535" i="12"/>
  <c r="M535" i="12" s="1"/>
  <c r="L543" i="12"/>
  <c r="M543" i="12" s="1"/>
  <c r="L551" i="12"/>
  <c r="M551" i="12" s="1"/>
  <c r="L559" i="12"/>
  <c r="M559" i="12" s="1"/>
  <c r="L567" i="12"/>
  <c r="M567" i="12" s="1"/>
  <c r="L575" i="12"/>
  <c r="M575" i="12" s="1"/>
  <c r="L520" i="12"/>
  <c r="M520" i="12" s="1"/>
  <c r="L528" i="12"/>
  <c r="M528" i="12" s="1"/>
  <c r="L536" i="12"/>
  <c r="M536" i="12" s="1"/>
  <c r="L544" i="12"/>
  <c r="M544" i="12" s="1"/>
  <c r="L552" i="12"/>
  <c r="M552" i="12" s="1"/>
  <c r="L560" i="12"/>
  <c r="M560" i="12" s="1"/>
  <c r="L568" i="12"/>
  <c r="M568" i="12" s="1"/>
  <c r="L576" i="12"/>
  <c r="M576" i="12" s="1"/>
  <c r="L521" i="12"/>
  <c r="M521" i="12" s="1"/>
  <c r="L529" i="12"/>
  <c r="M529" i="12" s="1"/>
  <c r="L537" i="12"/>
  <c r="M537" i="12" s="1"/>
  <c r="L545" i="12"/>
  <c r="M545" i="12" s="1"/>
  <c r="L553" i="12"/>
  <c r="M553" i="12" s="1"/>
  <c r="L561" i="12"/>
  <c r="M561" i="12" s="1"/>
  <c r="L569" i="12"/>
  <c r="M569" i="12" s="1"/>
  <c r="L577" i="12"/>
  <c r="M577" i="12" s="1"/>
  <c r="L531" i="12"/>
  <c r="M531" i="12" s="1"/>
  <c r="L539" i="12"/>
  <c r="M539" i="12" s="1"/>
  <c r="L547" i="12"/>
  <c r="M547" i="12" s="1"/>
  <c r="L555" i="12"/>
  <c r="M555" i="12" s="1"/>
  <c r="L563" i="12"/>
  <c r="M563" i="12" s="1"/>
  <c r="L571" i="12"/>
  <c r="M571" i="12" s="1"/>
  <c r="L523" i="12"/>
  <c r="M523" i="12" s="1"/>
  <c r="L290" i="12"/>
  <c r="M290" i="12" s="1"/>
  <c r="L298" i="12"/>
  <c r="M298" i="12" s="1"/>
  <c r="L306" i="12"/>
  <c r="M306" i="12" s="1"/>
  <c r="L314" i="12"/>
  <c r="M314" i="12" s="1"/>
  <c r="L322" i="12"/>
  <c r="M322" i="12" s="1"/>
  <c r="L330" i="12"/>
  <c r="M330" i="12" s="1"/>
  <c r="L338" i="12"/>
  <c r="M338" i="12" s="1"/>
  <c r="L292" i="12"/>
  <c r="M292" i="12" s="1"/>
  <c r="L300" i="12"/>
  <c r="M300" i="12" s="1"/>
  <c r="L308" i="12"/>
  <c r="M308" i="12" s="1"/>
  <c r="L316" i="12"/>
  <c r="M316" i="12" s="1"/>
  <c r="L324" i="12"/>
  <c r="M324" i="12" s="1"/>
  <c r="L332" i="12"/>
  <c r="M332" i="12" s="1"/>
  <c r="L340" i="12"/>
  <c r="M340" i="12" s="1"/>
  <c r="L293" i="12"/>
  <c r="M293" i="12" s="1"/>
  <c r="L301" i="12"/>
  <c r="M301" i="12" s="1"/>
  <c r="L309" i="12"/>
  <c r="M309" i="12" s="1"/>
  <c r="L317" i="12"/>
  <c r="M317" i="12" s="1"/>
  <c r="L325" i="12"/>
  <c r="M325" i="12" s="1"/>
  <c r="L333" i="12"/>
  <c r="M333" i="12" s="1"/>
  <c r="L341" i="12"/>
  <c r="M341" i="12" s="1"/>
  <c r="L294" i="12"/>
  <c r="M294" i="12" s="1"/>
  <c r="L302" i="12"/>
  <c r="M302" i="12" s="1"/>
  <c r="L310" i="12"/>
  <c r="M310" i="12" s="1"/>
  <c r="L318" i="12"/>
  <c r="M318" i="12" s="1"/>
  <c r="L326" i="12"/>
  <c r="M326" i="12" s="1"/>
  <c r="L334" i="12"/>
  <c r="M334" i="12" s="1"/>
  <c r="L342" i="12"/>
  <c r="M342" i="12" s="1"/>
  <c r="L295" i="12"/>
  <c r="M295" i="12" s="1"/>
  <c r="L303" i="12"/>
  <c r="M303" i="12" s="1"/>
  <c r="L311" i="12"/>
  <c r="M311" i="12" s="1"/>
  <c r="L319" i="12"/>
  <c r="M319" i="12" s="1"/>
  <c r="L327" i="12"/>
  <c r="M327" i="12" s="1"/>
  <c r="L335" i="12"/>
  <c r="M335" i="12" s="1"/>
  <c r="L343" i="12"/>
  <c r="M343" i="12" s="1"/>
  <c r="L288" i="12"/>
  <c r="M288" i="12" s="1"/>
  <c r="L296" i="12"/>
  <c r="M296" i="12" s="1"/>
  <c r="L304" i="12"/>
  <c r="M304" i="12" s="1"/>
  <c r="L312" i="12"/>
  <c r="M312" i="12" s="1"/>
  <c r="L320" i="12"/>
  <c r="M320" i="12" s="1"/>
  <c r="L328" i="12"/>
  <c r="M328" i="12" s="1"/>
  <c r="L336" i="12"/>
  <c r="M336" i="12" s="1"/>
  <c r="L344" i="12"/>
  <c r="M344" i="12" s="1"/>
  <c r="L289" i="12"/>
  <c r="M289" i="12" s="1"/>
  <c r="L297" i="12"/>
  <c r="M297" i="12" s="1"/>
  <c r="L305" i="12"/>
  <c r="M305" i="12" s="1"/>
  <c r="L313" i="12"/>
  <c r="M313" i="12" s="1"/>
  <c r="L321" i="12"/>
  <c r="M321" i="12" s="1"/>
  <c r="L329" i="12"/>
  <c r="M329" i="12" s="1"/>
  <c r="L337" i="12"/>
  <c r="M337" i="12" s="1"/>
  <c r="L345" i="12"/>
  <c r="M345" i="12" s="1"/>
  <c r="L339" i="12"/>
  <c r="M339" i="12" s="1"/>
  <c r="L291" i="12"/>
  <c r="M291" i="12" s="1"/>
  <c r="L299" i="12"/>
  <c r="M299" i="12" s="1"/>
  <c r="L307" i="12"/>
  <c r="M307" i="12" s="1"/>
  <c r="L315" i="12"/>
  <c r="M315" i="12" s="1"/>
  <c r="L323" i="12"/>
  <c r="M323" i="12" s="1"/>
  <c r="L331" i="12"/>
  <c r="M331" i="12" s="1"/>
  <c r="L114" i="12"/>
  <c r="M114" i="12" s="1"/>
  <c r="L122" i="12"/>
  <c r="M122" i="12" s="1"/>
  <c r="L130" i="12"/>
  <c r="M130" i="12" s="1"/>
  <c r="L138" i="12"/>
  <c r="M138" i="12" s="1"/>
  <c r="L146" i="12"/>
  <c r="M146" i="12" s="1"/>
  <c r="L154" i="12"/>
  <c r="M154" i="12" s="1"/>
  <c r="L162" i="12"/>
  <c r="M162" i="12" s="1"/>
  <c r="L170" i="12"/>
  <c r="M170" i="12" s="1"/>
  <c r="L116" i="12"/>
  <c r="M116" i="12" s="1"/>
  <c r="L124" i="12"/>
  <c r="M124" i="12" s="1"/>
  <c r="L132" i="12"/>
  <c r="M132" i="12" s="1"/>
  <c r="L140" i="12"/>
  <c r="M140" i="12" s="1"/>
  <c r="L148" i="12"/>
  <c r="M148" i="12" s="1"/>
  <c r="L156" i="12"/>
  <c r="M156" i="12" s="1"/>
  <c r="L164" i="12"/>
  <c r="M164" i="12" s="1"/>
  <c r="L172" i="12"/>
  <c r="M172" i="12" s="1"/>
  <c r="L117" i="12"/>
  <c r="M117" i="12" s="1"/>
  <c r="L125" i="12"/>
  <c r="M125" i="12" s="1"/>
  <c r="L133" i="12"/>
  <c r="M133" i="12" s="1"/>
  <c r="L141" i="12"/>
  <c r="M141" i="12" s="1"/>
  <c r="L149" i="12"/>
  <c r="M149" i="12" s="1"/>
  <c r="L157" i="12"/>
  <c r="M157" i="12" s="1"/>
  <c r="L165" i="12"/>
  <c r="M165" i="12" s="1"/>
  <c r="L173" i="12"/>
  <c r="M173" i="12" s="1"/>
  <c r="L118" i="12"/>
  <c r="M118" i="12" s="1"/>
  <c r="L126" i="12"/>
  <c r="M126" i="12" s="1"/>
  <c r="L134" i="12"/>
  <c r="M134" i="12" s="1"/>
  <c r="L142" i="12"/>
  <c r="M142" i="12" s="1"/>
  <c r="L150" i="12"/>
  <c r="M150" i="12" s="1"/>
  <c r="L158" i="12"/>
  <c r="M158" i="12" s="1"/>
  <c r="L166" i="12"/>
  <c r="M166" i="12" s="1"/>
  <c r="L119" i="12"/>
  <c r="M119" i="12" s="1"/>
  <c r="L127" i="12"/>
  <c r="M127" i="12" s="1"/>
  <c r="L135" i="12"/>
  <c r="M135" i="12" s="1"/>
  <c r="L143" i="12"/>
  <c r="M143" i="12" s="1"/>
  <c r="L151" i="12"/>
  <c r="M151" i="12" s="1"/>
  <c r="L159" i="12"/>
  <c r="M159" i="12" s="1"/>
  <c r="L167" i="12"/>
  <c r="M167" i="12" s="1"/>
  <c r="L112" i="12"/>
  <c r="M112" i="12" s="1"/>
  <c r="L120" i="12"/>
  <c r="M120" i="12" s="1"/>
  <c r="L128" i="12"/>
  <c r="M128" i="12" s="1"/>
  <c r="L136" i="12"/>
  <c r="M136" i="12" s="1"/>
  <c r="L144" i="12"/>
  <c r="M144" i="12" s="1"/>
  <c r="L152" i="12"/>
  <c r="M152" i="12" s="1"/>
  <c r="L160" i="12"/>
  <c r="M160" i="12" s="1"/>
  <c r="L168" i="12"/>
  <c r="M168" i="12" s="1"/>
  <c r="L113" i="12"/>
  <c r="M113" i="12" s="1"/>
  <c r="L121" i="12"/>
  <c r="M121" i="12" s="1"/>
  <c r="L129" i="12"/>
  <c r="M129" i="12" s="1"/>
  <c r="L137" i="12"/>
  <c r="M137" i="12" s="1"/>
  <c r="L145" i="12"/>
  <c r="M145" i="12" s="1"/>
  <c r="L153" i="12"/>
  <c r="M153" i="12" s="1"/>
  <c r="L161" i="12"/>
  <c r="M161" i="12" s="1"/>
  <c r="L169" i="12"/>
  <c r="M169" i="12" s="1"/>
  <c r="L147" i="12"/>
  <c r="M147" i="12" s="1"/>
  <c r="L155" i="12"/>
  <c r="M155" i="12" s="1"/>
  <c r="L163" i="12"/>
  <c r="M163" i="12" s="1"/>
  <c r="L171" i="12"/>
  <c r="M171" i="12" s="1"/>
  <c r="L115" i="12"/>
  <c r="M115" i="12" s="1"/>
  <c r="L123" i="12"/>
  <c r="M123" i="12" s="1"/>
  <c r="L131" i="12"/>
  <c r="M131" i="12" s="1"/>
  <c r="L139" i="12"/>
  <c r="M139" i="12" s="1"/>
  <c r="L5998" i="12"/>
  <c r="M5998" i="12" s="1"/>
  <c r="L5990" i="12"/>
  <c r="M5990" i="12" s="1"/>
  <c r="L5982" i="12"/>
  <c r="M5982" i="12" s="1"/>
  <c r="L5974" i="12"/>
  <c r="M5974" i="12" s="1"/>
  <c r="L5966" i="12"/>
  <c r="M5966" i="12" s="1"/>
  <c r="L5958" i="12"/>
  <c r="M5958" i="12" s="1"/>
  <c r="L5950" i="12"/>
  <c r="M5950" i="12" s="1"/>
  <c r="L5942" i="12"/>
  <c r="M5942" i="12" s="1"/>
  <c r="L5934" i="12"/>
  <c r="M5934" i="12" s="1"/>
  <c r="L5878" i="12"/>
  <c r="M5878" i="12" s="1"/>
  <c r="L5870" i="12"/>
  <c r="M5870" i="12" s="1"/>
  <c r="L5862" i="12"/>
  <c r="M5862" i="12" s="1"/>
  <c r="L5854" i="12"/>
  <c r="M5854" i="12" s="1"/>
  <c r="L5846" i="12"/>
  <c r="M5846" i="12" s="1"/>
  <c r="L5838" i="12"/>
  <c r="M5838" i="12" s="1"/>
  <c r="L5830" i="12"/>
  <c r="M5830" i="12" s="1"/>
  <c r="L5822" i="12"/>
  <c r="M5822" i="12" s="1"/>
  <c r="L5814" i="12"/>
  <c r="M5814" i="12" s="1"/>
  <c r="L5806" i="12"/>
  <c r="M5806" i="12" s="1"/>
  <c r="L5798" i="12"/>
  <c r="M5798" i="12" s="1"/>
  <c r="L5790" i="12"/>
  <c r="M5790" i="12" s="1"/>
  <c r="L5734" i="12"/>
  <c r="M5734" i="12" s="1"/>
  <c r="L5726" i="12"/>
  <c r="M5726" i="12" s="1"/>
  <c r="L5718" i="12"/>
  <c r="M5718" i="12" s="1"/>
  <c r="L5710" i="12"/>
  <c r="M5710" i="12" s="1"/>
  <c r="L5702" i="12"/>
  <c r="M5702" i="12" s="1"/>
  <c r="L5694" i="12"/>
  <c r="M5694" i="12" s="1"/>
  <c r="L5286" i="12"/>
  <c r="M5286" i="12" s="1"/>
  <c r="L5278" i="12"/>
  <c r="M5278" i="12" s="1"/>
  <c r="L5270" i="12"/>
  <c r="M5270" i="12" s="1"/>
  <c r="L5262" i="12"/>
  <c r="M5262" i="12" s="1"/>
  <c r="L5159" i="12"/>
  <c r="M5159" i="12" s="1"/>
  <c r="L5150" i="12"/>
  <c r="M5150" i="12" s="1"/>
  <c r="L5141" i="12"/>
  <c r="M5141" i="12" s="1"/>
  <c r="L5132" i="12"/>
  <c r="M5132" i="12" s="1"/>
  <c r="L5123" i="12"/>
  <c r="M5123" i="12" s="1"/>
  <c r="L5112" i="12"/>
  <c r="M5112" i="12" s="1"/>
  <c r="L5102" i="12"/>
  <c r="M5102" i="12" s="1"/>
  <c r="L5092" i="12"/>
  <c r="M5092" i="12" s="1"/>
  <c r="L5080" i="12"/>
  <c r="M5080" i="12" s="1"/>
  <c r="L5070" i="12"/>
  <c r="M5070" i="12" s="1"/>
  <c r="L5060" i="12"/>
  <c r="M5060" i="12" s="1"/>
  <c r="L4973" i="12"/>
  <c r="M4973" i="12" s="1"/>
  <c r="L4946" i="12"/>
  <c r="M4946" i="12" s="1"/>
  <c r="L4954" i="12"/>
  <c r="M4954" i="12" s="1"/>
  <c r="L4962" i="12"/>
  <c r="M4962" i="12" s="1"/>
  <c r="L4970" i="12"/>
  <c r="M4970" i="12" s="1"/>
  <c r="L4978" i="12"/>
  <c r="M4978" i="12" s="1"/>
  <c r="L4949" i="12"/>
  <c r="M4949" i="12" s="1"/>
  <c r="L4957" i="12"/>
  <c r="M4957" i="12" s="1"/>
  <c r="L4950" i="12"/>
  <c r="M4950" i="12" s="1"/>
  <c r="L4958" i="12"/>
  <c r="M4958" i="12" s="1"/>
  <c r="L4966" i="12"/>
  <c r="M4966" i="12" s="1"/>
  <c r="L4974" i="12"/>
  <c r="M4974" i="12" s="1"/>
  <c r="L4951" i="12"/>
  <c r="M4951" i="12" s="1"/>
  <c r="L4959" i="12"/>
  <c r="M4959" i="12" s="1"/>
  <c r="L4967" i="12"/>
  <c r="M4967" i="12" s="1"/>
  <c r="L4975" i="12"/>
  <c r="M4975" i="12" s="1"/>
  <c r="L4945" i="12"/>
  <c r="M4945" i="12" s="1"/>
  <c r="L4953" i="12"/>
  <c r="M4953" i="12" s="1"/>
  <c r="L4961" i="12"/>
  <c r="M4961" i="12" s="1"/>
  <c r="L4969" i="12"/>
  <c r="M4969" i="12" s="1"/>
  <c r="L4977" i="12"/>
  <c r="M4977" i="12" s="1"/>
  <c r="L2218" i="12"/>
  <c r="M2218" i="12" s="1"/>
  <c r="L2226" i="12"/>
  <c r="M2226" i="12" s="1"/>
  <c r="L2234" i="12"/>
  <c r="M2234" i="12" s="1"/>
  <c r="L2242" i="12"/>
  <c r="M2242" i="12" s="1"/>
  <c r="L2250" i="12"/>
  <c r="M2250" i="12" s="1"/>
  <c r="L2258" i="12"/>
  <c r="M2258" i="12" s="1"/>
  <c r="L2266" i="12"/>
  <c r="M2266" i="12" s="1"/>
  <c r="L2274" i="12"/>
  <c r="M2274" i="12" s="1"/>
  <c r="L2219" i="12"/>
  <c r="M2219" i="12" s="1"/>
  <c r="L2227" i="12"/>
  <c r="M2227" i="12" s="1"/>
  <c r="L2235" i="12"/>
  <c r="M2235" i="12" s="1"/>
  <c r="L2243" i="12"/>
  <c r="M2243" i="12" s="1"/>
  <c r="L2251" i="12"/>
  <c r="M2251" i="12" s="1"/>
  <c r="L2259" i="12"/>
  <c r="M2259" i="12" s="1"/>
  <c r="L2267" i="12"/>
  <c r="M2267" i="12" s="1"/>
  <c r="L2275" i="12"/>
  <c r="M2275" i="12" s="1"/>
  <c r="L2220" i="12"/>
  <c r="M2220" i="12" s="1"/>
  <c r="L2228" i="12"/>
  <c r="M2228" i="12" s="1"/>
  <c r="L2236" i="12"/>
  <c r="M2236" i="12" s="1"/>
  <c r="L2244" i="12"/>
  <c r="M2244" i="12" s="1"/>
  <c r="L2252" i="12"/>
  <c r="M2252" i="12" s="1"/>
  <c r="L2260" i="12"/>
  <c r="M2260" i="12" s="1"/>
  <c r="L2268" i="12"/>
  <c r="M2268" i="12" s="1"/>
  <c r="L2276" i="12"/>
  <c r="M2276" i="12" s="1"/>
  <c r="L2221" i="12"/>
  <c r="M2221" i="12" s="1"/>
  <c r="L2229" i="12"/>
  <c r="M2229" i="12" s="1"/>
  <c r="L2237" i="12"/>
  <c r="M2237" i="12" s="1"/>
  <c r="L2245" i="12"/>
  <c r="M2245" i="12" s="1"/>
  <c r="L2253" i="12"/>
  <c r="M2253" i="12" s="1"/>
  <c r="L2261" i="12"/>
  <c r="M2261" i="12" s="1"/>
  <c r="L2269" i="12"/>
  <c r="M2269" i="12" s="1"/>
  <c r="L2277" i="12"/>
  <c r="M2277" i="12" s="1"/>
  <c r="L2216" i="12"/>
  <c r="M2216" i="12" s="1"/>
  <c r="L2224" i="12"/>
  <c r="M2224" i="12" s="1"/>
  <c r="L2232" i="12"/>
  <c r="M2232" i="12" s="1"/>
  <c r="L2240" i="12"/>
  <c r="M2240" i="12" s="1"/>
  <c r="L2248" i="12"/>
  <c r="M2248" i="12" s="1"/>
  <c r="L2256" i="12"/>
  <c r="M2256" i="12" s="1"/>
  <c r="L2264" i="12"/>
  <c r="M2264" i="12" s="1"/>
  <c r="L2272" i="12"/>
  <c r="M2272" i="12" s="1"/>
  <c r="L2217" i="12"/>
  <c r="M2217" i="12" s="1"/>
  <c r="L2225" i="12"/>
  <c r="M2225" i="12" s="1"/>
  <c r="L2233" i="12"/>
  <c r="M2233" i="12" s="1"/>
  <c r="L2241" i="12"/>
  <c r="M2241" i="12" s="1"/>
  <c r="L2249" i="12"/>
  <c r="M2249" i="12" s="1"/>
  <c r="L2257" i="12"/>
  <c r="M2257" i="12" s="1"/>
  <c r="L2265" i="12"/>
  <c r="M2265" i="12" s="1"/>
  <c r="L2273" i="12"/>
  <c r="M2273" i="12" s="1"/>
  <c r="L2239" i="12"/>
  <c r="M2239" i="12" s="1"/>
  <c r="L2271" i="12"/>
  <c r="M2271" i="12" s="1"/>
  <c r="L2246" i="12"/>
  <c r="M2246" i="12" s="1"/>
  <c r="L2215" i="12"/>
  <c r="M2215" i="12" s="1"/>
  <c r="L2247" i="12"/>
  <c r="M2247" i="12" s="1"/>
  <c r="L2222" i="12"/>
  <c r="M2222" i="12" s="1"/>
  <c r="L2254" i="12"/>
  <c r="M2254" i="12" s="1"/>
  <c r="L2223" i="12"/>
  <c r="M2223" i="12" s="1"/>
  <c r="L2255" i="12"/>
  <c r="M2255" i="12" s="1"/>
  <c r="L2231" i="12"/>
  <c r="M2231" i="12" s="1"/>
  <c r="L2263" i="12"/>
  <c r="M2263" i="12" s="1"/>
  <c r="L2238" i="12"/>
  <c r="M2238" i="12" s="1"/>
  <c r="L2270" i="12"/>
  <c r="M2270" i="12" s="1"/>
  <c r="L2262" i="12"/>
  <c r="M2262" i="12" s="1"/>
  <c r="L2230" i="12"/>
  <c r="M2230" i="12" s="1"/>
  <c r="L1302" i="12"/>
  <c r="M1302" i="12" s="1"/>
  <c r="L1310" i="12"/>
  <c r="M1310" i="12" s="1"/>
  <c r="L1318" i="12"/>
  <c r="M1318" i="12" s="1"/>
  <c r="L1326" i="12"/>
  <c r="M1326" i="12" s="1"/>
  <c r="L1334" i="12"/>
  <c r="M1334" i="12" s="1"/>
  <c r="L1342" i="12"/>
  <c r="M1342" i="12" s="1"/>
  <c r="L1350" i="12"/>
  <c r="M1350" i="12" s="1"/>
  <c r="L1358" i="12"/>
  <c r="M1358" i="12" s="1"/>
  <c r="L1303" i="12"/>
  <c r="M1303" i="12" s="1"/>
  <c r="L1311" i="12"/>
  <c r="M1311" i="12" s="1"/>
  <c r="L1319" i="12"/>
  <c r="M1319" i="12" s="1"/>
  <c r="L1327" i="12"/>
  <c r="M1327" i="12" s="1"/>
  <c r="L1335" i="12"/>
  <c r="M1335" i="12" s="1"/>
  <c r="L1343" i="12"/>
  <c r="M1343" i="12" s="1"/>
  <c r="L1351" i="12"/>
  <c r="M1351" i="12" s="1"/>
  <c r="L1359" i="12"/>
  <c r="M1359" i="12" s="1"/>
  <c r="L1304" i="12"/>
  <c r="M1304" i="12" s="1"/>
  <c r="L1312" i="12"/>
  <c r="M1312" i="12" s="1"/>
  <c r="L1320" i="12"/>
  <c r="M1320" i="12" s="1"/>
  <c r="L1328" i="12"/>
  <c r="M1328" i="12" s="1"/>
  <c r="L1336" i="12"/>
  <c r="M1336" i="12" s="1"/>
  <c r="L1344" i="12"/>
  <c r="M1344" i="12" s="1"/>
  <c r="L1352" i="12"/>
  <c r="M1352" i="12" s="1"/>
  <c r="L1360" i="12"/>
  <c r="M1360" i="12" s="1"/>
  <c r="L1305" i="12"/>
  <c r="M1305" i="12" s="1"/>
  <c r="L1313" i="12"/>
  <c r="M1313" i="12" s="1"/>
  <c r="L1321" i="12"/>
  <c r="M1321" i="12" s="1"/>
  <c r="L1329" i="12"/>
  <c r="M1329" i="12" s="1"/>
  <c r="L1337" i="12"/>
  <c r="M1337" i="12" s="1"/>
  <c r="L1345" i="12"/>
  <c r="M1345" i="12" s="1"/>
  <c r="L1353" i="12"/>
  <c r="M1353" i="12" s="1"/>
  <c r="L1361" i="12"/>
  <c r="M1361" i="12" s="1"/>
  <c r="L1298" i="12"/>
  <c r="M1298" i="12" s="1"/>
  <c r="L1306" i="12"/>
  <c r="M1306" i="12" s="1"/>
  <c r="L1314" i="12"/>
  <c r="M1314" i="12" s="1"/>
  <c r="L1322" i="12"/>
  <c r="M1322" i="12" s="1"/>
  <c r="L1330" i="12"/>
  <c r="M1330" i="12" s="1"/>
  <c r="L1338" i="12"/>
  <c r="M1338" i="12" s="1"/>
  <c r="L1346" i="12"/>
  <c r="M1346" i="12" s="1"/>
  <c r="L1354" i="12"/>
  <c r="M1354" i="12" s="1"/>
  <c r="L1299" i="12"/>
  <c r="M1299" i="12" s="1"/>
  <c r="L1307" i="12"/>
  <c r="M1307" i="12" s="1"/>
  <c r="L1315" i="12"/>
  <c r="M1315" i="12" s="1"/>
  <c r="L1323" i="12"/>
  <c r="M1323" i="12" s="1"/>
  <c r="L1331" i="12"/>
  <c r="M1331" i="12" s="1"/>
  <c r="L1339" i="12"/>
  <c r="M1339" i="12" s="1"/>
  <c r="L1347" i="12"/>
  <c r="M1347" i="12" s="1"/>
  <c r="L1355" i="12"/>
  <c r="M1355" i="12" s="1"/>
  <c r="L1300" i="12"/>
  <c r="M1300" i="12" s="1"/>
  <c r="L1308" i="12"/>
  <c r="M1308" i="12" s="1"/>
  <c r="L1316" i="12"/>
  <c r="M1316" i="12" s="1"/>
  <c r="L1324" i="12"/>
  <c r="M1324" i="12" s="1"/>
  <c r="L1332" i="12"/>
  <c r="M1332" i="12" s="1"/>
  <c r="L1340" i="12"/>
  <c r="M1340" i="12" s="1"/>
  <c r="L1348" i="12"/>
  <c r="M1348" i="12" s="1"/>
  <c r="L1356" i="12"/>
  <c r="M1356" i="12" s="1"/>
  <c r="L1325" i="12"/>
  <c r="M1325" i="12" s="1"/>
  <c r="L1333" i="12"/>
  <c r="M1333" i="12" s="1"/>
  <c r="L1341" i="12"/>
  <c r="M1341" i="12" s="1"/>
  <c r="L1349" i="12"/>
  <c r="M1349" i="12" s="1"/>
  <c r="L1357" i="12"/>
  <c r="M1357" i="12" s="1"/>
  <c r="L1309" i="12"/>
  <c r="M1309" i="12" s="1"/>
  <c r="L1317" i="12"/>
  <c r="M1317" i="12" s="1"/>
  <c r="L1301" i="12"/>
  <c r="M1301" i="12" s="1"/>
  <c r="L687" i="12"/>
  <c r="M687" i="12" s="1"/>
  <c r="L695" i="12"/>
  <c r="M695" i="12" s="1"/>
  <c r="L703" i="12"/>
  <c r="M703" i="12" s="1"/>
  <c r="L711" i="12"/>
  <c r="M711" i="12" s="1"/>
  <c r="L719" i="12"/>
  <c r="M719" i="12" s="1"/>
  <c r="L727" i="12"/>
  <c r="M727" i="12" s="1"/>
  <c r="L735" i="12"/>
  <c r="M735" i="12" s="1"/>
  <c r="L688" i="12"/>
  <c r="M688" i="12" s="1"/>
  <c r="L696" i="12"/>
  <c r="M696" i="12" s="1"/>
  <c r="L704" i="12"/>
  <c r="M704" i="12" s="1"/>
  <c r="L712" i="12"/>
  <c r="M712" i="12" s="1"/>
  <c r="L720" i="12"/>
  <c r="M720" i="12" s="1"/>
  <c r="L728" i="12"/>
  <c r="M728" i="12" s="1"/>
  <c r="L736" i="12"/>
  <c r="M736" i="12" s="1"/>
  <c r="L689" i="12"/>
  <c r="M689" i="12" s="1"/>
  <c r="L697" i="12"/>
  <c r="M697" i="12" s="1"/>
  <c r="L705" i="12"/>
  <c r="M705" i="12" s="1"/>
  <c r="L713" i="12"/>
  <c r="M713" i="12" s="1"/>
  <c r="L721" i="12"/>
  <c r="M721" i="12" s="1"/>
  <c r="L729" i="12"/>
  <c r="M729" i="12" s="1"/>
  <c r="L737" i="12"/>
  <c r="M737" i="12" s="1"/>
  <c r="L690" i="12"/>
  <c r="M690" i="12" s="1"/>
  <c r="L698" i="12"/>
  <c r="M698" i="12" s="1"/>
  <c r="L706" i="12"/>
  <c r="M706" i="12" s="1"/>
  <c r="L714" i="12"/>
  <c r="M714" i="12" s="1"/>
  <c r="L722" i="12"/>
  <c r="M722" i="12" s="1"/>
  <c r="L730" i="12"/>
  <c r="M730" i="12" s="1"/>
  <c r="L738" i="12"/>
  <c r="M738" i="12" s="1"/>
  <c r="L691" i="12"/>
  <c r="M691" i="12" s="1"/>
  <c r="L699" i="12"/>
  <c r="M699" i="12" s="1"/>
  <c r="L707" i="12"/>
  <c r="M707" i="12" s="1"/>
  <c r="L715" i="12"/>
  <c r="M715" i="12" s="1"/>
  <c r="L723" i="12"/>
  <c r="M723" i="12" s="1"/>
  <c r="L731" i="12"/>
  <c r="M731" i="12" s="1"/>
  <c r="L739" i="12"/>
  <c r="M739" i="12" s="1"/>
  <c r="L692" i="12"/>
  <c r="M692" i="12" s="1"/>
  <c r="L700" i="12"/>
  <c r="M700" i="12" s="1"/>
  <c r="L708" i="12"/>
  <c r="M708" i="12" s="1"/>
  <c r="L716" i="12"/>
  <c r="M716" i="12" s="1"/>
  <c r="L724" i="12"/>
  <c r="M724" i="12" s="1"/>
  <c r="L732" i="12"/>
  <c r="M732" i="12" s="1"/>
  <c r="L740" i="12"/>
  <c r="M740" i="12" s="1"/>
  <c r="L693" i="12"/>
  <c r="M693" i="12" s="1"/>
  <c r="L701" i="12"/>
  <c r="M701" i="12" s="1"/>
  <c r="L709" i="12"/>
  <c r="M709" i="12" s="1"/>
  <c r="L717" i="12"/>
  <c r="M717" i="12" s="1"/>
  <c r="L725" i="12"/>
  <c r="M725" i="12" s="1"/>
  <c r="L733" i="12"/>
  <c r="M733" i="12" s="1"/>
  <c r="L694" i="12"/>
  <c r="M694" i="12" s="1"/>
  <c r="L702" i="12"/>
  <c r="M702" i="12" s="1"/>
  <c r="L710" i="12"/>
  <c r="M710" i="12" s="1"/>
  <c r="L718" i="12"/>
  <c r="M718" i="12" s="1"/>
  <c r="L726" i="12"/>
  <c r="M726" i="12" s="1"/>
  <c r="L734" i="12"/>
  <c r="M734" i="12" s="1"/>
  <c r="L634" i="12"/>
  <c r="M634" i="12" s="1"/>
  <c r="L642" i="12"/>
  <c r="M642" i="12" s="1"/>
  <c r="L650" i="12"/>
  <c r="M650" i="12" s="1"/>
  <c r="L658" i="12"/>
  <c r="M658" i="12" s="1"/>
  <c r="L666" i="12"/>
  <c r="M666" i="12" s="1"/>
  <c r="L674" i="12"/>
  <c r="M674" i="12" s="1"/>
  <c r="L636" i="12"/>
  <c r="M636" i="12" s="1"/>
  <c r="L644" i="12"/>
  <c r="M644" i="12" s="1"/>
  <c r="L652" i="12"/>
  <c r="M652" i="12" s="1"/>
  <c r="L660" i="12"/>
  <c r="M660" i="12" s="1"/>
  <c r="L668" i="12"/>
  <c r="M668" i="12" s="1"/>
  <c r="L676" i="12"/>
  <c r="M676" i="12" s="1"/>
  <c r="L637" i="12"/>
  <c r="M637" i="12" s="1"/>
  <c r="L645" i="12"/>
  <c r="M645" i="12" s="1"/>
  <c r="L653" i="12"/>
  <c r="M653" i="12" s="1"/>
  <c r="L661" i="12"/>
  <c r="M661" i="12" s="1"/>
  <c r="L669" i="12"/>
  <c r="M669" i="12" s="1"/>
  <c r="L677" i="12"/>
  <c r="M677" i="12" s="1"/>
  <c r="L638" i="12"/>
  <c r="M638" i="12" s="1"/>
  <c r="L646" i="12"/>
  <c r="M646" i="12" s="1"/>
  <c r="L654" i="12"/>
  <c r="M654" i="12" s="1"/>
  <c r="L662" i="12"/>
  <c r="M662" i="12" s="1"/>
  <c r="L670" i="12"/>
  <c r="M670" i="12" s="1"/>
  <c r="L632" i="12"/>
  <c r="M632" i="12" s="1"/>
  <c r="L633" i="12"/>
  <c r="M633" i="12" s="1"/>
  <c r="L648" i="12"/>
  <c r="M648" i="12" s="1"/>
  <c r="L664" i="12"/>
  <c r="M664" i="12" s="1"/>
  <c r="L679" i="12"/>
  <c r="M679" i="12" s="1"/>
  <c r="L631" i="12"/>
  <c r="M631" i="12" s="1"/>
  <c r="L649" i="12"/>
  <c r="M649" i="12" s="1"/>
  <c r="L665" i="12"/>
  <c r="M665" i="12" s="1"/>
  <c r="L680" i="12"/>
  <c r="M680" i="12" s="1"/>
  <c r="L635" i="12"/>
  <c r="M635" i="12" s="1"/>
  <c r="L651" i="12"/>
  <c r="M651" i="12" s="1"/>
  <c r="L667" i="12"/>
  <c r="M667" i="12" s="1"/>
  <c r="L681" i="12"/>
  <c r="M681" i="12" s="1"/>
  <c r="L639" i="12"/>
  <c r="M639" i="12" s="1"/>
  <c r="L655" i="12"/>
  <c r="M655" i="12" s="1"/>
  <c r="L671" i="12"/>
  <c r="M671" i="12" s="1"/>
  <c r="L682" i="12"/>
  <c r="M682" i="12" s="1"/>
  <c r="L640" i="12"/>
  <c r="M640" i="12" s="1"/>
  <c r="L656" i="12"/>
  <c r="M656" i="12" s="1"/>
  <c r="L672" i="12"/>
  <c r="M672" i="12" s="1"/>
  <c r="L683" i="12"/>
  <c r="M683" i="12" s="1"/>
  <c r="L641" i="12"/>
  <c r="M641" i="12" s="1"/>
  <c r="L657" i="12"/>
  <c r="M657" i="12" s="1"/>
  <c r="L673" i="12"/>
  <c r="M673" i="12" s="1"/>
  <c r="L684" i="12"/>
  <c r="M684" i="12" s="1"/>
  <c r="L643" i="12"/>
  <c r="M643" i="12" s="1"/>
  <c r="L659" i="12"/>
  <c r="M659" i="12" s="1"/>
  <c r="L675" i="12"/>
  <c r="M675" i="12" s="1"/>
  <c r="L685" i="12"/>
  <c r="M685" i="12" s="1"/>
  <c r="L647" i="12"/>
  <c r="M647" i="12" s="1"/>
  <c r="L663" i="12"/>
  <c r="M663" i="12" s="1"/>
  <c r="L678" i="12"/>
  <c r="M678" i="12" s="1"/>
  <c r="L686" i="12"/>
  <c r="M686" i="12" s="1"/>
  <c r="L5997" i="12"/>
  <c r="M5997" i="12" s="1"/>
  <c r="L5989" i="12"/>
  <c r="M5989" i="12" s="1"/>
  <c r="L5981" i="12"/>
  <c r="M5981" i="12" s="1"/>
  <c r="L5973" i="12"/>
  <c r="M5973" i="12" s="1"/>
  <c r="L5965" i="12"/>
  <c r="M5965" i="12" s="1"/>
  <c r="L5957" i="12"/>
  <c r="M5957" i="12" s="1"/>
  <c r="L5949" i="12"/>
  <c r="M5949" i="12" s="1"/>
  <c r="L5941" i="12"/>
  <c r="M5941" i="12" s="1"/>
  <c r="L5933" i="12"/>
  <c r="M5933" i="12" s="1"/>
  <c r="L5877" i="12"/>
  <c r="M5877" i="12" s="1"/>
  <c r="L5869" i="12"/>
  <c r="M5869" i="12" s="1"/>
  <c r="L5861" i="12"/>
  <c r="M5861" i="12" s="1"/>
  <c r="L5853" i="12"/>
  <c r="M5853" i="12" s="1"/>
  <c r="L5845" i="12"/>
  <c r="M5845" i="12" s="1"/>
  <c r="L5837" i="12"/>
  <c r="M5837" i="12" s="1"/>
  <c r="L5829" i="12"/>
  <c r="M5829" i="12" s="1"/>
  <c r="L5821" i="12"/>
  <c r="M5821" i="12" s="1"/>
  <c r="L5813" i="12"/>
  <c r="M5813" i="12" s="1"/>
  <c r="L5805" i="12"/>
  <c r="M5805" i="12" s="1"/>
  <c r="L5797" i="12"/>
  <c r="M5797" i="12" s="1"/>
  <c r="L5789" i="12"/>
  <c r="M5789" i="12" s="1"/>
  <c r="L5733" i="12"/>
  <c r="M5733" i="12" s="1"/>
  <c r="L5725" i="12"/>
  <c r="M5725" i="12" s="1"/>
  <c r="L5717" i="12"/>
  <c r="M5717" i="12" s="1"/>
  <c r="L5709" i="12"/>
  <c r="M5709" i="12" s="1"/>
  <c r="L5701" i="12"/>
  <c r="M5701" i="12" s="1"/>
  <c r="L5693" i="12"/>
  <c r="M5693" i="12" s="1"/>
  <c r="L5293" i="12"/>
  <c r="M5293" i="12" s="1"/>
  <c r="L5285" i="12"/>
  <c r="M5285" i="12" s="1"/>
  <c r="L5277" i="12"/>
  <c r="M5277" i="12" s="1"/>
  <c r="L5269" i="12"/>
  <c r="M5269" i="12" s="1"/>
  <c r="L5261" i="12"/>
  <c r="M5261" i="12" s="1"/>
  <c r="L5158" i="12"/>
  <c r="M5158" i="12" s="1"/>
  <c r="L5149" i="12"/>
  <c r="M5149" i="12" s="1"/>
  <c r="L5140" i="12"/>
  <c r="M5140" i="12" s="1"/>
  <c r="L5131" i="12"/>
  <c r="M5131" i="12" s="1"/>
  <c r="L5122" i="12"/>
  <c r="M5122" i="12" s="1"/>
  <c r="L5111" i="12"/>
  <c r="M5111" i="12" s="1"/>
  <c r="L5101" i="12"/>
  <c r="M5101" i="12" s="1"/>
  <c r="L5091" i="12"/>
  <c r="M5091" i="12" s="1"/>
  <c r="L5079" i="12"/>
  <c r="M5079" i="12" s="1"/>
  <c r="L5069" i="12"/>
  <c r="M5069" i="12" s="1"/>
  <c r="L5059" i="12"/>
  <c r="M5059" i="12" s="1"/>
  <c r="L4972" i="12"/>
  <c r="M4972" i="12" s="1"/>
  <c r="L4955" i="12"/>
  <c r="M4955" i="12" s="1"/>
  <c r="L3117" i="12"/>
  <c r="M3117" i="12" s="1"/>
  <c r="L3125" i="12"/>
  <c r="M3125" i="12" s="1"/>
  <c r="L3133" i="12"/>
  <c r="M3133" i="12" s="1"/>
  <c r="L3141" i="12"/>
  <c r="M3141" i="12" s="1"/>
  <c r="L3149" i="12"/>
  <c r="M3149" i="12" s="1"/>
  <c r="L3118" i="12"/>
  <c r="M3118" i="12" s="1"/>
  <c r="L3126" i="12"/>
  <c r="M3126" i="12" s="1"/>
  <c r="L3134" i="12"/>
  <c r="M3134" i="12" s="1"/>
  <c r="L3142" i="12"/>
  <c r="M3142" i="12" s="1"/>
  <c r="L3150" i="12"/>
  <c r="M3150" i="12" s="1"/>
  <c r="L3119" i="12"/>
  <c r="M3119" i="12" s="1"/>
  <c r="L3127" i="12"/>
  <c r="M3127" i="12" s="1"/>
  <c r="L3135" i="12"/>
  <c r="M3135" i="12" s="1"/>
  <c r="L3143" i="12"/>
  <c r="M3143" i="12" s="1"/>
  <c r="L3151" i="12"/>
  <c r="M3151" i="12" s="1"/>
  <c r="L3120" i="12"/>
  <c r="M3120" i="12" s="1"/>
  <c r="L3128" i="12"/>
  <c r="M3128" i="12" s="1"/>
  <c r="L3136" i="12"/>
  <c r="M3136" i="12" s="1"/>
  <c r="L3144" i="12"/>
  <c r="M3144" i="12" s="1"/>
  <c r="L3152" i="12"/>
  <c r="M3152" i="12" s="1"/>
  <c r="L3121" i="12"/>
  <c r="M3121" i="12" s="1"/>
  <c r="L3129" i="12"/>
  <c r="M3129" i="12" s="1"/>
  <c r="L3137" i="12"/>
  <c r="M3137" i="12" s="1"/>
  <c r="L3145" i="12"/>
  <c r="M3145" i="12" s="1"/>
  <c r="L3153" i="12"/>
  <c r="M3153" i="12" s="1"/>
  <c r="L3122" i="12"/>
  <c r="M3122" i="12" s="1"/>
  <c r="L3130" i="12"/>
  <c r="M3130" i="12" s="1"/>
  <c r="L3138" i="12"/>
  <c r="M3138" i="12" s="1"/>
  <c r="L3146" i="12"/>
  <c r="M3146" i="12" s="1"/>
  <c r="L3123" i="12"/>
  <c r="M3123" i="12" s="1"/>
  <c r="L3131" i="12"/>
  <c r="M3131" i="12" s="1"/>
  <c r="L3139" i="12"/>
  <c r="M3139" i="12" s="1"/>
  <c r="L3147" i="12"/>
  <c r="M3147" i="12" s="1"/>
  <c r="L3116" i="12"/>
  <c r="M3116" i="12" s="1"/>
  <c r="L3124" i="12"/>
  <c r="M3124" i="12" s="1"/>
  <c r="L3132" i="12"/>
  <c r="M3132" i="12" s="1"/>
  <c r="L3140" i="12"/>
  <c r="M3140" i="12" s="1"/>
  <c r="L3148" i="12"/>
  <c r="M3148" i="12" s="1"/>
  <c r="L2082" i="12"/>
  <c r="M2082" i="12" s="1"/>
  <c r="L2090" i="12"/>
  <c r="M2090" i="12" s="1"/>
  <c r="L2098" i="12"/>
  <c r="M2098" i="12" s="1"/>
  <c r="L2106" i="12"/>
  <c r="M2106" i="12" s="1"/>
  <c r="L2114" i="12"/>
  <c r="M2114" i="12" s="1"/>
  <c r="L2122" i="12"/>
  <c r="M2122" i="12" s="1"/>
  <c r="L2130" i="12"/>
  <c r="M2130" i="12" s="1"/>
  <c r="L2138" i="12"/>
  <c r="M2138" i="12" s="1"/>
  <c r="L2083" i="12"/>
  <c r="M2083" i="12" s="1"/>
  <c r="L2091" i="12"/>
  <c r="M2091" i="12" s="1"/>
  <c r="L2099" i="12"/>
  <c r="M2099" i="12" s="1"/>
  <c r="L2107" i="12"/>
  <c r="M2107" i="12" s="1"/>
  <c r="L2115" i="12"/>
  <c r="M2115" i="12" s="1"/>
  <c r="L2123" i="12"/>
  <c r="M2123" i="12" s="1"/>
  <c r="L2131" i="12"/>
  <c r="M2131" i="12" s="1"/>
  <c r="L2139" i="12"/>
  <c r="M2139" i="12" s="1"/>
  <c r="L2084" i="12"/>
  <c r="M2084" i="12" s="1"/>
  <c r="L2092" i="12"/>
  <c r="M2092" i="12" s="1"/>
  <c r="L2100" i="12"/>
  <c r="M2100" i="12" s="1"/>
  <c r="L2108" i="12"/>
  <c r="M2108" i="12" s="1"/>
  <c r="L2116" i="12"/>
  <c r="M2116" i="12" s="1"/>
  <c r="L2124" i="12"/>
  <c r="M2124" i="12" s="1"/>
  <c r="L2132" i="12"/>
  <c r="M2132" i="12" s="1"/>
  <c r="L2140" i="12"/>
  <c r="M2140" i="12" s="1"/>
  <c r="L2085" i="12"/>
  <c r="M2085" i="12" s="1"/>
  <c r="L2093" i="12"/>
  <c r="M2093" i="12" s="1"/>
  <c r="L2101" i="12"/>
  <c r="M2101" i="12" s="1"/>
  <c r="L2109" i="12"/>
  <c r="M2109" i="12" s="1"/>
  <c r="L2117" i="12"/>
  <c r="M2117" i="12" s="1"/>
  <c r="L2125" i="12"/>
  <c r="M2125" i="12" s="1"/>
  <c r="L2133" i="12"/>
  <c r="M2133" i="12" s="1"/>
  <c r="L2141" i="12"/>
  <c r="M2141" i="12" s="1"/>
  <c r="L2078" i="12"/>
  <c r="M2078" i="12" s="1"/>
  <c r="L2086" i="12"/>
  <c r="M2086" i="12" s="1"/>
  <c r="L2094" i="12"/>
  <c r="M2094" i="12" s="1"/>
  <c r="L2102" i="12"/>
  <c r="M2102" i="12" s="1"/>
  <c r="L2110" i="12"/>
  <c r="M2110" i="12" s="1"/>
  <c r="L2118" i="12"/>
  <c r="M2118" i="12" s="1"/>
  <c r="L2126" i="12"/>
  <c r="M2126" i="12" s="1"/>
  <c r="L2134" i="12"/>
  <c r="M2134" i="12" s="1"/>
  <c r="L2142" i="12"/>
  <c r="M2142" i="12" s="1"/>
  <c r="L2080" i="12"/>
  <c r="M2080" i="12" s="1"/>
  <c r="L2088" i="12"/>
  <c r="M2088" i="12" s="1"/>
  <c r="L2096" i="12"/>
  <c r="M2096" i="12" s="1"/>
  <c r="L2104" i="12"/>
  <c r="M2104" i="12" s="1"/>
  <c r="L2112" i="12"/>
  <c r="M2112" i="12" s="1"/>
  <c r="L2120" i="12"/>
  <c r="M2120" i="12" s="1"/>
  <c r="L2128" i="12"/>
  <c r="M2128" i="12" s="1"/>
  <c r="L2136" i="12"/>
  <c r="M2136" i="12" s="1"/>
  <c r="L2081" i="12"/>
  <c r="M2081" i="12" s="1"/>
  <c r="L2089" i="12"/>
  <c r="M2089" i="12" s="1"/>
  <c r="L2097" i="12"/>
  <c r="M2097" i="12" s="1"/>
  <c r="L2105" i="12"/>
  <c r="M2105" i="12" s="1"/>
  <c r="L2113" i="12"/>
  <c r="M2113" i="12" s="1"/>
  <c r="L2121" i="12"/>
  <c r="M2121" i="12" s="1"/>
  <c r="L2129" i="12"/>
  <c r="M2129" i="12" s="1"/>
  <c r="L2137" i="12"/>
  <c r="M2137" i="12" s="1"/>
  <c r="L2087" i="12"/>
  <c r="M2087" i="12" s="1"/>
  <c r="L2095" i="12"/>
  <c r="M2095" i="12" s="1"/>
  <c r="L2103" i="12"/>
  <c r="M2103" i="12" s="1"/>
  <c r="L2111" i="12"/>
  <c r="M2111" i="12" s="1"/>
  <c r="L2119" i="12"/>
  <c r="M2119" i="12" s="1"/>
  <c r="L2135" i="12"/>
  <c r="M2135" i="12" s="1"/>
  <c r="L2079" i="12"/>
  <c r="M2079" i="12" s="1"/>
  <c r="L2127" i="12"/>
  <c r="M2127" i="12" s="1"/>
  <c r="L1078" i="12"/>
  <c r="M1078" i="12" s="1"/>
  <c r="L178" i="12"/>
  <c r="M178" i="12" s="1"/>
  <c r="L186" i="12"/>
  <c r="M186" i="12" s="1"/>
  <c r="L194" i="12"/>
  <c r="M194" i="12" s="1"/>
  <c r="L202" i="12"/>
  <c r="M202" i="12" s="1"/>
  <c r="L210" i="12"/>
  <c r="M210" i="12" s="1"/>
  <c r="L218" i="12"/>
  <c r="M218" i="12" s="1"/>
  <c r="L226" i="12"/>
  <c r="M226" i="12" s="1"/>
  <c r="L180" i="12"/>
  <c r="M180" i="12" s="1"/>
  <c r="L188" i="12"/>
  <c r="M188" i="12" s="1"/>
  <c r="L196" i="12"/>
  <c r="M196" i="12" s="1"/>
  <c r="L204" i="12"/>
  <c r="M204" i="12" s="1"/>
  <c r="L212" i="12"/>
  <c r="M212" i="12" s="1"/>
  <c r="L220" i="12"/>
  <c r="M220" i="12" s="1"/>
  <c r="L228" i="12"/>
  <c r="M228" i="12" s="1"/>
  <c r="L181" i="12"/>
  <c r="M181" i="12" s="1"/>
  <c r="L189" i="12"/>
  <c r="M189" i="12" s="1"/>
  <c r="L197" i="12"/>
  <c r="M197" i="12" s="1"/>
  <c r="L205" i="12"/>
  <c r="M205" i="12" s="1"/>
  <c r="L213" i="12"/>
  <c r="M213" i="12" s="1"/>
  <c r="L221" i="12"/>
  <c r="M221" i="12" s="1"/>
  <c r="L229" i="12"/>
  <c r="M229" i="12" s="1"/>
  <c r="L174" i="12"/>
  <c r="M174" i="12" s="1"/>
  <c r="L182" i="12"/>
  <c r="M182" i="12" s="1"/>
  <c r="L190" i="12"/>
  <c r="M190" i="12" s="1"/>
  <c r="L198" i="12"/>
  <c r="M198" i="12" s="1"/>
  <c r="L206" i="12"/>
  <c r="M206" i="12" s="1"/>
  <c r="L214" i="12"/>
  <c r="M214" i="12" s="1"/>
  <c r="L222" i="12"/>
  <c r="M222" i="12" s="1"/>
  <c r="L230" i="12"/>
  <c r="M230" i="12" s="1"/>
  <c r="L175" i="12"/>
  <c r="M175" i="12" s="1"/>
  <c r="L183" i="12"/>
  <c r="M183" i="12" s="1"/>
  <c r="L191" i="12"/>
  <c r="M191" i="12" s="1"/>
  <c r="L199" i="12"/>
  <c r="M199" i="12" s="1"/>
  <c r="L207" i="12"/>
  <c r="M207" i="12" s="1"/>
  <c r="L215" i="12"/>
  <c r="M215" i="12" s="1"/>
  <c r="L223" i="12"/>
  <c r="M223" i="12" s="1"/>
  <c r="L231" i="12"/>
  <c r="M231" i="12" s="1"/>
  <c r="L176" i="12"/>
  <c r="M176" i="12" s="1"/>
  <c r="L184" i="12"/>
  <c r="M184" i="12" s="1"/>
  <c r="L192" i="12"/>
  <c r="M192" i="12" s="1"/>
  <c r="L200" i="12"/>
  <c r="M200" i="12" s="1"/>
  <c r="L208" i="12"/>
  <c r="M208" i="12" s="1"/>
  <c r="L216" i="12"/>
  <c r="M216" i="12" s="1"/>
  <c r="L224" i="12"/>
  <c r="M224" i="12" s="1"/>
  <c r="L232" i="12"/>
  <c r="M232" i="12" s="1"/>
  <c r="L177" i="12"/>
  <c r="M177" i="12" s="1"/>
  <c r="L185" i="12"/>
  <c r="M185" i="12" s="1"/>
  <c r="L193" i="12"/>
  <c r="M193" i="12" s="1"/>
  <c r="L201" i="12"/>
  <c r="M201" i="12" s="1"/>
  <c r="L209" i="12"/>
  <c r="M209" i="12" s="1"/>
  <c r="L217" i="12"/>
  <c r="M217" i="12" s="1"/>
  <c r="L225" i="12"/>
  <c r="M225" i="12" s="1"/>
  <c r="L233" i="12"/>
  <c r="M233" i="12" s="1"/>
  <c r="L211" i="12"/>
  <c r="M211" i="12" s="1"/>
  <c r="L219" i="12"/>
  <c r="M219" i="12" s="1"/>
  <c r="L227" i="12"/>
  <c r="M227" i="12" s="1"/>
  <c r="L179" i="12"/>
  <c r="M179" i="12" s="1"/>
  <c r="L187" i="12"/>
  <c r="M187" i="12" s="1"/>
  <c r="L195" i="12"/>
  <c r="M195" i="12" s="1"/>
  <c r="L203" i="12"/>
  <c r="M203" i="12" s="1"/>
  <c r="L5996" i="12"/>
  <c r="M5996" i="12" s="1"/>
  <c r="L5988" i="12"/>
  <c r="M5988" i="12" s="1"/>
  <c r="L5980" i="12"/>
  <c r="M5980" i="12" s="1"/>
  <c r="L5964" i="12"/>
  <c r="M5964" i="12" s="1"/>
  <c r="L5956" i="12"/>
  <c r="M5956" i="12" s="1"/>
  <c r="L5948" i="12"/>
  <c r="M5948" i="12" s="1"/>
  <c r="L5940" i="12"/>
  <c r="M5940" i="12" s="1"/>
  <c r="L5876" i="12"/>
  <c r="M5876" i="12" s="1"/>
  <c r="L5868" i="12"/>
  <c r="M5868" i="12" s="1"/>
  <c r="L5860" i="12"/>
  <c r="M5860" i="12" s="1"/>
  <c r="L5852" i="12"/>
  <c r="M5852" i="12" s="1"/>
  <c r="L5844" i="12"/>
  <c r="M5844" i="12" s="1"/>
  <c r="L5828" i="12"/>
  <c r="M5828" i="12" s="1"/>
  <c r="L5820" i="12"/>
  <c r="M5820" i="12" s="1"/>
  <c r="L5812" i="12"/>
  <c r="M5812" i="12" s="1"/>
  <c r="L5804" i="12"/>
  <c r="M5804" i="12" s="1"/>
  <c r="L5796" i="12"/>
  <c r="M5796" i="12" s="1"/>
  <c r="L5732" i="12"/>
  <c r="M5732" i="12" s="1"/>
  <c r="L5724" i="12"/>
  <c r="M5724" i="12" s="1"/>
  <c r="L5716" i="12"/>
  <c r="M5716" i="12" s="1"/>
  <c r="L5708" i="12"/>
  <c r="M5708" i="12" s="1"/>
  <c r="L5700" i="12"/>
  <c r="M5700" i="12" s="1"/>
  <c r="L5292" i="12"/>
  <c r="M5292" i="12" s="1"/>
  <c r="L5284" i="12"/>
  <c r="M5284" i="12" s="1"/>
  <c r="L5276" i="12"/>
  <c r="M5276" i="12" s="1"/>
  <c r="L5268" i="12"/>
  <c r="M5268" i="12" s="1"/>
  <c r="L5157" i="12"/>
  <c r="M5157" i="12" s="1"/>
  <c r="L5148" i="12"/>
  <c r="M5148" i="12" s="1"/>
  <c r="L5139" i="12"/>
  <c r="M5139" i="12" s="1"/>
  <c r="L5130" i="12"/>
  <c r="M5130" i="12" s="1"/>
  <c r="L5120" i="12"/>
  <c r="M5120" i="12" s="1"/>
  <c r="L5110" i="12"/>
  <c r="M5110" i="12" s="1"/>
  <c r="L5100" i="12"/>
  <c r="M5100" i="12" s="1"/>
  <c r="L5088" i="12"/>
  <c r="M5088" i="12" s="1"/>
  <c r="L5078" i="12"/>
  <c r="M5078" i="12" s="1"/>
  <c r="L5068" i="12"/>
  <c r="M5068" i="12" s="1"/>
  <c r="L5056" i="12"/>
  <c r="M5056" i="12" s="1"/>
  <c r="L4971" i="12"/>
  <c r="M4971" i="12" s="1"/>
  <c r="L4952" i="12"/>
  <c r="M4952" i="12" s="1"/>
  <c r="I6049" i="12"/>
  <c r="J6049" i="12" s="1"/>
  <c r="I6017" i="12"/>
  <c r="J6017" i="12" s="1"/>
  <c r="I5985" i="12"/>
  <c r="J5985" i="12" s="1"/>
  <c r="I5953" i="12"/>
  <c r="J5953" i="12" s="1"/>
  <c r="I5921" i="12"/>
  <c r="J5921" i="12" s="1"/>
  <c r="I5889" i="12"/>
  <c r="J5889" i="12" s="1"/>
  <c r="I5857" i="12"/>
  <c r="J5857" i="12" s="1"/>
  <c r="I5825" i="12"/>
  <c r="J5825" i="12" s="1"/>
  <c r="I5793" i="12"/>
  <c r="J5793" i="12" s="1"/>
  <c r="I5761" i="12"/>
  <c r="J5761" i="12" s="1"/>
  <c r="K5761" i="12" s="1"/>
  <c r="I5729" i="12"/>
  <c r="J5729" i="12" s="1"/>
  <c r="I5697" i="12"/>
  <c r="J5697" i="12" s="1"/>
  <c r="I5665" i="12"/>
  <c r="J5665" i="12" s="1"/>
  <c r="K5665" i="12" s="1"/>
  <c r="I5633" i="12"/>
  <c r="J5633" i="12" s="1"/>
  <c r="K5633" i="12" s="1"/>
  <c r="I5601" i="12"/>
  <c r="J5601" i="12" s="1"/>
  <c r="I5569" i="12"/>
  <c r="J5569" i="12" s="1"/>
  <c r="I5537" i="12"/>
  <c r="J5537" i="12" s="1"/>
  <c r="K5537" i="12" s="1"/>
  <c r="I5505" i="12"/>
  <c r="J5505" i="12" s="1"/>
  <c r="I5473" i="12"/>
  <c r="J5473" i="12" s="1"/>
  <c r="K5473" i="12" s="1"/>
  <c r="I5441" i="12"/>
  <c r="J5441" i="12" s="1"/>
  <c r="I5409" i="12"/>
  <c r="J5409" i="12" s="1"/>
  <c r="K5409" i="12" s="1"/>
  <c r="I5377" i="12"/>
  <c r="J5377" i="12" s="1"/>
  <c r="I5345" i="12"/>
  <c r="J5345" i="12" s="1"/>
  <c r="I5313" i="12"/>
  <c r="J5313" i="12" s="1"/>
  <c r="K5313" i="12" s="1"/>
  <c r="I5265" i="12"/>
  <c r="J5265" i="12" s="1"/>
  <c r="I5181" i="12"/>
  <c r="J5181" i="12" s="1"/>
  <c r="K5181" i="12" s="1"/>
  <c r="I5078" i="12"/>
  <c r="J5078" i="12" s="1"/>
  <c r="I4978" i="12"/>
  <c r="J4978" i="12" s="1"/>
  <c r="I4852" i="12"/>
  <c r="J4852" i="12" s="1"/>
  <c r="I4683" i="12"/>
  <c r="J4683" i="12" s="1"/>
  <c r="I4509" i="12"/>
  <c r="J4509" i="12" s="1"/>
  <c r="I4299" i="12"/>
  <c r="J4299" i="12" s="1"/>
  <c r="I4043" i="12"/>
  <c r="J4043" i="12" s="1"/>
  <c r="I6043" i="12"/>
  <c r="J6043" i="12" s="1"/>
  <c r="I6011" i="12"/>
  <c r="J6011" i="12" s="1"/>
  <c r="I5979" i="12"/>
  <c r="J5979" i="12" s="1"/>
  <c r="I5947" i="12"/>
  <c r="J5947" i="12" s="1"/>
  <c r="I5915" i="12"/>
  <c r="J5915" i="12" s="1"/>
  <c r="I5883" i="12"/>
  <c r="J5883" i="12" s="1"/>
  <c r="I5851" i="12"/>
  <c r="J5851" i="12" s="1"/>
  <c r="I5819" i="12"/>
  <c r="J5819" i="12" s="1"/>
  <c r="I5787" i="12"/>
  <c r="J5787" i="12" s="1"/>
  <c r="I5755" i="12"/>
  <c r="J5755" i="12" s="1"/>
  <c r="K5755" i="12" s="1"/>
  <c r="I5723" i="12"/>
  <c r="J5723" i="12" s="1"/>
  <c r="I5691" i="12"/>
  <c r="J5691" i="12" s="1"/>
  <c r="I5659" i="12"/>
  <c r="J5659" i="12" s="1"/>
  <c r="K5659" i="12" s="1"/>
  <c r="I5627" i="12"/>
  <c r="J5627" i="12" s="1"/>
  <c r="K5627" i="12" s="1"/>
  <c r="I5595" i="12"/>
  <c r="J5595" i="12" s="1"/>
  <c r="I5563" i="12"/>
  <c r="J5563" i="12" s="1"/>
  <c r="I5531" i="12"/>
  <c r="J5531" i="12" s="1"/>
  <c r="K5531" i="12" s="1"/>
  <c r="I5499" i="12"/>
  <c r="J5499" i="12" s="1"/>
  <c r="I5467" i="12"/>
  <c r="J5467" i="12" s="1"/>
  <c r="I5435" i="12"/>
  <c r="J5435" i="12" s="1"/>
  <c r="I5403" i="12"/>
  <c r="J5403" i="12" s="1"/>
  <c r="K5403" i="12" s="1"/>
  <c r="I5371" i="12"/>
  <c r="J5371" i="12" s="1"/>
  <c r="I5339" i="12"/>
  <c r="J5339" i="12" s="1"/>
  <c r="I5307" i="12"/>
  <c r="J5307" i="12" s="1"/>
  <c r="K5307" i="12" s="1"/>
  <c r="I5257" i="12"/>
  <c r="J5257" i="12" s="1"/>
  <c r="I5170" i="12"/>
  <c r="J5170" i="12" s="1"/>
  <c r="I5067" i="12"/>
  <c r="J5067" i="12" s="1"/>
  <c r="I4964" i="12"/>
  <c r="J4964" i="12" s="1"/>
  <c r="I4829" i="12"/>
  <c r="J4829" i="12" s="1"/>
  <c r="I4660" i="12"/>
  <c r="J4660" i="12" s="1"/>
  <c r="K4660" i="12" s="1"/>
  <c r="I4491" i="12"/>
  <c r="J4491" i="12" s="1"/>
  <c r="I4267" i="12"/>
  <c r="J4267" i="12" s="1"/>
  <c r="K4267" i="12" s="1"/>
  <c r="I3975" i="12"/>
  <c r="J3975" i="12" s="1"/>
  <c r="I6041" i="12"/>
  <c r="J6041" i="12" s="1"/>
  <c r="I6009" i="12"/>
  <c r="J6009" i="12" s="1"/>
  <c r="K6009" i="12" s="1"/>
  <c r="I5977" i="12"/>
  <c r="J5977" i="12" s="1"/>
  <c r="I5945" i="12"/>
  <c r="J5945" i="12" s="1"/>
  <c r="I5913" i="12"/>
  <c r="J5913" i="12" s="1"/>
  <c r="I5881" i="12"/>
  <c r="J5881" i="12" s="1"/>
  <c r="I5849" i="12"/>
  <c r="J5849" i="12" s="1"/>
  <c r="I5817" i="12"/>
  <c r="J5817" i="12" s="1"/>
  <c r="I5785" i="12"/>
  <c r="J5785" i="12" s="1"/>
  <c r="I5753" i="12"/>
  <c r="J5753" i="12" s="1"/>
  <c r="K5753" i="12" s="1"/>
  <c r="I5721" i="12"/>
  <c r="J5721" i="12" s="1"/>
  <c r="I5689" i="12"/>
  <c r="J5689" i="12" s="1"/>
  <c r="I5657" i="12"/>
  <c r="J5657" i="12" s="1"/>
  <c r="K5657" i="12" s="1"/>
  <c r="I5625" i="12"/>
  <c r="J5625" i="12" s="1"/>
  <c r="K5625" i="12" s="1"/>
  <c r="I5593" i="12"/>
  <c r="J5593" i="12" s="1"/>
  <c r="I5561" i="12"/>
  <c r="J5561" i="12" s="1"/>
  <c r="I5529" i="12"/>
  <c r="J5529" i="12" s="1"/>
  <c r="K5529" i="12" s="1"/>
  <c r="I5497" i="12"/>
  <c r="J5497" i="12" s="1"/>
  <c r="I5465" i="12"/>
  <c r="J5465" i="12" s="1"/>
  <c r="K5465" i="12" s="1"/>
  <c r="I5433" i="12"/>
  <c r="J5433" i="12" s="1"/>
  <c r="I5401" i="12"/>
  <c r="J5401" i="12" s="1"/>
  <c r="K5401" i="12" s="1"/>
  <c r="I5369" i="12"/>
  <c r="J5369" i="12" s="1"/>
  <c r="I5337" i="12"/>
  <c r="J5337" i="12" s="1"/>
  <c r="I5305" i="12"/>
  <c r="J5305" i="12" s="1"/>
  <c r="K5305" i="12" s="1"/>
  <c r="I5249" i="12"/>
  <c r="J5249" i="12" s="1"/>
  <c r="I5156" i="12"/>
  <c r="J5156" i="12" s="1"/>
  <c r="I5053" i="12"/>
  <c r="J5053" i="12" s="1"/>
  <c r="I4950" i="12"/>
  <c r="J4950" i="12" s="1"/>
  <c r="I4811" i="12"/>
  <c r="J4811" i="12" s="1"/>
  <c r="I4637" i="12"/>
  <c r="J4637" i="12" s="1"/>
  <c r="I4468" i="12"/>
  <c r="J4468" i="12" s="1"/>
  <c r="I4235" i="12"/>
  <c r="J4235" i="12" s="1"/>
  <c r="K4235" i="12" s="1"/>
  <c r="D2" i="14"/>
  <c r="I2" i="12"/>
  <c r="J2" i="12" s="1"/>
  <c r="I10" i="12"/>
  <c r="J10" i="12" s="1"/>
  <c r="I18" i="12"/>
  <c r="J18" i="12" s="1"/>
  <c r="I26" i="12"/>
  <c r="J26" i="12" s="1"/>
  <c r="I34" i="12"/>
  <c r="J34" i="12" s="1"/>
  <c r="I42" i="12"/>
  <c r="J42" i="12" s="1"/>
  <c r="I50" i="12"/>
  <c r="J50" i="12" s="1"/>
  <c r="I58" i="12"/>
  <c r="J58" i="12" s="1"/>
  <c r="I66" i="12"/>
  <c r="J66" i="12" s="1"/>
  <c r="I74" i="12"/>
  <c r="J74" i="12" s="1"/>
  <c r="I82" i="12"/>
  <c r="J82" i="12" s="1"/>
  <c r="I90" i="12"/>
  <c r="J90" i="12" s="1"/>
  <c r="I98" i="12"/>
  <c r="J98" i="12" s="1"/>
  <c r="I106" i="12"/>
  <c r="J106" i="12" s="1"/>
  <c r="I114" i="12"/>
  <c r="J114" i="12" s="1"/>
  <c r="I122" i="12"/>
  <c r="J122" i="12" s="1"/>
  <c r="I130" i="12"/>
  <c r="J130" i="12" s="1"/>
  <c r="I138" i="12"/>
  <c r="J138" i="12" s="1"/>
  <c r="I146" i="12"/>
  <c r="J146" i="12" s="1"/>
  <c r="I154" i="12"/>
  <c r="J154" i="12" s="1"/>
  <c r="I162" i="12"/>
  <c r="J162" i="12" s="1"/>
  <c r="I170" i="12"/>
  <c r="J170" i="12" s="1"/>
  <c r="I178" i="12"/>
  <c r="J178" i="12" s="1"/>
  <c r="I186" i="12"/>
  <c r="J186" i="12" s="1"/>
  <c r="I194" i="12"/>
  <c r="J194" i="12" s="1"/>
  <c r="I202" i="12"/>
  <c r="J202" i="12" s="1"/>
  <c r="I210" i="12"/>
  <c r="J210" i="12" s="1"/>
  <c r="I218" i="12"/>
  <c r="J218" i="12" s="1"/>
  <c r="I226" i="12"/>
  <c r="J226" i="12" s="1"/>
  <c r="I3" i="12"/>
  <c r="J3" i="12" s="1"/>
  <c r="I11" i="12"/>
  <c r="J11" i="12" s="1"/>
  <c r="I19" i="12"/>
  <c r="J19" i="12" s="1"/>
  <c r="I27" i="12"/>
  <c r="J27" i="12" s="1"/>
  <c r="I35" i="12"/>
  <c r="J35" i="12" s="1"/>
  <c r="I43" i="12"/>
  <c r="J43" i="12" s="1"/>
  <c r="I51" i="12"/>
  <c r="J51" i="12" s="1"/>
  <c r="I59" i="12"/>
  <c r="J59" i="12" s="1"/>
  <c r="I67" i="12"/>
  <c r="J67" i="12" s="1"/>
  <c r="I75" i="12"/>
  <c r="J75" i="12" s="1"/>
  <c r="I83" i="12"/>
  <c r="J83" i="12" s="1"/>
  <c r="I91" i="12"/>
  <c r="J91" i="12" s="1"/>
  <c r="I99" i="12"/>
  <c r="J99" i="12" s="1"/>
  <c r="I107" i="12"/>
  <c r="J107" i="12" s="1"/>
  <c r="I115" i="12"/>
  <c r="J115" i="12" s="1"/>
  <c r="I123" i="12"/>
  <c r="J123" i="12" s="1"/>
  <c r="I131" i="12"/>
  <c r="J131" i="12" s="1"/>
  <c r="I139" i="12"/>
  <c r="J139" i="12" s="1"/>
  <c r="I147" i="12"/>
  <c r="J147" i="12" s="1"/>
  <c r="I155" i="12"/>
  <c r="J155" i="12" s="1"/>
  <c r="I163" i="12"/>
  <c r="J163" i="12" s="1"/>
  <c r="I171" i="12"/>
  <c r="J171" i="12" s="1"/>
  <c r="I179" i="12"/>
  <c r="J179" i="12" s="1"/>
  <c r="I187" i="12"/>
  <c r="J187" i="12" s="1"/>
  <c r="I195" i="12"/>
  <c r="J195" i="12" s="1"/>
  <c r="I203" i="12"/>
  <c r="J203" i="12" s="1"/>
  <c r="I211" i="12"/>
  <c r="J211" i="12" s="1"/>
  <c r="I219" i="12"/>
  <c r="J219" i="12" s="1"/>
  <c r="I227" i="12"/>
  <c r="J227" i="12" s="1"/>
  <c r="I235" i="12"/>
  <c r="J235" i="12" s="1"/>
  <c r="I243" i="12"/>
  <c r="J243" i="12" s="1"/>
  <c r="I251" i="12"/>
  <c r="J251" i="12" s="1"/>
  <c r="I259" i="12"/>
  <c r="J259" i="12" s="1"/>
  <c r="I267" i="12"/>
  <c r="J267" i="12" s="1"/>
  <c r="I275" i="12"/>
  <c r="J275" i="12" s="1"/>
  <c r="I283" i="12"/>
  <c r="J283" i="12" s="1"/>
  <c r="I291" i="12"/>
  <c r="J291" i="12" s="1"/>
  <c r="I299" i="12"/>
  <c r="J299" i="12" s="1"/>
  <c r="I307" i="12"/>
  <c r="J307" i="12" s="1"/>
  <c r="I315" i="12"/>
  <c r="J315" i="12" s="1"/>
  <c r="I323" i="12"/>
  <c r="J323" i="12" s="1"/>
  <c r="I331" i="12"/>
  <c r="J331" i="12" s="1"/>
  <c r="I339" i="12"/>
  <c r="J339" i="12" s="1"/>
  <c r="I347" i="12"/>
  <c r="J347" i="12" s="1"/>
  <c r="I355" i="12"/>
  <c r="J355" i="12" s="1"/>
  <c r="I363" i="12"/>
  <c r="J363" i="12" s="1"/>
  <c r="I371" i="12"/>
  <c r="J371" i="12" s="1"/>
  <c r="I379" i="12"/>
  <c r="J379" i="12" s="1"/>
  <c r="I387" i="12"/>
  <c r="J387" i="12" s="1"/>
  <c r="I395" i="12"/>
  <c r="J395" i="12" s="1"/>
  <c r="I403" i="12"/>
  <c r="J403" i="12" s="1"/>
  <c r="I411" i="12"/>
  <c r="J411" i="12" s="1"/>
  <c r="I419" i="12"/>
  <c r="J419" i="12" s="1"/>
  <c r="I4" i="12"/>
  <c r="J4" i="12" s="1"/>
  <c r="I12" i="12"/>
  <c r="J12" i="12" s="1"/>
  <c r="I20" i="12"/>
  <c r="J20" i="12" s="1"/>
  <c r="I28" i="12"/>
  <c r="J28" i="12" s="1"/>
  <c r="I36" i="12"/>
  <c r="J36" i="12" s="1"/>
  <c r="I44" i="12"/>
  <c r="J44" i="12" s="1"/>
  <c r="I52" i="12"/>
  <c r="J52" i="12" s="1"/>
  <c r="I60" i="12"/>
  <c r="J60" i="12" s="1"/>
  <c r="I68" i="12"/>
  <c r="J68" i="12" s="1"/>
  <c r="I76" i="12"/>
  <c r="J76" i="12" s="1"/>
  <c r="I84" i="12"/>
  <c r="J84" i="12" s="1"/>
  <c r="I92" i="12"/>
  <c r="J92" i="12" s="1"/>
  <c r="I100" i="12"/>
  <c r="J100" i="12" s="1"/>
  <c r="I108" i="12"/>
  <c r="J108" i="12" s="1"/>
  <c r="I116" i="12"/>
  <c r="J116" i="12" s="1"/>
  <c r="I124" i="12"/>
  <c r="J124" i="12" s="1"/>
  <c r="I132" i="12"/>
  <c r="J132" i="12" s="1"/>
  <c r="I140" i="12"/>
  <c r="J140" i="12" s="1"/>
  <c r="I148" i="12"/>
  <c r="J148" i="12" s="1"/>
  <c r="I156" i="12"/>
  <c r="J156" i="12" s="1"/>
  <c r="I164" i="12"/>
  <c r="J164" i="12" s="1"/>
  <c r="I172" i="12"/>
  <c r="J172" i="12" s="1"/>
  <c r="I180" i="12"/>
  <c r="J180" i="12" s="1"/>
  <c r="I188" i="12"/>
  <c r="J188" i="12" s="1"/>
  <c r="I196" i="12"/>
  <c r="J196" i="12" s="1"/>
  <c r="I204" i="12"/>
  <c r="J204" i="12" s="1"/>
  <c r="I212" i="12"/>
  <c r="J212" i="12" s="1"/>
  <c r="I220" i="12"/>
  <c r="J220" i="12" s="1"/>
  <c r="I228" i="12"/>
  <c r="J228" i="12" s="1"/>
  <c r="I236" i="12"/>
  <c r="J236" i="12" s="1"/>
  <c r="I244" i="12"/>
  <c r="J244" i="12" s="1"/>
  <c r="I252" i="12"/>
  <c r="J252" i="12" s="1"/>
  <c r="I260" i="12"/>
  <c r="J260" i="12" s="1"/>
  <c r="I268" i="12"/>
  <c r="J268" i="12" s="1"/>
  <c r="I276" i="12"/>
  <c r="J276" i="12" s="1"/>
  <c r="I284" i="12"/>
  <c r="J284" i="12" s="1"/>
  <c r="I292" i="12"/>
  <c r="J292" i="12" s="1"/>
  <c r="I300" i="12"/>
  <c r="J300" i="12" s="1"/>
  <c r="I308" i="12"/>
  <c r="J308" i="12" s="1"/>
  <c r="I316" i="12"/>
  <c r="J316" i="12" s="1"/>
  <c r="I324" i="12"/>
  <c r="J324" i="12" s="1"/>
  <c r="I332" i="12"/>
  <c r="J332" i="12" s="1"/>
  <c r="I340" i="12"/>
  <c r="J340" i="12" s="1"/>
  <c r="I348" i="12"/>
  <c r="J348" i="12" s="1"/>
  <c r="I356" i="12"/>
  <c r="J356" i="12" s="1"/>
  <c r="I364" i="12"/>
  <c r="J364" i="12" s="1"/>
  <c r="I372" i="12"/>
  <c r="J372" i="12" s="1"/>
  <c r="I380" i="12"/>
  <c r="J380" i="12" s="1"/>
  <c r="I388" i="12"/>
  <c r="J388" i="12" s="1"/>
  <c r="I396" i="12"/>
  <c r="J396" i="12" s="1"/>
  <c r="I404" i="12"/>
  <c r="J404" i="12" s="1"/>
  <c r="I412" i="12"/>
  <c r="J412" i="12" s="1"/>
  <c r="I420" i="12"/>
  <c r="J420" i="12" s="1"/>
  <c r="I428" i="12"/>
  <c r="J428" i="12" s="1"/>
  <c r="I436" i="12"/>
  <c r="J436" i="12" s="1"/>
  <c r="I444" i="12"/>
  <c r="J444" i="12" s="1"/>
  <c r="I452" i="12"/>
  <c r="J452" i="12" s="1"/>
  <c r="I460" i="12"/>
  <c r="J460" i="12" s="1"/>
  <c r="I468" i="12"/>
  <c r="J468" i="12" s="1"/>
  <c r="I476" i="12"/>
  <c r="J476" i="12" s="1"/>
  <c r="I484" i="12"/>
  <c r="J484" i="12" s="1"/>
  <c r="I492" i="12"/>
  <c r="J492" i="12" s="1"/>
  <c r="I500" i="12"/>
  <c r="J500" i="12" s="1"/>
  <c r="I508" i="12"/>
  <c r="J508" i="12" s="1"/>
  <c r="I516" i="12"/>
  <c r="J516" i="12" s="1"/>
  <c r="I524" i="12"/>
  <c r="J524" i="12" s="1"/>
  <c r="I532" i="12"/>
  <c r="J532" i="12" s="1"/>
  <c r="I540" i="12"/>
  <c r="J540" i="12" s="1"/>
  <c r="I548" i="12"/>
  <c r="J548" i="12" s="1"/>
  <c r="I556" i="12"/>
  <c r="J556" i="12" s="1"/>
  <c r="I564" i="12"/>
  <c r="J564" i="12" s="1"/>
  <c r="I572" i="12"/>
  <c r="J572" i="12" s="1"/>
  <c r="I580" i="12"/>
  <c r="J580" i="12" s="1"/>
  <c r="I588" i="12"/>
  <c r="J588" i="12" s="1"/>
  <c r="I596" i="12"/>
  <c r="J596" i="12" s="1"/>
  <c r="I604" i="12"/>
  <c r="J604" i="12" s="1"/>
  <c r="I612" i="12"/>
  <c r="J612" i="12" s="1"/>
  <c r="I620" i="12"/>
  <c r="J620" i="12" s="1"/>
  <c r="I628" i="12"/>
  <c r="J628" i="12" s="1"/>
  <c r="I636" i="12"/>
  <c r="J636" i="12" s="1"/>
  <c r="I644" i="12"/>
  <c r="J644" i="12" s="1"/>
  <c r="I652" i="12"/>
  <c r="J652" i="12" s="1"/>
  <c r="I660" i="12"/>
  <c r="J660" i="12" s="1"/>
  <c r="I668" i="12"/>
  <c r="J668" i="12" s="1"/>
  <c r="I676" i="12"/>
  <c r="J676" i="12" s="1"/>
  <c r="I5" i="12"/>
  <c r="J5" i="12" s="1"/>
  <c r="I13" i="12"/>
  <c r="J13" i="12" s="1"/>
  <c r="I21" i="12"/>
  <c r="J21" i="12" s="1"/>
  <c r="I29" i="12"/>
  <c r="J29" i="12" s="1"/>
  <c r="I37" i="12"/>
  <c r="J37" i="12" s="1"/>
  <c r="I45" i="12"/>
  <c r="J45" i="12" s="1"/>
  <c r="I53" i="12"/>
  <c r="J53" i="12" s="1"/>
  <c r="I61" i="12"/>
  <c r="J61" i="12" s="1"/>
  <c r="I69" i="12"/>
  <c r="J69" i="12" s="1"/>
  <c r="I77" i="12"/>
  <c r="J77" i="12" s="1"/>
  <c r="I85" i="12"/>
  <c r="J85" i="12" s="1"/>
  <c r="I93" i="12"/>
  <c r="J93" i="12" s="1"/>
  <c r="I101" i="12"/>
  <c r="J101" i="12" s="1"/>
  <c r="I109" i="12"/>
  <c r="J109" i="12" s="1"/>
  <c r="I117" i="12"/>
  <c r="J117" i="12" s="1"/>
  <c r="I125" i="12"/>
  <c r="J125" i="12" s="1"/>
  <c r="I133" i="12"/>
  <c r="J133" i="12" s="1"/>
  <c r="I141" i="12"/>
  <c r="J141" i="12" s="1"/>
  <c r="I149" i="12"/>
  <c r="J149" i="12" s="1"/>
  <c r="I157" i="12"/>
  <c r="J157" i="12" s="1"/>
  <c r="I165" i="12"/>
  <c r="J165" i="12" s="1"/>
  <c r="I173" i="12"/>
  <c r="J173" i="12" s="1"/>
  <c r="I181" i="12"/>
  <c r="J181" i="12" s="1"/>
  <c r="I189" i="12"/>
  <c r="J189" i="12" s="1"/>
  <c r="I197" i="12"/>
  <c r="J197" i="12" s="1"/>
  <c r="I205" i="12"/>
  <c r="J205" i="12" s="1"/>
  <c r="I213" i="12"/>
  <c r="J213" i="12" s="1"/>
  <c r="I221" i="12"/>
  <c r="J221" i="12" s="1"/>
  <c r="I229" i="12"/>
  <c r="J229" i="12" s="1"/>
  <c r="I237" i="12"/>
  <c r="J237" i="12" s="1"/>
  <c r="I245" i="12"/>
  <c r="J245" i="12" s="1"/>
  <c r="I253" i="12"/>
  <c r="J253" i="12" s="1"/>
  <c r="I261" i="12"/>
  <c r="J261" i="12" s="1"/>
  <c r="I269" i="12"/>
  <c r="J269" i="12" s="1"/>
  <c r="I277" i="12"/>
  <c r="J277" i="12" s="1"/>
  <c r="I285" i="12"/>
  <c r="J285" i="12" s="1"/>
  <c r="I293" i="12"/>
  <c r="J293" i="12" s="1"/>
  <c r="I301" i="12"/>
  <c r="J301" i="12" s="1"/>
  <c r="I309" i="12"/>
  <c r="J309" i="12" s="1"/>
  <c r="I317" i="12"/>
  <c r="J317" i="12" s="1"/>
  <c r="I325" i="12"/>
  <c r="J325" i="12" s="1"/>
  <c r="I333" i="12"/>
  <c r="J333" i="12" s="1"/>
  <c r="I341" i="12"/>
  <c r="J341" i="12" s="1"/>
  <c r="I349" i="12"/>
  <c r="J349" i="12" s="1"/>
  <c r="I357" i="12"/>
  <c r="J357" i="12" s="1"/>
  <c r="I365" i="12"/>
  <c r="J365" i="12" s="1"/>
  <c r="I373" i="12"/>
  <c r="J373" i="12" s="1"/>
  <c r="I381" i="12"/>
  <c r="J381" i="12" s="1"/>
  <c r="I389" i="12"/>
  <c r="J389" i="12" s="1"/>
  <c r="I397" i="12"/>
  <c r="J397" i="12" s="1"/>
  <c r="I405" i="12"/>
  <c r="J405" i="12" s="1"/>
  <c r="I413" i="12"/>
  <c r="J413" i="12" s="1"/>
  <c r="I421" i="12"/>
  <c r="J421" i="12" s="1"/>
  <c r="I429" i="12"/>
  <c r="J429" i="12" s="1"/>
  <c r="I437" i="12"/>
  <c r="J437" i="12" s="1"/>
  <c r="I445" i="12"/>
  <c r="J445" i="12" s="1"/>
  <c r="I453" i="12"/>
  <c r="J453" i="12" s="1"/>
  <c r="I461" i="12"/>
  <c r="J461" i="12" s="1"/>
  <c r="I469" i="12"/>
  <c r="J469" i="12" s="1"/>
  <c r="I477" i="12"/>
  <c r="J477" i="12" s="1"/>
  <c r="I485" i="12"/>
  <c r="J485" i="12" s="1"/>
  <c r="I493" i="12"/>
  <c r="J493" i="12" s="1"/>
  <c r="I501" i="12"/>
  <c r="J501" i="12" s="1"/>
  <c r="I509" i="12"/>
  <c r="J509" i="12" s="1"/>
  <c r="I517" i="12"/>
  <c r="J517" i="12" s="1"/>
  <c r="I525" i="12"/>
  <c r="J525" i="12" s="1"/>
  <c r="I533" i="12"/>
  <c r="J533" i="12" s="1"/>
  <c r="I541" i="12"/>
  <c r="J541" i="12" s="1"/>
  <c r="I549" i="12"/>
  <c r="J549" i="12" s="1"/>
  <c r="I557" i="12"/>
  <c r="J557" i="12" s="1"/>
  <c r="I565" i="12"/>
  <c r="J565" i="12" s="1"/>
  <c r="I573" i="12"/>
  <c r="J573" i="12" s="1"/>
  <c r="I581" i="12"/>
  <c r="J581" i="12" s="1"/>
  <c r="I589" i="12"/>
  <c r="J589" i="12" s="1"/>
  <c r="I597" i="12"/>
  <c r="J597" i="12" s="1"/>
  <c r="I605" i="12"/>
  <c r="J605" i="12" s="1"/>
  <c r="I613" i="12"/>
  <c r="J613" i="12" s="1"/>
  <c r="I621" i="12"/>
  <c r="J621" i="12" s="1"/>
  <c r="I629" i="12"/>
  <c r="J629" i="12" s="1"/>
  <c r="I637" i="12"/>
  <c r="J637" i="12" s="1"/>
  <c r="I645" i="12"/>
  <c r="J645" i="12" s="1"/>
  <c r="I653" i="12"/>
  <c r="J653" i="12" s="1"/>
  <c r="I661" i="12"/>
  <c r="J661" i="12" s="1"/>
  <c r="I669" i="12"/>
  <c r="J669" i="12" s="1"/>
  <c r="I677" i="12"/>
  <c r="J677" i="12" s="1"/>
  <c r="I6" i="12"/>
  <c r="J6" i="12" s="1"/>
  <c r="I7" i="12"/>
  <c r="J7" i="12" s="1"/>
  <c r="I15" i="12"/>
  <c r="J15" i="12" s="1"/>
  <c r="I23" i="12"/>
  <c r="J23" i="12" s="1"/>
  <c r="I31" i="12"/>
  <c r="J31" i="12" s="1"/>
  <c r="I39" i="12"/>
  <c r="J39" i="12" s="1"/>
  <c r="I47" i="12"/>
  <c r="J47" i="12" s="1"/>
  <c r="I55" i="12"/>
  <c r="J55" i="12" s="1"/>
  <c r="I63" i="12"/>
  <c r="J63" i="12" s="1"/>
  <c r="I71" i="12"/>
  <c r="J71" i="12" s="1"/>
  <c r="I79" i="12"/>
  <c r="J79" i="12" s="1"/>
  <c r="I87" i="12"/>
  <c r="J87" i="12" s="1"/>
  <c r="I95" i="12"/>
  <c r="J95" i="12" s="1"/>
  <c r="I103" i="12"/>
  <c r="J103" i="12" s="1"/>
  <c r="I111" i="12"/>
  <c r="J111" i="12" s="1"/>
  <c r="I119" i="12"/>
  <c r="J119" i="12" s="1"/>
  <c r="I127" i="12"/>
  <c r="J127" i="12" s="1"/>
  <c r="I135" i="12"/>
  <c r="J135" i="12" s="1"/>
  <c r="I143" i="12"/>
  <c r="J143" i="12" s="1"/>
  <c r="I151" i="12"/>
  <c r="J151" i="12" s="1"/>
  <c r="I159" i="12"/>
  <c r="J159" i="12" s="1"/>
  <c r="I167" i="12"/>
  <c r="J167" i="12" s="1"/>
  <c r="I175" i="12"/>
  <c r="J175" i="12" s="1"/>
  <c r="I183" i="12"/>
  <c r="J183" i="12" s="1"/>
  <c r="I191" i="12"/>
  <c r="J191" i="12" s="1"/>
  <c r="I199" i="12"/>
  <c r="J199" i="12" s="1"/>
  <c r="I207" i="12"/>
  <c r="J207" i="12" s="1"/>
  <c r="I215" i="12"/>
  <c r="J215" i="12" s="1"/>
  <c r="I223" i="12"/>
  <c r="J223" i="12" s="1"/>
  <c r="I231" i="12"/>
  <c r="J231" i="12" s="1"/>
  <c r="I239" i="12"/>
  <c r="J239" i="12" s="1"/>
  <c r="I247" i="12"/>
  <c r="J247" i="12" s="1"/>
  <c r="I255" i="12"/>
  <c r="J255" i="12" s="1"/>
  <c r="I263" i="12"/>
  <c r="J263" i="12" s="1"/>
  <c r="I271" i="12"/>
  <c r="J271" i="12" s="1"/>
  <c r="I279" i="12"/>
  <c r="J279" i="12" s="1"/>
  <c r="I287" i="12"/>
  <c r="J287" i="12" s="1"/>
  <c r="I295" i="12"/>
  <c r="J295" i="12" s="1"/>
  <c r="I303" i="12"/>
  <c r="J303" i="12" s="1"/>
  <c r="I311" i="12"/>
  <c r="J311" i="12" s="1"/>
  <c r="I319" i="12"/>
  <c r="J319" i="12" s="1"/>
  <c r="I327" i="12"/>
  <c r="J327" i="12" s="1"/>
  <c r="I335" i="12"/>
  <c r="J335" i="12" s="1"/>
  <c r="I343" i="12"/>
  <c r="J343" i="12" s="1"/>
  <c r="I351" i="12"/>
  <c r="J351" i="12" s="1"/>
  <c r="I359" i="12"/>
  <c r="J359" i="12" s="1"/>
  <c r="I367" i="12"/>
  <c r="J367" i="12" s="1"/>
  <c r="I375" i="12"/>
  <c r="J375" i="12" s="1"/>
  <c r="I383" i="12"/>
  <c r="J383" i="12" s="1"/>
  <c r="I391" i="12"/>
  <c r="J391" i="12" s="1"/>
  <c r="I399" i="12"/>
  <c r="J399" i="12" s="1"/>
  <c r="I407" i="12"/>
  <c r="J407" i="12" s="1"/>
  <c r="I415" i="12"/>
  <c r="J415" i="12" s="1"/>
  <c r="I423" i="12"/>
  <c r="J423" i="12" s="1"/>
  <c r="I431" i="12"/>
  <c r="J431" i="12" s="1"/>
  <c r="I439" i="12"/>
  <c r="J439" i="12" s="1"/>
  <c r="I447" i="12"/>
  <c r="J447" i="12" s="1"/>
  <c r="I455" i="12"/>
  <c r="J455" i="12" s="1"/>
  <c r="I463" i="12"/>
  <c r="J463" i="12" s="1"/>
  <c r="I471" i="12"/>
  <c r="J471" i="12" s="1"/>
  <c r="I479" i="12"/>
  <c r="J479" i="12" s="1"/>
  <c r="I487" i="12"/>
  <c r="J487" i="12" s="1"/>
  <c r="I495" i="12"/>
  <c r="J495" i="12" s="1"/>
  <c r="I503" i="12"/>
  <c r="J503" i="12" s="1"/>
  <c r="I511" i="12"/>
  <c r="J511" i="12" s="1"/>
  <c r="I519" i="12"/>
  <c r="J519" i="12" s="1"/>
  <c r="I527" i="12"/>
  <c r="J527" i="12" s="1"/>
  <c r="I535" i="12"/>
  <c r="J535" i="12" s="1"/>
  <c r="I543" i="12"/>
  <c r="J543" i="12" s="1"/>
  <c r="I551" i="12"/>
  <c r="J551" i="12" s="1"/>
  <c r="I559" i="12"/>
  <c r="J559" i="12" s="1"/>
  <c r="I567" i="12"/>
  <c r="J567" i="12" s="1"/>
  <c r="I575" i="12"/>
  <c r="J575" i="12" s="1"/>
  <c r="I583" i="12"/>
  <c r="J583" i="12" s="1"/>
  <c r="I591" i="12"/>
  <c r="J591" i="12" s="1"/>
  <c r="I599" i="12"/>
  <c r="J599" i="12" s="1"/>
  <c r="I607" i="12"/>
  <c r="J607" i="12" s="1"/>
  <c r="I615" i="12"/>
  <c r="J615" i="12" s="1"/>
  <c r="I623" i="12"/>
  <c r="J623" i="12" s="1"/>
  <c r="I631" i="12"/>
  <c r="J631" i="12" s="1"/>
  <c r="I639" i="12"/>
  <c r="J639" i="12" s="1"/>
  <c r="I647" i="12"/>
  <c r="J647" i="12" s="1"/>
  <c r="I655" i="12"/>
  <c r="J655" i="12" s="1"/>
  <c r="I663" i="12"/>
  <c r="J663" i="12" s="1"/>
  <c r="I671" i="12"/>
  <c r="J671" i="12" s="1"/>
  <c r="I679" i="12"/>
  <c r="J679" i="12" s="1"/>
  <c r="I8" i="12"/>
  <c r="J8" i="12" s="1"/>
  <c r="I16" i="12"/>
  <c r="J16" i="12" s="1"/>
  <c r="I24" i="12"/>
  <c r="J24" i="12" s="1"/>
  <c r="I32" i="12"/>
  <c r="J32" i="12" s="1"/>
  <c r="I40" i="12"/>
  <c r="J40" i="12" s="1"/>
  <c r="I48" i="12"/>
  <c r="J48" i="12" s="1"/>
  <c r="I56" i="12"/>
  <c r="J56" i="12" s="1"/>
  <c r="I64" i="12"/>
  <c r="J64" i="12" s="1"/>
  <c r="I72" i="12"/>
  <c r="J72" i="12" s="1"/>
  <c r="I80" i="12"/>
  <c r="J80" i="12" s="1"/>
  <c r="I88" i="12"/>
  <c r="J88" i="12" s="1"/>
  <c r="I96" i="12"/>
  <c r="J96" i="12" s="1"/>
  <c r="I104" i="12"/>
  <c r="J104" i="12" s="1"/>
  <c r="I112" i="12"/>
  <c r="J112" i="12" s="1"/>
  <c r="I120" i="12"/>
  <c r="J120" i="12" s="1"/>
  <c r="I128" i="12"/>
  <c r="J128" i="12" s="1"/>
  <c r="I136" i="12"/>
  <c r="J136" i="12" s="1"/>
  <c r="I144" i="12"/>
  <c r="J144" i="12" s="1"/>
  <c r="I152" i="12"/>
  <c r="J152" i="12" s="1"/>
  <c r="I160" i="12"/>
  <c r="J160" i="12" s="1"/>
  <c r="I168" i="12"/>
  <c r="J168" i="12" s="1"/>
  <c r="I176" i="12"/>
  <c r="J176" i="12" s="1"/>
  <c r="I184" i="12"/>
  <c r="J184" i="12" s="1"/>
  <c r="I192" i="12"/>
  <c r="J192" i="12" s="1"/>
  <c r="I9" i="12"/>
  <c r="J9" i="12" s="1"/>
  <c r="I17" i="12"/>
  <c r="J17" i="12" s="1"/>
  <c r="I25" i="12"/>
  <c r="J25" i="12" s="1"/>
  <c r="I33" i="12"/>
  <c r="J33" i="12" s="1"/>
  <c r="I41" i="12"/>
  <c r="J41" i="12" s="1"/>
  <c r="I49" i="12"/>
  <c r="J49" i="12" s="1"/>
  <c r="I57" i="12"/>
  <c r="J57" i="12" s="1"/>
  <c r="I65" i="12"/>
  <c r="J65" i="12" s="1"/>
  <c r="I73" i="12"/>
  <c r="J73" i="12" s="1"/>
  <c r="I81" i="12"/>
  <c r="J81" i="12" s="1"/>
  <c r="I89" i="12"/>
  <c r="J89" i="12" s="1"/>
  <c r="I97" i="12"/>
  <c r="J97" i="12" s="1"/>
  <c r="I105" i="12"/>
  <c r="J105" i="12" s="1"/>
  <c r="I113" i="12"/>
  <c r="J113" i="12" s="1"/>
  <c r="I121" i="12"/>
  <c r="J121" i="12" s="1"/>
  <c r="I129" i="12"/>
  <c r="J129" i="12" s="1"/>
  <c r="I137" i="12"/>
  <c r="J137" i="12" s="1"/>
  <c r="I145" i="12"/>
  <c r="J145" i="12" s="1"/>
  <c r="I153" i="12"/>
  <c r="J153" i="12" s="1"/>
  <c r="I161" i="12"/>
  <c r="J161" i="12" s="1"/>
  <c r="I169" i="12"/>
  <c r="J169" i="12" s="1"/>
  <c r="I177" i="12"/>
  <c r="J177" i="12" s="1"/>
  <c r="I185" i="12"/>
  <c r="J185" i="12" s="1"/>
  <c r="I193" i="12"/>
  <c r="J193" i="12" s="1"/>
  <c r="I201" i="12"/>
  <c r="J201" i="12" s="1"/>
  <c r="I209" i="12"/>
  <c r="J209" i="12" s="1"/>
  <c r="I217" i="12"/>
  <c r="J217" i="12" s="1"/>
  <c r="I225" i="12"/>
  <c r="J225" i="12" s="1"/>
  <c r="I233" i="12"/>
  <c r="J233" i="12" s="1"/>
  <c r="I241" i="12"/>
  <c r="J241" i="12" s="1"/>
  <c r="I249" i="12"/>
  <c r="J249" i="12" s="1"/>
  <c r="I257" i="12"/>
  <c r="J257" i="12" s="1"/>
  <c r="I265" i="12"/>
  <c r="J265" i="12" s="1"/>
  <c r="I273" i="12"/>
  <c r="J273" i="12" s="1"/>
  <c r="I281" i="12"/>
  <c r="J281" i="12" s="1"/>
  <c r="I289" i="12"/>
  <c r="J289" i="12" s="1"/>
  <c r="I297" i="12"/>
  <c r="J297" i="12" s="1"/>
  <c r="I305" i="12"/>
  <c r="J305" i="12" s="1"/>
  <c r="I313" i="12"/>
  <c r="J313" i="12" s="1"/>
  <c r="I321" i="12"/>
  <c r="J321" i="12" s="1"/>
  <c r="I329" i="12"/>
  <c r="J329" i="12" s="1"/>
  <c r="I337" i="12"/>
  <c r="J337" i="12" s="1"/>
  <c r="I345" i="12"/>
  <c r="J345" i="12" s="1"/>
  <c r="I353" i="12"/>
  <c r="J353" i="12" s="1"/>
  <c r="I361" i="12"/>
  <c r="J361" i="12" s="1"/>
  <c r="I369" i="12"/>
  <c r="J369" i="12" s="1"/>
  <c r="I377" i="12"/>
  <c r="J377" i="12" s="1"/>
  <c r="I385" i="12"/>
  <c r="J385" i="12" s="1"/>
  <c r="I393" i="12"/>
  <c r="J393" i="12" s="1"/>
  <c r="I401" i="12"/>
  <c r="J401" i="12" s="1"/>
  <c r="I409" i="12"/>
  <c r="J409" i="12" s="1"/>
  <c r="I417" i="12"/>
  <c r="J417" i="12" s="1"/>
  <c r="I425" i="12"/>
  <c r="J425" i="12" s="1"/>
  <c r="I433" i="12"/>
  <c r="J433" i="12" s="1"/>
  <c r="I441" i="12"/>
  <c r="J441" i="12" s="1"/>
  <c r="I449" i="12"/>
  <c r="J449" i="12" s="1"/>
  <c r="I457" i="12"/>
  <c r="J457" i="12" s="1"/>
  <c r="I465" i="12"/>
  <c r="J465" i="12" s="1"/>
  <c r="I473" i="12"/>
  <c r="J473" i="12" s="1"/>
  <c r="I481" i="12"/>
  <c r="J481" i="12" s="1"/>
  <c r="I489" i="12"/>
  <c r="J489" i="12" s="1"/>
  <c r="I497" i="12"/>
  <c r="J497" i="12" s="1"/>
  <c r="I505" i="12"/>
  <c r="J505" i="12" s="1"/>
  <c r="I513" i="12"/>
  <c r="J513" i="12" s="1"/>
  <c r="I521" i="12"/>
  <c r="J521" i="12" s="1"/>
  <c r="I529" i="12"/>
  <c r="J529" i="12" s="1"/>
  <c r="I537" i="12"/>
  <c r="J537" i="12" s="1"/>
  <c r="I545" i="12"/>
  <c r="J545" i="12" s="1"/>
  <c r="I553" i="12"/>
  <c r="J553" i="12" s="1"/>
  <c r="I561" i="12"/>
  <c r="J561" i="12" s="1"/>
  <c r="I569" i="12"/>
  <c r="J569" i="12" s="1"/>
  <c r="I577" i="12"/>
  <c r="J577" i="12" s="1"/>
  <c r="I585" i="12"/>
  <c r="J585" i="12" s="1"/>
  <c r="I593" i="12"/>
  <c r="J593" i="12" s="1"/>
  <c r="I601" i="12"/>
  <c r="J601" i="12" s="1"/>
  <c r="I609" i="12"/>
  <c r="J609" i="12" s="1"/>
  <c r="I617" i="12"/>
  <c r="J617" i="12" s="1"/>
  <c r="I625" i="12"/>
  <c r="J625" i="12" s="1"/>
  <c r="I633" i="12"/>
  <c r="J633" i="12" s="1"/>
  <c r="I641" i="12"/>
  <c r="J641" i="12" s="1"/>
  <c r="I649" i="12"/>
  <c r="J649" i="12" s="1"/>
  <c r="I657" i="12"/>
  <c r="J657" i="12" s="1"/>
  <c r="I665" i="12"/>
  <c r="J665" i="12" s="1"/>
  <c r="I673" i="12"/>
  <c r="J673" i="12" s="1"/>
  <c r="I681" i="12"/>
  <c r="J681" i="12" s="1"/>
  <c r="I14" i="12"/>
  <c r="J14" i="12" s="1"/>
  <c r="I78" i="12"/>
  <c r="J78" i="12" s="1"/>
  <c r="I142" i="12"/>
  <c r="J142" i="12" s="1"/>
  <c r="I200" i="12"/>
  <c r="J200" i="12" s="1"/>
  <c r="I232" i="12"/>
  <c r="J232" i="12" s="1"/>
  <c r="I254" i="12"/>
  <c r="J254" i="12" s="1"/>
  <c r="I274" i="12"/>
  <c r="J274" i="12" s="1"/>
  <c r="I296" i="12"/>
  <c r="J296" i="12" s="1"/>
  <c r="I318" i="12"/>
  <c r="J318" i="12" s="1"/>
  <c r="I338" i="12"/>
  <c r="J338" i="12" s="1"/>
  <c r="I360" i="12"/>
  <c r="J360" i="12" s="1"/>
  <c r="I382" i="12"/>
  <c r="J382" i="12" s="1"/>
  <c r="I402" i="12"/>
  <c r="J402" i="12" s="1"/>
  <c r="I424" i="12"/>
  <c r="J424" i="12" s="1"/>
  <c r="I440" i="12"/>
  <c r="J440" i="12" s="1"/>
  <c r="I456" i="12"/>
  <c r="J456" i="12" s="1"/>
  <c r="I472" i="12"/>
  <c r="J472" i="12" s="1"/>
  <c r="I488" i="12"/>
  <c r="J488" i="12" s="1"/>
  <c r="I504" i="12"/>
  <c r="J504" i="12" s="1"/>
  <c r="I520" i="12"/>
  <c r="J520" i="12" s="1"/>
  <c r="I536" i="12"/>
  <c r="J536" i="12" s="1"/>
  <c r="I552" i="12"/>
  <c r="J552" i="12" s="1"/>
  <c r="I568" i="12"/>
  <c r="J568" i="12" s="1"/>
  <c r="I584" i="12"/>
  <c r="J584" i="12" s="1"/>
  <c r="I600" i="12"/>
  <c r="J600" i="12" s="1"/>
  <c r="I616" i="12"/>
  <c r="J616" i="12" s="1"/>
  <c r="I632" i="12"/>
  <c r="J632" i="12" s="1"/>
  <c r="I648" i="12"/>
  <c r="J648" i="12" s="1"/>
  <c r="I664" i="12"/>
  <c r="J664" i="12" s="1"/>
  <c r="I680" i="12"/>
  <c r="J680" i="12" s="1"/>
  <c r="I689" i="12"/>
  <c r="J689" i="12" s="1"/>
  <c r="I697" i="12"/>
  <c r="J697" i="12" s="1"/>
  <c r="I705" i="12"/>
  <c r="J705" i="12" s="1"/>
  <c r="I713" i="12"/>
  <c r="J713" i="12" s="1"/>
  <c r="I721" i="12"/>
  <c r="J721" i="12" s="1"/>
  <c r="I729" i="12"/>
  <c r="J729" i="12" s="1"/>
  <c r="I737" i="12"/>
  <c r="J737" i="12" s="1"/>
  <c r="I745" i="12"/>
  <c r="J745" i="12" s="1"/>
  <c r="I753" i="12"/>
  <c r="J753" i="12" s="1"/>
  <c r="I761" i="12"/>
  <c r="J761" i="12" s="1"/>
  <c r="I769" i="12"/>
  <c r="J769" i="12" s="1"/>
  <c r="I777" i="12"/>
  <c r="J777" i="12" s="1"/>
  <c r="I785" i="12"/>
  <c r="J785" i="12" s="1"/>
  <c r="I793" i="12"/>
  <c r="J793" i="12" s="1"/>
  <c r="I801" i="12"/>
  <c r="J801" i="12" s="1"/>
  <c r="I809" i="12"/>
  <c r="J809" i="12" s="1"/>
  <c r="I817" i="12"/>
  <c r="J817" i="12" s="1"/>
  <c r="I825" i="12"/>
  <c r="J825" i="12" s="1"/>
  <c r="I833" i="12"/>
  <c r="J833" i="12" s="1"/>
  <c r="I841" i="12"/>
  <c r="J841" i="12" s="1"/>
  <c r="I849" i="12"/>
  <c r="J849" i="12" s="1"/>
  <c r="I857" i="12"/>
  <c r="J857" i="12" s="1"/>
  <c r="I865" i="12"/>
  <c r="J865" i="12" s="1"/>
  <c r="I873" i="12"/>
  <c r="J873" i="12" s="1"/>
  <c r="I881" i="12"/>
  <c r="J881" i="12" s="1"/>
  <c r="I889" i="12"/>
  <c r="J889" i="12" s="1"/>
  <c r="I897" i="12"/>
  <c r="J897" i="12" s="1"/>
  <c r="I905" i="12"/>
  <c r="J905" i="12" s="1"/>
  <c r="I913" i="12"/>
  <c r="J913" i="12" s="1"/>
  <c r="I921" i="12"/>
  <c r="J921" i="12" s="1"/>
  <c r="I929" i="12"/>
  <c r="J929" i="12" s="1"/>
  <c r="I937" i="12"/>
  <c r="J937" i="12" s="1"/>
  <c r="I945" i="12"/>
  <c r="J945" i="12" s="1"/>
  <c r="I953" i="12"/>
  <c r="J953" i="12" s="1"/>
  <c r="I961" i="12"/>
  <c r="J961" i="12" s="1"/>
  <c r="I969" i="12"/>
  <c r="J969" i="12" s="1"/>
  <c r="I977" i="12"/>
  <c r="J977" i="12" s="1"/>
  <c r="I985" i="12"/>
  <c r="J985" i="12" s="1"/>
  <c r="I993" i="12"/>
  <c r="J993" i="12" s="1"/>
  <c r="I1001" i="12"/>
  <c r="J1001" i="12" s="1"/>
  <c r="I1009" i="12"/>
  <c r="J1009" i="12" s="1"/>
  <c r="I1017" i="12"/>
  <c r="J1017" i="12" s="1"/>
  <c r="I1025" i="12"/>
  <c r="J1025" i="12" s="1"/>
  <c r="I1033" i="12"/>
  <c r="J1033" i="12" s="1"/>
  <c r="I1041" i="12"/>
  <c r="J1041" i="12" s="1"/>
  <c r="I1049" i="12"/>
  <c r="J1049" i="12" s="1"/>
  <c r="I1057" i="12"/>
  <c r="J1057" i="12" s="1"/>
  <c r="I1065" i="12"/>
  <c r="J1065" i="12" s="1"/>
  <c r="I1073" i="12"/>
  <c r="J1073" i="12" s="1"/>
  <c r="I1081" i="12"/>
  <c r="J1081" i="12" s="1"/>
  <c r="I1089" i="12"/>
  <c r="J1089" i="12" s="1"/>
  <c r="I1097" i="12"/>
  <c r="J1097" i="12" s="1"/>
  <c r="I1105" i="12"/>
  <c r="J1105" i="12" s="1"/>
  <c r="I1113" i="12"/>
  <c r="J1113" i="12" s="1"/>
  <c r="I1121" i="12"/>
  <c r="J1121" i="12" s="1"/>
  <c r="I22" i="12"/>
  <c r="J22" i="12" s="1"/>
  <c r="I86" i="12"/>
  <c r="J86" i="12" s="1"/>
  <c r="I150" i="12"/>
  <c r="J150" i="12" s="1"/>
  <c r="I206" i="12"/>
  <c r="J206" i="12" s="1"/>
  <c r="I234" i="12"/>
  <c r="J234" i="12" s="1"/>
  <c r="I256" i="12"/>
  <c r="J256" i="12" s="1"/>
  <c r="I278" i="12"/>
  <c r="J278" i="12" s="1"/>
  <c r="I298" i="12"/>
  <c r="J298" i="12" s="1"/>
  <c r="I320" i="12"/>
  <c r="J320" i="12" s="1"/>
  <c r="I342" i="12"/>
  <c r="J342" i="12" s="1"/>
  <c r="I362" i="12"/>
  <c r="J362" i="12" s="1"/>
  <c r="I384" i="12"/>
  <c r="J384" i="12" s="1"/>
  <c r="I406" i="12"/>
  <c r="J406" i="12" s="1"/>
  <c r="I426" i="12"/>
  <c r="J426" i="12" s="1"/>
  <c r="I442" i="12"/>
  <c r="J442" i="12" s="1"/>
  <c r="I458" i="12"/>
  <c r="J458" i="12" s="1"/>
  <c r="I474" i="12"/>
  <c r="J474" i="12" s="1"/>
  <c r="I490" i="12"/>
  <c r="J490" i="12" s="1"/>
  <c r="I506" i="12"/>
  <c r="J506" i="12" s="1"/>
  <c r="I522" i="12"/>
  <c r="J522" i="12" s="1"/>
  <c r="I538" i="12"/>
  <c r="J538" i="12" s="1"/>
  <c r="I554" i="12"/>
  <c r="J554" i="12" s="1"/>
  <c r="I570" i="12"/>
  <c r="J570" i="12" s="1"/>
  <c r="I586" i="12"/>
  <c r="J586" i="12" s="1"/>
  <c r="I602" i="12"/>
  <c r="J602" i="12" s="1"/>
  <c r="I618" i="12"/>
  <c r="J618" i="12" s="1"/>
  <c r="I634" i="12"/>
  <c r="J634" i="12" s="1"/>
  <c r="I30" i="12"/>
  <c r="J30" i="12" s="1"/>
  <c r="I94" i="12"/>
  <c r="J94" i="12" s="1"/>
  <c r="I158" i="12"/>
  <c r="J158" i="12" s="1"/>
  <c r="I208" i="12"/>
  <c r="J208" i="12" s="1"/>
  <c r="I238" i="12"/>
  <c r="J238" i="12" s="1"/>
  <c r="I258" i="12"/>
  <c r="J258" i="12" s="1"/>
  <c r="I280" i="12"/>
  <c r="J280" i="12" s="1"/>
  <c r="I302" i="12"/>
  <c r="J302" i="12" s="1"/>
  <c r="I322" i="12"/>
  <c r="J322" i="12" s="1"/>
  <c r="I344" i="12"/>
  <c r="J344" i="12" s="1"/>
  <c r="I366" i="12"/>
  <c r="J366" i="12" s="1"/>
  <c r="I386" i="12"/>
  <c r="J386" i="12" s="1"/>
  <c r="I408" i="12"/>
  <c r="J408" i="12" s="1"/>
  <c r="I427" i="12"/>
  <c r="J427" i="12" s="1"/>
  <c r="I443" i="12"/>
  <c r="J443" i="12" s="1"/>
  <c r="I459" i="12"/>
  <c r="J459" i="12" s="1"/>
  <c r="I475" i="12"/>
  <c r="J475" i="12" s="1"/>
  <c r="I491" i="12"/>
  <c r="J491" i="12" s="1"/>
  <c r="I507" i="12"/>
  <c r="J507" i="12" s="1"/>
  <c r="I523" i="12"/>
  <c r="J523" i="12" s="1"/>
  <c r="I539" i="12"/>
  <c r="J539" i="12" s="1"/>
  <c r="I555" i="12"/>
  <c r="J555" i="12" s="1"/>
  <c r="I571" i="12"/>
  <c r="J571" i="12" s="1"/>
  <c r="I587" i="12"/>
  <c r="J587" i="12" s="1"/>
  <c r="I603" i="12"/>
  <c r="J603" i="12" s="1"/>
  <c r="I619" i="12"/>
  <c r="J619" i="12" s="1"/>
  <c r="I635" i="12"/>
  <c r="J635" i="12" s="1"/>
  <c r="I651" i="12"/>
  <c r="J651" i="12" s="1"/>
  <c r="I667" i="12"/>
  <c r="J667" i="12" s="1"/>
  <c r="I683" i="12"/>
  <c r="J683" i="12" s="1"/>
  <c r="I691" i="12"/>
  <c r="J691" i="12" s="1"/>
  <c r="I699" i="12"/>
  <c r="J699" i="12" s="1"/>
  <c r="I707" i="12"/>
  <c r="J707" i="12" s="1"/>
  <c r="I715" i="12"/>
  <c r="J715" i="12" s="1"/>
  <c r="I723" i="12"/>
  <c r="J723" i="12" s="1"/>
  <c r="I731" i="12"/>
  <c r="J731" i="12" s="1"/>
  <c r="I739" i="12"/>
  <c r="J739" i="12" s="1"/>
  <c r="I747" i="12"/>
  <c r="J747" i="12" s="1"/>
  <c r="I755" i="12"/>
  <c r="J755" i="12" s="1"/>
  <c r="I763" i="12"/>
  <c r="J763" i="12" s="1"/>
  <c r="I771" i="12"/>
  <c r="J771" i="12" s="1"/>
  <c r="I779" i="12"/>
  <c r="J779" i="12" s="1"/>
  <c r="I787" i="12"/>
  <c r="J787" i="12" s="1"/>
  <c r="I795" i="12"/>
  <c r="J795" i="12" s="1"/>
  <c r="I803" i="12"/>
  <c r="J803" i="12" s="1"/>
  <c r="I811" i="12"/>
  <c r="J811" i="12" s="1"/>
  <c r="I819" i="12"/>
  <c r="J819" i="12" s="1"/>
  <c r="I827" i="12"/>
  <c r="J827" i="12" s="1"/>
  <c r="I835" i="12"/>
  <c r="J835" i="12" s="1"/>
  <c r="I843" i="12"/>
  <c r="J843" i="12" s="1"/>
  <c r="I851" i="12"/>
  <c r="J851" i="12" s="1"/>
  <c r="I859" i="12"/>
  <c r="J859" i="12" s="1"/>
  <c r="I867" i="12"/>
  <c r="J867" i="12" s="1"/>
  <c r="I875" i="12"/>
  <c r="J875" i="12" s="1"/>
  <c r="I883" i="12"/>
  <c r="J883" i="12" s="1"/>
  <c r="I891" i="12"/>
  <c r="J891" i="12" s="1"/>
  <c r="I899" i="12"/>
  <c r="J899" i="12" s="1"/>
  <c r="I907" i="12"/>
  <c r="J907" i="12" s="1"/>
  <c r="I915" i="12"/>
  <c r="J915" i="12" s="1"/>
  <c r="I923" i="12"/>
  <c r="J923" i="12" s="1"/>
  <c r="I931" i="12"/>
  <c r="J931" i="12" s="1"/>
  <c r="I939" i="12"/>
  <c r="J939" i="12" s="1"/>
  <c r="I947" i="12"/>
  <c r="J947" i="12" s="1"/>
  <c r="I955" i="12"/>
  <c r="J955" i="12" s="1"/>
  <c r="I963" i="12"/>
  <c r="J963" i="12" s="1"/>
  <c r="I971" i="12"/>
  <c r="J971" i="12" s="1"/>
  <c r="I979" i="12"/>
  <c r="J979" i="12" s="1"/>
  <c r="I987" i="12"/>
  <c r="J987" i="12" s="1"/>
  <c r="I995" i="12"/>
  <c r="J995" i="12" s="1"/>
  <c r="I1003" i="12"/>
  <c r="J1003" i="12" s="1"/>
  <c r="I1011" i="12"/>
  <c r="J1011" i="12" s="1"/>
  <c r="I1019" i="12"/>
  <c r="J1019" i="12" s="1"/>
  <c r="I1027" i="12"/>
  <c r="J1027" i="12" s="1"/>
  <c r="I1035" i="12"/>
  <c r="J1035" i="12" s="1"/>
  <c r="I1043" i="12"/>
  <c r="J1043" i="12" s="1"/>
  <c r="I1051" i="12"/>
  <c r="J1051" i="12" s="1"/>
  <c r="I1059" i="12"/>
  <c r="J1059" i="12" s="1"/>
  <c r="I1067" i="12"/>
  <c r="J1067" i="12" s="1"/>
  <c r="I1075" i="12"/>
  <c r="J1075" i="12" s="1"/>
  <c r="I1083" i="12"/>
  <c r="J1083" i="12" s="1"/>
  <c r="I1091" i="12"/>
  <c r="J1091" i="12" s="1"/>
  <c r="I1099" i="12"/>
  <c r="J1099" i="12" s="1"/>
  <c r="I1107" i="12"/>
  <c r="J1107" i="12" s="1"/>
  <c r="I1115" i="12"/>
  <c r="J1115" i="12" s="1"/>
  <c r="I1123" i="12"/>
  <c r="J1123" i="12" s="1"/>
  <c r="I1131" i="12"/>
  <c r="J1131" i="12" s="1"/>
  <c r="I1139" i="12"/>
  <c r="J1139" i="12" s="1"/>
  <c r="I1147" i="12"/>
  <c r="J1147" i="12" s="1"/>
  <c r="I1155" i="12"/>
  <c r="J1155" i="12" s="1"/>
  <c r="I1163" i="12"/>
  <c r="J1163" i="12" s="1"/>
  <c r="I1171" i="12"/>
  <c r="J1171" i="12" s="1"/>
  <c r="I1179" i="12"/>
  <c r="J1179" i="12" s="1"/>
  <c r="I1187" i="12"/>
  <c r="J1187" i="12" s="1"/>
  <c r="I1195" i="12"/>
  <c r="J1195" i="12" s="1"/>
  <c r="I1203" i="12"/>
  <c r="J1203" i="12" s="1"/>
  <c r="I1211" i="12"/>
  <c r="J1211" i="12" s="1"/>
  <c r="I1219" i="12"/>
  <c r="J1219" i="12" s="1"/>
  <c r="I1227" i="12"/>
  <c r="J1227" i="12" s="1"/>
  <c r="I1235" i="12"/>
  <c r="J1235" i="12" s="1"/>
  <c r="I1243" i="12"/>
  <c r="J1243" i="12" s="1"/>
  <c r="I1251" i="12"/>
  <c r="J1251" i="12" s="1"/>
  <c r="I1259" i="12"/>
  <c r="J1259" i="12" s="1"/>
  <c r="I1267" i="12"/>
  <c r="J1267" i="12" s="1"/>
  <c r="I1275" i="12"/>
  <c r="J1275" i="12" s="1"/>
  <c r="I1283" i="12"/>
  <c r="J1283" i="12" s="1"/>
  <c r="I1291" i="12"/>
  <c r="J1291" i="12" s="1"/>
  <c r="I1299" i="12"/>
  <c r="J1299" i="12" s="1"/>
  <c r="I1307" i="12"/>
  <c r="J1307" i="12" s="1"/>
  <c r="I1315" i="12"/>
  <c r="J1315" i="12" s="1"/>
  <c r="I1323" i="12"/>
  <c r="J1323" i="12" s="1"/>
  <c r="I1331" i="12"/>
  <c r="J1331" i="12" s="1"/>
  <c r="I1339" i="12"/>
  <c r="J1339" i="12" s="1"/>
  <c r="I1347" i="12"/>
  <c r="J1347" i="12" s="1"/>
  <c r="I1355" i="12"/>
  <c r="J1355" i="12" s="1"/>
  <c r="I38" i="12"/>
  <c r="J38" i="12" s="1"/>
  <c r="I102" i="12"/>
  <c r="J102" i="12" s="1"/>
  <c r="I166" i="12"/>
  <c r="J166" i="12" s="1"/>
  <c r="I214" i="12"/>
  <c r="J214" i="12" s="1"/>
  <c r="I240" i="12"/>
  <c r="J240" i="12" s="1"/>
  <c r="I262" i="12"/>
  <c r="J262" i="12" s="1"/>
  <c r="I282" i="12"/>
  <c r="J282" i="12" s="1"/>
  <c r="I304" i="12"/>
  <c r="J304" i="12" s="1"/>
  <c r="I326" i="12"/>
  <c r="J326" i="12" s="1"/>
  <c r="I346" i="12"/>
  <c r="J346" i="12" s="1"/>
  <c r="I368" i="12"/>
  <c r="J368" i="12" s="1"/>
  <c r="I390" i="12"/>
  <c r="J390" i="12" s="1"/>
  <c r="I410" i="12"/>
  <c r="J410" i="12" s="1"/>
  <c r="I430" i="12"/>
  <c r="J430" i="12" s="1"/>
  <c r="I446" i="12"/>
  <c r="J446" i="12" s="1"/>
  <c r="I462" i="12"/>
  <c r="J462" i="12" s="1"/>
  <c r="I478" i="12"/>
  <c r="J478" i="12" s="1"/>
  <c r="I494" i="12"/>
  <c r="J494" i="12" s="1"/>
  <c r="I510" i="12"/>
  <c r="J510" i="12" s="1"/>
  <c r="I526" i="12"/>
  <c r="J526" i="12" s="1"/>
  <c r="I542" i="12"/>
  <c r="J542" i="12" s="1"/>
  <c r="I558" i="12"/>
  <c r="J558" i="12" s="1"/>
  <c r="I574" i="12"/>
  <c r="J574" i="12" s="1"/>
  <c r="I590" i="12"/>
  <c r="J590" i="12" s="1"/>
  <c r="I606" i="12"/>
  <c r="J606" i="12" s="1"/>
  <c r="I622" i="12"/>
  <c r="J622" i="12" s="1"/>
  <c r="I638" i="12"/>
  <c r="J638" i="12" s="1"/>
  <c r="I654" i="12"/>
  <c r="J654" i="12" s="1"/>
  <c r="I670" i="12"/>
  <c r="J670" i="12" s="1"/>
  <c r="I684" i="12"/>
  <c r="J684" i="12" s="1"/>
  <c r="I692" i="12"/>
  <c r="J692" i="12" s="1"/>
  <c r="I700" i="12"/>
  <c r="J700" i="12" s="1"/>
  <c r="I708" i="12"/>
  <c r="J708" i="12" s="1"/>
  <c r="I716" i="12"/>
  <c r="J716" i="12" s="1"/>
  <c r="I724" i="12"/>
  <c r="J724" i="12" s="1"/>
  <c r="I732" i="12"/>
  <c r="J732" i="12" s="1"/>
  <c r="I740" i="12"/>
  <c r="J740" i="12" s="1"/>
  <c r="I748" i="12"/>
  <c r="J748" i="12" s="1"/>
  <c r="I756" i="12"/>
  <c r="J756" i="12" s="1"/>
  <c r="I764" i="12"/>
  <c r="J764" i="12" s="1"/>
  <c r="I772" i="12"/>
  <c r="J772" i="12" s="1"/>
  <c r="I780" i="12"/>
  <c r="J780" i="12" s="1"/>
  <c r="I788" i="12"/>
  <c r="J788" i="12" s="1"/>
  <c r="I796" i="12"/>
  <c r="J796" i="12" s="1"/>
  <c r="I804" i="12"/>
  <c r="J804" i="12" s="1"/>
  <c r="I812" i="12"/>
  <c r="J812" i="12" s="1"/>
  <c r="I820" i="12"/>
  <c r="J820" i="12" s="1"/>
  <c r="I828" i="12"/>
  <c r="J828" i="12" s="1"/>
  <c r="I836" i="12"/>
  <c r="J836" i="12" s="1"/>
  <c r="I844" i="12"/>
  <c r="J844" i="12" s="1"/>
  <c r="I852" i="12"/>
  <c r="J852" i="12" s="1"/>
  <c r="I860" i="12"/>
  <c r="J860" i="12" s="1"/>
  <c r="I868" i="12"/>
  <c r="J868" i="12" s="1"/>
  <c r="I876" i="12"/>
  <c r="J876" i="12" s="1"/>
  <c r="I884" i="12"/>
  <c r="J884" i="12" s="1"/>
  <c r="I892" i="12"/>
  <c r="J892" i="12" s="1"/>
  <c r="I900" i="12"/>
  <c r="J900" i="12" s="1"/>
  <c r="I908" i="12"/>
  <c r="J908" i="12" s="1"/>
  <c r="I916" i="12"/>
  <c r="J916" i="12" s="1"/>
  <c r="I924" i="12"/>
  <c r="J924" i="12" s="1"/>
  <c r="I932" i="12"/>
  <c r="J932" i="12" s="1"/>
  <c r="I940" i="12"/>
  <c r="J940" i="12" s="1"/>
  <c r="I46" i="12"/>
  <c r="J46" i="12" s="1"/>
  <c r="I110" i="12"/>
  <c r="J110" i="12" s="1"/>
  <c r="I174" i="12"/>
  <c r="J174" i="12" s="1"/>
  <c r="I216" i="12"/>
  <c r="J216" i="12" s="1"/>
  <c r="I242" i="12"/>
  <c r="J242" i="12" s="1"/>
  <c r="I264" i="12"/>
  <c r="J264" i="12" s="1"/>
  <c r="I286" i="12"/>
  <c r="J286" i="12" s="1"/>
  <c r="I306" i="12"/>
  <c r="J306" i="12" s="1"/>
  <c r="I328" i="12"/>
  <c r="J328" i="12" s="1"/>
  <c r="I350" i="12"/>
  <c r="J350" i="12" s="1"/>
  <c r="I370" i="12"/>
  <c r="J370" i="12" s="1"/>
  <c r="I392" i="12"/>
  <c r="J392" i="12" s="1"/>
  <c r="I414" i="12"/>
  <c r="J414" i="12" s="1"/>
  <c r="I432" i="12"/>
  <c r="J432" i="12" s="1"/>
  <c r="I448" i="12"/>
  <c r="J448" i="12" s="1"/>
  <c r="I464" i="12"/>
  <c r="J464" i="12" s="1"/>
  <c r="I480" i="12"/>
  <c r="J480" i="12" s="1"/>
  <c r="I496" i="12"/>
  <c r="J496" i="12" s="1"/>
  <c r="I512" i="12"/>
  <c r="J512" i="12" s="1"/>
  <c r="I528" i="12"/>
  <c r="J528" i="12" s="1"/>
  <c r="I544" i="12"/>
  <c r="J544" i="12" s="1"/>
  <c r="I560" i="12"/>
  <c r="J560" i="12" s="1"/>
  <c r="I576" i="12"/>
  <c r="J576" i="12" s="1"/>
  <c r="I592" i="12"/>
  <c r="J592" i="12" s="1"/>
  <c r="I54" i="12"/>
  <c r="J54" i="12" s="1"/>
  <c r="I198" i="12"/>
  <c r="J198" i="12" s="1"/>
  <c r="I270" i="12"/>
  <c r="J270" i="12" s="1"/>
  <c r="I330" i="12"/>
  <c r="J330" i="12" s="1"/>
  <c r="I378" i="12"/>
  <c r="J378" i="12" s="1"/>
  <c r="I435" i="12"/>
  <c r="J435" i="12" s="1"/>
  <c r="I482" i="12"/>
  <c r="J482" i="12" s="1"/>
  <c r="I518" i="12"/>
  <c r="J518" i="12" s="1"/>
  <c r="I563" i="12"/>
  <c r="J563" i="12" s="1"/>
  <c r="I608" i="12"/>
  <c r="J608" i="12" s="1"/>
  <c r="I640" i="12"/>
  <c r="J640" i="12" s="1"/>
  <c r="I662" i="12"/>
  <c r="J662" i="12" s="1"/>
  <c r="I686" i="12"/>
  <c r="J686" i="12" s="1"/>
  <c r="I698" i="12"/>
  <c r="J698" i="12" s="1"/>
  <c r="I711" i="12"/>
  <c r="J711" i="12" s="1"/>
  <c r="I725" i="12"/>
  <c r="J725" i="12" s="1"/>
  <c r="I736" i="12"/>
  <c r="J736" i="12" s="1"/>
  <c r="I750" i="12"/>
  <c r="J750" i="12" s="1"/>
  <c r="I762" i="12"/>
  <c r="J762" i="12" s="1"/>
  <c r="I775" i="12"/>
  <c r="J775" i="12" s="1"/>
  <c r="I789" i="12"/>
  <c r="J789" i="12" s="1"/>
  <c r="I800" i="12"/>
  <c r="J800" i="12" s="1"/>
  <c r="I814" i="12"/>
  <c r="J814" i="12" s="1"/>
  <c r="I826" i="12"/>
  <c r="J826" i="12" s="1"/>
  <c r="I839" i="12"/>
  <c r="J839" i="12" s="1"/>
  <c r="I853" i="12"/>
  <c r="J853" i="12" s="1"/>
  <c r="I864" i="12"/>
  <c r="J864" i="12" s="1"/>
  <c r="I878" i="12"/>
  <c r="J878" i="12" s="1"/>
  <c r="I890" i="12"/>
  <c r="J890" i="12" s="1"/>
  <c r="I903" i="12"/>
  <c r="J903" i="12" s="1"/>
  <c r="I917" i="12"/>
  <c r="J917" i="12" s="1"/>
  <c r="I928" i="12"/>
  <c r="J928" i="12" s="1"/>
  <c r="I942" i="12"/>
  <c r="J942" i="12" s="1"/>
  <c r="I952" i="12"/>
  <c r="J952" i="12" s="1"/>
  <c r="I964" i="12"/>
  <c r="J964" i="12" s="1"/>
  <c r="I974" i="12"/>
  <c r="J974" i="12" s="1"/>
  <c r="I984" i="12"/>
  <c r="J984" i="12" s="1"/>
  <c r="I996" i="12"/>
  <c r="J996" i="12" s="1"/>
  <c r="I1006" i="12"/>
  <c r="J1006" i="12" s="1"/>
  <c r="I1016" i="12"/>
  <c r="J1016" i="12" s="1"/>
  <c r="I1028" i="12"/>
  <c r="J1028" i="12" s="1"/>
  <c r="I1038" i="12"/>
  <c r="J1038" i="12" s="1"/>
  <c r="I1048" i="12"/>
  <c r="J1048" i="12" s="1"/>
  <c r="I1060" i="12"/>
  <c r="J1060" i="12" s="1"/>
  <c r="I1070" i="12"/>
  <c r="J1070" i="12" s="1"/>
  <c r="I1080" i="12"/>
  <c r="J1080" i="12" s="1"/>
  <c r="I1092" i="12"/>
  <c r="J1092" i="12" s="1"/>
  <c r="I1102" i="12"/>
  <c r="J1102" i="12" s="1"/>
  <c r="I1112" i="12"/>
  <c r="J1112" i="12" s="1"/>
  <c r="I1124" i="12"/>
  <c r="J1124" i="12" s="1"/>
  <c r="I1133" i="12"/>
  <c r="J1133" i="12" s="1"/>
  <c r="I1142" i="12"/>
  <c r="J1142" i="12" s="1"/>
  <c r="I1151" i="12"/>
  <c r="J1151" i="12" s="1"/>
  <c r="I1160" i="12"/>
  <c r="J1160" i="12" s="1"/>
  <c r="I1169" i="12"/>
  <c r="J1169" i="12" s="1"/>
  <c r="I1178" i="12"/>
  <c r="J1178" i="12" s="1"/>
  <c r="I1188" i="12"/>
  <c r="J1188" i="12" s="1"/>
  <c r="I1197" i="12"/>
  <c r="J1197" i="12" s="1"/>
  <c r="I1206" i="12"/>
  <c r="J1206" i="12" s="1"/>
  <c r="I1215" i="12"/>
  <c r="J1215" i="12" s="1"/>
  <c r="I1224" i="12"/>
  <c r="J1224" i="12" s="1"/>
  <c r="I62" i="12"/>
  <c r="J62" i="12" s="1"/>
  <c r="I222" i="12"/>
  <c r="J222" i="12" s="1"/>
  <c r="I272" i="12"/>
  <c r="J272" i="12" s="1"/>
  <c r="I334" i="12"/>
  <c r="J334" i="12" s="1"/>
  <c r="I394" i="12"/>
  <c r="J394" i="12" s="1"/>
  <c r="I438" i="12"/>
  <c r="J438" i="12" s="1"/>
  <c r="I483" i="12"/>
  <c r="J483" i="12" s="1"/>
  <c r="I530" i="12"/>
  <c r="J530" i="12" s="1"/>
  <c r="I566" i="12"/>
  <c r="J566" i="12" s="1"/>
  <c r="I610" i="12"/>
  <c r="J610" i="12" s="1"/>
  <c r="I642" i="12"/>
  <c r="J642" i="12" s="1"/>
  <c r="I666" i="12"/>
  <c r="J666" i="12" s="1"/>
  <c r="I687" i="12"/>
  <c r="J687" i="12" s="1"/>
  <c r="I701" i="12"/>
  <c r="J701" i="12" s="1"/>
  <c r="I712" i="12"/>
  <c r="J712" i="12" s="1"/>
  <c r="I726" i="12"/>
  <c r="J726" i="12" s="1"/>
  <c r="I738" i="12"/>
  <c r="J738" i="12" s="1"/>
  <c r="I751" i="12"/>
  <c r="J751" i="12" s="1"/>
  <c r="I765" i="12"/>
  <c r="J765" i="12" s="1"/>
  <c r="I776" i="12"/>
  <c r="J776" i="12" s="1"/>
  <c r="I790" i="12"/>
  <c r="J790" i="12" s="1"/>
  <c r="I802" i="12"/>
  <c r="J802" i="12" s="1"/>
  <c r="I815" i="12"/>
  <c r="J815" i="12" s="1"/>
  <c r="I829" i="12"/>
  <c r="J829" i="12" s="1"/>
  <c r="I840" i="12"/>
  <c r="J840" i="12" s="1"/>
  <c r="I854" i="12"/>
  <c r="J854" i="12" s="1"/>
  <c r="I866" i="12"/>
  <c r="J866" i="12" s="1"/>
  <c r="I879" i="12"/>
  <c r="J879" i="12" s="1"/>
  <c r="I893" i="12"/>
  <c r="J893" i="12" s="1"/>
  <c r="I904" i="12"/>
  <c r="J904" i="12" s="1"/>
  <c r="I918" i="12"/>
  <c r="J918" i="12" s="1"/>
  <c r="I930" i="12"/>
  <c r="J930" i="12" s="1"/>
  <c r="I943" i="12"/>
  <c r="J943" i="12" s="1"/>
  <c r="I954" i="12"/>
  <c r="J954" i="12" s="1"/>
  <c r="I965" i="12"/>
  <c r="J965" i="12" s="1"/>
  <c r="I975" i="12"/>
  <c r="J975" i="12" s="1"/>
  <c r="I986" i="12"/>
  <c r="J986" i="12" s="1"/>
  <c r="I997" i="12"/>
  <c r="J997" i="12" s="1"/>
  <c r="I1007" i="12"/>
  <c r="J1007" i="12" s="1"/>
  <c r="I1018" i="12"/>
  <c r="J1018" i="12" s="1"/>
  <c r="I1029" i="12"/>
  <c r="J1029" i="12" s="1"/>
  <c r="I1039" i="12"/>
  <c r="J1039" i="12" s="1"/>
  <c r="I1050" i="12"/>
  <c r="J1050" i="12" s="1"/>
  <c r="I1061" i="12"/>
  <c r="J1061" i="12" s="1"/>
  <c r="I1071" i="12"/>
  <c r="J1071" i="12" s="1"/>
  <c r="I1082" i="12"/>
  <c r="J1082" i="12" s="1"/>
  <c r="I1093" i="12"/>
  <c r="J1093" i="12" s="1"/>
  <c r="I1103" i="12"/>
  <c r="J1103" i="12" s="1"/>
  <c r="I1114" i="12"/>
  <c r="J1114" i="12" s="1"/>
  <c r="I1125" i="12"/>
  <c r="J1125" i="12" s="1"/>
  <c r="I1134" i="12"/>
  <c r="J1134" i="12" s="1"/>
  <c r="I1143" i="12"/>
  <c r="J1143" i="12" s="1"/>
  <c r="I1152" i="12"/>
  <c r="J1152" i="12" s="1"/>
  <c r="I1161" i="12"/>
  <c r="J1161" i="12" s="1"/>
  <c r="I1170" i="12"/>
  <c r="J1170" i="12" s="1"/>
  <c r="I1180" i="12"/>
  <c r="J1180" i="12" s="1"/>
  <c r="I1189" i="12"/>
  <c r="J1189" i="12" s="1"/>
  <c r="I1198" i="12"/>
  <c r="J1198" i="12" s="1"/>
  <c r="I1207" i="12"/>
  <c r="J1207" i="12" s="1"/>
  <c r="I1216" i="12"/>
  <c r="J1216" i="12" s="1"/>
  <c r="I1225" i="12"/>
  <c r="J1225" i="12" s="1"/>
  <c r="I1234" i="12"/>
  <c r="J1234" i="12" s="1"/>
  <c r="I1244" i="12"/>
  <c r="J1244" i="12" s="1"/>
  <c r="I1253" i="12"/>
  <c r="J1253" i="12" s="1"/>
  <c r="I1262" i="12"/>
  <c r="J1262" i="12" s="1"/>
  <c r="I1271" i="12"/>
  <c r="J1271" i="12" s="1"/>
  <c r="I1280" i="12"/>
  <c r="J1280" i="12" s="1"/>
  <c r="I1289" i="12"/>
  <c r="J1289" i="12" s="1"/>
  <c r="I1298" i="12"/>
  <c r="J1298" i="12" s="1"/>
  <c r="I1308" i="12"/>
  <c r="J1308" i="12" s="1"/>
  <c r="I1317" i="12"/>
  <c r="J1317" i="12" s="1"/>
  <c r="I1326" i="12"/>
  <c r="J1326" i="12" s="1"/>
  <c r="I1335" i="12"/>
  <c r="J1335" i="12" s="1"/>
  <c r="I1344" i="12"/>
  <c r="J1344" i="12" s="1"/>
  <c r="I1353" i="12"/>
  <c r="J1353" i="12" s="1"/>
  <c r="I1362" i="12"/>
  <c r="J1362" i="12" s="1"/>
  <c r="I1370" i="12"/>
  <c r="J1370" i="12" s="1"/>
  <c r="I1378" i="12"/>
  <c r="J1378" i="12" s="1"/>
  <c r="I1386" i="12"/>
  <c r="J1386" i="12" s="1"/>
  <c r="I1394" i="12"/>
  <c r="J1394" i="12" s="1"/>
  <c r="I1402" i="12"/>
  <c r="J1402" i="12" s="1"/>
  <c r="I1410" i="12"/>
  <c r="J1410" i="12" s="1"/>
  <c r="I1418" i="12"/>
  <c r="J1418" i="12" s="1"/>
  <c r="I1426" i="12"/>
  <c r="J1426" i="12" s="1"/>
  <c r="I1434" i="12"/>
  <c r="J1434" i="12" s="1"/>
  <c r="I70" i="12"/>
  <c r="J70" i="12" s="1"/>
  <c r="I224" i="12"/>
  <c r="J224" i="12" s="1"/>
  <c r="I288" i="12"/>
  <c r="J288" i="12" s="1"/>
  <c r="I336" i="12"/>
  <c r="J336" i="12" s="1"/>
  <c r="I398" i="12"/>
  <c r="J398" i="12" s="1"/>
  <c r="I450" i="12"/>
  <c r="J450" i="12" s="1"/>
  <c r="I486" i="12"/>
  <c r="J486" i="12" s="1"/>
  <c r="I531" i="12"/>
  <c r="J531" i="12" s="1"/>
  <c r="I578" i="12"/>
  <c r="J578" i="12" s="1"/>
  <c r="I611" i="12"/>
  <c r="J611" i="12" s="1"/>
  <c r="I643" i="12"/>
  <c r="J643" i="12" s="1"/>
  <c r="I672" i="12"/>
  <c r="J672" i="12" s="1"/>
  <c r="I688" i="12"/>
  <c r="J688" i="12" s="1"/>
  <c r="I118" i="12"/>
  <c r="J118" i="12" s="1"/>
  <c r="I230" i="12"/>
  <c r="J230" i="12" s="1"/>
  <c r="I290" i="12"/>
  <c r="J290" i="12" s="1"/>
  <c r="I352" i="12"/>
  <c r="J352" i="12" s="1"/>
  <c r="I400" i="12"/>
  <c r="J400" i="12" s="1"/>
  <c r="I451" i="12"/>
  <c r="J451" i="12" s="1"/>
  <c r="I498" i="12"/>
  <c r="J498" i="12" s="1"/>
  <c r="I534" i="12"/>
  <c r="J534" i="12" s="1"/>
  <c r="I579" i="12"/>
  <c r="J579" i="12" s="1"/>
  <c r="I614" i="12"/>
  <c r="J614" i="12" s="1"/>
  <c r="I646" i="12"/>
  <c r="J646" i="12" s="1"/>
  <c r="I674" i="12"/>
  <c r="J674" i="12" s="1"/>
  <c r="I690" i="12"/>
  <c r="J690" i="12" s="1"/>
  <c r="I703" i="12"/>
  <c r="J703" i="12" s="1"/>
  <c r="I717" i="12"/>
  <c r="J717" i="12" s="1"/>
  <c r="I728" i="12"/>
  <c r="J728" i="12" s="1"/>
  <c r="I742" i="12"/>
  <c r="J742" i="12" s="1"/>
  <c r="I754" i="12"/>
  <c r="J754" i="12" s="1"/>
  <c r="I767" i="12"/>
  <c r="J767" i="12" s="1"/>
  <c r="I781" i="12"/>
  <c r="J781" i="12" s="1"/>
  <c r="I792" i="12"/>
  <c r="J792" i="12" s="1"/>
  <c r="I806" i="12"/>
  <c r="J806" i="12" s="1"/>
  <c r="I818" i="12"/>
  <c r="J818" i="12" s="1"/>
  <c r="I831" i="12"/>
  <c r="J831" i="12" s="1"/>
  <c r="I845" i="12"/>
  <c r="J845" i="12" s="1"/>
  <c r="I856" i="12"/>
  <c r="J856" i="12" s="1"/>
  <c r="I870" i="12"/>
  <c r="J870" i="12" s="1"/>
  <c r="I882" i="12"/>
  <c r="J882" i="12" s="1"/>
  <c r="I895" i="12"/>
  <c r="J895" i="12" s="1"/>
  <c r="I909" i="12"/>
  <c r="J909" i="12" s="1"/>
  <c r="I920" i="12"/>
  <c r="J920" i="12" s="1"/>
  <c r="I934" i="12"/>
  <c r="J934" i="12" s="1"/>
  <c r="I946" i="12"/>
  <c r="J946" i="12" s="1"/>
  <c r="I957" i="12"/>
  <c r="J957" i="12" s="1"/>
  <c r="I967" i="12"/>
  <c r="J967" i="12" s="1"/>
  <c r="I978" i="12"/>
  <c r="J978" i="12" s="1"/>
  <c r="I989" i="12"/>
  <c r="J989" i="12" s="1"/>
  <c r="I999" i="12"/>
  <c r="J999" i="12" s="1"/>
  <c r="I1010" i="12"/>
  <c r="J1010" i="12" s="1"/>
  <c r="I1021" i="12"/>
  <c r="J1021" i="12" s="1"/>
  <c r="I1031" i="12"/>
  <c r="J1031" i="12" s="1"/>
  <c r="I1042" i="12"/>
  <c r="J1042" i="12" s="1"/>
  <c r="I1053" i="12"/>
  <c r="J1053" i="12" s="1"/>
  <c r="I1063" i="12"/>
  <c r="J1063" i="12" s="1"/>
  <c r="I1074" i="12"/>
  <c r="J1074" i="12" s="1"/>
  <c r="I1085" i="12"/>
  <c r="J1085" i="12" s="1"/>
  <c r="I1095" i="12"/>
  <c r="J1095" i="12" s="1"/>
  <c r="I1106" i="12"/>
  <c r="J1106" i="12" s="1"/>
  <c r="I1117" i="12"/>
  <c r="J1117" i="12" s="1"/>
  <c r="I1127" i="12"/>
  <c r="J1127" i="12" s="1"/>
  <c r="I1136" i="12"/>
  <c r="J1136" i="12" s="1"/>
  <c r="I1145" i="12"/>
  <c r="J1145" i="12" s="1"/>
  <c r="I1154" i="12"/>
  <c r="J1154" i="12" s="1"/>
  <c r="I1164" i="12"/>
  <c r="J1164" i="12" s="1"/>
  <c r="I1173" i="12"/>
  <c r="J1173" i="12" s="1"/>
  <c r="I126" i="12"/>
  <c r="J126" i="12" s="1"/>
  <c r="I294" i="12"/>
  <c r="J294" i="12" s="1"/>
  <c r="I416" i="12"/>
  <c r="J416" i="12" s="1"/>
  <c r="I499" i="12"/>
  <c r="J499" i="12" s="1"/>
  <c r="I582" i="12"/>
  <c r="J582" i="12" s="1"/>
  <c r="I650" i="12"/>
  <c r="J650" i="12" s="1"/>
  <c r="I693" i="12"/>
  <c r="J693" i="12" s="1"/>
  <c r="I710" i="12"/>
  <c r="J710" i="12" s="1"/>
  <c r="I733" i="12"/>
  <c r="J733" i="12" s="1"/>
  <c r="I752" i="12"/>
  <c r="J752" i="12" s="1"/>
  <c r="I773" i="12"/>
  <c r="J773" i="12" s="1"/>
  <c r="I794" i="12"/>
  <c r="J794" i="12" s="1"/>
  <c r="I813" i="12"/>
  <c r="J813" i="12" s="1"/>
  <c r="I834" i="12"/>
  <c r="J834" i="12" s="1"/>
  <c r="I855" i="12"/>
  <c r="J855" i="12" s="1"/>
  <c r="I874" i="12"/>
  <c r="J874" i="12" s="1"/>
  <c r="I896" i="12"/>
  <c r="J896" i="12" s="1"/>
  <c r="I914" i="12"/>
  <c r="J914" i="12" s="1"/>
  <c r="I936" i="12"/>
  <c r="J936" i="12" s="1"/>
  <c r="I956" i="12"/>
  <c r="J956" i="12" s="1"/>
  <c r="I972" i="12"/>
  <c r="J972" i="12" s="1"/>
  <c r="I990" i="12"/>
  <c r="J990" i="12" s="1"/>
  <c r="I1005" i="12"/>
  <c r="J1005" i="12" s="1"/>
  <c r="I1023" i="12"/>
  <c r="J1023" i="12" s="1"/>
  <c r="I1040" i="12"/>
  <c r="J1040" i="12" s="1"/>
  <c r="I1056" i="12"/>
  <c r="J1056" i="12" s="1"/>
  <c r="I1076" i="12"/>
  <c r="J1076" i="12" s="1"/>
  <c r="I1090" i="12"/>
  <c r="J1090" i="12" s="1"/>
  <c r="I1109" i="12"/>
  <c r="J1109" i="12" s="1"/>
  <c r="I1126" i="12"/>
  <c r="J1126" i="12" s="1"/>
  <c r="I1140" i="12"/>
  <c r="J1140" i="12" s="1"/>
  <c r="I1156" i="12"/>
  <c r="J1156" i="12" s="1"/>
  <c r="I1168" i="12"/>
  <c r="J1168" i="12" s="1"/>
  <c r="I1183" i="12"/>
  <c r="J1183" i="12" s="1"/>
  <c r="I1194" i="12"/>
  <c r="J1194" i="12" s="1"/>
  <c r="I1208" i="12"/>
  <c r="J1208" i="12" s="1"/>
  <c r="I1220" i="12"/>
  <c r="J1220" i="12" s="1"/>
  <c r="I1231" i="12"/>
  <c r="J1231" i="12" s="1"/>
  <c r="I1241" i="12"/>
  <c r="J1241" i="12" s="1"/>
  <c r="I1252" i="12"/>
  <c r="J1252" i="12" s="1"/>
  <c r="I1263" i="12"/>
  <c r="J1263" i="12" s="1"/>
  <c r="I1273" i="12"/>
  <c r="J1273" i="12" s="1"/>
  <c r="I1284" i="12"/>
  <c r="J1284" i="12" s="1"/>
  <c r="I1294" i="12"/>
  <c r="J1294" i="12" s="1"/>
  <c r="I1304" i="12"/>
  <c r="J1304" i="12" s="1"/>
  <c r="I1314" i="12"/>
  <c r="J1314" i="12" s="1"/>
  <c r="I1325" i="12"/>
  <c r="J1325" i="12" s="1"/>
  <c r="I1336" i="12"/>
  <c r="J1336" i="12" s="1"/>
  <c r="I1346" i="12"/>
  <c r="J1346" i="12" s="1"/>
  <c r="I1357" i="12"/>
  <c r="J1357" i="12" s="1"/>
  <c r="I1366" i="12"/>
  <c r="J1366" i="12" s="1"/>
  <c r="I134" i="12"/>
  <c r="J134" i="12" s="1"/>
  <c r="I310" i="12"/>
  <c r="J310" i="12" s="1"/>
  <c r="I418" i="12"/>
  <c r="J418" i="12" s="1"/>
  <c r="I502" i="12"/>
  <c r="J502" i="12" s="1"/>
  <c r="I594" i="12"/>
  <c r="J594" i="12" s="1"/>
  <c r="I656" i="12"/>
  <c r="J656" i="12" s="1"/>
  <c r="I694" i="12"/>
  <c r="J694" i="12" s="1"/>
  <c r="I714" i="12"/>
  <c r="J714" i="12" s="1"/>
  <c r="I734" i="12"/>
  <c r="J734" i="12" s="1"/>
  <c r="I757" i="12"/>
  <c r="J757" i="12" s="1"/>
  <c r="I774" i="12"/>
  <c r="J774" i="12" s="1"/>
  <c r="I797" i="12"/>
  <c r="J797" i="12" s="1"/>
  <c r="I816" i="12"/>
  <c r="J816" i="12" s="1"/>
  <c r="I837" i="12"/>
  <c r="J837" i="12" s="1"/>
  <c r="I858" i="12"/>
  <c r="J858" i="12" s="1"/>
  <c r="I877" i="12"/>
  <c r="J877" i="12" s="1"/>
  <c r="I898" i="12"/>
  <c r="J898" i="12" s="1"/>
  <c r="I919" i="12"/>
  <c r="J919" i="12" s="1"/>
  <c r="I938" i="12"/>
  <c r="J938" i="12" s="1"/>
  <c r="I958" i="12"/>
  <c r="J958" i="12" s="1"/>
  <c r="I973" i="12"/>
  <c r="J973" i="12" s="1"/>
  <c r="I991" i="12"/>
  <c r="J991" i="12" s="1"/>
  <c r="I1008" i="12"/>
  <c r="J1008" i="12" s="1"/>
  <c r="I1024" i="12"/>
  <c r="J1024" i="12" s="1"/>
  <c r="I1044" i="12"/>
  <c r="J1044" i="12" s="1"/>
  <c r="I1058" i="12"/>
  <c r="J1058" i="12" s="1"/>
  <c r="I1077" i="12"/>
  <c r="J1077" i="12" s="1"/>
  <c r="I1094" i="12"/>
  <c r="J1094" i="12" s="1"/>
  <c r="I1110" i="12"/>
  <c r="J1110" i="12" s="1"/>
  <c r="K1110" i="12" s="1"/>
  <c r="L1071" i="12" s="1"/>
  <c r="M1071" i="12" s="1"/>
  <c r="I1128" i="12"/>
  <c r="J1128" i="12" s="1"/>
  <c r="I1141" i="12"/>
  <c r="J1141" i="12" s="1"/>
  <c r="I1157" i="12"/>
  <c r="J1157" i="12" s="1"/>
  <c r="I1172" i="12"/>
  <c r="J1172" i="12" s="1"/>
  <c r="I1184" i="12"/>
  <c r="J1184" i="12" s="1"/>
  <c r="I1196" i="12"/>
  <c r="J1196" i="12" s="1"/>
  <c r="I1209" i="12"/>
  <c r="J1209" i="12" s="1"/>
  <c r="I1221" i="12"/>
  <c r="J1221" i="12" s="1"/>
  <c r="I1232" i="12"/>
  <c r="J1232" i="12" s="1"/>
  <c r="I1242" i="12"/>
  <c r="J1242" i="12" s="1"/>
  <c r="I1254" i="12"/>
  <c r="J1254" i="12" s="1"/>
  <c r="I1264" i="12"/>
  <c r="J1264" i="12" s="1"/>
  <c r="I1274" i="12"/>
  <c r="J1274" i="12" s="1"/>
  <c r="I1285" i="12"/>
  <c r="J1285" i="12" s="1"/>
  <c r="I1295" i="12"/>
  <c r="J1295" i="12" s="1"/>
  <c r="I1305" i="12"/>
  <c r="J1305" i="12" s="1"/>
  <c r="I1316" i="12"/>
  <c r="J1316" i="12" s="1"/>
  <c r="I1327" i="12"/>
  <c r="J1327" i="12" s="1"/>
  <c r="I1337" i="12"/>
  <c r="J1337" i="12" s="1"/>
  <c r="I1348" i="12"/>
  <c r="J1348" i="12" s="1"/>
  <c r="I1358" i="12"/>
  <c r="J1358" i="12" s="1"/>
  <c r="I1367" i="12"/>
  <c r="J1367" i="12" s="1"/>
  <c r="I1376" i="12"/>
  <c r="J1376" i="12" s="1"/>
  <c r="I1385" i="12"/>
  <c r="J1385" i="12" s="1"/>
  <c r="I1395" i="12"/>
  <c r="J1395" i="12" s="1"/>
  <c r="I1404" i="12"/>
  <c r="J1404" i="12" s="1"/>
  <c r="I1413" i="12"/>
  <c r="J1413" i="12" s="1"/>
  <c r="I1422" i="12"/>
  <c r="J1422" i="12" s="1"/>
  <c r="I1431" i="12"/>
  <c r="J1431" i="12" s="1"/>
  <c r="I1440" i="12"/>
  <c r="J1440" i="12" s="1"/>
  <c r="I1448" i="12"/>
  <c r="J1448" i="12" s="1"/>
  <c r="I1456" i="12"/>
  <c r="J1456" i="12" s="1"/>
  <c r="I1464" i="12"/>
  <c r="J1464" i="12" s="1"/>
  <c r="I1472" i="12"/>
  <c r="J1472" i="12" s="1"/>
  <c r="I1480" i="12"/>
  <c r="J1480" i="12" s="1"/>
  <c r="I1488" i="12"/>
  <c r="J1488" i="12" s="1"/>
  <c r="I1496" i="12"/>
  <c r="J1496" i="12" s="1"/>
  <c r="I1504" i="12"/>
  <c r="J1504" i="12" s="1"/>
  <c r="I1512" i="12"/>
  <c r="J1512" i="12" s="1"/>
  <c r="I1520" i="12"/>
  <c r="J1520" i="12" s="1"/>
  <c r="I1528" i="12"/>
  <c r="J1528" i="12" s="1"/>
  <c r="I1536" i="12"/>
  <c r="J1536" i="12" s="1"/>
  <c r="I1544" i="12"/>
  <c r="J1544" i="12" s="1"/>
  <c r="I1552" i="12"/>
  <c r="J1552" i="12" s="1"/>
  <c r="I1560" i="12"/>
  <c r="J1560" i="12" s="1"/>
  <c r="I1568" i="12"/>
  <c r="J1568" i="12" s="1"/>
  <c r="I1576" i="12"/>
  <c r="J1576" i="12" s="1"/>
  <c r="I1584" i="12"/>
  <c r="J1584" i="12" s="1"/>
  <c r="I1592" i="12"/>
  <c r="J1592" i="12" s="1"/>
  <c r="I1600" i="12"/>
  <c r="J1600" i="12" s="1"/>
  <c r="I1608" i="12"/>
  <c r="J1608" i="12" s="1"/>
  <c r="I1616" i="12"/>
  <c r="J1616" i="12" s="1"/>
  <c r="I1624" i="12"/>
  <c r="J1624" i="12" s="1"/>
  <c r="I1632" i="12"/>
  <c r="J1632" i="12" s="1"/>
  <c r="I1640" i="12"/>
  <c r="J1640" i="12" s="1"/>
  <c r="I1648" i="12"/>
  <c r="J1648" i="12" s="1"/>
  <c r="I1656" i="12"/>
  <c r="J1656" i="12" s="1"/>
  <c r="I1664" i="12"/>
  <c r="J1664" i="12" s="1"/>
  <c r="I1672" i="12"/>
  <c r="J1672" i="12" s="1"/>
  <c r="I1680" i="12"/>
  <c r="J1680" i="12" s="1"/>
  <c r="I1688" i="12"/>
  <c r="J1688" i="12" s="1"/>
  <c r="I1696" i="12"/>
  <c r="J1696" i="12" s="1"/>
  <c r="I182" i="12"/>
  <c r="J182" i="12" s="1"/>
  <c r="I312" i="12"/>
  <c r="J312" i="12" s="1"/>
  <c r="I422" i="12"/>
  <c r="J422" i="12" s="1"/>
  <c r="I514" i="12"/>
  <c r="J514" i="12" s="1"/>
  <c r="I595" i="12"/>
  <c r="J595" i="12" s="1"/>
  <c r="I658" i="12"/>
  <c r="J658" i="12" s="1"/>
  <c r="I695" i="12"/>
  <c r="J695" i="12" s="1"/>
  <c r="I718" i="12"/>
  <c r="J718" i="12" s="1"/>
  <c r="I735" i="12"/>
  <c r="J735" i="12" s="1"/>
  <c r="I758" i="12"/>
  <c r="J758" i="12" s="1"/>
  <c r="I778" i="12"/>
  <c r="J778" i="12" s="1"/>
  <c r="I798" i="12"/>
  <c r="J798" i="12" s="1"/>
  <c r="I821" i="12"/>
  <c r="J821" i="12" s="1"/>
  <c r="I838" i="12"/>
  <c r="J838" i="12" s="1"/>
  <c r="I861" i="12"/>
  <c r="J861" i="12" s="1"/>
  <c r="I880" i="12"/>
  <c r="J880" i="12" s="1"/>
  <c r="I901" i="12"/>
  <c r="J901" i="12" s="1"/>
  <c r="I922" i="12"/>
  <c r="J922" i="12" s="1"/>
  <c r="I941" i="12"/>
  <c r="J941" i="12" s="1"/>
  <c r="I959" i="12"/>
  <c r="J959" i="12" s="1"/>
  <c r="I976" i="12"/>
  <c r="J976" i="12" s="1"/>
  <c r="I992" i="12"/>
  <c r="J992" i="12" s="1"/>
  <c r="I1012" i="12"/>
  <c r="J1012" i="12" s="1"/>
  <c r="I1026" i="12"/>
  <c r="J1026" i="12" s="1"/>
  <c r="I1045" i="12"/>
  <c r="J1045" i="12" s="1"/>
  <c r="I1062" i="12"/>
  <c r="J1062" i="12" s="1"/>
  <c r="I1078" i="12"/>
  <c r="J1078" i="12" s="1"/>
  <c r="I1096" i="12"/>
  <c r="J1096" i="12" s="1"/>
  <c r="I1111" i="12"/>
  <c r="J1111" i="12" s="1"/>
  <c r="I1129" i="12"/>
  <c r="J1129" i="12" s="1"/>
  <c r="I1144" i="12"/>
  <c r="J1144" i="12" s="1"/>
  <c r="I1158" i="12"/>
  <c r="J1158" i="12" s="1"/>
  <c r="I1174" i="12"/>
  <c r="J1174" i="12" s="1"/>
  <c r="I1185" i="12"/>
  <c r="J1185" i="12" s="1"/>
  <c r="I1199" i="12"/>
  <c r="J1199" i="12" s="1"/>
  <c r="I1210" i="12"/>
  <c r="J1210" i="12" s="1"/>
  <c r="I1222" i="12"/>
  <c r="J1222" i="12" s="1"/>
  <c r="I1233" i="12"/>
  <c r="J1233" i="12" s="1"/>
  <c r="I1245" i="12"/>
  <c r="J1245" i="12" s="1"/>
  <c r="I1255" i="12"/>
  <c r="J1255" i="12" s="1"/>
  <c r="I1265" i="12"/>
  <c r="J1265" i="12" s="1"/>
  <c r="I1276" i="12"/>
  <c r="J1276" i="12" s="1"/>
  <c r="I1286" i="12"/>
  <c r="J1286" i="12" s="1"/>
  <c r="I1296" i="12"/>
  <c r="J1296" i="12" s="1"/>
  <c r="I1306" i="12"/>
  <c r="J1306" i="12" s="1"/>
  <c r="I1318" i="12"/>
  <c r="J1318" i="12" s="1"/>
  <c r="I1328" i="12"/>
  <c r="J1328" i="12" s="1"/>
  <c r="I1338" i="12"/>
  <c r="J1338" i="12" s="1"/>
  <c r="I1349" i="12"/>
  <c r="J1349" i="12" s="1"/>
  <c r="I1359" i="12"/>
  <c r="J1359" i="12" s="1"/>
  <c r="I1368" i="12"/>
  <c r="J1368" i="12" s="1"/>
  <c r="I1377" i="12"/>
  <c r="J1377" i="12" s="1"/>
  <c r="I1387" i="12"/>
  <c r="J1387" i="12" s="1"/>
  <c r="I1396" i="12"/>
  <c r="J1396" i="12" s="1"/>
  <c r="I1405" i="12"/>
  <c r="J1405" i="12" s="1"/>
  <c r="I1414" i="12"/>
  <c r="J1414" i="12" s="1"/>
  <c r="I1423" i="12"/>
  <c r="J1423" i="12" s="1"/>
  <c r="I1432" i="12"/>
  <c r="J1432" i="12" s="1"/>
  <c r="I1441" i="12"/>
  <c r="J1441" i="12" s="1"/>
  <c r="I1449" i="12"/>
  <c r="J1449" i="12" s="1"/>
  <c r="I1457" i="12"/>
  <c r="J1457" i="12" s="1"/>
  <c r="I1465" i="12"/>
  <c r="J1465" i="12" s="1"/>
  <c r="I1473" i="12"/>
  <c r="J1473" i="12" s="1"/>
  <c r="I1481" i="12"/>
  <c r="J1481" i="12" s="1"/>
  <c r="I1489" i="12"/>
  <c r="J1489" i="12" s="1"/>
  <c r="K1489" i="12" s="1"/>
  <c r="L1446" i="12" s="1"/>
  <c r="M1446" i="12" s="1"/>
  <c r="I1497" i="12"/>
  <c r="J1497" i="12" s="1"/>
  <c r="I1505" i="12"/>
  <c r="J1505" i="12" s="1"/>
  <c r="I1513" i="12"/>
  <c r="J1513" i="12" s="1"/>
  <c r="I1521" i="12"/>
  <c r="J1521" i="12" s="1"/>
  <c r="I1529" i="12"/>
  <c r="J1529" i="12" s="1"/>
  <c r="I1537" i="12"/>
  <c r="J1537" i="12" s="1"/>
  <c r="I1545" i="12"/>
  <c r="J1545" i="12" s="1"/>
  <c r="I1553" i="12"/>
  <c r="J1553" i="12" s="1"/>
  <c r="I1561" i="12"/>
  <c r="J1561" i="12" s="1"/>
  <c r="I1569" i="12"/>
  <c r="J1569" i="12" s="1"/>
  <c r="I1577" i="12"/>
  <c r="J1577" i="12" s="1"/>
  <c r="I1585" i="12"/>
  <c r="J1585" i="12" s="1"/>
  <c r="I1593" i="12"/>
  <c r="J1593" i="12" s="1"/>
  <c r="I1601" i="12"/>
  <c r="J1601" i="12" s="1"/>
  <c r="I1609" i="12"/>
  <c r="J1609" i="12" s="1"/>
  <c r="I1617" i="12"/>
  <c r="J1617" i="12" s="1"/>
  <c r="I1625" i="12"/>
  <c r="J1625" i="12" s="1"/>
  <c r="I1633" i="12"/>
  <c r="J1633" i="12" s="1"/>
  <c r="I1641" i="12"/>
  <c r="J1641" i="12" s="1"/>
  <c r="I1649" i="12"/>
  <c r="J1649" i="12" s="1"/>
  <c r="I1657" i="12"/>
  <c r="J1657" i="12" s="1"/>
  <c r="I1665" i="12"/>
  <c r="J1665" i="12" s="1"/>
  <c r="I1673" i="12"/>
  <c r="J1673" i="12" s="1"/>
  <c r="I190" i="12"/>
  <c r="J190" i="12" s="1"/>
  <c r="I314" i="12"/>
  <c r="J314" i="12" s="1"/>
  <c r="I434" i="12"/>
  <c r="J434" i="12" s="1"/>
  <c r="I515" i="12"/>
  <c r="J515" i="12" s="1"/>
  <c r="I598" i="12"/>
  <c r="J598" i="12" s="1"/>
  <c r="I659" i="12"/>
  <c r="J659" i="12" s="1"/>
  <c r="I696" i="12"/>
  <c r="J696" i="12" s="1"/>
  <c r="I719" i="12"/>
  <c r="J719" i="12" s="1"/>
  <c r="I741" i="12"/>
  <c r="J741" i="12" s="1"/>
  <c r="I759" i="12"/>
  <c r="J759" i="12" s="1"/>
  <c r="I782" i="12"/>
  <c r="J782" i="12" s="1"/>
  <c r="I799" i="12"/>
  <c r="J799" i="12" s="1"/>
  <c r="I822" i="12"/>
  <c r="J822" i="12" s="1"/>
  <c r="I842" i="12"/>
  <c r="J842" i="12" s="1"/>
  <c r="I862" i="12"/>
  <c r="J862" i="12" s="1"/>
  <c r="I885" i="12"/>
  <c r="J885" i="12" s="1"/>
  <c r="I902" i="12"/>
  <c r="J902" i="12" s="1"/>
  <c r="I925" i="12"/>
  <c r="J925" i="12" s="1"/>
  <c r="I944" i="12"/>
  <c r="J944" i="12" s="1"/>
  <c r="I246" i="12"/>
  <c r="J246" i="12" s="1"/>
  <c r="I354" i="12"/>
  <c r="J354" i="12" s="1"/>
  <c r="I454" i="12"/>
  <c r="J454" i="12" s="1"/>
  <c r="I546" i="12"/>
  <c r="J546" i="12" s="1"/>
  <c r="I624" i="12"/>
  <c r="J624" i="12" s="1"/>
  <c r="I675" i="12"/>
  <c r="J675" i="12" s="1"/>
  <c r="I702" i="12"/>
  <c r="J702" i="12" s="1"/>
  <c r="I720" i="12"/>
  <c r="J720" i="12" s="1"/>
  <c r="I743" i="12"/>
  <c r="J743" i="12" s="1"/>
  <c r="I760" i="12"/>
  <c r="J760" i="12" s="1"/>
  <c r="I783" i="12"/>
  <c r="J783" i="12" s="1"/>
  <c r="I805" i="12"/>
  <c r="J805" i="12" s="1"/>
  <c r="I823" i="12"/>
  <c r="J823" i="12" s="1"/>
  <c r="I846" i="12"/>
  <c r="J846" i="12" s="1"/>
  <c r="I863" i="12"/>
  <c r="J863" i="12" s="1"/>
  <c r="I886" i="12"/>
  <c r="J886" i="12" s="1"/>
  <c r="I906" i="12"/>
  <c r="J906" i="12" s="1"/>
  <c r="I926" i="12"/>
  <c r="J926" i="12" s="1"/>
  <c r="I948" i="12"/>
  <c r="J948" i="12" s="1"/>
  <c r="I962" i="12"/>
  <c r="J962" i="12" s="1"/>
  <c r="I981" i="12"/>
  <c r="J981" i="12" s="1"/>
  <c r="I998" i="12"/>
  <c r="J998" i="12" s="1"/>
  <c r="I1014" i="12"/>
  <c r="J1014" i="12" s="1"/>
  <c r="I1032" i="12"/>
  <c r="J1032" i="12" s="1"/>
  <c r="I1047" i="12"/>
  <c r="J1047" i="12" s="1"/>
  <c r="I1066" i="12"/>
  <c r="J1066" i="12" s="1"/>
  <c r="I1084" i="12"/>
  <c r="J1084" i="12" s="1"/>
  <c r="I1100" i="12"/>
  <c r="J1100" i="12" s="1"/>
  <c r="I1118" i="12"/>
  <c r="J1118" i="12" s="1"/>
  <c r="I1132" i="12"/>
  <c r="J1132" i="12" s="1"/>
  <c r="I1148" i="12"/>
  <c r="J1148" i="12" s="1"/>
  <c r="I1162" i="12"/>
  <c r="J1162" i="12" s="1"/>
  <c r="I1176" i="12"/>
  <c r="J1176" i="12" s="1"/>
  <c r="I1190" i="12"/>
  <c r="J1190" i="12" s="1"/>
  <c r="I1201" i="12"/>
  <c r="J1201" i="12" s="1"/>
  <c r="I1213" i="12"/>
  <c r="J1213" i="12" s="1"/>
  <c r="I1226" i="12"/>
  <c r="J1226" i="12" s="1"/>
  <c r="I1237" i="12"/>
  <c r="J1237" i="12" s="1"/>
  <c r="I1247" i="12"/>
  <c r="J1247" i="12" s="1"/>
  <c r="I1257" i="12"/>
  <c r="J1257" i="12" s="1"/>
  <c r="I1268" i="12"/>
  <c r="J1268" i="12" s="1"/>
  <c r="I1278" i="12"/>
  <c r="J1278" i="12" s="1"/>
  <c r="I1288" i="12"/>
  <c r="J1288" i="12" s="1"/>
  <c r="I1300" i="12"/>
  <c r="J1300" i="12" s="1"/>
  <c r="I1310" i="12"/>
  <c r="J1310" i="12" s="1"/>
  <c r="I1320" i="12"/>
  <c r="J1320" i="12" s="1"/>
  <c r="I1330" i="12"/>
  <c r="J1330" i="12" s="1"/>
  <c r="I1341" i="12"/>
  <c r="J1341" i="12" s="1"/>
  <c r="I1351" i="12"/>
  <c r="J1351" i="12" s="1"/>
  <c r="I1361" i="12"/>
  <c r="J1361" i="12" s="1"/>
  <c r="I1371" i="12"/>
  <c r="J1371" i="12" s="1"/>
  <c r="I1380" i="12"/>
  <c r="J1380" i="12" s="1"/>
  <c r="I1389" i="12"/>
  <c r="J1389" i="12" s="1"/>
  <c r="I1398" i="12"/>
  <c r="J1398" i="12" s="1"/>
  <c r="I1407" i="12"/>
  <c r="J1407" i="12" s="1"/>
  <c r="I1416" i="12"/>
  <c r="J1416" i="12" s="1"/>
  <c r="I1425" i="12"/>
  <c r="J1425" i="12" s="1"/>
  <c r="K1425" i="12" s="1"/>
  <c r="L1398" i="12" s="1"/>
  <c r="M1398" i="12" s="1"/>
  <c r="I1435" i="12"/>
  <c r="J1435" i="12" s="1"/>
  <c r="I1443" i="12"/>
  <c r="J1443" i="12" s="1"/>
  <c r="I1451" i="12"/>
  <c r="J1451" i="12" s="1"/>
  <c r="I1459" i="12"/>
  <c r="J1459" i="12" s="1"/>
  <c r="I1467" i="12"/>
  <c r="J1467" i="12" s="1"/>
  <c r="I1475" i="12"/>
  <c r="J1475" i="12" s="1"/>
  <c r="I1483" i="12"/>
  <c r="J1483" i="12" s="1"/>
  <c r="I1491" i="12"/>
  <c r="J1491" i="12" s="1"/>
  <c r="I1499" i="12"/>
  <c r="J1499" i="12" s="1"/>
  <c r="I1507" i="12"/>
  <c r="J1507" i="12" s="1"/>
  <c r="I1515" i="12"/>
  <c r="J1515" i="12" s="1"/>
  <c r="I1523" i="12"/>
  <c r="J1523" i="12" s="1"/>
  <c r="I1531" i="12"/>
  <c r="J1531" i="12" s="1"/>
  <c r="I1539" i="12"/>
  <c r="J1539" i="12" s="1"/>
  <c r="K1539" i="12" s="1"/>
  <c r="I1547" i="12"/>
  <c r="J1547" i="12" s="1"/>
  <c r="I1555" i="12"/>
  <c r="J1555" i="12" s="1"/>
  <c r="K1555" i="12" s="1"/>
  <c r="I1563" i="12"/>
  <c r="J1563" i="12" s="1"/>
  <c r="I1571" i="12"/>
  <c r="J1571" i="12" s="1"/>
  <c r="I1579" i="12"/>
  <c r="J1579" i="12" s="1"/>
  <c r="I1587" i="12"/>
  <c r="J1587" i="12" s="1"/>
  <c r="I1595" i="12"/>
  <c r="J1595" i="12" s="1"/>
  <c r="I1603" i="12"/>
  <c r="J1603" i="12" s="1"/>
  <c r="I1611" i="12"/>
  <c r="J1611" i="12" s="1"/>
  <c r="I1619" i="12"/>
  <c r="J1619" i="12" s="1"/>
  <c r="I1627" i="12"/>
  <c r="J1627" i="12" s="1"/>
  <c r="I1635" i="12"/>
  <c r="J1635" i="12" s="1"/>
  <c r="I1643" i="12"/>
  <c r="J1643" i="12" s="1"/>
  <c r="I1651" i="12"/>
  <c r="J1651" i="12" s="1"/>
  <c r="I248" i="12"/>
  <c r="J248" i="12" s="1"/>
  <c r="I358" i="12"/>
  <c r="J358" i="12" s="1"/>
  <c r="I466" i="12"/>
  <c r="J466" i="12" s="1"/>
  <c r="I547" i="12"/>
  <c r="J547" i="12" s="1"/>
  <c r="I626" i="12"/>
  <c r="J626" i="12" s="1"/>
  <c r="I678" i="12"/>
  <c r="J678" i="12" s="1"/>
  <c r="I704" i="12"/>
  <c r="J704" i="12" s="1"/>
  <c r="I722" i="12"/>
  <c r="J722" i="12" s="1"/>
  <c r="I744" i="12"/>
  <c r="J744" i="12" s="1"/>
  <c r="I766" i="12"/>
  <c r="J766" i="12" s="1"/>
  <c r="I784" i="12"/>
  <c r="J784" i="12" s="1"/>
  <c r="I250" i="12"/>
  <c r="J250" i="12" s="1"/>
  <c r="I374" i="12"/>
  <c r="J374" i="12" s="1"/>
  <c r="I467" i="12"/>
  <c r="J467" i="12" s="1"/>
  <c r="I550" i="12"/>
  <c r="J550" i="12" s="1"/>
  <c r="I627" i="12"/>
  <c r="J627" i="12" s="1"/>
  <c r="I682" i="12"/>
  <c r="J682" i="12" s="1"/>
  <c r="I706" i="12"/>
  <c r="J706" i="12" s="1"/>
  <c r="I727" i="12"/>
  <c r="J727" i="12" s="1"/>
  <c r="I746" i="12"/>
  <c r="J746" i="12" s="1"/>
  <c r="I768" i="12"/>
  <c r="J768" i="12" s="1"/>
  <c r="I786" i="12"/>
  <c r="J786" i="12" s="1"/>
  <c r="I808" i="12"/>
  <c r="J808" i="12" s="1"/>
  <c r="I830" i="12"/>
  <c r="J830" i="12" s="1"/>
  <c r="I848" i="12"/>
  <c r="J848" i="12" s="1"/>
  <c r="I871" i="12"/>
  <c r="J871" i="12" s="1"/>
  <c r="I888" i="12"/>
  <c r="J888" i="12" s="1"/>
  <c r="I911" i="12"/>
  <c r="J911" i="12" s="1"/>
  <c r="I933" i="12"/>
  <c r="J933" i="12" s="1"/>
  <c r="I950" i="12"/>
  <c r="J950" i="12" s="1"/>
  <c r="I968" i="12"/>
  <c r="J968" i="12" s="1"/>
  <c r="I983" i="12"/>
  <c r="J983" i="12" s="1"/>
  <c r="I1002" i="12"/>
  <c r="J1002" i="12" s="1"/>
  <c r="I1020" i="12"/>
  <c r="J1020" i="12" s="1"/>
  <c r="I1036" i="12"/>
  <c r="J1036" i="12" s="1"/>
  <c r="I1054" i="12"/>
  <c r="J1054" i="12" s="1"/>
  <c r="I1069" i="12"/>
  <c r="J1069" i="12" s="1"/>
  <c r="I1087" i="12"/>
  <c r="J1087" i="12" s="1"/>
  <c r="I1104" i="12"/>
  <c r="J1104" i="12" s="1"/>
  <c r="I1120" i="12"/>
  <c r="J1120" i="12" s="1"/>
  <c r="I1137" i="12"/>
  <c r="J1137" i="12" s="1"/>
  <c r="I1150" i="12"/>
  <c r="J1150" i="12" s="1"/>
  <c r="I1166" i="12"/>
  <c r="J1166" i="12" s="1"/>
  <c r="I1181" i="12"/>
  <c r="J1181" i="12" s="1"/>
  <c r="I1192" i="12"/>
  <c r="J1192" i="12" s="1"/>
  <c r="I1204" i="12"/>
  <c r="J1204" i="12" s="1"/>
  <c r="I1217" i="12"/>
  <c r="J1217" i="12" s="1"/>
  <c r="I1229" i="12"/>
  <c r="J1229" i="12" s="1"/>
  <c r="I1239" i="12"/>
  <c r="J1239" i="12" s="1"/>
  <c r="I1249" i="12"/>
  <c r="J1249" i="12" s="1"/>
  <c r="I1260" i="12"/>
  <c r="J1260" i="12" s="1"/>
  <c r="I1270" i="12"/>
  <c r="J1270" i="12" s="1"/>
  <c r="I1281" i="12"/>
  <c r="J1281" i="12" s="1"/>
  <c r="I1292" i="12"/>
  <c r="J1292" i="12" s="1"/>
  <c r="I1302" i="12"/>
  <c r="J1302" i="12" s="1"/>
  <c r="I1312" i="12"/>
  <c r="J1312" i="12" s="1"/>
  <c r="I1322" i="12"/>
  <c r="J1322" i="12" s="1"/>
  <c r="I1333" i="12"/>
  <c r="J1333" i="12" s="1"/>
  <c r="I1343" i="12"/>
  <c r="J1343" i="12" s="1"/>
  <c r="I1354" i="12"/>
  <c r="J1354" i="12" s="1"/>
  <c r="I1364" i="12"/>
  <c r="J1364" i="12" s="1"/>
  <c r="I1373" i="12"/>
  <c r="J1373" i="12" s="1"/>
  <c r="I1382" i="12"/>
  <c r="J1382" i="12" s="1"/>
  <c r="I1391" i="12"/>
  <c r="J1391" i="12" s="1"/>
  <c r="I1400" i="12"/>
  <c r="J1400" i="12" s="1"/>
  <c r="I1409" i="12"/>
  <c r="J1409" i="12" s="1"/>
  <c r="I1419" i="12"/>
  <c r="J1419" i="12" s="1"/>
  <c r="I1428" i="12"/>
  <c r="J1428" i="12" s="1"/>
  <c r="I1437" i="12"/>
  <c r="J1437" i="12" s="1"/>
  <c r="I1445" i="12"/>
  <c r="J1445" i="12" s="1"/>
  <c r="I1453" i="12"/>
  <c r="J1453" i="12" s="1"/>
  <c r="I1461" i="12"/>
  <c r="J1461" i="12" s="1"/>
  <c r="I1469" i="12"/>
  <c r="J1469" i="12" s="1"/>
  <c r="I1477" i="12"/>
  <c r="J1477" i="12" s="1"/>
  <c r="I1485" i="12"/>
  <c r="J1485" i="12" s="1"/>
  <c r="I1493" i="12"/>
  <c r="J1493" i="12" s="1"/>
  <c r="I1501" i="12"/>
  <c r="J1501" i="12" s="1"/>
  <c r="I1509" i="12"/>
  <c r="J1509" i="12" s="1"/>
  <c r="I1517" i="12"/>
  <c r="J1517" i="12" s="1"/>
  <c r="I1525" i="12"/>
  <c r="J1525" i="12" s="1"/>
  <c r="I1533" i="12"/>
  <c r="J1533" i="12" s="1"/>
  <c r="I1541" i="12"/>
  <c r="J1541" i="12" s="1"/>
  <c r="I1549" i="12"/>
  <c r="J1549" i="12" s="1"/>
  <c r="I1557" i="12"/>
  <c r="J1557" i="12" s="1"/>
  <c r="I1565" i="12"/>
  <c r="J1565" i="12" s="1"/>
  <c r="I1573" i="12"/>
  <c r="J1573" i="12" s="1"/>
  <c r="I1581" i="12"/>
  <c r="J1581" i="12" s="1"/>
  <c r="I1589" i="12"/>
  <c r="J1589" i="12" s="1"/>
  <c r="I1597" i="12"/>
  <c r="J1597" i="12" s="1"/>
  <c r="I1605" i="12"/>
  <c r="J1605" i="12" s="1"/>
  <c r="I1613" i="12"/>
  <c r="J1613" i="12" s="1"/>
  <c r="I1621" i="12"/>
  <c r="J1621" i="12" s="1"/>
  <c r="I1629" i="12"/>
  <c r="J1629" i="12" s="1"/>
  <c r="I1637" i="12"/>
  <c r="J1637" i="12" s="1"/>
  <c r="I1645" i="12"/>
  <c r="J1645" i="12" s="1"/>
  <c r="I1653" i="12"/>
  <c r="J1653" i="12" s="1"/>
  <c r="I266" i="12"/>
  <c r="J266" i="12" s="1"/>
  <c r="I749" i="12"/>
  <c r="J749" i="12" s="1"/>
  <c r="I850" i="12"/>
  <c r="J850" i="12" s="1"/>
  <c r="I935" i="12"/>
  <c r="J935" i="12" s="1"/>
  <c r="I988" i="12"/>
  <c r="J988" i="12" s="1"/>
  <c r="I1034" i="12"/>
  <c r="J1034" i="12" s="1"/>
  <c r="I1079" i="12"/>
  <c r="J1079" i="12" s="1"/>
  <c r="I1122" i="12"/>
  <c r="J1122" i="12" s="1"/>
  <c r="I1165" i="12"/>
  <c r="J1165" i="12" s="1"/>
  <c r="I1200" i="12"/>
  <c r="J1200" i="12" s="1"/>
  <c r="I1230" i="12"/>
  <c r="J1230" i="12" s="1"/>
  <c r="I1258" i="12"/>
  <c r="J1258" i="12" s="1"/>
  <c r="I1287" i="12"/>
  <c r="J1287" i="12" s="1"/>
  <c r="I1313" i="12"/>
  <c r="J1313" i="12" s="1"/>
  <c r="I1342" i="12"/>
  <c r="J1342" i="12" s="1"/>
  <c r="I1369" i="12"/>
  <c r="J1369" i="12" s="1"/>
  <c r="I1388" i="12"/>
  <c r="J1388" i="12" s="1"/>
  <c r="I1406" i="12"/>
  <c r="J1406" i="12" s="1"/>
  <c r="I1424" i="12"/>
  <c r="J1424" i="12" s="1"/>
  <c r="I1442" i="12"/>
  <c r="J1442" i="12" s="1"/>
  <c r="I1458" i="12"/>
  <c r="J1458" i="12" s="1"/>
  <c r="I1474" i="12"/>
  <c r="J1474" i="12" s="1"/>
  <c r="I1490" i="12"/>
  <c r="J1490" i="12" s="1"/>
  <c r="I1506" i="12"/>
  <c r="J1506" i="12" s="1"/>
  <c r="I1522" i="12"/>
  <c r="J1522" i="12" s="1"/>
  <c r="I1538" i="12"/>
  <c r="J1538" i="12" s="1"/>
  <c r="I1554" i="12"/>
  <c r="J1554" i="12" s="1"/>
  <c r="I1570" i="12"/>
  <c r="J1570" i="12" s="1"/>
  <c r="I1586" i="12"/>
  <c r="J1586" i="12" s="1"/>
  <c r="I1602" i="12"/>
  <c r="J1602" i="12" s="1"/>
  <c r="I1618" i="12"/>
  <c r="J1618" i="12" s="1"/>
  <c r="I1634" i="12"/>
  <c r="J1634" i="12" s="1"/>
  <c r="I1650" i="12"/>
  <c r="J1650" i="12" s="1"/>
  <c r="I1662" i="12"/>
  <c r="J1662" i="12" s="1"/>
  <c r="I1674" i="12"/>
  <c r="J1674" i="12" s="1"/>
  <c r="I1683" i="12"/>
  <c r="J1683" i="12" s="1"/>
  <c r="I1692" i="12"/>
  <c r="J1692" i="12" s="1"/>
  <c r="I1701" i="12"/>
  <c r="J1701" i="12" s="1"/>
  <c r="I1709" i="12"/>
  <c r="J1709" i="12" s="1"/>
  <c r="I1717" i="12"/>
  <c r="J1717" i="12" s="1"/>
  <c r="I1725" i="12"/>
  <c r="J1725" i="12" s="1"/>
  <c r="I1733" i="12"/>
  <c r="J1733" i="12" s="1"/>
  <c r="I1741" i="12"/>
  <c r="J1741" i="12" s="1"/>
  <c r="I1749" i="12"/>
  <c r="J1749" i="12" s="1"/>
  <c r="I1757" i="12"/>
  <c r="J1757" i="12" s="1"/>
  <c r="I1765" i="12"/>
  <c r="J1765" i="12" s="1"/>
  <c r="I1773" i="12"/>
  <c r="J1773" i="12" s="1"/>
  <c r="I1781" i="12"/>
  <c r="J1781" i="12" s="1"/>
  <c r="I1789" i="12"/>
  <c r="J1789" i="12" s="1"/>
  <c r="I1797" i="12"/>
  <c r="J1797" i="12" s="1"/>
  <c r="I1805" i="12"/>
  <c r="J1805" i="12" s="1"/>
  <c r="I1813" i="12"/>
  <c r="J1813" i="12" s="1"/>
  <c r="I1821" i="12"/>
  <c r="J1821" i="12" s="1"/>
  <c r="I1829" i="12"/>
  <c r="J1829" i="12" s="1"/>
  <c r="I1837" i="12"/>
  <c r="J1837" i="12" s="1"/>
  <c r="I1845" i="12"/>
  <c r="J1845" i="12" s="1"/>
  <c r="I1853" i="12"/>
  <c r="J1853" i="12" s="1"/>
  <c r="I1861" i="12"/>
  <c r="J1861" i="12" s="1"/>
  <c r="I1869" i="12"/>
  <c r="J1869" i="12" s="1"/>
  <c r="I1877" i="12"/>
  <c r="J1877" i="12" s="1"/>
  <c r="I1885" i="12"/>
  <c r="J1885" i="12" s="1"/>
  <c r="I1893" i="12"/>
  <c r="J1893" i="12" s="1"/>
  <c r="K1893" i="12" s="1"/>
  <c r="L1830" i="12" s="1"/>
  <c r="M1830" i="12" s="1"/>
  <c r="I1901" i="12"/>
  <c r="J1901" i="12" s="1"/>
  <c r="I1909" i="12"/>
  <c r="J1909" i="12" s="1"/>
  <c r="I1917" i="12"/>
  <c r="J1917" i="12" s="1"/>
  <c r="I1925" i="12"/>
  <c r="J1925" i="12" s="1"/>
  <c r="I1933" i="12"/>
  <c r="J1933" i="12" s="1"/>
  <c r="I1941" i="12"/>
  <c r="J1941" i="12" s="1"/>
  <c r="I1949" i="12"/>
  <c r="J1949" i="12" s="1"/>
  <c r="I1957" i="12"/>
  <c r="J1957" i="12" s="1"/>
  <c r="I1965" i="12"/>
  <c r="J1965" i="12" s="1"/>
  <c r="I1973" i="12"/>
  <c r="J1973" i="12" s="1"/>
  <c r="I1981" i="12"/>
  <c r="J1981" i="12" s="1"/>
  <c r="I1989" i="12"/>
  <c r="J1989" i="12" s="1"/>
  <c r="I1997" i="12"/>
  <c r="J1997" i="12" s="1"/>
  <c r="I2005" i="12"/>
  <c r="J2005" i="12" s="1"/>
  <c r="I2013" i="12"/>
  <c r="J2013" i="12" s="1"/>
  <c r="I2021" i="12"/>
  <c r="J2021" i="12" s="1"/>
  <c r="I2029" i="12"/>
  <c r="J2029" i="12" s="1"/>
  <c r="I2037" i="12"/>
  <c r="J2037" i="12" s="1"/>
  <c r="I2045" i="12"/>
  <c r="J2045" i="12" s="1"/>
  <c r="K2045" i="12" s="1"/>
  <c r="I2053" i="12"/>
  <c r="J2053" i="12" s="1"/>
  <c r="I2061" i="12"/>
  <c r="J2061" i="12" s="1"/>
  <c r="K2061" i="12" s="1"/>
  <c r="I2069" i="12"/>
  <c r="J2069" i="12" s="1"/>
  <c r="K2069" i="12" s="1"/>
  <c r="I2077" i="12"/>
  <c r="J2077" i="12" s="1"/>
  <c r="I2085" i="12"/>
  <c r="J2085" i="12" s="1"/>
  <c r="I2093" i="12"/>
  <c r="J2093" i="12" s="1"/>
  <c r="I2101" i="12"/>
  <c r="J2101" i="12" s="1"/>
  <c r="I2109" i="12"/>
  <c r="J2109" i="12" s="1"/>
  <c r="I2117" i="12"/>
  <c r="J2117" i="12" s="1"/>
  <c r="I2125" i="12"/>
  <c r="J2125" i="12" s="1"/>
  <c r="I2133" i="12"/>
  <c r="J2133" i="12" s="1"/>
  <c r="I2141" i="12"/>
  <c r="J2141" i="12" s="1"/>
  <c r="I2149" i="12"/>
  <c r="J2149" i="12" s="1"/>
  <c r="I2157" i="12"/>
  <c r="J2157" i="12" s="1"/>
  <c r="K2157" i="12" s="1"/>
  <c r="I2165" i="12"/>
  <c r="J2165" i="12" s="1"/>
  <c r="K2165" i="12" s="1"/>
  <c r="I2173" i="12"/>
  <c r="J2173" i="12" s="1"/>
  <c r="K2173" i="12" s="1"/>
  <c r="I2181" i="12"/>
  <c r="J2181" i="12" s="1"/>
  <c r="K2181" i="12" s="1"/>
  <c r="I2189" i="12"/>
  <c r="J2189" i="12" s="1"/>
  <c r="K2189" i="12" s="1"/>
  <c r="I2197" i="12"/>
  <c r="J2197" i="12" s="1"/>
  <c r="K2197" i="12" s="1"/>
  <c r="I2205" i="12"/>
  <c r="J2205" i="12" s="1"/>
  <c r="K2205" i="12" s="1"/>
  <c r="I376" i="12"/>
  <c r="J376" i="12" s="1"/>
  <c r="I770" i="12"/>
  <c r="J770" i="12" s="1"/>
  <c r="I869" i="12"/>
  <c r="J869" i="12" s="1"/>
  <c r="I949" i="12"/>
  <c r="J949" i="12" s="1"/>
  <c r="I994" i="12"/>
  <c r="J994" i="12" s="1"/>
  <c r="I1037" i="12"/>
  <c r="J1037" i="12" s="1"/>
  <c r="I1086" i="12"/>
  <c r="J1086" i="12" s="1"/>
  <c r="I1130" i="12"/>
  <c r="J1130" i="12" s="1"/>
  <c r="I1167" i="12"/>
  <c r="J1167" i="12" s="1"/>
  <c r="I1202" i="12"/>
  <c r="J1202" i="12" s="1"/>
  <c r="I1236" i="12"/>
  <c r="J1236" i="12" s="1"/>
  <c r="I1261" i="12"/>
  <c r="J1261" i="12" s="1"/>
  <c r="I1290" i="12"/>
  <c r="J1290" i="12" s="1"/>
  <c r="I1319" i="12"/>
  <c r="J1319" i="12" s="1"/>
  <c r="I1345" i="12"/>
  <c r="J1345" i="12" s="1"/>
  <c r="I1372" i="12"/>
  <c r="J1372" i="12" s="1"/>
  <c r="I1390" i="12"/>
  <c r="J1390" i="12" s="1"/>
  <c r="I1408" i="12"/>
  <c r="J1408" i="12" s="1"/>
  <c r="I1427" i="12"/>
  <c r="J1427" i="12" s="1"/>
  <c r="I1444" i="12"/>
  <c r="J1444" i="12" s="1"/>
  <c r="I1460" i="12"/>
  <c r="J1460" i="12" s="1"/>
  <c r="I1476" i="12"/>
  <c r="J1476" i="12" s="1"/>
  <c r="I1492" i="12"/>
  <c r="J1492" i="12" s="1"/>
  <c r="I1508" i="12"/>
  <c r="J1508" i="12" s="1"/>
  <c r="I1524" i="12"/>
  <c r="J1524" i="12" s="1"/>
  <c r="I1540" i="12"/>
  <c r="J1540" i="12" s="1"/>
  <c r="I1556" i="12"/>
  <c r="J1556" i="12" s="1"/>
  <c r="I1572" i="12"/>
  <c r="J1572" i="12" s="1"/>
  <c r="I1588" i="12"/>
  <c r="J1588" i="12" s="1"/>
  <c r="I1604" i="12"/>
  <c r="J1604" i="12" s="1"/>
  <c r="I1620" i="12"/>
  <c r="J1620" i="12" s="1"/>
  <c r="K1620" i="12" s="1"/>
  <c r="I1636" i="12"/>
  <c r="J1636" i="12" s="1"/>
  <c r="I1652" i="12"/>
  <c r="J1652" i="12" s="1"/>
  <c r="I1663" i="12"/>
  <c r="J1663" i="12" s="1"/>
  <c r="I1675" i="12"/>
  <c r="J1675" i="12" s="1"/>
  <c r="I1684" i="12"/>
  <c r="J1684" i="12" s="1"/>
  <c r="I1693" i="12"/>
  <c r="J1693" i="12" s="1"/>
  <c r="I1702" i="12"/>
  <c r="J1702" i="12" s="1"/>
  <c r="I1710" i="12"/>
  <c r="J1710" i="12" s="1"/>
  <c r="I1718" i="12"/>
  <c r="J1718" i="12" s="1"/>
  <c r="I1726" i="12"/>
  <c r="J1726" i="12" s="1"/>
  <c r="I1734" i="12"/>
  <c r="J1734" i="12" s="1"/>
  <c r="I1742" i="12"/>
  <c r="J1742" i="12" s="1"/>
  <c r="I1750" i="12"/>
  <c r="J1750" i="12" s="1"/>
  <c r="I1758" i="12"/>
  <c r="J1758" i="12" s="1"/>
  <c r="I1766" i="12"/>
  <c r="J1766" i="12" s="1"/>
  <c r="I1774" i="12"/>
  <c r="J1774" i="12" s="1"/>
  <c r="I1782" i="12"/>
  <c r="J1782" i="12" s="1"/>
  <c r="I1790" i="12"/>
  <c r="J1790" i="12" s="1"/>
  <c r="I1798" i="12"/>
  <c r="J1798" i="12" s="1"/>
  <c r="I1806" i="12"/>
  <c r="J1806" i="12" s="1"/>
  <c r="I1814" i="12"/>
  <c r="J1814" i="12" s="1"/>
  <c r="I1822" i="12"/>
  <c r="J1822" i="12" s="1"/>
  <c r="I1830" i="12"/>
  <c r="J1830" i="12" s="1"/>
  <c r="I1838" i="12"/>
  <c r="J1838" i="12" s="1"/>
  <c r="I1846" i="12"/>
  <c r="J1846" i="12" s="1"/>
  <c r="I1854" i="12"/>
  <c r="J1854" i="12" s="1"/>
  <c r="I1862" i="12"/>
  <c r="J1862" i="12" s="1"/>
  <c r="I1870" i="12"/>
  <c r="J1870" i="12" s="1"/>
  <c r="I1878" i="12"/>
  <c r="J1878" i="12" s="1"/>
  <c r="I1886" i="12"/>
  <c r="J1886" i="12" s="1"/>
  <c r="I1894" i="12"/>
  <c r="J1894" i="12" s="1"/>
  <c r="I1902" i="12"/>
  <c r="J1902" i="12" s="1"/>
  <c r="I1910" i="12"/>
  <c r="J1910" i="12" s="1"/>
  <c r="I1918" i="12"/>
  <c r="J1918" i="12" s="1"/>
  <c r="I1926" i="12"/>
  <c r="J1926" i="12" s="1"/>
  <c r="I1934" i="12"/>
  <c r="J1934" i="12" s="1"/>
  <c r="I1942" i="12"/>
  <c r="J1942" i="12" s="1"/>
  <c r="I1950" i="12"/>
  <c r="J1950" i="12" s="1"/>
  <c r="I1958" i="12"/>
  <c r="J1958" i="12" s="1"/>
  <c r="I1966" i="12"/>
  <c r="J1966" i="12" s="1"/>
  <c r="I1974" i="12"/>
  <c r="J1974" i="12" s="1"/>
  <c r="I1982" i="12"/>
  <c r="J1982" i="12" s="1"/>
  <c r="I1990" i="12"/>
  <c r="J1990" i="12" s="1"/>
  <c r="I1998" i="12"/>
  <c r="J1998" i="12" s="1"/>
  <c r="I2006" i="12"/>
  <c r="J2006" i="12" s="1"/>
  <c r="I2014" i="12"/>
  <c r="J2014" i="12" s="1"/>
  <c r="I2022" i="12"/>
  <c r="J2022" i="12" s="1"/>
  <c r="I2030" i="12"/>
  <c r="J2030" i="12" s="1"/>
  <c r="I2038" i="12"/>
  <c r="J2038" i="12" s="1"/>
  <c r="I2046" i="12"/>
  <c r="J2046" i="12" s="1"/>
  <c r="K2046" i="12" s="1"/>
  <c r="I2054" i="12"/>
  <c r="J2054" i="12" s="1"/>
  <c r="K2054" i="12" s="1"/>
  <c r="I2062" i="12"/>
  <c r="J2062" i="12" s="1"/>
  <c r="K2062" i="12" s="1"/>
  <c r="I2070" i="12"/>
  <c r="J2070" i="12" s="1"/>
  <c r="I2078" i="12"/>
  <c r="J2078" i="12" s="1"/>
  <c r="I2086" i="12"/>
  <c r="J2086" i="12" s="1"/>
  <c r="I2094" i="12"/>
  <c r="J2094" i="12" s="1"/>
  <c r="I2102" i="12"/>
  <c r="J2102" i="12" s="1"/>
  <c r="I2110" i="12"/>
  <c r="J2110" i="12" s="1"/>
  <c r="I2118" i="12"/>
  <c r="J2118" i="12" s="1"/>
  <c r="I2126" i="12"/>
  <c r="J2126" i="12" s="1"/>
  <c r="I2134" i="12"/>
  <c r="J2134" i="12" s="1"/>
  <c r="I2142" i="12"/>
  <c r="J2142" i="12" s="1"/>
  <c r="I2150" i="12"/>
  <c r="J2150" i="12" s="1"/>
  <c r="I2158" i="12"/>
  <c r="J2158" i="12" s="1"/>
  <c r="K2158" i="12" s="1"/>
  <c r="I2166" i="12"/>
  <c r="J2166" i="12" s="1"/>
  <c r="K2166" i="12" s="1"/>
  <c r="I2174" i="12"/>
  <c r="J2174" i="12" s="1"/>
  <c r="K2174" i="12" s="1"/>
  <c r="I2182" i="12"/>
  <c r="J2182" i="12" s="1"/>
  <c r="K2182" i="12" s="1"/>
  <c r="I2190" i="12"/>
  <c r="J2190" i="12" s="1"/>
  <c r="K2190" i="12" s="1"/>
  <c r="I2198" i="12"/>
  <c r="J2198" i="12" s="1"/>
  <c r="K2198" i="12" s="1"/>
  <c r="I2206" i="12"/>
  <c r="J2206" i="12" s="1"/>
  <c r="K2206" i="12" s="1"/>
  <c r="I2214" i="12"/>
  <c r="J2214" i="12" s="1"/>
  <c r="K2214" i="12" s="1"/>
  <c r="I2222" i="12"/>
  <c r="J2222" i="12" s="1"/>
  <c r="I2230" i="12"/>
  <c r="J2230" i="12" s="1"/>
  <c r="I2238" i="12"/>
  <c r="J2238" i="12" s="1"/>
  <c r="I2246" i="12"/>
  <c r="J2246" i="12" s="1"/>
  <c r="I2254" i="12"/>
  <c r="J2254" i="12" s="1"/>
  <c r="I2262" i="12"/>
  <c r="J2262" i="12" s="1"/>
  <c r="I2270" i="12"/>
  <c r="J2270" i="12" s="1"/>
  <c r="I2278" i="12"/>
  <c r="J2278" i="12" s="1"/>
  <c r="I2286" i="12"/>
  <c r="J2286" i="12" s="1"/>
  <c r="I2294" i="12"/>
  <c r="J2294" i="12" s="1"/>
  <c r="K2294" i="12" s="1"/>
  <c r="I2302" i="12"/>
  <c r="J2302" i="12" s="1"/>
  <c r="K2302" i="12" s="1"/>
  <c r="I2310" i="12"/>
  <c r="J2310" i="12" s="1"/>
  <c r="I2318" i="12"/>
  <c r="J2318" i="12" s="1"/>
  <c r="I2326" i="12"/>
  <c r="J2326" i="12" s="1"/>
  <c r="I2334" i="12"/>
  <c r="J2334" i="12" s="1"/>
  <c r="I2342" i="12"/>
  <c r="J2342" i="12" s="1"/>
  <c r="I2350" i="12"/>
  <c r="J2350" i="12" s="1"/>
  <c r="I2358" i="12"/>
  <c r="J2358" i="12" s="1"/>
  <c r="I2366" i="12"/>
  <c r="J2366" i="12" s="1"/>
  <c r="I2374" i="12"/>
  <c r="J2374" i="12" s="1"/>
  <c r="I2382" i="12"/>
  <c r="J2382" i="12" s="1"/>
  <c r="I2390" i="12"/>
  <c r="J2390" i="12" s="1"/>
  <c r="I2398" i="12"/>
  <c r="J2398" i="12" s="1"/>
  <c r="I2406" i="12"/>
  <c r="J2406" i="12" s="1"/>
  <c r="I2414" i="12"/>
  <c r="J2414" i="12" s="1"/>
  <c r="I2422" i="12"/>
  <c r="J2422" i="12" s="1"/>
  <c r="I2430" i="12"/>
  <c r="J2430" i="12" s="1"/>
  <c r="I2438" i="12"/>
  <c r="J2438" i="12" s="1"/>
  <c r="K2438" i="12" s="1"/>
  <c r="I2446" i="12"/>
  <c r="J2446" i="12" s="1"/>
  <c r="K2446" i="12" s="1"/>
  <c r="I2454" i="12"/>
  <c r="J2454" i="12" s="1"/>
  <c r="K2454" i="12" s="1"/>
  <c r="I2462" i="12"/>
  <c r="J2462" i="12" s="1"/>
  <c r="K2462" i="12" s="1"/>
  <c r="I2470" i="12"/>
  <c r="J2470" i="12" s="1"/>
  <c r="K2470" i="12" s="1"/>
  <c r="I2478" i="12"/>
  <c r="J2478" i="12" s="1"/>
  <c r="K2478" i="12" s="1"/>
  <c r="I2486" i="12"/>
  <c r="J2486" i="12" s="1"/>
  <c r="K2486" i="12" s="1"/>
  <c r="I2494" i="12"/>
  <c r="J2494" i="12" s="1"/>
  <c r="K2494" i="12" s="1"/>
  <c r="I2502" i="12"/>
  <c r="J2502" i="12" s="1"/>
  <c r="K2502" i="12" s="1"/>
  <c r="I2510" i="12"/>
  <c r="J2510" i="12" s="1"/>
  <c r="K2510" i="12" s="1"/>
  <c r="I2518" i="12"/>
  <c r="J2518" i="12" s="1"/>
  <c r="K2518" i="12" s="1"/>
  <c r="I2526" i="12"/>
  <c r="J2526" i="12" s="1"/>
  <c r="K2526" i="12" s="1"/>
  <c r="I2534" i="12"/>
  <c r="J2534" i="12" s="1"/>
  <c r="K2534" i="12" s="1"/>
  <c r="I2542" i="12"/>
  <c r="J2542" i="12" s="1"/>
  <c r="K2542" i="12" s="1"/>
  <c r="I2550" i="12"/>
  <c r="J2550" i="12" s="1"/>
  <c r="K2550" i="12" s="1"/>
  <c r="I2558" i="12"/>
  <c r="J2558" i="12" s="1"/>
  <c r="I2566" i="12"/>
  <c r="J2566" i="12" s="1"/>
  <c r="K2566" i="12" s="1"/>
  <c r="I2574" i="12"/>
  <c r="J2574" i="12" s="1"/>
  <c r="K2574" i="12" s="1"/>
  <c r="I2582" i="12"/>
  <c r="J2582" i="12" s="1"/>
  <c r="I2590" i="12"/>
  <c r="J2590" i="12" s="1"/>
  <c r="K2590" i="12" s="1"/>
  <c r="I2598" i="12"/>
  <c r="J2598" i="12" s="1"/>
  <c r="K2598" i="12" s="1"/>
  <c r="I2606" i="12"/>
  <c r="J2606" i="12" s="1"/>
  <c r="K2606" i="12" s="1"/>
  <c r="I2614" i="12"/>
  <c r="J2614" i="12" s="1"/>
  <c r="K2614" i="12" s="1"/>
  <c r="I2622" i="12"/>
  <c r="J2622" i="12" s="1"/>
  <c r="K2622" i="12" s="1"/>
  <c r="I2630" i="12"/>
  <c r="J2630" i="12" s="1"/>
  <c r="K2630" i="12" s="1"/>
  <c r="I2638" i="12"/>
  <c r="J2638" i="12" s="1"/>
  <c r="K2638" i="12" s="1"/>
  <c r="I2646" i="12"/>
  <c r="J2646" i="12" s="1"/>
  <c r="K2646" i="12" s="1"/>
  <c r="I2654" i="12"/>
  <c r="J2654" i="12" s="1"/>
  <c r="K2654" i="12" s="1"/>
  <c r="I2662" i="12"/>
  <c r="J2662" i="12" s="1"/>
  <c r="K2662" i="12" s="1"/>
  <c r="I2670" i="12"/>
  <c r="J2670" i="12" s="1"/>
  <c r="K2670" i="12" s="1"/>
  <c r="I2678" i="12"/>
  <c r="J2678" i="12" s="1"/>
  <c r="K2678" i="12" s="1"/>
  <c r="I2686" i="12"/>
  <c r="J2686" i="12" s="1"/>
  <c r="K2686" i="12" s="1"/>
  <c r="I2694" i="12"/>
  <c r="J2694" i="12" s="1"/>
  <c r="K2694" i="12" s="1"/>
  <c r="I2702" i="12"/>
  <c r="J2702" i="12" s="1"/>
  <c r="K2702" i="12" s="1"/>
  <c r="I2710" i="12"/>
  <c r="J2710" i="12" s="1"/>
  <c r="K2710" i="12" s="1"/>
  <c r="I2718" i="12"/>
  <c r="J2718" i="12" s="1"/>
  <c r="I2726" i="12"/>
  <c r="J2726" i="12" s="1"/>
  <c r="I2734" i="12"/>
  <c r="J2734" i="12" s="1"/>
  <c r="I2742" i="12"/>
  <c r="J2742" i="12" s="1"/>
  <c r="I2750" i="12"/>
  <c r="J2750" i="12" s="1"/>
  <c r="I2758" i="12"/>
  <c r="J2758" i="12" s="1"/>
  <c r="I470" i="12"/>
  <c r="J470" i="12" s="1"/>
  <c r="I791" i="12"/>
  <c r="J791" i="12" s="1"/>
  <c r="I872" i="12"/>
  <c r="J872" i="12" s="1"/>
  <c r="I951" i="12"/>
  <c r="J951" i="12" s="1"/>
  <c r="I1000" i="12"/>
  <c r="J1000" i="12" s="1"/>
  <c r="I1046" i="12"/>
  <c r="J1046" i="12" s="1"/>
  <c r="I1088" i="12"/>
  <c r="J1088" i="12" s="1"/>
  <c r="I1135" i="12"/>
  <c r="J1135" i="12" s="1"/>
  <c r="I1175" i="12"/>
  <c r="J1175" i="12" s="1"/>
  <c r="I1205" i="12"/>
  <c r="J1205" i="12" s="1"/>
  <c r="I1238" i="12"/>
  <c r="J1238" i="12" s="1"/>
  <c r="I1266" i="12"/>
  <c r="J1266" i="12" s="1"/>
  <c r="I1293" i="12"/>
  <c r="J1293" i="12" s="1"/>
  <c r="I1321" i="12"/>
  <c r="J1321" i="12" s="1"/>
  <c r="I1350" i="12"/>
  <c r="J1350" i="12" s="1"/>
  <c r="I1374" i="12"/>
  <c r="J1374" i="12" s="1"/>
  <c r="I1392" i="12"/>
  <c r="J1392" i="12" s="1"/>
  <c r="I1411" i="12"/>
  <c r="J1411" i="12" s="1"/>
  <c r="I1429" i="12"/>
  <c r="J1429" i="12" s="1"/>
  <c r="I1446" i="12"/>
  <c r="J1446" i="12" s="1"/>
  <c r="I1462" i="12"/>
  <c r="J1462" i="12" s="1"/>
  <c r="I1478" i="12"/>
  <c r="J1478" i="12" s="1"/>
  <c r="I1494" i="12"/>
  <c r="J1494" i="12" s="1"/>
  <c r="I1510" i="12"/>
  <c r="J1510" i="12" s="1"/>
  <c r="I1526" i="12"/>
  <c r="J1526" i="12" s="1"/>
  <c r="I1542" i="12"/>
  <c r="J1542" i="12" s="1"/>
  <c r="K1542" i="12" s="1"/>
  <c r="I1558" i="12"/>
  <c r="J1558" i="12" s="1"/>
  <c r="K1558" i="12" s="1"/>
  <c r="I1574" i="12"/>
  <c r="J1574" i="12" s="1"/>
  <c r="I1590" i="12"/>
  <c r="J1590" i="12" s="1"/>
  <c r="I1606" i="12"/>
  <c r="J1606" i="12" s="1"/>
  <c r="I1622" i="12"/>
  <c r="J1622" i="12" s="1"/>
  <c r="I1638" i="12"/>
  <c r="J1638" i="12" s="1"/>
  <c r="I1654" i="12"/>
  <c r="J1654" i="12" s="1"/>
  <c r="I1666" i="12"/>
  <c r="J1666" i="12" s="1"/>
  <c r="I1676" i="12"/>
  <c r="J1676" i="12" s="1"/>
  <c r="I1685" i="12"/>
  <c r="J1685" i="12" s="1"/>
  <c r="I1694" i="12"/>
  <c r="J1694" i="12" s="1"/>
  <c r="I1703" i="12"/>
  <c r="J1703" i="12" s="1"/>
  <c r="I1711" i="12"/>
  <c r="J1711" i="12" s="1"/>
  <c r="I1719" i="12"/>
  <c r="J1719" i="12" s="1"/>
  <c r="I1727" i="12"/>
  <c r="J1727" i="12" s="1"/>
  <c r="I1735" i="12"/>
  <c r="J1735" i="12" s="1"/>
  <c r="I1743" i="12"/>
  <c r="J1743" i="12" s="1"/>
  <c r="I1751" i="12"/>
  <c r="J1751" i="12" s="1"/>
  <c r="I1759" i="12"/>
  <c r="J1759" i="12" s="1"/>
  <c r="I1767" i="12"/>
  <c r="J1767" i="12" s="1"/>
  <c r="I1775" i="12"/>
  <c r="J1775" i="12" s="1"/>
  <c r="I1783" i="12"/>
  <c r="J1783" i="12" s="1"/>
  <c r="I1791" i="12"/>
  <c r="J1791" i="12" s="1"/>
  <c r="I1799" i="12"/>
  <c r="J1799" i="12" s="1"/>
  <c r="I1807" i="12"/>
  <c r="J1807" i="12" s="1"/>
  <c r="I1815" i="12"/>
  <c r="J1815" i="12" s="1"/>
  <c r="I1823" i="12"/>
  <c r="J1823" i="12" s="1"/>
  <c r="I1831" i="12"/>
  <c r="J1831" i="12" s="1"/>
  <c r="I1839" i="12"/>
  <c r="J1839" i="12" s="1"/>
  <c r="I1847" i="12"/>
  <c r="J1847" i="12" s="1"/>
  <c r="I1855" i="12"/>
  <c r="J1855" i="12" s="1"/>
  <c r="I1863" i="12"/>
  <c r="J1863" i="12" s="1"/>
  <c r="I1871" i="12"/>
  <c r="J1871" i="12" s="1"/>
  <c r="I1879" i="12"/>
  <c r="J1879" i="12" s="1"/>
  <c r="I1887" i="12"/>
  <c r="J1887" i="12" s="1"/>
  <c r="I1895" i="12"/>
  <c r="J1895" i="12" s="1"/>
  <c r="I1903" i="12"/>
  <c r="J1903" i="12" s="1"/>
  <c r="I1911" i="12"/>
  <c r="J1911" i="12" s="1"/>
  <c r="I1919" i="12"/>
  <c r="J1919" i="12" s="1"/>
  <c r="I1927" i="12"/>
  <c r="J1927" i="12" s="1"/>
  <c r="I1935" i="12"/>
  <c r="J1935" i="12" s="1"/>
  <c r="I1943" i="12"/>
  <c r="J1943" i="12" s="1"/>
  <c r="I1951" i="12"/>
  <c r="J1951" i="12" s="1"/>
  <c r="I1959" i="12"/>
  <c r="J1959" i="12" s="1"/>
  <c r="I1967" i="12"/>
  <c r="J1967" i="12" s="1"/>
  <c r="I1975" i="12"/>
  <c r="J1975" i="12" s="1"/>
  <c r="I1983" i="12"/>
  <c r="J1983" i="12" s="1"/>
  <c r="I1991" i="12"/>
  <c r="J1991" i="12" s="1"/>
  <c r="I1999" i="12"/>
  <c r="J1999" i="12" s="1"/>
  <c r="I2007" i="12"/>
  <c r="J2007" i="12" s="1"/>
  <c r="I2015" i="12"/>
  <c r="J2015" i="12" s="1"/>
  <c r="I2023" i="12"/>
  <c r="J2023" i="12" s="1"/>
  <c r="I2031" i="12"/>
  <c r="J2031" i="12" s="1"/>
  <c r="I2039" i="12"/>
  <c r="J2039" i="12" s="1"/>
  <c r="I2047" i="12"/>
  <c r="J2047" i="12" s="1"/>
  <c r="K2047" i="12" s="1"/>
  <c r="I2055" i="12"/>
  <c r="J2055" i="12" s="1"/>
  <c r="K2055" i="12" s="1"/>
  <c r="I2063" i="12"/>
  <c r="J2063" i="12" s="1"/>
  <c r="K2063" i="12" s="1"/>
  <c r="I2071" i="12"/>
  <c r="J2071" i="12" s="1"/>
  <c r="I2079" i="12"/>
  <c r="J2079" i="12" s="1"/>
  <c r="I2087" i="12"/>
  <c r="J2087" i="12" s="1"/>
  <c r="I2095" i="12"/>
  <c r="J2095" i="12" s="1"/>
  <c r="I2103" i="12"/>
  <c r="J2103" i="12" s="1"/>
  <c r="I2111" i="12"/>
  <c r="J2111" i="12" s="1"/>
  <c r="I2119" i="12"/>
  <c r="J2119" i="12" s="1"/>
  <c r="I2127" i="12"/>
  <c r="J2127" i="12" s="1"/>
  <c r="I2135" i="12"/>
  <c r="J2135" i="12" s="1"/>
  <c r="I2143" i="12"/>
  <c r="J2143" i="12" s="1"/>
  <c r="K2143" i="12" s="1"/>
  <c r="I2151" i="12"/>
  <c r="J2151" i="12" s="1"/>
  <c r="I2159" i="12"/>
  <c r="J2159" i="12" s="1"/>
  <c r="K2159" i="12" s="1"/>
  <c r="I2167" i="12"/>
  <c r="J2167" i="12" s="1"/>
  <c r="K2167" i="12" s="1"/>
  <c r="I2175" i="12"/>
  <c r="J2175" i="12" s="1"/>
  <c r="K2175" i="12" s="1"/>
  <c r="I2183" i="12"/>
  <c r="J2183" i="12" s="1"/>
  <c r="K2183" i="12" s="1"/>
  <c r="I2191" i="12"/>
  <c r="J2191" i="12" s="1"/>
  <c r="K2191" i="12" s="1"/>
  <c r="I2199" i="12"/>
  <c r="J2199" i="12" s="1"/>
  <c r="K2199" i="12" s="1"/>
  <c r="I2207" i="12"/>
  <c r="J2207" i="12" s="1"/>
  <c r="K2207" i="12" s="1"/>
  <c r="I2215" i="12"/>
  <c r="J2215" i="12" s="1"/>
  <c r="I2223" i="12"/>
  <c r="J2223" i="12" s="1"/>
  <c r="I2231" i="12"/>
  <c r="J2231" i="12" s="1"/>
  <c r="I2239" i="12"/>
  <c r="J2239" i="12" s="1"/>
  <c r="I2247" i="12"/>
  <c r="J2247" i="12" s="1"/>
  <c r="I2255" i="12"/>
  <c r="J2255" i="12" s="1"/>
  <c r="I2263" i="12"/>
  <c r="J2263" i="12" s="1"/>
  <c r="I2271" i="12"/>
  <c r="J2271" i="12" s="1"/>
  <c r="I2279" i="12"/>
  <c r="J2279" i="12" s="1"/>
  <c r="I2287" i="12"/>
  <c r="J2287" i="12" s="1"/>
  <c r="K2287" i="12" s="1"/>
  <c r="I2295" i="12"/>
  <c r="J2295" i="12" s="1"/>
  <c r="I2303" i="12"/>
  <c r="J2303" i="12" s="1"/>
  <c r="K2303" i="12" s="1"/>
  <c r="I2311" i="12"/>
  <c r="J2311" i="12" s="1"/>
  <c r="K2311" i="12" s="1"/>
  <c r="I2319" i="12"/>
  <c r="J2319" i="12" s="1"/>
  <c r="I2327" i="12"/>
  <c r="J2327" i="12" s="1"/>
  <c r="I2335" i="12"/>
  <c r="J2335" i="12" s="1"/>
  <c r="I2343" i="12"/>
  <c r="J2343" i="12" s="1"/>
  <c r="I2351" i="12"/>
  <c r="J2351" i="12" s="1"/>
  <c r="I2359" i="12"/>
  <c r="J2359" i="12" s="1"/>
  <c r="I2367" i="12"/>
  <c r="J2367" i="12" s="1"/>
  <c r="I2375" i="12"/>
  <c r="J2375" i="12" s="1"/>
  <c r="I2383" i="12"/>
  <c r="J2383" i="12" s="1"/>
  <c r="I2391" i="12"/>
  <c r="J2391" i="12" s="1"/>
  <c r="I2399" i="12"/>
  <c r="J2399" i="12" s="1"/>
  <c r="K2399" i="12" s="1"/>
  <c r="I2407" i="12"/>
  <c r="J2407" i="12" s="1"/>
  <c r="K2407" i="12" s="1"/>
  <c r="I2415" i="12"/>
  <c r="J2415" i="12" s="1"/>
  <c r="K2415" i="12" s="1"/>
  <c r="I2423" i="12"/>
  <c r="J2423" i="12" s="1"/>
  <c r="K2423" i="12" s="1"/>
  <c r="I2431" i="12"/>
  <c r="J2431" i="12" s="1"/>
  <c r="K2431" i="12" s="1"/>
  <c r="I2439" i="12"/>
  <c r="J2439" i="12" s="1"/>
  <c r="K2439" i="12" s="1"/>
  <c r="I2447" i="12"/>
  <c r="J2447" i="12" s="1"/>
  <c r="K2447" i="12" s="1"/>
  <c r="I2455" i="12"/>
  <c r="J2455" i="12" s="1"/>
  <c r="K2455" i="12" s="1"/>
  <c r="I2463" i="12"/>
  <c r="J2463" i="12" s="1"/>
  <c r="K2463" i="12" s="1"/>
  <c r="I2471" i="12"/>
  <c r="J2471" i="12" s="1"/>
  <c r="K2471" i="12" s="1"/>
  <c r="I2479" i="12"/>
  <c r="J2479" i="12" s="1"/>
  <c r="K2479" i="12" s="1"/>
  <c r="I2487" i="12"/>
  <c r="J2487" i="12" s="1"/>
  <c r="K2487" i="12" s="1"/>
  <c r="I2495" i="12"/>
  <c r="J2495" i="12" s="1"/>
  <c r="K2495" i="12" s="1"/>
  <c r="I2503" i="12"/>
  <c r="J2503" i="12" s="1"/>
  <c r="K2503" i="12" s="1"/>
  <c r="I2511" i="12"/>
  <c r="J2511" i="12" s="1"/>
  <c r="K2511" i="12" s="1"/>
  <c r="I2519" i="12"/>
  <c r="J2519" i="12" s="1"/>
  <c r="K2519" i="12" s="1"/>
  <c r="I2527" i="12"/>
  <c r="J2527" i="12" s="1"/>
  <c r="K2527" i="12" s="1"/>
  <c r="I2535" i="12"/>
  <c r="J2535" i="12" s="1"/>
  <c r="K2535" i="12" s="1"/>
  <c r="I2543" i="12"/>
  <c r="J2543" i="12" s="1"/>
  <c r="I2551" i="12"/>
  <c r="J2551" i="12" s="1"/>
  <c r="K2551" i="12" s="1"/>
  <c r="I2559" i="12"/>
  <c r="J2559" i="12" s="1"/>
  <c r="K2559" i="12" s="1"/>
  <c r="I2567" i="12"/>
  <c r="J2567" i="12" s="1"/>
  <c r="I2575" i="12"/>
  <c r="J2575" i="12" s="1"/>
  <c r="K2575" i="12" s="1"/>
  <c r="I2583" i="12"/>
  <c r="J2583" i="12" s="1"/>
  <c r="K2583" i="12" s="1"/>
  <c r="I2591" i="12"/>
  <c r="J2591" i="12" s="1"/>
  <c r="K2591" i="12" s="1"/>
  <c r="I2599" i="12"/>
  <c r="J2599" i="12" s="1"/>
  <c r="I2607" i="12"/>
  <c r="J2607" i="12" s="1"/>
  <c r="I2615" i="12"/>
  <c r="J2615" i="12" s="1"/>
  <c r="I2623" i="12"/>
  <c r="J2623" i="12" s="1"/>
  <c r="I2631" i="12"/>
  <c r="J2631" i="12" s="1"/>
  <c r="I2639" i="12"/>
  <c r="J2639" i="12" s="1"/>
  <c r="I2647" i="12"/>
  <c r="J2647" i="12" s="1"/>
  <c r="K2647" i="12" s="1"/>
  <c r="I2655" i="12"/>
  <c r="J2655" i="12" s="1"/>
  <c r="K2655" i="12" s="1"/>
  <c r="I2663" i="12"/>
  <c r="J2663" i="12" s="1"/>
  <c r="K2663" i="12" s="1"/>
  <c r="I2671" i="12"/>
  <c r="J2671" i="12" s="1"/>
  <c r="K2671" i="12" s="1"/>
  <c r="I2679" i="12"/>
  <c r="J2679" i="12" s="1"/>
  <c r="K2679" i="12" s="1"/>
  <c r="I2687" i="12"/>
  <c r="J2687" i="12" s="1"/>
  <c r="K2687" i="12" s="1"/>
  <c r="I2695" i="12"/>
  <c r="J2695" i="12" s="1"/>
  <c r="K2695" i="12" s="1"/>
  <c r="I2703" i="12"/>
  <c r="J2703" i="12" s="1"/>
  <c r="K2703" i="12" s="1"/>
  <c r="I2711" i="12"/>
  <c r="J2711" i="12" s="1"/>
  <c r="K2711" i="12" s="1"/>
  <c r="I2719" i="12"/>
  <c r="J2719" i="12" s="1"/>
  <c r="I2727" i="12"/>
  <c r="J2727" i="12" s="1"/>
  <c r="I2735" i="12"/>
  <c r="J2735" i="12" s="1"/>
  <c r="I2743" i="12"/>
  <c r="J2743" i="12" s="1"/>
  <c r="I2751" i="12"/>
  <c r="J2751" i="12" s="1"/>
  <c r="I2759" i="12"/>
  <c r="J2759" i="12" s="1"/>
  <c r="I562" i="12"/>
  <c r="J562" i="12" s="1"/>
  <c r="I807" i="12"/>
  <c r="J807" i="12" s="1"/>
  <c r="I887" i="12"/>
  <c r="J887" i="12" s="1"/>
  <c r="I960" i="12"/>
  <c r="J960" i="12" s="1"/>
  <c r="I1004" i="12"/>
  <c r="J1004" i="12" s="1"/>
  <c r="I1052" i="12"/>
  <c r="J1052" i="12" s="1"/>
  <c r="I1098" i="12"/>
  <c r="J1098" i="12" s="1"/>
  <c r="I1138" i="12"/>
  <c r="J1138" i="12" s="1"/>
  <c r="I1177" i="12"/>
  <c r="J1177" i="12" s="1"/>
  <c r="I1212" i="12"/>
  <c r="J1212" i="12" s="1"/>
  <c r="I1240" i="12"/>
  <c r="J1240" i="12" s="1"/>
  <c r="I1269" i="12"/>
  <c r="J1269" i="12" s="1"/>
  <c r="I1297" i="12"/>
  <c r="J1297" i="12" s="1"/>
  <c r="I1324" i="12"/>
  <c r="J1324" i="12" s="1"/>
  <c r="I1352" i="12"/>
  <c r="J1352" i="12" s="1"/>
  <c r="I1375" i="12"/>
  <c r="J1375" i="12" s="1"/>
  <c r="I1393" i="12"/>
  <c r="J1393" i="12" s="1"/>
  <c r="I1412" i="12"/>
  <c r="J1412" i="12" s="1"/>
  <c r="I1430" i="12"/>
  <c r="J1430" i="12" s="1"/>
  <c r="I1447" i="12"/>
  <c r="J1447" i="12" s="1"/>
  <c r="I1463" i="12"/>
  <c r="J1463" i="12" s="1"/>
  <c r="I1479" i="12"/>
  <c r="J1479" i="12" s="1"/>
  <c r="I1495" i="12"/>
  <c r="J1495" i="12" s="1"/>
  <c r="I1511" i="12"/>
  <c r="J1511" i="12" s="1"/>
  <c r="I1527" i="12"/>
  <c r="J1527" i="12" s="1"/>
  <c r="I1543" i="12"/>
  <c r="J1543" i="12" s="1"/>
  <c r="I1559" i="12"/>
  <c r="J1559" i="12" s="1"/>
  <c r="I1575" i="12"/>
  <c r="J1575" i="12" s="1"/>
  <c r="I1591" i="12"/>
  <c r="J1591" i="12" s="1"/>
  <c r="I1607" i="12"/>
  <c r="J1607" i="12" s="1"/>
  <c r="I1623" i="12"/>
  <c r="J1623" i="12" s="1"/>
  <c r="I1639" i="12"/>
  <c r="J1639" i="12" s="1"/>
  <c r="I1655" i="12"/>
  <c r="J1655" i="12" s="1"/>
  <c r="I1667" i="12"/>
  <c r="J1667" i="12" s="1"/>
  <c r="I1677" i="12"/>
  <c r="J1677" i="12" s="1"/>
  <c r="I1686" i="12"/>
  <c r="J1686" i="12" s="1"/>
  <c r="I1695" i="12"/>
  <c r="J1695" i="12" s="1"/>
  <c r="I1704" i="12"/>
  <c r="J1704" i="12" s="1"/>
  <c r="I1712" i="12"/>
  <c r="J1712" i="12" s="1"/>
  <c r="I1720" i="12"/>
  <c r="J1720" i="12" s="1"/>
  <c r="I1728" i="12"/>
  <c r="J1728" i="12" s="1"/>
  <c r="I1736" i="12"/>
  <c r="J1736" i="12" s="1"/>
  <c r="I1744" i="12"/>
  <c r="J1744" i="12" s="1"/>
  <c r="I1752" i="12"/>
  <c r="J1752" i="12" s="1"/>
  <c r="I1760" i="12"/>
  <c r="J1760" i="12" s="1"/>
  <c r="I1768" i="12"/>
  <c r="J1768" i="12" s="1"/>
  <c r="I1776" i="12"/>
  <c r="J1776" i="12" s="1"/>
  <c r="I1784" i="12"/>
  <c r="J1784" i="12" s="1"/>
  <c r="I1792" i="12"/>
  <c r="J1792" i="12" s="1"/>
  <c r="I1800" i="12"/>
  <c r="J1800" i="12" s="1"/>
  <c r="I1808" i="12"/>
  <c r="J1808" i="12" s="1"/>
  <c r="I1816" i="12"/>
  <c r="J1816" i="12" s="1"/>
  <c r="I1824" i="12"/>
  <c r="J1824" i="12" s="1"/>
  <c r="I1832" i="12"/>
  <c r="J1832" i="12" s="1"/>
  <c r="I1840" i="12"/>
  <c r="J1840" i="12" s="1"/>
  <c r="I1848" i="12"/>
  <c r="J1848" i="12" s="1"/>
  <c r="I1856" i="12"/>
  <c r="J1856" i="12" s="1"/>
  <c r="I1864" i="12"/>
  <c r="J1864" i="12" s="1"/>
  <c r="I1872" i="12"/>
  <c r="J1872" i="12" s="1"/>
  <c r="I1880" i="12"/>
  <c r="J1880" i="12" s="1"/>
  <c r="I1888" i="12"/>
  <c r="J1888" i="12" s="1"/>
  <c r="I1896" i="12"/>
  <c r="J1896" i="12" s="1"/>
  <c r="I1904" i="12"/>
  <c r="J1904" i="12" s="1"/>
  <c r="I1912" i="12"/>
  <c r="J1912" i="12" s="1"/>
  <c r="I1920" i="12"/>
  <c r="J1920" i="12" s="1"/>
  <c r="I1928" i="12"/>
  <c r="J1928" i="12" s="1"/>
  <c r="I1936" i="12"/>
  <c r="J1936" i="12" s="1"/>
  <c r="I1944" i="12"/>
  <c r="J1944" i="12" s="1"/>
  <c r="I1952" i="12"/>
  <c r="J1952" i="12" s="1"/>
  <c r="I1960" i="12"/>
  <c r="J1960" i="12" s="1"/>
  <c r="I1968" i="12"/>
  <c r="J1968" i="12" s="1"/>
  <c r="I1976" i="12"/>
  <c r="J1976" i="12" s="1"/>
  <c r="I1984" i="12"/>
  <c r="J1984" i="12" s="1"/>
  <c r="I1992" i="12"/>
  <c r="J1992" i="12" s="1"/>
  <c r="I2000" i="12"/>
  <c r="J2000" i="12" s="1"/>
  <c r="I2008" i="12"/>
  <c r="J2008" i="12" s="1"/>
  <c r="I2016" i="12"/>
  <c r="J2016" i="12" s="1"/>
  <c r="I2024" i="12"/>
  <c r="J2024" i="12" s="1"/>
  <c r="I2032" i="12"/>
  <c r="J2032" i="12" s="1"/>
  <c r="I2040" i="12"/>
  <c r="J2040" i="12" s="1"/>
  <c r="K2040" i="12" s="1"/>
  <c r="I2048" i="12"/>
  <c r="J2048" i="12" s="1"/>
  <c r="K2048" i="12" s="1"/>
  <c r="I2056" i="12"/>
  <c r="J2056" i="12" s="1"/>
  <c r="K2056" i="12" s="1"/>
  <c r="I2064" i="12"/>
  <c r="J2064" i="12" s="1"/>
  <c r="I2072" i="12"/>
  <c r="J2072" i="12" s="1"/>
  <c r="K2072" i="12" s="1"/>
  <c r="I2080" i="12"/>
  <c r="J2080" i="12" s="1"/>
  <c r="I2088" i="12"/>
  <c r="J2088" i="12" s="1"/>
  <c r="I2096" i="12"/>
  <c r="J2096" i="12" s="1"/>
  <c r="I2104" i="12"/>
  <c r="J2104" i="12" s="1"/>
  <c r="I2112" i="12"/>
  <c r="J2112" i="12" s="1"/>
  <c r="I2120" i="12"/>
  <c r="J2120" i="12" s="1"/>
  <c r="I2128" i="12"/>
  <c r="J2128" i="12" s="1"/>
  <c r="I2136" i="12"/>
  <c r="J2136" i="12" s="1"/>
  <c r="I2144" i="12"/>
  <c r="J2144" i="12" s="1"/>
  <c r="K2144" i="12" s="1"/>
  <c r="I2152" i="12"/>
  <c r="J2152" i="12" s="1"/>
  <c r="I2160" i="12"/>
  <c r="J2160" i="12" s="1"/>
  <c r="I2168" i="12"/>
  <c r="J2168" i="12" s="1"/>
  <c r="K2168" i="12" s="1"/>
  <c r="I2176" i="12"/>
  <c r="J2176" i="12" s="1"/>
  <c r="K2176" i="12" s="1"/>
  <c r="I2184" i="12"/>
  <c r="J2184" i="12" s="1"/>
  <c r="K2184" i="12" s="1"/>
  <c r="I2192" i="12"/>
  <c r="J2192" i="12" s="1"/>
  <c r="K2192" i="12" s="1"/>
  <c r="I2200" i="12"/>
  <c r="J2200" i="12" s="1"/>
  <c r="K2200" i="12" s="1"/>
  <c r="I2208" i="12"/>
  <c r="J2208" i="12" s="1"/>
  <c r="K2208" i="12" s="1"/>
  <c r="I2216" i="12"/>
  <c r="J2216" i="12" s="1"/>
  <c r="I2224" i="12"/>
  <c r="J2224" i="12" s="1"/>
  <c r="I2232" i="12"/>
  <c r="J2232" i="12" s="1"/>
  <c r="I2240" i="12"/>
  <c r="J2240" i="12" s="1"/>
  <c r="I2248" i="12"/>
  <c r="J2248" i="12" s="1"/>
  <c r="I2256" i="12"/>
  <c r="J2256" i="12" s="1"/>
  <c r="I2264" i="12"/>
  <c r="J2264" i="12" s="1"/>
  <c r="I2272" i="12"/>
  <c r="J2272" i="12" s="1"/>
  <c r="I2280" i="12"/>
  <c r="J2280" i="12" s="1"/>
  <c r="I2288" i="12"/>
  <c r="J2288" i="12" s="1"/>
  <c r="K2288" i="12" s="1"/>
  <c r="I2296" i="12"/>
  <c r="J2296" i="12" s="1"/>
  <c r="K2296" i="12" s="1"/>
  <c r="I2304" i="12"/>
  <c r="J2304" i="12" s="1"/>
  <c r="I2312" i="12"/>
  <c r="J2312" i="12" s="1"/>
  <c r="K2312" i="12" s="1"/>
  <c r="I2320" i="12"/>
  <c r="J2320" i="12" s="1"/>
  <c r="I2328" i="12"/>
  <c r="J2328" i="12" s="1"/>
  <c r="I2336" i="12"/>
  <c r="J2336" i="12" s="1"/>
  <c r="I2344" i="12"/>
  <c r="J2344" i="12" s="1"/>
  <c r="I2352" i="12"/>
  <c r="J2352" i="12" s="1"/>
  <c r="I2360" i="12"/>
  <c r="J2360" i="12" s="1"/>
  <c r="I2368" i="12"/>
  <c r="J2368" i="12" s="1"/>
  <c r="I2376" i="12"/>
  <c r="J2376" i="12" s="1"/>
  <c r="I2384" i="12"/>
  <c r="J2384" i="12" s="1"/>
  <c r="I2392" i="12"/>
  <c r="J2392" i="12" s="1"/>
  <c r="I2400" i="12"/>
  <c r="J2400" i="12" s="1"/>
  <c r="I2408" i="12"/>
  <c r="J2408" i="12" s="1"/>
  <c r="I2416" i="12"/>
  <c r="J2416" i="12" s="1"/>
  <c r="I2424" i="12"/>
  <c r="J2424" i="12" s="1"/>
  <c r="I2432" i="12"/>
  <c r="J2432" i="12" s="1"/>
  <c r="K2432" i="12" s="1"/>
  <c r="I2440" i="12"/>
  <c r="J2440" i="12" s="1"/>
  <c r="K2440" i="12" s="1"/>
  <c r="I2448" i="12"/>
  <c r="J2448" i="12" s="1"/>
  <c r="K2448" i="12" s="1"/>
  <c r="I2456" i="12"/>
  <c r="J2456" i="12" s="1"/>
  <c r="K2456" i="12" s="1"/>
  <c r="I2464" i="12"/>
  <c r="J2464" i="12" s="1"/>
  <c r="K2464" i="12" s="1"/>
  <c r="I2472" i="12"/>
  <c r="J2472" i="12" s="1"/>
  <c r="K2472" i="12" s="1"/>
  <c r="I2480" i="12"/>
  <c r="J2480" i="12" s="1"/>
  <c r="K2480" i="12" s="1"/>
  <c r="I2488" i="12"/>
  <c r="J2488" i="12" s="1"/>
  <c r="K2488" i="12" s="1"/>
  <c r="I2496" i="12"/>
  <c r="J2496" i="12" s="1"/>
  <c r="K2496" i="12" s="1"/>
  <c r="I2504" i="12"/>
  <c r="J2504" i="12" s="1"/>
  <c r="K2504" i="12" s="1"/>
  <c r="I2512" i="12"/>
  <c r="J2512" i="12" s="1"/>
  <c r="K2512" i="12" s="1"/>
  <c r="I2520" i="12"/>
  <c r="J2520" i="12" s="1"/>
  <c r="K2520" i="12" s="1"/>
  <c r="I2528" i="12"/>
  <c r="J2528" i="12" s="1"/>
  <c r="K2528" i="12" s="1"/>
  <c r="I2536" i="12"/>
  <c r="J2536" i="12" s="1"/>
  <c r="K2536" i="12" s="1"/>
  <c r="I2544" i="12"/>
  <c r="J2544" i="12" s="1"/>
  <c r="K2544" i="12" s="1"/>
  <c r="I2552" i="12"/>
  <c r="J2552" i="12" s="1"/>
  <c r="I2560" i="12"/>
  <c r="J2560" i="12" s="1"/>
  <c r="K2560" i="12" s="1"/>
  <c r="I2568" i="12"/>
  <c r="J2568" i="12" s="1"/>
  <c r="K2568" i="12" s="1"/>
  <c r="I2576" i="12"/>
  <c r="J2576" i="12" s="1"/>
  <c r="I2584" i="12"/>
  <c r="J2584" i="12" s="1"/>
  <c r="K2584" i="12" s="1"/>
  <c r="I2592" i="12"/>
  <c r="J2592" i="12" s="1"/>
  <c r="K2592" i="12" s="1"/>
  <c r="I2600" i="12"/>
  <c r="J2600" i="12" s="1"/>
  <c r="K2600" i="12" s="1"/>
  <c r="I2608" i="12"/>
  <c r="J2608" i="12" s="1"/>
  <c r="K2608" i="12" s="1"/>
  <c r="I2616" i="12"/>
  <c r="J2616" i="12" s="1"/>
  <c r="K2616" i="12" s="1"/>
  <c r="I2624" i="12"/>
  <c r="J2624" i="12" s="1"/>
  <c r="K2624" i="12" s="1"/>
  <c r="I2632" i="12"/>
  <c r="J2632" i="12" s="1"/>
  <c r="K2632" i="12" s="1"/>
  <c r="I2640" i="12"/>
  <c r="J2640" i="12" s="1"/>
  <c r="K2640" i="12" s="1"/>
  <c r="I2648" i="12"/>
  <c r="J2648" i="12" s="1"/>
  <c r="K2648" i="12" s="1"/>
  <c r="I2656" i="12"/>
  <c r="J2656" i="12" s="1"/>
  <c r="K2656" i="12" s="1"/>
  <c r="I2664" i="12"/>
  <c r="J2664" i="12" s="1"/>
  <c r="K2664" i="12" s="1"/>
  <c r="I2672" i="12"/>
  <c r="J2672" i="12" s="1"/>
  <c r="K2672" i="12" s="1"/>
  <c r="I2680" i="12"/>
  <c r="J2680" i="12" s="1"/>
  <c r="K2680" i="12" s="1"/>
  <c r="I2688" i="12"/>
  <c r="J2688" i="12" s="1"/>
  <c r="K2688" i="12" s="1"/>
  <c r="I2696" i="12"/>
  <c r="J2696" i="12" s="1"/>
  <c r="K2696" i="12" s="1"/>
  <c r="I2704" i="12"/>
  <c r="J2704" i="12" s="1"/>
  <c r="K2704" i="12" s="1"/>
  <c r="I2712" i="12"/>
  <c r="J2712" i="12" s="1"/>
  <c r="K2712" i="12" s="1"/>
  <c r="I2720" i="12"/>
  <c r="J2720" i="12" s="1"/>
  <c r="I2728" i="12"/>
  <c r="J2728" i="12" s="1"/>
  <c r="I2736" i="12"/>
  <c r="J2736" i="12" s="1"/>
  <c r="I2744" i="12"/>
  <c r="J2744" i="12" s="1"/>
  <c r="I2752" i="12"/>
  <c r="J2752" i="12" s="1"/>
  <c r="I2760" i="12"/>
  <c r="J2760" i="12" s="1"/>
  <c r="I630" i="12"/>
  <c r="J630" i="12" s="1"/>
  <c r="I810" i="12"/>
  <c r="J810" i="12" s="1"/>
  <c r="I894" i="12"/>
  <c r="J894" i="12" s="1"/>
  <c r="I966" i="12"/>
  <c r="J966" i="12" s="1"/>
  <c r="I1013" i="12"/>
  <c r="J1013" i="12" s="1"/>
  <c r="I1055" i="12"/>
  <c r="J1055" i="12" s="1"/>
  <c r="I1101" i="12"/>
  <c r="J1101" i="12" s="1"/>
  <c r="I1146" i="12"/>
  <c r="J1146" i="12" s="1"/>
  <c r="I1182" i="12"/>
  <c r="J1182" i="12" s="1"/>
  <c r="I1214" i="12"/>
  <c r="J1214" i="12" s="1"/>
  <c r="I1246" i="12"/>
  <c r="J1246" i="12" s="1"/>
  <c r="I1272" i="12"/>
  <c r="J1272" i="12" s="1"/>
  <c r="I1301" i="12"/>
  <c r="J1301" i="12" s="1"/>
  <c r="I1329" i="12"/>
  <c r="J1329" i="12" s="1"/>
  <c r="I1356" i="12"/>
  <c r="J1356" i="12" s="1"/>
  <c r="I1379" i="12"/>
  <c r="J1379" i="12" s="1"/>
  <c r="I1397" i="12"/>
  <c r="J1397" i="12" s="1"/>
  <c r="I1415" i="12"/>
  <c r="J1415" i="12" s="1"/>
  <c r="I1433" i="12"/>
  <c r="J1433" i="12" s="1"/>
  <c r="I1450" i="12"/>
  <c r="J1450" i="12" s="1"/>
  <c r="I1466" i="12"/>
  <c r="J1466" i="12" s="1"/>
  <c r="I1482" i="12"/>
  <c r="J1482" i="12" s="1"/>
  <c r="I1498" i="12"/>
  <c r="J1498" i="12" s="1"/>
  <c r="I1514" i="12"/>
  <c r="J1514" i="12" s="1"/>
  <c r="I1530" i="12"/>
  <c r="J1530" i="12" s="1"/>
  <c r="I1546" i="12"/>
  <c r="J1546" i="12" s="1"/>
  <c r="I1562" i="12"/>
  <c r="J1562" i="12" s="1"/>
  <c r="I1578" i="12"/>
  <c r="J1578" i="12" s="1"/>
  <c r="I1594" i="12"/>
  <c r="J1594" i="12" s="1"/>
  <c r="I1610" i="12"/>
  <c r="J1610" i="12" s="1"/>
  <c r="I1626" i="12"/>
  <c r="J1626" i="12" s="1"/>
  <c r="I1642" i="12"/>
  <c r="J1642" i="12" s="1"/>
  <c r="I1658" i="12"/>
  <c r="J1658" i="12" s="1"/>
  <c r="I1668" i="12"/>
  <c r="J1668" i="12" s="1"/>
  <c r="I1678" i="12"/>
  <c r="J1678" i="12" s="1"/>
  <c r="I1687" i="12"/>
  <c r="J1687" i="12" s="1"/>
  <c r="K1687" i="12" s="1"/>
  <c r="I1697" i="12"/>
  <c r="J1697" i="12" s="1"/>
  <c r="I1705" i="12"/>
  <c r="J1705" i="12" s="1"/>
  <c r="I1713" i="12"/>
  <c r="J1713" i="12" s="1"/>
  <c r="I1721" i="12"/>
  <c r="J1721" i="12" s="1"/>
  <c r="I1729" i="12"/>
  <c r="J1729" i="12" s="1"/>
  <c r="I1737" i="12"/>
  <c r="J1737" i="12" s="1"/>
  <c r="I1745" i="12"/>
  <c r="J1745" i="12" s="1"/>
  <c r="I1753" i="12"/>
  <c r="J1753" i="12" s="1"/>
  <c r="I1761" i="12"/>
  <c r="J1761" i="12" s="1"/>
  <c r="I1769" i="12"/>
  <c r="J1769" i="12" s="1"/>
  <c r="I1777" i="12"/>
  <c r="J1777" i="12" s="1"/>
  <c r="I1785" i="12"/>
  <c r="J1785" i="12" s="1"/>
  <c r="I1793" i="12"/>
  <c r="J1793" i="12" s="1"/>
  <c r="I1801" i="12"/>
  <c r="J1801" i="12" s="1"/>
  <c r="I1809" i="12"/>
  <c r="J1809" i="12" s="1"/>
  <c r="I1817" i="12"/>
  <c r="J1817" i="12" s="1"/>
  <c r="I1825" i="12"/>
  <c r="J1825" i="12" s="1"/>
  <c r="I1833" i="12"/>
  <c r="J1833" i="12" s="1"/>
  <c r="I1841" i="12"/>
  <c r="J1841" i="12" s="1"/>
  <c r="I1849" i="12"/>
  <c r="J1849" i="12" s="1"/>
  <c r="I1857" i="12"/>
  <c r="J1857" i="12" s="1"/>
  <c r="I1865" i="12"/>
  <c r="J1865" i="12" s="1"/>
  <c r="I1873" i="12"/>
  <c r="J1873" i="12" s="1"/>
  <c r="I1881" i="12"/>
  <c r="J1881" i="12" s="1"/>
  <c r="I1889" i="12"/>
  <c r="J1889" i="12" s="1"/>
  <c r="I1897" i="12"/>
  <c r="J1897" i="12" s="1"/>
  <c r="I1905" i="12"/>
  <c r="J1905" i="12" s="1"/>
  <c r="I1913" i="12"/>
  <c r="J1913" i="12" s="1"/>
  <c r="I1921" i="12"/>
  <c r="J1921" i="12" s="1"/>
  <c r="I1929" i="12"/>
  <c r="J1929" i="12" s="1"/>
  <c r="I1937" i="12"/>
  <c r="J1937" i="12" s="1"/>
  <c r="I1945" i="12"/>
  <c r="J1945" i="12" s="1"/>
  <c r="I1953" i="12"/>
  <c r="J1953" i="12" s="1"/>
  <c r="I1961" i="12"/>
  <c r="J1961" i="12" s="1"/>
  <c r="I1969" i="12"/>
  <c r="J1969" i="12" s="1"/>
  <c r="I1977" i="12"/>
  <c r="J1977" i="12" s="1"/>
  <c r="I1985" i="12"/>
  <c r="J1985" i="12" s="1"/>
  <c r="I1993" i="12"/>
  <c r="J1993" i="12" s="1"/>
  <c r="I2001" i="12"/>
  <c r="J2001" i="12" s="1"/>
  <c r="I2009" i="12"/>
  <c r="J2009" i="12" s="1"/>
  <c r="I2017" i="12"/>
  <c r="J2017" i="12" s="1"/>
  <c r="I2025" i="12"/>
  <c r="J2025" i="12" s="1"/>
  <c r="I2033" i="12"/>
  <c r="J2033" i="12" s="1"/>
  <c r="I2041" i="12"/>
  <c r="J2041" i="12" s="1"/>
  <c r="K2041" i="12" s="1"/>
  <c r="I2049" i="12"/>
  <c r="J2049" i="12" s="1"/>
  <c r="K2049" i="12" s="1"/>
  <c r="I2057" i="12"/>
  <c r="J2057" i="12" s="1"/>
  <c r="K2057" i="12" s="1"/>
  <c r="I2065" i="12"/>
  <c r="J2065" i="12" s="1"/>
  <c r="I2073" i="12"/>
  <c r="J2073" i="12" s="1"/>
  <c r="K2073" i="12" s="1"/>
  <c r="I2081" i="12"/>
  <c r="J2081" i="12" s="1"/>
  <c r="I2089" i="12"/>
  <c r="J2089" i="12" s="1"/>
  <c r="I2097" i="12"/>
  <c r="J2097" i="12" s="1"/>
  <c r="I2105" i="12"/>
  <c r="J2105" i="12" s="1"/>
  <c r="I2113" i="12"/>
  <c r="J2113" i="12" s="1"/>
  <c r="I2121" i="12"/>
  <c r="J2121" i="12" s="1"/>
  <c r="I2129" i="12"/>
  <c r="J2129" i="12" s="1"/>
  <c r="I2137" i="12"/>
  <c r="J2137" i="12" s="1"/>
  <c r="I2145" i="12"/>
  <c r="J2145" i="12" s="1"/>
  <c r="K2145" i="12" s="1"/>
  <c r="I2153" i="12"/>
  <c r="J2153" i="12" s="1"/>
  <c r="I2161" i="12"/>
  <c r="J2161" i="12" s="1"/>
  <c r="K2161" i="12" s="1"/>
  <c r="I2169" i="12"/>
  <c r="J2169" i="12" s="1"/>
  <c r="K2169" i="12" s="1"/>
  <c r="I2177" i="12"/>
  <c r="J2177" i="12" s="1"/>
  <c r="K2177" i="12" s="1"/>
  <c r="I2185" i="12"/>
  <c r="J2185" i="12" s="1"/>
  <c r="K2185" i="12" s="1"/>
  <c r="I2193" i="12"/>
  <c r="J2193" i="12" s="1"/>
  <c r="K2193" i="12" s="1"/>
  <c r="I2201" i="12"/>
  <c r="J2201" i="12" s="1"/>
  <c r="K2201" i="12" s="1"/>
  <c r="I2209" i="12"/>
  <c r="J2209" i="12" s="1"/>
  <c r="K2209" i="12" s="1"/>
  <c r="I709" i="12"/>
  <c r="J709" i="12" s="1"/>
  <c r="I832" i="12"/>
  <c r="J832" i="12" s="1"/>
  <c r="I912" i="12"/>
  <c r="J912" i="12" s="1"/>
  <c r="I980" i="12"/>
  <c r="J980" i="12" s="1"/>
  <c r="K980" i="12" s="1"/>
  <c r="I1022" i="12"/>
  <c r="J1022" i="12" s="1"/>
  <c r="I1068" i="12"/>
  <c r="J1068" i="12" s="1"/>
  <c r="I1116" i="12"/>
  <c r="J1116" i="12" s="1"/>
  <c r="I1153" i="12"/>
  <c r="J1153" i="12" s="1"/>
  <c r="I1191" i="12"/>
  <c r="J1191" i="12" s="1"/>
  <c r="I1223" i="12"/>
  <c r="J1223" i="12" s="1"/>
  <c r="I1250" i="12"/>
  <c r="J1250" i="12" s="1"/>
  <c r="I730" i="12"/>
  <c r="J730" i="12" s="1"/>
  <c r="I847" i="12"/>
  <c r="J847" i="12" s="1"/>
  <c r="I927" i="12"/>
  <c r="J927" i="12" s="1"/>
  <c r="I982" i="12"/>
  <c r="J982" i="12" s="1"/>
  <c r="K982" i="12" s="1"/>
  <c r="I1030" i="12"/>
  <c r="J1030" i="12" s="1"/>
  <c r="I1072" i="12"/>
  <c r="J1072" i="12" s="1"/>
  <c r="I1119" i="12"/>
  <c r="J1119" i="12" s="1"/>
  <c r="I1159" i="12"/>
  <c r="J1159" i="12" s="1"/>
  <c r="I1193" i="12"/>
  <c r="J1193" i="12" s="1"/>
  <c r="I1228" i="12"/>
  <c r="J1228" i="12" s="1"/>
  <c r="I1256" i="12"/>
  <c r="J1256" i="12" s="1"/>
  <c r="I1282" i="12"/>
  <c r="J1282" i="12" s="1"/>
  <c r="I1311" i="12"/>
  <c r="J1311" i="12" s="1"/>
  <c r="I1340" i="12"/>
  <c r="J1340" i="12" s="1"/>
  <c r="I1365" i="12"/>
  <c r="J1365" i="12" s="1"/>
  <c r="I1384" i="12"/>
  <c r="J1384" i="12" s="1"/>
  <c r="I1403" i="12"/>
  <c r="J1403" i="12" s="1"/>
  <c r="I1421" i="12"/>
  <c r="J1421" i="12" s="1"/>
  <c r="I1439" i="12"/>
  <c r="J1439" i="12" s="1"/>
  <c r="I1455" i="12"/>
  <c r="J1455" i="12" s="1"/>
  <c r="I1471" i="12"/>
  <c r="J1471" i="12" s="1"/>
  <c r="I1487" i="12"/>
  <c r="J1487" i="12" s="1"/>
  <c r="I1503" i="12"/>
  <c r="J1503" i="12" s="1"/>
  <c r="I1519" i="12"/>
  <c r="J1519" i="12" s="1"/>
  <c r="I1535" i="12"/>
  <c r="J1535" i="12" s="1"/>
  <c r="I1551" i="12"/>
  <c r="J1551" i="12" s="1"/>
  <c r="K1551" i="12" s="1"/>
  <c r="I1567" i="12"/>
  <c r="J1567" i="12" s="1"/>
  <c r="I1583" i="12"/>
  <c r="J1583" i="12" s="1"/>
  <c r="I1599" i="12"/>
  <c r="J1599" i="12" s="1"/>
  <c r="I1615" i="12"/>
  <c r="J1615" i="12" s="1"/>
  <c r="I1631" i="12"/>
  <c r="J1631" i="12" s="1"/>
  <c r="I1647" i="12"/>
  <c r="J1647" i="12" s="1"/>
  <c r="I1661" i="12"/>
  <c r="J1661" i="12" s="1"/>
  <c r="I1671" i="12"/>
  <c r="J1671" i="12" s="1"/>
  <c r="I1682" i="12"/>
  <c r="J1682" i="12" s="1"/>
  <c r="I1691" i="12"/>
  <c r="J1691" i="12" s="1"/>
  <c r="I1700" i="12"/>
  <c r="J1700" i="12" s="1"/>
  <c r="I1708" i="12"/>
  <c r="J1708" i="12" s="1"/>
  <c r="I1716" i="12"/>
  <c r="J1716" i="12" s="1"/>
  <c r="I1724" i="12"/>
  <c r="J1724" i="12" s="1"/>
  <c r="I1732" i="12"/>
  <c r="J1732" i="12" s="1"/>
  <c r="I1740" i="12"/>
  <c r="J1740" i="12" s="1"/>
  <c r="I1748" i="12"/>
  <c r="J1748" i="12" s="1"/>
  <c r="I1756" i="12"/>
  <c r="J1756" i="12" s="1"/>
  <c r="I1764" i="12"/>
  <c r="J1764" i="12" s="1"/>
  <c r="I1772" i="12"/>
  <c r="J1772" i="12" s="1"/>
  <c r="I1780" i="12"/>
  <c r="J1780" i="12" s="1"/>
  <c r="I1788" i="12"/>
  <c r="J1788" i="12" s="1"/>
  <c r="I1796" i="12"/>
  <c r="J1796" i="12" s="1"/>
  <c r="I1804" i="12"/>
  <c r="J1804" i="12" s="1"/>
  <c r="I1812" i="12"/>
  <c r="J1812" i="12" s="1"/>
  <c r="I1820" i="12"/>
  <c r="J1820" i="12" s="1"/>
  <c r="I1828" i="12"/>
  <c r="J1828" i="12" s="1"/>
  <c r="I1836" i="12"/>
  <c r="J1836" i="12" s="1"/>
  <c r="I1844" i="12"/>
  <c r="J1844" i="12" s="1"/>
  <c r="I1852" i="12"/>
  <c r="J1852" i="12" s="1"/>
  <c r="I1860" i="12"/>
  <c r="J1860" i="12" s="1"/>
  <c r="I1868" i="12"/>
  <c r="J1868" i="12" s="1"/>
  <c r="I1876" i="12"/>
  <c r="J1876" i="12" s="1"/>
  <c r="I1884" i="12"/>
  <c r="J1884" i="12" s="1"/>
  <c r="I1892" i="12"/>
  <c r="J1892" i="12" s="1"/>
  <c r="I1900" i="12"/>
  <c r="J1900" i="12" s="1"/>
  <c r="I1908" i="12"/>
  <c r="J1908" i="12" s="1"/>
  <c r="I1916" i="12"/>
  <c r="J1916" i="12" s="1"/>
  <c r="I1924" i="12"/>
  <c r="J1924" i="12" s="1"/>
  <c r="I1932" i="12"/>
  <c r="J1932" i="12" s="1"/>
  <c r="I1940" i="12"/>
  <c r="J1940" i="12" s="1"/>
  <c r="I1948" i="12"/>
  <c r="J1948" i="12" s="1"/>
  <c r="I1956" i="12"/>
  <c r="J1956" i="12" s="1"/>
  <c r="I1964" i="12"/>
  <c r="J1964" i="12" s="1"/>
  <c r="I1972" i="12"/>
  <c r="J1972" i="12" s="1"/>
  <c r="I1980" i="12"/>
  <c r="J1980" i="12" s="1"/>
  <c r="I1988" i="12"/>
  <c r="J1988" i="12" s="1"/>
  <c r="I1996" i="12"/>
  <c r="J1996" i="12" s="1"/>
  <c r="I2004" i="12"/>
  <c r="J2004" i="12" s="1"/>
  <c r="I2012" i="12"/>
  <c r="J2012" i="12" s="1"/>
  <c r="I2020" i="12"/>
  <c r="J2020" i="12" s="1"/>
  <c r="I2028" i="12"/>
  <c r="J2028" i="12" s="1"/>
  <c r="I2036" i="12"/>
  <c r="J2036" i="12" s="1"/>
  <c r="I2044" i="12"/>
  <c r="J2044" i="12" s="1"/>
  <c r="K2044" i="12" s="1"/>
  <c r="I2052" i="12"/>
  <c r="J2052" i="12" s="1"/>
  <c r="I2060" i="12"/>
  <c r="J2060" i="12" s="1"/>
  <c r="K2060" i="12" s="1"/>
  <c r="I2068" i="12"/>
  <c r="J2068" i="12" s="1"/>
  <c r="K2068" i="12" s="1"/>
  <c r="I2076" i="12"/>
  <c r="J2076" i="12" s="1"/>
  <c r="I2084" i="12"/>
  <c r="J2084" i="12" s="1"/>
  <c r="I2092" i="12"/>
  <c r="J2092" i="12" s="1"/>
  <c r="I2100" i="12"/>
  <c r="J2100" i="12" s="1"/>
  <c r="I2108" i="12"/>
  <c r="J2108" i="12" s="1"/>
  <c r="I2116" i="12"/>
  <c r="J2116" i="12" s="1"/>
  <c r="I2124" i="12"/>
  <c r="J2124" i="12" s="1"/>
  <c r="I2132" i="12"/>
  <c r="J2132" i="12" s="1"/>
  <c r="I2140" i="12"/>
  <c r="J2140" i="12" s="1"/>
  <c r="I2148" i="12"/>
  <c r="J2148" i="12" s="1"/>
  <c r="K2148" i="12" s="1"/>
  <c r="I2156" i="12"/>
  <c r="J2156" i="12" s="1"/>
  <c r="K2156" i="12" s="1"/>
  <c r="I2164" i="12"/>
  <c r="J2164" i="12" s="1"/>
  <c r="K2164" i="12" s="1"/>
  <c r="I2172" i="12"/>
  <c r="J2172" i="12" s="1"/>
  <c r="K2172" i="12" s="1"/>
  <c r="I2180" i="12"/>
  <c r="J2180" i="12" s="1"/>
  <c r="K2180" i="12" s="1"/>
  <c r="I2188" i="12"/>
  <c r="J2188" i="12" s="1"/>
  <c r="K2188" i="12" s="1"/>
  <c r="I2196" i="12"/>
  <c r="J2196" i="12" s="1"/>
  <c r="K2196" i="12" s="1"/>
  <c r="I2204" i="12"/>
  <c r="J2204" i="12" s="1"/>
  <c r="K2204" i="12" s="1"/>
  <c r="I2212" i="12"/>
  <c r="J2212" i="12" s="1"/>
  <c r="K2212" i="12" s="1"/>
  <c r="I2220" i="12"/>
  <c r="J2220" i="12" s="1"/>
  <c r="I2228" i="12"/>
  <c r="J2228" i="12" s="1"/>
  <c r="I2236" i="12"/>
  <c r="J2236" i="12" s="1"/>
  <c r="I2244" i="12"/>
  <c r="J2244" i="12" s="1"/>
  <c r="I2252" i="12"/>
  <c r="J2252" i="12" s="1"/>
  <c r="I2260" i="12"/>
  <c r="J2260" i="12" s="1"/>
  <c r="I2268" i="12"/>
  <c r="J2268" i="12" s="1"/>
  <c r="I2276" i="12"/>
  <c r="J2276" i="12" s="1"/>
  <c r="I2284" i="12"/>
  <c r="J2284" i="12" s="1"/>
  <c r="I2292" i="12"/>
  <c r="J2292" i="12" s="1"/>
  <c r="I2300" i="12"/>
  <c r="J2300" i="12" s="1"/>
  <c r="K2300" i="12" s="1"/>
  <c r="I2308" i="12"/>
  <c r="J2308" i="12" s="1"/>
  <c r="K2308" i="12" s="1"/>
  <c r="I2316" i="12"/>
  <c r="J2316" i="12" s="1"/>
  <c r="I2324" i="12"/>
  <c r="J2324" i="12" s="1"/>
  <c r="I2332" i="12"/>
  <c r="J2332" i="12" s="1"/>
  <c r="I685" i="12"/>
  <c r="J685" i="12" s="1"/>
  <c r="I1186" i="12"/>
  <c r="J1186" i="12" s="1"/>
  <c r="I1334" i="12"/>
  <c r="J1334" i="12" s="1"/>
  <c r="I1420" i="12"/>
  <c r="J1420" i="12" s="1"/>
  <c r="I1486" i="12"/>
  <c r="J1486" i="12" s="1"/>
  <c r="I1550" i="12"/>
  <c r="J1550" i="12" s="1"/>
  <c r="I1614" i="12"/>
  <c r="J1614" i="12" s="1"/>
  <c r="I1670" i="12"/>
  <c r="J1670" i="12" s="1"/>
  <c r="I1707" i="12"/>
  <c r="J1707" i="12" s="1"/>
  <c r="I1739" i="12"/>
  <c r="J1739" i="12" s="1"/>
  <c r="I1771" i="12"/>
  <c r="J1771" i="12" s="1"/>
  <c r="I1803" i="12"/>
  <c r="J1803" i="12" s="1"/>
  <c r="I1835" i="12"/>
  <c r="J1835" i="12" s="1"/>
  <c r="I1867" i="12"/>
  <c r="J1867" i="12" s="1"/>
  <c r="I1899" i="12"/>
  <c r="J1899" i="12" s="1"/>
  <c r="I1931" i="12"/>
  <c r="J1931" i="12" s="1"/>
  <c r="I1963" i="12"/>
  <c r="J1963" i="12" s="1"/>
  <c r="I1995" i="12"/>
  <c r="J1995" i="12" s="1"/>
  <c r="I2027" i="12"/>
  <c r="J2027" i="12" s="1"/>
  <c r="I2059" i="12"/>
  <c r="J2059" i="12" s="1"/>
  <c r="K2059" i="12" s="1"/>
  <c r="I2091" i="12"/>
  <c r="J2091" i="12" s="1"/>
  <c r="I2123" i="12"/>
  <c r="J2123" i="12" s="1"/>
  <c r="I2155" i="12"/>
  <c r="J2155" i="12" s="1"/>
  <c r="I2187" i="12"/>
  <c r="J2187" i="12" s="1"/>
  <c r="K2187" i="12" s="1"/>
  <c r="I2217" i="12"/>
  <c r="J2217" i="12" s="1"/>
  <c r="I824" i="12"/>
  <c r="J824" i="12" s="1"/>
  <c r="I1218" i="12"/>
  <c r="J1218" i="12" s="1"/>
  <c r="I1360" i="12"/>
  <c r="J1360" i="12" s="1"/>
  <c r="I1436" i="12"/>
  <c r="J1436" i="12" s="1"/>
  <c r="I1500" i="12"/>
  <c r="J1500" i="12" s="1"/>
  <c r="I1564" i="12"/>
  <c r="J1564" i="12" s="1"/>
  <c r="I1628" i="12"/>
  <c r="J1628" i="12" s="1"/>
  <c r="I1679" i="12"/>
  <c r="J1679" i="12" s="1"/>
  <c r="I1714" i="12"/>
  <c r="J1714" i="12" s="1"/>
  <c r="I1746" i="12"/>
  <c r="J1746" i="12" s="1"/>
  <c r="I1778" i="12"/>
  <c r="J1778" i="12" s="1"/>
  <c r="I1810" i="12"/>
  <c r="J1810" i="12" s="1"/>
  <c r="I1842" i="12"/>
  <c r="J1842" i="12" s="1"/>
  <c r="I1874" i="12"/>
  <c r="J1874" i="12" s="1"/>
  <c r="I1906" i="12"/>
  <c r="J1906" i="12" s="1"/>
  <c r="I1938" i="12"/>
  <c r="J1938" i="12" s="1"/>
  <c r="I1970" i="12"/>
  <c r="J1970" i="12" s="1"/>
  <c r="I2002" i="12"/>
  <c r="J2002" i="12" s="1"/>
  <c r="I2034" i="12"/>
  <c r="J2034" i="12" s="1"/>
  <c r="I2066" i="12"/>
  <c r="J2066" i="12" s="1"/>
  <c r="I2098" i="12"/>
  <c r="J2098" i="12" s="1"/>
  <c r="I2130" i="12"/>
  <c r="J2130" i="12" s="1"/>
  <c r="I2162" i="12"/>
  <c r="J2162" i="12" s="1"/>
  <c r="K2162" i="12" s="1"/>
  <c r="I2194" i="12"/>
  <c r="J2194" i="12" s="1"/>
  <c r="K2194" i="12" s="1"/>
  <c r="I2218" i="12"/>
  <c r="J2218" i="12" s="1"/>
  <c r="I2234" i="12"/>
  <c r="J2234" i="12" s="1"/>
  <c r="I2250" i="12"/>
  <c r="J2250" i="12" s="1"/>
  <c r="I2266" i="12"/>
  <c r="J2266" i="12" s="1"/>
  <c r="I2282" i="12"/>
  <c r="J2282" i="12" s="1"/>
  <c r="I2298" i="12"/>
  <c r="J2298" i="12" s="1"/>
  <c r="I2314" i="12"/>
  <c r="J2314" i="12" s="1"/>
  <c r="K2314" i="12" s="1"/>
  <c r="I2330" i="12"/>
  <c r="J2330" i="12" s="1"/>
  <c r="I2345" i="12"/>
  <c r="J2345" i="12" s="1"/>
  <c r="I2356" i="12"/>
  <c r="J2356" i="12" s="1"/>
  <c r="I2370" i="12"/>
  <c r="J2370" i="12" s="1"/>
  <c r="I2381" i="12"/>
  <c r="J2381" i="12" s="1"/>
  <c r="I2395" i="12"/>
  <c r="J2395" i="12" s="1"/>
  <c r="I2409" i="12"/>
  <c r="J2409" i="12" s="1"/>
  <c r="K2409" i="12" s="1"/>
  <c r="I2420" i="12"/>
  <c r="J2420" i="12" s="1"/>
  <c r="I2434" i="12"/>
  <c r="J2434" i="12" s="1"/>
  <c r="K2434" i="12" s="1"/>
  <c r="I2445" i="12"/>
  <c r="J2445" i="12" s="1"/>
  <c r="K2445" i="12" s="1"/>
  <c r="I2459" i="12"/>
  <c r="J2459" i="12" s="1"/>
  <c r="K2459" i="12" s="1"/>
  <c r="I2473" i="12"/>
  <c r="J2473" i="12" s="1"/>
  <c r="K2473" i="12" s="1"/>
  <c r="I2484" i="12"/>
  <c r="J2484" i="12" s="1"/>
  <c r="K2484" i="12" s="1"/>
  <c r="I2498" i="12"/>
  <c r="J2498" i="12" s="1"/>
  <c r="K2498" i="12" s="1"/>
  <c r="I2509" i="12"/>
  <c r="J2509" i="12" s="1"/>
  <c r="K2509" i="12" s="1"/>
  <c r="I2523" i="12"/>
  <c r="J2523" i="12" s="1"/>
  <c r="K2523" i="12" s="1"/>
  <c r="I2537" i="12"/>
  <c r="J2537" i="12" s="1"/>
  <c r="I2548" i="12"/>
  <c r="J2548" i="12" s="1"/>
  <c r="K2548" i="12" s="1"/>
  <c r="I2562" i="12"/>
  <c r="J2562" i="12" s="1"/>
  <c r="K2562" i="12" s="1"/>
  <c r="I2573" i="12"/>
  <c r="J2573" i="12" s="1"/>
  <c r="I2587" i="12"/>
  <c r="J2587" i="12" s="1"/>
  <c r="K2587" i="12" s="1"/>
  <c r="I2601" i="12"/>
  <c r="J2601" i="12" s="1"/>
  <c r="I2612" i="12"/>
  <c r="J2612" i="12" s="1"/>
  <c r="K2612" i="12" s="1"/>
  <c r="I2626" i="12"/>
  <c r="J2626" i="12" s="1"/>
  <c r="K2626" i="12" s="1"/>
  <c r="I2637" i="12"/>
  <c r="J2637" i="12" s="1"/>
  <c r="I2651" i="12"/>
  <c r="J2651" i="12" s="1"/>
  <c r="K2651" i="12" s="1"/>
  <c r="I2665" i="12"/>
  <c r="J2665" i="12" s="1"/>
  <c r="K2665" i="12" s="1"/>
  <c r="I2676" i="12"/>
  <c r="J2676" i="12" s="1"/>
  <c r="K2676" i="12" s="1"/>
  <c r="I2690" i="12"/>
  <c r="J2690" i="12" s="1"/>
  <c r="K2690" i="12" s="1"/>
  <c r="I2701" i="12"/>
  <c r="J2701" i="12" s="1"/>
  <c r="K2701" i="12" s="1"/>
  <c r="I2715" i="12"/>
  <c r="J2715" i="12" s="1"/>
  <c r="I2729" i="12"/>
  <c r="J2729" i="12" s="1"/>
  <c r="I2740" i="12"/>
  <c r="J2740" i="12" s="1"/>
  <c r="I2754" i="12"/>
  <c r="J2754" i="12" s="1"/>
  <c r="I2765" i="12"/>
  <c r="J2765" i="12" s="1"/>
  <c r="I2773" i="12"/>
  <c r="J2773" i="12" s="1"/>
  <c r="I2781" i="12"/>
  <c r="J2781" i="12" s="1"/>
  <c r="I2789" i="12"/>
  <c r="J2789" i="12" s="1"/>
  <c r="I2797" i="12"/>
  <c r="J2797" i="12" s="1"/>
  <c r="I2805" i="12"/>
  <c r="J2805" i="12" s="1"/>
  <c r="I2813" i="12"/>
  <c r="J2813" i="12" s="1"/>
  <c r="I2821" i="12"/>
  <c r="J2821" i="12" s="1"/>
  <c r="I2829" i="12"/>
  <c r="J2829" i="12" s="1"/>
  <c r="I2837" i="12"/>
  <c r="J2837" i="12" s="1"/>
  <c r="I2845" i="12"/>
  <c r="J2845" i="12" s="1"/>
  <c r="I2853" i="12"/>
  <c r="J2853" i="12" s="1"/>
  <c r="I2861" i="12"/>
  <c r="J2861" i="12" s="1"/>
  <c r="I2869" i="12"/>
  <c r="J2869" i="12" s="1"/>
  <c r="I2877" i="12"/>
  <c r="J2877" i="12" s="1"/>
  <c r="I2885" i="12"/>
  <c r="J2885" i="12" s="1"/>
  <c r="I2893" i="12"/>
  <c r="J2893" i="12" s="1"/>
  <c r="I2901" i="12"/>
  <c r="J2901" i="12" s="1"/>
  <c r="I2909" i="12"/>
  <c r="J2909" i="12" s="1"/>
  <c r="I2917" i="12"/>
  <c r="J2917" i="12" s="1"/>
  <c r="I2925" i="12"/>
  <c r="J2925" i="12" s="1"/>
  <c r="I2933" i="12"/>
  <c r="J2933" i="12" s="1"/>
  <c r="I2941" i="12"/>
  <c r="J2941" i="12" s="1"/>
  <c r="I2949" i="12"/>
  <c r="J2949" i="12" s="1"/>
  <c r="I2957" i="12"/>
  <c r="J2957" i="12" s="1"/>
  <c r="I2965" i="12"/>
  <c r="J2965" i="12" s="1"/>
  <c r="I910" i="12"/>
  <c r="J910" i="12" s="1"/>
  <c r="I1248" i="12"/>
  <c r="J1248" i="12" s="1"/>
  <c r="I1363" i="12"/>
  <c r="J1363" i="12" s="1"/>
  <c r="I1438" i="12"/>
  <c r="J1438" i="12" s="1"/>
  <c r="I1502" i="12"/>
  <c r="J1502" i="12" s="1"/>
  <c r="I1566" i="12"/>
  <c r="J1566" i="12" s="1"/>
  <c r="I1630" i="12"/>
  <c r="J1630" i="12" s="1"/>
  <c r="I1681" i="12"/>
  <c r="J1681" i="12" s="1"/>
  <c r="I1715" i="12"/>
  <c r="J1715" i="12" s="1"/>
  <c r="I1747" i="12"/>
  <c r="J1747" i="12" s="1"/>
  <c r="I1779" i="12"/>
  <c r="J1779" i="12" s="1"/>
  <c r="I1811" i="12"/>
  <c r="J1811" i="12" s="1"/>
  <c r="I1843" i="12"/>
  <c r="J1843" i="12" s="1"/>
  <c r="I1875" i="12"/>
  <c r="J1875" i="12" s="1"/>
  <c r="I1907" i="12"/>
  <c r="J1907" i="12" s="1"/>
  <c r="I1939" i="12"/>
  <c r="J1939" i="12" s="1"/>
  <c r="I1971" i="12"/>
  <c r="J1971" i="12" s="1"/>
  <c r="I2003" i="12"/>
  <c r="J2003" i="12" s="1"/>
  <c r="I2035" i="12"/>
  <c r="J2035" i="12" s="1"/>
  <c r="I2067" i="12"/>
  <c r="J2067" i="12" s="1"/>
  <c r="I2099" i="12"/>
  <c r="J2099" i="12" s="1"/>
  <c r="I2131" i="12"/>
  <c r="J2131" i="12" s="1"/>
  <c r="I2163" i="12"/>
  <c r="J2163" i="12" s="1"/>
  <c r="K2163" i="12" s="1"/>
  <c r="I2195" i="12"/>
  <c r="J2195" i="12" s="1"/>
  <c r="K2195" i="12" s="1"/>
  <c r="I2219" i="12"/>
  <c r="J2219" i="12" s="1"/>
  <c r="I2235" i="12"/>
  <c r="J2235" i="12" s="1"/>
  <c r="I2251" i="12"/>
  <c r="J2251" i="12" s="1"/>
  <c r="I2267" i="12"/>
  <c r="J2267" i="12" s="1"/>
  <c r="I2283" i="12"/>
  <c r="J2283" i="12" s="1"/>
  <c r="I2299" i="12"/>
  <c r="J2299" i="12" s="1"/>
  <c r="K2299" i="12" s="1"/>
  <c r="I2315" i="12"/>
  <c r="J2315" i="12" s="1"/>
  <c r="K2315" i="12" s="1"/>
  <c r="I970" i="12"/>
  <c r="J970" i="12" s="1"/>
  <c r="I1277" i="12"/>
  <c r="J1277" i="12" s="1"/>
  <c r="I1381" i="12"/>
  <c r="J1381" i="12" s="1"/>
  <c r="I1452" i="12"/>
  <c r="J1452" i="12" s="1"/>
  <c r="I1516" i="12"/>
  <c r="J1516" i="12" s="1"/>
  <c r="I1580" i="12"/>
  <c r="J1580" i="12" s="1"/>
  <c r="I1644" i="12"/>
  <c r="J1644" i="12" s="1"/>
  <c r="I1689" i="12"/>
  <c r="J1689" i="12" s="1"/>
  <c r="K1689" i="12" s="1"/>
  <c r="I1722" i="12"/>
  <c r="J1722" i="12" s="1"/>
  <c r="I1754" i="12"/>
  <c r="J1754" i="12" s="1"/>
  <c r="I1786" i="12"/>
  <c r="J1786" i="12" s="1"/>
  <c r="I1818" i="12"/>
  <c r="J1818" i="12" s="1"/>
  <c r="I1850" i="12"/>
  <c r="J1850" i="12" s="1"/>
  <c r="I1882" i="12"/>
  <c r="J1882" i="12" s="1"/>
  <c r="I1914" i="12"/>
  <c r="J1914" i="12" s="1"/>
  <c r="I1946" i="12"/>
  <c r="J1946" i="12" s="1"/>
  <c r="I1978" i="12"/>
  <c r="J1978" i="12" s="1"/>
  <c r="I2010" i="12"/>
  <c r="J2010" i="12" s="1"/>
  <c r="I2042" i="12"/>
  <c r="J2042" i="12" s="1"/>
  <c r="K2042" i="12" s="1"/>
  <c r="I2074" i="12"/>
  <c r="J2074" i="12" s="1"/>
  <c r="I2106" i="12"/>
  <c r="J2106" i="12" s="1"/>
  <c r="I2138" i="12"/>
  <c r="J2138" i="12" s="1"/>
  <c r="I2170" i="12"/>
  <c r="J2170" i="12" s="1"/>
  <c r="K2170" i="12" s="1"/>
  <c r="I2202" i="12"/>
  <c r="J2202" i="12" s="1"/>
  <c r="K2202" i="12" s="1"/>
  <c r="I2221" i="12"/>
  <c r="J2221" i="12" s="1"/>
  <c r="I2237" i="12"/>
  <c r="J2237" i="12" s="1"/>
  <c r="I2253" i="12"/>
  <c r="J2253" i="12" s="1"/>
  <c r="I2269" i="12"/>
  <c r="J2269" i="12" s="1"/>
  <c r="I2285" i="12"/>
  <c r="J2285" i="12" s="1"/>
  <c r="K2285" i="12" s="1"/>
  <c r="I2301" i="12"/>
  <c r="J2301" i="12" s="1"/>
  <c r="I2317" i="12"/>
  <c r="J2317" i="12" s="1"/>
  <c r="K2317" i="12" s="1"/>
  <c r="I2333" i="12"/>
  <c r="J2333" i="12" s="1"/>
  <c r="I2347" i="12"/>
  <c r="J2347" i="12" s="1"/>
  <c r="I2361" i="12"/>
  <c r="J2361" i="12" s="1"/>
  <c r="I2372" i="12"/>
  <c r="J2372" i="12" s="1"/>
  <c r="I2386" i="12"/>
  <c r="J2386" i="12" s="1"/>
  <c r="I2397" i="12"/>
  <c r="J2397" i="12" s="1"/>
  <c r="K2397" i="12" s="1"/>
  <c r="I2411" i="12"/>
  <c r="J2411" i="12" s="1"/>
  <c r="K2411" i="12" s="1"/>
  <c r="I2425" i="12"/>
  <c r="J2425" i="12" s="1"/>
  <c r="K2425" i="12" s="1"/>
  <c r="I2436" i="12"/>
  <c r="J2436" i="12" s="1"/>
  <c r="K2436" i="12" s="1"/>
  <c r="I2450" i="12"/>
  <c r="J2450" i="12" s="1"/>
  <c r="K2450" i="12" s="1"/>
  <c r="I2461" i="12"/>
  <c r="J2461" i="12" s="1"/>
  <c r="K2461" i="12" s="1"/>
  <c r="I2475" i="12"/>
  <c r="J2475" i="12" s="1"/>
  <c r="K2475" i="12" s="1"/>
  <c r="I2489" i="12"/>
  <c r="J2489" i="12" s="1"/>
  <c r="K2489" i="12" s="1"/>
  <c r="I2500" i="12"/>
  <c r="J2500" i="12" s="1"/>
  <c r="K2500" i="12" s="1"/>
  <c r="I2514" i="12"/>
  <c r="J2514" i="12" s="1"/>
  <c r="K2514" i="12" s="1"/>
  <c r="I2525" i="12"/>
  <c r="J2525" i="12" s="1"/>
  <c r="K2525" i="12" s="1"/>
  <c r="I2539" i="12"/>
  <c r="J2539" i="12" s="1"/>
  <c r="K2539" i="12" s="1"/>
  <c r="I2553" i="12"/>
  <c r="J2553" i="12" s="1"/>
  <c r="K2553" i="12" s="1"/>
  <c r="I2564" i="12"/>
  <c r="J2564" i="12" s="1"/>
  <c r="I2578" i="12"/>
  <c r="J2578" i="12" s="1"/>
  <c r="K2578" i="12" s="1"/>
  <c r="I2589" i="12"/>
  <c r="J2589" i="12" s="1"/>
  <c r="K2589" i="12" s="1"/>
  <c r="I2603" i="12"/>
  <c r="J2603" i="12" s="1"/>
  <c r="I2617" i="12"/>
  <c r="J2617" i="12" s="1"/>
  <c r="I2628" i="12"/>
  <c r="J2628" i="12" s="1"/>
  <c r="K2628" i="12" s="1"/>
  <c r="I2642" i="12"/>
  <c r="J2642" i="12" s="1"/>
  <c r="K2642" i="12" s="1"/>
  <c r="I2653" i="12"/>
  <c r="J2653" i="12" s="1"/>
  <c r="K2653" i="12" s="1"/>
  <c r="I2667" i="12"/>
  <c r="J2667" i="12" s="1"/>
  <c r="K2667" i="12" s="1"/>
  <c r="I2681" i="12"/>
  <c r="J2681" i="12" s="1"/>
  <c r="K2681" i="12" s="1"/>
  <c r="I2692" i="12"/>
  <c r="J2692" i="12" s="1"/>
  <c r="K2692" i="12" s="1"/>
  <c r="I2706" i="12"/>
  <c r="J2706" i="12" s="1"/>
  <c r="K2706" i="12" s="1"/>
  <c r="I2717" i="12"/>
  <c r="J2717" i="12" s="1"/>
  <c r="I2731" i="12"/>
  <c r="J2731" i="12" s="1"/>
  <c r="I2745" i="12"/>
  <c r="J2745" i="12" s="1"/>
  <c r="I2756" i="12"/>
  <c r="J2756" i="12" s="1"/>
  <c r="I2767" i="12"/>
  <c r="J2767" i="12" s="1"/>
  <c r="I2775" i="12"/>
  <c r="J2775" i="12" s="1"/>
  <c r="I2783" i="12"/>
  <c r="J2783" i="12" s="1"/>
  <c r="I2791" i="12"/>
  <c r="J2791" i="12" s="1"/>
  <c r="I2799" i="12"/>
  <c r="J2799" i="12" s="1"/>
  <c r="I2807" i="12"/>
  <c r="J2807" i="12" s="1"/>
  <c r="I2815" i="12"/>
  <c r="J2815" i="12" s="1"/>
  <c r="I2823" i="12"/>
  <c r="J2823" i="12" s="1"/>
  <c r="I2831" i="12"/>
  <c r="J2831" i="12" s="1"/>
  <c r="I2839" i="12"/>
  <c r="J2839" i="12" s="1"/>
  <c r="I2847" i="12"/>
  <c r="J2847" i="12" s="1"/>
  <c r="I2855" i="12"/>
  <c r="J2855" i="12" s="1"/>
  <c r="I2863" i="12"/>
  <c r="J2863" i="12" s="1"/>
  <c r="I2871" i="12"/>
  <c r="J2871" i="12" s="1"/>
  <c r="I2879" i="12"/>
  <c r="J2879" i="12" s="1"/>
  <c r="I2887" i="12"/>
  <c r="J2887" i="12" s="1"/>
  <c r="I2895" i="12"/>
  <c r="J2895" i="12" s="1"/>
  <c r="I2903" i="12"/>
  <c r="J2903" i="12" s="1"/>
  <c r="I2911" i="12"/>
  <c r="J2911" i="12" s="1"/>
  <c r="I2919" i="12"/>
  <c r="J2919" i="12" s="1"/>
  <c r="I2927" i="12"/>
  <c r="J2927" i="12" s="1"/>
  <c r="I1015" i="12"/>
  <c r="J1015" i="12" s="1"/>
  <c r="I1279" i="12"/>
  <c r="J1279" i="12" s="1"/>
  <c r="I1383" i="12"/>
  <c r="J1383" i="12" s="1"/>
  <c r="I1454" i="12"/>
  <c r="J1454" i="12" s="1"/>
  <c r="I1518" i="12"/>
  <c r="J1518" i="12" s="1"/>
  <c r="I1582" i="12"/>
  <c r="J1582" i="12" s="1"/>
  <c r="I1646" i="12"/>
  <c r="J1646" i="12" s="1"/>
  <c r="I1690" i="12"/>
  <c r="J1690" i="12" s="1"/>
  <c r="I1723" i="12"/>
  <c r="J1723" i="12" s="1"/>
  <c r="I1755" i="12"/>
  <c r="J1755" i="12" s="1"/>
  <c r="I1787" i="12"/>
  <c r="J1787" i="12" s="1"/>
  <c r="I1819" i="12"/>
  <c r="J1819" i="12" s="1"/>
  <c r="I1851" i="12"/>
  <c r="J1851" i="12" s="1"/>
  <c r="I1883" i="12"/>
  <c r="J1883" i="12" s="1"/>
  <c r="I1915" i="12"/>
  <c r="J1915" i="12" s="1"/>
  <c r="I1947" i="12"/>
  <c r="J1947" i="12" s="1"/>
  <c r="I1979" i="12"/>
  <c r="J1979" i="12" s="1"/>
  <c r="I2011" i="12"/>
  <c r="J2011" i="12" s="1"/>
  <c r="I2043" i="12"/>
  <c r="J2043" i="12" s="1"/>
  <c r="K2043" i="12" s="1"/>
  <c r="I2075" i="12"/>
  <c r="J2075" i="12" s="1"/>
  <c r="I2107" i="12"/>
  <c r="J2107" i="12" s="1"/>
  <c r="I2139" i="12"/>
  <c r="J2139" i="12" s="1"/>
  <c r="I2171" i="12"/>
  <c r="J2171" i="12" s="1"/>
  <c r="K2171" i="12" s="1"/>
  <c r="I2203" i="12"/>
  <c r="J2203" i="12" s="1"/>
  <c r="K2203" i="12" s="1"/>
  <c r="I2225" i="12"/>
  <c r="J2225" i="12" s="1"/>
  <c r="I2241" i="12"/>
  <c r="J2241" i="12" s="1"/>
  <c r="I2257" i="12"/>
  <c r="J2257" i="12" s="1"/>
  <c r="I2273" i="12"/>
  <c r="J2273" i="12" s="1"/>
  <c r="I2289" i="12"/>
  <c r="J2289" i="12" s="1"/>
  <c r="I2305" i="12"/>
  <c r="J2305" i="12" s="1"/>
  <c r="K2305" i="12" s="1"/>
  <c r="I2321" i="12"/>
  <c r="J2321" i="12" s="1"/>
  <c r="I2337" i="12"/>
  <c r="J2337" i="12" s="1"/>
  <c r="I2348" i="12"/>
  <c r="J2348" i="12" s="1"/>
  <c r="I2362" i="12"/>
  <c r="J2362" i="12" s="1"/>
  <c r="I2373" i="12"/>
  <c r="J2373" i="12" s="1"/>
  <c r="I2387" i="12"/>
  <c r="J2387" i="12" s="1"/>
  <c r="I2401" i="12"/>
  <c r="J2401" i="12" s="1"/>
  <c r="K2401" i="12" s="1"/>
  <c r="I2412" i="12"/>
  <c r="J2412" i="12" s="1"/>
  <c r="I2426" i="12"/>
  <c r="J2426" i="12" s="1"/>
  <c r="I2437" i="12"/>
  <c r="J2437" i="12" s="1"/>
  <c r="K2437" i="12" s="1"/>
  <c r="I2451" i="12"/>
  <c r="J2451" i="12" s="1"/>
  <c r="K2451" i="12" s="1"/>
  <c r="I2465" i="12"/>
  <c r="J2465" i="12" s="1"/>
  <c r="K2465" i="12" s="1"/>
  <c r="I2476" i="12"/>
  <c r="J2476" i="12" s="1"/>
  <c r="K2476" i="12" s="1"/>
  <c r="I2490" i="12"/>
  <c r="J2490" i="12" s="1"/>
  <c r="K2490" i="12" s="1"/>
  <c r="I2501" i="12"/>
  <c r="J2501" i="12" s="1"/>
  <c r="K2501" i="12" s="1"/>
  <c r="I2515" i="12"/>
  <c r="J2515" i="12" s="1"/>
  <c r="K2515" i="12" s="1"/>
  <c r="I2529" i="12"/>
  <c r="J2529" i="12" s="1"/>
  <c r="K2529" i="12" s="1"/>
  <c r="I2540" i="12"/>
  <c r="J2540" i="12" s="1"/>
  <c r="I2554" i="12"/>
  <c r="J2554" i="12" s="1"/>
  <c r="K2554" i="12" s="1"/>
  <c r="I2565" i="12"/>
  <c r="J2565" i="12" s="1"/>
  <c r="K2565" i="12" s="1"/>
  <c r="I2579" i="12"/>
  <c r="J2579" i="12" s="1"/>
  <c r="I2593" i="12"/>
  <c r="J2593" i="12" s="1"/>
  <c r="K2593" i="12" s="1"/>
  <c r="I2604" i="12"/>
  <c r="J2604" i="12" s="1"/>
  <c r="K2604" i="12" s="1"/>
  <c r="I2618" i="12"/>
  <c r="J2618" i="12" s="1"/>
  <c r="K2618" i="12" s="1"/>
  <c r="I2629" i="12"/>
  <c r="J2629" i="12" s="1"/>
  <c r="I2643" i="12"/>
  <c r="J2643" i="12" s="1"/>
  <c r="K2643" i="12" s="1"/>
  <c r="I2657" i="12"/>
  <c r="J2657" i="12" s="1"/>
  <c r="K2657" i="12" s="1"/>
  <c r="I2668" i="12"/>
  <c r="J2668" i="12" s="1"/>
  <c r="K2668" i="12" s="1"/>
  <c r="I2682" i="12"/>
  <c r="J2682" i="12" s="1"/>
  <c r="K2682" i="12" s="1"/>
  <c r="I2693" i="12"/>
  <c r="J2693" i="12" s="1"/>
  <c r="K2693" i="12" s="1"/>
  <c r="I2707" i="12"/>
  <c r="J2707" i="12" s="1"/>
  <c r="K2707" i="12" s="1"/>
  <c r="I2721" i="12"/>
  <c r="J2721" i="12" s="1"/>
  <c r="I2732" i="12"/>
  <c r="J2732" i="12" s="1"/>
  <c r="I2746" i="12"/>
  <c r="J2746" i="12" s="1"/>
  <c r="I2757" i="12"/>
  <c r="J2757" i="12" s="1"/>
  <c r="I2768" i="12"/>
  <c r="J2768" i="12" s="1"/>
  <c r="I2776" i="12"/>
  <c r="J2776" i="12" s="1"/>
  <c r="I2784" i="12"/>
  <c r="J2784" i="12" s="1"/>
  <c r="I2792" i="12"/>
  <c r="J2792" i="12" s="1"/>
  <c r="I2800" i="12"/>
  <c r="J2800" i="12" s="1"/>
  <c r="I2808" i="12"/>
  <c r="J2808" i="12" s="1"/>
  <c r="I2816" i="12"/>
  <c r="J2816" i="12" s="1"/>
  <c r="I2824" i="12"/>
  <c r="J2824" i="12" s="1"/>
  <c r="I2832" i="12"/>
  <c r="J2832" i="12" s="1"/>
  <c r="I2840" i="12"/>
  <c r="J2840" i="12" s="1"/>
  <c r="I2848" i="12"/>
  <c r="J2848" i="12" s="1"/>
  <c r="I2856" i="12"/>
  <c r="J2856" i="12" s="1"/>
  <c r="I2864" i="12"/>
  <c r="J2864" i="12" s="1"/>
  <c r="I2872" i="12"/>
  <c r="J2872" i="12" s="1"/>
  <c r="I2880" i="12"/>
  <c r="J2880" i="12" s="1"/>
  <c r="I2888" i="12"/>
  <c r="J2888" i="12" s="1"/>
  <c r="I2896" i="12"/>
  <c r="J2896" i="12" s="1"/>
  <c r="I2904" i="12"/>
  <c r="J2904" i="12" s="1"/>
  <c r="I2912" i="12"/>
  <c r="J2912" i="12" s="1"/>
  <c r="I2920" i="12"/>
  <c r="J2920" i="12" s="1"/>
  <c r="I1108" i="12"/>
  <c r="J1108" i="12" s="1"/>
  <c r="I1309" i="12"/>
  <c r="J1309" i="12" s="1"/>
  <c r="I1401" i="12"/>
  <c r="J1401" i="12" s="1"/>
  <c r="I1470" i="12"/>
  <c r="J1470" i="12" s="1"/>
  <c r="I1534" i="12"/>
  <c r="J1534" i="12" s="1"/>
  <c r="I1598" i="12"/>
  <c r="J1598" i="12" s="1"/>
  <c r="I1660" i="12"/>
  <c r="J1660" i="12" s="1"/>
  <c r="I1699" i="12"/>
  <c r="J1699" i="12" s="1"/>
  <c r="I1731" i="12"/>
  <c r="J1731" i="12" s="1"/>
  <c r="I1763" i="12"/>
  <c r="J1763" i="12" s="1"/>
  <c r="I1795" i="12"/>
  <c r="J1795" i="12" s="1"/>
  <c r="I1827" i="12"/>
  <c r="J1827" i="12" s="1"/>
  <c r="I1859" i="12"/>
  <c r="J1859" i="12" s="1"/>
  <c r="I1891" i="12"/>
  <c r="J1891" i="12" s="1"/>
  <c r="I1923" i="12"/>
  <c r="J1923" i="12" s="1"/>
  <c r="I1955" i="12"/>
  <c r="J1955" i="12" s="1"/>
  <c r="I1987" i="12"/>
  <c r="J1987" i="12" s="1"/>
  <c r="I2019" i="12"/>
  <c r="J2019" i="12" s="1"/>
  <c r="I2051" i="12"/>
  <c r="J2051" i="12" s="1"/>
  <c r="K2051" i="12" s="1"/>
  <c r="I2083" i="12"/>
  <c r="J2083" i="12" s="1"/>
  <c r="I2115" i="12"/>
  <c r="J2115" i="12" s="1"/>
  <c r="I2147" i="12"/>
  <c r="J2147" i="12" s="1"/>
  <c r="K2147" i="12" s="1"/>
  <c r="I2179" i="12"/>
  <c r="J2179" i="12" s="1"/>
  <c r="K2179" i="12" s="1"/>
  <c r="I2211" i="12"/>
  <c r="J2211" i="12" s="1"/>
  <c r="K2211" i="12" s="1"/>
  <c r="I2227" i="12"/>
  <c r="J2227" i="12" s="1"/>
  <c r="I2243" i="12"/>
  <c r="J2243" i="12" s="1"/>
  <c r="I2259" i="12"/>
  <c r="J2259" i="12" s="1"/>
  <c r="I2275" i="12"/>
  <c r="J2275" i="12" s="1"/>
  <c r="I2291" i="12"/>
  <c r="J2291" i="12" s="1"/>
  <c r="K2291" i="12" s="1"/>
  <c r="I2307" i="12"/>
  <c r="J2307" i="12" s="1"/>
  <c r="I2323" i="12"/>
  <c r="J2323" i="12" s="1"/>
  <c r="I2339" i="12"/>
  <c r="J2339" i="12" s="1"/>
  <c r="I2353" i="12"/>
  <c r="J2353" i="12" s="1"/>
  <c r="I2364" i="12"/>
  <c r="J2364" i="12" s="1"/>
  <c r="I2378" i="12"/>
  <c r="J2378" i="12" s="1"/>
  <c r="I2389" i="12"/>
  <c r="J2389" i="12" s="1"/>
  <c r="I2403" i="12"/>
  <c r="J2403" i="12" s="1"/>
  <c r="K2403" i="12" s="1"/>
  <c r="I2417" i="12"/>
  <c r="J2417" i="12" s="1"/>
  <c r="K2417" i="12" s="1"/>
  <c r="I2428" i="12"/>
  <c r="J2428" i="12" s="1"/>
  <c r="I2442" i="12"/>
  <c r="J2442" i="12" s="1"/>
  <c r="K2442" i="12" s="1"/>
  <c r="I2453" i="12"/>
  <c r="J2453" i="12" s="1"/>
  <c r="K2453" i="12" s="1"/>
  <c r="I2467" i="12"/>
  <c r="J2467" i="12" s="1"/>
  <c r="K2467" i="12" s="1"/>
  <c r="I2481" i="12"/>
  <c r="J2481" i="12" s="1"/>
  <c r="K2481" i="12" s="1"/>
  <c r="I2492" i="12"/>
  <c r="J2492" i="12" s="1"/>
  <c r="K2492" i="12" s="1"/>
  <c r="I2506" i="12"/>
  <c r="J2506" i="12" s="1"/>
  <c r="K2506" i="12" s="1"/>
  <c r="I2517" i="12"/>
  <c r="J2517" i="12" s="1"/>
  <c r="K2517" i="12" s="1"/>
  <c r="I2531" i="12"/>
  <c r="J2531" i="12" s="1"/>
  <c r="K2531" i="12" s="1"/>
  <c r="I2545" i="12"/>
  <c r="J2545" i="12" s="1"/>
  <c r="K2545" i="12" s="1"/>
  <c r="I2556" i="12"/>
  <c r="J2556" i="12" s="1"/>
  <c r="K2556" i="12" s="1"/>
  <c r="I2570" i="12"/>
  <c r="J2570" i="12" s="1"/>
  <c r="I2581" i="12"/>
  <c r="J2581" i="12" s="1"/>
  <c r="K2581" i="12" s="1"/>
  <c r="I2595" i="12"/>
  <c r="J2595" i="12" s="1"/>
  <c r="I2609" i="12"/>
  <c r="J2609" i="12" s="1"/>
  <c r="I2620" i="12"/>
  <c r="J2620" i="12" s="1"/>
  <c r="K2620" i="12" s="1"/>
  <c r="I2634" i="12"/>
  <c r="J2634" i="12" s="1"/>
  <c r="K2634" i="12" s="1"/>
  <c r="I2645" i="12"/>
  <c r="J2645" i="12" s="1"/>
  <c r="K2645" i="12" s="1"/>
  <c r="I2659" i="12"/>
  <c r="J2659" i="12" s="1"/>
  <c r="K2659" i="12" s="1"/>
  <c r="I2673" i="12"/>
  <c r="J2673" i="12" s="1"/>
  <c r="K2673" i="12" s="1"/>
  <c r="I2684" i="12"/>
  <c r="J2684" i="12" s="1"/>
  <c r="K2684" i="12" s="1"/>
  <c r="I2698" i="12"/>
  <c r="J2698" i="12" s="1"/>
  <c r="K2698" i="12" s="1"/>
  <c r="I2709" i="12"/>
  <c r="J2709" i="12" s="1"/>
  <c r="K2709" i="12" s="1"/>
  <c r="I2723" i="12"/>
  <c r="J2723" i="12" s="1"/>
  <c r="I2737" i="12"/>
  <c r="J2737" i="12" s="1"/>
  <c r="I2748" i="12"/>
  <c r="J2748" i="12" s="1"/>
  <c r="I2762" i="12"/>
  <c r="J2762" i="12" s="1"/>
  <c r="I2770" i="12"/>
  <c r="J2770" i="12" s="1"/>
  <c r="I2778" i="12"/>
  <c r="J2778" i="12" s="1"/>
  <c r="I2786" i="12"/>
  <c r="J2786" i="12" s="1"/>
  <c r="I2794" i="12"/>
  <c r="J2794" i="12" s="1"/>
  <c r="I2802" i="12"/>
  <c r="J2802" i="12" s="1"/>
  <c r="I2810" i="12"/>
  <c r="J2810" i="12" s="1"/>
  <c r="I2818" i="12"/>
  <c r="J2818" i="12" s="1"/>
  <c r="I2826" i="12"/>
  <c r="J2826" i="12" s="1"/>
  <c r="I2834" i="12"/>
  <c r="J2834" i="12" s="1"/>
  <c r="I2842" i="12"/>
  <c r="J2842" i="12" s="1"/>
  <c r="I2850" i="12"/>
  <c r="J2850" i="12" s="1"/>
  <c r="I2858" i="12"/>
  <c r="J2858" i="12" s="1"/>
  <c r="I2866" i="12"/>
  <c r="J2866" i="12" s="1"/>
  <c r="I2874" i="12"/>
  <c r="J2874" i="12" s="1"/>
  <c r="I2882" i="12"/>
  <c r="J2882" i="12" s="1"/>
  <c r="I2890" i="12"/>
  <c r="J2890" i="12" s="1"/>
  <c r="I2898" i="12"/>
  <c r="J2898" i="12" s="1"/>
  <c r="I2906" i="12"/>
  <c r="J2906" i="12" s="1"/>
  <c r="I2914" i="12"/>
  <c r="J2914" i="12" s="1"/>
  <c r="I2922" i="12"/>
  <c r="J2922" i="12" s="1"/>
  <c r="I1064" i="12"/>
  <c r="J1064" i="12" s="1"/>
  <c r="I1532" i="12"/>
  <c r="J1532" i="12" s="1"/>
  <c r="I1730" i="12"/>
  <c r="J1730" i="12" s="1"/>
  <c r="I1858" i="12"/>
  <c r="J1858" i="12" s="1"/>
  <c r="I1986" i="12"/>
  <c r="J1986" i="12" s="1"/>
  <c r="I2114" i="12"/>
  <c r="J2114" i="12" s="1"/>
  <c r="I2226" i="12"/>
  <c r="J2226" i="12" s="1"/>
  <c r="I2265" i="12"/>
  <c r="J2265" i="12" s="1"/>
  <c r="I2309" i="12"/>
  <c r="J2309" i="12" s="1"/>
  <c r="K2309" i="12" s="1"/>
  <c r="I2341" i="12"/>
  <c r="J2341" i="12" s="1"/>
  <c r="I2369" i="12"/>
  <c r="J2369" i="12" s="1"/>
  <c r="I2394" i="12"/>
  <c r="J2394" i="12" s="1"/>
  <c r="I2419" i="12"/>
  <c r="J2419" i="12" s="1"/>
  <c r="K2419" i="12" s="1"/>
  <c r="I2444" i="12"/>
  <c r="J2444" i="12" s="1"/>
  <c r="K2444" i="12" s="1"/>
  <c r="I2469" i="12"/>
  <c r="J2469" i="12" s="1"/>
  <c r="K2469" i="12" s="1"/>
  <c r="I2497" i="12"/>
  <c r="J2497" i="12" s="1"/>
  <c r="K2497" i="12" s="1"/>
  <c r="I2522" i="12"/>
  <c r="J2522" i="12" s="1"/>
  <c r="K2522" i="12" s="1"/>
  <c r="I2547" i="12"/>
  <c r="J2547" i="12" s="1"/>
  <c r="K2547" i="12" s="1"/>
  <c r="I2572" i="12"/>
  <c r="J2572" i="12" s="1"/>
  <c r="K2572" i="12" s="1"/>
  <c r="I2597" i="12"/>
  <c r="J2597" i="12" s="1"/>
  <c r="I2625" i="12"/>
  <c r="J2625" i="12" s="1"/>
  <c r="I2650" i="12"/>
  <c r="J2650" i="12" s="1"/>
  <c r="K2650" i="12" s="1"/>
  <c r="I2675" i="12"/>
  <c r="J2675" i="12" s="1"/>
  <c r="K2675" i="12" s="1"/>
  <c r="I2700" i="12"/>
  <c r="J2700" i="12" s="1"/>
  <c r="K2700" i="12" s="1"/>
  <c r="I2725" i="12"/>
  <c r="J2725" i="12" s="1"/>
  <c r="I2753" i="12"/>
  <c r="J2753" i="12" s="1"/>
  <c r="I2772" i="12"/>
  <c r="J2772" i="12" s="1"/>
  <c r="I2788" i="12"/>
  <c r="J2788" i="12" s="1"/>
  <c r="I2804" i="12"/>
  <c r="J2804" i="12" s="1"/>
  <c r="I2820" i="12"/>
  <c r="J2820" i="12" s="1"/>
  <c r="I2836" i="12"/>
  <c r="J2836" i="12" s="1"/>
  <c r="I2852" i="12"/>
  <c r="J2852" i="12" s="1"/>
  <c r="I2868" i="12"/>
  <c r="J2868" i="12" s="1"/>
  <c r="I2884" i="12"/>
  <c r="J2884" i="12" s="1"/>
  <c r="I2900" i="12"/>
  <c r="J2900" i="12" s="1"/>
  <c r="I2916" i="12"/>
  <c r="J2916" i="12" s="1"/>
  <c r="I2930" i="12"/>
  <c r="J2930" i="12" s="1"/>
  <c r="I2939" i="12"/>
  <c r="J2939" i="12" s="1"/>
  <c r="I2948" i="12"/>
  <c r="J2948" i="12" s="1"/>
  <c r="I2958" i="12"/>
  <c r="J2958" i="12" s="1"/>
  <c r="I2967" i="12"/>
  <c r="J2967" i="12" s="1"/>
  <c r="I2975" i="12"/>
  <c r="J2975" i="12" s="1"/>
  <c r="I2983" i="12"/>
  <c r="J2983" i="12" s="1"/>
  <c r="I2991" i="12"/>
  <c r="J2991" i="12" s="1"/>
  <c r="I2999" i="12"/>
  <c r="J2999" i="12" s="1"/>
  <c r="K2999" i="12" s="1"/>
  <c r="I3007" i="12"/>
  <c r="J3007" i="12" s="1"/>
  <c r="K3007" i="12" s="1"/>
  <c r="I3015" i="12"/>
  <c r="J3015" i="12" s="1"/>
  <c r="I3023" i="12"/>
  <c r="J3023" i="12" s="1"/>
  <c r="K3023" i="12" s="1"/>
  <c r="I3031" i="12"/>
  <c r="J3031" i="12" s="1"/>
  <c r="K3031" i="12" s="1"/>
  <c r="I3039" i="12"/>
  <c r="J3039" i="12" s="1"/>
  <c r="I3047" i="12"/>
  <c r="J3047" i="12" s="1"/>
  <c r="K3047" i="12" s="1"/>
  <c r="I3055" i="12"/>
  <c r="J3055" i="12" s="1"/>
  <c r="I3063" i="12"/>
  <c r="J3063" i="12" s="1"/>
  <c r="I3071" i="12"/>
  <c r="J3071" i="12" s="1"/>
  <c r="K3071" i="12" s="1"/>
  <c r="I3079" i="12"/>
  <c r="J3079" i="12" s="1"/>
  <c r="K3079" i="12" s="1"/>
  <c r="I3087" i="12"/>
  <c r="J3087" i="12" s="1"/>
  <c r="I3095" i="12"/>
  <c r="J3095" i="12" s="1"/>
  <c r="K3095" i="12" s="1"/>
  <c r="I3103" i="12"/>
  <c r="J3103" i="12" s="1"/>
  <c r="I3111" i="12"/>
  <c r="J3111" i="12" s="1"/>
  <c r="I3119" i="12"/>
  <c r="J3119" i="12" s="1"/>
  <c r="I3127" i="12"/>
  <c r="J3127" i="12" s="1"/>
  <c r="I3135" i="12"/>
  <c r="J3135" i="12" s="1"/>
  <c r="I3143" i="12"/>
  <c r="J3143" i="12" s="1"/>
  <c r="I3151" i="12"/>
  <c r="J3151" i="12" s="1"/>
  <c r="I3159" i="12"/>
  <c r="J3159" i="12" s="1"/>
  <c r="K3159" i="12" s="1"/>
  <c r="I3167" i="12"/>
  <c r="J3167" i="12" s="1"/>
  <c r="I3175" i="12"/>
  <c r="J3175" i="12" s="1"/>
  <c r="K3175" i="12" s="1"/>
  <c r="I3183" i="12"/>
  <c r="J3183" i="12" s="1"/>
  <c r="K3183" i="12" s="1"/>
  <c r="I3191" i="12"/>
  <c r="J3191" i="12" s="1"/>
  <c r="I3199" i="12"/>
  <c r="J3199" i="12" s="1"/>
  <c r="K3199" i="12" s="1"/>
  <c r="I3207" i="12"/>
  <c r="J3207" i="12" s="1"/>
  <c r="K3207" i="12" s="1"/>
  <c r="I3215" i="12"/>
  <c r="J3215" i="12" s="1"/>
  <c r="I3223" i="12"/>
  <c r="J3223" i="12" s="1"/>
  <c r="K3223" i="12" s="1"/>
  <c r="I3231" i="12"/>
  <c r="J3231" i="12" s="1"/>
  <c r="I3239" i="12"/>
  <c r="J3239" i="12" s="1"/>
  <c r="K3239" i="12" s="1"/>
  <c r="I3247" i="12"/>
  <c r="J3247" i="12" s="1"/>
  <c r="K3247" i="12" s="1"/>
  <c r="I3255" i="12"/>
  <c r="J3255" i="12" s="1"/>
  <c r="I3263" i="12"/>
  <c r="J3263" i="12" s="1"/>
  <c r="K3263" i="12" s="1"/>
  <c r="I3271" i="12"/>
  <c r="J3271" i="12" s="1"/>
  <c r="K3271" i="12" s="1"/>
  <c r="I3279" i="12"/>
  <c r="J3279" i="12" s="1"/>
  <c r="I3287" i="12"/>
  <c r="J3287" i="12" s="1"/>
  <c r="K3287" i="12" s="1"/>
  <c r="I3295" i="12"/>
  <c r="J3295" i="12" s="1"/>
  <c r="K3295" i="12" s="1"/>
  <c r="I3303" i="12"/>
  <c r="J3303" i="12" s="1"/>
  <c r="K3303" i="12" s="1"/>
  <c r="I3311" i="12"/>
  <c r="J3311" i="12" s="1"/>
  <c r="K3311" i="12" s="1"/>
  <c r="I3319" i="12"/>
  <c r="J3319" i="12" s="1"/>
  <c r="K3319" i="12" s="1"/>
  <c r="I3327" i="12"/>
  <c r="J3327" i="12" s="1"/>
  <c r="K3327" i="12" s="1"/>
  <c r="I1149" i="12"/>
  <c r="J1149" i="12" s="1"/>
  <c r="I1548" i="12"/>
  <c r="J1548" i="12" s="1"/>
  <c r="I1738" i="12"/>
  <c r="J1738" i="12" s="1"/>
  <c r="I1866" i="12"/>
  <c r="J1866" i="12" s="1"/>
  <c r="I1994" i="12"/>
  <c r="J1994" i="12" s="1"/>
  <c r="I2122" i="12"/>
  <c r="J2122" i="12" s="1"/>
  <c r="I2229" i="12"/>
  <c r="J2229" i="12" s="1"/>
  <c r="I2274" i="12"/>
  <c r="J2274" i="12" s="1"/>
  <c r="I2313" i="12"/>
  <c r="J2313" i="12" s="1"/>
  <c r="I2346" i="12"/>
  <c r="J2346" i="12" s="1"/>
  <c r="I2371" i="12"/>
  <c r="J2371" i="12" s="1"/>
  <c r="I2396" i="12"/>
  <c r="J2396" i="12" s="1"/>
  <c r="I2421" i="12"/>
  <c r="J2421" i="12" s="1"/>
  <c r="K2421" i="12" s="1"/>
  <c r="I2449" i="12"/>
  <c r="J2449" i="12" s="1"/>
  <c r="K2449" i="12" s="1"/>
  <c r="I2474" i="12"/>
  <c r="J2474" i="12" s="1"/>
  <c r="K2474" i="12" s="1"/>
  <c r="I2499" i="12"/>
  <c r="J2499" i="12" s="1"/>
  <c r="K2499" i="12" s="1"/>
  <c r="I2524" i="12"/>
  <c r="J2524" i="12" s="1"/>
  <c r="K2524" i="12" s="1"/>
  <c r="I2549" i="12"/>
  <c r="J2549" i="12" s="1"/>
  <c r="I2577" i="12"/>
  <c r="J2577" i="12" s="1"/>
  <c r="K2577" i="12" s="1"/>
  <c r="I2602" i="12"/>
  <c r="J2602" i="12" s="1"/>
  <c r="K2602" i="12" s="1"/>
  <c r="I2627" i="12"/>
  <c r="J2627" i="12" s="1"/>
  <c r="I2652" i="12"/>
  <c r="J2652" i="12" s="1"/>
  <c r="K2652" i="12" s="1"/>
  <c r="I2677" i="12"/>
  <c r="J2677" i="12" s="1"/>
  <c r="K2677" i="12" s="1"/>
  <c r="I2705" i="12"/>
  <c r="J2705" i="12" s="1"/>
  <c r="K2705" i="12" s="1"/>
  <c r="I2730" i="12"/>
  <c r="J2730" i="12" s="1"/>
  <c r="I2755" i="12"/>
  <c r="J2755" i="12" s="1"/>
  <c r="I2774" i="12"/>
  <c r="J2774" i="12" s="1"/>
  <c r="I2790" i="12"/>
  <c r="J2790" i="12" s="1"/>
  <c r="I2806" i="12"/>
  <c r="J2806" i="12" s="1"/>
  <c r="I2822" i="12"/>
  <c r="J2822" i="12" s="1"/>
  <c r="I2838" i="12"/>
  <c r="J2838" i="12" s="1"/>
  <c r="I2854" i="12"/>
  <c r="J2854" i="12" s="1"/>
  <c r="I2870" i="12"/>
  <c r="J2870" i="12" s="1"/>
  <c r="I2886" i="12"/>
  <c r="J2886" i="12" s="1"/>
  <c r="I2902" i="12"/>
  <c r="J2902" i="12" s="1"/>
  <c r="I2918" i="12"/>
  <c r="J2918" i="12" s="1"/>
  <c r="I2931" i="12"/>
  <c r="J2931" i="12" s="1"/>
  <c r="I2940" i="12"/>
  <c r="J2940" i="12" s="1"/>
  <c r="I2950" i="12"/>
  <c r="J2950" i="12" s="1"/>
  <c r="I2959" i="12"/>
  <c r="J2959" i="12" s="1"/>
  <c r="I2968" i="12"/>
  <c r="J2968" i="12" s="1"/>
  <c r="I2976" i="12"/>
  <c r="J2976" i="12" s="1"/>
  <c r="I2984" i="12"/>
  <c r="J2984" i="12" s="1"/>
  <c r="I2992" i="12"/>
  <c r="J2992" i="12" s="1"/>
  <c r="K2992" i="12" s="1"/>
  <c r="I3000" i="12"/>
  <c r="J3000" i="12" s="1"/>
  <c r="I3008" i="12"/>
  <c r="J3008" i="12" s="1"/>
  <c r="K3008" i="12" s="1"/>
  <c r="I3016" i="12"/>
  <c r="J3016" i="12" s="1"/>
  <c r="K3016" i="12" s="1"/>
  <c r="I3024" i="12"/>
  <c r="J3024" i="12" s="1"/>
  <c r="I3032" i="12"/>
  <c r="J3032" i="12" s="1"/>
  <c r="K3032" i="12" s="1"/>
  <c r="I3040" i="12"/>
  <c r="J3040" i="12" s="1"/>
  <c r="K3040" i="12" s="1"/>
  <c r="I3048" i="12"/>
  <c r="J3048" i="12" s="1"/>
  <c r="K3048" i="12" s="1"/>
  <c r="I3056" i="12"/>
  <c r="J3056" i="12" s="1"/>
  <c r="I3064" i="12"/>
  <c r="J3064" i="12" s="1"/>
  <c r="I3072" i="12"/>
  <c r="J3072" i="12" s="1"/>
  <c r="I3080" i="12"/>
  <c r="J3080" i="12" s="1"/>
  <c r="K3080" i="12" s="1"/>
  <c r="I3088" i="12"/>
  <c r="J3088" i="12" s="1"/>
  <c r="K3088" i="12" s="1"/>
  <c r="I3096" i="12"/>
  <c r="J3096" i="12" s="1"/>
  <c r="I3104" i="12"/>
  <c r="J3104" i="12" s="1"/>
  <c r="I3112" i="12"/>
  <c r="J3112" i="12" s="1"/>
  <c r="I3120" i="12"/>
  <c r="J3120" i="12" s="1"/>
  <c r="I3128" i="12"/>
  <c r="J3128" i="12" s="1"/>
  <c r="I3136" i="12"/>
  <c r="J3136" i="12" s="1"/>
  <c r="I3144" i="12"/>
  <c r="J3144" i="12" s="1"/>
  <c r="I3152" i="12"/>
  <c r="J3152" i="12" s="1"/>
  <c r="I3160" i="12"/>
  <c r="J3160" i="12" s="1"/>
  <c r="K3160" i="12" s="1"/>
  <c r="I3168" i="12"/>
  <c r="J3168" i="12" s="1"/>
  <c r="K3168" i="12" s="1"/>
  <c r="I3176" i="12"/>
  <c r="J3176" i="12" s="1"/>
  <c r="I3184" i="12"/>
  <c r="J3184" i="12" s="1"/>
  <c r="K3184" i="12" s="1"/>
  <c r="I3192" i="12"/>
  <c r="J3192" i="12" s="1"/>
  <c r="K3192" i="12" s="1"/>
  <c r="I3200" i="12"/>
  <c r="J3200" i="12" s="1"/>
  <c r="I3208" i="12"/>
  <c r="J3208" i="12" s="1"/>
  <c r="K3208" i="12" s="1"/>
  <c r="I3216" i="12"/>
  <c r="J3216" i="12" s="1"/>
  <c r="K3216" i="12" s="1"/>
  <c r="I3224" i="12"/>
  <c r="J3224" i="12" s="1"/>
  <c r="K3224" i="12" s="1"/>
  <c r="I3232" i="12"/>
  <c r="J3232" i="12" s="1"/>
  <c r="K3232" i="12" s="1"/>
  <c r="I3240" i="12"/>
  <c r="J3240" i="12" s="1"/>
  <c r="I3248" i="12"/>
  <c r="J3248" i="12" s="1"/>
  <c r="K3248" i="12" s="1"/>
  <c r="I3256" i="12"/>
  <c r="J3256" i="12" s="1"/>
  <c r="K3256" i="12" s="1"/>
  <c r="I3264" i="12"/>
  <c r="J3264" i="12" s="1"/>
  <c r="I3272" i="12"/>
  <c r="J3272" i="12" s="1"/>
  <c r="K3272" i="12" s="1"/>
  <c r="I3280" i="12"/>
  <c r="J3280" i="12" s="1"/>
  <c r="K3280" i="12" s="1"/>
  <c r="I3288" i="12"/>
  <c r="J3288" i="12" s="1"/>
  <c r="I3296" i="12"/>
  <c r="J3296" i="12" s="1"/>
  <c r="K3296" i="12" s="1"/>
  <c r="I3304" i="12"/>
  <c r="J3304" i="12" s="1"/>
  <c r="K3304" i="12" s="1"/>
  <c r="I3312" i="12"/>
  <c r="J3312" i="12" s="1"/>
  <c r="K3312" i="12" s="1"/>
  <c r="I3320" i="12"/>
  <c r="J3320" i="12" s="1"/>
  <c r="K3320" i="12" s="1"/>
  <c r="I3328" i="12"/>
  <c r="J3328" i="12" s="1"/>
  <c r="K3328" i="12" s="1"/>
  <c r="I3336" i="12"/>
  <c r="J3336" i="12" s="1"/>
  <c r="K3336" i="12" s="1"/>
  <c r="I3344" i="12"/>
  <c r="J3344" i="12" s="1"/>
  <c r="K3344" i="12" s="1"/>
  <c r="I3352" i="12"/>
  <c r="J3352" i="12" s="1"/>
  <c r="K3352" i="12" s="1"/>
  <c r="I3360" i="12"/>
  <c r="J3360" i="12" s="1"/>
  <c r="K3360" i="12" s="1"/>
  <c r="I3368" i="12"/>
  <c r="J3368" i="12" s="1"/>
  <c r="K3368" i="12" s="1"/>
  <c r="I3376" i="12"/>
  <c r="J3376" i="12" s="1"/>
  <c r="K3376" i="12" s="1"/>
  <c r="I3384" i="12"/>
  <c r="J3384" i="12" s="1"/>
  <c r="K3384" i="12" s="1"/>
  <c r="I3392" i="12"/>
  <c r="J3392" i="12" s="1"/>
  <c r="K3392" i="12" s="1"/>
  <c r="I3400" i="12"/>
  <c r="J3400" i="12" s="1"/>
  <c r="K3400" i="12" s="1"/>
  <c r="I3408" i="12"/>
  <c r="J3408" i="12" s="1"/>
  <c r="K3408" i="12" s="1"/>
  <c r="I3416" i="12"/>
  <c r="J3416" i="12" s="1"/>
  <c r="K3416" i="12" s="1"/>
  <c r="I3424" i="12"/>
  <c r="J3424" i="12" s="1"/>
  <c r="K3424" i="12" s="1"/>
  <c r="I3432" i="12"/>
  <c r="J3432" i="12" s="1"/>
  <c r="K3432" i="12" s="1"/>
  <c r="I3440" i="12"/>
  <c r="J3440" i="12" s="1"/>
  <c r="K3440" i="12" s="1"/>
  <c r="I3448" i="12"/>
  <c r="J3448" i="12" s="1"/>
  <c r="K3448" i="12" s="1"/>
  <c r="I3456" i="12"/>
  <c r="J3456" i="12" s="1"/>
  <c r="K3456" i="12" s="1"/>
  <c r="I3464" i="12"/>
  <c r="J3464" i="12" s="1"/>
  <c r="I3472" i="12"/>
  <c r="J3472" i="12" s="1"/>
  <c r="I3480" i="12"/>
  <c r="J3480" i="12" s="1"/>
  <c r="I3488" i="12"/>
  <c r="J3488" i="12" s="1"/>
  <c r="I3496" i="12"/>
  <c r="J3496" i="12" s="1"/>
  <c r="I3504" i="12"/>
  <c r="J3504" i="12" s="1"/>
  <c r="I3512" i="12"/>
  <c r="J3512" i="12" s="1"/>
  <c r="K3512" i="12" s="1"/>
  <c r="I3520" i="12"/>
  <c r="J3520" i="12" s="1"/>
  <c r="K3520" i="12" s="1"/>
  <c r="I3528" i="12"/>
  <c r="J3528" i="12" s="1"/>
  <c r="K3528" i="12" s="1"/>
  <c r="I3536" i="12"/>
  <c r="J3536" i="12" s="1"/>
  <c r="K3536" i="12" s="1"/>
  <c r="I3544" i="12"/>
  <c r="J3544" i="12" s="1"/>
  <c r="K3544" i="12" s="1"/>
  <c r="I3552" i="12"/>
  <c r="J3552" i="12" s="1"/>
  <c r="K3552" i="12" s="1"/>
  <c r="I3560" i="12"/>
  <c r="J3560" i="12" s="1"/>
  <c r="I3568" i="12"/>
  <c r="J3568" i="12" s="1"/>
  <c r="I3576" i="12"/>
  <c r="J3576" i="12" s="1"/>
  <c r="I3584" i="12"/>
  <c r="J3584" i="12" s="1"/>
  <c r="I3592" i="12"/>
  <c r="J3592" i="12" s="1"/>
  <c r="I3600" i="12"/>
  <c r="J3600" i="12" s="1"/>
  <c r="I3608" i="12"/>
  <c r="J3608" i="12" s="1"/>
  <c r="I3616" i="12"/>
  <c r="J3616" i="12" s="1"/>
  <c r="I3624" i="12"/>
  <c r="J3624" i="12" s="1"/>
  <c r="I3632" i="12"/>
  <c r="J3632" i="12" s="1"/>
  <c r="K3632" i="12" s="1"/>
  <c r="I3640" i="12"/>
  <c r="J3640" i="12" s="1"/>
  <c r="K3640" i="12" s="1"/>
  <c r="I3648" i="12"/>
  <c r="J3648" i="12" s="1"/>
  <c r="K3648" i="12" s="1"/>
  <c r="I3656" i="12"/>
  <c r="J3656" i="12" s="1"/>
  <c r="K3656" i="12" s="1"/>
  <c r="I3664" i="12"/>
  <c r="J3664" i="12" s="1"/>
  <c r="K3664" i="12" s="1"/>
  <c r="I3672" i="12"/>
  <c r="J3672" i="12" s="1"/>
  <c r="I3680" i="12"/>
  <c r="J3680" i="12" s="1"/>
  <c r="I3688" i="12"/>
  <c r="J3688" i="12" s="1"/>
  <c r="I3696" i="12"/>
  <c r="J3696" i="12" s="1"/>
  <c r="I3704" i="12"/>
  <c r="J3704" i="12" s="1"/>
  <c r="I3712" i="12"/>
  <c r="J3712" i="12" s="1"/>
  <c r="I3720" i="12"/>
  <c r="J3720" i="12" s="1"/>
  <c r="I3728" i="12"/>
  <c r="J3728" i="12" s="1"/>
  <c r="I3736" i="12"/>
  <c r="J3736" i="12" s="1"/>
  <c r="I3744" i="12"/>
  <c r="J3744" i="12" s="1"/>
  <c r="I3752" i="12"/>
  <c r="J3752" i="12" s="1"/>
  <c r="I3760" i="12"/>
  <c r="J3760" i="12" s="1"/>
  <c r="I3768" i="12"/>
  <c r="J3768" i="12" s="1"/>
  <c r="I3776" i="12"/>
  <c r="J3776" i="12" s="1"/>
  <c r="I3784" i="12"/>
  <c r="J3784" i="12" s="1"/>
  <c r="I3792" i="12"/>
  <c r="J3792" i="12" s="1"/>
  <c r="I3800" i="12"/>
  <c r="J3800" i="12" s="1"/>
  <c r="I3808" i="12"/>
  <c r="J3808" i="12" s="1"/>
  <c r="I3816" i="12"/>
  <c r="J3816" i="12" s="1"/>
  <c r="I3824" i="12"/>
  <c r="J3824" i="12" s="1"/>
  <c r="I3832" i="12"/>
  <c r="J3832" i="12" s="1"/>
  <c r="I3840" i="12"/>
  <c r="J3840" i="12" s="1"/>
  <c r="I3848" i="12"/>
  <c r="J3848" i="12" s="1"/>
  <c r="I3856" i="12"/>
  <c r="J3856" i="12" s="1"/>
  <c r="I3864" i="12"/>
  <c r="J3864" i="12" s="1"/>
  <c r="I3872" i="12"/>
  <c r="J3872" i="12" s="1"/>
  <c r="I3880" i="12"/>
  <c r="J3880" i="12" s="1"/>
  <c r="K3880" i="12" s="1"/>
  <c r="I3888" i="12"/>
  <c r="J3888" i="12" s="1"/>
  <c r="I3896" i="12"/>
  <c r="J3896" i="12" s="1"/>
  <c r="K3896" i="12" s="1"/>
  <c r="I3904" i="12"/>
  <c r="J3904" i="12" s="1"/>
  <c r="K3904" i="12" s="1"/>
  <c r="I3912" i="12"/>
  <c r="J3912" i="12" s="1"/>
  <c r="I3920" i="12"/>
  <c r="J3920" i="12" s="1"/>
  <c r="K3920" i="12" s="1"/>
  <c r="I3928" i="12"/>
  <c r="J3928" i="12" s="1"/>
  <c r="I3936" i="12"/>
  <c r="J3936" i="12" s="1"/>
  <c r="I3944" i="12"/>
  <c r="J3944" i="12" s="1"/>
  <c r="I3952" i="12"/>
  <c r="J3952" i="12" s="1"/>
  <c r="I3960" i="12"/>
  <c r="J3960" i="12" s="1"/>
  <c r="I3968" i="12"/>
  <c r="J3968" i="12" s="1"/>
  <c r="I3976" i="12"/>
  <c r="J3976" i="12" s="1"/>
  <c r="I3984" i="12"/>
  <c r="J3984" i="12" s="1"/>
  <c r="I3992" i="12"/>
  <c r="J3992" i="12" s="1"/>
  <c r="I4000" i="12"/>
  <c r="J4000" i="12" s="1"/>
  <c r="I4008" i="12"/>
  <c r="J4008" i="12" s="1"/>
  <c r="I1303" i="12"/>
  <c r="J1303" i="12" s="1"/>
  <c r="I1596" i="12"/>
  <c r="J1596" i="12" s="1"/>
  <c r="I1762" i="12"/>
  <c r="J1762" i="12" s="1"/>
  <c r="I1890" i="12"/>
  <c r="J1890" i="12" s="1"/>
  <c r="I2018" i="12"/>
  <c r="J2018" i="12" s="1"/>
  <c r="I2146" i="12"/>
  <c r="J2146" i="12" s="1"/>
  <c r="K2146" i="12" s="1"/>
  <c r="I2233" i="12"/>
  <c r="J2233" i="12" s="1"/>
  <c r="I2277" i="12"/>
  <c r="J2277" i="12" s="1"/>
  <c r="I2322" i="12"/>
  <c r="J2322" i="12" s="1"/>
  <c r="I2349" i="12"/>
  <c r="J2349" i="12" s="1"/>
  <c r="I2377" i="12"/>
  <c r="J2377" i="12" s="1"/>
  <c r="I2402" i="12"/>
  <c r="J2402" i="12" s="1"/>
  <c r="I2427" i="12"/>
  <c r="J2427" i="12" s="1"/>
  <c r="K2427" i="12" s="1"/>
  <c r="I2452" i="12"/>
  <c r="J2452" i="12" s="1"/>
  <c r="K2452" i="12" s="1"/>
  <c r="I2477" i="12"/>
  <c r="J2477" i="12" s="1"/>
  <c r="K2477" i="12" s="1"/>
  <c r="I2505" i="12"/>
  <c r="J2505" i="12" s="1"/>
  <c r="K2505" i="12" s="1"/>
  <c r="I2530" i="12"/>
  <c r="J2530" i="12" s="1"/>
  <c r="K2530" i="12" s="1"/>
  <c r="I2555" i="12"/>
  <c r="J2555" i="12" s="1"/>
  <c r="I2580" i="12"/>
  <c r="J2580" i="12" s="1"/>
  <c r="K2580" i="12" s="1"/>
  <c r="I2605" i="12"/>
  <c r="J2605" i="12" s="1"/>
  <c r="I2633" i="12"/>
  <c r="J2633" i="12" s="1"/>
  <c r="I2658" i="12"/>
  <c r="J2658" i="12" s="1"/>
  <c r="K2658" i="12" s="1"/>
  <c r="I2683" i="12"/>
  <c r="J2683" i="12" s="1"/>
  <c r="K2683" i="12" s="1"/>
  <c r="I2708" i="12"/>
  <c r="J2708" i="12" s="1"/>
  <c r="K2708" i="12" s="1"/>
  <c r="I2733" i="12"/>
  <c r="J2733" i="12" s="1"/>
  <c r="I2761" i="12"/>
  <c r="J2761" i="12" s="1"/>
  <c r="I2777" i="12"/>
  <c r="J2777" i="12" s="1"/>
  <c r="I2793" i="12"/>
  <c r="J2793" i="12" s="1"/>
  <c r="I2809" i="12"/>
  <c r="J2809" i="12" s="1"/>
  <c r="I2825" i="12"/>
  <c r="J2825" i="12" s="1"/>
  <c r="I2841" i="12"/>
  <c r="J2841" i="12" s="1"/>
  <c r="I2857" i="12"/>
  <c r="J2857" i="12" s="1"/>
  <c r="I2873" i="12"/>
  <c r="J2873" i="12" s="1"/>
  <c r="I2889" i="12"/>
  <c r="J2889" i="12" s="1"/>
  <c r="I2905" i="12"/>
  <c r="J2905" i="12" s="1"/>
  <c r="I2921" i="12"/>
  <c r="J2921" i="12" s="1"/>
  <c r="I2932" i="12"/>
  <c r="J2932" i="12" s="1"/>
  <c r="I2942" i="12"/>
  <c r="J2942" i="12" s="1"/>
  <c r="I2951" i="12"/>
  <c r="J2951" i="12" s="1"/>
  <c r="I2960" i="12"/>
  <c r="J2960" i="12" s="1"/>
  <c r="I2969" i="12"/>
  <c r="J2969" i="12" s="1"/>
  <c r="I2977" i="12"/>
  <c r="J2977" i="12" s="1"/>
  <c r="I2985" i="12"/>
  <c r="J2985" i="12" s="1"/>
  <c r="I2993" i="12"/>
  <c r="J2993" i="12" s="1"/>
  <c r="K2993" i="12" s="1"/>
  <c r="I3001" i="12"/>
  <c r="J3001" i="12" s="1"/>
  <c r="K3001" i="12" s="1"/>
  <c r="I3009" i="12"/>
  <c r="J3009" i="12" s="1"/>
  <c r="I3017" i="12"/>
  <c r="J3017" i="12" s="1"/>
  <c r="K3017" i="12" s="1"/>
  <c r="I3025" i="12"/>
  <c r="J3025" i="12" s="1"/>
  <c r="K3025" i="12" s="1"/>
  <c r="I3033" i="12"/>
  <c r="J3033" i="12" s="1"/>
  <c r="I3041" i="12"/>
  <c r="J3041" i="12" s="1"/>
  <c r="K3041" i="12" s="1"/>
  <c r="I3049" i="12"/>
  <c r="J3049" i="12" s="1"/>
  <c r="K3049" i="12" s="1"/>
  <c r="I3057" i="12"/>
  <c r="J3057" i="12" s="1"/>
  <c r="I3065" i="12"/>
  <c r="J3065" i="12" s="1"/>
  <c r="I3073" i="12"/>
  <c r="J3073" i="12" s="1"/>
  <c r="K3073" i="12" s="1"/>
  <c r="I3081" i="12"/>
  <c r="J3081" i="12" s="1"/>
  <c r="I3089" i="12"/>
  <c r="J3089" i="12" s="1"/>
  <c r="K3089" i="12" s="1"/>
  <c r="I3097" i="12"/>
  <c r="J3097" i="12" s="1"/>
  <c r="K3097" i="12" s="1"/>
  <c r="I3105" i="12"/>
  <c r="J3105" i="12" s="1"/>
  <c r="K3105" i="12" s="1"/>
  <c r="I3113" i="12"/>
  <c r="J3113" i="12" s="1"/>
  <c r="I3121" i="12"/>
  <c r="J3121" i="12" s="1"/>
  <c r="I3129" i="12"/>
  <c r="J3129" i="12" s="1"/>
  <c r="I3137" i="12"/>
  <c r="J3137" i="12" s="1"/>
  <c r="I3145" i="12"/>
  <c r="J3145" i="12" s="1"/>
  <c r="I3153" i="12"/>
  <c r="J3153" i="12" s="1"/>
  <c r="I3161" i="12"/>
  <c r="J3161" i="12" s="1"/>
  <c r="I3169" i="12"/>
  <c r="J3169" i="12" s="1"/>
  <c r="K3169" i="12" s="1"/>
  <c r="I3177" i="12"/>
  <c r="J3177" i="12" s="1"/>
  <c r="K3177" i="12" s="1"/>
  <c r="I3185" i="12"/>
  <c r="J3185" i="12" s="1"/>
  <c r="I3193" i="12"/>
  <c r="J3193" i="12" s="1"/>
  <c r="K3193" i="12" s="1"/>
  <c r="I3201" i="12"/>
  <c r="J3201" i="12" s="1"/>
  <c r="K3201" i="12" s="1"/>
  <c r="I3209" i="12"/>
  <c r="J3209" i="12" s="1"/>
  <c r="I3217" i="12"/>
  <c r="J3217" i="12" s="1"/>
  <c r="K3217" i="12" s="1"/>
  <c r="I3225" i="12"/>
  <c r="J3225" i="12" s="1"/>
  <c r="K3225" i="12" s="1"/>
  <c r="I3233" i="12"/>
  <c r="J3233" i="12" s="1"/>
  <c r="K3233" i="12" s="1"/>
  <c r="I3241" i="12"/>
  <c r="J3241" i="12" s="1"/>
  <c r="K3241" i="12" s="1"/>
  <c r="I3249" i="12"/>
  <c r="J3249" i="12" s="1"/>
  <c r="I3257" i="12"/>
  <c r="J3257" i="12" s="1"/>
  <c r="K3257" i="12" s="1"/>
  <c r="I3265" i="12"/>
  <c r="J3265" i="12" s="1"/>
  <c r="K3265" i="12" s="1"/>
  <c r="I3273" i="12"/>
  <c r="J3273" i="12" s="1"/>
  <c r="I3281" i="12"/>
  <c r="J3281" i="12" s="1"/>
  <c r="K3281" i="12" s="1"/>
  <c r="I3289" i="12"/>
  <c r="J3289" i="12" s="1"/>
  <c r="K3289" i="12" s="1"/>
  <c r="I3297" i="12"/>
  <c r="J3297" i="12" s="1"/>
  <c r="K3297" i="12" s="1"/>
  <c r="I3305" i="12"/>
  <c r="J3305" i="12" s="1"/>
  <c r="K3305" i="12" s="1"/>
  <c r="I3313" i="12"/>
  <c r="J3313" i="12" s="1"/>
  <c r="K3313" i="12" s="1"/>
  <c r="I3321" i="12"/>
  <c r="J3321" i="12" s="1"/>
  <c r="K3321" i="12" s="1"/>
  <c r="I3329" i="12"/>
  <c r="J3329" i="12" s="1"/>
  <c r="K3329" i="12" s="1"/>
  <c r="I3337" i="12"/>
  <c r="J3337" i="12" s="1"/>
  <c r="K3337" i="12" s="1"/>
  <c r="I3345" i="12"/>
  <c r="J3345" i="12" s="1"/>
  <c r="K3345" i="12" s="1"/>
  <c r="I3353" i="12"/>
  <c r="J3353" i="12" s="1"/>
  <c r="K3353" i="12" s="1"/>
  <c r="I3361" i="12"/>
  <c r="J3361" i="12" s="1"/>
  <c r="K3361" i="12" s="1"/>
  <c r="I3369" i="12"/>
  <c r="J3369" i="12" s="1"/>
  <c r="K3369" i="12" s="1"/>
  <c r="I3377" i="12"/>
  <c r="J3377" i="12" s="1"/>
  <c r="K3377" i="12" s="1"/>
  <c r="I3385" i="12"/>
  <c r="J3385" i="12" s="1"/>
  <c r="K3385" i="12" s="1"/>
  <c r="I1332" i="12"/>
  <c r="J1332" i="12" s="1"/>
  <c r="I1612" i="12"/>
  <c r="J1612" i="12" s="1"/>
  <c r="I1770" i="12"/>
  <c r="J1770" i="12" s="1"/>
  <c r="I1898" i="12"/>
  <c r="J1898" i="12" s="1"/>
  <c r="I2026" i="12"/>
  <c r="J2026" i="12" s="1"/>
  <c r="I2154" i="12"/>
  <c r="J2154" i="12" s="1"/>
  <c r="I2242" i="12"/>
  <c r="J2242" i="12" s="1"/>
  <c r="I2281" i="12"/>
  <c r="J2281" i="12" s="1"/>
  <c r="I2325" i="12"/>
  <c r="J2325" i="12" s="1"/>
  <c r="I2354" i="12"/>
  <c r="J2354" i="12" s="1"/>
  <c r="I2379" i="12"/>
  <c r="J2379" i="12" s="1"/>
  <c r="I2404" i="12"/>
  <c r="J2404" i="12" s="1"/>
  <c r="I2429" i="12"/>
  <c r="J2429" i="12" s="1"/>
  <c r="K2429" i="12" s="1"/>
  <c r="I2457" i="12"/>
  <c r="J2457" i="12" s="1"/>
  <c r="K2457" i="12" s="1"/>
  <c r="I2482" i="12"/>
  <c r="J2482" i="12" s="1"/>
  <c r="K2482" i="12" s="1"/>
  <c r="I2507" i="12"/>
  <c r="J2507" i="12" s="1"/>
  <c r="K2507" i="12" s="1"/>
  <c r="I2532" i="12"/>
  <c r="J2532" i="12" s="1"/>
  <c r="K2532" i="12" s="1"/>
  <c r="I2557" i="12"/>
  <c r="J2557" i="12" s="1"/>
  <c r="K2557" i="12" s="1"/>
  <c r="I2585" i="12"/>
  <c r="J2585" i="12" s="1"/>
  <c r="I2610" i="12"/>
  <c r="J2610" i="12" s="1"/>
  <c r="K2610" i="12" s="1"/>
  <c r="I2635" i="12"/>
  <c r="J2635" i="12" s="1"/>
  <c r="I2660" i="12"/>
  <c r="J2660" i="12" s="1"/>
  <c r="K2660" i="12" s="1"/>
  <c r="I2685" i="12"/>
  <c r="J2685" i="12" s="1"/>
  <c r="K2685" i="12" s="1"/>
  <c r="I2713" i="12"/>
  <c r="J2713" i="12" s="1"/>
  <c r="K2713" i="12" s="1"/>
  <c r="I2738" i="12"/>
  <c r="J2738" i="12" s="1"/>
  <c r="I2763" i="12"/>
  <c r="J2763" i="12" s="1"/>
  <c r="I2779" i="12"/>
  <c r="J2779" i="12" s="1"/>
  <c r="I2795" i="12"/>
  <c r="J2795" i="12" s="1"/>
  <c r="I2811" i="12"/>
  <c r="J2811" i="12" s="1"/>
  <c r="I2827" i="12"/>
  <c r="J2827" i="12" s="1"/>
  <c r="I2843" i="12"/>
  <c r="J2843" i="12" s="1"/>
  <c r="I2859" i="12"/>
  <c r="J2859" i="12" s="1"/>
  <c r="I2875" i="12"/>
  <c r="J2875" i="12" s="1"/>
  <c r="I2891" i="12"/>
  <c r="J2891" i="12" s="1"/>
  <c r="I2907" i="12"/>
  <c r="J2907" i="12" s="1"/>
  <c r="I2923" i="12"/>
  <c r="J2923" i="12" s="1"/>
  <c r="I2934" i="12"/>
  <c r="J2934" i="12" s="1"/>
  <c r="I2943" i="12"/>
  <c r="J2943" i="12" s="1"/>
  <c r="I2952" i="12"/>
  <c r="J2952" i="12" s="1"/>
  <c r="I2961" i="12"/>
  <c r="J2961" i="12" s="1"/>
  <c r="I2970" i="12"/>
  <c r="J2970" i="12" s="1"/>
  <c r="I2978" i="12"/>
  <c r="J2978" i="12" s="1"/>
  <c r="I2986" i="12"/>
  <c r="J2986" i="12" s="1"/>
  <c r="I2994" i="12"/>
  <c r="J2994" i="12" s="1"/>
  <c r="K2994" i="12" s="1"/>
  <c r="I3002" i="12"/>
  <c r="J3002" i="12" s="1"/>
  <c r="K3002" i="12" s="1"/>
  <c r="I3010" i="12"/>
  <c r="J3010" i="12" s="1"/>
  <c r="K3010" i="12" s="1"/>
  <c r="I3018" i="12"/>
  <c r="J3018" i="12" s="1"/>
  <c r="I3026" i="12"/>
  <c r="J3026" i="12" s="1"/>
  <c r="K3026" i="12" s="1"/>
  <c r="I3034" i="12"/>
  <c r="J3034" i="12" s="1"/>
  <c r="K3034" i="12" s="1"/>
  <c r="I3042" i="12"/>
  <c r="J3042" i="12" s="1"/>
  <c r="I3050" i="12"/>
  <c r="J3050" i="12" s="1"/>
  <c r="K3050" i="12" s="1"/>
  <c r="I3058" i="12"/>
  <c r="J3058" i="12" s="1"/>
  <c r="I3066" i="12"/>
  <c r="J3066" i="12" s="1"/>
  <c r="I3074" i="12"/>
  <c r="J3074" i="12" s="1"/>
  <c r="K3074" i="12" s="1"/>
  <c r="I3082" i="12"/>
  <c r="J3082" i="12" s="1"/>
  <c r="K3082" i="12" s="1"/>
  <c r="I3090" i="12"/>
  <c r="J3090" i="12" s="1"/>
  <c r="I3098" i="12"/>
  <c r="J3098" i="12" s="1"/>
  <c r="K3098" i="12" s="1"/>
  <c r="I3106" i="12"/>
  <c r="J3106" i="12" s="1"/>
  <c r="I3114" i="12"/>
  <c r="J3114" i="12" s="1"/>
  <c r="I3122" i="12"/>
  <c r="J3122" i="12" s="1"/>
  <c r="I3130" i="12"/>
  <c r="J3130" i="12" s="1"/>
  <c r="I3138" i="12"/>
  <c r="J3138" i="12" s="1"/>
  <c r="I3146" i="12"/>
  <c r="J3146" i="12" s="1"/>
  <c r="I3154" i="12"/>
  <c r="J3154" i="12" s="1"/>
  <c r="K3154" i="12" s="1"/>
  <c r="I3162" i="12"/>
  <c r="J3162" i="12" s="1"/>
  <c r="K3162" i="12" s="1"/>
  <c r="I3170" i="12"/>
  <c r="J3170" i="12" s="1"/>
  <c r="I3178" i="12"/>
  <c r="J3178" i="12" s="1"/>
  <c r="K3178" i="12" s="1"/>
  <c r="I3186" i="12"/>
  <c r="J3186" i="12" s="1"/>
  <c r="K3186" i="12" s="1"/>
  <c r="I3194" i="12"/>
  <c r="J3194" i="12" s="1"/>
  <c r="I3202" i="12"/>
  <c r="J3202" i="12" s="1"/>
  <c r="K3202" i="12" s="1"/>
  <c r="I3210" i="12"/>
  <c r="J3210" i="12" s="1"/>
  <c r="K3210" i="12" s="1"/>
  <c r="I3218" i="12"/>
  <c r="J3218" i="12" s="1"/>
  <c r="I3226" i="12"/>
  <c r="J3226" i="12" s="1"/>
  <c r="K3226" i="12" s="1"/>
  <c r="I3234" i="12"/>
  <c r="J3234" i="12" s="1"/>
  <c r="I3242" i="12"/>
  <c r="J3242" i="12" s="1"/>
  <c r="K3242" i="12" s="1"/>
  <c r="I3250" i="12"/>
  <c r="J3250" i="12" s="1"/>
  <c r="K3250" i="12" s="1"/>
  <c r="I3258" i="12"/>
  <c r="J3258" i="12" s="1"/>
  <c r="I3266" i="12"/>
  <c r="J3266" i="12" s="1"/>
  <c r="K3266" i="12" s="1"/>
  <c r="I3274" i="12"/>
  <c r="J3274" i="12" s="1"/>
  <c r="K3274" i="12" s="1"/>
  <c r="I3282" i="12"/>
  <c r="J3282" i="12" s="1"/>
  <c r="I3290" i="12"/>
  <c r="J3290" i="12" s="1"/>
  <c r="K3290" i="12" s="1"/>
  <c r="I3298" i="12"/>
  <c r="J3298" i="12" s="1"/>
  <c r="K3298" i="12" s="1"/>
  <c r="I3306" i="12"/>
  <c r="J3306" i="12" s="1"/>
  <c r="K3306" i="12" s="1"/>
  <c r="I3314" i="12"/>
  <c r="J3314" i="12" s="1"/>
  <c r="K3314" i="12" s="1"/>
  <c r="I3322" i="12"/>
  <c r="J3322" i="12" s="1"/>
  <c r="K3322" i="12" s="1"/>
  <c r="I3330" i="12"/>
  <c r="J3330" i="12" s="1"/>
  <c r="K3330" i="12" s="1"/>
  <c r="I3338" i="12"/>
  <c r="J3338" i="12" s="1"/>
  <c r="K3338" i="12" s="1"/>
  <c r="I3346" i="12"/>
  <c r="J3346" i="12" s="1"/>
  <c r="K3346" i="12" s="1"/>
  <c r="I3354" i="12"/>
  <c r="J3354" i="12" s="1"/>
  <c r="K3354" i="12" s="1"/>
  <c r="I3362" i="12"/>
  <c r="J3362" i="12" s="1"/>
  <c r="K3362" i="12" s="1"/>
  <c r="I3370" i="12"/>
  <c r="J3370" i="12" s="1"/>
  <c r="K3370" i="12" s="1"/>
  <c r="I3378" i="12"/>
  <c r="J3378" i="12" s="1"/>
  <c r="K3378" i="12" s="1"/>
  <c r="I3386" i="12"/>
  <c r="J3386" i="12" s="1"/>
  <c r="K3386" i="12" s="1"/>
  <c r="I3394" i="12"/>
  <c r="J3394" i="12" s="1"/>
  <c r="K3394" i="12" s="1"/>
  <c r="I3402" i="12"/>
  <c r="J3402" i="12" s="1"/>
  <c r="K3402" i="12" s="1"/>
  <c r="I3410" i="12"/>
  <c r="J3410" i="12" s="1"/>
  <c r="K3410" i="12" s="1"/>
  <c r="I3418" i="12"/>
  <c r="J3418" i="12" s="1"/>
  <c r="K3418" i="12" s="1"/>
  <c r="I3426" i="12"/>
  <c r="J3426" i="12" s="1"/>
  <c r="K3426" i="12" s="1"/>
  <c r="I3434" i="12"/>
  <c r="J3434" i="12" s="1"/>
  <c r="K3434" i="12" s="1"/>
  <c r="I3442" i="12"/>
  <c r="J3442" i="12" s="1"/>
  <c r="K3442" i="12" s="1"/>
  <c r="I3450" i="12"/>
  <c r="J3450" i="12" s="1"/>
  <c r="K3450" i="12" s="1"/>
  <c r="I3458" i="12"/>
  <c r="J3458" i="12" s="1"/>
  <c r="K3458" i="12" s="1"/>
  <c r="I3466" i="12"/>
  <c r="J3466" i="12" s="1"/>
  <c r="I3474" i="12"/>
  <c r="J3474" i="12" s="1"/>
  <c r="I3482" i="12"/>
  <c r="J3482" i="12" s="1"/>
  <c r="I3490" i="12"/>
  <c r="J3490" i="12" s="1"/>
  <c r="I3498" i="12"/>
  <c r="J3498" i="12" s="1"/>
  <c r="I3506" i="12"/>
  <c r="J3506" i="12" s="1"/>
  <c r="I3514" i="12"/>
  <c r="J3514" i="12" s="1"/>
  <c r="K3514" i="12" s="1"/>
  <c r="I3522" i="12"/>
  <c r="J3522" i="12" s="1"/>
  <c r="K3522" i="12" s="1"/>
  <c r="I3530" i="12"/>
  <c r="J3530" i="12" s="1"/>
  <c r="K3530" i="12" s="1"/>
  <c r="I3538" i="12"/>
  <c r="J3538" i="12" s="1"/>
  <c r="K3538" i="12" s="1"/>
  <c r="I3546" i="12"/>
  <c r="J3546" i="12" s="1"/>
  <c r="K3546" i="12" s="1"/>
  <c r="I3554" i="12"/>
  <c r="J3554" i="12" s="1"/>
  <c r="K3554" i="12" s="1"/>
  <c r="I3562" i="12"/>
  <c r="J3562" i="12" s="1"/>
  <c r="I3570" i="12"/>
  <c r="J3570" i="12" s="1"/>
  <c r="I3578" i="12"/>
  <c r="J3578" i="12" s="1"/>
  <c r="I3586" i="12"/>
  <c r="J3586" i="12" s="1"/>
  <c r="I3594" i="12"/>
  <c r="J3594" i="12" s="1"/>
  <c r="I3602" i="12"/>
  <c r="J3602" i="12" s="1"/>
  <c r="I3610" i="12"/>
  <c r="J3610" i="12" s="1"/>
  <c r="I3618" i="12"/>
  <c r="J3618" i="12" s="1"/>
  <c r="I3626" i="12"/>
  <c r="J3626" i="12" s="1"/>
  <c r="K3626" i="12" s="1"/>
  <c r="I3634" i="12"/>
  <c r="J3634" i="12" s="1"/>
  <c r="K3634" i="12" s="1"/>
  <c r="I3642" i="12"/>
  <c r="J3642" i="12" s="1"/>
  <c r="K3642" i="12" s="1"/>
  <c r="I3650" i="12"/>
  <c r="J3650" i="12" s="1"/>
  <c r="K3650" i="12" s="1"/>
  <c r="I3658" i="12"/>
  <c r="J3658" i="12" s="1"/>
  <c r="K3658" i="12" s="1"/>
  <c r="I3666" i="12"/>
  <c r="J3666" i="12" s="1"/>
  <c r="I3674" i="12"/>
  <c r="J3674" i="12" s="1"/>
  <c r="K3674" i="12" s="1"/>
  <c r="I3682" i="12"/>
  <c r="J3682" i="12" s="1"/>
  <c r="I3690" i="12"/>
  <c r="J3690" i="12" s="1"/>
  <c r="I3698" i="12"/>
  <c r="J3698" i="12" s="1"/>
  <c r="I3706" i="12"/>
  <c r="J3706" i="12" s="1"/>
  <c r="I3714" i="12"/>
  <c r="J3714" i="12" s="1"/>
  <c r="I3722" i="12"/>
  <c r="J3722" i="12" s="1"/>
  <c r="I3730" i="12"/>
  <c r="J3730" i="12" s="1"/>
  <c r="I3738" i="12"/>
  <c r="J3738" i="12" s="1"/>
  <c r="I3746" i="12"/>
  <c r="J3746" i="12" s="1"/>
  <c r="I3754" i="12"/>
  <c r="J3754" i="12" s="1"/>
  <c r="I3762" i="12"/>
  <c r="J3762" i="12" s="1"/>
  <c r="I3770" i="12"/>
  <c r="J3770" i="12" s="1"/>
  <c r="I3778" i="12"/>
  <c r="J3778" i="12" s="1"/>
  <c r="I3786" i="12"/>
  <c r="J3786" i="12" s="1"/>
  <c r="I3794" i="12"/>
  <c r="J3794" i="12" s="1"/>
  <c r="I3802" i="12"/>
  <c r="J3802" i="12" s="1"/>
  <c r="I3810" i="12"/>
  <c r="J3810" i="12" s="1"/>
  <c r="I3818" i="12"/>
  <c r="J3818" i="12" s="1"/>
  <c r="I3826" i="12"/>
  <c r="J3826" i="12" s="1"/>
  <c r="I3834" i="12"/>
  <c r="J3834" i="12" s="1"/>
  <c r="I3842" i="12"/>
  <c r="J3842" i="12" s="1"/>
  <c r="I3850" i="12"/>
  <c r="J3850" i="12" s="1"/>
  <c r="I3858" i="12"/>
  <c r="J3858" i="12" s="1"/>
  <c r="I3866" i="12"/>
  <c r="J3866" i="12" s="1"/>
  <c r="I3874" i="12"/>
  <c r="J3874" i="12" s="1"/>
  <c r="K3874" i="12" s="1"/>
  <c r="I3882" i="12"/>
  <c r="J3882" i="12" s="1"/>
  <c r="I3890" i="12"/>
  <c r="J3890" i="12" s="1"/>
  <c r="K3890" i="12" s="1"/>
  <c r="I3898" i="12"/>
  <c r="J3898" i="12" s="1"/>
  <c r="K3898" i="12" s="1"/>
  <c r="I3906" i="12"/>
  <c r="J3906" i="12" s="1"/>
  <c r="I3914" i="12"/>
  <c r="J3914" i="12" s="1"/>
  <c r="K3914" i="12" s="1"/>
  <c r="I3922" i="12"/>
  <c r="J3922" i="12" s="1"/>
  <c r="K3922" i="12" s="1"/>
  <c r="I3930" i="12"/>
  <c r="J3930" i="12" s="1"/>
  <c r="I3938" i="12"/>
  <c r="J3938" i="12" s="1"/>
  <c r="I3946" i="12"/>
  <c r="J3946" i="12" s="1"/>
  <c r="I3954" i="12"/>
  <c r="J3954" i="12" s="1"/>
  <c r="I3962" i="12"/>
  <c r="J3962" i="12" s="1"/>
  <c r="I3970" i="12"/>
  <c r="J3970" i="12" s="1"/>
  <c r="I3978" i="12"/>
  <c r="J3978" i="12" s="1"/>
  <c r="I3986" i="12"/>
  <c r="J3986" i="12" s="1"/>
  <c r="I3994" i="12"/>
  <c r="J3994" i="12" s="1"/>
  <c r="I4002" i="12"/>
  <c r="J4002" i="12" s="1"/>
  <c r="I4010" i="12"/>
  <c r="J4010" i="12" s="1"/>
  <c r="I1399" i="12"/>
  <c r="J1399" i="12" s="1"/>
  <c r="I1659" i="12"/>
  <c r="J1659" i="12" s="1"/>
  <c r="I1794" i="12"/>
  <c r="J1794" i="12" s="1"/>
  <c r="I1922" i="12"/>
  <c r="J1922" i="12" s="1"/>
  <c r="I2050" i="12"/>
  <c r="J2050" i="12" s="1"/>
  <c r="K2050" i="12" s="1"/>
  <c r="I2178" i="12"/>
  <c r="J2178" i="12" s="1"/>
  <c r="K2178" i="12" s="1"/>
  <c r="I2245" i="12"/>
  <c r="J2245" i="12" s="1"/>
  <c r="I2290" i="12"/>
  <c r="J2290" i="12" s="1"/>
  <c r="K2290" i="12" s="1"/>
  <c r="I2329" i="12"/>
  <c r="J2329" i="12" s="1"/>
  <c r="I2355" i="12"/>
  <c r="J2355" i="12" s="1"/>
  <c r="I2380" i="12"/>
  <c r="J2380" i="12" s="1"/>
  <c r="I2405" i="12"/>
  <c r="J2405" i="12" s="1"/>
  <c r="K2405" i="12" s="1"/>
  <c r="I2433" i="12"/>
  <c r="J2433" i="12" s="1"/>
  <c r="K2433" i="12" s="1"/>
  <c r="I2458" i="12"/>
  <c r="J2458" i="12" s="1"/>
  <c r="K2458" i="12" s="1"/>
  <c r="I2483" i="12"/>
  <c r="J2483" i="12" s="1"/>
  <c r="K2483" i="12" s="1"/>
  <c r="I2508" i="12"/>
  <c r="J2508" i="12" s="1"/>
  <c r="K2508" i="12" s="1"/>
  <c r="I2533" i="12"/>
  <c r="J2533" i="12" s="1"/>
  <c r="K2533" i="12" s="1"/>
  <c r="I2561" i="12"/>
  <c r="J2561" i="12" s="1"/>
  <c r="I2586" i="12"/>
  <c r="J2586" i="12" s="1"/>
  <c r="K2586" i="12" s="1"/>
  <c r="I2611" i="12"/>
  <c r="J2611" i="12" s="1"/>
  <c r="I2636" i="12"/>
  <c r="J2636" i="12" s="1"/>
  <c r="K2636" i="12" s="1"/>
  <c r="I2661" i="12"/>
  <c r="J2661" i="12" s="1"/>
  <c r="K2661" i="12" s="1"/>
  <c r="I2689" i="12"/>
  <c r="J2689" i="12" s="1"/>
  <c r="K2689" i="12" s="1"/>
  <c r="I2714" i="12"/>
  <c r="J2714" i="12" s="1"/>
  <c r="I2739" i="12"/>
  <c r="J2739" i="12" s="1"/>
  <c r="I2764" i="12"/>
  <c r="J2764" i="12" s="1"/>
  <c r="I2780" i="12"/>
  <c r="J2780" i="12" s="1"/>
  <c r="I2796" i="12"/>
  <c r="J2796" i="12" s="1"/>
  <c r="I2812" i="12"/>
  <c r="J2812" i="12" s="1"/>
  <c r="I2828" i="12"/>
  <c r="J2828" i="12" s="1"/>
  <c r="I2844" i="12"/>
  <c r="J2844" i="12" s="1"/>
  <c r="I2860" i="12"/>
  <c r="J2860" i="12" s="1"/>
  <c r="I2876" i="12"/>
  <c r="J2876" i="12" s="1"/>
  <c r="I2892" i="12"/>
  <c r="J2892" i="12" s="1"/>
  <c r="I2908" i="12"/>
  <c r="J2908" i="12" s="1"/>
  <c r="I2924" i="12"/>
  <c r="J2924" i="12" s="1"/>
  <c r="I2935" i="12"/>
  <c r="J2935" i="12" s="1"/>
  <c r="I2944" i="12"/>
  <c r="J2944" i="12" s="1"/>
  <c r="I2953" i="12"/>
  <c r="J2953" i="12" s="1"/>
  <c r="I2962" i="12"/>
  <c r="J2962" i="12" s="1"/>
  <c r="K2962" i="12" s="1"/>
  <c r="I2971" i="12"/>
  <c r="J2971" i="12" s="1"/>
  <c r="I2979" i="12"/>
  <c r="J2979" i="12" s="1"/>
  <c r="I2987" i="12"/>
  <c r="J2987" i="12" s="1"/>
  <c r="I2995" i="12"/>
  <c r="J2995" i="12" s="1"/>
  <c r="K2995" i="12" s="1"/>
  <c r="I3003" i="12"/>
  <c r="J3003" i="12" s="1"/>
  <c r="I3011" i="12"/>
  <c r="J3011" i="12" s="1"/>
  <c r="K3011" i="12" s="1"/>
  <c r="I3019" i="12"/>
  <c r="J3019" i="12" s="1"/>
  <c r="K3019" i="12" s="1"/>
  <c r="I3027" i="12"/>
  <c r="J3027" i="12" s="1"/>
  <c r="I3035" i="12"/>
  <c r="J3035" i="12" s="1"/>
  <c r="K3035" i="12" s="1"/>
  <c r="I3043" i="12"/>
  <c r="J3043" i="12" s="1"/>
  <c r="K3043" i="12" s="1"/>
  <c r="I3051" i="12"/>
  <c r="J3051" i="12" s="1"/>
  <c r="K3051" i="12" s="1"/>
  <c r="I3059" i="12"/>
  <c r="J3059" i="12" s="1"/>
  <c r="I3067" i="12"/>
  <c r="J3067" i="12" s="1"/>
  <c r="I3075" i="12"/>
  <c r="J3075" i="12" s="1"/>
  <c r="I3083" i="12"/>
  <c r="J3083" i="12" s="1"/>
  <c r="K3083" i="12" s="1"/>
  <c r="I3091" i="12"/>
  <c r="J3091" i="12" s="1"/>
  <c r="K3091" i="12" s="1"/>
  <c r="I3099" i="12"/>
  <c r="J3099" i="12" s="1"/>
  <c r="I3107" i="12"/>
  <c r="J3107" i="12" s="1"/>
  <c r="I3115" i="12"/>
  <c r="J3115" i="12" s="1"/>
  <c r="I3123" i="12"/>
  <c r="J3123" i="12" s="1"/>
  <c r="I3131" i="12"/>
  <c r="J3131" i="12" s="1"/>
  <c r="I3139" i="12"/>
  <c r="J3139" i="12" s="1"/>
  <c r="I3147" i="12"/>
  <c r="J3147" i="12" s="1"/>
  <c r="I3155" i="12"/>
  <c r="J3155" i="12" s="1"/>
  <c r="I3163" i="12"/>
  <c r="J3163" i="12" s="1"/>
  <c r="K3163" i="12" s="1"/>
  <c r="I3171" i="12"/>
  <c r="J3171" i="12" s="1"/>
  <c r="K3171" i="12" s="1"/>
  <c r="I3179" i="12"/>
  <c r="J3179" i="12" s="1"/>
  <c r="I3187" i="12"/>
  <c r="J3187" i="12" s="1"/>
  <c r="K3187" i="12" s="1"/>
  <c r="I3195" i="12"/>
  <c r="J3195" i="12" s="1"/>
  <c r="K3195" i="12" s="1"/>
  <c r="I3203" i="12"/>
  <c r="J3203" i="12" s="1"/>
  <c r="I3211" i="12"/>
  <c r="J3211" i="12" s="1"/>
  <c r="K3211" i="12" s="1"/>
  <c r="I3219" i="12"/>
  <c r="J3219" i="12" s="1"/>
  <c r="K3219" i="12" s="1"/>
  <c r="I3227" i="12"/>
  <c r="J3227" i="12" s="1"/>
  <c r="K3227" i="12" s="1"/>
  <c r="I3235" i="12"/>
  <c r="J3235" i="12" s="1"/>
  <c r="K3235" i="12" s="1"/>
  <c r="I3243" i="12"/>
  <c r="J3243" i="12" s="1"/>
  <c r="I3251" i="12"/>
  <c r="J3251" i="12" s="1"/>
  <c r="K3251" i="12" s="1"/>
  <c r="I3259" i="12"/>
  <c r="J3259" i="12" s="1"/>
  <c r="K3259" i="12" s="1"/>
  <c r="I3267" i="12"/>
  <c r="J3267" i="12" s="1"/>
  <c r="I3275" i="12"/>
  <c r="J3275" i="12" s="1"/>
  <c r="K3275" i="12" s="1"/>
  <c r="I1468" i="12"/>
  <c r="J1468" i="12" s="1"/>
  <c r="I1698" i="12"/>
  <c r="J1698" i="12" s="1"/>
  <c r="I1826" i="12"/>
  <c r="J1826" i="12" s="1"/>
  <c r="I1954" i="12"/>
  <c r="J1954" i="12" s="1"/>
  <c r="I2082" i="12"/>
  <c r="J2082" i="12" s="1"/>
  <c r="I2210" i="12"/>
  <c r="J2210" i="12" s="1"/>
  <c r="K2210" i="12" s="1"/>
  <c r="I2258" i="12"/>
  <c r="J2258" i="12" s="1"/>
  <c r="I2297" i="12"/>
  <c r="J2297" i="12" s="1"/>
  <c r="K2297" i="12" s="1"/>
  <c r="I2338" i="12"/>
  <c r="J2338" i="12" s="1"/>
  <c r="I2363" i="12"/>
  <c r="J2363" i="12" s="1"/>
  <c r="I2388" i="12"/>
  <c r="J2388" i="12" s="1"/>
  <c r="I2413" i="12"/>
  <c r="J2413" i="12" s="1"/>
  <c r="K2413" i="12" s="1"/>
  <c r="I2441" i="12"/>
  <c r="J2441" i="12" s="1"/>
  <c r="K2441" i="12" s="1"/>
  <c r="I2466" i="12"/>
  <c r="J2466" i="12" s="1"/>
  <c r="K2466" i="12" s="1"/>
  <c r="I2491" i="12"/>
  <c r="J2491" i="12" s="1"/>
  <c r="K2491" i="12" s="1"/>
  <c r="I2516" i="12"/>
  <c r="J2516" i="12" s="1"/>
  <c r="K2516" i="12" s="1"/>
  <c r="I2541" i="12"/>
  <c r="J2541" i="12" s="1"/>
  <c r="K2541" i="12" s="1"/>
  <c r="I2569" i="12"/>
  <c r="J2569" i="12" s="1"/>
  <c r="K2569" i="12" s="1"/>
  <c r="I2594" i="12"/>
  <c r="J2594" i="12" s="1"/>
  <c r="K2594" i="12" s="1"/>
  <c r="I2619" i="12"/>
  <c r="J2619" i="12" s="1"/>
  <c r="I2644" i="12"/>
  <c r="J2644" i="12" s="1"/>
  <c r="K2644" i="12" s="1"/>
  <c r="I2669" i="12"/>
  <c r="J2669" i="12" s="1"/>
  <c r="K2669" i="12" s="1"/>
  <c r="I2697" i="12"/>
  <c r="J2697" i="12" s="1"/>
  <c r="K2697" i="12" s="1"/>
  <c r="I2722" i="12"/>
  <c r="J2722" i="12" s="1"/>
  <c r="I2747" i="12"/>
  <c r="J2747" i="12" s="1"/>
  <c r="I2769" i="12"/>
  <c r="J2769" i="12" s="1"/>
  <c r="I2785" i="12"/>
  <c r="J2785" i="12" s="1"/>
  <c r="I2801" i="12"/>
  <c r="J2801" i="12" s="1"/>
  <c r="I2817" i="12"/>
  <c r="J2817" i="12" s="1"/>
  <c r="I2833" i="12"/>
  <c r="J2833" i="12" s="1"/>
  <c r="I2849" i="12"/>
  <c r="J2849" i="12" s="1"/>
  <c r="I2865" i="12"/>
  <c r="J2865" i="12" s="1"/>
  <c r="I2881" i="12"/>
  <c r="J2881" i="12" s="1"/>
  <c r="I2897" i="12"/>
  <c r="J2897" i="12" s="1"/>
  <c r="I2913" i="12"/>
  <c r="J2913" i="12" s="1"/>
  <c r="I2928" i="12"/>
  <c r="J2928" i="12" s="1"/>
  <c r="I2937" i="12"/>
  <c r="J2937" i="12" s="1"/>
  <c r="I2946" i="12"/>
  <c r="J2946" i="12" s="1"/>
  <c r="I2955" i="12"/>
  <c r="J2955" i="12" s="1"/>
  <c r="I2964" i="12"/>
  <c r="J2964" i="12" s="1"/>
  <c r="I2973" i="12"/>
  <c r="J2973" i="12" s="1"/>
  <c r="I2981" i="12"/>
  <c r="J2981" i="12" s="1"/>
  <c r="I2989" i="12"/>
  <c r="J2989" i="12" s="1"/>
  <c r="I2997" i="12"/>
  <c r="J2997" i="12" s="1"/>
  <c r="K2997" i="12" s="1"/>
  <c r="I3005" i="12"/>
  <c r="J3005" i="12" s="1"/>
  <c r="K3005" i="12" s="1"/>
  <c r="I3013" i="12"/>
  <c r="J3013" i="12" s="1"/>
  <c r="K3013" i="12" s="1"/>
  <c r="I3021" i="12"/>
  <c r="J3021" i="12" s="1"/>
  <c r="I3029" i="12"/>
  <c r="J3029" i="12" s="1"/>
  <c r="K3029" i="12" s="1"/>
  <c r="I3037" i="12"/>
  <c r="J3037" i="12" s="1"/>
  <c r="K3037" i="12" s="1"/>
  <c r="I3045" i="12"/>
  <c r="J3045" i="12" s="1"/>
  <c r="I3053" i="12"/>
  <c r="J3053" i="12" s="1"/>
  <c r="K3053" i="12" s="1"/>
  <c r="I3061" i="12"/>
  <c r="J3061" i="12" s="1"/>
  <c r="I3069" i="12"/>
  <c r="J3069" i="12" s="1"/>
  <c r="I3077" i="12"/>
  <c r="J3077" i="12" s="1"/>
  <c r="K3077" i="12" s="1"/>
  <c r="I3085" i="12"/>
  <c r="J3085" i="12" s="1"/>
  <c r="K3085" i="12" s="1"/>
  <c r="I3093" i="12"/>
  <c r="J3093" i="12" s="1"/>
  <c r="I3101" i="12"/>
  <c r="J3101" i="12" s="1"/>
  <c r="I3109" i="12"/>
  <c r="J3109" i="12" s="1"/>
  <c r="I3117" i="12"/>
  <c r="J3117" i="12" s="1"/>
  <c r="I3125" i="12"/>
  <c r="J3125" i="12" s="1"/>
  <c r="I3133" i="12"/>
  <c r="J3133" i="12" s="1"/>
  <c r="I3141" i="12"/>
  <c r="J3141" i="12" s="1"/>
  <c r="I3149" i="12"/>
  <c r="J3149" i="12" s="1"/>
  <c r="I3157" i="12"/>
  <c r="J3157" i="12" s="1"/>
  <c r="K3157" i="12" s="1"/>
  <c r="I3165" i="12"/>
  <c r="J3165" i="12" s="1"/>
  <c r="K3165" i="12" s="1"/>
  <c r="I3173" i="12"/>
  <c r="J3173" i="12" s="1"/>
  <c r="I3181" i="12"/>
  <c r="J3181" i="12" s="1"/>
  <c r="K3181" i="12" s="1"/>
  <c r="I3189" i="12"/>
  <c r="J3189" i="12" s="1"/>
  <c r="K3189" i="12" s="1"/>
  <c r="I3197" i="12"/>
  <c r="J3197" i="12" s="1"/>
  <c r="I3205" i="12"/>
  <c r="J3205" i="12" s="1"/>
  <c r="K3205" i="12" s="1"/>
  <c r="I3213" i="12"/>
  <c r="J3213" i="12" s="1"/>
  <c r="K3213" i="12" s="1"/>
  <c r="I3221" i="12"/>
  <c r="J3221" i="12" s="1"/>
  <c r="I3229" i="12"/>
  <c r="J3229" i="12" s="1"/>
  <c r="K3229" i="12" s="1"/>
  <c r="I3237" i="12"/>
  <c r="J3237" i="12" s="1"/>
  <c r="I3245" i="12"/>
  <c r="J3245" i="12" s="1"/>
  <c r="K3245" i="12" s="1"/>
  <c r="I3253" i="12"/>
  <c r="J3253" i="12" s="1"/>
  <c r="K3253" i="12" s="1"/>
  <c r="I3261" i="12"/>
  <c r="J3261" i="12" s="1"/>
  <c r="I3269" i="12"/>
  <c r="J3269" i="12" s="1"/>
  <c r="K3269" i="12" s="1"/>
  <c r="I3277" i="12"/>
  <c r="J3277" i="12" s="1"/>
  <c r="K3277" i="12" s="1"/>
  <c r="I3285" i="12"/>
  <c r="J3285" i="12" s="1"/>
  <c r="I3293" i="12"/>
  <c r="J3293" i="12" s="1"/>
  <c r="K3293" i="12" s="1"/>
  <c r="I3301" i="12"/>
  <c r="J3301" i="12" s="1"/>
  <c r="K3301" i="12" s="1"/>
  <c r="I3309" i="12"/>
  <c r="J3309" i="12" s="1"/>
  <c r="K3309" i="12" s="1"/>
  <c r="I3317" i="12"/>
  <c r="J3317" i="12" s="1"/>
  <c r="K3317" i="12" s="1"/>
  <c r="I3325" i="12"/>
  <c r="J3325" i="12" s="1"/>
  <c r="K3325" i="12" s="1"/>
  <c r="I3333" i="12"/>
  <c r="J3333" i="12" s="1"/>
  <c r="K3333" i="12" s="1"/>
  <c r="I3341" i="12"/>
  <c r="J3341" i="12" s="1"/>
  <c r="K3341" i="12" s="1"/>
  <c r="I3349" i="12"/>
  <c r="J3349" i="12" s="1"/>
  <c r="K3349" i="12" s="1"/>
  <c r="I3357" i="12"/>
  <c r="J3357" i="12" s="1"/>
  <c r="K3357" i="12" s="1"/>
  <c r="I3365" i="12"/>
  <c r="J3365" i="12" s="1"/>
  <c r="K3365" i="12" s="1"/>
  <c r="I3373" i="12"/>
  <c r="J3373" i="12" s="1"/>
  <c r="K3373" i="12" s="1"/>
  <c r="I3381" i="12"/>
  <c r="J3381" i="12" s="1"/>
  <c r="K3381" i="12" s="1"/>
  <c r="I3389" i="12"/>
  <c r="J3389" i="12" s="1"/>
  <c r="K3389" i="12" s="1"/>
  <c r="I3397" i="12"/>
  <c r="J3397" i="12" s="1"/>
  <c r="K3397" i="12" s="1"/>
  <c r="I3405" i="12"/>
  <c r="J3405" i="12" s="1"/>
  <c r="K3405" i="12" s="1"/>
  <c r="I3413" i="12"/>
  <c r="J3413" i="12" s="1"/>
  <c r="K3413" i="12" s="1"/>
  <c r="I3421" i="12"/>
  <c r="J3421" i="12" s="1"/>
  <c r="K3421" i="12" s="1"/>
  <c r="I3429" i="12"/>
  <c r="J3429" i="12" s="1"/>
  <c r="K3429" i="12" s="1"/>
  <c r="I3437" i="12"/>
  <c r="J3437" i="12" s="1"/>
  <c r="K3437" i="12" s="1"/>
  <c r="I3445" i="12"/>
  <c r="J3445" i="12" s="1"/>
  <c r="K3445" i="12" s="1"/>
  <c r="I3453" i="12"/>
  <c r="J3453" i="12" s="1"/>
  <c r="K3453" i="12" s="1"/>
  <c r="I3461" i="12"/>
  <c r="J3461" i="12" s="1"/>
  <c r="K3461" i="12" s="1"/>
  <c r="I3469" i="12"/>
  <c r="J3469" i="12" s="1"/>
  <c r="I3477" i="12"/>
  <c r="J3477" i="12" s="1"/>
  <c r="I3485" i="12"/>
  <c r="J3485" i="12" s="1"/>
  <c r="I3493" i="12"/>
  <c r="J3493" i="12" s="1"/>
  <c r="I3501" i="12"/>
  <c r="J3501" i="12" s="1"/>
  <c r="I3509" i="12"/>
  <c r="J3509" i="12" s="1"/>
  <c r="I3517" i="12"/>
  <c r="J3517" i="12" s="1"/>
  <c r="K3517" i="12" s="1"/>
  <c r="I3525" i="12"/>
  <c r="J3525" i="12" s="1"/>
  <c r="K3525" i="12" s="1"/>
  <c r="I3533" i="12"/>
  <c r="J3533" i="12" s="1"/>
  <c r="K3533" i="12" s="1"/>
  <c r="I3541" i="12"/>
  <c r="J3541" i="12" s="1"/>
  <c r="K3541" i="12" s="1"/>
  <c r="I3549" i="12"/>
  <c r="J3549" i="12" s="1"/>
  <c r="K3549" i="12" s="1"/>
  <c r="I3557" i="12"/>
  <c r="J3557" i="12" s="1"/>
  <c r="K3557" i="12" s="1"/>
  <c r="I3565" i="12"/>
  <c r="J3565" i="12" s="1"/>
  <c r="I3573" i="12"/>
  <c r="J3573" i="12" s="1"/>
  <c r="I3581" i="12"/>
  <c r="J3581" i="12" s="1"/>
  <c r="I3589" i="12"/>
  <c r="J3589" i="12" s="1"/>
  <c r="I3597" i="12"/>
  <c r="J3597" i="12" s="1"/>
  <c r="I3605" i="12"/>
  <c r="J3605" i="12" s="1"/>
  <c r="I3613" i="12"/>
  <c r="J3613" i="12" s="1"/>
  <c r="I3621" i="12"/>
  <c r="J3621" i="12" s="1"/>
  <c r="I3629" i="12"/>
  <c r="J3629" i="12" s="1"/>
  <c r="K3629" i="12" s="1"/>
  <c r="I3637" i="12"/>
  <c r="J3637" i="12" s="1"/>
  <c r="K3637" i="12" s="1"/>
  <c r="I3645" i="12"/>
  <c r="J3645" i="12" s="1"/>
  <c r="K3645" i="12" s="1"/>
  <c r="I3653" i="12"/>
  <c r="J3653" i="12" s="1"/>
  <c r="K3653" i="12" s="1"/>
  <c r="I3661" i="12"/>
  <c r="J3661" i="12" s="1"/>
  <c r="K3661" i="12" s="1"/>
  <c r="I3669" i="12"/>
  <c r="J3669" i="12" s="1"/>
  <c r="I3677" i="12"/>
  <c r="J3677" i="12" s="1"/>
  <c r="I3685" i="12"/>
  <c r="J3685" i="12" s="1"/>
  <c r="I3693" i="12"/>
  <c r="J3693" i="12" s="1"/>
  <c r="I3701" i="12"/>
  <c r="J3701" i="12" s="1"/>
  <c r="I3709" i="12"/>
  <c r="J3709" i="12" s="1"/>
  <c r="K3709" i="12" s="1"/>
  <c r="I3717" i="12"/>
  <c r="J3717" i="12" s="1"/>
  <c r="I3725" i="12"/>
  <c r="J3725" i="12" s="1"/>
  <c r="I3733" i="12"/>
  <c r="J3733" i="12" s="1"/>
  <c r="I3741" i="12"/>
  <c r="J3741" i="12" s="1"/>
  <c r="I3749" i="12"/>
  <c r="J3749" i="12" s="1"/>
  <c r="I3757" i="12"/>
  <c r="J3757" i="12" s="1"/>
  <c r="I3765" i="12"/>
  <c r="J3765" i="12" s="1"/>
  <c r="I3773" i="12"/>
  <c r="J3773" i="12" s="1"/>
  <c r="I3781" i="12"/>
  <c r="J3781" i="12" s="1"/>
  <c r="I3789" i="12"/>
  <c r="J3789" i="12" s="1"/>
  <c r="I3797" i="12"/>
  <c r="J3797" i="12" s="1"/>
  <c r="I3805" i="12"/>
  <c r="J3805" i="12" s="1"/>
  <c r="I3813" i="12"/>
  <c r="J3813" i="12" s="1"/>
  <c r="I3821" i="12"/>
  <c r="J3821" i="12" s="1"/>
  <c r="I3829" i="12"/>
  <c r="J3829" i="12" s="1"/>
  <c r="I3837" i="12"/>
  <c r="J3837" i="12" s="1"/>
  <c r="I3845" i="12"/>
  <c r="J3845" i="12" s="1"/>
  <c r="I3853" i="12"/>
  <c r="J3853" i="12" s="1"/>
  <c r="I3861" i="12"/>
  <c r="J3861" i="12" s="1"/>
  <c r="I3869" i="12"/>
  <c r="J3869" i="12" s="1"/>
  <c r="K3869" i="12" s="1"/>
  <c r="I3877" i="12"/>
  <c r="J3877" i="12" s="1"/>
  <c r="K3877" i="12" s="1"/>
  <c r="I3885" i="12"/>
  <c r="J3885" i="12" s="1"/>
  <c r="I3893" i="12"/>
  <c r="J3893" i="12" s="1"/>
  <c r="K3893" i="12" s="1"/>
  <c r="I3901" i="12"/>
  <c r="J3901" i="12" s="1"/>
  <c r="K3901" i="12" s="1"/>
  <c r="I3909" i="12"/>
  <c r="J3909" i="12" s="1"/>
  <c r="I3917" i="12"/>
  <c r="J3917" i="12" s="1"/>
  <c r="K3917" i="12" s="1"/>
  <c r="I3925" i="12"/>
  <c r="J3925" i="12" s="1"/>
  <c r="K3925" i="12" s="1"/>
  <c r="I3933" i="12"/>
  <c r="J3933" i="12" s="1"/>
  <c r="I3941" i="12"/>
  <c r="J3941" i="12" s="1"/>
  <c r="I3949" i="12"/>
  <c r="J3949" i="12" s="1"/>
  <c r="I3957" i="12"/>
  <c r="J3957" i="12" s="1"/>
  <c r="I3965" i="12"/>
  <c r="J3965" i="12" s="1"/>
  <c r="I3973" i="12"/>
  <c r="J3973" i="12" s="1"/>
  <c r="I3981" i="12"/>
  <c r="J3981" i="12" s="1"/>
  <c r="I3989" i="12"/>
  <c r="J3989" i="12" s="1"/>
  <c r="I3997" i="12"/>
  <c r="J3997" i="12" s="1"/>
  <c r="I4005" i="12"/>
  <c r="J4005" i="12" s="1"/>
  <c r="I1484" i="12"/>
  <c r="J1484" i="12" s="1"/>
  <c r="I1706" i="12"/>
  <c r="J1706" i="12" s="1"/>
  <c r="I1834" i="12"/>
  <c r="J1834" i="12" s="1"/>
  <c r="I1962" i="12"/>
  <c r="J1962" i="12" s="1"/>
  <c r="I2090" i="12"/>
  <c r="J2090" i="12" s="1"/>
  <c r="I2213" i="12"/>
  <c r="J2213" i="12" s="1"/>
  <c r="K2213" i="12" s="1"/>
  <c r="I2261" i="12"/>
  <c r="J2261" i="12" s="1"/>
  <c r="I2306" i="12"/>
  <c r="J2306" i="12" s="1"/>
  <c r="K2306" i="12" s="1"/>
  <c r="I2340" i="12"/>
  <c r="J2340" i="12" s="1"/>
  <c r="I2365" i="12"/>
  <c r="J2365" i="12" s="1"/>
  <c r="I2393" i="12"/>
  <c r="J2393" i="12" s="1"/>
  <c r="I2418" i="12"/>
  <c r="J2418" i="12" s="1"/>
  <c r="I2443" i="12"/>
  <c r="J2443" i="12" s="1"/>
  <c r="K2443" i="12" s="1"/>
  <c r="I2468" i="12"/>
  <c r="J2468" i="12" s="1"/>
  <c r="K2468" i="12" s="1"/>
  <c r="I2493" i="12"/>
  <c r="J2493" i="12" s="1"/>
  <c r="K2493" i="12" s="1"/>
  <c r="I2521" i="12"/>
  <c r="J2521" i="12" s="1"/>
  <c r="K2521" i="12" s="1"/>
  <c r="I2546" i="12"/>
  <c r="J2546" i="12" s="1"/>
  <c r="I2571" i="12"/>
  <c r="J2571" i="12" s="1"/>
  <c r="K2571" i="12" s="1"/>
  <c r="I2596" i="12"/>
  <c r="J2596" i="12" s="1"/>
  <c r="K2596" i="12" s="1"/>
  <c r="I2621" i="12"/>
  <c r="J2621" i="12" s="1"/>
  <c r="I2649" i="12"/>
  <c r="J2649" i="12" s="1"/>
  <c r="K2649" i="12" s="1"/>
  <c r="I2674" i="12"/>
  <c r="J2674" i="12" s="1"/>
  <c r="K2674" i="12" s="1"/>
  <c r="I2699" i="12"/>
  <c r="J2699" i="12" s="1"/>
  <c r="K2699" i="12" s="1"/>
  <c r="I2724" i="12"/>
  <c r="J2724" i="12" s="1"/>
  <c r="I2749" i="12"/>
  <c r="J2749" i="12" s="1"/>
  <c r="I2771" i="12"/>
  <c r="J2771" i="12" s="1"/>
  <c r="I2787" i="12"/>
  <c r="J2787" i="12" s="1"/>
  <c r="I2803" i="12"/>
  <c r="J2803" i="12" s="1"/>
  <c r="I2819" i="12"/>
  <c r="J2819" i="12" s="1"/>
  <c r="I2835" i="12"/>
  <c r="J2835" i="12" s="1"/>
  <c r="I2851" i="12"/>
  <c r="J2851" i="12" s="1"/>
  <c r="I2867" i="12"/>
  <c r="J2867" i="12" s="1"/>
  <c r="I2883" i="12"/>
  <c r="J2883" i="12" s="1"/>
  <c r="I2899" i="12"/>
  <c r="J2899" i="12" s="1"/>
  <c r="I2915" i="12"/>
  <c r="J2915" i="12" s="1"/>
  <c r="I2929" i="12"/>
  <c r="J2929" i="12" s="1"/>
  <c r="I2938" i="12"/>
  <c r="J2938" i="12" s="1"/>
  <c r="I2947" i="12"/>
  <c r="J2947" i="12" s="1"/>
  <c r="I2956" i="12"/>
  <c r="J2956" i="12" s="1"/>
  <c r="I2966" i="12"/>
  <c r="J2966" i="12" s="1"/>
  <c r="I2974" i="12"/>
  <c r="J2974" i="12" s="1"/>
  <c r="I2982" i="12"/>
  <c r="J2982" i="12" s="1"/>
  <c r="I2990" i="12"/>
  <c r="J2990" i="12" s="1"/>
  <c r="I2998" i="12"/>
  <c r="J2998" i="12" s="1"/>
  <c r="K2998" i="12" s="1"/>
  <c r="I3006" i="12"/>
  <c r="J3006" i="12" s="1"/>
  <c r="I3014" i="12"/>
  <c r="J3014" i="12" s="1"/>
  <c r="K3014" i="12" s="1"/>
  <c r="I3022" i="12"/>
  <c r="J3022" i="12" s="1"/>
  <c r="K3022" i="12" s="1"/>
  <c r="I3030" i="12"/>
  <c r="J3030" i="12" s="1"/>
  <c r="I3038" i="12"/>
  <c r="J3038" i="12" s="1"/>
  <c r="K3038" i="12" s="1"/>
  <c r="I3046" i="12"/>
  <c r="J3046" i="12" s="1"/>
  <c r="K3046" i="12" s="1"/>
  <c r="I3054" i="12"/>
  <c r="J3054" i="12" s="1"/>
  <c r="K3054" i="12" s="1"/>
  <c r="I3062" i="12"/>
  <c r="J3062" i="12" s="1"/>
  <c r="I3070" i="12"/>
  <c r="J3070" i="12" s="1"/>
  <c r="K3070" i="12" s="1"/>
  <c r="I3078" i="12"/>
  <c r="J3078" i="12" s="1"/>
  <c r="I3086" i="12"/>
  <c r="J3086" i="12" s="1"/>
  <c r="K3086" i="12" s="1"/>
  <c r="I3094" i="12"/>
  <c r="J3094" i="12" s="1"/>
  <c r="K3094" i="12" s="1"/>
  <c r="I3102" i="12"/>
  <c r="J3102" i="12" s="1"/>
  <c r="I3110" i="12"/>
  <c r="J3110" i="12" s="1"/>
  <c r="I3118" i="12"/>
  <c r="J3118" i="12" s="1"/>
  <c r="I3126" i="12"/>
  <c r="J3126" i="12" s="1"/>
  <c r="I3134" i="12"/>
  <c r="J3134" i="12" s="1"/>
  <c r="I3142" i="12"/>
  <c r="J3142" i="12" s="1"/>
  <c r="I3150" i="12"/>
  <c r="J3150" i="12" s="1"/>
  <c r="I3158" i="12"/>
  <c r="J3158" i="12" s="1"/>
  <c r="I3166" i="12"/>
  <c r="J3166" i="12" s="1"/>
  <c r="K3166" i="12" s="1"/>
  <c r="I3174" i="12"/>
  <c r="J3174" i="12" s="1"/>
  <c r="K3174" i="12" s="1"/>
  <c r="I3182" i="12"/>
  <c r="J3182" i="12" s="1"/>
  <c r="I3190" i="12"/>
  <c r="J3190" i="12" s="1"/>
  <c r="K3190" i="12" s="1"/>
  <c r="I3198" i="12"/>
  <c r="J3198" i="12" s="1"/>
  <c r="K3198" i="12" s="1"/>
  <c r="I3206" i="12"/>
  <c r="J3206" i="12" s="1"/>
  <c r="I3214" i="12"/>
  <c r="J3214" i="12" s="1"/>
  <c r="K3214" i="12" s="1"/>
  <c r="I3222" i="12"/>
  <c r="J3222" i="12" s="1"/>
  <c r="K3222" i="12" s="1"/>
  <c r="I3230" i="12"/>
  <c r="J3230" i="12" s="1"/>
  <c r="K3230" i="12" s="1"/>
  <c r="I3238" i="12"/>
  <c r="J3238" i="12" s="1"/>
  <c r="K3238" i="12" s="1"/>
  <c r="I3246" i="12"/>
  <c r="J3246" i="12" s="1"/>
  <c r="I3254" i="12"/>
  <c r="J3254" i="12" s="1"/>
  <c r="K3254" i="12" s="1"/>
  <c r="I3262" i="12"/>
  <c r="J3262" i="12" s="1"/>
  <c r="K3262" i="12" s="1"/>
  <c r="I3270" i="12"/>
  <c r="J3270" i="12" s="1"/>
  <c r="I3278" i="12"/>
  <c r="J3278" i="12" s="1"/>
  <c r="K3278" i="12" s="1"/>
  <c r="I3286" i="12"/>
  <c r="J3286" i="12" s="1"/>
  <c r="K3286" i="12" s="1"/>
  <c r="I3294" i="12"/>
  <c r="J3294" i="12" s="1"/>
  <c r="K3294" i="12" s="1"/>
  <c r="I3302" i="12"/>
  <c r="J3302" i="12" s="1"/>
  <c r="K3302" i="12" s="1"/>
  <c r="I3310" i="12"/>
  <c r="J3310" i="12" s="1"/>
  <c r="K3310" i="12" s="1"/>
  <c r="I3318" i="12"/>
  <c r="J3318" i="12" s="1"/>
  <c r="K3318" i="12" s="1"/>
  <c r="I3326" i="12"/>
  <c r="J3326" i="12" s="1"/>
  <c r="K3326" i="12" s="1"/>
  <c r="I3334" i="12"/>
  <c r="J3334" i="12" s="1"/>
  <c r="K3334" i="12" s="1"/>
  <c r="I3342" i="12"/>
  <c r="J3342" i="12" s="1"/>
  <c r="K3342" i="12" s="1"/>
  <c r="I3350" i="12"/>
  <c r="J3350" i="12" s="1"/>
  <c r="K3350" i="12" s="1"/>
  <c r="I3358" i="12"/>
  <c r="J3358" i="12" s="1"/>
  <c r="K3358" i="12" s="1"/>
  <c r="I3366" i="12"/>
  <c r="J3366" i="12" s="1"/>
  <c r="K3366" i="12" s="1"/>
  <c r="I3374" i="12"/>
  <c r="J3374" i="12" s="1"/>
  <c r="K3374" i="12" s="1"/>
  <c r="I3382" i="12"/>
  <c r="J3382" i="12" s="1"/>
  <c r="K3382" i="12" s="1"/>
  <c r="I3390" i="12"/>
  <c r="J3390" i="12" s="1"/>
  <c r="K3390" i="12" s="1"/>
  <c r="I3398" i="12"/>
  <c r="J3398" i="12" s="1"/>
  <c r="K3398" i="12" s="1"/>
  <c r="I3406" i="12"/>
  <c r="J3406" i="12" s="1"/>
  <c r="K3406" i="12" s="1"/>
  <c r="I3414" i="12"/>
  <c r="J3414" i="12" s="1"/>
  <c r="K3414" i="12" s="1"/>
  <c r="I3422" i="12"/>
  <c r="J3422" i="12" s="1"/>
  <c r="K3422" i="12" s="1"/>
  <c r="I3430" i="12"/>
  <c r="J3430" i="12" s="1"/>
  <c r="K3430" i="12" s="1"/>
  <c r="I3438" i="12"/>
  <c r="J3438" i="12" s="1"/>
  <c r="K3438" i="12" s="1"/>
  <c r="I3446" i="12"/>
  <c r="J3446" i="12" s="1"/>
  <c r="K3446" i="12" s="1"/>
  <c r="I3454" i="12"/>
  <c r="J3454" i="12" s="1"/>
  <c r="K3454" i="12" s="1"/>
  <c r="I3462" i="12"/>
  <c r="J3462" i="12" s="1"/>
  <c r="K3462" i="12" s="1"/>
  <c r="I3470" i="12"/>
  <c r="J3470" i="12" s="1"/>
  <c r="I3478" i="12"/>
  <c r="J3478" i="12" s="1"/>
  <c r="I3486" i="12"/>
  <c r="J3486" i="12" s="1"/>
  <c r="I3494" i="12"/>
  <c r="J3494" i="12" s="1"/>
  <c r="I3502" i="12"/>
  <c r="J3502" i="12" s="1"/>
  <c r="I3510" i="12"/>
  <c r="J3510" i="12" s="1"/>
  <c r="I3518" i="12"/>
  <c r="J3518" i="12" s="1"/>
  <c r="K3518" i="12" s="1"/>
  <c r="I3526" i="12"/>
  <c r="J3526" i="12" s="1"/>
  <c r="K3526" i="12" s="1"/>
  <c r="I3534" i="12"/>
  <c r="J3534" i="12" s="1"/>
  <c r="K3534" i="12" s="1"/>
  <c r="I3542" i="12"/>
  <c r="J3542" i="12" s="1"/>
  <c r="K3542" i="12" s="1"/>
  <c r="I3550" i="12"/>
  <c r="J3550" i="12" s="1"/>
  <c r="K3550" i="12" s="1"/>
  <c r="I3558" i="12"/>
  <c r="J3558" i="12" s="1"/>
  <c r="K3558" i="12" s="1"/>
  <c r="I3566" i="12"/>
  <c r="J3566" i="12" s="1"/>
  <c r="I3574" i="12"/>
  <c r="J3574" i="12" s="1"/>
  <c r="I3582" i="12"/>
  <c r="J3582" i="12" s="1"/>
  <c r="I3590" i="12"/>
  <c r="J3590" i="12" s="1"/>
  <c r="I3598" i="12"/>
  <c r="J3598" i="12" s="1"/>
  <c r="I3606" i="12"/>
  <c r="J3606" i="12" s="1"/>
  <c r="I3614" i="12"/>
  <c r="J3614" i="12" s="1"/>
  <c r="I3622" i="12"/>
  <c r="J3622" i="12" s="1"/>
  <c r="I3630" i="12"/>
  <c r="J3630" i="12" s="1"/>
  <c r="I3638" i="12"/>
  <c r="J3638" i="12" s="1"/>
  <c r="K3638" i="12" s="1"/>
  <c r="I3646" i="12"/>
  <c r="J3646" i="12" s="1"/>
  <c r="K3646" i="12" s="1"/>
  <c r="I3654" i="12"/>
  <c r="J3654" i="12" s="1"/>
  <c r="I3662" i="12"/>
  <c r="J3662" i="12" s="1"/>
  <c r="K3662" i="12" s="1"/>
  <c r="I3670" i="12"/>
  <c r="J3670" i="12" s="1"/>
  <c r="K3670" i="12" s="1"/>
  <c r="I3678" i="12"/>
  <c r="J3678" i="12" s="1"/>
  <c r="I3686" i="12"/>
  <c r="J3686" i="12" s="1"/>
  <c r="I3694" i="12"/>
  <c r="J3694" i="12" s="1"/>
  <c r="I3702" i="12"/>
  <c r="J3702" i="12" s="1"/>
  <c r="I3710" i="12"/>
  <c r="J3710" i="12" s="1"/>
  <c r="I3718" i="12"/>
  <c r="J3718" i="12" s="1"/>
  <c r="I3726" i="12"/>
  <c r="J3726" i="12" s="1"/>
  <c r="I3734" i="12"/>
  <c r="J3734" i="12" s="1"/>
  <c r="I3742" i="12"/>
  <c r="J3742" i="12" s="1"/>
  <c r="I3750" i="12"/>
  <c r="J3750" i="12" s="1"/>
  <c r="I3758" i="12"/>
  <c r="J3758" i="12" s="1"/>
  <c r="I3766" i="12"/>
  <c r="J3766" i="12" s="1"/>
  <c r="I3774" i="12"/>
  <c r="J3774" i="12" s="1"/>
  <c r="I1417" i="12"/>
  <c r="J1417" i="12" s="1"/>
  <c r="I2331" i="12"/>
  <c r="J2331" i="12" s="1"/>
  <c r="I2538" i="12"/>
  <c r="J2538" i="12" s="1"/>
  <c r="K2538" i="12" s="1"/>
  <c r="I2741" i="12"/>
  <c r="J2741" i="12" s="1"/>
  <c r="I2878" i="12"/>
  <c r="J2878" i="12" s="1"/>
  <c r="I2972" i="12"/>
  <c r="J2972" i="12" s="1"/>
  <c r="I3036" i="12"/>
  <c r="J3036" i="12" s="1"/>
  <c r="I3100" i="12"/>
  <c r="J3100" i="12" s="1"/>
  <c r="K3100" i="12" s="1"/>
  <c r="I3164" i="12"/>
  <c r="J3164" i="12" s="1"/>
  <c r="I3228" i="12"/>
  <c r="J3228" i="12" s="1"/>
  <c r="I3284" i="12"/>
  <c r="J3284" i="12" s="1"/>
  <c r="K3284" i="12" s="1"/>
  <c r="I3316" i="12"/>
  <c r="J3316" i="12" s="1"/>
  <c r="K3316" i="12" s="1"/>
  <c r="I3343" i="12"/>
  <c r="J3343" i="12" s="1"/>
  <c r="K3343" i="12" s="1"/>
  <c r="I3364" i="12"/>
  <c r="J3364" i="12" s="1"/>
  <c r="K3364" i="12" s="1"/>
  <c r="I3387" i="12"/>
  <c r="J3387" i="12" s="1"/>
  <c r="K3387" i="12" s="1"/>
  <c r="I3403" i="12"/>
  <c r="J3403" i="12" s="1"/>
  <c r="K3403" i="12" s="1"/>
  <c r="I3419" i="12"/>
  <c r="J3419" i="12" s="1"/>
  <c r="K3419" i="12" s="1"/>
  <c r="I3435" i="12"/>
  <c r="J3435" i="12" s="1"/>
  <c r="K3435" i="12" s="1"/>
  <c r="I3451" i="12"/>
  <c r="J3451" i="12" s="1"/>
  <c r="K3451" i="12" s="1"/>
  <c r="I3467" i="12"/>
  <c r="J3467" i="12" s="1"/>
  <c r="I3483" i="12"/>
  <c r="J3483" i="12" s="1"/>
  <c r="I3499" i="12"/>
  <c r="J3499" i="12" s="1"/>
  <c r="I3515" i="12"/>
  <c r="J3515" i="12" s="1"/>
  <c r="K3515" i="12" s="1"/>
  <c r="I3531" i="12"/>
  <c r="J3531" i="12" s="1"/>
  <c r="K3531" i="12" s="1"/>
  <c r="I3547" i="12"/>
  <c r="J3547" i="12" s="1"/>
  <c r="K3547" i="12" s="1"/>
  <c r="I3563" i="12"/>
  <c r="J3563" i="12" s="1"/>
  <c r="I3579" i="12"/>
  <c r="J3579" i="12" s="1"/>
  <c r="I3595" i="12"/>
  <c r="J3595" i="12" s="1"/>
  <c r="I3611" i="12"/>
  <c r="J3611" i="12" s="1"/>
  <c r="I3627" i="12"/>
  <c r="J3627" i="12" s="1"/>
  <c r="I3643" i="12"/>
  <c r="J3643" i="12" s="1"/>
  <c r="K3643" i="12" s="1"/>
  <c r="I3659" i="12"/>
  <c r="J3659" i="12" s="1"/>
  <c r="K3659" i="12" s="1"/>
  <c r="I3675" i="12"/>
  <c r="J3675" i="12" s="1"/>
  <c r="I3691" i="12"/>
  <c r="J3691" i="12" s="1"/>
  <c r="I3707" i="12"/>
  <c r="J3707" i="12" s="1"/>
  <c r="K3707" i="12" s="1"/>
  <c r="I3723" i="12"/>
  <c r="J3723" i="12" s="1"/>
  <c r="I3739" i="12"/>
  <c r="J3739" i="12" s="1"/>
  <c r="I3755" i="12"/>
  <c r="J3755" i="12" s="1"/>
  <c r="I3771" i="12"/>
  <c r="J3771" i="12" s="1"/>
  <c r="I3785" i="12"/>
  <c r="J3785" i="12" s="1"/>
  <c r="I3798" i="12"/>
  <c r="J3798" i="12" s="1"/>
  <c r="I3811" i="12"/>
  <c r="J3811" i="12" s="1"/>
  <c r="I3823" i="12"/>
  <c r="J3823" i="12" s="1"/>
  <c r="I3836" i="12"/>
  <c r="J3836" i="12" s="1"/>
  <c r="I3849" i="12"/>
  <c r="J3849" i="12" s="1"/>
  <c r="I3862" i="12"/>
  <c r="J3862" i="12" s="1"/>
  <c r="I3875" i="12"/>
  <c r="J3875" i="12" s="1"/>
  <c r="K3875" i="12" s="1"/>
  <c r="I3887" i="12"/>
  <c r="J3887" i="12" s="1"/>
  <c r="K3887" i="12" s="1"/>
  <c r="I3900" i="12"/>
  <c r="J3900" i="12" s="1"/>
  <c r="I3913" i="12"/>
  <c r="J3913" i="12" s="1"/>
  <c r="K3913" i="12" s="1"/>
  <c r="I3926" i="12"/>
  <c r="J3926" i="12" s="1"/>
  <c r="I3939" i="12"/>
  <c r="J3939" i="12" s="1"/>
  <c r="I3951" i="12"/>
  <c r="J3951" i="12" s="1"/>
  <c r="I3964" i="12"/>
  <c r="J3964" i="12" s="1"/>
  <c r="I3977" i="12"/>
  <c r="J3977" i="12" s="1"/>
  <c r="I3990" i="12"/>
  <c r="J3990" i="12" s="1"/>
  <c r="I4003" i="12"/>
  <c r="J4003" i="12" s="1"/>
  <c r="I4014" i="12"/>
  <c r="J4014" i="12" s="1"/>
  <c r="I4022" i="12"/>
  <c r="J4022" i="12" s="1"/>
  <c r="I4030" i="12"/>
  <c r="J4030" i="12" s="1"/>
  <c r="I4038" i="12"/>
  <c r="J4038" i="12" s="1"/>
  <c r="I4046" i="12"/>
  <c r="J4046" i="12" s="1"/>
  <c r="I4054" i="12"/>
  <c r="J4054" i="12" s="1"/>
  <c r="I4062" i="12"/>
  <c r="J4062" i="12" s="1"/>
  <c r="I4070" i="12"/>
  <c r="J4070" i="12" s="1"/>
  <c r="I4078" i="12"/>
  <c r="J4078" i="12" s="1"/>
  <c r="I4086" i="12"/>
  <c r="J4086" i="12" s="1"/>
  <c r="K4086" i="12" s="1"/>
  <c r="I4094" i="12"/>
  <c r="J4094" i="12" s="1"/>
  <c r="K4094" i="12" s="1"/>
  <c r="I4102" i="12"/>
  <c r="J4102" i="12" s="1"/>
  <c r="K4102" i="12" s="1"/>
  <c r="I4110" i="12"/>
  <c r="J4110" i="12" s="1"/>
  <c r="K4110" i="12" s="1"/>
  <c r="I4118" i="12"/>
  <c r="J4118" i="12" s="1"/>
  <c r="K4118" i="12" s="1"/>
  <c r="I4126" i="12"/>
  <c r="J4126" i="12" s="1"/>
  <c r="K4126" i="12" s="1"/>
  <c r="I4134" i="12"/>
  <c r="J4134" i="12" s="1"/>
  <c r="K4134" i="12" s="1"/>
  <c r="I4142" i="12"/>
  <c r="J4142" i="12" s="1"/>
  <c r="I4150" i="12"/>
  <c r="J4150" i="12" s="1"/>
  <c r="K4150" i="12" s="1"/>
  <c r="I4158" i="12"/>
  <c r="J4158" i="12" s="1"/>
  <c r="K4158" i="12" s="1"/>
  <c r="I4166" i="12"/>
  <c r="J4166" i="12" s="1"/>
  <c r="K4166" i="12" s="1"/>
  <c r="I4174" i="12"/>
  <c r="J4174" i="12" s="1"/>
  <c r="K4174" i="12" s="1"/>
  <c r="I4182" i="12"/>
  <c r="J4182" i="12" s="1"/>
  <c r="K4182" i="12" s="1"/>
  <c r="I4190" i="12"/>
  <c r="J4190" i="12" s="1"/>
  <c r="K4190" i="12" s="1"/>
  <c r="I4198" i="12"/>
  <c r="J4198" i="12" s="1"/>
  <c r="I4206" i="12"/>
  <c r="J4206" i="12" s="1"/>
  <c r="K4206" i="12" s="1"/>
  <c r="I4214" i="12"/>
  <c r="J4214" i="12" s="1"/>
  <c r="K4214" i="12" s="1"/>
  <c r="I4222" i="12"/>
  <c r="J4222" i="12" s="1"/>
  <c r="I4230" i="12"/>
  <c r="J4230" i="12" s="1"/>
  <c r="K4230" i="12" s="1"/>
  <c r="I4238" i="12"/>
  <c r="J4238" i="12" s="1"/>
  <c r="K4238" i="12" s="1"/>
  <c r="I4246" i="12"/>
  <c r="J4246" i="12" s="1"/>
  <c r="K4246" i="12" s="1"/>
  <c r="I4254" i="12"/>
  <c r="J4254" i="12" s="1"/>
  <c r="K4254" i="12" s="1"/>
  <c r="I4262" i="12"/>
  <c r="J4262" i="12" s="1"/>
  <c r="K4262" i="12" s="1"/>
  <c r="I4270" i="12"/>
  <c r="J4270" i="12" s="1"/>
  <c r="I4278" i="12"/>
  <c r="J4278" i="12" s="1"/>
  <c r="I4286" i="12"/>
  <c r="J4286" i="12" s="1"/>
  <c r="I4294" i="12"/>
  <c r="J4294" i="12" s="1"/>
  <c r="I4302" i="12"/>
  <c r="J4302" i="12" s="1"/>
  <c r="I4310" i="12"/>
  <c r="J4310" i="12" s="1"/>
  <c r="K4310" i="12" s="1"/>
  <c r="I4318" i="12"/>
  <c r="J4318" i="12" s="1"/>
  <c r="K4318" i="12" s="1"/>
  <c r="I4326" i="12"/>
  <c r="J4326" i="12" s="1"/>
  <c r="K4326" i="12" s="1"/>
  <c r="I4334" i="12"/>
  <c r="J4334" i="12" s="1"/>
  <c r="I4342" i="12"/>
  <c r="J4342" i="12" s="1"/>
  <c r="K4342" i="12" s="1"/>
  <c r="I4350" i="12"/>
  <c r="J4350" i="12" s="1"/>
  <c r="K4350" i="12" s="1"/>
  <c r="I4358" i="12"/>
  <c r="J4358" i="12" s="1"/>
  <c r="I4366" i="12"/>
  <c r="J4366" i="12" s="1"/>
  <c r="I4374" i="12"/>
  <c r="J4374" i="12" s="1"/>
  <c r="I4382" i="12"/>
  <c r="J4382" i="12" s="1"/>
  <c r="K4382" i="12" s="1"/>
  <c r="I4390" i="12"/>
  <c r="J4390" i="12" s="1"/>
  <c r="K4390" i="12" s="1"/>
  <c r="I4398" i="12"/>
  <c r="J4398" i="12" s="1"/>
  <c r="K4398" i="12" s="1"/>
  <c r="I4406" i="12"/>
  <c r="J4406" i="12" s="1"/>
  <c r="K4406" i="12" s="1"/>
  <c r="I4414" i="12"/>
  <c r="J4414" i="12" s="1"/>
  <c r="K4414" i="12" s="1"/>
  <c r="I4422" i="12"/>
  <c r="J4422" i="12" s="1"/>
  <c r="I4430" i="12"/>
  <c r="J4430" i="12" s="1"/>
  <c r="I4438" i="12"/>
  <c r="J4438" i="12" s="1"/>
  <c r="I4446" i="12"/>
  <c r="J4446" i="12" s="1"/>
  <c r="I4454" i="12"/>
  <c r="J4454" i="12" s="1"/>
  <c r="I4462" i="12"/>
  <c r="J4462" i="12" s="1"/>
  <c r="I4470" i="12"/>
  <c r="J4470" i="12" s="1"/>
  <c r="I4478" i="12"/>
  <c r="J4478" i="12" s="1"/>
  <c r="I4486" i="12"/>
  <c r="J4486" i="12" s="1"/>
  <c r="I4494" i="12"/>
  <c r="J4494" i="12" s="1"/>
  <c r="I4502" i="12"/>
  <c r="J4502" i="12" s="1"/>
  <c r="I4510" i="12"/>
  <c r="J4510" i="12" s="1"/>
  <c r="I4518" i="12"/>
  <c r="J4518" i="12" s="1"/>
  <c r="K4518" i="12" s="1"/>
  <c r="I4526" i="12"/>
  <c r="J4526" i="12" s="1"/>
  <c r="I4534" i="12"/>
  <c r="J4534" i="12" s="1"/>
  <c r="K4534" i="12" s="1"/>
  <c r="I4542" i="12"/>
  <c r="J4542" i="12" s="1"/>
  <c r="K4542" i="12" s="1"/>
  <c r="I4550" i="12"/>
  <c r="J4550" i="12" s="1"/>
  <c r="I4558" i="12"/>
  <c r="J4558" i="12" s="1"/>
  <c r="K4558" i="12" s="1"/>
  <c r="I4566" i="12"/>
  <c r="J4566" i="12" s="1"/>
  <c r="K4566" i="12" s="1"/>
  <c r="I4574" i="12"/>
  <c r="J4574" i="12" s="1"/>
  <c r="K4574" i="12" s="1"/>
  <c r="I4582" i="12"/>
  <c r="J4582" i="12" s="1"/>
  <c r="I4590" i="12"/>
  <c r="J4590" i="12" s="1"/>
  <c r="I4598" i="12"/>
  <c r="J4598" i="12" s="1"/>
  <c r="I4606" i="12"/>
  <c r="J4606" i="12" s="1"/>
  <c r="I4614" i="12"/>
  <c r="J4614" i="12" s="1"/>
  <c r="I4622" i="12"/>
  <c r="J4622" i="12" s="1"/>
  <c r="I4630" i="12"/>
  <c r="J4630" i="12" s="1"/>
  <c r="I4638" i="12"/>
  <c r="J4638" i="12" s="1"/>
  <c r="I4646" i="12"/>
  <c r="J4646" i="12" s="1"/>
  <c r="K4646" i="12" s="1"/>
  <c r="I4654" i="12"/>
  <c r="J4654" i="12" s="1"/>
  <c r="K4654" i="12" s="1"/>
  <c r="I4662" i="12"/>
  <c r="J4662" i="12" s="1"/>
  <c r="I4670" i="12"/>
  <c r="J4670" i="12" s="1"/>
  <c r="K4670" i="12" s="1"/>
  <c r="I4678" i="12"/>
  <c r="J4678" i="12" s="1"/>
  <c r="K4678" i="12" s="1"/>
  <c r="I4686" i="12"/>
  <c r="J4686" i="12" s="1"/>
  <c r="K4686" i="12" s="1"/>
  <c r="I4694" i="12"/>
  <c r="J4694" i="12" s="1"/>
  <c r="I4702" i="12"/>
  <c r="J4702" i="12" s="1"/>
  <c r="I4710" i="12"/>
  <c r="J4710" i="12" s="1"/>
  <c r="I4718" i="12"/>
  <c r="J4718" i="12" s="1"/>
  <c r="I4726" i="12"/>
  <c r="J4726" i="12" s="1"/>
  <c r="I4734" i="12"/>
  <c r="J4734" i="12" s="1"/>
  <c r="I4742" i="12"/>
  <c r="J4742" i="12" s="1"/>
  <c r="I4750" i="12"/>
  <c r="J4750" i="12" s="1"/>
  <c r="I4758" i="12"/>
  <c r="J4758" i="12" s="1"/>
  <c r="K4758" i="12" s="1"/>
  <c r="I4766" i="12"/>
  <c r="J4766" i="12" s="1"/>
  <c r="K4766" i="12" s="1"/>
  <c r="I4774" i="12"/>
  <c r="J4774" i="12" s="1"/>
  <c r="K4774" i="12" s="1"/>
  <c r="I4782" i="12"/>
  <c r="J4782" i="12" s="1"/>
  <c r="K4782" i="12" s="1"/>
  <c r="I4790" i="12"/>
  <c r="J4790" i="12" s="1"/>
  <c r="K4790" i="12" s="1"/>
  <c r="I4798" i="12"/>
  <c r="J4798" i="12" s="1"/>
  <c r="I4806" i="12"/>
  <c r="J4806" i="12" s="1"/>
  <c r="K4806" i="12" s="1"/>
  <c r="I4814" i="12"/>
  <c r="J4814" i="12" s="1"/>
  <c r="I4822" i="12"/>
  <c r="J4822" i="12" s="1"/>
  <c r="I4830" i="12"/>
  <c r="J4830" i="12" s="1"/>
  <c r="I4838" i="12"/>
  <c r="J4838" i="12" s="1"/>
  <c r="I4846" i="12"/>
  <c r="J4846" i="12" s="1"/>
  <c r="I4854" i="12"/>
  <c r="J4854" i="12" s="1"/>
  <c r="I4862" i="12"/>
  <c r="J4862" i="12" s="1"/>
  <c r="I4870" i="12"/>
  <c r="J4870" i="12" s="1"/>
  <c r="K4870" i="12" s="1"/>
  <c r="I4878" i="12"/>
  <c r="J4878" i="12" s="1"/>
  <c r="K4878" i="12" s="1"/>
  <c r="I4886" i="12"/>
  <c r="J4886" i="12" s="1"/>
  <c r="I4894" i="12"/>
  <c r="J4894" i="12" s="1"/>
  <c r="I4902" i="12"/>
  <c r="J4902" i="12" s="1"/>
  <c r="I4910" i="12"/>
  <c r="J4910" i="12" s="1"/>
  <c r="K4910" i="12" s="1"/>
  <c r="I1669" i="12"/>
  <c r="J1669" i="12" s="1"/>
  <c r="I2357" i="12"/>
  <c r="J2357" i="12" s="1"/>
  <c r="I2563" i="12"/>
  <c r="J2563" i="12" s="1"/>
  <c r="K2563" i="12" s="1"/>
  <c r="I2766" i="12"/>
  <c r="J2766" i="12" s="1"/>
  <c r="I2894" i="12"/>
  <c r="J2894" i="12" s="1"/>
  <c r="I2980" i="12"/>
  <c r="J2980" i="12" s="1"/>
  <c r="I3044" i="12"/>
  <c r="J3044" i="12" s="1"/>
  <c r="K3044" i="12" s="1"/>
  <c r="I3108" i="12"/>
  <c r="J3108" i="12" s="1"/>
  <c r="I3172" i="12"/>
  <c r="J3172" i="12" s="1"/>
  <c r="K3172" i="12" s="1"/>
  <c r="I3236" i="12"/>
  <c r="J3236" i="12" s="1"/>
  <c r="K3236" i="12" s="1"/>
  <c r="I3291" i="12"/>
  <c r="J3291" i="12" s="1"/>
  <c r="I3323" i="12"/>
  <c r="J3323" i="12" s="1"/>
  <c r="K3323" i="12" s="1"/>
  <c r="I3347" i="12"/>
  <c r="J3347" i="12" s="1"/>
  <c r="K3347" i="12" s="1"/>
  <c r="I3367" i="12"/>
  <c r="J3367" i="12" s="1"/>
  <c r="K3367" i="12" s="1"/>
  <c r="I3388" i="12"/>
  <c r="J3388" i="12" s="1"/>
  <c r="K3388" i="12" s="1"/>
  <c r="I3404" i="12"/>
  <c r="J3404" i="12" s="1"/>
  <c r="K3404" i="12" s="1"/>
  <c r="I3420" i="12"/>
  <c r="J3420" i="12" s="1"/>
  <c r="K3420" i="12" s="1"/>
  <c r="I3436" i="12"/>
  <c r="J3436" i="12" s="1"/>
  <c r="K3436" i="12" s="1"/>
  <c r="I3452" i="12"/>
  <c r="J3452" i="12" s="1"/>
  <c r="K3452" i="12" s="1"/>
  <c r="I3468" i="12"/>
  <c r="J3468" i="12" s="1"/>
  <c r="I3484" i="12"/>
  <c r="J3484" i="12" s="1"/>
  <c r="I3500" i="12"/>
  <c r="J3500" i="12" s="1"/>
  <c r="I3516" i="12"/>
  <c r="J3516" i="12" s="1"/>
  <c r="K3516" i="12" s="1"/>
  <c r="I3532" i="12"/>
  <c r="J3532" i="12" s="1"/>
  <c r="K3532" i="12" s="1"/>
  <c r="I3548" i="12"/>
  <c r="J3548" i="12" s="1"/>
  <c r="K3548" i="12" s="1"/>
  <c r="I3564" i="12"/>
  <c r="J3564" i="12" s="1"/>
  <c r="I3580" i="12"/>
  <c r="J3580" i="12" s="1"/>
  <c r="I3596" i="12"/>
  <c r="J3596" i="12" s="1"/>
  <c r="I3612" i="12"/>
  <c r="J3612" i="12" s="1"/>
  <c r="I3628" i="12"/>
  <c r="J3628" i="12" s="1"/>
  <c r="K3628" i="12" s="1"/>
  <c r="I3644" i="12"/>
  <c r="J3644" i="12" s="1"/>
  <c r="K3644" i="12" s="1"/>
  <c r="I3660" i="12"/>
  <c r="J3660" i="12" s="1"/>
  <c r="I3676" i="12"/>
  <c r="J3676" i="12" s="1"/>
  <c r="K3676" i="12" s="1"/>
  <c r="I3692" i="12"/>
  <c r="J3692" i="12" s="1"/>
  <c r="I3708" i="12"/>
  <c r="J3708" i="12" s="1"/>
  <c r="I3724" i="12"/>
  <c r="J3724" i="12" s="1"/>
  <c r="I3740" i="12"/>
  <c r="J3740" i="12" s="1"/>
  <c r="I3756" i="12"/>
  <c r="J3756" i="12" s="1"/>
  <c r="I3772" i="12"/>
  <c r="J3772" i="12" s="1"/>
  <c r="I3787" i="12"/>
  <c r="J3787" i="12" s="1"/>
  <c r="I3799" i="12"/>
  <c r="J3799" i="12" s="1"/>
  <c r="I3812" i="12"/>
  <c r="J3812" i="12" s="1"/>
  <c r="I3825" i="12"/>
  <c r="J3825" i="12" s="1"/>
  <c r="I3838" i="12"/>
  <c r="J3838" i="12" s="1"/>
  <c r="I3851" i="12"/>
  <c r="J3851" i="12" s="1"/>
  <c r="I3863" i="12"/>
  <c r="J3863" i="12" s="1"/>
  <c r="K3863" i="12" s="1"/>
  <c r="I3876" i="12"/>
  <c r="J3876" i="12" s="1"/>
  <c r="I3889" i="12"/>
  <c r="J3889" i="12" s="1"/>
  <c r="K3889" i="12" s="1"/>
  <c r="I3902" i="12"/>
  <c r="J3902" i="12" s="1"/>
  <c r="K3902" i="12" s="1"/>
  <c r="I3915" i="12"/>
  <c r="J3915" i="12" s="1"/>
  <c r="I3927" i="12"/>
  <c r="J3927" i="12" s="1"/>
  <c r="K3927" i="12" s="1"/>
  <c r="I3940" i="12"/>
  <c r="J3940" i="12" s="1"/>
  <c r="I3953" i="12"/>
  <c r="J3953" i="12" s="1"/>
  <c r="I3966" i="12"/>
  <c r="J3966" i="12" s="1"/>
  <c r="I3979" i="12"/>
  <c r="J3979" i="12" s="1"/>
  <c r="I3991" i="12"/>
  <c r="J3991" i="12" s="1"/>
  <c r="I4004" i="12"/>
  <c r="J4004" i="12" s="1"/>
  <c r="I4015" i="12"/>
  <c r="J4015" i="12" s="1"/>
  <c r="I4023" i="12"/>
  <c r="J4023" i="12" s="1"/>
  <c r="I4031" i="12"/>
  <c r="J4031" i="12" s="1"/>
  <c r="I4039" i="12"/>
  <c r="J4039" i="12" s="1"/>
  <c r="I4047" i="12"/>
  <c r="J4047" i="12" s="1"/>
  <c r="I4055" i="12"/>
  <c r="J4055" i="12" s="1"/>
  <c r="I4063" i="12"/>
  <c r="J4063" i="12" s="1"/>
  <c r="I4071" i="12"/>
  <c r="J4071" i="12" s="1"/>
  <c r="I4079" i="12"/>
  <c r="J4079" i="12" s="1"/>
  <c r="I4087" i="12"/>
  <c r="J4087" i="12" s="1"/>
  <c r="K4087" i="12" s="1"/>
  <c r="I4095" i="12"/>
  <c r="J4095" i="12" s="1"/>
  <c r="K4095" i="12" s="1"/>
  <c r="I4103" i="12"/>
  <c r="J4103" i="12" s="1"/>
  <c r="K4103" i="12" s="1"/>
  <c r="I4111" i="12"/>
  <c r="J4111" i="12" s="1"/>
  <c r="K4111" i="12" s="1"/>
  <c r="I4119" i="12"/>
  <c r="J4119" i="12" s="1"/>
  <c r="K4119" i="12" s="1"/>
  <c r="I4127" i="12"/>
  <c r="J4127" i="12" s="1"/>
  <c r="K4127" i="12" s="1"/>
  <c r="I4135" i="12"/>
  <c r="J4135" i="12" s="1"/>
  <c r="K4135" i="12" s="1"/>
  <c r="I4143" i="12"/>
  <c r="J4143" i="12" s="1"/>
  <c r="I4151" i="12"/>
  <c r="J4151" i="12" s="1"/>
  <c r="K4151" i="12" s="1"/>
  <c r="I4159" i="12"/>
  <c r="J4159" i="12" s="1"/>
  <c r="K4159" i="12" s="1"/>
  <c r="I4167" i="12"/>
  <c r="J4167" i="12" s="1"/>
  <c r="K4167" i="12" s="1"/>
  <c r="I4175" i="12"/>
  <c r="J4175" i="12" s="1"/>
  <c r="K4175" i="12" s="1"/>
  <c r="I4183" i="12"/>
  <c r="J4183" i="12" s="1"/>
  <c r="K4183" i="12" s="1"/>
  <c r="I4191" i="12"/>
  <c r="J4191" i="12" s="1"/>
  <c r="K4191" i="12" s="1"/>
  <c r="I4199" i="12"/>
  <c r="J4199" i="12" s="1"/>
  <c r="K4199" i="12" s="1"/>
  <c r="I4207" i="12"/>
  <c r="J4207" i="12" s="1"/>
  <c r="I4215" i="12"/>
  <c r="J4215" i="12" s="1"/>
  <c r="K4215" i="12" s="1"/>
  <c r="I4223" i="12"/>
  <c r="J4223" i="12" s="1"/>
  <c r="K4223" i="12" s="1"/>
  <c r="I4231" i="12"/>
  <c r="J4231" i="12" s="1"/>
  <c r="I4239" i="12"/>
  <c r="J4239" i="12" s="1"/>
  <c r="K4239" i="12" s="1"/>
  <c r="I4247" i="12"/>
  <c r="J4247" i="12" s="1"/>
  <c r="K4247" i="12" s="1"/>
  <c r="I4255" i="12"/>
  <c r="J4255" i="12" s="1"/>
  <c r="K4255" i="12" s="1"/>
  <c r="I4263" i="12"/>
  <c r="J4263" i="12" s="1"/>
  <c r="K4263" i="12" s="1"/>
  <c r="I4271" i="12"/>
  <c r="J4271" i="12" s="1"/>
  <c r="I4279" i="12"/>
  <c r="J4279" i="12" s="1"/>
  <c r="I4287" i="12"/>
  <c r="J4287" i="12" s="1"/>
  <c r="I4295" i="12"/>
  <c r="J4295" i="12" s="1"/>
  <c r="I4303" i="12"/>
  <c r="J4303" i="12" s="1"/>
  <c r="I4311" i="12"/>
  <c r="J4311" i="12" s="1"/>
  <c r="K4311" i="12" s="1"/>
  <c r="I4319" i="12"/>
  <c r="J4319" i="12" s="1"/>
  <c r="I4327" i="12"/>
  <c r="J4327" i="12" s="1"/>
  <c r="K4327" i="12" s="1"/>
  <c r="I4335" i="12"/>
  <c r="J4335" i="12" s="1"/>
  <c r="K4335" i="12" s="1"/>
  <c r="I4343" i="12"/>
  <c r="J4343" i="12" s="1"/>
  <c r="I4351" i="12"/>
  <c r="J4351" i="12" s="1"/>
  <c r="K4351" i="12" s="1"/>
  <c r="I4359" i="12"/>
  <c r="J4359" i="12" s="1"/>
  <c r="K4359" i="12" s="1"/>
  <c r="I4367" i="12"/>
  <c r="J4367" i="12" s="1"/>
  <c r="K4367" i="12" s="1"/>
  <c r="I4375" i="12"/>
  <c r="J4375" i="12" s="1"/>
  <c r="K4375" i="12" s="1"/>
  <c r="I4383" i="12"/>
  <c r="J4383" i="12" s="1"/>
  <c r="K4383" i="12" s="1"/>
  <c r="I4391" i="12"/>
  <c r="J4391" i="12" s="1"/>
  <c r="K4391" i="12" s="1"/>
  <c r="I4399" i="12"/>
  <c r="J4399" i="12" s="1"/>
  <c r="K4399" i="12" s="1"/>
  <c r="I4407" i="12"/>
  <c r="J4407" i="12" s="1"/>
  <c r="K4407" i="12" s="1"/>
  <c r="I4415" i="12"/>
  <c r="J4415" i="12" s="1"/>
  <c r="K4415" i="12" s="1"/>
  <c r="I4423" i="12"/>
  <c r="J4423" i="12" s="1"/>
  <c r="I4431" i="12"/>
  <c r="J4431" i="12" s="1"/>
  <c r="I4439" i="12"/>
  <c r="J4439" i="12" s="1"/>
  <c r="I4447" i="12"/>
  <c r="J4447" i="12" s="1"/>
  <c r="I4455" i="12"/>
  <c r="J4455" i="12" s="1"/>
  <c r="I4463" i="12"/>
  <c r="J4463" i="12" s="1"/>
  <c r="I4471" i="12"/>
  <c r="J4471" i="12" s="1"/>
  <c r="I4479" i="12"/>
  <c r="J4479" i="12" s="1"/>
  <c r="I4487" i="12"/>
  <c r="J4487" i="12" s="1"/>
  <c r="I4495" i="12"/>
  <c r="J4495" i="12" s="1"/>
  <c r="I4503" i="12"/>
  <c r="J4503" i="12" s="1"/>
  <c r="I4511" i="12"/>
  <c r="J4511" i="12" s="1"/>
  <c r="I4519" i="12"/>
  <c r="J4519" i="12" s="1"/>
  <c r="K4519" i="12" s="1"/>
  <c r="I4527" i="12"/>
  <c r="J4527" i="12" s="1"/>
  <c r="K4527" i="12" s="1"/>
  <c r="I4535" i="12"/>
  <c r="J4535" i="12" s="1"/>
  <c r="I4543" i="12"/>
  <c r="J4543" i="12" s="1"/>
  <c r="K4543" i="12" s="1"/>
  <c r="I4551" i="12"/>
  <c r="J4551" i="12" s="1"/>
  <c r="K4551" i="12" s="1"/>
  <c r="I4559" i="12"/>
  <c r="J4559" i="12" s="1"/>
  <c r="I4567" i="12"/>
  <c r="J4567" i="12" s="1"/>
  <c r="K4567" i="12" s="1"/>
  <c r="I4575" i="12"/>
  <c r="J4575" i="12" s="1"/>
  <c r="K4575" i="12" s="1"/>
  <c r="I4583" i="12"/>
  <c r="J4583" i="12" s="1"/>
  <c r="I4591" i="12"/>
  <c r="J4591" i="12" s="1"/>
  <c r="I4599" i="12"/>
  <c r="J4599" i="12" s="1"/>
  <c r="I4607" i="12"/>
  <c r="J4607" i="12" s="1"/>
  <c r="I4615" i="12"/>
  <c r="J4615" i="12" s="1"/>
  <c r="I4623" i="12"/>
  <c r="J4623" i="12" s="1"/>
  <c r="I4631" i="12"/>
  <c r="J4631" i="12" s="1"/>
  <c r="I4639" i="12"/>
  <c r="J4639" i="12" s="1"/>
  <c r="K4639" i="12" s="1"/>
  <c r="I4647" i="12"/>
  <c r="J4647" i="12" s="1"/>
  <c r="I4655" i="12"/>
  <c r="J4655" i="12" s="1"/>
  <c r="K4655" i="12" s="1"/>
  <c r="I4663" i="12"/>
  <c r="J4663" i="12" s="1"/>
  <c r="K4663" i="12" s="1"/>
  <c r="I4671" i="12"/>
  <c r="J4671" i="12" s="1"/>
  <c r="I4679" i="12"/>
  <c r="J4679" i="12" s="1"/>
  <c r="K4679" i="12" s="1"/>
  <c r="I4687" i="12"/>
  <c r="J4687" i="12" s="1"/>
  <c r="K4687" i="12" s="1"/>
  <c r="I4695" i="12"/>
  <c r="J4695" i="12" s="1"/>
  <c r="I4703" i="12"/>
  <c r="J4703" i="12" s="1"/>
  <c r="I4711" i="12"/>
  <c r="J4711" i="12" s="1"/>
  <c r="I4719" i="12"/>
  <c r="J4719" i="12" s="1"/>
  <c r="I4727" i="12"/>
  <c r="J4727" i="12" s="1"/>
  <c r="I4735" i="12"/>
  <c r="J4735" i="12" s="1"/>
  <c r="I4743" i="12"/>
  <c r="J4743" i="12" s="1"/>
  <c r="I4751" i="12"/>
  <c r="J4751" i="12" s="1"/>
  <c r="I4759" i="12"/>
  <c r="J4759" i="12" s="1"/>
  <c r="K4759" i="12" s="1"/>
  <c r="I4767" i="12"/>
  <c r="J4767" i="12" s="1"/>
  <c r="K4767" i="12" s="1"/>
  <c r="I4775" i="12"/>
  <c r="J4775" i="12" s="1"/>
  <c r="K4775" i="12" s="1"/>
  <c r="I4783" i="12"/>
  <c r="J4783" i="12" s="1"/>
  <c r="K4783" i="12" s="1"/>
  <c r="I4791" i="12"/>
  <c r="J4791" i="12" s="1"/>
  <c r="K4791" i="12" s="1"/>
  <c r="I4799" i="12"/>
  <c r="J4799" i="12" s="1"/>
  <c r="I4807" i="12"/>
  <c r="J4807" i="12" s="1"/>
  <c r="I4815" i="12"/>
  <c r="J4815" i="12" s="1"/>
  <c r="I4823" i="12"/>
  <c r="J4823" i="12" s="1"/>
  <c r="I4831" i="12"/>
  <c r="J4831" i="12" s="1"/>
  <c r="I4839" i="12"/>
  <c r="J4839" i="12" s="1"/>
  <c r="I4847" i="12"/>
  <c r="J4847" i="12" s="1"/>
  <c r="I4855" i="12"/>
  <c r="J4855" i="12" s="1"/>
  <c r="I4863" i="12"/>
  <c r="J4863" i="12" s="1"/>
  <c r="K4863" i="12" s="1"/>
  <c r="I4871" i="12"/>
  <c r="J4871" i="12" s="1"/>
  <c r="K4871" i="12" s="1"/>
  <c r="I4879" i="12"/>
  <c r="J4879" i="12" s="1"/>
  <c r="K4879" i="12" s="1"/>
  <c r="I4887" i="12"/>
  <c r="J4887" i="12" s="1"/>
  <c r="I4895" i="12"/>
  <c r="J4895" i="12" s="1"/>
  <c r="I4903" i="12"/>
  <c r="J4903" i="12" s="1"/>
  <c r="I4911" i="12"/>
  <c r="J4911" i="12" s="1"/>
  <c r="K4911" i="12" s="1"/>
  <c r="I4919" i="12"/>
  <c r="J4919" i="12" s="1"/>
  <c r="K4919" i="12" s="1"/>
  <c r="I4927" i="12"/>
  <c r="J4927" i="12" s="1"/>
  <c r="K4927" i="12" s="1"/>
  <c r="I4935" i="12"/>
  <c r="J4935" i="12" s="1"/>
  <c r="K4935" i="12" s="1"/>
  <c r="I4943" i="12"/>
  <c r="J4943" i="12" s="1"/>
  <c r="I4951" i="12"/>
  <c r="J4951" i="12" s="1"/>
  <c r="I4959" i="12"/>
  <c r="J4959" i="12" s="1"/>
  <c r="I4967" i="12"/>
  <c r="J4967" i="12" s="1"/>
  <c r="I4975" i="12"/>
  <c r="J4975" i="12" s="1"/>
  <c r="I4983" i="12"/>
  <c r="J4983" i="12" s="1"/>
  <c r="K4983" i="12" s="1"/>
  <c r="I4991" i="12"/>
  <c r="J4991" i="12" s="1"/>
  <c r="I4999" i="12"/>
  <c r="J4999" i="12" s="1"/>
  <c r="I5007" i="12"/>
  <c r="J5007" i="12" s="1"/>
  <c r="K5007" i="12" s="1"/>
  <c r="I5015" i="12"/>
  <c r="J5015" i="12" s="1"/>
  <c r="I5023" i="12"/>
  <c r="J5023" i="12" s="1"/>
  <c r="K5023" i="12" s="1"/>
  <c r="I5031" i="12"/>
  <c r="J5031" i="12" s="1"/>
  <c r="K5031" i="12" s="1"/>
  <c r="I5039" i="12"/>
  <c r="J5039" i="12" s="1"/>
  <c r="I5047" i="12"/>
  <c r="J5047" i="12" s="1"/>
  <c r="I5055" i="12"/>
  <c r="J5055" i="12" s="1"/>
  <c r="I5063" i="12"/>
  <c r="J5063" i="12" s="1"/>
  <c r="I5071" i="12"/>
  <c r="J5071" i="12" s="1"/>
  <c r="I5079" i="12"/>
  <c r="J5079" i="12" s="1"/>
  <c r="I5087" i="12"/>
  <c r="J5087" i="12" s="1"/>
  <c r="I5095" i="12"/>
  <c r="J5095" i="12" s="1"/>
  <c r="I5103" i="12"/>
  <c r="J5103" i="12" s="1"/>
  <c r="I5111" i="12"/>
  <c r="J5111" i="12" s="1"/>
  <c r="I5119" i="12"/>
  <c r="J5119" i="12" s="1"/>
  <c r="I5127" i="12"/>
  <c r="J5127" i="12" s="1"/>
  <c r="I5135" i="12"/>
  <c r="J5135" i="12" s="1"/>
  <c r="I5143" i="12"/>
  <c r="J5143" i="12" s="1"/>
  <c r="I5151" i="12"/>
  <c r="J5151" i="12" s="1"/>
  <c r="I5159" i="12"/>
  <c r="J5159" i="12" s="1"/>
  <c r="I5167" i="12"/>
  <c r="J5167" i="12" s="1"/>
  <c r="K5167" i="12" s="1"/>
  <c r="I5175" i="12"/>
  <c r="J5175" i="12" s="1"/>
  <c r="K5175" i="12" s="1"/>
  <c r="I5183" i="12"/>
  <c r="J5183" i="12" s="1"/>
  <c r="K5183" i="12" s="1"/>
  <c r="I5191" i="12"/>
  <c r="J5191" i="12" s="1"/>
  <c r="K5191" i="12" s="1"/>
  <c r="I5199" i="12"/>
  <c r="J5199" i="12" s="1"/>
  <c r="K5199" i="12" s="1"/>
  <c r="I5207" i="12"/>
  <c r="J5207" i="12" s="1"/>
  <c r="K5207" i="12" s="1"/>
  <c r="I5215" i="12"/>
  <c r="J5215" i="12" s="1"/>
  <c r="I5223" i="12"/>
  <c r="J5223" i="12" s="1"/>
  <c r="K5223" i="12" s="1"/>
  <c r="I5231" i="12"/>
  <c r="J5231" i="12" s="1"/>
  <c r="K5231" i="12" s="1"/>
  <c r="I1802" i="12"/>
  <c r="J1802" i="12" s="1"/>
  <c r="I2385" i="12"/>
  <c r="J2385" i="12" s="1"/>
  <c r="I2588" i="12"/>
  <c r="J2588" i="12" s="1"/>
  <c r="I2782" i="12"/>
  <c r="J2782" i="12" s="1"/>
  <c r="I2910" i="12"/>
  <c r="J2910" i="12" s="1"/>
  <c r="I2988" i="12"/>
  <c r="J2988" i="12" s="1"/>
  <c r="I3052" i="12"/>
  <c r="J3052" i="12" s="1"/>
  <c r="K3052" i="12" s="1"/>
  <c r="I3116" i="12"/>
  <c r="J3116" i="12" s="1"/>
  <c r="I3180" i="12"/>
  <c r="J3180" i="12" s="1"/>
  <c r="K3180" i="12" s="1"/>
  <c r="I3244" i="12"/>
  <c r="J3244" i="12" s="1"/>
  <c r="K3244" i="12" s="1"/>
  <c r="I3292" i="12"/>
  <c r="J3292" i="12" s="1"/>
  <c r="K3292" i="12" s="1"/>
  <c r="I3324" i="12"/>
  <c r="J3324" i="12" s="1"/>
  <c r="K3324" i="12" s="1"/>
  <c r="I3348" i="12"/>
  <c r="J3348" i="12" s="1"/>
  <c r="K3348" i="12" s="1"/>
  <c r="I3371" i="12"/>
  <c r="J3371" i="12" s="1"/>
  <c r="K3371" i="12" s="1"/>
  <c r="I3391" i="12"/>
  <c r="J3391" i="12" s="1"/>
  <c r="K3391" i="12" s="1"/>
  <c r="I3407" i="12"/>
  <c r="J3407" i="12" s="1"/>
  <c r="K3407" i="12" s="1"/>
  <c r="I3423" i="12"/>
  <c r="J3423" i="12" s="1"/>
  <c r="K3423" i="12" s="1"/>
  <c r="I3439" i="12"/>
  <c r="J3439" i="12" s="1"/>
  <c r="K3439" i="12" s="1"/>
  <c r="I3455" i="12"/>
  <c r="J3455" i="12" s="1"/>
  <c r="K3455" i="12" s="1"/>
  <c r="I3471" i="12"/>
  <c r="J3471" i="12" s="1"/>
  <c r="I3487" i="12"/>
  <c r="J3487" i="12" s="1"/>
  <c r="I3503" i="12"/>
  <c r="J3503" i="12" s="1"/>
  <c r="I3519" i="12"/>
  <c r="J3519" i="12" s="1"/>
  <c r="K3519" i="12" s="1"/>
  <c r="I3535" i="12"/>
  <c r="J3535" i="12" s="1"/>
  <c r="K3535" i="12" s="1"/>
  <c r="I3551" i="12"/>
  <c r="J3551" i="12" s="1"/>
  <c r="K3551" i="12" s="1"/>
  <c r="I3567" i="12"/>
  <c r="J3567" i="12" s="1"/>
  <c r="I3583" i="12"/>
  <c r="J3583" i="12" s="1"/>
  <c r="I3599" i="12"/>
  <c r="J3599" i="12" s="1"/>
  <c r="I3615" i="12"/>
  <c r="J3615" i="12" s="1"/>
  <c r="I3631" i="12"/>
  <c r="J3631" i="12" s="1"/>
  <c r="K3631" i="12" s="1"/>
  <c r="I3647" i="12"/>
  <c r="J3647" i="12" s="1"/>
  <c r="K3647" i="12" s="1"/>
  <c r="I3663" i="12"/>
  <c r="J3663" i="12" s="1"/>
  <c r="I3679" i="12"/>
  <c r="J3679" i="12" s="1"/>
  <c r="K3679" i="12" s="1"/>
  <c r="I3695" i="12"/>
  <c r="J3695" i="12" s="1"/>
  <c r="I3711" i="12"/>
  <c r="J3711" i="12" s="1"/>
  <c r="K3711" i="12" s="1"/>
  <c r="I3727" i="12"/>
  <c r="J3727" i="12" s="1"/>
  <c r="I3743" i="12"/>
  <c r="J3743" i="12" s="1"/>
  <c r="I3759" i="12"/>
  <c r="J3759" i="12" s="1"/>
  <c r="I3775" i="12"/>
  <c r="J3775" i="12" s="1"/>
  <c r="I3788" i="12"/>
  <c r="J3788" i="12" s="1"/>
  <c r="I3801" i="12"/>
  <c r="J3801" i="12" s="1"/>
  <c r="I3814" i="12"/>
  <c r="J3814" i="12" s="1"/>
  <c r="I3827" i="12"/>
  <c r="J3827" i="12" s="1"/>
  <c r="I3839" i="12"/>
  <c r="J3839" i="12" s="1"/>
  <c r="I3852" i="12"/>
  <c r="J3852" i="12" s="1"/>
  <c r="I3865" i="12"/>
  <c r="J3865" i="12" s="1"/>
  <c r="I3878" i="12"/>
  <c r="J3878" i="12" s="1"/>
  <c r="K3878" i="12" s="1"/>
  <c r="I3891" i="12"/>
  <c r="J3891" i="12" s="1"/>
  <c r="I3903" i="12"/>
  <c r="J3903" i="12" s="1"/>
  <c r="I3916" i="12"/>
  <c r="J3916" i="12" s="1"/>
  <c r="K3916" i="12" s="1"/>
  <c r="I3929" i="12"/>
  <c r="J3929" i="12" s="1"/>
  <c r="I3942" i="12"/>
  <c r="J3942" i="12" s="1"/>
  <c r="I3955" i="12"/>
  <c r="J3955" i="12" s="1"/>
  <c r="I3967" i="12"/>
  <c r="J3967" i="12" s="1"/>
  <c r="I3980" i="12"/>
  <c r="J3980" i="12" s="1"/>
  <c r="I3993" i="12"/>
  <c r="J3993" i="12" s="1"/>
  <c r="I4006" i="12"/>
  <c r="J4006" i="12" s="1"/>
  <c r="I4016" i="12"/>
  <c r="J4016" i="12" s="1"/>
  <c r="I4024" i="12"/>
  <c r="J4024" i="12" s="1"/>
  <c r="I4032" i="12"/>
  <c r="J4032" i="12" s="1"/>
  <c r="I4040" i="12"/>
  <c r="J4040" i="12" s="1"/>
  <c r="I4048" i="12"/>
  <c r="J4048" i="12" s="1"/>
  <c r="I4056" i="12"/>
  <c r="J4056" i="12" s="1"/>
  <c r="I4064" i="12"/>
  <c r="J4064" i="12" s="1"/>
  <c r="I4072" i="12"/>
  <c r="J4072" i="12" s="1"/>
  <c r="I4080" i="12"/>
  <c r="J4080" i="12" s="1"/>
  <c r="I4088" i="12"/>
  <c r="J4088" i="12" s="1"/>
  <c r="K4088" i="12" s="1"/>
  <c r="I4096" i="12"/>
  <c r="J4096" i="12" s="1"/>
  <c r="K4096" i="12" s="1"/>
  <c r="I4104" i="12"/>
  <c r="J4104" i="12" s="1"/>
  <c r="K4104" i="12" s="1"/>
  <c r="I4112" i="12"/>
  <c r="J4112" i="12" s="1"/>
  <c r="K4112" i="12" s="1"/>
  <c r="I4120" i="12"/>
  <c r="J4120" i="12" s="1"/>
  <c r="K4120" i="12" s="1"/>
  <c r="I4128" i="12"/>
  <c r="J4128" i="12" s="1"/>
  <c r="K4128" i="12" s="1"/>
  <c r="I4136" i="12"/>
  <c r="J4136" i="12" s="1"/>
  <c r="K4136" i="12" s="1"/>
  <c r="I4144" i="12"/>
  <c r="J4144" i="12" s="1"/>
  <c r="I4152" i="12"/>
  <c r="J4152" i="12" s="1"/>
  <c r="K4152" i="12" s="1"/>
  <c r="I4160" i="12"/>
  <c r="J4160" i="12" s="1"/>
  <c r="K4160" i="12" s="1"/>
  <c r="I4168" i="12"/>
  <c r="J4168" i="12" s="1"/>
  <c r="K4168" i="12" s="1"/>
  <c r="I4176" i="12"/>
  <c r="J4176" i="12" s="1"/>
  <c r="K4176" i="12" s="1"/>
  <c r="I4184" i="12"/>
  <c r="J4184" i="12" s="1"/>
  <c r="K4184" i="12" s="1"/>
  <c r="I4192" i="12"/>
  <c r="J4192" i="12" s="1"/>
  <c r="I4200" i="12"/>
  <c r="J4200" i="12" s="1"/>
  <c r="K4200" i="12" s="1"/>
  <c r="I4208" i="12"/>
  <c r="J4208" i="12" s="1"/>
  <c r="K4208" i="12" s="1"/>
  <c r="I4216" i="12"/>
  <c r="J4216" i="12" s="1"/>
  <c r="I4224" i="12"/>
  <c r="J4224" i="12" s="1"/>
  <c r="K4224" i="12" s="1"/>
  <c r="I4232" i="12"/>
  <c r="J4232" i="12" s="1"/>
  <c r="K4232" i="12" s="1"/>
  <c r="I4240" i="12"/>
  <c r="J4240" i="12" s="1"/>
  <c r="K4240" i="12" s="1"/>
  <c r="I4248" i="12"/>
  <c r="J4248" i="12" s="1"/>
  <c r="K4248" i="12" s="1"/>
  <c r="I4256" i="12"/>
  <c r="J4256" i="12" s="1"/>
  <c r="K4256" i="12" s="1"/>
  <c r="I4264" i="12"/>
  <c r="J4264" i="12" s="1"/>
  <c r="K4264" i="12" s="1"/>
  <c r="I4272" i="12"/>
  <c r="J4272" i="12" s="1"/>
  <c r="I4280" i="12"/>
  <c r="J4280" i="12" s="1"/>
  <c r="I4288" i="12"/>
  <c r="J4288" i="12" s="1"/>
  <c r="I4296" i="12"/>
  <c r="J4296" i="12" s="1"/>
  <c r="I4304" i="12"/>
  <c r="J4304" i="12" s="1"/>
  <c r="I4312" i="12"/>
  <c r="J4312" i="12" s="1"/>
  <c r="K4312" i="12" s="1"/>
  <c r="I4320" i="12"/>
  <c r="J4320" i="12" s="1"/>
  <c r="K4320" i="12" s="1"/>
  <c r="I4328" i="12"/>
  <c r="J4328" i="12" s="1"/>
  <c r="I4336" i="12"/>
  <c r="J4336" i="12" s="1"/>
  <c r="K4336" i="12" s="1"/>
  <c r="I4344" i="12"/>
  <c r="J4344" i="12" s="1"/>
  <c r="K4344" i="12" s="1"/>
  <c r="I4352" i="12"/>
  <c r="J4352" i="12" s="1"/>
  <c r="I4360" i="12"/>
  <c r="J4360" i="12" s="1"/>
  <c r="K4360" i="12" s="1"/>
  <c r="I4368" i="12"/>
  <c r="J4368" i="12" s="1"/>
  <c r="K4368" i="12" s="1"/>
  <c r="I4376" i="12"/>
  <c r="J4376" i="12" s="1"/>
  <c r="I4384" i="12"/>
  <c r="J4384" i="12" s="1"/>
  <c r="K4384" i="12" s="1"/>
  <c r="I4392" i="12"/>
  <c r="J4392" i="12" s="1"/>
  <c r="K4392" i="12" s="1"/>
  <c r="I4400" i="12"/>
  <c r="J4400" i="12" s="1"/>
  <c r="K4400" i="12" s="1"/>
  <c r="I4408" i="12"/>
  <c r="J4408" i="12" s="1"/>
  <c r="K4408" i="12" s="1"/>
  <c r="I4416" i="12"/>
  <c r="J4416" i="12" s="1"/>
  <c r="K4416" i="12" s="1"/>
  <c r="I4424" i="12"/>
  <c r="J4424" i="12" s="1"/>
  <c r="I4432" i="12"/>
  <c r="J4432" i="12" s="1"/>
  <c r="I4440" i="12"/>
  <c r="J4440" i="12" s="1"/>
  <c r="I4448" i="12"/>
  <c r="J4448" i="12" s="1"/>
  <c r="I4456" i="12"/>
  <c r="J4456" i="12" s="1"/>
  <c r="I4464" i="12"/>
  <c r="J4464" i="12" s="1"/>
  <c r="I4472" i="12"/>
  <c r="J4472" i="12" s="1"/>
  <c r="I4480" i="12"/>
  <c r="J4480" i="12" s="1"/>
  <c r="I4488" i="12"/>
  <c r="J4488" i="12" s="1"/>
  <c r="I4496" i="12"/>
  <c r="J4496" i="12" s="1"/>
  <c r="I4504" i="12"/>
  <c r="J4504" i="12" s="1"/>
  <c r="I4512" i="12"/>
  <c r="J4512" i="12" s="1"/>
  <c r="I4520" i="12"/>
  <c r="J4520" i="12" s="1"/>
  <c r="K4520" i="12" s="1"/>
  <c r="I4528" i="12"/>
  <c r="J4528" i="12" s="1"/>
  <c r="K4528" i="12" s="1"/>
  <c r="I4536" i="12"/>
  <c r="J4536" i="12" s="1"/>
  <c r="K4536" i="12" s="1"/>
  <c r="I4544" i="12"/>
  <c r="J4544" i="12" s="1"/>
  <c r="I4552" i="12"/>
  <c r="J4552" i="12" s="1"/>
  <c r="K4552" i="12" s="1"/>
  <c r="I4560" i="12"/>
  <c r="J4560" i="12" s="1"/>
  <c r="K4560" i="12" s="1"/>
  <c r="I4568" i="12"/>
  <c r="J4568" i="12" s="1"/>
  <c r="K4568" i="12" s="1"/>
  <c r="I4576" i="12"/>
  <c r="J4576" i="12" s="1"/>
  <c r="K4576" i="12" s="1"/>
  <c r="I4584" i="12"/>
  <c r="J4584" i="12" s="1"/>
  <c r="I4592" i="12"/>
  <c r="J4592" i="12" s="1"/>
  <c r="I4600" i="12"/>
  <c r="J4600" i="12" s="1"/>
  <c r="I4608" i="12"/>
  <c r="J4608" i="12" s="1"/>
  <c r="I4616" i="12"/>
  <c r="J4616" i="12" s="1"/>
  <c r="I4624" i="12"/>
  <c r="J4624" i="12" s="1"/>
  <c r="I4632" i="12"/>
  <c r="J4632" i="12" s="1"/>
  <c r="I4640" i="12"/>
  <c r="J4640" i="12" s="1"/>
  <c r="K4640" i="12" s="1"/>
  <c r="I4648" i="12"/>
  <c r="J4648" i="12" s="1"/>
  <c r="K4648" i="12" s="1"/>
  <c r="I4656" i="12"/>
  <c r="J4656" i="12" s="1"/>
  <c r="I4664" i="12"/>
  <c r="J4664" i="12" s="1"/>
  <c r="K4664" i="12" s="1"/>
  <c r="I4672" i="12"/>
  <c r="J4672" i="12" s="1"/>
  <c r="K4672" i="12" s="1"/>
  <c r="I4680" i="12"/>
  <c r="J4680" i="12" s="1"/>
  <c r="I4688" i="12"/>
  <c r="J4688" i="12" s="1"/>
  <c r="K4688" i="12" s="1"/>
  <c r="I4696" i="12"/>
  <c r="J4696" i="12" s="1"/>
  <c r="I4704" i="12"/>
  <c r="J4704" i="12" s="1"/>
  <c r="I4712" i="12"/>
  <c r="J4712" i="12" s="1"/>
  <c r="I4720" i="12"/>
  <c r="J4720" i="12" s="1"/>
  <c r="I4728" i="12"/>
  <c r="J4728" i="12" s="1"/>
  <c r="I4736" i="12"/>
  <c r="J4736" i="12" s="1"/>
  <c r="I4744" i="12"/>
  <c r="J4744" i="12" s="1"/>
  <c r="I4752" i="12"/>
  <c r="J4752" i="12" s="1"/>
  <c r="I4760" i="12"/>
  <c r="J4760" i="12" s="1"/>
  <c r="I4768" i="12"/>
  <c r="J4768" i="12" s="1"/>
  <c r="K4768" i="12" s="1"/>
  <c r="I4776" i="12"/>
  <c r="J4776" i="12" s="1"/>
  <c r="K4776" i="12" s="1"/>
  <c r="I4784" i="12"/>
  <c r="J4784" i="12" s="1"/>
  <c r="I4792" i="12"/>
  <c r="J4792" i="12" s="1"/>
  <c r="K4792" i="12" s="1"/>
  <c r="I4800" i="12"/>
  <c r="J4800" i="12" s="1"/>
  <c r="K4800" i="12" s="1"/>
  <c r="I4808" i="12"/>
  <c r="J4808" i="12" s="1"/>
  <c r="I4816" i="12"/>
  <c r="J4816" i="12" s="1"/>
  <c r="I4824" i="12"/>
  <c r="J4824" i="12" s="1"/>
  <c r="I4832" i="12"/>
  <c r="J4832" i="12" s="1"/>
  <c r="I4840" i="12"/>
  <c r="J4840" i="12" s="1"/>
  <c r="I4848" i="12"/>
  <c r="J4848" i="12" s="1"/>
  <c r="I4856" i="12"/>
  <c r="J4856" i="12" s="1"/>
  <c r="K4856" i="12" s="1"/>
  <c r="L4819" i="12" s="1"/>
  <c r="M4819" i="12" s="1"/>
  <c r="I4864" i="12"/>
  <c r="J4864" i="12" s="1"/>
  <c r="K4864" i="12" s="1"/>
  <c r="I4872" i="12"/>
  <c r="J4872" i="12" s="1"/>
  <c r="K4872" i="12" s="1"/>
  <c r="I4880" i="12"/>
  <c r="J4880" i="12" s="1"/>
  <c r="K4880" i="12" s="1"/>
  <c r="I4888" i="12"/>
  <c r="J4888" i="12" s="1"/>
  <c r="I4896" i="12"/>
  <c r="J4896" i="12" s="1"/>
  <c r="I4904" i="12"/>
  <c r="J4904" i="12" s="1"/>
  <c r="I4912" i="12"/>
  <c r="J4912" i="12" s="1"/>
  <c r="K4912" i="12" s="1"/>
  <c r="I4920" i="12"/>
  <c r="J4920" i="12" s="1"/>
  <c r="K4920" i="12" s="1"/>
  <c r="I4928" i="12"/>
  <c r="J4928" i="12" s="1"/>
  <c r="K4928" i="12" s="1"/>
  <c r="I4936" i="12"/>
  <c r="J4936" i="12" s="1"/>
  <c r="K4936" i="12" s="1"/>
  <c r="I4944" i="12"/>
  <c r="J4944" i="12" s="1"/>
  <c r="I4952" i="12"/>
  <c r="J4952" i="12" s="1"/>
  <c r="I4960" i="12"/>
  <c r="J4960" i="12" s="1"/>
  <c r="I4968" i="12"/>
  <c r="J4968" i="12" s="1"/>
  <c r="I4976" i="12"/>
  <c r="J4976" i="12" s="1"/>
  <c r="I4984" i="12"/>
  <c r="J4984" i="12" s="1"/>
  <c r="I4992" i="12"/>
  <c r="J4992" i="12" s="1"/>
  <c r="K4992" i="12" s="1"/>
  <c r="I5000" i="12"/>
  <c r="J5000" i="12" s="1"/>
  <c r="I5008" i="12"/>
  <c r="J5008" i="12" s="1"/>
  <c r="I5016" i="12"/>
  <c r="J5016" i="12" s="1"/>
  <c r="K5016" i="12" s="1"/>
  <c r="I5024" i="12"/>
  <c r="J5024" i="12" s="1"/>
  <c r="I5032" i="12"/>
  <c r="J5032" i="12" s="1"/>
  <c r="K5032" i="12" s="1"/>
  <c r="I5040" i="12"/>
  <c r="J5040" i="12" s="1"/>
  <c r="K5040" i="12" s="1"/>
  <c r="I5048" i="12"/>
  <c r="J5048" i="12" s="1"/>
  <c r="I5056" i="12"/>
  <c r="J5056" i="12" s="1"/>
  <c r="I5064" i="12"/>
  <c r="J5064" i="12" s="1"/>
  <c r="I5072" i="12"/>
  <c r="J5072" i="12" s="1"/>
  <c r="I5080" i="12"/>
  <c r="J5080" i="12" s="1"/>
  <c r="I5088" i="12"/>
  <c r="J5088" i="12" s="1"/>
  <c r="I5096" i="12"/>
  <c r="J5096" i="12" s="1"/>
  <c r="I5104" i="12"/>
  <c r="J5104" i="12" s="1"/>
  <c r="I5112" i="12"/>
  <c r="J5112" i="12" s="1"/>
  <c r="I5120" i="12"/>
  <c r="J5120" i="12" s="1"/>
  <c r="I5128" i="12"/>
  <c r="J5128" i="12" s="1"/>
  <c r="I5136" i="12"/>
  <c r="J5136" i="12" s="1"/>
  <c r="I5144" i="12"/>
  <c r="J5144" i="12" s="1"/>
  <c r="I5152" i="12"/>
  <c r="J5152" i="12" s="1"/>
  <c r="I5160" i="12"/>
  <c r="J5160" i="12" s="1"/>
  <c r="I5168" i="12"/>
  <c r="J5168" i="12" s="1"/>
  <c r="K5168" i="12" s="1"/>
  <c r="I5176" i="12"/>
  <c r="J5176" i="12" s="1"/>
  <c r="K5176" i="12" s="1"/>
  <c r="I5184" i="12"/>
  <c r="J5184" i="12" s="1"/>
  <c r="K5184" i="12" s="1"/>
  <c r="I5192" i="12"/>
  <c r="J5192" i="12" s="1"/>
  <c r="K5192" i="12" s="1"/>
  <c r="I5200" i="12"/>
  <c r="J5200" i="12" s="1"/>
  <c r="K5200" i="12" s="1"/>
  <c r="I5208" i="12"/>
  <c r="J5208" i="12" s="1"/>
  <c r="K5208" i="12" s="1"/>
  <c r="I5216" i="12"/>
  <c r="J5216" i="12" s="1"/>
  <c r="I5224" i="12"/>
  <c r="J5224" i="12" s="1"/>
  <c r="K5224" i="12" s="1"/>
  <c r="I5232" i="12"/>
  <c r="J5232" i="12" s="1"/>
  <c r="K5232" i="12" s="1"/>
  <c r="I1930" i="12"/>
  <c r="J1930" i="12" s="1"/>
  <c r="I2410" i="12"/>
  <c r="J2410" i="12" s="1"/>
  <c r="I2613" i="12"/>
  <c r="J2613" i="12" s="1"/>
  <c r="I2798" i="12"/>
  <c r="J2798" i="12" s="1"/>
  <c r="I2926" i="12"/>
  <c r="J2926" i="12" s="1"/>
  <c r="I2996" i="12"/>
  <c r="J2996" i="12" s="1"/>
  <c r="K2996" i="12" s="1"/>
  <c r="I3060" i="12"/>
  <c r="J3060" i="12" s="1"/>
  <c r="I3124" i="12"/>
  <c r="J3124" i="12" s="1"/>
  <c r="I3188" i="12"/>
  <c r="J3188" i="12" s="1"/>
  <c r="I3252" i="12"/>
  <c r="J3252" i="12" s="1"/>
  <c r="I3299" i="12"/>
  <c r="J3299" i="12" s="1"/>
  <c r="K3299" i="12" s="1"/>
  <c r="I3331" i="12"/>
  <c r="J3331" i="12" s="1"/>
  <c r="K3331" i="12" s="1"/>
  <c r="I3351" i="12"/>
  <c r="J3351" i="12" s="1"/>
  <c r="K3351" i="12" s="1"/>
  <c r="I3372" i="12"/>
  <c r="J3372" i="12" s="1"/>
  <c r="K3372" i="12" s="1"/>
  <c r="I3393" i="12"/>
  <c r="J3393" i="12" s="1"/>
  <c r="K3393" i="12" s="1"/>
  <c r="I3409" i="12"/>
  <c r="J3409" i="12" s="1"/>
  <c r="K3409" i="12" s="1"/>
  <c r="I3425" i="12"/>
  <c r="J3425" i="12" s="1"/>
  <c r="K3425" i="12" s="1"/>
  <c r="I3441" i="12"/>
  <c r="J3441" i="12" s="1"/>
  <c r="K3441" i="12" s="1"/>
  <c r="I3457" i="12"/>
  <c r="J3457" i="12" s="1"/>
  <c r="K3457" i="12" s="1"/>
  <c r="I3473" i="12"/>
  <c r="J3473" i="12" s="1"/>
  <c r="I3489" i="12"/>
  <c r="J3489" i="12" s="1"/>
  <c r="I3505" i="12"/>
  <c r="J3505" i="12" s="1"/>
  <c r="I3521" i="12"/>
  <c r="J3521" i="12" s="1"/>
  <c r="K3521" i="12" s="1"/>
  <c r="I3537" i="12"/>
  <c r="J3537" i="12" s="1"/>
  <c r="K3537" i="12" s="1"/>
  <c r="I3553" i="12"/>
  <c r="J3553" i="12" s="1"/>
  <c r="K3553" i="12" s="1"/>
  <c r="I3569" i="12"/>
  <c r="J3569" i="12" s="1"/>
  <c r="I3585" i="12"/>
  <c r="J3585" i="12" s="1"/>
  <c r="I3601" i="12"/>
  <c r="J3601" i="12" s="1"/>
  <c r="I3617" i="12"/>
  <c r="J3617" i="12" s="1"/>
  <c r="I3633" i="12"/>
  <c r="J3633" i="12" s="1"/>
  <c r="I3649" i="12"/>
  <c r="J3649" i="12" s="1"/>
  <c r="K3649" i="12" s="1"/>
  <c r="I3665" i="12"/>
  <c r="J3665" i="12" s="1"/>
  <c r="K3665" i="12" s="1"/>
  <c r="I3681" i="12"/>
  <c r="J3681" i="12" s="1"/>
  <c r="I3697" i="12"/>
  <c r="J3697" i="12" s="1"/>
  <c r="K3697" i="12" s="1"/>
  <c r="I3713" i="12"/>
  <c r="J3713" i="12" s="1"/>
  <c r="I3729" i="12"/>
  <c r="J3729" i="12" s="1"/>
  <c r="I3745" i="12"/>
  <c r="J3745" i="12" s="1"/>
  <c r="I3761" i="12"/>
  <c r="J3761" i="12" s="1"/>
  <c r="I3777" i="12"/>
  <c r="J3777" i="12" s="1"/>
  <c r="I3790" i="12"/>
  <c r="J3790" i="12" s="1"/>
  <c r="I3803" i="12"/>
  <c r="J3803" i="12" s="1"/>
  <c r="I3815" i="12"/>
  <c r="J3815" i="12" s="1"/>
  <c r="I3828" i="12"/>
  <c r="J3828" i="12" s="1"/>
  <c r="I3841" i="12"/>
  <c r="J3841" i="12" s="1"/>
  <c r="I3854" i="12"/>
  <c r="J3854" i="12" s="1"/>
  <c r="I3867" i="12"/>
  <c r="J3867" i="12" s="1"/>
  <c r="I3879" i="12"/>
  <c r="J3879" i="12" s="1"/>
  <c r="I3892" i="12"/>
  <c r="J3892" i="12" s="1"/>
  <c r="K3892" i="12" s="1"/>
  <c r="I3905" i="12"/>
  <c r="J3905" i="12" s="1"/>
  <c r="K3905" i="12" s="1"/>
  <c r="I3918" i="12"/>
  <c r="J3918" i="12" s="1"/>
  <c r="I3931" i="12"/>
  <c r="J3931" i="12" s="1"/>
  <c r="I3943" i="12"/>
  <c r="J3943" i="12" s="1"/>
  <c r="I3956" i="12"/>
  <c r="J3956" i="12" s="1"/>
  <c r="I3969" i="12"/>
  <c r="J3969" i="12" s="1"/>
  <c r="I3982" i="12"/>
  <c r="J3982" i="12" s="1"/>
  <c r="I3995" i="12"/>
  <c r="J3995" i="12" s="1"/>
  <c r="I4007" i="12"/>
  <c r="J4007" i="12" s="1"/>
  <c r="I4017" i="12"/>
  <c r="J4017" i="12" s="1"/>
  <c r="I4025" i="12"/>
  <c r="J4025" i="12" s="1"/>
  <c r="I4033" i="12"/>
  <c r="J4033" i="12" s="1"/>
  <c r="I4041" i="12"/>
  <c r="J4041" i="12" s="1"/>
  <c r="I4049" i="12"/>
  <c r="J4049" i="12" s="1"/>
  <c r="I4057" i="12"/>
  <c r="J4057" i="12" s="1"/>
  <c r="I4065" i="12"/>
  <c r="J4065" i="12" s="1"/>
  <c r="I4073" i="12"/>
  <c r="J4073" i="12" s="1"/>
  <c r="I4081" i="12"/>
  <c r="J4081" i="12" s="1"/>
  <c r="I4089" i="12"/>
  <c r="J4089" i="12" s="1"/>
  <c r="K4089" i="12" s="1"/>
  <c r="I4097" i="12"/>
  <c r="J4097" i="12" s="1"/>
  <c r="K4097" i="12" s="1"/>
  <c r="I4105" i="12"/>
  <c r="J4105" i="12" s="1"/>
  <c r="K4105" i="12" s="1"/>
  <c r="I4113" i="12"/>
  <c r="J4113" i="12" s="1"/>
  <c r="K4113" i="12" s="1"/>
  <c r="I4121" i="12"/>
  <c r="J4121" i="12" s="1"/>
  <c r="K4121" i="12" s="1"/>
  <c r="I4129" i="12"/>
  <c r="J4129" i="12" s="1"/>
  <c r="K4129" i="12" s="1"/>
  <c r="I4137" i="12"/>
  <c r="J4137" i="12" s="1"/>
  <c r="K4137" i="12" s="1"/>
  <c r="I4145" i="12"/>
  <c r="J4145" i="12" s="1"/>
  <c r="I4153" i="12"/>
  <c r="J4153" i="12" s="1"/>
  <c r="K4153" i="12" s="1"/>
  <c r="I4161" i="12"/>
  <c r="J4161" i="12" s="1"/>
  <c r="K4161" i="12" s="1"/>
  <c r="I4169" i="12"/>
  <c r="J4169" i="12" s="1"/>
  <c r="K4169" i="12" s="1"/>
  <c r="I4177" i="12"/>
  <c r="J4177" i="12" s="1"/>
  <c r="K4177" i="12" s="1"/>
  <c r="I4185" i="12"/>
  <c r="J4185" i="12" s="1"/>
  <c r="K4185" i="12" s="1"/>
  <c r="I4193" i="12"/>
  <c r="J4193" i="12" s="1"/>
  <c r="K4193" i="12" s="1"/>
  <c r="I4201" i="12"/>
  <c r="J4201" i="12" s="1"/>
  <c r="I4209" i="12"/>
  <c r="J4209" i="12" s="1"/>
  <c r="K4209" i="12" s="1"/>
  <c r="I4217" i="12"/>
  <c r="J4217" i="12" s="1"/>
  <c r="K4217" i="12" s="1"/>
  <c r="I4225" i="12"/>
  <c r="J4225" i="12" s="1"/>
  <c r="I4233" i="12"/>
  <c r="J4233" i="12" s="1"/>
  <c r="K4233" i="12" s="1"/>
  <c r="I4241" i="12"/>
  <c r="J4241" i="12" s="1"/>
  <c r="K4241" i="12" s="1"/>
  <c r="I4249" i="12"/>
  <c r="J4249" i="12" s="1"/>
  <c r="K4249" i="12" s="1"/>
  <c r="I4257" i="12"/>
  <c r="J4257" i="12" s="1"/>
  <c r="K4257" i="12" s="1"/>
  <c r="I4265" i="12"/>
  <c r="J4265" i="12" s="1"/>
  <c r="K4265" i="12" s="1"/>
  <c r="I4273" i="12"/>
  <c r="J4273" i="12" s="1"/>
  <c r="I4281" i="12"/>
  <c r="J4281" i="12" s="1"/>
  <c r="I4289" i="12"/>
  <c r="J4289" i="12" s="1"/>
  <c r="I4297" i="12"/>
  <c r="J4297" i="12" s="1"/>
  <c r="I4305" i="12"/>
  <c r="J4305" i="12" s="1"/>
  <c r="I4313" i="12"/>
  <c r="J4313" i="12" s="1"/>
  <c r="I4321" i="12"/>
  <c r="J4321" i="12" s="1"/>
  <c r="K4321" i="12" s="1"/>
  <c r="I4329" i="12"/>
  <c r="J4329" i="12" s="1"/>
  <c r="K4329" i="12" s="1"/>
  <c r="I4337" i="12"/>
  <c r="J4337" i="12" s="1"/>
  <c r="I4345" i="12"/>
  <c r="J4345" i="12" s="1"/>
  <c r="K4345" i="12" s="1"/>
  <c r="I4353" i="12"/>
  <c r="J4353" i="12" s="1"/>
  <c r="K4353" i="12" s="1"/>
  <c r="I4361" i="12"/>
  <c r="J4361" i="12" s="1"/>
  <c r="K4361" i="12" s="1"/>
  <c r="I4369" i="12"/>
  <c r="J4369" i="12" s="1"/>
  <c r="K4369" i="12" s="1"/>
  <c r="I4377" i="12"/>
  <c r="J4377" i="12" s="1"/>
  <c r="I4385" i="12"/>
  <c r="J4385" i="12" s="1"/>
  <c r="K4385" i="12" s="1"/>
  <c r="I4393" i="12"/>
  <c r="J4393" i="12" s="1"/>
  <c r="K4393" i="12" s="1"/>
  <c r="I4401" i="12"/>
  <c r="J4401" i="12" s="1"/>
  <c r="K4401" i="12" s="1"/>
  <c r="I4409" i="12"/>
  <c r="J4409" i="12" s="1"/>
  <c r="K4409" i="12" s="1"/>
  <c r="I4417" i="12"/>
  <c r="J4417" i="12" s="1"/>
  <c r="K4417" i="12" s="1"/>
  <c r="I4425" i="12"/>
  <c r="J4425" i="12" s="1"/>
  <c r="I4433" i="12"/>
  <c r="J4433" i="12" s="1"/>
  <c r="I4441" i="12"/>
  <c r="J4441" i="12" s="1"/>
  <c r="I4449" i="12"/>
  <c r="J4449" i="12" s="1"/>
  <c r="I4457" i="12"/>
  <c r="J4457" i="12" s="1"/>
  <c r="I4465" i="12"/>
  <c r="J4465" i="12" s="1"/>
  <c r="I4473" i="12"/>
  <c r="J4473" i="12" s="1"/>
  <c r="I4481" i="12"/>
  <c r="J4481" i="12" s="1"/>
  <c r="I4489" i="12"/>
  <c r="J4489" i="12" s="1"/>
  <c r="I4497" i="12"/>
  <c r="J4497" i="12" s="1"/>
  <c r="I4505" i="12"/>
  <c r="J4505" i="12" s="1"/>
  <c r="I4513" i="12"/>
  <c r="J4513" i="12" s="1"/>
  <c r="I4521" i="12"/>
  <c r="J4521" i="12" s="1"/>
  <c r="K4521" i="12" s="1"/>
  <c r="I4529" i="12"/>
  <c r="J4529" i="12" s="1"/>
  <c r="I4537" i="12"/>
  <c r="J4537" i="12" s="1"/>
  <c r="K4537" i="12" s="1"/>
  <c r="I4545" i="12"/>
  <c r="J4545" i="12" s="1"/>
  <c r="K4545" i="12" s="1"/>
  <c r="I4553" i="12"/>
  <c r="J4553" i="12" s="1"/>
  <c r="I4561" i="12"/>
  <c r="J4561" i="12" s="1"/>
  <c r="K4561" i="12" s="1"/>
  <c r="I4569" i="12"/>
  <c r="J4569" i="12" s="1"/>
  <c r="K4569" i="12" s="1"/>
  <c r="I4577" i="12"/>
  <c r="J4577" i="12" s="1"/>
  <c r="I4585" i="12"/>
  <c r="J4585" i="12" s="1"/>
  <c r="I4593" i="12"/>
  <c r="J4593" i="12" s="1"/>
  <c r="I4601" i="12"/>
  <c r="J4601" i="12" s="1"/>
  <c r="I4609" i="12"/>
  <c r="J4609" i="12" s="1"/>
  <c r="I4617" i="12"/>
  <c r="J4617" i="12" s="1"/>
  <c r="I4625" i="12"/>
  <c r="J4625" i="12" s="1"/>
  <c r="I4633" i="12"/>
  <c r="J4633" i="12" s="1"/>
  <c r="K4633" i="12" s="1"/>
  <c r="I4641" i="12"/>
  <c r="J4641" i="12" s="1"/>
  <c r="I4649" i="12"/>
  <c r="J4649" i="12" s="1"/>
  <c r="K4649" i="12" s="1"/>
  <c r="I4657" i="12"/>
  <c r="J4657" i="12" s="1"/>
  <c r="K4657" i="12" s="1"/>
  <c r="I4665" i="12"/>
  <c r="J4665" i="12" s="1"/>
  <c r="I4673" i="12"/>
  <c r="J4673" i="12" s="1"/>
  <c r="K4673" i="12" s="1"/>
  <c r="I4681" i="12"/>
  <c r="J4681" i="12" s="1"/>
  <c r="K4681" i="12" s="1"/>
  <c r="I4689" i="12"/>
  <c r="J4689" i="12" s="1"/>
  <c r="I4697" i="12"/>
  <c r="J4697" i="12" s="1"/>
  <c r="I4705" i="12"/>
  <c r="J4705" i="12" s="1"/>
  <c r="I4713" i="12"/>
  <c r="J4713" i="12" s="1"/>
  <c r="I4721" i="12"/>
  <c r="J4721" i="12" s="1"/>
  <c r="I4729" i="12"/>
  <c r="J4729" i="12" s="1"/>
  <c r="I4737" i="12"/>
  <c r="J4737" i="12" s="1"/>
  <c r="I4745" i="12"/>
  <c r="J4745" i="12" s="1"/>
  <c r="I4753" i="12"/>
  <c r="J4753" i="12" s="1"/>
  <c r="I4761" i="12"/>
  <c r="J4761" i="12" s="1"/>
  <c r="K4761" i="12" s="1"/>
  <c r="I4769" i="12"/>
  <c r="J4769" i="12" s="1"/>
  <c r="K4769" i="12" s="1"/>
  <c r="I4777" i="12"/>
  <c r="J4777" i="12" s="1"/>
  <c r="K4777" i="12" s="1"/>
  <c r="I4785" i="12"/>
  <c r="J4785" i="12" s="1"/>
  <c r="K4785" i="12" s="1"/>
  <c r="I4793" i="12"/>
  <c r="J4793" i="12" s="1"/>
  <c r="I4801" i="12"/>
  <c r="J4801" i="12" s="1"/>
  <c r="K4801" i="12" s="1"/>
  <c r="I4809" i="12"/>
  <c r="J4809" i="12" s="1"/>
  <c r="I4817" i="12"/>
  <c r="J4817" i="12" s="1"/>
  <c r="I4825" i="12"/>
  <c r="J4825" i="12" s="1"/>
  <c r="I4833" i="12"/>
  <c r="J4833" i="12" s="1"/>
  <c r="I4841" i="12"/>
  <c r="J4841" i="12" s="1"/>
  <c r="I4849" i="12"/>
  <c r="J4849" i="12" s="1"/>
  <c r="I4857" i="12"/>
  <c r="J4857" i="12" s="1"/>
  <c r="I4865" i="12"/>
  <c r="J4865" i="12" s="1"/>
  <c r="K4865" i="12" s="1"/>
  <c r="I4873" i="12"/>
  <c r="J4873" i="12" s="1"/>
  <c r="K4873" i="12" s="1"/>
  <c r="I4881" i="12"/>
  <c r="J4881" i="12" s="1"/>
  <c r="K4881" i="12" s="1"/>
  <c r="I4889" i="12"/>
  <c r="J4889" i="12" s="1"/>
  <c r="I4897" i="12"/>
  <c r="J4897" i="12" s="1"/>
  <c r="I4905" i="12"/>
  <c r="J4905" i="12" s="1"/>
  <c r="I4913" i="12"/>
  <c r="J4913" i="12" s="1"/>
  <c r="K4913" i="12" s="1"/>
  <c r="I4921" i="12"/>
  <c r="J4921" i="12" s="1"/>
  <c r="K4921" i="12" s="1"/>
  <c r="I4929" i="12"/>
  <c r="J4929" i="12" s="1"/>
  <c r="K4929" i="12" s="1"/>
  <c r="I4937" i="12"/>
  <c r="J4937" i="12" s="1"/>
  <c r="K4937" i="12" s="1"/>
  <c r="I4945" i="12"/>
  <c r="J4945" i="12" s="1"/>
  <c r="I4953" i="12"/>
  <c r="J4953" i="12" s="1"/>
  <c r="I4961" i="12"/>
  <c r="J4961" i="12" s="1"/>
  <c r="I4969" i="12"/>
  <c r="J4969" i="12" s="1"/>
  <c r="I4977" i="12"/>
  <c r="J4977" i="12" s="1"/>
  <c r="I4985" i="12"/>
  <c r="J4985" i="12" s="1"/>
  <c r="I4993" i="12"/>
  <c r="J4993" i="12" s="1"/>
  <c r="I5001" i="12"/>
  <c r="J5001" i="12" s="1"/>
  <c r="K5001" i="12" s="1"/>
  <c r="I5009" i="12"/>
  <c r="J5009" i="12" s="1"/>
  <c r="I5017" i="12"/>
  <c r="J5017" i="12" s="1"/>
  <c r="K5017" i="12" s="1"/>
  <c r="I5025" i="12"/>
  <c r="J5025" i="12" s="1"/>
  <c r="K5025" i="12" s="1"/>
  <c r="I5033" i="12"/>
  <c r="J5033" i="12" s="1"/>
  <c r="I5041" i="12"/>
  <c r="J5041" i="12" s="1"/>
  <c r="I5049" i="12"/>
  <c r="J5049" i="12" s="1"/>
  <c r="K5049" i="12" s="1"/>
  <c r="I5057" i="12"/>
  <c r="J5057" i="12" s="1"/>
  <c r="I5065" i="12"/>
  <c r="J5065" i="12" s="1"/>
  <c r="I5073" i="12"/>
  <c r="J5073" i="12" s="1"/>
  <c r="I5081" i="12"/>
  <c r="J5081" i="12" s="1"/>
  <c r="I5089" i="12"/>
  <c r="J5089" i="12" s="1"/>
  <c r="I5097" i="12"/>
  <c r="J5097" i="12" s="1"/>
  <c r="I5105" i="12"/>
  <c r="J5105" i="12" s="1"/>
  <c r="I5113" i="12"/>
  <c r="J5113" i="12" s="1"/>
  <c r="I5121" i="12"/>
  <c r="J5121" i="12" s="1"/>
  <c r="I5129" i="12"/>
  <c r="J5129" i="12" s="1"/>
  <c r="I5137" i="12"/>
  <c r="J5137" i="12" s="1"/>
  <c r="I5145" i="12"/>
  <c r="J5145" i="12" s="1"/>
  <c r="I5153" i="12"/>
  <c r="J5153" i="12" s="1"/>
  <c r="I5161" i="12"/>
  <c r="J5161" i="12" s="1"/>
  <c r="I5169" i="12"/>
  <c r="J5169" i="12" s="1"/>
  <c r="I5177" i="12"/>
  <c r="J5177" i="12" s="1"/>
  <c r="K5177" i="12" s="1"/>
  <c r="I5185" i="12"/>
  <c r="J5185" i="12" s="1"/>
  <c r="K5185" i="12" s="1"/>
  <c r="I5193" i="12"/>
  <c r="J5193" i="12" s="1"/>
  <c r="K5193" i="12" s="1"/>
  <c r="I5201" i="12"/>
  <c r="J5201" i="12" s="1"/>
  <c r="K5201" i="12" s="1"/>
  <c r="I5209" i="12"/>
  <c r="J5209" i="12" s="1"/>
  <c r="I5217" i="12"/>
  <c r="J5217" i="12" s="1"/>
  <c r="I5225" i="12"/>
  <c r="J5225" i="12" s="1"/>
  <c r="K5225" i="12" s="1"/>
  <c r="I2058" i="12"/>
  <c r="J2058" i="12" s="1"/>
  <c r="K2058" i="12" s="1"/>
  <c r="I2435" i="12"/>
  <c r="J2435" i="12" s="1"/>
  <c r="I2641" i="12"/>
  <c r="J2641" i="12" s="1"/>
  <c r="I2814" i="12"/>
  <c r="J2814" i="12" s="1"/>
  <c r="I2936" i="12"/>
  <c r="J2936" i="12" s="1"/>
  <c r="I3004" i="12"/>
  <c r="J3004" i="12" s="1"/>
  <c r="K3004" i="12" s="1"/>
  <c r="I3068" i="12"/>
  <c r="J3068" i="12" s="1"/>
  <c r="K3068" i="12" s="1"/>
  <c r="I3132" i="12"/>
  <c r="J3132" i="12" s="1"/>
  <c r="I3196" i="12"/>
  <c r="J3196" i="12" s="1"/>
  <c r="K3196" i="12" s="1"/>
  <c r="I3260" i="12"/>
  <c r="J3260" i="12" s="1"/>
  <c r="K3260" i="12" s="1"/>
  <c r="I3300" i="12"/>
  <c r="J3300" i="12" s="1"/>
  <c r="K3300" i="12" s="1"/>
  <c r="I3332" i="12"/>
  <c r="J3332" i="12" s="1"/>
  <c r="K3332" i="12" s="1"/>
  <c r="I3355" i="12"/>
  <c r="J3355" i="12" s="1"/>
  <c r="K3355" i="12" s="1"/>
  <c r="I3375" i="12"/>
  <c r="J3375" i="12" s="1"/>
  <c r="K3375" i="12" s="1"/>
  <c r="I3395" i="12"/>
  <c r="J3395" i="12" s="1"/>
  <c r="K3395" i="12" s="1"/>
  <c r="I3411" i="12"/>
  <c r="J3411" i="12" s="1"/>
  <c r="K3411" i="12" s="1"/>
  <c r="I3427" i="12"/>
  <c r="J3427" i="12" s="1"/>
  <c r="K3427" i="12" s="1"/>
  <c r="I3443" i="12"/>
  <c r="J3443" i="12" s="1"/>
  <c r="K3443" i="12" s="1"/>
  <c r="I3459" i="12"/>
  <c r="J3459" i="12" s="1"/>
  <c r="K3459" i="12" s="1"/>
  <c r="I3475" i="12"/>
  <c r="J3475" i="12" s="1"/>
  <c r="I3491" i="12"/>
  <c r="J3491" i="12" s="1"/>
  <c r="I3507" i="12"/>
  <c r="J3507" i="12" s="1"/>
  <c r="I3523" i="12"/>
  <c r="J3523" i="12" s="1"/>
  <c r="K3523" i="12" s="1"/>
  <c r="I3539" i="12"/>
  <c r="J3539" i="12" s="1"/>
  <c r="K3539" i="12" s="1"/>
  <c r="I3555" i="12"/>
  <c r="J3555" i="12" s="1"/>
  <c r="K3555" i="12" s="1"/>
  <c r="I3571" i="12"/>
  <c r="J3571" i="12" s="1"/>
  <c r="I3587" i="12"/>
  <c r="J3587" i="12" s="1"/>
  <c r="I3603" i="12"/>
  <c r="J3603" i="12" s="1"/>
  <c r="I3619" i="12"/>
  <c r="J3619" i="12" s="1"/>
  <c r="K3619" i="12" s="1"/>
  <c r="I3635" i="12"/>
  <c r="J3635" i="12" s="1"/>
  <c r="K3635" i="12" s="1"/>
  <c r="I3651" i="12"/>
  <c r="J3651" i="12" s="1"/>
  <c r="K3651" i="12" s="1"/>
  <c r="I3667" i="12"/>
  <c r="J3667" i="12" s="1"/>
  <c r="K3667" i="12" s="1"/>
  <c r="I3683" i="12"/>
  <c r="J3683" i="12" s="1"/>
  <c r="I3699" i="12"/>
  <c r="J3699" i="12" s="1"/>
  <c r="K3699" i="12" s="1"/>
  <c r="I3715" i="12"/>
  <c r="J3715" i="12" s="1"/>
  <c r="I3731" i="12"/>
  <c r="J3731" i="12" s="1"/>
  <c r="I3747" i="12"/>
  <c r="J3747" i="12" s="1"/>
  <c r="I3763" i="12"/>
  <c r="J3763" i="12" s="1"/>
  <c r="I3779" i="12"/>
  <c r="J3779" i="12" s="1"/>
  <c r="I3791" i="12"/>
  <c r="J3791" i="12" s="1"/>
  <c r="I3804" i="12"/>
  <c r="J3804" i="12" s="1"/>
  <c r="I3817" i="12"/>
  <c r="J3817" i="12" s="1"/>
  <c r="I3830" i="12"/>
  <c r="J3830" i="12" s="1"/>
  <c r="I3843" i="12"/>
  <c r="J3843" i="12" s="1"/>
  <c r="I3855" i="12"/>
  <c r="J3855" i="12" s="1"/>
  <c r="I3868" i="12"/>
  <c r="J3868" i="12" s="1"/>
  <c r="K3868" i="12" s="1"/>
  <c r="I3881" i="12"/>
  <c r="J3881" i="12" s="1"/>
  <c r="K3881" i="12" s="1"/>
  <c r="I3894" i="12"/>
  <c r="J3894" i="12" s="1"/>
  <c r="I3907" i="12"/>
  <c r="J3907" i="12" s="1"/>
  <c r="K3907" i="12" s="1"/>
  <c r="I3919" i="12"/>
  <c r="J3919" i="12" s="1"/>
  <c r="K3919" i="12" s="1"/>
  <c r="I3932" i="12"/>
  <c r="J3932" i="12" s="1"/>
  <c r="I3945" i="12"/>
  <c r="J3945" i="12" s="1"/>
  <c r="I3958" i="12"/>
  <c r="J3958" i="12" s="1"/>
  <c r="I3971" i="12"/>
  <c r="J3971" i="12" s="1"/>
  <c r="I3983" i="12"/>
  <c r="J3983" i="12" s="1"/>
  <c r="I3996" i="12"/>
  <c r="J3996" i="12" s="1"/>
  <c r="I4009" i="12"/>
  <c r="J4009" i="12" s="1"/>
  <c r="I4018" i="12"/>
  <c r="J4018" i="12" s="1"/>
  <c r="I4026" i="12"/>
  <c r="J4026" i="12" s="1"/>
  <c r="I4034" i="12"/>
  <c r="J4034" i="12" s="1"/>
  <c r="I4042" i="12"/>
  <c r="J4042" i="12" s="1"/>
  <c r="I4050" i="12"/>
  <c r="J4050" i="12" s="1"/>
  <c r="I4058" i="12"/>
  <c r="J4058" i="12" s="1"/>
  <c r="I4066" i="12"/>
  <c r="J4066" i="12" s="1"/>
  <c r="I4074" i="12"/>
  <c r="J4074" i="12" s="1"/>
  <c r="I4082" i="12"/>
  <c r="J4082" i="12" s="1"/>
  <c r="K4082" i="12" s="1"/>
  <c r="I4090" i="12"/>
  <c r="J4090" i="12" s="1"/>
  <c r="K4090" i="12" s="1"/>
  <c r="I4098" i="12"/>
  <c r="J4098" i="12" s="1"/>
  <c r="K4098" i="12" s="1"/>
  <c r="I4106" i="12"/>
  <c r="J4106" i="12" s="1"/>
  <c r="K4106" i="12" s="1"/>
  <c r="I4114" i="12"/>
  <c r="J4114" i="12" s="1"/>
  <c r="K4114" i="12" s="1"/>
  <c r="I4122" i="12"/>
  <c r="J4122" i="12" s="1"/>
  <c r="K4122" i="12" s="1"/>
  <c r="I4130" i="12"/>
  <c r="J4130" i="12" s="1"/>
  <c r="K4130" i="12" s="1"/>
  <c r="I4138" i="12"/>
  <c r="J4138" i="12" s="1"/>
  <c r="K4138" i="12" s="1"/>
  <c r="I4146" i="12"/>
  <c r="J4146" i="12" s="1"/>
  <c r="K4146" i="12" s="1"/>
  <c r="I4154" i="12"/>
  <c r="J4154" i="12" s="1"/>
  <c r="K4154" i="12" s="1"/>
  <c r="I4162" i="12"/>
  <c r="J4162" i="12" s="1"/>
  <c r="K4162" i="12" s="1"/>
  <c r="I4170" i="12"/>
  <c r="J4170" i="12" s="1"/>
  <c r="K4170" i="12" s="1"/>
  <c r="I4178" i="12"/>
  <c r="J4178" i="12" s="1"/>
  <c r="K4178" i="12" s="1"/>
  <c r="I4186" i="12"/>
  <c r="J4186" i="12" s="1"/>
  <c r="I4194" i="12"/>
  <c r="J4194" i="12" s="1"/>
  <c r="K4194" i="12" s="1"/>
  <c r="I4202" i="12"/>
  <c r="J4202" i="12" s="1"/>
  <c r="K4202" i="12" s="1"/>
  <c r="I4210" i="12"/>
  <c r="J4210" i="12" s="1"/>
  <c r="I4218" i="12"/>
  <c r="J4218" i="12" s="1"/>
  <c r="K4218" i="12" s="1"/>
  <c r="I4226" i="12"/>
  <c r="J4226" i="12" s="1"/>
  <c r="K4226" i="12" s="1"/>
  <c r="I4234" i="12"/>
  <c r="J4234" i="12" s="1"/>
  <c r="I4242" i="12"/>
  <c r="J4242" i="12" s="1"/>
  <c r="K4242" i="12" s="1"/>
  <c r="I4250" i="12"/>
  <c r="J4250" i="12" s="1"/>
  <c r="K4250" i="12" s="1"/>
  <c r="I4258" i="12"/>
  <c r="J4258" i="12" s="1"/>
  <c r="K4258" i="12" s="1"/>
  <c r="I4266" i="12"/>
  <c r="J4266" i="12" s="1"/>
  <c r="K4266" i="12" s="1"/>
  <c r="I4274" i="12"/>
  <c r="J4274" i="12" s="1"/>
  <c r="I4282" i="12"/>
  <c r="J4282" i="12" s="1"/>
  <c r="I4290" i="12"/>
  <c r="J4290" i="12" s="1"/>
  <c r="I4298" i="12"/>
  <c r="J4298" i="12" s="1"/>
  <c r="I4306" i="12"/>
  <c r="J4306" i="12" s="1"/>
  <c r="K4306" i="12" s="1"/>
  <c r="I4314" i="12"/>
  <c r="J4314" i="12" s="1"/>
  <c r="K4314" i="12" s="1"/>
  <c r="I4322" i="12"/>
  <c r="J4322" i="12" s="1"/>
  <c r="I4330" i="12"/>
  <c r="J4330" i="12" s="1"/>
  <c r="K4330" i="12" s="1"/>
  <c r="I4338" i="12"/>
  <c r="J4338" i="12" s="1"/>
  <c r="K4338" i="12" s="1"/>
  <c r="I4346" i="12"/>
  <c r="J4346" i="12" s="1"/>
  <c r="I4354" i="12"/>
  <c r="J4354" i="12" s="1"/>
  <c r="K4354" i="12" s="1"/>
  <c r="I4362" i="12"/>
  <c r="J4362" i="12" s="1"/>
  <c r="K4362" i="12" s="1"/>
  <c r="I4370" i="12"/>
  <c r="J4370" i="12" s="1"/>
  <c r="K4370" i="12" s="1"/>
  <c r="I4378" i="12"/>
  <c r="J4378" i="12" s="1"/>
  <c r="K4378" i="12" s="1"/>
  <c r="I4386" i="12"/>
  <c r="J4386" i="12" s="1"/>
  <c r="K4386" i="12" s="1"/>
  <c r="I4394" i="12"/>
  <c r="J4394" i="12" s="1"/>
  <c r="K4394" i="12" s="1"/>
  <c r="I4402" i="12"/>
  <c r="J4402" i="12" s="1"/>
  <c r="K4402" i="12" s="1"/>
  <c r="I4410" i="12"/>
  <c r="J4410" i="12" s="1"/>
  <c r="K4410" i="12" s="1"/>
  <c r="I4418" i="12"/>
  <c r="J4418" i="12" s="1"/>
  <c r="I4426" i="12"/>
  <c r="J4426" i="12" s="1"/>
  <c r="I4434" i="12"/>
  <c r="J4434" i="12" s="1"/>
  <c r="I4442" i="12"/>
  <c r="J4442" i="12" s="1"/>
  <c r="I4450" i="12"/>
  <c r="J4450" i="12" s="1"/>
  <c r="I4458" i="12"/>
  <c r="J4458" i="12" s="1"/>
  <c r="I4466" i="12"/>
  <c r="J4466" i="12" s="1"/>
  <c r="I4474" i="12"/>
  <c r="J4474" i="12" s="1"/>
  <c r="I4482" i="12"/>
  <c r="J4482" i="12" s="1"/>
  <c r="I4490" i="12"/>
  <c r="J4490" i="12" s="1"/>
  <c r="I4498" i="12"/>
  <c r="J4498" i="12" s="1"/>
  <c r="I4506" i="12"/>
  <c r="J4506" i="12" s="1"/>
  <c r="I4514" i="12"/>
  <c r="J4514" i="12" s="1"/>
  <c r="I4522" i="12"/>
  <c r="J4522" i="12" s="1"/>
  <c r="K4522" i="12" s="1"/>
  <c r="I4530" i="12"/>
  <c r="J4530" i="12" s="1"/>
  <c r="K4530" i="12" s="1"/>
  <c r="I4538" i="12"/>
  <c r="J4538" i="12" s="1"/>
  <c r="I4546" i="12"/>
  <c r="J4546" i="12" s="1"/>
  <c r="K4546" i="12" s="1"/>
  <c r="I4554" i="12"/>
  <c r="J4554" i="12" s="1"/>
  <c r="K4554" i="12" s="1"/>
  <c r="I4562" i="12"/>
  <c r="J4562" i="12" s="1"/>
  <c r="I4570" i="12"/>
  <c r="J4570" i="12" s="1"/>
  <c r="K4570" i="12" s="1"/>
  <c r="I4578" i="12"/>
  <c r="J4578" i="12" s="1"/>
  <c r="I4586" i="12"/>
  <c r="J4586" i="12" s="1"/>
  <c r="I4594" i="12"/>
  <c r="J4594" i="12" s="1"/>
  <c r="I4602" i="12"/>
  <c r="J4602" i="12" s="1"/>
  <c r="I4610" i="12"/>
  <c r="J4610" i="12" s="1"/>
  <c r="I4618" i="12"/>
  <c r="J4618" i="12" s="1"/>
  <c r="I4626" i="12"/>
  <c r="J4626" i="12" s="1"/>
  <c r="I4634" i="12"/>
  <c r="J4634" i="12" s="1"/>
  <c r="K4634" i="12" s="1"/>
  <c r="I4642" i="12"/>
  <c r="J4642" i="12" s="1"/>
  <c r="K4642" i="12" s="1"/>
  <c r="I4650" i="12"/>
  <c r="J4650" i="12" s="1"/>
  <c r="I4658" i="12"/>
  <c r="J4658" i="12" s="1"/>
  <c r="K4658" i="12" s="1"/>
  <c r="I4666" i="12"/>
  <c r="J4666" i="12" s="1"/>
  <c r="K4666" i="12" s="1"/>
  <c r="I4674" i="12"/>
  <c r="J4674" i="12" s="1"/>
  <c r="I4682" i="12"/>
  <c r="J4682" i="12" s="1"/>
  <c r="K4682" i="12" s="1"/>
  <c r="I4690" i="12"/>
  <c r="J4690" i="12" s="1"/>
  <c r="K4690" i="12" s="1"/>
  <c r="I4698" i="12"/>
  <c r="J4698" i="12" s="1"/>
  <c r="I4706" i="12"/>
  <c r="J4706" i="12" s="1"/>
  <c r="I4714" i="12"/>
  <c r="J4714" i="12" s="1"/>
  <c r="I4722" i="12"/>
  <c r="J4722" i="12" s="1"/>
  <c r="I4730" i="12"/>
  <c r="J4730" i="12" s="1"/>
  <c r="I4738" i="12"/>
  <c r="J4738" i="12" s="1"/>
  <c r="I4746" i="12"/>
  <c r="J4746" i="12" s="1"/>
  <c r="I4754" i="12"/>
  <c r="J4754" i="12" s="1"/>
  <c r="I4762" i="12"/>
  <c r="J4762" i="12" s="1"/>
  <c r="K4762" i="12" s="1"/>
  <c r="I4770" i="12"/>
  <c r="J4770" i="12" s="1"/>
  <c r="K4770" i="12" s="1"/>
  <c r="I4778" i="12"/>
  <c r="J4778" i="12" s="1"/>
  <c r="K4778" i="12" s="1"/>
  <c r="I4786" i="12"/>
  <c r="J4786" i="12" s="1"/>
  <c r="K4786" i="12" s="1"/>
  <c r="I4794" i="12"/>
  <c r="J4794" i="12" s="1"/>
  <c r="K4794" i="12" s="1"/>
  <c r="I4802" i="12"/>
  <c r="J4802" i="12" s="1"/>
  <c r="K4802" i="12" s="1"/>
  <c r="I4810" i="12"/>
  <c r="J4810" i="12" s="1"/>
  <c r="I4818" i="12"/>
  <c r="J4818" i="12" s="1"/>
  <c r="I4826" i="12"/>
  <c r="J4826" i="12" s="1"/>
  <c r="I4834" i="12"/>
  <c r="J4834" i="12" s="1"/>
  <c r="I4842" i="12"/>
  <c r="J4842" i="12" s="1"/>
  <c r="I4850" i="12"/>
  <c r="J4850" i="12" s="1"/>
  <c r="I4858" i="12"/>
  <c r="J4858" i="12" s="1"/>
  <c r="K4858" i="12" s="1"/>
  <c r="I4866" i="12"/>
  <c r="J4866" i="12" s="1"/>
  <c r="K4866" i="12" s="1"/>
  <c r="I4874" i="12"/>
  <c r="J4874" i="12" s="1"/>
  <c r="K4874" i="12" s="1"/>
  <c r="I4882" i="12"/>
  <c r="J4882" i="12" s="1"/>
  <c r="K4882" i="12" s="1"/>
  <c r="I4890" i="12"/>
  <c r="J4890" i="12" s="1"/>
  <c r="I4898" i="12"/>
  <c r="J4898" i="12" s="1"/>
  <c r="I2186" i="12"/>
  <c r="J2186" i="12" s="1"/>
  <c r="K2186" i="12" s="1"/>
  <c r="I2460" i="12"/>
  <c r="J2460" i="12" s="1"/>
  <c r="K2460" i="12" s="1"/>
  <c r="I2666" i="12"/>
  <c r="J2666" i="12" s="1"/>
  <c r="K2666" i="12" s="1"/>
  <c r="I2830" i="12"/>
  <c r="J2830" i="12" s="1"/>
  <c r="I2945" i="12"/>
  <c r="J2945" i="12" s="1"/>
  <c r="I3012" i="12"/>
  <c r="J3012" i="12" s="1"/>
  <c r="I3076" i="12"/>
  <c r="J3076" i="12" s="1"/>
  <c r="K3076" i="12" s="1"/>
  <c r="I3140" i="12"/>
  <c r="J3140" i="12" s="1"/>
  <c r="I3204" i="12"/>
  <c r="J3204" i="12" s="1"/>
  <c r="K3204" i="12" s="1"/>
  <c r="I3268" i="12"/>
  <c r="J3268" i="12" s="1"/>
  <c r="K3268" i="12" s="1"/>
  <c r="I3307" i="12"/>
  <c r="J3307" i="12" s="1"/>
  <c r="K3307" i="12" s="1"/>
  <c r="I3335" i="12"/>
  <c r="J3335" i="12" s="1"/>
  <c r="K3335" i="12" s="1"/>
  <c r="I3356" i="12"/>
  <c r="J3356" i="12" s="1"/>
  <c r="K3356" i="12" s="1"/>
  <c r="I3379" i="12"/>
  <c r="J3379" i="12" s="1"/>
  <c r="K3379" i="12" s="1"/>
  <c r="I3396" i="12"/>
  <c r="J3396" i="12" s="1"/>
  <c r="K3396" i="12" s="1"/>
  <c r="I3412" i="12"/>
  <c r="J3412" i="12" s="1"/>
  <c r="K3412" i="12" s="1"/>
  <c r="I3428" i="12"/>
  <c r="J3428" i="12" s="1"/>
  <c r="K3428" i="12" s="1"/>
  <c r="I3444" i="12"/>
  <c r="J3444" i="12" s="1"/>
  <c r="K3444" i="12" s="1"/>
  <c r="I3460" i="12"/>
  <c r="J3460" i="12" s="1"/>
  <c r="K3460" i="12" s="1"/>
  <c r="I3476" i="12"/>
  <c r="J3476" i="12" s="1"/>
  <c r="I3492" i="12"/>
  <c r="J3492" i="12" s="1"/>
  <c r="I3508" i="12"/>
  <c r="J3508" i="12" s="1"/>
  <c r="I3524" i="12"/>
  <c r="J3524" i="12" s="1"/>
  <c r="K3524" i="12" s="1"/>
  <c r="I3540" i="12"/>
  <c r="J3540" i="12" s="1"/>
  <c r="K3540" i="12" s="1"/>
  <c r="I3556" i="12"/>
  <c r="J3556" i="12" s="1"/>
  <c r="K3556" i="12" s="1"/>
  <c r="I3572" i="12"/>
  <c r="J3572" i="12" s="1"/>
  <c r="I3588" i="12"/>
  <c r="J3588" i="12" s="1"/>
  <c r="I3604" i="12"/>
  <c r="J3604" i="12" s="1"/>
  <c r="I3620" i="12"/>
  <c r="J3620" i="12" s="1"/>
  <c r="I3636" i="12"/>
  <c r="J3636" i="12" s="1"/>
  <c r="I3652" i="12"/>
  <c r="J3652" i="12" s="1"/>
  <c r="K3652" i="12" s="1"/>
  <c r="I3668" i="12"/>
  <c r="J3668" i="12" s="1"/>
  <c r="K3668" i="12" s="1"/>
  <c r="I3684" i="12"/>
  <c r="J3684" i="12" s="1"/>
  <c r="I3700" i="12"/>
  <c r="J3700" i="12" s="1"/>
  <c r="I3716" i="12"/>
  <c r="J3716" i="12" s="1"/>
  <c r="I3732" i="12"/>
  <c r="J3732" i="12" s="1"/>
  <c r="I3748" i="12"/>
  <c r="J3748" i="12" s="1"/>
  <c r="I3764" i="12"/>
  <c r="J3764" i="12" s="1"/>
  <c r="I3780" i="12"/>
  <c r="J3780" i="12" s="1"/>
  <c r="I3793" i="12"/>
  <c r="J3793" i="12" s="1"/>
  <c r="I3806" i="12"/>
  <c r="J3806" i="12" s="1"/>
  <c r="I3819" i="12"/>
  <c r="J3819" i="12" s="1"/>
  <c r="I3831" i="12"/>
  <c r="J3831" i="12" s="1"/>
  <c r="I3844" i="12"/>
  <c r="J3844" i="12" s="1"/>
  <c r="I3857" i="12"/>
  <c r="J3857" i="12" s="1"/>
  <c r="I3870" i="12"/>
  <c r="J3870" i="12" s="1"/>
  <c r="I3883" i="12"/>
  <c r="J3883" i="12" s="1"/>
  <c r="K3883" i="12" s="1"/>
  <c r="I3895" i="12"/>
  <c r="J3895" i="12" s="1"/>
  <c r="K3895" i="12" s="1"/>
  <c r="I3908" i="12"/>
  <c r="J3908" i="12" s="1"/>
  <c r="K3908" i="12" s="1"/>
  <c r="I3921" i="12"/>
  <c r="J3921" i="12" s="1"/>
  <c r="I3934" i="12"/>
  <c r="J3934" i="12" s="1"/>
  <c r="I3947" i="12"/>
  <c r="J3947" i="12" s="1"/>
  <c r="I3959" i="12"/>
  <c r="J3959" i="12" s="1"/>
  <c r="I3972" i="12"/>
  <c r="J3972" i="12" s="1"/>
  <c r="I3985" i="12"/>
  <c r="J3985" i="12" s="1"/>
  <c r="I3998" i="12"/>
  <c r="J3998" i="12" s="1"/>
  <c r="I4011" i="12"/>
  <c r="J4011" i="12" s="1"/>
  <c r="I4019" i="12"/>
  <c r="J4019" i="12" s="1"/>
  <c r="I4027" i="12"/>
  <c r="J4027" i="12" s="1"/>
  <c r="I2249" i="12"/>
  <c r="J2249" i="12" s="1"/>
  <c r="I2485" i="12"/>
  <c r="J2485" i="12" s="1"/>
  <c r="K2485" i="12" s="1"/>
  <c r="I2691" i="12"/>
  <c r="J2691" i="12" s="1"/>
  <c r="K2691" i="12" s="1"/>
  <c r="I2846" i="12"/>
  <c r="J2846" i="12" s="1"/>
  <c r="I2954" i="12"/>
  <c r="J2954" i="12" s="1"/>
  <c r="I3020" i="12"/>
  <c r="J3020" i="12" s="1"/>
  <c r="K3020" i="12" s="1"/>
  <c r="I3084" i="12"/>
  <c r="J3084" i="12" s="1"/>
  <c r="I3148" i="12"/>
  <c r="J3148" i="12" s="1"/>
  <c r="I3212" i="12"/>
  <c r="J3212" i="12" s="1"/>
  <c r="I3276" i="12"/>
  <c r="J3276" i="12" s="1"/>
  <c r="I3308" i="12"/>
  <c r="J3308" i="12" s="1"/>
  <c r="K3308" i="12" s="1"/>
  <c r="I3339" i="12"/>
  <c r="J3339" i="12" s="1"/>
  <c r="K3339" i="12" s="1"/>
  <c r="I3359" i="12"/>
  <c r="J3359" i="12" s="1"/>
  <c r="K3359" i="12" s="1"/>
  <c r="I3380" i="12"/>
  <c r="J3380" i="12" s="1"/>
  <c r="K3380" i="12" s="1"/>
  <c r="I3399" i="12"/>
  <c r="J3399" i="12" s="1"/>
  <c r="K3399" i="12" s="1"/>
  <c r="I3415" i="12"/>
  <c r="J3415" i="12" s="1"/>
  <c r="K3415" i="12" s="1"/>
  <c r="I3431" i="12"/>
  <c r="J3431" i="12" s="1"/>
  <c r="K3431" i="12" s="1"/>
  <c r="I3447" i="12"/>
  <c r="J3447" i="12" s="1"/>
  <c r="K3447" i="12" s="1"/>
  <c r="I3463" i="12"/>
  <c r="J3463" i="12" s="1"/>
  <c r="I3479" i="12"/>
  <c r="J3479" i="12" s="1"/>
  <c r="I3495" i="12"/>
  <c r="J3495" i="12" s="1"/>
  <c r="I3511" i="12"/>
  <c r="J3511" i="12" s="1"/>
  <c r="I3527" i="12"/>
  <c r="J3527" i="12" s="1"/>
  <c r="K3527" i="12" s="1"/>
  <c r="I3543" i="12"/>
  <c r="J3543" i="12" s="1"/>
  <c r="K3543" i="12" s="1"/>
  <c r="I3559" i="12"/>
  <c r="J3559" i="12" s="1"/>
  <c r="K3559" i="12" s="1"/>
  <c r="I3575" i="12"/>
  <c r="J3575" i="12" s="1"/>
  <c r="I3591" i="12"/>
  <c r="J3591" i="12" s="1"/>
  <c r="I3607" i="12"/>
  <c r="J3607" i="12" s="1"/>
  <c r="I3623" i="12"/>
  <c r="J3623" i="12" s="1"/>
  <c r="I3639" i="12"/>
  <c r="J3639" i="12" s="1"/>
  <c r="I3655" i="12"/>
  <c r="J3655" i="12" s="1"/>
  <c r="K3655" i="12" s="1"/>
  <c r="I3671" i="12"/>
  <c r="J3671" i="12" s="1"/>
  <c r="K3671" i="12" s="1"/>
  <c r="I3687" i="12"/>
  <c r="J3687" i="12" s="1"/>
  <c r="I3703" i="12"/>
  <c r="J3703" i="12" s="1"/>
  <c r="K3703" i="12" s="1"/>
  <c r="I3719" i="12"/>
  <c r="J3719" i="12" s="1"/>
  <c r="I3735" i="12"/>
  <c r="J3735" i="12" s="1"/>
  <c r="I3751" i="12"/>
  <c r="J3751" i="12" s="1"/>
  <c r="I3767" i="12"/>
  <c r="J3767" i="12" s="1"/>
  <c r="I3782" i="12"/>
  <c r="J3782" i="12" s="1"/>
  <c r="I3795" i="12"/>
  <c r="J3795" i="12" s="1"/>
  <c r="I3807" i="12"/>
  <c r="J3807" i="12" s="1"/>
  <c r="I3820" i="12"/>
  <c r="J3820" i="12" s="1"/>
  <c r="I3833" i="12"/>
  <c r="J3833" i="12" s="1"/>
  <c r="I3846" i="12"/>
  <c r="J3846" i="12" s="1"/>
  <c r="I3859" i="12"/>
  <c r="J3859" i="12" s="1"/>
  <c r="I3871" i="12"/>
  <c r="J3871" i="12" s="1"/>
  <c r="K3871" i="12" s="1"/>
  <c r="I3884" i="12"/>
  <c r="J3884" i="12" s="1"/>
  <c r="K3884" i="12" s="1"/>
  <c r="I3897" i="12"/>
  <c r="J3897" i="12" s="1"/>
  <c r="I3910" i="12"/>
  <c r="J3910" i="12" s="1"/>
  <c r="K3910" i="12" s="1"/>
  <c r="I3923" i="12"/>
  <c r="J3923" i="12" s="1"/>
  <c r="K3923" i="12" s="1"/>
  <c r="I3935" i="12"/>
  <c r="J3935" i="12" s="1"/>
  <c r="I3948" i="12"/>
  <c r="J3948" i="12" s="1"/>
  <c r="I3961" i="12"/>
  <c r="J3961" i="12" s="1"/>
  <c r="I3974" i="12"/>
  <c r="J3974" i="12" s="1"/>
  <c r="I3987" i="12"/>
  <c r="J3987" i="12" s="1"/>
  <c r="I3999" i="12"/>
  <c r="J3999" i="12" s="1"/>
  <c r="I4012" i="12"/>
  <c r="J4012" i="12" s="1"/>
  <c r="I4020" i="12"/>
  <c r="J4020" i="12" s="1"/>
  <c r="I4028" i="12"/>
  <c r="J4028" i="12" s="1"/>
  <c r="I4036" i="12"/>
  <c r="J4036" i="12" s="1"/>
  <c r="I4044" i="12"/>
  <c r="J4044" i="12" s="1"/>
  <c r="I4052" i="12"/>
  <c r="J4052" i="12" s="1"/>
  <c r="I4060" i="12"/>
  <c r="J4060" i="12" s="1"/>
  <c r="I4068" i="12"/>
  <c r="J4068" i="12" s="1"/>
  <c r="I4076" i="12"/>
  <c r="J4076" i="12" s="1"/>
  <c r="I4084" i="12"/>
  <c r="J4084" i="12" s="1"/>
  <c r="K4084" i="12" s="1"/>
  <c r="I4092" i="12"/>
  <c r="J4092" i="12" s="1"/>
  <c r="K4092" i="12" s="1"/>
  <c r="I4100" i="12"/>
  <c r="J4100" i="12" s="1"/>
  <c r="K4100" i="12" s="1"/>
  <c r="I4108" i="12"/>
  <c r="J4108" i="12" s="1"/>
  <c r="K4108" i="12" s="1"/>
  <c r="I4116" i="12"/>
  <c r="J4116" i="12" s="1"/>
  <c r="K4116" i="12" s="1"/>
  <c r="I4124" i="12"/>
  <c r="J4124" i="12" s="1"/>
  <c r="K4124" i="12" s="1"/>
  <c r="I4132" i="12"/>
  <c r="J4132" i="12" s="1"/>
  <c r="K4132" i="12" s="1"/>
  <c r="I4140" i="12"/>
  <c r="J4140" i="12" s="1"/>
  <c r="K4140" i="12" s="1"/>
  <c r="I4148" i="12"/>
  <c r="J4148" i="12" s="1"/>
  <c r="K4148" i="12" s="1"/>
  <c r="I4156" i="12"/>
  <c r="J4156" i="12" s="1"/>
  <c r="K4156" i="12" s="1"/>
  <c r="I4164" i="12"/>
  <c r="J4164" i="12" s="1"/>
  <c r="K4164" i="12" s="1"/>
  <c r="I4172" i="12"/>
  <c r="J4172" i="12" s="1"/>
  <c r="K4172" i="12" s="1"/>
  <c r="I4180" i="12"/>
  <c r="J4180" i="12" s="1"/>
  <c r="K4180" i="12" s="1"/>
  <c r="I4188" i="12"/>
  <c r="J4188" i="12" s="1"/>
  <c r="I4196" i="12"/>
  <c r="J4196" i="12" s="1"/>
  <c r="K4196" i="12" s="1"/>
  <c r="I4204" i="12"/>
  <c r="J4204" i="12" s="1"/>
  <c r="I4212" i="12"/>
  <c r="J4212" i="12" s="1"/>
  <c r="K4212" i="12" s="1"/>
  <c r="I4220" i="12"/>
  <c r="J4220" i="12" s="1"/>
  <c r="K4220" i="12" s="1"/>
  <c r="I4228" i="12"/>
  <c r="J4228" i="12" s="1"/>
  <c r="I4236" i="12"/>
  <c r="J4236" i="12" s="1"/>
  <c r="K4236" i="12" s="1"/>
  <c r="I4244" i="12"/>
  <c r="J4244" i="12" s="1"/>
  <c r="K4244" i="12" s="1"/>
  <c r="I4252" i="12"/>
  <c r="J4252" i="12" s="1"/>
  <c r="K4252" i="12" s="1"/>
  <c r="I4260" i="12"/>
  <c r="J4260" i="12" s="1"/>
  <c r="K4260" i="12" s="1"/>
  <c r="I4268" i="12"/>
  <c r="J4268" i="12" s="1"/>
  <c r="K4268" i="12" s="1"/>
  <c r="I4276" i="12"/>
  <c r="J4276" i="12" s="1"/>
  <c r="I4284" i="12"/>
  <c r="J4284" i="12" s="1"/>
  <c r="I4292" i="12"/>
  <c r="J4292" i="12" s="1"/>
  <c r="I4300" i="12"/>
  <c r="J4300" i="12" s="1"/>
  <c r="I4308" i="12"/>
  <c r="J4308" i="12" s="1"/>
  <c r="K4308" i="12" s="1"/>
  <c r="I4316" i="12"/>
  <c r="J4316" i="12" s="1"/>
  <c r="I4324" i="12"/>
  <c r="J4324" i="12" s="1"/>
  <c r="K4324" i="12" s="1"/>
  <c r="I4332" i="12"/>
  <c r="J4332" i="12" s="1"/>
  <c r="K4332" i="12" s="1"/>
  <c r="I4340" i="12"/>
  <c r="J4340" i="12" s="1"/>
  <c r="I4348" i="12"/>
  <c r="J4348" i="12" s="1"/>
  <c r="K4348" i="12" s="1"/>
  <c r="I4356" i="12"/>
  <c r="J4356" i="12" s="1"/>
  <c r="K4356" i="12" s="1"/>
  <c r="I4364" i="12"/>
  <c r="J4364" i="12" s="1"/>
  <c r="K4364" i="12" s="1"/>
  <c r="I4372" i="12"/>
  <c r="J4372" i="12" s="1"/>
  <c r="I4380" i="12"/>
  <c r="J4380" i="12" s="1"/>
  <c r="I4388" i="12"/>
  <c r="J4388" i="12" s="1"/>
  <c r="K4388" i="12" s="1"/>
  <c r="I4396" i="12"/>
  <c r="J4396" i="12" s="1"/>
  <c r="K4396" i="12" s="1"/>
  <c r="I4404" i="12"/>
  <c r="J4404" i="12" s="1"/>
  <c r="K4404" i="12" s="1"/>
  <c r="I4412" i="12"/>
  <c r="J4412" i="12" s="1"/>
  <c r="K4412" i="12" s="1"/>
  <c r="I4420" i="12"/>
  <c r="J4420" i="12" s="1"/>
  <c r="I2293" i="12"/>
  <c r="J2293" i="12" s="1"/>
  <c r="K2293" i="12" s="1"/>
  <c r="I3220" i="12"/>
  <c r="J3220" i="12" s="1"/>
  <c r="K3220" i="12" s="1"/>
  <c r="I3433" i="12"/>
  <c r="J3433" i="12" s="1"/>
  <c r="K3433" i="12" s="1"/>
  <c r="I3561" i="12"/>
  <c r="J3561" i="12" s="1"/>
  <c r="I3689" i="12"/>
  <c r="J3689" i="12" s="1"/>
  <c r="I3809" i="12"/>
  <c r="J3809" i="12" s="1"/>
  <c r="I3911" i="12"/>
  <c r="J3911" i="12" s="1"/>
  <c r="K3911" i="12" s="1"/>
  <c r="I4013" i="12"/>
  <c r="J4013" i="12" s="1"/>
  <c r="I4053" i="12"/>
  <c r="J4053" i="12" s="1"/>
  <c r="I4085" i="12"/>
  <c r="J4085" i="12" s="1"/>
  <c r="K4085" i="12" s="1"/>
  <c r="I4117" i="12"/>
  <c r="J4117" i="12" s="1"/>
  <c r="K4117" i="12" s="1"/>
  <c r="I4149" i="12"/>
  <c r="J4149" i="12" s="1"/>
  <c r="K4149" i="12" s="1"/>
  <c r="I4181" i="12"/>
  <c r="J4181" i="12" s="1"/>
  <c r="I4213" i="12"/>
  <c r="J4213" i="12" s="1"/>
  <c r="I4245" i="12"/>
  <c r="J4245" i="12" s="1"/>
  <c r="K4245" i="12" s="1"/>
  <c r="I4277" i="12"/>
  <c r="J4277" i="12" s="1"/>
  <c r="I4309" i="12"/>
  <c r="J4309" i="12" s="1"/>
  <c r="K4309" i="12" s="1"/>
  <c r="I4341" i="12"/>
  <c r="J4341" i="12" s="1"/>
  <c r="K4341" i="12" s="1"/>
  <c r="I4373" i="12"/>
  <c r="J4373" i="12" s="1"/>
  <c r="K4373" i="12" s="1"/>
  <c r="I4405" i="12"/>
  <c r="J4405" i="12" s="1"/>
  <c r="K4405" i="12" s="1"/>
  <c r="I4435" i="12"/>
  <c r="J4435" i="12" s="1"/>
  <c r="I4453" i="12"/>
  <c r="J4453" i="12" s="1"/>
  <c r="I4476" i="12"/>
  <c r="J4476" i="12" s="1"/>
  <c r="I4499" i="12"/>
  <c r="J4499" i="12" s="1"/>
  <c r="I4517" i="12"/>
  <c r="J4517" i="12" s="1"/>
  <c r="K4517" i="12" s="1"/>
  <c r="I4540" i="12"/>
  <c r="J4540" i="12" s="1"/>
  <c r="K4540" i="12" s="1"/>
  <c r="I4563" i="12"/>
  <c r="J4563" i="12" s="1"/>
  <c r="K4563" i="12" s="1"/>
  <c r="I4581" i="12"/>
  <c r="J4581" i="12" s="1"/>
  <c r="I4604" i="12"/>
  <c r="J4604" i="12" s="1"/>
  <c r="I4627" i="12"/>
  <c r="J4627" i="12" s="1"/>
  <c r="I4645" i="12"/>
  <c r="J4645" i="12" s="1"/>
  <c r="K4645" i="12" s="1"/>
  <c r="I4668" i="12"/>
  <c r="J4668" i="12" s="1"/>
  <c r="I4691" i="12"/>
  <c r="J4691" i="12" s="1"/>
  <c r="I4709" i="12"/>
  <c r="J4709" i="12" s="1"/>
  <c r="I4732" i="12"/>
  <c r="J4732" i="12" s="1"/>
  <c r="I4755" i="12"/>
  <c r="J4755" i="12" s="1"/>
  <c r="I4773" i="12"/>
  <c r="J4773" i="12" s="1"/>
  <c r="K4773" i="12" s="1"/>
  <c r="I4796" i="12"/>
  <c r="J4796" i="12" s="1"/>
  <c r="I4819" i="12"/>
  <c r="J4819" i="12" s="1"/>
  <c r="I4837" i="12"/>
  <c r="J4837" i="12" s="1"/>
  <c r="I4860" i="12"/>
  <c r="J4860" i="12" s="1"/>
  <c r="I4883" i="12"/>
  <c r="J4883" i="12" s="1"/>
  <c r="I4901" i="12"/>
  <c r="J4901" i="12" s="1"/>
  <c r="I4917" i="12"/>
  <c r="J4917" i="12" s="1"/>
  <c r="K4917" i="12" s="1"/>
  <c r="I4931" i="12"/>
  <c r="J4931" i="12" s="1"/>
  <c r="K4931" i="12" s="1"/>
  <c r="I4942" i="12"/>
  <c r="J4942" i="12" s="1"/>
  <c r="K4942" i="12" s="1"/>
  <c r="I4956" i="12"/>
  <c r="J4956" i="12" s="1"/>
  <c r="I4970" i="12"/>
  <c r="J4970" i="12" s="1"/>
  <c r="I4981" i="12"/>
  <c r="J4981" i="12" s="1"/>
  <c r="I4995" i="12"/>
  <c r="J4995" i="12" s="1"/>
  <c r="K4995" i="12" s="1"/>
  <c r="I5006" i="12"/>
  <c r="J5006" i="12" s="1"/>
  <c r="I5020" i="12"/>
  <c r="J5020" i="12" s="1"/>
  <c r="K5020" i="12" s="1"/>
  <c r="I5034" i="12"/>
  <c r="J5034" i="12" s="1"/>
  <c r="K5034" i="12" s="1"/>
  <c r="I5045" i="12"/>
  <c r="J5045" i="12" s="1"/>
  <c r="I5059" i="12"/>
  <c r="J5059" i="12" s="1"/>
  <c r="I5070" i="12"/>
  <c r="J5070" i="12" s="1"/>
  <c r="I5084" i="12"/>
  <c r="J5084" i="12" s="1"/>
  <c r="I5098" i="12"/>
  <c r="J5098" i="12" s="1"/>
  <c r="I5109" i="12"/>
  <c r="J5109" i="12" s="1"/>
  <c r="I5123" i="12"/>
  <c r="J5123" i="12" s="1"/>
  <c r="I5134" i="12"/>
  <c r="J5134" i="12" s="1"/>
  <c r="I5148" i="12"/>
  <c r="J5148" i="12" s="1"/>
  <c r="I5162" i="12"/>
  <c r="J5162" i="12" s="1"/>
  <c r="I5173" i="12"/>
  <c r="J5173" i="12" s="1"/>
  <c r="K5173" i="12" s="1"/>
  <c r="I5187" i="12"/>
  <c r="J5187" i="12" s="1"/>
  <c r="K5187" i="12" s="1"/>
  <c r="I5198" i="12"/>
  <c r="J5198" i="12" s="1"/>
  <c r="K5198" i="12" s="1"/>
  <c r="I5212" i="12"/>
  <c r="J5212" i="12" s="1"/>
  <c r="I5226" i="12"/>
  <c r="J5226" i="12" s="1"/>
  <c r="K5226" i="12" s="1"/>
  <c r="I5236" i="12"/>
  <c r="J5236" i="12" s="1"/>
  <c r="K5236" i="12" s="1"/>
  <c r="I5244" i="12"/>
  <c r="J5244" i="12" s="1"/>
  <c r="K5244" i="12" s="1"/>
  <c r="I5252" i="12"/>
  <c r="J5252" i="12" s="1"/>
  <c r="I5260" i="12"/>
  <c r="J5260" i="12" s="1"/>
  <c r="I5268" i="12"/>
  <c r="J5268" i="12" s="1"/>
  <c r="I5276" i="12"/>
  <c r="J5276" i="12" s="1"/>
  <c r="I5284" i="12"/>
  <c r="J5284" i="12" s="1"/>
  <c r="I5292" i="12"/>
  <c r="J5292" i="12" s="1"/>
  <c r="I5300" i="12"/>
  <c r="J5300" i="12" s="1"/>
  <c r="I5308" i="12"/>
  <c r="J5308" i="12" s="1"/>
  <c r="K5308" i="12" s="1"/>
  <c r="I5316" i="12"/>
  <c r="J5316" i="12" s="1"/>
  <c r="K5316" i="12" s="1"/>
  <c r="I5324" i="12"/>
  <c r="J5324" i="12" s="1"/>
  <c r="I5332" i="12"/>
  <c r="J5332" i="12" s="1"/>
  <c r="I5340" i="12"/>
  <c r="J5340" i="12" s="1"/>
  <c r="K5340" i="12" s="1"/>
  <c r="I5348" i="12"/>
  <c r="J5348" i="12" s="1"/>
  <c r="I5356" i="12"/>
  <c r="J5356" i="12" s="1"/>
  <c r="I5364" i="12"/>
  <c r="J5364" i="12" s="1"/>
  <c r="I5372" i="12"/>
  <c r="J5372" i="12" s="1"/>
  <c r="I5380" i="12"/>
  <c r="J5380" i="12" s="1"/>
  <c r="I5388" i="12"/>
  <c r="J5388" i="12" s="1"/>
  <c r="K5388" i="12" s="1"/>
  <c r="I5396" i="12"/>
  <c r="J5396" i="12" s="1"/>
  <c r="I5404" i="12"/>
  <c r="J5404" i="12" s="1"/>
  <c r="K5404" i="12" s="1"/>
  <c r="I5412" i="12"/>
  <c r="J5412" i="12" s="1"/>
  <c r="K5412" i="12" s="1"/>
  <c r="I5420" i="12"/>
  <c r="J5420" i="12" s="1"/>
  <c r="K5420" i="12" s="1"/>
  <c r="I5428" i="12"/>
  <c r="J5428" i="12" s="1"/>
  <c r="I5436" i="12"/>
  <c r="J5436" i="12" s="1"/>
  <c r="I5444" i="12"/>
  <c r="J5444" i="12" s="1"/>
  <c r="I5452" i="12"/>
  <c r="J5452" i="12" s="1"/>
  <c r="I5460" i="12"/>
  <c r="J5460" i="12" s="1"/>
  <c r="I5468" i="12"/>
  <c r="J5468" i="12" s="1"/>
  <c r="K5468" i="12" s="1"/>
  <c r="I5476" i="12"/>
  <c r="J5476" i="12" s="1"/>
  <c r="K5476" i="12" s="1"/>
  <c r="I5484" i="12"/>
  <c r="J5484" i="12" s="1"/>
  <c r="K5484" i="12" s="1"/>
  <c r="I5492" i="12"/>
  <c r="J5492" i="12" s="1"/>
  <c r="K5492" i="12" s="1"/>
  <c r="I5500" i="12"/>
  <c r="J5500" i="12" s="1"/>
  <c r="I5508" i="12"/>
  <c r="J5508" i="12" s="1"/>
  <c r="I5516" i="12"/>
  <c r="J5516" i="12" s="1"/>
  <c r="I5524" i="12"/>
  <c r="J5524" i="12" s="1"/>
  <c r="K5524" i="12" s="1"/>
  <c r="I5532" i="12"/>
  <c r="J5532" i="12" s="1"/>
  <c r="K5532" i="12" s="1"/>
  <c r="I5540" i="12"/>
  <c r="J5540" i="12" s="1"/>
  <c r="K5540" i="12" s="1"/>
  <c r="I5548" i="12"/>
  <c r="J5548" i="12" s="1"/>
  <c r="I5556" i="12"/>
  <c r="J5556" i="12" s="1"/>
  <c r="I5564" i="12"/>
  <c r="J5564" i="12" s="1"/>
  <c r="I5572" i="12"/>
  <c r="J5572" i="12" s="1"/>
  <c r="I5580" i="12"/>
  <c r="J5580" i="12" s="1"/>
  <c r="I5588" i="12"/>
  <c r="J5588" i="12" s="1"/>
  <c r="I5596" i="12"/>
  <c r="J5596" i="12" s="1"/>
  <c r="I5604" i="12"/>
  <c r="J5604" i="12" s="1"/>
  <c r="I5612" i="12"/>
  <c r="J5612" i="12" s="1"/>
  <c r="I5620" i="12"/>
  <c r="J5620" i="12" s="1"/>
  <c r="I5628" i="12"/>
  <c r="J5628" i="12" s="1"/>
  <c r="K5628" i="12" s="1"/>
  <c r="I5636" i="12"/>
  <c r="J5636" i="12" s="1"/>
  <c r="K5636" i="12" s="1"/>
  <c r="I5644" i="12"/>
  <c r="J5644" i="12" s="1"/>
  <c r="I5652" i="12"/>
  <c r="J5652" i="12" s="1"/>
  <c r="K5652" i="12" s="1"/>
  <c r="I5660" i="12"/>
  <c r="J5660" i="12" s="1"/>
  <c r="K5660" i="12" s="1"/>
  <c r="I5668" i="12"/>
  <c r="J5668" i="12" s="1"/>
  <c r="K5668" i="12" s="1"/>
  <c r="I5676" i="12"/>
  <c r="J5676" i="12" s="1"/>
  <c r="I5684" i="12"/>
  <c r="J5684" i="12" s="1"/>
  <c r="I5692" i="12"/>
  <c r="J5692" i="12" s="1"/>
  <c r="I5700" i="12"/>
  <c r="J5700" i="12" s="1"/>
  <c r="I5708" i="12"/>
  <c r="J5708" i="12" s="1"/>
  <c r="I5716" i="12"/>
  <c r="J5716" i="12" s="1"/>
  <c r="I5724" i="12"/>
  <c r="J5724" i="12" s="1"/>
  <c r="I5732" i="12"/>
  <c r="J5732" i="12" s="1"/>
  <c r="I5740" i="12"/>
  <c r="J5740" i="12" s="1"/>
  <c r="I5748" i="12"/>
  <c r="J5748" i="12" s="1"/>
  <c r="I5756" i="12"/>
  <c r="J5756" i="12" s="1"/>
  <c r="I5764" i="12"/>
  <c r="J5764" i="12" s="1"/>
  <c r="K5764" i="12" s="1"/>
  <c r="I5772" i="12"/>
  <c r="J5772" i="12" s="1"/>
  <c r="I5780" i="12"/>
  <c r="J5780" i="12" s="1"/>
  <c r="I5788" i="12"/>
  <c r="J5788" i="12" s="1"/>
  <c r="I5796" i="12"/>
  <c r="J5796" i="12" s="1"/>
  <c r="I5804" i="12"/>
  <c r="J5804" i="12" s="1"/>
  <c r="I5812" i="12"/>
  <c r="J5812" i="12" s="1"/>
  <c r="I5820" i="12"/>
  <c r="J5820" i="12" s="1"/>
  <c r="I5828" i="12"/>
  <c r="J5828" i="12" s="1"/>
  <c r="I5836" i="12"/>
  <c r="J5836" i="12" s="1"/>
  <c r="I5844" i="12"/>
  <c r="J5844" i="12" s="1"/>
  <c r="I5852" i="12"/>
  <c r="J5852" i="12" s="1"/>
  <c r="I5860" i="12"/>
  <c r="J5860" i="12" s="1"/>
  <c r="I5868" i="12"/>
  <c r="J5868" i="12" s="1"/>
  <c r="I5876" i="12"/>
  <c r="J5876" i="12" s="1"/>
  <c r="I5884" i="12"/>
  <c r="J5884" i="12" s="1"/>
  <c r="I5892" i="12"/>
  <c r="J5892" i="12" s="1"/>
  <c r="I5900" i="12"/>
  <c r="J5900" i="12" s="1"/>
  <c r="K5900" i="12" s="1"/>
  <c r="I5908" i="12"/>
  <c r="J5908" i="12" s="1"/>
  <c r="K5908" i="12" s="1"/>
  <c r="I5916" i="12"/>
  <c r="J5916" i="12" s="1"/>
  <c r="I5924" i="12"/>
  <c r="J5924" i="12" s="1"/>
  <c r="I5932" i="12"/>
  <c r="J5932" i="12" s="1"/>
  <c r="I5940" i="12"/>
  <c r="J5940" i="12" s="1"/>
  <c r="I5948" i="12"/>
  <c r="J5948" i="12" s="1"/>
  <c r="I5956" i="12"/>
  <c r="J5956" i="12" s="1"/>
  <c r="I5964" i="12"/>
  <c r="J5964" i="12" s="1"/>
  <c r="I5972" i="12"/>
  <c r="J5972" i="12" s="1"/>
  <c r="I5980" i="12"/>
  <c r="J5980" i="12" s="1"/>
  <c r="I5988" i="12"/>
  <c r="J5988" i="12" s="1"/>
  <c r="I5996" i="12"/>
  <c r="J5996" i="12" s="1"/>
  <c r="I6004" i="12"/>
  <c r="J6004" i="12" s="1"/>
  <c r="K6004" i="12" s="1"/>
  <c r="I6012" i="12"/>
  <c r="J6012" i="12" s="1"/>
  <c r="K6012" i="12" s="1"/>
  <c r="I6020" i="12"/>
  <c r="J6020" i="12" s="1"/>
  <c r="I6028" i="12"/>
  <c r="J6028" i="12" s="1"/>
  <c r="K6028" i="12" s="1"/>
  <c r="I6036" i="12"/>
  <c r="J6036" i="12" s="1"/>
  <c r="I6044" i="12"/>
  <c r="J6044" i="12" s="1"/>
  <c r="I2513" i="12"/>
  <c r="J2513" i="12" s="1"/>
  <c r="K2513" i="12" s="1"/>
  <c r="I3283" i="12"/>
  <c r="J3283" i="12" s="1"/>
  <c r="K3283" i="12" s="1"/>
  <c r="I3449" i="12"/>
  <c r="J3449" i="12" s="1"/>
  <c r="K3449" i="12" s="1"/>
  <c r="I3577" i="12"/>
  <c r="J3577" i="12" s="1"/>
  <c r="I3705" i="12"/>
  <c r="J3705" i="12" s="1"/>
  <c r="K3705" i="12" s="1"/>
  <c r="I3822" i="12"/>
  <c r="J3822" i="12" s="1"/>
  <c r="I3924" i="12"/>
  <c r="J3924" i="12" s="1"/>
  <c r="I4021" i="12"/>
  <c r="J4021" i="12" s="1"/>
  <c r="I4059" i="12"/>
  <c r="J4059" i="12" s="1"/>
  <c r="I4091" i="12"/>
  <c r="J4091" i="12" s="1"/>
  <c r="K4091" i="12" s="1"/>
  <c r="I4123" i="12"/>
  <c r="J4123" i="12" s="1"/>
  <c r="K4123" i="12" s="1"/>
  <c r="I4155" i="12"/>
  <c r="J4155" i="12" s="1"/>
  <c r="K4155" i="12" s="1"/>
  <c r="I4187" i="12"/>
  <c r="J4187" i="12" s="1"/>
  <c r="K4187" i="12" s="1"/>
  <c r="I4219" i="12"/>
  <c r="J4219" i="12" s="1"/>
  <c r="I4251" i="12"/>
  <c r="J4251" i="12" s="1"/>
  <c r="K4251" i="12" s="1"/>
  <c r="I4283" i="12"/>
  <c r="J4283" i="12" s="1"/>
  <c r="I4315" i="12"/>
  <c r="J4315" i="12" s="1"/>
  <c r="K4315" i="12" s="1"/>
  <c r="I4347" i="12"/>
  <c r="J4347" i="12" s="1"/>
  <c r="K4347" i="12" s="1"/>
  <c r="I4379" i="12"/>
  <c r="J4379" i="12" s="1"/>
  <c r="K4379" i="12" s="1"/>
  <c r="I4411" i="12"/>
  <c r="J4411" i="12" s="1"/>
  <c r="K4411" i="12" s="1"/>
  <c r="I4436" i="12"/>
  <c r="J4436" i="12" s="1"/>
  <c r="I4459" i="12"/>
  <c r="J4459" i="12" s="1"/>
  <c r="I4477" i="12"/>
  <c r="J4477" i="12" s="1"/>
  <c r="I4500" i="12"/>
  <c r="J4500" i="12" s="1"/>
  <c r="I4523" i="12"/>
  <c r="J4523" i="12" s="1"/>
  <c r="K4523" i="12" s="1"/>
  <c r="I4541" i="12"/>
  <c r="J4541" i="12" s="1"/>
  <c r="I4564" i="12"/>
  <c r="J4564" i="12" s="1"/>
  <c r="K4564" i="12" s="1"/>
  <c r="I4587" i="12"/>
  <c r="J4587" i="12" s="1"/>
  <c r="I4605" i="12"/>
  <c r="J4605" i="12" s="1"/>
  <c r="I4628" i="12"/>
  <c r="J4628" i="12" s="1"/>
  <c r="K4628" i="12" s="1"/>
  <c r="I4651" i="12"/>
  <c r="J4651" i="12" s="1"/>
  <c r="K4651" i="12" s="1"/>
  <c r="I4669" i="12"/>
  <c r="J4669" i="12" s="1"/>
  <c r="K4669" i="12" s="1"/>
  <c r="I4692" i="12"/>
  <c r="J4692" i="12" s="1"/>
  <c r="I4715" i="12"/>
  <c r="J4715" i="12" s="1"/>
  <c r="I4733" i="12"/>
  <c r="J4733" i="12" s="1"/>
  <c r="I4756" i="12"/>
  <c r="J4756" i="12" s="1"/>
  <c r="I4779" i="12"/>
  <c r="J4779" i="12" s="1"/>
  <c r="K4779" i="12" s="1"/>
  <c r="I4797" i="12"/>
  <c r="J4797" i="12" s="1"/>
  <c r="K4797" i="12" s="1"/>
  <c r="I4820" i="12"/>
  <c r="J4820" i="12" s="1"/>
  <c r="I4843" i="12"/>
  <c r="J4843" i="12" s="1"/>
  <c r="I4861" i="12"/>
  <c r="J4861" i="12" s="1"/>
  <c r="I4884" i="12"/>
  <c r="J4884" i="12" s="1"/>
  <c r="I4906" i="12"/>
  <c r="J4906" i="12" s="1"/>
  <c r="I4918" i="12"/>
  <c r="J4918" i="12" s="1"/>
  <c r="K4918" i="12" s="1"/>
  <c r="I4932" i="12"/>
  <c r="J4932" i="12" s="1"/>
  <c r="K4932" i="12" s="1"/>
  <c r="I4946" i="12"/>
  <c r="J4946" i="12" s="1"/>
  <c r="I4957" i="12"/>
  <c r="J4957" i="12" s="1"/>
  <c r="I4971" i="12"/>
  <c r="J4971" i="12" s="1"/>
  <c r="I4982" i="12"/>
  <c r="J4982" i="12" s="1"/>
  <c r="I4996" i="12"/>
  <c r="J4996" i="12" s="1"/>
  <c r="I5010" i="12"/>
  <c r="J5010" i="12" s="1"/>
  <c r="K5010" i="12" s="1"/>
  <c r="I5021" i="12"/>
  <c r="J5021" i="12" s="1"/>
  <c r="I5035" i="12"/>
  <c r="J5035" i="12" s="1"/>
  <c r="I5046" i="12"/>
  <c r="J5046" i="12" s="1"/>
  <c r="K5046" i="12" s="1"/>
  <c r="I5060" i="12"/>
  <c r="J5060" i="12" s="1"/>
  <c r="I5074" i="12"/>
  <c r="J5074" i="12" s="1"/>
  <c r="I5085" i="12"/>
  <c r="J5085" i="12" s="1"/>
  <c r="I5099" i="12"/>
  <c r="J5099" i="12" s="1"/>
  <c r="I5110" i="12"/>
  <c r="J5110" i="12" s="1"/>
  <c r="I5124" i="12"/>
  <c r="J5124" i="12" s="1"/>
  <c r="I5138" i="12"/>
  <c r="J5138" i="12" s="1"/>
  <c r="I5149" i="12"/>
  <c r="J5149" i="12" s="1"/>
  <c r="I5163" i="12"/>
  <c r="J5163" i="12" s="1"/>
  <c r="I5174" i="12"/>
  <c r="J5174" i="12" s="1"/>
  <c r="K5174" i="12" s="1"/>
  <c r="I5188" i="12"/>
  <c r="J5188" i="12" s="1"/>
  <c r="K5188" i="12" s="1"/>
  <c r="I5202" i="12"/>
  <c r="J5202" i="12" s="1"/>
  <c r="K5202" i="12" s="1"/>
  <c r="I5213" i="12"/>
  <c r="J5213" i="12" s="1"/>
  <c r="I5227" i="12"/>
  <c r="J5227" i="12" s="1"/>
  <c r="K5227" i="12" s="1"/>
  <c r="I5237" i="12"/>
  <c r="J5237" i="12" s="1"/>
  <c r="K5237" i="12" s="1"/>
  <c r="I5245" i="12"/>
  <c r="J5245" i="12" s="1"/>
  <c r="I5253" i="12"/>
  <c r="J5253" i="12" s="1"/>
  <c r="I5261" i="12"/>
  <c r="J5261" i="12" s="1"/>
  <c r="I5269" i="12"/>
  <c r="J5269" i="12" s="1"/>
  <c r="I5277" i="12"/>
  <c r="J5277" i="12" s="1"/>
  <c r="I5285" i="12"/>
  <c r="J5285" i="12" s="1"/>
  <c r="I5293" i="12"/>
  <c r="J5293" i="12" s="1"/>
  <c r="I5301" i="12"/>
  <c r="J5301" i="12" s="1"/>
  <c r="I5309" i="12"/>
  <c r="J5309" i="12" s="1"/>
  <c r="K5309" i="12" s="1"/>
  <c r="I5317" i="12"/>
  <c r="J5317" i="12" s="1"/>
  <c r="I5325" i="12"/>
  <c r="J5325" i="12" s="1"/>
  <c r="I5333" i="12"/>
  <c r="J5333" i="12" s="1"/>
  <c r="I5341" i="12"/>
  <c r="J5341" i="12" s="1"/>
  <c r="K5341" i="12" s="1"/>
  <c r="I5349" i="12"/>
  <c r="J5349" i="12" s="1"/>
  <c r="I5357" i="12"/>
  <c r="J5357" i="12" s="1"/>
  <c r="K5357" i="12" s="1"/>
  <c r="I5365" i="12"/>
  <c r="J5365" i="12" s="1"/>
  <c r="I5373" i="12"/>
  <c r="J5373" i="12" s="1"/>
  <c r="I5381" i="12"/>
  <c r="J5381" i="12" s="1"/>
  <c r="I5389" i="12"/>
  <c r="J5389" i="12" s="1"/>
  <c r="I5397" i="12"/>
  <c r="J5397" i="12" s="1"/>
  <c r="K5397" i="12" s="1"/>
  <c r="I5405" i="12"/>
  <c r="J5405" i="12" s="1"/>
  <c r="I5413" i="12"/>
  <c r="J5413" i="12" s="1"/>
  <c r="K5413" i="12" s="1"/>
  <c r="I5421" i="12"/>
  <c r="J5421" i="12" s="1"/>
  <c r="K5421" i="12" s="1"/>
  <c r="I5429" i="12"/>
  <c r="J5429" i="12" s="1"/>
  <c r="I5437" i="12"/>
  <c r="J5437" i="12" s="1"/>
  <c r="I5445" i="12"/>
  <c r="J5445" i="12" s="1"/>
  <c r="I5453" i="12"/>
  <c r="J5453" i="12" s="1"/>
  <c r="K5453" i="12" s="1"/>
  <c r="I5461" i="12"/>
  <c r="J5461" i="12" s="1"/>
  <c r="I5469" i="12"/>
  <c r="J5469" i="12" s="1"/>
  <c r="I5477" i="12"/>
  <c r="J5477" i="12" s="1"/>
  <c r="K5477" i="12" s="1"/>
  <c r="I5485" i="12"/>
  <c r="J5485" i="12" s="1"/>
  <c r="K5485" i="12" s="1"/>
  <c r="I5493" i="12"/>
  <c r="J5493" i="12" s="1"/>
  <c r="I5501" i="12"/>
  <c r="J5501" i="12" s="1"/>
  <c r="I5509" i="12"/>
  <c r="J5509" i="12" s="1"/>
  <c r="I5517" i="12"/>
  <c r="J5517" i="12" s="1"/>
  <c r="I5525" i="12"/>
  <c r="J5525" i="12" s="1"/>
  <c r="K5525" i="12" s="1"/>
  <c r="I5533" i="12"/>
  <c r="J5533" i="12" s="1"/>
  <c r="K5533" i="12" s="1"/>
  <c r="I5541" i="12"/>
  <c r="J5541" i="12" s="1"/>
  <c r="K5541" i="12" s="1"/>
  <c r="I5549" i="12"/>
  <c r="J5549" i="12" s="1"/>
  <c r="I5557" i="12"/>
  <c r="J5557" i="12" s="1"/>
  <c r="I5565" i="12"/>
  <c r="J5565" i="12" s="1"/>
  <c r="I5573" i="12"/>
  <c r="J5573" i="12" s="1"/>
  <c r="I5581" i="12"/>
  <c r="J5581" i="12" s="1"/>
  <c r="I5589" i="12"/>
  <c r="J5589" i="12" s="1"/>
  <c r="I5597" i="12"/>
  <c r="J5597" i="12" s="1"/>
  <c r="I5605" i="12"/>
  <c r="J5605" i="12" s="1"/>
  <c r="I5613" i="12"/>
  <c r="J5613" i="12" s="1"/>
  <c r="I5621" i="12"/>
  <c r="J5621" i="12" s="1"/>
  <c r="I5629" i="12"/>
  <c r="J5629" i="12" s="1"/>
  <c r="K5629" i="12" s="1"/>
  <c r="I5637" i="12"/>
  <c r="J5637" i="12" s="1"/>
  <c r="K5637" i="12" s="1"/>
  <c r="I5645" i="12"/>
  <c r="J5645" i="12" s="1"/>
  <c r="I5653" i="12"/>
  <c r="J5653" i="12" s="1"/>
  <c r="K5653" i="12" s="1"/>
  <c r="I5661" i="12"/>
  <c r="J5661" i="12" s="1"/>
  <c r="K5661" i="12" s="1"/>
  <c r="I5669" i="12"/>
  <c r="J5669" i="12" s="1"/>
  <c r="K5669" i="12" s="1"/>
  <c r="I5677" i="12"/>
  <c r="J5677" i="12" s="1"/>
  <c r="I5685" i="12"/>
  <c r="J5685" i="12" s="1"/>
  <c r="I5693" i="12"/>
  <c r="J5693" i="12" s="1"/>
  <c r="I5701" i="12"/>
  <c r="J5701" i="12" s="1"/>
  <c r="I5709" i="12"/>
  <c r="J5709" i="12" s="1"/>
  <c r="I5717" i="12"/>
  <c r="J5717" i="12" s="1"/>
  <c r="I5725" i="12"/>
  <c r="J5725" i="12" s="1"/>
  <c r="I5733" i="12"/>
  <c r="J5733" i="12" s="1"/>
  <c r="I5741" i="12"/>
  <c r="J5741" i="12" s="1"/>
  <c r="I5749" i="12"/>
  <c r="J5749" i="12" s="1"/>
  <c r="I5757" i="12"/>
  <c r="J5757" i="12" s="1"/>
  <c r="K5757" i="12" s="1"/>
  <c r="I5765" i="12"/>
  <c r="J5765" i="12" s="1"/>
  <c r="K5765" i="12" s="1"/>
  <c r="I5773" i="12"/>
  <c r="J5773" i="12" s="1"/>
  <c r="I5781" i="12"/>
  <c r="J5781" i="12" s="1"/>
  <c r="I5789" i="12"/>
  <c r="J5789" i="12" s="1"/>
  <c r="I5797" i="12"/>
  <c r="J5797" i="12" s="1"/>
  <c r="I5805" i="12"/>
  <c r="J5805" i="12" s="1"/>
  <c r="I5813" i="12"/>
  <c r="J5813" i="12" s="1"/>
  <c r="I5821" i="12"/>
  <c r="J5821" i="12" s="1"/>
  <c r="I5829" i="12"/>
  <c r="J5829" i="12" s="1"/>
  <c r="I5837" i="12"/>
  <c r="J5837" i="12" s="1"/>
  <c r="I5845" i="12"/>
  <c r="J5845" i="12" s="1"/>
  <c r="I5853" i="12"/>
  <c r="J5853" i="12" s="1"/>
  <c r="I5861" i="12"/>
  <c r="J5861" i="12" s="1"/>
  <c r="I5869" i="12"/>
  <c r="J5869" i="12" s="1"/>
  <c r="I5877" i="12"/>
  <c r="J5877" i="12" s="1"/>
  <c r="I5885" i="12"/>
  <c r="J5885" i="12" s="1"/>
  <c r="I5893" i="12"/>
  <c r="J5893" i="12" s="1"/>
  <c r="I5901" i="12"/>
  <c r="J5901" i="12" s="1"/>
  <c r="I5909" i="12"/>
  <c r="J5909" i="12" s="1"/>
  <c r="I5917" i="12"/>
  <c r="J5917" i="12" s="1"/>
  <c r="I5925" i="12"/>
  <c r="J5925" i="12" s="1"/>
  <c r="I5933" i="12"/>
  <c r="J5933" i="12" s="1"/>
  <c r="I5941" i="12"/>
  <c r="J5941" i="12" s="1"/>
  <c r="I5949" i="12"/>
  <c r="J5949" i="12" s="1"/>
  <c r="I5957" i="12"/>
  <c r="J5957" i="12" s="1"/>
  <c r="I5965" i="12"/>
  <c r="J5965" i="12" s="1"/>
  <c r="I5973" i="12"/>
  <c r="J5973" i="12" s="1"/>
  <c r="I5981" i="12"/>
  <c r="J5981" i="12" s="1"/>
  <c r="I5989" i="12"/>
  <c r="J5989" i="12" s="1"/>
  <c r="I5997" i="12"/>
  <c r="J5997" i="12" s="1"/>
  <c r="I6005" i="12"/>
  <c r="J6005" i="12" s="1"/>
  <c r="K6005" i="12" s="1"/>
  <c r="I6013" i="12"/>
  <c r="J6013" i="12" s="1"/>
  <c r="K6013" i="12" s="1"/>
  <c r="I6021" i="12"/>
  <c r="J6021" i="12" s="1"/>
  <c r="K6021" i="12" s="1"/>
  <c r="I6029" i="12"/>
  <c r="J6029" i="12" s="1"/>
  <c r="I6037" i="12"/>
  <c r="J6037" i="12" s="1"/>
  <c r="I6045" i="12"/>
  <c r="J6045" i="12" s="1"/>
  <c r="I2716" i="12"/>
  <c r="J2716" i="12" s="1"/>
  <c r="I3315" i="12"/>
  <c r="J3315" i="12" s="1"/>
  <c r="K3315" i="12" s="1"/>
  <c r="I3465" i="12"/>
  <c r="J3465" i="12" s="1"/>
  <c r="I3593" i="12"/>
  <c r="J3593" i="12" s="1"/>
  <c r="I3721" i="12"/>
  <c r="J3721" i="12" s="1"/>
  <c r="I3835" i="12"/>
  <c r="J3835" i="12" s="1"/>
  <c r="I3937" i="12"/>
  <c r="J3937" i="12" s="1"/>
  <c r="I4029" i="12"/>
  <c r="J4029" i="12" s="1"/>
  <c r="I4061" i="12"/>
  <c r="J4061" i="12" s="1"/>
  <c r="I4093" i="12"/>
  <c r="J4093" i="12" s="1"/>
  <c r="K4093" i="12" s="1"/>
  <c r="I4125" i="12"/>
  <c r="J4125" i="12" s="1"/>
  <c r="K4125" i="12" s="1"/>
  <c r="I4157" i="12"/>
  <c r="J4157" i="12" s="1"/>
  <c r="K4157" i="12" s="1"/>
  <c r="I4189" i="12"/>
  <c r="J4189" i="12" s="1"/>
  <c r="I4221" i="12"/>
  <c r="J4221" i="12" s="1"/>
  <c r="K4221" i="12" s="1"/>
  <c r="I4253" i="12"/>
  <c r="J4253" i="12" s="1"/>
  <c r="K4253" i="12" s="1"/>
  <c r="I4285" i="12"/>
  <c r="J4285" i="12" s="1"/>
  <c r="I4317" i="12"/>
  <c r="J4317" i="12" s="1"/>
  <c r="K4317" i="12" s="1"/>
  <c r="I4349" i="12"/>
  <c r="J4349" i="12" s="1"/>
  <c r="I4381" i="12"/>
  <c r="J4381" i="12" s="1"/>
  <c r="I4413" i="12"/>
  <c r="J4413" i="12" s="1"/>
  <c r="K4413" i="12" s="1"/>
  <c r="I4437" i="12"/>
  <c r="J4437" i="12" s="1"/>
  <c r="I4460" i="12"/>
  <c r="J4460" i="12" s="1"/>
  <c r="I4483" i="12"/>
  <c r="J4483" i="12" s="1"/>
  <c r="I4501" i="12"/>
  <c r="J4501" i="12" s="1"/>
  <c r="I4524" i="12"/>
  <c r="J4524" i="12" s="1"/>
  <c r="K4524" i="12" s="1"/>
  <c r="I4547" i="12"/>
  <c r="J4547" i="12" s="1"/>
  <c r="I4565" i="12"/>
  <c r="J4565" i="12" s="1"/>
  <c r="I4588" i="12"/>
  <c r="J4588" i="12" s="1"/>
  <c r="I4611" i="12"/>
  <c r="J4611" i="12" s="1"/>
  <c r="I4629" i="12"/>
  <c r="J4629" i="12" s="1"/>
  <c r="I4652" i="12"/>
  <c r="J4652" i="12" s="1"/>
  <c r="K4652" i="12" s="1"/>
  <c r="I4675" i="12"/>
  <c r="J4675" i="12" s="1"/>
  <c r="K4675" i="12" s="1"/>
  <c r="I4693" i="12"/>
  <c r="J4693" i="12" s="1"/>
  <c r="I4716" i="12"/>
  <c r="J4716" i="12" s="1"/>
  <c r="I4739" i="12"/>
  <c r="J4739" i="12" s="1"/>
  <c r="I4757" i="12"/>
  <c r="J4757" i="12" s="1"/>
  <c r="I4780" i="12"/>
  <c r="J4780" i="12" s="1"/>
  <c r="K4780" i="12" s="1"/>
  <c r="I4803" i="12"/>
  <c r="J4803" i="12" s="1"/>
  <c r="K4803" i="12" s="1"/>
  <c r="I4821" i="12"/>
  <c r="J4821" i="12" s="1"/>
  <c r="I4844" i="12"/>
  <c r="J4844" i="12" s="1"/>
  <c r="I4867" i="12"/>
  <c r="J4867" i="12" s="1"/>
  <c r="I4885" i="12"/>
  <c r="J4885" i="12" s="1"/>
  <c r="I4907" i="12"/>
  <c r="J4907" i="12" s="1"/>
  <c r="I4922" i="12"/>
  <c r="J4922" i="12" s="1"/>
  <c r="K4922" i="12" s="1"/>
  <c r="I4933" i="12"/>
  <c r="J4933" i="12" s="1"/>
  <c r="K4933" i="12" s="1"/>
  <c r="I4947" i="12"/>
  <c r="J4947" i="12" s="1"/>
  <c r="I4958" i="12"/>
  <c r="J4958" i="12" s="1"/>
  <c r="I4972" i="12"/>
  <c r="J4972" i="12" s="1"/>
  <c r="I4986" i="12"/>
  <c r="J4986" i="12" s="1"/>
  <c r="K4986" i="12" s="1"/>
  <c r="I4997" i="12"/>
  <c r="J4997" i="12" s="1"/>
  <c r="I5011" i="12"/>
  <c r="J5011" i="12" s="1"/>
  <c r="I5022" i="12"/>
  <c r="J5022" i="12" s="1"/>
  <c r="K5022" i="12" s="1"/>
  <c r="I5036" i="12"/>
  <c r="J5036" i="12" s="1"/>
  <c r="I5050" i="12"/>
  <c r="J5050" i="12" s="1"/>
  <c r="K5050" i="12" s="1"/>
  <c r="I5061" i="12"/>
  <c r="J5061" i="12" s="1"/>
  <c r="I5075" i="12"/>
  <c r="J5075" i="12" s="1"/>
  <c r="I5086" i="12"/>
  <c r="J5086" i="12" s="1"/>
  <c r="I5100" i="12"/>
  <c r="J5100" i="12" s="1"/>
  <c r="I5114" i="12"/>
  <c r="J5114" i="12" s="1"/>
  <c r="I5125" i="12"/>
  <c r="J5125" i="12" s="1"/>
  <c r="I5139" i="12"/>
  <c r="J5139" i="12" s="1"/>
  <c r="I5150" i="12"/>
  <c r="J5150" i="12" s="1"/>
  <c r="I5164" i="12"/>
  <c r="J5164" i="12" s="1"/>
  <c r="K5164" i="12" s="1"/>
  <c r="I5178" i="12"/>
  <c r="J5178" i="12" s="1"/>
  <c r="K5178" i="12" s="1"/>
  <c r="I5189" i="12"/>
  <c r="J5189" i="12" s="1"/>
  <c r="K5189" i="12" s="1"/>
  <c r="I5203" i="12"/>
  <c r="J5203" i="12" s="1"/>
  <c r="K5203" i="12" s="1"/>
  <c r="I5214" i="12"/>
  <c r="J5214" i="12" s="1"/>
  <c r="I5228" i="12"/>
  <c r="J5228" i="12" s="1"/>
  <c r="K5228" i="12" s="1"/>
  <c r="I5238" i="12"/>
  <c r="J5238" i="12" s="1"/>
  <c r="K5238" i="12" s="1"/>
  <c r="I5246" i="12"/>
  <c r="J5246" i="12" s="1"/>
  <c r="I5254" i="12"/>
  <c r="J5254" i="12" s="1"/>
  <c r="I5262" i="12"/>
  <c r="J5262" i="12" s="1"/>
  <c r="I5270" i="12"/>
  <c r="J5270" i="12" s="1"/>
  <c r="I5278" i="12"/>
  <c r="J5278" i="12" s="1"/>
  <c r="I5286" i="12"/>
  <c r="J5286" i="12" s="1"/>
  <c r="I5294" i="12"/>
  <c r="J5294" i="12" s="1"/>
  <c r="I5302" i="12"/>
  <c r="J5302" i="12" s="1"/>
  <c r="I5310" i="12"/>
  <c r="J5310" i="12" s="1"/>
  <c r="K5310" i="12" s="1"/>
  <c r="I5318" i="12"/>
  <c r="J5318" i="12" s="1"/>
  <c r="I5326" i="12"/>
  <c r="J5326" i="12" s="1"/>
  <c r="I5334" i="12"/>
  <c r="J5334" i="12" s="1"/>
  <c r="I5342" i="12"/>
  <c r="J5342" i="12" s="1"/>
  <c r="I5350" i="12"/>
  <c r="J5350" i="12" s="1"/>
  <c r="I5358" i="12"/>
  <c r="J5358" i="12" s="1"/>
  <c r="I5366" i="12"/>
  <c r="J5366" i="12" s="1"/>
  <c r="I5374" i="12"/>
  <c r="J5374" i="12" s="1"/>
  <c r="I5382" i="12"/>
  <c r="J5382" i="12" s="1"/>
  <c r="I5390" i="12"/>
  <c r="J5390" i="12" s="1"/>
  <c r="I5398" i="12"/>
  <c r="J5398" i="12" s="1"/>
  <c r="K5398" i="12" s="1"/>
  <c r="I5406" i="12"/>
  <c r="J5406" i="12" s="1"/>
  <c r="K5406" i="12" s="1"/>
  <c r="I5414" i="12"/>
  <c r="J5414" i="12" s="1"/>
  <c r="I5422" i="12"/>
  <c r="J5422" i="12" s="1"/>
  <c r="I5430" i="12"/>
  <c r="J5430" i="12" s="1"/>
  <c r="I5438" i="12"/>
  <c r="J5438" i="12" s="1"/>
  <c r="I5446" i="12"/>
  <c r="J5446" i="12" s="1"/>
  <c r="I5454" i="12"/>
  <c r="J5454" i="12" s="1"/>
  <c r="I5462" i="12"/>
  <c r="J5462" i="12" s="1"/>
  <c r="K5462" i="12" s="1"/>
  <c r="I5470" i="12"/>
  <c r="J5470" i="12" s="1"/>
  <c r="I5478" i="12"/>
  <c r="J5478" i="12" s="1"/>
  <c r="K5478" i="12" s="1"/>
  <c r="I5486" i="12"/>
  <c r="J5486" i="12" s="1"/>
  <c r="K5486" i="12" s="1"/>
  <c r="I5494" i="12"/>
  <c r="J5494" i="12" s="1"/>
  <c r="I5502" i="12"/>
  <c r="J5502" i="12" s="1"/>
  <c r="I5510" i="12"/>
  <c r="J5510" i="12" s="1"/>
  <c r="I5518" i="12"/>
  <c r="J5518" i="12" s="1"/>
  <c r="I5526" i="12"/>
  <c r="J5526" i="12" s="1"/>
  <c r="I5534" i="12"/>
  <c r="J5534" i="12" s="1"/>
  <c r="I5542" i="12"/>
  <c r="J5542" i="12" s="1"/>
  <c r="K5542" i="12" s="1"/>
  <c r="I5550" i="12"/>
  <c r="J5550" i="12" s="1"/>
  <c r="I5558" i="12"/>
  <c r="J5558" i="12" s="1"/>
  <c r="K5558" i="12" s="1"/>
  <c r="I5566" i="12"/>
  <c r="J5566" i="12" s="1"/>
  <c r="I5574" i="12"/>
  <c r="J5574" i="12" s="1"/>
  <c r="I5582" i="12"/>
  <c r="J5582" i="12" s="1"/>
  <c r="I5590" i="12"/>
  <c r="J5590" i="12" s="1"/>
  <c r="I5598" i="12"/>
  <c r="J5598" i="12" s="1"/>
  <c r="I5606" i="12"/>
  <c r="J5606" i="12" s="1"/>
  <c r="I5614" i="12"/>
  <c r="J5614" i="12" s="1"/>
  <c r="I5622" i="12"/>
  <c r="J5622" i="12" s="1"/>
  <c r="K5622" i="12" s="1"/>
  <c r="I5630" i="12"/>
  <c r="J5630" i="12" s="1"/>
  <c r="K5630" i="12" s="1"/>
  <c r="I5638" i="12"/>
  <c r="J5638" i="12" s="1"/>
  <c r="K5638" i="12" s="1"/>
  <c r="I5646" i="12"/>
  <c r="J5646" i="12" s="1"/>
  <c r="I5654" i="12"/>
  <c r="J5654" i="12" s="1"/>
  <c r="K5654" i="12" s="1"/>
  <c r="I5662" i="12"/>
  <c r="J5662" i="12" s="1"/>
  <c r="K5662" i="12" s="1"/>
  <c r="I5670" i="12"/>
  <c r="J5670" i="12" s="1"/>
  <c r="K5670" i="12" s="1"/>
  <c r="I5678" i="12"/>
  <c r="J5678" i="12" s="1"/>
  <c r="I5686" i="12"/>
  <c r="J5686" i="12" s="1"/>
  <c r="I5694" i="12"/>
  <c r="J5694" i="12" s="1"/>
  <c r="I5702" i="12"/>
  <c r="J5702" i="12" s="1"/>
  <c r="I5710" i="12"/>
  <c r="J5710" i="12" s="1"/>
  <c r="I5718" i="12"/>
  <c r="J5718" i="12" s="1"/>
  <c r="I5726" i="12"/>
  <c r="J5726" i="12" s="1"/>
  <c r="I5734" i="12"/>
  <c r="J5734" i="12" s="1"/>
  <c r="I5742" i="12"/>
  <c r="J5742" i="12" s="1"/>
  <c r="I5750" i="12"/>
  <c r="J5750" i="12" s="1"/>
  <c r="I5758" i="12"/>
  <c r="J5758" i="12" s="1"/>
  <c r="I5766" i="12"/>
  <c r="J5766" i="12" s="1"/>
  <c r="I5774" i="12"/>
  <c r="J5774" i="12" s="1"/>
  <c r="I5782" i="12"/>
  <c r="J5782" i="12" s="1"/>
  <c r="I5790" i="12"/>
  <c r="J5790" i="12" s="1"/>
  <c r="I5798" i="12"/>
  <c r="J5798" i="12" s="1"/>
  <c r="I5806" i="12"/>
  <c r="J5806" i="12" s="1"/>
  <c r="I5814" i="12"/>
  <c r="J5814" i="12" s="1"/>
  <c r="I5822" i="12"/>
  <c r="J5822" i="12" s="1"/>
  <c r="I5830" i="12"/>
  <c r="J5830" i="12" s="1"/>
  <c r="I5838" i="12"/>
  <c r="J5838" i="12" s="1"/>
  <c r="I5846" i="12"/>
  <c r="J5846" i="12" s="1"/>
  <c r="I5854" i="12"/>
  <c r="J5854" i="12" s="1"/>
  <c r="I5862" i="12"/>
  <c r="J5862" i="12" s="1"/>
  <c r="I5870" i="12"/>
  <c r="J5870" i="12" s="1"/>
  <c r="I5878" i="12"/>
  <c r="J5878" i="12" s="1"/>
  <c r="I5886" i="12"/>
  <c r="J5886" i="12" s="1"/>
  <c r="I5894" i="12"/>
  <c r="J5894" i="12" s="1"/>
  <c r="I5902" i="12"/>
  <c r="J5902" i="12" s="1"/>
  <c r="K5902" i="12" s="1"/>
  <c r="I5910" i="12"/>
  <c r="J5910" i="12" s="1"/>
  <c r="K5910" i="12" s="1"/>
  <c r="I5918" i="12"/>
  <c r="J5918" i="12" s="1"/>
  <c r="I5926" i="12"/>
  <c r="J5926" i="12" s="1"/>
  <c r="I5934" i="12"/>
  <c r="J5934" i="12" s="1"/>
  <c r="I5942" i="12"/>
  <c r="J5942" i="12" s="1"/>
  <c r="I5950" i="12"/>
  <c r="J5950" i="12" s="1"/>
  <c r="I5958" i="12"/>
  <c r="J5958" i="12" s="1"/>
  <c r="I5966" i="12"/>
  <c r="J5966" i="12" s="1"/>
  <c r="I5974" i="12"/>
  <c r="J5974" i="12" s="1"/>
  <c r="I5982" i="12"/>
  <c r="J5982" i="12" s="1"/>
  <c r="I5990" i="12"/>
  <c r="J5990" i="12" s="1"/>
  <c r="I5998" i="12"/>
  <c r="J5998" i="12" s="1"/>
  <c r="I6006" i="12"/>
  <c r="J6006" i="12" s="1"/>
  <c r="I6014" i="12"/>
  <c r="J6014" i="12" s="1"/>
  <c r="I6022" i="12"/>
  <c r="J6022" i="12" s="1"/>
  <c r="K6022" i="12" s="1"/>
  <c r="I6030" i="12"/>
  <c r="J6030" i="12" s="1"/>
  <c r="K6030" i="12" s="1"/>
  <c r="I6038" i="12"/>
  <c r="J6038" i="12" s="1"/>
  <c r="I6046" i="12"/>
  <c r="J6046" i="12" s="1"/>
  <c r="I2862" i="12"/>
  <c r="J2862" i="12" s="1"/>
  <c r="I3340" i="12"/>
  <c r="J3340" i="12" s="1"/>
  <c r="K3340" i="12" s="1"/>
  <c r="I3481" i="12"/>
  <c r="J3481" i="12" s="1"/>
  <c r="I3609" i="12"/>
  <c r="J3609" i="12" s="1"/>
  <c r="I3737" i="12"/>
  <c r="J3737" i="12" s="1"/>
  <c r="I3847" i="12"/>
  <c r="J3847" i="12" s="1"/>
  <c r="I3950" i="12"/>
  <c r="J3950" i="12" s="1"/>
  <c r="I4035" i="12"/>
  <c r="J4035" i="12" s="1"/>
  <c r="I4067" i="12"/>
  <c r="J4067" i="12" s="1"/>
  <c r="I4099" i="12"/>
  <c r="J4099" i="12" s="1"/>
  <c r="K4099" i="12" s="1"/>
  <c r="I4131" i="12"/>
  <c r="J4131" i="12" s="1"/>
  <c r="K4131" i="12" s="1"/>
  <c r="I4163" i="12"/>
  <c r="J4163" i="12" s="1"/>
  <c r="K4163" i="12" s="1"/>
  <c r="I4195" i="12"/>
  <c r="J4195" i="12" s="1"/>
  <c r="I4227" i="12"/>
  <c r="J4227" i="12" s="1"/>
  <c r="K4227" i="12" s="1"/>
  <c r="I4259" i="12"/>
  <c r="J4259" i="12" s="1"/>
  <c r="K4259" i="12" s="1"/>
  <c r="I4291" i="12"/>
  <c r="J4291" i="12" s="1"/>
  <c r="I4323" i="12"/>
  <c r="J4323" i="12" s="1"/>
  <c r="K4323" i="12" s="1"/>
  <c r="I4355" i="12"/>
  <c r="J4355" i="12" s="1"/>
  <c r="I4387" i="12"/>
  <c r="J4387" i="12" s="1"/>
  <c r="K4387" i="12" s="1"/>
  <c r="I4419" i="12"/>
  <c r="J4419" i="12" s="1"/>
  <c r="K4419" i="12" s="1"/>
  <c r="I4443" i="12"/>
  <c r="J4443" i="12" s="1"/>
  <c r="I4461" i="12"/>
  <c r="J4461" i="12" s="1"/>
  <c r="I4484" i="12"/>
  <c r="J4484" i="12" s="1"/>
  <c r="I4507" i="12"/>
  <c r="J4507" i="12" s="1"/>
  <c r="I4525" i="12"/>
  <c r="J4525" i="12" s="1"/>
  <c r="K4525" i="12" s="1"/>
  <c r="I4548" i="12"/>
  <c r="J4548" i="12" s="1"/>
  <c r="K4548" i="12" s="1"/>
  <c r="I4571" i="12"/>
  <c r="J4571" i="12" s="1"/>
  <c r="K4571" i="12" s="1"/>
  <c r="I4589" i="12"/>
  <c r="J4589" i="12" s="1"/>
  <c r="I4612" i="12"/>
  <c r="J4612" i="12" s="1"/>
  <c r="I4635" i="12"/>
  <c r="J4635" i="12" s="1"/>
  <c r="I4653" i="12"/>
  <c r="J4653" i="12" s="1"/>
  <c r="I4676" i="12"/>
  <c r="J4676" i="12" s="1"/>
  <c r="K4676" i="12" s="1"/>
  <c r="I4699" i="12"/>
  <c r="J4699" i="12" s="1"/>
  <c r="I4717" i="12"/>
  <c r="J4717" i="12" s="1"/>
  <c r="I4740" i="12"/>
  <c r="J4740" i="12" s="1"/>
  <c r="I4763" i="12"/>
  <c r="J4763" i="12" s="1"/>
  <c r="K4763" i="12" s="1"/>
  <c r="I4781" i="12"/>
  <c r="J4781" i="12" s="1"/>
  <c r="K4781" i="12" s="1"/>
  <c r="I4804" i="12"/>
  <c r="J4804" i="12" s="1"/>
  <c r="K4804" i="12" s="1"/>
  <c r="I4827" i="12"/>
  <c r="J4827" i="12" s="1"/>
  <c r="I4845" i="12"/>
  <c r="J4845" i="12" s="1"/>
  <c r="I4868" i="12"/>
  <c r="J4868" i="12" s="1"/>
  <c r="K4868" i="12" s="1"/>
  <c r="I4891" i="12"/>
  <c r="J4891" i="12" s="1"/>
  <c r="I4908" i="12"/>
  <c r="J4908" i="12" s="1"/>
  <c r="I4923" i="12"/>
  <c r="J4923" i="12" s="1"/>
  <c r="K4923" i="12" s="1"/>
  <c r="I4934" i="12"/>
  <c r="J4934" i="12" s="1"/>
  <c r="K4934" i="12" s="1"/>
  <c r="I4948" i="12"/>
  <c r="J4948" i="12" s="1"/>
  <c r="I4962" i="12"/>
  <c r="J4962" i="12" s="1"/>
  <c r="I4973" i="12"/>
  <c r="J4973" i="12" s="1"/>
  <c r="I4987" i="12"/>
  <c r="J4987" i="12" s="1"/>
  <c r="I4998" i="12"/>
  <c r="J4998" i="12" s="1"/>
  <c r="K4998" i="12" s="1"/>
  <c r="I5012" i="12"/>
  <c r="J5012" i="12" s="1"/>
  <c r="I5026" i="12"/>
  <c r="J5026" i="12" s="1"/>
  <c r="K5026" i="12" s="1"/>
  <c r="I5037" i="12"/>
  <c r="J5037" i="12" s="1"/>
  <c r="K5037" i="12" s="1"/>
  <c r="I5051" i="12"/>
  <c r="J5051" i="12" s="1"/>
  <c r="I5062" i="12"/>
  <c r="J5062" i="12" s="1"/>
  <c r="I5076" i="12"/>
  <c r="J5076" i="12" s="1"/>
  <c r="I5090" i="12"/>
  <c r="J5090" i="12" s="1"/>
  <c r="I5101" i="12"/>
  <c r="J5101" i="12" s="1"/>
  <c r="I5115" i="12"/>
  <c r="J5115" i="12" s="1"/>
  <c r="I5126" i="12"/>
  <c r="J5126" i="12" s="1"/>
  <c r="I5140" i="12"/>
  <c r="J5140" i="12" s="1"/>
  <c r="I5154" i="12"/>
  <c r="J5154" i="12" s="1"/>
  <c r="I5165" i="12"/>
  <c r="J5165" i="12" s="1"/>
  <c r="I5179" i="12"/>
  <c r="J5179" i="12" s="1"/>
  <c r="K5179" i="12" s="1"/>
  <c r="I5190" i="12"/>
  <c r="J5190" i="12" s="1"/>
  <c r="K5190" i="12" s="1"/>
  <c r="I5204" i="12"/>
  <c r="J5204" i="12" s="1"/>
  <c r="K5204" i="12" s="1"/>
  <c r="I5218" i="12"/>
  <c r="J5218" i="12" s="1"/>
  <c r="I5229" i="12"/>
  <c r="J5229" i="12" s="1"/>
  <c r="K5229" i="12" s="1"/>
  <c r="I5239" i="12"/>
  <c r="J5239" i="12" s="1"/>
  <c r="K5239" i="12" s="1"/>
  <c r="I5247" i="12"/>
  <c r="J5247" i="12" s="1"/>
  <c r="I5255" i="12"/>
  <c r="J5255" i="12" s="1"/>
  <c r="I5263" i="12"/>
  <c r="J5263" i="12" s="1"/>
  <c r="I5271" i="12"/>
  <c r="J5271" i="12" s="1"/>
  <c r="I5279" i="12"/>
  <c r="J5279" i="12" s="1"/>
  <c r="I5287" i="12"/>
  <c r="J5287" i="12" s="1"/>
  <c r="I5295" i="12"/>
  <c r="J5295" i="12" s="1"/>
  <c r="I5303" i="12"/>
  <c r="J5303" i="12" s="1"/>
  <c r="K5303" i="12" s="1"/>
  <c r="I5311" i="12"/>
  <c r="J5311" i="12" s="1"/>
  <c r="I5319" i="12"/>
  <c r="J5319" i="12" s="1"/>
  <c r="I5327" i="12"/>
  <c r="J5327" i="12" s="1"/>
  <c r="I5335" i="12"/>
  <c r="J5335" i="12" s="1"/>
  <c r="I5343" i="12"/>
  <c r="J5343" i="12" s="1"/>
  <c r="I5351" i="12"/>
  <c r="J5351" i="12" s="1"/>
  <c r="K5351" i="12" s="1"/>
  <c r="I5359" i="12"/>
  <c r="J5359" i="12" s="1"/>
  <c r="K5359" i="12" s="1"/>
  <c r="I5367" i="12"/>
  <c r="J5367" i="12" s="1"/>
  <c r="I5375" i="12"/>
  <c r="J5375" i="12" s="1"/>
  <c r="I5383" i="12"/>
  <c r="J5383" i="12" s="1"/>
  <c r="K5383" i="12" s="1"/>
  <c r="I5391" i="12"/>
  <c r="J5391" i="12" s="1"/>
  <c r="I5399" i="12"/>
  <c r="J5399" i="12" s="1"/>
  <c r="I5407" i="12"/>
  <c r="J5407" i="12" s="1"/>
  <c r="K5407" i="12" s="1"/>
  <c r="I5415" i="12"/>
  <c r="J5415" i="12" s="1"/>
  <c r="K5415" i="12" s="1"/>
  <c r="I5423" i="12"/>
  <c r="J5423" i="12" s="1"/>
  <c r="K5423" i="12" s="1"/>
  <c r="I5431" i="12"/>
  <c r="J5431" i="12" s="1"/>
  <c r="I5439" i="12"/>
  <c r="J5439" i="12" s="1"/>
  <c r="I5447" i="12"/>
  <c r="J5447" i="12" s="1"/>
  <c r="K5447" i="12" s="1"/>
  <c r="I5455" i="12"/>
  <c r="J5455" i="12" s="1"/>
  <c r="I5463" i="12"/>
  <c r="J5463" i="12" s="1"/>
  <c r="I5471" i="12"/>
  <c r="J5471" i="12" s="1"/>
  <c r="K5471" i="12" s="1"/>
  <c r="I5479" i="12"/>
  <c r="J5479" i="12" s="1"/>
  <c r="I5487" i="12"/>
  <c r="J5487" i="12" s="1"/>
  <c r="K5487" i="12" s="1"/>
  <c r="I5495" i="12"/>
  <c r="J5495" i="12" s="1"/>
  <c r="K5495" i="12" s="1"/>
  <c r="I5503" i="12"/>
  <c r="J5503" i="12" s="1"/>
  <c r="K5503" i="12" s="1"/>
  <c r="I5511" i="12"/>
  <c r="J5511" i="12" s="1"/>
  <c r="I5519" i="12"/>
  <c r="J5519" i="12" s="1"/>
  <c r="I5527" i="12"/>
  <c r="J5527" i="12" s="1"/>
  <c r="K5527" i="12" s="1"/>
  <c r="I5535" i="12"/>
  <c r="J5535" i="12" s="1"/>
  <c r="K5535" i="12" s="1"/>
  <c r="I5543" i="12"/>
  <c r="J5543" i="12" s="1"/>
  <c r="K5543" i="12" s="1"/>
  <c r="I5551" i="12"/>
  <c r="J5551" i="12" s="1"/>
  <c r="I5559" i="12"/>
  <c r="J5559" i="12" s="1"/>
  <c r="I5567" i="12"/>
  <c r="J5567" i="12" s="1"/>
  <c r="I5575" i="12"/>
  <c r="J5575" i="12" s="1"/>
  <c r="I5583" i="12"/>
  <c r="J5583" i="12" s="1"/>
  <c r="I5591" i="12"/>
  <c r="J5591" i="12" s="1"/>
  <c r="I5599" i="12"/>
  <c r="J5599" i="12" s="1"/>
  <c r="I5607" i="12"/>
  <c r="J5607" i="12" s="1"/>
  <c r="I5615" i="12"/>
  <c r="J5615" i="12" s="1"/>
  <c r="I5623" i="12"/>
  <c r="J5623" i="12" s="1"/>
  <c r="K5623" i="12" s="1"/>
  <c r="I5631" i="12"/>
  <c r="J5631" i="12" s="1"/>
  <c r="K5631" i="12" s="1"/>
  <c r="I5639" i="12"/>
  <c r="J5639" i="12" s="1"/>
  <c r="K5639" i="12" s="1"/>
  <c r="I5647" i="12"/>
  <c r="J5647" i="12" s="1"/>
  <c r="K5647" i="12" s="1"/>
  <c r="I5655" i="12"/>
  <c r="J5655" i="12" s="1"/>
  <c r="K5655" i="12" s="1"/>
  <c r="I5663" i="12"/>
  <c r="J5663" i="12" s="1"/>
  <c r="K5663" i="12" s="1"/>
  <c r="I5671" i="12"/>
  <c r="J5671" i="12" s="1"/>
  <c r="K5671" i="12" s="1"/>
  <c r="I5679" i="12"/>
  <c r="J5679" i="12" s="1"/>
  <c r="I5687" i="12"/>
  <c r="J5687" i="12" s="1"/>
  <c r="I5695" i="12"/>
  <c r="J5695" i="12" s="1"/>
  <c r="I5703" i="12"/>
  <c r="J5703" i="12" s="1"/>
  <c r="I5711" i="12"/>
  <c r="J5711" i="12" s="1"/>
  <c r="I5719" i="12"/>
  <c r="J5719" i="12" s="1"/>
  <c r="I5727" i="12"/>
  <c r="J5727" i="12" s="1"/>
  <c r="I5735" i="12"/>
  <c r="J5735" i="12" s="1"/>
  <c r="I5743" i="12"/>
  <c r="J5743" i="12" s="1"/>
  <c r="I5751" i="12"/>
  <c r="J5751" i="12" s="1"/>
  <c r="I5759" i="12"/>
  <c r="J5759" i="12" s="1"/>
  <c r="K5759" i="12" s="1"/>
  <c r="I5767" i="12"/>
  <c r="J5767" i="12" s="1"/>
  <c r="K5767" i="12" s="1"/>
  <c r="I5775" i="12"/>
  <c r="J5775" i="12" s="1"/>
  <c r="I5783" i="12"/>
  <c r="J5783" i="12" s="1"/>
  <c r="I5791" i="12"/>
  <c r="J5791" i="12" s="1"/>
  <c r="I5799" i="12"/>
  <c r="J5799" i="12" s="1"/>
  <c r="I5807" i="12"/>
  <c r="J5807" i="12" s="1"/>
  <c r="I5815" i="12"/>
  <c r="J5815" i="12" s="1"/>
  <c r="I5823" i="12"/>
  <c r="J5823" i="12" s="1"/>
  <c r="I5831" i="12"/>
  <c r="J5831" i="12" s="1"/>
  <c r="I5839" i="12"/>
  <c r="J5839" i="12" s="1"/>
  <c r="I5847" i="12"/>
  <c r="J5847" i="12" s="1"/>
  <c r="I5855" i="12"/>
  <c r="J5855" i="12" s="1"/>
  <c r="I5863" i="12"/>
  <c r="J5863" i="12" s="1"/>
  <c r="I5871" i="12"/>
  <c r="J5871" i="12" s="1"/>
  <c r="I5879" i="12"/>
  <c r="J5879" i="12" s="1"/>
  <c r="I5887" i="12"/>
  <c r="J5887" i="12" s="1"/>
  <c r="I5895" i="12"/>
  <c r="J5895" i="12" s="1"/>
  <c r="I5903" i="12"/>
  <c r="J5903" i="12" s="1"/>
  <c r="K5903" i="12" s="1"/>
  <c r="I5911" i="12"/>
  <c r="J5911" i="12" s="1"/>
  <c r="I5919" i="12"/>
  <c r="J5919" i="12" s="1"/>
  <c r="I5927" i="12"/>
  <c r="J5927" i="12" s="1"/>
  <c r="I5935" i="12"/>
  <c r="J5935" i="12" s="1"/>
  <c r="I5943" i="12"/>
  <c r="J5943" i="12" s="1"/>
  <c r="I5951" i="12"/>
  <c r="J5951" i="12" s="1"/>
  <c r="I5959" i="12"/>
  <c r="J5959" i="12" s="1"/>
  <c r="I5967" i="12"/>
  <c r="J5967" i="12" s="1"/>
  <c r="I5975" i="12"/>
  <c r="J5975" i="12" s="1"/>
  <c r="I5983" i="12"/>
  <c r="J5983" i="12" s="1"/>
  <c r="I5991" i="12"/>
  <c r="J5991" i="12" s="1"/>
  <c r="I5999" i="12"/>
  <c r="J5999" i="12" s="1"/>
  <c r="I6007" i="12"/>
  <c r="J6007" i="12" s="1"/>
  <c r="K6007" i="12" s="1"/>
  <c r="I6015" i="12"/>
  <c r="J6015" i="12" s="1"/>
  <c r="K6015" i="12" s="1"/>
  <c r="I6023" i="12"/>
  <c r="J6023" i="12" s="1"/>
  <c r="I6031" i="12"/>
  <c r="J6031" i="12" s="1"/>
  <c r="K6031" i="12" s="1"/>
  <c r="I6039" i="12"/>
  <c r="J6039" i="12" s="1"/>
  <c r="I6047" i="12"/>
  <c r="J6047" i="12" s="1"/>
  <c r="I2963" i="12"/>
  <c r="J2963" i="12" s="1"/>
  <c r="I3363" i="12"/>
  <c r="J3363" i="12" s="1"/>
  <c r="K3363" i="12" s="1"/>
  <c r="I3497" i="12"/>
  <c r="J3497" i="12" s="1"/>
  <c r="I3625" i="12"/>
  <c r="J3625" i="12" s="1"/>
  <c r="I3753" i="12"/>
  <c r="J3753" i="12" s="1"/>
  <c r="I3860" i="12"/>
  <c r="J3860" i="12" s="1"/>
  <c r="I3963" i="12"/>
  <c r="J3963" i="12" s="1"/>
  <c r="I4037" i="12"/>
  <c r="J4037" i="12" s="1"/>
  <c r="I4069" i="12"/>
  <c r="J4069" i="12" s="1"/>
  <c r="I4101" i="12"/>
  <c r="J4101" i="12" s="1"/>
  <c r="K4101" i="12" s="1"/>
  <c r="I4133" i="12"/>
  <c r="J4133" i="12" s="1"/>
  <c r="K4133" i="12" s="1"/>
  <c r="I4165" i="12"/>
  <c r="J4165" i="12" s="1"/>
  <c r="K4165" i="12" s="1"/>
  <c r="I4197" i="12"/>
  <c r="J4197" i="12" s="1"/>
  <c r="K4197" i="12" s="1"/>
  <c r="I4229" i="12"/>
  <c r="J4229" i="12" s="1"/>
  <c r="K4229" i="12" s="1"/>
  <c r="I4261" i="12"/>
  <c r="J4261" i="12" s="1"/>
  <c r="K4261" i="12" s="1"/>
  <c r="I4293" i="12"/>
  <c r="J4293" i="12" s="1"/>
  <c r="I4325" i="12"/>
  <c r="J4325" i="12" s="1"/>
  <c r="I4357" i="12"/>
  <c r="J4357" i="12" s="1"/>
  <c r="K4357" i="12" s="1"/>
  <c r="I4389" i="12"/>
  <c r="J4389" i="12" s="1"/>
  <c r="K4389" i="12" s="1"/>
  <c r="I4421" i="12"/>
  <c r="J4421" i="12" s="1"/>
  <c r="I4444" i="12"/>
  <c r="J4444" i="12" s="1"/>
  <c r="I4467" i="12"/>
  <c r="J4467" i="12" s="1"/>
  <c r="I4485" i="12"/>
  <c r="J4485" i="12" s="1"/>
  <c r="I4508" i="12"/>
  <c r="J4508" i="12" s="1"/>
  <c r="I4531" i="12"/>
  <c r="J4531" i="12" s="1"/>
  <c r="K4531" i="12" s="1"/>
  <c r="I4549" i="12"/>
  <c r="J4549" i="12" s="1"/>
  <c r="K4549" i="12" s="1"/>
  <c r="I4572" i="12"/>
  <c r="J4572" i="12" s="1"/>
  <c r="K4572" i="12" s="1"/>
  <c r="I4595" i="12"/>
  <c r="J4595" i="12" s="1"/>
  <c r="I4613" i="12"/>
  <c r="J4613" i="12" s="1"/>
  <c r="I4636" i="12"/>
  <c r="J4636" i="12" s="1"/>
  <c r="K4636" i="12" s="1"/>
  <c r="I4659" i="12"/>
  <c r="J4659" i="12" s="1"/>
  <c r="I4677" i="12"/>
  <c r="J4677" i="12" s="1"/>
  <c r="I4700" i="12"/>
  <c r="J4700" i="12" s="1"/>
  <c r="I4723" i="12"/>
  <c r="J4723" i="12" s="1"/>
  <c r="I4741" i="12"/>
  <c r="J4741" i="12" s="1"/>
  <c r="I4764" i="12"/>
  <c r="J4764" i="12" s="1"/>
  <c r="K4764" i="12" s="1"/>
  <c r="I4787" i="12"/>
  <c r="J4787" i="12" s="1"/>
  <c r="K4787" i="12" s="1"/>
  <c r="I4805" i="12"/>
  <c r="J4805" i="12" s="1"/>
  <c r="I4828" i="12"/>
  <c r="J4828" i="12" s="1"/>
  <c r="I4851" i="12"/>
  <c r="J4851" i="12" s="1"/>
  <c r="I4869" i="12"/>
  <c r="J4869" i="12" s="1"/>
  <c r="K4869" i="12" s="1"/>
  <c r="I4892" i="12"/>
  <c r="J4892" i="12" s="1"/>
  <c r="I4909" i="12"/>
  <c r="J4909" i="12" s="1"/>
  <c r="K4909" i="12" s="1"/>
  <c r="I4924" i="12"/>
  <c r="J4924" i="12" s="1"/>
  <c r="K4924" i="12" s="1"/>
  <c r="I4938" i="12"/>
  <c r="J4938" i="12" s="1"/>
  <c r="K4938" i="12" s="1"/>
  <c r="I4949" i="12"/>
  <c r="J4949" i="12" s="1"/>
  <c r="I4963" i="12"/>
  <c r="J4963" i="12" s="1"/>
  <c r="I4974" i="12"/>
  <c r="J4974" i="12" s="1"/>
  <c r="I4988" i="12"/>
  <c r="J4988" i="12" s="1"/>
  <c r="I5002" i="12"/>
  <c r="J5002" i="12" s="1"/>
  <c r="I5013" i="12"/>
  <c r="J5013" i="12" s="1"/>
  <c r="K5013" i="12" s="1"/>
  <c r="I5027" i="12"/>
  <c r="J5027" i="12" s="1"/>
  <c r="I5038" i="12"/>
  <c r="J5038" i="12" s="1"/>
  <c r="I5052" i="12"/>
  <c r="J5052" i="12" s="1"/>
  <c r="K5052" i="12" s="1"/>
  <c r="I5066" i="12"/>
  <c r="J5066" i="12" s="1"/>
  <c r="I5077" i="12"/>
  <c r="J5077" i="12" s="1"/>
  <c r="I5091" i="12"/>
  <c r="J5091" i="12" s="1"/>
  <c r="I5102" i="12"/>
  <c r="J5102" i="12" s="1"/>
  <c r="I5116" i="12"/>
  <c r="J5116" i="12" s="1"/>
  <c r="I5130" i="12"/>
  <c r="J5130" i="12" s="1"/>
  <c r="I5141" i="12"/>
  <c r="J5141" i="12" s="1"/>
  <c r="I5155" i="12"/>
  <c r="J5155" i="12" s="1"/>
  <c r="I5166" i="12"/>
  <c r="J5166" i="12" s="1"/>
  <c r="K5166" i="12" s="1"/>
  <c r="I5180" i="12"/>
  <c r="J5180" i="12" s="1"/>
  <c r="K5180" i="12" s="1"/>
  <c r="I5194" i="12"/>
  <c r="J5194" i="12" s="1"/>
  <c r="K5194" i="12" s="1"/>
  <c r="I5205" i="12"/>
  <c r="J5205" i="12" s="1"/>
  <c r="K5205" i="12" s="1"/>
  <c r="I5219" i="12"/>
  <c r="J5219" i="12" s="1"/>
  <c r="I5230" i="12"/>
  <c r="J5230" i="12" s="1"/>
  <c r="K5230" i="12" s="1"/>
  <c r="I5240" i="12"/>
  <c r="J5240" i="12" s="1"/>
  <c r="K5240" i="12" s="1"/>
  <c r="I5248" i="12"/>
  <c r="J5248" i="12" s="1"/>
  <c r="I5256" i="12"/>
  <c r="J5256" i="12" s="1"/>
  <c r="I5264" i="12"/>
  <c r="J5264" i="12" s="1"/>
  <c r="I5272" i="12"/>
  <c r="J5272" i="12" s="1"/>
  <c r="I5280" i="12"/>
  <c r="J5280" i="12" s="1"/>
  <c r="I5288" i="12"/>
  <c r="J5288" i="12" s="1"/>
  <c r="I5296" i="12"/>
  <c r="J5296" i="12" s="1"/>
  <c r="I5304" i="12"/>
  <c r="J5304" i="12" s="1"/>
  <c r="I5312" i="12"/>
  <c r="J5312" i="12" s="1"/>
  <c r="K5312" i="12" s="1"/>
  <c r="I5320" i="12"/>
  <c r="J5320" i="12" s="1"/>
  <c r="I5328" i="12"/>
  <c r="J5328" i="12" s="1"/>
  <c r="I5336" i="12"/>
  <c r="J5336" i="12" s="1"/>
  <c r="I5344" i="12"/>
  <c r="J5344" i="12" s="1"/>
  <c r="I5352" i="12"/>
  <c r="J5352" i="12" s="1"/>
  <c r="I5360" i="12"/>
  <c r="J5360" i="12" s="1"/>
  <c r="I5368" i="12"/>
  <c r="J5368" i="12" s="1"/>
  <c r="I5376" i="12"/>
  <c r="J5376" i="12" s="1"/>
  <c r="I5384" i="12"/>
  <c r="J5384" i="12" s="1"/>
  <c r="I5392" i="12"/>
  <c r="J5392" i="12" s="1"/>
  <c r="K5392" i="12" s="1"/>
  <c r="I5400" i="12"/>
  <c r="J5400" i="12" s="1"/>
  <c r="K5400" i="12" s="1"/>
  <c r="I5408" i="12"/>
  <c r="J5408" i="12" s="1"/>
  <c r="I5416" i="12"/>
  <c r="J5416" i="12" s="1"/>
  <c r="K5416" i="12" s="1"/>
  <c r="I5424" i="12"/>
  <c r="J5424" i="12" s="1"/>
  <c r="K5424" i="12" s="1"/>
  <c r="I5432" i="12"/>
  <c r="J5432" i="12" s="1"/>
  <c r="I5440" i="12"/>
  <c r="J5440" i="12" s="1"/>
  <c r="I5448" i="12"/>
  <c r="J5448" i="12" s="1"/>
  <c r="I5456" i="12"/>
  <c r="J5456" i="12" s="1"/>
  <c r="I5464" i="12"/>
  <c r="J5464" i="12" s="1"/>
  <c r="I5472" i="12"/>
  <c r="J5472" i="12" s="1"/>
  <c r="K5472" i="12" s="1"/>
  <c r="I5480" i="12"/>
  <c r="J5480" i="12" s="1"/>
  <c r="K5480" i="12" s="1"/>
  <c r="I5488" i="12"/>
  <c r="J5488" i="12" s="1"/>
  <c r="I5496" i="12"/>
  <c r="J5496" i="12" s="1"/>
  <c r="K5496" i="12" s="1"/>
  <c r="I5504" i="12"/>
  <c r="J5504" i="12" s="1"/>
  <c r="I5512" i="12"/>
  <c r="J5512" i="12" s="1"/>
  <c r="I5520" i="12"/>
  <c r="J5520" i="12" s="1"/>
  <c r="I5528" i="12"/>
  <c r="J5528" i="12" s="1"/>
  <c r="K5528" i="12" s="1"/>
  <c r="I5536" i="12"/>
  <c r="J5536" i="12" s="1"/>
  <c r="K5536" i="12" s="1"/>
  <c r="I5544" i="12"/>
  <c r="J5544" i="12" s="1"/>
  <c r="I5552" i="12"/>
  <c r="J5552" i="12" s="1"/>
  <c r="I5560" i="12"/>
  <c r="J5560" i="12" s="1"/>
  <c r="I5568" i="12"/>
  <c r="J5568" i="12" s="1"/>
  <c r="I5576" i="12"/>
  <c r="J5576" i="12" s="1"/>
  <c r="I5584" i="12"/>
  <c r="J5584" i="12" s="1"/>
  <c r="I5592" i="12"/>
  <c r="J5592" i="12" s="1"/>
  <c r="I5600" i="12"/>
  <c r="J5600" i="12" s="1"/>
  <c r="I5608" i="12"/>
  <c r="J5608" i="12" s="1"/>
  <c r="I5616" i="12"/>
  <c r="J5616" i="12" s="1"/>
  <c r="I5624" i="12"/>
  <c r="J5624" i="12" s="1"/>
  <c r="K5624" i="12" s="1"/>
  <c r="I5632" i="12"/>
  <c r="J5632" i="12" s="1"/>
  <c r="K5632" i="12" s="1"/>
  <c r="I5640" i="12"/>
  <c r="J5640" i="12" s="1"/>
  <c r="I5648" i="12"/>
  <c r="J5648" i="12" s="1"/>
  <c r="I5656" i="12"/>
  <c r="J5656" i="12" s="1"/>
  <c r="K5656" i="12" s="1"/>
  <c r="I5664" i="12"/>
  <c r="J5664" i="12" s="1"/>
  <c r="K5664" i="12" s="1"/>
  <c r="I5672" i="12"/>
  <c r="J5672" i="12" s="1"/>
  <c r="K5672" i="12" s="1"/>
  <c r="I5680" i="12"/>
  <c r="J5680" i="12" s="1"/>
  <c r="I5688" i="12"/>
  <c r="J5688" i="12" s="1"/>
  <c r="I5696" i="12"/>
  <c r="J5696" i="12" s="1"/>
  <c r="I5704" i="12"/>
  <c r="J5704" i="12" s="1"/>
  <c r="I5712" i="12"/>
  <c r="J5712" i="12" s="1"/>
  <c r="I5720" i="12"/>
  <c r="J5720" i="12" s="1"/>
  <c r="I5728" i="12"/>
  <c r="J5728" i="12" s="1"/>
  <c r="I5736" i="12"/>
  <c r="J5736" i="12" s="1"/>
  <c r="I5744" i="12"/>
  <c r="J5744" i="12" s="1"/>
  <c r="I5752" i="12"/>
  <c r="J5752" i="12" s="1"/>
  <c r="I5760" i="12"/>
  <c r="J5760" i="12" s="1"/>
  <c r="K5760" i="12" s="1"/>
  <c r="I5768" i="12"/>
  <c r="J5768" i="12" s="1"/>
  <c r="I5776" i="12"/>
  <c r="J5776" i="12" s="1"/>
  <c r="I5784" i="12"/>
  <c r="J5784" i="12" s="1"/>
  <c r="I5792" i="12"/>
  <c r="J5792" i="12" s="1"/>
  <c r="I5800" i="12"/>
  <c r="J5800" i="12" s="1"/>
  <c r="I5808" i="12"/>
  <c r="J5808" i="12" s="1"/>
  <c r="I5816" i="12"/>
  <c r="J5816" i="12" s="1"/>
  <c r="I5824" i="12"/>
  <c r="J5824" i="12" s="1"/>
  <c r="I5832" i="12"/>
  <c r="J5832" i="12" s="1"/>
  <c r="I5840" i="12"/>
  <c r="J5840" i="12" s="1"/>
  <c r="I5848" i="12"/>
  <c r="J5848" i="12" s="1"/>
  <c r="I5856" i="12"/>
  <c r="J5856" i="12" s="1"/>
  <c r="I5864" i="12"/>
  <c r="J5864" i="12" s="1"/>
  <c r="I5872" i="12"/>
  <c r="J5872" i="12" s="1"/>
  <c r="I5880" i="12"/>
  <c r="J5880" i="12" s="1"/>
  <c r="I5888" i="12"/>
  <c r="J5888" i="12" s="1"/>
  <c r="I5896" i="12"/>
  <c r="J5896" i="12" s="1"/>
  <c r="K5896" i="12" s="1"/>
  <c r="I5904" i="12"/>
  <c r="J5904" i="12" s="1"/>
  <c r="K5904" i="12" s="1"/>
  <c r="I5912" i="12"/>
  <c r="J5912" i="12" s="1"/>
  <c r="K5912" i="12" s="1"/>
  <c r="I5920" i="12"/>
  <c r="J5920" i="12" s="1"/>
  <c r="I5928" i="12"/>
  <c r="J5928" i="12" s="1"/>
  <c r="I5936" i="12"/>
  <c r="J5936" i="12" s="1"/>
  <c r="I5944" i="12"/>
  <c r="J5944" i="12" s="1"/>
  <c r="I5952" i="12"/>
  <c r="J5952" i="12" s="1"/>
  <c r="I5960" i="12"/>
  <c r="J5960" i="12" s="1"/>
  <c r="I5968" i="12"/>
  <c r="J5968" i="12" s="1"/>
  <c r="I5976" i="12"/>
  <c r="J5976" i="12" s="1"/>
  <c r="I5984" i="12"/>
  <c r="J5984" i="12" s="1"/>
  <c r="I5992" i="12"/>
  <c r="J5992" i="12" s="1"/>
  <c r="I6000" i="12"/>
  <c r="J6000" i="12" s="1"/>
  <c r="I6008" i="12"/>
  <c r="J6008" i="12" s="1"/>
  <c r="K6008" i="12" s="1"/>
  <c r="I6016" i="12"/>
  <c r="J6016" i="12" s="1"/>
  <c r="K6016" i="12" s="1"/>
  <c r="I6024" i="12"/>
  <c r="J6024" i="12" s="1"/>
  <c r="K6024" i="12" s="1"/>
  <c r="I6032" i="12"/>
  <c r="J6032" i="12" s="1"/>
  <c r="I6040" i="12"/>
  <c r="J6040" i="12" s="1"/>
  <c r="I6048" i="12"/>
  <c r="J6048" i="12" s="1"/>
  <c r="I3092" i="12"/>
  <c r="J3092" i="12" s="1"/>
  <c r="K3092" i="12" s="1"/>
  <c r="I3401" i="12"/>
  <c r="J3401" i="12" s="1"/>
  <c r="K3401" i="12" s="1"/>
  <c r="I3529" i="12"/>
  <c r="J3529" i="12" s="1"/>
  <c r="K3529" i="12" s="1"/>
  <c r="I3657" i="12"/>
  <c r="J3657" i="12" s="1"/>
  <c r="I3783" i="12"/>
  <c r="J3783" i="12" s="1"/>
  <c r="I3886" i="12"/>
  <c r="J3886" i="12" s="1"/>
  <c r="K3886" i="12" s="1"/>
  <c r="I3988" i="12"/>
  <c r="J3988" i="12" s="1"/>
  <c r="I4045" i="12"/>
  <c r="J4045" i="12" s="1"/>
  <c r="I4077" i="12"/>
  <c r="J4077" i="12" s="1"/>
  <c r="I4109" i="12"/>
  <c r="J4109" i="12" s="1"/>
  <c r="K4109" i="12" s="1"/>
  <c r="I4141" i="12"/>
  <c r="J4141" i="12" s="1"/>
  <c r="K4141" i="12" s="1"/>
  <c r="I4173" i="12"/>
  <c r="J4173" i="12" s="1"/>
  <c r="K4173" i="12" s="1"/>
  <c r="I4205" i="12"/>
  <c r="J4205" i="12" s="1"/>
  <c r="K4205" i="12" s="1"/>
  <c r="I4237" i="12"/>
  <c r="J4237" i="12" s="1"/>
  <c r="I4269" i="12"/>
  <c r="J4269" i="12" s="1"/>
  <c r="I4301" i="12"/>
  <c r="J4301" i="12" s="1"/>
  <c r="I4333" i="12"/>
  <c r="J4333" i="12" s="1"/>
  <c r="K4333" i="12" s="1"/>
  <c r="I4365" i="12"/>
  <c r="J4365" i="12" s="1"/>
  <c r="K4365" i="12" s="1"/>
  <c r="I4397" i="12"/>
  <c r="J4397" i="12" s="1"/>
  <c r="K4397" i="12" s="1"/>
  <c r="I4428" i="12"/>
  <c r="J4428" i="12" s="1"/>
  <c r="I4451" i="12"/>
  <c r="J4451" i="12" s="1"/>
  <c r="I4469" i="12"/>
  <c r="J4469" i="12" s="1"/>
  <c r="I4492" i="12"/>
  <c r="J4492" i="12" s="1"/>
  <c r="I4515" i="12"/>
  <c r="J4515" i="12" s="1"/>
  <c r="K4515" i="12" s="1"/>
  <c r="I4533" i="12"/>
  <c r="J4533" i="12" s="1"/>
  <c r="K4533" i="12" s="1"/>
  <c r="I4556" i="12"/>
  <c r="J4556" i="12" s="1"/>
  <c r="I4579" i="12"/>
  <c r="J4579" i="12" s="1"/>
  <c r="I4597" i="12"/>
  <c r="J4597" i="12" s="1"/>
  <c r="I4620" i="12"/>
  <c r="J4620" i="12" s="1"/>
  <c r="I4643" i="12"/>
  <c r="J4643" i="12" s="1"/>
  <c r="K4643" i="12" s="1"/>
  <c r="I4661" i="12"/>
  <c r="J4661" i="12" s="1"/>
  <c r="K4661" i="12" s="1"/>
  <c r="I4684" i="12"/>
  <c r="J4684" i="12" s="1"/>
  <c r="K4684" i="12" s="1"/>
  <c r="I4707" i="12"/>
  <c r="J4707" i="12" s="1"/>
  <c r="I4725" i="12"/>
  <c r="J4725" i="12" s="1"/>
  <c r="I4748" i="12"/>
  <c r="J4748" i="12" s="1"/>
  <c r="I4771" i="12"/>
  <c r="J4771" i="12" s="1"/>
  <c r="K4771" i="12" s="1"/>
  <c r="I4789" i="12"/>
  <c r="J4789" i="12" s="1"/>
  <c r="K4789" i="12" s="1"/>
  <c r="I4812" i="12"/>
  <c r="J4812" i="12" s="1"/>
  <c r="I4835" i="12"/>
  <c r="J4835" i="12" s="1"/>
  <c r="I4853" i="12"/>
  <c r="J4853" i="12" s="1"/>
  <c r="I4876" i="12"/>
  <c r="J4876" i="12" s="1"/>
  <c r="K4876" i="12" s="1"/>
  <c r="I4899" i="12"/>
  <c r="J4899" i="12" s="1"/>
  <c r="I4915" i="12"/>
  <c r="J4915" i="12" s="1"/>
  <c r="K4915" i="12" s="1"/>
  <c r="I4926" i="12"/>
  <c r="J4926" i="12" s="1"/>
  <c r="K4926" i="12" s="1"/>
  <c r="I4940" i="12"/>
  <c r="J4940" i="12" s="1"/>
  <c r="K4940" i="12" s="1"/>
  <c r="I4954" i="12"/>
  <c r="J4954" i="12" s="1"/>
  <c r="I4965" i="12"/>
  <c r="J4965" i="12" s="1"/>
  <c r="I4979" i="12"/>
  <c r="J4979" i="12" s="1"/>
  <c r="I4990" i="12"/>
  <c r="J4990" i="12" s="1"/>
  <c r="I5004" i="12"/>
  <c r="J5004" i="12" s="1"/>
  <c r="K5004" i="12" s="1"/>
  <c r="I5018" i="12"/>
  <c r="J5018" i="12" s="1"/>
  <c r="I5029" i="12"/>
  <c r="J5029" i="12" s="1"/>
  <c r="K5029" i="12" s="1"/>
  <c r="I5043" i="12"/>
  <c r="J5043" i="12" s="1"/>
  <c r="K5043" i="12" s="1"/>
  <c r="I5054" i="12"/>
  <c r="J5054" i="12" s="1"/>
  <c r="I5068" i="12"/>
  <c r="J5068" i="12" s="1"/>
  <c r="I5082" i="12"/>
  <c r="J5082" i="12" s="1"/>
  <c r="I5093" i="12"/>
  <c r="J5093" i="12" s="1"/>
  <c r="I5107" i="12"/>
  <c r="J5107" i="12" s="1"/>
  <c r="I5118" i="12"/>
  <c r="J5118" i="12" s="1"/>
  <c r="I5132" i="12"/>
  <c r="J5132" i="12" s="1"/>
  <c r="I5146" i="12"/>
  <c r="J5146" i="12" s="1"/>
  <c r="I5157" i="12"/>
  <c r="J5157" i="12" s="1"/>
  <c r="I5171" i="12"/>
  <c r="J5171" i="12" s="1"/>
  <c r="K5171" i="12" s="1"/>
  <c r="I5182" i="12"/>
  <c r="J5182" i="12" s="1"/>
  <c r="K5182" i="12" s="1"/>
  <c r="I5196" i="12"/>
  <c r="J5196" i="12" s="1"/>
  <c r="K5196" i="12" s="1"/>
  <c r="I5210" i="12"/>
  <c r="J5210" i="12" s="1"/>
  <c r="K5210" i="12" s="1"/>
  <c r="I5221" i="12"/>
  <c r="J5221" i="12" s="1"/>
  <c r="I5234" i="12"/>
  <c r="J5234" i="12" s="1"/>
  <c r="K5234" i="12" s="1"/>
  <c r="I5242" i="12"/>
  <c r="J5242" i="12" s="1"/>
  <c r="K5242" i="12" s="1"/>
  <c r="I5250" i="12"/>
  <c r="J5250" i="12" s="1"/>
  <c r="I5258" i="12"/>
  <c r="J5258" i="12" s="1"/>
  <c r="I5266" i="12"/>
  <c r="J5266" i="12" s="1"/>
  <c r="I5274" i="12"/>
  <c r="J5274" i="12" s="1"/>
  <c r="I5282" i="12"/>
  <c r="J5282" i="12" s="1"/>
  <c r="I5290" i="12"/>
  <c r="J5290" i="12" s="1"/>
  <c r="I5298" i="12"/>
  <c r="J5298" i="12" s="1"/>
  <c r="I5306" i="12"/>
  <c r="J5306" i="12" s="1"/>
  <c r="K5306" i="12" s="1"/>
  <c r="I5314" i="12"/>
  <c r="J5314" i="12" s="1"/>
  <c r="K5314" i="12" s="1"/>
  <c r="I5322" i="12"/>
  <c r="J5322" i="12" s="1"/>
  <c r="I5330" i="12"/>
  <c r="J5330" i="12" s="1"/>
  <c r="I5338" i="12"/>
  <c r="J5338" i="12" s="1"/>
  <c r="I5346" i="12"/>
  <c r="J5346" i="12" s="1"/>
  <c r="K5346" i="12" s="1"/>
  <c r="I5354" i="12"/>
  <c r="J5354" i="12" s="1"/>
  <c r="I5362" i="12"/>
  <c r="J5362" i="12" s="1"/>
  <c r="I5370" i="12"/>
  <c r="J5370" i="12" s="1"/>
  <c r="I5378" i="12"/>
  <c r="J5378" i="12" s="1"/>
  <c r="I5386" i="12"/>
  <c r="J5386" i="12" s="1"/>
  <c r="I5394" i="12"/>
  <c r="J5394" i="12" s="1"/>
  <c r="K5394" i="12" s="1"/>
  <c r="I5402" i="12"/>
  <c r="J5402" i="12" s="1"/>
  <c r="I5410" i="12"/>
  <c r="J5410" i="12" s="1"/>
  <c r="K5410" i="12" s="1"/>
  <c r="I5418" i="12"/>
  <c r="J5418" i="12" s="1"/>
  <c r="K5418" i="12" s="1"/>
  <c r="I5426" i="12"/>
  <c r="J5426" i="12" s="1"/>
  <c r="I5434" i="12"/>
  <c r="J5434" i="12" s="1"/>
  <c r="I5442" i="12"/>
  <c r="J5442" i="12" s="1"/>
  <c r="I5450" i="12"/>
  <c r="J5450" i="12" s="1"/>
  <c r="K5450" i="12" s="1"/>
  <c r="I5458" i="12"/>
  <c r="J5458" i="12" s="1"/>
  <c r="I5466" i="12"/>
  <c r="J5466" i="12" s="1"/>
  <c r="K5466" i="12" s="1"/>
  <c r="I5474" i="12"/>
  <c r="J5474" i="12" s="1"/>
  <c r="K5474" i="12" s="1"/>
  <c r="I5482" i="12"/>
  <c r="J5482" i="12" s="1"/>
  <c r="I5490" i="12"/>
  <c r="J5490" i="12" s="1"/>
  <c r="I5498" i="12"/>
  <c r="J5498" i="12" s="1"/>
  <c r="I5506" i="12"/>
  <c r="J5506" i="12" s="1"/>
  <c r="I5514" i="12"/>
  <c r="J5514" i="12" s="1"/>
  <c r="I5522" i="12"/>
  <c r="J5522" i="12" s="1"/>
  <c r="K5522" i="12" s="1"/>
  <c r="I5530" i="12"/>
  <c r="J5530" i="12" s="1"/>
  <c r="K5530" i="12" s="1"/>
  <c r="I5538" i="12"/>
  <c r="J5538" i="12" s="1"/>
  <c r="K5538" i="12" s="1"/>
  <c r="I5546" i="12"/>
  <c r="J5546" i="12" s="1"/>
  <c r="I5554" i="12"/>
  <c r="J5554" i="12" s="1"/>
  <c r="I5562" i="12"/>
  <c r="J5562" i="12" s="1"/>
  <c r="I5570" i="12"/>
  <c r="J5570" i="12" s="1"/>
  <c r="I5578" i="12"/>
  <c r="J5578" i="12" s="1"/>
  <c r="I5586" i="12"/>
  <c r="J5586" i="12" s="1"/>
  <c r="I5594" i="12"/>
  <c r="J5594" i="12" s="1"/>
  <c r="I5602" i="12"/>
  <c r="J5602" i="12" s="1"/>
  <c r="I5610" i="12"/>
  <c r="J5610" i="12" s="1"/>
  <c r="I5618" i="12"/>
  <c r="J5618" i="12" s="1"/>
  <c r="I5626" i="12"/>
  <c r="J5626" i="12" s="1"/>
  <c r="K5626" i="12" s="1"/>
  <c r="I5634" i="12"/>
  <c r="J5634" i="12" s="1"/>
  <c r="K5634" i="12" s="1"/>
  <c r="I5642" i="12"/>
  <c r="J5642" i="12" s="1"/>
  <c r="I5650" i="12"/>
  <c r="J5650" i="12" s="1"/>
  <c r="I5658" i="12"/>
  <c r="J5658" i="12" s="1"/>
  <c r="K5658" i="12" s="1"/>
  <c r="I5666" i="12"/>
  <c r="J5666" i="12" s="1"/>
  <c r="K5666" i="12" s="1"/>
  <c r="I5674" i="12"/>
  <c r="J5674" i="12" s="1"/>
  <c r="I5682" i="12"/>
  <c r="J5682" i="12" s="1"/>
  <c r="I5690" i="12"/>
  <c r="J5690" i="12" s="1"/>
  <c r="I5698" i="12"/>
  <c r="J5698" i="12" s="1"/>
  <c r="I5706" i="12"/>
  <c r="J5706" i="12" s="1"/>
  <c r="I5714" i="12"/>
  <c r="J5714" i="12" s="1"/>
  <c r="I5722" i="12"/>
  <c r="J5722" i="12" s="1"/>
  <c r="I5730" i="12"/>
  <c r="J5730" i="12" s="1"/>
  <c r="I5738" i="12"/>
  <c r="J5738" i="12" s="1"/>
  <c r="I5746" i="12"/>
  <c r="J5746" i="12" s="1"/>
  <c r="I5754" i="12"/>
  <c r="J5754" i="12" s="1"/>
  <c r="I5762" i="12"/>
  <c r="J5762" i="12" s="1"/>
  <c r="K5762" i="12" s="1"/>
  <c r="I5770" i="12"/>
  <c r="J5770" i="12" s="1"/>
  <c r="I5778" i="12"/>
  <c r="J5778" i="12" s="1"/>
  <c r="I5786" i="12"/>
  <c r="J5786" i="12" s="1"/>
  <c r="I5794" i="12"/>
  <c r="J5794" i="12" s="1"/>
  <c r="I5802" i="12"/>
  <c r="J5802" i="12" s="1"/>
  <c r="I5810" i="12"/>
  <c r="J5810" i="12" s="1"/>
  <c r="I5818" i="12"/>
  <c r="J5818" i="12" s="1"/>
  <c r="I5826" i="12"/>
  <c r="J5826" i="12" s="1"/>
  <c r="I5834" i="12"/>
  <c r="J5834" i="12" s="1"/>
  <c r="I5842" i="12"/>
  <c r="J5842" i="12" s="1"/>
  <c r="I5850" i="12"/>
  <c r="J5850" i="12" s="1"/>
  <c r="I5858" i="12"/>
  <c r="J5858" i="12" s="1"/>
  <c r="I5866" i="12"/>
  <c r="J5866" i="12" s="1"/>
  <c r="I5874" i="12"/>
  <c r="J5874" i="12" s="1"/>
  <c r="I5882" i="12"/>
  <c r="J5882" i="12" s="1"/>
  <c r="I5890" i="12"/>
  <c r="J5890" i="12" s="1"/>
  <c r="I5898" i="12"/>
  <c r="J5898" i="12" s="1"/>
  <c r="K5898" i="12" s="1"/>
  <c r="I5906" i="12"/>
  <c r="J5906" i="12" s="1"/>
  <c r="K5906" i="12" s="1"/>
  <c r="I5914" i="12"/>
  <c r="J5914" i="12" s="1"/>
  <c r="I5922" i="12"/>
  <c r="J5922" i="12" s="1"/>
  <c r="I5930" i="12"/>
  <c r="J5930" i="12" s="1"/>
  <c r="I5938" i="12"/>
  <c r="J5938" i="12" s="1"/>
  <c r="I5946" i="12"/>
  <c r="J5946" i="12" s="1"/>
  <c r="I5954" i="12"/>
  <c r="J5954" i="12" s="1"/>
  <c r="I5962" i="12"/>
  <c r="J5962" i="12" s="1"/>
  <c r="I5970" i="12"/>
  <c r="J5970" i="12" s="1"/>
  <c r="I5978" i="12"/>
  <c r="J5978" i="12" s="1"/>
  <c r="I5986" i="12"/>
  <c r="J5986" i="12" s="1"/>
  <c r="I5994" i="12"/>
  <c r="J5994" i="12" s="1"/>
  <c r="I6002" i="12"/>
  <c r="J6002" i="12" s="1"/>
  <c r="K6002" i="12" s="1"/>
  <c r="I6010" i="12"/>
  <c r="J6010" i="12" s="1"/>
  <c r="K6010" i="12" s="1"/>
  <c r="I6018" i="12"/>
  <c r="J6018" i="12" s="1"/>
  <c r="K6018" i="12" s="1"/>
  <c r="I6026" i="12"/>
  <c r="J6026" i="12" s="1"/>
  <c r="I6034" i="12"/>
  <c r="J6034" i="12" s="1"/>
  <c r="I6042" i="12"/>
  <c r="J6042" i="12" s="1"/>
  <c r="I6050" i="12"/>
  <c r="J6050" i="12" s="1"/>
  <c r="I3156" i="12"/>
  <c r="J3156" i="12" s="1"/>
  <c r="K3156" i="12" s="1"/>
  <c r="I3417" i="12"/>
  <c r="J3417" i="12" s="1"/>
  <c r="K3417" i="12" s="1"/>
  <c r="I3545" i="12"/>
  <c r="J3545" i="12" s="1"/>
  <c r="K3545" i="12" s="1"/>
  <c r="I3673" i="12"/>
  <c r="J3673" i="12" s="1"/>
  <c r="K3673" i="12" s="1"/>
  <c r="I3796" i="12"/>
  <c r="J3796" i="12" s="1"/>
  <c r="I3899" i="12"/>
  <c r="J3899" i="12" s="1"/>
  <c r="K3899" i="12" s="1"/>
  <c r="I4001" i="12"/>
  <c r="J4001" i="12" s="1"/>
  <c r="I4051" i="12"/>
  <c r="J4051" i="12" s="1"/>
  <c r="I4083" i="12"/>
  <c r="J4083" i="12" s="1"/>
  <c r="K4083" i="12" s="1"/>
  <c r="I4115" i="12"/>
  <c r="J4115" i="12" s="1"/>
  <c r="K4115" i="12" s="1"/>
  <c r="I4147" i="12"/>
  <c r="J4147" i="12" s="1"/>
  <c r="K4147" i="12" s="1"/>
  <c r="I4179" i="12"/>
  <c r="J4179" i="12" s="1"/>
  <c r="K4179" i="12" s="1"/>
  <c r="I4211" i="12"/>
  <c r="J4211" i="12" s="1"/>
  <c r="K4211" i="12" s="1"/>
  <c r="I4243" i="12"/>
  <c r="J4243" i="12" s="1"/>
  <c r="K4243" i="12" s="1"/>
  <c r="I4275" i="12"/>
  <c r="J4275" i="12" s="1"/>
  <c r="I4307" i="12"/>
  <c r="J4307" i="12" s="1"/>
  <c r="K4307" i="12" s="1"/>
  <c r="I4339" i="12"/>
  <c r="J4339" i="12" s="1"/>
  <c r="K4339" i="12" s="1"/>
  <c r="I4371" i="12"/>
  <c r="J4371" i="12" s="1"/>
  <c r="K4371" i="12" s="1"/>
  <c r="I4403" i="12"/>
  <c r="J4403" i="12" s="1"/>
  <c r="K4403" i="12" s="1"/>
  <c r="I4429" i="12"/>
  <c r="J4429" i="12" s="1"/>
  <c r="I4452" i="12"/>
  <c r="J4452" i="12" s="1"/>
  <c r="I4475" i="12"/>
  <c r="J4475" i="12" s="1"/>
  <c r="I4493" i="12"/>
  <c r="J4493" i="12" s="1"/>
  <c r="I4516" i="12"/>
  <c r="J4516" i="12" s="1"/>
  <c r="K4516" i="12" s="1"/>
  <c r="I4539" i="12"/>
  <c r="J4539" i="12" s="1"/>
  <c r="K4539" i="12" s="1"/>
  <c r="I4557" i="12"/>
  <c r="J4557" i="12" s="1"/>
  <c r="K4557" i="12" s="1"/>
  <c r="I4580" i="12"/>
  <c r="J4580" i="12" s="1"/>
  <c r="I4603" i="12"/>
  <c r="J4603" i="12" s="1"/>
  <c r="I4621" i="12"/>
  <c r="J4621" i="12" s="1"/>
  <c r="I4644" i="12"/>
  <c r="J4644" i="12" s="1"/>
  <c r="I4667" i="12"/>
  <c r="J4667" i="12" s="1"/>
  <c r="K4667" i="12" s="1"/>
  <c r="I4685" i="12"/>
  <c r="J4685" i="12" s="1"/>
  <c r="K4685" i="12" s="1"/>
  <c r="I4708" i="12"/>
  <c r="J4708" i="12" s="1"/>
  <c r="I4731" i="12"/>
  <c r="J4731" i="12" s="1"/>
  <c r="I4749" i="12"/>
  <c r="J4749" i="12" s="1"/>
  <c r="I4772" i="12"/>
  <c r="J4772" i="12" s="1"/>
  <c r="K4772" i="12" s="1"/>
  <c r="I4795" i="12"/>
  <c r="J4795" i="12" s="1"/>
  <c r="K4795" i="12" s="1"/>
  <c r="I4813" i="12"/>
  <c r="J4813" i="12" s="1"/>
  <c r="I4836" i="12"/>
  <c r="J4836" i="12" s="1"/>
  <c r="I4859" i="12"/>
  <c r="J4859" i="12" s="1"/>
  <c r="I4877" i="12"/>
  <c r="J4877" i="12" s="1"/>
  <c r="K4877" i="12" s="1"/>
  <c r="I4900" i="12"/>
  <c r="J4900" i="12" s="1"/>
  <c r="I4916" i="12"/>
  <c r="J4916" i="12" s="1"/>
  <c r="K4916" i="12" s="1"/>
  <c r="I4930" i="12"/>
  <c r="J4930" i="12" s="1"/>
  <c r="K4930" i="12" s="1"/>
  <c r="I4941" i="12"/>
  <c r="J4941" i="12" s="1"/>
  <c r="K4941" i="12" s="1"/>
  <c r="I4955" i="12"/>
  <c r="J4955" i="12" s="1"/>
  <c r="I4966" i="12"/>
  <c r="J4966" i="12" s="1"/>
  <c r="I4980" i="12"/>
  <c r="J4980" i="12" s="1"/>
  <c r="I4994" i="12"/>
  <c r="J4994" i="12" s="1"/>
  <c r="I5005" i="12"/>
  <c r="J5005" i="12" s="1"/>
  <c r="I5019" i="12"/>
  <c r="J5019" i="12" s="1"/>
  <c r="K5019" i="12" s="1"/>
  <c r="I5030" i="12"/>
  <c r="J5030" i="12" s="1"/>
  <c r="I5044" i="12"/>
  <c r="J5044" i="12" s="1"/>
  <c r="I5058" i="12"/>
  <c r="J5058" i="12" s="1"/>
  <c r="I5069" i="12"/>
  <c r="J5069" i="12" s="1"/>
  <c r="I5083" i="12"/>
  <c r="J5083" i="12" s="1"/>
  <c r="I5094" i="12"/>
  <c r="J5094" i="12" s="1"/>
  <c r="I5108" i="12"/>
  <c r="J5108" i="12" s="1"/>
  <c r="I5122" i="12"/>
  <c r="J5122" i="12" s="1"/>
  <c r="I5133" i="12"/>
  <c r="J5133" i="12" s="1"/>
  <c r="I5147" i="12"/>
  <c r="J5147" i="12" s="1"/>
  <c r="I5158" i="12"/>
  <c r="J5158" i="12" s="1"/>
  <c r="I5172" i="12"/>
  <c r="J5172" i="12" s="1"/>
  <c r="K5172" i="12" s="1"/>
  <c r="I5186" i="12"/>
  <c r="J5186" i="12" s="1"/>
  <c r="K5186" i="12" s="1"/>
  <c r="I5197" i="12"/>
  <c r="J5197" i="12" s="1"/>
  <c r="K5197" i="12" s="1"/>
  <c r="I5211" i="12"/>
  <c r="J5211" i="12" s="1"/>
  <c r="I5222" i="12"/>
  <c r="J5222" i="12" s="1"/>
  <c r="I5235" i="12"/>
  <c r="J5235" i="12" s="1"/>
  <c r="K5235" i="12" s="1"/>
  <c r="I5243" i="12"/>
  <c r="J5243" i="12" s="1"/>
  <c r="K5243" i="12" s="1"/>
  <c r="I5251" i="12"/>
  <c r="J5251" i="12" s="1"/>
  <c r="I5259" i="12"/>
  <c r="J5259" i="12" s="1"/>
  <c r="I5267" i="12"/>
  <c r="J5267" i="12" s="1"/>
  <c r="I5275" i="12"/>
  <c r="J5275" i="12" s="1"/>
  <c r="I5283" i="12"/>
  <c r="J5283" i="12" s="1"/>
  <c r="I5291" i="12"/>
  <c r="J5291" i="12" s="1"/>
  <c r="I6035" i="12"/>
  <c r="J6035" i="12" s="1"/>
  <c r="I6003" i="12"/>
  <c r="J6003" i="12" s="1"/>
  <c r="I5971" i="12"/>
  <c r="J5971" i="12" s="1"/>
  <c r="I5939" i="12"/>
  <c r="J5939" i="12" s="1"/>
  <c r="I5907" i="12"/>
  <c r="J5907" i="12" s="1"/>
  <c r="I5875" i="12"/>
  <c r="J5875" i="12" s="1"/>
  <c r="I5843" i="12"/>
  <c r="J5843" i="12" s="1"/>
  <c r="I5811" i="12"/>
  <c r="J5811" i="12" s="1"/>
  <c r="I5779" i="12"/>
  <c r="J5779" i="12" s="1"/>
  <c r="I5747" i="12"/>
  <c r="J5747" i="12" s="1"/>
  <c r="I5715" i="12"/>
  <c r="J5715" i="12" s="1"/>
  <c r="I5683" i="12"/>
  <c r="J5683" i="12" s="1"/>
  <c r="I5651" i="12"/>
  <c r="J5651" i="12" s="1"/>
  <c r="I5619" i="12"/>
  <c r="J5619" i="12" s="1"/>
  <c r="K5619" i="12" s="1"/>
  <c r="I5587" i="12"/>
  <c r="J5587" i="12" s="1"/>
  <c r="I5555" i="12"/>
  <c r="J5555" i="12" s="1"/>
  <c r="K5555" i="12" s="1"/>
  <c r="I5523" i="12"/>
  <c r="J5523" i="12" s="1"/>
  <c r="K5523" i="12" s="1"/>
  <c r="I5491" i="12"/>
  <c r="J5491" i="12" s="1"/>
  <c r="I5459" i="12"/>
  <c r="J5459" i="12" s="1"/>
  <c r="I5427" i="12"/>
  <c r="J5427" i="12" s="1"/>
  <c r="K5427" i="12" s="1"/>
  <c r="I5395" i="12"/>
  <c r="J5395" i="12" s="1"/>
  <c r="K5395" i="12" s="1"/>
  <c r="I5363" i="12"/>
  <c r="J5363" i="12" s="1"/>
  <c r="I5331" i="12"/>
  <c r="J5331" i="12" s="1"/>
  <c r="I5299" i="12"/>
  <c r="J5299" i="12" s="1"/>
  <c r="I5241" i="12"/>
  <c r="J5241" i="12" s="1"/>
  <c r="K5241" i="12" s="1"/>
  <c r="I5142" i="12"/>
  <c r="J5142" i="12" s="1"/>
  <c r="I5042" i="12"/>
  <c r="J5042" i="12" s="1"/>
  <c r="I4939" i="12"/>
  <c r="J4939" i="12" s="1"/>
  <c r="K4939" i="12" s="1"/>
  <c r="I4788" i="12"/>
  <c r="J4788" i="12" s="1"/>
  <c r="K4788" i="12" s="1"/>
  <c r="I4619" i="12"/>
  <c r="J4619" i="12" s="1"/>
  <c r="I4445" i="12"/>
  <c r="J4445" i="12" s="1"/>
  <c r="I4203" i="12"/>
  <c r="J4203" i="12" s="1"/>
  <c r="K4203" i="12" s="1"/>
  <c r="I3769" i="12"/>
  <c r="J3769" i="12" s="1"/>
  <c r="I6033" i="12"/>
  <c r="J6033" i="12" s="1"/>
  <c r="K6033" i="12" s="1"/>
  <c r="I6001" i="12"/>
  <c r="J6001" i="12" s="1"/>
  <c r="I5969" i="12"/>
  <c r="J5969" i="12" s="1"/>
  <c r="I5937" i="12"/>
  <c r="J5937" i="12" s="1"/>
  <c r="I5905" i="12"/>
  <c r="J5905" i="12" s="1"/>
  <c r="K5905" i="12" s="1"/>
  <c r="I5873" i="12"/>
  <c r="J5873" i="12" s="1"/>
  <c r="I5841" i="12"/>
  <c r="J5841" i="12" s="1"/>
  <c r="I5809" i="12"/>
  <c r="J5809" i="12" s="1"/>
  <c r="I5777" i="12"/>
  <c r="J5777" i="12" s="1"/>
  <c r="I5745" i="12"/>
  <c r="J5745" i="12" s="1"/>
  <c r="I5713" i="12"/>
  <c r="J5713" i="12" s="1"/>
  <c r="I5681" i="12"/>
  <c r="J5681" i="12" s="1"/>
  <c r="I5649" i="12"/>
  <c r="J5649" i="12" s="1"/>
  <c r="I5617" i="12"/>
  <c r="J5617" i="12" s="1"/>
  <c r="K5617" i="12" s="1"/>
  <c r="I5585" i="12"/>
  <c r="J5585" i="12" s="1"/>
  <c r="I5553" i="12"/>
  <c r="J5553" i="12" s="1"/>
  <c r="I5521" i="12"/>
  <c r="J5521" i="12" s="1"/>
  <c r="K5521" i="12" s="1"/>
  <c r="I5489" i="12"/>
  <c r="J5489" i="12" s="1"/>
  <c r="K5489" i="12" s="1"/>
  <c r="I5457" i="12"/>
  <c r="J5457" i="12" s="1"/>
  <c r="I5425" i="12"/>
  <c r="J5425" i="12" s="1"/>
  <c r="K5425" i="12" s="1"/>
  <c r="I5393" i="12"/>
  <c r="J5393" i="12" s="1"/>
  <c r="I5361" i="12"/>
  <c r="J5361" i="12" s="1"/>
  <c r="I5329" i="12"/>
  <c r="J5329" i="12" s="1"/>
  <c r="I5297" i="12"/>
  <c r="J5297" i="12" s="1"/>
  <c r="I5233" i="12"/>
  <c r="J5233" i="12" s="1"/>
  <c r="K5233" i="12" s="1"/>
  <c r="I5131" i="12"/>
  <c r="J5131" i="12" s="1"/>
  <c r="I5028" i="12"/>
  <c r="J5028" i="12" s="1"/>
  <c r="K5028" i="12" s="1"/>
  <c r="I4925" i="12"/>
  <c r="J4925" i="12" s="1"/>
  <c r="K4925" i="12" s="1"/>
  <c r="I4765" i="12"/>
  <c r="J4765" i="12" s="1"/>
  <c r="K4765" i="12" s="1"/>
  <c r="I4596" i="12"/>
  <c r="J4596" i="12" s="1"/>
  <c r="I4427" i="12"/>
  <c r="J4427" i="12" s="1"/>
  <c r="I4171" i="12"/>
  <c r="J4171" i="12" s="1"/>
  <c r="K4171" i="12" s="1"/>
  <c r="I3641" i="12"/>
  <c r="J3641" i="12" s="1"/>
  <c r="K3641" i="12" s="1"/>
  <c r="I6027" i="12"/>
  <c r="J6027" i="12" s="1"/>
  <c r="K6027" i="12" s="1"/>
  <c r="I5995" i="12"/>
  <c r="J5995" i="12" s="1"/>
  <c r="I5963" i="12"/>
  <c r="J5963" i="12" s="1"/>
  <c r="I5931" i="12"/>
  <c r="J5931" i="12" s="1"/>
  <c r="I5899" i="12"/>
  <c r="J5899" i="12" s="1"/>
  <c r="I5867" i="12"/>
  <c r="J5867" i="12" s="1"/>
  <c r="I5835" i="12"/>
  <c r="J5835" i="12" s="1"/>
  <c r="I5803" i="12"/>
  <c r="J5803" i="12" s="1"/>
  <c r="I5771" i="12"/>
  <c r="J5771" i="12" s="1"/>
  <c r="I5739" i="12"/>
  <c r="J5739" i="12" s="1"/>
  <c r="I5707" i="12"/>
  <c r="J5707" i="12" s="1"/>
  <c r="I5675" i="12"/>
  <c r="J5675" i="12" s="1"/>
  <c r="I5643" i="12"/>
  <c r="J5643" i="12" s="1"/>
  <c r="K5643" i="12" s="1"/>
  <c r="I5611" i="12"/>
  <c r="J5611" i="12" s="1"/>
  <c r="I5579" i="12"/>
  <c r="J5579" i="12" s="1"/>
  <c r="K5579" i="12" s="1"/>
  <c r="I5547" i="12"/>
  <c r="J5547" i="12" s="1"/>
  <c r="I5515" i="12"/>
  <c r="J5515" i="12" s="1"/>
  <c r="I5483" i="12"/>
  <c r="J5483" i="12" s="1"/>
  <c r="K5483" i="12" s="1"/>
  <c r="I5451" i="12"/>
  <c r="J5451" i="12" s="1"/>
  <c r="I5419" i="12"/>
  <c r="J5419" i="12" s="1"/>
  <c r="K5419" i="12" s="1"/>
  <c r="I5387" i="12"/>
  <c r="J5387" i="12" s="1"/>
  <c r="I5355" i="12"/>
  <c r="J5355" i="12" s="1"/>
  <c r="K5355" i="12" s="1"/>
  <c r="I5323" i="12"/>
  <c r="J5323" i="12" s="1"/>
  <c r="I5289" i="12"/>
  <c r="J5289" i="12" s="1"/>
  <c r="I5220" i="12"/>
  <c r="J5220" i="12" s="1"/>
  <c r="I5117" i="12"/>
  <c r="J5117" i="12" s="1"/>
  <c r="I5014" i="12"/>
  <c r="J5014" i="12" s="1"/>
  <c r="K5014" i="12" s="1"/>
  <c r="I4914" i="12"/>
  <c r="J4914" i="12" s="1"/>
  <c r="K4914" i="12" s="1"/>
  <c r="I4747" i="12"/>
  <c r="J4747" i="12" s="1"/>
  <c r="I4573" i="12"/>
  <c r="J4573" i="12" s="1"/>
  <c r="K4573" i="12" s="1"/>
  <c r="I4395" i="12"/>
  <c r="J4395" i="12" s="1"/>
  <c r="K4395" i="12" s="1"/>
  <c r="I4139" i="12"/>
  <c r="J4139" i="12" s="1"/>
  <c r="K4139" i="12" s="1"/>
  <c r="I3513" i="12"/>
  <c r="J3513" i="12" s="1"/>
  <c r="K3513" i="12" s="1"/>
  <c r="I6025" i="12"/>
  <c r="J6025" i="12" s="1"/>
  <c r="K6025" i="12" s="1"/>
  <c r="I5993" i="12"/>
  <c r="J5993" i="12" s="1"/>
  <c r="I5961" i="12"/>
  <c r="J5961" i="12" s="1"/>
  <c r="I5929" i="12"/>
  <c r="J5929" i="12" s="1"/>
  <c r="I5897" i="12"/>
  <c r="J5897" i="12" s="1"/>
  <c r="I5865" i="12"/>
  <c r="J5865" i="12" s="1"/>
  <c r="I5833" i="12"/>
  <c r="J5833" i="12" s="1"/>
  <c r="I5801" i="12"/>
  <c r="J5801" i="12" s="1"/>
  <c r="I5769" i="12"/>
  <c r="J5769" i="12" s="1"/>
  <c r="K5769" i="12" s="1"/>
  <c r="I5737" i="12"/>
  <c r="J5737" i="12" s="1"/>
  <c r="I5705" i="12"/>
  <c r="J5705" i="12" s="1"/>
  <c r="I5673" i="12"/>
  <c r="J5673" i="12" s="1"/>
  <c r="K5673" i="12" s="1"/>
  <c r="I5641" i="12"/>
  <c r="J5641" i="12" s="1"/>
  <c r="K5641" i="12" s="1"/>
  <c r="I5609" i="12"/>
  <c r="J5609" i="12" s="1"/>
  <c r="I5577" i="12"/>
  <c r="J5577" i="12" s="1"/>
  <c r="I5545" i="12"/>
  <c r="J5545" i="12" s="1"/>
  <c r="K5545" i="12" s="1"/>
  <c r="I5513" i="12"/>
  <c r="J5513" i="12" s="1"/>
  <c r="I5481" i="12"/>
  <c r="J5481" i="12" s="1"/>
  <c r="K5481" i="12" s="1"/>
  <c r="I5449" i="12"/>
  <c r="J5449" i="12" s="1"/>
  <c r="I5417" i="12"/>
  <c r="J5417" i="12" s="1"/>
  <c r="I5385" i="12"/>
  <c r="J5385" i="12" s="1"/>
  <c r="K5385" i="12" s="1"/>
  <c r="I5353" i="12"/>
  <c r="J5353" i="12" s="1"/>
  <c r="I5321" i="12"/>
  <c r="J5321" i="12" s="1"/>
  <c r="I5281" i="12"/>
  <c r="J5281" i="12" s="1"/>
  <c r="I5206" i="12"/>
  <c r="J5206" i="12" s="1"/>
  <c r="K5206" i="12" s="1"/>
  <c r="I5106" i="12"/>
  <c r="J5106" i="12" s="1"/>
  <c r="I5003" i="12"/>
  <c r="J5003" i="12" s="1"/>
  <c r="I4893" i="12"/>
  <c r="J4893" i="12" s="1"/>
  <c r="I4724" i="12"/>
  <c r="J4724" i="12" s="1"/>
  <c r="I4555" i="12"/>
  <c r="J4555" i="12" s="1"/>
  <c r="K4555" i="12" s="1"/>
  <c r="I4363" i="12"/>
  <c r="J4363" i="12" s="1"/>
  <c r="I4107" i="12"/>
  <c r="J4107" i="12" s="1"/>
  <c r="K4107" i="12" s="1"/>
  <c r="I3383" i="12"/>
  <c r="J3383" i="12" s="1"/>
  <c r="K3383" i="12" s="1"/>
  <c r="I6019" i="12"/>
  <c r="J6019" i="12" s="1"/>
  <c r="K6019" i="12" s="1"/>
  <c r="I5987" i="12"/>
  <c r="J5987" i="12" s="1"/>
  <c r="I5955" i="12"/>
  <c r="J5955" i="12" s="1"/>
  <c r="I5923" i="12"/>
  <c r="J5923" i="12" s="1"/>
  <c r="I5891" i="12"/>
  <c r="J5891" i="12" s="1"/>
  <c r="I5859" i="12"/>
  <c r="J5859" i="12" s="1"/>
  <c r="I5827" i="12"/>
  <c r="J5827" i="12" s="1"/>
  <c r="I5795" i="12"/>
  <c r="J5795" i="12" s="1"/>
  <c r="I5763" i="12"/>
  <c r="J5763" i="12" s="1"/>
  <c r="K5763" i="12" s="1"/>
  <c r="I5731" i="12"/>
  <c r="J5731" i="12" s="1"/>
  <c r="I5699" i="12"/>
  <c r="J5699" i="12" s="1"/>
  <c r="I5667" i="12"/>
  <c r="J5667" i="12" s="1"/>
  <c r="K5667" i="12" s="1"/>
  <c r="I5635" i="12"/>
  <c r="J5635" i="12" s="1"/>
  <c r="K5635" i="12" s="1"/>
  <c r="I5603" i="12"/>
  <c r="J5603" i="12" s="1"/>
  <c r="I5571" i="12"/>
  <c r="J5571" i="12" s="1"/>
  <c r="I5539" i="12"/>
  <c r="J5539" i="12" s="1"/>
  <c r="K5539" i="12" s="1"/>
  <c r="I5507" i="12"/>
  <c r="J5507" i="12" s="1"/>
  <c r="I5475" i="12"/>
  <c r="J5475" i="12" s="1"/>
  <c r="K5475" i="12" s="1"/>
  <c r="I5443" i="12"/>
  <c r="J5443" i="12" s="1"/>
  <c r="I5411" i="12"/>
  <c r="J5411" i="12" s="1"/>
  <c r="I5379" i="12"/>
  <c r="J5379" i="12" s="1"/>
  <c r="I5347" i="12"/>
  <c r="J5347" i="12" s="1"/>
  <c r="K5347" i="12" s="1"/>
  <c r="I5315" i="12"/>
  <c r="J5315" i="12" s="1"/>
  <c r="K5315" i="12" s="1"/>
  <c r="I5273" i="12"/>
  <c r="J5273" i="12" s="1"/>
  <c r="I5195" i="12"/>
  <c r="J5195" i="12" s="1"/>
  <c r="K5195" i="12" s="1"/>
  <c r="I5092" i="12"/>
  <c r="J5092" i="12" s="1"/>
  <c r="I4989" i="12"/>
  <c r="J4989" i="12" s="1"/>
  <c r="K4989" i="12" s="1"/>
  <c r="I4875" i="12"/>
  <c r="J4875" i="12" s="1"/>
  <c r="K4875" i="12" s="1"/>
  <c r="I4701" i="12"/>
  <c r="J4701" i="12" s="1"/>
  <c r="I4532" i="12"/>
  <c r="J4532" i="12" s="1"/>
  <c r="I4331" i="12"/>
  <c r="J4331" i="12" s="1"/>
  <c r="I4075" i="12"/>
  <c r="J4075" i="12" s="1"/>
  <c r="I3028" i="12"/>
  <c r="J3028" i="12" s="1"/>
  <c r="K3028" i="12" s="1"/>
  <c r="H5769" i="12"/>
  <c r="H5545" i="12"/>
  <c r="H5537" i="12"/>
  <c r="H5521" i="12"/>
  <c r="H5489" i="12"/>
  <c r="H5481" i="12"/>
  <c r="H5465" i="12"/>
  <c r="H5313" i="12"/>
  <c r="H5305" i="12"/>
  <c r="H5025" i="12"/>
  <c r="H4785" i="12"/>
  <c r="H4761" i="12"/>
  <c r="H4633" i="12"/>
  <c r="H3665" i="12"/>
  <c r="H3553" i="12"/>
  <c r="H3353" i="12"/>
  <c r="H3329" i="12"/>
  <c r="H3305" i="12"/>
  <c r="H3297" i="12"/>
  <c r="H3217" i="12"/>
  <c r="H3177" i="12"/>
  <c r="H3169" i="12"/>
  <c r="H3001" i="12"/>
  <c r="H2713" i="12"/>
  <c r="H2697" i="12"/>
  <c r="H2681" i="12"/>
  <c r="H2673" i="12"/>
  <c r="H2665" i="12"/>
  <c r="H2649" i="12"/>
  <c r="H2577" i="12"/>
  <c r="H2569" i="12"/>
  <c r="H2545" i="12"/>
  <c r="H2529" i="12"/>
  <c r="H2521" i="12"/>
  <c r="H2513" i="12"/>
  <c r="H2505" i="12"/>
  <c r="H2481" i="12"/>
  <c r="H2473" i="12"/>
  <c r="H2465" i="12"/>
  <c r="H2457" i="12"/>
  <c r="H2433" i="12"/>
  <c r="H2417" i="12"/>
  <c r="H2409" i="12"/>
  <c r="H2401" i="12"/>
  <c r="H2073" i="12"/>
  <c r="H2057" i="12"/>
  <c r="H2049" i="12"/>
  <c r="H2041" i="12"/>
  <c r="H30" i="14" l="1"/>
  <c r="I30" i="14" s="1"/>
  <c r="H17" i="14"/>
  <c r="I17" i="14" s="1"/>
  <c r="H22" i="14"/>
  <c r="I22" i="14" s="1"/>
  <c r="H19" i="14"/>
  <c r="I19" i="14" s="1"/>
  <c r="H35" i="14"/>
  <c r="I35" i="14" s="1"/>
  <c r="H34" i="14"/>
  <c r="I34" i="14" s="1"/>
  <c r="I8" i="24" a="1"/>
  <c r="I8" i="24" s="1"/>
  <c r="R8" i="24" s="1" a="1"/>
  <c r="R8" i="24" s="1"/>
  <c r="R7" i="24" a="1"/>
  <c r="R7" i="24" s="1"/>
  <c r="S7" i="24" s="1"/>
  <c r="I3" i="24" a="1"/>
  <c r="I3" i="24" s="1"/>
  <c r="I4" i="24" a="1"/>
  <c r="I4" i="24" s="1"/>
  <c r="I5" i="24" a="1"/>
  <c r="I5" i="24" s="1"/>
  <c r="I6" i="24" a="1"/>
  <c r="I6" i="24" s="1"/>
  <c r="I7" i="24" a="1"/>
  <c r="I7" i="24" s="1"/>
  <c r="O7" i="24" s="1" a="1"/>
  <c r="O7" i="24" s="1"/>
  <c r="P7" i="24" s="1"/>
  <c r="H40" i="14"/>
  <c r="I40" i="14" s="1"/>
  <c r="O5" i="24" a="1"/>
  <c r="O5" i="24" s="1"/>
  <c r="C13" i="24" s="1"/>
  <c r="R5" i="24" a="1"/>
  <c r="R5" i="24" s="1"/>
  <c r="O6" i="24" a="1"/>
  <c r="O6" i="24" s="1"/>
  <c r="P6" i="24" s="1"/>
  <c r="O8" i="24" a="1"/>
  <c r="O8" i="24" s="1"/>
  <c r="U8" i="24" a="1"/>
  <c r="U8" i="24" s="1"/>
  <c r="H39" i="14"/>
  <c r="I39" i="14" s="1"/>
  <c r="H21" i="14"/>
  <c r="I21" i="14" s="1"/>
  <c r="U6" i="24" a="1"/>
  <c r="U6" i="24" s="1"/>
  <c r="V6" i="24" s="1"/>
  <c r="R6" i="24" a="1"/>
  <c r="R6" i="24" s="1"/>
  <c r="S6" i="24" s="1"/>
  <c r="L5590" i="12"/>
  <c r="M5590" i="12" s="1"/>
  <c r="L5036" i="12"/>
  <c r="M5036" i="12" s="1"/>
  <c r="L5676" i="12"/>
  <c r="M5676" i="12" s="1"/>
  <c r="H38" i="14"/>
  <c r="I38" i="14" s="1"/>
  <c r="H27" i="14"/>
  <c r="I27" i="14" s="1"/>
  <c r="H20" i="14"/>
  <c r="I20" i="14" s="1"/>
  <c r="H26" i="14"/>
  <c r="I26" i="14" s="1"/>
  <c r="L1066" i="12"/>
  <c r="M1066" i="12" s="1"/>
  <c r="R4" i="24" a="1"/>
  <c r="R4" i="24" s="1"/>
  <c r="S4" i="24" s="1"/>
  <c r="Y260" i="20"/>
  <c r="Z260" i="20" s="1"/>
  <c r="Q260" i="20"/>
  <c r="Y364" i="20"/>
  <c r="Z364" i="20" s="1"/>
  <c r="Q364" i="20"/>
  <c r="Y8" i="20"/>
  <c r="Z8" i="20" s="1"/>
  <c r="Q8" i="20"/>
  <c r="S10" i="20"/>
  <c r="T10" i="20" s="1"/>
  <c r="N10" i="20"/>
  <c r="S74" i="20"/>
  <c r="T74" i="20" s="1"/>
  <c r="N74" i="20"/>
  <c r="S101" i="20"/>
  <c r="T101" i="20" s="1"/>
  <c r="N101" i="20"/>
  <c r="Y128" i="20"/>
  <c r="Z128" i="20" s="1"/>
  <c r="Q128" i="20"/>
  <c r="S273" i="20"/>
  <c r="T273" i="20" s="1"/>
  <c r="N273" i="20"/>
  <c r="S8" i="20"/>
  <c r="T8" i="20" s="1"/>
  <c r="N8" i="20"/>
  <c r="P57" i="20"/>
  <c r="S123" i="20"/>
  <c r="T123" i="20" s="1"/>
  <c r="N123" i="20"/>
  <c r="S157" i="20"/>
  <c r="T157" i="20" s="1"/>
  <c r="N157" i="20"/>
  <c r="N145" i="20"/>
  <c r="P345" i="20"/>
  <c r="S345" i="20"/>
  <c r="T345" i="20" s="1"/>
  <c r="S379" i="20"/>
  <c r="T379" i="20" s="1"/>
  <c r="N379" i="20"/>
  <c r="S48" i="20"/>
  <c r="T48" i="20" s="1"/>
  <c r="N48" i="20"/>
  <c r="Y321" i="20"/>
  <c r="Z321" i="20" s="1"/>
  <c r="Q321" i="20"/>
  <c r="Y306" i="20"/>
  <c r="Z306" i="20" s="1"/>
  <c r="Q306" i="20"/>
  <c r="S380" i="20"/>
  <c r="T380" i="20" s="1"/>
  <c r="N380" i="20"/>
  <c r="P245" i="20"/>
  <c r="S245" i="20"/>
  <c r="T245" i="20" s="1"/>
  <c r="K373" i="20"/>
  <c r="S112" i="20"/>
  <c r="T112" i="20" s="1"/>
  <c r="N112" i="20"/>
  <c r="S12" i="20"/>
  <c r="T12" i="20" s="1"/>
  <c r="N12" i="20"/>
  <c r="S284" i="20"/>
  <c r="T284" i="20" s="1"/>
  <c r="N284" i="20"/>
  <c r="K311" i="20"/>
  <c r="S311" i="20"/>
  <c r="T311" i="20" s="1"/>
  <c r="P311" i="20"/>
  <c r="Y341" i="20"/>
  <c r="Z341" i="20" s="1"/>
  <c r="Q341" i="20"/>
  <c r="K360" i="20"/>
  <c r="S360" i="20"/>
  <c r="T360" i="20" s="1"/>
  <c r="K185" i="20"/>
  <c r="S185" i="20"/>
  <c r="T185" i="20" s="1"/>
  <c r="Q300" i="20"/>
  <c r="S189" i="20"/>
  <c r="T189" i="20" s="1"/>
  <c r="N189" i="20"/>
  <c r="N25" i="20"/>
  <c r="Y332" i="20"/>
  <c r="Z332" i="20" s="1"/>
  <c r="Q332" i="20"/>
  <c r="S347" i="20"/>
  <c r="T347" i="20" s="1"/>
  <c r="N347" i="20"/>
  <c r="Y64" i="20"/>
  <c r="Z64" i="20" s="1"/>
  <c r="Q64" i="20"/>
  <c r="Y192" i="20"/>
  <c r="Z192" i="20" s="1"/>
  <c r="Q192" i="20"/>
  <c r="Y136" i="20"/>
  <c r="Z136" i="20" s="1"/>
  <c r="Q136" i="20"/>
  <c r="S133" i="20"/>
  <c r="T133" i="20" s="1"/>
  <c r="N133" i="20"/>
  <c r="S305" i="20"/>
  <c r="T305" i="20" s="1"/>
  <c r="N305" i="20"/>
  <c r="K247" i="20"/>
  <c r="S247" i="20"/>
  <c r="T247" i="20" s="1"/>
  <c r="P296" i="20"/>
  <c r="Y76" i="20"/>
  <c r="Z76" i="20" s="1"/>
  <c r="Q76" i="20"/>
  <c r="P153" i="20"/>
  <c r="S315" i="20"/>
  <c r="T315" i="20" s="1"/>
  <c r="N315" i="20"/>
  <c r="K364" i="20"/>
  <c r="S364" i="20"/>
  <c r="T364" i="20" s="1"/>
  <c r="S16" i="20"/>
  <c r="T16" i="20" s="1"/>
  <c r="N16" i="20"/>
  <c r="Y252" i="20"/>
  <c r="Z252" i="20" s="1"/>
  <c r="Q252" i="20"/>
  <c r="Y380" i="20"/>
  <c r="Z380" i="20" s="1"/>
  <c r="Q380" i="20"/>
  <c r="Y43" i="20"/>
  <c r="Z43" i="20" s="1"/>
  <c r="Q43" i="20"/>
  <c r="S316" i="20"/>
  <c r="T316" i="20" s="1"/>
  <c r="N316" i="20"/>
  <c r="Y249" i="20"/>
  <c r="Z249" i="20" s="1"/>
  <c r="Q249" i="20"/>
  <c r="K343" i="20"/>
  <c r="S343" i="20"/>
  <c r="T343" i="20" s="1"/>
  <c r="P343" i="20"/>
  <c r="K42" i="20"/>
  <c r="P42" i="20"/>
  <c r="S59" i="20"/>
  <c r="T59" i="20" s="1"/>
  <c r="N59" i="20"/>
  <c r="P119" i="20"/>
  <c r="K119" i="20"/>
  <c r="Y172" i="20"/>
  <c r="Z172" i="20" s="1"/>
  <c r="Q172" i="20"/>
  <c r="S13" i="20"/>
  <c r="T13" i="20" s="1"/>
  <c r="N13" i="20"/>
  <c r="S285" i="20"/>
  <c r="T285" i="20" s="1"/>
  <c r="N285" i="20"/>
  <c r="Y268" i="20"/>
  <c r="Z268" i="20" s="1"/>
  <c r="Q268" i="20"/>
  <c r="S283" i="20"/>
  <c r="T283" i="20" s="1"/>
  <c r="N283" i="20"/>
  <c r="K332" i="20"/>
  <c r="S332" i="20"/>
  <c r="T332" i="20" s="1"/>
  <c r="Y381" i="20"/>
  <c r="Z381" i="20" s="1"/>
  <c r="Q381" i="20"/>
  <c r="Y32" i="20"/>
  <c r="Z32" i="20" s="1"/>
  <c r="Q32" i="20"/>
  <c r="S78" i="20"/>
  <c r="T78" i="20" s="1"/>
  <c r="N78" i="20"/>
  <c r="Y289" i="20"/>
  <c r="Z289" i="20" s="1"/>
  <c r="Q289" i="20"/>
  <c r="S37" i="20"/>
  <c r="T37" i="20" s="1"/>
  <c r="N37" i="20"/>
  <c r="S165" i="20"/>
  <c r="T165" i="20" s="1"/>
  <c r="N165" i="20"/>
  <c r="S177" i="20"/>
  <c r="T177" i="20" s="1"/>
  <c r="N177" i="20"/>
  <c r="S337" i="20"/>
  <c r="T337" i="20" s="1"/>
  <c r="N337" i="20"/>
  <c r="Y373" i="20"/>
  <c r="Z373" i="20" s="1"/>
  <c r="Q373" i="20"/>
  <c r="P392" i="20"/>
  <c r="S392" i="20"/>
  <c r="T392" i="20" s="1"/>
  <c r="Y44" i="20"/>
  <c r="Z44" i="20" s="1"/>
  <c r="Q44" i="20"/>
  <c r="Y121" i="20"/>
  <c r="Z121" i="20" s="1"/>
  <c r="Q121" i="20"/>
  <c r="S317" i="20"/>
  <c r="T317" i="20" s="1"/>
  <c r="N317" i="20"/>
  <c r="N49" i="20"/>
  <c r="N113" i="20"/>
  <c r="S251" i="20"/>
  <c r="T251" i="20" s="1"/>
  <c r="N251" i="20"/>
  <c r="Y349" i="20"/>
  <c r="Z349" i="20" s="1"/>
  <c r="Q349" i="20"/>
  <c r="Y160" i="20"/>
  <c r="Z160" i="20" s="1"/>
  <c r="Q160" i="20"/>
  <c r="Y156" i="20"/>
  <c r="Z156" i="20" s="1"/>
  <c r="Q156" i="20"/>
  <c r="Y188" i="20"/>
  <c r="Z188" i="20" s="1"/>
  <c r="Q188" i="20"/>
  <c r="Y326" i="20"/>
  <c r="Z326" i="20" s="1"/>
  <c r="Q326" i="20"/>
  <c r="Y247" i="20"/>
  <c r="Z247" i="20" s="1"/>
  <c r="Q247" i="20"/>
  <c r="S176" i="20"/>
  <c r="T176" i="20" s="1"/>
  <c r="N176" i="20"/>
  <c r="S262" i="20"/>
  <c r="T262" i="20" s="1"/>
  <c r="N262" i="20"/>
  <c r="S76" i="20"/>
  <c r="T76" i="20" s="1"/>
  <c r="N76" i="20"/>
  <c r="S348" i="20"/>
  <c r="T348" i="20" s="1"/>
  <c r="N348" i="20"/>
  <c r="S6" i="20"/>
  <c r="T6" i="20" s="1"/>
  <c r="N6" i="20"/>
  <c r="P87" i="20"/>
  <c r="K87" i="20"/>
  <c r="P106" i="20"/>
  <c r="K138" i="20"/>
  <c r="S138" i="20"/>
  <c r="T138" i="20" s="1"/>
  <c r="S155" i="20"/>
  <c r="T155" i="20" s="1"/>
  <c r="N155" i="20"/>
  <c r="K268" i="20"/>
  <c r="S268" i="20"/>
  <c r="T268" i="20" s="1"/>
  <c r="Y317" i="20"/>
  <c r="Z317" i="20" s="1"/>
  <c r="Q317" i="20"/>
  <c r="S46" i="20"/>
  <c r="T46" i="20" s="1"/>
  <c r="N46" i="20"/>
  <c r="S36" i="20"/>
  <c r="T36" i="20" s="1"/>
  <c r="N36" i="20"/>
  <c r="K260" i="20"/>
  <c r="S260" i="20"/>
  <c r="T260" i="20" s="1"/>
  <c r="Y277" i="20"/>
  <c r="Z277" i="20" s="1"/>
  <c r="Q277" i="20"/>
  <c r="K296" i="20"/>
  <c r="K277" i="20"/>
  <c r="Y375" i="20"/>
  <c r="Z375" i="20" s="1"/>
  <c r="Q375" i="20"/>
  <c r="S61" i="20"/>
  <c r="T61" i="20" s="1"/>
  <c r="N61" i="20"/>
  <c r="S197" i="20"/>
  <c r="T197" i="20" s="1"/>
  <c r="N197" i="20"/>
  <c r="N63" i="20"/>
  <c r="Y262" i="20"/>
  <c r="Z262" i="20" s="1"/>
  <c r="Q262" i="20"/>
  <c r="P264" i="20"/>
  <c r="K279" i="20"/>
  <c r="S279" i="20"/>
  <c r="T279" i="20" s="1"/>
  <c r="P279" i="20"/>
  <c r="K375" i="20"/>
  <c r="S375" i="20"/>
  <c r="T375" i="20" s="1"/>
  <c r="P183" i="20"/>
  <c r="K183" i="20"/>
  <c r="S381" i="20"/>
  <c r="T381" i="20" s="1"/>
  <c r="N381" i="20"/>
  <c r="Y285" i="20"/>
  <c r="Z285" i="20" s="1"/>
  <c r="Q285" i="20"/>
  <c r="Y353" i="20"/>
  <c r="Z353" i="20" s="1"/>
  <c r="Q353" i="20"/>
  <c r="Y7" i="20"/>
  <c r="Z7" i="20" s="1"/>
  <c r="Q7" i="20"/>
  <c r="Y171" i="20"/>
  <c r="Z171" i="20" s="1"/>
  <c r="Q171" i="20"/>
  <c r="Y220" i="20"/>
  <c r="Z220" i="20" s="1"/>
  <c r="Q220" i="20"/>
  <c r="S144" i="20"/>
  <c r="T144" i="20" s="1"/>
  <c r="N144" i="20"/>
  <c r="N167" i="20"/>
  <c r="S252" i="20"/>
  <c r="T252" i="20" s="1"/>
  <c r="N252" i="20"/>
  <c r="Y309" i="20"/>
  <c r="Z309" i="20" s="1"/>
  <c r="Q309" i="20"/>
  <c r="Y377" i="20"/>
  <c r="Z377" i="20" s="1"/>
  <c r="Q377" i="20"/>
  <c r="K6" i="20"/>
  <c r="P6" i="20"/>
  <c r="Y12" i="20"/>
  <c r="Z12" i="20" s="1"/>
  <c r="Q12" i="20"/>
  <c r="S27" i="20"/>
  <c r="T27" i="20" s="1"/>
  <c r="N27" i="20"/>
  <c r="P55" i="20"/>
  <c r="K55" i="20"/>
  <c r="Y123" i="20"/>
  <c r="Z123" i="20" s="1"/>
  <c r="Q123" i="20"/>
  <c r="S14" i="20"/>
  <c r="T14" i="20" s="1"/>
  <c r="N14" i="20"/>
  <c r="Y96" i="20"/>
  <c r="Z96" i="20" s="1"/>
  <c r="Q96" i="20"/>
  <c r="Y11" i="20"/>
  <c r="Z11" i="20" s="1"/>
  <c r="Q11" i="20"/>
  <c r="Y320" i="20"/>
  <c r="Z320" i="20" s="1"/>
  <c r="Q320" i="20"/>
  <c r="Y384" i="20"/>
  <c r="Z384" i="20" s="1"/>
  <c r="Q384" i="20"/>
  <c r="Y215" i="20"/>
  <c r="Z215" i="20" s="1"/>
  <c r="Q215" i="20"/>
  <c r="Y167" i="20"/>
  <c r="Z167" i="20" s="1"/>
  <c r="Q167" i="20"/>
  <c r="S68" i="20"/>
  <c r="T68" i="20" s="1"/>
  <c r="N68" i="20"/>
  <c r="N349" i="20"/>
  <c r="S318" i="20"/>
  <c r="T318" i="20" s="1"/>
  <c r="S30" i="20"/>
  <c r="T30" i="20" s="1"/>
  <c r="N30" i="20"/>
  <c r="K308" i="20"/>
  <c r="Y231" i="20"/>
  <c r="Z231" i="20" s="1"/>
  <c r="Q231" i="20"/>
  <c r="S321" i="20"/>
  <c r="T321" i="20" s="1"/>
  <c r="N302" i="20"/>
  <c r="S201" i="20"/>
  <c r="T201" i="20" s="1"/>
  <c r="N201" i="20"/>
  <c r="S3" i="20"/>
  <c r="C4" i="20"/>
  <c r="P37" i="20"/>
  <c r="S257" i="20"/>
  <c r="T257" i="20" s="1"/>
  <c r="S131" i="20"/>
  <c r="T131" i="20" s="1"/>
  <c r="Y53" i="20"/>
  <c r="Z53" i="20" s="1"/>
  <c r="Q53" i="20"/>
  <c r="S106" i="20"/>
  <c r="T106" i="20" s="1"/>
  <c r="S151" i="20"/>
  <c r="T151" i="20" s="1"/>
  <c r="S69" i="20"/>
  <c r="T69" i="20" s="1"/>
  <c r="S44" i="20"/>
  <c r="T44" i="20" s="1"/>
  <c r="N44" i="20"/>
  <c r="S183" i="20"/>
  <c r="T183" i="20" s="1"/>
  <c r="S174" i="20"/>
  <c r="T174" i="20" s="1"/>
  <c r="P189" i="20"/>
  <c r="S384" i="20"/>
  <c r="T384" i="20" s="1"/>
  <c r="N384" i="20"/>
  <c r="S259" i="20"/>
  <c r="T259" i="20" s="1"/>
  <c r="P372" i="20"/>
  <c r="S387" i="20"/>
  <c r="T387" i="20" s="1"/>
  <c r="Y39" i="20"/>
  <c r="Z39" i="20" s="1"/>
  <c r="Q39" i="20"/>
  <c r="P118" i="20"/>
  <c r="S182" i="20"/>
  <c r="T182" i="20" s="1"/>
  <c r="S254" i="20"/>
  <c r="T254" i="20" s="1"/>
  <c r="S286" i="20"/>
  <c r="T286" i="20" s="1"/>
  <c r="P30" i="20"/>
  <c r="P45" i="20"/>
  <c r="K131" i="20"/>
  <c r="S158" i="20"/>
  <c r="T158" i="20" s="1"/>
  <c r="N158" i="20"/>
  <c r="Y256" i="20"/>
  <c r="Z256" i="20" s="1"/>
  <c r="Q256" i="20"/>
  <c r="Y209" i="20"/>
  <c r="Z209" i="20" s="1"/>
  <c r="Q209" i="20"/>
  <c r="S297" i="20"/>
  <c r="T297" i="20" s="1"/>
  <c r="N297" i="20"/>
  <c r="S338" i="20"/>
  <c r="T338" i="20" s="1"/>
  <c r="N244" i="20"/>
  <c r="N308" i="20"/>
  <c r="P60" i="20"/>
  <c r="S272" i="20"/>
  <c r="T272" i="20" s="1"/>
  <c r="N272" i="20"/>
  <c r="N182" i="20"/>
  <c r="N246" i="20"/>
  <c r="N310" i="20"/>
  <c r="S35" i="20"/>
  <c r="T35" i="20" s="1"/>
  <c r="S237" i="20"/>
  <c r="T237" i="20" s="1"/>
  <c r="C2" i="20"/>
  <c r="S41" i="20"/>
  <c r="T41" i="20" s="1"/>
  <c r="S82" i="20"/>
  <c r="T82" i="20" s="1"/>
  <c r="P257" i="20"/>
  <c r="N24" i="20"/>
  <c r="Y391" i="20"/>
  <c r="Z391" i="20" s="1"/>
  <c r="Q391" i="20"/>
  <c r="S107" i="20"/>
  <c r="T107" i="20" s="1"/>
  <c r="N107" i="20"/>
  <c r="P195" i="20"/>
  <c r="N257" i="20"/>
  <c r="N369" i="20"/>
  <c r="Y65" i="20"/>
  <c r="Z65" i="20" s="1"/>
  <c r="Q65" i="20"/>
  <c r="S108" i="20"/>
  <c r="T108" i="20" s="1"/>
  <c r="N108" i="20"/>
  <c r="P151" i="20"/>
  <c r="S188" i="20"/>
  <c r="T188" i="20" s="1"/>
  <c r="P227" i="20"/>
  <c r="S5" i="20"/>
  <c r="T5" i="20" s="1"/>
  <c r="S289" i="20"/>
  <c r="T289" i="20" s="1"/>
  <c r="S326" i="20"/>
  <c r="T326" i="20" s="1"/>
  <c r="S371" i="20"/>
  <c r="T371" i="20" s="1"/>
  <c r="N371" i="20"/>
  <c r="P163" i="20"/>
  <c r="K92" i="20"/>
  <c r="K215" i="20"/>
  <c r="S23" i="20"/>
  <c r="T23" i="20" s="1"/>
  <c r="K200" i="20"/>
  <c r="Y140" i="20"/>
  <c r="Z140" i="20" s="1"/>
  <c r="Q140" i="20"/>
  <c r="P157" i="20"/>
  <c r="P174" i="20"/>
  <c r="S128" i="20"/>
  <c r="T128" i="20" s="1"/>
  <c r="N128" i="20"/>
  <c r="S86" i="20"/>
  <c r="T86" i="20" s="1"/>
  <c r="N86" i="20"/>
  <c r="P101" i="20"/>
  <c r="Y135" i="20"/>
  <c r="Z135" i="20" s="1"/>
  <c r="Q135" i="20"/>
  <c r="P182" i="20"/>
  <c r="N45" i="20"/>
  <c r="N173" i="20"/>
  <c r="N301" i="20"/>
  <c r="N365" i="20"/>
  <c r="P254" i="20"/>
  <c r="S363" i="20"/>
  <c r="T363" i="20" s="1"/>
  <c r="N363" i="20"/>
  <c r="P13" i="20"/>
  <c r="S96" i="20"/>
  <c r="T96" i="20" s="1"/>
  <c r="P158" i="20"/>
  <c r="Y369" i="20"/>
  <c r="Z369" i="20" s="1"/>
  <c r="Q369" i="20"/>
  <c r="P34" i="20"/>
  <c r="P113" i="20"/>
  <c r="N83" i="20"/>
  <c r="N355" i="20"/>
  <c r="S250" i="20"/>
  <c r="T250" i="20" s="1"/>
  <c r="N110" i="20"/>
  <c r="N190" i="20"/>
  <c r="N254" i="20"/>
  <c r="N318" i="20"/>
  <c r="Y327" i="20"/>
  <c r="Z327" i="20" s="1"/>
  <c r="Q327" i="20"/>
  <c r="P35" i="20"/>
  <c r="P72" i="20"/>
  <c r="P237" i="20"/>
  <c r="P3" i="20"/>
  <c r="S294" i="20"/>
  <c r="T294" i="20" s="1"/>
  <c r="P41" i="20"/>
  <c r="P82" i="20"/>
  <c r="P168" i="20"/>
  <c r="N216" i="20"/>
  <c r="N344" i="20"/>
  <c r="S195" i="20"/>
  <c r="T195" i="20" s="1"/>
  <c r="S171" i="20"/>
  <c r="T171" i="20" s="1"/>
  <c r="S227" i="20"/>
  <c r="T227" i="20" s="1"/>
  <c r="P5" i="20"/>
  <c r="S233" i="20"/>
  <c r="T233" i="20" s="1"/>
  <c r="N233" i="20"/>
  <c r="K292" i="20"/>
  <c r="S163" i="20"/>
  <c r="T163" i="20" s="1"/>
  <c r="S240" i="20"/>
  <c r="T240" i="20" s="1"/>
  <c r="N240" i="20"/>
  <c r="P23" i="20"/>
  <c r="S64" i="20"/>
  <c r="T64" i="20" s="1"/>
  <c r="N64" i="20"/>
  <c r="S51" i="20"/>
  <c r="T51" i="20" s="1"/>
  <c r="N51" i="20"/>
  <c r="S385" i="20"/>
  <c r="T385" i="20" s="1"/>
  <c r="N299" i="20"/>
  <c r="N196" i="20"/>
  <c r="S58" i="20"/>
  <c r="T58" i="20" s="1"/>
  <c r="S313" i="20"/>
  <c r="T313" i="20" s="1"/>
  <c r="N313" i="20"/>
  <c r="N118" i="20"/>
  <c r="S29" i="20"/>
  <c r="T29" i="20" s="1"/>
  <c r="S72" i="20"/>
  <c r="T72" i="20" s="1"/>
  <c r="N72" i="20"/>
  <c r="S119" i="20"/>
  <c r="T119" i="20" s="1"/>
  <c r="C10" i="20"/>
  <c r="D10" i="20" s="1"/>
  <c r="P294" i="20"/>
  <c r="S376" i="20"/>
  <c r="T376" i="20" s="1"/>
  <c r="N376" i="20"/>
  <c r="S121" i="20"/>
  <c r="T121" i="20" s="1"/>
  <c r="K136" i="20"/>
  <c r="N352" i="20"/>
  <c r="S265" i="20"/>
  <c r="T265" i="20" s="1"/>
  <c r="N265" i="20"/>
  <c r="S351" i="20"/>
  <c r="T351" i="20" s="1"/>
  <c r="S388" i="20"/>
  <c r="T388" i="20" s="1"/>
  <c r="S55" i="20"/>
  <c r="T55" i="20" s="1"/>
  <c r="S92" i="20"/>
  <c r="T92" i="20" s="1"/>
  <c r="N92" i="20"/>
  <c r="S180" i="20"/>
  <c r="T180" i="20" s="1"/>
  <c r="N385" i="20"/>
  <c r="S277" i="20"/>
  <c r="T277" i="20" s="1"/>
  <c r="S361" i="20"/>
  <c r="T361" i="20" s="1"/>
  <c r="S143" i="20"/>
  <c r="T143" i="20" s="1"/>
  <c r="K156" i="20"/>
  <c r="Y236" i="20"/>
  <c r="Z236" i="20" s="1"/>
  <c r="Q236" i="20"/>
  <c r="S124" i="20"/>
  <c r="T124" i="20" s="1"/>
  <c r="N124" i="20"/>
  <c r="P99" i="20"/>
  <c r="S281" i="20"/>
  <c r="T281" i="20" s="1"/>
  <c r="N281" i="20"/>
  <c r="P73" i="20"/>
  <c r="P114" i="20"/>
  <c r="S153" i="20"/>
  <c r="T153" i="20" s="1"/>
  <c r="P385" i="20"/>
  <c r="P85" i="20"/>
  <c r="P206" i="20"/>
  <c r="P50" i="20"/>
  <c r="S389" i="20"/>
  <c r="T389" i="20" s="1"/>
  <c r="P218" i="20"/>
  <c r="S192" i="20"/>
  <c r="T192" i="20" s="1"/>
  <c r="N192" i="20"/>
  <c r="N125" i="20"/>
  <c r="N253" i="20"/>
  <c r="S382" i="20"/>
  <c r="T382" i="20" s="1"/>
  <c r="S32" i="20"/>
  <c r="T32" i="20" s="1"/>
  <c r="N179" i="20"/>
  <c r="N387" i="20"/>
  <c r="S336" i="20"/>
  <c r="T336" i="20" s="1"/>
  <c r="N336" i="20"/>
  <c r="S309" i="20"/>
  <c r="T309" i="20" s="1"/>
  <c r="N126" i="20"/>
  <c r="N270" i="20"/>
  <c r="N334" i="20"/>
  <c r="S224" i="20"/>
  <c r="T224" i="20" s="1"/>
  <c r="N224" i="20"/>
  <c r="S341" i="20"/>
  <c r="T341" i="20" s="1"/>
  <c r="S4" i="20"/>
  <c r="T4" i="20" s="1"/>
  <c r="N4" i="20"/>
  <c r="S170" i="20"/>
  <c r="T170" i="20" s="1"/>
  <c r="S139" i="20"/>
  <c r="T139" i="20" s="1"/>
  <c r="S393" i="20"/>
  <c r="T393" i="20" s="1"/>
  <c r="N393" i="20"/>
  <c r="S20" i="20"/>
  <c r="T20" i="20" s="1"/>
  <c r="N20" i="20"/>
  <c r="S67" i="20"/>
  <c r="T67" i="20" s="1"/>
  <c r="Y124" i="20"/>
  <c r="Z124" i="20" s="1"/>
  <c r="Q124" i="20"/>
  <c r="S99" i="20"/>
  <c r="T99" i="20" s="1"/>
  <c r="S328" i="20"/>
  <c r="T328" i="20" s="1"/>
  <c r="S373" i="20"/>
  <c r="T373" i="20" s="1"/>
  <c r="S28" i="20"/>
  <c r="T28" i="20" s="1"/>
  <c r="N28" i="20"/>
  <c r="K207" i="20"/>
  <c r="S100" i="20"/>
  <c r="T100" i="20" s="1"/>
  <c r="N100" i="20"/>
  <c r="S89" i="20"/>
  <c r="T89" i="20" s="1"/>
  <c r="S91" i="20"/>
  <c r="T91" i="20" s="1"/>
  <c r="P170" i="20"/>
  <c r="P251" i="20"/>
  <c r="P283" i="20"/>
  <c r="P315" i="20"/>
  <c r="P347" i="20"/>
  <c r="P379" i="20"/>
  <c r="P14" i="20"/>
  <c r="P29" i="20"/>
  <c r="P46" i="20"/>
  <c r="P61" i="20"/>
  <c r="P78" i="20"/>
  <c r="Q389" i="20"/>
  <c r="S372" i="20"/>
  <c r="T372" i="20" s="1"/>
  <c r="N66" i="20"/>
  <c r="N130" i="20"/>
  <c r="N258" i="20"/>
  <c r="N322" i="20"/>
  <c r="N386" i="20"/>
  <c r="S256" i="20"/>
  <c r="T256" i="20" s="1"/>
  <c r="N256" i="20"/>
  <c r="S323" i="20"/>
  <c r="T323" i="20" s="1"/>
  <c r="P54" i="20"/>
  <c r="Y103" i="20"/>
  <c r="Z103" i="20" s="1"/>
  <c r="Q103" i="20"/>
  <c r="S150" i="20"/>
  <c r="T150" i="20" s="1"/>
  <c r="N150" i="20"/>
  <c r="S214" i="20"/>
  <c r="T214" i="20" s="1"/>
  <c r="S109" i="20"/>
  <c r="T109" i="20" s="1"/>
  <c r="S269" i="20"/>
  <c r="T269" i="20" s="1"/>
  <c r="P316" i="20"/>
  <c r="P331" i="20"/>
  <c r="K67" i="20"/>
  <c r="S94" i="20"/>
  <c r="T94" i="20" s="1"/>
  <c r="N94" i="20"/>
  <c r="P126" i="20"/>
  <c r="S98" i="20"/>
  <c r="T98" i="20" s="1"/>
  <c r="P288" i="20"/>
  <c r="P81" i="20"/>
  <c r="S248" i="20"/>
  <c r="T248" i="20" s="1"/>
  <c r="P295" i="20"/>
  <c r="P336" i="20"/>
  <c r="N148" i="20"/>
  <c r="N276" i="20"/>
  <c r="N340" i="20"/>
  <c r="P346" i="20"/>
  <c r="S136" i="20"/>
  <c r="T136" i="20" s="1"/>
  <c r="N136" i="20"/>
  <c r="P229" i="20"/>
  <c r="P319" i="20"/>
  <c r="N54" i="20"/>
  <c r="N134" i="20"/>
  <c r="N214" i="20"/>
  <c r="N278" i="20"/>
  <c r="N342" i="20"/>
  <c r="S33" i="20"/>
  <c r="T33" i="20" s="1"/>
  <c r="S70" i="20"/>
  <c r="T70" i="20" s="1"/>
  <c r="Y224" i="20"/>
  <c r="Z224" i="20" s="1"/>
  <c r="Q224" i="20"/>
  <c r="S292" i="20"/>
  <c r="T292" i="20" s="1"/>
  <c r="S43" i="20"/>
  <c r="T43" i="20" s="1"/>
  <c r="N43" i="20"/>
  <c r="S241" i="20"/>
  <c r="T241" i="20" s="1"/>
  <c r="P4" i="20"/>
  <c r="S255" i="20"/>
  <c r="T255" i="20" s="1"/>
  <c r="P129" i="20"/>
  <c r="P166" i="20"/>
  <c r="N56" i="20"/>
  <c r="N368" i="20"/>
  <c r="P105" i="20"/>
  <c r="S193" i="20"/>
  <c r="T193" i="20" s="1"/>
  <c r="N193" i="20"/>
  <c r="N321" i="20"/>
  <c r="S261" i="20"/>
  <c r="T261" i="20" s="1"/>
  <c r="S104" i="20"/>
  <c r="T104" i="20" s="1"/>
  <c r="P149" i="20"/>
  <c r="P186" i="20"/>
  <c r="S217" i="20"/>
  <c r="T217" i="20" s="1"/>
  <c r="N217" i="20"/>
  <c r="S225" i="20"/>
  <c r="T225" i="20" s="1"/>
  <c r="S242" i="20"/>
  <c r="T242" i="20" s="1"/>
  <c r="S93" i="20"/>
  <c r="T93" i="20" s="1"/>
  <c r="S358" i="20"/>
  <c r="T358" i="20" s="1"/>
  <c r="N358" i="20"/>
  <c r="P287" i="20"/>
  <c r="P324" i="20"/>
  <c r="S161" i="20"/>
  <c r="T161" i="20" s="1"/>
  <c r="S198" i="20"/>
  <c r="T198" i="20" s="1"/>
  <c r="S202" i="20"/>
  <c r="T202" i="20" s="1"/>
  <c r="P181" i="20"/>
  <c r="Q261" i="20"/>
  <c r="Q325" i="20"/>
  <c r="S288" i="20"/>
  <c r="T288" i="20" s="1"/>
  <c r="N288" i="20"/>
  <c r="P150" i="20"/>
  <c r="P214" i="20"/>
  <c r="N77" i="20"/>
  <c r="P284" i="20"/>
  <c r="S350" i="20"/>
  <c r="T350" i="20" s="1"/>
  <c r="N350" i="20"/>
  <c r="P94" i="20"/>
  <c r="P109" i="20"/>
  <c r="S132" i="20"/>
  <c r="T132" i="20" s="1"/>
  <c r="N132" i="20"/>
  <c r="Y305" i="20"/>
  <c r="Z305" i="20" s="1"/>
  <c r="Q305" i="20"/>
  <c r="S19" i="20"/>
  <c r="T19" i="20" s="1"/>
  <c r="N19" i="20"/>
  <c r="S115" i="20"/>
  <c r="T115" i="20" s="1"/>
  <c r="N115" i="20"/>
  <c r="P162" i="20"/>
  <c r="N259" i="20"/>
  <c r="N323" i="20"/>
  <c r="S295" i="20"/>
  <c r="T295" i="20" s="1"/>
  <c r="N62" i="20"/>
  <c r="N142" i="20"/>
  <c r="N286" i="20"/>
  <c r="N366" i="20"/>
  <c r="S329" i="20"/>
  <c r="T329" i="20" s="1"/>
  <c r="N329" i="20"/>
  <c r="P33" i="20"/>
  <c r="P70" i="20"/>
  <c r="S111" i="20"/>
  <c r="T111" i="20" s="1"/>
  <c r="S207" i="20"/>
  <c r="T207" i="20" s="1"/>
  <c r="P241" i="20"/>
  <c r="P255" i="20"/>
  <c r="S353" i="20"/>
  <c r="T353" i="20" s="1"/>
  <c r="N80" i="20"/>
  <c r="N160" i="20"/>
  <c r="N280" i="20"/>
  <c r="S178" i="20"/>
  <c r="T178" i="20" s="1"/>
  <c r="S11" i="20"/>
  <c r="T11" i="20" s="1"/>
  <c r="P193" i="20"/>
  <c r="N209" i="20"/>
  <c r="P217" i="20"/>
  <c r="S169" i="20"/>
  <c r="T169" i="20" s="1"/>
  <c r="N169" i="20"/>
  <c r="Y225" i="20"/>
  <c r="Z225" i="20" s="1"/>
  <c r="Q225" i="20"/>
  <c r="S235" i="20"/>
  <c r="T235" i="20" s="1"/>
  <c r="Y28" i="20"/>
  <c r="Z28" i="20" s="1"/>
  <c r="Q28" i="20"/>
  <c r="Y161" i="20"/>
  <c r="Z161" i="20" s="1"/>
  <c r="Q161" i="20"/>
  <c r="S377" i="20"/>
  <c r="T377" i="20" s="1"/>
  <c r="S87" i="20"/>
  <c r="T87" i="20" s="1"/>
  <c r="S208" i="20"/>
  <c r="T208" i="20" s="1"/>
  <c r="N208" i="20"/>
  <c r="S220" i="20"/>
  <c r="T220" i="20" s="1"/>
  <c r="S187" i="20"/>
  <c r="T187" i="20" s="1"/>
  <c r="S320" i="20"/>
  <c r="T320" i="20" s="1"/>
  <c r="N320" i="20"/>
  <c r="P276" i="20"/>
  <c r="S291" i="20"/>
  <c r="T291" i="20" s="1"/>
  <c r="Y71" i="20"/>
  <c r="Z71" i="20" s="1"/>
  <c r="Q71" i="20"/>
  <c r="P133" i="20"/>
  <c r="P267" i="20"/>
  <c r="P299" i="20"/>
  <c r="P77" i="20"/>
  <c r="N22" i="20"/>
  <c r="P271" i="20"/>
  <c r="P367" i="20"/>
  <c r="P66" i="20"/>
  <c r="P145" i="20"/>
  <c r="N267" i="20"/>
  <c r="N331" i="20"/>
  <c r="N164" i="20"/>
  <c r="S212" i="20"/>
  <c r="T212" i="20" s="1"/>
  <c r="S60" i="20"/>
  <c r="T60" i="20" s="1"/>
  <c r="N60" i="20"/>
  <c r="N374" i="20"/>
  <c r="Y199" i="20"/>
  <c r="Z199" i="20" s="1"/>
  <c r="Q199" i="20"/>
  <c r="S84" i="20"/>
  <c r="T84" i="20" s="1"/>
  <c r="N84" i="20"/>
  <c r="N88" i="20"/>
  <c r="N168" i="20"/>
  <c r="S304" i="20"/>
  <c r="T304" i="20" s="1"/>
  <c r="N304" i="20"/>
  <c r="P178" i="20"/>
  <c r="S7" i="20"/>
  <c r="T7" i="20" s="1"/>
  <c r="N353" i="20"/>
  <c r="S57" i="20"/>
  <c r="T57" i="20" s="1"/>
  <c r="S75" i="20"/>
  <c r="T75" i="20" s="1"/>
  <c r="S116" i="20"/>
  <c r="T116" i="20" s="1"/>
  <c r="N116" i="20"/>
  <c r="S38" i="20"/>
  <c r="T38" i="20" s="1"/>
  <c r="S42" i="20"/>
  <c r="T42" i="20" s="1"/>
  <c r="S52" i="20"/>
  <c r="T52" i="20" s="1"/>
  <c r="N52" i="20"/>
  <c r="L5316" i="12"/>
  <c r="M5316" i="12" s="1"/>
  <c r="L5391" i="12"/>
  <c r="M5391" i="12" s="1"/>
  <c r="H14" i="14"/>
  <c r="I14" i="14" s="1"/>
  <c r="L5502" i="12"/>
  <c r="M5502" i="12" s="1"/>
  <c r="L5924" i="12"/>
  <c r="M5924" i="12" s="1"/>
  <c r="L5356" i="12"/>
  <c r="M5356" i="12" s="1"/>
  <c r="L5244" i="12"/>
  <c r="M5244" i="12" s="1"/>
  <c r="L4931" i="12"/>
  <c r="M4931" i="12" s="1"/>
  <c r="L1061" i="12"/>
  <c r="M1061" i="12" s="1"/>
  <c r="L1049" i="12"/>
  <c r="M1049" i="12" s="1"/>
  <c r="L5220" i="12"/>
  <c r="M5220" i="12" s="1"/>
  <c r="L4921" i="12"/>
  <c r="M4921" i="12" s="1"/>
  <c r="L5310" i="12"/>
  <c r="M5310" i="12" s="1"/>
  <c r="L5179" i="12"/>
  <c r="M5179" i="12" s="1"/>
  <c r="L5660" i="12"/>
  <c r="M5660" i="12" s="1"/>
  <c r="H12" i="14"/>
  <c r="I12" i="14" s="1"/>
  <c r="H28" i="14"/>
  <c r="I28" i="14" s="1"/>
  <c r="L1542" i="12"/>
  <c r="M1542" i="12" s="1"/>
  <c r="L1068" i="12"/>
  <c r="M1068" i="12" s="1"/>
  <c r="L1064" i="12"/>
  <c r="M1064" i="12" s="1"/>
  <c r="H31" i="14"/>
  <c r="I31" i="14" s="1"/>
  <c r="L5252" i="12"/>
  <c r="M5252" i="12" s="1"/>
  <c r="L6015" i="12"/>
  <c r="M6015" i="12" s="1"/>
  <c r="H13" i="14"/>
  <c r="I13" i="14" s="1"/>
  <c r="L5452" i="12"/>
  <c r="M5452" i="12" s="1"/>
  <c r="L5326" i="12"/>
  <c r="M5326" i="12" s="1"/>
  <c r="L5596" i="12"/>
  <c r="M5596" i="12" s="1"/>
  <c r="L1052" i="12"/>
  <c r="M1052" i="12" s="1"/>
  <c r="L1048" i="12"/>
  <c r="M1048" i="12" s="1"/>
  <c r="H15" i="14"/>
  <c r="I15" i="14" s="1"/>
  <c r="L5630" i="12"/>
  <c r="M5630" i="12" s="1"/>
  <c r="L3921" i="12"/>
  <c r="M3921" i="12" s="1"/>
  <c r="L2074" i="12"/>
  <c r="M2074" i="12" s="1"/>
  <c r="L5540" i="12"/>
  <c r="M5540" i="12" s="1"/>
  <c r="L5892" i="12"/>
  <c r="M5892" i="12" s="1"/>
  <c r="L5661" i="12"/>
  <c r="M5661" i="12" s="1"/>
  <c r="L4794" i="12"/>
  <c r="M4794" i="12" s="1"/>
  <c r="H18" i="14"/>
  <c r="I18" i="14" s="1"/>
  <c r="L1067" i="12"/>
  <c r="M1067" i="12" s="1"/>
  <c r="L1063" i="12"/>
  <c r="M1063" i="12" s="1"/>
  <c r="L5039" i="12"/>
  <c r="M5039" i="12" s="1"/>
  <c r="L5741" i="12"/>
  <c r="M5741" i="12" s="1"/>
  <c r="L5772" i="12"/>
  <c r="M5772" i="12" s="1"/>
  <c r="L5480" i="12"/>
  <c r="M5480" i="12" s="1"/>
  <c r="L5908" i="12"/>
  <c r="M5908" i="12" s="1"/>
  <c r="L5380" i="12"/>
  <c r="M5380" i="12" s="1"/>
  <c r="L5780" i="12"/>
  <c r="M5780" i="12" s="1"/>
  <c r="L4674" i="12"/>
  <c r="M4674" i="12" s="1"/>
  <c r="L3061" i="12"/>
  <c r="M3061" i="12" s="1"/>
  <c r="L4890" i="12"/>
  <c r="M4890" i="12" s="1"/>
  <c r="L2314" i="12"/>
  <c r="M2314" i="12" s="1"/>
  <c r="L1051" i="12"/>
  <c r="M1051" i="12" s="1"/>
  <c r="H32" i="14"/>
  <c r="I32" i="14" s="1"/>
  <c r="H33" i="14"/>
  <c r="I33" i="14" s="1"/>
  <c r="H37" i="14"/>
  <c r="I37" i="14" s="1"/>
  <c r="H29" i="14"/>
  <c r="I29" i="14" s="1"/>
  <c r="L1062" i="12"/>
  <c r="M1062" i="12" s="1"/>
  <c r="L1050" i="12"/>
  <c r="M1050" i="12" s="1"/>
  <c r="H41" i="14"/>
  <c r="I41" i="14" s="1"/>
  <c r="H16" i="14"/>
  <c r="I16" i="14" s="1"/>
  <c r="L5620" i="12"/>
  <c r="M5620" i="12" s="1"/>
  <c r="H36" i="14"/>
  <c r="I36" i="14" s="1"/>
  <c r="L3053" i="12"/>
  <c r="M3053" i="12" s="1"/>
  <c r="L5756" i="12"/>
  <c r="M5756" i="12" s="1"/>
  <c r="L1077" i="12"/>
  <c r="M1077" i="12" s="1"/>
  <c r="L1065" i="12"/>
  <c r="M1065" i="12" s="1"/>
  <c r="H23" i="14"/>
  <c r="I23" i="14" s="1"/>
  <c r="H24" i="14"/>
  <c r="I24" i="14" s="1"/>
  <c r="H25" i="14"/>
  <c r="I25" i="14" s="1"/>
  <c r="L2289" i="12"/>
  <c r="M2289" i="12" s="1"/>
  <c r="L3880" i="12"/>
  <c r="M3880" i="12" s="1"/>
  <c r="L3894" i="12"/>
  <c r="M3894" i="12" s="1"/>
  <c r="L3915" i="12"/>
  <c r="M3915" i="12" s="1"/>
  <c r="L5891" i="12"/>
  <c r="M5891" i="12" s="1"/>
  <c r="L5914" i="12"/>
  <c r="M5914" i="12" s="1"/>
  <c r="L5881" i="12"/>
  <c r="M5881" i="12" s="1"/>
  <c r="L5888" i="12"/>
  <c r="M5888" i="12" s="1"/>
  <c r="L5883" i="12"/>
  <c r="M5883" i="12" s="1"/>
  <c r="L5906" i="12"/>
  <c r="M5906" i="12" s="1"/>
  <c r="L5880" i="12"/>
  <c r="M5880" i="12" s="1"/>
  <c r="L5919" i="12"/>
  <c r="M5919" i="12" s="1"/>
  <c r="L5898" i="12"/>
  <c r="M5898" i="12" s="1"/>
  <c r="L5911" i="12"/>
  <c r="M5911" i="12" s="1"/>
  <c r="L5882" i="12"/>
  <c r="M5882" i="12" s="1"/>
  <c r="L5884" i="12"/>
  <c r="M5884" i="12" s="1"/>
  <c r="L5890" i="12"/>
  <c r="M5890" i="12" s="1"/>
  <c r="L5921" i="12"/>
  <c r="M5921" i="12" s="1"/>
  <c r="L5923" i="12"/>
  <c r="M5923" i="12" s="1"/>
  <c r="L5913" i="12"/>
  <c r="M5913" i="12" s="1"/>
  <c r="L5920" i="12"/>
  <c r="M5920" i="12" s="1"/>
  <c r="L5895" i="12"/>
  <c r="M5895" i="12" s="1"/>
  <c r="L5915" i="12"/>
  <c r="M5915" i="12" s="1"/>
  <c r="L5905" i="12"/>
  <c r="M5905" i="12" s="1"/>
  <c r="L5912" i="12"/>
  <c r="M5912" i="12" s="1"/>
  <c r="L5907" i="12"/>
  <c r="M5907" i="12" s="1"/>
  <c r="L5897" i="12"/>
  <c r="M5897" i="12" s="1"/>
  <c r="L5904" i="12"/>
  <c r="M5904" i="12" s="1"/>
  <c r="L5879" i="12"/>
  <c r="M5879" i="12" s="1"/>
  <c r="L5899" i="12"/>
  <c r="M5899" i="12" s="1"/>
  <c r="L5922" i="12"/>
  <c r="M5922" i="12" s="1"/>
  <c r="L5889" i="12"/>
  <c r="M5889" i="12" s="1"/>
  <c r="L5896" i="12"/>
  <c r="M5896" i="12" s="1"/>
  <c r="L5251" i="12"/>
  <c r="M5251" i="12" s="1"/>
  <c r="L5234" i="12"/>
  <c r="M5234" i="12" s="1"/>
  <c r="L5241" i="12"/>
  <c r="M5241" i="12" s="1"/>
  <c r="L5248" i="12"/>
  <c r="M5248" i="12" s="1"/>
  <c r="L5223" i="12"/>
  <c r="M5223" i="12" s="1"/>
  <c r="L5212" i="12"/>
  <c r="M5212" i="12" s="1"/>
  <c r="L5243" i="12"/>
  <c r="M5243" i="12" s="1"/>
  <c r="L5226" i="12"/>
  <c r="M5226" i="12" s="1"/>
  <c r="L5233" i="12"/>
  <c r="M5233" i="12" s="1"/>
  <c r="L5240" i="12"/>
  <c r="M5240" i="12" s="1"/>
  <c r="L5215" i="12"/>
  <c r="M5215" i="12" s="1"/>
  <c r="L5235" i="12"/>
  <c r="M5235" i="12" s="1"/>
  <c r="L5218" i="12"/>
  <c r="M5218" i="12" s="1"/>
  <c r="L5225" i="12"/>
  <c r="M5225" i="12" s="1"/>
  <c r="L5232" i="12"/>
  <c r="M5232" i="12" s="1"/>
  <c r="L5227" i="12"/>
  <c r="M5227" i="12" s="1"/>
  <c r="L5217" i="12"/>
  <c r="M5217" i="12" s="1"/>
  <c r="L5219" i="12"/>
  <c r="M5219" i="12" s="1"/>
  <c r="L5216" i="12"/>
  <c r="M5216" i="12" s="1"/>
  <c r="L5211" i="12"/>
  <c r="M5211" i="12" s="1"/>
  <c r="L5258" i="12"/>
  <c r="M5258" i="12" s="1"/>
  <c r="L5250" i="12"/>
  <c r="M5250" i="12" s="1"/>
  <c r="L5257" i="12"/>
  <c r="M5257" i="12" s="1"/>
  <c r="L5239" i="12"/>
  <c r="M5239" i="12" s="1"/>
  <c r="L5242" i="12"/>
  <c r="M5242" i="12" s="1"/>
  <c r="L5249" i="12"/>
  <c r="M5249" i="12" s="1"/>
  <c r="L5256" i="12"/>
  <c r="M5256" i="12" s="1"/>
  <c r="L3229" i="12"/>
  <c r="M3229" i="12" s="1"/>
  <c r="L3237" i="12"/>
  <c r="M3237" i="12" s="1"/>
  <c r="L3245" i="12"/>
  <c r="M3245" i="12" s="1"/>
  <c r="L3253" i="12"/>
  <c r="M3253" i="12" s="1"/>
  <c r="L3261" i="12"/>
  <c r="M3261" i="12" s="1"/>
  <c r="L3269" i="12"/>
  <c r="M3269" i="12" s="1"/>
  <c r="L3277" i="12"/>
  <c r="M3277" i="12" s="1"/>
  <c r="L3285" i="12"/>
  <c r="M3285" i="12" s="1"/>
  <c r="L3293" i="12"/>
  <c r="M3293" i="12" s="1"/>
  <c r="L3230" i="12"/>
  <c r="M3230" i="12" s="1"/>
  <c r="L3238" i="12"/>
  <c r="M3238" i="12" s="1"/>
  <c r="L3246" i="12"/>
  <c r="M3246" i="12" s="1"/>
  <c r="L3254" i="12"/>
  <c r="M3254" i="12" s="1"/>
  <c r="L3262" i="12"/>
  <c r="M3262" i="12" s="1"/>
  <c r="L3270" i="12"/>
  <c r="M3270" i="12" s="1"/>
  <c r="L3278" i="12"/>
  <c r="M3278" i="12" s="1"/>
  <c r="L3286" i="12"/>
  <c r="M3286" i="12" s="1"/>
  <c r="L3294" i="12"/>
  <c r="M3294" i="12" s="1"/>
  <c r="L3231" i="12"/>
  <c r="M3231" i="12" s="1"/>
  <c r="L3239" i="12"/>
  <c r="M3239" i="12" s="1"/>
  <c r="L3247" i="12"/>
  <c r="M3247" i="12" s="1"/>
  <c r="L3255" i="12"/>
  <c r="M3255" i="12" s="1"/>
  <c r="L3263" i="12"/>
  <c r="M3263" i="12" s="1"/>
  <c r="L3271" i="12"/>
  <c r="M3271" i="12" s="1"/>
  <c r="L3279" i="12"/>
  <c r="M3279" i="12" s="1"/>
  <c r="L3287" i="12"/>
  <c r="M3287" i="12" s="1"/>
  <c r="L3232" i="12"/>
  <c r="M3232" i="12" s="1"/>
  <c r="L3240" i="12"/>
  <c r="M3240" i="12" s="1"/>
  <c r="L3248" i="12"/>
  <c r="M3248" i="12" s="1"/>
  <c r="L3256" i="12"/>
  <c r="M3256" i="12" s="1"/>
  <c r="L3264" i="12"/>
  <c r="M3264" i="12" s="1"/>
  <c r="L3272" i="12"/>
  <c r="M3272" i="12" s="1"/>
  <c r="L3280" i="12"/>
  <c r="M3280" i="12" s="1"/>
  <c r="L3288" i="12"/>
  <c r="M3288" i="12" s="1"/>
  <c r="L3225" i="12"/>
  <c r="M3225" i="12" s="1"/>
  <c r="L3233" i="12"/>
  <c r="M3233" i="12" s="1"/>
  <c r="L3241" i="12"/>
  <c r="M3241" i="12" s="1"/>
  <c r="L3249" i="12"/>
  <c r="M3249" i="12" s="1"/>
  <c r="L3257" i="12"/>
  <c r="M3257" i="12" s="1"/>
  <c r="L3265" i="12"/>
  <c r="M3265" i="12" s="1"/>
  <c r="L3273" i="12"/>
  <c r="M3273" i="12" s="1"/>
  <c r="L3281" i="12"/>
  <c r="M3281" i="12" s="1"/>
  <c r="L3289" i="12"/>
  <c r="M3289" i="12" s="1"/>
  <c r="L3227" i="12"/>
  <c r="M3227" i="12" s="1"/>
  <c r="L3235" i="12"/>
  <c r="M3235" i="12" s="1"/>
  <c r="L3243" i="12"/>
  <c r="M3243" i="12" s="1"/>
  <c r="L3251" i="12"/>
  <c r="M3251" i="12" s="1"/>
  <c r="L3259" i="12"/>
  <c r="M3259" i="12" s="1"/>
  <c r="L3267" i="12"/>
  <c r="M3267" i="12" s="1"/>
  <c r="L3275" i="12"/>
  <c r="M3275" i="12" s="1"/>
  <c r="L3283" i="12"/>
  <c r="M3283" i="12" s="1"/>
  <c r="L3291" i="12"/>
  <c r="M3291" i="12" s="1"/>
  <c r="L3228" i="12"/>
  <c r="M3228" i="12" s="1"/>
  <c r="L3236" i="12"/>
  <c r="M3236" i="12" s="1"/>
  <c r="L3244" i="12"/>
  <c r="M3244" i="12" s="1"/>
  <c r="L3252" i="12"/>
  <c r="M3252" i="12" s="1"/>
  <c r="L3260" i="12"/>
  <c r="M3260" i="12" s="1"/>
  <c r="L3268" i="12"/>
  <c r="M3268" i="12" s="1"/>
  <c r="L3276" i="12"/>
  <c r="M3276" i="12" s="1"/>
  <c r="L3284" i="12"/>
  <c r="M3284" i="12" s="1"/>
  <c r="L3292" i="12"/>
  <c r="M3292" i="12" s="1"/>
  <c r="L3282" i="12"/>
  <c r="M3282" i="12" s="1"/>
  <c r="L3226" i="12"/>
  <c r="M3226" i="12" s="1"/>
  <c r="L3290" i="12"/>
  <c r="M3290" i="12" s="1"/>
  <c r="L3234" i="12"/>
  <c r="M3234" i="12" s="1"/>
  <c r="L3242" i="12"/>
  <c r="M3242" i="12" s="1"/>
  <c r="L3250" i="12"/>
  <c r="M3250" i="12" s="1"/>
  <c r="L3258" i="12"/>
  <c r="M3258" i="12" s="1"/>
  <c r="L3266" i="12"/>
  <c r="M3266" i="12" s="1"/>
  <c r="L3274" i="12"/>
  <c r="M3274" i="12" s="1"/>
  <c r="L3301" i="12"/>
  <c r="M3301" i="12" s="1"/>
  <c r="L3309" i="12"/>
  <c r="M3309" i="12" s="1"/>
  <c r="L3317" i="12"/>
  <c r="M3317" i="12" s="1"/>
  <c r="L3325" i="12"/>
  <c r="M3325" i="12" s="1"/>
  <c r="L3333" i="12"/>
  <c r="M3333" i="12" s="1"/>
  <c r="L3341" i="12"/>
  <c r="M3341" i="12" s="1"/>
  <c r="L3349" i="12"/>
  <c r="M3349" i="12" s="1"/>
  <c r="L3357" i="12"/>
  <c r="M3357" i="12" s="1"/>
  <c r="L3365" i="12"/>
  <c r="M3365" i="12" s="1"/>
  <c r="L3302" i="12"/>
  <c r="M3302" i="12" s="1"/>
  <c r="L3310" i="12"/>
  <c r="M3310" i="12" s="1"/>
  <c r="L3318" i="12"/>
  <c r="M3318" i="12" s="1"/>
  <c r="L3326" i="12"/>
  <c r="M3326" i="12" s="1"/>
  <c r="L3334" i="12"/>
  <c r="M3334" i="12" s="1"/>
  <c r="L3342" i="12"/>
  <c r="M3342" i="12" s="1"/>
  <c r="L3350" i="12"/>
  <c r="M3350" i="12" s="1"/>
  <c r="L3358" i="12"/>
  <c r="M3358" i="12" s="1"/>
  <c r="L3366" i="12"/>
  <c r="M3366" i="12" s="1"/>
  <c r="L3295" i="12"/>
  <c r="M3295" i="12" s="1"/>
  <c r="L3303" i="12"/>
  <c r="M3303" i="12" s="1"/>
  <c r="L3311" i="12"/>
  <c r="M3311" i="12" s="1"/>
  <c r="L3319" i="12"/>
  <c r="M3319" i="12" s="1"/>
  <c r="L3327" i="12"/>
  <c r="M3327" i="12" s="1"/>
  <c r="L3335" i="12"/>
  <c r="M3335" i="12" s="1"/>
  <c r="L3343" i="12"/>
  <c r="M3343" i="12" s="1"/>
  <c r="L3351" i="12"/>
  <c r="M3351" i="12" s="1"/>
  <c r="L3359" i="12"/>
  <c r="M3359" i="12" s="1"/>
  <c r="L3296" i="12"/>
  <c r="M3296" i="12" s="1"/>
  <c r="L3304" i="12"/>
  <c r="M3304" i="12" s="1"/>
  <c r="L3312" i="12"/>
  <c r="M3312" i="12" s="1"/>
  <c r="L3320" i="12"/>
  <c r="M3320" i="12" s="1"/>
  <c r="L3328" i="12"/>
  <c r="M3328" i="12" s="1"/>
  <c r="L3336" i="12"/>
  <c r="M3336" i="12" s="1"/>
  <c r="L3344" i="12"/>
  <c r="M3344" i="12" s="1"/>
  <c r="L3352" i="12"/>
  <c r="M3352" i="12" s="1"/>
  <c r="L3360" i="12"/>
  <c r="M3360" i="12" s="1"/>
  <c r="L3297" i="12"/>
  <c r="M3297" i="12" s="1"/>
  <c r="L3305" i="12"/>
  <c r="M3305" i="12" s="1"/>
  <c r="L3313" i="12"/>
  <c r="M3313" i="12" s="1"/>
  <c r="L3321" i="12"/>
  <c r="M3321" i="12" s="1"/>
  <c r="L3329" i="12"/>
  <c r="M3329" i="12" s="1"/>
  <c r="L3337" i="12"/>
  <c r="M3337" i="12" s="1"/>
  <c r="L3345" i="12"/>
  <c r="M3345" i="12" s="1"/>
  <c r="L3353" i="12"/>
  <c r="M3353" i="12" s="1"/>
  <c r="L3361" i="12"/>
  <c r="M3361" i="12" s="1"/>
  <c r="L3299" i="12"/>
  <c r="M3299" i="12" s="1"/>
  <c r="L3307" i="12"/>
  <c r="M3307" i="12" s="1"/>
  <c r="L3315" i="12"/>
  <c r="M3315" i="12" s="1"/>
  <c r="L3323" i="12"/>
  <c r="M3323" i="12" s="1"/>
  <c r="L3331" i="12"/>
  <c r="M3331" i="12" s="1"/>
  <c r="L3339" i="12"/>
  <c r="M3339" i="12" s="1"/>
  <c r="L3347" i="12"/>
  <c r="M3347" i="12" s="1"/>
  <c r="L3355" i="12"/>
  <c r="M3355" i="12" s="1"/>
  <c r="L3363" i="12"/>
  <c r="M3363" i="12" s="1"/>
  <c r="L3300" i="12"/>
  <c r="M3300" i="12" s="1"/>
  <c r="L3308" i="12"/>
  <c r="M3308" i="12" s="1"/>
  <c r="L3316" i="12"/>
  <c r="M3316" i="12" s="1"/>
  <c r="L3324" i="12"/>
  <c r="M3324" i="12" s="1"/>
  <c r="L3332" i="12"/>
  <c r="M3332" i="12" s="1"/>
  <c r="L3340" i="12"/>
  <c r="M3340" i="12" s="1"/>
  <c r="L3348" i="12"/>
  <c r="M3348" i="12" s="1"/>
  <c r="L3356" i="12"/>
  <c r="M3356" i="12" s="1"/>
  <c r="L3364" i="12"/>
  <c r="M3364" i="12" s="1"/>
  <c r="L3346" i="12"/>
  <c r="M3346" i="12" s="1"/>
  <c r="L3354" i="12"/>
  <c r="M3354" i="12" s="1"/>
  <c r="L3298" i="12"/>
  <c r="M3298" i="12" s="1"/>
  <c r="L3362" i="12"/>
  <c r="M3362" i="12" s="1"/>
  <c r="L3306" i="12"/>
  <c r="M3306" i="12" s="1"/>
  <c r="L3314" i="12"/>
  <c r="M3314" i="12" s="1"/>
  <c r="L3322" i="12"/>
  <c r="M3322" i="12" s="1"/>
  <c r="L3330" i="12"/>
  <c r="M3330" i="12" s="1"/>
  <c r="L3338" i="12"/>
  <c r="M3338" i="12" s="1"/>
  <c r="L927" i="12"/>
  <c r="M927" i="12" s="1"/>
  <c r="L928" i="12"/>
  <c r="M928" i="12" s="1"/>
  <c r="L929" i="12"/>
  <c r="M929" i="12" s="1"/>
  <c r="L930" i="12"/>
  <c r="M930" i="12" s="1"/>
  <c r="L931" i="12"/>
  <c r="M931" i="12" s="1"/>
  <c r="L932" i="12"/>
  <c r="M932" i="12" s="1"/>
  <c r="L925" i="12"/>
  <c r="M925" i="12" s="1"/>
  <c r="L918" i="12"/>
  <c r="M918" i="12" s="1"/>
  <c r="L982" i="12"/>
  <c r="M982" i="12" s="1"/>
  <c r="L935" i="12"/>
  <c r="M935" i="12" s="1"/>
  <c r="L936" i="12"/>
  <c r="M936" i="12" s="1"/>
  <c r="L937" i="12"/>
  <c r="M937" i="12" s="1"/>
  <c r="L938" i="12"/>
  <c r="M938" i="12" s="1"/>
  <c r="L939" i="12"/>
  <c r="M939" i="12" s="1"/>
  <c r="L940" i="12"/>
  <c r="M940" i="12" s="1"/>
  <c r="L933" i="12"/>
  <c r="M933" i="12" s="1"/>
  <c r="L926" i="12"/>
  <c r="M926" i="12" s="1"/>
  <c r="L943" i="12"/>
  <c r="M943" i="12" s="1"/>
  <c r="L944" i="12"/>
  <c r="M944" i="12" s="1"/>
  <c r="L945" i="12"/>
  <c r="M945" i="12" s="1"/>
  <c r="L946" i="12"/>
  <c r="M946" i="12" s="1"/>
  <c r="L947" i="12"/>
  <c r="M947" i="12" s="1"/>
  <c r="L948" i="12"/>
  <c r="M948" i="12" s="1"/>
  <c r="L941" i="12"/>
  <c r="M941" i="12" s="1"/>
  <c r="L934" i="12"/>
  <c r="M934" i="12" s="1"/>
  <c r="L951" i="12"/>
  <c r="M951" i="12" s="1"/>
  <c r="L952" i="12"/>
  <c r="M952" i="12" s="1"/>
  <c r="L953" i="12"/>
  <c r="M953" i="12" s="1"/>
  <c r="L954" i="12"/>
  <c r="M954" i="12" s="1"/>
  <c r="L955" i="12"/>
  <c r="M955" i="12" s="1"/>
  <c r="L956" i="12"/>
  <c r="M956" i="12" s="1"/>
  <c r="L949" i="12"/>
  <c r="M949" i="12" s="1"/>
  <c r="L942" i="12"/>
  <c r="M942" i="12" s="1"/>
  <c r="L959" i="12"/>
  <c r="M959" i="12" s="1"/>
  <c r="L960" i="12"/>
  <c r="M960" i="12" s="1"/>
  <c r="L961" i="12"/>
  <c r="M961" i="12" s="1"/>
  <c r="L962" i="12"/>
  <c r="M962" i="12" s="1"/>
  <c r="L963" i="12"/>
  <c r="M963" i="12" s="1"/>
  <c r="L964" i="12"/>
  <c r="M964" i="12" s="1"/>
  <c r="L957" i="12"/>
  <c r="M957" i="12" s="1"/>
  <c r="L950" i="12"/>
  <c r="M950" i="12" s="1"/>
  <c r="L967" i="12"/>
  <c r="M967" i="12" s="1"/>
  <c r="L968" i="12"/>
  <c r="M968" i="12" s="1"/>
  <c r="L969" i="12"/>
  <c r="M969" i="12" s="1"/>
  <c r="L970" i="12"/>
  <c r="M970" i="12" s="1"/>
  <c r="L971" i="12"/>
  <c r="M971" i="12" s="1"/>
  <c r="L972" i="12"/>
  <c r="M972" i="12" s="1"/>
  <c r="L965" i="12"/>
  <c r="M965" i="12" s="1"/>
  <c r="L958" i="12"/>
  <c r="M958" i="12" s="1"/>
  <c r="L975" i="12"/>
  <c r="M975" i="12" s="1"/>
  <c r="L976" i="12"/>
  <c r="M976" i="12" s="1"/>
  <c r="L977" i="12"/>
  <c r="M977" i="12" s="1"/>
  <c r="L978" i="12"/>
  <c r="M978" i="12" s="1"/>
  <c r="L979" i="12"/>
  <c r="M979" i="12" s="1"/>
  <c r="L980" i="12"/>
  <c r="M980" i="12" s="1"/>
  <c r="L973" i="12"/>
  <c r="M973" i="12" s="1"/>
  <c r="L966" i="12"/>
  <c r="M966" i="12" s="1"/>
  <c r="L919" i="12"/>
  <c r="M919" i="12" s="1"/>
  <c r="L920" i="12"/>
  <c r="M920" i="12" s="1"/>
  <c r="L921" i="12"/>
  <c r="M921" i="12" s="1"/>
  <c r="L922" i="12"/>
  <c r="M922" i="12" s="1"/>
  <c r="L923" i="12"/>
  <c r="M923" i="12" s="1"/>
  <c r="L924" i="12"/>
  <c r="M924" i="12" s="1"/>
  <c r="L917" i="12"/>
  <c r="M917" i="12" s="1"/>
  <c r="L981" i="12"/>
  <c r="M981" i="12" s="1"/>
  <c r="L974" i="12"/>
  <c r="M974" i="12" s="1"/>
  <c r="L2146" i="12"/>
  <c r="M2146" i="12" s="1"/>
  <c r="L2154" i="12"/>
  <c r="M2154" i="12" s="1"/>
  <c r="L2162" i="12"/>
  <c r="M2162" i="12" s="1"/>
  <c r="L2170" i="12"/>
  <c r="M2170" i="12" s="1"/>
  <c r="L2178" i="12"/>
  <c r="M2178" i="12" s="1"/>
  <c r="L2186" i="12"/>
  <c r="M2186" i="12" s="1"/>
  <c r="L2194" i="12"/>
  <c r="M2194" i="12" s="1"/>
  <c r="L2202" i="12"/>
  <c r="M2202" i="12" s="1"/>
  <c r="L2210" i="12"/>
  <c r="M2210" i="12" s="1"/>
  <c r="L2147" i="12"/>
  <c r="M2147" i="12" s="1"/>
  <c r="L2155" i="12"/>
  <c r="M2155" i="12" s="1"/>
  <c r="L2163" i="12"/>
  <c r="M2163" i="12" s="1"/>
  <c r="L2171" i="12"/>
  <c r="M2171" i="12" s="1"/>
  <c r="L2179" i="12"/>
  <c r="M2179" i="12" s="1"/>
  <c r="L2187" i="12"/>
  <c r="M2187" i="12" s="1"/>
  <c r="L2195" i="12"/>
  <c r="M2195" i="12" s="1"/>
  <c r="L2203" i="12"/>
  <c r="M2203" i="12" s="1"/>
  <c r="L2211" i="12"/>
  <c r="M2211" i="12" s="1"/>
  <c r="L2148" i="12"/>
  <c r="M2148" i="12" s="1"/>
  <c r="L2156" i="12"/>
  <c r="M2156" i="12" s="1"/>
  <c r="L2164" i="12"/>
  <c r="M2164" i="12" s="1"/>
  <c r="L2172" i="12"/>
  <c r="M2172" i="12" s="1"/>
  <c r="L2180" i="12"/>
  <c r="M2180" i="12" s="1"/>
  <c r="L2188" i="12"/>
  <c r="M2188" i="12" s="1"/>
  <c r="L2196" i="12"/>
  <c r="M2196" i="12" s="1"/>
  <c r="L2204" i="12"/>
  <c r="M2204" i="12" s="1"/>
  <c r="L2212" i="12"/>
  <c r="M2212" i="12" s="1"/>
  <c r="L2149" i="12"/>
  <c r="M2149" i="12" s="1"/>
  <c r="L2157" i="12"/>
  <c r="M2157" i="12" s="1"/>
  <c r="L2165" i="12"/>
  <c r="M2165" i="12" s="1"/>
  <c r="L2173" i="12"/>
  <c r="M2173" i="12" s="1"/>
  <c r="L2181" i="12"/>
  <c r="M2181" i="12" s="1"/>
  <c r="L2189" i="12"/>
  <c r="M2189" i="12" s="1"/>
  <c r="L2197" i="12"/>
  <c r="M2197" i="12" s="1"/>
  <c r="L2205" i="12"/>
  <c r="M2205" i="12" s="1"/>
  <c r="L2213" i="12"/>
  <c r="M2213" i="12" s="1"/>
  <c r="L2150" i="12"/>
  <c r="M2150" i="12" s="1"/>
  <c r="L2158" i="12"/>
  <c r="M2158" i="12" s="1"/>
  <c r="L2166" i="12"/>
  <c r="M2166" i="12" s="1"/>
  <c r="L2174" i="12"/>
  <c r="M2174" i="12" s="1"/>
  <c r="L2182" i="12"/>
  <c r="M2182" i="12" s="1"/>
  <c r="L2190" i="12"/>
  <c r="M2190" i="12" s="1"/>
  <c r="L2198" i="12"/>
  <c r="M2198" i="12" s="1"/>
  <c r="L2144" i="12"/>
  <c r="M2144" i="12" s="1"/>
  <c r="L2152" i="12"/>
  <c r="M2152" i="12" s="1"/>
  <c r="L2160" i="12"/>
  <c r="M2160" i="12" s="1"/>
  <c r="L2168" i="12"/>
  <c r="M2168" i="12" s="1"/>
  <c r="L2176" i="12"/>
  <c r="M2176" i="12" s="1"/>
  <c r="L2184" i="12"/>
  <c r="M2184" i="12" s="1"/>
  <c r="L2192" i="12"/>
  <c r="M2192" i="12" s="1"/>
  <c r="L2200" i="12"/>
  <c r="M2200" i="12" s="1"/>
  <c r="L2208" i="12"/>
  <c r="M2208" i="12" s="1"/>
  <c r="L2145" i="12"/>
  <c r="M2145" i="12" s="1"/>
  <c r="L2153" i="12"/>
  <c r="M2153" i="12" s="1"/>
  <c r="L2161" i="12"/>
  <c r="M2161" i="12" s="1"/>
  <c r="L2169" i="12"/>
  <c r="M2169" i="12" s="1"/>
  <c r="L2177" i="12"/>
  <c r="M2177" i="12" s="1"/>
  <c r="L2185" i="12"/>
  <c r="M2185" i="12" s="1"/>
  <c r="L2193" i="12"/>
  <c r="M2193" i="12" s="1"/>
  <c r="L2201" i="12"/>
  <c r="M2201" i="12" s="1"/>
  <c r="L2209" i="12"/>
  <c r="M2209" i="12" s="1"/>
  <c r="L2151" i="12"/>
  <c r="M2151" i="12" s="1"/>
  <c r="L2207" i="12"/>
  <c r="M2207" i="12" s="1"/>
  <c r="L2159" i="12"/>
  <c r="M2159" i="12" s="1"/>
  <c r="L2214" i="12"/>
  <c r="M2214" i="12" s="1"/>
  <c r="L2167" i="12"/>
  <c r="M2167" i="12" s="1"/>
  <c r="L2175" i="12"/>
  <c r="M2175" i="12" s="1"/>
  <c r="L2183" i="12"/>
  <c r="M2183" i="12" s="1"/>
  <c r="L2199" i="12"/>
  <c r="M2199" i="12" s="1"/>
  <c r="L2143" i="12"/>
  <c r="M2143" i="12" s="1"/>
  <c r="L2206" i="12"/>
  <c r="M2206" i="12" s="1"/>
  <c r="L2191" i="12"/>
  <c r="M2191" i="12" s="1"/>
  <c r="L1582" i="12"/>
  <c r="M1582" i="12" s="1"/>
  <c r="L1575" i="12"/>
  <c r="M1575" i="12" s="1"/>
  <c r="L1576" i="12"/>
  <c r="M1576" i="12" s="1"/>
  <c r="L1577" i="12"/>
  <c r="M1577" i="12" s="1"/>
  <c r="L1578" i="12"/>
  <c r="M1578" i="12" s="1"/>
  <c r="L1579" i="12"/>
  <c r="M1579" i="12" s="1"/>
  <c r="L1580" i="12"/>
  <c r="M1580" i="12" s="1"/>
  <c r="L1597" i="12"/>
  <c r="M1597" i="12" s="1"/>
  <c r="L1590" i="12"/>
  <c r="M1590" i="12" s="1"/>
  <c r="L1583" i="12"/>
  <c r="M1583" i="12" s="1"/>
  <c r="L1584" i="12"/>
  <c r="M1584" i="12" s="1"/>
  <c r="L1585" i="12"/>
  <c r="M1585" i="12" s="1"/>
  <c r="L1586" i="12"/>
  <c r="M1586" i="12" s="1"/>
  <c r="L1587" i="12"/>
  <c r="M1587" i="12" s="1"/>
  <c r="L1588" i="12"/>
  <c r="M1588" i="12" s="1"/>
  <c r="L1605" i="12"/>
  <c r="M1605" i="12" s="1"/>
  <c r="L1598" i="12"/>
  <c r="M1598" i="12" s="1"/>
  <c r="L1591" i="12"/>
  <c r="M1591" i="12" s="1"/>
  <c r="L1592" i="12"/>
  <c r="M1592" i="12" s="1"/>
  <c r="L1593" i="12"/>
  <c r="M1593" i="12" s="1"/>
  <c r="L1594" i="12"/>
  <c r="M1594" i="12" s="1"/>
  <c r="L1595" i="12"/>
  <c r="M1595" i="12" s="1"/>
  <c r="L1596" i="12"/>
  <c r="M1596" i="12" s="1"/>
  <c r="L1613" i="12"/>
  <c r="M1613" i="12" s="1"/>
  <c r="L1606" i="12"/>
  <c r="M1606" i="12" s="1"/>
  <c r="L1599" i="12"/>
  <c r="M1599" i="12" s="1"/>
  <c r="L1600" i="12"/>
  <c r="M1600" i="12" s="1"/>
  <c r="L1601" i="12"/>
  <c r="M1601" i="12" s="1"/>
  <c r="L1602" i="12"/>
  <c r="M1602" i="12" s="1"/>
  <c r="L1603" i="12"/>
  <c r="M1603" i="12" s="1"/>
  <c r="L1604" i="12"/>
  <c r="M1604" i="12" s="1"/>
  <c r="L1565" i="12"/>
  <c r="M1565" i="12" s="1"/>
  <c r="L1614" i="12"/>
  <c r="M1614" i="12" s="1"/>
  <c r="L1607" i="12"/>
  <c r="M1607" i="12" s="1"/>
  <c r="L1608" i="12"/>
  <c r="M1608" i="12" s="1"/>
  <c r="L1609" i="12"/>
  <c r="M1609" i="12" s="1"/>
  <c r="L1610" i="12"/>
  <c r="M1610" i="12" s="1"/>
  <c r="L1611" i="12"/>
  <c r="M1611" i="12" s="1"/>
  <c r="L1612" i="12"/>
  <c r="M1612" i="12" s="1"/>
  <c r="L1573" i="12"/>
  <c r="M1573" i="12" s="1"/>
  <c r="L1622" i="12"/>
  <c r="M1622" i="12" s="1"/>
  <c r="L1615" i="12"/>
  <c r="M1615" i="12" s="1"/>
  <c r="L1616" i="12"/>
  <c r="M1616" i="12" s="1"/>
  <c r="L1617" i="12"/>
  <c r="M1617" i="12" s="1"/>
  <c r="L1618" i="12"/>
  <c r="M1618" i="12" s="1"/>
  <c r="L1619" i="12"/>
  <c r="M1619" i="12" s="1"/>
  <c r="L1620" i="12"/>
  <c r="M1620" i="12" s="1"/>
  <c r="L1621" i="12"/>
  <c r="M1621" i="12" s="1"/>
  <c r="L1566" i="12"/>
  <c r="M1566" i="12" s="1"/>
  <c r="L1559" i="12"/>
  <c r="M1559" i="12" s="1"/>
  <c r="L1560" i="12"/>
  <c r="M1560" i="12" s="1"/>
  <c r="L1561" i="12"/>
  <c r="M1561" i="12" s="1"/>
  <c r="L1562" i="12"/>
  <c r="M1562" i="12" s="1"/>
  <c r="L1563" i="12"/>
  <c r="M1563" i="12" s="1"/>
  <c r="L1564" i="12"/>
  <c r="M1564" i="12" s="1"/>
  <c r="L1581" i="12"/>
  <c r="M1581" i="12" s="1"/>
  <c r="L1574" i="12"/>
  <c r="M1574" i="12" s="1"/>
  <c r="L1567" i="12"/>
  <c r="M1567" i="12" s="1"/>
  <c r="L1568" i="12"/>
  <c r="M1568" i="12" s="1"/>
  <c r="L1569" i="12"/>
  <c r="M1569" i="12" s="1"/>
  <c r="L1570" i="12"/>
  <c r="M1570" i="12" s="1"/>
  <c r="L1571" i="12"/>
  <c r="M1571" i="12" s="1"/>
  <c r="L1572" i="12"/>
  <c r="M1572" i="12" s="1"/>
  <c r="L1589" i="12"/>
  <c r="M1589" i="12" s="1"/>
  <c r="L5228" i="12"/>
  <c r="M5228" i="12" s="1"/>
  <c r="L5308" i="12"/>
  <c r="M5308" i="12" s="1"/>
  <c r="L5388" i="12"/>
  <c r="M5388" i="12" s="1"/>
  <c r="L5460" i="12"/>
  <c r="M5460" i="12" s="1"/>
  <c r="L5532" i="12"/>
  <c r="M5532" i="12" s="1"/>
  <c r="L5604" i="12"/>
  <c r="M5604" i="12" s="1"/>
  <c r="L5684" i="12"/>
  <c r="M5684" i="12" s="1"/>
  <c r="L5764" i="12"/>
  <c r="M5764" i="12" s="1"/>
  <c r="L5916" i="12"/>
  <c r="M5916" i="12" s="1"/>
  <c r="L1070" i="12"/>
  <c r="M1070" i="12" s="1"/>
  <c r="L1069" i="12"/>
  <c r="M1069" i="12" s="1"/>
  <c r="L1060" i="12"/>
  <c r="M1060" i="12" s="1"/>
  <c r="L1059" i="12"/>
  <c r="M1059" i="12" s="1"/>
  <c r="L1058" i="12"/>
  <c r="M1058" i="12" s="1"/>
  <c r="L1057" i="12"/>
  <c r="M1057" i="12" s="1"/>
  <c r="L1056" i="12"/>
  <c r="M1056" i="12" s="1"/>
  <c r="L1055" i="12"/>
  <c r="M1055" i="12" s="1"/>
  <c r="L2319" i="12"/>
  <c r="M2319" i="12" s="1"/>
  <c r="L2335" i="12"/>
  <c r="M2335" i="12" s="1"/>
  <c r="L2281" i="12"/>
  <c r="M2281" i="12" s="1"/>
  <c r="L2333" i="12"/>
  <c r="M2333" i="12" s="1"/>
  <c r="L2324" i="12"/>
  <c r="M2324" i="12" s="1"/>
  <c r="L2315" i="12"/>
  <c r="M2315" i="12" s="1"/>
  <c r="L2306" i="12"/>
  <c r="M2306" i="12" s="1"/>
  <c r="L3872" i="12"/>
  <c r="M3872" i="12" s="1"/>
  <c r="L3879" i="12"/>
  <c r="M3879" i="12" s="1"/>
  <c r="L3886" i="12"/>
  <c r="M3886" i="12" s="1"/>
  <c r="L3893" i="12"/>
  <c r="M3893" i="12" s="1"/>
  <c r="L3900" i="12"/>
  <c r="M3900" i="12" s="1"/>
  <c r="L3907" i="12"/>
  <c r="M3907" i="12" s="1"/>
  <c r="L3914" i="12"/>
  <c r="M3914" i="12" s="1"/>
  <c r="L3913" i="12"/>
  <c r="M3913" i="12" s="1"/>
  <c r="L4881" i="12"/>
  <c r="M4881" i="12" s="1"/>
  <c r="L4894" i="12"/>
  <c r="M4894" i="12" s="1"/>
  <c r="L4869" i="12"/>
  <c r="M4869" i="12" s="1"/>
  <c r="L4883" i="12"/>
  <c r="M4883" i="12" s="1"/>
  <c r="L4848" i="12"/>
  <c r="M4848" i="12" s="1"/>
  <c r="L5027" i="12"/>
  <c r="M5027" i="12" s="1"/>
  <c r="L5186" i="12"/>
  <c r="M5186" i="12" s="1"/>
  <c r="L5253" i="12"/>
  <c r="M5253" i="12" s="1"/>
  <c r="L5317" i="12"/>
  <c r="M5317" i="12" s="1"/>
  <c r="L5381" i="12"/>
  <c r="M5381" i="12" s="1"/>
  <c r="L5445" i="12"/>
  <c r="M5445" i="12" s="1"/>
  <c r="L5509" i="12"/>
  <c r="M5509" i="12" s="1"/>
  <c r="L5573" i="12"/>
  <c r="M5573" i="12" s="1"/>
  <c r="L5637" i="12"/>
  <c r="M5637" i="12" s="1"/>
  <c r="L5765" i="12"/>
  <c r="M5765" i="12" s="1"/>
  <c r="L5893" i="12"/>
  <c r="M5893" i="12" s="1"/>
  <c r="L6021" i="12"/>
  <c r="M6021" i="12" s="1"/>
  <c r="L1397" i="12"/>
  <c r="M1397" i="12" s="1"/>
  <c r="L1372" i="12"/>
  <c r="M1372" i="12" s="1"/>
  <c r="L1379" i="12"/>
  <c r="M1379" i="12" s="1"/>
  <c r="L1386" i="12"/>
  <c r="M1386" i="12" s="1"/>
  <c r="L1393" i="12"/>
  <c r="M1393" i="12" s="1"/>
  <c r="L1392" i="12"/>
  <c r="M1392" i="12" s="1"/>
  <c r="L1391" i="12"/>
  <c r="M1391" i="12" s="1"/>
  <c r="L1390" i="12"/>
  <c r="M1390" i="12" s="1"/>
  <c r="L1845" i="12"/>
  <c r="M1845" i="12" s="1"/>
  <c r="L1888" i="12"/>
  <c r="M1888" i="12" s="1"/>
  <c r="L1878" i="12"/>
  <c r="M1878" i="12" s="1"/>
  <c r="L1857" i="12"/>
  <c r="M1857" i="12" s="1"/>
  <c r="L1891" i="12"/>
  <c r="M1891" i="12" s="1"/>
  <c r="L1874" i="12"/>
  <c r="M1874" i="12" s="1"/>
  <c r="L1866" i="12"/>
  <c r="M1866" i="12" s="1"/>
  <c r="L1840" i="12"/>
  <c r="M1840" i="12" s="1"/>
  <c r="L3044" i="12"/>
  <c r="M3044" i="12" s="1"/>
  <c r="L3043" i="12"/>
  <c r="M3043" i="12" s="1"/>
  <c r="L3042" i="12"/>
  <c r="M3042" i="12" s="1"/>
  <c r="L3041" i="12"/>
  <c r="M3041" i="12" s="1"/>
  <c r="L3040" i="12"/>
  <c r="M3040" i="12" s="1"/>
  <c r="L3039" i="12"/>
  <c r="M3039" i="12" s="1"/>
  <c r="L3046" i="12"/>
  <c r="M3046" i="12" s="1"/>
  <c r="L3045" i="12"/>
  <c r="M3045" i="12" s="1"/>
  <c r="L5004" i="12"/>
  <c r="M5004" i="12" s="1"/>
  <c r="L5168" i="12"/>
  <c r="M5168" i="12" s="1"/>
  <c r="L5238" i="12"/>
  <c r="M5238" i="12" s="1"/>
  <c r="L5302" i="12"/>
  <c r="M5302" i="12" s="1"/>
  <c r="L5366" i="12"/>
  <c r="M5366" i="12" s="1"/>
  <c r="L5430" i="12"/>
  <c r="M5430" i="12" s="1"/>
  <c r="L5494" i="12"/>
  <c r="M5494" i="12" s="1"/>
  <c r="L5558" i="12"/>
  <c r="M5558" i="12" s="1"/>
  <c r="L5622" i="12"/>
  <c r="M5622" i="12" s="1"/>
  <c r="L5686" i="12"/>
  <c r="M5686" i="12" s="1"/>
  <c r="L5750" i="12"/>
  <c r="M5750" i="12" s="1"/>
  <c r="L6006" i="12"/>
  <c r="M6006" i="12" s="1"/>
  <c r="L1453" i="12"/>
  <c r="M1453" i="12" s="1"/>
  <c r="L1436" i="12"/>
  <c r="M1436" i="12" s="1"/>
  <c r="L1443" i="12"/>
  <c r="M1443" i="12" s="1"/>
  <c r="L1442" i="12"/>
  <c r="M1442" i="12" s="1"/>
  <c r="L1433" i="12"/>
  <c r="M1433" i="12" s="1"/>
  <c r="L1487" i="12"/>
  <c r="M1487" i="12" s="1"/>
  <c r="L1470" i="12"/>
  <c r="M1470" i="12" s="1"/>
  <c r="L1501" i="12"/>
  <c r="M1501" i="12" s="1"/>
  <c r="L1532" i="12"/>
  <c r="M1532" i="12" s="1"/>
  <c r="L1523" i="12"/>
  <c r="M1523" i="12" s="1"/>
  <c r="L1514" i="12"/>
  <c r="M1514" i="12" s="1"/>
  <c r="L1505" i="12"/>
  <c r="M1505" i="12" s="1"/>
  <c r="L1496" i="12"/>
  <c r="M1496" i="12" s="1"/>
  <c r="L1550" i="12"/>
  <c r="M1550" i="12" s="1"/>
  <c r="L2071" i="12"/>
  <c r="M2071" i="12" s="1"/>
  <c r="L2041" i="12"/>
  <c r="M2041" i="12" s="1"/>
  <c r="L2062" i="12"/>
  <c r="M2062" i="12" s="1"/>
  <c r="L2045" i="12"/>
  <c r="M2045" i="12" s="1"/>
  <c r="L2067" i="12"/>
  <c r="M2067" i="12" s="1"/>
  <c r="L3084" i="12"/>
  <c r="M3084" i="12" s="1"/>
  <c r="L3090" i="12"/>
  <c r="M3090" i="12" s="1"/>
  <c r="L3088" i="12"/>
  <c r="M3088" i="12" s="1"/>
  <c r="L3086" i="12"/>
  <c r="M3086" i="12" s="1"/>
  <c r="L4665" i="12"/>
  <c r="M4665" i="12" s="1"/>
  <c r="L4671" i="12"/>
  <c r="M4671" i="12" s="1"/>
  <c r="L4669" i="12"/>
  <c r="M4669" i="12" s="1"/>
  <c r="L4667" i="12"/>
  <c r="M4667" i="12" s="1"/>
  <c r="L4849" i="12"/>
  <c r="M4849" i="12" s="1"/>
  <c r="L4838" i="12"/>
  <c r="M4838" i="12" s="1"/>
  <c r="L4851" i="12"/>
  <c r="M4851" i="12" s="1"/>
  <c r="L5375" i="12"/>
  <c r="M5375" i="12" s="1"/>
  <c r="L5519" i="12"/>
  <c r="M5519" i="12" s="1"/>
  <c r="L5775" i="12"/>
  <c r="M5775" i="12" s="1"/>
  <c r="L4804" i="12"/>
  <c r="M4804" i="12" s="1"/>
  <c r="L3625" i="12"/>
  <c r="M3625" i="12" s="1"/>
  <c r="L3618" i="12"/>
  <c r="M3618" i="12" s="1"/>
  <c r="L3611" i="12"/>
  <c r="M3611" i="12" s="1"/>
  <c r="L3675" i="12"/>
  <c r="M3675" i="12" s="1"/>
  <c r="L3668" i="12"/>
  <c r="M3668" i="12" s="1"/>
  <c r="L3661" i="12"/>
  <c r="M3661" i="12" s="1"/>
  <c r="L3654" i="12"/>
  <c r="M3654" i="12" s="1"/>
  <c r="L3647" i="12"/>
  <c r="M3647" i="12" s="1"/>
  <c r="L3632" i="12"/>
  <c r="M3632" i="12" s="1"/>
  <c r="L3633" i="12"/>
  <c r="M3633" i="12" s="1"/>
  <c r="L3626" i="12"/>
  <c r="M3626" i="12" s="1"/>
  <c r="L3619" i="12"/>
  <c r="M3619" i="12" s="1"/>
  <c r="L3612" i="12"/>
  <c r="M3612" i="12" s="1"/>
  <c r="L3676" i="12"/>
  <c r="M3676" i="12" s="1"/>
  <c r="L3669" i="12"/>
  <c r="M3669" i="12" s="1"/>
  <c r="L3662" i="12"/>
  <c r="M3662" i="12" s="1"/>
  <c r="L3655" i="12"/>
  <c r="M3655" i="12" s="1"/>
  <c r="L3640" i="12"/>
  <c r="M3640" i="12" s="1"/>
  <c r="L3641" i="12"/>
  <c r="M3641" i="12" s="1"/>
  <c r="L3634" i="12"/>
  <c r="M3634" i="12" s="1"/>
  <c r="L3627" i="12"/>
  <c r="M3627" i="12" s="1"/>
  <c r="L3620" i="12"/>
  <c r="M3620" i="12" s="1"/>
  <c r="L3613" i="12"/>
  <c r="M3613" i="12" s="1"/>
  <c r="L3677" i="12"/>
  <c r="M3677" i="12" s="1"/>
  <c r="L3670" i="12"/>
  <c r="M3670" i="12" s="1"/>
  <c r="L3663" i="12"/>
  <c r="M3663" i="12" s="1"/>
  <c r="L3648" i="12"/>
  <c r="M3648" i="12" s="1"/>
  <c r="L3649" i="12"/>
  <c r="M3649" i="12" s="1"/>
  <c r="L3642" i="12"/>
  <c r="M3642" i="12" s="1"/>
  <c r="L3635" i="12"/>
  <c r="M3635" i="12" s="1"/>
  <c r="L3628" i="12"/>
  <c r="M3628" i="12" s="1"/>
  <c r="L3621" i="12"/>
  <c r="M3621" i="12" s="1"/>
  <c r="L3614" i="12"/>
  <c r="M3614" i="12" s="1"/>
  <c r="L3678" i="12"/>
  <c r="M3678" i="12" s="1"/>
  <c r="L3671" i="12"/>
  <c r="M3671" i="12" s="1"/>
  <c r="L3656" i="12"/>
  <c r="M3656" i="12" s="1"/>
  <c r="L3657" i="12"/>
  <c r="M3657" i="12" s="1"/>
  <c r="L3650" i="12"/>
  <c r="M3650" i="12" s="1"/>
  <c r="L3643" i="12"/>
  <c r="M3643" i="12" s="1"/>
  <c r="L3636" i="12"/>
  <c r="M3636" i="12" s="1"/>
  <c r="L3629" i="12"/>
  <c r="M3629" i="12" s="1"/>
  <c r="L3622" i="12"/>
  <c r="M3622" i="12" s="1"/>
  <c r="L3615" i="12"/>
  <c r="M3615" i="12" s="1"/>
  <c r="L3679" i="12"/>
  <c r="M3679" i="12" s="1"/>
  <c r="L3664" i="12"/>
  <c r="M3664" i="12" s="1"/>
  <c r="L3665" i="12"/>
  <c r="M3665" i="12" s="1"/>
  <c r="L3658" i="12"/>
  <c r="M3658" i="12" s="1"/>
  <c r="L3651" i="12"/>
  <c r="M3651" i="12" s="1"/>
  <c r="L3644" i="12"/>
  <c r="M3644" i="12" s="1"/>
  <c r="L3637" i="12"/>
  <c r="M3637" i="12" s="1"/>
  <c r="L3630" i="12"/>
  <c r="M3630" i="12" s="1"/>
  <c r="L3623" i="12"/>
  <c r="M3623" i="12" s="1"/>
  <c r="L3608" i="12"/>
  <c r="M3608" i="12" s="1"/>
  <c r="L3672" i="12"/>
  <c r="M3672" i="12" s="1"/>
  <c r="L3609" i="12"/>
  <c r="M3609" i="12" s="1"/>
  <c r="L3673" i="12"/>
  <c r="M3673" i="12" s="1"/>
  <c r="L3666" i="12"/>
  <c r="M3666" i="12" s="1"/>
  <c r="L3659" i="12"/>
  <c r="M3659" i="12" s="1"/>
  <c r="L3652" i="12"/>
  <c r="M3652" i="12" s="1"/>
  <c r="L3645" i="12"/>
  <c r="M3645" i="12" s="1"/>
  <c r="L3638" i="12"/>
  <c r="M3638" i="12" s="1"/>
  <c r="L3631" i="12"/>
  <c r="M3631" i="12" s="1"/>
  <c r="L3616" i="12"/>
  <c r="M3616" i="12" s="1"/>
  <c r="L3617" i="12"/>
  <c r="M3617" i="12" s="1"/>
  <c r="L3610" i="12"/>
  <c r="M3610" i="12" s="1"/>
  <c r="L3674" i="12"/>
  <c r="M3674" i="12" s="1"/>
  <c r="L3667" i="12"/>
  <c r="M3667" i="12" s="1"/>
  <c r="L3660" i="12"/>
  <c r="M3660" i="12" s="1"/>
  <c r="L3653" i="12"/>
  <c r="M3653" i="12" s="1"/>
  <c r="L3646" i="12"/>
  <c r="M3646" i="12" s="1"/>
  <c r="L3639" i="12"/>
  <c r="M3639" i="12" s="1"/>
  <c r="L3624" i="12"/>
  <c r="M3624" i="12" s="1"/>
  <c r="L3517" i="12"/>
  <c r="M3517" i="12" s="1"/>
  <c r="L3525" i="12"/>
  <c r="M3525" i="12" s="1"/>
  <c r="L3533" i="12"/>
  <c r="M3533" i="12" s="1"/>
  <c r="L3518" i="12"/>
  <c r="M3518" i="12" s="1"/>
  <c r="L3526" i="12"/>
  <c r="M3526" i="12" s="1"/>
  <c r="L3534" i="12"/>
  <c r="M3534" i="12" s="1"/>
  <c r="L3542" i="12"/>
  <c r="M3542" i="12" s="1"/>
  <c r="L3550" i="12"/>
  <c r="M3550" i="12" s="1"/>
  <c r="L3558" i="12"/>
  <c r="M3558" i="12" s="1"/>
  <c r="L3512" i="12"/>
  <c r="M3512" i="12" s="1"/>
  <c r="L3520" i="12"/>
  <c r="M3520" i="12" s="1"/>
  <c r="L3528" i="12"/>
  <c r="M3528" i="12" s="1"/>
  <c r="L3536" i="12"/>
  <c r="M3536" i="12" s="1"/>
  <c r="L3544" i="12"/>
  <c r="M3544" i="12" s="1"/>
  <c r="L3552" i="12"/>
  <c r="M3552" i="12" s="1"/>
  <c r="L3513" i="12"/>
  <c r="M3513" i="12" s="1"/>
  <c r="L3521" i="12"/>
  <c r="M3521" i="12" s="1"/>
  <c r="L3529" i="12"/>
  <c r="M3529" i="12" s="1"/>
  <c r="L3537" i="12"/>
  <c r="M3537" i="12" s="1"/>
  <c r="L3545" i="12"/>
  <c r="M3545" i="12" s="1"/>
  <c r="L3553" i="12"/>
  <c r="M3553" i="12" s="1"/>
  <c r="L3516" i="12"/>
  <c r="M3516" i="12" s="1"/>
  <c r="L3524" i="12"/>
  <c r="M3524" i="12" s="1"/>
  <c r="L3532" i="12"/>
  <c r="M3532" i="12" s="1"/>
  <c r="L3540" i="12"/>
  <c r="M3540" i="12" s="1"/>
  <c r="L3548" i="12"/>
  <c r="M3548" i="12" s="1"/>
  <c r="L3556" i="12"/>
  <c r="M3556" i="12" s="1"/>
  <c r="L3519" i="12"/>
  <c r="M3519" i="12" s="1"/>
  <c r="L3539" i="12"/>
  <c r="M3539" i="12" s="1"/>
  <c r="L3555" i="12"/>
  <c r="M3555" i="12" s="1"/>
  <c r="L3522" i="12"/>
  <c r="M3522" i="12" s="1"/>
  <c r="L3541" i="12"/>
  <c r="M3541" i="12" s="1"/>
  <c r="L3557" i="12"/>
  <c r="M3557" i="12" s="1"/>
  <c r="L3523" i="12"/>
  <c r="M3523" i="12" s="1"/>
  <c r="L3543" i="12"/>
  <c r="M3543" i="12" s="1"/>
  <c r="L3559" i="12"/>
  <c r="M3559" i="12" s="1"/>
  <c r="L3527" i="12"/>
  <c r="M3527" i="12" s="1"/>
  <c r="L3546" i="12"/>
  <c r="M3546" i="12" s="1"/>
  <c r="L3530" i="12"/>
  <c r="M3530" i="12" s="1"/>
  <c r="L3547" i="12"/>
  <c r="M3547" i="12" s="1"/>
  <c r="L3531" i="12"/>
  <c r="M3531" i="12" s="1"/>
  <c r="L3549" i="12"/>
  <c r="M3549" i="12" s="1"/>
  <c r="L3514" i="12"/>
  <c r="M3514" i="12" s="1"/>
  <c r="L3535" i="12"/>
  <c r="M3535" i="12" s="1"/>
  <c r="L3551" i="12"/>
  <c r="M3551" i="12" s="1"/>
  <c r="L3515" i="12"/>
  <c r="M3515" i="12" s="1"/>
  <c r="L3538" i="12"/>
  <c r="M3538" i="12" s="1"/>
  <c r="L3554" i="12"/>
  <c r="M3554" i="12" s="1"/>
  <c r="L6027" i="12"/>
  <c r="M6027" i="12" s="1"/>
  <c r="L6050" i="12"/>
  <c r="M6050" i="12" s="1"/>
  <c r="L6009" i="12"/>
  <c r="M6009" i="12" s="1"/>
  <c r="L6016" i="12"/>
  <c r="M6016" i="12" s="1"/>
  <c r="L6019" i="12"/>
  <c r="M6019" i="12" s="1"/>
  <c r="L6042" i="12"/>
  <c r="M6042" i="12" s="1"/>
  <c r="L6001" i="12"/>
  <c r="M6001" i="12" s="1"/>
  <c r="L6008" i="12"/>
  <c r="M6008" i="12" s="1"/>
  <c r="L6047" i="12"/>
  <c r="M6047" i="12" s="1"/>
  <c r="L6004" i="12"/>
  <c r="M6004" i="12" s="1"/>
  <c r="L6011" i="12"/>
  <c r="M6011" i="12" s="1"/>
  <c r="L6034" i="12"/>
  <c r="M6034" i="12" s="1"/>
  <c r="L6000" i="12"/>
  <c r="M6000" i="12" s="1"/>
  <c r="L6039" i="12"/>
  <c r="M6039" i="12" s="1"/>
  <c r="L6003" i="12"/>
  <c r="M6003" i="12" s="1"/>
  <c r="L6026" i="12"/>
  <c r="M6026" i="12" s="1"/>
  <c r="L6049" i="12"/>
  <c r="M6049" i="12" s="1"/>
  <c r="L6018" i="12"/>
  <c r="M6018" i="12" s="1"/>
  <c r="L6041" i="12"/>
  <c r="M6041" i="12" s="1"/>
  <c r="L6048" i="12"/>
  <c r="M6048" i="12" s="1"/>
  <c r="L6023" i="12"/>
  <c r="M6023" i="12" s="1"/>
  <c r="L6010" i="12"/>
  <c r="M6010" i="12" s="1"/>
  <c r="L6033" i="12"/>
  <c r="M6033" i="12" s="1"/>
  <c r="L6040" i="12"/>
  <c r="M6040" i="12" s="1"/>
  <c r="L6043" i="12"/>
  <c r="M6043" i="12" s="1"/>
  <c r="L6002" i="12"/>
  <c r="M6002" i="12" s="1"/>
  <c r="L6025" i="12"/>
  <c r="M6025" i="12" s="1"/>
  <c r="L6032" i="12"/>
  <c r="M6032" i="12" s="1"/>
  <c r="L6007" i="12"/>
  <c r="M6007" i="12" s="1"/>
  <c r="L6035" i="12"/>
  <c r="M6035" i="12" s="1"/>
  <c r="L6017" i="12"/>
  <c r="M6017" i="12" s="1"/>
  <c r="L6024" i="12"/>
  <c r="M6024" i="12" s="1"/>
  <c r="L4987" i="12"/>
  <c r="M4987" i="12" s="1"/>
  <c r="L5236" i="12"/>
  <c r="M5236" i="12" s="1"/>
  <c r="L2287" i="12"/>
  <c r="M2287" i="12" s="1"/>
  <c r="L2303" i="12"/>
  <c r="M2303" i="12" s="1"/>
  <c r="L2328" i="12"/>
  <c r="M2328" i="12" s="1"/>
  <c r="L2325" i="12"/>
  <c r="M2325" i="12" s="1"/>
  <c r="L2316" i="12"/>
  <c r="M2316" i="12" s="1"/>
  <c r="L2307" i="12"/>
  <c r="M2307" i="12" s="1"/>
  <c r="L2298" i="12"/>
  <c r="M2298" i="12" s="1"/>
  <c r="L3864" i="12"/>
  <c r="M3864" i="12" s="1"/>
  <c r="L3871" i="12"/>
  <c r="M3871" i="12" s="1"/>
  <c r="L3878" i="12"/>
  <c r="M3878" i="12" s="1"/>
  <c r="L3885" i="12"/>
  <c r="M3885" i="12" s="1"/>
  <c r="L3892" i="12"/>
  <c r="M3892" i="12" s="1"/>
  <c r="L3899" i="12"/>
  <c r="M3899" i="12" s="1"/>
  <c r="L3906" i="12"/>
  <c r="M3906" i="12" s="1"/>
  <c r="L3905" i="12"/>
  <c r="M3905" i="12" s="1"/>
  <c r="L4873" i="12"/>
  <c r="M4873" i="12" s="1"/>
  <c r="L4886" i="12"/>
  <c r="M4886" i="12" s="1"/>
  <c r="L4861" i="12"/>
  <c r="M4861" i="12" s="1"/>
  <c r="L4875" i="12"/>
  <c r="M4875" i="12" s="1"/>
  <c r="L4904" i="12"/>
  <c r="M4904" i="12" s="1"/>
  <c r="L5037" i="12"/>
  <c r="M5037" i="12" s="1"/>
  <c r="L5195" i="12"/>
  <c r="M5195" i="12" s="1"/>
  <c r="L5325" i="12"/>
  <c r="M5325" i="12" s="1"/>
  <c r="L5389" i="12"/>
  <c r="M5389" i="12" s="1"/>
  <c r="L5453" i="12"/>
  <c r="M5453" i="12" s="1"/>
  <c r="L5517" i="12"/>
  <c r="M5517" i="12" s="1"/>
  <c r="L5581" i="12"/>
  <c r="M5581" i="12" s="1"/>
  <c r="L5645" i="12"/>
  <c r="M5645" i="12" s="1"/>
  <c r="L5773" i="12"/>
  <c r="M5773" i="12" s="1"/>
  <c r="L5901" i="12"/>
  <c r="M5901" i="12" s="1"/>
  <c r="L6029" i="12"/>
  <c r="M6029" i="12" s="1"/>
  <c r="L1389" i="12"/>
  <c r="M1389" i="12" s="1"/>
  <c r="L1364" i="12"/>
  <c r="M1364" i="12" s="1"/>
  <c r="L1371" i="12"/>
  <c r="M1371" i="12" s="1"/>
  <c r="L1378" i="12"/>
  <c r="M1378" i="12" s="1"/>
  <c r="L1385" i="12"/>
  <c r="M1385" i="12" s="1"/>
  <c r="L1384" i="12"/>
  <c r="M1384" i="12" s="1"/>
  <c r="L1383" i="12"/>
  <c r="M1383" i="12" s="1"/>
  <c r="L1382" i="12"/>
  <c r="M1382" i="12" s="1"/>
  <c r="L1895" i="12"/>
  <c r="M1895" i="12" s="1"/>
  <c r="L1880" i="12"/>
  <c r="M1880" i="12" s="1"/>
  <c r="L1870" i="12"/>
  <c r="M1870" i="12" s="1"/>
  <c r="L1841" i="12"/>
  <c r="M1841" i="12" s="1"/>
  <c r="L1883" i="12"/>
  <c r="M1883" i="12" s="1"/>
  <c r="L1865" i="12"/>
  <c r="M1865" i="12" s="1"/>
  <c r="L1858" i="12"/>
  <c r="M1858" i="12" s="1"/>
  <c r="L1832" i="12"/>
  <c r="M1832" i="12" s="1"/>
  <c r="L3036" i="12"/>
  <c r="M3036" i="12" s="1"/>
  <c r="L3035" i="12"/>
  <c r="M3035" i="12" s="1"/>
  <c r="L3034" i="12"/>
  <c r="M3034" i="12" s="1"/>
  <c r="L3033" i="12"/>
  <c r="M3033" i="12" s="1"/>
  <c r="L3032" i="12"/>
  <c r="M3032" i="12" s="1"/>
  <c r="L3031" i="12"/>
  <c r="M3031" i="12" s="1"/>
  <c r="L3038" i="12"/>
  <c r="M3038" i="12" s="1"/>
  <c r="L3037" i="12"/>
  <c r="M3037" i="12" s="1"/>
  <c r="L5016" i="12"/>
  <c r="M5016" i="12" s="1"/>
  <c r="L5178" i="12"/>
  <c r="M5178" i="12" s="1"/>
  <c r="L5246" i="12"/>
  <c r="M5246" i="12" s="1"/>
  <c r="L5374" i="12"/>
  <c r="M5374" i="12" s="1"/>
  <c r="L5438" i="12"/>
  <c r="M5438" i="12" s="1"/>
  <c r="L5566" i="12"/>
  <c r="M5566" i="12" s="1"/>
  <c r="L5758" i="12"/>
  <c r="M5758" i="12" s="1"/>
  <c r="L5886" i="12"/>
  <c r="M5886" i="12" s="1"/>
  <c r="L6014" i="12"/>
  <c r="M6014" i="12" s="1"/>
  <c r="L1429" i="12"/>
  <c r="M1429" i="12" s="1"/>
  <c r="L1492" i="12"/>
  <c r="M1492" i="12" s="1"/>
  <c r="L1428" i="12"/>
  <c r="M1428" i="12" s="1"/>
  <c r="L1435" i="12"/>
  <c r="M1435" i="12" s="1"/>
  <c r="L1434" i="12"/>
  <c r="M1434" i="12" s="1"/>
  <c r="L1488" i="12"/>
  <c r="M1488" i="12" s="1"/>
  <c r="L1471" i="12"/>
  <c r="M1471" i="12" s="1"/>
  <c r="L1462" i="12"/>
  <c r="M1462" i="12" s="1"/>
  <c r="L1549" i="12"/>
  <c r="M1549" i="12" s="1"/>
  <c r="L1524" i="12"/>
  <c r="M1524" i="12" s="1"/>
  <c r="L1515" i="12"/>
  <c r="M1515" i="12" s="1"/>
  <c r="L1506" i="12"/>
  <c r="M1506" i="12" s="1"/>
  <c r="L1497" i="12"/>
  <c r="M1497" i="12" s="1"/>
  <c r="L1543" i="12"/>
  <c r="M1543" i="12" s="1"/>
  <c r="L2055" i="12"/>
  <c r="M2055" i="12" s="1"/>
  <c r="L2033" i="12"/>
  <c r="M2033" i="12" s="1"/>
  <c r="L2054" i="12"/>
  <c r="M2054" i="12" s="1"/>
  <c r="L2037" i="12"/>
  <c r="M2037" i="12" s="1"/>
  <c r="L2059" i="12"/>
  <c r="M2059" i="12" s="1"/>
  <c r="L3076" i="12"/>
  <c r="M3076" i="12" s="1"/>
  <c r="L3074" i="12"/>
  <c r="M3074" i="12" s="1"/>
  <c r="L3072" i="12"/>
  <c r="M3072" i="12" s="1"/>
  <c r="L3070" i="12"/>
  <c r="M3070" i="12" s="1"/>
  <c r="L4649" i="12"/>
  <c r="M4649" i="12" s="1"/>
  <c r="L4655" i="12"/>
  <c r="M4655" i="12" s="1"/>
  <c r="L4653" i="12"/>
  <c r="M4653" i="12" s="1"/>
  <c r="L4651" i="12"/>
  <c r="M4651" i="12" s="1"/>
  <c r="L4833" i="12"/>
  <c r="M4833" i="12" s="1"/>
  <c r="L4822" i="12"/>
  <c r="M4822" i="12" s="1"/>
  <c r="L4835" i="12"/>
  <c r="M4835" i="12" s="1"/>
  <c r="L5383" i="12"/>
  <c r="M5383" i="12" s="1"/>
  <c r="L5551" i="12"/>
  <c r="M5551" i="12" s="1"/>
  <c r="L6031" i="12"/>
  <c r="M6031" i="12" s="1"/>
  <c r="L4795" i="12"/>
  <c r="M4795" i="12" s="1"/>
  <c r="L5612" i="12"/>
  <c r="M5612" i="12" s="1"/>
  <c r="L5635" i="12"/>
  <c r="M5635" i="12" s="1"/>
  <c r="L5634" i="12"/>
  <c r="M5634" i="12" s="1"/>
  <c r="L5625" i="12"/>
  <c r="M5625" i="12" s="1"/>
  <c r="L5632" i="12"/>
  <c r="M5632" i="12" s="1"/>
  <c r="L5607" i="12"/>
  <c r="M5607" i="12" s="1"/>
  <c r="L5627" i="12"/>
  <c r="M5627" i="12" s="1"/>
  <c r="L5626" i="12"/>
  <c r="M5626" i="12" s="1"/>
  <c r="L5617" i="12"/>
  <c r="M5617" i="12" s="1"/>
  <c r="L5624" i="12"/>
  <c r="M5624" i="12" s="1"/>
  <c r="L5619" i="12"/>
  <c r="M5619" i="12" s="1"/>
  <c r="L5618" i="12"/>
  <c r="M5618" i="12" s="1"/>
  <c r="L5609" i="12"/>
  <c r="M5609" i="12" s="1"/>
  <c r="L5616" i="12"/>
  <c r="M5616" i="12" s="1"/>
  <c r="L5611" i="12"/>
  <c r="M5611" i="12" s="1"/>
  <c r="L5610" i="12"/>
  <c r="M5610" i="12" s="1"/>
  <c r="L5639" i="12"/>
  <c r="M5639" i="12" s="1"/>
  <c r="L5649" i="12"/>
  <c r="M5649" i="12" s="1"/>
  <c r="L5641" i="12"/>
  <c r="M5641" i="12" s="1"/>
  <c r="L5648" i="12"/>
  <c r="M5648" i="12" s="1"/>
  <c r="L5623" i="12"/>
  <c r="M5623" i="12" s="1"/>
  <c r="L5643" i="12"/>
  <c r="M5643" i="12" s="1"/>
  <c r="L5642" i="12"/>
  <c r="M5642" i="12" s="1"/>
  <c r="L5633" i="12"/>
  <c r="M5633" i="12" s="1"/>
  <c r="L5640" i="12"/>
  <c r="M5640" i="12" s="1"/>
  <c r="L5507" i="12"/>
  <c r="M5507" i="12" s="1"/>
  <c r="L5504" i="12"/>
  <c r="M5504" i="12" s="1"/>
  <c r="L5543" i="12"/>
  <c r="M5543" i="12" s="1"/>
  <c r="L5546" i="12"/>
  <c r="M5546" i="12" s="1"/>
  <c r="L5535" i="12"/>
  <c r="M5535" i="12" s="1"/>
  <c r="L5538" i="12"/>
  <c r="M5538" i="12" s="1"/>
  <c r="L5545" i="12"/>
  <c r="M5545" i="12" s="1"/>
  <c r="L5527" i="12"/>
  <c r="M5527" i="12" s="1"/>
  <c r="L5547" i="12"/>
  <c r="M5547" i="12" s="1"/>
  <c r="L5530" i="12"/>
  <c r="M5530" i="12" s="1"/>
  <c r="L5537" i="12"/>
  <c r="M5537" i="12" s="1"/>
  <c r="L5500" i="12"/>
  <c r="M5500" i="12" s="1"/>
  <c r="L5539" i="12"/>
  <c r="M5539" i="12" s="1"/>
  <c r="L5522" i="12"/>
  <c r="M5522" i="12" s="1"/>
  <c r="L5529" i="12"/>
  <c r="M5529" i="12" s="1"/>
  <c r="L5536" i="12"/>
  <c r="M5536" i="12" s="1"/>
  <c r="L5511" i="12"/>
  <c r="M5511" i="12" s="1"/>
  <c r="L5531" i="12"/>
  <c r="M5531" i="12" s="1"/>
  <c r="L5514" i="12"/>
  <c r="M5514" i="12" s="1"/>
  <c r="L5521" i="12"/>
  <c r="M5521" i="12" s="1"/>
  <c r="L5528" i="12"/>
  <c r="M5528" i="12" s="1"/>
  <c r="L5523" i="12"/>
  <c r="M5523" i="12" s="1"/>
  <c r="L5506" i="12"/>
  <c r="M5506" i="12" s="1"/>
  <c r="L5513" i="12"/>
  <c r="M5513" i="12" s="1"/>
  <c r="L5520" i="12"/>
  <c r="M5520" i="12" s="1"/>
  <c r="L5515" i="12"/>
  <c r="M5515" i="12" s="1"/>
  <c r="L5505" i="12"/>
  <c r="M5505" i="12" s="1"/>
  <c r="L5512" i="12"/>
  <c r="M5512" i="12" s="1"/>
  <c r="L5171" i="12"/>
  <c r="M5171" i="12" s="1"/>
  <c r="L5183" i="12"/>
  <c r="M5183" i="12" s="1"/>
  <c r="L5164" i="12"/>
  <c r="M5164" i="12" s="1"/>
  <c r="L5172" i="12"/>
  <c r="M5172" i="12" s="1"/>
  <c r="L5180" i="12"/>
  <c r="M5180" i="12" s="1"/>
  <c r="L5185" i="12"/>
  <c r="M5185" i="12" s="1"/>
  <c r="L5174" i="12"/>
  <c r="M5174" i="12" s="1"/>
  <c r="L5163" i="12"/>
  <c r="M5163" i="12" s="1"/>
  <c r="L5193" i="12"/>
  <c r="M5193" i="12" s="1"/>
  <c r="L5165" i="12"/>
  <c r="M5165" i="12" s="1"/>
  <c r="L5201" i="12"/>
  <c r="M5201" i="12" s="1"/>
  <c r="L5206" i="12"/>
  <c r="M5206" i="12" s="1"/>
  <c r="L5210" i="12"/>
  <c r="M5210" i="12" s="1"/>
  <c r="L5200" i="12"/>
  <c r="M5200" i="12" s="1"/>
  <c r="L5208" i="12"/>
  <c r="M5208" i="12" s="1"/>
  <c r="L5191" i="12"/>
  <c r="M5191" i="12" s="1"/>
  <c r="L5199" i="12"/>
  <c r="M5199" i="12" s="1"/>
  <c r="L5207" i="12"/>
  <c r="M5207" i="12" s="1"/>
  <c r="L5202" i="12"/>
  <c r="M5202" i="12" s="1"/>
  <c r="L5182" i="12"/>
  <c r="M5182" i="12" s="1"/>
  <c r="L5190" i="12"/>
  <c r="M5190" i="12" s="1"/>
  <c r="L5198" i="12"/>
  <c r="M5198" i="12" s="1"/>
  <c r="L5169" i="12"/>
  <c r="M5169" i="12" s="1"/>
  <c r="L5170" i="12"/>
  <c r="M5170" i="12" s="1"/>
  <c r="L5192" i="12"/>
  <c r="M5192" i="12" s="1"/>
  <c r="L5173" i="12"/>
  <c r="M5173" i="12" s="1"/>
  <c r="L5181" i="12"/>
  <c r="M5181" i="12" s="1"/>
  <c r="L5189" i="12"/>
  <c r="M5189" i="12" s="1"/>
  <c r="L5177" i="12"/>
  <c r="M5177" i="12" s="1"/>
  <c r="L2646" i="12"/>
  <c r="M2646" i="12" s="1"/>
  <c r="L2654" i="12"/>
  <c r="M2654" i="12" s="1"/>
  <c r="L2662" i="12"/>
  <c r="M2662" i="12" s="1"/>
  <c r="L2670" i="12"/>
  <c r="M2670" i="12" s="1"/>
  <c r="L2678" i="12"/>
  <c r="M2678" i="12" s="1"/>
  <c r="L2686" i="12"/>
  <c r="M2686" i="12" s="1"/>
  <c r="L2694" i="12"/>
  <c r="M2694" i="12" s="1"/>
  <c r="L2702" i="12"/>
  <c r="M2702" i="12" s="1"/>
  <c r="L2710" i="12"/>
  <c r="M2710" i="12" s="1"/>
  <c r="L2647" i="12"/>
  <c r="M2647" i="12" s="1"/>
  <c r="L2655" i="12"/>
  <c r="M2655" i="12" s="1"/>
  <c r="L2663" i="12"/>
  <c r="M2663" i="12" s="1"/>
  <c r="L2671" i="12"/>
  <c r="M2671" i="12" s="1"/>
  <c r="L2679" i="12"/>
  <c r="M2679" i="12" s="1"/>
  <c r="L2687" i="12"/>
  <c r="M2687" i="12" s="1"/>
  <c r="L2695" i="12"/>
  <c r="M2695" i="12" s="1"/>
  <c r="L2703" i="12"/>
  <c r="M2703" i="12" s="1"/>
  <c r="L2711" i="12"/>
  <c r="M2711" i="12" s="1"/>
  <c r="L2648" i="12"/>
  <c r="M2648" i="12" s="1"/>
  <c r="L2656" i="12"/>
  <c r="M2656" i="12" s="1"/>
  <c r="L2664" i="12"/>
  <c r="M2664" i="12" s="1"/>
  <c r="L2672" i="12"/>
  <c r="M2672" i="12" s="1"/>
  <c r="L2680" i="12"/>
  <c r="M2680" i="12" s="1"/>
  <c r="L2688" i="12"/>
  <c r="M2688" i="12" s="1"/>
  <c r="L2696" i="12"/>
  <c r="M2696" i="12" s="1"/>
  <c r="L2704" i="12"/>
  <c r="M2704" i="12" s="1"/>
  <c r="L2712" i="12"/>
  <c r="M2712" i="12" s="1"/>
  <c r="L2649" i="12"/>
  <c r="M2649" i="12" s="1"/>
  <c r="L2657" i="12"/>
  <c r="M2657" i="12" s="1"/>
  <c r="L2665" i="12"/>
  <c r="M2665" i="12" s="1"/>
  <c r="L2673" i="12"/>
  <c r="M2673" i="12" s="1"/>
  <c r="L2681" i="12"/>
  <c r="M2681" i="12" s="1"/>
  <c r="L2689" i="12"/>
  <c r="M2689" i="12" s="1"/>
  <c r="L2697" i="12"/>
  <c r="M2697" i="12" s="1"/>
  <c r="L2705" i="12"/>
  <c r="M2705" i="12" s="1"/>
  <c r="L2713" i="12"/>
  <c r="M2713" i="12" s="1"/>
  <c r="L2642" i="12"/>
  <c r="M2642" i="12" s="1"/>
  <c r="L2650" i="12"/>
  <c r="M2650" i="12" s="1"/>
  <c r="L2658" i="12"/>
  <c r="M2658" i="12" s="1"/>
  <c r="L2666" i="12"/>
  <c r="M2666" i="12" s="1"/>
  <c r="L2674" i="12"/>
  <c r="M2674" i="12" s="1"/>
  <c r="L2682" i="12"/>
  <c r="M2682" i="12" s="1"/>
  <c r="L2690" i="12"/>
  <c r="M2690" i="12" s="1"/>
  <c r="L2698" i="12"/>
  <c r="M2698" i="12" s="1"/>
  <c r="L2706" i="12"/>
  <c r="M2706" i="12" s="1"/>
  <c r="L2644" i="12"/>
  <c r="M2644" i="12" s="1"/>
  <c r="L2652" i="12"/>
  <c r="M2652" i="12" s="1"/>
  <c r="L2660" i="12"/>
  <c r="M2660" i="12" s="1"/>
  <c r="L2668" i="12"/>
  <c r="M2668" i="12" s="1"/>
  <c r="L2676" i="12"/>
  <c r="M2676" i="12" s="1"/>
  <c r="L2684" i="12"/>
  <c r="M2684" i="12" s="1"/>
  <c r="L2692" i="12"/>
  <c r="M2692" i="12" s="1"/>
  <c r="L2700" i="12"/>
  <c r="M2700" i="12" s="1"/>
  <c r="L2708" i="12"/>
  <c r="M2708" i="12" s="1"/>
  <c r="L2645" i="12"/>
  <c r="M2645" i="12" s="1"/>
  <c r="L2653" i="12"/>
  <c r="M2653" i="12" s="1"/>
  <c r="L2661" i="12"/>
  <c r="M2661" i="12" s="1"/>
  <c r="L2669" i="12"/>
  <c r="M2669" i="12" s="1"/>
  <c r="L2677" i="12"/>
  <c r="M2677" i="12" s="1"/>
  <c r="L2685" i="12"/>
  <c r="M2685" i="12" s="1"/>
  <c r="L2693" i="12"/>
  <c r="M2693" i="12" s="1"/>
  <c r="L2701" i="12"/>
  <c r="M2701" i="12" s="1"/>
  <c r="L2709" i="12"/>
  <c r="M2709" i="12" s="1"/>
  <c r="L2691" i="12"/>
  <c r="M2691" i="12" s="1"/>
  <c r="L2699" i="12"/>
  <c r="M2699" i="12" s="1"/>
  <c r="L2643" i="12"/>
  <c r="M2643" i="12" s="1"/>
  <c r="L2707" i="12"/>
  <c r="M2707" i="12" s="1"/>
  <c r="L2651" i="12"/>
  <c r="M2651" i="12" s="1"/>
  <c r="L2659" i="12"/>
  <c r="M2659" i="12" s="1"/>
  <c r="L2667" i="12"/>
  <c r="M2667" i="12" s="1"/>
  <c r="L2675" i="12"/>
  <c r="M2675" i="12" s="1"/>
  <c r="L2683" i="12"/>
  <c r="M2683" i="12" s="1"/>
  <c r="L2434" i="12"/>
  <c r="M2434" i="12" s="1"/>
  <c r="L2438" i="12"/>
  <c r="M2438" i="12" s="1"/>
  <c r="L2446" i="12"/>
  <c r="M2446" i="12" s="1"/>
  <c r="L2454" i="12"/>
  <c r="M2454" i="12" s="1"/>
  <c r="L2439" i="12"/>
  <c r="M2439" i="12" s="1"/>
  <c r="L2447" i="12"/>
  <c r="M2447" i="12" s="1"/>
  <c r="L2455" i="12"/>
  <c r="M2455" i="12" s="1"/>
  <c r="L2440" i="12"/>
  <c r="M2440" i="12" s="1"/>
  <c r="L2448" i="12"/>
  <c r="M2448" i="12" s="1"/>
  <c r="L2432" i="12"/>
  <c r="M2432" i="12" s="1"/>
  <c r="L2441" i="12"/>
  <c r="M2441" i="12" s="1"/>
  <c r="L2449" i="12"/>
  <c r="M2449" i="12" s="1"/>
  <c r="L2433" i="12"/>
  <c r="M2433" i="12" s="1"/>
  <c r="L2442" i="12"/>
  <c r="M2442" i="12" s="1"/>
  <c r="L2450" i="12"/>
  <c r="M2450" i="12" s="1"/>
  <c r="L2436" i="12"/>
  <c r="M2436" i="12" s="1"/>
  <c r="L2444" i="12"/>
  <c r="M2444" i="12" s="1"/>
  <c r="L2452" i="12"/>
  <c r="M2452" i="12" s="1"/>
  <c r="L2437" i="12"/>
  <c r="M2437" i="12" s="1"/>
  <c r="L2445" i="12"/>
  <c r="M2445" i="12" s="1"/>
  <c r="L2453" i="12"/>
  <c r="M2453" i="12" s="1"/>
  <c r="L2435" i="12"/>
  <c r="M2435" i="12" s="1"/>
  <c r="L2443" i="12"/>
  <c r="M2443" i="12" s="1"/>
  <c r="L2451" i="12"/>
  <c r="M2451" i="12" s="1"/>
  <c r="L1494" i="12"/>
  <c r="M1494" i="12" s="1"/>
  <c r="L1558" i="12"/>
  <c r="M1558" i="12" s="1"/>
  <c r="L1551" i="12"/>
  <c r="M1551" i="12" s="1"/>
  <c r="L1552" i="12"/>
  <c r="M1552" i="12" s="1"/>
  <c r="L1553" i="12"/>
  <c r="M1553" i="12" s="1"/>
  <c r="L1554" i="12"/>
  <c r="M1554" i="12" s="1"/>
  <c r="L1555" i="12"/>
  <c r="M1555" i="12" s="1"/>
  <c r="L1556" i="12"/>
  <c r="M1556" i="12" s="1"/>
  <c r="L1493" i="12"/>
  <c r="M1493" i="12" s="1"/>
  <c r="L5000" i="12"/>
  <c r="M5000" i="12" s="1"/>
  <c r="L5166" i="12"/>
  <c r="M5166" i="12" s="1"/>
  <c r="L5404" i="12"/>
  <c r="M5404" i="12" s="1"/>
  <c r="L5476" i="12"/>
  <c r="M5476" i="12" s="1"/>
  <c r="L5628" i="12"/>
  <c r="M5628" i="12" s="1"/>
  <c r="L6020" i="12"/>
  <c r="M6020" i="12" s="1"/>
  <c r="L1108" i="12"/>
  <c r="M1108" i="12" s="1"/>
  <c r="L1054" i="12"/>
  <c r="M1054" i="12" s="1"/>
  <c r="L1053" i="12"/>
  <c r="M1053" i="12" s="1"/>
  <c r="L1107" i="12"/>
  <c r="M1107" i="12" s="1"/>
  <c r="L1106" i="12"/>
  <c r="M1106" i="12" s="1"/>
  <c r="L1105" i="12"/>
  <c r="M1105" i="12" s="1"/>
  <c r="L1104" i="12"/>
  <c r="M1104" i="12" s="1"/>
  <c r="L1103" i="12"/>
  <c r="M1103" i="12" s="1"/>
  <c r="L2326" i="12"/>
  <c r="M2326" i="12" s="1"/>
  <c r="L2318" i="12"/>
  <c r="M2318" i="12" s="1"/>
  <c r="L2329" i="12"/>
  <c r="M2329" i="12" s="1"/>
  <c r="L2320" i="12"/>
  <c r="M2320" i="12" s="1"/>
  <c r="L2317" i="12"/>
  <c r="M2317" i="12" s="1"/>
  <c r="L2308" i="12"/>
  <c r="M2308" i="12" s="1"/>
  <c r="L2299" i="12"/>
  <c r="M2299" i="12" s="1"/>
  <c r="L2290" i="12"/>
  <c r="M2290" i="12" s="1"/>
  <c r="L3920" i="12"/>
  <c r="M3920" i="12" s="1"/>
  <c r="L3927" i="12"/>
  <c r="M3927" i="12" s="1"/>
  <c r="L3863" i="12"/>
  <c r="M3863" i="12" s="1"/>
  <c r="L3870" i="12"/>
  <c r="M3870" i="12" s="1"/>
  <c r="L3877" i="12"/>
  <c r="M3877" i="12" s="1"/>
  <c r="L3884" i="12"/>
  <c r="M3884" i="12" s="1"/>
  <c r="L3891" i="12"/>
  <c r="M3891" i="12" s="1"/>
  <c r="L3898" i="12"/>
  <c r="M3898" i="12" s="1"/>
  <c r="L3897" i="12"/>
  <c r="M3897" i="12" s="1"/>
  <c r="L4865" i="12"/>
  <c r="M4865" i="12" s="1"/>
  <c r="L4878" i="12"/>
  <c r="M4878" i="12" s="1"/>
  <c r="L4892" i="12"/>
  <c r="M4892" i="12" s="1"/>
  <c r="L4867" i="12"/>
  <c r="M4867" i="12" s="1"/>
  <c r="L4932" i="12"/>
  <c r="M4932" i="12" s="1"/>
  <c r="L5047" i="12"/>
  <c r="M5047" i="12" s="1"/>
  <c r="L5204" i="12"/>
  <c r="M5204" i="12" s="1"/>
  <c r="L5333" i="12"/>
  <c r="M5333" i="12" s="1"/>
  <c r="L5397" i="12"/>
  <c r="M5397" i="12" s="1"/>
  <c r="L5461" i="12"/>
  <c r="M5461" i="12" s="1"/>
  <c r="L5525" i="12"/>
  <c r="M5525" i="12" s="1"/>
  <c r="L5589" i="12"/>
  <c r="M5589" i="12" s="1"/>
  <c r="L5653" i="12"/>
  <c r="M5653" i="12" s="1"/>
  <c r="L5781" i="12"/>
  <c r="M5781" i="12" s="1"/>
  <c r="L5909" i="12"/>
  <c r="M5909" i="12" s="1"/>
  <c r="L6037" i="12"/>
  <c r="M6037" i="12" s="1"/>
  <c r="L1365" i="12"/>
  <c r="M1365" i="12" s="1"/>
  <c r="L1420" i="12"/>
  <c r="M1420" i="12" s="1"/>
  <c r="L1427" i="12"/>
  <c r="M1427" i="12" s="1"/>
  <c r="L1363" i="12"/>
  <c r="M1363" i="12" s="1"/>
  <c r="L1370" i="12"/>
  <c r="M1370" i="12" s="1"/>
  <c r="L1377" i="12"/>
  <c r="M1377" i="12" s="1"/>
  <c r="L1376" i="12"/>
  <c r="M1376" i="12" s="1"/>
  <c r="L1375" i="12"/>
  <c r="M1375" i="12" s="1"/>
  <c r="L1374" i="12"/>
  <c r="M1374" i="12" s="1"/>
  <c r="L1889" i="12"/>
  <c r="M1889" i="12" s="1"/>
  <c r="L1872" i="12"/>
  <c r="M1872" i="12" s="1"/>
  <c r="L1860" i="12"/>
  <c r="M1860" i="12" s="1"/>
  <c r="L1892" i="12"/>
  <c r="M1892" i="12" s="1"/>
  <c r="L1875" i="12"/>
  <c r="M1875" i="12" s="1"/>
  <c r="L1852" i="12"/>
  <c r="M1852" i="12" s="1"/>
  <c r="L1850" i="12"/>
  <c r="M1850" i="12" s="1"/>
  <c r="L1855" i="12"/>
  <c r="M1855" i="12" s="1"/>
  <c r="L3028" i="12"/>
  <c r="M3028" i="12" s="1"/>
  <c r="L3027" i="12"/>
  <c r="M3027" i="12" s="1"/>
  <c r="L3026" i="12"/>
  <c r="M3026" i="12" s="1"/>
  <c r="L3025" i="12"/>
  <c r="M3025" i="12" s="1"/>
  <c r="L3024" i="12"/>
  <c r="M3024" i="12" s="1"/>
  <c r="L3023" i="12"/>
  <c r="M3023" i="12" s="1"/>
  <c r="L3030" i="12"/>
  <c r="M3030" i="12" s="1"/>
  <c r="L3029" i="12"/>
  <c r="M3029" i="12" s="1"/>
  <c r="L5028" i="12"/>
  <c r="M5028" i="12" s="1"/>
  <c r="L5187" i="12"/>
  <c r="M5187" i="12" s="1"/>
  <c r="L5254" i="12"/>
  <c r="M5254" i="12" s="1"/>
  <c r="L5318" i="12"/>
  <c r="M5318" i="12" s="1"/>
  <c r="L5382" i="12"/>
  <c r="M5382" i="12" s="1"/>
  <c r="L5446" i="12"/>
  <c r="M5446" i="12" s="1"/>
  <c r="L5510" i="12"/>
  <c r="M5510" i="12" s="1"/>
  <c r="L5574" i="12"/>
  <c r="M5574" i="12" s="1"/>
  <c r="L5638" i="12"/>
  <c r="M5638" i="12" s="1"/>
  <c r="L5766" i="12"/>
  <c r="M5766" i="12" s="1"/>
  <c r="L5894" i="12"/>
  <c r="M5894" i="12" s="1"/>
  <c r="L6022" i="12"/>
  <c r="M6022" i="12" s="1"/>
  <c r="L1445" i="12"/>
  <c r="M1445" i="12" s="1"/>
  <c r="L1484" i="12"/>
  <c r="M1484" i="12" s="1"/>
  <c r="L1491" i="12"/>
  <c r="M1491" i="12" s="1"/>
  <c r="L1490" i="12"/>
  <c r="M1490" i="12" s="1"/>
  <c r="L1489" i="12"/>
  <c r="M1489" i="12" s="1"/>
  <c r="L1472" i="12"/>
  <c r="M1472" i="12" s="1"/>
  <c r="L1463" i="12"/>
  <c r="M1463" i="12" s="1"/>
  <c r="L1454" i="12"/>
  <c r="M1454" i="12" s="1"/>
  <c r="L1541" i="12"/>
  <c r="M1541" i="12" s="1"/>
  <c r="L1516" i="12"/>
  <c r="M1516" i="12" s="1"/>
  <c r="L1507" i="12"/>
  <c r="M1507" i="12" s="1"/>
  <c r="L1498" i="12"/>
  <c r="M1498" i="12" s="1"/>
  <c r="L1544" i="12"/>
  <c r="M1544" i="12" s="1"/>
  <c r="L1535" i="12"/>
  <c r="M1535" i="12" s="1"/>
  <c r="L1534" i="12"/>
  <c r="M1534" i="12" s="1"/>
  <c r="L2047" i="12"/>
  <c r="M2047" i="12" s="1"/>
  <c r="L2072" i="12"/>
  <c r="M2072" i="12" s="1"/>
  <c r="L2046" i="12"/>
  <c r="M2046" i="12" s="1"/>
  <c r="L2076" i="12"/>
  <c r="M2076" i="12" s="1"/>
  <c r="L3068" i="12"/>
  <c r="M3068" i="12" s="1"/>
  <c r="L3066" i="12"/>
  <c r="M3066" i="12" s="1"/>
  <c r="L3064" i="12"/>
  <c r="M3064" i="12" s="1"/>
  <c r="L3062" i="12"/>
  <c r="M3062" i="12" s="1"/>
  <c r="L4641" i="12"/>
  <c r="M4641" i="12" s="1"/>
  <c r="L4647" i="12"/>
  <c r="M4647" i="12" s="1"/>
  <c r="L4645" i="12"/>
  <c r="M4645" i="12" s="1"/>
  <c r="L4643" i="12"/>
  <c r="M4643" i="12" s="1"/>
  <c r="L4825" i="12"/>
  <c r="M4825" i="12" s="1"/>
  <c r="L4814" i="12"/>
  <c r="M4814" i="12" s="1"/>
  <c r="L4827" i="12"/>
  <c r="M4827" i="12" s="1"/>
  <c r="L4992" i="12"/>
  <c r="M4992" i="12" s="1"/>
  <c r="L5188" i="12"/>
  <c r="M5188" i="12" s="1"/>
  <c r="L5567" i="12"/>
  <c r="M5567" i="12" s="1"/>
  <c r="L5352" i="12"/>
  <c r="M5352" i="12" s="1"/>
  <c r="L5524" i="12"/>
  <c r="M5524" i="12" s="1"/>
  <c r="L5379" i="12"/>
  <c r="M5379" i="12" s="1"/>
  <c r="L5426" i="12"/>
  <c r="M5426" i="12" s="1"/>
  <c r="L5369" i="12"/>
  <c r="M5369" i="12" s="1"/>
  <c r="L5376" i="12"/>
  <c r="M5376" i="12" s="1"/>
  <c r="L5415" i="12"/>
  <c r="M5415" i="12" s="1"/>
  <c r="L5371" i="12"/>
  <c r="M5371" i="12" s="1"/>
  <c r="L5418" i="12"/>
  <c r="M5418" i="12" s="1"/>
  <c r="L5425" i="12"/>
  <c r="M5425" i="12" s="1"/>
  <c r="L5368" i="12"/>
  <c r="M5368" i="12" s="1"/>
  <c r="L5407" i="12"/>
  <c r="M5407" i="12" s="1"/>
  <c r="L5427" i="12"/>
  <c r="M5427" i="12" s="1"/>
  <c r="L5410" i="12"/>
  <c r="M5410" i="12" s="1"/>
  <c r="L5417" i="12"/>
  <c r="M5417" i="12" s="1"/>
  <c r="L5424" i="12"/>
  <c r="M5424" i="12" s="1"/>
  <c r="L5399" i="12"/>
  <c r="M5399" i="12" s="1"/>
  <c r="L5419" i="12"/>
  <c r="M5419" i="12" s="1"/>
  <c r="L5402" i="12"/>
  <c r="M5402" i="12" s="1"/>
  <c r="L5409" i="12"/>
  <c r="M5409" i="12" s="1"/>
  <c r="L5411" i="12"/>
  <c r="M5411" i="12" s="1"/>
  <c r="L5394" i="12"/>
  <c r="M5394" i="12" s="1"/>
  <c r="L5401" i="12"/>
  <c r="M5401" i="12" s="1"/>
  <c r="L5408" i="12"/>
  <c r="M5408" i="12" s="1"/>
  <c r="L5372" i="12"/>
  <c r="M5372" i="12" s="1"/>
  <c r="L5403" i="12"/>
  <c r="M5403" i="12" s="1"/>
  <c r="L5386" i="12"/>
  <c r="M5386" i="12" s="1"/>
  <c r="L5393" i="12"/>
  <c r="M5393" i="12" s="1"/>
  <c r="L5400" i="12"/>
  <c r="M5400" i="12" s="1"/>
  <c r="L5395" i="12"/>
  <c r="M5395" i="12" s="1"/>
  <c r="L5378" i="12"/>
  <c r="M5378" i="12" s="1"/>
  <c r="L5385" i="12"/>
  <c r="M5385" i="12" s="1"/>
  <c r="L5392" i="12"/>
  <c r="M5392" i="12" s="1"/>
  <c r="L5367" i="12"/>
  <c r="M5367" i="12" s="1"/>
  <c r="L5387" i="12"/>
  <c r="M5387" i="12" s="1"/>
  <c r="L5370" i="12"/>
  <c r="M5370" i="12" s="1"/>
  <c r="L5377" i="12"/>
  <c r="M5377" i="12" s="1"/>
  <c r="L5384" i="12"/>
  <c r="M5384" i="12" s="1"/>
  <c r="L2926" i="12"/>
  <c r="M2926" i="12" s="1"/>
  <c r="L2935" i="12"/>
  <c r="M2935" i="12" s="1"/>
  <c r="L2944" i="12"/>
  <c r="M2944" i="12" s="1"/>
  <c r="L2948" i="12"/>
  <c r="M2948" i="12" s="1"/>
  <c r="L2949" i="12"/>
  <c r="M2949" i="12" s="1"/>
  <c r="L2989" i="12"/>
  <c r="M2989" i="12" s="1"/>
  <c r="L2983" i="12"/>
  <c r="M2983" i="12" s="1"/>
  <c r="L2985" i="12"/>
  <c r="M2985" i="12" s="1"/>
  <c r="L2987" i="12"/>
  <c r="M2987" i="12" s="1"/>
  <c r="L2934" i="12"/>
  <c r="M2934" i="12" s="1"/>
  <c r="L2943" i="12"/>
  <c r="M2943" i="12" s="1"/>
  <c r="L2952" i="12"/>
  <c r="M2952" i="12" s="1"/>
  <c r="L2956" i="12"/>
  <c r="M2956" i="12" s="1"/>
  <c r="L2957" i="12"/>
  <c r="M2957" i="12" s="1"/>
  <c r="L2939" i="12"/>
  <c r="M2939" i="12" s="1"/>
  <c r="L2923" i="12"/>
  <c r="M2923" i="12" s="1"/>
  <c r="L2930" i="12"/>
  <c r="M2930" i="12" s="1"/>
  <c r="L2937" i="12"/>
  <c r="M2937" i="12" s="1"/>
  <c r="L2942" i="12"/>
  <c r="M2942" i="12" s="1"/>
  <c r="L2951" i="12"/>
  <c r="M2951" i="12" s="1"/>
  <c r="L2960" i="12"/>
  <c r="M2960" i="12" s="1"/>
  <c r="L2964" i="12"/>
  <c r="M2964" i="12" s="1"/>
  <c r="L2965" i="12"/>
  <c r="M2965" i="12" s="1"/>
  <c r="L2962" i="12"/>
  <c r="M2962" i="12" s="1"/>
  <c r="L2946" i="12"/>
  <c r="M2946" i="12" s="1"/>
  <c r="L2953" i="12"/>
  <c r="M2953" i="12" s="1"/>
  <c r="L2955" i="12"/>
  <c r="M2955" i="12" s="1"/>
  <c r="L2950" i="12"/>
  <c r="M2950" i="12" s="1"/>
  <c r="L2959" i="12"/>
  <c r="M2959" i="12" s="1"/>
  <c r="L2968" i="12"/>
  <c r="M2968" i="12" s="1"/>
  <c r="L2972" i="12"/>
  <c r="M2972" i="12" s="1"/>
  <c r="L2973" i="12"/>
  <c r="M2973" i="12" s="1"/>
  <c r="L2982" i="12"/>
  <c r="M2982" i="12" s="1"/>
  <c r="L2969" i="12"/>
  <c r="M2969" i="12" s="1"/>
  <c r="L2971" i="12"/>
  <c r="M2971" i="12" s="1"/>
  <c r="L2978" i="12"/>
  <c r="M2978" i="12" s="1"/>
  <c r="L2958" i="12"/>
  <c r="M2958" i="12" s="1"/>
  <c r="L2967" i="12"/>
  <c r="M2967" i="12" s="1"/>
  <c r="L2976" i="12"/>
  <c r="M2976" i="12" s="1"/>
  <c r="L2980" i="12"/>
  <c r="M2980" i="12" s="1"/>
  <c r="L2981" i="12"/>
  <c r="M2981" i="12" s="1"/>
  <c r="L2990" i="12"/>
  <c r="M2990" i="12" s="1"/>
  <c r="L2984" i="12"/>
  <c r="M2984" i="12" s="1"/>
  <c r="L2986" i="12"/>
  <c r="M2986" i="12" s="1"/>
  <c r="L2988" i="12"/>
  <c r="M2988" i="12" s="1"/>
  <c r="L2966" i="12"/>
  <c r="M2966" i="12" s="1"/>
  <c r="L2975" i="12"/>
  <c r="M2975" i="12" s="1"/>
  <c r="L2924" i="12"/>
  <c r="M2924" i="12" s="1"/>
  <c r="L2925" i="12"/>
  <c r="M2925" i="12" s="1"/>
  <c r="L2938" i="12"/>
  <c r="M2938" i="12" s="1"/>
  <c r="L2922" i="12"/>
  <c r="M2922" i="12" s="1"/>
  <c r="L2929" i="12"/>
  <c r="M2929" i="12" s="1"/>
  <c r="L2931" i="12"/>
  <c r="M2931" i="12" s="1"/>
  <c r="L2974" i="12"/>
  <c r="M2974" i="12" s="1"/>
  <c r="L2928" i="12"/>
  <c r="M2928" i="12" s="1"/>
  <c r="L2932" i="12"/>
  <c r="M2932" i="12" s="1"/>
  <c r="L2933" i="12"/>
  <c r="M2933" i="12" s="1"/>
  <c r="L2961" i="12"/>
  <c r="M2961" i="12" s="1"/>
  <c r="L2945" i="12"/>
  <c r="M2945" i="12" s="1"/>
  <c r="L2947" i="12"/>
  <c r="M2947" i="12" s="1"/>
  <c r="L2954" i="12"/>
  <c r="M2954" i="12" s="1"/>
  <c r="L2927" i="12"/>
  <c r="M2927" i="12" s="1"/>
  <c r="L2936" i="12"/>
  <c r="M2936" i="12" s="1"/>
  <c r="L2940" i="12"/>
  <c r="M2940" i="12" s="1"/>
  <c r="L2941" i="12"/>
  <c r="M2941" i="12" s="1"/>
  <c r="L2979" i="12"/>
  <c r="M2979" i="12" s="1"/>
  <c r="L2963" i="12"/>
  <c r="M2963" i="12" s="1"/>
  <c r="L2970" i="12"/>
  <c r="M2970" i="12" s="1"/>
  <c r="L2977" i="12"/>
  <c r="M2977" i="12" s="1"/>
  <c r="L5332" i="12"/>
  <c r="M5332" i="12" s="1"/>
  <c r="L5315" i="12"/>
  <c r="M5315" i="12" s="1"/>
  <c r="L5298" i="12"/>
  <c r="M5298" i="12" s="1"/>
  <c r="L5305" i="12"/>
  <c r="M5305" i="12" s="1"/>
  <c r="L5312" i="12"/>
  <c r="M5312" i="12" s="1"/>
  <c r="L5307" i="12"/>
  <c r="M5307" i="12" s="1"/>
  <c r="L5297" i="12"/>
  <c r="M5297" i="12" s="1"/>
  <c r="L5304" i="12"/>
  <c r="M5304" i="12" s="1"/>
  <c r="L5299" i="12"/>
  <c r="M5299" i="12" s="1"/>
  <c r="L5296" i="12"/>
  <c r="M5296" i="12" s="1"/>
  <c r="L5300" i="12"/>
  <c r="M5300" i="12" s="1"/>
  <c r="L5314" i="12"/>
  <c r="M5314" i="12" s="1"/>
  <c r="L5303" i="12"/>
  <c r="M5303" i="12" s="1"/>
  <c r="L5306" i="12"/>
  <c r="M5306" i="12" s="1"/>
  <c r="L5313" i="12"/>
  <c r="M5313" i="12" s="1"/>
  <c r="L2035" i="12"/>
  <c r="M2035" i="12" s="1"/>
  <c r="L2043" i="12"/>
  <c r="M2043" i="12" s="1"/>
  <c r="L2034" i="12"/>
  <c r="M2034" i="12" s="1"/>
  <c r="L2051" i="12"/>
  <c r="M2051" i="12" s="1"/>
  <c r="L2068" i="12"/>
  <c r="M2068" i="12" s="1"/>
  <c r="L2030" i="12"/>
  <c r="M2030" i="12" s="1"/>
  <c r="L2048" i="12"/>
  <c r="M2048" i="12" s="1"/>
  <c r="L2065" i="12"/>
  <c r="M2065" i="12" s="1"/>
  <c r="L5175" i="12"/>
  <c r="M5175" i="12" s="1"/>
  <c r="L5340" i="12"/>
  <c r="M5340" i="12" s="1"/>
  <c r="L5412" i="12"/>
  <c r="M5412" i="12" s="1"/>
  <c r="L5484" i="12"/>
  <c r="M5484" i="12" s="1"/>
  <c r="L5564" i="12"/>
  <c r="M5564" i="12" s="1"/>
  <c r="L5636" i="12"/>
  <c r="M5636" i="12" s="1"/>
  <c r="L6028" i="12"/>
  <c r="M6028" i="12" s="1"/>
  <c r="L1110" i="12"/>
  <c r="M1110" i="12" s="1"/>
  <c r="L1109" i="12"/>
  <c r="M1109" i="12" s="1"/>
  <c r="L1100" i="12"/>
  <c r="M1100" i="12" s="1"/>
  <c r="L1099" i="12"/>
  <c r="M1099" i="12" s="1"/>
  <c r="L1098" i="12"/>
  <c r="M1098" i="12" s="1"/>
  <c r="L1097" i="12"/>
  <c r="M1097" i="12" s="1"/>
  <c r="L1096" i="12"/>
  <c r="M1096" i="12" s="1"/>
  <c r="L1095" i="12"/>
  <c r="M1095" i="12" s="1"/>
  <c r="L2294" i="12"/>
  <c r="M2294" i="12" s="1"/>
  <c r="L2286" i="12"/>
  <c r="M2286" i="12" s="1"/>
  <c r="L2321" i="12"/>
  <c r="M2321" i="12" s="1"/>
  <c r="L2312" i="12"/>
  <c r="M2312" i="12" s="1"/>
  <c r="L2309" i="12"/>
  <c r="M2309" i="12" s="1"/>
  <c r="L2300" i="12"/>
  <c r="M2300" i="12" s="1"/>
  <c r="L2291" i="12"/>
  <c r="M2291" i="12" s="1"/>
  <c r="L2282" i="12"/>
  <c r="M2282" i="12" s="1"/>
  <c r="L3912" i="12"/>
  <c r="M3912" i="12" s="1"/>
  <c r="L3919" i="12"/>
  <c r="M3919" i="12" s="1"/>
  <c r="L3926" i="12"/>
  <c r="M3926" i="12" s="1"/>
  <c r="L3862" i="12"/>
  <c r="M3862" i="12" s="1"/>
  <c r="L3869" i="12"/>
  <c r="M3869" i="12" s="1"/>
  <c r="L3876" i="12"/>
  <c r="M3876" i="12" s="1"/>
  <c r="L3883" i="12"/>
  <c r="M3883" i="12" s="1"/>
  <c r="L3890" i="12"/>
  <c r="M3890" i="12" s="1"/>
  <c r="L3889" i="12"/>
  <c r="M3889" i="12" s="1"/>
  <c r="L4895" i="12"/>
  <c r="M4895" i="12" s="1"/>
  <c r="L4870" i="12"/>
  <c r="M4870" i="12" s="1"/>
  <c r="L4884" i="12"/>
  <c r="M4884" i="12" s="1"/>
  <c r="L4859" i="12"/>
  <c r="M4859" i="12" s="1"/>
  <c r="L5213" i="12"/>
  <c r="M5213" i="12" s="1"/>
  <c r="L5341" i="12"/>
  <c r="M5341" i="12" s="1"/>
  <c r="L5405" i="12"/>
  <c r="M5405" i="12" s="1"/>
  <c r="L5469" i="12"/>
  <c r="M5469" i="12" s="1"/>
  <c r="L5533" i="12"/>
  <c r="M5533" i="12" s="1"/>
  <c r="L5597" i="12"/>
  <c r="M5597" i="12" s="1"/>
  <c r="L5917" i="12"/>
  <c r="M5917" i="12" s="1"/>
  <c r="L6045" i="12"/>
  <c r="M6045" i="12" s="1"/>
  <c r="L1381" i="12"/>
  <c r="M1381" i="12" s="1"/>
  <c r="L1412" i="12"/>
  <c r="M1412" i="12" s="1"/>
  <c r="L1419" i="12"/>
  <c r="M1419" i="12" s="1"/>
  <c r="L1426" i="12"/>
  <c r="M1426" i="12" s="1"/>
  <c r="L1362" i="12"/>
  <c r="M1362" i="12" s="1"/>
  <c r="L1369" i="12"/>
  <c r="M1369" i="12" s="1"/>
  <c r="L1368" i="12"/>
  <c r="M1368" i="12" s="1"/>
  <c r="L1367" i="12"/>
  <c r="M1367" i="12" s="1"/>
  <c r="L1366" i="12"/>
  <c r="M1366" i="12" s="1"/>
  <c r="L1881" i="12"/>
  <c r="M1881" i="12" s="1"/>
  <c r="L1862" i="12"/>
  <c r="M1862" i="12" s="1"/>
  <c r="L1844" i="12"/>
  <c r="M1844" i="12" s="1"/>
  <c r="L1884" i="12"/>
  <c r="M1884" i="12" s="1"/>
  <c r="L1867" i="12"/>
  <c r="M1867" i="12" s="1"/>
  <c r="L1833" i="12"/>
  <c r="M1833" i="12" s="1"/>
  <c r="L1842" i="12"/>
  <c r="M1842" i="12" s="1"/>
  <c r="L1847" i="12"/>
  <c r="M1847" i="12" s="1"/>
  <c r="L3020" i="12"/>
  <c r="M3020" i="12" s="1"/>
  <c r="L3019" i="12"/>
  <c r="M3019" i="12" s="1"/>
  <c r="L3018" i="12"/>
  <c r="M3018" i="12" s="1"/>
  <c r="L3017" i="12"/>
  <c r="M3017" i="12" s="1"/>
  <c r="L3016" i="12"/>
  <c r="M3016" i="12" s="1"/>
  <c r="L3015" i="12"/>
  <c r="M3015" i="12" s="1"/>
  <c r="L3022" i="12"/>
  <c r="M3022" i="12" s="1"/>
  <c r="L3021" i="12"/>
  <c r="M3021" i="12" s="1"/>
  <c r="L4856" i="12"/>
  <c r="M4856" i="12" s="1"/>
  <c r="L5038" i="12"/>
  <c r="M5038" i="12" s="1"/>
  <c r="L5196" i="12"/>
  <c r="M5196" i="12" s="1"/>
  <c r="L5390" i="12"/>
  <c r="M5390" i="12" s="1"/>
  <c r="L5454" i="12"/>
  <c r="M5454" i="12" s="1"/>
  <c r="L5518" i="12"/>
  <c r="M5518" i="12" s="1"/>
  <c r="L5582" i="12"/>
  <c r="M5582" i="12" s="1"/>
  <c r="L5646" i="12"/>
  <c r="M5646" i="12" s="1"/>
  <c r="L5774" i="12"/>
  <c r="M5774" i="12" s="1"/>
  <c r="L5902" i="12"/>
  <c r="M5902" i="12" s="1"/>
  <c r="L6030" i="12"/>
  <c r="M6030" i="12" s="1"/>
  <c r="L1437" i="12"/>
  <c r="M1437" i="12" s="1"/>
  <c r="L1476" i="12"/>
  <c r="M1476" i="12" s="1"/>
  <c r="L1483" i="12"/>
  <c r="M1483" i="12" s="1"/>
  <c r="L1482" i="12"/>
  <c r="M1482" i="12" s="1"/>
  <c r="L1473" i="12"/>
  <c r="M1473" i="12" s="1"/>
  <c r="L1464" i="12"/>
  <c r="M1464" i="12" s="1"/>
  <c r="L1455" i="12"/>
  <c r="M1455" i="12" s="1"/>
  <c r="L1533" i="12"/>
  <c r="M1533" i="12" s="1"/>
  <c r="L1508" i="12"/>
  <c r="M1508" i="12" s="1"/>
  <c r="L1499" i="12"/>
  <c r="M1499" i="12" s="1"/>
  <c r="L1545" i="12"/>
  <c r="M1545" i="12" s="1"/>
  <c r="L1536" i="12"/>
  <c r="M1536" i="12" s="1"/>
  <c r="L1527" i="12"/>
  <c r="M1527" i="12" s="1"/>
  <c r="L1526" i="12"/>
  <c r="M1526" i="12" s="1"/>
  <c r="L2039" i="12"/>
  <c r="M2039" i="12" s="1"/>
  <c r="L2064" i="12"/>
  <c r="M2064" i="12" s="1"/>
  <c r="L2038" i="12"/>
  <c r="M2038" i="12" s="1"/>
  <c r="L2060" i="12"/>
  <c r="M2060" i="12" s="1"/>
  <c r="L2066" i="12"/>
  <c r="M2066" i="12" s="1"/>
  <c r="L3060" i="12"/>
  <c r="M3060" i="12" s="1"/>
  <c r="L3058" i="12"/>
  <c r="M3058" i="12" s="1"/>
  <c r="L3056" i="12"/>
  <c r="M3056" i="12" s="1"/>
  <c r="L3109" i="12"/>
  <c r="M3109" i="12" s="1"/>
  <c r="L4633" i="12"/>
  <c r="M4633" i="12" s="1"/>
  <c r="L4639" i="12"/>
  <c r="M4639" i="12" s="1"/>
  <c r="L4637" i="12"/>
  <c r="M4637" i="12" s="1"/>
  <c r="L4635" i="12"/>
  <c r="M4635" i="12" s="1"/>
  <c r="L4817" i="12"/>
  <c r="M4817" i="12" s="1"/>
  <c r="L4853" i="12"/>
  <c r="M4853" i="12" s="1"/>
  <c r="L5019" i="12"/>
  <c r="M5019" i="12" s="1"/>
  <c r="L5197" i="12"/>
  <c r="M5197" i="12" s="1"/>
  <c r="L5295" i="12"/>
  <c r="M5295" i="12" s="1"/>
  <c r="L5423" i="12"/>
  <c r="M5423" i="12" s="1"/>
  <c r="L5583" i="12"/>
  <c r="M5583" i="12" s="1"/>
  <c r="L5416" i="12"/>
  <c r="M5416" i="12" s="1"/>
  <c r="L6012" i="12"/>
  <c r="M6012" i="12" s="1"/>
  <c r="L4410" i="12"/>
  <c r="M4410" i="12" s="1"/>
  <c r="L4372" i="12"/>
  <c r="M4372" i="12" s="1"/>
  <c r="L4389" i="12"/>
  <c r="M4389" i="12" s="1"/>
  <c r="L4406" i="12"/>
  <c r="M4406" i="12" s="1"/>
  <c r="L4376" i="12"/>
  <c r="M4376" i="12" s="1"/>
  <c r="L4393" i="12"/>
  <c r="M4393" i="12" s="1"/>
  <c r="L4418" i="12"/>
  <c r="M4418" i="12" s="1"/>
  <c r="L4380" i="12"/>
  <c r="M4380" i="12" s="1"/>
  <c r="L4397" i="12"/>
  <c r="M4397" i="12" s="1"/>
  <c r="L4414" i="12"/>
  <c r="M4414" i="12" s="1"/>
  <c r="L4384" i="12"/>
  <c r="M4384" i="12" s="1"/>
  <c r="L4401" i="12"/>
  <c r="M4401" i="12" s="1"/>
  <c r="L4379" i="12"/>
  <c r="M4379" i="12" s="1"/>
  <c r="L4388" i="12"/>
  <c r="M4388" i="12" s="1"/>
  <c r="L4405" i="12"/>
  <c r="M4405" i="12" s="1"/>
  <c r="L4375" i="12"/>
  <c r="M4375" i="12" s="1"/>
  <c r="L4392" i="12"/>
  <c r="M4392" i="12" s="1"/>
  <c r="L4409" i="12"/>
  <c r="M4409" i="12" s="1"/>
  <c r="L4387" i="12"/>
  <c r="M4387" i="12" s="1"/>
  <c r="L4396" i="12"/>
  <c r="M4396" i="12" s="1"/>
  <c r="L4413" i="12"/>
  <c r="M4413" i="12" s="1"/>
  <c r="L4383" i="12"/>
  <c r="M4383" i="12" s="1"/>
  <c r="L4400" i="12"/>
  <c r="M4400" i="12" s="1"/>
  <c r="L4417" i="12"/>
  <c r="M4417" i="12" s="1"/>
  <c r="L4378" i="12"/>
  <c r="M4378" i="12" s="1"/>
  <c r="L4395" i="12"/>
  <c r="M4395" i="12" s="1"/>
  <c r="L4404" i="12"/>
  <c r="M4404" i="12" s="1"/>
  <c r="L4374" i="12"/>
  <c r="M4374" i="12" s="1"/>
  <c r="L4391" i="12"/>
  <c r="M4391" i="12" s="1"/>
  <c r="L4408" i="12"/>
  <c r="M4408" i="12" s="1"/>
  <c r="L4386" i="12"/>
  <c r="M4386" i="12" s="1"/>
  <c r="L4403" i="12"/>
  <c r="M4403" i="12" s="1"/>
  <c r="L4412" i="12"/>
  <c r="M4412" i="12" s="1"/>
  <c r="L4382" i="12"/>
  <c r="M4382" i="12" s="1"/>
  <c r="L4399" i="12"/>
  <c r="M4399" i="12" s="1"/>
  <c r="L4416" i="12"/>
  <c r="M4416" i="12" s="1"/>
  <c r="L4394" i="12"/>
  <c r="M4394" i="12" s="1"/>
  <c r="L4411" i="12"/>
  <c r="M4411" i="12" s="1"/>
  <c r="L4373" i="12"/>
  <c r="M4373" i="12" s="1"/>
  <c r="L4390" i="12"/>
  <c r="M4390" i="12" s="1"/>
  <c r="L4407" i="12"/>
  <c r="M4407" i="12" s="1"/>
  <c r="L4377" i="12"/>
  <c r="M4377" i="12" s="1"/>
  <c r="L4402" i="12"/>
  <c r="M4402" i="12" s="1"/>
  <c r="L4419" i="12"/>
  <c r="M4419" i="12" s="1"/>
  <c r="L4381" i="12"/>
  <c r="M4381" i="12" s="1"/>
  <c r="L4398" i="12"/>
  <c r="M4398" i="12" s="1"/>
  <c r="L4415" i="12"/>
  <c r="M4415" i="12" s="1"/>
  <c r="L4385" i="12"/>
  <c r="M4385" i="12" s="1"/>
  <c r="L4082" i="12"/>
  <c r="M4082" i="12" s="1"/>
  <c r="L4090" i="12"/>
  <c r="M4090" i="12" s="1"/>
  <c r="L4098" i="12"/>
  <c r="M4098" i="12" s="1"/>
  <c r="L4106" i="12"/>
  <c r="M4106" i="12" s="1"/>
  <c r="L4114" i="12"/>
  <c r="M4114" i="12" s="1"/>
  <c r="L4122" i="12"/>
  <c r="M4122" i="12" s="1"/>
  <c r="L4083" i="12"/>
  <c r="M4083" i="12" s="1"/>
  <c r="L4091" i="12"/>
  <c r="M4091" i="12" s="1"/>
  <c r="L4099" i="12"/>
  <c r="M4099" i="12" s="1"/>
  <c r="L4107" i="12"/>
  <c r="M4107" i="12" s="1"/>
  <c r="L4115" i="12"/>
  <c r="M4115" i="12" s="1"/>
  <c r="L4123" i="12"/>
  <c r="M4123" i="12" s="1"/>
  <c r="L4084" i="12"/>
  <c r="M4084" i="12" s="1"/>
  <c r="L4092" i="12"/>
  <c r="M4092" i="12" s="1"/>
  <c r="L4100" i="12"/>
  <c r="M4100" i="12" s="1"/>
  <c r="L4108" i="12"/>
  <c r="M4108" i="12" s="1"/>
  <c r="L4116" i="12"/>
  <c r="M4116" i="12" s="1"/>
  <c r="L4124" i="12"/>
  <c r="M4124" i="12" s="1"/>
  <c r="L4085" i="12"/>
  <c r="M4085" i="12" s="1"/>
  <c r="L4093" i="12"/>
  <c r="M4093" i="12" s="1"/>
  <c r="L4101" i="12"/>
  <c r="M4101" i="12" s="1"/>
  <c r="L4109" i="12"/>
  <c r="M4109" i="12" s="1"/>
  <c r="L4117" i="12"/>
  <c r="M4117" i="12" s="1"/>
  <c r="L4125" i="12"/>
  <c r="M4125" i="12" s="1"/>
  <c r="L4086" i="12"/>
  <c r="M4086" i="12" s="1"/>
  <c r="L4094" i="12"/>
  <c r="M4094" i="12" s="1"/>
  <c r="L4102" i="12"/>
  <c r="M4102" i="12" s="1"/>
  <c r="L4110" i="12"/>
  <c r="M4110" i="12" s="1"/>
  <c r="L4118" i="12"/>
  <c r="M4118" i="12" s="1"/>
  <c r="L4126" i="12"/>
  <c r="M4126" i="12" s="1"/>
  <c r="L4087" i="12"/>
  <c r="M4087" i="12" s="1"/>
  <c r="L4095" i="12"/>
  <c r="M4095" i="12" s="1"/>
  <c r="L4103" i="12"/>
  <c r="M4103" i="12" s="1"/>
  <c r="L4111" i="12"/>
  <c r="M4111" i="12" s="1"/>
  <c r="L4119" i="12"/>
  <c r="M4119" i="12" s="1"/>
  <c r="L4127" i="12"/>
  <c r="M4127" i="12" s="1"/>
  <c r="L4088" i="12"/>
  <c r="M4088" i="12" s="1"/>
  <c r="L4096" i="12"/>
  <c r="M4096" i="12" s="1"/>
  <c r="L4104" i="12"/>
  <c r="M4104" i="12" s="1"/>
  <c r="L4112" i="12"/>
  <c r="M4112" i="12" s="1"/>
  <c r="L4120" i="12"/>
  <c r="M4120" i="12" s="1"/>
  <c r="L4128" i="12"/>
  <c r="M4128" i="12" s="1"/>
  <c r="L4089" i="12"/>
  <c r="M4089" i="12" s="1"/>
  <c r="L4097" i="12"/>
  <c r="M4097" i="12" s="1"/>
  <c r="L4105" i="12"/>
  <c r="M4105" i="12" s="1"/>
  <c r="L4113" i="12"/>
  <c r="M4113" i="12" s="1"/>
  <c r="L4121" i="12"/>
  <c r="M4121" i="12" s="1"/>
  <c r="L4129" i="12"/>
  <c r="M4129" i="12" s="1"/>
  <c r="L5556" i="12"/>
  <c r="M5556" i="12" s="1"/>
  <c r="L5362" i="12"/>
  <c r="M5362" i="12" s="1"/>
  <c r="L5351" i="12"/>
  <c r="M5351" i="12" s="1"/>
  <c r="L5354" i="12"/>
  <c r="M5354" i="12" s="1"/>
  <c r="L5361" i="12"/>
  <c r="M5361" i="12" s="1"/>
  <c r="L5343" i="12"/>
  <c r="M5343" i="12" s="1"/>
  <c r="L5363" i="12"/>
  <c r="M5363" i="12" s="1"/>
  <c r="L5346" i="12"/>
  <c r="M5346" i="12" s="1"/>
  <c r="L5353" i="12"/>
  <c r="M5353" i="12" s="1"/>
  <c r="L5360" i="12"/>
  <c r="M5360" i="12" s="1"/>
  <c r="L5335" i="12"/>
  <c r="M5335" i="12" s="1"/>
  <c r="L5355" i="12"/>
  <c r="M5355" i="12" s="1"/>
  <c r="L5338" i="12"/>
  <c r="M5338" i="12" s="1"/>
  <c r="L5345" i="12"/>
  <c r="M5345" i="12" s="1"/>
  <c r="L5347" i="12"/>
  <c r="M5347" i="12" s="1"/>
  <c r="L5330" i="12"/>
  <c r="M5330" i="12" s="1"/>
  <c r="L5337" i="12"/>
  <c r="M5337" i="12" s="1"/>
  <c r="L5344" i="12"/>
  <c r="M5344" i="12" s="1"/>
  <c r="L5339" i="12"/>
  <c r="M5339" i="12" s="1"/>
  <c r="L5322" i="12"/>
  <c r="M5322" i="12" s="1"/>
  <c r="L5329" i="12"/>
  <c r="M5329" i="12" s="1"/>
  <c r="L5336" i="12"/>
  <c r="M5336" i="12" s="1"/>
  <c r="L5324" i="12"/>
  <c r="M5324" i="12" s="1"/>
  <c r="L5331" i="12"/>
  <c r="M5331" i="12" s="1"/>
  <c r="L5321" i="12"/>
  <c r="M5321" i="12" s="1"/>
  <c r="L5328" i="12"/>
  <c r="M5328" i="12" s="1"/>
  <c r="L5323" i="12"/>
  <c r="M5323" i="12" s="1"/>
  <c r="L5320" i="12"/>
  <c r="M5320" i="12" s="1"/>
  <c r="L3697" i="12"/>
  <c r="M3697" i="12" s="1"/>
  <c r="L3714" i="12"/>
  <c r="M3714" i="12" s="1"/>
  <c r="L3684" i="12"/>
  <c r="M3684" i="12" s="1"/>
  <c r="L3701" i="12"/>
  <c r="M3701" i="12" s="1"/>
  <c r="L3718" i="12"/>
  <c r="M3718" i="12" s="1"/>
  <c r="L3680" i="12"/>
  <c r="M3680" i="12" s="1"/>
  <c r="L3705" i="12"/>
  <c r="M3705" i="12" s="1"/>
  <c r="L3722" i="12"/>
  <c r="M3722" i="12" s="1"/>
  <c r="L3692" i="12"/>
  <c r="M3692" i="12" s="1"/>
  <c r="L3709" i="12"/>
  <c r="M3709" i="12" s="1"/>
  <c r="L3726" i="12"/>
  <c r="M3726" i="12" s="1"/>
  <c r="L3688" i="12"/>
  <c r="M3688" i="12" s="1"/>
  <c r="L3713" i="12"/>
  <c r="M3713" i="12" s="1"/>
  <c r="L3683" i="12"/>
  <c r="M3683" i="12" s="1"/>
  <c r="L3700" i="12"/>
  <c r="M3700" i="12" s="1"/>
  <c r="L3717" i="12"/>
  <c r="M3717" i="12" s="1"/>
  <c r="L3687" i="12"/>
  <c r="M3687" i="12" s="1"/>
  <c r="L3696" i="12"/>
  <c r="M3696" i="12" s="1"/>
  <c r="L3721" i="12"/>
  <c r="M3721" i="12" s="1"/>
  <c r="L3691" i="12"/>
  <c r="M3691" i="12" s="1"/>
  <c r="L3708" i="12"/>
  <c r="M3708" i="12" s="1"/>
  <c r="L3725" i="12"/>
  <c r="M3725" i="12" s="1"/>
  <c r="L3695" i="12"/>
  <c r="M3695" i="12" s="1"/>
  <c r="L3704" i="12"/>
  <c r="M3704" i="12" s="1"/>
  <c r="L3682" i="12"/>
  <c r="M3682" i="12" s="1"/>
  <c r="L3699" i="12"/>
  <c r="M3699" i="12" s="1"/>
  <c r="L3716" i="12"/>
  <c r="M3716" i="12" s="1"/>
  <c r="L3686" i="12"/>
  <c r="M3686" i="12" s="1"/>
  <c r="L3703" i="12"/>
  <c r="M3703" i="12" s="1"/>
  <c r="L3712" i="12"/>
  <c r="M3712" i="12" s="1"/>
  <c r="L3690" i="12"/>
  <c r="M3690" i="12" s="1"/>
  <c r="L3707" i="12"/>
  <c r="M3707" i="12" s="1"/>
  <c r="L3724" i="12"/>
  <c r="M3724" i="12" s="1"/>
  <c r="L3694" i="12"/>
  <c r="M3694" i="12" s="1"/>
  <c r="L3711" i="12"/>
  <c r="M3711" i="12" s="1"/>
  <c r="L3720" i="12"/>
  <c r="M3720" i="12" s="1"/>
  <c r="L3681" i="12"/>
  <c r="M3681" i="12" s="1"/>
  <c r="L3698" i="12"/>
  <c r="M3698" i="12" s="1"/>
  <c r="L3715" i="12"/>
  <c r="M3715" i="12" s="1"/>
  <c r="L3685" i="12"/>
  <c r="M3685" i="12" s="1"/>
  <c r="L3702" i="12"/>
  <c r="M3702" i="12" s="1"/>
  <c r="L3719" i="12"/>
  <c r="M3719" i="12" s="1"/>
  <c r="L3689" i="12"/>
  <c r="M3689" i="12" s="1"/>
  <c r="L3706" i="12"/>
  <c r="M3706" i="12" s="1"/>
  <c r="L3723" i="12"/>
  <c r="M3723" i="12" s="1"/>
  <c r="L3693" i="12"/>
  <c r="M3693" i="12" s="1"/>
  <c r="L3710" i="12"/>
  <c r="M3710" i="12" s="1"/>
  <c r="L3727" i="12"/>
  <c r="M3727" i="12" s="1"/>
  <c r="L3373" i="12"/>
  <c r="M3373" i="12" s="1"/>
  <c r="L3381" i="12"/>
  <c r="M3381" i="12" s="1"/>
  <c r="L3389" i="12"/>
  <c r="M3389" i="12" s="1"/>
  <c r="L3397" i="12"/>
  <c r="M3397" i="12" s="1"/>
  <c r="L3405" i="12"/>
  <c r="M3405" i="12" s="1"/>
  <c r="L3413" i="12"/>
  <c r="M3413" i="12" s="1"/>
  <c r="L3374" i="12"/>
  <c r="M3374" i="12" s="1"/>
  <c r="L3382" i="12"/>
  <c r="M3382" i="12" s="1"/>
  <c r="L3390" i="12"/>
  <c r="M3390" i="12" s="1"/>
  <c r="L3398" i="12"/>
  <c r="M3398" i="12" s="1"/>
  <c r="L3406" i="12"/>
  <c r="M3406" i="12" s="1"/>
  <c r="L3414" i="12"/>
  <c r="M3414" i="12" s="1"/>
  <c r="L3367" i="12"/>
  <c r="M3367" i="12" s="1"/>
  <c r="L3375" i="12"/>
  <c r="M3375" i="12" s="1"/>
  <c r="L3383" i="12"/>
  <c r="M3383" i="12" s="1"/>
  <c r="L3368" i="12"/>
  <c r="M3368" i="12" s="1"/>
  <c r="L3376" i="12"/>
  <c r="M3376" i="12" s="1"/>
  <c r="L3384" i="12"/>
  <c r="M3384" i="12" s="1"/>
  <c r="L3392" i="12"/>
  <c r="M3392" i="12" s="1"/>
  <c r="L3400" i="12"/>
  <c r="M3400" i="12" s="1"/>
  <c r="L3408" i="12"/>
  <c r="M3408" i="12" s="1"/>
  <c r="L3369" i="12"/>
  <c r="M3369" i="12" s="1"/>
  <c r="L3377" i="12"/>
  <c r="M3377" i="12" s="1"/>
  <c r="L3385" i="12"/>
  <c r="M3385" i="12" s="1"/>
  <c r="L3393" i="12"/>
  <c r="M3393" i="12" s="1"/>
  <c r="L3401" i="12"/>
  <c r="M3401" i="12" s="1"/>
  <c r="L3409" i="12"/>
  <c r="M3409" i="12" s="1"/>
  <c r="L3371" i="12"/>
  <c r="M3371" i="12" s="1"/>
  <c r="L3379" i="12"/>
  <c r="M3379" i="12" s="1"/>
  <c r="L3387" i="12"/>
  <c r="M3387" i="12" s="1"/>
  <c r="L3395" i="12"/>
  <c r="M3395" i="12" s="1"/>
  <c r="L3403" i="12"/>
  <c r="M3403" i="12" s="1"/>
  <c r="L3411" i="12"/>
  <c r="M3411" i="12" s="1"/>
  <c r="L3372" i="12"/>
  <c r="M3372" i="12" s="1"/>
  <c r="L3380" i="12"/>
  <c r="M3380" i="12" s="1"/>
  <c r="L3388" i="12"/>
  <c r="M3388" i="12" s="1"/>
  <c r="L3396" i="12"/>
  <c r="M3396" i="12" s="1"/>
  <c r="L3404" i="12"/>
  <c r="M3404" i="12" s="1"/>
  <c r="L3412" i="12"/>
  <c r="M3412" i="12" s="1"/>
  <c r="L3399" i="12"/>
  <c r="M3399" i="12" s="1"/>
  <c r="L3402" i="12"/>
  <c r="M3402" i="12" s="1"/>
  <c r="L3407" i="12"/>
  <c r="M3407" i="12" s="1"/>
  <c r="L3370" i="12"/>
  <c r="M3370" i="12" s="1"/>
  <c r="L3410" i="12"/>
  <c r="M3410" i="12" s="1"/>
  <c r="L3378" i="12"/>
  <c r="M3378" i="12" s="1"/>
  <c r="L3386" i="12"/>
  <c r="M3386" i="12" s="1"/>
  <c r="L3391" i="12"/>
  <c r="M3391" i="12" s="1"/>
  <c r="L3394" i="12"/>
  <c r="M3394" i="12" s="1"/>
  <c r="L1478" i="12"/>
  <c r="M1478" i="12" s="1"/>
  <c r="L1479" i="12"/>
  <c r="M1479" i="12" s="1"/>
  <c r="L1480" i="12"/>
  <c r="M1480" i="12" s="1"/>
  <c r="L1481" i="12"/>
  <c r="M1481" i="12" s="1"/>
  <c r="L5013" i="12"/>
  <c r="M5013" i="12" s="1"/>
  <c r="L4930" i="12"/>
  <c r="M4930" i="12" s="1"/>
  <c r="L4917" i="12"/>
  <c r="M4917" i="12" s="1"/>
  <c r="L4934" i="12"/>
  <c r="M4934" i="12" s="1"/>
  <c r="L4897" i="12"/>
  <c r="M4897" i="12" s="1"/>
  <c r="L4916" i="12"/>
  <c r="M4916" i="12" s="1"/>
  <c r="L4938" i="12"/>
  <c r="M4938" i="12" s="1"/>
  <c r="L4925" i="12"/>
  <c r="M4925" i="12" s="1"/>
  <c r="L4942" i="12"/>
  <c r="M4942" i="12" s="1"/>
  <c r="L4905" i="12"/>
  <c r="M4905" i="12" s="1"/>
  <c r="L4899" i="12"/>
  <c r="M4899" i="12" s="1"/>
  <c r="L4933" i="12"/>
  <c r="M4933" i="12" s="1"/>
  <c r="L4903" i="12"/>
  <c r="M4903" i="12" s="1"/>
  <c r="L4913" i="12"/>
  <c r="M4913" i="12" s="1"/>
  <c r="L4939" i="12"/>
  <c r="M4939" i="12" s="1"/>
  <c r="L4928" i="12"/>
  <c r="M4928" i="12" s="1"/>
  <c r="L4924" i="12"/>
  <c r="M4924" i="12" s="1"/>
  <c r="L4944" i="12"/>
  <c r="M4944" i="12" s="1"/>
  <c r="L4940" i="12"/>
  <c r="M4940" i="12" s="1"/>
  <c r="L4898" i="12"/>
  <c r="M4898" i="12" s="1"/>
  <c r="L4915" i="12"/>
  <c r="M4915" i="12" s="1"/>
  <c r="L4902" i="12"/>
  <c r="M4902" i="12" s="1"/>
  <c r="L4919" i="12"/>
  <c r="M4919" i="12" s="1"/>
  <c r="L4929" i="12"/>
  <c r="M4929" i="12" s="1"/>
  <c r="L4920" i="12"/>
  <c r="M4920" i="12" s="1"/>
  <c r="L4906" i="12"/>
  <c r="M4906" i="12" s="1"/>
  <c r="L4923" i="12"/>
  <c r="M4923" i="12" s="1"/>
  <c r="L4910" i="12"/>
  <c r="M4910" i="12" s="1"/>
  <c r="L4927" i="12"/>
  <c r="M4927" i="12" s="1"/>
  <c r="L4937" i="12"/>
  <c r="M4937" i="12" s="1"/>
  <c r="L4914" i="12"/>
  <c r="M4914" i="12" s="1"/>
  <c r="L4901" i="12"/>
  <c r="M4901" i="12" s="1"/>
  <c r="L4918" i="12"/>
  <c r="M4918" i="12" s="1"/>
  <c r="L4935" i="12"/>
  <c r="M4935" i="12" s="1"/>
  <c r="L4922" i="12"/>
  <c r="M4922" i="12" s="1"/>
  <c r="L4909" i="12"/>
  <c r="M4909" i="12" s="1"/>
  <c r="L4926" i="12"/>
  <c r="M4926" i="12" s="1"/>
  <c r="L4943" i="12"/>
  <c r="M4943" i="12" s="1"/>
  <c r="L5671" i="12"/>
  <c r="M5671" i="12" s="1"/>
  <c r="L5652" i="12"/>
  <c r="M5652" i="12" s="1"/>
  <c r="L5681" i="12"/>
  <c r="M5681" i="12" s="1"/>
  <c r="L5663" i="12"/>
  <c r="M5663" i="12" s="1"/>
  <c r="L5683" i="12"/>
  <c r="M5683" i="12" s="1"/>
  <c r="L5682" i="12"/>
  <c r="M5682" i="12" s="1"/>
  <c r="L5673" i="12"/>
  <c r="M5673" i="12" s="1"/>
  <c r="L5680" i="12"/>
  <c r="M5680" i="12" s="1"/>
  <c r="L5655" i="12"/>
  <c r="M5655" i="12" s="1"/>
  <c r="L5675" i="12"/>
  <c r="M5675" i="12" s="1"/>
  <c r="L5674" i="12"/>
  <c r="M5674" i="12" s="1"/>
  <c r="L5665" i="12"/>
  <c r="M5665" i="12" s="1"/>
  <c r="L5667" i="12"/>
  <c r="M5667" i="12" s="1"/>
  <c r="L5666" i="12"/>
  <c r="M5666" i="12" s="1"/>
  <c r="L5657" i="12"/>
  <c r="M5657" i="12" s="1"/>
  <c r="L5664" i="12"/>
  <c r="M5664" i="12" s="1"/>
  <c r="L5659" i="12"/>
  <c r="M5659" i="12" s="1"/>
  <c r="L5658" i="12"/>
  <c r="M5658" i="12" s="1"/>
  <c r="L5656" i="12"/>
  <c r="M5656" i="12" s="1"/>
  <c r="L5651" i="12"/>
  <c r="M5651" i="12" s="1"/>
  <c r="L5650" i="12"/>
  <c r="M5650" i="12" s="1"/>
  <c r="L5687" i="12"/>
  <c r="M5687" i="12" s="1"/>
  <c r="L4130" i="12"/>
  <c r="M4130" i="12" s="1"/>
  <c r="L4138" i="12"/>
  <c r="M4138" i="12" s="1"/>
  <c r="L4146" i="12"/>
  <c r="M4146" i="12" s="1"/>
  <c r="L4154" i="12"/>
  <c r="M4154" i="12" s="1"/>
  <c r="L4162" i="12"/>
  <c r="M4162" i="12" s="1"/>
  <c r="L4170" i="12"/>
  <c r="M4170" i="12" s="1"/>
  <c r="L4131" i="12"/>
  <c r="M4131" i="12" s="1"/>
  <c r="L4139" i="12"/>
  <c r="M4139" i="12" s="1"/>
  <c r="L4147" i="12"/>
  <c r="M4147" i="12" s="1"/>
  <c r="L4155" i="12"/>
  <c r="M4155" i="12" s="1"/>
  <c r="L4163" i="12"/>
  <c r="M4163" i="12" s="1"/>
  <c r="L4171" i="12"/>
  <c r="M4171" i="12" s="1"/>
  <c r="L4132" i="12"/>
  <c r="M4132" i="12" s="1"/>
  <c r="L4140" i="12"/>
  <c r="M4140" i="12" s="1"/>
  <c r="L4148" i="12"/>
  <c r="M4148" i="12" s="1"/>
  <c r="L4156" i="12"/>
  <c r="M4156" i="12" s="1"/>
  <c r="L4133" i="12"/>
  <c r="M4133" i="12" s="1"/>
  <c r="L4141" i="12"/>
  <c r="M4141" i="12" s="1"/>
  <c r="L4149" i="12"/>
  <c r="M4149" i="12" s="1"/>
  <c r="L4134" i="12"/>
  <c r="M4134" i="12" s="1"/>
  <c r="L4142" i="12"/>
  <c r="M4142" i="12" s="1"/>
  <c r="L4150" i="12"/>
  <c r="M4150" i="12" s="1"/>
  <c r="L4158" i="12"/>
  <c r="M4158" i="12" s="1"/>
  <c r="L4135" i="12"/>
  <c r="M4135" i="12" s="1"/>
  <c r="L4143" i="12"/>
  <c r="M4143" i="12" s="1"/>
  <c r="L4136" i="12"/>
  <c r="M4136" i="12" s="1"/>
  <c r="L4144" i="12"/>
  <c r="M4144" i="12" s="1"/>
  <c r="L4152" i="12"/>
  <c r="M4152" i="12" s="1"/>
  <c r="L4160" i="12"/>
  <c r="M4160" i="12" s="1"/>
  <c r="L4168" i="12"/>
  <c r="M4168" i="12" s="1"/>
  <c r="L4145" i="12"/>
  <c r="M4145" i="12" s="1"/>
  <c r="L4166" i="12"/>
  <c r="M4166" i="12" s="1"/>
  <c r="L4177" i="12"/>
  <c r="M4177" i="12" s="1"/>
  <c r="L4151" i="12"/>
  <c r="M4151" i="12" s="1"/>
  <c r="L4167" i="12"/>
  <c r="M4167" i="12" s="1"/>
  <c r="L4153" i="12"/>
  <c r="M4153" i="12" s="1"/>
  <c r="L4169" i="12"/>
  <c r="M4169" i="12" s="1"/>
  <c r="L4157" i="12"/>
  <c r="M4157" i="12" s="1"/>
  <c r="L4172" i="12"/>
  <c r="M4172" i="12" s="1"/>
  <c r="L4159" i="12"/>
  <c r="M4159" i="12" s="1"/>
  <c r="L4173" i="12"/>
  <c r="M4173" i="12" s="1"/>
  <c r="L4161" i="12"/>
  <c r="M4161" i="12" s="1"/>
  <c r="L4174" i="12"/>
  <c r="M4174" i="12" s="1"/>
  <c r="L4164" i="12"/>
  <c r="M4164" i="12" s="1"/>
  <c r="L4175" i="12"/>
  <c r="M4175" i="12" s="1"/>
  <c r="L4137" i="12"/>
  <c r="M4137" i="12" s="1"/>
  <c r="L4165" i="12"/>
  <c r="M4165" i="12" s="1"/>
  <c r="L4176" i="12"/>
  <c r="M4176" i="12" s="1"/>
  <c r="L4850" i="12"/>
  <c r="M4850" i="12" s="1"/>
  <c r="L4812" i="12"/>
  <c r="M4812" i="12" s="1"/>
  <c r="L4829" i="12"/>
  <c r="M4829" i="12" s="1"/>
  <c r="L4846" i="12"/>
  <c r="M4846" i="12" s="1"/>
  <c r="L4816" i="12"/>
  <c r="M4816" i="12" s="1"/>
  <c r="L4857" i="12"/>
  <c r="M4857" i="12" s="1"/>
  <c r="L4858" i="12"/>
  <c r="M4858" i="12" s="1"/>
  <c r="L4820" i="12"/>
  <c r="M4820" i="12" s="1"/>
  <c r="L4837" i="12"/>
  <c r="M4837" i="12" s="1"/>
  <c r="L4854" i="12"/>
  <c r="M4854" i="12" s="1"/>
  <c r="L4824" i="12"/>
  <c r="M4824" i="12" s="1"/>
  <c r="L4811" i="12"/>
  <c r="M4811" i="12" s="1"/>
  <c r="L4828" i="12"/>
  <c r="M4828" i="12" s="1"/>
  <c r="L4845" i="12"/>
  <c r="M4845" i="12" s="1"/>
  <c r="L4815" i="12"/>
  <c r="M4815" i="12" s="1"/>
  <c r="L4832" i="12"/>
  <c r="M4832" i="12" s="1"/>
  <c r="L4834" i="12"/>
  <c r="M4834" i="12" s="1"/>
  <c r="L4843" i="12"/>
  <c r="M4843" i="12" s="1"/>
  <c r="L4813" i="12"/>
  <c r="M4813" i="12" s="1"/>
  <c r="L4830" i="12"/>
  <c r="M4830" i="12" s="1"/>
  <c r="L4847" i="12"/>
  <c r="M4847" i="12" s="1"/>
  <c r="L4841" i="12"/>
  <c r="M4841" i="12" s="1"/>
  <c r="L4770" i="12"/>
  <c r="M4770" i="12" s="1"/>
  <c r="L4771" i="12"/>
  <c r="M4771" i="12" s="1"/>
  <c r="L4780" i="12"/>
  <c r="M4780" i="12" s="1"/>
  <c r="L4789" i="12"/>
  <c r="M4789" i="12" s="1"/>
  <c r="L4798" i="12"/>
  <c r="M4798" i="12" s="1"/>
  <c r="L4807" i="12"/>
  <c r="M4807" i="12" s="1"/>
  <c r="L4761" i="12"/>
  <c r="M4761" i="12" s="1"/>
  <c r="L4778" i="12"/>
  <c r="M4778" i="12" s="1"/>
  <c r="L4779" i="12"/>
  <c r="M4779" i="12" s="1"/>
  <c r="L4788" i="12"/>
  <c r="M4788" i="12" s="1"/>
  <c r="L4797" i="12"/>
  <c r="M4797" i="12" s="1"/>
  <c r="L4806" i="12"/>
  <c r="M4806" i="12" s="1"/>
  <c r="L4760" i="12"/>
  <c r="M4760" i="12" s="1"/>
  <c r="L4769" i="12"/>
  <c r="M4769" i="12" s="1"/>
  <c r="L4786" i="12"/>
  <c r="M4786" i="12" s="1"/>
  <c r="L4787" i="12"/>
  <c r="M4787" i="12" s="1"/>
  <c r="L4796" i="12"/>
  <c r="M4796" i="12" s="1"/>
  <c r="L4805" i="12"/>
  <c r="M4805" i="12" s="1"/>
  <c r="L4759" i="12"/>
  <c r="M4759" i="12" s="1"/>
  <c r="L4768" i="12"/>
  <c r="M4768" i="12" s="1"/>
  <c r="L4777" i="12"/>
  <c r="M4777" i="12" s="1"/>
  <c r="L4802" i="12"/>
  <c r="M4802" i="12" s="1"/>
  <c r="L4803" i="12"/>
  <c r="M4803" i="12" s="1"/>
  <c r="L4757" i="12"/>
  <c r="M4757" i="12" s="1"/>
  <c r="L4766" i="12"/>
  <c r="M4766" i="12" s="1"/>
  <c r="L4775" i="12"/>
  <c r="M4775" i="12" s="1"/>
  <c r="L4784" i="12"/>
  <c r="M4784" i="12" s="1"/>
  <c r="L4793" i="12"/>
  <c r="M4793" i="12" s="1"/>
  <c r="L4810" i="12"/>
  <c r="M4810" i="12" s="1"/>
  <c r="L4756" i="12"/>
  <c r="M4756" i="12" s="1"/>
  <c r="L4765" i="12"/>
  <c r="M4765" i="12" s="1"/>
  <c r="L4774" i="12"/>
  <c r="M4774" i="12" s="1"/>
  <c r="L4783" i="12"/>
  <c r="M4783" i="12" s="1"/>
  <c r="L4792" i="12"/>
  <c r="M4792" i="12" s="1"/>
  <c r="L4801" i="12"/>
  <c r="M4801" i="12" s="1"/>
  <c r="L4754" i="12"/>
  <c r="M4754" i="12" s="1"/>
  <c r="L4755" i="12"/>
  <c r="M4755" i="12" s="1"/>
  <c r="L4764" i="12"/>
  <c r="M4764" i="12" s="1"/>
  <c r="L4773" i="12"/>
  <c r="M4773" i="12" s="1"/>
  <c r="L4782" i="12"/>
  <c r="M4782" i="12" s="1"/>
  <c r="L4791" i="12"/>
  <c r="M4791" i="12" s="1"/>
  <c r="L4800" i="12"/>
  <c r="M4800" i="12" s="1"/>
  <c r="L4809" i="12"/>
  <c r="M4809" i="12" s="1"/>
  <c r="L4762" i="12"/>
  <c r="M4762" i="12" s="1"/>
  <c r="L4763" i="12"/>
  <c r="M4763" i="12" s="1"/>
  <c r="L4772" i="12"/>
  <c r="M4772" i="12" s="1"/>
  <c r="L4781" i="12"/>
  <c r="M4781" i="12" s="1"/>
  <c r="L4790" i="12"/>
  <c r="M4790" i="12" s="1"/>
  <c r="L4799" i="12"/>
  <c r="M4799" i="12" s="1"/>
  <c r="L4808" i="12"/>
  <c r="M4808" i="12" s="1"/>
  <c r="L3157" i="12"/>
  <c r="M3157" i="12" s="1"/>
  <c r="L3165" i="12"/>
  <c r="M3165" i="12" s="1"/>
  <c r="L3173" i="12"/>
  <c r="M3173" i="12" s="1"/>
  <c r="L3181" i="12"/>
  <c r="M3181" i="12" s="1"/>
  <c r="L3189" i="12"/>
  <c r="M3189" i="12" s="1"/>
  <c r="L3197" i="12"/>
  <c r="M3197" i="12" s="1"/>
  <c r="L3205" i="12"/>
  <c r="M3205" i="12" s="1"/>
  <c r="L3213" i="12"/>
  <c r="M3213" i="12" s="1"/>
  <c r="L3221" i="12"/>
  <c r="M3221" i="12" s="1"/>
  <c r="L3158" i="12"/>
  <c r="M3158" i="12" s="1"/>
  <c r="L3166" i="12"/>
  <c r="M3166" i="12" s="1"/>
  <c r="L3174" i="12"/>
  <c r="M3174" i="12" s="1"/>
  <c r="L3182" i="12"/>
  <c r="M3182" i="12" s="1"/>
  <c r="L3190" i="12"/>
  <c r="M3190" i="12" s="1"/>
  <c r="L3198" i="12"/>
  <c r="M3198" i="12" s="1"/>
  <c r="L3206" i="12"/>
  <c r="M3206" i="12" s="1"/>
  <c r="L3214" i="12"/>
  <c r="M3214" i="12" s="1"/>
  <c r="L3222" i="12"/>
  <c r="M3222" i="12" s="1"/>
  <c r="L3159" i="12"/>
  <c r="M3159" i="12" s="1"/>
  <c r="L3167" i="12"/>
  <c r="M3167" i="12" s="1"/>
  <c r="L3175" i="12"/>
  <c r="M3175" i="12" s="1"/>
  <c r="L3183" i="12"/>
  <c r="M3183" i="12" s="1"/>
  <c r="L3191" i="12"/>
  <c r="M3191" i="12" s="1"/>
  <c r="L3199" i="12"/>
  <c r="M3199" i="12" s="1"/>
  <c r="L3207" i="12"/>
  <c r="M3207" i="12" s="1"/>
  <c r="L3215" i="12"/>
  <c r="M3215" i="12" s="1"/>
  <c r="L3223" i="12"/>
  <c r="M3223" i="12" s="1"/>
  <c r="L3160" i="12"/>
  <c r="M3160" i="12" s="1"/>
  <c r="L3168" i="12"/>
  <c r="M3168" i="12" s="1"/>
  <c r="L3176" i="12"/>
  <c r="M3176" i="12" s="1"/>
  <c r="L3184" i="12"/>
  <c r="M3184" i="12" s="1"/>
  <c r="L3192" i="12"/>
  <c r="M3192" i="12" s="1"/>
  <c r="L3200" i="12"/>
  <c r="M3200" i="12" s="1"/>
  <c r="L3208" i="12"/>
  <c r="M3208" i="12" s="1"/>
  <c r="L3216" i="12"/>
  <c r="M3216" i="12" s="1"/>
  <c r="L3224" i="12"/>
  <c r="M3224" i="12" s="1"/>
  <c r="L3161" i="12"/>
  <c r="M3161" i="12" s="1"/>
  <c r="L3169" i="12"/>
  <c r="M3169" i="12" s="1"/>
  <c r="L3177" i="12"/>
  <c r="M3177" i="12" s="1"/>
  <c r="L3185" i="12"/>
  <c r="M3185" i="12" s="1"/>
  <c r="L3193" i="12"/>
  <c r="M3193" i="12" s="1"/>
  <c r="L3201" i="12"/>
  <c r="M3201" i="12" s="1"/>
  <c r="L3209" i="12"/>
  <c r="M3209" i="12" s="1"/>
  <c r="L3217" i="12"/>
  <c r="M3217" i="12" s="1"/>
  <c r="L3155" i="12"/>
  <c r="M3155" i="12" s="1"/>
  <c r="L3163" i="12"/>
  <c r="M3163" i="12" s="1"/>
  <c r="L3171" i="12"/>
  <c r="M3171" i="12" s="1"/>
  <c r="L3179" i="12"/>
  <c r="M3179" i="12" s="1"/>
  <c r="L3187" i="12"/>
  <c r="M3187" i="12" s="1"/>
  <c r="L3195" i="12"/>
  <c r="M3195" i="12" s="1"/>
  <c r="L3203" i="12"/>
  <c r="M3203" i="12" s="1"/>
  <c r="L3211" i="12"/>
  <c r="M3211" i="12" s="1"/>
  <c r="L3219" i="12"/>
  <c r="M3219" i="12" s="1"/>
  <c r="L3156" i="12"/>
  <c r="M3156" i="12" s="1"/>
  <c r="L3164" i="12"/>
  <c r="M3164" i="12" s="1"/>
  <c r="L3172" i="12"/>
  <c r="M3172" i="12" s="1"/>
  <c r="L3180" i="12"/>
  <c r="M3180" i="12" s="1"/>
  <c r="L3188" i="12"/>
  <c r="M3188" i="12" s="1"/>
  <c r="L3196" i="12"/>
  <c r="M3196" i="12" s="1"/>
  <c r="L3204" i="12"/>
  <c r="M3204" i="12" s="1"/>
  <c r="L3212" i="12"/>
  <c r="M3212" i="12" s="1"/>
  <c r="L3220" i="12"/>
  <c r="M3220" i="12" s="1"/>
  <c r="L3154" i="12"/>
  <c r="M3154" i="12" s="1"/>
  <c r="L3218" i="12"/>
  <c r="M3218" i="12" s="1"/>
  <c r="L3162" i="12"/>
  <c r="M3162" i="12" s="1"/>
  <c r="L3170" i="12"/>
  <c r="M3170" i="12" s="1"/>
  <c r="L3178" i="12"/>
  <c r="M3178" i="12" s="1"/>
  <c r="L3186" i="12"/>
  <c r="M3186" i="12" s="1"/>
  <c r="L3194" i="12"/>
  <c r="M3194" i="12" s="1"/>
  <c r="L3202" i="12"/>
  <c r="M3202" i="12" s="1"/>
  <c r="L3210" i="12"/>
  <c r="M3210" i="12" s="1"/>
  <c r="L4840" i="12"/>
  <c r="M4840" i="12" s="1"/>
  <c r="L5024" i="12"/>
  <c r="M5024" i="12" s="1"/>
  <c r="L5184" i="12"/>
  <c r="M5184" i="12" s="1"/>
  <c r="L5348" i="12"/>
  <c r="M5348" i="12" s="1"/>
  <c r="L5420" i="12"/>
  <c r="M5420" i="12" s="1"/>
  <c r="L5492" i="12"/>
  <c r="M5492" i="12" s="1"/>
  <c r="L5572" i="12"/>
  <c r="M5572" i="12" s="1"/>
  <c r="L5644" i="12"/>
  <c r="M5644" i="12" s="1"/>
  <c r="L6036" i="12"/>
  <c r="M6036" i="12" s="1"/>
  <c r="L1102" i="12"/>
  <c r="M1102" i="12" s="1"/>
  <c r="L1101" i="12"/>
  <c r="M1101" i="12" s="1"/>
  <c r="L1092" i="12"/>
  <c r="M1092" i="12" s="1"/>
  <c r="L1091" i="12"/>
  <c r="M1091" i="12" s="1"/>
  <c r="L1090" i="12"/>
  <c r="M1090" i="12" s="1"/>
  <c r="L1089" i="12"/>
  <c r="M1089" i="12" s="1"/>
  <c r="L1088" i="12"/>
  <c r="M1088" i="12" s="1"/>
  <c r="L1087" i="12"/>
  <c r="M1087" i="12" s="1"/>
  <c r="L2334" i="12"/>
  <c r="M2334" i="12" s="1"/>
  <c r="L2311" i="12"/>
  <c r="M2311" i="12" s="1"/>
  <c r="L2313" i="12"/>
  <c r="M2313" i="12" s="1"/>
  <c r="L2304" i="12"/>
  <c r="M2304" i="12" s="1"/>
  <c r="L2301" i="12"/>
  <c r="M2301" i="12" s="1"/>
  <c r="L2292" i="12"/>
  <c r="M2292" i="12" s="1"/>
  <c r="L2283" i="12"/>
  <c r="M2283" i="12" s="1"/>
  <c r="L3904" i="12"/>
  <c r="M3904" i="12" s="1"/>
  <c r="L3911" i="12"/>
  <c r="M3911" i="12" s="1"/>
  <c r="L3918" i="12"/>
  <c r="M3918" i="12" s="1"/>
  <c r="L3925" i="12"/>
  <c r="M3925" i="12" s="1"/>
  <c r="L3861" i="12"/>
  <c r="M3861" i="12" s="1"/>
  <c r="L3868" i="12"/>
  <c r="M3868" i="12" s="1"/>
  <c r="L3875" i="12"/>
  <c r="M3875" i="12" s="1"/>
  <c r="L3882" i="12"/>
  <c r="M3882" i="12" s="1"/>
  <c r="L3881" i="12"/>
  <c r="M3881" i="12" s="1"/>
  <c r="L4887" i="12"/>
  <c r="M4887" i="12" s="1"/>
  <c r="L4862" i="12"/>
  <c r="M4862" i="12" s="1"/>
  <c r="L4876" i="12"/>
  <c r="M4876" i="12" s="1"/>
  <c r="L5221" i="12"/>
  <c r="M5221" i="12" s="1"/>
  <c r="L5349" i="12"/>
  <c r="M5349" i="12" s="1"/>
  <c r="L5413" i="12"/>
  <c r="M5413" i="12" s="1"/>
  <c r="L5477" i="12"/>
  <c r="M5477" i="12" s="1"/>
  <c r="L5541" i="12"/>
  <c r="M5541" i="12" s="1"/>
  <c r="L5605" i="12"/>
  <c r="M5605" i="12" s="1"/>
  <c r="L5669" i="12"/>
  <c r="M5669" i="12" s="1"/>
  <c r="L5925" i="12"/>
  <c r="M5925" i="12" s="1"/>
  <c r="L1373" i="12"/>
  <c r="M1373" i="12" s="1"/>
  <c r="L1404" i="12"/>
  <c r="M1404" i="12" s="1"/>
  <c r="L1411" i="12"/>
  <c r="M1411" i="12" s="1"/>
  <c r="L1418" i="12"/>
  <c r="M1418" i="12" s="1"/>
  <c r="L1425" i="12"/>
  <c r="M1425" i="12" s="1"/>
  <c r="L1424" i="12"/>
  <c r="M1424" i="12" s="1"/>
  <c r="L1423" i="12"/>
  <c r="M1423" i="12" s="1"/>
  <c r="L1422" i="12"/>
  <c r="M1422" i="12" s="1"/>
  <c r="L1871" i="12"/>
  <c r="M1871" i="12" s="1"/>
  <c r="L1873" i="12"/>
  <c r="M1873" i="12" s="1"/>
  <c r="L1846" i="12"/>
  <c r="M1846" i="12" s="1"/>
  <c r="L1893" i="12"/>
  <c r="M1893" i="12" s="1"/>
  <c r="L1876" i="12"/>
  <c r="M1876" i="12" s="1"/>
  <c r="L1853" i="12"/>
  <c r="M1853" i="12" s="1"/>
  <c r="L1859" i="12"/>
  <c r="M1859" i="12" s="1"/>
  <c r="L1834" i="12"/>
  <c r="M1834" i="12" s="1"/>
  <c r="L1839" i="12"/>
  <c r="M1839" i="12" s="1"/>
  <c r="L3012" i="12"/>
  <c r="M3012" i="12" s="1"/>
  <c r="L3011" i="12"/>
  <c r="M3011" i="12" s="1"/>
  <c r="L3010" i="12"/>
  <c r="M3010" i="12" s="1"/>
  <c r="L3009" i="12"/>
  <c r="M3009" i="12" s="1"/>
  <c r="L3008" i="12"/>
  <c r="M3008" i="12" s="1"/>
  <c r="L3007" i="12"/>
  <c r="M3007" i="12" s="1"/>
  <c r="L3014" i="12"/>
  <c r="M3014" i="12" s="1"/>
  <c r="L3013" i="12"/>
  <c r="M3013" i="12" s="1"/>
  <c r="L4908" i="12"/>
  <c r="M4908" i="12" s="1"/>
  <c r="L5048" i="12"/>
  <c r="M5048" i="12" s="1"/>
  <c r="L5205" i="12"/>
  <c r="M5205" i="12" s="1"/>
  <c r="L5334" i="12"/>
  <c r="M5334" i="12" s="1"/>
  <c r="L5398" i="12"/>
  <c r="M5398" i="12" s="1"/>
  <c r="L5462" i="12"/>
  <c r="M5462" i="12" s="1"/>
  <c r="L5526" i="12"/>
  <c r="M5526" i="12" s="1"/>
  <c r="L5654" i="12"/>
  <c r="M5654" i="12" s="1"/>
  <c r="L5782" i="12"/>
  <c r="M5782" i="12" s="1"/>
  <c r="L5910" i="12"/>
  <c r="M5910" i="12" s="1"/>
  <c r="L6038" i="12"/>
  <c r="M6038" i="12" s="1"/>
  <c r="L1485" i="12"/>
  <c r="M1485" i="12" s="1"/>
  <c r="L1468" i="12"/>
  <c r="M1468" i="12" s="1"/>
  <c r="L1475" i="12"/>
  <c r="M1475" i="12" s="1"/>
  <c r="L1474" i="12"/>
  <c r="M1474" i="12" s="1"/>
  <c r="L1465" i="12"/>
  <c r="M1465" i="12" s="1"/>
  <c r="L1456" i="12"/>
  <c r="M1456" i="12" s="1"/>
  <c r="L1447" i="12"/>
  <c r="M1447" i="12" s="1"/>
  <c r="L1438" i="12"/>
  <c r="M1438" i="12" s="1"/>
  <c r="L1525" i="12"/>
  <c r="M1525" i="12" s="1"/>
  <c r="L1500" i="12"/>
  <c r="M1500" i="12" s="1"/>
  <c r="L1546" i="12"/>
  <c r="M1546" i="12" s="1"/>
  <c r="L1537" i="12"/>
  <c r="M1537" i="12" s="1"/>
  <c r="L1528" i="12"/>
  <c r="M1528" i="12" s="1"/>
  <c r="L1519" i="12"/>
  <c r="M1519" i="12" s="1"/>
  <c r="L1518" i="12"/>
  <c r="M1518" i="12" s="1"/>
  <c r="L2031" i="12"/>
  <c r="M2031" i="12" s="1"/>
  <c r="L2056" i="12"/>
  <c r="M2056" i="12" s="1"/>
  <c r="L2077" i="12"/>
  <c r="M2077" i="12" s="1"/>
  <c r="L2052" i="12"/>
  <c r="M2052" i="12" s="1"/>
  <c r="L2058" i="12"/>
  <c r="M2058" i="12" s="1"/>
  <c r="L3091" i="12"/>
  <c r="M3091" i="12" s="1"/>
  <c r="L3089" i="12"/>
  <c r="M3089" i="12" s="1"/>
  <c r="L3087" i="12"/>
  <c r="M3087" i="12" s="1"/>
  <c r="L3077" i="12"/>
  <c r="M3077" i="12" s="1"/>
  <c r="L4672" i="12"/>
  <c r="M4672" i="12" s="1"/>
  <c r="L4670" i="12"/>
  <c r="M4670" i="12" s="1"/>
  <c r="L4668" i="12"/>
  <c r="M4668" i="12" s="1"/>
  <c r="L4855" i="12"/>
  <c r="M4855" i="12" s="1"/>
  <c r="L4821" i="12"/>
  <c r="M4821" i="12" s="1"/>
  <c r="L4842" i="12"/>
  <c r="M4842" i="12" s="1"/>
  <c r="L5029" i="12"/>
  <c r="M5029" i="12" s="1"/>
  <c r="L5231" i="12"/>
  <c r="M5231" i="12" s="1"/>
  <c r="L5311" i="12"/>
  <c r="M5311" i="12" s="1"/>
  <c r="L5439" i="12"/>
  <c r="M5439" i="12" s="1"/>
  <c r="L5615" i="12"/>
  <c r="M5615" i="12" s="1"/>
  <c r="L5887" i="12"/>
  <c r="M5887" i="12" s="1"/>
  <c r="L4785" i="12"/>
  <c r="M4785" i="12" s="1"/>
  <c r="L4911" i="12"/>
  <c r="M4911" i="12" s="1"/>
  <c r="L5443" i="12"/>
  <c r="M5443" i="12" s="1"/>
  <c r="L5490" i="12"/>
  <c r="M5490" i="12" s="1"/>
  <c r="L5497" i="12"/>
  <c r="M5497" i="12" s="1"/>
  <c r="L5433" i="12"/>
  <c r="M5433" i="12" s="1"/>
  <c r="L5440" i="12"/>
  <c r="M5440" i="12" s="1"/>
  <c r="L5479" i="12"/>
  <c r="M5479" i="12" s="1"/>
  <c r="L5499" i="12"/>
  <c r="M5499" i="12" s="1"/>
  <c r="L5435" i="12"/>
  <c r="M5435" i="12" s="1"/>
  <c r="L5482" i="12"/>
  <c r="M5482" i="12" s="1"/>
  <c r="L5489" i="12"/>
  <c r="M5489" i="12" s="1"/>
  <c r="L5496" i="12"/>
  <c r="M5496" i="12" s="1"/>
  <c r="L5432" i="12"/>
  <c r="M5432" i="12" s="1"/>
  <c r="L5471" i="12"/>
  <c r="M5471" i="12" s="1"/>
  <c r="L5491" i="12"/>
  <c r="M5491" i="12" s="1"/>
  <c r="L5474" i="12"/>
  <c r="M5474" i="12" s="1"/>
  <c r="L5481" i="12"/>
  <c r="M5481" i="12" s="1"/>
  <c r="L5488" i="12"/>
  <c r="M5488" i="12" s="1"/>
  <c r="L5463" i="12"/>
  <c r="M5463" i="12" s="1"/>
  <c r="L5483" i="12"/>
  <c r="M5483" i="12" s="1"/>
  <c r="L5466" i="12"/>
  <c r="M5466" i="12" s="1"/>
  <c r="L5473" i="12"/>
  <c r="M5473" i="12" s="1"/>
  <c r="L5475" i="12"/>
  <c r="M5475" i="12" s="1"/>
  <c r="L5458" i="12"/>
  <c r="M5458" i="12" s="1"/>
  <c r="L5465" i="12"/>
  <c r="M5465" i="12" s="1"/>
  <c r="L5472" i="12"/>
  <c r="M5472" i="12" s="1"/>
  <c r="L5447" i="12"/>
  <c r="M5447" i="12" s="1"/>
  <c r="L5467" i="12"/>
  <c r="M5467" i="12" s="1"/>
  <c r="L5450" i="12"/>
  <c r="M5450" i="12" s="1"/>
  <c r="L5457" i="12"/>
  <c r="M5457" i="12" s="1"/>
  <c r="L5464" i="12"/>
  <c r="M5464" i="12" s="1"/>
  <c r="L5459" i="12"/>
  <c r="M5459" i="12" s="1"/>
  <c r="L5442" i="12"/>
  <c r="M5442" i="12" s="1"/>
  <c r="L5449" i="12"/>
  <c r="M5449" i="12" s="1"/>
  <c r="L5456" i="12"/>
  <c r="M5456" i="12" s="1"/>
  <c r="L5495" i="12"/>
  <c r="M5495" i="12" s="1"/>
  <c r="L5431" i="12"/>
  <c r="M5431" i="12" s="1"/>
  <c r="L5428" i="12"/>
  <c r="M5428" i="12" s="1"/>
  <c r="L5451" i="12"/>
  <c r="M5451" i="12" s="1"/>
  <c r="L5498" i="12"/>
  <c r="M5498" i="12" s="1"/>
  <c r="L5434" i="12"/>
  <c r="M5434" i="12" s="1"/>
  <c r="L5441" i="12"/>
  <c r="M5441" i="12" s="1"/>
  <c r="L5448" i="12"/>
  <c r="M5448" i="12" s="1"/>
  <c r="L3421" i="12"/>
  <c r="M3421" i="12" s="1"/>
  <c r="L3429" i="12"/>
  <c r="M3429" i="12" s="1"/>
  <c r="L3437" i="12"/>
  <c r="M3437" i="12" s="1"/>
  <c r="L3445" i="12"/>
  <c r="M3445" i="12" s="1"/>
  <c r="L3453" i="12"/>
  <c r="M3453" i="12" s="1"/>
  <c r="L3461" i="12"/>
  <c r="M3461" i="12" s="1"/>
  <c r="L3422" i="12"/>
  <c r="M3422" i="12" s="1"/>
  <c r="L3430" i="12"/>
  <c r="M3430" i="12" s="1"/>
  <c r="L3438" i="12"/>
  <c r="M3438" i="12" s="1"/>
  <c r="L3446" i="12"/>
  <c r="M3446" i="12" s="1"/>
  <c r="L3454" i="12"/>
  <c r="M3454" i="12" s="1"/>
  <c r="L3462" i="12"/>
  <c r="M3462" i="12" s="1"/>
  <c r="L3416" i="12"/>
  <c r="M3416" i="12" s="1"/>
  <c r="L3424" i="12"/>
  <c r="M3424" i="12" s="1"/>
  <c r="L3432" i="12"/>
  <c r="M3432" i="12" s="1"/>
  <c r="L3440" i="12"/>
  <c r="M3440" i="12" s="1"/>
  <c r="L3448" i="12"/>
  <c r="M3448" i="12" s="1"/>
  <c r="L3456" i="12"/>
  <c r="M3456" i="12" s="1"/>
  <c r="L3417" i="12"/>
  <c r="M3417" i="12" s="1"/>
  <c r="L3425" i="12"/>
  <c r="M3425" i="12" s="1"/>
  <c r="L3433" i="12"/>
  <c r="M3433" i="12" s="1"/>
  <c r="L3441" i="12"/>
  <c r="M3441" i="12" s="1"/>
  <c r="L3449" i="12"/>
  <c r="M3449" i="12" s="1"/>
  <c r="L3457" i="12"/>
  <c r="M3457" i="12" s="1"/>
  <c r="L3419" i="12"/>
  <c r="M3419" i="12" s="1"/>
  <c r="L3427" i="12"/>
  <c r="M3427" i="12" s="1"/>
  <c r="L3435" i="12"/>
  <c r="M3435" i="12" s="1"/>
  <c r="L3443" i="12"/>
  <c r="M3443" i="12" s="1"/>
  <c r="L3451" i="12"/>
  <c r="M3451" i="12" s="1"/>
  <c r="L3459" i="12"/>
  <c r="M3459" i="12" s="1"/>
  <c r="L3420" i="12"/>
  <c r="M3420" i="12" s="1"/>
  <c r="L3428" i="12"/>
  <c r="M3428" i="12" s="1"/>
  <c r="L3436" i="12"/>
  <c r="M3436" i="12" s="1"/>
  <c r="L3444" i="12"/>
  <c r="M3444" i="12" s="1"/>
  <c r="L3452" i="12"/>
  <c r="M3452" i="12" s="1"/>
  <c r="L3460" i="12"/>
  <c r="M3460" i="12" s="1"/>
  <c r="L3431" i="12"/>
  <c r="M3431" i="12" s="1"/>
  <c r="L3434" i="12"/>
  <c r="M3434" i="12" s="1"/>
  <c r="L3439" i="12"/>
  <c r="M3439" i="12" s="1"/>
  <c r="L3442" i="12"/>
  <c r="M3442" i="12" s="1"/>
  <c r="L3415" i="12"/>
  <c r="M3415" i="12" s="1"/>
  <c r="L3447" i="12"/>
  <c r="M3447" i="12" s="1"/>
  <c r="L3418" i="12"/>
  <c r="M3418" i="12" s="1"/>
  <c r="L3450" i="12"/>
  <c r="M3450" i="12" s="1"/>
  <c r="L3423" i="12"/>
  <c r="M3423" i="12" s="1"/>
  <c r="L3455" i="12"/>
  <c r="M3455" i="12" s="1"/>
  <c r="L3426" i="12"/>
  <c r="M3426" i="12" s="1"/>
  <c r="L3458" i="12"/>
  <c r="M3458" i="12" s="1"/>
  <c r="L5396" i="12"/>
  <c r="M5396" i="12" s="1"/>
  <c r="L5468" i="12"/>
  <c r="M5468" i="12" s="1"/>
  <c r="L5571" i="12"/>
  <c r="M5571" i="12" s="1"/>
  <c r="L5554" i="12"/>
  <c r="M5554" i="12" s="1"/>
  <c r="L5561" i="12"/>
  <c r="M5561" i="12" s="1"/>
  <c r="L5568" i="12"/>
  <c r="M5568" i="12" s="1"/>
  <c r="L5563" i="12"/>
  <c r="M5563" i="12" s="1"/>
  <c r="L5553" i="12"/>
  <c r="M5553" i="12" s="1"/>
  <c r="L5560" i="12"/>
  <c r="M5560" i="12" s="1"/>
  <c r="L5599" i="12"/>
  <c r="M5599" i="12" s="1"/>
  <c r="L5548" i="12"/>
  <c r="M5548" i="12" s="1"/>
  <c r="L5555" i="12"/>
  <c r="M5555" i="12" s="1"/>
  <c r="L5552" i="12"/>
  <c r="M5552" i="12" s="1"/>
  <c r="L5591" i="12"/>
  <c r="M5591" i="12" s="1"/>
  <c r="L5594" i="12"/>
  <c r="M5594" i="12" s="1"/>
  <c r="L5601" i="12"/>
  <c r="M5601" i="12" s="1"/>
  <c r="L5603" i="12"/>
  <c r="M5603" i="12" s="1"/>
  <c r="L5586" i="12"/>
  <c r="M5586" i="12" s="1"/>
  <c r="L5593" i="12"/>
  <c r="M5593" i="12" s="1"/>
  <c r="L5600" i="12"/>
  <c r="M5600" i="12" s="1"/>
  <c r="L5575" i="12"/>
  <c r="M5575" i="12" s="1"/>
  <c r="L5602" i="12"/>
  <c r="M5602" i="12" s="1"/>
  <c r="L5595" i="12"/>
  <c r="M5595" i="12" s="1"/>
  <c r="L5578" i="12"/>
  <c r="M5578" i="12" s="1"/>
  <c r="L5585" i="12"/>
  <c r="M5585" i="12" s="1"/>
  <c r="L5592" i="12"/>
  <c r="M5592" i="12" s="1"/>
  <c r="L5587" i="12"/>
  <c r="M5587" i="12" s="1"/>
  <c r="L5570" i="12"/>
  <c r="M5570" i="12" s="1"/>
  <c r="L5577" i="12"/>
  <c r="M5577" i="12" s="1"/>
  <c r="L5584" i="12"/>
  <c r="M5584" i="12" s="1"/>
  <c r="L5559" i="12"/>
  <c r="M5559" i="12" s="1"/>
  <c r="L5579" i="12"/>
  <c r="M5579" i="12" s="1"/>
  <c r="L5562" i="12"/>
  <c r="M5562" i="12" s="1"/>
  <c r="L5569" i="12"/>
  <c r="M5569" i="12" s="1"/>
  <c r="L5576" i="12"/>
  <c r="M5576" i="12" s="1"/>
  <c r="L4522" i="12"/>
  <c r="M4522" i="12" s="1"/>
  <c r="L4530" i="12"/>
  <c r="M4530" i="12" s="1"/>
  <c r="L4538" i="12"/>
  <c r="M4538" i="12" s="1"/>
  <c r="L4546" i="12"/>
  <c r="M4546" i="12" s="1"/>
  <c r="L4554" i="12"/>
  <c r="M4554" i="12" s="1"/>
  <c r="L4562" i="12"/>
  <c r="M4562" i="12" s="1"/>
  <c r="L4570" i="12"/>
  <c r="M4570" i="12" s="1"/>
  <c r="L4515" i="12"/>
  <c r="M4515" i="12" s="1"/>
  <c r="L4523" i="12"/>
  <c r="M4523" i="12" s="1"/>
  <c r="L4531" i="12"/>
  <c r="M4531" i="12" s="1"/>
  <c r="L4539" i="12"/>
  <c r="M4539" i="12" s="1"/>
  <c r="L4547" i="12"/>
  <c r="M4547" i="12" s="1"/>
  <c r="L4555" i="12"/>
  <c r="M4555" i="12" s="1"/>
  <c r="L4563" i="12"/>
  <c r="M4563" i="12" s="1"/>
  <c r="L4571" i="12"/>
  <c r="M4571" i="12" s="1"/>
  <c r="L4516" i="12"/>
  <c r="M4516" i="12" s="1"/>
  <c r="L4524" i="12"/>
  <c r="M4524" i="12" s="1"/>
  <c r="L4532" i="12"/>
  <c r="M4532" i="12" s="1"/>
  <c r="L4540" i="12"/>
  <c r="M4540" i="12" s="1"/>
  <c r="L4548" i="12"/>
  <c r="M4548" i="12" s="1"/>
  <c r="L4556" i="12"/>
  <c r="M4556" i="12" s="1"/>
  <c r="L4564" i="12"/>
  <c r="M4564" i="12" s="1"/>
  <c r="L4572" i="12"/>
  <c r="M4572" i="12" s="1"/>
  <c r="L4517" i="12"/>
  <c r="M4517" i="12" s="1"/>
  <c r="L4525" i="12"/>
  <c r="M4525" i="12" s="1"/>
  <c r="L4533" i="12"/>
  <c r="M4533" i="12" s="1"/>
  <c r="L4541" i="12"/>
  <c r="M4541" i="12" s="1"/>
  <c r="L4549" i="12"/>
  <c r="M4549" i="12" s="1"/>
  <c r="L4557" i="12"/>
  <c r="M4557" i="12" s="1"/>
  <c r="L4565" i="12"/>
  <c r="M4565" i="12" s="1"/>
  <c r="L4573" i="12"/>
  <c r="M4573" i="12" s="1"/>
  <c r="L4518" i="12"/>
  <c r="M4518" i="12" s="1"/>
  <c r="L4526" i="12"/>
  <c r="M4526" i="12" s="1"/>
  <c r="L4534" i="12"/>
  <c r="M4534" i="12" s="1"/>
  <c r="L4542" i="12"/>
  <c r="M4542" i="12" s="1"/>
  <c r="L4550" i="12"/>
  <c r="M4550" i="12" s="1"/>
  <c r="L4558" i="12"/>
  <c r="M4558" i="12" s="1"/>
  <c r="L4566" i="12"/>
  <c r="M4566" i="12" s="1"/>
  <c r="L4574" i="12"/>
  <c r="M4574" i="12" s="1"/>
  <c r="L4519" i="12"/>
  <c r="M4519" i="12" s="1"/>
  <c r="L4527" i="12"/>
  <c r="M4527" i="12" s="1"/>
  <c r="L4535" i="12"/>
  <c r="M4535" i="12" s="1"/>
  <c r="L4543" i="12"/>
  <c r="M4543" i="12" s="1"/>
  <c r="L4551" i="12"/>
  <c r="M4551" i="12" s="1"/>
  <c r="L4559" i="12"/>
  <c r="M4559" i="12" s="1"/>
  <c r="L4567" i="12"/>
  <c r="M4567" i="12" s="1"/>
  <c r="L4575" i="12"/>
  <c r="M4575" i="12" s="1"/>
  <c r="L4520" i="12"/>
  <c r="M4520" i="12" s="1"/>
  <c r="L4528" i="12"/>
  <c r="M4528" i="12" s="1"/>
  <c r="L4536" i="12"/>
  <c r="M4536" i="12" s="1"/>
  <c r="L4544" i="12"/>
  <c r="M4544" i="12" s="1"/>
  <c r="L4552" i="12"/>
  <c r="M4552" i="12" s="1"/>
  <c r="L4560" i="12"/>
  <c r="M4560" i="12" s="1"/>
  <c r="L4568" i="12"/>
  <c r="M4568" i="12" s="1"/>
  <c r="L4576" i="12"/>
  <c r="M4576" i="12" s="1"/>
  <c r="L4521" i="12"/>
  <c r="M4521" i="12" s="1"/>
  <c r="L4529" i="12"/>
  <c r="M4529" i="12" s="1"/>
  <c r="L4537" i="12"/>
  <c r="M4537" i="12" s="1"/>
  <c r="L4545" i="12"/>
  <c r="M4545" i="12" s="1"/>
  <c r="L4553" i="12"/>
  <c r="M4553" i="12" s="1"/>
  <c r="L4561" i="12"/>
  <c r="M4561" i="12" s="1"/>
  <c r="L4569" i="12"/>
  <c r="M4569" i="12" s="1"/>
  <c r="L4682" i="12"/>
  <c r="M4682" i="12" s="1"/>
  <c r="L4675" i="12"/>
  <c r="M4675" i="12" s="1"/>
  <c r="L4676" i="12"/>
  <c r="M4676" i="12" s="1"/>
  <c r="L4677" i="12"/>
  <c r="M4677" i="12" s="1"/>
  <c r="L4678" i="12"/>
  <c r="M4678" i="12" s="1"/>
  <c r="L4679" i="12"/>
  <c r="M4679" i="12" s="1"/>
  <c r="L4680" i="12"/>
  <c r="M4680" i="12" s="1"/>
  <c r="L4673" i="12"/>
  <c r="M4673" i="12" s="1"/>
  <c r="L4626" i="12"/>
  <c r="M4626" i="12" s="1"/>
  <c r="L4690" i="12"/>
  <c r="M4690" i="12" s="1"/>
  <c r="L4683" i="12"/>
  <c r="M4683" i="12" s="1"/>
  <c r="L4684" i="12"/>
  <c r="M4684" i="12" s="1"/>
  <c r="L4685" i="12"/>
  <c r="M4685" i="12" s="1"/>
  <c r="L4686" i="12"/>
  <c r="M4686" i="12" s="1"/>
  <c r="L4687" i="12"/>
  <c r="M4687" i="12" s="1"/>
  <c r="L4688" i="12"/>
  <c r="M4688" i="12" s="1"/>
  <c r="L4681" i="12"/>
  <c r="M4681" i="12" s="1"/>
  <c r="L4634" i="12"/>
  <c r="M4634" i="12" s="1"/>
  <c r="L4627" i="12"/>
  <c r="M4627" i="12" s="1"/>
  <c r="L4628" i="12"/>
  <c r="M4628" i="12" s="1"/>
  <c r="L4629" i="12"/>
  <c r="M4629" i="12" s="1"/>
  <c r="L4630" i="12"/>
  <c r="M4630" i="12" s="1"/>
  <c r="L4631" i="12"/>
  <c r="M4631" i="12" s="1"/>
  <c r="L4632" i="12"/>
  <c r="M4632" i="12" s="1"/>
  <c r="L4625" i="12"/>
  <c r="M4625" i="12" s="1"/>
  <c r="L4689" i="12"/>
  <c r="M4689" i="12" s="1"/>
  <c r="L4666" i="12"/>
  <c r="M4666" i="12" s="1"/>
  <c r="L4659" i="12"/>
  <c r="M4659" i="12" s="1"/>
  <c r="L4660" i="12"/>
  <c r="M4660" i="12" s="1"/>
  <c r="L4661" i="12"/>
  <c r="M4661" i="12" s="1"/>
  <c r="L4662" i="12"/>
  <c r="M4662" i="12" s="1"/>
  <c r="L4663" i="12"/>
  <c r="M4663" i="12" s="1"/>
  <c r="L4664" i="12"/>
  <c r="M4664" i="12" s="1"/>
  <c r="L4657" i="12"/>
  <c r="M4657" i="12" s="1"/>
  <c r="L4896" i="12"/>
  <c r="M4896" i="12" s="1"/>
  <c r="L4888" i="12"/>
  <c r="M4888" i="12" s="1"/>
  <c r="L4872" i="12"/>
  <c r="M4872" i="12" s="1"/>
  <c r="L4880" i="12"/>
  <c r="M4880" i="12" s="1"/>
  <c r="L4864" i="12"/>
  <c r="M4864" i="12" s="1"/>
  <c r="L4900" i="12"/>
  <c r="M4900" i="12" s="1"/>
  <c r="L5436" i="12"/>
  <c r="M5436" i="12" s="1"/>
  <c r="L5508" i="12"/>
  <c r="M5508" i="12" s="1"/>
  <c r="L5580" i="12"/>
  <c r="M5580" i="12" s="1"/>
  <c r="L6044" i="12"/>
  <c r="M6044" i="12" s="1"/>
  <c r="L1094" i="12"/>
  <c r="M1094" i="12" s="1"/>
  <c r="L1093" i="12"/>
  <c r="M1093" i="12" s="1"/>
  <c r="L1084" i="12"/>
  <c r="M1084" i="12" s="1"/>
  <c r="L1083" i="12"/>
  <c r="M1083" i="12" s="1"/>
  <c r="L1082" i="12"/>
  <c r="M1082" i="12" s="1"/>
  <c r="L1081" i="12"/>
  <c r="M1081" i="12" s="1"/>
  <c r="L1080" i="12"/>
  <c r="M1080" i="12" s="1"/>
  <c r="L1079" i="12"/>
  <c r="M1079" i="12" s="1"/>
  <c r="L2302" i="12"/>
  <c r="M2302" i="12" s="1"/>
  <c r="L2279" i="12"/>
  <c r="M2279" i="12" s="1"/>
  <c r="L2305" i="12"/>
  <c r="M2305" i="12" s="1"/>
  <c r="L2296" i="12"/>
  <c r="M2296" i="12" s="1"/>
  <c r="L2293" i="12"/>
  <c r="M2293" i="12" s="1"/>
  <c r="L2284" i="12"/>
  <c r="M2284" i="12" s="1"/>
  <c r="L2330" i="12"/>
  <c r="M2330" i="12" s="1"/>
  <c r="L3896" i="12"/>
  <c r="M3896" i="12" s="1"/>
  <c r="L3903" i="12"/>
  <c r="M3903" i="12" s="1"/>
  <c r="L3910" i="12"/>
  <c r="M3910" i="12" s="1"/>
  <c r="L3917" i="12"/>
  <c r="M3917" i="12" s="1"/>
  <c r="L3924" i="12"/>
  <c r="M3924" i="12" s="1"/>
  <c r="L3860" i="12"/>
  <c r="M3860" i="12" s="1"/>
  <c r="L3867" i="12"/>
  <c r="M3867" i="12" s="1"/>
  <c r="L3874" i="12"/>
  <c r="M3874" i="12" s="1"/>
  <c r="L3873" i="12"/>
  <c r="M3873" i="12" s="1"/>
  <c r="L4879" i="12"/>
  <c r="M4879" i="12" s="1"/>
  <c r="L4893" i="12"/>
  <c r="M4893" i="12" s="1"/>
  <c r="L4868" i="12"/>
  <c r="M4868" i="12" s="1"/>
  <c r="L4882" i="12"/>
  <c r="M4882" i="12" s="1"/>
  <c r="L4988" i="12"/>
  <c r="M4988" i="12" s="1"/>
  <c r="L5229" i="12"/>
  <c r="M5229" i="12" s="1"/>
  <c r="L5357" i="12"/>
  <c r="M5357" i="12" s="1"/>
  <c r="L5421" i="12"/>
  <c r="M5421" i="12" s="1"/>
  <c r="L5485" i="12"/>
  <c r="M5485" i="12" s="1"/>
  <c r="L5549" i="12"/>
  <c r="M5549" i="12" s="1"/>
  <c r="L5613" i="12"/>
  <c r="M5613" i="12" s="1"/>
  <c r="L5677" i="12"/>
  <c r="M5677" i="12" s="1"/>
  <c r="L1421" i="12"/>
  <c r="M1421" i="12" s="1"/>
  <c r="L1396" i="12"/>
  <c r="M1396" i="12" s="1"/>
  <c r="L1403" i="12"/>
  <c r="M1403" i="12" s="1"/>
  <c r="L1410" i="12"/>
  <c r="M1410" i="12" s="1"/>
  <c r="L1417" i="12"/>
  <c r="M1417" i="12" s="1"/>
  <c r="L1416" i="12"/>
  <c r="M1416" i="12" s="1"/>
  <c r="L1415" i="12"/>
  <c r="M1415" i="12" s="1"/>
  <c r="L1414" i="12"/>
  <c r="M1414" i="12" s="1"/>
  <c r="L1887" i="12"/>
  <c r="M1887" i="12" s="1"/>
  <c r="L1863" i="12"/>
  <c r="M1863" i="12" s="1"/>
  <c r="L1828" i="12"/>
  <c r="M1828" i="12" s="1"/>
  <c r="L1885" i="12"/>
  <c r="M1885" i="12" s="1"/>
  <c r="L1868" i="12"/>
  <c r="M1868" i="12" s="1"/>
  <c r="L1836" i="12"/>
  <c r="M1836" i="12" s="1"/>
  <c r="L1851" i="12"/>
  <c r="M1851" i="12" s="1"/>
  <c r="L1864" i="12"/>
  <c r="M1864" i="12" s="1"/>
  <c r="L1831" i="12"/>
  <c r="M1831" i="12" s="1"/>
  <c r="L3004" i="12"/>
  <c r="M3004" i="12" s="1"/>
  <c r="L3003" i="12"/>
  <c r="M3003" i="12" s="1"/>
  <c r="L3002" i="12"/>
  <c r="M3002" i="12" s="1"/>
  <c r="L3001" i="12"/>
  <c r="M3001" i="12" s="1"/>
  <c r="L3000" i="12"/>
  <c r="M3000" i="12" s="1"/>
  <c r="L2999" i="12"/>
  <c r="M2999" i="12" s="1"/>
  <c r="L3006" i="12"/>
  <c r="M3006" i="12" s="1"/>
  <c r="L3005" i="12"/>
  <c r="M3005" i="12" s="1"/>
  <c r="L4936" i="12"/>
  <c r="M4936" i="12" s="1"/>
  <c r="L5214" i="12"/>
  <c r="M5214" i="12" s="1"/>
  <c r="L5342" i="12"/>
  <c r="M5342" i="12" s="1"/>
  <c r="L5406" i="12"/>
  <c r="M5406" i="12" s="1"/>
  <c r="L5470" i="12"/>
  <c r="M5470" i="12" s="1"/>
  <c r="L5534" i="12"/>
  <c r="M5534" i="12" s="1"/>
  <c r="L5598" i="12"/>
  <c r="M5598" i="12" s="1"/>
  <c r="L5662" i="12"/>
  <c r="M5662" i="12" s="1"/>
  <c r="L5918" i="12"/>
  <c r="M5918" i="12" s="1"/>
  <c r="L6046" i="12"/>
  <c r="M6046" i="12" s="1"/>
  <c r="L1477" i="12"/>
  <c r="M1477" i="12" s="1"/>
  <c r="L1460" i="12"/>
  <c r="M1460" i="12" s="1"/>
  <c r="L1467" i="12"/>
  <c r="M1467" i="12" s="1"/>
  <c r="L1466" i="12"/>
  <c r="M1466" i="12" s="1"/>
  <c r="L1457" i="12"/>
  <c r="M1457" i="12" s="1"/>
  <c r="L1448" i="12"/>
  <c r="M1448" i="12" s="1"/>
  <c r="L1439" i="12"/>
  <c r="M1439" i="12" s="1"/>
  <c r="L1430" i="12"/>
  <c r="M1430" i="12" s="1"/>
  <c r="L1517" i="12"/>
  <c r="M1517" i="12" s="1"/>
  <c r="L1547" i="12"/>
  <c r="M1547" i="12" s="1"/>
  <c r="L1538" i="12"/>
  <c r="M1538" i="12" s="1"/>
  <c r="L1529" i="12"/>
  <c r="M1529" i="12" s="1"/>
  <c r="L1520" i="12"/>
  <c r="M1520" i="12" s="1"/>
  <c r="L1511" i="12"/>
  <c r="M1511" i="12" s="1"/>
  <c r="L1510" i="12"/>
  <c r="M1510" i="12" s="1"/>
  <c r="L2073" i="12"/>
  <c r="M2073" i="12" s="1"/>
  <c r="L2040" i="12"/>
  <c r="M2040" i="12" s="1"/>
  <c r="L2069" i="12"/>
  <c r="M2069" i="12" s="1"/>
  <c r="L2044" i="12"/>
  <c r="M2044" i="12" s="1"/>
  <c r="L2050" i="12"/>
  <c r="M2050" i="12" s="1"/>
  <c r="L3075" i="12"/>
  <c r="M3075" i="12" s="1"/>
  <c r="L3073" i="12"/>
  <c r="M3073" i="12" s="1"/>
  <c r="L3071" i="12"/>
  <c r="M3071" i="12" s="1"/>
  <c r="L4656" i="12"/>
  <c r="M4656" i="12" s="1"/>
  <c r="L4654" i="12"/>
  <c r="M4654" i="12" s="1"/>
  <c r="L4652" i="12"/>
  <c r="M4652" i="12" s="1"/>
  <c r="L4658" i="12"/>
  <c r="M4658" i="12" s="1"/>
  <c r="L4839" i="12"/>
  <c r="M4839" i="12" s="1"/>
  <c r="L4852" i="12"/>
  <c r="M4852" i="12" s="1"/>
  <c r="L4826" i="12"/>
  <c r="M4826" i="12" s="1"/>
  <c r="L5247" i="12"/>
  <c r="M5247" i="12" s="1"/>
  <c r="L5319" i="12"/>
  <c r="M5319" i="12" s="1"/>
  <c r="L5455" i="12"/>
  <c r="M5455" i="12" s="1"/>
  <c r="L5631" i="12"/>
  <c r="M5631" i="12" s="1"/>
  <c r="L5903" i="12"/>
  <c r="M5903" i="12" s="1"/>
  <c r="L4776" i="12"/>
  <c r="M4776" i="12" s="1"/>
  <c r="L4941" i="12"/>
  <c r="M4941" i="12" s="1"/>
  <c r="L5224" i="12"/>
  <c r="M5224" i="12" s="1"/>
  <c r="L5544" i="12"/>
  <c r="M5544" i="12" s="1"/>
  <c r="L3085" i="12"/>
  <c r="M3085" i="12" s="1"/>
  <c r="L3094" i="12"/>
  <c r="M3094" i="12" s="1"/>
  <c r="L3095" i="12"/>
  <c r="M3095" i="12" s="1"/>
  <c r="L3096" i="12"/>
  <c r="M3096" i="12" s="1"/>
  <c r="L3097" i="12"/>
  <c r="M3097" i="12" s="1"/>
  <c r="L3098" i="12"/>
  <c r="M3098" i="12" s="1"/>
  <c r="L3099" i="12"/>
  <c r="M3099" i="12" s="1"/>
  <c r="L3100" i="12"/>
  <c r="M3100" i="12" s="1"/>
  <c r="L3093" i="12"/>
  <c r="M3093" i="12" s="1"/>
  <c r="L3102" i="12"/>
  <c r="M3102" i="12" s="1"/>
  <c r="L3103" i="12"/>
  <c r="M3103" i="12" s="1"/>
  <c r="L3104" i="12"/>
  <c r="M3104" i="12" s="1"/>
  <c r="L3105" i="12"/>
  <c r="M3105" i="12" s="1"/>
  <c r="L3106" i="12"/>
  <c r="M3106" i="12" s="1"/>
  <c r="L3107" i="12"/>
  <c r="M3107" i="12" s="1"/>
  <c r="L3108" i="12"/>
  <c r="M3108" i="12" s="1"/>
  <c r="L3101" i="12"/>
  <c r="M3101" i="12" s="1"/>
  <c r="L3110" i="12"/>
  <c r="M3110" i="12" s="1"/>
  <c r="L3111" i="12"/>
  <c r="M3111" i="12" s="1"/>
  <c r="L3112" i="12"/>
  <c r="M3112" i="12" s="1"/>
  <c r="L3113" i="12"/>
  <c r="M3113" i="12" s="1"/>
  <c r="L3114" i="12"/>
  <c r="M3114" i="12" s="1"/>
  <c r="L3115" i="12"/>
  <c r="M3115" i="12" s="1"/>
  <c r="L3069" i="12"/>
  <c r="M3069" i="12" s="1"/>
  <c r="L3078" i="12"/>
  <c r="M3078" i="12" s="1"/>
  <c r="L3079" i="12"/>
  <c r="M3079" i="12" s="1"/>
  <c r="L3080" i="12"/>
  <c r="M3080" i="12" s="1"/>
  <c r="L3081" i="12"/>
  <c r="M3081" i="12" s="1"/>
  <c r="L3082" i="12"/>
  <c r="M3082" i="12" s="1"/>
  <c r="L3083" i="12"/>
  <c r="M3083" i="12" s="1"/>
  <c r="L2402" i="12"/>
  <c r="M2402" i="12" s="1"/>
  <c r="L2419" i="12"/>
  <c r="M2419" i="12" s="1"/>
  <c r="L2413" i="12"/>
  <c r="M2413" i="12" s="1"/>
  <c r="L2406" i="12"/>
  <c r="M2406" i="12" s="1"/>
  <c r="L2408" i="12"/>
  <c r="M2408" i="12" s="1"/>
  <c r="L2399" i="12"/>
  <c r="M2399" i="12" s="1"/>
  <c r="L2410" i="12"/>
  <c r="M2410" i="12" s="1"/>
  <c r="L2427" i="12"/>
  <c r="M2427" i="12" s="1"/>
  <c r="L2421" i="12"/>
  <c r="M2421" i="12" s="1"/>
  <c r="L2417" i="12"/>
  <c r="M2417" i="12" s="1"/>
  <c r="L2422" i="12"/>
  <c r="M2422" i="12" s="1"/>
  <c r="L2415" i="12"/>
  <c r="M2415" i="12" s="1"/>
  <c r="L2418" i="12"/>
  <c r="M2418" i="12" s="1"/>
  <c r="L2388" i="12"/>
  <c r="M2388" i="12" s="1"/>
  <c r="L2384" i="12"/>
  <c r="M2384" i="12" s="1"/>
  <c r="L2430" i="12"/>
  <c r="M2430" i="12" s="1"/>
  <c r="L2391" i="12"/>
  <c r="M2391" i="12" s="1"/>
  <c r="L2428" i="12"/>
  <c r="M2428" i="12" s="1"/>
  <c r="L2426" i="12"/>
  <c r="M2426" i="12" s="1"/>
  <c r="L2396" i="12"/>
  <c r="M2396" i="12" s="1"/>
  <c r="L2392" i="12"/>
  <c r="M2392" i="12" s="1"/>
  <c r="L2385" i="12"/>
  <c r="M2385" i="12" s="1"/>
  <c r="L2409" i="12"/>
  <c r="M2409" i="12" s="1"/>
  <c r="L2393" i="12"/>
  <c r="M2393" i="12" s="1"/>
  <c r="L2387" i="12"/>
  <c r="M2387" i="12" s="1"/>
  <c r="L2404" i="12"/>
  <c r="M2404" i="12" s="1"/>
  <c r="L2400" i="12"/>
  <c r="M2400" i="12" s="1"/>
  <c r="L2407" i="12"/>
  <c r="M2407" i="12" s="1"/>
  <c r="L2423" i="12"/>
  <c r="M2423" i="12" s="1"/>
  <c r="L2412" i="12"/>
  <c r="M2412" i="12" s="1"/>
  <c r="L2395" i="12"/>
  <c r="M2395" i="12" s="1"/>
  <c r="L2389" i="12"/>
  <c r="M2389" i="12" s="1"/>
  <c r="L2401" i="12"/>
  <c r="M2401" i="12" s="1"/>
  <c r="L2420" i="12"/>
  <c r="M2420" i="12" s="1"/>
  <c r="L2398" i="12"/>
  <c r="M2398" i="12" s="1"/>
  <c r="L2424" i="12"/>
  <c r="M2424" i="12" s="1"/>
  <c r="L2386" i="12"/>
  <c r="M2386" i="12" s="1"/>
  <c r="L2403" i="12"/>
  <c r="M2403" i="12" s="1"/>
  <c r="L2397" i="12"/>
  <c r="M2397" i="12" s="1"/>
  <c r="L2416" i="12"/>
  <c r="M2416" i="12" s="1"/>
  <c r="L2431" i="12"/>
  <c r="M2431" i="12" s="1"/>
  <c r="L2414" i="12"/>
  <c r="M2414" i="12" s="1"/>
  <c r="L2394" i="12"/>
  <c r="M2394" i="12" s="1"/>
  <c r="L2411" i="12"/>
  <c r="M2411" i="12" s="1"/>
  <c r="L2405" i="12"/>
  <c r="M2405" i="12" s="1"/>
  <c r="L2429" i="12"/>
  <c r="M2429" i="12" s="1"/>
  <c r="L2390" i="12"/>
  <c r="M2390" i="12" s="1"/>
  <c r="L2425" i="12"/>
  <c r="M2425" i="12" s="1"/>
  <c r="L1630" i="12"/>
  <c r="M1630" i="12" s="1"/>
  <c r="L1623" i="12"/>
  <c r="M1623" i="12" s="1"/>
  <c r="L1687" i="12"/>
  <c r="M1687" i="12" s="1"/>
  <c r="L1680" i="12"/>
  <c r="M1680" i="12" s="1"/>
  <c r="L1673" i="12"/>
  <c r="M1673" i="12" s="1"/>
  <c r="L1666" i="12"/>
  <c r="M1666" i="12" s="1"/>
  <c r="L1667" i="12"/>
  <c r="M1667" i="12" s="1"/>
  <c r="L1668" i="12"/>
  <c r="M1668" i="12" s="1"/>
  <c r="L1629" i="12"/>
  <c r="M1629" i="12" s="1"/>
  <c r="L1638" i="12"/>
  <c r="M1638" i="12" s="1"/>
  <c r="L1631" i="12"/>
  <c r="M1631" i="12" s="1"/>
  <c r="L1624" i="12"/>
  <c r="M1624" i="12" s="1"/>
  <c r="L1688" i="12"/>
  <c r="M1688" i="12" s="1"/>
  <c r="L1681" i="12"/>
  <c r="M1681" i="12" s="1"/>
  <c r="L1674" i="12"/>
  <c r="M1674" i="12" s="1"/>
  <c r="L1675" i="12"/>
  <c r="M1675" i="12" s="1"/>
  <c r="L1676" i="12"/>
  <c r="M1676" i="12" s="1"/>
  <c r="L1637" i="12"/>
  <c r="M1637" i="12" s="1"/>
  <c r="L1646" i="12"/>
  <c r="M1646" i="12" s="1"/>
  <c r="L1639" i="12"/>
  <c r="M1639" i="12" s="1"/>
  <c r="L1632" i="12"/>
  <c r="M1632" i="12" s="1"/>
  <c r="L1625" i="12"/>
  <c r="M1625" i="12" s="1"/>
  <c r="L1689" i="12"/>
  <c r="M1689" i="12" s="1"/>
  <c r="L1682" i="12"/>
  <c r="M1682" i="12" s="1"/>
  <c r="L1683" i="12"/>
  <c r="M1683" i="12" s="1"/>
  <c r="L1684" i="12"/>
  <c r="M1684" i="12" s="1"/>
  <c r="L1685" i="12"/>
  <c r="M1685" i="12" s="1"/>
  <c r="L1654" i="12"/>
  <c r="M1654" i="12" s="1"/>
  <c r="L1647" i="12"/>
  <c r="M1647" i="12" s="1"/>
  <c r="L1640" i="12"/>
  <c r="M1640" i="12" s="1"/>
  <c r="L1633" i="12"/>
  <c r="M1633" i="12" s="1"/>
  <c r="L1626" i="12"/>
  <c r="M1626" i="12" s="1"/>
  <c r="L1627" i="12"/>
  <c r="M1627" i="12" s="1"/>
  <c r="L1628" i="12"/>
  <c r="M1628" i="12" s="1"/>
  <c r="L1645" i="12"/>
  <c r="M1645" i="12" s="1"/>
  <c r="L1662" i="12"/>
  <c r="M1662" i="12" s="1"/>
  <c r="L1655" i="12"/>
  <c r="M1655" i="12" s="1"/>
  <c r="L1648" i="12"/>
  <c r="M1648" i="12" s="1"/>
  <c r="L1641" i="12"/>
  <c r="M1641" i="12" s="1"/>
  <c r="L1634" i="12"/>
  <c r="M1634" i="12" s="1"/>
  <c r="L1635" i="12"/>
  <c r="M1635" i="12" s="1"/>
  <c r="L1636" i="12"/>
  <c r="M1636" i="12" s="1"/>
  <c r="L1653" i="12"/>
  <c r="M1653" i="12" s="1"/>
  <c r="L1670" i="12"/>
  <c r="M1670" i="12" s="1"/>
  <c r="L1663" i="12"/>
  <c r="M1663" i="12" s="1"/>
  <c r="L1656" i="12"/>
  <c r="M1656" i="12" s="1"/>
  <c r="L1649" i="12"/>
  <c r="M1649" i="12" s="1"/>
  <c r="L1642" i="12"/>
  <c r="M1642" i="12" s="1"/>
  <c r="L1643" i="12"/>
  <c r="M1643" i="12" s="1"/>
  <c r="L1644" i="12"/>
  <c r="M1644" i="12" s="1"/>
  <c r="L1661" i="12"/>
  <c r="M1661" i="12" s="1"/>
  <c r="L1678" i="12"/>
  <c r="M1678" i="12" s="1"/>
  <c r="L1671" i="12"/>
  <c r="M1671" i="12" s="1"/>
  <c r="L1664" i="12"/>
  <c r="M1664" i="12" s="1"/>
  <c r="L1657" i="12"/>
  <c r="M1657" i="12" s="1"/>
  <c r="L1650" i="12"/>
  <c r="M1650" i="12" s="1"/>
  <c r="L1651" i="12"/>
  <c r="M1651" i="12" s="1"/>
  <c r="L1652" i="12"/>
  <c r="M1652" i="12" s="1"/>
  <c r="L1669" i="12"/>
  <c r="M1669" i="12" s="1"/>
  <c r="L1686" i="12"/>
  <c r="M1686" i="12" s="1"/>
  <c r="L1679" i="12"/>
  <c r="M1679" i="12" s="1"/>
  <c r="L1672" i="12"/>
  <c r="M1672" i="12" s="1"/>
  <c r="L1665" i="12"/>
  <c r="M1665" i="12" s="1"/>
  <c r="L1658" i="12"/>
  <c r="M1658" i="12" s="1"/>
  <c r="L1659" i="12"/>
  <c r="M1659" i="12" s="1"/>
  <c r="L1660" i="12"/>
  <c r="M1660" i="12" s="1"/>
  <c r="L1677" i="12"/>
  <c r="M1677" i="12" s="1"/>
  <c r="L5194" i="12"/>
  <c r="M5194" i="12" s="1"/>
  <c r="L4250" i="12"/>
  <c r="M4250" i="12" s="1"/>
  <c r="L4258" i="12"/>
  <c r="M4258" i="12" s="1"/>
  <c r="L4266" i="12"/>
  <c r="M4266" i="12" s="1"/>
  <c r="L4251" i="12"/>
  <c r="M4251" i="12" s="1"/>
  <c r="L4259" i="12"/>
  <c r="M4259" i="12" s="1"/>
  <c r="L4267" i="12"/>
  <c r="M4267" i="12" s="1"/>
  <c r="L4252" i="12"/>
  <c r="M4252" i="12" s="1"/>
  <c r="L4260" i="12"/>
  <c r="M4260" i="12" s="1"/>
  <c r="L4268" i="12"/>
  <c r="M4268" i="12" s="1"/>
  <c r="L4245" i="12"/>
  <c r="M4245" i="12" s="1"/>
  <c r="L4253" i="12"/>
  <c r="M4253" i="12" s="1"/>
  <c r="L4261" i="12"/>
  <c r="M4261" i="12" s="1"/>
  <c r="L4246" i="12"/>
  <c r="M4246" i="12" s="1"/>
  <c r="L4254" i="12"/>
  <c r="M4254" i="12" s="1"/>
  <c r="L4262" i="12"/>
  <c r="M4262" i="12" s="1"/>
  <c r="L4247" i="12"/>
  <c r="M4247" i="12" s="1"/>
  <c r="L4255" i="12"/>
  <c r="M4255" i="12" s="1"/>
  <c r="L4263" i="12"/>
  <c r="M4263" i="12" s="1"/>
  <c r="L4248" i="12"/>
  <c r="M4248" i="12" s="1"/>
  <c r="L4256" i="12"/>
  <c r="M4256" i="12" s="1"/>
  <c r="L4264" i="12"/>
  <c r="M4264" i="12" s="1"/>
  <c r="L4249" i="12"/>
  <c r="M4249" i="12" s="1"/>
  <c r="L4257" i="12"/>
  <c r="M4257" i="12" s="1"/>
  <c r="L4265" i="12"/>
  <c r="M4265" i="12" s="1"/>
  <c r="L4306" i="12"/>
  <c r="M4306" i="12" s="1"/>
  <c r="L4314" i="12"/>
  <c r="M4314" i="12" s="1"/>
  <c r="L4322" i="12"/>
  <c r="M4322" i="12" s="1"/>
  <c r="L4330" i="12"/>
  <c r="M4330" i="12" s="1"/>
  <c r="L4338" i="12"/>
  <c r="M4338" i="12" s="1"/>
  <c r="L4346" i="12"/>
  <c r="M4346" i="12" s="1"/>
  <c r="L4354" i="12"/>
  <c r="M4354" i="12" s="1"/>
  <c r="L4362" i="12"/>
  <c r="M4362" i="12" s="1"/>
  <c r="L4370" i="12"/>
  <c r="M4370" i="12" s="1"/>
  <c r="L4307" i="12"/>
  <c r="M4307" i="12" s="1"/>
  <c r="L4315" i="12"/>
  <c r="M4315" i="12" s="1"/>
  <c r="L4323" i="12"/>
  <c r="M4323" i="12" s="1"/>
  <c r="L4331" i="12"/>
  <c r="M4331" i="12" s="1"/>
  <c r="L4339" i="12"/>
  <c r="M4339" i="12" s="1"/>
  <c r="L4347" i="12"/>
  <c r="M4347" i="12" s="1"/>
  <c r="L4355" i="12"/>
  <c r="M4355" i="12" s="1"/>
  <c r="L4363" i="12"/>
  <c r="M4363" i="12" s="1"/>
  <c r="L4371" i="12"/>
  <c r="M4371" i="12" s="1"/>
  <c r="L4308" i="12"/>
  <c r="M4308" i="12" s="1"/>
  <c r="L4316" i="12"/>
  <c r="M4316" i="12" s="1"/>
  <c r="L4324" i="12"/>
  <c r="M4324" i="12" s="1"/>
  <c r="L4332" i="12"/>
  <c r="M4332" i="12" s="1"/>
  <c r="L4340" i="12"/>
  <c r="M4340" i="12" s="1"/>
  <c r="L4348" i="12"/>
  <c r="M4348" i="12" s="1"/>
  <c r="L4356" i="12"/>
  <c r="M4356" i="12" s="1"/>
  <c r="L4364" i="12"/>
  <c r="M4364" i="12" s="1"/>
  <c r="L4309" i="12"/>
  <c r="M4309" i="12" s="1"/>
  <c r="L4317" i="12"/>
  <c r="M4317" i="12" s="1"/>
  <c r="L4325" i="12"/>
  <c r="M4325" i="12" s="1"/>
  <c r="L4333" i="12"/>
  <c r="M4333" i="12" s="1"/>
  <c r="L4341" i="12"/>
  <c r="M4341" i="12" s="1"/>
  <c r="L4349" i="12"/>
  <c r="M4349" i="12" s="1"/>
  <c r="L4357" i="12"/>
  <c r="M4357" i="12" s="1"/>
  <c r="L4365" i="12"/>
  <c r="M4365" i="12" s="1"/>
  <c r="L4310" i="12"/>
  <c r="M4310" i="12" s="1"/>
  <c r="L4318" i="12"/>
  <c r="M4318" i="12" s="1"/>
  <c r="L4326" i="12"/>
  <c r="M4326" i="12" s="1"/>
  <c r="L4334" i="12"/>
  <c r="M4334" i="12" s="1"/>
  <c r="L4342" i="12"/>
  <c r="M4342" i="12" s="1"/>
  <c r="L4350" i="12"/>
  <c r="M4350" i="12" s="1"/>
  <c r="L4358" i="12"/>
  <c r="M4358" i="12" s="1"/>
  <c r="L4366" i="12"/>
  <c r="M4366" i="12" s="1"/>
  <c r="L4311" i="12"/>
  <c r="M4311" i="12" s="1"/>
  <c r="L4319" i="12"/>
  <c r="M4319" i="12" s="1"/>
  <c r="L4327" i="12"/>
  <c r="M4327" i="12" s="1"/>
  <c r="L4335" i="12"/>
  <c r="M4335" i="12" s="1"/>
  <c r="L4343" i="12"/>
  <c r="M4343" i="12" s="1"/>
  <c r="L4351" i="12"/>
  <c r="M4351" i="12" s="1"/>
  <c r="L4359" i="12"/>
  <c r="M4359" i="12" s="1"/>
  <c r="L4367" i="12"/>
  <c r="M4367" i="12" s="1"/>
  <c r="L4312" i="12"/>
  <c r="M4312" i="12" s="1"/>
  <c r="L4320" i="12"/>
  <c r="M4320" i="12" s="1"/>
  <c r="L4328" i="12"/>
  <c r="M4328" i="12" s="1"/>
  <c r="L4336" i="12"/>
  <c r="M4336" i="12" s="1"/>
  <c r="L4344" i="12"/>
  <c r="M4344" i="12" s="1"/>
  <c r="L4352" i="12"/>
  <c r="M4352" i="12" s="1"/>
  <c r="L4360" i="12"/>
  <c r="M4360" i="12" s="1"/>
  <c r="L4368" i="12"/>
  <c r="M4368" i="12" s="1"/>
  <c r="L4313" i="12"/>
  <c r="M4313" i="12" s="1"/>
  <c r="L4321" i="12"/>
  <c r="M4321" i="12" s="1"/>
  <c r="L4329" i="12"/>
  <c r="M4329" i="12" s="1"/>
  <c r="L4337" i="12"/>
  <c r="M4337" i="12" s="1"/>
  <c r="L4345" i="12"/>
  <c r="M4345" i="12" s="1"/>
  <c r="L4353" i="12"/>
  <c r="M4353" i="12" s="1"/>
  <c r="L4361" i="12"/>
  <c r="M4361" i="12" s="1"/>
  <c r="L4369" i="12"/>
  <c r="M4369" i="12" s="1"/>
  <c r="L4178" i="12"/>
  <c r="M4178" i="12" s="1"/>
  <c r="L4186" i="12"/>
  <c r="M4186" i="12" s="1"/>
  <c r="L4194" i="12"/>
  <c r="M4194" i="12" s="1"/>
  <c r="L4202" i="12"/>
  <c r="M4202" i="12" s="1"/>
  <c r="L4210" i="12"/>
  <c r="M4210" i="12" s="1"/>
  <c r="L4218" i="12"/>
  <c r="M4218" i="12" s="1"/>
  <c r="L4226" i="12"/>
  <c r="M4226" i="12" s="1"/>
  <c r="L4234" i="12"/>
  <c r="M4234" i="12" s="1"/>
  <c r="L4242" i="12"/>
  <c r="M4242" i="12" s="1"/>
  <c r="L4179" i="12"/>
  <c r="M4179" i="12" s="1"/>
  <c r="L4187" i="12"/>
  <c r="M4187" i="12" s="1"/>
  <c r="L4195" i="12"/>
  <c r="M4195" i="12" s="1"/>
  <c r="L4203" i="12"/>
  <c r="M4203" i="12" s="1"/>
  <c r="L4211" i="12"/>
  <c r="M4211" i="12" s="1"/>
  <c r="L4219" i="12"/>
  <c r="M4219" i="12" s="1"/>
  <c r="L4227" i="12"/>
  <c r="M4227" i="12" s="1"/>
  <c r="L4235" i="12"/>
  <c r="M4235" i="12" s="1"/>
  <c r="L4243" i="12"/>
  <c r="M4243" i="12" s="1"/>
  <c r="L4180" i="12"/>
  <c r="M4180" i="12" s="1"/>
  <c r="L4188" i="12"/>
  <c r="M4188" i="12" s="1"/>
  <c r="L4196" i="12"/>
  <c r="M4196" i="12" s="1"/>
  <c r="L4204" i="12"/>
  <c r="M4204" i="12" s="1"/>
  <c r="L4212" i="12"/>
  <c r="M4212" i="12" s="1"/>
  <c r="L4220" i="12"/>
  <c r="M4220" i="12" s="1"/>
  <c r="L4228" i="12"/>
  <c r="M4228" i="12" s="1"/>
  <c r="L4236" i="12"/>
  <c r="M4236" i="12" s="1"/>
  <c r="L4244" i="12"/>
  <c r="M4244" i="12" s="1"/>
  <c r="L4181" i="12"/>
  <c r="M4181" i="12" s="1"/>
  <c r="L4189" i="12"/>
  <c r="M4189" i="12" s="1"/>
  <c r="L4197" i="12"/>
  <c r="M4197" i="12" s="1"/>
  <c r="L4205" i="12"/>
  <c r="M4205" i="12" s="1"/>
  <c r="L4213" i="12"/>
  <c r="M4213" i="12" s="1"/>
  <c r="L4221" i="12"/>
  <c r="M4221" i="12" s="1"/>
  <c r="L4229" i="12"/>
  <c r="M4229" i="12" s="1"/>
  <c r="L4237" i="12"/>
  <c r="M4237" i="12" s="1"/>
  <c r="L4182" i="12"/>
  <c r="M4182" i="12" s="1"/>
  <c r="L4190" i="12"/>
  <c r="M4190" i="12" s="1"/>
  <c r="L4198" i="12"/>
  <c r="M4198" i="12" s="1"/>
  <c r="L4206" i="12"/>
  <c r="M4206" i="12" s="1"/>
  <c r="L4214" i="12"/>
  <c r="M4214" i="12" s="1"/>
  <c r="L4222" i="12"/>
  <c r="M4222" i="12" s="1"/>
  <c r="L4230" i="12"/>
  <c r="M4230" i="12" s="1"/>
  <c r="L4238" i="12"/>
  <c r="M4238" i="12" s="1"/>
  <c r="L4183" i="12"/>
  <c r="M4183" i="12" s="1"/>
  <c r="L4191" i="12"/>
  <c r="M4191" i="12" s="1"/>
  <c r="L4199" i="12"/>
  <c r="M4199" i="12" s="1"/>
  <c r="L4207" i="12"/>
  <c r="M4207" i="12" s="1"/>
  <c r="L4215" i="12"/>
  <c r="M4215" i="12" s="1"/>
  <c r="L4223" i="12"/>
  <c r="M4223" i="12" s="1"/>
  <c r="L4231" i="12"/>
  <c r="M4231" i="12" s="1"/>
  <c r="L4239" i="12"/>
  <c r="M4239" i="12" s="1"/>
  <c r="L4184" i="12"/>
  <c r="M4184" i="12" s="1"/>
  <c r="L4192" i="12"/>
  <c r="M4192" i="12" s="1"/>
  <c r="L4200" i="12"/>
  <c r="M4200" i="12" s="1"/>
  <c r="L4208" i="12"/>
  <c r="M4208" i="12" s="1"/>
  <c r="L4216" i="12"/>
  <c r="M4216" i="12" s="1"/>
  <c r="L4224" i="12"/>
  <c r="M4224" i="12" s="1"/>
  <c r="L4232" i="12"/>
  <c r="M4232" i="12" s="1"/>
  <c r="L4240" i="12"/>
  <c r="M4240" i="12" s="1"/>
  <c r="L4185" i="12"/>
  <c r="M4185" i="12" s="1"/>
  <c r="L4193" i="12"/>
  <c r="M4193" i="12" s="1"/>
  <c r="L4201" i="12"/>
  <c r="M4201" i="12" s="1"/>
  <c r="L4209" i="12"/>
  <c r="M4209" i="12" s="1"/>
  <c r="L4217" i="12"/>
  <c r="M4217" i="12" s="1"/>
  <c r="L4225" i="12"/>
  <c r="M4225" i="12" s="1"/>
  <c r="L4233" i="12"/>
  <c r="M4233" i="12" s="1"/>
  <c r="L4241" i="12"/>
  <c r="M4241" i="12" s="1"/>
  <c r="L4999" i="12"/>
  <c r="M4999" i="12" s="1"/>
  <c r="L5026" i="12"/>
  <c r="M5026" i="12" s="1"/>
  <c r="L5014" i="12"/>
  <c r="M5014" i="12" s="1"/>
  <c r="L5025" i="12"/>
  <c r="M5025" i="12" s="1"/>
  <c r="L4997" i="12"/>
  <c r="M4997" i="12" s="1"/>
  <c r="L5008" i="12"/>
  <c r="M5008" i="12" s="1"/>
  <c r="L5007" i="12"/>
  <c r="M5007" i="12" s="1"/>
  <c r="L5034" i="12"/>
  <c r="M5034" i="12" s="1"/>
  <c r="L4983" i="12"/>
  <c r="M4983" i="12" s="1"/>
  <c r="L5033" i="12"/>
  <c r="M5033" i="12" s="1"/>
  <c r="L4996" i="12"/>
  <c r="M4996" i="12" s="1"/>
  <c r="L4995" i="12"/>
  <c r="M4995" i="12" s="1"/>
  <c r="L4984" i="12"/>
  <c r="M4984" i="12" s="1"/>
  <c r="L5042" i="12"/>
  <c r="M5042" i="12" s="1"/>
  <c r="L4991" i="12"/>
  <c r="M4991" i="12" s="1"/>
  <c r="L5041" i="12"/>
  <c r="M5041" i="12" s="1"/>
  <c r="L5051" i="12"/>
  <c r="M5051" i="12" s="1"/>
  <c r="L4986" i="12"/>
  <c r="M4986" i="12" s="1"/>
  <c r="L5050" i="12"/>
  <c r="M5050" i="12" s="1"/>
  <c r="L4985" i="12"/>
  <c r="M4985" i="12" s="1"/>
  <c r="L5049" i="12"/>
  <c r="M5049" i="12" s="1"/>
  <c r="L5045" i="12"/>
  <c r="M5045" i="12" s="1"/>
  <c r="L4994" i="12"/>
  <c r="M4994" i="12" s="1"/>
  <c r="L4982" i="12"/>
  <c r="M4982" i="12" s="1"/>
  <c r="L4993" i="12"/>
  <c r="M4993" i="12" s="1"/>
  <c r="L5044" i="12"/>
  <c r="M5044" i="12" s="1"/>
  <c r="L5053" i="12"/>
  <c r="M5053" i="12" s="1"/>
  <c r="L5052" i="12"/>
  <c r="M5052" i="12" s="1"/>
  <c r="L5035" i="12"/>
  <c r="M5035" i="12" s="1"/>
  <c r="L5002" i="12"/>
  <c r="M5002" i="12" s="1"/>
  <c r="L4990" i="12"/>
  <c r="M4990" i="12" s="1"/>
  <c r="L5001" i="12"/>
  <c r="M5001" i="12" s="1"/>
  <c r="L5032" i="12"/>
  <c r="M5032" i="12" s="1"/>
  <c r="L5043" i="12"/>
  <c r="M5043" i="12" s="1"/>
  <c r="L5040" i="12"/>
  <c r="M5040" i="12" s="1"/>
  <c r="L5023" i="12"/>
  <c r="M5023" i="12" s="1"/>
  <c r="L5010" i="12"/>
  <c r="M5010" i="12" s="1"/>
  <c r="L4998" i="12"/>
  <c r="M4998" i="12" s="1"/>
  <c r="L5009" i="12"/>
  <c r="M5009" i="12" s="1"/>
  <c r="L5022" i="12"/>
  <c r="M5022" i="12" s="1"/>
  <c r="L5031" i="12"/>
  <c r="M5031" i="12" s="1"/>
  <c r="L5030" i="12"/>
  <c r="M5030" i="12" s="1"/>
  <c r="L5005" i="12"/>
  <c r="M5005" i="12" s="1"/>
  <c r="L5012" i="12"/>
  <c r="M5012" i="12" s="1"/>
  <c r="L5018" i="12"/>
  <c r="M5018" i="12" s="1"/>
  <c r="L5006" i="12"/>
  <c r="M5006" i="12" s="1"/>
  <c r="L5017" i="12"/>
  <c r="M5017" i="12" s="1"/>
  <c r="L5011" i="12"/>
  <c r="M5011" i="12" s="1"/>
  <c r="L5021" i="12"/>
  <c r="M5021" i="12" s="1"/>
  <c r="L5020" i="12"/>
  <c r="M5020" i="12" s="1"/>
  <c r="L2534" i="12"/>
  <c r="M2534" i="12" s="1"/>
  <c r="L2542" i="12"/>
  <c r="M2542" i="12" s="1"/>
  <c r="L2550" i="12"/>
  <c r="M2550" i="12" s="1"/>
  <c r="L2558" i="12"/>
  <c r="M2558" i="12" s="1"/>
  <c r="L2566" i="12"/>
  <c r="M2566" i="12" s="1"/>
  <c r="L2574" i="12"/>
  <c r="M2574" i="12" s="1"/>
  <c r="L2582" i="12"/>
  <c r="M2582" i="12" s="1"/>
  <c r="L2590" i="12"/>
  <c r="M2590" i="12" s="1"/>
  <c r="L2535" i="12"/>
  <c r="M2535" i="12" s="1"/>
  <c r="L2543" i="12"/>
  <c r="M2543" i="12" s="1"/>
  <c r="L2551" i="12"/>
  <c r="M2551" i="12" s="1"/>
  <c r="L2559" i="12"/>
  <c r="M2559" i="12" s="1"/>
  <c r="L2567" i="12"/>
  <c r="M2567" i="12" s="1"/>
  <c r="L2575" i="12"/>
  <c r="M2575" i="12" s="1"/>
  <c r="L2583" i="12"/>
  <c r="M2583" i="12" s="1"/>
  <c r="L2591" i="12"/>
  <c r="M2591" i="12" s="1"/>
  <c r="L2528" i="12"/>
  <c r="M2528" i="12" s="1"/>
  <c r="L2536" i="12"/>
  <c r="M2536" i="12" s="1"/>
  <c r="L2544" i="12"/>
  <c r="M2544" i="12" s="1"/>
  <c r="L2552" i="12"/>
  <c r="M2552" i="12" s="1"/>
  <c r="L2560" i="12"/>
  <c r="M2560" i="12" s="1"/>
  <c r="L2568" i="12"/>
  <c r="M2568" i="12" s="1"/>
  <c r="L2576" i="12"/>
  <c r="M2576" i="12" s="1"/>
  <c r="L2584" i="12"/>
  <c r="M2584" i="12" s="1"/>
  <c r="L2592" i="12"/>
  <c r="M2592" i="12" s="1"/>
  <c r="L2529" i="12"/>
  <c r="M2529" i="12" s="1"/>
  <c r="L2537" i="12"/>
  <c r="M2537" i="12" s="1"/>
  <c r="L2545" i="12"/>
  <c r="M2545" i="12" s="1"/>
  <c r="L2553" i="12"/>
  <c r="M2553" i="12" s="1"/>
  <c r="L2561" i="12"/>
  <c r="M2561" i="12" s="1"/>
  <c r="L2569" i="12"/>
  <c r="M2569" i="12" s="1"/>
  <c r="L2577" i="12"/>
  <c r="M2577" i="12" s="1"/>
  <c r="L2585" i="12"/>
  <c r="M2585" i="12" s="1"/>
  <c r="L2593" i="12"/>
  <c r="M2593" i="12" s="1"/>
  <c r="L2530" i="12"/>
  <c r="M2530" i="12" s="1"/>
  <c r="L2538" i="12"/>
  <c r="M2538" i="12" s="1"/>
  <c r="L2546" i="12"/>
  <c r="M2546" i="12" s="1"/>
  <c r="L2554" i="12"/>
  <c r="M2554" i="12" s="1"/>
  <c r="L2562" i="12"/>
  <c r="M2562" i="12" s="1"/>
  <c r="L2570" i="12"/>
  <c r="M2570" i="12" s="1"/>
  <c r="L2578" i="12"/>
  <c r="M2578" i="12" s="1"/>
  <c r="L2586" i="12"/>
  <c r="M2586" i="12" s="1"/>
  <c r="L2532" i="12"/>
  <c r="M2532" i="12" s="1"/>
  <c r="L2540" i="12"/>
  <c r="M2540" i="12" s="1"/>
  <c r="L2548" i="12"/>
  <c r="M2548" i="12" s="1"/>
  <c r="L2556" i="12"/>
  <c r="M2556" i="12" s="1"/>
  <c r="L2564" i="12"/>
  <c r="M2564" i="12" s="1"/>
  <c r="L2572" i="12"/>
  <c r="M2572" i="12" s="1"/>
  <c r="L2580" i="12"/>
  <c r="M2580" i="12" s="1"/>
  <c r="L2588" i="12"/>
  <c r="M2588" i="12" s="1"/>
  <c r="L2533" i="12"/>
  <c r="M2533" i="12" s="1"/>
  <c r="L2541" i="12"/>
  <c r="M2541" i="12" s="1"/>
  <c r="L2549" i="12"/>
  <c r="M2549" i="12" s="1"/>
  <c r="L2557" i="12"/>
  <c r="M2557" i="12" s="1"/>
  <c r="L2565" i="12"/>
  <c r="M2565" i="12" s="1"/>
  <c r="L2573" i="12"/>
  <c r="M2573" i="12" s="1"/>
  <c r="L2581" i="12"/>
  <c r="M2581" i="12" s="1"/>
  <c r="L2589" i="12"/>
  <c r="M2589" i="12" s="1"/>
  <c r="L2563" i="12"/>
  <c r="M2563" i="12" s="1"/>
  <c r="L2571" i="12"/>
  <c r="M2571" i="12" s="1"/>
  <c r="L2579" i="12"/>
  <c r="M2579" i="12" s="1"/>
  <c r="L2587" i="12"/>
  <c r="M2587" i="12" s="1"/>
  <c r="L2531" i="12"/>
  <c r="M2531" i="12" s="1"/>
  <c r="L2539" i="12"/>
  <c r="M2539" i="12" s="1"/>
  <c r="L2547" i="12"/>
  <c r="M2547" i="12" s="1"/>
  <c r="L2555" i="12"/>
  <c r="M2555" i="12" s="1"/>
  <c r="L5740" i="12"/>
  <c r="M5740" i="12" s="1"/>
  <c r="L5763" i="12"/>
  <c r="M5763" i="12" s="1"/>
  <c r="L5762" i="12"/>
  <c r="M5762" i="12" s="1"/>
  <c r="L5753" i="12"/>
  <c r="M5753" i="12" s="1"/>
  <c r="L5760" i="12"/>
  <c r="M5760" i="12" s="1"/>
  <c r="L5755" i="12"/>
  <c r="M5755" i="12" s="1"/>
  <c r="L5754" i="12"/>
  <c r="M5754" i="12" s="1"/>
  <c r="L5745" i="12"/>
  <c r="M5745" i="12" s="1"/>
  <c r="L5752" i="12"/>
  <c r="M5752" i="12" s="1"/>
  <c r="L5747" i="12"/>
  <c r="M5747" i="12" s="1"/>
  <c r="L5746" i="12"/>
  <c r="M5746" i="12" s="1"/>
  <c r="L5737" i="12"/>
  <c r="M5737" i="12" s="1"/>
  <c r="L5744" i="12"/>
  <c r="M5744" i="12" s="1"/>
  <c r="L5783" i="12"/>
  <c r="M5783" i="12" s="1"/>
  <c r="L5739" i="12"/>
  <c r="M5739" i="12" s="1"/>
  <c r="L5738" i="12"/>
  <c r="M5738" i="12" s="1"/>
  <c r="L5767" i="12"/>
  <c r="M5767" i="12" s="1"/>
  <c r="L5777" i="12"/>
  <c r="M5777" i="12" s="1"/>
  <c r="L5779" i="12"/>
  <c r="M5779" i="12" s="1"/>
  <c r="L5778" i="12"/>
  <c r="M5778" i="12" s="1"/>
  <c r="L5769" i="12"/>
  <c r="M5769" i="12" s="1"/>
  <c r="L5776" i="12"/>
  <c r="M5776" i="12" s="1"/>
  <c r="L5751" i="12"/>
  <c r="M5751" i="12" s="1"/>
  <c r="L5771" i="12"/>
  <c r="M5771" i="12" s="1"/>
  <c r="L5770" i="12"/>
  <c r="M5770" i="12" s="1"/>
  <c r="L5761" i="12"/>
  <c r="M5761" i="12" s="1"/>
  <c r="L5768" i="12"/>
  <c r="M5768" i="12" s="1"/>
  <c r="L5046" i="12"/>
  <c r="M5046" i="12" s="1"/>
  <c r="L5203" i="12"/>
  <c r="M5203" i="12" s="1"/>
  <c r="L5364" i="12"/>
  <c r="M5364" i="12" s="1"/>
  <c r="L5444" i="12"/>
  <c r="M5444" i="12" s="1"/>
  <c r="L5516" i="12"/>
  <c r="M5516" i="12" s="1"/>
  <c r="L5588" i="12"/>
  <c r="M5588" i="12" s="1"/>
  <c r="L5668" i="12"/>
  <c r="M5668" i="12" s="1"/>
  <c r="L5748" i="12"/>
  <c r="M5748" i="12" s="1"/>
  <c r="L5900" i="12"/>
  <c r="M5900" i="12" s="1"/>
  <c r="L1086" i="12"/>
  <c r="M1086" i="12" s="1"/>
  <c r="L1085" i="12"/>
  <c r="M1085" i="12" s="1"/>
  <c r="L1076" i="12"/>
  <c r="M1076" i="12" s="1"/>
  <c r="L1075" i="12"/>
  <c r="M1075" i="12" s="1"/>
  <c r="L1074" i="12"/>
  <c r="M1074" i="12" s="1"/>
  <c r="L1073" i="12"/>
  <c r="M1073" i="12" s="1"/>
  <c r="L1072" i="12"/>
  <c r="M1072" i="12" s="1"/>
  <c r="L2327" i="12"/>
  <c r="M2327" i="12" s="1"/>
  <c r="L2310" i="12"/>
  <c r="M2310" i="12" s="1"/>
  <c r="L2297" i="12"/>
  <c r="M2297" i="12" s="1"/>
  <c r="L2288" i="12"/>
  <c r="M2288" i="12" s="1"/>
  <c r="L2285" i="12"/>
  <c r="M2285" i="12" s="1"/>
  <c r="L2331" i="12"/>
  <c r="M2331" i="12" s="1"/>
  <c r="L2322" i="12"/>
  <c r="M2322" i="12" s="1"/>
  <c r="L3888" i="12"/>
  <c r="M3888" i="12" s="1"/>
  <c r="L3895" i="12"/>
  <c r="M3895" i="12" s="1"/>
  <c r="L3902" i="12"/>
  <c r="M3902" i="12" s="1"/>
  <c r="L3909" i="12"/>
  <c r="M3909" i="12" s="1"/>
  <c r="L3916" i="12"/>
  <c r="M3916" i="12" s="1"/>
  <c r="L3923" i="12"/>
  <c r="M3923" i="12" s="1"/>
  <c r="L3859" i="12"/>
  <c r="M3859" i="12" s="1"/>
  <c r="L3866" i="12"/>
  <c r="M3866" i="12" s="1"/>
  <c r="L3865" i="12"/>
  <c r="M3865" i="12" s="1"/>
  <c r="L4871" i="12"/>
  <c r="M4871" i="12" s="1"/>
  <c r="L4885" i="12"/>
  <c r="M4885" i="12" s="1"/>
  <c r="L4860" i="12"/>
  <c r="M4860" i="12" s="1"/>
  <c r="L4874" i="12"/>
  <c r="M4874" i="12" s="1"/>
  <c r="L5003" i="12"/>
  <c r="M5003" i="12" s="1"/>
  <c r="L5167" i="12"/>
  <c r="M5167" i="12" s="1"/>
  <c r="L5237" i="12"/>
  <c r="M5237" i="12" s="1"/>
  <c r="L5301" i="12"/>
  <c r="M5301" i="12" s="1"/>
  <c r="L5365" i="12"/>
  <c r="M5365" i="12" s="1"/>
  <c r="L5429" i="12"/>
  <c r="M5429" i="12" s="1"/>
  <c r="L5493" i="12"/>
  <c r="M5493" i="12" s="1"/>
  <c r="L5557" i="12"/>
  <c r="M5557" i="12" s="1"/>
  <c r="L5621" i="12"/>
  <c r="M5621" i="12" s="1"/>
  <c r="L5685" i="12"/>
  <c r="M5685" i="12" s="1"/>
  <c r="L5749" i="12"/>
  <c r="M5749" i="12" s="1"/>
  <c r="L6005" i="12"/>
  <c r="M6005" i="12" s="1"/>
  <c r="L1413" i="12"/>
  <c r="M1413" i="12" s="1"/>
  <c r="L1388" i="12"/>
  <c r="M1388" i="12" s="1"/>
  <c r="L1395" i="12"/>
  <c r="M1395" i="12" s="1"/>
  <c r="L1402" i="12"/>
  <c r="M1402" i="12" s="1"/>
  <c r="L1409" i="12"/>
  <c r="M1409" i="12" s="1"/>
  <c r="L1408" i="12"/>
  <c r="M1408" i="12" s="1"/>
  <c r="L1407" i="12"/>
  <c r="M1407" i="12" s="1"/>
  <c r="L1406" i="12"/>
  <c r="M1406" i="12" s="1"/>
  <c r="L1879" i="12"/>
  <c r="M1879" i="12" s="1"/>
  <c r="L1849" i="12"/>
  <c r="M1849" i="12" s="1"/>
  <c r="L1894" i="12"/>
  <c r="M1894" i="12" s="1"/>
  <c r="L1877" i="12"/>
  <c r="M1877" i="12" s="1"/>
  <c r="L1854" i="12"/>
  <c r="M1854" i="12" s="1"/>
  <c r="L1890" i="12"/>
  <c r="M1890" i="12" s="1"/>
  <c r="L1843" i="12"/>
  <c r="M1843" i="12" s="1"/>
  <c r="L1856" i="12"/>
  <c r="M1856" i="12" s="1"/>
  <c r="L1838" i="12"/>
  <c r="M1838" i="12" s="1"/>
  <c r="L2996" i="12"/>
  <c r="M2996" i="12" s="1"/>
  <c r="L2995" i="12"/>
  <c r="M2995" i="12" s="1"/>
  <c r="L2994" i="12"/>
  <c r="M2994" i="12" s="1"/>
  <c r="L2993" i="12"/>
  <c r="M2993" i="12" s="1"/>
  <c r="L2992" i="12"/>
  <c r="M2992" i="12" s="1"/>
  <c r="L2991" i="12"/>
  <c r="M2991" i="12" s="1"/>
  <c r="L2998" i="12"/>
  <c r="M2998" i="12" s="1"/>
  <c r="L2997" i="12"/>
  <c r="M2997" i="12" s="1"/>
  <c r="L5222" i="12"/>
  <c r="M5222" i="12" s="1"/>
  <c r="L5350" i="12"/>
  <c r="M5350" i="12" s="1"/>
  <c r="L5414" i="12"/>
  <c r="M5414" i="12" s="1"/>
  <c r="L5478" i="12"/>
  <c r="M5478" i="12" s="1"/>
  <c r="L5542" i="12"/>
  <c r="M5542" i="12" s="1"/>
  <c r="L5606" i="12"/>
  <c r="M5606" i="12" s="1"/>
  <c r="L5670" i="12"/>
  <c r="M5670" i="12" s="1"/>
  <c r="L5926" i="12"/>
  <c r="M5926" i="12" s="1"/>
  <c r="L1469" i="12"/>
  <c r="M1469" i="12" s="1"/>
  <c r="L1452" i="12"/>
  <c r="M1452" i="12" s="1"/>
  <c r="L1459" i="12"/>
  <c r="M1459" i="12" s="1"/>
  <c r="L1458" i="12"/>
  <c r="M1458" i="12" s="1"/>
  <c r="L1449" i="12"/>
  <c r="M1449" i="12" s="1"/>
  <c r="L1440" i="12"/>
  <c r="M1440" i="12" s="1"/>
  <c r="L1431" i="12"/>
  <c r="M1431" i="12" s="1"/>
  <c r="L1557" i="12"/>
  <c r="M1557" i="12" s="1"/>
  <c r="L1548" i="12"/>
  <c r="M1548" i="12" s="1"/>
  <c r="L1539" i="12"/>
  <c r="M1539" i="12" s="1"/>
  <c r="L1530" i="12"/>
  <c r="M1530" i="12" s="1"/>
  <c r="L1521" i="12"/>
  <c r="M1521" i="12" s="1"/>
  <c r="L1512" i="12"/>
  <c r="M1512" i="12" s="1"/>
  <c r="L1503" i="12"/>
  <c r="M1503" i="12" s="1"/>
  <c r="L1502" i="12"/>
  <c r="M1502" i="12" s="1"/>
  <c r="L2057" i="12"/>
  <c r="M2057" i="12" s="1"/>
  <c r="L2032" i="12"/>
  <c r="M2032" i="12" s="1"/>
  <c r="L2061" i="12"/>
  <c r="M2061" i="12" s="1"/>
  <c r="L2036" i="12"/>
  <c r="M2036" i="12" s="1"/>
  <c r="L2042" i="12"/>
  <c r="M2042" i="12" s="1"/>
  <c r="L3067" i="12"/>
  <c r="M3067" i="12" s="1"/>
  <c r="L3065" i="12"/>
  <c r="M3065" i="12" s="1"/>
  <c r="L3063" i="12"/>
  <c r="M3063" i="12" s="1"/>
  <c r="L4648" i="12"/>
  <c r="M4648" i="12" s="1"/>
  <c r="L4646" i="12"/>
  <c r="M4646" i="12" s="1"/>
  <c r="L4644" i="12"/>
  <c r="M4644" i="12" s="1"/>
  <c r="L4650" i="12"/>
  <c r="M4650" i="12" s="1"/>
  <c r="L4831" i="12"/>
  <c r="M4831" i="12" s="1"/>
  <c r="L4844" i="12"/>
  <c r="M4844" i="12" s="1"/>
  <c r="L4818" i="12"/>
  <c r="M4818" i="12" s="1"/>
  <c r="L5255" i="12"/>
  <c r="M5255" i="12" s="1"/>
  <c r="L5327" i="12"/>
  <c r="M5327" i="12" s="1"/>
  <c r="L5487" i="12"/>
  <c r="M5487" i="12" s="1"/>
  <c r="L5647" i="12"/>
  <c r="M5647" i="12" s="1"/>
  <c r="L5743" i="12"/>
  <c r="M5743" i="12" s="1"/>
  <c r="L4767" i="12"/>
  <c r="M4767" i="12" s="1"/>
  <c r="L4907" i="12"/>
  <c r="M4907" i="12" s="1"/>
  <c r="L5608" i="12"/>
  <c r="M5608" i="12" s="1"/>
  <c r="L5736" i="12"/>
  <c r="M5736" i="12" s="1"/>
  <c r="L2598" i="12"/>
  <c r="M2598" i="12" s="1"/>
  <c r="L2606" i="12"/>
  <c r="M2606" i="12" s="1"/>
  <c r="L2614" i="12"/>
  <c r="M2614" i="12" s="1"/>
  <c r="L2622" i="12"/>
  <c r="M2622" i="12" s="1"/>
  <c r="L2630" i="12"/>
  <c r="M2630" i="12" s="1"/>
  <c r="L2638" i="12"/>
  <c r="M2638" i="12" s="1"/>
  <c r="L2599" i="12"/>
  <c r="M2599" i="12" s="1"/>
  <c r="L2607" i="12"/>
  <c r="M2607" i="12" s="1"/>
  <c r="L2615" i="12"/>
  <c r="M2615" i="12" s="1"/>
  <c r="L2623" i="12"/>
  <c r="M2623" i="12" s="1"/>
  <c r="L2631" i="12"/>
  <c r="M2631" i="12" s="1"/>
  <c r="L2639" i="12"/>
  <c r="M2639" i="12" s="1"/>
  <c r="L2600" i="12"/>
  <c r="M2600" i="12" s="1"/>
  <c r="L2608" i="12"/>
  <c r="M2608" i="12" s="1"/>
  <c r="L2616" i="12"/>
  <c r="M2616" i="12" s="1"/>
  <c r="L2624" i="12"/>
  <c r="M2624" i="12" s="1"/>
  <c r="L2632" i="12"/>
  <c r="M2632" i="12" s="1"/>
  <c r="L2640" i="12"/>
  <c r="M2640" i="12" s="1"/>
  <c r="L2601" i="12"/>
  <c r="M2601" i="12" s="1"/>
  <c r="L2609" i="12"/>
  <c r="M2609" i="12" s="1"/>
  <c r="L2617" i="12"/>
  <c r="M2617" i="12" s="1"/>
  <c r="L2625" i="12"/>
  <c r="M2625" i="12" s="1"/>
  <c r="L2633" i="12"/>
  <c r="M2633" i="12" s="1"/>
  <c r="L2641" i="12"/>
  <c r="M2641" i="12" s="1"/>
  <c r="L2594" i="12"/>
  <c r="M2594" i="12" s="1"/>
  <c r="L2602" i="12"/>
  <c r="M2602" i="12" s="1"/>
  <c r="L2610" i="12"/>
  <c r="M2610" i="12" s="1"/>
  <c r="L2618" i="12"/>
  <c r="M2618" i="12" s="1"/>
  <c r="L2626" i="12"/>
  <c r="M2626" i="12" s="1"/>
  <c r="L2634" i="12"/>
  <c r="M2634" i="12" s="1"/>
  <c r="L2596" i="12"/>
  <c r="M2596" i="12" s="1"/>
  <c r="L2604" i="12"/>
  <c r="M2604" i="12" s="1"/>
  <c r="L2612" i="12"/>
  <c r="M2612" i="12" s="1"/>
  <c r="L2620" i="12"/>
  <c r="M2620" i="12" s="1"/>
  <c r="L2628" i="12"/>
  <c r="M2628" i="12" s="1"/>
  <c r="L2636" i="12"/>
  <c r="M2636" i="12" s="1"/>
  <c r="L2597" i="12"/>
  <c r="M2597" i="12" s="1"/>
  <c r="L2605" i="12"/>
  <c r="M2605" i="12" s="1"/>
  <c r="L2613" i="12"/>
  <c r="M2613" i="12" s="1"/>
  <c r="L2621" i="12"/>
  <c r="M2621" i="12" s="1"/>
  <c r="L2629" i="12"/>
  <c r="M2629" i="12" s="1"/>
  <c r="L2637" i="12"/>
  <c r="M2637" i="12" s="1"/>
  <c r="L2627" i="12"/>
  <c r="M2627" i="12" s="1"/>
  <c r="L2635" i="12"/>
  <c r="M2635" i="12" s="1"/>
  <c r="L2595" i="12"/>
  <c r="M2595" i="12" s="1"/>
  <c r="L2603" i="12"/>
  <c r="M2603" i="12" s="1"/>
  <c r="L2611" i="12"/>
  <c r="M2611" i="12" s="1"/>
  <c r="L2619" i="12"/>
  <c r="M2619" i="12" s="1"/>
  <c r="L2462" i="12"/>
  <c r="M2462" i="12" s="1"/>
  <c r="L2470" i="12"/>
  <c r="M2470" i="12" s="1"/>
  <c r="L2478" i="12"/>
  <c r="M2478" i="12" s="1"/>
  <c r="L2486" i="12"/>
  <c r="M2486" i="12" s="1"/>
  <c r="L2494" i="12"/>
  <c r="M2494" i="12" s="1"/>
  <c r="L2502" i="12"/>
  <c r="M2502" i="12" s="1"/>
  <c r="L2510" i="12"/>
  <c r="M2510" i="12" s="1"/>
  <c r="L2518" i="12"/>
  <c r="M2518" i="12" s="1"/>
  <c r="L2526" i="12"/>
  <c r="M2526" i="12" s="1"/>
  <c r="L2463" i="12"/>
  <c r="M2463" i="12" s="1"/>
  <c r="L2471" i="12"/>
  <c r="M2471" i="12" s="1"/>
  <c r="L2479" i="12"/>
  <c r="M2479" i="12" s="1"/>
  <c r="L2487" i="12"/>
  <c r="M2487" i="12" s="1"/>
  <c r="L2495" i="12"/>
  <c r="M2495" i="12" s="1"/>
  <c r="L2503" i="12"/>
  <c r="M2503" i="12" s="1"/>
  <c r="L2511" i="12"/>
  <c r="M2511" i="12" s="1"/>
  <c r="L2519" i="12"/>
  <c r="M2519" i="12" s="1"/>
  <c r="L2527" i="12"/>
  <c r="M2527" i="12" s="1"/>
  <c r="L2456" i="12"/>
  <c r="M2456" i="12" s="1"/>
  <c r="L2464" i="12"/>
  <c r="M2464" i="12" s="1"/>
  <c r="L2472" i="12"/>
  <c r="M2472" i="12" s="1"/>
  <c r="L2480" i="12"/>
  <c r="M2480" i="12" s="1"/>
  <c r="L2488" i="12"/>
  <c r="M2488" i="12" s="1"/>
  <c r="L2496" i="12"/>
  <c r="M2496" i="12" s="1"/>
  <c r="L2504" i="12"/>
  <c r="M2504" i="12" s="1"/>
  <c r="L2512" i="12"/>
  <c r="M2512" i="12" s="1"/>
  <c r="L2520" i="12"/>
  <c r="M2520" i="12" s="1"/>
  <c r="L2457" i="12"/>
  <c r="M2457" i="12" s="1"/>
  <c r="L2465" i="12"/>
  <c r="M2465" i="12" s="1"/>
  <c r="L2473" i="12"/>
  <c r="M2473" i="12" s="1"/>
  <c r="L2481" i="12"/>
  <c r="M2481" i="12" s="1"/>
  <c r="L2489" i="12"/>
  <c r="M2489" i="12" s="1"/>
  <c r="L2497" i="12"/>
  <c r="M2497" i="12" s="1"/>
  <c r="L2505" i="12"/>
  <c r="M2505" i="12" s="1"/>
  <c r="L2513" i="12"/>
  <c r="M2513" i="12" s="1"/>
  <c r="L2521" i="12"/>
  <c r="M2521" i="12" s="1"/>
  <c r="L2458" i="12"/>
  <c r="M2458" i="12" s="1"/>
  <c r="L2466" i="12"/>
  <c r="M2466" i="12" s="1"/>
  <c r="L2474" i="12"/>
  <c r="M2474" i="12" s="1"/>
  <c r="L2482" i="12"/>
  <c r="M2482" i="12" s="1"/>
  <c r="L2490" i="12"/>
  <c r="M2490" i="12" s="1"/>
  <c r="L2498" i="12"/>
  <c r="M2498" i="12" s="1"/>
  <c r="L2506" i="12"/>
  <c r="M2506" i="12" s="1"/>
  <c r="L2514" i="12"/>
  <c r="M2514" i="12" s="1"/>
  <c r="L2522" i="12"/>
  <c r="M2522" i="12" s="1"/>
  <c r="L2460" i="12"/>
  <c r="M2460" i="12" s="1"/>
  <c r="L2468" i="12"/>
  <c r="M2468" i="12" s="1"/>
  <c r="L2476" i="12"/>
  <c r="M2476" i="12" s="1"/>
  <c r="L2484" i="12"/>
  <c r="M2484" i="12" s="1"/>
  <c r="L2492" i="12"/>
  <c r="M2492" i="12" s="1"/>
  <c r="L2500" i="12"/>
  <c r="M2500" i="12" s="1"/>
  <c r="L2508" i="12"/>
  <c r="M2508" i="12" s="1"/>
  <c r="L2516" i="12"/>
  <c r="M2516" i="12" s="1"/>
  <c r="L2524" i="12"/>
  <c r="M2524" i="12" s="1"/>
  <c r="L2461" i="12"/>
  <c r="M2461" i="12" s="1"/>
  <c r="L2469" i="12"/>
  <c r="M2469" i="12" s="1"/>
  <c r="L2477" i="12"/>
  <c r="M2477" i="12" s="1"/>
  <c r="L2485" i="12"/>
  <c r="M2485" i="12" s="1"/>
  <c r="L2493" i="12"/>
  <c r="M2493" i="12" s="1"/>
  <c r="L2501" i="12"/>
  <c r="M2501" i="12" s="1"/>
  <c r="L2509" i="12"/>
  <c r="M2509" i="12" s="1"/>
  <c r="L2517" i="12"/>
  <c r="M2517" i="12" s="1"/>
  <c r="L2525" i="12"/>
  <c r="M2525" i="12" s="1"/>
  <c r="L2499" i="12"/>
  <c r="M2499" i="12" s="1"/>
  <c r="L2507" i="12"/>
  <c r="M2507" i="12" s="1"/>
  <c r="L2515" i="12"/>
  <c r="M2515" i="12" s="1"/>
  <c r="L2459" i="12"/>
  <c r="M2459" i="12" s="1"/>
  <c r="L2523" i="12"/>
  <c r="M2523" i="12" s="1"/>
  <c r="L2467" i="12"/>
  <c r="M2467" i="12" s="1"/>
  <c r="L2475" i="12"/>
  <c r="M2475" i="12" s="1"/>
  <c r="L2483" i="12"/>
  <c r="M2483" i="12" s="1"/>
  <c r="L2491" i="12"/>
  <c r="M2491" i="12" s="1"/>
  <c r="L2295" i="12"/>
  <c r="M2295" i="12" s="1"/>
  <c r="L2278" i="12"/>
  <c r="M2278" i="12" s="1"/>
  <c r="L2280" i="12"/>
  <c r="M2280" i="12" s="1"/>
  <c r="L2332" i="12"/>
  <c r="M2332" i="12" s="1"/>
  <c r="L2323" i="12"/>
  <c r="M2323" i="12" s="1"/>
  <c r="L3887" i="12"/>
  <c r="M3887" i="12" s="1"/>
  <c r="L3901" i="12"/>
  <c r="M3901" i="12" s="1"/>
  <c r="L3908" i="12"/>
  <c r="M3908" i="12" s="1"/>
  <c r="L3922" i="12"/>
  <c r="M3922" i="12" s="1"/>
  <c r="L4889" i="12"/>
  <c r="M4889" i="12" s="1"/>
  <c r="L4863" i="12"/>
  <c r="M4863" i="12" s="1"/>
  <c r="L4877" i="12"/>
  <c r="M4877" i="12" s="1"/>
  <c r="L4891" i="12"/>
  <c r="M4891" i="12" s="1"/>
  <c r="L4866" i="12"/>
  <c r="M4866" i="12" s="1"/>
  <c r="L5015" i="12"/>
  <c r="M5015" i="12" s="1"/>
  <c r="L5176" i="12"/>
  <c r="M5176" i="12" s="1"/>
  <c r="L5245" i="12"/>
  <c r="M5245" i="12" s="1"/>
  <c r="L5309" i="12"/>
  <c r="M5309" i="12" s="1"/>
  <c r="L5373" i="12"/>
  <c r="M5373" i="12" s="1"/>
  <c r="L5437" i="12"/>
  <c r="M5437" i="12" s="1"/>
  <c r="L5501" i="12"/>
  <c r="M5501" i="12" s="1"/>
  <c r="L5565" i="12"/>
  <c r="M5565" i="12" s="1"/>
  <c r="L5629" i="12"/>
  <c r="M5629" i="12" s="1"/>
  <c r="L5757" i="12"/>
  <c r="M5757" i="12" s="1"/>
  <c r="L5885" i="12"/>
  <c r="M5885" i="12" s="1"/>
  <c r="L6013" i="12"/>
  <c r="M6013" i="12" s="1"/>
  <c r="L1405" i="12"/>
  <c r="M1405" i="12" s="1"/>
  <c r="L1380" i="12"/>
  <c r="M1380" i="12" s="1"/>
  <c r="L1387" i="12"/>
  <c r="M1387" i="12" s="1"/>
  <c r="L1394" i="12"/>
  <c r="M1394" i="12" s="1"/>
  <c r="L1401" i="12"/>
  <c r="M1401" i="12" s="1"/>
  <c r="L1400" i="12"/>
  <c r="M1400" i="12" s="1"/>
  <c r="L1399" i="12"/>
  <c r="M1399" i="12" s="1"/>
  <c r="L1861" i="12"/>
  <c r="M1861" i="12" s="1"/>
  <c r="L1829" i="12"/>
  <c r="M1829" i="12" s="1"/>
  <c r="L1886" i="12"/>
  <c r="M1886" i="12" s="1"/>
  <c r="L1869" i="12"/>
  <c r="M1869" i="12" s="1"/>
  <c r="L1837" i="12"/>
  <c r="M1837" i="12" s="1"/>
  <c r="L1882" i="12"/>
  <c r="M1882" i="12" s="1"/>
  <c r="L1835" i="12"/>
  <c r="M1835" i="12" s="1"/>
  <c r="L1848" i="12"/>
  <c r="M1848" i="12" s="1"/>
  <c r="L3052" i="12"/>
  <c r="M3052" i="12" s="1"/>
  <c r="L3051" i="12"/>
  <c r="M3051" i="12" s="1"/>
  <c r="L3050" i="12"/>
  <c r="M3050" i="12" s="1"/>
  <c r="L3049" i="12"/>
  <c r="M3049" i="12" s="1"/>
  <c r="L3048" i="12"/>
  <c r="M3048" i="12" s="1"/>
  <c r="L3047" i="12"/>
  <c r="M3047" i="12" s="1"/>
  <c r="L3054" i="12"/>
  <c r="M3054" i="12" s="1"/>
  <c r="L4989" i="12"/>
  <c r="M4989" i="12" s="1"/>
  <c r="L5230" i="12"/>
  <c r="M5230" i="12" s="1"/>
  <c r="L5294" i="12"/>
  <c r="M5294" i="12" s="1"/>
  <c r="L5358" i="12"/>
  <c r="M5358" i="12" s="1"/>
  <c r="L5422" i="12"/>
  <c r="M5422" i="12" s="1"/>
  <c r="L5486" i="12"/>
  <c r="M5486" i="12" s="1"/>
  <c r="L5550" i="12"/>
  <c r="M5550" i="12" s="1"/>
  <c r="L5614" i="12"/>
  <c r="M5614" i="12" s="1"/>
  <c r="L5678" i="12"/>
  <c r="M5678" i="12" s="1"/>
  <c r="L5742" i="12"/>
  <c r="M5742" i="12" s="1"/>
  <c r="L1461" i="12"/>
  <c r="M1461" i="12" s="1"/>
  <c r="L1444" i="12"/>
  <c r="M1444" i="12" s="1"/>
  <c r="L1451" i="12"/>
  <c r="M1451" i="12" s="1"/>
  <c r="L1450" i="12"/>
  <c r="M1450" i="12" s="1"/>
  <c r="L1441" i="12"/>
  <c r="M1441" i="12" s="1"/>
  <c r="L1432" i="12"/>
  <c r="M1432" i="12" s="1"/>
  <c r="L1486" i="12"/>
  <c r="M1486" i="12" s="1"/>
  <c r="L1509" i="12"/>
  <c r="M1509" i="12" s="1"/>
  <c r="L1540" i="12"/>
  <c r="M1540" i="12" s="1"/>
  <c r="L1531" i="12"/>
  <c r="M1531" i="12" s="1"/>
  <c r="L1522" i="12"/>
  <c r="M1522" i="12" s="1"/>
  <c r="L1513" i="12"/>
  <c r="M1513" i="12" s="1"/>
  <c r="L1504" i="12"/>
  <c r="M1504" i="12" s="1"/>
  <c r="L1495" i="12"/>
  <c r="M1495" i="12" s="1"/>
  <c r="L2063" i="12"/>
  <c r="M2063" i="12" s="1"/>
  <c r="L2049" i="12"/>
  <c r="M2049" i="12" s="1"/>
  <c r="L2070" i="12"/>
  <c r="M2070" i="12" s="1"/>
  <c r="L2053" i="12"/>
  <c r="M2053" i="12" s="1"/>
  <c r="L2075" i="12"/>
  <c r="M2075" i="12" s="1"/>
  <c r="L3092" i="12"/>
  <c r="M3092" i="12" s="1"/>
  <c r="L3059" i="12"/>
  <c r="M3059" i="12" s="1"/>
  <c r="L3057" i="12"/>
  <c r="M3057" i="12" s="1"/>
  <c r="L3055" i="12"/>
  <c r="M3055" i="12" s="1"/>
  <c r="L4640" i="12"/>
  <c r="M4640" i="12" s="1"/>
  <c r="L4638" i="12"/>
  <c r="M4638" i="12" s="1"/>
  <c r="L4636" i="12"/>
  <c r="M4636" i="12" s="1"/>
  <c r="L4642" i="12"/>
  <c r="M4642" i="12" s="1"/>
  <c r="L4823" i="12"/>
  <c r="M4823" i="12" s="1"/>
  <c r="L4836" i="12"/>
  <c r="M4836" i="12" s="1"/>
  <c r="L4912" i="12"/>
  <c r="M4912" i="12" s="1"/>
  <c r="L5359" i="12"/>
  <c r="M5359" i="12" s="1"/>
  <c r="L5503" i="12"/>
  <c r="M5503" i="12" s="1"/>
  <c r="L5679" i="12"/>
  <c r="M5679" i="12" s="1"/>
  <c r="L5759" i="12"/>
  <c r="M5759" i="12" s="1"/>
  <c r="L4758" i="12"/>
  <c r="M4758" i="12" s="1"/>
  <c r="L5209" i="12"/>
  <c r="M5209" i="12" s="1"/>
  <c r="L5672" i="12"/>
  <c r="M5672" i="12" s="1"/>
  <c r="G4" i="14"/>
  <c r="G5" i="14"/>
  <c r="H18" i="24" l="1"/>
  <c r="J18" i="24" s="1"/>
  <c r="K18" i="24" s="1"/>
  <c r="H17" i="24"/>
  <c r="J17" i="24" s="1"/>
  <c r="K17" i="24" s="1"/>
  <c r="C8" i="14" a="1"/>
  <c r="C8" i="14" s="1"/>
  <c r="D8" i="14" s="1"/>
  <c r="C19" i="24"/>
  <c r="S8" i="24"/>
  <c r="D19" i="24" s="1"/>
  <c r="J6" i="24"/>
  <c r="L6" i="24"/>
  <c r="M6" i="24" s="1"/>
  <c r="C4" i="24"/>
  <c r="D4" i="24" s="1"/>
  <c r="C14" i="24"/>
  <c r="P8" i="24"/>
  <c r="D14" i="24" s="1"/>
  <c r="J5" i="24"/>
  <c r="C7" i="24"/>
  <c r="D7" i="24" s="1"/>
  <c r="L5" i="24"/>
  <c r="U5" i="24" a="1"/>
  <c r="U5" i="24" s="1"/>
  <c r="J4" i="24"/>
  <c r="L4" i="24"/>
  <c r="M4" i="24" s="1"/>
  <c r="U3" i="24" a="1"/>
  <c r="U3" i="24" s="1"/>
  <c r="V3" i="24" s="1"/>
  <c r="L3" i="24"/>
  <c r="M3" i="24" s="1"/>
  <c r="J3" i="24"/>
  <c r="C3" i="24"/>
  <c r="D3" i="24" s="1"/>
  <c r="C2" i="24"/>
  <c r="D2" i="24" s="1"/>
  <c r="R3" i="24" a="1"/>
  <c r="R3" i="24" s="1"/>
  <c r="S3" i="24" s="1"/>
  <c r="C18" i="24"/>
  <c r="S5" i="24"/>
  <c r="D18" i="24" s="1"/>
  <c r="O4" i="24" a="1"/>
  <c r="O4" i="24" s="1"/>
  <c r="P4" i="24" s="1"/>
  <c r="C10" i="14"/>
  <c r="D10" i="14" s="1"/>
  <c r="P5" i="24"/>
  <c r="D13" i="24" s="1"/>
  <c r="J8" i="24"/>
  <c r="L8" i="24"/>
  <c r="O3" i="24" a="1"/>
  <c r="O3" i="24" s="1"/>
  <c r="P3" i="24" s="1"/>
  <c r="U4" i="24" a="1"/>
  <c r="U4" i="24" s="1"/>
  <c r="V4" i="24" s="1"/>
  <c r="V8" i="24"/>
  <c r="D24" i="24" s="1"/>
  <c r="C24" i="24"/>
  <c r="J7" i="24"/>
  <c r="L7" i="24"/>
  <c r="M7" i="24" s="1"/>
  <c r="U7" i="24" a="1"/>
  <c r="U7" i="24" s="1"/>
  <c r="V7" i="24" s="1"/>
  <c r="Y78" i="20"/>
  <c r="Z78" i="20" s="1"/>
  <c r="Q78" i="20"/>
  <c r="Y13" i="20"/>
  <c r="Z13" i="20" s="1"/>
  <c r="Q13" i="20"/>
  <c r="Y163" i="20"/>
  <c r="Z163" i="20" s="1"/>
  <c r="Q163" i="20"/>
  <c r="Y151" i="20"/>
  <c r="Z151" i="20" s="1"/>
  <c r="Q151" i="20"/>
  <c r="D2" i="20"/>
  <c r="Y60" i="20"/>
  <c r="Z60" i="20" s="1"/>
  <c r="Q60" i="20"/>
  <c r="C8" i="20"/>
  <c r="D8" i="20" s="1"/>
  <c r="T3" i="20"/>
  <c r="Y87" i="20"/>
  <c r="Z87" i="20" s="1"/>
  <c r="Q87" i="20"/>
  <c r="Y149" i="20"/>
  <c r="Z149" i="20" s="1"/>
  <c r="Q149" i="20"/>
  <c r="Y35" i="20"/>
  <c r="Z35" i="20" s="1"/>
  <c r="Q35" i="20"/>
  <c r="Y311" i="20"/>
  <c r="Z311" i="20" s="1"/>
  <c r="Q311" i="20"/>
  <c r="Y367" i="20"/>
  <c r="Z367" i="20" s="1"/>
  <c r="Q367" i="20"/>
  <c r="Y166" i="20"/>
  <c r="Z166" i="20" s="1"/>
  <c r="Q166" i="20"/>
  <c r="Y61" i="20"/>
  <c r="Z61" i="20" s="1"/>
  <c r="Q61" i="20"/>
  <c r="Y251" i="20"/>
  <c r="Z251" i="20" s="1"/>
  <c r="Q251" i="20"/>
  <c r="Y218" i="20"/>
  <c r="Z218" i="20" s="1"/>
  <c r="Q218" i="20"/>
  <c r="Y73" i="20"/>
  <c r="Z73" i="20" s="1"/>
  <c r="Q73" i="20"/>
  <c r="Y168" i="20"/>
  <c r="Z168" i="20" s="1"/>
  <c r="Q168" i="20"/>
  <c r="Y157" i="20"/>
  <c r="Z157" i="20" s="1"/>
  <c r="Q157" i="20"/>
  <c r="Y66" i="20"/>
  <c r="Z66" i="20" s="1"/>
  <c r="Q66" i="20"/>
  <c r="Y114" i="20"/>
  <c r="Z114" i="20" s="1"/>
  <c r="Q114" i="20"/>
  <c r="Y174" i="20"/>
  <c r="Z174" i="20" s="1"/>
  <c r="Q174" i="20"/>
  <c r="Y284" i="20"/>
  <c r="Z284" i="20" s="1"/>
  <c r="Q284" i="20"/>
  <c r="Y129" i="20"/>
  <c r="Z129" i="20" s="1"/>
  <c r="Q129" i="20"/>
  <c r="Y336" i="20"/>
  <c r="Z336" i="20" s="1"/>
  <c r="Q336" i="20"/>
  <c r="Y46" i="20"/>
  <c r="Z46" i="20" s="1"/>
  <c r="Q46" i="20"/>
  <c r="Y170" i="20"/>
  <c r="Z170" i="20" s="1"/>
  <c r="Q170" i="20"/>
  <c r="Y82" i="20"/>
  <c r="Z82" i="20" s="1"/>
  <c r="Q82" i="20"/>
  <c r="Y113" i="20"/>
  <c r="Z113" i="20" s="1"/>
  <c r="Q113" i="20"/>
  <c r="Y118" i="20"/>
  <c r="Z118" i="20" s="1"/>
  <c r="Q118" i="20"/>
  <c r="Y189" i="20"/>
  <c r="Z189" i="20" s="1"/>
  <c r="Q189" i="20"/>
  <c r="Y264" i="20"/>
  <c r="Z264" i="20" s="1"/>
  <c r="Q264" i="20"/>
  <c r="Y392" i="20"/>
  <c r="Z392" i="20" s="1"/>
  <c r="Q392" i="20"/>
  <c r="Y119" i="20"/>
  <c r="Z119" i="20" s="1"/>
  <c r="Q119" i="20"/>
  <c r="Y153" i="20"/>
  <c r="Z153" i="20" s="1"/>
  <c r="Q153" i="20"/>
  <c r="Y283" i="20"/>
  <c r="Z283" i="20" s="1"/>
  <c r="Q283" i="20"/>
  <c r="Y182" i="20"/>
  <c r="Z182" i="20" s="1"/>
  <c r="Q182" i="20"/>
  <c r="Y70" i="20"/>
  <c r="Z70" i="20" s="1"/>
  <c r="Q70" i="20"/>
  <c r="Y319" i="20"/>
  <c r="Z319" i="20" s="1"/>
  <c r="Q319" i="20"/>
  <c r="Y33" i="20"/>
  <c r="Z33" i="20" s="1"/>
  <c r="Q33" i="20"/>
  <c r="Y229" i="20"/>
  <c r="Z229" i="20" s="1"/>
  <c r="Q229" i="20"/>
  <c r="Y295" i="20"/>
  <c r="Z295" i="20" s="1"/>
  <c r="Q295" i="20"/>
  <c r="Y29" i="20"/>
  <c r="Z29" i="20" s="1"/>
  <c r="Q29" i="20"/>
  <c r="Y50" i="20"/>
  <c r="Z50" i="20" s="1"/>
  <c r="Q50" i="20"/>
  <c r="Y294" i="20"/>
  <c r="Z294" i="20" s="1"/>
  <c r="Q294" i="20"/>
  <c r="Y5" i="20"/>
  <c r="Z5" i="20" s="1"/>
  <c r="Q5" i="20"/>
  <c r="Y41" i="20"/>
  <c r="Z41" i="20" s="1"/>
  <c r="Q41" i="20"/>
  <c r="Y34" i="20"/>
  <c r="Z34" i="20" s="1"/>
  <c r="Q34" i="20"/>
  <c r="Y254" i="20"/>
  <c r="Z254" i="20" s="1"/>
  <c r="Q254" i="20"/>
  <c r="Y101" i="20"/>
  <c r="Z101" i="20" s="1"/>
  <c r="Q101" i="20"/>
  <c r="Y245" i="20"/>
  <c r="Z245" i="20" s="1"/>
  <c r="Q245" i="20"/>
  <c r="Y271" i="20"/>
  <c r="Z271" i="20" s="1"/>
  <c r="Q271" i="20"/>
  <c r="Y181" i="20"/>
  <c r="Z181" i="20" s="1"/>
  <c r="Q181" i="20"/>
  <c r="Y276" i="20"/>
  <c r="Z276" i="20" s="1"/>
  <c r="Q276" i="20"/>
  <c r="Y77" i="20"/>
  <c r="Z77" i="20" s="1"/>
  <c r="Q77" i="20"/>
  <c r="Y214" i="20"/>
  <c r="Z214" i="20" s="1"/>
  <c r="Q214" i="20"/>
  <c r="Y4" i="20"/>
  <c r="Z4" i="20" s="1"/>
  <c r="Q4" i="20"/>
  <c r="Y331" i="20"/>
  <c r="Z331" i="20" s="1"/>
  <c r="Q331" i="20"/>
  <c r="Y14" i="20"/>
  <c r="Z14" i="20" s="1"/>
  <c r="Q14" i="20"/>
  <c r="Y206" i="20"/>
  <c r="Z206" i="20" s="1"/>
  <c r="Q206" i="20"/>
  <c r="Y99" i="20"/>
  <c r="Z99" i="20" s="1"/>
  <c r="Q99" i="20"/>
  <c r="Y23" i="20"/>
  <c r="Z23" i="20" s="1"/>
  <c r="Q23" i="20"/>
  <c r="Y6" i="20"/>
  <c r="Z6" i="20" s="1"/>
  <c r="Q6" i="20"/>
  <c r="Y183" i="20"/>
  <c r="Z183" i="20" s="1"/>
  <c r="Q183" i="20"/>
  <c r="Y126" i="20"/>
  <c r="Z126" i="20" s="1"/>
  <c r="Q126" i="20"/>
  <c r="Y299" i="20"/>
  <c r="Z299" i="20" s="1"/>
  <c r="Q299" i="20"/>
  <c r="Y217" i="20"/>
  <c r="Z217" i="20" s="1"/>
  <c r="Q217" i="20"/>
  <c r="Y162" i="20"/>
  <c r="Z162" i="20" s="1"/>
  <c r="Q162" i="20"/>
  <c r="Y150" i="20"/>
  <c r="Z150" i="20" s="1"/>
  <c r="Q150" i="20"/>
  <c r="Y81" i="20"/>
  <c r="Z81" i="20" s="1"/>
  <c r="Q81" i="20"/>
  <c r="Y316" i="20"/>
  <c r="Z316" i="20" s="1"/>
  <c r="Q316" i="20"/>
  <c r="Y54" i="20"/>
  <c r="Z54" i="20" s="1"/>
  <c r="Q54" i="20"/>
  <c r="Y379" i="20"/>
  <c r="Z379" i="20" s="1"/>
  <c r="Q379" i="20"/>
  <c r="Y85" i="20"/>
  <c r="Z85" i="20" s="1"/>
  <c r="Q85" i="20"/>
  <c r="Y3" i="20"/>
  <c r="C6" i="20"/>
  <c r="Q3" i="20"/>
  <c r="Y257" i="20"/>
  <c r="Z257" i="20" s="1"/>
  <c r="Q257" i="20"/>
  <c r="Y45" i="20"/>
  <c r="Z45" i="20" s="1"/>
  <c r="Q45" i="20"/>
  <c r="Y42" i="20"/>
  <c r="Z42" i="20" s="1"/>
  <c r="Q42" i="20"/>
  <c r="Y296" i="20"/>
  <c r="Z296" i="20" s="1"/>
  <c r="Q296" i="20"/>
  <c r="Y57" i="20"/>
  <c r="Z57" i="20" s="1"/>
  <c r="Q57" i="20"/>
  <c r="Y267" i="20"/>
  <c r="Z267" i="20" s="1"/>
  <c r="Q267" i="20"/>
  <c r="Y255" i="20"/>
  <c r="Z255" i="20" s="1"/>
  <c r="Q255" i="20"/>
  <c r="Y109" i="20"/>
  <c r="Z109" i="20" s="1"/>
  <c r="Q109" i="20"/>
  <c r="Y324" i="20"/>
  <c r="Z324" i="20" s="1"/>
  <c r="Q324" i="20"/>
  <c r="Y105" i="20"/>
  <c r="Z105" i="20" s="1"/>
  <c r="Q105" i="20"/>
  <c r="Y346" i="20"/>
  <c r="Z346" i="20" s="1"/>
  <c r="Q346" i="20"/>
  <c r="Y288" i="20"/>
  <c r="Z288" i="20" s="1"/>
  <c r="Q288" i="20"/>
  <c r="Y347" i="20"/>
  <c r="Z347" i="20" s="1"/>
  <c r="Q347" i="20"/>
  <c r="Y385" i="20"/>
  <c r="Z385" i="20" s="1"/>
  <c r="Q385" i="20"/>
  <c r="Y237" i="20"/>
  <c r="Z237" i="20" s="1"/>
  <c r="Q237" i="20"/>
  <c r="Y158" i="20"/>
  <c r="Z158" i="20" s="1"/>
  <c r="Q158" i="20"/>
  <c r="Y227" i="20"/>
  <c r="Z227" i="20" s="1"/>
  <c r="Q227" i="20"/>
  <c r="Y30" i="20"/>
  <c r="Z30" i="20" s="1"/>
  <c r="Q30" i="20"/>
  <c r="Y372" i="20"/>
  <c r="Z372" i="20" s="1"/>
  <c r="Q372" i="20"/>
  <c r="Y37" i="20"/>
  <c r="Z37" i="20" s="1"/>
  <c r="Q37" i="20"/>
  <c r="Y106" i="20"/>
  <c r="Z106" i="20" s="1"/>
  <c r="Q106" i="20"/>
  <c r="Y178" i="20"/>
  <c r="Z178" i="20" s="1"/>
  <c r="Q178" i="20"/>
  <c r="Y145" i="20"/>
  <c r="Z145" i="20" s="1"/>
  <c r="Q145" i="20"/>
  <c r="Y133" i="20"/>
  <c r="Z133" i="20" s="1"/>
  <c r="Q133" i="20"/>
  <c r="Y193" i="20"/>
  <c r="Z193" i="20" s="1"/>
  <c r="Q193" i="20"/>
  <c r="Y241" i="20"/>
  <c r="Z241" i="20" s="1"/>
  <c r="Q241" i="20"/>
  <c r="Y94" i="20"/>
  <c r="Z94" i="20" s="1"/>
  <c r="Q94" i="20"/>
  <c r="Y287" i="20"/>
  <c r="Z287" i="20" s="1"/>
  <c r="Q287" i="20"/>
  <c r="Y186" i="20"/>
  <c r="Z186" i="20" s="1"/>
  <c r="Q186" i="20"/>
  <c r="Y315" i="20"/>
  <c r="Z315" i="20" s="1"/>
  <c r="Q315" i="20"/>
  <c r="Y72" i="20"/>
  <c r="Z72" i="20" s="1"/>
  <c r="Q72" i="20"/>
  <c r="Y195" i="20"/>
  <c r="Z195" i="20" s="1"/>
  <c r="Q195" i="20"/>
  <c r="D4" i="20"/>
  <c r="Y55" i="20"/>
  <c r="Z55" i="20" s="1"/>
  <c r="Q55" i="20"/>
  <c r="Y279" i="20"/>
  <c r="Z279" i="20" s="1"/>
  <c r="Q279" i="20"/>
  <c r="Y343" i="20"/>
  <c r="Z343" i="20" s="1"/>
  <c r="Q343" i="20"/>
  <c r="Y345" i="20"/>
  <c r="Z345" i="20" s="1"/>
  <c r="Q345" i="20"/>
  <c r="C4" i="14"/>
  <c r="D4" i="14" s="1"/>
  <c r="G6" i="14"/>
  <c r="G7" i="14" s="1"/>
  <c r="V5" i="24" l="1"/>
  <c r="D23" i="24" s="1"/>
  <c r="C23" i="24"/>
  <c r="C9" i="24"/>
  <c r="M8" i="24"/>
  <c r="D9" i="24" s="1"/>
  <c r="M5" i="24"/>
  <c r="D8" i="24" s="1"/>
  <c r="C8" i="24"/>
  <c r="AE4" i="20"/>
  <c r="AE5" i="20"/>
  <c r="AE3" i="20"/>
  <c r="Z3" i="20"/>
  <c r="D6" i="20"/>
  <c r="AG4" i="20" l="1"/>
  <c r="AH4" i="20" s="1"/>
  <c r="AG3" i="20"/>
  <c r="AH3" i="20" s="1"/>
  <c r="AG5" i="20"/>
  <c r="AH5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0E93FE-ECFC-436E-B158-30B134C1D011}" keepAlive="1" name="쿼리 - final_q1_behavior_summary" description="통합 문서의 'final_q1_behavior_summary' 쿼리에 대한 연결입니다." type="5" refreshedVersion="8" background="1" saveData="1">
    <dbPr connection="Provider=Microsoft.Mashup.OleDb.1;Data Source=$Workbook$;Location=final_q1_behavior_summary;Extended Properties=&quot;&quot;" command="SELECT * FROM [final_q1_behavior_summary]"/>
  </connection>
  <connection id="2" xr16:uid="{A3FE673C-F490-48A0-B37C-4D315AE960C8}" keepAlive="1" name="쿼리 - final_q1_card_behavior" description="통합 문서의 'final_q1_card_behavior' 쿼리에 대한 연결입니다." type="5" refreshedVersion="8" background="1" saveData="1">
    <dbPr connection="Provider=Microsoft.Mashup.OleDb.1;Data Source=$Workbook$;Location=final_q1_card_behavior;Extended Properties=&quot;&quot;" command="SELECT * FROM [final_q1_card_behavior]"/>
  </connection>
  <connection id="3" xr16:uid="{517A1384-59D0-430B-85A1-6C16C11B1B7D}" keepAlive="1" name="쿼리 - final_q1_customer_behavior" description="통합 문서의 'final_q1_customer_behavior' 쿼리에 대한 연결입니다." type="5" refreshedVersion="8" background="1" saveData="1">
    <dbPr connection="Provider=Microsoft.Mashup.OleDb.1;Data Source=$Workbook$;Location=final_q1_customer_behavior;Extended Properties=&quot;&quot;" command="SELECT * FROM [final_q1_customer_behavior]"/>
  </connection>
  <connection id="4" xr16:uid="{B4E0F9D2-CAF2-454A-83F2-620806DC32B2}" keepAlive="1" name="쿼리 - q2_SQL_summary" description="통합 문서의 'q2_SQL_summary' 쿼리에 대한 연결입니다." type="5" refreshedVersion="8" background="1" saveData="1">
    <dbPr connection="Provider=Microsoft.Mashup.OleDb.1;Data Source=$Workbook$;Location=q2_SQL_summary;Extended Properties=&quot;&quot;" command="SELECT * FROM [q2_SQL_summary]"/>
  </connection>
  <connection id="5" xr16:uid="{DDC50698-C36B-44C1-9B78-A692775E53C1}" keepAlive="1" name="쿼리 - q2_validation_base" description="통합 문서의 'q2_validation_base' 쿼리에 대한 연결입니다." type="5" refreshedVersion="8" background="1" saveData="1">
    <dbPr connection="Provider=Microsoft.Mashup.OleDb.1;Data Source=$Workbook$;Location=q2_validation_base;Extended Properties=&quot;&quot;" command="SELECT * FROM [q2_validation_base]"/>
  </connection>
  <connection id="6" xr16:uid="{8EBD036E-A9B6-47A1-9B74-C5E24EAF06F6}" keepAlive="1" name="쿼리 - q3_error_concentration" description="통합 문서의 'q3_error_concentration' 쿼리에 대한 연결입니다." type="5" refreshedVersion="0" background="1" saveData="1">
    <dbPr connection="Provider=Microsoft.Mashup.OleDb.1;Data Source=$Workbook$;Location=q3_error_concentration;Extended Properties=&quot;&quot;" command="SELECT * FROM [q3_error_concentration]"/>
  </connection>
  <connection id="7" xr16:uid="{860A3FFC-BEE4-42ED-B591-E400810DFB79}" keepAlive="1" name="쿼리 - Q3_Methodology" description="통합 문서의 'Q3_Methodology' 쿼리에 대한 연결입니다." type="5" refreshedVersion="0" background="1" saveData="1">
    <dbPr connection="Provider=Microsoft.Mashup.OleDb.1;Data Source=$Workbook$;Location=Q3_Methodology;Extended Properties=&quot;&quot;" command="SELECT * FROM [Q3_Methodology]"/>
  </connection>
  <connection id="8" xr16:uid="{5D8A6E62-ABB0-41D4-90B3-A81F9C742039}" keepAlive="1" name="쿼리 - Q3_SQL_Error_Concentration" description="통합 문서의 'Q3_SQL_Error_Concentration' 쿼리에 대한 연결입니다." type="5" refreshedVersion="8" background="1" saveData="1">
    <dbPr connection="Provider=Microsoft.Mashup.OleDb.1;Data Source=$Workbook$;Location=Q3_SQL_Error_Concentration;Extended Properties=&quot;&quot;" command="SELECT * FROM [Q3_SQL_Error_Concentration]"/>
  </connection>
  <connection id="9" xr16:uid="{2736645D-1C85-4D4B-A06E-8FD9FAD670F5}" keepAlive="1" name="쿼리 - Q3_SQL_Methodology" description="통합 문서의 'Q3_SQL_Methodology' 쿼리에 대한 연결입니다." type="5" refreshedVersion="8" background="1" saveData="1">
    <dbPr connection="Provider=Microsoft.Mashup.OleDb.1;Data Source=$Workbook$;Location=Q3_SQL_Methodology;Extended Properties=&quot;&quot;" command="SELECT * FROM [Q3_SQL_Methodology]"/>
  </connection>
  <connection id="10" xr16:uid="{33033AC5-1F28-42C3-A955-C1CCB0A86F4F}" keepAlive="1" name="쿼리 - Q3_Validation_Base" description="통합 문서의 'Q3_Validation_Base' 쿼리에 대한 연결입니다." type="5" refreshedVersion="8" background="1" saveData="1">
    <dbPr connection="Provider=Microsoft.Mashup.OleDb.1;Data Source=$Workbook$;Location=Q3_Validation_Base;Extended Properties=&quot;&quot;" command="SELECT * FROM [Q3_Validation_Base]"/>
  </connection>
  <connection id="11" xr16:uid="{49477CB7-CAA3-4522-ACD6-3B84C54F28C6}" keepAlive="1" name="쿼리 - Q4_SQL_Error_Card_Repetition" description="통합 문서의 'Q4_SQL_Error_Card_Repetition' 쿼리에 대한 연결입니다." type="5" refreshedVersion="8" background="1" saveData="1">
    <dbPr connection="Provider=Microsoft.Mashup.OleDb.1;Data Source=$Workbook$;Location=Q4_SQL_Error_Card_Repetition;Extended Properties=&quot;&quot;" command="SELECT * FROM [Q4_SQL_Error_Card_Repetition]"/>
  </connection>
  <connection id="12" xr16:uid="{9E1BFD46-9B1B-43B0-8F91-AFAD677D73D1}" keepAlive="1" name="쿼리 - Q4_Validation_Base" description="통합 문서의 'Q4_Validation_Base' 쿼리에 대한 연결입니다." type="5" refreshedVersion="8" background="1" saveData="1">
    <dbPr connection="Provider=Microsoft.Mashup.OleDb.1;Data Source=$Workbook$;Location=Q4_Validation_Base;Extended Properties=&quot;&quot;" command="SELECT * FROM [Q4_Validation_Base]"/>
  </connection>
  <connection id="13" xr16:uid="{DB1BFEF7-4199-4564-8D8E-5A0F5440A778}" keepAlive="1" name="쿼리 - Q5_SQL_Repetition_Comparison" description="통합 문서의 'Q5_SQL_Repetition_Comparison' 쿼리에 대한 연결입니다." type="5" refreshedVersion="8" background="1" saveData="1">
    <dbPr connection="Provider=Microsoft.Mashup.OleDb.1;Data Source=$Workbook$;Location=Q5_SQL_Repetition_Comparison;Extended Properties=&quot;&quot;" command="SELECT * FROM [Q5_SQL_Repetition_Comparis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<sst xmlns="http://schemas.openxmlformats.org/spreadsheetml/2006/main" count="64152" uniqueCount="177">
  <si>
    <t>analysis_level</t>
  </si>
  <si>
    <t>entity_count</t>
  </si>
  <si>
    <t>mean_transaction_count</t>
  </si>
  <si>
    <t>median_transaction_count</t>
  </si>
  <si>
    <t>q1_transaction_count</t>
  </si>
  <si>
    <t>q3_transaction_count</t>
  </si>
  <si>
    <t>p95_transaction_count</t>
  </si>
  <si>
    <t>p99_transaction_count</t>
  </si>
  <si>
    <t>median_entity_amount</t>
  </si>
  <si>
    <t>q1_entity_amount</t>
  </si>
  <si>
    <t>q3_entity_amount</t>
  </si>
  <si>
    <t>p95_entity_amount</t>
  </si>
  <si>
    <t>p99_entity_amount</t>
  </si>
  <si>
    <t>frequency_iqr_only_count</t>
  </si>
  <si>
    <t>frequency_iqr_only_share_pct</t>
  </si>
  <si>
    <t>frequency_p99_count</t>
  </si>
  <si>
    <t>frequency_p99_share_pct</t>
  </si>
  <si>
    <t>amount_iqr_only_count</t>
  </si>
  <si>
    <t>amount_iqr_only_share_pct</t>
  </si>
  <si>
    <t>amount_p99_count</t>
  </si>
  <si>
    <t>amount_p99_share_pct</t>
  </si>
  <si>
    <t>Customer</t>
  </si>
  <si>
    <t>Card</t>
  </si>
  <si>
    <t>client_id</t>
  </si>
  <si>
    <t>transaction_count</t>
  </si>
  <si>
    <t>net_transaction_amount</t>
  </si>
  <si>
    <t>positive_transaction_count</t>
  </si>
  <si>
    <t>positive_transaction_amount</t>
  </si>
  <si>
    <t>avg_positive_transaction_amount</t>
  </si>
  <si>
    <t>median_positive_transaction_amount</t>
  </si>
  <si>
    <t>avg_median_difference</t>
  </si>
  <si>
    <t>avg_median_ratio</t>
  </si>
  <si>
    <t>zero_transaction_count</t>
  </si>
  <si>
    <t>zero_rate_pct</t>
  </si>
  <si>
    <t>negative_transaction_count</t>
  </si>
  <si>
    <t>negative_transaction_amount</t>
  </si>
  <si>
    <t>negative_rate_pct</t>
  </si>
  <si>
    <t>error_transaction_count</t>
  </si>
  <si>
    <t>error_rate_pct</t>
  </si>
  <si>
    <t>frequency_flag</t>
  </si>
  <si>
    <t>amount_level_flag</t>
  </si>
  <si>
    <t>ratio_flag</t>
  </si>
  <si>
    <t>p99+</t>
  </si>
  <si>
    <t>normal</t>
  </si>
  <si>
    <t>iqr-outlier</t>
  </si>
  <si>
    <t>card_id</t>
  </si>
  <si>
    <t>KPI</t>
  </si>
  <si>
    <t>SQL Value</t>
  </si>
  <si>
    <t>Excel Recalc</t>
  </si>
  <si>
    <t>Status</t>
  </si>
  <si>
    <t>Customer Entity Count</t>
  </si>
  <si>
    <t>Card Entity Count</t>
  </si>
  <si>
    <t>Customer Median Transaction Count</t>
    <phoneticPr fontId="1" type="noConversion"/>
  </si>
  <si>
    <t>Card Median Transaction Count</t>
    <phoneticPr fontId="1" type="noConversion"/>
  </si>
  <si>
    <t>Customer Median Positive Transaction Amount</t>
  </si>
  <si>
    <t>Card Median Positive Transaction Amount</t>
  </si>
  <si>
    <t>Customer Frequency IQR-only Share (%)</t>
    <phoneticPr fontId="1" type="noConversion"/>
  </si>
  <si>
    <t>Card Frequency IQR-only Share (%)</t>
    <phoneticPr fontId="1" type="noConversion"/>
  </si>
  <si>
    <t>Customer Amount IQR-only Share (%)</t>
    <phoneticPr fontId="1" type="noConversion"/>
  </si>
  <si>
    <t>Card Amount IQR-only Share (%)</t>
    <phoneticPr fontId="1" type="noConversion"/>
  </si>
  <si>
    <t>use_chip</t>
  </si>
  <si>
    <t>transaction_share_pct</t>
  </si>
  <si>
    <t>Swipe Transaction</t>
  </si>
  <si>
    <t>Chip Transaction</t>
  </si>
  <si>
    <t>Online Transaction</t>
  </si>
  <si>
    <t>transaction_month</t>
  </si>
  <si>
    <t>Payment Method</t>
  </si>
  <si>
    <t>Transaction Count</t>
  </si>
  <si>
    <t>Transaction Share (%)</t>
  </si>
  <si>
    <t>Transaction Share (%)</t>
    <phoneticPr fontId="1" type="noConversion"/>
  </si>
  <si>
    <t>Chip Transaction</t>
    <phoneticPr fontId="1" type="noConversion"/>
  </si>
  <si>
    <t>Avg Positive Transaction Amount</t>
  </si>
  <si>
    <t>Zero Rate (%)</t>
  </si>
  <si>
    <t>Negative Rate (%)</t>
  </si>
  <si>
    <t>Error Rate (%)</t>
  </si>
  <si>
    <t>baseline_error_rate_pct</t>
  </si>
  <si>
    <t>confidence_level_pct</t>
  </si>
  <si>
    <t>z_score</t>
  </si>
  <si>
    <t>margin_of_error_pct</t>
  </si>
  <si>
    <t>minimum_transaction_count</t>
  </si>
  <si>
    <t>eligible_q1_error_rate_pct</t>
  </si>
  <si>
    <t>eligible_median_error_rate_pct</t>
  </si>
  <si>
    <t>high_error_threshold_pct</t>
  </si>
  <si>
    <t>eligible_iqr_error_rate_pct</t>
  </si>
  <si>
    <t>outlier_upper_bound_error_rate_pct</t>
  </si>
  <si>
    <t>mcc</t>
  </si>
  <si>
    <t>high_error_segment_count</t>
  </si>
  <si>
    <t>outlier_segment_count</t>
  </si>
  <si>
    <t>mcc_avg_eligible_segment_error_rate_pct</t>
  </si>
  <si>
    <t>hour_of_day</t>
  </si>
  <si>
    <t>error_level</t>
  </si>
  <si>
    <t>outlier</t>
  </si>
  <si>
    <t>high-error</t>
  </si>
  <si>
    <t>Minimum Eligible Transaction Count</t>
  </si>
  <si>
    <t>Excel Recalc Error Level</t>
  </si>
  <si>
    <t>Baseline Error Rate (%)</t>
  </si>
  <si>
    <t>Excel Error Rate (%)</t>
  </si>
  <si>
    <t>SQL Final Error Rate (%)</t>
  </si>
  <si>
    <t>Rate Status</t>
  </si>
  <si>
    <t>Excel Eligible Flag</t>
  </si>
  <si>
    <t>Excel Eligible Error Rate (%)</t>
  </si>
  <si>
    <t>Raw Q1 Error Rate</t>
  </si>
  <si>
    <t>Raw Q3 Error Rate</t>
  </si>
  <si>
    <t>Q3-3 High-error / Outlier Classification Helper</t>
    <phoneticPr fontId="1" type="noConversion"/>
  </si>
  <si>
    <t>Outlier Upper Bound</t>
  </si>
  <si>
    <t>IQR</t>
    <phoneticPr fontId="1" type="noConversion"/>
  </si>
  <si>
    <t>Excel</t>
    <phoneticPr fontId="1" type="noConversion"/>
  </si>
  <si>
    <t>Classification Match</t>
  </si>
  <si>
    <t>Final Flagged Segment Error Rate (%)</t>
  </si>
  <si>
    <t>high_error_segment_count_by_mcc</t>
  </si>
  <si>
    <t>final_flag</t>
    <phoneticPr fontId="1" type="noConversion"/>
  </si>
  <si>
    <t>Q3-4 High-error Count by MCC Helper</t>
  </si>
  <si>
    <t>MCC</t>
  </si>
  <si>
    <t>SQL Count</t>
  </si>
  <si>
    <t>Total Final High-error-flagged Segment Count</t>
  </si>
  <si>
    <t>card_error_count</t>
  </si>
  <si>
    <t>error_card_count</t>
  </si>
  <si>
    <t>single_error_card_count</t>
  </si>
  <si>
    <t>repeat_error_card_count</t>
  </si>
  <si>
    <t>avg_errors_per_error_card</t>
  </si>
  <si>
    <t>repeat_error_card_share_pct</t>
  </si>
  <si>
    <t>max_card_error_count</t>
  </si>
  <si>
    <t>top_card_error_share_pct</t>
  </si>
  <si>
    <t>card_repetition_level</t>
  </si>
  <si>
    <t>repeat-concentrated</t>
  </si>
  <si>
    <t>mixed</t>
  </si>
  <si>
    <t>low-repeat</t>
  </si>
  <si>
    <t>KPI</t>
    <phoneticPr fontId="1" type="noConversion"/>
  </si>
  <si>
    <t>SQL Value</t>
    <phoneticPr fontId="1" type="noConversion"/>
  </si>
  <si>
    <t>Hour</t>
  </si>
  <si>
    <t>Use Chip</t>
  </si>
  <si>
    <t>SQL Error Card Count</t>
  </si>
  <si>
    <t>SQL Repeat Error Card Count</t>
  </si>
  <si>
    <t>SQL Avg Errors per Error Card</t>
  </si>
  <si>
    <t>SQL Repeat Error Card Share (%)</t>
  </si>
  <si>
    <t>Total Error Card Count across Flagged Segments</t>
    <phoneticPr fontId="1" type="noConversion"/>
  </si>
  <si>
    <t>Total Repeat Error Card Count across Flagged Segments</t>
    <phoneticPr fontId="1" type="noConversion"/>
  </si>
  <si>
    <t>Average Errors per Error Card across Segments</t>
    <phoneticPr fontId="1" type="noConversion"/>
  </si>
  <si>
    <t>Average Repeat Error Card Share (%) across Segments</t>
    <phoneticPr fontId="1" type="noConversion"/>
  </si>
  <si>
    <t>SQL Top Card Error Share (%)</t>
  </si>
  <si>
    <t>Average Top Card Error Share (%) across Segments</t>
  </si>
  <si>
    <t>SQL Card Repetition Level</t>
  </si>
  <si>
    <t>Repetition Level</t>
  </si>
  <si>
    <t>Card Repetition Level Distribution</t>
    <phoneticPr fontId="1" type="noConversion"/>
  </si>
  <si>
    <t>SQL Share (%)</t>
  </si>
  <si>
    <t>Excel Share (%)</t>
  </si>
  <si>
    <t>High-error-flagged Segment Count by MCC Helper</t>
    <phoneticPr fontId="1" type="noConversion"/>
  </si>
  <si>
    <t>segment_count</t>
  </si>
  <si>
    <t>within_error_level_share_pct</t>
  </si>
  <si>
    <t>avg_repeat_error_card_share_pct</t>
  </si>
  <si>
    <t>avg_top_card_error_share_pct</t>
  </si>
  <si>
    <t>Error Level</t>
  </si>
  <si>
    <t>SQL Segment Count</t>
  </si>
  <si>
    <t>high-error</t>
    <phoneticPr fontId="1" type="noConversion"/>
  </si>
  <si>
    <t>low-repeat</t>
    <phoneticPr fontId="1" type="noConversion"/>
  </si>
  <si>
    <t>Q4 Helper</t>
    <phoneticPr fontId="1" type="noConversion"/>
  </si>
  <si>
    <t>SQL Within Error-level Share (%)</t>
  </si>
  <si>
    <t>Q5 Comparison Helper   (at here, "high-error" is "Ordinary high-error")</t>
    <phoneticPr fontId="1" type="noConversion"/>
  </si>
  <si>
    <t>Card Error Level Distribution   (at here, "high-error" is "Ordinary high-error")</t>
    <phoneticPr fontId="1" type="noConversion"/>
  </si>
  <si>
    <t>Avg Errors per Error Card - Outlier (Repeat-concentrated)</t>
    <phoneticPr fontId="1" type="noConversion"/>
  </si>
  <si>
    <t>Avg Errors per Error Card - Ordinary High-error (Repeat-concentrated)</t>
    <phoneticPr fontId="1" type="noConversion"/>
  </si>
  <si>
    <t>Total High-error-flagged Segment Count</t>
  </si>
  <si>
    <t>Ordinary High-error Segment Count</t>
  </si>
  <si>
    <t>Outlier Segment Count</t>
  </si>
  <si>
    <t>All High-error-flagged Repeat-concentrated Share (%)</t>
  </si>
  <si>
    <t>Ordinary High-error Repeat-concentrated Share (%)</t>
  </si>
  <si>
    <t>Outlier Repeat-concentrated Share (%)</t>
  </si>
  <si>
    <t>Avg Errors per Error Card - All High-error-flagged (Repeat-concentrated)</t>
  </si>
  <si>
    <t>SQL Avg Repeat Error Card Share (%)</t>
  </si>
  <si>
    <t>Avg Repeat Error Card Share (%) - All High-error-flagged (Repeat-concentrated)</t>
  </si>
  <si>
    <t>Avg Repeat Error Card Share (%) - Ordinary High-error (Repeat-concentrated)</t>
  </si>
  <si>
    <t>Avg Repeat Error Card Share (%) - Outlier (Repeat-concentrated)</t>
  </si>
  <si>
    <t>SQL Avg Top Card Error Share (%)</t>
  </si>
  <si>
    <t>Avg Top Card Error Share (%) - All High-error-flagged (Repeat-concentrated)</t>
  </si>
  <si>
    <t>Avg Top Card Error Share (%) - Ordinary High-error (Repeat-concentrated)</t>
  </si>
  <si>
    <t>Avg Top Card Error Share (%) - Outlier (Repeat-concentrated)</t>
  </si>
  <si>
    <t>Final High-error-flagged Segment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</si>
</sst>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Arial Unicode MS"/>
      <family val="2"/>
    </font>
    <font>
      <sz val="11"/>
      <color theme="1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9C57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1"/>
      <color rgb="FF9C57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13" fillId="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4" borderId="0" xfId="3" applyFont="1" applyAlignment="1">
      <alignment horizontal="center" vertical="center"/>
    </xf>
    <xf numFmtId="0" fontId="11" fillId="3" borderId="0" xfId="2" applyFont="1" applyAlignment="1">
      <alignment horizontal="center" vertical="center"/>
    </xf>
    <xf numFmtId="176" fontId="11" fillId="3" borderId="0" xfId="2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4" borderId="0" xfId="3" applyFont="1" applyAlignment="1">
      <alignment horizontal="center" vertical="center"/>
    </xf>
    <xf numFmtId="0" fontId="15" fillId="3" borderId="3" xfId="2" applyFont="1" applyBorder="1" applyAlignment="1">
      <alignment horizontal="center" vertical="center"/>
    </xf>
    <xf numFmtId="0" fontId="15" fillId="3" borderId="0" xfId="2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16" fillId="6" borderId="0" xfId="5" applyFont="1" applyAlignment="1">
      <alignment horizontal="center" vertical="center"/>
    </xf>
    <xf numFmtId="0" fontId="10" fillId="2" borderId="0" xfId="1" applyFont="1" applyAlignment="1">
      <alignment horizontal="center" vertical="center"/>
    </xf>
    <xf numFmtId="0" fontId="3" fillId="5" borderId="2" xfId="4" applyFont="1" applyBorder="1" applyAlignment="1">
      <alignment horizontal="center" vertical="center"/>
    </xf>
    <xf numFmtId="0" fontId="3" fillId="5" borderId="0" xfId="4" applyFont="1" applyBorder="1" applyAlignment="1">
      <alignment horizontal="center" vertical="center"/>
    </xf>
  </cellXfs>
  <cellStyles count="6">
    <cellStyle name="40% - 강조색5" xfId="3" builtinId="47"/>
    <cellStyle name="강조색5" xfId="2" builtinId="45"/>
    <cellStyle name="메모" xfId="4" builtinId="10"/>
    <cellStyle name="보통" xfId="5" builtinId="28"/>
    <cellStyle name="좋음" xfId="1" builtinId="26"/>
    <cellStyle name="표준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76" formatCode="0.0000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76" formatCode="0.000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254000</xdr:colOff>
      <xdr:row>14</xdr:row>
      <xdr:rowOff>57150</xdr:rowOff>
    </xdr:from>
    <xdr:to>
      <xdr:col>13</xdr:col>
      <xdr:colOff>450850</xdr:colOff>
      <xdr:row>21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A71275-6C8F-27FD-D2DD-506C4A879EA0}"/>
            </a:ext>
          </a:extLst>
        </xdr:cNvPr>
        <xdr:cNvSpPr txBox="1"/>
      </xdr:nvSpPr>
      <xdr:spPr>
        <a:xfrm>
          <a:off x="8210550" y="3079750"/>
          <a:ext cx="6140450" cy="159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altLang="ko-KR" b="1"/>
        </a:p>
        <a:p>
          <a:r>
            <a:rPr lang="en-US" altLang="ko-KR" b="1"/>
            <a:t>[Key</a:t>
          </a:r>
          <a:r>
            <a:rPr lang="en-US" altLang="ko-KR" b="1" baseline="0"/>
            <a:t> Insight</a:t>
          </a:r>
          <a:r>
            <a:rPr lang="en-US" altLang="ko-KR" b="1"/>
            <a:t>]</a:t>
          </a:r>
        </a:p>
        <a:p>
          <a:r>
            <a:rPr lang="ko-KR" altLang="ko-KR"/>
            <a:t>Card-level analysis reveals greater behavioral dispersion than customer-level analysis. </a:t>
          </a:r>
          <a:endParaRPr lang="en-US" altLang="ko-KR"/>
        </a:p>
        <a:p>
          <a:endParaRPr lang="en-US" altLang="ko-KR"/>
        </a:p>
        <a:p>
          <a:r>
            <a:rPr lang="ko-KR" altLang="ko-KR"/>
            <a:t>Cards show higher frequency outlier shares (4.32% vs. 1.89%) and higher amount outlier shares (1.23% vs. 0.57%), suggesting that card-level granularity captures more concentrated transaction anomalies. </a:t>
          </a:r>
          <a:endParaRPr lang="en-US" altLang="ko-KR"/>
        </a:p>
        <a:p>
          <a:endParaRPr lang="en-US" altLang="ko-KR"/>
        </a:p>
        <a:p>
          <a:r>
            <a:rPr lang="ko-KR" altLang="ko-KR"/>
            <a:t>This supports using card-level behavior for deeper downstream risk analysis.</a:t>
          </a:r>
          <a:endParaRPr lang="ko-KR" altLang="en-US" sz="1100"/>
        </a:p>
      </xdr:txBody>
    </xdr:sp>
    <xdr:clientData/>
  </xdr:twoCellAnchor>
  <xdr:twoCellAnchor>
    <xdr:from>
      <xdr:col>0</xdr:col>
      <xdr:colOff>158750</xdr:colOff>
      <xdr:row>14</xdr:row>
      <xdr:rowOff>44450</xdr:rowOff>
    </xdr:from>
    <xdr:to>
      <xdr:col>3</xdr:col>
      <xdr:colOff>1301750</xdr:colOff>
      <xdr:row>22</xdr:row>
      <xdr:rowOff>6350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C94E5B-3D52-70B2-E3E0-19160842F555}"/>
            </a:ext>
          </a:extLst>
        </xdr:cNvPr>
        <xdr:cNvSpPr txBox="1"/>
      </xdr:nvSpPr>
      <xdr:spPr>
        <a:xfrm>
          <a:off x="158750" y="3067050"/>
          <a:ext cx="7486650" cy="168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altLang="ko-KR" b="1"/>
        </a:p>
        <a:p>
          <a:r>
            <a:rPr lang="en-US" altLang="ko-KR" b="1"/>
            <a:t>[</a:t>
          </a:r>
          <a:r>
            <a:rPr lang="ko-KR" altLang="ko-KR" b="1"/>
            <a:t>Overall Analysis Flow</a:t>
          </a:r>
          <a:r>
            <a:rPr lang="en-US" altLang="ko-KR" b="1"/>
            <a:t>]</a:t>
          </a:r>
          <a:endParaRPr lang="ko-KR" altLang="ko-KR"/>
        </a:p>
        <a:p>
          <a:pPr lvl="0"/>
          <a:r>
            <a:rPr lang="ko-KR" altLang="ko-KR" b="1"/>
            <a:t>Q1 Customer vs Card</a:t>
          </a:r>
          <a:r>
            <a:rPr lang="ko-KR" altLang="ko-KR"/>
            <a:t> → Card-level analysis captures more detailed anomalies.</a:t>
          </a:r>
        </a:p>
        <a:p>
          <a:pPr lvl="0"/>
          <a:r>
            <a:rPr lang="ko-KR" altLang="ko-KR" b="1"/>
            <a:t>Q2 Payment Method</a:t>
          </a:r>
          <a:r>
            <a:rPr lang="ko-KR" altLang="ko-KR"/>
            <a:t> → Transaction and error patterns differ by payment method.</a:t>
          </a:r>
        </a:p>
        <a:p>
          <a:pPr lvl="0"/>
          <a:r>
            <a:rPr lang="ko-KR" altLang="ko-KR" b="1"/>
            <a:t>Q3 Error Concentration</a:t>
          </a:r>
          <a:r>
            <a:rPr lang="ko-KR" altLang="ko-KR"/>
            <a:t> → Identify risky </a:t>
          </a:r>
          <a:r>
            <a:rPr lang="ko-KR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MCC × hour × use_chip</a:t>
          </a:r>
          <a:r>
            <a:rPr lang="ko-KR" altLang="ko-KR"/>
            <a:t> segments.</a:t>
          </a:r>
        </a:p>
        <a:p>
          <a:pPr lvl="0"/>
          <a:r>
            <a:rPr lang="ko-KR" altLang="ko-KR" b="1"/>
            <a:t>Q4 Card Repetition</a:t>
          </a:r>
          <a:r>
            <a:rPr lang="ko-KR" altLang="ko-KR"/>
            <a:t> → Measure how strongly errors repeat within risky segments.</a:t>
          </a:r>
        </a:p>
        <a:p>
          <a:pPr lvl="0"/>
          <a:r>
            <a:rPr lang="ko-KR" altLang="ko-KR" b="1"/>
            <a:t>Q5 Severity Comparison</a:t>
          </a:r>
          <a:r>
            <a:rPr lang="ko-KR" altLang="ko-KR"/>
            <a:t> → Compare card-repetition patterns between Ordinary High-error and Outlier segments.</a:t>
          </a:r>
        </a:p>
        <a:p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1098550</xdr:colOff>
      <xdr:row>27</xdr:row>
      <xdr:rowOff>133350</xdr:rowOff>
    </xdr:from>
    <xdr:to>
      <xdr:col>12</xdr:col>
      <xdr:colOff>603250</xdr:colOff>
      <xdr:row>35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F43945-3EC9-B6BE-7596-3385302D6CC5}"/>
            </a:ext>
          </a:extLst>
        </xdr:cNvPr>
        <xdr:cNvSpPr txBox="1"/>
      </xdr:nvSpPr>
      <xdr:spPr>
        <a:xfrm>
          <a:off x="7429500" y="5962650"/>
          <a:ext cx="7353300" cy="159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altLang="ko-KR"/>
        </a:p>
        <a:p>
          <a:r>
            <a:rPr lang="en-US" altLang="ko-KR" b="1"/>
            <a:t>[Key Insight]</a:t>
          </a:r>
        </a:p>
        <a:p>
          <a:r>
            <a:rPr lang="ko-KR" altLang="ko-KR"/>
            <a:t>Swipe transactions account for the largest share of activity (52.36%), followed by chip (35.93%) and online transactions (11.71%).</a:t>
          </a:r>
          <a:endParaRPr lang="en-US" altLang="ko-KR"/>
        </a:p>
        <a:p>
          <a:endParaRPr lang="en-US" altLang="ko-KR"/>
        </a:p>
        <a:p>
          <a:r>
            <a:rPr lang="ko-KR" altLang="ko-KR"/>
            <a:t>Online transactions have the highest average positive transaction amount (58.78) and the highest error rate (2.28%), despite representing the smallest transaction share. </a:t>
          </a:r>
          <a:endParaRPr lang="en-US" altLang="ko-KR"/>
        </a:p>
        <a:p>
          <a:endParaRPr lang="en-US" altLang="ko-KR"/>
        </a:p>
        <a:p>
          <a:r>
            <a:rPr lang="ko-KR" altLang="ko-KR"/>
            <a:t>In contrast, swipe and chip transactions show similar error rates at approximately 1.49%–1.51%.</a:t>
          </a:r>
          <a:endParaRPr lang="ko-KR" altLang="en-US" sz="1100"/>
        </a:p>
      </xdr:txBody>
    </xdr:sp>
    <xdr:clientData/>
  </xdr:twoCellAnchor>
  <xdr:twoCellAnchor>
    <xdr:from>
      <xdr:col>0</xdr:col>
      <xdr:colOff>482600</xdr:colOff>
      <xdr:row>27</xdr:row>
      <xdr:rowOff>133350</xdr:rowOff>
    </xdr:from>
    <xdr:to>
      <xdr:col>3</xdr:col>
      <xdr:colOff>768350</xdr:colOff>
      <xdr:row>34</xdr:row>
      <xdr:rowOff>203200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1E51A7-7720-FD97-1015-B100BAA77964}"/>
            </a:ext>
          </a:extLst>
        </xdr:cNvPr>
        <xdr:cNvSpPr txBox="1"/>
      </xdr:nvSpPr>
      <xdr:spPr>
        <a:xfrm>
          <a:off x="482600" y="5962650"/>
          <a:ext cx="6616700" cy="158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Analysis Flow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Q1 Customer vs Card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Card-level analysis captures more detailed anomalies.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Q2 Payment Method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Transaction and error patterns differ by payment method.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Q3 Error Concentration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Identify risky MCC × hour × use_chip segments.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Q4 Card Repetition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Measure how strongly errors repeat within risky segments.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Q5 Severity Comparison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Compare card-repetition patterns between Ordinary High-error and Outlier segments.</a:t>
          </a:r>
          <a:endParaRPr lang="ko-KR" altLang="ko-KR">
            <a:effectLst/>
          </a:endParaRPr>
        </a:p>
        <a:p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26</xdr:row>
      <xdr:rowOff>82550</xdr:rowOff>
    </xdr:from>
    <xdr:to>
      <xdr:col>3</xdr:col>
      <xdr:colOff>571500</xdr:colOff>
      <xdr:row>34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AC0C18-2607-0EAD-D196-74D9F6712753}"/>
            </a:ext>
          </a:extLst>
        </xdr:cNvPr>
        <xdr:cNvSpPr txBox="1"/>
      </xdr:nvSpPr>
      <xdr:spPr>
        <a:xfrm>
          <a:off x="723900" y="5695950"/>
          <a:ext cx="6610350" cy="177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b="1"/>
            <a:t>[Key Insight]</a:t>
          </a:r>
        </a:p>
        <a:p>
          <a:r>
            <a:rPr lang="ko-KR" altLang="ko-KR"/>
            <a:t>Using a 95% confidence level and a ±1 percentage-point margin of error, segments with fewer than 601 transactions were excluded from primary error-concentration analysis. </a:t>
          </a:r>
          <a:endParaRPr lang="en-US" altLang="ko-KR"/>
        </a:p>
        <a:p>
          <a:endParaRPr lang="en-US" altLang="ko-KR"/>
        </a:p>
        <a:p>
          <a:r>
            <a:rPr lang="ko-KR" altLang="ko-KR"/>
            <a:t>A total of 391 high-error-flagged segments were identified across 30 MCCs, with a combined error rate of 2.83% compared with the 1.59% overall baseline. </a:t>
          </a:r>
          <a:endParaRPr lang="en-US" altLang="ko-KR"/>
        </a:p>
        <a:p>
          <a:endParaRPr lang="en-US" altLang="ko-KR"/>
        </a:p>
        <a:p>
          <a:r>
            <a:rPr lang="ko-KR" altLang="ko-KR"/>
            <a:t>The IQR-based outlier threshold was 3.63%, allowing ordinary high-error segments and more extreme outliers to be distinguished systematically.</a:t>
          </a:r>
          <a:endParaRPr lang="ko-KR" altLang="en-US" sz="1100"/>
        </a:p>
      </xdr:txBody>
    </xdr:sp>
    <xdr:clientData/>
  </xdr:twoCellAnchor>
  <xdr:twoCellAnchor>
    <xdr:from>
      <xdr:col>0</xdr:col>
      <xdr:colOff>723900</xdr:colOff>
      <xdr:row>17</xdr:row>
      <xdr:rowOff>57150</xdr:rowOff>
    </xdr:from>
    <xdr:to>
      <xdr:col>3</xdr:col>
      <xdr:colOff>571500</xdr:colOff>
      <xdr:row>24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239FD7-D9EF-1723-6AA7-64F992FE0654}"/>
            </a:ext>
          </a:extLst>
        </xdr:cNvPr>
        <xdr:cNvSpPr txBox="1"/>
      </xdr:nvSpPr>
      <xdr:spPr>
        <a:xfrm>
          <a:off x="723900" y="3727450"/>
          <a:ext cx="6610350" cy="158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Analysis Flow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Q1 Customer vs Card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Card-level analysis captures more detailed anomalies.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Q2 Payment Method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Transaction and error patterns differ by payment method.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Q3 Error Concentration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Identify risky MCC × hour × use_chip segments.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Q4 Card Repetition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Measure how strongly errors repeat within risky segments.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Q5 Severity Comparison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Compare card-repetition patterns between Ordinary High-error and Outlier segments.</a:t>
          </a:r>
          <a:endParaRPr lang="ko-KR" altLang="ko-KR">
            <a:effectLst/>
          </a:endParaRPr>
        </a:p>
        <a:p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641350</xdr:colOff>
      <xdr:row>26</xdr:row>
      <xdr:rowOff>101600</xdr:rowOff>
    </xdr:from>
    <xdr:to>
      <xdr:col>3</xdr:col>
      <xdr:colOff>863600</xdr:colOff>
      <xdr:row>34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84763D-44A4-9FB9-6EEC-8B931C877AD1}"/>
            </a:ext>
          </a:extLst>
        </xdr:cNvPr>
        <xdr:cNvSpPr txBox="1"/>
      </xdr:nvSpPr>
      <xdr:spPr>
        <a:xfrm>
          <a:off x="641350" y="5715000"/>
          <a:ext cx="7505700" cy="170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b="1"/>
            <a:t>[Key Insight]</a:t>
          </a:r>
        </a:p>
        <a:p>
          <a:r>
            <a:rPr lang="ko-KR" altLang="ko-KR"/>
            <a:t>Among the 391 high-error-flagged segments, 57.54% were classified as low-repeat, 16.88% as mixed, and 25.58% as repeat-concentrated. </a:t>
          </a:r>
          <a:endParaRPr lang="en-US" altLang="ko-KR"/>
        </a:p>
        <a:p>
          <a:endParaRPr lang="en-US" altLang="ko-KR"/>
        </a:p>
        <a:p>
          <a:r>
            <a:rPr lang="ko-KR" altLang="ko-KR"/>
            <a:t>Across all flagged segments, an error-generating card produced an average of 2.21 errors, while repeat-error cards represented an average of 28.70% of error cards. </a:t>
          </a:r>
          <a:endParaRPr lang="en-US" altLang="ko-KR"/>
        </a:p>
        <a:p>
          <a:endParaRPr lang="en-US" altLang="ko-KR"/>
        </a:p>
        <a:p>
          <a:r>
            <a:rPr lang="ko-KR" altLang="ko-KR"/>
            <a:t>The top error-generating card accounted for an average of 13.07% of segment errors, indicating that card-level repetition and concentration vary substantially across high-error segments.</a:t>
          </a:r>
          <a:endParaRPr lang="ko-KR" altLang="en-US" sz="1100"/>
        </a:p>
      </xdr:txBody>
    </xdr:sp>
    <xdr:clientData/>
  </xdr:twoCellAnchor>
  <xdr:twoCellAnchor>
    <xdr:from>
      <xdr:col>0</xdr:col>
      <xdr:colOff>666750</xdr:colOff>
      <xdr:row>17</xdr:row>
      <xdr:rowOff>190500</xdr:rowOff>
    </xdr:from>
    <xdr:to>
      <xdr:col>3</xdr:col>
      <xdr:colOff>831850</xdr:colOff>
      <xdr:row>25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7D91A8-FE7E-595D-8CF9-F3DF502BAD40}"/>
            </a:ext>
          </a:extLst>
        </xdr:cNvPr>
        <xdr:cNvSpPr txBox="1"/>
      </xdr:nvSpPr>
      <xdr:spPr>
        <a:xfrm>
          <a:off x="666750" y="3860800"/>
          <a:ext cx="7448550" cy="153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Analysis Flow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Q1 Customer vs Card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Card-level analysis captures more detailed anomalies.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Q2 Payment Method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Transaction and error patterns differ by payment method.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Q3 Error Concentration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Identify risky MCC × hour × use_chip segments.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Q4 Card Repetition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Measure how strongly errors repeat within risky segments.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Q5 Severity Comparison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Compare card-repetition patterns between Ordinary High-error and Outlier segments.</a:t>
          </a:r>
          <a:endParaRPr lang="ko-KR" altLang="ko-KR">
            <a:effectLst/>
          </a:endParaRPr>
        </a:p>
        <a:p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34</xdr:row>
      <xdr:rowOff>114300</xdr:rowOff>
    </xdr:from>
    <xdr:to>
      <xdr:col>3</xdr:col>
      <xdr:colOff>552450</xdr:colOff>
      <xdr:row>40</xdr:row>
      <xdr:rowOff>146050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4F8797-5336-1E47-824D-2F2D11463756}"/>
            </a:ext>
          </a:extLst>
        </xdr:cNvPr>
        <xdr:cNvSpPr txBox="1"/>
      </xdr:nvSpPr>
      <xdr:spPr>
        <a:xfrm>
          <a:off x="317500" y="7454900"/>
          <a:ext cx="7467600" cy="132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b="1"/>
            <a:t>[Key Insight]</a:t>
          </a:r>
        </a:p>
        <a:p>
          <a:r>
            <a:rPr lang="ko-KR" altLang="ko-KR"/>
            <a:t>Outliers reveal a distinctly stronger card-repetition pattern. </a:t>
          </a:r>
          <a:endParaRPr lang="en-US" altLang="ko-KR"/>
        </a:p>
        <a:p>
          <a:endParaRPr lang="en-US" altLang="ko-KR"/>
        </a:p>
        <a:p>
          <a:r>
            <a:rPr lang="ko-KR" altLang="ko-KR"/>
            <a:t>While only 21.78% of ordinary high-error segments are repeat-concentrated, the share rises to 57.14% among outliers. </a:t>
          </a:r>
          <a:endParaRPr lang="en-US" altLang="ko-KR"/>
        </a:p>
        <a:p>
          <a:endParaRPr lang="en-US" altLang="ko-KR"/>
        </a:p>
        <a:p>
          <a:r>
            <a:rPr lang="ko-KR" altLang="ko-KR"/>
            <a:t>Outlier repeat-concentrated segments also show higher errors per error card and greater top-card concentration, </a:t>
          </a:r>
          <a:endParaRPr lang="en-US" altLang="ko-KR"/>
        </a:p>
        <a:p>
          <a:r>
            <a:rPr lang="ko-KR" altLang="ko-KR"/>
            <a:t>while the overall repeat-error-card share remains similar across the two groups.</a:t>
          </a:r>
          <a:endParaRPr lang="en-US" altLang="ko-KR"/>
        </a:p>
        <a:p>
          <a:endParaRPr lang="ko-KR" altLang="en-US" sz="1100"/>
        </a:p>
      </xdr:txBody>
    </xdr:sp>
    <xdr:clientData/>
  </xdr:twoCellAnchor>
  <xdr:twoCellAnchor>
    <xdr:from>
      <xdr:col>0</xdr:col>
      <xdr:colOff>330200</xdr:colOff>
      <xdr:row>27</xdr:row>
      <xdr:rowOff>82550</xdr:rowOff>
    </xdr:from>
    <xdr:to>
      <xdr:col>3</xdr:col>
      <xdr:colOff>539750</xdr:colOff>
      <xdr:row>33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6C4979-5C86-D705-6809-FED6027D9DE1}"/>
            </a:ext>
          </a:extLst>
        </xdr:cNvPr>
        <xdr:cNvSpPr txBox="1"/>
      </xdr:nvSpPr>
      <xdr:spPr>
        <a:xfrm>
          <a:off x="330200" y="5911850"/>
          <a:ext cx="7442200" cy="123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Analysis Flow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Q1 Customer vs Card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Card-level analysis captures more detailed anomalies.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Q2 Payment Method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Transaction and error patterns differ by payment method.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Q3 Error Concentration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Identify risky MCC × hour × use_chip segments.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Q4 Card Repetition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Measure how strongly errors repeat within risky segments.</a:t>
          </a:r>
          <a:endParaRPr lang="ko-KR" altLang="ko-KR">
            <a:effectLst/>
          </a:endParaRPr>
        </a:p>
        <a:p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Q5 Severity Comparison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Compare card-repetition patterns between Ordinary High-error and Outlier segments.</a:t>
          </a:r>
          <a:endParaRPr lang="ko-KR" altLang="ko-KR">
            <a:effectLst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5AB6D0-27DD-436F-9333-0F1715B94F0D}" autoFormatId="16" applyNumberFormats="0" applyBorderFormats="0" applyFontFormats="0" applyPatternFormats="0" applyAlignmentFormats="0" applyWidthHeightFormats="0">
  <queryTableRefresh nextId="22">
    <queryTableFields count="21">
      <queryTableField id="1" name="analysis_level" tableColumnId="1"/>
      <queryTableField id="2" name="entity_count" tableColumnId="2"/>
      <queryTableField id="3" name="mean_transaction_count" tableColumnId="3"/>
      <queryTableField id="4" name="median_transaction_count" tableColumnId="4"/>
      <queryTableField id="5" name="q1_transaction_count" tableColumnId="5"/>
      <queryTableField id="6" name="q3_transaction_count" tableColumnId="6"/>
      <queryTableField id="7" name="p95_transaction_count" tableColumnId="7"/>
      <queryTableField id="8" name="p99_transaction_count" tableColumnId="8"/>
      <queryTableField id="9" name="median_entity_amount" tableColumnId="9"/>
      <queryTableField id="10" name="q1_entity_amount" tableColumnId="10"/>
      <queryTableField id="11" name="q3_entity_amount" tableColumnId="11"/>
      <queryTableField id="12" name="p95_entity_amount" tableColumnId="12"/>
      <queryTableField id="13" name="p99_entity_amount" tableColumnId="13"/>
      <queryTableField id="14" name="frequency_iqr_only_count" tableColumnId="14"/>
      <queryTableField id="15" name="frequency_iqr_only_share_pct" tableColumnId="15"/>
      <queryTableField id="16" name="frequency_p99_count" tableColumnId="16"/>
      <queryTableField id="17" name="frequency_p99_share_pct" tableColumnId="17"/>
      <queryTableField id="18" name="amount_iqr_only_count" tableColumnId="18"/>
      <queryTableField id="19" name="amount_iqr_only_share_pct" tableColumnId="19"/>
      <queryTableField id="20" name="amount_p99_count" tableColumnId="20"/>
      <queryTableField id="21" name="amount_p99_share_pc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CC73D54-FBF8-4FDF-BDEC-32680EC3B8F0}" autoFormatId="16" applyNumberFormats="0" applyBorderFormats="0" applyFontFormats="0" applyPatternFormats="0" applyAlignmentFormats="0" applyWidthHeightFormats="0">
  <queryTableRefresh nextId="20">
    <queryTableFields count="19">
      <queryTableField id="1" name="client_id" tableColumnId="1"/>
      <queryTableField id="2" name="transaction_count" tableColumnId="2"/>
      <queryTableField id="3" name="net_transaction_amount" tableColumnId="3"/>
      <queryTableField id="4" name="positive_transaction_count" tableColumnId="4"/>
      <queryTableField id="5" name="positive_transaction_amount" tableColumnId="5"/>
      <queryTableField id="6" name="avg_positive_transaction_amount" tableColumnId="6"/>
      <queryTableField id="7" name="median_positive_transaction_amount" tableColumnId="7"/>
      <queryTableField id="8" name="avg_median_difference" tableColumnId="8"/>
      <queryTableField id="9" name="avg_median_ratio" tableColumnId="9"/>
      <queryTableField id="10" name="zero_transaction_count" tableColumnId="10"/>
      <queryTableField id="11" name="zero_rate_pct" tableColumnId="11"/>
      <queryTableField id="12" name="negative_transaction_count" tableColumnId="12"/>
      <queryTableField id="13" name="negative_transaction_amount" tableColumnId="13"/>
      <queryTableField id="14" name="negative_rate_pct" tableColumnId="14"/>
      <queryTableField id="15" name="error_transaction_count" tableColumnId="15"/>
      <queryTableField id="16" name="error_rate_pct" tableColumnId="16"/>
      <queryTableField id="17" name="frequency_flag" tableColumnId="17"/>
      <queryTableField id="18" name="amount_level_flag" tableColumnId="18"/>
      <queryTableField id="19" name="ratio_flag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2E2D70-7DDB-4D75-B9A3-DEE821A1ECFD}" autoFormatId="16" applyNumberFormats="0" applyBorderFormats="0" applyFontFormats="0" applyPatternFormats="0" applyAlignmentFormats="0" applyWidthHeightFormats="0">
  <queryTableRefresh nextId="20">
    <queryTableFields count="19">
      <queryTableField id="1" name="card_id" tableColumnId="1"/>
      <queryTableField id="2" name="client_id" tableColumnId="2"/>
      <queryTableField id="3" name="transaction_count" tableColumnId="3"/>
      <queryTableField id="4" name="net_transaction_amount" tableColumnId="4"/>
      <queryTableField id="5" name="positive_transaction_count" tableColumnId="5"/>
      <queryTableField id="6" name="positive_transaction_amount" tableColumnId="6"/>
      <queryTableField id="7" name="avg_positive_transaction_amount" tableColumnId="7"/>
      <queryTableField id="8" name="median_positive_transaction_amount" tableColumnId="8"/>
      <queryTableField id="9" name="avg_median_difference" tableColumnId="9"/>
      <queryTableField id="10" name="avg_median_ratio" tableColumnId="10"/>
      <queryTableField id="11" name="zero_transaction_count" tableColumnId="11"/>
      <queryTableField id="12" name="zero_rate_pct" tableColumnId="12"/>
      <queryTableField id="13" name="negative_transaction_count" tableColumnId="13"/>
      <queryTableField id="14" name="negative_transaction_amount" tableColumnId="14"/>
      <queryTableField id="15" name="negative_rate_pct" tableColumnId="15"/>
      <queryTableField id="16" name="error_transaction_count" tableColumnId="16"/>
      <queryTableField id="17" name="error_rate_pct" tableColumnId="17"/>
      <queryTableField id="18" name="frequency_flag" tableColumnId="18"/>
      <queryTableField id="19" name="amount_level_flag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7023DFB-96CE-4089-AFEB-715100407862}" autoFormatId="16" applyNumberFormats="0" applyBorderFormats="0" applyFontFormats="0" applyPatternFormats="0" applyAlignmentFormats="0" applyWidthHeightFormats="0">
  <queryTableRefresh nextId="15">
    <queryTableFields count="14">
      <queryTableField id="1" name="use_chip" tableColumnId="1"/>
      <queryTableField id="2" name="transaction_count" tableColumnId="2"/>
      <queryTableField id="3" name="transaction_share_pct" tableColumnId="3"/>
      <queryTableField id="4" name="positive_transaction_count" tableColumnId="4"/>
      <queryTableField id="5" name="avg_positive_transaction_amount" tableColumnId="5"/>
      <queryTableField id="6" name="median_positive_transaction_amount" tableColumnId="6"/>
      <queryTableField id="7" name="avg_median_difference" tableColumnId="7"/>
      <queryTableField id="8" name="avg_median_ratio" tableColumnId="8"/>
      <queryTableField id="9" name="zero_transaction_count" tableColumnId="9"/>
      <queryTableField id="10" name="zero_rate_pct" tableColumnId="10"/>
      <queryTableField id="11" name="negative_transaction_count" tableColumnId="11"/>
      <queryTableField id="12" name="negative_rate_pct" tableColumnId="12"/>
      <queryTableField id="13" name="error_transaction_count" tableColumnId="13"/>
      <queryTableField id="14" name="error_rate_pct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6ABA2D-561C-4CC7-BD01-C14C87A6CEAF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month" tableColumnId="1"/>
      <queryTableField id="2" name="use_chip" tableColumnId="2"/>
      <queryTableField id="3" name="transaction_count" tableColumnId="3"/>
      <queryTableField id="4" name="positive_transaction_count" tableColumnId="4"/>
      <queryTableField id="5" name="positive_transaction_amount" tableColumnId="5"/>
      <queryTableField id="6" name="zero_transaction_count" tableColumnId="6"/>
      <queryTableField id="7" name="negative_transaction_count" tableColumnId="7"/>
      <queryTableField id="8" name="error_transaction_count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30218895-B7AE-48BE-9E2D-3DB236577C33}" autoFormatId="16" applyNumberFormats="0" applyBorderFormats="0" applyFontFormats="0" applyPatternFormats="0" applyAlignmentFormats="0" applyWidthHeightFormats="0">
  <queryTableRefresh nextId="11">
    <queryTableFields count="10">
      <queryTableField id="1" name="baseline_error_rate_pct" tableColumnId="1"/>
      <queryTableField id="2" name="confidence_level_pct" tableColumnId="2"/>
      <queryTableField id="3" name="z_score" tableColumnId="3"/>
      <queryTableField id="4" name="margin_of_error_pct" tableColumnId="4"/>
      <queryTableField id="5" name="minimum_transaction_count" tableColumnId="5"/>
      <queryTableField id="6" name="eligible_q1_error_rate_pct" tableColumnId="6"/>
      <queryTableField id="7" name="eligible_median_error_rate_pct" tableColumnId="7"/>
      <queryTableField id="8" name="high_error_threshold_pct" tableColumnId="8"/>
      <queryTableField id="9" name="eligible_iqr_error_rate_pct" tableColumnId="9"/>
      <queryTableField id="10" name="outlier_upper_bound_error_rate_pct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B5BCDA54-897F-4C0B-BD7A-100F1BA51DFD}" autoFormatId="16" applyNumberFormats="0" applyBorderFormats="0" applyFontFormats="0" applyPatternFormats="0" applyAlignmentFormats="0" applyWidthHeightFormats="0">
  <queryTableRefresh nextId="16" unboundColumnsRight="8">
    <queryTableFields count="13">
      <queryTableField id="1" name="mcc" tableColumnId="1"/>
      <queryTableField id="2" name="hour_of_day" tableColumnId="2"/>
      <queryTableField id="3" name="use_chip" tableColumnId="3"/>
      <queryTableField id="4" name="transaction_count" tableColumnId="4"/>
      <queryTableField id="5" name="error_transaction_count" tableColumnId="5"/>
      <queryTableField id="6" dataBound="0" tableColumnId="6"/>
      <queryTableField id="10" dataBound="0" tableColumnId="10"/>
      <queryTableField id="8" dataBound="0" tableColumnId="8"/>
      <queryTableField id="11" dataBound="0" tableColumnId="11"/>
      <queryTableField id="12" dataBound="0" tableColumnId="12"/>
      <queryTableField id="13" dataBound="0" tableColumnId="13"/>
      <queryTableField id="14" dataBound="0" tableColumnId="7"/>
      <queryTableField id="15" dataBound="0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0D474CF-2764-4653-983F-85BC4B899BCE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mcc" tableColumnId="1"/>
      <queryTableField id="2" name="high_error_segment_count" tableColumnId="2"/>
      <queryTableField id="3" name="outlier_segment_count" tableColumnId="3"/>
      <queryTableField id="4" name="mcc_avg_eligible_segment_error_rate_pct" tableColumnId="4"/>
      <queryTableField id="5" name="hour_of_day" tableColumnId="5"/>
      <queryTableField id="6" name="use_chip" tableColumnId="6"/>
      <queryTableField id="7" name="transaction_count" tableColumnId="7"/>
      <queryTableField id="8" name="error_transaction_count" tableColumnId="8"/>
      <queryTableField id="9" name="error_rate_pct" tableColumnId="9"/>
      <queryTableField id="10" name="error_level" tableColumnId="10"/>
      <queryTableField id="11" dataBound="0" tableColumnId="11"/>
      <queryTableField id="12" dataBound="0" tableColumnId="1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E885921B-4EA7-437E-9229-BCD81CB46CFD}" autoFormatId="16" applyNumberFormats="0" applyBorderFormats="0" applyFontFormats="0" applyPatternFormats="0" applyAlignmentFormats="0" applyWidthHeightFormats="0">
  <queryTableRefresh nextId="7">
    <queryTableFields count="6">
      <queryTableField id="1" name="mcc" tableColumnId="1"/>
      <queryTableField id="2" name="hour_of_day" tableColumnId="2"/>
      <queryTableField id="3" name="use_chip" tableColumnId="3"/>
      <queryTableField id="4" name="error_level" tableColumnId="4"/>
      <queryTableField id="5" name="card_id" tableColumnId="5"/>
      <queryTableField id="6" name="card_error_count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35FB2609-9956-4C82-8D77-AF33E51F4937}" autoFormatId="16" applyNumberFormats="0" applyBorderFormats="0" applyFontFormats="0" applyPatternFormats="0" applyAlignmentFormats="0" applyWidthHeightFormats="0">
  <queryTableRefresh nextId="19">
    <queryTableFields count="18">
      <queryTableField id="1" name="mcc" tableColumnId="1"/>
      <queryTableField id="2" name="high_error_segment_count" tableColumnId="2"/>
      <queryTableField id="3" name="outlier_segment_count" tableColumnId="3"/>
      <queryTableField id="4" name="mcc_avg_eligible_segment_error_rate_pct" tableColumnId="4"/>
      <queryTableField id="5" name="hour_of_day" tableColumnId="5"/>
      <queryTableField id="6" name="use_chip" tableColumnId="6"/>
      <queryTableField id="7" name="transaction_count" tableColumnId="7"/>
      <queryTableField id="8" name="error_transaction_count" tableColumnId="8"/>
      <queryTableField id="9" name="error_rate_pct" tableColumnId="9"/>
      <queryTableField id="10" name="error_level" tableColumnId="10"/>
      <queryTableField id="11" name="error_card_count" tableColumnId="11"/>
      <queryTableField id="12" name="single_error_card_count" tableColumnId="12"/>
      <queryTableField id="13" name="repeat_error_card_count" tableColumnId="13"/>
      <queryTableField id="14" name="avg_errors_per_error_card" tableColumnId="14"/>
      <queryTableField id="15" name="repeat_error_card_share_pct" tableColumnId="15"/>
      <queryTableField id="16" name="max_card_error_count" tableColumnId="16"/>
      <queryTableField id="17" name="top_card_error_share_pct" tableColumnId="17"/>
      <queryTableField id="18" name="card_repetition_level" tableColumnId="1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2C52D6EE-51FF-4B05-9308-767C9A6248A9}" autoFormatId="16" applyNumberFormats="0" applyBorderFormats="0" applyFontFormats="0" applyPatternFormats="0" applyAlignmentFormats="0" applyWidthHeightFormats="0">
  <queryTableRefresh nextId="8">
    <queryTableFields count="7">
      <queryTableField id="1" name="error_level" tableColumnId="1"/>
      <queryTableField id="2" name="card_repetition_level" tableColumnId="2"/>
      <queryTableField id="3" name="segment_count" tableColumnId="3"/>
      <queryTableField id="4" name="within_error_level_share_pct" tableColumnId="4"/>
      <queryTableField id="5" name="avg_errors_per_error_card" tableColumnId="5"/>
      <queryTableField id="6" name="avg_repeat_error_card_share_pct" tableColumnId="6"/>
      <queryTableField id="7" name="avg_top_card_error_share_pc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46E11-A835-4764-B854-7DFE9D3F07A5}" name="final_q1_behavior_summary" displayName="final_q1_behavior_summary" ref="A1:U3" tableType="queryTable" totalsRowShown="0">
  <autoFilter ref="A1:U3" xr:uid="{20546E11-A835-4764-B854-7DFE9D3F07A5}"/>
  <tableColumns count="21">
    <tableColumn id="1" xr3:uid="{8BAE73DA-8D1D-4CBB-BF1D-BEFCDEC59759}" uniqueName="1" name="analysis_level" queryTableFieldId="1" dataDxfId="33"/>
    <tableColumn id="2" xr3:uid="{27DAD948-F533-46C3-88D7-3C24DC0A5824}" uniqueName="2" name="entity_count" queryTableFieldId="2"/>
    <tableColumn id="3" xr3:uid="{F2B4607B-93BF-4B42-B6E3-C067B1D1D0C9}" uniqueName="3" name="mean_transaction_count" queryTableFieldId="3"/>
    <tableColumn id="4" xr3:uid="{054674AA-EDCC-45D9-85B8-E4B2FBD815BC}" uniqueName="4" name="median_transaction_count" queryTableFieldId="4"/>
    <tableColumn id="5" xr3:uid="{8D6C5B1E-D770-4E5F-B486-410A55B3F9C6}" uniqueName="5" name="q1_transaction_count" queryTableFieldId="5"/>
    <tableColumn id="6" xr3:uid="{9B428A91-3AC2-499F-9036-3B247387B45F}" uniqueName="6" name="q3_transaction_count" queryTableFieldId="6"/>
    <tableColumn id="7" xr3:uid="{2A0BB7C6-79D0-4259-928B-C4DACF8467F8}" uniqueName="7" name="p95_transaction_count" queryTableFieldId="7"/>
    <tableColumn id="8" xr3:uid="{430FD50E-01C4-42E0-B9C3-5C8B9658BBB7}" uniqueName="8" name="p99_transaction_count" queryTableFieldId="8"/>
    <tableColumn id="9" xr3:uid="{15CA25E8-353B-461A-9CFA-80FCC1192060}" uniqueName="9" name="median_entity_amount" queryTableFieldId="9"/>
    <tableColumn id="10" xr3:uid="{1E328AC6-D904-4A6F-8BAD-807CA0987566}" uniqueName="10" name="q1_entity_amount" queryTableFieldId="10"/>
    <tableColumn id="11" xr3:uid="{E43F0605-BCE1-4453-A959-69326A9A3770}" uniqueName="11" name="q3_entity_amount" queryTableFieldId="11"/>
    <tableColumn id="12" xr3:uid="{A3CF7634-3BBE-4C86-B325-A8AF0DE9B6B1}" uniqueName="12" name="p95_entity_amount" queryTableFieldId="12"/>
    <tableColumn id="13" xr3:uid="{75BD66F7-D05E-4D7F-9408-71B097BC3FB2}" uniqueName="13" name="p99_entity_amount" queryTableFieldId="13"/>
    <tableColumn id="14" xr3:uid="{DA862BEC-39E0-4527-988D-8FE5DA09B211}" uniqueName="14" name="frequency_iqr_only_count" queryTableFieldId="14"/>
    <tableColumn id="15" xr3:uid="{8313EB2F-E230-48EA-9FEF-9D921C8FAC2B}" uniqueName="15" name="frequency_iqr_only_share_pct" queryTableFieldId="15"/>
    <tableColumn id="16" xr3:uid="{33FB595F-D822-4F70-A69A-65028910E087}" uniqueName="16" name="frequency_p99_count" queryTableFieldId="16"/>
    <tableColumn id="17" xr3:uid="{8DF0C8D5-F2CE-4C85-B7CC-E5780B9CAD4B}" uniqueName="17" name="frequency_p99_share_pct" queryTableFieldId="17"/>
    <tableColumn id="18" xr3:uid="{15BC99CA-871C-4732-98B0-09C0CF478858}" uniqueName="18" name="amount_iqr_only_count" queryTableFieldId="18"/>
    <tableColumn id="19" xr3:uid="{CF83BEB3-2D04-4DC7-B3DA-1EFD3F6F18D3}" uniqueName="19" name="amount_iqr_only_share_pct" queryTableFieldId="19"/>
    <tableColumn id="20" xr3:uid="{95BFDA50-32E5-4D67-84FF-5258A9A2927B}" uniqueName="20" name="amount_p99_count" queryTableFieldId="20"/>
    <tableColumn id="21" xr3:uid="{E6553852-8213-4FAB-84B5-4021F0CDDA89}" uniqueName="21" name="amount_p99_share_pc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878DB7-484D-48A1-B3BE-039A328F85C8}" name="final_q1_customer_behavior" displayName="final_q1_customer_behavior" ref="A1:S1220" tableType="queryTable" totalsRowShown="0">
  <autoFilter ref="A1:S1220" xr:uid="{1A878DB7-484D-48A1-B3BE-039A328F85C8}"/>
  <tableColumns count="19">
    <tableColumn id="1" xr3:uid="{FF4588FD-3821-4608-8F94-AE757A9771A8}" uniqueName="1" name="client_id" queryTableFieldId="1"/>
    <tableColumn id="2" xr3:uid="{54AFC6D4-FAB6-4904-B529-B2520D7C752D}" uniqueName="2" name="transaction_count" queryTableFieldId="2"/>
    <tableColumn id="3" xr3:uid="{87C5BC17-92B2-450F-A411-649406E2F187}" uniqueName="3" name="net_transaction_amount" queryTableFieldId="3"/>
    <tableColumn id="4" xr3:uid="{1B35A758-7E74-4B27-A9C8-AE83862F720B}" uniqueName="4" name="positive_transaction_count" queryTableFieldId="4"/>
    <tableColumn id="5" xr3:uid="{1277A881-32A3-4B07-B37C-498BE4496191}" uniqueName="5" name="positive_transaction_amount" queryTableFieldId="5"/>
    <tableColumn id="6" xr3:uid="{DB8E10F4-910F-45C0-B960-0A5445F26EBE}" uniqueName="6" name="avg_positive_transaction_amount" queryTableFieldId="6"/>
    <tableColumn id="7" xr3:uid="{65C156CF-3CDA-40C8-B0A9-4A06D1A41900}" uniqueName="7" name="median_positive_transaction_amount" queryTableFieldId="7"/>
    <tableColumn id="8" xr3:uid="{073BB609-AB2A-4CA1-A2B8-19A0DF63B432}" uniqueName="8" name="avg_median_difference" queryTableFieldId="8"/>
    <tableColumn id="9" xr3:uid="{0CAD1759-DCF9-40B8-A67A-3461EE92EECE}" uniqueName="9" name="avg_median_ratio" queryTableFieldId="9"/>
    <tableColumn id="10" xr3:uid="{406BF8A0-07D5-45D3-9471-FE06BC8D71AD}" uniqueName="10" name="zero_transaction_count" queryTableFieldId="10"/>
    <tableColumn id="11" xr3:uid="{CF39F87F-E56F-4AAE-8F69-AD743193C491}" uniqueName="11" name="zero_rate_pct" queryTableFieldId="11"/>
    <tableColumn id="12" xr3:uid="{227FFA77-24BF-47A3-923E-9BC603299C09}" uniqueName="12" name="negative_transaction_count" queryTableFieldId="12"/>
    <tableColumn id="13" xr3:uid="{9E3F3B64-7C65-429A-BD6D-974D4C065A4D}" uniqueName="13" name="negative_transaction_amount" queryTableFieldId="13"/>
    <tableColumn id="14" xr3:uid="{E4CB6D35-8194-4136-B5E5-F904E8DCD2E4}" uniqueName="14" name="negative_rate_pct" queryTableFieldId="14"/>
    <tableColumn id="15" xr3:uid="{C4223FF2-B143-4636-95BB-7A923056FEC4}" uniqueName="15" name="error_transaction_count" queryTableFieldId="15"/>
    <tableColumn id="16" xr3:uid="{206C2D9E-1B19-492C-96E6-5E24D5C8647F}" uniqueName="16" name="error_rate_pct" queryTableFieldId="16"/>
    <tableColumn id="17" xr3:uid="{17CA1FFF-2F82-4EC6-A503-41ECACC4B240}" uniqueName="17" name="frequency_flag" queryTableFieldId="17" dataDxfId="32"/>
    <tableColumn id="18" xr3:uid="{FDEC0DE9-095E-4C56-A978-02FF694014EE}" uniqueName="18" name="amount_level_flag" queryTableFieldId="18" dataDxfId="31"/>
    <tableColumn id="19" xr3:uid="{5E721810-7E22-4FF9-B534-D7F494071F58}" uniqueName="19" name="ratio_flag" queryTableFieldId="19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1F1702-44D7-4BA1-AFD2-42053DAEAD9E}" name="final_q1_card_behavior" displayName="final_q1_card_behavior" ref="A1:S4072" tableType="queryTable" totalsRowShown="0">
  <autoFilter ref="A1:S4072" xr:uid="{161F1702-44D7-4BA1-AFD2-42053DAEAD9E}"/>
  <tableColumns count="19">
    <tableColumn id="1" xr3:uid="{143FFC86-2351-44F3-9D7E-6DD4882FFF19}" uniqueName="1" name="card_id" queryTableFieldId="1"/>
    <tableColumn id="2" xr3:uid="{72EB3DCE-40A4-40F0-AF8B-744AE056BC09}" uniqueName="2" name="client_id" queryTableFieldId="2"/>
    <tableColumn id="3" xr3:uid="{C7E7495F-1DB5-4894-AEC4-7666B7A0C661}" uniqueName="3" name="transaction_count" queryTableFieldId="3"/>
    <tableColumn id="4" xr3:uid="{A67C181A-9A10-49AE-BB6D-A88A49195B8A}" uniqueName="4" name="net_transaction_amount" queryTableFieldId="4"/>
    <tableColumn id="5" xr3:uid="{78E14A6C-FDC8-4108-9349-BDFBBC6B0437}" uniqueName="5" name="positive_transaction_count" queryTableFieldId="5"/>
    <tableColumn id="6" xr3:uid="{96A22883-4B19-46F8-969C-11A4C6EA3AAD}" uniqueName="6" name="positive_transaction_amount" queryTableFieldId="6"/>
    <tableColumn id="7" xr3:uid="{C78E831E-FC1F-4B89-9578-694088ADD995}" uniqueName="7" name="avg_positive_transaction_amount" queryTableFieldId="7"/>
    <tableColumn id="8" xr3:uid="{C6C43211-56B7-49E7-9725-BC8FA6F928A1}" uniqueName="8" name="median_positive_transaction_amount" queryTableFieldId="8"/>
    <tableColumn id="9" xr3:uid="{5A6D8459-A76C-4458-9A41-B513BE11BBA8}" uniqueName="9" name="avg_median_difference" queryTableFieldId="9"/>
    <tableColumn id="10" xr3:uid="{B5609D59-81E1-4285-A74E-6191A51960FF}" uniqueName="10" name="avg_median_ratio" queryTableFieldId="10"/>
    <tableColumn id="11" xr3:uid="{CA87DAD4-D049-444C-B250-1BDF5AB2EAB7}" uniqueName="11" name="zero_transaction_count" queryTableFieldId="11"/>
    <tableColumn id="12" xr3:uid="{1FF83A90-9F41-4A41-97AD-126A08C58E3D}" uniqueName="12" name="zero_rate_pct" queryTableFieldId="12"/>
    <tableColumn id="13" xr3:uid="{320833D4-1D6E-44B3-9D40-395F0289AD26}" uniqueName="13" name="negative_transaction_count" queryTableFieldId="13"/>
    <tableColumn id="14" xr3:uid="{05805EFB-7B20-4512-A47A-E5F9FBC26756}" uniqueName="14" name="negative_transaction_amount" queryTableFieldId="14"/>
    <tableColumn id="15" xr3:uid="{BE0C3C17-BF4D-45D3-BC2C-BFE42620CC24}" uniqueName="15" name="negative_rate_pct" queryTableFieldId="15"/>
    <tableColumn id="16" xr3:uid="{C4F398E6-E420-4EAA-93E4-7F175271C577}" uniqueName="16" name="error_transaction_count" queryTableFieldId="16"/>
    <tableColumn id="17" xr3:uid="{7298BE19-4F28-47D6-911F-8DCD182B9229}" uniqueName="17" name="error_rate_pct" queryTableFieldId="17"/>
    <tableColumn id="18" xr3:uid="{B6B2B56E-7B36-488C-8943-CE9FF3C6EBAE}" uniqueName="18" name="frequency_flag" queryTableFieldId="18" dataDxfId="29"/>
    <tableColumn id="19" xr3:uid="{32CDB577-A71B-42F0-9353-25341B2A7A22}" uniqueName="19" name="amount_level_flag" queryTableFieldId="19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EBF3C7-B2AC-40A1-AA89-58AA6444939B}" name="q2_SQL_summary" displayName="q2_SQL_summary" ref="A1:N4" tableType="queryTable" totalsRowShown="0">
  <autoFilter ref="A1:N4" xr:uid="{DEEBF3C7-B2AC-40A1-AA89-58AA6444939B}"/>
  <tableColumns count="14">
    <tableColumn id="1" xr3:uid="{DDBF5CFA-0199-45C7-B5D3-6687E22F75D7}" uniqueName="1" name="use_chip" queryTableFieldId="1" dataDxfId="27"/>
    <tableColumn id="2" xr3:uid="{7BC0C983-1775-44D6-B434-E65FB3A50969}" uniqueName="2" name="transaction_count" queryTableFieldId="2"/>
    <tableColumn id="3" xr3:uid="{5E1FEEBC-2ABD-4711-A4AD-A63E5B3DA72C}" uniqueName="3" name="transaction_share_pct" queryTableFieldId="3"/>
    <tableColumn id="4" xr3:uid="{DAED5DB8-5EAF-4B69-BE7B-ECF13564A8C3}" uniqueName="4" name="positive_transaction_count" queryTableFieldId="4"/>
    <tableColumn id="5" xr3:uid="{064D6619-E2B3-4A6D-9969-F8C27E28895C}" uniqueName="5" name="avg_positive_transaction_amount" queryTableFieldId="5"/>
    <tableColumn id="6" xr3:uid="{004EF285-5E5A-4D9B-A862-9391B80FD414}" uniqueName="6" name="median_positive_transaction_amount" queryTableFieldId="6"/>
    <tableColumn id="7" xr3:uid="{8FBE6B22-A641-4158-85C4-A31C0A7E3D7B}" uniqueName="7" name="avg_median_difference" queryTableFieldId="7"/>
    <tableColumn id="8" xr3:uid="{D48A458A-9BD8-4ADD-897D-A47711ED27F7}" uniqueName="8" name="avg_median_ratio" queryTableFieldId="8"/>
    <tableColumn id="9" xr3:uid="{2539CFB3-EC31-494D-9E5C-235B24C9D207}" uniqueName="9" name="zero_transaction_count" queryTableFieldId="9"/>
    <tableColumn id="10" xr3:uid="{840F22C4-1935-4A36-9FAD-5464485DF184}" uniqueName="10" name="zero_rate_pct" queryTableFieldId="10"/>
    <tableColumn id="11" xr3:uid="{3BA69653-6FFA-4B57-B696-9FD55A0E8DEA}" uniqueName="11" name="negative_transaction_count" queryTableFieldId="11"/>
    <tableColumn id="12" xr3:uid="{F4EBFB2D-5AC5-4BC1-A043-168FB116637A}" uniqueName="12" name="negative_rate_pct" queryTableFieldId="12"/>
    <tableColumn id="13" xr3:uid="{2F817E3F-28FC-465B-A2A5-37CAD2690852}" uniqueName="13" name="error_transaction_count" queryTableFieldId="13"/>
    <tableColumn id="14" xr3:uid="{5E7BBD58-3217-47E6-9066-DC4111584CAF}" uniqueName="14" name="error_rate_pct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CFDC98-8F81-403C-9703-49A9BC51C290}" name="q2_validation_base" displayName="q2_validation_base" ref="A1:H295" tableType="queryTable" totalsRowShown="0">
  <autoFilter ref="A1:H295" xr:uid="{39CFDC98-8F81-403C-9703-49A9BC51C290}"/>
  <tableColumns count="8">
    <tableColumn id="1" xr3:uid="{3044AB71-19D6-42CE-8265-9FE853322B03}" uniqueName="1" name="transaction_month" queryTableFieldId="1" dataDxfId="26"/>
    <tableColumn id="2" xr3:uid="{295E66DA-9919-4D38-99C6-0E5CBB4B85AB}" uniqueName="2" name="use_chip" queryTableFieldId="2" dataDxfId="25"/>
    <tableColumn id="3" xr3:uid="{AE0B97AF-061D-4782-9EC4-63C961EEDB46}" uniqueName="3" name="transaction_count" queryTableFieldId="3"/>
    <tableColumn id="4" xr3:uid="{155EF951-6526-452C-A49C-BE08C9D841B2}" uniqueName="4" name="positive_transaction_count" queryTableFieldId="4"/>
    <tableColumn id="5" xr3:uid="{C21814FB-FD68-4D8B-876A-9656E8631852}" uniqueName="5" name="positive_transaction_amount" queryTableFieldId="5"/>
    <tableColumn id="6" xr3:uid="{59E76F16-0675-4CB1-8614-2A6D1FCF9D4A}" uniqueName="6" name="zero_transaction_count" queryTableFieldId="6"/>
    <tableColumn id="7" xr3:uid="{D4E365C0-4803-40A4-9727-3ABA48499942}" uniqueName="7" name="negative_transaction_count" queryTableFieldId="7"/>
    <tableColumn id="8" xr3:uid="{59DDA7B0-8CB4-483C-B7F5-DC748AC83F8C}" uniqueName="8" name="error_transaction_count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AC9CCBE-4C68-4FB4-8BA2-B2E4C4F20B9A}" name="Q3_SQL_Methodology" displayName="Q3_SQL_Methodology" ref="A1:J2" tableType="queryTable" totalsRowShown="0">
  <autoFilter ref="A1:J2" xr:uid="{AAC9CCBE-4C68-4FB4-8BA2-B2E4C4F20B9A}"/>
  <tableColumns count="10">
    <tableColumn id="1" xr3:uid="{8507B896-3B11-48A6-9805-215521D3E226}" uniqueName="1" name="baseline_error_rate_pct" queryTableFieldId="1"/>
    <tableColumn id="2" xr3:uid="{CE372024-408E-40CF-ACAE-E98E875AE2D5}" uniqueName="2" name="confidence_level_pct" queryTableFieldId="2"/>
    <tableColumn id="3" xr3:uid="{2217ECC7-B940-4804-8667-172264528BAF}" uniqueName="3" name="z_score" queryTableFieldId="3"/>
    <tableColumn id="4" xr3:uid="{7A7F220B-AA7D-48AE-AB16-80912FDB4843}" uniqueName="4" name="margin_of_error_pct" queryTableFieldId="4"/>
    <tableColumn id="5" xr3:uid="{01B3D7D9-9A89-45A8-AAD5-05194D3890CF}" uniqueName="5" name="minimum_transaction_count" queryTableFieldId="5"/>
    <tableColumn id="6" xr3:uid="{4D0AFE74-3909-40FD-B05A-7710654CB001}" uniqueName="6" name="eligible_q1_error_rate_pct" queryTableFieldId="6"/>
    <tableColumn id="7" xr3:uid="{D97A5BF1-B4CF-4B69-BEC8-0D5726DC3125}" uniqueName="7" name="eligible_median_error_rate_pct" queryTableFieldId="7"/>
    <tableColumn id="8" xr3:uid="{44C8143F-3679-4C42-99EC-2D126611E30C}" uniqueName="8" name="high_error_threshold_pct" queryTableFieldId="8"/>
    <tableColumn id="9" xr3:uid="{735F9B82-178C-4747-BDA2-5A1EA8ED178F}" uniqueName="9" name="eligible_iqr_error_rate_pct" queryTableFieldId="9"/>
    <tableColumn id="10" xr3:uid="{53ED4037-2A95-453A-9B97-3C199F771E2F}" uniqueName="10" name="outlier_upper_bound_error_rate_pct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E468B8-874D-4981-80E6-857717D37E69}" name="Q3_Validation_Base" displayName="Q3_Validation_Base" ref="A1:M6301" tableType="queryTable" totalsRowShown="0" dataDxfId="24">
  <autoFilter ref="A1:M6301" xr:uid="{F8E468B8-874D-4981-80E6-857717D37E69}"/>
  <tableColumns count="13">
    <tableColumn id="1" xr3:uid="{C921D9AA-2F78-46C8-857B-CEA9FB0CF80A}" uniqueName="1" name="mcc" queryTableFieldId="1" dataDxfId="23"/>
    <tableColumn id="2" xr3:uid="{21EF003B-ED46-45A1-A28D-F79673E5C1B1}" uniqueName="2" name="hour_of_day" queryTableFieldId="2" dataDxfId="22"/>
    <tableColumn id="3" xr3:uid="{9A517038-40E5-477D-A2D8-6448566013B2}" uniqueName="3" name="use_chip" queryTableFieldId="3" dataDxfId="21"/>
    <tableColumn id="4" xr3:uid="{9D166882-641B-42CD-95BB-E0C3D933FF0B}" uniqueName="4" name="transaction_count" queryTableFieldId="4" dataDxfId="20"/>
    <tableColumn id="5" xr3:uid="{DCF75EC0-4A11-458A-A392-38E121B64123}" uniqueName="5" name="error_transaction_count" queryTableFieldId="5" dataDxfId="19"/>
    <tableColumn id="6" xr3:uid="{C0DEB81E-1995-4598-9DDC-350BF4591D4E}" uniqueName="6" name="Excel Error Rate (%)" queryTableFieldId="6" dataDxfId="18">
      <calculatedColumnFormula>100*E2/D2</calculatedColumnFormula>
    </tableColumn>
    <tableColumn id="10" xr3:uid="{9383701A-D7DE-4ECD-9468-C4986861C3E1}" uniqueName="10" name="SQL Final Error Rate (%)" queryTableFieldId="10" dataDxfId="17">
      <calculatedColumnFormula>IF(COUNTIFS(Q3_SQL_Error_Concentration!$A:$A,A2,Q3_SQL_Error_Concentration!$E:$E,B2,Q3_SQL_Error_Concentration!$F:$F,C2)=0,"",SUMIFS(Q3_SQL_Error_Concentration!$I:$I,Q3_SQL_Error_Concentration!$A:$A,A2,Q3_SQL_Error_Concentration!$E:$E,B2,Q3_SQL_Error_Concentration!$F:$F,C2))</calculatedColumnFormula>
    </tableColumn>
    <tableColumn id="8" xr3:uid="{EED93C1E-B5DC-4CB0-9C68-6D36CD1E4B91}" uniqueName="8" name="Rate Status" queryTableFieldId="8" dataDxfId="16">
      <calculatedColumnFormula>IF(G2="","",IF(ABS(F2-G2)&lt;=0.0002,"PASS","FAIL"))</calculatedColumnFormula>
    </tableColumn>
    <tableColumn id="11" xr3:uid="{1146300D-B7DF-49ED-8EE7-63D6C59C759D}" uniqueName="11" name="Excel Eligible Flag" queryTableFieldId="11" dataDxfId="15">
      <calculatedColumnFormula>IF(D2&gt;=Q3_Validation!$C$2,1,0)</calculatedColumnFormula>
    </tableColumn>
    <tableColumn id="12" xr3:uid="{59FB66C8-7FB0-4287-8DA6-123B43897C1F}" uniqueName="12" name="Excel Eligible Error Rate (%)" queryTableFieldId="12" dataDxfId="14">
      <calculatedColumnFormula>IF(I2=1,F2,"")</calculatedColumnFormula>
    </tableColumn>
    <tableColumn id="13" xr3:uid="{07AEF524-E052-4C60-871A-33E6356AF34E}" uniqueName="13" name="error_level" queryTableFieldId="13" dataDxfId="13">
      <calculatedColumnFormula>IF(D2&lt;601,"excluded",IF(J2&gt;3.628192,"outlier",IF(J2&gt;=2.11093,"high-error","normal")))</calculatedColumnFormula>
    </tableColumn>
    <tableColumn id="7" xr3:uid="{E7473964-8B9B-4D3B-8158-FAB9C513E05B}" uniqueName="7" name="high_error_segment_count_by_mcc" queryTableFieldId="14" dataDxfId="12">
      <calculatedColumnFormula>COUNTIFS(A:A,A2,K:K,"high-error")+COUNTIFS(A:A,A2,K:K,"outlier")</calculatedColumnFormula>
    </tableColumn>
    <tableColumn id="9" xr3:uid="{359070BF-238E-479A-8D24-AFBBA8876D35}" uniqueName="9" name="final_flag" queryTableFieldId="15" dataDxfId="11">
      <calculatedColumnFormula>IF(AND(L2&gt;=2,OR(K2="high-error",K2="outlier")),1,0)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0C6465-16D2-4FDE-BFB8-4E6AF1F9C471}" name="Q3_SQL_Error_Concentration" displayName="Q3_SQL_Error_Concentration" ref="A1:L392" tableType="queryTable" totalsRowShown="0">
  <autoFilter ref="A1:L392" xr:uid="{1B0C6465-16D2-4FDE-BFB8-4E6AF1F9C471}"/>
  <tableColumns count="12">
    <tableColumn id="1" xr3:uid="{4ECED421-D967-42B9-8994-F8EC05FD5215}" uniqueName="1" name="mcc" queryTableFieldId="1"/>
    <tableColumn id="2" xr3:uid="{6A913AB6-1130-4DE0-A3AB-B07EAB96F564}" uniqueName="2" name="high_error_segment_count" queryTableFieldId="2"/>
    <tableColumn id="3" xr3:uid="{F41ADF52-4201-4583-8C7B-6DC63B1FA873}" uniqueName="3" name="outlier_segment_count" queryTableFieldId="3"/>
    <tableColumn id="4" xr3:uid="{F56C0368-71D7-45E3-8509-E9D803DED3C0}" uniqueName="4" name="mcc_avg_eligible_segment_error_rate_pct" queryTableFieldId="4"/>
    <tableColumn id="5" xr3:uid="{8CEE8F06-45E9-49EC-A7A5-A743B5FDC04C}" uniqueName="5" name="hour_of_day" queryTableFieldId="5"/>
    <tableColumn id="6" xr3:uid="{9D1032B0-FD02-43B3-9702-2F4AFB745515}" uniqueName="6" name="use_chip" queryTableFieldId="6" dataDxfId="10"/>
    <tableColumn id="7" xr3:uid="{CF324FC8-A2BA-42CF-A81F-E27293E88481}" uniqueName="7" name="transaction_count" queryTableFieldId="7"/>
    <tableColumn id="8" xr3:uid="{2EFBB22D-00C5-4449-A7A5-E98397A76E61}" uniqueName="8" name="error_transaction_count" queryTableFieldId="8"/>
    <tableColumn id="9" xr3:uid="{F773CBE9-F5C1-4A6F-8536-B0FD56369A09}" uniqueName="9" name="error_rate_pct" queryTableFieldId="9"/>
    <tableColumn id="10" xr3:uid="{69D28FEA-7CE6-4A38-9FCF-0CC6B7F82ADD}" uniqueName="10" name="error_level" queryTableFieldId="10" dataDxfId="9"/>
    <tableColumn id="11" xr3:uid="{BA5C6569-AD87-4203-A347-CD404FF3ACA8}" uniqueName="11" name="Excel Recalc Error Level" queryTableFieldId="11" dataDxfId="8">
      <calculatedColumnFormula>IF(I2&gt;3.628193,"outlier",IF(I2&gt;=2.11093,"high-error","normal"))</calculatedColumnFormula>
    </tableColumn>
    <tableColumn id="12" xr3:uid="{604476D2-37D5-4059-95F6-AA79F900C444}" uniqueName="12" name="Classification Match" queryTableFieldId="12" dataDxfId="7">
      <calculatedColumnFormula>IF(J2=K2,"PASS","FAIL")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94DB3B-D895-4B10-8699-0F270EB64620}" name="Q4_Validation_Base" displayName="Q4_Validation_Base" ref="A1:F21859" tableType="queryTable" totalsRowShown="0">
  <autoFilter ref="A1:F21859" xr:uid="{3794DB3B-D895-4B10-8699-0F270EB64620}"/>
  <tableColumns count="6">
    <tableColumn id="1" xr3:uid="{2338102F-83C5-4057-A478-8E8400CBE387}" uniqueName="1" name="mcc" queryTableFieldId="1"/>
    <tableColumn id="2" xr3:uid="{C4C25EAF-8B14-4888-89D1-8BFB1B160F7F}" uniqueName="2" name="hour_of_day" queryTableFieldId="2"/>
    <tableColumn id="3" xr3:uid="{E2D838EA-1126-400B-949B-83D7961E5EB5}" uniqueName="3" name="use_chip" queryTableFieldId="3" dataDxfId="6"/>
    <tableColumn id="4" xr3:uid="{EC3186A8-6D37-43E9-90D4-FD09E5F32BC9}" uniqueName="4" name="error_level" queryTableFieldId="4" dataDxfId="5"/>
    <tableColumn id="5" xr3:uid="{FDC3CA57-B012-466D-A3D6-DACE90AA5420}" uniqueName="5" name="card_id" queryTableFieldId="5"/>
    <tableColumn id="6" xr3:uid="{F238B5AF-507F-4899-A9A1-7B0DD9C92B43}" uniqueName="6" name="card_error_count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5A4F55-4DB4-4D24-8AEF-FFC8B4637F83}" name="Q4_SQL_Error_Card_Repetition" displayName="Q4_SQL_Error_Card_Repetition" ref="A1:R392" tableType="queryTable" totalsRowShown="0">
  <autoFilter ref="A1:R392" xr:uid="{7A5A4F55-4DB4-4D24-8AEF-FFC8B4637F83}"/>
  <tableColumns count="18">
    <tableColumn id="1" xr3:uid="{BA8225ED-E170-4214-AB5E-D5CB6930499B}" uniqueName="1" name="mcc" queryTableFieldId="1"/>
    <tableColumn id="2" xr3:uid="{F41859AC-CB4B-471F-BFB8-DD6F3E7203DE}" uniqueName="2" name="high_error_segment_count" queryTableFieldId="2"/>
    <tableColumn id="3" xr3:uid="{56811791-63C2-4889-9410-D69D58078597}" uniqueName="3" name="outlier_segment_count" queryTableFieldId="3"/>
    <tableColumn id="4" xr3:uid="{9F512646-D7DC-4007-875D-B069D46698AA}" uniqueName="4" name="mcc_avg_eligible_segment_error_rate_pct" queryTableFieldId="4"/>
    <tableColumn id="5" xr3:uid="{1F7E80D4-8A20-49AE-82D9-93EFD0218665}" uniqueName="5" name="hour_of_day" queryTableFieldId="5"/>
    <tableColumn id="6" xr3:uid="{71AA0576-5DF4-4766-892F-190FACF11D8B}" uniqueName="6" name="use_chip" queryTableFieldId="6" dataDxfId="4"/>
    <tableColumn id="7" xr3:uid="{A43DB473-8290-4BE2-B426-F2C7E1C65B92}" uniqueName="7" name="transaction_count" queryTableFieldId="7"/>
    <tableColumn id="8" xr3:uid="{0ADEE673-30FB-4838-A3CD-E9E36E12AE26}" uniqueName="8" name="error_transaction_count" queryTableFieldId="8"/>
    <tableColumn id="9" xr3:uid="{DFA867B1-2BF0-43A6-A020-C61E4B14F574}" uniqueName="9" name="error_rate_pct" queryTableFieldId="9"/>
    <tableColumn id="10" xr3:uid="{95FF06DE-0D5A-4661-9E98-EFA2AA015901}" uniqueName="10" name="error_level" queryTableFieldId="10" dataDxfId="3"/>
    <tableColumn id="11" xr3:uid="{1E329CDD-8563-4AD7-8681-3D977EF3C7CF}" uniqueName="11" name="error_card_count" queryTableFieldId="11"/>
    <tableColumn id="12" xr3:uid="{AB3028E3-FFFB-4CA5-9629-F11F91D3312D}" uniqueName="12" name="single_error_card_count" queryTableFieldId="12"/>
    <tableColumn id="13" xr3:uid="{316BE091-CF90-4EED-B526-51E1EF6BD312}" uniqueName="13" name="repeat_error_card_count" queryTableFieldId="13"/>
    <tableColumn id="14" xr3:uid="{3DBF7BC3-E1C2-4DDC-A90E-7093CB9B258C}" uniqueName="14" name="avg_errors_per_error_card" queryTableFieldId="14"/>
    <tableColumn id="15" xr3:uid="{C6E702D0-4E14-4291-A1AE-4FDA00D97F5C}" uniqueName="15" name="repeat_error_card_share_pct" queryTableFieldId="15"/>
    <tableColumn id="16" xr3:uid="{3B3AA6DA-EDE9-4AB6-868D-095170B57BD3}" uniqueName="16" name="max_card_error_count" queryTableFieldId="16"/>
    <tableColumn id="17" xr3:uid="{02ABA6B7-4041-4A42-BBCE-39DA847AB9BF}" uniqueName="17" name="top_card_error_share_pct" queryTableFieldId="17"/>
    <tableColumn id="18" xr3:uid="{71F9EBC3-EDE4-419D-8BFE-9C92CBE058D0}" uniqueName="18" name="card_repetition_level" queryTableFieldId="18" dataDxf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106412-812E-4402-B886-066849DF2CFF}" name="Q5_SQL_Repetition_Comparison" displayName="Q5_SQL_Repetition_Comparison" ref="A1:G7" tableType="queryTable" totalsRowShown="0">
  <autoFilter ref="A1:G7" xr:uid="{60106412-812E-4402-B886-066849DF2CFF}"/>
  <tableColumns count="7">
    <tableColumn id="1" xr3:uid="{1236F951-E671-4D92-85E8-A71708259A69}" uniqueName="1" name="error_level" queryTableFieldId="1" dataDxfId="1"/>
    <tableColumn id="2" xr3:uid="{B0DF5BEC-733F-45B5-BF63-249C1C00A293}" uniqueName="2" name="card_repetition_level" queryTableFieldId="2" dataDxfId="0"/>
    <tableColumn id="3" xr3:uid="{258987F5-A5F8-4ECF-B64E-7EAC6E07A78D}" uniqueName="3" name="segment_count" queryTableFieldId="3"/>
    <tableColumn id="4" xr3:uid="{AED98016-82F6-4CB7-A5F6-984F7CAF65A4}" uniqueName="4" name="within_error_level_share_pct" queryTableFieldId="4"/>
    <tableColumn id="5" xr3:uid="{78A83DC8-DDF8-458C-8776-9D423824268A}" uniqueName="5" name="avg_errors_per_error_card" queryTableFieldId="5"/>
    <tableColumn id="6" xr3:uid="{A0ABAB82-4932-4CD3-8C10-357DF1276394}" uniqueName="6" name="avg_repeat_error_card_share_pct" queryTableFieldId="6"/>
    <tableColumn id="7" xr3:uid="{2F78E613-F32C-4CCF-932E-191DACCCE1DB}" uniqueName="7" name="avg_top_card_error_share_pc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4994-72B9-4A0D-8BB1-271FEBC364FD}">
  <dimension ref="A1:U3"/>
  <sheetViews>
    <sheetView workbookViewId="0">
      <selection activeCell="K6" sqref="K6"/>
    </sheetView>
  </sheetViews>
  <sheetFormatPr defaultRowHeight="17"/>
  <cols>
    <col min="1" max="1" width="15.1640625" bestFit="1" customWidth="1"/>
    <col min="2" max="2" width="14.1640625" bestFit="1" customWidth="1"/>
    <col min="3" max="3" width="25.1640625" bestFit="1" customWidth="1"/>
    <col min="4" max="4" width="26.9140625" bestFit="1" customWidth="1"/>
    <col min="5" max="6" width="22.5" bestFit="1" customWidth="1"/>
    <col min="7" max="8" width="23.58203125" bestFit="1" customWidth="1"/>
    <col min="9" max="9" width="23.75" bestFit="1" customWidth="1"/>
    <col min="10" max="11" width="19.25" bestFit="1" customWidth="1"/>
    <col min="12" max="13" width="20.4140625" bestFit="1" customWidth="1"/>
    <col min="14" max="14" width="26.4140625" bestFit="1" customWidth="1"/>
    <col min="15" max="15" width="29.9140625" bestFit="1" customWidth="1"/>
    <col min="16" max="16" width="22.58203125" bestFit="1" customWidth="1"/>
    <col min="17" max="17" width="26" bestFit="1" customWidth="1"/>
    <col min="18" max="18" width="24.25" bestFit="1" customWidth="1"/>
    <col min="19" max="19" width="27.75" bestFit="1" customWidth="1"/>
    <col min="20" max="20" width="20.4140625" bestFit="1" customWidth="1"/>
    <col min="21" max="21" width="23.91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1219</v>
      </c>
      <c r="C2">
        <v>10915.43</v>
      </c>
      <c r="D2">
        <v>9832</v>
      </c>
      <c r="E2">
        <v>7221</v>
      </c>
      <c r="F2">
        <v>13351</v>
      </c>
      <c r="G2">
        <v>20792</v>
      </c>
      <c r="H2">
        <v>30474</v>
      </c>
      <c r="I2">
        <v>31.004999999999999</v>
      </c>
      <c r="J2">
        <v>18.414999999999999</v>
      </c>
      <c r="K2">
        <v>44.67</v>
      </c>
      <c r="L2">
        <v>71</v>
      </c>
      <c r="M2">
        <v>92.4</v>
      </c>
      <c r="N2">
        <v>23</v>
      </c>
      <c r="O2">
        <v>1.8868</v>
      </c>
      <c r="P2">
        <v>13</v>
      </c>
      <c r="Q2">
        <v>1.0664</v>
      </c>
      <c r="R2">
        <v>7</v>
      </c>
      <c r="S2">
        <v>0.57420000000000004</v>
      </c>
      <c r="T2">
        <v>13</v>
      </c>
      <c r="U2">
        <v>1.0664</v>
      </c>
    </row>
    <row r="3" spans="1:21">
      <c r="A3" t="s">
        <v>22</v>
      </c>
      <c r="B3">
        <v>4071</v>
      </c>
      <c r="C3">
        <v>3268.46</v>
      </c>
      <c r="D3">
        <v>2558</v>
      </c>
      <c r="E3">
        <v>1418</v>
      </c>
      <c r="F3">
        <v>4168</v>
      </c>
      <c r="G3">
        <v>8553</v>
      </c>
      <c r="H3">
        <v>14364</v>
      </c>
      <c r="I3">
        <v>29.74</v>
      </c>
      <c r="J3">
        <v>17.149999999999999</v>
      </c>
      <c r="K3">
        <v>46.015000000000001</v>
      </c>
      <c r="L3">
        <v>77.39</v>
      </c>
      <c r="M3">
        <v>99.18</v>
      </c>
      <c r="N3">
        <v>176</v>
      </c>
      <c r="O3">
        <v>4.3232999999999997</v>
      </c>
      <c r="P3">
        <v>41</v>
      </c>
      <c r="Q3">
        <v>1.0071000000000001</v>
      </c>
      <c r="R3">
        <v>50</v>
      </c>
      <c r="S3">
        <v>1.2282</v>
      </c>
      <c r="T3">
        <v>41</v>
      </c>
      <c r="U3">
        <v>1.0071000000000001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896C-81C6-4178-B515-BCD392C97E9F}">
  <dimension ref="A1:S1220"/>
  <sheetViews>
    <sheetView workbookViewId="0"/>
  </sheetViews>
  <sheetFormatPr defaultRowHeight="17"/>
  <cols>
    <col min="1" max="1" width="10.5" bestFit="1" customWidth="1"/>
    <col min="2" max="2" width="19.25" bestFit="1" customWidth="1"/>
    <col min="3" max="3" width="24.9140625" bestFit="1" customWidth="1"/>
    <col min="4" max="4" width="27.4140625" bestFit="1" customWidth="1"/>
    <col min="5" max="5" width="29.25" bestFit="1" customWidth="1"/>
    <col min="6" max="6" width="33.5" bestFit="1" customWidth="1"/>
    <col min="7" max="7" width="36.9140625" bestFit="1" customWidth="1"/>
    <col min="8" max="8" width="24.08203125" bestFit="1" customWidth="1"/>
    <col min="9" max="9" width="19.08203125" bestFit="1" customWidth="1"/>
    <col min="10" max="10" width="24.1640625" bestFit="1" customWidth="1"/>
    <col min="11" max="11" width="15.1640625" bestFit="1" customWidth="1"/>
    <col min="12" max="12" width="28" bestFit="1" customWidth="1"/>
    <col min="13" max="13" width="29.9140625" bestFit="1" customWidth="1"/>
    <col min="14" max="14" width="19" bestFit="1" customWidth="1"/>
    <col min="15" max="15" width="24.75" bestFit="1" customWidth="1"/>
    <col min="16" max="16" width="15.75" bestFit="1" customWidth="1"/>
    <col min="17" max="17" width="16.5" bestFit="1" customWidth="1"/>
    <col min="18" max="18" width="19.4140625" bestFit="1" customWidth="1"/>
    <col min="19" max="19" width="11.58203125" bestFit="1" customWidth="1"/>
  </cols>
  <sheetData>
    <row r="1" spans="1:19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>
      <c r="A2">
        <v>1098</v>
      </c>
      <c r="B2">
        <v>48479</v>
      </c>
      <c r="C2">
        <v>1460166.8</v>
      </c>
      <c r="D2">
        <v>38156</v>
      </c>
      <c r="E2">
        <v>2249029.5299999998</v>
      </c>
      <c r="F2">
        <v>58.943010999999998</v>
      </c>
      <c r="G2">
        <v>58.27</v>
      </c>
      <c r="H2">
        <v>0.67301100000000003</v>
      </c>
      <c r="I2">
        <v>1.0115499999999999</v>
      </c>
      <c r="J2">
        <v>0</v>
      </c>
      <c r="K2">
        <v>0</v>
      </c>
      <c r="L2">
        <v>10323</v>
      </c>
      <c r="M2">
        <v>-788862.73</v>
      </c>
      <c r="N2">
        <v>21.293755999999998</v>
      </c>
      <c r="O2">
        <v>1125</v>
      </c>
      <c r="P2">
        <v>2.320592</v>
      </c>
      <c r="Q2" t="s">
        <v>42</v>
      </c>
      <c r="R2" t="s">
        <v>43</v>
      </c>
      <c r="S2" t="s">
        <v>43</v>
      </c>
    </row>
    <row r="3" spans="1:19">
      <c r="A3">
        <v>909</v>
      </c>
      <c r="B3">
        <v>43381</v>
      </c>
      <c r="C3">
        <v>927496.96</v>
      </c>
      <c r="D3">
        <v>33369</v>
      </c>
      <c r="E3">
        <v>1698736.96</v>
      </c>
      <c r="F3">
        <v>50.907637999999999</v>
      </c>
      <c r="G3">
        <v>37.42</v>
      </c>
      <c r="H3">
        <v>13.487638</v>
      </c>
      <c r="I3">
        <v>1.360439</v>
      </c>
      <c r="J3">
        <v>1</v>
      </c>
      <c r="K3">
        <v>2.3050000000000002E-3</v>
      </c>
      <c r="L3">
        <v>10011</v>
      </c>
      <c r="M3">
        <v>-771240</v>
      </c>
      <c r="N3">
        <v>23.076923000000001</v>
      </c>
      <c r="O3">
        <v>477</v>
      </c>
      <c r="P3">
        <v>1.0995600000000001</v>
      </c>
      <c r="Q3" t="s">
        <v>42</v>
      </c>
      <c r="R3" t="s">
        <v>43</v>
      </c>
      <c r="S3" t="s">
        <v>43</v>
      </c>
    </row>
    <row r="4" spans="1:19">
      <c r="A4">
        <v>1963</v>
      </c>
      <c r="B4">
        <v>42462</v>
      </c>
      <c r="C4">
        <v>1253911.46</v>
      </c>
      <c r="D4">
        <v>42137</v>
      </c>
      <c r="E4">
        <v>1293899.98</v>
      </c>
      <c r="F4">
        <v>30.706979</v>
      </c>
      <c r="G4">
        <v>23.64</v>
      </c>
      <c r="H4">
        <v>7.0669789999999999</v>
      </c>
      <c r="I4">
        <v>1.298942</v>
      </c>
      <c r="J4">
        <v>0</v>
      </c>
      <c r="K4">
        <v>0</v>
      </c>
      <c r="L4">
        <v>325</v>
      </c>
      <c r="M4">
        <v>-39988.519999999997</v>
      </c>
      <c r="N4">
        <v>0.76539000000000001</v>
      </c>
      <c r="O4">
        <v>654</v>
      </c>
      <c r="P4">
        <v>1.5402009999999999</v>
      </c>
      <c r="Q4" t="s">
        <v>42</v>
      </c>
      <c r="R4" t="s">
        <v>43</v>
      </c>
      <c r="S4" t="s">
        <v>43</v>
      </c>
    </row>
    <row r="5" spans="1:19">
      <c r="A5">
        <v>1776</v>
      </c>
      <c r="B5">
        <v>41350</v>
      </c>
      <c r="C5">
        <v>1331738.8899999999</v>
      </c>
      <c r="D5">
        <v>34491</v>
      </c>
      <c r="E5">
        <v>1869408.82</v>
      </c>
      <c r="F5">
        <v>54.199902000000002</v>
      </c>
      <c r="G5">
        <v>54</v>
      </c>
      <c r="H5">
        <v>0.199902</v>
      </c>
      <c r="I5">
        <v>1.0037020000000001</v>
      </c>
      <c r="J5">
        <v>0</v>
      </c>
      <c r="K5">
        <v>0</v>
      </c>
      <c r="L5">
        <v>6859</v>
      </c>
      <c r="M5">
        <v>-537669.93000000005</v>
      </c>
      <c r="N5">
        <v>16.587665999999999</v>
      </c>
      <c r="O5">
        <v>501</v>
      </c>
      <c r="P5">
        <v>1.211608</v>
      </c>
      <c r="Q5" t="s">
        <v>42</v>
      </c>
      <c r="R5" t="s">
        <v>43</v>
      </c>
      <c r="S5" t="s">
        <v>43</v>
      </c>
    </row>
    <row r="6" spans="1:19">
      <c r="A6">
        <v>114</v>
      </c>
      <c r="B6">
        <v>40286</v>
      </c>
      <c r="C6">
        <v>942205.88</v>
      </c>
      <c r="D6">
        <v>33421</v>
      </c>
      <c r="E6">
        <v>1473074.88</v>
      </c>
      <c r="F6">
        <v>44.076326000000002</v>
      </c>
      <c r="G6">
        <v>39.44</v>
      </c>
      <c r="H6">
        <v>4.6363260000000004</v>
      </c>
      <c r="I6">
        <v>1.1175539999999999</v>
      </c>
      <c r="J6">
        <v>0</v>
      </c>
      <c r="K6">
        <v>0</v>
      </c>
      <c r="L6">
        <v>6865</v>
      </c>
      <c r="M6">
        <v>-530869</v>
      </c>
      <c r="N6">
        <v>17.040659000000002</v>
      </c>
      <c r="O6">
        <v>796</v>
      </c>
      <c r="P6">
        <v>1.975873</v>
      </c>
      <c r="Q6" t="s">
        <v>42</v>
      </c>
      <c r="R6" t="s">
        <v>43</v>
      </c>
      <c r="S6" t="s">
        <v>43</v>
      </c>
    </row>
    <row r="7" spans="1:19">
      <c r="A7">
        <v>1888</v>
      </c>
      <c r="B7">
        <v>40105</v>
      </c>
      <c r="C7">
        <v>1436784.28</v>
      </c>
      <c r="D7">
        <v>29148</v>
      </c>
      <c r="E7">
        <v>2288609.2799999998</v>
      </c>
      <c r="F7">
        <v>78.516855000000007</v>
      </c>
      <c r="G7">
        <v>73.55</v>
      </c>
      <c r="H7">
        <v>4.9668549999999998</v>
      </c>
      <c r="I7">
        <v>1.0675300000000001</v>
      </c>
      <c r="J7">
        <v>0</v>
      </c>
      <c r="K7">
        <v>0</v>
      </c>
      <c r="L7">
        <v>10957</v>
      </c>
      <c r="M7">
        <v>-851825</v>
      </c>
      <c r="N7">
        <v>27.320782999999999</v>
      </c>
      <c r="O7">
        <v>2109</v>
      </c>
      <c r="P7">
        <v>5.2586959999999996</v>
      </c>
      <c r="Q7" t="s">
        <v>42</v>
      </c>
      <c r="R7" t="s">
        <v>43</v>
      </c>
      <c r="S7" t="s">
        <v>43</v>
      </c>
    </row>
    <row r="8" spans="1:19">
      <c r="A8">
        <v>96</v>
      </c>
      <c r="B8">
        <v>38617</v>
      </c>
      <c r="C8">
        <v>2445773.25</v>
      </c>
      <c r="D8">
        <v>31699</v>
      </c>
      <c r="E8">
        <v>3002117.15</v>
      </c>
      <c r="F8">
        <v>94.706998999999996</v>
      </c>
      <c r="G8">
        <v>87.71</v>
      </c>
      <c r="H8">
        <v>6.9969989999999997</v>
      </c>
      <c r="I8">
        <v>1.079774</v>
      </c>
      <c r="J8">
        <v>0</v>
      </c>
      <c r="K8">
        <v>0</v>
      </c>
      <c r="L8">
        <v>6918</v>
      </c>
      <c r="M8">
        <v>-556343.9</v>
      </c>
      <c r="N8">
        <v>17.914390000000001</v>
      </c>
      <c r="O8">
        <v>617</v>
      </c>
      <c r="P8">
        <v>1.597742</v>
      </c>
      <c r="Q8" t="s">
        <v>42</v>
      </c>
      <c r="R8" t="s">
        <v>44</v>
      </c>
      <c r="S8" t="s">
        <v>43</v>
      </c>
    </row>
    <row r="9" spans="1:19">
      <c r="A9">
        <v>285</v>
      </c>
      <c r="B9">
        <v>32032</v>
      </c>
      <c r="C9">
        <v>1615458.99</v>
      </c>
      <c r="D9">
        <v>31682</v>
      </c>
      <c r="E9">
        <v>1658958.99</v>
      </c>
      <c r="F9">
        <v>52.362824000000003</v>
      </c>
      <c r="G9">
        <v>32.67</v>
      </c>
      <c r="H9">
        <v>19.692824000000002</v>
      </c>
      <c r="I9">
        <v>1.6027800000000001</v>
      </c>
      <c r="J9">
        <v>0</v>
      </c>
      <c r="K9">
        <v>0</v>
      </c>
      <c r="L9">
        <v>350</v>
      </c>
      <c r="M9">
        <v>-43500</v>
      </c>
      <c r="N9">
        <v>1.092657</v>
      </c>
      <c r="O9">
        <v>326</v>
      </c>
      <c r="P9">
        <v>1.0177320000000001</v>
      </c>
      <c r="Q9" t="s">
        <v>42</v>
      </c>
      <c r="R9" t="s">
        <v>43</v>
      </c>
      <c r="S9" t="s">
        <v>43</v>
      </c>
    </row>
    <row r="10" spans="1:19">
      <c r="A10">
        <v>1559</v>
      </c>
      <c r="B10">
        <v>30979</v>
      </c>
      <c r="C10">
        <v>839650.97</v>
      </c>
      <c r="D10">
        <v>27619</v>
      </c>
      <c r="E10">
        <v>1109980.97</v>
      </c>
      <c r="F10">
        <v>40.189034999999997</v>
      </c>
      <c r="G10">
        <v>29.47</v>
      </c>
      <c r="H10">
        <v>10.719035</v>
      </c>
      <c r="I10">
        <v>1.3637269999999999</v>
      </c>
      <c r="J10">
        <v>0</v>
      </c>
      <c r="K10">
        <v>0</v>
      </c>
      <c r="L10">
        <v>3360</v>
      </c>
      <c r="M10">
        <v>-270330</v>
      </c>
      <c r="N10">
        <v>10.846057</v>
      </c>
      <c r="O10">
        <v>348</v>
      </c>
      <c r="P10">
        <v>1.1233420000000001</v>
      </c>
      <c r="Q10" t="s">
        <v>42</v>
      </c>
      <c r="R10" t="s">
        <v>43</v>
      </c>
      <c r="S10" t="s">
        <v>43</v>
      </c>
    </row>
    <row r="11" spans="1:19">
      <c r="A11">
        <v>1727</v>
      </c>
      <c r="B11">
        <v>30827</v>
      </c>
      <c r="C11">
        <v>736981.12</v>
      </c>
      <c r="D11">
        <v>24083</v>
      </c>
      <c r="E11">
        <v>1262050.1200000001</v>
      </c>
      <c r="F11">
        <v>52.404190999999997</v>
      </c>
      <c r="G11">
        <v>40.450000000000003</v>
      </c>
      <c r="H11">
        <v>11.954191</v>
      </c>
      <c r="I11">
        <v>1.2955300000000001</v>
      </c>
      <c r="J11">
        <v>0</v>
      </c>
      <c r="K11">
        <v>0</v>
      </c>
      <c r="L11">
        <v>6744</v>
      </c>
      <c r="M11">
        <v>-525069</v>
      </c>
      <c r="N11">
        <v>21.876926000000001</v>
      </c>
      <c r="O11">
        <v>480</v>
      </c>
      <c r="P11">
        <v>1.557077</v>
      </c>
      <c r="Q11" t="s">
        <v>42</v>
      </c>
      <c r="R11" t="s">
        <v>43</v>
      </c>
      <c r="S11" t="s">
        <v>43</v>
      </c>
    </row>
    <row r="12" spans="1:19">
      <c r="A12">
        <v>1696</v>
      </c>
      <c r="B12">
        <v>30672</v>
      </c>
      <c r="C12">
        <v>1181415.1100000001</v>
      </c>
      <c r="D12">
        <v>24904</v>
      </c>
      <c r="E12">
        <v>1634556.11</v>
      </c>
      <c r="F12">
        <v>65.634280000000004</v>
      </c>
      <c r="G12">
        <v>57</v>
      </c>
      <c r="H12">
        <v>8.6342800000000004</v>
      </c>
      <c r="I12">
        <v>1.1514789999999999</v>
      </c>
      <c r="J12">
        <v>0</v>
      </c>
      <c r="K12">
        <v>0</v>
      </c>
      <c r="L12">
        <v>5768</v>
      </c>
      <c r="M12">
        <v>-453141</v>
      </c>
      <c r="N12">
        <v>18.805425</v>
      </c>
      <c r="O12">
        <v>953</v>
      </c>
      <c r="P12">
        <v>3.1070679999999999</v>
      </c>
      <c r="Q12" t="s">
        <v>42</v>
      </c>
      <c r="R12" t="s">
        <v>43</v>
      </c>
      <c r="S12" t="s">
        <v>43</v>
      </c>
    </row>
    <row r="13" spans="1:19">
      <c r="A13">
        <v>1168</v>
      </c>
      <c r="B13">
        <v>30520</v>
      </c>
      <c r="C13">
        <v>1590822.75</v>
      </c>
      <c r="D13">
        <v>23834</v>
      </c>
      <c r="E13">
        <v>2116564.75</v>
      </c>
      <c r="F13">
        <v>88.804428999999999</v>
      </c>
      <c r="G13">
        <v>66</v>
      </c>
      <c r="H13">
        <v>22.804428999999999</v>
      </c>
      <c r="I13">
        <v>1.3455220000000001</v>
      </c>
      <c r="J13">
        <v>0</v>
      </c>
      <c r="K13">
        <v>0</v>
      </c>
      <c r="L13">
        <v>6686</v>
      </c>
      <c r="M13">
        <v>-525742</v>
      </c>
      <c r="N13">
        <v>21.906946000000001</v>
      </c>
      <c r="O13">
        <v>357</v>
      </c>
      <c r="P13">
        <v>1.1697249999999999</v>
      </c>
      <c r="Q13" t="s">
        <v>42</v>
      </c>
      <c r="R13" t="s">
        <v>43</v>
      </c>
      <c r="S13" t="s">
        <v>43</v>
      </c>
    </row>
    <row r="14" spans="1:19">
      <c r="A14">
        <v>208</v>
      </c>
      <c r="B14">
        <v>30474</v>
      </c>
      <c r="C14">
        <v>1191648.3400000001</v>
      </c>
      <c r="D14">
        <v>23587</v>
      </c>
      <c r="E14">
        <v>1727498.02</v>
      </c>
      <c r="F14">
        <v>73.239412000000002</v>
      </c>
      <c r="G14">
        <v>70.739999999999995</v>
      </c>
      <c r="H14">
        <v>2.499412</v>
      </c>
      <c r="I14">
        <v>1.0353319999999999</v>
      </c>
      <c r="J14">
        <v>0</v>
      </c>
      <c r="K14">
        <v>0</v>
      </c>
      <c r="L14">
        <v>6887</v>
      </c>
      <c r="M14">
        <v>-535849.68000000005</v>
      </c>
      <c r="N14">
        <v>22.599592999999999</v>
      </c>
      <c r="O14">
        <v>601</v>
      </c>
      <c r="P14">
        <v>1.972173</v>
      </c>
      <c r="Q14" t="s">
        <v>42</v>
      </c>
      <c r="R14" t="s">
        <v>43</v>
      </c>
      <c r="S14" t="s">
        <v>43</v>
      </c>
    </row>
    <row r="15" spans="1:19">
      <c r="A15">
        <v>1797</v>
      </c>
      <c r="B15">
        <v>30326</v>
      </c>
      <c r="C15">
        <v>1353263.37</v>
      </c>
      <c r="D15">
        <v>29673</v>
      </c>
      <c r="E15">
        <v>1427566.37</v>
      </c>
      <c r="F15">
        <v>48.109943999999999</v>
      </c>
      <c r="G15">
        <v>41.67</v>
      </c>
      <c r="H15">
        <v>6.4399439999999997</v>
      </c>
      <c r="I15">
        <v>1.1545460000000001</v>
      </c>
      <c r="J15">
        <v>0</v>
      </c>
      <c r="K15">
        <v>0</v>
      </c>
      <c r="L15">
        <v>653</v>
      </c>
      <c r="M15">
        <v>-74303</v>
      </c>
      <c r="N15">
        <v>2.1532680000000002</v>
      </c>
      <c r="O15">
        <v>599</v>
      </c>
      <c r="P15">
        <v>1.975203</v>
      </c>
      <c r="Q15" t="s">
        <v>44</v>
      </c>
      <c r="R15" t="s">
        <v>43</v>
      </c>
      <c r="S15" t="s">
        <v>43</v>
      </c>
    </row>
    <row r="16" spans="1:19">
      <c r="A16">
        <v>997</v>
      </c>
      <c r="B16">
        <v>30309</v>
      </c>
      <c r="C16">
        <v>942816.03</v>
      </c>
      <c r="D16">
        <v>30082</v>
      </c>
      <c r="E16">
        <v>984997.5</v>
      </c>
      <c r="F16">
        <v>32.743749999999999</v>
      </c>
      <c r="G16">
        <v>25.63</v>
      </c>
      <c r="H16">
        <v>7.1137499999999996</v>
      </c>
      <c r="I16">
        <v>1.2775559999999999</v>
      </c>
      <c r="J16">
        <v>0</v>
      </c>
      <c r="K16">
        <v>0</v>
      </c>
      <c r="L16">
        <v>227</v>
      </c>
      <c r="M16">
        <v>-42181.47</v>
      </c>
      <c r="N16">
        <v>0.74895199999999995</v>
      </c>
      <c r="O16">
        <v>344</v>
      </c>
      <c r="P16">
        <v>1.134976</v>
      </c>
      <c r="Q16" t="s">
        <v>44</v>
      </c>
      <c r="R16" t="s">
        <v>43</v>
      </c>
      <c r="S16" t="s">
        <v>43</v>
      </c>
    </row>
    <row r="17" spans="1:19">
      <c r="A17">
        <v>1169</v>
      </c>
      <c r="B17">
        <v>29906</v>
      </c>
      <c r="C17">
        <v>1297296.6200000001</v>
      </c>
      <c r="D17">
        <v>29554</v>
      </c>
      <c r="E17">
        <v>1344429.62</v>
      </c>
      <c r="F17">
        <v>45.490614000000001</v>
      </c>
      <c r="G17">
        <v>36.200000000000003</v>
      </c>
      <c r="H17">
        <v>9.2906139999999997</v>
      </c>
      <c r="I17">
        <v>1.2566470000000001</v>
      </c>
      <c r="J17">
        <v>0</v>
      </c>
      <c r="K17">
        <v>0</v>
      </c>
      <c r="L17">
        <v>352</v>
      </c>
      <c r="M17">
        <v>-47133</v>
      </c>
      <c r="N17">
        <v>1.1770210000000001</v>
      </c>
      <c r="O17">
        <v>483</v>
      </c>
      <c r="P17">
        <v>1.6150610000000001</v>
      </c>
      <c r="Q17" t="s">
        <v>44</v>
      </c>
      <c r="R17" t="s">
        <v>43</v>
      </c>
      <c r="S17" t="s">
        <v>43</v>
      </c>
    </row>
    <row r="18" spans="1:19">
      <c r="A18">
        <v>112</v>
      </c>
      <c r="B18">
        <v>28875</v>
      </c>
      <c r="C18">
        <v>962694.41</v>
      </c>
      <c r="D18">
        <v>28244</v>
      </c>
      <c r="E18">
        <v>1022460.42</v>
      </c>
      <c r="F18">
        <v>36.200977999999999</v>
      </c>
      <c r="G18">
        <v>20.135000000000002</v>
      </c>
      <c r="H18">
        <v>16.065978000000001</v>
      </c>
      <c r="I18">
        <v>1.7979130000000001</v>
      </c>
      <c r="J18">
        <v>0</v>
      </c>
      <c r="K18">
        <v>0</v>
      </c>
      <c r="L18">
        <v>631</v>
      </c>
      <c r="M18">
        <v>-59766.01</v>
      </c>
      <c r="N18">
        <v>2.1852809999999998</v>
      </c>
      <c r="O18">
        <v>530</v>
      </c>
      <c r="P18">
        <v>1.8354980000000001</v>
      </c>
      <c r="Q18" t="s">
        <v>44</v>
      </c>
      <c r="R18" t="s">
        <v>43</v>
      </c>
      <c r="S18" t="s">
        <v>43</v>
      </c>
    </row>
    <row r="19" spans="1:19">
      <c r="A19">
        <v>1659</v>
      </c>
      <c r="B19">
        <v>28482</v>
      </c>
      <c r="C19">
        <v>1014375.59</v>
      </c>
      <c r="D19">
        <v>27877</v>
      </c>
      <c r="E19">
        <v>1068992</v>
      </c>
      <c r="F19">
        <v>38.346736999999997</v>
      </c>
      <c r="G19">
        <v>28.7</v>
      </c>
      <c r="H19">
        <v>9.6467369999999999</v>
      </c>
      <c r="I19">
        <v>1.3361229999999999</v>
      </c>
      <c r="J19">
        <v>1</v>
      </c>
      <c r="K19">
        <v>3.5109999999999998E-3</v>
      </c>
      <c r="L19">
        <v>604</v>
      </c>
      <c r="M19">
        <v>-54616.41</v>
      </c>
      <c r="N19">
        <v>2.120638</v>
      </c>
      <c r="O19">
        <v>546</v>
      </c>
      <c r="P19">
        <v>1.917</v>
      </c>
      <c r="Q19" t="s">
        <v>44</v>
      </c>
      <c r="R19" t="s">
        <v>43</v>
      </c>
      <c r="S19" t="s">
        <v>43</v>
      </c>
    </row>
    <row r="20" spans="1:19">
      <c r="A20">
        <v>1575</v>
      </c>
      <c r="B20">
        <v>28314</v>
      </c>
      <c r="C20">
        <v>1425880.4</v>
      </c>
      <c r="D20">
        <v>27729</v>
      </c>
      <c r="E20">
        <v>1482335.4</v>
      </c>
      <c r="F20">
        <v>53.457946999999997</v>
      </c>
      <c r="G20">
        <v>26.51</v>
      </c>
      <c r="H20">
        <v>26.947946999999999</v>
      </c>
      <c r="I20">
        <v>2.0165199999999999</v>
      </c>
      <c r="J20">
        <v>1</v>
      </c>
      <c r="K20">
        <v>3.532E-3</v>
      </c>
      <c r="L20">
        <v>584</v>
      </c>
      <c r="M20">
        <v>-56455</v>
      </c>
      <c r="N20">
        <v>2.0625840000000002</v>
      </c>
      <c r="O20">
        <v>537</v>
      </c>
      <c r="P20">
        <v>1.8965879999999999</v>
      </c>
      <c r="Q20" t="s">
        <v>44</v>
      </c>
      <c r="R20" t="s">
        <v>43</v>
      </c>
      <c r="S20" t="s">
        <v>43</v>
      </c>
    </row>
    <row r="21" spans="1:19">
      <c r="A21">
        <v>1654</v>
      </c>
      <c r="B21">
        <v>28070</v>
      </c>
      <c r="C21">
        <v>1264344.3600000001</v>
      </c>
      <c r="D21">
        <v>24652</v>
      </c>
      <c r="E21">
        <v>1531339.36</v>
      </c>
      <c r="F21">
        <v>62.118260999999997</v>
      </c>
      <c r="G21">
        <v>62.84</v>
      </c>
      <c r="H21">
        <v>-0.72173900000000002</v>
      </c>
      <c r="I21">
        <v>0.98851500000000003</v>
      </c>
      <c r="J21">
        <v>0</v>
      </c>
      <c r="K21">
        <v>0</v>
      </c>
      <c r="L21">
        <v>3418</v>
      </c>
      <c r="M21">
        <v>-266995</v>
      </c>
      <c r="N21">
        <v>12.176701</v>
      </c>
      <c r="O21">
        <v>461</v>
      </c>
      <c r="P21">
        <v>1.642323</v>
      </c>
      <c r="Q21" t="s">
        <v>44</v>
      </c>
      <c r="R21" t="s">
        <v>43</v>
      </c>
      <c r="S21" t="s">
        <v>43</v>
      </c>
    </row>
    <row r="22" spans="1:19">
      <c r="A22">
        <v>987</v>
      </c>
      <c r="B22">
        <v>28011</v>
      </c>
      <c r="C22">
        <v>1036205.1</v>
      </c>
      <c r="D22">
        <v>27830</v>
      </c>
      <c r="E22">
        <v>1065511.51</v>
      </c>
      <c r="F22">
        <v>38.286436000000002</v>
      </c>
      <c r="G22">
        <v>26.94</v>
      </c>
      <c r="H22">
        <v>11.346436000000001</v>
      </c>
      <c r="I22">
        <v>1.4211739999999999</v>
      </c>
      <c r="J22">
        <v>0</v>
      </c>
      <c r="K22">
        <v>0</v>
      </c>
      <c r="L22">
        <v>181</v>
      </c>
      <c r="M22">
        <v>-29306.41</v>
      </c>
      <c r="N22">
        <v>0.64617500000000005</v>
      </c>
      <c r="O22">
        <v>376</v>
      </c>
      <c r="P22">
        <v>1.34233</v>
      </c>
      <c r="Q22" t="s">
        <v>44</v>
      </c>
      <c r="R22" t="s">
        <v>43</v>
      </c>
      <c r="S22" t="s">
        <v>43</v>
      </c>
    </row>
    <row r="23" spans="1:19">
      <c r="A23">
        <v>464</v>
      </c>
      <c r="B23">
        <v>27619</v>
      </c>
      <c r="C23">
        <v>1882901.35</v>
      </c>
      <c r="D23">
        <v>27286</v>
      </c>
      <c r="E23">
        <v>1926015.35</v>
      </c>
      <c r="F23">
        <v>70.586211000000006</v>
      </c>
      <c r="G23">
        <v>80</v>
      </c>
      <c r="H23">
        <v>-9.4137889999999995</v>
      </c>
      <c r="I23">
        <v>0.882328</v>
      </c>
      <c r="J23">
        <v>1</v>
      </c>
      <c r="K23">
        <v>3.6210000000000001E-3</v>
      </c>
      <c r="L23">
        <v>332</v>
      </c>
      <c r="M23">
        <v>-43114</v>
      </c>
      <c r="N23">
        <v>1.2020709999999999</v>
      </c>
      <c r="O23">
        <v>1196</v>
      </c>
      <c r="P23">
        <v>4.3303520000000004</v>
      </c>
      <c r="Q23" t="s">
        <v>44</v>
      </c>
      <c r="R23" t="s">
        <v>43</v>
      </c>
      <c r="S23" t="s">
        <v>43</v>
      </c>
    </row>
    <row r="24" spans="1:19">
      <c r="A24">
        <v>1595</v>
      </c>
      <c r="B24">
        <v>26482</v>
      </c>
      <c r="C24">
        <v>1316382.7</v>
      </c>
      <c r="D24">
        <v>26293</v>
      </c>
      <c r="E24">
        <v>1345047.16</v>
      </c>
      <c r="F24">
        <v>51.156092999999998</v>
      </c>
      <c r="G24">
        <v>26.17</v>
      </c>
      <c r="H24">
        <v>24.986093</v>
      </c>
      <c r="I24">
        <v>1.954761</v>
      </c>
      <c r="J24">
        <v>1</v>
      </c>
      <c r="K24">
        <v>3.7759999999999998E-3</v>
      </c>
      <c r="L24">
        <v>188</v>
      </c>
      <c r="M24">
        <v>-28664.46</v>
      </c>
      <c r="N24">
        <v>0.70991599999999999</v>
      </c>
      <c r="O24">
        <v>336</v>
      </c>
      <c r="P24">
        <v>1.268786</v>
      </c>
      <c r="Q24" t="s">
        <v>44</v>
      </c>
      <c r="R24" t="s">
        <v>43</v>
      </c>
      <c r="S24" t="s">
        <v>43</v>
      </c>
    </row>
    <row r="25" spans="1:19">
      <c r="A25">
        <v>1718</v>
      </c>
      <c r="B25">
        <v>25890</v>
      </c>
      <c r="C25">
        <v>856419.68</v>
      </c>
      <c r="D25">
        <v>25519</v>
      </c>
      <c r="E25">
        <v>905195.68</v>
      </c>
      <c r="F25">
        <v>35.471440000000001</v>
      </c>
      <c r="G25">
        <v>33.71</v>
      </c>
      <c r="H25">
        <v>1.7614399999999999</v>
      </c>
      <c r="I25">
        <v>1.0522530000000001</v>
      </c>
      <c r="J25">
        <v>0</v>
      </c>
      <c r="K25">
        <v>0</v>
      </c>
      <c r="L25">
        <v>371</v>
      </c>
      <c r="M25">
        <v>-48776</v>
      </c>
      <c r="N25">
        <v>1.4329860000000001</v>
      </c>
      <c r="O25">
        <v>402</v>
      </c>
      <c r="P25">
        <v>1.5527230000000001</v>
      </c>
      <c r="Q25" t="s">
        <v>44</v>
      </c>
      <c r="R25" t="s">
        <v>43</v>
      </c>
      <c r="S25" t="s">
        <v>43</v>
      </c>
    </row>
    <row r="26" spans="1:19">
      <c r="A26">
        <v>598</v>
      </c>
      <c r="B26">
        <v>25656</v>
      </c>
      <c r="C26">
        <v>1113780.48</v>
      </c>
      <c r="D26">
        <v>25075</v>
      </c>
      <c r="E26">
        <v>1170518.79</v>
      </c>
      <c r="F26">
        <v>46.680709</v>
      </c>
      <c r="G26">
        <v>39.21</v>
      </c>
      <c r="H26">
        <v>7.4707090000000003</v>
      </c>
      <c r="I26">
        <v>1.190531</v>
      </c>
      <c r="J26">
        <v>1</v>
      </c>
      <c r="K26">
        <v>3.898E-3</v>
      </c>
      <c r="L26">
        <v>580</v>
      </c>
      <c r="M26">
        <v>-56738.31</v>
      </c>
      <c r="N26">
        <v>2.2606799999999998</v>
      </c>
      <c r="O26">
        <v>403</v>
      </c>
      <c r="P26">
        <v>1.570783</v>
      </c>
      <c r="Q26" t="s">
        <v>44</v>
      </c>
      <c r="R26" t="s">
        <v>43</v>
      </c>
      <c r="S26" t="s">
        <v>43</v>
      </c>
    </row>
    <row r="27" spans="1:19">
      <c r="A27">
        <v>1452</v>
      </c>
      <c r="B27">
        <v>25420</v>
      </c>
      <c r="C27">
        <v>948538.64</v>
      </c>
      <c r="D27">
        <v>18774</v>
      </c>
      <c r="E27">
        <v>1475138.64</v>
      </c>
      <c r="F27">
        <v>78.573487</v>
      </c>
      <c r="G27">
        <v>61.975000000000001</v>
      </c>
      <c r="H27">
        <v>16.598486999999999</v>
      </c>
      <c r="I27">
        <v>1.2678259999999999</v>
      </c>
      <c r="J27">
        <v>0</v>
      </c>
      <c r="K27">
        <v>0</v>
      </c>
      <c r="L27">
        <v>6646</v>
      </c>
      <c r="M27">
        <v>-526600</v>
      </c>
      <c r="N27">
        <v>26.144767999999999</v>
      </c>
      <c r="O27">
        <v>220</v>
      </c>
      <c r="P27">
        <v>0.86546000000000001</v>
      </c>
      <c r="Q27" t="s">
        <v>44</v>
      </c>
      <c r="R27" t="s">
        <v>43</v>
      </c>
      <c r="S27" t="s">
        <v>43</v>
      </c>
    </row>
    <row r="28" spans="1:19">
      <c r="A28">
        <v>1736</v>
      </c>
      <c r="B28">
        <v>25086</v>
      </c>
      <c r="C28">
        <v>592117.31999999995</v>
      </c>
      <c r="D28">
        <v>21653</v>
      </c>
      <c r="E28">
        <v>856773.72</v>
      </c>
      <c r="F28">
        <v>39.568361000000003</v>
      </c>
      <c r="G28">
        <v>35.979999999999997</v>
      </c>
      <c r="H28">
        <v>3.5883609999999999</v>
      </c>
      <c r="I28">
        <v>1.0997319999999999</v>
      </c>
      <c r="J28">
        <v>0</v>
      </c>
      <c r="K28">
        <v>0</v>
      </c>
      <c r="L28">
        <v>3433</v>
      </c>
      <c r="M28">
        <v>-264656.40000000002</v>
      </c>
      <c r="N28">
        <v>13.684924000000001</v>
      </c>
      <c r="O28">
        <v>277</v>
      </c>
      <c r="P28">
        <v>1.1042019999999999</v>
      </c>
      <c r="Q28" t="s">
        <v>44</v>
      </c>
      <c r="R28" t="s">
        <v>43</v>
      </c>
      <c r="S28" t="s">
        <v>43</v>
      </c>
    </row>
    <row r="29" spans="1:19">
      <c r="A29">
        <v>1966</v>
      </c>
      <c r="B29">
        <v>24266</v>
      </c>
      <c r="C29">
        <v>474277.39</v>
      </c>
      <c r="D29">
        <v>20906</v>
      </c>
      <c r="E29">
        <v>734857.57</v>
      </c>
      <c r="F29">
        <v>35.150557999999997</v>
      </c>
      <c r="G29">
        <v>33.200000000000003</v>
      </c>
      <c r="H29">
        <v>1.950558</v>
      </c>
      <c r="I29">
        <v>1.0587519999999999</v>
      </c>
      <c r="J29">
        <v>0</v>
      </c>
      <c r="K29">
        <v>0</v>
      </c>
      <c r="L29">
        <v>3360</v>
      </c>
      <c r="M29">
        <v>-260580.18</v>
      </c>
      <c r="N29">
        <v>13.846534</v>
      </c>
      <c r="O29">
        <v>263</v>
      </c>
      <c r="P29">
        <v>1.0838209999999999</v>
      </c>
      <c r="Q29" t="s">
        <v>44</v>
      </c>
      <c r="R29" t="s">
        <v>43</v>
      </c>
      <c r="S29" t="s">
        <v>43</v>
      </c>
    </row>
    <row r="30" spans="1:19">
      <c r="A30">
        <v>1147</v>
      </c>
      <c r="B30">
        <v>24104</v>
      </c>
      <c r="C30">
        <v>995938.61</v>
      </c>
      <c r="D30">
        <v>23680</v>
      </c>
      <c r="E30">
        <v>1055380.95</v>
      </c>
      <c r="F30">
        <v>44.568452000000001</v>
      </c>
      <c r="G30">
        <v>23.305</v>
      </c>
      <c r="H30">
        <v>21.263452000000001</v>
      </c>
      <c r="I30">
        <v>1.912399</v>
      </c>
      <c r="J30">
        <v>0</v>
      </c>
      <c r="K30">
        <v>0</v>
      </c>
      <c r="L30">
        <v>424</v>
      </c>
      <c r="M30">
        <v>-59442.34</v>
      </c>
      <c r="N30">
        <v>1.7590440000000001</v>
      </c>
      <c r="O30">
        <v>258</v>
      </c>
      <c r="P30">
        <v>1.070362</v>
      </c>
      <c r="Q30" t="s">
        <v>44</v>
      </c>
      <c r="R30" t="s">
        <v>43</v>
      </c>
      <c r="S30" t="s">
        <v>43</v>
      </c>
    </row>
    <row r="31" spans="1:19">
      <c r="A31">
        <v>1604</v>
      </c>
      <c r="B31">
        <v>24075</v>
      </c>
      <c r="C31">
        <v>407282.63</v>
      </c>
      <c r="D31">
        <v>20723</v>
      </c>
      <c r="E31">
        <v>671287.8</v>
      </c>
      <c r="F31">
        <v>32.393369999999997</v>
      </c>
      <c r="G31">
        <v>18.93</v>
      </c>
      <c r="H31">
        <v>13.463369999999999</v>
      </c>
      <c r="I31">
        <v>1.711219</v>
      </c>
      <c r="J31">
        <v>0</v>
      </c>
      <c r="K31">
        <v>0</v>
      </c>
      <c r="L31">
        <v>3352</v>
      </c>
      <c r="M31">
        <v>-264005.17</v>
      </c>
      <c r="N31">
        <v>13.923157</v>
      </c>
      <c r="O31">
        <v>292</v>
      </c>
      <c r="P31">
        <v>1.2128760000000001</v>
      </c>
      <c r="Q31" t="s">
        <v>44</v>
      </c>
      <c r="R31" t="s">
        <v>43</v>
      </c>
      <c r="S31" t="s">
        <v>43</v>
      </c>
    </row>
    <row r="32" spans="1:19">
      <c r="A32">
        <v>488</v>
      </c>
      <c r="B32">
        <v>23990</v>
      </c>
      <c r="C32">
        <v>1611114.42</v>
      </c>
      <c r="D32">
        <v>23805</v>
      </c>
      <c r="E32">
        <v>1635213.42</v>
      </c>
      <c r="F32">
        <v>68.692014999999998</v>
      </c>
      <c r="G32">
        <v>59.03</v>
      </c>
      <c r="H32">
        <v>9.6620150000000002</v>
      </c>
      <c r="I32">
        <v>1.16368</v>
      </c>
      <c r="J32">
        <v>0</v>
      </c>
      <c r="K32">
        <v>0</v>
      </c>
      <c r="L32">
        <v>185</v>
      </c>
      <c r="M32">
        <v>-24099</v>
      </c>
      <c r="N32">
        <v>0.77115500000000003</v>
      </c>
      <c r="O32">
        <v>355</v>
      </c>
      <c r="P32">
        <v>1.4797830000000001</v>
      </c>
      <c r="Q32" t="s">
        <v>44</v>
      </c>
      <c r="R32" t="s">
        <v>43</v>
      </c>
      <c r="S32" t="s">
        <v>43</v>
      </c>
    </row>
    <row r="33" spans="1:19">
      <c r="A33">
        <v>53</v>
      </c>
      <c r="B33">
        <v>23922</v>
      </c>
      <c r="C33">
        <v>723073.38</v>
      </c>
      <c r="D33">
        <v>20313</v>
      </c>
      <c r="E33">
        <v>1006607.38</v>
      </c>
      <c r="F33">
        <v>49.554836000000002</v>
      </c>
      <c r="G33">
        <v>25.25</v>
      </c>
      <c r="H33">
        <v>24.304836000000002</v>
      </c>
      <c r="I33">
        <v>1.9625680000000001</v>
      </c>
      <c r="J33">
        <v>0</v>
      </c>
      <c r="K33">
        <v>0</v>
      </c>
      <c r="L33">
        <v>3609</v>
      </c>
      <c r="M33">
        <v>-283534</v>
      </c>
      <c r="N33">
        <v>15.086531000000001</v>
      </c>
      <c r="O33">
        <v>675</v>
      </c>
      <c r="P33">
        <v>2.8216700000000001</v>
      </c>
      <c r="Q33" t="s">
        <v>44</v>
      </c>
      <c r="R33" t="s">
        <v>43</v>
      </c>
      <c r="S33" t="s">
        <v>43</v>
      </c>
    </row>
    <row r="34" spans="1:19">
      <c r="A34">
        <v>1237</v>
      </c>
      <c r="B34">
        <v>23770</v>
      </c>
      <c r="C34">
        <v>659356.84</v>
      </c>
      <c r="D34">
        <v>23455</v>
      </c>
      <c r="E34">
        <v>692589.5</v>
      </c>
      <c r="F34">
        <v>29.528437</v>
      </c>
      <c r="G34">
        <v>28.88</v>
      </c>
      <c r="H34">
        <v>0.64843700000000004</v>
      </c>
      <c r="I34">
        <v>1.0224530000000001</v>
      </c>
      <c r="J34">
        <v>0</v>
      </c>
      <c r="K34">
        <v>0</v>
      </c>
      <c r="L34">
        <v>315</v>
      </c>
      <c r="M34">
        <v>-33232.660000000003</v>
      </c>
      <c r="N34">
        <v>1.3251999999999999</v>
      </c>
      <c r="O34">
        <v>299</v>
      </c>
      <c r="P34">
        <v>1.2578879999999999</v>
      </c>
      <c r="Q34" t="s">
        <v>44</v>
      </c>
      <c r="R34" t="s">
        <v>43</v>
      </c>
      <c r="S34" t="s">
        <v>43</v>
      </c>
    </row>
    <row r="35" spans="1:19">
      <c r="A35">
        <v>379</v>
      </c>
      <c r="B35">
        <v>23188</v>
      </c>
      <c r="C35">
        <v>545331.89</v>
      </c>
      <c r="D35">
        <v>22606</v>
      </c>
      <c r="E35">
        <v>608362.99</v>
      </c>
      <c r="F35">
        <v>26.911572</v>
      </c>
      <c r="G35">
        <v>4.3499999999999996</v>
      </c>
      <c r="H35">
        <v>22.561572000000002</v>
      </c>
      <c r="I35">
        <v>6.1865680000000003</v>
      </c>
      <c r="J35">
        <v>0</v>
      </c>
      <c r="K35">
        <v>0</v>
      </c>
      <c r="L35">
        <v>582</v>
      </c>
      <c r="M35">
        <v>-63031.1</v>
      </c>
      <c r="N35">
        <v>2.509919</v>
      </c>
      <c r="O35">
        <v>217</v>
      </c>
      <c r="P35">
        <v>0.93582900000000002</v>
      </c>
      <c r="Q35" t="s">
        <v>44</v>
      </c>
      <c r="R35" t="s">
        <v>43</v>
      </c>
      <c r="S35" t="s">
        <v>44</v>
      </c>
    </row>
    <row r="36" spans="1:19">
      <c r="A36">
        <v>502</v>
      </c>
      <c r="B36">
        <v>23095</v>
      </c>
      <c r="C36">
        <v>689785.03</v>
      </c>
      <c r="D36">
        <v>22458</v>
      </c>
      <c r="E36">
        <v>749974.03</v>
      </c>
      <c r="F36">
        <v>33.394516000000003</v>
      </c>
      <c r="G36">
        <v>32.65</v>
      </c>
      <c r="H36">
        <v>0.74451599999999996</v>
      </c>
      <c r="I36">
        <v>1.0228029999999999</v>
      </c>
      <c r="J36">
        <v>7</v>
      </c>
      <c r="K36">
        <v>3.031E-2</v>
      </c>
      <c r="L36">
        <v>630</v>
      </c>
      <c r="M36">
        <v>-60189</v>
      </c>
      <c r="N36">
        <v>2.7278630000000001</v>
      </c>
      <c r="O36">
        <v>359</v>
      </c>
      <c r="P36">
        <v>1.554449</v>
      </c>
      <c r="Q36" t="s">
        <v>44</v>
      </c>
      <c r="R36" t="s">
        <v>43</v>
      </c>
      <c r="S36" t="s">
        <v>43</v>
      </c>
    </row>
    <row r="37" spans="1:19">
      <c r="A37">
        <v>511</v>
      </c>
      <c r="B37">
        <v>22976</v>
      </c>
      <c r="C37">
        <v>980405.34</v>
      </c>
      <c r="D37">
        <v>22365</v>
      </c>
      <c r="E37">
        <v>1048441.57</v>
      </c>
      <c r="F37">
        <v>46.878675000000001</v>
      </c>
      <c r="G37">
        <v>26.6</v>
      </c>
      <c r="H37">
        <v>20.278675</v>
      </c>
      <c r="I37">
        <v>1.762356</v>
      </c>
      <c r="J37">
        <v>1</v>
      </c>
      <c r="K37">
        <v>4.352E-3</v>
      </c>
      <c r="L37">
        <v>610</v>
      </c>
      <c r="M37">
        <v>-68036.23</v>
      </c>
      <c r="N37">
        <v>2.654944</v>
      </c>
      <c r="O37">
        <v>458</v>
      </c>
      <c r="P37">
        <v>1.993384</v>
      </c>
      <c r="Q37" t="s">
        <v>44</v>
      </c>
      <c r="R37" t="s">
        <v>43</v>
      </c>
      <c r="S37" t="s">
        <v>43</v>
      </c>
    </row>
    <row r="38" spans="1:19">
      <c r="A38">
        <v>1083</v>
      </c>
      <c r="B38">
        <v>22538</v>
      </c>
      <c r="C38">
        <v>970217.2</v>
      </c>
      <c r="D38">
        <v>22008</v>
      </c>
      <c r="E38">
        <v>1020646.2</v>
      </c>
      <c r="F38">
        <v>46.376145000000001</v>
      </c>
      <c r="G38">
        <v>24.36</v>
      </c>
      <c r="H38">
        <v>22.016145000000002</v>
      </c>
      <c r="I38">
        <v>1.903783</v>
      </c>
      <c r="J38">
        <v>0</v>
      </c>
      <c r="K38">
        <v>0</v>
      </c>
      <c r="L38">
        <v>530</v>
      </c>
      <c r="M38">
        <v>-50429</v>
      </c>
      <c r="N38">
        <v>2.3515839999999999</v>
      </c>
      <c r="O38">
        <v>305</v>
      </c>
      <c r="P38">
        <v>1.35327</v>
      </c>
      <c r="Q38" t="s">
        <v>43</v>
      </c>
      <c r="R38" t="s">
        <v>43</v>
      </c>
      <c r="S38" t="s">
        <v>43</v>
      </c>
    </row>
    <row r="39" spans="1:19">
      <c r="A39">
        <v>1407</v>
      </c>
      <c r="B39">
        <v>22202</v>
      </c>
      <c r="C39">
        <v>888955.4</v>
      </c>
      <c r="D39">
        <v>21924</v>
      </c>
      <c r="E39">
        <v>919647</v>
      </c>
      <c r="F39">
        <v>41.947043999999998</v>
      </c>
      <c r="G39">
        <v>28.55</v>
      </c>
      <c r="H39">
        <v>13.397043999999999</v>
      </c>
      <c r="I39">
        <v>1.4692480000000001</v>
      </c>
      <c r="J39">
        <v>0</v>
      </c>
      <c r="K39">
        <v>0</v>
      </c>
      <c r="L39">
        <v>278</v>
      </c>
      <c r="M39">
        <v>-30691.599999999999</v>
      </c>
      <c r="N39">
        <v>1.2521389999999999</v>
      </c>
      <c r="O39">
        <v>396</v>
      </c>
      <c r="P39">
        <v>1.783623</v>
      </c>
      <c r="Q39" t="s">
        <v>43</v>
      </c>
      <c r="R39" t="s">
        <v>43</v>
      </c>
      <c r="S39" t="s">
        <v>43</v>
      </c>
    </row>
    <row r="40" spans="1:19">
      <c r="A40">
        <v>1540</v>
      </c>
      <c r="B40">
        <v>22103</v>
      </c>
      <c r="C40">
        <v>817346.69</v>
      </c>
      <c r="D40">
        <v>21747</v>
      </c>
      <c r="E40">
        <v>862088.69</v>
      </c>
      <c r="F40">
        <v>39.641728999999998</v>
      </c>
      <c r="G40">
        <v>40.28</v>
      </c>
      <c r="H40">
        <v>-0.63827100000000003</v>
      </c>
      <c r="I40">
        <v>0.98415399999999997</v>
      </c>
      <c r="J40">
        <v>0</v>
      </c>
      <c r="K40">
        <v>0</v>
      </c>
      <c r="L40">
        <v>356</v>
      </c>
      <c r="M40">
        <v>-44742</v>
      </c>
      <c r="N40">
        <v>1.610641</v>
      </c>
      <c r="O40">
        <v>323</v>
      </c>
      <c r="P40">
        <v>1.4613400000000001</v>
      </c>
      <c r="Q40" t="s">
        <v>43</v>
      </c>
      <c r="R40" t="s">
        <v>43</v>
      </c>
      <c r="S40" t="s">
        <v>43</v>
      </c>
    </row>
    <row r="41" spans="1:19">
      <c r="A41">
        <v>1340</v>
      </c>
      <c r="B41">
        <v>22023</v>
      </c>
      <c r="C41">
        <v>2039921.23</v>
      </c>
      <c r="D41">
        <v>21419</v>
      </c>
      <c r="E41">
        <v>2104526.23</v>
      </c>
      <c r="F41">
        <v>98.255110999999999</v>
      </c>
      <c r="G41">
        <v>102.53</v>
      </c>
      <c r="H41">
        <v>-4.2748889999999999</v>
      </c>
      <c r="I41">
        <v>0.95830599999999999</v>
      </c>
      <c r="J41">
        <v>0</v>
      </c>
      <c r="K41">
        <v>0</v>
      </c>
      <c r="L41">
        <v>604</v>
      </c>
      <c r="M41">
        <v>-64605</v>
      </c>
      <c r="N41">
        <v>2.7425869999999999</v>
      </c>
      <c r="O41">
        <v>611</v>
      </c>
      <c r="P41">
        <v>2.7743720000000001</v>
      </c>
      <c r="Q41" t="s">
        <v>43</v>
      </c>
      <c r="R41" t="s">
        <v>42</v>
      </c>
      <c r="S41" t="s">
        <v>43</v>
      </c>
    </row>
    <row r="42" spans="1:19">
      <c r="A42">
        <v>852</v>
      </c>
      <c r="B42">
        <v>21967</v>
      </c>
      <c r="C42">
        <v>579880.65</v>
      </c>
      <c r="D42">
        <v>18500</v>
      </c>
      <c r="E42">
        <v>860842.65</v>
      </c>
      <c r="F42">
        <v>46.532035</v>
      </c>
      <c r="G42">
        <v>37.545000000000002</v>
      </c>
      <c r="H42">
        <v>8.9870350000000006</v>
      </c>
      <c r="I42">
        <v>1.2393670000000001</v>
      </c>
      <c r="J42">
        <v>0</v>
      </c>
      <c r="K42">
        <v>0</v>
      </c>
      <c r="L42">
        <v>3467</v>
      </c>
      <c r="M42">
        <v>-280962</v>
      </c>
      <c r="N42">
        <v>15.782764999999999</v>
      </c>
      <c r="O42">
        <v>378</v>
      </c>
      <c r="P42">
        <v>1.720763</v>
      </c>
      <c r="Q42" t="s">
        <v>43</v>
      </c>
      <c r="R42" t="s">
        <v>43</v>
      </c>
      <c r="S42" t="s">
        <v>43</v>
      </c>
    </row>
    <row r="43" spans="1:19">
      <c r="A43">
        <v>1382</v>
      </c>
      <c r="B43">
        <v>21924</v>
      </c>
      <c r="C43">
        <v>548537.56999999995</v>
      </c>
      <c r="D43">
        <v>18368</v>
      </c>
      <c r="E43">
        <v>826105.57</v>
      </c>
      <c r="F43">
        <v>44.975259999999999</v>
      </c>
      <c r="G43">
        <v>42.12</v>
      </c>
      <c r="H43">
        <v>2.8552599999999999</v>
      </c>
      <c r="I43">
        <v>1.0677890000000001</v>
      </c>
      <c r="J43">
        <v>0</v>
      </c>
      <c r="K43">
        <v>0</v>
      </c>
      <c r="L43">
        <v>3556</v>
      </c>
      <c r="M43">
        <v>-277568</v>
      </c>
      <c r="N43">
        <v>16.219667999999999</v>
      </c>
      <c r="O43">
        <v>821</v>
      </c>
      <c r="P43">
        <v>3.7447550000000001</v>
      </c>
      <c r="Q43" t="s">
        <v>43</v>
      </c>
      <c r="R43" t="s">
        <v>43</v>
      </c>
      <c r="S43" t="s">
        <v>43</v>
      </c>
    </row>
    <row r="44" spans="1:19">
      <c r="A44">
        <v>1591</v>
      </c>
      <c r="B44">
        <v>21888</v>
      </c>
      <c r="C44">
        <v>620499.94999999995</v>
      </c>
      <c r="D44">
        <v>21305</v>
      </c>
      <c r="E44">
        <v>685332.95</v>
      </c>
      <c r="F44">
        <v>32.167704999999998</v>
      </c>
      <c r="G44">
        <v>18.93</v>
      </c>
      <c r="H44">
        <v>13.237705</v>
      </c>
      <c r="I44">
        <v>1.699298</v>
      </c>
      <c r="J44">
        <v>0</v>
      </c>
      <c r="K44">
        <v>0</v>
      </c>
      <c r="L44">
        <v>583</v>
      </c>
      <c r="M44">
        <v>-64833</v>
      </c>
      <c r="N44">
        <v>2.6635599999999999</v>
      </c>
      <c r="O44">
        <v>338</v>
      </c>
      <c r="P44">
        <v>1.544225</v>
      </c>
      <c r="Q44" t="s">
        <v>43</v>
      </c>
      <c r="R44" t="s">
        <v>43</v>
      </c>
      <c r="S44" t="s">
        <v>43</v>
      </c>
    </row>
    <row r="45" spans="1:19">
      <c r="A45">
        <v>1077</v>
      </c>
      <c r="B45">
        <v>21845</v>
      </c>
      <c r="C45">
        <v>536953.92000000004</v>
      </c>
      <c r="D45">
        <v>21664</v>
      </c>
      <c r="E45">
        <v>564110.16</v>
      </c>
      <c r="F45">
        <v>26.039058000000001</v>
      </c>
      <c r="G45">
        <v>19.78</v>
      </c>
      <c r="H45">
        <v>6.2590579999999996</v>
      </c>
      <c r="I45">
        <v>1.3164340000000001</v>
      </c>
      <c r="J45">
        <v>0</v>
      </c>
      <c r="K45">
        <v>0</v>
      </c>
      <c r="L45">
        <v>181</v>
      </c>
      <c r="M45">
        <v>-27156.240000000002</v>
      </c>
      <c r="N45">
        <v>0.828565</v>
      </c>
      <c r="O45">
        <v>370</v>
      </c>
      <c r="P45">
        <v>1.693751</v>
      </c>
      <c r="Q45" t="s">
        <v>43</v>
      </c>
      <c r="R45" t="s">
        <v>43</v>
      </c>
      <c r="S45" t="s">
        <v>43</v>
      </c>
    </row>
    <row r="46" spans="1:19">
      <c r="A46">
        <v>490</v>
      </c>
      <c r="B46">
        <v>21831</v>
      </c>
      <c r="C46">
        <v>1711482.69</v>
      </c>
      <c r="D46">
        <v>21252</v>
      </c>
      <c r="E46">
        <v>1772334.84</v>
      </c>
      <c r="F46">
        <v>83.396142999999995</v>
      </c>
      <c r="G46">
        <v>57</v>
      </c>
      <c r="H46">
        <v>26.396142999999999</v>
      </c>
      <c r="I46">
        <v>1.46309</v>
      </c>
      <c r="J46">
        <v>0</v>
      </c>
      <c r="K46">
        <v>0</v>
      </c>
      <c r="L46">
        <v>579</v>
      </c>
      <c r="M46">
        <v>-60852.15</v>
      </c>
      <c r="N46">
        <v>2.6521919999999999</v>
      </c>
      <c r="O46">
        <v>529</v>
      </c>
      <c r="P46">
        <v>2.4231600000000002</v>
      </c>
      <c r="Q46" t="s">
        <v>43</v>
      </c>
      <c r="R46" t="s">
        <v>43</v>
      </c>
      <c r="S46" t="s">
        <v>43</v>
      </c>
    </row>
    <row r="47" spans="1:19">
      <c r="A47">
        <v>1528</v>
      </c>
      <c r="B47">
        <v>21808</v>
      </c>
      <c r="C47">
        <v>1211433.3799999999</v>
      </c>
      <c r="D47">
        <v>21212</v>
      </c>
      <c r="E47">
        <v>1269543.3799999999</v>
      </c>
      <c r="F47">
        <v>59.850244000000004</v>
      </c>
      <c r="G47">
        <v>60</v>
      </c>
      <c r="H47">
        <v>-0.149756</v>
      </c>
      <c r="I47">
        <v>0.99750399999999995</v>
      </c>
      <c r="J47">
        <v>2</v>
      </c>
      <c r="K47">
        <v>9.1710000000000003E-3</v>
      </c>
      <c r="L47">
        <v>594</v>
      </c>
      <c r="M47">
        <v>-58110</v>
      </c>
      <c r="N47">
        <v>2.7237710000000002</v>
      </c>
      <c r="O47">
        <v>350</v>
      </c>
      <c r="P47">
        <v>1.604916</v>
      </c>
      <c r="Q47" t="s">
        <v>43</v>
      </c>
      <c r="R47" t="s">
        <v>43</v>
      </c>
      <c r="S47" t="s">
        <v>43</v>
      </c>
    </row>
    <row r="48" spans="1:19">
      <c r="A48">
        <v>1391</v>
      </c>
      <c r="B48">
        <v>21590</v>
      </c>
      <c r="C48">
        <v>929778.72</v>
      </c>
      <c r="D48">
        <v>21276</v>
      </c>
      <c r="E48">
        <v>967579.24</v>
      </c>
      <c r="F48">
        <v>45.477497999999997</v>
      </c>
      <c r="G48">
        <v>34.83</v>
      </c>
      <c r="H48">
        <v>10.647498000000001</v>
      </c>
      <c r="I48">
        <v>1.3056989999999999</v>
      </c>
      <c r="J48">
        <v>0</v>
      </c>
      <c r="K48">
        <v>0</v>
      </c>
      <c r="L48">
        <v>314</v>
      </c>
      <c r="M48">
        <v>-37800.519999999997</v>
      </c>
      <c r="N48">
        <v>1.454377</v>
      </c>
      <c r="O48">
        <v>340</v>
      </c>
      <c r="P48">
        <v>1.574803</v>
      </c>
      <c r="Q48" t="s">
        <v>43</v>
      </c>
      <c r="R48" t="s">
        <v>43</v>
      </c>
      <c r="S48" t="s">
        <v>43</v>
      </c>
    </row>
    <row r="49" spans="1:19">
      <c r="A49">
        <v>1692</v>
      </c>
      <c r="B49">
        <v>21518</v>
      </c>
      <c r="C49">
        <v>1273461.97</v>
      </c>
      <c r="D49">
        <v>17858</v>
      </c>
      <c r="E49">
        <v>1576074.97</v>
      </c>
      <c r="F49">
        <v>88.255961999999997</v>
      </c>
      <c r="G49">
        <v>68.75</v>
      </c>
      <c r="H49">
        <v>19.505962</v>
      </c>
      <c r="I49">
        <v>1.2837229999999999</v>
      </c>
      <c r="J49">
        <v>0</v>
      </c>
      <c r="K49">
        <v>0</v>
      </c>
      <c r="L49">
        <v>3660</v>
      </c>
      <c r="M49">
        <v>-302613</v>
      </c>
      <c r="N49">
        <v>17.009015999999999</v>
      </c>
      <c r="O49">
        <v>222</v>
      </c>
      <c r="P49">
        <v>1.0316940000000001</v>
      </c>
      <c r="Q49" t="s">
        <v>43</v>
      </c>
      <c r="R49" t="s">
        <v>43</v>
      </c>
      <c r="S49" t="s">
        <v>43</v>
      </c>
    </row>
    <row r="50" spans="1:19">
      <c r="A50">
        <v>1190</v>
      </c>
      <c r="B50">
        <v>21481</v>
      </c>
      <c r="C50">
        <v>796528.34</v>
      </c>
      <c r="D50">
        <v>21276</v>
      </c>
      <c r="E50">
        <v>832055.9</v>
      </c>
      <c r="F50">
        <v>39.107722000000003</v>
      </c>
      <c r="G50">
        <v>34.384999999999998</v>
      </c>
      <c r="H50">
        <v>4.7227220000000001</v>
      </c>
      <c r="I50">
        <v>1.137348</v>
      </c>
      <c r="J50">
        <v>0</v>
      </c>
      <c r="K50">
        <v>0</v>
      </c>
      <c r="L50">
        <v>205</v>
      </c>
      <c r="M50">
        <v>-35527.56</v>
      </c>
      <c r="N50">
        <v>0.95433199999999996</v>
      </c>
      <c r="O50">
        <v>338</v>
      </c>
      <c r="P50">
        <v>1.5734840000000001</v>
      </c>
      <c r="Q50" t="s">
        <v>43</v>
      </c>
      <c r="R50" t="s">
        <v>43</v>
      </c>
      <c r="S50" t="s">
        <v>43</v>
      </c>
    </row>
    <row r="51" spans="1:19">
      <c r="A51">
        <v>1296</v>
      </c>
      <c r="B51">
        <v>21391</v>
      </c>
      <c r="C51">
        <v>593015.18999999994</v>
      </c>
      <c r="D51">
        <v>21340</v>
      </c>
      <c r="E51">
        <v>606056.18999999994</v>
      </c>
      <c r="F51">
        <v>28.400009000000001</v>
      </c>
      <c r="G51">
        <v>18.64</v>
      </c>
      <c r="H51">
        <v>9.7600090000000002</v>
      </c>
      <c r="I51">
        <v>1.523606</v>
      </c>
      <c r="J51">
        <v>0</v>
      </c>
      <c r="K51">
        <v>0</v>
      </c>
      <c r="L51">
        <v>51</v>
      </c>
      <c r="M51">
        <v>-13041</v>
      </c>
      <c r="N51">
        <v>0.23841799999999999</v>
      </c>
      <c r="O51">
        <v>298</v>
      </c>
      <c r="P51">
        <v>1.3931089999999999</v>
      </c>
      <c r="Q51" t="s">
        <v>43</v>
      </c>
      <c r="R51" t="s">
        <v>43</v>
      </c>
      <c r="S51" t="s">
        <v>43</v>
      </c>
    </row>
    <row r="52" spans="1:19">
      <c r="A52">
        <v>1873</v>
      </c>
      <c r="B52">
        <v>21341</v>
      </c>
      <c r="C52">
        <v>838648.95</v>
      </c>
      <c r="D52">
        <v>20708</v>
      </c>
      <c r="E52">
        <v>905714.95</v>
      </c>
      <c r="F52">
        <v>43.737442000000001</v>
      </c>
      <c r="G52">
        <v>44.325000000000003</v>
      </c>
      <c r="H52">
        <v>-0.58755800000000002</v>
      </c>
      <c r="I52">
        <v>0.98674399999999995</v>
      </c>
      <c r="J52">
        <v>0</v>
      </c>
      <c r="K52">
        <v>0</v>
      </c>
      <c r="L52">
        <v>633</v>
      </c>
      <c r="M52">
        <v>-67066</v>
      </c>
      <c r="N52">
        <v>2.9661219999999999</v>
      </c>
      <c r="O52">
        <v>331</v>
      </c>
      <c r="P52">
        <v>1.551005</v>
      </c>
      <c r="Q52" t="s">
        <v>43</v>
      </c>
      <c r="R52" t="s">
        <v>43</v>
      </c>
      <c r="S52" t="s">
        <v>43</v>
      </c>
    </row>
    <row r="53" spans="1:19">
      <c r="A53">
        <v>782</v>
      </c>
      <c r="B53">
        <v>21320</v>
      </c>
      <c r="C53">
        <v>672224.48</v>
      </c>
      <c r="D53">
        <v>17847</v>
      </c>
      <c r="E53">
        <v>944121.48</v>
      </c>
      <c r="F53">
        <v>52.900851000000003</v>
      </c>
      <c r="G53">
        <v>49.33</v>
      </c>
      <c r="H53">
        <v>3.5708510000000002</v>
      </c>
      <c r="I53">
        <v>1.072387</v>
      </c>
      <c r="J53">
        <v>0</v>
      </c>
      <c r="K53">
        <v>0</v>
      </c>
      <c r="L53">
        <v>3473</v>
      </c>
      <c r="M53">
        <v>-271897</v>
      </c>
      <c r="N53">
        <v>16.289868999999999</v>
      </c>
      <c r="O53">
        <v>346</v>
      </c>
      <c r="P53">
        <v>1.622889</v>
      </c>
      <c r="Q53" t="s">
        <v>43</v>
      </c>
      <c r="R53" t="s">
        <v>43</v>
      </c>
      <c r="S53" t="s">
        <v>43</v>
      </c>
    </row>
    <row r="54" spans="1:19">
      <c r="A54">
        <v>1459</v>
      </c>
      <c r="B54">
        <v>21232</v>
      </c>
      <c r="C54">
        <v>366025.83</v>
      </c>
      <c r="D54">
        <v>17771</v>
      </c>
      <c r="E54">
        <v>635540.82999999996</v>
      </c>
      <c r="F54">
        <v>35.762805999999998</v>
      </c>
      <c r="G54">
        <v>25.58</v>
      </c>
      <c r="H54">
        <v>10.182805999999999</v>
      </c>
      <c r="I54">
        <v>1.398077</v>
      </c>
      <c r="J54">
        <v>0</v>
      </c>
      <c r="K54">
        <v>0</v>
      </c>
      <c r="L54">
        <v>3461</v>
      </c>
      <c r="M54">
        <v>-269515</v>
      </c>
      <c r="N54">
        <v>16.300867</v>
      </c>
      <c r="O54">
        <v>238</v>
      </c>
      <c r="P54">
        <v>1.1209499999999999</v>
      </c>
      <c r="Q54" t="s">
        <v>43</v>
      </c>
      <c r="R54" t="s">
        <v>43</v>
      </c>
      <c r="S54" t="s">
        <v>43</v>
      </c>
    </row>
    <row r="55" spans="1:19">
      <c r="A55">
        <v>1451</v>
      </c>
      <c r="B55">
        <v>21223</v>
      </c>
      <c r="C55">
        <v>1002701.78</v>
      </c>
      <c r="D55">
        <v>20644</v>
      </c>
      <c r="E55">
        <v>1060819.78</v>
      </c>
      <c r="F55">
        <v>51.386349000000003</v>
      </c>
      <c r="G55">
        <v>45.255000000000003</v>
      </c>
      <c r="H55">
        <v>6.1313490000000002</v>
      </c>
      <c r="I55">
        <v>1.1354839999999999</v>
      </c>
      <c r="J55">
        <v>0</v>
      </c>
      <c r="K55">
        <v>0</v>
      </c>
      <c r="L55">
        <v>579</v>
      </c>
      <c r="M55">
        <v>-58118</v>
      </c>
      <c r="N55">
        <v>2.7281719999999998</v>
      </c>
      <c r="O55">
        <v>437</v>
      </c>
      <c r="P55">
        <v>2.0590869999999999</v>
      </c>
      <c r="Q55" t="s">
        <v>43</v>
      </c>
      <c r="R55" t="s">
        <v>43</v>
      </c>
      <c r="S55" t="s">
        <v>43</v>
      </c>
    </row>
    <row r="56" spans="1:19">
      <c r="A56">
        <v>1648</v>
      </c>
      <c r="B56">
        <v>21075</v>
      </c>
      <c r="C56">
        <v>1310148.3500000001</v>
      </c>
      <c r="D56">
        <v>20446</v>
      </c>
      <c r="E56">
        <v>1387497.35</v>
      </c>
      <c r="F56">
        <v>67.861554999999996</v>
      </c>
      <c r="G56">
        <v>41.195</v>
      </c>
      <c r="H56">
        <v>26.666554999999999</v>
      </c>
      <c r="I56">
        <v>1.6473249999999999</v>
      </c>
      <c r="J56">
        <v>0</v>
      </c>
      <c r="K56">
        <v>0</v>
      </c>
      <c r="L56">
        <v>629</v>
      </c>
      <c r="M56">
        <v>-77349</v>
      </c>
      <c r="N56">
        <v>2.9845790000000001</v>
      </c>
      <c r="O56">
        <v>171</v>
      </c>
      <c r="P56">
        <v>0.811388</v>
      </c>
      <c r="Q56" t="s">
        <v>43</v>
      </c>
      <c r="R56" t="s">
        <v>43</v>
      </c>
      <c r="S56" t="s">
        <v>43</v>
      </c>
    </row>
    <row r="57" spans="1:19">
      <c r="A57">
        <v>430</v>
      </c>
      <c r="B57">
        <v>20998</v>
      </c>
      <c r="C57">
        <v>1109182.94</v>
      </c>
      <c r="D57">
        <v>20676</v>
      </c>
      <c r="E57">
        <v>1148856.3400000001</v>
      </c>
      <c r="F57">
        <v>55.564729</v>
      </c>
      <c r="G57">
        <v>30.18</v>
      </c>
      <c r="H57">
        <v>25.384729</v>
      </c>
      <c r="I57">
        <v>1.8411109999999999</v>
      </c>
      <c r="J57">
        <v>1</v>
      </c>
      <c r="K57">
        <v>4.7619999999999997E-3</v>
      </c>
      <c r="L57">
        <v>321</v>
      </c>
      <c r="M57">
        <v>-39673.4</v>
      </c>
      <c r="N57">
        <v>1.5287170000000001</v>
      </c>
      <c r="O57">
        <v>232</v>
      </c>
      <c r="P57">
        <v>1.104867</v>
      </c>
      <c r="Q57" t="s">
        <v>43</v>
      </c>
      <c r="R57" t="s">
        <v>43</v>
      </c>
      <c r="S57" t="s">
        <v>43</v>
      </c>
    </row>
    <row r="58" spans="1:19">
      <c r="A58">
        <v>461</v>
      </c>
      <c r="B58">
        <v>20994</v>
      </c>
      <c r="C58">
        <v>775510.45</v>
      </c>
      <c r="D58">
        <v>20361</v>
      </c>
      <c r="E58">
        <v>842919.45</v>
      </c>
      <c r="F58">
        <v>41.398726000000003</v>
      </c>
      <c r="G58">
        <v>26.71</v>
      </c>
      <c r="H58">
        <v>14.688726000000001</v>
      </c>
      <c r="I58">
        <v>1.5499339999999999</v>
      </c>
      <c r="J58">
        <v>0</v>
      </c>
      <c r="K58">
        <v>0</v>
      </c>
      <c r="L58">
        <v>633</v>
      </c>
      <c r="M58">
        <v>-67409</v>
      </c>
      <c r="N58">
        <v>3.0151469999999998</v>
      </c>
      <c r="O58">
        <v>265</v>
      </c>
      <c r="P58">
        <v>1.262265</v>
      </c>
      <c r="Q58" t="s">
        <v>43</v>
      </c>
      <c r="R58" t="s">
        <v>43</v>
      </c>
      <c r="S58" t="s">
        <v>43</v>
      </c>
    </row>
    <row r="59" spans="1:19">
      <c r="A59">
        <v>52</v>
      </c>
      <c r="B59">
        <v>20949</v>
      </c>
      <c r="C59">
        <v>1535007.8</v>
      </c>
      <c r="D59">
        <v>20633</v>
      </c>
      <c r="E59">
        <v>1578581.8</v>
      </c>
      <c r="F59">
        <v>76.507624000000007</v>
      </c>
      <c r="G59">
        <v>57.14</v>
      </c>
      <c r="H59">
        <v>19.367623999999999</v>
      </c>
      <c r="I59">
        <v>1.3389500000000001</v>
      </c>
      <c r="J59">
        <v>0</v>
      </c>
      <c r="K59">
        <v>0</v>
      </c>
      <c r="L59">
        <v>316</v>
      </c>
      <c r="M59">
        <v>-43574</v>
      </c>
      <c r="N59">
        <v>1.5084249999999999</v>
      </c>
      <c r="O59">
        <v>544</v>
      </c>
      <c r="P59">
        <v>2.5967829999999998</v>
      </c>
      <c r="Q59" t="s">
        <v>43</v>
      </c>
      <c r="R59" t="s">
        <v>43</v>
      </c>
      <c r="S59" t="s">
        <v>43</v>
      </c>
    </row>
    <row r="60" spans="1:19">
      <c r="A60">
        <v>1941</v>
      </c>
      <c r="B60">
        <v>20878</v>
      </c>
      <c r="C60">
        <v>453229.1</v>
      </c>
      <c r="D60">
        <v>17480</v>
      </c>
      <c r="E60">
        <v>724348.1</v>
      </c>
      <c r="F60">
        <v>41.438678000000003</v>
      </c>
      <c r="G60">
        <v>31.184999999999999</v>
      </c>
      <c r="H60">
        <v>10.253678000000001</v>
      </c>
      <c r="I60">
        <v>1.328802</v>
      </c>
      <c r="J60">
        <v>0</v>
      </c>
      <c r="K60">
        <v>0</v>
      </c>
      <c r="L60">
        <v>3398</v>
      </c>
      <c r="M60">
        <v>-271119</v>
      </c>
      <c r="N60">
        <v>16.275504999999999</v>
      </c>
      <c r="O60">
        <v>300</v>
      </c>
      <c r="P60">
        <v>1.4369190000000001</v>
      </c>
      <c r="Q60" t="s">
        <v>43</v>
      </c>
      <c r="R60" t="s">
        <v>43</v>
      </c>
      <c r="S60" t="s">
        <v>43</v>
      </c>
    </row>
    <row r="61" spans="1:19">
      <c r="A61">
        <v>425</v>
      </c>
      <c r="B61">
        <v>20808</v>
      </c>
      <c r="C61">
        <v>752212</v>
      </c>
      <c r="D61">
        <v>17145</v>
      </c>
      <c r="E61">
        <v>1043758</v>
      </c>
      <c r="F61">
        <v>60.878273999999998</v>
      </c>
      <c r="G61">
        <v>52</v>
      </c>
      <c r="H61">
        <v>8.8782739999999993</v>
      </c>
      <c r="I61">
        <v>1.170736</v>
      </c>
      <c r="J61">
        <v>0</v>
      </c>
      <c r="K61">
        <v>0</v>
      </c>
      <c r="L61">
        <v>3663</v>
      </c>
      <c r="M61">
        <v>-291546</v>
      </c>
      <c r="N61">
        <v>17.603805999999999</v>
      </c>
      <c r="O61">
        <v>847</v>
      </c>
      <c r="P61">
        <v>4.0705499999999999</v>
      </c>
      <c r="Q61" t="s">
        <v>43</v>
      </c>
      <c r="R61" t="s">
        <v>43</v>
      </c>
      <c r="S61" t="s">
        <v>43</v>
      </c>
    </row>
    <row r="62" spans="1:19">
      <c r="A62">
        <v>592</v>
      </c>
      <c r="B62">
        <v>20792</v>
      </c>
      <c r="C62">
        <v>519128.81</v>
      </c>
      <c r="D62">
        <v>20276</v>
      </c>
      <c r="E62">
        <v>562098.81000000006</v>
      </c>
      <c r="F62">
        <v>27.722372</v>
      </c>
      <c r="G62">
        <v>13.725</v>
      </c>
      <c r="H62">
        <v>13.997372</v>
      </c>
      <c r="I62">
        <v>2.0198450000000001</v>
      </c>
      <c r="J62">
        <v>0</v>
      </c>
      <c r="K62">
        <v>0</v>
      </c>
      <c r="L62">
        <v>516</v>
      </c>
      <c r="M62">
        <v>-42970</v>
      </c>
      <c r="N62">
        <v>2.4817239999999998</v>
      </c>
      <c r="O62">
        <v>236</v>
      </c>
      <c r="P62">
        <v>1.1350519999999999</v>
      </c>
      <c r="Q62" t="s">
        <v>43</v>
      </c>
      <c r="R62" t="s">
        <v>43</v>
      </c>
      <c r="S62" t="s">
        <v>43</v>
      </c>
    </row>
    <row r="63" spans="1:19">
      <c r="A63">
        <v>1295</v>
      </c>
      <c r="B63">
        <v>20760</v>
      </c>
      <c r="C63">
        <v>720580.02</v>
      </c>
      <c r="D63">
        <v>20175</v>
      </c>
      <c r="E63">
        <v>777175.02</v>
      </c>
      <c r="F63">
        <v>38.521686000000003</v>
      </c>
      <c r="G63">
        <v>25.78</v>
      </c>
      <c r="H63">
        <v>12.741686</v>
      </c>
      <c r="I63">
        <v>1.4942470000000001</v>
      </c>
      <c r="J63">
        <v>0</v>
      </c>
      <c r="K63">
        <v>0</v>
      </c>
      <c r="L63">
        <v>585</v>
      </c>
      <c r="M63">
        <v>-56595</v>
      </c>
      <c r="N63">
        <v>2.8179189999999998</v>
      </c>
      <c r="O63">
        <v>443</v>
      </c>
      <c r="P63">
        <v>2.1339109999999999</v>
      </c>
      <c r="Q63" t="s">
        <v>43</v>
      </c>
      <c r="R63" t="s">
        <v>43</v>
      </c>
      <c r="S63" t="s">
        <v>43</v>
      </c>
    </row>
    <row r="64" spans="1:19">
      <c r="A64">
        <v>376</v>
      </c>
      <c r="B64">
        <v>20749</v>
      </c>
      <c r="C64">
        <v>881700.15</v>
      </c>
      <c r="D64">
        <v>20538</v>
      </c>
      <c r="E64">
        <v>917046.15</v>
      </c>
      <c r="F64">
        <v>44.65119</v>
      </c>
      <c r="G64">
        <v>23.27</v>
      </c>
      <c r="H64">
        <v>21.38119</v>
      </c>
      <c r="I64">
        <v>1.918831</v>
      </c>
      <c r="J64">
        <v>0</v>
      </c>
      <c r="K64">
        <v>0</v>
      </c>
      <c r="L64">
        <v>211</v>
      </c>
      <c r="M64">
        <v>-35346</v>
      </c>
      <c r="N64">
        <v>1.0169159999999999</v>
      </c>
      <c r="O64">
        <v>288</v>
      </c>
      <c r="P64">
        <v>1.3880189999999999</v>
      </c>
      <c r="Q64" t="s">
        <v>43</v>
      </c>
      <c r="R64" t="s">
        <v>43</v>
      </c>
      <c r="S64" t="s">
        <v>43</v>
      </c>
    </row>
    <row r="65" spans="1:19">
      <c r="A65">
        <v>704</v>
      </c>
      <c r="B65">
        <v>20748</v>
      </c>
      <c r="C65">
        <v>1635022.05</v>
      </c>
      <c r="D65">
        <v>20421</v>
      </c>
      <c r="E65">
        <v>1682333.11</v>
      </c>
      <c r="F65">
        <v>82.382503999999997</v>
      </c>
      <c r="G65">
        <v>32.31</v>
      </c>
      <c r="H65">
        <v>50.072504000000002</v>
      </c>
      <c r="I65">
        <v>2.5497529999999999</v>
      </c>
      <c r="J65">
        <v>0</v>
      </c>
      <c r="K65">
        <v>0</v>
      </c>
      <c r="L65">
        <v>327</v>
      </c>
      <c r="M65">
        <v>-47311.06</v>
      </c>
      <c r="N65">
        <v>1.5760559999999999</v>
      </c>
      <c r="O65">
        <v>240</v>
      </c>
      <c r="P65">
        <v>1.156738</v>
      </c>
      <c r="Q65" t="s">
        <v>43</v>
      </c>
      <c r="R65" t="s">
        <v>43</v>
      </c>
      <c r="S65" t="s">
        <v>43</v>
      </c>
    </row>
    <row r="66" spans="1:19">
      <c r="A66">
        <v>639</v>
      </c>
      <c r="B66">
        <v>20690</v>
      </c>
      <c r="C66">
        <v>513284.69</v>
      </c>
      <c r="D66">
        <v>20094</v>
      </c>
      <c r="E66">
        <v>572327.68999999994</v>
      </c>
      <c r="F66">
        <v>28.482517000000001</v>
      </c>
      <c r="G66">
        <v>13.52</v>
      </c>
      <c r="H66">
        <v>14.962517</v>
      </c>
      <c r="I66">
        <v>2.1066950000000002</v>
      </c>
      <c r="J66">
        <v>0</v>
      </c>
      <c r="K66">
        <v>0</v>
      </c>
      <c r="L66">
        <v>596</v>
      </c>
      <c r="M66">
        <v>-59043</v>
      </c>
      <c r="N66">
        <v>2.8806189999999998</v>
      </c>
      <c r="O66">
        <v>210</v>
      </c>
      <c r="P66">
        <v>1.014983</v>
      </c>
      <c r="Q66" t="s">
        <v>43</v>
      </c>
      <c r="R66" t="s">
        <v>43</v>
      </c>
      <c r="S66" t="s">
        <v>43</v>
      </c>
    </row>
    <row r="67" spans="1:19">
      <c r="A67">
        <v>1144</v>
      </c>
      <c r="B67">
        <v>20643</v>
      </c>
      <c r="C67">
        <v>653033.59</v>
      </c>
      <c r="D67">
        <v>20055</v>
      </c>
      <c r="E67">
        <v>712111.18</v>
      </c>
      <c r="F67">
        <v>35.507911999999997</v>
      </c>
      <c r="G67">
        <v>30.94</v>
      </c>
      <c r="H67">
        <v>4.5679119999999998</v>
      </c>
      <c r="I67">
        <v>1.1476379999999999</v>
      </c>
      <c r="J67">
        <v>1</v>
      </c>
      <c r="K67">
        <v>4.8440000000000002E-3</v>
      </c>
      <c r="L67">
        <v>587</v>
      </c>
      <c r="M67">
        <v>-59077.59</v>
      </c>
      <c r="N67">
        <v>2.8435790000000001</v>
      </c>
      <c r="O67">
        <v>338</v>
      </c>
      <c r="P67">
        <v>1.637359</v>
      </c>
      <c r="Q67" t="s">
        <v>43</v>
      </c>
      <c r="R67" t="s">
        <v>43</v>
      </c>
      <c r="S67" t="s">
        <v>43</v>
      </c>
    </row>
    <row r="68" spans="1:19">
      <c r="A68">
        <v>1543</v>
      </c>
      <c r="B68">
        <v>20536</v>
      </c>
      <c r="C68">
        <v>1142972.97</v>
      </c>
      <c r="D68">
        <v>19928</v>
      </c>
      <c r="E68">
        <v>1204885.97</v>
      </c>
      <c r="F68">
        <v>60.461962</v>
      </c>
      <c r="G68">
        <v>36.43</v>
      </c>
      <c r="H68">
        <v>24.031962</v>
      </c>
      <c r="I68">
        <v>1.659675</v>
      </c>
      <c r="J68">
        <v>36</v>
      </c>
      <c r="K68">
        <v>0.17530200000000001</v>
      </c>
      <c r="L68">
        <v>572</v>
      </c>
      <c r="M68">
        <v>-61913</v>
      </c>
      <c r="N68">
        <v>2.7853530000000002</v>
      </c>
      <c r="O68">
        <v>256</v>
      </c>
      <c r="P68">
        <v>1.246591</v>
      </c>
      <c r="Q68" t="s">
        <v>43</v>
      </c>
      <c r="R68" t="s">
        <v>43</v>
      </c>
      <c r="S68" t="s">
        <v>43</v>
      </c>
    </row>
    <row r="69" spans="1:19">
      <c r="A69">
        <v>1843</v>
      </c>
      <c r="B69">
        <v>20498</v>
      </c>
      <c r="C69">
        <v>811959.37</v>
      </c>
      <c r="D69">
        <v>19911</v>
      </c>
      <c r="E69">
        <v>874280.04</v>
      </c>
      <c r="F69">
        <v>43.909399000000001</v>
      </c>
      <c r="G69">
        <v>35.6</v>
      </c>
      <c r="H69">
        <v>8.3093990000000009</v>
      </c>
      <c r="I69">
        <v>1.2334099999999999</v>
      </c>
      <c r="J69">
        <v>0</v>
      </c>
      <c r="K69">
        <v>0</v>
      </c>
      <c r="L69">
        <v>587</v>
      </c>
      <c r="M69">
        <v>-62320.67</v>
      </c>
      <c r="N69">
        <v>2.8636940000000002</v>
      </c>
      <c r="O69">
        <v>243</v>
      </c>
      <c r="P69">
        <v>1.1854819999999999</v>
      </c>
      <c r="Q69" t="s">
        <v>43</v>
      </c>
      <c r="R69" t="s">
        <v>43</v>
      </c>
      <c r="S69" t="s">
        <v>43</v>
      </c>
    </row>
    <row r="70" spans="1:19">
      <c r="A70">
        <v>641</v>
      </c>
      <c r="B70">
        <v>20469</v>
      </c>
      <c r="C70">
        <v>707521.14</v>
      </c>
      <c r="D70">
        <v>19901</v>
      </c>
      <c r="E70">
        <v>761796.14</v>
      </c>
      <c r="F70">
        <v>38.279288999999999</v>
      </c>
      <c r="G70">
        <v>15.29</v>
      </c>
      <c r="H70">
        <v>22.989288999999999</v>
      </c>
      <c r="I70">
        <v>2.5035509999999999</v>
      </c>
      <c r="J70">
        <v>0</v>
      </c>
      <c r="K70">
        <v>0</v>
      </c>
      <c r="L70">
        <v>568</v>
      </c>
      <c r="M70">
        <v>-54275</v>
      </c>
      <c r="N70">
        <v>2.7749280000000001</v>
      </c>
      <c r="O70">
        <v>386</v>
      </c>
      <c r="P70">
        <v>1.885778</v>
      </c>
      <c r="Q70" t="s">
        <v>43</v>
      </c>
      <c r="R70" t="s">
        <v>43</v>
      </c>
      <c r="S70" t="s">
        <v>43</v>
      </c>
    </row>
    <row r="71" spans="1:19">
      <c r="A71">
        <v>828</v>
      </c>
      <c r="B71">
        <v>20404</v>
      </c>
      <c r="C71">
        <v>571348.72</v>
      </c>
      <c r="D71">
        <v>19792</v>
      </c>
      <c r="E71">
        <v>633180.92000000004</v>
      </c>
      <c r="F71">
        <v>31.991759999999999</v>
      </c>
      <c r="G71">
        <v>23.92</v>
      </c>
      <c r="H71">
        <v>8.0717599999999994</v>
      </c>
      <c r="I71">
        <v>1.337448</v>
      </c>
      <c r="J71">
        <v>0</v>
      </c>
      <c r="K71">
        <v>0</v>
      </c>
      <c r="L71">
        <v>612</v>
      </c>
      <c r="M71">
        <v>-61832.2</v>
      </c>
      <c r="N71">
        <v>2.999412</v>
      </c>
      <c r="O71">
        <v>216</v>
      </c>
      <c r="P71">
        <v>1.058616</v>
      </c>
      <c r="Q71" t="s">
        <v>43</v>
      </c>
      <c r="R71" t="s">
        <v>43</v>
      </c>
      <c r="S71" t="s">
        <v>43</v>
      </c>
    </row>
    <row r="72" spans="1:19">
      <c r="A72">
        <v>373</v>
      </c>
      <c r="B72">
        <v>20391</v>
      </c>
      <c r="C72">
        <v>406150.05</v>
      </c>
      <c r="D72">
        <v>16705</v>
      </c>
      <c r="E72">
        <v>672967.05</v>
      </c>
      <c r="F72">
        <v>40.285367000000001</v>
      </c>
      <c r="G72">
        <v>35.020000000000003</v>
      </c>
      <c r="H72">
        <v>5.2653670000000004</v>
      </c>
      <c r="I72">
        <v>1.150353</v>
      </c>
      <c r="J72">
        <v>189</v>
      </c>
      <c r="K72">
        <v>0.92688000000000004</v>
      </c>
      <c r="L72">
        <v>3497</v>
      </c>
      <c r="M72">
        <v>-266817</v>
      </c>
      <c r="N72">
        <v>17.149723000000002</v>
      </c>
      <c r="O72">
        <v>816</v>
      </c>
      <c r="P72">
        <v>4.0017649999999998</v>
      </c>
      <c r="Q72" t="s">
        <v>43</v>
      </c>
      <c r="R72" t="s">
        <v>43</v>
      </c>
      <c r="S72" t="s">
        <v>43</v>
      </c>
    </row>
    <row r="73" spans="1:19">
      <c r="A73">
        <v>394</v>
      </c>
      <c r="B73">
        <v>20250</v>
      </c>
      <c r="C73">
        <v>662272.61</v>
      </c>
      <c r="D73">
        <v>19643</v>
      </c>
      <c r="E73">
        <v>726271.61</v>
      </c>
      <c r="F73">
        <v>36.973559000000002</v>
      </c>
      <c r="G73">
        <v>26.2</v>
      </c>
      <c r="H73">
        <v>10.773559000000001</v>
      </c>
      <c r="I73">
        <v>1.411205</v>
      </c>
      <c r="J73">
        <v>0</v>
      </c>
      <c r="K73">
        <v>0</v>
      </c>
      <c r="L73">
        <v>607</v>
      </c>
      <c r="M73">
        <v>-63999</v>
      </c>
      <c r="N73">
        <v>2.9975309999999999</v>
      </c>
      <c r="O73">
        <v>263</v>
      </c>
      <c r="P73">
        <v>1.2987649999999999</v>
      </c>
      <c r="Q73" t="s">
        <v>43</v>
      </c>
      <c r="R73" t="s">
        <v>43</v>
      </c>
      <c r="S73" t="s">
        <v>43</v>
      </c>
    </row>
    <row r="74" spans="1:19">
      <c r="A74">
        <v>275</v>
      </c>
      <c r="B74">
        <v>20183</v>
      </c>
      <c r="C74">
        <v>1022720.94</v>
      </c>
      <c r="D74">
        <v>20049</v>
      </c>
      <c r="E74">
        <v>1056232.94</v>
      </c>
      <c r="F74">
        <v>52.682575</v>
      </c>
      <c r="G74">
        <v>40.799999999999997</v>
      </c>
      <c r="H74">
        <v>11.882574999999999</v>
      </c>
      <c r="I74">
        <v>1.2912399999999999</v>
      </c>
      <c r="J74">
        <v>0</v>
      </c>
      <c r="K74">
        <v>0</v>
      </c>
      <c r="L74">
        <v>134</v>
      </c>
      <c r="M74">
        <v>-33512</v>
      </c>
      <c r="N74">
        <v>0.66392499999999999</v>
      </c>
      <c r="O74">
        <v>212</v>
      </c>
      <c r="P74">
        <v>1.050389</v>
      </c>
      <c r="Q74" t="s">
        <v>43</v>
      </c>
      <c r="R74" t="s">
        <v>43</v>
      </c>
      <c r="S74" t="s">
        <v>43</v>
      </c>
    </row>
    <row r="75" spans="1:19">
      <c r="A75">
        <v>98</v>
      </c>
      <c r="B75">
        <v>20100</v>
      </c>
      <c r="C75">
        <v>751643.62</v>
      </c>
      <c r="D75">
        <v>19674</v>
      </c>
      <c r="E75">
        <v>814609.62</v>
      </c>
      <c r="F75">
        <v>41.405389</v>
      </c>
      <c r="G75">
        <v>35.21</v>
      </c>
      <c r="H75">
        <v>6.1953889999999996</v>
      </c>
      <c r="I75">
        <v>1.1759550000000001</v>
      </c>
      <c r="J75">
        <v>0</v>
      </c>
      <c r="K75">
        <v>0</v>
      </c>
      <c r="L75">
        <v>426</v>
      </c>
      <c r="M75">
        <v>-62966</v>
      </c>
      <c r="N75">
        <v>2.1194030000000001</v>
      </c>
      <c r="O75">
        <v>506</v>
      </c>
      <c r="P75">
        <v>2.5174129999999999</v>
      </c>
      <c r="Q75" t="s">
        <v>43</v>
      </c>
      <c r="R75" t="s">
        <v>43</v>
      </c>
      <c r="S75" t="s">
        <v>43</v>
      </c>
    </row>
    <row r="76" spans="1:19">
      <c r="A76">
        <v>1075</v>
      </c>
      <c r="B76">
        <v>20050</v>
      </c>
      <c r="C76">
        <v>696204.82</v>
      </c>
      <c r="D76">
        <v>19680</v>
      </c>
      <c r="E76">
        <v>745803.49</v>
      </c>
      <c r="F76">
        <v>37.896518999999998</v>
      </c>
      <c r="G76">
        <v>29.94</v>
      </c>
      <c r="H76">
        <v>7.9565190000000001</v>
      </c>
      <c r="I76">
        <v>1.265749</v>
      </c>
      <c r="J76">
        <v>0</v>
      </c>
      <c r="K76">
        <v>0</v>
      </c>
      <c r="L76">
        <v>370</v>
      </c>
      <c r="M76">
        <v>-49598.67</v>
      </c>
      <c r="N76">
        <v>1.8453870000000001</v>
      </c>
      <c r="O76">
        <v>225</v>
      </c>
      <c r="P76">
        <v>1.1221950000000001</v>
      </c>
      <c r="Q76" t="s">
        <v>43</v>
      </c>
      <c r="R76" t="s">
        <v>43</v>
      </c>
      <c r="S76" t="s">
        <v>43</v>
      </c>
    </row>
    <row r="77" spans="1:19">
      <c r="A77">
        <v>954</v>
      </c>
      <c r="B77">
        <v>20047</v>
      </c>
      <c r="C77">
        <v>907619.86</v>
      </c>
      <c r="D77">
        <v>19705</v>
      </c>
      <c r="E77">
        <v>949444.86</v>
      </c>
      <c r="F77">
        <v>48.182941</v>
      </c>
      <c r="G77">
        <v>42.35</v>
      </c>
      <c r="H77">
        <v>5.8329409999999999</v>
      </c>
      <c r="I77">
        <v>1.137732</v>
      </c>
      <c r="J77">
        <v>2</v>
      </c>
      <c r="K77">
        <v>9.9769999999999998E-3</v>
      </c>
      <c r="L77">
        <v>340</v>
      </c>
      <c r="M77">
        <v>-41825</v>
      </c>
      <c r="N77">
        <v>1.6960139999999999</v>
      </c>
      <c r="O77">
        <v>2935</v>
      </c>
      <c r="P77">
        <v>14.640594999999999</v>
      </c>
      <c r="Q77" t="s">
        <v>43</v>
      </c>
      <c r="R77" t="s">
        <v>43</v>
      </c>
      <c r="S77" t="s">
        <v>43</v>
      </c>
    </row>
    <row r="78" spans="1:19">
      <c r="A78">
        <v>327</v>
      </c>
      <c r="B78">
        <v>19990</v>
      </c>
      <c r="C78">
        <v>868356.55</v>
      </c>
      <c r="D78">
        <v>19674</v>
      </c>
      <c r="E78">
        <v>904948.24</v>
      </c>
      <c r="F78">
        <v>45.997166</v>
      </c>
      <c r="G78">
        <v>47.424999999999997</v>
      </c>
      <c r="H78">
        <v>-1.427834</v>
      </c>
      <c r="I78">
        <v>0.96989300000000001</v>
      </c>
      <c r="J78">
        <v>0</v>
      </c>
      <c r="K78">
        <v>0</v>
      </c>
      <c r="L78">
        <v>316</v>
      </c>
      <c r="M78">
        <v>-36591.69</v>
      </c>
      <c r="N78">
        <v>1.5807899999999999</v>
      </c>
      <c r="O78">
        <v>462</v>
      </c>
      <c r="P78">
        <v>2.311156</v>
      </c>
      <c r="Q78" t="s">
        <v>43</v>
      </c>
      <c r="R78" t="s">
        <v>43</v>
      </c>
      <c r="S78" t="s">
        <v>43</v>
      </c>
    </row>
    <row r="79" spans="1:19">
      <c r="A79">
        <v>557</v>
      </c>
      <c r="B79">
        <v>19965</v>
      </c>
      <c r="C79">
        <v>625817.01</v>
      </c>
      <c r="D79">
        <v>19342</v>
      </c>
      <c r="E79">
        <v>688450.01</v>
      </c>
      <c r="F79">
        <v>35.593527999999999</v>
      </c>
      <c r="G79">
        <v>20.6</v>
      </c>
      <c r="H79">
        <v>14.993528</v>
      </c>
      <c r="I79">
        <v>1.727841</v>
      </c>
      <c r="J79">
        <v>0</v>
      </c>
      <c r="K79">
        <v>0</v>
      </c>
      <c r="L79">
        <v>623</v>
      </c>
      <c r="M79">
        <v>-62633</v>
      </c>
      <c r="N79">
        <v>3.1204610000000002</v>
      </c>
      <c r="O79">
        <v>397</v>
      </c>
      <c r="P79">
        <v>1.98848</v>
      </c>
      <c r="Q79" t="s">
        <v>43</v>
      </c>
      <c r="R79" t="s">
        <v>43</v>
      </c>
      <c r="S79" t="s">
        <v>43</v>
      </c>
    </row>
    <row r="80" spans="1:19">
      <c r="A80">
        <v>1717</v>
      </c>
      <c r="B80">
        <v>19954</v>
      </c>
      <c r="C80">
        <v>1006744.71</v>
      </c>
      <c r="D80">
        <v>19416</v>
      </c>
      <c r="E80">
        <v>1056918.71</v>
      </c>
      <c r="F80">
        <v>54.435451</v>
      </c>
      <c r="G80">
        <v>45.32</v>
      </c>
      <c r="H80">
        <v>9.1154510000000002</v>
      </c>
      <c r="I80">
        <v>1.2011350000000001</v>
      </c>
      <c r="J80">
        <v>0</v>
      </c>
      <c r="K80">
        <v>0</v>
      </c>
      <c r="L80">
        <v>538</v>
      </c>
      <c r="M80">
        <v>-50174</v>
      </c>
      <c r="N80">
        <v>2.6962009999999998</v>
      </c>
      <c r="O80">
        <v>507</v>
      </c>
      <c r="P80">
        <v>2.5408439999999999</v>
      </c>
      <c r="Q80" t="s">
        <v>43</v>
      </c>
      <c r="R80" t="s">
        <v>43</v>
      </c>
      <c r="S80" t="s">
        <v>43</v>
      </c>
    </row>
    <row r="81" spans="1:19">
      <c r="A81">
        <v>705</v>
      </c>
      <c r="B81">
        <v>19930</v>
      </c>
      <c r="C81">
        <v>1002986.14</v>
      </c>
      <c r="D81">
        <v>19487</v>
      </c>
      <c r="E81">
        <v>1075009.1399999999</v>
      </c>
      <c r="F81">
        <v>55.165450999999997</v>
      </c>
      <c r="G81">
        <v>39.29</v>
      </c>
      <c r="H81">
        <v>15.875451</v>
      </c>
      <c r="I81">
        <v>1.404058</v>
      </c>
      <c r="J81">
        <v>0</v>
      </c>
      <c r="K81">
        <v>0</v>
      </c>
      <c r="L81">
        <v>443</v>
      </c>
      <c r="M81">
        <v>-72023</v>
      </c>
      <c r="N81">
        <v>2.2227800000000002</v>
      </c>
      <c r="O81">
        <v>209</v>
      </c>
      <c r="P81">
        <v>1.04867</v>
      </c>
      <c r="Q81" t="s">
        <v>43</v>
      </c>
      <c r="R81" t="s">
        <v>43</v>
      </c>
      <c r="S81" t="s">
        <v>43</v>
      </c>
    </row>
    <row r="82" spans="1:19">
      <c r="A82">
        <v>1807</v>
      </c>
      <c r="B82">
        <v>19884</v>
      </c>
      <c r="C82">
        <v>914070.6</v>
      </c>
      <c r="D82">
        <v>19270</v>
      </c>
      <c r="E82">
        <v>984347.6</v>
      </c>
      <c r="F82">
        <v>51.081868</v>
      </c>
      <c r="G82">
        <v>41.02</v>
      </c>
      <c r="H82">
        <v>10.061868</v>
      </c>
      <c r="I82">
        <v>1.2452920000000001</v>
      </c>
      <c r="J82">
        <v>0</v>
      </c>
      <c r="K82">
        <v>0</v>
      </c>
      <c r="L82">
        <v>614</v>
      </c>
      <c r="M82">
        <v>-70277</v>
      </c>
      <c r="N82">
        <v>3.0879099999999999</v>
      </c>
      <c r="O82">
        <v>357</v>
      </c>
      <c r="P82">
        <v>1.7954129999999999</v>
      </c>
      <c r="Q82" t="s">
        <v>43</v>
      </c>
      <c r="R82" t="s">
        <v>43</v>
      </c>
      <c r="S82" t="s">
        <v>43</v>
      </c>
    </row>
    <row r="83" spans="1:19">
      <c r="A83">
        <v>1253</v>
      </c>
      <c r="B83">
        <v>19846</v>
      </c>
      <c r="C83">
        <v>1106437.8999999999</v>
      </c>
      <c r="D83">
        <v>19250</v>
      </c>
      <c r="E83">
        <v>1175587.8999999999</v>
      </c>
      <c r="F83">
        <v>61.069501000000002</v>
      </c>
      <c r="G83">
        <v>46.78</v>
      </c>
      <c r="H83">
        <v>14.289501</v>
      </c>
      <c r="I83">
        <v>1.3054619999999999</v>
      </c>
      <c r="J83">
        <v>0</v>
      </c>
      <c r="K83">
        <v>0</v>
      </c>
      <c r="L83">
        <v>596</v>
      </c>
      <c r="M83">
        <v>-69150</v>
      </c>
      <c r="N83">
        <v>3.0031240000000001</v>
      </c>
      <c r="O83">
        <v>448</v>
      </c>
      <c r="P83">
        <v>2.2573820000000002</v>
      </c>
      <c r="Q83" t="s">
        <v>43</v>
      </c>
      <c r="R83" t="s">
        <v>43</v>
      </c>
      <c r="S83" t="s">
        <v>43</v>
      </c>
    </row>
    <row r="84" spans="1:19">
      <c r="A84">
        <v>1686</v>
      </c>
      <c r="B84">
        <v>19810</v>
      </c>
      <c r="C84">
        <v>2167880.9</v>
      </c>
      <c r="D84">
        <v>19475</v>
      </c>
      <c r="E84">
        <v>2212751.9</v>
      </c>
      <c r="F84">
        <v>113.62012300000001</v>
      </c>
      <c r="G84">
        <v>132.13999999999999</v>
      </c>
      <c r="H84">
        <v>-18.519877000000001</v>
      </c>
      <c r="I84">
        <v>0.85984700000000003</v>
      </c>
      <c r="J84">
        <v>0</v>
      </c>
      <c r="K84">
        <v>0</v>
      </c>
      <c r="L84">
        <v>335</v>
      </c>
      <c r="M84">
        <v>-44871</v>
      </c>
      <c r="N84">
        <v>1.691065</v>
      </c>
      <c r="O84">
        <v>386</v>
      </c>
      <c r="P84">
        <v>1.9485110000000001</v>
      </c>
      <c r="Q84" t="s">
        <v>43</v>
      </c>
      <c r="R84" t="s">
        <v>42</v>
      </c>
      <c r="S84" t="s">
        <v>43</v>
      </c>
    </row>
    <row r="85" spans="1:19">
      <c r="A85">
        <v>846</v>
      </c>
      <c r="B85">
        <v>19752</v>
      </c>
      <c r="C85">
        <v>791712.41</v>
      </c>
      <c r="D85">
        <v>18653</v>
      </c>
      <c r="E85">
        <v>849005.41</v>
      </c>
      <c r="F85">
        <v>45.515757000000001</v>
      </c>
      <c r="G85">
        <v>21.84</v>
      </c>
      <c r="H85">
        <v>23.675757000000001</v>
      </c>
      <c r="I85">
        <v>2.0840550000000002</v>
      </c>
      <c r="J85">
        <v>526</v>
      </c>
      <c r="K85">
        <v>2.6630210000000001</v>
      </c>
      <c r="L85">
        <v>573</v>
      </c>
      <c r="M85">
        <v>-57293</v>
      </c>
      <c r="N85">
        <v>2.9009719999999999</v>
      </c>
      <c r="O85">
        <v>165</v>
      </c>
      <c r="P85">
        <v>0.83535800000000004</v>
      </c>
      <c r="Q85" t="s">
        <v>43</v>
      </c>
      <c r="R85" t="s">
        <v>43</v>
      </c>
      <c r="S85" t="s">
        <v>43</v>
      </c>
    </row>
    <row r="86" spans="1:19">
      <c r="A86">
        <v>1475</v>
      </c>
      <c r="B86">
        <v>19748</v>
      </c>
      <c r="C86">
        <v>545253.35</v>
      </c>
      <c r="D86">
        <v>19210</v>
      </c>
      <c r="E86">
        <v>591151.35</v>
      </c>
      <c r="F86">
        <v>30.773105000000001</v>
      </c>
      <c r="G86">
        <v>14.18</v>
      </c>
      <c r="H86">
        <v>16.593105000000001</v>
      </c>
      <c r="I86">
        <v>2.1701769999999998</v>
      </c>
      <c r="J86">
        <v>0</v>
      </c>
      <c r="K86">
        <v>0</v>
      </c>
      <c r="L86">
        <v>538</v>
      </c>
      <c r="M86">
        <v>-45898</v>
      </c>
      <c r="N86">
        <v>2.7243270000000002</v>
      </c>
      <c r="O86">
        <v>232</v>
      </c>
      <c r="P86">
        <v>1.174803</v>
      </c>
      <c r="Q86" t="s">
        <v>43</v>
      </c>
      <c r="R86" t="s">
        <v>43</v>
      </c>
      <c r="S86" t="s">
        <v>43</v>
      </c>
    </row>
    <row r="87" spans="1:19">
      <c r="A87">
        <v>1403</v>
      </c>
      <c r="B87">
        <v>19733</v>
      </c>
      <c r="C87">
        <v>1205753.68</v>
      </c>
      <c r="D87">
        <v>19361</v>
      </c>
      <c r="E87">
        <v>1258306.68</v>
      </c>
      <c r="F87">
        <v>64.991822999999997</v>
      </c>
      <c r="G87">
        <v>43.28</v>
      </c>
      <c r="H87">
        <v>21.711822999999999</v>
      </c>
      <c r="I87">
        <v>1.5016590000000001</v>
      </c>
      <c r="J87">
        <v>0</v>
      </c>
      <c r="K87">
        <v>0</v>
      </c>
      <c r="L87">
        <v>372</v>
      </c>
      <c r="M87">
        <v>-52553</v>
      </c>
      <c r="N87">
        <v>1.885167</v>
      </c>
      <c r="O87">
        <v>430</v>
      </c>
      <c r="P87">
        <v>2.1790910000000001</v>
      </c>
      <c r="Q87" t="s">
        <v>43</v>
      </c>
      <c r="R87" t="s">
        <v>43</v>
      </c>
      <c r="S87" t="s">
        <v>43</v>
      </c>
    </row>
    <row r="88" spans="1:19">
      <c r="A88">
        <v>1534</v>
      </c>
      <c r="B88">
        <v>19714</v>
      </c>
      <c r="C88">
        <v>1071551.29</v>
      </c>
      <c r="D88">
        <v>19324</v>
      </c>
      <c r="E88">
        <v>1125356.29</v>
      </c>
      <c r="F88">
        <v>58.236198000000002</v>
      </c>
      <c r="G88">
        <v>35.395000000000003</v>
      </c>
      <c r="H88">
        <v>22.841197999999999</v>
      </c>
      <c r="I88">
        <v>1.6453230000000001</v>
      </c>
      <c r="J88">
        <v>0</v>
      </c>
      <c r="K88">
        <v>0</v>
      </c>
      <c r="L88">
        <v>390</v>
      </c>
      <c r="M88">
        <v>-53805</v>
      </c>
      <c r="N88">
        <v>1.9782900000000001</v>
      </c>
      <c r="O88">
        <v>316</v>
      </c>
      <c r="P88">
        <v>1.602922</v>
      </c>
      <c r="Q88" t="s">
        <v>43</v>
      </c>
      <c r="R88" t="s">
        <v>43</v>
      </c>
      <c r="S88" t="s">
        <v>43</v>
      </c>
    </row>
    <row r="89" spans="1:19">
      <c r="A89">
        <v>472</v>
      </c>
      <c r="B89">
        <v>19704</v>
      </c>
      <c r="C89">
        <v>592486.72</v>
      </c>
      <c r="D89">
        <v>16265</v>
      </c>
      <c r="E89">
        <v>864375.72</v>
      </c>
      <c r="F89">
        <v>53.143296999999997</v>
      </c>
      <c r="G89">
        <v>53</v>
      </c>
      <c r="H89">
        <v>0.14329700000000001</v>
      </c>
      <c r="I89">
        <v>1.002704</v>
      </c>
      <c r="J89">
        <v>0</v>
      </c>
      <c r="K89">
        <v>0</v>
      </c>
      <c r="L89">
        <v>3439</v>
      </c>
      <c r="M89">
        <v>-271889</v>
      </c>
      <c r="N89">
        <v>17.453309000000001</v>
      </c>
      <c r="O89">
        <v>249</v>
      </c>
      <c r="P89">
        <v>1.263703</v>
      </c>
      <c r="Q89" t="s">
        <v>43</v>
      </c>
      <c r="R89" t="s">
        <v>43</v>
      </c>
      <c r="S89" t="s">
        <v>43</v>
      </c>
    </row>
    <row r="90" spans="1:19">
      <c r="A90">
        <v>1330</v>
      </c>
      <c r="B90">
        <v>19688</v>
      </c>
      <c r="C90">
        <v>830936.45</v>
      </c>
      <c r="D90">
        <v>19458</v>
      </c>
      <c r="E90">
        <v>873380.45</v>
      </c>
      <c r="F90">
        <v>44.885416999999997</v>
      </c>
      <c r="G90">
        <v>31.675000000000001</v>
      </c>
      <c r="H90">
        <v>13.210417</v>
      </c>
      <c r="I90">
        <v>1.4170609999999999</v>
      </c>
      <c r="J90">
        <v>0</v>
      </c>
      <c r="K90">
        <v>0</v>
      </c>
      <c r="L90">
        <v>230</v>
      </c>
      <c r="M90">
        <v>-42444</v>
      </c>
      <c r="N90">
        <v>1.1682239999999999</v>
      </c>
      <c r="O90">
        <v>337</v>
      </c>
      <c r="P90">
        <v>1.711703</v>
      </c>
      <c r="Q90" t="s">
        <v>43</v>
      </c>
      <c r="R90" t="s">
        <v>43</v>
      </c>
      <c r="S90" t="s">
        <v>43</v>
      </c>
    </row>
    <row r="91" spans="1:19">
      <c r="A91">
        <v>630</v>
      </c>
      <c r="B91">
        <v>19619</v>
      </c>
      <c r="C91">
        <v>1467776.27</v>
      </c>
      <c r="D91">
        <v>19262</v>
      </c>
      <c r="E91">
        <v>1516641.27</v>
      </c>
      <c r="F91">
        <v>78.737476000000001</v>
      </c>
      <c r="G91">
        <v>83.93</v>
      </c>
      <c r="H91">
        <v>-5.1925239999999997</v>
      </c>
      <c r="I91">
        <v>0.93813299999999999</v>
      </c>
      <c r="J91">
        <v>0</v>
      </c>
      <c r="K91">
        <v>0</v>
      </c>
      <c r="L91">
        <v>357</v>
      </c>
      <c r="M91">
        <v>-48865</v>
      </c>
      <c r="N91">
        <v>1.8196650000000001</v>
      </c>
      <c r="O91">
        <v>260</v>
      </c>
      <c r="P91">
        <v>1.3252459999999999</v>
      </c>
      <c r="Q91" t="s">
        <v>43</v>
      </c>
      <c r="R91" t="s">
        <v>43</v>
      </c>
      <c r="S91" t="s">
        <v>43</v>
      </c>
    </row>
    <row r="92" spans="1:19">
      <c r="A92">
        <v>1145</v>
      </c>
      <c r="B92">
        <v>19500</v>
      </c>
      <c r="C92">
        <v>873627.47</v>
      </c>
      <c r="D92">
        <v>19320</v>
      </c>
      <c r="E92">
        <v>904389.82</v>
      </c>
      <c r="F92">
        <v>46.811067000000001</v>
      </c>
      <c r="G92">
        <v>18.89</v>
      </c>
      <c r="H92">
        <v>27.921067000000001</v>
      </c>
      <c r="I92">
        <v>2.4780869999999999</v>
      </c>
      <c r="J92">
        <v>0</v>
      </c>
      <c r="K92">
        <v>0</v>
      </c>
      <c r="L92">
        <v>180</v>
      </c>
      <c r="M92">
        <v>-30762.35</v>
      </c>
      <c r="N92">
        <v>0.92307700000000004</v>
      </c>
      <c r="O92">
        <v>279</v>
      </c>
      <c r="P92">
        <v>1.430769</v>
      </c>
      <c r="Q92" t="s">
        <v>43</v>
      </c>
      <c r="R92" t="s">
        <v>43</v>
      </c>
      <c r="S92" t="s">
        <v>43</v>
      </c>
    </row>
    <row r="93" spans="1:19">
      <c r="A93">
        <v>1909</v>
      </c>
      <c r="B93">
        <v>19426</v>
      </c>
      <c r="C93">
        <v>456019.09</v>
      </c>
      <c r="D93">
        <v>19150</v>
      </c>
      <c r="E93">
        <v>484461.09</v>
      </c>
      <c r="F93">
        <v>25.298228999999999</v>
      </c>
      <c r="G93">
        <v>13.54</v>
      </c>
      <c r="H93">
        <v>11.758229</v>
      </c>
      <c r="I93">
        <v>1.8684069999999999</v>
      </c>
      <c r="J93">
        <v>0</v>
      </c>
      <c r="K93">
        <v>0</v>
      </c>
      <c r="L93">
        <v>276</v>
      </c>
      <c r="M93">
        <v>-28442</v>
      </c>
      <c r="N93">
        <v>1.420776</v>
      </c>
      <c r="O93">
        <v>270</v>
      </c>
      <c r="P93">
        <v>1.3898900000000001</v>
      </c>
      <c r="Q93" t="s">
        <v>43</v>
      </c>
      <c r="R93" t="s">
        <v>43</v>
      </c>
      <c r="S93" t="s">
        <v>43</v>
      </c>
    </row>
    <row r="94" spans="1:19">
      <c r="A94">
        <v>1885</v>
      </c>
      <c r="B94">
        <v>19402</v>
      </c>
      <c r="C94">
        <v>942210.87</v>
      </c>
      <c r="D94">
        <v>18817</v>
      </c>
      <c r="E94">
        <v>1006283.87</v>
      </c>
      <c r="F94">
        <v>53.477381000000001</v>
      </c>
      <c r="G94">
        <v>45.52</v>
      </c>
      <c r="H94">
        <v>7.9573809999999998</v>
      </c>
      <c r="I94">
        <v>1.174811</v>
      </c>
      <c r="J94">
        <v>2</v>
      </c>
      <c r="K94">
        <v>1.0307999999999999E-2</v>
      </c>
      <c r="L94">
        <v>583</v>
      </c>
      <c r="M94">
        <v>-64073</v>
      </c>
      <c r="N94">
        <v>3.004845</v>
      </c>
      <c r="O94">
        <v>713</v>
      </c>
      <c r="P94">
        <v>3.6748789999999998</v>
      </c>
      <c r="Q94" t="s">
        <v>43</v>
      </c>
      <c r="R94" t="s">
        <v>43</v>
      </c>
      <c r="S94" t="s">
        <v>43</v>
      </c>
    </row>
    <row r="95" spans="1:19">
      <c r="A95">
        <v>1581</v>
      </c>
      <c r="B95">
        <v>19371</v>
      </c>
      <c r="C95">
        <v>352345.11</v>
      </c>
      <c r="D95">
        <v>18773</v>
      </c>
      <c r="E95">
        <v>400420.11</v>
      </c>
      <c r="F95">
        <v>21.329574999999998</v>
      </c>
      <c r="G95">
        <v>12.58</v>
      </c>
      <c r="H95">
        <v>8.7495750000000001</v>
      </c>
      <c r="I95">
        <v>1.6955150000000001</v>
      </c>
      <c r="J95">
        <v>69</v>
      </c>
      <c r="K95">
        <v>0.35620299999999999</v>
      </c>
      <c r="L95">
        <v>529</v>
      </c>
      <c r="M95">
        <v>-48075</v>
      </c>
      <c r="N95">
        <v>2.7308859999999999</v>
      </c>
      <c r="O95">
        <v>151</v>
      </c>
      <c r="P95">
        <v>0.77951599999999999</v>
      </c>
      <c r="Q95" t="s">
        <v>43</v>
      </c>
      <c r="R95" t="s">
        <v>43</v>
      </c>
      <c r="S95" t="s">
        <v>43</v>
      </c>
    </row>
    <row r="96" spans="1:19">
      <c r="A96">
        <v>1453</v>
      </c>
      <c r="B96">
        <v>19300</v>
      </c>
      <c r="C96">
        <v>498400.33</v>
      </c>
      <c r="D96">
        <v>18657</v>
      </c>
      <c r="E96">
        <v>556238.32999999996</v>
      </c>
      <c r="F96">
        <v>29.813921000000001</v>
      </c>
      <c r="G96">
        <v>7.65</v>
      </c>
      <c r="H96">
        <v>22.163920999999998</v>
      </c>
      <c r="I96">
        <v>3.8972449999999998</v>
      </c>
      <c r="J96">
        <v>28</v>
      </c>
      <c r="K96">
        <v>0.14507800000000001</v>
      </c>
      <c r="L96">
        <v>615</v>
      </c>
      <c r="M96">
        <v>-57838</v>
      </c>
      <c r="N96">
        <v>3.186528</v>
      </c>
      <c r="O96">
        <v>251</v>
      </c>
      <c r="P96">
        <v>1.3005180000000001</v>
      </c>
      <c r="Q96" t="s">
        <v>43</v>
      </c>
      <c r="R96" t="s">
        <v>43</v>
      </c>
      <c r="S96" t="s">
        <v>44</v>
      </c>
    </row>
    <row r="97" spans="1:19">
      <c r="A97">
        <v>1463</v>
      </c>
      <c r="B97">
        <v>19268</v>
      </c>
      <c r="C97">
        <v>602453.64</v>
      </c>
      <c r="D97">
        <v>18954</v>
      </c>
      <c r="E97">
        <v>637373.64</v>
      </c>
      <c r="F97">
        <v>33.627395</v>
      </c>
      <c r="G97">
        <v>8.69</v>
      </c>
      <c r="H97">
        <v>24.937394999999999</v>
      </c>
      <c r="I97">
        <v>3.8696660000000001</v>
      </c>
      <c r="J97">
        <v>0</v>
      </c>
      <c r="K97">
        <v>0</v>
      </c>
      <c r="L97">
        <v>314</v>
      </c>
      <c r="M97">
        <v>-34920</v>
      </c>
      <c r="N97">
        <v>1.629645</v>
      </c>
      <c r="O97">
        <v>173</v>
      </c>
      <c r="P97">
        <v>0.89786200000000005</v>
      </c>
      <c r="Q97" t="s">
        <v>43</v>
      </c>
      <c r="R97" t="s">
        <v>43</v>
      </c>
      <c r="S97" t="s">
        <v>44</v>
      </c>
    </row>
    <row r="98" spans="1:19">
      <c r="A98">
        <v>1904</v>
      </c>
      <c r="B98">
        <v>19248</v>
      </c>
      <c r="C98">
        <v>405180.89</v>
      </c>
      <c r="D98">
        <v>15797</v>
      </c>
      <c r="E98">
        <v>673222.89</v>
      </c>
      <c r="F98">
        <v>42.617136000000002</v>
      </c>
      <c r="G98">
        <v>32.97</v>
      </c>
      <c r="H98">
        <v>9.6471359999999997</v>
      </c>
      <c r="I98">
        <v>1.2926029999999999</v>
      </c>
      <c r="J98">
        <v>0</v>
      </c>
      <c r="K98">
        <v>0</v>
      </c>
      <c r="L98">
        <v>3451</v>
      </c>
      <c r="M98">
        <v>-268042</v>
      </c>
      <c r="N98">
        <v>17.929134999999999</v>
      </c>
      <c r="O98">
        <v>301</v>
      </c>
      <c r="P98">
        <v>1.5637989999999999</v>
      </c>
      <c r="Q98" t="s">
        <v>43</v>
      </c>
      <c r="R98" t="s">
        <v>43</v>
      </c>
      <c r="S98" t="s">
        <v>43</v>
      </c>
    </row>
    <row r="99" spans="1:19">
      <c r="A99">
        <v>1687</v>
      </c>
      <c r="B99">
        <v>19203</v>
      </c>
      <c r="C99">
        <v>865220.83</v>
      </c>
      <c r="D99">
        <v>18860</v>
      </c>
      <c r="E99">
        <v>910853.83</v>
      </c>
      <c r="F99">
        <v>48.295537000000003</v>
      </c>
      <c r="G99">
        <v>24.27</v>
      </c>
      <c r="H99">
        <v>24.025537</v>
      </c>
      <c r="I99">
        <v>1.989927</v>
      </c>
      <c r="J99">
        <v>0</v>
      </c>
      <c r="K99">
        <v>0</v>
      </c>
      <c r="L99">
        <v>343</v>
      </c>
      <c r="M99">
        <v>-45633</v>
      </c>
      <c r="N99">
        <v>1.786179</v>
      </c>
      <c r="O99">
        <v>267</v>
      </c>
      <c r="P99">
        <v>1.3904080000000001</v>
      </c>
      <c r="Q99" t="s">
        <v>43</v>
      </c>
      <c r="R99" t="s">
        <v>43</v>
      </c>
      <c r="S99" t="s">
        <v>43</v>
      </c>
    </row>
    <row r="100" spans="1:19">
      <c r="A100">
        <v>1811</v>
      </c>
      <c r="B100">
        <v>19194</v>
      </c>
      <c r="C100">
        <v>1158301.1100000001</v>
      </c>
      <c r="D100">
        <v>18549</v>
      </c>
      <c r="E100">
        <v>1229637.93</v>
      </c>
      <c r="F100">
        <v>66.291332999999995</v>
      </c>
      <c r="G100">
        <v>30.33</v>
      </c>
      <c r="H100">
        <v>35.961333000000003</v>
      </c>
      <c r="I100">
        <v>2.1856689999999999</v>
      </c>
      <c r="J100">
        <v>0</v>
      </c>
      <c r="K100">
        <v>0</v>
      </c>
      <c r="L100">
        <v>645</v>
      </c>
      <c r="M100">
        <v>-71336.820000000007</v>
      </c>
      <c r="N100">
        <v>3.3604250000000002</v>
      </c>
      <c r="O100">
        <v>226</v>
      </c>
      <c r="P100">
        <v>1.177451</v>
      </c>
      <c r="Q100" t="s">
        <v>43</v>
      </c>
      <c r="R100" t="s">
        <v>43</v>
      </c>
      <c r="S100" t="s">
        <v>43</v>
      </c>
    </row>
    <row r="101" spans="1:19">
      <c r="A101">
        <v>190</v>
      </c>
      <c r="B101">
        <v>19179</v>
      </c>
      <c r="C101">
        <v>1040156.97</v>
      </c>
      <c r="D101">
        <v>18610</v>
      </c>
      <c r="E101">
        <v>1098281.5900000001</v>
      </c>
      <c r="F101">
        <v>59.015667999999998</v>
      </c>
      <c r="G101">
        <v>37.909999999999997</v>
      </c>
      <c r="H101">
        <v>21.105668000000001</v>
      </c>
      <c r="I101">
        <v>1.5567310000000001</v>
      </c>
      <c r="J101">
        <v>0</v>
      </c>
      <c r="K101">
        <v>0</v>
      </c>
      <c r="L101">
        <v>569</v>
      </c>
      <c r="M101">
        <v>-58124.62</v>
      </c>
      <c r="N101">
        <v>2.9667870000000001</v>
      </c>
      <c r="O101">
        <v>270</v>
      </c>
      <c r="P101">
        <v>1.4077900000000001</v>
      </c>
      <c r="Q101" t="s">
        <v>43</v>
      </c>
      <c r="R101" t="s">
        <v>43</v>
      </c>
      <c r="S101" t="s">
        <v>43</v>
      </c>
    </row>
    <row r="102" spans="1:19">
      <c r="A102">
        <v>1910</v>
      </c>
      <c r="B102">
        <v>19022</v>
      </c>
      <c r="C102">
        <v>606959.75</v>
      </c>
      <c r="D102">
        <v>18343</v>
      </c>
      <c r="E102">
        <v>656744.75</v>
      </c>
      <c r="F102">
        <v>35.803562999999997</v>
      </c>
      <c r="G102">
        <v>26.97</v>
      </c>
      <c r="H102">
        <v>8.8335629999999998</v>
      </c>
      <c r="I102">
        <v>1.3275330000000001</v>
      </c>
      <c r="J102">
        <v>92</v>
      </c>
      <c r="K102">
        <v>0.483651</v>
      </c>
      <c r="L102">
        <v>587</v>
      </c>
      <c r="M102">
        <v>-49785</v>
      </c>
      <c r="N102">
        <v>3.0859009999999998</v>
      </c>
      <c r="O102">
        <v>260</v>
      </c>
      <c r="P102">
        <v>1.366838</v>
      </c>
      <c r="Q102" t="s">
        <v>43</v>
      </c>
      <c r="R102" t="s">
        <v>43</v>
      </c>
      <c r="S102" t="s">
        <v>43</v>
      </c>
    </row>
    <row r="103" spans="1:19">
      <c r="A103">
        <v>1224</v>
      </c>
      <c r="B103">
        <v>18954</v>
      </c>
      <c r="C103">
        <v>782158.26</v>
      </c>
      <c r="D103">
        <v>17977</v>
      </c>
      <c r="E103">
        <v>845663.26</v>
      </c>
      <c r="F103">
        <v>47.041401</v>
      </c>
      <c r="G103">
        <v>32.54</v>
      </c>
      <c r="H103">
        <v>14.501401</v>
      </c>
      <c r="I103">
        <v>1.445648</v>
      </c>
      <c r="J103">
        <v>354</v>
      </c>
      <c r="K103">
        <v>1.86768</v>
      </c>
      <c r="L103">
        <v>623</v>
      </c>
      <c r="M103">
        <v>-63505</v>
      </c>
      <c r="N103">
        <v>3.286905</v>
      </c>
      <c r="O103">
        <v>288</v>
      </c>
      <c r="P103">
        <v>1.519468</v>
      </c>
      <c r="Q103" t="s">
        <v>43</v>
      </c>
      <c r="R103" t="s">
        <v>43</v>
      </c>
      <c r="S103" t="s">
        <v>43</v>
      </c>
    </row>
    <row r="104" spans="1:19">
      <c r="A104">
        <v>1379</v>
      </c>
      <c r="B104">
        <v>18953</v>
      </c>
      <c r="C104">
        <v>689637.46</v>
      </c>
      <c r="D104">
        <v>18767</v>
      </c>
      <c r="E104">
        <v>715402.46</v>
      </c>
      <c r="F104">
        <v>38.120235999999998</v>
      </c>
      <c r="G104">
        <v>16.16</v>
      </c>
      <c r="H104">
        <v>21.960235999999998</v>
      </c>
      <c r="I104">
        <v>2.3589250000000002</v>
      </c>
      <c r="J104">
        <v>0</v>
      </c>
      <c r="K104">
        <v>0</v>
      </c>
      <c r="L104">
        <v>186</v>
      </c>
      <c r="M104">
        <v>-25765</v>
      </c>
      <c r="N104">
        <v>0.981375</v>
      </c>
      <c r="O104">
        <v>330</v>
      </c>
      <c r="P104">
        <v>1.7411490000000001</v>
      </c>
      <c r="Q104" t="s">
        <v>43</v>
      </c>
      <c r="R104" t="s">
        <v>43</v>
      </c>
      <c r="S104" t="s">
        <v>43</v>
      </c>
    </row>
    <row r="105" spans="1:19">
      <c r="A105">
        <v>1138</v>
      </c>
      <c r="B105">
        <v>18918</v>
      </c>
      <c r="C105">
        <v>615293.36</v>
      </c>
      <c r="D105">
        <v>18355</v>
      </c>
      <c r="E105">
        <v>666002.93999999994</v>
      </c>
      <c r="F105">
        <v>36.284551</v>
      </c>
      <c r="G105">
        <v>39.39</v>
      </c>
      <c r="H105">
        <v>-3.1054490000000001</v>
      </c>
      <c r="I105">
        <v>0.92116100000000001</v>
      </c>
      <c r="J105">
        <v>0</v>
      </c>
      <c r="K105">
        <v>0</v>
      </c>
      <c r="L105">
        <v>563</v>
      </c>
      <c r="M105">
        <v>-50709.58</v>
      </c>
      <c r="N105">
        <v>2.9760019999999998</v>
      </c>
      <c r="O105">
        <v>290</v>
      </c>
      <c r="P105">
        <v>1.532932</v>
      </c>
      <c r="Q105" t="s">
        <v>43</v>
      </c>
      <c r="R105" t="s">
        <v>43</v>
      </c>
      <c r="S105" t="s">
        <v>43</v>
      </c>
    </row>
    <row r="106" spans="1:19">
      <c r="A106">
        <v>1985</v>
      </c>
      <c r="B106">
        <v>18889</v>
      </c>
      <c r="C106">
        <v>225513.91</v>
      </c>
      <c r="D106">
        <v>18313</v>
      </c>
      <c r="E106">
        <v>268880.90999999997</v>
      </c>
      <c r="F106">
        <v>14.682516</v>
      </c>
      <c r="G106">
        <v>11.41</v>
      </c>
      <c r="H106">
        <v>3.272516</v>
      </c>
      <c r="I106">
        <v>1.2868109999999999</v>
      </c>
      <c r="J106">
        <v>6</v>
      </c>
      <c r="K106">
        <v>3.1765000000000002E-2</v>
      </c>
      <c r="L106">
        <v>570</v>
      </c>
      <c r="M106">
        <v>-43367</v>
      </c>
      <c r="N106">
        <v>3.0176289999999999</v>
      </c>
      <c r="O106">
        <v>142</v>
      </c>
      <c r="P106">
        <v>0.75175999999999998</v>
      </c>
      <c r="Q106" t="s">
        <v>43</v>
      </c>
      <c r="R106" t="s">
        <v>43</v>
      </c>
      <c r="S106" t="s">
        <v>43</v>
      </c>
    </row>
    <row r="107" spans="1:19">
      <c r="A107">
        <v>408</v>
      </c>
      <c r="B107">
        <v>18777</v>
      </c>
      <c r="C107">
        <v>1079323.1100000001</v>
      </c>
      <c r="D107">
        <v>18438</v>
      </c>
      <c r="E107">
        <v>1122028.1100000001</v>
      </c>
      <c r="F107">
        <v>60.854112000000001</v>
      </c>
      <c r="G107">
        <v>43.505000000000003</v>
      </c>
      <c r="H107">
        <v>17.349112000000002</v>
      </c>
      <c r="I107">
        <v>1.398784</v>
      </c>
      <c r="J107">
        <v>0</v>
      </c>
      <c r="K107">
        <v>0</v>
      </c>
      <c r="L107">
        <v>339</v>
      </c>
      <c r="M107">
        <v>-42705</v>
      </c>
      <c r="N107">
        <v>1.8053999999999999</v>
      </c>
      <c r="O107">
        <v>260</v>
      </c>
      <c r="P107">
        <v>1.384673</v>
      </c>
      <c r="Q107" t="s">
        <v>43</v>
      </c>
      <c r="R107" t="s">
        <v>43</v>
      </c>
      <c r="S107" t="s">
        <v>43</v>
      </c>
    </row>
    <row r="108" spans="1:19">
      <c r="A108">
        <v>1541</v>
      </c>
      <c r="B108">
        <v>18740</v>
      </c>
      <c r="C108">
        <v>477737.47</v>
      </c>
      <c r="D108">
        <v>18190</v>
      </c>
      <c r="E108">
        <v>530019.64</v>
      </c>
      <c r="F108">
        <v>29.137968000000001</v>
      </c>
      <c r="G108">
        <v>19.215</v>
      </c>
      <c r="H108">
        <v>9.9229679999999991</v>
      </c>
      <c r="I108">
        <v>1.516418</v>
      </c>
      <c r="J108">
        <v>0</v>
      </c>
      <c r="K108">
        <v>0</v>
      </c>
      <c r="L108">
        <v>550</v>
      </c>
      <c r="M108">
        <v>-52282.17</v>
      </c>
      <c r="N108">
        <v>2.9348990000000001</v>
      </c>
      <c r="O108">
        <v>248</v>
      </c>
      <c r="P108">
        <v>1.323372</v>
      </c>
      <c r="Q108" t="s">
        <v>43</v>
      </c>
      <c r="R108" t="s">
        <v>43</v>
      </c>
      <c r="S108" t="s">
        <v>43</v>
      </c>
    </row>
    <row r="109" spans="1:19">
      <c r="A109">
        <v>1050</v>
      </c>
      <c r="B109">
        <v>18621</v>
      </c>
      <c r="C109">
        <v>726743.25</v>
      </c>
      <c r="D109">
        <v>18047</v>
      </c>
      <c r="E109">
        <v>780916.25</v>
      </c>
      <c r="F109">
        <v>43.271250000000002</v>
      </c>
      <c r="G109">
        <v>41.2</v>
      </c>
      <c r="H109">
        <v>2.07125</v>
      </c>
      <c r="I109">
        <v>1.050273</v>
      </c>
      <c r="J109">
        <v>0</v>
      </c>
      <c r="K109">
        <v>0</v>
      </c>
      <c r="L109">
        <v>574</v>
      </c>
      <c r="M109">
        <v>-54173</v>
      </c>
      <c r="N109">
        <v>3.082541</v>
      </c>
      <c r="O109">
        <v>242</v>
      </c>
      <c r="P109">
        <v>1.2996080000000001</v>
      </c>
      <c r="Q109" t="s">
        <v>43</v>
      </c>
      <c r="R109" t="s">
        <v>43</v>
      </c>
      <c r="S109" t="s">
        <v>43</v>
      </c>
    </row>
    <row r="110" spans="1:19">
      <c r="A110">
        <v>421</v>
      </c>
      <c r="B110">
        <v>18599</v>
      </c>
      <c r="C110">
        <v>581363.44999999995</v>
      </c>
      <c r="D110">
        <v>18275</v>
      </c>
      <c r="E110">
        <v>618329.44999999995</v>
      </c>
      <c r="F110">
        <v>33.834716999999998</v>
      </c>
      <c r="G110">
        <v>8.31</v>
      </c>
      <c r="H110">
        <v>25.524716999999999</v>
      </c>
      <c r="I110">
        <v>4.0715659999999998</v>
      </c>
      <c r="J110">
        <v>0</v>
      </c>
      <c r="K110">
        <v>0</v>
      </c>
      <c r="L110">
        <v>324</v>
      </c>
      <c r="M110">
        <v>-36966</v>
      </c>
      <c r="N110">
        <v>1.742029</v>
      </c>
      <c r="O110">
        <v>384</v>
      </c>
      <c r="P110">
        <v>2.0646270000000002</v>
      </c>
      <c r="Q110" t="s">
        <v>43</v>
      </c>
      <c r="R110" t="s">
        <v>43</v>
      </c>
      <c r="S110" t="s">
        <v>44</v>
      </c>
    </row>
    <row r="111" spans="1:19">
      <c r="A111">
        <v>1969</v>
      </c>
      <c r="B111">
        <v>18538</v>
      </c>
      <c r="C111">
        <v>856939.82</v>
      </c>
      <c r="D111">
        <v>17858</v>
      </c>
      <c r="E111">
        <v>932857.82</v>
      </c>
      <c r="F111">
        <v>52.237530999999997</v>
      </c>
      <c r="G111">
        <v>30.454999999999998</v>
      </c>
      <c r="H111">
        <v>21.782530999999999</v>
      </c>
      <c r="I111">
        <v>1.7152369999999999</v>
      </c>
      <c r="J111">
        <v>0</v>
      </c>
      <c r="K111">
        <v>0</v>
      </c>
      <c r="L111">
        <v>680</v>
      </c>
      <c r="M111">
        <v>-75918</v>
      </c>
      <c r="N111">
        <v>3.6681409999999999</v>
      </c>
      <c r="O111">
        <v>318</v>
      </c>
      <c r="P111">
        <v>1.715395</v>
      </c>
      <c r="Q111" t="s">
        <v>43</v>
      </c>
      <c r="R111" t="s">
        <v>43</v>
      </c>
      <c r="S111" t="s">
        <v>43</v>
      </c>
    </row>
    <row r="112" spans="1:19">
      <c r="A112">
        <v>1256</v>
      </c>
      <c r="B112">
        <v>18455</v>
      </c>
      <c r="C112">
        <v>622020.74</v>
      </c>
      <c r="D112">
        <v>18120</v>
      </c>
      <c r="E112">
        <v>668802.74</v>
      </c>
      <c r="F112">
        <v>36.909643000000003</v>
      </c>
      <c r="G112">
        <v>23.61</v>
      </c>
      <c r="H112">
        <v>13.299643</v>
      </c>
      <c r="I112">
        <v>1.5633060000000001</v>
      </c>
      <c r="J112">
        <v>0</v>
      </c>
      <c r="K112">
        <v>0</v>
      </c>
      <c r="L112">
        <v>335</v>
      </c>
      <c r="M112">
        <v>-46782</v>
      </c>
      <c r="N112">
        <v>1.815226</v>
      </c>
      <c r="O112">
        <v>291</v>
      </c>
      <c r="P112">
        <v>1.576808</v>
      </c>
      <c r="Q112" t="s">
        <v>43</v>
      </c>
      <c r="R112" t="s">
        <v>43</v>
      </c>
      <c r="S112" t="s">
        <v>43</v>
      </c>
    </row>
    <row r="113" spans="1:19">
      <c r="A113">
        <v>154</v>
      </c>
      <c r="B113">
        <v>18444</v>
      </c>
      <c r="C113">
        <v>625853.05000000005</v>
      </c>
      <c r="D113">
        <v>15101</v>
      </c>
      <c r="E113">
        <v>889307.05</v>
      </c>
      <c r="F113">
        <v>58.890607000000003</v>
      </c>
      <c r="G113">
        <v>62</v>
      </c>
      <c r="H113">
        <v>-3.1093929999999999</v>
      </c>
      <c r="I113">
        <v>0.94984900000000005</v>
      </c>
      <c r="J113">
        <v>0</v>
      </c>
      <c r="K113">
        <v>0</v>
      </c>
      <c r="L113">
        <v>3343</v>
      </c>
      <c r="M113">
        <v>-263454</v>
      </c>
      <c r="N113">
        <v>18.125136000000001</v>
      </c>
      <c r="O113">
        <v>593</v>
      </c>
      <c r="P113">
        <v>3.2151380000000001</v>
      </c>
      <c r="Q113" t="s">
        <v>43</v>
      </c>
      <c r="R113" t="s">
        <v>43</v>
      </c>
      <c r="S113" t="s">
        <v>43</v>
      </c>
    </row>
    <row r="114" spans="1:19">
      <c r="A114">
        <v>371</v>
      </c>
      <c r="B114">
        <v>18429</v>
      </c>
      <c r="C114">
        <v>1345198.29</v>
      </c>
      <c r="D114">
        <v>18094</v>
      </c>
      <c r="E114">
        <v>1386242.29</v>
      </c>
      <c r="F114">
        <v>76.613369000000006</v>
      </c>
      <c r="G114">
        <v>32.53</v>
      </c>
      <c r="H114">
        <v>44.083368999999998</v>
      </c>
      <c r="I114">
        <v>2.3551600000000001</v>
      </c>
      <c r="J114">
        <v>0</v>
      </c>
      <c r="K114">
        <v>0</v>
      </c>
      <c r="L114">
        <v>335</v>
      </c>
      <c r="M114">
        <v>-41044</v>
      </c>
      <c r="N114">
        <v>1.817787</v>
      </c>
      <c r="O114">
        <v>193</v>
      </c>
      <c r="P114">
        <v>1.0472619999999999</v>
      </c>
      <c r="Q114" t="s">
        <v>43</v>
      </c>
      <c r="R114" t="s">
        <v>43</v>
      </c>
      <c r="S114" t="s">
        <v>43</v>
      </c>
    </row>
    <row r="115" spans="1:19">
      <c r="A115">
        <v>1802</v>
      </c>
      <c r="B115">
        <v>18351</v>
      </c>
      <c r="C115">
        <v>1344883.5</v>
      </c>
      <c r="D115">
        <v>17965</v>
      </c>
      <c r="E115">
        <v>1402541.5</v>
      </c>
      <c r="F115">
        <v>78.070777000000007</v>
      </c>
      <c r="G115">
        <v>49.92</v>
      </c>
      <c r="H115">
        <v>28.150777000000001</v>
      </c>
      <c r="I115">
        <v>1.5639179999999999</v>
      </c>
      <c r="J115">
        <v>0</v>
      </c>
      <c r="K115">
        <v>0</v>
      </c>
      <c r="L115">
        <v>386</v>
      </c>
      <c r="M115">
        <v>-57658</v>
      </c>
      <c r="N115">
        <v>2.1034280000000001</v>
      </c>
      <c r="O115">
        <v>323</v>
      </c>
      <c r="P115">
        <v>1.760122</v>
      </c>
      <c r="Q115" t="s">
        <v>43</v>
      </c>
      <c r="R115" t="s">
        <v>43</v>
      </c>
      <c r="S115" t="s">
        <v>43</v>
      </c>
    </row>
    <row r="116" spans="1:19">
      <c r="A116">
        <v>1081</v>
      </c>
      <c r="B116">
        <v>18307</v>
      </c>
      <c r="C116">
        <v>793379.9</v>
      </c>
      <c r="D116">
        <v>14812</v>
      </c>
      <c r="E116">
        <v>1082500.8999999999</v>
      </c>
      <c r="F116">
        <v>73.082695999999999</v>
      </c>
      <c r="G116">
        <v>62.085000000000001</v>
      </c>
      <c r="H116">
        <v>10.997695999999999</v>
      </c>
      <c r="I116">
        <v>1.1771389999999999</v>
      </c>
      <c r="J116">
        <v>0</v>
      </c>
      <c r="K116">
        <v>0</v>
      </c>
      <c r="L116">
        <v>3495</v>
      </c>
      <c r="M116">
        <v>-289121</v>
      </c>
      <c r="N116">
        <v>19.091058</v>
      </c>
      <c r="O116">
        <v>195</v>
      </c>
      <c r="P116">
        <v>1.0651660000000001</v>
      </c>
      <c r="Q116" t="s">
        <v>43</v>
      </c>
      <c r="R116" t="s">
        <v>43</v>
      </c>
      <c r="S116" t="s">
        <v>43</v>
      </c>
    </row>
    <row r="117" spans="1:19">
      <c r="A117">
        <v>476</v>
      </c>
      <c r="B117">
        <v>18264</v>
      </c>
      <c r="C117">
        <v>626505.6</v>
      </c>
      <c r="D117">
        <v>14708</v>
      </c>
      <c r="E117">
        <v>903208.9</v>
      </c>
      <c r="F117">
        <v>61.409362000000002</v>
      </c>
      <c r="G117">
        <v>59.844999999999999</v>
      </c>
      <c r="H117">
        <v>1.564362</v>
      </c>
      <c r="I117">
        <v>1.0261400000000001</v>
      </c>
      <c r="J117">
        <v>0</v>
      </c>
      <c r="K117">
        <v>0</v>
      </c>
      <c r="L117">
        <v>3556</v>
      </c>
      <c r="M117">
        <v>-276703.3</v>
      </c>
      <c r="N117">
        <v>19.469995999999998</v>
      </c>
      <c r="O117">
        <v>741</v>
      </c>
      <c r="P117">
        <v>4.0571619999999999</v>
      </c>
      <c r="Q117" t="s">
        <v>43</v>
      </c>
      <c r="R117" t="s">
        <v>43</v>
      </c>
      <c r="S117" t="s">
        <v>43</v>
      </c>
    </row>
    <row r="118" spans="1:19">
      <c r="A118">
        <v>1066</v>
      </c>
      <c r="B118">
        <v>18250</v>
      </c>
      <c r="C118">
        <v>1402519.67</v>
      </c>
      <c r="D118">
        <v>18137</v>
      </c>
      <c r="E118">
        <v>1428815.67</v>
      </c>
      <c r="F118">
        <v>78.779051999999993</v>
      </c>
      <c r="G118">
        <v>80</v>
      </c>
      <c r="H118">
        <v>-1.2209479999999999</v>
      </c>
      <c r="I118">
        <v>0.984738</v>
      </c>
      <c r="J118">
        <v>1</v>
      </c>
      <c r="K118">
        <v>5.4790000000000004E-3</v>
      </c>
      <c r="L118">
        <v>112</v>
      </c>
      <c r="M118">
        <v>-26296</v>
      </c>
      <c r="N118">
        <v>0.61369899999999999</v>
      </c>
      <c r="O118">
        <v>485</v>
      </c>
      <c r="P118">
        <v>2.6575340000000001</v>
      </c>
      <c r="Q118" t="s">
        <v>43</v>
      </c>
      <c r="R118" t="s">
        <v>43</v>
      </c>
      <c r="S118" t="s">
        <v>43</v>
      </c>
    </row>
    <row r="119" spans="1:19">
      <c r="A119">
        <v>1664</v>
      </c>
      <c r="B119">
        <v>18237</v>
      </c>
      <c r="C119">
        <v>434717.63</v>
      </c>
      <c r="D119">
        <v>17651</v>
      </c>
      <c r="E119">
        <v>499535.63</v>
      </c>
      <c r="F119">
        <v>28.300699000000002</v>
      </c>
      <c r="G119">
        <v>4</v>
      </c>
      <c r="H119">
        <v>24.300699000000002</v>
      </c>
      <c r="I119">
        <v>7.0751749999999998</v>
      </c>
      <c r="J119">
        <v>0</v>
      </c>
      <c r="K119">
        <v>0</v>
      </c>
      <c r="L119">
        <v>586</v>
      </c>
      <c r="M119">
        <v>-64818</v>
      </c>
      <c r="N119">
        <v>3.2132480000000001</v>
      </c>
      <c r="O119">
        <v>199</v>
      </c>
      <c r="P119">
        <v>1.091188</v>
      </c>
      <c r="Q119" t="s">
        <v>43</v>
      </c>
      <c r="R119" t="s">
        <v>43</v>
      </c>
      <c r="S119" t="s">
        <v>44</v>
      </c>
    </row>
    <row r="120" spans="1:19">
      <c r="A120">
        <v>1759</v>
      </c>
      <c r="B120">
        <v>18236</v>
      </c>
      <c r="C120">
        <v>560718.28</v>
      </c>
      <c r="D120">
        <v>17591</v>
      </c>
      <c r="E120">
        <v>627001.28</v>
      </c>
      <c r="F120">
        <v>35.643298999999999</v>
      </c>
      <c r="G120">
        <v>16.14</v>
      </c>
      <c r="H120">
        <v>19.503298999999998</v>
      </c>
      <c r="I120">
        <v>2.208383</v>
      </c>
      <c r="J120">
        <v>0</v>
      </c>
      <c r="K120">
        <v>0</v>
      </c>
      <c r="L120">
        <v>645</v>
      </c>
      <c r="M120">
        <v>-66283</v>
      </c>
      <c r="N120">
        <v>3.5369600000000001</v>
      </c>
      <c r="O120">
        <v>212</v>
      </c>
      <c r="P120">
        <v>1.162536</v>
      </c>
      <c r="Q120" t="s">
        <v>43</v>
      </c>
      <c r="R120" t="s">
        <v>43</v>
      </c>
      <c r="S120" t="s">
        <v>43</v>
      </c>
    </row>
    <row r="121" spans="1:19">
      <c r="A121">
        <v>1818</v>
      </c>
      <c r="B121">
        <v>18213</v>
      </c>
      <c r="C121">
        <v>917270.13</v>
      </c>
      <c r="D121">
        <v>18079</v>
      </c>
      <c r="E121">
        <v>952452.33</v>
      </c>
      <c r="F121">
        <v>52.682799000000003</v>
      </c>
      <c r="G121">
        <v>29.42</v>
      </c>
      <c r="H121">
        <v>23.262799000000001</v>
      </c>
      <c r="I121">
        <v>1.7907139999999999</v>
      </c>
      <c r="J121">
        <v>0</v>
      </c>
      <c r="K121">
        <v>0</v>
      </c>
      <c r="L121">
        <v>134</v>
      </c>
      <c r="M121">
        <v>-35182.199999999997</v>
      </c>
      <c r="N121">
        <v>0.735738</v>
      </c>
      <c r="O121">
        <v>186</v>
      </c>
      <c r="P121">
        <v>1.0212490000000001</v>
      </c>
      <c r="Q121" t="s">
        <v>43</v>
      </c>
      <c r="R121" t="s">
        <v>43</v>
      </c>
      <c r="S121" t="s">
        <v>43</v>
      </c>
    </row>
    <row r="122" spans="1:19">
      <c r="A122">
        <v>1703</v>
      </c>
      <c r="B122">
        <v>18199</v>
      </c>
      <c r="C122">
        <v>738633.9</v>
      </c>
      <c r="D122">
        <v>17630</v>
      </c>
      <c r="E122">
        <v>800338.9</v>
      </c>
      <c r="F122">
        <v>45.396420999999997</v>
      </c>
      <c r="G122">
        <v>23.305</v>
      </c>
      <c r="H122">
        <v>22.091421</v>
      </c>
      <c r="I122">
        <v>1.947926</v>
      </c>
      <c r="J122">
        <v>0</v>
      </c>
      <c r="K122">
        <v>0</v>
      </c>
      <c r="L122">
        <v>569</v>
      </c>
      <c r="M122">
        <v>-61705</v>
      </c>
      <c r="N122">
        <v>3.1265450000000001</v>
      </c>
      <c r="O122">
        <v>150</v>
      </c>
      <c r="P122">
        <v>0.82422099999999998</v>
      </c>
      <c r="Q122" t="s">
        <v>43</v>
      </c>
      <c r="R122" t="s">
        <v>43</v>
      </c>
      <c r="S122" t="s">
        <v>43</v>
      </c>
    </row>
    <row r="123" spans="1:19">
      <c r="A123">
        <v>1435</v>
      </c>
      <c r="B123">
        <v>18189</v>
      </c>
      <c r="C123">
        <v>758656.37</v>
      </c>
      <c r="D123">
        <v>17564</v>
      </c>
      <c r="E123">
        <v>829015.61</v>
      </c>
      <c r="F123">
        <v>47.199705000000002</v>
      </c>
      <c r="G123">
        <v>14.82</v>
      </c>
      <c r="H123">
        <v>32.379705000000001</v>
      </c>
      <c r="I123">
        <v>3.1848649999999998</v>
      </c>
      <c r="J123">
        <v>0</v>
      </c>
      <c r="K123">
        <v>0</v>
      </c>
      <c r="L123">
        <v>625</v>
      </c>
      <c r="M123">
        <v>-70359.240000000005</v>
      </c>
      <c r="N123">
        <v>3.4361429999999999</v>
      </c>
      <c r="O123">
        <v>249</v>
      </c>
      <c r="P123">
        <v>1.368959</v>
      </c>
      <c r="Q123" t="s">
        <v>43</v>
      </c>
      <c r="R123" t="s">
        <v>43</v>
      </c>
      <c r="S123" t="s">
        <v>43</v>
      </c>
    </row>
    <row r="124" spans="1:19">
      <c r="A124">
        <v>1369</v>
      </c>
      <c r="B124">
        <v>18175</v>
      </c>
      <c r="C124">
        <v>434577.65</v>
      </c>
      <c r="D124">
        <v>17598</v>
      </c>
      <c r="E124">
        <v>491540.65</v>
      </c>
      <c r="F124">
        <v>27.931619999999999</v>
      </c>
      <c r="G124">
        <v>13.635</v>
      </c>
      <c r="H124">
        <v>14.296620000000001</v>
      </c>
      <c r="I124">
        <v>2.048524</v>
      </c>
      <c r="J124">
        <v>0</v>
      </c>
      <c r="K124">
        <v>0</v>
      </c>
      <c r="L124">
        <v>577</v>
      </c>
      <c r="M124">
        <v>-56963</v>
      </c>
      <c r="N124">
        <v>3.1746910000000002</v>
      </c>
      <c r="O124">
        <v>240</v>
      </c>
      <c r="P124">
        <v>1.320495</v>
      </c>
      <c r="Q124" t="s">
        <v>43</v>
      </c>
      <c r="R124" t="s">
        <v>43</v>
      </c>
      <c r="S124" t="s">
        <v>43</v>
      </c>
    </row>
    <row r="125" spans="1:19">
      <c r="A125">
        <v>1448</v>
      </c>
      <c r="B125">
        <v>18134</v>
      </c>
      <c r="C125">
        <v>665447.74</v>
      </c>
      <c r="D125">
        <v>17588</v>
      </c>
      <c r="E125">
        <v>715730.74</v>
      </c>
      <c r="F125">
        <v>40.694265000000001</v>
      </c>
      <c r="G125">
        <v>35.450000000000003</v>
      </c>
      <c r="H125">
        <v>5.2442650000000004</v>
      </c>
      <c r="I125">
        <v>1.147934</v>
      </c>
      <c r="J125">
        <v>0</v>
      </c>
      <c r="K125">
        <v>0</v>
      </c>
      <c r="L125">
        <v>546</v>
      </c>
      <c r="M125">
        <v>-50283</v>
      </c>
      <c r="N125">
        <v>3.0109189999999999</v>
      </c>
      <c r="O125">
        <v>376</v>
      </c>
      <c r="P125">
        <v>2.0734530000000002</v>
      </c>
      <c r="Q125" t="s">
        <v>43</v>
      </c>
      <c r="R125" t="s">
        <v>43</v>
      </c>
      <c r="S125" t="s">
        <v>43</v>
      </c>
    </row>
    <row r="126" spans="1:19">
      <c r="A126">
        <v>1529</v>
      </c>
      <c r="B126">
        <v>18126</v>
      </c>
      <c r="C126">
        <v>627542.18000000005</v>
      </c>
      <c r="D126">
        <v>17541</v>
      </c>
      <c r="E126">
        <v>688762.18</v>
      </c>
      <c r="F126">
        <v>39.265844999999999</v>
      </c>
      <c r="G126">
        <v>22.84</v>
      </c>
      <c r="H126">
        <v>16.425844999999999</v>
      </c>
      <c r="I126">
        <v>1.7191700000000001</v>
      </c>
      <c r="J126">
        <v>0</v>
      </c>
      <c r="K126">
        <v>0</v>
      </c>
      <c r="L126">
        <v>585</v>
      </c>
      <c r="M126">
        <v>-61220</v>
      </c>
      <c r="N126">
        <v>3.2274080000000001</v>
      </c>
      <c r="O126">
        <v>183</v>
      </c>
      <c r="P126">
        <v>1.0095989999999999</v>
      </c>
      <c r="Q126" t="s">
        <v>43</v>
      </c>
      <c r="R126" t="s">
        <v>43</v>
      </c>
      <c r="S126" t="s">
        <v>43</v>
      </c>
    </row>
    <row r="127" spans="1:19">
      <c r="A127">
        <v>137</v>
      </c>
      <c r="B127">
        <v>18091</v>
      </c>
      <c r="C127">
        <v>942226.18</v>
      </c>
      <c r="D127">
        <v>17889</v>
      </c>
      <c r="E127">
        <v>974985.13</v>
      </c>
      <c r="F127">
        <v>54.501936000000001</v>
      </c>
      <c r="G127">
        <v>53.02</v>
      </c>
      <c r="H127">
        <v>1.4819359999999999</v>
      </c>
      <c r="I127">
        <v>1.0279510000000001</v>
      </c>
      <c r="J127">
        <v>0</v>
      </c>
      <c r="K127">
        <v>0</v>
      </c>
      <c r="L127">
        <v>202</v>
      </c>
      <c r="M127">
        <v>-32758.95</v>
      </c>
      <c r="N127">
        <v>1.1165769999999999</v>
      </c>
      <c r="O127">
        <v>320</v>
      </c>
      <c r="P127">
        <v>1.7688349999999999</v>
      </c>
      <c r="Q127" t="s">
        <v>43</v>
      </c>
      <c r="R127" t="s">
        <v>43</v>
      </c>
      <c r="S127" t="s">
        <v>43</v>
      </c>
    </row>
    <row r="128" spans="1:19">
      <c r="A128">
        <v>1799</v>
      </c>
      <c r="B128">
        <v>18073</v>
      </c>
      <c r="C128">
        <v>711810.14</v>
      </c>
      <c r="D128">
        <v>17429</v>
      </c>
      <c r="E128">
        <v>787869.14</v>
      </c>
      <c r="F128">
        <v>45.204495000000001</v>
      </c>
      <c r="G128">
        <v>30.08</v>
      </c>
      <c r="H128">
        <v>15.124495</v>
      </c>
      <c r="I128">
        <v>1.5028090000000001</v>
      </c>
      <c r="J128">
        <v>0</v>
      </c>
      <c r="K128">
        <v>0</v>
      </c>
      <c r="L128">
        <v>644</v>
      </c>
      <c r="M128">
        <v>-76059</v>
      </c>
      <c r="N128">
        <v>3.5633270000000001</v>
      </c>
      <c r="O128">
        <v>191</v>
      </c>
      <c r="P128">
        <v>1.0568249999999999</v>
      </c>
      <c r="Q128" t="s">
        <v>43</v>
      </c>
      <c r="R128" t="s">
        <v>43</v>
      </c>
      <c r="S128" t="s">
        <v>43</v>
      </c>
    </row>
    <row r="129" spans="1:19">
      <c r="A129">
        <v>1166</v>
      </c>
      <c r="B129">
        <v>18016</v>
      </c>
      <c r="C129">
        <v>399671.5</v>
      </c>
      <c r="D129">
        <v>14593</v>
      </c>
      <c r="E129">
        <v>667478.5</v>
      </c>
      <c r="F129">
        <v>45.739635</v>
      </c>
      <c r="G129">
        <v>24.49</v>
      </c>
      <c r="H129">
        <v>21.249635000000001</v>
      </c>
      <c r="I129">
        <v>1.867686</v>
      </c>
      <c r="J129">
        <v>0</v>
      </c>
      <c r="K129">
        <v>0</v>
      </c>
      <c r="L129">
        <v>3423</v>
      </c>
      <c r="M129">
        <v>-267807</v>
      </c>
      <c r="N129">
        <v>18.999777999999999</v>
      </c>
      <c r="O129">
        <v>202</v>
      </c>
      <c r="P129">
        <v>1.1212260000000001</v>
      </c>
      <c r="Q129" t="s">
        <v>43</v>
      </c>
      <c r="R129" t="s">
        <v>43</v>
      </c>
      <c r="S129" t="s">
        <v>43</v>
      </c>
    </row>
    <row r="130" spans="1:19">
      <c r="A130">
        <v>254</v>
      </c>
      <c r="B130">
        <v>18011</v>
      </c>
      <c r="C130">
        <v>1013481.36</v>
      </c>
      <c r="D130">
        <v>17611</v>
      </c>
      <c r="E130">
        <v>1068188.3600000001</v>
      </c>
      <c r="F130">
        <v>60.654611000000003</v>
      </c>
      <c r="G130">
        <v>52.53</v>
      </c>
      <c r="H130">
        <v>8.1246109999999998</v>
      </c>
      <c r="I130">
        <v>1.154666</v>
      </c>
      <c r="J130">
        <v>2</v>
      </c>
      <c r="K130">
        <v>1.1103999999999999E-2</v>
      </c>
      <c r="L130">
        <v>398</v>
      </c>
      <c r="M130">
        <v>-54707</v>
      </c>
      <c r="N130">
        <v>2.2097609999999999</v>
      </c>
      <c r="O130">
        <v>228</v>
      </c>
      <c r="P130">
        <v>1.2658929999999999</v>
      </c>
      <c r="Q130" t="s">
        <v>43</v>
      </c>
      <c r="R130" t="s">
        <v>43</v>
      </c>
      <c r="S130" t="s">
        <v>43</v>
      </c>
    </row>
    <row r="131" spans="1:19">
      <c r="A131">
        <v>1314</v>
      </c>
      <c r="B131">
        <v>17958</v>
      </c>
      <c r="C131">
        <v>693665.75</v>
      </c>
      <c r="D131">
        <v>17391</v>
      </c>
      <c r="E131">
        <v>749170.38</v>
      </c>
      <c r="F131">
        <v>43.078051000000002</v>
      </c>
      <c r="G131">
        <v>43.38</v>
      </c>
      <c r="H131">
        <v>-0.30194900000000002</v>
      </c>
      <c r="I131">
        <v>0.99303900000000001</v>
      </c>
      <c r="J131">
        <v>0</v>
      </c>
      <c r="K131">
        <v>0</v>
      </c>
      <c r="L131">
        <v>567</v>
      </c>
      <c r="M131">
        <v>-55504.63</v>
      </c>
      <c r="N131">
        <v>3.1573669999999998</v>
      </c>
      <c r="O131">
        <v>289</v>
      </c>
      <c r="P131">
        <v>1.6093109999999999</v>
      </c>
      <c r="Q131" t="s">
        <v>43</v>
      </c>
      <c r="R131" t="s">
        <v>43</v>
      </c>
      <c r="S131" t="s">
        <v>43</v>
      </c>
    </row>
    <row r="132" spans="1:19">
      <c r="A132">
        <v>566</v>
      </c>
      <c r="B132">
        <v>17918</v>
      </c>
      <c r="C132">
        <v>628170.25</v>
      </c>
      <c r="D132">
        <v>17630</v>
      </c>
      <c r="E132">
        <v>658074.25</v>
      </c>
      <c r="F132">
        <v>37.326957</v>
      </c>
      <c r="G132">
        <v>17.75</v>
      </c>
      <c r="H132">
        <v>19.576957</v>
      </c>
      <c r="I132">
        <v>2.1029270000000002</v>
      </c>
      <c r="J132">
        <v>0</v>
      </c>
      <c r="K132">
        <v>0</v>
      </c>
      <c r="L132">
        <v>288</v>
      </c>
      <c r="M132">
        <v>-29904</v>
      </c>
      <c r="N132">
        <v>1.6073219999999999</v>
      </c>
      <c r="O132">
        <v>346</v>
      </c>
      <c r="P132">
        <v>1.931019</v>
      </c>
      <c r="Q132" t="s">
        <v>43</v>
      </c>
      <c r="R132" t="s">
        <v>43</v>
      </c>
      <c r="S132" t="s">
        <v>43</v>
      </c>
    </row>
    <row r="133" spans="1:19">
      <c r="A133">
        <v>303</v>
      </c>
      <c r="B133">
        <v>17912</v>
      </c>
      <c r="C133">
        <v>1304581.18</v>
      </c>
      <c r="D133">
        <v>17355</v>
      </c>
      <c r="E133">
        <v>1353728.18</v>
      </c>
      <c r="F133">
        <v>78.002200000000002</v>
      </c>
      <c r="G133">
        <v>76.67</v>
      </c>
      <c r="H133">
        <v>1.3322000000000001</v>
      </c>
      <c r="I133">
        <v>1.0173760000000001</v>
      </c>
      <c r="J133">
        <v>0</v>
      </c>
      <c r="K133">
        <v>0</v>
      </c>
      <c r="L133">
        <v>557</v>
      </c>
      <c r="M133">
        <v>-49147</v>
      </c>
      <c r="N133">
        <v>3.1096469999999998</v>
      </c>
      <c r="O133">
        <v>226</v>
      </c>
      <c r="P133">
        <v>1.2617240000000001</v>
      </c>
      <c r="Q133" t="s">
        <v>43</v>
      </c>
      <c r="R133" t="s">
        <v>43</v>
      </c>
      <c r="S133" t="s">
        <v>43</v>
      </c>
    </row>
    <row r="134" spans="1:19">
      <c r="A134">
        <v>356</v>
      </c>
      <c r="B134">
        <v>17871</v>
      </c>
      <c r="C134">
        <v>729005.56</v>
      </c>
      <c r="D134">
        <v>17760</v>
      </c>
      <c r="E134">
        <v>752956.56</v>
      </c>
      <c r="F134">
        <v>42.396203</v>
      </c>
      <c r="G134">
        <v>38.14</v>
      </c>
      <c r="H134">
        <v>4.2562030000000002</v>
      </c>
      <c r="I134">
        <v>1.111594</v>
      </c>
      <c r="J134">
        <v>0</v>
      </c>
      <c r="K134">
        <v>0</v>
      </c>
      <c r="L134">
        <v>111</v>
      </c>
      <c r="M134">
        <v>-23951</v>
      </c>
      <c r="N134">
        <v>0.62111799999999995</v>
      </c>
      <c r="O134">
        <v>241</v>
      </c>
      <c r="P134">
        <v>1.348554</v>
      </c>
      <c r="Q134" t="s">
        <v>43</v>
      </c>
      <c r="R134" t="s">
        <v>43</v>
      </c>
      <c r="S134" t="s">
        <v>43</v>
      </c>
    </row>
    <row r="135" spans="1:19">
      <c r="A135">
        <v>1786</v>
      </c>
      <c r="B135">
        <v>17795</v>
      </c>
      <c r="C135">
        <v>357654.76</v>
      </c>
      <c r="D135">
        <v>17222</v>
      </c>
      <c r="E135">
        <v>409056.76</v>
      </c>
      <c r="F135">
        <v>23.751988999999998</v>
      </c>
      <c r="G135">
        <v>13.44</v>
      </c>
      <c r="H135">
        <v>10.311989000000001</v>
      </c>
      <c r="I135">
        <v>1.767261</v>
      </c>
      <c r="J135">
        <v>1</v>
      </c>
      <c r="K135">
        <v>5.62E-3</v>
      </c>
      <c r="L135">
        <v>572</v>
      </c>
      <c r="M135">
        <v>-51402</v>
      </c>
      <c r="N135">
        <v>3.2143860000000002</v>
      </c>
      <c r="O135">
        <v>161</v>
      </c>
      <c r="P135">
        <v>0.90474900000000003</v>
      </c>
      <c r="Q135" t="s">
        <v>43</v>
      </c>
      <c r="R135" t="s">
        <v>43</v>
      </c>
      <c r="S135" t="s">
        <v>43</v>
      </c>
    </row>
    <row r="136" spans="1:19">
      <c r="A136">
        <v>779</v>
      </c>
      <c r="B136">
        <v>17778</v>
      </c>
      <c r="C136">
        <v>774311.12</v>
      </c>
      <c r="D136">
        <v>17419</v>
      </c>
      <c r="E136">
        <v>822157.12</v>
      </c>
      <c r="F136">
        <v>47.198869999999999</v>
      </c>
      <c r="G136">
        <v>44.36</v>
      </c>
      <c r="H136">
        <v>2.83887</v>
      </c>
      <c r="I136">
        <v>1.0639959999999999</v>
      </c>
      <c r="J136">
        <v>0</v>
      </c>
      <c r="K136">
        <v>0</v>
      </c>
      <c r="L136">
        <v>359</v>
      </c>
      <c r="M136">
        <v>-47846</v>
      </c>
      <c r="N136">
        <v>2.0193500000000002</v>
      </c>
      <c r="O136">
        <v>542</v>
      </c>
      <c r="P136">
        <v>3.0487120000000001</v>
      </c>
      <c r="Q136" t="s">
        <v>43</v>
      </c>
      <c r="R136" t="s">
        <v>43</v>
      </c>
      <c r="S136" t="s">
        <v>43</v>
      </c>
    </row>
    <row r="137" spans="1:19">
      <c r="A137">
        <v>1102</v>
      </c>
      <c r="B137">
        <v>17775</v>
      </c>
      <c r="C137">
        <v>1109536.42</v>
      </c>
      <c r="D137">
        <v>17144</v>
      </c>
      <c r="E137">
        <v>1184967.42</v>
      </c>
      <c r="F137">
        <v>69.118492000000003</v>
      </c>
      <c r="G137">
        <v>22.045000000000002</v>
      </c>
      <c r="H137">
        <v>47.073492000000002</v>
      </c>
      <c r="I137">
        <v>3.1353360000000001</v>
      </c>
      <c r="J137">
        <v>0</v>
      </c>
      <c r="K137">
        <v>0</v>
      </c>
      <c r="L137">
        <v>631</v>
      </c>
      <c r="M137">
        <v>-75431</v>
      </c>
      <c r="N137">
        <v>3.5499299999999998</v>
      </c>
      <c r="O137">
        <v>199</v>
      </c>
      <c r="P137">
        <v>1.11955</v>
      </c>
      <c r="Q137" t="s">
        <v>43</v>
      </c>
      <c r="R137" t="s">
        <v>43</v>
      </c>
      <c r="S137" t="s">
        <v>43</v>
      </c>
    </row>
    <row r="138" spans="1:19">
      <c r="A138">
        <v>1209</v>
      </c>
      <c r="B138">
        <v>17757</v>
      </c>
      <c r="C138">
        <v>1047860.95</v>
      </c>
      <c r="D138">
        <v>17403</v>
      </c>
      <c r="E138">
        <v>1103194.95</v>
      </c>
      <c r="F138">
        <v>63.391078999999998</v>
      </c>
      <c r="G138">
        <v>55.55</v>
      </c>
      <c r="H138">
        <v>7.8410789999999997</v>
      </c>
      <c r="I138">
        <v>1.141154</v>
      </c>
      <c r="J138">
        <v>0</v>
      </c>
      <c r="K138">
        <v>0</v>
      </c>
      <c r="L138">
        <v>354</v>
      </c>
      <c r="M138">
        <v>-55334</v>
      </c>
      <c r="N138">
        <v>1.9935799999999999</v>
      </c>
      <c r="O138">
        <v>229</v>
      </c>
      <c r="P138">
        <v>1.2896319999999999</v>
      </c>
      <c r="Q138" t="s">
        <v>43</v>
      </c>
      <c r="R138" t="s">
        <v>43</v>
      </c>
      <c r="S138" t="s">
        <v>43</v>
      </c>
    </row>
    <row r="139" spans="1:19">
      <c r="A139">
        <v>474</v>
      </c>
      <c r="B139">
        <v>17753</v>
      </c>
      <c r="C139">
        <v>891036.14</v>
      </c>
      <c r="D139">
        <v>17129</v>
      </c>
      <c r="E139">
        <v>961200.88</v>
      </c>
      <c r="F139">
        <v>56.115411000000002</v>
      </c>
      <c r="G139">
        <v>16.45</v>
      </c>
      <c r="H139">
        <v>39.665410999999999</v>
      </c>
      <c r="I139">
        <v>3.4112710000000002</v>
      </c>
      <c r="J139">
        <v>0</v>
      </c>
      <c r="K139">
        <v>0</v>
      </c>
      <c r="L139">
        <v>624</v>
      </c>
      <c r="M139">
        <v>-70164.740000000005</v>
      </c>
      <c r="N139">
        <v>3.5148990000000002</v>
      </c>
      <c r="O139">
        <v>179</v>
      </c>
      <c r="P139">
        <v>1.0082800000000001</v>
      </c>
      <c r="Q139" t="s">
        <v>43</v>
      </c>
      <c r="R139" t="s">
        <v>43</v>
      </c>
      <c r="S139" t="s">
        <v>43</v>
      </c>
    </row>
    <row r="140" spans="1:19">
      <c r="A140">
        <v>17</v>
      </c>
      <c r="B140">
        <v>17719</v>
      </c>
      <c r="C140">
        <v>793586.04</v>
      </c>
      <c r="D140">
        <v>16909</v>
      </c>
      <c r="E140">
        <v>848213.04</v>
      </c>
      <c r="F140">
        <v>50.163406000000002</v>
      </c>
      <c r="G140">
        <v>39.07</v>
      </c>
      <c r="H140">
        <v>11.093406</v>
      </c>
      <c r="I140">
        <v>1.2839370000000001</v>
      </c>
      <c r="J140">
        <v>266</v>
      </c>
      <c r="K140">
        <v>1.5012129999999999</v>
      </c>
      <c r="L140">
        <v>544</v>
      </c>
      <c r="M140">
        <v>-54627</v>
      </c>
      <c r="N140">
        <v>3.0701510000000001</v>
      </c>
      <c r="O140">
        <v>457</v>
      </c>
      <c r="P140">
        <v>2.5791520000000001</v>
      </c>
      <c r="Q140" t="s">
        <v>43</v>
      </c>
      <c r="R140" t="s">
        <v>43</v>
      </c>
      <c r="S140" t="s">
        <v>43</v>
      </c>
    </row>
    <row r="141" spans="1:19">
      <c r="A141">
        <v>1809</v>
      </c>
      <c r="B141">
        <v>17676</v>
      </c>
      <c r="C141">
        <v>668465.22</v>
      </c>
      <c r="D141">
        <v>17096</v>
      </c>
      <c r="E141">
        <v>727287.22</v>
      </c>
      <c r="F141">
        <v>42.541367999999999</v>
      </c>
      <c r="G141">
        <v>21.245000000000001</v>
      </c>
      <c r="H141">
        <v>21.296368000000001</v>
      </c>
      <c r="I141">
        <v>2.002418</v>
      </c>
      <c r="J141">
        <v>0</v>
      </c>
      <c r="K141">
        <v>0</v>
      </c>
      <c r="L141">
        <v>580</v>
      </c>
      <c r="M141">
        <v>-58822</v>
      </c>
      <c r="N141">
        <v>3.281285</v>
      </c>
      <c r="O141">
        <v>173</v>
      </c>
      <c r="P141">
        <v>0.97872800000000004</v>
      </c>
      <c r="Q141" t="s">
        <v>43</v>
      </c>
      <c r="R141" t="s">
        <v>43</v>
      </c>
      <c r="S141" t="s">
        <v>43</v>
      </c>
    </row>
    <row r="142" spans="1:19">
      <c r="A142">
        <v>1293</v>
      </c>
      <c r="B142">
        <v>17670</v>
      </c>
      <c r="C142">
        <v>924100.27</v>
      </c>
      <c r="D142">
        <v>17202</v>
      </c>
      <c r="E142">
        <v>980330.27</v>
      </c>
      <c r="F142">
        <v>56.989319000000002</v>
      </c>
      <c r="G142">
        <v>33.01</v>
      </c>
      <c r="H142">
        <v>23.979319</v>
      </c>
      <c r="I142">
        <v>1.726426</v>
      </c>
      <c r="J142">
        <v>0</v>
      </c>
      <c r="K142">
        <v>0</v>
      </c>
      <c r="L142">
        <v>468</v>
      </c>
      <c r="M142">
        <v>-56230</v>
      </c>
      <c r="N142">
        <v>2.6485569999999998</v>
      </c>
      <c r="O142">
        <v>291</v>
      </c>
      <c r="P142">
        <v>1.6468590000000001</v>
      </c>
      <c r="Q142" t="s">
        <v>43</v>
      </c>
      <c r="R142" t="s">
        <v>43</v>
      </c>
      <c r="S142" t="s">
        <v>43</v>
      </c>
    </row>
    <row r="143" spans="1:19">
      <c r="A143">
        <v>1398</v>
      </c>
      <c r="B143">
        <v>17663</v>
      </c>
      <c r="C143">
        <v>910589.62</v>
      </c>
      <c r="D143">
        <v>17477</v>
      </c>
      <c r="E143">
        <v>940940.62</v>
      </c>
      <c r="F143">
        <v>53.838794999999998</v>
      </c>
      <c r="G143">
        <v>26.1</v>
      </c>
      <c r="H143">
        <v>27.738795</v>
      </c>
      <c r="I143">
        <v>2.062789</v>
      </c>
      <c r="J143">
        <v>0</v>
      </c>
      <c r="K143">
        <v>0</v>
      </c>
      <c r="L143">
        <v>186</v>
      </c>
      <c r="M143">
        <v>-30351</v>
      </c>
      <c r="N143">
        <v>1.0530489999999999</v>
      </c>
      <c r="O143">
        <v>361</v>
      </c>
      <c r="P143">
        <v>2.0438200000000002</v>
      </c>
      <c r="Q143" t="s">
        <v>43</v>
      </c>
      <c r="R143" t="s">
        <v>43</v>
      </c>
      <c r="S143" t="s">
        <v>43</v>
      </c>
    </row>
    <row r="144" spans="1:19">
      <c r="A144">
        <v>1852</v>
      </c>
      <c r="B144">
        <v>17657</v>
      </c>
      <c r="C144">
        <v>708786.22</v>
      </c>
      <c r="D144">
        <v>17034</v>
      </c>
      <c r="E144">
        <v>780478.74</v>
      </c>
      <c r="F144">
        <v>45.818876000000003</v>
      </c>
      <c r="G144">
        <v>18.84</v>
      </c>
      <c r="H144">
        <v>26.978876</v>
      </c>
      <c r="I144">
        <v>2.4319999999999999</v>
      </c>
      <c r="J144">
        <v>0</v>
      </c>
      <c r="K144">
        <v>0</v>
      </c>
      <c r="L144">
        <v>623</v>
      </c>
      <c r="M144">
        <v>-71692.52</v>
      </c>
      <c r="N144">
        <v>3.528346</v>
      </c>
      <c r="O144">
        <v>197</v>
      </c>
      <c r="P144">
        <v>1.1157049999999999</v>
      </c>
      <c r="Q144" t="s">
        <v>43</v>
      </c>
      <c r="R144" t="s">
        <v>43</v>
      </c>
      <c r="S144" t="s">
        <v>43</v>
      </c>
    </row>
    <row r="145" spans="1:19">
      <c r="A145">
        <v>1127</v>
      </c>
      <c r="B145">
        <v>17574</v>
      </c>
      <c r="C145">
        <v>575438.37</v>
      </c>
      <c r="D145">
        <v>17271</v>
      </c>
      <c r="E145">
        <v>613557.31000000006</v>
      </c>
      <c r="F145">
        <v>35.525292</v>
      </c>
      <c r="G145">
        <v>23.8</v>
      </c>
      <c r="H145">
        <v>11.725292</v>
      </c>
      <c r="I145">
        <v>1.492659</v>
      </c>
      <c r="J145">
        <v>0</v>
      </c>
      <c r="K145">
        <v>0</v>
      </c>
      <c r="L145">
        <v>303</v>
      </c>
      <c r="M145">
        <v>-38118.94</v>
      </c>
      <c r="N145">
        <v>1.7241379999999999</v>
      </c>
      <c r="O145">
        <v>297</v>
      </c>
      <c r="P145">
        <v>1.689997</v>
      </c>
      <c r="Q145" t="s">
        <v>43</v>
      </c>
      <c r="R145" t="s">
        <v>43</v>
      </c>
      <c r="S145" t="s">
        <v>43</v>
      </c>
    </row>
    <row r="146" spans="1:19">
      <c r="A146">
        <v>1437</v>
      </c>
      <c r="B146">
        <v>17570</v>
      </c>
      <c r="C146">
        <v>364996.5</v>
      </c>
      <c r="D146">
        <v>17232</v>
      </c>
      <c r="E146">
        <v>409250.5</v>
      </c>
      <c r="F146">
        <v>23.749448999999998</v>
      </c>
      <c r="G146">
        <v>4.0599999999999996</v>
      </c>
      <c r="H146">
        <v>19.689449</v>
      </c>
      <c r="I146">
        <v>5.8496180000000004</v>
      </c>
      <c r="J146">
        <v>0</v>
      </c>
      <c r="K146">
        <v>0</v>
      </c>
      <c r="L146">
        <v>338</v>
      </c>
      <c r="M146">
        <v>-44254</v>
      </c>
      <c r="N146">
        <v>1.9237340000000001</v>
      </c>
      <c r="O146">
        <v>206</v>
      </c>
      <c r="P146">
        <v>1.172453</v>
      </c>
      <c r="Q146" t="s">
        <v>43</v>
      </c>
      <c r="R146" t="s">
        <v>43</v>
      </c>
      <c r="S146" t="s">
        <v>44</v>
      </c>
    </row>
    <row r="147" spans="1:19">
      <c r="A147">
        <v>171</v>
      </c>
      <c r="B147">
        <v>17519</v>
      </c>
      <c r="C147">
        <v>848275.91</v>
      </c>
      <c r="D147">
        <v>14033</v>
      </c>
      <c r="E147">
        <v>1127153.1200000001</v>
      </c>
      <c r="F147">
        <v>80.321607999999998</v>
      </c>
      <c r="G147">
        <v>72</v>
      </c>
      <c r="H147">
        <v>8.3216079999999994</v>
      </c>
      <c r="I147">
        <v>1.115578</v>
      </c>
      <c r="J147">
        <v>0</v>
      </c>
      <c r="K147">
        <v>0</v>
      </c>
      <c r="L147">
        <v>3486</v>
      </c>
      <c r="M147">
        <v>-278877.21000000002</v>
      </c>
      <c r="N147">
        <v>19.898396000000002</v>
      </c>
      <c r="O147">
        <v>436</v>
      </c>
      <c r="P147">
        <v>2.4887269999999999</v>
      </c>
      <c r="Q147" t="s">
        <v>43</v>
      </c>
      <c r="R147" t="s">
        <v>43</v>
      </c>
      <c r="S147" t="s">
        <v>43</v>
      </c>
    </row>
    <row r="148" spans="1:19">
      <c r="A148">
        <v>1817</v>
      </c>
      <c r="B148">
        <v>17510</v>
      </c>
      <c r="C148">
        <v>1037401.69</v>
      </c>
      <c r="D148">
        <v>16885</v>
      </c>
      <c r="E148">
        <v>1100614.69</v>
      </c>
      <c r="F148">
        <v>65.182984000000005</v>
      </c>
      <c r="G148">
        <v>30.86</v>
      </c>
      <c r="H148">
        <v>34.322983999999998</v>
      </c>
      <c r="I148">
        <v>2.1122160000000001</v>
      </c>
      <c r="J148">
        <v>0</v>
      </c>
      <c r="K148">
        <v>0</v>
      </c>
      <c r="L148">
        <v>625</v>
      </c>
      <c r="M148">
        <v>-63213</v>
      </c>
      <c r="N148">
        <v>3.5693890000000001</v>
      </c>
      <c r="O148">
        <v>238</v>
      </c>
      <c r="P148">
        <v>1.3592230000000001</v>
      </c>
      <c r="Q148" t="s">
        <v>43</v>
      </c>
      <c r="R148" t="s">
        <v>43</v>
      </c>
      <c r="S148" t="s">
        <v>43</v>
      </c>
    </row>
    <row r="149" spans="1:19">
      <c r="A149">
        <v>871</v>
      </c>
      <c r="B149">
        <v>17341</v>
      </c>
      <c r="C149">
        <v>534569.56000000006</v>
      </c>
      <c r="D149">
        <v>16798</v>
      </c>
      <c r="E149">
        <v>578653.67000000004</v>
      </c>
      <c r="F149">
        <v>34.447772000000001</v>
      </c>
      <c r="G149">
        <v>12.225</v>
      </c>
      <c r="H149">
        <v>22.222771999999999</v>
      </c>
      <c r="I149">
        <v>2.8178139999999998</v>
      </c>
      <c r="J149">
        <v>0</v>
      </c>
      <c r="K149">
        <v>0</v>
      </c>
      <c r="L149">
        <v>543</v>
      </c>
      <c r="M149">
        <v>-44084.11</v>
      </c>
      <c r="N149">
        <v>3.1313070000000001</v>
      </c>
      <c r="O149">
        <v>284</v>
      </c>
      <c r="P149">
        <v>1.637737</v>
      </c>
      <c r="Q149" t="s">
        <v>43</v>
      </c>
      <c r="R149" t="s">
        <v>43</v>
      </c>
      <c r="S149" t="s">
        <v>43</v>
      </c>
    </row>
    <row r="150" spans="1:19">
      <c r="A150">
        <v>1096</v>
      </c>
      <c r="B150">
        <v>17279</v>
      </c>
      <c r="C150">
        <v>785378.88</v>
      </c>
      <c r="D150">
        <v>16933</v>
      </c>
      <c r="E150">
        <v>828039.88</v>
      </c>
      <c r="F150">
        <v>48.900956000000001</v>
      </c>
      <c r="G150">
        <v>38.33</v>
      </c>
      <c r="H150">
        <v>10.570956000000001</v>
      </c>
      <c r="I150">
        <v>1.2757879999999999</v>
      </c>
      <c r="J150">
        <v>0</v>
      </c>
      <c r="K150">
        <v>0</v>
      </c>
      <c r="L150">
        <v>346</v>
      </c>
      <c r="M150">
        <v>-42661</v>
      </c>
      <c r="N150">
        <v>2.0024310000000001</v>
      </c>
      <c r="O150">
        <v>340</v>
      </c>
      <c r="P150">
        <v>1.967706</v>
      </c>
      <c r="Q150" t="s">
        <v>43</v>
      </c>
      <c r="R150" t="s">
        <v>43</v>
      </c>
      <c r="S150" t="s">
        <v>43</v>
      </c>
    </row>
    <row r="151" spans="1:19">
      <c r="A151">
        <v>323</v>
      </c>
      <c r="B151">
        <v>17202</v>
      </c>
      <c r="C151">
        <v>339381.36</v>
      </c>
      <c r="D151">
        <v>13846</v>
      </c>
      <c r="E151">
        <v>596379.36</v>
      </c>
      <c r="F151">
        <v>43.072321000000002</v>
      </c>
      <c r="G151">
        <v>36.270000000000003</v>
      </c>
      <c r="H151">
        <v>6.8023210000000001</v>
      </c>
      <c r="I151">
        <v>1.1875469999999999</v>
      </c>
      <c r="J151">
        <v>0</v>
      </c>
      <c r="K151">
        <v>0</v>
      </c>
      <c r="L151">
        <v>3356</v>
      </c>
      <c r="M151">
        <v>-256998</v>
      </c>
      <c r="N151">
        <v>19.509359</v>
      </c>
      <c r="O151">
        <v>201</v>
      </c>
      <c r="P151">
        <v>1.168469</v>
      </c>
      <c r="Q151" t="s">
        <v>43</v>
      </c>
      <c r="R151" t="s">
        <v>43</v>
      </c>
      <c r="S151" t="s">
        <v>43</v>
      </c>
    </row>
    <row r="152" spans="1:19">
      <c r="A152">
        <v>973</v>
      </c>
      <c r="B152">
        <v>17176</v>
      </c>
      <c r="C152">
        <v>315627.7</v>
      </c>
      <c r="D152">
        <v>16633</v>
      </c>
      <c r="E152">
        <v>361236.7</v>
      </c>
      <c r="F152">
        <v>21.718073</v>
      </c>
      <c r="G152">
        <v>12.31</v>
      </c>
      <c r="H152">
        <v>9.4080729999999999</v>
      </c>
      <c r="I152">
        <v>1.7642629999999999</v>
      </c>
      <c r="J152">
        <v>0</v>
      </c>
      <c r="K152">
        <v>0</v>
      </c>
      <c r="L152">
        <v>543</v>
      </c>
      <c r="M152">
        <v>-45609</v>
      </c>
      <c r="N152">
        <v>3.1613880000000001</v>
      </c>
      <c r="O152">
        <v>172</v>
      </c>
      <c r="P152">
        <v>1.0013970000000001</v>
      </c>
      <c r="Q152" t="s">
        <v>43</v>
      </c>
      <c r="R152" t="s">
        <v>43</v>
      </c>
      <c r="S152" t="s">
        <v>43</v>
      </c>
    </row>
    <row r="153" spans="1:19">
      <c r="A153">
        <v>1712</v>
      </c>
      <c r="B153">
        <v>17173</v>
      </c>
      <c r="C153">
        <v>592750.61</v>
      </c>
      <c r="D153">
        <v>16533</v>
      </c>
      <c r="E153">
        <v>656725.61</v>
      </c>
      <c r="F153">
        <v>39.722107999999999</v>
      </c>
      <c r="G153">
        <v>25.85</v>
      </c>
      <c r="H153">
        <v>13.872108000000001</v>
      </c>
      <c r="I153">
        <v>1.5366390000000001</v>
      </c>
      <c r="J153">
        <v>0</v>
      </c>
      <c r="K153">
        <v>0</v>
      </c>
      <c r="L153">
        <v>640</v>
      </c>
      <c r="M153">
        <v>-63975</v>
      </c>
      <c r="N153">
        <v>3.7267800000000002</v>
      </c>
      <c r="O153">
        <v>235</v>
      </c>
      <c r="P153">
        <v>1.3684270000000001</v>
      </c>
      <c r="Q153" t="s">
        <v>43</v>
      </c>
      <c r="R153" t="s">
        <v>43</v>
      </c>
      <c r="S153" t="s">
        <v>43</v>
      </c>
    </row>
    <row r="154" spans="1:19">
      <c r="A154">
        <v>1772</v>
      </c>
      <c r="B154">
        <v>17136</v>
      </c>
      <c r="C154">
        <v>658592.49</v>
      </c>
      <c r="D154">
        <v>16904</v>
      </c>
      <c r="E154">
        <v>702268.49</v>
      </c>
      <c r="F154">
        <v>41.544514999999997</v>
      </c>
      <c r="G154">
        <v>12.43</v>
      </c>
      <c r="H154">
        <v>29.114515000000001</v>
      </c>
      <c r="I154">
        <v>3.3422779999999999</v>
      </c>
      <c r="J154">
        <v>0</v>
      </c>
      <c r="K154">
        <v>0</v>
      </c>
      <c r="L154">
        <v>232</v>
      </c>
      <c r="M154">
        <v>-43676</v>
      </c>
      <c r="N154">
        <v>1.3538749999999999</v>
      </c>
      <c r="O154">
        <v>222</v>
      </c>
      <c r="P154">
        <v>1.2955179999999999</v>
      </c>
      <c r="Q154" t="s">
        <v>43</v>
      </c>
      <c r="R154" t="s">
        <v>43</v>
      </c>
      <c r="S154" t="s">
        <v>43</v>
      </c>
    </row>
    <row r="155" spans="1:19">
      <c r="A155">
        <v>1988</v>
      </c>
      <c r="B155">
        <v>17096</v>
      </c>
      <c r="C155">
        <v>1323029.82</v>
      </c>
      <c r="D155">
        <v>16514</v>
      </c>
      <c r="E155">
        <v>1388633.77</v>
      </c>
      <c r="F155">
        <v>84.088274999999996</v>
      </c>
      <c r="G155">
        <v>62.755000000000003</v>
      </c>
      <c r="H155">
        <v>21.333275</v>
      </c>
      <c r="I155">
        <v>1.3399449999999999</v>
      </c>
      <c r="J155">
        <v>0</v>
      </c>
      <c r="K155">
        <v>0</v>
      </c>
      <c r="L155">
        <v>582</v>
      </c>
      <c r="M155">
        <v>-65603.95</v>
      </c>
      <c r="N155">
        <v>3.4043049999999999</v>
      </c>
      <c r="O155">
        <v>219</v>
      </c>
      <c r="P155">
        <v>1.2810010000000001</v>
      </c>
      <c r="Q155" t="s">
        <v>43</v>
      </c>
      <c r="R155" t="s">
        <v>43</v>
      </c>
      <c r="S155" t="s">
        <v>43</v>
      </c>
    </row>
    <row r="156" spans="1:19">
      <c r="A156">
        <v>1176</v>
      </c>
      <c r="B156">
        <v>17040</v>
      </c>
      <c r="C156">
        <v>677314.48</v>
      </c>
      <c r="D156">
        <v>16430</v>
      </c>
      <c r="E156">
        <v>749071.48</v>
      </c>
      <c r="F156">
        <v>45.591690999999997</v>
      </c>
      <c r="G156">
        <v>27.38</v>
      </c>
      <c r="H156">
        <v>18.211690999999998</v>
      </c>
      <c r="I156">
        <v>1.665146</v>
      </c>
      <c r="J156">
        <v>0</v>
      </c>
      <c r="K156">
        <v>0</v>
      </c>
      <c r="L156">
        <v>610</v>
      </c>
      <c r="M156">
        <v>-71757</v>
      </c>
      <c r="N156">
        <v>3.579812</v>
      </c>
      <c r="O156">
        <v>250</v>
      </c>
      <c r="P156">
        <v>1.467136</v>
      </c>
      <c r="Q156" t="s">
        <v>43</v>
      </c>
      <c r="R156" t="s">
        <v>43</v>
      </c>
      <c r="S156" t="s">
        <v>43</v>
      </c>
    </row>
    <row r="157" spans="1:19">
      <c r="A157">
        <v>1651</v>
      </c>
      <c r="B157">
        <v>16983</v>
      </c>
      <c r="C157">
        <v>1367892.24</v>
      </c>
      <c r="D157">
        <v>16352</v>
      </c>
      <c r="E157">
        <v>1436901.24</v>
      </c>
      <c r="F157">
        <v>87.873119000000003</v>
      </c>
      <c r="G157">
        <v>80</v>
      </c>
      <c r="H157">
        <v>7.873119</v>
      </c>
      <c r="I157">
        <v>1.098414</v>
      </c>
      <c r="J157">
        <v>0</v>
      </c>
      <c r="K157">
        <v>0</v>
      </c>
      <c r="L157">
        <v>631</v>
      </c>
      <c r="M157">
        <v>-69009</v>
      </c>
      <c r="N157">
        <v>3.7154799999999999</v>
      </c>
      <c r="O157">
        <v>468</v>
      </c>
      <c r="P157">
        <v>2.7556970000000001</v>
      </c>
      <c r="Q157" t="s">
        <v>43</v>
      </c>
      <c r="R157" t="s">
        <v>43</v>
      </c>
      <c r="S157" t="s">
        <v>43</v>
      </c>
    </row>
    <row r="158" spans="1:19">
      <c r="A158">
        <v>858</v>
      </c>
      <c r="B158">
        <v>16945</v>
      </c>
      <c r="C158">
        <v>423266.81</v>
      </c>
      <c r="D158">
        <v>13434</v>
      </c>
      <c r="E158">
        <v>706232.81</v>
      </c>
      <c r="F158">
        <v>52.570552999999997</v>
      </c>
      <c r="G158">
        <v>54.414999999999999</v>
      </c>
      <c r="H158">
        <v>-1.8444469999999999</v>
      </c>
      <c r="I158">
        <v>0.96610399999999996</v>
      </c>
      <c r="J158">
        <v>0</v>
      </c>
      <c r="K158">
        <v>0</v>
      </c>
      <c r="L158">
        <v>3511</v>
      </c>
      <c r="M158">
        <v>-282966</v>
      </c>
      <c r="N158">
        <v>20.719975999999999</v>
      </c>
      <c r="O158">
        <v>507</v>
      </c>
      <c r="P158">
        <v>2.9920330000000002</v>
      </c>
      <c r="Q158" t="s">
        <v>43</v>
      </c>
      <c r="R158" t="s">
        <v>43</v>
      </c>
      <c r="S158" t="s">
        <v>43</v>
      </c>
    </row>
    <row r="159" spans="1:19">
      <c r="A159">
        <v>1020</v>
      </c>
      <c r="B159">
        <v>16873</v>
      </c>
      <c r="C159">
        <v>780962.08</v>
      </c>
      <c r="D159">
        <v>16288</v>
      </c>
      <c r="E159">
        <v>833610.08</v>
      </c>
      <c r="F159">
        <v>51.179400999999999</v>
      </c>
      <c r="G159">
        <v>21.4</v>
      </c>
      <c r="H159">
        <v>29.779401</v>
      </c>
      <c r="I159">
        <v>2.3915609999999998</v>
      </c>
      <c r="J159">
        <v>0</v>
      </c>
      <c r="K159">
        <v>0</v>
      </c>
      <c r="L159">
        <v>585</v>
      </c>
      <c r="M159">
        <v>-52648</v>
      </c>
      <c r="N159">
        <v>3.4670779999999999</v>
      </c>
      <c r="O159">
        <v>303</v>
      </c>
      <c r="P159">
        <v>1.795768</v>
      </c>
      <c r="Q159" t="s">
        <v>43</v>
      </c>
      <c r="R159" t="s">
        <v>43</v>
      </c>
      <c r="S159" t="s">
        <v>43</v>
      </c>
    </row>
    <row r="160" spans="1:19">
      <c r="A160">
        <v>1752</v>
      </c>
      <c r="B160">
        <v>16848</v>
      </c>
      <c r="C160">
        <v>361954.13</v>
      </c>
      <c r="D160">
        <v>13473</v>
      </c>
      <c r="E160">
        <v>627505.13</v>
      </c>
      <c r="F160">
        <v>46.575012000000001</v>
      </c>
      <c r="G160">
        <v>36.9</v>
      </c>
      <c r="H160">
        <v>9.6750120000000006</v>
      </c>
      <c r="I160">
        <v>1.262195</v>
      </c>
      <c r="J160">
        <v>0</v>
      </c>
      <c r="K160">
        <v>0</v>
      </c>
      <c r="L160">
        <v>3375</v>
      </c>
      <c r="M160">
        <v>-265551</v>
      </c>
      <c r="N160">
        <v>20.032050999999999</v>
      </c>
      <c r="O160">
        <v>268</v>
      </c>
      <c r="P160">
        <v>1.5906929999999999</v>
      </c>
      <c r="Q160" t="s">
        <v>43</v>
      </c>
      <c r="R160" t="s">
        <v>43</v>
      </c>
      <c r="S160" t="s">
        <v>43</v>
      </c>
    </row>
    <row r="161" spans="1:19">
      <c r="A161">
        <v>1198</v>
      </c>
      <c r="B161">
        <v>16827</v>
      </c>
      <c r="C161">
        <v>641954.22</v>
      </c>
      <c r="D161">
        <v>16457</v>
      </c>
      <c r="E161">
        <v>681777.48</v>
      </c>
      <c r="F161">
        <v>41.427810999999998</v>
      </c>
      <c r="G161">
        <v>36.56</v>
      </c>
      <c r="H161">
        <v>4.8678109999999997</v>
      </c>
      <c r="I161">
        <v>1.133146</v>
      </c>
      <c r="J161">
        <v>35</v>
      </c>
      <c r="K161">
        <v>0.20799899999999999</v>
      </c>
      <c r="L161">
        <v>335</v>
      </c>
      <c r="M161">
        <v>-39823.26</v>
      </c>
      <c r="N161">
        <v>1.990848</v>
      </c>
      <c r="O161">
        <v>285</v>
      </c>
      <c r="P161">
        <v>1.6937070000000001</v>
      </c>
      <c r="Q161" t="s">
        <v>43</v>
      </c>
      <c r="R161" t="s">
        <v>43</v>
      </c>
      <c r="S161" t="s">
        <v>43</v>
      </c>
    </row>
    <row r="162" spans="1:19">
      <c r="A162">
        <v>1046</v>
      </c>
      <c r="B162">
        <v>16820</v>
      </c>
      <c r="C162">
        <v>437727.97</v>
      </c>
      <c r="D162">
        <v>13360</v>
      </c>
      <c r="E162">
        <v>712983.97</v>
      </c>
      <c r="F162">
        <v>53.367063999999999</v>
      </c>
      <c r="G162">
        <v>54.21</v>
      </c>
      <c r="H162">
        <v>-0.84293600000000002</v>
      </c>
      <c r="I162">
        <v>0.98445099999999996</v>
      </c>
      <c r="J162">
        <v>0</v>
      </c>
      <c r="K162">
        <v>0</v>
      </c>
      <c r="L162">
        <v>3460</v>
      </c>
      <c r="M162">
        <v>-275256</v>
      </c>
      <c r="N162">
        <v>20.570748999999999</v>
      </c>
      <c r="O162">
        <v>186</v>
      </c>
      <c r="P162">
        <v>1.105826</v>
      </c>
      <c r="Q162" t="s">
        <v>43</v>
      </c>
      <c r="R162" t="s">
        <v>43</v>
      </c>
      <c r="S162" t="s">
        <v>43</v>
      </c>
    </row>
    <row r="163" spans="1:19">
      <c r="A163">
        <v>1063</v>
      </c>
      <c r="B163">
        <v>16699</v>
      </c>
      <c r="C163">
        <v>684419.13</v>
      </c>
      <c r="D163">
        <v>16376</v>
      </c>
      <c r="E163">
        <v>723882.07</v>
      </c>
      <c r="F163">
        <v>44.203839000000002</v>
      </c>
      <c r="G163">
        <v>38.99</v>
      </c>
      <c r="H163">
        <v>5.2138390000000001</v>
      </c>
      <c r="I163">
        <v>1.1337219999999999</v>
      </c>
      <c r="J163">
        <v>1</v>
      </c>
      <c r="K163">
        <v>5.9880000000000003E-3</v>
      </c>
      <c r="L163">
        <v>322</v>
      </c>
      <c r="M163">
        <v>-39462.94</v>
      </c>
      <c r="N163">
        <v>1.9282589999999999</v>
      </c>
      <c r="O163">
        <v>362</v>
      </c>
      <c r="P163">
        <v>2.1677940000000002</v>
      </c>
      <c r="Q163" t="s">
        <v>43</v>
      </c>
      <c r="R163" t="s">
        <v>43</v>
      </c>
      <c r="S163" t="s">
        <v>43</v>
      </c>
    </row>
    <row r="164" spans="1:19">
      <c r="A164">
        <v>605</v>
      </c>
      <c r="B164">
        <v>16607</v>
      </c>
      <c r="C164">
        <v>369424.75</v>
      </c>
      <c r="D164">
        <v>16408</v>
      </c>
      <c r="E164">
        <v>402881.75</v>
      </c>
      <c r="F164">
        <v>24.553982999999999</v>
      </c>
      <c r="G164">
        <v>3.5950000000000002</v>
      </c>
      <c r="H164">
        <v>20.958983</v>
      </c>
      <c r="I164">
        <v>6.8300369999999999</v>
      </c>
      <c r="J164">
        <v>0</v>
      </c>
      <c r="K164">
        <v>0</v>
      </c>
      <c r="L164">
        <v>199</v>
      </c>
      <c r="M164">
        <v>-33457</v>
      </c>
      <c r="N164">
        <v>1.1982900000000001</v>
      </c>
      <c r="O164">
        <v>190</v>
      </c>
      <c r="P164">
        <v>1.144096</v>
      </c>
      <c r="Q164" t="s">
        <v>43</v>
      </c>
      <c r="R164" t="s">
        <v>43</v>
      </c>
      <c r="S164" t="s">
        <v>44</v>
      </c>
    </row>
    <row r="165" spans="1:19">
      <c r="A165">
        <v>1018</v>
      </c>
      <c r="B165">
        <v>16563</v>
      </c>
      <c r="C165">
        <v>738902.59</v>
      </c>
      <c r="D165">
        <v>15911</v>
      </c>
      <c r="E165">
        <v>802770.59</v>
      </c>
      <c r="F165">
        <v>50.453811000000002</v>
      </c>
      <c r="G165">
        <v>47.99</v>
      </c>
      <c r="H165">
        <v>2.4638110000000002</v>
      </c>
      <c r="I165">
        <v>1.0513399999999999</v>
      </c>
      <c r="J165">
        <v>0</v>
      </c>
      <c r="K165">
        <v>0</v>
      </c>
      <c r="L165">
        <v>652</v>
      </c>
      <c r="M165">
        <v>-63868</v>
      </c>
      <c r="N165">
        <v>3.9364849999999998</v>
      </c>
      <c r="O165">
        <v>437</v>
      </c>
      <c r="P165">
        <v>2.6384110000000001</v>
      </c>
      <c r="Q165" t="s">
        <v>43</v>
      </c>
      <c r="R165" t="s">
        <v>43</v>
      </c>
      <c r="S165" t="s">
        <v>43</v>
      </c>
    </row>
    <row r="166" spans="1:19">
      <c r="A166">
        <v>1121</v>
      </c>
      <c r="B166">
        <v>16520</v>
      </c>
      <c r="C166">
        <v>811702.07</v>
      </c>
      <c r="D166">
        <v>15971</v>
      </c>
      <c r="E166">
        <v>873296.07</v>
      </c>
      <c r="F166">
        <v>54.680112000000001</v>
      </c>
      <c r="G166">
        <v>20</v>
      </c>
      <c r="H166">
        <v>34.680112000000001</v>
      </c>
      <c r="I166">
        <v>2.7340059999999999</v>
      </c>
      <c r="J166">
        <v>144</v>
      </c>
      <c r="K166">
        <v>0.87167099999999997</v>
      </c>
      <c r="L166">
        <v>405</v>
      </c>
      <c r="M166">
        <v>-61594</v>
      </c>
      <c r="N166">
        <v>2.4515739999999999</v>
      </c>
      <c r="O166">
        <v>164</v>
      </c>
      <c r="P166">
        <v>0.99273599999999995</v>
      </c>
      <c r="Q166" t="s">
        <v>43</v>
      </c>
      <c r="R166" t="s">
        <v>43</v>
      </c>
      <c r="S166" t="s">
        <v>43</v>
      </c>
    </row>
    <row r="167" spans="1:19">
      <c r="A167">
        <v>1769</v>
      </c>
      <c r="B167">
        <v>16482</v>
      </c>
      <c r="C167">
        <v>442484.18</v>
      </c>
      <c r="D167">
        <v>15859</v>
      </c>
      <c r="E167">
        <v>508942.18</v>
      </c>
      <c r="F167">
        <v>32.091693999999997</v>
      </c>
      <c r="G167">
        <v>19.670000000000002</v>
      </c>
      <c r="H167">
        <v>12.421694</v>
      </c>
      <c r="I167">
        <v>1.631505</v>
      </c>
      <c r="J167">
        <v>0</v>
      </c>
      <c r="K167">
        <v>0</v>
      </c>
      <c r="L167">
        <v>623</v>
      </c>
      <c r="M167">
        <v>-66458</v>
      </c>
      <c r="N167">
        <v>3.779881</v>
      </c>
      <c r="O167">
        <v>168</v>
      </c>
      <c r="P167">
        <v>1.0192939999999999</v>
      </c>
      <c r="Q167" t="s">
        <v>43</v>
      </c>
      <c r="R167" t="s">
        <v>43</v>
      </c>
      <c r="S167" t="s">
        <v>43</v>
      </c>
    </row>
    <row r="168" spans="1:19">
      <c r="A168">
        <v>1008</v>
      </c>
      <c r="B168">
        <v>16304</v>
      </c>
      <c r="C168">
        <v>309523.53000000003</v>
      </c>
      <c r="D168">
        <v>15979</v>
      </c>
      <c r="E168">
        <v>351539.53</v>
      </c>
      <c r="F168">
        <v>22.000095999999999</v>
      </c>
      <c r="G168">
        <v>10.72</v>
      </c>
      <c r="H168">
        <v>11.280096</v>
      </c>
      <c r="I168">
        <v>2.0522480000000001</v>
      </c>
      <c r="J168">
        <v>0</v>
      </c>
      <c r="K168">
        <v>0</v>
      </c>
      <c r="L168">
        <v>325</v>
      </c>
      <c r="M168">
        <v>-42016</v>
      </c>
      <c r="N168">
        <v>1.993376</v>
      </c>
      <c r="O168">
        <v>169</v>
      </c>
      <c r="P168">
        <v>1.0365549999999999</v>
      </c>
      <c r="Q168" t="s">
        <v>43</v>
      </c>
      <c r="R168" t="s">
        <v>43</v>
      </c>
      <c r="S168" t="s">
        <v>43</v>
      </c>
    </row>
    <row r="169" spans="1:19">
      <c r="A169">
        <v>1989</v>
      </c>
      <c r="B169">
        <v>16290</v>
      </c>
      <c r="C169">
        <v>1251417.73</v>
      </c>
      <c r="D169">
        <v>15959</v>
      </c>
      <c r="E169">
        <v>1296022.73</v>
      </c>
      <c r="F169">
        <v>81.209519999999998</v>
      </c>
      <c r="G169">
        <v>37.229999999999997</v>
      </c>
      <c r="H169">
        <v>43.979520000000001</v>
      </c>
      <c r="I169">
        <v>2.1812930000000001</v>
      </c>
      <c r="J169">
        <v>0</v>
      </c>
      <c r="K169">
        <v>0</v>
      </c>
      <c r="L169">
        <v>331</v>
      </c>
      <c r="M169">
        <v>-44605</v>
      </c>
      <c r="N169">
        <v>2.0319210000000001</v>
      </c>
      <c r="O169">
        <v>202</v>
      </c>
      <c r="P169">
        <v>1.2400249999999999</v>
      </c>
      <c r="Q169" t="s">
        <v>43</v>
      </c>
      <c r="R169" t="s">
        <v>43</v>
      </c>
      <c r="S169" t="s">
        <v>43</v>
      </c>
    </row>
    <row r="170" spans="1:19">
      <c r="A170">
        <v>1381</v>
      </c>
      <c r="B170">
        <v>16249</v>
      </c>
      <c r="C170">
        <v>612902.53</v>
      </c>
      <c r="D170">
        <v>15546</v>
      </c>
      <c r="E170">
        <v>700078.53</v>
      </c>
      <c r="F170">
        <v>45.032710999999999</v>
      </c>
      <c r="G170">
        <v>8.9049999999999994</v>
      </c>
      <c r="H170">
        <v>36.127710999999998</v>
      </c>
      <c r="I170">
        <v>5.0570139999999997</v>
      </c>
      <c r="J170">
        <v>0</v>
      </c>
      <c r="K170">
        <v>0</v>
      </c>
      <c r="L170">
        <v>703</v>
      </c>
      <c r="M170">
        <v>-87176</v>
      </c>
      <c r="N170">
        <v>4.3264199999999997</v>
      </c>
      <c r="O170">
        <v>296</v>
      </c>
      <c r="P170">
        <v>1.8216509999999999</v>
      </c>
      <c r="Q170" t="s">
        <v>43</v>
      </c>
      <c r="R170" t="s">
        <v>43</v>
      </c>
      <c r="S170" t="s">
        <v>44</v>
      </c>
    </row>
    <row r="171" spans="1:19">
      <c r="A171">
        <v>291</v>
      </c>
      <c r="B171">
        <v>16236</v>
      </c>
      <c r="C171">
        <v>603663.75</v>
      </c>
      <c r="D171">
        <v>16031</v>
      </c>
      <c r="E171">
        <v>637211.75</v>
      </c>
      <c r="F171">
        <v>39.748721000000003</v>
      </c>
      <c r="G171">
        <v>40.47</v>
      </c>
      <c r="H171">
        <v>-0.721279</v>
      </c>
      <c r="I171">
        <v>0.98217699999999997</v>
      </c>
      <c r="J171">
        <v>0</v>
      </c>
      <c r="K171">
        <v>0</v>
      </c>
      <c r="L171">
        <v>205</v>
      </c>
      <c r="M171">
        <v>-33548</v>
      </c>
      <c r="N171">
        <v>1.262626</v>
      </c>
      <c r="O171">
        <v>324</v>
      </c>
      <c r="P171">
        <v>1.995565</v>
      </c>
      <c r="Q171" t="s">
        <v>43</v>
      </c>
      <c r="R171" t="s">
        <v>43</v>
      </c>
      <c r="S171" t="s">
        <v>43</v>
      </c>
    </row>
    <row r="172" spans="1:19">
      <c r="A172">
        <v>996</v>
      </c>
      <c r="B172">
        <v>16181</v>
      </c>
      <c r="C172">
        <v>661370.93000000005</v>
      </c>
      <c r="D172">
        <v>15573</v>
      </c>
      <c r="E172">
        <v>724131.93</v>
      </c>
      <c r="F172">
        <v>46.499192999999998</v>
      </c>
      <c r="G172">
        <v>17.07</v>
      </c>
      <c r="H172">
        <v>29.429193000000001</v>
      </c>
      <c r="I172">
        <v>2.72403</v>
      </c>
      <c r="J172">
        <v>0</v>
      </c>
      <c r="K172">
        <v>0</v>
      </c>
      <c r="L172">
        <v>608</v>
      </c>
      <c r="M172">
        <v>-62761</v>
      </c>
      <c r="N172">
        <v>3.7574930000000002</v>
      </c>
      <c r="O172">
        <v>175</v>
      </c>
      <c r="P172">
        <v>1.081515</v>
      </c>
      <c r="Q172" t="s">
        <v>43</v>
      </c>
      <c r="R172" t="s">
        <v>43</v>
      </c>
      <c r="S172" t="s">
        <v>43</v>
      </c>
    </row>
    <row r="173" spans="1:19">
      <c r="A173">
        <v>1116</v>
      </c>
      <c r="B173">
        <v>16177</v>
      </c>
      <c r="C173">
        <v>1040505.05</v>
      </c>
      <c r="D173">
        <v>15841</v>
      </c>
      <c r="E173">
        <v>1085564.05</v>
      </c>
      <c r="F173">
        <v>68.528757999999996</v>
      </c>
      <c r="G173">
        <v>34.619999999999997</v>
      </c>
      <c r="H173">
        <v>33.908757999999999</v>
      </c>
      <c r="I173">
        <v>1.9794560000000001</v>
      </c>
      <c r="J173">
        <v>0</v>
      </c>
      <c r="K173">
        <v>0</v>
      </c>
      <c r="L173">
        <v>336</v>
      </c>
      <c r="M173">
        <v>-45059</v>
      </c>
      <c r="N173">
        <v>2.0770230000000001</v>
      </c>
      <c r="O173">
        <v>262</v>
      </c>
      <c r="P173">
        <v>1.619583</v>
      </c>
      <c r="Q173" t="s">
        <v>43</v>
      </c>
      <c r="R173" t="s">
        <v>43</v>
      </c>
      <c r="S173" t="s">
        <v>43</v>
      </c>
    </row>
    <row r="174" spans="1:19">
      <c r="A174">
        <v>1920</v>
      </c>
      <c r="B174">
        <v>16173</v>
      </c>
      <c r="C174">
        <v>820419.82</v>
      </c>
      <c r="D174">
        <v>15882</v>
      </c>
      <c r="E174">
        <v>854121.82</v>
      </c>
      <c r="F174">
        <v>53.779235999999997</v>
      </c>
      <c r="G174">
        <v>50.945</v>
      </c>
      <c r="H174">
        <v>2.8342360000000002</v>
      </c>
      <c r="I174">
        <v>1.055633</v>
      </c>
      <c r="J174">
        <v>0</v>
      </c>
      <c r="K174">
        <v>0</v>
      </c>
      <c r="L174">
        <v>291</v>
      </c>
      <c r="M174">
        <v>-33702</v>
      </c>
      <c r="N174">
        <v>1.7992950000000001</v>
      </c>
      <c r="O174">
        <v>433</v>
      </c>
      <c r="P174">
        <v>2.6773020000000001</v>
      </c>
      <c r="Q174" t="s">
        <v>43</v>
      </c>
      <c r="R174" t="s">
        <v>43</v>
      </c>
      <c r="S174" t="s">
        <v>43</v>
      </c>
    </row>
    <row r="175" spans="1:19">
      <c r="A175">
        <v>795</v>
      </c>
      <c r="B175">
        <v>16115</v>
      </c>
      <c r="C175">
        <v>910387.76</v>
      </c>
      <c r="D175">
        <v>15539</v>
      </c>
      <c r="E175">
        <v>971722.43</v>
      </c>
      <c r="F175">
        <v>62.534424999999999</v>
      </c>
      <c r="G175">
        <v>62.68</v>
      </c>
      <c r="H175">
        <v>-0.14557500000000001</v>
      </c>
      <c r="I175">
        <v>0.99767700000000004</v>
      </c>
      <c r="J175">
        <v>0</v>
      </c>
      <c r="K175">
        <v>0</v>
      </c>
      <c r="L175">
        <v>576</v>
      </c>
      <c r="M175">
        <v>-61334.67</v>
      </c>
      <c r="N175">
        <v>3.5743100000000001</v>
      </c>
      <c r="O175">
        <v>183</v>
      </c>
      <c r="P175">
        <v>1.135588</v>
      </c>
      <c r="Q175" t="s">
        <v>43</v>
      </c>
      <c r="R175" t="s">
        <v>43</v>
      </c>
      <c r="S175" t="s">
        <v>43</v>
      </c>
    </row>
    <row r="176" spans="1:19">
      <c r="A176">
        <v>329</v>
      </c>
      <c r="B176">
        <v>16110</v>
      </c>
      <c r="C176">
        <v>593060.16</v>
      </c>
      <c r="D176">
        <v>15540</v>
      </c>
      <c r="E176">
        <v>651524.16</v>
      </c>
      <c r="F176">
        <v>41.925621999999997</v>
      </c>
      <c r="G176">
        <v>13.74</v>
      </c>
      <c r="H176">
        <v>28.185621999999999</v>
      </c>
      <c r="I176">
        <v>3.051355</v>
      </c>
      <c r="J176">
        <v>0</v>
      </c>
      <c r="K176">
        <v>0</v>
      </c>
      <c r="L176">
        <v>570</v>
      </c>
      <c r="M176">
        <v>-58464</v>
      </c>
      <c r="N176">
        <v>3.5381749999999998</v>
      </c>
      <c r="O176">
        <v>303</v>
      </c>
      <c r="P176">
        <v>1.880819</v>
      </c>
      <c r="Q176" t="s">
        <v>43</v>
      </c>
      <c r="R176" t="s">
        <v>43</v>
      </c>
      <c r="S176" t="s">
        <v>43</v>
      </c>
    </row>
    <row r="177" spans="1:19">
      <c r="A177">
        <v>860</v>
      </c>
      <c r="B177">
        <v>16081</v>
      </c>
      <c r="C177">
        <v>833830.51</v>
      </c>
      <c r="D177">
        <v>15478</v>
      </c>
      <c r="E177">
        <v>893763.8</v>
      </c>
      <c r="F177">
        <v>57.744140000000002</v>
      </c>
      <c r="G177">
        <v>54.54</v>
      </c>
      <c r="H177">
        <v>3.2041400000000002</v>
      </c>
      <c r="I177">
        <v>1.058748</v>
      </c>
      <c r="J177">
        <v>0</v>
      </c>
      <c r="K177">
        <v>0</v>
      </c>
      <c r="L177">
        <v>603</v>
      </c>
      <c r="M177">
        <v>-59933.29</v>
      </c>
      <c r="N177">
        <v>3.7497669999999999</v>
      </c>
      <c r="O177">
        <v>196</v>
      </c>
      <c r="P177">
        <v>1.2188300000000001</v>
      </c>
      <c r="Q177" t="s">
        <v>43</v>
      </c>
      <c r="R177" t="s">
        <v>43</v>
      </c>
      <c r="S177" t="s">
        <v>43</v>
      </c>
    </row>
    <row r="178" spans="1:19">
      <c r="A178">
        <v>386</v>
      </c>
      <c r="B178">
        <v>16023</v>
      </c>
      <c r="C178">
        <v>701049.3</v>
      </c>
      <c r="D178">
        <v>15651</v>
      </c>
      <c r="E178">
        <v>748739.35</v>
      </c>
      <c r="F178">
        <v>47.839713000000003</v>
      </c>
      <c r="G178">
        <v>20</v>
      </c>
      <c r="H178">
        <v>27.839713</v>
      </c>
      <c r="I178">
        <v>2.3919860000000002</v>
      </c>
      <c r="J178">
        <v>42</v>
      </c>
      <c r="K178">
        <v>0.26212299999999999</v>
      </c>
      <c r="L178">
        <v>330</v>
      </c>
      <c r="M178">
        <v>-47690.05</v>
      </c>
      <c r="N178">
        <v>2.059539</v>
      </c>
      <c r="O178">
        <v>232</v>
      </c>
      <c r="P178">
        <v>1.447919</v>
      </c>
      <c r="Q178" t="s">
        <v>43</v>
      </c>
      <c r="R178" t="s">
        <v>43</v>
      </c>
      <c r="S178" t="s">
        <v>43</v>
      </c>
    </row>
    <row r="179" spans="1:19">
      <c r="A179">
        <v>580</v>
      </c>
      <c r="B179">
        <v>16002</v>
      </c>
      <c r="C179">
        <v>549434.96</v>
      </c>
      <c r="D179">
        <v>15648</v>
      </c>
      <c r="E179">
        <v>586474.67000000004</v>
      </c>
      <c r="F179">
        <v>37.479208999999997</v>
      </c>
      <c r="G179">
        <v>37.994999999999997</v>
      </c>
      <c r="H179">
        <v>-0.515791</v>
      </c>
      <c r="I179">
        <v>0.986425</v>
      </c>
      <c r="J179">
        <v>0</v>
      </c>
      <c r="K179">
        <v>0</v>
      </c>
      <c r="L179">
        <v>354</v>
      </c>
      <c r="M179">
        <v>-37039.71</v>
      </c>
      <c r="N179">
        <v>2.2122229999999998</v>
      </c>
      <c r="O179">
        <v>279</v>
      </c>
      <c r="P179">
        <v>1.7435320000000001</v>
      </c>
      <c r="Q179" t="s">
        <v>43</v>
      </c>
      <c r="R179" t="s">
        <v>43</v>
      </c>
      <c r="S179" t="s">
        <v>43</v>
      </c>
    </row>
    <row r="180" spans="1:19">
      <c r="A180">
        <v>1777</v>
      </c>
      <c r="B180">
        <v>15945</v>
      </c>
      <c r="C180">
        <v>633972.6</v>
      </c>
      <c r="D180">
        <v>15609</v>
      </c>
      <c r="E180">
        <v>682359.6</v>
      </c>
      <c r="F180">
        <v>43.715778999999998</v>
      </c>
      <c r="G180">
        <v>19.52</v>
      </c>
      <c r="H180">
        <v>24.195779000000002</v>
      </c>
      <c r="I180">
        <v>2.239538</v>
      </c>
      <c r="J180">
        <v>1</v>
      </c>
      <c r="K180">
        <v>6.2719999999999998E-3</v>
      </c>
      <c r="L180">
        <v>335</v>
      </c>
      <c r="M180">
        <v>-48387</v>
      </c>
      <c r="N180">
        <v>2.1009720000000001</v>
      </c>
      <c r="O180">
        <v>186</v>
      </c>
      <c r="P180">
        <v>1.1665099999999999</v>
      </c>
      <c r="Q180" t="s">
        <v>43</v>
      </c>
      <c r="R180" t="s">
        <v>43</v>
      </c>
      <c r="S180" t="s">
        <v>43</v>
      </c>
    </row>
    <row r="181" spans="1:19">
      <c r="A181">
        <v>1207</v>
      </c>
      <c r="B181">
        <v>15891</v>
      </c>
      <c r="C181">
        <v>808783.69</v>
      </c>
      <c r="D181">
        <v>15706</v>
      </c>
      <c r="E181">
        <v>840990.69</v>
      </c>
      <c r="F181">
        <v>53.545822999999999</v>
      </c>
      <c r="G181">
        <v>30.305</v>
      </c>
      <c r="H181">
        <v>23.240822999999999</v>
      </c>
      <c r="I181">
        <v>1.7668969999999999</v>
      </c>
      <c r="J181">
        <v>0</v>
      </c>
      <c r="K181">
        <v>0</v>
      </c>
      <c r="L181">
        <v>185</v>
      </c>
      <c r="M181">
        <v>-32207</v>
      </c>
      <c r="N181">
        <v>1.1641809999999999</v>
      </c>
      <c r="O181">
        <v>240</v>
      </c>
      <c r="P181">
        <v>1.510289</v>
      </c>
      <c r="Q181" t="s">
        <v>43</v>
      </c>
      <c r="R181" t="s">
        <v>43</v>
      </c>
      <c r="S181" t="s">
        <v>43</v>
      </c>
    </row>
    <row r="182" spans="1:19">
      <c r="A182">
        <v>1274</v>
      </c>
      <c r="B182">
        <v>15869</v>
      </c>
      <c r="C182">
        <v>924012.18</v>
      </c>
      <c r="D182">
        <v>15536</v>
      </c>
      <c r="E182">
        <v>965100.18</v>
      </c>
      <c r="F182">
        <v>62.120247999999997</v>
      </c>
      <c r="G182">
        <v>16.32</v>
      </c>
      <c r="H182">
        <v>45.800248000000003</v>
      </c>
      <c r="I182">
        <v>3.8063880000000001</v>
      </c>
      <c r="J182">
        <v>0</v>
      </c>
      <c r="K182">
        <v>0</v>
      </c>
      <c r="L182">
        <v>333</v>
      </c>
      <c r="M182">
        <v>-41088</v>
      </c>
      <c r="N182">
        <v>2.0984310000000002</v>
      </c>
      <c r="O182">
        <v>212</v>
      </c>
      <c r="P182">
        <v>1.3359380000000001</v>
      </c>
      <c r="Q182" t="s">
        <v>43</v>
      </c>
      <c r="R182" t="s">
        <v>43</v>
      </c>
      <c r="S182" t="s">
        <v>44</v>
      </c>
    </row>
    <row r="183" spans="1:19">
      <c r="A183">
        <v>1024</v>
      </c>
      <c r="B183">
        <v>15840</v>
      </c>
      <c r="C183">
        <v>376503.59</v>
      </c>
      <c r="D183">
        <v>15501</v>
      </c>
      <c r="E183">
        <v>419527.59</v>
      </c>
      <c r="F183">
        <v>27.064550000000001</v>
      </c>
      <c r="G183">
        <v>9.77</v>
      </c>
      <c r="H183">
        <v>17.294550000000001</v>
      </c>
      <c r="I183">
        <v>2.7701690000000001</v>
      </c>
      <c r="J183">
        <v>0</v>
      </c>
      <c r="K183">
        <v>0</v>
      </c>
      <c r="L183">
        <v>339</v>
      </c>
      <c r="M183">
        <v>-43024</v>
      </c>
      <c r="N183">
        <v>2.1401520000000001</v>
      </c>
      <c r="O183">
        <v>162</v>
      </c>
      <c r="P183">
        <v>1.0227269999999999</v>
      </c>
      <c r="Q183" t="s">
        <v>43</v>
      </c>
      <c r="R183" t="s">
        <v>43</v>
      </c>
      <c r="S183" t="s">
        <v>43</v>
      </c>
    </row>
    <row r="184" spans="1:19">
      <c r="A184">
        <v>1433</v>
      </c>
      <c r="B184">
        <v>15834</v>
      </c>
      <c r="C184">
        <v>597933.21</v>
      </c>
      <c r="D184">
        <v>15200</v>
      </c>
      <c r="E184">
        <v>666433.21</v>
      </c>
      <c r="F184">
        <v>43.844290000000001</v>
      </c>
      <c r="G184">
        <v>21.225000000000001</v>
      </c>
      <c r="H184">
        <v>22.619289999999999</v>
      </c>
      <c r="I184">
        <v>2.0656910000000002</v>
      </c>
      <c r="J184">
        <v>1</v>
      </c>
      <c r="K184">
        <v>6.3160000000000004E-3</v>
      </c>
      <c r="L184">
        <v>633</v>
      </c>
      <c r="M184">
        <v>-68500</v>
      </c>
      <c r="N184">
        <v>3.9977260000000001</v>
      </c>
      <c r="O184">
        <v>196</v>
      </c>
      <c r="P184">
        <v>1.237843</v>
      </c>
      <c r="Q184" t="s">
        <v>43</v>
      </c>
      <c r="R184" t="s">
        <v>43</v>
      </c>
      <c r="S184" t="s">
        <v>43</v>
      </c>
    </row>
    <row r="185" spans="1:19">
      <c r="A185">
        <v>1484</v>
      </c>
      <c r="B185">
        <v>15813</v>
      </c>
      <c r="C185">
        <v>579217.63</v>
      </c>
      <c r="D185">
        <v>15190</v>
      </c>
      <c r="E185">
        <v>644335.63</v>
      </c>
      <c r="F185">
        <v>42.418408999999997</v>
      </c>
      <c r="G185">
        <v>20</v>
      </c>
      <c r="H185">
        <v>22.418409</v>
      </c>
      <c r="I185">
        <v>2.1209199999999999</v>
      </c>
      <c r="J185">
        <v>11</v>
      </c>
      <c r="K185">
        <v>6.9563E-2</v>
      </c>
      <c r="L185">
        <v>612</v>
      </c>
      <c r="M185">
        <v>-65118</v>
      </c>
      <c r="N185">
        <v>3.8702329999999998</v>
      </c>
      <c r="O185">
        <v>184</v>
      </c>
      <c r="P185">
        <v>1.1636</v>
      </c>
      <c r="Q185" t="s">
        <v>43</v>
      </c>
      <c r="R185" t="s">
        <v>43</v>
      </c>
      <c r="S185" t="s">
        <v>43</v>
      </c>
    </row>
    <row r="186" spans="1:19">
      <c r="A186">
        <v>1901</v>
      </c>
      <c r="B186">
        <v>15808</v>
      </c>
      <c r="C186">
        <v>399788.24</v>
      </c>
      <c r="D186">
        <v>12414</v>
      </c>
      <c r="E186">
        <v>672332.24</v>
      </c>
      <c r="F186">
        <v>54.159193999999999</v>
      </c>
      <c r="G186">
        <v>46.91</v>
      </c>
      <c r="H186">
        <v>7.2491940000000001</v>
      </c>
      <c r="I186">
        <v>1.1545339999999999</v>
      </c>
      <c r="J186">
        <v>0</v>
      </c>
      <c r="K186">
        <v>0</v>
      </c>
      <c r="L186">
        <v>3394</v>
      </c>
      <c r="M186">
        <v>-272544</v>
      </c>
      <c r="N186">
        <v>21.470141999999999</v>
      </c>
      <c r="O186">
        <v>257</v>
      </c>
      <c r="P186">
        <v>1.625759</v>
      </c>
      <c r="Q186" t="s">
        <v>43</v>
      </c>
      <c r="R186" t="s">
        <v>43</v>
      </c>
      <c r="S186" t="s">
        <v>43</v>
      </c>
    </row>
    <row r="187" spans="1:19">
      <c r="A187">
        <v>563</v>
      </c>
      <c r="B187">
        <v>15750</v>
      </c>
      <c r="C187">
        <v>810836.35</v>
      </c>
      <c r="D187">
        <v>15339</v>
      </c>
      <c r="E187">
        <v>870668.35</v>
      </c>
      <c r="F187">
        <v>56.761741000000001</v>
      </c>
      <c r="G187">
        <v>30.47</v>
      </c>
      <c r="H187">
        <v>26.291740999999998</v>
      </c>
      <c r="I187">
        <v>1.862873</v>
      </c>
      <c r="J187">
        <v>0</v>
      </c>
      <c r="K187">
        <v>0</v>
      </c>
      <c r="L187">
        <v>411</v>
      </c>
      <c r="M187">
        <v>-59832</v>
      </c>
      <c r="N187">
        <v>2.609524</v>
      </c>
      <c r="O187">
        <v>225</v>
      </c>
      <c r="P187">
        <v>1.428571</v>
      </c>
      <c r="Q187" t="s">
        <v>43</v>
      </c>
      <c r="R187" t="s">
        <v>43</v>
      </c>
      <c r="S187" t="s">
        <v>43</v>
      </c>
    </row>
    <row r="188" spans="1:19">
      <c r="A188">
        <v>672</v>
      </c>
      <c r="B188">
        <v>15731</v>
      </c>
      <c r="C188">
        <v>387805.56</v>
      </c>
      <c r="D188">
        <v>15139</v>
      </c>
      <c r="E188">
        <v>439289.56</v>
      </c>
      <c r="F188">
        <v>29.017078999999999</v>
      </c>
      <c r="G188">
        <v>18.579999999999998</v>
      </c>
      <c r="H188">
        <v>10.437079000000001</v>
      </c>
      <c r="I188">
        <v>1.5617369999999999</v>
      </c>
      <c r="J188">
        <v>0</v>
      </c>
      <c r="K188">
        <v>0</v>
      </c>
      <c r="L188">
        <v>592</v>
      </c>
      <c r="M188">
        <v>-51484</v>
      </c>
      <c r="N188">
        <v>3.7632699999999999</v>
      </c>
      <c r="O188">
        <v>250</v>
      </c>
      <c r="P188">
        <v>1.5892189999999999</v>
      </c>
      <c r="Q188" t="s">
        <v>43</v>
      </c>
      <c r="R188" t="s">
        <v>43</v>
      </c>
      <c r="S188" t="s">
        <v>43</v>
      </c>
    </row>
    <row r="189" spans="1:19">
      <c r="A189">
        <v>737</v>
      </c>
      <c r="B189">
        <v>15716</v>
      </c>
      <c r="C189">
        <v>650315.73</v>
      </c>
      <c r="D189">
        <v>15136</v>
      </c>
      <c r="E189">
        <v>706051.73</v>
      </c>
      <c r="F189">
        <v>46.647181000000003</v>
      </c>
      <c r="G189">
        <v>30.605</v>
      </c>
      <c r="H189">
        <v>16.042180999999999</v>
      </c>
      <c r="I189">
        <v>1.5241690000000001</v>
      </c>
      <c r="J189">
        <v>0</v>
      </c>
      <c r="K189">
        <v>0</v>
      </c>
      <c r="L189">
        <v>580</v>
      </c>
      <c r="M189">
        <v>-55736</v>
      </c>
      <c r="N189">
        <v>3.6905060000000001</v>
      </c>
      <c r="O189">
        <v>367</v>
      </c>
      <c r="P189">
        <v>2.3351999999999999</v>
      </c>
      <c r="Q189" t="s">
        <v>43</v>
      </c>
      <c r="R189" t="s">
        <v>43</v>
      </c>
      <c r="S189" t="s">
        <v>43</v>
      </c>
    </row>
    <row r="190" spans="1:19">
      <c r="A190">
        <v>1428</v>
      </c>
      <c r="B190">
        <v>15711</v>
      </c>
      <c r="C190">
        <v>112194.02</v>
      </c>
      <c r="D190">
        <v>15455</v>
      </c>
      <c r="E190">
        <v>131521.01999999999</v>
      </c>
      <c r="F190">
        <v>8.5099330000000002</v>
      </c>
      <c r="G190">
        <v>5.62</v>
      </c>
      <c r="H190">
        <v>2.8899330000000001</v>
      </c>
      <c r="I190">
        <v>1.5142230000000001</v>
      </c>
      <c r="J190">
        <v>0</v>
      </c>
      <c r="K190">
        <v>0</v>
      </c>
      <c r="L190">
        <v>256</v>
      </c>
      <c r="M190">
        <v>-19327</v>
      </c>
      <c r="N190">
        <v>1.629432</v>
      </c>
      <c r="O190">
        <v>153</v>
      </c>
      <c r="P190">
        <v>0.97384000000000004</v>
      </c>
      <c r="Q190" t="s">
        <v>43</v>
      </c>
      <c r="R190" t="s">
        <v>43</v>
      </c>
      <c r="S190" t="s">
        <v>43</v>
      </c>
    </row>
    <row r="191" spans="1:19">
      <c r="A191">
        <v>526</v>
      </c>
      <c r="B191">
        <v>15665</v>
      </c>
      <c r="C191">
        <v>618495.34</v>
      </c>
      <c r="D191">
        <v>15082</v>
      </c>
      <c r="E191">
        <v>684613.34</v>
      </c>
      <c r="F191">
        <v>45.392741999999998</v>
      </c>
      <c r="G191">
        <v>23.3</v>
      </c>
      <c r="H191">
        <v>22.092742000000001</v>
      </c>
      <c r="I191">
        <v>1.948186</v>
      </c>
      <c r="J191">
        <v>0</v>
      </c>
      <c r="K191">
        <v>0</v>
      </c>
      <c r="L191">
        <v>583</v>
      </c>
      <c r="M191">
        <v>-66118</v>
      </c>
      <c r="N191">
        <v>3.721673</v>
      </c>
      <c r="O191">
        <v>203</v>
      </c>
      <c r="P191">
        <v>1.2958829999999999</v>
      </c>
      <c r="Q191" t="s">
        <v>43</v>
      </c>
      <c r="R191" t="s">
        <v>43</v>
      </c>
      <c r="S191" t="s">
        <v>43</v>
      </c>
    </row>
    <row r="192" spans="1:19">
      <c r="A192">
        <v>804</v>
      </c>
      <c r="B192">
        <v>15616</v>
      </c>
      <c r="C192">
        <v>465227.83</v>
      </c>
      <c r="D192">
        <v>15003</v>
      </c>
      <c r="E192">
        <v>525850.82999999996</v>
      </c>
      <c r="F192">
        <v>35.049712</v>
      </c>
      <c r="G192">
        <v>13.31</v>
      </c>
      <c r="H192">
        <v>21.739712000000001</v>
      </c>
      <c r="I192">
        <v>2.633337</v>
      </c>
      <c r="J192">
        <v>0</v>
      </c>
      <c r="K192">
        <v>0</v>
      </c>
      <c r="L192">
        <v>613</v>
      </c>
      <c r="M192">
        <v>-60623</v>
      </c>
      <c r="N192">
        <v>3.9254609999999999</v>
      </c>
      <c r="O192">
        <v>249</v>
      </c>
      <c r="P192">
        <v>1.5945180000000001</v>
      </c>
      <c r="Q192" t="s">
        <v>43</v>
      </c>
      <c r="R192" t="s">
        <v>43</v>
      </c>
      <c r="S192" t="s">
        <v>43</v>
      </c>
    </row>
    <row r="193" spans="1:19">
      <c r="A193">
        <v>1150</v>
      </c>
      <c r="B193">
        <v>15596</v>
      </c>
      <c r="C193">
        <v>662397.69999999995</v>
      </c>
      <c r="D193">
        <v>15255</v>
      </c>
      <c r="E193">
        <v>707978.7</v>
      </c>
      <c r="F193">
        <v>46.409616999999997</v>
      </c>
      <c r="G193">
        <v>22.46</v>
      </c>
      <c r="H193">
        <v>23.949617</v>
      </c>
      <c r="I193">
        <v>2.0663230000000001</v>
      </c>
      <c r="J193">
        <v>0</v>
      </c>
      <c r="K193">
        <v>0</v>
      </c>
      <c r="L193">
        <v>341</v>
      </c>
      <c r="M193">
        <v>-45581</v>
      </c>
      <c r="N193">
        <v>2.186458</v>
      </c>
      <c r="O193">
        <v>211</v>
      </c>
      <c r="P193">
        <v>1.352911</v>
      </c>
      <c r="Q193" t="s">
        <v>43</v>
      </c>
      <c r="R193" t="s">
        <v>43</v>
      </c>
      <c r="S193" t="s">
        <v>43</v>
      </c>
    </row>
    <row r="194" spans="1:19">
      <c r="A194">
        <v>597</v>
      </c>
      <c r="B194">
        <v>15570</v>
      </c>
      <c r="C194">
        <v>632774.30000000005</v>
      </c>
      <c r="D194">
        <v>12084</v>
      </c>
      <c r="E194">
        <v>925593.3</v>
      </c>
      <c r="F194">
        <v>76.596598999999998</v>
      </c>
      <c r="G194">
        <v>61.244999999999997</v>
      </c>
      <c r="H194">
        <v>15.351599</v>
      </c>
      <c r="I194">
        <v>1.250659</v>
      </c>
      <c r="J194">
        <v>0</v>
      </c>
      <c r="K194">
        <v>0</v>
      </c>
      <c r="L194">
        <v>3486</v>
      </c>
      <c r="M194">
        <v>-292819</v>
      </c>
      <c r="N194">
        <v>22.389209999999999</v>
      </c>
      <c r="O194">
        <v>190</v>
      </c>
      <c r="P194">
        <v>1.2202949999999999</v>
      </c>
      <c r="Q194" t="s">
        <v>43</v>
      </c>
      <c r="R194" t="s">
        <v>43</v>
      </c>
      <c r="S194" t="s">
        <v>43</v>
      </c>
    </row>
    <row r="195" spans="1:19">
      <c r="A195">
        <v>63</v>
      </c>
      <c r="B195">
        <v>15536</v>
      </c>
      <c r="C195">
        <v>323080.49</v>
      </c>
      <c r="D195">
        <v>14967</v>
      </c>
      <c r="E195">
        <v>375254.31</v>
      </c>
      <c r="F195">
        <v>25.072113000000002</v>
      </c>
      <c r="G195">
        <v>6.98</v>
      </c>
      <c r="H195">
        <v>18.092113000000001</v>
      </c>
      <c r="I195">
        <v>3.591993</v>
      </c>
      <c r="J195">
        <v>0</v>
      </c>
      <c r="K195">
        <v>0</v>
      </c>
      <c r="L195">
        <v>569</v>
      </c>
      <c r="M195">
        <v>-52173.82</v>
      </c>
      <c r="N195">
        <v>3.662461</v>
      </c>
      <c r="O195">
        <v>233</v>
      </c>
      <c r="P195">
        <v>1.499743</v>
      </c>
      <c r="Q195" t="s">
        <v>43</v>
      </c>
      <c r="R195" t="s">
        <v>43</v>
      </c>
      <c r="S195" t="s">
        <v>43</v>
      </c>
    </row>
    <row r="196" spans="1:19">
      <c r="A196">
        <v>252</v>
      </c>
      <c r="B196">
        <v>15534</v>
      </c>
      <c r="C196">
        <v>540412.96</v>
      </c>
      <c r="D196">
        <v>14935</v>
      </c>
      <c r="E196">
        <v>596810.96</v>
      </c>
      <c r="F196">
        <v>39.960560000000001</v>
      </c>
      <c r="G196">
        <v>20</v>
      </c>
      <c r="H196">
        <v>19.960560000000001</v>
      </c>
      <c r="I196">
        <v>1.9980279999999999</v>
      </c>
      <c r="J196">
        <v>29</v>
      </c>
      <c r="K196">
        <v>0.18668699999999999</v>
      </c>
      <c r="L196">
        <v>570</v>
      </c>
      <c r="M196">
        <v>-56398</v>
      </c>
      <c r="N196">
        <v>3.6693699999999998</v>
      </c>
      <c r="O196">
        <v>305</v>
      </c>
      <c r="P196">
        <v>1.963435</v>
      </c>
      <c r="Q196" t="s">
        <v>43</v>
      </c>
      <c r="R196" t="s">
        <v>43</v>
      </c>
      <c r="S196" t="s">
        <v>43</v>
      </c>
    </row>
    <row r="197" spans="1:19">
      <c r="A197">
        <v>1662</v>
      </c>
      <c r="B197">
        <v>15530</v>
      </c>
      <c r="C197">
        <v>981703.6</v>
      </c>
      <c r="D197">
        <v>15202</v>
      </c>
      <c r="E197">
        <v>1026313.6</v>
      </c>
      <c r="F197">
        <v>67.511747999999997</v>
      </c>
      <c r="G197">
        <v>35.494999999999997</v>
      </c>
      <c r="H197">
        <v>32.016748</v>
      </c>
      <c r="I197">
        <v>1.902007</v>
      </c>
      <c r="J197">
        <v>1</v>
      </c>
      <c r="K197">
        <v>6.4390000000000003E-3</v>
      </c>
      <c r="L197">
        <v>327</v>
      </c>
      <c r="M197">
        <v>-44610</v>
      </c>
      <c r="N197">
        <v>2.1056020000000002</v>
      </c>
      <c r="O197">
        <v>196</v>
      </c>
      <c r="P197">
        <v>1.262073</v>
      </c>
      <c r="Q197" t="s">
        <v>43</v>
      </c>
      <c r="R197" t="s">
        <v>43</v>
      </c>
      <c r="S197" t="s">
        <v>43</v>
      </c>
    </row>
    <row r="198" spans="1:19">
      <c r="A198">
        <v>135</v>
      </c>
      <c r="B198">
        <v>15476</v>
      </c>
      <c r="C198">
        <v>739195.27</v>
      </c>
      <c r="D198">
        <v>14864</v>
      </c>
      <c r="E198">
        <v>800837.27</v>
      </c>
      <c r="F198">
        <v>53.877642000000002</v>
      </c>
      <c r="G198">
        <v>47.47</v>
      </c>
      <c r="H198">
        <v>6.4076420000000001</v>
      </c>
      <c r="I198">
        <v>1.1349830000000001</v>
      </c>
      <c r="J198">
        <v>0</v>
      </c>
      <c r="K198">
        <v>0</v>
      </c>
      <c r="L198">
        <v>612</v>
      </c>
      <c r="M198">
        <v>-61642</v>
      </c>
      <c r="N198">
        <v>3.95451</v>
      </c>
      <c r="O198">
        <v>345</v>
      </c>
      <c r="P198">
        <v>2.2292580000000002</v>
      </c>
      <c r="Q198" t="s">
        <v>43</v>
      </c>
      <c r="R198" t="s">
        <v>43</v>
      </c>
      <c r="S198" t="s">
        <v>43</v>
      </c>
    </row>
    <row r="199" spans="1:19">
      <c r="A199">
        <v>368</v>
      </c>
      <c r="B199">
        <v>15469</v>
      </c>
      <c r="C199">
        <v>561993.96</v>
      </c>
      <c r="D199">
        <v>14956</v>
      </c>
      <c r="E199">
        <v>610546.96</v>
      </c>
      <c r="F199">
        <v>40.822878000000003</v>
      </c>
      <c r="G199">
        <v>42.12</v>
      </c>
      <c r="H199">
        <v>-1.2971220000000001</v>
      </c>
      <c r="I199">
        <v>0.96920399999999995</v>
      </c>
      <c r="J199">
        <v>0</v>
      </c>
      <c r="K199">
        <v>0</v>
      </c>
      <c r="L199">
        <v>513</v>
      </c>
      <c r="M199">
        <v>-48553</v>
      </c>
      <c r="N199">
        <v>3.3163100000000001</v>
      </c>
      <c r="O199">
        <v>232</v>
      </c>
      <c r="P199">
        <v>1.4997739999999999</v>
      </c>
      <c r="Q199" t="s">
        <v>43</v>
      </c>
      <c r="R199" t="s">
        <v>43</v>
      </c>
      <c r="S199" t="s">
        <v>43</v>
      </c>
    </row>
    <row r="200" spans="1:19">
      <c r="A200">
        <v>1992</v>
      </c>
      <c r="B200">
        <v>15455</v>
      </c>
      <c r="C200">
        <v>464370.3</v>
      </c>
      <c r="D200">
        <v>15161</v>
      </c>
      <c r="E200">
        <v>495557.3</v>
      </c>
      <c r="F200">
        <v>32.686320000000002</v>
      </c>
      <c r="G200">
        <v>33.409999999999997</v>
      </c>
      <c r="H200">
        <v>-0.72367999999999999</v>
      </c>
      <c r="I200">
        <v>0.97833899999999996</v>
      </c>
      <c r="J200">
        <v>1</v>
      </c>
      <c r="K200">
        <v>6.4700000000000001E-3</v>
      </c>
      <c r="L200">
        <v>293</v>
      </c>
      <c r="M200">
        <v>-31187</v>
      </c>
      <c r="N200">
        <v>1.8958269999999999</v>
      </c>
      <c r="O200">
        <v>296</v>
      </c>
      <c r="P200">
        <v>1.915238</v>
      </c>
      <c r="Q200" t="s">
        <v>43</v>
      </c>
      <c r="R200" t="s">
        <v>43</v>
      </c>
      <c r="S200" t="s">
        <v>43</v>
      </c>
    </row>
    <row r="201" spans="1:19">
      <c r="A201">
        <v>1039</v>
      </c>
      <c r="B201">
        <v>15454</v>
      </c>
      <c r="C201">
        <v>564210.03</v>
      </c>
      <c r="D201">
        <v>15148</v>
      </c>
      <c r="E201">
        <v>596591.03</v>
      </c>
      <c r="F201">
        <v>39.384144999999997</v>
      </c>
      <c r="G201">
        <v>26.774999999999999</v>
      </c>
      <c r="H201">
        <v>12.609145</v>
      </c>
      <c r="I201">
        <v>1.4709300000000001</v>
      </c>
      <c r="J201">
        <v>0</v>
      </c>
      <c r="K201">
        <v>0</v>
      </c>
      <c r="L201">
        <v>306</v>
      </c>
      <c r="M201">
        <v>-32381</v>
      </c>
      <c r="N201">
        <v>1.98007</v>
      </c>
      <c r="O201">
        <v>195</v>
      </c>
      <c r="P201">
        <v>1.261809</v>
      </c>
      <c r="Q201" t="s">
        <v>43</v>
      </c>
      <c r="R201" t="s">
        <v>43</v>
      </c>
      <c r="S201" t="s">
        <v>43</v>
      </c>
    </row>
    <row r="202" spans="1:19">
      <c r="A202">
        <v>1755</v>
      </c>
      <c r="B202">
        <v>15448</v>
      </c>
      <c r="C202">
        <v>406489.86</v>
      </c>
      <c r="D202">
        <v>14858</v>
      </c>
      <c r="E202">
        <v>457481.86</v>
      </c>
      <c r="F202">
        <v>30.790272000000002</v>
      </c>
      <c r="G202">
        <v>15.315</v>
      </c>
      <c r="H202">
        <v>15.475272</v>
      </c>
      <c r="I202">
        <v>2.0104649999999999</v>
      </c>
      <c r="J202">
        <v>0</v>
      </c>
      <c r="K202">
        <v>0</v>
      </c>
      <c r="L202">
        <v>590</v>
      </c>
      <c r="M202">
        <v>-50992</v>
      </c>
      <c r="N202">
        <v>3.8192650000000001</v>
      </c>
      <c r="O202">
        <v>242</v>
      </c>
      <c r="P202">
        <v>1.566546</v>
      </c>
      <c r="Q202" t="s">
        <v>43</v>
      </c>
      <c r="R202" t="s">
        <v>43</v>
      </c>
      <c r="S202" t="s">
        <v>43</v>
      </c>
    </row>
    <row r="203" spans="1:19">
      <c r="A203">
        <v>1424</v>
      </c>
      <c r="B203">
        <v>15412</v>
      </c>
      <c r="C203">
        <v>291772.51</v>
      </c>
      <c r="D203">
        <v>11842</v>
      </c>
      <c r="E203">
        <v>562407.51</v>
      </c>
      <c r="F203">
        <v>47.492612000000001</v>
      </c>
      <c r="G203">
        <v>34.479999999999997</v>
      </c>
      <c r="H203">
        <v>13.012612000000001</v>
      </c>
      <c r="I203">
        <v>1.3773960000000001</v>
      </c>
      <c r="J203">
        <v>0</v>
      </c>
      <c r="K203">
        <v>0</v>
      </c>
      <c r="L203">
        <v>3570</v>
      </c>
      <c r="M203">
        <v>-270635</v>
      </c>
      <c r="N203">
        <v>23.163768000000001</v>
      </c>
      <c r="O203">
        <v>822</v>
      </c>
      <c r="P203">
        <v>5.3335059999999999</v>
      </c>
      <c r="Q203" t="s">
        <v>43</v>
      </c>
      <c r="R203" t="s">
        <v>43</v>
      </c>
      <c r="S203" t="s">
        <v>43</v>
      </c>
    </row>
    <row r="204" spans="1:19">
      <c r="A204">
        <v>1881</v>
      </c>
      <c r="B204">
        <v>15400</v>
      </c>
      <c r="C204">
        <v>286659.65000000002</v>
      </c>
      <c r="D204">
        <v>14774</v>
      </c>
      <c r="E204">
        <v>350146.65</v>
      </c>
      <c r="F204">
        <v>23.700192999999999</v>
      </c>
      <c r="G204">
        <v>2.68</v>
      </c>
      <c r="H204">
        <v>21.020192999999999</v>
      </c>
      <c r="I204">
        <v>8.843356</v>
      </c>
      <c r="J204">
        <v>0</v>
      </c>
      <c r="K204">
        <v>0</v>
      </c>
      <c r="L204">
        <v>626</v>
      </c>
      <c r="M204">
        <v>-63487</v>
      </c>
      <c r="N204">
        <v>4.0649350000000002</v>
      </c>
      <c r="O204">
        <v>142</v>
      </c>
      <c r="P204">
        <v>0.92207799999999995</v>
      </c>
      <c r="Q204" t="s">
        <v>43</v>
      </c>
      <c r="R204" t="s">
        <v>43</v>
      </c>
      <c r="S204" t="s">
        <v>44</v>
      </c>
    </row>
    <row r="205" spans="1:19">
      <c r="A205">
        <v>1516</v>
      </c>
      <c r="B205">
        <v>15319</v>
      </c>
      <c r="C205">
        <v>555198.13</v>
      </c>
      <c r="D205">
        <v>14686</v>
      </c>
      <c r="E205">
        <v>623883.34</v>
      </c>
      <c r="F205">
        <v>42.481501999999999</v>
      </c>
      <c r="G205">
        <v>21.87</v>
      </c>
      <c r="H205">
        <v>20.611502000000002</v>
      </c>
      <c r="I205">
        <v>1.942456</v>
      </c>
      <c r="J205">
        <v>0</v>
      </c>
      <c r="K205">
        <v>0</v>
      </c>
      <c r="L205">
        <v>633</v>
      </c>
      <c r="M205">
        <v>-68685.210000000006</v>
      </c>
      <c r="N205">
        <v>4.1321240000000001</v>
      </c>
      <c r="O205">
        <v>198</v>
      </c>
      <c r="P205">
        <v>1.292513</v>
      </c>
      <c r="Q205" t="s">
        <v>43</v>
      </c>
      <c r="R205" t="s">
        <v>43</v>
      </c>
      <c r="S205" t="s">
        <v>43</v>
      </c>
    </row>
    <row r="206" spans="1:19">
      <c r="A206">
        <v>921</v>
      </c>
      <c r="B206">
        <v>15316</v>
      </c>
      <c r="C206">
        <v>955708.69</v>
      </c>
      <c r="D206">
        <v>15046</v>
      </c>
      <c r="E206">
        <v>985559.53</v>
      </c>
      <c r="F206">
        <v>65.503093000000007</v>
      </c>
      <c r="G206">
        <v>66.59</v>
      </c>
      <c r="H206">
        <v>-1.0869070000000001</v>
      </c>
      <c r="I206">
        <v>0.98367800000000005</v>
      </c>
      <c r="J206">
        <v>0</v>
      </c>
      <c r="K206">
        <v>0</v>
      </c>
      <c r="L206">
        <v>270</v>
      </c>
      <c r="M206">
        <v>-29850.84</v>
      </c>
      <c r="N206">
        <v>1.7628619999999999</v>
      </c>
      <c r="O206">
        <v>350</v>
      </c>
      <c r="P206">
        <v>2.2851919999999999</v>
      </c>
      <c r="Q206" t="s">
        <v>43</v>
      </c>
      <c r="R206" t="s">
        <v>43</v>
      </c>
      <c r="S206" t="s">
        <v>43</v>
      </c>
    </row>
    <row r="207" spans="1:19">
      <c r="A207">
        <v>872</v>
      </c>
      <c r="B207">
        <v>15314</v>
      </c>
      <c r="C207">
        <v>573749.66</v>
      </c>
      <c r="D207">
        <v>14988</v>
      </c>
      <c r="E207">
        <v>609051.66</v>
      </c>
      <c r="F207">
        <v>40.635953000000001</v>
      </c>
      <c r="G207">
        <v>14.86</v>
      </c>
      <c r="H207">
        <v>25.775953000000001</v>
      </c>
      <c r="I207">
        <v>2.7345860000000002</v>
      </c>
      <c r="J207">
        <v>1</v>
      </c>
      <c r="K207">
        <v>6.5300000000000002E-3</v>
      </c>
      <c r="L207">
        <v>325</v>
      </c>
      <c r="M207">
        <v>-35302</v>
      </c>
      <c r="N207">
        <v>2.1222409999999998</v>
      </c>
      <c r="O207">
        <v>239</v>
      </c>
      <c r="P207">
        <v>1.5606629999999999</v>
      </c>
      <c r="Q207" t="s">
        <v>43</v>
      </c>
      <c r="R207" t="s">
        <v>43</v>
      </c>
      <c r="S207" t="s">
        <v>43</v>
      </c>
    </row>
    <row r="208" spans="1:19">
      <c r="A208">
        <v>1135</v>
      </c>
      <c r="B208">
        <v>15308</v>
      </c>
      <c r="C208">
        <v>621780.93999999994</v>
      </c>
      <c r="D208">
        <v>15027</v>
      </c>
      <c r="E208">
        <v>647381.93999999994</v>
      </c>
      <c r="F208">
        <v>43.081249999999997</v>
      </c>
      <c r="G208">
        <v>24.19</v>
      </c>
      <c r="H208">
        <v>18.891249999999999</v>
      </c>
      <c r="I208">
        <v>1.780953</v>
      </c>
      <c r="J208">
        <v>1</v>
      </c>
      <c r="K208">
        <v>6.5329999999999997E-3</v>
      </c>
      <c r="L208">
        <v>280</v>
      </c>
      <c r="M208">
        <v>-25601</v>
      </c>
      <c r="N208">
        <v>1.8291090000000001</v>
      </c>
      <c r="O208">
        <v>235</v>
      </c>
      <c r="P208">
        <v>1.535145</v>
      </c>
      <c r="Q208" t="s">
        <v>43</v>
      </c>
      <c r="R208" t="s">
        <v>43</v>
      </c>
      <c r="S208" t="s">
        <v>43</v>
      </c>
    </row>
    <row r="209" spans="1:19">
      <c r="A209">
        <v>976</v>
      </c>
      <c r="B209">
        <v>15284</v>
      </c>
      <c r="C209">
        <v>795545.63</v>
      </c>
      <c r="D209">
        <v>14666</v>
      </c>
      <c r="E209">
        <v>859746.63</v>
      </c>
      <c r="F209">
        <v>58.621752999999998</v>
      </c>
      <c r="G209">
        <v>34.700000000000003</v>
      </c>
      <c r="H209">
        <v>23.921752999999999</v>
      </c>
      <c r="I209">
        <v>1.6893879999999999</v>
      </c>
      <c r="J209">
        <v>0</v>
      </c>
      <c r="K209">
        <v>0</v>
      </c>
      <c r="L209">
        <v>618</v>
      </c>
      <c r="M209">
        <v>-64201</v>
      </c>
      <c r="N209">
        <v>4.043444</v>
      </c>
      <c r="O209">
        <v>185</v>
      </c>
      <c r="P209">
        <v>1.2104159999999999</v>
      </c>
      <c r="Q209" t="s">
        <v>43</v>
      </c>
      <c r="R209" t="s">
        <v>43</v>
      </c>
      <c r="S209" t="s">
        <v>43</v>
      </c>
    </row>
    <row r="210" spans="1:19">
      <c r="A210">
        <v>37</v>
      </c>
      <c r="B210">
        <v>15275</v>
      </c>
      <c r="C210">
        <v>399399.8</v>
      </c>
      <c r="D210">
        <v>11864</v>
      </c>
      <c r="E210">
        <v>677613.8</v>
      </c>
      <c r="F210">
        <v>57.115121000000002</v>
      </c>
      <c r="G210">
        <v>40.945</v>
      </c>
      <c r="H210">
        <v>16.170121000000002</v>
      </c>
      <c r="I210">
        <v>1.3949229999999999</v>
      </c>
      <c r="J210">
        <v>0</v>
      </c>
      <c r="K210">
        <v>0</v>
      </c>
      <c r="L210">
        <v>3411</v>
      </c>
      <c r="M210">
        <v>-278214</v>
      </c>
      <c r="N210">
        <v>22.330606</v>
      </c>
      <c r="O210">
        <v>207</v>
      </c>
      <c r="P210">
        <v>1.3551550000000001</v>
      </c>
      <c r="Q210" t="s">
        <v>43</v>
      </c>
      <c r="R210" t="s">
        <v>43</v>
      </c>
      <c r="S210" t="s">
        <v>43</v>
      </c>
    </row>
    <row r="211" spans="1:19">
      <c r="A211">
        <v>637</v>
      </c>
      <c r="B211">
        <v>15267</v>
      </c>
      <c r="C211">
        <v>756645.6</v>
      </c>
      <c r="D211">
        <v>14665</v>
      </c>
      <c r="E211">
        <v>819427.6</v>
      </c>
      <c r="F211">
        <v>55.876412999999999</v>
      </c>
      <c r="G211">
        <v>32.65</v>
      </c>
      <c r="H211">
        <v>23.226413000000001</v>
      </c>
      <c r="I211">
        <v>1.711376</v>
      </c>
      <c r="J211">
        <v>0</v>
      </c>
      <c r="K211">
        <v>0</v>
      </c>
      <c r="L211">
        <v>602</v>
      </c>
      <c r="M211">
        <v>-62782</v>
      </c>
      <c r="N211">
        <v>3.9431449999999999</v>
      </c>
      <c r="O211">
        <v>212</v>
      </c>
      <c r="P211">
        <v>1.3886160000000001</v>
      </c>
      <c r="Q211" t="s">
        <v>43</v>
      </c>
      <c r="R211" t="s">
        <v>43</v>
      </c>
      <c r="S211" t="s">
        <v>43</v>
      </c>
    </row>
    <row r="212" spans="1:19">
      <c r="A212">
        <v>366</v>
      </c>
      <c r="B212">
        <v>15260</v>
      </c>
      <c r="C212">
        <v>469057.89</v>
      </c>
      <c r="D212">
        <v>14700</v>
      </c>
      <c r="E212">
        <v>530127.89</v>
      </c>
      <c r="F212">
        <v>36.063122</v>
      </c>
      <c r="G212">
        <v>24.63</v>
      </c>
      <c r="H212">
        <v>11.433121999999999</v>
      </c>
      <c r="I212">
        <v>1.4641949999999999</v>
      </c>
      <c r="J212">
        <v>1</v>
      </c>
      <c r="K212">
        <v>6.5529999999999998E-3</v>
      </c>
      <c r="L212">
        <v>559</v>
      </c>
      <c r="M212">
        <v>-61070</v>
      </c>
      <c r="N212">
        <v>3.6631719999999999</v>
      </c>
      <c r="O212">
        <v>181</v>
      </c>
      <c r="P212">
        <v>1.186107</v>
      </c>
      <c r="Q212" t="s">
        <v>43</v>
      </c>
      <c r="R212" t="s">
        <v>43</v>
      </c>
      <c r="S212" t="s">
        <v>43</v>
      </c>
    </row>
    <row r="213" spans="1:19">
      <c r="A213">
        <v>1699</v>
      </c>
      <c r="B213">
        <v>15251</v>
      </c>
      <c r="C213">
        <v>797962.05</v>
      </c>
      <c r="D213">
        <v>14650</v>
      </c>
      <c r="E213">
        <v>869046.05</v>
      </c>
      <c r="F213">
        <v>59.320549</v>
      </c>
      <c r="G213">
        <v>34.53</v>
      </c>
      <c r="H213">
        <v>24.790548999999999</v>
      </c>
      <c r="I213">
        <v>1.7179420000000001</v>
      </c>
      <c r="J213">
        <v>0</v>
      </c>
      <c r="K213">
        <v>0</v>
      </c>
      <c r="L213">
        <v>601</v>
      </c>
      <c r="M213">
        <v>-71084</v>
      </c>
      <c r="N213">
        <v>3.940725</v>
      </c>
      <c r="O213">
        <v>195</v>
      </c>
      <c r="P213">
        <v>1.278605</v>
      </c>
      <c r="Q213" t="s">
        <v>43</v>
      </c>
      <c r="R213" t="s">
        <v>43</v>
      </c>
      <c r="S213" t="s">
        <v>43</v>
      </c>
    </row>
    <row r="214" spans="1:19">
      <c r="A214">
        <v>452</v>
      </c>
      <c r="B214">
        <v>15225</v>
      </c>
      <c r="C214">
        <v>799636.15</v>
      </c>
      <c r="D214">
        <v>15061</v>
      </c>
      <c r="E214">
        <v>825666.15</v>
      </c>
      <c r="F214">
        <v>54.821469</v>
      </c>
      <c r="G214">
        <v>41.36</v>
      </c>
      <c r="H214">
        <v>13.461468999999999</v>
      </c>
      <c r="I214">
        <v>1.3254710000000001</v>
      </c>
      <c r="J214">
        <v>0</v>
      </c>
      <c r="K214">
        <v>0</v>
      </c>
      <c r="L214">
        <v>164</v>
      </c>
      <c r="M214">
        <v>-26030</v>
      </c>
      <c r="N214">
        <v>1.0771759999999999</v>
      </c>
      <c r="O214">
        <v>242</v>
      </c>
      <c r="P214">
        <v>1.589491</v>
      </c>
      <c r="Q214" t="s">
        <v>43</v>
      </c>
      <c r="R214" t="s">
        <v>43</v>
      </c>
      <c r="S214" t="s">
        <v>43</v>
      </c>
    </row>
    <row r="215" spans="1:19">
      <c r="A215">
        <v>39</v>
      </c>
      <c r="B215">
        <v>15212</v>
      </c>
      <c r="C215">
        <v>887819.44</v>
      </c>
      <c r="D215">
        <v>14906</v>
      </c>
      <c r="E215">
        <v>924654.44</v>
      </c>
      <c r="F215">
        <v>62.032364999999999</v>
      </c>
      <c r="G215">
        <v>50.82</v>
      </c>
      <c r="H215">
        <v>11.212365</v>
      </c>
      <c r="I215">
        <v>1.220629</v>
      </c>
      <c r="J215">
        <v>0</v>
      </c>
      <c r="K215">
        <v>0</v>
      </c>
      <c r="L215">
        <v>306</v>
      </c>
      <c r="M215">
        <v>-36835</v>
      </c>
      <c r="N215">
        <v>2.0115699999999999</v>
      </c>
      <c r="O215">
        <v>135</v>
      </c>
      <c r="P215">
        <v>0.88745700000000005</v>
      </c>
      <c r="Q215" t="s">
        <v>43</v>
      </c>
      <c r="R215" t="s">
        <v>43</v>
      </c>
      <c r="S215" t="s">
        <v>43</v>
      </c>
    </row>
    <row r="216" spans="1:19">
      <c r="A216">
        <v>247</v>
      </c>
      <c r="B216">
        <v>15122</v>
      </c>
      <c r="C216">
        <v>1032728.62</v>
      </c>
      <c r="D216">
        <v>14467</v>
      </c>
      <c r="E216">
        <v>1110029.6200000001</v>
      </c>
      <c r="F216">
        <v>76.728390000000005</v>
      </c>
      <c r="G216">
        <v>75.650000000000006</v>
      </c>
      <c r="H216">
        <v>1.07839</v>
      </c>
      <c r="I216">
        <v>1.0142549999999999</v>
      </c>
      <c r="J216">
        <v>0</v>
      </c>
      <c r="K216">
        <v>0</v>
      </c>
      <c r="L216">
        <v>655</v>
      </c>
      <c r="M216">
        <v>-77301</v>
      </c>
      <c r="N216">
        <v>4.3314380000000003</v>
      </c>
      <c r="O216">
        <v>408</v>
      </c>
      <c r="P216">
        <v>2.6980559999999998</v>
      </c>
      <c r="Q216" t="s">
        <v>43</v>
      </c>
      <c r="R216" t="s">
        <v>43</v>
      </c>
      <c r="S216" t="s">
        <v>43</v>
      </c>
    </row>
    <row r="217" spans="1:19">
      <c r="A217">
        <v>676</v>
      </c>
      <c r="B217">
        <v>15122</v>
      </c>
      <c r="C217">
        <v>619391.79</v>
      </c>
      <c r="D217">
        <v>14775</v>
      </c>
      <c r="E217">
        <v>663519.79</v>
      </c>
      <c r="F217">
        <v>44.908276999999998</v>
      </c>
      <c r="G217">
        <v>25.3</v>
      </c>
      <c r="H217">
        <v>19.608277000000001</v>
      </c>
      <c r="I217">
        <v>1.775031</v>
      </c>
      <c r="J217">
        <v>0</v>
      </c>
      <c r="K217">
        <v>0</v>
      </c>
      <c r="L217">
        <v>347</v>
      </c>
      <c r="M217">
        <v>-44128</v>
      </c>
      <c r="N217">
        <v>2.29467</v>
      </c>
      <c r="O217">
        <v>144</v>
      </c>
      <c r="P217">
        <v>0.95225499999999996</v>
      </c>
      <c r="Q217" t="s">
        <v>43</v>
      </c>
      <c r="R217" t="s">
        <v>43</v>
      </c>
      <c r="S217" t="s">
        <v>43</v>
      </c>
    </row>
    <row r="218" spans="1:19">
      <c r="A218">
        <v>360</v>
      </c>
      <c r="B218">
        <v>15105</v>
      </c>
      <c r="C218">
        <v>414988.15</v>
      </c>
      <c r="D218">
        <v>14793</v>
      </c>
      <c r="E218">
        <v>449603.15</v>
      </c>
      <c r="F218">
        <v>30.392966000000001</v>
      </c>
      <c r="G218">
        <v>18.829999999999998</v>
      </c>
      <c r="H218">
        <v>11.562965999999999</v>
      </c>
      <c r="I218">
        <v>1.614071</v>
      </c>
      <c r="J218">
        <v>0</v>
      </c>
      <c r="K218">
        <v>0</v>
      </c>
      <c r="L218">
        <v>312</v>
      </c>
      <c r="M218">
        <v>-34615</v>
      </c>
      <c r="N218">
        <v>2.0655410000000001</v>
      </c>
      <c r="O218">
        <v>187</v>
      </c>
      <c r="P218">
        <v>1.2380009999999999</v>
      </c>
      <c r="Q218" t="s">
        <v>43</v>
      </c>
      <c r="R218" t="s">
        <v>43</v>
      </c>
      <c r="S218" t="s">
        <v>43</v>
      </c>
    </row>
    <row r="219" spans="1:19">
      <c r="A219">
        <v>840</v>
      </c>
      <c r="B219">
        <v>15095</v>
      </c>
      <c r="C219">
        <v>1956340.84</v>
      </c>
      <c r="D219">
        <v>14465</v>
      </c>
      <c r="E219">
        <v>2029513.85</v>
      </c>
      <c r="F219">
        <v>140.30513999999999</v>
      </c>
      <c r="G219">
        <v>136.30000000000001</v>
      </c>
      <c r="H219">
        <v>4.0051399999999999</v>
      </c>
      <c r="I219">
        <v>1.029385</v>
      </c>
      <c r="J219">
        <v>0</v>
      </c>
      <c r="K219">
        <v>0</v>
      </c>
      <c r="L219">
        <v>630</v>
      </c>
      <c r="M219">
        <v>-73173.009999999995</v>
      </c>
      <c r="N219">
        <v>4.1735670000000002</v>
      </c>
      <c r="O219">
        <v>270</v>
      </c>
      <c r="P219">
        <v>1.788672</v>
      </c>
      <c r="Q219" t="s">
        <v>43</v>
      </c>
      <c r="R219" t="s">
        <v>42</v>
      </c>
      <c r="S219" t="s">
        <v>43</v>
      </c>
    </row>
    <row r="220" spans="1:19">
      <c r="A220">
        <v>4</v>
      </c>
      <c r="B220">
        <v>15043</v>
      </c>
      <c r="C220">
        <v>595722.36</v>
      </c>
      <c r="D220">
        <v>14386</v>
      </c>
      <c r="E220">
        <v>663287.36</v>
      </c>
      <c r="F220">
        <v>46.106448</v>
      </c>
      <c r="G220">
        <v>30.97</v>
      </c>
      <c r="H220">
        <v>15.136448</v>
      </c>
      <c r="I220">
        <v>1.488745</v>
      </c>
      <c r="J220">
        <v>0</v>
      </c>
      <c r="K220">
        <v>0</v>
      </c>
      <c r="L220">
        <v>657</v>
      </c>
      <c r="M220">
        <v>-67565</v>
      </c>
      <c r="N220">
        <v>4.3674799999999996</v>
      </c>
      <c r="O220">
        <v>141</v>
      </c>
      <c r="P220">
        <v>0.93731299999999995</v>
      </c>
      <c r="Q220" t="s">
        <v>43</v>
      </c>
      <c r="R220" t="s">
        <v>43</v>
      </c>
      <c r="S220" t="s">
        <v>43</v>
      </c>
    </row>
    <row r="221" spans="1:19">
      <c r="A221">
        <v>1466</v>
      </c>
      <c r="B221">
        <v>15041</v>
      </c>
      <c r="C221">
        <v>431347.1</v>
      </c>
      <c r="D221">
        <v>14753</v>
      </c>
      <c r="E221">
        <v>459447.1</v>
      </c>
      <c r="F221">
        <v>31.142621999999999</v>
      </c>
      <c r="G221">
        <v>19.22</v>
      </c>
      <c r="H221">
        <v>11.922622</v>
      </c>
      <c r="I221">
        <v>1.6203240000000001</v>
      </c>
      <c r="J221">
        <v>1</v>
      </c>
      <c r="K221">
        <v>6.6480000000000003E-3</v>
      </c>
      <c r="L221">
        <v>287</v>
      </c>
      <c r="M221">
        <v>-28100</v>
      </c>
      <c r="N221">
        <v>1.908118</v>
      </c>
      <c r="O221">
        <v>222</v>
      </c>
      <c r="P221">
        <v>1.4759660000000001</v>
      </c>
      <c r="Q221" t="s">
        <v>43</v>
      </c>
      <c r="R221" t="s">
        <v>43</v>
      </c>
      <c r="S221" t="s">
        <v>43</v>
      </c>
    </row>
    <row r="222" spans="1:19">
      <c r="A222">
        <v>1629</v>
      </c>
      <c r="B222">
        <v>15038</v>
      </c>
      <c r="C222">
        <v>439163.61</v>
      </c>
      <c r="D222">
        <v>14748</v>
      </c>
      <c r="E222">
        <v>467979.61</v>
      </c>
      <c r="F222">
        <v>31.731733999999999</v>
      </c>
      <c r="G222">
        <v>24.704999999999998</v>
      </c>
      <c r="H222">
        <v>7.0267340000000003</v>
      </c>
      <c r="I222">
        <v>1.2844260000000001</v>
      </c>
      <c r="J222">
        <v>1</v>
      </c>
      <c r="K222">
        <v>6.6499999999999997E-3</v>
      </c>
      <c r="L222">
        <v>289</v>
      </c>
      <c r="M222">
        <v>-28816</v>
      </c>
      <c r="N222">
        <v>1.9217979999999999</v>
      </c>
      <c r="O222">
        <v>226</v>
      </c>
      <c r="P222">
        <v>1.5028589999999999</v>
      </c>
      <c r="Q222" t="s">
        <v>43</v>
      </c>
      <c r="R222" t="s">
        <v>43</v>
      </c>
      <c r="S222" t="s">
        <v>43</v>
      </c>
    </row>
    <row r="223" spans="1:19">
      <c r="A223">
        <v>754</v>
      </c>
      <c r="B223">
        <v>14995</v>
      </c>
      <c r="C223">
        <v>702805.21</v>
      </c>
      <c r="D223">
        <v>14382</v>
      </c>
      <c r="E223">
        <v>759311.21</v>
      </c>
      <c r="F223">
        <v>52.795940000000002</v>
      </c>
      <c r="G223">
        <v>44.91</v>
      </c>
      <c r="H223">
        <v>7.8859399999999997</v>
      </c>
      <c r="I223">
        <v>1.175594</v>
      </c>
      <c r="J223">
        <v>0</v>
      </c>
      <c r="K223">
        <v>0</v>
      </c>
      <c r="L223">
        <v>613</v>
      </c>
      <c r="M223">
        <v>-56506</v>
      </c>
      <c r="N223">
        <v>4.0880289999999997</v>
      </c>
      <c r="O223">
        <v>340</v>
      </c>
      <c r="P223">
        <v>2.2674219999999998</v>
      </c>
      <c r="Q223" t="s">
        <v>43</v>
      </c>
      <c r="R223" t="s">
        <v>43</v>
      </c>
      <c r="S223" t="s">
        <v>43</v>
      </c>
    </row>
    <row r="224" spans="1:19">
      <c r="A224">
        <v>1931</v>
      </c>
      <c r="B224">
        <v>14973</v>
      </c>
      <c r="C224">
        <v>1009837.45</v>
      </c>
      <c r="D224">
        <v>14633</v>
      </c>
      <c r="E224">
        <v>1059446.45</v>
      </c>
      <c r="F224">
        <v>72.401178999999999</v>
      </c>
      <c r="G224">
        <v>46.82</v>
      </c>
      <c r="H224">
        <v>25.581178999999999</v>
      </c>
      <c r="I224">
        <v>1.546373</v>
      </c>
      <c r="J224">
        <v>0</v>
      </c>
      <c r="K224">
        <v>0</v>
      </c>
      <c r="L224">
        <v>340</v>
      </c>
      <c r="M224">
        <v>-49609</v>
      </c>
      <c r="N224">
        <v>2.2707540000000002</v>
      </c>
      <c r="O224">
        <v>88</v>
      </c>
      <c r="P224">
        <v>0.58772500000000005</v>
      </c>
      <c r="Q224" t="s">
        <v>43</v>
      </c>
      <c r="R224" t="s">
        <v>43</v>
      </c>
      <c r="S224" t="s">
        <v>43</v>
      </c>
    </row>
    <row r="225" spans="1:19">
      <c r="A225">
        <v>972</v>
      </c>
      <c r="B225">
        <v>14955</v>
      </c>
      <c r="C225">
        <v>491376.89</v>
      </c>
      <c r="D225">
        <v>11491</v>
      </c>
      <c r="E225">
        <v>776672.89</v>
      </c>
      <c r="F225">
        <v>67.589669000000001</v>
      </c>
      <c r="G225">
        <v>55</v>
      </c>
      <c r="H225">
        <v>12.589669000000001</v>
      </c>
      <c r="I225">
        <v>1.2289030000000001</v>
      </c>
      <c r="J225">
        <v>1</v>
      </c>
      <c r="K225">
        <v>6.6870000000000002E-3</v>
      </c>
      <c r="L225">
        <v>3463</v>
      </c>
      <c r="M225">
        <v>-285296</v>
      </c>
      <c r="N225">
        <v>23.156134999999999</v>
      </c>
      <c r="O225">
        <v>206</v>
      </c>
      <c r="P225">
        <v>1.3774660000000001</v>
      </c>
      <c r="Q225" t="s">
        <v>43</v>
      </c>
      <c r="R225" t="s">
        <v>43</v>
      </c>
      <c r="S225" t="s">
        <v>43</v>
      </c>
    </row>
    <row r="226" spans="1:19">
      <c r="A226">
        <v>1279</v>
      </c>
      <c r="B226">
        <v>14951</v>
      </c>
      <c r="C226">
        <v>546117.31000000006</v>
      </c>
      <c r="D226">
        <v>14623</v>
      </c>
      <c r="E226">
        <v>585505.31000000006</v>
      </c>
      <c r="F226">
        <v>40.040027000000002</v>
      </c>
      <c r="G226">
        <v>27.55</v>
      </c>
      <c r="H226">
        <v>12.490027</v>
      </c>
      <c r="I226">
        <v>1.4533590000000001</v>
      </c>
      <c r="J226">
        <v>0</v>
      </c>
      <c r="K226">
        <v>0</v>
      </c>
      <c r="L226">
        <v>328</v>
      </c>
      <c r="M226">
        <v>-39388</v>
      </c>
      <c r="N226">
        <v>2.1938330000000001</v>
      </c>
      <c r="O226">
        <v>160</v>
      </c>
      <c r="P226">
        <v>1.070163</v>
      </c>
      <c r="Q226" t="s">
        <v>43</v>
      </c>
      <c r="R226" t="s">
        <v>43</v>
      </c>
      <c r="S226" t="s">
        <v>43</v>
      </c>
    </row>
    <row r="227" spans="1:19">
      <c r="A227">
        <v>1758</v>
      </c>
      <c r="B227">
        <v>14944</v>
      </c>
      <c r="C227">
        <v>370615.32</v>
      </c>
      <c r="D227">
        <v>14913</v>
      </c>
      <c r="E227">
        <v>380081.32</v>
      </c>
      <c r="F227">
        <v>25.486577</v>
      </c>
      <c r="G227">
        <v>11.26</v>
      </c>
      <c r="H227">
        <v>14.226577000000001</v>
      </c>
      <c r="I227">
        <v>2.2634620000000001</v>
      </c>
      <c r="J227">
        <v>0</v>
      </c>
      <c r="K227">
        <v>0</v>
      </c>
      <c r="L227">
        <v>31</v>
      </c>
      <c r="M227">
        <v>-9466</v>
      </c>
      <c r="N227">
        <v>0.20744099999999999</v>
      </c>
      <c r="O227">
        <v>246</v>
      </c>
      <c r="P227">
        <v>1.6461460000000001</v>
      </c>
      <c r="Q227" t="s">
        <v>43</v>
      </c>
      <c r="R227" t="s">
        <v>43</v>
      </c>
      <c r="S227" t="s">
        <v>43</v>
      </c>
    </row>
    <row r="228" spans="1:19">
      <c r="A228">
        <v>1313</v>
      </c>
      <c r="B228">
        <v>14934</v>
      </c>
      <c r="C228">
        <v>539257.1</v>
      </c>
      <c r="D228">
        <v>14655</v>
      </c>
      <c r="E228">
        <v>561171.1</v>
      </c>
      <c r="F228">
        <v>38.292126000000003</v>
      </c>
      <c r="G228">
        <v>42.13</v>
      </c>
      <c r="H228">
        <v>-3.8378739999999998</v>
      </c>
      <c r="I228">
        <v>0.90890400000000005</v>
      </c>
      <c r="J228">
        <v>0</v>
      </c>
      <c r="K228">
        <v>0</v>
      </c>
      <c r="L228">
        <v>279</v>
      </c>
      <c r="M228">
        <v>-21914</v>
      </c>
      <c r="N228">
        <v>1.86822</v>
      </c>
      <c r="O228">
        <v>430</v>
      </c>
      <c r="P228">
        <v>2.8793359999999999</v>
      </c>
      <c r="Q228" t="s">
        <v>43</v>
      </c>
      <c r="R228" t="s">
        <v>43</v>
      </c>
      <c r="S228" t="s">
        <v>43</v>
      </c>
    </row>
    <row r="229" spans="1:19">
      <c r="A229">
        <v>733</v>
      </c>
      <c r="B229">
        <v>14918</v>
      </c>
      <c r="C229">
        <v>1028585.38</v>
      </c>
      <c r="D229">
        <v>14515</v>
      </c>
      <c r="E229">
        <v>1090546.3799999999</v>
      </c>
      <c r="F229">
        <v>75.132372000000004</v>
      </c>
      <c r="G229">
        <v>67.02</v>
      </c>
      <c r="H229">
        <v>8.1123720000000006</v>
      </c>
      <c r="I229">
        <v>1.1210439999999999</v>
      </c>
      <c r="J229">
        <v>1</v>
      </c>
      <c r="K229">
        <v>6.7029999999999998E-3</v>
      </c>
      <c r="L229">
        <v>402</v>
      </c>
      <c r="M229">
        <v>-61961</v>
      </c>
      <c r="N229">
        <v>2.694731</v>
      </c>
      <c r="O229">
        <v>177</v>
      </c>
      <c r="P229">
        <v>1.1864859999999999</v>
      </c>
      <c r="Q229" t="s">
        <v>43</v>
      </c>
      <c r="R229" t="s">
        <v>43</v>
      </c>
      <c r="S229" t="s">
        <v>43</v>
      </c>
    </row>
    <row r="230" spans="1:19">
      <c r="A230">
        <v>674</v>
      </c>
      <c r="B230">
        <v>14728</v>
      </c>
      <c r="C230">
        <v>307893.61</v>
      </c>
      <c r="D230">
        <v>14579</v>
      </c>
      <c r="E230">
        <v>326535.61</v>
      </c>
      <c r="F230">
        <v>22.397669</v>
      </c>
      <c r="G230">
        <v>12.13</v>
      </c>
      <c r="H230">
        <v>10.267669</v>
      </c>
      <c r="I230">
        <v>1.8464689999999999</v>
      </c>
      <c r="J230">
        <v>0</v>
      </c>
      <c r="K230">
        <v>0</v>
      </c>
      <c r="L230">
        <v>149</v>
      </c>
      <c r="M230">
        <v>-18642</v>
      </c>
      <c r="N230">
        <v>1.0116780000000001</v>
      </c>
      <c r="O230">
        <v>212</v>
      </c>
      <c r="P230">
        <v>1.439435</v>
      </c>
      <c r="Q230" t="s">
        <v>43</v>
      </c>
      <c r="R230" t="s">
        <v>43</v>
      </c>
      <c r="S230" t="s">
        <v>43</v>
      </c>
    </row>
    <row r="231" spans="1:19">
      <c r="A231">
        <v>1775</v>
      </c>
      <c r="B231">
        <v>14726</v>
      </c>
      <c r="C231">
        <v>559933.77</v>
      </c>
      <c r="D231">
        <v>13011</v>
      </c>
      <c r="E231">
        <v>695651.77</v>
      </c>
      <c r="F231">
        <v>53.466434</v>
      </c>
      <c r="G231">
        <v>49.31</v>
      </c>
      <c r="H231">
        <v>4.156434</v>
      </c>
      <c r="I231">
        <v>1.084292</v>
      </c>
      <c r="J231">
        <v>0</v>
      </c>
      <c r="K231">
        <v>0</v>
      </c>
      <c r="L231">
        <v>1715</v>
      </c>
      <c r="M231">
        <v>-135718</v>
      </c>
      <c r="N231">
        <v>11.646068</v>
      </c>
      <c r="O231">
        <v>304</v>
      </c>
      <c r="P231">
        <v>2.0643760000000002</v>
      </c>
      <c r="Q231" t="s">
        <v>43</v>
      </c>
      <c r="R231" t="s">
        <v>43</v>
      </c>
      <c r="S231" t="s">
        <v>43</v>
      </c>
    </row>
    <row r="232" spans="1:19">
      <c r="A232">
        <v>552</v>
      </c>
      <c r="B232">
        <v>14707</v>
      </c>
      <c r="C232">
        <v>640351.06000000006</v>
      </c>
      <c r="D232">
        <v>11273</v>
      </c>
      <c r="E232">
        <v>913287.06</v>
      </c>
      <c r="F232">
        <v>81.015439999999998</v>
      </c>
      <c r="G232">
        <v>72.739999999999995</v>
      </c>
      <c r="H232">
        <v>8.2754399999999997</v>
      </c>
      <c r="I232">
        <v>1.113767</v>
      </c>
      <c r="J232">
        <v>0</v>
      </c>
      <c r="K232">
        <v>0</v>
      </c>
      <c r="L232">
        <v>3434</v>
      </c>
      <c r="M232">
        <v>-272936</v>
      </c>
      <c r="N232">
        <v>23.349425</v>
      </c>
      <c r="O232">
        <v>180</v>
      </c>
      <c r="P232">
        <v>1.2239070000000001</v>
      </c>
      <c r="Q232" t="s">
        <v>43</v>
      </c>
      <c r="R232" t="s">
        <v>43</v>
      </c>
      <c r="S232" t="s">
        <v>43</v>
      </c>
    </row>
    <row r="233" spans="1:19">
      <c r="A233">
        <v>571</v>
      </c>
      <c r="B233">
        <v>14702</v>
      </c>
      <c r="C233">
        <v>492042.36</v>
      </c>
      <c r="D233">
        <v>14147</v>
      </c>
      <c r="E233">
        <v>543519.36</v>
      </c>
      <c r="F233">
        <v>38.419407999999997</v>
      </c>
      <c r="G233">
        <v>22.93</v>
      </c>
      <c r="H233">
        <v>15.489407999999999</v>
      </c>
      <c r="I233">
        <v>1.675508</v>
      </c>
      <c r="J233">
        <v>0</v>
      </c>
      <c r="K233">
        <v>0</v>
      </c>
      <c r="L233">
        <v>555</v>
      </c>
      <c r="M233">
        <v>-51477</v>
      </c>
      <c r="N233">
        <v>3.7749969999999999</v>
      </c>
      <c r="O233">
        <v>243</v>
      </c>
      <c r="P233">
        <v>1.652836</v>
      </c>
      <c r="Q233" t="s">
        <v>43</v>
      </c>
      <c r="R233" t="s">
        <v>43</v>
      </c>
      <c r="S233" t="s">
        <v>43</v>
      </c>
    </row>
    <row r="234" spans="1:19">
      <c r="A234">
        <v>602</v>
      </c>
      <c r="B234">
        <v>14688</v>
      </c>
      <c r="C234">
        <v>560674.86</v>
      </c>
      <c r="D234">
        <v>14046</v>
      </c>
      <c r="E234">
        <v>626096.86</v>
      </c>
      <c r="F234">
        <v>44.574744000000003</v>
      </c>
      <c r="G234">
        <v>18.405000000000001</v>
      </c>
      <c r="H234">
        <v>26.169744000000001</v>
      </c>
      <c r="I234">
        <v>2.4218820000000001</v>
      </c>
      <c r="J234">
        <v>0</v>
      </c>
      <c r="K234">
        <v>0</v>
      </c>
      <c r="L234">
        <v>642</v>
      </c>
      <c r="M234">
        <v>-65422</v>
      </c>
      <c r="N234">
        <v>4.3709150000000001</v>
      </c>
      <c r="O234">
        <v>241</v>
      </c>
      <c r="P234">
        <v>1.640795</v>
      </c>
      <c r="Q234" t="s">
        <v>43</v>
      </c>
      <c r="R234" t="s">
        <v>43</v>
      </c>
      <c r="S234" t="s">
        <v>43</v>
      </c>
    </row>
    <row r="235" spans="1:19">
      <c r="A235">
        <v>667</v>
      </c>
      <c r="B235">
        <v>14678</v>
      </c>
      <c r="C235">
        <v>578010.28</v>
      </c>
      <c r="D235">
        <v>14318</v>
      </c>
      <c r="E235">
        <v>629471.13</v>
      </c>
      <c r="F235">
        <v>43.963621000000003</v>
      </c>
      <c r="G235">
        <v>19.87</v>
      </c>
      <c r="H235">
        <v>24.093620999999999</v>
      </c>
      <c r="I235">
        <v>2.2125629999999998</v>
      </c>
      <c r="J235">
        <v>0</v>
      </c>
      <c r="K235">
        <v>0</v>
      </c>
      <c r="L235">
        <v>360</v>
      </c>
      <c r="M235">
        <v>-51460.85</v>
      </c>
      <c r="N235">
        <v>2.4526500000000002</v>
      </c>
      <c r="O235">
        <v>170</v>
      </c>
      <c r="P235">
        <v>1.158196</v>
      </c>
      <c r="Q235" t="s">
        <v>43</v>
      </c>
      <c r="R235" t="s">
        <v>43</v>
      </c>
      <c r="S235" t="s">
        <v>43</v>
      </c>
    </row>
    <row r="236" spans="1:19">
      <c r="A236">
        <v>1194</v>
      </c>
      <c r="B236">
        <v>14673</v>
      </c>
      <c r="C236">
        <v>491033.09</v>
      </c>
      <c r="D236">
        <v>14123</v>
      </c>
      <c r="E236">
        <v>546840.09</v>
      </c>
      <c r="F236">
        <v>38.719825</v>
      </c>
      <c r="G236">
        <v>25.71</v>
      </c>
      <c r="H236">
        <v>13.009824999999999</v>
      </c>
      <c r="I236">
        <v>1.506022</v>
      </c>
      <c r="J236">
        <v>0</v>
      </c>
      <c r="K236">
        <v>0</v>
      </c>
      <c r="L236">
        <v>550</v>
      </c>
      <c r="M236">
        <v>-55807</v>
      </c>
      <c r="N236">
        <v>3.7483810000000002</v>
      </c>
      <c r="O236">
        <v>237</v>
      </c>
      <c r="P236">
        <v>1.6152120000000001</v>
      </c>
      <c r="Q236" t="s">
        <v>43</v>
      </c>
      <c r="R236" t="s">
        <v>43</v>
      </c>
      <c r="S236" t="s">
        <v>43</v>
      </c>
    </row>
    <row r="237" spans="1:19">
      <c r="A237">
        <v>1357</v>
      </c>
      <c r="B237">
        <v>14661</v>
      </c>
      <c r="C237">
        <v>329689.31</v>
      </c>
      <c r="D237">
        <v>14329</v>
      </c>
      <c r="E237">
        <v>372998.31</v>
      </c>
      <c r="F237">
        <v>26.031008</v>
      </c>
      <c r="G237">
        <v>7.68</v>
      </c>
      <c r="H237">
        <v>18.351008</v>
      </c>
      <c r="I237">
        <v>3.3894540000000002</v>
      </c>
      <c r="J237">
        <v>1</v>
      </c>
      <c r="K237">
        <v>6.8209999999999998E-3</v>
      </c>
      <c r="L237">
        <v>331</v>
      </c>
      <c r="M237">
        <v>-43309</v>
      </c>
      <c r="N237">
        <v>2.2576900000000002</v>
      </c>
      <c r="O237">
        <v>239</v>
      </c>
      <c r="P237">
        <v>1.6301749999999999</v>
      </c>
      <c r="Q237" t="s">
        <v>43</v>
      </c>
      <c r="R237" t="s">
        <v>43</v>
      </c>
      <c r="S237" t="s">
        <v>43</v>
      </c>
    </row>
    <row r="238" spans="1:19">
      <c r="A238">
        <v>34</v>
      </c>
      <c r="B238">
        <v>14582</v>
      </c>
      <c r="C238">
        <v>766659.22</v>
      </c>
      <c r="D238">
        <v>13976</v>
      </c>
      <c r="E238">
        <v>831858.22</v>
      </c>
      <c r="F238">
        <v>59.520479000000002</v>
      </c>
      <c r="G238">
        <v>42.2</v>
      </c>
      <c r="H238">
        <v>17.320478999999999</v>
      </c>
      <c r="I238">
        <v>1.4104380000000001</v>
      </c>
      <c r="J238">
        <v>2</v>
      </c>
      <c r="K238">
        <v>1.3716000000000001E-2</v>
      </c>
      <c r="L238">
        <v>604</v>
      </c>
      <c r="M238">
        <v>-65199</v>
      </c>
      <c r="N238">
        <v>4.142093</v>
      </c>
      <c r="O238">
        <v>179</v>
      </c>
      <c r="P238">
        <v>1.227541</v>
      </c>
      <c r="Q238" t="s">
        <v>43</v>
      </c>
      <c r="R238" t="s">
        <v>43</v>
      </c>
      <c r="S238" t="s">
        <v>43</v>
      </c>
    </row>
    <row r="239" spans="1:19">
      <c r="A239">
        <v>810</v>
      </c>
      <c r="B239">
        <v>14565</v>
      </c>
      <c r="C239">
        <v>612004.32999999996</v>
      </c>
      <c r="D239">
        <v>13997</v>
      </c>
      <c r="E239">
        <v>671514.33</v>
      </c>
      <c r="F239">
        <v>47.975589999999997</v>
      </c>
      <c r="G239">
        <v>20.170000000000002</v>
      </c>
      <c r="H239">
        <v>27.805589999999999</v>
      </c>
      <c r="I239">
        <v>2.3785620000000001</v>
      </c>
      <c r="J239">
        <v>0</v>
      </c>
      <c r="K239">
        <v>0</v>
      </c>
      <c r="L239">
        <v>568</v>
      </c>
      <c r="M239">
        <v>-59510</v>
      </c>
      <c r="N239">
        <v>3.8997600000000001</v>
      </c>
      <c r="O239">
        <v>149</v>
      </c>
      <c r="P239">
        <v>1.0229999999999999</v>
      </c>
      <c r="Q239" t="s">
        <v>43</v>
      </c>
      <c r="R239" t="s">
        <v>43</v>
      </c>
      <c r="S239" t="s">
        <v>43</v>
      </c>
    </row>
    <row r="240" spans="1:19">
      <c r="A240">
        <v>914</v>
      </c>
      <c r="B240">
        <v>14562</v>
      </c>
      <c r="C240">
        <v>348786.77</v>
      </c>
      <c r="D240">
        <v>11187</v>
      </c>
      <c r="E240">
        <v>620532.77</v>
      </c>
      <c r="F240">
        <v>55.469095000000003</v>
      </c>
      <c r="G240">
        <v>49.54</v>
      </c>
      <c r="H240">
        <v>5.9290950000000002</v>
      </c>
      <c r="I240">
        <v>1.119683</v>
      </c>
      <c r="J240">
        <v>0</v>
      </c>
      <c r="K240">
        <v>0</v>
      </c>
      <c r="L240">
        <v>3375</v>
      </c>
      <c r="M240">
        <v>-271746</v>
      </c>
      <c r="N240">
        <v>23.176760999999999</v>
      </c>
      <c r="O240">
        <v>184</v>
      </c>
      <c r="P240">
        <v>1.263563</v>
      </c>
      <c r="Q240" t="s">
        <v>43</v>
      </c>
      <c r="R240" t="s">
        <v>43</v>
      </c>
      <c r="S240" t="s">
        <v>43</v>
      </c>
    </row>
    <row r="241" spans="1:19">
      <c r="A241">
        <v>652</v>
      </c>
      <c r="B241">
        <v>14556</v>
      </c>
      <c r="C241">
        <v>394622.71</v>
      </c>
      <c r="D241">
        <v>14199</v>
      </c>
      <c r="E241">
        <v>441710.76</v>
      </c>
      <c r="F241">
        <v>31.108581999999998</v>
      </c>
      <c r="G241">
        <v>10.01</v>
      </c>
      <c r="H241">
        <v>21.098582</v>
      </c>
      <c r="I241">
        <v>3.1077499999999998</v>
      </c>
      <c r="J241">
        <v>0</v>
      </c>
      <c r="K241">
        <v>0</v>
      </c>
      <c r="L241">
        <v>357</v>
      </c>
      <c r="M241">
        <v>-47088.05</v>
      </c>
      <c r="N241">
        <v>2.4525969999999999</v>
      </c>
      <c r="O241">
        <v>212</v>
      </c>
      <c r="P241">
        <v>1.4564440000000001</v>
      </c>
      <c r="Q241" t="s">
        <v>43</v>
      </c>
      <c r="R241" t="s">
        <v>43</v>
      </c>
      <c r="S241" t="s">
        <v>43</v>
      </c>
    </row>
    <row r="242" spans="1:19">
      <c r="A242">
        <v>81</v>
      </c>
      <c r="B242">
        <v>14555</v>
      </c>
      <c r="C242">
        <v>598053.84</v>
      </c>
      <c r="D242">
        <v>14164</v>
      </c>
      <c r="E242">
        <v>649048.49</v>
      </c>
      <c r="F242">
        <v>45.823813000000001</v>
      </c>
      <c r="G242">
        <v>24.56</v>
      </c>
      <c r="H242">
        <v>21.263812999999999</v>
      </c>
      <c r="I242">
        <v>1.8657900000000001</v>
      </c>
      <c r="J242">
        <v>0</v>
      </c>
      <c r="K242">
        <v>0</v>
      </c>
      <c r="L242">
        <v>391</v>
      </c>
      <c r="M242">
        <v>-50994.65</v>
      </c>
      <c r="N242">
        <v>2.6863619999999999</v>
      </c>
      <c r="O242">
        <v>311</v>
      </c>
      <c r="P242">
        <v>2.1367229999999999</v>
      </c>
      <c r="Q242" t="s">
        <v>43</v>
      </c>
      <c r="R242" t="s">
        <v>43</v>
      </c>
      <c r="S242" t="s">
        <v>43</v>
      </c>
    </row>
    <row r="243" spans="1:19">
      <c r="A243">
        <v>1840</v>
      </c>
      <c r="B243">
        <v>14496</v>
      </c>
      <c r="C243">
        <v>330481.31</v>
      </c>
      <c r="D243">
        <v>13887</v>
      </c>
      <c r="E243">
        <v>391998.31</v>
      </c>
      <c r="F243">
        <v>28.227716999999998</v>
      </c>
      <c r="G243">
        <v>9.4</v>
      </c>
      <c r="H243">
        <v>18.827717</v>
      </c>
      <c r="I243">
        <v>3.0029490000000001</v>
      </c>
      <c r="J243">
        <v>1</v>
      </c>
      <c r="K243">
        <v>6.8979999999999996E-3</v>
      </c>
      <c r="L243">
        <v>608</v>
      </c>
      <c r="M243">
        <v>-61517</v>
      </c>
      <c r="N243">
        <v>4.1942599999999999</v>
      </c>
      <c r="O243">
        <v>179</v>
      </c>
      <c r="P243">
        <v>1.234823</v>
      </c>
      <c r="Q243" t="s">
        <v>43</v>
      </c>
      <c r="R243" t="s">
        <v>43</v>
      </c>
      <c r="S243" t="s">
        <v>43</v>
      </c>
    </row>
    <row r="244" spans="1:19">
      <c r="A244">
        <v>947</v>
      </c>
      <c r="B244">
        <v>14458</v>
      </c>
      <c r="C244">
        <v>710707.63</v>
      </c>
      <c r="D244">
        <v>14146</v>
      </c>
      <c r="E244">
        <v>741007.63</v>
      </c>
      <c r="F244">
        <v>52.382838</v>
      </c>
      <c r="G244">
        <v>51.01</v>
      </c>
      <c r="H244">
        <v>1.372838</v>
      </c>
      <c r="I244">
        <v>1.026913</v>
      </c>
      <c r="J244">
        <v>0</v>
      </c>
      <c r="K244">
        <v>0</v>
      </c>
      <c r="L244">
        <v>312</v>
      </c>
      <c r="M244">
        <v>-30300</v>
      </c>
      <c r="N244">
        <v>2.157975</v>
      </c>
      <c r="O244">
        <v>346</v>
      </c>
      <c r="P244">
        <v>2.3931390000000001</v>
      </c>
      <c r="Q244" t="s">
        <v>43</v>
      </c>
      <c r="R244" t="s">
        <v>43</v>
      </c>
      <c r="S244" t="s">
        <v>43</v>
      </c>
    </row>
    <row r="245" spans="1:19">
      <c r="A245">
        <v>1129</v>
      </c>
      <c r="B245">
        <v>14444</v>
      </c>
      <c r="C245">
        <v>708782.66</v>
      </c>
      <c r="D245">
        <v>13827</v>
      </c>
      <c r="E245">
        <v>768172.66</v>
      </c>
      <c r="F245">
        <v>55.555988999999997</v>
      </c>
      <c r="G245">
        <v>56.17</v>
      </c>
      <c r="H245">
        <v>-0.61401099999999997</v>
      </c>
      <c r="I245">
        <v>0.98906899999999998</v>
      </c>
      <c r="J245">
        <v>1</v>
      </c>
      <c r="K245">
        <v>6.9230000000000003E-3</v>
      </c>
      <c r="L245">
        <v>616</v>
      </c>
      <c r="M245">
        <v>-59390</v>
      </c>
      <c r="N245">
        <v>4.2647469999999998</v>
      </c>
      <c r="O245">
        <v>251</v>
      </c>
      <c r="P245">
        <v>1.737746</v>
      </c>
      <c r="Q245" t="s">
        <v>43</v>
      </c>
      <c r="R245" t="s">
        <v>43</v>
      </c>
      <c r="S245" t="s">
        <v>43</v>
      </c>
    </row>
    <row r="246" spans="1:19">
      <c r="A246">
        <v>662</v>
      </c>
      <c r="B246">
        <v>14440</v>
      </c>
      <c r="C246">
        <v>723411.15</v>
      </c>
      <c r="D246">
        <v>13869</v>
      </c>
      <c r="E246">
        <v>785318.15</v>
      </c>
      <c r="F246">
        <v>56.623992000000001</v>
      </c>
      <c r="G246">
        <v>39.82</v>
      </c>
      <c r="H246">
        <v>16.803992000000001</v>
      </c>
      <c r="I246">
        <v>1.421999</v>
      </c>
      <c r="J246">
        <v>0</v>
      </c>
      <c r="K246">
        <v>0</v>
      </c>
      <c r="L246">
        <v>571</v>
      </c>
      <c r="M246">
        <v>-61907</v>
      </c>
      <c r="N246">
        <v>3.954294</v>
      </c>
      <c r="O246">
        <v>236</v>
      </c>
      <c r="P246">
        <v>1.6343490000000001</v>
      </c>
      <c r="Q246" t="s">
        <v>43</v>
      </c>
      <c r="R246" t="s">
        <v>43</v>
      </c>
      <c r="S246" t="s">
        <v>43</v>
      </c>
    </row>
    <row r="247" spans="1:19">
      <c r="A247">
        <v>506</v>
      </c>
      <c r="B247">
        <v>14435</v>
      </c>
      <c r="C247">
        <v>730627.38</v>
      </c>
      <c r="D247">
        <v>14127</v>
      </c>
      <c r="E247">
        <v>772490.38</v>
      </c>
      <c r="F247">
        <v>54.681842000000003</v>
      </c>
      <c r="G247">
        <v>47.62</v>
      </c>
      <c r="H247">
        <v>7.0618420000000004</v>
      </c>
      <c r="I247">
        <v>1.148296</v>
      </c>
      <c r="J247">
        <v>0</v>
      </c>
      <c r="K247">
        <v>0</v>
      </c>
      <c r="L247">
        <v>308</v>
      </c>
      <c r="M247">
        <v>-41863</v>
      </c>
      <c r="N247">
        <v>2.1337030000000001</v>
      </c>
      <c r="O247">
        <v>185</v>
      </c>
      <c r="P247">
        <v>1.2816069999999999</v>
      </c>
      <c r="Q247" t="s">
        <v>43</v>
      </c>
      <c r="R247" t="s">
        <v>43</v>
      </c>
      <c r="S247" t="s">
        <v>43</v>
      </c>
    </row>
    <row r="248" spans="1:19">
      <c r="A248">
        <v>161</v>
      </c>
      <c r="B248">
        <v>14423</v>
      </c>
      <c r="C248">
        <v>394943.16</v>
      </c>
      <c r="D248">
        <v>13890</v>
      </c>
      <c r="E248">
        <v>442756.16</v>
      </c>
      <c r="F248">
        <v>31.875893000000001</v>
      </c>
      <c r="G248">
        <v>18.47</v>
      </c>
      <c r="H248">
        <v>13.405893000000001</v>
      </c>
      <c r="I248">
        <v>1.7258199999999999</v>
      </c>
      <c r="J248">
        <v>0</v>
      </c>
      <c r="K248">
        <v>0</v>
      </c>
      <c r="L248">
        <v>533</v>
      </c>
      <c r="M248">
        <v>-47813</v>
      </c>
      <c r="N248">
        <v>3.6954859999999998</v>
      </c>
      <c r="O248">
        <v>245</v>
      </c>
      <c r="P248">
        <v>1.6986760000000001</v>
      </c>
      <c r="Q248" t="s">
        <v>43</v>
      </c>
      <c r="R248" t="s">
        <v>43</v>
      </c>
      <c r="S248" t="s">
        <v>43</v>
      </c>
    </row>
    <row r="249" spans="1:19">
      <c r="A249">
        <v>668</v>
      </c>
      <c r="B249">
        <v>14380</v>
      </c>
      <c r="C249">
        <v>324612.15999999997</v>
      </c>
      <c r="D249">
        <v>13812</v>
      </c>
      <c r="E249">
        <v>376734.16</v>
      </c>
      <c r="F249">
        <v>27.275859000000001</v>
      </c>
      <c r="G249">
        <v>18.34</v>
      </c>
      <c r="H249">
        <v>8.9358590000000007</v>
      </c>
      <c r="I249">
        <v>1.487233</v>
      </c>
      <c r="J249">
        <v>0</v>
      </c>
      <c r="K249">
        <v>0</v>
      </c>
      <c r="L249">
        <v>568</v>
      </c>
      <c r="M249">
        <v>-52122</v>
      </c>
      <c r="N249">
        <v>3.9499300000000002</v>
      </c>
      <c r="O249">
        <v>366</v>
      </c>
      <c r="P249">
        <v>2.5452020000000002</v>
      </c>
      <c r="Q249" t="s">
        <v>43</v>
      </c>
      <c r="R249" t="s">
        <v>43</v>
      </c>
      <c r="S249" t="s">
        <v>43</v>
      </c>
    </row>
    <row r="250" spans="1:19">
      <c r="A250">
        <v>1908</v>
      </c>
      <c r="B250">
        <v>14371</v>
      </c>
      <c r="C250">
        <v>1100362.67</v>
      </c>
      <c r="D250">
        <v>13672</v>
      </c>
      <c r="E250">
        <v>1182793.67</v>
      </c>
      <c r="F250">
        <v>86.512117000000003</v>
      </c>
      <c r="G250">
        <v>62.354999999999997</v>
      </c>
      <c r="H250">
        <v>24.157117</v>
      </c>
      <c r="I250">
        <v>1.387413</v>
      </c>
      <c r="J250">
        <v>0</v>
      </c>
      <c r="K250">
        <v>0</v>
      </c>
      <c r="L250">
        <v>699</v>
      </c>
      <c r="M250">
        <v>-82431</v>
      </c>
      <c r="N250">
        <v>4.8639619999999999</v>
      </c>
      <c r="O250">
        <v>348</v>
      </c>
      <c r="P250">
        <v>2.4215429999999998</v>
      </c>
      <c r="Q250" t="s">
        <v>43</v>
      </c>
      <c r="R250" t="s">
        <v>43</v>
      </c>
      <c r="S250" t="s">
        <v>43</v>
      </c>
    </row>
    <row r="251" spans="1:19">
      <c r="A251">
        <v>176</v>
      </c>
      <c r="B251">
        <v>14367</v>
      </c>
      <c r="C251">
        <v>606807.56999999995</v>
      </c>
      <c r="D251">
        <v>14033</v>
      </c>
      <c r="E251">
        <v>648902.56999999995</v>
      </c>
      <c r="F251">
        <v>46.241185999999999</v>
      </c>
      <c r="G251">
        <v>19.89</v>
      </c>
      <c r="H251">
        <v>26.351185999999998</v>
      </c>
      <c r="I251">
        <v>2.324846</v>
      </c>
      <c r="J251">
        <v>0</v>
      </c>
      <c r="K251">
        <v>0</v>
      </c>
      <c r="L251">
        <v>334</v>
      </c>
      <c r="M251">
        <v>-42095</v>
      </c>
      <c r="N251">
        <v>2.3247719999999998</v>
      </c>
      <c r="O251">
        <v>161</v>
      </c>
      <c r="P251">
        <v>1.1206240000000001</v>
      </c>
      <c r="Q251" t="s">
        <v>43</v>
      </c>
      <c r="R251" t="s">
        <v>43</v>
      </c>
      <c r="S251" t="s">
        <v>43</v>
      </c>
    </row>
    <row r="252" spans="1:19">
      <c r="A252">
        <v>1897</v>
      </c>
      <c r="B252">
        <v>14307</v>
      </c>
      <c r="C252">
        <v>695167.96</v>
      </c>
      <c r="D252">
        <v>14059</v>
      </c>
      <c r="E252">
        <v>739443.26</v>
      </c>
      <c r="F252">
        <v>52.595722000000002</v>
      </c>
      <c r="G252">
        <v>23.49</v>
      </c>
      <c r="H252">
        <v>29.105722</v>
      </c>
      <c r="I252">
        <v>2.2390690000000002</v>
      </c>
      <c r="J252">
        <v>0</v>
      </c>
      <c r="K252">
        <v>0</v>
      </c>
      <c r="L252">
        <v>248</v>
      </c>
      <c r="M252">
        <v>-44275.3</v>
      </c>
      <c r="N252">
        <v>1.733417</v>
      </c>
      <c r="O252">
        <v>180</v>
      </c>
      <c r="P252">
        <v>1.2581249999999999</v>
      </c>
      <c r="Q252" t="s">
        <v>43</v>
      </c>
      <c r="R252" t="s">
        <v>43</v>
      </c>
      <c r="S252" t="s">
        <v>43</v>
      </c>
    </row>
    <row r="253" spans="1:19">
      <c r="A253">
        <v>758</v>
      </c>
      <c r="B253">
        <v>14294</v>
      </c>
      <c r="C253">
        <v>215245.92</v>
      </c>
      <c r="D253">
        <v>13951</v>
      </c>
      <c r="E253">
        <v>257678.92</v>
      </c>
      <c r="F253">
        <v>18.470282999999998</v>
      </c>
      <c r="G253">
        <v>3.2</v>
      </c>
      <c r="H253">
        <v>15.270282999999999</v>
      </c>
      <c r="I253">
        <v>5.7719630000000004</v>
      </c>
      <c r="J253">
        <v>0</v>
      </c>
      <c r="K253">
        <v>0</v>
      </c>
      <c r="L253">
        <v>343</v>
      </c>
      <c r="M253">
        <v>-42433</v>
      </c>
      <c r="N253">
        <v>2.3996080000000002</v>
      </c>
      <c r="O253">
        <v>138</v>
      </c>
      <c r="P253">
        <v>0.96543999999999996</v>
      </c>
      <c r="Q253" t="s">
        <v>43</v>
      </c>
      <c r="R253" t="s">
        <v>43</v>
      </c>
      <c r="S253" t="s">
        <v>44</v>
      </c>
    </row>
    <row r="254" spans="1:19">
      <c r="A254">
        <v>1225</v>
      </c>
      <c r="B254">
        <v>14287</v>
      </c>
      <c r="C254">
        <v>607667.5</v>
      </c>
      <c r="D254">
        <v>14065</v>
      </c>
      <c r="E254">
        <v>645764.5</v>
      </c>
      <c r="F254">
        <v>45.912869000000001</v>
      </c>
      <c r="G254">
        <v>32.08</v>
      </c>
      <c r="H254">
        <v>13.832869000000001</v>
      </c>
      <c r="I254">
        <v>1.4311990000000001</v>
      </c>
      <c r="J254">
        <v>0</v>
      </c>
      <c r="K254">
        <v>0</v>
      </c>
      <c r="L254">
        <v>222</v>
      </c>
      <c r="M254">
        <v>-38097</v>
      </c>
      <c r="N254">
        <v>1.55386</v>
      </c>
      <c r="O254">
        <v>194</v>
      </c>
      <c r="P254">
        <v>1.3578779999999999</v>
      </c>
      <c r="Q254" t="s">
        <v>43</v>
      </c>
      <c r="R254" t="s">
        <v>43</v>
      </c>
      <c r="S254" t="s">
        <v>43</v>
      </c>
    </row>
    <row r="255" spans="1:19">
      <c r="A255">
        <v>1241</v>
      </c>
      <c r="B255">
        <v>14265</v>
      </c>
      <c r="C255">
        <v>1127821.1200000001</v>
      </c>
      <c r="D255">
        <v>13681</v>
      </c>
      <c r="E255">
        <v>1183302.1200000001</v>
      </c>
      <c r="F255">
        <v>86.492369999999994</v>
      </c>
      <c r="G255">
        <v>86.83</v>
      </c>
      <c r="H255">
        <v>-0.33762999999999999</v>
      </c>
      <c r="I255">
        <v>0.996112</v>
      </c>
      <c r="J255">
        <v>0</v>
      </c>
      <c r="K255">
        <v>0</v>
      </c>
      <c r="L255">
        <v>584</v>
      </c>
      <c r="M255">
        <v>-55481</v>
      </c>
      <c r="N255">
        <v>4.0939360000000002</v>
      </c>
      <c r="O255">
        <v>552</v>
      </c>
      <c r="P255">
        <v>3.8696109999999999</v>
      </c>
      <c r="Q255" t="s">
        <v>43</v>
      </c>
      <c r="R255" t="s">
        <v>44</v>
      </c>
      <c r="S255" t="s">
        <v>43</v>
      </c>
    </row>
    <row r="256" spans="1:19">
      <c r="A256">
        <v>278</v>
      </c>
      <c r="B256">
        <v>14250</v>
      </c>
      <c r="C256">
        <v>1021394.57</v>
      </c>
      <c r="D256">
        <v>13812</v>
      </c>
      <c r="E256">
        <v>1094399.57</v>
      </c>
      <c r="F256">
        <v>79.235416000000001</v>
      </c>
      <c r="G256">
        <v>29.155000000000001</v>
      </c>
      <c r="H256">
        <v>50.080416</v>
      </c>
      <c r="I256">
        <v>2.71773</v>
      </c>
      <c r="J256">
        <v>0</v>
      </c>
      <c r="K256">
        <v>0</v>
      </c>
      <c r="L256">
        <v>438</v>
      </c>
      <c r="M256">
        <v>-73005</v>
      </c>
      <c r="N256">
        <v>3.0736840000000001</v>
      </c>
      <c r="O256">
        <v>120</v>
      </c>
      <c r="P256">
        <v>0.84210499999999999</v>
      </c>
      <c r="Q256" t="s">
        <v>43</v>
      </c>
      <c r="R256" t="s">
        <v>43</v>
      </c>
      <c r="S256" t="s">
        <v>43</v>
      </c>
    </row>
    <row r="257" spans="1:19">
      <c r="A257">
        <v>194</v>
      </c>
      <c r="B257">
        <v>14229</v>
      </c>
      <c r="C257">
        <v>348640.2</v>
      </c>
      <c r="D257">
        <v>10828</v>
      </c>
      <c r="E257">
        <v>619406.19999999995</v>
      </c>
      <c r="F257">
        <v>57.204118999999999</v>
      </c>
      <c r="G257">
        <v>42.895000000000003</v>
      </c>
      <c r="H257">
        <v>14.309119000000001</v>
      </c>
      <c r="I257">
        <v>1.333585</v>
      </c>
      <c r="J257">
        <v>0</v>
      </c>
      <c r="K257">
        <v>0</v>
      </c>
      <c r="L257">
        <v>3401</v>
      </c>
      <c r="M257">
        <v>-270766</v>
      </c>
      <c r="N257">
        <v>23.901890999999999</v>
      </c>
      <c r="O257">
        <v>176</v>
      </c>
      <c r="P257">
        <v>1.2369110000000001</v>
      </c>
      <c r="Q257" t="s">
        <v>43</v>
      </c>
      <c r="R257" t="s">
        <v>43</v>
      </c>
      <c r="S257" t="s">
        <v>43</v>
      </c>
    </row>
    <row r="258" spans="1:19">
      <c r="A258">
        <v>760</v>
      </c>
      <c r="B258">
        <v>14207</v>
      </c>
      <c r="C258">
        <v>496727.61</v>
      </c>
      <c r="D258">
        <v>13650</v>
      </c>
      <c r="E258">
        <v>551329.61</v>
      </c>
      <c r="F258">
        <v>40.390447999999999</v>
      </c>
      <c r="G258">
        <v>40</v>
      </c>
      <c r="H258">
        <v>0.39044800000000002</v>
      </c>
      <c r="I258">
        <v>1.0097609999999999</v>
      </c>
      <c r="J258">
        <v>2</v>
      </c>
      <c r="K258">
        <v>1.4078E-2</v>
      </c>
      <c r="L258">
        <v>555</v>
      </c>
      <c r="M258">
        <v>-54602</v>
      </c>
      <c r="N258">
        <v>3.9065249999999998</v>
      </c>
      <c r="O258">
        <v>169</v>
      </c>
      <c r="P258">
        <v>1.189554</v>
      </c>
      <c r="Q258" t="s">
        <v>43</v>
      </c>
      <c r="R258" t="s">
        <v>43</v>
      </c>
      <c r="S258" t="s">
        <v>43</v>
      </c>
    </row>
    <row r="259" spans="1:19">
      <c r="A259">
        <v>401</v>
      </c>
      <c r="B259">
        <v>14202</v>
      </c>
      <c r="C259">
        <v>397522.73</v>
      </c>
      <c r="D259">
        <v>13898</v>
      </c>
      <c r="E259">
        <v>427055.73</v>
      </c>
      <c r="F259">
        <v>30.727855000000002</v>
      </c>
      <c r="G259">
        <v>10.45</v>
      </c>
      <c r="H259">
        <v>20.277854999999999</v>
      </c>
      <c r="I259">
        <v>2.9404650000000001</v>
      </c>
      <c r="J259">
        <v>0</v>
      </c>
      <c r="K259">
        <v>0</v>
      </c>
      <c r="L259">
        <v>304</v>
      </c>
      <c r="M259">
        <v>-29533</v>
      </c>
      <c r="N259">
        <v>2.1405439999999998</v>
      </c>
      <c r="O259">
        <v>146</v>
      </c>
      <c r="P259">
        <v>1.028024</v>
      </c>
      <c r="Q259" t="s">
        <v>43</v>
      </c>
      <c r="R259" t="s">
        <v>43</v>
      </c>
      <c r="S259" t="s">
        <v>43</v>
      </c>
    </row>
    <row r="260" spans="1:19">
      <c r="A260">
        <v>456</v>
      </c>
      <c r="B260">
        <v>14180</v>
      </c>
      <c r="C260">
        <v>531070.57999999996</v>
      </c>
      <c r="D260">
        <v>13583</v>
      </c>
      <c r="E260">
        <v>589492.57999999996</v>
      </c>
      <c r="F260">
        <v>43.399292000000003</v>
      </c>
      <c r="G260">
        <v>41.56</v>
      </c>
      <c r="H260">
        <v>1.8392919999999999</v>
      </c>
      <c r="I260">
        <v>1.0442560000000001</v>
      </c>
      <c r="J260">
        <v>0</v>
      </c>
      <c r="K260">
        <v>0</v>
      </c>
      <c r="L260">
        <v>597</v>
      </c>
      <c r="M260">
        <v>-58422</v>
      </c>
      <c r="N260">
        <v>4.2101550000000003</v>
      </c>
      <c r="O260">
        <v>297</v>
      </c>
      <c r="P260">
        <v>2.0944989999999999</v>
      </c>
      <c r="Q260" t="s">
        <v>43</v>
      </c>
      <c r="R260" t="s">
        <v>43</v>
      </c>
      <c r="S260" t="s">
        <v>43</v>
      </c>
    </row>
    <row r="261" spans="1:19">
      <c r="A261">
        <v>658</v>
      </c>
      <c r="B261">
        <v>14173</v>
      </c>
      <c r="C261">
        <v>640774.84</v>
      </c>
      <c r="D261">
        <v>13842</v>
      </c>
      <c r="E261">
        <v>683895.27</v>
      </c>
      <c r="F261">
        <v>49.407257999999999</v>
      </c>
      <c r="G261">
        <v>31.765000000000001</v>
      </c>
      <c r="H261">
        <v>17.642258000000002</v>
      </c>
      <c r="I261">
        <v>1.555399</v>
      </c>
      <c r="J261">
        <v>0</v>
      </c>
      <c r="K261">
        <v>0</v>
      </c>
      <c r="L261">
        <v>331</v>
      </c>
      <c r="M261">
        <v>-43120.43</v>
      </c>
      <c r="N261">
        <v>2.3354270000000001</v>
      </c>
      <c r="O261">
        <v>168</v>
      </c>
      <c r="P261">
        <v>1.185352</v>
      </c>
      <c r="Q261" t="s">
        <v>43</v>
      </c>
      <c r="R261" t="s">
        <v>43</v>
      </c>
      <c r="S261" t="s">
        <v>43</v>
      </c>
    </row>
    <row r="262" spans="1:19">
      <c r="A262">
        <v>820</v>
      </c>
      <c r="B262">
        <v>14145</v>
      </c>
      <c r="C262">
        <v>652941.41</v>
      </c>
      <c r="D262">
        <v>13759</v>
      </c>
      <c r="E262">
        <v>704265.18</v>
      </c>
      <c r="F262">
        <v>51.185782000000003</v>
      </c>
      <c r="G262">
        <v>38.299999999999997</v>
      </c>
      <c r="H262">
        <v>12.885782000000001</v>
      </c>
      <c r="I262">
        <v>1.336443</v>
      </c>
      <c r="J262">
        <v>0</v>
      </c>
      <c r="K262">
        <v>0</v>
      </c>
      <c r="L262">
        <v>386</v>
      </c>
      <c r="M262">
        <v>-51323.77</v>
      </c>
      <c r="N262">
        <v>2.7288790000000001</v>
      </c>
      <c r="O262">
        <v>144</v>
      </c>
      <c r="P262">
        <v>1.0180279999999999</v>
      </c>
      <c r="Q262" t="s">
        <v>43</v>
      </c>
      <c r="R262" t="s">
        <v>43</v>
      </c>
      <c r="S262" t="s">
        <v>43</v>
      </c>
    </row>
    <row r="263" spans="1:19">
      <c r="A263">
        <v>1825</v>
      </c>
      <c r="B263">
        <v>14135</v>
      </c>
      <c r="C263">
        <v>481875.89</v>
      </c>
      <c r="D263">
        <v>13515</v>
      </c>
      <c r="E263">
        <v>549792.89</v>
      </c>
      <c r="F263">
        <v>40.680199000000002</v>
      </c>
      <c r="G263">
        <v>23.81</v>
      </c>
      <c r="H263">
        <v>16.870199</v>
      </c>
      <c r="I263">
        <v>1.708534</v>
      </c>
      <c r="J263">
        <v>0</v>
      </c>
      <c r="K263">
        <v>0</v>
      </c>
      <c r="L263">
        <v>620</v>
      </c>
      <c r="M263">
        <v>-67917</v>
      </c>
      <c r="N263">
        <v>4.3862750000000004</v>
      </c>
      <c r="O263">
        <v>164</v>
      </c>
      <c r="P263">
        <v>1.1602410000000001</v>
      </c>
      <c r="Q263" t="s">
        <v>43</v>
      </c>
      <c r="R263" t="s">
        <v>43</v>
      </c>
      <c r="S263" t="s">
        <v>43</v>
      </c>
    </row>
    <row r="264" spans="1:19">
      <c r="A264">
        <v>1520</v>
      </c>
      <c r="B264">
        <v>14132</v>
      </c>
      <c r="C264">
        <v>796155.79</v>
      </c>
      <c r="D264">
        <v>13965</v>
      </c>
      <c r="E264">
        <v>821756.79</v>
      </c>
      <c r="F264">
        <v>58.844023999999997</v>
      </c>
      <c r="G264">
        <v>45.29</v>
      </c>
      <c r="H264">
        <v>13.554024</v>
      </c>
      <c r="I264">
        <v>1.299272</v>
      </c>
      <c r="J264">
        <v>0</v>
      </c>
      <c r="K264">
        <v>0</v>
      </c>
      <c r="L264">
        <v>167</v>
      </c>
      <c r="M264">
        <v>-25601</v>
      </c>
      <c r="N264">
        <v>1.1817150000000001</v>
      </c>
      <c r="O264">
        <v>203</v>
      </c>
      <c r="P264">
        <v>1.436456</v>
      </c>
      <c r="Q264" t="s">
        <v>43</v>
      </c>
      <c r="R264" t="s">
        <v>43</v>
      </c>
      <c r="S264" t="s">
        <v>43</v>
      </c>
    </row>
    <row r="265" spans="1:19">
      <c r="A265">
        <v>1432</v>
      </c>
      <c r="B265">
        <v>14124</v>
      </c>
      <c r="C265">
        <v>569910.39</v>
      </c>
      <c r="D265">
        <v>13788</v>
      </c>
      <c r="E265">
        <v>613167.39</v>
      </c>
      <c r="F265">
        <v>44.471089999999997</v>
      </c>
      <c r="G265">
        <v>34.200000000000003</v>
      </c>
      <c r="H265">
        <v>10.271089999999999</v>
      </c>
      <c r="I265">
        <v>1.300324</v>
      </c>
      <c r="J265">
        <v>0</v>
      </c>
      <c r="K265">
        <v>0</v>
      </c>
      <c r="L265">
        <v>336</v>
      </c>
      <c r="M265">
        <v>-43257</v>
      </c>
      <c r="N265">
        <v>2.3789289999999998</v>
      </c>
      <c r="O265">
        <v>155</v>
      </c>
      <c r="P265">
        <v>1.097423</v>
      </c>
      <c r="Q265" t="s">
        <v>43</v>
      </c>
      <c r="R265" t="s">
        <v>43</v>
      </c>
      <c r="S265" t="s">
        <v>43</v>
      </c>
    </row>
    <row r="266" spans="1:19">
      <c r="A266">
        <v>1269</v>
      </c>
      <c r="B266">
        <v>14111</v>
      </c>
      <c r="C266">
        <v>591333.76</v>
      </c>
      <c r="D266">
        <v>13492</v>
      </c>
      <c r="E266">
        <v>660637.76</v>
      </c>
      <c r="F266">
        <v>48.965147000000002</v>
      </c>
      <c r="G266">
        <v>33.450000000000003</v>
      </c>
      <c r="H266">
        <v>15.515147000000001</v>
      </c>
      <c r="I266">
        <v>1.4638310000000001</v>
      </c>
      <c r="J266">
        <v>0</v>
      </c>
      <c r="K266">
        <v>0</v>
      </c>
      <c r="L266">
        <v>619</v>
      </c>
      <c r="M266">
        <v>-69304</v>
      </c>
      <c r="N266">
        <v>4.3866490000000002</v>
      </c>
      <c r="O266">
        <v>176</v>
      </c>
      <c r="P266">
        <v>1.2472540000000001</v>
      </c>
      <c r="Q266" t="s">
        <v>43</v>
      </c>
      <c r="R266" t="s">
        <v>43</v>
      </c>
      <c r="S266" t="s">
        <v>43</v>
      </c>
    </row>
    <row r="267" spans="1:19">
      <c r="A267">
        <v>585</v>
      </c>
      <c r="B267">
        <v>14104</v>
      </c>
      <c r="C267">
        <v>449423.09</v>
      </c>
      <c r="D267">
        <v>13774</v>
      </c>
      <c r="E267">
        <v>489027.09</v>
      </c>
      <c r="F267">
        <v>35.503636999999998</v>
      </c>
      <c r="G267">
        <v>21.5</v>
      </c>
      <c r="H267">
        <v>14.003636999999999</v>
      </c>
      <c r="I267">
        <v>1.651332</v>
      </c>
      <c r="J267">
        <v>0</v>
      </c>
      <c r="K267">
        <v>0</v>
      </c>
      <c r="L267">
        <v>330</v>
      </c>
      <c r="M267">
        <v>-39604</v>
      </c>
      <c r="N267">
        <v>2.3397619999999999</v>
      </c>
      <c r="O267">
        <v>195</v>
      </c>
      <c r="P267">
        <v>1.382587</v>
      </c>
      <c r="Q267" t="s">
        <v>43</v>
      </c>
      <c r="R267" t="s">
        <v>43</v>
      </c>
      <c r="S267" t="s">
        <v>43</v>
      </c>
    </row>
    <row r="268" spans="1:19">
      <c r="A268">
        <v>1551</v>
      </c>
      <c r="B268">
        <v>14095</v>
      </c>
      <c r="C268">
        <v>970849.3</v>
      </c>
      <c r="D268">
        <v>13767</v>
      </c>
      <c r="E268">
        <v>1010859.3</v>
      </c>
      <c r="F268">
        <v>73.426258000000004</v>
      </c>
      <c r="G268">
        <v>56.38</v>
      </c>
      <c r="H268">
        <v>17.046258000000002</v>
      </c>
      <c r="I268">
        <v>1.302346</v>
      </c>
      <c r="J268">
        <v>0</v>
      </c>
      <c r="K268">
        <v>0</v>
      </c>
      <c r="L268">
        <v>328</v>
      </c>
      <c r="M268">
        <v>-40010</v>
      </c>
      <c r="N268">
        <v>2.3270659999999999</v>
      </c>
      <c r="O268">
        <v>208</v>
      </c>
      <c r="P268">
        <v>1.4757009999999999</v>
      </c>
      <c r="Q268" t="s">
        <v>43</v>
      </c>
      <c r="R268" t="s">
        <v>43</v>
      </c>
      <c r="S268" t="s">
        <v>43</v>
      </c>
    </row>
    <row r="269" spans="1:19">
      <c r="A269">
        <v>884</v>
      </c>
      <c r="B269">
        <v>14092</v>
      </c>
      <c r="C269">
        <v>528465.16</v>
      </c>
      <c r="D269">
        <v>13817</v>
      </c>
      <c r="E269">
        <v>552419.16</v>
      </c>
      <c r="F269">
        <v>39.981121999999999</v>
      </c>
      <c r="G269">
        <v>39.26</v>
      </c>
      <c r="H269">
        <v>0.72112200000000004</v>
      </c>
      <c r="I269">
        <v>1.0183679999999999</v>
      </c>
      <c r="J269">
        <v>0</v>
      </c>
      <c r="K269">
        <v>0</v>
      </c>
      <c r="L269">
        <v>275</v>
      </c>
      <c r="M269">
        <v>-23954</v>
      </c>
      <c r="N269">
        <v>1.951462</v>
      </c>
      <c r="O269">
        <v>143</v>
      </c>
      <c r="P269">
        <v>1.0147600000000001</v>
      </c>
      <c r="Q269" t="s">
        <v>43</v>
      </c>
      <c r="R269" t="s">
        <v>43</v>
      </c>
      <c r="S269" t="s">
        <v>43</v>
      </c>
    </row>
    <row r="270" spans="1:19">
      <c r="A270">
        <v>1787</v>
      </c>
      <c r="B270">
        <v>14074</v>
      </c>
      <c r="C270">
        <v>715255.88</v>
      </c>
      <c r="D270">
        <v>13743</v>
      </c>
      <c r="E270">
        <v>756400.88</v>
      </c>
      <c r="F270">
        <v>55.038992999999998</v>
      </c>
      <c r="G270">
        <v>49.06</v>
      </c>
      <c r="H270">
        <v>5.978993</v>
      </c>
      <c r="I270">
        <v>1.1218710000000001</v>
      </c>
      <c r="J270">
        <v>0</v>
      </c>
      <c r="K270">
        <v>0</v>
      </c>
      <c r="L270">
        <v>331</v>
      </c>
      <c r="M270">
        <v>-41145</v>
      </c>
      <c r="N270">
        <v>2.3518539999999999</v>
      </c>
      <c r="O270">
        <v>229</v>
      </c>
      <c r="P270">
        <v>1.6271139999999999</v>
      </c>
      <c r="Q270" t="s">
        <v>43</v>
      </c>
      <c r="R270" t="s">
        <v>43</v>
      </c>
      <c r="S270" t="s">
        <v>43</v>
      </c>
    </row>
    <row r="271" spans="1:19">
      <c r="A271">
        <v>1915</v>
      </c>
      <c r="B271">
        <v>14068</v>
      </c>
      <c r="C271">
        <v>894391.66</v>
      </c>
      <c r="D271">
        <v>13709</v>
      </c>
      <c r="E271">
        <v>942134.66</v>
      </c>
      <c r="F271">
        <v>68.723805999999996</v>
      </c>
      <c r="G271">
        <v>49.31</v>
      </c>
      <c r="H271">
        <v>19.413806000000001</v>
      </c>
      <c r="I271">
        <v>1.3937090000000001</v>
      </c>
      <c r="J271">
        <v>0</v>
      </c>
      <c r="K271">
        <v>0</v>
      </c>
      <c r="L271">
        <v>359</v>
      </c>
      <c r="M271">
        <v>-47743</v>
      </c>
      <c r="N271">
        <v>2.5518909999999999</v>
      </c>
      <c r="O271">
        <v>308</v>
      </c>
      <c r="P271">
        <v>2.1893660000000001</v>
      </c>
      <c r="Q271" t="s">
        <v>43</v>
      </c>
      <c r="R271" t="s">
        <v>43</v>
      </c>
      <c r="S271" t="s">
        <v>43</v>
      </c>
    </row>
    <row r="272" spans="1:19">
      <c r="A272">
        <v>1563</v>
      </c>
      <c r="B272">
        <v>14051</v>
      </c>
      <c r="C272">
        <v>395968.91</v>
      </c>
      <c r="D272">
        <v>13497</v>
      </c>
      <c r="E272">
        <v>447086.91</v>
      </c>
      <c r="F272">
        <v>33.12491</v>
      </c>
      <c r="G272">
        <v>23.12</v>
      </c>
      <c r="H272">
        <v>10.004910000000001</v>
      </c>
      <c r="I272">
        <v>1.4327380000000001</v>
      </c>
      <c r="J272">
        <v>0</v>
      </c>
      <c r="K272">
        <v>0</v>
      </c>
      <c r="L272">
        <v>554</v>
      </c>
      <c r="M272">
        <v>-51118</v>
      </c>
      <c r="N272">
        <v>3.94278</v>
      </c>
      <c r="O272">
        <v>329</v>
      </c>
      <c r="P272">
        <v>2.3414700000000002</v>
      </c>
      <c r="Q272" t="s">
        <v>43</v>
      </c>
      <c r="R272" t="s">
        <v>43</v>
      </c>
      <c r="S272" t="s">
        <v>43</v>
      </c>
    </row>
    <row r="273" spans="1:19">
      <c r="A273">
        <v>1286</v>
      </c>
      <c r="B273">
        <v>14042</v>
      </c>
      <c r="C273">
        <v>716549.46</v>
      </c>
      <c r="D273">
        <v>13699</v>
      </c>
      <c r="E273">
        <v>757129.5</v>
      </c>
      <c r="F273">
        <v>55.268960999999997</v>
      </c>
      <c r="G273">
        <v>39.81</v>
      </c>
      <c r="H273">
        <v>15.458961</v>
      </c>
      <c r="I273">
        <v>1.3883190000000001</v>
      </c>
      <c r="J273">
        <v>0</v>
      </c>
      <c r="K273">
        <v>0</v>
      </c>
      <c r="L273">
        <v>343</v>
      </c>
      <c r="M273">
        <v>-40580.04</v>
      </c>
      <c r="N273">
        <v>2.442672</v>
      </c>
      <c r="O273">
        <v>188</v>
      </c>
      <c r="P273">
        <v>1.3388409999999999</v>
      </c>
      <c r="Q273" t="s">
        <v>43</v>
      </c>
      <c r="R273" t="s">
        <v>43</v>
      </c>
      <c r="S273" t="s">
        <v>43</v>
      </c>
    </row>
    <row r="274" spans="1:19">
      <c r="A274">
        <v>1445</v>
      </c>
      <c r="B274">
        <v>14000</v>
      </c>
      <c r="C274">
        <v>256968.24</v>
      </c>
      <c r="D274">
        <v>13374</v>
      </c>
      <c r="E274">
        <v>321141.24</v>
      </c>
      <c r="F274">
        <v>24.012354999999999</v>
      </c>
      <c r="G274">
        <v>6.6050000000000004</v>
      </c>
      <c r="H274">
        <v>17.407354999999999</v>
      </c>
      <c r="I274">
        <v>3.635481</v>
      </c>
      <c r="J274">
        <v>0</v>
      </c>
      <c r="K274">
        <v>0</v>
      </c>
      <c r="L274">
        <v>626</v>
      </c>
      <c r="M274">
        <v>-64173</v>
      </c>
      <c r="N274">
        <v>4.4714289999999997</v>
      </c>
      <c r="O274">
        <v>237</v>
      </c>
      <c r="P274">
        <v>1.6928570000000001</v>
      </c>
      <c r="Q274" t="s">
        <v>43</v>
      </c>
      <c r="R274" t="s">
        <v>43</v>
      </c>
      <c r="S274" t="s">
        <v>43</v>
      </c>
    </row>
    <row r="275" spans="1:19">
      <c r="A275">
        <v>144</v>
      </c>
      <c r="B275">
        <v>13989</v>
      </c>
      <c r="C275">
        <v>456982.36</v>
      </c>
      <c r="D275">
        <v>13485</v>
      </c>
      <c r="E275">
        <v>506758.36</v>
      </c>
      <c r="F275">
        <v>37.579411</v>
      </c>
      <c r="G275">
        <v>13.13</v>
      </c>
      <c r="H275">
        <v>24.449411000000001</v>
      </c>
      <c r="I275">
        <v>2.8621029999999998</v>
      </c>
      <c r="J275">
        <v>0</v>
      </c>
      <c r="K275">
        <v>0</v>
      </c>
      <c r="L275">
        <v>504</v>
      </c>
      <c r="M275">
        <v>-49776</v>
      </c>
      <c r="N275">
        <v>3.6028310000000001</v>
      </c>
      <c r="O275">
        <v>208</v>
      </c>
      <c r="P275">
        <v>1.486883</v>
      </c>
      <c r="Q275" t="s">
        <v>43</v>
      </c>
      <c r="R275" t="s">
        <v>43</v>
      </c>
      <c r="S275" t="s">
        <v>43</v>
      </c>
    </row>
    <row r="276" spans="1:19">
      <c r="A276">
        <v>1684</v>
      </c>
      <c r="B276">
        <v>13986</v>
      </c>
      <c r="C276">
        <v>398837.16</v>
      </c>
      <c r="D276">
        <v>13483</v>
      </c>
      <c r="E276">
        <v>443779.16</v>
      </c>
      <c r="F276">
        <v>32.913978</v>
      </c>
      <c r="G276">
        <v>27.15</v>
      </c>
      <c r="H276">
        <v>5.7639779999999998</v>
      </c>
      <c r="I276">
        <v>1.2123010000000001</v>
      </c>
      <c r="J276">
        <v>0</v>
      </c>
      <c r="K276">
        <v>0</v>
      </c>
      <c r="L276">
        <v>503</v>
      </c>
      <c r="M276">
        <v>-44942</v>
      </c>
      <c r="N276">
        <v>3.596454</v>
      </c>
      <c r="O276">
        <v>286</v>
      </c>
      <c r="P276">
        <v>2.044902</v>
      </c>
      <c r="Q276" t="s">
        <v>43</v>
      </c>
      <c r="R276" t="s">
        <v>43</v>
      </c>
      <c r="S276" t="s">
        <v>43</v>
      </c>
    </row>
    <row r="277" spans="1:19">
      <c r="A277">
        <v>1896</v>
      </c>
      <c r="B277">
        <v>13978</v>
      </c>
      <c r="C277">
        <v>385691.31</v>
      </c>
      <c r="D277">
        <v>13360</v>
      </c>
      <c r="E277">
        <v>448992.31</v>
      </c>
      <c r="F277">
        <v>33.607208999999997</v>
      </c>
      <c r="G277">
        <v>16.2</v>
      </c>
      <c r="H277">
        <v>17.407209000000002</v>
      </c>
      <c r="I277">
        <v>2.074519</v>
      </c>
      <c r="J277">
        <v>0</v>
      </c>
      <c r="K277">
        <v>0</v>
      </c>
      <c r="L277">
        <v>618</v>
      </c>
      <c r="M277">
        <v>-63301</v>
      </c>
      <c r="N277">
        <v>4.421233</v>
      </c>
      <c r="O277">
        <v>155</v>
      </c>
      <c r="P277">
        <v>1.1088849999999999</v>
      </c>
      <c r="Q277" t="s">
        <v>43</v>
      </c>
      <c r="R277" t="s">
        <v>43</v>
      </c>
      <c r="S277" t="s">
        <v>43</v>
      </c>
    </row>
    <row r="278" spans="1:19">
      <c r="A278">
        <v>442</v>
      </c>
      <c r="B278">
        <v>13970</v>
      </c>
      <c r="C278">
        <v>674090</v>
      </c>
      <c r="D278">
        <v>13380</v>
      </c>
      <c r="E278">
        <v>736804</v>
      </c>
      <c r="F278">
        <v>55.067563999999997</v>
      </c>
      <c r="G278">
        <v>26.535</v>
      </c>
      <c r="H278">
        <v>28.532564000000001</v>
      </c>
      <c r="I278">
        <v>2.0752799999999998</v>
      </c>
      <c r="J278">
        <v>0</v>
      </c>
      <c r="K278">
        <v>0</v>
      </c>
      <c r="L278">
        <v>590</v>
      </c>
      <c r="M278">
        <v>-62714</v>
      </c>
      <c r="N278">
        <v>4.2233359999999998</v>
      </c>
      <c r="O278">
        <v>218</v>
      </c>
      <c r="P278">
        <v>1.560487</v>
      </c>
      <c r="Q278" t="s">
        <v>43</v>
      </c>
      <c r="R278" t="s">
        <v>43</v>
      </c>
      <c r="S278" t="s">
        <v>43</v>
      </c>
    </row>
    <row r="279" spans="1:19">
      <c r="A279">
        <v>55</v>
      </c>
      <c r="B279">
        <v>13943</v>
      </c>
      <c r="C279">
        <v>294372.93</v>
      </c>
      <c r="D279">
        <v>13741</v>
      </c>
      <c r="E279">
        <v>324462.94</v>
      </c>
      <c r="F279">
        <v>23.612760000000002</v>
      </c>
      <c r="G279">
        <v>2.56</v>
      </c>
      <c r="H279">
        <v>21.052759999999999</v>
      </c>
      <c r="I279">
        <v>9.2237340000000003</v>
      </c>
      <c r="J279">
        <v>0</v>
      </c>
      <c r="K279">
        <v>0</v>
      </c>
      <c r="L279">
        <v>202</v>
      </c>
      <c r="M279">
        <v>-30090.01</v>
      </c>
      <c r="N279">
        <v>1.4487559999999999</v>
      </c>
      <c r="O279">
        <v>138</v>
      </c>
      <c r="P279">
        <v>0.98974399999999996</v>
      </c>
      <c r="Q279" t="s">
        <v>43</v>
      </c>
      <c r="R279" t="s">
        <v>43</v>
      </c>
      <c r="S279" t="s">
        <v>42</v>
      </c>
    </row>
    <row r="280" spans="1:19">
      <c r="A280">
        <v>1067</v>
      </c>
      <c r="B280">
        <v>13923</v>
      </c>
      <c r="C280">
        <v>413755</v>
      </c>
      <c r="D280">
        <v>13558</v>
      </c>
      <c r="E280">
        <v>462824</v>
      </c>
      <c r="F280">
        <v>34.136597999999999</v>
      </c>
      <c r="G280">
        <v>13.705</v>
      </c>
      <c r="H280">
        <v>20.431598000000001</v>
      </c>
      <c r="I280">
        <v>2.4908130000000002</v>
      </c>
      <c r="J280">
        <v>0</v>
      </c>
      <c r="K280">
        <v>0</v>
      </c>
      <c r="L280">
        <v>365</v>
      </c>
      <c r="M280">
        <v>-49069</v>
      </c>
      <c r="N280">
        <v>2.6215609999999998</v>
      </c>
      <c r="O280">
        <v>158</v>
      </c>
      <c r="P280">
        <v>1.1348130000000001</v>
      </c>
      <c r="Q280" t="s">
        <v>43</v>
      </c>
      <c r="R280" t="s">
        <v>43</v>
      </c>
      <c r="S280" t="s">
        <v>43</v>
      </c>
    </row>
    <row r="281" spans="1:19">
      <c r="A281">
        <v>1104</v>
      </c>
      <c r="B281">
        <v>13891</v>
      </c>
      <c r="C281">
        <v>694067.11</v>
      </c>
      <c r="D281">
        <v>13278</v>
      </c>
      <c r="E281">
        <v>750695.56</v>
      </c>
      <c r="F281">
        <v>56.536794999999998</v>
      </c>
      <c r="G281">
        <v>42.384999999999998</v>
      </c>
      <c r="H281">
        <v>14.151795</v>
      </c>
      <c r="I281">
        <v>1.333887</v>
      </c>
      <c r="J281">
        <v>15</v>
      </c>
      <c r="K281">
        <v>0.107984</v>
      </c>
      <c r="L281">
        <v>598</v>
      </c>
      <c r="M281">
        <v>-56628.45</v>
      </c>
      <c r="N281">
        <v>4.3049460000000002</v>
      </c>
      <c r="O281">
        <v>208</v>
      </c>
      <c r="P281">
        <v>1.4973719999999999</v>
      </c>
      <c r="Q281" t="s">
        <v>43</v>
      </c>
      <c r="R281" t="s">
        <v>43</v>
      </c>
      <c r="S281" t="s">
        <v>43</v>
      </c>
    </row>
    <row r="282" spans="1:19">
      <c r="A282">
        <v>716</v>
      </c>
      <c r="B282">
        <v>13883</v>
      </c>
      <c r="C282">
        <v>524081.2</v>
      </c>
      <c r="D282">
        <v>13577</v>
      </c>
      <c r="E282">
        <v>556866.19999999995</v>
      </c>
      <c r="F282">
        <v>41.015408000000001</v>
      </c>
      <c r="G282">
        <v>50.18</v>
      </c>
      <c r="H282">
        <v>-9.1645920000000007</v>
      </c>
      <c r="I282">
        <v>0.81736600000000004</v>
      </c>
      <c r="J282">
        <v>0</v>
      </c>
      <c r="K282">
        <v>0</v>
      </c>
      <c r="L282">
        <v>306</v>
      </c>
      <c r="M282">
        <v>-32785</v>
      </c>
      <c r="N282">
        <v>2.204135</v>
      </c>
      <c r="O282">
        <v>384</v>
      </c>
      <c r="P282">
        <v>2.7659729999999998</v>
      </c>
      <c r="Q282" t="s">
        <v>43</v>
      </c>
      <c r="R282" t="s">
        <v>43</v>
      </c>
      <c r="S282" t="s">
        <v>43</v>
      </c>
    </row>
    <row r="283" spans="1:19">
      <c r="A283">
        <v>165</v>
      </c>
      <c r="B283">
        <v>13876</v>
      </c>
      <c r="C283">
        <v>1245012.7</v>
      </c>
      <c r="D283">
        <v>13278</v>
      </c>
      <c r="E283">
        <v>1304380.7</v>
      </c>
      <c r="F283">
        <v>98.236232999999999</v>
      </c>
      <c r="G283">
        <v>100</v>
      </c>
      <c r="H283">
        <v>-1.7637670000000001</v>
      </c>
      <c r="I283">
        <v>0.98236199999999996</v>
      </c>
      <c r="J283">
        <v>0</v>
      </c>
      <c r="K283">
        <v>0</v>
      </c>
      <c r="L283">
        <v>598</v>
      </c>
      <c r="M283">
        <v>-59368</v>
      </c>
      <c r="N283">
        <v>4.3095990000000004</v>
      </c>
      <c r="O283">
        <v>163</v>
      </c>
      <c r="P283">
        <v>1.17469</v>
      </c>
      <c r="Q283" t="s">
        <v>43</v>
      </c>
      <c r="R283" t="s">
        <v>42</v>
      </c>
      <c r="S283" t="s">
        <v>43</v>
      </c>
    </row>
    <row r="284" spans="1:19">
      <c r="A284">
        <v>1412</v>
      </c>
      <c r="B284">
        <v>13843</v>
      </c>
      <c r="C284">
        <v>763324.2</v>
      </c>
      <c r="D284">
        <v>13474</v>
      </c>
      <c r="E284">
        <v>809027.2</v>
      </c>
      <c r="F284">
        <v>60.043579999999999</v>
      </c>
      <c r="G284">
        <v>35.96</v>
      </c>
      <c r="H284">
        <v>24.083580000000001</v>
      </c>
      <c r="I284">
        <v>1.669732</v>
      </c>
      <c r="J284">
        <v>0</v>
      </c>
      <c r="K284">
        <v>0</v>
      </c>
      <c r="L284">
        <v>369</v>
      </c>
      <c r="M284">
        <v>-45703</v>
      </c>
      <c r="N284">
        <v>2.6656070000000001</v>
      </c>
      <c r="O284">
        <v>184</v>
      </c>
      <c r="P284">
        <v>1.3291919999999999</v>
      </c>
      <c r="Q284" t="s">
        <v>43</v>
      </c>
      <c r="R284" t="s">
        <v>43</v>
      </c>
      <c r="S284" t="s">
        <v>43</v>
      </c>
    </row>
    <row r="285" spans="1:19">
      <c r="A285">
        <v>84</v>
      </c>
      <c r="B285">
        <v>13829</v>
      </c>
      <c r="C285">
        <v>424057.93</v>
      </c>
      <c r="D285">
        <v>13809</v>
      </c>
      <c r="E285">
        <v>429738.03</v>
      </c>
      <c r="F285">
        <v>31.120141</v>
      </c>
      <c r="G285">
        <v>14.84</v>
      </c>
      <c r="H285">
        <v>16.280141</v>
      </c>
      <c r="I285">
        <v>2.097045</v>
      </c>
      <c r="J285">
        <v>0</v>
      </c>
      <c r="K285">
        <v>0</v>
      </c>
      <c r="L285">
        <v>20</v>
      </c>
      <c r="M285">
        <v>-5680.1</v>
      </c>
      <c r="N285">
        <v>0.144624</v>
      </c>
      <c r="O285">
        <v>272</v>
      </c>
      <c r="P285">
        <v>1.9668810000000001</v>
      </c>
      <c r="Q285" t="s">
        <v>43</v>
      </c>
      <c r="R285" t="s">
        <v>43</v>
      </c>
      <c r="S285" t="s">
        <v>43</v>
      </c>
    </row>
    <row r="286" spans="1:19">
      <c r="A286">
        <v>1079</v>
      </c>
      <c r="B286">
        <v>13792</v>
      </c>
      <c r="C286">
        <v>831454.09</v>
      </c>
      <c r="D286">
        <v>13121</v>
      </c>
      <c r="E286">
        <v>907188.09</v>
      </c>
      <c r="F286">
        <v>69.140163999999999</v>
      </c>
      <c r="G286">
        <v>43.34</v>
      </c>
      <c r="H286">
        <v>25.800163999999999</v>
      </c>
      <c r="I286">
        <v>1.595297</v>
      </c>
      <c r="J286">
        <v>0</v>
      </c>
      <c r="K286">
        <v>0</v>
      </c>
      <c r="L286">
        <v>671</v>
      </c>
      <c r="M286">
        <v>-75734</v>
      </c>
      <c r="N286">
        <v>4.8651390000000001</v>
      </c>
      <c r="O286">
        <v>231</v>
      </c>
      <c r="P286">
        <v>1.674884</v>
      </c>
      <c r="Q286" t="s">
        <v>43</v>
      </c>
      <c r="R286" t="s">
        <v>43</v>
      </c>
      <c r="S286" t="s">
        <v>43</v>
      </c>
    </row>
    <row r="287" spans="1:19">
      <c r="A287">
        <v>1638</v>
      </c>
      <c r="B287">
        <v>13786</v>
      </c>
      <c r="C287">
        <v>544802.31999999995</v>
      </c>
      <c r="D287">
        <v>13228</v>
      </c>
      <c r="E287">
        <v>599076.56999999995</v>
      </c>
      <c r="F287">
        <v>45.288522</v>
      </c>
      <c r="G287">
        <v>27.97</v>
      </c>
      <c r="H287">
        <v>17.318522000000002</v>
      </c>
      <c r="I287">
        <v>1.6191819999999999</v>
      </c>
      <c r="J287">
        <v>0</v>
      </c>
      <c r="K287">
        <v>0</v>
      </c>
      <c r="L287">
        <v>558</v>
      </c>
      <c r="M287">
        <v>-54274.25</v>
      </c>
      <c r="N287">
        <v>4.0475849999999998</v>
      </c>
      <c r="O287">
        <v>143</v>
      </c>
      <c r="P287">
        <v>1.0372840000000001</v>
      </c>
      <c r="Q287" t="s">
        <v>43</v>
      </c>
      <c r="R287" t="s">
        <v>43</v>
      </c>
      <c r="S287" t="s">
        <v>43</v>
      </c>
    </row>
    <row r="288" spans="1:19">
      <c r="A288">
        <v>1130</v>
      </c>
      <c r="B288">
        <v>13759</v>
      </c>
      <c r="C288">
        <v>725608.26</v>
      </c>
      <c r="D288">
        <v>13186</v>
      </c>
      <c r="E288">
        <v>783572.26</v>
      </c>
      <c r="F288">
        <v>59.424560999999997</v>
      </c>
      <c r="G288">
        <v>49.57</v>
      </c>
      <c r="H288">
        <v>9.8545610000000003</v>
      </c>
      <c r="I288">
        <v>1.198801</v>
      </c>
      <c r="J288">
        <v>0</v>
      </c>
      <c r="K288">
        <v>0</v>
      </c>
      <c r="L288">
        <v>573</v>
      </c>
      <c r="M288">
        <v>-57964</v>
      </c>
      <c r="N288">
        <v>4.1645469999999998</v>
      </c>
      <c r="O288">
        <v>341</v>
      </c>
      <c r="P288">
        <v>2.4783780000000002</v>
      </c>
      <c r="Q288" t="s">
        <v>43</v>
      </c>
      <c r="R288" t="s">
        <v>43</v>
      </c>
      <c r="S288" t="s">
        <v>43</v>
      </c>
    </row>
    <row r="289" spans="1:19">
      <c r="A289">
        <v>891</v>
      </c>
      <c r="B289">
        <v>13738</v>
      </c>
      <c r="C289">
        <v>398629.47</v>
      </c>
      <c r="D289">
        <v>13151</v>
      </c>
      <c r="E289">
        <v>457231.47</v>
      </c>
      <c r="F289">
        <v>34.767809999999997</v>
      </c>
      <c r="G289">
        <v>20.32</v>
      </c>
      <c r="H289">
        <v>14.44781</v>
      </c>
      <c r="I289">
        <v>1.711014</v>
      </c>
      <c r="J289">
        <v>0</v>
      </c>
      <c r="K289">
        <v>0</v>
      </c>
      <c r="L289">
        <v>587</v>
      </c>
      <c r="M289">
        <v>-58602</v>
      </c>
      <c r="N289">
        <v>4.2728200000000003</v>
      </c>
      <c r="O289">
        <v>229</v>
      </c>
      <c r="P289">
        <v>1.666909</v>
      </c>
      <c r="Q289" t="s">
        <v>43</v>
      </c>
      <c r="R289" t="s">
        <v>43</v>
      </c>
      <c r="S289" t="s">
        <v>43</v>
      </c>
    </row>
    <row r="290" spans="1:19">
      <c r="A290">
        <v>556</v>
      </c>
      <c r="B290">
        <v>13728</v>
      </c>
      <c r="C290">
        <v>381144.77</v>
      </c>
      <c r="D290">
        <v>13167</v>
      </c>
      <c r="E290">
        <v>437641.77</v>
      </c>
      <c r="F290">
        <v>33.237774000000002</v>
      </c>
      <c r="G290">
        <v>14.99</v>
      </c>
      <c r="H290">
        <v>18.247774</v>
      </c>
      <c r="I290">
        <v>2.21733</v>
      </c>
      <c r="J290">
        <v>0</v>
      </c>
      <c r="K290">
        <v>0</v>
      </c>
      <c r="L290">
        <v>561</v>
      </c>
      <c r="M290">
        <v>-56497</v>
      </c>
      <c r="N290">
        <v>4.086538</v>
      </c>
      <c r="O290">
        <v>179</v>
      </c>
      <c r="P290">
        <v>1.303904</v>
      </c>
      <c r="Q290" t="s">
        <v>43</v>
      </c>
      <c r="R290" t="s">
        <v>43</v>
      </c>
      <c r="S290" t="s">
        <v>43</v>
      </c>
    </row>
    <row r="291" spans="1:19">
      <c r="A291">
        <v>77</v>
      </c>
      <c r="B291">
        <v>13722</v>
      </c>
      <c r="C291">
        <v>1009335.14</v>
      </c>
      <c r="D291">
        <v>13402</v>
      </c>
      <c r="E291">
        <v>1043711.14</v>
      </c>
      <c r="F291">
        <v>77.877268000000001</v>
      </c>
      <c r="G291">
        <v>60</v>
      </c>
      <c r="H291">
        <v>17.877268000000001</v>
      </c>
      <c r="I291">
        <v>1.2979540000000001</v>
      </c>
      <c r="J291">
        <v>0</v>
      </c>
      <c r="K291">
        <v>0</v>
      </c>
      <c r="L291">
        <v>320</v>
      </c>
      <c r="M291">
        <v>-34376</v>
      </c>
      <c r="N291">
        <v>2.3320219999999998</v>
      </c>
      <c r="O291">
        <v>321</v>
      </c>
      <c r="P291">
        <v>2.3393090000000001</v>
      </c>
      <c r="Q291" t="s">
        <v>43</v>
      </c>
      <c r="R291" t="s">
        <v>43</v>
      </c>
      <c r="S291" t="s">
        <v>43</v>
      </c>
    </row>
    <row r="292" spans="1:19">
      <c r="A292">
        <v>932</v>
      </c>
      <c r="B292">
        <v>13696</v>
      </c>
      <c r="C292">
        <v>643919.43999999994</v>
      </c>
      <c r="D292">
        <v>13403</v>
      </c>
      <c r="E292">
        <v>675607.44</v>
      </c>
      <c r="F292">
        <v>50.407179999999997</v>
      </c>
      <c r="G292">
        <v>44.17</v>
      </c>
      <c r="H292">
        <v>6.2371800000000004</v>
      </c>
      <c r="I292">
        <v>1.1412089999999999</v>
      </c>
      <c r="J292">
        <v>0</v>
      </c>
      <c r="K292">
        <v>0</v>
      </c>
      <c r="L292">
        <v>293</v>
      </c>
      <c r="M292">
        <v>-31688</v>
      </c>
      <c r="N292">
        <v>2.1393110000000002</v>
      </c>
      <c r="O292">
        <v>403</v>
      </c>
      <c r="P292">
        <v>2.9424649999999999</v>
      </c>
      <c r="Q292" t="s">
        <v>43</v>
      </c>
      <c r="R292" t="s">
        <v>43</v>
      </c>
      <c r="S292" t="s">
        <v>43</v>
      </c>
    </row>
    <row r="293" spans="1:19">
      <c r="A293">
        <v>156</v>
      </c>
      <c r="B293">
        <v>13663</v>
      </c>
      <c r="C293">
        <v>295733.18</v>
      </c>
      <c r="D293">
        <v>13112</v>
      </c>
      <c r="E293">
        <v>341345.18</v>
      </c>
      <c r="F293">
        <v>26.033037</v>
      </c>
      <c r="G293">
        <v>20.965</v>
      </c>
      <c r="H293">
        <v>5.0680370000000003</v>
      </c>
      <c r="I293">
        <v>1.241738</v>
      </c>
      <c r="J293">
        <v>0</v>
      </c>
      <c r="K293">
        <v>0</v>
      </c>
      <c r="L293">
        <v>551</v>
      </c>
      <c r="M293">
        <v>-45612</v>
      </c>
      <c r="N293">
        <v>4.0327890000000002</v>
      </c>
      <c r="O293">
        <v>137</v>
      </c>
      <c r="P293">
        <v>1.0027079999999999</v>
      </c>
      <c r="Q293" t="s">
        <v>43</v>
      </c>
      <c r="R293" t="s">
        <v>43</v>
      </c>
      <c r="S293" t="s">
        <v>43</v>
      </c>
    </row>
    <row r="294" spans="1:19">
      <c r="A294">
        <v>38</v>
      </c>
      <c r="B294">
        <v>13629</v>
      </c>
      <c r="C294">
        <v>512966.48</v>
      </c>
      <c r="D294">
        <v>13046</v>
      </c>
      <c r="E294">
        <v>574490.48</v>
      </c>
      <c r="F294">
        <v>44.035756999999997</v>
      </c>
      <c r="G294">
        <v>32.51</v>
      </c>
      <c r="H294">
        <v>11.525757</v>
      </c>
      <c r="I294">
        <v>1.35453</v>
      </c>
      <c r="J294">
        <v>0</v>
      </c>
      <c r="K294">
        <v>0</v>
      </c>
      <c r="L294">
        <v>583</v>
      </c>
      <c r="M294">
        <v>-61524</v>
      </c>
      <c r="N294">
        <v>4.2776430000000003</v>
      </c>
      <c r="O294">
        <v>244</v>
      </c>
      <c r="P294">
        <v>1.7903</v>
      </c>
      <c r="Q294" t="s">
        <v>43</v>
      </c>
      <c r="R294" t="s">
        <v>43</v>
      </c>
      <c r="S294" t="s">
        <v>43</v>
      </c>
    </row>
    <row r="295" spans="1:19">
      <c r="A295">
        <v>1378</v>
      </c>
      <c r="B295">
        <v>13615</v>
      </c>
      <c r="C295">
        <v>505057.05</v>
      </c>
      <c r="D295">
        <v>13026</v>
      </c>
      <c r="E295">
        <v>566000.05000000005</v>
      </c>
      <c r="F295">
        <v>43.451562000000003</v>
      </c>
      <c r="G295">
        <v>34.81</v>
      </c>
      <c r="H295">
        <v>8.6415620000000004</v>
      </c>
      <c r="I295">
        <v>1.2482489999999999</v>
      </c>
      <c r="J295">
        <v>0</v>
      </c>
      <c r="K295">
        <v>0</v>
      </c>
      <c r="L295">
        <v>589</v>
      </c>
      <c r="M295">
        <v>-60943</v>
      </c>
      <c r="N295">
        <v>4.326111</v>
      </c>
      <c r="O295">
        <v>127</v>
      </c>
      <c r="P295">
        <v>0.93279500000000004</v>
      </c>
      <c r="Q295" t="s">
        <v>43</v>
      </c>
      <c r="R295" t="s">
        <v>43</v>
      </c>
      <c r="S295" t="s">
        <v>43</v>
      </c>
    </row>
    <row r="296" spans="1:19">
      <c r="A296">
        <v>1300</v>
      </c>
      <c r="B296">
        <v>13601</v>
      </c>
      <c r="C296">
        <v>284077.82</v>
      </c>
      <c r="D296">
        <v>13037</v>
      </c>
      <c r="E296">
        <v>334870.82</v>
      </c>
      <c r="F296">
        <v>25.686187</v>
      </c>
      <c r="G296">
        <v>16.809999999999999</v>
      </c>
      <c r="H296">
        <v>8.8761869999999998</v>
      </c>
      <c r="I296">
        <v>1.52803</v>
      </c>
      <c r="J296">
        <v>0</v>
      </c>
      <c r="K296">
        <v>0</v>
      </c>
      <c r="L296">
        <v>564</v>
      </c>
      <c r="M296">
        <v>-50793</v>
      </c>
      <c r="N296">
        <v>4.1467539999999996</v>
      </c>
      <c r="O296">
        <v>163</v>
      </c>
      <c r="P296">
        <v>1.1984410000000001</v>
      </c>
      <c r="Q296" t="s">
        <v>43</v>
      </c>
      <c r="R296" t="s">
        <v>43</v>
      </c>
      <c r="S296" t="s">
        <v>43</v>
      </c>
    </row>
    <row r="297" spans="1:19">
      <c r="A297">
        <v>1058</v>
      </c>
      <c r="B297">
        <v>13545</v>
      </c>
      <c r="C297">
        <v>608107.61</v>
      </c>
      <c r="D297">
        <v>13357</v>
      </c>
      <c r="E297">
        <v>636266.61</v>
      </c>
      <c r="F297">
        <v>47.635443000000002</v>
      </c>
      <c r="G297">
        <v>42</v>
      </c>
      <c r="H297">
        <v>5.6354430000000004</v>
      </c>
      <c r="I297">
        <v>1.134177</v>
      </c>
      <c r="J297">
        <v>0</v>
      </c>
      <c r="K297">
        <v>0</v>
      </c>
      <c r="L297">
        <v>188</v>
      </c>
      <c r="M297">
        <v>-28159</v>
      </c>
      <c r="N297">
        <v>1.387966</v>
      </c>
      <c r="O297">
        <v>232</v>
      </c>
      <c r="P297">
        <v>1.712809</v>
      </c>
      <c r="Q297" t="s">
        <v>43</v>
      </c>
      <c r="R297" t="s">
        <v>43</v>
      </c>
      <c r="S297" t="s">
        <v>43</v>
      </c>
    </row>
    <row r="298" spans="1:19">
      <c r="A298">
        <v>1558</v>
      </c>
      <c r="B298">
        <v>13467</v>
      </c>
      <c r="C298">
        <v>874776.88</v>
      </c>
      <c r="D298">
        <v>13273</v>
      </c>
      <c r="E298">
        <v>904564.39</v>
      </c>
      <c r="F298">
        <v>68.150711000000001</v>
      </c>
      <c r="G298">
        <v>61.93</v>
      </c>
      <c r="H298">
        <v>6.2207109999999997</v>
      </c>
      <c r="I298">
        <v>1.100447</v>
      </c>
      <c r="J298">
        <v>0</v>
      </c>
      <c r="K298">
        <v>0</v>
      </c>
      <c r="L298">
        <v>194</v>
      </c>
      <c r="M298">
        <v>-29787.51</v>
      </c>
      <c r="N298">
        <v>1.440558</v>
      </c>
      <c r="O298">
        <v>288</v>
      </c>
      <c r="P298">
        <v>2.1385610000000002</v>
      </c>
      <c r="Q298" t="s">
        <v>43</v>
      </c>
      <c r="R298" t="s">
        <v>43</v>
      </c>
      <c r="S298" t="s">
        <v>43</v>
      </c>
    </row>
    <row r="299" spans="1:19">
      <c r="A299">
        <v>1576</v>
      </c>
      <c r="B299">
        <v>13445</v>
      </c>
      <c r="C299">
        <v>546369.21</v>
      </c>
      <c r="D299">
        <v>13072</v>
      </c>
      <c r="E299">
        <v>595334.21</v>
      </c>
      <c r="F299">
        <v>45.542703000000003</v>
      </c>
      <c r="G299">
        <v>15</v>
      </c>
      <c r="H299">
        <v>30.542702999999999</v>
      </c>
      <c r="I299">
        <v>3.0361799999999999</v>
      </c>
      <c r="J299">
        <v>0</v>
      </c>
      <c r="K299">
        <v>0</v>
      </c>
      <c r="L299">
        <v>373</v>
      </c>
      <c r="M299">
        <v>-48965</v>
      </c>
      <c r="N299">
        <v>2.7742659999999999</v>
      </c>
      <c r="O299">
        <v>155</v>
      </c>
      <c r="P299">
        <v>1.1528449999999999</v>
      </c>
      <c r="Q299" t="s">
        <v>43</v>
      </c>
      <c r="R299" t="s">
        <v>43</v>
      </c>
      <c r="S299" t="s">
        <v>43</v>
      </c>
    </row>
    <row r="300" spans="1:19">
      <c r="A300">
        <v>1771</v>
      </c>
      <c r="B300">
        <v>13442</v>
      </c>
      <c r="C300">
        <v>487106.48</v>
      </c>
      <c r="D300">
        <v>12846</v>
      </c>
      <c r="E300">
        <v>551057.57999999996</v>
      </c>
      <c r="F300">
        <v>42.897212000000003</v>
      </c>
      <c r="G300">
        <v>14.32</v>
      </c>
      <c r="H300">
        <v>28.577211999999999</v>
      </c>
      <c r="I300">
        <v>2.9956149999999999</v>
      </c>
      <c r="J300">
        <v>0</v>
      </c>
      <c r="K300">
        <v>0</v>
      </c>
      <c r="L300">
        <v>596</v>
      </c>
      <c r="M300">
        <v>-63951.1</v>
      </c>
      <c r="N300">
        <v>4.4338639999999998</v>
      </c>
      <c r="O300">
        <v>176</v>
      </c>
      <c r="P300">
        <v>1.309329</v>
      </c>
      <c r="Q300" t="s">
        <v>43</v>
      </c>
      <c r="R300" t="s">
        <v>43</v>
      </c>
      <c r="S300" t="s">
        <v>43</v>
      </c>
    </row>
    <row r="301" spans="1:19">
      <c r="A301">
        <v>1513</v>
      </c>
      <c r="B301">
        <v>13393</v>
      </c>
      <c r="C301">
        <v>671284.29</v>
      </c>
      <c r="D301">
        <v>12988</v>
      </c>
      <c r="E301">
        <v>733235.29</v>
      </c>
      <c r="F301">
        <v>56.454827000000002</v>
      </c>
      <c r="G301">
        <v>42.545000000000002</v>
      </c>
      <c r="H301">
        <v>13.909827</v>
      </c>
      <c r="I301">
        <v>1.3269439999999999</v>
      </c>
      <c r="J301">
        <v>0</v>
      </c>
      <c r="K301">
        <v>0</v>
      </c>
      <c r="L301">
        <v>405</v>
      </c>
      <c r="M301">
        <v>-61951</v>
      </c>
      <c r="N301">
        <v>3.023968</v>
      </c>
      <c r="O301">
        <v>158</v>
      </c>
      <c r="P301">
        <v>1.179721</v>
      </c>
      <c r="Q301" t="s">
        <v>43</v>
      </c>
      <c r="R301" t="s">
        <v>43</v>
      </c>
      <c r="S301" t="s">
        <v>43</v>
      </c>
    </row>
    <row r="302" spans="1:19">
      <c r="A302">
        <v>1877</v>
      </c>
      <c r="B302">
        <v>13385</v>
      </c>
      <c r="C302">
        <v>962198.11</v>
      </c>
      <c r="D302">
        <v>13173</v>
      </c>
      <c r="E302">
        <v>996405.76000000001</v>
      </c>
      <c r="F302">
        <v>75.640002999999993</v>
      </c>
      <c r="G302">
        <v>63.47</v>
      </c>
      <c r="H302">
        <v>12.170002999999999</v>
      </c>
      <c r="I302">
        <v>1.1917439999999999</v>
      </c>
      <c r="J302">
        <v>0</v>
      </c>
      <c r="K302">
        <v>0</v>
      </c>
      <c r="L302">
        <v>212</v>
      </c>
      <c r="M302">
        <v>-34207.65</v>
      </c>
      <c r="N302">
        <v>1.583863</v>
      </c>
      <c r="O302">
        <v>227</v>
      </c>
      <c r="P302">
        <v>1.6959280000000001</v>
      </c>
      <c r="Q302" t="s">
        <v>43</v>
      </c>
      <c r="R302" t="s">
        <v>43</v>
      </c>
      <c r="S302" t="s">
        <v>43</v>
      </c>
    </row>
    <row r="303" spans="1:19">
      <c r="A303">
        <v>1385</v>
      </c>
      <c r="B303">
        <v>13376</v>
      </c>
      <c r="C303">
        <v>994274.83</v>
      </c>
      <c r="D303">
        <v>13137</v>
      </c>
      <c r="E303">
        <v>1037150.83</v>
      </c>
      <c r="F303">
        <v>78.948834000000005</v>
      </c>
      <c r="G303">
        <v>43.21</v>
      </c>
      <c r="H303">
        <v>35.738833999999997</v>
      </c>
      <c r="I303">
        <v>1.8270960000000001</v>
      </c>
      <c r="J303">
        <v>0</v>
      </c>
      <c r="K303">
        <v>0</v>
      </c>
      <c r="L303">
        <v>239</v>
      </c>
      <c r="M303">
        <v>-42876</v>
      </c>
      <c r="N303">
        <v>1.7867820000000001</v>
      </c>
      <c r="O303">
        <v>212</v>
      </c>
      <c r="P303">
        <v>1.5849279999999999</v>
      </c>
      <c r="Q303" t="s">
        <v>43</v>
      </c>
      <c r="R303" t="s">
        <v>43</v>
      </c>
      <c r="S303" t="s">
        <v>43</v>
      </c>
    </row>
    <row r="304" spans="1:19">
      <c r="A304">
        <v>1341</v>
      </c>
      <c r="B304">
        <v>13356</v>
      </c>
      <c r="C304">
        <v>511549.19</v>
      </c>
      <c r="D304">
        <v>13321</v>
      </c>
      <c r="E304">
        <v>521619.19</v>
      </c>
      <c r="F304">
        <v>39.15766</v>
      </c>
      <c r="G304">
        <v>31.12</v>
      </c>
      <c r="H304">
        <v>8.0376600000000007</v>
      </c>
      <c r="I304">
        <v>1.2582800000000001</v>
      </c>
      <c r="J304">
        <v>0</v>
      </c>
      <c r="K304">
        <v>0</v>
      </c>
      <c r="L304">
        <v>35</v>
      </c>
      <c r="M304">
        <v>-10070</v>
      </c>
      <c r="N304">
        <v>0.26205499999999998</v>
      </c>
      <c r="O304">
        <v>211</v>
      </c>
      <c r="P304">
        <v>1.5798140000000001</v>
      </c>
      <c r="Q304" t="s">
        <v>43</v>
      </c>
      <c r="R304" t="s">
        <v>43</v>
      </c>
      <c r="S304" t="s">
        <v>43</v>
      </c>
    </row>
    <row r="305" spans="1:19">
      <c r="A305">
        <v>106</v>
      </c>
      <c r="B305">
        <v>13353</v>
      </c>
      <c r="C305">
        <v>280856.86</v>
      </c>
      <c r="D305">
        <v>12813</v>
      </c>
      <c r="E305">
        <v>327288.86</v>
      </c>
      <c r="F305">
        <v>25.543500000000002</v>
      </c>
      <c r="G305">
        <v>8.07</v>
      </c>
      <c r="H305">
        <v>17.473500000000001</v>
      </c>
      <c r="I305">
        <v>3.1652420000000001</v>
      </c>
      <c r="J305">
        <v>0</v>
      </c>
      <c r="K305">
        <v>0</v>
      </c>
      <c r="L305">
        <v>540</v>
      </c>
      <c r="M305">
        <v>-46432</v>
      </c>
      <c r="N305">
        <v>4.044035</v>
      </c>
      <c r="O305">
        <v>140</v>
      </c>
      <c r="P305">
        <v>1.048454</v>
      </c>
      <c r="Q305" t="s">
        <v>43</v>
      </c>
      <c r="R305" t="s">
        <v>43</v>
      </c>
      <c r="S305" t="s">
        <v>43</v>
      </c>
    </row>
    <row r="306" spans="1:19">
      <c r="A306">
        <v>573</v>
      </c>
      <c r="B306">
        <v>13351</v>
      </c>
      <c r="C306">
        <v>268753.68</v>
      </c>
      <c r="D306">
        <v>12760</v>
      </c>
      <c r="E306">
        <v>320900.68</v>
      </c>
      <c r="F306">
        <v>25.148955999999998</v>
      </c>
      <c r="G306">
        <v>11.765000000000001</v>
      </c>
      <c r="H306">
        <v>13.383956</v>
      </c>
      <c r="I306">
        <v>2.1376080000000002</v>
      </c>
      <c r="J306">
        <v>0</v>
      </c>
      <c r="K306">
        <v>0</v>
      </c>
      <c r="L306">
        <v>591</v>
      </c>
      <c r="M306">
        <v>-52147</v>
      </c>
      <c r="N306">
        <v>4.4266350000000001</v>
      </c>
      <c r="O306">
        <v>87</v>
      </c>
      <c r="P306">
        <v>0.65163700000000002</v>
      </c>
      <c r="Q306" t="s">
        <v>43</v>
      </c>
      <c r="R306" t="s">
        <v>43</v>
      </c>
      <c r="S306" t="s">
        <v>43</v>
      </c>
    </row>
    <row r="307" spans="1:19">
      <c r="A307">
        <v>530</v>
      </c>
      <c r="B307">
        <v>13347</v>
      </c>
      <c r="C307">
        <v>248032.96</v>
      </c>
      <c r="D307">
        <v>13039</v>
      </c>
      <c r="E307">
        <v>285934.96000000002</v>
      </c>
      <c r="F307">
        <v>21.929209</v>
      </c>
      <c r="G307">
        <v>3.45</v>
      </c>
      <c r="H307">
        <v>18.479209000000001</v>
      </c>
      <c r="I307">
        <v>6.3562919999999998</v>
      </c>
      <c r="J307">
        <v>0</v>
      </c>
      <c r="K307">
        <v>0</v>
      </c>
      <c r="L307">
        <v>308</v>
      </c>
      <c r="M307">
        <v>-37902</v>
      </c>
      <c r="N307">
        <v>2.3076349999999999</v>
      </c>
      <c r="O307">
        <v>161</v>
      </c>
      <c r="P307">
        <v>1.206264</v>
      </c>
      <c r="Q307" t="s">
        <v>43</v>
      </c>
      <c r="R307" t="s">
        <v>43</v>
      </c>
      <c r="S307" t="s">
        <v>44</v>
      </c>
    </row>
    <row r="308" spans="1:19">
      <c r="A308">
        <v>1443</v>
      </c>
      <c r="B308">
        <v>13321</v>
      </c>
      <c r="C308">
        <v>627185.31999999995</v>
      </c>
      <c r="D308">
        <v>12963</v>
      </c>
      <c r="E308">
        <v>674593.32</v>
      </c>
      <c r="F308">
        <v>52.039906999999999</v>
      </c>
      <c r="G308">
        <v>48.84</v>
      </c>
      <c r="H308">
        <v>3.1999070000000001</v>
      </c>
      <c r="I308">
        <v>1.065518</v>
      </c>
      <c r="J308">
        <v>0</v>
      </c>
      <c r="K308">
        <v>0</v>
      </c>
      <c r="L308">
        <v>358</v>
      </c>
      <c r="M308">
        <v>-47408</v>
      </c>
      <c r="N308">
        <v>2.6874859999999998</v>
      </c>
      <c r="O308">
        <v>298</v>
      </c>
      <c r="P308">
        <v>2.237069</v>
      </c>
      <c r="Q308" t="s">
        <v>43</v>
      </c>
      <c r="R308" t="s">
        <v>43</v>
      </c>
      <c r="S308" t="s">
        <v>43</v>
      </c>
    </row>
    <row r="309" spans="1:19">
      <c r="A309">
        <v>1250</v>
      </c>
      <c r="B309">
        <v>13320</v>
      </c>
      <c r="C309">
        <v>342182.32</v>
      </c>
      <c r="D309">
        <v>12836</v>
      </c>
      <c r="E309">
        <v>390155.32</v>
      </c>
      <c r="F309">
        <v>30.395396999999999</v>
      </c>
      <c r="G309">
        <v>15.125</v>
      </c>
      <c r="H309">
        <v>15.270397000000001</v>
      </c>
      <c r="I309">
        <v>2.0096129999999999</v>
      </c>
      <c r="J309">
        <v>123</v>
      </c>
      <c r="K309">
        <v>0.92342299999999999</v>
      </c>
      <c r="L309">
        <v>361</v>
      </c>
      <c r="M309">
        <v>-47973</v>
      </c>
      <c r="N309">
        <v>2.71021</v>
      </c>
      <c r="O309">
        <v>105</v>
      </c>
      <c r="P309">
        <v>0.78828799999999999</v>
      </c>
      <c r="Q309" t="s">
        <v>43</v>
      </c>
      <c r="R309" t="s">
        <v>43</v>
      </c>
      <c r="S309" t="s">
        <v>43</v>
      </c>
    </row>
    <row r="310" spans="1:19">
      <c r="A310">
        <v>1903</v>
      </c>
      <c r="B310">
        <v>13290</v>
      </c>
      <c r="C310">
        <v>562944.02</v>
      </c>
      <c r="D310">
        <v>12943</v>
      </c>
      <c r="E310">
        <v>608998.02</v>
      </c>
      <c r="F310">
        <v>47.052307999999996</v>
      </c>
      <c r="G310">
        <v>26.18</v>
      </c>
      <c r="H310">
        <v>20.872308</v>
      </c>
      <c r="I310">
        <v>1.7972619999999999</v>
      </c>
      <c r="J310">
        <v>0</v>
      </c>
      <c r="K310">
        <v>0</v>
      </c>
      <c r="L310">
        <v>347</v>
      </c>
      <c r="M310">
        <v>-46054</v>
      </c>
      <c r="N310">
        <v>2.610986</v>
      </c>
      <c r="O310">
        <v>138</v>
      </c>
      <c r="P310">
        <v>1.038375</v>
      </c>
      <c r="Q310" t="s">
        <v>43</v>
      </c>
      <c r="R310" t="s">
        <v>43</v>
      </c>
      <c r="S310" t="s">
        <v>43</v>
      </c>
    </row>
    <row r="311" spans="1:19">
      <c r="A311">
        <v>62</v>
      </c>
      <c r="B311">
        <v>13263</v>
      </c>
      <c r="C311">
        <v>400911.12</v>
      </c>
      <c r="D311">
        <v>12656</v>
      </c>
      <c r="E311">
        <v>466239.12</v>
      </c>
      <c r="F311">
        <v>36.839373999999999</v>
      </c>
      <c r="G311">
        <v>27.934999999999999</v>
      </c>
      <c r="H311">
        <v>8.9043740000000007</v>
      </c>
      <c r="I311">
        <v>1.3187530000000001</v>
      </c>
      <c r="J311">
        <v>0</v>
      </c>
      <c r="K311">
        <v>0</v>
      </c>
      <c r="L311">
        <v>607</v>
      </c>
      <c r="M311">
        <v>-65328</v>
      </c>
      <c r="N311">
        <v>4.5766419999999997</v>
      </c>
      <c r="O311">
        <v>272</v>
      </c>
      <c r="P311">
        <v>2.050818</v>
      </c>
      <c r="Q311" t="s">
        <v>43</v>
      </c>
      <c r="R311" t="s">
        <v>43</v>
      </c>
      <c r="S311" t="s">
        <v>43</v>
      </c>
    </row>
    <row r="312" spans="1:19">
      <c r="A312">
        <v>1155</v>
      </c>
      <c r="B312">
        <v>13221</v>
      </c>
      <c r="C312">
        <v>603793.87</v>
      </c>
      <c r="D312">
        <v>12651</v>
      </c>
      <c r="E312">
        <v>661135.87</v>
      </c>
      <c r="F312">
        <v>52.259574000000001</v>
      </c>
      <c r="G312">
        <v>36.1</v>
      </c>
      <c r="H312">
        <v>16.159573999999999</v>
      </c>
      <c r="I312">
        <v>1.4476340000000001</v>
      </c>
      <c r="J312">
        <v>0</v>
      </c>
      <c r="K312">
        <v>0</v>
      </c>
      <c r="L312">
        <v>570</v>
      </c>
      <c r="M312">
        <v>-57342</v>
      </c>
      <c r="N312">
        <v>4.3113229999999998</v>
      </c>
      <c r="O312">
        <v>170</v>
      </c>
      <c r="P312">
        <v>1.285833</v>
      </c>
      <c r="Q312" t="s">
        <v>43</v>
      </c>
      <c r="R312" t="s">
        <v>43</v>
      </c>
      <c r="S312" t="s">
        <v>43</v>
      </c>
    </row>
    <row r="313" spans="1:19">
      <c r="A313">
        <v>763</v>
      </c>
      <c r="B313">
        <v>13173</v>
      </c>
      <c r="C313">
        <v>1032707.08</v>
      </c>
      <c r="D313">
        <v>13030</v>
      </c>
      <c r="E313">
        <v>1074425.08</v>
      </c>
      <c r="F313">
        <v>82.457796000000002</v>
      </c>
      <c r="G313">
        <v>56.1</v>
      </c>
      <c r="H313">
        <v>26.357796</v>
      </c>
      <c r="I313">
        <v>1.4698359999999999</v>
      </c>
      <c r="J313">
        <v>0</v>
      </c>
      <c r="K313">
        <v>0</v>
      </c>
      <c r="L313">
        <v>143</v>
      </c>
      <c r="M313">
        <v>-41718</v>
      </c>
      <c r="N313">
        <v>1.0855539999999999</v>
      </c>
      <c r="O313">
        <v>105</v>
      </c>
      <c r="P313">
        <v>0.79708500000000004</v>
      </c>
      <c r="Q313" t="s">
        <v>43</v>
      </c>
      <c r="R313" t="s">
        <v>43</v>
      </c>
      <c r="S313" t="s">
        <v>43</v>
      </c>
    </row>
    <row r="314" spans="1:19">
      <c r="A314">
        <v>94</v>
      </c>
      <c r="B314">
        <v>13160</v>
      </c>
      <c r="C314">
        <v>473154.08</v>
      </c>
      <c r="D314">
        <v>12575</v>
      </c>
      <c r="E314">
        <v>532356.07999999996</v>
      </c>
      <c r="F314">
        <v>42.334479999999999</v>
      </c>
      <c r="G314">
        <v>25.97</v>
      </c>
      <c r="H314">
        <v>16.36448</v>
      </c>
      <c r="I314">
        <v>1.6301300000000001</v>
      </c>
      <c r="J314">
        <v>0</v>
      </c>
      <c r="K314">
        <v>0</v>
      </c>
      <c r="L314">
        <v>585</v>
      </c>
      <c r="M314">
        <v>-59202</v>
      </c>
      <c r="N314">
        <v>4.4452889999999998</v>
      </c>
      <c r="O314">
        <v>228</v>
      </c>
      <c r="P314">
        <v>1.732523</v>
      </c>
      <c r="Q314" t="s">
        <v>43</v>
      </c>
      <c r="R314" t="s">
        <v>43</v>
      </c>
      <c r="S314" t="s">
        <v>43</v>
      </c>
    </row>
    <row r="315" spans="1:19">
      <c r="A315">
        <v>369</v>
      </c>
      <c r="B315">
        <v>13159</v>
      </c>
      <c r="C315">
        <v>879207.06</v>
      </c>
      <c r="D315">
        <v>12482</v>
      </c>
      <c r="E315">
        <v>951640.06</v>
      </c>
      <c r="F315">
        <v>76.240992000000006</v>
      </c>
      <c r="G315">
        <v>65.325000000000003</v>
      </c>
      <c r="H315">
        <v>10.915991999999999</v>
      </c>
      <c r="I315">
        <v>1.167103</v>
      </c>
      <c r="J315">
        <v>0</v>
      </c>
      <c r="K315">
        <v>0</v>
      </c>
      <c r="L315">
        <v>677</v>
      </c>
      <c r="M315">
        <v>-72433</v>
      </c>
      <c r="N315">
        <v>5.144768</v>
      </c>
      <c r="O315">
        <v>336</v>
      </c>
      <c r="P315">
        <v>2.5533860000000002</v>
      </c>
      <c r="Q315" t="s">
        <v>43</v>
      </c>
      <c r="R315" t="s">
        <v>43</v>
      </c>
      <c r="S315" t="s">
        <v>43</v>
      </c>
    </row>
    <row r="316" spans="1:19">
      <c r="A316">
        <v>1105</v>
      </c>
      <c r="B316">
        <v>13150</v>
      </c>
      <c r="C316">
        <v>756705.29</v>
      </c>
      <c r="D316">
        <v>12842</v>
      </c>
      <c r="E316">
        <v>790298.29</v>
      </c>
      <c r="F316">
        <v>61.540125000000003</v>
      </c>
      <c r="G316">
        <v>76</v>
      </c>
      <c r="H316">
        <v>-14.459875</v>
      </c>
      <c r="I316">
        <v>0.80973799999999996</v>
      </c>
      <c r="J316">
        <v>0</v>
      </c>
      <c r="K316">
        <v>0</v>
      </c>
      <c r="L316">
        <v>308</v>
      </c>
      <c r="M316">
        <v>-33593</v>
      </c>
      <c r="N316">
        <v>2.3422049999999999</v>
      </c>
      <c r="O316">
        <v>136</v>
      </c>
      <c r="P316">
        <v>1.0342210000000001</v>
      </c>
      <c r="Q316" t="s">
        <v>43</v>
      </c>
      <c r="R316" t="s">
        <v>43</v>
      </c>
      <c r="S316" t="s">
        <v>43</v>
      </c>
    </row>
    <row r="317" spans="1:19">
      <c r="A317">
        <v>1666</v>
      </c>
      <c r="B317">
        <v>13145</v>
      </c>
      <c r="C317">
        <v>332016.06</v>
      </c>
      <c r="D317">
        <v>12950</v>
      </c>
      <c r="E317">
        <v>360697.06</v>
      </c>
      <c r="F317">
        <v>27.853055000000001</v>
      </c>
      <c r="G317">
        <v>14.195</v>
      </c>
      <c r="H317">
        <v>13.658054999999999</v>
      </c>
      <c r="I317">
        <v>1.9621740000000001</v>
      </c>
      <c r="J317">
        <v>0</v>
      </c>
      <c r="K317">
        <v>0</v>
      </c>
      <c r="L317">
        <v>195</v>
      </c>
      <c r="M317">
        <v>-28681</v>
      </c>
      <c r="N317">
        <v>1.4834540000000001</v>
      </c>
      <c r="O317">
        <v>155</v>
      </c>
      <c r="P317">
        <v>1.1791560000000001</v>
      </c>
      <c r="Q317" t="s">
        <v>43</v>
      </c>
      <c r="R317" t="s">
        <v>43</v>
      </c>
      <c r="S317" t="s">
        <v>43</v>
      </c>
    </row>
    <row r="318" spans="1:19">
      <c r="A318">
        <v>1644</v>
      </c>
      <c r="B318">
        <v>13141</v>
      </c>
      <c r="C318">
        <v>482196.68</v>
      </c>
      <c r="D318">
        <v>12999</v>
      </c>
      <c r="E318">
        <v>493285.68</v>
      </c>
      <c r="F318">
        <v>37.947971000000003</v>
      </c>
      <c r="G318">
        <v>17.61</v>
      </c>
      <c r="H318">
        <v>20.337971</v>
      </c>
      <c r="I318">
        <v>2.1549100000000001</v>
      </c>
      <c r="J318">
        <v>96</v>
      </c>
      <c r="K318">
        <v>0.73053800000000002</v>
      </c>
      <c r="L318">
        <v>46</v>
      </c>
      <c r="M318">
        <v>-11089</v>
      </c>
      <c r="N318">
        <v>0.350049</v>
      </c>
      <c r="O318">
        <v>197</v>
      </c>
      <c r="P318">
        <v>1.499125</v>
      </c>
      <c r="Q318" t="s">
        <v>43</v>
      </c>
      <c r="R318" t="s">
        <v>43</v>
      </c>
      <c r="S318" t="s">
        <v>43</v>
      </c>
    </row>
    <row r="319" spans="1:19">
      <c r="A319">
        <v>550</v>
      </c>
      <c r="B319">
        <v>13094</v>
      </c>
      <c r="C319">
        <v>635535.9</v>
      </c>
      <c r="D319">
        <v>12827</v>
      </c>
      <c r="E319">
        <v>662889.9</v>
      </c>
      <c r="F319">
        <v>51.679262000000001</v>
      </c>
      <c r="G319">
        <v>46.7</v>
      </c>
      <c r="H319">
        <v>4.9792620000000003</v>
      </c>
      <c r="I319">
        <v>1.106622</v>
      </c>
      <c r="J319">
        <v>0</v>
      </c>
      <c r="K319">
        <v>0</v>
      </c>
      <c r="L319">
        <v>267</v>
      </c>
      <c r="M319">
        <v>-27354</v>
      </c>
      <c r="N319">
        <v>2.0391020000000002</v>
      </c>
      <c r="O319">
        <v>289</v>
      </c>
      <c r="P319">
        <v>2.2071179999999999</v>
      </c>
      <c r="Q319" t="s">
        <v>43</v>
      </c>
      <c r="R319" t="s">
        <v>43</v>
      </c>
      <c r="S319" t="s">
        <v>43</v>
      </c>
    </row>
    <row r="320" spans="1:19">
      <c r="A320">
        <v>1103</v>
      </c>
      <c r="B320">
        <v>13090</v>
      </c>
      <c r="C320">
        <v>506922.2</v>
      </c>
      <c r="D320">
        <v>12541</v>
      </c>
      <c r="E320">
        <v>555180.79</v>
      </c>
      <c r="F320">
        <v>44.269260000000003</v>
      </c>
      <c r="G320">
        <v>43.21</v>
      </c>
      <c r="H320">
        <v>1.0592600000000001</v>
      </c>
      <c r="I320">
        <v>1.0245139999999999</v>
      </c>
      <c r="J320">
        <v>0</v>
      </c>
      <c r="K320">
        <v>0</v>
      </c>
      <c r="L320">
        <v>549</v>
      </c>
      <c r="M320">
        <v>-48258.59</v>
      </c>
      <c r="N320">
        <v>4.1940410000000004</v>
      </c>
      <c r="O320">
        <v>386</v>
      </c>
      <c r="P320">
        <v>2.9488159999999999</v>
      </c>
      <c r="Q320" t="s">
        <v>43</v>
      </c>
      <c r="R320" t="s">
        <v>43</v>
      </c>
      <c r="S320" t="s">
        <v>43</v>
      </c>
    </row>
    <row r="321" spans="1:19">
      <c r="A321">
        <v>1234</v>
      </c>
      <c r="B321">
        <v>13089</v>
      </c>
      <c r="C321">
        <v>229634.47</v>
      </c>
      <c r="D321">
        <v>13026</v>
      </c>
      <c r="E321">
        <v>234519.47</v>
      </c>
      <c r="F321">
        <v>18.003951000000001</v>
      </c>
      <c r="G321">
        <v>17.29</v>
      </c>
      <c r="H321">
        <v>0.713951</v>
      </c>
      <c r="I321">
        <v>1.041293</v>
      </c>
      <c r="J321">
        <v>0</v>
      </c>
      <c r="K321">
        <v>0</v>
      </c>
      <c r="L321">
        <v>63</v>
      </c>
      <c r="M321">
        <v>-4885</v>
      </c>
      <c r="N321">
        <v>0.48132000000000003</v>
      </c>
      <c r="O321">
        <v>149</v>
      </c>
      <c r="P321">
        <v>1.13836</v>
      </c>
      <c r="Q321" t="s">
        <v>43</v>
      </c>
      <c r="R321" t="s">
        <v>43</v>
      </c>
      <c r="S321" t="s">
        <v>43</v>
      </c>
    </row>
    <row r="322" spans="1:19">
      <c r="A322">
        <v>702</v>
      </c>
      <c r="B322">
        <v>13088</v>
      </c>
      <c r="C322">
        <v>823547.43</v>
      </c>
      <c r="D322">
        <v>12753</v>
      </c>
      <c r="E322">
        <v>863680.43</v>
      </c>
      <c r="F322">
        <v>67.723707000000005</v>
      </c>
      <c r="G322">
        <v>33.08</v>
      </c>
      <c r="H322">
        <v>34.643706999999999</v>
      </c>
      <c r="I322">
        <v>2.0472700000000001</v>
      </c>
      <c r="J322">
        <v>0</v>
      </c>
      <c r="K322">
        <v>0</v>
      </c>
      <c r="L322">
        <v>335</v>
      </c>
      <c r="M322">
        <v>-40133</v>
      </c>
      <c r="N322">
        <v>2.5595970000000001</v>
      </c>
      <c r="O322">
        <v>186</v>
      </c>
      <c r="P322">
        <v>1.421149</v>
      </c>
      <c r="Q322" t="s">
        <v>43</v>
      </c>
      <c r="R322" t="s">
        <v>43</v>
      </c>
      <c r="S322" t="s">
        <v>43</v>
      </c>
    </row>
    <row r="323" spans="1:19">
      <c r="A323">
        <v>1955</v>
      </c>
      <c r="B323">
        <v>13073</v>
      </c>
      <c r="C323">
        <v>469752.93</v>
      </c>
      <c r="D323">
        <v>12770</v>
      </c>
      <c r="E323">
        <v>501598.93</v>
      </c>
      <c r="F323">
        <v>39.279477999999997</v>
      </c>
      <c r="G323">
        <v>29.77</v>
      </c>
      <c r="H323">
        <v>9.5094779999999997</v>
      </c>
      <c r="I323">
        <v>1.3194319999999999</v>
      </c>
      <c r="J323">
        <v>0</v>
      </c>
      <c r="K323">
        <v>0</v>
      </c>
      <c r="L323">
        <v>303</v>
      </c>
      <c r="M323">
        <v>-31846</v>
      </c>
      <c r="N323">
        <v>2.3177539999999999</v>
      </c>
      <c r="O323">
        <v>151</v>
      </c>
      <c r="P323">
        <v>1.155052</v>
      </c>
      <c r="Q323" t="s">
        <v>43</v>
      </c>
      <c r="R323" t="s">
        <v>43</v>
      </c>
      <c r="S323" t="s">
        <v>43</v>
      </c>
    </row>
    <row r="324" spans="1:19">
      <c r="A324">
        <v>554</v>
      </c>
      <c r="B324">
        <v>13066</v>
      </c>
      <c r="C324">
        <v>669148.36</v>
      </c>
      <c r="D324">
        <v>12745</v>
      </c>
      <c r="E324">
        <v>707563.36</v>
      </c>
      <c r="F324">
        <v>55.516936999999999</v>
      </c>
      <c r="G324">
        <v>31.86</v>
      </c>
      <c r="H324">
        <v>23.656936999999999</v>
      </c>
      <c r="I324">
        <v>1.7425280000000001</v>
      </c>
      <c r="J324">
        <v>0</v>
      </c>
      <c r="K324">
        <v>0</v>
      </c>
      <c r="L324">
        <v>321</v>
      </c>
      <c r="M324">
        <v>-38415</v>
      </c>
      <c r="N324">
        <v>2.4567580000000002</v>
      </c>
      <c r="O324">
        <v>225</v>
      </c>
      <c r="P324">
        <v>1.722027</v>
      </c>
      <c r="Q324" t="s">
        <v>43</v>
      </c>
      <c r="R324" t="s">
        <v>43</v>
      </c>
      <c r="S324" t="s">
        <v>43</v>
      </c>
    </row>
    <row r="325" spans="1:19">
      <c r="A325">
        <v>1156</v>
      </c>
      <c r="B325">
        <v>13063</v>
      </c>
      <c r="C325">
        <v>1067960.5</v>
      </c>
      <c r="D325">
        <v>12430</v>
      </c>
      <c r="E325">
        <v>1154161.58</v>
      </c>
      <c r="F325">
        <v>92.852902999999998</v>
      </c>
      <c r="G325">
        <v>70.825000000000003</v>
      </c>
      <c r="H325">
        <v>22.027902999999998</v>
      </c>
      <c r="I325">
        <v>1.3110189999999999</v>
      </c>
      <c r="J325">
        <v>0</v>
      </c>
      <c r="K325">
        <v>0</v>
      </c>
      <c r="L325">
        <v>633</v>
      </c>
      <c r="M325">
        <v>-86201.08</v>
      </c>
      <c r="N325">
        <v>4.8457480000000004</v>
      </c>
      <c r="O325">
        <v>182</v>
      </c>
      <c r="P325">
        <v>1.393248</v>
      </c>
      <c r="Q325" t="s">
        <v>43</v>
      </c>
      <c r="R325" t="s">
        <v>43</v>
      </c>
      <c r="S325" t="s">
        <v>43</v>
      </c>
    </row>
    <row r="326" spans="1:19">
      <c r="A326">
        <v>1028</v>
      </c>
      <c r="B326">
        <v>13042</v>
      </c>
      <c r="C326">
        <v>878133.37</v>
      </c>
      <c r="D326">
        <v>12422</v>
      </c>
      <c r="E326">
        <v>951445.37</v>
      </c>
      <c r="F326">
        <v>76.593573000000006</v>
      </c>
      <c r="G326">
        <v>53.79</v>
      </c>
      <c r="H326">
        <v>22.803573</v>
      </c>
      <c r="I326">
        <v>1.423937</v>
      </c>
      <c r="J326">
        <v>0</v>
      </c>
      <c r="K326">
        <v>0</v>
      </c>
      <c r="L326">
        <v>620</v>
      </c>
      <c r="M326">
        <v>-73312</v>
      </c>
      <c r="N326">
        <v>4.7538720000000003</v>
      </c>
      <c r="O326">
        <v>175</v>
      </c>
      <c r="P326">
        <v>1.3418190000000001</v>
      </c>
      <c r="Q326" t="s">
        <v>43</v>
      </c>
      <c r="R326" t="s">
        <v>43</v>
      </c>
      <c r="S326" t="s">
        <v>43</v>
      </c>
    </row>
    <row r="327" spans="1:19">
      <c r="A327">
        <v>1193</v>
      </c>
      <c r="B327">
        <v>13038</v>
      </c>
      <c r="C327">
        <v>443564.02</v>
      </c>
      <c r="D327">
        <v>12771</v>
      </c>
      <c r="E327">
        <v>468175.02</v>
      </c>
      <c r="F327">
        <v>36.659230000000001</v>
      </c>
      <c r="G327">
        <v>13.3</v>
      </c>
      <c r="H327">
        <v>23.35923</v>
      </c>
      <c r="I327">
        <v>2.7563330000000001</v>
      </c>
      <c r="J327">
        <v>0</v>
      </c>
      <c r="K327">
        <v>0</v>
      </c>
      <c r="L327">
        <v>267</v>
      </c>
      <c r="M327">
        <v>-24611</v>
      </c>
      <c r="N327">
        <v>2.04786</v>
      </c>
      <c r="O327">
        <v>233</v>
      </c>
      <c r="P327">
        <v>1.7870839999999999</v>
      </c>
      <c r="Q327" t="s">
        <v>43</v>
      </c>
      <c r="R327" t="s">
        <v>43</v>
      </c>
      <c r="S327" t="s">
        <v>43</v>
      </c>
    </row>
    <row r="328" spans="1:19">
      <c r="A328">
        <v>663</v>
      </c>
      <c r="B328">
        <v>13036</v>
      </c>
      <c r="C328">
        <v>630406.06000000006</v>
      </c>
      <c r="D328">
        <v>12724</v>
      </c>
      <c r="E328">
        <v>669479.06000000006</v>
      </c>
      <c r="F328">
        <v>52.615456000000002</v>
      </c>
      <c r="G328">
        <v>37.909999999999997</v>
      </c>
      <c r="H328">
        <v>14.705456</v>
      </c>
      <c r="I328">
        <v>1.387904</v>
      </c>
      <c r="J328">
        <v>0</v>
      </c>
      <c r="K328">
        <v>0</v>
      </c>
      <c r="L328">
        <v>312</v>
      </c>
      <c r="M328">
        <v>-39073</v>
      </c>
      <c r="N328">
        <v>2.3933719999999998</v>
      </c>
      <c r="O328">
        <v>120</v>
      </c>
      <c r="P328">
        <v>0.92052800000000001</v>
      </c>
      <c r="Q328" t="s">
        <v>43</v>
      </c>
      <c r="R328" t="s">
        <v>43</v>
      </c>
      <c r="S328" t="s">
        <v>43</v>
      </c>
    </row>
    <row r="329" spans="1:19">
      <c r="A329">
        <v>1315</v>
      </c>
      <c r="B329">
        <v>13035</v>
      </c>
      <c r="C329">
        <v>253352.19</v>
      </c>
      <c r="D329">
        <v>12456</v>
      </c>
      <c r="E329">
        <v>308662.19</v>
      </c>
      <c r="F329">
        <v>24.780201999999999</v>
      </c>
      <c r="G329">
        <v>9.85</v>
      </c>
      <c r="H329">
        <v>14.930202</v>
      </c>
      <c r="I329">
        <v>2.5157569999999998</v>
      </c>
      <c r="J329">
        <v>0</v>
      </c>
      <c r="K329">
        <v>0</v>
      </c>
      <c r="L329">
        <v>579</v>
      </c>
      <c r="M329">
        <v>-55310</v>
      </c>
      <c r="N329">
        <v>4.4418870000000004</v>
      </c>
      <c r="O329">
        <v>122</v>
      </c>
      <c r="P329">
        <v>0.93594200000000005</v>
      </c>
      <c r="Q329" t="s">
        <v>43</v>
      </c>
      <c r="R329" t="s">
        <v>43</v>
      </c>
      <c r="S329" t="s">
        <v>43</v>
      </c>
    </row>
    <row r="330" spans="1:19">
      <c r="A330">
        <v>970</v>
      </c>
      <c r="B330">
        <v>13022</v>
      </c>
      <c r="C330">
        <v>396644.89</v>
      </c>
      <c r="D330">
        <v>12413</v>
      </c>
      <c r="E330">
        <v>458588.89</v>
      </c>
      <c r="F330">
        <v>36.944243</v>
      </c>
      <c r="G330">
        <v>16.16</v>
      </c>
      <c r="H330">
        <v>20.784243</v>
      </c>
      <c r="I330">
        <v>2.2861539999999998</v>
      </c>
      <c r="J330">
        <v>0</v>
      </c>
      <c r="K330">
        <v>0</v>
      </c>
      <c r="L330">
        <v>609</v>
      </c>
      <c r="M330">
        <v>-61944</v>
      </c>
      <c r="N330">
        <v>4.6767010000000004</v>
      </c>
      <c r="O330">
        <v>105</v>
      </c>
      <c r="P330">
        <v>0.80632800000000004</v>
      </c>
      <c r="Q330" t="s">
        <v>43</v>
      </c>
      <c r="R330" t="s">
        <v>43</v>
      </c>
      <c r="S330" t="s">
        <v>43</v>
      </c>
    </row>
    <row r="331" spans="1:19">
      <c r="A331">
        <v>1509</v>
      </c>
      <c r="B331">
        <v>13013</v>
      </c>
      <c r="C331">
        <v>332467.64</v>
      </c>
      <c r="D331">
        <v>12597</v>
      </c>
      <c r="E331">
        <v>357615.64</v>
      </c>
      <c r="F331">
        <v>28.388953000000001</v>
      </c>
      <c r="G331">
        <v>12.17</v>
      </c>
      <c r="H331">
        <v>16.218952999999999</v>
      </c>
      <c r="I331">
        <v>2.3327</v>
      </c>
      <c r="J331">
        <v>243</v>
      </c>
      <c r="K331">
        <v>1.8673630000000001</v>
      </c>
      <c r="L331">
        <v>173</v>
      </c>
      <c r="M331">
        <v>-25148</v>
      </c>
      <c r="N331">
        <v>1.32944</v>
      </c>
      <c r="O331">
        <v>114</v>
      </c>
      <c r="P331">
        <v>0.87604700000000002</v>
      </c>
      <c r="Q331" t="s">
        <v>43</v>
      </c>
      <c r="R331" t="s">
        <v>43</v>
      </c>
      <c r="S331" t="s">
        <v>43</v>
      </c>
    </row>
    <row r="332" spans="1:19">
      <c r="A332">
        <v>1034</v>
      </c>
      <c r="B332">
        <v>13006</v>
      </c>
      <c r="C332">
        <v>787871.11</v>
      </c>
      <c r="D332">
        <v>12623</v>
      </c>
      <c r="E332">
        <v>847841.11</v>
      </c>
      <c r="F332">
        <v>67.166371999999996</v>
      </c>
      <c r="G332">
        <v>49.17</v>
      </c>
      <c r="H332">
        <v>17.996372000000001</v>
      </c>
      <c r="I332">
        <v>1.3660030000000001</v>
      </c>
      <c r="J332">
        <v>0</v>
      </c>
      <c r="K332">
        <v>0</v>
      </c>
      <c r="L332">
        <v>383</v>
      </c>
      <c r="M332">
        <v>-59970</v>
      </c>
      <c r="N332">
        <v>2.9447950000000001</v>
      </c>
      <c r="O332">
        <v>164</v>
      </c>
      <c r="P332">
        <v>1.260956</v>
      </c>
      <c r="Q332" t="s">
        <v>43</v>
      </c>
      <c r="R332" t="s">
        <v>43</v>
      </c>
      <c r="S332" t="s">
        <v>43</v>
      </c>
    </row>
    <row r="333" spans="1:19">
      <c r="A333">
        <v>1842</v>
      </c>
      <c r="B333">
        <v>13005</v>
      </c>
      <c r="C333">
        <v>550358.04</v>
      </c>
      <c r="D333">
        <v>12422</v>
      </c>
      <c r="E333">
        <v>607374.04</v>
      </c>
      <c r="F333">
        <v>48.895028000000003</v>
      </c>
      <c r="G333">
        <v>36.575000000000003</v>
      </c>
      <c r="H333">
        <v>12.320028000000001</v>
      </c>
      <c r="I333">
        <v>1.336843</v>
      </c>
      <c r="J333">
        <v>0</v>
      </c>
      <c r="K333">
        <v>0</v>
      </c>
      <c r="L333">
        <v>583</v>
      </c>
      <c r="M333">
        <v>-57016</v>
      </c>
      <c r="N333">
        <v>4.4828910000000004</v>
      </c>
      <c r="O333">
        <v>191</v>
      </c>
      <c r="P333">
        <v>1.468666</v>
      </c>
      <c r="Q333" t="s">
        <v>43</v>
      </c>
      <c r="R333" t="s">
        <v>43</v>
      </c>
      <c r="S333" t="s">
        <v>43</v>
      </c>
    </row>
    <row r="334" spans="1:19">
      <c r="A334">
        <v>1919</v>
      </c>
      <c r="B334">
        <v>12984</v>
      </c>
      <c r="C334">
        <v>597614.84</v>
      </c>
      <c r="D334">
        <v>12280</v>
      </c>
      <c r="E334">
        <v>683375.84</v>
      </c>
      <c r="F334">
        <v>55.649498000000001</v>
      </c>
      <c r="G334">
        <v>24.05</v>
      </c>
      <c r="H334">
        <v>31.599498000000001</v>
      </c>
      <c r="I334">
        <v>2.3139080000000001</v>
      </c>
      <c r="J334">
        <v>0</v>
      </c>
      <c r="K334">
        <v>0</v>
      </c>
      <c r="L334">
        <v>704</v>
      </c>
      <c r="M334">
        <v>-85761</v>
      </c>
      <c r="N334">
        <v>5.4220579999999998</v>
      </c>
      <c r="O334">
        <v>103</v>
      </c>
      <c r="P334">
        <v>0.79328399999999999</v>
      </c>
      <c r="Q334" t="s">
        <v>43</v>
      </c>
      <c r="R334" t="s">
        <v>43</v>
      </c>
      <c r="S334" t="s">
        <v>43</v>
      </c>
    </row>
    <row r="335" spans="1:19">
      <c r="A335">
        <v>1487</v>
      </c>
      <c r="B335">
        <v>12982</v>
      </c>
      <c r="C335">
        <v>1141147.24</v>
      </c>
      <c r="D335">
        <v>12743</v>
      </c>
      <c r="E335">
        <v>1180349.92</v>
      </c>
      <c r="F335">
        <v>92.627319</v>
      </c>
      <c r="G335">
        <v>81.62</v>
      </c>
      <c r="H335">
        <v>11.007319000000001</v>
      </c>
      <c r="I335">
        <v>1.1348609999999999</v>
      </c>
      <c r="J335">
        <v>0</v>
      </c>
      <c r="K335">
        <v>0</v>
      </c>
      <c r="L335">
        <v>239</v>
      </c>
      <c r="M335">
        <v>-39202.68</v>
      </c>
      <c r="N335">
        <v>1.841011</v>
      </c>
      <c r="O335">
        <v>170</v>
      </c>
      <c r="P335">
        <v>1.3095049999999999</v>
      </c>
      <c r="Q335" t="s">
        <v>43</v>
      </c>
      <c r="R335" t="s">
        <v>43</v>
      </c>
      <c r="S335" t="s">
        <v>43</v>
      </c>
    </row>
    <row r="336" spans="1:19">
      <c r="A336">
        <v>1222</v>
      </c>
      <c r="B336">
        <v>12980</v>
      </c>
      <c r="C336">
        <v>411564.94</v>
      </c>
      <c r="D336">
        <v>12420</v>
      </c>
      <c r="E336">
        <v>461320.09</v>
      </c>
      <c r="F336">
        <v>37.143324</v>
      </c>
      <c r="G336">
        <v>36.71</v>
      </c>
      <c r="H336">
        <v>0.43332399999999999</v>
      </c>
      <c r="I336">
        <v>1.0118039999999999</v>
      </c>
      <c r="J336">
        <v>0</v>
      </c>
      <c r="K336">
        <v>0</v>
      </c>
      <c r="L336">
        <v>560</v>
      </c>
      <c r="M336">
        <v>-49755.15</v>
      </c>
      <c r="N336">
        <v>4.31433</v>
      </c>
      <c r="O336">
        <v>153</v>
      </c>
      <c r="P336">
        <v>1.1787369999999999</v>
      </c>
      <c r="Q336" t="s">
        <v>43</v>
      </c>
      <c r="R336" t="s">
        <v>43</v>
      </c>
      <c r="S336" t="s">
        <v>43</v>
      </c>
    </row>
    <row r="337" spans="1:19">
      <c r="A337">
        <v>377</v>
      </c>
      <c r="B337">
        <v>12979</v>
      </c>
      <c r="C337">
        <v>694366.3</v>
      </c>
      <c r="D337">
        <v>12386</v>
      </c>
      <c r="E337">
        <v>756038.3</v>
      </c>
      <c r="F337">
        <v>61.039746000000001</v>
      </c>
      <c r="G337">
        <v>52.445</v>
      </c>
      <c r="H337">
        <v>8.5947460000000007</v>
      </c>
      <c r="I337">
        <v>1.1638809999999999</v>
      </c>
      <c r="J337">
        <v>0</v>
      </c>
      <c r="K337">
        <v>0</v>
      </c>
      <c r="L337">
        <v>593</v>
      </c>
      <c r="M337">
        <v>-61672</v>
      </c>
      <c r="N337">
        <v>4.5689190000000002</v>
      </c>
      <c r="O337">
        <v>335</v>
      </c>
      <c r="P337">
        <v>2.5810930000000001</v>
      </c>
      <c r="Q337" t="s">
        <v>43</v>
      </c>
      <c r="R337" t="s">
        <v>43</v>
      </c>
      <c r="S337" t="s">
        <v>43</v>
      </c>
    </row>
    <row r="338" spans="1:19">
      <c r="A338">
        <v>688</v>
      </c>
      <c r="B338">
        <v>12964</v>
      </c>
      <c r="C338">
        <v>442205.45</v>
      </c>
      <c r="D338">
        <v>12757</v>
      </c>
      <c r="E338">
        <v>475323.52</v>
      </c>
      <c r="F338">
        <v>37.259819999999998</v>
      </c>
      <c r="G338">
        <v>22.28</v>
      </c>
      <c r="H338">
        <v>14.97982</v>
      </c>
      <c r="I338">
        <v>1.6723440000000001</v>
      </c>
      <c r="J338">
        <v>0</v>
      </c>
      <c r="K338">
        <v>0</v>
      </c>
      <c r="L338">
        <v>207</v>
      </c>
      <c r="M338">
        <v>-33118.07</v>
      </c>
      <c r="N338">
        <v>1.5967290000000001</v>
      </c>
      <c r="O338">
        <v>138</v>
      </c>
      <c r="P338">
        <v>1.064486</v>
      </c>
      <c r="Q338" t="s">
        <v>43</v>
      </c>
      <c r="R338" t="s">
        <v>43</v>
      </c>
      <c r="S338" t="s">
        <v>43</v>
      </c>
    </row>
    <row r="339" spans="1:19">
      <c r="A339">
        <v>1195</v>
      </c>
      <c r="B339">
        <v>12948</v>
      </c>
      <c r="C339">
        <v>611346.25</v>
      </c>
      <c r="D339">
        <v>12397</v>
      </c>
      <c r="E339">
        <v>665740.25</v>
      </c>
      <c r="F339">
        <v>53.701721999999997</v>
      </c>
      <c r="G339">
        <v>46.94</v>
      </c>
      <c r="H339">
        <v>6.7617219999999998</v>
      </c>
      <c r="I339">
        <v>1.14405</v>
      </c>
      <c r="J339">
        <v>0</v>
      </c>
      <c r="K339">
        <v>0</v>
      </c>
      <c r="L339">
        <v>551</v>
      </c>
      <c r="M339">
        <v>-54394</v>
      </c>
      <c r="N339">
        <v>4.2554829999999999</v>
      </c>
      <c r="O339">
        <v>341</v>
      </c>
      <c r="P339">
        <v>2.6336110000000001</v>
      </c>
      <c r="Q339" t="s">
        <v>43</v>
      </c>
      <c r="R339" t="s">
        <v>43</v>
      </c>
      <c r="S339" t="s">
        <v>43</v>
      </c>
    </row>
    <row r="340" spans="1:19">
      <c r="A340">
        <v>209</v>
      </c>
      <c r="B340">
        <v>12899</v>
      </c>
      <c r="C340">
        <v>341912.72</v>
      </c>
      <c r="D340">
        <v>12355</v>
      </c>
      <c r="E340">
        <v>388759.72</v>
      </c>
      <c r="F340">
        <v>31.465781</v>
      </c>
      <c r="G340">
        <v>27.07</v>
      </c>
      <c r="H340">
        <v>4.3957810000000004</v>
      </c>
      <c r="I340">
        <v>1.1623859999999999</v>
      </c>
      <c r="J340">
        <v>0</v>
      </c>
      <c r="K340">
        <v>0</v>
      </c>
      <c r="L340">
        <v>544</v>
      </c>
      <c r="M340">
        <v>-46847</v>
      </c>
      <c r="N340">
        <v>4.2173809999999996</v>
      </c>
      <c r="O340">
        <v>170</v>
      </c>
      <c r="P340">
        <v>1.3179320000000001</v>
      </c>
      <c r="Q340" t="s">
        <v>43</v>
      </c>
      <c r="R340" t="s">
        <v>43</v>
      </c>
      <c r="S340" t="s">
        <v>43</v>
      </c>
    </row>
    <row r="341" spans="1:19">
      <c r="A341">
        <v>1344</v>
      </c>
      <c r="B341">
        <v>12885</v>
      </c>
      <c r="C341">
        <v>485077.72</v>
      </c>
      <c r="D341">
        <v>12319</v>
      </c>
      <c r="E341">
        <v>538809.72</v>
      </c>
      <c r="F341">
        <v>43.738104999999997</v>
      </c>
      <c r="G341">
        <v>34.69</v>
      </c>
      <c r="H341">
        <v>9.0481049999999996</v>
      </c>
      <c r="I341">
        <v>1.2608269999999999</v>
      </c>
      <c r="J341">
        <v>0</v>
      </c>
      <c r="K341">
        <v>0</v>
      </c>
      <c r="L341">
        <v>566</v>
      </c>
      <c r="M341">
        <v>-53732</v>
      </c>
      <c r="N341">
        <v>4.3927050000000003</v>
      </c>
      <c r="O341">
        <v>149</v>
      </c>
      <c r="P341">
        <v>1.1563829999999999</v>
      </c>
      <c r="Q341" t="s">
        <v>43</v>
      </c>
      <c r="R341" t="s">
        <v>43</v>
      </c>
      <c r="S341" t="s">
        <v>43</v>
      </c>
    </row>
    <row r="342" spans="1:19">
      <c r="A342">
        <v>1788</v>
      </c>
      <c r="B342">
        <v>12884</v>
      </c>
      <c r="C342">
        <v>377358.27</v>
      </c>
      <c r="D342">
        <v>12555</v>
      </c>
      <c r="E342">
        <v>413425.29</v>
      </c>
      <c r="F342">
        <v>32.929135000000002</v>
      </c>
      <c r="G342">
        <v>13.68</v>
      </c>
      <c r="H342">
        <v>19.249134999999999</v>
      </c>
      <c r="I342">
        <v>2.4071009999999999</v>
      </c>
      <c r="J342">
        <v>0</v>
      </c>
      <c r="K342">
        <v>0</v>
      </c>
      <c r="L342">
        <v>329</v>
      </c>
      <c r="M342">
        <v>-36067.019999999997</v>
      </c>
      <c r="N342">
        <v>2.5535549999999998</v>
      </c>
      <c r="O342">
        <v>119</v>
      </c>
      <c r="P342">
        <v>0.92362599999999995</v>
      </c>
      <c r="Q342" t="s">
        <v>43</v>
      </c>
      <c r="R342" t="s">
        <v>43</v>
      </c>
      <c r="S342" t="s">
        <v>43</v>
      </c>
    </row>
    <row r="343" spans="1:19">
      <c r="A343">
        <v>89</v>
      </c>
      <c r="B343">
        <v>12884</v>
      </c>
      <c r="C343">
        <v>405664.54</v>
      </c>
      <c r="D343">
        <v>12540</v>
      </c>
      <c r="E343">
        <v>444926.54</v>
      </c>
      <c r="F343">
        <v>35.480584999999998</v>
      </c>
      <c r="G343">
        <v>15.945</v>
      </c>
      <c r="H343">
        <v>19.535585000000001</v>
      </c>
      <c r="I343">
        <v>2.2251859999999999</v>
      </c>
      <c r="J343">
        <v>0</v>
      </c>
      <c r="K343">
        <v>0</v>
      </c>
      <c r="L343">
        <v>344</v>
      </c>
      <c r="M343">
        <v>-39262</v>
      </c>
      <c r="N343">
        <v>2.669978</v>
      </c>
      <c r="O343">
        <v>167</v>
      </c>
      <c r="P343">
        <v>1.296181</v>
      </c>
      <c r="Q343" t="s">
        <v>43</v>
      </c>
      <c r="R343" t="s">
        <v>43</v>
      </c>
      <c r="S343" t="s">
        <v>43</v>
      </c>
    </row>
    <row r="344" spans="1:19">
      <c r="A344">
        <v>856</v>
      </c>
      <c r="B344">
        <v>12859</v>
      </c>
      <c r="C344">
        <v>1110181.44</v>
      </c>
      <c r="D344">
        <v>12318</v>
      </c>
      <c r="E344">
        <v>1166026.44</v>
      </c>
      <c r="F344">
        <v>94.66037</v>
      </c>
      <c r="G344">
        <v>74.5</v>
      </c>
      <c r="H344">
        <v>20.16037</v>
      </c>
      <c r="I344">
        <v>1.2706090000000001</v>
      </c>
      <c r="J344">
        <v>0</v>
      </c>
      <c r="K344">
        <v>0</v>
      </c>
      <c r="L344">
        <v>541</v>
      </c>
      <c r="M344">
        <v>-55845</v>
      </c>
      <c r="N344">
        <v>4.2071699999999996</v>
      </c>
      <c r="O344">
        <v>200</v>
      </c>
      <c r="P344">
        <v>1.555331</v>
      </c>
      <c r="Q344" t="s">
        <v>43</v>
      </c>
      <c r="R344" t="s">
        <v>43</v>
      </c>
      <c r="S344" t="s">
        <v>43</v>
      </c>
    </row>
    <row r="345" spans="1:19">
      <c r="A345">
        <v>1442</v>
      </c>
      <c r="B345">
        <v>12844</v>
      </c>
      <c r="C345">
        <v>617056.68000000005</v>
      </c>
      <c r="D345">
        <v>12526</v>
      </c>
      <c r="E345">
        <v>653113.68000000005</v>
      </c>
      <c r="F345">
        <v>52.140642</v>
      </c>
      <c r="G345">
        <v>41.284999999999997</v>
      </c>
      <c r="H345">
        <v>10.855642</v>
      </c>
      <c r="I345">
        <v>1.2629440000000001</v>
      </c>
      <c r="J345">
        <v>0</v>
      </c>
      <c r="K345">
        <v>0</v>
      </c>
      <c r="L345">
        <v>318</v>
      </c>
      <c r="M345">
        <v>-36057</v>
      </c>
      <c r="N345">
        <v>2.4758640000000001</v>
      </c>
      <c r="O345">
        <v>288</v>
      </c>
      <c r="P345">
        <v>2.242292</v>
      </c>
      <c r="Q345" t="s">
        <v>43</v>
      </c>
      <c r="R345" t="s">
        <v>43</v>
      </c>
      <c r="S345" t="s">
        <v>43</v>
      </c>
    </row>
    <row r="346" spans="1:19">
      <c r="A346">
        <v>1610</v>
      </c>
      <c r="B346">
        <v>12827</v>
      </c>
      <c r="C346">
        <v>294666.53999999998</v>
      </c>
      <c r="D346">
        <v>12268</v>
      </c>
      <c r="E346">
        <v>342430.54</v>
      </c>
      <c r="F346">
        <v>27.912499</v>
      </c>
      <c r="G346">
        <v>20</v>
      </c>
      <c r="H346">
        <v>7.9124990000000004</v>
      </c>
      <c r="I346">
        <v>1.3956249999999999</v>
      </c>
      <c r="J346">
        <v>9</v>
      </c>
      <c r="K346">
        <v>7.0164000000000004E-2</v>
      </c>
      <c r="L346">
        <v>550</v>
      </c>
      <c r="M346">
        <v>-47764</v>
      </c>
      <c r="N346">
        <v>4.2878299999999996</v>
      </c>
      <c r="O346">
        <v>121</v>
      </c>
      <c r="P346">
        <v>0.94332300000000002</v>
      </c>
      <c r="Q346" t="s">
        <v>43</v>
      </c>
      <c r="R346" t="s">
        <v>43</v>
      </c>
      <c r="S346" t="s">
        <v>43</v>
      </c>
    </row>
    <row r="347" spans="1:19">
      <c r="A347">
        <v>565</v>
      </c>
      <c r="B347">
        <v>12807</v>
      </c>
      <c r="C347">
        <v>621546.14</v>
      </c>
      <c r="D347">
        <v>12480</v>
      </c>
      <c r="E347">
        <v>661684.14</v>
      </c>
      <c r="F347">
        <v>53.019562999999998</v>
      </c>
      <c r="G347">
        <v>36.26</v>
      </c>
      <c r="H347">
        <v>16.759563</v>
      </c>
      <c r="I347">
        <v>1.462205</v>
      </c>
      <c r="J347">
        <v>1</v>
      </c>
      <c r="K347">
        <v>7.8079999999999998E-3</v>
      </c>
      <c r="L347">
        <v>326</v>
      </c>
      <c r="M347">
        <v>-40138</v>
      </c>
      <c r="N347">
        <v>2.5454829999999999</v>
      </c>
      <c r="O347">
        <v>185</v>
      </c>
      <c r="P347">
        <v>1.444523</v>
      </c>
      <c r="Q347" t="s">
        <v>43</v>
      </c>
      <c r="R347" t="s">
        <v>43</v>
      </c>
      <c r="S347" t="s">
        <v>43</v>
      </c>
    </row>
    <row r="348" spans="1:19">
      <c r="A348">
        <v>0</v>
      </c>
      <c r="B348">
        <v>12795</v>
      </c>
      <c r="C348">
        <v>625799.67000000004</v>
      </c>
      <c r="D348">
        <v>12160</v>
      </c>
      <c r="E348">
        <v>703359.67</v>
      </c>
      <c r="F348">
        <v>57.842078000000001</v>
      </c>
      <c r="G348">
        <v>46.325000000000003</v>
      </c>
      <c r="H348">
        <v>11.517078</v>
      </c>
      <c r="I348">
        <v>1.248615</v>
      </c>
      <c r="J348">
        <v>0</v>
      </c>
      <c r="K348">
        <v>0</v>
      </c>
      <c r="L348">
        <v>635</v>
      </c>
      <c r="M348">
        <v>-77560</v>
      </c>
      <c r="N348">
        <v>4.9628759999999996</v>
      </c>
      <c r="O348">
        <v>188</v>
      </c>
      <c r="P348">
        <v>1.4693240000000001</v>
      </c>
      <c r="Q348" t="s">
        <v>43</v>
      </c>
      <c r="R348" t="s">
        <v>43</v>
      </c>
      <c r="S348" t="s">
        <v>43</v>
      </c>
    </row>
    <row r="349" spans="1:19">
      <c r="A349">
        <v>1053</v>
      </c>
      <c r="B349">
        <v>12780</v>
      </c>
      <c r="C349">
        <v>842256.59</v>
      </c>
      <c r="D349">
        <v>12404</v>
      </c>
      <c r="E349">
        <v>899177.49</v>
      </c>
      <c r="F349">
        <v>72.490930000000006</v>
      </c>
      <c r="G349">
        <v>55.64</v>
      </c>
      <c r="H349">
        <v>16.850930000000002</v>
      </c>
      <c r="I349">
        <v>1.302856</v>
      </c>
      <c r="J349">
        <v>0</v>
      </c>
      <c r="K349">
        <v>0</v>
      </c>
      <c r="L349">
        <v>376</v>
      </c>
      <c r="M349">
        <v>-56920.9</v>
      </c>
      <c r="N349">
        <v>2.942097</v>
      </c>
      <c r="O349">
        <v>172</v>
      </c>
      <c r="P349">
        <v>1.345853</v>
      </c>
      <c r="Q349" t="s">
        <v>43</v>
      </c>
      <c r="R349" t="s">
        <v>43</v>
      </c>
      <c r="S349" t="s">
        <v>43</v>
      </c>
    </row>
    <row r="350" spans="1:19">
      <c r="A350">
        <v>655</v>
      </c>
      <c r="B350">
        <v>12780</v>
      </c>
      <c r="C350">
        <v>319720.84000000003</v>
      </c>
      <c r="D350">
        <v>12504</v>
      </c>
      <c r="E350">
        <v>352919.84</v>
      </c>
      <c r="F350">
        <v>28.224554999999999</v>
      </c>
      <c r="G350">
        <v>20</v>
      </c>
      <c r="H350">
        <v>8.2245550000000005</v>
      </c>
      <c r="I350">
        <v>1.4112279999999999</v>
      </c>
      <c r="J350">
        <v>72</v>
      </c>
      <c r="K350">
        <v>0.56337999999999999</v>
      </c>
      <c r="L350">
        <v>204</v>
      </c>
      <c r="M350">
        <v>-33199</v>
      </c>
      <c r="N350">
        <v>1.596244</v>
      </c>
      <c r="O350">
        <v>164</v>
      </c>
      <c r="P350">
        <v>1.283255</v>
      </c>
      <c r="Q350" t="s">
        <v>43</v>
      </c>
      <c r="R350" t="s">
        <v>43</v>
      </c>
      <c r="S350" t="s">
        <v>43</v>
      </c>
    </row>
    <row r="351" spans="1:19">
      <c r="A351">
        <v>1596</v>
      </c>
      <c r="B351">
        <v>12772</v>
      </c>
      <c r="C351">
        <v>706065.85</v>
      </c>
      <c r="D351">
        <v>12470</v>
      </c>
      <c r="E351">
        <v>737802.2</v>
      </c>
      <c r="F351">
        <v>59.166175000000003</v>
      </c>
      <c r="G351">
        <v>53.75</v>
      </c>
      <c r="H351">
        <v>5.416175</v>
      </c>
      <c r="I351">
        <v>1.1007659999999999</v>
      </c>
      <c r="J351">
        <v>0</v>
      </c>
      <c r="K351">
        <v>0</v>
      </c>
      <c r="L351">
        <v>302</v>
      </c>
      <c r="M351">
        <v>-31736.35</v>
      </c>
      <c r="N351">
        <v>2.364547</v>
      </c>
      <c r="O351">
        <v>289</v>
      </c>
      <c r="P351">
        <v>2.2627619999999999</v>
      </c>
      <c r="Q351" t="s">
        <v>43</v>
      </c>
      <c r="R351" t="s">
        <v>43</v>
      </c>
      <c r="S351" t="s">
        <v>43</v>
      </c>
    </row>
    <row r="352" spans="1:19">
      <c r="A352">
        <v>1117</v>
      </c>
      <c r="B352">
        <v>12721</v>
      </c>
      <c r="C352">
        <v>1026849.38</v>
      </c>
      <c r="D352">
        <v>12420</v>
      </c>
      <c r="E352">
        <v>1055946.48</v>
      </c>
      <c r="F352">
        <v>85.019845000000004</v>
      </c>
      <c r="G352">
        <v>100.34</v>
      </c>
      <c r="H352">
        <v>-15.320155</v>
      </c>
      <c r="I352">
        <v>0.84731800000000002</v>
      </c>
      <c r="J352">
        <v>0</v>
      </c>
      <c r="K352">
        <v>0</v>
      </c>
      <c r="L352">
        <v>301</v>
      </c>
      <c r="M352">
        <v>-29097.1</v>
      </c>
      <c r="N352">
        <v>2.3661660000000002</v>
      </c>
      <c r="O352">
        <v>176</v>
      </c>
      <c r="P352">
        <v>1.3835390000000001</v>
      </c>
      <c r="Q352" t="s">
        <v>43</v>
      </c>
      <c r="R352" t="s">
        <v>42</v>
      </c>
      <c r="S352" t="s">
        <v>43</v>
      </c>
    </row>
    <row r="353" spans="1:19">
      <c r="A353">
        <v>1626</v>
      </c>
      <c r="B353">
        <v>12680</v>
      </c>
      <c r="C353">
        <v>762450.61</v>
      </c>
      <c r="D353">
        <v>12552</v>
      </c>
      <c r="E353">
        <v>790187.61</v>
      </c>
      <c r="F353">
        <v>62.953124000000003</v>
      </c>
      <c r="G353">
        <v>42.045000000000002</v>
      </c>
      <c r="H353">
        <v>20.908124000000001</v>
      </c>
      <c r="I353">
        <v>1.4972799999999999</v>
      </c>
      <c r="J353">
        <v>0</v>
      </c>
      <c r="K353">
        <v>0</v>
      </c>
      <c r="L353">
        <v>128</v>
      </c>
      <c r="M353">
        <v>-27737</v>
      </c>
      <c r="N353">
        <v>1.0094639999999999</v>
      </c>
      <c r="O353">
        <v>141</v>
      </c>
      <c r="P353">
        <v>1.1119870000000001</v>
      </c>
      <c r="Q353" t="s">
        <v>43</v>
      </c>
      <c r="R353" t="s">
        <v>43</v>
      </c>
      <c r="S353" t="s">
        <v>43</v>
      </c>
    </row>
    <row r="354" spans="1:19">
      <c r="A354">
        <v>564</v>
      </c>
      <c r="B354">
        <v>12678</v>
      </c>
      <c r="C354">
        <v>541913.07999999996</v>
      </c>
      <c r="D354">
        <v>12521</v>
      </c>
      <c r="E354">
        <v>561708.07999999996</v>
      </c>
      <c r="F354">
        <v>44.861279000000003</v>
      </c>
      <c r="G354">
        <v>40</v>
      </c>
      <c r="H354">
        <v>4.8612789999999997</v>
      </c>
      <c r="I354">
        <v>1.121532</v>
      </c>
      <c r="J354">
        <v>2</v>
      </c>
      <c r="K354">
        <v>1.5775000000000001E-2</v>
      </c>
      <c r="L354">
        <v>155</v>
      </c>
      <c r="M354">
        <v>-19795</v>
      </c>
      <c r="N354">
        <v>1.2225900000000001</v>
      </c>
      <c r="O354">
        <v>173</v>
      </c>
      <c r="P354">
        <v>1.3645689999999999</v>
      </c>
      <c r="Q354" t="s">
        <v>43</v>
      </c>
      <c r="R354" t="s">
        <v>43</v>
      </c>
      <c r="S354" t="s">
        <v>43</v>
      </c>
    </row>
    <row r="355" spans="1:19">
      <c r="A355">
        <v>1461</v>
      </c>
      <c r="B355">
        <v>12663</v>
      </c>
      <c r="C355">
        <v>301027.40000000002</v>
      </c>
      <c r="D355">
        <v>12091</v>
      </c>
      <c r="E355">
        <v>352385.46</v>
      </c>
      <c r="F355">
        <v>29.144442999999999</v>
      </c>
      <c r="G355">
        <v>11.93</v>
      </c>
      <c r="H355">
        <v>17.214442999999999</v>
      </c>
      <c r="I355">
        <v>2.4429539999999998</v>
      </c>
      <c r="J355">
        <v>0</v>
      </c>
      <c r="K355">
        <v>0</v>
      </c>
      <c r="L355">
        <v>572</v>
      </c>
      <c r="M355">
        <v>-51358.06</v>
      </c>
      <c r="N355">
        <v>4.5170969999999997</v>
      </c>
      <c r="O355">
        <v>113</v>
      </c>
      <c r="P355">
        <v>0.89236400000000005</v>
      </c>
      <c r="Q355" t="s">
        <v>43</v>
      </c>
      <c r="R355" t="s">
        <v>43</v>
      </c>
      <c r="S355" t="s">
        <v>43</v>
      </c>
    </row>
    <row r="356" spans="1:19">
      <c r="A356">
        <v>142</v>
      </c>
      <c r="B356">
        <v>12580</v>
      </c>
      <c r="C356">
        <v>793024.54</v>
      </c>
      <c r="D356">
        <v>12363</v>
      </c>
      <c r="E356">
        <v>824115.54</v>
      </c>
      <c r="F356">
        <v>66.659835000000001</v>
      </c>
      <c r="G356">
        <v>39.369999999999997</v>
      </c>
      <c r="H356">
        <v>27.289835</v>
      </c>
      <c r="I356">
        <v>1.693163</v>
      </c>
      <c r="J356">
        <v>3</v>
      </c>
      <c r="K356">
        <v>2.3847E-2</v>
      </c>
      <c r="L356">
        <v>214</v>
      </c>
      <c r="M356">
        <v>-31091</v>
      </c>
      <c r="N356">
        <v>1.7011130000000001</v>
      </c>
      <c r="O356">
        <v>241</v>
      </c>
      <c r="P356">
        <v>1.9157390000000001</v>
      </c>
      <c r="Q356" t="s">
        <v>43</v>
      </c>
      <c r="R356" t="s">
        <v>43</v>
      </c>
      <c r="S356" t="s">
        <v>43</v>
      </c>
    </row>
    <row r="357" spans="1:19">
      <c r="A357">
        <v>984</v>
      </c>
      <c r="B357">
        <v>12579</v>
      </c>
      <c r="C357">
        <v>730649.02</v>
      </c>
      <c r="D357">
        <v>12216</v>
      </c>
      <c r="E357">
        <v>774823.02</v>
      </c>
      <c r="F357">
        <v>63.426901000000001</v>
      </c>
      <c r="G357">
        <v>40.75</v>
      </c>
      <c r="H357">
        <v>22.676901000000001</v>
      </c>
      <c r="I357">
        <v>1.5564880000000001</v>
      </c>
      <c r="J357">
        <v>0</v>
      </c>
      <c r="K357">
        <v>0</v>
      </c>
      <c r="L357">
        <v>363</v>
      </c>
      <c r="M357">
        <v>-44174</v>
      </c>
      <c r="N357">
        <v>2.8857620000000002</v>
      </c>
      <c r="O357">
        <v>164</v>
      </c>
      <c r="P357">
        <v>1.30376</v>
      </c>
      <c r="Q357" t="s">
        <v>43</v>
      </c>
      <c r="R357" t="s">
        <v>43</v>
      </c>
      <c r="S357" t="s">
        <v>43</v>
      </c>
    </row>
    <row r="358" spans="1:19">
      <c r="A358">
        <v>961</v>
      </c>
      <c r="B358">
        <v>12577</v>
      </c>
      <c r="C358">
        <v>586957.24</v>
      </c>
      <c r="D358">
        <v>11744</v>
      </c>
      <c r="E358">
        <v>649213.24</v>
      </c>
      <c r="F358">
        <v>55.280419000000002</v>
      </c>
      <c r="G358">
        <v>44.234999999999999</v>
      </c>
      <c r="H358">
        <v>11.045419000000001</v>
      </c>
      <c r="I358">
        <v>1.2496989999999999</v>
      </c>
      <c r="J358">
        <v>235</v>
      </c>
      <c r="K358">
        <v>1.86849</v>
      </c>
      <c r="L358">
        <v>598</v>
      </c>
      <c r="M358">
        <v>-62256</v>
      </c>
      <c r="N358">
        <v>4.7547110000000004</v>
      </c>
      <c r="O358">
        <v>297</v>
      </c>
      <c r="P358">
        <v>2.361453</v>
      </c>
      <c r="Q358" t="s">
        <v>43</v>
      </c>
      <c r="R358" t="s">
        <v>43</v>
      </c>
      <c r="S358" t="s">
        <v>43</v>
      </c>
    </row>
    <row r="359" spans="1:19">
      <c r="A359">
        <v>1394</v>
      </c>
      <c r="B359">
        <v>12535</v>
      </c>
      <c r="C359">
        <v>495705.07</v>
      </c>
      <c r="D359">
        <v>12194</v>
      </c>
      <c r="E359">
        <v>541473.06999999995</v>
      </c>
      <c r="F359">
        <v>44.404876999999999</v>
      </c>
      <c r="G359">
        <v>15.68</v>
      </c>
      <c r="H359">
        <v>28.724876999999999</v>
      </c>
      <c r="I359">
        <v>2.831944</v>
      </c>
      <c r="J359">
        <v>0</v>
      </c>
      <c r="K359">
        <v>0</v>
      </c>
      <c r="L359">
        <v>341</v>
      </c>
      <c r="M359">
        <v>-45768</v>
      </c>
      <c r="N359">
        <v>2.720383</v>
      </c>
      <c r="O359">
        <v>132</v>
      </c>
      <c r="P359">
        <v>1.053051</v>
      </c>
      <c r="Q359" t="s">
        <v>43</v>
      </c>
      <c r="R359" t="s">
        <v>43</v>
      </c>
      <c r="S359" t="s">
        <v>43</v>
      </c>
    </row>
    <row r="360" spans="1:19">
      <c r="A360">
        <v>1115</v>
      </c>
      <c r="B360">
        <v>12526</v>
      </c>
      <c r="C360">
        <v>698440.72</v>
      </c>
      <c r="D360">
        <v>12226</v>
      </c>
      <c r="E360">
        <v>730107.69</v>
      </c>
      <c r="F360">
        <v>59.717626000000003</v>
      </c>
      <c r="G360">
        <v>62.604999999999997</v>
      </c>
      <c r="H360">
        <v>-2.8873739999999999</v>
      </c>
      <c r="I360">
        <v>0.95387900000000003</v>
      </c>
      <c r="J360">
        <v>18</v>
      </c>
      <c r="K360">
        <v>0.143701</v>
      </c>
      <c r="L360">
        <v>282</v>
      </c>
      <c r="M360">
        <v>-31666.97</v>
      </c>
      <c r="N360">
        <v>2.2513169999999998</v>
      </c>
      <c r="O360">
        <v>484</v>
      </c>
      <c r="P360">
        <v>3.863963</v>
      </c>
      <c r="Q360" t="s">
        <v>43</v>
      </c>
      <c r="R360" t="s">
        <v>43</v>
      </c>
      <c r="S360" t="s">
        <v>43</v>
      </c>
    </row>
    <row r="361" spans="1:19">
      <c r="A361">
        <v>811</v>
      </c>
      <c r="B361">
        <v>12518</v>
      </c>
      <c r="C361">
        <v>811059.55</v>
      </c>
      <c r="D361">
        <v>12170</v>
      </c>
      <c r="E361">
        <v>851560.55</v>
      </c>
      <c r="F361">
        <v>69.972108000000006</v>
      </c>
      <c r="G361">
        <v>54.774999999999999</v>
      </c>
      <c r="H361">
        <v>15.197108</v>
      </c>
      <c r="I361">
        <v>1.2774460000000001</v>
      </c>
      <c r="J361">
        <v>0</v>
      </c>
      <c r="K361">
        <v>0</v>
      </c>
      <c r="L361">
        <v>348</v>
      </c>
      <c r="M361">
        <v>-40501</v>
      </c>
      <c r="N361">
        <v>2.7799969999999998</v>
      </c>
      <c r="O361">
        <v>167</v>
      </c>
      <c r="P361">
        <v>1.334079</v>
      </c>
      <c r="Q361" t="s">
        <v>43</v>
      </c>
      <c r="R361" t="s">
        <v>43</v>
      </c>
      <c r="S361" t="s">
        <v>43</v>
      </c>
    </row>
    <row r="362" spans="1:19">
      <c r="A362">
        <v>1917</v>
      </c>
      <c r="B362">
        <v>12482</v>
      </c>
      <c r="C362">
        <v>779376.04</v>
      </c>
      <c r="D362">
        <v>12148</v>
      </c>
      <c r="E362">
        <v>824572.04</v>
      </c>
      <c r="F362">
        <v>67.877184999999997</v>
      </c>
      <c r="G362">
        <v>57.895000000000003</v>
      </c>
      <c r="H362">
        <v>9.9821849999999994</v>
      </c>
      <c r="I362">
        <v>1.1724190000000001</v>
      </c>
      <c r="J362">
        <v>0</v>
      </c>
      <c r="K362">
        <v>0</v>
      </c>
      <c r="L362">
        <v>334</v>
      </c>
      <c r="M362">
        <v>-45196</v>
      </c>
      <c r="N362">
        <v>2.675853</v>
      </c>
      <c r="O362">
        <v>171</v>
      </c>
      <c r="P362">
        <v>1.3699730000000001</v>
      </c>
      <c r="Q362" t="s">
        <v>43</v>
      </c>
      <c r="R362" t="s">
        <v>43</v>
      </c>
      <c r="S362" t="s">
        <v>43</v>
      </c>
    </row>
    <row r="363" spans="1:19">
      <c r="A363">
        <v>1425</v>
      </c>
      <c r="B363">
        <v>12457</v>
      </c>
      <c r="C363">
        <v>442658.83</v>
      </c>
      <c r="D363">
        <v>12131</v>
      </c>
      <c r="E363">
        <v>475320.83</v>
      </c>
      <c r="F363">
        <v>39.182329000000003</v>
      </c>
      <c r="G363">
        <v>24.38</v>
      </c>
      <c r="H363">
        <v>14.802329</v>
      </c>
      <c r="I363">
        <v>1.6071500000000001</v>
      </c>
      <c r="J363">
        <v>0</v>
      </c>
      <c r="K363">
        <v>0</v>
      </c>
      <c r="L363">
        <v>326</v>
      </c>
      <c r="M363">
        <v>-32662</v>
      </c>
      <c r="N363">
        <v>2.6170019999999998</v>
      </c>
      <c r="O363">
        <v>330</v>
      </c>
      <c r="P363">
        <v>2.6491129999999998</v>
      </c>
      <c r="Q363" t="s">
        <v>43</v>
      </c>
      <c r="R363" t="s">
        <v>43</v>
      </c>
      <c r="S363" t="s">
        <v>43</v>
      </c>
    </row>
    <row r="364" spans="1:19">
      <c r="A364">
        <v>211</v>
      </c>
      <c r="B364">
        <v>12457</v>
      </c>
      <c r="C364">
        <v>224224.04</v>
      </c>
      <c r="D364">
        <v>12309</v>
      </c>
      <c r="E364">
        <v>243503.04</v>
      </c>
      <c r="F364">
        <v>19.782520000000002</v>
      </c>
      <c r="G364">
        <v>2.67</v>
      </c>
      <c r="H364">
        <v>17.11252</v>
      </c>
      <c r="I364">
        <v>7.4091839999999998</v>
      </c>
      <c r="J364">
        <v>0</v>
      </c>
      <c r="K364">
        <v>0</v>
      </c>
      <c r="L364">
        <v>148</v>
      </c>
      <c r="M364">
        <v>-19279</v>
      </c>
      <c r="N364">
        <v>1.1880869999999999</v>
      </c>
      <c r="O364">
        <v>126</v>
      </c>
      <c r="P364">
        <v>1.011479</v>
      </c>
      <c r="Q364" t="s">
        <v>43</v>
      </c>
      <c r="R364" t="s">
        <v>43</v>
      </c>
      <c r="S364" t="s">
        <v>44</v>
      </c>
    </row>
    <row r="365" spans="1:19">
      <c r="A365">
        <v>1538</v>
      </c>
      <c r="B365">
        <v>12456</v>
      </c>
      <c r="C365">
        <v>457432.82</v>
      </c>
      <c r="D365">
        <v>12080</v>
      </c>
      <c r="E365">
        <v>504363.82</v>
      </c>
      <c r="F365">
        <v>41.751972000000002</v>
      </c>
      <c r="G365">
        <v>28.36</v>
      </c>
      <c r="H365">
        <v>13.391972000000001</v>
      </c>
      <c r="I365">
        <v>1.472213</v>
      </c>
      <c r="J365">
        <v>0</v>
      </c>
      <c r="K365">
        <v>0</v>
      </c>
      <c r="L365">
        <v>376</v>
      </c>
      <c r="M365">
        <v>-46931</v>
      </c>
      <c r="N365">
        <v>3.0186259999999998</v>
      </c>
      <c r="O365">
        <v>267</v>
      </c>
      <c r="P365">
        <v>2.143545</v>
      </c>
      <c r="Q365" t="s">
        <v>43</v>
      </c>
      <c r="R365" t="s">
        <v>43</v>
      </c>
      <c r="S365" t="s">
        <v>43</v>
      </c>
    </row>
    <row r="366" spans="1:19">
      <c r="A366">
        <v>1376</v>
      </c>
      <c r="B366">
        <v>12402</v>
      </c>
      <c r="C366">
        <v>515468.51</v>
      </c>
      <c r="D366">
        <v>11773</v>
      </c>
      <c r="E366">
        <v>589097.51</v>
      </c>
      <c r="F366">
        <v>50.038012000000002</v>
      </c>
      <c r="G366">
        <v>23.3</v>
      </c>
      <c r="H366">
        <v>26.738012000000001</v>
      </c>
      <c r="I366">
        <v>2.147554</v>
      </c>
      <c r="J366">
        <v>0</v>
      </c>
      <c r="K366">
        <v>0</v>
      </c>
      <c r="L366">
        <v>629</v>
      </c>
      <c r="M366">
        <v>-73629</v>
      </c>
      <c r="N366">
        <v>5.0717629999999998</v>
      </c>
      <c r="O366">
        <v>98</v>
      </c>
      <c r="P366">
        <v>0.79019499999999998</v>
      </c>
      <c r="Q366" t="s">
        <v>43</v>
      </c>
      <c r="R366" t="s">
        <v>43</v>
      </c>
      <c r="S366" t="s">
        <v>43</v>
      </c>
    </row>
    <row r="367" spans="1:19">
      <c r="A367">
        <v>951</v>
      </c>
      <c r="B367">
        <v>12369</v>
      </c>
      <c r="C367">
        <v>269882.44</v>
      </c>
      <c r="D367">
        <v>11793</v>
      </c>
      <c r="E367">
        <v>319770.69</v>
      </c>
      <c r="F367">
        <v>27.115296000000001</v>
      </c>
      <c r="G367">
        <v>17.66</v>
      </c>
      <c r="H367">
        <v>9.4552960000000006</v>
      </c>
      <c r="I367">
        <v>1.535407</v>
      </c>
      <c r="J367">
        <v>0</v>
      </c>
      <c r="K367">
        <v>0</v>
      </c>
      <c r="L367">
        <v>576</v>
      </c>
      <c r="M367">
        <v>-49888.25</v>
      </c>
      <c r="N367">
        <v>4.656803</v>
      </c>
      <c r="O367">
        <v>196</v>
      </c>
      <c r="P367">
        <v>1.5846070000000001</v>
      </c>
      <c r="Q367" t="s">
        <v>43</v>
      </c>
      <c r="R367" t="s">
        <v>43</v>
      </c>
      <c r="S367" t="s">
        <v>43</v>
      </c>
    </row>
    <row r="368" spans="1:19">
      <c r="A368">
        <v>1383</v>
      </c>
      <c r="B368">
        <v>12340</v>
      </c>
      <c r="C368">
        <v>701058.59</v>
      </c>
      <c r="D368">
        <v>12128</v>
      </c>
      <c r="E368">
        <v>737613.59</v>
      </c>
      <c r="F368">
        <v>60.819063</v>
      </c>
      <c r="G368">
        <v>42.94</v>
      </c>
      <c r="H368">
        <v>17.879062999999999</v>
      </c>
      <c r="I368">
        <v>1.4163730000000001</v>
      </c>
      <c r="J368">
        <v>1</v>
      </c>
      <c r="K368">
        <v>8.1040000000000001E-3</v>
      </c>
      <c r="L368">
        <v>211</v>
      </c>
      <c r="M368">
        <v>-36555</v>
      </c>
      <c r="N368">
        <v>1.7098869999999999</v>
      </c>
      <c r="O368">
        <v>211</v>
      </c>
      <c r="P368">
        <v>1.7098869999999999</v>
      </c>
      <c r="Q368" t="s">
        <v>43</v>
      </c>
      <c r="R368" t="s">
        <v>43</v>
      </c>
      <c r="S368" t="s">
        <v>43</v>
      </c>
    </row>
    <row r="369" spans="1:19">
      <c r="A369">
        <v>746</v>
      </c>
      <c r="B369">
        <v>12340</v>
      </c>
      <c r="C369">
        <v>424506.78</v>
      </c>
      <c r="D369">
        <v>12147</v>
      </c>
      <c r="E369">
        <v>453207.78</v>
      </c>
      <c r="F369">
        <v>37.310263999999997</v>
      </c>
      <c r="G369">
        <v>28.37</v>
      </c>
      <c r="H369">
        <v>8.9402640000000009</v>
      </c>
      <c r="I369">
        <v>1.315131</v>
      </c>
      <c r="J369">
        <v>0</v>
      </c>
      <c r="K369">
        <v>0</v>
      </c>
      <c r="L369">
        <v>193</v>
      </c>
      <c r="M369">
        <v>-28701</v>
      </c>
      <c r="N369">
        <v>1.564019</v>
      </c>
      <c r="O369">
        <v>138</v>
      </c>
      <c r="P369">
        <v>1.118314</v>
      </c>
      <c r="Q369" t="s">
        <v>43</v>
      </c>
      <c r="R369" t="s">
        <v>43</v>
      </c>
      <c r="S369" t="s">
        <v>43</v>
      </c>
    </row>
    <row r="370" spans="1:19">
      <c r="A370">
        <v>946</v>
      </c>
      <c r="B370">
        <v>12334</v>
      </c>
      <c r="C370">
        <v>329756.40000000002</v>
      </c>
      <c r="D370">
        <v>12009</v>
      </c>
      <c r="E370">
        <v>365015.48</v>
      </c>
      <c r="F370">
        <v>30.395160000000001</v>
      </c>
      <c r="G370">
        <v>10.1</v>
      </c>
      <c r="H370">
        <v>20.295159999999999</v>
      </c>
      <c r="I370">
        <v>3.0094219999999998</v>
      </c>
      <c r="J370">
        <v>0</v>
      </c>
      <c r="K370">
        <v>0</v>
      </c>
      <c r="L370">
        <v>325</v>
      </c>
      <c r="M370">
        <v>-35259.08</v>
      </c>
      <c r="N370">
        <v>2.6349930000000001</v>
      </c>
      <c r="O370">
        <v>151</v>
      </c>
      <c r="P370">
        <v>1.2242580000000001</v>
      </c>
      <c r="Q370" t="s">
        <v>43</v>
      </c>
      <c r="R370" t="s">
        <v>43</v>
      </c>
      <c r="S370" t="s">
        <v>43</v>
      </c>
    </row>
    <row r="371" spans="1:19">
      <c r="A371">
        <v>1444</v>
      </c>
      <c r="B371">
        <v>12329</v>
      </c>
      <c r="C371">
        <v>943278.9</v>
      </c>
      <c r="D371">
        <v>11718</v>
      </c>
      <c r="E371">
        <v>1004232.9</v>
      </c>
      <c r="F371">
        <v>85.700025999999994</v>
      </c>
      <c r="G371">
        <v>41.854999999999997</v>
      </c>
      <c r="H371">
        <v>43.845025999999997</v>
      </c>
      <c r="I371">
        <v>2.0475460000000001</v>
      </c>
      <c r="J371">
        <v>0</v>
      </c>
      <c r="K371">
        <v>0</v>
      </c>
      <c r="L371">
        <v>611</v>
      </c>
      <c r="M371">
        <v>-60954</v>
      </c>
      <c r="N371">
        <v>4.9557950000000002</v>
      </c>
      <c r="O371">
        <v>212</v>
      </c>
      <c r="P371">
        <v>1.7195229999999999</v>
      </c>
      <c r="Q371" t="s">
        <v>43</v>
      </c>
      <c r="R371" t="s">
        <v>43</v>
      </c>
      <c r="S371" t="s">
        <v>43</v>
      </c>
    </row>
    <row r="372" spans="1:19">
      <c r="A372">
        <v>1485</v>
      </c>
      <c r="B372">
        <v>12299</v>
      </c>
      <c r="C372">
        <v>456846</v>
      </c>
      <c r="D372">
        <v>12098</v>
      </c>
      <c r="E372">
        <v>492768.12</v>
      </c>
      <c r="F372">
        <v>40.731369999999998</v>
      </c>
      <c r="G372">
        <v>19.234999999999999</v>
      </c>
      <c r="H372">
        <v>21.496369999999999</v>
      </c>
      <c r="I372">
        <v>2.1175649999999999</v>
      </c>
      <c r="J372">
        <v>0</v>
      </c>
      <c r="K372">
        <v>0</v>
      </c>
      <c r="L372">
        <v>201</v>
      </c>
      <c r="M372">
        <v>-35922.120000000003</v>
      </c>
      <c r="N372">
        <v>1.634279</v>
      </c>
      <c r="O372">
        <v>163</v>
      </c>
      <c r="P372">
        <v>1.3253109999999999</v>
      </c>
      <c r="Q372" t="s">
        <v>43</v>
      </c>
      <c r="R372" t="s">
        <v>43</v>
      </c>
      <c r="S372" t="s">
        <v>43</v>
      </c>
    </row>
    <row r="373" spans="1:19">
      <c r="A373">
        <v>197</v>
      </c>
      <c r="B373">
        <v>12274</v>
      </c>
      <c r="C373">
        <v>512798.94</v>
      </c>
      <c r="D373">
        <v>12049</v>
      </c>
      <c r="E373">
        <v>533346.93999999994</v>
      </c>
      <c r="F373">
        <v>44.264830000000003</v>
      </c>
      <c r="G373">
        <v>40.46</v>
      </c>
      <c r="H373">
        <v>3.8048299999999999</v>
      </c>
      <c r="I373">
        <v>1.094039</v>
      </c>
      <c r="J373">
        <v>2</v>
      </c>
      <c r="K373">
        <v>1.6295E-2</v>
      </c>
      <c r="L373">
        <v>223</v>
      </c>
      <c r="M373">
        <v>-20548</v>
      </c>
      <c r="N373">
        <v>1.8168489999999999</v>
      </c>
      <c r="O373">
        <v>315</v>
      </c>
      <c r="P373">
        <v>2.5664009999999999</v>
      </c>
      <c r="Q373" t="s">
        <v>43</v>
      </c>
      <c r="R373" t="s">
        <v>43</v>
      </c>
      <c r="S373" t="s">
        <v>43</v>
      </c>
    </row>
    <row r="374" spans="1:19">
      <c r="A374">
        <v>1411</v>
      </c>
      <c r="B374">
        <v>12260</v>
      </c>
      <c r="C374">
        <v>628152.55000000005</v>
      </c>
      <c r="D374">
        <v>11923</v>
      </c>
      <c r="E374">
        <v>667011.55000000005</v>
      </c>
      <c r="F374">
        <v>55.943264999999997</v>
      </c>
      <c r="G374">
        <v>53.26</v>
      </c>
      <c r="H374">
        <v>2.683265</v>
      </c>
      <c r="I374">
        <v>1.0503800000000001</v>
      </c>
      <c r="J374">
        <v>0</v>
      </c>
      <c r="K374">
        <v>0</v>
      </c>
      <c r="L374">
        <v>337</v>
      </c>
      <c r="M374">
        <v>-38859</v>
      </c>
      <c r="N374">
        <v>2.748777</v>
      </c>
      <c r="O374">
        <v>131</v>
      </c>
      <c r="P374">
        <v>1.0685150000000001</v>
      </c>
      <c r="Q374" t="s">
        <v>43</v>
      </c>
      <c r="R374" t="s">
        <v>43</v>
      </c>
      <c r="S374" t="s">
        <v>43</v>
      </c>
    </row>
    <row r="375" spans="1:19">
      <c r="A375">
        <v>1413</v>
      </c>
      <c r="B375">
        <v>12253</v>
      </c>
      <c r="C375">
        <v>344290.9</v>
      </c>
      <c r="D375">
        <v>11958</v>
      </c>
      <c r="E375">
        <v>375077.9</v>
      </c>
      <c r="F375">
        <v>31.366274000000001</v>
      </c>
      <c r="G375">
        <v>13.94</v>
      </c>
      <c r="H375">
        <v>17.426273999999999</v>
      </c>
      <c r="I375">
        <v>2.2500909999999998</v>
      </c>
      <c r="J375">
        <v>0</v>
      </c>
      <c r="K375">
        <v>0</v>
      </c>
      <c r="L375">
        <v>295</v>
      </c>
      <c r="M375">
        <v>-30787</v>
      </c>
      <c r="N375">
        <v>2.4075739999999999</v>
      </c>
      <c r="O375">
        <v>196</v>
      </c>
      <c r="P375">
        <v>1.5996079999999999</v>
      </c>
      <c r="Q375" t="s">
        <v>43</v>
      </c>
      <c r="R375" t="s">
        <v>43</v>
      </c>
      <c r="S375" t="s">
        <v>43</v>
      </c>
    </row>
    <row r="376" spans="1:19">
      <c r="A376">
        <v>87</v>
      </c>
      <c r="B376">
        <v>12235</v>
      </c>
      <c r="C376">
        <v>357103.01</v>
      </c>
      <c r="D376">
        <v>11508</v>
      </c>
      <c r="E376">
        <v>410394.01</v>
      </c>
      <c r="F376">
        <v>35.661628</v>
      </c>
      <c r="G376">
        <v>20</v>
      </c>
      <c r="H376">
        <v>15.661628</v>
      </c>
      <c r="I376">
        <v>1.7830809999999999</v>
      </c>
      <c r="J376">
        <v>171</v>
      </c>
      <c r="K376">
        <v>1.3976299999999999</v>
      </c>
      <c r="L376">
        <v>556</v>
      </c>
      <c r="M376">
        <v>-53291</v>
      </c>
      <c r="N376">
        <v>4.54434</v>
      </c>
      <c r="O376">
        <v>125</v>
      </c>
      <c r="P376">
        <v>1.0216590000000001</v>
      </c>
      <c r="Q376" t="s">
        <v>43</v>
      </c>
      <c r="R376" t="s">
        <v>43</v>
      </c>
      <c r="S376" t="s">
        <v>43</v>
      </c>
    </row>
    <row r="377" spans="1:19">
      <c r="A377">
        <v>847</v>
      </c>
      <c r="B377">
        <v>12213</v>
      </c>
      <c r="C377">
        <v>665754.47</v>
      </c>
      <c r="D377">
        <v>11900</v>
      </c>
      <c r="E377">
        <v>702708.47</v>
      </c>
      <c r="F377">
        <v>59.051132000000003</v>
      </c>
      <c r="G377">
        <v>48.17</v>
      </c>
      <c r="H377">
        <v>10.881131999999999</v>
      </c>
      <c r="I377">
        <v>1.2258899999999999</v>
      </c>
      <c r="J377">
        <v>0</v>
      </c>
      <c r="K377">
        <v>0</v>
      </c>
      <c r="L377">
        <v>313</v>
      </c>
      <c r="M377">
        <v>-36954</v>
      </c>
      <c r="N377">
        <v>2.562843</v>
      </c>
      <c r="O377">
        <v>153</v>
      </c>
      <c r="P377">
        <v>1.2527630000000001</v>
      </c>
      <c r="Q377" t="s">
        <v>43</v>
      </c>
      <c r="R377" t="s">
        <v>43</v>
      </c>
      <c r="S377" t="s">
        <v>43</v>
      </c>
    </row>
    <row r="378" spans="1:19">
      <c r="A378">
        <v>1069</v>
      </c>
      <c r="B378">
        <v>12209</v>
      </c>
      <c r="C378">
        <v>402460.08</v>
      </c>
      <c r="D378">
        <v>11662</v>
      </c>
      <c r="E378">
        <v>456972.08</v>
      </c>
      <c r="F378">
        <v>39.184708999999998</v>
      </c>
      <c r="G378">
        <v>33.340000000000003</v>
      </c>
      <c r="H378">
        <v>5.8447089999999999</v>
      </c>
      <c r="I378">
        <v>1.175306</v>
      </c>
      <c r="J378">
        <v>0</v>
      </c>
      <c r="K378">
        <v>0</v>
      </c>
      <c r="L378">
        <v>547</v>
      </c>
      <c r="M378">
        <v>-54512</v>
      </c>
      <c r="N378">
        <v>4.4803009999999999</v>
      </c>
      <c r="O378">
        <v>166</v>
      </c>
      <c r="P378">
        <v>1.359653</v>
      </c>
      <c r="Q378" t="s">
        <v>43</v>
      </c>
      <c r="R378" t="s">
        <v>43</v>
      </c>
      <c r="S378" t="s">
        <v>43</v>
      </c>
    </row>
    <row r="379" spans="1:19">
      <c r="A379">
        <v>419</v>
      </c>
      <c r="B379">
        <v>12205</v>
      </c>
      <c r="C379">
        <v>351684.34</v>
      </c>
      <c r="D379">
        <v>11578</v>
      </c>
      <c r="E379">
        <v>410341.65</v>
      </c>
      <c r="F379">
        <v>35.441496999999998</v>
      </c>
      <c r="G379">
        <v>17.5</v>
      </c>
      <c r="H379">
        <v>17.941496999999998</v>
      </c>
      <c r="I379">
        <v>2.0252279999999998</v>
      </c>
      <c r="J379">
        <v>0</v>
      </c>
      <c r="K379">
        <v>0</v>
      </c>
      <c r="L379">
        <v>627</v>
      </c>
      <c r="M379">
        <v>-58657.31</v>
      </c>
      <c r="N379">
        <v>5.1372390000000001</v>
      </c>
      <c r="O379">
        <v>222</v>
      </c>
      <c r="P379">
        <v>1.818927</v>
      </c>
      <c r="Q379" t="s">
        <v>43</v>
      </c>
      <c r="R379" t="s">
        <v>43</v>
      </c>
      <c r="S379" t="s">
        <v>43</v>
      </c>
    </row>
    <row r="380" spans="1:19">
      <c r="A380">
        <v>1639</v>
      </c>
      <c r="B380">
        <v>12198</v>
      </c>
      <c r="C380">
        <v>986147.78</v>
      </c>
      <c r="D380">
        <v>11537</v>
      </c>
      <c r="E380">
        <v>1063642.78</v>
      </c>
      <c r="F380">
        <v>92.194051999999999</v>
      </c>
      <c r="G380">
        <v>76</v>
      </c>
      <c r="H380">
        <v>16.194051999999999</v>
      </c>
      <c r="I380">
        <v>1.2130799999999999</v>
      </c>
      <c r="J380">
        <v>0</v>
      </c>
      <c r="K380">
        <v>0</v>
      </c>
      <c r="L380">
        <v>661</v>
      </c>
      <c r="M380">
        <v>-77495</v>
      </c>
      <c r="N380">
        <v>5.4189210000000001</v>
      </c>
      <c r="O380">
        <v>244</v>
      </c>
      <c r="P380">
        <v>2.0003280000000001</v>
      </c>
      <c r="Q380" t="s">
        <v>43</v>
      </c>
      <c r="R380" t="s">
        <v>43</v>
      </c>
      <c r="S380" t="s">
        <v>43</v>
      </c>
    </row>
    <row r="381" spans="1:19">
      <c r="A381">
        <v>1495</v>
      </c>
      <c r="B381">
        <v>12185</v>
      </c>
      <c r="C381">
        <v>654667.37</v>
      </c>
      <c r="D381">
        <v>11620</v>
      </c>
      <c r="E381">
        <v>713634.37</v>
      </c>
      <c r="F381">
        <v>61.414318000000002</v>
      </c>
      <c r="G381">
        <v>50.774999999999999</v>
      </c>
      <c r="H381">
        <v>10.639317999999999</v>
      </c>
      <c r="I381">
        <v>1.2095389999999999</v>
      </c>
      <c r="J381">
        <v>0</v>
      </c>
      <c r="K381">
        <v>0</v>
      </c>
      <c r="L381">
        <v>565</v>
      </c>
      <c r="M381">
        <v>-58967</v>
      </c>
      <c r="N381">
        <v>4.6368489999999998</v>
      </c>
      <c r="O381">
        <v>152</v>
      </c>
      <c r="P381">
        <v>1.2474350000000001</v>
      </c>
      <c r="Q381" t="s">
        <v>43</v>
      </c>
      <c r="R381" t="s">
        <v>43</v>
      </c>
      <c r="S381" t="s">
        <v>43</v>
      </c>
    </row>
    <row r="382" spans="1:19">
      <c r="A382">
        <v>1080</v>
      </c>
      <c r="B382">
        <v>12165</v>
      </c>
      <c r="C382">
        <v>332206.48</v>
      </c>
      <c r="D382">
        <v>11870</v>
      </c>
      <c r="E382">
        <v>361503.48</v>
      </c>
      <c r="F382">
        <v>30.455221999999999</v>
      </c>
      <c r="G382">
        <v>19.03</v>
      </c>
      <c r="H382">
        <v>11.425222</v>
      </c>
      <c r="I382">
        <v>1.6003799999999999</v>
      </c>
      <c r="J382">
        <v>0</v>
      </c>
      <c r="K382">
        <v>0</v>
      </c>
      <c r="L382">
        <v>295</v>
      </c>
      <c r="M382">
        <v>-29297</v>
      </c>
      <c r="N382">
        <v>2.4249900000000002</v>
      </c>
      <c r="O382">
        <v>147</v>
      </c>
      <c r="P382">
        <v>1.208385</v>
      </c>
      <c r="Q382" t="s">
        <v>43</v>
      </c>
      <c r="R382" t="s">
        <v>43</v>
      </c>
      <c r="S382" t="s">
        <v>43</v>
      </c>
    </row>
    <row r="383" spans="1:19">
      <c r="A383">
        <v>659</v>
      </c>
      <c r="B383">
        <v>12161</v>
      </c>
      <c r="C383">
        <v>436428.27</v>
      </c>
      <c r="D383">
        <v>11835</v>
      </c>
      <c r="E383">
        <v>472142.27</v>
      </c>
      <c r="F383">
        <v>39.893728000000003</v>
      </c>
      <c r="G383">
        <v>37.450000000000003</v>
      </c>
      <c r="H383">
        <v>2.4437280000000001</v>
      </c>
      <c r="I383">
        <v>1.065253</v>
      </c>
      <c r="J383">
        <v>0</v>
      </c>
      <c r="K383">
        <v>0</v>
      </c>
      <c r="L383">
        <v>326</v>
      </c>
      <c r="M383">
        <v>-35714</v>
      </c>
      <c r="N383">
        <v>2.680701</v>
      </c>
      <c r="O383">
        <v>233</v>
      </c>
      <c r="P383">
        <v>1.915961</v>
      </c>
      <c r="Q383" t="s">
        <v>43</v>
      </c>
      <c r="R383" t="s">
        <v>43</v>
      </c>
      <c r="S383" t="s">
        <v>43</v>
      </c>
    </row>
    <row r="384" spans="1:19">
      <c r="A384">
        <v>460</v>
      </c>
      <c r="B384">
        <v>12158</v>
      </c>
      <c r="C384">
        <v>616962.6</v>
      </c>
      <c r="D384">
        <v>11729</v>
      </c>
      <c r="E384">
        <v>688783.6</v>
      </c>
      <c r="F384">
        <v>58.724836000000003</v>
      </c>
      <c r="G384">
        <v>13.07</v>
      </c>
      <c r="H384">
        <v>45.654836000000003</v>
      </c>
      <c r="I384">
        <v>4.4931010000000002</v>
      </c>
      <c r="J384">
        <v>0</v>
      </c>
      <c r="K384">
        <v>0</v>
      </c>
      <c r="L384">
        <v>429</v>
      </c>
      <c r="M384">
        <v>-71821</v>
      </c>
      <c r="N384">
        <v>3.5285410000000001</v>
      </c>
      <c r="O384">
        <v>137</v>
      </c>
      <c r="P384">
        <v>1.12683</v>
      </c>
      <c r="Q384" t="s">
        <v>43</v>
      </c>
      <c r="R384" t="s">
        <v>43</v>
      </c>
      <c r="S384" t="s">
        <v>44</v>
      </c>
    </row>
    <row r="385" spans="1:19">
      <c r="A385">
        <v>402</v>
      </c>
      <c r="B385">
        <v>12157</v>
      </c>
      <c r="C385">
        <v>561906.24</v>
      </c>
      <c r="D385">
        <v>11810</v>
      </c>
      <c r="E385">
        <v>605315.24</v>
      </c>
      <c r="F385">
        <v>51.254466000000001</v>
      </c>
      <c r="G385">
        <v>39.46</v>
      </c>
      <c r="H385">
        <v>11.794466</v>
      </c>
      <c r="I385">
        <v>1.298897</v>
      </c>
      <c r="J385">
        <v>0</v>
      </c>
      <c r="K385">
        <v>0</v>
      </c>
      <c r="L385">
        <v>347</v>
      </c>
      <c r="M385">
        <v>-43409</v>
      </c>
      <c r="N385">
        <v>2.8543229999999999</v>
      </c>
      <c r="O385">
        <v>284</v>
      </c>
      <c r="P385">
        <v>2.336103</v>
      </c>
      <c r="Q385" t="s">
        <v>43</v>
      </c>
      <c r="R385" t="s">
        <v>43</v>
      </c>
      <c r="S385" t="s">
        <v>43</v>
      </c>
    </row>
    <row r="386" spans="1:19">
      <c r="A386">
        <v>942</v>
      </c>
      <c r="B386">
        <v>12154</v>
      </c>
      <c r="C386">
        <v>644342.24</v>
      </c>
      <c r="D386">
        <v>11527</v>
      </c>
      <c r="E386">
        <v>714783.24</v>
      </c>
      <c r="F386">
        <v>62.009476999999997</v>
      </c>
      <c r="G386">
        <v>56.74</v>
      </c>
      <c r="H386">
        <v>5.2694770000000002</v>
      </c>
      <c r="I386">
        <v>1.0928709999999999</v>
      </c>
      <c r="J386">
        <v>0</v>
      </c>
      <c r="K386">
        <v>0</v>
      </c>
      <c r="L386">
        <v>627</v>
      </c>
      <c r="M386">
        <v>-70441</v>
      </c>
      <c r="N386">
        <v>5.1587949999999996</v>
      </c>
      <c r="O386">
        <v>158</v>
      </c>
      <c r="P386">
        <v>1.299984</v>
      </c>
      <c r="Q386" t="s">
        <v>43</v>
      </c>
      <c r="R386" t="s">
        <v>43</v>
      </c>
      <c r="S386" t="s">
        <v>43</v>
      </c>
    </row>
    <row r="387" spans="1:19">
      <c r="A387">
        <v>1492</v>
      </c>
      <c r="B387">
        <v>12146</v>
      </c>
      <c r="C387">
        <v>486772.36</v>
      </c>
      <c r="D387">
        <v>11814</v>
      </c>
      <c r="E387">
        <v>531272.36</v>
      </c>
      <c r="F387">
        <v>44.969726999999999</v>
      </c>
      <c r="G387">
        <v>27.565000000000001</v>
      </c>
      <c r="H387">
        <v>17.404727000000001</v>
      </c>
      <c r="I387">
        <v>1.6314070000000001</v>
      </c>
      <c r="J387">
        <v>0</v>
      </c>
      <c r="K387">
        <v>0</v>
      </c>
      <c r="L387">
        <v>332</v>
      </c>
      <c r="M387">
        <v>-44500</v>
      </c>
      <c r="N387">
        <v>2.7334100000000001</v>
      </c>
      <c r="O387">
        <v>147</v>
      </c>
      <c r="P387">
        <v>1.210275</v>
      </c>
      <c r="Q387" t="s">
        <v>43</v>
      </c>
      <c r="R387" t="s">
        <v>43</v>
      </c>
      <c r="S387" t="s">
        <v>43</v>
      </c>
    </row>
    <row r="388" spans="1:19">
      <c r="A388">
        <v>364</v>
      </c>
      <c r="B388">
        <v>12144</v>
      </c>
      <c r="C388">
        <v>652617.30000000005</v>
      </c>
      <c r="D388">
        <v>11829</v>
      </c>
      <c r="E388">
        <v>689328.3</v>
      </c>
      <c r="F388">
        <v>58.274436000000001</v>
      </c>
      <c r="G388">
        <v>50.98</v>
      </c>
      <c r="H388">
        <v>7.2944360000000001</v>
      </c>
      <c r="I388">
        <v>1.143084</v>
      </c>
      <c r="J388">
        <v>0</v>
      </c>
      <c r="K388">
        <v>0</v>
      </c>
      <c r="L388">
        <v>315</v>
      </c>
      <c r="M388">
        <v>-36711</v>
      </c>
      <c r="N388">
        <v>2.593874</v>
      </c>
      <c r="O388">
        <v>264</v>
      </c>
      <c r="P388">
        <v>2.1739130000000002</v>
      </c>
      <c r="Q388" t="s">
        <v>43</v>
      </c>
      <c r="R388" t="s">
        <v>43</v>
      </c>
      <c r="S388" t="s">
        <v>43</v>
      </c>
    </row>
    <row r="389" spans="1:19">
      <c r="A389">
        <v>1140</v>
      </c>
      <c r="B389">
        <v>12130</v>
      </c>
      <c r="C389">
        <v>461223.25</v>
      </c>
      <c r="D389">
        <v>11799</v>
      </c>
      <c r="E389">
        <v>501051.25</v>
      </c>
      <c r="F389">
        <v>42.465569000000002</v>
      </c>
      <c r="G389">
        <v>15.63</v>
      </c>
      <c r="H389">
        <v>26.835569</v>
      </c>
      <c r="I389">
        <v>2.7169270000000001</v>
      </c>
      <c r="J389">
        <v>0</v>
      </c>
      <c r="K389">
        <v>0</v>
      </c>
      <c r="L389">
        <v>331</v>
      </c>
      <c r="M389">
        <v>-39828</v>
      </c>
      <c r="N389">
        <v>2.7287720000000002</v>
      </c>
      <c r="O389">
        <v>137</v>
      </c>
      <c r="P389">
        <v>1.1294310000000001</v>
      </c>
      <c r="Q389" t="s">
        <v>43</v>
      </c>
      <c r="R389" t="s">
        <v>43</v>
      </c>
      <c r="S389" t="s">
        <v>43</v>
      </c>
    </row>
    <row r="390" spans="1:19">
      <c r="A390">
        <v>250</v>
      </c>
      <c r="B390">
        <v>12125</v>
      </c>
      <c r="C390">
        <v>460512.55</v>
      </c>
      <c r="D390">
        <v>11818</v>
      </c>
      <c r="E390">
        <v>497085.55</v>
      </c>
      <c r="F390">
        <v>42.061731999999999</v>
      </c>
      <c r="G390">
        <v>12.15</v>
      </c>
      <c r="H390">
        <v>29.911732000000001</v>
      </c>
      <c r="I390">
        <v>3.4618709999999999</v>
      </c>
      <c r="J390">
        <v>1</v>
      </c>
      <c r="K390">
        <v>8.2470000000000009E-3</v>
      </c>
      <c r="L390">
        <v>306</v>
      </c>
      <c r="M390">
        <v>-36573</v>
      </c>
      <c r="N390">
        <v>2.523711</v>
      </c>
      <c r="O390">
        <v>174</v>
      </c>
      <c r="P390">
        <v>1.435052</v>
      </c>
      <c r="Q390" t="s">
        <v>43</v>
      </c>
      <c r="R390" t="s">
        <v>43</v>
      </c>
      <c r="S390" t="s">
        <v>43</v>
      </c>
    </row>
    <row r="391" spans="1:19">
      <c r="A391">
        <v>61</v>
      </c>
      <c r="B391">
        <v>12112</v>
      </c>
      <c r="C391">
        <v>759927.53</v>
      </c>
      <c r="D391">
        <v>11495</v>
      </c>
      <c r="E391">
        <v>825831.37</v>
      </c>
      <c r="F391">
        <v>71.842658999999998</v>
      </c>
      <c r="G391">
        <v>61.41</v>
      </c>
      <c r="H391">
        <v>10.432658999999999</v>
      </c>
      <c r="I391">
        <v>1.1698850000000001</v>
      </c>
      <c r="J391">
        <v>0</v>
      </c>
      <c r="K391">
        <v>0</v>
      </c>
      <c r="L391">
        <v>617</v>
      </c>
      <c r="M391">
        <v>-65903.839999999997</v>
      </c>
      <c r="N391">
        <v>5.0941219999999996</v>
      </c>
      <c r="O391">
        <v>134</v>
      </c>
      <c r="P391">
        <v>1.106341</v>
      </c>
      <c r="Q391" t="s">
        <v>43</v>
      </c>
      <c r="R391" t="s">
        <v>43</v>
      </c>
      <c r="S391" t="s">
        <v>43</v>
      </c>
    </row>
    <row r="392" spans="1:19">
      <c r="A392">
        <v>814</v>
      </c>
      <c r="B392">
        <v>12109</v>
      </c>
      <c r="C392">
        <v>402742.87</v>
      </c>
      <c r="D392">
        <v>11468</v>
      </c>
      <c r="E392">
        <v>472497.87</v>
      </c>
      <c r="F392">
        <v>41.201419000000001</v>
      </c>
      <c r="G392">
        <v>17.414999999999999</v>
      </c>
      <c r="H392">
        <v>23.786418999999999</v>
      </c>
      <c r="I392">
        <v>2.3658579999999998</v>
      </c>
      <c r="J392">
        <v>0</v>
      </c>
      <c r="K392">
        <v>0</v>
      </c>
      <c r="L392">
        <v>641</v>
      </c>
      <c r="M392">
        <v>-69755</v>
      </c>
      <c r="N392">
        <v>5.2935829999999999</v>
      </c>
      <c r="O392">
        <v>157</v>
      </c>
      <c r="P392">
        <v>1.296556</v>
      </c>
      <c r="Q392" t="s">
        <v>43</v>
      </c>
      <c r="R392" t="s">
        <v>43</v>
      </c>
      <c r="S392" t="s">
        <v>43</v>
      </c>
    </row>
    <row r="393" spans="1:19">
      <c r="A393">
        <v>989</v>
      </c>
      <c r="B393">
        <v>12069</v>
      </c>
      <c r="C393">
        <v>1538980.35</v>
      </c>
      <c r="D393">
        <v>11881</v>
      </c>
      <c r="E393">
        <v>1586783.41</v>
      </c>
      <c r="F393">
        <v>133.55638500000001</v>
      </c>
      <c r="G393">
        <v>48.81</v>
      </c>
      <c r="H393">
        <v>84.746385000000004</v>
      </c>
      <c r="I393">
        <v>2.7362500000000001</v>
      </c>
      <c r="J393">
        <v>0</v>
      </c>
      <c r="K393">
        <v>0</v>
      </c>
      <c r="L393">
        <v>188</v>
      </c>
      <c r="M393">
        <v>-47803.06</v>
      </c>
      <c r="N393">
        <v>1.5577099999999999</v>
      </c>
      <c r="O393">
        <v>137</v>
      </c>
      <c r="P393">
        <v>1.13514</v>
      </c>
      <c r="Q393" t="s">
        <v>43</v>
      </c>
      <c r="R393" t="s">
        <v>43</v>
      </c>
      <c r="S393" t="s">
        <v>43</v>
      </c>
    </row>
    <row r="394" spans="1:19">
      <c r="A394">
        <v>1228</v>
      </c>
      <c r="B394">
        <v>12064</v>
      </c>
      <c r="C394">
        <v>400302.39</v>
      </c>
      <c r="D394">
        <v>11685</v>
      </c>
      <c r="E394">
        <v>447730.39</v>
      </c>
      <c r="F394">
        <v>38.316679000000001</v>
      </c>
      <c r="G394">
        <v>30.17</v>
      </c>
      <c r="H394">
        <v>8.1466790000000007</v>
      </c>
      <c r="I394">
        <v>1.2700260000000001</v>
      </c>
      <c r="J394">
        <v>0</v>
      </c>
      <c r="K394">
        <v>0</v>
      </c>
      <c r="L394">
        <v>379</v>
      </c>
      <c r="M394">
        <v>-47428</v>
      </c>
      <c r="N394">
        <v>3.141578</v>
      </c>
      <c r="O394">
        <v>121</v>
      </c>
      <c r="P394">
        <v>1.0029840000000001</v>
      </c>
      <c r="Q394" t="s">
        <v>43</v>
      </c>
      <c r="R394" t="s">
        <v>43</v>
      </c>
      <c r="S394" t="s">
        <v>43</v>
      </c>
    </row>
    <row r="395" spans="1:19">
      <c r="A395">
        <v>534</v>
      </c>
      <c r="B395">
        <v>12032</v>
      </c>
      <c r="C395">
        <v>581291.06999999995</v>
      </c>
      <c r="D395">
        <v>11698</v>
      </c>
      <c r="E395">
        <v>623599.66</v>
      </c>
      <c r="F395">
        <v>53.308228999999997</v>
      </c>
      <c r="G395">
        <v>41.61</v>
      </c>
      <c r="H395">
        <v>11.698229</v>
      </c>
      <c r="I395">
        <v>1.2811399999999999</v>
      </c>
      <c r="J395">
        <v>1</v>
      </c>
      <c r="K395">
        <v>8.3110000000000007E-3</v>
      </c>
      <c r="L395">
        <v>333</v>
      </c>
      <c r="M395">
        <v>-42308.59</v>
      </c>
      <c r="N395">
        <v>2.76762</v>
      </c>
      <c r="O395">
        <v>145</v>
      </c>
      <c r="P395">
        <v>1.20512</v>
      </c>
      <c r="Q395" t="s">
        <v>43</v>
      </c>
      <c r="R395" t="s">
        <v>43</v>
      </c>
      <c r="S395" t="s">
        <v>43</v>
      </c>
    </row>
    <row r="396" spans="1:19">
      <c r="A396">
        <v>1456</v>
      </c>
      <c r="B396">
        <v>12011</v>
      </c>
      <c r="C396">
        <v>738557.48</v>
      </c>
      <c r="D396">
        <v>11822</v>
      </c>
      <c r="E396">
        <v>768044.72</v>
      </c>
      <c r="F396">
        <v>64.967410000000001</v>
      </c>
      <c r="G396">
        <v>51.89</v>
      </c>
      <c r="H396">
        <v>13.07741</v>
      </c>
      <c r="I396">
        <v>1.252022</v>
      </c>
      <c r="J396">
        <v>1</v>
      </c>
      <c r="K396">
        <v>8.3260000000000001E-3</v>
      </c>
      <c r="L396">
        <v>188</v>
      </c>
      <c r="M396">
        <v>-29487.24</v>
      </c>
      <c r="N396">
        <v>1.565232</v>
      </c>
      <c r="O396">
        <v>370</v>
      </c>
      <c r="P396">
        <v>3.0805099999999999</v>
      </c>
      <c r="Q396" t="s">
        <v>43</v>
      </c>
      <c r="R396" t="s">
        <v>43</v>
      </c>
      <c r="S396" t="s">
        <v>43</v>
      </c>
    </row>
    <row r="397" spans="1:19">
      <c r="A397">
        <v>1898</v>
      </c>
      <c r="B397">
        <v>12009</v>
      </c>
      <c r="C397">
        <v>523378.75</v>
      </c>
      <c r="D397">
        <v>11387</v>
      </c>
      <c r="E397">
        <v>592178.75</v>
      </c>
      <c r="F397">
        <v>52.004807999999997</v>
      </c>
      <c r="G397">
        <v>36.94</v>
      </c>
      <c r="H397">
        <v>15.064807999999999</v>
      </c>
      <c r="I397">
        <v>1.407818</v>
      </c>
      <c r="J397">
        <v>0</v>
      </c>
      <c r="K397">
        <v>0</v>
      </c>
      <c r="L397">
        <v>622</v>
      </c>
      <c r="M397">
        <v>-68800</v>
      </c>
      <c r="N397">
        <v>5.179449</v>
      </c>
      <c r="O397">
        <v>179</v>
      </c>
      <c r="P397">
        <v>1.4905489999999999</v>
      </c>
      <c r="Q397" t="s">
        <v>43</v>
      </c>
      <c r="R397" t="s">
        <v>43</v>
      </c>
      <c r="S397" t="s">
        <v>43</v>
      </c>
    </row>
    <row r="398" spans="1:19">
      <c r="A398">
        <v>256</v>
      </c>
      <c r="B398">
        <v>11994</v>
      </c>
      <c r="C398">
        <v>437107.83</v>
      </c>
      <c r="D398">
        <v>11550</v>
      </c>
      <c r="E398">
        <v>480904.83</v>
      </c>
      <c r="F398">
        <v>41.636781999999997</v>
      </c>
      <c r="G398">
        <v>23.37</v>
      </c>
      <c r="H398">
        <v>18.266781999999999</v>
      </c>
      <c r="I398">
        <v>1.7816339999999999</v>
      </c>
      <c r="J398">
        <v>103</v>
      </c>
      <c r="K398">
        <v>0.85876300000000005</v>
      </c>
      <c r="L398">
        <v>341</v>
      </c>
      <c r="M398">
        <v>-43797</v>
      </c>
      <c r="N398">
        <v>2.8430879999999998</v>
      </c>
      <c r="O398">
        <v>179</v>
      </c>
      <c r="P398">
        <v>1.492413</v>
      </c>
      <c r="Q398" t="s">
        <v>43</v>
      </c>
      <c r="R398" t="s">
        <v>43</v>
      </c>
      <c r="S398" t="s">
        <v>43</v>
      </c>
    </row>
    <row r="399" spans="1:19">
      <c r="A399">
        <v>613</v>
      </c>
      <c r="B399">
        <v>11965</v>
      </c>
      <c r="C399">
        <v>390324.01</v>
      </c>
      <c r="D399">
        <v>11339</v>
      </c>
      <c r="E399">
        <v>458454.01</v>
      </c>
      <c r="F399">
        <v>40.431609000000002</v>
      </c>
      <c r="G399">
        <v>12.67</v>
      </c>
      <c r="H399">
        <v>27.761609</v>
      </c>
      <c r="I399">
        <v>3.1911290000000001</v>
      </c>
      <c r="J399">
        <v>0</v>
      </c>
      <c r="K399">
        <v>0</v>
      </c>
      <c r="L399">
        <v>626</v>
      </c>
      <c r="M399">
        <v>-68130</v>
      </c>
      <c r="N399">
        <v>5.2319259999999996</v>
      </c>
      <c r="O399">
        <v>155</v>
      </c>
      <c r="P399">
        <v>1.295445</v>
      </c>
      <c r="Q399" t="s">
        <v>43</v>
      </c>
      <c r="R399" t="s">
        <v>43</v>
      </c>
      <c r="S399" t="s">
        <v>43</v>
      </c>
    </row>
    <row r="400" spans="1:19">
      <c r="A400">
        <v>1977</v>
      </c>
      <c r="B400">
        <v>11948</v>
      </c>
      <c r="C400">
        <v>324703.61</v>
      </c>
      <c r="D400">
        <v>11752</v>
      </c>
      <c r="E400">
        <v>355347.61</v>
      </c>
      <c r="F400">
        <v>30.237203000000001</v>
      </c>
      <c r="G400">
        <v>0.55000000000000004</v>
      </c>
      <c r="H400">
        <v>29.687203</v>
      </c>
      <c r="I400">
        <v>54.976733000000003</v>
      </c>
      <c r="J400">
        <v>0</v>
      </c>
      <c r="K400">
        <v>0</v>
      </c>
      <c r="L400">
        <v>196</v>
      </c>
      <c r="M400">
        <v>-30644</v>
      </c>
      <c r="N400">
        <v>1.640442</v>
      </c>
      <c r="O400">
        <v>190</v>
      </c>
      <c r="P400">
        <v>1.5902240000000001</v>
      </c>
      <c r="Q400" t="s">
        <v>43</v>
      </c>
      <c r="R400" t="s">
        <v>43</v>
      </c>
      <c r="S400" t="s">
        <v>42</v>
      </c>
    </row>
    <row r="401" spans="1:19">
      <c r="A401">
        <v>1214</v>
      </c>
      <c r="B401">
        <v>11916</v>
      </c>
      <c r="C401">
        <v>568705.61</v>
      </c>
      <c r="D401">
        <v>11293</v>
      </c>
      <c r="E401">
        <v>627966.61</v>
      </c>
      <c r="F401">
        <v>55.606712999999999</v>
      </c>
      <c r="G401">
        <v>26.39</v>
      </c>
      <c r="H401">
        <v>29.216712999999999</v>
      </c>
      <c r="I401">
        <v>2.107113</v>
      </c>
      <c r="J401">
        <v>0</v>
      </c>
      <c r="K401">
        <v>0</v>
      </c>
      <c r="L401">
        <v>623</v>
      </c>
      <c r="M401">
        <v>-59261</v>
      </c>
      <c r="N401">
        <v>5.2282650000000004</v>
      </c>
      <c r="O401">
        <v>118</v>
      </c>
      <c r="P401">
        <v>0.99026499999999995</v>
      </c>
      <c r="Q401" t="s">
        <v>43</v>
      </c>
      <c r="R401" t="s">
        <v>43</v>
      </c>
      <c r="S401" t="s">
        <v>43</v>
      </c>
    </row>
    <row r="402" spans="1:19">
      <c r="A402">
        <v>68</v>
      </c>
      <c r="B402">
        <v>11902</v>
      </c>
      <c r="C402">
        <v>690373.45</v>
      </c>
      <c r="D402">
        <v>11848</v>
      </c>
      <c r="E402">
        <v>705157.45</v>
      </c>
      <c r="F402">
        <v>59.517003000000003</v>
      </c>
      <c r="G402">
        <v>60</v>
      </c>
      <c r="H402">
        <v>-0.48299700000000001</v>
      </c>
      <c r="I402">
        <v>0.99195</v>
      </c>
      <c r="J402">
        <v>1</v>
      </c>
      <c r="K402">
        <v>8.4019999999999997E-3</v>
      </c>
      <c r="L402">
        <v>53</v>
      </c>
      <c r="M402">
        <v>-14784</v>
      </c>
      <c r="N402">
        <v>0.445303</v>
      </c>
      <c r="O402">
        <v>240</v>
      </c>
      <c r="P402">
        <v>2.0164680000000001</v>
      </c>
      <c r="Q402" t="s">
        <v>43</v>
      </c>
      <c r="R402" t="s">
        <v>43</v>
      </c>
      <c r="S402" t="s">
        <v>43</v>
      </c>
    </row>
    <row r="403" spans="1:19">
      <c r="A403">
        <v>1857</v>
      </c>
      <c r="B403">
        <v>11901</v>
      </c>
      <c r="C403">
        <v>718446.24</v>
      </c>
      <c r="D403">
        <v>11759</v>
      </c>
      <c r="E403">
        <v>753750.24</v>
      </c>
      <c r="F403">
        <v>64.099858999999995</v>
      </c>
      <c r="G403">
        <v>28.4</v>
      </c>
      <c r="H403">
        <v>35.699858999999996</v>
      </c>
      <c r="I403">
        <v>2.257037</v>
      </c>
      <c r="J403">
        <v>0</v>
      </c>
      <c r="K403">
        <v>0</v>
      </c>
      <c r="L403">
        <v>142</v>
      </c>
      <c r="M403">
        <v>-35304</v>
      </c>
      <c r="N403">
        <v>1.1931769999999999</v>
      </c>
      <c r="O403">
        <v>120</v>
      </c>
      <c r="P403">
        <v>1.008319</v>
      </c>
      <c r="Q403" t="s">
        <v>43</v>
      </c>
      <c r="R403" t="s">
        <v>43</v>
      </c>
      <c r="S403" t="s">
        <v>43</v>
      </c>
    </row>
    <row r="404" spans="1:19">
      <c r="A404">
        <v>1812</v>
      </c>
      <c r="B404">
        <v>11889</v>
      </c>
      <c r="C404">
        <v>946061.08</v>
      </c>
      <c r="D404">
        <v>11233</v>
      </c>
      <c r="E404">
        <v>1023160.08</v>
      </c>
      <c r="F404">
        <v>91.085203000000007</v>
      </c>
      <c r="G404">
        <v>77.37</v>
      </c>
      <c r="H404">
        <v>13.715203000000001</v>
      </c>
      <c r="I404">
        <v>1.177268</v>
      </c>
      <c r="J404">
        <v>0</v>
      </c>
      <c r="K404">
        <v>0</v>
      </c>
      <c r="L404">
        <v>656</v>
      </c>
      <c r="M404">
        <v>-77099</v>
      </c>
      <c r="N404">
        <v>5.5177050000000003</v>
      </c>
      <c r="O404">
        <v>196</v>
      </c>
      <c r="P404">
        <v>1.6485829999999999</v>
      </c>
      <c r="Q404" t="s">
        <v>43</v>
      </c>
      <c r="R404" t="s">
        <v>43</v>
      </c>
      <c r="S404" t="s">
        <v>43</v>
      </c>
    </row>
    <row r="405" spans="1:19">
      <c r="A405">
        <v>350</v>
      </c>
      <c r="B405">
        <v>11879</v>
      </c>
      <c r="C405">
        <v>623401.80000000005</v>
      </c>
      <c r="D405">
        <v>11278</v>
      </c>
      <c r="E405">
        <v>686974.8</v>
      </c>
      <c r="F405">
        <v>60.912821000000001</v>
      </c>
      <c r="G405">
        <v>43.575000000000003</v>
      </c>
      <c r="H405">
        <v>17.337821000000002</v>
      </c>
      <c r="I405">
        <v>1.397885</v>
      </c>
      <c r="J405">
        <v>0</v>
      </c>
      <c r="K405">
        <v>0</v>
      </c>
      <c r="L405">
        <v>601</v>
      </c>
      <c r="M405">
        <v>-63573</v>
      </c>
      <c r="N405">
        <v>5.059348</v>
      </c>
      <c r="O405">
        <v>175</v>
      </c>
      <c r="P405">
        <v>1.4731879999999999</v>
      </c>
      <c r="Q405" t="s">
        <v>43</v>
      </c>
      <c r="R405" t="s">
        <v>43</v>
      </c>
      <c r="S405" t="s">
        <v>43</v>
      </c>
    </row>
    <row r="406" spans="1:19">
      <c r="A406">
        <v>92</v>
      </c>
      <c r="B406">
        <v>11876</v>
      </c>
      <c r="C406">
        <v>349144.15</v>
      </c>
      <c r="D406">
        <v>11553</v>
      </c>
      <c r="E406">
        <v>386327.24</v>
      </c>
      <c r="F406">
        <v>33.43956</v>
      </c>
      <c r="G406">
        <v>14.03</v>
      </c>
      <c r="H406">
        <v>19.409559999999999</v>
      </c>
      <c r="I406">
        <v>2.3834330000000001</v>
      </c>
      <c r="J406">
        <v>0</v>
      </c>
      <c r="K406">
        <v>0</v>
      </c>
      <c r="L406">
        <v>323</v>
      </c>
      <c r="M406">
        <v>-37183.089999999997</v>
      </c>
      <c r="N406">
        <v>2.7197710000000002</v>
      </c>
      <c r="O406">
        <v>143</v>
      </c>
      <c r="P406">
        <v>1.2041090000000001</v>
      </c>
      <c r="Q406" t="s">
        <v>43</v>
      </c>
      <c r="R406" t="s">
        <v>43</v>
      </c>
      <c r="S406" t="s">
        <v>43</v>
      </c>
    </row>
    <row r="407" spans="1:19">
      <c r="A407">
        <v>1642</v>
      </c>
      <c r="B407">
        <v>11874</v>
      </c>
      <c r="C407">
        <v>342734.79</v>
      </c>
      <c r="D407">
        <v>11578</v>
      </c>
      <c r="E407">
        <v>374834.79</v>
      </c>
      <c r="F407">
        <v>32.374744</v>
      </c>
      <c r="G407">
        <v>8.2449999999999992</v>
      </c>
      <c r="H407">
        <v>24.129743999999999</v>
      </c>
      <c r="I407">
        <v>3.9265910000000002</v>
      </c>
      <c r="J407">
        <v>0</v>
      </c>
      <c r="K407">
        <v>0</v>
      </c>
      <c r="L407">
        <v>296</v>
      </c>
      <c r="M407">
        <v>-32100</v>
      </c>
      <c r="N407">
        <v>2.492842</v>
      </c>
      <c r="O407">
        <v>93</v>
      </c>
      <c r="P407">
        <v>0.78322400000000003</v>
      </c>
      <c r="Q407" t="s">
        <v>43</v>
      </c>
      <c r="R407" t="s">
        <v>43</v>
      </c>
      <c r="S407" t="s">
        <v>44</v>
      </c>
    </row>
    <row r="408" spans="1:19">
      <c r="A408">
        <v>1995</v>
      </c>
      <c r="B408">
        <v>11867</v>
      </c>
      <c r="C408">
        <v>416625.38</v>
      </c>
      <c r="D408">
        <v>11324</v>
      </c>
      <c r="E408">
        <v>469576.38</v>
      </c>
      <c r="F408">
        <v>41.467359999999999</v>
      </c>
      <c r="G408">
        <v>27.68</v>
      </c>
      <c r="H408">
        <v>13.78736</v>
      </c>
      <c r="I408">
        <v>1.4980979999999999</v>
      </c>
      <c r="J408">
        <v>0</v>
      </c>
      <c r="K408">
        <v>0</v>
      </c>
      <c r="L408">
        <v>543</v>
      </c>
      <c r="M408">
        <v>-52951</v>
      </c>
      <c r="N408">
        <v>4.5757139999999996</v>
      </c>
      <c r="O408">
        <v>129</v>
      </c>
      <c r="P408">
        <v>1.087048</v>
      </c>
      <c r="Q408" t="s">
        <v>43</v>
      </c>
      <c r="R408" t="s">
        <v>43</v>
      </c>
      <c r="S408" t="s">
        <v>43</v>
      </c>
    </row>
    <row r="409" spans="1:19">
      <c r="A409">
        <v>790</v>
      </c>
      <c r="B409">
        <v>11863</v>
      </c>
      <c r="C409">
        <v>403021.32</v>
      </c>
      <c r="D409">
        <v>11555</v>
      </c>
      <c r="E409">
        <v>438634.32</v>
      </c>
      <c r="F409">
        <v>37.960563999999998</v>
      </c>
      <c r="G409">
        <v>24.87</v>
      </c>
      <c r="H409">
        <v>13.090564000000001</v>
      </c>
      <c r="I409">
        <v>1.5263599999999999</v>
      </c>
      <c r="J409">
        <v>0</v>
      </c>
      <c r="K409">
        <v>0</v>
      </c>
      <c r="L409">
        <v>308</v>
      </c>
      <c r="M409">
        <v>-35613</v>
      </c>
      <c r="N409">
        <v>2.5963080000000001</v>
      </c>
      <c r="O409">
        <v>167</v>
      </c>
      <c r="P409">
        <v>1.4077379999999999</v>
      </c>
      <c r="Q409" t="s">
        <v>43</v>
      </c>
      <c r="R409" t="s">
        <v>43</v>
      </c>
      <c r="S409" t="s">
        <v>43</v>
      </c>
    </row>
    <row r="410" spans="1:19">
      <c r="A410">
        <v>1634</v>
      </c>
      <c r="B410">
        <v>11853</v>
      </c>
      <c r="C410">
        <v>188547.42</v>
      </c>
      <c r="D410">
        <v>11786</v>
      </c>
      <c r="E410">
        <v>198019.42</v>
      </c>
      <c r="F410">
        <v>16.80124</v>
      </c>
      <c r="G410">
        <v>3.41</v>
      </c>
      <c r="H410">
        <v>13.39124</v>
      </c>
      <c r="I410">
        <v>4.9270500000000004</v>
      </c>
      <c r="J410">
        <v>0</v>
      </c>
      <c r="K410">
        <v>0</v>
      </c>
      <c r="L410">
        <v>67</v>
      </c>
      <c r="M410">
        <v>-9472</v>
      </c>
      <c r="N410">
        <v>0.56525800000000004</v>
      </c>
      <c r="O410">
        <v>129</v>
      </c>
      <c r="P410">
        <v>1.0883320000000001</v>
      </c>
      <c r="Q410" t="s">
        <v>43</v>
      </c>
      <c r="R410" t="s">
        <v>43</v>
      </c>
      <c r="S410" t="s">
        <v>44</v>
      </c>
    </row>
    <row r="411" spans="1:19">
      <c r="A411">
        <v>865</v>
      </c>
      <c r="B411">
        <v>11837</v>
      </c>
      <c r="C411">
        <v>750408.96</v>
      </c>
      <c r="D411">
        <v>11575</v>
      </c>
      <c r="E411">
        <v>779471.96</v>
      </c>
      <c r="F411">
        <v>67.340990000000005</v>
      </c>
      <c r="G411">
        <v>53</v>
      </c>
      <c r="H411">
        <v>14.34099</v>
      </c>
      <c r="I411">
        <v>1.2705850000000001</v>
      </c>
      <c r="J411">
        <v>0</v>
      </c>
      <c r="K411">
        <v>0</v>
      </c>
      <c r="L411">
        <v>262</v>
      </c>
      <c r="M411">
        <v>-29063</v>
      </c>
      <c r="N411">
        <v>2.2133989999999999</v>
      </c>
      <c r="O411">
        <v>180</v>
      </c>
      <c r="P411">
        <v>1.520656</v>
      </c>
      <c r="Q411" t="s">
        <v>43</v>
      </c>
      <c r="R411" t="s">
        <v>43</v>
      </c>
      <c r="S411" t="s">
        <v>43</v>
      </c>
    </row>
    <row r="412" spans="1:19">
      <c r="A412">
        <v>1078</v>
      </c>
      <c r="B412">
        <v>11812</v>
      </c>
      <c r="C412">
        <v>660153.92000000004</v>
      </c>
      <c r="D412">
        <v>11210</v>
      </c>
      <c r="E412">
        <v>722235.14</v>
      </c>
      <c r="F412">
        <v>64.427756000000002</v>
      </c>
      <c r="G412">
        <v>44.89</v>
      </c>
      <c r="H412">
        <v>19.537756000000002</v>
      </c>
      <c r="I412">
        <v>1.435236</v>
      </c>
      <c r="J412">
        <v>0</v>
      </c>
      <c r="K412">
        <v>0</v>
      </c>
      <c r="L412">
        <v>602</v>
      </c>
      <c r="M412">
        <v>-62081.22</v>
      </c>
      <c r="N412">
        <v>5.0965119999999997</v>
      </c>
      <c r="O412">
        <v>136</v>
      </c>
      <c r="P412">
        <v>1.1513709999999999</v>
      </c>
      <c r="Q412" t="s">
        <v>43</v>
      </c>
      <c r="R412" t="s">
        <v>43</v>
      </c>
      <c r="S412" t="s">
        <v>43</v>
      </c>
    </row>
    <row r="413" spans="1:19">
      <c r="A413">
        <v>1258</v>
      </c>
      <c r="B413">
        <v>11803</v>
      </c>
      <c r="C413">
        <v>388913.77</v>
      </c>
      <c r="D413">
        <v>11432</v>
      </c>
      <c r="E413">
        <v>434133.77</v>
      </c>
      <c r="F413">
        <v>37.975312000000002</v>
      </c>
      <c r="G413">
        <v>16.425000000000001</v>
      </c>
      <c r="H413">
        <v>21.550312000000002</v>
      </c>
      <c r="I413">
        <v>2.3120430000000001</v>
      </c>
      <c r="J413">
        <v>0</v>
      </c>
      <c r="K413">
        <v>0</v>
      </c>
      <c r="L413">
        <v>371</v>
      </c>
      <c r="M413">
        <v>-45220</v>
      </c>
      <c r="N413">
        <v>3.1432690000000001</v>
      </c>
      <c r="O413">
        <v>133</v>
      </c>
      <c r="P413">
        <v>1.1268320000000001</v>
      </c>
      <c r="Q413" t="s">
        <v>43</v>
      </c>
      <c r="R413" t="s">
        <v>43</v>
      </c>
      <c r="S413" t="s">
        <v>43</v>
      </c>
    </row>
    <row r="414" spans="1:19">
      <c r="A414">
        <v>241</v>
      </c>
      <c r="B414">
        <v>11803</v>
      </c>
      <c r="C414">
        <v>417297.12</v>
      </c>
      <c r="D414">
        <v>11288</v>
      </c>
      <c r="E414">
        <v>467281.12</v>
      </c>
      <c r="F414">
        <v>41.396272000000003</v>
      </c>
      <c r="G414">
        <v>40.545000000000002</v>
      </c>
      <c r="H414">
        <v>0.85127200000000003</v>
      </c>
      <c r="I414">
        <v>1.020996</v>
      </c>
      <c r="J414">
        <v>0</v>
      </c>
      <c r="K414">
        <v>0</v>
      </c>
      <c r="L414">
        <v>515</v>
      </c>
      <c r="M414">
        <v>-49984</v>
      </c>
      <c r="N414">
        <v>4.3632970000000002</v>
      </c>
      <c r="O414">
        <v>313</v>
      </c>
      <c r="P414">
        <v>2.6518679999999999</v>
      </c>
      <c r="Q414" t="s">
        <v>43</v>
      </c>
      <c r="R414" t="s">
        <v>43</v>
      </c>
      <c r="S414" t="s">
        <v>43</v>
      </c>
    </row>
    <row r="415" spans="1:19">
      <c r="A415">
        <v>261</v>
      </c>
      <c r="B415">
        <v>11799</v>
      </c>
      <c r="C415">
        <v>655100.21</v>
      </c>
      <c r="D415">
        <v>11187</v>
      </c>
      <c r="E415">
        <v>718871.21</v>
      </c>
      <c r="F415">
        <v>64.259516000000005</v>
      </c>
      <c r="G415">
        <v>60</v>
      </c>
      <c r="H415">
        <v>4.2595159999999996</v>
      </c>
      <c r="I415">
        <v>1.0709919999999999</v>
      </c>
      <c r="J415">
        <v>3</v>
      </c>
      <c r="K415">
        <v>2.5426000000000001E-2</v>
      </c>
      <c r="L415">
        <v>609</v>
      </c>
      <c r="M415">
        <v>-63771</v>
      </c>
      <c r="N415">
        <v>5.161454</v>
      </c>
      <c r="O415">
        <v>148</v>
      </c>
      <c r="P415">
        <v>1.2543439999999999</v>
      </c>
      <c r="Q415" t="s">
        <v>43</v>
      </c>
      <c r="R415" t="s">
        <v>43</v>
      </c>
      <c r="S415" t="s">
        <v>43</v>
      </c>
    </row>
    <row r="416" spans="1:19">
      <c r="A416">
        <v>1393</v>
      </c>
      <c r="B416">
        <v>11773</v>
      </c>
      <c r="C416">
        <v>416424.43</v>
      </c>
      <c r="D416">
        <v>11155</v>
      </c>
      <c r="E416">
        <v>480072.43</v>
      </c>
      <c r="F416">
        <v>43.036524</v>
      </c>
      <c r="G416">
        <v>33.49</v>
      </c>
      <c r="H416">
        <v>9.5465239999999998</v>
      </c>
      <c r="I416">
        <v>1.285056</v>
      </c>
      <c r="J416">
        <v>0</v>
      </c>
      <c r="K416">
        <v>0</v>
      </c>
      <c r="L416">
        <v>618</v>
      </c>
      <c r="M416">
        <v>-63648</v>
      </c>
      <c r="N416">
        <v>5.2492989999999997</v>
      </c>
      <c r="O416">
        <v>176</v>
      </c>
      <c r="P416">
        <v>1.4949460000000001</v>
      </c>
      <c r="Q416" t="s">
        <v>43</v>
      </c>
      <c r="R416" t="s">
        <v>43</v>
      </c>
      <c r="S416" t="s">
        <v>43</v>
      </c>
    </row>
    <row r="417" spans="1:19">
      <c r="A417">
        <v>1783</v>
      </c>
      <c r="B417">
        <v>11773</v>
      </c>
      <c r="C417">
        <v>283807.28000000003</v>
      </c>
      <c r="D417">
        <v>11191</v>
      </c>
      <c r="E417">
        <v>339754.28</v>
      </c>
      <c r="F417">
        <v>30.3596</v>
      </c>
      <c r="G417">
        <v>9.07</v>
      </c>
      <c r="H417">
        <v>21.2896</v>
      </c>
      <c r="I417">
        <v>3.3472550000000001</v>
      </c>
      <c r="J417">
        <v>0</v>
      </c>
      <c r="K417">
        <v>0</v>
      </c>
      <c r="L417">
        <v>582</v>
      </c>
      <c r="M417">
        <v>-55947</v>
      </c>
      <c r="N417">
        <v>4.9435149999999997</v>
      </c>
      <c r="O417">
        <v>167</v>
      </c>
      <c r="P417">
        <v>1.4185000000000001</v>
      </c>
      <c r="Q417" t="s">
        <v>43</v>
      </c>
      <c r="R417" t="s">
        <v>43</v>
      </c>
      <c r="S417" t="s">
        <v>43</v>
      </c>
    </row>
    <row r="418" spans="1:19">
      <c r="A418">
        <v>561</v>
      </c>
      <c r="B418">
        <v>11762</v>
      </c>
      <c r="C418">
        <v>315856.03000000003</v>
      </c>
      <c r="D418">
        <v>11213</v>
      </c>
      <c r="E418">
        <v>369114.03</v>
      </c>
      <c r="F418">
        <v>32.918401000000003</v>
      </c>
      <c r="G418">
        <v>18.350000000000001</v>
      </c>
      <c r="H418">
        <v>14.568401</v>
      </c>
      <c r="I418">
        <v>1.7939179999999999</v>
      </c>
      <c r="J418">
        <v>0</v>
      </c>
      <c r="K418">
        <v>0</v>
      </c>
      <c r="L418">
        <v>549</v>
      </c>
      <c r="M418">
        <v>-53258</v>
      </c>
      <c r="N418">
        <v>4.6675740000000001</v>
      </c>
      <c r="O418">
        <v>156</v>
      </c>
      <c r="P418">
        <v>1.3263050000000001</v>
      </c>
      <c r="Q418" t="s">
        <v>43</v>
      </c>
      <c r="R418" t="s">
        <v>43</v>
      </c>
      <c r="S418" t="s">
        <v>43</v>
      </c>
    </row>
    <row r="419" spans="1:19">
      <c r="A419">
        <v>1511</v>
      </c>
      <c r="B419">
        <v>11743</v>
      </c>
      <c r="C419">
        <v>433799.04</v>
      </c>
      <c r="D419">
        <v>11448</v>
      </c>
      <c r="E419">
        <v>468140.04</v>
      </c>
      <c r="F419">
        <v>40.892735999999999</v>
      </c>
      <c r="G419">
        <v>28.44</v>
      </c>
      <c r="H419">
        <v>12.452736</v>
      </c>
      <c r="I419">
        <v>1.4378599999999999</v>
      </c>
      <c r="J419">
        <v>0</v>
      </c>
      <c r="K419">
        <v>0</v>
      </c>
      <c r="L419">
        <v>295</v>
      </c>
      <c r="M419">
        <v>-34341</v>
      </c>
      <c r="N419">
        <v>2.5121349999999998</v>
      </c>
      <c r="O419">
        <v>133</v>
      </c>
      <c r="P419">
        <v>1.13259</v>
      </c>
      <c r="Q419" t="s">
        <v>43</v>
      </c>
      <c r="R419" t="s">
        <v>43</v>
      </c>
      <c r="S419" t="s">
        <v>43</v>
      </c>
    </row>
    <row r="420" spans="1:19">
      <c r="A420">
        <v>1227</v>
      </c>
      <c r="B420">
        <v>11734</v>
      </c>
      <c r="C420">
        <v>416809.73</v>
      </c>
      <c r="D420">
        <v>11550</v>
      </c>
      <c r="E420">
        <v>446928.73</v>
      </c>
      <c r="F420">
        <v>38.695127999999997</v>
      </c>
      <c r="G420">
        <v>10.99</v>
      </c>
      <c r="H420">
        <v>27.705127999999998</v>
      </c>
      <c r="I420">
        <v>3.52094</v>
      </c>
      <c r="J420">
        <v>0</v>
      </c>
      <c r="K420">
        <v>0</v>
      </c>
      <c r="L420">
        <v>184</v>
      </c>
      <c r="M420">
        <v>-30119</v>
      </c>
      <c r="N420">
        <v>1.568093</v>
      </c>
      <c r="O420">
        <v>100</v>
      </c>
      <c r="P420">
        <v>0.85222399999999998</v>
      </c>
      <c r="Q420" t="s">
        <v>43</v>
      </c>
      <c r="R420" t="s">
        <v>43</v>
      </c>
      <c r="S420" t="s">
        <v>43</v>
      </c>
    </row>
    <row r="421" spans="1:19">
      <c r="A421">
        <v>185</v>
      </c>
      <c r="B421">
        <v>11721</v>
      </c>
      <c r="C421">
        <v>349493.57</v>
      </c>
      <c r="D421">
        <v>11528</v>
      </c>
      <c r="E421">
        <v>374099.57</v>
      </c>
      <c r="F421">
        <v>32.451385000000002</v>
      </c>
      <c r="G421">
        <v>3.64</v>
      </c>
      <c r="H421">
        <v>28.811385000000001</v>
      </c>
      <c r="I421">
        <v>8.9152159999999991</v>
      </c>
      <c r="J421">
        <v>0</v>
      </c>
      <c r="K421">
        <v>0</v>
      </c>
      <c r="L421">
        <v>193</v>
      </c>
      <c r="M421">
        <v>-24606</v>
      </c>
      <c r="N421">
        <v>1.646617</v>
      </c>
      <c r="O421">
        <v>99</v>
      </c>
      <c r="P421">
        <v>0.844638</v>
      </c>
      <c r="Q421" t="s">
        <v>43</v>
      </c>
      <c r="R421" t="s">
        <v>43</v>
      </c>
      <c r="S421" t="s">
        <v>42</v>
      </c>
    </row>
    <row r="422" spans="1:19">
      <c r="A422">
        <v>1084</v>
      </c>
      <c r="B422">
        <v>11705</v>
      </c>
      <c r="C422">
        <v>511166.58</v>
      </c>
      <c r="D422">
        <v>11363</v>
      </c>
      <c r="E422">
        <v>556090.57999999996</v>
      </c>
      <c r="F422">
        <v>48.938712000000002</v>
      </c>
      <c r="G422">
        <v>17.04</v>
      </c>
      <c r="H422">
        <v>31.898712</v>
      </c>
      <c r="I422">
        <v>2.8719899999999998</v>
      </c>
      <c r="J422">
        <v>0</v>
      </c>
      <c r="K422">
        <v>0</v>
      </c>
      <c r="L422">
        <v>342</v>
      </c>
      <c r="M422">
        <v>-44924</v>
      </c>
      <c r="N422">
        <v>2.9218280000000001</v>
      </c>
      <c r="O422">
        <v>117</v>
      </c>
      <c r="P422">
        <v>0.99957300000000004</v>
      </c>
      <c r="Q422" t="s">
        <v>43</v>
      </c>
      <c r="R422" t="s">
        <v>43</v>
      </c>
      <c r="S422" t="s">
        <v>43</v>
      </c>
    </row>
    <row r="423" spans="1:19">
      <c r="A423">
        <v>643</v>
      </c>
      <c r="B423">
        <v>11701</v>
      </c>
      <c r="C423">
        <v>315902.28000000003</v>
      </c>
      <c r="D423">
        <v>11414</v>
      </c>
      <c r="E423">
        <v>347655.88</v>
      </c>
      <c r="F423">
        <v>30.458724</v>
      </c>
      <c r="G423">
        <v>19.635000000000002</v>
      </c>
      <c r="H423">
        <v>10.823724</v>
      </c>
      <c r="I423">
        <v>1.5512459999999999</v>
      </c>
      <c r="J423">
        <v>0</v>
      </c>
      <c r="K423">
        <v>0</v>
      </c>
      <c r="L423">
        <v>287</v>
      </c>
      <c r="M423">
        <v>-31753.599999999999</v>
      </c>
      <c r="N423">
        <v>2.452782</v>
      </c>
      <c r="O423">
        <v>113</v>
      </c>
      <c r="P423">
        <v>0.96572899999999995</v>
      </c>
      <c r="Q423" t="s">
        <v>43</v>
      </c>
      <c r="R423" t="s">
        <v>43</v>
      </c>
      <c r="S423" t="s">
        <v>43</v>
      </c>
    </row>
    <row r="424" spans="1:19">
      <c r="A424">
        <v>1519</v>
      </c>
      <c r="B424">
        <v>11698</v>
      </c>
      <c r="C424">
        <v>320628.46999999997</v>
      </c>
      <c r="D424">
        <v>11525</v>
      </c>
      <c r="E424">
        <v>346220.47</v>
      </c>
      <c r="F424">
        <v>30.040821999999999</v>
      </c>
      <c r="G424">
        <v>8.8800000000000008</v>
      </c>
      <c r="H424">
        <v>21.160822</v>
      </c>
      <c r="I424">
        <v>3.3829750000000001</v>
      </c>
      <c r="J424">
        <v>0</v>
      </c>
      <c r="K424">
        <v>0</v>
      </c>
      <c r="L424">
        <v>173</v>
      </c>
      <c r="M424">
        <v>-25592</v>
      </c>
      <c r="N424">
        <v>1.478885</v>
      </c>
      <c r="O424">
        <v>151</v>
      </c>
      <c r="P424">
        <v>1.2908189999999999</v>
      </c>
      <c r="Q424" t="s">
        <v>43</v>
      </c>
      <c r="R424" t="s">
        <v>43</v>
      </c>
      <c r="S424" t="s">
        <v>43</v>
      </c>
    </row>
    <row r="425" spans="1:19">
      <c r="A425">
        <v>1976</v>
      </c>
      <c r="B425">
        <v>11697</v>
      </c>
      <c r="C425">
        <v>769058.37</v>
      </c>
      <c r="D425">
        <v>11326</v>
      </c>
      <c r="E425">
        <v>819952.37</v>
      </c>
      <c r="F425">
        <v>72.395583000000002</v>
      </c>
      <c r="G425">
        <v>48.685000000000002</v>
      </c>
      <c r="H425">
        <v>23.710583</v>
      </c>
      <c r="I425">
        <v>1.48702</v>
      </c>
      <c r="J425">
        <v>0</v>
      </c>
      <c r="K425">
        <v>0</v>
      </c>
      <c r="L425">
        <v>371</v>
      </c>
      <c r="M425">
        <v>-50894</v>
      </c>
      <c r="N425">
        <v>3.1717529999999998</v>
      </c>
      <c r="O425">
        <v>171</v>
      </c>
      <c r="P425">
        <v>1.461913</v>
      </c>
      <c r="Q425" t="s">
        <v>43</v>
      </c>
      <c r="R425" t="s">
        <v>43</v>
      </c>
      <c r="S425" t="s">
        <v>43</v>
      </c>
    </row>
    <row r="426" spans="1:19">
      <c r="A426">
        <v>1585</v>
      </c>
      <c r="B426">
        <v>11691</v>
      </c>
      <c r="C426">
        <v>415692.13</v>
      </c>
      <c r="D426">
        <v>11289</v>
      </c>
      <c r="E426">
        <v>455384.13</v>
      </c>
      <c r="F426">
        <v>40.338748000000002</v>
      </c>
      <c r="G426">
        <v>36.33</v>
      </c>
      <c r="H426">
        <v>4.0087479999999998</v>
      </c>
      <c r="I426">
        <v>1.1103430000000001</v>
      </c>
      <c r="J426">
        <v>0</v>
      </c>
      <c r="K426">
        <v>0</v>
      </c>
      <c r="L426">
        <v>402</v>
      </c>
      <c r="M426">
        <v>-39692</v>
      </c>
      <c r="N426">
        <v>3.438542</v>
      </c>
      <c r="O426">
        <v>176</v>
      </c>
      <c r="P426">
        <v>1.5054320000000001</v>
      </c>
      <c r="Q426" t="s">
        <v>43</v>
      </c>
      <c r="R426" t="s">
        <v>43</v>
      </c>
      <c r="S426" t="s">
        <v>43</v>
      </c>
    </row>
    <row r="427" spans="1:19">
      <c r="A427">
        <v>696</v>
      </c>
      <c r="B427">
        <v>11686</v>
      </c>
      <c r="C427">
        <v>836710.25</v>
      </c>
      <c r="D427">
        <v>11438</v>
      </c>
      <c r="E427">
        <v>883804.25</v>
      </c>
      <c r="F427">
        <v>77.269125000000003</v>
      </c>
      <c r="G427">
        <v>44.67</v>
      </c>
      <c r="H427">
        <v>32.599125000000001</v>
      </c>
      <c r="I427">
        <v>1.7297769999999999</v>
      </c>
      <c r="J427">
        <v>0</v>
      </c>
      <c r="K427">
        <v>0</v>
      </c>
      <c r="L427">
        <v>248</v>
      </c>
      <c r="M427">
        <v>-47094</v>
      </c>
      <c r="N427">
        <v>2.122198</v>
      </c>
      <c r="O427">
        <v>141</v>
      </c>
      <c r="P427">
        <v>1.206572</v>
      </c>
      <c r="Q427" t="s">
        <v>43</v>
      </c>
      <c r="R427" t="s">
        <v>43</v>
      </c>
      <c r="S427" t="s">
        <v>43</v>
      </c>
    </row>
    <row r="428" spans="1:19">
      <c r="A428">
        <v>614</v>
      </c>
      <c r="B428">
        <v>11666</v>
      </c>
      <c r="C428">
        <v>273724.77</v>
      </c>
      <c r="D428">
        <v>7815</v>
      </c>
      <c r="E428">
        <v>326755.5</v>
      </c>
      <c r="F428">
        <v>41.811323999999999</v>
      </c>
      <c r="G428">
        <v>20.47</v>
      </c>
      <c r="H428">
        <v>21.341324</v>
      </c>
      <c r="I428">
        <v>2.0425659999999999</v>
      </c>
      <c r="J428">
        <v>3287</v>
      </c>
      <c r="K428">
        <v>28.175896000000002</v>
      </c>
      <c r="L428">
        <v>564</v>
      </c>
      <c r="M428">
        <v>-53030.73</v>
      </c>
      <c r="N428">
        <v>4.834562</v>
      </c>
      <c r="O428">
        <v>183</v>
      </c>
      <c r="P428">
        <v>1.5686610000000001</v>
      </c>
      <c r="Q428" t="s">
        <v>43</v>
      </c>
      <c r="R428" t="s">
        <v>43</v>
      </c>
      <c r="S428" t="s">
        <v>43</v>
      </c>
    </row>
    <row r="429" spans="1:19">
      <c r="A429">
        <v>912</v>
      </c>
      <c r="B429">
        <v>11650</v>
      </c>
      <c r="C429">
        <v>349001.1</v>
      </c>
      <c r="D429">
        <v>11340</v>
      </c>
      <c r="E429">
        <v>381838.1</v>
      </c>
      <c r="F429">
        <v>33.671790000000001</v>
      </c>
      <c r="G429">
        <v>16.260000000000002</v>
      </c>
      <c r="H429">
        <v>17.41179</v>
      </c>
      <c r="I429">
        <v>2.0708359999999999</v>
      </c>
      <c r="J429">
        <v>0</v>
      </c>
      <c r="K429">
        <v>0</v>
      </c>
      <c r="L429">
        <v>310</v>
      </c>
      <c r="M429">
        <v>-32837</v>
      </c>
      <c r="N429">
        <v>2.6609440000000002</v>
      </c>
      <c r="O429">
        <v>155</v>
      </c>
      <c r="P429">
        <v>1.3304720000000001</v>
      </c>
      <c r="Q429" t="s">
        <v>43</v>
      </c>
      <c r="R429" t="s">
        <v>43</v>
      </c>
      <c r="S429" t="s">
        <v>43</v>
      </c>
    </row>
    <row r="430" spans="1:19">
      <c r="A430">
        <v>1072</v>
      </c>
      <c r="B430">
        <v>11638</v>
      </c>
      <c r="C430">
        <v>456432.88</v>
      </c>
      <c r="D430">
        <v>11060</v>
      </c>
      <c r="E430">
        <v>508610.88</v>
      </c>
      <c r="F430">
        <v>45.986516999999999</v>
      </c>
      <c r="G430">
        <v>32.22</v>
      </c>
      <c r="H430">
        <v>13.766517</v>
      </c>
      <c r="I430">
        <v>1.4272659999999999</v>
      </c>
      <c r="J430">
        <v>0</v>
      </c>
      <c r="K430">
        <v>0</v>
      </c>
      <c r="L430">
        <v>578</v>
      </c>
      <c r="M430">
        <v>-52178</v>
      </c>
      <c r="N430">
        <v>4.9664890000000002</v>
      </c>
      <c r="O430">
        <v>202</v>
      </c>
      <c r="P430">
        <v>1.7356929999999999</v>
      </c>
      <c r="Q430" t="s">
        <v>43</v>
      </c>
      <c r="R430" t="s">
        <v>43</v>
      </c>
      <c r="S430" t="s">
        <v>43</v>
      </c>
    </row>
    <row r="431" spans="1:19">
      <c r="A431">
        <v>1141</v>
      </c>
      <c r="B431">
        <v>11629</v>
      </c>
      <c r="C431">
        <v>309329.24</v>
      </c>
      <c r="D431">
        <v>11006</v>
      </c>
      <c r="E431">
        <v>375009.24</v>
      </c>
      <c r="F431">
        <v>34.073163999999998</v>
      </c>
      <c r="G431">
        <v>11.635</v>
      </c>
      <c r="H431">
        <v>22.438164</v>
      </c>
      <c r="I431">
        <v>2.9285060000000001</v>
      </c>
      <c r="J431">
        <v>0</v>
      </c>
      <c r="K431">
        <v>0</v>
      </c>
      <c r="L431">
        <v>623</v>
      </c>
      <c r="M431">
        <v>-65680</v>
      </c>
      <c r="N431">
        <v>5.3572959999999998</v>
      </c>
      <c r="O431">
        <v>147</v>
      </c>
      <c r="P431">
        <v>1.264081</v>
      </c>
      <c r="Q431" t="s">
        <v>43</v>
      </c>
      <c r="R431" t="s">
        <v>43</v>
      </c>
      <c r="S431" t="s">
        <v>43</v>
      </c>
    </row>
    <row r="432" spans="1:19">
      <c r="A432">
        <v>59</v>
      </c>
      <c r="B432">
        <v>11606</v>
      </c>
      <c r="C432">
        <v>329980.34000000003</v>
      </c>
      <c r="D432">
        <v>11446</v>
      </c>
      <c r="E432">
        <v>349928.34</v>
      </c>
      <c r="F432">
        <v>30.572106999999999</v>
      </c>
      <c r="G432">
        <v>11.97</v>
      </c>
      <c r="H432">
        <v>18.602107</v>
      </c>
      <c r="I432">
        <v>2.5540609999999999</v>
      </c>
      <c r="J432">
        <v>0</v>
      </c>
      <c r="K432">
        <v>0</v>
      </c>
      <c r="L432">
        <v>160</v>
      </c>
      <c r="M432">
        <v>-19948</v>
      </c>
      <c r="N432">
        <v>1.3785970000000001</v>
      </c>
      <c r="O432">
        <v>177</v>
      </c>
      <c r="P432">
        <v>1.5250729999999999</v>
      </c>
      <c r="Q432" t="s">
        <v>43</v>
      </c>
      <c r="R432" t="s">
        <v>43</v>
      </c>
      <c r="S432" t="s">
        <v>43</v>
      </c>
    </row>
    <row r="433" spans="1:19">
      <c r="A433">
        <v>1052</v>
      </c>
      <c r="B433">
        <v>11599</v>
      </c>
      <c r="C433">
        <v>874290.02</v>
      </c>
      <c r="D433">
        <v>11197</v>
      </c>
      <c r="E433">
        <v>928889.02</v>
      </c>
      <c r="F433">
        <v>82.958741000000003</v>
      </c>
      <c r="G433">
        <v>71.959999999999994</v>
      </c>
      <c r="H433">
        <v>10.998741000000001</v>
      </c>
      <c r="I433">
        <v>1.1528449999999999</v>
      </c>
      <c r="J433">
        <v>1</v>
      </c>
      <c r="K433">
        <v>8.6210000000000002E-3</v>
      </c>
      <c r="L433">
        <v>401</v>
      </c>
      <c r="M433">
        <v>-54599</v>
      </c>
      <c r="N433">
        <v>3.457195</v>
      </c>
      <c r="O433">
        <v>263</v>
      </c>
      <c r="P433">
        <v>2.2674370000000001</v>
      </c>
      <c r="Q433" t="s">
        <v>43</v>
      </c>
      <c r="R433" t="s">
        <v>43</v>
      </c>
      <c r="S433" t="s">
        <v>43</v>
      </c>
    </row>
    <row r="434" spans="1:19">
      <c r="A434">
        <v>1967</v>
      </c>
      <c r="B434">
        <v>11570</v>
      </c>
      <c r="C434">
        <v>422208.88</v>
      </c>
      <c r="D434">
        <v>11255</v>
      </c>
      <c r="E434">
        <v>455334.88</v>
      </c>
      <c r="F434">
        <v>40.456231000000002</v>
      </c>
      <c r="G434">
        <v>17.98</v>
      </c>
      <c r="H434">
        <v>22.476230999999999</v>
      </c>
      <c r="I434">
        <v>2.2500680000000002</v>
      </c>
      <c r="J434">
        <v>0</v>
      </c>
      <c r="K434">
        <v>0</v>
      </c>
      <c r="L434">
        <v>315</v>
      </c>
      <c r="M434">
        <v>-33126</v>
      </c>
      <c r="N434">
        <v>2.7225579999999998</v>
      </c>
      <c r="O434">
        <v>152</v>
      </c>
      <c r="P434">
        <v>1.313742</v>
      </c>
      <c r="Q434" t="s">
        <v>43</v>
      </c>
      <c r="R434" t="s">
        <v>43</v>
      </c>
      <c r="S434" t="s">
        <v>43</v>
      </c>
    </row>
    <row r="435" spans="1:19">
      <c r="A435">
        <v>1962</v>
      </c>
      <c r="B435">
        <v>11567</v>
      </c>
      <c r="C435">
        <v>584137.89</v>
      </c>
      <c r="D435">
        <v>11210</v>
      </c>
      <c r="E435">
        <v>633151.89</v>
      </c>
      <c r="F435">
        <v>56.480989000000001</v>
      </c>
      <c r="G435">
        <v>21.81</v>
      </c>
      <c r="H435">
        <v>34.670988999999999</v>
      </c>
      <c r="I435">
        <v>2.589683</v>
      </c>
      <c r="J435">
        <v>0</v>
      </c>
      <c r="K435">
        <v>0</v>
      </c>
      <c r="L435">
        <v>357</v>
      </c>
      <c r="M435">
        <v>-49014</v>
      </c>
      <c r="N435">
        <v>3.0863659999999999</v>
      </c>
      <c r="O435">
        <v>143</v>
      </c>
      <c r="P435">
        <v>1.2362759999999999</v>
      </c>
      <c r="Q435" t="s">
        <v>43</v>
      </c>
      <c r="R435" t="s">
        <v>43</v>
      </c>
      <c r="S435" t="s">
        <v>43</v>
      </c>
    </row>
    <row r="436" spans="1:19">
      <c r="A436">
        <v>1616</v>
      </c>
      <c r="B436">
        <v>11546</v>
      </c>
      <c r="C436">
        <v>701188.56</v>
      </c>
      <c r="D436">
        <v>10977</v>
      </c>
      <c r="E436">
        <v>758288.56</v>
      </c>
      <c r="F436">
        <v>69.079763</v>
      </c>
      <c r="G436">
        <v>43.24</v>
      </c>
      <c r="H436">
        <v>25.839763000000001</v>
      </c>
      <c r="I436">
        <v>1.5975889999999999</v>
      </c>
      <c r="J436">
        <v>0</v>
      </c>
      <c r="K436">
        <v>0</v>
      </c>
      <c r="L436">
        <v>569</v>
      </c>
      <c r="M436">
        <v>-57100</v>
      </c>
      <c r="N436">
        <v>4.9281139999999999</v>
      </c>
      <c r="O436">
        <v>167</v>
      </c>
      <c r="P436">
        <v>1.446388</v>
      </c>
      <c r="Q436" t="s">
        <v>43</v>
      </c>
      <c r="R436" t="s">
        <v>43</v>
      </c>
      <c r="S436" t="s">
        <v>43</v>
      </c>
    </row>
    <row r="437" spans="1:19">
      <c r="A437">
        <v>1259</v>
      </c>
      <c r="B437">
        <v>11541</v>
      </c>
      <c r="C437">
        <v>979009.92</v>
      </c>
      <c r="D437">
        <v>10950</v>
      </c>
      <c r="E437">
        <v>1046526.92</v>
      </c>
      <c r="F437">
        <v>95.573234999999997</v>
      </c>
      <c r="G437">
        <v>37.86</v>
      </c>
      <c r="H437">
        <v>57.713234999999997</v>
      </c>
      <c r="I437">
        <v>2.5243850000000001</v>
      </c>
      <c r="J437">
        <v>0</v>
      </c>
      <c r="K437">
        <v>0</v>
      </c>
      <c r="L437">
        <v>591</v>
      </c>
      <c r="M437">
        <v>-67517</v>
      </c>
      <c r="N437">
        <v>5.1208729999999996</v>
      </c>
      <c r="O437">
        <v>160</v>
      </c>
      <c r="P437">
        <v>1.3863620000000001</v>
      </c>
      <c r="Q437" t="s">
        <v>43</v>
      </c>
      <c r="R437" t="s">
        <v>43</v>
      </c>
      <c r="S437" t="s">
        <v>43</v>
      </c>
    </row>
    <row r="438" spans="1:19">
      <c r="A438">
        <v>986</v>
      </c>
      <c r="B438">
        <v>11538</v>
      </c>
      <c r="C438">
        <v>269596.93</v>
      </c>
      <c r="D438">
        <v>10941</v>
      </c>
      <c r="E438">
        <v>335126.93</v>
      </c>
      <c r="F438">
        <v>30.630375000000001</v>
      </c>
      <c r="G438">
        <v>1.91</v>
      </c>
      <c r="H438">
        <v>28.720375000000001</v>
      </c>
      <c r="I438">
        <v>16.036846000000001</v>
      </c>
      <c r="J438">
        <v>0</v>
      </c>
      <c r="K438">
        <v>0</v>
      </c>
      <c r="L438">
        <v>597</v>
      </c>
      <c r="M438">
        <v>-65530</v>
      </c>
      <c r="N438">
        <v>5.174207</v>
      </c>
      <c r="O438">
        <v>114</v>
      </c>
      <c r="P438">
        <v>0.98804000000000003</v>
      </c>
      <c r="Q438" t="s">
        <v>43</v>
      </c>
      <c r="R438" t="s">
        <v>43</v>
      </c>
      <c r="S438" t="s">
        <v>42</v>
      </c>
    </row>
    <row r="439" spans="1:19">
      <c r="A439">
        <v>349</v>
      </c>
      <c r="B439">
        <v>11535</v>
      </c>
      <c r="C439">
        <v>223509</v>
      </c>
      <c r="D439">
        <v>10948</v>
      </c>
      <c r="E439">
        <v>280562</v>
      </c>
      <c r="F439">
        <v>25.626781000000001</v>
      </c>
      <c r="G439">
        <v>5.76</v>
      </c>
      <c r="H439">
        <v>19.866781</v>
      </c>
      <c r="I439">
        <v>4.4490939999999997</v>
      </c>
      <c r="J439">
        <v>0</v>
      </c>
      <c r="K439">
        <v>0</v>
      </c>
      <c r="L439">
        <v>587</v>
      </c>
      <c r="M439">
        <v>-57053</v>
      </c>
      <c r="N439">
        <v>5.0888600000000004</v>
      </c>
      <c r="O439">
        <v>95</v>
      </c>
      <c r="P439">
        <v>0.82357999999999998</v>
      </c>
      <c r="Q439" t="s">
        <v>43</v>
      </c>
      <c r="R439" t="s">
        <v>43</v>
      </c>
      <c r="S439" t="s">
        <v>44</v>
      </c>
    </row>
    <row r="440" spans="1:19">
      <c r="A440">
        <v>870</v>
      </c>
      <c r="B440">
        <v>11527</v>
      </c>
      <c r="C440">
        <v>494410.23999999999</v>
      </c>
      <c r="D440">
        <v>11215</v>
      </c>
      <c r="E440">
        <v>533788.24</v>
      </c>
      <c r="F440">
        <v>47.59592</v>
      </c>
      <c r="G440">
        <v>2.93</v>
      </c>
      <c r="H440">
        <v>44.66592</v>
      </c>
      <c r="I440">
        <v>16.244340999999999</v>
      </c>
      <c r="J440">
        <v>0</v>
      </c>
      <c r="K440">
        <v>0</v>
      </c>
      <c r="L440">
        <v>312</v>
      </c>
      <c r="M440">
        <v>-39378</v>
      </c>
      <c r="N440">
        <v>2.7066889999999999</v>
      </c>
      <c r="O440">
        <v>167</v>
      </c>
      <c r="P440">
        <v>1.4487719999999999</v>
      </c>
      <c r="Q440" t="s">
        <v>43</v>
      </c>
      <c r="R440" t="s">
        <v>43</v>
      </c>
      <c r="S440" t="s">
        <v>42</v>
      </c>
    </row>
    <row r="441" spans="1:19">
      <c r="A441">
        <v>711</v>
      </c>
      <c r="B441">
        <v>11515</v>
      </c>
      <c r="C441">
        <v>692874.07</v>
      </c>
      <c r="D441">
        <v>11168</v>
      </c>
      <c r="E441">
        <v>735157.08</v>
      </c>
      <c r="F441">
        <v>65.827101999999996</v>
      </c>
      <c r="G441">
        <v>80</v>
      </c>
      <c r="H441">
        <v>-14.172898</v>
      </c>
      <c r="I441">
        <v>0.82283899999999999</v>
      </c>
      <c r="J441">
        <v>0</v>
      </c>
      <c r="K441">
        <v>0</v>
      </c>
      <c r="L441">
        <v>347</v>
      </c>
      <c r="M441">
        <v>-42283.01</v>
      </c>
      <c r="N441">
        <v>3.0134609999999999</v>
      </c>
      <c r="O441">
        <v>178</v>
      </c>
      <c r="P441">
        <v>1.5458099999999999</v>
      </c>
      <c r="Q441" t="s">
        <v>43</v>
      </c>
      <c r="R441" t="s">
        <v>43</v>
      </c>
      <c r="S441" t="s">
        <v>43</v>
      </c>
    </row>
    <row r="442" spans="1:19">
      <c r="A442">
        <v>1107</v>
      </c>
      <c r="B442">
        <v>11513</v>
      </c>
      <c r="C442">
        <v>424677.35</v>
      </c>
      <c r="D442">
        <v>10909</v>
      </c>
      <c r="E442">
        <v>487620.35</v>
      </c>
      <c r="F442">
        <v>44.698905000000003</v>
      </c>
      <c r="G442">
        <v>39.36</v>
      </c>
      <c r="H442">
        <v>5.3389049999999996</v>
      </c>
      <c r="I442">
        <v>1.135643</v>
      </c>
      <c r="J442">
        <v>0</v>
      </c>
      <c r="K442">
        <v>0</v>
      </c>
      <c r="L442">
        <v>604</v>
      </c>
      <c r="M442">
        <v>-62943</v>
      </c>
      <c r="N442">
        <v>5.2462429999999998</v>
      </c>
      <c r="O442">
        <v>164</v>
      </c>
      <c r="P442">
        <v>1.424477</v>
      </c>
      <c r="Q442" t="s">
        <v>43</v>
      </c>
      <c r="R442" t="s">
        <v>43</v>
      </c>
      <c r="S442" t="s">
        <v>43</v>
      </c>
    </row>
    <row r="443" spans="1:19">
      <c r="A443">
        <v>467</v>
      </c>
      <c r="B443">
        <v>11497</v>
      </c>
      <c r="C443">
        <v>398650.33</v>
      </c>
      <c r="D443">
        <v>10887</v>
      </c>
      <c r="E443">
        <v>462104.33</v>
      </c>
      <c r="F443">
        <v>42.445515999999998</v>
      </c>
      <c r="G443">
        <v>37.78</v>
      </c>
      <c r="H443">
        <v>4.6655160000000002</v>
      </c>
      <c r="I443">
        <v>1.1234919999999999</v>
      </c>
      <c r="J443">
        <v>0</v>
      </c>
      <c r="K443">
        <v>0</v>
      </c>
      <c r="L443">
        <v>610</v>
      </c>
      <c r="M443">
        <v>-63454</v>
      </c>
      <c r="N443">
        <v>5.3057319999999999</v>
      </c>
      <c r="O443">
        <v>140</v>
      </c>
      <c r="P443">
        <v>1.2177089999999999</v>
      </c>
      <c r="Q443" t="s">
        <v>43</v>
      </c>
      <c r="R443" t="s">
        <v>43</v>
      </c>
      <c r="S443" t="s">
        <v>43</v>
      </c>
    </row>
    <row r="444" spans="1:19">
      <c r="A444">
        <v>123</v>
      </c>
      <c r="B444">
        <v>11492</v>
      </c>
      <c r="C444">
        <v>310999.18</v>
      </c>
      <c r="D444">
        <v>11303</v>
      </c>
      <c r="E444">
        <v>340989.91</v>
      </c>
      <c r="F444">
        <v>30.168088999999998</v>
      </c>
      <c r="G444">
        <v>19.8</v>
      </c>
      <c r="H444">
        <v>10.368088999999999</v>
      </c>
      <c r="I444">
        <v>1.523641</v>
      </c>
      <c r="J444">
        <v>1</v>
      </c>
      <c r="K444">
        <v>8.7019999999999997E-3</v>
      </c>
      <c r="L444">
        <v>188</v>
      </c>
      <c r="M444">
        <v>-29990.73</v>
      </c>
      <c r="N444">
        <v>1.635921</v>
      </c>
      <c r="O444">
        <v>142</v>
      </c>
      <c r="P444">
        <v>1.2356419999999999</v>
      </c>
      <c r="Q444" t="s">
        <v>43</v>
      </c>
      <c r="R444" t="s">
        <v>43</v>
      </c>
      <c r="S444" t="s">
        <v>43</v>
      </c>
    </row>
    <row r="445" spans="1:19">
      <c r="A445">
        <v>1849</v>
      </c>
      <c r="B445">
        <v>11490</v>
      </c>
      <c r="C445">
        <v>424883.56</v>
      </c>
      <c r="D445">
        <v>11156</v>
      </c>
      <c r="E445">
        <v>465505.56</v>
      </c>
      <c r="F445">
        <v>41.726923999999997</v>
      </c>
      <c r="G445">
        <v>34.594999999999999</v>
      </c>
      <c r="H445">
        <v>7.1319239999999997</v>
      </c>
      <c r="I445">
        <v>1.2061550000000001</v>
      </c>
      <c r="J445">
        <v>0</v>
      </c>
      <c r="K445">
        <v>0</v>
      </c>
      <c r="L445">
        <v>334</v>
      </c>
      <c r="M445">
        <v>-40622</v>
      </c>
      <c r="N445">
        <v>2.906876</v>
      </c>
      <c r="O445">
        <v>146</v>
      </c>
      <c r="P445">
        <v>1.27067</v>
      </c>
      <c r="Q445" t="s">
        <v>43</v>
      </c>
      <c r="R445" t="s">
        <v>43</v>
      </c>
      <c r="S445" t="s">
        <v>43</v>
      </c>
    </row>
    <row r="446" spans="1:19">
      <c r="A446">
        <v>699</v>
      </c>
      <c r="B446">
        <v>11462</v>
      </c>
      <c r="C446">
        <v>246369.08</v>
      </c>
      <c r="D446">
        <v>11274</v>
      </c>
      <c r="E446">
        <v>279246.08000000002</v>
      </c>
      <c r="F446">
        <v>24.769033</v>
      </c>
      <c r="G446">
        <v>9.75</v>
      </c>
      <c r="H446">
        <v>15.019033</v>
      </c>
      <c r="I446">
        <v>2.5404140000000002</v>
      </c>
      <c r="J446">
        <v>0</v>
      </c>
      <c r="K446">
        <v>0</v>
      </c>
      <c r="L446">
        <v>188</v>
      </c>
      <c r="M446">
        <v>-32877</v>
      </c>
      <c r="N446">
        <v>1.6402019999999999</v>
      </c>
      <c r="O446">
        <v>116</v>
      </c>
      <c r="P446">
        <v>1.0120400000000001</v>
      </c>
      <c r="Q446" t="s">
        <v>43</v>
      </c>
      <c r="R446" t="s">
        <v>43</v>
      </c>
      <c r="S446" t="s">
        <v>43</v>
      </c>
    </row>
    <row r="447" spans="1:19">
      <c r="A447">
        <v>157</v>
      </c>
      <c r="B447">
        <v>11451</v>
      </c>
      <c r="C447">
        <v>452789.81</v>
      </c>
      <c r="D447">
        <v>10853</v>
      </c>
      <c r="E447">
        <v>514336.81</v>
      </c>
      <c r="F447">
        <v>47.391210999999998</v>
      </c>
      <c r="G447">
        <v>46</v>
      </c>
      <c r="H447">
        <v>1.391211</v>
      </c>
      <c r="I447">
        <v>1.0302439999999999</v>
      </c>
      <c r="J447">
        <v>0</v>
      </c>
      <c r="K447">
        <v>0</v>
      </c>
      <c r="L447">
        <v>598</v>
      </c>
      <c r="M447">
        <v>-61547</v>
      </c>
      <c r="N447">
        <v>5.222251</v>
      </c>
      <c r="O447">
        <v>260</v>
      </c>
      <c r="P447">
        <v>2.2705440000000001</v>
      </c>
      <c r="Q447" t="s">
        <v>43</v>
      </c>
      <c r="R447" t="s">
        <v>43</v>
      </c>
      <c r="S447" t="s">
        <v>43</v>
      </c>
    </row>
    <row r="448" spans="1:19">
      <c r="A448">
        <v>1587</v>
      </c>
      <c r="B448">
        <v>11444</v>
      </c>
      <c r="C448">
        <v>1121516.95</v>
      </c>
      <c r="D448">
        <v>11248</v>
      </c>
      <c r="E448">
        <v>1157502.95</v>
      </c>
      <c r="F448">
        <v>102.90744599999999</v>
      </c>
      <c r="G448">
        <v>77.709999999999994</v>
      </c>
      <c r="H448">
        <v>25.197445999999999</v>
      </c>
      <c r="I448">
        <v>1.3242499999999999</v>
      </c>
      <c r="J448">
        <v>0</v>
      </c>
      <c r="K448">
        <v>0</v>
      </c>
      <c r="L448">
        <v>196</v>
      </c>
      <c r="M448">
        <v>-35986</v>
      </c>
      <c r="N448">
        <v>1.712688</v>
      </c>
      <c r="O448">
        <v>164</v>
      </c>
      <c r="P448">
        <v>1.433065</v>
      </c>
      <c r="Q448" t="s">
        <v>43</v>
      </c>
      <c r="R448" t="s">
        <v>43</v>
      </c>
      <c r="S448" t="s">
        <v>43</v>
      </c>
    </row>
    <row r="449" spans="1:19">
      <c r="A449">
        <v>1677</v>
      </c>
      <c r="B449">
        <v>11383</v>
      </c>
      <c r="C449">
        <v>475085.62</v>
      </c>
      <c r="D449">
        <v>10813</v>
      </c>
      <c r="E449">
        <v>530953.91</v>
      </c>
      <c r="F449">
        <v>49.103293000000001</v>
      </c>
      <c r="G449">
        <v>42.55</v>
      </c>
      <c r="H449">
        <v>6.553293</v>
      </c>
      <c r="I449">
        <v>1.1540140000000001</v>
      </c>
      <c r="J449">
        <v>0</v>
      </c>
      <c r="K449">
        <v>0</v>
      </c>
      <c r="L449">
        <v>570</v>
      </c>
      <c r="M449">
        <v>-55868.29</v>
      </c>
      <c r="N449">
        <v>5.0074670000000001</v>
      </c>
      <c r="O449">
        <v>106</v>
      </c>
      <c r="P449">
        <v>0.93121299999999996</v>
      </c>
      <c r="Q449" t="s">
        <v>43</v>
      </c>
      <c r="R449" t="s">
        <v>43</v>
      </c>
      <c r="S449" t="s">
        <v>43</v>
      </c>
    </row>
    <row r="450" spans="1:19">
      <c r="A450">
        <v>825</v>
      </c>
      <c r="B450">
        <v>11376</v>
      </c>
      <c r="C450">
        <v>912398.3</v>
      </c>
      <c r="D450">
        <v>11007</v>
      </c>
      <c r="E450">
        <v>965410.3</v>
      </c>
      <c r="F450">
        <v>87.708758000000003</v>
      </c>
      <c r="G450">
        <v>71</v>
      </c>
      <c r="H450">
        <v>16.708758</v>
      </c>
      <c r="I450">
        <v>1.2353350000000001</v>
      </c>
      <c r="J450">
        <v>0</v>
      </c>
      <c r="K450">
        <v>0</v>
      </c>
      <c r="L450">
        <v>369</v>
      </c>
      <c r="M450">
        <v>-53012</v>
      </c>
      <c r="N450">
        <v>3.243671</v>
      </c>
      <c r="O450">
        <v>324</v>
      </c>
      <c r="P450">
        <v>2.8481010000000002</v>
      </c>
      <c r="Q450" t="s">
        <v>43</v>
      </c>
      <c r="R450" t="s">
        <v>43</v>
      </c>
      <c r="S450" t="s">
        <v>43</v>
      </c>
    </row>
    <row r="451" spans="1:19">
      <c r="A451">
        <v>1983</v>
      </c>
      <c r="B451">
        <v>11368</v>
      </c>
      <c r="C451">
        <v>600389.82999999996</v>
      </c>
      <c r="D451">
        <v>10771</v>
      </c>
      <c r="E451">
        <v>670464.82999999996</v>
      </c>
      <c r="F451">
        <v>62.247222000000001</v>
      </c>
      <c r="G451">
        <v>44.49</v>
      </c>
      <c r="H451">
        <v>17.757221999999999</v>
      </c>
      <c r="I451">
        <v>1.3991279999999999</v>
      </c>
      <c r="J451">
        <v>0</v>
      </c>
      <c r="K451">
        <v>0</v>
      </c>
      <c r="L451">
        <v>597</v>
      </c>
      <c r="M451">
        <v>-70075</v>
      </c>
      <c r="N451">
        <v>5.2515830000000001</v>
      </c>
      <c r="O451">
        <v>115</v>
      </c>
      <c r="P451">
        <v>1.011612</v>
      </c>
      <c r="Q451" t="s">
        <v>43</v>
      </c>
      <c r="R451" t="s">
        <v>43</v>
      </c>
      <c r="S451" t="s">
        <v>43</v>
      </c>
    </row>
    <row r="452" spans="1:19">
      <c r="A452">
        <v>301</v>
      </c>
      <c r="B452">
        <v>11350</v>
      </c>
      <c r="C452">
        <v>368860.03</v>
      </c>
      <c r="D452">
        <v>11155</v>
      </c>
      <c r="E452">
        <v>395600.42</v>
      </c>
      <c r="F452">
        <v>35.463954999999999</v>
      </c>
      <c r="G452">
        <v>7.97</v>
      </c>
      <c r="H452">
        <v>27.493955</v>
      </c>
      <c r="I452">
        <v>4.449681</v>
      </c>
      <c r="J452">
        <v>1</v>
      </c>
      <c r="K452">
        <v>8.8109999999999994E-3</v>
      </c>
      <c r="L452">
        <v>194</v>
      </c>
      <c r="M452">
        <v>-26740.39</v>
      </c>
      <c r="N452">
        <v>1.7092510000000001</v>
      </c>
      <c r="O452">
        <v>193</v>
      </c>
      <c r="P452">
        <v>1.7004410000000001</v>
      </c>
      <c r="Q452" t="s">
        <v>43</v>
      </c>
      <c r="R452" t="s">
        <v>43</v>
      </c>
      <c r="S452" t="s">
        <v>44</v>
      </c>
    </row>
    <row r="453" spans="1:19">
      <c r="A453">
        <v>1512</v>
      </c>
      <c r="B453">
        <v>11349</v>
      </c>
      <c r="C453">
        <v>413603.28</v>
      </c>
      <c r="D453">
        <v>10977</v>
      </c>
      <c r="E453">
        <v>470271.28</v>
      </c>
      <c r="F453">
        <v>42.841512000000002</v>
      </c>
      <c r="G453">
        <v>17.239999999999998</v>
      </c>
      <c r="H453">
        <v>25.601512</v>
      </c>
      <c r="I453">
        <v>2.4850059999999998</v>
      </c>
      <c r="J453">
        <v>0</v>
      </c>
      <c r="K453">
        <v>0</v>
      </c>
      <c r="L453">
        <v>372</v>
      </c>
      <c r="M453">
        <v>-56668</v>
      </c>
      <c r="N453">
        <v>3.277822</v>
      </c>
      <c r="O453">
        <v>129</v>
      </c>
      <c r="P453">
        <v>1.1366639999999999</v>
      </c>
      <c r="Q453" t="s">
        <v>43</v>
      </c>
      <c r="R453" t="s">
        <v>43</v>
      </c>
      <c r="S453" t="s">
        <v>43</v>
      </c>
    </row>
    <row r="454" spans="1:19">
      <c r="A454">
        <v>487</v>
      </c>
      <c r="B454">
        <v>11330</v>
      </c>
      <c r="C454">
        <v>783144.24</v>
      </c>
      <c r="D454">
        <v>11144</v>
      </c>
      <c r="E454">
        <v>813181.24</v>
      </c>
      <c r="F454">
        <v>72.970319000000003</v>
      </c>
      <c r="G454">
        <v>59.51</v>
      </c>
      <c r="H454">
        <v>13.460319</v>
      </c>
      <c r="I454">
        <v>1.226186</v>
      </c>
      <c r="J454">
        <v>0</v>
      </c>
      <c r="K454">
        <v>0</v>
      </c>
      <c r="L454">
        <v>186</v>
      </c>
      <c r="M454">
        <v>-30037</v>
      </c>
      <c r="N454">
        <v>1.641659</v>
      </c>
      <c r="O454">
        <v>199</v>
      </c>
      <c r="P454">
        <v>1.756399</v>
      </c>
      <c r="Q454" t="s">
        <v>43</v>
      </c>
      <c r="R454" t="s">
        <v>43</v>
      </c>
      <c r="S454" t="s">
        <v>43</v>
      </c>
    </row>
    <row r="455" spans="1:19">
      <c r="A455">
        <v>1245</v>
      </c>
      <c r="B455">
        <v>11325</v>
      </c>
      <c r="C455">
        <v>346173.27</v>
      </c>
      <c r="D455">
        <v>10755</v>
      </c>
      <c r="E455">
        <v>398536.27</v>
      </c>
      <c r="F455">
        <v>37.055906</v>
      </c>
      <c r="G455">
        <v>23.35</v>
      </c>
      <c r="H455">
        <v>13.705906000000001</v>
      </c>
      <c r="I455">
        <v>1.5869770000000001</v>
      </c>
      <c r="J455">
        <v>9</v>
      </c>
      <c r="K455">
        <v>7.9469999999999999E-2</v>
      </c>
      <c r="L455">
        <v>561</v>
      </c>
      <c r="M455">
        <v>-52363</v>
      </c>
      <c r="N455">
        <v>4.9536420000000003</v>
      </c>
      <c r="O455">
        <v>151</v>
      </c>
      <c r="P455">
        <v>1.3333330000000001</v>
      </c>
      <c r="Q455" t="s">
        <v>43</v>
      </c>
      <c r="R455" t="s">
        <v>43</v>
      </c>
      <c r="S455" t="s">
        <v>43</v>
      </c>
    </row>
    <row r="456" spans="1:19">
      <c r="A456">
        <v>1251</v>
      </c>
      <c r="B456">
        <v>11316</v>
      </c>
      <c r="C456">
        <v>316349.68</v>
      </c>
      <c r="D456">
        <v>10829</v>
      </c>
      <c r="E456">
        <v>355679.68</v>
      </c>
      <c r="F456">
        <v>32.845109000000001</v>
      </c>
      <c r="G456">
        <v>27.91</v>
      </c>
      <c r="H456">
        <v>4.9351089999999997</v>
      </c>
      <c r="I456">
        <v>1.176822</v>
      </c>
      <c r="J456">
        <v>0</v>
      </c>
      <c r="K456">
        <v>0</v>
      </c>
      <c r="L456">
        <v>487</v>
      </c>
      <c r="M456">
        <v>-39330</v>
      </c>
      <c r="N456">
        <v>4.3036409999999998</v>
      </c>
      <c r="O456">
        <v>161</v>
      </c>
      <c r="P456">
        <v>1.4227639999999999</v>
      </c>
      <c r="Q456" t="s">
        <v>43</v>
      </c>
      <c r="R456" t="s">
        <v>43</v>
      </c>
      <c r="S456" t="s">
        <v>43</v>
      </c>
    </row>
    <row r="457" spans="1:19">
      <c r="A457">
        <v>1236</v>
      </c>
      <c r="B457">
        <v>11310</v>
      </c>
      <c r="C457">
        <v>247268.65</v>
      </c>
      <c r="D457">
        <v>10702</v>
      </c>
      <c r="E457">
        <v>306418.65000000002</v>
      </c>
      <c r="F457">
        <v>28.631905</v>
      </c>
      <c r="G457">
        <v>18.43</v>
      </c>
      <c r="H457">
        <v>10.201905</v>
      </c>
      <c r="I457">
        <v>1.5535490000000001</v>
      </c>
      <c r="J457">
        <v>0</v>
      </c>
      <c r="K457">
        <v>0</v>
      </c>
      <c r="L457">
        <v>608</v>
      </c>
      <c r="M457">
        <v>-59150</v>
      </c>
      <c r="N457">
        <v>5.3757739999999998</v>
      </c>
      <c r="O457">
        <v>139</v>
      </c>
      <c r="P457">
        <v>1.229001</v>
      </c>
      <c r="Q457" t="s">
        <v>43</v>
      </c>
      <c r="R457" t="s">
        <v>43</v>
      </c>
      <c r="S457" t="s">
        <v>43</v>
      </c>
    </row>
    <row r="458" spans="1:19">
      <c r="A458">
        <v>1405</v>
      </c>
      <c r="B458">
        <v>11302</v>
      </c>
      <c r="C458">
        <v>626072.66</v>
      </c>
      <c r="D458">
        <v>11095</v>
      </c>
      <c r="E458">
        <v>658520.66</v>
      </c>
      <c r="F458">
        <v>59.352921000000002</v>
      </c>
      <c r="G458">
        <v>49.56</v>
      </c>
      <c r="H458">
        <v>9.7929209999999998</v>
      </c>
      <c r="I458">
        <v>1.197597</v>
      </c>
      <c r="J458">
        <v>0</v>
      </c>
      <c r="K458">
        <v>0</v>
      </c>
      <c r="L458">
        <v>207</v>
      </c>
      <c r="M458">
        <v>-32448</v>
      </c>
      <c r="N458">
        <v>1.831534</v>
      </c>
      <c r="O458">
        <v>186</v>
      </c>
      <c r="P458">
        <v>1.645726</v>
      </c>
      <c r="Q458" t="s">
        <v>43</v>
      </c>
      <c r="R458" t="s">
        <v>43</v>
      </c>
      <c r="S458" t="s">
        <v>43</v>
      </c>
    </row>
    <row r="459" spans="1:19">
      <c r="A459">
        <v>665</v>
      </c>
      <c r="B459">
        <v>11284</v>
      </c>
      <c r="C459">
        <v>443200.76</v>
      </c>
      <c r="D459">
        <v>10955</v>
      </c>
      <c r="E459">
        <v>480189.76</v>
      </c>
      <c r="F459">
        <v>43.832931000000002</v>
      </c>
      <c r="G459">
        <v>30.4</v>
      </c>
      <c r="H459">
        <v>13.432931</v>
      </c>
      <c r="I459">
        <v>1.441873</v>
      </c>
      <c r="J459">
        <v>0</v>
      </c>
      <c r="K459">
        <v>0</v>
      </c>
      <c r="L459">
        <v>329</v>
      </c>
      <c r="M459">
        <v>-36989</v>
      </c>
      <c r="N459">
        <v>2.9156330000000001</v>
      </c>
      <c r="O459">
        <v>191</v>
      </c>
      <c r="P459">
        <v>1.6926620000000001</v>
      </c>
      <c r="Q459" t="s">
        <v>43</v>
      </c>
      <c r="R459" t="s">
        <v>43</v>
      </c>
      <c r="S459" t="s">
        <v>43</v>
      </c>
    </row>
    <row r="460" spans="1:19">
      <c r="A460">
        <v>985</v>
      </c>
      <c r="B460">
        <v>11265</v>
      </c>
      <c r="C460">
        <v>965852.64</v>
      </c>
      <c r="D460">
        <v>10691</v>
      </c>
      <c r="E460">
        <v>1026645.64</v>
      </c>
      <c r="F460">
        <v>96.028963000000005</v>
      </c>
      <c r="G460">
        <v>78</v>
      </c>
      <c r="H460">
        <v>18.028963000000001</v>
      </c>
      <c r="I460">
        <v>1.231141</v>
      </c>
      <c r="J460">
        <v>0</v>
      </c>
      <c r="K460">
        <v>0</v>
      </c>
      <c r="L460">
        <v>574</v>
      </c>
      <c r="M460">
        <v>-60793</v>
      </c>
      <c r="N460">
        <v>5.0954280000000001</v>
      </c>
      <c r="O460">
        <v>217</v>
      </c>
      <c r="P460">
        <v>1.92632</v>
      </c>
      <c r="Q460" t="s">
        <v>43</v>
      </c>
      <c r="R460" t="s">
        <v>43</v>
      </c>
      <c r="S460" t="s">
        <v>43</v>
      </c>
    </row>
    <row r="461" spans="1:19">
      <c r="A461">
        <v>229</v>
      </c>
      <c r="B461">
        <v>11262</v>
      </c>
      <c r="C461">
        <v>454121.44</v>
      </c>
      <c r="D461">
        <v>10634</v>
      </c>
      <c r="E461">
        <v>513714.44</v>
      </c>
      <c r="F461">
        <v>48.308674000000003</v>
      </c>
      <c r="G461">
        <v>18.414999999999999</v>
      </c>
      <c r="H461">
        <v>29.893674000000001</v>
      </c>
      <c r="I461">
        <v>2.6233330000000001</v>
      </c>
      <c r="J461">
        <v>0</v>
      </c>
      <c r="K461">
        <v>0</v>
      </c>
      <c r="L461">
        <v>628</v>
      </c>
      <c r="M461">
        <v>-59593</v>
      </c>
      <c r="N461">
        <v>5.5762739999999997</v>
      </c>
      <c r="O461">
        <v>126</v>
      </c>
      <c r="P461">
        <v>1.1188070000000001</v>
      </c>
      <c r="Q461" t="s">
        <v>43</v>
      </c>
      <c r="R461" t="s">
        <v>43</v>
      </c>
      <c r="S461" t="s">
        <v>43</v>
      </c>
    </row>
    <row r="462" spans="1:19">
      <c r="A462">
        <v>719</v>
      </c>
      <c r="B462">
        <v>11255</v>
      </c>
      <c r="C462">
        <v>467172.71</v>
      </c>
      <c r="D462">
        <v>10658</v>
      </c>
      <c r="E462">
        <v>529216.71</v>
      </c>
      <c r="F462">
        <v>49.654411000000003</v>
      </c>
      <c r="G462">
        <v>35.47</v>
      </c>
      <c r="H462">
        <v>14.184411000000001</v>
      </c>
      <c r="I462">
        <v>1.399899</v>
      </c>
      <c r="J462">
        <v>0</v>
      </c>
      <c r="K462">
        <v>0</v>
      </c>
      <c r="L462">
        <v>597</v>
      </c>
      <c r="M462">
        <v>-62044</v>
      </c>
      <c r="N462">
        <v>5.3043089999999999</v>
      </c>
      <c r="O462">
        <v>124</v>
      </c>
      <c r="P462">
        <v>1.1017330000000001</v>
      </c>
      <c r="Q462" t="s">
        <v>43</v>
      </c>
      <c r="R462" t="s">
        <v>43</v>
      </c>
      <c r="S462" t="s">
        <v>43</v>
      </c>
    </row>
    <row r="463" spans="1:19">
      <c r="A463">
        <v>1500</v>
      </c>
      <c r="B463">
        <v>11249</v>
      </c>
      <c r="C463">
        <v>442386.07</v>
      </c>
      <c r="D463">
        <v>10950</v>
      </c>
      <c r="E463">
        <v>476022.07</v>
      </c>
      <c r="F463">
        <v>43.472335000000001</v>
      </c>
      <c r="G463">
        <v>14.17</v>
      </c>
      <c r="H463">
        <v>29.302334999999999</v>
      </c>
      <c r="I463">
        <v>3.067914</v>
      </c>
      <c r="J463">
        <v>0</v>
      </c>
      <c r="K463">
        <v>0</v>
      </c>
      <c r="L463">
        <v>299</v>
      </c>
      <c r="M463">
        <v>-33636</v>
      </c>
      <c r="N463">
        <v>2.6580140000000001</v>
      </c>
      <c r="O463">
        <v>142</v>
      </c>
      <c r="P463">
        <v>1.2623340000000001</v>
      </c>
      <c r="Q463" t="s">
        <v>43</v>
      </c>
      <c r="R463" t="s">
        <v>43</v>
      </c>
      <c r="S463" t="s">
        <v>43</v>
      </c>
    </row>
    <row r="464" spans="1:19">
      <c r="A464">
        <v>905</v>
      </c>
      <c r="B464">
        <v>11244</v>
      </c>
      <c r="C464">
        <v>794515.41</v>
      </c>
      <c r="D464">
        <v>10930</v>
      </c>
      <c r="E464">
        <v>842454.41</v>
      </c>
      <c r="F464">
        <v>77.077256000000006</v>
      </c>
      <c r="G464">
        <v>65.459999999999994</v>
      </c>
      <c r="H464">
        <v>11.617255999999999</v>
      </c>
      <c r="I464">
        <v>1.1774709999999999</v>
      </c>
      <c r="J464">
        <v>0</v>
      </c>
      <c r="K464">
        <v>0</v>
      </c>
      <c r="L464">
        <v>314</v>
      </c>
      <c r="M464">
        <v>-47939</v>
      </c>
      <c r="N464">
        <v>2.7926000000000002</v>
      </c>
      <c r="O464">
        <v>135</v>
      </c>
      <c r="P464">
        <v>1.2006399999999999</v>
      </c>
      <c r="Q464" t="s">
        <v>43</v>
      </c>
      <c r="R464" t="s">
        <v>43</v>
      </c>
      <c r="S464" t="s">
        <v>43</v>
      </c>
    </row>
    <row r="465" spans="1:19">
      <c r="A465">
        <v>20</v>
      </c>
      <c r="B465">
        <v>11240</v>
      </c>
      <c r="C465">
        <v>280935.52</v>
      </c>
      <c r="D465">
        <v>10608</v>
      </c>
      <c r="E465">
        <v>342466.52</v>
      </c>
      <c r="F465">
        <v>32.283797</v>
      </c>
      <c r="G465">
        <v>3.32</v>
      </c>
      <c r="H465">
        <v>28.963797</v>
      </c>
      <c r="I465">
        <v>9.7240350000000007</v>
      </c>
      <c r="J465">
        <v>0</v>
      </c>
      <c r="K465">
        <v>0</v>
      </c>
      <c r="L465">
        <v>632</v>
      </c>
      <c r="M465">
        <v>-61531</v>
      </c>
      <c r="N465">
        <v>5.622776</v>
      </c>
      <c r="O465">
        <v>169</v>
      </c>
      <c r="P465">
        <v>1.5035590000000001</v>
      </c>
      <c r="Q465" t="s">
        <v>43</v>
      </c>
      <c r="R465" t="s">
        <v>43</v>
      </c>
      <c r="S465" t="s">
        <v>42</v>
      </c>
    </row>
    <row r="466" spans="1:19">
      <c r="A466">
        <v>277</v>
      </c>
      <c r="B466">
        <v>11233</v>
      </c>
      <c r="C466">
        <v>275542.71999999997</v>
      </c>
      <c r="D466">
        <v>10669</v>
      </c>
      <c r="E466">
        <v>323243.71999999997</v>
      </c>
      <c r="F466">
        <v>30.297471000000002</v>
      </c>
      <c r="G466">
        <v>10.039999999999999</v>
      </c>
      <c r="H466">
        <v>20.257470999999999</v>
      </c>
      <c r="I466">
        <v>3.0176759999999998</v>
      </c>
      <c r="J466">
        <v>0</v>
      </c>
      <c r="K466">
        <v>0</v>
      </c>
      <c r="L466">
        <v>564</v>
      </c>
      <c r="M466">
        <v>-47701</v>
      </c>
      <c r="N466">
        <v>5.0209210000000004</v>
      </c>
      <c r="O466">
        <v>133</v>
      </c>
      <c r="P466">
        <v>1.1840109999999999</v>
      </c>
      <c r="Q466" t="s">
        <v>43</v>
      </c>
      <c r="R466" t="s">
        <v>43</v>
      </c>
      <c r="S466" t="s">
        <v>43</v>
      </c>
    </row>
    <row r="467" spans="1:19">
      <c r="A467">
        <v>1288</v>
      </c>
      <c r="B467">
        <v>11199</v>
      </c>
      <c r="C467">
        <v>501905.68</v>
      </c>
      <c r="D467">
        <v>10890</v>
      </c>
      <c r="E467">
        <v>537752.68000000005</v>
      </c>
      <c r="F467">
        <v>49.380411000000002</v>
      </c>
      <c r="G467">
        <v>35.145000000000003</v>
      </c>
      <c r="H467">
        <v>14.235410999999999</v>
      </c>
      <c r="I467">
        <v>1.4050480000000001</v>
      </c>
      <c r="J467">
        <v>0</v>
      </c>
      <c r="K467">
        <v>0</v>
      </c>
      <c r="L467">
        <v>309</v>
      </c>
      <c r="M467">
        <v>-35847</v>
      </c>
      <c r="N467">
        <v>2.7591749999999999</v>
      </c>
      <c r="O467">
        <v>217</v>
      </c>
      <c r="P467">
        <v>1.937673</v>
      </c>
      <c r="Q467" t="s">
        <v>43</v>
      </c>
      <c r="R467" t="s">
        <v>43</v>
      </c>
      <c r="S467" t="s">
        <v>43</v>
      </c>
    </row>
    <row r="468" spans="1:19">
      <c r="A468">
        <v>1618</v>
      </c>
      <c r="B468">
        <v>11199</v>
      </c>
      <c r="C468">
        <v>498106.65</v>
      </c>
      <c r="D468">
        <v>11002</v>
      </c>
      <c r="E468">
        <v>531442.65</v>
      </c>
      <c r="F468">
        <v>48.304186000000001</v>
      </c>
      <c r="G468">
        <v>16.895</v>
      </c>
      <c r="H468">
        <v>31.409185999999998</v>
      </c>
      <c r="I468">
        <v>2.8590819999999999</v>
      </c>
      <c r="J468">
        <v>0</v>
      </c>
      <c r="K468">
        <v>0</v>
      </c>
      <c r="L468">
        <v>197</v>
      </c>
      <c r="M468">
        <v>-33336</v>
      </c>
      <c r="N468">
        <v>1.7590859999999999</v>
      </c>
      <c r="O468">
        <v>131</v>
      </c>
      <c r="P468">
        <v>1.1697470000000001</v>
      </c>
      <c r="Q468" t="s">
        <v>43</v>
      </c>
      <c r="R468" t="s">
        <v>43</v>
      </c>
      <c r="S468" t="s">
        <v>43</v>
      </c>
    </row>
    <row r="469" spans="1:19">
      <c r="A469">
        <v>150</v>
      </c>
      <c r="B469">
        <v>11197</v>
      </c>
      <c r="C469">
        <v>684216.69</v>
      </c>
      <c r="D469">
        <v>10968</v>
      </c>
      <c r="E469">
        <v>724722.69</v>
      </c>
      <c r="F469">
        <v>66.076102000000006</v>
      </c>
      <c r="G469">
        <v>48.704999999999998</v>
      </c>
      <c r="H469">
        <v>17.371102</v>
      </c>
      <c r="I469">
        <v>1.35666</v>
      </c>
      <c r="J469">
        <v>0</v>
      </c>
      <c r="K469">
        <v>0</v>
      </c>
      <c r="L469">
        <v>229</v>
      </c>
      <c r="M469">
        <v>-40506</v>
      </c>
      <c r="N469">
        <v>2.045191</v>
      </c>
      <c r="O469">
        <v>189</v>
      </c>
      <c r="P469">
        <v>1.6879519999999999</v>
      </c>
      <c r="Q469" t="s">
        <v>43</v>
      </c>
      <c r="R469" t="s">
        <v>43</v>
      </c>
      <c r="S469" t="s">
        <v>43</v>
      </c>
    </row>
    <row r="470" spans="1:19">
      <c r="A470">
        <v>1106</v>
      </c>
      <c r="B470">
        <v>11194</v>
      </c>
      <c r="C470">
        <v>304953.36</v>
      </c>
      <c r="D470">
        <v>11021</v>
      </c>
      <c r="E470">
        <v>329395.36</v>
      </c>
      <c r="F470">
        <v>29.887974</v>
      </c>
      <c r="G470">
        <v>17.29</v>
      </c>
      <c r="H470">
        <v>12.597974000000001</v>
      </c>
      <c r="I470">
        <v>1.7286280000000001</v>
      </c>
      <c r="J470">
        <v>4</v>
      </c>
      <c r="K470">
        <v>3.5733000000000001E-2</v>
      </c>
      <c r="L470">
        <v>169</v>
      </c>
      <c r="M470">
        <v>-24442</v>
      </c>
      <c r="N470">
        <v>1.5097370000000001</v>
      </c>
      <c r="O470">
        <v>153</v>
      </c>
      <c r="P470">
        <v>1.3668039999999999</v>
      </c>
      <c r="Q470" t="s">
        <v>43</v>
      </c>
      <c r="R470" t="s">
        <v>43</v>
      </c>
      <c r="S470" t="s">
        <v>43</v>
      </c>
    </row>
    <row r="471" spans="1:19">
      <c r="A471">
        <v>1345</v>
      </c>
      <c r="B471">
        <v>11194</v>
      </c>
      <c r="C471">
        <v>504093.05</v>
      </c>
      <c r="D471">
        <v>10997</v>
      </c>
      <c r="E471">
        <v>536829.05000000005</v>
      </c>
      <c r="F471">
        <v>48.815953999999998</v>
      </c>
      <c r="G471">
        <v>19.55</v>
      </c>
      <c r="H471">
        <v>29.265954000000001</v>
      </c>
      <c r="I471">
        <v>2.4969800000000002</v>
      </c>
      <c r="J471">
        <v>0</v>
      </c>
      <c r="K471">
        <v>0</v>
      </c>
      <c r="L471">
        <v>197</v>
      </c>
      <c r="M471">
        <v>-32736</v>
      </c>
      <c r="N471">
        <v>1.759871</v>
      </c>
      <c r="O471">
        <v>118</v>
      </c>
      <c r="P471">
        <v>1.054136</v>
      </c>
      <c r="Q471" t="s">
        <v>43</v>
      </c>
      <c r="R471" t="s">
        <v>43</v>
      </c>
      <c r="S471" t="s">
        <v>43</v>
      </c>
    </row>
    <row r="472" spans="1:19">
      <c r="A472">
        <v>1026</v>
      </c>
      <c r="B472">
        <v>11163</v>
      </c>
      <c r="C472">
        <v>313528.68</v>
      </c>
      <c r="D472">
        <v>10585</v>
      </c>
      <c r="E472">
        <v>365721.68</v>
      </c>
      <c r="F472">
        <v>34.550938000000002</v>
      </c>
      <c r="G472">
        <v>30.02</v>
      </c>
      <c r="H472">
        <v>4.5309379999999999</v>
      </c>
      <c r="I472">
        <v>1.1509309999999999</v>
      </c>
      <c r="J472">
        <v>0</v>
      </c>
      <c r="K472">
        <v>0</v>
      </c>
      <c r="L472">
        <v>578</v>
      </c>
      <c r="M472">
        <v>-52193</v>
      </c>
      <c r="N472">
        <v>5.1778199999999996</v>
      </c>
      <c r="O472">
        <v>314</v>
      </c>
      <c r="P472">
        <v>2.8128639999999998</v>
      </c>
      <c r="Q472" t="s">
        <v>43</v>
      </c>
      <c r="R472" t="s">
        <v>43</v>
      </c>
      <c r="S472" t="s">
        <v>43</v>
      </c>
    </row>
    <row r="473" spans="1:19">
      <c r="A473">
        <v>47</v>
      </c>
      <c r="B473">
        <v>11153</v>
      </c>
      <c r="C473">
        <v>321807.32</v>
      </c>
      <c r="D473">
        <v>10626</v>
      </c>
      <c r="E473">
        <v>365217.32</v>
      </c>
      <c r="F473">
        <v>34.370159999999998</v>
      </c>
      <c r="G473">
        <v>33.11</v>
      </c>
      <c r="H473">
        <v>1.2601599999999999</v>
      </c>
      <c r="I473">
        <v>1.03806</v>
      </c>
      <c r="J473">
        <v>0</v>
      </c>
      <c r="K473">
        <v>0</v>
      </c>
      <c r="L473">
        <v>527</v>
      </c>
      <c r="M473">
        <v>-43410</v>
      </c>
      <c r="N473">
        <v>4.7251859999999999</v>
      </c>
      <c r="O473">
        <v>267</v>
      </c>
      <c r="P473">
        <v>2.3939750000000002</v>
      </c>
      <c r="Q473" t="s">
        <v>43</v>
      </c>
      <c r="R473" t="s">
        <v>43</v>
      </c>
      <c r="S473" t="s">
        <v>43</v>
      </c>
    </row>
    <row r="474" spans="1:19">
      <c r="A474">
        <v>332</v>
      </c>
      <c r="B474">
        <v>11148</v>
      </c>
      <c r="C474">
        <v>370659.96</v>
      </c>
      <c r="D474">
        <v>10537</v>
      </c>
      <c r="E474">
        <v>431315.96</v>
      </c>
      <c r="F474">
        <v>40.933469000000002</v>
      </c>
      <c r="G474">
        <v>32.159999999999997</v>
      </c>
      <c r="H474">
        <v>8.7734690000000004</v>
      </c>
      <c r="I474">
        <v>1.272807</v>
      </c>
      <c r="J474">
        <v>0</v>
      </c>
      <c r="K474">
        <v>0</v>
      </c>
      <c r="L474">
        <v>611</v>
      </c>
      <c r="M474">
        <v>-60656</v>
      </c>
      <c r="N474">
        <v>5.480804</v>
      </c>
      <c r="O474">
        <v>177</v>
      </c>
      <c r="P474">
        <v>1.5877289999999999</v>
      </c>
      <c r="Q474" t="s">
        <v>43</v>
      </c>
      <c r="R474" t="s">
        <v>43</v>
      </c>
      <c r="S474" t="s">
        <v>43</v>
      </c>
    </row>
    <row r="475" spans="1:19">
      <c r="A475">
        <v>362</v>
      </c>
      <c r="B475">
        <v>11141</v>
      </c>
      <c r="C475">
        <v>762767.63</v>
      </c>
      <c r="D475">
        <v>10760</v>
      </c>
      <c r="E475">
        <v>817287.63</v>
      </c>
      <c r="F475">
        <v>75.956098999999995</v>
      </c>
      <c r="G475">
        <v>61.75</v>
      </c>
      <c r="H475">
        <v>14.206099</v>
      </c>
      <c r="I475">
        <v>1.2300580000000001</v>
      </c>
      <c r="J475">
        <v>0</v>
      </c>
      <c r="K475">
        <v>0</v>
      </c>
      <c r="L475">
        <v>381</v>
      </c>
      <c r="M475">
        <v>-54520</v>
      </c>
      <c r="N475">
        <v>3.4198010000000001</v>
      </c>
      <c r="O475">
        <v>218</v>
      </c>
      <c r="P475">
        <v>1.956736</v>
      </c>
      <c r="Q475" t="s">
        <v>43</v>
      </c>
      <c r="R475" t="s">
        <v>43</v>
      </c>
      <c r="S475" t="s">
        <v>43</v>
      </c>
    </row>
    <row r="476" spans="1:19">
      <c r="A476">
        <v>1586</v>
      </c>
      <c r="B476">
        <v>11122</v>
      </c>
      <c r="C476">
        <v>606834.69999999995</v>
      </c>
      <c r="D476">
        <v>10561</v>
      </c>
      <c r="E476">
        <v>662124.69999999995</v>
      </c>
      <c r="F476">
        <v>62.695265999999997</v>
      </c>
      <c r="G476">
        <v>62.55</v>
      </c>
      <c r="H476">
        <v>0.14526600000000001</v>
      </c>
      <c r="I476">
        <v>1.0023219999999999</v>
      </c>
      <c r="J476">
        <v>0</v>
      </c>
      <c r="K476">
        <v>0</v>
      </c>
      <c r="L476">
        <v>561</v>
      </c>
      <c r="M476">
        <v>-55290</v>
      </c>
      <c r="N476">
        <v>5.0440569999999996</v>
      </c>
      <c r="O476">
        <v>131</v>
      </c>
      <c r="P476">
        <v>1.1778459999999999</v>
      </c>
      <c r="Q476" t="s">
        <v>43</v>
      </c>
      <c r="R476" t="s">
        <v>43</v>
      </c>
      <c r="S476" t="s">
        <v>43</v>
      </c>
    </row>
    <row r="477" spans="1:19">
      <c r="A477">
        <v>1813</v>
      </c>
      <c r="B477">
        <v>11115</v>
      </c>
      <c r="C477">
        <v>685195.11</v>
      </c>
      <c r="D477">
        <v>10759</v>
      </c>
      <c r="E477">
        <v>736351.11</v>
      </c>
      <c r="F477">
        <v>68.440478999999996</v>
      </c>
      <c r="G477">
        <v>42.32</v>
      </c>
      <c r="H477">
        <v>26.120479</v>
      </c>
      <c r="I477">
        <v>1.6172139999999999</v>
      </c>
      <c r="J477">
        <v>0</v>
      </c>
      <c r="K477">
        <v>0</v>
      </c>
      <c r="L477">
        <v>356</v>
      </c>
      <c r="M477">
        <v>-51156</v>
      </c>
      <c r="N477">
        <v>3.2028789999999998</v>
      </c>
      <c r="O477">
        <v>267</v>
      </c>
      <c r="P477">
        <v>2.4021590000000002</v>
      </c>
      <c r="Q477" t="s">
        <v>43</v>
      </c>
      <c r="R477" t="s">
        <v>43</v>
      </c>
      <c r="S477" t="s">
        <v>43</v>
      </c>
    </row>
    <row r="478" spans="1:19">
      <c r="A478">
        <v>1779</v>
      </c>
      <c r="B478">
        <v>11111</v>
      </c>
      <c r="C478">
        <v>336108.43</v>
      </c>
      <c r="D478">
        <v>10817</v>
      </c>
      <c r="E478">
        <v>366563.43</v>
      </c>
      <c r="F478">
        <v>33.887717000000002</v>
      </c>
      <c r="G478">
        <v>21.7</v>
      </c>
      <c r="H478">
        <v>12.187716999999999</v>
      </c>
      <c r="I478">
        <v>1.5616460000000001</v>
      </c>
      <c r="J478">
        <v>0</v>
      </c>
      <c r="K478">
        <v>0</v>
      </c>
      <c r="L478">
        <v>294</v>
      </c>
      <c r="M478">
        <v>-30455</v>
      </c>
      <c r="N478">
        <v>2.646026</v>
      </c>
      <c r="O478">
        <v>181</v>
      </c>
      <c r="P478">
        <v>1.629016</v>
      </c>
      <c r="Q478" t="s">
        <v>43</v>
      </c>
      <c r="R478" t="s">
        <v>43</v>
      </c>
      <c r="S478" t="s">
        <v>43</v>
      </c>
    </row>
    <row r="479" spans="1:19">
      <c r="A479">
        <v>126</v>
      </c>
      <c r="B479">
        <v>11103</v>
      </c>
      <c r="C479">
        <v>231926.72</v>
      </c>
      <c r="D479">
        <v>10792</v>
      </c>
      <c r="E479">
        <v>259741.72</v>
      </c>
      <c r="F479">
        <v>24.067986999999999</v>
      </c>
      <c r="G479">
        <v>10.77</v>
      </c>
      <c r="H479">
        <v>13.297986999999999</v>
      </c>
      <c r="I479">
        <v>2.2347250000000001</v>
      </c>
      <c r="J479">
        <v>0</v>
      </c>
      <c r="K479">
        <v>0</v>
      </c>
      <c r="L479">
        <v>311</v>
      </c>
      <c r="M479">
        <v>-27815</v>
      </c>
      <c r="N479">
        <v>2.8010449999999998</v>
      </c>
      <c r="O479">
        <v>162</v>
      </c>
      <c r="P479">
        <v>1.4590650000000001</v>
      </c>
      <c r="Q479" t="s">
        <v>43</v>
      </c>
      <c r="R479" t="s">
        <v>43</v>
      </c>
      <c r="S479" t="s">
        <v>43</v>
      </c>
    </row>
    <row r="480" spans="1:19">
      <c r="A480">
        <v>148</v>
      </c>
      <c r="B480">
        <v>11101</v>
      </c>
      <c r="C480">
        <v>389935.97</v>
      </c>
      <c r="D480">
        <v>10824</v>
      </c>
      <c r="E480">
        <v>419429.97</v>
      </c>
      <c r="F480">
        <v>38.749997</v>
      </c>
      <c r="G480">
        <v>18.934999999999999</v>
      </c>
      <c r="H480">
        <v>19.814997000000002</v>
      </c>
      <c r="I480">
        <v>2.046475</v>
      </c>
      <c r="J480">
        <v>0</v>
      </c>
      <c r="K480">
        <v>0</v>
      </c>
      <c r="L480">
        <v>277</v>
      </c>
      <c r="M480">
        <v>-29494</v>
      </c>
      <c r="N480">
        <v>2.4952709999999998</v>
      </c>
      <c r="O480">
        <v>150</v>
      </c>
      <c r="P480">
        <v>1.3512299999999999</v>
      </c>
      <c r="Q480" t="s">
        <v>43</v>
      </c>
      <c r="R480" t="s">
        <v>43</v>
      </c>
      <c r="S480" t="s">
        <v>43</v>
      </c>
    </row>
    <row r="481" spans="1:19">
      <c r="A481">
        <v>1725</v>
      </c>
      <c r="B481">
        <v>11078</v>
      </c>
      <c r="C481">
        <v>505910.08</v>
      </c>
      <c r="D481">
        <v>10504</v>
      </c>
      <c r="E481">
        <v>561432.07999999996</v>
      </c>
      <c r="F481">
        <v>53.449359999999999</v>
      </c>
      <c r="G481">
        <v>60.515000000000001</v>
      </c>
      <c r="H481">
        <v>-7.0656400000000001</v>
      </c>
      <c r="I481">
        <v>0.88324199999999997</v>
      </c>
      <c r="J481">
        <v>0</v>
      </c>
      <c r="K481">
        <v>0</v>
      </c>
      <c r="L481">
        <v>574</v>
      </c>
      <c r="M481">
        <v>-55522</v>
      </c>
      <c r="N481">
        <v>5.1814410000000004</v>
      </c>
      <c r="O481">
        <v>285</v>
      </c>
      <c r="P481">
        <v>2.572667</v>
      </c>
      <c r="Q481" t="s">
        <v>43</v>
      </c>
      <c r="R481" t="s">
        <v>43</v>
      </c>
      <c r="S481" t="s">
        <v>43</v>
      </c>
    </row>
    <row r="482" spans="1:19">
      <c r="A482">
        <v>977</v>
      </c>
      <c r="B482">
        <v>11070</v>
      </c>
      <c r="C482">
        <v>297271.3</v>
      </c>
      <c r="D482">
        <v>10539</v>
      </c>
      <c r="E482">
        <v>343256.3</v>
      </c>
      <c r="F482">
        <v>32.570101999999999</v>
      </c>
      <c r="G482">
        <v>18.420000000000002</v>
      </c>
      <c r="H482">
        <v>14.150102</v>
      </c>
      <c r="I482">
        <v>1.768192</v>
      </c>
      <c r="J482">
        <v>1</v>
      </c>
      <c r="K482">
        <v>9.0329999999999994E-3</v>
      </c>
      <c r="L482">
        <v>530</v>
      </c>
      <c r="M482">
        <v>-45985</v>
      </c>
      <c r="N482">
        <v>4.7877150000000004</v>
      </c>
      <c r="O482">
        <v>138</v>
      </c>
      <c r="P482">
        <v>1.2466120000000001</v>
      </c>
      <c r="Q482" t="s">
        <v>43</v>
      </c>
      <c r="R482" t="s">
        <v>43</v>
      </c>
      <c r="S482" t="s">
        <v>43</v>
      </c>
    </row>
    <row r="483" spans="1:19">
      <c r="A483">
        <v>940</v>
      </c>
      <c r="B483">
        <v>11057</v>
      </c>
      <c r="C483">
        <v>372808.23</v>
      </c>
      <c r="D483">
        <v>10488</v>
      </c>
      <c r="E483">
        <v>431144.25</v>
      </c>
      <c r="F483">
        <v>41.108338000000003</v>
      </c>
      <c r="G483">
        <v>31.63</v>
      </c>
      <c r="H483">
        <v>9.4783380000000008</v>
      </c>
      <c r="I483">
        <v>1.299663</v>
      </c>
      <c r="J483">
        <v>0</v>
      </c>
      <c r="K483">
        <v>0</v>
      </c>
      <c r="L483">
        <v>569</v>
      </c>
      <c r="M483">
        <v>-58336.02</v>
      </c>
      <c r="N483">
        <v>5.1460610000000004</v>
      </c>
      <c r="O483">
        <v>130</v>
      </c>
      <c r="P483">
        <v>1.175726</v>
      </c>
      <c r="Q483" t="s">
        <v>43</v>
      </c>
      <c r="R483" t="s">
        <v>43</v>
      </c>
      <c r="S483" t="s">
        <v>43</v>
      </c>
    </row>
    <row r="484" spans="1:19">
      <c r="A484">
        <v>1880</v>
      </c>
      <c r="B484">
        <v>11049</v>
      </c>
      <c r="C484">
        <v>435389.04</v>
      </c>
      <c r="D484">
        <v>10728</v>
      </c>
      <c r="E484">
        <v>473025.04</v>
      </c>
      <c r="F484">
        <v>44.092565</v>
      </c>
      <c r="G484">
        <v>41.94</v>
      </c>
      <c r="H484">
        <v>2.1525650000000001</v>
      </c>
      <c r="I484">
        <v>1.0513250000000001</v>
      </c>
      <c r="J484">
        <v>0</v>
      </c>
      <c r="K484">
        <v>0</v>
      </c>
      <c r="L484">
        <v>321</v>
      </c>
      <c r="M484">
        <v>-37636</v>
      </c>
      <c r="N484">
        <v>2.90524</v>
      </c>
      <c r="O484">
        <v>215</v>
      </c>
      <c r="P484">
        <v>1.9458770000000001</v>
      </c>
      <c r="Q484" t="s">
        <v>43</v>
      </c>
      <c r="R484" t="s">
        <v>43</v>
      </c>
      <c r="S484" t="s">
        <v>43</v>
      </c>
    </row>
    <row r="485" spans="1:19">
      <c r="A485">
        <v>433</v>
      </c>
      <c r="B485">
        <v>11045</v>
      </c>
      <c r="C485">
        <v>419151.17</v>
      </c>
      <c r="D485">
        <v>10894</v>
      </c>
      <c r="E485">
        <v>437929.17</v>
      </c>
      <c r="F485">
        <v>40.199115999999997</v>
      </c>
      <c r="G485">
        <v>24.88</v>
      </c>
      <c r="H485">
        <v>15.319115999999999</v>
      </c>
      <c r="I485">
        <v>1.61572</v>
      </c>
      <c r="J485">
        <v>0</v>
      </c>
      <c r="K485">
        <v>0</v>
      </c>
      <c r="L485">
        <v>151</v>
      </c>
      <c r="M485">
        <v>-18778</v>
      </c>
      <c r="N485">
        <v>1.3671340000000001</v>
      </c>
      <c r="O485">
        <v>151</v>
      </c>
      <c r="P485">
        <v>1.3671340000000001</v>
      </c>
      <c r="Q485" t="s">
        <v>43</v>
      </c>
      <c r="R485" t="s">
        <v>43</v>
      </c>
      <c r="S485" t="s">
        <v>43</v>
      </c>
    </row>
    <row r="486" spans="1:19">
      <c r="A486">
        <v>1830</v>
      </c>
      <c r="B486">
        <v>11044</v>
      </c>
      <c r="C486">
        <v>469044.51</v>
      </c>
      <c r="D486">
        <v>10716</v>
      </c>
      <c r="E486">
        <v>509622.51</v>
      </c>
      <c r="F486">
        <v>47.557158000000001</v>
      </c>
      <c r="G486">
        <v>44.524999999999999</v>
      </c>
      <c r="H486">
        <v>3.0321579999999999</v>
      </c>
      <c r="I486">
        <v>1.0681</v>
      </c>
      <c r="J486">
        <v>0</v>
      </c>
      <c r="K486">
        <v>0</v>
      </c>
      <c r="L486">
        <v>328</v>
      </c>
      <c r="M486">
        <v>-40578</v>
      </c>
      <c r="N486">
        <v>2.969938</v>
      </c>
      <c r="O486">
        <v>314</v>
      </c>
      <c r="P486">
        <v>2.8431730000000002</v>
      </c>
      <c r="Q486" t="s">
        <v>43</v>
      </c>
      <c r="R486" t="s">
        <v>43</v>
      </c>
      <c r="S486" t="s">
        <v>43</v>
      </c>
    </row>
    <row r="487" spans="1:19">
      <c r="A487">
        <v>525</v>
      </c>
      <c r="B487">
        <v>11037</v>
      </c>
      <c r="C487">
        <v>429184.62</v>
      </c>
      <c r="D487">
        <v>10740</v>
      </c>
      <c r="E487">
        <v>463553.62</v>
      </c>
      <c r="F487">
        <v>43.161417</v>
      </c>
      <c r="G487">
        <v>22.79</v>
      </c>
      <c r="H487">
        <v>20.371417000000001</v>
      </c>
      <c r="I487">
        <v>1.893875</v>
      </c>
      <c r="J487">
        <v>0</v>
      </c>
      <c r="K487">
        <v>0</v>
      </c>
      <c r="L487">
        <v>297</v>
      </c>
      <c r="M487">
        <v>-34369</v>
      </c>
      <c r="N487">
        <v>2.6909489999999998</v>
      </c>
      <c r="O487">
        <v>168</v>
      </c>
      <c r="P487">
        <v>1.5221530000000001</v>
      </c>
      <c r="Q487" t="s">
        <v>43</v>
      </c>
      <c r="R487" t="s">
        <v>43</v>
      </c>
      <c r="S487" t="s">
        <v>43</v>
      </c>
    </row>
    <row r="488" spans="1:19">
      <c r="A488">
        <v>1262</v>
      </c>
      <c r="B488">
        <v>11019</v>
      </c>
      <c r="C488">
        <v>187867.65</v>
      </c>
      <c r="D488">
        <v>10707</v>
      </c>
      <c r="E488">
        <v>219187.72</v>
      </c>
      <c r="F488">
        <v>20.471440999999999</v>
      </c>
      <c r="G488">
        <v>9.5399999999999991</v>
      </c>
      <c r="H488">
        <v>10.931441</v>
      </c>
      <c r="I488">
        <v>2.1458529999999998</v>
      </c>
      <c r="J488">
        <v>0</v>
      </c>
      <c r="K488">
        <v>0</v>
      </c>
      <c r="L488">
        <v>312</v>
      </c>
      <c r="M488">
        <v>-31320.07</v>
      </c>
      <c r="N488">
        <v>2.8314729999999999</v>
      </c>
      <c r="O488">
        <v>138</v>
      </c>
      <c r="P488">
        <v>1.2523820000000001</v>
      </c>
      <c r="Q488" t="s">
        <v>43</v>
      </c>
      <c r="R488" t="s">
        <v>43</v>
      </c>
      <c r="S488" t="s">
        <v>43</v>
      </c>
    </row>
    <row r="489" spans="1:19">
      <c r="A489">
        <v>885</v>
      </c>
      <c r="B489">
        <v>11003</v>
      </c>
      <c r="C489">
        <v>167996.75</v>
      </c>
      <c r="D489">
        <v>10977</v>
      </c>
      <c r="E489">
        <v>174860.76</v>
      </c>
      <c r="F489">
        <v>15.929740000000001</v>
      </c>
      <c r="G489">
        <v>0.32</v>
      </c>
      <c r="H489">
        <v>15.60974</v>
      </c>
      <c r="I489">
        <v>49.780437999999997</v>
      </c>
      <c r="J489">
        <v>0</v>
      </c>
      <c r="K489">
        <v>0</v>
      </c>
      <c r="L489">
        <v>26</v>
      </c>
      <c r="M489">
        <v>-6864.01</v>
      </c>
      <c r="N489">
        <v>0.23629900000000001</v>
      </c>
      <c r="O489">
        <v>99</v>
      </c>
      <c r="P489">
        <v>0.89975499999999997</v>
      </c>
      <c r="Q489" t="s">
        <v>43</v>
      </c>
      <c r="R489" t="s">
        <v>43</v>
      </c>
      <c r="S489" t="s">
        <v>42</v>
      </c>
    </row>
    <row r="490" spans="1:19">
      <c r="A490">
        <v>1371</v>
      </c>
      <c r="B490">
        <v>10989</v>
      </c>
      <c r="C490">
        <v>363100.79</v>
      </c>
      <c r="D490">
        <v>10681</v>
      </c>
      <c r="E490">
        <v>393289.79</v>
      </c>
      <c r="F490">
        <v>36.821438999999998</v>
      </c>
      <c r="G490">
        <v>15.6</v>
      </c>
      <c r="H490">
        <v>21.221439</v>
      </c>
      <c r="I490">
        <v>2.3603489999999998</v>
      </c>
      <c r="J490">
        <v>0</v>
      </c>
      <c r="K490">
        <v>0</v>
      </c>
      <c r="L490">
        <v>308</v>
      </c>
      <c r="M490">
        <v>-30189</v>
      </c>
      <c r="N490">
        <v>2.8028029999999999</v>
      </c>
      <c r="O490">
        <v>99</v>
      </c>
      <c r="P490">
        <v>0.90090099999999995</v>
      </c>
      <c r="Q490" t="s">
        <v>43</v>
      </c>
      <c r="R490" t="s">
        <v>43</v>
      </c>
      <c r="S490" t="s">
        <v>43</v>
      </c>
    </row>
    <row r="491" spans="1:19">
      <c r="A491">
        <v>1238</v>
      </c>
      <c r="B491">
        <v>10977</v>
      </c>
      <c r="C491">
        <v>1086471.18</v>
      </c>
      <c r="D491">
        <v>10344</v>
      </c>
      <c r="E491">
        <v>1166239.18</v>
      </c>
      <c r="F491">
        <v>112.745474</v>
      </c>
      <c r="G491">
        <v>97.8</v>
      </c>
      <c r="H491">
        <v>14.945474000000001</v>
      </c>
      <c r="I491">
        <v>1.152817</v>
      </c>
      <c r="J491">
        <v>0</v>
      </c>
      <c r="K491">
        <v>0</v>
      </c>
      <c r="L491">
        <v>633</v>
      </c>
      <c r="M491">
        <v>-79768</v>
      </c>
      <c r="N491">
        <v>5.7666029999999999</v>
      </c>
      <c r="O491">
        <v>113</v>
      </c>
      <c r="P491">
        <v>1.029425</v>
      </c>
      <c r="Q491" t="s">
        <v>43</v>
      </c>
      <c r="R491" t="s">
        <v>42</v>
      </c>
      <c r="S491" t="s">
        <v>43</v>
      </c>
    </row>
    <row r="492" spans="1:19">
      <c r="A492">
        <v>845</v>
      </c>
      <c r="B492">
        <v>10968</v>
      </c>
      <c r="C492">
        <v>468480.76</v>
      </c>
      <c r="D492">
        <v>10779</v>
      </c>
      <c r="E492">
        <v>498067.76</v>
      </c>
      <c r="F492">
        <v>46.207233000000002</v>
      </c>
      <c r="G492">
        <v>36.25</v>
      </c>
      <c r="H492">
        <v>9.9572330000000004</v>
      </c>
      <c r="I492">
        <v>1.2746820000000001</v>
      </c>
      <c r="J492">
        <v>0</v>
      </c>
      <c r="K492">
        <v>0</v>
      </c>
      <c r="L492">
        <v>189</v>
      </c>
      <c r="M492">
        <v>-29587</v>
      </c>
      <c r="N492">
        <v>1.723195</v>
      </c>
      <c r="O492">
        <v>295</v>
      </c>
      <c r="P492">
        <v>2.6896429999999998</v>
      </c>
      <c r="Q492" t="s">
        <v>43</v>
      </c>
      <c r="R492" t="s">
        <v>43</v>
      </c>
      <c r="S492" t="s">
        <v>43</v>
      </c>
    </row>
    <row r="493" spans="1:19">
      <c r="A493">
        <v>669</v>
      </c>
      <c r="B493">
        <v>10939</v>
      </c>
      <c r="C493">
        <v>345384.96000000002</v>
      </c>
      <c r="D493">
        <v>10770</v>
      </c>
      <c r="E493">
        <v>367908.96</v>
      </c>
      <c r="F493">
        <v>34.160535000000003</v>
      </c>
      <c r="G493">
        <v>25.204999999999998</v>
      </c>
      <c r="H493">
        <v>8.9555349999999994</v>
      </c>
      <c r="I493">
        <v>1.355308</v>
      </c>
      <c r="J493">
        <v>0</v>
      </c>
      <c r="K493">
        <v>0</v>
      </c>
      <c r="L493">
        <v>169</v>
      </c>
      <c r="M493">
        <v>-22524</v>
      </c>
      <c r="N493">
        <v>1.5449310000000001</v>
      </c>
      <c r="O493">
        <v>116</v>
      </c>
      <c r="P493">
        <v>1.0604260000000001</v>
      </c>
      <c r="Q493" t="s">
        <v>43</v>
      </c>
      <c r="R493" t="s">
        <v>43</v>
      </c>
      <c r="S493" t="s">
        <v>43</v>
      </c>
    </row>
    <row r="494" spans="1:19">
      <c r="A494">
        <v>1370</v>
      </c>
      <c r="B494">
        <v>10924</v>
      </c>
      <c r="C494">
        <v>590622.66</v>
      </c>
      <c r="D494">
        <v>10705</v>
      </c>
      <c r="E494">
        <v>628510.66</v>
      </c>
      <c r="F494">
        <v>58.711879000000003</v>
      </c>
      <c r="G494">
        <v>41.04</v>
      </c>
      <c r="H494">
        <v>17.671879000000001</v>
      </c>
      <c r="I494">
        <v>1.430601</v>
      </c>
      <c r="J494">
        <v>0</v>
      </c>
      <c r="K494">
        <v>0</v>
      </c>
      <c r="L494">
        <v>219</v>
      </c>
      <c r="M494">
        <v>-37888</v>
      </c>
      <c r="N494">
        <v>2.0047600000000001</v>
      </c>
      <c r="O494">
        <v>143</v>
      </c>
      <c r="P494">
        <v>1.3090440000000001</v>
      </c>
      <c r="Q494" t="s">
        <v>43</v>
      </c>
      <c r="R494" t="s">
        <v>43</v>
      </c>
      <c r="S494" t="s">
        <v>43</v>
      </c>
    </row>
    <row r="495" spans="1:19">
      <c r="A495">
        <v>757</v>
      </c>
      <c r="B495">
        <v>10909</v>
      </c>
      <c r="C495">
        <v>586331.51</v>
      </c>
      <c r="D495">
        <v>10330</v>
      </c>
      <c r="E495">
        <v>647800.51</v>
      </c>
      <c r="F495">
        <v>62.710600999999997</v>
      </c>
      <c r="G495">
        <v>52.844999999999999</v>
      </c>
      <c r="H495">
        <v>9.8656009999999998</v>
      </c>
      <c r="I495">
        <v>1.1866890000000001</v>
      </c>
      <c r="J495">
        <v>0</v>
      </c>
      <c r="K495">
        <v>0</v>
      </c>
      <c r="L495">
        <v>579</v>
      </c>
      <c r="M495">
        <v>-61469</v>
      </c>
      <c r="N495">
        <v>5.307544</v>
      </c>
      <c r="O495">
        <v>177</v>
      </c>
      <c r="P495">
        <v>1.622514</v>
      </c>
      <c r="Q495" t="s">
        <v>43</v>
      </c>
      <c r="R495" t="s">
        <v>43</v>
      </c>
      <c r="S495" t="s">
        <v>43</v>
      </c>
    </row>
    <row r="496" spans="1:19">
      <c r="A496">
        <v>727</v>
      </c>
      <c r="B496">
        <v>10878</v>
      </c>
      <c r="C496">
        <v>287503.31</v>
      </c>
      <c r="D496">
        <v>10753</v>
      </c>
      <c r="E496">
        <v>313908.31</v>
      </c>
      <c r="F496">
        <v>29.192626000000001</v>
      </c>
      <c r="G496">
        <v>11.32</v>
      </c>
      <c r="H496">
        <v>17.872626</v>
      </c>
      <c r="I496">
        <v>2.5788540000000002</v>
      </c>
      <c r="J496">
        <v>0</v>
      </c>
      <c r="K496">
        <v>0</v>
      </c>
      <c r="L496">
        <v>125</v>
      </c>
      <c r="M496">
        <v>-26405</v>
      </c>
      <c r="N496">
        <v>1.149108</v>
      </c>
      <c r="O496">
        <v>99</v>
      </c>
      <c r="P496">
        <v>0.91009399999999996</v>
      </c>
      <c r="Q496" t="s">
        <v>43</v>
      </c>
      <c r="R496" t="s">
        <v>43</v>
      </c>
      <c r="S496" t="s">
        <v>43</v>
      </c>
    </row>
    <row r="497" spans="1:19">
      <c r="A497">
        <v>140</v>
      </c>
      <c r="B497">
        <v>10874</v>
      </c>
      <c r="C497">
        <v>287147.67</v>
      </c>
      <c r="D497">
        <v>10309</v>
      </c>
      <c r="E497">
        <v>340035.67</v>
      </c>
      <c r="F497">
        <v>32.984350999999997</v>
      </c>
      <c r="G497">
        <v>19.399999999999999</v>
      </c>
      <c r="H497">
        <v>13.584351</v>
      </c>
      <c r="I497">
        <v>1.700224</v>
      </c>
      <c r="J497">
        <v>2</v>
      </c>
      <c r="K497">
        <v>1.8391999999999999E-2</v>
      </c>
      <c r="L497">
        <v>563</v>
      </c>
      <c r="M497">
        <v>-52888</v>
      </c>
      <c r="N497">
        <v>5.1774880000000003</v>
      </c>
      <c r="O497">
        <v>145</v>
      </c>
      <c r="P497">
        <v>1.333456</v>
      </c>
      <c r="Q497" t="s">
        <v>43</v>
      </c>
      <c r="R497" t="s">
        <v>43</v>
      </c>
      <c r="S497" t="s">
        <v>43</v>
      </c>
    </row>
    <row r="498" spans="1:19">
      <c r="A498">
        <v>497</v>
      </c>
      <c r="B498">
        <v>10874</v>
      </c>
      <c r="C498">
        <v>528009.82999999996</v>
      </c>
      <c r="D498">
        <v>10297</v>
      </c>
      <c r="E498">
        <v>589802.82999999996</v>
      </c>
      <c r="F498">
        <v>57.279094000000001</v>
      </c>
      <c r="G498">
        <v>35.93</v>
      </c>
      <c r="H498">
        <v>21.349094000000001</v>
      </c>
      <c r="I498">
        <v>1.5941860000000001</v>
      </c>
      <c r="J498">
        <v>0</v>
      </c>
      <c r="K498">
        <v>0</v>
      </c>
      <c r="L498">
        <v>577</v>
      </c>
      <c r="M498">
        <v>-61793</v>
      </c>
      <c r="N498">
        <v>5.306235</v>
      </c>
      <c r="O498">
        <v>161</v>
      </c>
      <c r="P498">
        <v>1.480596</v>
      </c>
      <c r="Q498" t="s">
        <v>43</v>
      </c>
      <c r="R498" t="s">
        <v>43</v>
      </c>
      <c r="S498" t="s">
        <v>43</v>
      </c>
    </row>
    <row r="499" spans="1:19">
      <c r="A499">
        <v>802</v>
      </c>
      <c r="B499">
        <v>10868</v>
      </c>
      <c r="C499">
        <v>553435.24</v>
      </c>
      <c r="D499">
        <v>10195</v>
      </c>
      <c r="E499">
        <v>629121.24</v>
      </c>
      <c r="F499">
        <v>61.708801999999999</v>
      </c>
      <c r="G499">
        <v>34.33</v>
      </c>
      <c r="H499">
        <v>27.378802</v>
      </c>
      <c r="I499">
        <v>1.7975179999999999</v>
      </c>
      <c r="J499">
        <v>0</v>
      </c>
      <c r="K499">
        <v>0</v>
      </c>
      <c r="L499">
        <v>673</v>
      </c>
      <c r="M499">
        <v>-75686</v>
      </c>
      <c r="N499">
        <v>6.1924919999999997</v>
      </c>
      <c r="O499">
        <v>136</v>
      </c>
      <c r="P499">
        <v>1.2513799999999999</v>
      </c>
      <c r="Q499" t="s">
        <v>43</v>
      </c>
      <c r="R499" t="s">
        <v>43</v>
      </c>
      <c r="S499" t="s">
        <v>43</v>
      </c>
    </row>
    <row r="500" spans="1:19">
      <c r="A500">
        <v>1177</v>
      </c>
      <c r="B500">
        <v>10846</v>
      </c>
      <c r="C500">
        <v>389057</v>
      </c>
      <c r="D500">
        <v>10530</v>
      </c>
      <c r="E500">
        <v>428010</v>
      </c>
      <c r="F500">
        <v>40.646723999999999</v>
      </c>
      <c r="G500">
        <v>12.465</v>
      </c>
      <c r="H500">
        <v>28.181723999999999</v>
      </c>
      <c r="I500">
        <v>3.2608679999999999</v>
      </c>
      <c r="J500">
        <v>1</v>
      </c>
      <c r="K500">
        <v>9.2200000000000008E-3</v>
      </c>
      <c r="L500">
        <v>315</v>
      </c>
      <c r="M500">
        <v>-38953</v>
      </c>
      <c r="N500">
        <v>2.9042970000000001</v>
      </c>
      <c r="O500">
        <v>108</v>
      </c>
      <c r="P500">
        <v>0.99575899999999995</v>
      </c>
      <c r="Q500" t="s">
        <v>43</v>
      </c>
      <c r="R500" t="s">
        <v>43</v>
      </c>
      <c r="S500" t="s">
        <v>43</v>
      </c>
    </row>
    <row r="501" spans="1:19">
      <c r="A501">
        <v>480</v>
      </c>
      <c r="B501">
        <v>10840</v>
      </c>
      <c r="C501">
        <v>617309.27</v>
      </c>
      <c r="D501">
        <v>10191</v>
      </c>
      <c r="E501">
        <v>706991.33</v>
      </c>
      <c r="F501">
        <v>69.374088</v>
      </c>
      <c r="G501">
        <v>33.42</v>
      </c>
      <c r="H501">
        <v>35.954087999999999</v>
      </c>
      <c r="I501">
        <v>2.075825</v>
      </c>
      <c r="J501">
        <v>0</v>
      </c>
      <c r="K501">
        <v>0</v>
      </c>
      <c r="L501">
        <v>649</v>
      </c>
      <c r="M501">
        <v>-89682.06</v>
      </c>
      <c r="N501">
        <v>5.9870850000000004</v>
      </c>
      <c r="O501">
        <v>112</v>
      </c>
      <c r="P501">
        <v>1.03321</v>
      </c>
      <c r="Q501" t="s">
        <v>43</v>
      </c>
      <c r="R501" t="s">
        <v>43</v>
      </c>
      <c r="S501" t="s">
        <v>43</v>
      </c>
    </row>
    <row r="502" spans="1:19">
      <c r="A502">
        <v>1827</v>
      </c>
      <c r="B502">
        <v>10839</v>
      </c>
      <c r="C502">
        <v>612178.57999999996</v>
      </c>
      <c r="D502">
        <v>10217</v>
      </c>
      <c r="E502">
        <v>676019.58</v>
      </c>
      <c r="F502">
        <v>66.166151999999997</v>
      </c>
      <c r="G502">
        <v>44.33</v>
      </c>
      <c r="H502">
        <v>21.836151999999998</v>
      </c>
      <c r="I502">
        <v>1.4925820000000001</v>
      </c>
      <c r="J502">
        <v>6</v>
      </c>
      <c r="K502">
        <v>5.5356000000000002E-2</v>
      </c>
      <c r="L502">
        <v>616</v>
      </c>
      <c r="M502">
        <v>-63841</v>
      </c>
      <c r="N502">
        <v>5.6831810000000003</v>
      </c>
      <c r="O502">
        <v>194</v>
      </c>
      <c r="P502">
        <v>1.789833</v>
      </c>
      <c r="Q502" t="s">
        <v>43</v>
      </c>
      <c r="R502" t="s">
        <v>43</v>
      </c>
      <c r="S502" t="s">
        <v>43</v>
      </c>
    </row>
    <row r="503" spans="1:19">
      <c r="A503">
        <v>1003</v>
      </c>
      <c r="B503">
        <v>10830</v>
      </c>
      <c r="C503">
        <v>1004970.67</v>
      </c>
      <c r="D503">
        <v>10606</v>
      </c>
      <c r="E503">
        <v>1039214.67</v>
      </c>
      <c r="F503">
        <v>97.983656999999994</v>
      </c>
      <c r="G503">
        <v>55.524999999999999</v>
      </c>
      <c r="H503">
        <v>42.458657000000002</v>
      </c>
      <c r="I503">
        <v>1.7646759999999999</v>
      </c>
      <c r="J503">
        <v>0</v>
      </c>
      <c r="K503">
        <v>0</v>
      </c>
      <c r="L503">
        <v>224</v>
      </c>
      <c r="M503">
        <v>-34244</v>
      </c>
      <c r="N503">
        <v>2.0683289999999999</v>
      </c>
      <c r="O503">
        <v>309</v>
      </c>
      <c r="P503">
        <v>2.853186</v>
      </c>
      <c r="Q503" t="s">
        <v>43</v>
      </c>
      <c r="R503" t="s">
        <v>43</v>
      </c>
      <c r="S503" t="s">
        <v>43</v>
      </c>
    </row>
    <row r="504" spans="1:19">
      <c r="A504">
        <v>738</v>
      </c>
      <c r="B504">
        <v>10812</v>
      </c>
      <c r="C504">
        <v>757478.22</v>
      </c>
      <c r="D504">
        <v>10216</v>
      </c>
      <c r="E504">
        <v>829961.22</v>
      </c>
      <c r="F504">
        <v>81.241309999999999</v>
      </c>
      <c r="G504">
        <v>66.53</v>
      </c>
      <c r="H504">
        <v>14.711309999999999</v>
      </c>
      <c r="I504">
        <v>1.221123</v>
      </c>
      <c r="J504">
        <v>0</v>
      </c>
      <c r="K504">
        <v>0</v>
      </c>
      <c r="L504">
        <v>596</v>
      </c>
      <c r="M504">
        <v>-72483</v>
      </c>
      <c r="N504">
        <v>5.5123939999999996</v>
      </c>
      <c r="O504">
        <v>188</v>
      </c>
      <c r="P504">
        <v>1.738809</v>
      </c>
      <c r="Q504" t="s">
        <v>43</v>
      </c>
      <c r="R504" t="s">
        <v>43</v>
      </c>
      <c r="S504" t="s">
        <v>43</v>
      </c>
    </row>
    <row r="505" spans="1:19">
      <c r="A505">
        <v>1239</v>
      </c>
      <c r="B505">
        <v>10800</v>
      </c>
      <c r="C505">
        <v>377894.61</v>
      </c>
      <c r="D505">
        <v>10586</v>
      </c>
      <c r="E505">
        <v>412231.61</v>
      </c>
      <c r="F505">
        <v>38.941206000000001</v>
      </c>
      <c r="G505">
        <v>16.059999999999999</v>
      </c>
      <c r="H505">
        <v>22.881205999999999</v>
      </c>
      <c r="I505">
        <v>2.4247329999999998</v>
      </c>
      <c r="J505">
        <v>0</v>
      </c>
      <c r="K505">
        <v>0</v>
      </c>
      <c r="L505">
        <v>214</v>
      </c>
      <c r="M505">
        <v>-34337</v>
      </c>
      <c r="N505">
        <v>1.981481</v>
      </c>
      <c r="O505">
        <v>145</v>
      </c>
      <c r="P505">
        <v>1.3425929999999999</v>
      </c>
      <c r="Q505" t="s">
        <v>43</v>
      </c>
      <c r="R505" t="s">
        <v>43</v>
      </c>
      <c r="S505" t="s">
        <v>43</v>
      </c>
    </row>
    <row r="506" spans="1:19">
      <c r="A506">
        <v>1730</v>
      </c>
      <c r="B506">
        <v>10799</v>
      </c>
      <c r="C506">
        <v>229320.71</v>
      </c>
      <c r="D506">
        <v>10291</v>
      </c>
      <c r="E506">
        <v>275522.71000000002</v>
      </c>
      <c r="F506">
        <v>26.773171999999999</v>
      </c>
      <c r="G506">
        <v>9.5500000000000007</v>
      </c>
      <c r="H506">
        <v>17.223172000000002</v>
      </c>
      <c r="I506">
        <v>2.803474</v>
      </c>
      <c r="J506">
        <v>0</v>
      </c>
      <c r="K506">
        <v>0</v>
      </c>
      <c r="L506">
        <v>508</v>
      </c>
      <c r="M506">
        <v>-46202</v>
      </c>
      <c r="N506">
        <v>4.7041389999999996</v>
      </c>
      <c r="O506">
        <v>184</v>
      </c>
      <c r="P506">
        <v>1.7038610000000001</v>
      </c>
      <c r="Q506" t="s">
        <v>43</v>
      </c>
      <c r="R506" t="s">
        <v>43</v>
      </c>
      <c r="S506" t="s">
        <v>43</v>
      </c>
    </row>
    <row r="507" spans="1:19">
      <c r="A507">
        <v>1323</v>
      </c>
      <c r="B507">
        <v>10793</v>
      </c>
      <c r="C507">
        <v>512312.78</v>
      </c>
      <c r="D507">
        <v>10450</v>
      </c>
      <c r="E507">
        <v>559761.78</v>
      </c>
      <c r="F507">
        <v>53.565721000000003</v>
      </c>
      <c r="G507">
        <v>38.545000000000002</v>
      </c>
      <c r="H507">
        <v>15.020721</v>
      </c>
      <c r="I507">
        <v>1.3896930000000001</v>
      </c>
      <c r="J507">
        <v>2</v>
      </c>
      <c r="K507">
        <v>1.8530999999999999E-2</v>
      </c>
      <c r="L507">
        <v>341</v>
      </c>
      <c r="M507">
        <v>-47449</v>
      </c>
      <c r="N507">
        <v>3.1594549999999999</v>
      </c>
      <c r="O507">
        <v>125</v>
      </c>
      <c r="P507">
        <v>1.158158</v>
      </c>
      <c r="Q507" t="s">
        <v>43</v>
      </c>
      <c r="R507" t="s">
        <v>43</v>
      </c>
      <c r="S507" t="s">
        <v>43</v>
      </c>
    </row>
    <row r="508" spans="1:19">
      <c r="A508">
        <v>127</v>
      </c>
      <c r="B508">
        <v>10783</v>
      </c>
      <c r="C508">
        <v>752158.53</v>
      </c>
      <c r="D508">
        <v>10193</v>
      </c>
      <c r="E508">
        <v>809202.53</v>
      </c>
      <c r="F508">
        <v>79.388063000000002</v>
      </c>
      <c r="G508">
        <v>67.05</v>
      </c>
      <c r="H508">
        <v>12.338063</v>
      </c>
      <c r="I508">
        <v>1.184013</v>
      </c>
      <c r="J508">
        <v>0</v>
      </c>
      <c r="K508">
        <v>0</v>
      </c>
      <c r="L508">
        <v>590</v>
      </c>
      <c r="M508">
        <v>-57044</v>
      </c>
      <c r="N508">
        <v>5.4715759999999998</v>
      </c>
      <c r="O508">
        <v>117</v>
      </c>
      <c r="P508">
        <v>1.0850409999999999</v>
      </c>
      <c r="Q508" t="s">
        <v>43</v>
      </c>
      <c r="R508" t="s">
        <v>43</v>
      </c>
      <c r="S508" t="s">
        <v>43</v>
      </c>
    </row>
    <row r="509" spans="1:19">
      <c r="A509">
        <v>1482</v>
      </c>
      <c r="B509">
        <v>10775</v>
      </c>
      <c r="C509">
        <v>637636.07999999996</v>
      </c>
      <c r="D509">
        <v>10381</v>
      </c>
      <c r="E509">
        <v>701211.08</v>
      </c>
      <c r="F509">
        <v>67.547545999999997</v>
      </c>
      <c r="G509">
        <v>5.5</v>
      </c>
      <c r="H509">
        <v>62.047545999999997</v>
      </c>
      <c r="I509">
        <v>12.281371999999999</v>
      </c>
      <c r="J509">
        <v>0</v>
      </c>
      <c r="K509">
        <v>0</v>
      </c>
      <c r="L509">
        <v>394</v>
      </c>
      <c r="M509">
        <v>-63575</v>
      </c>
      <c r="N509">
        <v>3.6566130000000001</v>
      </c>
      <c r="O509">
        <v>134</v>
      </c>
      <c r="P509">
        <v>1.243619</v>
      </c>
      <c r="Q509" t="s">
        <v>43</v>
      </c>
      <c r="R509" t="s">
        <v>43</v>
      </c>
      <c r="S509" t="s">
        <v>42</v>
      </c>
    </row>
    <row r="510" spans="1:19">
      <c r="A510">
        <v>217</v>
      </c>
      <c r="B510">
        <v>10766</v>
      </c>
      <c r="C510">
        <v>381464.79</v>
      </c>
      <c r="D510">
        <v>10459</v>
      </c>
      <c r="E510">
        <v>420605.79</v>
      </c>
      <c r="F510">
        <v>40.214722999999999</v>
      </c>
      <c r="G510">
        <v>28.87</v>
      </c>
      <c r="H510">
        <v>11.344723</v>
      </c>
      <c r="I510">
        <v>1.3929590000000001</v>
      </c>
      <c r="J510">
        <v>0</v>
      </c>
      <c r="K510">
        <v>0</v>
      </c>
      <c r="L510">
        <v>307</v>
      </c>
      <c r="M510">
        <v>-39141</v>
      </c>
      <c r="N510">
        <v>2.8515700000000002</v>
      </c>
      <c r="O510">
        <v>163</v>
      </c>
      <c r="P510">
        <v>1.5140260000000001</v>
      </c>
      <c r="Q510" t="s">
        <v>43</v>
      </c>
      <c r="R510" t="s">
        <v>43</v>
      </c>
      <c r="S510" t="s">
        <v>43</v>
      </c>
    </row>
    <row r="511" spans="1:19">
      <c r="A511">
        <v>1622</v>
      </c>
      <c r="B511">
        <v>10762</v>
      </c>
      <c r="C511">
        <v>573911.11</v>
      </c>
      <c r="D511">
        <v>10169</v>
      </c>
      <c r="E511">
        <v>639364.11</v>
      </c>
      <c r="F511">
        <v>62.873843000000001</v>
      </c>
      <c r="G511">
        <v>16.11</v>
      </c>
      <c r="H511">
        <v>46.763843000000001</v>
      </c>
      <c r="I511">
        <v>3.902784</v>
      </c>
      <c r="J511">
        <v>0</v>
      </c>
      <c r="K511">
        <v>0</v>
      </c>
      <c r="L511">
        <v>593</v>
      </c>
      <c r="M511">
        <v>-65453</v>
      </c>
      <c r="N511">
        <v>5.5101279999999999</v>
      </c>
      <c r="O511">
        <v>154</v>
      </c>
      <c r="P511">
        <v>1.4309609999999999</v>
      </c>
      <c r="Q511" t="s">
        <v>43</v>
      </c>
      <c r="R511" t="s">
        <v>43</v>
      </c>
      <c r="S511" t="s">
        <v>44</v>
      </c>
    </row>
    <row r="512" spans="1:19">
      <c r="A512">
        <v>879</v>
      </c>
      <c r="B512">
        <v>10760</v>
      </c>
      <c r="C512">
        <v>317334.55</v>
      </c>
      <c r="D512">
        <v>10211</v>
      </c>
      <c r="E512">
        <v>367152.55</v>
      </c>
      <c r="F512">
        <v>35.956570999999997</v>
      </c>
      <c r="G512">
        <v>29.06</v>
      </c>
      <c r="H512">
        <v>6.8965709999999998</v>
      </c>
      <c r="I512">
        <v>1.237322</v>
      </c>
      <c r="J512">
        <v>0</v>
      </c>
      <c r="K512">
        <v>0</v>
      </c>
      <c r="L512">
        <v>549</v>
      </c>
      <c r="M512">
        <v>-49818</v>
      </c>
      <c r="N512">
        <v>5.1022299999999996</v>
      </c>
      <c r="O512">
        <v>189</v>
      </c>
      <c r="P512">
        <v>1.7565059999999999</v>
      </c>
      <c r="Q512" t="s">
        <v>43</v>
      </c>
      <c r="R512" t="s">
        <v>43</v>
      </c>
      <c r="S512" t="s">
        <v>43</v>
      </c>
    </row>
    <row r="513" spans="1:19">
      <c r="A513">
        <v>33</v>
      </c>
      <c r="B513">
        <v>10746</v>
      </c>
      <c r="C513">
        <v>520819.9</v>
      </c>
      <c r="D513">
        <v>10416</v>
      </c>
      <c r="E513">
        <v>564663.9</v>
      </c>
      <c r="F513">
        <v>54.211204000000002</v>
      </c>
      <c r="G513">
        <v>47.4</v>
      </c>
      <c r="H513">
        <v>6.811204</v>
      </c>
      <c r="I513">
        <v>1.143696</v>
      </c>
      <c r="J513">
        <v>0</v>
      </c>
      <c r="K513">
        <v>0</v>
      </c>
      <c r="L513">
        <v>330</v>
      </c>
      <c r="M513">
        <v>-43844</v>
      </c>
      <c r="N513">
        <v>3.07091</v>
      </c>
      <c r="O513">
        <v>177</v>
      </c>
      <c r="P513">
        <v>1.647125</v>
      </c>
      <c r="Q513" t="s">
        <v>43</v>
      </c>
      <c r="R513" t="s">
        <v>43</v>
      </c>
      <c r="S513" t="s">
        <v>43</v>
      </c>
    </row>
    <row r="514" spans="1:19">
      <c r="A514">
        <v>1750</v>
      </c>
      <c r="B514">
        <v>10735</v>
      </c>
      <c r="C514">
        <v>730162.12</v>
      </c>
      <c r="D514">
        <v>10174</v>
      </c>
      <c r="E514">
        <v>788200.12</v>
      </c>
      <c r="F514">
        <v>77.471998999999997</v>
      </c>
      <c r="G514">
        <v>75.150000000000006</v>
      </c>
      <c r="H514">
        <v>2.3219989999999999</v>
      </c>
      <c r="I514">
        <v>1.0308980000000001</v>
      </c>
      <c r="J514">
        <v>0</v>
      </c>
      <c r="K514">
        <v>0</v>
      </c>
      <c r="L514">
        <v>561</v>
      </c>
      <c r="M514">
        <v>-58038</v>
      </c>
      <c r="N514">
        <v>5.2258969999999998</v>
      </c>
      <c r="O514">
        <v>171</v>
      </c>
      <c r="P514">
        <v>1.5929199999999999</v>
      </c>
      <c r="Q514" t="s">
        <v>43</v>
      </c>
      <c r="R514" t="s">
        <v>43</v>
      </c>
      <c r="S514" t="s">
        <v>43</v>
      </c>
    </row>
    <row r="515" spans="1:19">
      <c r="A515">
        <v>1006</v>
      </c>
      <c r="B515">
        <v>10715</v>
      </c>
      <c r="C515">
        <v>419883.23</v>
      </c>
      <c r="D515">
        <v>10173</v>
      </c>
      <c r="E515">
        <v>473491.23</v>
      </c>
      <c r="F515">
        <v>46.543913000000003</v>
      </c>
      <c r="G515">
        <v>39.33</v>
      </c>
      <c r="H515">
        <v>7.2139129999999998</v>
      </c>
      <c r="I515">
        <v>1.1834199999999999</v>
      </c>
      <c r="J515">
        <v>0</v>
      </c>
      <c r="K515">
        <v>0</v>
      </c>
      <c r="L515">
        <v>542</v>
      </c>
      <c r="M515">
        <v>-53608</v>
      </c>
      <c r="N515">
        <v>5.0583289999999996</v>
      </c>
      <c r="O515">
        <v>228</v>
      </c>
      <c r="P515">
        <v>2.1278579999999998</v>
      </c>
      <c r="Q515" t="s">
        <v>43</v>
      </c>
      <c r="R515" t="s">
        <v>43</v>
      </c>
      <c r="S515" t="s">
        <v>43</v>
      </c>
    </row>
    <row r="516" spans="1:19">
      <c r="A516">
        <v>1964</v>
      </c>
      <c r="B516">
        <v>10714</v>
      </c>
      <c r="C516">
        <v>424053.03</v>
      </c>
      <c r="D516">
        <v>10516</v>
      </c>
      <c r="E516">
        <v>450438.03</v>
      </c>
      <c r="F516">
        <v>42.833590000000001</v>
      </c>
      <c r="G516">
        <v>37.505000000000003</v>
      </c>
      <c r="H516">
        <v>5.3285900000000002</v>
      </c>
      <c r="I516">
        <v>1.142077</v>
      </c>
      <c r="J516">
        <v>0</v>
      </c>
      <c r="K516">
        <v>0</v>
      </c>
      <c r="L516">
        <v>198</v>
      </c>
      <c r="M516">
        <v>-26385</v>
      </c>
      <c r="N516">
        <v>1.8480490000000001</v>
      </c>
      <c r="O516">
        <v>136</v>
      </c>
      <c r="P516">
        <v>1.2693669999999999</v>
      </c>
      <c r="Q516" t="s">
        <v>43</v>
      </c>
      <c r="R516" t="s">
        <v>43</v>
      </c>
      <c r="S516" t="s">
        <v>43</v>
      </c>
    </row>
    <row r="517" spans="1:19">
      <c r="A517">
        <v>734</v>
      </c>
      <c r="B517">
        <v>10714</v>
      </c>
      <c r="C517">
        <v>168144.38</v>
      </c>
      <c r="D517">
        <v>10444</v>
      </c>
      <c r="E517">
        <v>192961.38</v>
      </c>
      <c r="F517">
        <v>18.475812000000001</v>
      </c>
      <c r="G517">
        <v>10.41</v>
      </c>
      <c r="H517">
        <v>8.0658119999999993</v>
      </c>
      <c r="I517">
        <v>1.7748139999999999</v>
      </c>
      <c r="J517">
        <v>0</v>
      </c>
      <c r="K517">
        <v>0</v>
      </c>
      <c r="L517">
        <v>270</v>
      </c>
      <c r="M517">
        <v>-24817</v>
      </c>
      <c r="N517">
        <v>2.5200670000000001</v>
      </c>
      <c r="O517">
        <v>103</v>
      </c>
      <c r="P517">
        <v>0.96135899999999996</v>
      </c>
      <c r="Q517" t="s">
        <v>43</v>
      </c>
      <c r="R517" t="s">
        <v>43</v>
      </c>
      <c r="S517" t="s">
        <v>43</v>
      </c>
    </row>
    <row r="518" spans="1:19">
      <c r="A518">
        <v>1208</v>
      </c>
      <c r="B518">
        <v>10710</v>
      </c>
      <c r="C518">
        <v>309131.33</v>
      </c>
      <c r="D518">
        <v>10157</v>
      </c>
      <c r="E518">
        <v>361384.33</v>
      </c>
      <c r="F518">
        <v>35.579830000000001</v>
      </c>
      <c r="G518">
        <v>13.1</v>
      </c>
      <c r="H518">
        <v>22.47983</v>
      </c>
      <c r="I518">
        <v>2.716018</v>
      </c>
      <c r="J518">
        <v>0</v>
      </c>
      <c r="K518">
        <v>0</v>
      </c>
      <c r="L518">
        <v>553</v>
      </c>
      <c r="M518">
        <v>-52253</v>
      </c>
      <c r="N518">
        <v>5.1633990000000001</v>
      </c>
      <c r="O518">
        <v>129</v>
      </c>
      <c r="P518">
        <v>1.2044820000000001</v>
      </c>
      <c r="Q518" t="s">
        <v>43</v>
      </c>
      <c r="R518" t="s">
        <v>43</v>
      </c>
      <c r="S518" t="s">
        <v>43</v>
      </c>
    </row>
    <row r="519" spans="1:19">
      <c r="A519">
        <v>957</v>
      </c>
      <c r="B519">
        <v>10709</v>
      </c>
      <c r="C519">
        <v>546955.46</v>
      </c>
      <c r="D519">
        <v>10002</v>
      </c>
      <c r="E519">
        <v>631137.46</v>
      </c>
      <c r="F519">
        <v>63.101126000000001</v>
      </c>
      <c r="G519">
        <v>30.934999999999999</v>
      </c>
      <c r="H519">
        <v>32.166125999999998</v>
      </c>
      <c r="I519">
        <v>2.0397970000000001</v>
      </c>
      <c r="J519">
        <v>0</v>
      </c>
      <c r="K519">
        <v>0</v>
      </c>
      <c r="L519">
        <v>707</v>
      </c>
      <c r="M519">
        <v>-84182</v>
      </c>
      <c r="N519">
        <v>6.6019240000000003</v>
      </c>
      <c r="O519">
        <v>198</v>
      </c>
      <c r="P519">
        <v>1.8489120000000001</v>
      </c>
      <c r="Q519" t="s">
        <v>43</v>
      </c>
      <c r="R519" t="s">
        <v>43</v>
      </c>
      <c r="S519" t="s">
        <v>43</v>
      </c>
    </row>
    <row r="520" spans="1:19">
      <c r="A520">
        <v>773</v>
      </c>
      <c r="B520">
        <v>10701</v>
      </c>
      <c r="C520">
        <v>337572.7</v>
      </c>
      <c r="D520">
        <v>10384</v>
      </c>
      <c r="E520">
        <v>377978.7</v>
      </c>
      <c r="F520">
        <v>36.400106000000001</v>
      </c>
      <c r="G520">
        <v>19.074999999999999</v>
      </c>
      <c r="H520">
        <v>17.325106000000002</v>
      </c>
      <c r="I520">
        <v>1.9082619999999999</v>
      </c>
      <c r="J520">
        <v>0</v>
      </c>
      <c r="K520">
        <v>0</v>
      </c>
      <c r="L520">
        <v>317</v>
      </c>
      <c r="M520">
        <v>-40406</v>
      </c>
      <c r="N520">
        <v>2.9623400000000002</v>
      </c>
      <c r="O520">
        <v>227</v>
      </c>
      <c r="P520">
        <v>2.1212970000000002</v>
      </c>
      <c r="Q520" t="s">
        <v>43</v>
      </c>
      <c r="R520" t="s">
        <v>43</v>
      </c>
      <c r="S520" t="s">
        <v>43</v>
      </c>
    </row>
    <row r="521" spans="1:19">
      <c r="A521">
        <v>721</v>
      </c>
      <c r="B521">
        <v>10697</v>
      </c>
      <c r="C521">
        <v>254984.62</v>
      </c>
      <c r="D521">
        <v>10503</v>
      </c>
      <c r="E521">
        <v>283828.62</v>
      </c>
      <c r="F521">
        <v>27.023575999999998</v>
      </c>
      <c r="G521">
        <v>11.96</v>
      </c>
      <c r="H521">
        <v>15.063575999999999</v>
      </c>
      <c r="I521">
        <v>2.2594959999999999</v>
      </c>
      <c r="J521">
        <v>0</v>
      </c>
      <c r="K521">
        <v>0</v>
      </c>
      <c r="L521">
        <v>194</v>
      </c>
      <c r="M521">
        <v>-28844</v>
      </c>
      <c r="N521">
        <v>1.813593</v>
      </c>
      <c r="O521">
        <v>136</v>
      </c>
      <c r="P521">
        <v>1.271385</v>
      </c>
      <c r="Q521" t="s">
        <v>43</v>
      </c>
      <c r="R521" t="s">
        <v>43</v>
      </c>
      <c r="S521" t="s">
        <v>43</v>
      </c>
    </row>
    <row r="522" spans="1:19">
      <c r="A522">
        <v>514</v>
      </c>
      <c r="B522">
        <v>10695</v>
      </c>
      <c r="C522">
        <v>433649.93</v>
      </c>
      <c r="D522">
        <v>10519</v>
      </c>
      <c r="E522">
        <v>459136.93</v>
      </c>
      <c r="F522">
        <v>43.648344000000002</v>
      </c>
      <c r="G522">
        <v>30.41</v>
      </c>
      <c r="H522">
        <v>13.238344</v>
      </c>
      <c r="I522">
        <v>1.4353290000000001</v>
      </c>
      <c r="J522">
        <v>0</v>
      </c>
      <c r="K522">
        <v>0</v>
      </c>
      <c r="L522">
        <v>176</v>
      </c>
      <c r="M522">
        <v>-25487</v>
      </c>
      <c r="N522">
        <v>1.645629</v>
      </c>
      <c r="O522">
        <v>159</v>
      </c>
      <c r="P522">
        <v>1.4866760000000001</v>
      </c>
      <c r="Q522" t="s">
        <v>43</v>
      </c>
      <c r="R522" t="s">
        <v>43</v>
      </c>
      <c r="S522" t="s">
        <v>43</v>
      </c>
    </row>
    <row r="523" spans="1:19">
      <c r="A523">
        <v>213</v>
      </c>
      <c r="B523">
        <v>10684</v>
      </c>
      <c r="C523">
        <v>614314.12</v>
      </c>
      <c r="D523">
        <v>10058</v>
      </c>
      <c r="E523">
        <v>688174.12</v>
      </c>
      <c r="F523">
        <v>68.420573000000005</v>
      </c>
      <c r="G523">
        <v>36.924999999999997</v>
      </c>
      <c r="H523">
        <v>31.495573</v>
      </c>
      <c r="I523">
        <v>1.8529610000000001</v>
      </c>
      <c r="J523">
        <v>0</v>
      </c>
      <c r="K523">
        <v>0</v>
      </c>
      <c r="L523">
        <v>626</v>
      </c>
      <c r="M523">
        <v>-73860</v>
      </c>
      <c r="N523">
        <v>5.859229</v>
      </c>
      <c r="O523">
        <v>161</v>
      </c>
      <c r="P523">
        <v>1.506926</v>
      </c>
      <c r="Q523" t="s">
        <v>43</v>
      </c>
      <c r="R523" t="s">
        <v>43</v>
      </c>
      <c r="S523" t="s">
        <v>43</v>
      </c>
    </row>
    <row r="524" spans="1:19">
      <c r="A524">
        <v>509</v>
      </c>
      <c r="B524">
        <v>10683</v>
      </c>
      <c r="C524">
        <v>312736.78000000003</v>
      </c>
      <c r="D524">
        <v>10507</v>
      </c>
      <c r="E524">
        <v>342806.78</v>
      </c>
      <c r="F524">
        <v>32.626514</v>
      </c>
      <c r="G524">
        <v>13.59</v>
      </c>
      <c r="H524">
        <v>19.036514</v>
      </c>
      <c r="I524">
        <v>2.4007740000000002</v>
      </c>
      <c r="J524">
        <v>0</v>
      </c>
      <c r="K524">
        <v>0</v>
      </c>
      <c r="L524">
        <v>176</v>
      </c>
      <c r="M524">
        <v>-30070</v>
      </c>
      <c r="N524">
        <v>1.6474770000000001</v>
      </c>
      <c r="O524">
        <v>104</v>
      </c>
      <c r="P524">
        <v>0.97350899999999996</v>
      </c>
      <c r="Q524" t="s">
        <v>43</v>
      </c>
      <c r="R524" t="s">
        <v>43</v>
      </c>
      <c r="S524" t="s">
        <v>43</v>
      </c>
    </row>
    <row r="525" spans="1:19">
      <c r="A525">
        <v>57</v>
      </c>
      <c r="B525">
        <v>10679</v>
      </c>
      <c r="C525">
        <v>436908.16</v>
      </c>
      <c r="D525">
        <v>10375</v>
      </c>
      <c r="E525">
        <v>471330.16</v>
      </c>
      <c r="F525">
        <v>45.429412999999997</v>
      </c>
      <c r="G525">
        <v>38.44</v>
      </c>
      <c r="H525">
        <v>6.9894129999999999</v>
      </c>
      <c r="I525">
        <v>1.181827</v>
      </c>
      <c r="J525">
        <v>0</v>
      </c>
      <c r="K525">
        <v>0</v>
      </c>
      <c r="L525">
        <v>304</v>
      </c>
      <c r="M525">
        <v>-34422</v>
      </c>
      <c r="N525">
        <v>2.846708</v>
      </c>
      <c r="O525">
        <v>242</v>
      </c>
      <c r="P525">
        <v>2.26613</v>
      </c>
      <c r="Q525" t="s">
        <v>43</v>
      </c>
      <c r="R525" t="s">
        <v>43</v>
      </c>
      <c r="S525" t="s">
        <v>43</v>
      </c>
    </row>
    <row r="526" spans="1:19">
      <c r="A526">
        <v>122</v>
      </c>
      <c r="B526">
        <v>10678</v>
      </c>
      <c r="C526">
        <v>392598.15</v>
      </c>
      <c r="D526">
        <v>10074</v>
      </c>
      <c r="E526">
        <v>447945.15</v>
      </c>
      <c r="F526">
        <v>44.465471000000001</v>
      </c>
      <c r="G526">
        <v>29.29</v>
      </c>
      <c r="H526">
        <v>15.175471</v>
      </c>
      <c r="I526">
        <v>1.518111</v>
      </c>
      <c r="J526">
        <v>0</v>
      </c>
      <c r="K526">
        <v>0</v>
      </c>
      <c r="L526">
        <v>604</v>
      </c>
      <c r="M526">
        <v>-55347</v>
      </c>
      <c r="N526">
        <v>5.6564899999999998</v>
      </c>
      <c r="O526">
        <v>405</v>
      </c>
      <c r="P526">
        <v>3.7928449999999998</v>
      </c>
      <c r="Q526" t="s">
        <v>43</v>
      </c>
      <c r="R526" t="s">
        <v>43</v>
      </c>
      <c r="S526" t="s">
        <v>43</v>
      </c>
    </row>
    <row r="527" spans="1:19">
      <c r="A527">
        <v>1022</v>
      </c>
      <c r="B527">
        <v>10660</v>
      </c>
      <c r="C527">
        <v>657640.36</v>
      </c>
      <c r="D527">
        <v>10280</v>
      </c>
      <c r="E527">
        <v>705127.36</v>
      </c>
      <c r="F527">
        <v>68.592156000000003</v>
      </c>
      <c r="G527">
        <v>60.005000000000003</v>
      </c>
      <c r="H527">
        <v>8.5871560000000002</v>
      </c>
      <c r="I527">
        <v>1.1431070000000001</v>
      </c>
      <c r="J527">
        <v>0</v>
      </c>
      <c r="K527">
        <v>0</v>
      </c>
      <c r="L527">
        <v>380</v>
      </c>
      <c r="M527">
        <v>-47487</v>
      </c>
      <c r="N527">
        <v>3.5647280000000001</v>
      </c>
      <c r="O527">
        <v>188</v>
      </c>
      <c r="P527">
        <v>1.7636019999999999</v>
      </c>
      <c r="Q527" t="s">
        <v>43</v>
      </c>
      <c r="R527" t="s">
        <v>43</v>
      </c>
      <c r="S527" t="s">
        <v>43</v>
      </c>
    </row>
    <row r="528" spans="1:19">
      <c r="A528">
        <v>1913</v>
      </c>
      <c r="B528">
        <v>10655</v>
      </c>
      <c r="C528">
        <v>472526.78</v>
      </c>
      <c r="D528">
        <v>10022</v>
      </c>
      <c r="E528">
        <v>541857.78</v>
      </c>
      <c r="F528">
        <v>54.066831000000001</v>
      </c>
      <c r="G528">
        <v>18.41</v>
      </c>
      <c r="H528">
        <v>35.656830999999997</v>
      </c>
      <c r="I528">
        <v>2.9368189999999998</v>
      </c>
      <c r="J528">
        <v>0</v>
      </c>
      <c r="K528">
        <v>0</v>
      </c>
      <c r="L528">
        <v>633</v>
      </c>
      <c r="M528">
        <v>-69331</v>
      </c>
      <c r="N528">
        <v>5.9408729999999998</v>
      </c>
      <c r="O528">
        <v>91</v>
      </c>
      <c r="P528">
        <v>0.85405900000000001</v>
      </c>
      <c r="Q528" t="s">
        <v>43</v>
      </c>
      <c r="R528" t="s">
        <v>43</v>
      </c>
      <c r="S528" t="s">
        <v>43</v>
      </c>
    </row>
    <row r="529" spans="1:19">
      <c r="A529">
        <v>803</v>
      </c>
      <c r="B529">
        <v>10648</v>
      </c>
      <c r="C529">
        <v>247877.94</v>
      </c>
      <c r="D529">
        <v>10480</v>
      </c>
      <c r="E529">
        <v>268483.94</v>
      </c>
      <c r="F529">
        <v>25.618697000000001</v>
      </c>
      <c r="G529">
        <v>6.14</v>
      </c>
      <c r="H529">
        <v>19.478697</v>
      </c>
      <c r="I529">
        <v>4.1724259999999997</v>
      </c>
      <c r="J529">
        <v>0</v>
      </c>
      <c r="K529">
        <v>0</v>
      </c>
      <c r="L529">
        <v>168</v>
      </c>
      <c r="M529">
        <v>-20606</v>
      </c>
      <c r="N529">
        <v>1.577761</v>
      </c>
      <c r="O529">
        <v>113</v>
      </c>
      <c r="P529">
        <v>1.061232</v>
      </c>
      <c r="Q529" t="s">
        <v>43</v>
      </c>
      <c r="R529" t="s">
        <v>43</v>
      </c>
      <c r="S529" t="s">
        <v>44</v>
      </c>
    </row>
    <row r="530" spans="1:19">
      <c r="A530">
        <v>1635</v>
      </c>
      <c r="B530">
        <v>10636</v>
      </c>
      <c r="C530">
        <v>275397.65999999997</v>
      </c>
      <c r="D530">
        <v>9989</v>
      </c>
      <c r="E530">
        <v>342812.66</v>
      </c>
      <c r="F530">
        <v>34.319017000000002</v>
      </c>
      <c r="G530">
        <v>8.02</v>
      </c>
      <c r="H530">
        <v>26.299016999999999</v>
      </c>
      <c r="I530">
        <v>4.2791790000000001</v>
      </c>
      <c r="J530">
        <v>0</v>
      </c>
      <c r="K530">
        <v>0</v>
      </c>
      <c r="L530">
        <v>647</v>
      </c>
      <c r="M530">
        <v>-67415</v>
      </c>
      <c r="N530">
        <v>6.0831140000000001</v>
      </c>
      <c r="O530">
        <v>122</v>
      </c>
      <c r="P530">
        <v>1.1470480000000001</v>
      </c>
      <c r="Q530" t="s">
        <v>43</v>
      </c>
      <c r="R530" t="s">
        <v>43</v>
      </c>
      <c r="S530" t="s">
        <v>44</v>
      </c>
    </row>
    <row r="531" spans="1:19">
      <c r="A531">
        <v>1997</v>
      </c>
      <c r="B531">
        <v>10631</v>
      </c>
      <c r="C531">
        <v>592162.39</v>
      </c>
      <c r="D531">
        <v>10011</v>
      </c>
      <c r="E531">
        <v>659551.87</v>
      </c>
      <c r="F531">
        <v>65.882716000000002</v>
      </c>
      <c r="G531">
        <v>23.51</v>
      </c>
      <c r="H531">
        <v>42.372715999999997</v>
      </c>
      <c r="I531">
        <v>2.802327</v>
      </c>
      <c r="J531">
        <v>0</v>
      </c>
      <c r="K531">
        <v>0</v>
      </c>
      <c r="L531">
        <v>620</v>
      </c>
      <c r="M531">
        <v>-67389.48</v>
      </c>
      <c r="N531">
        <v>5.832001</v>
      </c>
      <c r="O531">
        <v>191</v>
      </c>
      <c r="P531">
        <v>1.796632</v>
      </c>
      <c r="Q531" t="s">
        <v>43</v>
      </c>
      <c r="R531" t="s">
        <v>43</v>
      </c>
      <c r="S531" t="s">
        <v>43</v>
      </c>
    </row>
    <row r="532" spans="1:19">
      <c r="A532">
        <v>2</v>
      </c>
      <c r="B532">
        <v>10612</v>
      </c>
      <c r="C532">
        <v>291534.27</v>
      </c>
      <c r="D532">
        <v>10104</v>
      </c>
      <c r="E532">
        <v>331947.27</v>
      </c>
      <c r="F532">
        <v>32.853054999999998</v>
      </c>
      <c r="G532">
        <v>24.32</v>
      </c>
      <c r="H532">
        <v>8.5330549999999992</v>
      </c>
      <c r="I532">
        <v>1.3508659999999999</v>
      </c>
      <c r="J532">
        <v>0</v>
      </c>
      <c r="K532">
        <v>0</v>
      </c>
      <c r="L532">
        <v>508</v>
      </c>
      <c r="M532">
        <v>-40413</v>
      </c>
      <c r="N532">
        <v>4.7870340000000002</v>
      </c>
      <c r="O532">
        <v>131</v>
      </c>
      <c r="P532">
        <v>1.2344520000000001</v>
      </c>
      <c r="Q532" t="s">
        <v>43</v>
      </c>
      <c r="R532" t="s">
        <v>43</v>
      </c>
      <c r="S532" t="s">
        <v>43</v>
      </c>
    </row>
    <row r="533" spans="1:19">
      <c r="A533">
        <v>1302</v>
      </c>
      <c r="B533">
        <v>10589</v>
      </c>
      <c r="C533">
        <v>545712</v>
      </c>
      <c r="D533">
        <v>10065</v>
      </c>
      <c r="E533">
        <v>591074.05000000005</v>
      </c>
      <c r="F533">
        <v>58.725687999999998</v>
      </c>
      <c r="G533">
        <v>57.11</v>
      </c>
      <c r="H533">
        <v>1.615688</v>
      </c>
      <c r="I533">
        <v>1.0282910000000001</v>
      </c>
      <c r="J533">
        <v>0</v>
      </c>
      <c r="K533">
        <v>0</v>
      </c>
      <c r="L533">
        <v>524</v>
      </c>
      <c r="M533">
        <v>-45362.05</v>
      </c>
      <c r="N533">
        <v>4.948531</v>
      </c>
      <c r="O533">
        <v>367</v>
      </c>
      <c r="P533">
        <v>3.4658609999999999</v>
      </c>
      <c r="Q533" t="s">
        <v>43</v>
      </c>
      <c r="R533" t="s">
        <v>43</v>
      </c>
      <c r="S533" t="s">
        <v>43</v>
      </c>
    </row>
    <row r="534" spans="1:19">
      <c r="A534">
        <v>469</v>
      </c>
      <c r="B534">
        <v>10575</v>
      </c>
      <c r="C534">
        <v>458558.87</v>
      </c>
      <c r="D534">
        <v>9915</v>
      </c>
      <c r="E534">
        <v>532346.87</v>
      </c>
      <c r="F534">
        <v>53.691060999999998</v>
      </c>
      <c r="G534">
        <v>23.25</v>
      </c>
      <c r="H534">
        <v>30.441061000000001</v>
      </c>
      <c r="I534">
        <v>2.3092929999999998</v>
      </c>
      <c r="J534">
        <v>0</v>
      </c>
      <c r="K534">
        <v>0</v>
      </c>
      <c r="L534">
        <v>660</v>
      </c>
      <c r="M534">
        <v>-73788</v>
      </c>
      <c r="N534">
        <v>6.2411349999999999</v>
      </c>
      <c r="O534">
        <v>138</v>
      </c>
      <c r="P534">
        <v>1.3049649999999999</v>
      </c>
      <c r="Q534" t="s">
        <v>43</v>
      </c>
      <c r="R534" t="s">
        <v>43</v>
      </c>
      <c r="S534" t="s">
        <v>43</v>
      </c>
    </row>
    <row r="535" spans="1:19">
      <c r="A535">
        <v>938</v>
      </c>
      <c r="B535">
        <v>10575</v>
      </c>
      <c r="C535">
        <v>528268.76</v>
      </c>
      <c r="D535">
        <v>10194</v>
      </c>
      <c r="E535">
        <v>577830.76</v>
      </c>
      <c r="F535">
        <v>56.683418000000003</v>
      </c>
      <c r="G535">
        <v>44.075000000000003</v>
      </c>
      <c r="H535">
        <v>12.608418</v>
      </c>
      <c r="I535">
        <v>1.2860670000000001</v>
      </c>
      <c r="J535">
        <v>0</v>
      </c>
      <c r="K535">
        <v>0</v>
      </c>
      <c r="L535">
        <v>381</v>
      </c>
      <c r="M535">
        <v>-49562</v>
      </c>
      <c r="N535">
        <v>3.6028370000000001</v>
      </c>
      <c r="O535">
        <v>118</v>
      </c>
      <c r="P535">
        <v>1.115839</v>
      </c>
      <c r="Q535" t="s">
        <v>43</v>
      </c>
      <c r="R535" t="s">
        <v>43</v>
      </c>
      <c r="S535" t="s">
        <v>43</v>
      </c>
    </row>
    <row r="536" spans="1:19">
      <c r="A536">
        <v>692</v>
      </c>
      <c r="B536">
        <v>10573</v>
      </c>
      <c r="C536">
        <v>291314.02</v>
      </c>
      <c r="D536">
        <v>9979</v>
      </c>
      <c r="E536">
        <v>348163.02</v>
      </c>
      <c r="F536">
        <v>34.889569999999999</v>
      </c>
      <c r="G536">
        <v>22.04</v>
      </c>
      <c r="H536">
        <v>12.84957</v>
      </c>
      <c r="I536">
        <v>1.5830109999999999</v>
      </c>
      <c r="J536">
        <v>0</v>
      </c>
      <c r="K536">
        <v>0</v>
      </c>
      <c r="L536">
        <v>594</v>
      </c>
      <c r="M536">
        <v>-56849</v>
      </c>
      <c r="N536">
        <v>5.6180839999999996</v>
      </c>
      <c r="O536">
        <v>112</v>
      </c>
      <c r="P536">
        <v>1.059302</v>
      </c>
      <c r="Q536" t="s">
        <v>43</v>
      </c>
      <c r="R536" t="s">
        <v>43</v>
      </c>
      <c r="S536" t="s">
        <v>43</v>
      </c>
    </row>
    <row r="537" spans="1:19">
      <c r="A537">
        <v>1600</v>
      </c>
      <c r="B537">
        <v>10539</v>
      </c>
      <c r="C537">
        <v>559112.46</v>
      </c>
      <c r="D537">
        <v>10170</v>
      </c>
      <c r="E537">
        <v>612142.46</v>
      </c>
      <c r="F537">
        <v>60.190998999999998</v>
      </c>
      <c r="G537">
        <v>21.01</v>
      </c>
      <c r="H537">
        <v>39.180999</v>
      </c>
      <c r="I537">
        <v>2.8648739999999999</v>
      </c>
      <c r="J537">
        <v>0</v>
      </c>
      <c r="K537">
        <v>0</v>
      </c>
      <c r="L537">
        <v>369</v>
      </c>
      <c r="M537">
        <v>-53030</v>
      </c>
      <c r="N537">
        <v>3.5012810000000001</v>
      </c>
      <c r="O537">
        <v>135</v>
      </c>
      <c r="P537">
        <v>1.280956</v>
      </c>
      <c r="Q537" t="s">
        <v>43</v>
      </c>
      <c r="R537" t="s">
        <v>43</v>
      </c>
      <c r="S537" t="s">
        <v>43</v>
      </c>
    </row>
    <row r="538" spans="1:19">
      <c r="A538">
        <v>380</v>
      </c>
      <c r="B538">
        <v>10536</v>
      </c>
      <c r="C538">
        <v>286617.09999999998</v>
      </c>
      <c r="D538">
        <v>9931</v>
      </c>
      <c r="E538">
        <v>346284.1</v>
      </c>
      <c r="F538">
        <v>34.869005999999999</v>
      </c>
      <c r="G538">
        <v>11.48</v>
      </c>
      <c r="H538">
        <v>23.389005999999998</v>
      </c>
      <c r="I538">
        <v>3.0373700000000001</v>
      </c>
      <c r="J538">
        <v>0</v>
      </c>
      <c r="K538">
        <v>0</v>
      </c>
      <c r="L538">
        <v>605</v>
      </c>
      <c r="M538">
        <v>-59667</v>
      </c>
      <c r="N538">
        <v>5.7422170000000001</v>
      </c>
      <c r="O538">
        <v>173</v>
      </c>
      <c r="P538">
        <v>1.6419889999999999</v>
      </c>
      <c r="Q538" t="s">
        <v>43</v>
      </c>
      <c r="R538" t="s">
        <v>43</v>
      </c>
      <c r="S538" t="s">
        <v>43</v>
      </c>
    </row>
    <row r="539" spans="1:19">
      <c r="A539">
        <v>1285</v>
      </c>
      <c r="B539">
        <v>10520</v>
      </c>
      <c r="C539">
        <v>741791.75</v>
      </c>
      <c r="D539">
        <v>9944</v>
      </c>
      <c r="E539">
        <v>798451.75</v>
      </c>
      <c r="F539">
        <v>80.294826</v>
      </c>
      <c r="G539">
        <v>58.26</v>
      </c>
      <c r="H539">
        <v>22.034825999999999</v>
      </c>
      <c r="I539">
        <v>1.378215</v>
      </c>
      <c r="J539">
        <v>0</v>
      </c>
      <c r="K539">
        <v>0</v>
      </c>
      <c r="L539">
        <v>576</v>
      </c>
      <c r="M539">
        <v>-56660</v>
      </c>
      <c r="N539">
        <v>5.4752850000000004</v>
      </c>
      <c r="O539">
        <v>118</v>
      </c>
      <c r="P539">
        <v>1.1216729999999999</v>
      </c>
      <c r="Q539" t="s">
        <v>43</v>
      </c>
      <c r="R539" t="s">
        <v>43</v>
      </c>
      <c r="S539" t="s">
        <v>43</v>
      </c>
    </row>
    <row r="540" spans="1:19">
      <c r="A540">
        <v>649</v>
      </c>
      <c r="B540">
        <v>10515</v>
      </c>
      <c r="C540">
        <v>240602.4</v>
      </c>
      <c r="D540">
        <v>9902</v>
      </c>
      <c r="E540">
        <v>306768.40000000002</v>
      </c>
      <c r="F540">
        <v>30.980447999999999</v>
      </c>
      <c r="G540">
        <v>4.32</v>
      </c>
      <c r="H540">
        <v>26.660447999999999</v>
      </c>
      <c r="I540">
        <v>7.1714000000000002</v>
      </c>
      <c r="J540">
        <v>0</v>
      </c>
      <c r="K540">
        <v>0</v>
      </c>
      <c r="L540">
        <v>613</v>
      </c>
      <c r="M540">
        <v>-66166</v>
      </c>
      <c r="N540">
        <v>5.8297670000000004</v>
      </c>
      <c r="O540">
        <v>110</v>
      </c>
      <c r="P540">
        <v>1.046125</v>
      </c>
      <c r="Q540" t="s">
        <v>43</v>
      </c>
      <c r="R540" t="s">
        <v>43</v>
      </c>
      <c r="S540" t="s">
        <v>44</v>
      </c>
    </row>
    <row r="541" spans="1:19">
      <c r="A541">
        <v>868</v>
      </c>
      <c r="B541">
        <v>10493</v>
      </c>
      <c r="C541">
        <v>619233.92000000004</v>
      </c>
      <c r="D541">
        <v>10134</v>
      </c>
      <c r="E541">
        <v>664937.92000000004</v>
      </c>
      <c r="F541">
        <v>65.614557000000005</v>
      </c>
      <c r="G541">
        <v>56.34</v>
      </c>
      <c r="H541">
        <v>9.2745569999999997</v>
      </c>
      <c r="I541">
        <v>1.1646179999999999</v>
      </c>
      <c r="J541">
        <v>1</v>
      </c>
      <c r="K541">
        <v>9.5300000000000003E-3</v>
      </c>
      <c r="L541">
        <v>358</v>
      </c>
      <c r="M541">
        <v>-45704</v>
      </c>
      <c r="N541">
        <v>3.4117980000000001</v>
      </c>
      <c r="O541">
        <v>146</v>
      </c>
      <c r="P541">
        <v>1.3914040000000001</v>
      </c>
      <c r="Q541" t="s">
        <v>43</v>
      </c>
      <c r="R541" t="s">
        <v>43</v>
      </c>
      <c r="S541" t="s">
        <v>43</v>
      </c>
    </row>
    <row r="542" spans="1:19">
      <c r="A542">
        <v>1180</v>
      </c>
      <c r="B542">
        <v>10490</v>
      </c>
      <c r="C542">
        <v>540150.84</v>
      </c>
      <c r="D542">
        <v>10018</v>
      </c>
      <c r="E542">
        <v>586248.84</v>
      </c>
      <c r="F542">
        <v>58.519548999999998</v>
      </c>
      <c r="G542">
        <v>51.29</v>
      </c>
      <c r="H542">
        <v>7.2295489999999996</v>
      </c>
      <c r="I542">
        <v>1.140954</v>
      </c>
      <c r="J542">
        <v>0</v>
      </c>
      <c r="K542">
        <v>0</v>
      </c>
      <c r="L542">
        <v>472</v>
      </c>
      <c r="M542">
        <v>-46098</v>
      </c>
      <c r="N542">
        <v>4.4995229999999999</v>
      </c>
      <c r="O542">
        <v>136</v>
      </c>
      <c r="P542">
        <v>1.296473</v>
      </c>
      <c r="Q542" t="s">
        <v>43</v>
      </c>
      <c r="R542" t="s">
        <v>43</v>
      </c>
      <c r="S542" t="s">
        <v>43</v>
      </c>
    </row>
    <row r="543" spans="1:19">
      <c r="A543">
        <v>359</v>
      </c>
      <c r="B543">
        <v>10471</v>
      </c>
      <c r="C543">
        <v>434092.15</v>
      </c>
      <c r="D543">
        <v>10151</v>
      </c>
      <c r="E543">
        <v>469857.15</v>
      </c>
      <c r="F543">
        <v>46.286785000000002</v>
      </c>
      <c r="G543">
        <v>27.12</v>
      </c>
      <c r="H543">
        <v>19.166785000000001</v>
      </c>
      <c r="I543">
        <v>1.7067399999999999</v>
      </c>
      <c r="J543">
        <v>0</v>
      </c>
      <c r="K543">
        <v>0</v>
      </c>
      <c r="L543">
        <v>320</v>
      </c>
      <c r="M543">
        <v>-35765</v>
      </c>
      <c r="N543">
        <v>3.05606</v>
      </c>
      <c r="O543">
        <v>90</v>
      </c>
      <c r="P543">
        <v>0.85951699999999998</v>
      </c>
      <c r="Q543" t="s">
        <v>43</v>
      </c>
      <c r="R543" t="s">
        <v>43</v>
      </c>
      <c r="S543" t="s">
        <v>43</v>
      </c>
    </row>
    <row r="544" spans="1:19">
      <c r="A544">
        <v>1694</v>
      </c>
      <c r="B544">
        <v>10470</v>
      </c>
      <c r="C544">
        <v>580795.06999999995</v>
      </c>
      <c r="D544">
        <v>9887</v>
      </c>
      <c r="E544">
        <v>641335.06999999995</v>
      </c>
      <c r="F544">
        <v>64.866498000000007</v>
      </c>
      <c r="G544">
        <v>43.75</v>
      </c>
      <c r="H544">
        <v>21.116498</v>
      </c>
      <c r="I544">
        <v>1.4826630000000001</v>
      </c>
      <c r="J544">
        <v>0</v>
      </c>
      <c r="K544">
        <v>0</v>
      </c>
      <c r="L544">
        <v>583</v>
      </c>
      <c r="M544">
        <v>-60540</v>
      </c>
      <c r="N544">
        <v>5.5682900000000002</v>
      </c>
      <c r="O544">
        <v>112</v>
      </c>
      <c r="P544">
        <v>1.069723</v>
      </c>
      <c r="Q544" t="s">
        <v>43</v>
      </c>
      <c r="R544" t="s">
        <v>43</v>
      </c>
      <c r="S544" t="s">
        <v>43</v>
      </c>
    </row>
    <row r="545" spans="1:19">
      <c r="A545">
        <v>577</v>
      </c>
      <c r="B545">
        <v>10453</v>
      </c>
      <c r="C545">
        <v>340170.91</v>
      </c>
      <c r="D545">
        <v>10312</v>
      </c>
      <c r="E545">
        <v>356566.91</v>
      </c>
      <c r="F545">
        <v>34.577862000000003</v>
      </c>
      <c r="G545">
        <v>19.5</v>
      </c>
      <c r="H545">
        <v>15.077862</v>
      </c>
      <c r="I545">
        <v>1.7732239999999999</v>
      </c>
      <c r="J545">
        <v>0</v>
      </c>
      <c r="K545">
        <v>0</v>
      </c>
      <c r="L545">
        <v>141</v>
      </c>
      <c r="M545">
        <v>-16396</v>
      </c>
      <c r="N545">
        <v>1.348895</v>
      </c>
      <c r="O545">
        <v>130</v>
      </c>
      <c r="P545">
        <v>1.243662</v>
      </c>
      <c r="Q545" t="s">
        <v>43</v>
      </c>
      <c r="R545" t="s">
        <v>43</v>
      </c>
      <c r="S545" t="s">
        <v>43</v>
      </c>
    </row>
    <row r="546" spans="1:19">
      <c r="A546">
        <v>1621</v>
      </c>
      <c r="B546">
        <v>10435</v>
      </c>
      <c r="C546">
        <v>443447.28</v>
      </c>
      <c r="D546">
        <v>10087</v>
      </c>
      <c r="E546">
        <v>482943.28</v>
      </c>
      <c r="F546">
        <v>47.877791000000002</v>
      </c>
      <c r="G546">
        <v>28.88</v>
      </c>
      <c r="H546">
        <v>18.997790999999999</v>
      </c>
      <c r="I546">
        <v>1.657818</v>
      </c>
      <c r="J546">
        <v>0</v>
      </c>
      <c r="K546">
        <v>0</v>
      </c>
      <c r="L546">
        <v>348</v>
      </c>
      <c r="M546">
        <v>-39496</v>
      </c>
      <c r="N546">
        <v>3.3349310000000001</v>
      </c>
      <c r="O546">
        <v>131</v>
      </c>
      <c r="P546">
        <v>1.2553909999999999</v>
      </c>
      <c r="Q546" t="s">
        <v>43</v>
      </c>
      <c r="R546" t="s">
        <v>43</v>
      </c>
      <c r="S546" t="s">
        <v>43</v>
      </c>
    </row>
    <row r="547" spans="1:19">
      <c r="A547">
        <v>1613</v>
      </c>
      <c r="B547">
        <v>10409</v>
      </c>
      <c r="C547">
        <v>546694.27</v>
      </c>
      <c r="D547">
        <v>9815</v>
      </c>
      <c r="E547">
        <v>607015.98</v>
      </c>
      <c r="F547">
        <v>61.845744000000003</v>
      </c>
      <c r="G547">
        <v>53.93</v>
      </c>
      <c r="H547">
        <v>7.9157440000000001</v>
      </c>
      <c r="I547">
        <v>1.1467780000000001</v>
      </c>
      <c r="J547">
        <v>0</v>
      </c>
      <c r="K547">
        <v>0</v>
      </c>
      <c r="L547">
        <v>594</v>
      </c>
      <c r="M547">
        <v>-60321.71</v>
      </c>
      <c r="N547">
        <v>5.7065999999999999</v>
      </c>
      <c r="O547">
        <v>302</v>
      </c>
      <c r="P547">
        <v>2.901335</v>
      </c>
      <c r="Q547" t="s">
        <v>43</v>
      </c>
      <c r="R547" t="s">
        <v>43</v>
      </c>
      <c r="S547" t="s">
        <v>43</v>
      </c>
    </row>
    <row r="548" spans="1:19">
      <c r="A548">
        <v>357</v>
      </c>
      <c r="B548">
        <v>10409</v>
      </c>
      <c r="C548">
        <v>470526.57</v>
      </c>
      <c r="D548">
        <v>10036</v>
      </c>
      <c r="E548">
        <v>519776.57</v>
      </c>
      <c r="F548">
        <v>51.791209000000002</v>
      </c>
      <c r="G548">
        <v>9.6950000000000003</v>
      </c>
      <c r="H548">
        <v>42.096209000000002</v>
      </c>
      <c r="I548">
        <v>5.3420540000000001</v>
      </c>
      <c r="J548">
        <v>0</v>
      </c>
      <c r="K548">
        <v>0</v>
      </c>
      <c r="L548">
        <v>373</v>
      </c>
      <c r="M548">
        <v>-49250</v>
      </c>
      <c r="N548">
        <v>3.583437</v>
      </c>
      <c r="O548">
        <v>139</v>
      </c>
      <c r="P548">
        <v>1.335383</v>
      </c>
      <c r="Q548" t="s">
        <v>43</v>
      </c>
      <c r="R548" t="s">
        <v>43</v>
      </c>
      <c r="S548" t="s">
        <v>44</v>
      </c>
    </row>
    <row r="549" spans="1:19">
      <c r="A549">
        <v>141</v>
      </c>
      <c r="B549">
        <v>10405</v>
      </c>
      <c r="C549">
        <v>375622.49</v>
      </c>
      <c r="D549">
        <v>9807</v>
      </c>
      <c r="E549">
        <v>442612.49</v>
      </c>
      <c r="F549">
        <v>45.132302000000003</v>
      </c>
      <c r="G549">
        <v>36.83</v>
      </c>
      <c r="H549">
        <v>8.3023019999999992</v>
      </c>
      <c r="I549">
        <v>1.225422</v>
      </c>
      <c r="J549">
        <v>0</v>
      </c>
      <c r="K549">
        <v>0</v>
      </c>
      <c r="L549">
        <v>598</v>
      </c>
      <c r="M549">
        <v>-66990</v>
      </c>
      <c r="N549">
        <v>5.7472370000000002</v>
      </c>
      <c r="O549">
        <v>129</v>
      </c>
      <c r="P549">
        <v>1.239789</v>
      </c>
      <c r="Q549" t="s">
        <v>43</v>
      </c>
      <c r="R549" t="s">
        <v>43</v>
      </c>
      <c r="S549" t="s">
        <v>43</v>
      </c>
    </row>
    <row r="550" spans="1:19">
      <c r="A550">
        <v>944</v>
      </c>
      <c r="B550">
        <v>10401</v>
      </c>
      <c r="C550">
        <v>1077097.24</v>
      </c>
      <c r="D550">
        <v>10155</v>
      </c>
      <c r="E550">
        <v>1129041.24</v>
      </c>
      <c r="F550">
        <v>111.18082099999999</v>
      </c>
      <c r="G550">
        <v>96.24</v>
      </c>
      <c r="H550">
        <v>14.940821</v>
      </c>
      <c r="I550">
        <v>1.1552450000000001</v>
      </c>
      <c r="J550">
        <v>0</v>
      </c>
      <c r="K550">
        <v>0</v>
      </c>
      <c r="L550">
        <v>246</v>
      </c>
      <c r="M550">
        <v>-51944</v>
      </c>
      <c r="N550">
        <v>2.365157</v>
      </c>
      <c r="O550">
        <v>138</v>
      </c>
      <c r="P550">
        <v>1.3267960000000001</v>
      </c>
      <c r="Q550" t="s">
        <v>43</v>
      </c>
      <c r="R550" t="s">
        <v>42</v>
      </c>
      <c r="S550" t="s">
        <v>43</v>
      </c>
    </row>
    <row r="551" spans="1:19">
      <c r="A551">
        <v>1283</v>
      </c>
      <c r="B551">
        <v>10400</v>
      </c>
      <c r="C551">
        <v>594000.56000000006</v>
      </c>
      <c r="D551">
        <v>9802</v>
      </c>
      <c r="E551">
        <v>659730.56000000006</v>
      </c>
      <c r="F551">
        <v>67.305708999999993</v>
      </c>
      <c r="G551">
        <v>60</v>
      </c>
      <c r="H551">
        <v>7.3057090000000002</v>
      </c>
      <c r="I551">
        <v>1.1217619999999999</v>
      </c>
      <c r="J551">
        <v>0</v>
      </c>
      <c r="K551">
        <v>0</v>
      </c>
      <c r="L551">
        <v>598</v>
      </c>
      <c r="M551">
        <v>-65730</v>
      </c>
      <c r="N551">
        <v>5.75</v>
      </c>
      <c r="O551">
        <v>100</v>
      </c>
      <c r="P551">
        <v>0.961538</v>
      </c>
      <c r="Q551" t="s">
        <v>43</v>
      </c>
      <c r="R551" t="s">
        <v>43</v>
      </c>
      <c r="S551" t="s">
        <v>43</v>
      </c>
    </row>
    <row r="552" spans="1:19">
      <c r="A552">
        <v>1944</v>
      </c>
      <c r="B552">
        <v>10396</v>
      </c>
      <c r="C552">
        <v>419143.19</v>
      </c>
      <c r="D552">
        <v>10040</v>
      </c>
      <c r="E552">
        <v>463596.62</v>
      </c>
      <c r="F552">
        <v>46.174962000000001</v>
      </c>
      <c r="G552">
        <v>17.64</v>
      </c>
      <c r="H552">
        <v>28.534962</v>
      </c>
      <c r="I552">
        <v>2.6176279999999998</v>
      </c>
      <c r="J552">
        <v>0</v>
      </c>
      <c r="K552">
        <v>0</v>
      </c>
      <c r="L552">
        <v>356</v>
      </c>
      <c r="M552">
        <v>-44453.43</v>
      </c>
      <c r="N552">
        <v>3.4243939999999999</v>
      </c>
      <c r="O552">
        <v>140</v>
      </c>
      <c r="P552">
        <v>1.3466720000000001</v>
      </c>
      <c r="Q552" t="s">
        <v>43</v>
      </c>
      <c r="R552" t="s">
        <v>43</v>
      </c>
      <c r="S552" t="s">
        <v>43</v>
      </c>
    </row>
    <row r="553" spans="1:19">
      <c r="A553">
        <v>1719</v>
      </c>
      <c r="B553">
        <v>10394</v>
      </c>
      <c r="C553">
        <v>305933</v>
      </c>
      <c r="D553">
        <v>9785</v>
      </c>
      <c r="E553">
        <v>371161</v>
      </c>
      <c r="F553">
        <v>37.931629999999998</v>
      </c>
      <c r="G553">
        <v>8.3699999999999992</v>
      </c>
      <c r="H553">
        <v>29.561630000000001</v>
      </c>
      <c r="I553">
        <v>4.5318550000000002</v>
      </c>
      <c r="J553">
        <v>0</v>
      </c>
      <c r="K553">
        <v>0</v>
      </c>
      <c r="L553">
        <v>609</v>
      </c>
      <c r="M553">
        <v>-65228</v>
      </c>
      <c r="N553">
        <v>5.8591499999999996</v>
      </c>
      <c r="O553">
        <v>158</v>
      </c>
      <c r="P553">
        <v>1.520108</v>
      </c>
      <c r="Q553" t="s">
        <v>43</v>
      </c>
      <c r="R553" t="s">
        <v>43</v>
      </c>
      <c r="S553" t="s">
        <v>44</v>
      </c>
    </row>
    <row r="554" spans="1:19">
      <c r="A554">
        <v>121</v>
      </c>
      <c r="B554">
        <v>10392</v>
      </c>
      <c r="C554">
        <v>511509.82</v>
      </c>
      <c r="D554">
        <v>9826</v>
      </c>
      <c r="E554">
        <v>564056.81999999995</v>
      </c>
      <c r="F554">
        <v>57.404521000000003</v>
      </c>
      <c r="G554">
        <v>55.655000000000001</v>
      </c>
      <c r="H554">
        <v>1.7495210000000001</v>
      </c>
      <c r="I554">
        <v>1.0314350000000001</v>
      </c>
      <c r="J554">
        <v>0</v>
      </c>
      <c r="K554">
        <v>0</v>
      </c>
      <c r="L554">
        <v>566</v>
      </c>
      <c r="M554">
        <v>-52547</v>
      </c>
      <c r="N554">
        <v>5.4464969999999999</v>
      </c>
      <c r="O554">
        <v>148</v>
      </c>
      <c r="P554">
        <v>1.424172</v>
      </c>
      <c r="Q554" t="s">
        <v>43</v>
      </c>
      <c r="R554" t="s">
        <v>43</v>
      </c>
      <c r="S554" t="s">
        <v>43</v>
      </c>
    </row>
    <row r="555" spans="1:19">
      <c r="A555">
        <v>1348</v>
      </c>
      <c r="B555">
        <v>10388</v>
      </c>
      <c r="C555">
        <v>81391.839999999997</v>
      </c>
      <c r="D555">
        <v>10382</v>
      </c>
      <c r="E555">
        <v>83434.84</v>
      </c>
      <c r="F555">
        <v>8.0364900000000006</v>
      </c>
      <c r="G555">
        <v>2.085</v>
      </c>
      <c r="H555">
        <v>5.9514899999999997</v>
      </c>
      <c r="I555">
        <v>3.8544320000000001</v>
      </c>
      <c r="J555">
        <v>0</v>
      </c>
      <c r="K555">
        <v>0</v>
      </c>
      <c r="L555">
        <v>6</v>
      </c>
      <c r="M555">
        <v>-2043</v>
      </c>
      <c r="N555">
        <v>5.7758999999999998E-2</v>
      </c>
      <c r="O555">
        <v>31</v>
      </c>
      <c r="P555">
        <v>0.29842099999999999</v>
      </c>
      <c r="Q555" t="s">
        <v>43</v>
      </c>
      <c r="R555" t="s">
        <v>43</v>
      </c>
      <c r="S555" t="s">
        <v>44</v>
      </c>
    </row>
    <row r="556" spans="1:19">
      <c r="A556">
        <v>615</v>
      </c>
      <c r="B556">
        <v>10367</v>
      </c>
      <c r="C556">
        <v>671397.13</v>
      </c>
      <c r="D556">
        <v>9775</v>
      </c>
      <c r="E556">
        <v>734423.13</v>
      </c>
      <c r="F556">
        <v>75.132801000000001</v>
      </c>
      <c r="G556">
        <v>60</v>
      </c>
      <c r="H556">
        <v>15.132801000000001</v>
      </c>
      <c r="I556">
        <v>1.252213</v>
      </c>
      <c r="J556">
        <v>0</v>
      </c>
      <c r="K556">
        <v>0</v>
      </c>
      <c r="L556">
        <v>592</v>
      </c>
      <c r="M556">
        <v>-63026</v>
      </c>
      <c r="N556">
        <v>5.7104270000000001</v>
      </c>
      <c r="O556">
        <v>140</v>
      </c>
      <c r="P556">
        <v>1.3504389999999999</v>
      </c>
      <c r="Q556" t="s">
        <v>43</v>
      </c>
      <c r="R556" t="s">
        <v>43</v>
      </c>
      <c r="S556" t="s">
        <v>43</v>
      </c>
    </row>
    <row r="557" spans="1:19">
      <c r="A557">
        <v>1954</v>
      </c>
      <c r="B557">
        <v>10340</v>
      </c>
      <c r="C557">
        <v>767352.57</v>
      </c>
      <c r="D557">
        <v>9983</v>
      </c>
      <c r="E557">
        <v>803911.57</v>
      </c>
      <c r="F557">
        <v>80.528054999999995</v>
      </c>
      <c r="G557">
        <v>76.14</v>
      </c>
      <c r="H557">
        <v>4.3880549999999996</v>
      </c>
      <c r="I557">
        <v>1.057631</v>
      </c>
      <c r="J557">
        <v>0</v>
      </c>
      <c r="K557">
        <v>0</v>
      </c>
      <c r="L557">
        <v>357</v>
      </c>
      <c r="M557">
        <v>-36559</v>
      </c>
      <c r="N557">
        <v>3.4526110000000001</v>
      </c>
      <c r="O557">
        <v>154</v>
      </c>
      <c r="P557">
        <v>1.4893620000000001</v>
      </c>
      <c r="Q557" t="s">
        <v>43</v>
      </c>
      <c r="R557" t="s">
        <v>43</v>
      </c>
      <c r="S557" t="s">
        <v>43</v>
      </c>
    </row>
    <row r="558" spans="1:19">
      <c r="A558">
        <v>75</v>
      </c>
      <c r="B558">
        <v>10325</v>
      </c>
      <c r="C558">
        <v>417782.22</v>
      </c>
      <c r="D558">
        <v>10101</v>
      </c>
      <c r="E558">
        <v>453944.22</v>
      </c>
      <c r="F558">
        <v>44.940522999999999</v>
      </c>
      <c r="G558">
        <v>35.32</v>
      </c>
      <c r="H558">
        <v>9.6205230000000004</v>
      </c>
      <c r="I558">
        <v>1.2723819999999999</v>
      </c>
      <c r="J558">
        <v>0</v>
      </c>
      <c r="K558">
        <v>0</v>
      </c>
      <c r="L558">
        <v>224</v>
      </c>
      <c r="M558">
        <v>-36162</v>
      </c>
      <c r="N558">
        <v>2.169492</v>
      </c>
      <c r="O558">
        <v>140</v>
      </c>
      <c r="P558">
        <v>1.3559319999999999</v>
      </c>
      <c r="Q558" t="s">
        <v>43</v>
      </c>
      <c r="R558" t="s">
        <v>43</v>
      </c>
      <c r="S558" t="s">
        <v>43</v>
      </c>
    </row>
    <row r="559" spans="1:19">
      <c r="A559">
        <v>1737</v>
      </c>
      <c r="B559">
        <v>10318</v>
      </c>
      <c r="C559">
        <v>269437.03000000003</v>
      </c>
      <c r="D559">
        <v>9984</v>
      </c>
      <c r="E559">
        <v>310228.03000000003</v>
      </c>
      <c r="F559">
        <v>31.072519</v>
      </c>
      <c r="G559">
        <v>16.27</v>
      </c>
      <c r="H559">
        <v>14.802519</v>
      </c>
      <c r="I559">
        <v>1.9098040000000001</v>
      </c>
      <c r="J559">
        <v>0</v>
      </c>
      <c r="K559">
        <v>0</v>
      </c>
      <c r="L559">
        <v>334</v>
      </c>
      <c r="M559">
        <v>-40791</v>
      </c>
      <c r="N559">
        <v>3.2370610000000002</v>
      </c>
      <c r="O559">
        <v>152</v>
      </c>
      <c r="P559">
        <v>1.4731540000000001</v>
      </c>
      <c r="Q559" t="s">
        <v>43</v>
      </c>
      <c r="R559" t="s">
        <v>43</v>
      </c>
      <c r="S559" t="s">
        <v>43</v>
      </c>
    </row>
    <row r="560" spans="1:19">
      <c r="A560">
        <v>1668</v>
      </c>
      <c r="B560">
        <v>10315</v>
      </c>
      <c r="C560">
        <v>696020.81</v>
      </c>
      <c r="D560">
        <v>9814</v>
      </c>
      <c r="E560">
        <v>738731.81</v>
      </c>
      <c r="F560">
        <v>75.273263999999998</v>
      </c>
      <c r="G560">
        <v>74.355000000000004</v>
      </c>
      <c r="H560">
        <v>0.91826399999999997</v>
      </c>
      <c r="I560">
        <v>1.0123500000000001</v>
      </c>
      <c r="J560">
        <v>0</v>
      </c>
      <c r="K560">
        <v>0</v>
      </c>
      <c r="L560">
        <v>501</v>
      </c>
      <c r="M560">
        <v>-42711</v>
      </c>
      <c r="N560">
        <v>4.8570039999999999</v>
      </c>
      <c r="O560">
        <v>251</v>
      </c>
      <c r="P560">
        <v>2.4333490000000002</v>
      </c>
      <c r="Q560" t="s">
        <v>43</v>
      </c>
      <c r="R560" t="s">
        <v>43</v>
      </c>
      <c r="S560" t="s">
        <v>43</v>
      </c>
    </row>
    <row r="561" spans="1:19">
      <c r="A561">
        <v>1416</v>
      </c>
      <c r="B561">
        <v>10310</v>
      </c>
      <c r="C561">
        <v>644567.69999999995</v>
      </c>
      <c r="D561">
        <v>9943</v>
      </c>
      <c r="E561">
        <v>690320.7</v>
      </c>
      <c r="F561">
        <v>69.427808999999996</v>
      </c>
      <c r="G561">
        <v>47.25</v>
      </c>
      <c r="H561">
        <v>22.177809</v>
      </c>
      <c r="I561">
        <v>1.4693719999999999</v>
      </c>
      <c r="J561">
        <v>0</v>
      </c>
      <c r="K561">
        <v>0</v>
      </c>
      <c r="L561">
        <v>367</v>
      </c>
      <c r="M561">
        <v>-45753</v>
      </c>
      <c r="N561">
        <v>3.5596510000000001</v>
      </c>
      <c r="O561">
        <v>121</v>
      </c>
      <c r="P561">
        <v>1.1736180000000001</v>
      </c>
      <c r="Q561" t="s">
        <v>43</v>
      </c>
      <c r="R561" t="s">
        <v>43</v>
      </c>
      <c r="S561" t="s">
        <v>43</v>
      </c>
    </row>
    <row r="562" spans="1:19">
      <c r="A562">
        <v>200</v>
      </c>
      <c r="B562">
        <v>10297</v>
      </c>
      <c r="C562">
        <v>353308.46</v>
      </c>
      <c r="D562">
        <v>9716</v>
      </c>
      <c r="E562">
        <v>402759.46</v>
      </c>
      <c r="F562">
        <v>41.453217000000002</v>
      </c>
      <c r="G562">
        <v>36.43</v>
      </c>
      <c r="H562">
        <v>5.0232169999999998</v>
      </c>
      <c r="I562">
        <v>1.1378870000000001</v>
      </c>
      <c r="J562">
        <v>0</v>
      </c>
      <c r="K562">
        <v>0</v>
      </c>
      <c r="L562">
        <v>581</v>
      </c>
      <c r="M562">
        <v>-49451</v>
      </c>
      <c r="N562">
        <v>5.6424200000000004</v>
      </c>
      <c r="O562">
        <v>118</v>
      </c>
      <c r="P562">
        <v>1.1459649999999999</v>
      </c>
      <c r="Q562" t="s">
        <v>43</v>
      </c>
      <c r="R562" t="s">
        <v>43</v>
      </c>
      <c r="S562" t="s">
        <v>43</v>
      </c>
    </row>
    <row r="563" spans="1:19">
      <c r="A563">
        <v>462</v>
      </c>
      <c r="B563">
        <v>10288</v>
      </c>
      <c r="C563">
        <v>564389.36</v>
      </c>
      <c r="D563">
        <v>10007</v>
      </c>
      <c r="E563">
        <v>615825.36</v>
      </c>
      <c r="F563">
        <v>61.539458000000003</v>
      </c>
      <c r="G563">
        <v>27.54</v>
      </c>
      <c r="H563">
        <v>33.999457999999997</v>
      </c>
      <c r="I563">
        <v>2.2345480000000002</v>
      </c>
      <c r="J563">
        <v>0</v>
      </c>
      <c r="K563">
        <v>0</v>
      </c>
      <c r="L563">
        <v>281</v>
      </c>
      <c r="M563">
        <v>-51436</v>
      </c>
      <c r="N563">
        <v>2.7313369999999999</v>
      </c>
      <c r="O563">
        <v>134</v>
      </c>
      <c r="P563">
        <v>1.3024880000000001</v>
      </c>
      <c r="Q563" t="s">
        <v>43</v>
      </c>
      <c r="R563" t="s">
        <v>43</v>
      </c>
      <c r="S563" t="s">
        <v>43</v>
      </c>
    </row>
    <row r="564" spans="1:19">
      <c r="A564">
        <v>1184</v>
      </c>
      <c r="B564">
        <v>10262</v>
      </c>
      <c r="C564">
        <v>449301.65</v>
      </c>
      <c r="D564">
        <v>9668</v>
      </c>
      <c r="E564">
        <v>500619.65</v>
      </c>
      <c r="F564">
        <v>51.781097000000003</v>
      </c>
      <c r="G564">
        <v>33.784999999999997</v>
      </c>
      <c r="H564">
        <v>17.996096999999999</v>
      </c>
      <c r="I564">
        <v>1.5326649999999999</v>
      </c>
      <c r="J564">
        <v>38</v>
      </c>
      <c r="K564">
        <v>0.37029800000000002</v>
      </c>
      <c r="L564">
        <v>556</v>
      </c>
      <c r="M564">
        <v>-51318</v>
      </c>
      <c r="N564">
        <v>5.4180469999999996</v>
      </c>
      <c r="O564">
        <v>150</v>
      </c>
      <c r="P564">
        <v>1.461703</v>
      </c>
      <c r="Q564" t="s">
        <v>43</v>
      </c>
      <c r="R564" t="s">
        <v>43</v>
      </c>
      <c r="S564" t="s">
        <v>43</v>
      </c>
    </row>
    <row r="565" spans="1:19">
      <c r="A565">
        <v>762</v>
      </c>
      <c r="B565">
        <v>10241</v>
      </c>
      <c r="C565">
        <v>414612.55</v>
      </c>
      <c r="D565">
        <v>9650</v>
      </c>
      <c r="E565">
        <v>472668.55</v>
      </c>
      <c r="F565">
        <v>48.981197000000002</v>
      </c>
      <c r="G565">
        <v>45.8</v>
      </c>
      <c r="H565">
        <v>3.1811970000000001</v>
      </c>
      <c r="I565">
        <v>1.069458</v>
      </c>
      <c r="J565">
        <v>0</v>
      </c>
      <c r="K565">
        <v>0</v>
      </c>
      <c r="L565">
        <v>591</v>
      </c>
      <c r="M565">
        <v>-58056</v>
      </c>
      <c r="N565">
        <v>5.7709210000000004</v>
      </c>
      <c r="O565">
        <v>173</v>
      </c>
      <c r="P565">
        <v>1.6892879999999999</v>
      </c>
      <c r="Q565" t="s">
        <v>43</v>
      </c>
      <c r="R565" t="s">
        <v>43</v>
      </c>
      <c r="S565" t="s">
        <v>43</v>
      </c>
    </row>
    <row r="566" spans="1:19">
      <c r="A566">
        <v>60</v>
      </c>
      <c r="B566">
        <v>10233</v>
      </c>
      <c r="C566">
        <v>612451.4</v>
      </c>
      <c r="D566">
        <v>9902</v>
      </c>
      <c r="E566">
        <v>652776.4</v>
      </c>
      <c r="F566">
        <v>65.923692000000003</v>
      </c>
      <c r="G566">
        <v>54</v>
      </c>
      <c r="H566">
        <v>11.923692000000001</v>
      </c>
      <c r="I566">
        <v>1.220809</v>
      </c>
      <c r="J566">
        <v>0</v>
      </c>
      <c r="K566">
        <v>0</v>
      </c>
      <c r="L566">
        <v>331</v>
      </c>
      <c r="M566">
        <v>-40325</v>
      </c>
      <c r="N566">
        <v>3.2346330000000001</v>
      </c>
      <c r="O566">
        <v>178</v>
      </c>
      <c r="P566">
        <v>1.7394700000000001</v>
      </c>
      <c r="Q566" t="s">
        <v>43</v>
      </c>
      <c r="R566" t="s">
        <v>43</v>
      </c>
      <c r="S566" t="s">
        <v>43</v>
      </c>
    </row>
    <row r="567" spans="1:19">
      <c r="A567">
        <v>859</v>
      </c>
      <c r="B567">
        <v>10231</v>
      </c>
      <c r="C567">
        <v>411000.25</v>
      </c>
      <c r="D567">
        <v>10051</v>
      </c>
      <c r="E567">
        <v>437715.25</v>
      </c>
      <c r="F567">
        <v>43.549422999999997</v>
      </c>
      <c r="G567">
        <v>41.08</v>
      </c>
      <c r="H567">
        <v>2.4694229999999999</v>
      </c>
      <c r="I567">
        <v>1.0601130000000001</v>
      </c>
      <c r="J567">
        <v>0</v>
      </c>
      <c r="K567">
        <v>0</v>
      </c>
      <c r="L567">
        <v>180</v>
      </c>
      <c r="M567">
        <v>-26715</v>
      </c>
      <c r="N567">
        <v>1.7593589999999999</v>
      </c>
      <c r="O567">
        <v>169</v>
      </c>
      <c r="P567">
        <v>1.651842</v>
      </c>
      <c r="Q567" t="s">
        <v>43</v>
      </c>
      <c r="R567" t="s">
        <v>43</v>
      </c>
      <c r="S567" t="s">
        <v>43</v>
      </c>
    </row>
    <row r="568" spans="1:19">
      <c r="A568">
        <v>335</v>
      </c>
      <c r="B568">
        <v>10221</v>
      </c>
      <c r="C568">
        <v>624774</v>
      </c>
      <c r="D568">
        <v>9632</v>
      </c>
      <c r="E568">
        <v>689043</v>
      </c>
      <c r="F568">
        <v>71.536856</v>
      </c>
      <c r="G568">
        <v>42.44</v>
      </c>
      <c r="H568">
        <v>29.096855999999999</v>
      </c>
      <c r="I568">
        <v>1.6856</v>
      </c>
      <c r="J568">
        <v>1</v>
      </c>
      <c r="K568">
        <v>9.7839999999999993E-3</v>
      </c>
      <c r="L568">
        <v>588</v>
      </c>
      <c r="M568">
        <v>-64269</v>
      </c>
      <c r="N568">
        <v>5.7528620000000004</v>
      </c>
      <c r="O568">
        <v>145</v>
      </c>
      <c r="P568">
        <v>1.4186479999999999</v>
      </c>
      <c r="Q568" t="s">
        <v>43</v>
      </c>
      <c r="R568" t="s">
        <v>43</v>
      </c>
      <c r="S568" t="s">
        <v>43</v>
      </c>
    </row>
    <row r="569" spans="1:19">
      <c r="A569">
        <v>1676</v>
      </c>
      <c r="B569">
        <v>10217</v>
      </c>
      <c r="C569">
        <v>430537.73</v>
      </c>
      <c r="D569">
        <v>9901</v>
      </c>
      <c r="E569">
        <v>469310.09</v>
      </c>
      <c r="F569">
        <v>47.400272000000001</v>
      </c>
      <c r="G569">
        <v>28.26</v>
      </c>
      <c r="H569">
        <v>19.140272</v>
      </c>
      <c r="I569">
        <v>1.677292</v>
      </c>
      <c r="J569">
        <v>0</v>
      </c>
      <c r="K569">
        <v>0</v>
      </c>
      <c r="L569">
        <v>316</v>
      </c>
      <c r="M569">
        <v>-38772.36</v>
      </c>
      <c r="N569">
        <v>3.0928840000000002</v>
      </c>
      <c r="O569">
        <v>102</v>
      </c>
      <c r="P569">
        <v>0.998336</v>
      </c>
      <c r="Q569" t="s">
        <v>43</v>
      </c>
      <c r="R569" t="s">
        <v>43</v>
      </c>
      <c r="S569" t="s">
        <v>43</v>
      </c>
    </row>
    <row r="570" spans="1:19">
      <c r="A570">
        <v>479</v>
      </c>
      <c r="B570">
        <v>10190</v>
      </c>
      <c r="C570">
        <v>424290.52</v>
      </c>
      <c r="D570">
        <v>9819</v>
      </c>
      <c r="E570">
        <v>470740.52</v>
      </c>
      <c r="F570">
        <v>47.941799000000003</v>
      </c>
      <c r="G570">
        <v>6.76</v>
      </c>
      <c r="H570">
        <v>41.181798999999998</v>
      </c>
      <c r="I570">
        <v>7.0919819999999998</v>
      </c>
      <c r="J570">
        <v>0</v>
      </c>
      <c r="K570">
        <v>0</v>
      </c>
      <c r="L570">
        <v>371</v>
      </c>
      <c r="M570">
        <v>-46450</v>
      </c>
      <c r="N570">
        <v>3.6408239999999998</v>
      </c>
      <c r="O570">
        <v>118</v>
      </c>
      <c r="P570">
        <v>1.1579980000000001</v>
      </c>
      <c r="Q570" t="s">
        <v>43</v>
      </c>
      <c r="R570" t="s">
        <v>43</v>
      </c>
      <c r="S570" t="s">
        <v>44</v>
      </c>
    </row>
    <row r="571" spans="1:19">
      <c r="A571">
        <v>1936</v>
      </c>
      <c r="B571">
        <v>10185</v>
      </c>
      <c r="C571">
        <v>468820.77</v>
      </c>
      <c r="D571">
        <v>10134</v>
      </c>
      <c r="E571">
        <v>484368.77</v>
      </c>
      <c r="F571">
        <v>47.796405</v>
      </c>
      <c r="G571">
        <v>28.015000000000001</v>
      </c>
      <c r="H571">
        <v>19.781404999999999</v>
      </c>
      <c r="I571">
        <v>1.7060999999999999</v>
      </c>
      <c r="J571">
        <v>0</v>
      </c>
      <c r="K571">
        <v>0</v>
      </c>
      <c r="L571">
        <v>51</v>
      </c>
      <c r="M571">
        <v>-15548</v>
      </c>
      <c r="N571">
        <v>0.50073599999999996</v>
      </c>
      <c r="O571">
        <v>116</v>
      </c>
      <c r="P571">
        <v>1.13893</v>
      </c>
      <c r="Q571" t="s">
        <v>43</v>
      </c>
      <c r="R571" t="s">
        <v>43</v>
      </c>
      <c r="S571" t="s">
        <v>43</v>
      </c>
    </row>
    <row r="572" spans="1:19">
      <c r="A572">
        <v>1902</v>
      </c>
      <c r="B572">
        <v>10179</v>
      </c>
      <c r="C572">
        <v>453278.41</v>
      </c>
      <c r="D572">
        <v>9846</v>
      </c>
      <c r="E572">
        <v>490742.41</v>
      </c>
      <c r="F572">
        <v>49.841805000000001</v>
      </c>
      <c r="G572">
        <v>50.3</v>
      </c>
      <c r="H572">
        <v>-0.45819500000000002</v>
      </c>
      <c r="I572">
        <v>0.99089099999999997</v>
      </c>
      <c r="J572">
        <v>0</v>
      </c>
      <c r="K572">
        <v>0</v>
      </c>
      <c r="L572">
        <v>333</v>
      </c>
      <c r="M572">
        <v>-37464</v>
      </c>
      <c r="N572">
        <v>3.2714409999999998</v>
      </c>
      <c r="O572">
        <v>340</v>
      </c>
      <c r="P572">
        <v>3.3402099999999999</v>
      </c>
      <c r="Q572" t="s">
        <v>43</v>
      </c>
      <c r="R572" t="s">
        <v>43</v>
      </c>
      <c r="S572" t="s">
        <v>43</v>
      </c>
    </row>
    <row r="573" spans="1:19">
      <c r="A573">
        <v>1844</v>
      </c>
      <c r="B573">
        <v>10161</v>
      </c>
      <c r="C573">
        <v>312582.55</v>
      </c>
      <c r="D573">
        <v>9842</v>
      </c>
      <c r="E573">
        <v>348771.55</v>
      </c>
      <c r="F573">
        <v>35.437061</v>
      </c>
      <c r="G573">
        <v>11.51</v>
      </c>
      <c r="H573">
        <v>23.927060999999998</v>
      </c>
      <c r="I573">
        <v>3.0788060000000002</v>
      </c>
      <c r="J573">
        <v>0</v>
      </c>
      <c r="K573">
        <v>0</v>
      </c>
      <c r="L573">
        <v>319</v>
      </c>
      <c r="M573">
        <v>-36189</v>
      </c>
      <c r="N573">
        <v>3.1394549999999999</v>
      </c>
      <c r="O573">
        <v>106</v>
      </c>
      <c r="P573">
        <v>1.043204</v>
      </c>
      <c r="Q573" t="s">
        <v>43</v>
      </c>
      <c r="R573" t="s">
        <v>43</v>
      </c>
      <c r="S573" t="s">
        <v>43</v>
      </c>
    </row>
    <row r="574" spans="1:19">
      <c r="A574">
        <v>1073</v>
      </c>
      <c r="B574">
        <v>10149</v>
      </c>
      <c r="C574">
        <v>413350.19</v>
      </c>
      <c r="D574">
        <v>9603</v>
      </c>
      <c r="E574">
        <v>466317.19</v>
      </c>
      <c r="F574">
        <v>48.559531999999997</v>
      </c>
      <c r="G574">
        <v>41.82</v>
      </c>
      <c r="H574">
        <v>6.7395319999999996</v>
      </c>
      <c r="I574">
        <v>1.1611560000000001</v>
      </c>
      <c r="J574">
        <v>0</v>
      </c>
      <c r="K574">
        <v>0</v>
      </c>
      <c r="L574">
        <v>546</v>
      </c>
      <c r="M574">
        <v>-52967</v>
      </c>
      <c r="N574">
        <v>5.3798399999999997</v>
      </c>
      <c r="O574">
        <v>162</v>
      </c>
      <c r="P574">
        <v>1.5962160000000001</v>
      </c>
      <c r="Q574" t="s">
        <v>43</v>
      </c>
      <c r="R574" t="s">
        <v>43</v>
      </c>
      <c r="S574" t="s">
        <v>43</v>
      </c>
    </row>
    <row r="575" spans="1:19">
      <c r="A575">
        <v>1774</v>
      </c>
      <c r="B575">
        <v>10144</v>
      </c>
      <c r="C575">
        <v>458950.41</v>
      </c>
      <c r="D575">
        <v>9961</v>
      </c>
      <c r="E575">
        <v>485677.41</v>
      </c>
      <c r="F575">
        <v>48.757897</v>
      </c>
      <c r="G575">
        <v>40</v>
      </c>
      <c r="H575">
        <v>8.7578969999999998</v>
      </c>
      <c r="I575">
        <v>1.218947</v>
      </c>
      <c r="J575">
        <v>0</v>
      </c>
      <c r="K575">
        <v>0</v>
      </c>
      <c r="L575">
        <v>183</v>
      </c>
      <c r="M575">
        <v>-26727</v>
      </c>
      <c r="N575">
        <v>1.804022</v>
      </c>
      <c r="O575">
        <v>168</v>
      </c>
      <c r="P575">
        <v>1.6561509999999999</v>
      </c>
      <c r="Q575" t="s">
        <v>43</v>
      </c>
      <c r="R575" t="s">
        <v>43</v>
      </c>
      <c r="S575" t="s">
        <v>43</v>
      </c>
    </row>
    <row r="576" spans="1:19">
      <c r="A576">
        <v>199</v>
      </c>
      <c r="B576">
        <v>10144</v>
      </c>
      <c r="C576">
        <v>428168.81</v>
      </c>
      <c r="D576">
        <v>9520</v>
      </c>
      <c r="E576">
        <v>497462.81</v>
      </c>
      <c r="F576">
        <v>52.254497000000001</v>
      </c>
      <c r="G576">
        <v>11.455</v>
      </c>
      <c r="H576">
        <v>40.799497000000002</v>
      </c>
      <c r="I576">
        <v>4.5617200000000002</v>
      </c>
      <c r="J576">
        <v>0</v>
      </c>
      <c r="K576">
        <v>0</v>
      </c>
      <c r="L576">
        <v>624</v>
      </c>
      <c r="M576">
        <v>-69294</v>
      </c>
      <c r="N576">
        <v>6.1514199999999999</v>
      </c>
      <c r="O576">
        <v>140</v>
      </c>
      <c r="P576">
        <v>1.380126</v>
      </c>
      <c r="Q576" t="s">
        <v>43</v>
      </c>
      <c r="R576" t="s">
        <v>43</v>
      </c>
      <c r="S576" t="s">
        <v>44</v>
      </c>
    </row>
    <row r="577" spans="1:19">
      <c r="A577">
        <v>354</v>
      </c>
      <c r="B577">
        <v>10139</v>
      </c>
      <c r="C577">
        <v>428627.03</v>
      </c>
      <c r="D577">
        <v>9578</v>
      </c>
      <c r="E577">
        <v>483501.03</v>
      </c>
      <c r="F577">
        <v>50.480375000000002</v>
      </c>
      <c r="G577">
        <v>46.36</v>
      </c>
      <c r="H577">
        <v>4.1203750000000001</v>
      </c>
      <c r="I577">
        <v>1.088878</v>
      </c>
      <c r="J577">
        <v>0</v>
      </c>
      <c r="K577">
        <v>0</v>
      </c>
      <c r="L577">
        <v>561</v>
      </c>
      <c r="M577">
        <v>-54874</v>
      </c>
      <c r="N577">
        <v>5.5330899999999996</v>
      </c>
      <c r="O577">
        <v>159</v>
      </c>
      <c r="P577">
        <v>1.5682020000000001</v>
      </c>
      <c r="Q577" t="s">
        <v>43</v>
      </c>
      <c r="R577" t="s">
        <v>43</v>
      </c>
      <c r="S577" t="s">
        <v>43</v>
      </c>
    </row>
    <row r="578" spans="1:19">
      <c r="A578">
        <v>1221</v>
      </c>
      <c r="B578">
        <v>10121</v>
      </c>
      <c r="C578">
        <v>333772.46999999997</v>
      </c>
      <c r="D578">
        <v>9533</v>
      </c>
      <c r="E578">
        <v>390956.47</v>
      </c>
      <c r="F578">
        <v>41.010854000000002</v>
      </c>
      <c r="G578">
        <v>14.59</v>
      </c>
      <c r="H578">
        <v>26.420853999999999</v>
      </c>
      <c r="I578">
        <v>2.8108879999999998</v>
      </c>
      <c r="J578">
        <v>0</v>
      </c>
      <c r="K578">
        <v>0</v>
      </c>
      <c r="L578">
        <v>588</v>
      </c>
      <c r="M578">
        <v>-57184</v>
      </c>
      <c r="N578">
        <v>5.8097029999999998</v>
      </c>
      <c r="O578">
        <v>137</v>
      </c>
      <c r="P578">
        <v>1.353621</v>
      </c>
      <c r="Q578" t="s">
        <v>43</v>
      </c>
      <c r="R578" t="s">
        <v>43</v>
      </c>
      <c r="S578" t="s">
        <v>43</v>
      </c>
    </row>
    <row r="579" spans="1:19">
      <c r="A579">
        <v>178</v>
      </c>
      <c r="B579">
        <v>10120</v>
      </c>
      <c r="C579">
        <v>362032.61</v>
      </c>
      <c r="D579">
        <v>9501</v>
      </c>
      <c r="E579">
        <v>432525.61</v>
      </c>
      <c r="F579">
        <v>45.52422</v>
      </c>
      <c r="G579">
        <v>9.52</v>
      </c>
      <c r="H579">
        <v>36.004219999999997</v>
      </c>
      <c r="I579">
        <v>4.7819560000000001</v>
      </c>
      <c r="J579">
        <v>0</v>
      </c>
      <c r="K579">
        <v>0</v>
      </c>
      <c r="L579">
        <v>619</v>
      </c>
      <c r="M579">
        <v>-70493</v>
      </c>
      <c r="N579">
        <v>6.1166010000000002</v>
      </c>
      <c r="O579">
        <v>138</v>
      </c>
      <c r="P579">
        <v>1.3636360000000001</v>
      </c>
      <c r="Q579" t="s">
        <v>43</v>
      </c>
      <c r="R579" t="s">
        <v>43</v>
      </c>
      <c r="S579" t="s">
        <v>44</v>
      </c>
    </row>
    <row r="580" spans="1:19">
      <c r="A580">
        <v>1202</v>
      </c>
      <c r="B580">
        <v>10108</v>
      </c>
      <c r="C580">
        <v>115568.61</v>
      </c>
      <c r="D580">
        <v>10098</v>
      </c>
      <c r="E580">
        <v>118498.61</v>
      </c>
      <c r="F580">
        <v>11.734859</v>
      </c>
      <c r="G580">
        <v>8.8800000000000008</v>
      </c>
      <c r="H580">
        <v>2.8548589999999998</v>
      </c>
      <c r="I580">
        <v>1.321493</v>
      </c>
      <c r="J580">
        <v>0</v>
      </c>
      <c r="K580">
        <v>0</v>
      </c>
      <c r="L580">
        <v>10</v>
      </c>
      <c r="M580">
        <v>-2930</v>
      </c>
      <c r="N580">
        <v>9.8932000000000006E-2</v>
      </c>
      <c r="O580">
        <v>16</v>
      </c>
      <c r="P580">
        <v>0.15828999999999999</v>
      </c>
      <c r="Q580" t="s">
        <v>43</v>
      </c>
      <c r="R580" t="s">
        <v>43</v>
      </c>
      <c r="S580" t="s">
        <v>43</v>
      </c>
    </row>
    <row r="581" spans="1:19">
      <c r="A581">
        <v>1</v>
      </c>
      <c r="B581">
        <v>10073</v>
      </c>
      <c r="C581">
        <v>336187.37</v>
      </c>
      <c r="D581">
        <v>9931</v>
      </c>
      <c r="E581">
        <v>352054.37</v>
      </c>
      <c r="F581">
        <v>35.450042000000003</v>
      </c>
      <c r="G581">
        <v>16.22</v>
      </c>
      <c r="H581">
        <v>19.230042000000001</v>
      </c>
      <c r="I581">
        <v>2.1855760000000002</v>
      </c>
      <c r="J581">
        <v>0</v>
      </c>
      <c r="K581">
        <v>0</v>
      </c>
      <c r="L581">
        <v>142</v>
      </c>
      <c r="M581">
        <v>-15867</v>
      </c>
      <c r="N581">
        <v>1.4097090000000001</v>
      </c>
      <c r="O581">
        <v>156</v>
      </c>
      <c r="P581">
        <v>1.5486949999999999</v>
      </c>
      <c r="Q581" t="s">
        <v>43</v>
      </c>
      <c r="R581" t="s">
        <v>43</v>
      </c>
      <c r="S581" t="s">
        <v>43</v>
      </c>
    </row>
    <row r="582" spans="1:19">
      <c r="A582">
        <v>1490</v>
      </c>
      <c r="B582">
        <v>10064</v>
      </c>
      <c r="C582">
        <v>350095.73</v>
      </c>
      <c r="D582">
        <v>9449</v>
      </c>
      <c r="E582">
        <v>413985.73</v>
      </c>
      <c r="F582">
        <v>43.812649999999998</v>
      </c>
      <c r="G582">
        <v>15.43</v>
      </c>
      <c r="H582">
        <v>28.382650000000002</v>
      </c>
      <c r="I582">
        <v>2.8394460000000001</v>
      </c>
      <c r="J582">
        <v>0</v>
      </c>
      <c r="K582">
        <v>0</v>
      </c>
      <c r="L582">
        <v>615</v>
      </c>
      <c r="M582">
        <v>-63890</v>
      </c>
      <c r="N582">
        <v>6.1108900000000004</v>
      </c>
      <c r="O582">
        <v>99</v>
      </c>
      <c r="P582">
        <v>0.98370400000000002</v>
      </c>
      <c r="Q582" t="s">
        <v>43</v>
      </c>
      <c r="R582" t="s">
        <v>43</v>
      </c>
      <c r="S582" t="s">
        <v>43</v>
      </c>
    </row>
    <row r="583" spans="1:19">
      <c r="A583">
        <v>1603</v>
      </c>
      <c r="B583">
        <v>10064</v>
      </c>
      <c r="C583">
        <v>324477.94</v>
      </c>
      <c r="D583">
        <v>9512</v>
      </c>
      <c r="E583">
        <v>377933.94</v>
      </c>
      <c r="F583">
        <v>39.732332</v>
      </c>
      <c r="G583">
        <v>18.329999999999998</v>
      </c>
      <c r="H583">
        <v>21.402332000000001</v>
      </c>
      <c r="I583">
        <v>2.1676120000000001</v>
      </c>
      <c r="J583">
        <v>0</v>
      </c>
      <c r="K583">
        <v>0</v>
      </c>
      <c r="L583">
        <v>552</v>
      </c>
      <c r="M583">
        <v>-53456</v>
      </c>
      <c r="N583">
        <v>5.4848970000000001</v>
      </c>
      <c r="O583">
        <v>141</v>
      </c>
      <c r="P583">
        <v>1.401033</v>
      </c>
      <c r="Q583" t="s">
        <v>43</v>
      </c>
      <c r="R583" t="s">
        <v>43</v>
      </c>
      <c r="S583" t="s">
        <v>43</v>
      </c>
    </row>
    <row r="584" spans="1:19">
      <c r="A584">
        <v>1697</v>
      </c>
      <c r="B584">
        <v>10059</v>
      </c>
      <c r="C584">
        <v>278840.98</v>
      </c>
      <c r="D584">
        <v>9737</v>
      </c>
      <c r="E584">
        <v>317963.98</v>
      </c>
      <c r="F584">
        <v>32.655231000000001</v>
      </c>
      <c r="G584">
        <v>22.02</v>
      </c>
      <c r="H584">
        <v>10.635230999999999</v>
      </c>
      <c r="I584">
        <v>1.4829810000000001</v>
      </c>
      <c r="J584">
        <v>0</v>
      </c>
      <c r="K584">
        <v>0</v>
      </c>
      <c r="L584">
        <v>322</v>
      </c>
      <c r="M584">
        <v>-39123</v>
      </c>
      <c r="N584">
        <v>3.2011129999999999</v>
      </c>
      <c r="O584">
        <v>106</v>
      </c>
      <c r="P584">
        <v>1.0537829999999999</v>
      </c>
      <c r="Q584" t="s">
        <v>43</v>
      </c>
      <c r="R584" t="s">
        <v>43</v>
      </c>
      <c r="S584" t="s">
        <v>43</v>
      </c>
    </row>
    <row r="585" spans="1:19">
      <c r="A585">
        <v>173</v>
      </c>
      <c r="B585">
        <v>10054</v>
      </c>
      <c r="C585">
        <v>526559.53</v>
      </c>
      <c r="D585">
        <v>9517</v>
      </c>
      <c r="E585">
        <v>574493.53</v>
      </c>
      <c r="F585">
        <v>60.364981999999998</v>
      </c>
      <c r="G585">
        <v>44.71</v>
      </c>
      <c r="H585">
        <v>15.654982</v>
      </c>
      <c r="I585">
        <v>1.3501449999999999</v>
      </c>
      <c r="J585">
        <v>0</v>
      </c>
      <c r="K585">
        <v>0</v>
      </c>
      <c r="L585">
        <v>537</v>
      </c>
      <c r="M585">
        <v>-47934</v>
      </c>
      <c r="N585">
        <v>5.3411580000000001</v>
      </c>
      <c r="O585">
        <v>253</v>
      </c>
      <c r="P585">
        <v>2.5164110000000002</v>
      </c>
      <c r="Q585" t="s">
        <v>43</v>
      </c>
      <c r="R585" t="s">
        <v>43</v>
      </c>
      <c r="S585" t="s">
        <v>43</v>
      </c>
    </row>
    <row r="586" spans="1:19">
      <c r="A586">
        <v>1030</v>
      </c>
      <c r="B586">
        <v>10033</v>
      </c>
      <c r="C586">
        <v>295869.19</v>
      </c>
      <c r="D586">
        <v>9806</v>
      </c>
      <c r="E586">
        <v>335446.19</v>
      </c>
      <c r="F586">
        <v>34.208258999999998</v>
      </c>
      <c r="G586">
        <v>10.77</v>
      </c>
      <c r="H586">
        <v>23.438258999999999</v>
      </c>
      <c r="I586">
        <v>3.1762540000000001</v>
      </c>
      <c r="J586">
        <v>0</v>
      </c>
      <c r="K586">
        <v>0</v>
      </c>
      <c r="L586">
        <v>227</v>
      </c>
      <c r="M586">
        <v>-39577</v>
      </c>
      <c r="N586">
        <v>2.262534</v>
      </c>
      <c r="O586">
        <v>91</v>
      </c>
      <c r="P586">
        <v>0.90700700000000001</v>
      </c>
      <c r="Q586" t="s">
        <v>43</v>
      </c>
      <c r="R586" t="s">
        <v>43</v>
      </c>
      <c r="S586" t="s">
        <v>43</v>
      </c>
    </row>
    <row r="587" spans="1:19">
      <c r="A587">
        <v>866</v>
      </c>
      <c r="B587">
        <v>10031</v>
      </c>
      <c r="C587">
        <v>467047.98</v>
      </c>
      <c r="D587">
        <v>9672</v>
      </c>
      <c r="E587">
        <v>514237.98</v>
      </c>
      <c r="F587">
        <v>53.167698999999999</v>
      </c>
      <c r="G587">
        <v>28.055</v>
      </c>
      <c r="H587">
        <v>25.112698999999999</v>
      </c>
      <c r="I587">
        <v>1.895124</v>
      </c>
      <c r="J587">
        <v>0</v>
      </c>
      <c r="K587">
        <v>0</v>
      </c>
      <c r="L587">
        <v>359</v>
      </c>
      <c r="M587">
        <v>-47190</v>
      </c>
      <c r="N587">
        <v>3.5789049999999998</v>
      </c>
      <c r="O587">
        <v>130</v>
      </c>
      <c r="P587">
        <v>1.295982</v>
      </c>
      <c r="Q587" t="s">
        <v>43</v>
      </c>
      <c r="R587" t="s">
        <v>43</v>
      </c>
      <c r="S587" t="s">
        <v>43</v>
      </c>
    </row>
    <row r="588" spans="1:19">
      <c r="A588">
        <v>428</v>
      </c>
      <c r="B588">
        <v>10023</v>
      </c>
      <c r="C588">
        <v>538307.18999999994</v>
      </c>
      <c r="D588">
        <v>9724</v>
      </c>
      <c r="E588">
        <v>576505.18999999994</v>
      </c>
      <c r="F588">
        <v>59.286836000000001</v>
      </c>
      <c r="G588">
        <v>44.41</v>
      </c>
      <c r="H588">
        <v>14.876836000000001</v>
      </c>
      <c r="I588">
        <v>1.3349880000000001</v>
      </c>
      <c r="J588">
        <v>0</v>
      </c>
      <c r="K588">
        <v>0</v>
      </c>
      <c r="L588">
        <v>299</v>
      </c>
      <c r="M588">
        <v>-38198</v>
      </c>
      <c r="N588">
        <v>2.983139</v>
      </c>
      <c r="O588">
        <v>86</v>
      </c>
      <c r="P588">
        <v>0.85802699999999998</v>
      </c>
      <c r="Q588" t="s">
        <v>43</v>
      </c>
      <c r="R588" t="s">
        <v>43</v>
      </c>
      <c r="S588" t="s">
        <v>43</v>
      </c>
    </row>
    <row r="589" spans="1:19">
      <c r="A589">
        <v>1872</v>
      </c>
      <c r="B589">
        <v>10019</v>
      </c>
      <c r="C589">
        <v>433479.49</v>
      </c>
      <c r="D589">
        <v>9411</v>
      </c>
      <c r="E589">
        <v>497395.22</v>
      </c>
      <c r="F589">
        <v>52.852536000000001</v>
      </c>
      <c r="G589">
        <v>17.34</v>
      </c>
      <c r="H589">
        <v>35.512535999999997</v>
      </c>
      <c r="I589">
        <v>3.0480119999999999</v>
      </c>
      <c r="J589">
        <v>0</v>
      </c>
      <c r="K589">
        <v>0</v>
      </c>
      <c r="L589">
        <v>608</v>
      </c>
      <c r="M589">
        <v>-63915.73</v>
      </c>
      <c r="N589">
        <v>6.0684699999999996</v>
      </c>
      <c r="O589">
        <v>165</v>
      </c>
      <c r="P589">
        <v>1.646871</v>
      </c>
      <c r="Q589" t="s">
        <v>43</v>
      </c>
      <c r="R589" t="s">
        <v>43</v>
      </c>
      <c r="S589" t="s">
        <v>43</v>
      </c>
    </row>
    <row r="590" spans="1:19">
      <c r="A590">
        <v>1422</v>
      </c>
      <c r="B590">
        <v>10016</v>
      </c>
      <c r="C590">
        <v>354889.92</v>
      </c>
      <c r="D590">
        <v>9669</v>
      </c>
      <c r="E590">
        <v>398777.92</v>
      </c>
      <c r="F590">
        <v>41.242933000000001</v>
      </c>
      <c r="G590">
        <v>24.82</v>
      </c>
      <c r="H590">
        <v>16.422933</v>
      </c>
      <c r="I590">
        <v>1.661681</v>
      </c>
      <c r="J590">
        <v>0</v>
      </c>
      <c r="K590">
        <v>0</v>
      </c>
      <c r="L590">
        <v>347</v>
      </c>
      <c r="M590">
        <v>-43888</v>
      </c>
      <c r="N590">
        <v>3.4644569999999999</v>
      </c>
      <c r="O590">
        <v>107</v>
      </c>
      <c r="P590">
        <v>1.0682910000000001</v>
      </c>
      <c r="Q590" t="s">
        <v>43</v>
      </c>
      <c r="R590" t="s">
        <v>43</v>
      </c>
      <c r="S590" t="s">
        <v>43</v>
      </c>
    </row>
    <row r="591" spans="1:19">
      <c r="A591">
        <v>231</v>
      </c>
      <c r="B591">
        <v>10012</v>
      </c>
      <c r="C591">
        <v>373336.18</v>
      </c>
      <c r="D591">
        <v>9666</v>
      </c>
      <c r="E591">
        <v>416104.63</v>
      </c>
      <c r="F591">
        <v>43.048274999999997</v>
      </c>
      <c r="G591">
        <v>20.295000000000002</v>
      </c>
      <c r="H591">
        <v>22.753274999999999</v>
      </c>
      <c r="I591">
        <v>2.121127</v>
      </c>
      <c r="J591">
        <v>0</v>
      </c>
      <c r="K591">
        <v>0</v>
      </c>
      <c r="L591">
        <v>346</v>
      </c>
      <c r="M591">
        <v>-42768.45</v>
      </c>
      <c r="N591">
        <v>3.4558529999999998</v>
      </c>
      <c r="O591">
        <v>185</v>
      </c>
      <c r="P591">
        <v>1.847783</v>
      </c>
      <c r="Q591" t="s">
        <v>43</v>
      </c>
      <c r="R591" t="s">
        <v>43</v>
      </c>
      <c r="S591" t="s">
        <v>43</v>
      </c>
    </row>
    <row r="592" spans="1:19">
      <c r="A592">
        <v>11</v>
      </c>
      <c r="B592">
        <v>9994</v>
      </c>
      <c r="C592">
        <v>585903.46</v>
      </c>
      <c r="D592">
        <v>9782</v>
      </c>
      <c r="E592">
        <v>623274.46</v>
      </c>
      <c r="F592">
        <v>63.716464999999999</v>
      </c>
      <c r="G592">
        <v>46.805</v>
      </c>
      <c r="H592">
        <v>16.911465</v>
      </c>
      <c r="I592">
        <v>1.3613170000000001</v>
      </c>
      <c r="J592">
        <v>0</v>
      </c>
      <c r="K592">
        <v>0</v>
      </c>
      <c r="L592">
        <v>212</v>
      </c>
      <c r="M592">
        <v>-37371</v>
      </c>
      <c r="N592">
        <v>2.121273</v>
      </c>
      <c r="O592">
        <v>122</v>
      </c>
      <c r="P592">
        <v>1.2207319999999999</v>
      </c>
      <c r="Q592" t="s">
        <v>43</v>
      </c>
      <c r="R592" t="s">
        <v>43</v>
      </c>
      <c r="S592" t="s">
        <v>43</v>
      </c>
    </row>
    <row r="593" spans="1:19">
      <c r="A593">
        <v>1895</v>
      </c>
      <c r="B593">
        <v>9960</v>
      </c>
      <c r="C593">
        <v>368067.03</v>
      </c>
      <c r="D593">
        <v>9757</v>
      </c>
      <c r="E593">
        <v>402628.03</v>
      </c>
      <c r="F593">
        <v>41.265555999999997</v>
      </c>
      <c r="G593">
        <v>20.079999999999998</v>
      </c>
      <c r="H593">
        <v>21.185555999999998</v>
      </c>
      <c r="I593">
        <v>2.0550579999999998</v>
      </c>
      <c r="J593">
        <v>0</v>
      </c>
      <c r="K593">
        <v>0</v>
      </c>
      <c r="L593">
        <v>203</v>
      </c>
      <c r="M593">
        <v>-34561</v>
      </c>
      <c r="N593">
        <v>2.0381529999999999</v>
      </c>
      <c r="O593">
        <v>168</v>
      </c>
      <c r="P593">
        <v>1.686747</v>
      </c>
      <c r="Q593" t="s">
        <v>43</v>
      </c>
      <c r="R593" t="s">
        <v>43</v>
      </c>
      <c r="S593" t="s">
        <v>43</v>
      </c>
    </row>
    <row r="594" spans="1:19">
      <c r="A594">
        <v>1517</v>
      </c>
      <c r="B594">
        <v>9955</v>
      </c>
      <c r="C594">
        <v>516525.56</v>
      </c>
      <c r="D594">
        <v>9598</v>
      </c>
      <c r="E594">
        <v>567765.56000000006</v>
      </c>
      <c r="F594">
        <v>59.15457</v>
      </c>
      <c r="G594">
        <v>28.09</v>
      </c>
      <c r="H594">
        <v>31.06457</v>
      </c>
      <c r="I594">
        <v>2.1058940000000002</v>
      </c>
      <c r="J594">
        <v>0</v>
      </c>
      <c r="K594">
        <v>0</v>
      </c>
      <c r="L594">
        <v>357</v>
      </c>
      <c r="M594">
        <v>-51240</v>
      </c>
      <c r="N594">
        <v>3.586138</v>
      </c>
      <c r="O594">
        <v>116</v>
      </c>
      <c r="P594">
        <v>1.1652439999999999</v>
      </c>
      <c r="Q594" t="s">
        <v>43</v>
      </c>
      <c r="R594" t="s">
        <v>43</v>
      </c>
      <c r="S594" t="s">
        <v>43</v>
      </c>
    </row>
    <row r="595" spans="1:19">
      <c r="A595">
        <v>1219</v>
      </c>
      <c r="B595">
        <v>9942</v>
      </c>
      <c r="C595">
        <v>679295.37</v>
      </c>
      <c r="D595">
        <v>9716</v>
      </c>
      <c r="E595">
        <v>720227.37</v>
      </c>
      <c r="F595">
        <v>74.127971000000002</v>
      </c>
      <c r="G595">
        <v>68.745000000000005</v>
      </c>
      <c r="H595">
        <v>5.3829710000000004</v>
      </c>
      <c r="I595">
        <v>1.078303</v>
      </c>
      <c r="J595">
        <v>0</v>
      </c>
      <c r="K595">
        <v>0</v>
      </c>
      <c r="L595">
        <v>226</v>
      </c>
      <c r="M595">
        <v>-40932</v>
      </c>
      <c r="N595">
        <v>2.2731840000000001</v>
      </c>
      <c r="O595">
        <v>156</v>
      </c>
      <c r="P595">
        <v>1.5691010000000001</v>
      </c>
      <c r="Q595" t="s">
        <v>43</v>
      </c>
      <c r="R595" t="s">
        <v>43</v>
      </c>
      <c r="S595" t="s">
        <v>43</v>
      </c>
    </row>
    <row r="596" spans="1:19">
      <c r="A596">
        <v>1971</v>
      </c>
      <c r="B596">
        <v>9932</v>
      </c>
      <c r="C596">
        <v>343794.69</v>
      </c>
      <c r="D596">
        <v>9328</v>
      </c>
      <c r="E596">
        <v>405605.69</v>
      </c>
      <c r="F596">
        <v>43.482599999999998</v>
      </c>
      <c r="G596">
        <v>18.059999999999999</v>
      </c>
      <c r="H596">
        <v>25.422599999999999</v>
      </c>
      <c r="I596">
        <v>2.4076740000000001</v>
      </c>
      <c r="J596">
        <v>0</v>
      </c>
      <c r="K596">
        <v>0</v>
      </c>
      <c r="L596">
        <v>604</v>
      </c>
      <c r="M596">
        <v>-61811</v>
      </c>
      <c r="N596">
        <v>6.081353</v>
      </c>
      <c r="O596">
        <v>180</v>
      </c>
      <c r="P596">
        <v>1.812324</v>
      </c>
      <c r="Q596" t="s">
        <v>43</v>
      </c>
      <c r="R596" t="s">
        <v>43</v>
      </c>
      <c r="S596" t="s">
        <v>43</v>
      </c>
    </row>
    <row r="597" spans="1:19">
      <c r="A597">
        <v>949</v>
      </c>
      <c r="B597">
        <v>9925</v>
      </c>
      <c r="C597">
        <v>588240.05000000005</v>
      </c>
      <c r="D597">
        <v>9578</v>
      </c>
      <c r="E597">
        <v>629955.05000000005</v>
      </c>
      <c r="F597">
        <v>65.771043000000006</v>
      </c>
      <c r="G597">
        <v>62.56</v>
      </c>
      <c r="H597">
        <v>3.2110430000000001</v>
      </c>
      <c r="I597">
        <v>1.0513269999999999</v>
      </c>
      <c r="J597">
        <v>0</v>
      </c>
      <c r="K597">
        <v>0</v>
      </c>
      <c r="L597">
        <v>347</v>
      </c>
      <c r="M597">
        <v>-41715</v>
      </c>
      <c r="N597">
        <v>3.4962219999999999</v>
      </c>
      <c r="O597">
        <v>151</v>
      </c>
      <c r="P597">
        <v>1.5214110000000001</v>
      </c>
      <c r="Q597" t="s">
        <v>43</v>
      </c>
      <c r="R597" t="s">
        <v>43</v>
      </c>
      <c r="S597" t="s">
        <v>43</v>
      </c>
    </row>
    <row r="598" spans="1:19">
      <c r="A598">
        <v>1449</v>
      </c>
      <c r="B598">
        <v>9920</v>
      </c>
      <c r="C598">
        <v>290168.7</v>
      </c>
      <c r="D598">
        <v>9313</v>
      </c>
      <c r="E598">
        <v>352574.7</v>
      </c>
      <c r="F598">
        <v>37.858338000000003</v>
      </c>
      <c r="G598">
        <v>20.399999999999999</v>
      </c>
      <c r="H598">
        <v>17.458338000000001</v>
      </c>
      <c r="I598">
        <v>1.855801</v>
      </c>
      <c r="J598">
        <v>0</v>
      </c>
      <c r="K598">
        <v>0</v>
      </c>
      <c r="L598">
        <v>607</v>
      </c>
      <c r="M598">
        <v>-62406</v>
      </c>
      <c r="N598">
        <v>6.1189520000000002</v>
      </c>
      <c r="O598">
        <v>115</v>
      </c>
      <c r="P598">
        <v>1.1592739999999999</v>
      </c>
      <c r="Q598" t="s">
        <v>43</v>
      </c>
      <c r="R598" t="s">
        <v>43</v>
      </c>
      <c r="S598" t="s">
        <v>43</v>
      </c>
    </row>
    <row r="599" spans="1:19">
      <c r="A599">
        <v>1928</v>
      </c>
      <c r="B599">
        <v>9915</v>
      </c>
      <c r="C599">
        <v>499461.43</v>
      </c>
      <c r="D599">
        <v>9533</v>
      </c>
      <c r="E599">
        <v>553948.43000000005</v>
      </c>
      <c r="F599">
        <v>58.108510000000003</v>
      </c>
      <c r="G599">
        <v>46.11</v>
      </c>
      <c r="H599">
        <v>11.99851</v>
      </c>
      <c r="I599">
        <v>1.2602150000000001</v>
      </c>
      <c r="J599">
        <v>0</v>
      </c>
      <c r="K599">
        <v>0</v>
      </c>
      <c r="L599">
        <v>382</v>
      </c>
      <c r="M599">
        <v>-54487</v>
      </c>
      <c r="N599">
        <v>3.8527480000000001</v>
      </c>
      <c r="O599">
        <v>153</v>
      </c>
      <c r="P599">
        <v>1.5431159999999999</v>
      </c>
      <c r="Q599" t="s">
        <v>43</v>
      </c>
      <c r="R599" t="s">
        <v>43</v>
      </c>
      <c r="S599" t="s">
        <v>43</v>
      </c>
    </row>
    <row r="600" spans="1:19">
      <c r="A600">
        <v>1464</v>
      </c>
      <c r="B600">
        <v>9905</v>
      </c>
      <c r="C600">
        <v>704264.23</v>
      </c>
      <c r="D600">
        <v>9708</v>
      </c>
      <c r="E600">
        <v>736657.23</v>
      </c>
      <c r="F600">
        <v>75.881461999999999</v>
      </c>
      <c r="G600">
        <v>70.13</v>
      </c>
      <c r="H600">
        <v>5.7514620000000001</v>
      </c>
      <c r="I600">
        <v>1.0820110000000001</v>
      </c>
      <c r="J600">
        <v>0</v>
      </c>
      <c r="K600">
        <v>0</v>
      </c>
      <c r="L600">
        <v>197</v>
      </c>
      <c r="M600">
        <v>-32393</v>
      </c>
      <c r="N600">
        <v>1.9888939999999999</v>
      </c>
      <c r="O600">
        <v>140</v>
      </c>
      <c r="P600">
        <v>1.4134279999999999</v>
      </c>
      <c r="Q600" t="s">
        <v>43</v>
      </c>
      <c r="R600" t="s">
        <v>43</v>
      </c>
      <c r="S600" t="s">
        <v>43</v>
      </c>
    </row>
    <row r="601" spans="1:19">
      <c r="A601">
        <v>1525</v>
      </c>
      <c r="B601">
        <v>9898</v>
      </c>
      <c r="C601">
        <v>324050.98</v>
      </c>
      <c r="D601">
        <v>9670</v>
      </c>
      <c r="E601">
        <v>362724.98</v>
      </c>
      <c r="F601">
        <v>37.510339000000002</v>
      </c>
      <c r="G601">
        <v>16.04</v>
      </c>
      <c r="H601">
        <v>21.470338999999999</v>
      </c>
      <c r="I601">
        <v>2.3385500000000001</v>
      </c>
      <c r="J601">
        <v>0</v>
      </c>
      <c r="K601">
        <v>0</v>
      </c>
      <c r="L601">
        <v>228</v>
      </c>
      <c r="M601">
        <v>-38674</v>
      </c>
      <c r="N601">
        <v>2.303496</v>
      </c>
      <c r="O601">
        <v>143</v>
      </c>
      <c r="P601">
        <v>1.444736</v>
      </c>
      <c r="Q601" t="s">
        <v>43</v>
      </c>
      <c r="R601" t="s">
        <v>43</v>
      </c>
      <c r="S601" t="s">
        <v>43</v>
      </c>
    </row>
    <row r="602" spans="1:19">
      <c r="A602">
        <v>1937</v>
      </c>
      <c r="B602">
        <v>9891</v>
      </c>
      <c r="C602">
        <v>587162.46</v>
      </c>
      <c r="D602">
        <v>9553</v>
      </c>
      <c r="E602">
        <v>627216.46</v>
      </c>
      <c r="F602">
        <v>65.656491000000003</v>
      </c>
      <c r="G602">
        <v>24.82</v>
      </c>
      <c r="H602">
        <v>40.836491000000002</v>
      </c>
      <c r="I602">
        <v>2.6453060000000002</v>
      </c>
      <c r="J602">
        <v>0</v>
      </c>
      <c r="K602">
        <v>0</v>
      </c>
      <c r="L602">
        <v>338</v>
      </c>
      <c r="M602">
        <v>-40054</v>
      </c>
      <c r="N602">
        <v>3.4172479999999998</v>
      </c>
      <c r="O602">
        <v>178</v>
      </c>
      <c r="P602">
        <v>1.7996160000000001</v>
      </c>
      <c r="Q602" t="s">
        <v>43</v>
      </c>
      <c r="R602" t="s">
        <v>43</v>
      </c>
      <c r="S602" t="s">
        <v>43</v>
      </c>
    </row>
    <row r="603" spans="1:19">
      <c r="A603">
        <v>503</v>
      </c>
      <c r="B603">
        <v>9877</v>
      </c>
      <c r="C603">
        <v>193826.68</v>
      </c>
      <c r="D603">
        <v>9871</v>
      </c>
      <c r="E603">
        <v>195225.68</v>
      </c>
      <c r="F603">
        <v>19.777699999999999</v>
      </c>
      <c r="G603">
        <v>18.59</v>
      </c>
      <c r="H603">
        <v>1.1877</v>
      </c>
      <c r="I603">
        <v>1.0638890000000001</v>
      </c>
      <c r="J603">
        <v>0</v>
      </c>
      <c r="K603">
        <v>0</v>
      </c>
      <c r="L603">
        <v>6</v>
      </c>
      <c r="M603">
        <v>-1399</v>
      </c>
      <c r="N603">
        <v>6.0747000000000002E-2</v>
      </c>
      <c r="O603">
        <v>105</v>
      </c>
      <c r="P603">
        <v>1.0630759999999999</v>
      </c>
      <c r="Q603" t="s">
        <v>43</v>
      </c>
      <c r="R603" t="s">
        <v>43</v>
      </c>
      <c r="S603" t="s">
        <v>43</v>
      </c>
    </row>
    <row r="604" spans="1:19">
      <c r="A604">
        <v>477</v>
      </c>
      <c r="B604">
        <v>9873</v>
      </c>
      <c r="C604">
        <v>497437.15</v>
      </c>
      <c r="D604">
        <v>9274</v>
      </c>
      <c r="E604">
        <v>560606.06000000006</v>
      </c>
      <c r="F604">
        <v>60.449218999999999</v>
      </c>
      <c r="G604">
        <v>29.745000000000001</v>
      </c>
      <c r="H604">
        <v>30.704218999999998</v>
      </c>
      <c r="I604">
        <v>2.0322480000000001</v>
      </c>
      <c r="J604">
        <v>0</v>
      </c>
      <c r="K604">
        <v>0</v>
      </c>
      <c r="L604">
        <v>599</v>
      </c>
      <c r="M604">
        <v>-63168.91</v>
      </c>
      <c r="N604">
        <v>6.0670520000000003</v>
      </c>
      <c r="O604">
        <v>145</v>
      </c>
      <c r="P604">
        <v>1.4686520000000001</v>
      </c>
      <c r="Q604" t="s">
        <v>43</v>
      </c>
      <c r="R604" t="s">
        <v>43</v>
      </c>
      <c r="S604" t="s">
        <v>43</v>
      </c>
    </row>
    <row r="605" spans="1:19">
      <c r="A605">
        <v>723</v>
      </c>
      <c r="B605">
        <v>9872</v>
      </c>
      <c r="C605">
        <v>241510.25</v>
      </c>
      <c r="D605">
        <v>9553</v>
      </c>
      <c r="E605">
        <v>277266.25</v>
      </c>
      <c r="F605">
        <v>29.023997999999999</v>
      </c>
      <c r="G605">
        <v>11.14</v>
      </c>
      <c r="H605">
        <v>17.883997999999998</v>
      </c>
      <c r="I605">
        <v>2.6053860000000002</v>
      </c>
      <c r="J605">
        <v>0</v>
      </c>
      <c r="K605">
        <v>0</v>
      </c>
      <c r="L605">
        <v>319</v>
      </c>
      <c r="M605">
        <v>-35756</v>
      </c>
      <c r="N605">
        <v>3.2313610000000001</v>
      </c>
      <c r="O605">
        <v>145</v>
      </c>
      <c r="P605">
        <v>1.468801</v>
      </c>
      <c r="Q605" t="s">
        <v>43</v>
      </c>
      <c r="R605" t="s">
        <v>43</v>
      </c>
      <c r="S605" t="s">
        <v>43</v>
      </c>
    </row>
    <row r="606" spans="1:19">
      <c r="A606">
        <v>1294</v>
      </c>
      <c r="B606">
        <v>9855</v>
      </c>
      <c r="C606">
        <v>649257.81000000006</v>
      </c>
      <c r="D606">
        <v>9616</v>
      </c>
      <c r="E606">
        <v>694412.81</v>
      </c>
      <c r="F606">
        <v>72.214310999999995</v>
      </c>
      <c r="G606">
        <v>60.08</v>
      </c>
      <c r="H606">
        <v>12.134311</v>
      </c>
      <c r="I606">
        <v>1.2019690000000001</v>
      </c>
      <c r="J606">
        <v>0</v>
      </c>
      <c r="K606">
        <v>0</v>
      </c>
      <c r="L606">
        <v>239</v>
      </c>
      <c r="M606">
        <v>-45155</v>
      </c>
      <c r="N606">
        <v>2.4251649999999998</v>
      </c>
      <c r="O606">
        <v>137</v>
      </c>
      <c r="P606">
        <v>1.3901570000000001</v>
      </c>
      <c r="Q606" t="s">
        <v>43</v>
      </c>
      <c r="R606" t="s">
        <v>43</v>
      </c>
      <c r="S606" t="s">
        <v>43</v>
      </c>
    </row>
    <row r="607" spans="1:19">
      <c r="A607">
        <v>1815</v>
      </c>
      <c r="B607">
        <v>9847</v>
      </c>
      <c r="C607">
        <v>456404.76</v>
      </c>
      <c r="D607">
        <v>9487</v>
      </c>
      <c r="E607">
        <v>502660.76</v>
      </c>
      <c r="F607">
        <v>52.984164</v>
      </c>
      <c r="G607">
        <v>33.72</v>
      </c>
      <c r="H607">
        <v>19.264164000000001</v>
      </c>
      <c r="I607">
        <v>1.5712980000000001</v>
      </c>
      <c r="J607">
        <v>0</v>
      </c>
      <c r="K607">
        <v>0</v>
      </c>
      <c r="L607">
        <v>360</v>
      </c>
      <c r="M607">
        <v>-46256</v>
      </c>
      <c r="N607">
        <v>3.6559360000000001</v>
      </c>
      <c r="O607">
        <v>125</v>
      </c>
      <c r="P607">
        <v>1.2694220000000001</v>
      </c>
      <c r="Q607" t="s">
        <v>43</v>
      </c>
      <c r="R607" t="s">
        <v>43</v>
      </c>
      <c r="S607" t="s">
        <v>43</v>
      </c>
    </row>
    <row r="608" spans="1:19">
      <c r="A608">
        <v>515</v>
      </c>
      <c r="B608">
        <v>9840</v>
      </c>
      <c r="C608">
        <v>239749.07</v>
      </c>
      <c r="D608">
        <v>9289</v>
      </c>
      <c r="E608">
        <v>292382.07</v>
      </c>
      <c r="F608">
        <v>31.476161999999999</v>
      </c>
      <c r="G608">
        <v>4.9800000000000004</v>
      </c>
      <c r="H608">
        <v>26.496162000000002</v>
      </c>
      <c r="I608">
        <v>6.3205140000000002</v>
      </c>
      <c r="J608">
        <v>0</v>
      </c>
      <c r="K608">
        <v>0</v>
      </c>
      <c r="L608">
        <v>551</v>
      </c>
      <c r="M608">
        <v>-52633</v>
      </c>
      <c r="N608">
        <v>5.5995929999999996</v>
      </c>
      <c r="O608">
        <v>134</v>
      </c>
      <c r="P608">
        <v>1.3617889999999999</v>
      </c>
      <c r="Q608" t="s">
        <v>43</v>
      </c>
      <c r="R608" t="s">
        <v>43</v>
      </c>
      <c r="S608" t="s">
        <v>44</v>
      </c>
    </row>
    <row r="609" spans="1:19">
      <c r="A609">
        <v>726</v>
      </c>
      <c r="B609">
        <v>9838</v>
      </c>
      <c r="C609">
        <v>212898.33</v>
      </c>
      <c r="D609">
        <v>9258</v>
      </c>
      <c r="E609">
        <v>269742.33</v>
      </c>
      <c r="F609">
        <v>29.136133999999998</v>
      </c>
      <c r="G609">
        <v>8.2200000000000006</v>
      </c>
      <c r="H609">
        <v>20.916134</v>
      </c>
      <c r="I609">
        <v>3.5445419999999999</v>
      </c>
      <c r="J609">
        <v>0</v>
      </c>
      <c r="K609">
        <v>0</v>
      </c>
      <c r="L609">
        <v>580</v>
      </c>
      <c r="M609">
        <v>-56844</v>
      </c>
      <c r="N609">
        <v>5.8955070000000003</v>
      </c>
      <c r="O609">
        <v>91</v>
      </c>
      <c r="P609">
        <v>0.92498499999999995</v>
      </c>
      <c r="Q609" t="s">
        <v>43</v>
      </c>
      <c r="R609" t="s">
        <v>43</v>
      </c>
      <c r="S609" t="s">
        <v>43</v>
      </c>
    </row>
    <row r="610" spans="1:19">
      <c r="A610">
        <v>363</v>
      </c>
      <c r="B610">
        <v>9832</v>
      </c>
      <c r="C610">
        <v>484363.95</v>
      </c>
      <c r="D610">
        <v>9517</v>
      </c>
      <c r="E610">
        <v>518105.09</v>
      </c>
      <c r="F610">
        <v>54.439959000000002</v>
      </c>
      <c r="G610">
        <v>20.239999999999998</v>
      </c>
      <c r="H610">
        <v>34.199959</v>
      </c>
      <c r="I610">
        <v>2.689721</v>
      </c>
      <c r="J610">
        <v>0</v>
      </c>
      <c r="K610">
        <v>0</v>
      </c>
      <c r="L610">
        <v>315</v>
      </c>
      <c r="M610">
        <v>-33741.14</v>
      </c>
      <c r="N610">
        <v>3.203824</v>
      </c>
      <c r="O610">
        <v>543</v>
      </c>
      <c r="P610">
        <v>5.5227830000000004</v>
      </c>
      <c r="Q610" t="s">
        <v>43</v>
      </c>
      <c r="R610" t="s">
        <v>43</v>
      </c>
      <c r="S610" t="s">
        <v>43</v>
      </c>
    </row>
    <row r="611" spans="1:19">
      <c r="A611">
        <v>855</v>
      </c>
      <c r="B611">
        <v>9832</v>
      </c>
      <c r="C611">
        <v>182063.77</v>
      </c>
      <c r="D611">
        <v>9542</v>
      </c>
      <c r="E611">
        <v>211546.77</v>
      </c>
      <c r="F611">
        <v>22.170065999999998</v>
      </c>
      <c r="G611">
        <v>2.82</v>
      </c>
      <c r="H611">
        <v>19.350066000000002</v>
      </c>
      <c r="I611">
        <v>7.861726</v>
      </c>
      <c r="J611">
        <v>0</v>
      </c>
      <c r="K611">
        <v>0</v>
      </c>
      <c r="L611">
        <v>290</v>
      </c>
      <c r="M611">
        <v>-29483</v>
      </c>
      <c r="N611">
        <v>2.9495520000000002</v>
      </c>
      <c r="O611">
        <v>128</v>
      </c>
      <c r="P611">
        <v>1.301871</v>
      </c>
      <c r="Q611" t="s">
        <v>43</v>
      </c>
      <c r="R611" t="s">
        <v>43</v>
      </c>
      <c r="S611" t="s">
        <v>44</v>
      </c>
    </row>
    <row r="612" spans="1:19">
      <c r="A612">
        <v>305</v>
      </c>
      <c r="B612">
        <v>9811</v>
      </c>
      <c r="C612">
        <v>238162.16</v>
      </c>
      <c r="D612">
        <v>9704</v>
      </c>
      <c r="E612">
        <v>248918.16</v>
      </c>
      <c r="F612">
        <v>25.651088000000001</v>
      </c>
      <c r="G612">
        <v>28.885000000000002</v>
      </c>
      <c r="H612">
        <v>-3.2339120000000001</v>
      </c>
      <c r="I612">
        <v>0.888042</v>
      </c>
      <c r="J612">
        <v>0</v>
      </c>
      <c r="K612">
        <v>0</v>
      </c>
      <c r="L612">
        <v>107</v>
      </c>
      <c r="M612">
        <v>-10756</v>
      </c>
      <c r="N612">
        <v>1.0906130000000001</v>
      </c>
      <c r="O612">
        <v>194</v>
      </c>
      <c r="P612">
        <v>1.9773719999999999</v>
      </c>
      <c r="Q612" t="s">
        <v>43</v>
      </c>
      <c r="R612" t="s">
        <v>43</v>
      </c>
      <c r="S612" t="s">
        <v>43</v>
      </c>
    </row>
    <row r="613" spans="1:19">
      <c r="A613">
        <v>1467</v>
      </c>
      <c r="B613">
        <v>9801</v>
      </c>
      <c r="C613">
        <v>399745.25</v>
      </c>
      <c r="D613">
        <v>9364</v>
      </c>
      <c r="E613">
        <v>440231.25</v>
      </c>
      <c r="F613">
        <v>47.013162000000001</v>
      </c>
      <c r="G613">
        <v>19.97</v>
      </c>
      <c r="H613">
        <v>27.043161999999999</v>
      </c>
      <c r="I613">
        <v>2.3541889999999999</v>
      </c>
      <c r="J613">
        <v>0</v>
      </c>
      <c r="K613">
        <v>0</v>
      </c>
      <c r="L613">
        <v>437</v>
      </c>
      <c r="M613">
        <v>-40486</v>
      </c>
      <c r="N613">
        <v>4.4587289999999999</v>
      </c>
      <c r="O613">
        <v>150</v>
      </c>
      <c r="P613">
        <v>1.530456</v>
      </c>
      <c r="Q613" t="s">
        <v>43</v>
      </c>
      <c r="R613" t="s">
        <v>43</v>
      </c>
      <c r="S613" t="s">
        <v>43</v>
      </c>
    </row>
    <row r="614" spans="1:19">
      <c r="A614">
        <v>470</v>
      </c>
      <c r="B614">
        <v>9800</v>
      </c>
      <c r="C614">
        <v>452474.09</v>
      </c>
      <c r="D614">
        <v>9636</v>
      </c>
      <c r="E614">
        <v>471464.09</v>
      </c>
      <c r="F614">
        <v>48.927365000000002</v>
      </c>
      <c r="G614">
        <v>46.145000000000003</v>
      </c>
      <c r="H614">
        <v>2.782365</v>
      </c>
      <c r="I614">
        <v>1.0602959999999999</v>
      </c>
      <c r="J614">
        <v>1</v>
      </c>
      <c r="K614">
        <v>1.0204E-2</v>
      </c>
      <c r="L614">
        <v>163</v>
      </c>
      <c r="M614">
        <v>-18990</v>
      </c>
      <c r="N614">
        <v>1.663265</v>
      </c>
      <c r="O614">
        <v>224</v>
      </c>
      <c r="P614">
        <v>2.285714</v>
      </c>
      <c r="Q614" t="s">
        <v>43</v>
      </c>
      <c r="R614" t="s">
        <v>43</v>
      </c>
      <c r="S614" t="s">
        <v>43</v>
      </c>
    </row>
    <row r="615" spans="1:19">
      <c r="A615">
        <v>1789</v>
      </c>
      <c r="B615">
        <v>9798</v>
      </c>
      <c r="C615">
        <v>439198.21</v>
      </c>
      <c r="D615">
        <v>9635</v>
      </c>
      <c r="E615">
        <v>462670.31</v>
      </c>
      <c r="F615">
        <v>48.019751999999997</v>
      </c>
      <c r="G615">
        <v>42.96</v>
      </c>
      <c r="H615">
        <v>5.0597519999999996</v>
      </c>
      <c r="I615">
        <v>1.1177779999999999</v>
      </c>
      <c r="J615">
        <v>0</v>
      </c>
      <c r="K615">
        <v>0</v>
      </c>
      <c r="L615">
        <v>163</v>
      </c>
      <c r="M615">
        <v>-23472.1</v>
      </c>
      <c r="N615">
        <v>1.663605</v>
      </c>
      <c r="O615">
        <v>145</v>
      </c>
      <c r="P615">
        <v>1.479894</v>
      </c>
      <c r="Q615" t="s">
        <v>43</v>
      </c>
      <c r="R615" t="s">
        <v>43</v>
      </c>
      <c r="S615" t="s">
        <v>43</v>
      </c>
    </row>
    <row r="616" spans="1:19">
      <c r="A616">
        <v>1247</v>
      </c>
      <c r="B616">
        <v>9796</v>
      </c>
      <c r="C616">
        <v>456713.43</v>
      </c>
      <c r="D616">
        <v>9187</v>
      </c>
      <c r="E616">
        <v>520173.43</v>
      </c>
      <c r="F616">
        <v>56.620598000000001</v>
      </c>
      <c r="G616">
        <v>44.75</v>
      </c>
      <c r="H616">
        <v>11.870597999999999</v>
      </c>
      <c r="I616">
        <v>1.2652650000000001</v>
      </c>
      <c r="J616">
        <v>0</v>
      </c>
      <c r="K616">
        <v>0</v>
      </c>
      <c r="L616">
        <v>609</v>
      </c>
      <c r="M616">
        <v>-63460</v>
      </c>
      <c r="N616">
        <v>6.2168229999999998</v>
      </c>
      <c r="O616">
        <v>130</v>
      </c>
      <c r="P616">
        <v>1.327072</v>
      </c>
      <c r="Q616" t="s">
        <v>43</v>
      </c>
      <c r="R616" t="s">
        <v>43</v>
      </c>
      <c r="S616" t="s">
        <v>43</v>
      </c>
    </row>
    <row r="617" spans="1:19">
      <c r="A617">
        <v>27</v>
      </c>
      <c r="B617">
        <v>9784</v>
      </c>
      <c r="C617">
        <v>413891.13</v>
      </c>
      <c r="D617">
        <v>9139</v>
      </c>
      <c r="E617">
        <v>489083.13</v>
      </c>
      <c r="F617">
        <v>53.516044000000001</v>
      </c>
      <c r="G617">
        <v>35.049999999999997</v>
      </c>
      <c r="H617">
        <v>18.466044</v>
      </c>
      <c r="I617">
        <v>1.5268489999999999</v>
      </c>
      <c r="J617">
        <v>0</v>
      </c>
      <c r="K617">
        <v>0</v>
      </c>
      <c r="L617">
        <v>645</v>
      </c>
      <c r="M617">
        <v>-75192</v>
      </c>
      <c r="N617">
        <v>6.5923959999999999</v>
      </c>
      <c r="O617">
        <v>138</v>
      </c>
      <c r="P617">
        <v>1.410466</v>
      </c>
      <c r="Q617" t="s">
        <v>43</v>
      </c>
      <c r="R617" t="s">
        <v>43</v>
      </c>
      <c r="S617" t="s">
        <v>43</v>
      </c>
    </row>
    <row r="618" spans="1:19">
      <c r="A618">
        <v>808</v>
      </c>
      <c r="B618">
        <v>9780</v>
      </c>
      <c r="C618">
        <v>773098.14</v>
      </c>
      <c r="D618">
        <v>9637</v>
      </c>
      <c r="E618">
        <v>794190.14</v>
      </c>
      <c r="F618">
        <v>82.410516000000001</v>
      </c>
      <c r="G618">
        <v>55.93</v>
      </c>
      <c r="H618">
        <v>26.480516000000001</v>
      </c>
      <c r="I618">
        <v>1.4734579999999999</v>
      </c>
      <c r="J618">
        <v>0</v>
      </c>
      <c r="K618">
        <v>0</v>
      </c>
      <c r="L618">
        <v>143</v>
      </c>
      <c r="M618">
        <v>-21092</v>
      </c>
      <c r="N618">
        <v>1.4621679999999999</v>
      </c>
      <c r="O618">
        <v>134</v>
      </c>
      <c r="P618">
        <v>1.3701430000000001</v>
      </c>
      <c r="Q618" t="s">
        <v>43</v>
      </c>
      <c r="R618" t="s">
        <v>43</v>
      </c>
      <c r="S618" t="s">
        <v>43</v>
      </c>
    </row>
    <row r="619" spans="1:19">
      <c r="A619">
        <v>1646</v>
      </c>
      <c r="B619">
        <v>9761</v>
      </c>
      <c r="C619">
        <v>229994.96</v>
      </c>
      <c r="D619">
        <v>9720</v>
      </c>
      <c r="E619">
        <v>239157.96</v>
      </c>
      <c r="F619">
        <v>24.604728000000001</v>
      </c>
      <c r="G619">
        <v>14.1</v>
      </c>
      <c r="H619">
        <v>10.504728</v>
      </c>
      <c r="I619">
        <v>1.7450159999999999</v>
      </c>
      <c r="J619">
        <v>0</v>
      </c>
      <c r="K619">
        <v>0</v>
      </c>
      <c r="L619">
        <v>41</v>
      </c>
      <c r="M619">
        <v>-9163</v>
      </c>
      <c r="N619">
        <v>0.420039</v>
      </c>
      <c r="O619">
        <v>70</v>
      </c>
      <c r="P619">
        <v>0.71714</v>
      </c>
      <c r="Q619" t="s">
        <v>43</v>
      </c>
      <c r="R619" t="s">
        <v>43</v>
      </c>
      <c r="S619" t="s">
        <v>43</v>
      </c>
    </row>
    <row r="620" spans="1:19">
      <c r="A620">
        <v>1240</v>
      </c>
      <c r="B620">
        <v>9734</v>
      </c>
      <c r="C620">
        <v>336788.05</v>
      </c>
      <c r="D620">
        <v>9081</v>
      </c>
      <c r="E620">
        <v>367362.05</v>
      </c>
      <c r="F620">
        <v>40.453919999999997</v>
      </c>
      <c r="G620">
        <v>31.69</v>
      </c>
      <c r="H620">
        <v>8.7639200000000006</v>
      </c>
      <c r="I620">
        <v>1.2765519999999999</v>
      </c>
      <c r="J620">
        <v>477</v>
      </c>
      <c r="K620">
        <v>4.9003490000000003</v>
      </c>
      <c r="L620">
        <v>176</v>
      </c>
      <c r="M620">
        <v>-30574</v>
      </c>
      <c r="N620">
        <v>1.808095</v>
      </c>
      <c r="O620">
        <v>114</v>
      </c>
      <c r="P620">
        <v>1.1711530000000001</v>
      </c>
      <c r="Q620" t="s">
        <v>43</v>
      </c>
      <c r="R620" t="s">
        <v>43</v>
      </c>
      <c r="S620" t="s">
        <v>43</v>
      </c>
    </row>
    <row r="621" spans="1:19">
      <c r="A621">
        <v>1742</v>
      </c>
      <c r="B621">
        <v>9728</v>
      </c>
      <c r="C621">
        <v>361231.22</v>
      </c>
      <c r="D621">
        <v>9391</v>
      </c>
      <c r="E621">
        <v>409318.22</v>
      </c>
      <c r="F621">
        <v>43.586222999999997</v>
      </c>
      <c r="G621">
        <v>8.1</v>
      </c>
      <c r="H621">
        <v>35.486223000000003</v>
      </c>
      <c r="I621">
        <v>5.3810149999999997</v>
      </c>
      <c r="J621">
        <v>0</v>
      </c>
      <c r="K621">
        <v>0</v>
      </c>
      <c r="L621">
        <v>337</v>
      </c>
      <c r="M621">
        <v>-48087</v>
      </c>
      <c r="N621">
        <v>3.4642270000000002</v>
      </c>
      <c r="O621">
        <v>107</v>
      </c>
      <c r="P621">
        <v>1.099918</v>
      </c>
      <c r="Q621" t="s">
        <v>43</v>
      </c>
      <c r="R621" t="s">
        <v>43</v>
      </c>
      <c r="S621" t="s">
        <v>44</v>
      </c>
    </row>
    <row r="622" spans="1:19">
      <c r="A622">
        <v>1356</v>
      </c>
      <c r="B622">
        <v>9726</v>
      </c>
      <c r="C622">
        <v>343631.81</v>
      </c>
      <c r="D622">
        <v>9394</v>
      </c>
      <c r="E622">
        <v>387237.81</v>
      </c>
      <c r="F622">
        <v>41.221823999999998</v>
      </c>
      <c r="G622">
        <v>17.13</v>
      </c>
      <c r="H622">
        <v>24.091823999999999</v>
      </c>
      <c r="I622">
        <v>2.4064109999999999</v>
      </c>
      <c r="J622">
        <v>1</v>
      </c>
      <c r="K622">
        <v>1.0281999999999999E-2</v>
      </c>
      <c r="L622">
        <v>331</v>
      </c>
      <c r="M622">
        <v>-43606</v>
      </c>
      <c r="N622">
        <v>3.4032490000000002</v>
      </c>
      <c r="O622">
        <v>170</v>
      </c>
      <c r="P622">
        <v>1.747892</v>
      </c>
      <c r="Q622" t="s">
        <v>43</v>
      </c>
      <c r="R622" t="s">
        <v>43</v>
      </c>
      <c r="S622" t="s">
        <v>43</v>
      </c>
    </row>
    <row r="623" spans="1:19">
      <c r="A623">
        <v>1926</v>
      </c>
      <c r="B623">
        <v>9706</v>
      </c>
      <c r="C623">
        <v>299533.76</v>
      </c>
      <c r="D623">
        <v>9333</v>
      </c>
      <c r="E623">
        <v>347692.76</v>
      </c>
      <c r="F623">
        <v>37.254125999999999</v>
      </c>
      <c r="G623">
        <v>13.31</v>
      </c>
      <c r="H623">
        <v>23.944126000000001</v>
      </c>
      <c r="I623">
        <v>2.7989579999999998</v>
      </c>
      <c r="J623">
        <v>5</v>
      </c>
      <c r="K623">
        <v>5.1514999999999998E-2</v>
      </c>
      <c r="L623">
        <v>368</v>
      </c>
      <c r="M623">
        <v>-48159</v>
      </c>
      <c r="N623">
        <v>3.7914690000000002</v>
      </c>
      <c r="O623">
        <v>117</v>
      </c>
      <c r="P623">
        <v>1.2054400000000001</v>
      </c>
      <c r="Q623" t="s">
        <v>43</v>
      </c>
      <c r="R623" t="s">
        <v>43</v>
      </c>
      <c r="S623" t="s">
        <v>43</v>
      </c>
    </row>
    <row r="624" spans="1:19">
      <c r="A624">
        <v>1763</v>
      </c>
      <c r="B624">
        <v>9694</v>
      </c>
      <c r="C624">
        <v>316899.40999999997</v>
      </c>
      <c r="D624">
        <v>9114</v>
      </c>
      <c r="E624">
        <v>379255.41</v>
      </c>
      <c r="F624">
        <v>41.612400000000001</v>
      </c>
      <c r="G624">
        <v>20.12</v>
      </c>
      <c r="H624">
        <v>21.4924</v>
      </c>
      <c r="I624">
        <v>2.0682109999999998</v>
      </c>
      <c r="J624">
        <v>0</v>
      </c>
      <c r="K624">
        <v>0</v>
      </c>
      <c r="L624">
        <v>580</v>
      </c>
      <c r="M624">
        <v>-62356</v>
      </c>
      <c r="N624">
        <v>5.9830819999999996</v>
      </c>
      <c r="O624">
        <v>128</v>
      </c>
      <c r="P624">
        <v>1.3204039999999999</v>
      </c>
      <c r="Q624" t="s">
        <v>43</v>
      </c>
      <c r="R624" t="s">
        <v>43</v>
      </c>
      <c r="S624" t="s">
        <v>43</v>
      </c>
    </row>
    <row r="625" spans="1:19">
      <c r="A625">
        <v>1497</v>
      </c>
      <c r="B625">
        <v>9687</v>
      </c>
      <c r="C625">
        <v>417449.15</v>
      </c>
      <c r="D625">
        <v>9367</v>
      </c>
      <c r="E625">
        <v>456796.15</v>
      </c>
      <c r="F625">
        <v>48.766537</v>
      </c>
      <c r="G625">
        <v>42.59</v>
      </c>
      <c r="H625">
        <v>6.1765369999999997</v>
      </c>
      <c r="I625">
        <v>1.1450229999999999</v>
      </c>
      <c r="J625">
        <v>0</v>
      </c>
      <c r="K625">
        <v>0</v>
      </c>
      <c r="L625">
        <v>320</v>
      </c>
      <c r="M625">
        <v>-39347</v>
      </c>
      <c r="N625">
        <v>3.3033960000000002</v>
      </c>
      <c r="O625">
        <v>116</v>
      </c>
      <c r="P625">
        <v>1.197481</v>
      </c>
      <c r="Q625" t="s">
        <v>43</v>
      </c>
      <c r="R625" t="s">
        <v>43</v>
      </c>
      <c r="S625" t="s">
        <v>43</v>
      </c>
    </row>
    <row r="626" spans="1:19">
      <c r="A626">
        <v>576</v>
      </c>
      <c r="B626">
        <v>9686</v>
      </c>
      <c r="C626">
        <v>469550.92</v>
      </c>
      <c r="D626">
        <v>9301</v>
      </c>
      <c r="E626">
        <v>522133.92</v>
      </c>
      <c r="F626">
        <v>56.137396000000003</v>
      </c>
      <c r="G626">
        <v>28.63</v>
      </c>
      <c r="H626">
        <v>27.507396</v>
      </c>
      <c r="I626">
        <v>1.9607889999999999</v>
      </c>
      <c r="J626">
        <v>0</v>
      </c>
      <c r="K626">
        <v>0</v>
      </c>
      <c r="L626">
        <v>385</v>
      </c>
      <c r="M626">
        <v>-52583</v>
      </c>
      <c r="N626">
        <v>3.974809</v>
      </c>
      <c r="O626">
        <v>136</v>
      </c>
      <c r="P626">
        <v>1.404088</v>
      </c>
      <c r="Q626" t="s">
        <v>43</v>
      </c>
      <c r="R626" t="s">
        <v>43</v>
      </c>
      <c r="S626" t="s">
        <v>43</v>
      </c>
    </row>
    <row r="627" spans="1:19">
      <c r="A627">
        <v>520</v>
      </c>
      <c r="B627">
        <v>9649</v>
      </c>
      <c r="C627">
        <v>363595.21</v>
      </c>
      <c r="D627">
        <v>9047</v>
      </c>
      <c r="E627">
        <v>428296.52</v>
      </c>
      <c r="F627">
        <v>47.341276000000001</v>
      </c>
      <c r="G627">
        <v>19.78</v>
      </c>
      <c r="H627">
        <v>27.561275999999999</v>
      </c>
      <c r="I627">
        <v>2.3933909999999998</v>
      </c>
      <c r="J627">
        <v>0</v>
      </c>
      <c r="K627">
        <v>0</v>
      </c>
      <c r="L627">
        <v>602</v>
      </c>
      <c r="M627">
        <v>-64701.31</v>
      </c>
      <c r="N627">
        <v>6.238988</v>
      </c>
      <c r="O627">
        <v>139</v>
      </c>
      <c r="P627">
        <v>1.440564</v>
      </c>
      <c r="Q627" t="s">
        <v>43</v>
      </c>
      <c r="R627" t="s">
        <v>43</v>
      </c>
      <c r="S627" t="s">
        <v>43</v>
      </c>
    </row>
    <row r="628" spans="1:19">
      <c r="A628">
        <v>287</v>
      </c>
      <c r="B628">
        <v>9645</v>
      </c>
      <c r="C628">
        <v>280829.88</v>
      </c>
      <c r="D628">
        <v>9341</v>
      </c>
      <c r="E628">
        <v>318956.88</v>
      </c>
      <c r="F628">
        <v>34.145902999999997</v>
      </c>
      <c r="G628">
        <v>22.72</v>
      </c>
      <c r="H628">
        <v>11.425903</v>
      </c>
      <c r="I628">
        <v>1.502901</v>
      </c>
      <c r="J628">
        <v>0</v>
      </c>
      <c r="K628">
        <v>0</v>
      </c>
      <c r="L628">
        <v>304</v>
      </c>
      <c r="M628">
        <v>-38127</v>
      </c>
      <c r="N628">
        <v>3.1518920000000001</v>
      </c>
      <c r="O628">
        <v>140</v>
      </c>
      <c r="P628">
        <v>1.4515290000000001</v>
      </c>
      <c r="Q628" t="s">
        <v>43</v>
      </c>
      <c r="R628" t="s">
        <v>43</v>
      </c>
      <c r="S628" t="s">
        <v>43</v>
      </c>
    </row>
    <row r="629" spans="1:19">
      <c r="A629">
        <v>280</v>
      </c>
      <c r="B629">
        <v>9643</v>
      </c>
      <c r="C629">
        <v>564613.02</v>
      </c>
      <c r="D629">
        <v>9066</v>
      </c>
      <c r="E629">
        <v>622356.02</v>
      </c>
      <c r="F629">
        <v>68.647255999999999</v>
      </c>
      <c r="G629">
        <v>66.935000000000002</v>
      </c>
      <c r="H629">
        <v>1.712256</v>
      </c>
      <c r="I629">
        <v>1.0255810000000001</v>
      </c>
      <c r="J629">
        <v>0</v>
      </c>
      <c r="K629">
        <v>0</v>
      </c>
      <c r="L629">
        <v>577</v>
      </c>
      <c r="M629">
        <v>-57743</v>
      </c>
      <c r="N629">
        <v>5.9836150000000004</v>
      </c>
      <c r="O629">
        <v>179</v>
      </c>
      <c r="P629">
        <v>1.8562689999999999</v>
      </c>
      <c r="Q629" t="s">
        <v>43</v>
      </c>
      <c r="R629" t="s">
        <v>43</v>
      </c>
      <c r="S629" t="s">
        <v>43</v>
      </c>
    </row>
    <row r="630" spans="1:19">
      <c r="A630">
        <v>1226</v>
      </c>
      <c r="B630">
        <v>9620</v>
      </c>
      <c r="C630">
        <v>589995.86</v>
      </c>
      <c r="D630">
        <v>9287</v>
      </c>
      <c r="E630">
        <v>632428.86</v>
      </c>
      <c r="F630">
        <v>68.098293999999996</v>
      </c>
      <c r="G630">
        <v>60.26</v>
      </c>
      <c r="H630">
        <v>7.8382940000000003</v>
      </c>
      <c r="I630">
        <v>1.1300749999999999</v>
      </c>
      <c r="J630">
        <v>0</v>
      </c>
      <c r="K630">
        <v>0</v>
      </c>
      <c r="L630">
        <v>333</v>
      </c>
      <c r="M630">
        <v>-42433</v>
      </c>
      <c r="N630">
        <v>3.461538</v>
      </c>
      <c r="O630">
        <v>140</v>
      </c>
      <c r="P630">
        <v>1.455301</v>
      </c>
      <c r="Q630" t="s">
        <v>43</v>
      </c>
      <c r="R630" t="s">
        <v>43</v>
      </c>
      <c r="S630" t="s">
        <v>43</v>
      </c>
    </row>
    <row r="631" spans="1:19">
      <c r="A631">
        <v>747</v>
      </c>
      <c r="B631">
        <v>9609</v>
      </c>
      <c r="C631">
        <v>254766.22</v>
      </c>
      <c r="D631">
        <v>9468</v>
      </c>
      <c r="E631">
        <v>269943.21999999997</v>
      </c>
      <c r="F631">
        <v>28.511113000000002</v>
      </c>
      <c r="G631">
        <v>11.97</v>
      </c>
      <c r="H631">
        <v>16.541112999999999</v>
      </c>
      <c r="I631">
        <v>2.3818809999999999</v>
      </c>
      <c r="J631">
        <v>0</v>
      </c>
      <c r="K631">
        <v>0</v>
      </c>
      <c r="L631">
        <v>141</v>
      </c>
      <c r="M631">
        <v>-15177</v>
      </c>
      <c r="N631">
        <v>1.467374</v>
      </c>
      <c r="O631">
        <v>87</v>
      </c>
      <c r="P631">
        <v>0.90540100000000001</v>
      </c>
      <c r="Q631" t="s">
        <v>43</v>
      </c>
      <c r="R631" t="s">
        <v>43</v>
      </c>
      <c r="S631" t="s">
        <v>43</v>
      </c>
    </row>
    <row r="632" spans="1:19">
      <c r="A632">
        <v>584</v>
      </c>
      <c r="B632">
        <v>9590</v>
      </c>
      <c r="C632">
        <v>225734.64</v>
      </c>
      <c r="D632">
        <v>9310</v>
      </c>
      <c r="E632">
        <v>254339.64</v>
      </c>
      <c r="F632">
        <v>27.318973</v>
      </c>
      <c r="G632">
        <v>20.984999999999999</v>
      </c>
      <c r="H632">
        <v>6.3339730000000003</v>
      </c>
      <c r="I632">
        <v>1.301833</v>
      </c>
      <c r="J632">
        <v>0</v>
      </c>
      <c r="K632">
        <v>0</v>
      </c>
      <c r="L632">
        <v>280</v>
      </c>
      <c r="M632">
        <v>-28605</v>
      </c>
      <c r="N632">
        <v>2.919708</v>
      </c>
      <c r="O632">
        <v>123</v>
      </c>
      <c r="P632">
        <v>1.282586</v>
      </c>
      <c r="Q632" t="s">
        <v>43</v>
      </c>
      <c r="R632" t="s">
        <v>43</v>
      </c>
      <c r="S632" t="s">
        <v>43</v>
      </c>
    </row>
    <row r="633" spans="1:19">
      <c r="A633">
        <v>316</v>
      </c>
      <c r="B633">
        <v>9589</v>
      </c>
      <c r="C633">
        <v>652509.68000000005</v>
      </c>
      <c r="D633">
        <v>8995</v>
      </c>
      <c r="E633">
        <v>712244.68</v>
      </c>
      <c r="F633">
        <v>79.182288</v>
      </c>
      <c r="G633">
        <v>77.260000000000005</v>
      </c>
      <c r="H633">
        <v>1.922288</v>
      </c>
      <c r="I633">
        <v>1.0248809999999999</v>
      </c>
      <c r="J633">
        <v>0</v>
      </c>
      <c r="K633">
        <v>0</v>
      </c>
      <c r="L633">
        <v>594</v>
      </c>
      <c r="M633">
        <v>-59735</v>
      </c>
      <c r="N633">
        <v>6.194598</v>
      </c>
      <c r="O633">
        <v>291</v>
      </c>
      <c r="P633">
        <v>3.0347270000000002</v>
      </c>
      <c r="Q633" t="s">
        <v>43</v>
      </c>
      <c r="R633" t="s">
        <v>43</v>
      </c>
      <c r="S633" t="s">
        <v>43</v>
      </c>
    </row>
    <row r="634" spans="1:19">
      <c r="A634">
        <v>227</v>
      </c>
      <c r="B634">
        <v>9562</v>
      </c>
      <c r="C634">
        <v>657204.35</v>
      </c>
      <c r="D634">
        <v>9211</v>
      </c>
      <c r="E634">
        <v>709922.35</v>
      </c>
      <c r="F634">
        <v>77.073319999999995</v>
      </c>
      <c r="G634">
        <v>44.59</v>
      </c>
      <c r="H634">
        <v>32.483319999999999</v>
      </c>
      <c r="I634">
        <v>1.7284889999999999</v>
      </c>
      <c r="J634">
        <v>0</v>
      </c>
      <c r="K634">
        <v>0</v>
      </c>
      <c r="L634">
        <v>351</v>
      </c>
      <c r="M634">
        <v>-52718</v>
      </c>
      <c r="N634">
        <v>3.6707800000000002</v>
      </c>
      <c r="O634">
        <v>131</v>
      </c>
      <c r="P634">
        <v>1.3700060000000001</v>
      </c>
      <c r="Q634" t="s">
        <v>43</v>
      </c>
      <c r="R634" t="s">
        <v>43</v>
      </c>
      <c r="S634" t="s">
        <v>43</v>
      </c>
    </row>
    <row r="635" spans="1:19">
      <c r="A635">
        <v>1946</v>
      </c>
      <c r="B635">
        <v>9560</v>
      </c>
      <c r="C635">
        <v>289825.48</v>
      </c>
      <c r="D635">
        <v>9181</v>
      </c>
      <c r="E635">
        <v>339760.48</v>
      </c>
      <c r="F635">
        <v>37.006914000000002</v>
      </c>
      <c r="G635">
        <v>16.809999999999999</v>
      </c>
      <c r="H635">
        <v>20.196914</v>
      </c>
      <c r="I635">
        <v>2.2014819999999999</v>
      </c>
      <c r="J635">
        <v>0</v>
      </c>
      <c r="K635">
        <v>0</v>
      </c>
      <c r="L635">
        <v>379</v>
      </c>
      <c r="M635">
        <v>-49935</v>
      </c>
      <c r="N635">
        <v>3.9644349999999999</v>
      </c>
      <c r="O635">
        <v>129</v>
      </c>
      <c r="P635">
        <v>1.349372</v>
      </c>
      <c r="Q635" t="s">
        <v>43</v>
      </c>
      <c r="R635" t="s">
        <v>43</v>
      </c>
      <c r="S635" t="s">
        <v>43</v>
      </c>
    </row>
    <row r="636" spans="1:19">
      <c r="A636">
        <v>177</v>
      </c>
      <c r="B636">
        <v>9557</v>
      </c>
      <c r="C636">
        <v>745400.93</v>
      </c>
      <c r="D636">
        <v>8895</v>
      </c>
      <c r="E636">
        <v>818414.93</v>
      </c>
      <c r="F636">
        <v>92.008424000000005</v>
      </c>
      <c r="G636">
        <v>93.64</v>
      </c>
      <c r="H636">
        <v>-1.6315759999999999</v>
      </c>
      <c r="I636">
        <v>0.982576</v>
      </c>
      <c r="J636">
        <v>0</v>
      </c>
      <c r="K636">
        <v>0</v>
      </c>
      <c r="L636">
        <v>662</v>
      </c>
      <c r="M636">
        <v>-73014</v>
      </c>
      <c r="N636">
        <v>6.9268599999999996</v>
      </c>
      <c r="O636">
        <v>212</v>
      </c>
      <c r="P636">
        <v>2.2182689999999998</v>
      </c>
      <c r="Q636" t="s">
        <v>43</v>
      </c>
      <c r="R636" t="s">
        <v>42</v>
      </c>
      <c r="S636" t="s">
        <v>43</v>
      </c>
    </row>
    <row r="637" spans="1:19">
      <c r="A637">
        <v>1693</v>
      </c>
      <c r="B637">
        <v>9531</v>
      </c>
      <c r="C637">
        <v>456131.63</v>
      </c>
      <c r="D637">
        <v>8891</v>
      </c>
      <c r="E637">
        <v>519906.63</v>
      </c>
      <c r="F637">
        <v>58.475608000000001</v>
      </c>
      <c r="G637">
        <v>13.37</v>
      </c>
      <c r="H637">
        <v>45.105607999999997</v>
      </c>
      <c r="I637">
        <v>4.3736430000000004</v>
      </c>
      <c r="J637">
        <v>0</v>
      </c>
      <c r="K637">
        <v>0</v>
      </c>
      <c r="L637">
        <v>640</v>
      </c>
      <c r="M637">
        <v>-63775</v>
      </c>
      <c r="N637">
        <v>6.7149299999999998</v>
      </c>
      <c r="O637">
        <v>109</v>
      </c>
      <c r="P637">
        <v>1.143637</v>
      </c>
      <c r="Q637" t="s">
        <v>43</v>
      </c>
      <c r="R637" t="s">
        <v>43</v>
      </c>
      <c r="S637" t="s">
        <v>44</v>
      </c>
    </row>
    <row r="638" spans="1:19">
      <c r="A638">
        <v>273</v>
      </c>
      <c r="B638">
        <v>9502</v>
      </c>
      <c r="C638">
        <v>467991.67</v>
      </c>
      <c r="D638">
        <v>8938</v>
      </c>
      <c r="E638">
        <v>522591.86</v>
      </c>
      <c r="F638">
        <v>58.468546000000003</v>
      </c>
      <c r="G638">
        <v>46.9</v>
      </c>
      <c r="H638">
        <v>11.568546</v>
      </c>
      <c r="I638">
        <v>1.246664</v>
      </c>
      <c r="J638">
        <v>0</v>
      </c>
      <c r="K638">
        <v>0</v>
      </c>
      <c r="L638">
        <v>564</v>
      </c>
      <c r="M638">
        <v>-54600.19</v>
      </c>
      <c r="N638">
        <v>5.9355929999999999</v>
      </c>
      <c r="O638">
        <v>139</v>
      </c>
      <c r="P638">
        <v>1.46285</v>
      </c>
      <c r="Q638" t="s">
        <v>43</v>
      </c>
      <c r="R638" t="s">
        <v>43</v>
      </c>
      <c r="S638" t="s">
        <v>43</v>
      </c>
    </row>
    <row r="639" spans="1:19">
      <c r="A639">
        <v>1133</v>
      </c>
      <c r="B639">
        <v>9495</v>
      </c>
      <c r="C639">
        <v>311360.39</v>
      </c>
      <c r="D639">
        <v>9186</v>
      </c>
      <c r="E639">
        <v>346893.96</v>
      </c>
      <c r="F639">
        <v>37.763331000000001</v>
      </c>
      <c r="G639">
        <v>21.37</v>
      </c>
      <c r="H639">
        <v>16.393331</v>
      </c>
      <c r="I639">
        <v>1.7671190000000001</v>
      </c>
      <c r="J639">
        <v>0</v>
      </c>
      <c r="K639">
        <v>0</v>
      </c>
      <c r="L639">
        <v>309</v>
      </c>
      <c r="M639">
        <v>-35533.57</v>
      </c>
      <c r="N639">
        <v>3.2543440000000001</v>
      </c>
      <c r="O639">
        <v>186</v>
      </c>
      <c r="P639">
        <v>1.9589259999999999</v>
      </c>
      <c r="Q639" t="s">
        <v>43</v>
      </c>
      <c r="R639" t="s">
        <v>43</v>
      </c>
      <c r="S639" t="s">
        <v>43</v>
      </c>
    </row>
    <row r="640" spans="1:19">
      <c r="A640">
        <v>1498</v>
      </c>
      <c r="B640">
        <v>9487</v>
      </c>
      <c r="C640">
        <v>579550.15</v>
      </c>
      <c r="D640">
        <v>9282</v>
      </c>
      <c r="E640">
        <v>613616.15</v>
      </c>
      <c r="F640">
        <v>66.108182999999997</v>
      </c>
      <c r="G640">
        <v>54.09</v>
      </c>
      <c r="H640">
        <v>12.018183000000001</v>
      </c>
      <c r="I640">
        <v>1.222189</v>
      </c>
      <c r="J640">
        <v>0</v>
      </c>
      <c r="K640">
        <v>0</v>
      </c>
      <c r="L640">
        <v>205</v>
      </c>
      <c r="M640">
        <v>-34066</v>
      </c>
      <c r="N640">
        <v>2.1608520000000002</v>
      </c>
      <c r="O640">
        <v>167</v>
      </c>
      <c r="P640">
        <v>1.7603040000000001</v>
      </c>
      <c r="Q640" t="s">
        <v>43</v>
      </c>
      <c r="R640" t="s">
        <v>43</v>
      </c>
      <c r="S640" t="s">
        <v>43</v>
      </c>
    </row>
    <row r="641" spans="1:19">
      <c r="A641">
        <v>1439</v>
      </c>
      <c r="B641">
        <v>9453</v>
      </c>
      <c r="C641">
        <v>162677.4</v>
      </c>
      <c r="D641">
        <v>9425</v>
      </c>
      <c r="E641">
        <v>171369.4</v>
      </c>
      <c r="F641">
        <v>18.18243</v>
      </c>
      <c r="G641">
        <v>1.33</v>
      </c>
      <c r="H641">
        <v>16.852429999999998</v>
      </c>
      <c r="I641">
        <v>13.670999999999999</v>
      </c>
      <c r="J641">
        <v>0</v>
      </c>
      <c r="K641">
        <v>0</v>
      </c>
      <c r="L641">
        <v>28</v>
      </c>
      <c r="M641">
        <v>-8692</v>
      </c>
      <c r="N641">
        <v>0.29620200000000002</v>
      </c>
      <c r="O641">
        <v>110</v>
      </c>
      <c r="P641">
        <v>1.1636519999999999</v>
      </c>
      <c r="Q641" t="s">
        <v>43</v>
      </c>
      <c r="R641" t="s">
        <v>43</v>
      </c>
      <c r="S641" t="s">
        <v>42</v>
      </c>
    </row>
    <row r="642" spans="1:19">
      <c r="A642">
        <v>416</v>
      </c>
      <c r="B642">
        <v>9440</v>
      </c>
      <c r="C642">
        <v>219831.96</v>
      </c>
      <c r="D642">
        <v>8598</v>
      </c>
      <c r="E642">
        <v>274530.96000000002</v>
      </c>
      <c r="F642">
        <v>31.92963</v>
      </c>
      <c r="G642">
        <v>16.414999999999999</v>
      </c>
      <c r="H642">
        <v>15.51463</v>
      </c>
      <c r="I642">
        <v>1.9451499999999999</v>
      </c>
      <c r="J642">
        <v>248</v>
      </c>
      <c r="K642">
        <v>2.627119</v>
      </c>
      <c r="L642">
        <v>594</v>
      </c>
      <c r="M642">
        <v>-54699</v>
      </c>
      <c r="N642">
        <v>6.2923730000000004</v>
      </c>
      <c r="O642">
        <v>98</v>
      </c>
      <c r="P642">
        <v>1.0381359999999999</v>
      </c>
      <c r="Q642" t="s">
        <v>43</v>
      </c>
      <c r="R642" t="s">
        <v>43</v>
      </c>
      <c r="S642" t="s">
        <v>43</v>
      </c>
    </row>
    <row r="643" spans="1:19">
      <c r="A643">
        <v>46</v>
      </c>
      <c r="B643">
        <v>9433</v>
      </c>
      <c r="C643">
        <v>439052.25</v>
      </c>
      <c r="D643">
        <v>8861</v>
      </c>
      <c r="E643">
        <v>503059.25</v>
      </c>
      <c r="F643">
        <v>56.772289000000001</v>
      </c>
      <c r="G643">
        <v>18.53</v>
      </c>
      <c r="H643">
        <v>38.242289</v>
      </c>
      <c r="I643">
        <v>3.0638040000000002</v>
      </c>
      <c r="J643">
        <v>0</v>
      </c>
      <c r="K643">
        <v>0</v>
      </c>
      <c r="L643">
        <v>572</v>
      </c>
      <c r="M643">
        <v>-64007</v>
      </c>
      <c r="N643">
        <v>6.0638189999999996</v>
      </c>
      <c r="O643">
        <v>113</v>
      </c>
      <c r="P643">
        <v>1.1979219999999999</v>
      </c>
      <c r="Q643" t="s">
        <v>43</v>
      </c>
      <c r="R643" t="s">
        <v>43</v>
      </c>
      <c r="S643" t="s">
        <v>43</v>
      </c>
    </row>
    <row r="644" spans="1:19">
      <c r="A644">
        <v>90</v>
      </c>
      <c r="B644">
        <v>9407</v>
      </c>
      <c r="C644">
        <v>535593.56999999995</v>
      </c>
      <c r="D644">
        <v>8840</v>
      </c>
      <c r="E644">
        <v>587507.56999999995</v>
      </c>
      <c r="F644">
        <v>66.460132000000002</v>
      </c>
      <c r="G644">
        <v>65.284999999999997</v>
      </c>
      <c r="H644">
        <v>1.1751320000000001</v>
      </c>
      <c r="I644">
        <v>1.018</v>
      </c>
      <c r="J644">
        <v>0</v>
      </c>
      <c r="K644">
        <v>0</v>
      </c>
      <c r="L644">
        <v>567</v>
      </c>
      <c r="M644">
        <v>-51914</v>
      </c>
      <c r="N644">
        <v>6.0274260000000002</v>
      </c>
      <c r="O644">
        <v>223</v>
      </c>
      <c r="P644">
        <v>2.3705750000000001</v>
      </c>
      <c r="Q644" t="s">
        <v>43</v>
      </c>
      <c r="R644" t="s">
        <v>43</v>
      </c>
      <c r="S644" t="s">
        <v>43</v>
      </c>
    </row>
    <row r="645" spans="1:19">
      <c r="A645">
        <v>1170</v>
      </c>
      <c r="B645">
        <v>9391</v>
      </c>
      <c r="C645">
        <v>366230.75</v>
      </c>
      <c r="D645">
        <v>8821</v>
      </c>
      <c r="E645">
        <v>421348.75</v>
      </c>
      <c r="F645">
        <v>47.766551</v>
      </c>
      <c r="G645">
        <v>50.13</v>
      </c>
      <c r="H645">
        <v>-2.3634490000000001</v>
      </c>
      <c r="I645">
        <v>0.95285399999999998</v>
      </c>
      <c r="J645">
        <v>0</v>
      </c>
      <c r="K645">
        <v>0</v>
      </c>
      <c r="L645">
        <v>570</v>
      </c>
      <c r="M645">
        <v>-55118</v>
      </c>
      <c r="N645">
        <v>6.0696409999999998</v>
      </c>
      <c r="O645">
        <v>111</v>
      </c>
      <c r="P645">
        <v>1.181983</v>
      </c>
      <c r="Q645" t="s">
        <v>43</v>
      </c>
      <c r="R645" t="s">
        <v>43</v>
      </c>
      <c r="S645" t="s">
        <v>43</v>
      </c>
    </row>
    <row r="646" spans="1:19">
      <c r="A646">
        <v>1678</v>
      </c>
      <c r="B646">
        <v>9383</v>
      </c>
      <c r="C646">
        <v>405899.88</v>
      </c>
      <c r="D646">
        <v>9051</v>
      </c>
      <c r="E646">
        <v>449238.88</v>
      </c>
      <c r="F646">
        <v>49.634171000000002</v>
      </c>
      <c r="G646">
        <v>23.55</v>
      </c>
      <c r="H646">
        <v>26.084171000000001</v>
      </c>
      <c r="I646">
        <v>2.1076079999999999</v>
      </c>
      <c r="J646">
        <v>0</v>
      </c>
      <c r="K646">
        <v>0</v>
      </c>
      <c r="L646">
        <v>332</v>
      </c>
      <c r="M646">
        <v>-43339</v>
      </c>
      <c r="N646">
        <v>3.5383140000000002</v>
      </c>
      <c r="O646">
        <v>106</v>
      </c>
      <c r="P646">
        <v>1.1297029999999999</v>
      </c>
      <c r="Q646" t="s">
        <v>43</v>
      </c>
      <c r="R646" t="s">
        <v>43</v>
      </c>
      <c r="S646" t="s">
        <v>43</v>
      </c>
    </row>
    <row r="647" spans="1:19">
      <c r="A647">
        <v>729</v>
      </c>
      <c r="B647">
        <v>9357</v>
      </c>
      <c r="C647">
        <v>354768.57</v>
      </c>
      <c r="D647">
        <v>8736</v>
      </c>
      <c r="E647">
        <v>421271.57</v>
      </c>
      <c r="F647">
        <v>48.222478000000002</v>
      </c>
      <c r="G647">
        <v>33.494999999999997</v>
      </c>
      <c r="H647">
        <v>14.727478</v>
      </c>
      <c r="I647">
        <v>1.439692</v>
      </c>
      <c r="J647">
        <v>0</v>
      </c>
      <c r="K647">
        <v>0</v>
      </c>
      <c r="L647">
        <v>621</v>
      </c>
      <c r="M647">
        <v>-66503</v>
      </c>
      <c r="N647">
        <v>6.6367430000000001</v>
      </c>
      <c r="O647">
        <v>161</v>
      </c>
      <c r="P647">
        <v>1.720637</v>
      </c>
      <c r="Q647" t="s">
        <v>43</v>
      </c>
      <c r="R647" t="s">
        <v>43</v>
      </c>
      <c r="S647" t="s">
        <v>43</v>
      </c>
    </row>
    <row r="648" spans="1:19">
      <c r="A648">
        <v>776</v>
      </c>
      <c r="B648">
        <v>9357</v>
      </c>
      <c r="C648">
        <v>851987.43</v>
      </c>
      <c r="D648">
        <v>8735</v>
      </c>
      <c r="E648">
        <v>928122.43</v>
      </c>
      <c r="F648">
        <v>106.253283</v>
      </c>
      <c r="G648">
        <v>92.4</v>
      </c>
      <c r="H648">
        <v>13.853282999999999</v>
      </c>
      <c r="I648">
        <v>1.1499269999999999</v>
      </c>
      <c r="J648">
        <v>0</v>
      </c>
      <c r="K648">
        <v>0</v>
      </c>
      <c r="L648">
        <v>622</v>
      </c>
      <c r="M648">
        <v>-76135</v>
      </c>
      <c r="N648">
        <v>6.6474299999999999</v>
      </c>
      <c r="O648">
        <v>102</v>
      </c>
      <c r="P648">
        <v>1.090093</v>
      </c>
      <c r="Q648" t="s">
        <v>43</v>
      </c>
      <c r="R648" t="s">
        <v>42</v>
      </c>
      <c r="S648" t="s">
        <v>43</v>
      </c>
    </row>
    <row r="649" spans="1:19">
      <c r="A649">
        <v>1488</v>
      </c>
      <c r="B649">
        <v>9351</v>
      </c>
      <c r="C649">
        <v>314904.98</v>
      </c>
      <c r="D649">
        <v>9165</v>
      </c>
      <c r="E649">
        <v>340069.98</v>
      </c>
      <c r="F649">
        <v>37.105289999999997</v>
      </c>
      <c r="G649">
        <v>15.62</v>
      </c>
      <c r="H649">
        <v>21.485289999999999</v>
      </c>
      <c r="I649">
        <v>2.375499</v>
      </c>
      <c r="J649">
        <v>0</v>
      </c>
      <c r="K649">
        <v>0</v>
      </c>
      <c r="L649">
        <v>186</v>
      </c>
      <c r="M649">
        <v>-25165</v>
      </c>
      <c r="N649">
        <v>1.9890920000000001</v>
      </c>
      <c r="O649">
        <v>143</v>
      </c>
      <c r="P649">
        <v>1.5292479999999999</v>
      </c>
      <c r="Q649" t="s">
        <v>43</v>
      </c>
      <c r="R649" t="s">
        <v>43</v>
      </c>
      <c r="S649" t="s">
        <v>43</v>
      </c>
    </row>
    <row r="650" spans="1:19">
      <c r="A650">
        <v>1568</v>
      </c>
      <c r="B650">
        <v>9347</v>
      </c>
      <c r="C650">
        <v>546595.85</v>
      </c>
      <c r="D650">
        <v>9058</v>
      </c>
      <c r="E650">
        <v>580360.85</v>
      </c>
      <c r="F650">
        <v>64.071633000000006</v>
      </c>
      <c r="G650">
        <v>62.4</v>
      </c>
      <c r="H650">
        <v>1.6716329999999999</v>
      </c>
      <c r="I650">
        <v>1.026789</v>
      </c>
      <c r="J650">
        <v>0</v>
      </c>
      <c r="K650">
        <v>0</v>
      </c>
      <c r="L650">
        <v>289</v>
      </c>
      <c r="M650">
        <v>-33765</v>
      </c>
      <c r="N650">
        <v>3.091901</v>
      </c>
      <c r="O650">
        <v>232</v>
      </c>
      <c r="P650">
        <v>2.4820799999999998</v>
      </c>
      <c r="Q650" t="s">
        <v>43</v>
      </c>
      <c r="R650" t="s">
        <v>43</v>
      </c>
      <c r="S650" t="s">
        <v>43</v>
      </c>
    </row>
    <row r="651" spans="1:19">
      <c r="A651">
        <v>849</v>
      </c>
      <c r="B651">
        <v>9335</v>
      </c>
      <c r="C651">
        <v>217144.35</v>
      </c>
      <c r="D651">
        <v>8753</v>
      </c>
      <c r="E651">
        <v>275137.34999999998</v>
      </c>
      <c r="F651">
        <v>31.433491</v>
      </c>
      <c r="G651">
        <v>12.2</v>
      </c>
      <c r="H651">
        <v>19.233491000000001</v>
      </c>
      <c r="I651">
        <v>2.5765159999999998</v>
      </c>
      <c r="J651">
        <v>0</v>
      </c>
      <c r="K651">
        <v>0</v>
      </c>
      <c r="L651">
        <v>582</v>
      </c>
      <c r="M651">
        <v>-57993</v>
      </c>
      <c r="N651">
        <v>6.2346009999999996</v>
      </c>
      <c r="O651">
        <v>105</v>
      </c>
      <c r="P651">
        <v>1.1247990000000001</v>
      </c>
      <c r="Q651" t="s">
        <v>43</v>
      </c>
      <c r="R651" t="s">
        <v>43</v>
      </c>
      <c r="S651" t="s">
        <v>43</v>
      </c>
    </row>
    <row r="652" spans="1:19">
      <c r="A652">
        <v>437</v>
      </c>
      <c r="B652">
        <v>9333</v>
      </c>
      <c r="C652">
        <v>528565.76000000001</v>
      </c>
      <c r="D652">
        <v>8998</v>
      </c>
      <c r="E652">
        <v>574593.76</v>
      </c>
      <c r="F652">
        <v>63.857942000000001</v>
      </c>
      <c r="G652">
        <v>43.695</v>
      </c>
      <c r="H652">
        <v>20.162942000000001</v>
      </c>
      <c r="I652">
        <v>1.4614469999999999</v>
      </c>
      <c r="J652">
        <v>0</v>
      </c>
      <c r="K652">
        <v>0</v>
      </c>
      <c r="L652">
        <v>335</v>
      </c>
      <c r="M652">
        <v>-46028</v>
      </c>
      <c r="N652">
        <v>3.5894140000000001</v>
      </c>
      <c r="O652">
        <v>114</v>
      </c>
      <c r="P652">
        <v>1.2214719999999999</v>
      </c>
      <c r="Q652" t="s">
        <v>43</v>
      </c>
      <c r="R652" t="s">
        <v>43</v>
      </c>
      <c r="S652" t="s">
        <v>43</v>
      </c>
    </row>
    <row r="653" spans="1:19">
      <c r="A653">
        <v>1863</v>
      </c>
      <c r="B653">
        <v>9315</v>
      </c>
      <c r="C653">
        <v>586625.75</v>
      </c>
      <c r="D653">
        <v>8987</v>
      </c>
      <c r="E653">
        <v>631116.75</v>
      </c>
      <c r="F653">
        <v>70.225520000000003</v>
      </c>
      <c r="G653">
        <v>67.599999999999994</v>
      </c>
      <c r="H653">
        <v>2.6255199999999999</v>
      </c>
      <c r="I653">
        <v>1.0388390000000001</v>
      </c>
      <c r="J653">
        <v>0</v>
      </c>
      <c r="K653">
        <v>0</v>
      </c>
      <c r="L653">
        <v>328</v>
      </c>
      <c r="M653">
        <v>-44491</v>
      </c>
      <c r="N653">
        <v>3.5212020000000002</v>
      </c>
      <c r="O653">
        <v>232</v>
      </c>
      <c r="P653">
        <v>2.4906069999999998</v>
      </c>
      <c r="Q653" t="s">
        <v>43</v>
      </c>
      <c r="R653" t="s">
        <v>43</v>
      </c>
      <c r="S653" t="s">
        <v>43</v>
      </c>
    </row>
    <row r="654" spans="1:19">
      <c r="A654">
        <v>1047</v>
      </c>
      <c r="B654">
        <v>9312</v>
      </c>
      <c r="C654">
        <v>500951.49</v>
      </c>
      <c r="D654">
        <v>8875</v>
      </c>
      <c r="E654">
        <v>545452.38</v>
      </c>
      <c r="F654">
        <v>61.459423000000001</v>
      </c>
      <c r="G654">
        <v>47.17</v>
      </c>
      <c r="H654">
        <v>14.289422999999999</v>
      </c>
      <c r="I654">
        <v>1.302935</v>
      </c>
      <c r="J654">
        <v>0</v>
      </c>
      <c r="K654">
        <v>0</v>
      </c>
      <c r="L654">
        <v>437</v>
      </c>
      <c r="M654">
        <v>-44500.89</v>
      </c>
      <c r="N654">
        <v>4.692869</v>
      </c>
      <c r="O654">
        <v>151</v>
      </c>
      <c r="P654">
        <v>1.621564</v>
      </c>
      <c r="Q654" t="s">
        <v>43</v>
      </c>
      <c r="R654" t="s">
        <v>43</v>
      </c>
      <c r="S654" t="s">
        <v>43</v>
      </c>
    </row>
    <row r="655" spans="1:19">
      <c r="A655">
        <v>1567</v>
      </c>
      <c r="B655">
        <v>9307</v>
      </c>
      <c r="C655">
        <v>577422.63</v>
      </c>
      <c r="D655">
        <v>9023</v>
      </c>
      <c r="E655">
        <v>610459.63</v>
      </c>
      <c r="F655">
        <v>67.655949000000007</v>
      </c>
      <c r="G655">
        <v>46.61</v>
      </c>
      <c r="H655">
        <v>21.045949</v>
      </c>
      <c r="I655">
        <v>1.451533</v>
      </c>
      <c r="J655">
        <v>0</v>
      </c>
      <c r="K655">
        <v>0</v>
      </c>
      <c r="L655">
        <v>284</v>
      </c>
      <c r="M655">
        <v>-33037</v>
      </c>
      <c r="N655">
        <v>3.0514670000000002</v>
      </c>
      <c r="O655">
        <v>112</v>
      </c>
      <c r="P655">
        <v>1.203395</v>
      </c>
      <c r="Q655" t="s">
        <v>43</v>
      </c>
      <c r="R655" t="s">
        <v>43</v>
      </c>
      <c r="S655" t="s">
        <v>43</v>
      </c>
    </row>
    <row r="656" spans="1:19">
      <c r="A656">
        <v>1307</v>
      </c>
      <c r="B656">
        <v>9297</v>
      </c>
      <c r="C656">
        <v>795812.75</v>
      </c>
      <c r="D656">
        <v>9112</v>
      </c>
      <c r="E656">
        <v>837756.75</v>
      </c>
      <c r="F656">
        <v>91.939942000000002</v>
      </c>
      <c r="G656">
        <v>61.034999999999997</v>
      </c>
      <c r="H656">
        <v>30.904941999999998</v>
      </c>
      <c r="I656">
        <v>1.506348</v>
      </c>
      <c r="J656">
        <v>11</v>
      </c>
      <c r="K656">
        <v>0.11831800000000001</v>
      </c>
      <c r="L656">
        <v>174</v>
      </c>
      <c r="M656">
        <v>-41944</v>
      </c>
      <c r="N656">
        <v>1.8715710000000001</v>
      </c>
      <c r="O656">
        <v>153</v>
      </c>
      <c r="P656">
        <v>1.6456919999999999</v>
      </c>
      <c r="Q656" t="s">
        <v>43</v>
      </c>
      <c r="R656" t="s">
        <v>43</v>
      </c>
      <c r="S656" t="s">
        <v>43</v>
      </c>
    </row>
    <row r="657" spans="1:19">
      <c r="A657">
        <v>1859</v>
      </c>
      <c r="B657">
        <v>9295</v>
      </c>
      <c r="C657">
        <v>339039.42</v>
      </c>
      <c r="D657">
        <v>8459</v>
      </c>
      <c r="E657">
        <v>399228.09</v>
      </c>
      <c r="F657">
        <v>47.195659999999997</v>
      </c>
      <c r="G657">
        <v>26.95</v>
      </c>
      <c r="H657">
        <v>20.245660000000001</v>
      </c>
      <c r="I657">
        <v>1.7512300000000001</v>
      </c>
      <c r="J657">
        <v>227</v>
      </c>
      <c r="K657">
        <v>2.4421729999999999</v>
      </c>
      <c r="L657">
        <v>609</v>
      </c>
      <c r="M657">
        <v>-60188.67</v>
      </c>
      <c r="N657">
        <v>6.5519100000000003</v>
      </c>
      <c r="O657">
        <v>137</v>
      </c>
      <c r="P657">
        <v>1.473911</v>
      </c>
      <c r="Q657" t="s">
        <v>43</v>
      </c>
      <c r="R657" t="s">
        <v>43</v>
      </c>
      <c r="S657" t="s">
        <v>43</v>
      </c>
    </row>
    <row r="658" spans="1:19">
      <c r="A658">
        <v>343</v>
      </c>
      <c r="B658">
        <v>9294</v>
      </c>
      <c r="C658">
        <v>251225.37</v>
      </c>
      <c r="D658">
        <v>8699</v>
      </c>
      <c r="E658">
        <v>308987.37</v>
      </c>
      <c r="F658">
        <v>35.519871999999999</v>
      </c>
      <c r="G658">
        <v>25.68</v>
      </c>
      <c r="H658">
        <v>9.8398719999999997</v>
      </c>
      <c r="I658">
        <v>1.383173</v>
      </c>
      <c r="J658">
        <v>0</v>
      </c>
      <c r="K658">
        <v>0</v>
      </c>
      <c r="L658">
        <v>595</v>
      </c>
      <c r="M658">
        <v>-57762</v>
      </c>
      <c r="N658">
        <v>6.40198</v>
      </c>
      <c r="O658">
        <v>108</v>
      </c>
      <c r="P658">
        <v>1.16204</v>
      </c>
      <c r="Q658" t="s">
        <v>43</v>
      </c>
      <c r="R658" t="s">
        <v>43</v>
      </c>
      <c r="S658" t="s">
        <v>43</v>
      </c>
    </row>
    <row r="659" spans="1:19">
      <c r="A659">
        <v>1478</v>
      </c>
      <c r="B659">
        <v>9274</v>
      </c>
      <c r="C659">
        <v>407818.25</v>
      </c>
      <c r="D659">
        <v>8664</v>
      </c>
      <c r="E659">
        <v>478210.25</v>
      </c>
      <c r="F659">
        <v>55.195089000000003</v>
      </c>
      <c r="G659">
        <v>40.83</v>
      </c>
      <c r="H659">
        <v>14.365088999999999</v>
      </c>
      <c r="I659">
        <v>1.3518269999999999</v>
      </c>
      <c r="J659">
        <v>0</v>
      </c>
      <c r="K659">
        <v>0</v>
      </c>
      <c r="L659">
        <v>610</v>
      </c>
      <c r="M659">
        <v>-70392</v>
      </c>
      <c r="N659">
        <v>6.5775290000000002</v>
      </c>
      <c r="O659">
        <v>236</v>
      </c>
      <c r="P659">
        <v>2.5447489999999999</v>
      </c>
      <c r="Q659" t="s">
        <v>43</v>
      </c>
      <c r="R659" t="s">
        <v>43</v>
      </c>
      <c r="S659" t="s">
        <v>43</v>
      </c>
    </row>
    <row r="660" spans="1:19">
      <c r="A660">
        <v>538</v>
      </c>
      <c r="B660">
        <v>9274</v>
      </c>
      <c r="C660">
        <v>361174.22</v>
      </c>
      <c r="D660">
        <v>8624</v>
      </c>
      <c r="E660">
        <v>427985.7</v>
      </c>
      <c r="F660">
        <v>49.627284000000003</v>
      </c>
      <c r="G660">
        <v>35.75</v>
      </c>
      <c r="H660">
        <v>13.877284</v>
      </c>
      <c r="I660">
        <v>1.3881760000000001</v>
      </c>
      <c r="J660">
        <v>0</v>
      </c>
      <c r="K660">
        <v>0</v>
      </c>
      <c r="L660">
        <v>650</v>
      </c>
      <c r="M660">
        <v>-66811.48</v>
      </c>
      <c r="N660">
        <v>7.0088419999999996</v>
      </c>
      <c r="O660">
        <v>244</v>
      </c>
      <c r="P660">
        <v>2.631011</v>
      </c>
      <c r="Q660" t="s">
        <v>43</v>
      </c>
      <c r="R660" t="s">
        <v>43</v>
      </c>
      <c r="S660" t="s">
        <v>43</v>
      </c>
    </row>
    <row r="661" spans="1:19">
      <c r="A661">
        <v>543</v>
      </c>
      <c r="B661">
        <v>9272</v>
      </c>
      <c r="C661">
        <v>367575.83</v>
      </c>
      <c r="D661">
        <v>8657</v>
      </c>
      <c r="E661">
        <v>425163.83</v>
      </c>
      <c r="F661">
        <v>49.112144000000001</v>
      </c>
      <c r="G661">
        <v>18.190000000000001</v>
      </c>
      <c r="H661">
        <v>30.922143999999999</v>
      </c>
      <c r="I661">
        <v>2.6999529999999998</v>
      </c>
      <c r="J661">
        <v>0</v>
      </c>
      <c r="K661">
        <v>0</v>
      </c>
      <c r="L661">
        <v>615</v>
      </c>
      <c r="M661">
        <v>-57588</v>
      </c>
      <c r="N661">
        <v>6.632873</v>
      </c>
      <c r="O661">
        <v>241</v>
      </c>
      <c r="P661">
        <v>2.5992229999999998</v>
      </c>
      <c r="Q661" t="s">
        <v>43</v>
      </c>
      <c r="R661" t="s">
        <v>43</v>
      </c>
      <c r="S661" t="s">
        <v>43</v>
      </c>
    </row>
    <row r="662" spans="1:19">
      <c r="A662">
        <v>264</v>
      </c>
      <c r="B662">
        <v>9270</v>
      </c>
      <c r="C662">
        <v>377889.98</v>
      </c>
      <c r="D662">
        <v>8730</v>
      </c>
      <c r="E662">
        <v>424871.98</v>
      </c>
      <c r="F662">
        <v>48.668039</v>
      </c>
      <c r="G662">
        <v>40</v>
      </c>
      <c r="H662">
        <v>8.6680390000000003</v>
      </c>
      <c r="I662">
        <v>1.216701</v>
      </c>
      <c r="J662">
        <v>6</v>
      </c>
      <c r="K662">
        <v>6.4725000000000005E-2</v>
      </c>
      <c r="L662">
        <v>534</v>
      </c>
      <c r="M662">
        <v>-46982</v>
      </c>
      <c r="N662">
        <v>5.7605180000000002</v>
      </c>
      <c r="O662">
        <v>98</v>
      </c>
      <c r="P662">
        <v>1.0571740000000001</v>
      </c>
      <c r="Q662" t="s">
        <v>43</v>
      </c>
      <c r="R662" t="s">
        <v>43</v>
      </c>
      <c r="S662" t="s">
        <v>43</v>
      </c>
    </row>
    <row r="663" spans="1:19">
      <c r="A663">
        <v>1645</v>
      </c>
      <c r="B663">
        <v>9259</v>
      </c>
      <c r="C663">
        <v>353480.74</v>
      </c>
      <c r="D663">
        <v>8639</v>
      </c>
      <c r="E663">
        <v>417498.74</v>
      </c>
      <c r="F663">
        <v>48.327207000000001</v>
      </c>
      <c r="G663">
        <v>22.28</v>
      </c>
      <c r="H663">
        <v>26.047207</v>
      </c>
      <c r="I663">
        <v>2.1690849999999999</v>
      </c>
      <c r="J663">
        <v>0</v>
      </c>
      <c r="K663">
        <v>0</v>
      </c>
      <c r="L663">
        <v>620</v>
      </c>
      <c r="M663">
        <v>-64018</v>
      </c>
      <c r="N663">
        <v>6.6961870000000001</v>
      </c>
      <c r="O663">
        <v>125</v>
      </c>
      <c r="P663">
        <v>1.3500380000000001</v>
      </c>
      <c r="Q663" t="s">
        <v>43</v>
      </c>
      <c r="R663" t="s">
        <v>43</v>
      </c>
      <c r="S663" t="s">
        <v>43</v>
      </c>
    </row>
    <row r="664" spans="1:19">
      <c r="A664">
        <v>1100</v>
      </c>
      <c r="B664">
        <v>9234</v>
      </c>
      <c r="C664">
        <v>827387.61</v>
      </c>
      <c r="D664">
        <v>8888</v>
      </c>
      <c r="E664">
        <v>878910.61</v>
      </c>
      <c r="F664">
        <v>98.887332000000001</v>
      </c>
      <c r="G664">
        <v>78.989999999999995</v>
      </c>
      <c r="H664">
        <v>19.897331999999999</v>
      </c>
      <c r="I664">
        <v>1.251897</v>
      </c>
      <c r="J664">
        <v>0</v>
      </c>
      <c r="K664">
        <v>0</v>
      </c>
      <c r="L664">
        <v>346</v>
      </c>
      <c r="M664">
        <v>-51523</v>
      </c>
      <c r="N664">
        <v>3.7470219999999999</v>
      </c>
      <c r="O664">
        <v>127</v>
      </c>
      <c r="P664">
        <v>1.3753519999999999</v>
      </c>
      <c r="Q664" t="s">
        <v>43</v>
      </c>
      <c r="R664" t="s">
        <v>43</v>
      </c>
      <c r="S664" t="s">
        <v>43</v>
      </c>
    </row>
    <row r="665" spans="1:19">
      <c r="A665">
        <v>293</v>
      </c>
      <c r="B665">
        <v>9229</v>
      </c>
      <c r="C665">
        <v>319726.12</v>
      </c>
      <c r="D665">
        <v>8897</v>
      </c>
      <c r="E665">
        <v>362028.12</v>
      </c>
      <c r="F665">
        <v>40.691032999999997</v>
      </c>
      <c r="G665">
        <v>14.12</v>
      </c>
      <c r="H665">
        <v>26.571033</v>
      </c>
      <c r="I665">
        <v>2.8818009999999998</v>
      </c>
      <c r="J665">
        <v>0</v>
      </c>
      <c r="K665">
        <v>0</v>
      </c>
      <c r="L665">
        <v>332</v>
      </c>
      <c r="M665">
        <v>-42302</v>
      </c>
      <c r="N665">
        <v>3.597356</v>
      </c>
      <c r="O665">
        <v>133</v>
      </c>
      <c r="P665">
        <v>1.4411099999999999</v>
      </c>
      <c r="Q665" t="s">
        <v>43</v>
      </c>
      <c r="R665" t="s">
        <v>43</v>
      </c>
      <c r="S665" t="s">
        <v>43</v>
      </c>
    </row>
    <row r="666" spans="1:19">
      <c r="A666">
        <v>1633</v>
      </c>
      <c r="B666">
        <v>9228</v>
      </c>
      <c r="C666">
        <v>298001.48</v>
      </c>
      <c r="D666">
        <v>8897</v>
      </c>
      <c r="E666">
        <v>335664.48</v>
      </c>
      <c r="F666">
        <v>37.727826999999998</v>
      </c>
      <c r="G666">
        <v>31.29</v>
      </c>
      <c r="H666">
        <v>6.4378270000000004</v>
      </c>
      <c r="I666">
        <v>1.2057469999999999</v>
      </c>
      <c r="J666">
        <v>0</v>
      </c>
      <c r="K666">
        <v>0</v>
      </c>
      <c r="L666">
        <v>331</v>
      </c>
      <c r="M666">
        <v>-37663</v>
      </c>
      <c r="N666">
        <v>3.5869089999999999</v>
      </c>
      <c r="O666">
        <v>84</v>
      </c>
      <c r="P666">
        <v>0.910273</v>
      </c>
      <c r="Q666" t="s">
        <v>43</v>
      </c>
      <c r="R666" t="s">
        <v>43</v>
      </c>
      <c r="S666" t="s">
        <v>43</v>
      </c>
    </row>
    <row r="667" spans="1:19">
      <c r="A667">
        <v>1164</v>
      </c>
      <c r="B667">
        <v>9227</v>
      </c>
      <c r="C667">
        <v>890509.67</v>
      </c>
      <c r="D667">
        <v>9089</v>
      </c>
      <c r="E667">
        <v>924687.67</v>
      </c>
      <c r="F667">
        <v>101.737008</v>
      </c>
      <c r="G667">
        <v>88.41</v>
      </c>
      <c r="H667">
        <v>13.327007999999999</v>
      </c>
      <c r="I667">
        <v>1.150741</v>
      </c>
      <c r="J667">
        <v>0</v>
      </c>
      <c r="K667">
        <v>0</v>
      </c>
      <c r="L667">
        <v>138</v>
      </c>
      <c r="M667">
        <v>-34178</v>
      </c>
      <c r="N667">
        <v>1.495611</v>
      </c>
      <c r="O667">
        <v>108</v>
      </c>
      <c r="P667">
        <v>1.1704779999999999</v>
      </c>
      <c r="Q667" t="s">
        <v>43</v>
      </c>
      <c r="R667" t="s">
        <v>44</v>
      </c>
      <c r="S667" t="s">
        <v>43</v>
      </c>
    </row>
    <row r="668" spans="1:19">
      <c r="A668">
        <v>1384</v>
      </c>
      <c r="B668">
        <v>9210</v>
      </c>
      <c r="C668">
        <v>455409.64</v>
      </c>
      <c r="D668">
        <v>8794</v>
      </c>
      <c r="E668">
        <v>507571.87</v>
      </c>
      <c r="F668">
        <v>57.717975000000003</v>
      </c>
      <c r="G668">
        <v>49.715000000000003</v>
      </c>
      <c r="H668">
        <v>8.0029749999999993</v>
      </c>
      <c r="I668">
        <v>1.1609769999999999</v>
      </c>
      <c r="J668">
        <v>0</v>
      </c>
      <c r="K668">
        <v>0</v>
      </c>
      <c r="L668">
        <v>416</v>
      </c>
      <c r="M668">
        <v>-52162.23</v>
      </c>
      <c r="N668">
        <v>4.5168299999999997</v>
      </c>
      <c r="O668">
        <v>319</v>
      </c>
      <c r="P668">
        <v>3.4636260000000001</v>
      </c>
      <c r="Q668" t="s">
        <v>43</v>
      </c>
      <c r="R668" t="s">
        <v>43</v>
      </c>
      <c r="S668" t="s">
        <v>43</v>
      </c>
    </row>
    <row r="669" spans="1:19">
      <c r="A669">
        <v>570</v>
      </c>
      <c r="B669">
        <v>9203</v>
      </c>
      <c r="C669">
        <v>347035.35</v>
      </c>
      <c r="D669">
        <v>8622</v>
      </c>
      <c r="E669">
        <v>404387.35</v>
      </c>
      <c r="F669">
        <v>46.901803999999998</v>
      </c>
      <c r="G669">
        <v>32.549999999999997</v>
      </c>
      <c r="H669">
        <v>14.351804</v>
      </c>
      <c r="I669">
        <v>1.4409160000000001</v>
      </c>
      <c r="J669">
        <v>0</v>
      </c>
      <c r="K669">
        <v>0</v>
      </c>
      <c r="L669">
        <v>581</v>
      </c>
      <c r="M669">
        <v>-57352</v>
      </c>
      <c r="N669">
        <v>6.3131589999999997</v>
      </c>
      <c r="O669">
        <v>145</v>
      </c>
      <c r="P669">
        <v>1.5755729999999999</v>
      </c>
      <c r="Q669" t="s">
        <v>43</v>
      </c>
      <c r="R669" t="s">
        <v>43</v>
      </c>
      <c r="S669" t="s">
        <v>43</v>
      </c>
    </row>
    <row r="670" spans="1:19">
      <c r="A670">
        <v>1856</v>
      </c>
      <c r="B670">
        <v>9200</v>
      </c>
      <c r="C670">
        <v>341420.02</v>
      </c>
      <c r="D670">
        <v>8895</v>
      </c>
      <c r="E670">
        <v>373823.02</v>
      </c>
      <c r="F670">
        <v>42.026197000000003</v>
      </c>
      <c r="G670">
        <v>35.17</v>
      </c>
      <c r="H670">
        <v>6.8561969999999999</v>
      </c>
      <c r="I670">
        <v>1.194944</v>
      </c>
      <c r="J670">
        <v>0</v>
      </c>
      <c r="K670">
        <v>0</v>
      </c>
      <c r="L670">
        <v>305</v>
      </c>
      <c r="M670">
        <v>-32403</v>
      </c>
      <c r="N670">
        <v>3.3152170000000001</v>
      </c>
      <c r="O670">
        <v>98</v>
      </c>
      <c r="P670">
        <v>1.0652170000000001</v>
      </c>
      <c r="Q670" t="s">
        <v>43</v>
      </c>
      <c r="R670" t="s">
        <v>43</v>
      </c>
      <c r="S670" t="s">
        <v>43</v>
      </c>
    </row>
    <row r="671" spans="1:19">
      <c r="A671">
        <v>1757</v>
      </c>
      <c r="B671">
        <v>9199</v>
      </c>
      <c r="C671">
        <v>264424.58</v>
      </c>
      <c r="D671">
        <v>8583</v>
      </c>
      <c r="E671">
        <v>334841.58</v>
      </c>
      <c r="F671">
        <v>39.012185000000002</v>
      </c>
      <c r="G671">
        <v>19.53</v>
      </c>
      <c r="H671">
        <v>19.482185000000001</v>
      </c>
      <c r="I671">
        <v>1.997552</v>
      </c>
      <c r="J671">
        <v>0</v>
      </c>
      <c r="K671">
        <v>0</v>
      </c>
      <c r="L671">
        <v>616</v>
      </c>
      <c r="M671">
        <v>-70417</v>
      </c>
      <c r="N671">
        <v>6.6963800000000004</v>
      </c>
      <c r="O671">
        <v>108</v>
      </c>
      <c r="P671">
        <v>1.1740409999999999</v>
      </c>
      <c r="Q671" t="s">
        <v>43</v>
      </c>
      <c r="R671" t="s">
        <v>43</v>
      </c>
      <c r="S671" t="s">
        <v>43</v>
      </c>
    </row>
    <row r="672" spans="1:19">
      <c r="A672">
        <v>1958</v>
      </c>
      <c r="B672">
        <v>9195</v>
      </c>
      <c r="C672">
        <v>275949.02</v>
      </c>
      <c r="D672">
        <v>8626</v>
      </c>
      <c r="E672">
        <v>330031.02</v>
      </c>
      <c r="F672">
        <v>38.26003</v>
      </c>
      <c r="G672">
        <v>15.994999999999999</v>
      </c>
      <c r="H672">
        <v>22.265029999999999</v>
      </c>
      <c r="I672">
        <v>2.3919990000000002</v>
      </c>
      <c r="J672">
        <v>0</v>
      </c>
      <c r="K672">
        <v>0</v>
      </c>
      <c r="L672">
        <v>569</v>
      </c>
      <c r="M672">
        <v>-54082</v>
      </c>
      <c r="N672">
        <v>6.1881459999999997</v>
      </c>
      <c r="O672">
        <v>86</v>
      </c>
      <c r="P672">
        <v>0.93529099999999998</v>
      </c>
      <c r="Q672" t="s">
        <v>43</v>
      </c>
      <c r="R672" t="s">
        <v>43</v>
      </c>
      <c r="S672" t="s">
        <v>43</v>
      </c>
    </row>
    <row r="673" spans="1:19">
      <c r="A673">
        <v>634</v>
      </c>
      <c r="B673">
        <v>9171</v>
      </c>
      <c r="C673">
        <v>453123.21</v>
      </c>
      <c r="D673">
        <v>8870</v>
      </c>
      <c r="E673">
        <v>488923.21</v>
      </c>
      <c r="F673">
        <v>55.120992999999999</v>
      </c>
      <c r="G673">
        <v>20.420000000000002</v>
      </c>
      <c r="H673">
        <v>34.700992999999997</v>
      </c>
      <c r="I673">
        <v>2.699363</v>
      </c>
      <c r="J673">
        <v>0</v>
      </c>
      <c r="K673">
        <v>0</v>
      </c>
      <c r="L673">
        <v>301</v>
      </c>
      <c r="M673">
        <v>-35800</v>
      </c>
      <c r="N673">
        <v>3.2820849999999999</v>
      </c>
      <c r="O673">
        <v>116</v>
      </c>
      <c r="P673">
        <v>1.2648569999999999</v>
      </c>
      <c r="Q673" t="s">
        <v>43</v>
      </c>
      <c r="R673" t="s">
        <v>43</v>
      </c>
      <c r="S673" t="s">
        <v>43</v>
      </c>
    </row>
    <row r="674" spans="1:19">
      <c r="A674">
        <v>1794</v>
      </c>
      <c r="B674">
        <v>9161</v>
      </c>
      <c r="C674">
        <v>495603.52</v>
      </c>
      <c r="D674">
        <v>8611</v>
      </c>
      <c r="E674">
        <v>555047.52</v>
      </c>
      <c r="F674">
        <v>64.457963000000007</v>
      </c>
      <c r="G674">
        <v>25.13</v>
      </c>
      <c r="H674">
        <v>39.327962999999997</v>
      </c>
      <c r="I674">
        <v>2.564981</v>
      </c>
      <c r="J674">
        <v>0</v>
      </c>
      <c r="K674">
        <v>0</v>
      </c>
      <c r="L674">
        <v>550</v>
      </c>
      <c r="M674">
        <v>-59444</v>
      </c>
      <c r="N674">
        <v>6.003711</v>
      </c>
      <c r="O674">
        <v>134</v>
      </c>
      <c r="P674">
        <v>1.4627220000000001</v>
      </c>
      <c r="Q674" t="s">
        <v>43</v>
      </c>
      <c r="R674" t="s">
        <v>43</v>
      </c>
      <c r="S674" t="s">
        <v>43</v>
      </c>
    </row>
    <row r="675" spans="1:19">
      <c r="A675">
        <v>494</v>
      </c>
      <c r="B675">
        <v>9146</v>
      </c>
      <c r="C675">
        <v>361662.94</v>
      </c>
      <c r="D675">
        <v>8794</v>
      </c>
      <c r="E675">
        <v>415036.94</v>
      </c>
      <c r="F675">
        <v>47.195467000000001</v>
      </c>
      <c r="G675">
        <v>5.165</v>
      </c>
      <c r="H675">
        <v>42.030467000000002</v>
      </c>
      <c r="I675">
        <v>9.1375539999999997</v>
      </c>
      <c r="J675">
        <v>0</v>
      </c>
      <c r="K675">
        <v>0</v>
      </c>
      <c r="L675">
        <v>352</v>
      </c>
      <c r="M675">
        <v>-53374</v>
      </c>
      <c r="N675">
        <v>3.8486769999999999</v>
      </c>
      <c r="O675">
        <v>93</v>
      </c>
      <c r="P675">
        <v>1.0168379999999999</v>
      </c>
      <c r="Q675" t="s">
        <v>43</v>
      </c>
      <c r="R675" t="s">
        <v>43</v>
      </c>
      <c r="S675" t="s">
        <v>42</v>
      </c>
    </row>
    <row r="676" spans="1:19">
      <c r="A676">
        <v>714</v>
      </c>
      <c r="B676">
        <v>9143</v>
      </c>
      <c r="C676">
        <v>282741.15000000002</v>
      </c>
      <c r="D676">
        <v>8874</v>
      </c>
      <c r="E676">
        <v>304720.09999999998</v>
      </c>
      <c r="F676">
        <v>34.338527999999997</v>
      </c>
      <c r="G676">
        <v>13.89</v>
      </c>
      <c r="H676">
        <v>20.448528</v>
      </c>
      <c r="I676">
        <v>2.4721760000000002</v>
      </c>
      <c r="J676">
        <v>0</v>
      </c>
      <c r="K676">
        <v>0</v>
      </c>
      <c r="L676">
        <v>269</v>
      </c>
      <c r="M676">
        <v>-21978.95</v>
      </c>
      <c r="N676">
        <v>2.942142</v>
      </c>
      <c r="O676">
        <v>86</v>
      </c>
      <c r="P676">
        <v>0.94060999999999995</v>
      </c>
      <c r="Q676" t="s">
        <v>43</v>
      </c>
      <c r="R676" t="s">
        <v>43</v>
      </c>
      <c r="S676" t="s">
        <v>43</v>
      </c>
    </row>
    <row r="677" spans="1:19">
      <c r="A677">
        <v>1855</v>
      </c>
      <c r="B677">
        <v>9119</v>
      </c>
      <c r="C677">
        <v>439592.69</v>
      </c>
      <c r="D677">
        <v>8507</v>
      </c>
      <c r="E677">
        <v>505323.69</v>
      </c>
      <c r="F677">
        <v>59.400927000000003</v>
      </c>
      <c r="G677">
        <v>17.829999999999998</v>
      </c>
      <c r="H677">
        <v>41.570926999999998</v>
      </c>
      <c r="I677">
        <v>3.3315160000000001</v>
      </c>
      <c r="J677">
        <v>0</v>
      </c>
      <c r="K677">
        <v>0</v>
      </c>
      <c r="L677">
        <v>612</v>
      </c>
      <c r="M677">
        <v>-65731</v>
      </c>
      <c r="N677">
        <v>6.7112619999999996</v>
      </c>
      <c r="O677">
        <v>124</v>
      </c>
      <c r="P677">
        <v>1.3597980000000001</v>
      </c>
      <c r="Q677" t="s">
        <v>43</v>
      </c>
      <c r="R677" t="s">
        <v>43</v>
      </c>
      <c r="S677" t="s">
        <v>43</v>
      </c>
    </row>
    <row r="678" spans="1:19">
      <c r="A678">
        <v>1535</v>
      </c>
      <c r="B678">
        <v>9117</v>
      </c>
      <c r="C678">
        <v>363467.54</v>
      </c>
      <c r="D678">
        <v>8815</v>
      </c>
      <c r="E678">
        <v>393964.54</v>
      </c>
      <c r="F678">
        <v>44.692517000000002</v>
      </c>
      <c r="G678">
        <v>30.21</v>
      </c>
      <c r="H678">
        <v>14.482517</v>
      </c>
      <c r="I678">
        <v>1.479395</v>
      </c>
      <c r="J678">
        <v>0</v>
      </c>
      <c r="K678">
        <v>0</v>
      </c>
      <c r="L678">
        <v>302</v>
      </c>
      <c r="M678">
        <v>-30497</v>
      </c>
      <c r="N678">
        <v>3.3124929999999999</v>
      </c>
      <c r="O678">
        <v>115</v>
      </c>
      <c r="P678">
        <v>1.2613799999999999</v>
      </c>
      <c r="Q678" t="s">
        <v>43</v>
      </c>
      <c r="R678" t="s">
        <v>43</v>
      </c>
      <c r="S678" t="s">
        <v>43</v>
      </c>
    </row>
    <row r="679" spans="1:19">
      <c r="A679">
        <v>338</v>
      </c>
      <c r="B679">
        <v>9114</v>
      </c>
      <c r="C679">
        <v>496678.65</v>
      </c>
      <c r="D679">
        <v>8672</v>
      </c>
      <c r="E679">
        <v>545066.65</v>
      </c>
      <c r="F679">
        <v>62.853627000000003</v>
      </c>
      <c r="G679">
        <v>51.27</v>
      </c>
      <c r="H679">
        <v>11.583627</v>
      </c>
      <c r="I679">
        <v>1.2259340000000001</v>
      </c>
      <c r="J679">
        <v>0</v>
      </c>
      <c r="K679">
        <v>0</v>
      </c>
      <c r="L679">
        <v>442</v>
      </c>
      <c r="M679">
        <v>-48388</v>
      </c>
      <c r="N679">
        <v>4.8496819999999996</v>
      </c>
      <c r="O679">
        <v>161</v>
      </c>
      <c r="P679">
        <v>1.766513</v>
      </c>
      <c r="Q679" t="s">
        <v>43</v>
      </c>
      <c r="R679" t="s">
        <v>43</v>
      </c>
      <c r="S679" t="s">
        <v>43</v>
      </c>
    </row>
    <row r="680" spans="1:19">
      <c r="A680">
        <v>351</v>
      </c>
      <c r="B680">
        <v>9111</v>
      </c>
      <c r="C680">
        <v>269352.76</v>
      </c>
      <c r="D680">
        <v>8595</v>
      </c>
      <c r="E680">
        <v>314913.76</v>
      </c>
      <c r="F680">
        <v>36.639181000000001</v>
      </c>
      <c r="G680">
        <v>22.06</v>
      </c>
      <c r="H680">
        <v>14.579181</v>
      </c>
      <c r="I680">
        <v>1.6608879999999999</v>
      </c>
      <c r="J680">
        <v>0</v>
      </c>
      <c r="K680">
        <v>0</v>
      </c>
      <c r="L680">
        <v>516</v>
      </c>
      <c r="M680">
        <v>-45561</v>
      </c>
      <c r="N680">
        <v>5.6634840000000004</v>
      </c>
      <c r="O680">
        <v>180</v>
      </c>
      <c r="P680">
        <v>1.9756339999999999</v>
      </c>
      <c r="Q680" t="s">
        <v>43</v>
      </c>
      <c r="R680" t="s">
        <v>43</v>
      </c>
      <c r="S680" t="s">
        <v>43</v>
      </c>
    </row>
    <row r="681" spans="1:19">
      <c r="A681">
        <v>1324</v>
      </c>
      <c r="B681">
        <v>9105</v>
      </c>
      <c r="C681">
        <v>552888.94999999995</v>
      </c>
      <c r="D681">
        <v>8543</v>
      </c>
      <c r="E681">
        <v>606410.94999999995</v>
      </c>
      <c r="F681">
        <v>70.983372000000003</v>
      </c>
      <c r="G681">
        <v>74</v>
      </c>
      <c r="H681">
        <v>-3.0166279999999999</v>
      </c>
      <c r="I681">
        <v>0.95923499999999995</v>
      </c>
      <c r="J681">
        <v>0</v>
      </c>
      <c r="K681">
        <v>0</v>
      </c>
      <c r="L681">
        <v>562</v>
      </c>
      <c r="M681">
        <v>-53522</v>
      </c>
      <c r="N681">
        <v>6.1724329999999998</v>
      </c>
      <c r="O681">
        <v>248</v>
      </c>
      <c r="P681">
        <v>2.7237779999999998</v>
      </c>
      <c r="Q681" t="s">
        <v>43</v>
      </c>
      <c r="R681" t="s">
        <v>43</v>
      </c>
      <c r="S681" t="s">
        <v>43</v>
      </c>
    </row>
    <row r="682" spans="1:19">
      <c r="A682">
        <v>397</v>
      </c>
      <c r="B682">
        <v>9073</v>
      </c>
      <c r="C682">
        <v>174990.7</v>
      </c>
      <c r="D682">
        <v>8481</v>
      </c>
      <c r="E682">
        <v>227316.93</v>
      </c>
      <c r="F682">
        <v>26.803080999999999</v>
      </c>
      <c r="G682">
        <v>14.81</v>
      </c>
      <c r="H682">
        <v>11.993081</v>
      </c>
      <c r="I682">
        <v>1.809796</v>
      </c>
      <c r="J682">
        <v>3</v>
      </c>
      <c r="K682">
        <v>3.3064999999999997E-2</v>
      </c>
      <c r="L682">
        <v>589</v>
      </c>
      <c r="M682">
        <v>-52326.23</v>
      </c>
      <c r="N682">
        <v>6.4917889999999998</v>
      </c>
      <c r="O682">
        <v>211</v>
      </c>
      <c r="P682">
        <v>2.3255810000000001</v>
      </c>
      <c r="Q682" t="s">
        <v>43</v>
      </c>
      <c r="R682" t="s">
        <v>43</v>
      </c>
      <c r="S682" t="s">
        <v>43</v>
      </c>
    </row>
    <row r="683" spans="1:19">
      <c r="A683">
        <v>64</v>
      </c>
      <c r="B683">
        <v>9068</v>
      </c>
      <c r="C683">
        <v>551051.88</v>
      </c>
      <c r="D683">
        <v>8869</v>
      </c>
      <c r="E683">
        <v>589716.88</v>
      </c>
      <c r="F683">
        <v>66.491924999999995</v>
      </c>
      <c r="G683">
        <v>25.9</v>
      </c>
      <c r="H683">
        <v>40.591925000000003</v>
      </c>
      <c r="I683">
        <v>2.567256</v>
      </c>
      <c r="J683">
        <v>0</v>
      </c>
      <c r="K683">
        <v>0</v>
      </c>
      <c r="L683">
        <v>199</v>
      </c>
      <c r="M683">
        <v>-38665</v>
      </c>
      <c r="N683">
        <v>2.1945299999999999</v>
      </c>
      <c r="O683">
        <v>92</v>
      </c>
      <c r="P683">
        <v>1.0145569999999999</v>
      </c>
      <c r="Q683" t="s">
        <v>43</v>
      </c>
      <c r="R683" t="s">
        <v>43</v>
      </c>
      <c r="S683" t="s">
        <v>43</v>
      </c>
    </row>
    <row r="684" spans="1:19">
      <c r="A684">
        <v>1397</v>
      </c>
      <c r="B684">
        <v>9057</v>
      </c>
      <c r="C684">
        <v>334603.46000000002</v>
      </c>
      <c r="D684">
        <v>8736</v>
      </c>
      <c r="E684">
        <v>372714.56</v>
      </c>
      <c r="F684">
        <v>42.664211999999999</v>
      </c>
      <c r="G684">
        <v>17.07</v>
      </c>
      <c r="H684">
        <v>25.594211999999999</v>
      </c>
      <c r="I684">
        <v>2.499368</v>
      </c>
      <c r="J684">
        <v>0</v>
      </c>
      <c r="K684">
        <v>0</v>
      </c>
      <c r="L684">
        <v>321</v>
      </c>
      <c r="M684">
        <v>-38111.1</v>
      </c>
      <c r="N684">
        <v>3.5442200000000001</v>
      </c>
      <c r="O684">
        <v>107</v>
      </c>
      <c r="P684">
        <v>1.1814070000000001</v>
      </c>
      <c r="Q684" t="s">
        <v>43</v>
      </c>
      <c r="R684" t="s">
        <v>43</v>
      </c>
      <c r="S684" t="s">
        <v>43</v>
      </c>
    </row>
    <row r="685" spans="1:19">
      <c r="A685">
        <v>1940</v>
      </c>
      <c r="B685">
        <v>9045</v>
      </c>
      <c r="C685">
        <v>215124.46</v>
      </c>
      <c r="D685">
        <v>8733</v>
      </c>
      <c r="E685">
        <v>245260.46</v>
      </c>
      <c r="F685">
        <v>28.084330999999999</v>
      </c>
      <c r="G685">
        <v>16.34</v>
      </c>
      <c r="H685">
        <v>11.744331000000001</v>
      </c>
      <c r="I685">
        <v>1.718747</v>
      </c>
      <c r="J685">
        <v>0</v>
      </c>
      <c r="K685">
        <v>0</v>
      </c>
      <c r="L685">
        <v>312</v>
      </c>
      <c r="M685">
        <v>-30136</v>
      </c>
      <c r="N685">
        <v>3.4494199999999999</v>
      </c>
      <c r="O685">
        <v>143</v>
      </c>
      <c r="P685">
        <v>1.5809839999999999</v>
      </c>
      <c r="Q685" t="s">
        <v>43</v>
      </c>
      <c r="R685" t="s">
        <v>43</v>
      </c>
      <c r="S685" t="s">
        <v>43</v>
      </c>
    </row>
    <row r="686" spans="1:19">
      <c r="A686">
        <v>205</v>
      </c>
      <c r="B686">
        <v>9026</v>
      </c>
      <c r="C686">
        <v>335124.78000000003</v>
      </c>
      <c r="D686">
        <v>8447</v>
      </c>
      <c r="E686">
        <v>395346.78</v>
      </c>
      <c r="F686">
        <v>46.803218000000001</v>
      </c>
      <c r="G686">
        <v>19.260000000000002</v>
      </c>
      <c r="H686">
        <v>27.543218</v>
      </c>
      <c r="I686">
        <v>2.4300739999999998</v>
      </c>
      <c r="J686">
        <v>0</v>
      </c>
      <c r="K686">
        <v>0</v>
      </c>
      <c r="L686">
        <v>579</v>
      </c>
      <c r="M686">
        <v>-60222</v>
      </c>
      <c r="N686">
        <v>6.4148019999999999</v>
      </c>
      <c r="O686">
        <v>124</v>
      </c>
      <c r="P686">
        <v>1.3738090000000001</v>
      </c>
      <c r="Q686" t="s">
        <v>43</v>
      </c>
      <c r="R686" t="s">
        <v>43</v>
      </c>
      <c r="S686" t="s">
        <v>43</v>
      </c>
    </row>
    <row r="687" spans="1:19">
      <c r="A687">
        <v>1994</v>
      </c>
      <c r="B687">
        <v>9021</v>
      </c>
      <c r="C687">
        <v>430112.77</v>
      </c>
      <c r="D687">
        <v>8473</v>
      </c>
      <c r="E687">
        <v>491674.77</v>
      </c>
      <c r="F687">
        <v>58.028416</v>
      </c>
      <c r="G687">
        <v>45.42</v>
      </c>
      <c r="H687">
        <v>12.608416</v>
      </c>
      <c r="I687">
        <v>1.277596</v>
      </c>
      <c r="J687">
        <v>0</v>
      </c>
      <c r="K687">
        <v>0</v>
      </c>
      <c r="L687">
        <v>548</v>
      </c>
      <c r="M687">
        <v>-61562</v>
      </c>
      <c r="N687">
        <v>6.0747150000000003</v>
      </c>
      <c r="O687">
        <v>83</v>
      </c>
      <c r="P687">
        <v>0.92007499999999998</v>
      </c>
      <c r="Q687" t="s">
        <v>43</v>
      </c>
      <c r="R687" t="s">
        <v>43</v>
      </c>
      <c r="S687" t="s">
        <v>43</v>
      </c>
    </row>
    <row r="688" spans="1:19">
      <c r="A688">
        <v>1131</v>
      </c>
      <c r="B688">
        <v>9016</v>
      </c>
      <c r="C688">
        <v>753405.04</v>
      </c>
      <c r="D688">
        <v>8467</v>
      </c>
      <c r="E688">
        <v>809298.04</v>
      </c>
      <c r="F688">
        <v>95.582620000000006</v>
      </c>
      <c r="G688">
        <v>83.81</v>
      </c>
      <c r="H688">
        <v>11.77262</v>
      </c>
      <c r="I688">
        <v>1.140468</v>
      </c>
      <c r="J688">
        <v>0</v>
      </c>
      <c r="K688">
        <v>0</v>
      </c>
      <c r="L688">
        <v>549</v>
      </c>
      <c r="M688">
        <v>-55893</v>
      </c>
      <c r="N688">
        <v>6.089175</v>
      </c>
      <c r="O688">
        <v>165</v>
      </c>
      <c r="P688">
        <v>1.8300799999999999</v>
      </c>
      <c r="Q688" t="s">
        <v>43</v>
      </c>
      <c r="R688" t="s">
        <v>43</v>
      </c>
      <c r="S688" t="s">
        <v>43</v>
      </c>
    </row>
    <row r="689" spans="1:19">
      <c r="A689">
        <v>152</v>
      </c>
      <c r="B689">
        <v>9009</v>
      </c>
      <c r="C689">
        <v>819874.69</v>
      </c>
      <c r="D689">
        <v>8667</v>
      </c>
      <c r="E689">
        <v>860689.69</v>
      </c>
      <c r="F689">
        <v>99.306528999999998</v>
      </c>
      <c r="G689">
        <v>86.61</v>
      </c>
      <c r="H689">
        <v>12.696529</v>
      </c>
      <c r="I689">
        <v>1.1465939999999999</v>
      </c>
      <c r="J689">
        <v>0</v>
      </c>
      <c r="K689">
        <v>0</v>
      </c>
      <c r="L689">
        <v>342</v>
      </c>
      <c r="M689">
        <v>-40815</v>
      </c>
      <c r="N689">
        <v>3.7962039999999999</v>
      </c>
      <c r="O689">
        <v>192</v>
      </c>
      <c r="P689">
        <v>2.131202</v>
      </c>
      <c r="Q689" t="s">
        <v>43</v>
      </c>
      <c r="R689" t="s">
        <v>44</v>
      </c>
      <c r="S689" t="s">
        <v>43</v>
      </c>
    </row>
    <row r="690" spans="1:19">
      <c r="A690">
        <v>1733</v>
      </c>
      <c r="B690">
        <v>9005</v>
      </c>
      <c r="C690">
        <v>416489.58</v>
      </c>
      <c r="D690">
        <v>8694</v>
      </c>
      <c r="E690">
        <v>444678.58</v>
      </c>
      <c r="F690">
        <v>51.147754999999997</v>
      </c>
      <c r="G690">
        <v>53.06</v>
      </c>
      <c r="H690">
        <v>-1.912245</v>
      </c>
      <c r="I690">
        <v>0.96396099999999996</v>
      </c>
      <c r="J690">
        <v>0</v>
      </c>
      <c r="K690">
        <v>0</v>
      </c>
      <c r="L690">
        <v>311</v>
      </c>
      <c r="M690">
        <v>-28189</v>
      </c>
      <c r="N690">
        <v>3.4536370000000001</v>
      </c>
      <c r="O690">
        <v>141</v>
      </c>
      <c r="P690">
        <v>1.5657970000000001</v>
      </c>
      <c r="Q690" t="s">
        <v>43</v>
      </c>
      <c r="R690" t="s">
        <v>43</v>
      </c>
      <c r="S690" t="s">
        <v>43</v>
      </c>
    </row>
    <row r="691" spans="1:19">
      <c r="A691">
        <v>1765</v>
      </c>
      <c r="B691">
        <v>8999</v>
      </c>
      <c r="C691">
        <v>495794.72</v>
      </c>
      <c r="D691">
        <v>8632</v>
      </c>
      <c r="E691">
        <v>543554.72</v>
      </c>
      <c r="F691">
        <v>62.969731000000003</v>
      </c>
      <c r="G691">
        <v>58.55</v>
      </c>
      <c r="H691">
        <v>4.4197309999999996</v>
      </c>
      <c r="I691">
        <v>1.0754859999999999</v>
      </c>
      <c r="J691">
        <v>0</v>
      </c>
      <c r="K691">
        <v>0</v>
      </c>
      <c r="L691">
        <v>367</v>
      </c>
      <c r="M691">
        <v>-47760</v>
      </c>
      <c r="N691">
        <v>4.0782309999999997</v>
      </c>
      <c r="O691">
        <v>264</v>
      </c>
      <c r="P691">
        <v>2.933659</v>
      </c>
      <c r="Q691" t="s">
        <v>43</v>
      </c>
      <c r="R691" t="s">
        <v>43</v>
      </c>
      <c r="S691" t="s">
        <v>43</v>
      </c>
    </row>
    <row r="692" spans="1:19">
      <c r="A692">
        <v>952</v>
      </c>
      <c r="B692">
        <v>8986</v>
      </c>
      <c r="C692">
        <v>800417.79</v>
      </c>
      <c r="D692">
        <v>8458</v>
      </c>
      <c r="E692">
        <v>863895.79</v>
      </c>
      <c r="F692">
        <v>102.139488</v>
      </c>
      <c r="G692">
        <v>84.02</v>
      </c>
      <c r="H692">
        <v>18.119488</v>
      </c>
      <c r="I692">
        <v>1.215657</v>
      </c>
      <c r="J692">
        <v>0</v>
      </c>
      <c r="K692">
        <v>0</v>
      </c>
      <c r="L692">
        <v>528</v>
      </c>
      <c r="M692">
        <v>-63478</v>
      </c>
      <c r="N692">
        <v>5.875807</v>
      </c>
      <c r="O692">
        <v>105</v>
      </c>
      <c r="P692">
        <v>1.1684840000000001</v>
      </c>
      <c r="Q692" t="s">
        <v>43</v>
      </c>
      <c r="R692" t="s">
        <v>43</v>
      </c>
      <c r="S692" t="s">
        <v>43</v>
      </c>
    </row>
    <row r="693" spans="1:19">
      <c r="A693">
        <v>1561</v>
      </c>
      <c r="B693">
        <v>8978</v>
      </c>
      <c r="C693">
        <v>502767.38</v>
      </c>
      <c r="D693">
        <v>8246</v>
      </c>
      <c r="E693">
        <v>589185.38</v>
      </c>
      <c r="F693">
        <v>71.451053000000002</v>
      </c>
      <c r="G693">
        <v>33.064999999999998</v>
      </c>
      <c r="H693">
        <v>38.386052999999997</v>
      </c>
      <c r="I693">
        <v>2.160927</v>
      </c>
      <c r="J693">
        <v>0</v>
      </c>
      <c r="K693">
        <v>0</v>
      </c>
      <c r="L693">
        <v>732</v>
      </c>
      <c r="M693">
        <v>-86418</v>
      </c>
      <c r="N693">
        <v>8.1532640000000001</v>
      </c>
      <c r="O693">
        <v>106</v>
      </c>
      <c r="P693">
        <v>1.1806639999999999</v>
      </c>
      <c r="Q693" t="s">
        <v>43</v>
      </c>
      <c r="R693" t="s">
        <v>43</v>
      </c>
      <c r="S693" t="s">
        <v>43</v>
      </c>
    </row>
    <row r="694" spans="1:19">
      <c r="A694">
        <v>609</v>
      </c>
      <c r="B694">
        <v>8964</v>
      </c>
      <c r="C694">
        <v>258476.53</v>
      </c>
      <c r="D694">
        <v>8641</v>
      </c>
      <c r="E694">
        <v>298854.53000000003</v>
      </c>
      <c r="F694">
        <v>34.585642</v>
      </c>
      <c r="G694">
        <v>10.61</v>
      </c>
      <c r="H694">
        <v>23.975642000000001</v>
      </c>
      <c r="I694">
        <v>3.2597209999999999</v>
      </c>
      <c r="J694">
        <v>0</v>
      </c>
      <c r="K694">
        <v>0</v>
      </c>
      <c r="L694">
        <v>323</v>
      </c>
      <c r="M694">
        <v>-40378</v>
      </c>
      <c r="N694">
        <v>3.6033019999999998</v>
      </c>
      <c r="O694">
        <v>100</v>
      </c>
      <c r="P694">
        <v>1.1155729999999999</v>
      </c>
      <c r="Q694" t="s">
        <v>43</v>
      </c>
      <c r="R694" t="s">
        <v>43</v>
      </c>
      <c r="S694" t="s">
        <v>43</v>
      </c>
    </row>
    <row r="695" spans="1:19">
      <c r="A695">
        <v>1210</v>
      </c>
      <c r="B695">
        <v>8963</v>
      </c>
      <c r="C695">
        <v>343097.92</v>
      </c>
      <c r="D695">
        <v>8664</v>
      </c>
      <c r="E695">
        <v>376061.92</v>
      </c>
      <c r="F695">
        <v>43.405115000000002</v>
      </c>
      <c r="G695">
        <v>33.375</v>
      </c>
      <c r="H695">
        <v>10.030115</v>
      </c>
      <c r="I695">
        <v>1.3005279999999999</v>
      </c>
      <c r="J695">
        <v>0</v>
      </c>
      <c r="K695">
        <v>0</v>
      </c>
      <c r="L695">
        <v>299</v>
      </c>
      <c r="M695">
        <v>-32964</v>
      </c>
      <c r="N695">
        <v>3.3359369999999999</v>
      </c>
      <c r="O695">
        <v>116</v>
      </c>
      <c r="P695">
        <v>1.2942100000000001</v>
      </c>
      <c r="Q695" t="s">
        <v>43</v>
      </c>
      <c r="R695" t="s">
        <v>43</v>
      </c>
      <c r="S695" t="s">
        <v>43</v>
      </c>
    </row>
    <row r="696" spans="1:19">
      <c r="A696">
        <v>1891</v>
      </c>
      <c r="B696">
        <v>8956</v>
      </c>
      <c r="C696">
        <v>331743.98</v>
      </c>
      <c r="D696">
        <v>8761</v>
      </c>
      <c r="E696">
        <v>359590.21</v>
      </c>
      <c r="F696">
        <v>41.044424999999997</v>
      </c>
      <c r="G696">
        <v>28.07</v>
      </c>
      <c r="H696">
        <v>12.974425</v>
      </c>
      <c r="I696">
        <v>1.4622170000000001</v>
      </c>
      <c r="J696">
        <v>0</v>
      </c>
      <c r="K696">
        <v>0</v>
      </c>
      <c r="L696">
        <v>195</v>
      </c>
      <c r="M696">
        <v>-27846.23</v>
      </c>
      <c r="N696">
        <v>2.177311</v>
      </c>
      <c r="O696">
        <v>137</v>
      </c>
      <c r="P696">
        <v>1.529701</v>
      </c>
      <c r="Q696" t="s">
        <v>43</v>
      </c>
      <c r="R696" t="s">
        <v>43</v>
      </c>
      <c r="S696" t="s">
        <v>43</v>
      </c>
    </row>
    <row r="697" spans="1:19">
      <c r="A697">
        <v>1923</v>
      </c>
      <c r="B697">
        <v>8949</v>
      </c>
      <c r="C697">
        <v>325318.8</v>
      </c>
      <c r="D697">
        <v>8349</v>
      </c>
      <c r="E697">
        <v>379599.8</v>
      </c>
      <c r="F697">
        <v>45.466498999999999</v>
      </c>
      <c r="G697">
        <v>27.98</v>
      </c>
      <c r="H697">
        <v>17.486498999999998</v>
      </c>
      <c r="I697">
        <v>1.6249640000000001</v>
      </c>
      <c r="J697">
        <v>1</v>
      </c>
      <c r="K697">
        <v>1.1174E-2</v>
      </c>
      <c r="L697">
        <v>599</v>
      </c>
      <c r="M697">
        <v>-54281</v>
      </c>
      <c r="N697">
        <v>6.6934849999999999</v>
      </c>
      <c r="O697">
        <v>93</v>
      </c>
      <c r="P697">
        <v>1.0392220000000001</v>
      </c>
      <c r="Q697" t="s">
        <v>43</v>
      </c>
      <c r="R697" t="s">
        <v>43</v>
      </c>
      <c r="S697" t="s">
        <v>43</v>
      </c>
    </row>
    <row r="698" spans="1:19">
      <c r="A698">
        <v>1823</v>
      </c>
      <c r="B698">
        <v>8931</v>
      </c>
      <c r="C698">
        <v>680840.4</v>
      </c>
      <c r="D698">
        <v>8573</v>
      </c>
      <c r="E698">
        <v>731437.4</v>
      </c>
      <c r="F698">
        <v>85.318721999999994</v>
      </c>
      <c r="G698">
        <v>71.819999999999993</v>
      </c>
      <c r="H698">
        <v>13.498722000000001</v>
      </c>
      <c r="I698">
        <v>1.1879519999999999</v>
      </c>
      <c r="J698">
        <v>0</v>
      </c>
      <c r="K698">
        <v>0</v>
      </c>
      <c r="L698">
        <v>358</v>
      </c>
      <c r="M698">
        <v>-50597</v>
      </c>
      <c r="N698">
        <v>4.0085100000000002</v>
      </c>
      <c r="O698">
        <v>137</v>
      </c>
      <c r="P698">
        <v>1.5339830000000001</v>
      </c>
      <c r="Q698" t="s">
        <v>43</v>
      </c>
      <c r="R698" t="s">
        <v>43</v>
      </c>
      <c r="S698" t="s">
        <v>43</v>
      </c>
    </row>
    <row r="699" spans="1:19">
      <c r="A699">
        <v>1305</v>
      </c>
      <c r="B699">
        <v>8924</v>
      </c>
      <c r="C699">
        <v>357491.91</v>
      </c>
      <c r="D699">
        <v>8596</v>
      </c>
      <c r="E699">
        <v>393114.91</v>
      </c>
      <c r="F699">
        <v>45.732306999999999</v>
      </c>
      <c r="G699">
        <v>40.884999999999998</v>
      </c>
      <c r="H699">
        <v>4.8473069999999998</v>
      </c>
      <c r="I699">
        <v>1.11856</v>
      </c>
      <c r="J699">
        <v>0</v>
      </c>
      <c r="K699">
        <v>0</v>
      </c>
      <c r="L699">
        <v>328</v>
      </c>
      <c r="M699">
        <v>-35623</v>
      </c>
      <c r="N699">
        <v>3.6754820000000001</v>
      </c>
      <c r="O699">
        <v>371</v>
      </c>
      <c r="P699">
        <v>4.1573289999999998</v>
      </c>
      <c r="Q699" t="s">
        <v>43</v>
      </c>
      <c r="R699" t="s">
        <v>43</v>
      </c>
      <c r="S699" t="s">
        <v>43</v>
      </c>
    </row>
    <row r="700" spans="1:19">
      <c r="A700">
        <v>877</v>
      </c>
      <c r="B700">
        <v>8919</v>
      </c>
      <c r="C700">
        <v>531664.43999999994</v>
      </c>
      <c r="D700">
        <v>8332</v>
      </c>
      <c r="E700">
        <v>593421.43999999994</v>
      </c>
      <c r="F700">
        <v>71.221968000000004</v>
      </c>
      <c r="G700">
        <v>66</v>
      </c>
      <c r="H700">
        <v>5.2219680000000004</v>
      </c>
      <c r="I700">
        <v>1.079121</v>
      </c>
      <c r="J700">
        <v>0</v>
      </c>
      <c r="K700">
        <v>0</v>
      </c>
      <c r="L700">
        <v>587</v>
      </c>
      <c r="M700">
        <v>-61757</v>
      </c>
      <c r="N700">
        <v>6.5814550000000001</v>
      </c>
      <c r="O700">
        <v>206</v>
      </c>
      <c r="P700">
        <v>2.3096760000000001</v>
      </c>
      <c r="Q700" t="s">
        <v>43</v>
      </c>
      <c r="R700" t="s">
        <v>43</v>
      </c>
      <c r="S700" t="s">
        <v>43</v>
      </c>
    </row>
    <row r="701" spans="1:19">
      <c r="A701">
        <v>235</v>
      </c>
      <c r="B701">
        <v>8908</v>
      </c>
      <c r="C701">
        <v>394454.69</v>
      </c>
      <c r="D701">
        <v>8327</v>
      </c>
      <c r="E701">
        <v>453607.69</v>
      </c>
      <c r="F701">
        <v>54.474322999999998</v>
      </c>
      <c r="G701">
        <v>15.53</v>
      </c>
      <c r="H701">
        <v>38.944322999999997</v>
      </c>
      <c r="I701">
        <v>3.5076830000000001</v>
      </c>
      <c r="J701">
        <v>0</v>
      </c>
      <c r="K701">
        <v>0</v>
      </c>
      <c r="L701">
        <v>581</v>
      </c>
      <c r="M701">
        <v>-59153</v>
      </c>
      <c r="N701">
        <v>6.522227</v>
      </c>
      <c r="O701">
        <v>109</v>
      </c>
      <c r="P701">
        <v>1.223619</v>
      </c>
      <c r="Q701" t="s">
        <v>43</v>
      </c>
      <c r="R701" t="s">
        <v>43</v>
      </c>
      <c r="S701" t="s">
        <v>43</v>
      </c>
    </row>
    <row r="702" spans="1:19">
      <c r="A702">
        <v>1019</v>
      </c>
      <c r="B702">
        <v>8907</v>
      </c>
      <c r="C702">
        <v>416946.69</v>
      </c>
      <c r="D702">
        <v>8549</v>
      </c>
      <c r="E702">
        <v>463886.69</v>
      </c>
      <c r="F702">
        <v>54.262099999999997</v>
      </c>
      <c r="G702">
        <v>38</v>
      </c>
      <c r="H702">
        <v>16.2621</v>
      </c>
      <c r="I702">
        <v>1.4279500000000001</v>
      </c>
      <c r="J702">
        <v>0</v>
      </c>
      <c r="K702">
        <v>0</v>
      </c>
      <c r="L702">
        <v>358</v>
      </c>
      <c r="M702">
        <v>-46940</v>
      </c>
      <c r="N702">
        <v>4.0193110000000001</v>
      </c>
      <c r="O702">
        <v>175</v>
      </c>
      <c r="P702">
        <v>1.964747</v>
      </c>
      <c r="Q702" t="s">
        <v>43</v>
      </c>
      <c r="R702" t="s">
        <v>43</v>
      </c>
      <c r="S702" t="s">
        <v>43</v>
      </c>
    </row>
    <row r="703" spans="1:19">
      <c r="A703">
        <v>906</v>
      </c>
      <c r="B703">
        <v>8903</v>
      </c>
      <c r="C703">
        <v>351660.07</v>
      </c>
      <c r="D703">
        <v>8269</v>
      </c>
      <c r="E703">
        <v>420801.47</v>
      </c>
      <c r="F703">
        <v>50.889040000000001</v>
      </c>
      <c r="G703">
        <v>23.59</v>
      </c>
      <c r="H703">
        <v>27.299040000000002</v>
      </c>
      <c r="I703">
        <v>2.1572290000000001</v>
      </c>
      <c r="J703">
        <v>1</v>
      </c>
      <c r="K703">
        <v>1.1232000000000001E-2</v>
      </c>
      <c r="L703">
        <v>633</v>
      </c>
      <c r="M703">
        <v>-69141.399999999994</v>
      </c>
      <c r="N703">
        <v>7.1099629999999996</v>
      </c>
      <c r="O703">
        <v>158</v>
      </c>
      <c r="P703">
        <v>1.774683</v>
      </c>
      <c r="Q703" t="s">
        <v>43</v>
      </c>
      <c r="R703" t="s">
        <v>43</v>
      </c>
      <c r="S703" t="s">
        <v>43</v>
      </c>
    </row>
    <row r="704" spans="1:19">
      <c r="A704">
        <v>918</v>
      </c>
      <c r="B704">
        <v>8898</v>
      </c>
      <c r="C704">
        <v>331721.18</v>
      </c>
      <c r="D704">
        <v>8331</v>
      </c>
      <c r="E704">
        <v>382516.18</v>
      </c>
      <c r="F704">
        <v>45.914797999999998</v>
      </c>
      <c r="G704">
        <v>32.700000000000003</v>
      </c>
      <c r="H704">
        <v>13.214798</v>
      </c>
      <c r="I704">
        <v>1.4041220000000001</v>
      </c>
      <c r="J704">
        <v>0</v>
      </c>
      <c r="K704">
        <v>0</v>
      </c>
      <c r="L704">
        <v>567</v>
      </c>
      <c r="M704">
        <v>-50795</v>
      </c>
      <c r="N704">
        <v>6.3722180000000002</v>
      </c>
      <c r="O704">
        <v>124</v>
      </c>
      <c r="P704">
        <v>1.393572</v>
      </c>
      <c r="Q704" t="s">
        <v>43</v>
      </c>
      <c r="R704" t="s">
        <v>43</v>
      </c>
      <c r="S704" t="s">
        <v>43</v>
      </c>
    </row>
    <row r="705" spans="1:19">
      <c r="A705">
        <v>1670</v>
      </c>
      <c r="B705">
        <v>8893</v>
      </c>
      <c r="C705">
        <v>387397.05</v>
      </c>
      <c r="D705">
        <v>8294</v>
      </c>
      <c r="E705">
        <v>446984.05</v>
      </c>
      <c r="F705">
        <v>53.892457999999998</v>
      </c>
      <c r="G705">
        <v>23.54</v>
      </c>
      <c r="H705">
        <v>30.352457999999999</v>
      </c>
      <c r="I705">
        <v>2.289399</v>
      </c>
      <c r="J705">
        <v>0</v>
      </c>
      <c r="K705">
        <v>0</v>
      </c>
      <c r="L705">
        <v>599</v>
      </c>
      <c r="M705">
        <v>-59587</v>
      </c>
      <c r="N705">
        <v>6.7356350000000003</v>
      </c>
      <c r="O705">
        <v>181</v>
      </c>
      <c r="P705">
        <v>2.0353089999999998</v>
      </c>
      <c r="Q705" t="s">
        <v>43</v>
      </c>
      <c r="R705" t="s">
        <v>43</v>
      </c>
      <c r="S705" t="s">
        <v>43</v>
      </c>
    </row>
    <row r="706" spans="1:19">
      <c r="A706">
        <v>1367</v>
      </c>
      <c r="B706">
        <v>8875</v>
      </c>
      <c r="C706">
        <v>243612.18</v>
      </c>
      <c r="D706">
        <v>8667</v>
      </c>
      <c r="E706">
        <v>279861.18</v>
      </c>
      <c r="F706">
        <v>32.290433</v>
      </c>
      <c r="G706">
        <v>9.6</v>
      </c>
      <c r="H706">
        <v>22.690432999999999</v>
      </c>
      <c r="I706">
        <v>3.3635869999999999</v>
      </c>
      <c r="J706">
        <v>0</v>
      </c>
      <c r="K706">
        <v>0</v>
      </c>
      <c r="L706">
        <v>208</v>
      </c>
      <c r="M706">
        <v>-36249</v>
      </c>
      <c r="N706">
        <v>2.3436620000000001</v>
      </c>
      <c r="O706">
        <v>125</v>
      </c>
      <c r="P706">
        <v>1.4084509999999999</v>
      </c>
      <c r="Q706" t="s">
        <v>43</v>
      </c>
      <c r="R706" t="s">
        <v>43</v>
      </c>
      <c r="S706" t="s">
        <v>43</v>
      </c>
    </row>
    <row r="707" spans="1:19">
      <c r="A707">
        <v>1533</v>
      </c>
      <c r="B707">
        <v>8873</v>
      </c>
      <c r="C707">
        <v>595501.62</v>
      </c>
      <c r="D707">
        <v>8519</v>
      </c>
      <c r="E707">
        <v>641268.62</v>
      </c>
      <c r="F707">
        <v>75.275104999999996</v>
      </c>
      <c r="G707">
        <v>59.55</v>
      </c>
      <c r="H707">
        <v>15.725104999999999</v>
      </c>
      <c r="I707">
        <v>1.2640659999999999</v>
      </c>
      <c r="J707">
        <v>0</v>
      </c>
      <c r="K707">
        <v>0</v>
      </c>
      <c r="L707">
        <v>354</v>
      </c>
      <c r="M707">
        <v>-45767</v>
      </c>
      <c r="N707">
        <v>3.9896310000000001</v>
      </c>
      <c r="O707">
        <v>183</v>
      </c>
      <c r="P707">
        <v>2.0624370000000001</v>
      </c>
      <c r="Q707" t="s">
        <v>43</v>
      </c>
      <c r="R707" t="s">
        <v>43</v>
      </c>
      <c r="S707" t="s">
        <v>43</v>
      </c>
    </row>
    <row r="708" spans="1:19">
      <c r="A708">
        <v>908</v>
      </c>
      <c r="B708">
        <v>8871</v>
      </c>
      <c r="C708">
        <v>373948.8</v>
      </c>
      <c r="D708">
        <v>8671</v>
      </c>
      <c r="E708">
        <v>408064.8</v>
      </c>
      <c r="F708">
        <v>47.060870000000001</v>
      </c>
      <c r="G708">
        <v>41.21</v>
      </c>
      <c r="H708">
        <v>5.8508699999999996</v>
      </c>
      <c r="I708">
        <v>1.141977</v>
      </c>
      <c r="J708">
        <v>0</v>
      </c>
      <c r="K708">
        <v>0</v>
      </c>
      <c r="L708">
        <v>200</v>
      </c>
      <c r="M708">
        <v>-34116</v>
      </c>
      <c r="N708">
        <v>2.254537</v>
      </c>
      <c r="O708">
        <v>129</v>
      </c>
      <c r="P708">
        <v>1.4541770000000001</v>
      </c>
      <c r="Q708" t="s">
        <v>43</v>
      </c>
      <c r="R708" t="s">
        <v>43</v>
      </c>
      <c r="S708" t="s">
        <v>43</v>
      </c>
    </row>
    <row r="709" spans="1:19">
      <c r="A709">
        <v>1579</v>
      </c>
      <c r="B709">
        <v>8870</v>
      </c>
      <c r="C709">
        <v>310015.82</v>
      </c>
      <c r="D709">
        <v>8715</v>
      </c>
      <c r="E709">
        <v>327038.64</v>
      </c>
      <c r="F709">
        <v>37.525948</v>
      </c>
      <c r="G709">
        <v>12.08</v>
      </c>
      <c r="H709">
        <v>25.445948000000001</v>
      </c>
      <c r="I709">
        <v>3.1064530000000001</v>
      </c>
      <c r="J709">
        <v>0</v>
      </c>
      <c r="K709">
        <v>0</v>
      </c>
      <c r="L709">
        <v>155</v>
      </c>
      <c r="M709">
        <v>-17022.82</v>
      </c>
      <c r="N709">
        <v>1.747463</v>
      </c>
      <c r="O709">
        <v>128</v>
      </c>
      <c r="P709">
        <v>1.4430670000000001</v>
      </c>
      <c r="Q709" t="s">
        <v>43</v>
      </c>
      <c r="R709" t="s">
        <v>43</v>
      </c>
      <c r="S709" t="s">
        <v>43</v>
      </c>
    </row>
    <row r="710" spans="1:19">
      <c r="A710">
        <v>432</v>
      </c>
      <c r="B710">
        <v>8862</v>
      </c>
      <c r="C710">
        <v>469384.61</v>
      </c>
      <c r="D710">
        <v>8322</v>
      </c>
      <c r="E710">
        <v>517558.61</v>
      </c>
      <c r="F710">
        <v>62.191614000000001</v>
      </c>
      <c r="G710">
        <v>59.03</v>
      </c>
      <c r="H710">
        <v>3.1616140000000001</v>
      </c>
      <c r="I710">
        <v>1.0535589999999999</v>
      </c>
      <c r="J710">
        <v>0</v>
      </c>
      <c r="K710">
        <v>0</v>
      </c>
      <c r="L710">
        <v>540</v>
      </c>
      <c r="M710">
        <v>-48174</v>
      </c>
      <c r="N710">
        <v>6.0934330000000001</v>
      </c>
      <c r="O710">
        <v>171</v>
      </c>
      <c r="P710">
        <v>1.9295869999999999</v>
      </c>
      <c r="Q710" t="s">
        <v>43</v>
      </c>
      <c r="R710" t="s">
        <v>43</v>
      </c>
      <c r="S710" t="s">
        <v>43</v>
      </c>
    </row>
    <row r="711" spans="1:19">
      <c r="A711">
        <v>133</v>
      </c>
      <c r="B711">
        <v>8861</v>
      </c>
      <c r="C711">
        <v>450394.24</v>
      </c>
      <c r="D711">
        <v>8265</v>
      </c>
      <c r="E711">
        <v>514837.24</v>
      </c>
      <c r="F711">
        <v>62.291257000000002</v>
      </c>
      <c r="G711">
        <v>34.74</v>
      </c>
      <c r="H711">
        <v>27.551257</v>
      </c>
      <c r="I711">
        <v>1.7930699999999999</v>
      </c>
      <c r="J711">
        <v>0</v>
      </c>
      <c r="K711">
        <v>0</v>
      </c>
      <c r="L711">
        <v>596</v>
      </c>
      <c r="M711">
        <v>-64443</v>
      </c>
      <c r="N711">
        <v>6.7261030000000002</v>
      </c>
      <c r="O711">
        <v>145</v>
      </c>
      <c r="P711">
        <v>1.6363840000000001</v>
      </c>
      <c r="Q711" t="s">
        <v>43</v>
      </c>
      <c r="R711" t="s">
        <v>43</v>
      </c>
      <c r="S711" t="s">
        <v>43</v>
      </c>
    </row>
    <row r="712" spans="1:19">
      <c r="A712">
        <v>385</v>
      </c>
      <c r="B712">
        <v>8824</v>
      </c>
      <c r="C712">
        <v>273794.34000000003</v>
      </c>
      <c r="D712">
        <v>8186</v>
      </c>
      <c r="E712">
        <v>337562.34</v>
      </c>
      <c r="F712">
        <v>41.236542999999998</v>
      </c>
      <c r="G712">
        <v>16.239999999999998</v>
      </c>
      <c r="H712">
        <v>24.996542999999999</v>
      </c>
      <c r="I712">
        <v>2.539196</v>
      </c>
      <c r="J712">
        <v>0</v>
      </c>
      <c r="K712">
        <v>0</v>
      </c>
      <c r="L712">
        <v>638</v>
      </c>
      <c r="M712">
        <v>-63768</v>
      </c>
      <c r="N712">
        <v>7.2302809999999997</v>
      </c>
      <c r="O712">
        <v>108</v>
      </c>
      <c r="P712">
        <v>1.223935</v>
      </c>
      <c r="Q712" t="s">
        <v>43</v>
      </c>
      <c r="R712" t="s">
        <v>43</v>
      </c>
      <c r="S712" t="s">
        <v>43</v>
      </c>
    </row>
    <row r="713" spans="1:19">
      <c r="A713">
        <v>992</v>
      </c>
      <c r="B713">
        <v>8818</v>
      </c>
      <c r="C713">
        <v>544738.67000000004</v>
      </c>
      <c r="D713">
        <v>8471</v>
      </c>
      <c r="E713">
        <v>590045.67000000004</v>
      </c>
      <c r="F713">
        <v>69.654782999999995</v>
      </c>
      <c r="G713">
        <v>56</v>
      </c>
      <c r="H713">
        <v>13.654783</v>
      </c>
      <c r="I713">
        <v>1.243835</v>
      </c>
      <c r="J713">
        <v>0</v>
      </c>
      <c r="K713">
        <v>0</v>
      </c>
      <c r="L713">
        <v>347</v>
      </c>
      <c r="M713">
        <v>-45307</v>
      </c>
      <c r="N713">
        <v>3.935133</v>
      </c>
      <c r="O713">
        <v>151</v>
      </c>
      <c r="P713">
        <v>1.7124060000000001</v>
      </c>
      <c r="Q713" t="s">
        <v>43</v>
      </c>
      <c r="R713" t="s">
        <v>43</v>
      </c>
      <c r="S713" t="s">
        <v>43</v>
      </c>
    </row>
    <row r="714" spans="1:19">
      <c r="A714">
        <v>124</v>
      </c>
      <c r="B714">
        <v>8811</v>
      </c>
      <c r="C714">
        <v>213495.87</v>
      </c>
      <c r="D714">
        <v>8511</v>
      </c>
      <c r="E714">
        <v>250657.87</v>
      </c>
      <c r="F714">
        <v>29.451048</v>
      </c>
      <c r="G714">
        <v>3.59</v>
      </c>
      <c r="H714">
        <v>25.861048</v>
      </c>
      <c r="I714">
        <v>8.2036350000000002</v>
      </c>
      <c r="J714">
        <v>0</v>
      </c>
      <c r="K714">
        <v>0</v>
      </c>
      <c r="L714">
        <v>300</v>
      </c>
      <c r="M714">
        <v>-37162</v>
      </c>
      <c r="N714">
        <v>3.4048349999999998</v>
      </c>
      <c r="O714">
        <v>101</v>
      </c>
      <c r="P714">
        <v>1.1462939999999999</v>
      </c>
      <c r="Q714" t="s">
        <v>43</v>
      </c>
      <c r="R714" t="s">
        <v>43</v>
      </c>
      <c r="S714" t="s">
        <v>44</v>
      </c>
    </row>
    <row r="715" spans="1:19">
      <c r="A715">
        <v>1243</v>
      </c>
      <c r="B715">
        <v>8809</v>
      </c>
      <c r="C715">
        <v>642844.84</v>
      </c>
      <c r="D715">
        <v>8471</v>
      </c>
      <c r="E715">
        <v>681512.84</v>
      </c>
      <c r="F715">
        <v>80.452466000000001</v>
      </c>
      <c r="G715">
        <v>79.59</v>
      </c>
      <c r="H715">
        <v>0.86246599999999995</v>
      </c>
      <c r="I715">
        <v>1.0108360000000001</v>
      </c>
      <c r="J715">
        <v>0</v>
      </c>
      <c r="K715">
        <v>0</v>
      </c>
      <c r="L715">
        <v>338</v>
      </c>
      <c r="M715">
        <v>-38668</v>
      </c>
      <c r="N715">
        <v>3.8369849999999999</v>
      </c>
      <c r="O715">
        <v>173</v>
      </c>
      <c r="P715">
        <v>1.9639009999999999</v>
      </c>
      <c r="Q715" t="s">
        <v>43</v>
      </c>
      <c r="R715" t="s">
        <v>43</v>
      </c>
      <c r="S715" t="s">
        <v>43</v>
      </c>
    </row>
    <row r="716" spans="1:19">
      <c r="A716">
        <v>1837</v>
      </c>
      <c r="B716">
        <v>8808</v>
      </c>
      <c r="C716">
        <v>362855.97</v>
      </c>
      <c r="D716">
        <v>8215</v>
      </c>
      <c r="E716">
        <v>416586.97</v>
      </c>
      <c r="F716">
        <v>50.710526000000002</v>
      </c>
      <c r="G716">
        <v>46.34</v>
      </c>
      <c r="H716">
        <v>4.3705259999999999</v>
      </c>
      <c r="I716">
        <v>1.094314</v>
      </c>
      <c r="J716">
        <v>0</v>
      </c>
      <c r="K716">
        <v>0</v>
      </c>
      <c r="L716">
        <v>593</v>
      </c>
      <c r="M716">
        <v>-53731</v>
      </c>
      <c r="N716">
        <v>6.7325160000000004</v>
      </c>
      <c r="O716">
        <v>317</v>
      </c>
      <c r="P716">
        <v>3.5990009999999999</v>
      </c>
      <c r="Q716" t="s">
        <v>43</v>
      </c>
      <c r="R716" t="s">
        <v>43</v>
      </c>
      <c r="S716" t="s">
        <v>43</v>
      </c>
    </row>
    <row r="717" spans="1:19">
      <c r="A717">
        <v>457</v>
      </c>
      <c r="B717">
        <v>8801</v>
      </c>
      <c r="C717">
        <v>647690.19999999995</v>
      </c>
      <c r="D717">
        <v>8220</v>
      </c>
      <c r="E717">
        <v>706577.59</v>
      </c>
      <c r="F717">
        <v>85.958343999999997</v>
      </c>
      <c r="G717">
        <v>84.41</v>
      </c>
      <c r="H717">
        <v>1.5483439999999999</v>
      </c>
      <c r="I717">
        <v>1.018343</v>
      </c>
      <c r="J717">
        <v>0</v>
      </c>
      <c r="K717">
        <v>0</v>
      </c>
      <c r="L717">
        <v>581</v>
      </c>
      <c r="M717">
        <v>-58887.39</v>
      </c>
      <c r="N717">
        <v>6.6015230000000003</v>
      </c>
      <c r="O717">
        <v>111</v>
      </c>
      <c r="P717">
        <v>1.26122</v>
      </c>
      <c r="Q717" t="s">
        <v>43</v>
      </c>
      <c r="R717" t="s">
        <v>44</v>
      </c>
      <c r="S717" t="s">
        <v>43</v>
      </c>
    </row>
    <row r="718" spans="1:19">
      <c r="A718">
        <v>138</v>
      </c>
      <c r="B718">
        <v>8788</v>
      </c>
      <c r="C718">
        <v>307583.5</v>
      </c>
      <c r="D718">
        <v>8221</v>
      </c>
      <c r="E718">
        <v>363387.5</v>
      </c>
      <c r="F718">
        <v>44.202348000000001</v>
      </c>
      <c r="G718">
        <v>16.440000000000001</v>
      </c>
      <c r="H718">
        <v>27.762347999999999</v>
      </c>
      <c r="I718">
        <v>2.688707</v>
      </c>
      <c r="J718">
        <v>0</v>
      </c>
      <c r="K718">
        <v>0</v>
      </c>
      <c r="L718">
        <v>567</v>
      </c>
      <c r="M718">
        <v>-55804</v>
      </c>
      <c r="N718">
        <v>6.4519799999999998</v>
      </c>
      <c r="O718">
        <v>99</v>
      </c>
      <c r="P718">
        <v>1.126536</v>
      </c>
      <c r="Q718" t="s">
        <v>43</v>
      </c>
      <c r="R718" t="s">
        <v>43</v>
      </c>
      <c r="S718" t="s">
        <v>43</v>
      </c>
    </row>
    <row r="719" spans="1:19">
      <c r="A719">
        <v>449</v>
      </c>
      <c r="B719">
        <v>8786</v>
      </c>
      <c r="C719">
        <v>338883.46</v>
      </c>
      <c r="D719">
        <v>8190</v>
      </c>
      <c r="E719">
        <v>399499.46</v>
      </c>
      <c r="F719">
        <v>48.778933000000002</v>
      </c>
      <c r="G719">
        <v>33.56</v>
      </c>
      <c r="H719">
        <v>15.218933</v>
      </c>
      <c r="I719">
        <v>1.453484</v>
      </c>
      <c r="J719">
        <v>0</v>
      </c>
      <c r="K719">
        <v>0</v>
      </c>
      <c r="L719">
        <v>596</v>
      </c>
      <c r="M719">
        <v>-60616</v>
      </c>
      <c r="N719">
        <v>6.7835190000000001</v>
      </c>
      <c r="O719">
        <v>118</v>
      </c>
      <c r="P719">
        <v>1.343046</v>
      </c>
      <c r="Q719" t="s">
        <v>43</v>
      </c>
      <c r="R719" t="s">
        <v>43</v>
      </c>
      <c r="S719" t="s">
        <v>43</v>
      </c>
    </row>
    <row r="720" spans="1:19">
      <c r="A720">
        <v>21</v>
      </c>
      <c r="B720">
        <v>8783</v>
      </c>
      <c r="C720">
        <v>289834.49</v>
      </c>
      <c r="D720">
        <v>8234</v>
      </c>
      <c r="E720">
        <v>342163.49</v>
      </c>
      <c r="F720">
        <v>41.554954000000002</v>
      </c>
      <c r="G720">
        <v>16.065000000000001</v>
      </c>
      <c r="H720">
        <v>25.489954000000001</v>
      </c>
      <c r="I720">
        <v>2.5866760000000002</v>
      </c>
      <c r="J720">
        <v>0</v>
      </c>
      <c r="K720">
        <v>0</v>
      </c>
      <c r="L720">
        <v>549</v>
      </c>
      <c r="M720">
        <v>-52329</v>
      </c>
      <c r="N720">
        <v>6.250712</v>
      </c>
      <c r="O720">
        <v>123</v>
      </c>
      <c r="P720">
        <v>1.400433</v>
      </c>
      <c r="Q720" t="s">
        <v>43</v>
      </c>
      <c r="R720" t="s">
        <v>43</v>
      </c>
      <c r="S720" t="s">
        <v>43</v>
      </c>
    </row>
    <row r="721" spans="1:19">
      <c r="A721">
        <v>65</v>
      </c>
      <c r="B721">
        <v>8778</v>
      </c>
      <c r="C721">
        <v>330165.3</v>
      </c>
      <c r="D721">
        <v>8455</v>
      </c>
      <c r="E721">
        <v>368217.3</v>
      </c>
      <c r="F721">
        <v>43.550241999999997</v>
      </c>
      <c r="G721">
        <v>12.98</v>
      </c>
      <c r="H721">
        <v>30.570242</v>
      </c>
      <c r="I721">
        <v>3.3551799999999998</v>
      </c>
      <c r="J721">
        <v>0</v>
      </c>
      <c r="K721">
        <v>0</v>
      </c>
      <c r="L721">
        <v>323</v>
      </c>
      <c r="M721">
        <v>-38052</v>
      </c>
      <c r="N721">
        <v>3.6796540000000002</v>
      </c>
      <c r="O721">
        <v>92</v>
      </c>
      <c r="P721">
        <v>1.0480750000000001</v>
      </c>
      <c r="Q721" t="s">
        <v>43</v>
      </c>
      <c r="R721" t="s">
        <v>43</v>
      </c>
      <c r="S721" t="s">
        <v>43</v>
      </c>
    </row>
    <row r="722" spans="1:19">
      <c r="A722">
        <v>1972</v>
      </c>
      <c r="B722">
        <v>8777</v>
      </c>
      <c r="C722">
        <v>171270.66</v>
      </c>
      <c r="D722">
        <v>8579</v>
      </c>
      <c r="E722">
        <v>203587.66</v>
      </c>
      <c r="F722">
        <v>23.730931000000002</v>
      </c>
      <c r="G722">
        <v>8.86</v>
      </c>
      <c r="H722">
        <v>14.870931000000001</v>
      </c>
      <c r="I722">
        <v>2.6784349999999999</v>
      </c>
      <c r="J722">
        <v>0</v>
      </c>
      <c r="K722">
        <v>0</v>
      </c>
      <c r="L722">
        <v>198</v>
      </c>
      <c r="M722">
        <v>-32317</v>
      </c>
      <c r="N722">
        <v>2.2558959999999999</v>
      </c>
      <c r="O722">
        <v>127</v>
      </c>
      <c r="P722">
        <v>1.4469639999999999</v>
      </c>
      <c r="Q722" t="s">
        <v>43</v>
      </c>
      <c r="R722" t="s">
        <v>43</v>
      </c>
      <c r="S722" t="s">
        <v>43</v>
      </c>
    </row>
    <row r="723" spans="1:19">
      <c r="A723">
        <v>1114</v>
      </c>
      <c r="B723">
        <v>8772</v>
      </c>
      <c r="C723">
        <v>269881.61</v>
      </c>
      <c r="D723">
        <v>8245</v>
      </c>
      <c r="E723">
        <v>320796.61</v>
      </c>
      <c r="F723">
        <v>38.908017999999998</v>
      </c>
      <c r="G723">
        <v>15.57</v>
      </c>
      <c r="H723">
        <v>23.338018000000002</v>
      </c>
      <c r="I723">
        <v>2.4989089999999998</v>
      </c>
      <c r="J723">
        <v>0</v>
      </c>
      <c r="K723">
        <v>0</v>
      </c>
      <c r="L723">
        <v>527</v>
      </c>
      <c r="M723">
        <v>-50915</v>
      </c>
      <c r="N723">
        <v>6.007752</v>
      </c>
      <c r="O723">
        <v>96</v>
      </c>
      <c r="P723">
        <v>1.0943909999999999</v>
      </c>
      <c r="Q723" t="s">
        <v>43</v>
      </c>
      <c r="R723" t="s">
        <v>43</v>
      </c>
      <c r="S723" t="s">
        <v>43</v>
      </c>
    </row>
    <row r="724" spans="1:19">
      <c r="A724">
        <v>1248</v>
      </c>
      <c r="B724">
        <v>8771</v>
      </c>
      <c r="C724">
        <v>348894.25</v>
      </c>
      <c r="D724">
        <v>8590</v>
      </c>
      <c r="E724">
        <v>373940.5</v>
      </c>
      <c r="F724">
        <v>43.532071999999999</v>
      </c>
      <c r="G724">
        <v>21.715</v>
      </c>
      <c r="H724">
        <v>21.817072</v>
      </c>
      <c r="I724">
        <v>2.0047009999999998</v>
      </c>
      <c r="J724">
        <v>0</v>
      </c>
      <c r="K724">
        <v>0</v>
      </c>
      <c r="L724">
        <v>181</v>
      </c>
      <c r="M724">
        <v>-25046.25</v>
      </c>
      <c r="N724">
        <v>2.0636190000000001</v>
      </c>
      <c r="O724">
        <v>95</v>
      </c>
      <c r="P724">
        <v>1.083115</v>
      </c>
      <c r="Q724" t="s">
        <v>43</v>
      </c>
      <c r="R724" t="s">
        <v>43</v>
      </c>
      <c r="S724" t="s">
        <v>43</v>
      </c>
    </row>
    <row r="725" spans="1:19">
      <c r="A725">
        <v>265</v>
      </c>
      <c r="B725">
        <v>8767</v>
      </c>
      <c r="C725">
        <v>292078.63</v>
      </c>
      <c r="D725">
        <v>8164</v>
      </c>
      <c r="E725">
        <v>358080.63</v>
      </c>
      <c r="F725">
        <v>43.860930000000003</v>
      </c>
      <c r="G725">
        <v>25.925000000000001</v>
      </c>
      <c r="H725">
        <v>17.935929999999999</v>
      </c>
      <c r="I725">
        <v>1.6918390000000001</v>
      </c>
      <c r="J725">
        <v>0</v>
      </c>
      <c r="K725">
        <v>0</v>
      </c>
      <c r="L725">
        <v>603</v>
      </c>
      <c r="M725">
        <v>-66002</v>
      </c>
      <c r="N725">
        <v>6.8780650000000003</v>
      </c>
      <c r="O725">
        <v>82</v>
      </c>
      <c r="P725">
        <v>0.93532599999999999</v>
      </c>
      <c r="Q725" t="s">
        <v>43</v>
      </c>
      <c r="R725" t="s">
        <v>43</v>
      </c>
      <c r="S725" t="s">
        <v>43</v>
      </c>
    </row>
    <row r="726" spans="1:19">
      <c r="A726">
        <v>1242</v>
      </c>
      <c r="B726">
        <v>8764</v>
      </c>
      <c r="C726">
        <v>331375.96999999997</v>
      </c>
      <c r="D726">
        <v>8428</v>
      </c>
      <c r="E726">
        <v>373484.97</v>
      </c>
      <c r="F726">
        <v>44.314779999999999</v>
      </c>
      <c r="G726">
        <v>23.344999999999999</v>
      </c>
      <c r="H726">
        <v>20.96978</v>
      </c>
      <c r="I726">
        <v>1.8982559999999999</v>
      </c>
      <c r="J726">
        <v>0</v>
      </c>
      <c r="K726">
        <v>0</v>
      </c>
      <c r="L726">
        <v>336</v>
      </c>
      <c r="M726">
        <v>-42109</v>
      </c>
      <c r="N726">
        <v>3.833866</v>
      </c>
      <c r="O726">
        <v>81</v>
      </c>
      <c r="P726">
        <v>0.92423599999999995</v>
      </c>
      <c r="Q726" t="s">
        <v>43</v>
      </c>
      <c r="R726" t="s">
        <v>43</v>
      </c>
      <c r="S726" t="s">
        <v>43</v>
      </c>
    </row>
    <row r="727" spans="1:19">
      <c r="A727">
        <v>1874</v>
      </c>
      <c r="B727">
        <v>8742</v>
      </c>
      <c r="C727">
        <v>362316.64</v>
      </c>
      <c r="D727">
        <v>8537</v>
      </c>
      <c r="E727">
        <v>394397.64</v>
      </c>
      <c r="F727">
        <v>46.198622</v>
      </c>
      <c r="G727">
        <v>27.86</v>
      </c>
      <c r="H727">
        <v>18.338622000000001</v>
      </c>
      <c r="I727">
        <v>1.658242</v>
      </c>
      <c r="J727">
        <v>0</v>
      </c>
      <c r="K727">
        <v>0</v>
      </c>
      <c r="L727">
        <v>205</v>
      </c>
      <c r="M727">
        <v>-32081</v>
      </c>
      <c r="N727">
        <v>2.3450009999999999</v>
      </c>
      <c r="O727">
        <v>107</v>
      </c>
      <c r="P727">
        <v>1.223976</v>
      </c>
      <c r="Q727" t="s">
        <v>43</v>
      </c>
      <c r="R727" t="s">
        <v>43</v>
      </c>
      <c r="S727" t="s">
        <v>43</v>
      </c>
    </row>
    <row r="728" spans="1:19">
      <c r="A728">
        <v>629</v>
      </c>
      <c r="B728">
        <v>8742</v>
      </c>
      <c r="C728">
        <v>733073.77</v>
      </c>
      <c r="D728">
        <v>8492</v>
      </c>
      <c r="E728">
        <v>776721.06</v>
      </c>
      <c r="F728">
        <v>91.465033000000005</v>
      </c>
      <c r="G728">
        <v>27.934999999999999</v>
      </c>
      <c r="H728">
        <v>63.530033000000003</v>
      </c>
      <c r="I728">
        <v>3.2742089999999999</v>
      </c>
      <c r="J728">
        <v>0</v>
      </c>
      <c r="K728">
        <v>0</v>
      </c>
      <c r="L728">
        <v>250</v>
      </c>
      <c r="M728">
        <v>-43647.29</v>
      </c>
      <c r="N728">
        <v>2.8597570000000001</v>
      </c>
      <c r="O728">
        <v>126</v>
      </c>
      <c r="P728">
        <v>1.4413180000000001</v>
      </c>
      <c r="Q728" t="s">
        <v>43</v>
      </c>
      <c r="R728" t="s">
        <v>43</v>
      </c>
      <c r="S728" t="s">
        <v>43</v>
      </c>
    </row>
    <row r="729" spans="1:19">
      <c r="A729">
        <v>242</v>
      </c>
      <c r="B729">
        <v>8739</v>
      </c>
      <c r="C729">
        <v>417644.82</v>
      </c>
      <c r="D729">
        <v>8155</v>
      </c>
      <c r="E729">
        <v>472888.75</v>
      </c>
      <c r="F729">
        <v>57.987583999999998</v>
      </c>
      <c r="G729">
        <v>59.9</v>
      </c>
      <c r="H729">
        <v>-1.9124159999999999</v>
      </c>
      <c r="I729">
        <v>0.96807299999999996</v>
      </c>
      <c r="J729">
        <v>0</v>
      </c>
      <c r="K729">
        <v>0</v>
      </c>
      <c r="L729">
        <v>584</v>
      </c>
      <c r="M729">
        <v>-55243.93</v>
      </c>
      <c r="N729">
        <v>6.6826869999999996</v>
      </c>
      <c r="O729">
        <v>127</v>
      </c>
      <c r="P729">
        <v>1.4532560000000001</v>
      </c>
      <c r="Q729" t="s">
        <v>43</v>
      </c>
      <c r="R729" t="s">
        <v>43</v>
      </c>
      <c r="S729" t="s">
        <v>43</v>
      </c>
    </row>
    <row r="730" spans="1:19">
      <c r="A730">
        <v>234</v>
      </c>
      <c r="B730">
        <v>8736</v>
      </c>
      <c r="C730">
        <v>452821.37</v>
      </c>
      <c r="D730">
        <v>8400</v>
      </c>
      <c r="E730">
        <v>492411.37</v>
      </c>
      <c r="F730">
        <v>58.620401000000001</v>
      </c>
      <c r="G730">
        <v>51.38</v>
      </c>
      <c r="H730">
        <v>7.2404010000000003</v>
      </c>
      <c r="I730">
        <v>1.140919</v>
      </c>
      <c r="J730">
        <v>0</v>
      </c>
      <c r="K730">
        <v>0</v>
      </c>
      <c r="L730">
        <v>336</v>
      </c>
      <c r="M730">
        <v>-39590</v>
      </c>
      <c r="N730">
        <v>3.8461539999999999</v>
      </c>
      <c r="O730">
        <v>159</v>
      </c>
      <c r="P730">
        <v>1.820055</v>
      </c>
      <c r="Q730" t="s">
        <v>43</v>
      </c>
      <c r="R730" t="s">
        <v>43</v>
      </c>
      <c r="S730" t="s">
        <v>43</v>
      </c>
    </row>
    <row r="731" spans="1:19">
      <c r="A731">
        <v>1229</v>
      </c>
      <c r="B731">
        <v>8728</v>
      </c>
      <c r="C731">
        <v>517227.53</v>
      </c>
      <c r="D731">
        <v>8101</v>
      </c>
      <c r="E731">
        <v>582901.18000000005</v>
      </c>
      <c r="F731">
        <v>71.954224999999994</v>
      </c>
      <c r="G731">
        <v>34.65</v>
      </c>
      <c r="H731">
        <v>37.304225000000002</v>
      </c>
      <c r="I731">
        <v>2.0766010000000001</v>
      </c>
      <c r="J731">
        <v>0</v>
      </c>
      <c r="K731">
        <v>0</v>
      </c>
      <c r="L731">
        <v>627</v>
      </c>
      <c r="M731">
        <v>-65673.649999999994</v>
      </c>
      <c r="N731">
        <v>7.1837759999999999</v>
      </c>
      <c r="O731">
        <v>190</v>
      </c>
      <c r="P731">
        <v>2.1769020000000001</v>
      </c>
      <c r="Q731" t="s">
        <v>43</v>
      </c>
      <c r="R731" t="s">
        <v>43</v>
      </c>
      <c r="S731" t="s">
        <v>43</v>
      </c>
    </row>
    <row r="732" spans="1:19">
      <c r="A732">
        <v>434</v>
      </c>
      <c r="B732">
        <v>8708</v>
      </c>
      <c r="C732">
        <v>421063.88</v>
      </c>
      <c r="D732">
        <v>8109</v>
      </c>
      <c r="E732">
        <v>485989.88</v>
      </c>
      <c r="F732">
        <v>59.932158999999999</v>
      </c>
      <c r="G732">
        <v>26.96</v>
      </c>
      <c r="H732">
        <v>32.972158999999998</v>
      </c>
      <c r="I732">
        <v>2.2230029999999998</v>
      </c>
      <c r="J732">
        <v>1</v>
      </c>
      <c r="K732">
        <v>1.1483999999999999E-2</v>
      </c>
      <c r="L732">
        <v>598</v>
      </c>
      <c r="M732">
        <v>-64926</v>
      </c>
      <c r="N732">
        <v>6.8672490000000002</v>
      </c>
      <c r="O732">
        <v>74</v>
      </c>
      <c r="P732">
        <v>0.84979300000000002</v>
      </c>
      <c r="Q732" t="s">
        <v>43</v>
      </c>
      <c r="R732" t="s">
        <v>43</v>
      </c>
      <c r="S732" t="s">
        <v>43</v>
      </c>
    </row>
    <row r="733" spans="1:19">
      <c r="A733">
        <v>983</v>
      </c>
      <c r="B733">
        <v>8701</v>
      </c>
      <c r="C733">
        <v>363635.26</v>
      </c>
      <c r="D733">
        <v>8368</v>
      </c>
      <c r="E733">
        <v>405544.26</v>
      </c>
      <c r="F733">
        <v>48.463701999999998</v>
      </c>
      <c r="G733">
        <v>17.190000000000001</v>
      </c>
      <c r="H733">
        <v>31.273702</v>
      </c>
      <c r="I733">
        <v>2.819296</v>
      </c>
      <c r="J733">
        <v>0</v>
      </c>
      <c r="K733">
        <v>0</v>
      </c>
      <c r="L733">
        <v>333</v>
      </c>
      <c r="M733">
        <v>-41909</v>
      </c>
      <c r="N733">
        <v>3.8271459999999999</v>
      </c>
      <c r="O733">
        <v>140</v>
      </c>
      <c r="P733">
        <v>1.6090100000000001</v>
      </c>
      <c r="Q733" t="s">
        <v>43</v>
      </c>
      <c r="R733" t="s">
        <v>43</v>
      </c>
      <c r="S733" t="s">
        <v>43</v>
      </c>
    </row>
    <row r="734" spans="1:19">
      <c r="A734">
        <v>1993</v>
      </c>
      <c r="B734">
        <v>8698</v>
      </c>
      <c r="C734">
        <v>539047.35</v>
      </c>
      <c r="D734">
        <v>8081</v>
      </c>
      <c r="E734">
        <v>611368.80000000005</v>
      </c>
      <c r="F734">
        <v>75.655091999999996</v>
      </c>
      <c r="G734">
        <v>26.85</v>
      </c>
      <c r="H734">
        <v>48.805092000000002</v>
      </c>
      <c r="I734">
        <v>2.8176939999999999</v>
      </c>
      <c r="J734">
        <v>0</v>
      </c>
      <c r="K734">
        <v>0</v>
      </c>
      <c r="L734">
        <v>617</v>
      </c>
      <c r="M734">
        <v>-72321.45</v>
      </c>
      <c r="N734">
        <v>7.093585</v>
      </c>
      <c r="O734">
        <v>117</v>
      </c>
      <c r="P734">
        <v>1.345137</v>
      </c>
      <c r="Q734" t="s">
        <v>43</v>
      </c>
      <c r="R734" t="s">
        <v>43</v>
      </c>
      <c r="S734" t="s">
        <v>43</v>
      </c>
    </row>
    <row r="735" spans="1:19">
      <c r="A735">
        <v>1682</v>
      </c>
      <c r="B735">
        <v>8697</v>
      </c>
      <c r="C735">
        <v>334452.84000000003</v>
      </c>
      <c r="D735">
        <v>8213</v>
      </c>
      <c r="E735">
        <v>384345.84</v>
      </c>
      <c r="F735">
        <v>46.797252999999998</v>
      </c>
      <c r="G735">
        <v>20.94</v>
      </c>
      <c r="H735">
        <v>25.857253</v>
      </c>
      <c r="I735">
        <v>2.234826</v>
      </c>
      <c r="J735">
        <v>118</v>
      </c>
      <c r="K735">
        <v>1.3567899999999999</v>
      </c>
      <c r="L735">
        <v>366</v>
      </c>
      <c r="M735">
        <v>-49893</v>
      </c>
      <c r="N735">
        <v>4.208348</v>
      </c>
      <c r="O735">
        <v>81</v>
      </c>
      <c r="P735">
        <v>0.93135599999999996</v>
      </c>
      <c r="Q735" t="s">
        <v>43</v>
      </c>
      <c r="R735" t="s">
        <v>43</v>
      </c>
      <c r="S735" t="s">
        <v>43</v>
      </c>
    </row>
    <row r="736" spans="1:19">
      <c r="A736">
        <v>24</v>
      </c>
      <c r="B736">
        <v>8682</v>
      </c>
      <c r="C736">
        <v>358963.05</v>
      </c>
      <c r="D736">
        <v>8521</v>
      </c>
      <c r="E736">
        <v>378949.05</v>
      </c>
      <c r="F736">
        <v>44.472368000000003</v>
      </c>
      <c r="G736">
        <v>28.33</v>
      </c>
      <c r="H736">
        <v>16.142368000000001</v>
      </c>
      <c r="I736">
        <v>1.569798</v>
      </c>
      <c r="J736">
        <v>0</v>
      </c>
      <c r="K736">
        <v>0</v>
      </c>
      <c r="L736">
        <v>161</v>
      </c>
      <c r="M736">
        <v>-19986</v>
      </c>
      <c r="N736">
        <v>1.854411</v>
      </c>
      <c r="O736">
        <v>149</v>
      </c>
      <c r="P736">
        <v>1.716194</v>
      </c>
      <c r="Q736" t="s">
        <v>43</v>
      </c>
      <c r="R736" t="s">
        <v>43</v>
      </c>
      <c r="S736" t="s">
        <v>43</v>
      </c>
    </row>
    <row r="737" spans="1:19">
      <c r="A737">
        <v>708</v>
      </c>
      <c r="B737">
        <v>8681</v>
      </c>
      <c r="C737">
        <v>1094355.6399999999</v>
      </c>
      <c r="D737">
        <v>8217</v>
      </c>
      <c r="E737">
        <v>1181548.6399999999</v>
      </c>
      <c r="F737">
        <v>143.79319000000001</v>
      </c>
      <c r="G737">
        <v>60.45</v>
      </c>
      <c r="H737">
        <v>83.343190000000007</v>
      </c>
      <c r="I737">
        <v>2.3787129999999999</v>
      </c>
      <c r="J737">
        <v>0</v>
      </c>
      <c r="K737">
        <v>0</v>
      </c>
      <c r="L737">
        <v>464</v>
      </c>
      <c r="M737">
        <v>-87193</v>
      </c>
      <c r="N737">
        <v>5.3450059999999997</v>
      </c>
      <c r="O737">
        <v>86</v>
      </c>
      <c r="P737">
        <v>0.99066900000000002</v>
      </c>
      <c r="Q737" t="s">
        <v>43</v>
      </c>
      <c r="R737" t="s">
        <v>43</v>
      </c>
      <c r="S737" t="s">
        <v>43</v>
      </c>
    </row>
    <row r="738" spans="1:19">
      <c r="A738">
        <v>1335</v>
      </c>
      <c r="B738">
        <v>8672</v>
      </c>
      <c r="C738">
        <v>553895.59</v>
      </c>
      <c r="D738">
        <v>8239</v>
      </c>
      <c r="E738">
        <v>606303.59</v>
      </c>
      <c r="F738">
        <v>73.589464000000007</v>
      </c>
      <c r="G738">
        <v>37.39</v>
      </c>
      <c r="H738">
        <v>36.199463999999999</v>
      </c>
      <c r="I738">
        <v>1.968159</v>
      </c>
      <c r="J738">
        <v>0</v>
      </c>
      <c r="K738">
        <v>0</v>
      </c>
      <c r="L738">
        <v>433</v>
      </c>
      <c r="M738">
        <v>-52408</v>
      </c>
      <c r="N738">
        <v>4.9930810000000001</v>
      </c>
      <c r="O738">
        <v>117</v>
      </c>
      <c r="P738">
        <v>1.34917</v>
      </c>
      <c r="Q738" t="s">
        <v>43</v>
      </c>
      <c r="R738" t="s">
        <v>43</v>
      </c>
      <c r="S738" t="s">
        <v>43</v>
      </c>
    </row>
    <row r="739" spans="1:19">
      <c r="A739">
        <v>1805</v>
      </c>
      <c r="B739">
        <v>8668</v>
      </c>
      <c r="C739">
        <v>206472.59</v>
      </c>
      <c r="D739">
        <v>8362</v>
      </c>
      <c r="E739">
        <v>236061.59</v>
      </c>
      <c r="F739">
        <v>28.230278999999999</v>
      </c>
      <c r="G739">
        <v>10.68</v>
      </c>
      <c r="H739">
        <v>17.550279</v>
      </c>
      <c r="I739">
        <v>2.6432850000000001</v>
      </c>
      <c r="J739">
        <v>0</v>
      </c>
      <c r="K739">
        <v>0</v>
      </c>
      <c r="L739">
        <v>306</v>
      </c>
      <c r="M739">
        <v>-29589</v>
      </c>
      <c r="N739">
        <v>3.5302259999999999</v>
      </c>
      <c r="O739">
        <v>63</v>
      </c>
      <c r="P739">
        <v>0.72681099999999998</v>
      </c>
      <c r="Q739" t="s">
        <v>43</v>
      </c>
      <c r="R739" t="s">
        <v>43</v>
      </c>
      <c r="S739" t="s">
        <v>43</v>
      </c>
    </row>
    <row r="740" spans="1:19">
      <c r="A740">
        <v>1148</v>
      </c>
      <c r="B740">
        <v>8667</v>
      </c>
      <c r="C740">
        <v>337435.54</v>
      </c>
      <c r="D740">
        <v>8074</v>
      </c>
      <c r="E740">
        <v>391588.54</v>
      </c>
      <c r="F740">
        <v>48.499943000000002</v>
      </c>
      <c r="G740">
        <v>45.914999999999999</v>
      </c>
      <c r="H740">
        <v>2.584943</v>
      </c>
      <c r="I740">
        <v>1.056298</v>
      </c>
      <c r="J740">
        <v>0</v>
      </c>
      <c r="K740">
        <v>0</v>
      </c>
      <c r="L740">
        <v>593</v>
      </c>
      <c r="M740">
        <v>-54153</v>
      </c>
      <c r="N740">
        <v>6.8420449999999997</v>
      </c>
      <c r="O740">
        <v>111</v>
      </c>
      <c r="P740">
        <v>1.2807200000000001</v>
      </c>
      <c r="Q740" t="s">
        <v>43</v>
      </c>
      <c r="R740" t="s">
        <v>43</v>
      </c>
      <c r="S740" t="s">
        <v>43</v>
      </c>
    </row>
    <row r="741" spans="1:19">
      <c r="A741">
        <v>1735</v>
      </c>
      <c r="B741">
        <v>8650</v>
      </c>
      <c r="C741">
        <v>239109.77</v>
      </c>
      <c r="D741">
        <v>8130</v>
      </c>
      <c r="E741">
        <v>288043.77</v>
      </c>
      <c r="F741">
        <v>35.429738</v>
      </c>
      <c r="G741">
        <v>13.175000000000001</v>
      </c>
      <c r="H741">
        <v>22.254738</v>
      </c>
      <c r="I741">
        <v>2.6891639999999999</v>
      </c>
      <c r="J741">
        <v>0</v>
      </c>
      <c r="K741">
        <v>0</v>
      </c>
      <c r="L741">
        <v>520</v>
      </c>
      <c r="M741">
        <v>-48934</v>
      </c>
      <c r="N741">
        <v>6.0115610000000004</v>
      </c>
      <c r="O741">
        <v>92</v>
      </c>
      <c r="P741">
        <v>1.0635840000000001</v>
      </c>
      <c r="Q741" t="s">
        <v>43</v>
      </c>
      <c r="R741" t="s">
        <v>43</v>
      </c>
      <c r="S741" t="s">
        <v>43</v>
      </c>
    </row>
    <row r="742" spans="1:19">
      <c r="A742">
        <v>519</v>
      </c>
      <c r="B742">
        <v>8628</v>
      </c>
      <c r="C742">
        <v>232704.9</v>
      </c>
      <c r="D742">
        <v>8457</v>
      </c>
      <c r="E742">
        <v>260022.9</v>
      </c>
      <c r="F742">
        <v>30.746469999999999</v>
      </c>
      <c r="G742">
        <v>3.93</v>
      </c>
      <c r="H742">
        <v>26.816469999999999</v>
      </c>
      <c r="I742">
        <v>7.8235289999999997</v>
      </c>
      <c r="J742">
        <v>0</v>
      </c>
      <c r="K742">
        <v>0</v>
      </c>
      <c r="L742">
        <v>171</v>
      </c>
      <c r="M742">
        <v>-27318</v>
      </c>
      <c r="N742">
        <v>1.981919</v>
      </c>
      <c r="O742">
        <v>103</v>
      </c>
      <c r="P742">
        <v>1.1937880000000001</v>
      </c>
      <c r="Q742" t="s">
        <v>43</v>
      </c>
      <c r="R742" t="s">
        <v>43</v>
      </c>
      <c r="S742" t="s">
        <v>44</v>
      </c>
    </row>
    <row r="743" spans="1:19">
      <c r="A743">
        <v>1741</v>
      </c>
      <c r="B743">
        <v>8626</v>
      </c>
      <c r="C743">
        <v>528506.06999999995</v>
      </c>
      <c r="D743">
        <v>8303</v>
      </c>
      <c r="E743">
        <v>564079.06999999995</v>
      </c>
      <c r="F743">
        <v>67.936778000000004</v>
      </c>
      <c r="G743">
        <v>60.35</v>
      </c>
      <c r="H743">
        <v>7.5867779999999998</v>
      </c>
      <c r="I743">
        <v>1.125713</v>
      </c>
      <c r="J743">
        <v>0</v>
      </c>
      <c r="K743">
        <v>0</v>
      </c>
      <c r="L743">
        <v>323</v>
      </c>
      <c r="M743">
        <v>-35573</v>
      </c>
      <c r="N743">
        <v>3.7444929999999998</v>
      </c>
      <c r="O743">
        <v>115</v>
      </c>
      <c r="P743">
        <v>1.3331789999999999</v>
      </c>
      <c r="Q743" t="s">
        <v>43</v>
      </c>
      <c r="R743" t="s">
        <v>43</v>
      </c>
      <c r="S743" t="s">
        <v>43</v>
      </c>
    </row>
    <row r="744" spans="1:19">
      <c r="A744">
        <v>115</v>
      </c>
      <c r="B744">
        <v>8625</v>
      </c>
      <c r="C744">
        <v>698388.37</v>
      </c>
      <c r="D744">
        <v>8404</v>
      </c>
      <c r="E744">
        <v>735990.37</v>
      </c>
      <c r="F744">
        <v>87.576198000000005</v>
      </c>
      <c r="G744">
        <v>47.405000000000001</v>
      </c>
      <c r="H744">
        <v>40.171197999999997</v>
      </c>
      <c r="I744">
        <v>1.847404</v>
      </c>
      <c r="J744">
        <v>0</v>
      </c>
      <c r="K744">
        <v>0</v>
      </c>
      <c r="L744">
        <v>221</v>
      </c>
      <c r="M744">
        <v>-37602</v>
      </c>
      <c r="N744">
        <v>2.562319</v>
      </c>
      <c r="O744">
        <v>95</v>
      </c>
      <c r="P744">
        <v>1.1014489999999999</v>
      </c>
      <c r="Q744" t="s">
        <v>43</v>
      </c>
      <c r="R744" t="s">
        <v>43</v>
      </c>
      <c r="S744" t="s">
        <v>43</v>
      </c>
    </row>
    <row r="745" spans="1:19">
      <c r="A745">
        <v>1326</v>
      </c>
      <c r="B745">
        <v>8620</v>
      </c>
      <c r="C745">
        <v>503635.43</v>
      </c>
      <c r="D745">
        <v>8269</v>
      </c>
      <c r="E745">
        <v>546116.43000000005</v>
      </c>
      <c r="F745">
        <v>66.04383</v>
      </c>
      <c r="G745">
        <v>23</v>
      </c>
      <c r="H745">
        <v>43.04383</v>
      </c>
      <c r="I745">
        <v>2.8714710000000001</v>
      </c>
      <c r="J745">
        <v>0</v>
      </c>
      <c r="K745">
        <v>0</v>
      </c>
      <c r="L745">
        <v>351</v>
      </c>
      <c r="M745">
        <v>-42481</v>
      </c>
      <c r="N745">
        <v>4.0719260000000004</v>
      </c>
      <c r="O745">
        <v>137</v>
      </c>
      <c r="P745">
        <v>1.5893269999999999</v>
      </c>
      <c r="Q745" t="s">
        <v>43</v>
      </c>
      <c r="R745" t="s">
        <v>43</v>
      </c>
      <c r="S745" t="s">
        <v>43</v>
      </c>
    </row>
    <row r="746" spans="1:19">
      <c r="A746">
        <v>683</v>
      </c>
      <c r="B746">
        <v>8604</v>
      </c>
      <c r="C746">
        <v>407342.82</v>
      </c>
      <c r="D746">
        <v>8029</v>
      </c>
      <c r="E746">
        <v>466595.82</v>
      </c>
      <c r="F746">
        <v>58.113815000000002</v>
      </c>
      <c r="G746">
        <v>33.729999999999997</v>
      </c>
      <c r="H746">
        <v>24.383814999999998</v>
      </c>
      <c r="I746">
        <v>1.722912</v>
      </c>
      <c r="J746">
        <v>0</v>
      </c>
      <c r="K746">
        <v>0</v>
      </c>
      <c r="L746">
        <v>575</v>
      </c>
      <c r="M746">
        <v>-59253</v>
      </c>
      <c r="N746">
        <v>6.682938</v>
      </c>
      <c r="O746">
        <v>107</v>
      </c>
      <c r="P746">
        <v>1.243608</v>
      </c>
      <c r="Q746" t="s">
        <v>43</v>
      </c>
      <c r="R746" t="s">
        <v>43</v>
      </c>
      <c r="S746" t="s">
        <v>43</v>
      </c>
    </row>
    <row r="747" spans="1:19">
      <c r="A747">
        <v>895</v>
      </c>
      <c r="B747">
        <v>8604</v>
      </c>
      <c r="C747">
        <v>335498.55</v>
      </c>
      <c r="D747">
        <v>8037</v>
      </c>
      <c r="E747">
        <v>393509.55</v>
      </c>
      <c r="F747">
        <v>48.962243000000001</v>
      </c>
      <c r="G747">
        <v>38.68</v>
      </c>
      <c r="H747">
        <v>10.282242999999999</v>
      </c>
      <c r="I747">
        <v>1.265828</v>
      </c>
      <c r="J747">
        <v>0</v>
      </c>
      <c r="K747">
        <v>0</v>
      </c>
      <c r="L747">
        <v>567</v>
      </c>
      <c r="M747">
        <v>-58011</v>
      </c>
      <c r="N747">
        <v>6.5899580000000002</v>
      </c>
      <c r="O747">
        <v>143</v>
      </c>
      <c r="P747">
        <v>1.662018</v>
      </c>
      <c r="Q747" t="s">
        <v>43</v>
      </c>
      <c r="R747" t="s">
        <v>43</v>
      </c>
      <c r="S747" t="s">
        <v>43</v>
      </c>
    </row>
    <row r="748" spans="1:19">
      <c r="A748">
        <v>218</v>
      </c>
      <c r="B748">
        <v>8603</v>
      </c>
      <c r="C748">
        <v>287885.98</v>
      </c>
      <c r="D748">
        <v>8298</v>
      </c>
      <c r="E748">
        <v>323519.98</v>
      </c>
      <c r="F748">
        <v>38.987704999999998</v>
      </c>
      <c r="G748">
        <v>15.87</v>
      </c>
      <c r="H748">
        <v>23.117705000000001</v>
      </c>
      <c r="I748">
        <v>2.4566919999999999</v>
      </c>
      <c r="J748">
        <v>0</v>
      </c>
      <c r="K748">
        <v>0</v>
      </c>
      <c r="L748">
        <v>305</v>
      </c>
      <c r="M748">
        <v>-35634</v>
      </c>
      <c r="N748">
        <v>3.5452750000000002</v>
      </c>
      <c r="O748">
        <v>136</v>
      </c>
      <c r="P748">
        <v>1.5808439999999999</v>
      </c>
      <c r="Q748" t="s">
        <v>43</v>
      </c>
      <c r="R748" t="s">
        <v>43</v>
      </c>
      <c r="S748" t="s">
        <v>43</v>
      </c>
    </row>
    <row r="749" spans="1:19">
      <c r="A749">
        <v>42</v>
      </c>
      <c r="B749">
        <v>8602</v>
      </c>
      <c r="C749">
        <v>223104.23</v>
      </c>
      <c r="D749">
        <v>8040</v>
      </c>
      <c r="E749">
        <v>274536.23</v>
      </c>
      <c r="F749">
        <v>34.146296999999997</v>
      </c>
      <c r="G749">
        <v>24.545000000000002</v>
      </c>
      <c r="H749">
        <v>9.6012970000000006</v>
      </c>
      <c r="I749">
        <v>1.3911709999999999</v>
      </c>
      <c r="J749">
        <v>6</v>
      </c>
      <c r="K749">
        <v>6.9750999999999994E-2</v>
      </c>
      <c r="L749">
        <v>556</v>
      </c>
      <c r="M749">
        <v>-51432</v>
      </c>
      <c r="N749">
        <v>6.4636129999999996</v>
      </c>
      <c r="O749">
        <v>127</v>
      </c>
      <c r="P749">
        <v>1.4764010000000001</v>
      </c>
      <c r="Q749" t="s">
        <v>43</v>
      </c>
      <c r="R749" t="s">
        <v>43</v>
      </c>
      <c r="S749" t="s">
        <v>43</v>
      </c>
    </row>
    <row r="750" spans="1:19">
      <c r="A750">
        <v>1070</v>
      </c>
      <c r="B750">
        <v>8599</v>
      </c>
      <c r="C750">
        <v>399744.64</v>
      </c>
      <c r="D750">
        <v>8269</v>
      </c>
      <c r="E750">
        <v>440684.64</v>
      </c>
      <c r="F750">
        <v>53.293582999999998</v>
      </c>
      <c r="G750">
        <v>39.090000000000003</v>
      </c>
      <c r="H750">
        <v>14.203583</v>
      </c>
      <c r="I750">
        <v>1.363356</v>
      </c>
      <c r="J750">
        <v>0</v>
      </c>
      <c r="K750">
        <v>0</v>
      </c>
      <c r="L750">
        <v>330</v>
      </c>
      <c r="M750">
        <v>-40940</v>
      </c>
      <c r="N750">
        <v>3.837656</v>
      </c>
      <c r="O750">
        <v>105</v>
      </c>
      <c r="P750">
        <v>1.2210719999999999</v>
      </c>
      <c r="Q750" t="s">
        <v>43</v>
      </c>
      <c r="R750" t="s">
        <v>43</v>
      </c>
      <c r="S750" t="s">
        <v>43</v>
      </c>
    </row>
    <row r="751" spans="1:19">
      <c r="A751">
        <v>1770</v>
      </c>
      <c r="B751">
        <v>8597</v>
      </c>
      <c r="C751">
        <v>281915.34000000003</v>
      </c>
      <c r="D751">
        <v>8406</v>
      </c>
      <c r="E751">
        <v>313107.34000000003</v>
      </c>
      <c r="F751">
        <v>37.248078</v>
      </c>
      <c r="G751">
        <v>21.204999999999998</v>
      </c>
      <c r="H751">
        <v>16.043078000000001</v>
      </c>
      <c r="I751">
        <v>1.7565710000000001</v>
      </c>
      <c r="J751">
        <v>0</v>
      </c>
      <c r="K751">
        <v>0</v>
      </c>
      <c r="L751">
        <v>191</v>
      </c>
      <c r="M751">
        <v>-31192</v>
      </c>
      <c r="N751">
        <v>2.221705</v>
      </c>
      <c r="O751">
        <v>102</v>
      </c>
      <c r="P751">
        <v>1.1864600000000001</v>
      </c>
      <c r="Q751" t="s">
        <v>43</v>
      </c>
      <c r="R751" t="s">
        <v>43</v>
      </c>
      <c r="S751" t="s">
        <v>43</v>
      </c>
    </row>
    <row r="752" spans="1:19">
      <c r="A752">
        <v>1605</v>
      </c>
      <c r="B752">
        <v>8590</v>
      </c>
      <c r="C752">
        <v>420357.35</v>
      </c>
      <c r="D752">
        <v>8423</v>
      </c>
      <c r="E752">
        <v>445447.35</v>
      </c>
      <c r="F752">
        <v>52.884642999999997</v>
      </c>
      <c r="G752">
        <v>58.8</v>
      </c>
      <c r="H752">
        <v>-5.9153570000000002</v>
      </c>
      <c r="I752">
        <v>0.89939899999999995</v>
      </c>
      <c r="J752">
        <v>0</v>
      </c>
      <c r="K752">
        <v>0</v>
      </c>
      <c r="L752">
        <v>167</v>
      </c>
      <c r="M752">
        <v>-25090</v>
      </c>
      <c r="N752">
        <v>1.944121</v>
      </c>
      <c r="O752">
        <v>131</v>
      </c>
      <c r="P752">
        <v>1.525029</v>
      </c>
      <c r="Q752" t="s">
        <v>43</v>
      </c>
      <c r="R752" t="s">
        <v>43</v>
      </c>
      <c r="S752" t="s">
        <v>43</v>
      </c>
    </row>
    <row r="753" spans="1:19">
      <c r="A753">
        <v>1361</v>
      </c>
      <c r="B753">
        <v>8583</v>
      </c>
      <c r="C753">
        <v>301467.03000000003</v>
      </c>
      <c r="D753">
        <v>7804</v>
      </c>
      <c r="E753">
        <v>338476.03</v>
      </c>
      <c r="F753">
        <v>43.372121</v>
      </c>
      <c r="G753">
        <v>8.73</v>
      </c>
      <c r="H753">
        <v>34.642121000000003</v>
      </c>
      <c r="I753">
        <v>4.9681699999999998</v>
      </c>
      <c r="J753">
        <v>482</v>
      </c>
      <c r="K753">
        <v>5.6157519999999996</v>
      </c>
      <c r="L753">
        <v>297</v>
      </c>
      <c r="M753">
        <v>-37009</v>
      </c>
      <c r="N753">
        <v>3.4603290000000002</v>
      </c>
      <c r="O753">
        <v>112</v>
      </c>
      <c r="P753">
        <v>1.304905</v>
      </c>
      <c r="Q753" t="s">
        <v>43</v>
      </c>
      <c r="R753" t="s">
        <v>43</v>
      </c>
      <c r="S753" t="s">
        <v>44</v>
      </c>
    </row>
    <row r="754" spans="1:19">
      <c r="A754">
        <v>523</v>
      </c>
      <c r="B754">
        <v>8578</v>
      </c>
      <c r="C754">
        <v>528761.54</v>
      </c>
      <c r="D754">
        <v>8203</v>
      </c>
      <c r="E754">
        <v>565392.54</v>
      </c>
      <c r="F754">
        <v>68.925093000000004</v>
      </c>
      <c r="G754">
        <v>65.55</v>
      </c>
      <c r="H754">
        <v>3.3750930000000001</v>
      </c>
      <c r="I754">
        <v>1.0514889999999999</v>
      </c>
      <c r="J754">
        <v>0</v>
      </c>
      <c r="K754">
        <v>0</v>
      </c>
      <c r="L754">
        <v>375</v>
      </c>
      <c r="M754">
        <v>-36631</v>
      </c>
      <c r="N754">
        <v>4.3716480000000004</v>
      </c>
      <c r="O754">
        <v>213</v>
      </c>
      <c r="P754">
        <v>2.4830960000000002</v>
      </c>
      <c r="Q754" t="s">
        <v>43</v>
      </c>
      <c r="R754" t="s">
        <v>43</v>
      </c>
      <c r="S754" t="s">
        <v>43</v>
      </c>
    </row>
    <row r="755" spans="1:19">
      <c r="A755">
        <v>1523</v>
      </c>
      <c r="B755">
        <v>8564</v>
      </c>
      <c r="C755">
        <v>184809.27</v>
      </c>
      <c r="D755">
        <v>8028</v>
      </c>
      <c r="E755">
        <v>230790.27</v>
      </c>
      <c r="F755">
        <v>28.748165</v>
      </c>
      <c r="G755">
        <v>17.045000000000002</v>
      </c>
      <c r="H755">
        <v>11.703165</v>
      </c>
      <c r="I755">
        <v>1.686604</v>
      </c>
      <c r="J755">
        <v>0</v>
      </c>
      <c r="K755">
        <v>0</v>
      </c>
      <c r="L755">
        <v>536</v>
      </c>
      <c r="M755">
        <v>-45981</v>
      </c>
      <c r="N755">
        <v>6.2587580000000003</v>
      </c>
      <c r="O755">
        <v>126</v>
      </c>
      <c r="P755">
        <v>1.4712750000000001</v>
      </c>
      <c r="Q755" t="s">
        <v>43</v>
      </c>
      <c r="R755" t="s">
        <v>43</v>
      </c>
      <c r="S755" t="s">
        <v>43</v>
      </c>
    </row>
    <row r="756" spans="1:19">
      <c r="A756">
        <v>1196</v>
      </c>
      <c r="B756">
        <v>8547</v>
      </c>
      <c r="C756">
        <v>458364.45</v>
      </c>
      <c r="D756">
        <v>8333</v>
      </c>
      <c r="E756">
        <v>493568.31</v>
      </c>
      <c r="F756">
        <v>59.230566000000003</v>
      </c>
      <c r="G756">
        <v>64.06</v>
      </c>
      <c r="H756">
        <v>-4.829434</v>
      </c>
      <c r="I756">
        <v>0.92461099999999996</v>
      </c>
      <c r="J756">
        <v>0</v>
      </c>
      <c r="K756">
        <v>0</v>
      </c>
      <c r="L756">
        <v>214</v>
      </c>
      <c r="M756">
        <v>-35203.86</v>
      </c>
      <c r="N756">
        <v>2.503803</v>
      </c>
      <c r="O756">
        <v>143</v>
      </c>
      <c r="P756">
        <v>1.6731020000000001</v>
      </c>
      <c r="Q756" t="s">
        <v>43</v>
      </c>
      <c r="R756" t="s">
        <v>43</v>
      </c>
      <c r="S756" t="s">
        <v>43</v>
      </c>
    </row>
    <row r="757" spans="1:19">
      <c r="A757">
        <v>1041</v>
      </c>
      <c r="B757">
        <v>8537</v>
      </c>
      <c r="C757">
        <v>339422.41</v>
      </c>
      <c r="D757">
        <v>7973</v>
      </c>
      <c r="E757">
        <v>396984.41</v>
      </c>
      <c r="F757">
        <v>49.791096000000003</v>
      </c>
      <c r="G757">
        <v>25.19</v>
      </c>
      <c r="H757">
        <v>24.601095999999998</v>
      </c>
      <c r="I757">
        <v>1.9766220000000001</v>
      </c>
      <c r="J757">
        <v>0</v>
      </c>
      <c r="K757">
        <v>0</v>
      </c>
      <c r="L757">
        <v>564</v>
      </c>
      <c r="M757">
        <v>-57562</v>
      </c>
      <c r="N757">
        <v>6.6065360000000002</v>
      </c>
      <c r="O757">
        <v>135</v>
      </c>
      <c r="P757">
        <v>1.5813520000000001</v>
      </c>
      <c r="Q757" t="s">
        <v>43</v>
      </c>
      <c r="R757" t="s">
        <v>43</v>
      </c>
      <c r="S757" t="s">
        <v>43</v>
      </c>
    </row>
    <row r="758" spans="1:19">
      <c r="A758">
        <v>1173</v>
      </c>
      <c r="B758">
        <v>8530</v>
      </c>
      <c r="C758">
        <v>455866.04</v>
      </c>
      <c r="D758">
        <v>8228</v>
      </c>
      <c r="E758">
        <v>491393.04</v>
      </c>
      <c r="F758">
        <v>59.722051999999998</v>
      </c>
      <c r="G758">
        <v>15.87</v>
      </c>
      <c r="H758">
        <v>43.852052</v>
      </c>
      <c r="I758">
        <v>3.763204</v>
      </c>
      <c r="J758">
        <v>0</v>
      </c>
      <c r="K758">
        <v>0</v>
      </c>
      <c r="L758">
        <v>302</v>
      </c>
      <c r="M758">
        <v>-35527</v>
      </c>
      <c r="N758">
        <v>3.5404450000000001</v>
      </c>
      <c r="O758">
        <v>118</v>
      </c>
      <c r="P758">
        <v>1.3833530000000001</v>
      </c>
      <c r="Q758" t="s">
        <v>43</v>
      </c>
      <c r="R758" t="s">
        <v>43</v>
      </c>
      <c r="S758" t="s">
        <v>44</v>
      </c>
    </row>
    <row r="759" spans="1:19">
      <c r="A759">
        <v>375</v>
      </c>
      <c r="B759">
        <v>8529</v>
      </c>
      <c r="C759">
        <v>263349.59999999998</v>
      </c>
      <c r="D759">
        <v>8369</v>
      </c>
      <c r="E759">
        <v>287656.59999999998</v>
      </c>
      <c r="F759">
        <v>34.371681000000002</v>
      </c>
      <c r="G759">
        <v>7.46</v>
      </c>
      <c r="H759">
        <v>26.911681000000002</v>
      </c>
      <c r="I759">
        <v>4.6074640000000002</v>
      </c>
      <c r="J759">
        <v>0</v>
      </c>
      <c r="K759">
        <v>0</v>
      </c>
      <c r="L759">
        <v>160</v>
      </c>
      <c r="M759">
        <v>-24307</v>
      </c>
      <c r="N759">
        <v>1.875953</v>
      </c>
      <c r="O759">
        <v>104</v>
      </c>
      <c r="P759">
        <v>1.2193689999999999</v>
      </c>
      <c r="Q759" t="s">
        <v>43</v>
      </c>
      <c r="R759" t="s">
        <v>43</v>
      </c>
      <c r="S759" t="s">
        <v>44</v>
      </c>
    </row>
    <row r="760" spans="1:19">
      <c r="A760">
        <v>1623</v>
      </c>
      <c r="B760">
        <v>8522</v>
      </c>
      <c r="C760">
        <v>254804.1</v>
      </c>
      <c r="D760">
        <v>7917</v>
      </c>
      <c r="E760">
        <v>313934.2</v>
      </c>
      <c r="F760">
        <v>39.653176999999999</v>
      </c>
      <c r="G760">
        <v>20.37</v>
      </c>
      <c r="H760">
        <v>19.283176999999998</v>
      </c>
      <c r="I760">
        <v>1.9466460000000001</v>
      </c>
      <c r="J760">
        <v>0</v>
      </c>
      <c r="K760">
        <v>0</v>
      </c>
      <c r="L760">
        <v>605</v>
      </c>
      <c r="M760">
        <v>-59130.1</v>
      </c>
      <c r="N760">
        <v>7.099272</v>
      </c>
      <c r="O760">
        <v>144</v>
      </c>
      <c r="P760">
        <v>1.6897439999999999</v>
      </c>
      <c r="Q760" t="s">
        <v>43</v>
      </c>
      <c r="R760" t="s">
        <v>43</v>
      </c>
      <c r="S760" t="s">
        <v>43</v>
      </c>
    </row>
    <row r="761" spans="1:19">
      <c r="A761">
        <v>575</v>
      </c>
      <c r="B761">
        <v>8516</v>
      </c>
      <c r="C761">
        <v>363567.42</v>
      </c>
      <c r="D761">
        <v>7925</v>
      </c>
      <c r="E761">
        <v>415198.42</v>
      </c>
      <c r="F761">
        <v>52.390968000000001</v>
      </c>
      <c r="G761">
        <v>36.770000000000003</v>
      </c>
      <c r="H761">
        <v>15.620968</v>
      </c>
      <c r="I761">
        <v>1.4248289999999999</v>
      </c>
      <c r="J761">
        <v>0</v>
      </c>
      <c r="K761">
        <v>0</v>
      </c>
      <c r="L761">
        <v>591</v>
      </c>
      <c r="M761">
        <v>-51631</v>
      </c>
      <c r="N761">
        <v>6.9398780000000002</v>
      </c>
      <c r="O761">
        <v>150</v>
      </c>
      <c r="P761">
        <v>1.76139</v>
      </c>
      <c r="Q761" t="s">
        <v>43</v>
      </c>
      <c r="R761" t="s">
        <v>43</v>
      </c>
      <c r="S761" t="s">
        <v>43</v>
      </c>
    </row>
    <row r="762" spans="1:19">
      <c r="A762">
        <v>631</v>
      </c>
      <c r="B762">
        <v>8514</v>
      </c>
      <c r="C762">
        <v>310667.13</v>
      </c>
      <c r="D762">
        <v>7894</v>
      </c>
      <c r="E762">
        <v>374472.13</v>
      </c>
      <c r="F762">
        <v>47.437564000000002</v>
      </c>
      <c r="G762">
        <v>28.49</v>
      </c>
      <c r="H762">
        <v>18.947564</v>
      </c>
      <c r="I762">
        <v>1.66506</v>
      </c>
      <c r="J762">
        <v>0</v>
      </c>
      <c r="K762">
        <v>0</v>
      </c>
      <c r="L762">
        <v>620</v>
      </c>
      <c r="M762">
        <v>-63805</v>
      </c>
      <c r="N762">
        <v>7.2821239999999996</v>
      </c>
      <c r="O762">
        <v>105</v>
      </c>
      <c r="P762">
        <v>1.233263</v>
      </c>
      <c r="Q762" t="s">
        <v>43</v>
      </c>
      <c r="R762" t="s">
        <v>43</v>
      </c>
      <c r="S762" t="s">
        <v>43</v>
      </c>
    </row>
    <row r="763" spans="1:19">
      <c r="A763">
        <v>1455</v>
      </c>
      <c r="B763">
        <v>8507</v>
      </c>
      <c r="C763">
        <v>217412.64</v>
      </c>
      <c r="D763">
        <v>8207</v>
      </c>
      <c r="E763">
        <v>246502.64</v>
      </c>
      <c r="F763">
        <v>30.035657</v>
      </c>
      <c r="G763">
        <v>10.86</v>
      </c>
      <c r="H763">
        <v>19.175657000000001</v>
      </c>
      <c r="I763">
        <v>2.765714</v>
      </c>
      <c r="J763">
        <v>0</v>
      </c>
      <c r="K763">
        <v>0</v>
      </c>
      <c r="L763">
        <v>300</v>
      </c>
      <c r="M763">
        <v>-29090</v>
      </c>
      <c r="N763">
        <v>3.5265080000000002</v>
      </c>
      <c r="O763">
        <v>117</v>
      </c>
      <c r="P763">
        <v>1.3753379999999999</v>
      </c>
      <c r="Q763" t="s">
        <v>43</v>
      </c>
      <c r="R763" t="s">
        <v>43</v>
      </c>
      <c r="S763" t="s">
        <v>43</v>
      </c>
    </row>
    <row r="764" spans="1:19">
      <c r="A764">
        <v>744</v>
      </c>
      <c r="B764">
        <v>8504</v>
      </c>
      <c r="C764">
        <v>317463.40000000002</v>
      </c>
      <c r="D764">
        <v>8220</v>
      </c>
      <c r="E764">
        <v>344268.4</v>
      </c>
      <c r="F764">
        <v>41.881799999999998</v>
      </c>
      <c r="G764">
        <v>16.585000000000001</v>
      </c>
      <c r="H764">
        <v>25.296800000000001</v>
      </c>
      <c r="I764">
        <v>2.5252819999999998</v>
      </c>
      <c r="J764">
        <v>0</v>
      </c>
      <c r="K764">
        <v>0</v>
      </c>
      <c r="L764">
        <v>284</v>
      </c>
      <c r="M764">
        <v>-26805</v>
      </c>
      <c r="N764">
        <v>3.3396050000000002</v>
      </c>
      <c r="O764">
        <v>150</v>
      </c>
      <c r="P764">
        <v>1.763876</v>
      </c>
      <c r="Q764" t="s">
        <v>43</v>
      </c>
      <c r="R764" t="s">
        <v>43</v>
      </c>
      <c r="S764" t="s">
        <v>43</v>
      </c>
    </row>
    <row r="765" spans="1:19">
      <c r="A765">
        <v>933</v>
      </c>
      <c r="B765">
        <v>8498</v>
      </c>
      <c r="C765">
        <v>246864.84</v>
      </c>
      <c r="D765">
        <v>7943</v>
      </c>
      <c r="E765">
        <v>303115.84000000003</v>
      </c>
      <c r="F765">
        <v>38.161380000000001</v>
      </c>
      <c r="G765">
        <v>20.62</v>
      </c>
      <c r="H765">
        <v>17.54138</v>
      </c>
      <c r="I765">
        <v>1.850697</v>
      </c>
      <c r="J765">
        <v>0</v>
      </c>
      <c r="K765">
        <v>0</v>
      </c>
      <c r="L765">
        <v>555</v>
      </c>
      <c r="M765">
        <v>-56251</v>
      </c>
      <c r="N765">
        <v>6.5309480000000004</v>
      </c>
      <c r="O765">
        <v>89</v>
      </c>
      <c r="P765">
        <v>1.0473049999999999</v>
      </c>
      <c r="Q765" t="s">
        <v>43</v>
      </c>
      <c r="R765" t="s">
        <v>43</v>
      </c>
      <c r="S765" t="s">
        <v>43</v>
      </c>
    </row>
    <row r="766" spans="1:19">
      <c r="A766">
        <v>1569</v>
      </c>
      <c r="B766">
        <v>8488</v>
      </c>
      <c r="C766">
        <v>373999.34</v>
      </c>
      <c r="D766">
        <v>8165</v>
      </c>
      <c r="E766">
        <v>409712.34</v>
      </c>
      <c r="F766">
        <v>50.179099000000001</v>
      </c>
      <c r="G766">
        <v>42.62</v>
      </c>
      <c r="H766">
        <v>7.5590989999999998</v>
      </c>
      <c r="I766">
        <v>1.17736</v>
      </c>
      <c r="J766">
        <v>0</v>
      </c>
      <c r="K766">
        <v>0</v>
      </c>
      <c r="L766">
        <v>323</v>
      </c>
      <c r="M766">
        <v>-35713</v>
      </c>
      <c r="N766">
        <v>3.8053720000000002</v>
      </c>
      <c r="O766">
        <v>125</v>
      </c>
      <c r="P766">
        <v>1.4726669999999999</v>
      </c>
      <c r="Q766" t="s">
        <v>43</v>
      </c>
      <c r="R766" t="s">
        <v>43</v>
      </c>
      <c r="S766" t="s">
        <v>43</v>
      </c>
    </row>
    <row r="767" spans="1:19">
      <c r="A767">
        <v>1181</v>
      </c>
      <c r="B767">
        <v>8485</v>
      </c>
      <c r="C767">
        <v>455612.13</v>
      </c>
      <c r="D767">
        <v>8324</v>
      </c>
      <c r="E767">
        <v>480603.13</v>
      </c>
      <c r="F767">
        <v>57.737040999999998</v>
      </c>
      <c r="G767">
        <v>36.700000000000003</v>
      </c>
      <c r="H767">
        <v>21.037040999999999</v>
      </c>
      <c r="I767">
        <v>1.5732159999999999</v>
      </c>
      <c r="J767">
        <v>0</v>
      </c>
      <c r="K767">
        <v>0</v>
      </c>
      <c r="L767">
        <v>161</v>
      </c>
      <c r="M767">
        <v>-24991</v>
      </c>
      <c r="N767">
        <v>1.8974660000000001</v>
      </c>
      <c r="O767">
        <v>120</v>
      </c>
      <c r="P767">
        <v>1.4142600000000001</v>
      </c>
      <c r="Q767" t="s">
        <v>43</v>
      </c>
      <c r="R767" t="s">
        <v>43</v>
      </c>
      <c r="S767" t="s">
        <v>43</v>
      </c>
    </row>
    <row r="768" spans="1:19">
      <c r="A768">
        <v>646</v>
      </c>
      <c r="B768">
        <v>8479</v>
      </c>
      <c r="C768">
        <v>337730.31</v>
      </c>
      <c r="D768">
        <v>8164</v>
      </c>
      <c r="E768">
        <v>371966.31</v>
      </c>
      <c r="F768">
        <v>45.561771999999998</v>
      </c>
      <c r="G768">
        <v>32.664999999999999</v>
      </c>
      <c r="H768">
        <v>12.896772</v>
      </c>
      <c r="I768">
        <v>1.394819</v>
      </c>
      <c r="J768">
        <v>0</v>
      </c>
      <c r="K768">
        <v>0</v>
      </c>
      <c r="L768">
        <v>315</v>
      </c>
      <c r="M768">
        <v>-34236</v>
      </c>
      <c r="N768">
        <v>3.7150609999999999</v>
      </c>
      <c r="O768">
        <v>91</v>
      </c>
      <c r="P768">
        <v>1.07324</v>
      </c>
      <c r="Q768" t="s">
        <v>43</v>
      </c>
      <c r="R768" t="s">
        <v>43</v>
      </c>
      <c r="S768" t="s">
        <v>43</v>
      </c>
    </row>
    <row r="769" spans="1:19">
      <c r="A769">
        <v>1301</v>
      </c>
      <c r="B769">
        <v>8472</v>
      </c>
      <c r="C769">
        <v>316420.03999999998</v>
      </c>
      <c r="D769">
        <v>8241</v>
      </c>
      <c r="E769">
        <v>350454.71</v>
      </c>
      <c r="F769">
        <v>42.525751</v>
      </c>
      <c r="G769">
        <v>7.96</v>
      </c>
      <c r="H769">
        <v>34.565750999999999</v>
      </c>
      <c r="I769">
        <v>5.3424310000000004</v>
      </c>
      <c r="J769">
        <v>0</v>
      </c>
      <c r="K769">
        <v>0</v>
      </c>
      <c r="L769">
        <v>231</v>
      </c>
      <c r="M769">
        <v>-34034.67</v>
      </c>
      <c r="N769">
        <v>2.726629</v>
      </c>
      <c r="O769">
        <v>88</v>
      </c>
      <c r="P769">
        <v>1.038716</v>
      </c>
      <c r="Q769" t="s">
        <v>43</v>
      </c>
      <c r="R769" t="s">
        <v>43</v>
      </c>
      <c r="S769" t="s">
        <v>44</v>
      </c>
    </row>
    <row r="770" spans="1:19">
      <c r="A770">
        <v>69</v>
      </c>
      <c r="B770">
        <v>8470</v>
      </c>
      <c r="C770">
        <v>254312.16</v>
      </c>
      <c r="D770">
        <v>7890</v>
      </c>
      <c r="E770">
        <v>307275.11</v>
      </c>
      <c r="F770">
        <v>38.944881000000002</v>
      </c>
      <c r="G770">
        <v>15.8</v>
      </c>
      <c r="H770">
        <v>23.144881000000002</v>
      </c>
      <c r="I770">
        <v>2.4648659999999998</v>
      </c>
      <c r="J770">
        <v>0</v>
      </c>
      <c r="K770">
        <v>0</v>
      </c>
      <c r="L770">
        <v>580</v>
      </c>
      <c r="M770">
        <v>-52962.95</v>
      </c>
      <c r="N770">
        <v>6.8476980000000003</v>
      </c>
      <c r="O770">
        <v>217</v>
      </c>
      <c r="P770">
        <v>2.5619830000000001</v>
      </c>
      <c r="Q770" t="s">
        <v>43</v>
      </c>
      <c r="R770" t="s">
        <v>43</v>
      </c>
      <c r="S770" t="s">
        <v>43</v>
      </c>
    </row>
    <row r="771" spans="1:19">
      <c r="A771">
        <v>601</v>
      </c>
      <c r="B771">
        <v>8462</v>
      </c>
      <c r="C771">
        <v>249170.02</v>
      </c>
      <c r="D771">
        <v>7859</v>
      </c>
      <c r="E771">
        <v>311156.02</v>
      </c>
      <c r="F771">
        <v>39.592317000000001</v>
      </c>
      <c r="G771">
        <v>26.37</v>
      </c>
      <c r="H771">
        <v>13.222317</v>
      </c>
      <c r="I771">
        <v>1.5014149999999999</v>
      </c>
      <c r="J771">
        <v>0</v>
      </c>
      <c r="K771">
        <v>0</v>
      </c>
      <c r="L771">
        <v>603</v>
      </c>
      <c r="M771">
        <v>-61986</v>
      </c>
      <c r="N771">
        <v>7.1259750000000004</v>
      </c>
      <c r="O771">
        <v>100</v>
      </c>
      <c r="P771">
        <v>1.181754</v>
      </c>
      <c r="Q771" t="s">
        <v>43</v>
      </c>
      <c r="R771" t="s">
        <v>43</v>
      </c>
      <c r="S771" t="s">
        <v>43</v>
      </c>
    </row>
    <row r="772" spans="1:19">
      <c r="A772">
        <v>1427</v>
      </c>
      <c r="B772">
        <v>8445</v>
      </c>
      <c r="C772">
        <v>588094.46</v>
      </c>
      <c r="D772">
        <v>8096</v>
      </c>
      <c r="E772">
        <v>635160.46</v>
      </c>
      <c r="F772">
        <v>78.453614000000002</v>
      </c>
      <c r="G772">
        <v>30.24</v>
      </c>
      <c r="H772">
        <v>48.213614</v>
      </c>
      <c r="I772">
        <v>2.5943659999999999</v>
      </c>
      <c r="J772">
        <v>0</v>
      </c>
      <c r="K772">
        <v>0</v>
      </c>
      <c r="L772">
        <v>349</v>
      </c>
      <c r="M772">
        <v>-47066</v>
      </c>
      <c r="N772">
        <v>4.1326229999999997</v>
      </c>
      <c r="O772">
        <v>107</v>
      </c>
      <c r="P772">
        <v>1.2670220000000001</v>
      </c>
      <c r="Q772" t="s">
        <v>43</v>
      </c>
      <c r="R772" t="s">
        <v>43</v>
      </c>
      <c r="S772" t="s">
        <v>43</v>
      </c>
    </row>
    <row r="773" spans="1:19">
      <c r="A773">
        <v>1088</v>
      </c>
      <c r="B773">
        <v>8428</v>
      </c>
      <c r="C773">
        <v>349074.06</v>
      </c>
      <c r="D773">
        <v>7406</v>
      </c>
      <c r="E773">
        <v>400451.06</v>
      </c>
      <c r="F773">
        <v>54.071167000000003</v>
      </c>
      <c r="G773">
        <v>24.47</v>
      </c>
      <c r="H773">
        <v>29.601167</v>
      </c>
      <c r="I773">
        <v>2.209692</v>
      </c>
      <c r="J773">
        <v>452</v>
      </c>
      <c r="K773">
        <v>5.3630750000000003</v>
      </c>
      <c r="L773">
        <v>570</v>
      </c>
      <c r="M773">
        <v>-51377</v>
      </c>
      <c r="N773">
        <v>6.7631699999999997</v>
      </c>
      <c r="O773">
        <v>116</v>
      </c>
      <c r="P773">
        <v>1.3763639999999999</v>
      </c>
      <c r="Q773" t="s">
        <v>43</v>
      </c>
      <c r="R773" t="s">
        <v>43</v>
      </c>
      <c r="S773" t="s">
        <v>43</v>
      </c>
    </row>
    <row r="774" spans="1:19">
      <c r="A774">
        <v>1515</v>
      </c>
      <c r="B774">
        <v>8426</v>
      </c>
      <c r="C774">
        <v>424091.09</v>
      </c>
      <c r="D774">
        <v>8252</v>
      </c>
      <c r="E774">
        <v>447416.64</v>
      </c>
      <c r="F774">
        <v>54.219175999999997</v>
      </c>
      <c r="G774">
        <v>48.424999999999997</v>
      </c>
      <c r="H774">
        <v>5.7941760000000002</v>
      </c>
      <c r="I774">
        <v>1.119653</v>
      </c>
      <c r="J774">
        <v>1</v>
      </c>
      <c r="K774">
        <v>1.1868E-2</v>
      </c>
      <c r="L774">
        <v>173</v>
      </c>
      <c r="M774">
        <v>-23325.55</v>
      </c>
      <c r="N774">
        <v>2.053169</v>
      </c>
      <c r="O774">
        <v>104</v>
      </c>
      <c r="P774">
        <v>1.234275</v>
      </c>
      <c r="Q774" t="s">
        <v>43</v>
      </c>
      <c r="R774" t="s">
        <v>43</v>
      </c>
      <c r="S774" t="s">
        <v>43</v>
      </c>
    </row>
    <row r="775" spans="1:19">
      <c r="A775">
        <v>78</v>
      </c>
      <c r="B775">
        <v>8421</v>
      </c>
      <c r="C775">
        <v>196979.65</v>
      </c>
      <c r="D775">
        <v>8042</v>
      </c>
      <c r="E775">
        <v>227017.65</v>
      </c>
      <c r="F775">
        <v>28.229004</v>
      </c>
      <c r="G775">
        <v>23.61</v>
      </c>
      <c r="H775">
        <v>4.6190040000000003</v>
      </c>
      <c r="I775">
        <v>1.195638</v>
      </c>
      <c r="J775">
        <v>0</v>
      </c>
      <c r="K775">
        <v>0</v>
      </c>
      <c r="L775">
        <v>379</v>
      </c>
      <c r="M775">
        <v>-30038</v>
      </c>
      <c r="N775">
        <v>4.5006529999999998</v>
      </c>
      <c r="O775">
        <v>169</v>
      </c>
      <c r="P775">
        <v>2.006888</v>
      </c>
      <c r="Q775" t="s">
        <v>43</v>
      </c>
      <c r="R775" t="s">
        <v>43</v>
      </c>
      <c r="S775" t="s">
        <v>43</v>
      </c>
    </row>
    <row r="776" spans="1:19">
      <c r="A776">
        <v>441</v>
      </c>
      <c r="B776">
        <v>8412</v>
      </c>
      <c r="C776">
        <v>347020.46</v>
      </c>
      <c r="D776">
        <v>8134</v>
      </c>
      <c r="E776">
        <v>381607.46</v>
      </c>
      <c r="F776">
        <v>46.915103999999999</v>
      </c>
      <c r="G776">
        <v>40.24</v>
      </c>
      <c r="H776">
        <v>6.6751040000000001</v>
      </c>
      <c r="I776">
        <v>1.1658820000000001</v>
      </c>
      <c r="J776">
        <v>0</v>
      </c>
      <c r="K776">
        <v>0</v>
      </c>
      <c r="L776">
        <v>278</v>
      </c>
      <c r="M776">
        <v>-34587</v>
      </c>
      <c r="N776">
        <v>3.3048030000000002</v>
      </c>
      <c r="O776">
        <v>94</v>
      </c>
      <c r="P776">
        <v>1.117451</v>
      </c>
      <c r="Q776" t="s">
        <v>43</v>
      </c>
      <c r="R776" t="s">
        <v>43</v>
      </c>
      <c r="S776" t="s">
        <v>43</v>
      </c>
    </row>
    <row r="777" spans="1:19">
      <c r="A777">
        <v>32</v>
      </c>
      <c r="B777">
        <v>8402</v>
      </c>
      <c r="C777">
        <v>317816.06</v>
      </c>
      <c r="D777">
        <v>8054</v>
      </c>
      <c r="E777">
        <v>360166.06</v>
      </c>
      <c r="F777">
        <v>44.718904999999999</v>
      </c>
      <c r="G777">
        <v>25.25</v>
      </c>
      <c r="H777">
        <v>19.468904999999999</v>
      </c>
      <c r="I777">
        <v>1.7710459999999999</v>
      </c>
      <c r="J777">
        <v>0</v>
      </c>
      <c r="K777">
        <v>0</v>
      </c>
      <c r="L777">
        <v>348</v>
      </c>
      <c r="M777">
        <v>-42350</v>
      </c>
      <c r="N777">
        <v>4.1418710000000001</v>
      </c>
      <c r="O777">
        <v>141</v>
      </c>
      <c r="P777">
        <v>1.678172</v>
      </c>
      <c r="Q777" t="s">
        <v>43</v>
      </c>
      <c r="R777" t="s">
        <v>43</v>
      </c>
      <c r="S777" t="s">
        <v>43</v>
      </c>
    </row>
    <row r="778" spans="1:19">
      <c r="A778">
        <v>155</v>
      </c>
      <c r="B778">
        <v>8397</v>
      </c>
      <c r="C778">
        <v>180201.32</v>
      </c>
      <c r="D778">
        <v>7810</v>
      </c>
      <c r="E778">
        <v>233730.32</v>
      </c>
      <c r="F778">
        <v>29.927057999999999</v>
      </c>
      <c r="G778">
        <v>12.494999999999999</v>
      </c>
      <c r="H778">
        <v>17.432058000000001</v>
      </c>
      <c r="I778">
        <v>2.3951229999999999</v>
      </c>
      <c r="J778">
        <v>0</v>
      </c>
      <c r="K778">
        <v>0</v>
      </c>
      <c r="L778">
        <v>587</v>
      </c>
      <c r="M778">
        <v>-53529</v>
      </c>
      <c r="N778">
        <v>6.9905920000000004</v>
      </c>
      <c r="O778">
        <v>147</v>
      </c>
      <c r="P778">
        <v>1.7506250000000001</v>
      </c>
      <c r="Q778" t="s">
        <v>43</v>
      </c>
      <c r="R778" t="s">
        <v>43</v>
      </c>
      <c r="S778" t="s">
        <v>43</v>
      </c>
    </row>
    <row r="779" spans="1:19">
      <c r="A779">
        <v>542</v>
      </c>
      <c r="B779">
        <v>8374</v>
      </c>
      <c r="C779">
        <v>234504.11</v>
      </c>
      <c r="D779">
        <v>7868</v>
      </c>
      <c r="E779">
        <v>279282.11</v>
      </c>
      <c r="F779">
        <v>35.495947000000001</v>
      </c>
      <c r="G779">
        <v>17.98</v>
      </c>
      <c r="H779">
        <v>17.515947000000001</v>
      </c>
      <c r="I779">
        <v>1.974191</v>
      </c>
      <c r="J779">
        <v>0</v>
      </c>
      <c r="K779">
        <v>0</v>
      </c>
      <c r="L779">
        <v>506</v>
      </c>
      <c r="M779">
        <v>-44778</v>
      </c>
      <c r="N779">
        <v>6.0425129999999996</v>
      </c>
      <c r="O779">
        <v>59</v>
      </c>
      <c r="P779">
        <v>0.70456200000000002</v>
      </c>
      <c r="Q779" t="s">
        <v>43</v>
      </c>
      <c r="R779" t="s">
        <v>43</v>
      </c>
      <c r="S779" t="s">
        <v>43</v>
      </c>
    </row>
    <row r="780" spans="1:19">
      <c r="A780">
        <v>346</v>
      </c>
      <c r="B780">
        <v>8351</v>
      </c>
      <c r="C780">
        <v>472149.35</v>
      </c>
      <c r="D780">
        <v>8166</v>
      </c>
      <c r="E780">
        <v>502242.35</v>
      </c>
      <c r="F780">
        <v>61.504083999999999</v>
      </c>
      <c r="G780">
        <v>36.685000000000002</v>
      </c>
      <c r="H780">
        <v>24.819084</v>
      </c>
      <c r="I780">
        <v>1.6765460000000001</v>
      </c>
      <c r="J780">
        <v>0</v>
      </c>
      <c r="K780">
        <v>0</v>
      </c>
      <c r="L780">
        <v>185</v>
      </c>
      <c r="M780">
        <v>-30093</v>
      </c>
      <c r="N780">
        <v>2.2153040000000002</v>
      </c>
      <c r="O780">
        <v>106</v>
      </c>
      <c r="P780">
        <v>1.269309</v>
      </c>
      <c r="Q780" t="s">
        <v>43</v>
      </c>
      <c r="R780" t="s">
        <v>43</v>
      </c>
      <c r="S780" t="s">
        <v>43</v>
      </c>
    </row>
    <row r="781" spans="1:19">
      <c r="A781">
        <v>742</v>
      </c>
      <c r="B781">
        <v>8336</v>
      </c>
      <c r="C781">
        <v>468318.43</v>
      </c>
      <c r="D781">
        <v>7699</v>
      </c>
      <c r="E781">
        <v>538518.43000000005</v>
      </c>
      <c r="F781">
        <v>69.946541999999994</v>
      </c>
      <c r="G781">
        <v>30.48</v>
      </c>
      <c r="H781">
        <v>39.466541999999997</v>
      </c>
      <c r="I781">
        <v>2.2948339999999998</v>
      </c>
      <c r="J781">
        <v>0</v>
      </c>
      <c r="K781">
        <v>0</v>
      </c>
      <c r="L781">
        <v>637</v>
      </c>
      <c r="M781">
        <v>-70200</v>
      </c>
      <c r="N781">
        <v>7.6415550000000003</v>
      </c>
      <c r="O781">
        <v>200</v>
      </c>
      <c r="P781">
        <v>2.399232</v>
      </c>
      <c r="Q781" t="s">
        <v>43</v>
      </c>
      <c r="R781" t="s">
        <v>43</v>
      </c>
      <c r="S781" t="s">
        <v>43</v>
      </c>
    </row>
    <row r="782" spans="1:19">
      <c r="A782">
        <v>51</v>
      </c>
      <c r="B782">
        <v>8335</v>
      </c>
      <c r="C782">
        <v>396436.35</v>
      </c>
      <c r="D782">
        <v>8070</v>
      </c>
      <c r="E782">
        <v>426400.35</v>
      </c>
      <c r="F782">
        <v>52.837713999999998</v>
      </c>
      <c r="G782">
        <v>40.155000000000001</v>
      </c>
      <c r="H782">
        <v>12.682714000000001</v>
      </c>
      <c r="I782">
        <v>1.315844</v>
      </c>
      <c r="J782">
        <v>0</v>
      </c>
      <c r="K782">
        <v>0</v>
      </c>
      <c r="L782">
        <v>265</v>
      </c>
      <c r="M782">
        <v>-29964</v>
      </c>
      <c r="N782">
        <v>3.1793640000000001</v>
      </c>
      <c r="O782">
        <v>99</v>
      </c>
      <c r="P782">
        <v>1.187762</v>
      </c>
      <c r="Q782" t="s">
        <v>43</v>
      </c>
      <c r="R782" t="s">
        <v>43</v>
      </c>
      <c r="S782" t="s">
        <v>43</v>
      </c>
    </row>
    <row r="783" spans="1:19">
      <c r="A783">
        <v>328</v>
      </c>
      <c r="B783">
        <v>8322</v>
      </c>
      <c r="C783">
        <v>560067.14</v>
      </c>
      <c r="D783">
        <v>8040</v>
      </c>
      <c r="E783">
        <v>589543.14</v>
      </c>
      <c r="F783">
        <v>73.326261000000002</v>
      </c>
      <c r="G783">
        <v>73.09</v>
      </c>
      <c r="H783">
        <v>0.236261</v>
      </c>
      <c r="I783">
        <v>1.0032319999999999</v>
      </c>
      <c r="J783">
        <v>0</v>
      </c>
      <c r="K783">
        <v>0</v>
      </c>
      <c r="L783">
        <v>282</v>
      </c>
      <c r="M783">
        <v>-29476</v>
      </c>
      <c r="N783">
        <v>3.3886090000000002</v>
      </c>
      <c r="O783">
        <v>261</v>
      </c>
      <c r="P783">
        <v>3.1362649999999999</v>
      </c>
      <c r="Q783" t="s">
        <v>43</v>
      </c>
      <c r="R783" t="s">
        <v>43</v>
      </c>
      <c r="S783" t="s">
        <v>43</v>
      </c>
    </row>
    <row r="784" spans="1:19">
      <c r="A784">
        <v>1921</v>
      </c>
      <c r="B784">
        <v>8312</v>
      </c>
      <c r="C784">
        <v>338618.46</v>
      </c>
      <c r="D784">
        <v>7712</v>
      </c>
      <c r="E784">
        <v>404701.46</v>
      </c>
      <c r="F784">
        <v>52.476849000000001</v>
      </c>
      <c r="G784">
        <v>30.184999999999999</v>
      </c>
      <c r="H784">
        <v>22.291848999999999</v>
      </c>
      <c r="I784">
        <v>1.7385079999999999</v>
      </c>
      <c r="J784">
        <v>0</v>
      </c>
      <c r="K784">
        <v>0</v>
      </c>
      <c r="L784">
        <v>600</v>
      </c>
      <c r="M784">
        <v>-66083</v>
      </c>
      <c r="N784">
        <v>7.2184790000000003</v>
      </c>
      <c r="O784">
        <v>168</v>
      </c>
      <c r="P784">
        <v>2.0211739999999998</v>
      </c>
      <c r="Q784" t="s">
        <v>43</v>
      </c>
      <c r="R784" t="s">
        <v>43</v>
      </c>
      <c r="S784" t="s">
        <v>43</v>
      </c>
    </row>
    <row r="785" spans="1:19">
      <c r="A785">
        <v>764</v>
      </c>
      <c r="B785">
        <v>8296</v>
      </c>
      <c r="C785">
        <v>439241.38</v>
      </c>
      <c r="D785">
        <v>7964</v>
      </c>
      <c r="E785">
        <v>472661</v>
      </c>
      <c r="F785">
        <v>59.349699000000001</v>
      </c>
      <c r="G785">
        <v>54.63</v>
      </c>
      <c r="H785">
        <v>4.7196990000000003</v>
      </c>
      <c r="I785">
        <v>1.0863940000000001</v>
      </c>
      <c r="J785">
        <v>0</v>
      </c>
      <c r="K785">
        <v>0</v>
      </c>
      <c r="L785">
        <v>332</v>
      </c>
      <c r="M785">
        <v>-33419.620000000003</v>
      </c>
      <c r="N785">
        <v>4.0019289999999996</v>
      </c>
      <c r="O785">
        <v>233</v>
      </c>
      <c r="P785">
        <v>2.8085819999999999</v>
      </c>
      <c r="Q785" t="s">
        <v>43</v>
      </c>
      <c r="R785" t="s">
        <v>43</v>
      </c>
      <c r="S785" t="s">
        <v>43</v>
      </c>
    </row>
    <row r="786" spans="1:19">
      <c r="A786">
        <v>1142</v>
      </c>
      <c r="B786">
        <v>8293</v>
      </c>
      <c r="C786">
        <v>563342.34</v>
      </c>
      <c r="D786">
        <v>7675</v>
      </c>
      <c r="E786">
        <v>627725.96</v>
      </c>
      <c r="F786">
        <v>81.788398999999998</v>
      </c>
      <c r="G786">
        <v>38.979999999999997</v>
      </c>
      <c r="H786">
        <v>42.808399000000001</v>
      </c>
      <c r="I786">
        <v>2.098214</v>
      </c>
      <c r="J786">
        <v>0</v>
      </c>
      <c r="K786">
        <v>0</v>
      </c>
      <c r="L786">
        <v>618</v>
      </c>
      <c r="M786">
        <v>-64383.62</v>
      </c>
      <c r="N786">
        <v>7.4520679999999997</v>
      </c>
      <c r="O786">
        <v>116</v>
      </c>
      <c r="P786">
        <v>1.3987700000000001</v>
      </c>
      <c r="Q786" t="s">
        <v>43</v>
      </c>
      <c r="R786" t="s">
        <v>43</v>
      </c>
      <c r="S786" t="s">
        <v>43</v>
      </c>
    </row>
    <row r="787" spans="1:19">
      <c r="A787">
        <v>1636</v>
      </c>
      <c r="B787">
        <v>8286</v>
      </c>
      <c r="C787">
        <v>202706.45</v>
      </c>
      <c r="D787">
        <v>7677</v>
      </c>
      <c r="E787">
        <v>261860.82</v>
      </c>
      <c r="F787">
        <v>34.109785000000002</v>
      </c>
      <c r="G787">
        <v>9.17</v>
      </c>
      <c r="H787">
        <v>24.939785000000001</v>
      </c>
      <c r="I787">
        <v>3.7197149999999999</v>
      </c>
      <c r="J787">
        <v>0</v>
      </c>
      <c r="K787">
        <v>0</v>
      </c>
      <c r="L787">
        <v>609</v>
      </c>
      <c r="M787">
        <v>-59154.37</v>
      </c>
      <c r="N787">
        <v>7.3497469999999998</v>
      </c>
      <c r="O787">
        <v>74</v>
      </c>
      <c r="P787">
        <v>0.89307300000000001</v>
      </c>
      <c r="Q787" t="s">
        <v>43</v>
      </c>
      <c r="R787" t="s">
        <v>43</v>
      </c>
      <c r="S787" t="s">
        <v>44</v>
      </c>
    </row>
    <row r="788" spans="1:19">
      <c r="A788">
        <v>282</v>
      </c>
      <c r="B788">
        <v>8286</v>
      </c>
      <c r="C788">
        <v>192333.57</v>
      </c>
      <c r="D788">
        <v>7736</v>
      </c>
      <c r="E788">
        <v>241661.57</v>
      </c>
      <c r="F788">
        <v>31.238568999999998</v>
      </c>
      <c r="G788">
        <v>11.94</v>
      </c>
      <c r="H788">
        <v>19.298569000000001</v>
      </c>
      <c r="I788">
        <v>2.6162960000000002</v>
      </c>
      <c r="J788">
        <v>0</v>
      </c>
      <c r="K788">
        <v>0</v>
      </c>
      <c r="L788">
        <v>550</v>
      </c>
      <c r="M788">
        <v>-49328</v>
      </c>
      <c r="N788">
        <v>6.637702</v>
      </c>
      <c r="O788">
        <v>110</v>
      </c>
      <c r="P788">
        <v>1.3275399999999999</v>
      </c>
      <c r="Q788" t="s">
        <v>43</v>
      </c>
      <c r="R788" t="s">
        <v>43</v>
      </c>
      <c r="S788" t="s">
        <v>43</v>
      </c>
    </row>
    <row r="789" spans="1:19">
      <c r="A789">
        <v>994</v>
      </c>
      <c r="B789">
        <v>8285</v>
      </c>
      <c r="C789">
        <v>181021.9</v>
      </c>
      <c r="D789">
        <v>7705</v>
      </c>
      <c r="E789">
        <v>231607.9</v>
      </c>
      <c r="F789">
        <v>30.059429000000002</v>
      </c>
      <c r="G789">
        <v>19.27</v>
      </c>
      <c r="H789">
        <v>10.789429</v>
      </c>
      <c r="I789">
        <v>1.5599080000000001</v>
      </c>
      <c r="J789">
        <v>0</v>
      </c>
      <c r="K789">
        <v>0</v>
      </c>
      <c r="L789">
        <v>580</v>
      </c>
      <c r="M789">
        <v>-50586</v>
      </c>
      <c r="N789">
        <v>7.000604</v>
      </c>
      <c r="O789">
        <v>221</v>
      </c>
      <c r="P789">
        <v>2.6674709999999999</v>
      </c>
      <c r="Q789" t="s">
        <v>43</v>
      </c>
      <c r="R789" t="s">
        <v>43</v>
      </c>
      <c r="S789" t="s">
        <v>43</v>
      </c>
    </row>
    <row r="790" spans="1:19">
      <c r="A790">
        <v>164</v>
      </c>
      <c r="B790">
        <v>8275</v>
      </c>
      <c r="C790">
        <v>289690.03000000003</v>
      </c>
      <c r="D790">
        <v>7710</v>
      </c>
      <c r="E790">
        <v>342117.03</v>
      </c>
      <c r="F790">
        <v>44.373156000000002</v>
      </c>
      <c r="G790">
        <v>19.64</v>
      </c>
      <c r="H790">
        <v>24.733156000000001</v>
      </c>
      <c r="I790">
        <v>2.2593260000000002</v>
      </c>
      <c r="J790">
        <v>0</v>
      </c>
      <c r="K790">
        <v>0</v>
      </c>
      <c r="L790">
        <v>565</v>
      </c>
      <c r="M790">
        <v>-52427</v>
      </c>
      <c r="N790">
        <v>6.8277950000000001</v>
      </c>
      <c r="O790">
        <v>98</v>
      </c>
      <c r="P790">
        <v>1.1842900000000001</v>
      </c>
      <c r="Q790" t="s">
        <v>43</v>
      </c>
      <c r="R790" t="s">
        <v>43</v>
      </c>
      <c r="S790" t="s">
        <v>43</v>
      </c>
    </row>
    <row r="791" spans="1:19">
      <c r="A791">
        <v>1861</v>
      </c>
      <c r="B791">
        <v>8275</v>
      </c>
      <c r="C791">
        <v>439605.24</v>
      </c>
      <c r="D791">
        <v>7688</v>
      </c>
      <c r="E791">
        <v>501935.24</v>
      </c>
      <c r="F791">
        <v>65.288143000000005</v>
      </c>
      <c r="G791">
        <v>35.695</v>
      </c>
      <c r="H791">
        <v>29.593143000000001</v>
      </c>
      <c r="I791">
        <v>1.829056</v>
      </c>
      <c r="J791">
        <v>0</v>
      </c>
      <c r="K791">
        <v>0</v>
      </c>
      <c r="L791">
        <v>587</v>
      </c>
      <c r="M791">
        <v>-62330</v>
      </c>
      <c r="N791">
        <v>7.0936560000000002</v>
      </c>
      <c r="O791">
        <v>120</v>
      </c>
      <c r="P791">
        <v>1.450151</v>
      </c>
      <c r="Q791" t="s">
        <v>43</v>
      </c>
      <c r="R791" t="s">
        <v>43</v>
      </c>
      <c r="S791" t="s">
        <v>43</v>
      </c>
    </row>
    <row r="792" spans="1:19">
      <c r="A792">
        <v>1128</v>
      </c>
      <c r="B792">
        <v>8268</v>
      </c>
      <c r="C792">
        <v>262654.3</v>
      </c>
      <c r="D792">
        <v>7708</v>
      </c>
      <c r="E792">
        <v>317140.3</v>
      </c>
      <c r="F792">
        <v>41.144305000000003</v>
      </c>
      <c r="G792">
        <v>18.940000000000001</v>
      </c>
      <c r="H792">
        <v>22.204305000000002</v>
      </c>
      <c r="I792">
        <v>2.1723499999999998</v>
      </c>
      <c r="J792">
        <v>0</v>
      </c>
      <c r="K792">
        <v>0</v>
      </c>
      <c r="L792">
        <v>560</v>
      </c>
      <c r="M792">
        <v>-54486</v>
      </c>
      <c r="N792">
        <v>6.7731009999999996</v>
      </c>
      <c r="O792">
        <v>107</v>
      </c>
      <c r="P792">
        <v>1.294146</v>
      </c>
      <c r="Q792" t="s">
        <v>43</v>
      </c>
      <c r="R792" t="s">
        <v>43</v>
      </c>
      <c r="S792" t="s">
        <v>43</v>
      </c>
    </row>
    <row r="793" spans="1:19">
      <c r="A793">
        <v>257</v>
      </c>
      <c r="B793">
        <v>8261</v>
      </c>
      <c r="C793">
        <v>449791.15</v>
      </c>
      <c r="D793">
        <v>7935</v>
      </c>
      <c r="E793">
        <v>484389.15</v>
      </c>
      <c r="F793">
        <v>61.044631000000003</v>
      </c>
      <c r="G793">
        <v>60</v>
      </c>
      <c r="H793">
        <v>1.0446310000000001</v>
      </c>
      <c r="I793">
        <v>1.0174110000000001</v>
      </c>
      <c r="J793">
        <v>1</v>
      </c>
      <c r="K793">
        <v>1.2104999999999999E-2</v>
      </c>
      <c r="L793">
        <v>325</v>
      </c>
      <c r="M793">
        <v>-34598</v>
      </c>
      <c r="N793">
        <v>3.934148</v>
      </c>
      <c r="O793">
        <v>157</v>
      </c>
      <c r="P793">
        <v>1.900496</v>
      </c>
      <c r="Q793" t="s">
        <v>43</v>
      </c>
      <c r="R793" t="s">
        <v>43</v>
      </c>
      <c r="S793" t="s">
        <v>43</v>
      </c>
    </row>
    <row r="794" spans="1:19">
      <c r="A794">
        <v>414</v>
      </c>
      <c r="B794">
        <v>8253</v>
      </c>
      <c r="C794">
        <v>860283.86</v>
      </c>
      <c r="D794">
        <v>7901</v>
      </c>
      <c r="E794">
        <v>908825.86</v>
      </c>
      <c r="F794">
        <v>115.02668799999999</v>
      </c>
      <c r="G794">
        <v>104.58</v>
      </c>
      <c r="H794">
        <v>10.446688</v>
      </c>
      <c r="I794">
        <v>1.0998920000000001</v>
      </c>
      <c r="J794">
        <v>0</v>
      </c>
      <c r="K794">
        <v>0</v>
      </c>
      <c r="L794">
        <v>352</v>
      </c>
      <c r="M794">
        <v>-48542</v>
      </c>
      <c r="N794">
        <v>4.2651159999999999</v>
      </c>
      <c r="O794">
        <v>117</v>
      </c>
      <c r="P794">
        <v>1.4176660000000001</v>
      </c>
      <c r="Q794" t="s">
        <v>43</v>
      </c>
      <c r="R794" t="s">
        <v>42</v>
      </c>
      <c r="S794" t="s">
        <v>43</v>
      </c>
    </row>
    <row r="795" spans="1:19">
      <c r="A795">
        <v>478</v>
      </c>
      <c r="B795">
        <v>8248</v>
      </c>
      <c r="C795">
        <v>445506.11</v>
      </c>
      <c r="D795">
        <v>8108</v>
      </c>
      <c r="E795">
        <v>478082.11</v>
      </c>
      <c r="F795">
        <v>58.964246000000003</v>
      </c>
      <c r="G795">
        <v>19.940000000000001</v>
      </c>
      <c r="H795">
        <v>39.024245999999998</v>
      </c>
      <c r="I795">
        <v>2.957084</v>
      </c>
      <c r="J795">
        <v>0</v>
      </c>
      <c r="K795">
        <v>0</v>
      </c>
      <c r="L795">
        <v>140</v>
      </c>
      <c r="M795">
        <v>-32576</v>
      </c>
      <c r="N795">
        <v>1.697381</v>
      </c>
      <c r="O795">
        <v>121</v>
      </c>
      <c r="P795">
        <v>1.467022</v>
      </c>
      <c r="Q795" t="s">
        <v>43</v>
      </c>
      <c r="R795" t="s">
        <v>43</v>
      </c>
      <c r="S795" t="s">
        <v>43</v>
      </c>
    </row>
    <row r="796" spans="1:19">
      <c r="A796">
        <v>1504</v>
      </c>
      <c r="B796">
        <v>8237</v>
      </c>
      <c r="C796">
        <v>302289.01</v>
      </c>
      <c r="D796">
        <v>7640</v>
      </c>
      <c r="E796">
        <v>359969.01</v>
      </c>
      <c r="F796">
        <v>47.116363</v>
      </c>
      <c r="G796">
        <v>41.634999999999998</v>
      </c>
      <c r="H796">
        <v>5.481363</v>
      </c>
      <c r="I796">
        <v>1.131653</v>
      </c>
      <c r="J796">
        <v>0</v>
      </c>
      <c r="K796">
        <v>0</v>
      </c>
      <c r="L796">
        <v>597</v>
      </c>
      <c r="M796">
        <v>-57680</v>
      </c>
      <c r="N796">
        <v>7.2477840000000002</v>
      </c>
      <c r="O796">
        <v>130</v>
      </c>
      <c r="P796">
        <v>1.5782449999999999</v>
      </c>
      <c r="Q796" t="s">
        <v>43</v>
      </c>
      <c r="R796" t="s">
        <v>43</v>
      </c>
      <c r="S796" t="s">
        <v>43</v>
      </c>
    </row>
    <row r="797" spans="1:19">
      <c r="A797">
        <v>1702</v>
      </c>
      <c r="B797">
        <v>8233</v>
      </c>
      <c r="C797">
        <v>279595.3</v>
      </c>
      <c r="D797">
        <v>7661</v>
      </c>
      <c r="E797">
        <v>332550.3</v>
      </c>
      <c r="F797">
        <v>43.408209999999997</v>
      </c>
      <c r="G797">
        <v>26.14</v>
      </c>
      <c r="H797">
        <v>17.26821</v>
      </c>
      <c r="I797">
        <v>1.6606050000000001</v>
      </c>
      <c r="J797">
        <v>0</v>
      </c>
      <c r="K797">
        <v>0</v>
      </c>
      <c r="L797">
        <v>572</v>
      </c>
      <c r="M797">
        <v>-52955</v>
      </c>
      <c r="N797">
        <v>6.9476500000000003</v>
      </c>
      <c r="O797">
        <v>106</v>
      </c>
      <c r="P797">
        <v>1.2875019999999999</v>
      </c>
      <c r="Q797" t="s">
        <v>43</v>
      </c>
      <c r="R797" t="s">
        <v>43</v>
      </c>
      <c r="S797" t="s">
        <v>43</v>
      </c>
    </row>
    <row r="798" spans="1:19">
      <c r="A798">
        <v>1544</v>
      </c>
      <c r="B798">
        <v>8222</v>
      </c>
      <c r="C798">
        <v>475454.46</v>
      </c>
      <c r="D798">
        <v>8092</v>
      </c>
      <c r="E798">
        <v>493164.46</v>
      </c>
      <c r="F798">
        <v>60.944693999999998</v>
      </c>
      <c r="G798">
        <v>47.34</v>
      </c>
      <c r="H798">
        <v>13.604694</v>
      </c>
      <c r="I798">
        <v>1.2873829999999999</v>
      </c>
      <c r="J798">
        <v>0</v>
      </c>
      <c r="K798">
        <v>0</v>
      </c>
      <c r="L798">
        <v>130</v>
      </c>
      <c r="M798">
        <v>-17710</v>
      </c>
      <c r="N798">
        <v>1.581124</v>
      </c>
      <c r="O798">
        <v>234</v>
      </c>
      <c r="P798">
        <v>2.8460230000000002</v>
      </c>
      <c r="Q798" t="s">
        <v>43</v>
      </c>
      <c r="R798" t="s">
        <v>43</v>
      </c>
      <c r="S798" t="s">
        <v>43</v>
      </c>
    </row>
    <row r="799" spans="1:19">
      <c r="A799">
        <v>890</v>
      </c>
      <c r="B799">
        <v>8219</v>
      </c>
      <c r="C799">
        <v>356000.11</v>
      </c>
      <c r="D799">
        <v>7856</v>
      </c>
      <c r="E799">
        <v>405265.11</v>
      </c>
      <c r="F799">
        <v>51.586699000000003</v>
      </c>
      <c r="G799">
        <v>14.67</v>
      </c>
      <c r="H799">
        <v>36.916699000000001</v>
      </c>
      <c r="I799">
        <v>3.5164759999999999</v>
      </c>
      <c r="J799">
        <v>0</v>
      </c>
      <c r="K799">
        <v>0</v>
      </c>
      <c r="L799">
        <v>363</v>
      </c>
      <c r="M799">
        <v>-49265</v>
      </c>
      <c r="N799">
        <v>4.4165960000000002</v>
      </c>
      <c r="O799">
        <v>190</v>
      </c>
      <c r="P799">
        <v>2.3117169999999998</v>
      </c>
      <c r="Q799" t="s">
        <v>43</v>
      </c>
      <c r="R799" t="s">
        <v>43</v>
      </c>
      <c r="S799" t="s">
        <v>43</v>
      </c>
    </row>
    <row r="800" spans="1:19">
      <c r="A800">
        <v>116</v>
      </c>
      <c r="B800">
        <v>8216</v>
      </c>
      <c r="C800">
        <v>391584.71</v>
      </c>
      <c r="D800">
        <v>7954</v>
      </c>
      <c r="E800">
        <v>432098.71</v>
      </c>
      <c r="F800">
        <v>54.324705999999999</v>
      </c>
      <c r="G800">
        <v>40.81</v>
      </c>
      <c r="H800">
        <v>13.514706</v>
      </c>
      <c r="I800">
        <v>1.331162</v>
      </c>
      <c r="J800">
        <v>0</v>
      </c>
      <c r="K800">
        <v>0</v>
      </c>
      <c r="L800">
        <v>262</v>
      </c>
      <c r="M800">
        <v>-40514</v>
      </c>
      <c r="N800">
        <v>3.1888999999999998</v>
      </c>
      <c r="O800">
        <v>126</v>
      </c>
      <c r="P800">
        <v>1.533593</v>
      </c>
      <c r="Q800" t="s">
        <v>43</v>
      </c>
      <c r="R800" t="s">
        <v>43</v>
      </c>
      <c r="S800" t="s">
        <v>43</v>
      </c>
    </row>
    <row r="801" spans="1:19">
      <c r="A801">
        <v>712</v>
      </c>
      <c r="B801">
        <v>8207</v>
      </c>
      <c r="C801">
        <v>291427.68</v>
      </c>
      <c r="D801">
        <v>7599</v>
      </c>
      <c r="E801">
        <v>350349.01</v>
      </c>
      <c r="F801">
        <v>46.104619999999997</v>
      </c>
      <c r="G801">
        <v>22.41</v>
      </c>
      <c r="H801">
        <v>23.69462</v>
      </c>
      <c r="I801">
        <v>2.0573239999999999</v>
      </c>
      <c r="J801">
        <v>0</v>
      </c>
      <c r="K801">
        <v>0</v>
      </c>
      <c r="L801">
        <v>608</v>
      </c>
      <c r="M801">
        <v>-58921.33</v>
      </c>
      <c r="N801">
        <v>7.4083100000000002</v>
      </c>
      <c r="O801">
        <v>127</v>
      </c>
      <c r="P801">
        <v>1.5474589999999999</v>
      </c>
      <c r="Q801" t="s">
        <v>43</v>
      </c>
      <c r="R801" t="s">
        <v>43</v>
      </c>
      <c r="S801" t="s">
        <v>43</v>
      </c>
    </row>
    <row r="802" spans="1:19">
      <c r="A802">
        <v>370</v>
      </c>
      <c r="B802">
        <v>8203</v>
      </c>
      <c r="C802">
        <v>261605.98</v>
      </c>
      <c r="D802">
        <v>8026</v>
      </c>
      <c r="E802">
        <v>287686.98</v>
      </c>
      <c r="F802">
        <v>35.844377999999999</v>
      </c>
      <c r="G802">
        <v>15.76</v>
      </c>
      <c r="H802">
        <v>20.084378000000001</v>
      </c>
      <c r="I802">
        <v>2.2743890000000002</v>
      </c>
      <c r="J802">
        <v>1</v>
      </c>
      <c r="K802">
        <v>1.2191E-2</v>
      </c>
      <c r="L802">
        <v>176</v>
      </c>
      <c r="M802">
        <v>-26081</v>
      </c>
      <c r="N802">
        <v>2.1455570000000002</v>
      </c>
      <c r="O802">
        <v>103</v>
      </c>
      <c r="P802">
        <v>1.255638</v>
      </c>
      <c r="Q802" t="s">
        <v>43</v>
      </c>
      <c r="R802" t="s">
        <v>43</v>
      </c>
      <c r="S802" t="s">
        <v>43</v>
      </c>
    </row>
    <row r="803" spans="1:19">
      <c r="A803">
        <v>1564</v>
      </c>
      <c r="B803">
        <v>8201</v>
      </c>
      <c r="C803">
        <v>236354.58</v>
      </c>
      <c r="D803">
        <v>7630</v>
      </c>
      <c r="E803">
        <v>301026.58</v>
      </c>
      <c r="F803">
        <v>39.453024999999997</v>
      </c>
      <c r="G803">
        <v>13.775</v>
      </c>
      <c r="H803">
        <v>25.678025000000002</v>
      </c>
      <c r="I803">
        <v>2.8641030000000001</v>
      </c>
      <c r="J803">
        <v>0</v>
      </c>
      <c r="K803">
        <v>0</v>
      </c>
      <c r="L803">
        <v>571</v>
      </c>
      <c r="M803">
        <v>-64672</v>
      </c>
      <c r="N803">
        <v>6.9625659999999998</v>
      </c>
      <c r="O803">
        <v>96</v>
      </c>
      <c r="P803">
        <v>1.1705890000000001</v>
      </c>
      <c r="Q803" t="s">
        <v>43</v>
      </c>
      <c r="R803" t="s">
        <v>43</v>
      </c>
      <c r="S803" t="s">
        <v>43</v>
      </c>
    </row>
    <row r="804" spans="1:19">
      <c r="A804">
        <v>1261</v>
      </c>
      <c r="B804">
        <v>8197</v>
      </c>
      <c r="C804">
        <v>417032.64</v>
      </c>
      <c r="D804">
        <v>7568</v>
      </c>
      <c r="E804">
        <v>489165.64</v>
      </c>
      <c r="F804">
        <v>64.636052000000007</v>
      </c>
      <c r="G804">
        <v>27.655000000000001</v>
      </c>
      <c r="H804">
        <v>36.981051999999998</v>
      </c>
      <c r="I804">
        <v>2.3372280000000001</v>
      </c>
      <c r="J804">
        <v>0</v>
      </c>
      <c r="K804">
        <v>0</v>
      </c>
      <c r="L804">
        <v>629</v>
      </c>
      <c r="M804">
        <v>-72133</v>
      </c>
      <c r="N804">
        <v>7.6735389999999999</v>
      </c>
      <c r="O804">
        <v>89</v>
      </c>
      <c r="P804">
        <v>1.085763</v>
      </c>
      <c r="Q804" t="s">
        <v>43</v>
      </c>
      <c r="R804" t="s">
        <v>43</v>
      </c>
      <c r="S804" t="s">
        <v>43</v>
      </c>
    </row>
    <row r="805" spans="1:19">
      <c r="A805">
        <v>677</v>
      </c>
      <c r="B805">
        <v>8179</v>
      </c>
      <c r="C805">
        <v>448793.71</v>
      </c>
      <c r="D805">
        <v>7590</v>
      </c>
      <c r="E805">
        <v>513831.71</v>
      </c>
      <c r="F805">
        <v>67.698513000000005</v>
      </c>
      <c r="G805">
        <v>41.02</v>
      </c>
      <c r="H805">
        <v>26.678512999999999</v>
      </c>
      <c r="I805">
        <v>1.6503779999999999</v>
      </c>
      <c r="J805">
        <v>0</v>
      </c>
      <c r="K805">
        <v>0</v>
      </c>
      <c r="L805">
        <v>589</v>
      </c>
      <c r="M805">
        <v>-65038</v>
      </c>
      <c r="N805">
        <v>7.2013689999999997</v>
      </c>
      <c r="O805">
        <v>79</v>
      </c>
      <c r="P805">
        <v>0.96588799999999997</v>
      </c>
      <c r="Q805" t="s">
        <v>43</v>
      </c>
      <c r="R805" t="s">
        <v>43</v>
      </c>
      <c r="S805" t="s">
        <v>43</v>
      </c>
    </row>
    <row r="806" spans="1:19">
      <c r="A806">
        <v>1609</v>
      </c>
      <c r="B806">
        <v>8158</v>
      </c>
      <c r="C806">
        <v>428376.61</v>
      </c>
      <c r="D806">
        <v>7531</v>
      </c>
      <c r="E806">
        <v>495267.61</v>
      </c>
      <c r="F806">
        <v>65.763857000000002</v>
      </c>
      <c r="G806">
        <v>36</v>
      </c>
      <c r="H806">
        <v>29.763857000000002</v>
      </c>
      <c r="I806">
        <v>1.8267739999999999</v>
      </c>
      <c r="J806">
        <v>0</v>
      </c>
      <c r="K806">
        <v>0</v>
      </c>
      <c r="L806">
        <v>627</v>
      </c>
      <c r="M806">
        <v>-66891</v>
      </c>
      <c r="N806">
        <v>7.6857069999999998</v>
      </c>
      <c r="O806">
        <v>92</v>
      </c>
      <c r="P806">
        <v>1.1277269999999999</v>
      </c>
      <c r="Q806" t="s">
        <v>43</v>
      </c>
      <c r="R806" t="s">
        <v>43</v>
      </c>
      <c r="S806" t="s">
        <v>43</v>
      </c>
    </row>
    <row r="807" spans="1:19">
      <c r="A807">
        <v>1720</v>
      </c>
      <c r="B807">
        <v>8158</v>
      </c>
      <c r="C807">
        <v>631249.69999999995</v>
      </c>
      <c r="D807">
        <v>7891</v>
      </c>
      <c r="E807">
        <v>657094.69999999995</v>
      </c>
      <c r="F807">
        <v>83.271410000000003</v>
      </c>
      <c r="G807">
        <v>83.26</v>
      </c>
      <c r="H807">
        <v>1.141E-2</v>
      </c>
      <c r="I807">
        <v>1.0001370000000001</v>
      </c>
      <c r="J807">
        <v>0</v>
      </c>
      <c r="K807">
        <v>0</v>
      </c>
      <c r="L807">
        <v>267</v>
      </c>
      <c r="M807">
        <v>-25845</v>
      </c>
      <c r="N807">
        <v>3.2728609999999998</v>
      </c>
      <c r="O807">
        <v>110</v>
      </c>
      <c r="P807">
        <v>1.3483700000000001</v>
      </c>
      <c r="Q807" t="s">
        <v>43</v>
      </c>
      <c r="R807" t="s">
        <v>43</v>
      </c>
      <c r="S807" t="s">
        <v>43</v>
      </c>
    </row>
    <row r="808" spans="1:19">
      <c r="A808">
        <v>1089</v>
      </c>
      <c r="B808">
        <v>8129</v>
      </c>
      <c r="C808">
        <v>398099.61</v>
      </c>
      <c r="D808">
        <v>7584</v>
      </c>
      <c r="E808">
        <v>461080.61</v>
      </c>
      <c r="F808">
        <v>60.796494000000003</v>
      </c>
      <c r="G808">
        <v>20.555</v>
      </c>
      <c r="H808">
        <v>40.241494000000003</v>
      </c>
      <c r="I808">
        <v>2.9577469999999999</v>
      </c>
      <c r="J808">
        <v>0</v>
      </c>
      <c r="K808">
        <v>0</v>
      </c>
      <c r="L808">
        <v>545</v>
      </c>
      <c r="M808">
        <v>-62981</v>
      </c>
      <c r="N808">
        <v>6.7043920000000004</v>
      </c>
      <c r="O808">
        <v>116</v>
      </c>
      <c r="P808">
        <v>1.42699</v>
      </c>
      <c r="Q808" t="s">
        <v>43</v>
      </c>
      <c r="R808" t="s">
        <v>43</v>
      </c>
      <c r="S808" t="s">
        <v>43</v>
      </c>
    </row>
    <row r="809" spans="1:19">
      <c r="A809">
        <v>1660</v>
      </c>
      <c r="B809">
        <v>8089</v>
      </c>
      <c r="C809">
        <v>195865.66</v>
      </c>
      <c r="D809">
        <v>7553</v>
      </c>
      <c r="E809">
        <v>240231.66</v>
      </c>
      <c r="F809">
        <v>31.806125000000002</v>
      </c>
      <c r="G809">
        <v>15.53</v>
      </c>
      <c r="H809">
        <v>16.276125</v>
      </c>
      <c r="I809">
        <v>2.048044</v>
      </c>
      <c r="J809">
        <v>0</v>
      </c>
      <c r="K809">
        <v>0</v>
      </c>
      <c r="L809">
        <v>536</v>
      </c>
      <c r="M809">
        <v>-44366</v>
      </c>
      <c r="N809">
        <v>6.6262829999999999</v>
      </c>
      <c r="O809">
        <v>98</v>
      </c>
      <c r="P809">
        <v>1.211522</v>
      </c>
      <c r="Q809" t="s">
        <v>43</v>
      </c>
      <c r="R809" t="s">
        <v>43</v>
      </c>
      <c r="S809" t="s">
        <v>43</v>
      </c>
    </row>
    <row r="810" spans="1:19">
      <c r="A810">
        <v>225</v>
      </c>
      <c r="B810">
        <v>8085</v>
      </c>
      <c r="C810">
        <v>414013.94</v>
      </c>
      <c r="D810">
        <v>7489</v>
      </c>
      <c r="E810">
        <v>475271.94</v>
      </c>
      <c r="F810">
        <v>63.462671</v>
      </c>
      <c r="G810">
        <v>60.98</v>
      </c>
      <c r="H810">
        <v>2.4826709999999999</v>
      </c>
      <c r="I810">
        <v>1.040713</v>
      </c>
      <c r="J810">
        <v>0</v>
      </c>
      <c r="K810">
        <v>0</v>
      </c>
      <c r="L810">
        <v>596</v>
      </c>
      <c r="M810">
        <v>-61258</v>
      </c>
      <c r="N810">
        <v>7.3716759999999999</v>
      </c>
      <c r="O810">
        <v>137</v>
      </c>
      <c r="P810">
        <v>1.694496</v>
      </c>
      <c r="Q810" t="s">
        <v>43</v>
      </c>
      <c r="R810" t="s">
        <v>43</v>
      </c>
      <c r="S810" t="s">
        <v>43</v>
      </c>
    </row>
    <row r="811" spans="1:19">
      <c r="A811">
        <v>1810</v>
      </c>
      <c r="B811">
        <v>8081</v>
      </c>
      <c r="C811">
        <v>316687.05</v>
      </c>
      <c r="D811">
        <v>7465</v>
      </c>
      <c r="E811">
        <v>382034.05</v>
      </c>
      <c r="F811">
        <v>51.176698000000002</v>
      </c>
      <c r="G811">
        <v>28.04</v>
      </c>
      <c r="H811">
        <v>23.136697999999999</v>
      </c>
      <c r="I811">
        <v>1.825132</v>
      </c>
      <c r="J811">
        <v>0</v>
      </c>
      <c r="K811">
        <v>0</v>
      </c>
      <c r="L811">
        <v>616</v>
      </c>
      <c r="M811">
        <v>-65347</v>
      </c>
      <c r="N811">
        <v>7.6228189999999998</v>
      </c>
      <c r="O811">
        <v>83</v>
      </c>
      <c r="P811">
        <v>1.027101</v>
      </c>
      <c r="Q811" t="s">
        <v>43</v>
      </c>
      <c r="R811" t="s">
        <v>43</v>
      </c>
      <c r="S811" t="s">
        <v>43</v>
      </c>
    </row>
    <row r="812" spans="1:19">
      <c r="A812">
        <v>450</v>
      </c>
      <c r="B812">
        <v>8080</v>
      </c>
      <c r="C812">
        <v>408358.97</v>
      </c>
      <c r="D812">
        <v>7460</v>
      </c>
      <c r="E812">
        <v>468915.97</v>
      </c>
      <c r="F812">
        <v>62.857368999999998</v>
      </c>
      <c r="G812">
        <v>67.194999999999993</v>
      </c>
      <c r="H812">
        <v>-4.337631</v>
      </c>
      <c r="I812">
        <v>0.93544700000000003</v>
      </c>
      <c r="J812">
        <v>0</v>
      </c>
      <c r="K812">
        <v>0</v>
      </c>
      <c r="L812">
        <v>620</v>
      </c>
      <c r="M812">
        <v>-60557</v>
      </c>
      <c r="N812">
        <v>7.6732670000000001</v>
      </c>
      <c r="O812">
        <v>178</v>
      </c>
      <c r="P812">
        <v>2.2029700000000001</v>
      </c>
      <c r="Q812" t="s">
        <v>43</v>
      </c>
      <c r="R812" t="s">
        <v>43</v>
      </c>
      <c r="S812" t="s">
        <v>43</v>
      </c>
    </row>
    <row r="813" spans="1:19">
      <c r="A813">
        <v>321</v>
      </c>
      <c r="B813">
        <v>8078</v>
      </c>
      <c r="C813">
        <v>263553.23</v>
      </c>
      <c r="D813">
        <v>7872</v>
      </c>
      <c r="E813">
        <v>300269.23</v>
      </c>
      <c r="F813">
        <v>38.143957</v>
      </c>
      <c r="G813">
        <v>5.4</v>
      </c>
      <c r="H813">
        <v>32.743957000000002</v>
      </c>
      <c r="I813">
        <v>7.0636960000000002</v>
      </c>
      <c r="J813">
        <v>0</v>
      </c>
      <c r="K813">
        <v>0</v>
      </c>
      <c r="L813">
        <v>206</v>
      </c>
      <c r="M813">
        <v>-36716</v>
      </c>
      <c r="N813">
        <v>2.5501360000000002</v>
      </c>
      <c r="O813">
        <v>86</v>
      </c>
      <c r="P813">
        <v>1.0646199999999999</v>
      </c>
      <c r="Q813" t="s">
        <v>43</v>
      </c>
      <c r="R813" t="s">
        <v>43</v>
      </c>
      <c r="S813" t="s">
        <v>44</v>
      </c>
    </row>
    <row r="814" spans="1:19">
      <c r="A814">
        <v>1027</v>
      </c>
      <c r="B814">
        <v>8073</v>
      </c>
      <c r="C814">
        <v>562285.71</v>
      </c>
      <c r="D814">
        <v>7454</v>
      </c>
      <c r="E814">
        <v>630422.71</v>
      </c>
      <c r="F814">
        <v>84.575089000000006</v>
      </c>
      <c r="G814">
        <v>70.165000000000006</v>
      </c>
      <c r="H814">
        <v>14.410088999999999</v>
      </c>
      <c r="I814">
        <v>1.2053739999999999</v>
      </c>
      <c r="J814">
        <v>0</v>
      </c>
      <c r="K814">
        <v>0</v>
      </c>
      <c r="L814">
        <v>619</v>
      </c>
      <c r="M814">
        <v>-68137</v>
      </c>
      <c r="N814">
        <v>7.6675339999999998</v>
      </c>
      <c r="O814">
        <v>102</v>
      </c>
      <c r="P814">
        <v>1.263471</v>
      </c>
      <c r="Q814" t="s">
        <v>43</v>
      </c>
      <c r="R814" t="s">
        <v>43</v>
      </c>
      <c r="S814" t="s">
        <v>43</v>
      </c>
    </row>
    <row r="815" spans="1:19">
      <c r="A815">
        <v>1675</v>
      </c>
      <c r="B815">
        <v>8050</v>
      </c>
      <c r="C815">
        <v>499431.46</v>
      </c>
      <c r="D815">
        <v>7455</v>
      </c>
      <c r="E815">
        <v>561531.46</v>
      </c>
      <c r="F815">
        <v>75.322798000000006</v>
      </c>
      <c r="G815">
        <v>39.869999999999997</v>
      </c>
      <c r="H815">
        <v>35.452798000000001</v>
      </c>
      <c r="I815">
        <v>1.8892100000000001</v>
      </c>
      <c r="J815">
        <v>0</v>
      </c>
      <c r="K815">
        <v>0</v>
      </c>
      <c r="L815">
        <v>595</v>
      </c>
      <c r="M815">
        <v>-62100</v>
      </c>
      <c r="N815">
        <v>7.3913039999999999</v>
      </c>
      <c r="O815">
        <v>151</v>
      </c>
      <c r="P815">
        <v>1.8757760000000001</v>
      </c>
      <c r="Q815" t="s">
        <v>43</v>
      </c>
      <c r="R815" t="s">
        <v>43</v>
      </c>
      <c r="S815" t="s">
        <v>43</v>
      </c>
    </row>
    <row r="816" spans="1:19">
      <c r="A816">
        <v>789</v>
      </c>
      <c r="B816">
        <v>8025</v>
      </c>
      <c r="C816">
        <v>373232.71</v>
      </c>
      <c r="D816">
        <v>7660</v>
      </c>
      <c r="E816">
        <v>421514.71</v>
      </c>
      <c r="F816">
        <v>55.028030000000001</v>
      </c>
      <c r="G816">
        <v>21.77</v>
      </c>
      <c r="H816">
        <v>33.258029999999998</v>
      </c>
      <c r="I816">
        <v>2.5276999999999998</v>
      </c>
      <c r="J816">
        <v>0</v>
      </c>
      <c r="K816">
        <v>0</v>
      </c>
      <c r="L816">
        <v>365</v>
      </c>
      <c r="M816">
        <v>-48282</v>
      </c>
      <c r="N816">
        <v>4.5482870000000002</v>
      </c>
      <c r="O816">
        <v>115</v>
      </c>
      <c r="P816">
        <v>1.433022</v>
      </c>
      <c r="Q816" t="s">
        <v>43</v>
      </c>
      <c r="R816" t="s">
        <v>43</v>
      </c>
      <c r="S816" t="s">
        <v>43</v>
      </c>
    </row>
    <row r="817" spans="1:19">
      <c r="A817">
        <v>931</v>
      </c>
      <c r="B817">
        <v>8022</v>
      </c>
      <c r="C817">
        <v>397087.2</v>
      </c>
      <c r="D817">
        <v>7441</v>
      </c>
      <c r="E817">
        <v>457993.16</v>
      </c>
      <c r="F817">
        <v>61.549948000000001</v>
      </c>
      <c r="G817">
        <v>27.91</v>
      </c>
      <c r="H817">
        <v>33.639947999999997</v>
      </c>
      <c r="I817">
        <v>2.205301</v>
      </c>
      <c r="J817">
        <v>0</v>
      </c>
      <c r="K817">
        <v>0</v>
      </c>
      <c r="L817">
        <v>581</v>
      </c>
      <c r="M817">
        <v>-60905.96</v>
      </c>
      <c r="N817">
        <v>7.2425829999999998</v>
      </c>
      <c r="O817">
        <v>78</v>
      </c>
      <c r="P817">
        <v>0.97232600000000002</v>
      </c>
      <c r="Q817" t="s">
        <v>43</v>
      </c>
      <c r="R817" t="s">
        <v>43</v>
      </c>
      <c r="S817" t="s">
        <v>43</v>
      </c>
    </row>
    <row r="818" spans="1:19">
      <c r="A818">
        <v>44</v>
      </c>
      <c r="B818">
        <v>8020</v>
      </c>
      <c r="C818">
        <v>352838.76</v>
      </c>
      <c r="D818">
        <v>7484</v>
      </c>
      <c r="E818">
        <v>408630.76</v>
      </c>
      <c r="F818">
        <v>54.600583</v>
      </c>
      <c r="G818">
        <v>40</v>
      </c>
      <c r="H818">
        <v>14.600583</v>
      </c>
      <c r="I818">
        <v>1.3650150000000001</v>
      </c>
      <c r="J818">
        <v>4</v>
      </c>
      <c r="K818">
        <v>4.9875000000000003E-2</v>
      </c>
      <c r="L818">
        <v>532</v>
      </c>
      <c r="M818">
        <v>-55792</v>
      </c>
      <c r="N818">
        <v>6.6334160000000004</v>
      </c>
      <c r="O818">
        <v>134</v>
      </c>
      <c r="P818">
        <v>1.6708229999999999</v>
      </c>
      <c r="Q818" t="s">
        <v>43</v>
      </c>
      <c r="R818" t="s">
        <v>43</v>
      </c>
      <c r="S818" t="s">
        <v>43</v>
      </c>
    </row>
    <row r="819" spans="1:19">
      <c r="A819">
        <v>468</v>
      </c>
      <c r="B819">
        <v>8001</v>
      </c>
      <c r="C819">
        <v>325511.87</v>
      </c>
      <c r="D819">
        <v>7418</v>
      </c>
      <c r="E819">
        <v>382373.87</v>
      </c>
      <c r="F819">
        <v>51.546760999999996</v>
      </c>
      <c r="G819">
        <v>34.954999999999998</v>
      </c>
      <c r="H819">
        <v>16.591761000000002</v>
      </c>
      <c r="I819">
        <v>1.474661</v>
      </c>
      <c r="J819">
        <v>0</v>
      </c>
      <c r="K819">
        <v>0</v>
      </c>
      <c r="L819">
        <v>583</v>
      </c>
      <c r="M819">
        <v>-56862</v>
      </c>
      <c r="N819">
        <v>7.2865890000000002</v>
      </c>
      <c r="O819">
        <v>89</v>
      </c>
      <c r="P819">
        <v>1.1123609999999999</v>
      </c>
      <c r="Q819" t="s">
        <v>43</v>
      </c>
      <c r="R819" t="s">
        <v>43</v>
      </c>
      <c r="S819" t="s">
        <v>43</v>
      </c>
    </row>
    <row r="820" spans="1:19">
      <c r="A820">
        <v>819</v>
      </c>
      <c r="B820">
        <v>7994</v>
      </c>
      <c r="C820">
        <v>284240.02</v>
      </c>
      <c r="D820">
        <v>7396</v>
      </c>
      <c r="E820">
        <v>345639.02</v>
      </c>
      <c r="F820">
        <v>46.733237000000003</v>
      </c>
      <c r="G820">
        <v>16.670000000000002</v>
      </c>
      <c r="H820">
        <v>30.063237000000001</v>
      </c>
      <c r="I820">
        <v>2.8034340000000002</v>
      </c>
      <c r="J820">
        <v>0</v>
      </c>
      <c r="K820">
        <v>0</v>
      </c>
      <c r="L820">
        <v>598</v>
      </c>
      <c r="M820">
        <v>-61399</v>
      </c>
      <c r="N820">
        <v>7.4806100000000004</v>
      </c>
      <c r="O820">
        <v>102</v>
      </c>
      <c r="P820">
        <v>1.275957</v>
      </c>
      <c r="Q820" t="s">
        <v>43</v>
      </c>
      <c r="R820" t="s">
        <v>43</v>
      </c>
      <c r="S820" t="s">
        <v>43</v>
      </c>
    </row>
    <row r="821" spans="1:19">
      <c r="A821">
        <v>1246</v>
      </c>
      <c r="B821">
        <v>7993</v>
      </c>
      <c r="C821">
        <v>320030.53999999998</v>
      </c>
      <c r="D821">
        <v>7694</v>
      </c>
      <c r="E821">
        <v>353723.54</v>
      </c>
      <c r="F821">
        <v>45.973945999999998</v>
      </c>
      <c r="G821">
        <v>31.004999999999999</v>
      </c>
      <c r="H821">
        <v>14.968946000000001</v>
      </c>
      <c r="I821">
        <v>1.482791</v>
      </c>
      <c r="J821">
        <v>0</v>
      </c>
      <c r="K821">
        <v>0</v>
      </c>
      <c r="L821">
        <v>299</v>
      </c>
      <c r="M821">
        <v>-33693</v>
      </c>
      <c r="N821">
        <v>3.7407729999999999</v>
      </c>
      <c r="O821">
        <v>141</v>
      </c>
      <c r="P821">
        <v>1.7640439999999999</v>
      </c>
      <c r="Q821" t="s">
        <v>43</v>
      </c>
      <c r="R821" t="s">
        <v>43</v>
      </c>
      <c r="S821" t="s">
        <v>43</v>
      </c>
    </row>
    <row r="822" spans="1:19">
      <c r="A822">
        <v>619</v>
      </c>
      <c r="B822">
        <v>7982</v>
      </c>
      <c r="C822">
        <v>350012.82</v>
      </c>
      <c r="D822">
        <v>7404</v>
      </c>
      <c r="E822">
        <v>407770.82</v>
      </c>
      <c r="F822">
        <v>55.074395000000003</v>
      </c>
      <c r="G822">
        <v>17.635000000000002</v>
      </c>
      <c r="H822">
        <v>37.439394999999998</v>
      </c>
      <c r="I822">
        <v>3.1230159999999998</v>
      </c>
      <c r="J822">
        <v>4</v>
      </c>
      <c r="K822">
        <v>5.0112999999999998E-2</v>
      </c>
      <c r="L822">
        <v>574</v>
      </c>
      <c r="M822">
        <v>-57758</v>
      </c>
      <c r="N822">
        <v>7.1911800000000001</v>
      </c>
      <c r="O822">
        <v>108</v>
      </c>
      <c r="P822">
        <v>1.3530439999999999</v>
      </c>
      <c r="Q822" t="s">
        <v>43</v>
      </c>
      <c r="R822" t="s">
        <v>43</v>
      </c>
      <c r="S822" t="s">
        <v>43</v>
      </c>
    </row>
    <row r="823" spans="1:19">
      <c r="A823">
        <v>1048</v>
      </c>
      <c r="B823">
        <v>7979</v>
      </c>
      <c r="C823">
        <v>369792.08</v>
      </c>
      <c r="D823">
        <v>7327</v>
      </c>
      <c r="E823">
        <v>446472.08</v>
      </c>
      <c r="F823">
        <v>60.935181999999998</v>
      </c>
      <c r="G823">
        <v>20.78</v>
      </c>
      <c r="H823">
        <v>40.155182000000003</v>
      </c>
      <c r="I823">
        <v>2.9323959999999998</v>
      </c>
      <c r="J823">
        <v>0</v>
      </c>
      <c r="K823">
        <v>0</v>
      </c>
      <c r="L823">
        <v>652</v>
      </c>
      <c r="M823">
        <v>-76680</v>
      </c>
      <c r="N823">
        <v>8.1714500000000001</v>
      </c>
      <c r="O823">
        <v>108</v>
      </c>
      <c r="P823">
        <v>1.353553</v>
      </c>
      <c r="Q823" t="s">
        <v>43</v>
      </c>
      <c r="R823" t="s">
        <v>43</v>
      </c>
      <c r="S823" t="s">
        <v>43</v>
      </c>
    </row>
    <row r="824" spans="1:19">
      <c r="A824">
        <v>675</v>
      </c>
      <c r="B824">
        <v>7979</v>
      </c>
      <c r="C824">
        <v>244379.56</v>
      </c>
      <c r="D824">
        <v>7470</v>
      </c>
      <c r="E824">
        <v>293039.56</v>
      </c>
      <c r="F824">
        <v>39.228856999999998</v>
      </c>
      <c r="G824">
        <v>13.9</v>
      </c>
      <c r="H824">
        <v>25.328856999999999</v>
      </c>
      <c r="I824">
        <v>2.8222200000000002</v>
      </c>
      <c r="J824">
        <v>0</v>
      </c>
      <c r="K824">
        <v>0</v>
      </c>
      <c r="L824">
        <v>509</v>
      </c>
      <c r="M824">
        <v>-48660</v>
      </c>
      <c r="N824">
        <v>6.3792460000000002</v>
      </c>
      <c r="O824">
        <v>134</v>
      </c>
      <c r="P824">
        <v>1.679408</v>
      </c>
      <c r="Q824" t="s">
        <v>43</v>
      </c>
      <c r="R824" t="s">
        <v>43</v>
      </c>
      <c r="S824" t="s">
        <v>43</v>
      </c>
    </row>
    <row r="825" spans="1:19">
      <c r="A825">
        <v>900</v>
      </c>
      <c r="B825">
        <v>7968</v>
      </c>
      <c r="C825">
        <v>311680.07</v>
      </c>
      <c r="D825">
        <v>7640</v>
      </c>
      <c r="E825">
        <v>348923.07</v>
      </c>
      <c r="F825">
        <v>45.670558999999997</v>
      </c>
      <c r="G825">
        <v>26.614999999999998</v>
      </c>
      <c r="H825">
        <v>19.055558999999999</v>
      </c>
      <c r="I825">
        <v>1.7159709999999999</v>
      </c>
      <c r="J825">
        <v>0</v>
      </c>
      <c r="K825">
        <v>0</v>
      </c>
      <c r="L825">
        <v>328</v>
      </c>
      <c r="M825">
        <v>-37243</v>
      </c>
      <c r="N825">
        <v>4.116466</v>
      </c>
      <c r="O825">
        <v>115</v>
      </c>
      <c r="P825">
        <v>1.443273</v>
      </c>
      <c r="Q825" t="s">
        <v>43</v>
      </c>
      <c r="R825" t="s">
        <v>43</v>
      </c>
      <c r="S825" t="s">
        <v>43</v>
      </c>
    </row>
    <row r="826" spans="1:19">
      <c r="A826">
        <v>240</v>
      </c>
      <c r="B826">
        <v>7965</v>
      </c>
      <c r="C826">
        <v>232957.09</v>
      </c>
      <c r="D826">
        <v>7749</v>
      </c>
      <c r="E826">
        <v>272775.12</v>
      </c>
      <c r="F826">
        <v>35.201332000000001</v>
      </c>
      <c r="G826">
        <v>9.52</v>
      </c>
      <c r="H826">
        <v>25.681332000000001</v>
      </c>
      <c r="I826">
        <v>3.697619</v>
      </c>
      <c r="J826">
        <v>0</v>
      </c>
      <c r="K826">
        <v>0</v>
      </c>
      <c r="L826">
        <v>216</v>
      </c>
      <c r="M826">
        <v>-39818.03</v>
      </c>
      <c r="N826">
        <v>2.7118639999999998</v>
      </c>
      <c r="O826">
        <v>110</v>
      </c>
      <c r="P826">
        <v>1.3810420000000001</v>
      </c>
      <c r="Q826" t="s">
        <v>43</v>
      </c>
      <c r="R826" t="s">
        <v>43</v>
      </c>
      <c r="S826" t="s">
        <v>44</v>
      </c>
    </row>
    <row r="827" spans="1:19">
      <c r="A827">
        <v>128</v>
      </c>
      <c r="B827">
        <v>7962</v>
      </c>
      <c r="C827">
        <v>323832.98</v>
      </c>
      <c r="D827">
        <v>7634</v>
      </c>
      <c r="E827">
        <v>365448.98</v>
      </c>
      <c r="F827">
        <v>47.871231000000002</v>
      </c>
      <c r="G827">
        <v>14.41</v>
      </c>
      <c r="H827">
        <v>33.461230999999998</v>
      </c>
      <c r="I827">
        <v>3.3220839999999998</v>
      </c>
      <c r="J827">
        <v>0</v>
      </c>
      <c r="K827">
        <v>0</v>
      </c>
      <c r="L827">
        <v>328</v>
      </c>
      <c r="M827">
        <v>-41616</v>
      </c>
      <c r="N827">
        <v>4.1195680000000001</v>
      </c>
      <c r="O827">
        <v>123</v>
      </c>
      <c r="P827">
        <v>1.5448379999999999</v>
      </c>
      <c r="Q827" t="s">
        <v>43</v>
      </c>
      <c r="R827" t="s">
        <v>43</v>
      </c>
      <c r="S827" t="s">
        <v>43</v>
      </c>
    </row>
    <row r="828" spans="1:19">
      <c r="A828">
        <v>706</v>
      </c>
      <c r="B828">
        <v>7962</v>
      </c>
      <c r="C828">
        <v>478426.16</v>
      </c>
      <c r="D828">
        <v>7425</v>
      </c>
      <c r="E828">
        <v>532146.16</v>
      </c>
      <c r="F828">
        <v>71.669516000000002</v>
      </c>
      <c r="G828">
        <v>42.59</v>
      </c>
      <c r="H828">
        <v>29.079516000000002</v>
      </c>
      <c r="I828">
        <v>1.6827780000000001</v>
      </c>
      <c r="J828">
        <v>0</v>
      </c>
      <c r="K828">
        <v>0</v>
      </c>
      <c r="L828">
        <v>537</v>
      </c>
      <c r="M828">
        <v>-53720</v>
      </c>
      <c r="N828">
        <v>6.7445370000000002</v>
      </c>
      <c r="O828">
        <v>85</v>
      </c>
      <c r="P828">
        <v>1.067571</v>
      </c>
      <c r="Q828" t="s">
        <v>43</v>
      </c>
      <c r="R828" t="s">
        <v>43</v>
      </c>
      <c r="S828" t="s">
        <v>43</v>
      </c>
    </row>
    <row r="829" spans="1:19">
      <c r="A829">
        <v>882</v>
      </c>
      <c r="B829">
        <v>7950</v>
      </c>
      <c r="C829">
        <v>261297.13</v>
      </c>
      <c r="D829">
        <v>7329</v>
      </c>
      <c r="E829">
        <v>321122.13</v>
      </c>
      <c r="F829">
        <v>43.815272</v>
      </c>
      <c r="G829">
        <v>16.91</v>
      </c>
      <c r="H829">
        <v>26.905272</v>
      </c>
      <c r="I829">
        <v>2.5910859999999998</v>
      </c>
      <c r="J829">
        <v>0</v>
      </c>
      <c r="K829">
        <v>0</v>
      </c>
      <c r="L829">
        <v>621</v>
      </c>
      <c r="M829">
        <v>-59825</v>
      </c>
      <c r="N829">
        <v>7.8113210000000004</v>
      </c>
      <c r="O829">
        <v>112</v>
      </c>
      <c r="P829">
        <v>1.4088050000000001</v>
      </c>
      <c r="Q829" t="s">
        <v>43</v>
      </c>
      <c r="R829" t="s">
        <v>43</v>
      </c>
      <c r="S829" t="s">
        <v>43</v>
      </c>
    </row>
    <row r="830" spans="1:19">
      <c r="A830">
        <v>876</v>
      </c>
      <c r="B830">
        <v>7945</v>
      </c>
      <c r="C830">
        <v>351213.36</v>
      </c>
      <c r="D830">
        <v>7337</v>
      </c>
      <c r="E830">
        <v>411838.36</v>
      </c>
      <c r="F830">
        <v>56.131711000000003</v>
      </c>
      <c r="G830">
        <v>35.5</v>
      </c>
      <c r="H830">
        <v>20.631710999999999</v>
      </c>
      <c r="I830">
        <v>1.581175</v>
      </c>
      <c r="J830">
        <v>1</v>
      </c>
      <c r="K830">
        <v>1.2586999999999999E-2</v>
      </c>
      <c r="L830">
        <v>607</v>
      </c>
      <c r="M830">
        <v>-60625</v>
      </c>
      <c r="N830">
        <v>7.6400249999999996</v>
      </c>
      <c r="O830">
        <v>102</v>
      </c>
      <c r="P830">
        <v>1.2838259999999999</v>
      </c>
      <c r="Q830" t="s">
        <v>43</v>
      </c>
      <c r="R830" t="s">
        <v>43</v>
      </c>
      <c r="S830" t="s">
        <v>43</v>
      </c>
    </row>
    <row r="831" spans="1:19">
      <c r="A831">
        <v>647</v>
      </c>
      <c r="B831">
        <v>7940</v>
      </c>
      <c r="C831">
        <v>110466.31</v>
      </c>
      <c r="D831">
        <v>6149</v>
      </c>
      <c r="E831">
        <v>248999.31</v>
      </c>
      <c r="F831">
        <v>40.494276999999997</v>
      </c>
      <c r="G831">
        <v>17.329999999999998</v>
      </c>
      <c r="H831">
        <v>23.164276999999998</v>
      </c>
      <c r="I831">
        <v>2.3366579999999999</v>
      </c>
      <c r="J831">
        <v>0</v>
      </c>
      <c r="K831">
        <v>0</v>
      </c>
      <c r="L831">
        <v>1791</v>
      </c>
      <c r="M831">
        <v>-138533</v>
      </c>
      <c r="N831">
        <v>22.556674999999998</v>
      </c>
      <c r="O831">
        <v>102</v>
      </c>
      <c r="P831">
        <v>1.284635</v>
      </c>
      <c r="Q831" t="s">
        <v>43</v>
      </c>
      <c r="R831" t="s">
        <v>43</v>
      </c>
      <c r="S831" t="s">
        <v>43</v>
      </c>
    </row>
    <row r="832" spans="1:19">
      <c r="A832">
        <v>1871</v>
      </c>
      <c r="B832">
        <v>7921</v>
      </c>
      <c r="C832">
        <v>372677.94</v>
      </c>
      <c r="D832">
        <v>7560</v>
      </c>
      <c r="E832">
        <v>415966.44</v>
      </c>
      <c r="F832">
        <v>55.022016000000001</v>
      </c>
      <c r="G832">
        <v>41.79</v>
      </c>
      <c r="H832">
        <v>13.232016</v>
      </c>
      <c r="I832">
        <v>1.3166310000000001</v>
      </c>
      <c r="J832">
        <v>0</v>
      </c>
      <c r="K832">
        <v>0</v>
      </c>
      <c r="L832">
        <v>361</v>
      </c>
      <c r="M832">
        <v>-43288.5</v>
      </c>
      <c r="N832">
        <v>4.5575049999999999</v>
      </c>
      <c r="O832">
        <v>137</v>
      </c>
      <c r="P832">
        <v>1.7295799999999999</v>
      </c>
      <c r="Q832" t="s">
        <v>43</v>
      </c>
      <c r="R832" t="s">
        <v>43</v>
      </c>
      <c r="S832" t="s">
        <v>43</v>
      </c>
    </row>
    <row r="833" spans="1:19">
      <c r="A833">
        <v>1097</v>
      </c>
      <c r="B833">
        <v>7908</v>
      </c>
      <c r="C833">
        <v>284895.76</v>
      </c>
      <c r="D833">
        <v>7323</v>
      </c>
      <c r="E833">
        <v>340127.76</v>
      </c>
      <c r="F833">
        <v>46.446505999999999</v>
      </c>
      <c r="G833">
        <v>33.5</v>
      </c>
      <c r="H833">
        <v>12.946505999999999</v>
      </c>
      <c r="I833">
        <v>1.386463</v>
      </c>
      <c r="J833">
        <v>0</v>
      </c>
      <c r="K833">
        <v>0</v>
      </c>
      <c r="L833">
        <v>585</v>
      </c>
      <c r="M833">
        <v>-55232</v>
      </c>
      <c r="N833">
        <v>7.3975720000000003</v>
      </c>
      <c r="O833">
        <v>137</v>
      </c>
      <c r="P833">
        <v>1.732423</v>
      </c>
      <c r="Q833" t="s">
        <v>43</v>
      </c>
      <c r="R833" t="s">
        <v>43</v>
      </c>
      <c r="S833" t="s">
        <v>43</v>
      </c>
    </row>
    <row r="834" spans="1:19">
      <c r="A834">
        <v>604</v>
      </c>
      <c r="B834">
        <v>7897</v>
      </c>
      <c r="C834">
        <v>521027.63</v>
      </c>
      <c r="D834">
        <v>7696</v>
      </c>
      <c r="E834">
        <v>554436.63</v>
      </c>
      <c r="F834">
        <v>72.042181999999997</v>
      </c>
      <c r="G834">
        <v>39.115000000000002</v>
      </c>
      <c r="H834">
        <v>32.927182000000002</v>
      </c>
      <c r="I834">
        <v>1.841804</v>
      </c>
      <c r="J834">
        <v>0</v>
      </c>
      <c r="K834">
        <v>0</v>
      </c>
      <c r="L834">
        <v>201</v>
      </c>
      <c r="M834">
        <v>-33409</v>
      </c>
      <c r="N834">
        <v>2.5452699999999999</v>
      </c>
      <c r="O834">
        <v>173</v>
      </c>
      <c r="P834">
        <v>2.1907049999999999</v>
      </c>
      <c r="Q834" t="s">
        <v>43</v>
      </c>
      <c r="R834" t="s">
        <v>43</v>
      </c>
      <c r="S834" t="s">
        <v>43</v>
      </c>
    </row>
    <row r="835" spans="1:19">
      <c r="A835">
        <v>1834</v>
      </c>
      <c r="B835">
        <v>7886</v>
      </c>
      <c r="C835">
        <v>293445.67</v>
      </c>
      <c r="D835">
        <v>7537</v>
      </c>
      <c r="E835">
        <v>339187.67</v>
      </c>
      <c r="F835">
        <v>45.003008000000001</v>
      </c>
      <c r="G835">
        <v>23.29</v>
      </c>
      <c r="H835">
        <v>21.713007999999999</v>
      </c>
      <c r="I835">
        <v>1.9322889999999999</v>
      </c>
      <c r="J835">
        <v>0</v>
      </c>
      <c r="K835">
        <v>0</v>
      </c>
      <c r="L835">
        <v>349</v>
      </c>
      <c r="M835">
        <v>-45742</v>
      </c>
      <c r="N835">
        <v>4.4255639999999996</v>
      </c>
      <c r="O835">
        <v>121</v>
      </c>
      <c r="P835">
        <v>1.534365</v>
      </c>
      <c r="Q835" t="s">
        <v>43</v>
      </c>
      <c r="R835" t="s">
        <v>43</v>
      </c>
      <c r="S835" t="s">
        <v>43</v>
      </c>
    </row>
    <row r="836" spans="1:19">
      <c r="A836">
        <v>586</v>
      </c>
      <c r="B836">
        <v>7885</v>
      </c>
      <c r="C836">
        <v>262200.46000000002</v>
      </c>
      <c r="D836">
        <v>7744</v>
      </c>
      <c r="E836">
        <v>279489.46000000002</v>
      </c>
      <c r="F836">
        <v>36.091098000000002</v>
      </c>
      <c r="G836">
        <v>12.265000000000001</v>
      </c>
      <c r="H836">
        <v>23.826098000000002</v>
      </c>
      <c r="I836">
        <v>2.942609</v>
      </c>
      <c r="J836">
        <v>0</v>
      </c>
      <c r="K836">
        <v>0</v>
      </c>
      <c r="L836">
        <v>141</v>
      </c>
      <c r="M836">
        <v>-17289</v>
      </c>
      <c r="N836">
        <v>1.788205</v>
      </c>
      <c r="O836">
        <v>102</v>
      </c>
      <c r="P836">
        <v>1.2935950000000001</v>
      </c>
      <c r="Q836" t="s">
        <v>43</v>
      </c>
      <c r="R836" t="s">
        <v>43</v>
      </c>
      <c r="S836" t="s">
        <v>43</v>
      </c>
    </row>
    <row r="837" spans="1:19">
      <c r="A837">
        <v>1853</v>
      </c>
      <c r="B837">
        <v>7875</v>
      </c>
      <c r="C837">
        <v>223481.72</v>
      </c>
      <c r="D837">
        <v>7700</v>
      </c>
      <c r="E837">
        <v>250233.72</v>
      </c>
      <c r="F837">
        <v>32.497886000000001</v>
      </c>
      <c r="G837">
        <v>12.67</v>
      </c>
      <c r="H837">
        <v>19.827885999999999</v>
      </c>
      <c r="I837">
        <v>2.5649479999999998</v>
      </c>
      <c r="J837">
        <v>0</v>
      </c>
      <c r="K837">
        <v>0</v>
      </c>
      <c r="L837">
        <v>175</v>
      </c>
      <c r="M837">
        <v>-26752</v>
      </c>
      <c r="N837">
        <v>2.2222219999999999</v>
      </c>
      <c r="O837">
        <v>85</v>
      </c>
      <c r="P837">
        <v>1.0793649999999999</v>
      </c>
      <c r="Q837" t="s">
        <v>43</v>
      </c>
      <c r="R837" t="s">
        <v>43</v>
      </c>
      <c r="S837" t="s">
        <v>43</v>
      </c>
    </row>
    <row r="838" spans="1:19">
      <c r="A838">
        <v>447</v>
      </c>
      <c r="B838">
        <v>7873</v>
      </c>
      <c r="C838">
        <v>235755.45</v>
      </c>
      <c r="D838">
        <v>7020</v>
      </c>
      <c r="E838">
        <v>283829.45</v>
      </c>
      <c r="F838">
        <v>40.431545999999997</v>
      </c>
      <c r="G838">
        <v>12.59</v>
      </c>
      <c r="H838">
        <v>27.841546000000001</v>
      </c>
      <c r="I838">
        <v>3.2114020000000001</v>
      </c>
      <c r="J838">
        <v>506</v>
      </c>
      <c r="K838">
        <v>6.4270290000000001</v>
      </c>
      <c r="L838">
        <v>347</v>
      </c>
      <c r="M838">
        <v>-48074</v>
      </c>
      <c r="N838">
        <v>4.4074689999999999</v>
      </c>
      <c r="O838">
        <v>103</v>
      </c>
      <c r="P838">
        <v>1.3082689999999999</v>
      </c>
      <c r="Q838" t="s">
        <v>43</v>
      </c>
      <c r="R838" t="s">
        <v>43</v>
      </c>
      <c r="S838" t="s">
        <v>43</v>
      </c>
    </row>
    <row r="839" spans="1:19">
      <c r="A839">
        <v>898</v>
      </c>
      <c r="B839">
        <v>7871</v>
      </c>
      <c r="C839">
        <v>194726.63</v>
      </c>
      <c r="D839">
        <v>7337</v>
      </c>
      <c r="E839">
        <v>237125.63</v>
      </c>
      <c r="F839">
        <v>32.319153999999997</v>
      </c>
      <c r="G839">
        <v>15.68</v>
      </c>
      <c r="H839">
        <v>16.639154000000001</v>
      </c>
      <c r="I839">
        <v>2.0611709999999999</v>
      </c>
      <c r="J839">
        <v>0</v>
      </c>
      <c r="K839">
        <v>0</v>
      </c>
      <c r="L839">
        <v>534</v>
      </c>
      <c r="M839">
        <v>-42399</v>
      </c>
      <c r="N839">
        <v>6.7843980000000004</v>
      </c>
      <c r="O839">
        <v>115</v>
      </c>
      <c r="P839">
        <v>1.46106</v>
      </c>
      <c r="Q839" t="s">
        <v>43</v>
      </c>
      <c r="R839" t="s">
        <v>43</v>
      </c>
      <c r="S839" t="s">
        <v>43</v>
      </c>
    </row>
    <row r="840" spans="1:19">
      <c r="A840">
        <v>48</v>
      </c>
      <c r="B840">
        <v>7860</v>
      </c>
      <c r="C840">
        <v>262495.96999999997</v>
      </c>
      <c r="D840">
        <v>7269</v>
      </c>
      <c r="E840">
        <v>324106.96999999997</v>
      </c>
      <c r="F840">
        <v>44.587558999999999</v>
      </c>
      <c r="G840">
        <v>17.98</v>
      </c>
      <c r="H840">
        <v>26.607558999999998</v>
      </c>
      <c r="I840">
        <v>2.4798420000000001</v>
      </c>
      <c r="J840">
        <v>0</v>
      </c>
      <c r="K840">
        <v>0</v>
      </c>
      <c r="L840">
        <v>591</v>
      </c>
      <c r="M840">
        <v>-61611</v>
      </c>
      <c r="N840">
        <v>7.5190840000000003</v>
      </c>
      <c r="O840">
        <v>138</v>
      </c>
      <c r="P840">
        <v>1.755725</v>
      </c>
      <c r="Q840" t="s">
        <v>43</v>
      </c>
      <c r="R840" t="s">
        <v>43</v>
      </c>
      <c r="S840" t="s">
        <v>43</v>
      </c>
    </row>
    <row r="841" spans="1:19">
      <c r="A841">
        <v>1282</v>
      </c>
      <c r="B841">
        <v>7817</v>
      </c>
      <c r="C841">
        <v>294575.40000000002</v>
      </c>
      <c r="D841">
        <v>7349</v>
      </c>
      <c r="E841">
        <v>339042.4</v>
      </c>
      <c r="F841">
        <v>46.134493999999997</v>
      </c>
      <c r="G841">
        <v>35.06</v>
      </c>
      <c r="H841">
        <v>11.074494</v>
      </c>
      <c r="I841">
        <v>1.3158730000000001</v>
      </c>
      <c r="J841">
        <v>0</v>
      </c>
      <c r="K841">
        <v>0</v>
      </c>
      <c r="L841">
        <v>468</v>
      </c>
      <c r="M841">
        <v>-44467</v>
      </c>
      <c r="N841">
        <v>5.9869519999999996</v>
      </c>
      <c r="O841">
        <v>135</v>
      </c>
      <c r="P841">
        <v>1.7270049999999999</v>
      </c>
      <c r="Q841" t="s">
        <v>43</v>
      </c>
      <c r="R841" t="s">
        <v>43</v>
      </c>
      <c r="S841" t="s">
        <v>43</v>
      </c>
    </row>
    <row r="842" spans="1:19">
      <c r="A842">
        <v>793</v>
      </c>
      <c r="B842">
        <v>7802</v>
      </c>
      <c r="C842">
        <v>275534.57</v>
      </c>
      <c r="D842">
        <v>7164</v>
      </c>
      <c r="E842">
        <v>342886.57</v>
      </c>
      <c r="F842">
        <v>47.862447000000003</v>
      </c>
      <c r="G842">
        <v>28.46</v>
      </c>
      <c r="H842">
        <v>19.402446999999999</v>
      </c>
      <c r="I842">
        <v>1.6817439999999999</v>
      </c>
      <c r="J842">
        <v>1</v>
      </c>
      <c r="K842">
        <v>1.2817E-2</v>
      </c>
      <c r="L842">
        <v>637</v>
      </c>
      <c r="M842">
        <v>-67352</v>
      </c>
      <c r="N842">
        <v>8.1645730000000007</v>
      </c>
      <c r="O842">
        <v>100</v>
      </c>
      <c r="P842">
        <v>1.2817229999999999</v>
      </c>
      <c r="Q842" t="s">
        <v>43</v>
      </c>
      <c r="R842" t="s">
        <v>43</v>
      </c>
      <c r="S842" t="s">
        <v>43</v>
      </c>
    </row>
    <row r="843" spans="1:19">
      <c r="A843">
        <v>1031</v>
      </c>
      <c r="B843">
        <v>7791</v>
      </c>
      <c r="C843">
        <v>413301.83</v>
      </c>
      <c r="D843">
        <v>7437</v>
      </c>
      <c r="E843">
        <v>459600.83</v>
      </c>
      <c r="F843">
        <v>61.799224000000002</v>
      </c>
      <c r="G843">
        <v>13.92</v>
      </c>
      <c r="H843">
        <v>47.879224000000001</v>
      </c>
      <c r="I843">
        <v>4.4395990000000003</v>
      </c>
      <c r="J843">
        <v>0</v>
      </c>
      <c r="K843">
        <v>0</v>
      </c>
      <c r="L843">
        <v>354</v>
      </c>
      <c r="M843">
        <v>-46299</v>
      </c>
      <c r="N843">
        <v>4.543704</v>
      </c>
      <c r="O843">
        <v>103</v>
      </c>
      <c r="P843">
        <v>1.322038</v>
      </c>
      <c r="Q843" t="s">
        <v>43</v>
      </c>
      <c r="R843" t="s">
        <v>43</v>
      </c>
      <c r="S843" t="s">
        <v>44</v>
      </c>
    </row>
    <row r="844" spans="1:19">
      <c r="A844">
        <v>459</v>
      </c>
      <c r="B844">
        <v>7790</v>
      </c>
      <c r="C844">
        <v>314995.28000000003</v>
      </c>
      <c r="D844">
        <v>7480</v>
      </c>
      <c r="E844">
        <v>346728.28</v>
      </c>
      <c r="F844">
        <v>46.354047999999999</v>
      </c>
      <c r="G844">
        <v>40.270000000000003</v>
      </c>
      <c r="H844">
        <v>6.0840480000000001</v>
      </c>
      <c r="I844">
        <v>1.151081</v>
      </c>
      <c r="J844">
        <v>0</v>
      </c>
      <c r="K844">
        <v>0</v>
      </c>
      <c r="L844">
        <v>310</v>
      </c>
      <c r="M844">
        <v>-31733</v>
      </c>
      <c r="N844">
        <v>3.9794610000000001</v>
      </c>
      <c r="O844">
        <v>203</v>
      </c>
      <c r="P844">
        <v>2.6059049999999999</v>
      </c>
      <c r="Q844" t="s">
        <v>43</v>
      </c>
      <c r="R844" t="s">
        <v>43</v>
      </c>
      <c r="S844" t="s">
        <v>43</v>
      </c>
    </row>
    <row r="845" spans="1:19">
      <c r="A845">
        <v>1332</v>
      </c>
      <c r="B845">
        <v>7788</v>
      </c>
      <c r="C845">
        <v>347155.09</v>
      </c>
      <c r="D845">
        <v>7401</v>
      </c>
      <c r="E845">
        <v>397787.09</v>
      </c>
      <c r="F845">
        <v>53.747748999999999</v>
      </c>
      <c r="G845">
        <v>21.09</v>
      </c>
      <c r="H845">
        <v>32.657749000000003</v>
      </c>
      <c r="I845">
        <v>2.5484939999999998</v>
      </c>
      <c r="J845">
        <v>0</v>
      </c>
      <c r="K845">
        <v>0</v>
      </c>
      <c r="L845">
        <v>387</v>
      </c>
      <c r="M845">
        <v>-50632</v>
      </c>
      <c r="N845">
        <v>4.9691830000000001</v>
      </c>
      <c r="O845">
        <v>94</v>
      </c>
      <c r="P845">
        <v>1.206985</v>
      </c>
      <c r="Q845" t="s">
        <v>43</v>
      </c>
      <c r="R845" t="s">
        <v>43</v>
      </c>
      <c r="S845" t="s">
        <v>43</v>
      </c>
    </row>
    <row r="846" spans="1:19">
      <c r="A846">
        <v>319</v>
      </c>
      <c r="B846">
        <v>7769</v>
      </c>
      <c r="C846">
        <v>505355.72</v>
      </c>
      <c r="D846">
        <v>7483</v>
      </c>
      <c r="E846">
        <v>535625.72</v>
      </c>
      <c r="F846">
        <v>71.579008000000002</v>
      </c>
      <c r="G846">
        <v>75.75</v>
      </c>
      <c r="H846">
        <v>-4.170992</v>
      </c>
      <c r="I846">
        <v>0.94493700000000003</v>
      </c>
      <c r="J846">
        <v>0</v>
      </c>
      <c r="K846">
        <v>0</v>
      </c>
      <c r="L846">
        <v>286</v>
      </c>
      <c r="M846">
        <v>-30270</v>
      </c>
      <c r="N846">
        <v>3.6812969999999998</v>
      </c>
      <c r="O846">
        <v>200</v>
      </c>
      <c r="P846">
        <v>2.5743339999999999</v>
      </c>
      <c r="Q846" t="s">
        <v>43</v>
      </c>
      <c r="R846" t="s">
        <v>43</v>
      </c>
      <c r="S846" t="s">
        <v>43</v>
      </c>
    </row>
    <row r="847" spans="1:19">
      <c r="A847">
        <v>1334</v>
      </c>
      <c r="B847">
        <v>7766</v>
      </c>
      <c r="C847">
        <v>223253.97</v>
      </c>
      <c r="D847">
        <v>7185</v>
      </c>
      <c r="E847">
        <v>275115.96999999997</v>
      </c>
      <c r="F847">
        <v>38.290323000000001</v>
      </c>
      <c r="G847">
        <v>18.04</v>
      </c>
      <c r="H847">
        <v>20.250323000000002</v>
      </c>
      <c r="I847">
        <v>2.1225230000000002</v>
      </c>
      <c r="J847">
        <v>0</v>
      </c>
      <c r="K847">
        <v>0</v>
      </c>
      <c r="L847">
        <v>581</v>
      </c>
      <c r="M847">
        <v>-51862</v>
      </c>
      <c r="N847">
        <v>7.4813289999999997</v>
      </c>
      <c r="O847">
        <v>65</v>
      </c>
      <c r="P847">
        <v>0.836982</v>
      </c>
      <c r="Q847" t="s">
        <v>43</v>
      </c>
      <c r="R847" t="s">
        <v>43</v>
      </c>
      <c r="S847" t="s">
        <v>43</v>
      </c>
    </row>
    <row r="848" spans="1:19">
      <c r="A848">
        <v>581</v>
      </c>
      <c r="B848">
        <v>7745</v>
      </c>
      <c r="C848">
        <v>262227.67</v>
      </c>
      <c r="D848">
        <v>7462</v>
      </c>
      <c r="E848">
        <v>288151.14</v>
      </c>
      <c r="F848">
        <v>38.615805000000002</v>
      </c>
      <c r="G848">
        <v>27.57</v>
      </c>
      <c r="H848">
        <v>11.045805</v>
      </c>
      <c r="I848">
        <v>1.4006460000000001</v>
      </c>
      <c r="J848">
        <v>0</v>
      </c>
      <c r="K848">
        <v>0</v>
      </c>
      <c r="L848">
        <v>283</v>
      </c>
      <c r="M848">
        <v>-25923.47</v>
      </c>
      <c r="N848">
        <v>3.6539700000000002</v>
      </c>
      <c r="O848">
        <v>107</v>
      </c>
      <c r="P848">
        <v>1.3815360000000001</v>
      </c>
      <c r="Q848" t="s">
        <v>43</v>
      </c>
      <c r="R848" t="s">
        <v>43</v>
      </c>
      <c r="S848" t="s">
        <v>43</v>
      </c>
    </row>
    <row r="849" spans="1:19">
      <c r="A849">
        <v>1429</v>
      </c>
      <c r="B849">
        <v>7738</v>
      </c>
      <c r="C849">
        <v>277668.13</v>
      </c>
      <c r="D849">
        <v>7587</v>
      </c>
      <c r="E849">
        <v>304475.13</v>
      </c>
      <c r="F849">
        <v>40.131163000000001</v>
      </c>
      <c r="G849">
        <v>14.02</v>
      </c>
      <c r="H849">
        <v>26.111163000000001</v>
      </c>
      <c r="I849">
        <v>2.862422</v>
      </c>
      <c r="J849">
        <v>0</v>
      </c>
      <c r="K849">
        <v>0</v>
      </c>
      <c r="L849">
        <v>151</v>
      </c>
      <c r="M849">
        <v>-26807</v>
      </c>
      <c r="N849">
        <v>1.9514089999999999</v>
      </c>
      <c r="O849">
        <v>116</v>
      </c>
      <c r="P849">
        <v>1.4990950000000001</v>
      </c>
      <c r="Q849" t="s">
        <v>43</v>
      </c>
      <c r="R849" t="s">
        <v>43</v>
      </c>
      <c r="S849" t="s">
        <v>43</v>
      </c>
    </row>
    <row r="850" spans="1:19">
      <c r="A850">
        <v>170</v>
      </c>
      <c r="B850">
        <v>7726</v>
      </c>
      <c r="C850">
        <v>388033.46</v>
      </c>
      <c r="D850">
        <v>7552</v>
      </c>
      <c r="E850">
        <v>414297.46</v>
      </c>
      <c r="F850">
        <v>54.859302999999997</v>
      </c>
      <c r="G850">
        <v>45.055</v>
      </c>
      <c r="H850">
        <v>9.8043030000000009</v>
      </c>
      <c r="I850">
        <v>1.2176070000000001</v>
      </c>
      <c r="J850">
        <v>0</v>
      </c>
      <c r="K850">
        <v>0</v>
      </c>
      <c r="L850">
        <v>174</v>
      </c>
      <c r="M850">
        <v>-26264</v>
      </c>
      <c r="N850">
        <v>2.2521360000000001</v>
      </c>
      <c r="O850">
        <v>132</v>
      </c>
      <c r="P850">
        <v>1.7085170000000001</v>
      </c>
      <c r="Q850" t="s">
        <v>43</v>
      </c>
      <c r="R850" t="s">
        <v>43</v>
      </c>
      <c r="S850" t="s">
        <v>43</v>
      </c>
    </row>
    <row r="851" spans="1:19">
      <c r="A851">
        <v>648</v>
      </c>
      <c r="B851">
        <v>7714</v>
      </c>
      <c r="C851">
        <v>137940.29</v>
      </c>
      <c r="D851">
        <v>7427</v>
      </c>
      <c r="E851">
        <v>163161.31</v>
      </c>
      <c r="F851">
        <v>21.968669999999999</v>
      </c>
      <c r="G851">
        <v>14.12</v>
      </c>
      <c r="H851">
        <v>7.8486700000000003</v>
      </c>
      <c r="I851">
        <v>1.555855</v>
      </c>
      <c r="J851">
        <v>0</v>
      </c>
      <c r="K851">
        <v>0</v>
      </c>
      <c r="L851">
        <v>287</v>
      </c>
      <c r="M851">
        <v>-25221.02</v>
      </c>
      <c r="N851">
        <v>3.7205080000000001</v>
      </c>
      <c r="O851">
        <v>45</v>
      </c>
      <c r="P851">
        <v>0.58335499999999996</v>
      </c>
      <c r="Q851" t="s">
        <v>43</v>
      </c>
      <c r="R851" t="s">
        <v>43</v>
      </c>
      <c r="S851" t="s">
        <v>43</v>
      </c>
    </row>
    <row r="852" spans="1:19">
      <c r="A852">
        <v>1858</v>
      </c>
      <c r="B852">
        <v>7701</v>
      </c>
      <c r="C852">
        <v>184966.57</v>
      </c>
      <c r="D852">
        <v>7173</v>
      </c>
      <c r="E852">
        <v>228902.57</v>
      </c>
      <c r="F852">
        <v>31.911691999999999</v>
      </c>
      <c r="G852">
        <v>22.84</v>
      </c>
      <c r="H852">
        <v>9.0716920000000005</v>
      </c>
      <c r="I852">
        <v>1.397184</v>
      </c>
      <c r="J852">
        <v>0</v>
      </c>
      <c r="K852">
        <v>0</v>
      </c>
      <c r="L852">
        <v>528</v>
      </c>
      <c r="M852">
        <v>-43936</v>
      </c>
      <c r="N852">
        <v>6.8562519999999996</v>
      </c>
      <c r="O852">
        <v>97</v>
      </c>
      <c r="P852">
        <v>1.2595769999999999</v>
      </c>
      <c r="Q852" t="s">
        <v>43</v>
      </c>
      <c r="R852" t="s">
        <v>43</v>
      </c>
      <c r="S852" t="s">
        <v>43</v>
      </c>
    </row>
    <row r="853" spans="1:19">
      <c r="A853">
        <v>236</v>
      </c>
      <c r="B853">
        <v>7701</v>
      </c>
      <c r="C853">
        <v>639628.43999999994</v>
      </c>
      <c r="D853">
        <v>7314</v>
      </c>
      <c r="E853">
        <v>697412.44</v>
      </c>
      <c r="F853">
        <v>95.353082000000001</v>
      </c>
      <c r="G853">
        <v>30.15</v>
      </c>
      <c r="H853">
        <v>65.203081999999995</v>
      </c>
      <c r="I853">
        <v>3.162623</v>
      </c>
      <c r="J853">
        <v>0</v>
      </c>
      <c r="K853">
        <v>0</v>
      </c>
      <c r="L853">
        <v>387</v>
      </c>
      <c r="M853">
        <v>-57784</v>
      </c>
      <c r="N853">
        <v>5.0253209999999999</v>
      </c>
      <c r="O853">
        <v>95</v>
      </c>
      <c r="P853">
        <v>1.233606</v>
      </c>
      <c r="Q853" t="s">
        <v>43</v>
      </c>
      <c r="R853" t="s">
        <v>43</v>
      </c>
      <c r="S853" t="s">
        <v>43</v>
      </c>
    </row>
    <row r="854" spans="1:19">
      <c r="A854">
        <v>249</v>
      </c>
      <c r="B854">
        <v>7701</v>
      </c>
      <c r="C854">
        <v>286110.53000000003</v>
      </c>
      <c r="D854">
        <v>7536</v>
      </c>
      <c r="E854">
        <v>306428.53000000003</v>
      </c>
      <c r="F854">
        <v>40.661960000000001</v>
      </c>
      <c r="G854">
        <v>33.880000000000003</v>
      </c>
      <c r="H854">
        <v>6.7819599999999998</v>
      </c>
      <c r="I854">
        <v>1.2001759999999999</v>
      </c>
      <c r="J854">
        <v>4</v>
      </c>
      <c r="K854">
        <v>5.1941000000000001E-2</v>
      </c>
      <c r="L854">
        <v>161</v>
      </c>
      <c r="M854">
        <v>-20318</v>
      </c>
      <c r="N854">
        <v>2.0906380000000002</v>
      </c>
      <c r="O854">
        <v>93</v>
      </c>
      <c r="P854">
        <v>1.207635</v>
      </c>
      <c r="Q854" t="s">
        <v>43</v>
      </c>
      <c r="R854" t="s">
        <v>43</v>
      </c>
      <c r="S854" t="s">
        <v>43</v>
      </c>
    </row>
    <row r="855" spans="1:19">
      <c r="A855">
        <v>212</v>
      </c>
      <c r="B855">
        <v>7696</v>
      </c>
      <c r="C855">
        <v>187021.2</v>
      </c>
      <c r="D855">
        <v>7385</v>
      </c>
      <c r="E855">
        <v>217257.75</v>
      </c>
      <c r="F855">
        <v>29.418787999999999</v>
      </c>
      <c r="G855">
        <v>2.74</v>
      </c>
      <c r="H855">
        <v>26.678788000000001</v>
      </c>
      <c r="I855">
        <v>10.736784</v>
      </c>
      <c r="J855">
        <v>0</v>
      </c>
      <c r="K855">
        <v>0</v>
      </c>
      <c r="L855">
        <v>311</v>
      </c>
      <c r="M855">
        <v>-30236.55</v>
      </c>
      <c r="N855">
        <v>4.0410599999999999</v>
      </c>
      <c r="O855">
        <v>103</v>
      </c>
      <c r="P855">
        <v>1.3383579999999999</v>
      </c>
      <c r="Q855" t="s">
        <v>43</v>
      </c>
      <c r="R855" t="s">
        <v>43</v>
      </c>
      <c r="S855" t="s">
        <v>42</v>
      </c>
    </row>
    <row r="856" spans="1:19">
      <c r="A856">
        <v>1477</v>
      </c>
      <c r="B856">
        <v>7693</v>
      </c>
      <c r="C856">
        <v>295524.26</v>
      </c>
      <c r="D856">
        <v>7058</v>
      </c>
      <c r="E856">
        <v>365600.26</v>
      </c>
      <c r="F856">
        <v>51.799413000000001</v>
      </c>
      <c r="G856">
        <v>31.58</v>
      </c>
      <c r="H856">
        <v>20.219412999999999</v>
      </c>
      <c r="I856">
        <v>1.6402600000000001</v>
      </c>
      <c r="J856">
        <v>0</v>
      </c>
      <c r="K856">
        <v>0</v>
      </c>
      <c r="L856">
        <v>635</v>
      </c>
      <c r="M856">
        <v>-70076</v>
      </c>
      <c r="N856">
        <v>8.2542570000000008</v>
      </c>
      <c r="O856">
        <v>83</v>
      </c>
      <c r="P856">
        <v>1.0789029999999999</v>
      </c>
      <c r="Q856" t="s">
        <v>43</v>
      </c>
      <c r="R856" t="s">
        <v>43</v>
      </c>
      <c r="S856" t="s">
        <v>43</v>
      </c>
    </row>
    <row r="857" spans="1:19">
      <c r="A857">
        <v>948</v>
      </c>
      <c r="B857">
        <v>7664</v>
      </c>
      <c r="C857">
        <v>295124.86</v>
      </c>
      <c r="D857">
        <v>7508</v>
      </c>
      <c r="E857">
        <v>316257.86</v>
      </c>
      <c r="F857">
        <v>42.122784000000003</v>
      </c>
      <c r="G857">
        <v>21.45</v>
      </c>
      <c r="H857">
        <v>20.672784</v>
      </c>
      <c r="I857">
        <v>1.9637659999999999</v>
      </c>
      <c r="J857">
        <v>0</v>
      </c>
      <c r="K857">
        <v>0</v>
      </c>
      <c r="L857">
        <v>156</v>
      </c>
      <c r="M857">
        <v>-21133</v>
      </c>
      <c r="N857">
        <v>2.0354909999999999</v>
      </c>
      <c r="O857">
        <v>108</v>
      </c>
      <c r="P857">
        <v>1.409186</v>
      </c>
      <c r="Q857" t="s">
        <v>43</v>
      </c>
      <c r="R857" t="s">
        <v>43</v>
      </c>
      <c r="S857" t="s">
        <v>43</v>
      </c>
    </row>
    <row r="858" spans="1:19">
      <c r="A858">
        <v>1652</v>
      </c>
      <c r="B858">
        <v>7660</v>
      </c>
      <c r="C858">
        <v>261266.24</v>
      </c>
      <c r="D858">
        <v>7161</v>
      </c>
      <c r="E858">
        <v>310270.24</v>
      </c>
      <c r="F858">
        <v>43.327781000000002</v>
      </c>
      <c r="G858">
        <v>25.15</v>
      </c>
      <c r="H858">
        <v>18.177781</v>
      </c>
      <c r="I858">
        <v>1.7227749999999999</v>
      </c>
      <c r="J858">
        <v>0</v>
      </c>
      <c r="K858">
        <v>0</v>
      </c>
      <c r="L858">
        <v>499</v>
      </c>
      <c r="M858">
        <v>-49004</v>
      </c>
      <c r="N858">
        <v>6.5143599999999999</v>
      </c>
      <c r="O858">
        <v>100</v>
      </c>
      <c r="P858">
        <v>1.3054829999999999</v>
      </c>
      <c r="Q858" t="s">
        <v>43</v>
      </c>
      <c r="R858" t="s">
        <v>43</v>
      </c>
      <c r="S858" t="s">
        <v>43</v>
      </c>
    </row>
    <row r="859" spans="1:19">
      <c r="A859">
        <v>169</v>
      </c>
      <c r="B859">
        <v>7658</v>
      </c>
      <c r="C859">
        <v>105667.07</v>
      </c>
      <c r="D859">
        <v>7635</v>
      </c>
      <c r="E859">
        <v>111839.07</v>
      </c>
      <c r="F859">
        <v>14.648208</v>
      </c>
      <c r="G859">
        <v>7.22</v>
      </c>
      <c r="H859">
        <v>7.4282079999999997</v>
      </c>
      <c r="I859">
        <v>2.0288379999999999</v>
      </c>
      <c r="J859">
        <v>1</v>
      </c>
      <c r="K859">
        <v>1.3058E-2</v>
      </c>
      <c r="L859">
        <v>22</v>
      </c>
      <c r="M859">
        <v>-6172</v>
      </c>
      <c r="N859">
        <v>0.28728100000000001</v>
      </c>
      <c r="O859">
        <v>85</v>
      </c>
      <c r="P859">
        <v>1.10995</v>
      </c>
      <c r="Q859" t="s">
        <v>43</v>
      </c>
      <c r="R859" t="s">
        <v>43</v>
      </c>
      <c r="S859" t="s">
        <v>43</v>
      </c>
    </row>
    <row r="860" spans="1:19">
      <c r="A860">
        <v>162</v>
      </c>
      <c r="B860">
        <v>7627</v>
      </c>
      <c r="C860">
        <v>522103.26</v>
      </c>
      <c r="D860">
        <v>7394</v>
      </c>
      <c r="E860">
        <v>561634.26</v>
      </c>
      <c r="F860">
        <v>75.958108999999993</v>
      </c>
      <c r="G860">
        <v>46.19</v>
      </c>
      <c r="H860">
        <v>29.768108999999999</v>
      </c>
      <c r="I860">
        <v>1.644471</v>
      </c>
      <c r="J860">
        <v>0</v>
      </c>
      <c r="K860">
        <v>0</v>
      </c>
      <c r="L860">
        <v>233</v>
      </c>
      <c r="M860">
        <v>-39531</v>
      </c>
      <c r="N860">
        <v>3.0549360000000001</v>
      </c>
      <c r="O860">
        <v>117</v>
      </c>
      <c r="P860">
        <v>1.5340240000000001</v>
      </c>
      <c r="Q860" t="s">
        <v>43</v>
      </c>
      <c r="R860" t="s">
        <v>43</v>
      </c>
      <c r="S860" t="s">
        <v>43</v>
      </c>
    </row>
    <row r="861" spans="1:19">
      <c r="A861">
        <v>1918</v>
      </c>
      <c r="B861">
        <v>7620</v>
      </c>
      <c r="C861">
        <v>349547.23</v>
      </c>
      <c r="D861">
        <v>7082</v>
      </c>
      <c r="E861">
        <v>403894.23</v>
      </c>
      <c r="F861">
        <v>57.031097000000003</v>
      </c>
      <c r="G861">
        <v>41.825000000000003</v>
      </c>
      <c r="H861">
        <v>15.206097</v>
      </c>
      <c r="I861">
        <v>1.3635649999999999</v>
      </c>
      <c r="J861">
        <v>0</v>
      </c>
      <c r="K861">
        <v>0</v>
      </c>
      <c r="L861">
        <v>538</v>
      </c>
      <c r="M861">
        <v>-54347</v>
      </c>
      <c r="N861">
        <v>7.0603670000000003</v>
      </c>
      <c r="O861">
        <v>107</v>
      </c>
      <c r="P861">
        <v>1.404199</v>
      </c>
      <c r="Q861" t="s">
        <v>43</v>
      </c>
      <c r="R861" t="s">
        <v>43</v>
      </c>
      <c r="S861" t="s">
        <v>43</v>
      </c>
    </row>
    <row r="862" spans="1:19">
      <c r="A862">
        <v>1362</v>
      </c>
      <c r="B862">
        <v>7618</v>
      </c>
      <c r="C862">
        <v>399731.86</v>
      </c>
      <c r="D862">
        <v>7024</v>
      </c>
      <c r="E862">
        <v>460676.87</v>
      </c>
      <c r="F862">
        <v>65.586115000000007</v>
      </c>
      <c r="G862">
        <v>26.305</v>
      </c>
      <c r="H862">
        <v>39.281115</v>
      </c>
      <c r="I862">
        <v>2.4932949999999998</v>
      </c>
      <c r="J862">
        <v>0</v>
      </c>
      <c r="K862">
        <v>0</v>
      </c>
      <c r="L862">
        <v>594</v>
      </c>
      <c r="M862">
        <v>-60945.01</v>
      </c>
      <c r="N862">
        <v>7.7973220000000003</v>
      </c>
      <c r="O862">
        <v>102</v>
      </c>
      <c r="P862">
        <v>1.3389340000000001</v>
      </c>
      <c r="Q862" t="s">
        <v>43</v>
      </c>
      <c r="R862" t="s">
        <v>43</v>
      </c>
      <c r="S862" t="s">
        <v>43</v>
      </c>
    </row>
    <row r="863" spans="1:19">
      <c r="A863">
        <v>1875</v>
      </c>
      <c r="B863">
        <v>7594</v>
      </c>
      <c r="C863">
        <v>448275.81</v>
      </c>
      <c r="D863">
        <v>7258</v>
      </c>
      <c r="E863">
        <v>489665.81</v>
      </c>
      <c r="F863">
        <v>67.465666999999996</v>
      </c>
      <c r="G863">
        <v>54.335000000000001</v>
      </c>
      <c r="H863">
        <v>13.130667000000001</v>
      </c>
      <c r="I863">
        <v>1.2416609999999999</v>
      </c>
      <c r="J863">
        <v>0</v>
      </c>
      <c r="K863">
        <v>0</v>
      </c>
      <c r="L863">
        <v>336</v>
      </c>
      <c r="M863">
        <v>-41390</v>
      </c>
      <c r="N863">
        <v>4.4245460000000003</v>
      </c>
      <c r="O863">
        <v>106</v>
      </c>
      <c r="P863">
        <v>1.3958390000000001</v>
      </c>
      <c r="Q863" t="s">
        <v>43</v>
      </c>
      <c r="R863" t="s">
        <v>43</v>
      </c>
      <c r="S863" t="s">
        <v>43</v>
      </c>
    </row>
    <row r="864" spans="1:19">
      <c r="A864">
        <v>274</v>
      </c>
      <c r="B864">
        <v>7590</v>
      </c>
      <c r="C864">
        <v>431170.54</v>
      </c>
      <c r="D864">
        <v>7263</v>
      </c>
      <c r="E864">
        <v>465830.54</v>
      </c>
      <c r="F864">
        <v>64.137483000000003</v>
      </c>
      <c r="G864">
        <v>40.67</v>
      </c>
      <c r="H864">
        <v>23.467483000000001</v>
      </c>
      <c r="I864">
        <v>1.5770219999999999</v>
      </c>
      <c r="J864">
        <v>0</v>
      </c>
      <c r="K864">
        <v>0</v>
      </c>
      <c r="L864">
        <v>327</v>
      </c>
      <c r="M864">
        <v>-34660</v>
      </c>
      <c r="N864">
        <v>4.3083</v>
      </c>
      <c r="O864">
        <v>110</v>
      </c>
      <c r="P864">
        <v>1.4492750000000001</v>
      </c>
      <c r="Q864" t="s">
        <v>43</v>
      </c>
      <c r="R864" t="s">
        <v>43</v>
      </c>
      <c r="S864" t="s">
        <v>43</v>
      </c>
    </row>
    <row r="865" spans="1:19">
      <c r="A865">
        <v>1671</v>
      </c>
      <c r="B865">
        <v>7588</v>
      </c>
      <c r="C865">
        <v>289336.78000000003</v>
      </c>
      <c r="D865">
        <v>7311</v>
      </c>
      <c r="E865">
        <v>321390.78000000003</v>
      </c>
      <c r="F865">
        <v>43.959893000000001</v>
      </c>
      <c r="G865">
        <v>22.69</v>
      </c>
      <c r="H865">
        <v>21.269893</v>
      </c>
      <c r="I865">
        <v>1.9374130000000001</v>
      </c>
      <c r="J865">
        <v>0</v>
      </c>
      <c r="K865">
        <v>0</v>
      </c>
      <c r="L865">
        <v>277</v>
      </c>
      <c r="M865">
        <v>-32054</v>
      </c>
      <c r="N865">
        <v>3.6505010000000002</v>
      </c>
      <c r="O865">
        <v>157</v>
      </c>
      <c r="P865">
        <v>2.0690559999999998</v>
      </c>
      <c r="Q865" t="s">
        <v>43</v>
      </c>
      <c r="R865" t="s">
        <v>43</v>
      </c>
      <c r="S865" t="s">
        <v>43</v>
      </c>
    </row>
    <row r="866" spans="1:19">
      <c r="A866">
        <v>862</v>
      </c>
      <c r="B866">
        <v>7579</v>
      </c>
      <c r="C866">
        <v>227879.71</v>
      </c>
      <c r="D866">
        <v>7297</v>
      </c>
      <c r="E866">
        <v>256503.71</v>
      </c>
      <c r="F866">
        <v>35.151941000000001</v>
      </c>
      <c r="G866">
        <v>21.14</v>
      </c>
      <c r="H866">
        <v>14.011941</v>
      </c>
      <c r="I866">
        <v>1.662817</v>
      </c>
      <c r="J866">
        <v>0</v>
      </c>
      <c r="K866">
        <v>0</v>
      </c>
      <c r="L866">
        <v>282</v>
      </c>
      <c r="M866">
        <v>-28624</v>
      </c>
      <c r="N866">
        <v>3.7208070000000002</v>
      </c>
      <c r="O866">
        <v>111</v>
      </c>
      <c r="P866">
        <v>1.4645729999999999</v>
      </c>
      <c r="Q866" t="s">
        <v>43</v>
      </c>
      <c r="R866" t="s">
        <v>43</v>
      </c>
      <c r="S866" t="s">
        <v>43</v>
      </c>
    </row>
    <row r="867" spans="1:19">
      <c r="A867">
        <v>1753</v>
      </c>
      <c r="B867">
        <v>7577</v>
      </c>
      <c r="C867">
        <v>389101.16</v>
      </c>
      <c r="D867">
        <v>7394</v>
      </c>
      <c r="E867">
        <v>416273.16</v>
      </c>
      <c r="F867">
        <v>56.298777000000001</v>
      </c>
      <c r="G867">
        <v>52.61</v>
      </c>
      <c r="H867">
        <v>3.688777</v>
      </c>
      <c r="I867">
        <v>1.0701160000000001</v>
      </c>
      <c r="J867">
        <v>0</v>
      </c>
      <c r="K867">
        <v>0</v>
      </c>
      <c r="L867">
        <v>183</v>
      </c>
      <c r="M867">
        <v>-27172</v>
      </c>
      <c r="N867">
        <v>2.4152040000000001</v>
      </c>
      <c r="O867">
        <v>88</v>
      </c>
      <c r="P867">
        <v>1.1614100000000001</v>
      </c>
      <c r="Q867" t="s">
        <v>43</v>
      </c>
      <c r="R867" t="s">
        <v>43</v>
      </c>
      <c r="S867" t="s">
        <v>43</v>
      </c>
    </row>
    <row r="868" spans="1:19">
      <c r="A868">
        <v>415</v>
      </c>
      <c r="B868">
        <v>7576</v>
      </c>
      <c r="C868">
        <v>217522.14</v>
      </c>
      <c r="D868">
        <v>6976</v>
      </c>
      <c r="E868">
        <v>273833.14</v>
      </c>
      <c r="F868">
        <v>39.253604000000003</v>
      </c>
      <c r="G868">
        <v>24.28</v>
      </c>
      <c r="H868">
        <v>14.973604</v>
      </c>
      <c r="I868">
        <v>1.6167050000000001</v>
      </c>
      <c r="J868">
        <v>0</v>
      </c>
      <c r="K868">
        <v>0</v>
      </c>
      <c r="L868">
        <v>600</v>
      </c>
      <c r="M868">
        <v>-56311</v>
      </c>
      <c r="N868">
        <v>7.9197470000000001</v>
      </c>
      <c r="O868">
        <v>100</v>
      </c>
      <c r="P868">
        <v>1.319958</v>
      </c>
      <c r="Q868" t="s">
        <v>43</v>
      </c>
      <c r="R868" t="s">
        <v>43</v>
      </c>
      <c r="S868" t="s">
        <v>43</v>
      </c>
    </row>
    <row r="869" spans="1:19">
      <c r="A869">
        <v>1317</v>
      </c>
      <c r="B869">
        <v>7569</v>
      </c>
      <c r="C869">
        <v>175740.92</v>
      </c>
      <c r="D869">
        <v>7243</v>
      </c>
      <c r="E869">
        <v>215258.92</v>
      </c>
      <c r="F869">
        <v>29.719580000000001</v>
      </c>
      <c r="G869">
        <v>8.49</v>
      </c>
      <c r="H869">
        <v>21.229579999999999</v>
      </c>
      <c r="I869">
        <v>3.5005389999999998</v>
      </c>
      <c r="J869">
        <v>0</v>
      </c>
      <c r="K869">
        <v>0</v>
      </c>
      <c r="L869">
        <v>326</v>
      </c>
      <c r="M869">
        <v>-39518</v>
      </c>
      <c r="N869">
        <v>4.307042</v>
      </c>
      <c r="O869">
        <v>114</v>
      </c>
      <c r="P869">
        <v>1.506143</v>
      </c>
      <c r="Q869" t="s">
        <v>43</v>
      </c>
      <c r="R869" t="s">
        <v>43</v>
      </c>
      <c r="S869" t="s">
        <v>43</v>
      </c>
    </row>
    <row r="870" spans="1:19">
      <c r="A870">
        <v>1996</v>
      </c>
      <c r="B870">
        <v>7569</v>
      </c>
      <c r="C870">
        <v>343940.81</v>
      </c>
      <c r="D870">
        <v>6999</v>
      </c>
      <c r="E870">
        <v>398669.81</v>
      </c>
      <c r="F870">
        <v>56.960966999999997</v>
      </c>
      <c r="G870">
        <v>49.26</v>
      </c>
      <c r="H870">
        <v>7.7009670000000003</v>
      </c>
      <c r="I870">
        <v>1.1563330000000001</v>
      </c>
      <c r="J870">
        <v>0</v>
      </c>
      <c r="K870">
        <v>0</v>
      </c>
      <c r="L870">
        <v>570</v>
      </c>
      <c r="M870">
        <v>-54729</v>
      </c>
      <c r="N870">
        <v>7.5307170000000001</v>
      </c>
      <c r="O870">
        <v>87</v>
      </c>
      <c r="P870">
        <v>1.1494249999999999</v>
      </c>
      <c r="Q870" t="s">
        <v>43</v>
      </c>
      <c r="R870" t="s">
        <v>43</v>
      </c>
      <c r="S870" t="s">
        <v>43</v>
      </c>
    </row>
    <row r="871" spans="1:19">
      <c r="A871">
        <v>1417</v>
      </c>
      <c r="B871">
        <v>7566</v>
      </c>
      <c r="C871">
        <v>459844.63</v>
      </c>
      <c r="D871">
        <v>7209</v>
      </c>
      <c r="E871">
        <v>510319.02</v>
      </c>
      <c r="F871">
        <v>70.789154999999994</v>
      </c>
      <c r="G871">
        <v>27.5</v>
      </c>
      <c r="H871">
        <v>43.289155000000001</v>
      </c>
      <c r="I871">
        <v>2.5741510000000001</v>
      </c>
      <c r="J871">
        <v>0</v>
      </c>
      <c r="K871">
        <v>0</v>
      </c>
      <c r="L871">
        <v>357</v>
      </c>
      <c r="M871">
        <v>-50474.39</v>
      </c>
      <c r="N871">
        <v>4.718477</v>
      </c>
      <c r="O871">
        <v>119</v>
      </c>
      <c r="P871">
        <v>1.5728260000000001</v>
      </c>
      <c r="Q871" t="s">
        <v>43</v>
      </c>
      <c r="R871" t="s">
        <v>43</v>
      </c>
      <c r="S871" t="s">
        <v>43</v>
      </c>
    </row>
    <row r="872" spans="1:19">
      <c r="A872">
        <v>146</v>
      </c>
      <c r="B872">
        <v>7564</v>
      </c>
      <c r="C872">
        <v>432088.67</v>
      </c>
      <c r="D872">
        <v>6977</v>
      </c>
      <c r="E872">
        <v>497001.67</v>
      </c>
      <c r="F872">
        <v>71.234294000000006</v>
      </c>
      <c r="G872">
        <v>44.49</v>
      </c>
      <c r="H872">
        <v>26.744294</v>
      </c>
      <c r="I872">
        <v>1.6011299999999999</v>
      </c>
      <c r="J872">
        <v>1</v>
      </c>
      <c r="K872">
        <v>1.3221E-2</v>
      </c>
      <c r="L872">
        <v>586</v>
      </c>
      <c r="M872">
        <v>-64913</v>
      </c>
      <c r="N872">
        <v>7.7472240000000001</v>
      </c>
      <c r="O872">
        <v>126</v>
      </c>
      <c r="P872">
        <v>1.6657850000000001</v>
      </c>
      <c r="Q872" t="s">
        <v>43</v>
      </c>
      <c r="R872" t="s">
        <v>43</v>
      </c>
      <c r="S872" t="s">
        <v>43</v>
      </c>
    </row>
    <row r="873" spans="1:19">
      <c r="A873">
        <v>1518</v>
      </c>
      <c r="B873">
        <v>7556</v>
      </c>
      <c r="C873">
        <v>329802.5</v>
      </c>
      <c r="D873">
        <v>7360</v>
      </c>
      <c r="E873">
        <v>357440.5</v>
      </c>
      <c r="F873">
        <v>48.565285000000003</v>
      </c>
      <c r="G873">
        <v>23.094999999999999</v>
      </c>
      <c r="H873">
        <v>25.470285000000001</v>
      </c>
      <c r="I873">
        <v>2.1028479999999998</v>
      </c>
      <c r="J873">
        <v>0</v>
      </c>
      <c r="K873">
        <v>0</v>
      </c>
      <c r="L873">
        <v>196</v>
      </c>
      <c r="M873">
        <v>-27638</v>
      </c>
      <c r="N873">
        <v>2.5939649999999999</v>
      </c>
      <c r="O873">
        <v>98</v>
      </c>
      <c r="P873">
        <v>1.296983</v>
      </c>
      <c r="Q873" t="s">
        <v>43</v>
      </c>
      <c r="R873" t="s">
        <v>43</v>
      </c>
      <c r="S873" t="s">
        <v>43</v>
      </c>
    </row>
    <row r="874" spans="1:19">
      <c r="A874">
        <v>780</v>
      </c>
      <c r="B874">
        <v>7547</v>
      </c>
      <c r="C874">
        <v>213145.18</v>
      </c>
      <c r="D874">
        <v>7076</v>
      </c>
      <c r="E874">
        <v>249479.18</v>
      </c>
      <c r="F874">
        <v>35.257092</v>
      </c>
      <c r="G874">
        <v>36.69</v>
      </c>
      <c r="H874">
        <v>-1.4329080000000001</v>
      </c>
      <c r="I874">
        <v>0.96094599999999997</v>
      </c>
      <c r="J874">
        <v>0</v>
      </c>
      <c r="K874">
        <v>0</v>
      </c>
      <c r="L874">
        <v>471</v>
      </c>
      <c r="M874">
        <v>-36334</v>
      </c>
      <c r="N874">
        <v>6.2408900000000003</v>
      </c>
      <c r="O874">
        <v>90</v>
      </c>
      <c r="P874">
        <v>1.1925269999999999</v>
      </c>
      <c r="Q874" t="s">
        <v>43</v>
      </c>
      <c r="R874" t="s">
        <v>43</v>
      </c>
      <c r="S874" t="s">
        <v>43</v>
      </c>
    </row>
    <row r="875" spans="1:19">
      <c r="A875">
        <v>1254</v>
      </c>
      <c r="B875">
        <v>7535</v>
      </c>
      <c r="C875">
        <v>213135.83</v>
      </c>
      <c r="D875">
        <v>7338</v>
      </c>
      <c r="E875">
        <v>244511.83</v>
      </c>
      <c r="F875">
        <v>33.321317999999998</v>
      </c>
      <c r="G875">
        <v>3.5750000000000002</v>
      </c>
      <c r="H875">
        <v>29.746317999999999</v>
      </c>
      <c r="I875">
        <v>9.3206480000000003</v>
      </c>
      <c r="J875">
        <v>0</v>
      </c>
      <c r="K875">
        <v>0</v>
      </c>
      <c r="L875">
        <v>197</v>
      </c>
      <c r="M875">
        <v>-31376</v>
      </c>
      <c r="N875">
        <v>2.6144660000000002</v>
      </c>
      <c r="O875">
        <v>103</v>
      </c>
      <c r="P875">
        <v>1.366954</v>
      </c>
      <c r="Q875" t="s">
        <v>43</v>
      </c>
      <c r="R875" t="s">
        <v>43</v>
      </c>
      <c r="S875" t="s">
        <v>42</v>
      </c>
    </row>
    <row r="876" spans="1:19">
      <c r="A876">
        <v>1546</v>
      </c>
      <c r="B876">
        <v>7532</v>
      </c>
      <c r="C876">
        <v>302381.13</v>
      </c>
      <c r="D876">
        <v>6949</v>
      </c>
      <c r="E876">
        <v>360229.13</v>
      </c>
      <c r="F876">
        <v>51.838988000000001</v>
      </c>
      <c r="G876">
        <v>34.090000000000003</v>
      </c>
      <c r="H876">
        <v>17.748988000000001</v>
      </c>
      <c r="I876">
        <v>1.520651</v>
      </c>
      <c r="J876">
        <v>0</v>
      </c>
      <c r="K876">
        <v>0</v>
      </c>
      <c r="L876">
        <v>583</v>
      </c>
      <c r="M876">
        <v>-57848</v>
      </c>
      <c r="N876">
        <v>7.7403079999999997</v>
      </c>
      <c r="O876">
        <v>105</v>
      </c>
      <c r="P876">
        <v>1.3940520000000001</v>
      </c>
      <c r="Q876" t="s">
        <v>43</v>
      </c>
      <c r="R876" t="s">
        <v>43</v>
      </c>
      <c r="S876" t="s">
        <v>43</v>
      </c>
    </row>
    <row r="877" spans="1:19">
      <c r="A877">
        <v>119</v>
      </c>
      <c r="B877">
        <v>7530</v>
      </c>
      <c r="C877">
        <v>381558.25</v>
      </c>
      <c r="D877">
        <v>6913</v>
      </c>
      <c r="E877">
        <v>442676.25</v>
      </c>
      <c r="F877">
        <v>64.035331999999997</v>
      </c>
      <c r="G877">
        <v>45.88</v>
      </c>
      <c r="H877">
        <v>18.155332000000001</v>
      </c>
      <c r="I877">
        <v>1.395713</v>
      </c>
      <c r="J877">
        <v>24</v>
      </c>
      <c r="K877">
        <v>0.31872499999999998</v>
      </c>
      <c r="L877">
        <v>593</v>
      </c>
      <c r="M877">
        <v>-61118</v>
      </c>
      <c r="N877">
        <v>7.8751660000000001</v>
      </c>
      <c r="O877">
        <v>91</v>
      </c>
      <c r="P877">
        <v>1.208499</v>
      </c>
      <c r="Q877" t="s">
        <v>43</v>
      </c>
      <c r="R877" t="s">
        <v>43</v>
      </c>
      <c r="S877" t="s">
        <v>43</v>
      </c>
    </row>
    <row r="878" spans="1:19">
      <c r="A878">
        <v>1471</v>
      </c>
      <c r="B878">
        <v>7525</v>
      </c>
      <c r="C878">
        <v>317261.33</v>
      </c>
      <c r="D878">
        <v>7290</v>
      </c>
      <c r="E878">
        <v>338167.33</v>
      </c>
      <c r="F878">
        <v>46.387836999999998</v>
      </c>
      <c r="G878">
        <v>46.05</v>
      </c>
      <c r="H878">
        <v>0.337837</v>
      </c>
      <c r="I878">
        <v>1.007336</v>
      </c>
      <c r="J878">
        <v>13</v>
      </c>
      <c r="K878">
        <v>0.17275699999999999</v>
      </c>
      <c r="L878">
        <v>222</v>
      </c>
      <c r="M878">
        <v>-20906</v>
      </c>
      <c r="N878">
        <v>2.9501659999999998</v>
      </c>
      <c r="O878">
        <v>104</v>
      </c>
      <c r="P878">
        <v>1.3820600000000001</v>
      </c>
      <c r="Q878" t="s">
        <v>43</v>
      </c>
      <c r="R878" t="s">
        <v>43</v>
      </c>
      <c r="S878" t="s">
        <v>43</v>
      </c>
    </row>
    <row r="879" spans="1:19">
      <c r="A879">
        <v>1700</v>
      </c>
      <c r="B879">
        <v>7517</v>
      </c>
      <c r="C879">
        <v>212464.75</v>
      </c>
      <c r="D879">
        <v>7415</v>
      </c>
      <c r="E879">
        <v>241292.75</v>
      </c>
      <c r="F879">
        <v>32.541167000000002</v>
      </c>
      <c r="G879">
        <v>4</v>
      </c>
      <c r="H879">
        <v>28.541167000000002</v>
      </c>
      <c r="I879">
        <v>8.1352919999999997</v>
      </c>
      <c r="J879">
        <v>0</v>
      </c>
      <c r="K879">
        <v>0</v>
      </c>
      <c r="L879">
        <v>102</v>
      </c>
      <c r="M879">
        <v>-28828</v>
      </c>
      <c r="N879">
        <v>1.356924</v>
      </c>
      <c r="O879">
        <v>34</v>
      </c>
      <c r="P879">
        <v>0.45230799999999999</v>
      </c>
      <c r="Q879" t="s">
        <v>43</v>
      </c>
      <c r="R879" t="s">
        <v>43</v>
      </c>
      <c r="S879" t="s">
        <v>44</v>
      </c>
    </row>
    <row r="880" spans="1:19">
      <c r="A880">
        <v>313</v>
      </c>
      <c r="B880">
        <v>7514</v>
      </c>
      <c r="C880">
        <v>236485.5</v>
      </c>
      <c r="D880">
        <v>7182</v>
      </c>
      <c r="E880">
        <v>278672.76</v>
      </c>
      <c r="F880">
        <v>38.801554000000003</v>
      </c>
      <c r="G880">
        <v>2.25</v>
      </c>
      <c r="H880">
        <v>36.551554000000003</v>
      </c>
      <c r="I880">
        <v>17.245135000000001</v>
      </c>
      <c r="J880">
        <v>0</v>
      </c>
      <c r="K880">
        <v>0</v>
      </c>
      <c r="L880">
        <v>332</v>
      </c>
      <c r="M880">
        <v>-42187.26</v>
      </c>
      <c r="N880">
        <v>4.4184190000000001</v>
      </c>
      <c r="O880">
        <v>74</v>
      </c>
      <c r="P880">
        <v>0.98482800000000004</v>
      </c>
      <c r="Q880" t="s">
        <v>43</v>
      </c>
      <c r="R880" t="s">
        <v>43</v>
      </c>
      <c r="S880" t="s">
        <v>42</v>
      </c>
    </row>
    <row r="881" spans="1:19">
      <c r="A881">
        <v>1263</v>
      </c>
      <c r="B881">
        <v>7513</v>
      </c>
      <c r="C881">
        <v>320135.90000000002</v>
      </c>
      <c r="D881">
        <v>7201</v>
      </c>
      <c r="E881">
        <v>354442.64</v>
      </c>
      <c r="F881">
        <v>49.221308000000001</v>
      </c>
      <c r="G881">
        <v>43.66</v>
      </c>
      <c r="H881">
        <v>5.5613080000000004</v>
      </c>
      <c r="I881">
        <v>1.127378</v>
      </c>
      <c r="J881">
        <v>0</v>
      </c>
      <c r="K881">
        <v>0</v>
      </c>
      <c r="L881">
        <v>312</v>
      </c>
      <c r="M881">
        <v>-34306.74</v>
      </c>
      <c r="N881">
        <v>4.1528020000000003</v>
      </c>
      <c r="O881">
        <v>131</v>
      </c>
      <c r="P881">
        <v>1.743644</v>
      </c>
      <c r="Q881" t="s">
        <v>43</v>
      </c>
      <c r="R881" t="s">
        <v>43</v>
      </c>
      <c r="S881" t="s">
        <v>43</v>
      </c>
    </row>
    <row r="882" spans="1:19">
      <c r="A882">
        <v>1493</v>
      </c>
      <c r="B882">
        <v>7507</v>
      </c>
      <c r="C882">
        <v>606775.86</v>
      </c>
      <c r="D882">
        <v>6903</v>
      </c>
      <c r="E882">
        <v>671082.86</v>
      </c>
      <c r="F882">
        <v>97.216117999999994</v>
      </c>
      <c r="G882">
        <v>96.41</v>
      </c>
      <c r="H882">
        <v>0.806118</v>
      </c>
      <c r="I882">
        <v>1.0083610000000001</v>
      </c>
      <c r="J882">
        <v>0</v>
      </c>
      <c r="K882">
        <v>0</v>
      </c>
      <c r="L882">
        <v>604</v>
      </c>
      <c r="M882">
        <v>-64307</v>
      </c>
      <c r="N882">
        <v>8.0458239999999996</v>
      </c>
      <c r="O882">
        <v>83</v>
      </c>
      <c r="P882">
        <v>1.1056349999999999</v>
      </c>
      <c r="Q882" t="s">
        <v>43</v>
      </c>
      <c r="R882" t="s">
        <v>42</v>
      </c>
      <c r="S882" t="s">
        <v>43</v>
      </c>
    </row>
    <row r="883" spans="1:19">
      <c r="A883">
        <v>831</v>
      </c>
      <c r="B883">
        <v>7493</v>
      </c>
      <c r="C883">
        <v>328567.46000000002</v>
      </c>
      <c r="D883">
        <v>6860</v>
      </c>
      <c r="E883">
        <v>396066.46</v>
      </c>
      <c r="F883">
        <v>57.735636</v>
      </c>
      <c r="G883">
        <v>43.97</v>
      </c>
      <c r="H883">
        <v>13.765636000000001</v>
      </c>
      <c r="I883">
        <v>1.313069</v>
      </c>
      <c r="J883">
        <v>0</v>
      </c>
      <c r="K883">
        <v>0</v>
      </c>
      <c r="L883">
        <v>633</v>
      </c>
      <c r="M883">
        <v>-67499</v>
      </c>
      <c r="N883">
        <v>8.4478849999999994</v>
      </c>
      <c r="O883">
        <v>105</v>
      </c>
      <c r="P883">
        <v>1.401308</v>
      </c>
      <c r="Q883" t="s">
        <v>43</v>
      </c>
      <c r="R883" t="s">
        <v>43</v>
      </c>
      <c r="S883" t="s">
        <v>43</v>
      </c>
    </row>
    <row r="884" spans="1:19">
      <c r="A884">
        <v>628</v>
      </c>
      <c r="B884">
        <v>7487</v>
      </c>
      <c r="C884">
        <v>425502.24</v>
      </c>
      <c r="D884">
        <v>7021</v>
      </c>
      <c r="E884">
        <v>472257.24</v>
      </c>
      <c r="F884">
        <v>67.263529000000005</v>
      </c>
      <c r="G884">
        <v>32.700000000000003</v>
      </c>
      <c r="H884">
        <v>34.563529000000003</v>
      </c>
      <c r="I884">
        <v>2.0569890000000002</v>
      </c>
      <c r="J884">
        <v>0</v>
      </c>
      <c r="K884">
        <v>0</v>
      </c>
      <c r="L884">
        <v>466</v>
      </c>
      <c r="M884">
        <v>-46755</v>
      </c>
      <c r="N884">
        <v>6.2241220000000004</v>
      </c>
      <c r="O884">
        <v>117</v>
      </c>
      <c r="P884">
        <v>1.5627089999999999</v>
      </c>
      <c r="Q884" t="s">
        <v>43</v>
      </c>
      <c r="R884" t="s">
        <v>43</v>
      </c>
      <c r="S884" t="s">
        <v>43</v>
      </c>
    </row>
    <row r="885" spans="1:19">
      <c r="A885">
        <v>1189</v>
      </c>
      <c r="B885">
        <v>7474</v>
      </c>
      <c r="C885">
        <v>281146.83</v>
      </c>
      <c r="D885">
        <v>7163</v>
      </c>
      <c r="E885">
        <v>319293.83</v>
      </c>
      <c r="F885">
        <v>44.575432999999997</v>
      </c>
      <c r="G885">
        <v>31.02</v>
      </c>
      <c r="H885">
        <v>13.555433000000001</v>
      </c>
      <c r="I885">
        <v>1.43699</v>
      </c>
      <c r="J885">
        <v>0</v>
      </c>
      <c r="K885">
        <v>0</v>
      </c>
      <c r="L885">
        <v>311</v>
      </c>
      <c r="M885">
        <v>-38147</v>
      </c>
      <c r="N885">
        <v>4.161092</v>
      </c>
      <c r="O885">
        <v>478</v>
      </c>
      <c r="P885">
        <v>6.3955039999999999</v>
      </c>
      <c r="Q885" t="s">
        <v>43</v>
      </c>
      <c r="R885" t="s">
        <v>43</v>
      </c>
      <c r="S885" t="s">
        <v>43</v>
      </c>
    </row>
    <row r="886" spans="1:19">
      <c r="A886">
        <v>104</v>
      </c>
      <c r="B886">
        <v>7469</v>
      </c>
      <c r="C886">
        <v>383555.23</v>
      </c>
      <c r="D886">
        <v>7154</v>
      </c>
      <c r="E886">
        <v>419499.23</v>
      </c>
      <c r="F886">
        <v>58.638415999999999</v>
      </c>
      <c r="G886">
        <v>44.854999999999997</v>
      </c>
      <c r="H886">
        <v>13.783416000000001</v>
      </c>
      <c r="I886">
        <v>1.307288</v>
      </c>
      <c r="J886">
        <v>0</v>
      </c>
      <c r="K886">
        <v>0</v>
      </c>
      <c r="L886">
        <v>315</v>
      </c>
      <c r="M886">
        <v>-35944</v>
      </c>
      <c r="N886">
        <v>4.2174319999999996</v>
      </c>
      <c r="O886">
        <v>89</v>
      </c>
      <c r="P886">
        <v>1.191592</v>
      </c>
      <c r="Q886" t="s">
        <v>43</v>
      </c>
      <c r="R886" t="s">
        <v>43</v>
      </c>
      <c r="S886" t="s">
        <v>43</v>
      </c>
    </row>
    <row r="887" spans="1:19">
      <c r="A887">
        <v>80</v>
      </c>
      <c r="B887">
        <v>7469</v>
      </c>
      <c r="C887">
        <v>238966.11</v>
      </c>
      <c r="D887">
        <v>7126</v>
      </c>
      <c r="E887">
        <v>280872.11</v>
      </c>
      <c r="F887">
        <v>39.415115</v>
      </c>
      <c r="G887">
        <v>13.855</v>
      </c>
      <c r="H887">
        <v>25.560115</v>
      </c>
      <c r="I887">
        <v>2.84483</v>
      </c>
      <c r="J887">
        <v>0</v>
      </c>
      <c r="K887">
        <v>0</v>
      </c>
      <c r="L887">
        <v>343</v>
      </c>
      <c r="M887">
        <v>-41906</v>
      </c>
      <c r="N887">
        <v>4.5923150000000001</v>
      </c>
      <c r="O887">
        <v>101</v>
      </c>
      <c r="P887">
        <v>1.3522559999999999</v>
      </c>
      <c r="Q887" t="s">
        <v>43</v>
      </c>
      <c r="R887" t="s">
        <v>43</v>
      </c>
      <c r="S887" t="s">
        <v>43</v>
      </c>
    </row>
    <row r="888" spans="1:19">
      <c r="A888">
        <v>928</v>
      </c>
      <c r="B888">
        <v>7468</v>
      </c>
      <c r="C888">
        <v>253306.99</v>
      </c>
      <c r="D888">
        <v>6849</v>
      </c>
      <c r="E888">
        <v>310016.99</v>
      </c>
      <c r="F888">
        <v>45.264563000000003</v>
      </c>
      <c r="G888">
        <v>17.2</v>
      </c>
      <c r="H888">
        <v>28.064563</v>
      </c>
      <c r="I888">
        <v>2.6316609999999998</v>
      </c>
      <c r="J888">
        <v>33</v>
      </c>
      <c r="K888">
        <v>0.44188499999999997</v>
      </c>
      <c r="L888">
        <v>586</v>
      </c>
      <c r="M888">
        <v>-56710</v>
      </c>
      <c r="N888">
        <v>7.846813</v>
      </c>
      <c r="O888">
        <v>98</v>
      </c>
      <c r="P888">
        <v>1.3122659999999999</v>
      </c>
      <c r="Q888" t="s">
        <v>43</v>
      </c>
      <c r="R888" t="s">
        <v>43</v>
      </c>
      <c r="S888" t="s">
        <v>43</v>
      </c>
    </row>
    <row r="889" spans="1:19">
      <c r="A889">
        <v>1531</v>
      </c>
      <c r="B889">
        <v>7439</v>
      </c>
      <c r="C889">
        <v>197100.16</v>
      </c>
      <c r="D889">
        <v>7140</v>
      </c>
      <c r="E889">
        <v>227218.16</v>
      </c>
      <c r="F889">
        <v>31.823271999999999</v>
      </c>
      <c r="G889">
        <v>13.164999999999999</v>
      </c>
      <c r="H889">
        <v>18.658272</v>
      </c>
      <c r="I889">
        <v>2.4172630000000002</v>
      </c>
      <c r="J889">
        <v>0</v>
      </c>
      <c r="K889">
        <v>0</v>
      </c>
      <c r="L889">
        <v>299</v>
      </c>
      <c r="M889">
        <v>-30118</v>
      </c>
      <c r="N889">
        <v>4.0193570000000003</v>
      </c>
      <c r="O889">
        <v>98</v>
      </c>
      <c r="P889">
        <v>1.3173809999999999</v>
      </c>
      <c r="Q889" t="s">
        <v>43</v>
      </c>
      <c r="R889" t="s">
        <v>43</v>
      </c>
      <c r="S889" t="s">
        <v>43</v>
      </c>
    </row>
    <row r="890" spans="1:19">
      <c r="A890">
        <v>546</v>
      </c>
      <c r="B890">
        <v>7436</v>
      </c>
      <c r="C890">
        <v>420015.64</v>
      </c>
      <c r="D890">
        <v>7097</v>
      </c>
      <c r="E890">
        <v>462643.64</v>
      </c>
      <c r="F890">
        <v>65.188620999999998</v>
      </c>
      <c r="G890">
        <v>33.700000000000003</v>
      </c>
      <c r="H890">
        <v>31.488620999999998</v>
      </c>
      <c r="I890">
        <v>1.93438</v>
      </c>
      <c r="J890">
        <v>0</v>
      </c>
      <c r="K890">
        <v>0</v>
      </c>
      <c r="L890">
        <v>339</v>
      </c>
      <c r="M890">
        <v>-42628</v>
      </c>
      <c r="N890">
        <v>4.5589029999999999</v>
      </c>
      <c r="O890">
        <v>124</v>
      </c>
      <c r="P890">
        <v>1.6675629999999999</v>
      </c>
      <c r="Q890" t="s">
        <v>43</v>
      </c>
      <c r="R890" t="s">
        <v>43</v>
      </c>
      <c r="S890" t="s">
        <v>43</v>
      </c>
    </row>
    <row r="891" spans="1:19">
      <c r="A891">
        <v>1956</v>
      </c>
      <c r="B891">
        <v>7435</v>
      </c>
      <c r="C891">
        <v>223041.11</v>
      </c>
      <c r="D891">
        <v>7121</v>
      </c>
      <c r="E891">
        <v>256129.11</v>
      </c>
      <c r="F891">
        <v>35.968138000000003</v>
      </c>
      <c r="G891">
        <v>14.09</v>
      </c>
      <c r="H891">
        <v>21.878138</v>
      </c>
      <c r="I891">
        <v>2.5527419999999998</v>
      </c>
      <c r="J891">
        <v>0</v>
      </c>
      <c r="K891">
        <v>0</v>
      </c>
      <c r="L891">
        <v>314</v>
      </c>
      <c r="M891">
        <v>-33088</v>
      </c>
      <c r="N891">
        <v>4.223268</v>
      </c>
      <c r="O891">
        <v>134</v>
      </c>
      <c r="P891">
        <v>1.8022860000000001</v>
      </c>
      <c r="Q891" t="s">
        <v>43</v>
      </c>
      <c r="R891" t="s">
        <v>43</v>
      </c>
      <c r="S891" t="s">
        <v>43</v>
      </c>
    </row>
    <row r="892" spans="1:19">
      <c r="A892">
        <v>374</v>
      </c>
      <c r="B892">
        <v>7435</v>
      </c>
      <c r="C892">
        <v>290929.78999999998</v>
      </c>
      <c r="D892">
        <v>7275</v>
      </c>
      <c r="E892">
        <v>311891.78999999998</v>
      </c>
      <c r="F892">
        <v>42.871724</v>
      </c>
      <c r="G892">
        <v>30.99</v>
      </c>
      <c r="H892">
        <v>11.881724</v>
      </c>
      <c r="I892">
        <v>1.383405</v>
      </c>
      <c r="J892">
        <v>0</v>
      </c>
      <c r="K892">
        <v>0</v>
      </c>
      <c r="L892">
        <v>160</v>
      </c>
      <c r="M892">
        <v>-20962</v>
      </c>
      <c r="N892">
        <v>2.1519840000000001</v>
      </c>
      <c r="O892">
        <v>150</v>
      </c>
      <c r="P892">
        <v>2.0174850000000002</v>
      </c>
      <c r="Q892" t="s">
        <v>43</v>
      </c>
      <c r="R892" t="s">
        <v>43</v>
      </c>
      <c r="S892" t="s">
        <v>43</v>
      </c>
    </row>
    <row r="893" spans="1:19">
      <c r="A893">
        <v>1685</v>
      </c>
      <c r="B893">
        <v>7425</v>
      </c>
      <c r="C893">
        <v>323354.09000000003</v>
      </c>
      <c r="D893">
        <v>6879</v>
      </c>
      <c r="E893">
        <v>384500.09</v>
      </c>
      <c r="F893">
        <v>55.894765</v>
      </c>
      <c r="G893">
        <v>32.659999999999997</v>
      </c>
      <c r="H893">
        <v>23.234764999999999</v>
      </c>
      <c r="I893">
        <v>1.711414</v>
      </c>
      <c r="J893">
        <v>0</v>
      </c>
      <c r="K893">
        <v>0</v>
      </c>
      <c r="L893">
        <v>546</v>
      </c>
      <c r="M893">
        <v>-61146</v>
      </c>
      <c r="N893">
        <v>7.3535349999999999</v>
      </c>
      <c r="O893">
        <v>95</v>
      </c>
      <c r="P893">
        <v>1.279461</v>
      </c>
      <c r="Q893" t="s">
        <v>43</v>
      </c>
      <c r="R893" t="s">
        <v>43</v>
      </c>
      <c r="S893" t="s">
        <v>43</v>
      </c>
    </row>
    <row r="894" spans="1:19">
      <c r="A894">
        <v>545</v>
      </c>
      <c r="B894">
        <v>7425</v>
      </c>
      <c r="C894">
        <v>328473.26</v>
      </c>
      <c r="D894">
        <v>7047</v>
      </c>
      <c r="E894">
        <v>377831.26</v>
      </c>
      <c r="F894">
        <v>53.615901999999998</v>
      </c>
      <c r="G894">
        <v>31.9</v>
      </c>
      <c r="H894">
        <v>21.715902</v>
      </c>
      <c r="I894">
        <v>1.680749</v>
      </c>
      <c r="J894">
        <v>1</v>
      </c>
      <c r="K894">
        <v>1.3468000000000001E-2</v>
      </c>
      <c r="L894">
        <v>377</v>
      </c>
      <c r="M894">
        <v>-49358</v>
      </c>
      <c r="N894">
        <v>5.0774410000000003</v>
      </c>
      <c r="O894">
        <v>121</v>
      </c>
      <c r="P894">
        <v>1.6296299999999999</v>
      </c>
      <c r="Q894" t="s">
        <v>43</v>
      </c>
      <c r="R894" t="s">
        <v>43</v>
      </c>
      <c r="S894" t="s">
        <v>43</v>
      </c>
    </row>
    <row r="895" spans="1:19">
      <c r="A895">
        <v>827</v>
      </c>
      <c r="B895">
        <v>7416</v>
      </c>
      <c r="C895">
        <v>301493.48</v>
      </c>
      <c r="D895">
        <v>7235</v>
      </c>
      <c r="E895">
        <v>325426.48</v>
      </c>
      <c r="F895">
        <v>44.979472000000001</v>
      </c>
      <c r="G895">
        <v>18.36</v>
      </c>
      <c r="H895">
        <v>26.619471999999998</v>
      </c>
      <c r="I895">
        <v>2.449862</v>
      </c>
      <c r="J895">
        <v>1</v>
      </c>
      <c r="K895">
        <v>1.3483999999999999E-2</v>
      </c>
      <c r="L895">
        <v>180</v>
      </c>
      <c r="M895">
        <v>-23933</v>
      </c>
      <c r="N895">
        <v>2.427184</v>
      </c>
      <c r="O895">
        <v>81</v>
      </c>
      <c r="P895">
        <v>1.092233</v>
      </c>
      <c r="Q895" t="s">
        <v>43</v>
      </c>
      <c r="R895" t="s">
        <v>43</v>
      </c>
      <c r="S895" t="s">
        <v>43</v>
      </c>
    </row>
    <row r="896" spans="1:19">
      <c r="A896">
        <v>901</v>
      </c>
      <c r="B896">
        <v>7412</v>
      </c>
      <c r="C896">
        <v>269638.89</v>
      </c>
      <c r="D896">
        <v>7264</v>
      </c>
      <c r="E896">
        <v>289697.89</v>
      </c>
      <c r="F896">
        <v>39.881317000000003</v>
      </c>
      <c r="G896">
        <v>34.335000000000001</v>
      </c>
      <c r="H896">
        <v>5.5463170000000002</v>
      </c>
      <c r="I896">
        <v>1.161535</v>
      </c>
      <c r="J896">
        <v>0</v>
      </c>
      <c r="K896">
        <v>0</v>
      </c>
      <c r="L896">
        <v>148</v>
      </c>
      <c r="M896">
        <v>-20059</v>
      </c>
      <c r="N896">
        <v>1.9967619999999999</v>
      </c>
      <c r="O896">
        <v>176</v>
      </c>
      <c r="P896">
        <v>2.3745280000000002</v>
      </c>
      <c r="Q896" t="s">
        <v>43</v>
      </c>
      <c r="R896" t="s">
        <v>43</v>
      </c>
      <c r="S896" t="s">
        <v>43</v>
      </c>
    </row>
    <row r="897" spans="1:19">
      <c r="A897">
        <v>816</v>
      </c>
      <c r="B897">
        <v>7400</v>
      </c>
      <c r="C897">
        <v>300345.06</v>
      </c>
      <c r="D897">
        <v>6871</v>
      </c>
      <c r="E897">
        <v>354262.06</v>
      </c>
      <c r="F897">
        <v>51.559024999999998</v>
      </c>
      <c r="G897">
        <v>26.17</v>
      </c>
      <c r="H897">
        <v>25.389025</v>
      </c>
      <c r="I897">
        <v>1.9701580000000001</v>
      </c>
      <c r="J897">
        <v>0</v>
      </c>
      <c r="K897">
        <v>0</v>
      </c>
      <c r="L897">
        <v>529</v>
      </c>
      <c r="M897">
        <v>-53917</v>
      </c>
      <c r="N897">
        <v>7.1486489999999998</v>
      </c>
      <c r="O897">
        <v>98</v>
      </c>
      <c r="P897">
        <v>1.3243240000000001</v>
      </c>
      <c r="Q897" t="s">
        <v>43</v>
      </c>
      <c r="R897" t="s">
        <v>43</v>
      </c>
      <c r="S897" t="s">
        <v>43</v>
      </c>
    </row>
    <row r="898" spans="1:19">
      <c r="A898">
        <v>709</v>
      </c>
      <c r="B898">
        <v>7386</v>
      </c>
      <c r="C898">
        <v>246094.29</v>
      </c>
      <c r="D898">
        <v>7178</v>
      </c>
      <c r="E898">
        <v>269606.28999999998</v>
      </c>
      <c r="F898">
        <v>37.560085000000001</v>
      </c>
      <c r="G898">
        <v>27.635000000000002</v>
      </c>
      <c r="H898">
        <v>9.9250849999999993</v>
      </c>
      <c r="I898">
        <v>1.3591489999999999</v>
      </c>
      <c r="J898">
        <v>0</v>
      </c>
      <c r="K898">
        <v>0</v>
      </c>
      <c r="L898">
        <v>208</v>
      </c>
      <c r="M898">
        <v>-23512</v>
      </c>
      <c r="N898">
        <v>2.8161390000000002</v>
      </c>
      <c r="O898">
        <v>103</v>
      </c>
      <c r="P898">
        <v>1.39453</v>
      </c>
      <c r="Q898" t="s">
        <v>43</v>
      </c>
      <c r="R898" t="s">
        <v>43</v>
      </c>
      <c r="S898" t="s">
        <v>43</v>
      </c>
    </row>
    <row r="899" spans="1:19">
      <c r="A899">
        <v>964</v>
      </c>
      <c r="B899">
        <v>7385</v>
      </c>
      <c r="C899">
        <v>278629.67</v>
      </c>
      <c r="D899">
        <v>7073</v>
      </c>
      <c r="E899">
        <v>314758.67</v>
      </c>
      <c r="F899">
        <v>44.501438</v>
      </c>
      <c r="G899">
        <v>21.14</v>
      </c>
      <c r="H899">
        <v>23.361438</v>
      </c>
      <c r="I899">
        <v>2.1050819999999999</v>
      </c>
      <c r="J899">
        <v>0</v>
      </c>
      <c r="K899">
        <v>0</v>
      </c>
      <c r="L899">
        <v>312</v>
      </c>
      <c r="M899">
        <v>-36129</v>
      </c>
      <c r="N899">
        <v>4.22478</v>
      </c>
      <c r="O899">
        <v>107</v>
      </c>
      <c r="P899">
        <v>1.4488829999999999</v>
      </c>
      <c r="Q899" t="s">
        <v>43</v>
      </c>
      <c r="R899" t="s">
        <v>43</v>
      </c>
      <c r="S899" t="s">
        <v>43</v>
      </c>
    </row>
    <row r="900" spans="1:19">
      <c r="A900">
        <v>671</v>
      </c>
      <c r="B900">
        <v>7383</v>
      </c>
      <c r="C900">
        <v>316403.27</v>
      </c>
      <c r="D900">
        <v>6755</v>
      </c>
      <c r="E900">
        <v>380849.27</v>
      </c>
      <c r="F900">
        <v>56.380350999999997</v>
      </c>
      <c r="G900">
        <v>38.19</v>
      </c>
      <c r="H900">
        <v>18.190351</v>
      </c>
      <c r="I900">
        <v>1.4763120000000001</v>
      </c>
      <c r="J900">
        <v>1</v>
      </c>
      <c r="K900">
        <v>1.3545E-2</v>
      </c>
      <c r="L900">
        <v>627</v>
      </c>
      <c r="M900">
        <v>-64446</v>
      </c>
      <c r="N900">
        <v>8.492483</v>
      </c>
      <c r="O900">
        <v>82</v>
      </c>
      <c r="P900">
        <v>1.11066</v>
      </c>
      <c r="Q900" t="s">
        <v>43</v>
      </c>
      <c r="R900" t="s">
        <v>43</v>
      </c>
      <c r="S900" t="s">
        <v>43</v>
      </c>
    </row>
    <row r="901" spans="1:19">
      <c r="A901">
        <v>1331</v>
      </c>
      <c r="B901">
        <v>7382</v>
      </c>
      <c r="C901">
        <v>39423.449999999997</v>
      </c>
      <c r="D901">
        <v>7359</v>
      </c>
      <c r="E901">
        <v>41149.449999999997</v>
      </c>
      <c r="F901">
        <v>5.5917180000000002</v>
      </c>
      <c r="G901">
        <v>1.44</v>
      </c>
      <c r="H901">
        <v>4.1517179999999998</v>
      </c>
      <c r="I901">
        <v>3.8831380000000002</v>
      </c>
      <c r="J901">
        <v>0</v>
      </c>
      <c r="K901">
        <v>0</v>
      </c>
      <c r="L901">
        <v>23</v>
      </c>
      <c r="M901">
        <v>-1726</v>
      </c>
      <c r="N901">
        <v>0.31156899999999998</v>
      </c>
      <c r="O901">
        <v>56</v>
      </c>
      <c r="P901">
        <v>0.758602</v>
      </c>
      <c r="Q901" t="s">
        <v>43</v>
      </c>
      <c r="R901" t="s">
        <v>43</v>
      </c>
      <c r="S901" t="s">
        <v>44</v>
      </c>
    </row>
    <row r="902" spans="1:19">
      <c r="A902">
        <v>1899</v>
      </c>
      <c r="B902">
        <v>7372</v>
      </c>
      <c r="C902">
        <v>209153.91</v>
      </c>
      <c r="D902">
        <v>7285</v>
      </c>
      <c r="E902">
        <v>215756.91</v>
      </c>
      <c r="F902">
        <v>29.616596999999999</v>
      </c>
      <c r="G902">
        <v>19.760000000000002</v>
      </c>
      <c r="H902">
        <v>9.8565970000000007</v>
      </c>
      <c r="I902">
        <v>1.4988159999999999</v>
      </c>
      <c r="J902">
        <v>0</v>
      </c>
      <c r="K902">
        <v>0</v>
      </c>
      <c r="L902">
        <v>87</v>
      </c>
      <c r="M902">
        <v>-6603</v>
      </c>
      <c r="N902">
        <v>1.1801410000000001</v>
      </c>
      <c r="O902">
        <v>75</v>
      </c>
      <c r="P902">
        <v>1.017363</v>
      </c>
      <c r="Q902" t="s">
        <v>43</v>
      </c>
      <c r="R902" t="s">
        <v>43</v>
      </c>
      <c r="S902" t="s">
        <v>43</v>
      </c>
    </row>
    <row r="903" spans="1:19">
      <c r="A903">
        <v>1213</v>
      </c>
      <c r="B903">
        <v>7329</v>
      </c>
      <c r="C903">
        <v>251222.56</v>
      </c>
      <c r="D903">
        <v>6725</v>
      </c>
      <c r="E903">
        <v>312400.56</v>
      </c>
      <c r="F903">
        <v>46.453614999999999</v>
      </c>
      <c r="G903">
        <v>28.08</v>
      </c>
      <c r="H903">
        <v>18.373615000000001</v>
      </c>
      <c r="I903">
        <v>1.654331</v>
      </c>
      <c r="J903">
        <v>0</v>
      </c>
      <c r="K903">
        <v>0</v>
      </c>
      <c r="L903">
        <v>604</v>
      </c>
      <c r="M903">
        <v>-61178</v>
      </c>
      <c r="N903">
        <v>8.2412329999999994</v>
      </c>
      <c r="O903">
        <v>91</v>
      </c>
      <c r="P903">
        <v>1.2416430000000001</v>
      </c>
      <c r="Q903" t="s">
        <v>43</v>
      </c>
      <c r="R903" t="s">
        <v>43</v>
      </c>
      <c r="S903" t="s">
        <v>43</v>
      </c>
    </row>
    <row r="904" spans="1:19">
      <c r="A904">
        <v>528</v>
      </c>
      <c r="B904">
        <v>7323</v>
      </c>
      <c r="C904">
        <v>282515.49</v>
      </c>
      <c r="D904">
        <v>6802</v>
      </c>
      <c r="E904">
        <v>331225.49</v>
      </c>
      <c r="F904">
        <v>48.695309000000002</v>
      </c>
      <c r="G904">
        <v>25.414999999999999</v>
      </c>
      <c r="H904">
        <v>23.280308999999999</v>
      </c>
      <c r="I904">
        <v>1.916007</v>
      </c>
      <c r="J904">
        <v>0</v>
      </c>
      <c r="K904">
        <v>0</v>
      </c>
      <c r="L904">
        <v>521</v>
      </c>
      <c r="M904">
        <v>-48710</v>
      </c>
      <c r="N904">
        <v>7.1145709999999998</v>
      </c>
      <c r="O904">
        <v>104</v>
      </c>
      <c r="P904">
        <v>1.420183</v>
      </c>
      <c r="Q904" t="s">
        <v>43</v>
      </c>
      <c r="R904" t="s">
        <v>43</v>
      </c>
      <c r="S904" t="s">
        <v>43</v>
      </c>
    </row>
    <row r="905" spans="1:19">
      <c r="A905">
        <v>1091</v>
      </c>
      <c r="B905">
        <v>7321</v>
      </c>
      <c r="C905">
        <v>419647.6</v>
      </c>
      <c r="D905">
        <v>6974</v>
      </c>
      <c r="E905">
        <v>463507.6</v>
      </c>
      <c r="F905">
        <v>66.462231000000003</v>
      </c>
      <c r="G905">
        <v>35.32</v>
      </c>
      <c r="H905">
        <v>31.142230999999999</v>
      </c>
      <c r="I905">
        <v>1.8817170000000001</v>
      </c>
      <c r="J905">
        <v>0</v>
      </c>
      <c r="K905">
        <v>0</v>
      </c>
      <c r="L905">
        <v>347</v>
      </c>
      <c r="M905">
        <v>-43860</v>
      </c>
      <c r="N905">
        <v>4.7397900000000002</v>
      </c>
      <c r="O905">
        <v>107</v>
      </c>
      <c r="P905">
        <v>1.461549</v>
      </c>
      <c r="Q905" t="s">
        <v>43</v>
      </c>
      <c r="R905" t="s">
        <v>43</v>
      </c>
      <c r="S905" t="s">
        <v>43</v>
      </c>
    </row>
    <row r="906" spans="1:19">
      <c r="A906">
        <v>1916</v>
      </c>
      <c r="B906">
        <v>7319</v>
      </c>
      <c r="C906">
        <v>262030.01</v>
      </c>
      <c r="D906">
        <v>6759</v>
      </c>
      <c r="E906">
        <v>312282.01</v>
      </c>
      <c r="F906">
        <v>46.202398000000002</v>
      </c>
      <c r="G906">
        <v>23.17</v>
      </c>
      <c r="H906">
        <v>23.032398000000001</v>
      </c>
      <c r="I906">
        <v>1.9940610000000001</v>
      </c>
      <c r="J906">
        <v>1</v>
      </c>
      <c r="K906">
        <v>1.3663E-2</v>
      </c>
      <c r="L906">
        <v>559</v>
      </c>
      <c r="M906">
        <v>-50252</v>
      </c>
      <c r="N906">
        <v>7.6376549999999996</v>
      </c>
      <c r="O906">
        <v>120</v>
      </c>
      <c r="P906">
        <v>1.6395679999999999</v>
      </c>
      <c r="Q906" t="s">
        <v>43</v>
      </c>
      <c r="R906" t="s">
        <v>43</v>
      </c>
      <c r="S906" t="s">
        <v>43</v>
      </c>
    </row>
    <row r="907" spans="1:19">
      <c r="A907">
        <v>395</v>
      </c>
      <c r="B907">
        <v>7316</v>
      </c>
      <c r="C907">
        <v>377819.42</v>
      </c>
      <c r="D907">
        <v>6747</v>
      </c>
      <c r="E907">
        <v>436220.42</v>
      </c>
      <c r="F907">
        <v>64.653982999999997</v>
      </c>
      <c r="G907">
        <v>28.94</v>
      </c>
      <c r="H907">
        <v>35.713982999999999</v>
      </c>
      <c r="I907">
        <v>2.23407</v>
      </c>
      <c r="J907">
        <v>0</v>
      </c>
      <c r="K907">
        <v>0</v>
      </c>
      <c r="L907">
        <v>569</v>
      </c>
      <c r="M907">
        <v>-58401</v>
      </c>
      <c r="N907">
        <v>7.7774739999999998</v>
      </c>
      <c r="O907">
        <v>78</v>
      </c>
      <c r="P907">
        <v>1.0661560000000001</v>
      </c>
      <c r="Q907" t="s">
        <v>43</v>
      </c>
      <c r="R907" t="s">
        <v>43</v>
      </c>
      <c r="S907" t="s">
        <v>43</v>
      </c>
    </row>
    <row r="908" spans="1:19">
      <c r="A908">
        <v>1183</v>
      </c>
      <c r="B908">
        <v>7312</v>
      </c>
      <c r="C908">
        <v>328517.78000000003</v>
      </c>
      <c r="D908">
        <v>7245</v>
      </c>
      <c r="E908">
        <v>348167.78</v>
      </c>
      <c r="F908">
        <v>48.056283999999998</v>
      </c>
      <c r="G908">
        <v>37.4</v>
      </c>
      <c r="H908">
        <v>10.656283999999999</v>
      </c>
      <c r="I908">
        <v>1.2849269999999999</v>
      </c>
      <c r="J908">
        <v>0</v>
      </c>
      <c r="K908">
        <v>0</v>
      </c>
      <c r="L908">
        <v>67</v>
      </c>
      <c r="M908">
        <v>-19650</v>
      </c>
      <c r="N908">
        <v>0.91630199999999995</v>
      </c>
      <c r="O908">
        <v>110</v>
      </c>
      <c r="P908">
        <v>1.5043759999999999</v>
      </c>
      <c r="Q908" t="s">
        <v>43</v>
      </c>
      <c r="R908" t="s">
        <v>43</v>
      </c>
      <c r="S908" t="s">
        <v>43</v>
      </c>
    </row>
    <row r="909" spans="1:19">
      <c r="A909">
        <v>850</v>
      </c>
      <c r="B909">
        <v>7310</v>
      </c>
      <c r="C909">
        <v>239879.92</v>
      </c>
      <c r="D909">
        <v>7020</v>
      </c>
      <c r="E909">
        <v>268781.92</v>
      </c>
      <c r="F909">
        <v>38.288023000000003</v>
      </c>
      <c r="G909">
        <v>31.375</v>
      </c>
      <c r="H909">
        <v>6.9130229999999999</v>
      </c>
      <c r="I909">
        <v>1.2203349999999999</v>
      </c>
      <c r="J909">
        <v>0</v>
      </c>
      <c r="K909">
        <v>0</v>
      </c>
      <c r="L909">
        <v>290</v>
      </c>
      <c r="M909">
        <v>-28902</v>
      </c>
      <c r="N909">
        <v>3.967168</v>
      </c>
      <c r="O909">
        <v>79</v>
      </c>
      <c r="P909">
        <v>1.080711</v>
      </c>
      <c r="Q909" t="s">
        <v>43</v>
      </c>
      <c r="R909" t="s">
        <v>43</v>
      </c>
      <c r="S909" t="s">
        <v>43</v>
      </c>
    </row>
    <row r="910" spans="1:19">
      <c r="A910">
        <v>1284</v>
      </c>
      <c r="B910">
        <v>7289</v>
      </c>
      <c r="C910">
        <v>477571.57</v>
      </c>
      <c r="D910">
        <v>7221</v>
      </c>
      <c r="E910">
        <v>496212.57</v>
      </c>
      <c r="F910">
        <v>68.717984999999999</v>
      </c>
      <c r="G910">
        <v>69.45</v>
      </c>
      <c r="H910">
        <v>-0.73201499999999997</v>
      </c>
      <c r="I910">
        <v>0.98946000000000001</v>
      </c>
      <c r="J910">
        <v>2</v>
      </c>
      <c r="K910">
        <v>2.7439000000000002E-2</v>
      </c>
      <c r="L910">
        <v>66</v>
      </c>
      <c r="M910">
        <v>-18641</v>
      </c>
      <c r="N910">
        <v>0.905474</v>
      </c>
      <c r="O910">
        <v>237</v>
      </c>
      <c r="P910">
        <v>3.2514750000000001</v>
      </c>
      <c r="Q910" t="s">
        <v>43</v>
      </c>
      <c r="R910" t="s">
        <v>43</v>
      </c>
      <c r="S910" t="s">
        <v>43</v>
      </c>
    </row>
    <row r="911" spans="1:19">
      <c r="A911">
        <v>1192</v>
      </c>
      <c r="B911">
        <v>7279</v>
      </c>
      <c r="C911">
        <v>158590.72</v>
      </c>
      <c r="D911">
        <v>7111</v>
      </c>
      <c r="E911">
        <v>171459.16</v>
      </c>
      <c r="F911">
        <v>24.111820999999999</v>
      </c>
      <c r="G911">
        <v>9.8800000000000008</v>
      </c>
      <c r="H911">
        <v>14.231821</v>
      </c>
      <c r="I911">
        <v>2.4404680000000001</v>
      </c>
      <c r="J911">
        <v>0</v>
      </c>
      <c r="K911">
        <v>0</v>
      </c>
      <c r="L911">
        <v>168</v>
      </c>
      <c r="M911">
        <v>-12868.44</v>
      </c>
      <c r="N911">
        <v>2.3080090000000002</v>
      </c>
      <c r="O911">
        <v>91</v>
      </c>
      <c r="P911">
        <v>1.2501720000000001</v>
      </c>
      <c r="Q911" t="s">
        <v>43</v>
      </c>
      <c r="R911" t="s">
        <v>43</v>
      </c>
      <c r="S911" t="s">
        <v>43</v>
      </c>
    </row>
    <row r="912" spans="1:19">
      <c r="A912">
        <v>1808</v>
      </c>
      <c r="B912">
        <v>7261</v>
      </c>
      <c r="C912">
        <v>264927.87</v>
      </c>
      <c r="D912">
        <v>6965</v>
      </c>
      <c r="E912">
        <v>299466.87</v>
      </c>
      <c r="F912">
        <v>42.995961000000001</v>
      </c>
      <c r="G912">
        <v>27.92</v>
      </c>
      <c r="H912">
        <v>15.075961</v>
      </c>
      <c r="I912">
        <v>1.5399700000000001</v>
      </c>
      <c r="J912">
        <v>0</v>
      </c>
      <c r="K912">
        <v>0</v>
      </c>
      <c r="L912">
        <v>296</v>
      </c>
      <c r="M912">
        <v>-34539</v>
      </c>
      <c r="N912">
        <v>4.0765729999999998</v>
      </c>
      <c r="O912">
        <v>115</v>
      </c>
      <c r="P912">
        <v>1.583804</v>
      </c>
      <c r="Q912" t="s">
        <v>43</v>
      </c>
      <c r="R912" t="s">
        <v>43</v>
      </c>
      <c r="S912" t="s">
        <v>43</v>
      </c>
    </row>
    <row r="913" spans="1:19">
      <c r="A913">
        <v>1975</v>
      </c>
      <c r="B913">
        <v>7245</v>
      </c>
      <c r="C913">
        <v>282688.44</v>
      </c>
      <c r="D913">
        <v>6898</v>
      </c>
      <c r="E913">
        <v>321551.44</v>
      </c>
      <c r="F913">
        <v>46.615169999999999</v>
      </c>
      <c r="G913">
        <v>26.75</v>
      </c>
      <c r="H913">
        <v>19.865169999999999</v>
      </c>
      <c r="I913">
        <v>1.742623</v>
      </c>
      <c r="J913">
        <v>0</v>
      </c>
      <c r="K913">
        <v>0</v>
      </c>
      <c r="L913">
        <v>347</v>
      </c>
      <c r="M913">
        <v>-38863</v>
      </c>
      <c r="N913">
        <v>4.7895099999999999</v>
      </c>
      <c r="O913">
        <v>114</v>
      </c>
      <c r="P913">
        <v>1.573499</v>
      </c>
      <c r="Q913" t="s">
        <v>43</v>
      </c>
      <c r="R913" t="s">
        <v>43</v>
      </c>
      <c r="S913" t="s">
        <v>43</v>
      </c>
    </row>
    <row r="914" spans="1:19">
      <c r="A914">
        <v>1060</v>
      </c>
      <c r="B914">
        <v>7226</v>
      </c>
      <c r="C914">
        <v>311148.36</v>
      </c>
      <c r="D914">
        <v>6623</v>
      </c>
      <c r="E914">
        <v>370337.36</v>
      </c>
      <c r="F914">
        <v>55.916859000000002</v>
      </c>
      <c r="G914">
        <v>40.6</v>
      </c>
      <c r="H914">
        <v>15.316859000000001</v>
      </c>
      <c r="I914">
        <v>1.3772629999999999</v>
      </c>
      <c r="J914">
        <v>0</v>
      </c>
      <c r="K914">
        <v>0</v>
      </c>
      <c r="L914">
        <v>603</v>
      </c>
      <c r="M914">
        <v>-59189</v>
      </c>
      <c r="N914">
        <v>8.3448659999999997</v>
      </c>
      <c r="O914">
        <v>227</v>
      </c>
      <c r="P914">
        <v>3.1414339999999998</v>
      </c>
      <c r="Q914" t="s">
        <v>43</v>
      </c>
      <c r="R914" t="s">
        <v>43</v>
      </c>
      <c r="S914" t="s">
        <v>43</v>
      </c>
    </row>
    <row r="915" spans="1:19">
      <c r="A915">
        <v>822</v>
      </c>
      <c r="B915">
        <v>7226</v>
      </c>
      <c r="C915">
        <v>246989.56</v>
      </c>
      <c r="D915">
        <v>6899</v>
      </c>
      <c r="E915">
        <v>287382.56</v>
      </c>
      <c r="F915">
        <v>41.655683000000003</v>
      </c>
      <c r="G915">
        <v>12.38</v>
      </c>
      <c r="H915">
        <v>29.275683000000001</v>
      </c>
      <c r="I915">
        <v>3.3647559999999999</v>
      </c>
      <c r="J915">
        <v>0</v>
      </c>
      <c r="K915">
        <v>0</v>
      </c>
      <c r="L915">
        <v>327</v>
      </c>
      <c r="M915">
        <v>-40393</v>
      </c>
      <c r="N915">
        <v>4.5253249999999996</v>
      </c>
      <c r="O915">
        <v>116</v>
      </c>
      <c r="P915">
        <v>1.6053139999999999</v>
      </c>
      <c r="Q915" t="s">
        <v>43</v>
      </c>
      <c r="R915" t="s">
        <v>43</v>
      </c>
      <c r="S915" t="s">
        <v>43</v>
      </c>
    </row>
    <row r="916" spans="1:19">
      <c r="A916">
        <v>1756</v>
      </c>
      <c r="B916">
        <v>7221</v>
      </c>
      <c r="C916">
        <v>497489.03</v>
      </c>
      <c r="D916">
        <v>6640</v>
      </c>
      <c r="E916">
        <v>550779.03</v>
      </c>
      <c r="F916">
        <v>82.948649000000003</v>
      </c>
      <c r="G916">
        <v>47.8</v>
      </c>
      <c r="H916">
        <v>35.148648999999999</v>
      </c>
      <c r="I916">
        <v>1.7353270000000001</v>
      </c>
      <c r="J916">
        <v>0</v>
      </c>
      <c r="K916">
        <v>0</v>
      </c>
      <c r="L916">
        <v>581</v>
      </c>
      <c r="M916">
        <v>-53290</v>
      </c>
      <c r="N916">
        <v>8.0459770000000006</v>
      </c>
      <c r="O916">
        <v>97</v>
      </c>
      <c r="P916">
        <v>1.3433040000000001</v>
      </c>
      <c r="Q916" t="s">
        <v>43</v>
      </c>
      <c r="R916" t="s">
        <v>43</v>
      </c>
      <c r="S916" t="s">
        <v>43</v>
      </c>
    </row>
    <row r="917" spans="1:19">
      <c r="A917">
        <v>1406</v>
      </c>
      <c r="B917">
        <v>7194</v>
      </c>
      <c r="C917">
        <v>160986.5</v>
      </c>
      <c r="D917">
        <v>7119</v>
      </c>
      <c r="E917">
        <v>174651.5</v>
      </c>
      <c r="F917">
        <v>24.533151</v>
      </c>
      <c r="G917">
        <v>5.82</v>
      </c>
      <c r="H917">
        <v>18.713151</v>
      </c>
      <c r="I917">
        <v>4.2153179999999999</v>
      </c>
      <c r="J917">
        <v>0</v>
      </c>
      <c r="K917">
        <v>0</v>
      </c>
      <c r="L917">
        <v>75</v>
      </c>
      <c r="M917">
        <v>-13665</v>
      </c>
      <c r="N917">
        <v>1.042535</v>
      </c>
      <c r="O917">
        <v>80</v>
      </c>
      <c r="P917">
        <v>1.1120380000000001</v>
      </c>
      <c r="Q917" t="s">
        <v>43</v>
      </c>
      <c r="R917" t="s">
        <v>43</v>
      </c>
      <c r="S917" t="s">
        <v>44</v>
      </c>
    </row>
    <row r="918" spans="1:19">
      <c r="A918">
        <v>801</v>
      </c>
      <c r="B918">
        <v>7186</v>
      </c>
      <c r="C918">
        <v>231093.46</v>
      </c>
      <c r="D918">
        <v>6916</v>
      </c>
      <c r="E918">
        <v>276473.46000000002</v>
      </c>
      <c r="F918">
        <v>39.975920000000002</v>
      </c>
      <c r="G918">
        <v>14.28</v>
      </c>
      <c r="H918">
        <v>25.695920000000001</v>
      </c>
      <c r="I918">
        <v>2.7994340000000002</v>
      </c>
      <c r="J918">
        <v>0</v>
      </c>
      <c r="K918">
        <v>0</v>
      </c>
      <c r="L918">
        <v>270</v>
      </c>
      <c r="M918">
        <v>-45380</v>
      </c>
      <c r="N918">
        <v>3.7573059999999998</v>
      </c>
      <c r="O918">
        <v>85</v>
      </c>
      <c r="P918">
        <v>1.1828559999999999</v>
      </c>
      <c r="Q918" t="s">
        <v>43</v>
      </c>
      <c r="R918" t="s">
        <v>43</v>
      </c>
      <c r="S918" t="s">
        <v>43</v>
      </c>
    </row>
    <row r="919" spans="1:19">
      <c r="A919">
        <v>759</v>
      </c>
      <c r="B919">
        <v>7184</v>
      </c>
      <c r="C919">
        <v>358990.65</v>
      </c>
      <c r="D919">
        <v>6608</v>
      </c>
      <c r="E919">
        <v>414174.65</v>
      </c>
      <c r="F919">
        <v>62.677762000000001</v>
      </c>
      <c r="G919">
        <v>46.314999999999998</v>
      </c>
      <c r="H919">
        <v>16.362762</v>
      </c>
      <c r="I919">
        <v>1.3532930000000001</v>
      </c>
      <c r="J919">
        <v>0</v>
      </c>
      <c r="K919">
        <v>0</v>
      </c>
      <c r="L919">
        <v>576</v>
      </c>
      <c r="M919">
        <v>-55184</v>
      </c>
      <c r="N919">
        <v>8.0178170000000009</v>
      </c>
      <c r="O919">
        <v>71</v>
      </c>
      <c r="P919">
        <v>0.98830700000000005</v>
      </c>
      <c r="Q919" t="s">
        <v>43</v>
      </c>
      <c r="R919" t="s">
        <v>43</v>
      </c>
      <c r="S919" t="s">
        <v>43</v>
      </c>
    </row>
    <row r="920" spans="1:19">
      <c r="A920">
        <v>1266</v>
      </c>
      <c r="B920">
        <v>7183</v>
      </c>
      <c r="C920">
        <v>262819.40000000002</v>
      </c>
      <c r="D920">
        <v>6588</v>
      </c>
      <c r="E920">
        <v>318826.40000000002</v>
      </c>
      <c r="F920">
        <v>48.395021</v>
      </c>
      <c r="G920">
        <v>26.375</v>
      </c>
      <c r="H920">
        <v>22.020021</v>
      </c>
      <c r="I920">
        <v>1.8348819999999999</v>
      </c>
      <c r="J920">
        <v>0</v>
      </c>
      <c r="K920">
        <v>0</v>
      </c>
      <c r="L920">
        <v>595</v>
      </c>
      <c r="M920">
        <v>-56007</v>
      </c>
      <c r="N920">
        <v>8.2834470000000007</v>
      </c>
      <c r="O920">
        <v>91</v>
      </c>
      <c r="P920">
        <v>1.26688</v>
      </c>
      <c r="Q920" t="s">
        <v>43</v>
      </c>
      <c r="R920" t="s">
        <v>43</v>
      </c>
      <c r="S920" t="s">
        <v>43</v>
      </c>
    </row>
    <row r="921" spans="1:19">
      <c r="A921">
        <v>1054</v>
      </c>
      <c r="B921">
        <v>7181</v>
      </c>
      <c r="C921">
        <v>275098.39</v>
      </c>
      <c r="D921">
        <v>6983</v>
      </c>
      <c r="E921">
        <v>307842.39</v>
      </c>
      <c r="F921">
        <v>44.084547000000001</v>
      </c>
      <c r="G921">
        <v>18.03</v>
      </c>
      <c r="H921">
        <v>26.054546999999999</v>
      </c>
      <c r="I921">
        <v>2.4450660000000002</v>
      </c>
      <c r="J921">
        <v>0</v>
      </c>
      <c r="K921">
        <v>0</v>
      </c>
      <c r="L921">
        <v>198</v>
      </c>
      <c r="M921">
        <v>-32744</v>
      </c>
      <c r="N921">
        <v>2.7572760000000001</v>
      </c>
      <c r="O921">
        <v>105</v>
      </c>
      <c r="P921">
        <v>1.4621919999999999</v>
      </c>
      <c r="Q921" t="s">
        <v>43</v>
      </c>
      <c r="R921" t="s">
        <v>43</v>
      </c>
      <c r="S921" t="s">
        <v>43</v>
      </c>
    </row>
    <row r="922" spans="1:19">
      <c r="A922">
        <v>988</v>
      </c>
      <c r="B922">
        <v>7156</v>
      </c>
      <c r="C922">
        <v>404175.01</v>
      </c>
      <c r="D922">
        <v>6990</v>
      </c>
      <c r="E922">
        <v>431066.01</v>
      </c>
      <c r="F922">
        <v>61.668956999999999</v>
      </c>
      <c r="G922">
        <v>59.54</v>
      </c>
      <c r="H922">
        <v>2.1289570000000002</v>
      </c>
      <c r="I922">
        <v>1.035757</v>
      </c>
      <c r="J922">
        <v>0</v>
      </c>
      <c r="K922">
        <v>0</v>
      </c>
      <c r="L922">
        <v>166</v>
      </c>
      <c r="M922">
        <v>-26891</v>
      </c>
      <c r="N922">
        <v>2.3197320000000001</v>
      </c>
      <c r="O922">
        <v>142</v>
      </c>
      <c r="P922">
        <v>1.9843489999999999</v>
      </c>
      <c r="Q922" t="s">
        <v>43</v>
      </c>
      <c r="R922" t="s">
        <v>43</v>
      </c>
      <c r="S922" t="s">
        <v>43</v>
      </c>
    </row>
    <row r="923" spans="1:19">
      <c r="A923">
        <v>13</v>
      </c>
      <c r="B923">
        <v>7109</v>
      </c>
      <c r="C923">
        <v>242998.23</v>
      </c>
      <c r="D923">
        <v>6807</v>
      </c>
      <c r="E923">
        <v>279058.28000000003</v>
      </c>
      <c r="F923">
        <v>40.995781000000001</v>
      </c>
      <c r="G923">
        <v>16.809999999999999</v>
      </c>
      <c r="H923">
        <v>24.185780999999999</v>
      </c>
      <c r="I923">
        <v>2.4387729999999999</v>
      </c>
      <c r="J923">
        <v>0</v>
      </c>
      <c r="K923">
        <v>0</v>
      </c>
      <c r="L923">
        <v>302</v>
      </c>
      <c r="M923">
        <v>-36060.050000000003</v>
      </c>
      <c r="N923">
        <v>4.2481359999999997</v>
      </c>
      <c r="O923">
        <v>67</v>
      </c>
      <c r="P923">
        <v>0.94246700000000005</v>
      </c>
      <c r="Q923" t="s">
        <v>43</v>
      </c>
      <c r="R923" t="s">
        <v>43</v>
      </c>
      <c r="S923" t="s">
        <v>43</v>
      </c>
    </row>
    <row r="924" spans="1:19">
      <c r="A924">
        <v>1366</v>
      </c>
      <c r="B924">
        <v>7093</v>
      </c>
      <c r="C924">
        <v>256680.66</v>
      </c>
      <c r="D924">
        <v>6649</v>
      </c>
      <c r="E924">
        <v>300990.65999999997</v>
      </c>
      <c r="F924">
        <v>45.268560999999998</v>
      </c>
      <c r="G924">
        <v>16.61</v>
      </c>
      <c r="H924">
        <v>28.658560999999999</v>
      </c>
      <c r="I924">
        <v>2.7253799999999999</v>
      </c>
      <c r="J924">
        <v>0</v>
      </c>
      <c r="K924">
        <v>0</v>
      </c>
      <c r="L924">
        <v>444</v>
      </c>
      <c r="M924">
        <v>-44310</v>
      </c>
      <c r="N924">
        <v>6.2596930000000004</v>
      </c>
      <c r="O924">
        <v>104</v>
      </c>
      <c r="P924">
        <v>1.466234</v>
      </c>
      <c r="Q924" t="s">
        <v>43</v>
      </c>
      <c r="R924" t="s">
        <v>43</v>
      </c>
      <c r="S924" t="s">
        <v>43</v>
      </c>
    </row>
    <row r="925" spans="1:19">
      <c r="A925">
        <v>1123</v>
      </c>
      <c r="B925">
        <v>7092</v>
      </c>
      <c r="C925">
        <v>166456.76999999999</v>
      </c>
      <c r="D925">
        <v>6547</v>
      </c>
      <c r="E925">
        <v>215182.77</v>
      </c>
      <c r="F925">
        <v>32.867384999999999</v>
      </c>
      <c r="G925">
        <v>17.68</v>
      </c>
      <c r="H925">
        <v>15.187385000000001</v>
      </c>
      <c r="I925">
        <v>1.8590150000000001</v>
      </c>
      <c r="J925">
        <v>0</v>
      </c>
      <c r="K925">
        <v>0</v>
      </c>
      <c r="L925">
        <v>545</v>
      </c>
      <c r="M925">
        <v>-48726</v>
      </c>
      <c r="N925">
        <v>7.6847149999999997</v>
      </c>
      <c r="O925">
        <v>56</v>
      </c>
      <c r="P925">
        <v>0.78962200000000005</v>
      </c>
      <c r="Q925" t="s">
        <v>43</v>
      </c>
      <c r="R925" t="s">
        <v>43</v>
      </c>
      <c r="S925" t="s">
        <v>43</v>
      </c>
    </row>
    <row r="926" spans="1:19">
      <c r="A926">
        <v>1826</v>
      </c>
      <c r="B926">
        <v>7092</v>
      </c>
      <c r="C926">
        <v>80147.820000000007</v>
      </c>
      <c r="D926">
        <v>6816</v>
      </c>
      <c r="E926">
        <v>100424.82</v>
      </c>
      <c r="F926">
        <v>14.733688000000001</v>
      </c>
      <c r="G926">
        <v>10.295</v>
      </c>
      <c r="H926">
        <v>4.438688</v>
      </c>
      <c r="I926">
        <v>1.4311499999999999</v>
      </c>
      <c r="J926">
        <v>0</v>
      </c>
      <c r="K926">
        <v>0</v>
      </c>
      <c r="L926">
        <v>276</v>
      </c>
      <c r="M926">
        <v>-20277</v>
      </c>
      <c r="N926">
        <v>3.8917090000000001</v>
      </c>
      <c r="O926">
        <v>109</v>
      </c>
      <c r="P926">
        <v>1.5369429999999999</v>
      </c>
      <c r="Q926" t="s">
        <v>43</v>
      </c>
      <c r="R926" t="s">
        <v>43</v>
      </c>
      <c r="S926" t="s">
        <v>43</v>
      </c>
    </row>
    <row r="927" spans="1:19">
      <c r="A927">
        <v>851</v>
      </c>
      <c r="B927">
        <v>7078</v>
      </c>
      <c r="C927">
        <v>288125.8</v>
      </c>
      <c r="D927">
        <v>6780</v>
      </c>
      <c r="E927">
        <v>315660.79999999999</v>
      </c>
      <c r="F927">
        <v>46.557639999999999</v>
      </c>
      <c r="G927">
        <v>30.824999999999999</v>
      </c>
      <c r="H927">
        <v>15.73264</v>
      </c>
      <c r="I927">
        <v>1.510386</v>
      </c>
      <c r="J927">
        <v>0</v>
      </c>
      <c r="K927">
        <v>0</v>
      </c>
      <c r="L927">
        <v>298</v>
      </c>
      <c r="M927">
        <v>-27535</v>
      </c>
      <c r="N927">
        <v>4.210229</v>
      </c>
      <c r="O927">
        <v>171</v>
      </c>
      <c r="P927">
        <v>2.415937</v>
      </c>
      <c r="Q927" t="s">
        <v>43</v>
      </c>
      <c r="R927" t="s">
        <v>43</v>
      </c>
      <c r="S927" t="s">
        <v>43</v>
      </c>
    </row>
    <row r="928" spans="1:19">
      <c r="A928">
        <v>1782</v>
      </c>
      <c r="B928">
        <v>7075</v>
      </c>
      <c r="C928">
        <v>247535.97</v>
      </c>
      <c r="D928">
        <v>6509</v>
      </c>
      <c r="E928">
        <v>304033.64</v>
      </c>
      <c r="F928">
        <v>46.709730999999998</v>
      </c>
      <c r="G928">
        <v>29.45</v>
      </c>
      <c r="H928">
        <v>17.259730999999999</v>
      </c>
      <c r="I928">
        <v>1.586069</v>
      </c>
      <c r="J928">
        <v>0</v>
      </c>
      <c r="K928">
        <v>0</v>
      </c>
      <c r="L928">
        <v>566</v>
      </c>
      <c r="M928">
        <v>-56497.67</v>
      </c>
      <c r="N928">
        <v>8</v>
      </c>
      <c r="O928">
        <v>125</v>
      </c>
      <c r="P928">
        <v>1.7667839999999999</v>
      </c>
      <c r="Q928" t="s">
        <v>43</v>
      </c>
      <c r="R928" t="s">
        <v>43</v>
      </c>
      <c r="S928" t="s">
        <v>43</v>
      </c>
    </row>
    <row r="929" spans="1:19">
      <c r="A929">
        <v>100</v>
      </c>
      <c r="B929">
        <v>7070</v>
      </c>
      <c r="C929">
        <v>406748.36</v>
      </c>
      <c r="D929">
        <v>6448</v>
      </c>
      <c r="E929">
        <v>476657.36</v>
      </c>
      <c r="F929">
        <v>73.923287999999999</v>
      </c>
      <c r="G929">
        <v>54.71</v>
      </c>
      <c r="H929">
        <v>19.213287999999999</v>
      </c>
      <c r="I929">
        <v>1.3511839999999999</v>
      </c>
      <c r="J929">
        <v>0</v>
      </c>
      <c r="K929">
        <v>0</v>
      </c>
      <c r="L929">
        <v>622</v>
      </c>
      <c r="M929">
        <v>-69909</v>
      </c>
      <c r="N929">
        <v>8.7977369999999997</v>
      </c>
      <c r="O929">
        <v>213</v>
      </c>
      <c r="P929">
        <v>3.0127299999999999</v>
      </c>
      <c r="Q929" t="s">
        <v>43</v>
      </c>
      <c r="R929" t="s">
        <v>43</v>
      </c>
      <c r="S929" t="s">
        <v>43</v>
      </c>
    </row>
    <row r="930" spans="1:19">
      <c r="A930">
        <v>843</v>
      </c>
      <c r="B930">
        <v>7064</v>
      </c>
      <c r="C930">
        <v>298696.63</v>
      </c>
      <c r="D930">
        <v>6897</v>
      </c>
      <c r="E930">
        <v>320694.63</v>
      </c>
      <c r="F930">
        <v>46.497698999999997</v>
      </c>
      <c r="G930">
        <v>43.72</v>
      </c>
      <c r="H930">
        <v>2.7776990000000001</v>
      </c>
      <c r="I930">
        <v>1.063534</v>
      </c>
      <c r="J930">
        <v>0</v>
      </c>
      <c r="K930">
        <v>0</v>
      </c>
      <c r="L930">
        <v>167</v>
      </c>
      <c r="M930">
        <v>-21998</v>
      </c>
      <c r="N930">
        <v>2.3641000000000001</v>
      </c>
      <c r="O930">
        <v>273</v>
      </c>
      <c r="P930">
        <v>3.8646660000000002</v>
      </c>
      <c r="Q930" t="s">
        <v>43</v>
      </c>
      <c r="R930" t="s">
        <v>43</v>
      </c>
      <c r="S930" t="s">
        <v>43</v>
      </c>
    </row>
    <row r="931" spans="1:19">
      <c r="A931">
        <v>1791</v>
      </c>
      <c r="B931">
        <v>7050</v>
      </c>
      <c r="C931">
        <v>270796.57</v>
      </c>
      <c r="D931">
        <v>6418</v>
      </c>
      <c r="E931">
        <v>339990.57</v>
      </c>
      <c r="F931">
        <v>52.974536000000001</v>
      </c>
      <c r="G931">
        <v>31</v>
      </c>
      <c r="H931">
        <v>21.974536000000001</v>
      </c>
      <c r="I931">
        <v>1.7088559999999999</v>
      </c>
      <c r="J931">
        <v>0</v>
      </c>
      <c r="K931">
        <v>0</v>
      </c>
      <c r="L931">
        <v>632</v>
      </c>
      <c r="M931">
        <v>-69194</v>
      </c>
      <c r="N931">
        <v>8.9645390000000003</v>
      </c>
      <c r="O931">
        <v>103</v>
      </c>
      <c r="P931">
        <v>1.460993</v>
      </c>
      <c r="Q931" t="s">
        <v>43</v>
      </c>
      <c r="R931" t="s">
        <v>43</v>
      </c>
      <c r="S931" t="s">
        <v>43</v>
      </c>
    </row>
    <row r="932" spans="1:19">
      <c r="A932">
        <v>1986</v>
      </c>
      <c r="B932">
        <v>7045</v>
      </c>
      <c r="C932">
        <v>362558.98</v>
      </c>
      <c r="D932">
        <v>6682</v>
      </c>
      <c r="E932">
        <v>413552.98</v>
      </c>
      <c r="F932">
        <v>61.890599000000002</v>
      </c>
      <c r="G932">
        <v>22.5</v>
      </c>
      <c r="H932">
        <v>39.390599000000002</v>
      </c>
      <c r="I932">
        <v>2.7506930000000001</v>
      </c>
      <c r="J932">
        <v>0</v>
      </c>
      <c r="K932">
        <v>0</v>
      </c>
      <c r="L932">
        <v>363</v>
      </c>
      <c r="M932">
        <v>-50994</v>
      </c>
      <c r="N932">
        <v>5.15259</v>
      </c>
      <c r="O932">
        <v>133</v>
      </c>
      <c r="P932">
        <v>1.887864</v>
      </c>
      <c r="Q932" t="s">
        <v>43</v>
      </c>
      <c r="R932" t="s">
        <v>43</v>
      </c>
      <c r="S932" t="s">
        <v>43</v>
      </c>
    </row>
    <row r="933" spans="1:19">
      <c r="A933">
        <v>1473</v>
      </c>
      <c r="B933">
        <v>7039</v>
      </c>
      <c r="C933">
        <v>242025.03</v>
      </c>
      <c r="D933">
        <v>6432</v>
      </c>
      <c r="E933">
        <v>300095.03000000003</v>
      </c>
      <c r="F933">
        <v>46.656565999999998</v>
      </c>
      <c r="G933">
        <v>30.41</v>
      </c>
      <c r="H933">
        <v>16.246566000000001</v>
      </c>
      <c r="I933">
        <v>1.534251</v>
      </c>
      <c r="J933">
        <v>0</v>
      </c>
      <c r="K933">
        <v>0</v>
      </c>
      <c r="L933">
        <v>607</v>
      </c>
      <c r="M933">
        <v>-58070</v>
      </c>
      <c r="N933">
        <v>8.6233839999999997</v>
      </c>
      <c r="O933">
        <v>173</v>
      </c>
      <c r="P933">
        <v>2.457735</v>
      </c>
      <c r="Q933" t="s">
        <v>43</v>
      </c>
      <c r="R933" t="s">
        <v>43</v>
      </c>
      <c r="S933" t="s">
        <v>43</v>
      </c>
    </row>
    <row r="934" spans="1:19">
      <c r="A934">
        <v>1087</v>
      </c>
      <c r="B934">
        <v>7028</v>
      </c>
      <c r="C934">
        <v>212464.96</v>
      </c>
      <c r="D934">
        <v>6695</v>
      </c>
      <c r="E934">
        <v>250546.96</v>
      </c>
      <c r="F934">
        <v>37.422995999999998</v>
      </c>
      <c r="G934">
        <v>11.37</v>
      </c>
      <c r="H934">
        <v>26.052996</v>
      </c>
      <c r="I934">
        <v>3.2913800000000002</v>
      </c>
      <c r="J934">
        <v>0</v>
      </c>
      <c r="K934">
        <v>0</v>
      </c>
      <c r="L934">
        <v>333</v>
      </c>
      <c r="M934">
        <v>-38082</v>
      </c>
      <c r="N934">
        <v>4.7381900000000003</v>
      </c>
      <c r="O934">
        <v>92</v>
      </c>
      <c r="P934">
        <v>1.30905</v>
      </c>
      <c r="Q934" t="s">
        <v>43</v>
      </c>
      <c r="R934" t="s">
        <v>43</v>
      </c>
      <c r="S934" t="s">
        <v>43</v>
      </c>
    </row>
    <row r="935" spans="1:19">
      <c r="A935">
        <v>772</v>
      </c>
      <c r="B935">
        <v>7028</v>
      </c>
      <c r="C935">
        <v>183475.95</v>
      </c>
      <c r="D935">
        <v>6595</v>
      </c>
      <c r="E935">
        <v>227183.95</v>
      </c>
      <c r="F935">
        <v>34.447907999999998</v>
      </c>
      <c r="G935">
        <v>9.9499999999999993</v>
      </c>
      <c r="H935">
        <v>24.497907999999999</v>
      </c>
      <c r="I935">
        <v>3.4621010000000001</v>
      </c>
      <c r="J935">
        <v>0</v>
      </c>
      <c r="K935">
        <v>0</v>
      </c>
      <c r="L935">
        <v>433</v>
      </c>
      <c r="M935">
        <v>-43708</v>
      </c>
      <c r="N935">
        <v>6.1610699999999996</v>
      </c>
      <c r="O935">
        <v>95</v>
      </c>
      <c r="P935">
        <v>1.351736</v>
      </c>
      <c r="Q935" t="s">
        <v>43</v>
      </c>
      <c r="R935" t="s">
        <v>43</v>
      </c>
      <c r="S935" t="s">
        <v>43</v>
      </c>
    </row>
    <row r="936" spans="1:19">
      <c r="A936">
        <v>774</v>
      </c>
      <c r="B936">
        <v>7016</v>
      </c>
      <c r="C936">
        <v>282349.13</v>
      </c>
      <c r="D936">
        <v>6662</v>
      </c>
      <c r="E936">
        <v>324869.13</v>
      </c>
      <c r="F936">
        <v>48.764505</v>
      </c>
      <c r="G936">
        <v>19.36</v>
      </c>
      <c r="H936">
        <v>29.404505</v>
      </c>
      <c r="I936">
        <v>2.5188280000000001</v>
      </c>
      <c r="J936">
        <v>0</v>
      </c>
      <c r="K936">
        <v>0</v>
      </c>
      <c r="L936">
        <v>354</v>
      </c>
      <c r="M936">
        <v>-42520</v>
      </c>
      <c r="N936">
        <v>5.0456099999999999</v>
      </c>
      <c r="O936">
        <v>91</v>
      </c>
      <c r="P936">
        <v>1.2970349999999999</v>
      </c>
      <c r="Q936" t="s">
        <v>43</v>
      </c>
      <c r="R936" t="s">
        <v>43</v>
      </c>
      <c r="S936" t="s">
        <v>43</v>
      </c>
    </row>
    <row r="937" spans="1:19">
      <c r="A937">
        <v>1217</v>
      </c>
      <c r="B937">
        <v>7015</v>
      </c>
      <c r="C937">
        <v>497960.04</v>
      </c>
      <c r="D937">
        <v>6705</v>
      </c>
      <c r="E937">
        <v>533809.04</v>
      </c>
      <c r="F937">
        <v>79.613578000000004</v>
      </c>
      <c r="G937">
        <v>82.03</v>
      </c>
      <c r="H937">
        <v>-2.4164219999999998</v>
      </c>
      <c r="I937">
        <v>0.97054200000000002</v>
      </c>
      <c r="J937">
        <v>1</v>
      </c>
      <c r="K937">
        <v>1.4255E-2</v>
      </c>
      <c r="L937">
        <v>309</v>
      </c>
      <c r="M937">
        <v>-35849</v>
      </c>
      <c r="N937">
        <v>4.4048470000000002</v>
      </c>
      <c r="O937">
        <v>169</v>
      </c>
      <c r="P937">
        <v>2.4091230000000001</v>
      </c>
      <c r="Q937" t="s">
        <v>43</v>
      </c>
      <c r="R937" t="s">
        <v>43</v>
      </c>
      <c r="S937" t="s">
        <v>43</v>
      </c>
    </row>
    <row r="938" spans="1:19">
      <c r="A938">
        <v>1846</v>
      </c>
      <c r="B938">
        <v>7011</v>
      </c>
      <c r="C938">
        <v>188903.44</v>
      </c>
      <c r="D938">
        <v>6701</v>
      </c>
      <c r="E938">
        <v>227310.44</v>
      </c>
      <c r="F938">
        <v>33.921868000000003</v>
      </c>
      <c r="G938">
        <v>10.68</v>
      </c>
      <c r="H938">
        <v>23.241868</v>
      </c>
      <c r="I938">
        <v>3.1762049999999999</v>
      </c>
      <c r="J938">
        <v>0</v>
      </c>
      <c r="K938">
        <v>0</v>
      </c>
      <c r="L938">
        <v>310</v>
      </c>
      <c r="M938">
        <v>-38407</v>
      </c>
      <c r="N938">
        <v>4.4216230000000003</v>
      </c>
      <c r="O938">
        <v>61</v>
      </c>
      <c r="P938">
        <v>0.87006099999999997</v>
      </c>
      <c r="Q938" t="s">
        <v>43</v>
      </c>
      <c r="R938" t="s">
        <v>43</v>
      </c>
      <c r="S938" t="s">
        <v>43</v>
      </c>
    </row>
    <row r="939" spans="1:19">
      <c r="A939">
        <v>1430</v>
      </c>
      <c r="B939">
        <v>7008</v>
      </c>
      <c r="C939">
        <v>437723.94</v>
      </c>
      <c r="D939">
        <v>6406</v>
      </c>
      <c r="E939">
        <v>495407.94</v>
      </c>
      <c r="F939">
        <v>77.334988999999993</v>
      </c>
      <c r="G939">
        <v>58.58</v>
      </c>
      <c r="H939">
        <v>18.754988999999998</v>
      </c>
      <c r="I939">
        <v>1.32016</v>
      </c>
      <c r="J939">
        <v>0</v>
      </c>
      <c r="K939">
        <v>0</v>
      </c>
      <c r="L939">
        <v>602</v>
      </c>
      <c r="M939">
        <v>-57684</v>
      </c>
      <c r="N939">
        <v>8.5901829999999997</v>
      </c>
      <c r="O939">
        <v>97</v>
      </c>
      <c r="P939">
        <v>1.3841319999999999</v>
      </c>
      <c r="Q939" t="s">
        <v>43</v>
      </c>
      <c r="R939" t="s">
        <v>43</v>
      </c>
      <c r="S939" t="s">
        <v>43</v>
      </c>
    </row>
    <row r="940" spans="1:19">
      <c r="A940">
        <v>1710</v>
      </c>
      <c r="B940">
        <v>7008</v>
      </c>
      <c r="C940">
        <v>311163.90999999997</v>
      </c>
      <c r="D940">
        <v>6465</v>
      </c>
      <c r="E940">
        <v>365697.91</v>
      </c>
      <c r="F940">
        <v>56.565801999999998</v>
      </c>
      <c r="G940">
        <v>39.229999999999997</v>
      </c>
      <c r="H940">
        <v>17.335802000000001</v>
      </c>
      <c r="I940">
        <v>1.441902</v>
      </c>
      <c r="J940">
        <v>0</v>
      </c>
      <c r="K940">
        <v>0</v>
      </c>
      <c r="L940">
        <v>543</v>
      </c>
      <c r="M940">
        <v>-54534</v>
      </c>
      <c r="N940">
        <v>7.7482879999999996</v>
      </c>
      <c r="O940">
        <v>86</v>
      </c>
      <c r="P940">
        <v>1.227169</v>
      </c>
      <c r="Q940" t="s">
        <v>43</v>
      </c>
      <c r="R940" t="s">
        <v>43</v>
      </c>
      <c r="S940" t="s">
        <v>43</v>
      </c>
    </row>
    <row r="941" spans="1:19">
      <c r="A941">
        <v>230</v>
      </c>
      <c r="B941">
        <v>7004</v>
      </c>
      <c r="C941">
        <v>259457.56</v>
      </c>
      <c r="D941">
        <v>6198</v>
      </c>
      <c r="E941">
        <v>306001.56</v>
      </c>
      <c r="F941">
        <v>49.371015999999997</v>
      </c>
      <c r="G941">
        <v>15.64</v>
      </c>
      <c r="H941">
        <v>33.731015999999997</v>
      </c>
      <c r="I941">
        <v>3.1567150000000002</v>
      </c>
      <c r="J941">
        <v>452</v>
      </c>
      <c r="K941">
        <v>6.4534549999999999</v>
      </c>
      <c r="L941">
        <v>354</v>
      </c>
      <c r="M941">
        <v>-46544</v>
      </c>
      <c r="N941">
        <v>5.0542550000000004</v>
      </c>
      <c r="O941">
        <v>83</v>
      </c>
      <c r="P941">
        <v>1.1850369999999999</v>
      </c>
      <c r="Q941" t="s">
        <v>43</v>
      </c>
      <c r="R941" t="s">
        <v>43</v>
      </c>
      <c r="S941" t="s">
        <v>43</v>
      </c>
    </row>
    <row r="942" spans="1:19">
      <c r="A942">
        <v>751</v>
      </c>
      <c r="B942">
        <v>7002</v>
      </c>
      <c r="C942">
        <v>440276.01</v>
      </c>
      <c r="D942">
        <v>6624</v>
      </c>
      <c r="E942">
        <v>492049.01</v>
      </c>
      <c r="F942">
        <v>74.282760999999994</v>
      </c>
      <c r="G942">
        <v>46.15</v>
      </c>
      <c r="H942">
        <v>28.132760999999999</v>
      </c>
      <c r="I942">
        <v>1.609594</v>
      </c>
      <c r="J942">
        <v>0</v>
      </c>
      <c r="K942">
        <v>0</v>
      </c>
      <c r="L942">
        <v>378</v>
      </c>
      <c r="M942">
        <v>-51773</v>
      </c>
      <c r="N942">
        <v>5.3984579999999998</v>
      </c>
      <c r="O942">
        <v>107</v>
      </c>
      <c r="P942">
        <v>1.528135</v>
      </c>
      <c r="Q942" t="s">
        <v>43</v>
      </c>
      <c r="R942" t="s">
        <v>43</v>
      </c>
      <c r="S942" t="s">
        <v>43</v>
      </c>
    </row>
    <row r="943" spans="1:19">
      <c r="A943">
        <v>1076</v>
      </c>
      <c r="B943">
        <v>6999</v>
      </c>
      <c r="C943">
        <v>302205.61</v>
      </c>
      <c r="D943">
        <v>6656</v>
      </c>
      <c r="E943">
        <v>344938.61</v>
      </c>
      <c r="F943">
        <v>51.823709000000001</v>
      </c>
      <c r="G943">
        <v>30.495000000000001</v>
      </c>
      <c r="H943">
        <v>21.328709</v>
      </c>
      <c r="I943">
        <v>1.699417</v>
      </c>
      <c r="J943">
        <v>0</v>
      </c>
      <c r="K943">
        <v>0</v>
      </c>
      <c r="L943">
        <v>343</v>
      </c>
      <c r="M943">
        <v>-42733</v>
      </c>
      <c r="N943">
        <v>4.9006999999999996</v>
      </c>
      <c r="O943">
        <v>90</v>
      </c>
      <c r="P943">
        <v>1.285898</v>
      </c>
      <c r="Q943" t="s">
        <v>43</v>
      </c>
      <c r="R943" t="s">
        <v>43</v>
      </c>
      <c r="S943" t="s">
        <v>43</v>
      </c>
    </row>
    <row r="944" spans="1:19">
      <c r="A944">
        <v>1552</v>
      </c>
      <c r="B944">
        <v>6979</v>
      </c>
      <c r="C944">
        <v>566491.91</v>
      </c>
      <c r="D944">
        <v>6666</v>
      </c>
      <c r="E944">
        <v>604479.91</v>
      </c>
      <c r="F944">
        <v>90.681055000000001</v>
      </c>
      <c r="G944">
        <v>99.18</v>
      </c>
      <c r="H944">
        <v>-8.4989450000000009</v>
      </c>
      <c r="I944">
        <v>0.91430800000000001</v>
      </c>
      <c r="J944">
        <v>0</v>
      </c>
      <c r="K944">
        <v>0</v>
      </c>
      <c r="L944">
        <v>313</v>
      </c>
      <c r="M944">
        <v>-37988</v>
      </c>
      <c r="N944">
        <v>4.484883</v>
      </c>
      <c r="O944">
        <v>297</v>
      </c>
      <c r="P944">
        <v>4.2556240000000001</v>
      </c>
      <c r="Q944" t="s">
        <v>43</v>
      </c>
      <c r="R944" t="s">
        <v>42</v>
      </c>
      <c r="S944" t="s">
        <v>43</v>
      </c>
    </row>
    <row r="945" spans="1:19">
      <c r="A945">
        <v>147</v>
      </c>
      <c r="B945">
        <v>6968</v>
      </c>
      <c r="C945">
        <v>351899.9</v>
      </c>
      <c r="D945">
        <v>6341</v>
      </c>
      <c r="E945">
        <v>417018.9</v>
      </c>
      <c r="F945">
        <v>65.765478999999999</v>
      </c>
      <c r="G945">
        <v>45.16</v>
      </c>
      <c r="H945">
        <v>20.605478999999999</v>
      </c>
      <c r="I945">
        <v>1.456277</v>
      </c>
      <c r="J945">
        <v>0</v>
      </c>
      <c r="K945">
        <v>0</v>
      </c>
      <c r="L945">
        <v>627</v>
      </c>
      <c r="M945">
        <v>-65119</v>
      </c>
      <c r="N945">
        <v>8.9982780000000009</v>
      </c>
      <c r="O945">
        <v>115</v>
      </c>
      <c r="P945">
        <v>1.6504019999999999</v>
      </c>
      <c r="Q945" t="s">
        <v>43</v>
      </c>
      <c r="R945" t="s">
        <v>43</v>
      </c>
      <c r="S945" t="s">
        <v>43</v>
      </c>
    </row>
    <row r="946" spans="1:19">
      <c r="A946">
        <v>1669</v>
      </c>
      <c r="B946">
        <v>6967</v>
      </c>
      <c r="C946">
        <v>363118.57</v>
      </c>
      <c r="D946">
        <v>6604</v>
      </c>
      <c r="E946">
        <v>410803.57</v>
      </c>
      <c r="F946">
        <v>62.205264999999997</v>
      </c>
      <c r="G946">
        <v>15.395</v>
      </c>
      <c r="H946">
        <v>46.810265000000001</v>
      </c>
      <c r="I946">
        <v>4.0406149999999998</v>
      </c>
      <c r="J946">
        <v>0</v>
      </c>
      <c r="K946">
        <v>0</v>
      </c>
      <c r="L946">
        <v>363</v>
      </c>
      <c r="M946">
        <v>-47685</v>
      </c>
      <c r="N946">
        <v>5.2102769999999996</v>
      </c>
      <c r="O946">
        <v>99</v>
      </c>
      <c r="P946">
        <v>1.4209849999999999</v>
      </c>
      <c r="Q946" t="s">
        <v>43</v>
      </c>
      <c r="R946" t="s">
        <v>43</v>
      </c>
      <c r="S946" t="s">
        <v>44</v>
      </c>
    </row>
    <row r="947" spans="1:19">
      <c r="A947">
        <v>728</v>
      </c>
      <c r="B947">
        <v>6967</v>
      </c>
      <c r="C947">
        <v>241767.04000000001</v>
      </c>
      <c r="D947">
        <v>6400</v>
      </c>
      <c r="E947">
        <v>294738.03999999998</v>
      </c>
      <c r="F947">
        <v>46.052819</v>
      </c>
      <c r="G947">
        <v>15.82</v>
      </c>
      <c r="H947">
        <v>30.232818999999999</v>
      </c>
      <c r="I947">
        <v>2.9110510000000001</v>
      </c>
      <c r="J947">
        <v>0</v>
      </c>
      <c r="K947">
        <v>0</v>
      </c>
      <c r="L947">
        <v>567</v>
      </c>
      <c r="M947">
        <v>-52971</v>
      </c>
      <c r="N947">
        <v>8.1383670000000006</v>
      </c>
      <c r="O947">
        <v>98</v>
      </c>
      <c r="P947">
        <v>1.406631</v>
      </c>
      <c r="Q947" t="s">
        <v>43</v>
      </c>
      <c r="R947" t="s">
        <v>43</v>
      </c>
      <c r="S947" t="s">
        <v>43</v>
      </c>
    </row>
    <row r="948" spans="1:19">
      <c r="A948">
        <v>1562</v>
      </c>
      <c r="B948">
        <v>6962</v>
      </c>
      <c r="C948">
        <v>213417.38</v>
      </c>
      <c r="D948">
        <v>6377</v>
      </c>
      <c r="E948">
        <v>266197.38</v>
      </c>
      <c r="F948">
        <v>41.743355999999999</v>
      </c>
      <c r="G948">
        <v>24.42</v>
      </c>
      <c r="H948">
        <v>17.323356</v>
      </c>
      <c r="I948">
        <v>1.709392</v>
      </c>
      <c r="J948">
        <v>0</v>
      </c>
      <c r="K948">
        <v>0</v>
      </c>
      <c r="L948">
        <v>585</v>
      </c>
      <c r="M948">
        <v>-52780</v>
      </c>
      <c r="N948">
        <v>8.4027580000000004</v>
      </c>
      <c r="O948">
        <v>76</v>
      </c>
      <c r="P948">
        <v>1.0916399999999999</v>
      </c>
      <c r="Q948" t="s">
        <v>43</v>
      </c>
      <c r="R948" t="s">
        <v>43</v>
      </c>
      <c r="S948" t="s">
        <v>43</v>
      </c>
    </row>
    <row r="949" spans="1:19">
      <c r="A949">
        <v>1583</v>
      </c>
      <c r="B949">
        <v>6943</v>
      </c>
      <c r="C949">
        <v>123016.59</v>
      </c>
      <c r="D949">
        <v>6614</v>
      </c>
      <c r="E949">
        <v>147947.59</v>
      </c>
      <c r="F949">
        <v>22.368852</v>
      </c>
      <c r="G949">
        <v>12.335000000000001</v>
      </c>
      <c r="H949">
        <v>10.033852</v>
      </c>
      <c r="I949">
        <v>1.8134459999999999</v>
      </c>
      <c r="J949">
        <v>0</v>
      </c>
      <c r="K949">
        <v>0</v>
      </c>
      <c r="L949">
        <v>329</v>
      </c>
      <c r="M949">
        <v>-24931</v>
      </c>
      <c r="N949">
        <v>4.7385859999999997</v>
      </c>
      <c r="O949">
        <v>86</v>
      </c>
      <c r="P949">
        <v>1.238658</v>
      </c>
      <c r="Q949" t="s">
        <v>43</v>
      </c>
      <c r="R949" t="s">
        <v>43</v>
      </c>
      <c r="S949" t="s">
        <v>43</v>
      </c>
    </row>
    <row r="950" spans="1:19">
      <c r="A950">
        <v>1723</v>
      </c>
      <c r="B950">
        <v>6936</v>
      </c>
      <c r="C950">
        <v>269748.78000000003</v>
      </c>
      <c r="D950">
        <v>6730</v>
      </c>
      <c r="E950">
        <v>301559.78000000003</v>
      </c>
      <c r="F950">
        <v>44.808287999999997</v>
      </c>
      <c r="G950">
        <v>15.34</v>
      </c>
      <c r="H950">
        <v>29.468288000000001</v>
      </c>
      <c r="I950">
        <v>2.9210099999999999</v>
      </c>
      <c r="J950">
        <v>0</v>
      </c>
      <c r="K950">
        <v>0</v>
      </c>
      <c r="L950">
        <v>206</v>
      </c>
      <c r="M950">
        <v>-31811</v>
      </c>
      <c r="N950">
        <v>2.9700120000000001</v>
      </c>
      <c r="O950">
        <v>95</v>
      </c>
      <c r="P950">
        <v>1.3696660000000001</v>
      </c>
      <c r="Q950" t="s">
        <v>43</v>
      </c>
      <c r="R950" t="s">
        <v>43</v>
      </c>
      <c r="S950" t="s">
        <v>43</v>
      </c>
    </row>
    <row r="951" spans="1:19">
      <c r="A951">
        <v>797</v>
      </c>
      <c r="B951">
        <v>6927</v>
      </c>
      <c r="C951">
        <v>354425.06</v>
      </c>
      <c r="D951">
        <v>6684</v>
      </c>
      <c r="E951">
        <v>397153.06</v>
      </c>
      <c r="F951">
        <v>59.418470999999997</v>
      </c>
      <c r="G951">
        <v>10.25</v>
      </c>
      <c r="H951">
        <v>49.168470999999997</v>
      </c>
      <c r="I951">
        <v>5.7969239999999997</v>
      </c>
      <c r="J951">
        <v>0</v>
      </c>
      <c r="K951">
        <v>0</v>
      </c>
      <c r="L951">
        <v>243</v>
      </c>
      <c r="M951">
        <v>-42728</v>
      </c>
      <c r="N951">
        <v>3.5080119999999999</v>
      </c>
      <c r="O951">
        <v>83</v>
      </c>
      <c r="P951">
        <v>1.19821</v>
      </c>
      <c r="Q951" t="s">
        <v>43</v>
      </c>
      <c r="R951" t="s">
        <v>43</v>
      </c>
      <c r="S951" t="s">
        <v>44</v>
      </c>
    </row>
    <row r="952" spans="1:19">
      <c r="A952">
        <v>837</v>
      </c>
      <c r="B952">
        <v>6917</v>
      </c>
      <c r="C952">
        <v>238425.79</v>
      </c>
      <c r="D952">
        <v>6342</v>
      </c>
      <c r="E952">
        <v>301937.78999999998</v>
      </c>
      <c r="F952">
        <v>47.609237999999998</v>
      </c>
      <c r="G952">
        <v>32.409999999999997</v>
      </c>
      <c r="H952">
        <v>15.199237999999999</v>
      </c>
      <c r="I952">
        <v>1.4689680000000001</v>
      </c>
      <c r="J952">
        <v>0</v>
      </c>
      <c r="K952">
        <v>0</v>
      </c>
      <c r="L952">
        <v>575</v>
      </c>
      <c r="M952">
        <v>-63512</v>
      </c>
      <c r="N952">
        <v>8.3128519999999995</v>
      </c>
      <c r="O952">
        <v>62</v>
      </c>
      <c r="P952">
        <v>0.89634199999999997</v>
      </c>
      <c r="Q952" t="s">
        <v>43</v>
      </c>
      <c r="R952" t="s">
        <v>43</v>
      </c>
      <c r="S952" t="s">
        <v>43</v>
      </c>
    </row>
    <row r="953" spans="1:19">
      <c r="A953">
        <v>1291</v>
      </c>
      <c r="B953">
        <v>6885</v>
      </c>
      <c r="C953">
        <v>439055.13</v>
      </c>
      <c r="D953">
        <v>6686</v>
      </c>
      <c r="E953">
        <v>471978.13</v>
      </c>
      <c r="F953">
        <v>70.592003000000005</v>
      </c>
      <c r="G953">
        <v>64.09</v>
      </c>
      <c r="H953">
        <v>6.5020030000000002</v>
      </c>
      <c r="I953">
        <v>1.101451</v>
      </c>
      <c r="J953">
        <v>0</v>
      </c>
      <c r="K953">
        <v>0</v>
      </c>
      <c r="L953">
        <v>199</v>
      </c>
      <c r="M953">
        <v>-32923</v>
      </c>
      <c r="N953">
        <v>2.8903409999999998</v>
      </c>
      <c r="O953">
        <v>189</v>
      </c>
      <c r="P953">
        <v>2.745098</v>
      </c>
      <c r="Q953" t="s">
        <v>43</v>
      </c>
      <c r="R953" t="s">
        <v>43</v>
      </c>
      <c r="S953" t="s">
        <v>43</v>
      </c>
    </row>
    <row r="954" spans="1:19">
      <c r="A954">
        <v>286</v>
      </c>
      <c r="B954">
        <v>6875</v>
      </c>
      <c r="C954">
        <v>194142.89</v>
      </c>
      <c r="D954">
        <v>6323</v>
      </c>
      <c r="E954">
        <v>247902.89</v>
      </c>
      <c r="F954">
        <v>39.206530000000001</v>
      </c>
      <c r="G954">
        <v>15.1</v>
      </c>
      <c r="H954">
        <v>24.106529999999999</v>
      </c>
      <c r="I954">
        <v>2.5964589999999999</v>
      </c>
      <c r="J954">
        <v>0</v>
      </c>
      <c r="K954">
        <v>0</v>
      </c>
      <c r="L954">
        <v>552</v>
      </c>
      <c r="M954">
        <v>-53760</v>
      </c>
      <c r="N954">
        <v>8.0290909999999993</v>
      </c>
      <c r="O954">
        <v>90</v>
      </c>
      <c r="P954">
        <v>1.309091</v>
      </c>
      <c r="Q954" t="s">
        <v>43</v>
      </c>
      <c r="R954" t="s">
        <v>43</v>
      </c>
      <c r="S954" t="s">
        <v>43</v>
      </c>
    </row>
    <row r="955" spans="1:19">
      <c r="A955">
        <v>427</v>
      </c>
      <c r="B955">
        <v>6869</v>
      </c>
      <c r="C955">
        <v>262772.11</v>
      </c>
      <c r="D955">
        <v>6543</v>
      </c>
      <c r="E955">
        <v>301314.11</v>
      </c>
      <c r="F955">
        <v>46.051369000000001</v>
      </c>
      <c r="G955">
        <v>19.440000000000001</v>
      </c>
      <c r="H955">
        <v>26.611369</v>
      </c>
      <c r="I955">
        <v>2.3688980000000002</v>
      </c>
      <c r="J955">
        <v>0</v>
      </c>
      <c r="K955">
        <v>0</v>
      </c>
      <c r="L955">
        <v>326</v>
      </c>
      <c r="M955">
        <v>-38542</v>
      </c>
      <c r="N955">
        <v>4.7459600000000002</v>
      </c>
      <c r="O955">
        <v>265</v>
      </c>
      <c r="P955">
        <v>3.8579119999999998</v>
      </c>
      <c r="Q955" t="s">
        <v>43</v>
      </c>
      <c r="R955" t="s">
        <v>43</v>
      </c>
      <c r="S955" t="s">
        <v>43</v>
      </c>
    </row>
    <row r="956" spans="1:19">
      <c r="A956">
        <v>823</v>
      </c>
      <c r="B956">
        <v>6869</v>
      </c>
      <c r="C956">
        <v>298055.34999999998</v>
      </c>
      <c r="D956">
        <v>6272</v>
      </c>
      <c r="E956">
        <v>351996.35</v>
      </c>
      <c r="F956">
        <v>56.121867000000002</v>
      </c>
      <c r="G956">
        <v>43.405000000000001</v>
      </c>
      <c r="H956">
        <v>12.716867000000001</v>
      </c>
      <c r="I956">
        <v>1.2929820000000001</v>
      </c>
      <c r="J956">
        <v>6</v>
      </c>
      <c r="K956">
        <v>8.7348999999999996E-2</v>
      </c>
      <c r="L956">
        <v>591</v>
      </c>
      <c r="M956">
        <v>-53941</v>
      </c>
      <c r="N956">
        <v>8.6038720000000009</v>
      </c>
      <c r="O956">
        <v>122</v>
      </c>
      <c r="P956">
        <v>1.7760959999999999</v>
      </c>
      <c r="Q956" t="s">
        <v>43</v>
      </c>
      <c r="R956" t="s">
        <v>43</v>
      </c>
      <c r="S956" t="s">
        <v>43</v>
      </c>
    </row>
    <row r="957" spans="1:19">
      <c r="A957">
        <v>1201</v>
      </c>
      <c r="B957">
        <v>6863</v>
      </c>
      <c r="C957">
        <v>646278.25</v>
      </c>
      <c r="D957">
        <v>6448</v>
      </c>
      <c r="E957">
        <v>707862.25</v>
      </c>
      <c r="F957">
        <v>109.780126</v>
      </c>
      <c r="G957">
        <v>91.16</v>
      </c>
      <c r="H957">
        <v>18.620125999999999</v>
      </c>
      <c r="I957">
        <v>1.2042580000000001</v>
      </c>
      <c r="J957">
        <v>0</v>
      </c>
      <c r="K957">
        <v>0</v>
      </c>
      <c r="L957">
        <v>415</v>
      </c>
      <c r="M957">
        <v>-61584</v>
      </c>
      <c r="N957">
        <v>6.0469179999999998</v>
      </c>
      <c r="O957">
        <v>99</v>
      </c>
      <c r="P957">
        <v>1.442518</v>
      </c>
      <c r="Q957" t="s">
        <v>43</v>
      </c>
      <c r="R957" t="s">
        <v>44</v>
      </c>
      <c r="S957" t="s">
        <v>43</v>
      </c>
    </row>
    <row r="958" spans="1:19">
      <c r="A958">
        <v>1137</v>
      </c>
      <c r="B958">
        <v>6836</v>
      </c>
      <c r="C958">
        <v>330197.39</v>
      </c>
      <c r="D958">
        <v>6533</v>
      </c>
      <c r="E958">
        <v>363560.39</v>
      </c>
      <c r="F958">
        <v>55.649838000000003</v>
      </c>
      <c r="G958">
        <v>38.75</v>
      </c>
      <c r="H958">
        <v>16.899837999999999</v>
      </c>
      <c r="I958">
        <v>1.4361250000000001</v>
      </c>
      <c r="J958">
        <v>0</v>
      </c>
      <c r="K958">
        <v>0</v>
      </c>
      <c r="L958">
        <v>303</v>
      </c>
      <c r="M958">
        <v>-33363</v>
      </c>
      <c r="N958">
        <v>4.4324170000000001</v>
      </c>
      <c r="O958">
        <v>81</v>
      </c>
      <c r="P958">
        <v>1.184903</v>
      </c>
      <c r="Q958" t="s">
        <v>43</v>
      </c>
      <c r="R958" t="s">
        <v>43</v>
      </c>
      <c r="S958" t="s">
        <v>43</v>
      </c>
    </row>
    <row r="959" spans="1:19">
      <c r="A959">
        <v>980</v>
      </c>
      <c r="B959">
        <v>6834</v>
      </c>
      <c r="C959">
        <v>230596.28</v>
      </c>
      <c r="D959">
        <v>6509</v>
      </c>
      <c r="E959">
        <v>263156.28000000003</v>
      </c>
      <c r="F959">
        <v>40.429602000000003</v>
      </c>
      <c r="G959">
        <v>22.17</v>
      </c>
      <c r="H959">
        <v>18.259602000000001</v>
      </c>
      <c r="I959">
        <v>1.823618</v>
      </c>
      <c r="J959">
        <v>0</v>
      </c>
      <c r="K959">
        <v>0</v>
      </c>
      <c r="L959">
        <v>325</v>
      </c>
      <c r="M959">
        <v>-32560</v>
      </c>
      <c r="N959">
        <v>4.7556339999999997</v>
      </c>
      <c r="O959">
        <v>123</v>
      </c>
      <c r="P959">
        <v>1.7998240000000001</v>
      </c>
      <c r="Q959" t="s">
        <v>43</v>
      </c>
      <c r="R959" t="s">
        <v>43</v>
      </c>
      <c r="S959" t="s">
        <v>43</v>
      </c>
    </row>
    <row r="960" spans="1:19">
      <c r="A960">
        <v>16</v>
      </c>
      <c r="B960">
        <v>6829</v>
      </c>
      <c r="C960">
        <v>378672.72</v>
      </c>
      <c r="D960">
        <v>6469</v>
      </c>
      <c r="E960">
        <v>425088.72</v>
      </c>
      <c r="F960">
        <v>65.711658999999997</v>
      </c>
      <c r="G960">
        <v>51.13</v>
      </c>
      <c r="H960">
        <v>14.581659</v>
      </c>
      <c r="I960">
        <v>1.285188</v>
      </c>
      <c r="J960">
        <v>0</v>
      </c>
      <c r="K960">
        <v>0</v>
      </c>
      <c r="L960">
        <v>360</v>
      </c>
      <c r="M960">
        <v>-46416</v>
      </c>
      <c r="N960">
        <v>5.271636</v>
      </c>
      <c r="O960">
        <v>198</v>
      </c>
      <c r="P960">
        <v>2.8994</v>
      </c>
      <c r="Q960" t="s">
        <v>43</v>
      </c>
      <c r="R960" t="s">
        <v>43</v>
      </c>
      <c r="S960" t="s">
        <v>43</v>
      </c>
    </row>
    <row r="961" spans="1:19">
      <c r="A961">
        <v>50</v>
      </c>
      <c r="B961">
        <v>6812</v>
      </c>
      <c r="C961">
        <v>258785.53</v>
      </c>
      <c r="D961">
        <v>6458</v>
      </c>
      <c r="E961">
        <v>302936.53000000003</v>
      </c>
      <c r="F961">
        <v>46.908723000000002</v>
      </c>
      <c r="G961">
        <v>19.399999999999999</v>
      </c>
      <c r="H961">
        <v>27.508723</v>
      </c>
      <c r="I961">
        <v>2.4179750000000002</v>
      </c>
      <c r="J961">
        <v>0</v>
      </c>
      <c r="K961">
        <v>0</v>
      </c>
      <c r="L961">
        <v>354</v>
      </c>
      <c r="M961">
        <v>-44151</v>
      </c>
      <c r="N961">
        <v>5.1967119999999998</v>
      </c>
      <c r="O961">
        <v>63</v>
      </c>
      <c r="P961">
        <v>0.92483899999999997</v>
      </c>
      <c r="Q961" t="s">
        <v>43</v>
      </c>
      <c r="R961" t="s">
        <v>43</v>
      </c>
      <c r="S961" t="s">
        <v>43</v>
      </c>
    </row>
    <row r="962" spans="1:19">
      <c r="A962">
        <v>455</v>
      </c>
      <c r="B962">
        <v>6797</v>
      </c>
      <c r="C962">
        <v>429302.12</v>
      </c>
      <c r="D962">
        <v>6682</v>
      </c>
      <c r="E962">
        <v>461696.12</v>
      </c>
      <c r="F962">
        <v>69.095498000000006</v>
      </c>
      <c r="G962">
        <v>36.534999999999997</v>
      </c>
      <c r="H962">
        <v>32.560498000000003</v>
      </c>
      <c r="I962">
        <v>1.891214</v>
      </c>
      <c r="J962">
        <v>0</v>
      </c>
      <c r="K962">
        <v>0</v>
      </c>
      <c r="L962">
        <v>115</v>
      </c>
      <c r="M962">
        <v>-32394</v>
      </c>
      <c r="N962">
        <v>1.6919230000000001</v>
      </c>
      <c r="O962">
        <v>113</v>
      </c>
      <c r="P962">
        <v>1.662498</v>
      </c>
      <c r="Q962" t="s">
        <v>43</v>
      </c>
      <c r="R962" t="s">
        <v>43</v>
      </c>
      <c r="S962" t="s">
        <v>43</v>
      </c>
    </row>
    <row r="963" spans="1:19">
      <c r="A963">
        <v>1781</v>
      </c>
      <c r="B963">
        <v>6740</v>
      </c>
      <c r="C963">
        <v>187958.87</v>
      </c>
      <c r="D963">
        <v>6172</v>
      </c>
      <c r="E963">
        <v>247673.87</v>
      </c>
      <c r="F963">
        <v>40.128624000000002</v>
      </c>
      <c r="G963">
        <v>16.53</v>
      </c>
      <c r="H963">
        <v>23.598624000000001</v>
      </c>
      <c r="I963">
        <v>2.4276239999999998</v>
      </c>
      <c r="J963">
        <v>0</v>
      </c>
      <c r="K963">
        <v>0</v>
      </c>
      <c r="L963">
        <v>568</v>
      </c>
      <c r="M963">
        <v>-59715</v>
      </c>
      <c r="N963">
        <v>8.4273000000000007</v>
      </c>
      <c r="O963">
        <v>92</v>
      </c>
      <c r="P963">
        <v>1.3649849999999999</v>
      </c>
      <c r="Q963" t="s">
        <v>43</v>
      </c>
      <c r="R963" t="s">
        <v>43</v>
      </c>
      <c r="S963" t="s">
        <v>43</v>
      </c>
    </row>
    <row r="964" spans="1:19">
      <c r="A964">
        <v>1854</v>
      </c>
      <c r="B964">
        <v>6737</v>
      </c>
      <c r="C964">
        <v>472848.81</v>
      </c>
      <c r="D964">
        <v>6338</v>
      </c>
      <c r="E964">
        <v>508110.81</v>
      </c>
      <c r="F964">
        <v>80.168951000000007</v>
      </c>
      <c r="G964">
        <v>75.540000000000006</v>
      </c>
      <c r="H964">
        <v>4.6289509999999998</v>
      </c>
      <c r="I964">
        <v>1.0612779999999999</v>
      </c>
      <c r="J964">
        <v>0</v>
      </c>
      <c r="K964">
        <v>0</v>
      </c>
      <c r="L964">
        <v>399</v>
      </c>
      <c r="M964">
        <v>-35262</v>
      </c>
      <c r="N964">
        <v>5.922517</v>
      </c>
      <c r="O964">
        <v>146</v>
      </c>
      <c r="P964">
        <v>2.1671369999999999</v>
      </c>
      <c r="Q964" t="s">
        <v>43</v>
      </c>
      <c r="R964" t="s">
        <v>43</v>
      </c>
      <c r="S964" t="s">
        <v>43</v>
      </c>
    </row>
    <row r="965" spans="1:19">
      <c r="A965">
        <v>1503</v>
      </c>
      <c r="B965">
        <v>6702</v>
      </c>
      <c r="C965">
        <v>237622.91</v>
      </c>
      <c r="D965">
        <v>6145</v>
      </c>
      <c r="E965">
        <v>291664.90999999997</v>
      </c>
      <c r="F965">
        <v>47.463777</v>
      </c>
      <c r="G965">
        <v>31.93</v>
      </c>
      <c r="H965">
        <v>15.533777000000001</v>
      </c>
      <c r="I965">
        <v>1.4864949999999999</v>
      </c>
      <c r="J965">
        <v>0</v>
      </c>
      <c r="K965">
        <v>0</v>
      </c>
      <c r="L965">
        <v>557</v>
      </c>
      <c r="M965">
        <v>-54042</v>
      </c>
      <c r="N965">
        <v>8.3109520000000003</v>
      </c>
      <c r="O965">
        <v>122</v>
      </c>
      <c r="P965">
        <v>1.820352</v>
      </c>
      <c r="Q965" t="s">
        <v>43</v>
      </c>
      <c r="R965" t="s">
        <v>43</v>
      </c>
      <c r="S965" t="s">
        <v>43</v>
      </c>
    </row>
    <row r="966" spans="1:19">
      <c r="A966">
        <v>1816</v>
      </c>
      <c r="B966">
        <v>6698</v>
      </c>
      <c r="C966">
        <v>258487.57</v>
      </c>
      <c r="D966">
        <v>6365</v>
      </c>
      <c r="E966">
        <v>295246.57</v>
      </c>
      <c r="F966">
        <v>46.385950000000001</v>
      </c>
      <c r="G966">
        <v>14.42</v>
      </c>
      <c r="H966">
        <v>31.965949999999999</v>
      </c>
      <c r="I966">
        <v>3.2167789999999998</v>
      </c>
      <c r="J966">
        <v>0</v>
      </c>
      <c r="K966">
        <v>0</v>
      </c>
      <c r="L966">
        <v>333</v>
      </c>
      <c r="M966">
        <v>-36759</v>
      </c>
      <c r="N966">
        <v>4.9716329999999997</v>
      </c>
      <c r="O966">
        <v>92</v>
      </c>
      <c r="P966">
        <v>1.3735440000000001</v>
      </c>
      <c r="Q966" t="s">
        <v>43</v>
      </c>
      <c r="R966" t="s">
        <v>43</v>
      </c>
      <c r="S966" t="s">
        <v>43</v>
      </c>
    </row>
    <row r="967" spans="1:19">
      <c r="A967">
        <v>1299</v>
      </c>
      <c r="B967">
        <v>6676</v>
      </c>
      <c r="C967">
        <v>261544.04</v>
      </c>
      <c r="D967">
        <v>6352</v>
      </c>
      <c r="E967">
        <v>300859.03999999998</v>
      </c>
      <c r="F967">
        <v>47.364457999999999</v>
      </c>
      <c r="G967">
        <v>29.12</v>
      </c>
      <c r="H967">
        <v>18.244458000000002</v>
      </c>
      <c r="I967">
        <v>1.6265270000000001</v>
      </c>
      <c r="J967">
        <v>0</v>
      </c>
      <c r="K967">
        <v>0</v>
      </c>
      <c r="L967">
        <v>324</v>
      </c>
      <c r="M967">
        <v>-39315</v>
      </c>
      <c r="N967">
        <v>4.8532060000000001</v>
      </c>
      <c r="O967">
        <v>87</v>
      </c>
      <c r="P967">
        <v>1.3031759999999999</v>
      </c>
      <c r="Q967" t="s">
        <v>43</v>
      </c>
      <c r="R967" t="s">
        <v>43</v>
      </c>
      <c r="S967" t="s">
        <v>43</v>
      </c>
    </row>
    <row r="968" spans="1:19">
      <c r="A968">
        <v>451</v>
      </c>
      <c r="B968">
        <v>6672</v>
      </c>
      <c r="C968">
        <v>315033.09000000003</v>
      </c>
      <c r="D968">
        <v>6641</v>
      </c>
      <c r="E968">
        <v>322857.09000000003</v>
      </c>
      <c r="F968">
        <v>48.615734000000003</v>
      </c>
      <c r="G968">
        <v>49.72</v>
      </c>
      <c r="H968">
        <v>-1.104266</v>
      </c>
      <c r="I968">
        <v>0.97779000000000005</v>
      </c>
      <c r="J968">
        <v>0</v>
      </c>
      <c r="K968">
        <v>0</v>
      </c>
      <c r="L968">
        <v>31</v>
      </c>
      <c r="M968">
        <v>-7824</v>
      </c>
      <c r="N968">
        <v>0.46462799999999999</v>
      </c>
      <c r="O968">
        <v>190</v>
      </c>
      <c r="P968">
        <v>2.8477220000000001</v>
      </c>
      <c r="Q968" t="s">
        <v>43</v>
      </c>
      <c r="R968" t="s">
        <v>43</v>
      </c>
      <c r="S968" t="s">
        <v>43</v>
      </c>
    </row>
    <row r="969" spans="1:19">
      <c r="A969">
        <v>300</v>
      </c>
      <c r="B969">
        <v>6669</v>
      </c>
      <c r="C969">
        <v>402393.59999999998</v>
      </c>
      <c r="D969">
        <v>6348</v>
      </c>
      <c r="E969">
        <v>444592.6</v>
      </c>
      <c r="F969">
        <v>70.036641000000003</v>
      </c>
      <c r="G969">
        <v>33.534999999999997</v>
      </c>
      <c r="H969">
        <v>36.501640999999999</v>
      </c>
      <c r="I969">
        <v>2.0884640000000001</v>
      </c>
      <c r="J969">
        <v>0</v>
      </c>
      <c r="K969">
        <v>0</v>
      </c>
      <c r="L969">
        <v>321</v>
      </c>
      <c r="M969">
        <v>-42199</v>
      </c>
      <c r="N969">
        <v>4.8133150000000002</v>
      </c>
      <c r="O969">
        <v>108</v>
      </c>
      <c r="P969">
        <v>1.6194329999999999</v>
      </c>
      <c r="Q969" t="s">
        <v>43</v>
      </c>
      <c r="R969" t="s">
        <v>43</v>
      </c>
      <c r="S969" t="s">
        <v>43</v>
      </c>
    </row>
    <row r="970" spans="1:19">
      <c r="A970">
        <v>1508</v>
      </c>
      <c r="B970">
        <v>6660</v>
      </c>
      <c r="C970">
        <v>187636</v>
      </c>
      <c r="D970">
        <v>6496</v>
      </c>
      <c r="E970">
        <v>206930</v>
      </c>
      <c r="F970">
        <v>31.854987999999999</v>
      </c>
      <c r="G970">
        <v>13.34</v>
      </c>
      <c r="H970">
        <v>18.514987999999999</v>
      </c>
      <c r="I970">
        <v>2.3879299999999999</v>
      </c>
      <c r="J970">
        <v>0</v>
      </c>
      <c r="K970">
        <v>0</v>
      </c>
      <c r="L970">
        <v>164</v>
      </c>
      <c r="M970">
        <v>-19294</v>
      </c>
      <c r="N970">
        <v>2.4624619999999999</v>
      </c>
      <c r="O970">
        <v>83</v>
      </c>
      <c r="P970">
        <v>1.246246</v>
      </c>
      <c r="Q970" t="s">
        <v>43</v>
      </c>
      <c r="R970" t="s">
        <v>43</v>
      </c>
      <c r="S970" t="s">
        <v>43</v>
      </c>
    </row>
    <row r="971" spans="1:19">
      <c r="A971">
        <v>73</v>
      </c>
      <c r="B971">
        <v>6651</v>
      </c>
      <c r="C971">
        <v>521226.27</v>
      </c>
      <c r="D971">
        <v>6508</v>
      </c>
      <c r="E971">
        <v>555198.27</v>
      </c>
      <c r="F971">
        <v>85.310120999999995</v>
      </c>
      <c r="G971">
        <v>45.284999999999997</v>
      </c>
      <c r="H971">
        <v>40.025120999999999</v>
      </c>
      <c r="I971">
        <v>1.8838490000000001</v>
      </c>
      <c r="J971">
        <v>0</v>
      </c>
      <c r="K971">
        <v>0</v>
      </c>
      <c r="L971">
        <v>143</v>
      </c>
      <c r="M971">
        <v>-33972</v>
      </c>
      <c r="N971">
        <v>2.1500530000000002</v>
      </c>
      <c r="O971">
        <v>107</v>
      </c>
      <c r="P971">
        <v>1.608781</v>
      </c>
      <c r="Q971" t="s">
        <v>43</v>
      </c>
      <c r="R971" t="s">
        <v>43</v>
      </c>
      <c r="S971" t="s">
        <v>43</v>
      </c>
    </row>
    <row r="972" spans="1:19">
      <c r="A972">
        <v>79</v>
      </c>
      <c r="B972">
        <v>6647</v>
      </c>
      <c r="C972">
        <v>303823.12</v>
      </c>
      <c r="D972">
        <v>6276</v>
      </c>
      <c r="E972">
        <v>350206.12</v>
      </c>
      <c r="F972">
        <v>55.800848000000002</v>
      </c>
      <c r="G972">
        <v>29.22</v>
      </c>
      <c r="H972">
        <v>26.580848</v>
      </c>
      <c r="I972">
        <v>1.90968</v>
      </c>
      <c r="J972">
        <v>0</v>
      </c>
      <c r="K972">
        <v>0</v>
      </c>
      <c r="L972">
        <v>371</v>
      </c>
      <c r="M972">
        <v>-46383</v>
      </c>
      <c r="N972">
        <v>5.5814649999999997</v>
      </c>
      <c r="O972">
        <v>103</v>
      </c>
      <c r="P972">
        <v>1.549571</v>
      </c>
      <c r="Q972" t="s">
        <v>43</v>
      </c>
      <c r="R972" t="s">
        <v>43</v>
      </c>
      <c r="S972" t="s">
        <v>43</v>
      </c>
    </row>
    <row r="973" spans="1:19">
      <c r="A973">
        <v>361</v>
      </c>
      <c r="B973">
        <v>6640</v>
      </c>
      <c r="C973">
        <v>296104.63</v>
      </c>
      <c r="D973">
        <v>6019</v>
      </c>
      <c r="E973">
        <v>359961.63</v>
      </c>
      <c r="F973">
        <v>59.804225000000002</v>
      </c>
      <c r="G973">
        <v>47.77</v>
      </c>
      <c r="H973">
        <v>12.034224999999999</v>
      </c>
      <c r="I973">
        <v>1.2519199999999999</v>
      </c>
      <c r="J973">
        <v>0</v>
      </c>
      <c r="K973">
        <v>0</v>
      </c>
      <c r="L973">
        <v>621</v>
      </c>
      <c r="M973">
        <v>-63857</v>
      </c>
      <c r="N973">
        <v>9.3524100000000008</v>
      </c>
      <c r="O973">
        <v>117</v>
      </c>
      <c r="P973">
        <v>1.7620480000000001</v>
      </c>
      <c r="Q973" t="s">
        <v>43</v>
      </c>
      <c r="R973" t="s">
        <v>43</v>
      </c>
      <c r="S973" t="s">
        <v>43</v>
      </c>
    </row>
    <row r="974" spans="1:19">
      <c r="A974">
        <v>58</v>
      </c>
      <c r="B974">
        <v>6635</v>
      </c>
      <c r="C974">
        <v>361561.45</v>
      </c>
      <c r="D974">
        <v>6361</v>
      </c>
      <c r="E974">
        <v>398873.45</v>
      </c>
      <c r="F974">
        <v>62.706091999999998</v>
      </c>
      <c r="G974">
        <v>38.619999999999997</v>
      </c>
      <c r="H974">
        <v>24.086092000000001</v>
      </c>
      <c r="I974">
        <v>1.623669</v>
      </c>
      <c r="J974">
        <v>0</v>
      </c>
      <c r="K974">
        <v>0</v>
      </c>
      <c r="L974">
        <v>274</v>
      </c>
      <c r="M974">
        <v>-37312</v>
      </c>
      <c r="N974">
        <v>4.1296160000000004</v>
      </c>
      <c r="O974">
        <v>112</v>
      </c>
      <c r="P974">
        <v>1.688018</v>
      </c>
      <c r="Q974" t="s">
        <v>43</v>
      </c>
      <c r="R974" t="s">
        <v>43</v>
      </c>
      <c r="S974" t="s">
        <v>43</v>
      </c>
    </row>
    <row r="975" spans="1:19">
      <c r="A975">
        <v>848</v>
      </c>
      <c r="B975">
        <v>6614</v>
      </c>
      <c r="C975">
        <v>469086.41</v>
      </c>
      <c r="D975">
        <v>6277</v>
      </c>
      <c r="E975">
        <v>510929.41</v>
      </c>
      <c r="F975">
        <v>81.397069999999999</v>
      </c>
      <c r="G975">
        <v>59.44</v>
      </c>
      <c r="H975">
        <v>21.957070000000002</v>
      </c>
      <c r="I975">
        <v>1.369399</v>
      </c>
      <c r="J975">
        <v>0</v>
      </c>
      <c r="K975">
        <v>0</v>
      </c>
      <c r="L975">
        <v>337</v>
      </c>
      <c r="M975">
        <v>-41843</v>
      </c>
      <c r="N975">
        <v>5.0952520000000003</v>
      </c>
      <c r="O975">
        <v>115</v>
      </c>
      <c r="P975">
        <v>1.7387360000000001</v>
      </c>
      <c r="Q975" t="s">
        <v>43</v>
      </c>
      <c r="R975" t="s">
        <v>43</v>
      </c>
      <c r="S975" t="s">
        <v>43</v>
      </c>
    </row>
    <row r="976" spans="1:19">
      <c r="A976">
        <v>145</v>
      </c>
      <c r="B976">
        <v>6609</v>
      </c>
      <c r="C976">
        <v>141268.35</v>
      </c>
      <c r="D976">
        <v>6077</v>
      </c>
      <c r="E976">
        <v>187767.35</v>
      </c>
      <c r="F976">
        <v>30.898033999999999</v>
      </c>
      <c r="G976">
        <v>13.81</v>
      </c>
      <c r="H976">
        <v>17.088034</v>
      </c>
      <c r="I976">
        <v>2.2373669999999999</v>
      </c>
      <c r="J976">
        <v>0</v>
      </c>
      <c r="K976">
        <v>0</v>
      </c>
      <c r="L976">
        <v>532</v>
      </c>
      <c r="M976">
        <v>-46499</v>
      </c>
      <c r="N976">
        <v>8.0496289999999995</v>
      </c>
      <c r="O976">
        <v>69</v>
      </c>
      <c r="P976">
        <v>1.0440309999999999</v>
      </c>
      <c r="Q976" t="s">
        <v>43</v>
      </c>
      <c r="R976" t="s">
        <v>43</v>
      </c>
      <c r="S976" t="s">
        <v>43</v>
      </c>
    </row>
    <row r="977" spans="1:19">
      <c r="A977">
        <v>28</v>
      </c>
      <c r="B977">
        <v>6571</v>
      </c>
      <c r="C977">
        <v>409356.92</v>
      </c>
      <c r="D977">
        <v>6180</v>
      </c>
      <c r="E977">
        <v>468540.92</v>
      </c>
      <c r="F977">
        <v>75.815683000000007</v>
      </c>
      <c r="G977">
        <v>37.015000000000001</v>
      </c>
      <c r="H977">
        <v>38.800682999999999</v>
      </c>
      <c r="I977">
        <v>2.0482420000000001</v>
      </c>
      <c r="J977">
        <v>0</v>
      </c>
      <c r="K977">
        <v>0</v>
      </c>
      <c r="L977">
        <v>391</v>
      </c>
      <c r="M977">
        <v>-59184</v>
      </c>
      <c r="N977">
        <v>5.9503880000000002</v>
      </c>
      <c r="O977">
        <v>80</v>
      </c>
      <c r="P977">
        <v>1.217471</v>
      </c>
      <c r="Q977" t="s">
        <v>43</v>
      </c>
      <c r="R977" t="s">
        <v>43</v>
      </c>
      <c r="S977" t="s">
        <v>43</v>
      </c>
    </row>
    <row r="978" spans="1:19">
      <c r="A978">
        <v>678</v>
      </c>
      <c r="B978">
        <v>6564</v>
      </c>
      <c r="C978">
        <v>162136.10999999999</v>
      </c>
      <c r="D978">
        <v>6082</v>
      </c>
      <c r="E978">
        <v>201619.11</v>
      </c>
      <c r="F978">
        <v>33.150132999999997</v>
      </c>
      <c r="G978">
        <v>14.074999999999999</v>
      </c>
      <c r="H978">
        <v>19.075133000000001</v>
      </c>
      <c r="I978">
        <v>2.3552490000000001</v>
      </c>
      <c r="J978">
        <v>0</v>
      </c>
      <c r="K978">
        <v>0</v>
      </c>
      <c r="L978">
        <v>482</v>
      </c>
      <c r="M978">
        <v>-39483</v>
      </c>
      <c r="N978">
        <v>7.343083</v>
      </c>
      <c r="O978">
        <v>92</v>
      </c>
      <c r="P978">
        <v>1.4015839999999999</v>
      </c>
      <c r="Q978" t="s">
        <v>43</v>
      </c>
      <c r="R978" t="s">
        <v>43</v>
      </c>
      <c r="S978" t="s">
        <v>43</v>
      </c>
    </row>
    <row r="979" spans="1:19">
      <c r="A979">
        <v>1507</v>
      </c>
      <c r="B979">
        <v>6540</v>
      </c>
      <c r="C979">
        <v>196874.71</v>
      </c>
      <c r="D979">
        <v>6195</v>
      </c>
      <c r="E979">
        <v>241462.71</v>
      </c>
      <c r="F979">
        <v>38.977030999999997</v>
      </c>
      <c r="G979">
        <v>13.13</v>
      </c>
      <c r="H979">
        <v>25.847031000000001</v>
      </c>
      <c r="I979">
        <v>2.9685480000000002</v>
      </c>
      <c r="J979">
        <v>0</v>
      </c>
      <c r="K979">
        <v>0</v>
      </c>
      <c r="L979">
        <v>345</v>
      </c>
      <c r="M979">
        <v>-44588</v>
      </c>
      <c r="N979">
        <v>5.2752290000000004</v>
      </c>
      <c r="O979">
        <v>81</v>
      </c>
      <c r="P979">
        <v>1.238532</v>
      </c>
      <c r="Q979" t="s">
        <v>43</v>
      </c>
      <c r="R979" t="s">
        <v>43</v>
      </c>
      <c r="S979" t="s">
        <v>43</v>
      </c>
    </row>
    <row r="980" spans="1:19">
      <c r="A980">
        <v>1151</v>
      </c>
      <c r="B980">
        <v>6531</v>
      </c>
      <c r="C980">
        <v>69861.72</v>
      </c>
      <c r="D980">
        <v>6279</v>
      </c>
      <c r="E980">
        <v>89818.72</v>
      </c>
      <c r="F980">
        <v>14.304622</v>
      </c>
      <c r="G980">
        <v>5.68</v>
      </c>
      <c r="H980">
        <v>8.6246220000000005</v>
      </c>
      <c r="I980">
        <v>2.5184190000000002</v>
      </c>
      <c r="J980">
        <v>0</v>
      </c>
      <c r="K980">
        <v>0</v>
      </c>
      <c r="L980">
        <v>252</v>
      </c>
      <c r="M980">
        <v>-19957</v>
      </c>
      <c r="N980">
        <v>3.8585210000000001</v>
      </c>
      <c r="O980">
        <v>42</v>
      </c>
      <c r="P980">
        <v>0.64308699999999996</v>
      </c>
      <c r="Q980" t="s">
        <v>43</v>
      </c>
      <c r="R980" t="s">
        <v>43</v>
      </c>
      <c r="S980" t="s">
        <v>43</v>
      </c>
    </row>
    <row r="981" spans="1:19">
      <c r="A981">
        <v>1615</v>
      </c>
      <c r="B981">
        <v>6504</v>
      </c>
      <c r="C981">
        <v>346393.93</v>
      </c>
      <c r="D981">
        <v>6428</v>
      </c>
      <c r="E981">
        <v>362128.93</v>
      </c>
      <c r="F981">
        <v>56.336174999999997</v>
      </c>
      <c r="G981">
        <v>16.11</v>
      </c>
      <c r="H981">
        <v>40.226174999999998</v>
      </c>
      <c r="I981">
        <v>3.496969</v>
      </c>
      <c r="J981">
        <v>0</v>
      </c>
      <c r="K981">
        <v>0</v>
      </c>
      <c r="L981">
        <v>76</v>
      </c>
      <c r="M981">
        <v>-15735</v>
      </c>
      <c r="N981">
        <v>1.168512</v>
      </c>
      <c r="O981">
        <v>128</v>
      </c>
      <c r="P981">
        <v>1.9680200000000001</v>
      </c>
      <c r="Q981" t="s">
        <v>43</v>
      </c>
      <c r="R981" t="s">
        <v>43</v>
      </c>
      <c r="S981" t="s">
        <v>43</v>
      </c>
    </row>
    <row r="982" spans="1:19">
      <c r="A982">
        <v>547</v>
      </c>
      <c r="B982">
        <v>6499</v>
      </c>
      <c r="C982">
        <v>222693.91</v>
      </c>
      <c r="D982">
        <v>6291</v>
      </c>
      <c r="E982">
        <v>245741.91</v>
      </c>
      <c r="F982">
        <v>39.062455999999997</v>
      </c>
      <c r="G982">
        <v>13.38</v>
      </c>
      <c r="H982">
        <v>25.682455999999998</v>
      </c>
      <c r="I982">
        <v>2.9194659999999999</v>
      </c>
      <c r="J982">
        <v>0</v>
      </c>
      <c r="K982">
        <v>0</v>
      </c>
      <c r="L982">
        <v>208</v>
      </c>
      <c r="M982">
        <v>-23048</v>
      </c>
      <c r="N982">
        <v>3.2004920000000001</v>
      </c>
      <c r="O982">
        <v>111</v>
      </c>
      <c r="P982">
        <v>1.7079549999999999</v>
      </c>
      <c r="Q982" t="s">
        <v>43</v>
      </c>
      <c r="R982" t="s">
        <v>43</v>
      </c>
      <c r="S982" t="s">
        <v>43</v>
      </c>
    </row>
    <row r="983" spans="1:19">
      <c r="A983">
        <v>383</v>
      </c>
      <c r="B983">
        <v>6478</v>
      </c>
      <c r="C983">
        <v>223248.74</v>
      </c>
      <c r="D983">
        <v>6161</v>
      </c>
      <c r="E983">
        <v>263701.74</v>
      </c>
      <c r="F983">
        <v>42.801775999999997</v>
      </c>
      <c r="G983">
        <v>11.48</v>
      </c>
      <c r="H983">
        <v>31.321776</v>
      </c>
      <c r="I983">
        <v>3.7283780000000002</v>
      </c>
      <c r="J983">
        <v>0</v>
      </c>
      <c r="K983">
        <v>0</v>
      </c>
      <c r="L983">
        <v>317</v>
      </c>
      <c r="M983">
        <v>-40453</v>
      </c>
      <c r="N983">
        <v>4.8934860000000002</v>
      </c>
      <c r="O983">
        <v>131</v>
      </c>
      <c r="P983">
        <v>2.0222289999999998</v>
      </c>
      <c r="Q983" t="s">
        <v>43</v>
      </c>
      <c r="R983" t="s">
        <v>43</v>
      </c>
      <c r="S983" t="s">
        <v>44</v>
      </c>
    </row>
    <row r="984" spans="1:19">
      <c r="A984">
        <v>40</v>
      </c>
      <c r="B984">
        <v>6478</v>
      </c>
      <c r="C984">
        <v>175990.65</v>
      </c>
      <c r="D984">
        <v>6336</v>
      </c>
      <c r="E984">
        <v>193837.65</v>
      </c>
      <c r="F984">
        <v>30.593063000000001</v>
      </c>
      <c r="G984">
        <v>10.29</v>
      </c>
      <c r="H984">
        <v>20.303063000000002</v>
      </c>
      <c r="I984">
        <v>2.973087</v>
      </c>
      <c r="J984">
        <v>0</v>
      </c>
      <c r="K984">
        <v>0</v>
      </c>
      <c r="L984">
        <v>142</v>
      </c>
      <c r="M984">
        <v>-17847</v>
      </c>
      <c r="N984">
        <v>2.1920350000000002</v>
      </c>
      <c r="O984">
        <v>111</v>
      </c>
      <c r="P984">
        <v>1.713492</v>
      </c>
      <c r="Q984" t="s">
        <v>43</v>
      </c>
      <c r="R984" t="s">
        <v>43</v>
      </c>
      <c r="S984" t="s">
        <v>43</v>
      </c>
    </row>
    <row r="985" spans="1:19">
      <c r="A985">
        <v>748</v>
      </c>
      <c r="B985">
        <v>6465</v>
      </c>
      <c r="C985">
        <v>274541.73</v>
      </c>
      <c r="D985">
        <v>6150</v>
      </c>
      <c r="E985">
        <v>311534.73</v>
      </c>
      <c r="F985">
        <v>50.656053999999997</v>
      </c>
      <c r="G985">
        <v>29.145</v>
      </c>
      <c r="H985">
        <v>21.511054000000001</v>
      </c>
      <c r="I985">
        <v>1.73807</v>
      </c>
      <c r="J985">
        <v>0</v>
      </c>
      <c r="K985">
        <v>0</v>
      </c>
      <c r="L985">
        <v>315</v>
      </c>
      <c r="M985">
        <v>-36993</v>
      </c>
      <c r="N985">
        <v>4.8723900000000002</v>
      </c>
      <c r="O985">
        <v>61</v>
      </c>
      <c r="P985">
        <v>0.94354199999999999</v>
      </c>
      <c r="Q985" t="s">
        <v>43</v>
      </c>
      <c r="R985" t="s">
        <v>43</v>
      </c>
      <c r="S985" t="s">
        <v>43</v>
      </c>
    </row>
    <row r="986" spans="1:19">
      <c r="A986">
        <v>1594</v>
      </c>
      <c r="B986">
        <v>6454</v>
      </c>
      <c r="C986">
        <v>183503.72</v>
      </c>
      <c r="D986">
        <v>6310</v>
      </c>
      <c r="E986">
        <v>205253.72</v>
      </c>
      <c r="F986">
        <v>32.528323</v>
      </c>
      <c r="G986">
        <v>16.149999999999999</v>
      </c>
      <c r="H986">
        <v>16.378323000000002</v>
      </c>
      <c r="I986">
        <v>2.014138</v>
      </c>
      <c r="J986">
        <v>0</v>
      </c>
      <c r="K986">
        <v>0</v>
      </c>
      <c r="L986">
        <v>144</v>
      </c>
      <c r="M986">
        <v>-21750</v>
      </c>
      <c r="N986">
        <v>2.2311740000000002</v>
      </c>
      <c r="O986">
        <v>82</v>
      </c>
      <c r="P986">
        <v>1.2705299999999999</v>
      </c>
      <c r="Q986" t="s">
        <v>43</v>
      </c>
      <c r="R986" t="s">
        <v>43</v>
      </c>
      <c r="S986" t="s">
        <v>43</v>
      </c>
    </row>
    <row r="987" spans="1:19">
      <c r="A987">
        <v>1571</v>
      </c>
      <c r="B987">
        <v>6447</v>
      </c>
      <c r="C987">
        <v>400802.31</v>
      </c>
      <c r="D987">
        <v>5852</v>
      </c>
      <c r="E987">
        <v>463797.31</v>
      </c>
      <c r="F987">
        <v>79.254496000000003</v>
      </c>
      <c r="G987">
        <v>59.57</v>
      </c>
      <c r="H987">
        <v>19.684495999999999</v>
      </c>
      <c r="I987">
        <v>1.330443</v>
      </c>
      <c r="J987">
        <v>0</v>
      </c>
      <c r="K987">
        <v>0</v>
      </c>
      <c r="L987">
        <v>595</v>
      </c>
      <c r="M987">
        <v>-62995</v>
      </c>
      <c r="N987">
        <v>9.2290989999999997</v>
      </c>
      <c r="O987">
        <v>118</v>
      </c>
      <c r="P987">
        <v>1.830309</v>
      </c>
      <c r="Q987" t="s">
        <v>43</v>
      </c>
      <c r="R987" t="s">
        <v>43</v>
      </c>
      <c r="S987" t="s">
        <v>43</v>
      </c>
    </row>
    <row r="988" spans="1:19">
      <c r="A988">
        <v>246</v>
      </c>
      <c r="B988">
        <v>6439</v>
      </c>
      <c r="C988">
        <v>631322.75</v>
      </c>
      <c r="D988">
        <v>6040</v>
      </c>
      <c r="E988">
        <v>690698.75</v>
      </c>
      <c r="F988">
        <v>114.35409799999999</v>
      </c>
      <c r="G988">
        <v>70.64</v>
      </c>
      <c r="H988">
        <v>43.714098</v>
      </c>
      <c r="I988">
        <v>1.6188290000000001</v>
      </c>
      <c r="J988">
        <v>0</v>
      </c>
      <c r="K988">
        <v>0</v>
      </c>
      <c r="L988">
        <v>399</v>
      </c>
      <c r="M988">
        <v>-59376</v>
      </c>
      <c r="N988">
        <v>6.1966140000000003</v>
      </c>
      <c r="O988">
        <v>114</v>
      </c>
      <c r="P988">
        <v>1.7704610000000001</v>
      </c>
      <c r="Q988" t="s">
        <v>43</v>
      </c>
      <c r="R988" t="s">
        <v>43</v>
      </c>
      <c r="S988" t="s">
        <v>43</v>
      </c>
    </row>
    <row r="989" spans="1:19">
      <c r="A989">
        <v>1298</v>
      </c>
      <c r="B989">
        <v>6431</v>
      </c>
      <c r="C989">
        <v>190707.9</v>
      </c>
      <c r="D989">
        <v>6156</v>
      </c>
      <c r="E989">
        <v>217849.9</v>
      </c>
      <c r="F989">
        <v>35.388223000000004</v>
      </c>
      <c r="G989">
        <v>20.684999999999999</v>
      </c>
      <c r="H989">
        <v>14.703222999999999</v>
      </c>
      <c r="I989">
        <v>1.7108159999999999</v>
      </c>
      <c r="J989">
        <v>0</v>
      </c>
      <c r="K989">
        <v>0</v>
      </c>
      <c r="L989">
        <v>275</v>
      </c>
      <c r="M989">
        <v>-27142</v>
      </c>
      <c r="N989">
        <v>4.2761620000000002</v>
      </c>
      <c r="O989">
        <v>68</v>
      </c>
      <c r="P989">
        <v>1.0573779999999999</v>
      </c>
      <c r="Q989" t="s">
        <v>43</v>
      </c>
      <c r="R989" t="s">
        <v>43</v>
      </c>
      <c r="S989" t="s">
        <v>43</v>
      </c>
    </row>
    <row r="990" spans="1:19">
      <c r="A990">
        <v>1009</v>
      </c>
      <c r="B990">
        <v>6422</v>
      </c>
      <c r="C990">
        <v>173125.11</v>
      </c>
      <c r="D990">
        <v>6252</v>
      </c>
      <c r="E990">
        <v>195171.11</v>
      </c>
      <c r="F990">
        <v>31.217388</v>
      </c>
      <c r="G990">
        <v>10.14</v>
      </c>
      <c r="H990">
        <v>21.077387999999999</v>
      </c>
      <c r="I990">
        <v>3.0786380000000002</v>
      </c>
      <c r="J990">
        <v>1</v>
      </c>
      <c r="K990">
        <v>1.5571E-2</v>
      </c>
      <c r="L990">
        <v>169</v>
      </c>
      <c r="M990">
        <v>-22046</v>
      </c>
      <c r="N990">
        <v>2.6315789999999999</v>
      </c>
      <c r="O990">
        <v>69</v>
      </c>
      <c r="P990">
        <v>1.0744320000000001</v>
      </c>
      <c r="Q990" t="s">
        <v>43</v>
      </c>
      <c r="R990" t="s">
        <v>43</v>
      </c>
      <c r="S990" t="s">
        <v>43</v>
      </c>
    </row>
    <row r="991" spans="1:19">
      <c r="A991">
        <v>1211</v>
      </c>
      <c r="B991">
        <v>6414</v>
      </c>
      <c r="C991">
        <v>340029.35</v>
      </c>
      <c r="D991">
        <v>6110</v>
      </c>
      <c r="E991">
        <v>372828.35</v>
      </c>
      <c r="F991">
        <v>61.019370000000002</v>
      </c>
      <c r="G991">
        <v>20.67</v>
      </c>
      <c r="H991">
        <v>40.34937</v>
      </c>
      <c r="I991">
        <v>2.9520740000000001</v>
      </c>
      <c r="J991">
        <v>0</v>
      </c>
      <c r="K991">
        <v>0</v>
      </c>
      <c r="L991">
        <v>304</v>
      </c>
      <c r="M991">
        <v>-32799</v>
      </c>
      <c r="N991">
        <v>4.7396320000000003</v>
      </c>
      <c r="O991">
        <v>75</v>
      </c>
      <c r="P991">
        <v>1.1693169999999999</v>
      </c>
      <c r="Q991" t="s">
        <v>43</v>
      </c>
      <c r="R991" t="s">
        <v>43</v>
      </c>
      <c r="S991" t="s">
        <v>43</v>
      </c>
    </row>
    <row r="992" spans="1:19">
      <c r="A992">
        <v>657</v>
      </c>
      <c r="B992">
        <v>6403</v>
      </c>
      <c r="C992">
        <v>234614.75</v>
      </c>
      <c r="D992">
        <v>6175</v>
      </c>
      <c r="E992">
        <v>274013.75</v>
      </c>
      <c r="F992">
        <v>44.374696</v>
      </c>
      <c r="G992">
        <v>13.43</v>
      </c>
      <c r="H992">
        <v>30.944696</v>
      </c>
      <c r="I992">
        <v>3.3041469999999999</v>
      </c>
      <c r="J992">
        <v>0</v>
      </c>
      <c r="K992">
        <v>0</v>
      </c>
      <c r="L992">
        <v>228</v>
      </c>
      <c r="M992">
        <v>-39399</v>
      </c>
      <c r="N992">
        <v>3.5608309999999999</v>
      </c>
      <c r="O992">
        <v>142</v>
      </c>
      <c r="P992">
        <v>2.2177099999999998</v>
      </c>
      <c r="Q992" t="s">
        <v>43</v>
      </c>
      <c r="R992" t="s">
        <v>43</v>
      </c>
      <c r="S992" t="s">
        <v>43</v>
      </c>
    </row>
    <row r="993" spans="1:19">
      <c r="A993">
        <v>1514</v>
      </c>
      <c r="B993">
        <v>6393</v>
      </c>
      <c r="C993">
        <v>277129.59000000003</v>
      </c>
      <c r="D993">
        <v>5771</v>
      </c>
      <c r="E993">
        <v>342091.59</v>
      </c>
      <c r="F993">
        <v>59.277697000000003</v>
      </c>
      <c r="G993">
        <v>38.01</v>
      </c>
      <c r="H993">
        <v>21.267696999999998</v>
      </c>
      <c r="I993">
        <v>1.5595289999999999</v>
      </c>
      <c r="J993">
        <v>0</v>
      </c>
      <c r="K993">
        <v>0</v>
      </c>
      <c r="L993">
        <v>622</v>
      </c>
      <c r="M993">
        <v>-64962</v>
      </c>
      <c r="N993">
        <v>9.7293920000000007</v>
      </c>
      <c r="O993">
        <v>83</v>
      </c>
      <c r="P993">
        <v>1.298295</v>
      </c>
      <c r="Q993" t="s">
        <v>43</v>
      </c>
      <c r="R993" t="s">
        <v>43</v>
      </c>
      <c r="S993" t="s">
        <v>43</v>
      </c>
    </row>
    <row r="994" spans="1:19">
      <c r="A994">
        <v>1709</v>
      </c>
      <c r="B994">
        <v>6378</v>
      </c>
      <c r="C994">
        <v>270366.15000000002</v>
      </c>
      <c r="D994">
        <v>6048</v>
      </c>
      <c r="E994">
        <v>309604.15000000002</v>
      </c>
      <c r="F994">
        <v>51.191161999999998</v>
      </c>
      <c r="G994">
        <v>18.36</v>
      </c>
      <c r="H994">
        <v>32.831161999999999</v>
      </c>
      <c r="I994">
        <v>2.7881900000000002</v>
      </c>
      <c r="J994">
        <v>0</v>
      </c>
      <c r="K994">
        <v>0</v>
      </c>
      <c r="L994">
        <v>330</v>
      </c>
      <c r="M994">
        <v>-39238</v>
      </c>
      <c r="N994">
        <v>5.1740360000000001</v>
      </c>
      <c r="O994">
        <v>106</v>
      </c>
      <c r="P994">
        <v>1.6619630000000001</v>
      </c>
      <c r="Q994" t="s">
        <v>43</v>
      </c>
      <c r="R994" t="s">
        <v>43</v>
      </c>
      <c r="S994" t="s">
        <v>43</v>
      </c>
    </row>
    <row r="995" spans="1:19">
      <c r="A995">
        <v>990</v>
      </c>
      <c r="B995">
        <v>6376</v>
      </c>
      <c r="C995">
        <v>238107.6</v>
      </c>
      <c r="D995">
        <v>6114</v>
      </c>
      <c r="E995">
        <v>258172.6</v>
      </c>
      <c r="F995">
        <v>42.226464</v>
      </c>
      <c r="G995">
        <v>45.6</v>
      </c>
      <c r="H995">
        <v>-3.3735360000000001</v>
      </c>
      <c r="I995">
        <v>0.92601900000000004</v>
      </c>
      <c r="J995">
        <v>0</v>
      </c>
      <c r="K995">
        <v>0</v>
      </c>
      <c r="L995">
        <v>262</v>
      </c>
      <c r="M995">
        <v>-20065</v>
      </c>
      <c r="N995">
        <v>4.109159</v>
      </c>
      <c r="O995">
        <v>202</v>
      </c>
      <c r="P995">
        <v>3.1681300000000001</v>
      </c>
      <c r="Q995" t="s">
        <v>43</v>
      </c>
      <c r="R995" t="s">
        <v>43</v>
      </c>
      <c r="S995" t="s">
        <v>43</v>
      </c>
    </row>
    <row r="996" spans="1:19">
      <c r="A996">
        <v>724</v>
      </c>
      <c r="B996">
        <v>6359</v>
      </c>
      <c r="C996">
        <v>307104.34999999998</v>
      </c>
      <c r="D996">
        <v>6021</v>
      </c>
      <c r="E996">
        <v>351729.35</v>
      </c>
      <c r="F996">
        <v>58.417098000000003</v>
      </c>
      <c r="G996">
        <v>45.36</v>
      </c>
      <c r="H996">
        <v>13.057098</v>
      </c>
      <c r="I996">
        <v>1.287855</v>
      </c>
      <c r="J996">
        <v>0</v>
      </c>
      <c r="K996">
        <v>0</v>
      </c>
      <c r="L996">
        <v>338</v>
      </c>
      <c r="M996">
        <v>-44625</v>
      </c>
      <c r="N996">
        <v>5.3153009999999998</v>
      </c>
      <c r="O996">
        <v>186</v>
      </c>
      <c r="P996">
        <v>2.9249879999999999</v>
      </c>
      <c r="Q996" t="s">
        <v>43</v>
      </c>
      <c r="R996" t="s">
        <v>43</v>
      </c>
      <c r="S996" t="s">
        <v>43</v>
      </c>
    </row>
    <row r="997" spans="1:19">
      <c r="A997">
        <v>869</v>
      </c>
      <c r="B997">
        <v>6357</v>
      </c>
      <c r="C997">
        <v>248073.11</v>
      </c>
      <c r="D997">
        <v>6150</v>
      </c>
      <c r="E997">
        <v>277733.11</v>
      </c>
      <c r="F997">
        <v>45.159855</v>
      </c>
      <c r="G997">
        <v>18.89</v>
      </c>
      <c r="H997">
        <v>26.269855</v>
      </c>
      <c r="I997">
        <v>2.3906749999999999</v>
      </c>
      <c r="J997">
        <v>0</v>
      </c>
      <c r="K997">
        <v>0</v>
      </c>
      <c r="L997">
        <v>207</v>
      </c>
      <c r="M997">
        <v>-29660</v>
      </c>
      <c r="N997">
        <v>3.2562530000000001</v>
      </c>
      <c r="O997">
        <v>90</v>
      </c>
      <c r="P997">
        <v>1.415762</v>
      </c>
      <c r="Q997" t="s">
        <v>43</v>
      </c>
      <c r="R997" t="s">
        <v>43</v>
      </c>
      <c r="S997" t="s">
        <v>43</v>
      </c>
    </row>
    <row r="998" spans="1:19">
      <c r="A998">
        <v>608</v>
      </c>
      <c r="B998">
        <v>6355</v>
      </c>
      <c r="C998">
        <v>114754.06</v>
      </c>
      <c r="D998">
        <v>5889</v>
      </c>
      <c r="E998">
        <v>152404.06</v>
      </c>
      <c r="F998">
        <v>25.879446000000002</v>
      </c>
      <c r="G998">
        <v>13.96</v>
      </c>
      <c r="H998">
        <v>11.919446000000001</v>
      </c>
      <c r="I998">
        <v>1.8538289999999999</v>
      </c>
      <c r="J998">
        <v>0</v>
      </c>
      <c r="K998">
        <v>0</v>
      </c>
      <c r="L998">
        <v>466</v>
      </c>
      <c r="M998">
        <v>-37650</v>
      </c>
      <c r="N998">
        <v>7.3328090000000001</v>
      </c>
      <c r="O998">
        <v>55</v>
      </c>
      <c r="P998">
        <v>0.86546000000000001</v>
      </c>
      <c r="Q998" t="s">
        <v>43</v>
      </c>
      <c r="R998" t="s">
        <v>43</v>
      </c>
      <c r="S998" t="s">
        <v>43</v>
      </c>
    </row>
    <row r="999" spans="1:19">
      <c r="A999">
        <v>920</v>
      </c>
      <c r="B999">
        <v>6350</v>
      </c>
      <c r="C999">
        <v>140134.35999999999</v>
      </c>
      <c r="D999">
        <v>6063</v>
      </c>
      <c r="E999">
        <v>168380.36</v>
      </c>
      <c r="F999">
        <v>27.771789999999999</v>
      </c>
      <c r="G999">
        <v>9</v>
      </c>
      <c r="H999">
        <v>18.771789999999999</v>
      </c>
      <c r="I999">
        <v>3.0857540000000001</v>
      </c>
      <c r="J999">
        <v>0</v>
      </c>
      <c r="K999">
        <v>0</v>
      </c>
      <c r="L999">
        <v>287</v>
      </c>
      <c r="M999">
        <v>-28246</v>
      </c>
      <c r="N999">
        <v>4.519685</v>
      </c>
      <c r="O999">
        <v>42</v>
      </c>
      <c r="P999">
        <v>0.66141700000000003</v>
      </c>
      <c r="Q999" t="s">
        <v>43</v>
      </c>
      <c r="R999" t="s">
        <v>43</v>
      </c>
      <c r="S999" t="s">
        <v>43</v>
      </c>
    </row>
    <row r="1000" spans="1:19">
      <c r="A1000">
        <v>465</v>
      </c>
      <c r="B1000">
        <v>6317</v>
      </c>
      <c r="C1000">
        <v>223897.47</v>
      </c>
      <c r="D1000">
        <v>5999</v>
      </c>
      <c r="E1000">
        <v>263161.46999999997</v>
      </c>
      <c r="F1000">
        <v>43.867556</v>
      </c>
      <c r="G1000">
        <v>20.170000000000002</v>
      </c>
      <c r="H1000">
        <v>23.697555999999999</v>
      </c>
      <c r="I1000">
        <v>2.1748910000000001</v>
      </c>
      <c r="J1000">
        <v>0</v>
      </c>
      <c r="K1000">
        <v>0</v>
      </c>
      <c r="L1000">
        <v>318</v>
      </c>
      <c r="M1000">
        <v>-39264</v>
      </c>
      <c r="N1000">
        <v>5.0340350000000003</v>
      </c>
      <c r="O1000">
        <v>79</v>
      </c>
      <c r="P1000">
        <v>1.250594</v>
      </c>
      <c r="Q1000" t="s">
        <v>43</v>
      </c>
      <c r="R1000" t="s">
        <v>43</v>
      </c>
      <c r="S1000" t="s">
        <v>43</v>
      </c>
    </row>
    <row r="1001" spans="1:19">
      <c r="A1001">
        <v>134</v>
      </c>
      <c r="B1001">
        <v>6305</v>
      </c>
      <c r="C1001">
        <v>361988.3</v>
      </c>
      <c r="D1001">
        <v>6141</v>
      </c>
      <c r="E1001">
        <v>390064.3</v>
      </c>
      <c r="F1001">
        <v>63.518042999999999</v>
      </c>
      <c r="G1001">
        <v>26.46</v>
      </c>
      <c r="H1001">
        <v>37.058042999999998</v>
      </c>
      <c r="I1001">
        <v>2.400531</v>
      </c>
      <c r="J1001">
        <v>0</v>
      </c>
      <c r="K1001">
        <v>0</v>
      </c>
      <c r="L1001">
        <v>164</v>
      </c>
      <c r="M1001">
        <v>-28076</v>
      </c>
      <c r="N1001">
        <v>2.6011099999999998</v>
      </c>
      <c r="O1001">
        <v>67</v>
      </c>
      <c r="P1001">
        <v>1.062649</v>
      </c>
      <c r="Q1001" t="s">
        <v>43</v>
      </c>
      <c r="R1001" t="s">
        <v>43</v>
      </c>
      <c r="S1001" t="s">
        <v>43</v>
      </c>
    </row>
    <row r="1002" spans="1:19">
      <c r="A1002">
        <v>473</v>
      </c>
      <c r="B1002">
        <v>6305</v>
      </c>
      <c r="C1002">
        <v>148159.15</v>
      </c>
      <c r="D1002">
        <v>6039</v>
      </c>
      <c r="E1002">
        <v>173381.15</v>
      </c>
      <c r="F1002">
        <v>28.710242000000001</v>
      </c>
      <c r="G1002">
        <v>13.54</v>
      </c>
      <c r="H1002">
        <v>15.170242</v>
      </c>
      <c r="I1002">
        <v>2.1204019999999999</v>
      </c>
      <c r="J1002">
        <v>0</v>
      </c>
      <c r="K1002">
        <v>0</v>
      </c>
      <c r="L1002">
        <v>266</v>
      </c>
      <c r="M1002">
        <v>-25222</v>
      </c>
      <c r="N1002">
        <v>4.2188739999999996</v>
      </c>
      <c r="O1002">
        <v>82</v>
      </c>
      <c r="P1002">
        <v>1.3005549999999999</v>
      </c>
      <c r="Q1002" t="s">
        <v>43</v>
      </c>
      <c r="R1002" t="s">
        <v>43</v>
      </c>
      <c r="S1002" t="s">
        <v>43</v>
      </c>
    </row>
    <row r="1003" spans="1:19">
      <c r="A1003">
        <v>1470</v>
      </c>
      <c r="B1003">
        <v>6288</v>
      </c>
      <c r="C1003">
        <v>229462.2</v>
      </c>
      <c r="D1003">
        <v>6252</v>
      </c>
      <c r="E1003">
        <v>239782.2</v>
      </c>
      <c r="F1003">
        <v>38.352879000000001</v>
      </c>
      <c r="G1003">
        <v>16.78</v>
      </c>
      <c r="H1003">
        <v>21.572879</v>
      </c>
      <c r="I1003">
        <v>2.2856299999999998</v>
      </c>
      <c r="J1003">
        <v>0</v>
      </c>
      <c r="K1003">
        <v>0</v>
      </c>
      <c r="L1003">
        <v>36</v>
      </c>
      <c r="M1003">
        <v>-10320</v>
      </c>
      <c r="N1003">
        <v>0.572519</v>
      </c>
      <c r="O1003">
        <v>132</v>
      </c>
      <c r="P1003">
        <v>2.099237</v>
      </c>
      <c r="Q1003" t="s">
        <v>43</v>
      </c>
      <c r="R1003" t="s">
        <v>43</v>
      </c>
      <c r="S1003" t="s">
        <v>43</v>
      </c>
    </row>
    <row r="1004" spans="1:19">
      <c r="A1004">
        <v>1479</v>
      </c>
      <c r="B1004">
        <v>6288</v>
      </c>
      <c r="C1004">
        <v>198015.76</v>
      </c>
      <c r="D1004">
        <v>5689</v>
      </c>
      <c r="E1004">
        <v>250499.76</v>
      </c>
      <c r="F1004">
        <v>44.032300999999997</v>
      </c>
      <c r="G1004">
        <v>29.62</v>
      </c>
      <c r="H1004">
        <v>14.412300999999999</v>
      </c>
      <c r="I1004">
        <v>1.4865729999999999</v>
      </c>
      <c r="J1004">
        <v>0</v>
      </c>
      <c r="K1004">
        <v>0</v>
      </c>
      <c r="L1004">
        <v>599</v>
      </c>
      <c r="M1004">
        <v>-52484</v>
      </c>
      <c r="N1004">
        <v>9.5260809999999996</v>
      </c>
      <c r="O1004">
        <v>193</v>
      </c>
      <c r="P1004">
        <v>3.0693380000000001</v>
      </c>
      <c r="Q1004" t="s">
        <v>43</v>
      </c>
      <c r="R1004" t="s">
        <v>43</v>
      </c>
      <c r="S1004" t="s">
        <v>43</v>
      </c>
    </row>
    <row r="1005" spans="1:19">
      <c r="A1005">
        <v>125</v>
      </c>
      <c r="B1005">
        <v>6269</v>
      </c>
      <c r="C1005">
        <v>169581.79</v>
      </c>
      <c r="D1005">
        <v>5976</v>
      </c>
      <c r="E1005">
        <v>197863.79</v>
      </c>
      <c r="F1005">
        <v>33.109737000000003</v>
      </c>
      <c r="G1005">
        <v>13.59</v>
      </c>
      <c r="H1005">
        <v>19.519736999999999</v>
      </c>
      <c r="I1005">
        <v>2.436331</v>
      </c>
      <c r="J1005">
        <v>0</v>
      </c>
      <c r="K1005">
        <v>0</v>
      </c>
      <c r="L1005">
        <v>293</v>
      </c>
      <c r="M1005">
        <v>-28282</v>
      </c>
      <c r="N1005">
        <v>4.6737919999999997</v>
      </c>
      <c r="O1005">
        <v>74</v>
      </c>
      <c r="P1005">
        <v>1.180412</v>
      </c>
      <c r="Q1005" t="s">
        <v>43</v>
      </c>
      <c r="R1005" t="s">
        <v>43</v>
      </c>
      <c r="S1005" t="s">
        <v>43</v>
      </c>
    </row>
    <row r="1006" spans="1:19">
      <c r="A1006">
        <v>783</v>
      </c>
      <c r="B1006">
        <v>6266</v>
      </c>
      <c r="C1006">
        <v>227159.44</v>
      </c>
      <c r="D1006">
        <v>6076</v>
      </c>
      <c r="E1006">
        <v>256274.44</v>
      </c>
      <c r="F1006">
        <v>42.178150000000002</v>
      </c>
      <c r="G1006">
        <v>13.72</v>
      </c>
      <c r="H1006">
        <v>28.45815</v>
      </c>
      <c r="I1006">
        <v>3.0742090000000002</v>
      </c>
      <c r="J1006">
        <v>1</v>
      </c>
      <c r="K1006">
        <v>1.5959000000000001E-2</v>
      </c>
      <c r="L1006">
        <v>189</v>
      </c>
      <c r="M1006">
        <v>-29115</v>
      </c>
      <c r="N1006">
        <v>3.0162779999999998</v>
      </c>
      <c r="O1006">
        <v>122</v>
      </c>
      <c r="P1006">
        <v>1.9470160000000001</v>
      </c>
      <c r="Q1006" t="s">
        <v>43</v>
      </c>
      <c r="R1006" t="s">
        <v>43</v>
      </c>
      <c r="S1006" t="s">
        <v>43</v>
      </c>
    </row>
    <row r="1007" spans="1:19">
      <c r="A1007">
        <v>1082</v>
      </c>
      <c r="B1007">
        <v>6247</v>
      </c>
      <c r="C1007">
        <v>357577.49</v>
      </c>
      <c r="D1007">
        <v>6052</v>
      </c>
      <c r="E1007">
        <v>389204.49</v>
      </c>
      <c r="F1007">
        <v>64.310061000000005</v>
      </c>
      <c r="G1007">
        <v>60</v>
      </c>
      <c r="H1007">
        <v>4.3100610000000001</v>
      </c>
      <c r="I1007">
        <v>1.071834</v>
      </c>
      <c r="J1007">
        <v>0</v>
      </c>
      <c r="K1007">
        <v>0</v>
      </c>
      <c r="L1007">
        <v>195</v>
      </c>
      <c r="M1007">
        <v>-31627</v>
      </c>
      <c r="N1007">
        <v>3.1214979999999999</v>
      </c>
      <c r="O1007">
        <v>91</v>
      </c>
      <c r="P1007">
        <v>1.456699</v>
      </c>
      <c r="Q1007" t="s">
        <v>43</v>
      </c>
      <c r="R1007" t="s">
        <v>43</v>
      </c>
      <c r="S1007" t="s">
        <v>43</v>
      </c>
    </row>
    <row r="1008" spans="1:19">
      <c r="A1008">
        <v>45</v>
      </c>
      <c r="B1008">
        <v>6229</v>
      </c>
      <c r="C1008">
        <v>80018.39</v>
      </c>
      <c r="D1008">
        <v>5794</v>
      </c>
      <c r="E1008">
        <v>112881.39</v>
      </c>
      <c r="F1008">
        <v>19.482462999999999</v>
      </c>
      <c r="G1008">
        <v>3.51</v>
      </c>
      <c r="H1008">
        <v>15.972462999999999</v>
      </c>
      <c r="I1008">
        <v>5.5505589999999998</v>
      </c>
      <c r="J1008">
        <v>0</v>
      </c>
      <c r="K1008">
        <v>0</v>
      </c>
      <c r="L1008">
        <v>435</v>
      </c>
      <c r="M1008">
        <v>-32863</v>
      </c>
      <c r="N1008">
        <v>6.9834639999999997</v>
      </c>
      <c r="O1008">
        <v>75</v>
      </c>
      <c r="P1008">
        <v>1.2040459999999999</v>
      </c>
      <c r="Q1008" t="s">
        <v>43</v>
      </c>
      <c r="R1008" t="s">
        <v>43</v>
      </c>
      <c r="S1008" t="s">
        <v>44</v>
      </c>
    </row>
    <row r="1009" spans="1:19">
      <c r="A1009">
        <v>621</v>
      </c>
      <c r="B1009">
        <v>6219</v>
      </c>
      <c r="C1009">
        <v>253242.75</v>
      </c>
      <c r="D1009">
        <v>6199</v>
      </c>
      <c r="E1009">
        <v>259771.02</v>
      </c>
      <c r="F1009">
        <v>41.905310999999998</v>
      </c>
      <c r="G1009">
        <v>22.21</v>
      </c>
      <c r="H1009">
        <v>19.695311</v>
      </c>
      <c r="I1009">
        <v>1.8867769999999999</v>
      </c>
      <c r="J1009">
        <v>0</v>
      </c>
      <c r="K1009">
        <v>0</v>
      </c>
      <c r="L1009">
        <v>20</v>
      </c>
      <c r="M1009">
        <v>-6528.27</v>
      </c>
      <c r="N1009">
        <v>0.32159500000000002</v>
      </c>
      <c r="O1009">
        <v>91</v>
      </c>
      <c r="P1009">
        <v>1.4632579999999999</v>
      </c>
      <c r="Q1009" t="s">
        <v>43</v>
      </c>
      <c r="R1009" t="s">
        <v>43</v>
      </c>
      <c r="S1009" t="s">
        <v>43</v>
      </c>
    </row>
    <row r="1010" spans="1:19">
      <c r="A1010">
        <v>184</v>
      </c>
      <c r="B1010">
        <v>6215</v>
      </c>
      <c r="C1010">
        <v>284601.62</v>
      </c>
      <c r="D1010">
        <v>5876</v>
      </c>
      <c r="E1010">
        <v>326786.62</v>
      </c>
      <c r="F1010">
        <v>55.613788</v>
      </c>
      <c r="G1010">
        <v>22.96</v>
      </c>
      <c r="H1010">
        <v>32.653787999999999</v>
      </c>
      <c r="I1010">
        <v>2.4222030000000001</v>
      </c>
      <c r="J1010">
        <v>0</v>
      </c>
      <c r="K1010">
        <v>0</v>
      </c>
      <c r="L1010">
        <v>339</v>
      </c>
      <c r="M1010">
        <v>-42185</v>
      </c>
      <c r="N1010">
        <v>5.4545450000000004</v>
      </c>
      <c r="O1010">
        <v>89</v>
      </c>
      <c r="P1010">
        <v>1.4320189999999999</v>
      </c>
      <c r="Q1010" t="s">
        <v>43</v>
      </c>
      <c r="R1010" t="s">
        <v>43</v>
      </c>
      <c r="S1010" t="s">
        <v>43</v>
      </c>
    </row>
    <row r="1011" spans="1:19">
      <c r="A1011">
        <v>1204</v>
      </c>
      <c r="B1011">
        <v>6214</v>
      </c>
      <c r="C1011">
        <v>385257.59</v>
      </c>
      <c r="D1011">
        <v>6119</v>
      </c>
      <c r="E1011">
        <v>409651.59</v>
      </c>
      <c r="F1011">
        <v>66.947473000000002</v>
      </c>
      <c r="G1011">
        <v>24.76</v>
      </c>
      <c r="H1011">
        <v>42.187472999999997</v>
      </c>
      <c r="I1011">
        <v>2.703856</v>
      </c>
      <c r="J1011">
        <v>0</v>
      </c>
      <c r="K1011">
        <v>0</v>
      </c>
      <c r="L1011">
        <v>95</v>
      </c>
      <c r="M1011">
        <v>-24394</v>
      </c>
      <c r="N1011">
        <v>1.5288060000000001</v>
      </c>
      <c r="O1011">
        <v>109</v>
      </c>
      <c r="P1011">
        <v>1.7541040000000001</v>
      </c>
      <c r="Q1011" t="s">
        <v>43</v>
      </c>
      <c r="R1011" t="s">
        <v>43</v>
      </c>
      <c r="S1011" t="s">
        <v>43</v>
      </c>
    </row>
    <row r="1012" spans="1:19">
      <c r="A1012">
        <v>118</v>
      </c>
      <c r="B1012">
        <v>6199</v>
      </c>
      <c r="C1012">
        <v>311930.06</v>
      </c>
      <c r="D1012">
        <v>5868</v>
      </c>
      <c r="E1012">
        <v>344720.06</v>
      </c>
      <c r="F1012">
        <v>58.745750000000001</v>
      </c>
      <c r="G1012">
        <v>45.405000000000001</v>
      </c>
      <c r="H1012">
        <v>13.34075</v>
      </c>
      <c r="I1012">
        <v>1.293817</v>
      </c>
      <c r="J1012">
        <v>0</v>
      </c>
      <c r="K1012">
        <v>0</v>
      </c>
      <c r="L1012">
        <v>331</v>
      </c>
      <c r="M1012">
        <v>-32790</v>
      </c>
      <c r="N1012">
        <v>5.3395710000000003</v>
      </c>
      <c r="O1012">
        <v>146</v>
      </c>
      <c r="P1012">
        <v>2.355219</v>
      </c>
      <c r="Q1012" t="s">
        <v>43</v>
      </c>
      <c r="R1012" t="s">
        <v>43</v>
      </c>
      <c r="S1012" t="s">
        <v>43</v>
      </c>
    </row>
    <row r="1013" spans="1:19">
      <c r="A1013">
        <v>180</v>
      </c>
      <c r="B1013">
        <v>6198</v>
      </c>
      <c r="C1013">
        <v>228894.54</v>
      </c>
      <c r="D1013">
        <v>6160</v>
      </c>
      <c r="E1013">
        <v>240339.54</v>
      </c>
      <c r="F1013">
        <v>39.016159000000002</v>
      </c>
      <c r="G1013">
        <v>17.739999999999998</v>
      </c>
      <c r="H1013">
        <v>21.276159</v>
      </c>
      <c r="I1013">
        <v>2.1993330000000002</v>
      </c>
      <c r="J1013">
        <v>0</v>
      </c>
      <c r="K1013">
        <v>0</v>
      </c>
      <c r="L1013">
        <v>38</v>
      </c>
      <c r="M1013">
        <v>-11445</v>
      </c>
      <c r="N1013">
        <v>0.61310100000000001</v>
      </c>
      <c r="O1013">
        <v>58</v>
      </c>
      <c r="P1013">
        <v>0.93578600000000001</v>
      </c>
      <c r="Q1013" t="s">
        <v>43</v>
      </c>
      <c r="R1013" t="s">
        <v>43</v>
      </c>
      <c r="S1013" t="s">
        <v>43</v>
      </c>
    </row>
    <row r="1014" spans="1:19">
      <c r="A1014">
        <v>524</v>
      </c>
      <c r="B1014">
        <v>6193</v>
      </c>
      <c r="C1014">
        <v>196869.39</v>
      </c>
      <c r="D1014">
        <v>5603</v>
      </c>
      <c r="E1014">
        <v>251076.39</v>
      </c>
      <c r="F1014">
        <v>44.811064000000002</v>
      </c>
      <c r="G1014">
        <v>25.83</v>
      </c>
      <c r="H1014">
        <v>18.981064</v>
      </c>
      <c r="I1014">
        <v>1.7348460000000001</v>
      </c>
      <c r="J1014">
        <v>0</v>
      </c>
      <c r="K1014">
        <v>0</v>
      </c>
      <c r="L1014">
        <v>590</v>
      </c>
      <c r="M1014">
        <v>-54207</v>
      </c>
      <c r="N1014">
        <v>9.526885</v>
      </c>
      <c r="O1014">
        <v>88</v>
      </c>
      <c r="P1014">
        <v>1.4209590000000001</v>
      </c>
      <c r="Q1014" t="s">
        <v>43</v>
      </c>
      <c r="R1014" t="s">
        <v>43</v>
      </c>
      <c r="S1014" t="s">
        <v>43</v>
      </c>
    </row>
    <row r="1015" spans="1:19">
      <c r="A1015">
        <v>1171</v>
      </c>
      <c r="B1015">
        <v>6190</v>
      </c>
      <c r="C1015">
        <v>504909.8</v>
      </c>
      <c r="D1015">
        <v>6115</v>
      </c>
      <c r="E1015">
        <v>516017.8</v>
      </c>
      <c r="F1015">
        <v>84.385576</v>
      </c>
      <c r="G1015">
        <v>53.07</v>
      </c>
      <c r="H1015">
        <v>31.315576</v>
      </c>
      <c r="I1015">
        <v>1.5900810000000001</v>
      </c>
      <c r="J1015">
        <v>0</v>
      </c>
      <c r="K1015">
        <v>0</v>
      </c>
      <c r="L1015">
        <v>75</v>
      </c>
      <c r="M1015">
        <v>-11108</v>
      </c>
      <c r="N1015">
        <v>1.211632</v>
      </c>
      <c r="O1015">
        <v>107</v>
      </c>
      <c r="P1015">
        <v>1.7285950000000001</v>
      </c>
      <c r="Q1015" t="s">
        <v>43</v>
      </c>
      <c r="R1015" t="s">
        <v>43</v>
      </c>
      <c r="S1015" t="s">
        <v>43</v>
      </c>
    </row>
    <row r="1016" spans="1:19">
      <c r="A1016">
        <v>1118</v>
      </c>
      <c r="B1016">
        <v>6174</v>
      </c>
      <c r="C1016">
        <v>618628.80000000005</v>
      </c>
      <c r="D1016">
        <v>5781</v>
      </c>
      <c r="E1016">
        <v>663608.80000000005</v>
      </c>
      <c r="F1016">
        <v>114.79135100000001</v>
      </c>
      <c r="G1016">
        <v>73.61</v>
      </c>
      <c r="H1016">
        <v>41.181350999999999</v>
      </c>
      <c r="I1016">
        <v>1.559453</v>
      </c>
      <c r="J1016">
        <v>0</v>
      </c>
      <c r="K1016">
        <v>0</v>
      </c>
      <c r="L1016">
        <v>393</v>
      </c>
      <c r="M1016">
        <v>-44980</v>
      </c>
      <c r="N1016">
        <v>6.3654029999999997</v>
      </c>
      <c r="O1016">
        <v>105</v>
      </c>
      <c r="P1016">
        <v>1.70068</v>
      </c>
      <c r="Q1016" t="s">
        <v>43</v>
      </c>
      <c r="R1016" t="s">
        <v>43</v>
      </c>
      <c r="S1016" t="s">
        <v>43</v>
      </c>
    </row>
    <row r="1017" spans="1:19">
      <c r="A1017">
        <v>1353</v>
      </c>
      <c r="B1017">
        <v>6164</v>
      </c>
      <c r="C1017">
        <v>263996.36</v>
      </c>
      <c r="D1017">
        <v>5611</v>
      </c>
      <c r="E1017">
        <v>320874.36</v>
      </c>
      <c r="F1017">
        <v>57.186661999999998</v>
      </c>
      <c r="G1017">
        <v>24.19</v>
      </c>
      <c r="H1017">
        <v>32.996662000000001</v>
      </c>
      <c r="I1017">
        <v>2.3640620000000001</v>
      </c>
      <c r="J1017">
        <v>0</v>
      </c>
      <c r="K1017">
        <v>0</v>
      </c>
      <c r="L1017">
        <v>553</v>
      </c>
      <c r="M1017">
        <v>-56878</v>
      </c>
      <c r="N1017">
        <v>8.9714469999999995</v>
      </c>
      <c r="O1017">
        <v>97</v>
      </c>
      <c r="P1017">
        <v>1.573653</v>
      </c>
      <c r="Q1017" t="s">
        <v>43</v>
      </c>
      <c r="R1017" t="s">
        <v>43</v>
      </c>
      <c r="S1017" t="s">
        <v>43</v>
      </c>
    </row>
    <row r="1018" spans="1:19">
      <c r="A1018">
        <v>1526</v>
      </c>
      <c r="B1018">
        <v>6150</v>
      </c>
      <c r="C1018">
        <v>269949.09000000003</v>
      </c>
      <c r="D1018">
        <v>5818</v>
      </c>
      <c r="E1018">
        <v>307278.09000000003</v>
      </c>
      <c r="F1018">
        <v>52.815072000000001</v>
      </c>
      <c r="G1018">
        <v>40.83</v>
      </c>
      <c r="H1018">
        <v>11.985072000000001</v>
      </c>
      <c r="I1018">
        <v>1.293536</v>
      </c>
      <c r="J1018">
        <v>0</v>
      </c>
      <c r="K1018">
        <v>0</v>
      </c>
      <c r="L1018">
        <v>332</v>
      </c>
      <c r="M1018">
        <v>-37329</v>
      </c>
      <c r="N1018">
        <v>5.3983739999999996</v>
      </c>
      <c r="O1018">
        <v>115</v>
      </c>
      <c r="P1018">
        <v>1.8699190000000001</v>
      </c>
      <c r="Q1018" t="s">
        <v>43</v>
      </c>
      <c r="R1018" t="s">
        <v>43</v>
      </c>
      <c r="S1018" t="s">
        <v>43</v>
      </c>
    </row>
    <row r="1019" spans="1:19">
      <c r="A1019">
        <v>1764</v>
      </c>
      <c r="B1019">
        <v>6149</v>
      </c>
      <c r="C1019">
        <v>280463.55</v>
      </c>
      <c r="D1019">
        <v>5831</v>
      </c>
      <c r="E1019">
        <v>318607.55</v>
      </c>
      <c r="F1019">
        <v>54.640293</v>
      </c>
      <c r="G1019">
        <v>28.03</v>
      </c>
      <c r="H1019">
        <v>26.610292999999999</v>
      </c>
      <c r="I1019">
        <v>1.9493499999999999</v>
      </c>
      <c r="J1019">
        <v>0</v>
      </c>
      <c r="K1019">
        <v>0</v>
      </c>
      <c r="L1019">
        <v>318</v>
      </c>
      <c r="M1019">
        <v>-38144</v>
      </c>
      <c r="N1019">
        <v>5.1715730000000004</v>
      </c>
      <c r="O1019">
        <v>71</v>
      </c>
      <c r="P1019">
        <v>1.1546590000000001</v>
      </c>
      <c r="Q1019" t="s">
        <v>43</v>
      </c>
      <c r="R1019" t="s">
        <v>43</v>
      </c>
      <c r="S1019" t="s">
        <v>43</v>
      </c>
    </row>
    <row r="1020" spans="1:19">
      <c r="A1020">
        <v>1851</v>
      </c>
      <c r="B1020">
        <v>6146</v>
      </c>
      <c r="C1020">
        <v>519472.88</v>
      </c>
      <c r="D1020">
        <v>5791</v>
      </c>
      <c r="E1020">
        <v>569813.88</v>
      </c>
      <c r="F1020">
        <v>98.396456999999998</v>
      </c>
      <c r="G1020">
        <v>72.510000000000005</v>
      </c>
      <c r="H1020">
        <v>25.886457</v>
      </c>
      <c r="I1020">
        <v>1.357005</v>
      </c>
      <c r="J1020">
        <v>0</v>
      </c>
      <c r="K1020">
        <v>0</v>
      </c>
      <c r="L1020">
        <v>355</v>
      </c>
      <c r="M1020">
        <v>-50341</v>
      </c>
      <c r="N1020">
        <v>5.7761149999999999</v>
      </c>
      <c r="O1020">
        <v>119</v>
      </c>
      <c r="P1020">
        <v>1.9362189999999999</v>
      </c>
      <c r="Q1020" t="s">
        <v>43</v>
      </c>
      <c r="R1020" t="s">
        <v>43</v>
      </c>
      <c r="S1020" t="s">
        <v>43</v>
      </c>
    </row>
    <row r="1021" spans="1:19">
      <c r="A1021">
        <v>679</v>
      </c>
      <c r="B1021">
        <v>6139</v>
      </c>
      <c r="C1021">
        <v>172824.91</v>
      </c>
      <c r="D1021">
        <v>5993</v>
      </c>
      <c r="E1021">
        <v>193353.91</v>
      </c>
      <c r="F1021">
        <v>32.263292</v>
      </c>
      <c r="G1021">
        <v>7.52</v>
      </c>
      <c r="H1021">
        <v>24.743292</v>
      </c>
      <c r="I1021">
        <v>4.2903310000000001</v>
      </c>
      <c r="J1021">
        <v>0</v>
      </c>
      <c r="K1021">
        <v>0</v>
      </c>
      <c r="L1021">
        <v>146</v>
      </c>
      <c r="M1021">
        <v>-20529</v>
      </c>
      <c r="N1021">
        <v>2.3782369999999999</v>
      </c>
      <c r="O1021">
        <v>75</v>
      </c>
      <c r="P1021">
        <v>1.221697</v>
      </c>
      <c r="Q1021" t="s">
        <v>43</v>
      </c>
      <c r="R1021" t="s">
        <v>43</v>
      </c>
      <c r="S1021" t="s">
        <v>44</v>
      </c>
    </row>
    <row r="1022" spans="1:19">
      <c r="A1022">
        <v>322</v>
      </c>
      <c r="B1022">
        <v>6134</v>
      </c>
      <c r="C1022">
        <v>120337.7</v>
      </c>
      <c r="D1022">
        <v>5957</v>
      </c>
      <c r="E1022">
        <v>142854.70000000001</v>
      </c>
      <c r="F1022">
        <v>23.980979999999999</v>
      </c>
      <c r="G1022">
        <v>5.77</v>
      </c>
      <c r="H1022">
        <v>18.210979999999999</v>
      </c>
      <c r="I1022">
        <v>4.1561490000000001</v>
      </c>
      <c r="J1022">
        <v>0</v>
      </c>
      <c r="K1022">
        <v>0</v>
      </c>
      <c r="L1022">
        <v>177</v>
      </c>
      <c r="M1022">
        <v>-22517</v>
      </c>
      <c r="N1022">
        <v>2.8855559999999998</v>
      </c>
      <c r="O1022">
        <v>67</v>
      </c>
      <c r="P1022">
        <v>1.092273</v>
      </c>
      <c r="Q1022" t="s">
        <v>43</v>
      </c>
      <c r="R1022" t="s">
        <v>43</v>
      </c>
      <c r="S1022" t="s">
        <v>44</v>
      </c>
    </row>
    <row r="1023" spans="1:19">
      <c r="A1023">
        <v>233</v>
      </c>
      <c r="B1023">
        <v>6132</v>
      </c>
      <c r="C1023">
        <v>442724.58</v>
      </c>
      <c r="D1023">
        <v>5801</v>
      </c>
      <c r="E1023">
        <v>460522.58</v>
      </c>
      <c r="F1023">
        <v>79.386757000000003</v>
      </c>
      <c r="G1023">
        <v>62.51</v>
      </c>
      <c r="H1023">
        <v>16.876757000000001</v>
      </c>
      <c r="I1023">
        <v>1.2699849999999999</v>
      </c>
      <c r="J1023">
        <v>199</v>
      </c>
      <c r="K1023">
        <v>3.2452709999999998</v>
      </c>
      <c r="L1023">
        <v>132</v>
      </c>
      <c r="M1023">
        <v>-17798</v>
      </c>
      <c r="N1023">
        <v>2.1526420000000002</v>
      </c>
      <c r="O1023">
        <v>175</v>
      </c>
      <c r="P1023">
        <v>2.8538809999999999</v>
      </c>
      <c r="Q1023" t="s">
        <v>43</v>
      </c>
      <c r="R1023" t="s">
        <v>43</v>
      </c>
      <c r="S1023" t="s">
        <v>43</v>
      </c>
    </row>
    <row r="1024" spans="1:19">
      <c r="A1024">
        <v>660</v>
      </c>
      <c r="B1024">
        <v>6113</v>
      </c>
      <c r="C1024">
        <v>195850.74</v>
      </c>
      <c r="D1024">
        <v>5810</v>
      </c>
      <c r="E1024">
        <v>227503.74</v>
      </c>
      <c r="F1024">
        <v>39.157269999999997</v>
      </c>
      <c r="G1024">
        <v>7.84</v>
      </c>
      <c r="H1024">
        <v>31.317270000000001</v>
      </c>
      <c r="I1024">
        <v>4.9945500000000003</v>
      </c>
      <c r="J1024">
        <v>0</v>
      </c>
      <c r="K1024">
        <v>0</v>
      </c>
      <c r="L1024">
        <v>303</v>
      </c>
      <c r="M1024">
        <v>-31653</v>
      </c>
      <c r="N1024">
        <v>4.9566499999999998</v>
      </c>
      <c r="O1024">
        <v>45</v>
      </c>
      <c r="P1024">
        <v>0.73613600000000001</v>
      </c>
      <c r="Q1024" t="s">
        <v>43</v>
      </c>
      <c r="R1024" t="s">
        <v>43</v>
      </c>
      <c r="S1024" t="s">
        <v>44</v>
      </c>
    </row>
    <row r="1025" spans="1:19">
      <c r="A1025">
        <v>1542</v>
      </c>
      <c r="B1025">
        <v>6100</v>
      </c>
      <c r="C1025">
        <v>183172.86</v>
      </c>
      <c r="D1025">
        <v>5693</v>
      </c>
      <c r="E1025">
        <v>213443.86</v>
      </c>
      <c r="F1025">
        <v>37.492334</v>
      </c>
      <c r="G1025">
        <v>33.76</v>
      </c>
      <c r="H1025">
        <v>3.7323339999999998</v>
      </c>
      <c r="I1025">
        <v>1.110555</v>
      </c>
      <c r="J1025">
        <v>0</v>
      </c>
      <c r="K1025">
        <v>0</v>
      </c>
      <c r="L1025">
        <v>407</v>
      </c>
      <c r="M1025">
        <v>-30271</v>
      </c>
      <c r="N1025">
        <v>6.6721310000000003</v>
      </c>
      <c r="O1025">
        <v>59</v>
      </c>
      <c r="P1025">
        <v>0.96721299999999999</v>
      </c>
      <c r="Q1025" t="s">
        <v>43</v>
      </c>
      <c r="R1025" t="s">
        <v>43</v>
      </c>
      <c r="S1025" t="s">
        <v>43</v>
      </c>
    </row>
    <row r="1026" spans="1:19">
      <c r="A1026">
        <v>732</v>
      </c>
      <c r="B1026">
        <v>6095</v>
      </c>
      <c r="C1026">
        <v>259993.16</v>
      </c>
      <c r="D1026">
        <v>5502</v>
      </c>
      <c r="E1026">
        <v>323419.15999999997</v>
      </c>
      <c r="F1026">
        <v>58.782108000000001</v>
      </c>
      <c r="G1026">
        <v>38.125</v>
      </c>
      <c r="H1026">
        <v>20.657108000000001</v>
      </c>
      <c r="I1026">
        <v>1.5418259999999999</v>
      </c>
      <c r="J1026">
        <v>0</v>
      </c>
      <c r="K1026">
        <v>0</v>
      </c>
      <c r="L1026">
        <v>593</v>
      </c>
      <c r="M1026">
        <v>-63426</v>
      </c>
      <c r="N1026">
        <v>9.7292860000000001</v>
      </c>
      <c r="O1026">
        <v>95</v>
      </c>
      <c r="P1026">
        <v>1.5586549999999999</v>
      </c>
      <c r="Q1026" t="s">
        <v>43</v>
      </c>
      <c r="R1026" t="s">
        <v>43</v>
      </c>
      <c r="S1026" t="s">
        <v>43</v>
      </c>
    </row>
    <row r="1027" spans="1:19">
      <c r="A1027">
        <v>517</v>
      </c>
      <c r="B1027">
        <v>6085</v>
      </c>
      <c r="C1027">
        <v>155075.07999999999</v>
      </c>
      <c r="D1027">
        <v>5820</v>
      </c>
      <c r="E1027">
        <v>181180.08</v>
      </c>
      <c r="F1027">
        <v>31.130597999999999</v>
      </c>
      <c r="G1027">
        <v>14.68</v>
      </c>
      <c r="H1027">
        <v>16.450597999999999</v>
      </c>
      <c r="I1027">
        <v>2.1206130000000001</v>
      </c>
      <c r="J1027">
        <v>0</v>
      </c>
      <c r="K1027">
        <v>0</v>
      </c>
      <c r="L1027">
        <v>265</v>
      </c>
      <c r="M1027">
        <v>-26105</v>
      </c>
      <c r="N1027">
        <v>4.3549709999999999</v>
      </c>
      <c r="O1027">
        <v>84</v>
      </c>
      <c r="P1027">
        <v>1.380444</v>
      </c>
      <c r="Q1027" t="s">
        <v>43</v>
      </c>
      <c r="R1027" t="s">
        <v>43</v>
      </c>
      <c r="S1027" t="s">
        <v>43</v>
      </c>
    </row>
    <row r="1028" spans="1:19">
      <c r="A1028">
        <v>1486</v>
      </c>
      <c r="B1028">
        <v>6080</v>
      </c>
      <c r="C1028">
        <v>145750.21</v>
      </c>
      <c r="D1028">
        <v>5824</v>
      </c>
      <c r="E1028">
        <v>169005.21</v>
      </c>
      <c r="F1028">
        <v>29.018751999999999</v>
      </c>
      <c r="G1028">
        <v>11.09</v>
      </c>
      <c r="H1028">
        <v>17.928751999999999</v>
      </c>
      <c r="I1028">
        <v>2.6166589999999998</v>
      </c>
      <c r="J1028">
        <v>0</v>
      </c>
      <c r="K1028">
        <v>0</v>
      </c>
      <c r="L1028">
        <v>256</v>
      </c>
      <c r="M1028">
        <v>-23255</v>
      </c>
      <c r="N1028">
        <v>4.2105259999999998</v>
      </c>
      <c r="O1028">
        <v>73</v>
      </c>
      <c r="P1028">
        <v>1.200658</v>
      </c>
      <c r="Q1028" t="s">
        <v>43</v>
      </c>
      <c r="R1028" t="s">
        <v>43</v>
      </c>
      <c r="S1028" t="s">
        <v>43</v>
      </c>
    </row>
    <row r="1029" spans="1:19">
      <c r="A1029">
        <v>1347</v>
      </c>
      <c r="B1029">
        <v>6052</v>
      </c>
      <c r="C1029">
        <v>317252.75</v>
      </c>
      <c r="D1029">
        <v>5878</v>
      </c>
      <c r="E1029">
        <v>349168.75</v>
      </c>
      <c r="F1029">
        <v>59.402645</v>
      </c>
      <c r="G1029">
        <v>24.855</v>
      </c>
      <c r="H1029">
        <v>34.547645000000003</v>
      </c>
      <c r="I1029">
        <v>2.3899680000000001</v>
      </c>
      <c r="J1029">
        <v>0</v>
      </c>
      <c r="K1029">
        <v>0</v>
      </c>
      <c r="L1029">
        <v>174</v>
      </c>
      <c r="M1029">
        <v>-31916</v>
      </c>
      <c r="N1029">
        <v>2.8750830000000001</v>
      </c>
      <c r="O1029">
        <v>70</v>
      </c>
      <c r="P1029">
        <v>1.1566419999999999</v>
      </c>
      <c r="Q1029" t="s">
        <v>43</v>
      </c>
      <c r="R1029" t="s">
        <v>43</v>
      </c>
      <c r="S1029" t="s">
        <v>43</v>
      </c>
    </row>
    <row r="1030" spans="1:19">
      <c r="A1030">
        <v>962</v>
      </c>
      <c r="B1030">
        <v>6050</v>
      </c>
      <c r="C1030">
        <v>225776.42</v>
      </c>
      <c r="D1030">
        <v>5462</v>
      </c>
      <c r="E1030">
        <v>277819.42</v>
      </c>
      <c r="F1030">
        <v>50.864046000000002</v>
      </c>
      <c r="G1030">
        <v>28.72</v>
      </c>
      <c r="H1030">
        <v>22.144045999999999</v>
      </c>
      <c r="I1030">
        <v>1.7710319999999999</v>
      </c>
      <c r="J1030">
        <v>0</v>
      </c>
      <c r="K1030">
        <v>0</v>
      </c>
      <c r="L1030">
        <v>588</v>
      </c>
      <c r="M1030">
        <v>-52043</v>
      </c>
      <c r="N1030">
        <v>9.7190080000000005</v>
      </c>
      <c r="O1030">
        <v>116</v>
      </c>
      <c r="P1030">
        <v>1.9173549999999999</v>
      </c>
      <c r="Q1030" t="s">
        <v>43</v>
      </c>
      <c r="R1030" t="s">
        <v>43</v>
      </c>
      <c r="S1030" t="s">
        <v>43</v>
      </c>
    </row>
    <row r="1031" spans="1:19">
      <c r="A1031">
        <v>398</v>
      </c>
      <c r="B1031">
        <v>6044</v>
      </c>
      <c r="C1031">
        <v>303784.69</v>
      </c>
      <c r="D1031">
        <v>5454</v>
      </c>
      <c r="E1031">
        <v>360113.69</v>
      </c>
      <c r="F1031">
        <v>66.027445999999998</v>
      </c>
      <c r="G1031">
        <v>44.38</v>
      </c>
      <c r="H1031">
        <v>21.647445999999999</v>
      </c>
      <c r="I1031">
        <v>1.4877750000000001</v>
      </c>
      <c r="J1031">
        <v>0</v>
      </c>
      <c r="K1031">
        <v>0</v>
      </c>
      <c r="L1031">
        <v>590</v>
      </c>
      <c r="M1031">
        <v>-56329</v>
      </c>
      <c r="N1031">
        <v>9.7617469999999997</v>
      </c>
      <c r="O1031">
        <v>108</v>
      </c>
      <c r="P1031">
        <v>1.786896</v>
      </c>
      <c r="Q1031" t="s">
        <v>43</v>
      </c>
      <c r="R1031" t="s">
        <v>43</v>
      </c>
      <c r="S1031" t="s">
        <v>43</v>
      </c>
    </row>
    <row r="1032" spans="1:19">
      <c r="A1032">
        <v>489</v>
      </c>
      <c r="B1032">
        <v>6042</v>
      </c>
      <c r="C1032">
        <v>254507.27</v>
      </c>
      <c r="D1032">
        <v>5428</v>
      </c>
      <c r="E1032">
        <v>310783.27</v>
      </c>
      <c r="F1032">
        <v>57.255577000000002</v>
      </c>
      <c r="G1032">
        <v>44.39</v>
      </c>
      <c r="H1032">
        <v>12.865577</v>
      </c>
      <c r="I1032">
        <v>1.2898309999999999</v>
      </c>
      <c r="J1032">
        <v>0</v>
      </c>
      <c r="K1032">
        <v>0</v>
      </c>
      <c r="L1032">
        <v>614</v>
      </c>
      <c r="M1032">
        <v>-56276</v>
      </c>
      <c r="N1032">
        <v>10.162198</v>
      </c>
      <c r="O1032">
        <v>105</v>
      </c>
      <c r="P1032">
        <v>1.737835</v>
      </c>
      <c r="Q1032" t="s">
        <v>43</v>
      </c>
      <c r="R1032" t="s">
        <v>43</v>
      </c>
      <c r="S1032" t="s">
        <v>43</v>
      </c>
    </row>
    <row r="1033" spans="1:19">
      <c r="A1033">
        <v>752</v>
      </c>
      <c r="B1033">
        <v>6033</v>
      </c>
      <c r="C1033">
        <v>454798.53</v>
      </c>
      <c r="D1033">
        <v>5421</v>
      </c>
      <c r="E1033">
        <v>526148.53</v>
      </c>
      <c r="F1033">
        <v>97.057467000000003</v>
      </c>
      <c r="G1033">
        <v>63</v>
      </c>
      <c r="H1033">
        <v>34.057467000000003</v>
      </c>
      <c r="I1033">
        <v>1.5405949999999999</v>
      </c>
      <c r="J1033">
        <v>0</v>
      </c>
      <c r="K1033">
        <v>0</v>
      </c>
      <c r="L1033">
        <v>612</v>
      </c>
      <c r="M1033">
        <v>-71350</v>
      </c>
      <c r="N1033">
        <v>10.144207</v>
      </c>
      <c r="O1033">
        <v>89</v>
      </c>
      <c r="P1033">
        <v>1.47522</v>
      </c>
      <c r="Q1033" t="s">
        <v>43</v>
      </c>
      <c r="R1033" t="s">
        <v>43</v>
      </c>
      <c r="S1033" t="s">
        <v>43</v>
      </c>
    </row>
    <row r="1034" spans="1:19">
      <c r="A1034">
        <v>3</v>
      </c>
      <c r="B1034">
        <v>6001</v>
      </c>
      <c r="C1034">
        <v>280685.46000000002</v>
      </c>
      <c r="D1034">
        <v>5947</v>
      </c>
      <c r="E1034">
        <v>286810.46000000002</v>
      </c>
      <c r="F1034">
        <v>48.227755000000002</v>
      </c>
      <c r="G1034">
        <v>50.88</v>
      </c>
      <c r="H1034">
        <v>-2.6522450000000002</v>
      </c>
      <c r="I1034">
        <v>0.94787299999999997</v>
      </c>
      <c r="J1034">
        <v>0</v>
      </c>
      <c r="K1034">
        <v>0</v>
      </c>
      <c r="L1034">
        <v>54</v>
      </c>
      <c r="M1034">
        <v>-6125</v>
      </c>
      <c r="N1034">
        <v>0.89985000000000004</v>
      </c>
      <c r="O1034">
        <v>205</v>
      </c>
      <c r="P1034">
        <v>3.4160970000000002</v>
      </c>
      <c r="Q1034" t="s">
        <v>43</v>
      </c>
      <c r="R1034" t="s">
        <v>43</v>
      </c>
      <c r="S1034" t="s">
        <v>43</v>
      </c>
    </row>
    <row r="1035" spans="1:19">
      <c r="A1035">
        <v>791</v>
      </c>
      <c r="B1035">
        <v>5992</v>
      </c>
      <c r="C1035">
        <v>277777.25</v>
      </c>
      <c r="D1035">
        <v>5426</v>
      </c>
      <c r="E1035">
        <v>332829.25</v>
      </c>
      <c r="F1035">
        <v>61.339706999999997</v>
      </c>
      <c r="G1035">
        <v>41.164999999999999</v>
      </c>
      <c r="H1035">
        <v>20.174707000000001</v>
      </c>
      <c r="I1035">
        <v>1.490094</v>
      </c>
      <c r="J1035">
        <v>0</v>
      </c>
      <c r="K1035">
        <v>0</v>
      </c>
      <c r="L1035">
        <v>566</v>
      </c>
      <c r="M1035">
        <v>-55052</v>
      </c>
      <c r="N1035">
        <v>9.4459280000000003</v>
      </c>
      <c r="O1035">
        <v>76</v>
      </c>
      <c r="P1035">
        <v>1.2683580000000001</v>
      </c>
      <c r="Q1035" t="s">
        <v>43</v>
      </c>
      <c r="R1035" t="s">
        <v>43</v>
      </c>
      <c r="S1035" t="s">
        <v>43</v>
      </c>
    </row>
    <row r="1036" spans="1:19">
      <c r="A1036">
        <v>203</v>
      </c>
      <c r="B1036">
        <v>5985</v>
      </c>
      <c r="C1036">
        <v>277694.43</v>
      </c>
      <c r="D1036">
        <v>5401</v>
      </c>
      <c r="E1036">
        <v>338106.43</v>
      </c>
      <c r="F1036">
        <v>62.600709000000002</v>
      </c>
      <c r="G1036">
        <v>53.44</v>
      </c>
      <c r="H1036">
        <v>9.1607090000000007</v>
      </c>
      <c r="I1036">
        <v>1.1714199999999999</v>
      </c>
      <c r="J1036">
        <v>0</v>
      </c>
      <c r="K1036">
        <v>0</v>
      </c>
      <c r="L1036">
        <v>584</v>
      </c>
      <c r="M1036">
        <v>-60412</v>
      </c>
      <c r="N1036">
        <v>9.7577280000000002</v>
      </c>
      <c r="O1036">
        <v>122</v>
      </c>
      <c r="P1036">
        <v>2.0384289999999998</v>
      </c>
      <c r="Q1036" t="s">
        <v>43</v>
      </c>
      <c r="R1036" t="s">
        <v>43</v>
      </c>
      <c r="S1036" t="s">
        <v>43</v>
      </c>
    </row>
    <row r="1037" spans="1:19">
      <c r="A1037">
        <v>642</v>
      </c>
      <c r="B1037">
        <v>5975</v>
      </c>
      <c r="C1037">
        <v>330631.17</v>
      </c>
      <c r="D1037">
        <v>5637</v>
      </c>
      <c r="E1037">
        <v>372527.17</v>
      </c>
      <c r="F1037">
        <v>66.086068999999995</v>
      </c>
      <c r="G1037">
        <v>49.07</v>
      </c>
      <c r="H1037">
        <v>17.016069000000002</v>
      </c>
      <c r="I1037">
        <v>1.3467709999999999</v>
      </c>
      <c r="J1037">
        <v>0</v>
      </c>
      <c r="K1037">
        <v>0</v>
      </c>
      <c r="L1037">
        <v>338</v>
      </c>
      <c r="M1037">
        <v>-41896</v>
      </c>
      <c r="N1037">
        <v>5.6569039999999999</v>
      </c>
      <c r="O1037">
        <v>119</v>
      </c>
      <c r="P1037">
        <v>1.9916320000000001</v>
      </c>
      <c r="Q1037" t="s">
        <v>43</v>
      </c>
      <c r="R1037" t="s">
        <v>43</v>
      </c>
      <c r="S1037" t="s">
        <v>43</v>
      </c>
    </row>
    <row r="1038" spans="1:19">
      <c r="A1038">
        <v>924</v>
      </c>
      <c r="B1038">
        <v>5939</v>
      </c>
      <c r="C1038">
        <v>244896.51</v>
      </c>
      <c r="D1038">
        <v>5688</v>
      </c>
      <c r="E1038">
        <v>276265.51</v>
      </c>
      <c r="F1038">
        <v>48.569885999999997</v>
      </c>
      <c r="G1038">
        <v>19.065000000000001</v>
      </c>
      <c r="H1038">
        <v>29.504885999999999</v>
      </c>
      <c r="I1038">
        <v>2.5475940000000001</v>
      </c>
      <c r="J1038">
        <v>0</v>
      </c>
      <c r="K1038">
        <v>0</v>
      </c>
      <c r="L1038">
        <v>251</v>
      </c>
      <c r="M1038">
        <v>-31369</v>
      </c>
      <c r="N1038">
        <v>4.2263010000000003</v>
      </c>
      <c r="O1038">
        <v>71</v>
      </c>
      <c r="P1038">
        <v>1.195487</v>
      </c>
      <c r="Q1038" t="s">
        <v>43</v>
      </c>
      <c r="R1038" t="s">
        <v>43</v>
      </c>
      <c r="S1038" t="s">
        <v>43</v>
      </c>
    </row>
    <row r="1039" spans="1:19">
      <c r="A1039">
        <v>1095</v>
      </c>
      <c r="B1039">
        <v>5935</v>
      </c>
      <c r="C1039">
        <v>276825.87</v>
      </c>
      <c r="D1039">
        <v>5331</v>
      </c>
      <c r="E1039">
        <v>335018.87</v>
      </c>
      <c r="F1039">
        <v>62.843532000000003</v>
      </c>
      <c r="G1039">
        <v>47.19</v>
      </c>
      <c r="H1039">
        <v>15.653532</v>
      </c>
      <c r="I1039">
        <v>1.3317129999999999</v>
      </c>
      <c r="J1039">
        <v>0</v>
      </c>
      <c r="K1039">
        <v>0</v>
      </c>
      <c r="L1039">
        <v>604</v>
      </c>
      <c r="M1039">
        <v>-58193</v>
      </c>
      <c r="N1039">
        <v>10.176917</v>
      </c>
      <c r="O1039">
        <v>180</v>
      </c>
      <c r="P1039">
        <v>3.0328560000000002</v>
      </c>
      <c r="Q1039" t="s">
        <v>43</v>
      </c>
      <c r="R1039" t="s">
        <v>43</v>
      </c>
      <c r="S1039" t="s">
        <v>43</v>
      </c>
    </row>
    <row r="1040" spans="1:19">
      <c r="A1040">
        <v>807</v>
      </c>
      <c r="B1040">
        <v>5926</v>
      </c>
      <c r="C1040">
        <v>255569.68</v>
      </c>
      <c r="D1040">
        <v>5726</v>
      </c>
      <c r="E1040">
        <v>288485.68</v>
      </c>
      <c r="F1040">
        <v>50.381711000000003</v>
      </c>
      <c r="G1040">
        <v>28.94</v>
      </c>
      <c r="H1040">
        <v>21.441711000000002</v>
      </c>
      <c r="I1040">
        <v>1.7409019999999999</v>
      </c>
      <c r="J1040">
        <v>0</v>
      </c>
      <c r="K1040">
        <v>0</v>
      </c>
      <c r="L1040">
        <v>200</v>
      </c>
      <c r="M1040">
        <v>-32916</v>
      </c>
      <c r="N1040">
        <v>3.3749579999999999</v>
      </c>
      <c r="O1040">
        <v>69</v>
      </c>
      <c r="P1040">
        <v>1.1643600000000001</v>
      </c>
      <c r="Q1040" t="s">
        <v>43</v>
      </c>
      <c r="R1040" t="s">
        <v>43</v>
      </c>
      <c r="S1040" t="s">
        <v>43</v>
      </c>
    </row>
    <row r="1041" spans="1:19">
      <c r="A1041">
        <v>1695</v>
      </c>
      <c r="B1041">
        <v>5923</v>
      </c>
      <c r="C1041">
        <v>402035.18</v>
      </c>
      <c r="D1041">
        <v>5262</v>
      </c>
      <c r="E1041">
        <v>479787.18</v>
      </c>
      <c r="F1041">
        <v>91.179624000000004</v>
      </c>
      <c r="G1041">
        <v>71.594999999999999</v>
      </c>
      <c r="H1041">
        <v>19.584624000000002</v>
      </c>
      <c r="I1041">
        <v>1.273547</v>
      </c>
      <c r="J1041">
        <v>1</v>
      </c>
      <c r="K1041">
        <v>1.6882999999999999E-2</v>
      </c>
      <c r="L1041">
        <v>660</v>
      </c>
      <c r="M1041">
        <v>-77752</v>
      </c>
      <c r="N1041">
        <v>11.143001999999999</v>
      </c>
      <c r="O1041">
        <v>93</v>
      </c>
      <c r="P1041">
        <v>1.5701499999999999</v>
      </c>
      <c r="Q1041" t="s">
        <v>43</v>
      </c>
      <c r="R1041" t="s">
        <v>43</v>
      </c>
      <c r="S1041" t="s">
        <v>43</v>
      </c>
    </row>
    <row r="1042" spans="1:19">
      <c r="A1042">
        <v>1521</v>
      </c>
      <c r="B1042">
        <v>5918</v>
      </c>
      <c r="C1042">
        <v>210745.92</v>
      </c>
      <c r="D1042">
        <v>5301</v>
      </c>
      <c r="E1042">
        <v>268015.92</v>
      </c>
      <c r="F1042">
        <v>50.559502000000002</v>
      </c>
      <c r="G1042">
        <v>43.5</v>
      </c>
      <c r="H1042">
        <v>7.0595020000000002</v>
      </c>
      <c r="I1042">
        <v>1.1622870000000001</v>
      </c>
      <c r="J1042">
        <v>0</v>
      </c>
      <c r="K1042">
        <v>0</v>
      </c>
      <c r="L1042">
        <v>617</v>
      </c>
      <c r="M1042">
        <v>-57270</v>
      </c>
      <c r="N1042">
        <v>10.42582</v>
      </c>
      <c r="O1042">
        <v>74</v>
      </c>
      <c r="P1042">
        <v>1.2504219999999999</v>
      </c>
      <c r="Q1042" t="s">
        <v>43</v>
      </c>
      <c r="R1042" t="s">
        <v>43</v>
      </c>
      <c r="S1042" t="s">
        <v>43</v>
      </c>
    </row>
    <row r="1043" spans="1:19">
      <c r="A1043">
        <v>798</v>
      </c>
      <c r="B1043">
        <v>5914</v>
      </c>
      <c r="C1043">
        <v>441374.91</v>
      </c>
      <c r="D1043">
        <v>5539</v>
      </c>
      <c r="E1043">
        <v>488871.91</v>
      </c>
      <c r="F1043">
        <v>88.259957999999997</v>
      </c>
      <c r="G1043">
        <v>63</v>
      </c>
      <c r="H1043">
        <v>25.259958000000001</v>
      </c>
      <c r="I1043">
        <v>1.400952</v>
      </c>
      <c r="J1043">
        <v>0</v>
      </c>
      <c r="K1043">
        <v>0</v>
      </c>
      <c r="L1043">
        <v>375</v>
      </c>
      <c r="M1043">
        <v>-47497</v>
      </c>
      <c r="N1043">
        <v>6.3408860000000002</v>
      </c>
      <c r="O1043">
        <v>163</v>
      </c>
      <c r="P1043">
        <v>2.7561719999999998</v>
      </c>
      <c r="Q1043" t="s">
        <v>43</v>
      </c>
      <c r="R1043" t="s">
        <v>43</v>
      </c>
      <c r="S1043" t="s">
        <v>43</v>
      </c>
    </row>
    <row r="1044" spans="1:19">
      <c r="A1044">
        <v>1672</v>
      </c>
      <c r="B1044">
        <v>5913</v>
      </c>
      <c r="C1044">
        <v>78959.649999999994</v>
      </c>
      <c r="D1044">
        <v>5863</v>
      </c>
      <c r="E1044">
        <v>82707.649999999994</v>
      </c>
      <c r="F1044">
        <v>14.106712</v>
      </c>
      <c r="G1044">
        <v>4.0199999999999996</v>
      </c>
      <c r="H1044">
        <v>10.086712</v>
      </c>
      <c r="I1044">
        <v>3.5091320000000001</v>
      </c>
      <c r="J1044">
        <v>0</v>
      </c>
      <c r="K1044">
        <v>0</v>
      </c>
      <c r="L1044">
        <v>50</v>
      </c>
      <c r="M1044">
        <v>-3748</v>
      </c>
      <c r="N1044">
        <v>0.84559399999999996</v>
      </c>
      <c r="O1044">
        <v>55</v>
      </c>
      <c r="P1044">
        <v>0.93015400000000004</v>
      </c>
      <c r="Q1044" t="s">
        <v>43</v>
      </c>
      <c r="R1044" t="s">
        <v>43</v>
      </c>
      <c r="S1044" t="s">
        <v>43</v>
      </c>
    </row>
    <row r="1045" spans="1:19">
      <c r="A1045">
        <v>110</v>
      </c>
      <c r="B1045">
        <v>5901</v>
      </c>
      <c r="C1045">
        <v>410083.13</v>
      </c>
      <c r="D1045">
        <v>5705</v>
      </c>
      <c r="E1045">
        <v>443202.13</v>
      </c>
      <c r="F1045">
        <v>77.686612999999994</v>
      </c>
      <c r="G1045">
        <v>42.84</v>
      </c>
      <c r="H1045">
        <v>34.846612999999998</v>
      </c>
      <c r="I1045">
        <v>1.8134129999999999</v>
      </c>
      <c r="J1045">
        <v>0</v>
      </c>
      <c r="K1045">
        <v>0</v>
      </c>
      <c r="L1045">
        <v>196</v>
      </c>
      <c r="M1045">
        <v>-33119</v>
      </c>
      <c r="N1045">
        <v>3.3214709999999998</v>
      </c>
      <c r="O1045">
        <v>73</v>
      </c>
      <c r="P1045">
        <v>1.2370779999999999</v>
      </c>
      <c r="Q1045" t="s">
        <v>43</v>
      </c>
      <c r="R1045" t="s">
        <v>43</v>
      </c>
      <c r="S1045" t="s">
        <v>43</v>
      </c>
    </row>
    <row r="1046" spans="1:19">
      <c r="A1046">
        <v>650</v>
      </c>
      <c r="B1046">
        <v>5879</v>
      </c>
      <c r="C1046">
        <v>207999.95</v>
      </c>
      <c r="D1046">
        <v>5314</v>
      </c>
      <c r="E1046">
        <v>254840.95</v>
      </c>
      <c r="F1046">
        <v>47.956521000000002</v>
      </c>
      <c r="G1046">
        <v>32.729999999999997</v>
      </c>
      <c r="H1046">
        <v>15.226521</v>
      </c>
      <c r="I1046">
        <v>1.4652160000000001</v>
      </c>
      <c r="J1046">
        <v>0</v>
      </c>
      <c r="K1046">
        <v>0</v>
      </c>
      <c r="L1046">
        <v>565</v>
      </c>
      <c r="M1046">
        <v>-46841</v>
      </c>
      <c r="N1046">
        <v>9.6104780000000005</v>
      </c>
      <c r="O1046">
        <v>69</v>
      </c>
      <c r="P1046">
        <v>1.1736690000000001</v>
      </c>
      <c r="Q1046" t="s">
        <v>43</v>
      </c>
      <c r="R1046" t="s">
        <v>43</v>
      </c>
      <c r="S1046" t="s">
        <v>43</v>
      </c>
    </row>
    <row r="1047" spans="1:19">
      <c r="A1047">
        <v>753</v>
      </c>
      <c r="B1047">
        <v>5868</v>
      </c>
      <c r="C1047">
        <v>200762.62</v>
      </c>
      <c r="D1047">
        <v>5605</v>
      </c>
      <c r="E1047">
        <v>228343.62</v>
      </c>
      <c r="F1047">
        <v>40.739272</v>
      </c>
      <c r="G1047">
        <v>17.399999999999999</v>
      </c>
      <c r="H1047">
        <v>23.339272000000001</v>
      </c>
      <c r="I1047">
        <v>2.3413369999999998</v>
      </c>
      <c r="J1047">
        <v>0</v>
      </c>
      <c r="K1047">
        <v>0</v>
      </c>
      <c r="L1047">
        <v>263</v>
      </c>
      <c r="M1047">
        <v>-27581</v>
      </c>
      <c r="N1047">
        <v>4.4819360000000001</v>
      </c>
      <c r="O1047">
        <v>43</v>
      </c>
      <c r="P1047">
        <v>0.73278799999999999</v>
      </c>
      <c r="Q1047" t="s">
        <v>43</v>
      </c>
      <c r="R1047" t="s">
        <v>43</v>
      </c>
      <c r="S1047" t="s">
        <v>43</v>
      </c>
    </row>
    <row r="1048" spans="1:19">
      <c r="A1048">
        <v>1029</v>
      </c>
      <c r="B1048">
        <v>5866</v>
      </c>
      <c r="C1048">
        <v>309756.48</v>
      </c>
      <c r="D1048">
        <v>5297</v>
      </c>
      <c r="E1048">
        <v>366527.78</v>
      </c>
      <c r="F1048">
        <v>69.195352</v>
      </c>
      <c r="G1048">
        <v>43.3</v>
      </c>
      <c r="H1048">
        <v>25.895351999999999</v>
      </c>
      <c r="I1048">
        <v>1.5980449999999999</v>
      </c>
      <c r="J1048">
        <v>0</v>
      </c>
      <c r="K1048">
        <v>0</v>
      </c>
      <c r="L1048">
        <v>569</v>
      </c>
      <c r="M1048">
        <v>-56771.3</v>
      </c>
      <c r="N1048">
        <v>9.6999659999999999</v>
      </c>
      <c r="O1048">
        <v>69</v>
      </c>
      <c r="P1048">
        <v>1.1762699999999999</v>
      </c>
      <c r="Q1048" t="s">
        <v>43</v>
      </c>
      <c r="R1048" t="s">
        <v>43</v>
      </c>
      <c r="S1048" t="s">
        <v>43</v>
      </c>
    </row>
    <row r="1049" spans="1:19">
      <c r="A1049">
        <v>1549</v>
      </c>
      <c r="B1049">
        <v>5855</v>
      </c>
      <c r="C1049">
        <v>396748.76</v>
      </c>
      <c r="D1049">
        <v>5518</v>
      </c>
      <c r="E1049">
        <v>435154.76</v>
      </c>
      <c r="F1049">
        <v>78.860956999999999</v>
      </c>
      <c r="G1049">
        <v>40.74</v>
      </c>
      <c r="H1049">
        <v>38.120956999999997</v>
      </c>
      <c r="I1049">
        <v>1.935713</v>
      </c>
      <c r="J1049">
        <v>0</v>
      </c>
      <c r="K1049">
        <v>0</v>
      </c>
      <c r="L1049">
        <v>337</v>
      </c>
      <c r="M1049">
        <v>-38406</v>
      </c>
      <c r="N1049">
        <v>5.7557640000000001</v>
      </c>
      <c r="O1049">
        <v>138</v>
      </c>
      <c r="P1049">
        <v>2.3569599999999999</v>
      </c>
      <c r="Q1049" t="s">
        <v>43</v>
      </c>
      <c r="R1049" t="s">
        <v>43</v>
      </c>
      <c r="S1049" t="s">
        <v>43</v>
      </c>
    </row>
    <row r="1050" spans="1:19">
      <c r="A1050">
        <v>14</v>
      </c>
      <c r="B1050">
        <v>5843</v>
      </c>
      <c r="C1050">
        <v>233831.77</v>
      </c>
      <c r="D1050">
        <v>4823</v>
      </c>
      <c r="E1050">
        <v>287154.77</v>
      </c>
      <c r="F1050">
        <v>59.538620999999999</v>
      </c>
      <c r="G1050">
        <v>40.57</v>
      </c>
      <c r="H1050">
        <v>18.968620999999999</v>
      </c>
      <c r="I1050">
        <v>1.4675530000000001</v>
      </c>
      <c r="J1050">
        <v>473</v>
      </c>
      <c r="K1050">
        <v>8.0951570000000004</v>
      </c>
      <c r="L1050">
        <v>547</v>
      </c>
      <c r="M1050">
        <v>-53323</v>
      </c>
      <c r="N1050">
        <v>9.3616290000000006</v>
      </c>
      <c r="O1050">
        <v>64</v>
      </c>
      <c r="P1050">
        <v>1.0953280000000001</v>
      </c>
      <c r="Q1050" t="s">
        <v>43</v>
      </c>
      <c r="R1050" t="s">
        <v>43</v>
      </c>
      <c r="S1050" t="s">
        <v>43</v>
      </c>
    </row>
    <row r="1051" spans="1:19">
      <c r="A1051">
        <v>1619</v>
      </c>
      <c r="B1051">
        <v>5842</v>
      </c>
      <c r="C1051">
        <v>198872.82</v>
      </c>
      <c r="D1051">
        <v>5662</v>
      </c>
      <c r="E1051">
        <v>227508.82</v>
      </c>
      <c r="F1051">
        <v>40.181705999999998</v>
      </c>
      <c r="G1051">
        <v>15.15</v>
      </c>
      <c r="H1051">
        <v>25.031706</v>
      </c>
      <c r="I1051">
        <v>2.6522579999999998</v>
      </c>
      <c r="J1051">
        <v>0</v>
      </c>
      <c r="K1051">
        <v>0</v>
      </c>
      <c r="L1051">
        <v>180</v>
      </c>
      <c r="M1051">
        <v>-28636</v>
      </c>
      <c r="N1051">
        <v>3.081137</v>
      </c>
      <c r="O1051">
        <v>83</v>
      </c>
      <c r="P1051">
        <v>1.4207460000000001</v>
      </c>
      <c r="Q1051" t="s">
        <v>43</v>
      </c>
      <c r="R1051" t="s">
        <v>43</v>
      </c>
      <c r="S1051" t="s">
        <v>43</v>
      </c>
    </row>
    <row r="1052" spans="1:19">
      <c r="A1052">
        <v>483</v>
      </c>
      <c r="B1052">
        <v>5834</v>
      </c>
      <c r="C1052">
        <v>248533.53</v>
      </c>
      <c r="D1052">
        <v>5530</v>
      </c>
      <c r="E1052">
        <v>283118.53000000003</v>
      </c>
      <c r="F1052">
        <v>51.196840999999999</v>
      </c>
      <c r="G1052">
        <v>40.71</v>
      </c>
      <c r="H1052">
        <v>10.486841</v>
      </c>
      <c r="I1052">
        <v>1.2575989999999999</v>
      </c>
      <c r="J1052">
        <v>0</v>
      </c>
      <c r="K1052">
        <v>0</v>
      </c>
      <c r="L1052">
        <v>304</v>
      </c>
      <c r="M1052">
        <v>-34585</v>
      </c>
      <c r="N1052">
        <v>5.210833</v>
      </c>
      <c r="O1052">
        <v>102</v>
      </c>
      <c r="P1052">
        <v>1.748372</v>
      </c>
      <c r="Q1052" t="s">
        <v>43</v>
      </c>
      <c r="R1052" t="s">
        <v>43</v>
      </c>
      <c r="S1052" t="s">
        <v>43</v>
      </c>
    </row>
    <row r="1053" spans="1:19">
      <c r="A1053">
        <v>1446</v>
      </c>
      <c r="B1053">
        <v>5822</v>
      </c>
      <c r="C1053">
        <v>202614.05</v>
      </c>
      <c r="D1053">
        <v>5571</v>
      </c>
      <c r="E1053">
        <v>228552.05</v>
      </c>
      <c r="F1053">
        <v>41.025319000000003</v>
      </c>
      <c r="G1053">
        <v>26.88</v>
      </c>
      <c r="H1053">
        <v>14.145319000000001</v>
      </c>
      <c r="I1053">
        <v>1.52624</v>
      </c>
      <c r="J1053">
        <v>0</v>
      </c>
      <c r="K1053">
        <v>0</v>
      </c>
      <c r="L1053">
        <v>251</v>
      </c>
      <c r="M1053">
        <v>-25938</v>
      </c>
      <c r="N1053">
        <v>4.3112329999999996</v>
      </c>
      <c r="O1053">
        <v>92</v>
      </c>
      <c r="P1053">
        <v>1.5802130000000001</v>
      </c>
      <c r="Q1053" t="s">
        <v>43</v>
      </c>
      <c r="R1053" t="s">
        <v>43</v>
      </c>
      <c r="S1053" t="s">
        <v>43</v>
      </c>
    </row>
    <row r="1054" spans="1:19">
      <c r="A1054">
        <v>743</v>
      </c>
      <c r="B1054">
        <v>5815</v>
      </c>
      <c r="C1054">
        <v>275132.68</v>
      </c>
      <c r="D1054">
        <v>5520</v>
      </c>
      <c r="E1054">
        <v>308615.67999999999</v>
      </c>
      <c r="F1054">
        <v>55.908638000000003</v>
      </c>
      <c r="G1054">
        <v>37.67</v>
      </c>
      <c r="H1054">
        <v>18.238638000000002</v>
      </c>
      <c r="I1054">
        <v>1.4841690000000001</v>
      </c>
      <c r="J1054">
        <v>0</v>
      </c>
      <c r="K1054">
        <v>0</v>
      </c>
      <c r="L1054">
        <v>295</v>
      </c>
      <c r="M1054">
        <v>-33483</v>
      </c>
      <c r="N1054">
        <v>5.0730870000000001</v>
      </c>
      <c r="O1054">
        <v>103</v>
      </c>
      <c r="P1054">
        <v>1.7712810000000001</v>
      </c>
      <c r="Q1054" t="s">
        <v>43</v>
      </c>
      <c r="R1054" t="s">
        <v>43</v>
      </c>
      <c r="S1054" t="s">
        <v>43</v>
      </c>
    </row>
    <row r="1055" spans="1:19">
      <c r="A1055">
        <v>979</v>
      </c>
      <c r="B1055">
        <v>5809</v>
      </c>
      <c r="C1055">
        <v>328199.28999999998</v>
      </c>
      <c r="D1055">
        <v>5262</v>
      </c>
      <c r="E1055">
        <v>387345.29</v>
      </c>
      <c r="F1055">
        <v>73.611800000000002</v>
      </c>
      <c r="G1055">
        <v>48.44</v>
      </c>
      <c r="H1055">
        <v>25.171800000000001</v>
      </c>
      <c r="I1055">
        <v>1.519649</v>
      </c>
      <c r="J1055">
        <v>0</v>
      </c>
      <c r="K1055">
        <v>0</v>
      </c>
      <c r="L1055">
        <v>547</v>
      </c>
      <c r="M1055">
        <v>-59146</v>
      </c>
      <c r="N1055">
        <v>9.416423</v>
      </c>
      <c r="O1055">
        <v>106</v>
      </c>
      <c r="P1055">
        <v>1.8247549999999999</v>
      </c>
      <c r="Q1055" t="s">
        <v>43</v>
      </c>
      <c r="R1055" t="s">
        <v>43</v>
      </c>
      <c r="S1055" t="s">
        <v>43</v>
      </c>
    </row>
    <row r="1056" spans="1:19">
      <c r="A1056">
        <v>623</v>
      </c>
      <c r="B1056">
        <v>5806</v>
      </c>
      <c r="C1056">
        <v>360377.09</v>
      </c>
      <c r="D1056">
        <v>5196</v>
      </c>
      <c r="E1056">
        <v>423696.09</v>
      </c>
      <c r="F1056">
        <v>81.542742000000004</v>
      </c>
      <c r="G1056">
        <v>66.275000000000006</v>
      </c>
      <c r="H1056">
        <v>15.267742</v>
      </c>
      <c r="I1056">
        <v>1.23037</v>
      </c>
      <c r="J1056">
        <v>0</v>
      </c>
      <c r="K1056">
        <v>0</v>
      </c>
      <c r="L1056">
        <v>610</v>
      </c>
      <c r="M1056">
        <v>-63319</v>
      </c>
      <c r="N1056">
        <v>10.506373</v>
      </c>
      <c r="O1056">
        <v>74</v>
      </c>
      <c r="P1056">
        <v>1.2745439999999999</v>
      </c>
      <c r="Q1056" t="s">
        <v>43</v>
      </c>
      <c r="R1056" t="s">
        <v>43</v>
      </c>
      <c r="S1056" t="s">
        <v>43</v>
      </c>
    </row>
    <row r="1057" spans="1:19">
      <c r="A1057">
        <v>939</v>
      </c>
      <c r="B1057">
        <v>5804</v>
      </c>
      <c r="C1057">
        <v>293617.67</v>
      </c>
      <c r="D1057">
        <v>5232</v>
      </c>
      <c r="E1057">
        <v>342315.67</v>
      </c>
      <c r="F1057">
        <v>65.427306999999999</v>
      </c>
      <c r="G1057">
        <v>58.5</v>
      </c>
      <c r="H1057">
        <v>6.9273069999999999</v>
      </c>
      <c r="I1057">
        <v>1.1184160000000001</v>
      </c>
      <c r="J1057">
        <v>0</v>
      </c>
      <c r="K1057">
        <v>0</v>
      </c>
      <c r="L1057">
        <v>572</v>
      </c>
      <c r="M1057">
        <v>-48698</v>
      </c>
      <c r="N1057">
        <v>9.8552719999999994</v>
      </c>
      <c r="O1057">
        <v>113</v>
      </c>
      <c r="P1057">
        <v>1.946933</v>
      </c>
      <c r="Q1057" t="s">
        <v>43</v>
      </c>
      <c r="R1057" t="s">
        <v>43</v>
      </c>
      <c r="S1057" t="s">
        <v>43</v>
      </c>
    </row>
    <row r="1058" spans="1:19">
      <c r="A1058">
        <v>196</v>
      </c>
      <c r="B1058">
        <v>5787</v>
      </c>
      <c r="C1058">
        <v>241375.72</v>
      </c>
      <c r="D1058">
        <v>5250</v>
      </c>
      <c r="E1058">
        <v>294458.71999999997</v>
      </c>
      <c r="F1058">
        <v>56.087375000000002</v>
      </c>
      <c r="G1058">
        <v>43.244999999999997</v>
      </c>
      <c r="H1058">
        <v>12.842375000000001</v>
      </c>
      <c r="I1058">
        <v>1.2969679999999999</v>
      </c>
      <c r="J1058">
        <v>0</v>
      </c>
      <c r="K1058">
        <v>0</v>
      </c>
      <c r="L1058">
        <v>537</v>
      </c>
      <c r="M1058">
        <v>-53083</v>
      </c>
      <c r="N1058">
        <v>9.2794190000000008</v>
      </c>
      <c r="O1058">
        <v>89</v>
      </c>
      <c r="P1058">
        <v>1.53793</v>
      </c>
      <c r="Q1058" t="s">
        <v>43</v>
      </c>
      <c r="R1058" t="s">
        <v>43</v>
      </c>
      <c r="S1058" t="s">
        <v>43</v>
      </c>
    </row>
    <row r="1059" spans="1:19">
      <c r="A1059">
        <v>1179</v>
      </c>
      <c r="B1059">
        <v>5785</v>
      </c>
      <c r="C1059">
        <v>324952.58</v>
      </c>
      <c r="D1059">
        <v>5444</v>
      </c>
      <c r="E1059">
        <v>370694.58</v>
      </c>
      <c r="F1059">
        <v>68.092318000000006</v>
      </c>
      <c r="G1059">
        <v>44.67</v>
      </c>
      <c r="H1059">
        <v>23.422318000000001</v>
      </c>
      <c r="I1059">
        <v>1.5243409999999999</v>
      </c>
      <c r="J1059">
        <v>0</v>
      </c>
      <c r="K1059">
        <v>0</v>
      </c>
      <c r="L1059">
        <v>341</v>
      </c>
      <c r="M1059">
        <v>-45742</v>
      </c>
      <c r="N1059">
        <v>5.8945550000000004</v>
      </c>
      <c r="O1059">
        <v>88</v>
      </c>
      <c r="P1059">
        <v>1.5211749999999999</v>
      </c>
      <c r="Q1059" t="s">
        <v>43</v>
      </c>
      <c r="R1059" t="s">
        <v>43</v>
      </c>
      <c r="S1059" t="s">
        <v>43</v>
      </c>
    </row>
    <row r="1060" spans="1:19">
      <c r="A1060">
        <v>1257</v>
      </c>
      <c r="B1060">
        <v>5768</v>
      </c>
      <c r="C1060">
        <v>218277.01</v>
      </c>
      <c r="D1060">
        <v>5437</v>
      </c>
      <c r="E1060">
        <v>256951.74</v>
      </c>
      <c r="F1060">
        <v>47.259838000000002</v>
      </c>
      <c r="G1060">
        <v>35.82</v>
      </c>
      <c r="H1060">
        <v>11.439838</v>
      </c>
      <c r="I1060">
        <v>1.3193699999999999</v>
      </c>
      <c r="J1060">
        <v>0</v>
      </c>
      <c r="K1060">
        <v>0</v>
      </c>
      <c r="L1060">
        <v>331</v>
      </c>
      <c r="M1060">
        <v>-38674.730000000003</v>
      </c>
      <c r="N1060">
        <v>5.7385580000000003</v>
      </c>
      <c r="O1060">
        <v>73</v>
      </c>
      <c r="P1060">
        <v>1.265603</v>
      </c>
      <c r="Q1060" t="s">
        <v>43</v>
      </c>
      <c r="R1060" t="s">
        <v>43</v>
      </c>
      <c r="S1060" t="s">
        <v>43</v>
      </c>
    </row>
    <row r="1061" spans="1:19">
      <c r="A1061">
        <v>393</v>
      </c>
      <c r="B1061">
        <v>5767</v>
      </c>
      <c r="C1061">
        <v>223456.69</v>
      </c>
      <c r="D1061">
        <v>5438</v>
      </c>
      <c r="E1061">
        <v>264949.69</v>
      </c>
      <c r="F1061">
        <v>48.721899999999998</v>
      </c>
      <c r="G1061">
        <v>28.62</v>
      </c>
      <c r="H1061">
        <v>20.101900000000001</v>
      </c>
      <c r="I1061">
        <v>1.702372</v>
      </c>
      <c r="J1061">
        <v>0</v>
      </c>
      <c r="K1061">
        <v>0</v>
      </c>
      <c r="L1061">
        <v>329</v>
      </c>
      <c r="M1061">
        <v>-41493</v>
      </c>
      <c r="N1061">
        <v>5.7048730000000001</v>
      </c>
      <c r="O1061">
        <v>141</v>
      </c>
      <c r="P1061">
        <v>2.4449450000000001</v>
      </c>
      <c r="Q1061" t="s">
        <v>43</v>
      </c>
      <c r="R1061" t="s">
        <v>43</v>
      </c>
      <c r="S1061" t="s">
        <v>43</v>
      </c>
    </row>
    <row r="1062" spans="1:19">
      <c r="A1062">
        <v>248</v>
      </c>
      <c r="B1062">
        <v>5763</v>
      </c>
      <c r="C1062">
        <v>236527.29</v>
      </c>
      <c r="D1062">
        <v>5666</v>
      </c>
      <c r="E1062">
        <v>252191.29</v>
      </c>
      <c r="F1062">
        <v>44.509582000000002</v>
      </c>
      <c r="G1062">
        <v>33.704999999999998</v>
      </c>
      <c r="H1062">
        <v>10.804582</v>
      </c>
      <c r="I1062">
        <v>1.3205629999999999</v>
      </c>
      <c r="J1062">
        <v>1</v>
      </c>
      <c r="K1062">
        <v>1.7351999999999999E-2</v>
      </c>
      <c r="L1062">
        <v>96</v>
      </c>
      <c r="M1062">
        <v>-15664</v>
      </c>
      <c r="N1062">
        <v>1.665799</v>
      </c>
      <c r="O1062">
        <v>256</v>
      </c>
      <c r="P1062">
        <v>4.4421309999999998</v>
      </c>
      <c r="Q1062" t="s">
        <v>43</v>
      </c>
      <c r="R1062" t="s">
        <v>43</v>
      </c>
      <c r="S1062" t="s">
        <v>43</v>
      </c>
    </row>
    <row r="1063" spans="1:19">
      <c r="A1063">
        <v>549</v>
      </c>
      <c r="B1063">
        <v>5752</v>
      </c>
      <c r="C1063">
        <v>409880.21</v>
      </c>
      <c r="D1063">
        <v>5340</v>
      </c>
      <c r="E1063">
        <v>468387.21</v>
      </c>
      <c r="F1063">
        <v>87.712961000000007</v>
      </c>
      <c r="G1063">
        <v>48.354999999999997</v>
      </c>
      <c r="H1063">
        <v>39.357961000000003</v>
      </c>
      <c r="I1063">
        <v>1.8139380000000001</v>
      </c>
      <c r="J1063">
        <v>0</v>
      </c>
      <c r="K1063">
        <v>0</v>
      </c>
      <c r="L1063">
        <v>412</v>
      </c>
      <c r="M1063">
        <v>-58507</v>
      </c>
      <c r="N1063">
        <v>7.1627260000000001</v>
      </c>
      <c r="O1063">
        <v>67</v>
      </c>
      <c r="P1063">
        <v>1.164812</v>
      </c>
      <c r="Q1063" t="s">
        <v>43</v>
      </c>
      <c r="R1063" t="s">
        <v>43</v>
      </c>
      <c r="S1063" t="s">
        <v>43</v>
      </c>
    </row>
    <row r="1064" spans="1:19">
      <c r="A1064">
        <v>1352</v>
      </c>
      <c r="B1064">
        <v>5744</v>
      </c>
      <c r="C1064">
        <v>233505.47</v>
      </c>
      <c r="D1064">
        <v>5167</v>
      </c>
      <c r="E1064">
        <v>286005.46999999997</v>
      </c>
      <c r="F1064">
        <v>55.352325999999998</v>
      </c>
      <c r="G1064">
        <v>40.82</v>
      </c>
      <c r="H1064">
        <v>14.532325999999999</v>
      </c>
      <c r="I1064">
        <v>1.3560099999999999</v>
      </c>
      <c r="J1064">
        <v>0</v>
      </c>
      <c r="K1064">
        <v>0</v>
      </c>
      <c r="L1064">
        <v>577</v>
      </c>
      <c r="M1064">
        <v>-52500</v>
      </c>
      <c r="N1064">
        <v>10.045265000000001</v>
      </c>
      <c r="O1064">
        <v>101</v>
      </c>
      <c r="P1064">
        <v>1.7583569999999999</v>
      </c>
      <c r="Q1064" t="s">
        <v>43</v>
      </c>
      <c r="R1064" t="s">
        <v>43</v>
      </c>
      <c r="S1064" t="s">
        <v>43</v>
      </c>
    </row>
    <row r="1065" spans="1:19">
      <c r="A1065">
        <v>832</v>
      </c>
      <c r="B1065">
        <v>5727</v>
      </c>
      <c r="C1065">
        <v>470826.33</v>
      </c>
      <c r="D1065">
        <v>5646</v>
      </c>
      <c r="E1065">
        <v>488805.33</v>
      </c>
      <c r="F1065">
        <v>86.575509999999994</v>
      </c>
      <c r="G1065">
        <v>59.625</v>
      </c>
      <c r="H1065">
        <v>26.950510000000001</v>
      </c>
      <c r="I1065">
        <v>1.452</v>
      </c>
      <c r="J1065">
        <v>0</v>
      </c>
      <c r="K1065">
        <v>0</v>
      </c>
      <c r="L1065">
        <v>81</v>
      </c>
      <c r="M1065">
        <v>-17979</v>
      </c>
      <c r="N1065">
        <v>1.414353</v>
      </c>
      <c r="O1065">
        <v>127</v>
      </c>
      <c r="P1065">
        <v>2.2175660000000001</v>
      </c>
      <c r="Q1065" t="s">
        <v>43</v>
      </c>
      <c r="R1065" t="s">
        <v>43</v>
      </c>
      <c r="S1065" t="s">
        <v>43</v>
      </c>
    </row>
    <row r="1066" spans="1:19">
      <c r="A1066">
        <v>917</v>
      </c>
      <c r="B1066">
        <v>5698</v>
      </c>
      <c r="C1066">
        <v>241927.76</v>
      </c>
      <c r="D1066">
        <v>5616</v>
      </c>
      <c r="E1066">
        <v>267669.76000000001</v>
      </c>
      <c r="F1066">
        <v>47.661994</v>
      </c>
      <c r="G1066">
        <v>21.805</v>
      </c>
      <c r="H1066">
        <v>25.856994</v>
      </c>
      <c r="I1066">
        <v>2.185829</v>
      </c>
      <c r="J1066">
        <v>0</v>
      </c>
      <c r="K1066">
        <v>0</v>
      </c>
      <c r="L1066">
        <v>82</v>
      </c>
      <c r="M1066">
        <v>-25742</v>
      </c>
      <c r="N1066">
        <v>1.439101</v>
      </c>
      <c r="O1066">
        <v>73</v>
      </c>
      <c r="P1066">
        <v>1.2811509999999999</v>
      </c>
      <c r="Q1066" t="s">
        <v>43</v>
      </c>
      <c r="R1066" t="s">
        <v>43</v>
      </c>
      <c r="S1066" t="s">
        <v>43</v>
      </c>
    </row>
    <row r="1067" spans="1:19">
      <c r="A1067">
        <v>583</v>
      </c>
      <c r="B1067">
        <v>5677</v>
      </c>
      <c r="C1067">
        <v>219357.49</v>
      </c>
      <c r="D1067">
        <v>5590</v>
      </c>
      <c r="E1067">
        <v>235205.49</v>
      </c>
      <c r="F1067">
        <v>42.076115999999999</v>
      </c>
      <c r="G1067">
        <v>11.625</v>
      </c>
      <c r="H1067">
        <v>30.451115999999999</v>
      </c>
      <c r="I1067">
        <v>3.6194510000000002</v>
      </c>
      <c r="J1067">
        <v>0</v>
      </c>
      <c r="K1067">
        <v>0</v>
      </c>
      <c r="L1067">
        <v>87</v>
      </c>
      <c r="M1067">
        <v>-15848</v>
      </c>
      <c r="N1067">
        <v>1.5325</v>
      </c>
      <c r="O1067">
        <v>64</v>
      </c>
      <c r="P1067">
        <v>1.127356</v>
      </c>
      <c r="Q1067" t="s">
        <v>43</v>
      </c>
      <c r="R1067" t="s">
        <v>43</v>
      </c>
      <c r="S1067" t="s">
        <v>43</v>
      </c>
    </row>
    <row r="1068" spans="1:19">
      <c r="A1068">
        <v>113</v>
      </c>
      <c r="B1068">
        <v>5671</v>
      </c>
      <c r="C1068">
        <v>478686.97</v>
      </c>
      <c r="D1068">
        <v>5494</v>
      </c>
      <c r="E1068">
        <v>506921.97</v>
      </c>
      <c r="F1068">
        <v>92.268287000000001</v>
      </c>
      <c r="G1068">
        <v>60</v>
      </c>
      <c r="H1068">
        <v>32.268287000000001</v>
      </c>
      <c r="I1068">
        <v>1.5378050000000001</v>
      </c>
      <c r="J1068">
        <v>1</v>
      </c>
      <c r="K1068">
        <v>1.7634E-2</v>
      </c>
      <c r="L1068">
        <v>176</v>
      </c>
      <c r="M1068">
        <v>-28235</v>
      </c>
      <c r="N1068">
        <v>3.1035089999999999</v>
      </c>
      <c r="O1068">
        <v>94</v>
      </c>
      <c r="P1068">
        <v>1.657556</v>
      </c>
      <c r="Q1068" t="s">
        <v>43</v>
      </c>
      <c r="R1068" t="s">
        <v>43</v>
      </c>
      <c r="S1068" t="s">
        <v>43</v>
      </c>
    </row>
    <row r="1069" spans="1:19">
      <c r="A1069">
        <v>755</v>
      </c>
      <c r="B1069">
        <v>5653</v>
      </c>
      <c r="C1069">
        <v>186372.09</v>
      </c>
      <c r="D1069">
        <v>5106</v>
      </c>
      <c r="E1069">
        <v>234804.09</v>
      </c>
      <c r="F1069">
        <v>45.985917000000001</v>
      </c>
      <c r="G1069">
        <v>35.844999999999999</v>
      </c>
      <c r="H1069">
        <v>10.140917</v>
      </c>
      <c r="I1069">
        <v>1.28291</v>
      </c>
      <c r="J1069">
        <v>0</v>
      </c>
      <c r="K1069">
        <v>0</v>
      </c>
      <c r="L1069">
        <v>547</v>
      </c>
      <c r="M1069">
        <v>-48432</v>
      </c>
      <c r="N1069">
        <v>9.6762779999999999</v>
      </c>
      <c r="O1069">
        <v>105</v>
      </c>
      <c r="P1069">
        <v>1.857421</v>
      </c>
      <c r="Q1069" t="s">
        <v>43</v>
      </c>
      <c r="R1069" t="s">
        <v>43</v>
      </c>
      <c r="S1069" t="s">
        <v>43</v>
      </c>
    </row>
    <row r="1070" spans="1:19">
      <c r="A1070">
        <v>496</v>
      </c>
      <c r="B1070">
        <v>5636</v>
      </c>
      <c r="C1070">
        <v>240852.55</v>
      </c>
      <c r="D1070">
        <v>5317</v>
      </c>
      <c r="E1070">
        <v>280655.55</v>
      </c>
      <c r="F1070">
        <v>52.784568</v>
      </c>
      <c r="G1070">
        <v>27.19</v>
      </c>
      <c r="H1070">
        <v>25.594567999999999</v>
      </c>
      <c r="I1070">
        <v>1.9413229999999999</v>
      </c>
      <c r="J1070">
        <v>0</v>
      </c>
      <c r="K1070">
        <v>0</v>
      </c>
      <c r="L1070">
        <v>319</v>
      </c>
      <c r="M1070">
        <v>-39803</v>
      </c>
      <c r="N1070">
        <v>5.6600429999999999</v>
      </c>
      <c r="O1070">
        <v>86</v>
      </c>
      <c r="P1070">
        <v>1.5259050000000001</v>
      </c>
      <c r="Q1070" t="s">
        <v>43</v>
      </c>
      <c r="R1070" t="s">
        <v>43</v>
      </c>
      <c r="S1070" t="s">
        <v>43</v>
      </c>
    </row>
    <row r="1071" spans="1:19">
      <c r="A1071">
        <v>1981</v>
      </c>
      <c r="B1071">
        <v>5634</v>
      </c>
      <c r="C1071">
        <v>262638.3</v>
      </c>
      <c r="D1071">
        <v>5009</v>
      </c>
      <c r="E1071">
        <v>330554.3</v>
      </c>
      <c r="F1071">
        <v>65.992074000000002</v>
      </c>
      <c r="G1071">
        <v>50.81</v>
      </c>
      <c r="H1071">
        <v>15.182074</v>
      </c>
      <c r="I1071">
        <v>1.2988010000000001</v>
      </c>
      <c r="J1071">
        <v>0</v>
      </c>
      <c r="K1071">
        <v>0</v>
      </c>
      <c r="L1071">
        <v>625</v>
      </c>
      <c r="M1071">
        <v>-67916</v>
      </c>
      <c r="N1071">
        <v>11.093362000000001</v>
      </c>
      <c r="O1071">
        <v>151</v>
      </c>
      <c r="P1071">
        <v>2.6801560000000002</v>
      </c>
      <c r="Q1071" t="s">
        <v>43</v>
      </c>
      <c r="R1071" t="s">
        <v>43</v>
      </c>
      <c r="S1071" t="s">
        <v>43</v>
      </c>
    </row>
    <row r="1072" spans="1:19">
      <c r="A1072">
        <v>684</v>
      </c>
      <c r="B1072">
        <v>5627</v>
      </c>
      <c r="C1072">
        <v>208778.53</v>
      </c>
      <c r="D1072">
        <v>5466</v>
      </c>
      <c r="E1072">
        <v>233218.53</v>
      </c>
      <c r="F1072">
        <v>42.66713</v>
      </c>
      <c r="G1072">
        <v>12.79</v>
      </c>
      <c r="H1072">
        <v>29.877130000000001</v>
      </c>
      <c r="I1072">
        <v>3.3359760000000001</v>
      </c>
      <c r="J1072">
        <v>0</v>
      </c>
      <c r="K1072">
        <v>0</v>
      </c>
      <c r="L1072">
        <v>161</v>
      </c>
      <c r="M1072">
        <v>-24440</v>
      </c>
      <c r="N1072">
        <v>2.861205</v>
      </c>
      <c r="O1072">
        <v>88</v>
      </c>
      <c r="P1072">
        <v>1.5638879999999999</v>
      </c>
      <c r="Q1072" t="s">
        <v>43</v>
      </c>
      <c r="R1072" t="s">
        <v>43</v>
      </c>
      <c r="S1072" t="s">
        <v>43</v>
      </c>
    </row>
    <row r="1073" spans="1:19">
      <c r="A1073">
        <v>1746</v>
      </c>
      <c r="B1073">
        <v>5593</v>
      </c>
      <c r="C1073">
        <v>446774.24</v>
      </c>
      <c r="D1073">
        <v>5332</v>
      </c>
      <c r="E1073">
        <v>493486.24</v>
      </c>
      <c r="F1073">
        <v>92.551807999999994</v>
      </c>
      <c r="G1073">
        <v>69.03</v>
      </c>
      <c r="H1073">
        <v>23.521808</v>
      </c>
      <c r="I1073">
        <v>1.3407480000000001</v>
      </c>
      <c r="J1073">
        <v>0</v>
      </c>
      <c r="K1073">
        <v>0</v>
      </c>
      <c r="L1073">
        <v>261</v>
      </c>
      <c r="M1073">
        <v>-46712</v>
      </c>
      <c r="N1073">
        <v>4.6665469999999996</v>
      </c>
      <c r="O1073">
        <v>101</v>
      </c>
      <c r="P1073">
        <v>1.8058289999999999</v>
      </c>
      <c r="Q1073" t="s">
        <v>43</v>
      </c>
      <c r="R1073" t="s">
        <v>43</v>
      </c>
      <c r="S1073" t="s">
        <v>43</v>
      </c>
    </row>
    <row r="1074" spans="1:19">
      <c r="A1074">
        <v>206</v>
      </c>
      <c r="B1074">
        <v>5592</v>
      </c>
      <c r="C1074">
        <v>276835.84999999998</v>
      </c>
      <c r="D1074">
        <v>5035</v>
      </c>
      <c r="E1074">
        <v>332901.84999999998</v>
      </c>
      <c r="F1074">
        <v>66.117547000000002</v>
      </c>
      <c r="G1074">
        <v>49.74</v>
      </c>
      <c r="H1074">
        <v>16.377547</v>
      </c>
      <c r="I1074">
        <v>1.3292630000000001</v>
      </c>
      <c r="J1074">
        <v>0</v>
      </c>
      <c r="K1074">
        <v>0</v>
      </c>
      <c r="L1074">
        <v>557</v>
      </c>
      <c r="M1074">
        <v>-56066</v>
      </c>
      <c r="N1074">
        <v>9.9606580000000005</v>
      </c>
      <c r="O1074">
        <v>94</v>
      </c>
      <c r="P1074">
        <v>1.6809730000000001</v>
      </c>
      <c r="Q1074" t="s">
        <v>43</v>
      </c>
      <c r="R1074" t="s">
        <v>43</v>
      </c>
      <c r="S1074" t="s">
        <v>43</v>
      </c>
    </row>
    <row r="1075" spans="1:19">
      <c r="A1075">
        <v>1882</v>
      </c>
      <c r="B1075">
        <v>5577</v>
      </c>
      <c r="C1075">
        <v>390791.44</v>
      </c>
      <c r="D1075">
        <v>5322</v>
      </c>
      <c r="E1075">
        <v>443035.44</v>
      </c>
      <c r="F1075">
        <v>83.246043</v>
      </c>
      <c r="G1075">
        <v>61.725000000000001</v>
      </c>
      <c r="H1075">
        <v>21.521042999999999</v>
      </c>
      <c r="I1075">
        <v>1.34866</v>
      </c>
      <c r="J1075">
        <v>0</v>
      </c>
      <c r="K1075">
        <v>0</v>
      </c>
      <c r="L1075">
        <v>255</v>
      </c>
      <c r="M1075">
        <v>-52244</v>
      </c>
      <c r="N1075">
        <v>4.5723510000000003</v>
      </c>
      <c r="O1075">
        <v>84</v>
      </c>
      <c r="P1075">
        <v>1.506186</v>
      </c>
      <c r="Q1075" t="s">
        <v>43</v>
      </c>
      <c r="R1075" t="s">
        <v>43</v>
      </c>
      <c r="S1075" t="s">
        <v>43</v>
      </c>
    </row>
    <row r="1076" spans="1:19">
      <c r="A1076">
        <v>1942</v>
      </c>
      <c r="B1076">
        <v>5564</v>
      </c>
      <c r="C1076">
        <v>53036.53</v>
      </c>
      <c r="D1076">
        <v>5532</v>
      </c>
      <c r="E1076">
        <v>53855.53</v>
      </c>
      <c r="F1076">
        <v>9.7352729999999994</v>
      </c>
      <c r="G1076">
        <v>5.39</v>
      </c>
      <c r="H1076">
        <v>4.3452729999999997</v>
      </c>
      <c r="I1076">
        <v>1.806173</v>
      </c>
      <c r="J1076">
        <v>28</v>
      </c>
      <c r="K1076">
        <v>0.50323499999999999</v>
      </c>
      <c r="L1076">
        <v>4</v>
      </c>
      <c r="M1076">
        <v>-819</v>
      </c>
      <c r="N1076">
        <v>7.1890999999999997E-2</v>
      </c>
      <c r="O1076">
        <v>39</v>
      </c>
      <c r="P1076">
        <v>0.70093499999999997</v>
      </c>
      <c r="Q1076" t="s">
        <v>43</v>
      </c>
      <c r="R1076" t="s">
        <v>43</v>
      </c>
      <c r="S1076" t="s">
        <v>43</v>
      </c>
    </row>
    <row r="1077" spans="1:19">
      <c r="A1077">
        <v>771</v>
      </c>
      <c r="B1077">
        <v>5553</v>
      </c>
      <c r="C1077">
        <v>275611.83</v>
      </c>
      <c r="D1077">
        <v>4975</v>
      </c>
      <c r="E1077">
        <v>333239.83</v>
      </c>
      <c r="F1077">
        <v>66.982879999999994</v>
      </c>
      <c r="G1077">
        <v>47.09</v>
      </c>
      <c r="H1077">
        <v>19.892880000000002</v>
      </c>
      <c r="I1077">
        <v>1.422444</v>
      </c>
      <c r="J1077">
        <v>0</v>
      </c>
      <c r="K1077">
        <v>0</v>
      </c>
      <c r="L1077">
        <v>578</v>
      </c>
      <c r="M1077">
        <v>-57628</v>
      </c>
      <c r="N1077">
        <v>10.408787999999999</v>
      </c>
      <c r="O1077">
        <v>86</v>
      </c>
      <c r="P1077">
        <v>1.5487120000000001</v>
      </c>
      <c r="Q1077" t="s">
        <v>43</v>
      </c>
      <c r="R1077" t="s">
        <v>43</v>
      </c>
      <c r="S1077" t="s">
        <v>43</v>
      </c>
    </row>
    <row r="1078" spans="1:19">
      <c r="A1078">
        <v>311</v>
      </c>
      <c r="B1078">
        <v>5539</v>
      </c>
      <c r="C1078">
        <v>195124.35</v>
      </c>
      <c r="D1078">
        <v>5228</v>
      </c>
      <c r="E1078">
        <v>227622.35</v>
      </c>
      <c r="F1078">
        <v>43.539088</v>
      </c>
      <c r="G1078">
        <v>26.704999999999998</v>
      </c>
      <c r="H1078">
        <v>16.834088000000001</v>
      </c>
      <c r="I1078">
        <v>1.6303719999999999</v>
      </c>
      <c r="J1078">
        <v>0</v>
      </c>
      <c r="K1078">
        <v>0</v>
      </c>
      <c r="L1078">
        <v>311</v>
      </c>
      <c r="M1078">
        <v>-32498</v>
      </c>
      <c r="N1078">
        <v>5.6147320000000001</v>
      </c>
      <c r="O1078">
        <v>53</v>
      </c>
      <c r="P1078">
        <v>0.95685100000000001</v>
      </c>
      <c r="Q1078" t="s">
        <v>43</v>
      </c>
      <c r="R1078" t="s">
        <v>43</v>
      </c>
      <c r="S1078" t="s">
        <v>43</v>
      </c>
    </row>
    <row r="1079" spans="1:19">
      <c r="A1079">
        <v>387</v>
      </c>
      <c r="B1079">
        <v>5535</v>
      </c>
      <c r="C1079">
        <v>82655.360000000001</v>
      </c>
      <c r="D1079">
        <v>5388</v>
      </c>
      <c r="E1079">
        <v>95093.36</v>
      </c>
      <c r="F1079">
        <v>17.649101999999999</v>
      </c>
      <c r="G1079">
        <v>8.6750000000000007</v>
      </c>
      <c r="H1079">
        <v>8.9741020000000002</v>
      </c>
      <c r="I1079">
        <v>2.0344790000000001</v>
      </c>
      <c r="J1079">
        <v>1</v>
      </c>
      <c r="K1079">
        <v>1.8067E-2</v>
      </c>
      <c r="L1079">
        <v>146</v>
      </c>
      <c r="M1079">
        <v>-12438</v>
      </c>
      <c r="N1079">
        <v>2.6377600000000001</v>
      </c>
      <c r="O1079">
        <v>55</v>
      </c>
      <c r="P1079">
        <v>0.99367700000000003</v>
      </c>
      <c r="Q1079" t="s">
        <v>43</v>
      </c>
      <c r="R1079" t="s">
        <v>43</v>
      </c>
      <c r="S1079" t="s">
        <v>43</v>
      </c>
    </row>
    <row r="1080" spans="1:19">
      <c r="A1080">
        <v>219</v>
      </c>
      <c r="B1080">
        <v>5528</v>
      </c>
      <c r="C1080">
        <v>134641.17000000001</v>
      </c>
      <c r="D1080">
        <v>4974</v>
      </c>
      <c r="E1080">
        <v>182339.88</v>
      </c>
      <c r="F1080">
        <v>36.658600999999997</v>
      </c>
      <c r="G1080">
        <v>26.16</v>
      </c>
      <c r="H1080">
        <v>10.498601000000001</v>
      </c>
      <c r="I1080">
        <v>1.4013230000000001</v>
      </c>
      <c r="J1080">
        <v>0</v>
      </c>
      <c r="K1080">
        <v>0</v>
      </c>
      <c r="L1080">
        <v>554</v>
      </c>
      <c r="M1080">
        <v>-47698.71</v>
      </c>
      <c r="N1080">
        <v>10.021708</v>
      </c>
      <c r="O1080">
        <v>94</v>
      </c>
      <c r="P1080">
        <v>1.700434</v>
      </c>
      <c r="Q1080" t="s">
        <v>43</v>
      </c>
      <c r="R1080" t="s">
        <v>43</v>
      </c>
      <c r="S1080" t="s">
        <v>43</v>
      </c>
    </row>
    <row r="1081" spans="1:19">
      <c r="A1081">
        <v>1276</v>
      </c>
      <c r="B1081">
        <v>5521</v>
      </c>
      <c r="C1081">
        <v>465827.66</v>
      </c>
      <c r="D1081">
        <v>5307</v>
      </c>
      <c r="E1081">
        <v>497404.66</v>
      </c>
      <c r="F1081">
        <v>93.726146999999997</v>
      </c>
      <c r="G1081">
        <v>65.989999999999995</v>
      </c>
      <c r="H1081">
        <v>27.736146999999999</v>
      </c>
      <c r="I1081">
        <v>1.4203079999999999</v>
      </c>
      <c r="J1081">
        <v>0</v>
      </c>
      <c r="K1081">
        <v>0</v>
      </c>
      <c r="L1081">
        <v>214</v>
      </c>
      <c r="M1081">
        <v>-31577</v>
      </c>
      <c r="N1081">
        <v>3.876109</v>
      </c>
      <c r="O1081">
        <v>126</v>
      </c>
      <c r="P1081">
        <v>2.2821950000000002</v>
      </c>
      <c r="Q1081" t="s">
        <v>43</v>
      </c>
      <c r="R1081" t="s">
        <v>43</v>
      </c>
      <c r="S1081" t="s">
        <v>43</v>
      </c>
    </row>
    <row r="1082" spans="1:19">
      <c r="A1082">
        <v>160</v>
      </c>
      <c r="B1082">
        <v>5495</v>
      </c>
      <c r="C1082">
        <v>185353.06</v>
      </c>
      <c r="D1082">
        <v>5207</v>
      </c>
      <c r="E1082">
        <v>210538.06</v>
      </c>
      <c r="F1082">
        <v>40.433658999999999</v>
      </c>
      <c r="G1082">
        <v>22.94</v>
      </c>
      <c r="H1082">
        <v>17.493659000000001</v>
      </c>
      <c r="I1082">
        <v>1.762583</v>
      </c>
      <c r="J1082">
        <v>0</v>
      </c>
      <c r="K1082">
        <v>0</v>
      </c>
      <c r="L1082">
        <v>288</v>
      </c>
      <c r="M1082">
        <v>-25185</v>
      </c>
      <c r="N1082">
        <v>5.2411279999999998</v>
      </c>
      <c r="O1082">
        <v>89</v>
      </c>
      <c r="P1082">
        <v>1.6196539999999999</v>
      </c>
      <c r="Q1082" t="s">
        <v>43</v>
      </c>
      <c r="R1082" t="s">
        <v>43</v>
      </c>
      <c r="S1082" t="s">
        <v>43</v>
      </c>
    </row>
    <row r="1083" spans="1:19">
      <c r="A1083">
        <v>1458</v>
      </c>
      <c r="B1083">
        <v>5483</v>
      </c>
      <c r="C1083">
        <v>265565.11</v>
      </c>
      <c r="D1083">
        <v>5362</v>
      </c>
      <c r="E1083">
        <v>293112.11</v>
      </c>
      <c r="F1083">
        <v>54.664698000000001</v>
      </c>
      <c r="G1083">
        <v>13.585000000000001</v>
      </c>
      <c r="H1083">
        <v>41.079698</v>
      </c>
      <c r="I1083">
        <v>4.0239010000000004</v>
      </c>
      <c r="J1083">
        <v>0</v>
      </c>
      <c r="K1083">
        <v>0</v>
      </c>
      <c r="L1083">
        <v>121</v>
      </c>
      <c r="M1083">
        <v>-27547</v>
      </c>
      <c r="N1083">
        <v>2.2068210000000001</v>
      </c>
      <c r="O1083">
        <v>93</v>
      </c>
      <c r="P1083">
        <v>1.6961520000000001</v>
      </c>
      <c r="Q1083" t="s">
        <v>43</v>
      </c>
      <c r="R1083" t="s">
        <v>43</v>
      </c>
      <c r="S1083" t="s">
        <v>44</v>
      </c>
    </row>
    <row r="1084" spans="1:19">
      <c r="A1084">
        <v>756</v>
      </c>
      <c r="B1084">
        <v>5481</v>
      </c>
      <c r="C1084">
        <v>443249.22</v>
      </c>
      <c r="D1084">
        <v>4914</v>
      </c>
      <c r="E1084">
        <v>502871.22</v>
      </c>
      <c r="F1084">
        <v>102.334396</v>
      </c>
      <c r="G1084">
        <v>71.144999999999996</v>
      </c>
      <c r="H1084">
        <v>31.189395999999999</v>
      </c>
      <c r="I1084">
        <v>1.4383919999999999</v>
      </c>
      <c r="J1084">
        <v>0</v>
      </c>
      <c r="K1084">
        <v>0</v>
      </c>
      <c r="L1084">
        <v>567</v>
      </c>
      <c r="M1084">
        <v>-59622</v>
      </c>
      <c r="N1084">
        <v>10.344828</v>
      </c>
      <c r="O1084">
        <v>88</v>
      </c>
      <c r="P1084">
        <v>1.6055459999999999</v>
      </c>
      <c r="Q1084" t="s">
        <v>43</v>
      </c>
      <c r="R1084" t="s">
        <v>43</v>
      </c>
      <c r="S1084" t="s">
        <v>43</v>
      </c>
    </row>
    <row r="1085" spans="1:19">
      <c r="A1085">
        <v>1267</v>
      </c>
      <c r="B1085">
        <v>5472</v>
      </c>
      <c r="C1085">
        <v>376705.23</v>
      </c>
      <c r="D1085">
        <v>5259</v>
      </c>
      <c r="E1085">
        <v>416278.23</v>
      </c>
      <c r="F1085">
        <v>79.155395999999996</v>
      </c>
      <c r="G1085">
        <v>65.599999999999994</v>
      </c>
      <c r="H1085">
        <v>13.555396</v>
      </c>
      <c r="I1085">
        <v>1.206637</v>
      </c>
      <c r="J1085">
        <v>0</v>
      </c>
      <c r="K1085">
        <v>0</v>
      </c>
      <c r="L1085">
        <v>213</v>
      </c>
      <c r="M1085">
        <v>-39573</v>
      </c>
      <c r="N1085">
        <v>3.892544</v>
      </c>
      <c r="O1085">
        <v>96</v>
      </c>
      <c r="P1085">
        <v>1.754386</v>
      </c>
      <c r="Q1085" t="s">
        <v>43</v>
      </c>
      <c r="R1085" t="s">
        <v>43</v>
      </c>
      <c r="S1085" t="s">
        <v>43</v>
      </c>
    </row>
    <row r="1086" spans="1:19">
      <c r="A1086">
        <v>345</v>
      </c>
      <c r="B1086">
        <v>5469</v>
      </c>
      <c r="C1086">
        <v>250825.09</v>
      </c>
      <c r="D1086">
        <v>5183</v>
      </c>
      <c r="E1086">
        <v>279098.09000000003</v>
      </c>
      <c r="F1086">
        <v>53.848754</v>
      </c>
      <c r="G1086">
        <v>32.44</v>
      </c>
      <c r="H1086">
        <v>21.408753999999998</v>
      </c>
      <c r="I1086">
        <v>1.6599489999999999</v>
      </c>
      <c r="J1086">
        <v>0</v>
      </c>
      <c r="K1086">
        <v>0</v>
      </c>
      <c r="L1086">
        <v>286</v>
      </c>
      <c r="M1086">
        <v>-28273</v>
      </c>
      <c r="N1086">
        <v>5.2294749999999999</v>
      </c>
      <c r="O1086">
        <v>80</v>
      </c>
      <c r="P1086">
        <v>1.46279</v>
      </c>
      <c r="Q1086" t="s">
        <v>43</v>
      </c>
      <c r="R1086" t="s">
        <v>43</v>
      </c>
      <c r="S1086" t="s">
        <v>43</v>
      </c>
    </row>
    <row r="1087" spans="1:19">
      <c r="A1087">
        <v>331</v>
      </c>
      <c r="B1087">
        <v>5466</v>
      </c>
      <c r="C1087">
        <v>234178.87</v>
      </c>
      <c r="D1087">
        <v>4903</v>
      </c>
      <c r="E1087">
        <v>282916.87</v>
      </c>
      <c r="F1087">
        <v>57.702807999999997</v>
      </c>
      <c r="G1087">
        <v>41.44</v>
      </c>
      <c r="H1087">
        <v>16.262808</v>
      </c>
      <c r="I1087">
        <v>1.392442</v>
      </c>
      <c r="J1087">
        <v>0</v>
      </c>
      <c r="K1087">
        <v>0</v>
      </c>
      <c r="L1087">
        <v>563</v>
      </c>
      <c r="M1087">
        <v>-48738</v>
      </c>
      <c r="N1087">
        <v>10.300037</v>
      </c>
      <c r="O1087">
        <v>106</v>
      </c>
      <c r="P1087">
        <v>1.9392609999999999</v>
      </c>
      <c r="Q1087" t="s">
        <v>43</v>
      </c>
      <c r="R1087" t="s">
        <v>43</v>
      </c>
      <c r="S1087" t="s">
        <v>43</v>
      </c>
    </row>
    <row r="1088" spans="1:19">
      <c r="A1088">
        <v>799</v>
      </c>
      <c r="B1088">
        <v>5462</v>
      </c>
      <c r="C1088">
        <v>256895.48</v>
      </c>
      <c r="D1088">
        <v>5155</v>
      </c>
      <c r="E1088">
        <v>293253.48</v>
      </c>
      <c r="F1088">
        <v>56.887193000000003</v>
      </c>
      <c r="G1088">
        <v>24.67</v>
      </c>
      <c r="H1088">
        <v>32.217193000000002</v>
      </c>
      <c r="I1088">
        <v>2.3059259999999999</v>
      </c>
      <c r="J1088">
        <v>1</v>
      </c>
      <c r="K1088">
        <v>1.8308000000000001E-2</v>
      </c>
      <c r="L1088">
        <v>306</v>
      </c>
      <c r="M1088">
        <v>-36358</v>
      </c>
      <c r="N1088">
        <v>5.6023430000000003</v>
      </c>
      <c r="O1088">
        <v>74</v>
      </c>
      <c r="P1088">
        <v>1.3548150000000001</v>
      </c>
      <c r="Q1088" t="s">
        <v>43</v>
      </c>
      <c r="R1088" t="s">
        <v>43</v>
      </c>
      <c r="S1088" t="s">
        <v>43</v>
      </c>
    </row>
    <row r="1089" spans="1:19">
      <c r="A1089">
        <v>237</v>
      </c>
      <c r="B1089">
        <v>5442</v>
      </c>
      <c r="C1089">
        <v>331772.57</v>
      </c>
      <c r="D1089">
        <v>5197</v>
      </c>
      <c r="E1089">
        <v>362074.57</v>
      </c>
      <c r="F1089">
        <v>69.669918999999993</v>
      </c>
      <c r="G1089">
        <v>24.28</v>
      </c>
      <c r="H1089">
        <v>45.389918999999999</v>
      </c>
      <c r="I1089">
        <v>2.869437</v>
      </c>
      <c r="J1089">
        <v>0</v>
      </c>
      <c r="K1089">
        <v>0</v>
      </c>
      <c r="L1089">
        <v>245</v>
      </c>
      <c r="M1089">
        <v>-30302</v>
      </c>
      <c r="N1089">
        <v>4.5020210000000001</v>
      </c>
      <c r="O1089">
        <v>83</v>
      </c>
      <c r="P1089">
        <v>1.5251749999999999</v>
      </c>
      <c r="Q1089" t="s">
        <v>43</v>
      </c>
      <c r="R1089" t="s">
        <v>43</v>
      </c>
      <c r="S1089" t="s">
        <v>43</v>
      </c>
    </row>
    <row r="1090" spans="1:19">
      <c r="A1090">
        <v>1979</v>
      </c>
      <c r="B1090">
        <v>5437</v>
      </c>
      <c r="C1090">
        <v>323343.78000000003</v>
      </c>
      <c r="D1090">
        <v>4839</v>
      </c>
      <c r="E1090">
        <v>391908.78</v>
      </c>
      <c r="F1090">
        <v>80.989621999999997</v>
      </c>
      <c r="G1090">
        <v>57.04</v>
      </c>
      <c r="H1090">
        <v>23.949622000000002</v>
      </c>
      <c r="I1090">
        <v>1.4198740000000001</v>
      </c>
      <c r="J1090">
        <v>0</v>
      </c>
      <c r="K1090">
        <v>0</v>
      </c>
      <c r="L1090">
        <v>598</v>
      </c>
      <c r="M1090">
        <v>-68565</v>
      </c>
      <c r="N1090">
        <v>10.998713</v>
      </c>
      <c r="O1090">
        <v>97</v>
      </c>
      <c r="P1090">
        <v>1.7840720000000001</v>
      </c>
      <c r="Q1090" t="s">
        <v>43</v>
      </c>
      <c r="R1090" t="s">
        <v>43</v>
      </c>
      <c r="S1090" t="s">
        <v>43</v>
      </c>
    </row>
    <row r="1091" spans="1:19">
      <c r="A1091">
        <v>618</v>
      </c>
      <c r="B1091">
        <v>5425</v>
      </c>
      <c r="C1091">
        <v>156837.35</v>
      </c>
      <c r="D1091">
        <v>5400</v>
      </c>
      <c r="E1091">
        <v>165404.35</v>
      </c>
      <c r="F1091">
        <v>30.630434999999999</v>
      </c>
      <c r="G1091">
        <v>18.36</v>
      </c>
      <c r="H1091">
        <v>12.270435000000001</v>
      </c>
      <c r="I1091">
        <v>1.6683239999999999</v>
      </c>
      <c r="J1091">
        <v>0</v>
      </c>
      <c r="K1091">
        <v>0</v>
      </c>
      <c r="L1091">
        <v>25</v>
      </c>
      <c r="M1091">
        <v>-8567</v>
      </c>
      <c r="N1091">
        <v>0.46082899999999999</v>
      </c>
      <c r="O1091">
        <v>64</v>
      </c>
      <c r="P1091">
        <v>1.179724</v>
      </c>
      <c r="Q1091" t="s">
        <v>43</v>
      </c>
      <c r="R1091" t="s">
        <v>43</v>
      </c>
      <c r="S1091" t="s">
        <v>43</v>
      </c>
    </row>
    <row r="1092" spans="1:19">
      <c r="A1092">
        <v>216</v>
      </c>
      <c r="B1092">
        <v>5387</v>
      </c>
      <c r="C1092">
        <v>241571.49</v>
      </c>
      <c r="D1092">
        <v>4848</v>
      </c>
      <c r="E1092">
        <v>292212.49</v>
      </c>
      <c r="F1092">
        <v>60.274853999999998</v>
      </c>
      <c r="G1092">
        <v>41.685000000000002</v>
      </c>
      <c r="H1092">
        <v>18.589853999999999</v>
      </c>
      <c r="I1092">
        <v>1.4459599999999999</v>
      </c>
      <c r="J1092">
        <v>0</v>
      </c>
      <c r="K1092">
        <v>0</v>
      </c>
      <c r="L1092">
        <v>539</v>
      </c>
      <c r="M1092">
        <v>-50641</v>
      </c>
      <c r="N1092">
        <v>10.005568999999999</v>
      </c>
      <c r="O1092">
        <v>97</v>
      </c>
      <c r="P1092">
        <v>1.8006310000000001</v>
      </c>
      <c r="Q1092" t="s">
        <v>43</v>
      </c>
      <c r="R1092" t="s">
        <v>43</v>
      </c>
      <c r="S1092" t="s">
        <v>43</v>
      </c>
    </row>
    <row r="1093" spans="1:19">
      <c r="A1093">
        <v>1785</v>
      </c>
      <c r="B1093">
        <v>5364</v>
      </c>
      <c r="C1093">
        <v>232410.96</v>
      </c>
      <c r="D1093">
        <v>5327</v>
      </c>
      <c r="E1093">
        <v>243145.96</v>
      </c>
      <c r="F1093">
        <v>45.644069999999999</v>
      </c>
      <c r="G1093">
        <v>36.369999999999997</v>
      </c>
      <c r="H1093">
        <v>9.27407</v>
      </c>
      <c r="I1093">
        <v>1.2549920000000001</v>
      </c>
      <c r="J1093">
        <v>0</v>
      </c>
      <c r="K1093">
        <v>0</v>
      </c>
      <c r="L1093">
        <v>37</v>
      </c>
      <c r="M1093">
        <v>-10735</v>
      </c>
      <c r="N1093">
        <v>0.68978399999999995</v>
      </c>
      <c r="O1093">
        <v>94</v>
      </c>
      <c r="P1093">
        <v>1.752424</v>
      </c>
      <c r="Q1093" t="s">
        <v>43</v>
      </c>
      <c r="R1093" t="s">
        <v>43</v>
      </c>
      <c r="S1093" t="s">
        <v>43</v>
      </c>
    </row>
    <row r="1094" spans="1:19">
      <c r="A1094">
        <v>1358</v>
      </c>
      <c r="B1094">
        <v>5343</v>
      </c>
      <c r="C1094">
        <v>103950.22</v>
      </c>
      <c r="D1094">
        <v>5196</v>
      </c>
      <c r="E1094">
        <v>114747.22</v>
      </c>
      <c r="F1094">
        <v>22.083760999999999</v>
      </c>
      <c r="G1094">
        <v>5.6449999999999996</v>
      </c>
      <c r="H1094">
        <v>16.438761</v>
      </c>
      <c r="I1094">
        <v>3.9120919999999999</v>
      </c>
      <c r="J1094">
        <v>0</v>
      </c>
      <c r="K1094">
        <v>0</v>
      </c>
      <c r="L1094">
        <v>147</v>
      </c>
      <c r="M1094">
        <v>-10797</v>
      </c>
      <c r="N1094">
        <v>2.7512629999999998</v>
      </c>
      <c r="O1094">
        <v>54</v>
      </c>
      <c r="P1094">
        <v>1.0106679999999999</v>
      </c>
      <c r="Q1094" t="s">
        <v>43</v>
      </c>
      <c r="R1094" t="s">
        <v>43</v>
      </c>
      <c r="S1094" t="s">
        <v>44</v>
      </c>
    </row>
    <row r="1095" spans="1:19">
      <c r="A1095">
        <v>1560</v>
      </c>
      <c r="B1095">
        <v>5330</v>
      </c>
      <c r="C1095">
        <v>265373.58</v>
      </c>
      <c r="D1095">
        <v>4998</v>
      </c>
      <c r="E1095">
        <v>307729.58</v>
      </c>
      <c r="F1095">
        <v>61.570543999999998</v>
      </c>
      <c r="G1095">
        <v>37.29</v>
      </c>
      <c r="H1095">
        <v>24.280543999999999</v>
      </c>
      <c r="I1095">
        <v>1.651127</v>
      </c>
      <c r="J1095">
        <v>0</v>
      </c>
      <c r="K1095">
        <v>0</v>
      </c>
      <c r="L1095">
        <v>332</v>
      </c>
      <c r="M1095">
        <v>-42356</v>
      </c>
      <c r="N1095">
        <v>6.2288930000000002</v>
      </c>
      <c r="O1095">
        <v>63</v>
      </c>
      <c r="P1095">
        <v>1.181989</v>
      </c>
      <c r="Q1095" t="s">
        <v>43</v>
      </c>
      <c r="R1095" t="s">
        <v>43</v>
      </c>
      <c r="S1095" t="s">
        <v>43</v>
      </c>
    </row>
    <row r="1096" spans="1:19">
      <c r="A1096">
        <v>1094</v>
      </c>
      <c r="B1096">
        <v>5305</v>
      </c>
      <c r="C1096">
        <v>225958.54</v>
      </c>
      <c r="D1096">
        <v>5077</v>
      </c>
      <c r="E1096">
        <v>266067.37</v>
      </c>
      <c r="F1096">
        <v>52.406415000000003</v>
      </c>
      <c r="G1096">
        <v>19.03</v>
      </c>
      <c r="H1096">
        <v>33.376415000000001</v>
      </c>
      <c r="I1096">
        <v>2.7538840000000002</v>
      </c>
      <c r="J1096">
        <v>0</v>
      </c>
      <c r="K1096">
        <v>0</v>
      </c>
      <c r="L1096">
        <v>228</v>
      </c>
      <c r="M1096">
        <v>-40108.83</v>
      </c>
      <c r="N1096">
        <v>4.2978319999999997</v>
      </c>
      <c r="O1096">
        <v>219</v>
      </c>
      <c r="P1096">
        <v>4.1281809999999997</v>
      </c>
      <c r="Q1096" t="s">
        <v>43</v>
      </c>
      <c r="R1096" t="s">
        <v>43</v>
      </c>
      <c r="S1096" t="s">
        <v>43</v>
      </c>
    </row>
    <row r="1097" spans="1:19">
      <c r="A1097">
        <v>750</v>
      </c>
      <c r="B1097">
        <v>5274</v>
      </c>
      <c r="C1097">
        <v>214442.65</v>
      </c>
      <c r="D1097">
        <v>4982</v>
      </c>
      <c r="E1097">
        <v>246532.65</v>
      </c>
      <c r="F1097">
        <v>49.484675000000003</v>
      </c>
      <c r="G1097">
        <v>32.19</v>
      </c>
      <c r="H1097">
        <v>17.294675000000002</v>
      </c>
      <c r="I1097">
        <v>1.537269</v>
      </c>
      <c r="J1097">
        <v>0</v>
      </c>
      <c r="K1097">
        <v>0</v>
      </c>
      <c r="L1097">
        <v>292</v>
      </c>
      <c r="M1097">
        <v>-32090</v>
      </c>
      <c r="N1097">
        <v>5.5365950000000002</v>
      </c>
      <c r="O1097">
        <v>85</v>
      </c>
      <c r="P1097">
        <v>1.61168</v>
      </c>
      <c r="Q1097" t="s">
        <v>43</v>
      </c>
      <c r="R1097" t="s">
        <v>43</v>
      </c>
      <c r="S1097" t="s">
        <v>43</v>
      </c>
    </row>
    <row r="1098" spans="1:19">
      <c r="A1098">
        <v>391</v>
      </c>
      <c r="B1098">
        <v>5272</v>
      </c>
      <c r="C1098">
        <v>233577.65</v>
      </c>
      <c r="D1098">
        <v>4708</v>
      </c>
      <c r="E1098">
        <v>288984.65000000002</v>
      </c>
      <c r="F1098">
        <v>61.381616000000001</v>
      </c>
      <c r="G1098">
        <v>48.34</v>
      </c>
      <c r="H1098">
        <v>13.041615999999999</v>
      </c>
      <c r="I1098">
        <v>1.2697890000000001</v>
      </c>
      <c r="J1098">
        <v>0</v>
      </c>
      <c r="K1098">
        <v>0</v>
      </c>
      <c r="L1098">
        <v>564</v>
      </c>
      <c r="M1098">
        <v>-55407</v>
      </c>
      <c r="N1098">
        <v>10.698027</v>
      </c>
      <c r="O1098">
        <v>123</v>
      </c>
      <c r="P1098">
        <v>2.3330799999999998</v>
      </c>
      <c r="Q1098" t="s">
        <v>43</v>
      </c>
      <c r="R1098" t="s">
        <v>43</v>
      </c>
      <c r="S1098" t="s">
        <v>43</v>
      </c>
    </row>
    <row r="1099" spans="1:19">
      <c r="A1099">
        <v>644</v>
      </c>
      <c r="B1099">
        <v>5268</v>
      </c>
      <c r="C1099">
        <v>215578.32</v>
      </c>
      <c r="D1099">
        <v>5083</v>
      </c>
      <c r="E1099">
        <v>242051.32</v>
      </c>
      <c r="F1099">
        <v>47.619776000000002</v>
      </c>
      <c r="G1099">
        <v>25.61</v>
      </c>
      <c r="H1099">
        <v>22.009775999999999</v>
      </c>
      <c r="I1099">
        <v>1.859421</v>
      </c>
      <c r="J1099">
        <v>0</v>
      </c>
      <c r="K1099">
        <v>0</v>
      </c>
      <c r="L1099">
        <v>185</v>
      </c>
      <c r="M1099">
        <v>-26473</v>
      </c>
      <c r="N1099">
        <v>3.5117690000000001</v>
      </c>
      <c r="O1099">
        <v>58</v>
      </c>
      <c r="P1099">
        <v>1.1009869999999999</v>
      </c>
      <c r="Q1099" t="s">
        <v>43</v>
      </c>
      <c r="R1099" t="s">
        <v>43</v>
      </c>
      <c r="S1099" t="s">
        <v>43</v>
      </c>
    </row>
    <row r="1100" spans="1:19">
      <c r="A1100">
        <v>244</v>
      </c>
      <c r="B1100">
        <v>5264</v>
      </c>
      <c r="C1100">
        <v>222516.34</v>
      </c>
      <c r="D1100">
        <v>4751</v>
      </c>
      <c r="E1100">
        <v>268341.34000000003</v>
      </c>
      <c r="F1100">
        <v>56.481023</v>
      </c>
      <c r="G1100">
        <v>43.67</v>
      </c>
      <c r="H1100">
        <v>12.811023</v>
      </c>
      <c r="I1100">
        <v>1.2933600000000001</v>
      </c>
      <c r="J1100">
        <v>0</v>
      </c>
      <c r="K1100">
        <v>0</v>
      </c>
      <c r="L1100">
        <v>513</v>
      </c>
      <c r="M1100">
        <v>-45825</v>
      </c>
      <c r="N1100">
        <v>9.7454409999999996</v>
      </c>
      <c r="O1100">
        <v>71</v>
      </c>
      <c r="P1100">
        <v>1.348784</v>
      </c>
      <c r="Q1100" t="s">
        <v>43</v>
      </c>
      <c r="R1100" t="s">
        <v>43</v>
      </c>
      <c r="S1100" t="s">
        <v>43</v>
      </c>
    </row>
    <row r="1101" spans="1:19">
      <c r="A1101">
        <v>400</v>
      </c>
      <c r="B1101">
        <v>5240</v>
      </c>
      <c r="C1101">
        <v>152123.98000000001</v>
      </c>
      <c r="D1101">
        <v>4807</v>
      </c>
      <c r="E1101">
        <v>186957.98</v>
      </c>
      <c r="F1101">
        <v>38.892859999999999</v>
      </c>
      <c r="G1101">
        <v>32.21</v>
      </c>
      <c r="H1101">
        <v>6.6828599999999998</v>
      </c>
      <c r="I1101">
        <v>1.2074780000000001</v>
      </c>
      <c r="J1101">
        <v>0</v>
      </c>
      <c r="K1101">
        <v>0</v>
      </c>
      <c r="L1101">
        <v>433</v>
      </c>
      <c r="M1101">
        <v>-34834</v>
      </c>
      <c r="N1101">
        <v>8.2633589999999995</v>
      </c>
      <c r="O1101">
        <v>66</v>
      </c>
      <c r="P1101">
        <v>1.2595419999999999</v>
      </c>
      <c r="Q1101" t="s">
        <v>43</v>
      </c>
      <c r="R1101" t="s">
        <v>43</v>
      </c>
      <c r="S1101" t="s">
        <v>43</v>
      </c>
    </row>
    <row r="1102" spans="1:19">
      <c r="A1102">
        <v>1074</v>
      </c>
      <c r="B1102">
        <v>5232</v>
      </c>
      <c r="C1102">
        <v>250907.56</v>
      </c>
      <c r="D1102">
        <v>4912</v>
      </c>
      <c r="E1102">
        <v>290164.74</v>
      </c>
      <c r="F1102">
        <v>59.072626</v>
      </c>
      <c r="G1102">
        <v>39.935000000000002</v>
      </c>
      <c r="H1102">
        <v>19.137626000000001</v>
      </c>
      <c r="I1102">
        <v>1.4792190000000001</v>
      </c>
      <c r="J1102">
        <v>0</v>
      </c>
      <c r="K1102">
        <v>0</v>
      </c>
      <c r="L1102">
        <v>320</v>
      </c>
      <c r="M1102">
        <v>-39257.18</v>
      </c>
      <c r="N1102">
        <v>6.1162080000000003</v>
      </c>
      <c r="O1102">
        <v>127</v>
      </c>
      <c r="P1102">
        <v>2.4273699999999998</v>
      </c>
      <c r="Q1102" t="s">
        <v>43</v>
      </c>
      <c r="R1102" t="s">
        <v>43</v>
      </c>
      <c r="S1102" t="s">
        <v>43</v>
      </c>
    </row>
    <row r="1103" spans="1:19">
      <c r="A1103">
        <v>821</v>
      </c>
      <c r="B1103">
        <v>5202</v>
      </c>
      <c r="C1103">
        <v>156928.09</v>
      </c>
      <c r="D1103">
        <v>5119</v>
      </c>
      <c r="E1103">
        <v>172232.09</v>
      </c>
      <c r="F1103">
        <v>33.645651000000001</v>
      </c>
      <c r="G1103">
        <v>25.3</v>
      </c>
      <c r="H1103">
        <v>8.3456510000000002</v>
      </c>
      <c r="I1103">
        <v>1.3298680000000001</v>
      </c>
      <c r="J1103">
        <v>0</v>
      </c>
      <c r="K1103">
        <v>0</v>
      </c>
      <c r="L1103">
        <v>83</v>
      </c>
      <c r="M1103">
        <v>-15304</v>
      </c>
      <c r="N1103">
        <v>1.59554</v>
      </c>
      <c r="O1103">
        <v>80</v>
      </c>
      <c r="P1103">
        <v>1.5378700000000001</v>
      </c>
      <c r="Q1103" t="s">
        <v>43</v>
      </c>
      <c r="R1103" t="s">
        <v>43</v>
      </c>
      <c r="S1103" t="s">
        <v>43</v>
      </c>
    </row>
    <row r="1104" spans="1:19">
      <c r="A1104">
        <v>1959</v>
      </c>
      <c r="B1104">
        <v>5190</v>
      </c>
      <c r="C1104">
        <v>444991.17</v>
      </c>
      <c r="D1104">
        <v>4827</v>
      </c>
      <c r="E1104">
        <v>492257.17</v>
      </c>
      <c r="F1104">
        <v>101.97994</v>
      </c>
      <c r="G1104">
        <v>55.6</v>
      </c>
      <c r="H1104">
        <v>46.379939999999998</v>
      </c>
      <c r="I1104">
        <v>1.8341719999999999</v>
      </c>
      <c r="J1104">
        <v>0</v>
      </c>
      <c r="K1104">
        <v>0</v>
      </c>
      <c r="L1104">
        <v>363</v>
      </c>
      <c r="M1104">
        <v>-47266</v>
      </c>
      <c r="N1104">
        <v>6.9942200000000003</v>
      </c>
      <c r="O1104">
        <v>107</v>
      </c>
      <c r="P1104">
        <v>2.0616569999999999</v>
      </c>
      <c r="Q1104" t="s">
        <v>43</v>
      </c>
      <c r="R1104" t="s">
        <v>43</v>
      </c>
      <c r="S1104" t="s">
        <v>43</v>
      </c>
    </row>
    <row r="1105" spans="1:19">
      <c r="A1105">
        <v>1945</v>
      </c>
      <c r="B1105">
        <v>5188</v>
      </c>
      <c r="C1105">
        <v>178694.8</v>
      </c>
      <c r="D1105">
        <v>4627</v>
      </c>
      <c r="E1105">
        <v>229205.8</v>
      </c>
      <c r="F1105">
        <v>49.536589999999997</v>
      </c>
      <c r="G1105">
        <v>35.46</v>
      </c>
      <c r="H1105">
        <v>14.076589999999999</v>
      </c>
      <c r="I1105">
        <v>1.396971</v>
      </c>
      <c r="J1105">
        <v>0</v>
      </c>
      <c r="K1105">
        <v>0</v>
      </c>
      <c r="L1105">
        <v>561</v>
      </c>
      <c r="M1105">
        <v>-50511</v>
      </c>
      <c r="N1105">
        <v>10.813416</v>
      </c>
      <c r="O1105">
        <v>71</v>
      </c>
      <c r="P1105">
        <v>1.3685430000000001</v>
      </c>
      <c r="Q1105" t="s">
        <v>43</v>
      </c>
      <c r="R1105" t="s">
        <v>43</v>
      </c>
      <c r="S1105" t="s">
        <v>43</v>
      </c>
    </row>
    <row r="1106" spans="1:19">
      <c r="A1106">
        <v>1980</v>
      </c>
      <c r="B1106">
        <v>5180</v>
      </c>
      <c r="C1106">
        <v>268103.57</v>
      </c>
      <c r="D1106">
        <v>4872</v>
      </c>
      <c r="E1106">
        <v>301607.57</v>
      </c>
      <c r="F1106">
        <v>61.906315999999997</v>
      </c>
      <c r="G1106">
        <v>43.365000000000002</v>
      </c>
      <c r="H1106">
        <v>18.541315999999998</v>
      </c>
      <c r="I1106">
        <v>1.4275640000000001</v>
      </c>
      <c r="J1106">
        <v>0</v>
      </c>
      <c r="K1106">
        <v>0</v>
      </c>
      <c r="L1106">
        <v>308</v>
      </c>
      <c r="M1106">
        <v>-33504</v>
      </c>
      <c r="N1106">
        <v>5.9459460000000002</v>
      </c>
      <c r="O1106">
        <v>65</v>
      </c>
      <c r="P1106">
        <v>1.254826</v>
      </c>
      <c r="Q1106" t="s">
        <v>43</v>
      </c>
      <c r="R1106" t="s">
        <v>43</v>
      </c>
      <c r="S1106" t="s">
        <v>43</v>
      </c>
    </row>
    <row r="1107" spans="1:19">
      <c r="A1107">
        <v>1556</v>
      </c>
      <c r="B1107">
        <v>5170</v>
      </c>
      <c r="C1107">
        <v>228708.36</v>
      </c>
      <c r="D1107">
        <v>4553</v>
      </c>
      <c r="E1107">
        <v>290736.36</v>
      </c>
      <c r="F1107">
        <v>63.855998</v>
      </c>
      <c r="G1107">
        <v>52.15</v>
      </c>
      <c r="H1107">
        <v>11.705997999999999</v>
      </c>
      <c r="I1107">
        <v>1.2244679999999999</v>
      </c>
      <c r="J1107">
        <v>0</v>
      </c>
      <c r="K1107">
        <v>0</v>
      </c>
      <c r="L1107">
        <v>617</v>
      </c>
      <c r="M1107">
        <v>-62028</v>
      </c>
      <c r="N1107">
        <v>11.934236</v>
      </c>
      <c r="O1107">
        <v>101</v>
      </c>
      <c r="P1107">
        <v>1.953578</v>
      </c>
      <c r="Q1107" t="s">
        <v>43</v>
      </c>
      <c r="R1107" t="s">
        <v>43</v>
      </c>
      <c r="S1107" t="s">
        <v>43</v>
      </c>
    </row>
    <row r="1108" spans="1:19">
      <c r="A1108">
        <v>172</v>
      </c>
      <c r="B1108">
        <v>5162</v>
      </c>
      <c r="C1108">
        <v>232538.92</v>
      </c>
      <c r="D1108">
        <v>5060</v>
      </c>
      <c r="E1108">
        <v>254442.92</v>
      </c>
      <c r="F1108">
        <v>50.285162</v>
      </c>
      <c r="G1108">
        <v>33.43</v>
      </c>
      <c r="H1108">
        <v>16.855162</v>
      </c>
      <c r="I1108">
        <v>1.5041929999999999</v>
      </c>
      <c r="J1108">
        <v>0</v>
      </c>
      <c r="K1108">
        <v>0</v>
      </c>
      <c r="L1108">
        <v>102</v>
      </c>
      <c r="M1108">
        <v>-21904</v>
      </c>
      <c r="N1108">
        <v>1.975978</v>
      </c>
      <c r="O1108">
        <v>103</v>
      </c>
      <c r="P1108">
        <v>1.9953510000000001</v>
      </c>
      <c r="Q1108" t="s">
        <v>43</v>
      </c>
      <c r="R1108" t="s">
        <v>43</v>
      </c>
      <c r="S1108" t="s">
        <v>43</v>
      </c>
    </row>
    <row r="1109" spans="1:19">
      <c r="A1109">
        <v>348</v>
      </c>
      <c r="B1109">
        <v>5143</v>
      </c>
      <c r="C1109">
        <v>256197.24</v>
      </c>
      <c r="D1109">
        <v>4590</v>
      </c>
      <c r="E1109">
        <v>306780.24</v>
      </c>
      <c r="F1109">
        <v>66.836653999999996</v>
      </c>
      <c r="G1109">
        <v>44.65</v>
      </c>
      <c r="H1109">
        <v>22.186654000000001</v>
      </c>
      <c r="I1109">
        <v>1.496902</v>
      </c>
      <c r="J1109">
        <v>2</v>
      </c>
      <c r="K1109">
        <v>3.8887999999999999E-2</v>
      </c>
      <c r="L1109">
        <v>551</v>
      </c>
      <c r="M1109">
        <v>-50583</v>
      </c>
      <c r="N1109">
        <v>10.713590999999999</v>
      </c>
      <c r="O1109">
        <v>56</v>
      </c>
      <c r="P1109">
        <v>1.088859</v>
      </c>
      <c r="Q1109" t="s">
        <v>43</v>
      </c>
      <c r="R1109" t="s">
        <v>43</v>
      </c>
      <c r="S1109" t="s">
        <v>43</v>
      </c>
    </row>
    <row r="1110" spans="1:19">
      <c r="A1110">
        <v>595</v>
      </c>
      <c r="B1110">
        <v>5135</v>
      </c>
      <c r="C1110">
        <v>247906.26</v>
      </c>
      <c r="D1110">
        <v>5050</v>
      </c>
      <c r="E1110">
        <v>273535.26</v>
      </c>
      <c r="F1110">
        <v>54.165398000000003</v>
      </c>
      <c r="G1110">
        <v>28.58</v>
      </c>
      <c r="H1110">
        <v>25.585398000000001</v>
      </c>
      <c r="I1110">
        <v>1.8952199999999999</v>
      </c>
      <c r="J1110">
        <v>0</v>
      </c>
      <c r="K1110">
        <v>0</v>
      </c>
      <c r="L1110">
        <v>85</v>
      </c>
      <c r="M1110">
        <v>-25629</v>
      </c>
      <c r="N1110">
        <v>1.6553070000000001</v>
      </c>
      <c r="O1110">
        <v>89</v>
      </c>
      <c r="P1110">
        <v>1.733204</v>
      </c>
      <c r="Q1110" t="s">
        <v>43</v>
      </c>
      <c r="R1110" t="s">
        <v>43</v>
      </c>
      <c r="S1110" t="s">
        <v>43</v>
      </c>
    </row>
    <row r="1111" spans="1:19">
      <c r="A1111">
        <v>222</v>
      </c>
      <c r="B1111">
        <v>5125</v>
      </c>
      <c r="C1111">
        <v>623746.39</v>
      </c>
      <c r="D1111">
        <v>4899</v>
      </c>
      <c r="E1111">
        <v>666847.39</v>
      </c>
      <c r="F1111">
        <v>136.11908299999999</v>
      </c>
      <c r="G1111">
        <v>65.5</v>
      </c>
      <c r="H1111">
        <v>70.619083000000003</v>
      </c>
      <c r="I1111">
        <v>2.0781540000000001</v>
      </c>
      <c r="J1111">
        <v>0</v>
      </c>
      <c r="K1111">
        <v>0</v>
      </c>
      <c r="L1111">
        <v>226</v>
      </c>
      <c r="M1111">
        <v>-43101</v>
      </c>
      <c r="N1111">
        <v>4.4097559999999998</v>
      </c>
      <c r="O1111">
        <v>84</v>
      </c>
      <c r="P1111">
        <v>1.639024</v>
      </c>
      <c r="Q1111" t="s">
        <v>43</v>
      </c>
      <c r="R1111" t="s">
        <v>43</v>
      </c>
      <c r="S1111" t="s">
        <v>43</v>
      </c>
    </row>
    <row r="1112" spans="1:19">
      <c r="A1112">
        <v>636</v>
      </c>
      <c r="B1112">
        <v>5077</v>
      </c>
      <c r="C1112">
        <v>165058.21</v>
      </c>
      <c r="D1112">
        <v>4574</v>
      </c>
      <c r="E1112">
        <v>207314.21</v>
      </c>
      <c r="F1112">
        <v>45.324488000000002</v>
      </c>
      <c r="G1112">
        <v>32.075000000000003</v>
      </c>
      <c r="H1112">
        <v>13.249487999999999</v>
      </c>
      <c r="I1112">
        <v>1.4130780000000001</v>
      </c>
      <c r="J1112">
        <v>0</v>
      </c>
      <c r="K1112">
        <v>0</v>
      </c>
      <c r="L1112">
        <v>503</v>
      </c>
      <c r="M1112">
        <v>-42256</v>
      </c>
      <c r="N1112">
        <v>9.9074259999999992</v>
      </c>
      <c r="O1112">
        <v>80</v>
      </c>
      <c r="P1112">
        <v>1.575734</v>
      </c>
      <c r="Q1112" t="s">
        <v>43</v>
      </c>
      <c r="R1112" t="s">
        <v>43</v>
      </c>
      <c r="S1112" t="s">
        <v>43</v>
      </c>
    </row>
    <row r="1113" spans="1:19">
      <c r="A1113">
        <v>220</v>
      </c>
      <c r="B1113">
        <v>5073</v>
      </c>
      <c r="C1113">
        <v>339029.39</v>
      </c>
      <c r="D1113">
        <v>4491</v>
      </c>
      <c r="E1113">
        <v>401070.39</v>
      </c>
      <c r="F1113">
        <v>89.305363999999997</v>
      </c>
      <c r="G1113">
        <v>60</v>
      </c>
      <c r="H1113">
        <v>29.305364000000001</v>
      </c>
      <c r="I1113">
        <v>1.4884230000000001</v>
      </c>
      <c r="J1113">
        <v>0</v>
      </c>
      <c r="K1113">
        <v>0</v>
      </c>
      <c r="L1113">
        <v>582</v>
      </c>
      <c r="M1113">
        <v>-62041</v>
      </c>
      <c r="N1113">
        <v>11.472500999999999</v>
      </c>
      <c r="O1113">
        <v>78</v>
      </c>
      <c r="P1113">
        <v>1.537552</v>
      </c>
      <c r="Q1113" t="s">
        <v>43</v>
      </c>
      <c r="R1113" t="s">
        <v>43</v>
      </c>
      <c r="S1113" t="s">
        <v>43</v>
      </c>
    </row>
    <row r="1114" spans="1:19">
      <c r="A1114">
        <v>1404</v>
      </c>
      <c r="B1114">
        <v>5057</v>
      </c>
      <c r="C1114">
        <v>212558.79</v>
      </c>
      <c r="D1114">
        <v>4722</v>
      </c>
      <c r="E1114">
        <v>252158.45</v>
      </c>
      <c r="F1114">
        <v>53.400773000000001</v>
      </c>
      <c r="G1114">
        <v>28.56</v>
      </c>
      <c r="H1114">
        <v>24.840772999999999</v>
      </c>
      <c r="I1114">
        <v>1.869775</v>
      </c>
      <c r="J1114">
        <v>0</v>
      </c>
      <c r="K1114">
        <v>0</v>
      </c>
      <c r="L1114">
        <v>335</v>
      </c>
      <c r="M1114">
        <v>-39599.660000000003</v>
      </c>
      <c r="N1114">
        <v>6.6244810000000003</v>
      </c>
      <c r="O1114">
        <v>72</v>
      </c>
      <c r="P1114">
        <v>1.4237690000000001</v>
      </c>
      <c r="Q1114" t="s">
        <v>43</v>
      </c>
      <c r="R1114" t="s">
        <v>43</v>
      </c>
      <c r="S1114" t="s">
        <v>43</v>
      </c>
    </row>
    <row r="1115" spans="1:19">
      <c r="A1115">
        <v>1086</v>
      </c>
      <c r="B1115">
        <v>5012</v>
      </c>
      <c r="C1115">
        <v>384113.52</v>
      </c>
      <c r="D1115">
        <v>4445</v>
      </c>
      <c r="E1115">
        <v>444749.52</v>
      </c>
      <c r="F1115">
        <v>100.056135</v>
      </c>
      <c r="G1115">
        <v>80.08</v>
      </c>
      <c r="H1115">
        <v>19.976134999999999</v>
      </c>
      <c r="I1115">
        <v>1.249452</v>
      </c>
      <c r="J1115">
        <v>0</v>
      </c>
      <c r="K1115">
        <v>0</v>
      </c>
      <c r="L1115">
        <v>567</v>
      </c>
      <c r="M1115">
        <v>-60636</v>
      </c>
      <c r="N1115">
        <v>11.312849</v>
      </c>
      <c r="O1115">
        <v>84</v>
      </c>
      <c r="P1115">
        <v>1.675978</v>
      </c>
      <c r="Q1115" t="s">
        <v>43</v>
      </c>
      <c r="R1115" t="s">
        <v>43</v>
      </c>
      <c r="S1115" t="s">
        <v>43</v>
      </c>
    </row>
    <row r="1116" spans="1:19">
      <c r="A1116">
        <v>1728</v>
      </c>
      <c r="B1116">
        <v>4984</v>
      </c>
      <c r="C1116">
        <v>315985.38</v>
      </c>
      <c r="D1116">
        <v>4865</v>
      </c>
      <c r="E1116">
        <v>343888.38</v>
      </c>
      <c r="F1116">
        <v>70.686203000000006</v>
      </c>
      <c r="G1116">
        <v>51.35</v>
      </c>
      <c r="H1116">
        <v>19.336203000000001</v>
      </c>
      <c r="I1116">
        <v>1.376557</v>
      </c>
      <c r="J1116">
        <v>0</v>
      </c>
      <c r="K1116">
        <v>0</v>
      </c>
      <c r="L1116">
        <v>119</v>
      </c>
      <c r="M1116">
        <v>-27903</v>
      </c>
      <c r="N1116">
        <v>2.3876400000000002</v>
      </c>
      <c r="O1116">
        <v>80</v>
      </c>
      <c r="P1116">
        <v>1.6051359999999999</v>
      </c>
      <c r="Q1116" t="s">
        <v>43</v>
      </c>
      <c r="R1116" t="s">
        <v>43</v>
      </c>
      <c r="S1116" t="s">
        <v>43</v>
      </c>
    </row>
    <row r="1117" spans="1:19">
      <c r="A1117">
        <v>1577</v>
      </c>
      <c r="B1117">
        <v>4950</v>
      </c>
      <c r="C1117">
        <v>245640.34</v>
      </c>
      <c r="D1117">
        <v>4771</v>
      </c>
      <c r="E1117">
        <v>278173.34000000003</v>
      </c>
      <c r="F1117">
        <v>58.305039000000001</v>
      </c>
      <c r="G1117">
        <v>35.799999999999997</v>
      </c>
      <c r="H1117">
        <v>22.505039</v>
      </c>
      <c r="I1117">
        <v>1.6286320000000001</v>
      </c>
      <c r="J1117">
        <v>0</v>
      </c>
      <c r="K1117">
        <v>0</v>
      </c>
      <c r="L1117">
        <v>179</v>
      </c>
      <c r="M1117">
        <v>-32533</v>
      </c>
      <c r="N1117">
        <v>3.6161620000000001</v>
      </c>
      <c r="O1117">
        <v>86</v>
      </c>
      <c r="P1117">
        <v>1.737374</v>
      </c>
      <c r="Q1117" t="s">
        <v>43</v>
      </c>
      <c r="R1117" t="s">
        <v>43</v>
      </c>
      <c r="S1117" t="s">
        <v>43</v>
      </c>
    </row>
    <row r="1118" spans="1:19">
      <c r="A1118">
        <v>198</v>
      </c>
      <c r="B1118">
        <v>4939</v>
      </c>
      <c r="C1118">
        <v>302818.74</v>
      </c>
      <c r="D1118">
        <v>4703</v>
      </c>
      <c r="E1118">
        <v>344235.74</v>
      </c>
      <c r="F1118">
        <v>73.194927000000007</v>
      </c>
      <c r="G1118">
        <v>57.25</v>
      </c>
      <c r="H1118">
        <v>15.944927</v>
      </c>
      <c r="I1118">
        <v>1.2785139999999999</v>
      </c>
      <c r="J1118">
        <v>0</v>
      </c>
      <c r="K1118">
        <v>0</v>
      </c>
      <c r="L1118">
        <v>236</v>
      </c>
      <c r="M1118">
        <v>-41417</v>
      </c>
      <c r="N1118">
        <v>4.778295</v>
      </c>
      <c r="O1118">
        <v>116</v>
      </c>
      <c r="P1118">
        <v>2.3486539999999998</v>
      </c>
      <c r="Q1118" t="s">
        <v>43</v>
      </c>
      <c r="R1118" t="s">
        <v>43</v>
      </c>
      <c r="S1118" t="s">
        <v>43</v>
      </c>
    </row>
    <row r="1119" spans="1:19">
      <c r="A1119">
        <v>1674</v>
      </c>
      <c r="B1119">
        <v>4925</v>
      </c>
      <c r="C1119">
        <v>164900.69</v>
      </c>
      <c r="D1119">
        <v>4377</v>
      </c>
      <c r="E1119">
        <v>207856.69</v>
      </c>
      <c r="F1119">
        <v>47.488391999999997</v>
      </c>
      <c r="G1119">
        <v>27.21</v>
      </c>
      <c r="H1119">
        <v>20.278392</v>
      </c>
      <c r="I1119">
        <v>1.745255</v>
      </c>
      <c r="J1119">
        <v>0</v>
      </c>
      <c r="K1119">
        <v>0</v>
      </c>
      <c r="L1119">
        <v>548</v>
      </c>
      <c r="M1119">
        <v>-42956</v>
      </c>
      <c r="N1119">
        <v>11.126904</v>
      </c>
      <c r="O1119">
        <v>70</v>
      </c>
      <c r="P1119">
        <v>1.4213199999999999</v>
      </c>
      <c r="Q1119" t="s">
        <v>43</v>
      </c>
      <c r="R1119" t="s">
        <v>43</v>
      </c>
      <c r="S1119" t="s">
        <v>43</v>
      </c>
    </row>
    <row r="1120" spans="1:19">
      <c r="A1120">
        <v>1360</v>
      </c>
      <c r="B1120">
        <v>4900</v>
      </c>
      <c r="C1120">
        <v>160554.96</v>
      </c>
      <c r="D1120">
        <v>4313</v>
      </c>
      <c r="E1120">
        <v>216909.74</v>
      </c>
      <c r="F1120">
        <v>50.292079999999999</v>
      </c>
      <c r="G1120">
        <v>38.86</v>
      </c>
      <c r="H1120">
        <v>11.432079999999999</v>
      </c>
      <c r="I1120">
        <v>1.2941860000000001</v>
      </c>
      <c r="J1120">
        <v>0</v>
      </c>
      <c r="K1120">
        <v>0</v>
      </c>
      <c r="L1120">
        <v>587</v>
      </c>
      <c r="M1120">
        <v>-56354.78</v>
      </c>
      <c r="N1120">
        <v>11.979592</v>
      </c>
      <c r="O1120">
        <v>67</v>
      </c>
      <c r="P1120">
        <v>1.3673470000000001</v>
      </c>
      <c r="Q1120" t="s">
        <v>43</v>
      </c>
      <c r="R1120" t="s">
        <v>43</v>
      </c>
      <c r="S1120" t="s">
        <v>43</v>
      </c>
    </row>
    <row r="1121" spans="1:19">
      <c r="A1121">
        <v>120</v>
      </c>
      <c r="B1121">
        <v>4883</v>
      </c>
      <c r="C1121">
        <v>393820.05</v>
      </c>
      <c r="D1121">
        <v>4670</v>
      </c>
      <c r="E1121">
        <v>429224.05</v>
      </c>
      <c r="F1121">
        <v>91.910931000000005</v>
      </c>
      <c r="G1121">
        <v>70.48</v>
      </c>
      <c r="H1121">
        <v>21.430931000000001</v>
      </c>
      <c r="I1121">
        <v>1.304071</v>
      </c>
      <c r="J1121">
        <v>0</v>
      </c>
      <c r="K1121">
        <v>0</v>
      </c>
      <c r="L1121">
        <v>213</v>
      </c>
      <c r="M1121">
        <v>-35404</v>
      </c>
      <c r="N1121">
        <v>4.3620720000000004</v>
      </c>
      <c r="O1121">
        <v>80</v>
      </c>
      <c r="P1121">
        <v>1.6383369999999999</v>
      </c>
      <c r="Q1121" t="s">
        <v>43</v>
      </c>
      <c r="R1121" t="s">
        <v>43</v>
      </c>
      <c r="S1121" t="s">
        <v>43</v>
      </c>
    </row>
    <row r="1122" spans="1:19">
      <c r="A1122">
        <v>207</v>
      </c>
      <c r="B1122">
        <v>4875</v>
      </c>
      <c r="C1122">
        <v>216036.28</v>
      </c>
      <c r="D1122">
        <v>4560</v>
      </c>
      <c r="E1122">
        <v>252281.28</v>
      </c>
      <c r="F1122">
        <v>55.324841999999997</v>
      </c>
      <c r="G1122">
        <v>39.555</v>
      </c>
      <c r="H1122">
        <v>15.769842000000001</v>
      </c>
      <c r="I1122">
        <v>1.3986810000000001</v>
      </c>
      <c r="J1122">
        <v>0</v>
      </c>
      <c r="K1122">
        <v>0</v>
      </c>
      <c r="L1122">
        <v>315</v>
      </c>
      <c r="M1122">
        <v>-36245</v>
      </c>
      <c r="N1122">
        <v>6.461538</v>
      </c>
      <c r="O1122">
        <v>73</v>
      </c>
      <c r="P1122">
        <v>1.497436</v>
      </c>
      <c r="Q1122" t="s">
        <v>43</v>
      </c>
      <c r="R1122" t="s">
        <v>43</v>
      </c>
      <c r="S1122" t="s">
        <v>43</v>
      </c>
    </row>
    <row r="1123" spans="1:19">
      <c r="A1123">
        <v>1973</v>
      </c>
      <c r="B1123">
        <v>4864</v>
      </c>
      <c r="C1123">
        <v>294705.98</v>
      </c>
      <c r="D1123">
        <v>4674</v>
      </c>
      <c r="E1123">
        <v>323773.98</v>
      </c>
      <c r="F1123">
        <v>69.271283999999994</v>
      </c>
      <c r="G1123">
        <v>48.41</v>
      </c>
      <c r="H1123">
        <v>20.861284000000001</v>
      </c>
      <c r="I1123">
        <v>1.4309289999999999</v>
      </c>
      <c r="J1123">
        <v>0</v>
      </c>
      <c r="K1123">
        <v>0</v>
      </c>
      <c r="L1123">
        <v>190</v>
      </c>
      <c r="M1123">
        <v>-29068</v>
      </c>
      <c r="N1123">
        <v>3.90625</v>
      </c>
      <c r="O1123">
        <v>116</v>
      </c>
      <c r="P1123">
        <v>2.384868</v>
      </c>
      <c r="Q1123" t="s">
        <v>43</v>
      </c>
      <c r="R1123" t="s">
        <v>43</v>
      </c>
      <c r="S1123" t="s">
        <v>43</v>
      </c>
    </row>
    <row r="1124" spans="1:19">
      <c r="A1124">
        <v>1606</v>
      </c>
      <c r="B1124">
        <v>4808</v>
      </c>
      <c r="C1124">
        <v>412473.71</v>
      </c>
      <c r="D1124">
        <v>4674</v>
      </c>
      <c r="E1124">
        <v>443342.71</v>
      </c>
      <c r="F1124">
        <v>94.852954999999994</v>
      </c>
      <c r="G1124">
        <v>69.47</v>
      </c>
      <c r="H1124">
        <v>25.382954999999999</v>
      </c>
      <c r="I1124">
        <v>1.36538</v>
      </c>
      <c r="J1124">
        <v>0</v>
      </c>
      <c r="K1124">
        <v>0</v>
      </c>
      <c r="L1124">
        <v>134</v>
      </c>
      <c r="M1124">
        <v>-30869</v>
      </c>
      <c r="N1124">
        <v>2.7870219999999999</v>
      </c>
      <c r="O1124">
        <v>109</v>
      </c>
      <c r="P1124">
        <v>2.267055</v>
      </c>
      <c r="Q1124" t="s">
        <v>43</v>
      </c>
      <c r="R1124" t="s">
        <v>43</v>
      </c>
      <c r="S1124" t="s">
        <v>43</v>
      </c>
    </row>
    <row r="1125" spans="1:19">
      <c r="A1125">
        <v>103</v>
      </c>
      <c r="B1125">
        <v>4794</v>
      </c>
      <c r="C1125">
        <v>254827.48</v>
      </c>
      <c r="D1125">
        <v>4485</v>
      </c>
      <c r="E1125">
        <v>286131.48</v>
      </c>
      <c r="F1125">
        <v>63.797431000000003</v>
      </c>
      <c r="G1125">
        <v>52.2</v>
      </c>
      <c r="H1125">
        <v>11.597431</v>
      </c>
      <c r="I1125">
        <v>1.222173</v>
      </c>
      <c r="J1125">
        <v>0</v>
      </c>
      <c r="K1125">
        <v>0</v>
      </c>
      <c r="L1125">
        <v>309</v>
      </c>
      <c r="M1125">
        <v>-31304</v>
      </c>
      <c r="N1125">
        <v>6.445557</v>
      </c>
      <c r="O1125">
        <v>107</v>
      </c>
      <c r="P1125">
        <v>2.231957</v>
      </c>
      <c r="Q1125" t="s">
        <v>43</v>
      </c>
      <c r="R1125" t="s">
        <v>43</v>
      </c>
      <c r="S1125" t="s">
        <v>43</v>
      </c>
    </row>
    <row r="1126" spans="1:19">
      <c r="A1126">
        <v>638</v>
      </c>
      <c r="B1126">
        <v>4784</v>
      </c>
      <c r="C1126">
        <v>383497.37</v>
      </c>
      <c r="D1126">
        <v>4460</v>
      </c>
      <c r="E1126">
        <v>426154.37</v>
      </c>
      <c r="F1126">
        <v>95.550307000000004</v>
      </c>
      <c r="G1126">
        <v>62.05</v>
      </c>
      <c r="H1126">
        <v>33.500306999999999</v>
      </c>
      <c r="I1126">
        <v>1.539892</v>
      </c>
      <c r="J1126">
        <v>0</v>
      </c>
      <c r="K1126">
        <v>0</v>
      </c>
      <c r="L1126">
        <v>324</v>
      </c>
      <c r="M1126">
        <v>-42657</v>
      </c>
      <c r="N1126">
        <v>6.7725749999999998</v>
      </c>
      <c r="O1126">
        <v>97</v>
      </c>
      <c r="P1126">
        <v>2.0275919999999998</v>
      </c>
      <c r="Q1126" t="s">
        <v>43</v>
      </c>
      <c r="R1126" t="s">
        <v>43</v>
      </c>
      <c r="S1126" t="s">
        <v>43</v>
      </c>
    </row>
    <row r="1127" spans="1:19">
      <c r="A1127">
        <v>320</v>
      </c>
      <c r="B1127">
        <v>4782</v>
      </c>
      <c r="C1127">
        <v>323947.33</v>
      </c>
      <c r="D1127">
        <v>4448</v>
      </c>
      <c r="E1127">
        <v>365465.33</v>
      </c>
      <c r="F1127">
        <v>82.163967999999997</v>
      </c>
      <c r="G1127">
        <v>62.79</v>
      </c>
      <c r="H1127">
        <v>19.373968000000001</v>
      </c>
      <c r="I1127">
        <v>1.3085519999999999</v>
      </c>
      <c r="J1127">
        <v>0</v>
      </c>
      <c r="K1127">
        <v>0</v>
      </c>
      <c r="L1127">
        <v>334</v>
      </c>
      <c r="M1127">
        <v>-41518</v>
      </c>
      <c r="N1127">
        <v>6.9845249999999997</v>
      </c>
      <c r="O1127">
        <v>92</v>
      </c>
      <c r="P1127">
        <v>1.923881</v>
      </c>
      <c r="Q1127" t="s">
        <v>43</v>
      </c>
      <c r="R1127" t="s">
        <v>43</v>
      </c>
      <c r="S1127" t="s">
        <v>43</v>
      </c>
    </row>
    <row r="1128" spans="1:19">
      <c r="A1128">
        <v>1281</v>
      </c>
      <c r="B1128">
        <v>4781</v>
      </c>
      <c r="C1128">
        <v>144265.47</v>
      </c>
      <c r="D1128">
        <v>4471</v>
      </c>
      <c r="E1128">
        <v>179639.47</v>
      </c>
      <c r="F1128">
        <v>40.178812000000001</v>
      </c>
      <c r="G1128">
        <v>26.45</v>
      </c>
      <c r="H1128">
        <v>13.728812</v>
      </c>
      <c r="I1128">
        <v>1.519048</v>
      </c>
      <c r="J1128">
        <v>0</v>
      </c>
      <c r="K1128">
        <v>0</v>
      </c>
      <c r="L1128">
        <v>310</v>
      </c>
      <c r="M1128">
        <v>-35374</v>
      </c>
      <c r="N1128">
        <v>6.4839989999999998</v>
      </c>
      <c r="O1128">
        <v>58</v>
      </c>
      <c r="P1128">
        <v>1.2131350000000001</v>
      </c>
      <c r="Q1128" t="s">
        <v>43</v>
      </c>
      <c r="R1128" t="s">
        <v>43</v>
      </c>
      <c r="S1128" t="s">
        <v>43</v>
      </c>
    </row>
    <row r="1129" spans="1:19">
      <c r="A1129">
        <v>5</v>
      </c>
      <c r="B1129">
        <v>4777</v>
      </c>
      <c r="C1129">
        <v>292902.59999999998</v>
      </c>
      <c r="D1129">
        <v>4451</v>
      </c>
      <c r="E1129">
        <v>332238.59999999998</v>
      </c>
      <c r="F1129">
        <v>74.643585999999999</v>
      </c>
      <c r="G1129">
        <v>40</v>
      </c>
      <c r="H1129">
        <v>34.643585999999999</v>
      </c>
      <c r="I1129">
        <v>1.86609</v>
      </c>
      <c r="J1129">
        <v>1</v>
      </c>
      <c r="K1129">
        <v>2.0934000000000001E-2</v>
      </c>
      <c r="L1129">
        <v>325</v>
      </c>
      <c r="M1129">
        <v>-39336</v>
      </c>
      <c r="N1129">
        <v>6.8034330000000001</v>
      </c>
      <c r="O1129">
        <v>65</v>
      </c>
      <c r="P1129">
        <v>1.360687</v>
      </c>
      <c r="Q1129" t="s">
        <v>43</v>
      </c>
      <c r="R1129" t="s">
        <v>43</v>
      </c>
      <c r="S1129" t="s">
        <v>43</v>
      </c>
    </row>
    <row r="1130" spans="1:19">
      <c r="A1130">
        <v>1744</v>
      </c>
      <c r="B1130">
        <v>4706</v>
      </c>
      <c r="C1130">
        <v>142140.69</v>
      </c>
      <c r="D1130">
        <v>4174</v>
      </c>
      <c r="E1130">
        <v>189192.69</v>
      </c>
      <c r="F1130">
        <v>45.326470999999998</v>
      </c>
      <c r="G1130">
        <v>28.8</v>
      </c>
      <c r="H1130">
        <v>16.526471000000001</v>
      </c>
      <c r="I1130">
        <v>1.573836</v>
      </c>
      <c r="J1130">
        <v>0</v>
      </c>
      <c r="K1130">
        <v>0</v>
      </c>
      <c r="L1130">
        <v>532</v>
      </c>
      <c r="M1130">
        <v>-47052</v>
      </c>
      <c r="N1130">
        <v>11.304717</v>
      </c>
      <c r="O1130">
        <v>72</v>
      </c>
      <c r="P1130">
        <v>1.529962</v>
      </c>
      <c r="Q1130" t="s">
        <v>43</v>
      </c>
      <c r="R1130" t="s">
        <v>43</v>
      </c>
      <c r="S1130" t="s">
        <v>43</v>
      </c>
    </row>
    <row r="1131" spans="1:19">
      <c r="A1131">
        <v>1268</v>
      </c>
      <c r="B1131">
        <v>4693</v>
      </c>
      <c r="C1131">
        <v>176425.93</v>
      </c>
      <c r="D1131">
        <v>4097</v>
      </c>
      <c r="E1131">
        <v>227037.93</v>
      </c>
      <c r="F1131">
        <v>55.415652999999999</v>
      </c>
      <c r="G1131">
        <v>39.549999999999997</v>
      </c>
      <c r="H1131">
        <v>15.865653</v>
      </c>
      <c r="I1131">
        <v>1.401154</v>
      </c>
      <c r="J1131">
        <v>0</v>
      </c>
      <c r="K1131">
        <v>0</v>
      </c>
      <c r="L1131">
        <v>596</v>
      </c>
      <c r="M1131">
        <v>-50612</v>
      </c>
      <c r="N1131">
        <v>12.699766</v>
      </c>
      <c r="O1131">
        <v>57</v>
      </c>
      <c r="P1131">
        <v>1.214575</v>
      </c>
      <c r="Q1131" t="s">
        <v>43</v>
      </c>
      <c r="R1131" t="s">
        <v>43</v>
      </c>
      <c r="S1131" t="s">
        <v>43</v>
      </c>
    </row>
    <row r="1132" spans="1:19">
      <c r="A1132">
        <v>438</v>
      </c>
      <c r="B1132">
        <v>4670</v>
      </c>
      <c r="C1132">
        <v>174000.31</v>
      </c>
      <c r="D1132">
        <v>4088</v>
      </c>
      <c r="E1132">
        <v>236904.31</v>
      </c>
      <c r="F1132">
        <v>57.951152</v>
      </c>
      <c r="G1132">
        <v>41.744999999999997</v>
      </c>
      <c r="H1132">
        <v>16.206151999999999</v>
      </c>
      <c r="I1132">
        <v>1.388218</v>
      </c>
      <c r="J1132">
        <v>0</v>
      </c>
      <c r="K1132">
        <v>0</v>
      </c>
      <c r="L1132">
        <v>582</v>
      </c>
      <c r="M1132">
        <v>-62904</v>
      </c>
      <c r="N1132">
        <v>12.462527</v>
      </c>
      <c r="O1132">
        <v>87</v>
      </c>
      <c r="P1132">
        <v>1.8629549999999999</v>
      </c>
      <c r="Q1132" t="s">
        <v>43</v>
      </c>
      <c r="R1132" t="s">
        <v>43</v>
      </c>
      <c r="S1132" t="s">
        <v>43</v>
      </c>
    </row>
    <row r="1133" spans="1:19">
      <c r="A1133">
        <v>888</v>
      </c>
      <c r="B1133">
        <v>4662</v>
      </c>
      <c r="C1133">
        <v>268236.40000000002</v>
      </c>
      <c r="D1133">
        <v>4304</v>
      </c>
      <c r="E1133">
        <v>310056.40000000002</v>
      </c>
      <c r="F1133">
        <v>72.039125999999996</v>
      </c>
      <c r="G1133">
        <v>57.305</v>
      </c>
      <c r="H1133">
        <v>14.734126</v>
      </c>
      <c r="I1133">
        <v>1.257118</v>
      </c>
      <c r="J1133">
        <v>0</v>
      </c>
      <c r="K1133">
        <v>0</v>
      </c>
      <c r="L1133">
        <v>358</v>
      </c>
      <c r="M1133">
        <v>-41820</v>
      </c>
      <c r="N1133">
        <v>7.6791080000000003</v>
      </c>
      <c r="O1133">
        <v>98</v>
      </c>
      <c r="P1133">
        <v>2.1021019999999999</v>
      </c>
      <c r="Q1133" t="s">
        <v>43</v>
      </c>
      <c r="R1133" t="s">
        <v>43</v>
      </c>
      <c r="S1133" t="s">
        <v>43</v>
      </c>
    </row>
    <row r="1134" spans="1:19">
      <c r="A1134">
        <v>633</v>
      </c>
      <c r="B1134">
        <v>4655</v>
      </c>
      <c r="C1134">
        <v>356386.85</v>
      </c>
      <c r="D1134">
        <v>4283</v>
      </c>
      <c r="E1134">
        <v>408928.85</v>
      </c>
      <c r="F1134">
        <v>95.477200999999994</v>
      </c>
      <c r="G1134">
        <v>80.47</v>
      </c>
      <c r="H1134">
        <v>15.007201</v>
      </c>
      <c r="I1134">
        <v>1.1864939999999999</v>
      </c>
      <c r="J1134">
        <v>0</v>
      </c>
      <c r="K1134">
        <v>0</v>
      </c>
      <c r="L1134">
        <v>372</v>
      </c>
      <c r="M1134">
        <v>-52542</v>
      </c>
      <c r="N1134">
        <v>7.9914069999999997</v>
      </c>
      <c r="O1134">
        <v>126</v>
      </c>
      <c r="P1134">
        <v>2.7067670000000001</v>
      </c>
      <c r="Q1134" t="s">
        <v>43</v>
      </c>
      <c r="R1134" t="s">
        <v>43</v>
      </c>
      <c r="S1134" t="s">
        <v>43</v>
      </c>
    </row>
    <row r="1135" spans="1:19">
      <c r="A1135">
        <v>1584</v>
      </c>
      <c r="B1135">
        <v>4649</v>
      </c>
      <c r="C1135">
        <v>222430.98</v>
      </c>
      <c r="D1135">
        <v>4370</v>
      </c>
      <c r="E1135">
        <v>255191.98</v>
      </c>
      <c r="F1135">
        <v>58.396334000000003</v>
      </c>
      <c r="G1135">
        <v>43.704999999999998</v>
      </c>
      <c r="H1135">
        <v>14.691333999999999</v>
      </c>
      <c r="I1135">
        <v>1.3361479999999999</v>
      </c>
      <c r="J1135">
        <v>0</v>
      </c>
      <c r="K1135">
        <v>0</v>
      </c>
      <c r="L1135">
        <v>279</v>
      </c>
      <c r="M1135">
        <v>-32761</v>
      </c>
      <c r="N1135">
        <v>6.0012910000000002</v>
      </c>
      <c r="O1135">
        <v>67</v>
      </c>
      <c r="P1135">
        <v>1.4411700000000001</v>
      </c>
      <c r="Q1135" t="s">
        <v>43</v>
      </c>
      <c r="R1135" t="s">
        <v>43</v>
      </c>
      <c r="S1135" t="s">
        <v>43</v>
      </c>
    </row>
    <row r="1136" spans="1:19">
      <c r="A1136">
        <v>839</v>
      </c>
      <c r="B1136">
        <v>4647</v>
      </c>
      <c r="C1136">
        <v>344179.54</v>
      </c>
      <c r="D1136">
        <v>4317</v>
      </c>
      <c r="E1136">
        <v>386377.54</v>
      </c>
      <c r="F1136">
        <v>89.501399000000006</v>
      </c>
      <c r="G1136">
        <v>63.92</v>
      </c>
      <c r="H1136">
        <v>25.581399000000001</v>
      </c>
      <c r="I1136">
        <v>1.40021</v>
      </c>
      <c r="J1136">
        <v>1</v>
      </c>
      <c r="K1136">
        <v>2.1519E-2</v>
      </c>
      <c r="L1136">
        <v>329</v>
      </c>
      <c r="M1136">
        <v>-42198</v>
      </c>
      <c r="N1136">
        <v>7.0798360000000002</v>
      </c>
      <c r="O1136">
        <v>76</v>
      </c>
      <c r="P1136">
        <v>1.635464</v>
      </c>
      <c r="Q1136" t="s">
        <v>43</v>
      </c>
      <c r="R1136" t="s">
        <v>43</v>
      </c>
      <c r="S1136" t="s">
        <v>43</v>
      </c>
    </row>
    <row r="1137" spans="1:19">
      <c r="A1137">
        <v>1163</v>
      </c>
      <c r="B1137">
        <v>4639</v>
      </c>
      <c r="C1137">
        <v>341134.41</v>
      </c>
      <c r="D1137">
        <v>4460</v>
      </c>
      <c r="E1137">
        <v>383480.41</v>
      </c>
      <c r="F1137">
        <v>85.982155000000006</v>
      </c>
      <c r="G1137">
        <v>45.555</v>
      </c>
      <c r="H1137">
        <v>40.427154999999999</v>
      </c>
      <c r="I1137">
        <v>1.8874359999999999</v>
      </c>
      <c r="J1137">
        <v>0</v>
      </c>
      <c r="K1137">
        <v>0</v>
      </c>
      <c r="L1137">
        <v>179</v>
      </c>
      <c r="M1137">
        <v>-42346</v>
      </c>
      <c r="N1137">
        <v>3.85859</v>
      </c>
      <c r="O1137">
        <v>39</v>
      </c>
      <c r="P1137">
        <v>0.84069799999999995</v>
      </c>
      <c r="Q1137" t="s">
        <v>43</v>
      </c>
      <c r="R1137" t="s">
        <v>43</v>
      </c>
      <c r="S1137" t="s">
        <v>43</v>
      </c>
    </row>
    <row r="1138" spans="1:19">
      <c r="A1138">
        <v>74</v>
      </c>
      <c r="B1138">
        <v>4636</v>
      </c>
      <c r="C1138">
        <v>215669.21</v>
      </c>
      <c r="D1138">
        <v>4390</v>
      </c>
      <c r="E1138">
        <v>244211.21</v>
      </c>
      <c r="F1138">
        <v>55.628976999999999</v>
      </c>
      <c r="G1138">
        <v>43.954999999999998</v>
      </c>
      <c r="H1138">
        <v>11.673977000000001</v>
      </c>
      <c r="I1138">
        <v>1.2655890000000001</v>
      </c>
      <c r="J1138">
        <v>0</v>
      </c>
      <c r="K1138">
        <v>0</v>
      </c>
      <c r="L1138">
        <v>246</v>
      </c>
      <c r="M1138">
        <v>-28542</v>
      </c>
      <c r="N1138">
        <v>5.3062990000000001</v>
      </c>
      <c r="O1138">
        <v>67</v>
      </c>
      <c r="P1138">
        <v>1.445211</v>
      </c>
      <c r="Q1138" t="s">
        <v>43</v>
      </c>
      <c r="R1138" t="s">
        <v>43</v>
      </c>
      <c r="S1138" t="s">
        <v>43</v>
      </c>
    </row>
    <row r="1139" spans="1:19">
      <c r="A1139">
        <v>1598</v>
      </c>
      <c r="B1139">
        <v>4616</v>
      </c>
      <c r="C1139">
        <v>157743.9</v>
      </c>
      <c r="D1139">
        <v>4309</v>
      </c>
      <c r="E1139">
        <v>191548.9</v>
      </c>
      <c r="F1139">
        <v>44.453214000000003</v>
      </c>
      <c r="G1139">
        <v>22.33</v>
      </c>
      <c r="H1139">
        <v>22.123214000000001</v>
      </c>
      <c r="I1139">
        <v>1.99074</v>
      </c>
      <c r="J1139">
        <v>0</v>
      </c>
      <c r="K1139">
        <v>0</v>
      </c>
      <c r="L1139">
        <v>307</v>
      </c>
      <c r="M1139">
        <v>-33805</v>
      </c>
      <c r="N1139">
        <v>6.6507800000000001</v>
      </c>
      <c r="O1139">
        <v>64</v>
      </c>
      <c r="P1139">
        <v>1.386482</v>
      </c>
      <c r="Q1139" t="s">
        <v>43</v>
      </c>
      <c r="R1139" t="s">
        <v>43</v>
      </c>
      <c r="S1139" t="s">
        <v>43</v>
      </c>
    </row>
    <row r="1140" spans="1:19">
      <c r="A1140">
        <v>1557</v>
      </c>
      <c r="B1140">
        <v>4596</v>
      </c>
      <c r="C1140">
        <v>216337.28</v>
      </c>
      <c r="D1140">
        <v>4417</v>
      </c>
      <c r="E1140">
        <v>244980.28</v>
      </c>
      <c r="F1140">
        <v>55.463047000000003</v>
      </c>
      <c r="G1140">
        <v>31.77</v>
      </c>
      <c r="H1140">
        <v>23.693047</v>
      </c>
      <c r="I1140">
        <v>1.745768</v>
      </c>
      <c r="J1140">
        <v>0</v>
      </c>
      <c r="K1140">
        <v>0</v>
      </c>
      <c r="L1140">
        <v>179</v>
      </c>
      <c r="M1140">
        <v>-28643</v>
      </c>
      <c r="N1140">
        <v>3.8946909999999999</v>
      </c>
      <c r="O1140">
        <v>65</v>
      </c>
      <c r="P1140">
        <v>1.4142729999999999</v>
      </c>
      <c r="Q1140" t="s">
        <v>43</v>
      </c>
      <c r="R1140" t="s">
        <v>43</v>
      </c>
      <c r="S1140" t="s">
        <v>43</v>
      </c>
    </row>
    <row r="1141" spans="1:19">
      <c r="A1141">
        <v>260</v>
      </c>
      <c r="B1141">
        <v>4583</v>
      </c>
      <c r="C1141">
        <v>158969.35999999999</v>
      </c>
      <c r="D1141">
        <v>4299</v>
      </c>
      <c r="E1141">
        <v>186724.36</v>
      </c>
      <c r="F1141">
        <v>43.434370999999999</v>
      </c>
      <c r="G1141">
        <v>21.65</v>
      </c>
      <c r="H1141">
        <v>21.784371</v>
      </c>
      <c r="I1141">
        <v>2.0062069999999999</v>
      </c>
      <c r="J1141">
        <v>0</v>
      </c>
      <c r="K1141">
        <v>0</v>
      </c>
      <c r="L1141">
        <v>284</v>
      </c>
      <c r="M1141">
        <v>-27755</v>
      </c>
      <c r="N1141">
        <v>6.1968139999999998</v>
      </c>
      <c r="O1141">
        <v>75</v>
      </c>
      <c r="P1141">
        <v>1.6364829999999999</v>
      </c>
      <c r="Q1141" t="s">
        <v>43</v>
      </c>
      <c r="R1141" t="s">
        <v>43</v>
      </c>
      <c r="S1141" t="s">
        <v>43</v>
      </c>
    </row>
    <row r="1142" spans="1:19">
      <c r="A1142">
        <v>1987</v>
      </c>
      <c r="B1142">
        <v>4519</v>
      </c>
      <c r="C1142">
        <v>220524.43</v>
      </c>
      <c r="D1142">
        <v>4311</v>
      </c>
      <c r="E1142">
        <v>246210.43</v>
      </c>
      <c r="F1142">
        <v>57.112138999999999</v>
      </c>
      <c r="G1142">
        <v>51.96</v>
      </c>
      <c r="H1142">
        <v>5.152139</v>
      </c>
      <c r="I1142">
        <v>1.099156</v>
      </c>
      <c r="J1142">
        <v>0</v>
      </c>
      <c r="K1142">
        <v>0</v>
      </c>
      <c r="L1142">
        <v>208</v>
      </c>
      <c r="M1142">
        <v>-25686</v>
      </c>
      <c r="N1142">
        <v>4.6027880000000003</v>
      </c>
      <c r="O1142">
        <v>46</v>
      </c>
      <c r="P1142">
        <v>1.0179240000000001</v>
      </c>
      <c r="Q1142" t="s">
        <v>43</v>
      </c>
      <c r="R1142" t="s">
        <v>43</v>
      </c>
      <c r="S1142" t="s">
        <v>43</v>
      </c>
    </row>
    <row r="1143" spans="1:19">
      <c r="A1143">
        <v>1153</v>
      </c>
      <c r="B1143">
        <v>4464</v>
      </c>
      <c r="C1143">
        <v>83891.82</v>
      </c>
      <c r="D1143">
        <v>4335</v>
      </c>
      <c r="E1143">
        <v>93910.82</v>
      </c>
      <c r="F1143">
        <v>21.663395999999999</v>
      </c>
      <c r="G1143">
        <v>11.77</v>
      </c>
      <c r="H1143">
        <v>9.8933959999999992</v>
      </c>
      <c r="I1143">
        <v>1.84056</v>
      </c>
      <c r="J1143">
        <v>0</v>
      </c>
      <c r="K1143">
        <v>0</v>
      </c>
      <c r="L1143">
        <v>129</v>
      </c>
      <c r="M1143">
        <v>-10019</v>
      </c>
      <c r="N1143">
        <v>2.8897849999999998</v>
      </c>
      <c r="O1143">
        <v>49</v>
      </c>
      <c r="P1143">
        <v>1.0976699999999999</v>
      </c>
      <c r="Q1143" t="s">
        <v>43</v>
      </c>
      <c r="R1143" t="s">
        <v>43</v>
      </c>
      <c r="S1143" t="s">
        <v>43</v>
      </c>
    </row>
    <row r="1144" spans="1:19">
      <c r="A1144">
        <v>1905</v>
      </c>
      <c r="B1144">
        <v>4464</v>
      </c>
      <c r="C1144">
        <v>189128.2</v>
      </c>
      <c r="D1144">
        <v>4196</v>
      </c>
      <c r="E1144">
        <v>216675.20000000001</v>
      </c>
      <c r="F1144">
        <v>51.638513000000003</v>
      </c>
      <c r="G1144">
        <v>36.54</v>
      </c>
      <c r="H1144">
        <v>15.098513000000001</v>
      </c>
      <c r="I1144">
        <v>1.413205</v>
      </c>
      <c r="J1144">
        <v>0</v>
      </c>
      <c r="K1144">
        <v>0</v>
      </c>
      <c r="L1144">
        <v>268</v>
      </c>
      <c r="M1144">
        <v>-27547</v>
      </c>
      <c r="N1144">
        <v>6.003584</v>
      </c>
      <c r="O1144">
        <v>82</v>
      </c>
      <c r="P1144">
        <v>1.8369180000000001</v>
      </c>
      <c r="Q1144" t="s">
        <v>43</v>
      </c>
      <c r="R1144" t="s">
        <v>43</v>
      </c>
      <c r="S1144" t="s">
        <v>43</v>
      </c>
    </row>
    <row r="1145" spans="1:19">
      <c r="A1145">
        <v>1862</v>
      </c>
      <c r="B1145">
        <v>4457</v>
      </c>
      <c r="C1145">
        <v>116997.66</v>
      </c>
      <c r="D1145">
        <v>4380</v>
      </c>
      <c r="E1145">
        <v>129073.66</v>
      </c>
      <c r="F1145">
        <v>29.468872000000001</v>
      </c>
      <c r="G1145">
        <v>4.3550000000000004</v>
      </c>
      <c r="H1145">
        <v>25.113872000000001</v>
      </c>
      <c r="I1145">
        <v>6.7666760000000004</v>
      </c>
      <c r="J1145">
        <v>0</v>
      </c>
      <c r="K1145">
        <v>0</v>
      </c>
      <c r="L1145">
        <v>77</v>
      </c>
      <c r="M1145">
        <v>-12076</v>
      </c>
      <c r="N1145">
        <v>1.727619</v>
      </c>
      <c r="O1145">
        <v>46</v>
      </c>
      <c r="P1145">
        <v>1.032084</v>
      </c>
      <c r="Q1145" t="s">
        <v>43</v>
      </c>
      <c r="R1145" t="s">
        <v>43</v>
      </c>
      <c r="S1145" t="s">
        <v>44</v>
      </c>
    </row>
    <row r="1146" spans="1:19">
      <c r="A1146">
        <v>1530</v>
      </c>
      <c r="B1146">
        <v>4447</v>
      </c>
      <c r="C1146">
        <v>61382.83</v>
      </c>
      <c r="D1146">
        <v>3991</v>
      </c>
      <c r="E1146">
        <v>97307.83</v>
      </c>
      <c r="F1146">
        <v>24.381817000000002</v>
      </c>
      <c r="G1146">
        <v>15.73</v>
      </c>
      <c r="H1146">
        <v>8.6518169999999994</v>
      </c>
      <c r="I1146">
        <v>1.55002</v>
      </c>
      <c r="J1146">
        <v>0</v>
      </c>
      <c r="K1146">
        <v>0</v>
      </c>
      <c r="L1146">
        <v>456</v>
      </c>
      <c r="M1146">
        <v>-35925</v>
      </c>
      <c r="N1146">
        <v>10.254104</v>
      </c>
      <c r="O1146">
        <v>24</v>
      </c>
      <c r="P1146">
        <v>0.53969</v>
      </c>
      <c r="Q1146" t="s">
        <v>43</v>
      </c>
      <c r="R1146" t="s">
        <v>43</v>
      </c>
      <c r="S1146" t="s">
        <v>43</v>
      </c>
    </row>
    <row r="1147" spans="1:19">
      <c r="A1147">
        <v>1640</v>
      </c>
      <c r="B1147">
        <v>4357</v>
      </c>
      <c r="C1147">
        <v>252301.29</v>
      </c>
      <c r="D1147">
        <v>4015</v>
      </c>
      <c r="E1147">
        <v>290431.28999999998</v>
      </c>
      <c r="F1147">
        <v>72.336560000000006</v>
      </c>
      <c r="G1147">
        <v>50.5</v>
      </c>
      <c r="H1147">
        <v>21.836559999999999</v>
      </c>
      <c r="I1147">
        <v>1.432407</v>
      </c>
      <c r="J1147">
        <v>0</v>
      </c>
      <c r="K1147">
        <v>0</v>
      </c>
      <c r="L1147">
        <v>342</v>
      </c>
      <c r="M1147">
        <v>-38130</v>
      </c>
      <c r="N1147">
        <v>7.8494380000000001</v>
      </c>
      <c r="O1147">
        <v>108</v>
      </c>
      <c r="P1147">
        <v>2.4787699999999999</v>
      </c>
      <c r="Q1147" t="s">
        <v>43</v>
      </c>
      <c r="R1147" t="s">
        <v>43</v>
      </c>
      <c r="S1147" t="s">
        <v>43</v>
      </c>
    </row>
    <row r="1148" spans="1:19">
      <c r="A1148">
        <v>1582</v>
      </c>
      <c r="B1148">
        <v>4330</v>
      </c>
      <c r="C1148">
        <v>238173.96</v>
      </c>
      <c r="D1148">
        <v>4110</v>
      </c>
      <c r="E1148">
        <v>263083.96000000002</v>
      </c>
      <c r="F1148">
        <v>64.010695999999996</v>
      </c>
      <c r="G1148">
        <v>51.265000000000001</v>
      </c>
      <c r="H1148">
        <v>12.745696000000001</v>
      </c>
      <c r="I1148">
        <v>1.248624</v>
      </c>
      <c r="J1148">
        <v>0</v>
      </c>
      <c r="K1148">
        <v>0</v>
      </c>
      <c r="L1148">
        <v>220</v>
      </c>
      <c r="M1148">
        <v>-24910</v>
      </c>
      <c r="N1148">
        <v>5.0808309999999999</v>
      </c>
      <c r="O1148">
        <v>65</v>
      </c>
      <c r="P1148">
        <v>1.501155</v>
      </c>
      <c r="Q1148" t="s">
        <v>43</v>
      </c>
      <c r="R1148" t="s">
        <v>43</v>
      </c>
      <c r="S1148" t="s">
        <v>43</v>
      </c>
    </row>
    <row r="1149" spans="1:19">
      <c r="A1149">
        <v>153</v>
      </c>
      <c r="B1149">
        <v>4295</v>
      </c>
      <c r="C1149">
        <v>246049.42</v>
      </c>
      <c r="D1149">
        <v>4061</v>
      </c>
      <c r="E1149">
        <v>286190.42</v>
      </c>
      <c r="F1149">
        <v>70.472892999999999</v>
      </c>
      <c r="G1149">
        <v>37.840000000000003</v>
      </c>
      <c r="H1149">
        <v>32.632893000000003</v>
      </c>
      <c r="I1149">
        <v>1.8623909999999999</v>
      </c>
      <c r="J1149">
        <v>0</v>
      </c>
      <c r="K1149">
        <v>0</v>
      </c>
      <c r="L1149">
        <v>234</v>
      </c>
      <c r="M1149">
        <v>-40141</v>
      </c>
      <c r="N1149">
        <v>5.4481960000000003</v>
      </c>
      <c r="O1149">
        <v>90</v>
      </c>
      <c r="P1149">
        <v>2.0954600000000001</v>
      </c>
      <c r="Q1149" t="s">
        <v>43</v>
      </c>
      <c r="R1149" t="s">
        <v>43</v>
      </c>
      <c r="S1149" t="s">
        <v>43</v>
      </c>
    </row>
    <row r="1150" spans="1:19">
      <c r="A1150">
        <v>863</v>
      </c>
      <c r="B1150">
        <v>4191</v>
      </c>
      <c r="C1150">
        <v>165319.26</v>
      </c>
      <c r="D1150">
        <v>4110</v>
      </c>
      <c r="E1150">
        <v>177869.26</v>
      </c>
      <c r="F1150">
        <v>43.277191999999999</v>
      </c>
      <c r="G1150">
        <v>19.600000000000001</v>
      </c>
      <c r="H1150">
        <v>23.677192000000002</v>
      </c>
      <c r="I1150">
        <v>2.2080199999999999</v>
      </c>
      <c r="J1150">
        <v>0</v>
      </c>
      <c r="K1150">
        <v>0</v>
      </c>
      <c r="L1150">
        <v>81</v>
      </c>
      <c r="M1150">
        <v>-12550</v>
      </c>
      <c r="N1150">
        <v>1.9327129999999999</v>
      </c>
      <c r="O1150">
        <v>61</v>
      </c>
      <c r="P1150">
        <v>1.4555</v>
      </c>
      <c r="Q1150" t="s">
        <v>43</v>
      </c>
      <c r="R1150" t="s">
        <v>43</v>
      </c>
      <c r="S1150" t="s">
        <v>43</v>
      </c>
    </row>
    <row r="1151" spans="1:19">
      <c r="A1151">
        <v>86</v>
      </c>
      <c r="B1151">
        <v>4187</v>
      </c>
      <c r="C1151">
        <v>132197.25</v>
      </c>
      <c r="D1151">
        <v>4057</v>
      </c>
      <c r="E1151">
        <v>144563.25</v>
      </c>
      <c r="F1151">
        <v>35.633042000000003</v>
      </c>
      <c r="G1151">
        <v>32.340000000000003</v>
      </c>
      <c r="H1151">
        <v>3.2930419999999998</v>
      </c>
      <c r="I1151">
        <v>1.101826</v>
      </c>
      <c r="J1151">
        <v>0</v>
      </c>
      <c r="K1151">
        <v>0</v>
      </c>
      <c r="L1151">
        <v>130</v>
      </c>
      <c r="M1151">
        <v>-12366</v>
      </c>
      <c r="N1151">
        <v>3.1048480000000001</v>
      </c>
      <c r="O1151">
        <v>118</v>
      </c>
      <c r="P1151">
        <v>2.8182469999999999</v>
      </c>
      <c r="Q1151" t="s">
        <v>43</v>
      </c>
      <c r="R1151" t="s">
        <v>43</v>
      </c>
      <c r="S1151" t="s">
        <v>43</v>
      </c>
    </row>
    <row r="1152" spans="1:19">
      <c r="A1152">
        <v>1260</v>
      </c>
      <c r="B1152">
        <v>4182</v>
      </c>
      <c r="C1152">
        <v>113828.64</v>
      </c>
      <c r="D1152">
        <v>3979</v>
      </c>
      <c r="E1152">
        <v>140291.64000000001</v>
      </c>
      <c r="F1152">
        <v>35.258015</v>
      </c>
      <c r="G1152">
        <v>13.5</v>
      </c>
      <c r="H1152">
        <v>21.758015</v>
      </c>
      <c r="I1152">
        <v>2.6117050000000002</v>
      </c>
      <c r="J1152">
        <v>0</v>
      </c>
      <c r="K1152">
        <v>0</v>
      </c>
      <c r="L1152">
        <v>203</v>
      </c>
      <c r="M1152">
        <v>-26463</v>
      </c>
      <c r="N1152">
        <v>4.8541369999999997</v>
      </c>
      <c r="O1152">
        <v>37</v>
      </c>
      <c r="P1152">
        <v>0.88474399999999997</v>
      </c>
      <c r="Q1152" t="s">
        <v>43</v>
      </c>
      <c r="R1152" t="s">
        <v>43</v>
      </c>
      <c r="S1152" t="s">
        <v>43</v>
      </c>
    </row>
    <row r="1153" spans="1:19">
      <c r="A1153">
        <v>697</v>
      </c>
      <c r="B1153">
        <v>4172</v>
      </c>
      <c r="C1153">
        <v>351029.23</v>
      </c>
      <c r="D1153">
        <v>4035</v>
      </c>
      <c r="E1153">
        <v>379391.23</v>
      </c>
      <c r="F1153">
        <v>94.025087999999997</v>
      </c>
      <c r="G1153">
        <v>54.33</v>
      </c>
      <c r="H1153">
        <v>39.695087999999998</v>
      </c>
      <c r="I1153">
        <v>1.730629</v>
      </c>
      <c r="J1153">
        <v>0</v>
      </c>
      <c r="K1153">
        <v>0</v>
      </c>
      <c r="L1153">
        <v>137</v>
      </c>
      <c r="M1153">
        <v>-28362</v>
      </c>
      <c r="N1153">
        <v>3.2837969999999999</v>
      </c>
      <c r="O1153">
        <v>54</v>
      </c>
      <c r="P1153">
        <v>1.294343</v>
      </c>
      <c r="Q1153" t="s">
        <v>43</v>
      </c>
      <c r="R1153" t="s">
        <v>43</v>
      </c>
      <c r="S1153" t="s">
        <v>43</v>
      </c>
    </row>
    <row r="1154" spans="1:19">
      <c r="A1154">
        <v>267</v>
      </c>
      <c r="B1154">
        <v>4164</v>
      </c>
      <c r="C1154">
        <v>146258.25</v>
      </c>
      <c r="D1154">
        <v>3862</v>
      </c>
      <c r="E1154">
        <v>175584.25</v>
      </c>
      <c r="F1154">
        <v>45.464590999999999</v>
      </c>
      <c r="G1154">
        <v>28.655000000000001</v>
      </c>
      <c r="H1154">
        <v>16.809591000000001</v>
      </c>
      <c r="I1154">
        <v>1.5866199999999999</v>
      </c>
      <c r="J1154">
        <v>0</v>
      </c>
      <c r="K1154">
        <v>0</v>
      </c>
      <c r="L1154">
        <v>302</v>
      </c>
      <c r="M1154">
        <v>-29326</v>
      </c>
      <c r="N1154">
        <v>7.2526419999999998</v>
      </c>
      <c r="O1154">
        <v>88</v>
      </c>
      <c r="P1154">
        <v>2.113353</v>
      </c>
      <c r="Q1154" t="s">
        <v>43</v>
      </c>
      <c r="R1154" t="s">
        <v>43</v>
      </c>
      <c r="S1154" t="s">
        <v>43</v>
      </c>
    </row>
    <row r="1155" spans="1:19">
      <c r="A1155">
        <v>1203</v>
      </c>
      <c r="B1155">
        <v>4163</v>
      </c>
      <c r="C1155">
        <v>131853.20000000001</v>
      </c>
      <c r="D1155">
        <v>3985</v>
      </c>
      <c r="E1155">
        <v>159763.20000000001</v>
      </c>
      <c r="F1155">
        <v>40.091141999999998</v>
      </c>
      <c r="G1155">
        <v>34.79</v>
      </c>
      <c r="H1155">
        <v>5.3011419999999996</v>
      </c>
      <c r="I1155">
        <v>1.1523749999999999</v>
      </c>
      <c r="J1155">
        <v>0</v>
      </c>
      <c r="K1155">
        <v>0</v>
      </c>
      <c r="L1155">
        <v>178</v>
      </c>
      <c r="M1155">
        <v>-27910</v>
      </c>
      <c r="N1155">
        <v>4.2757630000000004</v>
      </c>
      <c r="O1155">
        <v>28</v>
      </c>
      <c r="P1155">
        <v>0.67259199999999997</v>
      </c>
      <c r="Q1155" t="s">
        <v>43</v>
      </c>
      <c r="R1155" t="s">
        <v>43</v>
      </c>
      <c r="S1155" t="s">
        <v>43</v>
      </c>
    </row>
    <row r="1156" spans="1:19">
      <c r="A1156">
        <v>334</v>
      </c>
      <c r="B1156">
        <v>4153</v>
      </c>
      <c r="C1156">
        <v>231353.94</v>
      </c>
      <c r="D1156">
        <v>3976</v>
      </c>
      <c r="E1156">
        <v>258162.61</v>
      </c>
      <c r="F1156">
        <v>64.930233999999999</v>
      </c>
      <c r="G1156">
        <v>40.625</v>
      </c>
      <c r="H1156">
        <v>24.305233999999999</v>
      </c>
      <c r="I1156">
        <v>1.5982829999999999</v>
      </c>
      <c r="J1156">
        <v>0</v>
      </c>
      <c r="K1156">
        <v>0</v>
      </c>
      <c r="L1156">
        <v>177</v>
      </c>
      <c r="M1156">
        <v>-26808.67</v>
      </c>
      <c r="N1156">
        <v>4.2619790000000002</v>
      </c>
      <c r="O1156">
        <v>54</v>
      </c>
      <c r="P1156">
        <v>1.300265</v>
      </c>
      <c r="Q1156" t="s">
        <v>43</v>
      </c>
      <c r="R1156" t="s">
        <v>43</v>
      </c>
      <c r="S1156" t="s">
        <v>43</v>
      </c>
    </row>
    <row r="1157" spans="1:19">
      <c r="A1157">
        <v>315</v>
      </c>
      <c r="B1157">
        <v>4144</v>
      </c>
      <c r="C1157">
        <v>165507.01</v>
      </c>
      <c r="D1157">
        <v>3670</v>
      </c>
      <c r="E1157">
        <v>213720.01</v>
      </c>
      <c r="F1157">
        <v>58.234335000000002</v>
      </c>
      <c r="G1157">
        <v>36.965000000000003</v>
      </c>
      <c r="H1157">
        <v>21.269335000000002</v>
      </c>
      <c r="I1157">
        <v>1.575391</v>
      </c>
      <c r="J1157">
        <v>0</v>
      </c>
      <c r="K1157">
        <v>0</v>
      </c>
      <c r="L1157">
        <v>474</v>
      </c>
      <c r="M1157">
        <v>-48213</v>
      </c>
      <c r="N1157">
        <v>11.438224</v>
      </c>
      <c r="O1157">
        <v>49</v>
      </c>
      <c r="P1157">
        <v>1.1824319999999999</v>
      </c>
      <c r="Q1157" t="s">
        <v>43</v>
      </c>
      <c r="R1157" t="s">
        <v>43</v>
      </c>
      <c r="S1157" t="s">
        <v>43</v>
      </c>
    </row>
    <row r="1158" spans="1:19">
      <c r="A1158">
        <v>826</v>
      </c>
      <c r="B1158">
        <v>4125</v>
      </c>
      <c r="C1158">
        <v>287290.07</v>
      </c>
      <c r="D1158">
        <v>3893</v>
      </c>
      <c r="E1158">
        <v>329699.07</v>
      </c>
      <c r="F1158">
        <v>84.690230999999997</v>
      </c>
      <c r="G1158">
        <v>40.450000000000003</v>
      </c>
      <c r="H1158">
        <v>44.240231000000001</v>
      </c>
      <c r="I1158">
        <v>2.093702</v>
      </c>
      <c r="J1158">
        <v>0</v>
      </c>
      <c r="K1158">
        <v>0</v>
      </c>
      <c r="L1158">
        <v>232</v>
      </c>
      <c r="M1158">
        <v>-42409</v>
      </c>
      <c r="N1158">
        <v>5.6242419999999997</v>
      </c>
      <c r="O1158">
        <v>57</v>
      </c>
      <c r="P1158">
        <v>1.381818</v>
      </c>
      <c r="Q1158" t="s">
        <v>43</v>
      </c>
      <c r="R1158" t="s">
        <v>43</v>
      </c>
      <c r="S1158" t="s">
        <v>43</v>
      </c>
    </row>
    <row r="1159" spans="1:19">
      <c r="A1159">
        <v>1434</v>
      </c>
      <c r="B1159">
        <v>4108</v>
      </c>
      <c r="C1159">
        <v>183822.11</v>
      </c>
      <c r="D1159">
        <v>3786</v>
      </c>
      <c r="E1159">
        <v>220434.11</v>
      </c>
      <c r="F1159">
        <v>58.223483999999999</v>
      </c>
      <c r="G1159">
        <v>28.875</v>
      </c>
      <c r="H1159">
        <v>29.348483999999999</v>
      </c>
      <c r="I1159">
        <v>2.0163980000000001</v>
      </c>
      <c r="J1159">
        <v>0</v>
      </c>
      <c r="K1159">
        <v>0</v>
      </c>
      <c r="L1159">
        <v>322</v>
      </c>
      <c r="M1159">
        <v>-36612</v>
      </c>
      <c r="N1159">
        <v>7.8383640000000003</v>
      </c>
      <c r="O1159">
        <v>68</v>
      </c>
      <c r="P1159">
        <v>1.6553070000000001</v>
      </c>
      <c r="Q1159" t="s">
        <v>43</v>
      </c>
      <c r="R1159" t="s">
        <v>43</v>
      </c>
      <c r="S1159" t="s">
        <v>43</v>
      </c>
    </row>
    <row r="1160" spans="1:19">
      <c r="A1160">
        <v>1766</v>
      </c>
      <c r="B1160">
        <v>4075</v>
      </c>
      <c r="C1160">
        <v>169778.36</v>
      </c>
      <c r="D1160">
        <v>4048</v>
      </c>
      <c r="E1160">
        <v>177824.36</v>
      </c>
      <c r="F1160">
        <v>43.928942999999997</v>
      </c>
      <c r="G1160">
        <v>23.17</v>
      </c>
      <c r="H1160">
        <v>20.758942999999999</v>
      </c>
      <c r="I1160">
        <v>1.8959410000000001</v>
      </c>
      <c r="J1160">
        <v>0</v>
      </c>
      <c r="K1160">
        <v>0</v>
      </c>
      <c r="L1160">
        <v>27</v>
      </c>
      <c r="M1160">
        <v>-8046</v>
      </c>
      <c r="N1160">
        <v>0.66257699999999997</v>
      </c>
      <c r="O1160">
        <v>45</v>
      </c>
      <c r="P1160">
        <v>1.1042940000000001</v>
      </c>
      <c r="Q1160" t="s">
        <v>43</v>
      </c>
      <c r="R1160" t="s">
        <v>43</v>
      </c>
      <c r="S1160" t="s">
        <v>43</v>
      </c>
    </row>
    <row r="1161" spans="1:19">
      <c r="A1161">
        <v>1303</v>
      </c>
      <c r="B1161">
        <v>4065</v>
      </c>
      <c r="C1161">
        <v>321673.33</v>
      </c>
      <c r="D1161">
        <v>3740</v>
      </c>
      <c r="E1161">
        <v>363679.33</v>
      </c>
      <c r="F1161">
        <v>97.240463000000005</v>
      </c>
      <c r="G1161">
        <v>63</v>
      </c>
      <c r="H1161">
        <v>34.240462999999998</v>
      </c>
      <c r="I1161">
        <v>1.543499</v>
      </c>
      <c r="J1161">
        <v>0</v>
      </c>
      <c r="K1161">
        <v>0</v>
      </c>
      <c r="L1161">
        <v>325</v>
      </c>
      <c r="M1161">
        <v>-42006</v>
      </c>
      <c r="N1161">
        <v>7.9950799999999997</v>
      </c>
      <c r="O1161">
        <v>68</v>
      </c>
      <c r="P1161">
        <v>1.672817</v>
      </c>
      <c r="Q1161" t="s">
        <v>43</v>
      </c>
      <c r="R1161" t="s">
        <v>43</v>
      </c>
      <c r="S1161" t="s">
        <v>43</v>
      </c>
    </row>
    <row r="1162" spans="1:19">
      <c r="A1162">
        <v>1876</v>
      </c>
      <c r="B1162">
        <v>4044</v>
      </c>
      <c r="C1162">
        <v>211002.37</v>
      </c>
      <c r="D1162">
        <v>3474</v>
      </c>
      <c r="E1162">
        <v>250507.61</v>
      </c>
      <c r="F1162">
        <v>72.109272000000004</v>
      </c>
      <c r="G1162">
        <v>51.935000000000002</v>
      </c>
      <c r="H1162">
        <v>20.174271999999998</v>
      </c>
      <c r="I1162">
        <v>1.388452</v>
      </c>
      <c r="J1162">
        <v>241</v>
      </c>
      <c r="K1162">
        <v>5.9594459999999998</v>
      </c>
      <c r="L1162">
        <v>329</v>
      </c>
      <c r="M1162">
        <v>-39505.24</v>
      </c>
      <c r="N1162">
        <v>8.1355090000000008</v>
      </c>
      <c r="O1162">
        <v>61</v>
      </c>
      <c r="P1162">
        <v>1.508408</v>
      </c>
      <c r="Q1162" t="s">
        <v>43</v>
      </c>
      <c r="R1162" t="s">
        <v>43</v>
      </c>
      <c r="S1162" t="s">
        <v>43</v>
      </c>
    </row>
    <row r="1163" spans="1:19">
      <c r="A1163">
        <v>491</v>
      </c>
      <c r="B1163">
        <v>4015</v>
      </c>
      <c r="C1163">
        <v>140579.19</v>
      </c>
      <c r="D1163">
        <v>3462</v>
      </c>
      <c r="E1163">
        <v>191565.19</v>
      </c>
      <c r="F1163">
        <v>55.333677000000002</v>
      </c>
      <c r="G1163">
        <v>40.799999999999997</v>
      </c>
      <c r="H1163">
        <v>14.533677000000001</v>
      </c>
      <c r="I1163">
        <v>1.3562179999999999</v>
      </c>
      <c r="J1163">
        <v>0</v>
      </c>
      <c r="K1163">
        <v>0</v>
      </c>
      <c r="L1163">
        <v>553</v>
      </c>
      <c r="M1163">
        <v>-50986</v>
      </c>
      <c r="N1163">
        <v>13.773350000000001</v>
      </c>
      <c r="O1163">
        <v>59</v>
      </c>
      <c r="P1163">
        <v>1.469489</v>
      </c>
      <c r="Q1163" t="s">
        <v>43</v>
      </c>
      <c r="R1163" t="s">
        <v>43</v>
      </c>
      <c r="S1163" t="s">
        <v>43</v>
      </c>
    </row>
    <row r="1164" spans="1:19">
      <c r="A1164">
        <v>1820</v>
      </c>
      <c r="B1164">
        <v>4009</v>
      </c>
      <c r="C1164">
        <v>215158.18</v>
      </c>
      <c r="D1164">
        <v>3741</v>
      </c>
      <c r="E1164">
        <v>240633.18</v>
      </c>
      <c r="F1164">
        <v>64.323223999999996</v>
      </c>
      <c r="G1164">
        <v>60</v>
      </c>
      <c r="H1164">
        <v>4.3232239999999997</v>
      </c>
      <c r="I1164">
        <v>1.0720540000000001</v>
      </c>
      <c r="J1164">
        <v>0</v>
      </c>
      <c r="K1164">
        <v>0</v>
      </c>
      <c r="L1164">
        <v>268</v>
      </c>
      <c r="M1164">
        <v>-25475</v>
      </c>
      <c r="N1164">
        <v>6.6849590000000001</v>
      </c>
      <c r="O1164">
        <v>80</v>
      </c>
      <c r="P1164">
        <v>1.9955099999999999</v>
      </c>
      <c r="Q1164" t="s">
        <v>43</v>
      </c>
      <c r="R1164" t="s">
        <v>43</v>
      </c>
      <c r="S1164" t="s">
        <v>43</v>
      </c>
    </row>
    <row r="1165" spans="1:19">
      <c r="A1165">
        <v>149</v>
      </c>
      <c r="B1165">
        <v>4007</v>
      </c>
      <c r="C1165">
        <v>278644.84999999998</v>
      </c>
      <c r="D1165">
        <v>3768</v>
      </c>
      <c r="E1165">
        <v>307250.84999999998</v>
      </c>
      <c r="F1165">
        <v>81.542158000000001</v>
      </c>
      <c r="G1165">
        <v>22.37</v>
      </c>
      <c r="H1165">
        <v>59.172158000000003</v>
      </c>
      <c r="I1165">
        <v>3.6451570000000002</v>
      </c>
      <c r="J1165">
        <v>0</v>
      </c>
      <c r="K1165">
        <v>0</v>
      </c>
      <c r="L1165">
        <v>239</v>
      </c>
      <c r="M1165">
        <v>-28606</v>
      </c>
      <c r="N1165">
        <v>5.9645619999999999</v>
      </c>
      <c r="O1165">
        <v>50</v>
      </c>
      <c r="P1165">
        <v>1.247816</v>
      </c>
      <c r="Q1165" t="s">
        <v>43</v>
      </c>
      <c r="R1165" t="s">
        <v>43</v>
      </c>
      <c r="S1165" t="s">
        <v>43</v>
      </c>
    </row>
    <row r="1166" spans="1:19">
      <c r="A1166">
        <v>913</v>
      </c>
      <c r="B1166">
        <v>4002</v>
      </c>
      <c r="C1166">
        <v>153680.29</v>
      </c>
      <c r="D1166">
        <v>3709</v>
      </c>
      <c r="E1166">
        <v>180643.29</v>
      </c>
      <c r="F1166">
        <v>48.704042000000001</v>
      </c>
      <c r="G1166">
        <v>39.25</v>
      </c>
      <c r="H1166">
        <v>9.4540419999999994</v>
      </c>
      <c r="I1166">
        <v>1.2408669999999999</v>
      </c>
      <c r="J1166">
        <v>0</v>
      </c>
      <c r="K1166">
        <v>0</v>
      </c>
      <c r="L1166">
        <v>293</v>
      </c>
      <c r="M1166">
        <v>-26963</v>
      </c>
      <c r="N1166">
        <v>7.321339</v>
      </c>
      <c r="O1166">
        <v>43</v>
      </c>
      <c r="P1166">
        <v>1.0744629999999999</v>
      </c>
      <c r="Q1166" t="s">
        <v>43</v>
      </c>
      <c r="R1166" t="s">
        <v>43</v>
      </c>
      <c r="S1166" t="s">
        <v>43</v>
      </c>
    </row>
    <row r="1167" spans="1:19">
      <c r="A1167">
        <v>403</v>
      </c>
      <c r="B1167">
        <v>3998</v>
      </c>
      <c r="C1167">
        <v>227186.19</v>
      </c>
      <c r="D1167">
        <v>3799</v>
      </c>
      <c r="E1167">
        <v>257192.19</v>
      </c>
      <c r="F1167">
        <v>67.699971000000005</v>
      </c>
      <c r="G1167">
        <v>35.770000000000003</v>
      </c>
      <c r="H1167">
        <v>31.929970999999998</v>
      </c>
      <c r="I1167">
        <v>1.892647</v>
      </c>
      <c r="J1167">
        <v>8</v>
      </c>
      <c r="K1167">
        <v>0.2001</v>
      </c>
      <c r="L1167">
        <v>191</v>
      </c>
      <c r="M1167">
        <v>-30006</v>
      </c>
      <c r="N1167">
        <v>4.7773890000000003</v>
      </c>
      <c r="O1167">
        <v>91</v>
      </c>
      <c r="P1167">
        <v>2.276138</v>
      </c>
      <c r="Q1167" t="s">
        <v>43</v>
      </c>
      <c r="R1167" t="s">
        <v>43</v>
      </c>
      <c r="S1167" t="s">
        <v>43</v>
      </c>
    </row>
    <row r="1168" spans="1:19">
      <c r="A1168">
        <v>132</v>
      </c>
      <c r="B1168">
        <v>3993</v>
      </c>
      <c r="C1168">
        <v>149727.28</v>
      </c>
      <c r="D1168">
        <v>3693</v>
      </c>
      <c r="E1168">
        <v>183304.28</v>
      </c>
      <c r="F1168">
        <v>49.635601999999999</v>
      </c>
      <c r="G1168">
        <v>38.67</v>
      </c>
      <c r="H1168">
        <v>10.965602000000001</v>
      </c>
      <c r="I1168">
        <v>1.283569</v>
      </c>
      <c r="J1168">
        <v>0</v>
      </c>
      <c r="K1168">
        <v>0</v>
      </c>
      <c r="L1168">
        <v>300</v>
      </c>
      <c r="M1168">
        <v>-33577</v>
      </c>
      <c r="N1168">
        <v>7.5131480000000002</v>
      </c>
      <c r="O1168">
        <v>78</v>
      </c>
      <c r="P1168">
        <v>1.9534180000000001</v>
      </c>
      <c r="Q1168" t="s">
        <v>43</v>
      </c>
      <c r="R1168" t="s">
        <v>43</v>
      </c>
      <c r="S1168" t="s">
        <v>43</v>
      </c>
    </row>
    <row r="1169" spans="1:19">
      <c r="A1169">
        <v>107</v>
      </c>
      <c r="B1169">
        <v>3976</v>
      </c>
      <c r="C1169">
        <v>173010.19</v>
      </c>
      <c r="D1169">
        <v>3687</v>
      </c>
      <c r="E1169">
        <v>203419.19</v>
      </c>
      <c r="F1169">
        <v>55.172007000000001</v>
      </c>
      <c r="G1169">
        <v>37.14</v>
      </c>
      <c r="H1169">
        <v>18.032007</v>
      </c>
      <c r="I1169">
        <v>1.485514</v>
      </c>
      <c r="J1169">
        <v>0</v>
      </c>
      <c r="K1169">
        <v>0</v>
      </c>
      <c r="L1169">
        <v>289</v>
      </c>
      <c r="M1169">
        <v>-30409</v>
      </c>
      <c r="N1169">
        <v>7.2686120000000001</v>
      </c>
      <c r="O1169">
        <v>71</v>
      </c>
      <c r="P1169">
        <v>1.785714</v>
      </c>
      <c r="Q1169" t="s">
        <v>43</v>
      </c>
      <c r="R1169" t="s">
        <v>43</v>
      </c>
      <c r="S1169" t="s">
        <v>43</v>
      </c>
    </row>
    <row r="1170" spans="1:19">
      <c r="A1170">
        <v>1998</v>
      </c>
      <c r="B1170">
        <v>3972</v>
      </c>
      <c r="C1170">
        <v>74755.47</v>
      </c>
      <c r="D1170">
        <v>3730</v>
      </c>
      <c r="E1170">
        <v>94110.47</v>
      </c>
      <c r="F1170">
        <v>25.230689000000002</v>
      </c>
      <c r="G1170">
        <v>9.1549999999999994</v>
      </c>
      <c r="H1170">
        <v>16.075689000000001</v>
      </c>
      <c r="I1170">
        <v>2.7559459999999998</v>
      </c>
      <c r="J1170">
        <v>0</v>
      </c>
      <c r="K1170">
        <v>0</v>
      </c>
      <c r="L1170">
        <v>242</v>
      </c>
      <c r="M1170">
        <v>-19355</v>
      </c>
      <c r="N1170">
        <v>6.0926489999999998</v>
      </c>
      <c r="O1170">
        <v>34</v>
      </c>
      <c r="P1170">
        <v>0.85599199999999998</v>
      </c>
      <c r="Q1170" t="s">
        <v>43</v>
      </c>
      <c r="R1170" t="s">
        <v>43</v>
      </c>
      <c r="S1170" t="s">
        <v>43</v>
      </c>
    </row>
    <row r="1171" spans="1:19">
      <c r="A1171">
        <v>1793</v>
      </c>
      <c r="B1171">
        <v>3954</v>
      </c>
      <c r="C1171">
        <v>105881.73</v>
      </c>
      <c r="D1171">
        <v>3508</v>
      </c>
      <c r="E1171">
        <v>142241.73000000001</v>
      </c>
      <c r="F1171">
        <v>40.547814000000002</v>
      </c>
      <c r="G1171">
        <v>32.76</v>
      </c>
      <c r="H1171">
        <v>7.787814</v>
      </c>
      <c r="I1171">
        <v>1.2377229999999999</v>
      </c>
      <c r="J1171">
        <v>0</v>
      </c>
      <c r="K1171">
        <v>0</v>
      </c>
      <c r="L1171">
        <v>446</v>
      </c>
      <c r="M1171">
        <v>-36360</v>
      </c>
      <c r="N1171">
        <v>11.279717</v>
      </c>
      <c r="O1171">
        <v>82</v>
      </c>
      <c r="P1171">
        <v>2.0738490000000001</v>
      </c>
      <c r="Q1171" t="s">
        <v>43</v>
      </c>
      <c r="R1171" t="s">
        <v>43</v>
      </c>
      <c r="S1171" t="s">
        <v>43</v>
      </c>
    </row>
    <row r="1172" spans="1:19">
      <c r="A1172">
        <v>458</v>
      </c>
      <c r="B1172">
        <v>3938</v>
      </c>
      <c r="C1172">
        <v>355090.63</v>
      </c>
      <c r="D1172">
        <v>3680</v>
      </c>
      <c r="E1172">
        <v>398479.63</v>
      </c>
      <c r="F1172">
        <v>108.28250800000001</v>
      </c>
      <c r="G1172">
        <v>77.819999999999993</v>
      </c>
      <c r="H1172">
        <v>30.462508</v>
      </c>
      <c r="I1172">
        <v>1.391448</v>
      </c>
      <c r="J1172">
        <v>0</v>
      </c>
      <c r="K1172">
        <v>0</v>
      </c>
      <c r="L1172">
        <v>258</v>
      </c>
      <c r="M1172">
        <v>-43389</v>
      </c>
      <c r="N1172">
        <v>6.5515489999999996</v>
      </c>
      <c r="O1172">
        <v>56</v>
      </c>
      <c r="P1172">
        <v>1.422042</v>
      </c>
      <c r="Q1172" t="s">
        <v>43</v>
      </c>
      <c r="R1172" t="s">
        <v>43</v>
      </c>
      <c r="S1172" t="s">
        <v>43</v>
      </c>
    </row>
    <row r="1173" spans="1:19">
      <c r="A1173">
        <v>1187</v>
      </c>
      <c r="B1173">
        <v>3920</v>
      </c>
      <c r="C1173">
        <v>191699.52</v>
      </c>
      <c r="D1173">
        <v>3741</v>
      </c>
      <c r="E1173">
        <v>216871.52</v>
      </c>
      <c r="F1173">
        <v>57.971536999999998</v>
      </c>
      <c r="G1173">
        <v>47.89</v>
      </c>
      <c r="H1173">
        <v>10.081537000000001</v>
      </c>
      <c r="I1173">
        <v>1.2105140000000001</v>
      </c>
      <c r="J1173">
        <v>0</v>
      </c>
      <c r="K1173">
        <v>0</v>
      </c>
      <c r="L1173">
        <v>179</v>
      </c>
      <c r="M1173">
        <v>-25172</v>
      </c>
      <c r="N1173">
        <v>4.5663270000000002</v>
      </c>
      <c r="O1173">
        <v>64</v>
      </c>
      <c r="P1173">
        <v>1.6326529999999999</v>
      </c>
      <c r="Q1173" t="s">
        <v>43</v>
      </c>
      <c r="R1173" t="s">
        <v>43</v>
      </c>
      <c r="S1173" t="s">
        <v>43</v>
      </c>
    </row>
    <row r="1174" spans="1:19">
      <c r="A1174">
        <v>661</v>
      </c>
      <c r="B1174">
        <v>3865</v>
      </c>
      <c r="C1174">
        <v>95136.15</v>
      </c>
      <c r="D1174">
        <v>3670</v>
      </c>
      <c r="E1174">
        <v>116425.15</v>
      </c>
      <c r="F1174">
        <v>31.723474</v>
      </c>
      <c r="G1174">
        <v>8.4</v>
      </c>
      <c r="H1174">
        <v>23.323474000000001</v>
      </c>
      <c r="I1174">
        <v>3.7766039999999998</v>
      </c>
      <c r="J1174">
        <v>0</v>
      </c>
      <c r="K1174">
        <v>0</v>
      </c>
      <c r="L1174">
        <v>195</v>
      </c>
      <c r="M1174">
        <v>-21289</v>
      </c>
      <c r="N1174">
        <v>5.0452779999999997</v>
      </c>
      <c r="O1174">
        <v>36</v>
      </c>
      <c r="P1174">
        <v>0.93143600000000004</v>
      </c>
      <c r="Q1174" t="s">
        <v>43</v>
      </c>
      <c r="R1174" t="s">
        <v>43</v>
      </c>
      <c r="S1174" t="s">
        <v>44</v>
      </c>
    </row>
    <row r="1175" spans="1:19">
      <c r="A1175">
        <v>1602</v>
      </c>
      <c r="B1175">
        <v>3831</v>
      </c>
      <c r="C1175">
        <v>198414.35</v>
      </c>
      <c r="D1175">
        <v>3613</v>
      </c>
      <c r="E1175">
        <v>219123.35</v>
      </c>
      <c r="F1175">
        <v>60.648587999999997</v>
      </c>
      <c r="G1175">
        <v>38.33</v>
      </c>
      <c r="H1175">
        <v>22.318587999999998</v>
      </c>
      <c r="I1175">
        <v>1.5822750000000001</v>
      </c>
      <c r="J1175">
        <v>0</v>
      </c>
      <c r="K1175">
        <v>0</v>
      </c>
      <c r="L1175">
        <v>218</v>
      </c>
      <c r="M1175">
        <v>-20709</v>
      </c>
      <c r="N1175">
        <v>5.6904199999999996</v>
      </c>
      <c r="O1175">
        <v>52</v>
      </c>
      <c r="P1175">
        <v>1.357348</v>
      </c>
      <c r="Q1175" t="s">
        <v>43</v>
      </c>
      <c r="R1175" t="s">
        <v>43</v>
      </c>
      <c r="S1175" t="s">
        <v>43</v>
      </c>
    </row>
    <row r="1176" spans="1:19">
      <c r="A1176">
        <v>1879</v>
      </c>
      <c r="B1176">
        <v>3827</v>
      </c>
      <c r="C1176">
        <v>203616.88</v>
      </c>
      <c r="D1176">
        <v>3676</v>
      </c>
      <c r="E1176">
        <v>225153.88</v>
      </c>
      <c r="F1176">
        <v>61.249695000000003</v>
      </c>
      <c r="G1176">
        <v>32.270000000000003</v>
      </c>
      <c r="H1176">
        <v>28.979695</v>
      </c>
      <c r="I1176">
        <v>1.8980379999999999</v>
      </c>
      <c r="J1176">
        <v>1</v>
      </c>
      <c r="K1176">
        <v>2.613E-2</v>
      </c>
      <c r="L1176">
        <v>150</v>
      </c>
      <c r="M1176">
        <v>-21537</v>
      </c>
      <c r="N1176">
        <v>3.9195190000000002</v>
      </c>
      <c r="O1176">
        <v>83</v>
      </c>
      <c r="P1176">
        <v>2.1688010000000002</v>
      </c>
      <c r="Q1176" t="s">
        <v>43</v>
      </c>
      <c r="R1176" t="s">
        <v>43</v>
      </c>
      <c r="S1176" t="s">
        <v>43</v>
      </c>
    </row>
    <row r="1177" spans="1:19">
      <c r="A1177">
        <v>201</v>
      </c>
      <c r="B1177">
        <v>3823</v>
      </c>
      <c r="C1177">
        <v>170190.95</v>
      </c>
      <c r="D1177">
        <v>3630</v>
      </c>
      <c r="E1177">
        <v>200084.95</v>
      </c>
      <c r="F1177">
        <v>55.119821000000002</v>
      </c>
      <c r="G1177">
        <v>37.924999999999997</v>
      </c>
      <c r="H1177">
        <v>17.194821000000001</v>
      </c>
      <c r="I1177">
        <v>1.45339</v>
      </c>
      <c r="J1177">
        <v>0</v>
      </c>
      <c r="K1177">
        <v>0</v>
      </c>
      <c r="L1177">
        <v>193</v>
      </c>
      <c r="M1177">
        <v>-29894</v>
      </c>
      <c r="N1177">
        <v>5.0483909999999996</v>
      </c>
      <c r="O1177">
        <v>77</v>
      </c>
      <c r="P1177">
        <v>2.0141249999999999</v>
      </c>
      <c r="Q1177" t="s">
        <v>43</v>
      </c>
      <c r="R1177" t="s">
        <v>43</v>
      </c>
      <c r="S1177" t="s">
        <v>43</v>
      </c>
    </row>
    <row r="1178" spans="1:19">
      <c r="A1178">
        <v>1762</v>
      </c>
      <c r="B1178">
        <v>3814</v>
      </c>
      <c r="C1178">
        <v>174859.12</v>
      </c>
      <c r="D1178">
        <v>3635</v>
      </c>
      <c r="E1178">
        <v>201571.12</v>
      </c>
      <c r="F1178">
        <v>55.452852999999998</v>
      </c>
      <c r="G1178">
        <v>31.05</v>
      </c>
      <c r="H1178">
        <v>24.402853</v>
      </c>
      <c r="I1178">
        <v>1.7859210000000001</v>
      </c>
      <c r="J1178">
        <v>0</v>
      </c>
      <c r="K1178">
        <v>0</v>
      </c>
      <c r="L1178">
        <v>179</v>
      </c>
      <c r="M1178">
        <v>-26712</v>
      </c>
      <c r="N1178">
        <v>4.6932349999999996</v>
      </c>
      <c r="O1178">
        <v>40</v>
      </c>
      <c r="P1178">
        <v>1.0487679999999999</v>
      </c>
      <c r="Q1178" t="s">
        <v>43</v>
      </c>
      <c r="R1178" t="s">
        <v>43</v>
      </c>
      <c r="S1178" t="s">
        <v>43</v>
      </c>
    </row>
    <row r="1179" spans="1:19">
      <c r="A1179">
        <v>1494</v>
      </c>
      <c r="B1179">
        <v>3791</v>
      </c>
      <c r="C1179">
        <v>97741.16</v>
      </c>
      <c r="D1179">
        <v>3648</v>
      </c>
      <c r="E1179">
        <v>111169.16</v>
      </c>
      <c r="F1179">
        <v>30.474001999999999</v>
      </c>
      <c r="G1179">
        <v>10.59</v>
      </c>
      <c r="H1179">
        <v>19.884001999999999</v>
      </c>
      <c r="I1179">
        <v>2.877621</v>
      </c>
      <c r="J1179">
        <v>0</v>
      </c>
      <c r="K1179">
        <v>0</v>
      </c>
      <c r="L1179">
        <v>143</v>
      </c>
      <c r="M1179">
        <v>-13428</v>
      </c>
      <c r="N1179">
        <v>3.7720919999999998</v>
      </c>
      <c r="O1179">
        <v>42</v>
      </c>
      <c r="P1179">
        <v>1.1078870000000001</v>
      </c>
      <c r="Q1179" t="s">
        <v>43</v>
      </c>
      <c r="R1179" t="s">
        <v>43</v>
      </c>
      <c r="S1179" t="s">
        <v>43</v>
      </c>
    </row>
    <row r="1180" spans="1:19">
      <c r="A1180">
        <v>1731</v>
      </c>
      <c r="B1180">
        <v>3783</v>
      </c>
      <c r="C1180">
        <v>222069.74</v>
      </c>
      <c r="D1180">
        <v>3628</v>
      </c>
      <c r="E1180">
        <v>244217.74</v>
      </c>
      <c r="F1180">
        <v>67.314701999999997</v>
      </c>
      <c r="G1180">
        <v>53.08</v>
      </c>
      <c r="H1180">
        <v>14.234702</v>
      </c>
      <c r="I1180">
        <v>1.2681739999999999</v>
      </c>
      <c r="J1180">
        <v>0</v>
      </c>
      <c r="K1180">
        <v>0</v>
      </c>
      <c r="L1180">
        <v>155</v>
      </c>
      <c r="M1180">
        <v>-22148</v>
      </c>
      <c r="N1180">
        <v>4.0972770000000001</v>
      </c>
      <c r="O1180">
        <v>49</v>
      </c>
      <c r="P1180">
        <v>1.2952680000000001</v>
      </c>
      <c r="Q1180" t="s">
        <v>43</v>
      </c>
      <c r="R1180" t="s">
        <v>43</v>
      </c>
      <c r="S1180" t="s">
        <v>43</v>
      </c>
    </row>
    <row r="1181" spans="1:19">
      <c r="A1181">
        <v>1364</v>
      </c>
      <c r="B1181">
        <v>3731</v>
      </c>
      <c r="C1181">
        <v>57474.15</v>
      </c>
      <c r="D1181">
        <v>3466</v>
      </c>
      <c r="E1181">
        <v>77622.149999999994</v>
      </c>
      <c r="F1181">
        <v>22.395312000000001</v>
      </c>
      <c r="G1181">
        <v>13.324999999999999</v>
      </c>
      <c r="H1181">
        <v>9.0703119999999995</v>
      </c>
      <c r="I1181">
        <v>1.6806989999999999</v>
      </c>
      <c r="J1181">
        <v>2</v>
      </c>
      <c r="K1181">
        <v>5.3605E-2</v>
      </c>
      <c r="L1181">
        <v>263</v>
      </c>
      <c r="M1181">
        <v>-20148</v>
      </c>
      <c r="N1181">
        <v>7.0490490000000001</v>
      </c>
      <c r="O1181">
        <v>7</v>
      </c>
      <c r="P1181">
        <v>0.18761700000000001</v>
      </c>
      <c r="Q1181" t="s">
        <v>43</v>
      </c>
      <c r="R1181" t="s">
        <v>43</v>
      </c>
      <c r="S1181" t="s">
        <v>43</v>
      </c>
    </row>
    <row r="1182" spans="1:19">
      <c r="A1182">
        <v>1002</v>
      </c>
      <c r="B1182">
        <v>3724</v>
      </c>
      <c r="C1182">
        <v>199185.1</v>
      </c>
      <c r="D1182">
        <v>3391</v>
      </c>
      <c r="E1182">
        <v>239532.1</v>
      </c>
      <c r="F1182">
        <v>70.637600000000006</v>
      </c>
      <c r="G1182">
        <v>48.64</v>
      </c>
      <c r="H1182">
        <v>21.997599999999998</v>
      </c>
      <c r="I1182">
        <v>1.452253</v>
      </c>
      <c r="J1182">
        <v>0</v>
      </c>
      <c r="K1182">
        <v>0</v>
      </c>
      <c r="L1182">
        <v>333</v>
      </c>
      <c r="M1182">
        <v>-40347</v>
      </c>
      <c r="N1182">
        <v>8.9419979999999999</v>
      </c>
      <c r="O1182">
        <v>74</v>
      </c>
      <c r="P1182">
        <v>1.9871110000000001</v>
      </c>
      <c r="Q1182" t="s">
        <v>43</v>
      </c>
      <c r="R1182" t="s">
        <v>43</v>
      </c>
      <c r="S1182" t="s">
        <v>43</v>
      </c>
    </row>
    <row r="1183" spans="1:19">
      <c r="A1183">
        <v>299</v>
      </c>
      <c r="B1183">
        <v>3707</v>
      </c>
      <c r="C1183">
        <v>187315.31</v>
      </c>
      <c r="D1183">
        <v>3443</v>
      </c>
      <c r="E1183">
        <v>212775.31</v>
      </c>
      <c r="F1183">
        <v>61.799393000000002</v>
      </c>
      <c r="G1183">
        <v>35.53</v>
      </c>
      <c r="H1183">
        <v>26.269393000000001</v>
      </c>
      <c r="I1183">
        <v>1.739358</v>
      </c>
      <c r="J1183">
        <v>0</v>
      </c>
      <c r="K1183">
        <v>0</v>
      </c>
      <c r="L1183">
        <v>264</v>
      </c>
      <c r="M1183">
        <v>-25460</v>
      </c>
      <c r="N1183">
        <v>7.1216619999999997</v>
      </c>
      <c r="O1183">
        <v>73</v>
      </c>
      <c r="P1183">
        <v>1.969247</v>
      </c>
      <c r="Q1183" t="s">
        <v>43</v>
      </c>
      <c r="R1183" t="s">
        <v>43</v>
      </c>
      <c r="S1183" t="s">
        <v>43</v>
      </c>
    </row>
    <row r="1184" spans="1:19">
      <c r="A1184">
        <v>963</v>
      </c>
      <c r="B1184">
        <v>3697</v>
      </c>
      <c r="C1184">
        <v>125006.91</v>
      </c>
      <c r="D1184">
        <v>3384</v>
      </c>
      <c r="E1184">
        <v>160074.91</v>
      </c>
      <c r="F1184">
        <v>47.303460000000001</v>
      </c>
      <c r="G1184">
        <v>17.48</v>
      </c>
      <c r="H1184">
        <v>29.823460000000001</v>
      </c>
      <c r="I1184">
        <v>2.7061480000000002</v>
      </c>
      <c r="J1184">
        <v>0</v>
      </c>
      <c r="K1184">
        <v>0</v>
      </c>
      <c r="L1184">
        <v>313</v>
      </c>
      <c r="M1184">
        <v>-35068</v>
      </c>
      <c r="N1184">
        <v>8.4663240000000002</v>
      </c>
      <c r="O1184">
        <v>28</v>
      </c>
      <c r="P1184">
        <v>0.75737100000000002</v>
      </c>
      <c r="Q1184" t="s">
        <v>43</v>
      </c>
      <c r="R1184" t="s">
        <v>43</v>
      </c>
      <c r="S1184" t="s">
        <v>43</v>
      </c>
    </row>
    <row r="1185" spans="1:19">
      <c r="A1185">
        <v>720</v>
      </c>
      <c r="B1185">
        <v>3684</v>
      </c>
      <c r="C1185">
        <v>128892.71</v>
      </c>
      <c r="D1185">
        <v>3408</v>
      </c>
      <c r="E1185">
        <v>155131.71</v>
      </c>
      <c r="F1185">
        <v>45.519868000000002</v>
      </c>
      <c r="G1185">
        <v>33.33</v>
      </c>
      <c r="H1185">
        <v>12.189868000000001</v>
      </c>
      <c r="I1185">
        <v>1.3657330000000001</v>
      </c>
      <c r="J1185">
        <v>0</v>
      </c>
      <c r="K1185">
        <v>0</v>
      </c>
      <c r="L1185">
        <v>276</v>
      </c>
      <c r="M1185">
        <v>-26239</v>
      </c>
      <c r="N1185">
        <v>7.4918570000000004</v>
      </c>
      <c r="O1185">
        <v>77</v>
      </c>
      <c r="P1185">
        <v>2.0901190000000001</v>
      </c>
      <c r="Q1185" t="s">
        <v>43</v>
      </c>
      <c r="R1185" t="s">
        <v>43</v>
      </c>
      <c r="S1185" t="s">
        <v>43</v>
      </c>
    </row>
    <row r="1186" spans="1:19">
      <c r="A1186">
        <v>1833</v>
      </c>
      <c r="B1186">
        <v>3673</v>
      </c>
      <c r="C1186">
        <v>158732.48000000001</v>
      </c>
      <c r="D1186">
        <v>3479</v>
      </c>
      <c r="E1186">
        <v>177521.48</v>
      </c>
      <c r="F1186">
        <v>51.026581999999998</v>
      </c>
      <c r="G1186">
        <v>48.04</v>
      </c>
      <c r="H1186">
        <v>2.9865819999999998</v>
      </c>
      <c r="I1186">
        <v>1.0621689999999999</v>
      </c>
      <c r="J1186">
        <v>0</v>
      </c>
      <c r="K1186">
        <v>0</v>
      </c>
      <c r="L1186">
        <v>194</v>
      </c>
      <c r="M1186">
        <v>-18789</v>
      </c>
      <c r="N1186">
        <v>5.2817860000000003</v>
      </c>
      <c r="O1186">
        <v>109</v>
      </c>
      <c r="P1186">
        <v>2.9676010000000002</v>
      </c>
      <c r="Q1186" t="s">
        <v>43</v>
      </c>
      <c r="R1186" t="s">
        <v>43</v>
      </c>
      <c r="S1186" t="s">
        <v>43</v>
      </c>
    </row>
    <row r="1187" spans="1:19">
      <c r="A1187">
        <v>731</v>
      </c>
      <c r="B1187">
        <v>3649</v>
      </c>
      <c r="C1187">
        <v>242214.37</v>
      </c>
      <c r="D1187">
        <v>3364</v>
      </c>
      <c r="E1187">
        <v>278701.37</v>
      </c>
      <c r="F1187">
        <v>82.848207000000002</v>
      </c>
      <c r="G1187">
        <v>63.085000000000001</v>
      </c>
      <c r="H1187">
        <v>19.763207000000001</v>
      </c>
      <c r="I1187">
        <v>1.3132790000000001</v>
      </c>
      <c r="J1187">
        <v>0</v>
      </c>
      <c r="K1187">
        <v>0</v>
      </c>
      <c r="L1187">
        <v>285</v>
      </c>
      <c r="M1187">
        <v>-36487</v>
      </c>
      <c r="N1187">
        <v>7.8103590000000001</v>
      </c>
      <c r="O1187">
        <v>64</v>
      </c>
      <c r="P1187">
        <v>1.753905</v>
      </c>
      <c r="Q1187" t="s">
        <v>43</v>
      </c>
      <c r="R1187" t="s">
        <v>43</v>
      </c>
      <c r="S1187" t="s">
        <v>43</v>
      </c>
    </row>
    <row r="1188" spans="1:19">
      <c r="A1188">
        <v>1421</v>
      </c>
      <c r="B1188">
        <v>3641</v>
      </c>
      <c r="C1188">
        <v>182676.3</v>
      </c>
      <c r="D1188">
        <v>3234</v>
      </c>
      <c r="E1188">
        <v>218342.3</v>
      </c>
      <c r="F1188">
        <v>67.514626000000007</v>
      </c>
      <c r="G1188">
        <v>45.26</v>
      </c>
      <c r="H1188">
        <v>22.254625999999998</v>
      </c>
      <c r="I1188">
        <v>1.491706</v>
      </c>
      <c r="J1188">
        <v>0</v>
      </c>
      <c r="K1188">
        <v>0</v>
      </c>
      <c r="L1188">
        <v>407</v>
      </c>
      <c r="M1188">
        <v>-35666</v>
      </c>
      <c r="N1188">
        <v>11.178248</v>
      </c>
      <c r="O1188">
        <v>60</v>
      </c>
      <c r="P1188">
        <v>1.647899</v>
      </c>
      <c r="Q1188" t="s">
        <v>43</v>
      </c>
      <c r="R1188" t="s">
        <v>43</v>
      </c>
      <c r="S1188" t="s">
        <v>43</v>
      </c>
    </row>
    <row r="1189" spans="1:19">
      <c r="A1189">
        <v>589</v>
      </c>
      <c r="B1189">
        <v>3573</v>
      </c>
      <c r="C1189">
        <v>129458.03</v>
      </c>
      <c r="D1189">
        <v>3464</v>
      </c>
      <c r="E1189">
        <v>143276.03</v>
      </c>
      <c r="F1189">
        <v>41.361440999999999</v>
      </c>
      <c r="G1189">
        <v>20</v>
      </c>
      <c r="H1189">
        <v>21.361440999999999</v>
      </c>
      <c r="I1189">
        <v>2.0680719999999999</v>
      </c>
      <c r="J1189">
        <v>33</v>
      </c>
      <c r="K1189">
        <v>0.92359400000000003</v>
      </c>
      <c r="L1189">
        <v>76</v>
      </c>
      <c r="M1189">
        <v>-13818</v>
      </c>
      <c r="N1189">
        <v>2.1270639999999998</v>
      </c>
      <c r="O1189">
        <v>46</v>
      </c>
      <c r="P1189">
        <v>1.287434</v>
      </c>
      <c r="Q1189" t="s">
        <v>43</v>
      </c>
      <c r="R1189" t="s">
        <v>43</v>
      </c>
      <c r="S1189" t="s">
        <v>43</v>
      </c>
    </row>
    <row r="1190" spans="1:19">
      <c r="A1190">
        <v>1749</v>
      </c>
      <c r="B1190">
        <v>3536</v>
      </c>
      <c r="C1190">
        <v>156466.76</v>
      </c>
      <c r="D1190">
        <v>3232</v>
      </c>
      <c r="E1190">
        <v>186262.76</v>
      </c>
      <c r="F1190">
        <v>57.630803999999998</v>
      </c>
      <c r="G1190">
        <v>34.575000000000003</v>
      </c>
      <c r="H1190">
        <v>23.055803999999998</v>
      </c>
      <c r="I1190">
        <v>1.6668350000000001</v>
      </c>
      <c r="J1190">
        <v>0</v>
      </c>
      <c r="K1190">
        <v>0</v>
      </c>
      <c r="L1190">
        <v>304</v>
      </c>
      <c r="M1190">
        <v>-29796</v>
      </c>
      <c r="N1190">
        <v>8.5972849999999994</v>
      </c>
      <c r="O1190">
        <v>79</v>
      </c>
      <c r="P1190">
        <v>2.2341630000000001</v>
      </c>
      <c r="Q1190" t="s">
        <v>43</v>
      </c>
      <c r="R1190" t="s">
        <v>43</v>
      </c>
      <c r="S1190" t="s">
        <v>43</v>
      </c>
    </row>
    <row r="1191" spans="1:19">
      <c r="A1191">
        <v>1499</v>
      </c>
      <c r="B1191">
        <v>3491</v>
      </c>
      <c r="C1191">
        <v>150237.99</v>
      </c>
      <c r="D1191">
        <v>3023</v>
      </c>
      <c r="E1191">
        <v>179510.99</v>
      </c>
      <c r="F1191">
        <v>59.381737000000001</v>
      </c>
      <c r="G1191">
        <v>41.99</v>
      </c>
      <c r="H1191">
        <v>17.391736999999999</v>
      </c>
      <c r="I1191">
        <v>1.414188</v>
      </c>
      <c r="J1191">
        <v>190</v>
      </c>
      <c r="K1191">
        <v>5.4425670000000004</v>
      </c>
      <c r="L1191">
        <v>278</v>
      </c>
      <c r="M1191">
        <v>-29273</v>
      </c>
      <c r="N1191">
        <v>7.9633339999999997</v>
      </c>
      <c r="O1191">
        <v>33</v>
      </c>
      <c r="P1191">
        <v>0.94528800000000002</v>
      </c>
      <c r="Q1191" t="s">
        <v>43</v>
      </c>
      <c r="R1191" t="s">
        <v>43</v>
      </c>
      <c r="S1191" t="s">
        <v>43</v>
      </c>
    </row>
    <row r="1192" spans="1:19">
      <c r="A1192">
        <v>596</v>
      </c>
      <c r="B1192">
        <v>3453</v>
      </c>
      <c r="C1192">
        <v>142374.07</v>
      </c>
      <c r="D1192">
        <v>3365</v>
      </c>
      <c r="E1192">
        <v>159565.07</v>
      </c>
      <c r="F1192">
        <v>47.419040000000003</v>
      </c>
      <c r="G1192">
        <v>19.32</v>
      </c>
      <c r="H1192">
        <v>28.099039999999999</v>
      </c>
      <c r="I1192">
        <v>2.454402</v>
      </c>
      <c r="J1192">
        <v>0</v>
      </c>
      <c r="K1192">
        <v>0</v>
      </c>
      <c r="L1192">
        <v>88</v>
      </c>
      <c r="M1192">
        <v>-17191</v>
      </c>
      <c r="N1192">
        <v>2.5485090000000001</v>
      </c>
      <c r="O1192">
        <v>49</v>
      </c>
      <c r="P1192">
        <v>1.4190560000000001</v>
      </c>
      <c r="Q1192" t="s">
        <v>43</v>
      </c>
      <c r="R1192" t="s">
        <v>43</v>
      </c>
      <c r="S1192" t="s">
        <v>43</v>
      </c>
    </row>
    <row r="1193" spans="1:19">
      <c r="A1193">
        <v>875</v>
      </c>
      <c r="B1193">
        <v>3392</v>
      </c>
      <c r="C1193">
        <v>162373.21</v>
      </c>
      <c r="D1193">
        <v>3214</v>
      </c>
      <c r="E1193">
        <v>189689.21</v>
      </c>
      <c r="F1193">
        <v>59.019666999999998</v>
      </c>
      <c r="G1193">
        <v>42.27</v>
      </c>
      <c r="H1193">
        <v>16.749666999999999</v>
      </c>
      <c r="I1193">
        <v>1.3962540000000001</v>
      </c>
      <c r="J1193">
        <v>0</v>
      </c>
      <c r="K1193">
        <v>0</v>
      </c>
      <c r="L1193">
        <v>178</v>
      </c>
      <c r="M1193">
        <v>-27316</v>
      </c>
      <c r="N1193">
        <v>5.2476419999999999</v>
      </c>
      <c r="O1193">
        <v>39</v>
      </c>
      <c r="P1193">
        <v>1.149764</v>
      </c>
      <c r="Q1193" t="s">
        <v>43</v>
      </c>
      <c r="R1193" t="s">
        <v>43</v>
      </c>
      <c r="S1193" t="s">
        <v>43</v>
      </c>
    </row>
    <row r="1194" spans="1:19">
      <c r="A1194">
        <v>19</v>
      </c>
      <c r="B1194">
        <v>3268</v>
      </c>
      <c r="C1194">
        <v>54420.25</v>
      </c>
      <c r="D1194">
        <v>3257</v>
      </c>
      <c r="E1194">
        <v>55196.4</v>
      </c>
      <c r="F1194">
        <v>16.947005999999998</v>
      </c>
      <c r="G1194">
        <v>10.01</v>
      </c>
      <c r="H1194">
        <v>6.9370060000000002</v>
      </c>
      <c r="I1194">
        <v>1.6930080000000001</v>
      </c>
      <c r="J1194">
        <v>0</v>
      </c>
      <c r="K1194">
        <v>0</v>
      </c>
      <c r="L1194">
        <v>11</v>
      </c>
      <c r="M1194">
        <v>-776.15</v>
      </c>
      <c r="N1194">
        <v>0.33659699999999998</v>
      </c>
      <c r="O1194">
        <v>22</v>
      </c>
      <c r="P1194">
        <v>0.67319499999999999</v>
      </c>
      <c r="Q1194" t="s">
        <v>43</v>
      </c>
      <c r="R1194" t="s">
        <v>43</v>
      </c>
      <c r="S1194" t="s">
        <v>43</v>
      </c>
    </row>
    <row r="1195" spans="1:19">
      <c r="A1195">
        <v>1125</v>
      </c>
      <c r="B1195">
        <v>3261</v>
      </c>
      <c r="C1195">
        <v>189397.63</v>
      </c>
      <c r="D1195">
        <v>3074</v>
      </c>
      <c r="E1195">
        <v>215551.67</v>
      </c>
      <c r="F1195">
        <v>70.120908</v>
      </c>
      <c r="G1195">
        <v>44.435000000000002</v>
      </c>
      <c r="H1195">
        <v>25.685908000000001</v>
      </c>
      <c r="I1195">
        <v>1.5780559999999999</v>
      </c>
      <c r="J1195">
        <v>0</v>
      </c>
      <c r="K1195">
        <v>0</v>
      </c>
      <c r="L1195">
        <v>187</v>
      </c>
      <c r="M1195">
        <v>-26154.04</v>
      </c>
      <c r="N1195">
        <v>5.7344369999999998</v>
      </c>
      <c r="O1195">
        <v>42</v>
      </c>
      <c r="P1195">
        <v>1.2879480000000001</v>
      </c>
      <c r="Q1195" t="s">
        <v>43</v>
      </c>
      <c r="R1195" t="s">
        <v>43</v>
      </c>
      <c r="S1195" t="s">
        <v>43</v>
      </c>
    </row>
    <row r="1196" spans="1:19">
      <c r="A1196">
        <v>317</v>
      </c>
      <c r="B1196">
        <v>3244</v>
      </c>
      <c r="C1196">
        <v>174018.74</v>
      </c>
      <c r="D1196">
        <v>2983</v>
      </c>
      <c r="E1196">
        <v>204264.74</v>
      </c>
      <c r="F1196">
        <v>68.476279000000005</v>
      </c>
      <c r="G1196">
        <v>59.04</v>
      </c>
      <c r="H1196">
        <v>9.4362790000000007</v>
      </c>
      <c r="I1196">
        <v>1.159829</v>
      </c>
      <c r="J1196">
        <v>0</v>
      </c>
      <c r="K1196">
        <v>0</v>
      </c>
      <c r="L1196">
        <v>261</v>
      </c>
      <c r="M1196">
        <v>-30246</v>
      </c>
      <c r="N1196">
        <v>8.0456230000000009</v>
      </c>
      <c r="O1196">
        <v>101</v>
      </c>
      <c r="P1196">
        <v>3.1134400000000002</v>
      </c>
      <c r="Q1196" t="s">
        <v>43</v>
      </c>
      <c r="R1196" t="s">
        <v>43</v>
      </c>
      <c r="S1196" t="s">
        <v>43</v>
      </c>
    </row>
    <row r="1197" spans="1:19">
      <c r="A1197">
        <v>582</v>
      </c>
      <c r="B1197">
        <v>3115</v>
      </c>
      <c r="C1197">
        <v>184812.11</v>
      </c>
      <c r="D1197">
        <v>2908</v>
      </c>
      <c r="E1197">
        <v>208355.11</v>
      </c>
      <c r="F1197">
        <v>71.648937000000004</v>
      </c>
      <c r="G1197">
        <v>57.524999999999999</v>
      </c>
      <c r="H1197">
        <v>14.123937</v>
      </c>
      <c r="I1197">
        <v>1.2455270000000001</v>
      </c>
      <c r="J1197">
        <v>0</v>
      </c>
      <c r="K1197">
        <v>0</v>
      </c>
      <c r="L1197">
        <v>207</v>
      </c>
      <c r="M1197">
        <v>-23543</v>
      </c>
      <c r="N1197">
        <v>6.6452650000000002</v>
      </c>
      <c r="O1197">
        <v>62</v>
      </c>
      <c r="P1197">
        <v>1.9903690000000001</v>
      </c>
      <c r="Q1197" t="s">
        <v>43</v>
      </c>
      <c r="R1197" t="s">
        <v>43</v>
      </c>
      <c r="S1197" t="s">
        <v>43</v>
      </c>
    </row>
    <row r="1198" spans="1:19">
      <c r="A1198">
        <v>1012</v>
      </c>
      <c r="B1198">
        <v>3095</v>
      </c>
      <c r="C1198">
        <v>159080.78</v>
      </c>
      <c r="D1198">
        <v>2981</v>
      </c>
      <c r="E1198">
        <v>174995.78</v>
      </c>
      <c r="F1198">
        <v>58.703716999999997</v>
      </c>
      <c r="G1198">
        <v>43.89</v>
      </c>
      <c r="H1198">
        <v>14.813717</v>
      </c>
      <c r="I1198">
        <v>1.3375189999999999</v>
      </c>
      <c r="J1198">
        <v>0</v>
      </c>
      <c r="K1198">
        <v>0</v>
      </c>
      <c r="L1198">
        <v>114</v>
      </c>
      <c r="M1198">
        <v>-15915</v>
      </c>
      <c r="N1198">
        <v>3.68336</v>
      </c>
      <c r="O1198">
        <v>59</v>
      </c>
      <c r="P1198">
        <v>1.9063000000000001</v>
      </c>
      <c r="Q1198" t="s">
        <v>43</v>
      </c>
      <c r="R1198" t="s">
        <v>43</v>
      </c>
      <c r="S1198" t="s">
        <v>43</v>
      </c>
    </row>
    <row r="1199" spans="1:19">
      <c r="A1199">
        <v>1617</v>
      </c>
      <c r="B1199">
        <v>3063</v>
      </c>
      <c r="C1199">
        <v>148876.16</v>
      </c>
      <c r="D1199">
        <v>2943</v>
      </c>
      <c r="E1199">
        <v>166930.16</v>
      </c>
      <c r="F1199">
        <v>56.721086999999997</v>
      </c>
      <c r="G1199">
        <v>16.989999999999998</v>
      </c>
      <c r="H1199">
        <v>39.731087000000002</v>
      </c>
      <c r="I1199">
        <v>3.338498</v>
      </c>
      <c r="J1199">
        <v>0</v>
      </c>
      <c r="K1199">
        <v>0</v>
      </c>
      <c r="L1199">
        <v>120</v>
      </c>
      <c r="M1199">
        <v>-18054</v>
      </c>
      <c r="N1199">
        <v>3.9177279999999999</v>
      </c>
      <c r="O1199">
        <v>20</v>
      </c>
      <c r="P1199">
        <v>0.65295499999999995</v>
      </c>
      <c r="Q1199" t="s">
        <v>43</v>
      </c>
      <c r="R1199" t="s">
        <v>43</v>
      </c>
      <c r="S1199" t="s">
        <v>43</v>
      </c>
    </row>
    <row r="1200" spans="1:19">
      <c r="A1200">
        <v>1589</v>
      </c>
      <c r="B1200">
        <v>3044</v>
      </c>
      <c r="C1200">
        <v>129939.23</v>
      </c>
      <c r="D1200">
        <v>2878</v>
      </c>
      <c r="E1200">
        <v>145955.23000000001</v>
      </c>
      <c r="F1200">
        <v>50.714117000000002</v>
      </c>
      <c r="G1200">
        <v>34.945</v>
      </c>
      <c r="H1200">
        <v>15.769117</v>
      </c>
      <c r="I1200">
        <v>1.451255</v>
      </c>
      <c r="J1200">
        <v>0</v>
      </c>
      <c r="K1200">
        <v>0</v>
      </c>
      <c r="L1200">
        <v>166</v>
      </c>
      <c r="M1200">
        <v>-16016</v>
      </c>
      <c r="N1200">
        <v>5.4533509999999996</v>
      </c>
      <c r="O1200">
        <v>50</v>
      </c>
      <c r="P1200">
        <v>1.642576</v>
      </c>
      <c r="Q1200" t="s">
        <v>43</v>
      </c>
      <c r="R1200" t="s">
        <v>43</v>
      </c>
      <c r="S1200" t="s">
        <v>43</v>
      </c>
    </row>
    <row r="1201" spans="1:19">
      <c r="A1201">
        <v>22</v>
      </c>
      <c r="B1201">
        <v>2979</v>
      </c>
      <c r="C1201">
        <v>97891.4</v>
      </c>
      <c r="D1201">
        <v>2838</v>
      </c>
      <c r="E1201">
        <v>112971.4</v>
      </c>
      <c r="F1201">
        <v>39.806694999999998</v>
      </c>
      <c r="G1201">
        <v>23.22</v>
      </c>
      <c r="H1201">
        <v>16.586694999999999</v>
      </c>
      <c r="I1201">
        <v>1.7143280000000001</v>
      </c>
      <c r="J1201">
        <v>0</v>
      </c>
      <c r="K1201">
        <v>0</v>
      </c>
      <c r="L1201">
        <v>141</v>
      </c>
      <c r="M1201">
        <v>-15080</v>
      </c>
      <c r="N1201">
        <v>4.7331320000000003</v>
      </c>
      <c r="O1201">
        <v>36</v>
      </c>
      <c r="P1201">
        <v>1.2084589999999999</v>
      </c>
      <c r="Q1201" t="s">
        <v>43</v>
      </c>
      <c r="R1201" t="s">
        <v>43</v>
      </c>
      <c r="S1201" t="s">
        <v>43</v>
      </c>
    </row>
    <row r="1202" spans="1:19">
      <c r="A1202">
        <v>794</v>
      </c>
      <c r="B1202">
        <v>2970</v>
      </c>
      <c r="C1202">
        <v>116375.64</v>
      </c>
      <c r="D1202">
        <v>2579</v>
      </c>
      <c r="E1202">
        <v>149366.64000000001</v>
      </c>
      <c r="F1202">
        <v>57.916494999999998</v>
      </c>
      <c r="G1202">
        <v>40.86</v>
      </c>
      <c r="H1202">
        <v>17.056495000000002</v>
      </c>
      <c r="I1202">
        <v>1.4174370000000001</v>
      </c>
      <c r="J1202">
        <v>0</v>
      </c>
      <c r="K1202">
        <v>0</v>
      </c>
      <c r="L1202">
        <v>391</v>
      </c>
      <c r="M1202">
        <v>-32991</v>
      </c>
      <c r="N1202">
        <v>13.164982999999999</v>
      </c>
      <c r="O1202">
        <v>46</v>
      </c>
      <c r="P1202">
        <v>1.5488219999999999</v>
      </c>
      <c r="Q1202" t="s">
        <v>43</v>
      </c>
      <c r="R1202" t="s">
        <v>43</v>
      </c>
      <c r="S1202" t="s">
        <v>43</v>
      </c>
    </row>
    <row r="1203" spans="1:19">
      <c r="A1203">
        <v>616</v>
      </c>
      <c r="B1203">
        <v>2968</v>
      </c>
      <c r="C1203">
        <v>93795.67</v>
      </c>
      <c r="D1203">
        <v>2775</v>
      </c>
      <c r="E1203">
        <v>113389.67</v>
      </c>
      <c r="F1203">
        <v>40.861142000000001</v>
      </c>
      <c r="G1203">
        <v>17.43</v>
      </c>
      <c r="H1203">
        <v>23.431142000000001</v>
      </c>
      <c r="I1203">
        <v>2.3443000000000001</v>
      </c>
      <c r="J1203">
        <v>0</v>
      </c>
      <c r="K1203">
        <v>0</v>
      </c>
      <c r="L1203">
        <v>193</v>
      </c>
      <c r="M1203">
        <v>-19594</v>
      </c>
      <c r="N1203">
        <v>6.5026950000000001</v>
      </c>
      <c r="O1203">
        <v>38</v>
      </c>
      <c r="P1203">
        <v>1.2803230000000001</v>
      </c>
      <c r="Q1203" t="s">
        <v>43</v>
      </c>
      <c r="R1203" t="s">
        <v>43</v>
      </c>
      <c r="S1203" t="s">
        <v>43</v>
      </c>
    </row>
    <row r="1204" spans="1:19">
      <c r="A1204">
        <v>1656</v>
      </c>
      <c r="B1204">
        <v>2943</v>
      </c>
      <c r="C1204">
        <v>87871.85</v>
      </c>
      <c r="D1204">
        <v>2812</v>
      </c>
      <c r="E1204">
        <v>101987.85</v>
      </c>
      <c r="F1204">
        <v>36.268794</v>
      </c>
      <c r="G1204">
        <v>5.92</v>
      </c>
      <c r="H1204">
        <v>30.348794000000002</v>
      </c>
      <c r="I1204">
        <v>6.1264849999999997</v>
      </c>
      <c r="J1204">
        <v>0</v>
      </c>
      <c r="K1204">
        <v>0</v>
      </c>
      <c r="L1204">
        <v>131</v>
      </c>
      <c r="M1204">
        <v>-14116</v>
      </c>
      <c r="N1204">
        <v>4.4512400000000003</v>
      </c>
      <c r="O1204">
        <v>34</v>
      </c>
      <c r="P1204">
        <v>1.155284</v>
      </c>
      <c r="Q1204" t="s">
        <v>43</v>
      </c>
      <c r="R1204" t="s">
        <v>43</v>
      </c>
      <c r="S1204" t="s">
        <v>44</v>
      </c>
    </row>
    <row r="1205" spans="1:19">
      <c r="A1205">
        <v>1957</v>
      </c>
      <c r="B1205">
        <v>2849</v>
      </c>
      <c r="C1205">
        <v>279804.39</v>
      </c>
      <c r="D1205">
        <v>2661</v>
      </c>
      <c r="E1205">
        <v>298895.39</v>
      </c>
      <c r="F1205">
        <v>112.324461</v>
      </c>
      <c r="G1205">
        <v>84.3</v>
      </c>
      <c r="H1205">
        <v>28.024460999999999</v>
      </c>
      <c r="I1205">
        <v>1.3324370000000001</v>
      </c>
      <c r="J1205">
        <v>1</v>
      </c>
      <c r="K1205">
        <v>3.5099999999999999E-2</v>
      </c>
      <c r="L1205">
        <v>187</v>
      </c>
      <c r="M1205">
        <v>-19091</v>
      </c>
      <c r="N1205">
        <v>6.563707</v>
      </c>
      <c r="O1205">
        <v>30</v>
      </c>
      <c r="P1205">
        <v>1.0530010000000001</v>
      </c>
      <c r="Q1205" t="s">
        <v>43</v>
      </c>
      <c r="R1205" t="s">
        <v>44</v>
      </c>
      <c r="S1205" t="s">
        <v>43</v>
      </c>
    </row>
    <row r="1206" spans="1:19">
      <c r="A1206">
        <v>844</v>
      </c>
      <c r="B1206">
        <v>2588</v>
      </c>
      <c r="C1206">
        <v>157185.32999999999</v>
      </c>
      <c r="D1206">
        <v>2488</v>
      </c>
      <c r="E1206">
        <v>169941.33</v>
      </c>
      <c r="F1206">
        <v>68.304393000000005</v>
      </c>
      <c r="G1206">
        <v>55.064999999999998</v>
      </c>
      <c r="H1206">
        <v>13.239393</v>
      </c>
      <c r="I1206">
        <v>1.240432</v>
      </c>
      <c r="J1206">
        <v>0</v>
      </c>
      <c r="K1206">
        <v>0</v>
      </c>
      <c r="L1206">
        <v>100</v>
      </c>
      <c r="M1206">
        <v>-12756</v>
      </c>
      <c r="N1206">
        <v>3.863988</v>
      </c>
      <c r="O1206">
        <v>40</v>
      </c>
      <c r="P1206">
        <v>1.5455950000000001</v>
      </c>
      <c r="Q1206" t="s">
        <v>43</v>
      </c>
      <c r="R1206" t="s">
        <v>43</v>
      </c>
      <c r="S1206" t="s">
        <v>43</v>
      </c>
    </row>
    <row r="1207" spans="1:19">
      <c r="A1207">
        <v>897</v>
      </c>
      <c r="B1207">
        <v>2527</v>
      </c>
      <c r="C1207">
        <v>55965.77</v>
      </c>
      <c r="D1207">
        <v>2421</v>
      </c>
      <c r="E1207">
        <v>66464.77</v>
      </c>
      <c r="F1207">
        <v>27.453437000000001</v>
      </c>
      <c r="G1207">
        <v>9.76</v>
      </c>
      <c r="H1207">
        <v>17.693436999999999</v>
      </c>
      <c r="I1207">
        <v>2.8128519999999999</v>
      </c>
      <c r="J1207">
        <v>0</v>
      </c>
      <c r="K1207">
        <v>0</v>
      </c>
      <c r="L1207">
        <v>106</v>
      </c>
      <c r="M1207">
        <v>-10499</v>
      </c>
      <c r="N1207">
        <v>4.1946969999999997</v>
      </c>
      <c r="O1207">
        <v>23</v>
      </c>
      <c r="P1207">
        <v>0.91017000000000003</v>
      </c>
      <c r="Q1207" t="s">
        <v>43</v>
      </c>
      <c r="R1207" t="s">
        <v>43</v>
      </c>
      <c r="S1207" t="s">
        <v>43</v>
      </c>
    </row>
    <row r="1208" spans="1:19">
      <c r="A1208">
        <v>1289</v>
      </c>
      <c r="B1208">
        <v>2511</v>
      </c>
      <c r="C1208">
        <v>26605.34</v>
      </c>
      <c r="D1208">
        <v>2445</v>
      </c>
      <c r="E1208">
        <v>31753.34</v>
      </c>
      <c r="F1208">
        <v>12.987050999999999</v>
      </c>
      <c r="G1208">
        <v>6.49</v>
      </c>
      <c r="H1208">
        <v>6.4970509999999999</v>
      </c>
      <c r="I1208">
        <v>2.0010859999999999</v>
      </c>
      <c r="J1208">
        <v>0</v>
      </c>
      <c r="K1208">
        <v>0</v>
      </c>
      <c r="L1208">
        <v>66</v>
      </c>
      <c r="M1208">
        <v>-5148</v>
      </c>
      <c r="N1208">
        <v>2.6284350000000001</v>
      </c>
      <c r="O1208">
        <v>21</v>
      </c>
      <c r="P1208">
        <v>0.83631999999999995</v>
      </c>
      <c r="Q1208" t="s">
        <v>43</v>
      </c>
      <c r="R1208" t="s">
        <v>43</v>
      </c>
      <c r="S1208" t="s">
        <v>43</v>
      </c>
    </row>
    <row r="1209" spans="1:19">
      <c r="A1209">
        <v>569</v>
      </c>
      <c r="B1209">
        <v>2459</v>
      </c>
      <c r="C1209">
        <v>99765.91</v>
      </c>
      <c r="D1209">
        <v>2221</v>
      </c>
      <c r="E1209">
        <v>121827.91</v>
      </c>
      <c r="F1209">
        <v>54.852728999999997</v>
      </c>
      <c r="G1209">
        <v>39.799999999999997</v>
      </c>
      <c r="H1209">
        <v>15.052728999999999</v>
      </c>
      <c r="I1209">
        <v>1.378209</v>
      </c>
      <c r="J1209">
        <v>20</v>
      </c>
      <c r="K1209">
        <v>0.81333900000000003</v>
      </c>
      <c r="L1209">
        <v>218</v>
      </c>
      <c r="M1209">
        <v>-22062</v>
      </c>
      <c r="N1209">
        <v>8.8653919999999999</v>
      </c>
      <c r="O1209">
        <v>27</v>
      </c>
      <c r="P1209">
        <v>1.098007</v>
      </c>
      <c r="Q1209" t="s">
        <v>43</v>
      </c>
      <c r="R1209" t="s">
        <v>43</v>
      </c>
      <c r="S1209" t="s">
        <v>43</v>
      </c>
    </row>
    <row r="1210" spans="1:19">
      <c r="A1210">
        <v>883</v>
      </c>
      <c r="B1210">
        <v>2386</v>
      </c>
      <c r="C1210">
        <v>175043.54</v>
      </c>
      <c r="D1210">
        <v>2290</v>
      </c>
      <c r="E1210">
        <v>192035.54</v>
      </c>
      <c r="F1210">
        <v>83.858313999999993</v>
      </c>
      <c r="G1210">
        <v>35.22</v>
      </c>
      <c r="H1210">
        <v>48.638314000000001</v>
      </c>
      <c r="I1210">
        <v>2.380986</v>
      </c>
      <c r="J1210">
        <v>0</v>
      </c>
      <c r="K1210">
        <v>0</v>
      </c>
      <c r="L1210">
        <v>96</v>
      </c>
      <c r="M1210">
        <v>-16992</v>
      </c>
      <c r="N1210">
        <v>4.0234699999999997</v>
      </c>
      <c r="O1210">
        <v>32</v>
      </c>
      <c r="P1210">
        <v>1.3411569999999999</v>
      </c>
      <c r="Q1210" t="s">
        <v>43</v>
      </c>
      <c r="R1210" t="s">
        <v>43</v>
      </c>
      <c r="S1210" t="s">
        <v>43</v>
      </c>
    </row>
    <row r="1211" spans="1:19">
      <c r="A1211">
        <v>1740</v>
      </c>
      <c r="B1211">
        <v>2359</v>
      </c>
      <c r="C1211">
        <v>95850.91</v>
      </c>
      <c r="D1211">
        <v>2240</v>
      </c>
      <c r="E1211">
        <v>108622.91</v>
      </c>
      <c r="F1211">
        <v>48.492370999999999</v>
      </c>
      <c r="G1211">
        <v>27.07</v>
      </c>
      <c r="H1211">
        <v>21.422370999999998</v>
      </c>
      <c r="I1211">
        <v>1.791369</v>
      </c>
      <c r="J1211">
        <v>0</v>
      </c>
      <c r="K1211">
        <v>0</v>
      </c>
      <c r="L1211">
        <v>119</v>
      </c>
      <c r="M1211">
        <v>-12772</v>
      </c>
      <c r="N1211">
        <v>5.0445099999999998</v>
      </c>
      <c r="O1211">
        <v>48</v>
      </c>
      <c r="P1211">
        <v>2.0347599999999999</v>
      </c>
      <c r="Q1211" t="s">
        <v>43</v>
      </c>
      <c r="R1211" t="s">
        <v>43</v>
      </c>
      <c r="S1211" t="s">
        <v>43</v>
      </c>
    </row>
    <row r="1212" spans="1:19">
      <c r="A1212">
        <v>1527</v>
      </c>
      <c r="B1212">
        <v>2345</v>
      </c>
      <c r="C1212">
        <v>117756.25</v>
      </c>
      <c r="D1212">
        <v>2235</v>
      </c>
      <c r="E1212">
        <v>135511.25</v>
      </c>
      <c r="F1212">
        <v>60.631431999999997</v>
      </c>
      <c r="G1212">
        <v>22.69</v>
      </c>
      <c r="H1212">
        <v>37.941431999999999</v>
      </c>
      <c r="I1212">
        <v>2.6721650000000001</v>
      </c>
      <c r="J1212">
        <v>0</v>
      </c>
      <c r="K1212">
        <v>0</v>
      </c>
      <c r="L1212">
        <v>110</v>
      </c>
      <c r="M1212">
        <v>-17755</v>
      </c>
      <c r="N1212">
        <v>4.6908320000000003</v>
      </c>
      <c r="O1212">
        <v>23</v>
      </c>
      <c r="P1212">
        <v>0.98080999999999996</v>
      </c>
      <c r="Q1212" t="s">
        <v>43</v>
      </c>
      <c r="R1212" t="s">
        <v>43</v>
      </c>
      <c r="S1212" t="s">
        <v>43</v>
      </c>
    </row>
    <row r="1213" spans="1:19">
      <c r="A1213">
        <v>1649</v>
      </c>
      <c r="B1213">
        <v>2336</v>
      </c>
      <c r="C1213">
        <v>80992.800000000003</v>
      </c>
      <c r="D1213">
        <v>2333</v>
      </c>
      <c r="E1213">
        <v>81851.8</v>
      </c>
      <c r="F1213">
        <v>35.084355000000002</v>
      </c>
      <c r="G1213">
        <v>13.24</v>
      </c>
      <c r="H1213">
        <v>21.844355</v>
      </c>
      <c r="I1213">
        <v>2.6498759999999999</v>
      </c>
      <c r="J1213">
        <v>0</v>
      </c>
      <c r="K1213">
        <v>0</v>
      </c>
      <c r="L1213">
        <v>3</v>
      </c>
      <c r="M1213">
        <v>-859</v>
      </c>
      <c r="N1213">
        <v>0.12842500000000001</v>
      </c>
      <c r="O1213">
        <v>21</v>
      </c>
      <c r="P1213">
        <v>0.89897300000000002</v>
      </c>
      <c r="Q1213" t="s">
        <v>43</v>
      </c>
      <c r="R1213" t="s">
        <v>43</v>
      </c>
      <c r="S1213" t="s">
        <v>43</v>
      </c>
    </row>
    <row r="1214" spans="1:19">
      <c r="A1214">
        <v>1555</v>
      </c>
      <c r="B1214">
        <v>2305</v>
      </c>
      <c r="C1214">
        <v>113099.94</v>
      </c>
      <c r="D1214">
        <v>2190</v>
      </c>
      <c r="E1214">
        <v>123645.94</v>
      </c>
      <c r="F1214">
        <v>56.459333000000001</v>
      </c>
      <c r="G1214">
        <v>42.37</v>
      </c>
      <c r="H1214">
        <v>14.089333</v>
      </c>
      <c r="I1214">
        <v>1.3325309999999999</v>
      </c>
      <c r="J1214">
        <v>0</v>
      </c>
      <c r="K1214">
        <v>0</v>
      </c>
      <c r="L1214">
        <v>115</v>
      </c>
      <c r="M1214">
        <v>-10546</v>
      </c>
      <c r="N1214">
        <v>4.9891540000000001</v>
      </c>
      <c r="O1214">
        <v>30</v>
      </c>
      <c r="P1214">
        <v>1.301518</v>
      </c>
      <c r="Q1214" t="s">
        <v>43</v>
      </c>
      <c r="R1214" t="s">
        <v>43</v>
      </c>
      <c r="S1214" t="s">
        <v>43</v>
      </c>
    </row>
    <row r="1215" spans="1:19">
      <c r="A1215">
        <v>410</v>
      </c>
      <c r="B1215">
        <v>2269</v>
      </c>
      <c r="C1215">
        <v>92402.59</v>
      </c>
      <c r="D1215">
        <v>2126</v>
      </c>
      <c r="E1215">
        <v>109357.59</v>
      </c>
      <c r="F1215">
        <v>51.438189000000001</v>
      </c>
      <c r="G1215">
        <v>13.76</v>
      </c>
      <c r="H1215">
        <v>37.678189000000003</v>
      </c>
      <c r="I1215">
        <v>3.7382399999999998</v>
      </c>
      <c r="J1215">
        <v>0</v>
      </c>
      <c r="K1215">
        <v>0</v>
      </c>
      <c r="L1215">
        <v>143</v>
      </c>
      <c r="M1215">
        <v>-16955</v>
      </c>
      <c r="N1215">
        <v>6.3023360000000004</v>
      </c>
      <c r="O1215">
        <v>39</v>
      </c>
      <c r="P1215">
        <v>1.7188190000000001</v>
      </c>
      <c r="Q1215" t="s">
        <v>43</v>
      </c>
      <c r="R1215" t="s">
        <v>43</v>
      </c>
      <c r="S1215" t="s">
        <v>44</v>
      </c>
    </row>
    <row r="1216" spans="1:19">
      <c r="A1216">
        <v>1016</v>
      </c>
      <c r="B1216">
        <v>2170</v>
      </c>
      <c r="C1216">
        <v>52388.75</v>
      </c>
      <c r="D1216">
        <v>2166</v>
      </c>
      <c r="E1216">
        <v>53195.75</v>
      </c>
      <c r="F1216">
        <v>24.559441</v>
      </c>
      <c r="G1216">
        <v>12.74</v>
      </c>
      <c r="H1216">
        <v>11.819440999999999</v>
      </c>
      <c r="I1216">
        <v>1.927743</v>
      </c>
      <c r="J1216">
        <v>0</v>
      </c>
      <c r="K1216">
        <v>0</v>
      </c>
      <c r="L1216">
        <v>4</v>
      </c>
      <c r="M1216">
        <v>-807</v>
      </c>
      <c r="N1216">
        <v>0.184332</v>
      </c>
      <c r="O1216">
        <v>26</v>
      </c>
      <c r="P1216">
        <v>1.1981569999999999</v>
      </c>
      <c r="Q1216" t="s">
        <v>43</v>
      </c>
      <c r="R1216" t="s">
        <v>43</v>
      </c>
      <c r="S1216" t="s">
        <v>43</v>
      </c>
    </row>
    <row r="1217" spans="1:19">
      <c r="A1217">
        <v>955</v>
      </c>
      <c r="B1217">
        <v>1997</v>
      </c>
      <c r="C1217">
        <v>61741.49</v>
      </c>
      <c r="D1217">
        <v>1937</v>
      </c>
      <c r="E1217">
        <v>68484.490000000005</v>
      </c>
      <c r="F1217">
        <v>35.355958000000001</v>
      </c>
      <c r="G1217">
        <v>14.81</v>
      </c>
      <c r="H1217">
        <v>20.545957999999999</v>
      </c>
      <c r="I1217">
        <v>2.3873030000000002</v>
      </c>
      <c r="J1217">
        <v>2</v>
      </c>
      <c r="K1217">
        <v>0.10015</v>
      </c>
      <c r="L1217">
        <v>58</v>
      </c>
      <c r="M1217">
        <v>-6743</v>
      </c>
      <c r="N1217">
        <v>2.9043570000000001</v>
      </c>
      <c r="O1217">
        <v>26</v>
      </c>
      <c r="P1217">
        <v>1.3019529999999999</v>
      </c>
      <c r="Q1217" t="s">
        <v>43</v>
      </c>
      <c r="R1217" t="s">
        <v>43</v>
      </c>
      <c r="S1217" t="s">
        <v>43</v>
      </c>
    </row>
    <row r="1218" spans="1:19">
      <c r="A1218">
        <v>1680</v>
      </c>
      <c r="B1218">
        <v>1983</v>
      </c>
      <c r="C1218">
        <v>77861.52</v>
      </c>
      <c r="D1218">
        <v>1848</v>
      </c>
      <c r="E1218">
        <v>89808.52</v>
      </c>
      <c r="F1218">
        <v>48.597684000000001</v>
      </c>
      <c r="G1218">
        <v>37.85</v>
      </c>
      <c r="H1218">
        <v>10.747684</v>
      </c>
      <c r="I1218">
        <v>1.283955</v>
      </c>
      <c r="J1218">
        <v>1</v>
      </c>
      <c r="K1218">
        <v>5.0429000000000002E-2</v>
      </c>
      <c r="L1218">
        <v>134</v>
      </c>
      <c r="M1218">
        <v>-11947</v>
      </c>
      <c r="N1218">
        <v>6.7574379999999996</v>
      </c>
      <c r="O1218">
        <v>29</v>
      </c>
      <c r="P1218">
        <v>1.462431</v>
      </c>
      <c r="Q1218" t="s">
        <v>43</v>
      </c>
      <c r="R1218" t="s">
        <v>43</v>
      </c>
      <c r="S1218" t="s">
        <v>43</v>
      </c>
    </row>
    <row r="1219" spans="1:19">
      <c r="A1219">
        <v>1510</v>
      </c>
      <c r="B1219">
        <v>1845</v>
      </c>
      <c r="C1219">
        <v>148918.84</v>
      </c>
      <c r="D1219">
        <v>1768</v>
      </c>
      <c r="E1219">
        <v>163544.84</v>
      </c>
      <c r="F1219">
        <v>92.502737999999994</v>
      </c>
      <c r="G1219">
        <v>43.465000000000003</v>
      </c>
      <c r="H1219">
        <v>49.037737999999997</v>
      </c>
      <c r="I1219">
        <v>2.128212</v>
      </c>
      <c r="J1219">
        <v>1</v>
      </c>
      <c r="K1219">
        <v>5.4200999999999999E-2</v>
      </c>
      <c r="L1219">
        <v>76</v>
      </c>
      <c r="M1219">
        <v>-14626</v>
      </c>
      <c r="N1219">
        <v>4.1192409999999997</v>
      </c>
      <c r="O1219">
        <v>22</v>
      </c>
      <c r="P1219">
        <v>1.192412</v>
      </c>
      <c r="Q1219" t="s">
        <v>43</v>
      </c>
      <c r="R1219" t="s">
        <v>43</v>
      </c>
      <c r="S1219" t="s">
        <v>43</v>
      </c>
    </row>
    <row r="1220" spans="1:19">
      <c r="A1220">
        <v>1223</v>
      </c>
      <c r="B1220">
        <v>760</v>
      </c>
      <c r="C1220">
        <v>111905.55</v>
      </c>
      <c r="D1220">
        <v>695</v>
      </c>
      <c r="E1220">
        <v>123716.55</v>
      </c>
      <c r="F1220">
        <v>178.009424</v>
      </c>
      <c r="G1220">
        <v>109.79</v>
      </c>
      <c r="H1220">
        <v>68.219424000000004</v>
      </c>
      <c r="I1220">
        <v>1.6213630000000001</v>
      </c>
      <c r="J1220">
        <v>0</v>
      </c>
      <c r="K1220">
        <v>0</v>
      </c>
      <c r="L1220">
        <v>65</v>
      </c>
      <c r="M1220">
        <v>-11811</v>
      </c>
      <c r="N1220">
        <v>8.5526319999999991</v>
      </c>
      <c r="O1220">
        <v>9</v>
      </c>
      <c r="P1220">
        <v>1.1842109999999999</v>
      </c>
      <c r="Q1220" t="s">
        <v>43</v>
      </c>
      <c r="R1220" t="s">
        <v>42</v>
      </c>
      <c r="S1220" t="s">
        <v>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A6EC-5CDE-461D-ADD8-1C91286B5136}">
  <dimension ref="A1:S4072"/>
  <sheetViews>
    <sheetView workbookViewId="0"/>
  </sheetViews>
  <sheetFormatPr defaultRowHeight="17"/>
  <cols>
    <col min="1" max="1" width="15.6640625" customWidth="1"/>
    <col min="2" max="2" width="14.1640625" customWidth="1"/>
    <col min="3" max="3" width="19.25" bestFit="1" customWidth="1"/>
    <col min="4" max="4" width="24.9140625" bestFit="1" customWidth="1"/>
    <col min="5" max="5" width="27.4140625" bestFit="1" customWidth="1"/>
    <col min="6" max="6" width="29.25" bestFit="1" customWidth="1"/>
    <col min="7" max="7" width="33.5" bestFit="1" customWidth="1"/>
    <col min="8" max="8" width="36.9140625" bestFit="1" customWidth="1"/>
    <col min="9" max="9" width="24.08203125" bestFit="1" customWidth="1"/>
    <col min="10" max="10" width="19.08203125" bestFit="1" customWidth="1"/>
    <col min="11" max="11" width="24.1640625" bestFit="1" customWidth="1"/>
    <col min="12" max="12" width="15.1640625" bestFit="1" customWidth="1"/>
    <col min="13" max="13" width="28" bestFit="1" customWidth="1"/>
    <col min="14" max="14" width="29.9140625" bestFit="1" customWidth="1"/>
    <col min="15" max="15" width="19" bestFit="1" customWidth="1"/>
    <col min="16" max="16" width="24.75" bestFit="1" customWidth="1"/>
    <col min="17" max="17" width="15.75" bestFit="1" customWidth="1"/>
    <col min="18" max="18" width="16.5" bestFit="1" customWidth="1"/>
    <col min="19" max="19" width="19.4140625" bestFit="1" customWidth="1"/>
  </cols>
  <sheetData>
    <row r="1" spans="1:19">
      <c r="A1" t="s">
        <v>45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>
      <c r="A2">
        <v>4938</v>
      </c>
      <c r="B2">
        <v>1776</v>
      </c>
      <c r="C2">
        <v>31552</v>
      </c>
      <c r="D2">
        <v>1019405.11</v>
      </c>
      <c r="E2">
        <v>26268</v>
      </c>
      <c r="F2">
        <v>1434634.04</v>
      </c>
      <c r="G2">
        <v>54.615274999999997</v>
      </c>
      <c r="H2">
        <v>54.075000000000003</v>
      </c>
      <c r="I2">
        <v>0.54027499999999995</v>
      </c>
      <c r="J2">
        <v>1.0099910000000001</v>
      </c>
      <c r="K2">
        <v>0</v>
      </c>
      <c r="L2">
        <v>0</v>
      </c>
      <c r="M2">
        <v>5284</v>
      </c>
      <c r="N2">
        <v>-415228.93</v>
      </c>
      <c r="O2">
        <v>16.746956999999998</v>
      </c>
      <c r="P2">
        <v>396</v>
      </c>
      <c r="Q2">
        <v>1.255071</v>
      </c>
      <c r="R2" t="s">
        <v>42</v>
      </c>
      <c r="S2" t="s">
        <v>43</v>
      </c>
    </row>
    <row r="3" spans="1:19">
      <c r="A3">
        <v>2408</v>
      </c>
      <c r="B3">
        <v>1696</v>
      </c>
      <c r="C3">
        <v>30672</v>
      </c>
      <c r="D3">
        <v>1181415.1100000001</v>
      </c>
      <c r="E3">
        <v>24904</v>
      </c>
      <c r="F3">
        <v>1634556.11</v>
      </c>
      <c r="G3">
        <v>65.634280000000004</v>
      </c>
      <c r="H3">
        <v>57</v>
      </c>
      <c r="I3">
        <v>8.6342800000000004</v>
      </c>
      <c r="J3">
        <v>1.1514789999999999</v>
      </c>
      <c r="K3">
        <v>0</v>
      </c>
      <c r="L3">
        <v>0</v>
      </c>
      <c r="M3">
        <v>5768</v>
      </c>
      <c r="N3">
        <v>-453141</v>
      </c>
      <c r="O3">
        <v>18.805425</v>
      </c>
      <c r="P3">
        <v>953</v>
      </c>
      <c r="Q3">
        <v>3.1070679999999999</v>
      </c>
      <c r="R3" t="s">
        <v>42</v>
      </c>
      <c r="S3" t="s">
        <v>43</v>
      </c>
    </row>
    <row r="4" spans="1:19">
      <c r="A4">
        <v>3239</v>
      </c>
      <c r="B4">
        <v>1168</v>
      </c>
      <c r="C4">
        <v>30520</v>
      </c>
      <c r="D4">
        <v>1590822.75</v>
      </c>
      <c r="E4">
        <v>23834</v>
      </c>
      <c r="F4">
        <v>2116564.75</v>
      </c>
      <c r="G4">
        <v>88.804428999999999</v>
      </c>
      <c r="H4">
        <v>66</v>
      </c>
      <c r="I4">
        <v>22.804428999999999</v>
      </c>
      <c r="J4">
        <v>1.3455220000000001</v>
      </c>
      <c r="K4">
        <v>0</v>
      </c>
      <c r="L4">
        <v>0</v>
      </c>
      <c r="M4">
        <v>6686</v>
      </c>
      <c r="N4">
        <v>-525742</v>
      </c>
      <c r="O4">
        <v>21.906946000000001</v>
      </c>
      <c r="P4">
        <v>357</v>
      </c>
      <c r="Q4">
        <v>1.1697249999999999</v>
      </c>
      <c r="R4" t="s">
        <v>42</v>
      </c>
      <c r="S4" t="s">
        <v>43</v>
      </c>
    </row>
    <row r="5" spans="1:19">
      <c r="A5">
        <v>3233</v>
      </c>
      <c r="B5">
        <v>464</v>
      </c>
      <c r="C5">
        <v>27619</v>
      </c>
      <c r="D5">
        <v>1882901.35</v>
      </c>
      <c r="E5">
        <v>27286</v>
      </c>
      <c r="F5">
        <v>1926015.35</v>
      </c>
      <c r="G5">
        <v>70.586211000000006</v>
      </c>
      <c r="H5">
        <v>80</v>
      </c>
      <c r="I5">
        <v>-9.4137889999999995</v>
      </c>
      <c r="J5">
        <v>0.882328</v>
      </c>
      <c r="K5">
        <v>1</v>
      </c>
      <c r="L5">
        <v>3.6210000000000001E-3</v>
      </c>
      <c r="M5">
        <v>332</v>
      </c>
      <c r="N5">
        <v>-43114</v>
      </c>
      <c r="O5">
        <v>1.2020709999999999</v>
      </c>
      <c r="P5">
        <v>1196</v>
      </c>
      <c r="Q5">
        <v>4.3303520000000004</v>
      </c>
      <c r="R5" t="s">
        <v>42</v>
      </c>
      <c r="S5" t="s">
        <v>43</v>
      </c>
    </row>
    <row r="6" spans="1:19">
      <c r="A6">
        <v>3801</v>
      </c>
      <c r="B6">
        <v>1452</v>
      </c>
      <c r="C6">
        <v>25420</v>
      </c>
      <c r="D6">
        <v>948538.64</v>
      </c>
      <c r="E6">
        <v>18774</v>
      </c>
      <c r="F6">
        <v>1475138.64</v>
      </c>
      <c r="G6">
        <v>78.573487</v>
      </c>
      <c r="H6">
        <v>61.975000000000001</v>
      </c>
      <c r="I6">
        <v>16.598486999999999</v>
      </c>
      <c r="J6">
        <v>1.2678259999999999</v>
      </c>
      <c r="K6">
        <v>0</v>
      </c>
      <c r="L6">
        <v>0</v>
      </c>
      <c r="M6">
        <v>6646</v>
      </c>
      <c r="N6">
        <v>-526600</v>
      </c>
      <c r="O6">
        <v>26.144767999999999</v>
      </c>
      <c r="P6">
        <v>220</v>
      </c>
      <c r="Q6">
        <v>0.86546000000000001</v>
      </c>
      <c r="R6" t="s">
        <v>42</v>
      </c>
      <c r="S6" t="s">
        <v>43</v>
      </c>
    </row>
    <row r="7" spans="1:19">
      <c r="A7">
        <v>1016</v>
      </c>
      <c r="B7">
        <v>1888</v>
      </c>
      <c r="C7">
        <v>23424</v>
      </c>
      <c r="D7">
        <v>842980.39</v>
      </c>
      <c r="E7">
        <v>16990</v>
      </c>
      <c r="F7">
        <v>1342737.39</v>
      </c>
      <c r="G7">
        <v>79.031041000000002</v>
      </c>
      <c r="H7">
        <v>73.790000000000006</v>
      </c>
      <c r="I7">
        <v>5.2410410000000001</v>
      </c>
      <c r="J7">
        <v>1.071026</v>
      </c>
      <c r="K7">
        <v>0</v>
      </c>
      <c r="L7">
        <v>0</v>
      </c>
      <c r="M7">
        <v>6434</v>
      </c>
      <c r="N7">
        <v>-499757</v>
      </c>
      <c r="O7">
        <v>27.467555000000001</v>
      </c>
      <c r="P7">
        <v>1226</v>
      </c>
      <c r="Q7">
        <v>5.2339479999999998</v>
      </c>
      <c r="R7" t="s">
        <v>42</v>
      </c>
      <c r="S7" t="s">
        <v>43</v>
      </c>
    </row>
    <row r="8" spans="1:19">
      <c r="A8">
        <v>5570</v>
      </c>
      <c r="B8">
        <v>557</v>
      </c>
      <c r="C8">
        <v>19965</v>
      </c>
      <c r="D8">
        <v>625817.01</v>
      </c>
      <c r="E8">
        <v>19342</v>
      </c>
      <c r="F8">
        <v>688450.01</v>
      </c>
      <c r="G8">
        <v>35.593527999999999</v>
      </c>
      <c r="H8">
        <v>20.6</v>
      </c>
      <c r="I8">
        <v>14.993528</v>
      </c>
      <c r="J8">
        <v>1.727841</v>
      </c>
      <c r="K8">
        <v>0</v>
      </c>
      <c r="L8">
        <v>0</v>
      </c>
      <c r="M8">
        <v>623</v>
      </c>
      <c r="N8">
        <v>-62633</v>
      </c>
      <c r="O8">
        <v>3.1204610000000002</v>
      </c>
      <c r="P8">
        <v>397</v>
      </c>
      <c r="Q8">
        <v>1.98848</v>
      </c>
      <c r="R8" t="s">
        <v>42</v>
      </c>
      <c r="S8" t="s">
        <v>43</v>
      </c>
    </row>
    <row r="9" spans="1:19">
      <c r="A9">
        <v>5179</v>
      </c>
      <c r="B9">
        <v>1098</v>
      </c>
      <c r="C9">
        <v>19305</v>
      </c>
      <c r="D9">
        <v>685006.28</v>
      </c>
      <c r="E9">
        <v>15260</v>
      </c>
      <c r="F9">
        <v>997672.28</v>
      </c>
      <c r="G9">
        <v>65.378262000000007</v>
      </c>
      <c r="H9">
        <v>63.484999999999999</v>
      </c>
      <c r="I9">
        <v>1.893262</v>
      </c>
      <c r="J9">
        <v>1.029822</v>
      </c>
      <c r="K9">
        <v>0</v>
      </c>
      <c r="L9">
        <v>0</v>
      </c>
      <c r="M9">
        <v>4045</v>
      </c>
      <c r="N9">
        <v>-312666</v>
      </c>
      <c r="O9">
        <v>20.953120999999999</v>
      </c>
      <c r="P9">
        <v>365</v>
      </c>
      <c r="Q9">
        <v>1.8907020000000001</v>
      </c>
      <c r="R9" t="s">
        <v>42</v>
      </c>
      <c r="S9" t="s">
        <v>43</v>
      </c>
    </row>
    <row r="10" spans="1:19">
      <c r="A10">
        <v>2509</v>
      </c>
      <c r="B10">
        <v>1687</v>
      </c>
      <c r="C10">
        <v>19203</v>
      </c>
      <c r="D10">
        <v>865220.83</v>
      </c>
      <c r="E10">
        <v>18860</v>
      </c>
      <c r="F10">
        <v>910853.83</v>
      </c>
      <c r="G10">
        <v>48.295537000000003</v>
      </c>
      <c r="H10">
        <v>24.27</v>
      </c>
      <c r="I10">
        <v>24.025537</v>
      </c>
      <c r="J10">
        <v>1.989927</v>
      </c>
      <c r="K10">
        <v>0</v>
      </c>
      <c r="L10">
        <v>0</v>
      </c>
      <c r="M10">
        <v>343</v>
      </c>
      <c r="N10">
        <v>-45633</v>
      </c>
      <c r="O10">
        <v>1.786179</v>
      </c>
      <c r="P10">
        <v>267</v>
      </c>
      <c r="Q10">
        <v>1.3904080000000001</v>
      </c>
      <c r="R10" t="s">
        <v>42</v>
      </c>
      <c r="S10" t="s">
        <v>43</v>
      </c>
    </row>
    <row r="11" spans="1:19">
      <c r="A11">
        <v>3695</v>
      </c>
      <c r="B11">
        <v>96</v>
      </c>
      <c r="C11">
        <v>18163</v>
      </c>
      <c r="D11">
        <v>814697.31</v>
      </c>
      <c r="E11">
        <v>15177</v>
      </c>
      <c r="F11">
        <v>1045697.31</v>
      </c>
      <c r="G11">
        <v>68.900131999999999</v>
      </c>
      <c r="H11">
        <v>67</v>
      </c>
      <c r="I11">
        <v>1.9001319999999999</v>
      </c>
      <c r="J11">
        <v>1.0283599999999999</v>
      </c>
      <c r="K11">
        <v>0</v>
      </c>
      <c r="L11">
        <v>0</v>
      </c>
      <c r="M11">
        <v>2986</v>
      </c>
      <c r="N11">
        <v>-231000</v>
      </c>
      <c r="O11">
        <v>16.440014999999999</v>
      </c>
      <c r="P11">
        <v>276</v>
      </c>
      <c r="Q11">
        <v>1.5195730000000001</v>
      </c>
      <c r="R11" t="s">
        <v>42</v>
      </c>
      <c r="S11" t="s">
        <v>43</v>
      </c>
    </row>
    <row r="12" spans="1:19">
      <c r="A12">
        <v>1247</v>
      </c>
      <c r="B12">
        <v>254</v>
      </c>
      <c r="C12">
        <v>18011</v>
      </c>
      <c r="D12">
        <v>1013481.36</v>
      </c>
      <c r="E12">
        <v>17611</v>
      </c>
      <c r="F12">
        <v>1068188.3600000001</v>
      </c>
      <c r="G12">
        <v>60.654611000000003</v>
      </c>
      <c r="H12">
        <v>52.53</v>
      </c>
      <c r="I12">
        <v>8.1246109999999998</v>
      </c>
      <c r="J12">
        <v>1.154666</v>
      </c>
      <c r="K12">
        <v>2</v>
      </c>
      <c r="L12">
        <v>1.1103999999999999E-2</v>
      </c>
      <c r="M12">
        <v>398</v>
      </c>
      <c r="N12">
        <v>-54707</v>
      </c>
      <c r="O12">
        <v>2.2097609999999999</v>
      </c>
      <c r="P12">
        <v>228</v>
      </c>
      <c r="Q12">
        <v>1.2658929999999999</v>
      </c>
      <c r="R12" t="s">
        <v>42</v>
      </c>
      <c r="S12" t="s">
        <v>43</v>
      </c>
    </row>
    <row r="13" spans="1:19">
      <c r="A13">
        <v>5260</v>
      </c>
      <c r="B13">
        <v>1293</v>
      </c>
      <c r="C13">
        <v>17670</v>
      </c>
      <c r="D13">
        <v>924100.27</v>
      </c>
      <c r="E13">
        <v>17202</v>
      </c>
      <c r="F13">
        <v>980330.27</v>
      </c>
      <c r="G13">
        <v>56.989319000000002</v>
      </c>
      <c r="H13">
        <v>33.01</v>
      </c>
      <c r="I13">
        <v>23.979319</v>
      </c>
      <c r="J13">
        <v>1.726426</v>
      </c>
      <c r="K13">
        <v>0</v>
      </c>
      <c r="L13">
        <v>0</v>
      </c>
      <c r="M13">
        <v>468</v>
      </c>
      <c r="N13">
        <v>-56230</v>
      </c>
      <c r="O13">
        <v>2.6485569999999998</v>
      </c>
      <c r="P13">
        <v>291</v>
      </c>
      <c r="Q13">
        <v>1.6468590000000001</v>
      </c>
      <c r="R13" t="s">
        <v>42</v>
      </c>
      <c r="S13" t="s">
        <v>43</v>
      </c>
    </row>
    <row r="14" spans="1:19">
      <c r="A14">
        <v>2530</v>
      </c>
      <c r="B14">
        <v>1817</v>
      </c>
      <c r="C14">
        <v>17510</v>
      </c>
      <c r="D14">
        <v>1037401.69</v>
      </c>
      <c r="E14">
        <v>16885</v>
      </c>
      <c r="F14">
        <v>1100614.69</v>
      </c>
      <c r="G14">
        <v>65.182984000000005</v>
      </c>
      <c r="H14">
        <v>30.86</v>
      </c>
      <c r="I14">
        <v>34.322983999999998</v>
      </c>
      <c r="J14">
        <v>2.1122160000000001</v>
      </c>
      <c r="K14">
        <v>0</v>
      </c>
      <c r="L14">
        <v>0</v>
      </c>
      <c r="M14">
        <v>625</v>
      </c>
      <c r="N14">
        <v>-63213</v>
      </c>
      <c r="O14">
        <v>3.5693890000000001</v>
      </c>
      <c r="P14">
        <v>238</v>
      </c>
      <c r="Q14">
        <v>1.3592230000000001</v>
      </c>
      <c r="R14" t="s">
        <v>42</v>
      </c>
      <c r="S14" t="s">
        <v>43</v>
      </c>
    </row>
    <row r="15" spans="1:19">
      <c r="A15">
        <v>2040</v>
      </c>
      <c r="B15">
        <v>598</v>
      </c>
      <c r="C15">
        <v>17206</v>
      </c>
      <c r="D15">
        <v>834462.49</v>
      </c>
      <c r="E15">
        <v>16742</v>
      </c>
      <c r="F15">
        <v>881216.8</v>
      </c>
      <c r="G15">
        <v>52.635097000000002</v>
      </c>
      <c r="H15">
        <v>42.15</v>
      </c>
      <c r="I15">
        <v>10.485097</v>
      </c>
      <c r="J15">
        <v>1.2487569999999999</v>
      </c>
      <c r="K15">
        <v>0</v>
      </c>
      <c r="L15">
        <v>0</v>
      </c>
      <c r="M15">
        <v>464</v>
      </c>
      <c r="N15">
        <v>-46754.31</v>
      </c>
      <c r="O15">
        <v>2.6967340000000002</v>
      </c>
      <c r="P15">
        <v>302</v>
      </c>
      <c r="Q15">
        <v>1.7552019999999999</v>
      </c>
      <c r="R15" t="s">
        <v>42</v>
      </c>
      <c r="S15" t="s">
        <v>43</v>
      </c>
    </row>
    <row r="16" spans="1:19">
      <c r="A16">
        <v>1117</v>
      </c>
      <c r="B16">
        <v>1453</v>
      </c>
      <c r="C16">
        <v>17081</v>
      </c>
      <c r="D16">
        <v>446496.33</v>
      </c>
      <c r="E16">
        <v>16513</v>
      </c>
      <c r="F16">
        <v>497607.33</v>
      </c>
      <c r="G16">
        <v>30.134277999999998</v>
      </c>
      <c r="H16">
        <v>7.75</v>
      </c>
      <c r="I16">
        <v>22.384277999999998</v>
      </c>
      <c r="J16">
        <v>3.8882940000000001</v>
      </c>
      <c r="K16">
        <v>23</v>
      </c>
      <c r="L16">
        <v>0.13465299999999999</v>
      </c>
      <c r="M16">
        <v>545</v>
      </c>
      <c r="N16">
        <v>-51111</v>
      </c>
      <c r="O16">
        <v>3.19068</v>
      </c>
      <c r="P16">
        <v>229</v>
      </c>
      <c r="Q16">
        <v>1.3406709999999999</v>
      </c>
      <c r="R16" t="s">
        <v>42</v>
      </c>
      <c r="S16" t="s">
        <v>43</v>
      </c>
    </row>
    <row r="17" spans="1:19">
      <c r="A17">
        <v>3398</v>
      </c>
      <c r="B17">
        <v>114</v>
      </c>
      <c r="C17">
        <v>16958</v>
      </c>
      <c r="D17">
        <v>402037.22</v>
      </c>
      <c r="E17">
        <v>14008</v>
      </c>
      <c r="F17">
        <v>630372.22</v>
      </c>
      <c r="G17">
        <v>45.000872000000001</v>
      </c>
      <c r="H17">
        <v>40.055</v>
      </c>
      <c r="I17">
        <v>4.9458719999999996</v>
      </c>
      <c r="J17">
        <v>1.1234770000000001</v>
      </c>
      <c r="K17">
        <v>0</v>
      </c>
      <c r="L17">
        <v>0</v>
      </c>
      <c r="M17">
        <v>2950</v>
      </c>
      <c r="N17">
        <v>-228335</v>
      </c>
      <c r="O17">
        <v>17.395918999999999</v>
      </c>
      <c r="P17">
        <v>353</v>
      </c>
      <c r="Q17">
        <v>2.0816129999999999</v>
      </c>
      <c r="R17" t="s">
        <v>42</v>
      </c>
      <c r="S17" t="s">
        <v>43</v>
      </c>
    </row>
    <row r="18" spans="1:19">
      <c r="A18">
        <v>3880</v>
      </c>
      <c r="B18">
        <v>1752</v>
      </c>
      <c r="C18">
        <v>16848</v>
      </c>
      <c r="D18">
        <v>361954.13</v>
      </c>
      <c r="E18">
        <v>13473</v>
      </c>
      <c r="F18">
        <v>627505.13</v>
      </c>
      <c r="G18">
        <v>46.575012000000001</v>
      </c>
      <c r="H18">
        <v>36.9</v>
      </c>
      <c r="I18">
        <v>9.6750120000000006</v>
      </c>
      <c r="J18">
        <v>1.262195</v>
      </c>
      <c r="K18">
        <v>0</v>
      </c>
      <c r="L18">
        <v>0</v>
      </c>
      <c r="M18">
        <v>3375</v>
      </c>
      <c r="N18">
        <v>-265551</v>
      </c>
      <c r="O18">
        <v>20.032050999999999</v>
      </c>
      <c r="P18">
        <v>268</v>
      </c>
      <c r="Q18">
        <v>1.5906929999999999</v>
      </c>
      <c r="R18" t="s">
        <v>42</v>
      </c>
      <c r="S18" t="s">
        <v>43</v>
      </c>
    </row>
    <row r="19" spans="1:19">
      <c r="A19">
        <v>5982</v>
      </c>
      <c r="B19">
        <v>1727</v>
      </c>
      <c r="C19">
        <v>16734</v>
      </c>
      <c r="D19">
        <v>402247.34</v>
      </c>
      <c r="E19">
        <v>13052</v>
      </c>
      <c r="F19">
        <v>688579.34</v>
      </c>
      <c r="G19">
        <v>52.756614999999996</v>
      </c>
      <c r="H19">
        <v>40.774999999999999</v>
      </c>
      <c r="I19">
        <v>11.981615</v>
      </c>
      <c r="J19">
        <v>1.293847</v>
      </c>
      <c r="K19">
        <v>0</v>
      </c>
      <c r="L19">
        <v>0</v>
      </c>
      <c r="M19">
        <v>3682</v>
      </c>
      <c r="N19">
        <v>-286332</v>
      </c>
      <c r="O19">
        <v>22.003107</v>
      </c>
      <c r="P19">
        <v>249</v>
      </c>
      <c r="Q19">
        <v>1.487989</v>
      </c>
      <c r="R19" t="s">
        <v>42</v>
      </c>
      <c r="S19" t="s">
        <v>43</v>
      </c>
    </row>
    <row r="20" spans="1:19">
      <c r="A20">
        <v>2804</v>
      </c>
      <c r="B20">
        <v>1198</v>
      </c>
      <c r="C20">
        <v>16376</v>
      </c>
      <c r="D20">
        <v>621397.09</v>
      </c>
      <c r="E20">
        <v>16015</v>
      </c>
      <c r="F20">
        <v>660046.35</v>
      </c>
      <c r="G20">
        <v>41.214258999999998</v>
      </c>
      <c r="H20">
        <v>36.520000000000003</v>
      </c>
      <c r="I20">
        <v>4.6942589999999997</v>
      </c>
      <c r="J20">
        <v>1.128539</v>
      </c>
      <c r="K20">
        <v>35</v>
      </c>
      <c r="L20">
        <v>0.213727</v>
      </c>
      <c r="M20">
        <v>326</v>
      </c>
      <c r="N20">
        <v>-38649.26</v>
      </c>
      <c r="O20">
        <v>1.990718</v>
      </c>
      <c r="P20">
        <v>282</v>
      </c>
      <c r="Q20">
        <v>1.722032</v>
      </c>
      <c r="R20" t="s">
        <v>42</v>
      </c>
      <c r="S20" t="s">
        <v>43</v>
      </c>
    </row>
    <row r="21" spans="1:19">
      <c r="A21">
        <v>5359</v>
      </c>
      <c r="B21">
        <v>705</v>
      </c>
      <c r="C21">
        <v>16069</v>
      </c>
      <c r="D21">
        <v>954597.04</v>
      </c>
      <c r="E21">
        <v>15626</v>
      </c>
      <c r="F21">
        <v>1026620.04</v>
      </c>
      <c r="G21">
        <v>65.699477999999999</v>
      </c>
      <c r="H21">
        <v>45.46</v>
      </c>
      <c r="I21">
        <v>20.239477999999998</v>
      </c>
      <c r="J21">
        <v>1.4452149999999999</v>
      </c>
      <c r="K21">
        <v>0</v>
      </c>
      <c r="L21">
        <v>0</v>
      </c>
      <c r="M21">
        <v>443</v>
      </c>
      <c r="N21">
        <v>-72023</v>
      </c>
      <c r="O21">
        <v>2.7568609999999998</v>
      </c>
      <c r="P21">
        <v>183</v>
      </c>
      <c r="Q21">
        <v>1.1388389999999999</v>
      </c>
      <c r="R21" t="s">
        <v>42</v>
      </c>
      <c r="S21" t="s">
        <v>43</v>
      </c>
    </row>
    <row r="22" spans="1:19">
      <c r="A22">
        <v>3673</v>
      </c>
      <c r="B22">
        <v>386</v>
      </c>
      <c r="C22">
        <v>16023</v>
      </c>
      <c r="D22">
        <v>701049.3</v>
      </c>
      <c r="E22">
        <v>15651</v>
      </c>
      <c r="F22">
        <v>748739.35</v>
      </c>
      <c r="G22">
        <v>47.839713000000003</v>
      </c>
      <c r="H22">
        <v>20</v>
      </c>
      <c r="I22">
        <v>27.839713</v>
      </c>
      <c r="J22">
        <v>2.3919860000000002</v>
      </c>
      <c r="K22">
        <v>42</v>
      </c>
      <c r="L22">
        <v>0.26212299999999999</v>
      </c>
      <c r="M22">
        <v>330</v>
      </c>
      <c r="N22">
        <v>-47690.05</v>
      </c>
      <c r="O22">
        <v>2.059539</v>
      </c>
      <c r="P22">
        <v>232</v>
      </c>
      <c r="Q22">
        <v>1.447919</v>
      </c>
      <c r="R22" t="s">
        <v>42</v>
      </c>
      <c r="S22" t="s">
        <v>43</v>
      </c>
    </row>
    <row r="23" spans="1:19">
      <c r="A23">
        <v>2429</v>
      </c>
      <c r="B23">
        <v>1595</v>
      </c>
      <c r="C23">
        <v>16000</v>
      </c>
      <c r="D23">
        <v>589667.1</v>
      </c>
      <c r="E23">
        <v>15926</v>
      </c>
      <c r="F23">
        <v>598826.56000000006</v>
      </c>
      <c r="G23">
        <v>37.600563000000001</v>
      </c>
      <c r="H23">
        <v>24.355</v>
      </c>
      <c r="I23">
        <v>13.245563000000001</v>
      </c>
      <c r="J23">
        <v>1.5438540000000001</v>
      </c>
      <c r="K23">
        <v>1</v>
      </c>
      <c r="L23">
        <v>6.2500000000000003E-3</v>
      </c>
      <c r="M23">
        <v>73</v>
      </c>
      <c r="N23">
        <v>-9159.4599999999991</v>
      </c>
      <c r="O23">
        <v>0.45624999999999999</v>
      </c>
      <c r="P23">
        <v>218</v>
      </c>
      <c r="Q23">
        <v>1.3625</v>
      </c>
      <c r="R23" t="s">
        <v>42</v>
      </c>
      <c r="S23" t="s">
        <v>43</v>
      </c>
    </row>
    <row r="24" spans="1:19">
      <c r="A24">
        <v>3450</v>
      </c>
      <c r="B24">
        <v>1651</v>
      </c>
      <c r="C24">
        <v>15896</v>
      </c>
      <c r="D24">
        <v>1297804.0900000001</v>
      </c>
      <c r="E24">
        <v>15307</v>
      </c>
      <c r="F24">
        <v>1363295.09</v>
      </c>
      <c r="G24">
        <v>89.063506000000004</v>
      </c>
      <c r="H24">
        <v>82</v>
      </c>
      <c r="I24">
        <v>7.0635060000000003</v>
      </c>
      <c r="J24">
        <v>1.0861400000000001</v>
      </c>
      <c r="K24">
        <v>0</v>
      </c>
      <c r="L24">
        <v>0</v>
      </c>
      <c r="M24">
        <v>589</v>
      </c>
      <c r="N24">
        <v>-65491</v>
      </c>
      <c r="O24">
        <v>3.7053349999999998</v>
      </c>
      <c r="P24">
        <v>447</v>
      </c>
      <c r="Q24">
        <v>2.8120280000000002</v>
      </c>
      <c r="R24" t="s">
        <v>42</v>
      </c>
      <c r="S24" t="s">
        <v>43</v>
      </c>
    </row>
    <row r="25" spans="1:19">
      <c r="A25">
        <v>148</v>
      </c>
      <c r="B25">
        <v>737</v>
      </c>
      <c r="C25">
        <v>15715</v>
      </c>
      <c r="D25">
        <v>649188.13</v>
      </c>
      <c r="E25">
        <v>15135</v>
      </c>
      <c r="F25">
        <v>704924.13</v>
      </c>
      <c r="G25">
        <v>46.575760000000002</v>
      </c>
      <c r="H25">
        <v>30.59</v>
      </c>
      <c r="I25">
        <v>15.985760000000001</v>
      </c>
      <c r="J25">
        <v>1.522581</v>
      </c>
      <c r="K25">
        <v>0</v>
      </c>
      <c r="L25">
        <v>0</v>
      </c>
      <c r="M25">
        <v>580</v>
      </c>
      <c r="N25">
        <v>-55736</v>
      </c>
      <c r="O25">
        <v>3.690741</v>
      </c>
      <c r="P25">
        <v>367</v>
      </c>
      <c r="Q25">
        <v>2.3353480000000002</v>
      </c>
      <c r="R25" t="s">
        <v>42</v>
      </c>
      <c r="S25" t="s">
        <v>43</v>
      </c>
    </row>
    <row r="26" spans="1:19">
      <c r="A26">
        <v>5116</v>
      </c>
      <c r="B26">
        <v>1428</v>
      </c>
      <c r="C26">
        <v>15711</v>
      </c>
      <c r="D26">
        <v>112194.02</v>
      </c>
      <c r="E26">
        <v>15455</v>
      </c>
      <c r="F26">
        <v>131521.01999999999</v>
      </c>
      <c r="G26">
        <v>8.5099330000000002</v>
      </c>
      <c r="H26">
        <v>5.62</v>
      </c>
      <c r="I26">
        <v>2.8899330000000001</v>
      </c>
      <c r="J26">
        <v>1.5142230000000001</v>
      </c>
      <c r="K26">
        <v>0</v>
      </c>
      <c r="L26">
        <v>0</v>
      </c>
      <c r="M26">
        <v>256</v>
      </c>
      <c r="N26">
        <v>-19327</v>
      </c>
      <c r="O26">
        <v>1.629432</v>
      </c>
      <c r="P26">
        <v>153</v>
      </c>
      <c r="Q26">
        <v>0.97384000000000004</v>
      </c>
      <c r="R26" t="s">
        <v>42</v>
      </c>
      <c r="S26" t="s">
        <v>43</v>
      </c>
    </row>
    <row r="27" spans="1:19">
      <c r="A27">
        <v>2830</v>
      </c>
      <c r="B27">
        <v>1403</v>
      </c>
      <c r="C27">
        <v>15691</v>
      </c>
      <c r="D27">
        <v>966117.44</v>
      </c>
      <c r="E27">
        <v>15388</v>
      </c>
      <c r="F27">
        <v>1006499.44</v>
      </c>
      <c r="G27">
        <v>65.408073999999999</v>
      </c>
      <c r="H27">
        <v>43.54</v>
      </c>
      <c r="I27">
        <v>21.868074</v>
      </c>
      <c r="J27">
        <v>1.5022530000000001</v>
      </c>
      <c r="K27">
        <v>0</v>
      </c>
      <c r="L27">
        <v>0</v>
      </c>
      <c r="M27">
        <v>303</v>
      </c>
      <c r="N27">
        <v>-40382</v>
      </c>
      <c r="O27">
        <v>1.9310430000000001</v>
      </c>
      <c r="P27">
        <v>340</v>
      </c>
      <c r="Q27">
        <v>2.1668470000000002</v>
      </c>
      <c r="R27" t="s">
        <v>42</v>
      </c>
      <c r="S27" t="s">
        <v>43</v>
      </c>
    </row>
    <row r="28" spans="1:19">
      <c r="A28">
        <v>3267</v>
      </c>
      <c r="B28">
        <v>53</v>
      </c>
      <c r="C28">
        <v>15639</v>
      </c>
      <c r="D28">
        <v>508514.62</v>
      </c>
      <c r="E28">
        <v>13150</v>
      </c>
      <c r="F28">
        <v>706230.62</v>
      </c>
      <c r="G28">
        <v>53.705750999999999</v>
      </c>
      <c r="H28">
        <v>27.895</v>
      </c>
      <c r="I28">
        <v>25.810751</v>
      </c>
      <c r="J28">
        <v>1.9252819999999999</v>
      </c>
      <c r="K28">
        <v>0</v>
      </c>
      <c r="L28">
        <v>0</v>
      </c>
      <c r="M28">
        <v>2489</v>
      </c>
      <c r="N28">
        <v>-197716</v>
      </c>
      <c r="O28">
        <v>15.91534</v>
      </c>
      <c r="P28">
        <v>468</v>
      </c>
      <c r="Q28">
        <v>2.9925190000000002</v>
      </c>
      <c r="R28" t="s">
        <v>42</v>
      </c>
      <c r="S28" t="s">
        <v>43</v>
      </c>
    </row>
    <row r="29" spans="1:19">
      <c r="A29">
        <v>2652</v>
      </c>
      <c r="B29">
        <v>1717</v>
      </c>
      <c r="C29">
        <v>15516</v>
      </c>
      <c r="D29">
        <v>789275.93</v>
      </c>
      <c r="E29">
        <v>15092</v>
      </c>
      <c r="F29">
        <v>827923.93</v>
      </c>
      <c r="G29">
        <v>54.858463</v>
      </c>
      <c r="H29">
        <v>45.81</v>
      </c>
      <c r="I29">
        <v>9.0484629999999999</v>
      </c>
      <c r="J29">
        <v>1.197522</v>
      </c>
      <c r="K29">
        <v>0</v>
      </c>
      <c r="L29">
        <v>0</v>
      </c>
      <c r="M29">
        <v>424</v>
      </c>
      <c r="N29">
        <v>-38648</v>
      </c>
      <c r="O29">
        <v>2.7326630000000001</v>
      </c>
      <c r="P29">
        <v>392</v>
      </c>
      <c r="Q29">
        <v>2.526424</v>
      </c>
      <c r="R29" t="s">
        <v>42</v>
      </c>
      <c r="S29" t="s">
        <v>43</v>
      </c>
    </row>
    <row r="30" spans="1:19">
      <c r="A30">
        <v>2042</v>
      </c>
      <c r="B30">
        <v>1147</v>
      </c>
      <c r="C30">
        <v>15496</v>
      </c>
      <c r="D30">
        <v>466496.44</v>
      </c>
      <c r="E30">
        <v>15322</v>
      </c>
      <c r="F30">
        <v>488345.78</v>
      </c>
      <c r="G30">
        <v>31.872195999999999</v>
      </c>
      <c r="H30">
        <v>20.2</v>
      </c>
      <c r="I30">
        <v>11.672196</v>
      </c>
      <c r="J30">
        <v>1.577831</v>
      </c>
      <c r="K30">
        <v>0</v>
      </c>
      <c r="L30">
        <v>0</v>
      </c>
      <c r="M30">
        <v>174</v>
      </c>
      <c r="N30">
        <v>-21849.34</v>
      </c>
      <c r="O30">
        <v>1.12287</v>
      </c>
      <c r="P30">
        <v>162</v>
      </c>
      <c r="Q30">
        <v>1.045431</v>
      </c>
      <c r="R30" t="s">
        <v>42</v>
      </c>
      <c r="S30" t="s">
        <v>43</v>
      </c>
    </row>
    <row r="31" spans="1:19">
      <c r="A31">
        <v>2426</v>
      </c>
      <c r="B31">
        <v>208</v>
      </c>
      <c r="C31">
        <v>15437</v>
      </c>
      <c r="D31">
        <v>525600.03</v>
      </c>
      <c r="E31">
        <v>12253</v>
      </c>
      <c r="F31">
        <v>768635.03</v>
      </c>
      <c r="G31">
        <v>62.730353999999998</v>
      </c>
      <c r="H31">
        <v>63.28</v>
      </c>
      <c r="I31">
        <v>-0.54964599999999997</v>
      </c>
      <c r="J31">
        <v>0.99131400000000003</v>
      </c>
      <c r="K31">
        <v>0</v>
      </c>
      <c r="L31">
        <v>0</v>
      </c>
      <c r="M31">
        <v>3184</v>
      </c>
      <c r="N31">
        <v>-243035</v>
      </c>
      <c r="O31">
        <v>20.625768999999998</v>
      </c>
      <c r="P31">
        <v>325</v>
      </c>
      <c r="Q31">
        <v>2.1053310000000001</v>
      </c>
      <c r="R31" t="s">
        <v>42</v>
      </c>
      <c r="S31" t="s">
        <v>43</v>
      </c>
    </row>
    <row r="32" spans="1:19">
      <c r="A32">
        <v>4290</v>
      </c>
      <c r="B32">
        <v>1629</v>
      </c>
      <c r="C32">
        <v>15038</v>
      </c>
      <c r="D32">
        <v>439163.61</v>
      </c>
      <c r="E32">
        <v>14748</v>
      </c>
      <c r="F32">
        <v>467979.61</v>
      </c>
      <c r="G32">
        <v>31.731733999999999</v>
      </c>
      <c r="H32">
        <v>24.704999999999998</v>
      </c>
      <c r="I32">
        <v>7.0267340000000003</v>
      </c>
      <c r="J32">
        <v>1.2844260000000001</v>
      </c>
      <c r="K32">
        <v>1</v>
      </c>
      <c r="L32">
        <v>6.6499999999999997E-3</v>
      </c>
      <c r="M32">
        <v>289</v>
      </c>
      <c r="N32">
        <v>-28816</v>
      </c>
      <c r="O32">
        <v>1.9217979999999999</v>
      </c>
      <c r="P32">
        <v>226</v>
      </c>
      <c r="Q32">
        <v>1.5028589999999999</v>
      </c>
      <c r="R32" t="s">
        <v>42</v>
      </c>
      <c r="S32" t="s">
        <v>43</v>
      </c>
    </row>
    <row r="33" spans="1:19">
      <c r="A33">
        <v>4980</v>
      </c>
      <c r="B33">
        <v>208</v>
      </c>
      <c r="C33">
        <v>15037</v>
      </c>
      <c r="D33">
        <v>666048.31000000006</v>
      </c>
      <c r="E33">
        <v>11334</v>
      </c>
      <c r="F33">
        <v>958862.99</v>
      </c>
      <c r="G33">
        <v>84.600581000000005</v>
      </c>
      <c r="H33">
        <v>77.05</v>
      </c>
      <c r="I33">
        <v>7.5505810000000002</v>
      </c>
      <c r="J33">
        <v>1.097996</v>
      </c>
      <c r="K33">
        <v>0</v>
      </c>
      <c r="L33">
        <v>0</v>
      </c>
      <c r="M33">
        <v>3703</v>
      </c>
      <c r="N33">
        <v>-292814.68</v>
      </c>
      <c r="O33">
        <v>24.625923</v>
      </c>
      <c r="P33">
        <v>276</v>
      </c>
      <c r="Q33">
        <v>1.8354729999999999</v>
      </c>
      <c r="R33" t="s">
        <v>42</v>
      </c>
      <c r="S33" t="s">
        <v>43</v>
      </c>
    </row>
    <row r="34" spans="1:19">
      <c r="A34">
        <v>5413</v>
      </c>
      <c r="B34">
        <v>488</v>
      </c>
      <c r="C34">
        <v>15013</v>
      </c>
      <c r="D34">
        <v>1007280.97</v>
      </c>
      <c r="E34">
        <v>14890</v>
      </c>
      <c r="F34">
        <v>1025184.97</v>
      </c>
      <c r="G34">
        <v>68.850568999999993</v>
      </c>
      <c r="H34">
        <v>59.13</v>
      </c>
      <c r="I34">
        <v>9.7205689999999993</v>
      </c>
      <c r="J34">
        <v>1.164393</v>
      </c>
      <c r="K34">
        <v>0</v>
      </c>
      <c r="L34">
        <v>0</v>
      </c>
      <c r="M34">
        <v>123</v>
      </c>
      <c r="N34">
        <v>-17904</v>
      </c>
      <c r="O34">
        <v>0.81928999999999996</v>
      </c>
      <c r="P34">
        <v>225</v>
      </c>
      <c r="Q34">
        <v>1.4987010000000001</v>
      </c>
      <c r="R34" t="s">
        <v>42</v>
      </c>
      <c r="S34" t="s">
        <v>43</v>
      </c>
    </row>
    <row r="35" spans="1:19">
      <c r="A35">
        <v>3530</v>
      </c>
      <c r="B35">
        <v>1931</v>
      </c>
      <c r="C35">
        <v>14973</v>
      </c>
      <c r="D35">
        <v>1009837.45</v>
      </c>
      <c r="E35">
        <v>14633</v>
      </c>
      <c r="F35">
        <v>1059446.45</v>
      </c>
      <c r="G35">
        <v>72.401178999999999</v>
      </c>
      <c r="H35">
        <v>46.82</v>
      </c>
      <c r="I35">
        <v>25.581178999999999</v>
      </c>
      <c r="J35">
        <v>1.546373</v>
      </c>
      <c r="K35">
        <v>0</v>
      </c>
      <c r="L35">
        <v>0</v>
      </c>
      <c r="M35">
        <v>340</v>
      </c>
      <c r="N35">
        <v>-49609</v>
      </c>
      <c r="O35">
        <v>2.2707540000000002</v>
      </c>
      <c r="P35">
        <v>88</v>
      </c>
      <c r="Q35">
        <v>0.58772500000000005</v>
      </c>
      <c r="R35" t="s">
        <v>42</v>
      </c>
      <c r="S35" t="s">
        <v>43</v>
      </c>
    </row>
    <row r="36" spans="1:19">
      <c r="A36">
        <v>4183</v>
      </c>
      <c r="B36">
        <v>1313</v>
      </c>
      <c r="C36">
        <v>14934</v>
      </c>
      <c r="D36">
        <v>539257.1</v>
      </c>
      <c r="E36">
        <v>14655</v>
      </c>
      <c r="F36">
        <v>561171.1</v>
      </c>
      <c r="G36">
        <v>38.292126000000003</v>
      </c>
      <c r="H36">
        <v>42.13</v>
      </c>
      <c r="I36">
        <v>-3.8378739999999998</v>
      </c>
      <c r="J36">
        <v>0.90890400000000005</v>
      </c>
      <c r="K36">
        <v>0</v>
      </c>
      <c r="L36">
        <v>0</v>
      </c>
      <c r="M36">
        <v>279</v>
      </c>
      <c r="N36">
        <v>-21914</v>
      </c>
      <c r="O36">
        <v>1.86822</v>
      </c>
      <c r="P36">
        <v>430</v>
      </c>
      <c r="Q36">
        <v>2.8793359999999999</v>
      </c>
      <c r="R36" t="s">
        <v>42</v>
      </c>
      <c r="S36" t="s">
        <v>43</v>
      </c>
    </row>
    <row r="37" spans="1:19">
      <c r="A37">
        <v>4565</v>
      </c>
      <c r="B37">
        <v>1963</v>
      </c>
      <c r="C37">
        <v>14915</v>
      </c>
      <c r="D37">
        <v>518068.68</v>
      </c>
      <c r="E37">
        <v>14770</v>
      </c>
      <c r="F37">
        <v>539081.68000000005</v>
      </c>
      <c r="G37">
        <v>36.498421</v>
      </c>
      <c r="H37">
        <v>24.19</v>
      </c>
      <c r="I37">
        <v>12.308420999999999</v>
      </c>
      <c r="J37">
        <v>1.508823</v>
      </c>
      <c r="K37">
        <v>0</v>
      </c>
      <c r="L37">
        <v>0</v>
      </c>
      <c r="M37">
        <v>145</v>
      </c>
      <c r="N37">
        <v>-21013</v>
      </c>
      <c r="O37">
        <v>0.97217600000000004</v>
      </c>
      <c r="P37">
        <v>209</v>
      </c>
      <c r="Q37">
        <v>1.4012739999999999</v>
      </c>
      <c r="R37" t="s">
        <v>42</v>
      </c>
      <c r="S37" t="s">
        <v>43</v>
      </c>
    </row>
    <row r="38" spans="1:19">
      <c r="A38">
        <v>1070</v>
      </c>
      <c r="B38">
        <v>476</v>
      </c>
      <c r="C38">
        <v>14795</v>
      </c>
      <c r="D38">
        <v>498569.88</v>
      </c>
      <c r="E38">
        <v>11950</v>
      </c>
      <c r="F38">
        <v>719059.18</v>
      </c>
      <c r="G38">
        <v>60.172316000000002</v>
      </c>
      <c r="H38">
        <v>58</v>
      </c>
      <c r="I38">
        <v>2.1723159999999999</v>
      </c>
      <c r="J38">
        <v>1.0374540000000001</v>
      </c>
      <c r="K38">
        <v>0</v>
      </c>
      <c r="L38">
        <v>0</v>
      </c>
      <c r="M38">
        <v>2845</v>
      </c>
      <c r="N38">
        <v>-220489.3</v>
      </c>
      <c r="O38">
        <v>19.229469000000002</v>
      </c>
      <c r="P38">
        <v>601</v>
      </c>
      <c r="Q38">
        <v>4.0621830000000001</v>
      </c>
      <c r="R38" t="s">
        <v>42</v>
      </c>
      <c r="S38" t="s">
        <v>43</v>
      </c>
    </row>
    <row r="39" spans="1:19">
      <c r="A39">
        <v>344</v>
      </c>
      <c r="B39">
        <v>1775</v>
      </c>
      <c r="C39">
        <v>14726</v>
      </c>
      <c r="D39">
        <v>559933.77</v>
      </c>
      <c r="E39">
        <v>13011</v>
      </c>
      <c r="F39">
        <v>695651.77</v>
      </c>
      <c r="G39">
        <v>53.466434</v>
      </c>
      <c r="H39">
        <v>49.31</v>
      </c>
      <c r="I39">
        <v>4.156434</v>
      </c>
      <c r="J39">
        <v>1.084292</v>
      </c>
      <c r="K39">
        <v>0</v>
      </c>
      <c r="L39">
        <v>0</v>
      </c>
      <c r="M39">
        <v>1715</v>
      </c>
      <c r="N39">
        <v>-135718</v>
      </c>
      <c r="O39">
        <v>11.646068</v>
      </c>
      <c r="P39">
        <v>304</v>
      </c>
      <c r="Q39">
        <v>2.0643760000000002</v>
      </c>
      <c r="R39" t="s">
        <v>42</v>
      </c>
      <c r="S39" t="s">
        <v>43</v>
      </c>
    </row>
    <row r="40" spans="1:19">
      <c r="A40">
        <v>3275</v>
      </c>
      <c r="B40">
        <v>552</v>
      </c>
      <c r="C40">
        <v>14707</v>
      </c>
      <c r="D40">
        <v>640351.06000000006</v>
      </c>
      <c r="E40">
        <v>11273</v>
      </c>
      <c r="F40">
        <v>913287.06</v>
      </c>
      <c r="G40">
        <v>81.015439999999998</v>
      </c>
      <c r="H40">
        <v>72.739999999999995</v>
      </c>
      <c r="I40">
        <v>8.2754399999999997</v>
      </c>
      <c r="J40">
        <v>1.113767</v>
      </c>
      <c r="K40">
        <v>0</v>
      </c>
      <c r="L40">
        <v>0</v>
      </c>
      <c r="M40">
        <v>3434</v>
      </c>
      <c r="N40">
        <v>-272936</v>
      </c>
      <c r="O40">
        <v>23.349425</v>
      </c>
      <c r="P40">
        <v>180</v>
      </c>
      <c r="Q40">
        <v>1.2239070000000001</v>
      </c>
      <c r="R40" t="s">
        <v>42</v>
      </c>
      <c r="S40" t="s">
        <v>43</v>
      </c>
    </row>
    <row r="41" spans="1:19">
      <c r="A41">
        <v>4250</v>
      </c>
      <c r="B41">
        <v>1534</v>
      </c>
      <c r="C41">
        <v>14490</v>
      </c>
      <c r="D41">
        <v>793040.6</v>
      </c>
      <c r="E41">
        <v>14205</v>
      </c>
      <c r="F41">
        <v>833088.6</v>
      </c>
      <c r="G41">
        <v>58.647561000000003</v>
      </c>
      <c r="H41">
        <v>35.51</v>
      </c>
      <c r="I41">
        <v>23.137561000000002</v>
      </c>
      <c r="J41">
        <v>1.6515789999999999</v>
      </c>
      <c r="K41">
        <v>0</v>
      </c>
      <c r="L41">
        <v>0</v>
      </c>
      <c r="M41">
        <v>285</v>
      </c>
      <c r="N41">
        <v>-40048</v>
      </c>
      <c r="O41">
        <v>1.966874</v>
      </c>
      <c r="P41">
        <v>228</v>
      </c>
      <c r="Q41">
        <v>1.573499</v>
      </c>
      <c r="R41" t="s">
        <v>42</v>
      </c>
      <c r="S41" t="s">
        <v>43</v>
      </c>
    </row>
    <row r="42" spans="1:19">
      <c r="A42">
        <v>3070</v>
      </c>
      <c r="B42">
        <v>114</v>
      </c>
      <c r="C42">
        <v>14364</v>
      </c>
      <c r="D42">
        <v>328824.67</v>
      </c>
      <c r="E42">
        <v>11927</v>
      </c>
      <c r="F42">
        <v>517511.67</v>
      </c>
      <c r="G42">
        <v>43.389927999999998</v>
      </c>
      <c r="H42">
        <v>38.99</v>
      </c>
      <c r="I42">
        <v>4.3999280000000001</v>
      </c>
      <c r="J42">
        <v>1.1128480000000001</v>
      </c>
      <c r="K42">
        <v>0</v>
      </c>
      <c r="L42">
        <v>0</v>
      </c>
      <c r="M42">
        <v>2437</v>
      </c>
      <c r="N42">
        <v>-188687</v>
      </c>
      <c r="O42">
        <v>16.966025999999999</v>
      </c>
      <c r="P42">
        <v>264</v>
      </c>
      <c r="Q42">
        <v>1.837928</v>
      </c>
      <c r="R42" t="s">
        <v>42</v>
      </c>
      <c r="S42" t="s">
        <v>43</v>
      </c>
    </row>
    <row r="43" spans="1:19">
      <c r="A43">
        <v>3383</v>
      </c>
      <c r="B43">
        <v>1459</v>
      </c>
      <c r="C43">
        <v>14182</v>
      </c>
      <c r="D43">
        <v>198551.62</v>
      </c>
      <c r="E43">
        <v>11994</v>
      </c>
      <c r="F43">
        <v>365312.62</v>
      </c>
      <c r="G43">
        <v>30.457947000000001</v>
      </c>
      <c r="H43">
        <v>12.28</v>
      </c>
      <c r="I43">
        <v>18.177947</v>
      </c>
      <c r="J43">
        <v>2.480289</v>
      </c>
      <c r="K43">
        <v>0</v>
      </c>
      <c r="L43">
        <v>0</v>
      </c>
      <c r="M43">
        <v>2188</v>
      </c>
      <c r="N43">
        <v>-166761</v>
      </c>
      <c r="O43">
        <v>15.428006999999999</v>
      </c>
      <c r="P43">
        <v>169</v>
      </c>
      <c r="Q43">
        <v>1.191651</v>
      </c>
      <c r="R43" t="s">
        <v>44</v>
      </c>
      <c r="S43" t="s">
        <v>43</v>
      </c>
    </row>
    <row r="44" spans="1:19">
      <c r="A44">
        <v>5881</v>
      </c>
      <c r="B44">
        <v>585</v>
      </c>
      <c r="C44">
        <v>14104</v>
      </c>
      <c r="D44">
        <v>449423.09</v>
      </c>
      <c r="E44">
        <v>13774</v>
      </c>
      <c r="F44">
        <v>489027.09</v>
      </c>
      <c r="G44">
        <v>35.503636999999998</v>
      </c>
      <c r="H44">
        <v>21.5</v>
      </c>
      <c r="I44">
        <v>14.003636999999999</v>
      </c>
      <c r="J44">
        <v>1.651332</v>
      </c>
      <c r="K44">
        <v>0</v>
      </c>
      <c r="L44">
        <v>0</v>
      </c>
      <c r="M44">
        <v>330</v>
      </c>
      <c r="N44">
        <v>-39604</v>
      </c>
      <c r="O44">
        <v>2.3397619999999999</v>
      </c>
      <c r="P44">
        <v>195</v>
      </c>
      <c r="Q44">
        <v>1.382587</v>
      </c>
      <c r="R44" t="s">
        <v>44</v>
      </c>
      <c r="S44" t="s">
        <v>43</v>
      </c>
    </row>
    <row r="45" spans="1:19">
      <c r="A45">
        <v>5782</v>
      </c>
      <c r="B45">
        <v>860</v>
      </c>
      <c r="C45">
        <v>13999</v>
      </c>
      <c r="D45">
        <v>722229.18</v>
      </c>
      <c r="E45">
        <v>13475</v>
      </c>
      <c r="F45">
        <v>773845.47</v>
      </c>
      <c r="G45">
        <v>57.428235000000001</v>
      </c>
      <c r="H45">
        <v>54.51</v>
      </c>
      <c r="I45">
        <v>2.9182350000000001</v>
      </c>
      <c r="J45">
        <v>1.053536</v>
      </c>
      <c r="K45">
        <v>0</v>
      </c>
      <c r="L45">
        <v>0</v>
      </c>
      <c r="M45">
        <v>524</v>
      </c>
      <c r="N45">
        <v>-51616.29</v>
      </c>
      <c r="O45">
        <v>3.743125</v>
      </c>
      <c r="P45">
        <v>175</v>
      </c>
      <c r="Q45">
        <v>1.250089</v>
      </c>
      <c r="R45" t="s">
        <v>44</v>
      </c>
      <c r="S45" t="s">
        <v>43</v>
      </c>
    </row>
    <row r="46" spans="1:19">
      <c r="A46">
        <v>1222</v>
      </c>
      <c r="B46">
        <v>1166</v>
      </c>
      <c r="C46">
        <v>13800</v>
      </c>
      <c r="D46">
        <v>324881.25</v>
      </c>
      <c r="E46">
        <v>11200</v>
      </c>
      <c r="F46">
        <v>528744.25</v>
      </c>
      <c r="G46">
        <v>47.209308</v>
      </c>
      <c r="H46">
        <v>25.02</v>
      </c>
      <c r="I46">
        <v>22.189308</v>
      </c>
      <c r="J46">
        <v>1.886863</v>
      </c>
      <c r="K46">
        <v>0</v>
      </c>
      <c r="L46">
        <v>0</v>
      </c>
      <c r="M46">
        <v>2600</v>
      </c>
      <c r="N46">
        <v>-203863</v>
      </c>
      <c r="O46">
        <v>18.840579999999999</v>
      </c>
      <c r="P46">
        <v>152</v>
      </c>
      <c r="Q46">
        <v>1.1014489999999999</v>
      </c>
      <c r="R46" t="s">
        <v>44</v>
      </c>
      <c r="S46" t="s">
        <v>43</v>
      </c>
    </row>
    <row r="47" spans="1:19">
      <c r="A47">
        <v>2969</v>
      </c>
      <c r="B47">
        <v>1703</v>
      </c>
      <c r="C47">
        <v>13710</v>
      </c>
      <c r="D47">
        <v>570187.81000000006</v>
      </c>
      <c r="E47">
        <v>13262</v>
      </c>
      <c r="F47">
        <v>619699.81000000006</v>
      </c>
      <c r="G47">
        <v>46.727477999999998</v>
      </c>
      <c r="H47">
        <v>24.324999999999999</v>
      </c>
      <c r="I47">
        <v>22.402477999999999</v>
      </c>
      <c r="J47">
        <v>1.920965</v>
      </c>
      <c r="K47">
        <v>0</v>
      </c>
      <c r="L47">
        <v>0</v>
      </c>
      <c r="M47">
        <v>448</v>
      </c>
      <c r="N47">
        <v>-49512</v>
      </c>
      <c r="O47">
        <v>3.2676880000000001</v>
      </c>
      <c r="P47">
        <v>111</v>
      </c>
      <c r="Q47">
        <v>0.80962800000000001</v>
      </c>
      <c r="R47" t="s">
        <v>44</v>
      </c>
      <c r="S47" t="s">
        <v>43</v>
      </c>
    </row>
    <row r="48" spans="1:19">
      <c r="A48">
        <v>1140</v>
      </c>
      <c r="B48">
        <v>1314</v>
      </c>
      <c r="C48">
        <v>13680</v>
      </c>
      <c r="D48">
        <v>525161.30000000005</v>
      </c>
      <c r="E48">
        <v>13246</v>
      </c>
      <c r="F48">
        <v>567475.30000000005</v>
      </c>
      <c r="G48">
        <v>42.841258000000003</v>
      </c>
      <c r="H48">
        <v>43.615000000000002</v>
      </c>
      <c r="I48">
        <v>-0.77374200000000004</v>
      </c>
      <c r="J48">
        <v>0.98226000000000002</v>
      </c>
      <c r="K48">
        <v>0</v>
      </c>
      <c r="L48">
        <v>0</v>
      </c>
      <c r="M48">
        <v>434</v>
      </c>
      <c r="N48">
        <v>-42314</v>
      </c>
      <c r="O48">
        <v>3.1725150000000002</v>
      </c>
      <c r="P48">
        <v>223</v>
      </c>
      <c r="Q48">
        <v>1.630117</v>
      </c>
      <c r="R48" t="s">
        <v>44</v>
      </c>
      <c r="S48" t="s">
        <v>43</v>
      </c>
    </row>
    <row r="49" spans="1:19">
      <c r="A49">
        <v>2526</v>
      </c>
      <c r="B49">
        <v>38</v>
      </c>
      <c r="C49">
        <v>13629</v>
      </c>
      <c r="D49">
        <v>512966.48</v>
      </c>
      <c r="E49">
        <v>13046</v>
      </c>
      <c r="F49">
        <v>574490.48</v>
      </c>
      <c r="G49">
        <v>44.035756999999997</v>
      </c>
      <c r="H49">
        <v>32.51</v>
      </c>
      <c r="I49">
        <v>11.525757</v>
      </c>
      <c r="J49">
        <v>1.35453</v>
      </c>
      <c r="K49">
        <v>0</v>
      </c>
      <c r="L49">
        <v>0</v>
      </c>
      <c r="M49">
        <v>583</v>
      </c>
      <c r="N49">
        <v>-61524</v>
      </c>
      <c r="O49">
        <v>4.2776430000000003</v>
      </c>
      <c r="P49">
        <v>244</v>
      </c>
      <c r="Q49">
        <v>1.7903</v>
      </c>
      <c r="R49" t="s">
        <v>44</v>
      </c>
      <c r="S49" t="s">
        <v>43</v>
      </c>
    </row>
    <row r="50" spans="1:19">
      <c r="A50">
        <v>3318</v>
      </c>
      <c r="B50">
        <v>1295</v>
      </c>
      <c r="C50">
        <v>13454</v>
      </c>
      <c r="D50">
        <v>388473.05</v>
      </c>
      <c r="E50">
        <v>13096</v>
      </c>
      <c r="F50">
        <v>419482.05</v>
      </c>
      <c r="G50">
        <v>32.031311000000002</v>
      </c>
      <c r="H50">
        <v>18.695</v>
      </c>
      <c r="I50">
        <v>13.336311</v>
      </c>
      <c r="J50">
        <v>1.7133620000000001</v>
      </c>
      <c r="K50">
        <v>0</v>
      </c>
      <c r="L50">
        <v>0</v>
      </c>
      <c r="M50">
        <v>358</v>
      </c>
      <c r="N50">
        <v>-31009</v>
      </c>
      <c r="O50">
        <v>2.6609189999999998</v>
      </c>
      <c r="P50">
        <v>300</v>
      </c>
      <c r="Q50">
        <v>2.2298200000000001</v>
      </c>
      <c r="R50" t="s">
        <v>44</v>
      </c>
      <c r="S50" t="s">
        <v>43</v>
      </c>
    </row>
    <row r="51" spans="1:19">
      <c r="A51">
        <v>3268</v>
      </c>
      <c r="B51">
        <v>573</v>
      </c>
      <c r="C51">
        <v>13351</v>
      </c>
      <c r="D51">
        <v>268753.68</v>
      </c>
      <c r="E51">
        <v>12760</v>
      </c>
      <c r="F51">
        <v>320900.68</v>
      </c>
      <c r="G51">
        <v>25.148955999999998</v>
      </c>
      <c r="H51">
        <v>11.765000000000001</v>
      </c>
      <c r="I51">
        <v>13.383956</v>
      </c>
      <c r="J51">
        <v>2.1376080000000002</v>
      </c>
      <c r="K51">
        <v>0</v>
      </c>
      <c r="L51">
        <v>0</v>
      </c>
      <c r="M51">
        <v>591</v>
      </c>
      <c r="N51">
        <v>-52147</v>
      </c>
      <c r="O51">
        <v>4.4266350000000001</v>
      </c>
      <c r="P51">
        <v>87</v>
      </c>
      <c r="Q51">
        <v>0.65163700000000002</v>
      </c>
      <c r="R51" t="s">
        <v>44</v>
      </c>
      <c r="S51" t="s">
        <v>43</v>
      </c>
    </row>
    <row r="52" spans="1:19">
      <c r="A52">
        <v>3521</v>
      </c>
      <c r="B52">
        <v>502</v>
      </c>
      <c r="C52">
        <v>13287</v>
      </c>
      <c r="D52">
        <v>333133.73</v>
      </c>
      <c r="E52">
        <v>13002</v>
      </c>
      <c r="F52">
        <v>358478.73</v>
      </c>
      <c r="G52">
        <v>27.571045000000002</v>
      </c>
      <c r="H52">
        <v>20.364999999999998</v>
      </c>
      <c r="I52">
        <v>7.2060449999999996</v>
      </c>
      <c r="J52">
        <v>1.353845</v>
      </c>
      <c r="K52">
        <v>4</v>
      </c>
      <c r="L52">
        <v>3.0105E-2</v>
      </c>
      <c r="M52">
        <v>281</v>
      </c>
      <c r="N52">
        <v>-25345</v>
      </c>
      <c r="O52">
        <v>2.114849</v>
      </c>
      <c r="P52">
        <v>198</v>
      </c>
      <c r="Q52">
        <v>1.490178</v>
      </c>
      <c r="R52" t="s">
        <v>44</v>
      </c>
      <c r="S52" t="s">
        <v>43</v>
      </c>
    </row>
    <row r="53" spans="1:19">
      <c r="A53">
        <v>4993</v>
      </c>
      <c r="B53">
        <v>763</v>
      </c>
      <c r="C53">
        <v>13173</v>
      </c>
      <c r="D53">
        <v>1032707.08</v>
      </c>
      <c r="E53">
        <v>13030</v>
      </c>
      <c r="F53">
        <v>1074425.08</v>
      </c>
      <c r="G53">
        <v>82.457796000000002</v>
      </c>
      <c r="H53">
        <v>56.1</v>
      </c>
      <c r="I53">
        <v>26.357796</v>
      </c>
      <c r="J53">
        <v>1.4698359999999999</v>
      </c>
      <c r="K53">
        <v>0</v>
      </c>
      <c r="L53">
        <v>0</v>
      </c>
      <c r="M53">
        <v>143</v>
      </c>
      <c r="N53">
        <v>-41718</v>
      </c>
      <c r="O53">
        <v>1.0855539999999999</v>
      </c>
      <c r="P53">
        <v>105</v>
      </c>
      <c r="Q53">
        <v>0.79708500000000004</v>
      </c>
      <c r="R53" t="s">
        <v>44</v>
      </c>
      <c r="S53" t="s">
        <v>43</v>
      </c>
    </row>
    <row r="54" spans="1:19">
      <c r="A54">
        <v>2890</v>
      </c>
      <c r="B54">
        <v>94</v>
      </c>
      <c r="C54">
        <v>13160</v>
      </c>
      <c r="D54">
        <v>473154.08</v>
      </c>
      <c r="E54">
        <v>12575</v>
      </c>
      <c r="F54">
        <v>532356.07999999996</v>
      </c>
      <c r="G54">
        <v>42.334479999999999</v>
      </c>
      <c r="H54">
        <v>25.97</v>
      </c>
      <c r="I54">
        <v>16.36448</v>
      </c>
      <c r="J54">
        <v>1.6301300000000001</v>
      </c>
      <c r="K54">
        <v>0</v>
      </c>
      <c r="L54">
        <v>0</v>
      </c>
      <c r="M54">
        <v>585</v>
      </c>
      <c r="N54">
        <v>-59202</v>
      </c>
      <c r="O54">
        <v>4.4452889999999998</v>
      </c>
      <c r="P54">
        <v>228</v>
      </c>
      <c r="Q54">
        <v>1.732523</v>
      </c>
      <c r="R54" t="s">
        <v>44</v>
      </c>
      <c r="S54" t="s">
        <v>43</v>
      </c>
    </row>
    <row r="55" spans="1:19">
      <c r="A55">
        <v>22</v>
      </c>
      <c r="B55">
        <v>1234</v>
      </c>
      <c r="C55">
        <v>13089</v>
      </c>
      <c r="D55">
        <v>229634.47</v>
      </c>
      <c r="E55">
        <v>13026</v>
      </c>
      <c r="F55">
        <v>234519.47</v>
      </c>
      <c r="G55">
        <v>18.003951000000001</v>
      </c>
      <c r="H55">
        <v>17.29</v>
      </c>
      <c r="I55">
        <v>0.713951</v>
      </c>
      <c r="J55">
        <v>1.041293</v>
      </c>
      <c r="K55">
        <v>0</v>
      </c>
      <c r="L55">
        <v>0</v>
      </c>
      <c r="M55">
        <v>63</v>
      </c>
      <c r="N55">
        <v>-4885</v>
      </c>
      <c r="O55">
        <v>0.48132000000000003</v>
      </c>
      <c r="P55">
        <v>149</v>
      </c>
      <c r="Q55">
        <v>1.13836</v>
      </c>
      <c r="R55" t="s">
        <v>44</v>
      </c>
      <c r="S55" t="s">
        <v>43</v>
      </c>
    </row>
    <row r="56" spans="1:19">
      <c r="A56">
        <v>3022</v>
      </c>
      <c r="B56">
        <v>1018</v>
      </c>
      <c r="C56">
        <v>13079</v>
      </c>
      <c r="D56">
        <v>601718.98</v>
      </c>
      <c r="E56">
        <v>12539</v>
      </c>
      <c r="F56">
        <v>655862.98</v>
      </c>
      <c r="G56">
        <v>52.305844</v>
      </c>
      <c r="H56">
        <v>48.95</v>
      </c>
      <c r="I56">
        <v>3.3558439999999998</v>
      </c>
      <c r="J56">
        <v>1.068557</v>
      </c>
      <c r="K56">
        <v>0</v>
      </c>
      <c r="L56">
        <v>0</v>
      </c>
      <c r="M56">
        <v>540</v>
      </c>
      <c r="N56">
        <v>-54144</v>
      </c>
      <c r="O56">
        <v>4.1287560000000001</v>
      </c>
      <c r="P56">
        <v>337</v>
      </c>
      <c r="Q56">
        <v>2.5766499999999999</v>
      </c>
      <c r="R56" t="s">
        <v>44</v>
      </c>
      <c r="S56" t="s">
        <v>43</v>
      </c>
    </row>
    <row r="57" spans="1:19">
      <c r="A57">
        <v>5147</v>
      </c>
      <c r="B57">
        <v>1664</v>
      </c>
      <c r="C57">
        <v>12996</v>
      </c>
      <c r="D57">
        <v>214864.51</v>
      </c>
      <c r="E57">
        <v>12649</v>
      </c>
      <c r="F57">
        <v>250207.51</v>
      </c>
      <c r="G57">
        <v>19.780813999999999</v>
      </c>
      <c r="H57">
        <v>3.59</v>
      </c>
      <c r="I57">
        <v>16.190814</v>
      </c>
      <c r="J57">
        <v>5.509976</v>
      </c>
      <c r="K57">
        <v>0</v>
      </c>
      <c r="L57">
        <v>0</v>
      </c>
      <c r="M57">
        <v>347</v>
      </c>
      <c r="N57">
        <v>-35343</v>
      </c>
      <c r="O57">
        <v>2.6700520000000001</v>
      </c>
      <c r="P57">
        <v>139</v>
      </c>
      <c r="Q57">
        <v>1.0695600000000001</v>
      </c>
      <c r="R57" t="s">
        <v>44</v>
      </c>
      <c r="S57" t="s">
        <v>43</v>
      </c>
    </row>
    <row r="58" spans="1:19">
      <c r="A58">
        <v>5003</v>
      </c>
      <c r="B58">
        <v>1176</v>
      </c>
      <c r="C58">
        <v>12986</v>
      </c>
      <c r="D58">
        <v>454937.62</v>
      </c>
      <c r="E58">
        <v>12555</v>
      </c>
      <c r="F58">
        <v>500727.62</v>
      </c>
      <c r="G58">
        <v>39.882725999999998</v>
      </c>
      <c r="H58">
        <v>26.64</v>
      </c>
      <c r="I58">
        <v>13.242725999999999</v>
      </c>
      <c r="J58">
        <v>1.497099</v>
      </c>
      <c r="K58">
        <v>0</v>
      </c>
      <c r="L58">
        <v>0</v>
      </c>
      <c r="M58">
        <v>431</v>
      </c>
      <c r="N58">
        <v>-45790</v>
      </c>
      <c r="O58">
        <v>3.318959</v>
      </c>
      <c r="P58">
        <v>200</v>
      </c>
      <c r="Q58">
        <v>1.5401199999999999</v>
      </c>
      <c r="R58" t="s">
        <v>44</v>
      </c>
      <c r="S58" t="s">
        <v>43</v>
      </c>
    </row>
    <row r="59" spans="1:19">
      <c r="A59">
        <v>1076</v>
      </c>
      <c r="B59">
        <v>1222</v>
      </c>
      <c r="C59">
        <v>12980</v>
      </c>
      <c r="D59">
        <v>411564.94</v>
      </c>
      <c r="E59">
        <v>12420</v>
      </c>
      <c r="F59">
        <v>461320.09</v>
      </c>
      <c r="G59">
        <v>37.143324</v>
      </c>
      <c r="H59">
        <v>36.71</v>
      </c>
      <c r="I59">
        <v>0.43332399999999999</v>
      </c>
      <c r="J59">
        <v>1.0118039999999999</v>
      </c>
      <c r="K59">
        <v>0</v>
      </c>
      <c r="L59">
        <v>0</v>
      </c>
      <c r="M59">
        <v>560</v>
      </c>
      <c r="N59">
        <v>-49755.15</v>
      </c>
      <c r="O59">
        <v>4.31433</v>
      </c>
      <c r="P59">
        <v>153</v>
      </c>
      <c r="Q59">
        <v>1.1787369999999999</v>
      </c>
      <c r="R59" t="s">
        <v>44</v>
      </c>
      <c r="S59" t="s">
        <v>43</v>
      </c>
    </row>
    <row r="60" spans="1:19">
      <c r="A60">
        <v>4187</v>
      </c>
      <c r="B60">
        <v>852</v>
      </c>
      <c r="C60">
        <v>12943</v>
      </c>
      <c r="D60">
        <v>320241.24</v>
      </c>
      <c r="E60">
        <v>10986</v>
      </c>
      <c r="F60">
        <v>482314.23999999999</v>
      </c>
      <c r="G60">
        <v>43.902625</v>
      </c>
      <c r="H60">
        <v>35.950000000000003</v>
      </c>
      <c r="I60">
        <v>7.9526250000000003</v>
      </c>
      <c r="J60">
        <v>1.2212130000000001</v>
      </c>
      <c r="K60">
        <v>0</v>
      </c>
      <c r="L60">
        <v>0</v>
      </c>
      <c r="M60">
        <v>1957</v>
      </c>
      <c r="N60">
        <v>-162073</v>
      </c>
      <c r="O60">
        <v>15.120142</v>
      </c>
      <c r="P60">
        <v>230</v>
      </c>
      <c r="Q60">
        <v>1.7770220000000001</v>
      </c>
      <c r="R60" t="s">
        <v>44</v>
      </c>
      <c r="S60" t="s">
        <v>43</v>
      </c>
    </row>
    <row r="61" spans="1:19">
      <c r="A61">
        <v>5582</v>
      </c>
      <c r="B61">
        <v>1575</v>
      </c>
      <c r="C61">
        <v>12942</v>
      </c>
      <c r="D61">
        <v>674391.41</v>
      </c>
      <c r="E61">
        <v>12668</v>
      </c>
      <c r="F61">
        <v>700105.41</v>
      </c>
      <c r="G61">
        <v>55.265661999999999</v>
      </c>
      <c r="H61">
        <v>27.16</v>
      </c>
      <c r="I61">
        <v>28.105661999999999</v>
      </c>
      <c r="J61">
        <v>2.034818</v>
      </c>
      <c r="K61">
        <v>0</v>
      </c>
      <c r="L61">
        <v>0</v>
      </c>
      <c r="M61">
        <v>274</v>
      </c>
      <c r="N61">
        <v>-25714</v>
      </c>
      <c r="O61">
        <v>2.1171380000000002</v>
      </c>
      <c r="P61">
        <v>266</v>
      </c>
      <c r="Q61">
        <v>2.0553240000000002</v>
      </c>
      <c r="R61" t="s">
        <v>44</v>
      </c>
      <c r="S61" t="s">
        <v>43</v>
      </c>
    </row>
    <row r="62" spans="1:19">
      <c r="A62">
        <v>224</v>
      </c>
      <c r="B62">
        <v>1575</v>
      </c>
      <c r="C62">
        <v>12934</v>
      </c>
      <c r="D62">
        <v>662855.9</v>
      </c>
      <c r="E62">
        <v>12656</v>
      </c>
      <c r="F62">
        <v>690002.9</v>
      </c>
      <c r="G62">
        <v>54.519824999999997</v>
      </c>
      <c r="H62">
        <v>26.86</v>
      </c>
      <c r="I62">
        <v>27.659825000000001</v>
      </c>
      <c r="J62">
        <v>2.0297779999999999</v>
      </c>
      <c r="K62">
        <v>1</v>
      </c>
      <c r="L62">
        <v>7.7320000000000002E-3</v>
      </c>
      <c r="M62">
        <v>277</v>
      </c>
      <c r="N62">
        <v>-27147</v>
      </c>
      <c r="O62">
        <v>2.141642</v>
      </c>
      <c r="P62">
        <v>244</v>
      </c>
      <c r="Q62">
        <v>1.886501</v>
      </c>
      <c r="R62" t="s">
        <v>44</v>
      </c>
      <c r="S62" t="s">
        <v>43</v>
      </c>
    </row>
    <row r="63" spans="1:19">
      <c r="A63">
        <v>2650</v>
      </c>
      <c r="B63">
        <v>1442</v>
      </c>
      <c r="C63">
        <v>12844</v>
      </c>
      <c r="D63">
        <v>617056.68000000005</v>
      </c>
      <c r="E63">
        <v>12526</v>
      </c>
      <c r="F63">
        <v>653113.68000000005</v>
      </c>
      <c r="G63">
        <v>52.140642</v>
      </c>
      <c r="H63">
        <v>41.284999999999997</v>
      </c>
      <c r="I63">
        <v>10.855642</v>
      </c>
      <c r="J63">
        <v>1.2629440000000001</v>
      </c>
      <c r="K63">
        <v>0</v>
      </c>
      <c r="L63">
        <v>0</v>
      </c>
      <c r="M63">
        <v>318</v>
      </c>
      <c r="N63">
        <v>-36057</v>
      </c>
      <c r="O63">
        <v>2.4758640000000001</v>
      </c>
      <c r="P63">
        <v>288</v>
      </c>
      <c r="Q63">
        <v>2.242292</v>
      </c>
      <c r="R63" t="s">
        <v>44</v>
      </c>
      <c r="S63" t="s">
        <v>43</v>
      </c>
    </row>
    <row r="64" spans="1:19">
      <c r="A64">
        <v>4572</v>
      </c>
      <c r="B64">
        <v>1626</v>
      </c>
      <c r="C64">
        <v>12680</v>
      </c>
      <c r="D64">
        <v>762450.61</v>
      </c>
      <c r="E64">
        <v>12552</v>
      </c>
      <c r="F64">
        <v>790187.61</v>
      </c>
      <c r="G64">
        <v>62.953124000000003</v>
      </c>
      <c r="H64">
        <v>42.045000000000002</v>
      </c>
      <c r="I64">
        <v>20.908124000000001</v>
      </c>
      <c r="J64">
        <v>1.4972799999999999</v>
      </c>
      <c r="K64">
        <v>0</v>
      </c>
      <c r="L64">
        <v>0</v>
      </c>
      <c r="M64">
        <v>128</v>
      </c>
      <c r="N64">
        <v>-27737</v>
      </c>
      <c r="O64">
        <v>1.0094639999999999</v>
      </c>
      <c r="P64">
        <v>141</v>
      </c>
      <c r="Q64">
        <v>1.1119870000000001</v>
      </c>
      <c r="R64" t="s">
        <v>44</v>
      </c>
      <c r="S64" t="s">
        <v>43</v>
      </c>
    </row>
    <row r="65" spans="1:19">
      <c r="A65">
        <v>2039</v>
      </c>
      <c r="B65">
        <v>39</v>
      </c>
      <c r="C65">
        <v>12566</v>
      </c>
      <c r="D65">
        <v>755586.92</v>
      </c>
      <c r="E65">
        <v>12313</v>
      </c>
      <c r="F65">
        <v>787740.92</v>
      </c>
      <c r="G65">
        <v>63.97636</v>
      </c>
      <c r="H65">
        <v>51.21</v>
      </c>
      <c r="I65">
        <v>12.766360000000001</v>
      </c>
      <c r="J65">
        <v>1.2492939999999999</v>
      </c>
      <c r="K65">
        <v>0</v>
      </c>
      <c r="L65">
        <v>0</v>
      </c>
      <c r="M65">
        <v>253</v>
      </c>
      <c r="N65">
        <v>-32154</v>
      </c>
      <c r="O65">
        <v>2.013369</v>
      </c>
      <c r="P65">
        <v>110</v>
      </c>
      <c r="Q65">
        <v>0.87537799999999999</v>
      </c>
      <c r="R65" t="s">
        <v>44</v>
      </c>
      <c r="S65" t="s">
        <v>43</v>
      </c>
    </row>
    <row r="66" spans="1:19">
      <c r="A66">
        <v>4949</v>
      </c>
      <c r="B66">
        <v>1383</v>
      </c>
      <c r="C66">
        <v>12340</v>
      </c>
      <c r="D66">
        <v>701058.59</v>
      </c>
      <c r="E66">
        <v>12128</v>
      </c>
      <c r="F66">
        <v>737613.59</v>
      </c>
      <c r="G66">
        <v>60.819063</v>
      </c>
      <c r="H66">
        <v>42.94</v>
      </c>
      <c r="I66">
        <v>17.879062999999999</v>
      </c>
      <c r="J66">
        <v>1.4163730000000001</v>
      </c>
      <c r="K66">
        <v>1</v>
      </c>
      <c r="L66">
        <v>8.1040000000000001E-3</v>
      </c>
      <c r="M66">
        <v>211</v>
      </c>
      <c r="N66">
        <v>-36555</v>
      </c>
      <c r="O66">
        <v>1.7098869999999999</v>
      </c>
      <c r="P66">
        <v>211</v>
      </c>
      <c r="Q66">
        <v>1.7098869999999999</v>
      </c>
      <c r="R66" t="s">
        <v>44</v>
      </c>
      <c r="S66" t="s">
        <v>43</v>
      </c>
    </row>
    <row r="67" spans="1:19">
      <c r="A67">
        <v>4147</v>
      </c>
      <c r="B67">
        <v>1269</v>
      </c>
      <c r="C67">
        <v>12281</v>
      </c>
      <c r="D67">
        <v>542711.93999999994</v>
      </c>
      <c r="E67">
        <v>11710</v>
      </c>
      <c r="F67">
        <v>607337.93999999994</v>
      </c>
      <c r="G67">
        <v>51.864896999999999</v>
      </c>
      <c r="H67">
        <v>36.715000000000003</v>
      </c>
      <c r="I67">
        <v>15.149896999999999</v>
      </c>
      <c r="J67">
        <v>1.4126350000000001</v>
      </c>
      <c r="K67">
        <v>0</v>
      </c>
      <c r="L67">
        <v>0</v>
      </c>
      <c r="M67">
        <v>571</v>
      </c>
      <c r="N67">
        <v>-64626</v>
      </c>
      <c r="O67">
        <v>4.6494590000000002</v>
      </c>
      <c r="P67">
        <v>154</v>
      </c>
      <c r="Q67">
        <v>1.25397</v>
      </c>
      <c r="R67" t="s">
        <v>44</v>
      </c>
      <c r="S67" t="s">
        <v>43</v>
      </c>
    </row>
    <row r="68" spans="1:19">
      <c r="A68">
        <v>1246</v>
      </c>
      <c r="B68">
        <v>1639</v>
      </c>
      <c r="C68">
        <v>12198</v>
      </c>
      <c r="D68">
        <v>986147.78</v>
      </c>
      <c r="E68">
        <v>11537</v>
      </c>
      <c r="F68">
        <v>1063642.78</v>
      </c>
      <c r="G68">
        <v>92.194051999999999</v>
      </c>
      <c r="H68">
        <v>76</v>
      </c>
      <c r="I68">
        <v>16.194051999999999</v>
      </c>
      <c r="J68">
        <v>1.2130799999999999</v>
      </c>
      <c r="K68">
        <v>0</v>
      </c>
      <c r="L68">
        <v>0</v>
      </c>
      <c r="M68">
        <v>661</v>
      </c>
      <c r="N68">
        <v>-77495</v>
      </c>
      <c r="O68">
        <v>5.4189210000000001</v>
      </c>
      <c r="P68">
        <v>244</v>
      </c>
      <c r="Q68">
        <v>2.0003280000000001</v>
      </c>
      <c r="R68" t="s">
        <v>44</v>
      </c>
      <c r="S68" t="s">
        <v>43</v>
      </c>
    </row>
    <row r="69" spans="1:19">
      <c r="A69">
        <v>5792</v>
      </c>
      <c r="B69">
        <v>1369</v>
      </c>
      <c r="C69">
        <v>12167</v>
      </c>
      <c r="D69">
        <v>245473.12</v>
      </c>
      <c r="E69">
        <v>11832</v>
      </c>
      <c r="F69">
        <v>275923.12</v>
      </c>
      <c r="G69">
        <v>23.320074000000002</v>
      </c>
      <c r="H69">
        <v>11.41</v>
      </c>
      <c r="I69">
        <v>11.910074</v>
      </c>
      <c r="J69">
        <v>2.043828</v>
      </c>
      <c r="K69">
        <v>0</v>
      </c>
      <c r="L69">
        <v>0</v>
      </c>
      <c r="M69">
        <v>335</v>
      </c>
      <c r="N69">
        <v>-30450</v>
      </c>
      <c r="O69">
        <v>2.753349</v>
      </c>
      <c r="P69">
        <v>164</v>
      </c>
      <c r="Q69">
        <v>1.3479080000000001</v>
      </c>
      <c r="R69" t="s">
        <v>44</v>
      </c>
      <c r="S69" t="s">
        <v>43</v>
      </c>
    </row>
    <row r="70" spans="1:19">
      <c r="A70">
        <v>5001</v>
      </c>
      <c r="B70">
        <v>672</v>
      </c>
      <c r="C70">
        <v>12031</v>
      </c>
      <c r="D70">
        <v>300020.09999999998</v>
      </c>
      <c r="E70">
        <v>11583</v>
      </c>
      <c r="F70">
        <v>339623.1</v>
      </c>
      <c r="G70">
        <v>29.320824000000002</v>
      </c>
      <c r="H70">
        <v>18.78</v>
      </c>
      <c r="I70">
        <v>10.540824000000001</v>
      </c>
      <c r="J70">
        <v>1.5612790000000001</v>
      </c>
      <c r="K70">
        <v>0</v>
      </c>
      <c r="L70">
        <v>0</v>
      </c>
      <c r="M70">
        <v>448</v>
      </c>
      <c r="N70">
        <v>-39603</v>
      </c>
      <c r="O70">
        <v>3.7237140000000002</v>
      </c>
      <c r="P70">
        <v>187</v>
      </c>
      <c r="Q70">
        <v>1.5543180000000001</v>
      </c>
      <c r="R70" t="s">
        <v>44</v>
      </c>
      <c r="S70" t="s">
        <v>43</v>
      </c>
    </row>
    <row r="71" spans="1:19">
      <c r="A71">
        <v>4235</v>
      </c>
      <c r="B71">
        <v>828</v>
      </c>
      <c r="C71">
        <v>11954</v>
      </c>
      <c r="D71">
        <v>336121.78</v>
      </c>
      <c r="E71">
        <v>11578</v>
      </c>
      <c r="F71">
        <v>374330.98</v>
      </c>
      <c r="G71">
        <v>32.331229999999998</v>
      </c>
      <c r="H71">
        <v>24.2</v>
      </c>
      <c r="I71">
        <v>8.1312300000000004</v>
      </c>
      <c r="J71">
        <v>1.336001</v>
      </c>
      <c r="K71">
        <v>0</v>
      </c>
      <c r="L71">
        <v>0</v>
      </c>
      <c r="M71">
        <v>376</v>
      </c>
      <c r="N71">
        <v>-38209.199999999997</v>
      </c>
      <c r="O71">
        <v>3.145391</v>
      </c>
      <c r="P71">
        <v>130</v>
      </c>
      <c r="Q71">
        <v>1.087502</v>
      </c>
      <c r="R71" t="s">
        <v>44</v>
      </c>
      <c r="S71" t="s">
        <v>43</v>
      </c>
    </row>
    <row r="72" spans="1:19">
      <c r="A72">
        <v>1224</v>
      </c>
      <c r="B72">
        <v>1020</v>
      </c>
      <c r="C72">
        <v>11941</v>
      </c>
      <c r="D72">
        <v>562190.53</v>
      </c>
      <c r="E72">
        <v>11522</v>
      </c>
      <c r="F72">
        <v>600141.53</v>
      </c>
      <c r="G72">
        <v>52.086576000000001</v>
      </c>
      <c r="H72">
        <v>23.51</v>
      </c>
      <c r="I72">
        <v>28.576575999999999</v>
      </c>
      <c r="J72">
        <v>2.2155070000000001</v>
      </c>
      <c r="K72">
        <v>0</v>
      </c>
      <c r="L72">
        <v>0</v>
      </c>
      <c r="M72">
        <v>419</v>
      </c>
      <c r="N72">
        <v>-37951</v>
      </c>
      <c r="O72">
        <v>3.5089190000000001</v>
      </c>
      <c r="P72">
        <v>225</v>
      </c>
      <c r="Q72">
        <v>1.8842639999999999</v>
      </c>
      <c r="R72" t="s">
        <v>44</v>
      </c>
      <c r="S72" t="s">
        <v>43</v>
      </c>
    </row>
    <row r="73" spans="1:19">
      <c r="A73">
        <v>1109</v>
      </c>
      <c r="B73">
        <v>1941</v>
      </c>
      <c r="C73">
        <v>11890</v>
      </c>
      <c r="D73">
        <v>317062.25</v>
      </c>
      <c r="E73">
        <v>9308</v>
      </c>
      <c r="F73">
        <v>522420.25</v>
      </c>
      <c r="G73">
        <v>56.12594</v>
      </c>
      <c r="H73">
        <v>54.27</v>
      </c>
      <c r="I73">
        <v>1.8559399999999999</v>
      </c>
      <c r="J73">
        <v>1.034198</v>
      </c>
      <c r="K73">
        <v>0</v>
      </c>
      <c r="L73">
        <v>0</v>
      </c>
      <c r="M73">
        <v>2582</v>
      </c>
      <c r="N73">
        <v>-205358</v>
      </c>
      <c r="O73">
        <v>21.715727999999999</v>
      </c>
      <c r="P73">
        <v>170</v>
      </c>
      <c r="Q73">
        <v>1.429773</v>
      </c>
      <c r="R73" t="s">
        <v>44</v>
      </c>
      <c r="S73" t="s">
        <v>43</v>
      </c>
    </row>
    <row r="74" spans="1:19">
      <c r="A74">
        <v>2531</v>
      </c>
      <c r="B74">
        <v>1812</v>
      </c>
      <c r="C74">
        <v>11889</v>
      </c>
      <c r="D74">
        <v>946061.08</v>
      </c>
      <c r="E74">
        <v>11233</v>
      </c>
      <c r="F74">
        <v>1023160.08</v>
      </c>
      <c r="G74">
        <v>91.085203000000007</v>
      </c>
      <c r="H74">
        <v>77.37</v>
      </c>
      <c r="I74">
        <v>13.715203000000001</v>
      </c>
      <c r="J74">
        <v>1.177268</v>
      </c>
      <c r="K74">
        <v>0</v>
      </c>
      <c r="L74">
        <v>0</v>
      </c>
      <c r="M74">
        <v>656</v>
      </c>
      <c r="N74">
        <v>-77099</v>
      </c>
      <c r="O74">
        <v>5.5177050000000003</v>
      </c>
      <c r="P74">
        <v>196</v>
      </c>
      <c r="Q74">
        <v>1.6485829999999999</v>
      </c>
      <c r="R74" t="s">
        <v>44</v>
      </c>
      <c r="S74" t="s">
        <v>43</v>
      </c>
    </row>
    <row r="75" spans="1:19">
      <c r="A75">
        <v>1162</v>
      </c>
      <c r="B75">
        <v>1117</v>
      </c>
      <c r="C75">
        <v>11863</v>
      </c>
      <c r="D75">
        <v>960304.57</v>
      </c>
      <c r="E75">
        <v>11579</v>
      </c>
      <c r="F75">
        <v>988043.67</v>
      </c>
      <c r="G75">
        <v>85.330656000000005</v>
      </c>
      <c r="H75">
        <v>100.45</v>
      </c>
      <c r="I75">
        <v>-15.119344</v>
      </c>
      <c r="J75">
        <v>0.84948400000000002</v>
      </c>
      <c r="K75">
        <v>0</v>
      </c>
      <c r="L75">
        <v>0</v>
      </c>
      <c r="M75">
        <v>284</v>
      </c>
      <c r="N75">
        <v>-27739.1</v>
      </c>
      <c r="O75">
        <v>2.3939979999999998</v>
      </c>
      <c r="P75">
        <v>161</v>
      </c>
      <c r="Q75">
        <v>1.3571610000000001</v>
      </c>
      <c r="R75" t="s">
        <v>44</v>
      </c>
      <c r="S75" t="s">
        <v>42</v>
      </c>
    </row>
    <row r="76" spans="1:19">
      <c r="A76">
        <v>3018</v>
      </c>
      <c r="B76">
        <v>1393</v>
      </c>
      <c r="C76">
        <v>11773</v>
      </c>
      <c r="D76">
        <v>416424.43</v>
      </c>
      <c r="E76">
        <v>11155</v>
      </c>
      <c r="F76">
        <v>480072.43</v>
      </c>
      <c r="G76">
        <v>43.036524</v>
      </c>
      <c r="H76">
        <v>33.49</v>
      </c>
      <c r="I76">
        <v>9.5465239999999998</v>
      </c>
      <c r="J76">
        <v>1.285056</v>
      </c>
      <c r="K76">
        <v>0</v>
      </c>
      <c r="L76">
        <v>0</v>
      </c>
      <c r="M76">
        <v>618</v>
      </c>
      <c r="N76">
        <v>-63648</v>
      </c>
      <c r="O76">
        <v>5.2492989999999997</v>
      </c>
      <c r="P76">
        <v>176</v>
      </c>
      <c r="Q76">
        <v>1.4949460000000001</v>
      </c>
      <c r="R76" t="s">
        <v>44</v>
      </c>
      <c r="S76" t="s">
        <v>43</v>
      </c>
    </row>
    <row r="77" spans="1:19">
      <c r="A77">
        <v>5597</v>
      </c>
      <c r="B77">
        <v>643</v>
      </c>
      <c r="C77">
        <v>11701</v>
      </c>
      <c r="D77">
        <v>315902.28000000003</v>
      </c>
      <c r="E77">
        <v>11414</v>
      </c>
      <c r="F77">
        <v>347655.88</v>
      </c>
      <c r="G77">
        <v>30.458724</v>
      </c>
      <c r="H77">
        <v>19.635000000000002</v>
      </c>
      <c r="I77">
        <v>10.823724</v>
      </c>
      <c r="J77">
        <v>1.5512459999999999</v>
      </c>
      <c r="K77">
        <v>0</v>
      </c>
      <c r="L77">
        <v>0</v>
      </c>
      <c r="M77">
        <v>287</v>
      </c>
      <c r="N77">
        <v>-31753.599999999999</v>
      </c>
      <c r="O77">
        <v>2.452782</v>
      </c>
      <c r="P77">
        <v>113</v>
      </c>
      <c r="Q77">
        <v>0.96572899999999995</v>
      </c>
      <c r="R77" t="s">
        <v>44</v>
      </c>
      <c r="S77" t="s">
        <v>43</v>
      </c>
    </row>
    <row r="78" spans="1:19">
      <c r="A78">
        <v>214</v>
      </c>
      <c r="B78">
        <v>1077</v>
      </c>
      <c r="C78">
        <v>11669</v>
      </c>
      <c r="D78">
        <v>361032.65</v>
      </c>
      <c r="E78">
        <v>11551</v>
      </c>
      <c r="F78">
        <v>379233.65</v>
      </c>
      <c r="G78">
        <v>32.831240000000001</v>
      </c>
      <c r="H78">
        <v>33.43</v>
      </c>
      <c r="I78">
        <v>-0.59875999999999996</v>
      </c>
      <c r="J78">
        <v>0.98208899999999999</v>
      </c>
      <c r="K78">
        <v>0</v>
      </c>
      <c r="L78">
        <v>0</v>
      </c>
      <c r="M78">
        <v>118</v>
      </c>
      <c r="N78">
        <v>-18201</v>
      </c>
      <c r="O78">
        <v>1.011226</v>
      </c>
      <c r="P78">
        <v>218</v>
      </c>
      <c r="Q78">
        <v>1.868198</v>
      </c>
      <c r="R78" t="s">
        <v>44</v>
      </c>
      <c r="S78" t="s">
        <v>43</v>
      </c>
    </row>
    <row r="79" spans="1:19">
      <c r="A79">
        <v>201</v>
      </c>
      <c r="B79">
        <v>1072</v>
      </c>
      <c r="C79">
        <v>11638</v>
      </c>
      <c r="D79">
        <v>456432.88</v>
      </c>
      <c r="E79">
        <v>11060</v>
      </c>
      <c r="F79">
        <v>508610.88</v>
      </c>
      <c r="G79">
        <v>45.986516999999999</v>
      </c>
      <c r="H79">
        <v>32.22</v>
      </c>
      <c r="I79">
        <v>13.766517</v>
      </c>
      <c r="J79">
        <v>1.4272659999999999</v>
      </c>
      <c r="K79">
        <v>0</v>
      </c>
      <c r="L79">
        <v>0</v>
      </c>
      <c r="M79">
        <v>578</v>
      </c>
      <c r="N79">
        <v>-52178</v>
      </c>
      <c r="O79">
        <v>4.9664890000000002</v>
      </c>
      <c r="P79">
        <v>202</v>
      </c>
      <c r="Q79">
        <v>1.7356929999999999</v>
      </c>
      <c r="R79" t="s">
        <v>44</v>
      </c>
      <c r="S79" t="s">
        <v>43</v>
      </c>
    </row>
    <row r="80" spans="1:19">
      <c r="A80">
        <v>5971</v>
      </c>
      <c r="B80">
        <v>1224</v>
      </c>
      <c r="C80">
        <v>11598</v>
      </c>
      <c r="D80">
        <v>392319.76</v>
      </c>
      <c r="E80">
        <v>11066</v>
      </c>
      <c r="F80">
        <v>418663.76</v>
      </c>
      <c r="G80">
        <v>37.833342000000002</v>
      </c>
      <c r="H80">
        <v>21.965</v>
      </c>
      <c r="I80">
        <v>15.868342</v>
      </c>
      <c r="J80">
        <v>1.7224379999999999</v>
      </c>
      <c r="K80">
        <v>252</v>
      </c>
      <c r="L80">
        <v>2.1727880000000002</v>
      </c>
      <c r="M80">
        <v>280</v>
      </c>
      <c r="N80">
        <v>-26344</v>
      </c>
      <c r="O80">
        <v>2.414209</v>
      </c>
      <c r="P80">
        <v>171</v>
      </c>
      <c r="Q80">
        <v>1.4743919999999999</v>
      </c>
      <c r="R80" t="s">
        <v>44</v>
      </c>
      <c r="S80" t="s">
        <v>43</v>
      </c>
    </row>
    <row r="81" spans="1:19">
      <c r="A81">
        <v>5090</v>
      </c>
      <c r="B81">
        <v>987</v>
      </c>
      <c r="C81">
        <v>11536</v>
      </c>
      <c r="D81">
        <v>450162.73</v>
      </c>
      <c r="E81">
        <v>11440</v>
      </c>
      <c r="F81">
        <v>465940.73</v>
      </c>
      <c r="G81">
        <v>40.729084999999998</v>
      </c>
      <c r="H81">
        <v>27.49</v>
      </c>
      <c r="I81">
        <v>13.239084999999999</v>
      </c>
      <c r="J81">
        <v>1.4815959999999999</v>
      </c>
      <c r="K81">
        <v>0</v>
      </c>
      <c r="L81">
        <v>0</v>
      </c>
      <c r="M81">
        <v>96</v>
      </c>
      <c r="N81">
        <v>-15778</v>
      </c>
      <c r="O81">
        <v>0.83217799999999997</v>
      </c>
      <c r="P81">
        <v>158</v>
      </c>
      <c r="Q81">
        <v>1.369626</v>
      </c>
      <c r="R81" t="s">
        <v>44</v>
      </c>
      <c r="S81" t="s">
        <v>43</v>
      </c>
    </row>
    <row r="82" spans="1:19">
      <c r="A82">
        <v>5146</v>
      </c>
      <c r="B82">
        <v>165</v>
      </c>
      <c r="C82">
        <v>11535</v>
      </c>
      <c r="D82">
        <v>1141461.1399999999</v>
      </c>
      <c r="E82">
        <v>10966</v>
      </c>
      <c r="F82">
        <v>1198210.1399999999</v>
      </c>
      <c r="G82">
        <v>109.26592599999999</v>
      </c>
      <c r="H82">
        <v>111.03</v>
      </c>
      <c r="I82">
        <v>-1.7640739999999999</v>
      </c>
      <c r="J82">
        <v>0.98411199999999999</v>
      </c>
      <c r="K82">
        <v>0</v>
      </c>
      <c r="L82">
        <v>0</v>
      </c>
      <c r="M82">
        <v>569</v>
      </c>
      <c r="N82">
        <v>-56749</v>
      </c>
      <c r="O82">
        <v>4.9328130000000003</v>
      </c>
      <c r="P82">
        <v>140</v>
      </c>
      <c r="Q82">
        <v>1.213697</v>
      </c>
      <c r="R82" t="s">
        <v>44</v>
      </c>
      <c r="S82" t="s">
        <v>42</v>
      </c>
    </row>
    <row r="83" spans="1:19">
      <c r="A83">
        <v>1239</v>
      </c>
      <c r="B83">
        <v>171</v>
      </c>
      <c r="C83">
        <v>11515</v>
      </c>
      <c r="D83">
        <v>575161.73</v>
      </c>
      <c r="E83">
        <v>9084</v>
      </c>
      <c r="F83">
        <v>769030.43</v>
      </c>
      <c r="G83">
        <v>84.657686999999996</v>
      </c>
      <c r="H83">
        <v>76</v>
      </c>
      <c r="I83">
        <v>8.6576869999999992</v>
      </c>
      <c r="J83">
        <v>1.113917</v>
      </c>
      <c r="K83">
        <v>0</v>
      </c>
      <c r="L83">
        <v>0</v>
      </c>
      <c r="M83">
        <v>2431</v>
      </c>
      <c r="N83">
        <v>-193868.7</v>
      </c>
      <c r="O83">
        <v>21.111594</v>
      </c>
      <c r="P83">
        <v>291</v>
      </c>
      <c r="Q83">
        <v>2.527139</v>
      </c>
      <c r="R83" t="s">
        <v>44</v>
      </c>
      <c r="S83" t="s">
        <v>43</v>
      </c>
    </row>
    <row r="84" spans="1:19">
      <c r="A84">
        <v>4689</v>
      </c>
      <c r="B84">
        <v>711</v>
      </c>
      <c r="C84">
        <v>11515</v>
      </c>
      <c r="D84">
        <v>692874.07</v>
      </c>
      <c r="E84">
        <v>11168</v>
      </c>
      <c r="F84">
        <v>735157.08</v>
      </c>
      <c r="G84">
        <v>65.827101999999996</v>
      </c>
      <c r="H84">
        <v>80</v>
      </c>
      <c r="I84">
        <v>-14.172898</v>
      </c>
      <c r="J84">
        <v>0.82283899999999999</v>
      </c>
      <c r="K84">
        <v>0</v>
      </c>
      <c r="L84">
        <v>0</v>
      </c>
      <c r="M84">
        <v>347</v>
      </c>
      <c r="N84">
        <v>-42283.01</v>
      </c>
      <c r="O84">
        <v>3.0134609999999999</v>
      </c>
      <c r="P84">
        <v>178</v>
      </c>
      <c r="Q84">
        <v>1.5458099999999999</v>
      </c>
      <c r="R84" t="s">
        <v>44</v>
      </c>
      <c r="S84" t="s">
        <v>43</v>
      </c>
    </row>
    <row r="85" spans="1:19">
      <c r="A85">
        <v>3206</v>
      </c>
      <c r="B85">
        <v>1538</v>
      </c>
      <c r="C85">
        <v>11511</v>
      </c>
      <c r="D85">
        <v>424070.7</v>
      </c>
      <c r="E85">
        <v>11164</v>
      </c>
      <c r="F85">
        <v>467152.7</v>
      </c>
      <c r="G85">
        <v>41.844563000000001</v>
      </c>
      <c r="H85">
        <v>28.39</v>
      </c>
      <c r="I85">
        <v>13.454563</v>
      </c>
      <c r="J85">
        <v>1.473919</v>
      </c>
      <c r="K85">
        <v>0</v>
      </c>
      <c r="L85">
        <v>0</v>
      </c>
      <c r="M85">
        <v>347</v>
      </c>
      <c r="N85">
        <v>-43082</v>
      </c>
      <c r="O85">
        <v>3.0145080000000002</v>
      </c>
      <c r="P85">
        <v>248</v>
      </c>
      <c r="Q85">
        <v>2.154461</v>
      </c>
      <c r="R85" t="s">
        <v>44</v>
      </c>
      <c r="S85" t="s">
        <v>43</v>
      </c>
    </row>
    <row r="86" spans="1:19">
      <c r="A86">
        <v>4626</v>
      </c>
      <c r="B86">
        <v>1098</v>
      </c>
      <c r="C86">
        <v>11478</v>
      </c>
      <c r="D86">
        <v>303011.08</v>
      </c>
      <c r="E86">
        <v>8989</v>
      </c>
      <c r="F86">
        <v>491704.81</v>
      </c>
      <c r="G86">
        <v>54.700724000000001</v>
      </c>
      <c r="H86">
        <v>56</v>
      </c>
      <c r="I86">
        <v>-1.2992760000000001</v>
      </c>
      <c r="J86">
        <v>0.97679899999999997</v>
      </c>
      <c r="K86">
        <v>0</v>
      </c>
      <c r="L86">
        <v>0</v>
      </c>
      <c r="M86">
        <v>2489</v>
      </c>
      <c r="N86">
        <v>-188693.73</v>
      </c>
      <c r="O86">
        <v>21.684963</v>
      </c>
      <c r="P86">
        <v>307</v>
      </c>
      <c r="Q86">
        <v>2.6746819999999998</v>
      </c>
      <c r="R86" t="s">
        <v>44</v>
      </c>
      <c r="S86" t="s">
        <v>43</v>
      </c>
    </row>
    <row r="87" spans="1:19">
      <c r="A87">
        <v>4146</v>
      </c>
      <c r="B87">
        <v>987</v>
      </c>
      <c r="C87">
        <v>11448</v>
      </c>
      <c r="D87">
        <v>445488.25</v>
      </c>
      <c r="E87">
        <v>11383</v>
      </c>
      <c r="F87">
        <v>456013.66</v>
      </c>
      <c r="G87">
        <v>40.060938</v>
      </c>
      <c r="H87">
        <v>27.27</v>
      </c>
      <c r="I87">
        <v>12.790938000000001</v>
      </c>
      <c r="J87">
        <v>1.4690479999999999</v>
      </c>
      <c r="K87">
        <v>0</v>
      </c>
      <c r="L87">
        <v>0</v>
      </c>
      <c r="M87">
        <v>65</v>
      </c>
      <c r="N87">
        <v>-10525.41</v>
      </c>
      <c r="O87">
        <v>0.56778499999999998</v>
      </c>
      <c r="P87">
        <v>147</v>
      </c>
      <c r="Q87">
        <v>1.2840670000000001</v>
      </c>
      <c r="R87" t="s">
        <v>44</v>
      </c>
      <c r="S87" t="s">
        <v>43</v>
      </c>
    </row>
    <row r="88" spans="1:19">
      <c r="A88">
        <v>5442</v>
      </c>
      <c r="B88">
        <v>137</v>
      </c>
      <c r="C88">
        <v>11410</v>
      </c>
      <c r="D88">
        <v>575365.68999999994</v>
      </c>
      <c r="E88">
        <v>11272</v>
      </c>
      <c r="F88">
        <v>596708.64</v>
      </c>
      <c r="G88">
        <v>52.937246000000002</v>
      </c>
      <c r="H88">
        <v>50.81</v>
      </c>
      <c r="I88">
        <v>2.127246</v>
      </c>
      <c r="J88">
        <v>1.0418670000000001</v>
      </c>
      <c r="K88">
        <v>0</v>
      </c>
      <c r="L88">
        <v>0</v>
      </c>
      <c r="M88">
        <v>138</v>
      </c>
      <c r="N88">
        <v>-21342.95</v>
      </c>
      <c r="O88">
        <v>1.209465</v>
      </c>
      <c r="P88">
        <v>211</v>
      </c>
      <c r="Q88">
        <v>1.8492550000000001</v>
      </c>
      <c r="R88" t="s">
        <v>44</v>
      </c>
      <c r="S88" t="s">
        <v>43</v>
      </c>
    </row>
    <row r="89" spans="1:19">
      <c r="A89">
        <v>4685</v>
      </c>
      <c r="B89">
        <v>1448</v>
      </c>
      <c r="C89">
        <v>11407</v>
      </c>
      <c r="D89">
        <v>372618.7</v>
      </c>
      <c r="E89">
        <v>11058</v>
      </c>
      <c r="F89">
        <v>401028.7</v>
      </c>
      <c r="G89">
        <v>36.265934000000001</v>
      </c>
      <c r="H89">
        <v>34.71</v>
      </c>
      <c r="I89">
        <v>1.5559339999999999</v>
      </c>
      <c r="J89">
        <v>1.044827</v>
      </c>
      <c r="K89">
        <v>0</v>
      </c>
      <c r="L89">
        <v>0</v>
      </c>
      <c r="M89">
        <v>349</v>
      </c>
      <c r="N89">
        <v>-28410</v>
      </c>
      <c r="O89">
        <v>3.0595249999999998</v>
      </c>
      <c r="P89">
        <v>256</v>
      </c>
      <c r="Q89">
        <v>2.2442359999999999</v>
      </c>
      <c r="R89" t="s">
        <v>44</v>
      </c>
      <c r="S89" t="s">
        <v>43</v>
      </c>
    </row>
    <row r="90" spans="1:19">
      <c r="A90">
        <v>4948</v>
      </c>
      <c r="B90">
        <v>1897</v>
      </c>
      <c r="C90">
        <v>11396</v>
      </c>
      <c r="D90">
        <v>629783.64</v>
      </c>
      <c r="E90">
        <v>11162</v>
      </c>
      <c r="F90">
        <v>671631.94</v>
      </c>
      <c r="G90">
        <v>60.171289999999999</v>
      </c>
      <c r="H90">
        <v>24.46</v>
      </c>
      <c r="I90">
        <v>35.711289999999998</v>
      </c>
      <c r="J90">
        <v>2.4599869999999999</v>
      </c>
      <c r="K90">
        <v>0</v>
      </c>
      <c r="L90">
        <v>0</v>
      </c>
      <c r="M90">
        <v>234</v>
      </c>
      <c r="N90">
        <v>-41848.300000000003</v>
      </c>
      <c r="O90">
        <v>2.0533519999999998</v>
      </c>
      <c r="P90">
        <v>148</v>
      </c>
      <c r="Q90">
        <v>1.2987010000000001</v>
      </c>
      <c r="R90" t="s">
        <v>44</v>
      </c>
      <c r="S90" t="s">
        <v>43</v>
      </c>
    </row>
    <row r="91" spans="1:19">
      <c r="A91">
        <v>3742</v>
      </c>
      <c r="B91">
        <v>301</v>
      </c>
      <c r="C91">
        <v>11350</v>
      </c>
      <c r="D91">
        <v>368860.03</v>
      </c>
      <c r="E91">
        <v>11155</v>
      </c>
      <c r="F91">
        <v>395600.42</v>
      </c>
      <c r="G91">
        <v>35.463954999999999</v>
      </c>
      <c r="H91">
        <v>7.97</v>
      </c>
      <c r="I91">
        <v>27.493955</v>
      </c>
      <c r="J91">
        <v>4.449681</v>
      </c>
      <c r="K91">
        <v>1</v>
      </c>
      <c r="L91">
        <v>8.8109999999999994E-3</v>
      </c>
      <c r="M91">
        <v>194</v>
      </c>
      <c r="N91">
        <v>-26740.39</v>
      </c>
      <c r="O91">
        <v>1.7092510000000001</v>
      </c>
      <c r="P91">
        <v>193</v>
      </c>
      <c r="Q91">
        <v>1.7004410000000001</v>
      </c>
      <c r="R91" t="s">
        <v>44</v>
      </c>
      <c r="S91" t="s">
        <v>43</v>
      </c>
    </row>
    <row r="92" spans="1:19">
      <c r="A92">
        <v>4663</v>
      </c>
      <c r="B92">
        <v>909</v>
      </c>
      <c r="C92">
        <v>11277</v>
      </c>
      <c r="D92">
        <v>248312.23</v>
      </c>
      <c r="E92">
        <v>8632</v>
      </c>
      <c r="F92">
        <v>451920.23</v>
      </c>
      <c r="G92">
        <v>52.354058000000002</v>
      </c>
      <c r="H92">
        <v>39.31</v>
      </c>
      <c r="I92">
        <v>13.044058</v>
      </c>
      <c r="J92">
        <v>1.331825</v>
      </c>
      <c r="K92">
        <v>0</v>
      </c>
      <c r="L92">
        <v>0</v>
      </c>
      <c r="M92">
        <v>2645</v>
      </c>
      <c r="N92">
        <v>-203608</v>
      </c>
      <c r="O92">
        <v>23.454820000000002</v>
      </c>
      <c r="P92">
        <v>133</v>
      </c>
      <c r="Q92">
        <v>1.179392</v>
      </c>
      <c r="R92" t="s">
        <v>44</v>
      </c>
      <c r="S92" t="s">
        <v>43</v>
      </c>
    </row>
    <row r="93" spans="1:19">
      <c r="A93">
        <v>2156</v>
      </c>
      <c r="B93">
        <v>285</v>
      </c>
      <c r="C93">
        <v>11194</v>
      </c>
      <c r="D93">
        <v>586006.39</v>
      </c>
      <c r="E93">
        <v>11077</v>
      </c>
      <c r="F93">
        <v>598511.39</v>
      </c>
      <c r="G93">
        <v>54.031903</v>
      </c>
      <c r="H93">
        <v>37.14</v>
      </c>
      <c r="I93">
        <v>16.891902999999999</v>
      </c>
      <c r="J93">
        <v>1.454817</v>
      </c>
      <c r="K93">
        <v>0</v>
      </c>
      <c r="L93">
        <v>0</v>
      </c>
      <c r="M93">
        <v>117</v>
      </c>
      <c r="N93">
        <v>-12505</v>
      </c>
      <c r="O93">
        <v>1.0452030000000001</v>
      </c>
      <c r="P93">
        <v>126</v>
      </c>
      <c r="Q93">
        <v>1.1256029999999999</v>
      </c>
      <c r="R93" t="s">
        <v>44</v>
      </c>
      <c r="S93" t="s">
        <v>43</v>
      </c>
    </row>
    <row r="94" spans="1:19">
      <c r="A94">
        <v>5247</v>
      </c>
      <c r="B94">
        <v>144</v>
      </c>
      <c r="C94">
        <v>11010</v>
      </c>
      <c r="D94">
        <v>364291.48</v>
      </c>
      <c r="E94">
        <v>10619</v>
      </c>
      <c r="F94">
        <v>403780.48</v>
      </c>
      <c r="G94">
        <v>38.024341</v>
      </c>
      <c r="H94">
        <v>13.41</v>
      </c>
      <c r="I94">
        <v>24.614341</v>
      </c>
      <c r="J94">
        <v>2.835521</v>
      </c>
      <c r="K94">
        <v>0</v>
      </c>
      <c r="L94">
        <v>0</v>
      </c>
      <c r="M94">
        <v>391</v>
      </c>
      <c r="N94">
        <v>-39489</v>
      </c>
      <c r="O94">
        <v>3.5513170000000001</v>
      </c>
      <c r="P94">
        <v>158</v>
      </c>
      <c r="Q94">
        <v>1.4350590000000001</v>
      </c>
      <c r="R94" t="s">
        <v>44</v>
      </c>
      <c r="S94" t="s">
        <v>43</v>
      </c>
    </row>
    <row r="95" spans="1:19">
      <c r="A95">
        <v>1195</v>
      </c>
      <c r="B95">
        <v>1238</v>
      </c>
      <c r="C95">
        <v>10977</v>
      </c>
      <c r="D95">
        <v>1086471.18</v>
      </c>
      <c r="E95">
        <v>10344</v>
      </c>
      <c r="F95">
        <v>1166239.18</v>
      </c>
      <c r="G95">
        <v>112.745474</v>
      </c>
      <c r="H95">
        <v>97.8</v>
      </c>
      <c r="I95">
        <v>14.945474000000001</v>
      </c>
      <c r="J95">
        <v>1.152817</v>
      </c>
      <c r="K95">
        <v>0</v>
      </c>
      <c r="L95">
        <v>0</v>
      </c>
      <c r="M95">
        <v>633</v>
      </c>
      <c r="N95">
        <v>-79768</v>
      </c>
      <c r="O95">
        <v>5.7666029999999999</v>
      </c>
      <c r="P95">
        <v>113</v>
      </c>
      <c r="Q95">
        <v>1.029425</v>
      </c>
      <c r="R95" t="s">
        <v>44</v>
      </c>
      <c r="S95" t="s">
        <v>44</v>
      </c>
    </row>
    <row r="96" spans="1:19">
      <c r="A96">
        <v>2920</v>
      </c>
      <c r="B96">
        <v>1559</v>
      </c>
      <c r="C96">
        <v>10969</v>
      </c>
      <c r="D96">
        <v>401335.03999999998</v>
      </c>
      <c r="E96">
        <v>9675</v>
      </c>
      <c r="F96">
        <v>511951.04</v>
      </c>
      <c r="G96">
        <v>52.914836000000001</v>
      </c>
      <c r="H96">
        <v>39.369999999999997</v>
      </c>
      <c r="I96">
        <v>13.544836</v>
      </c>
      <c r="J96">
        <v>1.3440399999999999</v>
      </c>
      <c r="K96">
        <v>0</v>
      </c>
      <c r="L96">
        <v>0</v>
      </c>
      <c r="M96">
        <v>1294</v>
      </c>
      <c r="N96">
        <v>-110616</v>
      </c>
      <c r="O96">
        <v>11.796882</v>
      </c>
      <c r="P96">
        <v>118</v>
      </c>
      <c r="Q96">
        <v>1.0757589999999999</v>
      </c>
      <c r="R96" t="s">
        <v>44</v>
      </c>
      <c r="S96" t="s">
        <v>43</v>
      </c>
    </row>
    <row r="97" spans="1:19">
      <c r="A97">
        <v>1126</v>
      </c>
      <c r="B97">
        <v>1066</v>
      </c>
      <c r="C97">
        <v>10965</v>
      </c>
      <c r="D97">
        <v>850890.47</v>
      </c>
      <c r="E97">
        <v>10891</v>
      </c>
      <c r="F97">
        <v>867376.47</v>
      </c>
      <c r="G97">
        <v>79.641582</v>
      </c>
      <c r="H97">
        <v>81.650000000000006</v>
      </c>
      <c r="I97">
        <v>-2.0084179999999998</v>
      </c>
      <c r="J97">
        <v>0.97540199999999999</v>
      </c>
      <c r="K97">
        <v>1</v>
      </c>
      <c r="L97">
        <v>9.1199999999999996E-3</v>
      </c>
      <c r="M97">
        <v>73</v>
      </c>
      <c r="N97">
        <v>-16486</v>
      </c>
      <c r="O97">
        <v>0.66575499999999999</v>
      </c>
      <c r="P97">
        <v>289</v>
      </c>
      <c r="Q97">
        <v>2.635659</v>
      </c>
      <c r="R97" t="s">
        <v>44</v>
      </c>
      <c r="S97" t="s">
        <v>43</v>
      </c>
    </row>
    <row r="98" spans="1:19">
      <c r="A98">
        <v>2253</v>
      </c>
      <c r="B98">
        <v>1098</v>
      </c>
      <c r="C98">
        <v>10925</v>
      </c>
      <c r="D98">
        <v>292594.12</v>
      </c>
      <c r="E98">
        <v>8583</v>
      </c>
      <c r="F98">
        <v>470261.12</v>
      </c>
      <c r="G98">
        <v>54.789831</v>
      </c>
      <c r="H98">
        <v>55.32</v>
      </c>
      <c r="I98">
        <v>-0.530169</v>
      </c>
      <c r="J98">
        <v>0.99041599999999996</v>
      </c>
      <c r="K98">
        <v>0</v>
      </c>
      <c r="L98">
        <v>0</v>
      </c>
      <c r="M98">
        <v>2342</v>
      </c>
      <c r="N98">
        <v>-177667</v>
      </c>
      <c r="O98">
        <v>21.437071</v>
      </c>
      <c r="P98">
        <v>299</v>
      </c>
      <c r="Q98">
        <v>2.7368420000000002</v>
      </c>
      <c r="R98" t="s">
        <v>44</v>
      </c>
      <c r="S98" t="s">
        <v>43</v>
      </c>
    </row>
    <row r="99" spans="1:19">
      <c r="A99">
        <v>1134</v>
      </c>
      <c r="B99">
        <v>112</v>
      </c>
      <c r="C99">
        <v>10890</v>
      </c>
      <c r="D99">
        <v>474733.58</v>
      </c>
      <c r="E99">
        <v>10611</v>
      </c>
      <c r="F99">
        <v>503741.59</v>
      </c>
      <c r="G99">
        <v>47.473526999999997</v>
      </c>
      <c r="H99">
        <v>47.24</v>
      </c>
      <c r="I99">
        <v>0.23352700000000001</v>
      </c>
      <c r="J99">
        <v>1.0049429999999999</v>
      </c>
      <c r="K99">
        <v>0</v>
      </c>
      <c r="L99">
        <v>0</v>
      </c>
      <c r="M99">
        <v>279</v>
      </c>
      <c r="N99">
        <v>-29008.01</v>
      </c>
      <c r="O99">
        <v>2.5619830000000001</v>
      </c>
      <c r="P99">
        <v>211</v>
      </c>
      <c r="Q99">
        <v>1.937557</v>
      </c>
      <c r="R99" t="s">
        <v>44</v>
      </c>
      <c r="S99" t="s">
        <v>43</v>
      </c>
    </row>
    <row r="100" spans="1:19">
      <c r="A100">
        <v>3719</v>
      </c>
      <c r="B100">
        <v>909</v>
      </c>
      <c r="C100">
        <v>10848</v>
      </c>
      <c r="D100">
        <v>239389.67</v>
      </c>
      <c r="E100">
        <v>8338</v>
      </c>
      <c r="F100">
        <v>434703.67</v>
      </c>
      <c r="G100">
        <v>52.135244999999998</v>
      </c>
      <c r="H100">
        <v>39.134999999999998</v>
      </c>
      <c r="I100">
        <v>13.000245</v>
      </c>
      <c r="J100">
        <v>1.33219</v>
      </c>
      <c r="K100">
        <v>0</v>
      </c>
      <c r="L100">
        <v>0</v>
      </c>
      <c r="M100">
        <v>2510</v>
      </c>
      <c r="N100">
        <v>-195314</v>
      </c>
      <c r="O100">
        <v>23.137906000000001</v>
      </c>
      <c r="P100">
        <v>139</v>
      </c>
      <c r="Q100">
        <v>1.281342</v>
      </c>
      <c r="R100" t="s">
        <v>44</v>
      </c>
      <c r="S100" t="s">
        <v>43</v>
      </c>
    </row>
    <row r="101" spans="1:19">
      <c r="A101">
        <v>3130</v>
      </c>
      <c r="B101">
        <v>1003</v>
      </c>
      <c r="C101">
        <v>10830</v>
      </c>
      <c r="D101">
        <v>1004970.67</v>
      </c>
      <c r="E101">
        <v>10606</v>
      </c>
      <c r="F101">
        <v>1039214.67</v>
      </c>
      <c r="G101">
        <v>97.983656999999994</v>
      </c>
      <c r="H101">
        <v>55.524999999999999</v>
      </c>
      <c r="I101">
        <v>42.458657000000002</v>
      </c>
      <c r="J101">
        <v>1.7646759999999999</v>
      </c>
      <c r="K101">
        <v>0</v>
      </c>
      <c r="L101">
        <v>0</v>
      </c>
      <c r="M101">
        <v>224</v>
      </c>
      <c r="N101">
        <v>-34244</v>
      </c>
      <c r="O101">
        <v>2.0683289999999999</v>
      </c>
      <c r="P101">
        <v>309</v>
      </c>
      <c r="Q101">
        <v>2.853186</v>
      </c>
      <c r="R101" t="s">
        <v>44</v>
      </c>
      <c r="S101" t="s">
        <v>43</v>
      </c>
    </row>
    <row r="102" spans="1:19">
      <c r="A102">
        <v>1254</v>
      </c>
      <c r="B102">
        <v>1482</v>
      </c>
      <c r="C102">
        <v>10775</v>
      </c>
      <c r="D102">
        <v>637636.07999999996</v>
      </c>
      <c r="E102">
        <v>10381</v>
      </c>
      <c r="F102">
        <v>701211.08</v>
      </c>
      <c r="G102">
        <v>67.547545999999997</v>
      </c>
      <c r="H102">
        <v>5.5</v>
      </c>
      <c r="I102">
        <v>62.047545999999997</v>
      </c>
      <c r="J102">
        <v>12.281371999999999</v>
      </c>
      <c r="K102">
        <v>0</v>
      </c>
      <c r="L102">
        <v>0</v>
      </c>
      <c r="M102">
        <v>394</v>
      </c>
      <c r="N102">
        <v>-63575</v>
      </c>
      <c r="O102">
        <v>3.6566130000000001</v>
      </c>
      <c r="P102">
        <v>134</v>
      </c>
      <c r="Q102">
        <v>1.243619</v>
      </c>
      <c r="R102" t="s">
        <v>44</v>
      </c>
      <c r="S102" t="s">
        <v>43</v>
      </c>
    </row>
    <row r="103" spans="1:19">
      <c r="A103">
        <v>2877</v>
      </c>
      <c r="B103">
        <v>1622</v>
      </c>
      <c r="C103">
        <v>10762</v>
      </c>
      <c r="D103">
        <v>573911.11</v>
      </c>
      <c r="E103">
        <v>10169</v>
      </c>
      <c r="F103">
        <v>639364.11</v>
      </c>
      <c r="G103">
        <v>62.873843000000001</v>
      </c>
      <c r="H103">
        <v>16.11</v>
      </c>
      <c r="I103">
        <v>46.763843000000001</v>
      </c>
      <c r="J103">
        <v>3.902784</v>
      </c>
      <c r="K103">
        <v>0</v>
      </c>
      <c r="L103">
        <v>0</v>
      </c>
      <c r="M103">
        <v>593</v>
      </c>
      <c r="N103">
        <v>-65453</v>
      </c>
      <c r="O103">
        <v>5.5101279999999999</v>
      </c>
      <c r="P103">
        <v>154</v>
      </c>
      <c r="Q103">
        <v>1.4309609999999999</v>
      </c>
      <c r="R103" t="s">
        <v>44</v>
      </c>
      <c r="S103" t="s">
        <v>43</v>
      </c>
    </row>
    <row r="104" spans="1:19">
      <c r="A104">
        <v>236</v>
      </c>
      <c r="B104">
        <v>1256</v>
      </c>
      <c r="C104">
        <v>10750</v>
      </c>
      <c r="D104">
        <v>252091.08</v>
      </c>
      <c r="E104">
        <v>10615</v>
      </c>
      <c r="F104">
        <v>262456.08</v>
      </c>
      <c r="G104">
        <v>24.725019</v>
      </c>
      <c r="H104">
        <v>22.64</v>
      </c>
      <c r="I104">
        <v>2.085019</v>
      </c>
      <c r="J104">
        <v>1.0920939999999999</v>
      </c>
      <c r="K104">
        <v>0</v>
      </c>
      <c r="L104">
        <v>0</v>
      </c>
      <c r="M104">
        <v>135</v>
      </c>
      <c r="N104">
        <v>-10365</v>
      </c>
      <c r="O104">
        <v>1.255814</v>
      </c>
      <c r="P104">
        <v>161</v>
      </c>
      <c r="Q104">
        <v>1.4976739999999999</v>
      </c>
      <c r="R104" t="s">
        <v>44</v>
      </c>
      <c r="S104" t="s">
        <v>43</v>
      </c>
    </row>
    <row r="105" spans="1:19">
      <c r="A105">
        <v>5499</v>
      </c>
      <c r="B105">
        <v>1463</v>
      </c>
      <c r="C105">
        <v>10737</v>
      </c>
      <c r="D105">
        <v>270576.09999999998</v>
      </c>
      <c r="E105">
        <v>10555</v>
      </c>
      <c r="F105">
        <v>288334.09999999998</v>
      </c>
      <c r="G105">
        <v>27.317299999999999</v>
      </c>
      <c r="H105">
        <v>8.17</v>
      </c>
      <c r="I105">
        <v>19.147300000000001</v>
      </c>
      <c r="J105">
        <v>3.3436110000000001</v>
      </c>
      <c r="K105">
        <v>0</v>
      </c>
      <c r="L105">
        <v>0</v>
      </c>
      <c r="M105">
        <v>182</v>
      </c>
      <c r="N105">
        <v>-17758</v>
      </c>
      <c r="O105">
        <v>1.6950730000000001</v>
      </c>
      <c r="P105">
        <v>109</v>
      </c>
      <c r="Q105">
        <v>1.0151810000000001</v>
      </c>
      <c r="R105" t="s">
        <v>44</v>
      </c>
      <c r="S105" t="s">
        <v>43</v>
      </c>
    </row>
    <row r="106" spans="1:19">
      <c r="A106">
        <v>3892</v>
      </c>
      <c r="B106">
        <v>1081</v>
      </c>
      <c r="C106">
        <v>10732</v>
      </c>
      <c r="D106">
        <v>355986.91</v>
      </c>
      <c r="E106">
        <v>8556</v>
      </c>
      <c r="F106">
        <v>526268.91</v>
      </c>
      <c r="G106">
        <v>61.508755000000001</v>
      </c>
      <c r="H106">
        <v>56.984999999999999</v>
      </c>
      <c r="I106">
        <v>4.5237550000000004</v>
      </c>
      <c r="J106">
        <v>1.079385</v>
      </c>
      <c r="K106">
        <v>0</v>
      </c>
      <c r="L106">
        <v>0</v>
      </c>
      <c r="M106">
        <v>2176</v>
      </c>
      <c r="N106">
        <v>-170282</v>
      </c>
      <c r="O106">
        <v>20.275811000000001</v>
      </c>
      <c r="P106">
        <v>123</v>
      </c>
      <c r="Q106">
        <v>1.1461049999999999</v>
      </c>
      <c r="R106" t="s">
        <v>44</v>
      </c>
      <c r="S106" t="s">
        <v>43</v>
      </c>
    </row>
    <row r="107" spans="1:19">
      <c r="A107">
        <v>4976</v>
      </c>
      <c r="B107">
        <v>52</v>
      </c>
      <c r="C107">
        <v>10705</v>
      </c>
      <c r="D107">
        <v>786317.09</v>
      </c>
      <c r="E107">
        <v>10540</v>
      </c>
      <c r="F107">
        <v>810612.09</v>
      </c>
      <c r="G107">
        <v>76.908168000000003</v>
      </c>
      <c r="H107">
        <v>57.46</v>
      </c>
      <c r="I107">
        <v>19.448167999999999</v>
      </c>
      <c r="J107">
        <v>1.3384640000000001</v>
      </c>
      <c r="K107">
        <v>0</v>
      </c>
      <c r="L107">
        <v>0</v>
      </c>
      <c r="M107">
        <v>165</v>
      </c>
      <c r="N107">
        <v>-24295</v>
      </c>
      <c r="O107">
        <v>1.541336</v>
      </c>
      <c r="P107">
        <v>262</v>
      </c>
      <c r="Q107">
        <v>2.447454</v>
      </c>
      <c r="R107" t="s">
        <v>44</v>
      </c>
      <c r="S107" t="s">
        <v>43</v>
      </c>
    </row>
    <row r="108" spans="1:19">
      <c r="A108">
        <v>6006</v>
      </c>
      <c r="B108">
        <v>57</v>
      </c>
      <c r="C108">
        <v>10679</v>
      </c>
      <c r="D108">
        <v>436908.16</v>
      </c>
      <c r="E108">
        <v>10375</v>
      </c>
      <c r="F108">
        <v>471330.16</v>
      </c>
      <c r="G108">
        <v>45.429412999999997</v>
      </c>
      <c r="H108">
        <v>38.44</v>
      </c>
      <c r="I108">
        <v>6.9894129999999999</v>
      </c>
      <c r="J108">
        <v>1.181827</v>
      </c>
      <c r="K108">
        <v>0</v>
      </c>
      <c r="L108">
        <v>0</v>
      </c>
      <c r="M108">
        <v>304</v>
      </c>
      <c r="N108">
        <v>-34422</v>
      </c>
      <c r="O108">
        <v>2.846708</v>
      </c>
      <c r="P108">
        <v>242</v>
      </c>
      <c r="Q108">
        <v>2.26613</v>
      </c>
      <c r="R108" t="s">
        <v>44</v>
      </c>
      <c r="S108" t="s">
        <v>43</v>
      </c>
    </row>
    <row r="109" spans="1:19">
      <c r="A109">
        <v>2583</v>
      </c>
      <c r="B109">
        <v>909</v>
      </c>
      <c r="C109">
        <v>10622</v>
      </c>
      <c r="D109">
        <v>234296.31</v>
      </c>
      <c r="E109">
        <v>8179</v>
      </c>
      <c r="F109">
        <v>422196.31</v>
      </c>
      <c r="G109">
        <v>51.619551000000001</v>
      </c>
      <c r="H109">
        <v>38.72</v>
      </c>
      <c r="I109">
        <v>12.899551000000001</v>
      </c>
      <c r="J109">
        <v>1.3331500000000001</v>
      </c>
      <c r="K109">
        <v>0</v>
      </c>
      <c r="L109">
        <v>0</v>
      </c>
      <c r="M109">
        <v>2443</v>
      </c>
      <c r="N109">
        <v>-187900</v>
      </c>
      <c r="O109">
        <v>22.999434999999998</v>
      </c>
      <c r="P109">
        <v>107</v>
      </c>
      <c r="Q109">
        <v>1.0073430000000001</v>
      </c>
      <c r="R109" t="s">
        <v>44</v>
      </c>
      <c r="S109" t="s">
        <v>43</v>
      </c>
    </row>
    <row r="110" spans="1:19">
      <c r="A110">
        <v>5836</v>
      </c>
      <c r="B110">
        <v>1802</v>
      </c>
      <c r="C110">
        <v>10617</v>
      </c>
      <c r="D110">
        <v>706139.42</v>
      </c>
      <c r="E110">
        <v>10399</v>
      </c>
      <c r="F110">
        <v>735897.42</v>
      </c>
      <c r="G110">
        <v>70.766171999999997</v>
      </c>
      <c r="H110">
        <v>46.42</v>
      </c>
      <c r="I110">
        <v>24.346171999999999</v>
      </c>
      <c r="J110">
        <v>1.5244759999999999</v>
      </c>
      <c r="K110">
        <v>0</v>
      </c>
      <c r="L110">
        <v>0</v>
      </c>
      <c r="M110">
        <v>218</v>
      </c>
      <c r="N110">
        <v>-29758</v>
      </c>
      <c r="O110">
        <v>2.0533109999999999</v>
      </c>
      <c r="P110">
        <v>204</v>
      </c>
      <c r="Q110">
        <v>1.9214469999999999</v>
      </c>
      <c r="R110" t="s">
        <v>44</v>
      </c>
      <c r="S110" t="s">
        <v>43</v>
      </c>
    </row>
    <row r="111" spans="1:19">
      <c r="A111">
        <v>231</v>
      </c>
      <c r="B111">
        <v>938</v>
      </c>
      <c r="C111">
        <v>10575</v>
      </c>
      <c r="D111">
        <v>528268.76</v>
      </c>
      <c r="E111">
        <v>10194</v>
      </c>
      <c r="F111">
        <v>577830.76</v>
      </c>
      <c r="G111">
        <v>56.683418000000003</v>
      </c>
      <c r="H111">
        <v>44.075000000000003</v>
      </c>
      <c r="I111">
        <v>12.608418</v>
      </c>
      <c r="J111">
        <v>1.2860670000000001</v>
      </c>
      <c r="K111">
        <v>0</v>
      </c>
      <c r="L111">
        <v>0</v>
      </c>
      <c r="M111">
        <v>381</v>
      </c>
      <c r="N111">
        <v>-49562</v>
      </c>
      <c r="O111">
        <v>3.6028370000000001</v>
      </c>
      <c r="P111">
        <v>118</v>
      </c>
      <c r="Q111">
        <v>1.115839</v>
      </c>
      <c r="R111" t="s">
        <v>44</v>
      </c>
      <c r="S111" t="s">
        <v>43</v>
      </c>
    </row>
    <row r="112" spans="1:19">
      <c r="A112">
        <v>6041</v>
      </c>
      <c r="B112">
        <v>1180</v>
      </c>
      <c r="C112">
        <v>10490</v>
      </c>
      <c r="D112">
        <v>540150.84</v>
      </c>
      <c r="E112">
        <v>10018</v>
      </c>
      <c r="F112">
        <v>586248.84</v>
      </c>
      <c r="G112">
        <v>58.519548999999998</v>
      </c>
      <c r="H112">
        <v>51.29</v>
      </c>
      <c r="I112">
        <v>7.2295489999999996</v>
      </c>
      <c r="J112">
        <v>1.140954</v>
      </c>
      <c r="K112">
        <v>0</v>
      </c>
      <c r="L112">
        <v>0</v>
      </c>
      <c r="M112">
        <v>472</v>
      </c>
      <c r="N112">
        <v>-46098</v>
      </c>
      <c r="O112">
        <v>4.4995229999999999</v>
      </c>
      <c r="P112">
        <v>136</v>
      </c>
      <c r="Q112">
        <v>1.296473</v>
      </c>
      <c r="R112" t="s">
        <v>44</v>
      </c>
      <c r="S112" t="s">
        <v>43</v>
      </c>
    </row>
    <row r="113" spans="1:19">
      <c r="A113">
        <v>5123</v>
      </c>
      <c r="B113">
        <v>790</v>
      </c>
      <c r="C113">
        <v>10484</v>
      </c>
      <c r="D113">
        <v>355244.83</v>
      </c>
      <c r="E113">
        <v>10209</v>
      </c>
      <c r="F113">
        <v>386430.83</v>
      </c>
      <c r="G113">
        <v>37.851976999999998</v>
      </c>
      <c r="H113">
        <v>24.96</v>
      </c>
      <c r="I113">
        <v>12.891977000000001</v>
      </c>
      <c r="J113">
        <v>1.516505</v>
      </c>
      <c r="K113">
        <v>0</v>
      </c>
      <c r="L113">
        <v>0</v>
      </c>
      <c r="M113">
        <v>275</v>
      </c>
      <c r="N113">
        <v>-31186</v>
      </c>
      <c r="O113">
        <v>2.6230449999999998</v>
      </c>
      <c r="P113">
        <v>154</v>
      </c>
      <c r="Q113">
        <v>1.4689049999999999</v>
      </c>
      <c r="R113" t="s">
        <v>44</v>
      </c>
      <c r="S113" t="s">
        <v>43</v>
      </c>
    </row>
    <row r="114" spans="1:19">
      <c r="A114">
        <v>2472</v>
      </c>
      <c r="B114">
        <v>1595</v>
      </c>
      <c r="C114">
        <v>10482</v>
      </c>
      <c r="D114">
        <v>726715.6</v>
      </c>
      <c r="E114">
        <v>10367</v>
      </c>
      <c r="F114">
        <v>746220.6</v>
      </c>
      <c r="G114">
        <v>71.980379999999997</v>
      </c>
      <c r="H114">
        <v>32.5</v>
      </c>
      <c r="I114">
        <v>39.480379999999997</v>
      </c>
      <c r="J114">
        <v>2.2147809999999999</v>
      </c>
      <c r="K114">
        <v>0</v>
      </c>
      <c r="L114">
        <v>0</v>
      </c>
      <c r="M114">
        <v>115</v>
      </c>
      <c r="N114">
        <v>-19505</v>
      </c>
      <c r="O114">
        <v>1.097119</v>
      </c>
      <c r="P114">
        <v>118</v>
      </c>
      <c r="Q114">
        <v>1.125739</v>
      </c>
      <c r="R114" t="s">
        <v>44</v>
      </c>
      <c r="S114" t="s">
        <v>43</v>
      </c>
    </row>
    <row r="115" spans="1:19">
      <c r="A115">
        <v>5109</v>
      </c>
      <c r="B115">
        <v>580</v>
      </c>
      <c r="C115">
        <v>10440</v>
      </c>
      <c r="D115">
        <v>350917.94</v>
      </c>
      <c r="E115">
        <v>10209</v>
      </c>
      <c r="F115">
        <v>375379.65</v>
      </c>
      <c r="G115">
        <v>36.769483000000001</v>
      </c>
      <c r="H115">
        <v>37.869999999999997</v>
      </c>
      <c r="I115">
        <v>-1.100517</v>
      </c>
      <c r="J115">
        <v>0.97094000000000003</v>
      </c>
      <c r="K115">
        <v>0</v>
      </c>
      <c r="L115">
        <v>0</v>
      </c>
      <c r="M115">
        <v>231</v>
      </c>
      <c r="N115">
        <v>-24461.71</v>
      </c>
      <c r="O115">
        <v>2.2126440000000001</v>
      </c>
      <c r="P115">
        <v>192</v>
      </c>
      <c r="Q115">
        <v>1.83908</v>
      </c>
      <c r="R115" t="s">
        <v>44</v>
      </c>
      <c r="S115" t="s">
        <v>43</v>
      </c>
    </row>
    <row r="116" spans="1:19">
      <c r="A116">
        <v>4232</v>
      </c>
      <c r="B116">
        <v>1759</v>
      </c>
      <c r="C116">
        <v>10398</v>
      </c>
      <c r="D116">
        <v>248368.53</v>
      </c>
      <c r="E116">
        <v>10020</v>
      </c>
      <c r="F116">
        <v>282383.53000000003</v>
      </c>
      <c r="G116">
        <v>28.181989000000002</v>
      </c>
      <c r="H116">
        <v>12.935</v>
      </c>
      <c r="I116">
        <v>15.246988999999999</v>
      </c>
      <c r="J116">
        <v>2.1787390000000002</v>
      </c>
      <c r="K116">
        <v>0</v>
      </c>
      <c r="L116">
        <v>0</v>
      </c>
      <c r="M116">
        <v>378</v>
      </c>
      <c r="N116">
        <v>-34015</v>
      </c>
      <c r="O116">
        <v>3.6353140000000002</v>
      </c>
      <c r="P116">
        <v>136</v>
      </c>
      <c r="Q116">
        <v>1.307944</v>
      </c>
      <c r="R116" t="s">
        <v>44</v>
      </c>
      <c r="S116" t="s">
        <v>43</v>
      </c>
    </row>
    <row r="117" spans="1:19">
      <c r="A117">
        <v>6011</v>
      </c>
      <c r="B117">
        <v>1145</v>
      </c>
      <c r="C117">
        <v>10373</v>
      </c>
      <c r="D117">
        <v>352591.65</v>
      </c>
      <c r="E117">
        <v>10296</v>
      </c>
      <c r="F117">
        <v>365156</v>
      </c>
      <c r="G117">
        <v>35.465812</v>
      </c>
      <c r="H117">
        <v>17.995000000000001</v>
      </c>
      <c r="I117">
        <v>17.470811999999999</v>
      </c>
      <c r="J117">
        <v>1.9708699999999999</v>
      </c>
      <c r="K117">
        <v>0</v>
      </c>
      <c r="L117">
        <v>0</v>
      </c>
      <c r="M117">
        <v>77</v>
      </c>
      <c r="N117">
        <v>-12564.35</v>
      </c>
      <c r="O117">
        <v>0.74231199999999997</v>
      </c>
      <c r="P117">
        <v>154</v>
      </c>
      <c r="Q117">
        <v>1.4846239999999999</v>
      </c>
      <c r="R117" t="s">
        <v>44</v>
      </c>
      <c r="S117" t="s">
        <v>43</v>
      </c>
    </row>
    <row r="118" spans="1:19">
      <c r="A118">
        <v>63</v>
      </c>
      <c r="B118">
        <v>275</v>
      </c>
      <c r="C118">
        <v>10373</v>
      </c>
      <c r="D118">
        <v>424160.04</v>
      </c>
      <c r="E118">
        <v>10317</v>
      </c>
      <c r="F118">
        <v>437881.04</v>
      </c>
      <c r="G118">
        <v>42.442670999999997</v>
      </c>
      <c r="H118">
        <v>28.1</v>
      </c>
      <c r="I118">
        <v>14.342670999999999</v>
      </c>
      <c r="J118">
        <v>1.5104150000000001</v>
      </c>
      <c r="K118">
        <v>0</v>
      </c>
      <c r="L118">
        <v>0</v>
      </c>
      <c r="M118">
        <v>56</v>
      </c>
      <c r="N118">
        <v>-13721</v>
      </c>
      <c r="O118">
        <v>0.53986299999999998</v>
      </c>
      <c r="P118">
        <v>120</v>
      </c>
      <c r="Q118">
        <v>1.1568499999999999</v>
      </c>
      <c r="R118" t="s">
        <v>44</v>
      </c>
      <c r="S118" t="s">
        <v>43</v>
      </c>
    </row>
    <row r="119" spans="1:19">
      <c r="A119">
        <v>5162</v>
      </c>
      <c r="B119">
        <v>795</v>
      </c>
      <c r="C119">
        <v>10314</v>
      </c>
      <c r="D119">
        <v>508891.62</v>
      </c>
      <c r="E119">
        <v>10030</v>
      </c>
      <c r="F119">
        <v>537064.62</v>
      </c>
      <c r="G119">
        <v>53.545825000000001</v>
      </c>
      <c r="H119">
        <v>55.725000000000001</v>
      </c>
      <c r="I119">
        <v>-2.1791749999999999</v>
      </c>
      <c r="J119">
        <v>0.96089400000000003</v>
      </c>
      <c r="K119">
        <v>0</v>
      </c>
      <c r="L119">
        <v>0</v>
      </c>
      <c r="M119">
        <v>284</v>
      </c>
      <c r="N119">
        <v>-28173</v>
      </c>
      <c r="O119">
        <v>2.753539</v>
      </c>
      <c r="P119">
        <v>117</v>
      </c>
      <c r="Q119">
        <v>1.1343799999999999</v>
      </c>
      <c r="R119" t="s">
        <v>44</v>
      </c>
      <c r="S119" t="s">
        <v>43</v>
      </c>
    </row>
    <row r="120" spans="1:19">
      <c r="A120">
        <v>4110</v>
      </c>
      <c r="B120">
        <v>1873</v>
      </c>
      <c r="C120">
        <v>10274</v>
      </c>
      <c r="D120">
        <v>416733.65</v>
      </c>
      <c r="E120">
        <v>10000</v>
      </c>
      <c r="F120">
        <v>446123.65</v>
      </c>
      <c r="G120">
        <v>44.612364999999997</v>
      </c>
      <c r="H120">
        <v>46.62</v>
      </c>
      <c r="I120">
        <v>-2.0076350000000001</v>
      </c>
      <c r="J120">
        <v>0.95693600000000001</v>
      </c>
      <c r="K120">
        <v>0</v>
      </c>
      <c r="L120">
        <v>0</v>
      </c>
      <c r="M120">
        <v>274</v>
      </c>
      <c r="N120">
        <v>-29390</v>
      </c>
      <c r="O120">
        <v>2.6669260000000001</v>
      </c>
      <c r="P120">
        <v>175</v>
      </c>
      <c r="Q120">
        <v>1.7033290000000001</v>
      </c>
      <c r="R120" t="s">
        <v>44</v>
      </c>
      <c r="S120" t="s">
        <v>43</v>
      </c>
    </row>
    <row r="121" spans="1:19">
      <c r="A121">
        <v>3259</v>
      </c>
      <c r="B121">
        <v>1046</v>
      </c>
      <c r="C121">
        <v>10255</v>
      </c>
      <c r="D121">
        <v>231603.38</v>
      </c>
      <c r="E121">
        <v>8215</v>
      </c>
      <c r="F121">
        <v>390828.38</v>
      </c>
      <c r="G121">
        <v>47.57497</v>
      </c>
      <c r="H121">
        <v>52</v>
      </c>
      <c r="I121">
        <v>-4.4250299999999996</v>
      </c>
      <c r="J121">
        <v>0.91490300000000002</v>
      </c>
      <c r="K121">
        <v>0</v>
      </c>
      <c r="L121">
        <v>0</v>
      </c>
      <c r="M121">
        <v>2040</v>
      </c>
      <c r="N121">
        <v>-159225</v>
      </c>
      <c r="O121">
        <v>19.892734999999998</v>
      </c>
      <c r="P121">
        <v>124</v>
      </c>
      <c r="Q121">
        <v>1.209166</v>
      </c>
      <c r="R121" t="s">
        <v>44</v>
      </c>
      <c r="S121" t="s">
        <v>43</v>
      </c>
    </row>
    <row r="122" spans="1:19">
      <c r="A122">
        <v>1080</v>
      </c>
      <c r="B122">
        <v>762</v>
      </c>
      <c r="C122">
        <v>10241</v>
      </c>
      <c r="D122">
        <v>414612.55</v>
      </c>
      <c r="E122">
        <v>9650</v>
      </c>
      <c r="F122">
        <v>472668.55</v>
      </c>
      <c r="G122">
        <v>48.981197000000002</v>
      </c>
      <c r="H122">
        <v>45.8</v>
      </c>
      <c r="I122">
        <v>3.1811970000000001</v>
      </c>
      <c r="J122">
        <v>1.069458</v>
      </c>
      <c r="K122">
        <v>0</v>
      </c>
      <c r="L122">
        <v>0</v>
      </c>
      <c r="M122">
        <v>591</v>
      </c>
      <c r="N122">
        <v>-58056</v>
      </c>
      <c r="O122">
        <v>5.7709210000000004</v>
      </c>
      <c r="P122">
        <v>173</v>
      </c>
      <c r="Q122">
        <v>1.6892879999999999</v>
      </c>
      <c r="R122" t="s">
        <v>44</v>
      </c>
      <c r="S122" t="s">
        <v>43</v>
      </c>
    </row>
    <row r="123" spans="1:19">
      <c r="A123">
        <v>2838</v>
      </c>
      <c r="B123">
        <v>1382</v>
      </c>
      <c r="C123">
        <v>10203</v>
      </c>
      <c r="D123">
        <v>246234.82</v>
      </c>
      <c r="E123">
        <v>8436</v>
      </c>
      <c r="F123">
        <v>381762.82</v>
      </c>
      <c r="G123">
        <v>45.254009000000003</v>
      </c>
      <c r="H123">
        <v>43.5</v>
      </c>
      <c r="I123">
        <v>1.7540089999999999</v>
      </c>
      <c r="J123">
        <v>1.040322</v>
      </c>
      <c r="K123">
        <v>0</v>
      </c>
      <c r="L123">
        <v>0</v>
      </c>
      <c r="M123">
        <v>1767</v>
      </c>
      <c r="N123">
        <v>-135528</v>
      </c>
      <c r="O123">
        <v>17.318435999999998</v>
      </c>
      <c r="P123">
        <v>451</v>
      </c>
      <c r="Q123">
        <v>4.4202690000000002</v>
      </c>
      <c r="R123" t="s">
        <v>44</v>
      </c>
      <c r="S123" t="s">
        <v>43</v>
      </c>
    </row>
    <row r="124" spans="1:19">
      <c r="A124">
        <v>4787</v>
      </c>
      <c r="B124">
        <v>17</v>
      </c>
      <c r="C124">
        <v>10188</v>
      </c>
      <c r="D124">
        <v>374562.74</v>
      </c>
      <c r="E124">
        <v>9702</v>
      </c>
      <c r="F124">
        <v>399296.74</v>
      </c>
      <c r="G124">
        <v>41.156126999999998</v>
      </c>
      <c r="H124">
        <v>36.14</v>
      </c>
      <c r="I124">
        <v>5.016127</v>
      </c>
      <c r="J124">
        <v>1.1387970000000001</v>
      </c>
      <c r="K124">
        <v>203</v>
      </c>
      <c r="L124">
        <v>1.99254</v>
      </c>
      <c r="M124">
        <v>283</v>
      </c>
      <c r="N124">
        <v>-24734</v>
      </c>
      <c r="O124">
        <v>2.7777780000000001</v>
      </c>
      <c r="P124">
        <v>287</v>
      </c>
      <c r="Q124">
        <v>2.81704</v>
      </c>
      <c r="R124" t="s">
        <v>44</v>
      </c>
      <c r="S124" t="s">
        <v>43</v>
      </c>
    </row>
    <row r="125" spans="1:19">
      <c r="A125">
        <v>2875</v>
      </c>
      <c r="B125">
        <v>200</v>
      </c>
      <c r="C125">
        <v>10173</v>
      </c>
      <c r="D125">
        <v>349867.75</v>
      </c>
      <c r="E125">
        <v>9597</v>
      </c>
      <c r="F125">
        <v>398922.75</v>
      </c>
      <c r="G125">
        <v>41.567442999999997</v>
      </c>
      <c r="H125">
        <v>36.47</v>
      </c>
      <c r="I125">
        <v>5.0974430000000002</v>
      </c>
      <c r="J125">
        <v>1.1397710000000001</v>
      </c>
      <c r="K125">
        <v>0</v>
      </c>
      <c r="L125">
        <v>0</v>
      </c>
      <c r="M125">
        <v>576</v>
      </c>
      <c r="N125">
        <v>-49055</v>
      </c>
      <c r="O125">
        <v>5.6620470000000003</v>
      </c>
      <c r="P125">
        <v>112</v>
      </c>
      <c r="Q125">
        <v>1.100954</v>
      </c>
      <c r="R125" t="s">
        <v>44</v>
      </c>
      <c r="S125" t="s">
        <v>43</v>
      </c>
    </row>
    <row r="126" spans="1:19">
      <c r="A126">
        <v>4237</v>
      </c>
      <c r="B126">
        <v>98</v>
      </c>
      <c r="C126">
        <v>10150</v>
      </c>
      <c r="D126">
        <v>379268.22</v>
      </c>
      <c r="E126">
        <v>9944</v>
      </c>
      <c r="F126">
        <v>409696.22</v>
      </c>
      <c r="G126">
        <v>41.200344000000001</v>
      </c>
      <c r="H126">
        <v>35.04</v>
      </c>
      <c r="I126">
        <v>6.1603440000000003</v>
      </c>
      <c r="J126">
        <v>1.1758090000000001</v>
      </c>
      <c r="K126">
        <v>0</v>
      </c>
      <c r="L126">
        <v>0</v>
      </c>
      <c r="M126">
        <v>206</v>
      </c>
      <c r="N126">
        <v>-30428</v>
      </c>
      <c r="O126">
        <v>2.0295570000000001</v>
      </c>
      <c r="P126">
        <v>265</v>
      </c>
      <c r="Q126">
        <v>2.6108370000000001</v>
      </c>
      <c r="R126" t="s">
        <v>44</v>
      </c>
      <c r="S126" t="s">
        <v>43</v>
      </c>
    </row>
    <row r="127" spans="1:19">
      <c r="A127">
        <v>5156</v>
      </c>
      <c r="B127">
        <v>1251</v>
      </c>
      <c r="C127">
        <v>10108</v>
      </c>
      <c r="D127">
        <v>271672.78000000003</v>
      </c>
      <c r="E127">
        <v>9672</v>
      </c>
      <c r="F127">
        <v>304983.78000000003</v>
      </c>
      <c r="G127">
        <v>31.532648999999999</v>
      </c>
      <c r="H127">
        <v>27.77</v>
      </c>
      <c r="I127">
        <v>3.7626490000000001</v>
      </c>
      <c r="J127">
        <v>1.1354930000000001</v>
      </c>
      <c r="K127">
        <v>0</v>
      </c>
      <c r="L127">
        <v>0</v>
      </c>
      <c r="M127">
        <v>436</v>
      </c>
      <c r="N127">
        <v>-33311</v>
      </c>
      <c r="O127">
        <v>4.313415</v>
      </c>
      <c r="P127">
        <v>143</v>
      </c>
      <c r="Q127">
        <v>1.4147209999999999</v>
      </c>
      <c r="R127" t="s">
        <v>44</v>
      </c>
      <c r="S127" t="s">
        <v>43</v>
      </c>
    </row>
    <row r="128" spans="1:19">
      <c r="A128">
        <v>3833</v>
      </c>
      <c r="B128">
        <v>973</v>
      </c>
      <c r="C128">
        <v>10087</v>
      </c>
      <c r="D128">
        <v>205122.89</v>
      </c>
      <c r="E128">
        <v>9724</v>
      </c>
      <c r="F128">
        <v>236389.89</v>
      </c>
      <c r="G128">
        <v>24.309943000000001</v>
      </c>
      <c r="H128">
        <v>13.17</v>
      </c>
      <c r="I128">
        <v>11.139943000000001</v>
      </c>
      <c r="J128">
        <v>1.8458570000000001</v>
      </c>
      <c r="K128">
        <v>0</v>
      </c>
      <c r="L128">
        <v>0</v>
      </c>
      <c r="M128">
        <v>363</v>
      </c>
      <c r="N128">
        <v>-31267</v>
      </c>
      <c r="O128">
        <v>3.5986910000000001</v>
      </c>
      <c r="P128">
        <v>82</v>
      </c>
      <c r="Q128">
        <v>0.81292799999999998</v>
      </c>
      <c r="R128" t="s">
        <v>44</v>
      </c>
      <c r="S128" t="s">
        <v>43</v>
      </c>
    </row>
    <row r="129" spans="1:19">
      <c r="A129">
        <v>3301</v>
      </c>
      <c r="B129">
        <v>1559</v>
      </c>
      <c r="C129">
        <v>10068</v>
      </c>
      <c r="D129">
        <v>221692.89</v>
      </c>
      <c r="E129">
        <v>9053</v>
      </c>
      <c r="F129">
        <v>298937.89</v>
      </c>
      <c r="G129">
        <v>33.020865000000001</v>
      </c>
      <c r="H129">
        <v>26.1</v>
      </c>
      <c r="I129">
        <v>6.920865</v>
      </c>
      <c r="J129">
        <v>1.2651669999999999</v>
      </c>
      <c r="K129">
        <v>0</v>
      </c>
      <c r="L129">
        <v>0</v>
      </c>
      <c r="M129">
        <v>1015</v>
      </c>
      <c r="N129">
        <v>-77245</v>
      </c>
      <c r="O129">
        <v>10.081446</v>
      </c>
      <c r="P129">
        <v>108</v>
      </c>
      <c r="Q129">
        <v>1.0727059999999999</v>
      </c>
      <c r="R129" t="s">
        <v>44</v>
      </c>
      <c r="S129" t="s">
        <v>43</v>
      </c>
    </row>
    <row r="130" spans="1:19">
      <c r="A130">
        <v>2885</v>
      </c>
      <c r="B130">
        <v>1202</v>
      </c>
      <c r="C130">
        <v>10057</v>
      </c>
      <c r="D130">
        <v>114566.21</v>
      </c>
      <c r="E130">
        <v>10047</v>
      </c>
      <c r="F130">
        <v>117496.21</v>
      </c>
      <c r="G130">
        <v>11.694656</v>
      </c>
      <c r="H130">
        <v>8.89</v>
      </c>
      <c r="I130">
        <v>2.804656</v>
      </c>
      <c r="J130">
        <v>1.3154840000000001</v>
      </c>
      <c r="K130">
        <v>0</v>
      </c>
      <c r="L130">
        <v>0</v>
      </c>
      <c r="M130">
        <v>10</v>
      </c>
      <c r="N130">
        <v>-2930</v>
      </c>
      <c r="O130">
        <v>9.9432999999999994E-2</v>
      </c>
      <c r="P130">
        <v>16</v>
      </c>
      <c r="Q130">
        <v>0.15909300000000001</v>
      </c>
      <c r="R130" t="s">
        <v>44</v>
      </c>
      <c r="S130" t="s">
        <v>43</v>
      </c>
    </row>
    <row r="131" spans="1:19">
      <c r="A131">
        <v>3738</v>
      </c>
      <c r="B131">
        <v>1381</v>
      </c>
      <c r="C131">
        <v>10034</v>
      </c>
      <c r="D131">
        <v>311113.74</v>
      </c>
      <c r="E131">
        <v>9676</v>
      </c>
      <c r="F131">
        <v>354475.74</v>
      </c>
      <c r="G131">
        <v>36.634532999999998</v>
      </c>
      <c r="H131">
        <v>8.44</v>
      </c>
      <c r="I131">
        <v>28.194533</v>
      </c>
      <c r="J131">
        <v>4.3405839999999998</v>
      </c>
      <c r="K131">
        <v>0</v>
      </c>
      <c r="L131">
        <v>0</v>
      </c>
      <c r="M131">
        <v>358</v>
      </c>
      <c r="N131">
        <v>-43362</v>
      </c>
      <c r="O131">
        <v>3.567869</v>
      </c>
      <c r="P131">
        <v>166</v>
      </c>
      <c r="Q131">
        <v>1.6543749999999999</v>
      </c>
      <c r="R131" t="s">
        <v>44</v>
      </c>
      <c r="S131" t="s">
        <v>43</v>
      </c>
    </row>
    <row r="132" spans="1:19">
      <c r="A132">
        <v>2633</v>
      </c>
      <c r="B132">
        <v>858</v>
      </c>
      <c r="C132">
        <v>10002</v>
      </c>
      <c r="D132">
        <v>175524.19</v>
      </c>
      <c r="E132">
        <v>7970</v>
      </c>
      <c r="F132">
        <v>328633.19</v>
      </c>
      <c r="G132">
        <v>41.233775000000001</v>
      </c>
      <c r="H132">
        <v>50.58</v>
      </c>
      <c r="I132">
        <v>-9.3462250000000004</v>
      </c>
      <c r="J132">
        <v>0.81521900000000003</v>
      </c>
      <c r="K132">
        <v>0</v>
      </c>
      <c r="L132">
        <v>0</v>
      </c>
      <c r="M132">
        <v>2032</v>
      </c>
      <c r="N132">
        <v>-153109</v>
      </c>
      <c r="O132">
        <v>20.315937000000002</v>
      </c>
      <c r="P132">
        <v>328</v>
      </c>
      <c r="Q132">
        <v>3.279344</v>
      </c>
      <c r="R132" t="s">
        <v>44</v>
      </c>
      <c r="S132" t="s">
        <v>43</v>
      </c>
    </row>
    <row r="133" spans="1:19">
      <c r="A133">
        <v>4143</v>
      </c>
      <c r="B133">
        <v>98</v>
      </c>
      <c r="C133">
        <v>9950</v>
      </c>
      <c r="D133">
        <v>372375.4</v>
      </c>
      <c r="E133">
        <v>9730</v>
      </c>
      <c r="F133">
        <v>404913.4</v>
      </c>
      <c r="G133">
        <v>41.614942999999997</v>
      </c>
      <c r="H133">
        <v>35.42</v>
      </c>
      <c r="I133">
        <v>6.1949430000000003</v>
      </c>
      <c r="J133">
        <v>1.1749000000000001</v>
      </c>
      <c r="K133">
        <v>0</v>
      </c>
      <c r="L133">
        <v>0</v>
      </c>
      <c r="M133">
        <v>220</v>
      </c>
      <c r="N133">
        <v>-32538</v>
      </c>
      <c r="O133">
        <v>2.211055</v>
      </c>
      <c r="P133">
        <v>241</v>
      </c>
      <c r="Q133">
        <v>2.4221110000000001</v>
      </c>
      <c r="R133" t="s">
        <v>44</v>
      </c>
      <c r="S133" t="s">
        <v>43</v>
      </c>
    </row>
    <row r="134" spans="1:19">
      <c r="A134">
        <v>5797</v>
      </c>
      <c r="B134">
        <v>1559</v>
      </c>
      <c r="C134">
        <v>9942</v>
      </c>
      <c r="D134">
        <v>216623.04</v>
      </c>
      <c r="E134">
        <v>8891</v>
      </c>
      <c r="F134">
        <v>299092.03999999998</v>
      </c>
      <c r="G134">
        <v>33.639865</v>
      </c>
      <c r="H134">
        <v>26.35</v>
      </c>
      <c r="I134">
        <v>7.2898649999999998</v>
      </c>
      <c r="J134">
        <v>1.2766550000000001</v>
      </c>
      <c r="K134">
        <v>0</v>
      </c>
      <c r="L134">
        <v>0</v>
      </c>
      <c r="M134">
        <v>1051</v>
      </c>
      <c r="N134">
        <v>-82469</v>
      </c>
      <c r="O134">
        <v>10.571313999999999</v>
      </c>
      <c r="P134">
        <v>122</v>
      </c>
      <c r="Q134">
        <v>1.227117</v>
      </c>
      <c r="R134" t="s">
        <v>44</v>
      </c>
      <c r="S134" t="s">
        <v>43</v>
      </c>
    </row>
    <row r="135" spans="1:19">
      <c r="A135">
        <v>3287</v>
      </c>
      <c r="B135">
        <v>1075</v>
      </c>
      <c r="C135">
        <v>9937</v>
      </c>
      <c r="D135">
        <v>272413.01</v>
      </c>
      <c r="E135">
        <v>9794</v>
      </c>
      <c r="F135">
        <v>287146.01</v>
      </c>
      <c r="G135">
        <v>29.318563000000001</v>
      </c>
      <c r="H135">
        <v>28.16</v>
      </c>
      <c r="I135">
        <v>1.158563</v>
      </c>
      <c r="J135">
        <v>1.041142</v>
      </c>
      <c r="K135">
        <v>0</v>
      </c>
      <c r="L135">
        <v>0</v>
      </c>
      <c r="M135">
        <v>143</v>
      </c>
      <c r="N135">
        <v>-14733</v>
      </c>
      <c r="O135">
        <v>1.439066</v>
      </c>
      <c r="P135">
        <v>118</v>
      </c>
      <c r="Q135">
        <v>1.187481</v>
      </c>
      <c r="R135" t="s">
        <v>44</v>
      </c>
      <c r="S135" t="s">
        <v>43</v>
      </c>
    </row>
    <row r="136" spans="1:19">
      <c r="A136">
        <v>5884</v>
      </c>
      <c r="B136">
        <v>1466</v>
      </c>
      <c r="C136">
        <v>9918</v>
      </c>
      <c r="D136">
        <v>242791.99</v>
      </c>
      <c r="E136">
        <v>9747</v>
      </c>
      <c r="F136">
        <v>257761.99</v>
      </c>
      <c r="G136">
        <v>26.445264000000002</v>
      </c>
      <c r="H136">
        <v>17.399999999999999</v>
      </c>
      <c r="I136">
        <v>9.0452639999999995</v>
      </c>
      <c r="J136">
        <v>1.5198430000000001</v>
      </c>
      <c r="K136">
        <v>1</v>
      </c>
      <c r="L136">
        <v>1.0083E-2</v>
      </c>
      <c r="M136">
        <v>170</v>
      </c>
      <c r="N136">
        <v>-14970</v>
      </c>
      <c r="O136">
        <v>1.7140550000000001</v>
      </c>
      <c r="P136">
        <v>153</v>
      </c>
      <c r="Q136">
        <v>1.5426500000000001</v>
      </c>
      <c r="R136" t="s">
        <v>44</v>
      </c>
      <c r="S136" t="s">
        <v>43</v>
      </c>
    </row>
    <row r="137" spans="1:19">
      <c r="A137">
        <v>2015</v>
      </c>
      <c r="B137">
        <v>1063</v>
      </c>
      <c r="C137">
        <v>9842</v>
      </c>
      <c r="D137">
        <v>347027.5</v>
      </c>
      <c r="E137">
        <v>9657</v>
      </c>
      <c r="F137">
        <v>365169.44</v>
      </c>
      <c r="G137">
        <v>37.813963000000001</v>
      </c>
      <c r="H137">
        <v>18.02</v>
      </c>
      <c r="I137">
        <v>19.793963000000002</v>
      </c>
      <c r="J137">
        <v>2.0984440000000002</v>
      </c>
      <c r="K137">
        <v>1</v>
      </c>
      <c r="L137">
        <v>1.0161E-2</v>
      </c>
      <c r="M137">
        <v>184</v>
      </c>
      <c r="N137">
        <v>-18141.939999999999</v>
      </c>
      <c r="O137">
        <v>1.8695390000000001</v>
      </c>
      <c r="P137">
        <v>184</v>
      </c>
      <c r="Q137">
        <v>1.8695390000000001</v>
      </c>
      <c r="R137" t="s">
        <v>44</v>
      </c>
      <c r="S137" t="s">
        <v>43</v>
      </c>
    </row>
    <row r="138" spans="1:19">
      <c r="A138">
        <v>2823</v>
      </c>
      <c r="B138">
        <v>1807</v>
      </c>
      <c r="C138">
        <v>9841</v>
      </c>
      <c r="D138">
        <v>574598.43999999994</v>
      </c>
      <c r="E138">
        <v>9526</v>
      </c>
      <c r="F138">
        <v>619566.43999999994</v>
      </c>
      <c r="G138">
        <v>65.039517000000004</v>
      </c>
      <c r="H138">
        <v>44.33</v>
      </c>
      <c r="I138">
        <v>20.709517000000002</v>
      </c>
      <c r="J138">
        <v>1.4671670000000001</v>
      </c>
      <c r="K138">
        <v>0</v>
      </c>
      <c r="L138">
        <v>0</v>
      </c>
      <c r="M138">
        <v>315</v>
      </c>
      <c r="N138">
        <v>-44968</v>
      </c>
      <c r="O138">
        <v>3.2008939999999999</v>
      </c>
      <c r="P138">
        <v>182</v>
      </c>
      <c r="Q138">
        <v>1.8494060000000001</v>
      </c>
      <c r="R138" t="s">
        <v>44</v>
      </c>
      <c r="S138" t="s">
        <v>43</v>
      </c>
    </row>
    <row r="139" spans="1:19">
      <c r="A139">
        <v>3951</v>
      </c>
      <c r="B139">
        <v>52</v>
      </c>
      <c r="C139">
        <v>9841</v>
      </c>
      <c r="D139">
        <v>721903.42</v>
      </c>
      <c r="E139">
        <v>9692</v>
      </c>
      <c r="F139">
        <v>741030.42</v>
      </c>
      <c r="G139">
        <v>76.457947000000004</v>
      </c>
      <c r="H139">
        <v>56.844999999999999</v>
      </c>
      <c r="I139">
        <v>19.612946999999998</v>
      </c>
      <c r="J139">
        <v>1.3450249999999999</v>
      </c>
      <c r="K139">
        <v>0</v>
      </c>
      <c r="L139">
        <v>0</v>
      </c>
      <c r="M139">
        <v>149</v>
      </c>
      <c r="N139">
        <v>-19127</v>
      </c>
      <c r="O139">
        <v>1.5140739999999999</v>
      </c>
      <c r="P139">
        <v>275</v>
      </c>
      <c r="Q139">
        <v>2.7944309999999999</v>
      </c>
      <c r="R139" t="s">
        <v>44</v>
      </c>
      <c r="S139" t="s">
        <v>43</v>
      </c>
    </row>
    <row r="140" spans="1:19">
      <c r="A140">
        <v>2018</v>
      </c>
      <c r="B140">
        <v>502</v>
      </c>
      <c r="C140">
        <v>9808</v>
      </c>
      <c r="D140">
        <v>356651.3</v>
      </c>
      <c r="E140">
        <v>9456</v>
      </c>
      <c r="F140">
        <v>391495.3</v>
      </c>
      <c r="G140">
        <v>41.401786999999999</v>
      </c>
      <c r="H140">
        <v>40.67</v>
      </c>
      <c r="I140">
        <v>0.73178699999999997</v>
      </c>
      <c r="J140">
        <v>1.0179929999999999</v>
      </c>
      <c r="K140">
        <v>3</v>
      </c>
      <c r="L140">
        <v>3.0587E-2</v>
      </c>
      <c r="M140">
        <v>349</v>
      </c>
      <c r="N140">
        <v>-34844</v>
      </c>
      <c r="O140">
        <v>3.5583200000000001</v>
      </c>
      <c r="P140">
        <v>161</v>
      </c>
      <c r="Q140">
        <v>1.6415169999999999</v>
      </c>
      <c r="R140" t="s">
        <v>44</v>
      </c>
      <c r="S140" t="s">
        <v>43</v>
      </c>
    </row>
    <row r="141" spans="1:19">
      <c r="A141">
        <v>3556</v>
      </c>
      <c r="B141">
        <v>1467</v>
      </c>
      <c r="C141">
        <v>9801</v>
      </c>
      <c r="D141">
        <v>399745.25</v>
      </c>
      <c r="E141">
        <v>9364</v>
      </c>
      <c r="F141">
        <v>440231.25</v>
      </c>
      <c r="G141">
        <v>47.013162000000001</v>
      </c>
      <c r="H141">
        <v>19.97</v>
      </c>
      <c r="I141">
        <v>27.043161999999999</v>
      </c>
      <c r="J141">
        <v>2.3541889999999999</v>
      </c>
      <c r="K141">
        <v>0</v>
      </c>
      <c r="L141">
        <v>0</v>
      </c>
      <c r="M141">
        <v>437</v>
      </c>
      <c r="N141">
        <v>-40486</v>
      </c>
      <c r="O141">
        <v>4.4587289999999999</v>
      </c>
      <c r="P141">
        <v>150</v>
      </c>
      <c r="Q141">
        <v>1.530456</v>
      </c>
      <c r="R141" t="s">
        <v>44</v>
      </c>
      <c r="S141" t="s">
        <v>43</v>
      </c>
    </row>
    <row r="142" spans="1:19">
      <c r="A142">
        <v>3596</v>
      </c>
      <c r="B142">
        <v>1776</v>
      </c>
      <c r="C142">
        <v>9798</v>
      </c>
      <c r="D142">
        <v>312333.78000000003</v>
      </c>
      <c r="E142">
        <v>8223</v>
      </c>
      <c r="F142">
        <v>434774.78</v>
      </c>
      <c r="G142">
        <v>52.873012000000003</v>
      </c>
      <c r="H142">
        <v>53</v>
      </c>
      <c r="I142">
        <v>-0.12698799999999999</v>
      </c>
      <c r="J142">
        <v>0.99760400000000005</v>
      </c>
      <c r="K142">
        <v>0</v>
      </c>
      <c r="L142">
        <v>0</v>
      </c>
      <c r="M142">
        <v>1575</v>
      </c>
      <c r="N142">
        <v>-122441</v>
      </c>
      <c r="O142">
        <v>16.074708999999999</v>
      </c>
      <c r="P142">
        <v>105</v>
      </c>
      <c r="Q142">
        <v>1.071647</v>
      </c>
      <c r="R142" t="s">
        <v>44</v>
      </c>
      <c r="S142" t="s">
        <v>43</v>
      </c>
    </row>
    <row r="143" spans="1:19">
      <c r="A143">
        <v>1017</v>
      </c>
      <c r="B143">
        <v>1888</v>
      </c>
      <c r="C143">
        <v>9795</v>
      </c>
      <c r="D143">
        <v>348511.37</v>
      </c>
      <c r="E143">
        <v>7138</v>
      </c>
      <c r="F143">
        <v>555608.37</v>
      </c>
      <c r="G143">
        <v>77.838102000000006</v>
      </c>
      <c r="H143">
        <v>73.424999999999997</v>
      </c>
      <c r="I143">
        <v>4.4131020000000003</v>
      </c>
      <c r="J143">
        <v>1.0601039999999999</v>
      </c>
      <c r="K143">
        <v>0</v>
      </c>
      <c r="L143">
        <v>0</v>
      </c>
      <c r="M143">
        <v>2657</v>
      </c>
      <c r="N143">
        <v>-207097</v>
      </c>
      <c r="O143">
        <v>27.126085</v>
      </c>
      <c r="P143">
        <v>525</v>
      </c>
      <c r="Q143">
        <v>5.359877</v>
      </c>
      <c r="R143" t="s">
        <v>44</v>
      </c>
      <c r="S143" t="s">
        <v>43</v>
      </c>
    </row>
    <row r="144" spans="1:19">
      <c r="A144">
        <v>5225</v>
      </c>
      <c r="B144">
        <v>1096</v>
      </c>
      <c r="C144">
        <v>9770</v>
      </c>
      <c r="D144">
        <v>349870.29</v>
      </c>
      <c r="E144">
        <v>9580</v>
      </c>
      <c r="F144">
        <v>368742.29</v>
      </c>
      <c r="G144">
        <v>38.490844000000003</v>
      </c>
      <c r="H144">
        <v>20.100000000000001</v>
      </c>
      <c r="I144">
        <v>18.390844000000001</v>
      </c>
      <c r="J144">
        <v>1.9149670000000001</v>
      </c>
      <c r="K144">
        <v>0</v>
      </c>
      <c r="L144">
        <v>0</v>
      </c>
      <c r="M144">
        <v>190</v>
      </c>
      <c r="N144">
        <v>-18872</v>
      </c>
      <c r="O144">
        <v>1.9447289999999999</v>
      </c>
      <c r="P144">
        <v>170</v>
      </c>
      <c r="Q144">
        <v>1.7400199999999999</v>
      </c>
      <c r="R144" t="s">
        <v>44</v>
      </c>
      <c r="S144" t="s">
        <v>43</v>
      </c>
    </row>
    <row r="145" spans="1:19">
      <c r="A145">
        <v>3655</v>
      </c>
      <c r="B145">
        <v>1497</v>
      </c>
      <c r="C145">
        <v>9687</v>
      </c>
      <c r="D145">
        <v>417449.15</v>
      </c>
      <c r="E145">
        <v>9367</v>
      </c>
      <c r="F145">
        <v>456796.15</v>
      </c>
      <c r="G145">
        <v>48.766537</v>
      </c>
      <c r="H145">
        <v>42.59</v>
      </c>
      <c r="I145">
        <v>6.1765369999999997</v>
      </c>
      <c r="J145">
        <v>1.1450229999999999</v>
      </c>
      <c r="K145">
        <v>0</v>
      </c>
      <c r="L145">
        <v>0</v>
      </c>
      <c r="M145">
        <v>320</v>
      </c>
      <c r="N145">
        <v>-39347</v>
      </c>
      <c r="O145">
        <v>3.3033960000000002</v>
      </c>
      <c r="P145">
        <v>116</v>
      </c>
      <c r="Q145">
        <v>1.197481</v>
      </c>
      <c r="R145" t="s">
        <v>44</v>
      </c>
      <c r="S145" t="s">
        <v>43</v>
      </c>
    </row>
    <row r="146" spans="1:19">
      <c r="A146">
        <v>3766</v>
      </c>
      <c r="B146">
        <v>1727</v>
      </c>
      <c r="C146">
        <v>9661</v>
      </c>
      <c r="D146">
        <v>231656.68</v>
      </c>
      <c r="E146">
        <v>7570</v>
      </c>
      <c r="F146">
        <v>394998.68</v>
      </c>
      <c r="G146">
        <v>52.179482</v>
      </c>
      <c r="H146">
        <v>40.155000000000001</v>
      </c>
      <c r="I146">
        <v>12.024482000000001</v>
      </c>
      <c r="J146">
        <v>1.2994520000000001</v>
      </c>
      <c r="K146">
        <v>0</v>
      </c>
      <c r="L146">
        <v>0</v>
      </c>
      <c r="M146">
        <v>2091</v>
      </c>
      <c r="N146">
        <v>-163342</v>
      </c>
      <c r="O146">
        <v>21.643722</v>
      </c>
      <c r="P146">
        <v>156</v>
      </c>
      <c r="Q146">
        <v>1.6147400000000001</v>
      </c>
      <c r="R146" t="s">
        <v>44</v>
      </c>
      <c r="S146" t="s">
        <v>43</v>
      </c>
    </row>
    <row r="147" spans="1:19">
      <c r="A147">
        <v>4132</v>
      </c>
      <c r="B147">
        <v>872</v>
      </c>
      <c r="C147">
        <v>9550</v>
      </c>
      <c r="D147">
        <v>271943.26</v>
      </c>
      <c r="E147">
        <v>9363</v>
      </c>
      <c r="F147">
        <v>290736.26</v>
      </c>
      <c r="G147">
        <v>31.051614000000001</v>
      </c>
      <c r="H147">
        <v>13.29</v>
      </c>
      <c r="I147">
        <v>17.761614000000002</v>
      </c>
      <c r="J147">
        <v>2.336465</v>
      </c>
      <c r="K147">
        <v>1</v>
      </c>
      <c r="L147">
        <v>1.0470999999999999E-2</v>
      </c>
      <c r="M147">
        <v>186</v>
      </c>
      <c r="N147">
        <v>-18793</v>
      </c>
      <c r="O147">
        <v>1.9476439999999999</v>
      </c>
      <c r="P147">
        <v>141</v>
      </c>
      <c r="Q147">
        <v>1.47644</v>
      </c>
      <c r="R147" t="s">
        <v>44</v>
      </c>
      <c r="S147" t="s">
        <v>43</v>
      </c>
    </row>
    <row r="148" spans="1:19">
      <c r="A148">
        <v>5887</v>
      </c>
      <c r="B148">
        <v>564</v>
      </c>
      <c r="C148">
        <v>9525</v>
      </c>
      <c r="D148">
        <v>422503.62</v>
      </c>
      <c r="E148">
        <v>9399</v>
      </c>
      <c r="F148">
        <v>438866.62</v>
      </c>
      <c r="G148">
        <v>46.692906000000001</v>
      </c>
      <c r="H148">
        <v>40</v>
      </c>
      <c r="I148">
        <v>6.6929059999999998</v>
      </c>
      <c r="J148">
        <v>1.1673230000000001</v>
      </c>
      <c r="K148">
        <v>2</v>
      </c>
      <c r="L148">
        <v>2.0996999999999998E-2</v>
      </c>
      <c r="M148">
        <v>124</v>
      </c>
      <c r="N148">
        <v>-16363</v>
      </c>
      <c r="O148">
        <v>1.3018369999999999</v>
      </c>
      <c r="P148">
        <v>126</v>
      </c>
      <c r="Q148">
        <v>1.322835</v>
      </c>
      <c r="R148" t="s">
        <v>44</v>
      </c>
      <c r="S148" t="s">
        <v>43</v>
      </c>
    </row>
    <row r="149" spans="1:19">
      <c r="A149">
        <v>4294</v>
      </c>
      <c r="B149">
        <v>1435</v>
      </c>
      <c r="C149">
        <v>9513</v>
      </c>
      <c r="D149">
        <v>517215.92</v>
      </c>
      <c r="E149">
        <v>9142</v>
      </c>
      <c r="F149">
        <v>563302.92000000004</v>
      </c>
      <c r="G149">
        <v>61.617032999999999</v>
      </c>
      <c r="H149">
        <v>29.74</v>
      </c>
      <c r="I149">
        <v>31.877033000000001</v>
      </c>
      <c r="J149">
        <v>2.0718570000000001</v>
      </c>
      <c r="K149">
        <v>0</v>
      </c>
      <c r="L149">
        <v>0</v>
      </c>
      <c r="M149">
        <v>371</v>
      </c>
      <c r="N149">
        <v>-46087</v>
      </c>
      <c r="O149">
        <v>3.8999259999999998</v>
      </c>
      <c r="P149">
        <v>122</v>
      </c>
      <c r="Q149">
        <v>1.282456</v>
      </c>
      <c r="R149" t="s">
        <v>44</v>
      </c>
      <c r="S149" t="s">
        <v>43</v>
      </c>
    </row>
    <row r="150" spans="1:19">
      <c r="A150">
        <v>5777</v>
      </c>
      <c r="B150">
        <v>273</v>
      </c>
      <c r="C150">
        <v>9502</v>
      </c>
      <c r="D150">
        <v>467991.67</v>
      </c>
      <c r="E150">
        <v>8938</v>
      </c>
      <c r="F150">
        <v>522591.86</v>
      </c>
      <c r="G150">
        <v>58.468546000000003</v>
      </c>
      <c r="H150">
        <v>46.9</v>
      </c>
      <c r="I150">
        <v>11.568546</v>
      </c>
      <c r="J150">
        <v>1.246664</v>
      </c>
      <c r="K150">
        <v>0</v>
      </c>
      <c r="L150">
        <v>0</v>
      </c>
      <c r="M150">
        <v>564</v>
      </c>
      <c r="N150">
        <v>-54600.19</v>
      </c>
      <c r="O150">
        <v>5.9355929999999999</v>
      </c>
      <c r="P150">
        <v>139</v>
      </c>
      <c r="Q150">
        <v>1.46285</v>
      </c>
      <c r="R150" t="s">
        <v>44</v>
      </c>
      <c r="S150" t="s">
        <v>43</v>
      </c>
    </row>
    <row r="151" spans="1:19">
      <c r="A151">
        <v>3221</v>
      </c>
      <c r="B151">
        <v>291</v>
      </c>
      <c r="C151">
        <v>9463</v>
      </c>
      <c r="D151">
        <v>469659.15</v>
      </c>
      <c r="E151">
        <v>9327</v>
      </c>
      <c r="F151">
        <v>497726.15</v>
      </c>
      <c r="G151">
        <v>53.364013</v>
      </c>
      <c r="H151">
        <v>53.42</v>
      </c>
      <c r="I151">
        <v>-5.5987000000000002E-2</v>
      </c>
      <c r="J151">
        <v>0.99895199999999995</v>
      </c>
      <c r="K151">
        <v>0</v>
      </c>
      <c r="L151">
        <v>0</v>
      </c>
      <c r="M151">
        <v>136</v>
      </c>
      <c r="N151">
        <v>-28067</v>
      </c>
      <c r="O151">
        <v>1.437176</v>
      </c>
      <c r="P151">
        <v>250</v>
      </c>
      <c r="Q151">
        <v>2.6418680000000001</v>
      </c>
      <c r="R151" t="s">
        <v>44</v>
      </c>
      <c r="S151" t="s">
        <v>43</v>
      </c>
    </row>
    <row r="152" spans="1:19">
      <c r="A152">
        <v>28</v>
      </c>
      <c r="B152">
        <v>1852</v>
      </c>
      <c r="C152">
        <v>9441</v>
      </c>
      <c r="D152">
        <v>280017.71999999997</v>
      </c>
      <c r="E152">
        <v>9217</v>
      </c>
      <c r="F152">
        <v>301973.24</v>
      </c>
      <c r="G152">
        <v>32.762639</v>
      </c>
      <c r="H152">
        <v>17.27</v>
      </c>
      <c r="I152">
        <v>15.492639</v>
      </c>
      <c r="J152">
        <v>1.897084</v>
      </c>
      <c r="K152">
        <v>0</v>
      </c>
      <c r="L152">
        <v>0</v>
      </c>
      <c r="M152">
        <v>224</v>
      </c>
      <c r="N152">
        <v>-21955.52</v>
      </c>
      <c r="O152">
        <v>2.37263</v>
      </c>
      <c r="P152">
        <v>114</v>
      </c>
      <c r="Q152">
        <v>1.2074990000000001</v>
      </c>
      <c r="R152" t="s">
        <v>44</v>
      </c>
      <c r="S152" t="s">
        <v>43</v>
      </c>
    </row>
    <row r="153" spans="1:19">
      <c r="A153">
        <v>5562</v>
      </c>
      <c r="B153">
        <v>1540</v>
      </c>
      <c r="C153">
        <v>9434</v>
      </c>
      <c r="D153">
        <v>273913.53000000003</v>
      </c>
      <c r="E153">
        <v>9313</v>
      </c>
      <c r="F153">
        <v>283036.53000000003</v>
      </c>
      <c r="G153">
        <v>30.391552999999998</v>
      </c>
      <c r="H153">
        <v>36.049999999999997</v>
      </c>
      <c r="I153">
        <v>-5.6584469999999998</v>
      </c>
      <c r="J153">
        <v>0.84303899999999998</v>
      </c>
      <c r="K153">
        <v>0</v>
      </c>
      <c r="L153">
        <v>0</v>
      </c>
      <c r="M153">
        <v>121</v>
      </c>
      <c r="N153">
        <v>-9123</v>
      </c>
      <c r="O153">
        <v>1.2825949999999999</v>
      </c>
      <c r="P153">
        <v>123</v>
      </c>
      <c r="Q153">
        <v>1.303795</v>
      </c>
      <c r="R153" t="s">
        <v>44</v>
      </c>
      <c r="S153" t="s">
        <v>43</v>
      </c>
    </row>
    <row r="154" spans="1:19">
      <c r="A154">
        <v>2024</v>
      </c>
      <c r="B154">
        <v>487</v>
      </c>
      <c r="C154">
        <v>9397</v>
      </c>
      <c r="D154">
        <v>623864.75</v>
      </c>
      <c r="E154">
        <v>9249</v>
      </c>
      <c r="F154">
        <v>645155.75</v>
      </c>
      <c r="G154">
        <v>69.754109</v>
      </c>
      <c r="H154">
        <v>58.81</v>
      </c>
      <c r="I154">
        <v>10.944108999999999</v>
      </c>
      <c r="J154">
        <v>1.1860930000000001</v>
      </c>
      <c r="K154">
        <v>0</v>
      </c>
      <c r="L154">
        <v>0</v>
      </c>
      <c r="M154">
        <v>148</v>
      </c>
      <c r="N154">
        <v>-21291</v>
      </c>
      <c r="O154">
        <v>1.5749709999999999</v>
      </c>
      <c r="P154">
        <v>164</v>
      </c>
      <c r="Q154">
        <v>1.7452380000000001</v>
      </c>
      <c r="R154" t="s">
        <v>44</v>
      </c>
      <c r="S154" t="s">
        <v>43</v>
      </c>
    </row>
    <row r="155" spans="1:19">
      <c r="A155">
        <v>2984</v>
      </c>
      <c r="B155">
        <v>1989</v>
      </c>
      <c r="C155">
        <v>9367</v>
      </c>
      <c r="D155">
        <v>391971.99</v>
      </c>
      <c r="E155">
        <v>9185</v>
      </c>
      <c r="F155">
        <v>412152.99</v>
      </c>
      <c r="G155">
        <v>44.872399999999999</v>
      </c>
      <c r="H155">
        <v>26.12</v>
      </c>
      <c r="I155">
        <v>18.752400000000002</v>
      </c>
      <c r="J155">
        <v>1.7179329999999999</v>
      </c>
      <c r="K155">
        <v>0</v>
      </c>
      <c r="L155">
        <v>0</v>
      </c>
      <c r="M155">
        <v>182</v>
      </c>
      <c r="N155">
        <v>-20181</v>
      </c>
      <c r="O155">
        <v>1.9429909999999999</v>
      </c>
      <c r="P155">
        <v>118</v>
      </c>
      <c r="Q155">
        <v>1.2597419999999999</v>
      </c>
      <c r="R155" t="s">
        <v>44</v>
      </c>
      <c r="S155" t="s">
        <v>43</v>
      </c>
    </row>
    <row r="156" spans="1:19">
      <c r="A156">
        <v>3881</v>
      </c>
      <c r="B156">
        <v>379</v>
      </c>
      <c r="C156">
        <v>9363</v>
      </c>
      <c r="D156">
        <v>187245.81</v>
      </c>
      <c r="E156">
        <v>9133</v>
      </c>
      <c r="F156">
        <v>209493.52</v>
      </c>
      <c r="G156">
        <v>22.938084</v>
      </c>
      <c r="H156">
        <v>3.9</v>
      </c>
      <c r="I156">
        <v>19.038084000000001</v>
      </c>
      <c r="J156">
        <v>5.8815600000000003</v>
      </c>
      <c r="K156">
        <v>0</v>
      </c>
      <c r="L156">
        <v>0</v>
      </c>
      <c r="M156">
        <v>230</v>
      </c>
      <c r="N156">
        <v>-22247.71</v>
      </c>
      <c r="O156">
        <v>2.4564780000000002</v>
      </c>
      <c r="P156">
        <v>89</v>
      </c>
      <c r="Q156">
        <v>0.95055000000000001</v>
      </c>
      <c r="R156" t="s">
        <v>44</v>
      </c>
      <c r="S156" t="s">
        <v>43</v>
      </c>
    </row>
    <row r="157" spans="1:19">
      <c r="A157">
        <v>5149</v>
      </c>
      <c r="B157">
        <v>425</v>
      </c>
      <c r="C157">
        <v>9356</v>
      </c>
      <c r="D157">
        <v>346947.5</v>
      </c>
      <c r="E157">
        <v>7655</v>
      </c>
      <c r="F157">
        <v>483800.5</v>
      </c>
      <c r="G157">
        <v>63.200588000000003</v>
      </c>
      <c r="H157">
        <v>55</v>
      </c>
      <c r="I157">
        <v>8.2005879999999998</v>
      </c>
      <c r="J157">
        <v>1.1491020000000001</v>
      </c>
      <c r="K157">
        <v>0</v>
      </c>
      <c r="L157">
        <v>0</v>
      </c>
      <c r="M157">
        <v>1701</v>
      </c>
      <c r="N157">
        <v>-136853</v>
      </c>
      <c r="O157">
        <v>18.180847</v>
      </c>
      <c r="P157">
        <v>419</v>
      </c>
      <c r="Q157">
        <v>4.4784100000000002</v>
      </c>
      <c r="R157" t="s">
        <v>44</v>
      </c>
      <c r="S157" t="s">
        <v>43</v>
      </c>
    </row>
    <row r="158" spans="1:19">
      <c r="A158">
        <v>2934</v>
      </c>
      <c r="B158">
        <v>366</v>
      </c>
      <c r="C158">
        <v>9354</v>
      </c>
      <c r="D158">
        <v>228551.6</v>
      </c>
      <c r="E158">
        <v>9059</v>
      </c>
      <c r="F158">
        <v>254244.6</v>
      </c>
      <c r="G158">
        <v>28.065415999999999</v>
      </c>
      <c r="H158">
        <v>23.76</v>
      </c>
      <c r="I158">
        <v>4.3054160000000001</v>
      </c>
      <c r="J158">
        <v>1.1812039999999999</v>
      </c>
      <c r="K158">
        <v>0</v>
      </c>
      <c r="L158">
        <v>0</v>
      </c>
      <c r="M158">
        <v>295</v>
      </c>
      <c r="N158">
        <v>-25693</v>
      </c>
      <c r="O158">
        <v>3.1537310000000001</v>
      </c>
      <c r="P158">
        <v>124</v>
      </c>
      <c r="Q158">
        <v>1.325636</v>
      </c>
      <c r="R158" t="s">
        <v>44</v>
      </c>
      <c r="S158" t="s">
        <v>43</v>
      </c>
    </row>
    <row r="159" spans="1:19">
      <c r="A159">
        <v>5175</v>
      </c>
      <c r="B159">
        <v>96</v>
      </c>
      <c r="C159">
        <v>9328</v>
      </c>
      <c r="D159">
        <v>735113.83</v>
      </c>
      <c r="E159">
        <v>7540</v>
      </c>
      <c r="F159">
        <v>883033.73</v>
      </c>
      <c r="G159">
        <v>117.11322699999999</v>
      </c>
      <c r="H159">
        <v>98</v>
      </c>
      <c r="I159">
        <v>19.113226999999998</v>
      </c>
      <c r="J159">
        <v>1.195033</v>
      </c>
      <c r="K159">
        <v>0</v>
      </c>
      <c r="L159">
        <v>0</v>
      </c>
      <c r="M159">
        <v>1788</v>
      </c>
      <c r="N159">
        <v>-147919.9</v>
      </c>
      <c r="O159">
        <v>19.168095999999998</v>
      </c>
      <c r="P159">
        <v>173</v>
      </c>
      <c r="Q159">
        <v>1.8546309999999999</v>
      </c>
      <c r="R159" t="s">
        <v>44</v>
      </c>
      <c r="S159" t="s">
        <v>44</v>
      </c>
    </row>
    <row r="160" spans="1:19">
      <c r="A160">
        <v>2213</v>
      </c>
      <c r="B160">
        <v>1863</v>
      </c>
      <c r="C160">
        <v>9315</v>
      </c>
      <c r="D160">
        <v>586625.75</v>
      </c>
      <c r="E160">
        <v>8987</v>
      </c>
      <c r="F160">
        <v>631116.75</v>
      </c>
      <c r="G160">
        <v>70.225520000000003</v>
      </c>
      <c r="H160">
        <v>67.599999999999994</v>
      </c>
      <c r="I160">
        <v>2.6255199999999999</v>
      </c>
      <c r="J160">
        <v>1.0388390000000001</v>
      </c>
      <c r="K160">
        <v>0</v>
      </c>
      <c r="L160">
        <v>0</v>
      </c>
      <c r="M160">
        <v>328</v>
      </c>
      <c r="N160">
        <v>-44491</v>
      </c>
      <c r="O160">
        <v>3.5212020000000002</v>
      </c>
      <c r="P160">
        <v>232</v>
      </c>
      <c r="Q160">
        <v>2.4906069999999998</v>
      </c>
      <c r="R160" t="s">
        <v>44</v>
      </c>
      <c r="S160" t="s">
        <v>43</v>
      </c>
    </row>
    <row r="161" spans="1:19">
      <c r="A161">
        <v>3999</v>
      </c>
      <c r="B161">
        <v>1047</v>
      </c>
      <c r="C161">
        <v>9312</v>
      </c>
      <c r="D161">
        <v>500951.49</v>
      </c>
      <c r="E161">
        <v>8875</v>
      </c>
      <c r="F161">
        <v>545452.38</v>
      </c>
      <c r="G161">
        <v>61.459423000000001</v>
      </c>
      <c r="H161">
        <v>47.17</v>
      </c>
      <c r="I161">
        <v>14.289422999999999</v>
      </c>
      <c r="J161">
        <v>1.302935</v>
      </c>
      <c r="K161">
        <v>0</v>
      </c>
      <c r="L161">
        <v>0</v>
      </c>
      <c r="M161">
        <v>437</v>
      </c>
      <c r="N161">
        <v>-44500.89</v>
      </c>
      <c r="O161">
        <v>4.692869</v>
      </c>
      <c r="P161">
        <v>151</v>
      </c>
      <c r="Q161">
        <v>1.621564</v>
      </c>
      <c r="R161" t="s">
        <v>44</v>
      </c>
      <c r="S161" t="s">
        <v>43</v>
      </c>
    </row>
    <row r="162" spans="1:19">
      <c r="A162">
        <v>2019</v>
      </c>
      <c r="B162">
        <v>379</v>
      </c>
      <c r="C162">
        <v>9305</v>
      </c>
      <c r="D162">
        <v>200150.38</v>
      </c>
      <c r="E162">
        <v>9082</v>
      </c>
      <c r="F162">
        <v>223541.77</v>
      </c>
      <c r="G162">
        <v>24.613716</v>
      </c>
      <c r="H162">
        <v>4.125</v>
      </c>
      <c r="I162">
        <v>20.488716</v>
      </c>
      <c r="J162">
        <v>5.9669610000000004</v>
      </c>
      <c r="K162">
        <v>0</v>
      </c>
      <c r="L162">
        <v>0</v>
      </c>
      <c r="M162">
        <v>223</v>
      </c>
      <c r="N162">
        <v>-23391.39</v>
      </c>
      <c r="O162">
        <v>2.3965610000000002</v>
      </c>
      <c r="P162">
        <v>88</v>
      </c>
      <c r="Q162">
        <v>0.94572800000000001</v>
      </c>
      <c r="R162" t="s">
        <v>44</v>
      </c>
      <c r="S162" t="s">
        <v>43</v>
      </c>
    </row>
    <row r="163" spans="1:19">
      <c r="A163">
        <v>4166</v>
      </c>
      <c r="B163">
        <v>972</v>
      </c>
      <c r="C163">
        <v>9297</v>
      </c>
      <c r="D163">
        <v>235988.58</v>
      </c>
      <c r="E163">
        <v>7048</v>
      </c>
      <c r="F163">
        <v>409930.58</v>
      </c>
      <c r="G163">
        <v>58.162681999999997</v>
      </c>
      <c r="H163">
        <v>50</v>
      </c>
      <c r="I163">
        <v>8.1626820000000002</v>
      </c>
      <c r="J163">
        <v>1.163254</v>
      </c>
      <c r="K163">
        <v>1</v>
      </c>
      <c r="L163">
        <v>1.0756E-2</v>
      </c>
      <c r="M163">
        <v>2248</v>
      </c>
      <c r="N163">
        <v>-173942</v>
      </c>
      <c r="O163">
        <v>24.179843000000002</v>
      </c>
      <c r="P163">
        <v>125</v>
      </c>
      <c r="Q163">
        <v>1.3445199999999999</v>
      </c>
      <c r="R163" t="s">
        <v>44</v>
      </c>
      <c r="S163" t="s">
        <v>43</v>
      </c>
    </row>
    <row r="164" spans="1:19">
      <c r="A164">
        <v>109</v>
      </c>
      <c r="B164">
        <v>87</v>
      </c>
      <c r="C164">
        <v>9271</v>
      </c>
      <c r="D164">
        <v>280376.05</v>
      </c>
      <c r="E164">
        <v>8700</v>
      </c>
      <c r="F164">
        <v>324695.05</v>
      </c>
      <c r="G164">
        <v>37.321269999999998</v>
      </c>
      <c r="H164">
        <v>20</v>
      </c>
      <c r="I164">
        <v>17.321269999999998</v>
      </c>
      <c r="J164">
        <v>1.8660639999999999</v>
      </c>
      <c r="K164">
        <v>123</v>
      </c>
      <c r="L164">
        <v>1.3267180000000001</v>
      </c>
      <c r="M164">
        <v>448</v>
      </c>
      <c r="N164">
        <v>-44319</v>
      </c>
      <c r="O164">
        <v>4.8322729999999998</v>
      </c>
      <c r="P164">
        <v>87</v>
      </c>
      <c r="Q164">
        <v>0.93840999999999997</v>
      </c>
      <c r="R164" t="s">
        <v>44</v>
      </c>
      <c r="S164" t="s">
        <v>43</v>
      </c>
    </row>
    <row r="165" spans="1:19">
      <c r="A165">
        <v>2239</v>
      </c>
      <c r="B165">
        <v>264</v>
      </c>
      <c r="C165">
        <v>9270</v>
      </c>
      <c r="D165">
        <v>377889.98</v>
      </c>
      <c r="E165">
        <v>8730</v>
      </c>
      <c r="F165">
        <v>424871.98</v>
      </c>
      <c r="G165">
        <v>48.668039</v>
      </c>
      <c r="H165">
        <v>40</v>
      </c>
      <c r="I165">
        <v>8.6680390000000003</v>
      </c>
      <c r="J165">
        <v>1.216701</v>
      </c>
      <c r="K165">
        <v>6</v>
      </c>
      <c r="L165">
        <v>6.4725000000000005E-2</v>
      </c>
      <c r="M165">
        <v>534</v>
      </c>
      <c r="N165">
        <v>-46982</v>
      </c>
      <c r="O165">
        <v>5.7605180000000002</v>
      </c>
      <c r="P165">
        <v>98</v>
      </c>
      <c r="Q165">
        <v>1.0571740000000001</v>
      </c>
      <c r="R165" t="s">
        <v>44</v>
      </c>
      <c r="S165" t="s">
        <v>43</v>
      </c>
    </row>
    <row r="166" spans="1:19">
      <c r="A166">
        <v>2547</v>
      </c>
      <c r="B166">
        <v>1073</v>
      </c>
      <c r="C166">
        <v>9263</v>
      </c>
      <c r="D166">
        <v>388472.11</v>
      </c>
      <c r="E166">
        <v>8768</v>
      </c>
      <c r="F166">
        <v>437552.11</v>
      </c>
      <c r="G166">
        <v>49.903297000000002</v>
      </c>
      <c r="H166">
        <v>42.234999999999999</v>
      </c>
      <c r="I166">
        <v>7.6682969999999999</v>
      </c>
      <c r="J166">
        <v>1.1815629999999999</v>
      </c>
      <c r="K166">
        <v>0</v>
      </c>
      <c r="L166">
        <v>0</v>
      </c>
      <c r="M166">
        <v>495</v>
      </c>
      <c r="N166">
        <v>-49080</v>
      </c>
      <c r="O166">
        <v>5.3438410000000003</v>
      </c>
      <c r="P166">
        <v>152</v>
      </c>
      <c r="Q166">
        <v>1.6409370000000001</v>
      </c>
      <c r="R166" t="s">
        <v>44</v>
      </c>
      <c r="S166" t="s">
        <v>43</v>
      </c>
    </row>
    <row r="167" spans="1:19">
      <c r="A167">
        <v>5909</v>
      </c>
      <c r="B167">
        <v>1799</v>
      </c>
      <c r="C167">
        <v>9262</v>
      </c>
      <c r="D167">
        <v>372829.32</v>
      </c>
      <c r="E167">
        <v>8948</v>
      </c>
      <c r="F167">
        <v>411330.32</v>
      </c>
      <c r="G167">
        <v>45.968966999999999</v>
      </c>
      <c r="H167">
        <v>31.13</v>
      </c>
      <c r="I167">
        <v>14.838967</v>
      </c>
      <c r="J167">
        <v>1.476677</v>
      </c>
      <c r="K167">
        <v>0</v>
      </c>
      <c r="L167">
        <v>0</v>
      </c>
      <c r="M167">
        <v>314</v>
      </c>
      <c r="N167">
        <v>-38501</v>
      </c>
      <c r="O167">
        <v>3.3901970000000001</v>
      </c>
      <c r="P167">
        <v>97</v>
      </c>
      <c r="Q167">
        <v>1.0472900000000001</v>
      </c>
      <c r="R167" t="s">
        <v>44</v>
      </c>
      <c r="S167" t="s">
        <v>43</v>
      </c>
    </row>
    <row r="168" spans="1:19">
      <c r="A168">
        <v>1038</v>
      </c>
      <c r="B168">
        <v>511</v>
      </c>
      <c r="C168">
        <v>9246</v>
      </c>
      <c r="D168">
        <v>520439.96</v>
      </c>
      <c r="E168">
        <v>8965</v>
      </c>
      <c r="F168">
        <v>557611.96</v>
      </c>
      <c r="G168">
        <v>62.198768999999999</v>
      </c>
      <c r="H168">
        <v>60</v>
      </c>
      <c r="I168">
        <v>2.198769</v>
      </c>
      <c r="J168">
        <v>1.036646</v>
      </c>
      <c r="K168">
        <v>0</v>
      </c>
      <c r="L168">
        <v>0</v>
      </c>
      <c r="M168">
        <v>281</v>
      </c>
      <c r="N168">
        <v>-37172</v>
      </c>
      <c r="O168">
        <v>3.0391520000000001</v>
      </c>
      <c r="P168">
        <v>219</v>
      </c>
      <c r="Q168">
        <v>2.368592</v>
      </c>
      <c r="R168" t="s">
        <v>44</v>
      </c>
      <c r="S168" t="s">
        <v>43</v>
      </c>
    </row>
    <row r="169" spans="1:19">
      <c r="A169">
        <v>4260</v>
      </c>
      <c r="B169">
        <v>293</v>
      </c>
      <c r="C169">
        <v>9229</v>
      </c>
      <c r="D169">
        <v>319726.12</v>
      </c>
      <c r="E169">
        <v>8897</v>
      </c>
      <c r="F169">
        <v>362028.12</v>
      </c>
      <c r="G169">
        <v>40.691032999999997</v>
      </c>
      <c r="H169">
        <v>14.12</v>
      </c>
      <c r="I169">
        <v>26.571033</v>
      </c>
      <c r="J169">
        <v>2.8818009999999998</v>
      </c>
      <c r="K169">
        <v>0</v>
      </c>
      <c r="L169">
        <v>0</v>
      </c>
      <c r="M169">
        <v>332</v>
      </c>
      <c r="N169">
        <v>-42302</v>
      </c>
      <c r="O169">
        <v>3.597356</v>
      </c>
      <c r="P169">
        <v>133</v>
      </c>
      <c r="Q169">
        <v>1.4411099999999999</v>
      </c>
      <c r="R169" t="s">
        <v>44</v>
      </c>
      <c r="S169" t="s">
        <v>43</v>
      </c>
    </row>
    <row r="170" spans="1:19">
      <c r="A170">
        <v>5757</v>
      </c>
      <c r="B170">
        <v>1164</v>
      </c>
      <c r="C170">
        <v>9227</v>
      </c>
      <c r="D170">
        <v>890509.67</v>
      </c>
      <c r="E170">
        <v>9089</v>
      </c>
      <c r="F170">
        <v>924687.67</v>
      </c>
      <c r="G170">
        <v>101.737008</v>
      </c>
      <c r="H170">
        <v>88.41</v>
      </c>
      <c r="I170">
        <v>13.327007999999999</v>
      </c>
      <c r="J170">
        <v>1.150741</v>
      </c>
      <c r="K170">
        <v>0</v>
      </c>
      <c r="L170">
        <v>0</v>
      </c>
      <c r="M170">
        <v>138</v>
      </c>
      <c r="N170">
        <v>-34178</v>
      </c>
      <c r="O170">
        <v>1.495611</v>
      </c>
      <c r="P170">
        <v>108</v>
      </c>
      <c r="Q170">
        <v>1.1704779999999999</v>
      </c>
      <c r="R170" t="s">
        <v>44</v>
      </c>
      <c r="S170" t="s">
        <v>43</v>
      </c>
    </row>
    <row r="171" spans="1:19">
      <c r="A171">
        <v>5897</v>
      </c>
      <c r="B171">
        <v>570</v>
      </c>
      <c r="C171">
        <v>9203</v>
      </c>
      <c r="D171">
        <v>347035.35</v>
      </c>
      <c r="E171">
        <v>8622</v>
      </c>
      <c r="F171">
        <v>404387.35</v>
      </c>
      <c r="G171">
        <v>46.901803999999998</v>
      </c>
      <c r="H171">
        <v>32.549999999999997</v>
      </c>
      <c r="I171">
        <v>14.351804</v>
      </c>
      <c r="J171">
        <v>1.4409160000000001</v>
      </c>
      <c r="K171">
        <v>0</v>
      </c>
      <c r="L171">
        <v>0</v>
      </c>
      <c r="M171">
        <v>581</v>
      </c>
      <c r="N171">
        <v>-57352</v>
      </c>
      <c r="O171">
        <v>6.3131589999999997</v>
      </c>
      <c r="P171">
        <v>145</v>
      </c>
      <c r="Q171">
        <v>1.5755729999999999</v>
      </c>
      <c r="R171" t="s">
        <v>44</v>
      </c>
      <c r="S171" t="s">
        <v>43</v>
      </c>
    </row>
    <row r="172" spans="1:19">
      <c r="A172">
        <v>4249</v>
      </c>
      <c r="B172">
        <v>452</v>
      </c>
      <c r="C172">
        <v>9187</v>
      </c>
      <c r="D172">
        <v>512209.33</v>
      </c>
      <c r="E172">
        <v>9082</v>
      </c>
      <c r="F172">
        <v>531524.32999999996</v>
      </c>
      <c r="G172">
        <v>58.525030999999998</v>
      </c>
      <c r="H172">
        <v>42.59</v>
      </c>
      <c r="I172">
        <v>15.935031</v>
      </c>
      <c r="J172">
        <v>1.37415</v>
      </c>
      <c r="K172">
        <v>0</v>
      </c>
      <c r="L172">
        <v>0</v>
      </c>
      <c r="M172">
        <v>105</v>
      </c>
      <c r="N172">
        <v>-19315</v>
      </c>
      <c r="O172">
        <v>1.142919</v>
      </c>
      <c r="P172">
        <v>137</v>
      </c>
      <c r="Q172">
        <v>1.4912380000000001</v>
      </c>
      <c r="R172" t="s">
        <v>44</v>
      </c>
      <c r="S172" t="s">
        <v>43</v>
      </c>
    </row>
    <row r="173" spans="1:19">
      <c r="A173">
        <v>3773</v>
      </c>
      <c r="B173">
        <v>96</v>
      </c>
      <c r="C173">
        <v>9180</v>
      </c>
      <c r="D173">
        <v>738118.05</v>
      </c>
      <c r="E173">
        <v>7414</v>
      </c>
      <c r="F173">
        <v>883773.05</v>
      </c>
      <c r="G173">
        <v>119.203271</v>
      </c>
      <c r="H173">
        <v>97.194999999999993</v>
      </c>
      <c r="I173">
        <v>22.008271000000001</v>
      </c>
      <c r="J173">
        <v>1.226434</v>
      </c>
      <c r="K173">
        <v>0</v>
      </c>
      <c r="L173">
        <v>0</v>
      </c>
      <c r="M173">
        <v>1766</v>
      </c>
      <c r="N173">
        <v>-145655</v>
      </c>
      <c r="O173">
        <v>19.237473000000001</v>
      </c>
      <c r="P173">
        <v>146</v>
      </c>
      <c r="Q173">
        <v>1.590414</v>
      </c>
      <c r="R173" t="s">
        <v>44</v>
      </c>
      <c r="S173" t="s">
        <v>44</v>
      </c>
    </row>
    <row r="174" spans="1:19">
      <c r="A174">
        <v>5205</v>
      </c>
      <c r="B174">
        <v>1794</v>
      </c>
      <c r="C174">
        <v>9161</v>
      </c>
      <c r="D174">
        <v>495603.52</v>
      </c>
      <c r="E174">
        <v>8611</v>
      </c>
      <c r="F174">
        <v>555047.52</v>
      </c>
      <c r="G174">
        <v>64.457963000000007</v>
      </c>
      <c r="H174">
        <v>25.13</v>
      </c>
      <c r="I174">
        <v>39.327962999999997</v>
      </c>
      <c r="J174">
        <v>2.564981</v>
      </c>
      <c r="K174">
        <v>0</v>
      </c>
      <c r="L174">
        <v>0</v>
      </c>
      <c r="M174">
        <v>550</v>
      </c>
      <c r="N174">
        <v>-59444</v>
      </c>
      <c r="O174">
        <v>6.003711</v>
      </c>
      <c r="P174">
        <v>134</v>
      </c>
      <c r="Q174">
        <v>1.4627220000000001</v>
      </c>
      <c r="R174" t="s">
        <v>44</v>
      </c>
      <c r="S174" t="s">
        <v>43</v>
      </c>
    </row>
    <row r="175" spans="1:19">
      <c r="A175">
        <v>2168</v>
      </c>
      <c r="B175">
        <v>704</v>
      </c>
      <c r="C175">
        <v>9114</v>
      </c>
      <c r="D175">
        <v>1067736.8400000001</v>
      </c>
      <c r="E175">
        <v>8945</v>
      </c>
      <c r="F175">
        <v>1091935.8400000001</v>
      </c>
      <c r="G175">
        <v>122.07220100000001</v>
      </c>
      <c r="H175">
        <v>75.48</v>
      </c>
      <c r="I175">
        <v>46.592201000000003</v>
      </c>
      <c r="J175">
        <v>1.6172789999999999</v>
      </c>
      <c r="K175">
        <v>0</v>
      </c>
      <c r="L175">
        <v>0</v>
      </c>
      <c r="M175">
        <v>169</v>
      </c>
      <c r="N175">
        <v>-24199</v>
      </c>
      <c r="O175">
        <v>1.85429</v>
      </c>
      <c r="P175">
        <v>100</v>
      </c>
      <c r="Q175">
        <v>1.097213</v>
      </c>
      <c r="R175" t="s">
        <v>44</v>
      </c>
      <c r="S175" t="s">
        <v>43</v>
      </c>
    </row>
    <row r="176" spans="1:19">
      <c r="A176">
        <v>3710</v>
      </c>
      <c r="B176">
        <v>1083</v>
      </c>
      <c r="C176">
        <v>9049</v>
      </c>
      <c r="D176">
        <v>303198.84999999998</v>
      </c>
      <c r="E176">
        <v>8837</v>
      </c>
      <c r="F176">
        <v>320110.84999999998</v>
      </c>
      <c r="G176">
        <v>36.223928000000001</v>
      </c>
      <c r="H176">
        <v>21.72</v>
      </c>
      <c r="I176">
        <v>14.503928</v>
      </c>
      <c r="J176">
        <v>1.6677679999999999</v>
      </c>
      <c r="K176">
        <v>0</v>
      </c>
      <c r="L176">
        <v>0</v>
      </c>
      <c r="M176">
        <v>212</v>
      </c>
      <c r="N176">
        <v>-16912</v>
      </c>
      <c r="O176">
        <v>2.3428</v>
      </c>
      <c r="P176">
        <v>124</v>
      </c>
      <c r="Q176">
        <v>1.370317</v>
      </c>
      <c r="R176" t="s">
        <v>44</v>
      </c>
      <c r="S176" t="s">
        <v>43</v>
      </c>
    </row>
    <row r="177" spans="1:19">
      <c r="A177">
        <v>5013</v>
      </c>
      <c r="B177">
        <v>1733</v>
      </c>
      <c r="C177">
        <v>9005</v>
      </c>
      <c r="D177">
        <v>416489.58</v>
      </c>
      <c r="E177">
        <v>8694</v>
      </c>
      <c r="F177">
        <v>444678.58</v>
      </c>
      <c r="G177">
        <v>51.147754999999997</v>
      </c>
      <c r="H177">
        <v>53.06</v>
      </c>
      <c r="I177">
        <v>-1.912245</v>
      </c>
      <c r="J177">
        <v>0.96396099999999996</v>
      </c>
      <c r="K177">
        <v>0</v>
      </c>
      <c r="L177">
        <v>0</v>
      </c>
      <c r="M177">
        <v>311</v>
      </c>
      <c r="N177">
        <v>-28189</v>
      </c>
      <c r="O177">
        <v>3.4536370000000001</v>
      </c>
      <c r="P177">
        <v>141</v>
      </c>
      <c r="Q177">
        <v>1.5657970000000001</v>
      </c>
      <c r="R177" t="s">
        <v>44</v>
      </c>
      <c r="S177" t="s">
        <v>43</v>
      </c>
    </row>
    <row r="178" spans="1:19">
      <c r="A178">
        <v>3714</v>
      </c>
      <c r="B178">
        <v>1750</v>
      </c>
      <c r="C178">
        <v>8985</v>
      </c>
      <c r="D178">
        <v>705352.04</v>
      </c>
      <c r="E178">
        <v>8425</v>
      </c>
      <c r="F178">
        <v>763297.04</v>
      </c>
      <c r="G178">
        <v>90.599055000000007</v>
      </c>
      <c r="H178">
        <v>83</v>
      </c>
      <c r="I178">
        <v>7.5990549999999999</v>
      </c>
      <c r="J178">
        <v>1.0915550000000001</v>
      </c>
      <c r="K178">
        <v>0</v>
      </c>
      <c r="L178">
        <v>0</v>
      </c>
      <c r="M178">
        <v>560</v>
      </c>
      <c r="N178">
        <v>-57945</v>
      </c>
      <c r="O178">
        <v>6.2326100000000002</v>
      </c>
      <c r="P178">
        <v>161</v>
      </c>
      <c r="Q178">
        <v>1.7918750000000001</v>
      </c>
      <c r="R178" t="s">
        <v>44</v>
      </c>
      <c r="S178" t="s">
        <v>43</v>
      </c>
    </row>
    <row r="179" spans="1:19">
      <c r="A179">
        <v>4817</v>
      </c>
      <c r="B179">
        <v>488</v>
      </c>
      <c r="C179">
        <v>8977</v>
      </c>
      <c r="D179">
        <v>603833.44999999995</v>
      </c>
      <c r="E179">
        <v>8915</v>
      </c>
      <c r="F179">
        <v>610028.44999999995</v>
      </c>
      <c r="G179">
        <v>68.427195999999995</v>
      </c>
      <c r="H179">
        <v>58.86</v>
      </c>
      <c r="I179">
        <v>9.5671959999999991</v>
      </c>
      <c r="J179">
        <v>1.162542</v>
      </c>
      <c r="K179">
        <v>0</v>
      </c>
      <c r="L179">
        <v>0</v>
      </c>
      <c r="M179">
        <v>62</v>
      </c>
      <c r="N179">
        <v>-6195</v>
      </c>
      <c r="O179">
        <v>0.69065399999999999</v>
      </c>
      <c r="P179">
        <v>130</v>
      </c>
      <c r="Q179">
        <v>1.448145</v>
      </c>
      <c r="R179" t="s">
        <v>44</v>
      </c>
      <c r="S179" t="s">
        <v>43</v>
      </c>
    </row>
    <row r="180" spans="1:19">
      <c r="A180">
        <v>5283</v>
      </c>
      <c r="B180">
        <v>114</v>
      </c>
      <c r="C180">
        <v>8964</v>
      </c>
      <c r="D180">
        <v>211343.99</v>
      </c>
      <c r="E180">
        <v>7486</v>
      </c>
      <c r="F180">
        <v>325190.99</v>
      </c>
      <c r="G180">
        <v>43.439886000000001</v>
      </c>
      <c r="H180">
        <v>38.825000000000003</v>
      </c>
      <c r="I180">
        <v>4.6148860000000003</v>
      </c>
      <c r="J180">
        <v>1.1188640000000001</v>
      </c>
      <c r="K180">
        <v>0</v>
      </c>
      <c r="L180">
        <v>0</v>
      </c>
      <c r="M180">
        <v>1478</v>
      </c>
      <c r="N180">
        <v>-113847</v>
      </c>
      <c r="O180">
        <v>16.488174999999998</v>
      </c>
      <c r="P180">
        <v>179</v>
      </c>
      <c r="Q180">
        <v>1.9968760000000001</v>
      </c>
      <c r="R180" t="s">
        <v>44</v>
      </c>
      <c r="S180" t="s">
        <v>43</v>
      </c>
    </row>
    <row r="181" spans="1:19">
      <c r="A181">
        <v>3257</v>
      </c>
      <c r="B181">
        <v>870</v>
      </c>
      <c r="C181">
        <v>8922</v>
      </c>
      <c r="D181">
        <v>377317.87</v>
      </c>
      <c r="E181">
        <v>8676</v>
      </c>
      <c r="F181">
        <v>407844.87</v>
      </c>
      <c r="G181">
        <v>47.008398999999997</v>
      </c>
      <c r="H181">
        <v>2.73</v>
      </c>
      <c r="I181">
        <v>44.278399</v>
      </c>
      <c r="J181">
        <v>17.219194000000002</v>
      </c>
      <c r="K181">
        <v>0</v>
      </c>
      <c r="L181">
        <v>0</v>
      </c>
      <c r="M181">
        <v>246</v>
      </c>
      <c r="N181">
        <v>-30527</v>
      </c>
      <c r="O181">
        <v>2.7572290000000002</v>
      </c>
      <c r="P181">
        <v>131</v>
      </c>
      <c r="Q181">
        <v>1.4682809999999999</v>
      </c>
      <c r="R181" t="s">
        <v>44</v>
      </c>
      <c r="S181" t="s">
        <v>43</v>
      </c>
    </row>
    <row r="182" spans="1:19">
      <c r="A182">
        <v>3424</v>
      </c>
      <c r="B182">
        <v>1885</v>
      </c>
      <c r="C182">
        <v>8881</v>
      </c>
      <c r="D182">
        <v>383081.52</v>
      </c>
      <c r="E182">
        <v>8577</v>
      </c>
      <c r="F182">
        <v>414848.52</v>
      </c>
      <c r="G182">
        <v>48.367555000000003</v>
      </c>
      <c r="H182">
        <v>42.71</v>
      </c>
      <c r="I182">
        <v>5.6575550000000003</v>
      </c>
      <c r="J182">
        <v>1.1324639999999999</v>
      </c>
      <c r="K182">
        <v>1</v>
      </c>
      <c r="L182">
        <v>1.1259999999999999E-2</v>
      </c>
      <c r="M182">
        <v>303</v>
      </c>
      <c r="N182">
        <v>-31767</v>
      </c>
      <c r="O182">
        <v>3.411778</v>
      </c>
      <c r="P182">
        <v>287</v>
      </c>
      <c r="Q182">
        <v>3.2316180000000001</v>
      </c>
      <c r="R182" t="s">
        <v>44</v>
      </c>
      <c r="S182" t="s">
        <v>43</v>
      </c>
    </row>
    <row r="183" spans="1:19">
      <c r="A183">
        <v>2647</v>
      </c>
      <c r="B183">
        <v>1736</v>
      </c>
      <c r="C183">
        <v>8857</v>
      </c>
      <c r="D183">
        <v>244107.51</v>
      </c>
      <c r="E183">
        <v>7511</v>
      </c>
      <c r="F183">
        <v>349100.51</v>
      </c>
      <c r="G183">
        <v>46.478566000000001</v>
      </c>
      <c r="H183">
        <v>41.01</v>
      </c>
      <c r="I183">
        <v>5.468566</v>
      </c>
      <c r="J183">
        <v>1.1333470000000001</v>
      </c>
      <c r="K183">
        <v>0</v>
      </c>
      <c r="L183">
        <v>0</v>
      </c>
      <c r="M183">
        <v>1346</v>
      </c>
      <c r="N183">
        <v>-104993</v>
      </c>
      <c r="O183">
        <v>15.197018999999999</v>
      </c>
      <c r="P183">
        <v>88</v>
      </c>
      <c r="Q183">
        <v>0.993564</v>
      </c>
      <c r="R183" t="s">
        <v>44</v>
      </c>
      <c r="S183" t="s">
        <v>43</v>
      </c>
    </row>
    <row r="184" spans="1:19">
      <c r="A184">
        <v>4576</v>
      </c>
      <c r="B184">
        <v>456</v>
      </c>
      <c r="C184">
        <v>8835</v>
      </c>
      <c r="D184">
        <v>305638.86</v>
      </c>
      <c r="E184">
        <v>8480</v>
      </c>
      <c r="F184">
        <v>339719.86</v>
      </c>
      <c r="G184">
        <v>40.061304</v>
      </c>
      <c r="H184">
        <v>39.914999999999999</v>
      </c>
      <c r="I184">
        <v>0.14630399999999999</v>
      </c>
      <c r="J184">
        <v>1.003665</v>
      </c>
      <c r="K184">
        <v>0</v>
      </c>
      <c r="L184">
        <v>0</v>
      </c>
      <c r="M184">
        <v>355</v>
      </c>
      <c r="N184">
        <v>-34081</v>
      </c>
      <c r="O184">
        <v>4.0181100000000001</v>
      </c>
      <c r="P184">
        <v>214</v>
      </c>
      <c r="Q184">
        <v>2.4221840000000001</v>
      </c>
      <c r="R184" t="s">
        <v>44</v>
      </c>
      <c r="S184" t="s">
        <v>43</v>
      </c>
    </row>
    <row r="185" spans="1:19">
      <c r="A185">
        <v>5762</v>
      </c>
      <c r="B185">
        <v>1225</v>
      </c>
      <c r="C185">
        <v>8835</v>
      </c>
      <c r="D185">
        <v>307018.15999999997</v>
      </c>
      <c r="E185">
        <v>8740</v>
      </c>
      <c r="F185">
        <v>320236.15999999997</v>
      </c>
      <c r="G185">
        <v>36.640293</v>
      </c>
      <c r="H185">
        <v>31.41</v>
      </c>
      <c r="I185">
        <v>5.2302929999999996</v>
      </c>
      <c r="J185">
        <v>1.166517</v>
      </c>
      <c r="K185">
        <v>0</v>
      </c>
      <c r="L185">
        <v>0</v>
      </c>
      <c r="M185">
        <v>95</v>
      </c>
      <c r="N185">
        <v>-13218</v>
      </c>
      <c r="O185">
        <v>1.075269</v>
      </c>
      <c r="P185">
        <v>127</v>
      </c>
      <c r="Q185">
        <v>1.437465</v>
      </c>
      <c r="R185" t="s">
        <v>44</v>
      </c>
      <c r="S185" t="s">
        <v>43</v>
      </c>
    </row>
    <row r="186" spans="1:19">
      <c r="A186">
        <v>5130</v>
      </c>
      <c r="B186">
        <v>1789</v>
      </c>
      <c r="C186">
        <v>8825</v>
      </c>
      <c r="D186">
        <v>399386.23</v>
      </c>
      <c r="E186">
        <v>8670</v>
      </c>
      <c r="F186">
        <v>421644.33</v>
      </c>
      <c r="G186">
        <v>48.632564000000002</v>
      </c>
      <c r="H186">
        <v>43.825000000000003</v>
      </c>
      <c r="I186">
        <v>4.8075640000000002</v>
      </c>
      <c r="J186">
        <v>1.109699</v>
      </c>
      <c r="K186">
        <v>0</v>
      </c>
      <c r="L186">
        <v>0</v>
      </c>
      <c r="M186">
        <v>155</v>
      </c>
      <c r="N186">
        <v>-22258.1</v>
      </c>
      <c r="O186">
        <v>1.7563740000000001</v>
      </c>
      <c r="P186">
        <v>130</v>
      </c>
      <c r="Q186">
        <v>1.473088</v>
      </c>
      <c r="R186" t="s">
        <v>44</v>
      </c>
      <c r="S186" t="s">
        <v>43</v>
      </c>
    </row>
    <row r="187" spans="1:19">
      <c r="A187">
        <v>5393</v>
      </c>
      <c r="B187">
        <v>154</v>
      </c>
      <c r="C187">
        <v>8794</v>
      </c>
      <c r="D187">
        <v>302888.33</v>
      </c>
      <c r="E187">
        <v>7219</v>
      </c>
      <c r="F187">
        <v>427843.33</v>
      </c>
      <c r="G187">
        <v>59.266288000000003</v>
      </c>
      <c r="H187">
        <v>63</v>
      </c>
      <c r="I187">
        <v>-3.7337120000000001</v>
      </c>
      <c r="J187">
        <v>0.94073499999999999</v>
      </c>
      <c r="K187">
        <v>0</v>
      </c>
      <c r="L187">
        <v>0</v>
      </c>
      <c r="M187">
        <v>1575</v>
      </c>
      <c r="N187">
        <v>-124955</v>
      </c>
      <c r="O187">
        <v>17.909939000000001</v>
      </c>
      <c r="P187">
        <v>277</v>
      </c>
      <c r="Q187">
        <v>3.1498750000000002</v>
      </c>
      <c r="R187" t="s">
        <v>44</v>
      </c>
      <c r="S187" t="s">
        <v>43</v>
      </c>
    </row>
    <row r="188" spans="1:19">
      <c r="A188">
        <v>2122</v>
      </c>
      <c r="B188">
        <v>1138</v>
      </c>
      <c r="C188">
        <v>8776</v>
      </c>
      <c r="D188">
        <v>193625.27</v>
      </c>
      <c r="E188">
        <v>8455</v>
      </c>
      <c r="F188">
        <v>217657.43</v>
      </c>
      <c r="G188">
        <v>25.743043</v>
      </c>
      <c r="H188">
        <v>21.31</v>
      </c>
      <c r="I188">
        <v>4.4330429999999996</v>
      </c>
      <c r="J188">
        <v>1.208026</v>
      </c>
      <c r="K188">
        <v>0</v>
      </c>
      <c r="L188">
        <v>0</v>
      </c>
      <c r="M188">
        <v>321</v>
      </c>
      <c r="N188">
        <v>-24032.16</v>
      </c>
      <c r="O188">
        <v>3.6577030000000001</v>
      </c>
      <c r="P188">
        <v>123</v>
      </c>
      <c r="Q188">
        <v>1.4015500000000001</v>
      </c>
      <c r="R188" t="s">
        <v>44</v>
      </c>
      <c r="S188" t="s">
        <v>43</v>
      </c>
    </row>
    <row r="189" spans="1:19">
      <c r="A189">
        <v>2435</v>
      </c>
      <c r="B189">
        <v>1885</v>
      </c>
      <c r="C189">
        <v>8756</v>
      </c>
      <c r="D189">
        <v>483443.77</v>
      </c>
      <c r="E189">
        <v>8528</v>
      </c>
      <c r="F189">
        <v>509849.77</v>
      </c>
      <c r="G189">
        <v>59.785386000000003</v>
      </c>
      <c r="H189">
        <v>50.354999999999997</v>
      </c>
      <c r="I189">
        <v>9.4303860000000004</v>
      </c>
      <c r="J189">
        <v>1.1872780000000001</v>
      </c>
      <c r="K189">
        <v>1</v>
      </c>
      <c r="L189">
        <v>1.1421000000000001E-2</v>
      </c>
      <c r="M189">
        <v>227</v>
      </c>
      <c r="N189">
        <v>-26406</v>
      </c>
      <c r="O189">
        <v>2.592508</v>
      </c>
      <c r="P189">
        <v>369</v>
      </c>
      <c r="Q189">
        <v>4.2142530000000002</v>
      </c>
      <c r="R189" t="s">
        <v>44</v>
      </c>
      <c r="S189" t="s">
        <v>43</v>
      </c>
    </row>
    <row r="190" spans="1:19">
      <c r="A190">
        <v>199</v>
      </c>
      <c r="B190">
        <v>658</v>
      </c>
      <c r="C190">
        <v>8731</v>
      </c>
      <c r="D190">
        <v>304641.53999999998</v>
      </c>
      <c r="E190">
        <v>8522</v>
      </c>
      <c r="F190">
        <v>323553.96999999997</v>
      </c>
      <c r="G190">
        <v>37.966906000000002</v>
      </c>
      <c r="H190">
        <v>29.295000000000002</v>
      </c>
      <c r="I190">
        <v>8.6719059999999999</v>
      </c>
      <c r="J190">
        <v>1.2960199999999999</v>
      </c>
      <c r="K190">
        <v>0</v>
      </c>
      <c r="L190">
        <v>0</v>
      </c>
      <c r="M190">
        <v>209</v>
      </c>
      <c r="N190">
        <v>-18912.43</v>
      </c>
      <c r="O190">
        <v>2.3937689999999998</v>
      </c>
      <c r="P190">
        <v>102</v>
      </c>
      <c r="Q190">
        <v>1.1682509999999999</v>
      </c>
      <c r="R190" t="s">
        <v>44</v>
      </c>
      <c r="S190" t="s">
        <v>43</v>
      </c>
    </row>
    <row r="191" spans="1:19">
      <c r="A191">
        <v>5173</v>
      </c>
      <c r="B191">
        <v>1083</v>
      </c>
      <c r="C191">
        <v>8718</v>
      </c>
      <c r="D191">
        <v>512419.48</v>
      </c>
      <c r="E191">
        <v>8500</v>
      </c>
      <c r="F191">
        <v>537308.48</v>
      </c>
      <c r="G191">
        <v>63.212761999999998</v>
      </c>
      <c r="H191">
        <v>38.85</v>
      </c>
      <c r="I191">
        <v>24.362762</v>
      </c>
      <c r="J191">
        <v>1.6270979999999999</v>
      </c>
      <c r="K191">
        <v>0</v>
      </c>
      <c r="L191">
        <v>0</v>
      </c>
      <c r="M191">
        <v>218</v>
      </c>
      <c r="N191">
        <v>-24889</v>
      </c>
      <c r="O191">
        <v>2.5005739999999999</v>
      </c>
      <c r="P191">
        <v>107</v>
      </c>
      <c r="Q191">
        <v>1.227346</v>
      </c>
      <c r="R191" t="s">
        <v>44</v>
      </c>
      <c r="S191" t="s">
        <v>43</v>
      </c>
    </row>
    <row r="192" spans="1:19">
      <c r="A192">
        <v>3463</v>
      </c>
      <c r="B192">
        <v>434</v>
      </c>
      <c r="C192">
        <v>8708</v>
      </c>
      <c r="D192">
        <v>421063.88</v>
      </c>
      <c r="E192">
        <v>8109</v>
      </c>
      <c r="F192">
        <v>485989.88</v>
      </c>
      <c r="G192">
        <v>59.932158999999999</v>
      </c>
      <c r="H192">
        <v>26.96</v>
      </c>
      <c r="I192">
        <v>32.972158999999998</v>
      </c>
      <c r="J192">
        <v>2.2230029999999998</v>
      </c>
      <c r="K192">
        <v>1</v>
      </c>
      <c r="L192">
        <v>1.1483999999999999E-2</v>
      </c>
      <c r="M192">
        <v>598</v>
      </c>
      <c r="N192">
        <v>-64926</v>
      </c>
      <c r="O192">
        <v>6.8672490000000002</v>
      </c>
      <c r="P192">
        <v>74</v>
      </c>
      <c r="Q192">
        <v>0.84979300000000002</v>
      </c>
      <c r="R192" t="s">
        <v>44</v>
      </c>
      <c r="S192" t="s">
        <v>43</v>
      </c>
    </row>
    <row r="193" spans="1:19">
      <c r="A193">
        <v>5482</v>
      </c>
      <c r="B193">
        <v>461</v>
      </c>
      <c r="C193">
        <v>8695</v>
      </c>
      <c r="D193">
        <v>322027.53000000003</v>
      </c>
      <c r="E193">
        <v>8445</v>
      </c>
      <c r="F193">
        <v>346729.53</v>
      </c>
      <c r="G193">
        <v>41.057375</v>
      </c>
      <c r="H193">
        <v>26.74</v>
      </c>
      <c r="I193">
        <v>14.317375</v>
      </c>
      <c r="J193">
        <v>1.5354289999999999</v>
      </c>
      <c r="K193">
        <v>0</v>
      </c>
      <c r="L193">
        <v>0</v>
      </c>
      <c r="M193">
        <v>250</v>
      </c>
      <c r="N193">
        <v>-24702</v>
      </c>
      <c r="O193">
        <v>2.875216</v>
      </c>
      <c r="P193">
        <v>109</v>
      </c>
      <c r="Q193">
        <v>1.2535940000000001</v>
      </c>
      <c r="R193" t="s">
        <v>44</v>
      </c>
      <c r="S193" t="s">
        <v>43</v>
      </c>
    </row>
    <row r="194" spans="1:19">
      <c r="A194">
        <v>3076</v>
      </c>
      <c r="B194">
        <v>1799</v>
      </c>
      <c r="C194">
        <v>8690</v>
      </c>
      <c r="D194">
        <v>338344.83</v>
      </c>
      <c r="E194">
        <v>8360</v>
      </c>
      <c r="F194">
        <v>375902.83</v>
      </c>
      <c r="G194">
        <v>44.964452999999999</v>
      </c>
      <c r="H194">
        <v>29.555</v>
      </c>
      <c r="I194">
        <v>15.409452999999999</v>
      </c>
      <c r="J194">
        <v>1.521382</v>
      </c>
      <c r="K194">
        <v>0</v>
      </c>
      <c r="L194">
        <v>0</v>
      </c>
      <c r="M194">
        <v>330</v>
      </c>
      <c r="N194">
        <v>-37558</v>
      </c>
      <c r="O194">
        <v>3.7974679999999998</v>
      </c>
      <c r="P194">
        <v>94</v>
      </c>
      <c r="Q194">
        <v>1.0817030000000001</v>
      </c>
      <c r="R194" t="s">
        <v>44</v>
      </c>
      <c r="S194" t="s">
        <v>43</v>
      </c>
    </row>
    <row r="195" spans="1:19">
      <c r="A195">
        <v>2638</v>
      </c>
      <c r="B195">
        <v>662</v>
      </c>
      <c r="C195">
        <v>8683</v>
      </c>
      <c r="D195">
        <v>533415.93999999994</v>
      </c>
      <c r="E195">
        <v>8342</v>
      </c>
      <c r="F195">
        <v>573944.93999999994</v>
      </c>
      <c r="G195">
        <v>68.801839000000001</v>
      </c>
      <c r="H195">
        <v>41.46</v>
      </c>
      <c r="I195">
        <v>27.341839</v>
      </c>
      <c r="J195">
        <v>1.659475</v>
      </c>
      <c r="K195">
        <v>0</v>
      </c>
      <c r="L195">
        <v>0</v>
      </c>
      <c r="M195">
        <v>341</v>
      </c>
      <c r="N195">
        <v>-40529</v>
      </c>
      <c r="O195">
        <v>3.9272140000000002</v>
      </c>
      <c r="P195">
        <v>173</v>
      </c>
      <c r="Q195">
        <v>1.992399</v>
      </c>
      <c r="R195" t="s">
        <v>44</v>
      </c>
      <c r="S195" t="s">
        <v>43</v>
      </c>
    </row>
    <row r="196" spans="1:19">
      <c r="A196">
        <v>2827</v>
      </c>
      <c r="B196">
        <v>24</v>
      </c>
      <c r="C196">
        <v>8682</v>
      </c>
      <c r="D196">
        <v>358963.05</v>
      </c>
      <c r="E196">
        <v>8521</v>
      </c>
      <c r="F196">
        <v>378949.05</v>
      </c>
      <c r="G196">
        <v>44.472368000000003</v>
      </c>
      <c r="H196">
        <v>28.33</v>
      </c>
      <c r="I196">
        <v>16.142368000000001</v>
      </c>
      <c r="J196">
        <v>1.569798</v>
      </c>
      <c r="K196">
        <v>0</v>
      </c>
      <c r="L196">
        <v>0</v>
      </c>
      <c r="M196">
        <v>161</v>
      </c>
      <c r="N196">
        <v>-19986</v>
      </c>
      <c r="O196">
        <v>1.854411</v>
      </c>
      <c r="P196">
        <v>149</v>
      </c>
      <c r="Q196">
        <v>1.716194</v>
      </c>
      <c r="R196" t="s">
        <v>44</v>
      </c>
      <c r="S196" t="s">
        <v>43</v>
      </c>
    </row>
    <row r="197" spans="1:19">
      <c r="A197">
        <v>4960</v>
      </c>
      <c r="B197">
        <v>408</v>
      </c>
      <c r="C197">
        <v>8679</v>
      </c>
      <c r="D197">
        <v>613926.82999999996</v>
      </c>
      <c r="E197">
        <v>8517</v>
      </c>
      <c r="F197">
        <v>636319.82999999996</v>
      </c>
      <c r="G197">
        <v>74.711732999999995</v>
      </c>
      <c r="H197">
        <v>48.89</v>
      </c>
      <c r="I197">
        <v>25.821732999999998</v>
      </c>
      <c r="J197">
        <v>1.52816</v>
      </c>
      <c r="K197">
        <v>0</v>
      </c>
      <c r="L197">
        <v>0</v>
      </c>
      <c r="M197">
        <v>162</v>
      </c>
      <c r="N197">
        <v>-22393</v>
      </c>
      <c r="O197">
        <v>1.866574</v>
      </c>
      <c r="P197">
        <v>91</v>
      </c>
      <c r="Q197">
        <v>1.048508</v>
      </c>
      <c r="R197" t="s">
        <v>44</v>
      </c>
      <c r="S197" t="s">
        <v>43</v>
      </c>
    </row>
    <row r="198" spans="1:19">
      <c r="A198">
        <v>2546</v>
      </c>
      <c r="B198">
        <v>1805</v>
      </c>
      <c r="C198">
        <v>8668</v>
      </c>
      <c r="D198">
        <v>206472.59</v>
      </c>
      <c r="E198">
        <v>8362</v>
      </c>
      <c r="F198">
        <v>236061.59</v>
      </c>
      <c r="G198">
        <v>28.230278999999999</v>
      </c>
      <c r="H198">
        <v>10.68</v>
      </c>
      <c r="I198">
        <v>17.550279</v>
      </c>
      <c r="J198">
        <v>2.6432850000000001</v>
      </c>
      <c r="K198">
        <v>0</v>
      </c>
      <c r="L198">
        <v>0</v>
      </c>
      <c r="M198">
        <v>306</v>
      </c>
      <c r="N198">
        <v>-29589</v>
      </c>
      <c r="O198">
        <v>3.5302259999999999</v>
      </c>
      <c r="P198">
        <v>63</v>
      </c>
      <c r="Q198">
        <v>0.72681099999999998</v>
      </c>
      <c r="R198" t="s">
        <v>44</v>
      </c>
      <c r="S198" t="s">
        <v>43</v>
      </c>
    </row>
    <row r="199" spans="1:19">
      <c r="A199">
        <v>4340</v>
      </c>
      <c r="B199">
        <v>154</v>
      </c>
      <c r="C199">
        <v>8655</v>
      </c>
      <c r="D199">
        <v>289191.44</v>
      </c>
      <c r="E199">
        <v>7067</v>
      </c>
      <c r="F199">
        <v>413557.44</v>
      </c>
      <c r="G199">
        <v>58.519519000000003</v>
      </c>
      <c r="H199">
        <v>62</v>
      </c>
      <c r="I199">
        <v>-3.4804810000000002</v>
      </c>
      <c r="J199">
        <v>0.94386300000000001</v>
      </c>
      <c r="K199">
        <v>0</v>
      </c>
      <c r="L199">
        <v>0</v>
      </c>
      <c r="M199">
        <v>1588</v>
      </c>
      <c r="N199">
        <v>-124366</v>
      </c>
      <c r="O199">
        <v>18.347776</v>
      </c>
      <c r="P199">
        <v>278</v>
      </c>
      <c r="Q199">
        <v>3.2120160000000002</v>
      </c>
      <c r="R199" t="s">
        <v>44</v>
      </c>
      <c r="S199" t="s">
        <v>43</v>
      </c>
    </row>
    <row r="200" spans="1:19">
      <c r="A200">
        <v>5787</v>
      </c>
      <c r="B200">
        <v>1248</v>
      </c>
      <c r="C200">
        <v>8651</v>
      </c>
      <c r="D200">
        <v>344040.21</v>
      </c>
      <c r="E200">
        <v>8470</v>
      </c>
      <c r="F200">
        <v>369086.46</v>
      </c>
      <c r="G200">
        <v>43.575733</v>
      </c>
      <c r="H200">
        <v>21.635000000000002</v>
      </c>
      <c r="I200">
        <v>21.940733000000002</v>
      </c>
      <c r="J200">
        <v>2.0141309999999999</v>
      </c>
      <c r="K200">
        <v>0</v>
      </c>
      <c r="L200">
        <v>0</v>
      </c>
      <c r="M200">
        <v>181</v>
      </c>
      <c r="N200">
        <v>-25046.25</v>
      </c>
      <c r="O200">
        <v>2.092244</v>
      </c>
      <c r="P200">
        <v>94</v>
      </c>
      <c r="Q200">
        <v>1.0865800000000001</v>
      </c>
      <c r="R200" t="s">
        <v>44</v>
      </c>
      <c r="S200" t="s">
        <v>43</v>
      </c>
    </row>
    <row r="201" spans="1:19">
      <c r="A201">
        <v>3846</v>
      </c>
      <c r="B201">
        <v>1901</v>
      </c>
      <c r="C201">
        <v>8636</v>
      </c>
      <c r="D201">
        <v>289501.63</v>
      </c>
      <c r="E201">
        <v>6841</v>
      </c>
      <c r="F201">
        <v>441762.63</v>
      </c>
      <c r="G201">
        <v>64.575738999999999</v>
      </c>
      <c r="H201">
        <v>51.42</v>
      </c>
      <c r="I201">
        <v>13.155739000000001</v>
      </c>
      <c r="J201">
        <v>1.255849</v>
      </c>
      <c r="K201">
        <v>0</v>
      </c>
      <c r="L201">
        <v>0</v>
      </c>
      <c r="M201">
        <v>1795</v>
      </c>
      <c r="N201">
        <v>-152261</v>
      </c>
      <c r="O201">
        <v>20.785086</v>
      </c>
      <c r="P201">
        <v>139</v>
      </c>
      <c r="Q201">
        <v>1.6095410000000001</v>
      </c>
      <c r="R201" t="s">
        <v>44</v>
      </c>
      <c r="S201" t="s">
        <v>43</v>
      </c>
    </row>
    <row r="202" spans="1:19">
      <c r="A202">
        <v>3924</v>
      </c>
      <c r="B202">
        <v>1147</v>
      </c>
      <c r="C202">
        <v>8608</v>
      </c>
      <c r="D202">
        <v>529442.17000000004</v>
      </c>
      <c r="E202">
        <v>8358</v>
      </c>
      <c r="F202">
        <v>567035.17000000004</v>
      </c>
      <c r="G202">
        <v>67.843404000000007</v>
      </c>
      <c r="H202">
        <v>29.66</v>
      </c>
      <c r="I202">
        <v>38.183404000000003</v>
      </c>
      <c r="J202">
        <v>2.2873700000000001</v>
      </c>
      <c r="K202">
        <v>0</v>
      </c>
      <c r="L202">
        <v>0</v>
      </c>
      <c r="M202">
        <v>250</v>
      </c>
      <c r="N202">
        <v>-37593</v>
      </c>
      <c r="O202">
        <v>2.9042750000000002</v>
      </c>
      <c r="P202">
        <v>96</v>
      </c>
      <c r="Q202">
        <v>1.1152420000000001</v>
      </c>
      <c r="R202" t="s">
        <v>44</v>
      </c>
      <c r="S202" t="s">
        <v>43</v>
      </c>
    </row>
    <row r="203" spans="1:19">
      <c r="A203">
        <v>4879</v>
      </c>
      <c r="B203">
        <v>1954</v>
      </c>
      <c r="C203">
        <v>8599</v>
      </c>
      <c r="D203">
        <v>657760.79</v>
      </c>
      <c r="E203">
        <v>8305</v>
      </c>
      <c r="F203">
        <v>687159.79</v>
      </c>
      <c r="G203">
        <v>82.740492000000003</v>
      </c>
      <c r="H203">
        <v>80</v>
      </c>
      <c r="I203">
        <v>2.7404920000000002</v>
      </c>
      <c r="J203">
        <v>1.0342560000000001</v>
      </c>
      <c r="K203">
        <v>0</v>
      </c>
      <c r="L203">
        <v>0</v>
      </c>
      <c r="M203">
        <v>294</v>
      </c>
      <c r="N203">
        <v>-29399</v>
      </c>
      <c r="O203">
        <v>3.4190019999999999</v>
      </c>
      <c r="P203">
        <v>125</v>
      </c>
      <c r="Q203">
        <v>1.453657</v>
      </c>
      <c r="R203" t="s">
        <v>44</v>
      </c>
      <c r="S203" t="s">
        <v>43</v>
      </c>
    </row>
    <row r="204" spans="1:19">
      <c r="A204">
        <v>1209</v>
      </c>
      <c r="B204">
        <v>461</v>
      </c>
      <c r="C204">
        <v>8591</v>
      </c>
      <c r="D204">
        <v>316583.75</v>
      </c>
      <c r="E204">
        <v>8310</v>
      </c>
      <c r="F204">
        <v>348135.75</v>
      </c>
      <c r="G204">
        <v>41.893591999999998</v>
      </c>
      <c r="H204">
        <v>27.07</v>
      </c>
      <c r="I204">
        <v>14.823592</v>
      </c>
      <c r="J204">
        <v>1.5476019999999999</v>
      </c>
      <c r="K204">
        <v>0</v>
      </c>
      <c r="L204">
        <v>0</v>
      </c>
      <c r="M204">
        <v>281</v>
      </c>
      <c r="N204">
        <v>-31552</v>
      </c>
      <c r="O204">
        <v>3.2708650000000001</v>
      </c>
      <c r="P204">
        <v>110</v>
      </c>
      <c r="Q204">
        <v>1.28041</v>
      </c>
      <c r="R204" t="s">
        <v>44</v>
      </c>
      <c r="S204" t="s">
        <v>43</v>
      </c>
    </row>
    <row r="205" spans="1:19">
      <c r="A205">
        <v>1127</v>
      </c>
      <c r="B205">
        <v>1797</v>
      </c>
      <c r="C205">
        <v>8553</v>
      </c>
      <c r="D205">
        <v>390962.87</v>
      </c>
      <c r="E205">
        <v>8341</v>
      </c>
      <c r="F205">
        <v>414042.87</v>
      </c>
      <c r="G205">
        <v>49.639476000000002</v>
      </c>
      <c r="H205">
        <v>42.11</v>
      </c>
      <c r="I205">
        <v>7.5294759999999998</v>
      </c>
      <c r="J205">
        <v>1.1788050000000001</v>
      </c>
      <c r="K205">
        <v>0</v>
      </c>
      <c r="L205">
        <v>0</v>
      </c>
      <c r="M205">
        <v>212</v>
      </c>
      <c r="N205">
        <v>-23080</v>
      </c>
      <c r="O205">
        <v>2.4786619999999999</v>
      </c>
      <c r="P205">
        <v>180</v>
      </c>
      <c r="Q205">
        <v>2.1045250000000002</v>
      </c>
      <c r="R205" t="s">
        <v>44</v>
      </c>
      <c r="S205" t="s">
        <v>43</v>
      </c>
    </row>
    <row r="206" spans="1:19">
      <c r="A206">
        <v>3496</v>
      </c>
      <c r="B206">
        <v>1540</v>
      </c>
      <c r="C206">
        <v>8550</v>
      </c>
      <c r="D206">
        <v>390520.78</v>
      </c>
      <c r="E206">
        <v>8383</v>
      </c>
      <c r="F206">
        <v>417351.78</v>
      </c>
      <c r="G206">
        <v>49.785491999999998</v>
      </c>
      <c r="H206">
        <v>45.31</v>
      </c>
      <c r="I206">
        <v>4.475492</v>
      </c>
      <c r="J206">
        <v>1.0987750000000001</v>
      </c>
      <c r="K206">
        <v>0</v>
      </c>
      <c r="L206">
        <v>0</v>
      </c>
      <c r="M206">
        <v>167</v>
      </c>
      <c r="N206">
        <v>-26831</v>
      </c>
      <c r="O206">
        <v>1.9532160000000001</v>
      </c>
      <c r="P206">
        <v>137</v>
      </c>
      <c r="Q206">
        <v>1.602339</v>
      </c>
      <c r="R206" t="s">
        <v>44</v>
      </c>
      <c r="S206" t="s">
        <v>43</v>
      </c>
    </row>
    <row r="207" spans="1:19">
      <c r="A207">
        <v>2500</v>
      </c>
      <c r="B207">
        <v>1041</v>
      </c>
      <c r="C207">
        <v>8537</v>
      </c>
      <c r="D207">
        <v>339422.41</v>
      </c>
      <c r="E207">
        <v>7973</v>
      </c>
      <c r="F207">
        <v>396984.41</v>
      </c>
      <c r="G207">
        <v>49.791096000000003</v>
      </c>
      <c r="H207">
        <v>25.19</v>
      </c>
      <c r="I207">
        <v>24.601095999999998</v>
      </c>
      <c r="J207">
        <v>1.9766220000000001</v>
      </c>
      <c r="K207">
        <v>0</v>
      </c>
      <c r="L207">
        <v>0</v>
      </c>
      <c r="M207">
        <v>564</v>
      </c>
      <c r="N207">
        <v>-57562</v>
      </c>
      <c r="O207">
        <v>6.6065360000000002</v>
      </c>
      <c r="P207">
        <v>135</v>
      </c>
      <c r="Q207">
        <v>1.5813520000000001</v>
      </c>
      <c r="R207" t="s">
        <v>44</v>
      </c>
      <c r="S207" t="s">
        <v>43</v>
      </c>
    </row>
    <row r="208" spans="1:19">
      <c r="A208">
        <v>5232</v>
      </c>
      <c r="B208">
        <v>909</v>
      </c>
      <c r="C208">
        <v>8495</v>
      </c>
      <c r="D208">
        <v>182730.48</v>
      </c>
      <c r="E208">
        <v>6546</v>
      </c>
      <c r="F208">
        <v>332335.48</v>
      </c>
      <c r="G208">
        <v>50.769244999999998</v>
      </c>
      <c r="H208">
        <v>38.450000000000003</v>
      </c>
      <c r="I208">
        <v>12.319245</v>
      </c>
      <c r="J208">
        <v>1.3203959999999999</v>
      </c>
      <c r="K208">
        <v>0</v>
      </c>
      <c r="L208">
        <v>0</v>
      </c>
      <c r="M208">
        <v>1949</v>
      </c>
      <c r="N208">
        <v>-149605</v>
      </c>
      <c r="O208">
        <v>22.942907999999999</v>
      </c>
      <c r="P208">
        <v>82</v>
      </c>
      <c r="Q208">
        <v>0.96527399999999997</v>
      </c>
      <c r="R208" t="s">
        <v>44</v>
      </c>
      <c r="S208" t="s">
        <v>43</v>
      </c>
    </row>
    <row r="209" spans="1:19">
      <c r="A209">
        <v>3864</v>
      </c>
      <c r="B209">
        <v>1543</v>
      </c>
      <c r="C209">
        <v>8484</v>
      </c>
      <c r="D209">
        <v>636233.30000000005</v>
      </c>
      <c r="E209">
        <v>8170</v>
      </c>
      <c r="F209">
        <v>674416.3</v>
      </c>
      <c r="G209">
        <v>82.547894999999997</v>
      </c>
      <c r="H209">
        <v>47.32</v>
      </c>
      <c r="I209">
        <v>35.227894999999997</v>
      </c>
      <c r="J209">
        <v>1.744461</v>
      </c>
      <c r="K209">
        <v>11</v>
      </c>
      <c r="L209">
        <v>0.12965599999999999</v>
      </c>
      <c r="M209">
        <v>303</v>
      </c>
      <c r="N209">
        <v>-38183</v>
      </c>
      <c r="O209">
        <v>3.5714290000000002</v>
      </c>
      <c r="P209">
        <v>96</v>
      </c>
      <c r="Q209">
        <v>1.131542</v>
      </c>
      <c r="R209" t="s">
        <v>44</v>
      </c>
      <c r="S209" t="s">
        <v>43</v>
      </c>
    </row>
    <row r="210" spans="1:19">
      <c r="A210">
        <v>3946</v>
      </c>
      <c r="B210">
        <v>1427</v>
      </c>
      <c r="C210">
        <v>8445</v>
      </c>
      <c r="D210">
        <v>588094.46</v>
      </c>
      <c r="E210">
        <v>8096</v>
      </c>
      <c r="F210">
        <v>635160.46</v>
      </c>
      <c r="G210">
        <v>78.453614000000002</v>
      </c>
      <c r="H210">
        <v>30.24</v>
      </c>
      <c r="I210">
        <v>48.213614</v>
      </c>
      <c r="J210">
        <v>2.5943659999999999</v>
      </c>
      <c r="K210">
        <v>0</v>
      </c>
      <c r="L210">
        <v>0</v>
      </c>
      <c r="M210">
        <v>349</v>
      </c>
      <c r="N210">
        <v>-47066</v>
      </c>
      <c r="O210">
        <v>4.1326229999999997</v>
      </c>
      <c r="P210">
        <v>107</v>
      </c>
      <c r="Q210">
        <v>1.2670220000000001</v>
      </c>
      <c r="R210" t="s">
        <v>44</v>
      </c>
      <c r="S210" t="s">
        <v>43</v>
      </c>
    </row>
    <row r="211" spans="1:19">
      <c r="A211">
        <v>5817</v>
      </c>
      <c r="B211">
        <v>1121</v>
      </c>
      <c r="C211">
        <v>8442</v>
      </c>
      <c r="D211">
        <v>274239.78000000003</v>
      </c>
      <c r="E211">
        <v>8210</v>
      </c>
      <c r="F211">
        <v>290316.78000000003</v>
      </c>
      <c r="G211">
        <v>35.361362</v>
      </c>
      <c r="H211">
        <v>15.32</v>
      </c>
      <c r="I211">
        <v>20.041361999999999</v>
      </c>
      <c r="J211">
        <v>2.3081830000000001</v>
      </c>
      <c r="K211">
        <v>102</v>
      </c>
      <c r="L211">
        <v>1.2082440000000001</v>
      </c>
      <c r="M211">
        <v>130</v>
      </c>
      <c r="N211">
        <v>-16077</v>
      </c>
      <c r="O211">
        <v>1.539919</v>
      </c>
      <c r="P211">
        <v>89</v>
      </c>
      <c r="Q211">
        <v>1.0542530000000001</v>
      </c>
      <c r="R211" t="s">
        <v>44</v>
      </c>
      <c r="S211" t="s">
        <v>43</v>
      </c>
    </row>
    <row r="212" spans="1:19">
      <c r="A212">
        <v>5910</v>
      </c>
      <c r="B212">
        <v>78</v>
      </c>
      <c r="C212">
        <v>8421</v>
      </c>
      <c r="D212">
        <v>196979.65</v>
      </c>
      <c r="E212">
        <v>8042</v>
      </c>
      <c r="F212">
        <v>227017.65</v>
      </c>
      <c r="G212">
        <v>28.229004</v>
      </c>
      <c r="H212">
        <v>23.61</v>
      </c>
      <c r="I212">
        <v>4.6190040000000003</v>
      </c>
      <c r="J212">
        <v>1.195638</v>
      </c>
      <c r="K212">
        <v>0</v>
      </c>
      <c r="L212">
        <v>0</v>
      </c>
      <c r="M212">
        <v>379</v>
      </c>
      <c r="N212">
        <v>-30038</v>
      </c>
      <c r="O212">
        <v>4.5006529999999998</v>
      </c>
      <c r="P212">
        <v>169</v>
      </c>
      <c r="Q212">
        <v>2.006888</v>
      </c>
      <c r="R212" t="s">
        <v>44</v>
      </c>
      <c r="S212" t="s">
        <v>43</v>
      </c>
    </row>
    <row r="213" spans="1:19">
      <c r="A213">
        <v>5223</v>
      </c>
      <c r="B213">
        <v>441</v>
      </c>
      <c r="C213">
        <v>8412</v>
      </c>
      <c r="D213">
        <v>347020.46</v>
      </c>
      <c r="E213">
        <v>8134</v>
      </c>
      <c r="F213">
        <v>381607.46</v>
      </c>
      <c r="G213">
        <v>46.915103999999999</v>
      </c>
      <c r="H213">
        <v>40.24</v>
      </c>
      <c r="I213">
        <v>6.6751040000000001</v>
      </c>
      <c r="J213">
        <v>1.1658820000000001</v>
      </c>
      <c r="K213">
        <v>0</v>
      </c>
      <c r="L213">
        <v>0</v>
      </c>
      <c r="M213">
        <v>278</v>
      </c>
      <c r="N213">
        <v>-34587</v>
      </c>
      <c r="O213">
        <v>3.3048030000000002</v>
      </c>
      <c r="P213">
        <v>94</v>
      </c>
      <c r="Q213">
        <v>1.117451</v>
      </c>
      <c r="R213" t="s">
        <v>44</v>
      </c>
      <c r="S213" t="s">
        <v>43</v>
      </c>
    </row>
    <row r="214" spans="1:19">
      <c r="A214">
        <v>1230</v>
      </c>
      <c r="B214">
        <v>37</v>
      </c>
      <c r="C214">
        <v>8404</v>
      </c>
      <c r="D214">
        <v>174452.26</v>
      </c>
      <c r="E214">
        <v>6487</v>
      </c>
      <c r="F214">
        <v>324307.26</v>
      </c>
      <c r="G214">
        <v>49.993411000000002</v>
      </c>
      <c r="H214">
        <v>39.92</v>
      </c>
      <c r="I214">
        <v>10.073411</v>
      </c>
      <c r="J214">
        <v>1.25234</v>
      </c>
      <c r="K214">
        <v>0</v>
      </c>
      <c r="L214">
        <v>0</v>
      </c>
      <c r="M214">
        <v>1917</v>
      </c>
      <c r="N214">
        <v>-149855</v>
      </c>
      <c r="O214">
        <v>22.810566000000001</v>
      </c>
      <c r="P214">
        <v>127</v>
      </c>
      <c r="Q214">
        <v>1.511185</v>
      </c>
      <c r="R214" t="s">
        <v>44</v>
      </c>
      <c r="S214" t="s">
        <v>43</v>
      </c>
    </row>
    <row r="215" spans="1:19">
      <c r="A215">
        <v>4502</v>
      </c>
      <c r="B215">
        <v>1058</v>
      </c>
      <c r="C215">
        <v>8379</v>
      </c>
      <c r="D215">
        <v>327679.7</v>
      </c>
      <c r="E215">
        <v>8279</v>
      </c>
      <c r="F215">
        <v>338859.7</v>
      </c>
      <c r="G215">
        <v>40.930028</v>
      </c>
      <c r="H215">
        <v>38.85</v>
      </c>
      <c r="I215">
        <v>2.080028</v>
      </c>
      <c r="J215">
        <v>1.0535399999999999</v>
      </c>
      <c r="K215">
        <v>0</v>
      </c>
      <c r="L215">
        <v>0</v>
      </c>
      <c r="M215">
        <v>100</v>
      </c>
      <c r="N215">
        <v>-11180</v>
      </c>
      <c r="O215">
        <v>1.19346</v>
      </c>
      <c r="P215">
        <v>137</v>
      </c>
      <c r="Q215">
        <v>1.63504</v>
      </c>
      <c r="R215" t="s">
        <v>44</v>
      </c>
      <c r="S215" t="s">
        <v>43</v>
      </c>
    </row>
    <row r="216" spans="1:19">
      <c r="A216">
        <v>5952</v>
      </c>
      <c r="B216">
        <v>121</v>
      </c>
      <c r="C216">
        <v>8343</v>
      </c>
      <c r="D216">
        <v>391803.17</v>
      </c>
      <c r="E216">
        <v>7872</v>
      </c>
      <c r="F216">
        <v>434234.17</v>
      </c>
      <c r="G216">
        <v>55.161861000000002</v>
      </c>
      <c r="H216">
        <v>54.26</v>
      </c>
      <c r="I216">
        <v>0.90186100000000002</v>
      </c>
      <c r="J216">
        <v>1.016621</v>
      </c>
      <c r="K216">
        <v>0</v>
      </c>
      <c r="L216">
        <v>0</v>
      </c>
      <c r="M216">
        <v>471</v>
      </c>
      <c r="N216">
        <v>-42431</v>
      </c>
      <c r="O216">
        <v>5.6454510000000004</v>
      </c>
      <c r="P216">
        <v>124</v>
      </c>
      <c r="Q216">
        <v>1.4862759999999999</v>
      </c>
      <c r="R216" t="s">
        <v>44</v>
      </c>
      <c r="S216" t="s">
        <v>43</v>
      </c>
    </row>
    <row r="217" spans="1:19">
      <c r="A217">
        <v>4969</v>
      </c>
      <c r="B217">
        <v>1677</v>
      </c>
      <c r="C217">
        <v>8339</v>
      </c>
      <c r="D217">
        <v>309035.96999999997</v>
      </c>
      <c r="E217">
        <v>7904</v>
      </c>
      <c r="F217">
        <v>347314.26</v>
      </c>
      <c r="G217">
        <v>43.941580999999999</v>
      </c>
      <c r="H217">
        <v>40.450000000000003</v>
      </c>
      <c r="I217">
        <v>3.491581</v>
      </c>
      <c r="J217">
        <v>1.0863179999999999</v>
      </c>
      <c r="K217">
        <v>0</v>
      </c>
      <c r="L217">
        <v>0</v>
      </c>
      <c r="M217">
        <v>435</v>
      </c>
      <c r="N217">
        <v>-38278.29</v>
      </c>
      <c r="O217">
        <v>5.2164529999999996</v>
      </c>
      <c r="P217">
        <v>86</v>
      </c>
      <c r="Q217">
        <v>1.031299</v>
      </c>
      <c r="R217" t="s">
        <v>44</v>
      </c>
      <c r="S217" t="s">
        <v>43</v>
      </c>
    </row>
    <row r="218" spans="1:19">
      <c r="A218">
        <v>6031</v>
      </c>
      <c r="B218">
        <v>51</v>
      </c>
      <c r="C218">
        <v>8335</v>
      </c>
      <c r="D218">
        <v>396436.35</v>
      </c>
      <c r="E218">
        <v>8070</v>
      </c>
      <c r="F218">
        <v>426400.35</v>
      </c>
      <c r="G218">
        <v>52.837713999999998</v>
      </c>
      <c r="H218">
        <v>40.155000000000001</v>
      </c>
      <c r="I218">
        <v>12.682714000000001</v>
      </c>
      <c r="J218">
        <v>1.315844</v>
      </c>
      <c r="K218">
        <v>0</v>
      </c>
      <c r="L218">
        <v>0</v>
      </c>
      <c r="M218">
        <v>265</v>
      </c>
      <c r="N218">
        <v>-29964</v>
      </c>
      <c r="O218">
        <v>3.1793640000000001</v>
      </c>
      <c r="P218">
        <v>99</v>
      </c>
      <c r="Q218">
        <v>1.187762</v>
      </c>
      <c r="R218" t="s">
        <v>44</v>
      </c>
      <c r="S218" t="s">
        <v>43</v>
      </c>
    </row>
    <row r="219" spans="1:19">
      <c r="A219">
        <v>5766</v>
      </c>
      <c r="B219">
        <v>1104</v>
      </c>
      <c r="C219">
        <v>8293</v>
      </c>
      <c r="D219">
        <v>346903.34</v>
      </c>
      <c r="E219">
        <v>7931</v>
      </c>
      <c r="F219">
        <v>375616.79</v>
      </c>
      <c r="G219">
        <v>47.360584000000003</v>
      </c>
      <c r="H219">
        <v>28.58</v>
      </c>
      <c r="I219">
        <v>18.780584000000001</v>
      </c>
      <c r="J219">
        <v>1.6571229999999999</v>
      </c>
      <c r="K219">
        <v>12</v>
      </c>
      <c r="L219">
        <v>0.1447</v>
      </c>
      <c r="M219">
        <v>350</v>
      </c>
      <c r="N219">
        <v>-28713.45</v>
      </c>
      <c r="O219">
        <v>4.2204269999999999</v>
      </c>
      <c r="P219">
        <v>137</v>
      </c>
      <c r="Q219">
        <v>1.651996</v>
      </c>
      <c r="R219" t="s">
        <v>43</v>
      </c>
      <c r="S219" t="s">
        <v>43</v>
      </c>
    </row>
    <row r="220" spans="1:19">
      <c r="A220">
        <v>3581</v>
      </c>
      <c r="B220">
        <v>53</v>
      </c>
      <c r="C220">
        <v>8283</v>
      </c>
      <c r="D220">
        <v>214558.76</v>
      </c>
      <c r="E220">
        <v>7163</v>
      </c>
      <c r="F220">
        <v>300376.76</v>
      </c>
      <c r="G220">
        <v>41.934491000000001</v>
      </c>
      <c r="H220">
        <v>23.26</v>
      </c>
      <c r="I220">
        <v>18.674491</v>
      </c>
      <c r="J220">
        <v>1.802859</v>
      </c>
      <c r="K220">
        <v>0</v>
      </c>
      <c r="L220">
        <v>0</v>
      </c>
      <c r="M220">
        <v>1120</v>
      </c>
      <c r="N220">
        <v>-85818</v>
      </c>
      <c r="O220">
        <v>13.521671</v>
      </c>
      <c r="P220">
        <v>207</v>
      </c>
      <c r="Q220">
        <v>2.4990950000000001</v>
      </c>
      <c r="R220" t="s">
        <v>43</v>
      </c>
      <c r="S220" t="s">
        <v>43</v>
      </c>
    </row>
    <row r="221" spans="1:19">
      <c r="A221">
        <v>2464</v>
      </c>
      <c r="B221">
        <v>1634</v>
      </c>
      <c r="C221">
        <v>8281</v>
      </c>
      <c r="D221">
        <v>97234</v>
      </c>
      <c r="E221">
        <v>8245</v>
      </c>
      <c r="F221">
        <v>102070</v>
      </c>
      <c r="G221">
        <v>12.379624</v>
      </c>
      <c r="H221">
        <v>3.3</v>
      </c>
      <c r="I221">
        <v>9.0796240000000008</v>
      </c>
      <c r="J221">
        <v>3.751401</v>
      </c>
      <c r="K221">
        <v>0</v>
      </c>
      <c r="L221">
        <v>0</v>
      </c>
      <c r="M221">
        <v>36</v>
      </c>
      <c r="N221">
        <v>-4836</v>
      </c>
      <c r="O221">
        <v>0.43473000000000001</v>
      </c>
      <c r="P221">
        <v>98</v>
      </c>
      <c r="Q221">
        <v>1.183432</v>
      </c>
      <c r="R221" t="s">
        <v>43</v>
      </c>
      <c r="S221" t="s">
        <v>43</v>
      </c>
    </row>
    <row r="222" spans="1:19">
      <c r="A222">
        <v>2808</v>
      </c>
      <c r="B222">
        <v>135</v>
      </c>
      <c r="C222">
        <v>8269</v>
      </c>
      <c r="D222">
        <v>397944.25</v>
      </c>
      <c r="E222">
        <v>7953</v>
      </c>
      <c r="F222">
        <v>431139.25</v>
      </c>
      <c r="G222">
        <v>54.210895000000001</v>
      </c>
      <c r="H222">
        <v>47.8</v>
      </c>
      <c r="I222">
        <v>6.410895</v>
      </c>
      <c r="J222">
        <v>1.1341190000000001</v>
      </c>
      <c r="K222">
        <v>0</v>
      </c>
      <c r="L222">
        <v>0</v>
      </c>
      <c r="M222">
        <v>316</v>
      </c>
      <c r="N222">
        <v>-33195</v>
      </c>
      <c r="O222">
        <v>3.8215020000000002</v>
      </c>
      <c r="P222">
        <v>190</v>
      </c>
      <c r="Q222">
        <v>2.297739</v>
      </c>
      <c r="R222" t="s">
        <v>43</v>
      </c>
      <c r="S222" t="s">
        <v>43</v>
      </c>
    </row>
    <row r="223" spans="1:19">
      <c r="A223">
        <v>1027</v>
      </c>
      <c r="B223">
        <v>1344</v>
      </c>
      <c r="C223">
        <v>8212</v>
      </c>
      <c r="D223">
        <v>225515.4</v>
      </c>
      <c r="E223">
        <v>7857</v>
      </c>
      <c r="F223">
        <v>256291.4</v>
      </c>
      <c r="G223">
        <v>32.619498999999998</v>
      </c>
      <c r="H223">
        <v>19.809999999999999</v>
      </c>
      <c r="I223">
        <v>12.809499000000001</v>
      </c>
      <c r="J223">
        <v>1.6466179999999999</v>
      </c>
      <c r="K223">
        <v>0</v>
      </c>
      <c r="L223">
        <v>0</v>
      </c>
      <c r="M223">
        <v>355</v>
      </c>
      <c r="N223">
        <v>-30776</v>
      </c>
      <c r="O223">
        <v>4.3229420000000003</v>
      </c>
      <c r="P223">
        <v>112</v>
      </c>
      <c r="Q223">
        <v>1.363858</v>
      </c>
      <c r="R223" t="s">
        <v>43</v>
      </c>
      <c r="S223" t="s">
        <v>43</v>
      </c>
    </row>
    <row r="224" spans="1:19">
      <c r="A224">
        <v>2997</v>
      </c>
      <c r="B224">
        <v>1155</v>
      </c>
      <c r="C224">
        <v>8199</v>
      </c>
      <c r="D224">
        <v>305231.7</v>
      </c>
      <c r="E224">
        <v>7831</v>
      </c>
      <c r="F224">
        <v>339780.7</v>
      </c>
      <c r="G224">
        <v>43.389184</v>
      </c>
      <c r="H224">
        <v>24.68</v>
      </c>
      <c r="I224">
        <v>18.709184</v>
      </c>
      <c r="J224">
        <v>1.7580709999999999</v>
      </c>
      <c r="K224">
        <v>0</v>
      </c>
      <c r="L224">
        <v>0</v>
      </c>
      <c r="M224">
        <v>368</v>
      </c>
      <c r="N224">
        <v>-34549</v>
      </c>
      <c r="O224">
        <v>4.4883519999999999</v>
      </c>
      <c r="P224">
        <v>126</v>
      </c>
      <c r="Q224">
        <v>1.5367729999999999</v>
      </c>
      <c r="R224" t="s">
        <v>43</v>
      </c>
      <c r="S224" t="s">
        <v>43</v>
      </c>
    </row>
    <row r="225" spans="1:19">
      <c r="A225">
        <v>4121</v>
      </c>
      <c r="B225">
        <v>1261</v>
      </c>
      <c r="C225">
        <v>8197</v>
      </c>
      <c r="D225">
        <v>417032.64</v>
      </c>
      <c r="E225">
        <v>7568</v>
      </c>
      <c r="F225">
        <v>489165.64</v>
      </c>
      <c r="G225">
        <v>64.636052000000007</v>
      </c>
      <c r="H225">
        <v>27.655000000000001</v>
      </c>
      <c r="I225">
        <v>36.981051999999998</v>
      </c>
      <c r="J225">
        <v>2.3372280000000001</v>
      </c>
      <c r="K225">
        <v>0</v>
      </c>
      <c r="L225">
        <v>0</v>
      </c>
      <c r="M225">
        <v>629</v>
      </c>
      <c r="N225">
        <v>-72133</v>
      </c>
      <c r="O225">
        <v>7.6735389999999999</v>
      </c>
      <c r="P225">
        <v>89</v>
      </c>
      <c r="Q225">
        <v>1.085763</v>
      </c>
      <c r="R225" t="s">
        <v>43</v>
      </c>
      <c r="S225" t="s">
        <v>43</v>
      </c>
    </row>
    <row r="226" spans="1:19">
      <c r="A226">
        <v>97</v>
      </c>
      <c r="B226">
        <v>946</v>
      </c>
      <c r="C226">
        <v>8183</v>
      </c>
      <c r="D226">
        <v>145889.13</v>
      </c>
      <c r="E226">
        <v>8015</v>
      </c>
      <c r="F226">
        <v>159847.21</v>
      </c>
      <c r="G226">
        <v>19.943507</v>
      </c>
      <c r="H226">
        <v>7.76</v>
      </c>
      <c r="I226">
        <v>12.183507000000001</v>
      </c>
      <c r="J226">
        <v>2.5700400000000001</v>
      </c>
      <c r="K226">
        <v>0</v>
      </c>
      <c r="L226">
        <v>0</v>
      </c>
      <c r="M226">
        <v>168</v>
      </c>
      <c r="N226">
        <v>-13958.08</v>
      </c>
      <c r="O226">
        <v>2.0530369999999998</v>
      </c>
      <c r="P226">
        <v>93</v>
      </c>
      <c r="Q226">
        <v>1.136503</v>
      </c>
      <c r="R226" t="s">
        <v>43</v>
      </c>
      <c r="S226" t="s">
        <v>43</v>
      </c>
    </row>
    <row r="227" spans="1:19">
      <c r="A227">
        <v>3096</v>
      </c>
      <c r="B227">
        <v>161</v>
      </c>
      <c r="C227">
        <v>8172</v>
      </c>
      <c r="D227">
        <v>225226.56</v>
      </c>
      <c r="E227">
        <v>7866</v>
      </c>
      <c r="F227">
        <v>252584.56</v>
      </c>
      <c r="G227">
        <v>32.110928000000001</v>
      </c>
      <c r="H227">
        <v>18.690000000000001</v>
      </c>
      <c r="I227">
        <v>13.420928</v>
      </c>
      <c r="J227">
        <v>1.718081</v>
      </c>
      <c r="K227">
        <v>0</v>
      </c>
      <c r="L227">
        <v>0</v>
      </c>
      <c r="M227">
        <v>306</v>
      </c>
      <c r="N227">
        <v>-27358</v>
      </c>
      <c r="O227">
        <v>3.7444929999999998</v>
      </c>
      <c r="P227">
        <v>133</v>
      </c>
      <c r="Q227">
        <v>1.6275090000000001</v>
      </c>
      <c r="R227" t="s">
        <v>43</v>
      </c>
      <c r="S227" t="s">
        <v>43</v>
      </c>
    </row>
    <row r="228" spans="1:19">
      <c r="A228">
        <v>2492</v>
      </c>
      <c r="B228">
        <v>1720</v>
      </c>
      <c r="C228">
        <v>8158</v>
      </c>
      <c r="D228">
        <v>631249.69999999995</v>
      </c>
      <c r="E228">
        <v>7891</v>
      </c>
      <c r="F228">
        <v>657094.69999999995</v>
      </c>
      <c r="G228">
        <v>83.271410000000003</v>
      </c>
      <c r="H228">
        <v>83.26</v>
      </c>
      <c r="I228">
        <v>1.141E-2</v>
      </c>
      <c r="J228">
        <v>1.0001370000000001</v>
      </c>
      <c r="K228">
        <v>0</v>
      </c>
      <c r="L228">
        <v>0</v>
      </c>
      <c r="M228">
        <v>267</v>
      </c>
      <c r="N228">
        <v>-25845</v>
      </c>
      <c r="O228">
        <v>3.2728609999999998</v>
      </c>
      <c r="P228">
        <v>110</v>
      </c>
      <c r="Q228">
        <v>1.3483700000000001</v>
      </c>
      <c r="R228" t="s">
        <v>43</v>
      </c>
      <c r="S228" t="s">
        <v>43</v>
      </c>
    </row>
    <row r="229" spans="1:19">
      <c r="A229">
        <v>3931</v>
      </c>
      <c r="B229">
        <v>425</v>
      </c>
      <c r="C229">
        <v>8146</v>
      </c>
      <c r="D229">
        <v>288540.07</v>
      </c>
      <c r="E229">
        <v>6749</v>
      </c>
      <c r="F229">
        <v>399733.07</v>
      </c>
      <c r="G229">
        <v>59.228489000000003</v>
      </c>
      <c r="H229">
        <v>48.73</v>
      </c>
      <c r="I229">
        <v>10.498488999999999</v>
      </c>
      <c r="J229">
        <v>1.2154419999999999</v>
      </c>
      <c r="K229">
        <v>0</v>
      </c>
      <c r="L229">
        <v>0</v>
      </c>
      <c r="M229">
        <v>1397</v>
      </c>
      <c r="N229">
        <v>-111193</v>
      </c>
      <c r="O229">
        <v>17.149521</v>
      </c>
      <c r="P229">
        <v>286</v>
      </c>
      <c r="Q229">
        <v>3.510926</v>
      </c>
      <c r="R229" t="s">
        <v>43</v>
      </c>
      <c r="S229" t="s">
        <v>43</v>
      </c>
    </row>
    <row r="230" spans="1:19">
      <c r="A230">
        <v>3811</v>
      </c>
      <c r="B230">
        <v>472</v>
      </c>
      <c r="C230">
        <v>8112</v>
      </c>
      <c r="D230">
        <v>228389.74</v>
      </c>
      <c r="E230">
        <v>6492</v>
      </c>
      <c r="F230">
        <v>353337.74</v>
      </c>
      <c r="G230">
        <v>54.426639000000002</v>
      </c>
      <c r="H230">
        <v>58.935000000000002</v>
      </c>
      <c r="I230">
        <v>-4.5083609999999998</v>
      </c>
      <c r="J230">
        <v>0.92350299999999996</v>
      </c>
      <c r="K230">
        <v>0</v>
      </c>
      <c r="L230">
        <v>0</v>
      </c>
      <c r="M230">
        <v>1620</v>
      </c>
      <c r="N230">
        <v>-124948</v>
      </c>
      <c r="O230">
        <v>19.970414000000002</v>
      </c>
      <c r="P230">
        <v>113</v>
      </c>
      <c r="Q230">
        <v>1.392998</v>
      </c>
      <c r="R230" t="s">
        <v>43</v>
      </c>
      <c r="S230" t="s">
        <v>43</v>
      </c>
    </row>
    <row r="231" spans="1:19">
      <c r="A231">
        <v>2962</v>
      </c>
      <c r="B231">
        <v>81</v>
      </c>
      <c r="C231">
        <v>8103</v>
      </c>
      <c r="D231">
        <v>278568.71999999997</v>
      </c>
      <c r="E231">
        <v>7935</v>
      </c>
      <c r="F231">
        <v>295703.71999999997</v>
      </c>
      <c r="G231">
        <v>37.265749</v>
      </c>
      <c r="H231">
        <v>20.16</v>
      </c>
      <c r="I231">
        <v>17.105748999999999</v>
      </c>
      <c r="J231">
        <v>1.8484989999999999</v>
      </c>
      <c r="K231">
        <v>0</v>
      </c>
      <c r="L231">
        <v>0</v>
      </c>
      <c r="M231">
        <v>168</v>
      </c>
      <c r="N231">
        <v>-17135</v>
      </c>
      <c r="O231">
        <v>2.0733060000000001</v>
      </c>
      <c r="P231">
        <v>167</v>
      </c>
      <c r="Q231">
        <v>2.0609649999999999</v>
      </c>
      <c r="R231" t="s">
        <v>43</v>
      </c>
      <c r="S231" t="s">
        <v>43</v>
      </c>
    </row>
    <row r="232" spans="1:19">
      <c r="A232">
        <v>2446</v>
      </c>
      <c r="B232">
        <v>1130</v>
      </c>
      <c r="C232">
        <v>8101</v>
      </c>
      <c r="D232">
        <v>331666.37</v>
      </c>
      <c r="E232">
        <v>7745</v>
      </c>
      <c r="F232">
        <v>362522.37</v>
      </c>
      <c r="G232">
        <v>46.807277999999997</v>
      </c>
      <c r="H232">
        <v>39.89</v>
      </c>
      <c r="I232">
        <v>6.9172779999999996</v>
      </c>
      <c r="J232">
        <v>1.1734089999999999</v>
      </c>
      <c r="K232">
        <v>0</v>
      </c>
      <c r="L232">
        <v>0</v>
      </c>
      <c r="M232">
        <v>356</v>
      </c>
      <c r="N232">
        <v>-30856</v>
      </c>
      <c r="O232">
        <v>4.3945189999999998</v>
      </c>
      <c r="P232">
        <v>170</v>
      </c>
      <c r="Q232">
        <v>2.098506</v>
      </c>
      <c r="R232" t="s">
        <v>43</v>
      </c>
      <c r="S232" t="s">
        <v>43</v>
      </c>
    </row>
    <row r="233" spans="1:19">
      <c r="A233">
        <v>3910</v>
      </c>
      <c r="B233">
        <v>676</v>
      </c>
      <c r="C233">
        <v>8096</v>
      </c>
      <c r="D233">
        <v>230907.94</v>
      </c>
      <c r="E233">
        <v>7950</v>
      </c>
      <c r="F233">
        <v>247883.94</v>
      </c>
      <c r="G233">
        <v>31.18037</v>
      </c>
      <c r="H233">
        <v>13.28</v>
      </c>
      <c r="I233">
        <v>17.900369999999999</v>
      </c>
      <c r="J233">
        <v>2.3479190000000001</v>
      </c>
      <c r="K233">
        <v>0</v>
      </c>
      <c r="L233">
        <v>0</v>
      </c>
      <c r="M233">
        <v>146</v>
      </c>
      <c r="N233">
        <v>-16976</v>
      </c>
      <c r="O233">
        <v>1.8033600000000001</v>
      </c>
      <c r="P233">
        <v>74</v>
      </c>
      <c r="Q233">
        <v>0.91403199999999996</v>
      </c>
      <c r="R233" t="s">
        <v>43</v>
      </c>
      <c r="S233" t="s">
        <v>43</v>
      </c>
    </row>
    <row r="234" spans="1:19">
      <c r="A234">
        <v>3822</v>
      </c>
      <c r="B234">
        <v>368</v>
      </c>
      <c r="C234">
        <v>8088</v>
      </c>
      <c r="D234">
        <v>227595.8</v>
      </c>
      <c r="E234">
        <v>7840</v>
      </c>
      <c r="F234">
        <v>246262.8</v>
      </c>
      <c r="G234">
        <v>31.411071</v>
      </c>
      <c r="H234">
        <v>38.424999999999997</v>
      </c>
      <c r="I234">
        <v>-7.0139290000000001</v>
      </c>
      <c r="J234">
        <v>0.81746399999999997</v>
      </c>
      <c r="K234">
        <v>0</v>
      </c>
      <c r="L234">
        <v>0</v>
      </c>
      <c r="M234">
        <v>248</v>
      </c>
      <c r="N234">
        <v>-18667</v>
      </c>
      <c r="O234">
        <v>3.066271</v>
      </c>
      <c r="P234">
        <v>111</v>
      </c>
      <c r="Q234">
        <v>1.372404</v>
      </c>
      <c r="R234" t="s">
        <v>43</v>
      </c>
      <c r="S234" t="s">
        <v>43</v>
      </c>
    </row>
    <row r="235" spans="1:19">
      <c r="A235">
        <v>2</v>
      </c>
      <c r="B235">
        <v>556</v>
      </c>
      <c r="C235">
        <v>8028</v>
      </c>
      <c r="D235">
        <v>226481.8</v>
      </c>
      <c r="E235">
        <v>7699</v>
      </c>
      <c r="F235">
        <v>258937.8</v>
      </c>
      <c r="G235">
        <v>33.632654000000002</v>
      </c>
      <c r="H235">
        <v>15.28</v>
      </c>
      <c r="I235">
        <v>18.352654000000001</v>
      </c>
      <c r="J235">
        <v>2.2010900000000002</v>
      </c>
      <c r="K235">
        <v>0</v>
      </c>
      <c r="L235">
        <v>0</v>
      </c>
      <c r="M235">
        <v>329</v>
      </c>
      <c r="N235">
        <v>-32456</v>
      </c>
      <c r="O235">
        <v>4.0981560000000004</v>
      </c>
      <c r="P235">
        <v>101</v>
      </c>
      <c r="Q235">
        <v>1.258097</v>
      </c>
      <c r="R235" t="s">
        <v>43</v>
      </c>
      <c r="S235" t="s">
        <v>43</v>
      </c>
    </row>
    <row r="236" spans="1:19">
      <c r="A236">
        <v>5847</v>
      </c>
      <c r="B236">
        <v>931</v>
      </c>
      <c r="C236">
        <v>8022</v>
      </c>
      <c r="D236">
        <v>397087.2</v>
      </c>
      <c r="E236">
        <v>7441</v>
      </c>
      <c r="F236">
        <v>457993.16</v>
      </c>
      <c r="G236">
        <v>61.549948000000001</v>
      </c>
      <c r="H236">
        <v>27.91</v>
      </c>
      <c r="I236">
        <v>33.639947999999997</v>
      </c>
      <c r="J236">
        <v>2.205301</v>
      </c>
      <c r="K236">
        <v>0</v>
      </c>
      <c r="L236">
        <v>0</v>
      </c>
      <c r="M236">
        <v>581</v>
      </c>
      <c r="N236">
        <v>-60905.96</v>
      </c>
      <c r="O236">
        <v>7.2425829999999998</v>
      </c>
      <c r="P236">
        <v>78</v>
      </c>
      <c r="Q236">
        <v>0.97232600000000002</v>
      </c>
      <c r="R236" t="s">
        <v>43</v>
      </c>
      <c r="S236" t="s">
        <v>43</v>
      </c>
    </row>
    <row r="237" spans="1:19">
      <c r="A237">
        <v>4314</v>
      </c>
      <c r="B237">
        <v>349</v>
      </c>
      <c r="C237">
        <v>7998</v>
      </c>
      <c r="D237">
        <v>115839.45</v>
      </c>
      <c r="E237">
        <v>7605</v>
      </c>
      <c r="F237">
        <v>148701.45000000001</v>
      </c>
      <c r="G237">
        <v>19.553115999999999</v>
      </c>
      <c r="H237">
        <v>5.31</v>
      </c>
      <c r="I237">
        <v>14.243116000000001</v>
      </c>
      <c r="J237">
        <v>3.6823190000000001</v>
      </c>
      <c r="K237">
        <v>0</v>
      </c>
      <c r="L237">
        <v>0</v>
      </c>
      <c r="M237">
        <v>393</v>
      </c>
      <c r="N237">
        <v>-32862</v>
      </c>
      <c r="O237">
        <v>4.9137279999999999</v>
      </c>
      <c r="P237">
        <v>52</v>
      </c>
      <c r="Q237">
        <v>0.65016300000000005</v>
      </c>
      <c r="R237" t="s">
        <v>43</v>
      </c>
      <c r="S237" t="s">
        <v>43</v>
      </c>
    </row>
    <row r="238" spans="1:19">
      <c r="A238">
        <v>1166</v>
      </c>
      <c r="B238">
        <v>34</v>
      </c>
      <c r="C238">
        <v>7990</v>
      </c>
      <c r="D238">
        <v>542186.85</v>
      </c>
      <c r="E238">
        <v>7649</v>
      </c>
      <c r="F238">
        <v>587268.85</v>
      </c>
      <c r="G238">
        <v>76.777206000000007</v>
      </c>
      <c r="H238">
        <v>46.52</v>
      </c>
      <c r="I238">
        <v>30.257206</v>
      </c>
      <c r="J238">
        <v>1.6504129999999999</v>
      </c>
      <c r="K238">
        <v>2</v>
      </c>
      <c r="L238">
        <v>2.5031000000000001E-2</v>
      </c>
      <c r="M238">
        <v>339</v>
      </c>
      <c r="N238">
        <v>-45082</v>
      </c>
      <c r="O238">
        <v>4.2428039999999996</v>
      </c>
      <c r="P238">
        <v>97</v>
      </c>
      <c r="Q238">
        <v>1.214018</v>
      </c>
      <c r="R238" t="s">
        <v>43</v>
      </c>
      <c r="S238" t="s">
        <v>43</v>
      </c>
    </row>
    <row r="239" spans="1:19">
      <c r="A239">
        <v>5167</v>
      </c>
      <c r="B239">
        <v>1069</v>
      </c>
      <c r="C239">
        <v>7973</v>
      </c>
      <c r="D239">
        <v>219582.6</v>
      </c>
      <c r="E239">
        <v>7639</v>
      </c>
      <c r="F239">
        <v>249453.6</v>
      </c>
      <c r="G239">
        <v>32.655268999999997</v>
      </c>
      <c r="H239">
        <v>22.39</v>
      </c>
      <c r="I239">
        <v>10.265269</v>
      </c>
      <c r="J239">
        <v>1.4584760000000001</v>
      </c>
      <c r="K239">
        <v>0</v>
      </c>
      <c r="L239">
        <v>0</v>
      </c>
      <c r="M239">
        <v>334</v>
      </c>
      <c r="N239">
        <v>-29871</v>
      </c>
      <c r="O239">
        <v>4.1891379999999998</v>
      </c>
      <c r="P239">
        <v>102</v>
      </c>
      <c r="Q239">
        <v>1.279318</v>
      </c>
      <c r="R239" t="s">
        <v>43</v>
      </c>
      <c r="S239" t="s">
        <v>43</v>
      </c>
    </row>
    <row r="240" spans="1:19">
      <c r="A240">
        <v>5048</v>
      </c>
      <c r="B240">
        <v>128</v>
      </c>
      <c r="C240">
        <v>7962</v>
      </c>
      <c r="D240">
        <v>323832.98</v>
      </c>
      <c r="E240">
        <v>7634</v>
      </c>
      <c r="F240">
        <v>365448.98</v>
      </c>
      <c r="G240">
        <v>47.871231000000002</v>
      </c>
      <c r="H240">
        <v>14.41</v>
      </c>
      <c r="I240">
        <v>33.461230999999998</v>
      </c>
      <c r="J240">
        <v>3.3220839999999998</v>
      </c>
      <c r="K240">
        <v>0</v>
      </c>
      <c r="L240">
        <v>0</v>
      </c>
      <c r="M240">
        <v>328</v>
      </c>
      <c r="N240">
        <v>-41616</v>
      </c>
      <c r="O240">
        <v>4.1195680000000001</v>
      </c>
      <c r="P240">
        <v>123</v>
      </c>
      <c r="Q240">
        <v>1.5448379999999999</v>
      </c>
      <c r="R240" t="s">
        <v>43</v>
      </c>
      <c r="S240" t="s">
        <v>43</v>
      </c>
    </row>
    <row r="241" spans="1:19">
      <c r="A241">
        <v>1002</v>
      </c>
      <c r="B241">
        <v>1516</v>
      </c>
      <c r="C241">
        <v>7959</v>
      </c>
      <c r="D241">
        <v>290547.92</v>
      </c>
      <c r="E241">
        <v>7642</v>
      </c>
      <c r="F241">
        <v>324040.92</v>
      </c>
      <c r="G241">
        <v>42.402633000000002</v>
      </c>
      <c r="H241">
        <v>21.74</v>
      </c>
      <c r="I241">
        <v>20.662633</v>
      </c>
      <c r="J241">
        <v>1.9504429999999999</v>
      </c>
      <c r="K241">
        <v>0</v>
      </c>
      <c r="L241">
        <v>0</v>
      </c>
      <c r="M241">
        <v>317</v>
      </c>
      <c r="N241">
        <v>-33493</v>
      </c>
      <c r="O241">
        <v>3.9829119999999998</v>
      </c>
      <c r="P241">
        <v>120</v>
      </c>
      <c r="Q241">
        <v>1.507727</v>
      </c>
      <c r="R241" t="s">
        <v>43</v>
      </c>
      <c r="S241" t="s">
        <v>43</v>
      </c>
    </row>
    <row r="242" spans="1:19">
      <c r="A242">
        <v>2562</v>
      </c>
      <c r="B242">
        <v>1080</v>
      </c>
      <c r="C242">
        <v>7942</v>
      </c>
      <c r="D242">
        <v>187613.76</v>
      </c>
      <c r="E242">
        <v>7773</v>
      </c>
      <c r="F242">
        <v>202268.76</v>
      </c>
      <c r="G242">
        <v>26.021968000000001</v>
      </c>
      <c r="H242">
        <v>16.170000000000002</v>
      </c>
      <c r="I242">
        <v>9.8519679999999994</v>
      </c>
      <c r="J242">
        <v>1.6092740000000001</v>
      </c>
      <c r="K242">
        <v>0</v>
      </c>
      <c r="L242">
        <v>0</v>
      </c>
      <c r="M242">
        <v>169</v>
      </c>
      <c r="N242">
        <v>-14655</v>
      </c>
      <c r="O242">
        <v>2.1279270000000001</v>
      </c>
      <c r="P242">
        <v>110</v>
      </c>
      <c r="Q242">
        <v>1.3850420000000001</v>
      </c>
      <c r="R242" t="s">
        <v>43</v>
      </c>
      <c r="S242" t="s">
        <v>43</v>
      </c>
    </row>
    <row r="243" spans="1:19">
      <c r="A243">
        <v>3126</v>
      </c>
      <c r="B243">
        <v>828</v>
      </c>
      <c r="C243">
        <v>7922</v>
      </c>
      <c r="D243">
        <v>219615.83</v>
      </c>
      <c r="E243">
        <v>7700</v>
      </c>
      <c r="F243">
        <v>241587.83</v>
      </c>
      <c r="G243">
        <v>31.375043000000002</v>
      </c>
      <c r="H243">
        <v>23.35</v>
      </c>
      <c r="I243">
        <v>8.0250430000000001</v>
      </c>
      <c r="J243">
        <v>1.343685</v>
      </c>
      <c r="K243">
        <v>0</v>
      </c>
      <c r="L243">
        <v>0</v>
      </c>
      <c r="M243">
        <v>222</v>
      </c>
      <c r="N243">
        <v>-21972</v>
      </c>
      <c r="O243">
        <v>2.8023229999999999</v>
      </c>
      <c r="P243">
        <v>81</v>
      </c>
      <c r="Q243">
        <v>1.0224690000000001</v>
      </c>
      <c r="R243" t="s">
        <v>43</v>
      </c>
      <c r="S243" t="s">
        <v>43</v>
      </c>
    </row>
    <row r="244" spans="1:19">
      <c r="A244">
        <v>4536</v>
      </c>
      <c r="B244">
        <v>814</v>
      </c>
      <c r="C244">
        <v>7901</v>
      </c>
      <c r="D244">
        <v>183716.12</v>
      </c>
      <c r="E244">
        <v>7531</v>
      </c>
      <c r="F244">
        <v>219413.12</v>
      </c>
      <c r="G244">
        <v>29.134658999999999</v>
      </c>
      <c r="H244">
        <v>13.29</v>
      </c>
      <c r="I244">
        <v>15.844659</v>
      </c>
      <c r="J244">
        <v>2.192224</v>
      </c>
      <c r="K244">
        <v>0</v>
      </c>
      <c r="L244">
        <v>0</v>
      </c>
      <c r="M244">
        <v>370</v>
      </c>
      <c r="N244">
        <v>-35697</v>
      </c>
      <c r="O244">
        <v>4.6829520000000002</v>
      </c>
      <c r="P244">
        <v>110</v>
      </c>
      <c r="Q244">
        <v>1.3922289999999999</v>
      </c>
      <c r="R244" t="s">
        <v>43</v>
      </c>
      <c r="S244" t="s">
        <v>43</v>
      </c>
    </row>
    <row r="245" spans="1:19">
      <c r="A245">
        <v>3933</v>
      </c>
      <c r="B245">
        <v>1513</v>
      </c>
      <c r="C245">
        <v>7899</v>
      </c>
      <c r="D245">
        <v>283808.71999999997</v>
      </c>
      <c r="E245">
        <v>7694</v>
      </c>
      <c r="F245">
        <v>306146.71999999997</v>
      </c>
      <c r="G245">
        <v>39.790320000000001</v>
      </c>
      <c r="H245">
        <v>25.76</v>
      </c>
      <c r="I245">
        <v>14.03032</v>
      </c>
      <c r="J245">
        <v>1.5446549999999999</v>
      </c>
      <c r="K245">
        <v>0</v>
      </c>
      <c r="L245">
        <v>0</v>
      </c>
      <c r="M245">
        <v>205</v>
      </c>
      <c r="N245">
        <v>-22338</v>
      </c>
      <c r="O245">
        <v>2.5952649999999999</v>
      </c>
      <c r="P245">
        <v>106</v>
      </c>
      <c r="Q245">
        <v>1.341942</v>
      </c>
      <c r="R245" t="s">
        <v>43</v>
      </c>
      <c r="S245" t="s">
        <v>43</v>
      </c>
    </row>
    <row r="246" spans="1:19">
      <c r="A246">
        <v>2017</v>
      </c>
      <c r="B246">
        <v>1237</v>
      </c>
      <c r="C246">
        <v>7879</v>
      </c>
      <c r="D246">
        <v>272766.43</v>
      </c>
      <c r="E246">
        <v>7765</v>
      </c>
      <c r="F246">
        <v>286729.09000000003</v>
      </c>
      <c r="G246">
        <v>36.925832999999997</v>
      </c>
      <c r="H246">
        <v>32.15</v>
      </c>
      <c r="I246">
        <v>4.7758330000000004</v>
      </c>
      <c r="J246">
        <v>1.1485479999999999</v>
      </c>
      <c r="K246">
        <v>0</v>
      </c>
      <c r="L246">
        <v>0</v>
      </c>
      <c r="M246">
        <v>114</v>
      </c>
      <c r="N246">
        <v>-13962.66</v>
      </c>
      <c r="O246">
        <v>1.4468840000000001</v>
      </c>
      <c r="P246">
        <v>95</v>
      </c>
      <c r="Q246">
        <v>1.2057370000000001</v>
      </c>
      <c r="R246" t="s">
        <v>43</v>
      </c>
      <c r="S246" t="s">
        <v>43</v>
      </c>
    </row>
    <row r="247" spans="1:19">
      <c r="A247">
        <v>10</v>
      </c>
      <c r="B247">
        <v>1783</v>
      </c>
      <c r="C247">
        <v>7868</v>
      </c>
      <c r="D247">
        <v>144013.79</v>
      </c>
      <c r="E247">
        <v>7503</v>
      </c>
      <c r="F247">
        <v>176596.79</v>
      </c>
      <c r="G247">
        <v>23.536823999999999</v>
      </c>
      <c r="H247">
        <v>3.3</v>
      </c>
      <c r="I247">
        <v>20.236823999999999</v>
      </c>
      <c r="J247">
        <v>7.132371</v>
      </c>
      <c r="K247">
        <v>0</v>
      </c>
      <c r="L247">
        <v>0</v>
      </c>
      <c r="M247">
        <v>365</v>
      </c>
      <c r="N247">
        <v>-32583</v>
      </c>
      <c r="O247">
        <v>4.6390440000000002</v>
      </c>
      <c r="P247">
        <v>99</v>
      </c>
      <c r="Q247">
        <v>1.2582610000000001</v>
      </c>
      <c r="R247" t="s">
        <v>43</v>
      </c>
      <c r="S247" t="s">
        <v>43</v>
      </c>
    </row>
    <row r="248" spans="1:19">
      <c r="A248">
        <v>5841</v>
      </c>
      <c r="B248">
        <v>1433</v>
      </c>
      <c r="C248">
        <v>7852</v>
      </c>
      <c r="D248">
        <v>297920.33</v>
      </c>
      <c r="E248">
        <v>7532</v>
      </c>
      <c r="F248">
        <v>332841.33</v>
      </c>
      <c r="G248">
        <v>44.190299000000003</v>
      </c>
      <c r="H248">
        <v>21.46</v>
      </c>
      <c r="I248">
        <v>22.730298999999999</v>
      </c>
      <c r="J248">
        <v>2.0591940000000002</v>
      </c>
      <c r="K248">
        <v>1</v>
      </c>
      <c r="L248">
        <v>1.2736000000000001E-2</v>
      </c>
      <c r="M248">
        <v>319</v>
      </c>
      <c r="N248">
        <v>-34921</v>
      </c>
      <c r="O248">
        <v>4.062659</v>
      </c>
      <c r="P248">
        <v>86</v>
      </c>
      <c r="Q248">
        <v>1.095262</v>
      </c>
      <c r="R248" t="s">
        <v>43</v>
      </c>
      <c r="S248" t="s">
        <v>43</v>
      </c>
    </row>
    <row r="249" spans="1:19">
      <c r="A249">
        <v>203</v>
      </c>
      <c r="B249">
        <v>1433</v>
      </c>
      <c r="C249">
        <v>7837</v>
      </c>
      <c r="D249">
        <v>291973.83</v>
      </c>
      <c r="E249">
        <v>7529</v>
      </c>
      <c r="F249">
        <v>324506.83</v>
      </c>
      <c r="G249">
        <v>43.100920000000002</v>
      </c>
      <c r="H249">
        <v>20.93</v>
      </c>
      <c r="I249">
        <v>22.170919999999999</v>
      </c>
      <c r="J249">
        <v>2.0592890000000001</v>
      </c>
      <c r="K249">
        <v>0</v>
      </c>
      <c r="L249">
        <v>0</v>
      </c>
      <c r="M249">
        <v>308</v>
      </c>
      <c r="N249">
        <v>-32533</v>
      </c>
      <c r="O249">
        <v>3.930075</v>
      </c>
      <c r="P249">
        <v>109</v>
      </c>
      <c r="Q249">
        <v>1.390838</v>
      </c>
      <c r="R249" t="s">
        <v>43</v>
      </c>
      <c r="S249" t="s">
        <v>43</v>
      </c>
    </row>
    <row r="250" spans="1:19">
      <c r="A250">
        <v>6056</v>
      </c>
      <c r="B250">
        <v>1207</v>
      </c>
      <c r="C250">
        <v>7828</v>
      </c>
      <c r="D250">
        <v>297571.17</v>
      </c>
      <c r="E250">
        <v>7766</v>
      </c>
      <c r="F250">
        <v>305416.17</v>
      </c>
      <c r="G250">
        <v>39.327345999999999</v>
      </c>
      <c r="H250">
        <v>28.06</v>
      </c>
      <c r="I250">
        <v>11.267346</v>
      </c>
      <c r="J250">
        <v>1.401545</v>
      </c>
      <c r="K250">
        <v>0</v>
      </c>
      <c r="L250">
        <v>0</v>
      </c>
      <c r="M250">
        <v>62</v>
      </c>
      <c r="N250">
        <v>-7845</v>
      </c>
      <c r="O250">
        <v>0.79202899999999998</v>
      </c>
      <c r="P250">
        <v>110</v>
      </c>
      <c r="Q250">
        <v>1.4052119999999999</v>
      </c>
      <c r="R250" t="s">
        <v>43</v>
      </c>
      <c r="S250" t="s">
        <v>43</v>
      </c>
    </row>
    <row r="251" spans="1:19">
      <c r="A251">
        <v>4541</v>
      </c>
      <c r="B251">
        <v>1662</v>
      </c>
      <c r="C251">
        <v>7800</v>
      </c>
      <c r="D251">
        <v>506287.26</v>
      </c>
      <c r="E251">
        <v>7619</v>
      </c>
      <c r="F251">
        <v>531727.26</v>
      </c>
      <c r="G251">
        <v>69.789638999999994</v>
      </c>
      <c r="H251">
        <v>37.28</v>
      </c>
      <c r="I251">
        <v>32.509639</v>
      </c>
      <c r="J251">
        <v>1.8720399999999999</v>
      </c>
      <c r="K251">
        <v>1</v>
      </c>
      <c r="L251">
        <v>1.2821000000000001E-2</v>
      </c>
      <c r="M251">
        <v>180</v>
      </c>
      <c r="N251">
        <v>-25440</v>
      </c>
      <c r="O251">
        <v>2.3076919999999999</v>
      </c>
      <c r="P251">
        <v>108</v>
      </c>
      <c r="Q251">
        <v>1.3846149999999999</v>
      </c>
      <c r="R251" t="s">
        <v>43</v>
      </c>
      <c r="S251" t="s">
        <v>43</v>
      </c>
    </row>
    <row r="252" spans="1:19">
      <c r="A252">
        <v>248</v>
      </c>
      <c r="B252">
        <v>319</v>
      </c>
      <c r="C252">
        <v>7769</v>
      </c>
      <c r="D252">
        <v>505355.72</v>
      </c>
      <c r="E252">
        <v>7483</v>
      </c>
      <c r="F252">
        <v>535625.72</v>
      </c>
      <c r="G252">
        <v>71.579008000000002</v>
      </c>
      <c r="H252">
        <v>75.75</v>
      </c>
      <c r="I252">
        <v>-4.170992</v>
      </c>
      <c r="J252">
        <v>0.94493700000000003</v>
      </c>
      <c r="K252">
        <v>0</v>
      </c>
      <c r="L252">
        <v>0</v>
      </c>
      <c r="M252">
        <v>286</v>
      </c>
      <c r="N252">
        <v>-30270</v>
      </c>
      <c r="O252">
        <v>3.6812969999999998</v>
      </c>
      <c r="P252">
        <v>200</v>
      </c>
      <c r="Q252">
        <v>2.5743339999999999</v>
      </c>
      <c r="R252" t="s">
        <v>43</v>
      </c>
      <c r="S252" t="s">
        <v>43</v>
      </c>
    </row>
    <row r="253" spans="1:19">
      <c r="A253">
        <v>6108</v>
      </c>
      <c r="B253">
        <v>997</v>
      </c>
      <c r="C253">
        <v>7764</v>
      </c>
      <c r="D253">
        <v>158972.29</v>
      </c>
      <c r="E253">
        <v>7757</v>
      </c>
      <c r="F253">
        <v>159390.76</v>
      </c>
      <c r="G253">
        <v>20.547989999999999</v>
      </c>
      <c r="H253">
        <v>14.74</v>
      </c>
      <c r="I253">
        <v>5.8079900000000002</v>
      </c>
      <c r="J253">
        <v>1.394029</v>
      </c>
      <c r="K253">
        <v>0</v>
      </c>
      <c r="L253">
        <v>0</v>
      </c>
      <c r="M253">
        <v>7</v>
      </c>
      <c r="N253">
        <v>-418.47</v>
      </c>
      <c r="O253">
        <v>9.0160000000000004E-2</v>
      </c>
      <c r="P253">
        <v>94</v>
      </c>
      <c r="Q253">
        <v>1.2107159999999999</v>
      </c>
      <c r="R253" t="s">
        <v>43</v>
      </c>
      <c r="S253" t="s">
        <v>43</v>
      </c>
    </row>
    <row r="254" spans="1:19">
      <c r="A254">
        <v>2324</v>
      </c>
      <c r="B254">
        <v>1802</v>
      </c>
      <c r="C254">
        <v>7734</v>
      </c>
      <c r="D254">
        <v>638744.07999999996</v>
      </c>
      <c r="E254">
        <v>7566</v>
      </c>
      <c r="F254">
        <v>666644.07999999996</v>
      </c>
      <c r="G254">
        <v>88.110505000000003</v>
      </c>
      <c r="H254">
        <v>58.79</v>
      </c>
      <c r="I254">
        <v>29.320505000000001</v>
      </c>
      <c r="J254">
        <v>1.4987330000000001</v>
      </c>
      <c r="K254">
        <v>0</v>
      </c>
      <c r="L254">
        <v>0</v>
      </c>
      <c r="M254">
        <v>168</v>
      </c>
      <c r="N254">
        <v>-27900</v>
      </c>
      <c r="O254">
        <v>2.1722269999999999</v>
      </c>
      <c r="P254">
        <v>119</v>
      </c>
      <c r="Q254">
        <v>1.5386599999999999</v>
      </c>
      <c r="R254" t="s">
        <v>43</v>
      </c>
      <c r="S254" t="s">
        <v>43</v>
      </c>
    </row>
    <row r="255" spans="1:19">
      <c r="A255">
        <v>2950</v>
      </c>
      <c r="B255">
        <v>1604</v>
      </c>
      <c r="C255">
        <v>7719</v>
      </c>
      <c r="D255">
        <v>177112.8</v>
      </c>
      <c r="E255">
        <v>6550</v>
      </c>
      <c r="F255">
        <v>272336.8</v>
      </c>
      <c r="G255">
        <v>41.578136999999998</v>
      </c>
      <c r="H255">
        <v>29.195</v>
      </c>
      <c r="I255">
        <v>12.383137</v>
      </c>
      <c r="J255">
        <v>1.424153</v>
      </c>
      <c r="K255">
        <v>0</v>
      </c>
      <c r="L255">
        <v>0</v>
      </c>
      <c r="M255">
        <v>1169</v>
      </c>
      <c r="N255">
        <v>-95224</v>
      </c>
      <c r="O255">
        <v>15.144449</v>
      </c>
      <c r="P255">
        <v>80</v>
      </c>
      <c r="Q255">
        <v>1.0364040000000001</v>
      </c>
      <c r="R255" t="s">
        <v>43</v>
      </c>
      <c r="S255" t="s">
        <v>43</v>
      </c>
    </row>
    <row r="256" spans="1:19">
      <c r="A256">
        <v>2554</v>
      </c>
      <c r="B256">
        <v>1881</v>
      </c>
      <c r="C256">
        <v>7714</v>
      </c>
      <c r="D256">
        <v>97695.97</v>
      </c>
      <c r="E256">
        <v>7447</v>
      </c>
      <c r="F256">
        <v>120554.97</v>
      </c>
      <c r="G256">
        <v>16.188393999999999</v>
      </c>
      <c r="H256">
        <v>2.12</v>
      </c>
      <c r="I256">
        <v>14.068394</v>
      </c>
      <c r="J256">
        <v>7.6360349999999997</v>
      </c>
      <c r="K256">
        <v>0</v>
      </c>
      <c r="L256">
        <v>0</v>
      </c>
      <c r="M256">
        <v>267</v>
      </c>
      <c r="N256">
        <v>-22859</v>
      </c>
      <c r="O256">
        <v>3.461239</v>
      </c>
      <c r="P256">
        <v>72</v>
      </c>
      <c r="Q256">
        <v>0.93336799999999998</v>
      </c>
      <c r="R256" t="s">
        <v>43</v>
      </c>
      <c r="S256" t="s">
        <v>43</v>
      </c>
    </row>
    <row r="257" spans="1:19">
      <c r="A257">
        <v>3679</v>
      </c>
      <c r="B257">
        <v>1946</v>
      </c>
      <c r="C257">
        <v>7714</v>
      </c>
      <c r="D257">
        <v>208414.9</v>
      </c>
      <c r="E257">
        <v>7425</v>
      </c>
      <c r="F257">
        <v>244596.9</v>
      </c>
      <c r="G257">
        <v>32.942343000000001</v>
      </c>
      <c r="H257">
        <v>12.84</v>
      </c>
      <c r="I257">
        <v>20.102343000000001</v>
      </c>
      <c r="J257">
        <v>2.5656029999999999</v>
      </c>
      <c r="K257">
        <v>0</v>
      </c>
      <c r="L257">
        <v>0</v>
      </c>
      <c r="M257">
        <v>289</v>
      </c>
      <c r="N257">
        <v>-36182</v>
      </c>
      <c r="O257">
        <v>3.746435</v>
      </c>
      <c r="P257">
        <v>103</v>
      </c>
      <c r="Q257">
        <v>1.3352349999999999</v>
      </c>
      <c r="R257" t="s">
        <v>43</v>
      </c>
      <c r="S257" t="s">
        <v>43</v>
      </c>
    </row>
    <row r="258" spans="1:19">
      <c r="A258">
        <v>3826</v>
      </c>
      <c r="B258">
        <v>472</v>
      </c>
      <c r="C258">
        <v>7714</v>
      </c>
      <c r="D258">
        <v>275911.49</v>
      </c>
      <c r="E258">
        <v>6236</v>
      </c>
      <c r="F258">
        <v>396868.49</v>
      </c>
      <c r="G258">
        <v>63.641514999999998</v>
      </c>
      <c r="H258">
        <v>58.76</v>
      </c>
      <c r="I258">
        <v>4.8815150000000003</v>
      </c>
      <c r="J258">
        <v>1.083075</v>
      </c>
      <c r="K258">
        <v>0</v>
      </c>
      <c r="L258">
        <v>0</v>
      </c>
      <c r="M258">
        <v>1478</v>
      </c>
      <c r="N258">
        <v>-120957</v>
      </c>
      <c r="O258">
        <v>19.159969</v>
      </c>
      <c r="P258">
        <v>98</v>
      </c>
      <c r="Q258">
        <v>1.2704169999999999</v>
      </c>
      <c r="R258" t="s">
        <v>43</v>
      </c>
      <c r="S258" t="s">
        <v>43</v>
      </c>
    </row>
    <row r="259" spans="1:19">
      <c r="A259">
        <v>3322</v>
      </c>
      <c r="B259">
        <v>1840</v>
      </c>
      <c r="C259">
        <v>7706</v>
      </c>
      <c r="D259">
        <v>164281.81</v>
      </c>
      <c r="E259">
        <v>7347</v>
      </c>
      <c r="F259">
        <v>193851.81</v>
      </c>
      <c r="G259">
        <v>26.385165000000001</v>
      </c>
      <c r="H259">
        <v>10.63</v>
      </c>
      <c r="I259">
        <v>15.755165</v>
      </c>
      <c r="J259">
        <v>2.4821420000000001</v>
      </c>
      <c r="K259">
        <v>1</v>
      </c>
      <c r="L259">
        <v>1.2977000000000001E-2</v>
      </c>
      <c r="M259">
        <v>358</v>
      </c>
      <c r="N259">
        <v>-29570</v>
      </c>
      <c r="O259">
        <v>4.6457309999999996</v>
      </c>
      <c r="P259">
        <v>107</v>
      </c>
      <c r="Q259">
        <v>1.388528</v>
      </c>
      <c r="R259" t="s">
        <v>43</v>
      </c>
      <c r="S259" t="s">
        <v>43</v>
      </c>
    </row>
    <row r="260" spans="1:19">
      <c r="A260">
        <v>5046</v>
      </c>
      <c r="B260">
        <v>997</v>
      </c>
      <c r="C260">
        <v>7703</v>
      </c>
      <c r="D260">
        <v>270512.14</v>
      </c>
      <c r="E260">
        <v>7624</v>
      </c>
      <c r="F260">
        <v>284916.14</v>
      </c>
      <c r="G260">
        <v>37.370952000000003</v>
      </c>
      <c r="H260">
        <v>30.035</v>
      </c>
      <c r="I260">
        <v>7.3359519999999998</v>
      </c>
      <c r="J260">
        <v>1.2442470000000001</v>
      </c>
      <c r="K260">
        <v>0</v>
      </c>
      <c r="L260">
        <v>0</v>
      </c>
      <c r="M260">
        <v>79</v>
      </c>
      <c r="N260">
        <v>-14404</v>
      </c>
      <c r="O260">
        <v>1.025574</v>
      </c>
      <c r="P260">
        <v>96</v>
      </c>
      <c r="Q260">
        <v>1.2462679999999999</v>
      </c>
      <c r="R260" t="s">
        <v>43</v>
      </c>
      <c r="S260" t="s">
        <v>43</v>
      </c>
    </row>
    <row r="261" spans="1:19">
      <c r="A261">
        <v>4560</v>
      </c>
      <c r="B261">
        <v>236</v>
      </c>
      <c r="C261">
        <v>7701</v>
      </c>
      <c r="D261">
        <v>639628.43999999994</v>
      </c>
      <c r="E261">
        <v>7314</v>
      </c>
      <c r="F261">
        <v>697412.44</v>
      </c>
      <c r="G261">
        <v>95.353082000000001</v>
      </c>
      <c r="H261">
        <v>30.15</v>
      </c>
      <c r="I261">
        <v>65.203081999999995</v>
      </c>
      <c r="J261">
        <v>3.162623</v>
      </c>
      <c r="K261">
        <v>0</v>
      </c>
      <c r="L261">
        <v>0</v>
      </c>
      <c r="M261">
        <v>387</v>
      </c>
      <c r="N261">
        <v>-57784</v>
      </c>
      <c r="O261">
        <v>5.0253209999999999</v>
      </c>
      <c r="P261">
        <v>95</v>
      </c>
      <c r="Q261">
        <v>1.233606</v>
      </c>
      <c r="R261" t="s">
        <v>43</v>
      </c>
      <c r="S261" t="s">
        <v>43</v>
      </c>
    </row>
    <row r="262" spans="1:19">
      <c r="A262">
        <v>2146</v>
      </c>
      <c r="B262">
        <v>1858</v>
      </c>
      <c r="C262">
        <v>7701</v>
      </c>
      <c r="D262">
        <v>184966.57</v>
      </c>
      <c r="E262">
        <v>7173</v>
      </c>
      <c r="F262">
        <v>228902.57</v>
      </c>
      <c r="G262">
        <v>31.911691999999999</v>
      </c>
      <c r="H262">
        <v>22.84</v>
      </c>
      <c r="I262">
        <v>9.0716920000000005</v>
      </c>
      <c r="J262">
        <v>1.397184</v>
      </c>
      <c r="K262">
        <v>0</v>
      </c>
      <c r="L262">
        <v>0</v>
      </c>
      <c r="M262">
        <v>528</v>
      </c>
      <c r="N262">
        <v>-43936</v>
      </c>
      <c r="O262">
        <v>6.8562519999999996</v>
      </c>
      <c r="P262">
        <v>97</v>
      </c>
      <c r="Q262">
        <v>1.2595769999999999</v>
      </c>
      <c r="R262" t="s">
        <v>43</v>
      </c>
      <c r="S262" t="s">
        <v>43</v>
      </c>
    </row>
    <row r="263" spans="1:19">
      <c r="A263">
        <v>3677</v>
      </c>
      <c r="B263">
        <v>1464</v>
      </c>
      <c r="C263">
        <v>7691</v>
      </c>
      <c r="D263">
        <v>676668.01</v>
      </c>
      <c r="E263">
        <v>7544</v>
      </c>
      <c r="F263">
        <v>705299.01</v>
      </c>
      <c r="G263">
        <v>93.491384999999994</v>
      </c>
      <c r="H263">
        <v>80</v>
      </c>
      <c r="I263">
        <v>13.491384999999999</v>
      </c>
      <c r="J263">
        <v>1.168642</v>
      </c>
      <c r="K263">
        <v>0</v>
      </c>
      <c r="L263">
        <v>0</v>
      </c>
      <c r="M263">
        <v>147</v>
      </c>
      <c r="N263">
        <v>-28631</v>
      </c>
      <c r="O263">
        <v>1.9113249999999999</v>
      </c>
      <c r="P263">
        <v>121</v>
      </c>
      <c r="Q263">
        <v>1.573267</v>
      </c>
      <c r="R263" t="s">
        <v>43</v>
      </c>
      <c r="S263" t="s">
        <v>43</v>
      </c>
    </row>
    <row r="264" spans="1:19">
      <c r="A264">
        <v>250</v>
      </c>
      <c r="B264">
        <v>1451</v>
      </c>
      <c r="C264">
        <v>7689</v>
      </c>
      <c r="D264">
        <v>342208.32</v>
      </c>
      <c r="E264">
        <v>7478</v>
      </c>
      <c r="F264">
        <v>361769.32</v>
      </c>
      <c r="G264">
        <v>48.377817999999998</v>
      </c>
      <c r="H264">
        <v>41.145000000000003</v>
      </c>
      <c r="I264">
        <v>7.232818</v>
      </c>
      <c r="J264">
        <v>1.175789</v>
      </c>
      <c r="K264">
        <v>0</v>
      </c>
      <c r="L264">
        <v>0</v>
      </c>
      <c r="M264">
        <v>211</v>
      </c>
      <c r="N264">
        <v>-19561</v>
      </c>
      <c r="O264">
        <v>2.7441800000000001</v>
      </c>
      <c r="P264">
        <v>152</v>
      </c>
      <c r="Q264">
        <v>1.97685</v>
      </c>
      <c r="R264" t="s">
        <v>43</v>
      </c>
      <c r="S264" t="s">
        <v>43</v>
      </c>
    </row>
    <row r="265" spans="1:19">
      <c r="A265">
        <v>118</v>
      </c>
      <c r="B265">
        <v>376</v>
      </c>
      <c r="C265">
        <v>7675</v>
      </c>
      <c r="D265">
        <v>482417.93</v>
      </c>
      <c r="E265">
        <v>7539</v>
      </c>
      <c r="F265">
        <v>507524.93</v>
      </c>
      <c r="G265">
        <v>67.319927000000007</v>
      </c>
      <c r="H265">
        <v>26.01</v>
      </c>
      <c r="I265">
        <v>41.309927000000002</v>
      </c>
      <c r="J265">
        <v>2.5882320000000001</v>
      </c>
      <c r="K265">
        <v>0</v>
      </c>
      <c r="L265">
        <v>0</v>
      </c>
      <c r="M265">
        <v>136</v>
      </c>
      <c r="N265">
        <v>-25107</v>
      </c>
      <c r="O265">
        <v>1.771987</v>
      </c>
      <c r="P265">
        <v>109</v>
      </c>
      <c r="Q265">
        <v>1.4201950000000001</v>
      </c>
      <c r="R265" t="s">
        <v>43</v>
      </c>
      <c r="S265" t="s">
        <v>43</v>
      </c>
    </row>
    <row r="266" spans="1:19">
      <c r="A266">
        <v>5074</v>
      </c>
      <c r="B266">
        <v>563</v>
      </c>
      <c r="C266">
        <v>7654</v>
      </c>
      <c r="D266">
        <v>265058.68</v>
      </c>
      <c r="E266">
        <v>7502</v>
      </c>
      <c r="F266">
        <v>282237.68</v>
      </c>
      <c r="G266">
        <v>37.621657999999996</v>
      </c>
      <c r="H266">
        <v>28.975000000000001</v>
      </c>
      <c r="I266">
        <v>8.6466580000000004</v>
      </c>
      <c r="J266">
        <v>1.2984180000000001</v>
      </c>
      <c r="K266">
        <v>0</v>
      </c>
      <c r="L266">
        <v>0</v>
      </c>
      <c r="M266">
        <v>152</v>
      </c>
      <c r="N266">
        <v>-17179</v>
      </c>
      <c r="O266">
        <v>1.9858899999999999</v>
      </c>
      <c r="P266">
        <v>116</v>
      </c>
      <c r="Q266">
        <v>1.515547</v>
      </c>
      <c r="R266" t="s">
        <v>43</v>
      </c>
      <c r="S266" t="s">
        <v>43</v>
      </c>
    </row>
    <row r="267" spans="1:19">
      <c r="A267">
        <v>3226</v>
      </c>
      <c r="B267">
        <v>1451</v>
      </c>
      <c r="C267">
        <v>7647</v>
      </c>
      <c r="D267">
        <v>344068.25</v>
      </c>
      <c r="E267">
        <v>7437</v>
      </c>
      <c r="F267">
        <v>365033.25</v>
      </c>
      <c r="G267">
        <v>49.083401000000002</v>
      </c>
      <c r="H267">
        <v>42.66</v>
      </c>
      <c r="I267">
        <v>6.4234010000000001</v>
      </c>
      <c r="J267">
        <v>1.1505719999999999</v>
      </c>
      <c r="K267">
        <v>0</v>
      </c>
      <c r="L267">
        <v>0</v>
      </c>
      <c r="M267">
        <v>210</v>
      </c>
      <c r="N267">
        <v>-20965</v>
      </c>
      <c r="O267">
        <v>2.746175</v>
      </c>
      <c r="P267">
        <v>153</v>
      </c>
      <c r="Q267">
        <v>2.000785</v>
      </c>
      <c r="R267" t="s">
        <v>43</v>
      </c>
      <c r="S267" t="s">
        <v>43</v>
      </c>
    </row>
    <row r="268" spans="1:19">
      <c r="A268">
        <v>4715</v>
      </c>
      <c r="B268">
        <v>716</v>
      </c>
      <c r="C268">
        <v>7637</v>
      </c>
      <c r="D268">
        <v>295026.15999999997</v>
      </c>
      <c r="E268">
        <v>7474</v>
      </c>
      <c r="F268">
        <v>312331.15999999997</v>
      </c>
      <c r="G268">
        <v>41.789023</v>
      </c>
      <c r="H268">
        <v>52.045000000000002</v>
      </c>
      <c r="I268">
        <v>-10.255977</v>
      </c>
      <c r="J268">
        <v>0.80293999999999999</v>
      </c>
      <c r="K268">
        <v>0</v>
      </c>
      <c r="L268">
        <v>0</v>
      </c>
      <c r="M268">
        <v>163</v>
      </c>
      <c r="N268">
        <v>-17305</v>
      </c>
      <c r="O268">
        <v>2.1343459999999999</v>
      </c>
      <c r="P268">
        <v>212</v>
      </c>
      <c r="Q268">
        <v>2.7759589999999998</v>
      </c>
      <c r="R268" t="s">
        <v>43</v>
      </c>
      <c r="S268" t="s">
        <v>43</v>
      </c>
    </row>
    <row r="269" spans="1:19">
      <c r="A269">
        <v>1172</v>
      </c>
      <c r="B269">
        <v>803</v>
      </c>
      <c r="C269">
        <v>7635</v>
      </c>
      <c r="D269">
        <v>132577.70000000001</v>
      </c>
      <c r="E269">
        <v>7525</v>
      </c>
      <c r="F269">
        <v>141410.70000000001</v>
      </c>
      <c r="G269">
        <v>18.792120000000001</v>
      </c>
      <c r="H269">
        <v>6.02</v>
      </c>
      <c r="I269">
        <v>12.772119999999999</v>
      </c>
      <c r="J269">
        <v>3.1216149999999998</v>
      </c>
      <c r="K269">
        <v>0</v>
      </c>
      <c r="L269">
        <v>0</v>
      </c>
      <c r="M269">
        <v>110</v>
      </c>
      <c r="N269">
        <v>-8833</v>
      </c>
      <c r="O269">
        <v>1.440733</v>
      </c>
      <c r="P269">
        <v>70</v>
      </c>
      <c r="Q269">
        <v>0.91683000000000003</v>
      </c>
      <c r="R269" t="s">
        <v>43</v>
      </c>
      <c r="S269" t="s">
        <v>43</v>
      </c>
    </row>
    <row r="270" spans="1:19">
      <c r="A270">
        <v>5818</v>
      </c>
      <c r="B270">
        <v>1437</v>
      </c>
      <c r="C270">
        <v>7634</v>
      </c>
      <c r="D270">
        <v>128931.75</v>
      </c>
      <c r="E270">
        <v>7513</v>
      </c>
      <c r="F270">
        <v>144348.75</v>
      </c>
      <c r="G270">
        <v>19.213197000000001</v>
      </c>
      <c r="H270">
        <v>3.77</v>
      </c>
      <c r="I270">
        <v>15.443197</v>
      </c>
      <c r="J270">
        <v>5.0963390000000004</v>
      </c>
      <c r="K270">
        <v>0</v>
      </c>
      <c r="L270">
        <v>0</v>
      </c>
      <c r="M270">
        <v>121</v>
      </c>
      <c r="N270">
        <v>-15417</v>
      </c>
      <c r="O270">
        <v>1.5850139999999999</v>
      </c>
      <c r="P270">
        <v>89</v>
      </c>
      <c r="Q270">
        <v>1.165837</v>
      </c>
      <c r="R270" t="s">
        <v>43</v>
      </c>
      <c r="S270" t="s">
        <v>43</v>
      </c>
    </row>
    <row r="271" spans="1:19">
      <c r="A271">
        <v>2428</v>
      </c>
      <c r="B271">
        <v>1288</v>
      </c>
      <c r="C271">
        <v>7631</v>
      </c>
      <c r="D271">
        <v>348286.39</v>
      </c>
      <c r="E271">
        <v>7418</v>
      </c>
      <c r="F271">
        <v>371487.39</v>
      </c>
      <c r="G271">
        <v>50.079183999999998</v>
      </c>
      <c r="H271">
        <v>37.270000000000003</v>
      </c>
      <c r="I271">
        <v>12.809184</v>
      </c>
      <c r="J271">
        <v>1.3436859999999999</v>
      </c>
      <c r="K271">
        <v>0</v>
      </c>
      <c r="L271">
        <v>0</v>
      </c>
      <c r="M271">
        <v>213</v>
      </c>
      <c r="N271">
        <v>-23201</v>
      </c>
      <c r="O271">
        <v>2.7912460000000001</v>
      </c>
      <c r="P271">
        <v>159</v>
      </c>
      <c r="Q271">
        <v>2.0836060000000001</v>
      </c>
      <c r="R271" t="s">
        <v>43</v>
      </c>
      <c r="S271" t="s">
        <v>43</v>
      </c>
    </row>
    <row r="272" spans="1:19">
      <c r="A272">
        <v>3898</v>
      </c>
      <c r="B272">
        <v>1918</v>
      </c>
      <c r="C272">
        <v>7620</v>
      </c>
      <c r="D272">
        <v>349547.23</v>
      </c>
      <c r="E272">
        <v>7082</v>
      </c>
      <c r="F272">
        <v>403894.23</v>
      </c>
      <c r="G272">
        <v>57.031097000000003</v>
      </c>
      <c r="H272">
        <v>41.825000000000003</v>
      </c>
      <c r="I272">
        <v>15.206097</v>
      </c>
      <c r="J272">
        <v>1.3635649999999999</v>
      </c>
      <c r="K272">
        <v>0</v>
      </c>
      <c r="L272">
        <v>0</v>
      </c>
      <c r="M272">
        <v>538</v>
      </c>
      <c r="N272">
        <v>-54347</v>
      </c>
      <c r="O272">
        <v>7.0603670000000003</v>
      </c>
      <c r="P272">
        <v>107</v>
      </c>
      <c r="Q272">
        <v>1.404199</v>
      </c>
      <c r="R272" t="s">
        <v>43</v>
      </c>
      <c r="S272" t="s">
        <v>43</v>
      </c>
    </row>
    <row r="273" spans="1:19">
      <c r="A273">
        <v>3743</v>
      </c>
      <c r="B273">
        <v>1842</v>
      </c>
      <c r="C273">
        <v>7609</v>
      </c>
      <c r="D273">
        <v>266408.61</v>
      </c>
      <c r="E273">
        <v>7285</v>
      </c>
      <c r="F273">
        <v>297549.61</v>
      </c>
      <c r="G273">
        <v>40.844147</v>
      </c>
      <c r="H273">
        <v>24.45</v>
      </c>
      <c r="I273">
        <v>16.394147</v>
      </c>
      <c r="J273">
        <v>1.670517</v>
      </c>
      <c r="K273">
        <v>0</v>
      </c>
      <c r="L273">
        <v>0</v>
      </c>
      <c r="M273">
        <v>324</v>
      </c>
      <c r="N273">
        <v>-31141</v>
      </c>
      <c r="O273">
        <v>4.2581150000000001</v>
      </c>
      <c r="P273">
        <v>102</v>
      </c>
      <c r="Q273">
        <v>1.3405180000000001</v>
      </c>
      <c r="R273" t="s">
        <v>43</v>
      </c>
      <c r="S273" t="s">
        <v>43</v>
      </c>
    </row>
    <row r="274" spans="1:19">
      <c r="A274">
        <v>3845</v>
      </c>
      <c r="B274">
        <v>912</v>
      </c>
      <c r="C274">
        <v>7594</v>
      </c>
      <c r="D274">
        <v>160639.44</v>
      </c>
      <c r="E274">
        <v>7434</v>
      </c>
      <c r="F274">
        <v>174394.44</v>
      </c>
      <c r="G274">
        <v>23.459031</v>
      </c>
      <c r="H274">
        <v>13.545</v>
      </c>
      <c r="I274">
        <v>9.9140309999999996</v>
      </c>
      <c r="J274">
        <v>1.7319329999999999</v>
      </c>
      <c r="K274">
        <v>0</v>
      </c>
      <c r="L274">
        <v>0</v>
      </c>
      <c r="M274">
        <v>160</v>
      </c>
      <c r="N274">
        <v>-13755</v>
      </c>
      <c r="O274">
        <v>2.1069270000000002</v>
      </c>
      <c r="P274">
        <v>96</v>
      </c>
      <c r="Q274">
        <v>1.2641560000000001</v>
      </c>
      <c r="R274" t="s">
        <v>43</v>
      </c>
      <c r="S274" t="s">
        <v>43</v>
      </c>
    </row>
    <row r="275" spans="1:19">
      <c r="A275">
        <v>5785</v>
      </c>
      <c r="B275">
        <v>1671</v>
      </c>
      <c r="C275">
        <v>7588</v>
      </c>
      <c r="D275">
        <v>289336.78000000003</v>
      </c>
      <c r="E275">
        <v>7311</v>
      </c>
      <c r="F275">
        <v>321390.78000000003</v>
      </c>
      <c r="G275">
        <v>43.959893000000001</v>
      </c>
      <c r="H275">
        <v>22.69</v>
      </c>
      <c r="I275">
        <v>21.269893</v>
      </c>
      <c r="J275">
        <v>1.9374130000000001</v>
      </c>
      <c r="K275">
        <v>0</v>
      </c>
      <c r="L275">
        <v>0</v>
      </c>
      <c r="M275">
        <v>277</v>
      </c>
      <c r="N275">
        <v>-32054</v>
      </c>
      <c r="O275">
        <v>3.6505010000000002</v>
      </c>
      <c r="P275">
        <v>157</v>
      </c>
      <c r="Q275">
        <v>2.0690559999999998</v>
      </c>
      <c r="R275" t="s">
        <v>43</v>
      </c>
      <c r="S275" t="s">
        <v>43</v>
      </c>
    </row>
    <row r="276" spans="1:19">
      <c r="A276">
        <v>3167</v>
      </c>
      <c r="B276">
        <v>862</v>
      </c>
      <c r="C276">
        <v>7579</v>
      </c>
      <c r="D276">
        <v>227879.71</v>
      </c>
      <c r="E276">
        <v>7297</v>
      </c>
      <c r="F276">
        <v>256503.71</v>
      </c>
      <c r="G276">
        <v>35.151941000000001</v>
      </c>
      <c r="H276">
        <v>21.14</v>
      </c>
      <c r="I276">
        <v>14.011941</v>
      </c>
      <c r="J276">
        <v>1.662817</v>
      </c>
      <c r="K276">
        <v>0</v>
      </c>
      <c r="L276">
        <v>0</v>
      </c>
      <c r="M276">
        <v>282</v>
      </c>
      <c r="N276">
        <v>-28624</v>
      </c>
      <c r="O276">
        <v>3.7208070000000002</v>
      </c>
      <c r="P276">
        <v>111</v>
      </c>
      <c r="Q276">
        <v>1.4645729999999999</v>
      </c>
      <c r="R276" t="s">
        <v>43</v>
      </c>
      <c r="S276" t="s">
        <v>43</v>
      </c>
    </row>
    <row r="277" spans="1:19">
      <c r="A277">
        <v>5634</v>
      </c>
      <c r="B277">
        <v>1753</v>
      </c>
      <c r="C277">
        <v>7577</v>
      </c>
      <c r="D277">
        <v>389101.16</v>
      </c>
      <c r="E277">
        <v>7394</v>
      </c>
      <c r="F277">
        <v>416273.16</v>
      </c>
      <c r="G277">
        <v>56.298777000000001</v>
      </c>
      <c r="H277">
        <v>52.61</v>
      </c>
      <c r="I277">
        <v>3.688777</v>
      </c>
      <c r="J277">
        <v>1.0701160000000001</v>
      </c>
      <c r="K277">
        <v>0</v>
      </c>
      <c r="L277">
        <v>0</v>
      </c>
      <c r="M277">
        <v>183</v>
      </c>
      <c r="N277">
        <v>-27172</v>
      </c>
      <c r="O277">
        <v>2.4152040000000001</v>
      </c>
      <c r="P277">
        <v>88</v>
      </c>
      <c r="Q277">
        <v>1.1614100000000001</v>
      </c>
      <c r="R277" t="s">
        <v>43</v>
      </c>
      <c r="S277" t="s">
        <v>43</v>
      </c>
    </row>
    <row r="278" spans="1:19">
      <c r="A278">
        <v>3427</v>
      </c>
      <c r="B278">
        <v>1081</v>
      </c>
      <c r="C278">
        <v>7575</v>
      </c>
      <c r="D278">
        <v>437392.99</v>
      </c>
      <c r="E278">
        <v>6256</v>
      </c>
      <c r="F278">
        <v>556231.99</v>
      </c>
      <c r="G278">
        <v>88.911762999999993</v>
      </c>
      <c r="H278">
        <v>70.489999999999995</v>
      </c>
      <c r="I278">
        <v>18.421762999999999</v>
      </c>
      <c r="J278">
        <v>1.261339</v>
      </c>
      <c r="K278">
        <v>0</v>
      </c>
      <c r="L278">
        <v>0</v>
      </c>
      <c r="M278">
        <v>1319</v>
      </c>
      <c r="N278">
        <v>-118839</v>
      </c>
      <c r="O278">
        <v>17.412541000000001</v>
      </c>
      <c r="P278">
        <v>72</v>
      </c>
      <c r="Q278">
        <v>0.95049499999999998</v>
      </c>
      <c r="R278" t="s">
        <v>43</v>
      </c>
      <c r="S278" t="s">
        <v>43</v>
      </c>
    </row>
    <row r="279" spans="1:19">
      <c r="A279">
        <v>4573</v>
      </c>
      <c r="B279">
        <v>1209</v>
      </c>
      <c r="C279">
        <v>7550</v>
      </c>
      <c r="D279">
        <v>615873.05000000005</v>
      </c>
      <c r="E279">
        <v>7316</v>
      </c>
      <c r="F279">
        <v>656666.05000000005</v>
      </c>
      <c r="G279">
        <v>89.757525000000001</v>
      </c>
      <c r="H279">
        <v>88.05</v>
      </c>
      <c r="I279">
        <v>1.707525</v>
      </c>
      <c r="J279">
        <v>1.019393</v>
      </c>
      <c r="K279">
        <v>0</v>
      </c>
      <c r="L279">
        <v>0</v>
      </c>
      <c r="M279">
        <v>234</v>
      </c>
      <c r="N279">
        <v>-40793</v>
      </c>
      <c r="O279">
        <v>3.0993379999999999</v>
      </c>
      <c r="P279">
        <v>97</v>
      </c>
      <c r="Q279">
        <v>1.2847679999999999</v>
      </c>
      <c r="R279" t="s">
        <v>43</v>
      </c>
      <c r="S279" t="s">
        <v>43</v>
      </c>
    </row>
    <row r="280" spans="1:19">
      <c r="A280">
        <v>6023</v>
      </c>
      <c r="B280">
        <v>780</v>
      </c>
      <c r="C280">
        <v>7547</v>
      </c>
      <c r="D280">
        <v>213145.18</v>
      </c>
      <c r="E280">
        <v>7076</v>
      </c>
      <c r="F280">
        <v>249479.18</v>
      </c>
      <c r="G280">
        <v>35.257092</v>
      </c>
      <c r="H280">
        <v>36.69</v>
      </c>
      <c r="I280">
        <v>-1.4329080000000001</v>
      </c>
      <c r="J280">
        <v>0.96094599999999997</v>
      </c>
      <c r="K280">
        <v>0</v>
      </c>
      <c r="L280">
        <v>0</v>
      </c>
      <c r="M280">
        <v>471</v>
      </c>
      <c r="N280">
        <v>-36334</v>
      </c>
      <c r="O280">
        <v>6.2408900000000003</v>
      </c>
      <c r="P280">
        <v>90</v>
      </c>
      <c r="Q280">
        <v>1.1925269999999999</v>
      </c>
      <c r="R280" t="s">
        <v>43</v>
      </c>
      <c r="S280" t="s">
        <v>43</v>
      </c>
    </row>
    <row r="281" spans="1:19">
      <c r="A281">
        <v>5825</v>
      </c>
      <c r="B281">
        <v>997</v>
      </c>
      <c r="C281">
        <v>7537</v>
      </c>
      <c r="D281">
        <v>261528.68</v>
      </c>
      <c r="E281">
        <v>7470</v>
      </c>
      <c r="F281">
        <v>274829.68</v>
      </c>
      <c r="G281">
        <v>36.791122000000001</v>
      </c>
      <c r="H281">
        <v>28.885000000000002</v>
      </c>
      <c r="I281">
        <v>7.9061219999999999</v>
      </c>
      <c r="J281">
        <v>1.2737099999999999</v>
      </c>
      <c r="K281">
        <v>0</v>
      </c>
      <c r="L281">
        <v>0</v>
      </c>
      <c r="M281">
        <v>67</v>
      </c>
      <c r="N281">
        <v>-13301</v>
      </c>
      <c r="O281">
        <v>0.88894799999999996</v>
      </c>
      <c r="P281">
        <v>78</v>
      </c>
      <c r="Q281">
        <v>1.0348949999999999</v>
      </c>
      <c r="R281" t="s">
        <v>43</v>
      </c>
      <c r="S281" t="s">
        <v>43</v>
      </c>
    </row>
    <row r="282" spans="1:19">
      <c r="A282">
        <v>4962</v>
      </c>
      <c r="B282">
        <v>17</v>
      </c>
      <c r="C282">
        <v>7531</v>
      </c>
      <c r="D282">
        <v>419023.3</v>
      </c>
      <c r="E282">
        <v>7207</v>
      </c>
      <c r="F282">
        <v>448916.3</v>
      </c>
      <c r="G282">
        <v>62.288927000000001</v>
      </c>
      <c r="H282">
        <v>43.67</v>
      </c>
      <c r="I282">
        <v>18.618926999999999</v>
      </c>
      <c r="J282">
        <v>1.426355</v>
      </c>
      <c r="K282">
        <v>63</v>
      </c>
      <c r="L282">
        <v>0.83654200000000001</v>
      </c>
      <c r="M282">
        <v>261</v>
      </c>
      <c r="N282">
        <v>-29893</v>
      </c>
      <c r="O282">
        <v>3.4656750000000001</v>
      </c>
      <c r="P282">
        <v>170</v>
      </c>
      <c r="Q282">
        <v>2.257336</v>
      </c>
      <c r="R282" t="s">
        <v>43</v>
      </c>
      <c r="S282" t="s">
        <v>43</v>
      </c>
    </row>
    <row r="283" spans="1:19">
      <c r="A283">
        <v>2822</v>
      </c>
      <c r="B283">
        <v>1102</v>
      </c>
      <c r="C283">
        <v>7528</v>
      </c>
      <c r="D283">
        <v>701944.55</v>
      </c>
      <c r="E283">
        <v>7191</v>
      </c>
      <c r="F283">
        <v>745365.55</v>
      </c>
      <c r="G283">
        <v>103.652559</v>
      </c>
      <c r="H283">
        <v>82</v>
      </c>
      <c r="I283">
        <v>21.652559</v>
      </c>
      <c r="J283">
        <v>1.2640560000000001</v>
      </c>
      <c r="K283">
        <v>0</v>
      </c>
      <c r="L283">
        <v>0</v>
      </c>
      <c r="M283">
        <v>337</v>
      </c>
      <c r="N283">
        <v>-43421</v>
      </c>
      <c r="O283">
        <v>4.4766209999999997</v>
      </c>
      <c r="P283">
        <v>94</v>
      </c>
      <c r="Q283">
        <v>1.248672</v>
      </c>
      <c r="R283" t="s">
        <v>43</v>
      </c>
      <c r="S283" t="s">
        <v>43</v>
      </c>
    </row>
    <row r="284" spans="1:19">
      <c r="A284">
        <v>3094</v>
      </c>
      <c r="B284">
        <v>1471</v>
      </c>
      <c r="C284">
        <v>7525</v>
      </c>
      <c r="D284">
        <v>317261.33</v>
      </c>
      <c r="E284">
        <v>7290</v>
      </c>
      <c r="F284">
        <v>338167.33</v>
      </c>
      <c r="G284">
        <v>46.387836999999998</v>
      </c>
      <c r="H284">
        <v>46.05</v>
      </c>
      <c r="I284">
        <v>0.337837</v>
      </c>
      <c r="J284">
        <v>1.007336</v>
      </c>
      <c r="K284">
        <v>13</v>
      </c>
      <c r="L284">
        <v>0.17275699999999999</v>
      </c>
      <c r="M284">
        <v>222</v>
      </c>
      <c r="N284">
        <v>-20906</v>
      </c>
      <c r="O284">
        <v>2.9501659999999998</v>
      </c>
      <c r="P284">
        <v>104</v>
      </c>
      <c r="Q284">
        <v>1.3820600000000001</v>
      </c>
      <c r="R284" t="s">
        <v>43</v>
      </c>
      <c r="S284" t="s">
        <v>43</v>
      </c>
    </row>
    <row r="285" spans="1:19">
      <c r="A285">
        <v>4169</v>
      </c>
      <c r="B285">
        <v>782</v>
      </c>
      <c r="C285">
        <v>7518</v>
      </c>
      <c r="D285">
        <v>260729.12</v>
      </c>
      <c r="E285">
        <v>6322</v>
      </c>
      <c r="F285">
        <v>355030.12</v>
      </c>
      <c r="G285">
        <v>56.157879999999999</v>
      </c>
      <c r="H285">
        <v>50.215000000000003</v>
      </c>
      <c r="I285">
        <v>5.9428799999999997</v>
      </c>
      <c r="J285">
        <v>1.118349</v>
      </c>
      <c r="K285">
        <v>0</v>
      </c>
      <c r="L285">
        <v>0</v>
      </c>
      <c r="M285">
        <v>1196</v>
      </c>
      <c r="N285">
        <v>-94301</v>
      </c>
      <c r="O285">
        <v>15.908486</v>
      </c>
      <c r="P285">
        <v>119</v>
      </c>
      <c r="Q285">
        <v>1.5828679999999999</v>
      </c>
      <c r="R285" t="s">
        <v>43</v>
      </c>
      <c r="S285" t="s">
        <v>43</v>
      </c>
    </row>
    <row r="286" spans="1:19">
      <c r="A286">
        <v>2581</v>
      </c>
      <c r="B286">
        <v>1700</v>
      </c>
      <c r="C286">
        <v>7517</v>
      </c>
      <c r="D286">
        <v>212464.75</v>
      </c>
      <c r="E286">
        <v>7415</v>
      </c>
      <c r="F286">
        <v>241292.75</v>
      </c>
      <c r="G286">
        <v>32.541167000000002</v>
      </c>
      <c r="H286">
        <v>4</v>
      </c>
      <c r="I286">
        <v>28.541167000000002</v>
      </c>
      <c r="J286">
        <v>8.1352919999999997</v>
      </c>
      <c r="K286">
        <v>0</v>
      </c>
      <c r="L286">
        <v>0</v>
      </c>
      <c r="M286">
        <v>102</v>
      </c>
      <c r="N286">
        <v>-28828</v>
      </c>
      <c r="O286">
        <v>1.356924</v>
      </c>
      <c r="P286">
        <v>34</v>
      </c>
      <c r="Q286">
        <v>0.45230799999999999</v>
      </c>
      <c r="R286" t="s">
        <v>43</v>
      </c>
      <c r="S286" t="s">
        <v>43</v>
      </c>
    </row>
    <row r="287" spans="1:19">
      <c r="A287">
        <v>3012</v>
      </c>
      <c r="B287">
        <v>1096</v>
      </c>
      <c r="C287">
        <v>7509</v>
      </c>
      <c r="D287">
        <v>435508.59</v>
      </c>
      <c r="E287">
        <v>7353</v>
      </c>
      <c r="F287">
        <v>459297.59</v>
      </c>
      <c r="G287">
        <v>62.463973000000003</v>
      </c>
      <c r="H287">
        <v>47.46</v>
      </c>
      <c r="I287">
        <v>15.003973</v>
      </c>
      <c r="J287">
        <v>1.3161389999999999</v>
      </c>
      <c r="K287">
        <v>0</v>
      </c>
      <c r="L287">
        <v>0</v>
      </c>
      <c r="M287">
        <v>156</v>
      </c>
      <c r="N287">
        <v>-23789</v>
      </c>
      <c r="O287">
        <v>2.0775070000000002</v>
      </c>
      <c r="P287">
        <v>170</v>
      </c>
      <c r="Q287">
        <v>2.2639499999999999</v>
      </c>
      <c r="R287" t="s">
        <v>43</v>
      </c>
      <c r="S287" t="s">
        <v>43</v>
      </c>
    </row>
    <row r="288" spans="1:19">
      <c r="A288">
        <v>5371</v>
      </c>
      <c r="B288">
        <v>1692</v>
      </c>
      <c r="C288">
        <v>7505</v>
      </c>
      <c r="D288">
        <v>462278.76</v>
      </c>
      <c r="E288">
        <v>6245</v>
      </c>
      <c r="F288">
        <v>565377.76</v>
      </c>
      <c r="G288">
        <v>90.532867999999993</v>
      </c>
      <c r="H288">
        <v>68.78</v>
      </c>
      <c r="I288">
        <v>21.752867999999999</v>
      </c>
      <c r="J288">
        <v>1.3162670000000001</v>
      </c>
      <c r="K288">
        <v>0</v>
      </c>
      <c r="L288">
        <v>0</v>
      </c>
      <c r="M288">
        <v>1260</v>
      </c>
      <c r="N288">
        <v>-103099</v>
      </c>
      <c r="O288">
        <v>16.788806999999998</v>
      </c>
      <c r="P288">
        <v>80</v>
      </c>
      <c r="Q288">
        <v>1.0659559999999999</v>
      </c>
      <c r="R288" t="s">
        <v>43</v>
      </c>
      <c r="S288" t="s">
        <v>43</v>
      </c>
    </row>
    <row r="289" spans="1:19">
      <c r="A289">
        <v>5131</v>
      </c>
      <c r="B289">
        <v>335</v>
      </c>
      <c r="C289">
        <v>7504</v>
      </c>
      <c r="D289">
        <v>463584.53</v>
      </c>
      <c r="E289">
        <v>7056</v>
      </c>
      <c r="F289">
        <v>513004.53</v>
      </c>
      <c r="G289">
        <v>72.704723999999999</v>
      </c>
      <c r="H289">
        <v>43.7</v>
      </c>
      <c r="I289">
        <v>29.004724</v>
      </c>
      <c r="J289">
        <v>1.663724</v>
      </c>
      <c r="K289">
        <v>1</v>
      </c>
      <c r="L289">
        <v>1.3325999999999999E-2</v>
      </c>
      <c r="M289">
        <v>447</v>
      </c>
      <c r="N289">
        <v>-49420</v>
      </c>
      <c r="O289">
        <v>5.956823</v>
      </c>
      <c r="P289">
        <v>101</v>
      </c>
      <c r="Q289">
        <v>1.3459490000000001</v>
      </c>
      <c r="R289" t="s">
        <v>43</v>
      </c>
      <c r="S289" t="s">
        <v>43</v>
      </c>
    </row>
    <row r="290" spans="1:19">
      <c r="A290">
        <v>3646</v>
      </c>
      <c r="B290">
        <v>1692</v>
      </c>
      <c r="C290">
        <v>7494</v>
      </c>
      <c r="D290">
        <v>428047.49</v>
      </c>
      <c r="E290">
        <v>6193</v>
      </c>
      <c r="F290">
        <v>536335.49</v>
      </c>
      <c r="G290">
        <v>86.603502000000006</v>
      </c>
      <c r="H290">
        <v>68.7</v>
      </c>
      <c r="I290">
        <v>17.903502</v>
      </c>
      <c r="J290">
        <v>1.2606040000000001</v>
      </c>
      <c r="K290">
        <v>0</v>
      </c>
      <c r="L290">
        <v>0</v>
      </c>
      <c r="M290">
        <v>1301</v>
      </c>
      <c r="N290">
        <v>-108288</v>
      </c>
      <c r="O290">
        <v>17.360555000000002</v>
      </c>
      <c r="P290">
        <v>78</v>
      </c>
      <c r="Q290">
        <v>1.0408329999999999</v>
      </c>
      <c r="R290" t="s">
        <v>43</v>
      </c>
      <c r="S290" t="s">
        <v>43</v>
      </c>
    </row>
    <row r="291" spans="1:19">
      <c r="A291">
        <v>2136</v>
      </c>
      <c r="B291">
        <v>213</v>
      </c>
      <c r="C291">
        <v>7486</v>
      </c>
      <c r="D291">
        <v>478455.75</v>
      </c>
      <c r="E291">
        <v>7004</v>
      </c>
      <c r="F291">
        <v>539399.75</v>
      </c>
      <c r="G291">
        <v>77.013099999999994</v>
      </c>
      <c r="H291">
        <v>45.634999999999998</v>
      </c>
      <c r="I291">
        <v>31.3781</v>
      </c>
      <c r="J291">
        <v>1.6875880000000001</v>
      </c>
      <c r="K291">
        <v>0</v>
      </c>
      <c r="L291">
        <v>0</v>
      </c>
      <c r="M291">
        <v>482</v>
      </c>
      <c r="N291">
        <v>-60944</v>
      </c>
      <c r="O291">
        <v>6.4386859999999997</v>
      </c>
      <c r="P291">
        <v>115</v>
      </c>
      <c r="Q291">
        <v>1.5362009999999999</v>
      </c>
      <c r="R291" t="s">
        <v>43</v>
      </c>
      <c r="S291" t="s">
        <v>43</v>
      </c>
    </row>
    <row r="292" spans="1:19">
      <c r="A292">
        <v>2515</v>
      </c>
      <c r="B292">
        <v>408</v>
      </c>
      <c r="C292">
        <v>7481</v>
      </c>
      <c r="D292">
        <v>345518.27</v>
      </c>
      <c r="E292">
        <v>7354</v>
      </c>
      <c r="F292">
        <v>359658.27</v>
      </c>
      <c r="G292">
        <v>48.906481999999997</v>
      </c>
      <c r="H292">
        <v>40.31</v>
      </c>
      <c r="I292">
        <v>8.596482</v>
      </c>
      <c r="J292">
        <v>1.2132590000000001</v>
      </c>
      <c r="K292">
        <v>0</v>
      </c>
      <c r="L292">
        <v>0</v>
      </c>
      <c r="M292">
        <v>127</v>
      </c>
      <c r="N292">
        <v>-14140</v>
      </c>
      <c r="O292">
        <v>1.6976340000000001</v>
      </c>
      <c r="P292">
        <v>127</v>
      </c>
      <c r="Q292">
        <v>1.6976340000000001</v>
      </c>
      <c r="R292" t="s">
        <v>43</v>
      </c>
      <c r="S292" t="s">
        <v>43</v>
      </c>
    </row>
    <row r="293" spans="1:19">
      <c r="A293">
        <v>3986</v>
      </c>
      <c r="B293">
        <v>534</v>
      </c>
      <c r="C293">
        <v>7457</v>
      </c>
      <c r="D293">
        <v>370090.69</v>
      </c>
      <c r="E293">
        <v>7242</v>
      </c>
      <c r="F293">
        <v>397881.28</v>
      </c>
      <c r="G293">
        <v>54.940801</v>
      </c>
      <c r="H293">
        <v>45.22</v>
      </c>
      <c r="I293">
        <v>9.7208009999999998</v>
      </c>
      <c r="J293">
        <v>1.2149669999999999</v>
      </c>
      <c r="K293">
        <v>1</v>
      </c>
      <c r="L293">
        <v>1.341E-2</v>
      </c>
      <c r="M293">
        <v>214</v>
      </c>
      <c r="N293">
        <v>-27790.59</v>
      </c>
      <c r="O293">
        <v>2.8697870000000001</v>
      </c>
      <c r="P293">
        <v>87</v>
      </c>
      <c r="Q293">
        <v>1.1666890000000001</v>
      </c>
      <c r="R293" t="s">
        <v>43</v>
      </c>
      <c r="S293" t="s">
        <v>43</v>
      </c>
    </row>
    <row r="294" spans="1:19">
      <c r="A294">
        <v>1252</v>
      </c>
      <c r="B294">
        <v>734</v>
      </c>
      <c r="C294">
        <v>7450</v>
      </c>
      <c r="D294">
        <v>100089.15</v>
      </c>
      <c r="E294">
        <v>7261</v>
      </c>
      <c r="F294">
        <v>116483.15</v>
      </c>
      <c r="G294">
        <v>16.042300999999998</v>
      </c>
      <c r="H294">
        <v>8.44</v>
      </c>
      <c r="I294">
        <v>7.6023009999999998</v>
      </c>
      <c r="J294">
        <v>1.900747</v>
      </c>
      <c r="K294">
        <v>0</v>
      </c>
      <c r="L294">
        <v>0</v>
      </c>
      <c r="M294">
        <v>189</v>
      </c>
      <c r="N294">
        <v>-16394</v>
      </c>
      <c r="O294">
        <v>2.5369130000000002</v>
      </c>
      <c r="P294">
        <v>74</v>
      </c>
      <c r="Q294">
        <v>0.99328899999999998</v>
      </c>
      <c r="R294" t="s">
        <v>43</v>
      </c>
      <c r="S294" t="s">
        <v>43</v>
      </c>
    </row>
    <row r="295" spans="1:19">
      <c r="A295">
        <v>2573</v>
      </c>
      <c r="B295">
        <v>1531</v>
      </c>
      <c r="C295">
        <v>7439</v>
      </c>
      <c r="D295">
        <v>197100.16</v>
      </c>
      <c r="E295">
        <v>7140</v>
      </c>
      <c r="F295">
        <v>227218.16</v>
      </c>
      <c r="G295">
        <v>31.823271999999999</v>
      </c>
      <c r="H295">
        <v>13.164999999999999</v>
      </c>
      <c r="I295">
        <v>18.658272</v>
      </c>
      <c r="J295">
        <v>2.4172630000000002</v>
      </c>
      <c r="K295">
        <v>0</v>
      </c>
      <c r="L295">
        <v>0</v>
      </c>
      <c r="M295">
        <v>299</v>
      </c>
      <c r="N295">
        <v>-30118</v>
      </c>
      <c r="O295">
        <v>4.0193570000000003</v>
      </c>
      <c r="P295">
        <v>98</v>
      </c>
      <c r="Q295">
        <v>1.3173809999999999</v>
      </c>
      <c r="R295" t="s">
        <v>43</v>
      </c>
      <c r="S295" t="s">
        <v>43</v>
      </c>
    </row>
    <row r="296" spans="1:19">
      <c r="A296">
        <v>4331</v>
      </c>
      <c r="B296">
        <v>1145</v>
      </c>
      <c r="C296">
        <v>7409</v>
      </c>
      <c r="D296">
        <v>495420.15999999997</v>
      </c>
      <c r="E296">
        <v>7312</v>
      </c>
      <c r="F296">
        <v>511987.16</v>
      </c>
      <c r="G296">
        <v>70.020126000000005</v>
      </c>
      <c r="H296">
        <v>26.94</v>
      </c>
      <c r="I296">
        <v>43.080126</v>
      </c>
      <c r="J296">
        <v>2.5991140000000001</v>
      </c>
      <c r="K296">
        <v>0</v>
      </c>
      <c r="L296">
        <v>0</v>
      </c>
      <c r="M296">
        <v>97</v>
      </c>
      <c r="N296">
        <v>-16567</v>
      </c>
      <c r="O296">
        <v>1.3092189999999999</v>
      </c>
      <c r="P296">
        <v>102</v>
      </c>
      <c r="Q296">
        <v>1.3767039999999999</v>
      </c>
      <c r="R296" t="s">
        <v>43</v>
      </c>
      <c r="S296" t="s">
        <v>43</v>
      </c>
    </row>
    <row r="297" spans="1:19">
      <c r="A297">
        <v>3968</v>
      </c>
      <c r="B297">
        <v>1610</v>
      </c>
      <c r="C297">
        <v>7405</v>
      </c>
      <c r="D297">
        <v>146050.49</v>
      </c>
      <c r="E297">
        <v>7108</v>
      </c>
      <c r="F297">
        <v>168898.49</v>
      </c>
      <c r="G297">
        <v>23.761745999999999</v>
      </c>
      <c r="H297">
        <v>19.035</v>
      </c>
      <c r="I297">
        <v>4.7267460000000003</v>
      </c>
      <c r="J297">
        <v>1.248319</v>
      </c>
      <c r="K297">
        <v>5</v>
      </c>
      <c r="L297">
        <v>6.7521999999999999E-2</v>
      </c>
      <c r="M297">
        <v>292</v>
      </c>
      <c r="N297">
        <v>-22848</v>
      </c>
      <c r="O297">
        <v>3.943282</v>
      </c>
      <c r="P297">
        <v>76</v>
      </c>
      <c r="Q297">
        <v>1.0263340000000001</v>
      </c>
      <c r="R297" t="s">
        <v>43</v>
      </c>
      <c r="S297" t="s">
        <v>43</v>
      </c>
    </row>
    <row r="298" spans="1:19">
      <c r="A298">
        <v>5904</v>
      </c>
      <c r="B298">
        <v>1849</v>
      </c>
      <c r="C298">
        <v>7402</v>
      </c>
      <c r="D298">
        <v>219815.36</v>
      </c>
      <c r="E298">
        <v>7210</v>
      </c>
      <c r="F298">
        <v>236886.36</v>
      </c>
      <c r="G298">
        <v>32.855251000000003</v>
      </c>
      <c r="H298">
        <v>12.65</v>
      </c>
      <c r="I298">
        <v>20.205251000000001</v>
      </c>
      <c r="J298">
        <v>2.5972529999999998</v>
      </c>
      <c r="K298">
        <v>0</v>
      </c>
      <c r="L298">
        <v>0</v>
      </c>
      <c r="M298">
        <v>192</v>
      </c>
      <c r="N298">
        <v>-17071</v>
      </c>
      <c r="O298">
        <v>2.5938940000000001</v>
      </c>
      <c r="P298">
        <v>108</v>
      </c>
      <c r="Q298">
        <v>1.4590650000000001</v>
      </c>
      <c r="R298" t="s">
        <v>43</v>
      </c>
      <c r="S298" t="s">
        <v>43</v>
      </c>
    </row>
    <row r="299" spans="1:19">
      <c r="A299">
        <v>5518</v>
      </c>
      <c r="B299">
        <v>719</v>
      </c>
      <c r="C299">
        <v>7389</v>
      </c>
      <c r="D299">
        <v>235504.19</v>
      </c>
      <c r="E299">
        <v>7009</v>
      </c>
      <c r="F299">
        <v>269422.19</v>
      </c>
      <c r="G299">
        <v>38.439461999999999</v>
      </c>
      <c r="H299">
        <v>30.74</v>
      </c>
      <c r="I299">
        <v>7.6994619999999996</v>
      </c>
      <c r="J299">
        <v>1.25047</v>
      </c>
      <c r="K299">
        <v>0</v>
      </c>
      <c r="L299">
        <v>0</v>
      </c>
      <c r="M299">
        <v>380</v>
      </c>
      <c r="N299">
        <v>-33918</v>
      </c>
      <c r="O299">
        <v>5.1427800000000001</v>
      </c>
      <c r="P299">
        <v>87</v>
      </c>
      <c r="Q299">
        <v>1.1774260000000001</v>
      </c>
      <c r="R299" t="s">
        <v>43</v>
      </c>
      <c r="S299" t="s">
        <v>43</v>
      </c>
    </row>
    <row r="300" spans="1:19">
      <c r="A300">
        <v>2029</v>
      </c>
      <c r="B300">
        <v>1718</v>
      </c>
      <c r="C300">
        <v>7386</v>
      </c>
      <c r="D300">
        <v>239964.27</v>
      </c>
      <c r="E300">
        <v>7281</v>
      </c>
      <c r="F300">
        <v>253552.27</v>
      </c>
      <c r="G300">
        <v>34.823824999999999</v>
      </c>
      <c r="H300">
        <v>32.85</v>
      </c>
      <c r="I300">
        <v>1.9738249999999999</v>
      </c>
      <c r="J300">
        <v>1.0600860000000001</v>
      </c>
      <c r="K300">
        <v>0</v>
      </c>
      <c r="L300">
        <v>0</v>
      </c>
      <c r="M300">
        <v>105</v>
      </c>
      <c r="N300">
        <v>-13588</v>
      </c>
      <c r="O300">
        <v>1.421608</v>
      </c>
      <c r="P300">
        <v>125</v>
      </c>
      <c r="Q300">
        <v>1.692391</v>
      </c>
      <c r="R300" t="s">
        <v>43</v>
      </c>
      <c r="S300" t="s">
        <v>43</v>
      </c>
    </row>
    <row r="301" spans="1:19">
      <c r="A301">
        <v>5027</v>
      </c>
      <c r="B301">
        <v>1331</v>
      </c>
      <c r="C301">
        <v>7382</v>
      </c>
      <c r="D301">
        <v>39423.449999999997</v>
      </c>
      <c r="E301">
        <v>7359</v>
      </c>
      <c r="F301">
        <v>41149.449999999997</v>
      </c>
      <c r="G301">
        <v>5.5917180000000002</v>
      </c>
      <c r="H301">
        <v>1.44</v>
      </c>
      <c r="I301">
        <v>4.1517179999999998</v>
      </c>
      <c r="J301">
        <v>3.8831380000000002</v>
      </c>
      <c r="K301">
        <v>0</v>
      </c>
      <c r="L301">
        <v>0</v>
      </c>
      <c r="M301">
        <v>23</v>
      </c>
      <c r="N301">
        <v>-1726</v>
      </c>
      <c r="O301">
        <v>0.31156899999999998</v>
      </c>
      <c r="P301">
        <v>56</v>
      </c>
      <c r="Q301">
        <v>0.758602</v>
      </c>
      <c r="R301" t="s">
        <v>43</v>
      </c>
      <c r="S301" t="s">
        <v>43</v>
      </c>
    </row>
    <row r="302" spans="1:19">
      <c r="A302">
        <v>5969</v>
      </c>
      <c r="B302">
        <v>1899</v>
      </c>
      <c r="C302">
        <v>7372</v>
      </c>
      <c r="D302">
        <v>209153.91</v>
      </c>
      <c r="E302">
        <v>7285</v>
      </c>
      <c r="F302">
        <v>215756.91</v>
      </c>
      <c r="G302">
        <v>29.616596999999999</v>
      </c>
      <c r="H302">
        <v>19.760000000000002</v>
      </c>
      <c r="I302">
        <v>9.8565970000000007</v>
      </c>
      <c r="J302">
        <v>1.4988159999999999</v>
      </c>
      <c r="K302">
        <v>0</v>
      </c>
      <c r="L302">
        <v>0</v>
      </c>
      <c r="M302">
        <v>87</v>
      </c>
      <c r="N302">
        <v>-6603</v>
      </c>
      <c r="O302">
        <v>1.1801410000000001</v>
      </c>
      <c r="P302">
        <v>75</v>
      </c>
      <c r="Q302">
        <v>1.017363</v>
      </c>
      <c r="R302" t="s">
        <v>43</v>
      </c>
      <c r="S302" t="s">
        <v>43</v>
      </c>
    </row>
    <row r="303" spans="1:19">
      <c r="A303">
        <v>3472</v>
      </c>
      <c r="B303">
        <v>1050</v>
      </c>
      <c r="C303">
        <v>7366</v>
      </c>
      <c r="D303">
        <v>313578.92</v>
      </c>
      <c r="E303">
        <v>7136</v>
      </c>
      <c r="F303">
        <v>337313.92</v>
      </c>
      <c r="G303">
        <v>47.269326999999997</v>
      </c>
      <c r="H303">
        <v>43.524999999999999</v>
      </c>
      <c r="I303">
        <v>3.7443270000000002</v>
      </c>
      <c r="J303">
        <v>1.0860270000000001</v>
      </c>
      <c r="K303">
        <v>0</v>
      </c>
      <c r="L303">
        <v>0</v>
      </c>
      <c r="M303">
        <v>230</v>
      </c>
      <c r="N303">
        <v>-23735</v>
      </c>
      <c r="O303">
        <v>3.122455</v>
      </c>
      <c r="P303">
        <v>106</v>
      </c>
      <c r="Q303">
        <v>1.439044</v>
      </c>
      <c r="R303" t="s">
        <v>43</v>
      </c>
      <c r="S303" t="s">
        <v>43</v>
      </c>
    </row>
    <row r="304" spans="1:19">
      <c r="A304">
        <v>3724</v>
      </c>
      <c r="B304">
        <v>1241</v>
      </c>
      <c r="C304">
        <v>7361</v>
      </c>
      <c r="D304">
        <v>575750.07999999996</v>
      </c>
      <c r="E304">
        <v>7067</v>
      </c>
      <c r="F304">
        <v>603015.07999999996</v>
      </c>
      <c r="G304">
        <v>85.328298000000004</v>
      </c>
      <c r="H304">
        <v>86.85</v>
      </c>
      <c r="I304">
        <v>-1.5217020000000001</v>
      </c>
      <c r="J304">
        <v>0.98247899999999999</v>
      </c>
      <c r="K304">
        <v>0</v>
      </c>
      <c r="L304">
        <v>0</v>
      </c>
      <c r="M304">
        <v>294</v>
      </c>
      <c r="N304">
        <v>-27265</v>
      </c>
      <c r="O304">
        <v>3.9940229999999999</v>
      </c>
      <c r="P304">
        <v>282</v>
      </c>
      <c r="Q304">
        <v>3.8310010000000001</v>
      </c>
      <c r="R304" t="s">
        <v>43</v>
      </c>
      <c r="S304" t="s">
        <v>43</v>
      </c>
    </row>
    <row r="305" spans="1:19">
      <c r="A305">
        <v>5142</v>
      </c>
      <c r="B305">
        <v>1623</v>
      </c>
      <c r="C305">
        <v>7361</v>
      </c>
      <c r="D305">
        <v>220743.39</v>
      </c>
      <c r="E305">
        <v>6828</v>
      </c>
      <c r="F305">
        <v>271603.49</v>
      </c>
      <c r="G305">
        <v>39.777898</v>
      </c>
      <c r="H305">
        <v>20.545000000000002</v>
      </c>
      <c r="I305">
        <v>19.232897999999999</v>
      </c>
      <c r="J305">
        <v>1.9361349999999999</v>
      </c>
      <c r="K305">
        <v>0</v>
      </c>
      <c r="L305">
        <v>0</v>
      </c>
      <c r="M305">
        <v>533</v>
      </c>
      <c r="N305">
        <v>-50860.1</v>
      </c>
      <c r="O305">
        <v>7.2408640000000002</v>
      </c>
      <c r="P305">
        <v>122</v>
      </c>
      <c r="Q305">
        <v>1.657384</v>
      </c>
      <c r="R305" t="s">
        <v>43</v>
      </c>
      <c r="S305" t="s">
        <v>43</v>
      </c>
    </row>
    <row r="306" spans="1:19">
      <c r="A306">
        <v>3960</v>
      </c>
      <c r="B306">
        <v>1516</v>
      </c>
      <c r="C306">
        <v>7360</v>
      </c>
      <c r="D306">
        <v>264650.21000000002</v>
      </c>
      <c r="E306">
        <v>7044</v>
      </c>
      <c r="F306">
        <v>299842.42</v>
      </c>
      <c r="G306">
        <v>42.567067000000002</v>
      </c>
      <c r="H306">
        <v>22.03</v>
      </c>
      <c r="I306">
        <v>20.537067</v>
      </c>
      <c r="J306">
        <v>1.9322319999999999</v>
      </c>
      <c r="K306">
        <v>0</v>
      </c>
      <c r="L306">
        <v>0</v>
      </c>
      <c r="M306">
        <v>316</v>
      </c>
      <c r="N306">
        <v>-35192.21</v>
      </c>
      <c r="O306">
        <v>4.2934780000000003</v>
      </c>
      <c r="P306">
        <v>78</v>
      </c>
      <c r="Q306">
        <v>1.0597829999999999</v>
      </c>
      <c r="R306" t="s">
        <v>43</v>
      </c>
      <c r="S306" t="s">
        <v>43</v>
      </c>
    </row>
    <row r="307" spans="1:19">
      <c r="A307">
        <v>127</v>
      </c>
      <c r="B307">
        <v>820</v>
      </c>
      <c r="C307">
        <v>7356</v>
      </c>
      <c r="D307">
        <v>270923.57</v>
      </c>
      <c r="E307">
        <v>7181</v>
      </c>
      <c r="F307">
        <v>291522.64</v>
      </c>
      <c r="G307">
        <v>40.596384999999998</v>
      </c>
      <c r="H307">
        <v>34.85</v>
      </c>
      <c r="I307">
        <v>5.7463850000000001</v>
      </c>
      <c r="J307">
        <v>1.1648890000000001</v>
      </c>
      <c r="K307">
        <v>0</v>
      </c>
      <c r="L307">
        <v>0</v>
      </c>
      <c r="M307">
        <v>175</v>
      </c>
      <c r="N307">
        <v>-20599.07</v>
      </c>
      <c r="O307">
        <v>2.3790100000000001</v>
      </c>
      <c r="P307">
        <v>76</v>
      </c>
      <c r="Q307">
        <v>1.0331699999999999</v>
      </c>
      <c r="R307" t="s">
        <v>43</v>
      </c>
      <c r="S307" t="s">
        <v>43</v>
      </c>
    </row>
    <row r="308" spans="1:19">
      <c r="A308">
        <v>4981</v>
      </c>
      <c r="B308">
        <v>1969</v>
      </c>
      <c r="C308">
        <v>7350</v>
      </c>
      <c r="D308">
        <v>485319.31</v>
      </c>
      <c r="E308">
        <v>6986</v>
      </c>
      <c r="F308">
        <v>530530.31000000006</v>
      </c>
      <c r="G308">
        <v>75.941928000000004</v>
      </c>
      <c r="H308">
        <v>55</v>
      </c>
      <c r="I308">
        <v>20.941928000000001</v>
      </c>
      <c r="J308">
        <v>1.380762</v>
      </c>
      <c r="K308">
        <v>0</v>
      </c>
      <c r="L308">
        <v>0</v>
      </c>
      <c r="M308">
        <v>364</v>
      </c>
      <c r="N308">
        <v>-45211</v>
      </c>
      <c r="O308">
        <v>4.9523809999999999</v>
      </c>
      <c r="P308">
        <v>131</v>
      </c>
      <c r="Q308">
        <v>1.782313</v>
      </c>
      <c r="R308" t="s">
        <v>43</v>
      </c>
      <c r="S308" t="s">
        <v>43</v>
      </c>
    </row>
    <row r="309" spans="1:19">
      <c r="A309">
        <v>3956</v>
      </c>
      <c r="B309">
        <v>1567</v>
      </c>
      <c r="C309">
        <v>7333</v>
      </c>
      <c r="D309">
        <v>459520.44</v>
      </c>
      <c r="E309">
        <v>7101</v>
      </c>
      <c r="F309">
        <v>485396.44</v>
      </c>
      <c r="G309">
        <v>68.356067999999993</v>
      </c>
      <c r="H309">
        <v>50.91</v>
      </c>
      <c r="I309">
        <v>17.446068</v>
      </c>
      <c r="J309">
        <v>1.3426849999999999</v>
      </c>
      <c r="K309">
        <v>0</v>
      </c>
      <c r="L309">
        <v>0</v>
      </c>
      <c r="M309">
        <v>232</v>
      </c>
      <c r="N309">
        <v>-25876</v>
      </c>
      <c r="O309">
        <v>3.16378</v>
      </c>
      <c r="P309">
        <v>87</v>
      </c>
      <c r="Q309">
        <v>1.186418</v>
      </c>
      <c r="R309" t="s">
        <v>43</v>
      </c>
      <c r="S309" t="s">
        <v>43</v>
      </c>
    </row>
    <row r="310" spans="1:19">
      <c r="A310">
        <v>1302</v>
      </c>
      <c r="B310">
        <v>197</v>
      </c>
      <c r="C310">
        <v>7332</v>
      </c>
      <c r="D310">
        <v>308009.78000000003</v>
      </c>
      <c r="E310">
        <v>7200</v>
      </c>
      <c r="F310">
        <v>319397.78000000003</v>
      </c>
      <c r="G310">
        <v>44.360802999999997</v>
      </c>
      <c r="H310">
        <v>40.505000000000003</v>
      </c>
      <c r="I310">
        <v>3.8558029999999999</v>
      </c>
      <c r="J310">
        <v>1.0951930000000001</v>
      </c>
      <c r="K310">
        <v>1</v>
      </c>
      <c r="L310">
        <v>1.3639E-2</v>
      </c>
      <c r="M310">
        <v>131</v>
      </c>
      <c r="N310">
        <v>-11388</v>
      </c>
      <c r="O310">
        <v>1.7866880000000001</v>
      </c>
      <c r="P310">
        <v>184</v>
      </c>
      <c r="Q310">
        <v>2.509547</v>
      </c>
      <c r="R310" t="s">
        <v>43</v>
      </c>
      <c r="S310" t="s">
        <v>43</v>
      </c>
    </row>
    <row r="311" spans="1:19">
      <c r="A311">
        <v>2536</v>
      </c>
      <c r="B311">
        <v>402</v>
      </c>
      <c r="C311">
        <v>7324</v>
      </c>
      <c r="D311">
        <v>341008.31</v>
      </c>
      <c r="E311">
        <v>7101</v>
      </c>
      <c r="F311">
        <v>369929.31</v>
      </c>
      <c r="G311">
        <v>52.095382000000001</v>
      </c>
      <c r="H311">
        <v>39.9</v>
      </c>
      <c r="I311">
        <v>12.195382</v>
      </c>
      <c r="J311">
        <v>1.3056490000000001</v>
      </c>
      <c r="K311">
        <v>0</v>
      </c>
      <c r="L311">
        <v>0</v>
      </c>
      <c r="M311">
        <v>223</v>
      </c>
      <c r="N311">
        <v>-28921</v>
      </c>
      <c r="O311">
        <v>3.0447839999999999</v>
      </c>
      <c r="P311">
        <v>192</v>
      </c>
      <c r="Q311">
        <v>2.621518</v>
      </c>
      <c r="R311" t="s">
        <v>43</v>
      </c>
      <c r="S311" t="s">
        <v>43</v>
      </c>
    </row>
    <row r="312" spans="1:19">
      <c r="A312">
        <v>2261</v>
      </c>
      <c r="B312">
        <v>997</v>
      </c>
      <c r="C312">
        <v>7305</v>
      </c>
      <c r="D312">
        <v>251802.92</v>
      </c>
      <c r="E312">
        <v>7231</v>
      </c>
      <c r="F312">
        <v>265860.92</v>
      </c>
      <c r="G312">
        <v>36.766826000000002</v>
      </c>
      <c r="H312">
        <v>29.74</v>
      </c>
      <c r="I312">
        <v>7.0268259999999998</v>
      </c>
      <c r="J312">
        <v>1.236275</v>
      </c>
      <c r="K312">
        <v>0</v>
      </c>
      <c r="L312">
        <v>0</v>
      </c>
      <c r="M312">
        <v>74</v>
      </c>
      <c r="N312">
        <v>-14058</v>
      </c>
      <c r="O312">
        <v>1.0130049999999999</v>
      </c>
      <c r="P312">
        <v>76</v>
      </c>
      <c r="Q312">
        <v>1.0403830000000001</v>
      </c>
      <c r="R312" t="s">
        <v>43</v>
      </c>
      <c r="S312" t="s">
        <v>43</v>
      </c>
    </row>
    <row r="313" spans="1:19">
      <c r="A313">
        <v>2861</v>
      </c>
      <c r="B313">
        <v>205</v>
      </c>
      <c r="C313">
        <v>7286</v>
      </c>
      <c r="D313">
        <v>272175.83</v>
      </c>
      <c r="E313">
        <v>6815</v>
      </c>
      <c r="F313">
        <v>321496.83</v>
      </c>
      <c r="G313">
        <v>47.174883000000001</v>
      </c>
      <c r="H313">
        <v>19.34</v>
      </c>
      <c r="I313">
        <v>27.834883000000001</v>
      </c>
      <c r="J313">
        <v>2.4392390000000002</v>
      </c>
      <c r="K313">
        <v>0</v>
      </c>
      <c r="L313">
        <v>0</v>
      </c>
      <c r="M313">
        <v>471</v>
      </c>
      <c r="N313">
        <v>-49321</v>
      </c>
      <c r="O313">
        <v>6.4644519999999996</v>
      </c>
      <c r="P313">
        <v>103</v>
      </c>
      <c r="Q313">
        <v>1.41367</v>
      </c>
      <c r="R313" t="s">
        <v>43</v>
      </c>
      <c r="S313" t="s">
        <v>43</v>
      </c>
    </row>
    <row r="314" spans="1:19">
      <c r="A314">
        <v>1301</v>
      </c>
      <c r="B314">
        <v>1066</v>
      </c>
      <c r="C314">
        <v>7285</v>
      </c>
      <c r="D314">
        <v>551629.19999999995</v>
      </c>
      <c r="E314">
        <v>7246</v>
      </c>
      <c r="F314">
        <v>561439.19999999995</v>
      </c>
      <c r="G314">
        <v>77.482639000000006</v>
      </c>
      <c r="H314">
        <v>80</v>
      </c>
      <c r="I314">
        <v>-2.5173610000000002</v>
      </c>
      <c r="J314">
        <v>0.96853299999999998</v>
      </c>
      <c r="K314">
        <v>0</v>
      </c>
      <c r="L314">
        <v>0</v>
      </c>
      <c r="M314">
        <v>39</v>
      </c>
      <c r="N314">
        <v>-9810</v>
      </c>
      <c r="O314">
        <v>0.53534700000000002</v>
      </c>
      <c r="P314">
        <v>196</v>
      </c>
      <c r="Q314">
        <v>2.6904599999999999</v>
      </c>
      <c r="R314" t="s">
        <v>43</v>
      </c>
      <c r="S314" t="s">
        <v>43</v>
      </c>
    </row>
    <row r="315" spans="1:19">
      <c r="A315">
        <v>1211</v>
      </c>
      <c r="B315">
        <v>1192</v>
      </c>
      <c r="C315">
        <v>7279</v>
      </c>
      <c r="D315">
        <v>158590.72</v>
      </c>
      <c r="E315">
        <v>7111</v>
      </c>
      <c r="F315">
        <v>171459.16</v>
      </c>
      <c r="G315">
        <v>24.111820999999999</v>
      </c>
      <c r="H315">
        <v>9.8800000000000008</v>
      </c>
      <c r="I315">
        <v>14.231821</v>
      </c>
      <c r="J315">
        <v>2.4404680000000001</v>
      </c>
      <c r="K315">
        <v>0</v>
      </c>
      <c r="L315">
        <v>0</v>
      </c>
      <c r="M315">
        <v>168</v>
      </c>
      <c r="N315">
        <v>-12868.44</v>
      </c>
      <c r="O315">
        <v>2.3080090000000002</v>
      </c>
      <c r="P315">
        <v>91</v>
      </c>
      <c r="Q315">
        <v>1.2501720000000001</v>
      </c>
      <c r="R315" t="s">
        <v>43</v>
      </c>
      <c r="S315" t="s">
        <v>43</v>
      </c>
    </row>
    <row r="316" spans="1:19">
      <c r="A316">
        <v>5144</v>
      </c>
      <c r="B316">
        <v>1718</v>
      </c>
      <c r="C316">
        <v>7256</v>
      </c>
      <c r="D316">
        <v>244120.15</v>
      </c>
      <c r="E316">
        <v>7153</v>
      </c>
      <c r="F316">
        <v>258029.15</v>
      </c>
      <c r="G316">
        <v>36.072857999999997</v>
      </c>
      <c r="H316">
        <v>34.22</v>
      </c>
      <c r="I316">
        <v>1.8528579999999999</v>
      </c>
      <c r="J316">
        <v>1.0541450000000001</v>
      </c>
      <c r="K316">
        <v>0</v>
      </c>
      <c r="L316">
        <v>0</v>
      </c>
      <c r="M316">
        <v>103</v>
      </c>
      <c r="N316">
        <v>-13909</v>
      </c>
      <c r="O316">
        <v>1.4195150000000001</v>
      </c>
      <c r="P316">
        <v>106</v>
      </c>
      <c r="Q316">
        <v>1.46086</v>
      </c>
      <c r="R316" t="s">
        <v>43</v>
      </c>
      <c r="S316" t="s">
        <v>43</v>
      </c>
    </row>
    <row r="317" spans="1:19">
      <c r="A317">
        <v>2223</v>
      </c>
      <c r="B317">
        <v>1144</v>
      </c>
      <c r="C317">
        <v>7251</v>
      </c>
      <c r="D317">
        <v>278989.57</v>
      </c>
      <c r="E317">
        <v>7027</v>
      </c>
      <c r="F317">
        <v>300594.57</v>
      </c>
      <c r="G317">
        <v>42.777084000000002</v>
      </c>
      <c r="H317">
        <v>33.14</v>
      </c>
      <c r="I317">
        <v>9.6370839999999998</v>
      </c>
      <c r="J317">
        <v>1.290799</v>
      </c>
      <c r="K317">
        <v>0</v>
      </c>
      <c r="L317">
        <v>0</v>
      </c>
      <c r="M317">
        <v>224</v>
      </c>
      <c r="N317">
        <v>-21605</v>
      </c>
      <c r="O317">
        <v>3.089229</v>
      </c>
      <c r="P317">
        <v>124</v>
      </c>
      <c r="Q317">
        <v>1.7101090000000001</v>
      </c>
      <c r="R317" t="s">
        <v>43</v>
      </c>
      <c r="S317" t="s">
        <v>43</v>
      </c>
    </row>
    <row r="318" spans="1:19">
      <c r="A318">
        <v>297</v>
      </c>
      <c r="B318">
        <v>1686</v>
      </c>
      <c r="C318">
        <v>7242</v>
      </c>
      <c r="D318">
        <v>564364.81999999995</v>
      </c>
      <c r="E318">
        <v>7100</v>
      </c>
      <c r="F318">
        <v>579272.81999999995</v>
      </c>
      <c r="G318">
        <v>81.587721000000002</v>
      </c>
      <c r="H318">
        <v>48.05</v>
      </c>
      <c r="I318">
        <v>33.537720999999998</v>
      </c>
      <c r="J318">
        <v>1.697975</v>
      </c>
      <c r="K318">
        <v>0</v>
      </c>
      <c r="L318">
        <v>0</v>
      </c>
      <c r="M318">
        <v>142</v>
      </c>
      <c r="N318">
        <v>-14908</v>
      </c>
      <c r="O318">
        <v>1.9607840000000001</v>
      </c>
      <c r="P318">
        <v>160</v>
      </c>
      <c r="Q318">
        <v>2.2093340000000001</v>
      </c>
      <c r="R318" t="s">
        <v>43</v>
      </c>
      <c r="S318" t="s">
        <v>43</v>
      </c>
    </row>
    <row r="319" spans="1:19">
      <c r="A319">
        <v>2973</v>
      </c>
      <c r="B319">
        <v>1903</v>
      </c>
      <c r="C319">
        <v>7241</v>
      </c>
      <c r="D319">
        <v>372699.8</v>
      </c>
      <c r="E319">
        <v>7002</v>
      </c>
      <c r="F319">
        <v>408572.8</v>
      </c>
      <c r="G319">
        <v>58.350870999999998</v>
      </c>
      <c r="H319">
        <v>28.524999999999999</v>
      </c>
      <c r="I319">
        <v>29.825870999999999</v>
      </c>
      <c r="J319">
        <v>2.0456050000000001</v>
      </c>
      <c r="K319">
        <v>0</v>
      </c>
      <c r="L319">
        <v>0</v>
      </c>
      <c r="M319">
        <v>239</v>
      </c>
      <c r="N319">
        <v>-35873</v>
      </c>
      <c r="O319">
        <v>3.3006489999999999</v>
      </c>
      <c r="P319">
        <v>73</v>
      </c>
      <c r="Q319">
        <v>1.008148</v>
      </c>
      <c r="R319" t="s">
        <v>43</v>
      </c>
      <c r="S319" t="s">
        <v>43</v>
      </c>
    </row>
    <row r="320" spans="1:19">
      <c r="A320">
        <v>4133</v>
      </c>
      <c r="B320">
        <v>592</v>
      </c>
      <c r="C320">
        <v>7239</v>
      </c>
      <c r="D320">
        <v>254138.16</v>
      </c>
      <c r="E320">
        <v>7012</v>
      </c>
      <c r="F320">
        <v>274727.15999999997</v>
      </c>
      <c r="G320">
        <v>39.179572</v>
      </c>
      <c r="H320">
        <v>19.265000000000001</v>
      </c>
      <c r="I320">
        <v>19.914572</v>
      </c>
      <c r="J320">
        <v>2.0337179999999999</v>
      </c>
      <c r="K320">
        <v>0</v>
      </c>
      <c r="L320">
        <v>0</v>
      </c>
      <c r="M320">
        <v>227</v>
      </c>
      <c r="N320">
        <v>-20589</v>
      </c>
      <c r="O320">
        <v>3.1357919999999999</v>
      </c>
      <c r="P320">
        <v>75</v>
      </c>
      <c r="Q320">
        <v>1.0360549999999999</v>
      </c>
      <c r="R320" t="s">
        <v>43</v>
      </c>
      <c r="S320" t="s">
        <v>43</v>
      </c>
    </row>
    <row r="321" spans="1:19">
      <c r="A321">
        <v>4706</v>
      </c>
      <c r="B321">
        <v>1718</v>
      </c>
      <c r="C321">
        <v>7232</v>
      </c>
      <c r="D321">
        <v>240756.17</v>
      </c>
      <c r="E321">
        <v>7131</v>
      </c>
      <c r="F321">
        <v>254240.17</v>
      </c>
      <c r="G321">
        <v>35.652807000000003</v>
      </c>
      <c r="H321">
        <v>34.14</v>
      </c>
      <c r="I321">
        <v>1.512807</v>
      </c>
      <c r="J321">
        <v>1.0443119999999999</v>
      </c>
      <c r="K321">
        <v>0</v>
      </c>
      <c r="L321">
        <v>0</v>
      </c>
      <c r="M321">
        <v>101</v>
      </c>
      <c r="N321">
        <v>-13484</v>
      </c>
      <c r="O321">
        <v>1.396571</v>
      </c>
      <c r="P321">
        <v>107</v>
      </c>
      <c r="Q321">
        <v>1.479535</v>
      </c>
      <c r="R321" t="s">
        <v>43</v>
      </c>
      <c r="S321" t="s">
        <v>43</v>
      </c>
    </row>
    <row r="322" spans="1:19">
      <c r="A322">
        <v>113</v>
      </c>
      <c r="B322">
        <v>1736</v>
      </c>
      <c r="C322">
        <v>7219</v>
      </c>
      <c r="D322">
        <v>155038.39999999999</v>
      </c>
      <c r="E322">
        <v>6252</v>
      </c>
      <c r="F322">
        <v>229552.4</v>
      </c>
      <c r="G322">
        <v>36.716634999999997</v>
      </c>
      <c r="H322">
        <v>34.28</v>
      </c>
      <c r="I322">
        <v>2.4366349999999999</v>
      </c>
      <c r="J322">
        <v>1.07108</v>
      </c>
      <c r="K322">
        <v>0</v>
      </c>
      <c r="L322">
        <v>0</v>
      </c>
      <c r="M322">
        <v>967</v>
      </c>
      <c r="N322">
        <v>-74514</v>
      </c>
      <c r="O322">
        <v>13.395206999999999</v>
      </c>
      <c r="P322">
        <v>72</v>
      </c>
      <c r="Q322">
        <v>0.99736800000000003</v>
      </c>
      <c r="R322" t="s">
        <v>43</v>
      </c>
      <c r="S322" t="s">
        <v>43</v>
      </c>
    </row>
    <row r="323" spans="1:19">
      <c r="A323">
        <v>2592</v>
      </c>
      <c r="B323">
        <v>1008</v>
      </c>
      <c r="C323">
        <v>7218</v>
      </c>
      <c r="D323">
        <v>105159.42</v>
      </c>
      <c r="E323">
        <v>7103</v>
      </c>
      <c r="F323">
        <v>116611.42</v>
      </c>
      <c r="G323">
        <v>16.417207000000001</v>
      </c>
      <c r="H323">
        <v>10.08</v>
      </c>
      <c r="I323">
        <v>6.3372070000000003</v>
      </c>
      <c r="J323">
        <v>1.6286910000000001</v>
      </c>
      <c r="K323">
        <v>0</v>
      </c>
      <c r="L323">
        <v>0</v>
      </c>
      <c r="M323">
        <v>115</v>
      </c>
      <c r="N323">
        <v>-11452</v>
      </c>
      <c r="O323">
        <v>1.5932390000000001</v>
      </c>
      <c r="P323">
        <v>82</v>
      </c>
      <c r="Q323">
        <v>1.1360490000000001</v>
      </c>
      <c r="R323" t="s">
        <v>43</v>
      </c>
      <c r="S323" t="s">
        <v>43</v>
      </c>
    </row>
    <row r="324" spans="1:19">
      <c r="A324">
        <v>1156</v>
      </c>
      <c r="B324">
        <v>1529</v>
      </c>
      <c r="C324">
        <v>7210</v>
      </c>
      <c r="D324">
        <v>259281.22</v>
      </c>
      <c r="E324">
        <v>6983</v>
      </c>
      <c r="F324">
        <v>283224.21999999997</v>
      </c>
      <c r="G324">
        <v>40.559103999999998</v>
      </c>
      <c r="H324">
        <v>23.14</v>
      </c>
      <c r="I324">
        <v>17.419104000000001</v>
      </c>
      <c r="J324">
        <v>1.7527699999999999</v>
      </c>
      <c r="K324">
        <v>0</v>
      </c>
      <c r="L324">
        <v>0</v>
      </c>
      <c r="M324">
        <v>227</v>
      </c>
      <c r="N324">
        <v>-23943</v>
      </c>
      <c r="O324">
        <v>3.1484049999999999</v>
      </c>
      <c r="P324">
        <v>86</v>
      </c>
      <c r="Q324">
        <v>1.192788</v>
      </c>
      <c r="R324" t="s">
        <v>43</v>
      </c>
      <c r="S324" t="s">
        <v>43</v>
      </c>
    </row>
    <row r="325" spans="1:19">
      <c r="A325">
        <v>2189</v>
      </c>
      <c r="B325">
        <v>1330</v>
      </c>
      <c r="C325">
        <v>7210</v>
      </c>
      <c r="D325">
        <v>306151.24</v>
      </c>
      <c r="E325">
        <v>7121</v>
      </c>
      <c r="F325">
        <v>321535.24</v>
      </c>
      <c r="G325">
        <v>45.153101999999997</v>
      </c>
      <c r="H325">
        <v>31.7</v>
      </c>
      <c r="I325">
        <v>13.453101999999999</v>
      </c>
      <c r="J325">
        <v>1.424388</v>
      </c>
      <c r="K325">
        <v>0</v>
      </c>
      <c r="L325">
        <v>0</v>
      </c>
      <c r="M325">
        <v>89</v>
      </c>
      <c r="N325">
        <v>-15384</v>
      </c>
      <c r="O325">
        <v>1.234397</v>
      </c>
      <c r="P325">
        <v>133</v>
      </c>
      <c r="Q325">
        <v>1.84466</v>
      </c>
      <c r="R325" t="s">
        <v>43</v>
      </c>
      <c r="S325" t="s">
        <v>43</v>
      </c>
    </row>
    <row r="326" spans="1:19">
      <c r="A326">
        <v>1151</v>
      </c>
      <c r="B326">
        <v>669</v>
      </c>
      <c r="C326">
        <v>7207</v>
      </c>
      <c r="D326">
        <v>183017.75</v>
      </c>
      <c r="E326">
        <v>7115</v>
      </c>
      <c r="F326">
        <v>193681.75</v>
      </c>
      <c r="G326">
        <v>27.221609000000001</v>
      </c>
      <c r="H326">
        <v>21.44</v>
      </c>
      <c r="I326">
        <v>5.7816090000000004</v>
      </c>
      <c r="J326">
        <v>1.269665</v>
      </c>
      <c r="K326">
        <v>0</v>
      </c>
      <c r="L326">
        <v>0</v>
      </c>
      <c r="M326">
        <v>92</v>
      </c>
      <c r="N326">
        <v>-10664</v>
      </c>
      <c r="O326">
        <v>1.276537</v>
      </c>
      <c r="P326">
        <v>79</v>
      </c>
      <c r="Q326">
        <v>1.096157</v>
      </c>
      <c r="R326" t="s">
        <v>43</v>
      </c>
      <c r="S326" t="s">
        <v>43</v>
      </c>
    </row>
    <row r="327" spans="1:19">
      <c r="A327">
        <v>4791</v>
      </c>
      <c r="B327">
        <v>135</v>
      </c>
      <c r="C327">
        <v>7207</v>
      </c>
      <c r="D327">
        <v>341251.02</v>
      </c>
      <c r="E327">
        <v>6911</v>
      </c>
      <c r="F327">
        <v>369698.02</v>
      </c>
      <c r="G327">
        <v>53.494143000000001</v>
      </c>
      <c r="H327">
        <v>47.18</v>
      </c>
      <c r="I327">
        <v>6.3141429999999996</v>
      </c>
      <c r="J327">
        <v>1.133831</v>
      </c>
      <c r="K327">
        <v>0</v>
      </c>
      <c r="L327">
        <v>0</v>
      </c>
      <c r="M327">
        <v>296</v>
      </c>
      <c r="N327">
        <v>-28447</v>
      </c>
      <c r="O327">
        <v>4.1071179999999998</v>
      </c>
      <c r="P327">
        <v>155</v>
      </c>
      <c r="Q327">
        <v>2.150687</v>
      </c>
      <c r="R327" t="s">
        <v>43</v>
      </c>
      <c r="S327" t="s">
        <v>43</v>
      </c>
    </row>
    <row r="328" spans="1:19">
      <c r="A328">
        <v>4184</v>
      </c>
      <c r="B328">
        <v>1955</v>
      </c>
      <c r="C328">
        <v>7204</v>
      </c>
      <c r="D328">
        <v>326805.55</v>
      </c>
      <c r="E328">
        <v>7034</v>
      </c>
      <c r="F328">
        <v>348350.55</v>
      </c>
      <c r="G328">
        <v>49.523820000000001</v>
      </c>
      <c r="H328">
        <v>34.795000000000002</v>
      </c>
      <c r="I328">
        <v>14.728820000000001</v>
      </c>
      <c r="J328">
        <v>1.423303</v>
      </c>
      <c r="K328">
        <v>0</v>
      </c>
      <c r="L328">
        <v>0</v>
      </c>
      <c r="M328">
        <v>170</v>
      </c>
      <c r="N328">
        <v>-21545</v>
      </c>
      <c r="O328">
        <v>2.3597999999999999</v>
      </c>
      <c r="P328">
        <v>73</v>
      </c>
      <c r="Q328">
        <v>1.0133259999999999</v>
      </c>
      <c r="R328" t="s">
        <v>43</v>
      </c>
      <c r="S328" t="s">
        <v>43</v>
      </c>
    </row>
    <row r="329" spans="1:19">
      <c r="A329">
        <v>3442</v>
      </c>
      <c r="B329">
        <v>285</v>
      </c>
      <c r="C329">
        <v>7203</v>
      </c>
      <c r="D329">
        <v>160319.76</v>
      </c>
      <c r="E329">
        <v>7136</v>
      </c>
      <c r="F329">
        <v>165581.76000000001</v>
      </c>
      <c r="G329">
        <v>23.203721999999999</v>
      </c>
      <c r="H329">
        <v>21.96</v>
      </c>
      <c r="I329">
        <v>1.243722</v>
      </c>
      <c r="J329">
        <v>1.0566359999999999</v>
      </c>
      <c r="K329">
        <v>0</v>
      </c>
      <c r="L329">
        <v>0</v>
      </c>
      <c r="M329">
        <v>67</v>
      </c>
      <c r="N329">
        <v>-5262</v>
      </c>
      <c r="O329">
        <v>0.93016799999999999</v>
      </c>
      <c r="P329">
        <v>73</v>
      </c>
      <c r="Q329">
        <v>1.0134669999999999</v>
      </c>
      <c r="R329" t="s">
        <v>43</v>
      </c>
      <c r="S329" t="s">
        <v>43</v>
      </c>
    </row>
    <row r="330" spans="1:19">
      <c r="A330">
        <v>2608</v>
      </c>
      <c r="B330">
        <v>375</v>
      </c>
      <c r="C330">
        <v>7189</v>
      </c>
      <c r="D330">
        <v>229171.19</v>
      </c>
      <c r="E330">
        <v>7054</v>
      </c>
      <c r="F330">
        <v>250395.19</v>
      </c>
      <c r="G330">
        <v>35.496907999999998</v>
      </c>
      <c r="H330">
        <v>8</v>
      </c>
      <c r="I330">
        <v>27.496908000000001</v>
      </c>
      <c r="J330">
        <v>4.4371140000000002</v>
      </c>
      <c r="K330">
        <v>0</v>
      </c>
      <c r="L330">
        <v>0</v>
      </c>
      <c r="M330">
        <v>135</v>
      </c>
      <c r="N330">
        <v>-21224</v>
      </c>
      <c r="O330">
        <v>1.877869</v>
      </c>
      <c r="P330">
        <v>93</v>
      </c>
      <c r="Q330">
        <v>1.2936430000000001</v>
      </c>
      <c r="R330" t="s">
        <v>43</v>
      </c>
      <c r="S330" t="s">
        <v>43</v>
      </c>
    </row>
    <row r="331" spans="1:19">
      <c r="A331">
        <v>2478</v>
      </c>
      <c r="B331">
        <v>1266</v>
      </c>
      <c r="C331">
        <v>7183</v>
      </c>
      <c r="D331">
        <v>262819.40000000002</v>
      </c>
      <c r="E331">
        <v>6588</v>
      </c>
      <c r="F331">
        <v>318826.40000000002</v>
      </c>
      <c r="G331">
        <v>48.395021</v>
      </c>
      <c r="H331">
        <v>26.375</v>
      </c>
      <c r="I331">
        <v>22.020021</v>
      </c>
      <c r="J331">
        <v>1.8348819999999999</v>
      </c>
      <c r="K331">
        <v>0</v>
      </c>
      <c r="L331">
        <v>0</v>
      </c>
      <c r="M331">
        <v>595</v>
      </c>
      <c r="N331">
        <v>-56007</v>
      </c>
      <c r="O331">
        <v>8.2834470000000007</v>
      </c>
      <c r="P331">
        <v>91</v>
      </c>
      <c r="Q331">
        <v>1.26688</v>
      </c>
      <c r="R331" t="s">
        <v>43</v>
      </c>
      <c r="S331" t="s">
        <v>43</v>
      </c>
    </row>
    <row r="332" spans="1:19">
      <c r="A332">
        <v>1004</v>
      </c>
      <c r="B332">
        <v>1904</v>
      </c>
      <c r="C332">
        <v>7176</v>
      </c>
      <c r="D332">
        <v>152378.78</v>
      </c>
      <c r="E332">
        <v>5903</v>
      </c>
      <c r="F332">
        <v>251187.78</v>
      </c>
      <c r="G332">
        <v>42.552562999999999</v>
      </c>
      <c r="H332">
        <v>34.090000000000003</v>
      </c>
      <c r="I332">
        <v>8.4625629999999994</v>
      </c>
      <c r="J332">
        <v>1.2482420000000001</v>
      </c>
      <c r="K332">
        <v>0</v>
      </c>
      <c r="L332">
        <v>0</v>
      </c>
      <c r="M332">
        <v>1273</v>
      </c>
      <c r="N332">
        <v>-98809</v>
      </c>
      <c r="O332">
        <v>17.739688000000001</v>
      </c>
      <c r="P332">
        <v>132</v>
      </c>
      <c r="Q332">
        <v>1.8394649999999999</v>
      </c>
      <c r="R332" t="s">
        <v>43</v>
      </c>
      <c r="S332" t="s">
        <v>43</v>
      </c>
    </row>
    <row r="333" spans="1:19">
      <c r="A333">
        <v>3272</v>
      </c>
      <c r="B333">
        <v>1340</v>
      </c>
      <c r="C333">
        <v>7165</v>
      </c>
      <c r="D333">
        <v>590873.15</v>
      </c>
      <c r="E333">
        <v>6892</v>
      </c>
      <c r="F333">
        <v>614308.15</v>
      </c>
      <c r="G333">
        <v>89.133510000000001</v>
      </c>
      <c r="H333">
        <v>85.344999999999999</v>
      </c>
      <c r="I333">
        <v>3.78851</v>
      </c>
      <c r="J333">
        <v>1.0443910000000001</v>
      </c>
      <c r="K333">
        <v>0</v>
      </c>
      <c r="L333">
        <v>0</v>
      </c>
      <c r="M333">
        <v>273</v>
      </c>
      <c r="N333">
        <v>-23435</v>
      </c>
      <c r="O333">
        <v>3.8101880000000001</v>
      </c>
      <c r="P333">
        <v>209</v>
      </c>
      <c r="Q333">
        <v>2.916957</v>
      </c>
      <c r="R333" t="s">
        <v>43</v>
      </c>
      <c r="S333" t="s">
        <v>43</v>
      </c>
    </row>
    <row r="334" spans="1:19">
      <c r="A334">
        <v>2936</v>
      </c>
      <c r="B334">
        <v>1030</v>
      </c>
      <c r="C334">
        <v>7143</v>
      </c>
      <c r="D334">
        <v>238175.08</v>
      </c>
      <c r="E334">
        <v>6961</v>
      </c>
      <c r="F334">
        <v>270603.08</v>
      </c>
      <c r="G334">
        <v>38.874167999999997</v>
      </c>
      <c r="H334">
        <v>11.3</v>
      </c>
      <c r="I334">
        <v>27.574168</v>
      </c>
      <c r="J334">
        <v>3.4401920000000001</v>
      </c>
      <c r="K334">
        <v>0</v>
      </c>
      <c r="L334">
        <v>0</v>
      </c>
      <c r="M334">
        <v>182</v>
      </c>
      <c r="N334">
        <v>-32428</v>
      </c>
      <c r="O334">
        <v>2.547949</v>
      </c>
      <c r="P334">
        <v>65</v>
      </c>
      <c r="Q334">
        <v>0.90998199999999996</v>
      </c>
      <c r="R334" t="s">
        <v>43</v>
      </c>
      <c r="S334" t="s">
        <v>43</v>
      </c>
    </row>
    <row r="335" spans="1:19">
      <c r="A335">
        <v>5660</v>
      </c>
      <c r="B335">
        <v>1797</v>
      </c>
      <c r="C335">
        <v>7138</v>
      </c>
      <c r="D335">
        <v>309455.68</v>
      </c>
      <c r="E335">
        <v>7007</v>
      </c>
      <c r="F335">
        <v>325333.68</v>
      </c>
      <c r="G335">
        <v>46.429810000000003</v>
      </c>
      <c r="H335">
        <v>41.39</v>
      </c>
      <c r="I335">
        <v>5.0398100000000001</v>
      </c>
      <c r="J335">
        <v>1.121764</v>
      </c>
      <c r="K335">
        <v>0</v>
      </c>
      <c r="L335">
        <v>0</v>
      </c>
      <c r="M335">
        <v>131</v>
      </c>
      <c r="N335">
        <v>-15878</v>
      </c>
      <c r="O335">
        <v>1.835248</v>
      </c>
      <c r="P335">
        <v>129</v>
      </c>
      <c r="Q335">
        <v>1.807229</v>
      </c>
      <c r="R335" t="s">
        <v>43</v>
      </c>
      <c r="S335" t="s">
        <v>43</v>
      </c>
    </row>
    <row r="336" spans="1:19">
      <c r="A336">
        <v>3317</v>
      </c>
      <c r="B336">
        <v>1963</v>
      </c>
      <c r="C336">
        <v>7117</v>
      </c>
      <c r="D336">
        <v>188262.46</v>
      </c>
      <c r="E336">
        <v>7061</v>
      </c>
      <c r="F336">
        <v>194500.98</v>
      </c>
      <c r="G336">
        <v>27.545812000000002</v>
      </c>
      <c r="H336">
        <v>23.28</v>
      </c>
      <c r="I336">
        <v>4.2658120000000004</v>
      </c>
      <c r="J336">
        <v>1.1832389999999999</v>
      </c>
      <c r="K336">
        <v>0</v>
      </c>
      <c r="L336">
        <v>0</v>
      </c>
      <c r="M336">
        <v>56</v>
      </c>
      <c r="N336">
        <v>-6238.52</v>
      </c>
      <c r="O336">
        <v>0.78684799999999999</v>
      </c>
      <c r="P336">
        <v>130</v>
      </c>
      <c r="Q336">
        <v>1.8266119999999999</v>
      </c>
      <c r="R336" t="s">
        <v>43</v>
      </c>
      <c r="S336" t="s">
        <v>43</v>
      </c>
    </row>
    <row r="337" spans="1:19">
      <c r="A337">
        <v>3453</v>
      </c>
      <c r="B337">
        <v>371</v>
      </c>
      <c r="C337">
        <v>7114</v>
      </c>
      <c r="D337">
        <v>529768.59</v>
      </c>
      <c r="E337">
        <v>6963</v>
      </c>
      <c r="F337">
        <v>547500.59</v>
      </c>
      <c r="G337">
        <v>78.629986000000002</v>
      </c>
      <c r="H337">
        <v>41.38</v>
      </c>
      <c r="I337">
        <v>37.249986</v>
      </c>
      <c r="J337">
        <v>1.900193</v>
      </c>
      <c r="K337">
        <v>0</v>
      </c>
      <c r="L337">
        <v>0</v>
      </c>
      <c r="M337">
        <v>151</v>
      </c>
      <c r="N337">
        <v>-17732</v>
      </c>
      <c r="O337">
        <v>2.1225749999999999</v>
      </c>
      <c r="P337">
        <v>84</v>
      </c>
      <c r="Q337">
        <v>1.1807700000000001</v>
      </c>
      <c r="R337" t="s">
        <v>43</v>
      </c>
      <c r="S337" t="s">
        <v>43</v>
      </c>
    </row>
    <row r="338" spans="1:19">
      <c r="A338">
        <v>5384</v>
      </c>
      <c r="B338">
        <v>1407</v>
      </c>
      <c r="C338">
        <v>7108</v>
      </c>
      <c r="D338">
        <v>268215.24</v>
      </c>
      <c r="E338">
        <v>7012</v>
      </c>
      <c r="F338">
        <v>279319.24</v>
      </c>
      <c r="G338">
        <v>39.834460999999997</v>
      </c>
      <c r="H338">
        <v>27.02</v>
      </c>
      <c r="I338">
        <v>12.814461</v>
      </c>
      <c r="J338">
        <v>1.4742580000000001</v>
      </c>
      <c r="K338">
        <v>0</v>
      </c>
      <c r="L338">
        <v>0</v>
      </c>
      <c r="M338">
        <v>96</v>
      </c>
      <c r="N338">
        <v>-11104</v>
      </c>
      <c r="O338">
        <v>1.3505910000000001</v>
      </c>
      <c r="P338">
        <v>123</v>
      </c>
      <c r="Q338">
        <v>1.730445</v>
      </c>
      <c r="R338" t="s">
        <v>43</v>
      </c>
      <c r="S338" t="s">
        <v>43</v>
      </c>
    </row>
    <row r="339" spans="1:19">
      <c r="A339">
        <v>5459</v>
      </c>
      <c r="B339">
        <v>565</v>
      </c>
      <c r="C339">
        <v>7097</v>
      </c>
      <c r="D339">
        <v>355872.31</v>
      </c>
      <c r="E339">
        <v>6922</v>
      </c>
      <c r="F339">
        <v>378596.31</v>
      </c>
      <c r="G339">
        <v>54.694642000000002</v>
      </c>
      <c r="H339">
        <v>39.36</v>
      </c>
      <c r="I339">
        <v>15.334642000000001</v>
      </c>
      <c r="J339">
        <v>1.3895999999999999</v>
      </c>
      <c r="K339">
        <v>1</v>
      </c>
      <c r="L339">
        <v>1.409E-2</v>
      </c>
      <c r="M339">
        <v>174</v>
      </c>
      <c r="N339">
        <v>-22724</v>
      </c>
      <c r="O339">
        <v>2.45174</v>
      </c>
      <c r="P339">
        <v>108</v>
      </c>
      <c r="Q339">
        <v>1.5217700000000001</v>
      </c>
      <c r="R339" t="s">
        <v>43</v>
      </c>
      <c r="S339" t="s">
        <v>43</v>
      </c>
    </row>
    <row r="340" spans="1:19">
      <c r="A340">
        <v>3069</v>
      </c>
      <c r="B340">
        <v>329</v>
      </c>
      <c r="C340">
        <v>7093</v>
      </c>
      <c r="D340">
        <v>268371.44</v>
      </c>
      <c r="E340">
        <v>6835</v>
      </c>
      <c r="F340">
        <v>295949.44</v>
      </c>
      <c r="G340">
        <v>43.299112999999998</v>
      </c>
      <c r="H340">
        <v>13.9</v>
      </c>
      <c r="I340">
        <v>29.399113</v>
      </c>
      <c r="J340">
        <v>3.1150440000000001</v>
      </c>
      <c r="K340">
        <v>0</v>
      </c>
      <c r="L340">
        <v>0</v>
      </c>
      <c r="M340">
        <v>258</v>
      </c>
      <c r="N340">
        <v>-27578</v>
      </c>
      <c r="O340">
        <v>3.6373890000000002</v>
      </c>
      <c r="P340">
        <v>130</v>
      </c>
      <c r="Q340">
        <v>1.8327929999999999</v>
      </c>
      <c r="R340" t="s">
        <v>43</v>
      </c>
      <c r="S340" t="s">
        <v>43</v>
      </c>
    </row>
    <row r="341" spans="1:19">
      <c r="A341">
        <v>5779</v>
      </c>
      <c r="B341">
        <v>1826</v>
      </c>
      <c r="C341">
        <v>7092</v>
      </c>
      <c r="D341">
        <v>80147.820000000007</v>
      </c>
      <c r="E341">
        <v>6816</v>
      </c>
      <c r="F341">
        <v>100424.82</v>
      </c>
      <c r="G341">
        <v>14.733688000000001</v>
      </c>
      <c r="H341">
        <v>10.295</v>
      </c>
      <c r="I341">
        <v>4.438688</v>
      </c>
      <c r="J341">
        <v>1.4311499999999999</v>
      </c>
      <c r="K341">
        <v>0</v>
      </c>
      <c r="L341">
        <v>0</v>
      </c>
      <c r="M341">
        <v>276</v>
      </c>
      <c r="N341">
        <v>-20277</v>
      </c>
      <c r="O341">
        <v>3.8917090000000001</v>
      </c>
      <c r="P341">
        <v>109</v>
      </c>
      <c r="Q341">
        <v>1.5369429999999999</v>
      </c>
      <c r="R341" t="s">
        <v>43</v>
      </c>
      <c r="S341" t="s">
        <v>43</v>
      </c>
    </row>
    <row r="342" spans="1:19">
      <c r="A342">
        <v>4579</v>
      </c>
      <c r="B342">
        <v>1330</v>
      </c>
      <c r="C342">
        <v>7077</v>
      </c>
      <c r="D342">
        <v>296946.53000000003</v>
      </c>
      <c r="E342">
        <v>7005</v>
      </c>
      <c r="F342">
        <v>310468.53000000003</v>
      </c>
      <c r="G342">
        <v>44.320988999999997</v>
      </c>
      <c r="H342">
        <v>31.52</v>
      </c>
      <c r="I342">
        <v>12.800989</v>
      </c>
      <c r="J342">
        <v>1.406123</v>
      </c>
      <c r="K342">
        <v>0</v>
      </c>
      <c r="L342">
        <v>0</v>
      </c>
      <c r="M342">
        <v>72</v>
      </c>
      <c r="N342">
        <v>-13522</v>
      </c>
      <c r="O342">
        <v>1.01738</v>
      </c>
      <c r="P342">
        <v>127</v>
      </c>
      <c r="Q342">
        <v>1.794546</v>
      </c>
      <c r="R342" t="s">
        <v>43</v>
      </c>
      <c r="S342" t="s">
        <v>43</v>
      </c>
    </row>
    <row r="343" spans="1:19">
      <c r="A343">
        <v>3364</v>
      </c>
      <c r="B343">
        <v>1963</v>
      </c>
      <c r="C343">
        <v>7075</v>
      </c>
      <c r="D343">
        <v>185759.93</v>
      </c>
      <c r="E343">
        <v>7030</v>
      </c>
      <c r="F343">
        <v>189460.93</v>
      </c>
      <c r="G343">
        <v>26.950346</v>
      </c>
      <c r="H343">
        <v>23.17</v>
      </c>
      <c r="I343">
        <v>3.7803460000000002</v>
      </c>
      <c r="J343">
        <v>1.163157</v>
      </c>
      <c r="K343">
        <v>0</v>
      </c>
      <c r="L343">
        <v>0</v>
      </c>
      <c r="M343">
        <v>45</v>
      </c>
      <c r="N343">
        <v>-3701</v>
      </c>
      <c r="O343">
        <v>0.636042</v>
      </c>
      <c r="P343">
        <v>116</v>
      </c>
      <c r="Q343">
        <v>1.6395759999999999</v>
      </c>
      <c r="R343" t="s">
        <v>43</v>
      </c>
      <c r="S343" t="s">
        <v>43</v>
      </c>
    </row>
    <row r="344" spans="1:19">
      <c r="A344">
        <v>4085</v>
      </c>
      <c r="B344">
        <v>1985</v>
      </c>
      <c r="C344">
        <v>7060</v>
      </c>
      <c r="D344">
        <v>80540</v>
      </c>
      <c r="E344">
        <v>6849</v>
      </c>
      <c r="F344">
        <v>96100</v>
      </c>
      <c r="G344">
        <v>14.031245</v>
      </c>
      <c r="H344">
        <v>11.22</v>
      </c>
      <c r="I344">
        <v>2.811245</v>
      </c>
      <c r="J344">
        <v>1.2505569999999999</v>
      </c>
      <c r="K344">
        <v>4</v>
      </c>
      <c r="L344">
        <v>5.6656999999999999E-2</v>
      </c>
      <c r="M344">
        <v>207</v>
      </c>
      <c r="N344">
        <v>-15560</v>
      </c>
      <c r="O344">
        <v>2.9320110000000001</v>
      </c>
      <c r="P344">
        <v>63</v>
      </c>
      <c r="Q344">
        <v>0.89235100000000001</v>
      </c>
      <c r="R344" t="s">
        <v>43</v>
      </c>
      <c r="S344" t="s">
        <v>43</v>
      </c>
    </row>
    <row r="345" spans="1:19">
      <c r="A345">
        <v>4241</v>
      </c>
      <c r="B345">
        <v>1024</v>
      </c>
      <c r="C345">
        <v>7060</v>
      </c>
      <c r="D345">
        <v>119799.12</v>
      </c>
      <c r="E345">
        <v>6940</v>
      </c>
      <c r="F345">
        <v>130919.12</v>
      </c>
      <c r="G345">
        <v>18.864426999999999</v>
      </c>
      <c r="H345">
        <v>8.3699999999999992</v>
      </c>
      <c r="I345">
        <v>10.494427</v>
      </c>
      <c r="J345">
        <v>2.2538140000000002</v>
      </c>
      <c r="K345">
        <v>0</v>
      </c>
      <c r="L345">
        <v>0</v>
      </c>
      <c r="M345">
        <v>120</v>
      </c>
      <c r="N345">
        <v>-11120</v>
      </c>
      <c r="O345">
        <v>1.6997169999999999</v>
      </c>
      <c r="P345">
        <v>74</v>
      </c>
      <c r="Q345">
        <v>1.0481590000000001</v>
      </c>
      <c r="R345" t="s">
        <v>43</v>
      </c>
      <c r="S345" t="s">
        <v>43</v>
      </c>
    </row>
    <row r="346" spans="1:19">
      <c r="A346">
        <v>5798</v>
      </c>
      <c r="B346">
        <v>1286</v>
      </c>
      <c r="C346">
        <v>7038</v>
      </c>
      <c r="D346">
        <v>361201.08</v>
      </c>
      <c r="E346">
        <v>6868</v>
      </c>
      <c r="F346">
        <v>382210.08</v>
      </c>
      <c r="G346">
        <v>55.650855999999997</v>
      </c>
      <c r="H346">
        <v>39.67</v>
      </c>
      <c r="I346">
        <v>15.980855999999999</v>
      </c>
      <c r="J346">
        <v>1.4028449999999999</v>
      </c>
      <c r="K346">
        <v>0</v>
      </c>
      <c r="L346">
        <v>0</v>
      </c>
      <c r="M346">
        <v>170</v>
      </c>
      <c r="N346">
        <v>-21009</v>
      </c>
      <c r="O346">
        <v>2.4154589999999998</v>
      </c>
      <c r="P346">
        <v>98</v>
      </c>
      <c r="Q346">
        <v>1.392441</v>
      </c>
      <c r="R346" t="s">
        <v>43</v>
      </c>
      <c r="S346" t="s">
        <v>43</v>
      </c>
    </row>
    <row r="347" spans="1:19">
      <c r="A347">
        <v>3051</v>
      </c>
      <c r="B347">
        <v>782</v>
      </c>
      <c r="C347">
        <v>7034</v>
      </c>
      <c r="D347">
        <v>248624.21</v>
      </c>
      <c r="E347">
        <v>5920</v>
      </c>
      <c r="F347">
        <v>339392.21</v>
      </c>
      <c r="G347">
        <v>57.329765000000002</v>
      </c>
      <c r="H347">
        <v>50.44</v>
      </c>
      <c r="I347">
        <v>6.8897649999999997</v>
      </c>
      <c r="J347">
        <v>1.136593</v>
      </c>
      <c r="K347">
        <v>0</v>
      </c>
      <c r="L347">
        <v>0</v>
      </c>
      <c r="M347">
        <v>1114</v>
      </c>
      <c r="N347">
        <v>-90768</v>
      </c>
      <c r="O347">
        <v>15.837361</v>
      </c>
      <c r="P347">
        <v>116</v>
      </c>
      <c r="Q347">
        <v>1.649133</v>
      </c>
      <c r="R347" t="s">
        <v>43</v>
      </c>
      <c r="S347" t="s">
        <v>43</v>
      </c>
    </row>
    <row r="348" spans="1:19">
      <c r="A348">
        <v>1250</v>
      </c>
      <c r="B348">
        <v>676</v>
      </c>
      <c r="C348">
        <v>7026</v>
      </c>
      <c r="D348">
        <v>388483.85</v>
      </c>
      <c r="E348">
        <v>6825</v>
      </c>
      <c r="F348">
        <v>415635.85</v>
      </c>
      <c r="G348">
        <v>60.899025999999999</v>
      </c>
      <c r="H348">
        <v>40.67</v>
      </c>
      <c r="I348">
        <v>20.229026000000001</v>
      </c>
      <c r="J348">
        <v>1.4973939999999999</v>
      </c>
      <c r="K348">
        <v>0</v>
      </c>
      <c r="L348">
        <v>0</v>
      </c>
      <c r="M348">
        <v>201</v>
      </c>
      <c r="N348">
        <v>-27152</v>
      </c>
      <c r="O348">
        <v>2.8608030000000002</v>
      </c>
      <c r="P348">
        <v>70</v>
      </c>
      <c r="Q348">
        <v>0.99629900000000005</v>
      </c>
      <c r="R348" t="s">
        <v>43</v>
      </c>
      <c r="S348" t="s">
        <v>43</v>
      </c>
    </row>
    <row r="349" spans="1:19">
      <c r="A349">
        <v>5129</v>
      </c>
      <c r="B349">
        <v>1391</v>
      </c>
      <c r="C349">
        <v>7020</v>
      </c>
      <c r="D349">
        <v>317278.31</v>
      </c>
      <c r="E349">
        <v>6884</v>
      </c>
      <c r="F349">
        <v>334687.83</v>
      </c>
      <c r="G349">
        <v>48.618220999999998</v>
      </c>
      <c r="H349">
        <v>35.299999999999997</v>
      </c>
      <c r="I349">
        <v>13.318220999999999</v>
      </c>
      <c r="J349">
        <v>1.3772869999999999</v>
      </c>
      <c r="K349">
        <v>0</v>
      </c>
      <c r="L349">
        <v>0</v>
      </c>
      <c r="M349">
        <v>136</v>
      </c>
      <c r="N349">
        <v>-17409.52</v>
      </c>
      <c r="O349">
        <v>1.937322</v>
      </c>
      <c r="P349">
        <v>133</v>
      </c>
      <c r="Q349">
        <v>1.894587</v>
      </c>
      <c r="R349" t="s">
        <v>43</v>
      </c>
      <c r="S349" t="s">
        <v>43</v>
      </c>
    </row>
    <row r="350" spans="1:19">
      <c r="A350">
        <v>2183</v>
      </c>
      <c r="B350">
        <v>1106</v>
      </c>
      <c r="C350">
        <v>7019</v>
      </c>
      <c r="D350">
        <v>192006.63</v>
      </c>
      <c r="E350">
        <v>6908</v>
      </c>
      <c r="F350">
        <v>208131.63</v>
      </c>
      <c r="G350">
        <v>30.129072000000001</v>
      </c>
      <c r="H350">
        <v>17.27</v>
      </c>
      <c r="I350">
        <v>12.859071999999999</v>
      </c>
      <c r="J350">
        <v>1.7445900000000001</v>
      </c>
      <c r="K350">
        <v>2</v>
      </c>
      <c r="L350">
        <v>2.8493999999999998E-2</v>
      </c>
      <c r="M350">
        <v>109</v>
      </c>
      <c r="N350">
        <v>-16125</v>
      </c>
      <c r="O350">
        <v>1.5529280000000001</v>
      </c>
      <c r="P350">
        <v>97</v>
      </c>
      <c r="Q350">
        <v>1.3819630000000001</v>
      </c>
      <c r="R350" t="s">
        <v>43</v>
      </c>
      <c r="S350" t="s">
        <v>43</v>
      </c>
    </row>
    <row r="351" spans="1:19">
      <c r="A351">
        <v>5168</v>
      </c>
      <c r="B351">
        <v>1286</v>
      </c>
      <c r="C351">
        <v>7004</v>
      </c>
      <c r="D351">
        <v>355348.38</v>
      </c>
      <c r="E351">
        <v>6831</v>
      </c>
      <c r="F351">
        <v>374919.42</v>
      </c>
      <c r="G351">
        <v>54.884998000000003</v>
      </c>
      <c r="H351">
        <v>39.93</v>
      </c>
      <c r="I351">
        <v>14.954998</v>
      </c>
      <c r="J351">
        <v>1.37453</v>
      </c>
      <c r="K351">
        <v>0</v>
      </c>
      <c r="L351">
        <v>0</v>
      </c>
      <c r="M351">
        <v>173</v>
      </c>
      <c r="N351">
        <v>-19571.04</v>
      </c>
      <c r="O351">
        <v>2.4700169999999999</v>
      </c>
      <c r="P351">
        <v>90</v>
      </c>
      <c r="Q351">
        <v>1.28498</v>
      </c>
      <c r="R351" t="s">
        <v>43</v>
      </c>
      <c r="S351" t="s">
        <v>43</v>
      </c>
    </row>
    <row r="352" spans="1:19">
      <c r="A352">
        <v>5592</v>
      </c>
      <c r="B352">
        <v>671</v>
      </c>
      <c r="C352">
        <v>7001</v>
      </c>
      <c r="D352">
        <v>301325.34000000003</v>
      </c>
      <c r="E352">
        <v>6391</v>
      </c>
      <c r="F352">
        <v>364066.34</v>
      </c>
      <c r="G352">
        <v>56.965473000000003</v>
      </c>
      <c r="H352">
        <v>39.22</v>
      </c>
      <c r="I352">
        <v>17.745473</v>
      </c>
      <c r="J352">
        <v>1.4524600000000001</v>
      </c>
      <c r="K352">
        <v>1</v>
      </c>
      <c r="L352">
        <v>1.4284E-2</v>
      </c>
      <c r="M352">
        <v>609</v>
      </c>
      <c r="N352">
        <v>-62741</v>
      </c>
      <c r="O352">
        <v>8.6987570000000005</v>
      </c>
      <c r="P352">
        <v>79</v>
      </c>
      <c r="Q352">
        <v>1.1284099999999999</v>
      </c>
      <c r="R352" t="s">
        <v>43</v>
      </c>
      <c r="S352" t="s">
        <v>43</v>
      </c>
    </row>
    <row r="353" spans="1:19">
      <c r="A353">
        <v>3280</v>
      </c>
      <c r="B353">
        <v>1156</v>
      </c>
      <c r="C353">
        <v>7000</v>
      </c>
      <c r="D353">
        <v>415817.33</v>
      </c>
      <c r="E353">
        <v>6673</v>
      </c>
      <c r="F353">
        <v>445928.41</v>
      </c>
      <c r="G353">
        <v>66.825777000000002</v>
      </c>
      <c r="H353">
        <v>66.959999999999994</v>
      </c>
      <c r="I353">
        <v>-0.13422300000000001</v>
      </c>
      <c r="J353">
        <v>0.99799499999999997</v>
      </c>
      <c r="K353">
        <v>0</v>
      </c>
      <c r="L353">
        <v>0</v>
      </c>
      <c r="M353">
        <v>327</v>
      </c>
      <c r="N353">
        <v>-30111.08</v>
      </c>
      <c r="O353">
        <v>4.6714289999999998</v>
      </c>
      <c r="P353">
        <v>100</v>
      </c>
      <c r="Q353">
        <v>1.428571</v>
      </c>
      <c r="R353" t="s">
        <v>43</v>
      </c>
      <c r="S353" t="s">
        <v>43</v>
      </c>
    </row>
    <row r="354" spans="1:19">
      <c r="A354">
        <v>2081</v>
      </c>
      <c r="B354">
        <v>871</v>
      </c>
      <c r="C354">
        <v>6981</v>
      </c>
      <c r="D354">
        <v>189751.57</v>
      </c>
      <c r="E354">
        <v>6739</v>
      </c>
      <c r="F354">
        <v>209305.68</v>
      </c>
      <c r="G354">
        <v>31.058862999999999</v>
      </c>
      <c r="H354">
        <v>10.83</v>
      </c>
      <c r="I354">
        <v>20.228863</v>
      </c>
      <c r="J354">
        <v>2.8678539999999999</v>
      </c>
      <c r="K354">
        <v>0</v>
      </c>
      <c r="L354">
        <v>0</v>
      </c>
      <c r="M354">
        <v>242</v>
      </c>
      <c r="N354">
        <v>-19554.11</v>
      </c>
      <c r="O354">
        <v>3.4665520000000001</v>
      </c>
      <c r="P354">
        <v>101</v>
      </c>
      <c r="Q354">
        <v>1.4467840000000001</v>
      </c>
      <c r="R354" t="s">
        <v>43</v>
      </c>
      <c r="S354" t="s">
        <v>43</v>
      </c>
    </row>
    <row r="355" spans="1:19">
      <c r="A355">
        <v>5960</v>
      </c>
      <c r="B355">
        <v>571</v>
      </c>
      <c r="C355">
        <v>6972</v>
      </c>
      <c r="D355">
        <v>230464.34</v>
      </c>
      <c r="E355">
        <v>6681</v>
      </c>
      <c r="F355">
        <v>257019.34</v>
      </c>
      <c r="G355">
        <v>38.470190000000002</v>
      </c>
      <c r="H355">
        <v>25.72</v>
      </c>
      <c r="I355">
        <v>12.75019</v>
      </c>
      <c r="J355">
        <v>1.4957309999999999</v>
      </c>
      <c r="K355">
        <v>0</v>
      </c>
      <c r="L355">
        <v>0</v>
      </c>
      <c r="M355">
        <v>291</v>
      </c>
      <c r="N355">
        <v>-26555</v>
      </c>
      <c r="O355">
        <v>4.1738379999999999</v>
      </c>
      <c r="P355">
        <v>113</v>
      </c>
      <c r="Q355">
        <v>1.6207689999999999</v>
      </c>
      <c r="R355" t="s">
        <v>43</v>
      </c>
      <c r="S355" t="s">
        <v>43</v>
      </c>
    </row>
    <row r="356" spans="1:19">
      <c r="A356">
        <v>2634</v>
      </c>
      <c r="B356">
        <v>147</v>
      </c>
      <c r="C356">
        <v>6968</v>
      </c>
      <c r="D356">
        <v>351899.9</v>
      </c>
      <c r="E356">
        <v>6341</v>
      </c>
      <c r="F356">
        <v>417018.9</v>
      </c>
      <c r="G356">
        <v>65.765478999999999</v>
      </c>
      <c r="H356">
        <v>45.16</v>
      </c>
      <c r="I356">
        <v>20.605478999999999</v>
      </c>
      <c r="J356">
        <v>1.456277</v>
      </c>
      <c r="K356">
        <v>0</v>
      </c>
      <c r="L356">
        <v>0</v>
      </c>
      <c r="M356">
        <v>627</v>
      </c>
      <c r="N356">
        <v>-65119</v>
      </c>
      <c r="O356">
        <v>8.9982780000000009</v>
      </c>
      <c r="P356">
        <v>115</v>
      </c>
      <c r="Q356">
        <v>1.6504019999999999</v>
      </c>
      <c r="R356" t="s">
        <v>43</v>
      </c>
      <c r="S356" t="s">
        <v>43</v>
      </c>
    </row>
    <row r="357" spans="1:19">
      <c r="A357">
        <v>300</v>
      </c>
      <c r="B357">
        <v>1797</v>
      </c>
      <c r="C357">
        <v>6955</v>
      </c>
      <c r="D357">
        <v>310836.82</v>
      </c>
      <c r="E357">
        <v>6803</v>
      </c>
      <c r="F357">
        <v>328375.82</v>
      </c>
      <c r="G357">
        <v>48.269266999999999</v>
      </c>
      <c r="H357">
        <v>41.69</v>
      </c>
      <c r="I357">
        <v>6.5792669999999998</v>
      </c>
      <c r="J357">
        <v>1.1578139999999999</v>
      </c>
      <c r="K357">
        <v>0</v>
      </c>
      <c r="L357">
        <v>0</v>
      </c>
      <c r="M357">
        <v>152</v>
      </c>
      <c r="N357">
        <v>-17539</v>
      </c>
      <c r="O357">
        <v>2.1854779999999998</v>
      </c>
      <c r="P357">
        <v>142</v>
      </c>
      <c r="Q357">
        <v>2.0416970000000001</v>
      </c>
      <c r="R357" t="s">
        <v>43</v>
      </c>
      <c r="S357" t="s">
        <v>43</v>
      </c>
    </row>
    <row r="358" spans="1:19">
      <c r="A358">
        <v>177</v>
      </c>
      <c r="B358">
        <v>1459</v>
      </c>
      <c r="C358">
        <v>6951</v>
      </c>
      <c r="D358">
        <v>165635.76</v>
      </c>
      <c r="E358">
        <v>5695</v>
      </c>
      <c r="F358">
        <v>267046.76</v>
      </c>
      <c r="G358">
        <v>46.891441999999998</v>
      </c>
      <c r="H358">
        <v>38.54</v>
      </c>
      <c r="I358">
        <v>8.3514420000000005</v>
      </c>
      <c r="J358">
        <v>1.2166950000000001</v>
      </c>
      <c r="K358">
        <v>0</v>
      </c>
      <c r="L358">
        <v>0</v>
      </c>
      <c r="M358">
        <v>1256</v>
      </c>
      <c r="N358">
        <v>-101411</v>
      </c>
      <c r="O358">
        <v>18.069343</v>
      </c>
      <c r="P358">
        <v>67</v>
      </c>
      <c r="Q358">
        <v>0.96389000000000002</v>
      </c>
      <c r="R358" t="s">
        <v>43</v>
      </c>
      <c r="S358" t="s">
        <v>43</v>
      </c>
    </row>
    <row r="359" spans="1:19">
      <c r="A359">
        <v>4107</v>
      </c>
      <c r="B359">
        <v>1391</v>
      </c>
      <c r="C359">
        <v>6941</v>
      </c>
      <c r="D359">
        <v>323126.75</v>
      </c>
      <c r="E359">
        <v>6831</v>
      </c>
      <c r="F359">
        <v>337044.75</v>
      </c>
      <c r="G359">
        <v>49.340470000000003</v>
      </c>
      <c r="H359">
        <v>35.39</v>
      </c>
      <c r="I359">
        <v>13.950469999999999</v>
      </c>
      <c r="J359">
        <v>1.3941920000000001</v>
      </c>
      <c r="K359">
        <v>0</v>
      </c>
      <c r="L359">
        <v>0</v>
      </c>
      <c r="M359">
        <v>110</v>
      </c>
      <c r="N359">
        <v>-13918</v>
      </c>
      <c r="O359">
        <v>1.584786</v>
      </c>
      <c r="P359">
        <v>116</v>
      </c>
      <c r="Q359">
        <v>1.6712290000000001</v>
      </c>
      <c r="R359" t="s">
        <v>43</v>
      </c>
      <c r="S359" t="s">
        <v>43</v>
      </c>
    </row>
    <row r="360" spans="1:19">
      <c r="A360">
        <v>2059</v>
      </c>
      <c r="B360">
        <v>630</v>
      </c>
      <c r="C360">
        <v>6920</v>
      </c>
      <c r="D360">
        <v>510844.11</v>
      </c>
      <c r="E360">
        <v>6772</v>
      </c>
      <c r="F360">
        <v>531299.11</v>
      </c>
      <c r="G360">
        <v>78.455273000000005</v>
      </c>
      <c r="H360">
        <v>83.2</v>
      </c>
      <c r="I360">
        <v>-4.7447270000000001</v>
      </c>
      <c r="J360">
        <v>0.94297200000000003</v>
      </c>
      <c r="K360">
        <v>0</v>
      </c>
      <c r="L360">
        <v>0</v>
      </c>
      <c r="M360">
        <v>148</v>
      </c>
      <c r="N360">
        <v>-20455</v>
      </c>
      <c r="O360">
        <v>2.138728</v>
      </c>
      <c r="P360">
        <v>83</v>
      </c>
      <c r="Q360">
        <v>1.199422</v>
      </c>
      <c r="R360" t="s">
        <v>43</v>
      </c>
      <c r="S360" t="s">
        <v>43</v>
      </c>
    </row>
    <row r="361" spans="1:19">
      <c r="A361">
        <v>3042</v>
      </c>
      <c r="B361">
        <v>688</v>
      </c>
      <c r="C361">
        <v>6918</v>
      </c>
      <c r="D361">
        <v>193066.74</v>
      </c>
      <c r="E361">
        <v>6823</v>
      </c>
      <c r="F361">
        <v>205739.81</v>
      </c>
      <c r="G361">
        <v>30.153863000000001</v>
      </c>
      <c r="H361">
        <v>15.19</v>
      </c>
      <c r="I361">
        <v>14.963863</v>
      </c>
      <c r="J361">
        <v>1.9851129999999999</v>
      </c>
      <c r="K361">
        <v>0</v>
      </c>
      <c r="L361">
        <v>0</v>
      </c>
      <c r="M361">
        <v>95</v>
      </c>
      <c r="N361">
        <v>-12673.07</v>
      </c>
      <c r="O361">
        <v>1.373229</v>
      </c>
      <c r="P361">
        <v>87</v>
      </c>
      <c r="Q361">
        <v>1.2575890000000001</v>
      </c>
      <c r="R361" t="s">
        <v>43</v>
      </c>
      <c r="S361" t="s">
        <v>43</v>
      </c>
    </row>
    <row r="362" spans="1:19">
      <c r="A362">
        <v>160</v>
      </c>
      <c r="B362">
        <v>837</v>
      </c>
      <c r="C362">
        <v>6917</v>
      </c>
      <c r="D362">
        <v>238425.79</v>
      </c>
      <c r="E362">
        <v>6342</v>
      </c>
      <c r="F362">
        <v>301937.78999999998</v>
      </c>
      <c r="G362">
        <v>47.609237999999998</v>
      </c>
      <c r="H362">
        <v>32.409999999999997</v>
      </c>
      <c r="I362">
        <v>15.199237999999999</v>
      </c>
      <c r="J362">
        <v>1.4689680000000001</v>
      </c>
      <c r="K362">
        <v>0</v>
      </c>
      <c r="L362">
        <v>0</v>
      </c>
      <c r="M362">
        <v>575</v>
      </c>
      <c r="N362">
        <v>-63512</v>
      </c>
      <c r="O362">
        <v>8.3128519999999995</v>
      </c>
      <c r="P362">
        <v>62</v>
      </c>
      <c r="Q362">
        <v>0.89634199999999997</v>
      </c>
      <c r="R362" t="s">
        <v>43</v>
      </c>
      <c r="S362" t="s">
        <v>43</v>
      </c>
    </row>
    <row r="363" spans="1:19">
      <c r="A363">
        <v>299</v>
      </c>
      <c r="B363">
        <v>1797</v>
      </c>
      <c r="C363">
        <v>6917</v>
      </c>
      <c r="D363">
        <v>307000.90000000002</v>
      </c>
      <c r="E363">
        <v>6771</v>
      </c>
      <c r="F363">
        <v>323775.90000000002</v>
      </c>
      <c r="G363">
        <v>47.818033</v>
      </c>
      <c r="H363">
        <v>41.39</v>
      </c>
      <c r="I363">
        <v>6.4280330000000001</v>
      </c>
      <c r="J363">
        <v>1.1553040000000001</v>
      </c>
      <c r="K363">
        <v>0</v>
      </c>
      <c r="L363">
        <v>0</v>
      </c>
      <c r="M363">
        <v>146</v>
      </c>
      <c r="N363">
        <v>-16775</v>
      </c>
      <c r="O363">
        <v>2.1107420000000001</v>
      </c>
      <c r="P363">
        <v>133</v>
      </c>
      <c r="Q363">
        <v>1.9227989999999999</v>
      </c>
      <c r="R363" t="s">
        <v>43</v>
      </c>
      <c r="S363" t="s">
        <v>43</v>
      </c>
    </row>
    <row r="364" spans="1:19">
      <c r="A364">
        <v>3034</v>
      </c>
      <c r="B364">
        <v>1587</v>
      </c>
      <c r="C364">
        <v>6914</v>
      </c>
      <c r="D364">
        <v>811366.95</v>
      </c>
      <c r="E364">
        <v>6768</v>
      </c>
      <c r="F364">
        <v>840123.95</v>
      </c>
      <c r="G364">
        <v>124.131789</v>
      </c>
      <c r="H364">
        <v>90.16</v>
      </c>
      <c r="I364">
        <v>33.971789000000001</v>
      </c>
      <c r="J364">
        <v>1.3767940000000001</v>
      </c>
      <c r="K364">
        <v>0</v>
      </c>
      <c r="L364">
        <v>0</v>
      </c>
      <c r="M364">
        <v>146</v>
      </c>
      <c r="N364">
        <v>-28757</v>
      </c>
      <c r="O364">
        <v>2.1116579999999998</v>
      </c>
      <c r="P364">
        <v>114</v>
      </c>
      <c r="Q364">
        <v>1.648828</v>
      </c>
      <c r="R364" t="s">
        <v>43</v>
      </c>
      <c r="S364" t="s">
        <v>44</v>
      </c>
    </row>
    <row r="365" spans="1:19">
      <c r="A365">
        <v>4326</v>
      </c>
      <c r="B365">
        <v>1050</v>
      </c>
      <c r="C365">
        <v>6913</v>
      </c>
      <c r="D365">
        <v>289074.26</v>
      </c>
      <c r="E365">
        <v>6689</v>
      </c>
      <c r="F365">
        <v>310534.26</v>
      </c>
      <c r="G365">
        <v>46.424616999999998</v>
      </c>
      <c r="H365">
        <v>43.66</v>
      </c>
      <c r="I365">
        <v>2.7646169999999999</v>
      </c>
      <c r="J365">
        <v>1.0633220000000001</v>
      </c>
      <c r="K365">
        <v>0</v>
      </c>
      <c r="L365">
        <v>0</v>
      </c>
      <c r="M365">
        <v>224</v>
      </c>
      <c r="N365">
        <v>-21460</v>
      </c>
      <c r="O365">
        <v>3.240272</v>
      </c>
      <c r="P365">
        <v>86</v>
      </c>
      <c r="Q365">
        <v>1.2440329999999999</v>
      </c>
      <c r="R365" t="s">
        <v>43</v>
      </c>
      <c r="S365" t="s">
        <v>43</v>
      </c>
    </row>
    <row r="366" spans="1:19">
      <c r="A366">
        <v>3528</v>
      </c>
      <c r="B366">
        <v>173</v>
      </c>
      <c r="C366">
        <v>6908</v>
      </c>
      <c r="D366">
        <v>456303.84</v>
      </c>
      <c r="E366">
        <v>6604</v>
      </c>
      <c r="F366">
        <v>486982.84</v>
      </c>
      <c r="G366">
        <v>73.740588000000002</v>
      </c>
      <c r="H366">
        <v>74.5</v>
      </c>
      <c r="I366">
        <v>-0.75941199999999998</v>
      </c>
      <c r="J366">
        <v>0.98980699999999999</v>
      </c>
      <c r="K366">
        <v>0</v>
      </c>
      <c r="L366">
        <v>0</v>
      </c>
      <c r="M366">
        <v>304</v>
      </c>
      <c r="N366">
        <v>-30679</v>
      </c>
      <c r="O366">
        <v>4.4006949999999998</v>
      </c>
      <c r="P366">
        <v>215</v>
      </c>
      <c r="Q366">
        <v>3.1123340000000002</v>
      </c>
      <c r="R366" t="s">
        <v>43</v>
      </c>
      <c r="S366" t="s">
        <v>43</v>
      </c>
    </row>
    <row r="367" spans="1:19">
      <c r="A367">
        <v>5966</v>
      </c>
      <c r="B367">
        <v>1407</v>
      </c>
      <c r="C367">
        <v>6896</v>
      </c>
      <c r="D367">
        <v>252176.9</v>
      </c>
      <c r="E367">
        <v>6809</v>
      </c>
      <c r="F367">
        <v>262148.06</v>
      </c>
      <c r="G367">
        <v>38.500228999999997</v>
      </c>
      <c r="H367">
        <v>25.75</v>
      </c>
      <c r="I367">
        <v>12.750228999999999</v>
      </c>
      <c r="J367">
        <v>1.495155</v>
      </c>
      <c r="K367">
        <v>0</v>
      </c>
      <c r="L367">
        <v>0</v>
      </c>
      <c r="M367">
        <v>87</v>
      </c>
      <c r="N367">
        <v>-9971.16</v>
      </c>
      <c r="O367">
        <v>1.261601</v>
      </c>
      <c r="P367">
        <v>118</v>
      </c>
      <c r="Q367">
        <v>1.7111369999999999</v>
      </c>
      <c r="R367" t="s">
        <v>43</v>
      </c>
      <c r="S367" t="s">
        <v>43</v>
      </c>
    </row>
    <row r="368" spans="1:19">
      <c r="A368">
        <v>1271</v>
      </c>
      <c r="B368">
        <v>0</v>
      </c>
      <c r="C368">
        <v>6892</v>
      </c>
      <c r="D368">
        <v>260381.44</v>
      </c>
      <c r="E368">
        <v>6596</v>
      </c>
      <c r="F368">
        <v>290816.44</v>
      </c>
      <c r="G368">
        <v>44.089818000000001</v>
      </c>
      <c r="H368">
        <v>39.244999999999997</v>
      </c>
      <c r="I368">
        <v>4.8448180000000001</v>
      </c>
      <c r="J368">
        <v>1.123451</v>
      </c>
      <c r="K368">
        <v>0</v>
      </c>
      <c r="L368">
        <v>0</v>
      </c>
      <c r="M368">
        <v>296</v>
      </c>
      <c r="N368">
        <v>-30435</v>
      </c>
      <c r="O368">
        <v>4.294835</v>
      </c>
      <c r="P368">
        <v>103</v>
      </c>
      <c r="Q368">
        <v>1.494486</v>
      </c>
      <c r="R368" t="s">
        <v>43</v>
      </c>
      <c r="S368" t="s">
        <v>43</v>
      </c>
    </row>
    <row r="369" spans="1:19">
      <c r="A369">
        <v>4950</v>
      </c>
      <c r="B369">
        <v>1361</v>
      </c>
      <c r="C369">
        <v>6889</v>
      </c>
      <c r="D369">
        <v>251031.9</v>
      </c>
      <c r="E369">
        <v>6245</v>
      </c>
      <c r="F369">
        <v>280273.90000000002</v>
      </c>
      <c r="G369">
        <v>44.879728</v>
      </c>
      <c r="H369">
        <v>9.23</v>
      </c>
      <c r="I369">
        <v>35.649728000000003</v>
      </c>
      <c r="J369">
        <v>4.8623760000000003</v>
      </c>
      <c r="K369">
        <v>407</v>
      </c>
      <c r="L369">
        <v>5.9079689999999996</v>
      </c>
      <c r="M369">
        <v>237</v>
      </c>
      <c r="N369">
        <v>-29242</v>
      </c>
      <c r="O369">
        <v>3.440267</v>
      </c>
      <c r="P369">
        <v>93</v>
      </c>
      <c r="Q369">
        <v>1.3499779999999999</v>
      </c>
      <c r="R369" t="s">
        <v>43</v>
      </c>
      <c r="S369" t="s">
        <v>43</v>
      </c>
    </row>
    <row r="370" spans="1:19">
      <c r="A370">
        <v>1169</v>
      </c>
      <c r="B370">
        <v>1888</v>
      </c>
      <c r="C370">
        <v>6886</v>
      </c>
      <c r="D370">
        <v>245292.52</v>
      </c>
      <c r="E370">
        <v>5020</v>
      </c>
      <c r="F370">
        <v>390263.52</v>
      </c>
      <c r="G370">
        <v>77.741737000000001</v>
      </c>
      <c r="H370">
        <v>73</v>
      </c>
      <c r="I370">
        <v>4.7417369999999996</v>
      </c>
      <c r="J370">
        <v>1.0649550000000001</v>
      </c>
      <c r="K370">
        <v>0</v>
      </c>
      <c r="L370">
        <v>0</v>
      </c>
      <c r="M370">
        <v>1866</v>
      </c>
      <c r="N370">
        <v>-144971</v>
      </c>
      <c r="O370">
        <v>27.098461</v>
      </c>
      <c r="P370">
        <v>358</v>
      </c>
      <c r="Q370">
        <v>5.1989539999999996</v>
      </c>
      <c r="R370" t="s">
        <v>43</v>
      </c>
      <c r="S370" t="s">
        <v>43</v>
      </c>
    </row>
    <row r="371" spans="1:19">
      <c r="A371">
        <v>5418</v>
      </c>
      <c r="B371">
        <v>1963</v>
      </c>
      <c r="C371">
        <v>6876</v>
      </c>
      <c r="D371">
        <v>188247.13</v>
      </c>
      <c r="E371">
        <v>6830</v>
      </c>
      <c r="F371">
        <v>193086.13</v>
      </c>
      <c r="G371">
        <v>28.270296999999999</v>
      </c>
      <c r="H371">
        <v>23.51</v>
      </c>
      <c r="I371">
        <v>4.7602969999999996</v>
      </c>
      <c r="J371">
        <v>1.20248</v>
      </c>
      <c r="K371">
        <v>0</v>
      </c>
      <c r="L371">
        <v>0</v>
      </c>
      <c r="M371">
        <v>46</v>
      </c>
      <c r="N371">
        <v>-4839</v>
      </c>
      <c r="O371">
        <v>0.66899399999999998</v>
      </c>
      <c r="P371">
        <v>108</v>
      </c>
      <c r="Q371">
        <v>1.570681</v>
      </c>
      <c r="R371" t="s">
        <v>43</v>
      </c>
      <c r="S371" t="s">
        <v>43</v>
      </c>
    </row>
    <row r="372" spans="1:19">
      <c r="A372">
        <v>2443</v>
      </c>
      <c r="B372">
        <v>369</v>
      </c>
      <c r="C372">
        <v>6863</v>
      </c>
      <c r="D372">
        <v>618547.48</v>
      </c>
      <c r="E372">
        <v>6392</v>
      </c>
      <c r="F372">
        <v>673448.48</v>
      </c>
      <c r="G372">
        <v>105.358023</v>
      </c>
      <c r="H372">
        <v>83.74</v>
      </c>
      <c r="I372">
        <v>21.618023000000001</v>
      </c>
      <c r="J372">
        <v>1.2581560000000001</v>
      </c>
      <c r="K372">
        <v>0</v>
      </c>
      <c r="L372">
        <v>0</v>
      </c>
      <c r="M372">
        <v>471</v>
      </c>
      <c r="N372">
        <v>-54901</v>
      </c>
      <c r="O372">
        <v>6.8628879999999999</v>
      </c>
      <c r="P372">
        <v>206</v>
      </c>
      <c r="Q372">
        <v>3.0016029999999998</v>
      </c>
      <c r="R372" t="s">
        <v>43</v>
      </c>
      <c r="S372" t="s">
        <v>43</v>
      </c>
    </row>
    <row r="373" spans="1:19">
      <c r="A373">
        <v>3685</v>
      </c>
      <c r="B373">
        <v>1509</v>
      </c>
      <c r="C373">
        <v>6848</v>
      </c>
      <c r="D373">
        <v>218198.94</v>
      </c>
      <c r="E373">
        <v>6603</v>
      </c>
      <c r="F373">
        <v>235689.94</v>
      </c>
      <c r="G373">
        <v>35.694372000000001</v>
      </c>
      <c r="H373">
        <v>13.95</v>
      </c>
      <c r="I373">
        <v>21.744371999999998</v>
      </c>
      <c r="J373">
        <v>2.5587360000000001</v>
      </c>
      <c r="K373">
        <v>137</v>
      </c>
      <c r="L373">
        <v>2.0005839999999999</v>
      </c>
      <c r="M373">
        <v>108</v>
      </c>
      <c r="N373">
        <v>-17491</v>
      </c>
      <c r="O373">
        <v>1.5771029999999999</v>
      </c>
      <c r="P373">
        <v>51</v>
      </c>
      <c r="Q373">
        <v>0.74474300000000004</v>
      </c>
      <c r="R373" t="s">
        <v>43</v>
      </c>
      <c r="S373" t="s">
        <v>43</v>
      </c>
    </row>
    <row r="374" spans="1:19">
      <c r="A374">
        <v>4087</v>
      </c>
      <c r="B374">
        <v>1966</v>
      </c>
      <c r="C374">
        <v>6845</v>
      </c>
      <c r="D374">
        <v>122642.2</v>
      </c>
      <c r="E374">
        <v>5852</v>
      </c>
      <c r="F374">
        <v>198028.2</v>
      </c>
      <c r="G374">
        <v>33.839404999999999</v>
      </c>
      <c r="H374">
        <v>32.164999999999999</v>
      </c>
      <c r="I374">
        <v>1.6744049999999999</v>
      </c>
      <c r="J374">
        <v>1.052057</v>
      </c>
      <c r="K374">
        <v>0</v>
      </c>
      <c r="L374">
        <v>0</v>
      </c>
      <c r="M374">
        <v>993</v>
      </c>
      <c r="N374">
        <v>-75386</v>
      </c>
      <c r="O374">
        <v>14.506938999999999</v>
      </c>
      <c r="P374">
        <v>76</v>
      </c>
      <c r="Q374">
        <v>1.1102989999999999</v>
      </c>
      <c r="R374" t="s">
        <v>43</v>
      </c>
      <c r="S374" t="s">
        <v>43</v>
      </c>
    </row>
    <row r="375" spans="1:19">
      <c r="A375">
        <v>1012</v>
      </c>
      <c r="B375">
        <v>970</v>
      </c>
      <c r="C375">
        <v>6832</v>
      </c>
      <c r="D375">
        <v>253060.92</v>
      </c>
      <c r="E375">
        <v>6468</v>
      </c>
      <c r="F375">
        <v>292350.92</v>
      </c>
      <c r="G375">
        <v>45.199585999999996</v>
      </c>
      <c r="H375">
        <v>17.38</v>
      </c>
      <c r="I375">
        <v>27.819586000000001</v>
      </c>
      <c r="J375">
        <v>2.6006670000000001</v>
      </c>
      <c r="K375">
        <v>0</v>
      </c>
      <c r="L375">
        <v>0</v>
      </c>
      <c r="M375">
        <v>364</v>
      </c>
      <c r="N375">
        <v>-39290</v>
      </c>
      <c r="O375">
        <v>5.3278689999999997</v>
      </c>
      <c r="P375">
        <v>47</v>
      </c>
      <c r="Q375">
        <v>0.68793899999999997</v>
      </c>
      <c r="R375" t="s">
        <v>43</v>
      </c>
      <c r="S375" t="s">
        <v>43</v>
      </c>
    </row>
    <row r="376" spans="1:19">
      <c r="A376">
        <v>2900</v>
      </c>
      <c r="B376">
        <v>1053</v>
      </c>
      <c r="C376">
        <v>6823</v>
      </c>
      <c r="D376">
        <v>602961.29</v>
      </c>
      <c r="E376">
        <v>6573</v>
      </c>
      <c r="F376">
        <v>647549.29</v>
      </c>
      <c r="G376">
        <v>98.516551000000007</v>
      </c>
      <c r="H376">
        <v>90.85</v>
      </c>
      <c r="I376">
        <v>7.6665510000000001</v>
      </c>
      <c r="J376">
        <v>1.084387</v>
      </c>
      <c r="K376">
        <v>0</v>
      </c>
      <c r="L376">
        <v>0</v>
      </c>
      <c r="M376">
        <v>250</v>
      </c>
      <c r="N376">
        <v>-44588</v>
      </c>
      <c r="O376">
        <v>3.6640769999999998</v>
      </c>
      <c r="P376">
        <v>116</v>
      </c>
      <c r="Q376">
        <v>1.700132</v>
      </c>
      <c r="R376" t="s">
        <v>43</v>
      </c>
      <c r="S376" t="s">
        <v>44</v>
      </c>
    </row>
    <row r="377" spans="1:19">
      <c r="A377">
        <v>4710</v>
      </c>
      <c r="B377">
        <v>1424</v>
      </c>
      <c r="C377">
        <v>6794</v>
      </c>
      <c r="D377">
        <v>150023.26999999999</v>
      </c>
      <c r="E377">
        <v>5251</v>
      </c>
      <c r="F377">
        <v>267046.27</v>
      </c>
      <c r="G377">
        <v>50.856268999999998</v>
      </c>
      <c r="H377">
        <v>37.47</v>
      </c>
      <c r="I377">
        <v>13.386269</v>
      </c>
      <c r="J377">
        <v>1.357253</v>
      </c>
      <c r="K377">
        <v>0</v>
      </c>
      <c r="L377">
        <v>0</v>
      </c>
      <c r="M377">
        <v>1543</v>
      </c>
      <c r="N377">
        <v>-117023</v>
      </c>
      <c r="O377">
        <v>22.711216</v>
      </c>
      <c r="P377">
        <v>333</v>
      </c>
      <c r="Q377">
        <v>4.9013840000000002</v>
      </c>
      <c r="R377" t="s">
        <v>43</v>
      </c>
      <c r="S377" t="s">
        <v>43</v>
      </c>
    </row>
    <row r="378" spans="1:19">
      <c r="A378">
        <v>169</v>
      </c>
      <c r="B378">
        <v>291</v>
      </c>
      <c r="C378">
        <v>6773</v>
      </c>
      <c r="D378">
        <v>134004.6</v>
      </c>
      <c r="E378">
        <v>6704</v>
      </c>
      <c r="F378">
        <v>139485.6</v>
      </c>
      <c r="G378">
        <v>20.806325000000001</v>
      </c>
      <c r="H378">
        <v>13.48</v>
      </c>
      <c r="I378">
        <v>7.3263249999999998</v>
      </c>
      <c r="J378">
        <v>1.543496</v>
      </c>
      <c r="K378">
        <v>0</v>
      </c>
      <c r="L378">
        <v>0</v>
      </c>
      <c r="M378">
        <v>69</v>
      </c>
      <c r="N378">
        <v>-5481</v>
      </c>
      <c r="O378">
        <v>1.018751</v>
      </c>
      <c r="P378">
        <v>74</v>
      </c>
      <c r="Q378">
        <v>1.092573</v>
      </c>
      <c r="R378" t="s">
        <v>43</v>
      </c>
      <c r="S378" t="s">
        <v>43</v>
      </c>
    </row>
    <row r="379" spans="1:19">
      <c r="A379">
        <v>1320</v>
      </c>
      <c r="B379">
        <v>1098</v>
      </c>
      <c r="C379">
        <v>6771</v>
      </c>
      <c r="D379">
        <v>179555.32</v>
      </c>
      <c r="E379">
        <v>5324</v>
      </c>
      <c r="F379">
        <v>289391.32</v>
      </c>
      <c r="G379">
        <v>54.355995</v>
      </c>
      <c r="H379">
        <v>55.59</v>
      </c>
      <c r="I379">
        <v>-1.234005</v>
      </c>
      <c r="J379">
        <v>0.97780199999999995</v>
      </c>
      <c r="K379">
        <v>0</v>
      </c>
      <c r="L379">
        <v>0</v>
      </c>
      <c r="M379">
        <v>1447</v>
      </c>
      <c r="N379">
        <v>-109836</v>
      </c>
      <c r="O379">
        <v>21.370550999999999</v>
      </c>
      <c r="P379">
        <v>154</v>
      </c>
      <c r="Q379">
        <v>2.2744059999999999</v>
      </c>
      <c r="R379" t="s">
        <v>43</v>
      </c>
      <c r="S379" t="s">
        <v>43</v>
      </c>
    </row>
    <row r="380" spans="1:19">
      <c r="A380">
        <v>2216</v>
      </c>
      <c r="B380">
        <v>782</v>
      </c>
      <c r="C380">
        <v>6768</v>
      </c>
      <c r="D380">
        <v>162871.15</v>
      </c>
      <c r="E380">
        <v>5605</v>
      </c>
      <c r="F380">
        <v>249699.15</v>
      </c>
      <c r="G380">
        <v>44.549357999999998</v>
      </c>
      <c r="H380">
        <v>47.18</v>
      </c>
      <c r="I380">
        <v>-2.6306419999999999</v>
      </c>
      <c r="J380">
        <v>0.94424200000000003</v>
      </c>
      <c r="K380">
        <v>0</v>
      </c>
      <c r="L380">
        <v>0</v>
      </c>
      <c r="M380">
        <v>1163</v>
      </c>
      <c r="N380">
        <v>-86828</v>
      </c>
      <c r="O380">
        <v>17.183806000000001</v>
      </c>
      <c r="P380">
        <v>111</v>
      </c>
      <c r="Q380">
        <v>1.6400710000000001</v>
      </c>
      <c r="R380" t="s">
        <v>43</v>
      </c>
      <c r="S380" t="s">
        <v>43</v>
      </c>
    </row>
    <row r="381" spans="1:19">
      <c r="A381">
        <v>3927</v>
      </c>
      <c r="B381">
        <v>1529</v>
      </c>
      <c r="C381">
        <v>6766</v>
      </c>
      <c r="D381">
        <v>236767.15</v>
      </c>
      <c r="E381">
        <v>6554</v>
      </c>
      <c r="F381">
        <v>260513.15</v>
      </c>
      <c r="G381">
        <v>39.748725999999998</v>
      </c>
      <c r="H381">
        <v>22.61</v>
      </c>
      <c r="I381">
        <v>17.138725999999998</v>
      </c>
      <c r="J381">
        <v>1.7580150000000001</v>
      </c>
      <c r="K381">
        <v>0</v>
      </c>
      <c r="L381">
        <v>0</v>
      </c>
      <c r="M381">
        <v>212</v>
      </c>
      <c r="N381">
        <v>-23746</v>
      </c>
      <c r="O381">
        <v>3.1333139999999999</v>
      </c>
      <c r="P381">
        <v>61</v>
      </c>
      <c r="Q381">
        <v>0.90156700000000001</v>
      </c>
      <c r="R381" t="s">
        <v>43</v>
      </c>
      <c r="S381" t="s">
        <v>43</v>
      </c>
    </row>
    <row r="382" spans="1:19">
      <c r="A382">
        <v>2249</v>
      </c>
      <c r="B382">
        <v>949</v>
      </c>
      <c r="C382">
        <v>6763</v>
      </c>
      <c r="D382">
        <v>334338.64</v>
      </c>
      <c r="E382">
        <v>6493</v>
      </c>
      <c r="F382">
        <v>363132.64</v>
      </c>
      <c r="G382">
        <v>55.926788999999999</v>
      </c>
      <c r="H382">
        <v>54.95</v>
      </c>
      <c r="I382">
        <v>0.97678900000000002</v>
      </c>
      <c r="J382">
        <v>1.017776</v>
      </c>
      <c r="K382">
        <v>0</v>
      </c>
      <c r="L382">
        <v>0</v>
      </c>
      <c r="M382">
        <v>270</v>
      </c>
      <c r="N382">
        <v>-28794</v>
      </c>
      <c r="O382">
        <v>3.9923109999999999</v>
      </c>
      <c r="P382">
        <v>103</v>
      </c>
      <c r="Q382">
        <v>1.522993</v>
      </c>
      <c r="R382" t="s">
        <v>43</v>
      </c>
      <c r="S382" t="s">
        <v>43</v>
      </c>
    </row>
    <row r="383" spans="1:19">
      <c r="A383">
        <v>4141</v>
      </c>
      <c r="B383">
        <v>1144</v>
      </c>
      <c r="C383">
        <v>6759</v>
      </c>
      <c r="D383">
        <v>188521.57</v>
      </c>
      <c r="E383">
        <v>6572</v>
      </c>
      <c r="F383">
        <v>208612.57</v>
      </c>
      <c r="G383">
        <v>31.742630999999999</v>
      </c>
      <c r="H383">
        <v>29.594999999999999</v>
      </c>
      <c r="I383">
        <v>2.1476310000000001</v>
      </c>
      <c r="J383">
        <v>1.072567</v>
      </c>
      <c r="K383">
        <v>0</v>
      </c>
      <c r="L383">
        <v>0</v>
      </c>
      <c r="M383">
        <v>187</v>
      </c>
      <c r="N383">
        <v>-20091</v>
      </c>
      <c r="O383">
        <v>2.7666810000000002</v>
      </c>
      <c r="P383">
        <v>105</v>
      </c>
      <c r="Q383">
        <v>1.5534840000000001</v>
      </c>
      <c r="R383" t="s">
        <v>43</v>
      </c>
      <c r="S383" t="s">
        <v>43</v>
      </c>
    </row>
    <row r="384" spans="1:19">
      <c r="A384">
        <v>2158</v>
      </c>
      <c r="B384">
        <v>1901</v>
      </c>
      <c r="C384">
        <v>6755</v>
      </c>
      <c r="D384">
        <v>105867.73</v>
      </c>
      <c r="E384">
        <v>5167</v>
      </c>
      <c r="F384">
        <v>225256.73</v>
      </c>
      <c r="G384">
        <v>43.595264</v>
      </c>
      <c r="H384">
        <v>44.16</v>
      </c>
      <c r="I384">
        <v>-0.56473600000000002</v>
      </c>
      <c r="J384">
        <v>0.98721199999999998</v>
      </c>
      <c r="K384">
        <v>0</v>
      </c>
      <c r="L384">
        <v>0</v>
      </c>
      <c r="M384">
        <v>1588</v>
      </c>
      <c r="N384">
        <v>-119389</v>
      </c>
      <c r="O384">
        <v>23.508512</v>
      </c>
      <c r="P384">
        <v>111</v>
      </c>
      <c r="Q384">
        <v>1.643227</v>
      </c>
      <c r="R384" t="s">
        <v>43</v>
      </c>
      <c r="S384" t="s">
        <v>43</v>
      </c>
    </row>
    <row r="385" spans="1:19">
      <c r="A385">
        <v>4234</v>
      </c>
      <c r="B385">
        <v>793</v>
      </c>
      <c r="C385">
        <v>6742</v>
      </c>
      <c r="D385">
        <v>236227.26</v>
      </c>
      <c r="E385">
        <v>6174</v>
      </c>
      <c r="F385">
        <v>296035.26</v>
      </c>
      <c r="G385">
        <v>47.948698</v>
      </c>
      <c r="H385">
        <v>29.315000000000001</v>
      </c>
      <c r="I385">
        <v>18.633697999999999</v>
      </c>
      <c r="J385">
        <v>1.635637</v>
      </c>
      <c r="K385">
        <v>1</v>
      </c>
      <c r="L385">
        <v>1.4832E-2</v>
      </c>
      <c r="M385">
        <v>567</v>
      </c>
      <c r="N385">
        <v>-59808</v>
      </c>
      <c r="O385">
        <v>8.409967</v>
      </c>
      <c r="P385">
        <v>84</v>
      </c>
      <c r="Q385">
        <v>1.2459210000000001</v>
      </c>
      <c r="R385" t="s">
        <v>43</v>
      </c>
      <c r="S385" t="s">
        <v>43</v>
      </c>
    </row>
    <row r="386" spans="1:19">
      <c r="A386">
        <v>3750</v>
      </c>
      <c r="B386">
        <v>1558</v>
      </c>
      <c r="C386">
        <v>6736</v>
      </c>
      <c r="D386">
        <v>441616.18</v>
      </c>
      <c r="E386">
        <v>6638</v>
      </c>
      <c r="F386">
        <v>457755.18</v>
      </c>
      <c r="G386">
        <v>68.959804000000005</v>
      </c>
      <c r="H386">
        <v>61.99</v>
      </c>
      <c r="I386">
        <v>6.9698039999999999</v>
      </c>
      <c r="J386">
        <v>1.1124339999999999</v>
      </c>
      <c r="K386">
        <v>0</v>
      </c>
      <c r="L386">
        <v>0</v>
      </c>
      <c r="M386">
        <v>98</v>
      </c>
      <c r="N386">
        <v>-16139</v>
      </c>
      <c r="O386">
        <v>1.454869</v>
      </c>
      <c r="P386">
        <v>145</v>
      </c>
      <c r="Q386">
        <v>2.1526130000000001</v>
      </c>
      <c r="R386" t="s">
        <v>43</v>
      </c>
      <c r="S386" t="s">
        <v>43</v>
      </c>
    </row>
    <row r="387" spans="1:19">
      <c r="A387">
        <v>4747</v>
      </c>
      <c r="B387">
        <v>1558</v>
      </c>
      <c r="C387">
        <v>6731</v>
      </c>
      <c r="D387">
        <v>433160.7</v>
      </c>
      <c r="E387">
        <v>6635</v>
      </c>
      <c r="F387">
        <v>446809.21</v>
      </c>
      <c r="G387">
        <v>67.341251999999997</v>
      </c>
      <c r="H387">
        <v>61.86</v>
      </c>
      <c r="I387">
        <v>5.4812519999999996</v>
      </c>
      <c r="J387">
        <v>1.0886070000000001</v>
      </c>
      <c r="K387">
        <v>0</v>
      </c>
      <c r="L387">
        <v>0</v>
      </c>
      <c r="M387">
        <v>96</v>
      </c>
      <c r="N387">
        <v>-13648.51</v>
      </c>
      <c r="O387">
        <v>1.426237</v>
      </c>
      <c r="P387">
        <v>143</v>
      </c>
      <c r="Q387">
        <v>2.1244990000000001</v>
      </c>
      <c r="R387" t="s">
        <v>43</v>
      </c>
      <c r="S387" t="s">
        <v>43</v>
      </c>
    </row>
    <row r="388" spans="1:19">
      <c r="A388">
        <v>5876</v>
      </c>
      <c r="B388">
        <v>760</v>
      </c>
      <c r="C388">
        <v>6731</v>
      </c>
      <c r="D388">
        <v>289628.09999999998</v>
      </c>
      <c r="E388">
        <v>6436</v>
      </c>
      <c r="F388">
        <v>321411.09999999998</v>
      </c>
      <c r="G388">
        <v>49.939574</v>
      </c>
      <c r="H388">
        <v>43.384999999999998</v>
      </c>
      <c r="I388">
        <v>6.5545739999999997</v>
      </c>
      <c r="J388">
        <v>1.151079</v>
      </c>
      <c r="K388">
        <v>0</v>
      </c>
      <c r="L388">
        <v>0</v>
      </c>
      <c r="M388">
        <v>295</v>
      </c>
      <c r="N388">
        <v>-31783</v>
      </c>
      <c r="O388">
        <v>4.3827069999999999</v>
      </c>
      <c r="P388">
        <v>84</v>
      </c>
      <c r="Q388">
        <v>1.247957</v>
      </c>
      <c r="R388" t="s">
        <v>43</v>
      </c>
      <c r="S388" t="s">
        <v>43</v>
      </c>
    </row>
    <row r="389" spans="1:19">
      <c r="A389">
        <v>3466</v>
      </c>
      <c r="B389">
        <v>1219</v>
      </c>
      <c r="C389">
        <v>6728</v>
      </c>
      <c r="D389">
        <v>391922.4</v>
      </c>
      <c r="E389">
        <v>6588</v>
      </c>
      <c r="F389">
        <v>412640.4</v>
      </c>
      <c r="G389">
        <v>62.635154999999997</v>
      </c>
      <c r="H389">
        <v>59.45</v>
      </c>
      <c r="I389">
        <v>3.185155</v>
      </c>
      <c r="J389">
        <v>1.053577</v>
      </c>
      <c r="K389">
        <v>0</v>
      </c>
      <c r="L389">
        <v>0</v>
      </c>
      <c r="M389">
        <v>140</v>
      </c>
      <c r="N389">
        <v>-20718</v>
      </c>
      <c r="O389">
        <v>2.0808559999999998</v>
      </c>
      <c r="P389">
        <v>105</v>
      </c>
      <c r="Q389">
        <v>1.5606420000000001</v>
      </c>
      <c r="R389" t="s">
        <v>43</v>
      </c>
      <c r="S389" t="s">
        <v>43</v>
      </c>
    </row>
    <row r="390" spans="1:19">
      <c r="A390">
        <v>2220</v>
      </c>
      <c r="B390">
        <v>954</v>
      </c>
      <c r="C390">
        <v>6726</v>
      </c>
      <c r="D390">
        <v>307099.84000000003</v>
      </c>
      <c r="E390">
        <v>6610</v>
      </c>
      <c r="F390">
        <v>320877.84000000003</v>
      </c>
      <c r="G390">
        <v>48.544302999999999</v>
      </c>
      <c r="H390">
        <v>43.45</v>
      </c>
      <c r="I390">
        <v>5.094303</v>
      </c>
      <c r="J390">
        <v>1.117245</v>
      </c>
      <c r="K390">
        <v>1</v>
      </c>
      <c r="L390">
        <v>1.4867999999999999E-2</v>
      </c>
      <c r="M390">
        <v>115</v>
      </c>
      <c r="N390">
        <v>-13778</v>
      </c>
      <c r="O390">
        <v>1.7097830000000001</v>
      </c>
      <c r="P390">
        <v>1006</v>
      </c>
      <c r="Q390">
        <v>14.956884000000001</v>
      </c>
      <c r="R390" t="s">
        <v>43</v>
      </c>
      <c r="S390" t="s">
        <v>43</v>
      </c>
    </row>
    <row r="391" spans="1:19">
      <c r="A391">
        <v>2927</v>
      </c>
      <c r="B391">
        <v>285</v>
      </c>
      <c r="C391">
        <v>6720</v>
      </c>
      <c r="D391">
        <v>428862.7</v>
      </c>
      <c r="E391">
        <v>6630</v>
      </c>
      <c r="F391">
        <v>443458.7</v>
      </c>
      <c r="G391">
        <v>66.886681999999993</v>
      </c>
      <c r="H391">
        <v>60</v>
      </c>
      <c r="I391">
        <v>6.8866820000000004</v>
      </c>
      <c r="J391">
        <v>1.114778</v>
      </c>
      <c r="K391">
        <v>0</v>
      </c>
      <c r="L391">
        <v>0</v>
      </c>
      <c r="M391">
        <v>90</v>
      </c>
      <c r="N391">
        <v>-14596</v>
      </c>
      <c r="O391">
        <v>1.339286</v>
      </c>
      <c r="P391">
        <v>65</v>
      </c>
      <c r="Q391">
        <v>0.96726199999999996</v>
      </c>
      <c r="R391" t="s">
        <v>43</v>
      </c>
      <c r="S391" t="s">
        <v>43</v>
      </c>
    </row>
    <row r="392" spans="1:19">
      <c r="A392">
        <v>3501</v>
      </c>
      <c r="B392">
        <v>1241</v>
      </c>
      <c r="C392">
        <v>6718</v>
      </c>
      <c r="D392">
        <v>535339.38</v>
      </c>
      <c r="E392">
        <v>6431</v>
      </c>
      <c r="F392">
        <v>563311.38</v>
      </c>
      <c r="G392">
        <v>87.593124000000003</v>
      </c>
      <c r="H392">
        <v>86.73</v>
      </c>
      <c r="I392">
        <v>0.863124</v>
      </c>
      <c r="J392">
        <v>1.009952</v>
      </c>
      <c r="K392">
        <v>0</v>
      </c>
      <c r="L392">
        <v>0</v>
      </c>
      <c r="M392">
        <v>287</v>
      </c>
      <c r="N392">
        <v>-27972</v>
      </c>
      <c r="O392">
        <v>4.2721049999999998</v>
      </c>
      <c r="P392">
        <v>261</v>
      </c>
      <c r="Q392">
        <v>3.8850850000000001</v>
      </c>
      <c r="R392" t="s">
        <v>43</v>
      </c>
      <c r="S392" t="s">
        <v>43</v>
      </c>
    </row>
    <row r="393" spans="1:19">
      <c r="A393">
        <v>2115</v>
      </c>
      <c r="B393">
        <v>637</v>
      </c>
      <c r="C393">
        <v>6715</v>
      </c>
      <c r="D393">
        <v>330184.34999999998</v>
      </c>
      <c r="E393">
        <v>6472</v>
      </c>
      <c r="F393">
        <v>353734.35</v>
      </c>
      <c r="G393">
        <v>54.656111000000003</v>
      </c>
      <c r="H393">
        <v>32.340000000000003</v>
      </c>
      <c r="I393">
        <v>22.316110999999999</v>
      </c>
      <c r="J393">
        <v>1.6900470000000001</v>
      </c>
      <c r="K393">
        <v>0</v>
      </c>
      <c r="L393">
        <v>0</v>
      </c>
      <c r="M393">
        <v>243</v>
      </c>
      <c r="N393">
        <v>-23550</v>
      </c>
      <c r="O393">
        <v>3.6187640000000001</v>
      </c>
      <c r="P393">
        <v>86</v>
      </c>
      <c r="Q393">
        <v>1.280715</v>
      </c>
      <c r="R393" t="s">
        <v>43</v>
      </c>
      <c r="S393" t="s">
        <v>43</v>
      </c>
    </row>
    <row r="394" spans="1:19">
      <c r="A394">
        <v>4761</v>
      </c>
      <c r="B394">
        <v>1075</v>
      </c>
      <c r="C394">
        <v>6710</v>
      </c>
      <c r="D394">
        <v>332896.28999999998</v>
      </c>
      <c r="E394">
        <v>6524</v>
      </c>
      <c r="F394">
        <v>363703.96</v>
      </c>
      <c r="G394">
        <v>55.748614000000003</v>
      </c>
      <c r="H394">
        <v>31.83</v>
      </c>
      <c r="I394">
        <v>23.918614000000002</v>
      </c>
      <c r="J394">
        <v>1.751449</v>
      </c>
      <c r="K394">
        <v>0</v>
      </c>
      <c r="L394">
        <v>0</v>
      </c>
      <c r="M394">
        <v>186</v>
      </c>
      <c r="N394">
        <v>-30807.67</v>
      </c>
      <c r="O394">
        <v>2.7719819999999999</v>
      </c>
      <c r="P394">
        <v>73</v>
      </c>
      <c r="Q394">
        <v>1.087928</v>
      </c>
      <c r="R394" t="s">
        <v>43</v>
      </c>
      <c r="S394" t="s">
        <v>43</v>
      </c>
    </row>
    <row r="395" spans="1:19">
      <c r="A395">
        <v>4520</v>
      </c>
      <c r="B395">
        <v>630</v>
      </c>
      <c r="C395">
        <v>6708</v>
      </c>
      <c r="D395">
        <v>508793.14</v>
      </c>
      <c r="E395">
        <v>6601</v>
      </c>
      <c r="F395">
        <v>524113.14</v>
      </c>
      <c r="G395">
        <v>79.399051999999998</v>
      </c>
      <c r="H395">
        <v>85.91</v>
      </c>
      <c r="I395">
        <v>-6.510948</v>
      </c>
      <c r="J395">
        <v>0.92421200000000003</v>
      </c>
      <c r="K395">
        <v>0</v>
      </c>
      <c r="L395">
        <v>0</v>
      </c>
      <c r="M395">
        <v>107</v>
      </c>
      <c r="N395">
        <v>-15320</v>
      </c>
      <c r="O395">
        <v>1.59511</v>
      </c>
      <c r="P395">
        <v>89</v>
      </c>
      <c r="Q395">
        <v>1.3267739999999999</v>
      </c>
      <c r="R395" t="s">
        <v>43</v>
      </c>
      <c r="S395" t="s">
        <v>43</v>
      </c>
    </row>
    <row r="396" spans="1:19">
      <c r="A396">
        <v>5541</v>
      </c>
      <c r="B396">
        <v>1581</v>
      </c>
      <c r="C396">
        <v>6700</v>
      </c>
      <c r="D396">
        <v>105074.73</v>
      </c>
      <c r="E396">
        <v>6504</v>
      </c>
      <c r="F396">
        <v>119513.73</v>
      </c>
      <c r="G396">
        <v>18.375419999999998</v>
      </c>
      <c r="H396">
        <v>12.025</v>
      </c>
      <c r="I396">
        <v>6.3504199999999997</v>
      </c>
      <c r="J396">
        <v>1.5281009999999999</v>
      </c>
      <c r="K396">
        <v>26</v>
      </c>
      <c r="L396">
        <v>0.38806000000000002</v>
      </c>
      <c r="M396">
        <v>170</v>
      </c>
      <c r="N396">
        <v>-14439</v>
      </c>
      <c r="O396">
        <v>2.5373130000000002</v>
      </c>
      <c r="P396">
        <v>57</v>
      </c>
      <c r="Q396">
        <v>0.850746</v>
      </c>
      <c r="R396" t="s">
        <v>43</v>
      </c>
      <c r="S396" t="s">
        <v>43</v>
      </c>
    </row>
    <row r="397" spans="1:19">
      <c r="A397">
        <v>2034</v>
      </c>
      <c r="B397">
        <v>122</v>
      </c>
      <c r="C397">
        <v>6695</v>
      </c>
      <c r="D397">
        <v>201793.37</v>
      </c>
      <c r="E397">
        <v>6312</v>
      </c>
      <c r="F397">
        <v>233074.37</v>
      </c>
      <c r="G397">
        <v>36.925597000000003</v>
      </c>
      <c r="H397">
        <v>27.035</v>
      </c>
      <c r="I397">
        <v>9.8905969999999996</v>
      </c>
      <c r="J397">
        <v>1.3658440000000001</v>
      </c>
      <c r="K397">
        <v>0</v>
      </c>
      <c r="L397">
        <v>0</v>
      </c>
      <c r="M397">
        <v>383</v>
      </c>
      <c r="N397">
        <v>-31281</v>
      </c>
      <c r="O397">
        <v>5.7206869999999999</v>
      </c>
      <c r="P397">
        <v>214</v>
      </c>
      <c r="Q397">
        <v>3.196415</v>
      </c>
      <c r="R397" t="s">
        <v>43</v>
      </c>
      <c r="S397" t="s">
        <v>43</v>
      </c>
    </row>
    <row r="398" spans="1:19">
      <c r="A398">
        <v>5061</v>
      </c>
      <c r="B398">
        <v>605</v>
      </c>
      <c r="C398">
        <v>6682</v>
      </c>
      <c r="D398">
        <v>116073.76</v>
      </c>
      <c r="E398">
        <v>6616</v>
      </c>
      <c r="F398">
        <v>126679.76</v>
      </c>
      <c r="G398">
        <v>19.147485</v>
      </c>
      <c r="H398">
        <v>3.415</v>
      </c>
      <c r="I398">
        <v>15.732485</v>
      </c>
      <c r="J398">
        <v>5.6068769999999999</v>
      </c>
      <c r="K398">
        <v>0</v>
      </c>
      <c r="L398">
        <v>0</v>
      </c>
      <c r="M398">
        <v>66</v>
      </c>
      <c r="N398">
        <v>-10606</v>
      </c>
      <c r="O398">
        <v>0.98772800000000005</v>
      </c>
      <c r="P398">
        <v>75</v>
      </c>
      <c r="Q398">
        <v>1.1224179999999999</v>
      </c>
      <c r="R398" t="s">
        <v>43</v>
      </c>
      <c r="S398" t="s">
        <v>43</v>
      </c>
    </row>
    <row r="399" spans="1:19">
      <c r="A399">
        <v>2847</v>
      </c>
      <c r="B399">
        <v>1591</v>
      </c>
      <c r="C399">
        <v>6671</v>
      </c>
      <c r="D399">
        <v>239376.89</v>
      </c>
      <c r="E399">
        <v>6485</v>
      </c>
      <c r="F399">
        <v>264623.89</v>
      </c>
      <c r="G399">
        <v>40.805534000000002</v>
      </c>
      <c r="H399">
        <v>21.06</v>
      </c>
      <c r="I399">
        <v>19.745533999999999</v>
      </c>
      <c r="J399">
        <v>1.9375849999999999</v>
      </c>
      <c r="K399">
        <v>0</v>
      </c>
      <c r="L399">
        <v>0</v>
      </c>
      <c r="M399">
        <v>186</v>
      </c>
      <c r="N399">
        <v>-25247</v>
      </c>
      <c r="O399">
        <v>2.7881879999999999</v>
      </c>
      <c r="P399">
        <v>90</v>
      </c>
      <c r="Q399">
        <v>1.3491230000000001</v>
      </c>
      <c r="R399" t="s">
        <v>43</v>
      </c>
      <c r="S399" t="s">
        <v>43</v>
      </c>
    </row>
    <row r="400" spans="1:19">
      <c r="A400">
        <v>2848</v>
      </c>
      <c r="B400">
        <v>152</v>
      </c>
      <c r="C400">
        <v>6670</v>
      </c>
      <c r="D400">
        <v>769427.44</v>
      </c>
      <c r="E400">
        <v>6352</v>
      </c>
      <c r="F400">
        <v>808447.44</v>
      </c>
      <c r="G400">
        <v>127.27447100000001</v>
      </c>
      <c r="H400">
        <v>119.855</v>
      </c>
      <c r="I400">
        <v>7.4194709999999997</v>
      </c>
      <c r="J400">
        <v>1.061904</v>
      </c>
      <c r="K400">
        <v>0</v>
      </c>
      <c r="L400">
        <v>0</v>
      </c>
      <c r="M400">
        <v>318</v>
      </c>
      <c r="N400">
        <v>-39020</v>
      </c>
      <c r="O400">
        <v>4.7676160000000003</v>
      </c>
      <c r="P400">
        <v>176</v>
      </c>
      <c r="Q400">
        <v>2.6386810000000001</v>
      </c>
      <c r="R400" t="s">
        <v>43</v>
      </c>
      <c r="S400" t="s">
        <v>42</v>
      </c>
    </row>
    <row r="401" spans="1:19">
      <c r="A401">
        <v>3814</v>
      </c>
      <c r="B401">
        <v>300</v>
      </c>
      <c r="C401">
        <v>6669</v>
      </c>
      <c r="D401">
        <v>402393.59999999998</v>
      </c>
      <c r="E401">
        <v>6348</v>
      </c>
      <c r="F401">
        <v>444592.6</v>
      </c>
      <c r="G401">
        <v>70.036641000000003</v>
      </c>
      <c r="H401">
        <v>33.534999999999997</v>
      </c>
      <c r="I401">
        <v>36.501640999999999</v>
      </c>
      <c r="J401">
        <v>2.0884640000000001</v>
      </c>
      <c r="K401">
        <v>0</v>
      </c>
      <c r="L401">
        <v>0</v>
      </c>
      <c r="M401">
        <v>321</v>
      </c>
      <c r="N401">
        <v>-42199</v>
      </c>
      <c r="O401">
        <v>4.8133150000000002</v>
      </c>
      <c r="P401">
        <v>108</v>
      </c>
      <c r="Q401">
        <v>1.6194329999999999</v>
      </c>
      <c r="R401" t="s">
        <v>43</v>
      </c>
      <c r="S401" t="s">
        <v>43</v>
      </c>
    </row>
    <row r="402" spans="1:19">
      <c r="A402">
        <v>6072</v>
      </c>
      <c r="B402">
        <v>116</v>
      </c>
      <c r="C402">
        <v>6666</v>
      </c>
      <c r="D402">
        <v>350556.4</v>
      </c>
      <c r="E402">
        <v>6431</v>
      </c>
      <c r="F402">
        <v>389070.4</v>
      </c>
      <c r="G402">
        <v>60.499206999999998</v>
      </c>
      <c r="H402">
        <v>42.23</v>
      </c>
      <c r="I402">
        <v>18.269207000000002</v>
      </c>
      <c r="J402">
        <v>1.432612</v>
      </c>
      <c r="K402">
        <v>0</v>
      </c>
      <c r="L402">
        <v>0</v>
      </c>
      <c r="M402">
        <v>235</v>
      </c>
      <c r="N402">
        <v>-38514</v>
      </c>
      <c r="O402">
        <v>3.525353</v>
      </c>
      <c r="P402">
        <v>105</v>
      </c>
      <c r="Q402">
        <v>1.5751580000000001</v>
      </c>
      <c r="R402" t="s">
        <v>43</v>
      </c>
      <c r="S402" t="s">
        <v>43</v>
      </c>
    </row>
    <row r="403" spans="1:19">
      <c r="A403">
        <v>2237</v>
      </c>
      <c r="B403">
        <v>884</v>
      </c>
      <c r="C403">
        <v>6662</v>
      </c>
      <c r="D403">
        <v>224876.26</v>
      </c>
      <c r="E403">
        <v>6549</v>
      </c>
      <c r="F403">
        <v>234201.26</v>
      </c>
      <c r="G403">
        <v>35.761377000000003</v>
      </c>
      <c r="H403">
        <v>37.409999999999997</v>
      </c>
      <c r="I403">
        <v>-1.6486229999999999</v>
      </c>
      <c r="J403">
        <v>0.95593099999999998</v>
      </c>
      <c r="K403">
        <v>0</v>
      </c>
      <c r="L403">
        <v>0</v>
      </c>
      <c r="M403">
        <v>113</v>
      </c>
      <c r="N403">
        <v>-9325</v>
      </c>
      <c r="O403">
        <v>1.6961869999999999</v>
      </c>
      <c r="P403">
        <v>85</v>
      </c>
      <c r="Q403">
        <v>1.2758929999999999</v>
      </c>
      <c r="R403" t="s">
        <v>43</v>
      </c>
      <c r="S403" t="s">
        <v>43</v>
      </c>
    </row>
    <row r="404" spans="1:19">
      <c r="A404">
        <v>102</v>
      </c>
      <c r="B404">
        <v>1129</v>
      </c>
      <c r="C404">
        <v>6655</v>
      </c>
      <c r="D404">
        <v>282330.59000000003</v>
      </c>
      <c r="E404">
        <v>6337</v>
      </c>
      <c r="F404">
        <v>309752.59000000003</v>
      </c>
      <c r="G404">
        <v>48.880004999999997</v>
      </c>
      <c r="H404">
        <v>50.95</v>
      </c>
      <c r="I404">
        <v>-2.069995</v>
      </c>
      <c r="J404">
        <v>0.959372</v>
      </c>
      <c r="K404">
        <v>1</v>
      </c>
      <c r="L404">
        <v>1.5025999999999999E-2</v>
      </c>
      <c r="M404">
        <v>317</v>
      </c>
      <c r="N404">
        <v>-27422</v>
      </c>
      <c r="O404">
        <v>4.7633359999999998</v>
      </c>
      <c r="P404">
        <v>120</v>
      </c>
      <c r="Q404">
        <v>1.803156</v>
      </c>
      <c r="R404" t="s">
        <v>43</v>
      </c>
      <c r="S404" t="s">
        <v>43</v>
      </c>
    </row>
    <row r="405" spans="1:19">
      <c r="A405">
        <v>2954</v>
      </c>
      <c r="B405">
        <v>1340</v>
      </c>
      <c r="C405">
        <v>6644</v>
      </c>
      <c r="D405">
        <v>783937.36</v>
      </c>
      <c r="E405">
        <v>6479</v>
      </c>
      <c r="F405">
        <v>807146.36</v>
      </c>
      <c r="G405">
        <v>124.57884900000001</v>
      </c>
      <c r="H405">
        <v>136.66999999999999</v>
      </c>
      <c r="I405">
        <v>-12.091151</v>
      </c>
      <c r="J405">
        <v>0.91152999999999995</v>
      </c>
      <c r="K405">
        <v>0</v>
      </c>
      <c r="L405">
        <v>0</v>
      </c>
      <c r="M405">
        <v>165</v>
      </c>
      <c r="N405">
        <v>-23209</v>
      </c>
      <c r="O405">
        <v>2.483444</v>
      </c>
      <c r="P405">
        <v>192</v>
      </c>
      <c r="Q405">
        <v>2.8898250000000001</v>
      </c>
      <c r="R405" t="s">
        <v>43</v>
      </c>
      <c r="S405" t="s">
        <v>42</v>
      </c>
    </row>
    <row r="406" spans="1:19">
      <c r="A406">
        <v>341</v>
      </c>
      <c r="B406">
        <v>305</v>
      </c>
      <c r="C406">
        <v>6643</v>
      </c>
      <c r="D406">
        <v>160186.01999999999</v>
      </c>
      <c r="E406">
        <v>6584</v>
      </c>
      <c r="F406">
        <v>165044.01999999999</v>
      </c>
      <c r="G406">
        <v>25.067439</v>
      </c>
      <c r="H406">
        <v>29.234999999999999</v>
      </c>
      <c r="I406">
        <v>-4.1675610000000001</v>
      </c>
      <c r="J406">
        <v>0.85744600000000004</v>
      </c>
      <c r="K406">
        <v>0</v>
      </c>
      <c r="L406">
        <v>0</v>
      </c>
      <c r="M406">
        <v>59</v>
      </c>
      <c r="N406">
        <v>-4858</v>
      </c>
      <c r="O406">
        <v>0.88815299999999997</v>
      </c>
      <c r="P406">
        <v>135</v>
      </c>
      <c r="Q406">
        <v>2.0322140000000002</v>
      </c>
      <c r="R406" t="s">
        <v>43</v>
      </c>
      <c r="S406" t="s">
        <v>43</v>
      </c>
    </row>
    <row r="407" spans="1:19">
      <c r="A407">
        <v>2860</v>
      </c>
      <c r="B407">
        <v>430</v>
      </c>
      <c r="C407">
        <v>6638</v>
      </c>
      <c r="D407">
        <v>313251.01</v>
      </c>
      <c r="E407">
        <v>6558</v>
      </c>
      <c r="F407">
        <v>322804.01</v>
      </c>
      <c r="G407">
        <v>49.222935</v>
      </c>
      <c r="H407">
        <v>26.74</v>
      </c>
      <c r="I407">
        <v>22.482935000000001</v>
      </c>
      <c r="J407">
        <v>1.8407979999999999</v>
      </c>
      <c r="K407">
        <v>1</v>
      </c>
      <c r="L407">
        <v>1.5065E-2</v>
      </c>
      <c r="M407">
        <v>79</v>
      </c>
      <c r="N407">
        <v>-9553</v>
      </c>
      <c r="O407">
        <v>1.190118</v>
      </c>
      <c r="P407">
        <v>74</v>
      </c>
      <c r="Q407">
        <v>1.1147940000000001</v>
      </c>
      <c r="R407" t="s">
        <v>43</v>
      </c>
      <c r="S407" t="s">
        <v>43</v>
      </c>
    </row>
    <row r="408" spans="1:19">
      <c r="A408">
        <v>1324</v>
      </c>
      <c r="B408">
        <v>58</v>
      </c>
      <c r="C408">
        <v>6635</v>
      </c>
      <c r="D408">
        <v>361561.45</v>
      </c>
      <c r="E408">
        <v>6361</v>
      </c>
      <c r="F408">
        <v>398873.45</v>
      </c>
      <c r="G408">
        <v>62.706091999999998</v>
      </c>
      <c r="H408">
        <v>38.619999999999997</v>
      </c>
      <c r="I408">
        <v>24.086092000000001</v>
      </c>
      <c r="J408">
        <v>1.623669</v>
      </c>
      <c r="K408">
        <v>0</v>
      </c>
      <c r="L408">
        <v>0</v>
      </c>
      <c r="M408">
        <v>274</v>
      </c>
      <c r="N408">
        <v>-37312</v>
      </c>
      <c r="O408">
        <v>4.1296160000000004</v>
      </c>
      <c r="P408">
        <v>112</v>
      </c>
      <c r="Q408">
        <v>1.688018</v>
      </c>
      <c r="R408" t="s">
        <v>43</v>
      </c>
      <c r="S408" t="s">
        <v>43</v>
      </c>
    </row>
    <row r="409" spans="1:19">
      <c r="A409">
        <v>2519</v>
      </c>
      <c r="B409">
        <v>1581</v>
      </c>
      <c r="C409">
        <v>6621</v>
      </c>
      <c r="D409">
        <v>103248.25</v>
      </c>
      <c r="E409">
        <v>6448</v>
      </c>
      <c r="F409">
        <v>116526.25</v>
      </c>
      <c r="G409">
        <v>18.071688999999999</v>
      </c>
      <c r="H409">
        <v>11.85</v>
      </c>
      <c r="I409">
        <v>6.2216889999999996</v>
      </c>
      <c r="J409">
        <v>1.525037</v>
      </c>
      <c r="K409">
        <v>26</v>
      </c>
      <c r="L409">
        <v>0.39268999999999998</v>
      </c>
      <c r="M409">
        <v>147</v>
      </c>
      <c r="N409">
        <v>-13278</v>
      </c>
      <c r="O409">
        <v>2.220208</v>
      </c>
      <c r="P409">
        <v>55</v>
      </c>
      <c r="Q409">
        <v>0.83069000000000004</v>
      </c>
      <c r="R409" t="s">
        <v>43</v>
      </c>
      <c r="S409" t="s">
        <v>43</v>
      </c>
    </row>
    <row r="410" spans="1:19">
      <c r="A410">
        <v>6063</v>
      </c>
      <c r="B410">
        <v>1988</v>
      </c>
      <c r="C410">
        <v>6621</v>
      </c>
      <c r="D410">
        <v>632946.82999999996</v>
      </c>
      <c r="E410">
        <v>6430</v>
      </c>
      <c r="F410">
        <v>657437.82999999996</v>
      </c>
      <c r="G410">
        <v>102.245386</v>
      </c>
      <c r="H410">
        <v>86.275000000000006</v>
      </c>
      <c r="I410">
        <v>15.970386</v>
      </c>
      <c r="J410">
        <v>1.1851100000000001</v>
      </c>
      <c r="K410">
        <v>0</v>
      </c>
      <c r="L410">
        <v>0</v>
      </c>
      <c r="M410">
        <v>191</v>
      </c>
      <c r="N410">
        <v>-24491</v>
      </c>
      <c r="O410">
        <v>2.8847610000000001</v>
      </c>
      <c r="P410">
        <v>79</v>
      </c>
      <c r="Q410">
        <v>1.193173</v>
      </c>
      <c r="R410" t="s">
        <v>43</v>
      </c>
      <c r="S410" t="s">
        <v>43</v>
      </c>
    </row>
    <row r="411" spans="1:19">
      <c r="A411">
        <v>4946</v>
      </c>
      <c r="B411">
        <v>1487</v>
      </c>
      <c r="C411">
        <v>6620</v>
      </c>
      <c r="D411">
        <v>692148.3</v>
      </c>
      <c r="E411">
        <v>6466</v>
      </c>
      <c r="F411">
        <v>718936.98</v>
      </c>
      <c r="G411">
        <v>111.18728400000001</v>
      </c>
      <c r="H411">
        <v>87.484999999999999</v>
      </c>
      <c r="I411">
        <v>23.702283999999999</v>
      </c>
      <c r="J411">
        <v>1.2709299999999999</v>
      </c>
      <c r="K411">
        <v>0</v>
      </c>
      <c r="L411">
        <v>0</v>
      </c>
      <c r="M411">
        <v>154</v>
      </c>
      <c r="N411">
        <v>-26788.68</v>
      </c>
      <c r="O411">
        <v>2.3262839999999998</v>
      </c>
      <c r="P411">
        <v>84</v>
      </c>
      <c r="Q411">
        <v>1.2688820000000001</v>
      </c>
      <c r="R411" t="s">
        <v>43</v>
      </c>
      <c r="S411" t="s">
        <v>43</v>
      </c>
    </row>
    <row r="412" spans="1:19">
      <c r="A412">
        <v>5561</v>
      </c>
      <c r="B412">
        <v>1326</v>
      </c>
      <c r="C412">
        <v>6617</v>
      </c>
      <c r="D412">
        <v>392362.3</v>
      </c>
      <c r="E412">
        <v>6346</v>
      </c>
      <c r="F412">
        <v>425774.3</v>
      </c>
      <c r="G412">
        <v>67.093333999999999</v>
      </c>
      <c r="H412">
        <v>23.16</v>
      </c>
      <c r="I412">
        <v>43.933334000000002</v>
      </c>
      <c r="J412">
        <v>2.8969490000000002</v>
      </c>
      <c r="K412">
        <v>0</v>
      </c>
      <c r="L412">
        <v>0</v>
      </c>
      <c r="M412">
        <v>271</v>
      </c>
      <c r="N412">
        <v>-33412</v>
      </c>
      <c r="O412">
        <v>4.0955120000000003</v>
      </c>
      <c r="P412">
        <v>109</v>
      </c>
      <c r="Q412">
        <v>1.6472720000000001</v>
      </c>
      <c r="R412" t="s">
        <v>43</v>
      </c>
      <c r="S412" t="s">
        <v>43</v>
      </c>
    </row>
    <row r="413" spans="1:19">
      <c r="A413">
        <v>4755</v>
      </c>
      <c r="B413">
        <v>986</v>
      </c>
      <c r="C413">
        <v>6612</v>
      </c>
      <c r="D413">
        <v>89615.16</v>
      </c>
      <c r="E413">
        <v>6323</v>
      </c>
      <c r="F413">
        <v>115203.16</v>
      </c>
      <c r="G413">
        <v>18.2197</v>
      </c>
      <c r="H413">
        <v>1.82</v>
      </c>
      <c r="I413">
        <v>16.399699999999999</v>
      </c>
      <c r="J413">
        <v>10.010824</v>
      </c>
      <c r="K413">
        <v>0</v>
      </c>
      <c r="L413">
        <v>0</v>
      </c>
      <c r="M413">
        <v>289</v>
      </c>
      <c r="N413">
        <v>-25588</v>
      </c>
      <c r="O413">
        <v>4.3708410000000004</v>
      </c>
      <c r="P413">
        <v>58</v>
      </c>
      <c r="Q413">
        <v>0.877193</v>
      </c>
      <c r="R413" t="s">
        <v>43</v>
      </c>
      <c r="S413" t="s">
        <v>43</v>
      </c>
    </row>
    <row r="414" spans="1:19">
      <c r="A414">
        <v>3415</v>
      </c>
      <c r="B414">
        <v>1920</v>
      </c>
      <c r="C414">
        <v>6608</v>
      </c>
      <c r="D414">
        <v>386149.71</v>
      </c>
      <c r="E414">
        <v>6487</v>
      </c>
      <c r="F414">
        <v>403225.71</v>
      </c>
      <c r="G414">
        <v>62.159042999999997</v>
      </c>
      <c r="H414">
        <v>57.03</v>
      </c>
      <c r="I414">
        <v>5.1290430000000002</v>
      </c>
      <c r="J414">
        <v>1.089936</v>
      </c>
      <c r="K414">
        <v>0</v>
      </c>
      <c r="L414">
        <v>0</v>
      </c>
      <c r="M414">
        <v>121</v>
      </c>
      <c r="N414">
        <v>-17076</v>
      </c>
      <c r="O414">
        <v>1.8311139999999999</v>
      </c>
      <c r="P414">
        <v>146</v>
      </c>
      <c r="Q414">
        <v>2.2094429999999998</v>
      </c>
      <c r="R414" t="s">
        <v>43</v>
      </c>
      <c r="S414" t="s">
        <v>43</v>
      </c>
    </row>
    <row r="415" spans="1:19">
      <c r="A415">
        <v>5586</v>
      </c>
      <c r="B415">
        <v>954</v>
      </c>
      <c r="C415">
        <v>6600</v>
      </c>
      <c r="D415">
        <v>294239.75</v>
      </c>
      <c r="E415">
        <v>6489</v>
      </c>
      <c r="F415">
        <v>307054.75</v>
      </c>
      <c r="G415">
        <v>47.319271000000001</v>
      </c>
      <c r="H415">
        <v>40.729999999999997</v>
      </c>
      <c r="I415">
        <v>6.5892710000000001</v>
      </c>
      <c r="J415">
        <v>1.1617789999999999</v>
      </c>
      <c r="K415">
        <v>1</v>
      </c>
      <c r="L415">
        <v>1.5152000000000001E-2</v>
      </c>
      <c r="M415">
        <v>110</v>
      </c>
      <c r="N415">
        <v>-12815</v>
      </c>
      <c r="O415">
        <v>1.6666669999999999</v>
      </c>
      <c r="P415">
        <v>951</v>
      </c>
      <c r="Q415">
        <v>14.409091</v>
      </c>
      <c r="R415" t="s">
        <v>43</v>
      </c>
      <c r="S415" t="s">
        <v>43</v>
      </c>
    </row>
    <row r="416" spans="1:19">
      <c r="A416">
        <v>993</v>
      </c>
      <c r="B416">
        <v>1666</v>
      </c>
      <c r="C416">
        <v>6600</v>
      </c>
      <c r="D416">
        <v>167474.29</v>
      </c>
      <c r="E416">
        <v>6497</v>
      </c>
      <c r="F416">
        <v>183920.29</v>
      </c>
      <c r="G416">
        <v>28.308495000000001</v>
      </c>
      <c r="H416">
        <v>14.11</v>
      </c>
      <c r="I416">
        <v>14.198494999999999</v>
      </c>
      <c r="J416">
        <v>2.0062720000000001</v>
      </c>
      <c r="K416">
        <v>0</v>
      </c>
      <c r="L416">
        <v>0</v>
      </c>
      <c r="M416">
        <v>103</v>
      </c>
      <c r="N416">
        <v>-16446</v>
      </c>
      <c r="O416">
        <v>1.5606059999999999</v>
      </c>
      <c r="P416">
        <v>68</v>
      </c>
      <c r="Q416">
        <v>1.030303</v>
      </c>
      <c r="R416" t="s">
        <v>43</v>
      </c>
      <c r="S416" t="s">
        <v>43</v>
      </c>
    </row>
    <row r="417" spans="1:19">
      <c r="A417">
        <v>5153</v>
      </c>
      <c r="B417">
        <v>1144</v>
      </c>
      <c r="C417">
        <v>6599</v>
      </c>
      <c r="D417">
        <v>184308.41</v>
      </c>
      <c r="E417">
        <v>6423</v>
      </c>
      <c r="F417">
        <v>201288</v>
      </c>
      <c r="G417">
        <v>31.338626999999999</v>
      </c>
      <c r="H417">
        <v>29.96</v>
      </c>
      <c r="I417">
        <v>1.378627</v>
      </c>
      <c r="J417">
        <v>1.0460160000000001</v>
      </c>
      <c r="K417">
        <v>1</v>
      </c>
      <c r="L417">
        <v>1.5154000000000001E-2</v>
      </c>
      <c r="M417">
        <v>175</v>
      </c>
      <c r="N417">
        <v>-16979.59</v>
      </c>
      <c r="O417">
        <v>2.6519170000000001</v>
      </c>
      <c r="P417">
        <v>109</v>
      </c>
      <c r="Q417">
        <v>1.6517649999999999</v>
      </c>
      <c r="R417" t="s">
        <v>43</v>
      </c>
      <c r="S417" t="s">
        <v>43</v>
      </c>
    </row>
    <row r="418" spans="1:19">
      <c r="A418">
        <v>3342</v>
      </c>
      <c r="B418">
        <v>34</v>
      </c>
      <c r="C418">
        <v>6592</v>
      </c>
      <c r="D418">
        <v>224472.37</v>
      </c>
      <c r="E418">
        <v>6327</v>
      </c>
      <c r="F418">
        <v>244589.37</v>
      </c>
      <c r="G418">
        <v>38.658031999999999</v>
      </c>
      <c r="H418">
        <v>40</v>
      </c>
      <c r="I418">
        <v>-1.341968</v>
      </c>
      <c r="J418">
        <v>0.96645099999999995</v>
      </c>
      <c r="K418">
        <v>0</v>
      </c>
      <c r="L418">
        <v>0</v>
      </c>
      <c r="M418">
        <v>265</v>
      </c>
      <c r="N418">
        <v>-20117</v>
      </c>
      <c r="O418">
        <v>4.0200240000000003</v>
      </c>
      <c r="P418">
        <v>82</v>
      </c>
      <c r="Q418">
        <v>1.243932</v>
      </c>
      <c r="R418" t="s">
        <v>43</v>
      </c>
      <c r="S418" t="s">
        <v>43</v>
      </c>
    </row>
    <row r="419" spans="1:19">
      <c r="A419">
        <v>5747</v>
      </c>
      <c r="B419">
        <v>285</v>
      </c>
      <c r="C419">
        <v>6588</v>
      </c>
      <c r="D419">
        <v>419317.58</v>
      </c>
      <c r="E419">
        <v>6515</v>
      </c>
      <c r="F419">
        <v>430277.58</v>
      </c>
      <c r="G419">
        <v>66.044140999999996</v>
      </c>
      <c r="H419">
        <v>59.91</v>
      </c>
      <c r="I419">
        <v>6.1341409999999996</v>
      </c>
      <c r="J419">
        <v>1.1023890000000001</v>
      </c>
      <c r="K419">
        <v>0</v>
      </c>
      <c r="L419">
        <v>0</v>
      </c>
      <c r="M419">
        <v>73</v>
      </c>
      <c r="N419">
        <v>-10960</v>
      </c>
      <c r="O419">
        <v>1.1080749999999999</v>
      </c>
      <c r="P419">
        <v>60</v>
      </c>
      <c r="Q419">
        <v>0.91074699999999997</v>
      </c>
      <c r="R419" t="s">
        <v>43</v>
      </c>
      <c r="S419" t="s">
        <v>43</v>
      </c>
    </row>
    <row r="420" spans="1:19">
      <c r="A420">
        <v>5935</v>
      </c>
      <c r="B420">
        <v>1456</v>
      </c>
      <c r="C420">
        <v>6567</v>
      </c>
      <c r="D420">
        <v>353571.23</v>
      </c>
      <c r="E420">
        <v>6474</v>
      </c>
      <c r="F420">
        <v>365381.47</v>
      </c>
      <c r="G420">
        <v>56.438287000000003</v>
      </c>
      <c r="H420">
        <v>46.085000000000001</v>
      </c>
      <c r="I420">
        <v>10.353287</v>
      </c>
      <c r="J420">
        <v>1.224656</v>
      </c>
      <c r="K420">
        <v>0</v>
      </c>
      <c r="L420">
        <v>0</v>
      </c>
      <c r="M420">
        <v>93</v>
      </c>
      <c r="N420">
        <v>-11810.24</v>
      </c>
      <c r="O420">
        <v>1.416172</v>
      </c>
      <c r="P420">
        <v>190</v>
      </c>
      <c r="Q420">
        <v>2.8932540000000002</v>
      </c>
      <c r="R420" t="s">
        <v>43</v>
      </c>
      <c r="S420" t="s">
        <v>43</v>
      </c>
    </row>
    <row r="421" spans="1:19">
      <c r="A421">
        <v>3540</v>
      </c>
      <c r="B421">
        <v>1659</v>
      </c>
      <c r="C421">
        <v>6564</v>
      </c>
      <c r="D421">
        <v>310186.36</v>
      </c>
      <c r="E421">
        <v>6366</v>
      </c>
      <c r="F421">
        <v>329227.36</v>
      </c>
      <c r="G421">
        <v>51.716518999999998</v>
      </c>
      <c r="H421">
        <v>29.91</v>
      </c>
      <c r="I421">
        <v>21.806519000000002</v>
      </c>
      <c r="J421">
        <v>1.729071</v>
      </c>
      <c r="K421">
        <v>0</v>
      </c>
      <c r="L421">
        <v>0</v>
      </c>
      <c r="M421">
        <v>198</v>
      </c>
      <c r="N421">
        <v>-19041</v>
      </c>
      <c r="O421">
        <v>3.0164529999999998</v>
      </c>
      <c r="P421">
        <v>136</v>
      </c>
      <c r="Q421">
        <v>2.0719069999999999</v>
      </c>
      <c r="R421" t="s">
        <v>43</v>
      </c>
      <c r="S421" t="s">
        <v>43</v>
      </c>
    </row>
    <row r="422" spans="1:19">
      <c r="A422">
        <v>4212</v>
      </c>
      <c r="B422">
        <v>1996</v>
      </c>
      <c r="C422">
        <v>6562</v>
      </c>
      <c r="D422">
        <v>286795.98</v>
      </c>
      <c r="E422">
        <v>6068</v>
      </c>
      <c r="F422">
        <v>333462.98</v>
      </c>
      <c r="G422">
        <v>54.954346999999999</v>
      </c>
      <c r="H422">
        <v>49.045000000000002</v>
      </c>
      <c r="I422">
        <v>5.9093470000000003</v>
      </c>
      <c r="J422">
        <v>1.1204879999999999</v>
      </c>
      <c r="K422">
        <v>0</v>
      </c>
      <c r="L422">
        <v>0</v>
      </c>
      <c r="M422">
        <v>494</v>
      </c>
      <c r="N422">
        <v>-46667</v>
      </c>
      <c r="O422">
        <v>7.5281929999999999</v>
      </c>
      <c r="P422">
        <v>81</v>
      </c>
      <c r="Q422">
        <v>1.23438</v>
      </c>
      <c r="R422" t="s">
        <v>43</v>
      </c>
      <c r="S422" t="s">
        <v>43</v>
      </c>
    </row>
    <row r="423" spans="1:19">
      <c r="A423">
        <v>4808</v>
      </c>
      <c r="B423">
        <v>1765</v>
      </c>
      <c r="C423">
        <v>6559</v>
      </c>
      <c r="D423">
        <v>378000.09</v>
      </c>
      <c r="E423">
        <v>6290</v>
      </c>
      <c r="F423">
        <v>414219.09</v>
      </c>
      <c r="G423">
        <v>65.853590999999994</v>
      </c>
      <c r="H423">
        <v>60</v>
      </c>
      <c r="I423">
        <v>5.8535909999999998</v>
      </c>
      <c r="J423">
        <v>1.0975600000000001</v>
      </c>
      <c r="K423">
        <v>0</v>
      </c>
      <c r="L423">
        <v>0</v>
      </c>
      <c r="M423">
        <v>269</v>
      </c>
      <c r="N423">
        <v>-36219</v>
      </c>
      <c r="O423">
        <v>4.101235</v>
      </c>
      <c r="P423">
        <v>192</v>
      </c>
      <c r="Q423">
        <v>2.9272749999999998</v>
      </c>
      <c r="R423" t="s">
        <v>43</v>
      </c>
      <c r="S423" t="s">
        <v>43</v>
      </c>
    </row>
    <row r="424" spans="1:19">
      <c r="A424">
        <v>2643</v>
      </c>
      <c r="B424">
        <v>1966</v>
      </c>
      <c r="C424">
        <v>6554</v>
      </c>
      <c r="D424">
        <v>116998.68</v>
      </c>
      <c r="E424">
        <v>5617</v>
      </c>
      <c r="F424">
        <v>188990.68</v>
      </c>
      <c r="G424">
        <v>33.646194999999999</v>
      </c>
      <c r="H424">
        <v>31.44</v>
      </c>
      <c r="I424">
        <v>2.2061950000000001</v>
      </c>
      <c r="J424">
        <v>1.0701719999999999</v>
      </c>
      <c r="K424">
        <v>0</v>
      </c>
      <c r="L424">
        <v>0</v>
      </c>
      <c r="M424">
        <v>937</v>
      </c>
      <c r="N424">
        <v>-71992</v>
      </c>
      <c r="O424">
        <v>14.296613000000001</v>
      </c>
      <c r="P424">
        <v>75</v>
      </c>
      <c r="Q424">
        <v>1.144339</v>
      </c>
      <c r="R424" t="s">
        <v>43</v>
      </c>
      <c r="S424" t="s">
        <v>43</v>
      </c>
    </row>
    <row r="425" spans="1:19">
      <c r="A425">
        <v>2981</v>
      </c>
      <c r="B425">
        <v>637</v>
      </c>
      <c r="C425">
        <v>6549</v>
      </c>
      <c r="D425">
        <v>312543.59999999998</v>
      </c>
      <c r="E425">
        <v>6284</v>
      </c>
      <c r="F425">
        <v>341250.6</v>
      </c>
      <c r="G425">
        <v>54.304679</v>
      </c>
      <c r="H425">
        <v>32.79</v>
      </c>
      <c r="I425">
        <v>21.514679000000001</v>
      </c>
      <c r="J425">
        <v>1.6561349999999999</v>
      </c>
      <c r="K425">
        <v>0</v>
      </c>
      <c r="L425">
        <v>0</v>
      </c>
      <c r="M425">
        <v>265</v>
      </c>
      <c r="N425">
        <v>-28707</v>
      </c>
      <c r="O425">
        <v>4.0464190000000002</v>
      </c>
      <c r="P425">
        <v>91</v>
      </c>
      <c r="Q425">
        <v>1.3895249999999999</v>
      </c>
      <c r="R425" t="s">
        <v>43</v>
      </c>
      <c r="S425" t="s">
        <v>43</v>
      </c>
    </row>
    <row r="426" spans="1:19">
      <c r="A426">
        <v>178</v>
      </c>
      <c r="B426">
        <v>1666</v>
      </c>
      <c r="C426">
        <v>6545</v>
      </c>
      <c r="D426">
        <v>164541.76999999999</v>
      </c>
      <c r="E426">
        <v>6453</v>
      </c>
      <c r="F426">
        <v>176776.77</v>
      </c>
      <c r="G426">
        <v>27.39451</v>
      </c>
      <c r="H426">
        <v>14.24</v>
      </c>
      <c r="I426">
        <v>13.15451</v>
      </c>
      <c r="J426">
        <v>1.923772</v>
      </c>
      <c r="K426">
        <v>0</v>
      </c>
      <c r="L426">
        <v>0</v>
      </c>
      <c r="M426">
        <v>92</v>
      </c>
      <c r="N426">
        <v>-12235</v>
      </c>
      <c r="O426">
        <v>1.405653</v>
      </c>
      <c r="P426">
        <v>87</v>
      </c>
      <c r="Q426">
        <v>1.329259</v>
      </c>
      <c r="R426" t="s">
        <v>43</v>
      </c>
      <c r="S426" t="s">
        <v>43</v>
      </c>
    </row>
    <row r="427" spans="1:19">
      <c r="A427">
        <v>6054</v>
      </c>
      <c r="B427">
        <v>1770</v>
      </c>
      <c r="C427">
        <v>6542</v>
      </c>
      <c r="D427">
        <v>188700.28</v>
      </c>
      <c r="E427">
        <v>6410</v>
      </c>
      <c r="F427">
        <v>210083.28</v>
      </c>
      <c r="G427">
        <v>32.774303000000003</v>
      </c>
      <c r="H427">
        <v>20.56</v>
      </c>
      <c r="I427">
        <v>12.214302999999999</v>
      </c>
      <c r="J427">
        <v>1.5940810000000001</v>
      </c>
      <c r="K427">
        <v>0</v>
      </c>
      <c r="L427">
        <v>0</v>
      </c>
      <c r="M427">
        <v>132</v>
      </c>
      <c r="N427">
        <v>-21383</v>
      </c>
      <c r="O427">
        <v>2.0177320000000001</v>
      </c>
      <c r="P427">
        <v>70</v>
      </c>
      <c r="Q427">
        <v>1.070009</v>
      </c>
      <c r="R427" t="s">
        <v>43</v>
      </c>
      <c r="S427" t="s">
        <v>43</v>
      </c>
    </row>
    <row r="428" spans="1:19">
      <c r="A428">
        <v>221</v>
      </c>
      <c r="B428">
        <v>846</v>
      </c>
      <c r="C428">
        <v>6534</v>
      </c>
      <c r="D428">
        <v>259093.67</v>
      </c>
      <c r="E428">
        <v>6160</v>
      </c>
      <c r="F428">
        <v>279072.67</v>
      </c>
      <c r="G428">
        <v>45.304004999999997</v>
      </c>
      <c r="H428">
        <v>22.324999999999999</v>
      </c>
      <c r="I428">
        <v>22.979005000000001</v>
      </c>
      <c r="J428">
        <v>2.0292949999999998</v>
      </c>
      <c r="K428">
        <v>174</v>
      </c>
      <c r="L428">
        <v>2.6629939999999999</v>
      </c>
      <c r="M428">
        <v>200</v>
      </c>
      <c r="N428">
        <v>-19979</v>
      </c>
      <c r="O428">
        <v>3.0609120000000001</v>
      </c>
      <c r="P428">
        <v>53</v>
      </c>
      <c r="Q428">
        <v>0.81114200000000003</v>
      </c>
      <c r="R428" t="s">
        <v>43</v>
      </c>
      <c r="S428" t="s">
        <v>43</v>
      </c>
    </row>
    <row r="429" spans="1:19">
      <c r="A429">
        <v>2644</v>
      </c>
      <c r="B429">
        <v>954</v>
      </c>
      <c r="C429">
        <v>6530</v>
      </c>
      <c r="D429">
        <v>298575.82</v>
      </c>
      <c r="E429">
        <v>6421</v>
      </c>
      <c r="F429">
        <v>312918.82</v>
      </c>
      <c r="G429">
        <v>48.733657999999998</v>
      </c>
      <c r="H429">
        <v>42.41</v>
      </c>
      <c r="I429">
        <v>6.323658</v>
      </c>
      <c r="J429">
        <v>1.149108</v>
      </c>
      <c r="K429">
        <v>0</v>
      </c>
      <c r="L429">
        <v>0</v>
      </c>
      <c r="M429">
        <v>109</v>
      </c>
      <c r="N429">
        <v>-14343</v>
      </c>
      <c r="O429">
        <v>1.669219</v>
      </c>
      <c r="P429">
        <v>954</v>
      </c>
      <c r="Q429">
        <v>14.609495000000001</v>
      </c>
      <c r="R429" t="s">
        <v>43</v>
      </c>
      <c r="S429" t="s">
        <v>43</v>
      </c>
    </row>
    <row r="430" spans="1:19">
      <c r="A430">
        <v>4704</v>
      </c>
      <c r="B430">
        <v>376</v>
      </c>
      <c r="C430">
        <v>6521</v>
      </c>
      <c r="D430">
        <v>195573.31</v>
      </c>
      <c r="E430">
        <v>6484</v>
      </c>
      <c r="F430">
        <v>199902.31</v>
      </c>
      <c r="G430">
        <v>30.830090999999999</v>
      </c>
      <c r="H430">
        <v>21.87</v>
      </c>
      <c r="I430">
        <v>8.9600910000000002</v>
      </c>
      <c r="J430">
        <v>1.4096979999999999</v>
      </c>
      <c r="K430">
        <v>0</v>
      </c>
      <c r="L430">
        <v>0</v>
      </c>
      <c r="M430">
        <v>37</v>
      </c>
      <c r="N430">
        <v>-4329</v>
      </c>
      <c r="O430">
        <v>0.56739799999999996</v>
      </c>
      <c r="P430">
        <v>90</v>
      </c>
      <c r="Q430">
        <v>1.3801559999999999</v>
      </c>
      <c r="R430" t="s">
        <v>43</v>
      </c>
      <c r="S430" t="s">
        <v>43</v>
      </c>
    </row>
    <row r="431" spans="1:19">
      <c r="A431">
        <v>4687</v>
      </c>
      <c r="B431">
        <v>1543</v>
      </c>
      <c r="C431">
        <v>6520</v>
      </c>
      <c r="D431">
        <v>280785.71999999997</v>
      </c>
      <c r="E431">
        <v>6353</v>
      </c>
      <c r="F431">
        <v>294963.71999999997</v>
      </c>
      <c r="G431">
        <v>46.429045000000002</v>
      </c>
      <c r="H431">
        <v>33.56</v>
      </c>
      <c r="I431">
        <v>12.869045</v>
      </c>
      <c r="J431">
        <v>1.383464</v>
      </c>
      <c r="K431">
        <v>12</v>
      </c>
      <c r="L431">
        <v>0.18404899999999999</v>
      </c>
      <c r="M431">
        <v>155</v>
      </c>
      <c r="N431">
        <v>-14178</v>
      </c>
      <c r="O431">
        <v>2.3773010000000001</v>
      </c>
      <c r="P431">
        <v>93</v>
      </c>
      <c r="Q431">
        <v>1.42638</v>
      </c>
      <c r="R431" t="s">
        <v>43</v>
      </c>
      <c r="S431" t="s">
        <v>43</v>
      </c>
    </row>
    <row r="432" spans="1:19">
      <c r="A432">
        <v>5618</v>
      </c>
      <c r="B432">
        <v>1692</v>
      </c>
      <c r="C432">
        <v>6519</v>
      </c>
      <c r="D432">
        <v>383135.72</v>
      </c>
      <c r="E432">
        <v>5420</v>
      </c>
      <c r="F432">
        <v>474361.72</v>
      </c>
      <c r="G432">
        <v>87.520612999999997</v>
      </c>
      <c r="H432">
        <v>68.724999999999994</v>
      </c>
      <c r="I432">
        <v>18.795612999999999</v>
      </c>
      <c r="J432">
        <v>1.27349</v>
      </c>
      <c r="K432">
        <v>0</v>
      </c>
      <c r="L432">
        <v>0</v>
      </c>
      <c r="M432">
        <v>1099</v>
      </c>
      <c r="N432">
        <v>-91226</v>
      </c>
      <c r="O432">
        <v>16.858414</v>
      </c>
      <c r="P432">
        <v>64</v>
      </c>
      <c r="Q432">
        <v>0.98174600000000001</v>
      </c>
      <c r="R432" t="s">
        <v>43</v>
      </c>
      <c r="S432" t="s">
        <v>43</v>
      </c>
    </row>
    <row r="433" spans="1:19">
      <c r="A433">
        <v>2829</v>
      </c>
      <c r="B433">
        <v>497</v>
      </c>
      <c r="C433">
        <v>6504</v>
      </c>
      <c r="D433">
        <v>218294.11</v>
      </c>
      <c r="E433">
        <v>6207</v>
      </c>
      <c r="F433">
        <v>244193.11</v>
      </c>
      <c r="G433">
        <v>39.341568000000002</v>
      </c>
      <c r="H433">
        <v>27.95</v>
      </c>
      <c r="I433">
        <v>11.391567999999999</v>
      </c>
      <c r="J433">
        <v>1.40757</v>
      </c>
      <c r="K433">
        <v>0</v>
      </c>
      <c r="L433">
        <v>0</v>
      </c>
      <c r="M433">
        <v>297</v>
      </c>
      <c r="N433">
        <v>-25899</v>
      </c>
      <c r="O433">
        <v>4.5664210000000001</v>
      </c>
      <c r="P433">
        <v>102</v>
      </c>
      <c r="Q433">
        <v>1.5682659999999999</v>
      </c>
      <c r="R433" t="s">
        <v>43</v>
      </c>
      <c r="S433" t="s">
        <v>43</v>
      </c>
    </row>
    <row r="434" spans="1:19">
      <c r="A434">
        <v>2653</v>
      </c>
      <c r="B434">
        <v>1983</v>
      </c>
      <c r="C434">
        <v>6499</v>
      </c>
      <c r="D434">
        <v>252915.97</v>
      </c>
      <c r="E434">
        <v>6251</v>
      </c>
      <c r="F434">
        <v>277890.96999999997</v>
      </c>
      <c r="G434">
        <v>44.455441999999998</v>
      </c>
      <c r="H434">
        <v>37.380000000000003</v>
      </c>
      <c r="I434">
        <v>7.0754419999999998</v>
      </c>
      <c r="J434">
        <v>1.189284</v>
      </c>
      <c r="K434">
        <v>0</v>
      </c>
      <c r="L434">
        <v>0</v>
      </c>
      <c r="M434">
        <v>248</v>
      </c>
      <c r="N434">
        <v>-24975</v>
      </c>
      <c r="O434">
        <v>3.8159719999999999</v>
      </c>
      <c r="P434">
        <v>70</v>
      </c>
      <c r="Q434">
        <v>1.077089</v>
      </c>
      <c r="R434" t="s">
        <v>43</v>
      </c>
      <c r="S434" t="s">
        <v>43</v>
      </c>
    </row>
    <row r="435" spans="1:19">
      <c r="A435">
        <v>3886</v>
      </c>
      <c r="B435">
        <v>846</v>
      </c>
      <c r="C435">
        <v>6498</v>
      </c>
      <c r="D435">
        <v>254588.18</v>
      </c>
      <c r="E435">
        <v>6124</v>
      </c>
      <c r="F435">
        <v>274613.18</v>
      </c>
      <c r="G435">
        <v>44.842126</v>
      </c>
      <c r="H435">
        <v>20.324999999999999</v>
      </c>
      <c r="I435">
        <v>24.517126000000001</v>
      </c>
      <c r="J435">
        <v>2.2062550000000001</v>
      </c>
      <c r="K435">
        <v>181</v>
      </c>
      <c r="L435">
        <v>2.7854719999999999</v>
      </c>
      <c r="M435">
        <v>193</v>
      </c>
      <c r="N435">
        <v>-20025</v>
      </c>
      <c r="O435">
        <v>2.970145</v>
      </c>
      <c r="P435">
        <v>52</v>
      </c>
      <c r="Q435">
        <v>0.80024600000000001</v>
      </c>
      <c r="R435" t="s">
        <v>43</v>
      </c>
      <c r="S435" t="s">
        <v>43</v>
      </c>
    </row>
    <row r="436" spans="1:19">
      <c r="A436">
        <v>5016</v>
      </c>
      <c r="B436">
        <v>639</v>
      </c>
      <c r="C436">
        <v>6479</v>
      </c>
      <c r="D436">
        <v>146025.26</v>
      </c>
      <c r="E436">
        <v>6318</v>
      </c>
      <c r="F436">
        <v>161574.26</v>
      </c>
      <c r="G436">
        <v>25.573640000000001</v>
      </c>
      <c r="H436">
        <v>12.935</v>
      </c>
      <c r="I436">
        <v>12.638640000000001</v>
      </c>
      <c r="J436">
        <v>1.9770890000000001</v>
      </c>
      <c r="K436">
        <v>0</v>
      </c>
      <c r="L436">
        <v>0</v>
      </c>
      <c r="M436">
        <v>161</v>
      </c>
      <c r="N436">
        <v>-15549</v>
      </c>
      <c r="O436">
        <v>2.4849510000000001</v>
      </c>
      <c r="P436">
        <v>53</v>
      </c>
      <c r="Q436">
        <v>0.81802699999999995</v>
      </c>
      <c r="R436" t="s">
        <v>43</v>
      </c>
      <c r="S436" t="s">
        <v>43</v>
      </c>
    </row>
    <row r="437" spans="1:19">
      <c r="A437">
        <v>4788</v>
      </c>
      <c r="B437">
        <v>329</v>
      </c>
      <c r="C437">
        <v>6476</v>
      </c>
      <c r="D437">
        <v>243589.52</v>
      </c>
      <c r="E437">
        <v>6247</v>
      </c>
      <c r="F437">
        <v>266075.52000000002</v>
      </c>
      <c r="G437">
        <v>42.592528000000001</v>
      </c>
      <c r="H437">
        <v>14.09</v>
      </c>
      <c r="I437">
        <v>28.502528000000002</v>
      </c>
      <c r="J437">
        <v>3.022891</v>
      </c>
      <c r="K437">
        <v>0</v>
      </c>
      <c r="L437">
        <v>0</v>
      </c>
      <c r="M437">
        <v>229</v>
      </c>
      <c r="N437">
        <v>-22486</v>
      </c>
      <c r="O437">
        <v>3.536133</v>
      </c>
      <c r="P437">
        <v>125</v>
      </c>
      <c r="Q437">
        <v>1.930204</v>
      </c>
      <c r="R437" t="s">
        <v>43</v>
      </c>
      <c r="S437" t="s">
        <v>43</v>
      </c>
    </row>
    <row r="438" spans="1:19">
      <c r="A438">
        <v>1262</v>
      </c>
      <c r="B438">
        <v>376</v>
      </c>
      <c r="C438">
        <v>6459</v>
      </c>
      <c r="D438">
        <v>197395.01</v>
      </c>
      <c r="E438">
        <v>6422</v>
      </c>
      <c r="F438">
        <v>203107.01</v>
      </c>
      <c r="G438">
        <v>31.626753000000001</v>
      </c>
      <c r="H438">
        <v>21.925000000000001</v>
      </c>
      <c r="I438">
        <v>9.7017530000000001</v>
      </c>
      <c r="J438">
        <v>1.4424969999999999</v>
      </c>
      <c r="K438">
        <v>0</v>
      </c>
      <c r="L438">
        <v>0</v>
      </c>
      <c r="M438">
        <v>37</v>
      </c>
      <c r="N438">
        <v>-5712</v>
      </c>
      <c r="O438">
        <v>0.57284400000000002</v>
      </c>
      <c r="P438">
        <v>89</v>
      </c>
      <c r="Q438">
        <v>1.3779220000000001</v>
      </c>
      <c r="R438" t="s">
        <v>43</v>
      </c>
      <c r="S438" t="s">
        <v>43</v>
      </c>
    </row>
    <row r="439" spans="1:19">
      <c r="A439">
        <v>4840</v>
      </c>
      <c r="B439">
        <v>1435</v>
      </c>
      <c r="C439">
        <v>6458</v>
      </c>
      <c r="D439">
        <v>180692.23</v>
      </c>
      <c r="E439">
        <v>6272</v>
      </c>
      <c r="F439">
        <v>198440.23</v>
      </c>
      <c r="G439">
        <v>31.639067000000001</v>
      </c>
      <c r="H439">
        <v>13.24</v>
      </c>
      <c r="I439">
        <v>18.399066999999999</v>
      </c>
      <c r="J439">
        <v>2.3896579999999998</v>
      </c>
      <c r="K439">
        <v>0</v>
      </c>
      <c r="L439">
        <v>0</v>
      </c>
      <c r="M439">
        <v>186</v>
      </c>
      <c r="N439">
        <v>-17748</v>
      </c>
      <c r="O439">
        <v>2.8801489999999998</v>
      </c>
      <c r="P439">
        <v>104</v>
      </c>
      <c r="Q439">
        <v>1.610406</v>
      </c>
      <c r="R439" t="s">
        <v>43</v>
      </c>
      <c r="S439" t="s">
        <v>43</v>
      </c>
    </row>
    <row r="440" spans="1:19">
      <c r="A440">
        <v>4604</v>
      </c>
      <c r="B440">
        <v>156</v>
      </c>
      <c r="C440">
        <v>6456</v>
      </c>
      <c r="D440">
        <v>113553.64</v>
      </c>
      <c r="E440">
        <v>6212</v>
      </c>
      <c r="F440">
        <v>131965.64000000001</v>
      </c>
      <c r="G440">
        <v>21.243663999999999</v>
      </c>
      <c r="H440">
        <v>17.524999999999999</v>
      </c>
      <c r="I440">
        <v>3.718664</v>
      </c>
      <c r="J440">
        <v>1.2121919999999999</v>
      </c>
      <c r="K440">
        <v>0</v>
      </c>
      <c r="L440">
        <v>0</v>
      </c>
      <c r="M440">
        <v>244</v>
      </c>
      <c r="N440">
        <v>-18412</v>
      </c>
      <c r="O440">
        <v>3.7794300000000001</v>
      </c>
      <c r="P440">
        <v>67</v>
      </c>
      <c r="Q440">
        <v>1.0377940000000001</v>
      </c>
      <c r="R440" t="s">
        <v>43</v>
      </c>
      <c r="S440" t="s">
        <v>43</v>
      </c>
    </row>
    <row r="441" spans="1:19">
      <c r="A441">
        <v>3708</v>
      </c>
      <c r="B441">
        <v>1296</v>
      </c>
      <c r="C441">
        <v>6447</v>
      </c>
      <c r="D441">
        <v>165610.54999999999</v>
      </c>
      <c r="E441">
        <v>6442</v>
      </c>
      <c r="F441">
        <v>166925.54999999999</v>
      </c>
      <c r="G441">
        <v>25.912068999999999</v>
      </c>
      <c r="H441">
        <v>18.77</v>
      </c>
      <c r="I441">
        <v>7.1420690000000002</v>
      </c>
      <c r="J441">
        <v>1.380504</v>
      </c>
      <c r="K441">
        <v>0</v>
      </c>
      <c r="L441">
        <v>0</v>
      </c>
      <c r="M441">
        <v>5</v>
      </c>
      <c r="N441">
        <v>-1315</v>
      </c>
      <c r="O441">
        <v>7.7554999999999999E-2</v>
      </c>
      <c r="P441">
        <v>100</v>
      </c>
      <c r="Q441">
        <v>1.5511090000000001</v>
      </c>
      <c r="R441" t="s">
        <v>43</v>
      </c>
      <c r="S441" t="s">
        <v>43</v>
      </c>
    </row>
    <row r="442" spans="1:19">
      <c r="A442">
        <v>129</v>
      </c>
      <c r="B442">
        <v>639</v>
      </c>
      <c r="C442">
        <v>6442</v>
      </c>
      <c r="D442">
        <v>139453.29999999999</v>
      </c>
      <c r="E442">
        <v>6253</v>
      </c>
      <c r="F442">
        <v>157235.29999999999</v>
      </c>
      <c r="G442">
        <v>25.145578</v>
      </c>
      <c r="H442">
        <v>12.76</v>
      </c>
      <c r="I442">
        <v>12.385578000000001</v>
      </c>
      <c r="J442">
        <v>1.9706570000000001</v>
      </c>
      <c r="K442">
        <v>0</v>
      </c>
      <c r="L442">
        <v>0</v>
      </c>
      <c r="M442">
        <v>189</v>
      </c>
      <c r="N442">
        <v>-17782</v>
      </c>
      <c r="O442">
        <v>2.9338709999999999</v>
      </c>
      <c r="P442">
        <v>70</v>
      </c>
      <c r="Q442">
        <v>1.086619</v>
      </c>
      <c r="R442" t="s">
        <v>43</v>
      </c>
      <c r="S442" t="s">
        <v>43</v>
      </c>
    </row>
    <row r="443" spans="1:19">
      <c r="A443">
        <v>3443</v>
      </c>
      <c r="B443">
        <v>846</v>
      </c>
      <c r="C443">
        <v>6435</v>
      </c>
      <c r="D443">
        <v>265431.8</v>
      </c>
      <c r="E443">
        <v>6098</v>
      </c>
      <c r="F443">
        <v>281953.8</v>
      </c>
      <c r="G443">
        <v>46.237093999999999</v>
      </c>
      <c r="H443">
        <v>22.76</v>
      </c>
      <c r="I443">
        <v>23.477094000000001</v>
      </c>
      <c r="J443">
        <v>2.031507</v>
      </c>
      <c r="K443">
        <v>167</v>
      </c>
      <c r="L443">
        <v>2.595183</v>
      </c>
      <c r="M443">
        <v>170</v>
      </c>
      <c r="N443">
        <v>-16522</v>
      </c>
      <c r="O443">
        <v>2.6418029999999999</v>
      </c>
      <c r="P443">
        <v>57</v>
      </c>
      <c r="Q443">
        <v>0.88578100000000004</v>
      </c>
      <c r="R443" t="s">
        <v>43</v>
      </c>
      <c r="S443" t="s">
        <v>43</v>
      </c>
    </row>
    <row r="444" spans="1:19">
      <c r="A444">
        <v>5358</v>
      </c>
      <c r="B444">
        <v>1190</v>
      </c>
      <c r="C444">
        <v>6432</v>
      </c>
      <c r="D444">
        <v>244829.07</v>
      </c>
      <c r="E444">
        <v>6362</v>
      </c>
      <c r="F444">
        <v>257694.07</v>
      </c>
      <c r="G444">
        <v>40.505198</v>
      </c>
      <c r="H444">
        <v>35.515000000000001</v>
      </c>
      <c r="I444">
        <v>4.9901980000000004</v>
      </c>
      <c r="J444">
        <v>1.1405099999999999</v>
      </c>
      <c r="K444">
        <v>0</v>
      </c>
      <c r="L444">
        <v>0</v>
      </c>
      <c r="M444">
        <v>70</v>
      </c>
      <c r="N444">
        <v>-12865</v>
      </c>
      <c r="O444">
        <v>1.0883080000000001</v>
      </c>
      <c r="P444">
        <v>111</v>
      </c>
      <c r="Q444">
        <v>1.725746</v>
      </c>
      <c r="R444" t="s">
        <v>43</v>
      </c>
      <c r="S444" t="s">
        <v>43</v>
      </c>
    </row>
    <row r="445" spans="1:19">
      <c r="A445">
        <v>5464</v>
      </c>
      <c r="B445">
        <v>1302</v>
      </c>
      <c r="C445">
        <v>6431</v>
      </c>
      <c r="D445">
        <v>317129.55</v>
      </c>
      <c r="E445">
        <v>6098</v>
      </c>
      <c r="F445">
        <v>345754.55</v>
      </c>
      <c r="G445">
        <v>56.699663999999999</v>
      </c>
      <c r="H445">
        <v>56.58</v>
      </c>
      <c r="I445">
        <v>0.11966400000000001</v>
      </c>
      <c r="J445">
        <v>1.0021150000000001</v>
      </c>
      <c r="K445">
        <v>0</v>
      </c>
      <c r="L445">
        <v>0</v>
      </c>
      <c r="M445">
        <v>333</v>
      </c>
      <c r="N445">
        <v>-28625</v>
      </c>
      <c r="O445">
        <v>5.1780439999999999</v>
      </c>
      <c r="P445">
        <v>237</v>
      </c>
      <c r="Q445">
        <v>3.6852740000000002</v>
      </c>
      <c r="R445" t="s">
        <v>43</v>
      </c>
      <c r="S445" t="s">
        <v>43</v>
      </c>
    </row>
    <row r="446" spans="1:19">
      <c r="A446">
        <v>2177</v>
      </c>
      <c r="B446">
        <v>421</v>
      </c>
      <c r="C446">
        <v>6427</v>
      </c>
      <c r="D446">
        <v>316251.74</v>
      </c>
      <c r="E446">
        <v>6304</v>
      </c>
      <c r="F446">
        <v>332999.74</v>
      </c>
      <c r="G446">
        <v>52.823563</v>
      </c>
      <c r="H446">
        <v>30.895</v>
      </c>
      <c r="I446">
        <v>21.928563</v>
      </c>
      <c r="J446">
        <v>1.7097770000000001</v>
      </c>
      <c r="K446">
        <v>0</v>
      </c>
      <c r="L446">
        <v>0</v>
      </c>
      <c r="M446">
        <v>123</v>
      </c>
      <c r="N446">
        <v>-16748</v>
      </c>
      <c r="O446">
        <v>1.9138010000000001</v>
      </c>
      <c r="P446">
        <v>164</v>
      </c>
      <c r="Q446">
        <v>2.5517349999999999</v>
      </c>
      <c r="R446" t="s">
        <v>43</v>
      </c>
      <c r="S446" t="s">
        <v>43</v>
      </c>
    </row>
    <row r="447" spans="1:19">
      <c r="A447">
        <v>5898</v>
      </c>
      <c r="B447">
        <v>1964</v>
      </c>
      <c r="C447">
        <v>6424</v>
      </c>
      <c r="D447">
        <v>196817.67</v>
      </c>
      <c r="E447">
        <v>6308</v>
      </c>
      <c r="F447">
        <v>210000.67</v>
      </c>
      <c r="G447">
        <v>33.291164999999999</v>
      </c>
      <c r="H447">
        <v>32.405000000000001</v>
      </c>
      <c r="I447">
        <v>0.88616499999999998</v>
      </c>
      <c r="J447">
        <v>1.027347</v>
      </c>
      <c r="K447">
        <v>0</v>
      </c>
      <c r="L447">
        <v>0</v>
      </c>
      <c r="M447">
        <v>116</v>
      </c>
      <c r="N447">
        <v>-13183</v>
      </c>
      <c r="O447">
        <v>1.8057289999999999</v>
      </c>
      <c r="P447">
        <v>75</v>
      </c>
      <c r="Q447">
        <v>1.167497</v>
      </c>
      <c r="R447" t="s">
        <v>43</v>
      </c>
      <c r="S447" t="s">
        <v>43</v>
      </c>
    </row>
    <row r="448" spans="1:19">
      <c r="A448">
        <v>1275</v>
      </c>
      <c r="B448">
        <v>952</v>
      </c>
      <c r="C448">
        <v>6417</v>
      </c>
      <c r="D448">
        <v>577840.36</v>
      </c>
      <c r="E448">
        <v>6034</v>
      </c>
      <c r="F448">
        <v>625510.36</v>
      </c>
      <c r="G448">
        <v>103.66429599999999</v>
      </c>
      <c r="H448">
        <v>85.31</v>
      </c>
      <c r="I448">
        <v>18.354296000000001</v>
      </c>
      <c r="J448">
        <v>1.2151479999999999</v>
      </c>
      <c r="K448">
        <v>0</v>
      </c>
      <c r="L448">
        <v>0</v>
      </c>
      <c r="M448">
        <v>383</v>
      </c>
      <c r="N448">
        <v>-47670</v>
      </c>
      <c r="O448">
        <v>5.968521</v>
      </c>
      <c r="P448">
        <v>80</v>
      </c>
      <c r="Q448">
        <v>1.246688</v>
      </c>
      <c r="R448" t="s">
        <v>43</v>
      </c>
      <c r="S448" t="s">
        <v>43</v>
      </c>
    </row>
    <row r="449" spans="1:19">
      <c r="A449">
        <v>51</v>
      </c>
      <c r="B449">
        <v>584</v>
      </c>
      <c r="C449">
        <v>6400</v>
      </c>
      <c r="D449">
        <v>121455.06</v>
      </c>
      <c r="E449">
        <v>6235</v>
      </c>
      <c r="F449">
        <v>138008.06</v>
      </c>
      <c r="G449">
        <v>22.134412000000001</v>
      </c>
      <c r="H449">
        <v>15.9</v>
      </c>
      <c r="I449">
        <v>6.2344119999999998</v>
      </c>
      <c r="J449">
        <v>1.392101</v>
      </c>
      <c r="K449">
        <v>0</v>
      </c>
      <c r="L449">
        <v>0</v>
      </c>
      <c r="M449">
        <v>165</v>
      </c>
      <c r="N449">
        <v>-16553</v>
      </c>
      <c r="O449">
        <v>2.578125</v>
      </c>
      <c r="P449">
        <v>74</v>
      </c>
      <c r="Q449">
        <v>1.15625</v>
      </c>
      <c r="R449" t="s">
        <v>43</v>
      </c>
      <c r="S449" t="s">
        <v>43</v>
      </c>
    </row>
    <row r="450" spans="1:19">
      <c r="A450">
        <v>30</v>
      </c>
      <c r="B450">
        <v>261</v>
      </c>
      <c r="C450">
        <v>6387</v>
      </c>
      <c r="D450">
        <v>440621.04</v>
      </c>
      <c r="E450">
        <v>5994</v>
      </c>
      <c r="F450">
        <v>484063.04</v>
      </c>
      <c r="G450">
        <v>80.757930999999999</v>
      </c>
      <c r="H450">
        <v>60</v>
      </c>
      <c r="I450">
        <v>20.757930999999999</v>
      </c>
      <c r="J450">
        <v>1.345966</v>
      </c>
      <c r="K450">
        <v>1</v>
      </c>
      <c r="L450">
        <v>1.5657000000000001E-2</v>
      </c>
      <c r="M450">
        <v>392</v>
      </c>
      <c r="N450">
        <v>-43442</v>
      </c>
      <c r="O450">
        <v>6.137467</v>
      </c>
      <c r="P450">
        <v>81</v>
      </c>
      <c r="Q450">
        <v>1.2682009999999999</v>
      </c>
      <c r="R450" t="s">
        <v>43</v>
      </c>
      <c r="S450" t="s">
        <v>43</v>
      </c>
    </row>
    <row r="451" spans="1:19">
      <c r="A451">
        <v>2988</v>
      </c>
      <c r="B451">
        <v>1551</v>
      </c>
      <c r="C451">
        <v>6382</v>
      </c>
      <c r="D451">
        <v>558671.6</v>
      </c>
      <c r="E451">
        <v>6244</v>
      </c>
      <c r="F451">
        <v>580114.6</v>
      </c>
      <c r="G451">
        <v>92.907527000000002</v>
      </c>
      <c r="H451">
        <v>67.900000000000006</v>
      </c>
      <c r="I451">
        <v>25.007527</v>
      </c>
      <c r="J451">
        <v>1.3682989999999999</v>
      </c>
      <c r="K451">
        <v>0</v>
      </c>
      <c r="L451">
        <v>0</v>
      </c>
      <c r="M451">
        <v>138</v>
      </c>
      <c r="N451">
        <v>-21443</v>
      </c>
      <c r="O451">
        <v>2.1623320000000001</v>
      </c>
      <c r="P451">
        <v>78</v>
      </c>
      <c r="Q451">
        <v>1.2221869999999999</v>
      </c>
      <c r="R451" t="s">
        <v>43</v>
      </c>
      <c r="S451" t="s">
        <v>43</v>
      </c>
    </row>
    <row r="452" spans="1:19">
      <c r="A452">
        <v>3319</v>
      </c>
      <c r="B452">
        <v>1709</v>
      </c>
      <c r="C452">
        <v>6378</v>
      </c>
      <c r="D452">
        <v>270366.15000000002</v>
      </c>
      <c r="E452">
        <v>6048</v>
      </c>
      <c r="F452">
        <v>309604.15000000002</v>
      </c>
      <c r="G452">
        <v>51.191161999999998</v>
      </c>
      <c r="H452">
        <v>18.36</v>
      </c>
      <c r="I452">
        <v>32.831161999999999</v>
      </c>
      <c r="J452">
        <v>2.7881900000000002</v>
      </c>
      <c r="K452">
        <v>0</v>
      </c>
      <c r="L452">
        <v>0</v>
      </c>
      <c r="M452">
        <v>330</v>
      </c>
      <c r="N452">
        <v>-39238</v>
      </c>
      <c r="O452">
        <v>5.1740360000000001</v>
      </c>
      <c r="P452">
        <v>106</v>
      </c>
      <c r="Q452">
        <v>1.6619630000000001</v>
      </c>
      <c r="R452" t="s">
        <v>43</v>
      </c>
      <c r="S452" t="s">
        <v>43</v>
      </c>
    </row>
    <row r="453" spans="1:19">
      <c r="A453">
        <v>5038</v>
      </c>
      <c r="B453">
        <v>990</v>
      </c>
      <c r="C453">
        <v>6376</v>
      </c>
      <c r="D453">
        <v>238107.6</v>
      </c>
      <c r="E453">
        <v>6114</v>
      </c>
      <c r="F453">
        <v>258172.6</v>
      </c>
      <c r="G453">
        <v>42.226464</v>
      </c>
      <c r="H453">
        <v>45.6</v>
      </c>
      <c r="I453">
        <v>-3.3735360000000001</v>
      </c>
      <c r="J453">
        <v>0.92601900000000004</v>
      </c>
      <c r="K453">
        <v>0</v>
      </c>
      <c r="L453">
        <v>0</v>
      </c>
      <c r="M453">
        <v>262</v>
      </c>
      <c r="N453">
        <v>-20065</v>
      </c>
      <c r="O453">
        <v>4.109159</v>
      </c>
      <c r="P453">
        <v>202</v>
      </c>
      <c r="Q453">
        <v>3.1681300000000001</v>
      </c>
      <c r="R453" t="s">
        <v>43</v>
      </c>
      <c r="S453" t="s">
        <v>43</v>
      </c>
    </row>
    <row r="454" spans="1:19">
      <c r="A454">
        <v>3665</v>
      </c>
      <c r="B454">
        <v>1296</v>
      </c>
      <c r="C454">
        <v>6365</v>
      </c>
      <c r="D454">
        <v>161192.29</v>
      </c>
      <c r="E454">
        <v>6353</v>
      </c>
      <c r="F454">
        <v>164069.29</v>
      </c>
      <c r="G454">
        <v>25.825482000000001</v>
      </c>
      <c r="H454">
        <v>18.73</v>
      </c>
      <c r="I454">
        <v>7.0954819999999996</v>
      </c>
      <c r="J454">
        <v>1.37883</v>
      </c>
      <c r="K454">
        <v>0</v>
      </c>
      <c r="L454">
        <v>0</v>
      </c>
      <c r="M454">
        <v>12</v>
      </c>
      <c r="N454">
        <v>-2877</v>
      </c>
      <c r="O454">
        <v>0.188531</v>
      </c>
      <c r="P454">
        <v>95</v>
      </c>
      <c r="Q454">
        <v>1.492537</v>
      </c>
      <c r="R454" t="s">
        <v>43</v>
      </c>
      <c r="S454" t="s">
        <v>43</v>
      </c>
    </row>
    <row r="455" spans="1:19">
      <c r="A455">
        <v>3651</v>
      </c>
      <c r="B455">
        <v>1052</v>
      </c>
      <c r="C455">
        <v>6364</v>
      </c>
      <c r="D455">
        <v>485546.32</v>
      </c>
      <c r="E455">
        <v>6146</v>
      </c>
      <c r="F455">
        <v>517315.32</v>
      </c>
      <c r="G455">
        <v>84.171058000000002</v>
      </c>
      <c r="H455">
        <v>73.510000000000005</v>
      </c>
      <c r="I455">
        <v>10.661058000000001</v>
      </c>
      <c r="J455">
        <v>1.1450290000000001</v>
      </c>
      <c r="K455">
        <v>0</v>
      </c>
      <c r="L455">
        <v>0</v>
      </c>
      <c r="M455">
        <v>218</v>
      </c>
      <c r="N455">
        <v>-31769</v>
      </c>
      <c r="O455">
        <v>3.425519</v>
      </c>
      <c r="P455">
        <v>139</v>
      </c>
      <c r="Q455">
        <v>2.184161</v>
      </c>
      <c r="R455" t="s">
        <v>43</v>
      </c>
      <c r="S455" t="s">
        <v>43</v>
      </c>
    </row>
    <row r="456" spans="1:19">
      <c r="A456">
        <v>3739</v>
      </c>
      <c r="B456">
        <v>211</v>
      </c>
      <c r="C456">
        <v>6364</v>
      </c>
      <c r="D456">
        <v>119719.67</v>
      </c>
      <c r="E456">
        <v>6287</v>
      </c>
      <c r="F456">
        <v>130469.67</v>
      </c>
      <c r="G456">
        <v>20.752293999999999</v>
      </c>
      <c r="H456">
        <v>2.69</v>
      </c>
      <c r="I456">
        <v>18.062294000000001</v>
      </c>
      <c r="J456">
        <v>7.714607</v>
      </c>
      <c r="K456">
        <v>0</v>
      </c>
      <c r="L456">
        <v>0</v>
      </c>
      <c r="M456">
        <v>77</v>
      </c>
      <c r="N456">
        <v>-10750</v>
      </c>
      <c r="O456">
        <v>1.2099310000000001</v>
      </c>
      <c r="P456">
        <v>64</v>
      </c>
      <c r="Q456">
        <v>1.005657</v>
      </c>
      <c r="R456" t="s">
        <v>43</v>
      </c>
      <c r="S456" t="s">
        <v>43</v>
      </c>
    </row>
    <row r="457" spans="1:19">
      <c r="A457">
        <v>4796</v>
      </c>
      <c r="B457">
        <v>1379</v>
      </c>
      <c r="C457">
        <v>6364</v>
      </c>
      <c r="D457">
        <v>311474.38</v>
      </c>
      <c r="E457">
        <v>6294</v>
      </c>
      <c r="F457">
        <v>324061.38</v>
      </c>
      <c r="G457">
        <v>51.487349999999999</v>
      </c>
      <c r="H457">
        <v>44.975000000000001</v>
      </c>
      <c r="I457">
        <v>6.5123499999999996</v>
      </c>
      <c r="J457">
        <v>1.1447989999999999</v>
      </c>
      <c r="K457">
        <v>0</v>
      </c>
      <c r="L457">
        <v>0</v>
      </c>
      <c r="M457">
        <v>70</v>
      </c>
      <c r="N457">
        <v>-12587</v>
      </c>
      <c r="O457">
        <v>1.0999369999999999</v>
      </c>
      <c r="P457">
        <v>134</v>
      </c>
      <c r="Q457">
        <v>2.105594</v>
      </c>
      <c r="R457" t="s">
        <v>43</v>
      </c>
      <c r="S457" t="s">
        <v>43</v>
      </c>
    </row>
    <row r="458" spans="1:19">
      <c r="A458">
        <v>4815</v>
      </c>
      <c r="B458">
        <v>1282</v>
      </c>
      <c r="C458">
        <v>6354</v>
      </c>
      <c r="D458">
        <v>241840.78</v>
      </c>
      <c r="E458">
        <v>5969</v>
      </c>
      <c r="F458">
        <v>276151.78000000003</v>
      </c>
      <c r="G458">
        <v>46.264328999999996</v>
      </c>
      <c r="H458">
        <v>35.56</v>
      </c>
      <c r="I458">
        <v>10.704329</v>
      </c>
      <c r="J458">
        <v>1.3010219999999999</v>
      </c>
      <c r="K458">
        <v>0</v>
      </c>
      <c r="L458">
        <v>0</v>
      </c>
      <c r="M458">
        <v>385</v>
      </c>
      <c r="N458">
        <v>-34311</v>
      </c>
      <c r="O458">
        <v>6.0591749999999998</v>
      </c>
      <c r="P458">
        <v>111</v>
      </c>
      <c r="Q458">
        <v>1.746931</v>
      </c>
      <c r="R458" t="s">
        <v>43</v>
      </c>
      <c r="S458" t="s">
        <v>43</v>
      </c>
    </row>
    <row r="459" spans="1:19">
      <c r="A459">
        <v>5140</v>
      </c>
      <c r="B459">
        <v>142</v>
      </c>
      <c r="C459">
        <v>6340</v>
      </c>
      <c r="D459">
        <v>409646.83</v>
      </c>
      <c r="E459">
        <v>6233</v>
      </c>
      <c r="F459">
        <v>424628.83</v>
      </c>
      <c r="G459">
        <v>68.125915000000006</v>
      </c>
      <c r="H459">
        <v>39.85</v>
      </c>
      <c r="I459">
        <v>28.275915000000001</v>
      </c>
      <c r="J459">
        <v>1.7095590000000001</v>
      </c>
      <c r="K459">
        <v>2</v>
      </c>
      <c r="L459">
        <v>3.1545999999999998E-2</v>
      </c>
      <c r="M459">
        <v>105</v>
      </c>
      <c r="N459">
        <v>-14982</v>
      </c>
      <c r="O459">
        <v>1.6561509999999999</v>
      </c>
      <c r="P459">
        <v>124</v>
      </c>
      <c r="Q459">
        <v>1.9558359999999999</v>
      </c>
      <c r="R459" t="s">
        <v>43</v>
      </c>
      <c r="S459" t="s">
        <v>43</v>
      </c>
    </row>
    <row r="460" spans="1:19">
      <c r="A460">
        <v>3841</v>
      </c>
      <c r="B460">
        <v>1253</v>
      </c>
      <c r="C460">
        <v>6334</v>
      </c>
      <c r="D460">
        <v>350449.31</v>
      </c>
      <c r="E460">
        <v>6137</v>
      </c>
      <c r="F460">
        <v>372904.31</v>
      </c>
      <c r="G460">
        <v>60.763289999999998</v>
      </c>
      <c r="H460">
        <v>47.79</v>
      </c>
      <c r="I460">
        <v>12.97329</v>
      </c>
      <c r="J460">
        <v>1.2714650000000001</v>
      </c>
      <c r="K460">
        <v>0</v>
      </c>
      <c r="L460">
        <v>0</v>
      </c>
      <c r="M460">
        <v>197</v>
      </c>
      <c r="N460">
        <v>-22455</v>
      </c>
      <c r="O460">
        <v>3.1101990000000002</v>
      </c>
      <c r="P460">
        <v>142</v>
      </c>
      <c r="Q460">
        <v>2.2418689999999999</v>
      </c>
      <c r="R460" t="s">
        <v>43</v>
      </c>
      <c r="S460" t="s">
        <v>43</v>
      </c>
    </row>
    <row r="461" spans="1:19">
      <c r="A461">
        <v>2611</v>
      </c>
      <c r="B461">
        <v>360</v>
      </c>
      <c r="C461">
        <v>6331</v>
      </c>
      <c r="D461">
        <v>179377.64</v>
      </c>
      <c r="E461">
        <v>6183</v>
      </c>
      <c r="F461">
        <v>193775.64</v>
      </c>
      <c r="G461">
        <v>31.340067999999999</v>
      </c>
      <c r="H461">
        <v>20.14</v>
      </c>
      <c r="I461">
        <v>11.200068</v>
      </c>
      <c r="J461">
        <v>1.556111</v>
      </c>
      <c r="K461">
        <v>0</v>
      </c>
      <c r="L461">
        <v>0</v>
      </c>
      <c r="M461">
        <v>148</v>
      </c>
      <c r="N461">
        <v>-14398</v>
      </c>
      <c r="O461">
        <v>2.3377029999999999</v>
      </c>
      <c r="P461">
        <v>67</v>
      </c>
      <c r="Q461">
        <v>1.0582849999999999</v>
      </c>
      <c r="R461" t="s">
        <v>43</v>
      </c>
      <c r="S461" t="s">
        <v>43</v>
      </c>
    </row>
    <row r="462" spans="1:19">
      <c r="A462">
        <v>6027</v>
      </c>
      <c r="B462">
        <v>1394</v>
      </c>
      <c r="C462">
        <v>6330</v>
      </c>
      <c r="D462">
        <v>220442.02</v>
      </c>
      <c r="E462">
        <v>6190</v>
      </c>
      <c r="F462">
        <v>239536.02</v>
      </c>
      <c r="G462">
        <v>38.697257</v>
      </c>
      <c r="H462">
        <v>15.32</v>
      </c>
      <c r="I462">
        <v>23.377257</v>
      </c>
      <c r="J462">
        <v>2.5259309999999999</v>
      </c>
      <c r="K462">
        <v>0</v>
      </c>
      <c r="L462">
        <v>0</v>
      </c>
      <c r="M462">
        <v>140</v>
      </c>
      <c r="N462">
        <v>-19094</v>
      </c>
      <c r="O462">
        <v>2.2116899999999999</v>
      </c>
      <c r="P462">
        <v>73</v>
      </c>
      <c r="Q462">
        <v>1.1532389999999999</v>
      </c>
      <c r="R462" t="s">
        <v>43</v>
      </c>
      <c r="S462" t="s">
        <v>43</v>
      </c>
    </row>
    <row r="463" spans="1:19">
      <c r="A463">
        <v>1160</v>
      </c>
      <c r="B463">
        <v>1926</v>
      </c>
      <c r="C463">
        <v>6329</v>
      </c>
      <c r="D463">
        <v>148393.32</v>
      </c>
      <c r="E463">
        <v>6122</v>
      </c>
      <c r="F463">
        <v>169653.32</v>
      </c>
      <c r="G463">
        <v>27.712074000000001</v>
      </c>
      <c r="H463">
        <v>12.6</v>
      </c>
      <c r="I463">
        <v>15.112074</v>
      </c>
      <c r="J463">
        <v>2.1993710000000002</v>
      </c>
      <c r="K463">
        <v>4</v>
      </c>
      <c r="L463">
        <v>6.3200999999999993E-2</v>
      </c>
      <c r="M463">
        <v>203</v>
      </c>
      <c r="N463">
        <v>-21260</v>
      </c>
      <c r="O463">
        <v>3.2074579999999999</v>
      </c>
      <c r="P463">
        <v>80</v>
      </c>
      <c r="Q463">
        <v>1.2640229999999999</v>
      </c>
      <c r="R463" t="s">
        <v>43</v>
      </c>
      <c r="S463" t="s">
        <v>43</v>
      </c>
    </row>
    <row r="464" spans="1:19">
      <c r="A464">
        <v>2958</v>
      </c>
      <c r="B464">
        <v>714</v>
      </c>
      <c r="C464">
        <v>6321</v>
      </c>
      <c r="D464">
        <v>251764.12</v>
      </c>
      <c r="E464">
        <v>6068</v>
      </c>
      <c r="F464">
        <v>272476.07</v>
      </c>
      <c r="G464">
        <v>44.903768999999997</v>
      </c>
      <c r="H464">
        <v>47.64</v>
      </c>
      <c r="I464">
        <v>-2.7362310000000001</v>
      </c>
      <c r="J464">
        <v>0.94256399999999996</v>
      </c>
      <c r="K464">
        <v>0</v>
      </c>
      <c r="L464">
        <v>0</v>
      </c>
      <c r="M464">
        <v>253</v>
      </c>
      <c r="N464">
        <v>-20711.95</v>
      </c>
      <c r="O464">
        <v>4.0025310000000003</v>
      </c>
      <c r="P464">
        <v>64</v>
      </c>
      <c r="Q464">
        <v>1.0124979999999999</v>
      </c>
      <c r="R464" t="s">
        <v>43</v>
      </c>
      <c r="S464" t="s">
        <v>43</v>
      </c>
    </row>
    <row r="465" spans="1:19">
      <c r="A465">
        <v>995</v>
      </c>
      <c r="B465">
        <v>1596</v>
      </c>
      <c r="C465">
        <v>6321</v>
      </c>
      <c r="D465">
        <v>430916.49</v>
      </c>
      <c r="E465">
        <v>6173</v>
      </c>
      <c r="F465">
        <v>449873.49</v>
      </c>
      <c r="G465">
        <v>72.877611000000002</v>
      </c>
      <c r="H465">
        <v>68.849999999999994</v>
      </c>
      <c r="I465">
        <v>4.0276110000000003</v>
      </c>
      <c r="J465">
        <v>1.0584979999999999</v>
      </c>
      <c r="K465">
        <v>0</v>
      </c>
      <c r="L465">
        <v>0</v>
      </c>
      <c r="M465">
        <v>148</v>
      </c>
      <c r="N465">
        <v>-18957</v>
      </c>
      <c r="O465">
        <v>2.341402</v>
      </c>
      <c r="P465">
        <v>147</v>
      </c>
      <c r="Q465">
        <v>2.3255810000000001</v>
      </c>
      <c r="R465" t="s">
        <v>43</v>
      </c>
      <c r="S465" t="s">
        <v>43</v>
      </c>
    </row>
    <row r="466" spans="1:19">
      <c r="A466">
        <v>4508</v>
      </c>
      <c r="B466">
        <v>1190</v>
      </c>
      <c r="C466">
        <v>6318</v>
      </c>
      <c r="D466">
        <v>246037.48</v>
      </c>
      <c r="E466">
        <v>6254</v>
      </c>
      <c r="F466">
        <v>255566.48</v>
      </c>
      <c r="G466">
        <v>40.864483999999997</v>
      </c>
      <c r="H466">
        <v>35.405000000000001</v>
      </c>
      <c r="I466">
        <v>5.4594839999999998</v>
      </c>
      <c r="J466">
        <v>1.154201</v>
      </c>
      <c r="K466">
        <v>0</v>
      </c>
      <c r="L466">
        <v>0</v>
      </c>
      <c r="M466">
        <v>64</v>
      </c>
      <c r="N466">
        <v>-9529</v>
      </c>
      <c r="O466">
        <v>1.0129790000000001</v>
      </c>
      <c r="P466">
        <v>104</v>
      </c>
      <c r="Q466">
        <v>1.646091</v>
      </c>
      <c r="R466" t="s">
        <v>43</v>
      </c>
      <c r="S466" t="s">
        <v>43</v>
      </c>
    </row>
    <row r="467" spans="1:19">
      <c r="A467">
        <v>3273</v>
      </c>
      <c r="B467">
        <v>494</v>
      </c>
      <c r="C467">
        <v>6294</v>
      </c>
      <c r="D467">
        <v>250945.12</v>
      </c>
      <c r="E467">
        <v>6042</v>
      </c>
      <c r="F467">
        <v>288358.12</v>
      </c>
      <c r="G467">
        <v>47.725606999999997</v>
      </c>
      <c r="H467">
        <v>5.2750000000000004</v>
      </c>
      <c r="I467">
        <v>42.450606999999998</v>
      </c>
      <c r="J467">
        <v>9.0475080000000005</v>
      </c>
      <c r="K467">
        <v>0</v>
      </c>
      <c r="L467">
        <v>0</v>
      </c>
      <c r="M467">
        <v>252</v>
      </c>
      <c r="N467">
        <v>-37413</v>
      </c>
      <c r="O467">
        <v>4.0038130000000001</v>
      </c>
      <c r="P467">
        <v>71</v>
      </c>
      <c r="Q467">
        <v>1.128058</v>
      </c>
      <c r="R467" t="s">
        <v>43</v>
      </c>
      <c r="S467" t="s">
        <v>43</v>
      </c>
    </row>
    <row r="468" spans="1:19">
      <c r="A468">
        <v>4958</v>
      </c>
      <c r="B468">
        <v>1432</v>
      </c>
      <c r="C468">
        <v>6290</v>
      </c>
      <c r="D468">
        <v>212757.36</v>
      </c>
      <c r="E468">
        <v>6155</v>
      </c>
      <c r="F468">
        <v>226546.36</v>
      </c>
      <c r="G468">
        <v>36.806882000000002</v>
      </c>
      <c r="H468">
        <v>33.299999999999997</v>
      </c>
      <c r="I468">
        <v>3.5068820000000001</v>
      </c>
      <c r="J468">
        <v>1.1053120000000001</v>
      </c>
      <c r="K468">
        <v>0</v>
      </c>
      <c r="L468">
        <v>0</v>
      </c>
      <c r="M468">
        <v>135</v>
      </c>
      <c r="N468">
        <v>-13789</v>
      </c>
      <c r="O468">
        <v>2.1462639999999999</v>
      </c>
      <c r="P468">
        <v>69</v>
      </c>
      <c r="Q468">
        <v>1.0969789999999999</v>
      </c>
      <c r="R468" t="s">
        <v>43</v>
      </c>
      <c r="S468" t="s">
        <v>43</v>
      </c>
    </row>
    <row r="469" spans="1:19">
      <c r="A469">
        <v>1139</v>
      </c>
      <c r="B469">
        <v>1479</v>
      </c>
      <c r="C469">
        <v>6288</v>
      </c>
      <c r="D469">
        <v>198015.76</v>
      </c>
      <c r="E469">
        <v>5689</v>
      </c>
      <c r="F469">
        <v>250499.76</v>
      </c>
      <c r="G469">
        <v>44.032300999999997</v>
      </c>
      <c r="H469">
        <v>29.62</v>
      </c>
      <c r="I469">
        <v>14.412300999999999</v>
      </c>
      <c r="J469">
        <v>1.4865729999999999</v>
      </c>
      <c r="K469">
        <v>0</v>
      </c>
      <c r="L469">
        <v>0</v>
      </c>
      <c r="M469">
        <v>599</v>
      </c>
      <c r="N469">
        <v>-52484</v>
      </c>
      <c r="O469">
        <v>9.5260809999999996</v>
      </c>
      <c r="P469">
        <v>193</v>
      </c>
      <c r="Q469">
        <v>3.0693380000000001</v>
      </c>
      <c r="R469" t="s">
        <v>43</v>
      </c>
      <c r="S469" t="s">
        <v>43</v>
      </c>
    </row>
    <row r="470" spans="1:19">
      <c r="A470">
        <v>2617</v>
      </c>
      <c r="B470">
        <v>1686</v>
      </c>
      <c r="C470">
        <v>6288</v>
      </c>
      <c r="D470">
        <v>806544.16</v>
      </c>
      <c r="E470">
        <v>6186</v>
      </c>
      <c r="F470">
        <v>823555.16</v>
      </c>
      <c r="G470">
        <v>133.13209800000001</v>
      </c>
      <c r="H470">
        <v>154.55000000000001</v>
      </c>
      <c r="I470">
        <v>-21.417902000000002</v>
      </c>
      <c r="J470">
        <v>0.86141800000000002</v>
      </c>
      <c r="K470">
        <v>0</v>
      </c>
      <c r="L470">
        <v>0</v>
      </c>
      <c r="M470">
        <v>102</v>
      </c>
      <c r="N470">
        <v>-17011</v>
      </c>
      <c r="O470">
        <v>1.6221369999999999</v>
      </c>
      <c r="P470">
        <v>105</v>
      </c>
      <c r="Q470">
        <v>1.6698470000000001</v>
      </c>
      <c r="R470" t="s">
        <v>43</v>
      </c>
      <c r="S470" t="s">
        <v>42</v>
      </c>
    </row>
    <row r="471" spans="1:19">
      <c r="A471">
        <v>2999</v>
      </c>
      <c r="B471">
        <v>1686</v>
      </c>
      <c r="C471">
        <v>6280</v>
      </c>
      <c r="D471">
        <v>796971.92</v>
      </c>
      <c r="E471">
        <v>6189</v>
      </c>
      <c r="F471">
        <v>809923.92</v>
      </c>
      <c r="G471">
        <v>130.86507</v>
      </c>
      <c r="H471">
        <v>153.66999999999999</v>
      </c>
      <c r="I471">
        <v>-22.804929999999999</v>
      </c>
      <c r="J471">
        <v>0.85159799999999997</v>
      </c>
      <c r="K471">
        <v>0</v>
      </c>
      <c r="L471">
        <v>0</v>
      </c>
      <c r="M471">
        <v>91</v>
      </c>
      <c r="N471">
        <v>-12952</v>
      </c>
      <c r="O471">
        <v>1.4490449999999999</v>
      </c>
      <c r="P471">
        <v>121</v>
      </c>
      <c r="Q471">
        <v>1.926752</v>
      </c>
      <c r="R471" t="s">
        <v>43</v>
      </c>
      <c r="S471" t="s">
        <v>42</v>
      </c>
    </row>
    <row r="472" spans="1:19">
      <c r="A472">
        <v>3253</v>
      </c>
      <c r="B472">
        <v>1541</v>
      </c>
      <c r="C472">
        <v>6266</v>
      </c>
      <c r="D472">
        <v>217189.05</v>
      </c>
      <c r="E472">
        <v>6047</v>
      </c>
      <c r="F472">
        <v>240966.14</v>
      </c>
      <c r="G472">
        <v>39.848874000000002</v>
      </c>
      <c r="H472">
        <v>22.76</v>
      </c>
      <c r="I472">
        <v>17.088874000000001</v>
      </c>
      <c r="J472">
        <v>1.750829</v>
      </c>
      <c r="K472">
        <v>0</v>
      </c>
      <c r="L472">
        <v>0</v>
      </c>
      <c r="M472">
        <v>219</v>
      </c>
      <c r="N472">
        <v>-23777.09</v>
      </c>
      <c r="O472">
        <v>3.495053</v>
      </c>
      <c r="P472">
        <v>77</v>
      </c>
      <c r="Q472">
        <v>1.2288539999999999</v>
      </c>
      <c r="R472" t="s">
        <v>43</v>
      </c>
      <c r="S472" t="s">
        <v>43</v>
      </c>
    </row>
    <row r="473" spans="1:19">
      <c r="A473">
        <v>5508</v>
      </c>
      <c r="B473">
        <v>1214</v>
      </c>
      <c r="C473">
        <v>6264</v>
      </c>
      <c r="D473">
        <v>301059.03999999998</v>
      </c>
      <c r="E473">
        <v>5930</v>
      </c>
      <c r="F473">
        <v>333727.03999999998</v>
      </c>
      <c r="G473">
        <v>56.277746999999998</v>
      </c>
      <c r="H473">
        <v>28.614999999999998</v>
      </c>
      <c r="I473">
        <v>27.662747</v>
      </c>
      <c r="J473">
        <v>1.9667220000000001</v>
      </c>
      <c r="K473">
        <v>0</v>
      </c>
      <c r="L473">
        <v>0</v>
      </c>
      <c r="M473">
        <v>334</v>
      </c>
      <c r="N473">
        <v>-32668</v>
      </c>
      <c r="O473">
        <v>5.3320559999999997</v>
      </c>
      <c r="P473">
        <v>62</v>
      </c>
      <c r="Q473">
        <v>0.98978299999999997</v>
      </c>
      <c r="R473" t="s">
        <v>43</v>
      </c>
      <c r="S473" t="s">
        <v>43</v>
      </c>
    </row>
    <row r="474" spans="1:19">
      <c r="A474">
        <v>1368</v>
      </c>
      <c r="B474">
        <v>1654</v>
      </c>
      <c r="C474">
        <v>6259</v>
      </c>
      <c r="D474">
        <v>224038.69</v>
      </c>
      <c r="E474">
        <v>5472</v>
      </c>
      <c r="F474">
        <v>283864.69</v>
      </c>
      <c r="G474">
        <v>51.875857000000003</v>
      </c>
      <c r="H474">
        <v>54</v>
      </c>
      <c r="I474">
        <v>-2.1241430000000001</v>
      </c>
      <c r="J474">
        <v>0.96066399999999996</v>
      </c>
      <c r="K474">
        <v>0</v>
      </c>
      <c r="L474">
        <v>0</v>
      </c>
      <c r="M474">
        <v>787</v>
      </c>
      <c r="N474">
        <v>-59826</v>
      </c>
      <c r="O474">
        <v>12.573893999999999</v>
      </c>
      <c r="P474">
        <v>126</v>
      </c>
      <c r="Q474">
        <v>2.0131009999999998</v>
      </c>
      <c r="R474" t="s">
        <v>43</v>
      </c>
      <c r="S474" t="s">
        <v>43</v>
      </c>
    </row>
    <row r="475" spans="1:19">
      <c r="A475">
        <v>5673</v>
      </c>
      <c r="B475">
        <v>364</v>
      </c>
      <c r="C475">
        <v>6255</v>
      </c>
      <c r="D475">
        <v>303598.09000000003</v>
      </c>
      <c r="E475">
        <v>6090</v>
      </c>
      <c r="F475">
        <v>321472.09000000003</v>
      </c>
      <c r="G475">
        <v>52.786878000000002</v>
      </c>
      <c r="H475">
        <v>40.005000000000003</v>
      </c>
      <c r="I475">
        <v>12.781878000000001</v>
      </c>
      <c r="J475">
        <v>1.319507</v>
      </c>
      <c r="K475">
        <v>0</v>
      </c>
      <c r="L475">
        <v>0</v>
      </c>
      <c r="M475">
        <v>165</v>
      </c>
      <c r="N475">
        <v>-17874</v>
      </c>
      <c r="O475">
        <v>2.6378900000000001</v>
      </c>
      <c r="P475">
        <v>145</v>
      </c>
      <c r="Q475">
        <v>2.3181449999999999</v>
      </c>
      <c r="R475" t="s">
        <v>43</v>
      </c>
      <c r="S475" t="s">
        <v>43</v>
      </c>
    </row>
    <row r="476" spans="1:19">
      <c r="A476">
        <v>5878</v>
      </c>
      <c r="B476">
        <v>1645</v>
      </c>
      <c r="C476">
        <v>6252</v>
      </c>
      <c r="D476">
        <v>302438.24</v>
      </c>
      <c r="E476">
        <v>5663</v>
      </c>
      <c r="F476">
        <v>364114.24</v>
      </c>
      <c r="G476">
        <v>64.297058000000007</v>
      </c>
      <c r="H476">
        <v>51</v>
      </c>
      <c r="I476">
        <v>13.297058</v>
      </c>
      <c r="J476">
        <v>1.2607269999999999</v>
      </c>
      <c r="K476">
        <v>0</v>
      </c>
      <c r="L476">
        <v>0</v>
      </c>
      <c r="M476">
        <v>589</v>
      </c>
      <c r="N476">
        <v>-61676</v>
      </c>
      <c r="O476">
        <v>9.4209849999999999</v>
      </c>
      <c r="P476">
        <v>102</v>
      </c>
      <c r="Q476">
        <v>1.631478</v>
      </c>
      <c r="R476" t="s">
        <v>43</v>
      </c>
      <c r="S476" t="s">
        <v>43</v>
      </c>
    </row>
    <row r="477" spans="1:19">
      <c r="A477">
        <v>5588</v>
      </c>
      <c r="B477">
        <v>161</v>
      </c>
      <c r="C477">
        <v>6251</v>
      </c>
      <c r="D477">
        <v>169716.6</v>
      </c>
      <c r="E477">
        <v>6024</v>
      </c>
      <c r="F477">
        <v>190171.6</v>
      </c>
      <c r="G477">
        <v>31.568991</v>
      </c>
      <c r="H477">
        <v>18.145</v>
      </c>
      <c r="I477">
        <v>13.423990999999999</v>
      </c>
      <c r="J477">
        <v>1.7398180000000001</v>
      </c>
      <c r="K477">
        <v>0</v>
      </c>
      <c r="L477">
        <v>0</v>
      </c>
      <c r="M477">
        <v>227</v>
      </c>
      <c r="N477">
        <v>-20455</v>
      </c>
      <c r="O477">
        <v>3.6314190000000002</v>
      </c>
      <c r="P477">
        <v>112</v>
      </c>
      <c r="Q477">
        <v>1.7917130000000001</v>
      </c>
      <c r="R477" t="s">
        <v>43</v>
      </c>
      <c r="S477" t="s">
        <v>43</v>
      </c>
    </row>
    <row r="478" spans="1:19">
      <c r="A478">
        <v>4116</v>
      </c>
      <c r="B478">
        <v>1915</v>
      </c>
      <c r="C478">
        <v>6243</v>
      </c>
      <c r="D478">
        <v>528658.69999999995</v>
      </c>
      <c r="E478">
        <v>6022</v>
      </c>
      <c r="F478">
        <v>563867.69999999995</v>
      </c>
      <c r="G478">
        <v>93.634623000000005</v>
      </c>
      <c r="H478">
        <v>80.915000000000006</v>
      </c>
      <c r="I478">
        <v>12.719623</v>
      </c>
      <c r="J478">
        <v>1.157197</v>
      </c>
      <c r="K478">
        <v>0</v>
      </c>
      <c r="L478">
        <v>0</v>
      </c>
      <c r="M478">
        <v>221</v>
      </c>
      <c r="N478">
        <v>-35209</v>
      </c>
      <c r="O478">
        <v>3.539965</v>
      </c>
      <c r="P478">
        <v>134</v>
      </c>
      <c r="Q478">
        <v>2.146404</v>
      </c>
      <c r="R478" t="s">
        <v>43</v>
      </c>
      <c r="S478" t="s">
        <v>43</v>
      </c>
    </row>
    <row r="479" spans="1:19">
      <c r="A479">
        <v>1046</v>
      </c>
      <c r="B479">
        <v>142</v>
      </c>
      <c r="C479">
        <v>6240</v>
      </c>
      <c r="D479">
        <v>383377.71</v>
      </c>
      <c r="E479">
        <v>6130</v>
      </c>
      <c r="F479">
        <v>399486.71</v>
      </c>
      <c r="G479">
        <v>65.169121000000004</v>
      </c>
      <c r="H479">
        <v>39.094999999999999</v>
      </c>
      <c r="I479">
        <v>26.074121000000002</v>
      </c>
      <c r="J479">
        <v>1.6669430000000001</v>
      </c>
      <c r="K479">
        <v>1</v>
      </c>
      <c r="L479">
        <v>1.6025999999999999E-2</v>
      </c>
      <c r="M479">
        <v>109</v>
      </c>
      <c r="N479">
        <v>-16109</v>
      </c>
      <c r="O479">
        <v>1.7467950000000001</v>
      </c>
      <c r="P479">
        <v>117</v>
      </c>
      <c r="Q479">
        <v>1.875</v>
      </c>
      <c r="R479" t="s">
        <v>43</v>
      </c>
      <c r="S479" t="s">
        <v>43</v>
      </c>
    </row>
    <row r="480" spans="1:19">
      <c r="A480">
        <v>2683</v>
      </c>
      <c r="B480">
        <v>229</v>
      </c>
      <c r="C480">
        <v>6236</v>
      </c>
      <c r="D480">
        <v>169465.26</v>
      </c>
      <c r="E480">
        <v>5969</v>
      </c>
      <c r="F480">
        <v>191347.26</v>
      </c>
      <c r="G480">
        <v>32.056837000000002</v>
      </c>
      <c r="H480">
        <v>16.170000000000002</v>
      </c>
      <c r="I480">
        <v>15.886837</v>
      </c>
      <c r="J480">
        <v>1.982488</v>
      </c>
      <c r="K480">
        <v>0</v>
      </c>
      <c r="L480">
        <v>0</v>
      </c>
      <c r="M480">
        <v>267</v>
      </c>
      <c r="N480">
        <v>-21882</v>
      </c>
      <c r="O480">
        <v>4.2815909999999997</v>
      </c>
      <c r="P480">
        <v>77</v>
      </c>
      <c r="Q480">
        <v>1.234766</v>
      </c>
      <c r="R480" t="s">
        <v>43</v>
      </c>
      <c r="S480" t="s">
        <v>43</v>
      </c>
    </row>
    <row r="481" spans="1:19">
      <c r="A481">
        <v>4276</v>
      </c>
      <c r="B481">
        <v>1654</v>
      </c>
      <c r="C481">
        <v>6235</v>
      </c>
      <c r="D481">
        <v>292305.21000000002</v>
      </c>
      <c r="E481">
        <v>5465</v>
      </c>
      <c r="F481">
        <v>352185.21</v>
      </c>
      <c r="G481">
        <v>64.443770999999998</v>
      </c>
      <c r="H481">
        <v>64.64</v>
      </c>
      <c r="I481">
        <v>-0.19622899999999999</v>
      </c>
      <c r="J481">
        <v>0.99696399999999996</v>
      </c>
      <c r="K481">
        <v>0</v>
      </c>
      <c r="L481">
        <v>0</v>
      </c>
      <c r="M481">
        <v>770</v>
      </c>
      <c r="N481">
        <v>-59880</v>
      </c>
      <c r="O481">
        <v>12.349639</v>
      </c>
      <c r="P481">
        <v>94</v>
      </c>
      <c r="Q481">
        <v>1.5076179999999999</v>
      </c>
      <c r="R481" t="s">
        <v>43</v>
      </c>
      <c r="S481" t="s">
        <v>43</v>
      </c>
    </row>
    <row r="482" spans="1:19">
      <c r="A482">
        <v>1218</v>
      </c>
      <c r="B482">
        <v>1552</v>
      </c>
      <c r="C482">
        <v>6232</v>
      </c>
      <c r="D482">
        <v>505410.91</v>
      </c>
      <c r="E482">
        <v>5946</v>
      </c>
      <c r="F482">
        <v>540058.91</v>
      </c>
      <c r="G482">
        <v>90.827264</v>
      </c>
      <c r="H482">
        <v>99.01</v>
      </c>
      <c r="I482">
        <v>-8.1827360000000002</v>
      </c>
      <c r="J482">
        <v>0.917354</v>
      </c>
      <c r="K482">
        <v>0</v>
      </c>
      <c r="L482">
        <v>0</v>
      </c>
      <c r="M482">
        <v>286</v>
      </c>
      <c r="N482">
        <v>-34648</v>
      </c>
      <c r="O482">
        <v>4.5892169999999997</v>
      </c>
      <c r="P482">
        <v>265</v>
      </c>
      <c r="Q482">
        <v>4.2522460000000004</v>
      </c>
      <c r="R482" t="s">
        <v>43</v>
      </c>
      <c r="S482" t="s">
        <v>44</v>
      </c>
    </row>
    <row r="483" spans="1:19">
      <c r="A483">
        <v>5009</v>
      </c>
      <c r="B483">
        <v>45</v>
      </c>
      <c r="C483">
        <v>6229</v>
      </c>
      <c r="D483">
        <v>80018.39</v>
      </c>
      <c r="E483">
        <v>5794</v>
      </c>
      <c r="F483">
        <v>112881.39</v>
      </c>
      <c r="G483">
        <v>19.482462999999999</v>
      </c>
      <c r="H483">
        <v>3.51</v>
      </c>
      <c r="I483">
        <v>15.972462999999999</v>
      </c>
      <c r="J483">
        <v>5.5505589999999998</v>
      </c>
      <c r="K483">
        <v>0</v>
      </c>
      <c r="L483">
        <v>0</v>
      </c>
      <c r="M483">
        <v>435</v>
      </c>
      <c r="N483">
        <v>-32863</v>
      </c>
      <c r="O483">
        <v>6.9834639999999997</v>
      </c>
      <c r="P483">
        <v>75</v>
      </c>
      <c r="Q483">
        <v>1.2040459999999999</v>
      </c>
      <c r="R483" t="s">
        <v>43</v>
      </c>
      <c r="S483" t="s">
        <v>43</v>
      </c>
    </row>
    <row r="484" spans="1:19">
      <c r="A484">
        <v>2169</v>
      </c>
      <c r="B484">
        <v>976</v>
      </c>
      <c r="C484">
        <v>6223</v>
      </c>
      <c r="D484">
        <v>457212.59</v>
      </c>
      <c r="E484">
        <v>5966</v>
      </c>
      <c r="F484">
        <v>489644.59</v>
      </c>
      <c r="G484">
        <v>82.072508999999997</v>
      </c>
      <c r="H484">
        <v>67.394999999999996</v>
      </c>
      <c r="I484">
        <v>14.677509000000001</v>
      </c>
      <c r="J484">
        <v>1.2177830000000001</v>
      </c>
      <c r="K484">
        <v>0</v>
      </c>
      <c r="L484">
        <v>0</v>
      </c>
      <c r="M484">
        <v>257</v>
      </c>
      <c r="N484">
        <v>-32432</v>
      </c>
      <c r="O484">
        <v>4.1298409999999999</v>
      </c>
      <c r="P484">
        <v>71</v>
      </c>
      <c r="Q484">
        <v>1.1409290000000001</v>
      </c>
      <c r="R484" t="s">
        <v>43</v>
      </c>
      <c r="S484" t="s">
        <v>43</v>
      </c>
    </row>
    <row r="485" spans="1:19">
      <c r="A485">
        <v>3308</v>
      </c>
      <c r="B485">
        <v>1082</v>
      </c>
      <c r="C485">
        <v>6222</v>
      </c>
      <c r="D485">
        <v>356401.74</v>
      </c>
      <c r="E485">
        <v>6028</v>
      </c>
      <c r="F485">
        <v>387977.74</v>
      </c>
      <c r="G485">
        <v>64.362598000000006</v>
      </c>
      <c r="H485">
        <v>60</v>
      </c>
      <c r="I485">
        <v>4.3625980000000002</v>
      </c>
      <c r="J485">
        <v>1.0727100000000001</v>
      </c>
      <c r="K485">
        <v>0</v>
      </c>
      <c r="L485">
        <v>0</v>
      </c>
      <c r="M485">
        <v>194</v>
      </c>
      <c r="N485">
        <v>-31576</v>
      </c>
      <c r="O485">
        <v>3.1179679999999999</v>
      </c>
      <c r="P485">
        <v>90</v>
      </c>
      <c r="Q485">
        <v>1.44648</v>
      </c>
      <c r="R485" t="s">
        <v>43</v>
      </c>
      <c r="S485" t="s">
        <v>43</v>
      </c>
    </row>
    <row r="486" spans="1:19">
      <c r="A486">
        <v>4944</v>
      </c>
      <c r="B486">
        <v>621</v>
      </c>
      <c r="C486">
        <v>6219</v>
      </c>
      <c r="D486">
        <v>253242.75</v>
      </c>
      <c r="E486">
        <v>6199</v>
      </c>
      <c r="F486">
        <v>259771.02</v>
      </c>
      <c r="G486">
        <v>41.905310999999998</v>
      </c>
      <c r="H486">
        <v>22.21</v>
      </c>
      <c r="I486">
        <v>19.695311</v>
      </c>
      <c r="J486">
        <v>1.8867769999999999</v>
      </c>
      <c r="K486">
        <v>0</v>
      </c>
      <c r="L486">
        <v>0</v>
      </c>
      <c r="M486">
        <v>20</v>
      </c>
      <c r="N486">
        <v>-6528.27</v>
      </c>
      <c r="O486">
        <v>0.32159500000000002</v>
      </c>
      <c r="P486">
        <v>91</v>
      </c>
      <c r="Q486">
        <v>1.4632579999999999</v>
      </c>
      <c r="R486" t="s">
        <v>43</v>
      </c>
      <c r="S486" t="s">
        <v>43</v>
      </c>
    </row>
    <row r="487" spans="1:19">
      <c r="A487">
        <v>2014</v>
      </c>
      <c r="B487">
        <v>1880</v>
      </c>
      <c r="C487">
        <v>6216</v>
      </c>
      <c r="D487">
        <v>203247.04</v>
      </c>
      <c r="E487">
        <v>6061</v>
      </c>
      <c r="F487">
        <v>219540.04</v>
      </c>
      <c r="G487">
        <v>36.221752000000002</v>
      </c>
      <c r="H487">
        <v>36.56</v>
      </c>
      <c r="I487">
        <v>-0.33824799999999999</v>
      </c>
      <c r="J487">
        <v>0.99074799999999996</v>
      </c>
      <c r="K487">
        <v>0</v>
      </c>
      <c r="L487">
        <v>0</v>
      </c>
      <c r="M487">
        <v>155</v>
      </c>
      <c r="N487">
        <v>-16293</v>
      </c>
      <c r="O487">
        <v>2.4935649999999998</v>
      </c>
      <c r="P487">
        <v>120</v>
      </c>
      <c r="Q487">
        <v>1.9305019999999999</v>
      </c>
      <c r="R487" t="s">
        <v>43</v>
      </c>
      <c r="S487" t="s">
        <v>43</v>
      </c>
    </row>
    <row r="488" spans="1:19">
      <c r="A488">
        <v>1014</v>
      </c>
      <c r="B488">
        <v>1115</v>
      </c>
      <c r="C488">
        <v>6209</v>
      </c>
      <c r="D488">
        <v>373646.88</v>
      </c>
      <c r="E488">
        <v>6046</v>
      </c>
      <c r="F488">
        <v>394205.88</v>
      </c>
      <c r="G488">
        <v>65.201104999999998</v>
      </c>
      <c r="H488">
        <v>64.739999999999995</v>
      </c>
      <c r="I488">
        <v>0.46110499999999999</v>
      </c>
      <c r="J488">
        <v>1.0071220000000001</v>
      </c>
      <c r="K488">
        <v>12</v>
      </c>
      <c r="L488">
        <v>0.193268</v>
      </c>
      <c r="M488">
        <v>151</v>
      </c>
      <c r="N488">
        <v>-20559</v>
      </c>
      <c r="O488">
        <v>2.4319540000000002</v>
      </c>
      <c r="P488">
        <v>222</v>
      </c>
      <c r="Q488">
        <v>3.5754549999999998</v>
      </c>
      <c r="R488" t="s">
        <v>43</v>
      </c>
      <c r="S488" t="s">
        <v>43</v>
      </c>
    </row>
    <row r="489" spans="1:19">
      <c r="A489">
        <v>5826</v>
      </c>
      <c r="B489">
        <v>1079</v>
      </c>
      <c r="C489">
        <v>6202</v>
      </c>
      <c r="D489">
        <v>463435.98</v>
      </c>
      <c r="E489">
        <v>5783</v>
      </c>
      <c r="F489">
        <v>511272.98</v>
      </c>
      <c r="G489">
        <v>88.409645999999995</v>
      </c>
      <c r="H489">
        <v>55.4</v>
      </c>
      <c r="I489">
        <v>33.009645999999996</v>
      </c>
      <c r="J489">
        <v>1.595842</v>
      </c>
      <c r="K489">
        <v>0</v>
      </c>
      <c r="L489">
        <v>0</v>
      </c>
      <c r="M489">
        <v>419</v>
      </c>
      <c r="N489">
        <v>-47837</v>
      </c>
      <c r="O489">
        <v>6.7558850000000001</v>
      </c>
      <c r="P489">
        <v>129</v>
      </c>
      <c r="Q489">
        <v>2.079974</v>
      </c>
      <c r="R489" t="s">
        <v>43</v>
      </c>
      <c r="S489" t="s">
        <v>43</v>
      </c>
    </row>
    <row r="490" spans="1:19">
      <c r="A490">
        <v>2263</v>
      </c>
      <c r="B490">
        <v>524</v>
      </c>
      <c r="C490">
        <v>6193</v>
      </c>
      <c r="D490">
        <v>196869.39</v>
      </c>
      <c r="E490">
        <v>5603</v>
      </c>
      <c r="F490">
        <v>251076.39</v>
      </c>
      <c r="G490">
        <v>44.811064000000002</v>
      </c>
      <c r="H490">
        <v>25.83</v>
      </c>
      <c r="I490">
        <v>18.981064</v>
      </c>
      <c r="J490">
        <v>1.7348460000000001</v>
      </c>
      <c r="K490">
        <v>0</v>
      </c>
      <c r="L490">
        <v>0</v>
      </c>
      <c r="M490">
        <v>590</v>
      </c>
      <c r="N490">
        <v>-54207</v>
      </c>
      <c r="O490">
        <v>9.526885</v>
      </c>
      <c r="P490">
        <v>88</v>
      </c>
      <c r="Q490">
        <v>1.4209590000000001</v>
      </c>
      <c r="R490" t="s">
        <v>43</v>
      </c>
      <c r="S490" t="s">
        <v>43</v>
      </c>
    </row>
    <row r="491" spans="1:19">
      <c r="A491">
        <v>3056</v>
      </c>
      <c r="B491">
        <v>1902</v>
      </c>
      <c r="C491">
        <v>6193</v>
      </c>
      <c r="D491">
        <v>240275.22</v>
      </c>
      <c r="E491">
        <v>5963</v>
      </c>
      <c r="F491">
        <v>262656.21999999997</v>
      </c>
      <c r="G491">
        <v>44.047663999999997</v>
      </c>
      <c r="H491">
        <v>43.56</v>
      </c>
      <c r="I491">
        <v>0.48766399999999999</v>
      </c>
      <c r="J491">
        <v>1.0111950000000001</v>
      </c>
      <c r="K491">
        <v>0</v>
      </c>
      <c r="L491">
        <v>0</v>
      </c>
      <c r="M491">
        <v>230</v>
      </c>
      <c r="N491">
        <v>-22381</v>
      </c>
      <c r="O491">
        <v>3.71387</v>
      </c>
      <c r="P491">
        <v>189</v>
      </c>
      <c r="Q491">
        <v>3.0518329999999998</v>
      </c>
      <c r="R491" t="s">
        <v>43</v>
      </c>
      <c r="S491" t="s">
        <v>43</v>
      </c>
    </row>
    <row r="492" spans="1:19">
      <c r="A492">
        <v>2561</v>
      </c>
      <c r="B492">
        <v>1253</v>
      </c>
      <c r="C492">
        <v>6191</v>
      </c>
      <c r="D492">
        <v>341144.7</v>
      </c>
      <c r="E492">
        <v>6010</v>
      </c>
      <c r="F492">
        <v>363062.7</v>
      </c>
      <c r="G492">
        <v>60.409767000000002</v>
      </c>
      <c r="H492">
        <v>46.325000000000003</v>
      </c>
      <c r="I492">
        <v>14.084766999999999</v>
      </c>
      <c r="J492">
        <v>1.3040419999999999</v>
      </c>
      <c r="K492">
        <v>0</v>
      </c>
      <c r="L492">
        <v>0</v>
      </c>
      <c r="M492">
        <v>181</v>
      </c>
      <c r="N492">
        <v>-21918</v>
      </c>
      <c r="O492">
        <v>2.9235989999999998</v>
      </c>
      <c r="P492">
        <v>126</v>
      </c>
      <c r="Q492">
        <v>2.035212</v>
      </c>
      <c r="R492" t="s">
        <v>43</v>
      </c>
      <c r="S492" t="s">
        <v>43</v>
      </c>
    </row>
    <row r="493" spans="1:19">
      <c r="A493">
        <v>5679</v>
      </c>
      <c r="B493">
        <v>970</v>
      </c>
      <c r="C493">
        <v>6190</v>
      </c>
      <c r="D493">
        <v>143583.97</v>
      </c>
      <c r="E493">
        <v>5945</v>
      </c>
      <c r="F493">
        <v>166237.97</v>
      </c>
      <c r="G493">
        <v>27.962653</v>
      </c>
      <c r="H493">
        <v>15.04</v>
      </c>
      <c r="I493">
        <v>12.922653</v>
      </c>
      <c r="J493">
        <v>1.859219</v>
      </c>
      <c r="K493">
        <v>0</v>
      </c>
      <c r="L493">
        <v>0</v>
      </c>
      <c r="M493">
        <v>245</v>
      </c>
      <c r="N493">
        <v>-22654</v>
      </c>
      <c r="O493">
        <v>3.9579970000000002</v>
      </c>
      <c r="P493">
        <v>58</v>
      </c>
      <c r="Q493">
        <v>0.93699500000000002</v>
      </c>
      <c r="R493" t="s">
        <v>43</v>
      </c>
      <c r="S493" t="s">
        <v>43</v>
      </c>
    </row>
    <row r="494" spans="1:19">
      <c r="A494">
        <v>3418</v>
      </c>
      <c r="B494">
        <v>1818</v>
      </c>
      <c r="C494">
        <v>6160</v>
      </c>
      <c r="D494">
        <v>312354.37</v>
      </c>
      <c r="E494">
        <v>6110</v>
      </c>
      <c r="F494">
        <v>326617.37</v>
      </c>
      <c r="G494">
        <v>53.456198000000001</v>
      </c>
      <c r="H494">
        <v>29.74</v>
      </c>
      <c r="I494">
        <v>23.716197999999999</v>
      </c>
      <c r="J494">
        <v>1.7974509999999999</v>
      </c>
      <c r="K494">
        <v>0</v>
      </c>
      <c r="L494">
        <v>0</v>
      </c>
      <c r="M494">
        <v>50</v>
      </c>
      <c r="N494">
        <v>-14263</v>
      </c>
      <c r="O494">
        <v>0.81168799999999997</v>
      </c>
      <c r="P494">
        <v>58</v>
      </c>
      <c r="Q494">
        <v>0.94155800000000001</v>
      </c>
      <c r="R494" t="s">
        <v>43</v>
      </c>
      <c r="S494" t="s">
        <v>43</v>
      </c>
    </row>
    <row r="495" spans="1:19">
      <c r="A495">
        <v>2041</v>
      </c>
      <c r="B495">
        <v>1923</v>
      </c>
      <c r="C495">
        <v>6156</v>
      </c>
      <c r="D495">
        <v>252651.61</v>
      </c>
      <c r="E495">
        <v>5736</v>
      </c>
      <c r="F495">
        <v>291740.61</v>
      </c>
      <c r="G495">
        <v>50.861333999999999</v>
      </c>
      <c r="H495">
        <v>29.914999999999999</v>
      </c>
      <c r="I495">
        <v>20.946334</v>
      </c>
      <c r="J495">
        <v>1.7001949999999999</v>
      </c>
      <c r="K495">
        <v>1</v>
      </c>
      <c r="L495">
        <v>1.6244000000000001E-2</v>
      </c>
      <c r="M495">
        <v>419</v>
      </c>
      <c r="N495">
        <v>-39089</v>
      </c>
      <c r="O495">
        <v>6.806368</v>
      </c>
      <c r="P495">
        <v>62</v>
      </c>
      <c r="Q495">
        <v>1.007147</v>
      </c>
      <c r="R495" t="s">
        <v>43</v>
      </c>
      <c r="S495" t="s">
        <v>43</v>
      </c>
    </row>
    <row r="496" spans="1:19">
      <c r="A496">
        <v>5191</v>
      </c>
      <c r="B496">
        <v>247</v>
      </c>
      <c r="C496">
        <v>6144</v>
      </c>
      <c r="D496">
        <v>308294.03999999998</v>
      </c>
      <c r="E496">
        <v>5905</v>
      </c>
      <c r="F496">
        <v>330727.03999999998</v>
      </c>
      <c r="G496">
        <v>56.007966000000003</v>
      </c>
      <c r="H496">
        <v>57.5</v>
      </c>
      <c r="I496">
        <v>-1.4920340000000001</v>
      </c>
      <c r="J496">
        <v>0.97405200000000003</v>
      </c>
      <c r="K496">
        <v>0</v>
      </c>
      <c r="L496">
        <v>0</v>
      </c>
      <c r="M496">
        <v>239</v>
      </c>
      <c r="N496">
        <v>-22433</v>
      </c>
      <c r="O496">
        <v>3.889974</v>
      </c>
      <c r="P496">
        <v>150</v>
      </c>
      <c r="Q496">
        <v>2.4414060000000002</v>
      </c>
      <c r="R496" t="s">
        <v>43</v>
      </c>
      <c r="S496" t="s">
        <v>43</v>
      </c>
    </row>
    <row r="497" spans="1:19">
      <c r="A497">
        <v>1297</v>
      </c>
      <c r="B497">
        <v>233</v>
      </c>
      <c r="C497">
        <v>6132</v>
      </c>
      <c r="D497">
        <v>442724.58</v>
      </c>
      <c r="E497">
        <v>5801</v>
      </c>
      <c r="F497">
        <v>460522.58</v>
      </c>
      <c r="G497">
        <v>79.386757000000003</v>
      </c>
      <c r="H497">
        <v>62.51</v>
      </c>
      <c r="I497">
        <v>16.876757000000001</v>
      </c>
      <c r="J497">
        <v>1.2699849999999999</v>
      </c>
      <c r="K497">
        <v>199</v>
      </c>
      <c r="L497">
        <v>3.2452709999999998</v>
      </c>
      <c r="M497">
        <v>132</v>
      </c>
      <c r="N497">
        <v>-17798</v>
      </c>
      <c r="O497">
        <v>2.1526420000000002</v>
      </c>
      <c r="P497">
        <v>175</v>
      </c>
      <c r="Q497">
        <v>2.8538809999999999</v>
      </c>
      <c r="R497" t="s">
        <v>43</v>
      </c>
      <c r="S497" t="s">
        <v>43</v>
      </c>
    </row>
    <row r="498" spans="1:19">
      <c r="A498">
        <v>2915</v>
      </c>
      <c r="B498">
        <v>1654</v>
      </c>
      <c r="C498">
        <v>6129</v>
      </c>
      <c r="D498">
        <v>289068.40999999997</v>
      </c>
      <c r="E498">
        <v>5394</v>
      </c>
      <c r="F498">
        <v>346923.41</v>
      </c>
      <c r="G498">
        <v>64.316539000000006</v>
      </c>
      <c r="H498">
        <v>65.11</v>
      </c>
      <c r="I498">
        <v>-0.79346099999999997</v>
      </c>
      <c r="J498">
        <v>0.98781399999999997</v>
      </c>
      <c r="K498">
        <v>0</v>
      </c>
      <c r="L498">
        <v>0</v>
      </c>
      <c r="M498">
        <v>735</v>
      </c>
      <c r="N498">
        <v>-57855</v>
      </c>
      <c r="O498">
        <v>11.992167999999999</v>
      </c>
      <c r="P498">
        <v>85</v>
      </c>
      <c r="Q498">
        <v>1.386849</v>
      </c>
      <c r="R498" t="s">
        <v>43</v>
      </c>
      <c r="S498" t="s">
        <v>43</v>
      </c>
    </row>
    <row r="499" spans="1:19">
      <c r="A499">
        <v>5450</v>
      </c>
      <c r="B499">
        <v>754</v>
      </c>
      <c r="C499">
        <v>6125</v>
      </c>
      <c r="D499">
        <v>346362.37</v>
      </c>
      <c r="E499">
        <v>5875</v>
      </c>
      <c r="F499">
        <v>372502.37</v>
      </c>
      <c r="G499">
        <v>63.404659000000002</v>
      </c>
      <c r="H499">
        <v>51.43</v>
      </c>
      <c r="I499">
        <v>11.974659000000001</v>
      </c>
      <c r="J499">
        <v>1.232834</v>
      </c>
      <c r="K499">
        <v>0</v>
      </c>
      <c r="L499">
        <v>0</v>
      </c>
      <c r="M499">
        <v>250</v>
      </c>
      <c r="N499">
        <v>-26140</v>
      </c>
      <c r="O499">
        <v>4.0816330000000001</v>
      </c>
      <c r="P499">
        <v>142</v>
      </c>
      <c r="Q499">
        <v>2.3183669999999998</v>
      </c>
      <c r="R499" t="s">
        <v>43</v>
      </c>
      <c r="S499" t="s">
        <v>43</v>
      </c>
    </row>
    <row r="500" spans="1:19">
      <c r="A500">
        <v>5754</v>
      </c>
      <c r="B500">
        <v>1300</v>
      </c>
      <c r="C500">
        <v>6119</v>
      </c>
      <c r="D500">
        <v>113694.27</v>
      </c>
      <c r="E500">
        <v>5875</v>
      </c>
      <c r="F500">
        <v>135368.26999999999</v>
      </c>
      <c r="G500">
        <v>23.041408000000001</v>
      </c>
      <c r="H500">
        <v>16.5</v>
      </c>
      <c r="I500">
        <v>6.5414079999999997</v>
      </c>
      <c r="J500">
        <v>1.3964490000000001</v>
      </c>
      <c r="K500">
        <v>0</v>
      </c>
      <c r="L500">
        <v>0</v>
      </c>
      <c r="M500">
        <v>244</v>
      </c>
      <c r="N500">
        <v>-21674</v>
      </c>
      <c r="O500">
        <v>3.9875799999999999</v>
      </c>
      <c r="P500">
        <v>67</v>
      </c>
      <c r="Q500">
        <v>1.0949500000000001</v>
      </c>
      <c r="R500" t="s">
        <v>43</v>
      </c>
      <c r="S500" t="s">
        <v>43</v>
      </c>
    </row>
    <row r="501" spans="1:19">
      <c r="A501">
        <v>3137</v>
      </c>
      <c r="B501">
        <v>1544</v>
      </c>
      <c r="C501">
        <v>6117</v>
      </c>
      <c r="D501">
        <v>314956.83</v>
      </c>
      <c r="E501">
        <v>6019</v>
      </c>
      <c r="F501">
        <v>326950.83</v>
      </c>
      <c r="G501">
        <v>54.319792</v>
      </c>
      <c r="H501">
        <v>37.19</v>
      </c>
      <c r="I501">
        <v>17.129791999999998</v>
      </c>
      <c r="J501">
        <v>1.460602</v>
      </c>
      <c r="K501">
        <v>0</v>
      </c>
      <c r="L501">
        <v>0</v>
      </c>
      <c r="M501">
        <v>98</v>
      </c>
      <c r="N501">
        <v>-11994</v>
      </c>
      <c r="O501">
        <v>1.602093</v>
      </c>
      <c r="P501">
        <v>162</v>
      </c>
      <c r="Q501">
        <v>2.6483569999999999</v>
      </c>
      <c r="R501" t="s">
        <v>43</v>
      </c>
      <c r="S501" t="s">
        <v>43</v>
      </c>
    </row>
    <row r="502" spans="1:19">
      <c r="A502">
        <v>2906</v>
      </c>
      <c r="B502">
        <v>1542</v>
      </c>
      <c r="C502">
        <v>6100</v>
      </c>
      <c r="D502">
        <v>183172.86</v>
      </c>
      <c r="E502">
        <v>5693</v>
      </c>
      <c r="F502">
        <v>213443.86</v>
      </c>
      <c r="G502">
        <v>37.492334</v>
      </c>
      <c r="H502">
        <v>33.76</v>
      </c>
      <c r="I502">
        <v>3.7323339999999998</v>
      </c>
      <c r="J502">
        <v>1.110555</v>
      </c>
      <c r="K502">
        <v>0</v>
      </c>
      <c r="L502">
        <v>0</v>
      </c>
      <c r="M502">
        <v>407</v>
      </c>
      <c r="N502">
        <v>-30271</v>
      </c>
      <c r="O502">
        <v>6.6721310000000003</v>
      </c>
      <c r="P502">
        <v>59</v>
      </c>
      <c r="Q502">
        <v>0.96721299999999999</v>
      </c>
      <c r="R502" t="s">
        <v>43</v>
      </c>
      <c r="S502" t="s">
        <v>43</v>
      </c>
    </row>
    <row r="503" spans="1:19">
      <c r="A503">
        <v>2110</v>
      </c>
      <c r="B503">
        <v>866</v>
      </c>
      <c r="C503">
        <v>6098</v>
      </c>
      <c r="D503">
        <v>214756.6</v>
      </c>
      <c r="E503">
        <v>5926</v>
      </c>
      <c r="F503">
        <v>232122.6</v>
      </c>
      <c r="G503">
        <v>39.170198999999997</v>
      </c>
      <c r="H503">
        <v>24.215</v>
      </c>
      <c r="I503">
        <v>14.955199</v>
      </c>
      <c r="J503">
        <v>1.6176010000000001</v>
      </c>
      <c r="K503">
        <v>0</v>
      </c>
      <c r="L503">
        <v>0</v>
      </c>
      <c r="M503">
        <v>172</v>
      </c>
      <c r="N503">
        <v>-17366</v>
      </c>
      <c r="O503">
        <v>2.8205969999999998</v>
      </c>
      <c r="P503">
        <v>91</v>
      </c>
      <c r="Q503">
        <v>1.4922930000000001</v>
      </c>
      <c r="R503" t="s">
        <v>43</v>
      </c>
      <c r="S503" t="s">
        <v>43</v>
      </c>
    </row>
    <row r="504" spans="1:19">
      <c r="A504">
        <v>4711</v>
      </c>
      <c r="B504">
        <v>1818</v>
      </c>
      <c r="C504">
        <v>6095</v>
      </c>
      <c r="D504">
        <v>306470.25</v>
      </c>
      <c r="E504">
        <v>6054</v>
      </c>
      <c r="F504">
        <v>317325.45</v>
      </c>
      <c r="G504">
        <v>52.415832999999999</v>
      </c>
      <c r="H504">
        <v>29.445</v>
      </c>
      <c r="I504">
        <v>22.970832999999999</v>
      </c>
      <c r="J504">
        <v>1.780127</v>
      </c>
      <c r="K504">
        <v>0</v>
      </c>
      <c r="L504">
        <v>0</v>
      </c>
      <c r="M504">
        <v>41</v>
      </c>
      <c r="N504">
        <v>-10855.2</v>
      </c>
      <c r="O504">
        <v>0.67268300000000003</v>
      </c>
      <c r="P504">
        <v>64</v>
      </c>
      <c r="Q504">
        <v>1.050041</v>
      </c>
      <c r="R504" t="s">
        <v>43</v>
      </c>
      <c r="S504" t="s">
        <v>43</v>
      </c>
    </row>
    <row r="505" spans="1:19">
      <c r="A505">
        <v>4851</v>
      </c>
      <c r="B505">
        <v>856</v>
      </c>
      <c r="C505">
        <v>6095</v>
      </c>
      <c r="D505">
        <v>481095.6</v>
      </c>
      <c r="E505">
        <v>5839</v>
      </c>
      <c r="F505">
        <v>506871.6</v>
      </c>
      <c r="G505">
        <v>86.807946999999999</v>
      </c>
      <c r="H505">
        <v>67.33</v>
      </c>
      <c r="I505">
        <v>19.477947</v>
      </c>
      <c r="J505">
        <v>1.289291</v>
      </c>
      <c r="K505">
        <v>0</v>
      </c>
      <c r="L505">
        <v>0</v>
      </c>
      <c r="M505">
        <v>256</v>
      </c>
      <c r="N505">
        <v>-25776</v>
      </c>
      <c r="O505">
        <v>4.200164</v>
      </c>
      <c r="P505">
        <v>95</v>
      </c>
      <c r="Q505">
        <v>1.5586549999999999</v>
      </c>
      <c r="R505" t="s">
        <v>43</v>
      </c>
      <c r="S505" t="s">
        <v>43</v>
      </c>
    </row>
    <row r="506" spans="1:19">
      <c r="A506">
        <v>2675</v>
      </c>
      <c r="B506">
        <v>1662</v>
      </c>
      <c r="C506">
        <v>6093</v>
      </c>
      <c r="D506">
        <v>374560.05</v>
      </c>
      <c r="E506">
        <v>5969</v>
      </c>
      <c r="F506">
        <v>390332.05</v>
      </c>
      <c r="G506">
        <v>65.393207000000004</v>
      </c>
      <c r="H506">
        <v>34.07</v>
      </c>
      <c r="I506">
        <v>31.323207</v>
      </c>
      <c r="J506">
        <v>1.919378</v>
      </c>
      <c r="K506">
        <v>0</v>
      </c>
      <c r="L506">
        <v>0</v>
      </c>
      <c r="M506">
        <v>124</v>
      </c>
      <c r="N506">
        <v>-15772</v>
      </c>
      <c r="O506">
        <v>2.0351219999999999</v>
      </c>
      <c r="P506">
        <v>68</v>
      </c>
      <c r="Q506">
        <v>1.1160350000000001</v>
      </c>
      <c r="R506" t="s">
        <v>43</v>
      </c>
      <c r="S506" t="s">
        <v>43</v>
      </c>
    </row>
    <row r="507" spans="1:19">
      <c r="A507">
        <v>4746</v>
      </c>
      <c r="B507">
        <v>211</v>
      </c>
      <c r="C507">
        <v>6093</v>
      </c>
      <c r="D507">
        <v>104504.37</v>
      </c>
      <c r="E507">
        <v>6022</v>
      </c>
      <c r="F507">
        <v>113033.37</v>
      </c>
      <c r="G507">
        <v>18.770071000000002</v>
      </c>
      <c r="H507">
        <v>2.65</v>
      </c>
      <c r="I507">
        <v>16.120070999999999</v>
      </c>
      <c r="J507">
        <v>7.0830460000000004</v>
      </c>
      <c r="K507">
        <v>0</v>
      </c>
      <c r="L507">
        <v>0</v>
      </c>
      <c r="M507">
        <v>71</v>
      </c>
      <c r="N507">
        <v>-8529</v>
      </c>
      <c r="O507">
        <v>1.1652720000000001</v>
      </c>
      <c r="P507">
        <v>62</v>
      </c>
      <c r="Q507">
        <v>1.0175609999999999</v>
      </c>
      <c r="R507" t="s">
        <v>43</v>
      </c>
      <c r="S507" t="s">
        <v>43</v>
      </c>
    </row>
    <row r="508" spans="1:19">
      <c r="A508">
        <v>5151</v>
      </c>
      <c r="B508">
        <v>641</v>
      </c>
      <c r="C508">
        <v>6092</v>
      </c>
      <c r="D508">
        <v>208647.78</v>
      </c>
      <c r="E508">
        <v>5925</v>
      </c>
      <c r="F508">
        <v>223225.78</v>
      </c>
      <c r="G508">
        <v>37.675237000000003</v>
      </c>
      <c r="H508">
        <v>15.11</v>
      </c>
      <c r="I508">
        <v>22.565237</v>
      </c>
      <c r="J508">
        <v>2.493398</v>
      </c>
      <c r="K508">
        <v>0</v>
      </c>
      <c r="L508">
        <v>0</v>
      </c>
      <c r="M508">
        <v>167</v>
      </c>
      <c r="N508">
        <v>-14578</v>
      </c>
      <c r="O508">
        <v>2.7412999999999998</v>
      </c>
      <c r="P508">
        <v>110</v>
      </c>
      <c r="Q508">
        <v>1.805647</v>
      </c>
      <c r="R508" t="s">
        <v>43</v>
      </c>
      <c r="S508" t="s">
        <v>43</v>
      </c>
    </row>
    <row r="509" spans="1:19">
      <c r="A509">
        <v>5012</v>
      </c>
      <c r="B509">
        <v>1633</v>
      </c>
      <c r="C509">
        <v>6087</v>
      </c>
      <c r="D509">
        <v>158608.46</v>
      </c>
      <c r="E509">
        <v>5893</v>
      </c>
      <c r="F509">
        <v>179531.46</v>
      </c>
      <c r="G509">
        <v>30.465205999999998</v>
      </c>
      <c r="H509">
        <v>26.6</v>
      </c>
      <c r="I509">
        <v>3.8652060000000001</v>
      </c>
      <c r="J509">
        <v>1.145308</v>
      </c>
      <c r="K509">
        <v>0</v>
      </c>
      <c r="L509">
        <v>0</v>
      </c>
      <c r="M509">
        <v>194</v>
      </c>
      <c r="N509">
        <v>-20923</v>
      </c>
      <c r="O509">
        <v>3.1871200000000002</v>
      </c>
      <c r="P509">
        <v>58</v>
      </c>
      <c r="Q509">
        <v>0.95284999999999997</v>
      </c>
      <c r="R509" t="s">
        <v>43</v>
      </c>
      <c r="S509" t="s">
        <v>43</v>
      </c>
    </row>
    <row r="510" spans="1:19">
      <c r="A510">
        <v>4781</v>
      </c>
      <c r="B510">
        <v>1985</v>
      </c>
      <c r="C510">
        <v>6087</v>
      </c>
      <c r="D510">
        <v>71010.86</v>
      </c>
      <c r="E510">
        <v>5936</v>
      </c>
      <c r="F510">
        <v>82339.86</v>
      </c>
      <c r="G510">
        <v>13.871270000000001</v>
      </c>
      <c r="H510">
        <v>11.25</v>
      </c>
      <c r="I510">
        <v>2.62127</v>
      </c>
      <c r="J510">
        <v>1.2330019999999999</v>
      </c>
      <c r="K510">
        <v>1</v>
      </c>
      <c r="L510">
        <v>1.6428000000000002E-2</v>
      </c>
      <c r="M510">
        <v>150</v>
      </c>
      <c r="N510">
        <v>-11329</v>
      </c>
      <c r="O510">
        <v>2.4642680000000001</v>
      </c>
      <c r="P510">
        <v>60</v>
      </c>
      <c r="Q510">
        <v>0.985707</v>
      </c>
      <c r="R510" t="s">
        <v>43</v>
      </c>
      <c r="S510" t="s">
        <v>43</v>
      </c>
    </row>
    <row r="511" spans="1:19">
      <c r="A511">
        <v>3709</v>
      </c>
      <c r="B511">
        <v>350</v>
      </c>
      <c r="C511">
        <v>6086</v>
      </c>
      <c r="D511">
        <v>244747.44</v>
      </c>
      <c r="E511">
        <v>5795</v>
      </c>
      <c r="F511">
        <v>270431.44</v>
      </c>
      <c r="G511">
        <v>46.666339999999998</v>
      </c>
      <c r="H511">
        <v>40.869999999999997</v>
      </c>
      <c r="I511">
        <v>5.7963399999999998</v>
      </c>
      <c r="J511">
        <v>1.141824</v>
      </c>
      <c r="K511">
        <v>0</v>
      </c>
      <c r="L511">
        <v>0</v>
      </c>
      <c r="M511">
        <v>291</v>
      </c>
      <c r="N511">
        <v>-25684</v>
      </c>
      <c r="O511">
        <v>4.781466</v>
      </c>
      <c r="P511">
        <v>95</v>
      </c>
      <c r="Q511">
        <v>1.5609599999999999</v>
      </c>
      <c r="R511" t="s">
        <v>43</v>
      </c>
      <c r="S511" t="s">
        <v>43</v>
      </c>
    </row>
    <row r="512" spans="1:19">
      <c r="A512">
        <v>14</v>
      </c>
      <c r="B512">
        <v>641</v>
      </c>
      <c r="C512">
        <v>6081</v>
      </c>
      <c r="D512">
        <v>211455.98</v>
      </c>
      <c r="E512">
        <v>5893</v>
      </c>
      <c r="F512">
        <v>229573.98</v>
      </c>
      <c r="G512">
        <v>38.957064000000003</v>
      </c>
      <c r="H512">
        <v>15.55</v>
      </c>
      <c r="I512">
        <v>23.407063999999998</v>
      </c>
      <c r="J512">
        <v>2.505277</v>
      </c>
      <c r="K512">
        <v>0</v>
      </c>
      <c r="L512">
        <v>0</v>
      </c>
      <c r="M512">
        <v>188</v>
      </c>
      <c r="N512">
        <v>-18118</v>
      </c>
      <c r="O512">
        <v>3.0915970000000002</v>
      </c>
      <c r="P512">
        <v>118</v>
      </c>
      <c r="Q512">
        <v>1.9404699999999999</v>
      </c>
      <c r="R512" t="s">
        <v>43</v>
      </c>
      <c r="S512" t="s">
        <v>43</v>
      </c>
    </row>
    <row r="513" spans="1:19">
      <c r="A513">
        <v>4345</v>
      </c>
      <c r="B513">
        <v>1486</v>
      </c>
      <c r="C513">
        <v>6080</v>
      </c>
      <c r="D513">
        <v>145750.21</v>
      </c>
      <c r="E513">
        <v>5824</v>
      </c>
      <c r="F513">
        <v>169005.21</v>
      </c>
      <c r="G513">
        <v>29.018751999999999</v>
      </c>
      <c r="H513">
        <v>11.09</v>
      </c>
      <c r="I513">
        <v>17.928751999999999</v>
      </c>
      <c r="J513">
        <v>2.6166589999999998</v>
      </c>
      <c r="K513">
        <v>0</v>
      </c>
      <c r="L513">
        <v>0</v>
      </c>
      <c r="M513">
        <v>256</v>
      </c>
      <c r="N513">
        <v>-23255</v>
      </c>
      <c r="O513">
        <v>4.2105259999999998</v>
      </c>
      <c r="P513">
        <v>73</v>
      </c>
      <c r="Q513">
        <v>1.200658</v>
      </c>
      <c r="R513" t="s">
        <v>43</v>
      </c>
      <c r="S513" t="s">
        <v>43</v>
      </c>
    </row>
    <row r="514" spans="1:19">
      <c r="A514">
        <v>1233</v>
      </c>
      <c r="B514">
        <v>90</v>
      </c>
      <c r="C514">
        <v>6074</v>
      </c>
      <c r="D514">
        <v>298659.62</v>
      </c>
      <c r="E514">
        <v>5694</v>
      </c>
      <c r="F514">
        <v>327602.62</v>
      </c>
      <c r="G514">
        <v>57.534706999999997</v>
      </c>
      <c r="H514">
        <v>60.945</v>
      </c>
      <c r="I514">
        <v>-3.4102929999999998</v>
      </c>
      <c r="J514">
        <v>0.94404299999999997</v>
      </c>
      <c r="K514">
        <v>0</v>
      </c>
      <c r="L514">
        <v>0</v>
      </c>
      <c r="M514">
        <v>380</v>
      </c>
      <c r="N514">
        <v>-28943</v>
      </c>
      <c r="O514">
        <v>6.2561739999999997</v>
      </c>
      <c r="P514">
        <v>117</v>
      </c>
      <c r="Q514">
        <v>1.9262429999999999</v>
      </c>
      <c r="R514" t="s">
        <v>43</v>
      </c>
      <c r="S514" t="s">
        <v>43</v>
      </c>
    </row>
    <row r="515" spans="1:19">
      <c r="A515">
        <v>5539</v>
      </c>
      <c r="B515">
        <v>1972</v>
      </c>
      <c r="C515">
        <v>6070</v>
      </c>
      <c r="D515">
        <v>97402.4</v>
      </c>
      <c r="E515">
        <v>5971</v>
      </c>
      <c r="F515">
        <v>112873.4</v>
      </c>
      <c r="G515">
        <v>18.903600999999998</v>
      </c>
      <c r="H515">
        <v>8.4499999999999993</v>
      </c>
      <c r="I515">
        <v>10.453601000000001</v>
      </c>
      <c r="J515">
        <v>2.2371129999999999</v>
      </c>
      <c r="K515">
        <v>0</v>
      </c>
      <c r="L515">
        <v>0</v>
      </c>
      <c r="M515">
        <v>99</v>
      </c>
      <c r="N515">
        <v>-15471</v>
      </c>
      <c r="O515">
        <v>1.6309720000000001</v>
      </c>
      <c r="P515">
        <v>85</v>
      </c>
      <c r="Q515">
        <v>1.4003289999999999</v>
      </c>
      <c r="R515" t="s">
        <v>43</v>
      </c>
      <c r="S515" t="s">
        <v>43</v>
      </c>
    </row>
    <row r="516" spans="1:19">
      <c r="A516">
        <v>5918</v>
      </c>
      <c r="B516">
        <v>1772</v>
      </c>
      <c r="C516">
        <v>6060</v>
      </c>
      <c r="D516">
        <v>340119</v>
      </c>
      <c r="E516">
        <v>5938</v>
      </c>
      <c r="F516">
        <v>370438</v>
      </c>
      <c r="G516">
        <v>62.384304</v>
      </c>
      <c r="H516">
        <v>43.134999999999998</v>
      </c>
      <c r="I516">
        <v>19.249303999999999</v>
      </c>
      <c r="J516">
        <v>1.4462569999999999</v>
      </c>
      <c r="K516">
        <v>0</v>
      </c>
      <c r="L516">
        <v>0</v>
      </c>
      <c r="M516">
        <v>122</v>
      </c>
      <c r="N516">
        <v>-30319</v>
      </c>
      <c r="O516">
        <v>2.013201</v>
      </c>
      <c r="P516">
        <v>76</v>
      </c>
      <c r="Q516">
        <v>1.2541249999999999</v>
      </c>
      <c r="R516" t="s">
        <v>43</v>
      </c>
      <c r="S516" t="s">
        <v>43</v>
      </c>
    </row>
    <row r="517" spans="1:19">
      <c r="A517">
        <v>17</v>
      </c>
      <c r="B517">
        <v>804</v>
      </c>
      <c r="C517">
        <v>6056</v>
      </c>
      <c r="D517">
        <v>137121.75</v>
      </c>
      <c r="E517">
        <v>5871</v>
      </c>
      <c r="F517">
        <v>152621.75</v>
      </c>
      <c r="G517">
        <v>25.99587</v>
      </c>
      <c r="H517">
        <v>11.75</v>
      </c>
      <c r="I517">
        <v>14.24587</v>
      </c>
      <c r="J517">
        <v>2.2124139999999999</v>
      </c>
      <c r="K517">
        <v>0</v>
      </c>
      <c r="L517">
        <v>0</v>
      </c>
      <c r="M517">
        <v>185</v>
      </c>
      <c r="N517">
        <v>-15500</v>
      </c>
      <c r="O517">
        <v>3.0548220000000001</v>
      </c>
      <c r="P517">
        <v>103</v>
      </c>
      <c r="Q517">
        <v>1.700793</v>
      </c>
      <c r="R517" t="s">
        <v>43</v>
      </c>
      <c r="S517" t="s">
        <v>43</v>
      </c>
    </row>
    <row r="518" spans="1:19">
      <c r="A518">
        <v>5441</v>
      </c>
      <c r="B518">
        <v>538</v>
      </c>
      <c r="C518">
        <v>6053</v>
      </c>
      <c r="D518">
        <v>268973.15000000002</v>
      </c>
      <c r="E518">
        <v>5583</v>
      </c>
      <c r="F518">
        <v>321382.63</v>
      </c>
      <c r="G518">
        <v>57.564504999999997</v>
      </c>
      <c r="H518">
        <v>49.26</v>
      </c>
      <c r="I518">
        <v>8.3045050000000007</v>
      </c>
      <c r="J518">
        <v>1.168585</v>
      </c>
      <c r="K518">
        <v>0</v>
      </c>
      <c r="L518">
        <v>0</v>
      </c>
      <c r="M518">
        <v>470</v>
      </c>
      <c r="N518">
        <v>-52409.48</v>
      </c>
      <c r="O518">
        <v>7.7647449999999996</v>
      </c>
      <c r="P518">
        <v>146</v>
      </c>
      <c r="Q518">
        <v>2.4120270000000001</v>
      </c>
      <c r="R518" t="s">
        <v>43</v>
      </c>
      <c r="S518" t="s">
        <v>43</v>
      </c>
    </row>
    <row r="519" spans="1:19">
      <c r="A519">
        <v>1217</v>
      </c>
      <c r="B519">
        <v>962</v>
      </c>
      <c r="C519">
        <v>6050</v>
      </c>
      <c r="D519">
        <v>225776.42</v>
      </c>
      <c r="E519">
        <v>5462</v>
      </c>
      <c r="F519">
        <v>277819.42</v>
      </c>
      <c r="G519">
        <v>50.864046000000002</v>
      </c>
      <c r="H519">
        <v>28.72</v>
      </c>
      <c r="I519">
        <v>22.144045999999999</v>
      </c>
      <c r="J519">
        <v>1.7710319999999999</v>
      </c>
      <c r="K519">
        <v>0</v>
      </c>
      <c r="L519">
        <v>0</v>
      </c>
      <c r="M519">
        <v>588</v>
      </c>
      <c r="N519">
        <v>-52043</v>
      </c>
      <c r="O519">
        <v>9.7190080000000005</v>
      </c>
      <c r="P519">
        <v>116</v>
      </c>
      <c r="Q519">
        <v>1.9173549999999999</v>
      </c>
      <c r="R519" t="s">
        <v>43</v>
      </c>
      <c r="S519" t="s">
        <v>43</v>
      </c>
    </row>
    <row r="520" spans="1:19">
      <c r="A520">
        <v>5790</v>
      </c>
      <c r="B520">
        <v>1317</v>
      </c>
      <c r="C520">
        <v>6029</v>
      </c>
      <c r="D520">
        <v>128334.2</v>
      </c>
      <c r="E520">
        <v>5777</v>
      </c>
      <c r="F520">
        <v>157177.20000000001</v>
      </c>
      <c r="G520">
        <v>27.207408999999998</v>
      </c>
      <c r="H520">
        <v>8.26</v>
      </c>
      <c r="I520">
        <v>18.947409</v>
      </c>
      <c r="J520">
        <v>3.2938749999999999</v>
      </c>
      <c r="K520">
        <v>0</v>
      </c>
      <c r="L520">
        <v>0</v>
      </c>
      <c r="M520">
        <v>252</v>
      </c>
      <c r="N520">
        <v>-28843</v>
      </c>
      <c r="O520">
        <v>4.1797979999999999</v>
      </c>
      <c r="P520">
        <v>99</v>
      </c>
      <c r="Q520">
        <v>1.6420630000000001</v>
      </c>
      <c r="R520" t="s">
        <v>43</v>
      </c>
      <c r="S520" t="s">
        <v>43</v>
      </c>
    </row>
    <row r="521" spans="1:19">
      <c r="A521">
        <v>5799</v>
      </c>
      <c r="B521">
        <v>890</v>
      </c>
      <c r="C521">
        <v>6024</v>
      </c>
      <c r="D521">
        <v>297468.65000000002</v>
      </c>
      <c r="E521">
        <v>5718</v>
      </c>
      <c r="F521">
        <v>339645.65</v>
      </c>
      <c r="G521">
        <v>59.399379000000003</v>
      </c>
      <c r="H521">
        <v>16.61</v>
      </c>
      <c r="I521">
        <v>42.789378999999997</v>
      </c>
      <c r="J521">
        <v>3.5761219999999998</v>
      </c>
      <c r="K521">
        <v>0</v>
      </c>
      <c r="L521">
        <v>0</v>
      </c>
      <c r="M521">
        <v>306</v>
      </c>
      <c r="N521">
        <v>-42177</v>
      </c>
      <c r="O521">
        <v>5.0796809999999999</v>
      </c>
      <c r="P521">
        <v>150</v>
      </c>
      <c r="Q521">
        <v>2.49004</v>
      </c>
      <c r="R521" t="s">
        <v>43</v>
      </c>
      <c r="S521" t="s">
        <v>43</v>
      </c>
    </row>
    <row r="522" spans="1:19">
      <c r="A522">
        <v>5148</v>
      </c>
      <c r="B522">
        <v>1022</v>
      </c>
      <c r="C522">
        <v>6014</v>
      </c>
      <c r="D522">
        <v>294153.90999999997</v>
      </c>
      <c r="E522">
        <v>5814</v>
      </c>
      <c r="F522">
        <v>314805.90999999997</v>
      </c>
      <c r="G522">
        <v>54.146183000000001</v>
      </c>
      <c r="H522">
        <v>37.049999999999997</v>
      </c>
      <c r="I522">
        <v>17.096183</v>
      </c>
      <c r="J522">
        <v>1.461435</v>
      </c>
      <c r="K522">
        <v>0</v>
      </c>
      <c r="L522">
        <v>0</v>
      </c>
      <c r="M522">
        <v>200</v>
      </c>
      <c r="N522">
        <v>-20652</v>
      </c>
      <c r="O522">
        <v>3.325574</v>
      </c>
      <c r="P522">
        <v>90</v>
      </c>
      <c r="Q522">
        <v>1.4965079999999999</v>
      </c>
      <c r="R522" t="s">
        <v>43</v>
      </c>
      <c r="S522" t="s">
        <v>43</v>
      </c>
    </row>
    <row r="523" spans="1:19">
      <c r="A523">
        <v>3365</v>
      </c>
      <c r="B523">
        <v>1369</v>
      </c>
      <c r="C523">
        <v>6008</v>
      </c>
      <c r="D523">
        <v>189104.53</v>
      </c>
      <c r="E523">
        <v>5766</v>
      </c>
      <c r="F523">
        <v>215617.53</v>
      </c>
      <c r="G523">
        <v>37.394646000000002</v>
      </c>
      <c r="H523">
        <v>28.55</v>
      </c>
      <c r="I523">
        <v>8.8446459999999991</v>
      </c>
      <c r="J523">
        <v>1.309795</v>
      </c>
      <c r="K523">
        <v>0</v>
      </c>
      <c r="L523">
        <v>0</v>
      </c>
      <c r="M523">
        <v>242</v>
      </c>
      <c r="N523">
        <v>-26513</v>
      </c>
      <c r="O523">
        <v>4.0279629999999997</v>
      </c>
      <c r="P523">
        <v>76</v>
      </c>
      <c r="Q523">
        <v>1.26498</v>
      </c>
      <c r="R523" t="s">
        <v>43</v>
      </c>
      <c r="S523" t="s">
        <v>43</v>
      </c>
    </row>
    <row r="524" spans="1:19">
      <c r="A524">
        <v>5605</v>
      </c>
      <c r="B524">
        <v>356</v>
      </c>
      <c r="C524">
        <v>6003</v>
      </c>
      <c r="D524">
        <v>248821.41</v>
      </c>
      <c r="E524">
        <v>5968</v>
      </c>
      <c r="F524">
        <v>256445.41</v>
      </c>
      <c r="G524">
        <v>42.970075000000001</v>
      </c>
      <c r="H524">
        <v>38.484999999999999</v>
      </c>
      <c r="I524">
        <v>4.4850750000000001</v>
      </c>
      <c r="J524">
        <v>1.116541</v>
      </c>
      <c r="K524">
        <v>0</v>
      </c>
      <c r="L524">
        <v>0</v>
      </c>
      <c r="M524">
        <v>35</v>
      </c>
      <c r="N524">
        <v>-7624</v>
      </c>
      <c r="O524">
        <v>0.58304199999999995</v>
      </c>
      <c r="P524">
        <v>69</v>
      </c>
      <c r="Q524">
        <v>1.1494249999999999</v>
      </c>
      <c r="R524" t="s">
        <v>43</v>
      </c>
      <c r="S524" t="s">
        <v>43</v>
      </c>
    </row>
    <row r="525" spans="1:19">
      <c r="A525">
        <v>3568</v>
      </c>
      <c r="B525">
        <v>1903</v>
      </c>
      <c r="C525">
        <v>6001</v>
      </c>
      <c r="D525">
        <v>188080.18</v>
      </c>
      <c r="E525">
        <v>5893</v>
      </c>
      <c r="F525">
        <v>198261.18</v>
      </c>
      <c r="G525">
        <v>33.643506000000002</v>
      </c>
      <c r="H525">
        <v>23.99</v>
      </c>
      <c r="I525">
        <v>9.6535060000000001</v>
      </c>
      <c r="J525">
        <v>1.4023969999999999</v>
      </c>
      <c r="K525">
        <v>0</v>
      </c>
      <c r="L525">
        <v>0</v>
      </c>
      <c r="M525">
        <v>108</v>
      </c>
      <c r="N525">
        <v>-10181</v>
      </c>
      <c r="O525">
        <v>1.7997000000000001</v>
      </c>
      <c r="P525">
        <v>65</v>
      </c>
      <c r="Q525">
        <v>1.083153</v>
      </c>
      <c r="R525" t="s">
        <v>43</v>
      </c>
      <c r="S525" t="s">
        <v>43</v>
      </c>
    </row>
    <row r="526" spans="1:19">
      <c r="A526">
        <v>225</v>
      </c>
      <c r="B526">
        <v>1078</v>
      </c>
      <c r="C526">
        <v>5994</v>
      </c>
      <c r="D526">
        <v>328421.03999999998</v>
      </c>
      <c r="E526">
        <v>5676</v>
      </c>
      <c r="F526">
        <v>359459.04</v>
      </c>
      <c r="G526">
        <v>63.329641000000002</v>
      </c>
      <c r="H526">
        <v>45.04</v>
      </c>
      <c r="I526">
        <v>18.289641</v>
      </c>
      <c r="J526">
        <v>1.4060760000000001</v>
      </c>
      <c r="K526">
        <v>0</v>
      </c>
      <c r="L526">
        <v>0</v>
      </c>
      <c r="M526">
        <v>318</v>
      </c>
      <c r="N526">
        <v>-31038</v>
      </c>
      <c r="O526">
        <v>5.3053049999999997</v>
      </c>
      <c r="P526">
        <v>76</v>
      </c>
      <c r="Q526">
        <v>1.267935</v>
      </c>
      <c r="R526" t="s">
        <v>43</v>
      </c>
      <c r="S526" t="s">
        <v>43</v>
      </c>
    </row>
    <row r="527" spans="1:19">
      <c r="A527">
        <v>4718</v>
      </c>
      <c r="B527">
        <v>641</v>
      </c>
      <c r="C527">
        <v>5991</v>
      </c>
      <c r="D527">
        <v>208982.46</v>
      </c>
      <c r="E527">
        <v>5833</v>
      </c>
      <c r="F527">
        <v>225391.46</v>
      </c>
      <c r="G527">
        <v>38.640743999999998</v>
      </c>
      <c r="H527">
        <v>15.2</v>
      </c>
      <c r="I527">
        <v>23.440743999999999</v>
      </c>
      <c r="J527">
        <v>2.542154</v>
      </c>
      <c r="K527">
        <v>0</v>
      </c>
      <c r="L527">
        <v>0</v>
      </c>
      <c r="M527">
        <v>158</v>
      </c>
      <c r="N527">
        <v>-16409</v>
      </c>
      <c r="O527">
        <v>2.637289</v>
      </c>
      <c r="P527">
        <v>114</v>
      </c>
      <c r="Q527">
        <v>1.902854</v>
      </c>
      <c r="R527" t="s">
        <v>43</v>
      </c>
      <c r="S527" t="s">
        <v>43</v>
      </c>
    </row>
    <row r="528" spans="1:19">
      <c r="A528">
        <v>5629</v>
      </c>
      <c r="B528">
        <v>630</v>
      </c>
      <c r="C528">
        <v>5991</v>
      </c>
      <c r="D528">
        <v>448139.02</v>
      </c>
      <c r="E528">
        <v>5889</v>
      </c>
      <c r="F528">
        <v>461229.02</v>
      </c>
      <c r="G528">
        <v>78.320430999999999</v>
      </c>
      <c r="H528">
        <v>82.58</v>
      </c>
      <c r="I528">
        <v>-4.2595689999999999</v>
      </c>
      <c r="J528">
        <v>0.94841900000000001</v>
      </c>
      <c r="K528">
        <v>0</v>
      </c>
      <c r="L528">
        <v>0</v>
      </c>
      <c r="M528">
        <v>102</v>
      </c>
      <c r="N528">
        <v>-13090</v>
      </c>
      <c r="O528">
        <v>1.7025539999999999</v>
      </c>
      <c r="P528">
        <v>88</v>
      </c>
      <c r="Q528">
        <v>1.4688699999999999</v>
      </c>
      <c r="R528" t="s">
        <v>43</v>
      </c>
      <c r="S528" t="s">
        <v>43</v>
      </c>
    </row>
    <row r="529" spans="1:19">
      <c r="A529">
        <v>1198</v>
      </c>
      <c r="B529">
        <v>332</v>
      </c>
      <c r="C529">
        <v>5983</v>
      </c>
      <c r="D529">
        <v>163048.20000000001</v>
      </c>
      <c r="E529">
        <v>5689</v>
      </c>
      <c r="F529">
        <v>189061.2</v>
      </c>
      <c r="G529">
        <v>33.232765000000001</v>
      </c>
      <c r="H529">
        <v>30.79</v>
      </c>
      <c r="I529">
        <v>2.4427650000000001</v>
      </c>
      <c r="J529">
        <v>1.0793360000000001</v>
      </c>
      <c r="K529">
        <v>0</v>
      </c>
      <c r="L529">
        <v>0</v>
      </c>
      <c r="M529">
        <v>294</v>
      </c>
      <c r="N529">
        <v>-26013</v>
      </c>
      <c r="O529">
        <v>4.9139229999999996</v>
      </c>
      <c r="P529">
        <v>99</v>
      </c>
      <c r="Q529">
        <v>1.6546879999999999</v>
      </c>
      <c r="R529" t="s">
        <v>43</v>
      </c>
      <c r="S529" t="s">
        <v>43</v>
      </c>
    </row>
    <row r="530" spans="1:19">
      <c r="A530">
        <v>4614</v>
      </c>
      <c r="B530">
        <v>1194</v>
      </c>
      <c r="C530">
        <v>5975</v>
      </c>
      <c r="D530">
        <v>251780.69</v>
      </c>
      <c r="E530">
        <v>5775</v>
      </c>
      <c r="F530">
        <v>277858.69</v>
      </c>
      <c r="G530">
        <v>48.114058999999997</v>
      </c>
      <c r="H530">
        <v>26.31</v>
      </c>
      <c r="I530">
        <v>21.804058999999999</v>
      </c>
      <c r="J530">
        <v>1.8287370000000001</v>
      </c>
      <c r="K530">
        <v>0</v>
      </c>
      <c r="L530">
        <v>0</v>
      </c>
      <c r="M530">
        <v>200</v>
      </c>
      <c r="N530">
        <v>-26078</v>
      </c>
      <c r="O530">
        <v>3.34728</v>
      </c>
      <c r="P530">
        <v>103</v>
      </c>
      <c r="Q530">
        <v>1.723849</v>
      </c>
      <c r="R530" t="s">
        <v>43</v>
      </c>
      <c r="S530" t="s">
        <v>43</v>
      </c>
    </row>
    <row r="531" spans="1:19">
      <c r="A531">
        <v>315</v>
      </c>
      <c r="B531">
        <v>1366</v>
      </c>
      <c r="C531">
        <v>5971</v>
      </c>
      <c r="D531">
        <v>227813.21</v>
      </c>
      <c r="E531">
        <v>5595</v>
      </c>
      <c r="F531">
        <v>266827.21000000002</v>
      </c>
      <c r="G531">
        <v>47.690297000000001</v>
      </c>
      <c r="H531">
        <v>18.21</v>
      </c>
      <c r="I531">
        <v>29.480297</v>
      </c>
      <c r="J531">
        <v>2.6189070000000001</v>
      </c>
      <c r="K531">
        <v>0</v>
      </c>
      <c r="L531">
        <v>0</v>
      </c>
      <c r="M531">
        <v>376</v>
      </c>
      <c r="N531">
        <v>-39014</v>
      </c>
      <c r="O531">
        <v>6.2971029999999999</v>
      </c>
      <c r="P531">
        <v>87</v>
      </c>
      <c r="Q531">
        <v>1.4570419999999999</v>
      </c>
      <c r="R531" t="s">
        <v>43</v>
      </c>
      <c r="S531" t="s">
        <v>43</v>
      </c>
    </row>
    <row r="532" spans="1:19">
      <c r="A532">
        <v>6029</v>
      </c>
      <c r="B532">
        <v>1966</v>
      </c>
      <c r="C532">
        <v>5961</v>
      </c>
      <c r="D532">
        <v>104834.02</v>
      </c>
      <c r="E532">
        <v>5103</v>
      </c>
      <c r="F532">
        <v>169295.2</v>
      </c>
      <c r="G532">
        <v>33.175621999999997</v>
      </c>
      <c r="H532">
        <v>31.31</v>
      </c>
      <c r="I532">
        <v>1.8656219999999999</v>
      </c>
      <c r="J532">
        <v>1.059585</v>
      </c>
      <c r="K532">
        <v>0</v>
      </c>
      <c r="L532">
        <v>0</v>
      </c>
      <c r="M532">
        <v>858</v>
      </c>
      <c r="N532">
        <v>-64461.18</v>
      </c>
      <c r="O532">
        <v>14.393558000000001</v>
      </c>
      <c r="P532">
        <v>69</v>
      </c>
      <c r="Q532">
        <v>1.157524</v>
      </c>
      <c r="R532" t="s">
        <v>43</v>
      </c>
      <c r="S532" t="s">
        <v>43</v>
      </c>
    </row>
    <row r="533" spans="1:19">
      <c r="A533">
        <v>2259</v>
      </c>
      <c r="B533">
        <v>1818</v>
      </c>
      <c r="C533">
        <v>5958</v>
      </c>
      <c r="D533">
        <v>298445.51</v>
      </c>
      <c r="E533">
        <v>5915</v>
      </c>
      <c r="F533">
        <v>308509.51</v>
      </c>
      <c r="G533">
        <v>52.157145</v>
      </c>
      <c r="H533">
        <v>29.11</v>
      </c>
      <c r="I533">
        <v>23.047145</v>
      </c>
      <c r="J533">
        <v>1.7917259999999999</v>
      </c>
      <c r="K533">
        <v>0</v>
      </c>
      <c r="L533">
        <v>0</v>
      </c>
      <c r="M533">
        <v>43</v>
      </c>
      <c r="N533">
        <v>-10064</v>
      </c>
      <c r="O533">
        <v>0.721719</v>
      </c>
      <c r="P533">
        <v>64</v>
      </c>
      <c r="Q533">
        <v>1.0741860000000001</v>
      </c>
      <c r="R533" t="s">
        <v>43</v>
      </c>
      <c r="S533" t="s">
        <v>43</v>
      </c>
    </row>
    <row r="534" spans="1:19">
      <c r="A534">
        <v>2713</v>
      </c>
      <c r="B534">
        <v>523</v>
      </c>
      <c r="C534">
        <v>5955</v>
      </c>
      <c r="D534">
        <v>394054.21</v>
      </c>
      <c r="E534">
        <v>5705</v>
      </c>
      <c r="F534">
        <v>418650.21</v>
      </c>
      <c r="G534">
        <v>73.383033999999995</v>
      </c>
      <c r="H534">
        <v>69.08</v>
      </c>
      <c r="I534">
        <v>4.3030340000000002</v>
      </c>
      <c r="J534">
        <v>1.0622910000000001</v>
      </c>
      <c r="K534">
        <v>0</v>
      </c>
      <c r="L534">
        <v>0</v>
      </c>
      <c r="M534">
        <v>250</v>
      </c>
      <c r="N534">
        <v>-24596</v>
      </c>
      <c r="O534">
        <v>4.1981529999999996</v>
      </c>
      <c r="P534">
        <v>146</v>
      </c>
      <c r="Q534">
        <v>2.451721</v>
      </c>
      <c r="R534" t="s">
        <v>43</v>
      </c>
      <c r="S534" t="s">
        <v>43</v>
      </c>
    </row>
    <row r="535" spans="1:19">
      <c r="A535">
        <v>2210</v>
      </c>
      <c r="B535">
        <v>924</v>
      </c>
      <c r="C535">
        <v>5939</v>
      </c>
      <c r="D535">
        <v>244896.51</v>
      </c>
      <c r="E535">
        <v>5688</v>
      </c>
      <c r="F535">
        <v>276265.51</v>
      </c>
      <c r="G535">
        <v>48.569885999999997</v>
      </c>
      <c r="H535">
        <v>19.065000000000001</v>
      </c>
      <c r="I535">
        <v>29.504885999999999</v>
      </c>
      <c r="J535">
        <v>2.5475940000000001</v>
      </c>
      <c r="K535">
        <v>0</v>
      </c>
      <c r="L535">
        <v>0</v>
      </c>
      <c r="M535">
        <v>251</v>
      </c>
      <c r="N535">
        <v>-31369</v>
      </c>
      <c r="O535">
        <v>4.2263010000000003</v>
      </c>
      <c r="P535">
        <v>71</v>
      </c>
      <c r="Q535">
        <v>1.195487</v>
      </c>
      <c r="R535" t="s">
        <v>43</v>
      </c>
      <c r="S535" t="s">
        <v>43</v>
      </c>
    </row>
    <row r="536" spans="1:19">
      <c r="A536">
        <v>6016</v>
      </c>
      <c r="B536">
        <v>278</v>
      </c>
      <c r="C536">
        <v>5935</v>
      </c>
      <c r="D536">
        <v>258690.98</v>
      </c>
      <c r="E536">
        <v>5838</v>
      </c>
      <c r="F536">
        <v>271937.98</v>
      </c>
      <c r="G536">
        <v>46.580674999999999</v>
      </c>
      <c r="H536">
        <v>20.155000000000001</v>
      </c>
      <c r="I536">
        <v>26.425674999999998</v>
      </c>
      <c r="J536">
        <v>2.3111229999999998</v>
      </c>
      <c r="K536">
        <v>0</v>
      </c>
      <c r="L536">
        <v>0</v>
      </c>
      <c r="M536">
        <v>97</v>
      </c>
      <c r="N536">
        <v>-13247</v>
      </c>
      <c r="O536">
        <v>1.6343719999999999</v>
      </c>
      <c r="P536">
        <v>53</v>
      </c>
      <c r="Q536">
        <v>0.89300800000000002</v>
      </c>
      <c r="R536" t="s">
        <v>43</v>
      </c>
      <c r="S536" t="s">
        <v>43</v>
      </c>
    </row>
    <row r="537" spans="1:19">
      <c r="A537">
        <v>1200</v>
      </c>
      <c r="B537">
        <v>1654</v>
      </c>
      <c r="C537">
        <v>5926</v>
      </c>
      <c r="D537">
        <v>285293.03000000003</v>
      </c>
      <c r="E537">
        <v>5209</v>
      </c>
      <c r="F537">
        <v>342011.03</v>
      </c>
      <c r="G537">
        <v>65.657713999999999</v>
      </c>
      <c r="H537">
        <v>65.650000000000006</v>
      </c>
      <c r="I537">
        <v>7.7140000000000004E-3</v>
      </c>
      <c r="J537">
        <v>1.0001180000000001</v>
      </c>
      <c r="K537">
        <v>0</v>
      </c>
      <c r="L537">
        <v>0</v>
      </c>
      <c r="M537">
        <v>717</v>
      </c>
      <c r="N537">
        <v>-56718</v>
      </c>
      <c r="O537">
        <v>12.099224</v>
      </c>
      <c r="P537">
        <v>109</v>
      </c>
      <c r="Q537">
        <v>1.8393520000000001</v>
      </c>
      <c r="R537" t="s">
        <v>43</v>
      </c>
      <c r="S537" t="s">
        <v>43</v>
      </c>
    </row>
    <row r="538" spans="1:19">
      <c r="A538">
        <v>1221</v>
      </c>
      <c r="B538">
        <v>1685</v>
      </c>
      <c r="C538">
        <v>5926</v>
      </c>
      <c r="D538">
        <v>313954.99</v>
      </c>
      <c r="E538">
        <v>5381</v>
      </c>
      <c r="F538">
        <v>375043.99</v>
      </c>
      <c r="G538">
        <v>69.697823999999997</v>
      </c>
      <c r="H538">
        <v>54</v>
      </c>
      <c r="I538">
        <v>15.697824000000001</v>
      </c>
      <c r="J538">
        <v>1.2907</v>
      </c>
      <c r="K538">
        <v>0</v>
      </c>
      <c r="L538">
        <v>0</v>
      </c>
      <c r="M538">
        <v>545</v>
      </c>
      <c r="N538">
        <v>-61089</v>
      </c>
      <c r="O538">
        <v>9.1967599999999994</v>
      </c>
      <c r="P538">
        <v>78</v>
      </c>
      <c r="Q538">
        <v>1.3162339999999999</v>
      </c>
      <c r="R538" t="s">
        <v>43</v>
      </c>
      <c r="S538" t="s">
        <v>43</v>
      </c>
    </row>
    <row r="539" spans="1:19">
      <c r="A539">
        <v>5511</v>
      </c>
      <c r="B539">
        <v>1121</v>
      </c>
      <c r="C539">
        <v>5922</v>
      </c>
      <c r="D539">
        <v>451362.9</v>
      </c>
      <c r="E539">
        <v>5653</v>
      </c>
      <c r="F539">
        <v>491045.9</v>
      </c>
      <c r="G539">
        <v>86.864655999999997</v>
      </c>
      <c r="H539">
        <v>43.82</v>
      </c>
      <c r="I539">
        <v>43.044656000000003</v>
      </c>
      <c r="J539">
        <v>1.9823059999999999</v>
      </c>
      <c r="K539">
        <v>28</v>
      </c>
      <c r="L539">
        <v>0.47281299999999998</v>
      </c>
      <c r="M539">
        <v>241</v>
      </c>
      <c r="N539">
        <v>-39683</v>
      </c>
      <c r="O539">
        <v>4.0695709999999998</v>
      </c>
      <c r="P539">
        <v>55</v>
      </c>
      <c r="Q539">
        <v>0.92874000000000001</v>
      </c>
      <c r="R539" t="s">
        <v>43</v>
      </c>
      <c r="S539" t="s">
        <v>43</v>
      </c>
    </row>
    <row r="540" spans="1:19">
      <c r="A540">
        <v>4513</v>
      </c>
      <c r="B540">
        <v>506</v>
      </c>
      <c r="C540">
        <v>5916</v>
      </c>
      <c r="D540">
        <v>376712.4</v>
      </c>
      <c r="E540">
        <v>5758</v>
      </c>
      <c r="F540">
        <v>400223.4</v>
      </c>
      <c r="G540">
        <v>69.507363999999995</v>
      </c>
      <c r="H540">
        <v>56.655000000000001</v>
      </c>
      <c r="I540">
        <v>12.852364</v>
      </c>
      <c r="J540">
        <v>1.226853</v>
      </c>
      <c r="K540">
        <v>0</v>
      </c>
      <c r="L540">
        <v>0</v>
      </c>
      <c r="M540">
        <v>158</v>
      </c>
      <c r="N540">
        <v>-23511</v>
      </c>
      <c r="O540">
        <v>2.6707230000000002</v>
      </c>
      <c r="P540">
        <v>73</v>
      </c>
      <c r="Q540">
        <v>1.2339420000000001</v>
      </c>
      <c r="R540" t="s">
        <v>43</v>
      </c>
      <c r="S540" t="s">
        <v>43</v>
      </c>
    </row>
    <row r="541" spans="1:19">
      <c r="A541">
        <v>3478</v>
      </c>
      <c r="B541">
        <v>550</v>
      </c>
      <c r="C541">
        <v>5913</v>
      </c>
      <c r="D541">
        <v>248152.34</v>
      </c>
      <c r="E541">
        <v>5807</v>
      </c>
      <c r="F541">
        <v>256376.34</v>
      </c>
      <c r="G541">
        <v>44.149532999999998</v>
      </c>
      <c r="H541">
        <v>45.41</v>
      </c>
      <c r="I541">
        <v>-1.260467</v>
      </c>
      <c r="J541">
        <v>0.97224299999999997</v>
      </c>
      <c r="K541">
        <v>0</v>
      </c>
      <c r="L541">
        <v>0</v>
      </c>
      <c r="M541">
        <v>106</v>
      </c>
      <c r="N541">
        <v>-8224</v>
      </c>
      <c r="O541">
        <v>1.7926599999999999</v>
      </c>
      <c r="P541">
        <v>138</v>
      </c>
      <c r="Q541">
        <v>2.3338410000000001</v>
      </c>
      <c r="R541" t="s">
        <v>43</v>
      </c>
      <c r="S541" t="s">
        <v>43</v>
      </c>
    </row>
    <row r="542" spans="1:19">
      <c r="A542">
        <v>4001</v>
      </c>
      <c r="B542">
        <v>1672</v>
      </c>
      <c r="C542">
        <v>5913</v>
      </c>
      <c r="D542">
        <v>78959.649999999994</v>
      </c>
      <c r="E542">
        <v>5863</v>
      </c>
      <c r="F542">
        <v>82707.649999999994</v>
      </c>
      <c r="G542">
        <v>14.106712</v>
      </c>
      <c r="H542">
        <v>4.0199999999999996</v>
      </c>
      <c r="I542">
        <v>10.086712</v>
      </c>
      <c r="J542">
        <v>3.5091320000000001</v>
      </c>
      <c r="K542">
        <v>0</v>
      </c>
      <c r="L542">
        <v>0</v>
      </c>
      <c r="M542">
        <v>50</v>
      </c>
      <c r="N542">
        <v>-3748</v>
      </c>
      <c r="O542">
        <v>0.84559399999999996</v>
      </c>
      <c r="P542">
        <v>55</v>
      </c>
      <c r="Q542">
        <v>0.93015400000000004</v>
      </c>
      <c r="R542" t="s">
        <v>43</v>
      </c>
      <c r="S542" t="s">
        <v>43</v>
      </c>
    </row>
    <row r="543" spans="1:19">
      <c r="A543">
        <v>277</v>
      </c>
      <c r="B543">
        <v>1730</v>
      </c>
      <c r="C543">
        <v>5905</v>
      </c>
      <c r="D543">
        <v>129588.53</v>
      </c>
      <c r="E543">
        <v>5609</v>
      </c>
      <c r="F543">
        <v>156553.53</v>
      </c>
      <c r="G543">
        <v>27.91113</v>
      </c>
      <c r="H543">
        <v>9.6199999999999992</v>
      </c>
      <c r="I543">
        <v>18.291129999999999</v>
      </c>
      <c r="J543">
        <v>2.9013650000000002</v>
      </c>
      <c r="K543">
        <v>0</v>
      </c>
      <c r="L543">
        <v>0</v>
      </c>
      <c r="M543">
        <v>296</v>
      </c>
      <c r="N543">
        <v>-26965</v>
      </c>
      <c r="O543">
        <v>5.0127009999999999</v>
      </c>
      <c r="P543">
        <v>104</v>
      </c>
      <c r="Q543">
        <v>1.7612190000000001</v>
      </c>
      <c r="R543" t="s">
        <v>43</v>
      </c>
      <c r="S543" t="s">
        <v>43</v>
      </c>
    </row>
    <row r="544" spans="1:19">
      <c r="A544">
        <v>4641</v>
      </c>
      <c r="B544">
        <v>1127</v>
      </c>
      <c r="C544">
        <v>5904</v>
      </c>
      <c r="D544">
        <v>190491.88</v>
      </c>
      <c r="E544">
        <v>5812</v>
      </c>
      <c r="F544">
        <v>200868.88</v>
      </c>
      <c r="G544">
        <v>34.561059999999998</v>
      </c>
      <c r="H544">
        <v>23.675000000000001</v>
      </c>
      <c r="I544">
        <v>10.886060000000001</v>
      </c>
      <c r="J544">
        <v>1.4598120000000001</v>
      </c>
      <c r="K544">
        <v>0</v>
      </c>
      <c r="L544">
        <v>0</v>
      </c>
      <c r="M544">
        <v>92</v>
      </c>
      <c r="N544">
        <v>-10377</v>
      </c>
      <c r="O544">
        <v>1.5582659999999999</v>
      </c>
      <c r="P544">
        <v>111</v>
      </c>
      <c r="Q544">
        <v>1.8800809999999999</v>
      </c>
      <c r="R544" t="s">
        <v>43</v>
      </c>
      <c r="S544" t="s">
        <v>43</v>
      </c>
    </row>
    <row r="545" spans="1:19">
      <c r="A545">
        <v>5995</v>
      </c>
      <c r="B545">
        <v>1391</v>
      </c>
      <c r="C545">
        <v>5904</v>
      </c>
      <c r="D545">
        <v>213066.99</v>
      </c>
      <c r="E545">
        <v>5866</v>
      </c>
      <c r="F545">
        <v>215887.99</v>
      </c>
      <c r="G545">
        <v>36.803271000000002</v>
      </c>
      <c r="H545">
        <v>33.81</v>
      </c>
      <c r="I545">
        <v>2.993271</v>
      </c>
      <c r="J545">
        <v>1.0885320000000001</v>
      </c>
      <c r="K545">
        <v>0</v>
      </c>
      <c r="L545">
        <v>0</v>
      </c>
      <c r="M545">
        <v>38</v>
      </c>
      <c r="N545">
        <v>-2821</v>
      </c>
      <c r="O545">
        <v>0.64363099999999995</v>
      </c>
      <c r="P545">
        <v>65</v>
      </c>
      <c r="Q545">
        <v>1.100949</v>
      </c>
      <c r="R545" t="s">
        <v>43</v>
      </c>
      <c r="S545" t="s">
        <v>43</v>
      </c>
    </row>
    <row r="546" spans="1:19">
      <c r="A546">
        <v>4639</v>
      </c>
      <c r="B546">
        <v>0</v>
      </c>
      <c r="C546">
        <v>5903</v>
      </c>
      <c r="D546">
        <v>365418.23</v>
      </c>
      <c r="E546">
        <v>5564</v>
      </c>
      <c r="F546">
        <v>412543.23</v>
      </c>
      <c r="G546">
        <v>74.145081000000005</v>
      </c>
      <c r="H546">
        <v>52.545000000000002</v>
      </c>
      <c r="I546">
        <v>21.600080999999999</v>
      </c>
      <c r="J546">
        <v>1.4110780000000001</v>
      </c>
      <c r="K546">
        <v>0</v>
      </c>
      <c r="L546">
        <v>0</v>
      </c>
      <c r="M546">
        <v>339</v>
      </c>
      <c r="N546">
        <v>-47125</v>
      </c>
      <c r="O546">
        <v>5.7428429999999997</v>
      </c>
      <c r="P546">
        <v>85</v>
      </c>
      <c r="Q546">
        <v>1.4399459999999999</v>
      </c>
      <c r="R546" t="s">
        <v>43</v>
      </c>
      <c r="S546" t="s">
        <v>43</v>
      </c>
    </row>
    <row r="547" spans="1:19">
      <c r="A547">
        <v>4104</v>
      </c>
      <c r="B547">
        <v>1077</v>
      </c>
      <c r="C547">
        <v>5902</v>
      </c>
      <c r="D547">
        <v>45636.54</v>
      </c>
      <c r="E547">
        <v>5896</v>
      </c>
      <c r="F547">
        <v>46129.78</v>
      </c>
      <c r="G547">
        <v>7.8239109999999998</v>
      </c>
      <c r="H547">
        <v>1.94</v>
      </c>
      <c r="I547">
        <v>5.8839110000000003</v>
      </c>
      <c r="J547">
        <v>4.0329439999999996</v>
      </c>
      <c r="K547">
        <v>0</v>
      </c>
      <c r="L547">
        <v>0</v>
      </c>
      <c r="M547">
        <v>6</v>
      </c>
      <c r="N547">
        <v>-493.24</v>
      </c>
      <c r="O547">
        <v>0.10166</v>
      </c>
      <c r="P547">
        <v>88</v>
      </c>
      <c r="Q547">
        <v>1.49102</v>
      </c>
      <c r="R547" t="s">
        <v>43</v>
      </c>
      <c r="S547" t="s">
        <v>43</v>
      </c>
    </row>
    <row r="548" spans="1:19">
      <c r="A548">
        <v>3869</v>
      </c>
      <c r="B548">
        <v>1127</v>
      </c>
      <c r="C548">
        <v>5880</v>
      </c>
      <c r="D548">
        <v>196923.41</v>
      </c>
      <c r="E548">
        <v>5772</v>
      </c>
      <c r="F548">
        <v>211995.35</v>
      </c>
      <c r="G548">
        <v>36.728231000000001</v>
      </c>
      <c r="H548">
        <v>23.934999999999999</v>
      </c>
      <c r="I548">
        <v>12.793231</v>
      </c>
      <c r="J548">
        <v>1.5344990000000001</v>
      </c>
      <c r="K548">
        <v>0</v>
      </c>
      <c r="L548">
        <v>0</v>
      </c>
      <c r="M548">
        <v>108</v>
      </c>
      <c r="N548">
        <v>-15071.94</v>
      </c>
      <c r="O548">
        <v>1.836735</v>
      </c>
      <c r="P548">
        <v>97</v>
      </c>
      <c r="Q548">
        <v>1.6496599999999999</v>
      </c>
      <c r="R548" t="s">
        <v>43</v>
      </c>
      <c r="S548" t="s">
        <v>43</v>
      </c>
    </row>
    <row r="549" spans="1:19">
      <c r="A549">
        <v>3357</v>
      </c>
      <c r="B549">
        <v>1511</v>
      </c>
      <c r="C549">
        <v>5877</v>
      </c>
      <c r="D549">
        <v>214881.51</v>
      </c>
      <c r="E549">
        <v>5730</v>
      </c>
      <c r="F549">
        <v>232502.51</v>
      </c>
      <c r="G549">
        <v>40.576354000000002</v>
      </c>
      <c r="H549">
        <v>27.835000000000001</v>
      </c>
      <c r="I549">
        <v>12.741353999999999</v>
      </c>
      <c r="J549">
        <v>1.457746</v>
      </c>
      <c r="K549">
        <v>0</v>
      </c>
      <c r="L549">
        <v>0</v>
      </c>
      <c r="M549">
        <v>147</v>
      </c>
      <c r="N549">
        <v>-17621</v>
      </c>
      <c r="O549">
        <v>2.5012759999999998</v>
      </c>
      <c r="P549">
        <v>68</v>
      </c>
      <c r="Q549">
        <v>1.1570530000000001</v>
      </c>
      <c r="R549" t="s">
        <v>43</v>
      </c>
      <c r="S549" t="s">
        <v>43</v>
      </c>
    </row>
    <row r="550" spans="1:19">
      <c r="A550">
        <v>2957</v>
      </c>
      <c r="B550">
        <v>1397</v>
      </c>
      <c r="C550">
        <v>5876</v>
      </c>
      <c r="D550">
        <v>163135.21</v>
      </c>
      <c r="E550">
        <v>5686</v>
      </c>
      <c r="F550">
        <v>184281.31</v>
      </c>
      <c r="G550">
        <v>32.409657000000003</v>
      </c>
      <c r="H550">
        <v>15.39</v>
      </c>
      <c r="I550">
        <v>17.019656999999999</v>
      </c>
      <c r="J550">
        <v>2.1058910000000002</v>
      </c>
      <c r="K550">
        <v>0</v>
      </c>
      <c r="L550">
        <v>0</v>
      </c>
      <c r="M550">
        <v>190</v>
      </c>
      <c r="N550">
        <v>-21146.1</v>
      </c>
      <c r="O550">
        <v>3.233492</v>
      </c>
      <c r="P550">
        <v>73</v>
      </c>
      <c r="Q550">
        <v>1.2423420000000001</v>
      </c>
      <c r="R550" t="s">
        <v>43</v>
      </c>
      <c r="S550" t="s">
        <v>43</v>
      </c>
    </row>
    <row r="551" spans="1:19">
      <c r="A551">
        <v>4220</v>
      </c>
      <c r="B551">
        <v>1955</v>
      </c>
      <c r="C551">
        <v>5869</v>
      </c>
      <c r="D551">
        <v>142947.38</v>
      </c>
      <c r="E551">
        <v>5736</v>
      </c>
      <c r="F551">
        <v>153248.38</v>
      </c>
      <c r="G551">
        <v>26.716942</v>
      </c>
      <c r="H551">
        <v>24.07</v>
      </c>
      <c r="I551">
        <v>2.6469420000000001</v>
      </c>
      <c r="J551">
        <v>1.109969</v>
      </c>
      <c r="K551">
        <v>0</v>
      </c>
      <c r="L551">
        <v>0</v>
      </c>
      <c r="M551">
        <v>133</v>
      </c>
      <c r="N551">
        <v>-10301</v>
      </c>
      <c r="O551">
        <v>2.2661440000000002</v>
      </c>
      <c r="P551">
        <v>78</v>
      </c>
      <c r="Q551">
        <v>1.3290169999999999</v>
      </c>
      <c r="R551" t="s">
        <v>43</v>
      </c>
      <c r="S551" t="s">
        <v>43</v>
      </c>
    </row>
    <row r="552" spans="1:19">
      <c r="A552">
        <v>5207</v>
      </c>
      <c r="B552">
        <v>1909</v>
      </c>
      <c r="C552">
        <v>5866</v>
      </c>
      <c r="D552">
        <v>121695.67</v>
      </c>
      <c r="E552">
        <v>5790</v>
      </c>
      <c r="F552">
        <v>128667.67</v>
      </c>
      <c r="G552">
        <v>22.222396</v>
      </c>
      <c r="H552">
        <v>11.81</v>
      </c>
      <c r="I552">
        <v>10.412395999999999</v>
      </c>
      <c r="J552">
        <v>1.881659</v>
      </c>
      <c r="K552">
        <v>0</v>
      </c>
      <c r="L552">
        <v>0</v>
      </c>
      <c r="M552">
        <v>76</v>
      </c>
      <c r="N552">
        <v>-6972</v>
      </c>
      <c r="O552">
        <v>1.2956019999999999</v>
      </c>
      <c r="P552">
        <v>81</v>
      </c>
      <c r="Q552">
        <v>1.3808389999999999</v>
      </c>
      <c r="R552" t="s">
        <v>43</v>
      </c>
      <c r="S552" t="s">
        <v>43</v>
      </c>
    </row>
    <row r="553" spans="1:19">
      <c r="A553">
        <v>5502</v>
      </c>
      <c r="B553">
        <v>1511</v>
      </c>
      <c r="C553">
        <v>5866</v>
      </c>
      <c r="D553">
        <v>218917.53</v>
      </c>
      <c r="E553">
        <v>5718</v>
      </c>
      <c r="F553">
        <v>235637.53</v>
      </c>
      <c r="G553">
        <v>41.209781</v>
      </c>
      <c r="H553">
        <v>29.094999999999999</v>
      </c>
      <c r="I553">
        <v>12.114781000000001</v>
      </c>
      <c r="J553">
        <v>1.4163870000000001</v>
      </c>
      <c r="K553">
        <v>0</v>
      </c>
      <c r="L553">
        <v>0</v>
      </c>
      <c r="M553">
        <v>148</v>
      </c>
      <c r="N553">
        <v>-16720</v>
      </c>
      <c r="O553">
        <v>2.5230139999999999</v>
      </c>
      <c r="P553">
        <v>65</v>
      </c>
      <c r="Q553">
        <v>1.10808</v>
      </c>
      <c r="R553" t="s">
        <v>43</v>
      </c>
      <c r="S553" t="s">
        <v>43</v>
      </c>
    </row>
    <row r="554" spans="1:19">
      <c r="A554">
        <v>5838</v>
      </c>
      <c r="B554">
        <v>380</v>
      </c>
      <c r="C554">
        <v>5853</v>
      </c>
      <c r="D554">
        <v>160252.56</v>
      </c>
      <c r="E554">
        <v>5516</v>
      </c>
      <c r="F554">
        <v>193260.56</v>
      </c>
      <c r="G554">
        <v>35.036360000000002</v>
      </c>
      <c r="H554">
        <v>11.455</v>
      </c>
      <c r="I554">
        <v>23.58136</v>
      </c>
      <c r="J554">
        <v>3.058608</v>
      </c>
      <c r="K554">
        <v>0</v>
      </c>
      <c r="L554">
        <v>0</v>
      </c>
      <c r="M554">
        <v>337</v>
      </c>
      <c r="N554">
        <v>-33008</v>
      </c>
      <c r="O554">
        <v>5.7577309999999997</v>
      </c>
      <c r="P554">
        <v>99</v>
      </c>
      <c r="Q554">
        <v>1.6914400000000001</v>
      </c>
      <c r="R554" t="s">
        <v>43</v>
      </c>
      <c r="S554" t="s">
        <v>43</v>
      </c>
    </row>
    <row r="555" spans="1:19">
      <c r="A555">
        <v>3433</v>
      </c>
      <c r="B555">
        <v>430</v>
      </c>
      <c r="C555">
        <v>5850</v>
      </c>
      <c r="D555">
        <v>197463.34</v>
      </c>
      <c r="E555">
        <v>5773</v>
      </c>
      <c r="F555">
        <v>204174.34</v>
      </c>
      <c r="G555">
        <v>35.367111999999999</v>
      </c>
      <c r="H555">
        <v>24.82</v>
      </c>
      <c r="I555">
        <v>10.547112</v>
      </c>
      <c r="J555">
        <v>1.424944</v>
      </c>
      <c r="K555">
        <v>0</v>
      </c>
      <c r="L555">
        <v>0</v>
      </c>
      <c r="M555">
        <v>77</v>
      </c>
      <c r="N555">
        <v>-6711</v>
      </c>
      <c r="O555">
        <v>1.3162389999999999</v>
      </c>
      <c r="P555">
        <v>67</v>
      </c>
      <c r="Q555">
        <v>1.1452990000000001</v>
      </c>
      <c r="R555" t="s">
        <v>43</v>
      </c>
      <c r="S555" t="s">
        <v>43</v>
      </c>
    </row>
    <row r="556" spans="1:19">
      <c r="A556">
        <v>3498</v>
      </c>
      <c r="B556">
        <v>1063</v>
      </c>
      <c r="C556">
        <v>5850</v>
      </c>
      <c r="D556">
        <v>305926.33</v>
      </c>
      <c r="E556">
        <v>5730</v>
      </c>
      <c r="F556">
        <v>325296.33</v>
      </c>
      <c r="G556">
        <v>56.770738000000001</v>
      </c>
      <c r="H556">
        <v>59.07</v>
      </c>
      <c r="I556">
        <v>-2.2992620000000001</v>
      </c>
      <c r="J556">
        <v>0.96107600000000004</v>
      </c>
      <c r="K556">
        <v>0</v>
      </c>
      <c r="L556">
        <v>0</v>
      </c>
      <c r="M556">
        <v>120</v>
      </c>
      <c r="N556">
        <v>-19370</v>
      </c>
      <c r="O556">
        <v>2.051282</v>
      </c>
      <c r="P556">
        <v>161</v>
      </c>
      <c r="Q556">
        <v>2.7521369999999998</v>
      </c>
      <c r="R556" t="s">
        <v>43</v>
      </c>
      <c r="S556" t="s">
        <v>43</v>
      </c>
    </row>
    <row r="557" spans="1:19">
      <c r="A557">
        <v>5568</v>
      </c>
      <c r="B557">
        <v>1385</v>
      </c>
      <c r="C557">
        <v>5841</v>
      </c>
      <c r="D557">
        <v>640528.74</v>
      </c>
      <c r="E557">
        <v>5709</v>
      </c>
      <c r="F557">
        <v>668088.74</v>
      </c>
      <c r="G557">
        <v>117.023776</v>
      </c>
      <c r="H557">
        <v>120</v>
      </c>
      <c r="I557">
        <v>-2.9762240000000002</v>
      </c>
      <c r="J557">
        <v>0.97519800000000001</v>
      </c>
      <c r="K557">
        <v>0</v>
      </c>
      <c r="L557">
        <v>0</v>
      </c>
      <c r="M557">
        <v>132</v>
      </c>
      <c r="N557">
        <v>-27560</v>
      </c>
      <c r="O557">
        <v>2.259887</v>
      </c>
      <c r="P557">
        <v>116</v>
      </c>
      <c r="Q557">
        <v>1.9859610000000001</v>
      </c>
      <c r="R557" t="s">
        <v>43</v>
      </c>
      <c r="S557" t="s">
        <v>42</v>
      </c>
    </row>
    <row r="558" spans="1:19">
      <c r="A558">
        <v>4973</v>
      </c>
      <c r="B558">
        <v>942</v>
      </c>
      <c r="C558">
        <v>5839</v>
      </c>
      <c r="D558">
        <v>260604.97</v>
      </c>
      <c r="E558">
        <v>5574</v>
      </c>
      <c r="F558">
        <v>287164.96999999997</v>
      </c>
      <c r="G558">
        <v>51.518653</v>
      </c>
      <c r="H558">
        <v>51.545000000000002</v>
      </c>
      <c r="I558">
        <v>-2.6346999999999999E-2</v>
      </c>
      <c r="J558">
        <v>0.99948899999999996</v>
      </c>
      <c r="K558">
        <v>0</v>
      </c>
      <c r="L558">
        <v>0</v>
      </c>
      <c r="M558">
        <v>265</v>
      </c>
      <c r="N558">
        <v>-26560</v>
      </c>
      <c r="O558">
        <v>4.5384479999999998</v>
      </c>
      <c r="P558">
        <v>72</v>
      </c>
      <c r="Q558">
        <v>1.233088</v>
      </c>
      <c r="R558" t="s">
        <v>43</v>
      </c>
      <c r="S558" t="s">
        <v>43</v>
      </c>
    </row>
    <row r="559" spans="1:19">
      <c r="A559">
        <v>1214</v>
      </c>
      <c r="B559">
        <v>1779</v>
      </c>
      <c r="C559">
        <v>5839</v>
      </c>
      <c r="D559">
        <v>176481.53</v>
      </c>
      <c r="E559">
        <v>5674</v>
      </c>
      <c r="F559">
        <v>193928.53</v>
      </c>
      <c r="G559">
        <v>34.178451000000003</v>
      </c>
      <c r="H559">
        <v>21.774999999999999</v>
      </c>
      <c r="I559">
        <v>12.403451</v>
      </c>
      <c r="J559">
        <v>1.5696190000000001</v>
      </c>
      <c r="K559">
        <v>0</v>
      </c>
      <c r="L559">
        <v>0</v>
      </c>
      <c r="M559">
        <v>165</v>
      </c>
      <c r="N559">
        <v>-17447</v>
      </c>
      <c r="O559">
        <v>2.8258260000000002</v>
      </c>
      <c r="P559">
        <v>96</v>
      </c>
      <c r="Q559">
        <v>1.6441170000000001</v>
      </c>
      <c r="R559" t="s">
        <v>43</v>
      </c>
      <c r="S559" t="s">
        <v>43</v>
      </c>
    </row>
    <row r="560" spans="1:19">
      <c r="A560">
        <v>2147</v>
      </c>
      <c r="B560">
        <v>240</v>
      </c>
      <c r="C560">
        <v>5834</v>
      </c>
      <c r="D560">
        <v>172986.7</v>
      </c>
      <c r="E560">
        <v>5666</v>
      </c>
      <c r="F560">
        <v>205067.73</v>
      </c>
      <c r="G560">
        <v>36.192681</v>
      </c>
      <c r="H560">
        <v>9.625</v>
      </c>
      <c r="I560">
        <v>26.567681</v>
      </c>
      <c r="J560">
        <v>3.7602790000000001</v>
      </c>
      <c r="K560">
        <v>0</v>
      </c>
      <c r="L560">
        <v>0</v>
      </c>
      <c r="M560">
        <v>168</v>
      </c>
      <c r="N560">
        <v>-32081.03</v>
      </c>
      <c r="O560">
        <v>2.8796710000000001</v>
      </c>
      <c r="P560">
        <v>81</v>
      </c>
      <c r="Q560">
        <v>1.3884129999999999</v>
      </c>
      <c r="R560" t="s">
        <v>43</v>
      </c>
      <c r="S560" t="s">
        <v>43</v>
      </c>
    </row>
    <row r="561" spans="1:19">
      <c r="A561">
        <v>306</v>
      </c>
      <c r="B561">
        <v>1873</v>
      </c>
      <c r="C561">
        <v>5834</v>
      </c>
      <c r="D561">
        <v>176230.37</v>
      </c>
      <c r="E561">
        <v>5644</v>
      </c>
      <c r="F561">
        <v>190397.37</v>
      </c>
      <c r="G561">
        <v>33.734473999999999</v>
      </c>
      <c r="H561">
        <v>36.585000000000001</v>
      </c>
      <c r="I561">
        <v>-2.8505259999999999</v>
      </c>
      <c r="J561">
        <v>0.92208500000000004</v>
      </c>
      <c r="K561">
        <v>0</v>
      </c>
      <c r="L561">
        <v>0</v>
      </c>
      <c r="M561">
        <v>190</v>
      </c>
      <c r="N561">
        <v>-14167</v>
      </c>
      <c r="O561">
        <v>3.2567710000000001</v>
      </c>
      <c r="P561">
        <v>75</v>
      </c>
      <c r="Q561">
        <v>1.2855669999999999</v>
      </c>
      <c r="R561" t="s">
        <v>43</v>
      </c>
      <c r="S561" t="s">
        <v>43</v>
      </c>
    </row>
    <row r="562" spans="1:19">
      <c r="A562">
        <v>43</v>
      </c>
      <c r="B562">
        <v>1769</v>
      </c>
      <c r="C562">
        <v>5832</v>
      </c>
      <c r="D562">
        <v>202530.69</v>
      </c>
      <c r="E562">
        <v>5539</v>
      </c>
      <c r="F562">
        <v>236374.69</v>
      </c>
      <c r="G562">
        <v>42.674615000000003</v>
      </c>
      <c r="H562">
        <v>21.28</v>
      </c>
      <c r="I562">
        <v>21.394615000000002</v>
      </c>
      <c r="J562">
        <v>2.0053860000000001</v>
      </c>
      <c r="K562">
        <v>0</v>
      </c>
      <c r="L562">
        <v>0</v>
      </c>
      <c r="M562">
        <v>293</v>
      </c>
      <c r="N562">
        <v>-33844</v>
      </c>
      <c r="O562">
        <v>5.0240049999999998</v>
      </c>
      <c r="P562">
        <v>60</v>
      </c>
      <c r="Q562">
        <v>1.028807</v>
      </c>
      <c r="R562" t="s">
        <v>43</v>
      </c>
      <c r="S562" t="s">
        <v>43</v>
      </c>
    </row>
    <row r="563" spans="1:19">
      <c r="A563">
        <v>5488</v>
      </c>
      <c r="B563">
        <v>1078</v>
      </c>
      <c r="C563">
        <v>5818</v>
      </c>
      <c r="D563">
        <v>331732.88</v>
      </c>
      <c r="E563">
        <v>5534</v>
      </c>
      <c r="F563">
        <v>362776.1</v>
      </c>
      <c r="G563">
        <v>65.554047999999995</v>
      </c>
      <c r="H563">
        <v>44.715000000000003</v>
      </c>
      <c r="I563">
        <v>20.839047999999998</v>
      </c>
      <c r="J563">
        <v>1.4660420000000001</v>
      </c>
      <c r="K563">
        <v>0</v>
      </c>
      <c r="L563">
        <v>0</v>
      </c>
      <c r="M563">
        <v>284</v>
      </c>
      <c r="N563">
        <v>-31043.22</v>
      </c>
      <c r="O563">
        <v>4.8814029999999997</v>
      </c>
      <c r="P563">
        <v>60</v>
      </c>
      <c r="Q563">
        <v>1.031282</v>
      </c>
      <c r="R563" t="s">
        <v>43</v>
      </c>
      <c r="S563" t="s">
        <v>43</v>
      </c>
    </row>
    <row r="564" spans="1:19">
      <c r="A564">
        <v>2485</v>
      </c>
      <c r="B564">
        <v>1169</v>
      </c>
      <c r="C564">
        <v>5816</v>
      </c>
      <c r="D564">
        <v>301555.25</v>
      </c>
      <c r="E564">
        <v>5699</v>
      </c>
      <c r="F564">
        <v>317424.25</v>
      </c>
      <c r="G564">
        <v>55.698236999999999</v>
      </c>
      <c r="H564">
        <v>38.9</v>
      </c>
      <c r="I564">
        <v>16.798237</v>
      </c>
      <c r="J564">
        <v>1.4318310000000001</v>
      </c>
      <c r="K564">
        <v>0</v>
      </c>
      <c r="L564">
        <v>0</v>
      </c>
      <c r="M564">
        <v>117</v>
      </c>
      <c r="N564">
        <v>-15869</v>
      </c>
      <c r="O564">
        <v>2.011692</v>
      </c>
      <c r="P564">
        <v>100</v>
      </c>
      <c r="Q564">
        <v>1.719395</v>
      </c>
      <c r="R564" t="s">
        <v>43</v>
      </c>
      <c r="S564" t="s">
        <v>43</v>
      </c>
    </row>
    <row r="565" spans="1:19">
      <c r="A565">
        <v>179</v>
      </c>
      <c r="B565">
        <v>677</v>
      </c>
      <c r="C565">
        <v>5801</v>
      </c>
      <c r="D565">
        <v>371603.46</v>
      </c>
      <c r="E565">
        <v>5346</v>
      </c>
      <c r="F565">
        <v>424434.46</v>
      </c>
      <c r="G565">
        <v>79.392903000000004</v>
      </c>
      <c r="H565">
        <v>52.62</v>
      </c>
      <c r="I565">
        <v>26.772902999999999</v>
      </c>
      <c r="J565">
        <v>1.5087969999999999</v>
      </c>
      <c r="K565">
        <v>0</v>
      </c>
      <c r="L565">
        <v>0</v>
      </c>
      <c r="M565">
        <v>455</v>
      </c>
      <c r="N565">
        <v>-52831</v>
      </c>
      <c r="O565">
        <v>7.8434749999999998</v>
      </c>
      <c r="P565">
        <v>50</v>
      </c>
      <c r="Q565">
        <v>0.86192000000000002</v>
      </c>
      <c r="R565" t="s">
        <v>43</v>
      </c>
      <c r="S565" t="s">
        <v>43</v>
      </c>
    </row>
    <row r="566" spans="1:19">
      <c r="A566">
        <v>4357</v>
      </c>
      <c r="B566">
        <v>795</v>
      </c>
      <c r="C566">
        <v>5801</v>
      </c>
      <c r="D566">
        <v>401496.14</v>
      </c>
      <c r="E566">
        <v>5509</v>
      </c>
      <c r="F566">
        <v>434657.81</v>
      </c>
      <c r="G566">
        <v>78.899584000000004</v>
      </c>
      <c r="H566">
        <v>69.72</v>
      </c>
      <c r="I566">
        <v>9.1795840000000002</v>
      </c>
      <c r="J566">
        <v>1.131664</v>
      </c>
      <c r="K566">
        <v>0</v>
      </c>
      <c r="L566">
        <v>0</v>
      </c>
      <c r="M566">
        <v>292</v>
      </c>
      <c r="N566">
        <v>-33161.67</v>
      </c>
      <c r="O566">
        <v>5.0336150000000002</v>
      </c>
      <c r="P566">
        <v>66</v>
      </c>
      <c r="Q566">
        <v>1.1377349999999999</v>
      </c>
      <c r="R566" t="s">
        <v>43</v>
      </c>
      <c r="S566" t="s">
        <v>43</v>
      </c>
    </row>
    <row r="567" spans="1:19">
      <c r="A567">
        <v>204</v>
      </c>
      <c r="B567">
        <v>738</v>
      </c>
      <c r="C567">
        <v>5800</v>
      </c>
      <c r="D567">
        <v>295884.18</v>
      </c>
      <c r="E567">
        <v>5521</v>
      </c>
      <c r="F567">
        <v>322008.18</v>
      </c>
      <c r="G567">
        <v>58.324249000000002</v>
      </c>
      <c r="H567">
        <v>33.119999999999997</v>
      </c>
      <c r="I567">
        <v>25.204249000000001</v>
      </c>
      <c r="J567">
        <v>1.7609980000000001</v>
      </c>
      <c r="K567">
        <v>0</v>
      </c>
      <c r="L567">
        <v>0</v>
      </c>
      <c r="M567">
        <v>279</v>
      </c>
      <c r="N567">
        <v>-26124</v>
      </c>
      <c r="O567">
        <v>4.8103449999999999</v>
      </c>
      <c r="P567">
        <v>102</v>
      </c>
      <c r="Q567">
        <v>1.758621</v>
      </c>
      <c r="R567" t="s">
        <v>43</v>
      </c>
      <c r="S567" t="s">
        <v>43</v>
      </c>
    </row>
    <row r="568" spans="1:19">
      <c r="A568">
        <v>3385</v>
      </c>
      <c r="B568">
        <v>1583</v>
      </c>
      <c r="C568">
        <v>5794</v>
      </c>
      <c r="D568">
        <v>106388.87</v>
      </c>
      <c r="E568">
        <v>5490</v>
      </c>
      <c r="F568">
        <v>129459.87</v>
      </c>
      <c r="G568">
        <v>23.581033000000001</v>
      </c>
      <c r="H568">
        <v>12.64</v>
      </c>
      <c r="I568">
        <v>10.941032999999999</v>
      </c>
      <c r="J568">
        <v>1.865588</v>
      </c>
      <c r="K568">
        <v>0</v>
      </c>
      <c r="L568">
        <v>0</v>
      </c>
      <c r="M568">
        <v>304</v>
      </c>
      <c r="N568">
        <v>-23071</v>
      </c>
      <c r="O568">
        <v>5.2468070000000004</v>
      </c>
      <c r="P568">
        <v>75</v>
      </c>
      <c r="Q568">
        <v>1.294443</v>
      </c>
      <c r="R568" t="s">
        <v>43</v>
      </c>
      <c r="S568" t="s">
        <v>43</v>
      </c>
    </row>
    <row r="569" spans="1:19">
      <c r="A569">
        <v>4605</v>
      </c>
      <c r="B569">
        <v>1127</v>
      </c>
      <c r="C569">
        <v>5790</v>
      </c>
      <c r="D569">
        <v>188023.08</v>
      </c>
      <c r="E569">
        <v>5687</v>
      </c>
      <c r="F569">
        <v>200693.08</v>
      </c>
      <c r="G569">
        <v>35.289797999999998</v>
      </c>
      <c r="H569">
        <v>23.81</v>
      </c>
      <c r="I569">
        <v>11.479798000000001</v>
      </c>
      <c r="J569">
        <v>1.4821420000000001</v>
      </c>
      <c r="K569">
        <v>0</v>
      </c>
      <c r="L569">
        <v>0</v>
      </c>
      <c r="M569">
        <v>103</v>
      </c>
      <c r="N569">
        <v>-12670</v>
      </c>
      <c r="O569">
        <v>1.778929</v>
      </c>
      <c r="P569">
        <v>89</v>
      </c>
      <c r="Q569">
        <v>1.5371330000000001</v>
      </c>
      <c r="R569" t="s">
        <v>43</v>
      </c>
      <c r="S569" t="s">
        <v>43</v>
      </c>
    </row>
    <row r="570" spans="1:19">
      <c r="A570">
        <v>285</v>
      </c>
      <c r="B570">
        <v>196</v>
      </c>
      <c r="C570">
        <v>5787</v>
      </c>
      <c r="D570">
        <v>241375.72</v>
      </c>
      <c r="E570">
        <v>5250</v>
      </c>
      <c r="F570">
        <v>294458.71999999997</v>
      </c>
      <c r="G570">
        <v>56.087375000000002</v>
      </c>
      <c r="H570">
        <v>43.244999999999997</v>
      </c>
      <c r="I570">
        <v>12.842375000000001</v>
      </c>
      <c r="J570">
        <v>1.2969679999999999</v>
      </c>
      <c r="K570">
        <v>0</v>
      </c>
      <c r="L570">
        <v>0</v>
      </c>
      <c r="M570">
        <v>537</v>
      </c>
      <c r="N570">
        <v>-53083</v>
      </c>
      <c r="O570">
        <v>9.2794190000000008</v>
      </c>
      <c r="P570">
        <v>89</v>
      </c>
      <c r="Q570">
        <v>1.53793</v>
      </c>
      <c r="R570" t="s">
        <v>43</v>
      </c>
      <c r="S570" t="s">
        <v>43</v>
      </c>
    </row>
    <row r="571" spans="1:19">
      <c r="A571">
        <v>4623</v>
      </c>
      <c r="B571">
        <v>364</v>
      </c>
      <c r="C571">
        <v>5784</v>
      </c>
      <c r="D571">
        <v>343918.26</v>
      </c>
      <c r="E571">
        <v>5637</v>
      </c>
      <c r="F571">
        <v>362119.26</v>
      </c>
      <c r="G571">
        <v>64.239712999999995</v>
      </c>
      <c r="H571">
        <v>60.46</v>
      </c>
      <c r="I571">
        <v>3.7797130000000001</v>
      </c>
      <c r="J571">
        <v>1.062516</v>
      </c>
      <c r="K571">
        <v>0</v>
      </c>
      <c r="L571">
        <v>0</v>
      </c>
      <c r="M571">
        <v>147</v>
      </c>
      <c r="N571">
        <v>-18201</v>
      </c>
      <c r="O571">
        <v>2.5414940000000001</v>
      </c>
      <c r="P571">
        <v>118</v>
      </c>
      <c r="Q571">
        <v>2.040111</v>
      </c>
      <c r="R571" t="s">
        <v>43</v>
      </c>
      <c r="S571" t="s">
        <v>43</v>
      </c>
    </row>
    <row r="572" spans="1:19">
      <c r="A572">
        <v>4179</v>
      </c>
      <c r="B572">
        <v>1169</v>
      </c>
      <c r="C572">
        <v>5778</v>
      </c>
      <c r="D572">
        <v>224381.51</v>
      </c>
      <c r="E572">
        <v>5731</v>
      </c>
      <c r="F572">
        <v>229594.51</v>
      </c>
      <c r="G572">
        <v>40.061858000000001</v>
      </c>
      <c r="H572">
        <v>35.119999999999997</v>
      </c>
      <c r="I572">
        <v>4.9418579999999999</v>
      </c>
      <c r="J572">
        <v>1.1407130000000001</v>
      </c>
      <c r="K572">
        <v>0</v>
      </c>
      <c r="L572">
        <v>0</v>
      </c>
      <c r="M572">
        <v>47</v>
      </c>
      <c r="N572">
        <v>-5213</v>
      </c>
      <c r="O572">
        <v>0.81342999999999999</v>
      </c>
      <c r="P572">
        <v>74</v>
      </c>
      <c r="Q572">
        <v>1.2807200000000001</v>
      </c>
      <c r="R572" t="s">
        <v>43</v>
      </c>
      <c r="S572" t="s">
        <v>43</v>
      </c>
    </row>
    <row r="573" spans="1:19">
      <c r="A573">
        <v>5873</v>
      </c>
      <c r="B573">
        <v>393</v>
      </c>
      <c r="C573">
        <v>5767</v>
      </c>
      <c r="D573">
        <v>223456.69</v>
      </c>
      <c r="E573">
        <v>5438</v>
      </c>
      <c r="F573">
        <v>264949.69</v>
      </c>
      <c r="G573">
        <v>48.721899999999998</v>
      </c>
      <c r="H573">
        <v>28.62</v>
      </c>
      <c r="I573">
        <v>20.101900000000001</v>
      </c>
      <c r="J573">
        <v>1.702372</v>
      </c>
      <c r="K573">
        <v>0</v>
      </c>
      <c r="L573">
        <v>0</v>
      </c>
      <c r="M573">
        <v>329</v>
      </c>
      <c r="N573">
        <v>-41493</v>
      </c>
      <c r="O573">
        <v>5.7048730000000001</v>
      </c>
      <c r="P573">
        <v>141</v>
      </c>
      <c r="Q573">
        <v>2.4449450000000001</v>
      </c>
      <c r="R573" t="s">
        <v>43</v>
      </c>
      <c r="S573" t="s">
        <v>43</v>
      </c>
    </row>
    <row r="574" spans="1:19">
      <c r="A574">
        <v>3092</v>
      </c>
      <c r="B574">
        <v>662</v>
      </c>
      <c r="C574">
        <v>5757</v>
      </c>
      <c r="D574">
        <v>189995.21</v>
      </c>
      <c r="E574">
        <v>5527</v>
      </c>
      <c r="F574">
        <v>211373.21</v>
      </c>
      <c r="G574">
        <v>38.243751000000003</v>
      </c>
      <c r="H574">
        <v>37.54</v>
      </c>
      <c r="I574">
        <v>0.70375100000000002</v>
      </c>
      <c r="J574">
        <v>1.0187470000000001</v>
      </c>
      <c r="K574">
        <v>0</v>
      </c>
      <c r="L574">
        <v>0</v>
      </c>
      <c r="M574">
        <v>230</v>
      </c>
      <c r="N574">
        <v>-21378</v>
      </c>
      <c r="O574">
        <v>3.995136</v>
      </c>
      <c r="P574">
        <v>63</v>
      </c>
      <c r="Q574">
        <v>1.09432</v>
      </c>
      <c r="R574" t="s">
        <v>43</v>
      </c>
      <c r="S574" t="s">
        <v>43</v>
      </c>
    </row>
    <row r="575" spans="1:19">
      <c r="A575">
        <v>4278</v>
      </c>
      <c r="B575">
        <v>467</v>
      </c>
      <c r="C575">
        <v>5757</v>
      </c>
      <c r="D575">
        <v>200838.42</v>
      </c>
      <c r="E575">
        <v>5453</v>
      </c>
      <c r="F575">
        <v>230773.42</v>
      </c>
      <c r="G575">
        <v>42.320450999999998</v>
      </c>
      <c r="H575">
        <v>38.229999999999997</v>
      </c>
      <c r="I575">
        <v>4.0904509999999998</v>
      </c>
      <c r="J575">
        <v>1.1069960000000001</v>
      </c>
      <c r="K575">
        <v>0</v>
      </c>
      <c r="L575">
        <v>0</v>
      </c>
      <c r="M575">
        <v>304</v>
      </c>
      <c r="N575">
        <v>-29935</v>
      </c>
      <c r="O575">
        <v>5.2805280000000003</v>
      </c>
      <c r="P575">
        <v>70</v>
      </c>
      <c r="Q575">
        <v>1.215911</v>
      </c>
      <c r="R575" t="s">
        <v>43</v>
      </c>
      <c r="S575" t="s">
        <v>43</v>
      </c>
    </row>
    <row r="576" spans="1:19">
      <c r="A576">
        <v>5763</v>
      </c>
      <c r="B576">
        <v>1169</v>
      </c>
      <c r="C576">
        <v>5756</v>
      </c>
      <c r="D576">
        <v>291557.24</v>
      </c>
      <c r="E576">
        <v>5656</v>
      </c>
      <c r="F576">
        <v>305776.24</v>
      </c>
      <c r="G576">
        <v>54.062277000000002</v>
      </c>
      <c r="H576">
        <v>39.19</v>
      </c>
      <c r="I576">
        <v>14.872277</v>
      </c>
      <c r="J576">
        <v>1.3794919999999999</v>
      </c>
      <c r="K576">
        <v>0</v>
      </c>
      <c r="L576">
        <v>0</v>
      </c>
      <c r="M576">
        <v>100</v>
      </c>
      <c r="N576">
        <v>-14219</v>
      </c>
      <c r="O576">
        <v>1.7373179999999999</v>
      </c>
      <c r="P576">
        <v>110</v>
      </c>
      <c r="Q576">
        <v>1.911049</v>
      </c>
      <c r="R576" t="s">
        <v>43</v>
      </c>
      <c r="S576" t="s">
        <v>43</v>
      </c>
    </row>
    <row r="577" spans="1:19">
      <c r="A577">
        <v>1128</v>
      </c>
      <c r="B577">
        <v>615</v>
      </c>
      <c r="C577">
        <v>5750</v>
      </c>
      <c r="D577">
        <v>262180.88</v>
      </c>
      <c r="E577">
        <v>5393</v>
      </c>
      <c r="F577">
        <v>294909.88</v>
      </c>
      <c r="G577">
        <v>54.683827000000001</v>
      </c>
      <c r="H577">
        <v>37.229999999999997</v>
      </c>
      <c r="I577">
        <v>17.453827</v>
      </c>
      <c r="J577">
        <v>1.4688110000000001</v>
      </c>
      <c r="K577">
        <v>0</v>
      </c>
      <c r="L577">
        <v>0</v>
      </c>
      <c r="M577">
        <v>357</v>
      </c>
      <c r="N577">
        <v>-32729</v>
      </c>
      <c r="O577">
        <v>6.2086959999999998</v>
      </c>
      <c r="P577">
        <v>79</v>
      </c>
      <c r="Q577">
        <v>1.3739129999999999</v>
      </c>
      <c r="R577" t="s">
        <v>43</v>
      </c>
      <c r="S577" t="s">
        <v>43</v>
      </c>
    </row>
    <row r="578" spans="1:19">
      <c r="A578">
        <v>2834</v>
      </c>
      <c r="B578">
        <v>1985</v>
      </c>
      <c r="C578">
        <v>5742</v>
      </c>
      <c r="D578">
        <v>73963.05</v>
      </c>
      <c r="E578">
        <v>5528</v>
      </c>
      <c r="F578">
        <v>90441.05</v>
      </c>
      <c r="G578">
        <v>16.360537000000001</v>
      </c>
      <c r="H578">
        <v>11.91</v>
      </c>
      <c r="I578">
        <v>4.4505369999999997</v>
      </c>
      <c r="J578">
        <v>1.3736809999999999</v>
      </c>
      <c r="K578">
        <v>1</v>
      </c>
      <c r="L578">
        <v>1.7416000000000001E-2</v>
      </c>
      <c r="M578">
        <v>213</v>
      </c>
      <c r="N578">
        <v>-16478</v>
      </c>
      <c r="O578">
        <v>3.7095090000000002</v>
      </c>
      <c r="P578">
        <v>19</v>
      </c>
      <c r="Q578">
        <v>0.33089499999999999</v>
      </c>
      <c r="R578" t="s">
        <v>43</v>
      </c>
      <c r="S578" t="s">
        <v>43</v>
      </c>
    </row>
    <row r="579" spans="1:19">
      <c r="A579">
        <v>4717</v>
      </c>
      <c r="B579">
        <v>394</v>
      </c>
      <c r="C579">
        <v>5738</v>
      </c>
      <c r="D579">
        <v>188467.86</v>
      </c>
      <c r="E579">
        <v>5572</v>
      </c>
      <c r="F579">
        <v>204924.86</v>
      </c>
      <c r="G579">
        <v>36.777613000000002</v>
      </c>
      <c r="H579">
        <v>26.42</v>
      </c>
      <c r="I579">
        <v>10.357613000000001</v>
      </c>
      <c r="J579">
        <v>1.392037</v>
      </c>
      <c r="K579">
        <v>0</v>
      </c>
      <c r="L579">
        <v>0</v>
      </c>
      <c r="M579">
        <v>166</v>
      </c>
      <c r="N579">
        <v>-16457</v>
      </c>
      <c r="O579">
        <v>2.8929939999999998</v>
      </c>
      <c r="P579">
        <v>64</v>
      </c>
      <c r="Q579">
        <v>1.1153709999999999</v>
      </c>
      <c r="R579" t="s">
        <v>43</v>
      </c>
      <c r="S579" t="s">
        <v>43</v>
      </c>
    </row>
    <row r="580" spans="1:19">
      <c r="A580">
        <v>187</v>
      </c>
      <c r="B580">
        <v>1535</v>
      </c>
      <c r="C580">
        <v>5732</v>
      </c>
      <c r="D580">
        <v>191206.18</v>
      </c>
      <c r="E580">
        <v>5533</v>
      </c>
      <c r="F580">
        <v>208885.18</v>
      </c>
      <c r="G580">
        <v>37.752608000000002</v>
      </c>
      <c r="H580">
        <v>29.33</v>
      </c>
      <c r="I580">
        <v>8.4226080000000003</v>
      </c>
      <c r="J580">
        <v>1.287167</v>
      </c>
      <c r="K580">
        <v>0</v>
      </c>
      <c r="L580">
        <v>0</v>
      </c>
      <c r="M580">
        <v>199</v>
      </c>
      <c r="N580">
        <v>-17679</v>
      </c>
      <c r="O580">
        <v>3.4717380000000002</v>
      </c>
      <c r="P580">
        <v>65</v>
      </c>
      <c r="Q580">
        <v>1.133985</v>
      </c>
      <c r="R580" t="s">
        <v>43</v>
      </c>
      <c r="S580" t="s">
        <v>43</v>
      </c>
    </row>
    <row r="581" spans="1:19">
      <c r="A581">
        <v>2148</v>
      </c>
      <c r="B581">
        <v>914</v>
      </c>
      <c r="C581">
        <v>5730</v>
      </c>
      <c r="D581">
        <v>161817.78</v>
      </c>
      <c r="E581">
        <v>4377</v>
      </c>
      <c r="F581">
        <v>273551.78000000003</v>
      </c>
      <c r="G581">
        <v>62.497551000000001</v>
      </c>
      <c r="H581">
        <v>52.25</v>
      </c>
      <c r="I581">
        <v>10.247551</v>
      </c>
      <c r="J581">
        <v>1.1961250000000001</v>
      </c>
      <c r="K581">
        <v>0</v>
      </c>
      <c r="L581">
        <v>0</v>
      </c>
      <c r="M581">
        <v>1353</v>
      </c>
      <c r="N581">
        <v>-111734</v>
      </c>
      <c r="O581">
        <v>23.612565</v>
      </c>
      <c r="P581">
        <v>58</v>
      </c>
      <c r="Q581">
        <v>1.012216</v>
      </c>
      <c r="R581" t="s">
        <v>43</v>
      </c>
      <c r="S581" t="s">
        <v>43</v>
      </c>
    </row>
    <row r="582" spans="1:19">
      <c r="A582">
        <v>5755</v>
      </c>
      <c r="B582">
        <v>321</v>
      </c>
      <c r="C582">
        <v>5718</v>
      </c>
      <c r="D582">
        <v>136535.88</v>
      </c>
      <c r="E582">
        <v>5599</v>
      </c>
      <c r="F582">
        <v>156023.88</v>
      </c>
      <c r="G582">
        <v>27.866382999999999</v>
      </c>
      <c r="H582">
        <v>4.9800000000000004</v>
      </c>
      <c r="I582">
        <v>22.886382999999999</v>
      </c>
      <c r="J582">
        <v>5.5956590000000004</v>
      </c>
      <c r="K582">
        <v>0</v>
      </c>
      <c r="L582">
        <v>0</v>
      </c>
      <c r="M582">
        <v>119</v>
      </c>
      <c r="N582">
        <v>-19488</v>
      </c>
      <c r="O582">
        <v>2.0811470000000001</v>
      </c>
      <c r="P582">
        <v>56</v>
      </c>
      <c r="Q582">
        <v>0.97936299999999998</v>
      </c>
      <c r="R582" t="s">
        <v>43</v>
      </c>
      <c r="S582" t="s">
        <v>43</v>
      </c>
    </row>
    <row r="583" spans="1:19">
      <c r="A583">
        <v>4205</v>
      </c>
      <c r="B583">
        <v>104</v>
      </c>
      <c r="C583">
        <v>5705</v>
      </c>
      <c r="D583">
        <v>293122.33</v>
      </c>
      <c r="E583">
        <v>5464</v>
      </c>
      <c r="F583">
        <v>319970.33</v>
      </c>
      <c r="G583">
        <v>58.559724000000003</v>
      </c>
      <c r="H583">
        <v>44.945</v>
      </c>
      <c r="I583">
        <v>13.614724000000001</v>
      </c>
      <c r="J583">
        <v>1.3029200000000001</v>
      </c>
      <c r="K583">
        <v>0</v>
      </c>
      <c r="L583">
        <v>0</v>
      </c>
      <c r="M583">
        <v>241</v>
      </c>
      <c r="N583">
        <v>-26848</v>
      </c>
      <c r="O583">
        <v>4.2243649999999997</v>
      </c>
      <c r="P583">
        <v>70</v>
      </c>
      <c r="Q583">
        <v>1.2269939999999999</v>
      </c>
      <c r="R583" t="s">
        <v>43</v>
      </c>
      <c r="S583" t="s">
        <v>43</v>
      </c>
    </row>
    <row r="584" spans="1:19">
      <c r="A584">
        <v>5654</v>
      </c>
      <c r="B584">
        <v>556</v>
      </c>
      <c r="C584">
        <v>5700</v>
      </c>
      <c r="D584">
        <v>154662.97</v>
      </c>
      <c r="E584">
        <v>5468</v>
      </c>
      <c r="F584">
        <v>178703.97</v>
      </c>
      <c r="G584">
        <v>32.681778999999999</v>
      </c>
      <c r="H584">
        <v>14.56</v>
      </c>
      <c r="I584">
        <v>18.121779</v>
      </c>
      <c r="J584">
        <v>2.2446280000000001</v>
      </c>
      <c r="K584">
        <v>0</v>
      </c>
      <c r="L584">
        <v>0</v>
      </c>
      <c r="M584">
        <v>232</v>
      </c>
      <c r="N584">
        <v>-24041</v>
      </c>
      <c r="O584">
        <v>4.0701749999999999</v>
      </c>
      <c r="P584">
        <v>78</v>
      </c>
      <c r="Q584">
        <v>1.3684210000000001</v>
      </c>
      <c r="R584" t="s">
        <v>43</v>
      </c>
      <c r="S584" t="s">
        <v>43</v>
      </c>
    </row>
    <row r="585" spans="1:19">
      <c r="A585">
        <v>2604</v>
      </c>
      <c r="B585">
        <v>1379</v>
      </c>
      <c r="C585">
        <v>5690</v>
      </c>
      <c r="D585">
        <v>177716.07</v>
      </c>
      <c r="E585">
        <v>5638</v>
      </c>
      <c r="F585">
        <v>183398.07</v>
      </c>
      <c r="G585">
        <v>32.528922999999999</v>
      </c>
      <c r="H585">
        <v>14.035</v>
      </c>
      <c r="I585">
        <v>18.493922999999999</v>
      </c>
      <c r="J585">
        <v>2.3176999999999999</v>
      </c>
      <c r="K585">
        <v>0</v>
      </c>
      <c r="L585">
        <v>0</v>
      </c>
      <c r="M585">
        <v>52</v>
      </c>
      <c r="N585">
        <v>-5682</v>
      </c>
      <c r="O585">
        <v>0.91388400000000003</v>
      </c>
      <c r="P585">
        <v>95</v>
      </c>
      <c r="Q585">
        <v>1.6695960000000001</v>
      </c>
      <c r="R585" t="s">
        <v>43</v>
      </c>
      <c r="S585" t="s">
        <v>43</v>
      </c>
    </row>
    <row r="586" spans="1:19">
      <c r="A586">
        <v>9</v>
      </c>
      <c r="B586">
        <v>1046</v>
      </c>
      <c r="C586">
        <v>5683</v>
      </c>
      <c r="D586">
        <v>178030.59</v>
      </c>
      <c r="E586">
        <v>4445</v>
      </c>
      <c r="F586">
        <v>278826.59000000003</v>
      </c>
      <c r="G586">
        <v>62.728141999999998</v>
      </c>
      <c r="H586">
        <v>57.16</v>
      </c>
      <c r="I586">
        <v>5.5681419999999999</v>
      </c>
      <c r="J586">
        <v>1.097413</v>
      </c>
      <c r="K586">
        <v>0</v>
      </c>
      <c r="L586">
        <v>0</v>
      </c>
      <c r="M586">
        <v>1238</v>
      </c>
      <c r="N586">
        <v>-100796</v>
      </c>
      <c r="O586">
        <v>21.784268999999998</v>
      </c>
      <c r="P586">
        <v>54</v>
      </c>
      <c r="Q586">
        <v>0.95020199999999999</v>
      </c>
      <c r="R586" t="s">
        <v>43</v>
      </c>
      <c r="S586" t="s">
        <v>43</v>
      </c>
    </row>
    <row r="587" spans="1:19">
      <c r="A587">
        <v>2133</v>
      </c>
      <c r="B587">
        <v>655</v>
      </c>
      <c r="C587">
        <v>5678</v>
      </c>
      <c r="D587">
        <v>136597.98000000001</v>
      </c>
      <c r="E587">
        <v>5560</v>
      </c>
      <c r="F587">
        <v>151569.98000000001</v>
      </c>
      <c r="G587">
        <v>27.260788000000002</v>
      </c>
      <c r="H587">
        <v>20</v>
      </c>
      <c r="I587">
        <v>7.2607879999999998</v>
      </c>
      <c r="J587">
        <v>1.3630389999999999</v>
      </c>
      <c r="K587">
        <v>31</v>
      </c>
      <c r="L587">
        <v>0.54596699999999998</v>
      </c>
      <c r="M587">
        <v>87</v>
      </c>
      <c r="N587">
        <v>-14972</v>
      </c>
      <c r="O587">
        <v>1.53223</v>
      </c>
      <c r="P587">
        <v>70</v>
      </c>
      <c r="Q587">
        <v>1.232828</v>
      </c>
      <c r="R587" t="s">
        <v>43</v>
      </c>
      <c r="S587" t="s">
        <v>43</v>
      </c>
    </row>
    <row r="588" spans="1:19">
      <c r="A588">
        <v>3723</v>
      </c>
      <c r="B588">
        <v>1384</v>
      </c>
      <c r="C588">
        <v>5674</v>
      </c>
      <c r="D588">
        <v>281744.26</v>
      </c>
      <c r="E588">
        <v>5426</v>
      </c>
      <c r="F588">
        <v>314314.49</v>
      </c>
      <c r="G588">
        <v>57.927477000000003</v>
      </c>
      <c r="H588">
        <v>49.64</v>
      </c>
      <c r="I588">
        <v>8.2874770000000009</v>
      </c>
      <c r="J588">
        <v>1.166952</v>
      </c>
      <c r="K588">
        <v>0</v>
      </c>
      <c r="L588">
        <v>0</v>
      </c>
      <c r="M588">
        <v>248</v>
      </c>
      <c r="N588">
        <v>-32570.23</v>
      </c>
      <c r="O588">
        <v>4.3708140000000002</v>
      </c>
      <c r="P588">
        <v>200</v>
      </c>
      <c r="Q588">
        <v>3.5248499999999998</v>
      </c>
      <c r="R588" t="s">
        <v>43</v>
      </c>
      <c r="S588" t="s">
        <v>43</v>
      </c>
    </row>
    <row r="589" spans="1:19">
      <c r="A589">
        <v>5174</v>
      </c>
      <c r="B589">
        <v>1169</v>
      </c>
      <c r="C589">
        <v>5666</v>
      </c>
      <c r="D589">
        <v>215457.52</v>
      </c>
      <c r="E589">
        <v>5639</v>
      </c>
      <c r="F589">
        <v>219159.52</v>
      </c>
      <c r="G589">
        <v>38.864961999999998</v>
      </c>
      <c r="H589">
        <v>34.770000000000003</v>
      </c>
      <c r="I589">
        <v>4.0949619999999998</v>
      </c>
      <c r="J589">
        <v>1.1177729999999999</v>
      </c>
      <c r="K589">
        <v>0</v>
      </c>
      <c r="L589">
        <v>0</v>
      </c>
      <c r="M589">
        <v>27</v>
      </c>
      <c r="N589">
        <v>-3702</v>
      </c>
      <c r="O589">
        <v>0.47652699999999998</v>
      </c>
      <c r="P589">
        <v>92</v>
      </c>
      <c r="Q589">
        <v>1.6237200000000001</v>
      </c>
      <c r="R589" t="s">
        <v>43</v>
      </c>
      <c r="S589" t="s">
        <v>43</v>
      </c>
    </row>
    <row r="590" spans="1:19">
      <c r="A590">
        <v>5361</v>
      </c>
      <c r="B590">
        <v>185</v>
      </c>
      <c r="C590">
        <v>5662</v>
      </c>
      <c r="D590">
        <v>190869.42</v>
      </c>
      <c r="E590">
        <v>5556</v>
      </c>
      <c r="F590">
        <v>205659.42</v>
      </c>
      <c r="G590">
        <v>37.015734000000002</v>
      </c>
      <c r="H590">
        <v>4.08</v>
      </c>
      <c r="I590">
        <v>32.935733999999997</v>
      </c>
      <c r="J590">
        <v>9.0724839999999993</v>
      </c>
      <c r="K590">
        <v>0</v>
      </c>
      <c r="L590">
        <v>0</v>
      </c>
      <c r="M590">
        <v>106</v>
      </c>
      <c r="N590">
        <v>-14790</v>
      </c>
      <c r="O590">
        <v>1.8721300000000001</v>
      </c>
      <c r="P590">
        <v>40</v>
      </c>
      <c r="Q590">
        <v>0.70646399999999998</v>
      </c>
      <c r="R590" t="s">
        <v>43</v>
      </c>
      <c r="S590" t="s">
        <v>43</v>
      </c>
    </row>
    <row r="591" spans="1:19">
      <c r="A591">
        <v>5640</v>
      </c>
      <c r="B591">
        <v>1909</v>
      </c>
      <c r="C591">
        <v>5661</v>
      </c>
      <c r="D591">
        <v>120969.18</v>
      </c>
      <c r="E591">
        <v>5583</v>
      </c>
      <c r="F591">
        <v>129510.18</v>
      </c>
      <c r="G591">
        <v>23.197237999999999</v>
      </c>
      <c r="H591">
        <v>11.93</v>
      </c>
      <c r="I591">
        <v>11.267238000000001</v>
      </c>
      <c r="J591">
        <v>1.9444459999999999</v>
      </c>
      <c r="K591">
        <v>0</v>
      </c>
      <c r="L591">
        <v>0</v>
      </c>
      <c r="M591">
        <v>78</v>
      </c>
      <c r="N591">
        <v>-8541</v>
      </c>
      <c r="O591">
        <v>1.377848</v>
      </c>
      <c r="P591">
        <v>82</v>
      </c>
      <c r="Q591">
        <v>1.448507</v>
      </c>
      <c r="R591" t="s">
        <v>43</v>
      </c>
      <c r="S591" t="s">
        <v>43</v>
      </c>
    </row>
    <row r="592" spans="1:19">
      <c r="A592">
        <v>3965</v>
      </c>
      <c r="B592">
        <v>716</v>
      </c>
      <c r="C592">
        <v>5661</v>
      </c>
      <c r="D592">
        <v>215377.75</v>
      </c>
      <c r="E592">
        <v>5527</v>
      </c>
      <c r="F592">
        <v>230127.75</v>
      </c>
      <c r="G592">
        <v>41.637008999999999</v>
      </c>
      <c r="H592">
        <v>51.09</v>
      </c>
      <c r="I592">
        <v>-9.4529910000000008</v>
      </c>
      <c r="J592">
        <v>0.81497399999999998</v>
      </c>
      <c r="K592">
        <v>0</v>
      </c>
      <c r="L592">
        <v>0</v>
      </c>
      <c r="M592">
        <v>134</v>
      </c>
      <c r="N592">
        <v>-14750</v>
      </c>
      <c r="O592">
        <v>2.367073</v>
      </c>
      <c r="P592">
        <v>152</v>
      </c>
      <c r="Q592">
        <v>2.685038</v>
      </c>
      <c r="R592" t="s">
        <v>43</v>
      </c>
      <c r="S592" t="s">
        <v>43</v>
      </c>
    </row>
    <row r="593" spans="1:19">
      <c r="A593">
        <v>4771</v>
      </c>
      <c r="B593">
        <v>1214</v>
      </c>
      <c r="C593">
        <v>5652</v>
      </c>
      <c r="D593">
        <v>267646.57</v>
      </c>
      <c r="E593">
        <v>5363</v>
      </c>
      <c r="F593">
        <v>294239.57</v>
      </c>
      <c r="G593">
        <v>54.864733999999999</v>
      </c>
      <c r="H593">
        <v>24.13</v>
      </c>
      <c r="I593">
        <v>30.734734</v>
      </c>
      <c r="J593">
        <v>2.2737150000000002</v>
      </c>
      <c r="K593">
        <v>0</v>
      </c>
      <c r="L593">
        <v>0</v>
      </c>
      <c r="M593">
        <v>289</v>
      </c>
      <c r="N593">
        <v>-26593</v>
      </c>
      <c r="O593">
        <v>5.1132340000000003</v>
      </c>
      <c r="P593">
        <v>56</v>
      </c>
      <c r="Q593">
        <v>0.99080000000000001</v>
      </c>
      <c r="R593" t="s">
        <v>43</v>
      </c>
      <c r="S593" t="s">
        <v>43</v>
      </c>
    </row>
    <row r="594" spans="1:19">
      <c r="A594">
        <v>2960</v>
      </c>
      <c r="B594">
        <v>1455</v>
      </c>
      <c r="C594">
        <v>5652</v>
      </c>
      <c r="D594">
        <v>107073.2</v>
      </c>
      <c r="E594">
        <v>5486</v>
      </c>
      <c r="F594">
        <v>121411.2</v>
      </c>
      <c r="G594">
        <v>22.131097</v>
      </c>
      <c r="H594">
        <v>9.73</v>
      </c>
      <c r="I594">
        <v>12.401097</v>
      </c>
      <c r="J594">
        <v>2.2745220000000002</v>
      </c>
      <c r="K594">
        <v>0</v>
      </c>
      <c r="L594">
        <v>0</v>
      </c>
      <c r="M594">
        <v>166</v>
      </c>
      <c r="N594">
        <v>-14338</v>
      </c>
      <c r="O594">
        <v>2.9370129999999999</v>
      </c>
      <c r="P594">
        <v>75</v>
      </c>
      <c r="Q594">
        <v>1.326964</v>
      </c>
      <c r="R594" t="s">
        <v>43</v>
      </c>
      <c r="S594" t="s">
        <v>43</v>
      </c>
    </row>
    <row r="595" spans="1:19">
      <c r="A595">
        <v>1263</v>
      </c>
      <c r="B595">
        <v>328</v>
      </c>
      <c r="C595">
        <v>5647</v>
      </c>
      <c r="D595">
        <v>414750.5</v>
      </c>
      <c r="E595">
        <v>5480</v>
      </c>
      <c r="F595">
        <v>433629.5</v>
      </c>
      <c r="G595">
        <v>79.129470999999995</v>
      </c>
      <c r="H595">
        <v>75.900000000000006</v>
      </c>
      <c r="I595">
        <v>3.2294710000000002</v>
      </c>
      <c r="J595">
        <v>1.0425489999999999</v>
      </c>
      <c r="K595">
        <v>0</v>
      </c>
      <c r="L595">
        <v>0</v>
      </c>
      <c r="M595">
        <v>167</v>
      </c>
      <c r="N595">
        <v>-18879</v>
      </c>
      <c r="O595">
        <v>2.957322</v>
      </c>
      <c r="P595">
        <v>185</v>
      </c>
      <c r="Q595">
        <v>3.2760760000000002</v>
      </c>
      <c r="R595" t="s">
        <v>43</v>
      </c>
      <c r="S595" t="s">
        <v>43</v>
      </c>
    </row>
    <row r="596" spans="1:19">
      <c r="A596">
        <v>2069</v>
      </c>
      <c r="B596">
        <v>779</v>
      </c>
      <c r="C596">
        <v>5646</v>
      </c>
      <c r="D596">
        <v>299622.61</v>
      </c>
      <c r="E596">
        <v>5516</v>
      </c>
      <c r="F596">
        <v>323599.61</v>
      </c>
      <c r="G596">
        <v>58.665629000000003</v>
      </c>
      <c r="H596">
        <v>62.89</v>
      </c>
      <c r="I596">
        <v>-4.2243709999999997</v>
      </c>
      <c r="J596">
        <v>0.93282900000000002</v>
      </c>
      <c r="K596">
        <v>0</v>
      </c>
      <c r="L596">
        <v>0</v>
      </c>
      <c r="M596">
        <v>130</v>
      </c>
      <c r="N596">
        <v>-23977</v>
      </c>
      <c r="O596">
        <v>2.3025150000000001</v>
      </c>
      <c r="P596">
        <v>183</v>
      </c>
      <c r="Q596">
        <v>3.2412329999999998</v>
      </c>
      <c r="R596" t="s">
        <v>43</v>
      </c>
      <c r="S596" t="s">
        <v>43</v>
      </c>
    </row>
    <row r="597" spans="1:19">
      <c r="A597">
        <v>235</v>
      </c>
      <c r="B597">
        <v>1439</v>
      </c>
      <c r="C597">
        <v>5631</v>
      </c>
      <c r="D597">
        <v>98695.56</v>
      </c>
      <c r="E597">
        <v>5612</v>
      </c>
      <c r="F597">
        <v>105169.56</v>
      </c>
      <c r="G597">
        <v>18.740120999999998</v>
      </c>
      <c r="H597">
        <v>1.33</v>
      </c>
      <c r="I597">
        <v>17.410121</v>
      </c>
      <c r="J597">
        <v>14.090317000000001</v>
      </c>
      <c r="K597">
        <v>0</v>
      </c>
      <c r="L597">
        <v>0</v>
      </c>
      <c r="M597">
        <v>19</v>
      </c>
      <c r="N597">
        <v>-6474</v>
      </c>
      <c r="O597">
        <v>0.337418</v>
      </c>
      <c r="P597">
        <v>64</v>
      </c>
      <c r="Q597">
        <v>1.136565</v>
      </c>
      <c r="R597" t="s">
        <v>43</v>
      </c>
      <c r="S597" t="s">
        <v>43</v>
      </c>
    </row>
    <row r="598" spans="1:19">
      <c r="A598">
        <v>4310</v>
      </c>
      <c r="B598">
        <v>1825</v>
      </c>
      <c r="C598">
        <v>5623</v>
      </c>
      <c r="D598">
        <v>168285.74</v>
      </c>
      <c r="E598">
        <v>5355</v>
      </c>
      <c r="F598">
        <v>195305.74</v>
      </c>
      <c r="G598">
        <v>36.47166</v>
      </c>
      <c r="H598">
        <v>24.29</v>
      </c>
      <c r="I598">
        <v>12.181660000000001</v>
      </c>
      <c r="J598">
        <v>1.501509</v>
      </c>
      <c r="K598">
        <v>0</v>
      </c>
      <c r="L598">
        <v>0</v>
      </c>
      <c r="M598">
        <v>268</v>
      </c>
      <c r="N598">
        <v>-27020</v>
      </c>
      <c r="O598">
        <v>4.7661389999999999</v>
      </c>
      <c r="P598">
        <v>73</v>
      </c>
      <c r="Q598">
        <v>1.2982389999999999</v>
      </c>
      <c r="R598" t="s">
        <v>43</v>
      </c>
      <c r="S598" t="s">
        <v>43</v>
      </c>
    </row>
    <row r="599" spans="1:19">
      <c r="A599">
        <v>4557</v>
      </c>
      <c r="B599">
        <v>1777</v>
      </c>
      <c r="C599">
        <v>5602</v>
      </c>
      <c r="D599">
        <v>200675.84</v>
      </c>
      <c r="E599">
        <v>5503</v>
      </c>
      <c r="F599">
        <v>213753.84</v>
      </c>
      <c r="G599">
        <v>38.843147000000002</v>
      </c>
      <c r="H599">
        <v>17.8</v>
      </c>
      <c r="I599">
        <v>21.043147000000001</v>
      </c>
      <c r="J599">
        <v>2.1821990000000002</v>
      </c>
      <c r="K599">
        <v>0</v>
      </c>
      <c r="L599">
        <v>0</v>
      </c>
      <c r="M599">
        <v>99</v>
      </c>
      <c r="N599">
        <v>-13078</v>
      </c>
      <c r="O599">
        <v>1.767226</v>
      </c>
      <c r="P599">
        <v>65</v>
      </c>
      <c r="Q599">
        <v>1.1603000000000001</v>
      </c>
      <c r="R599" t="s">
        <v>43</v>
      </c>
      <c r="S599" t="s">
        <v>43</v>
      </c>
    </row>
    <row r="600" spans="1:19">
      <c r="A600">
        <v>3139</v>
      </c>
      <c r="B600">
        <v>1138</v>
      </c>
      <c r="C600">
        <v>5596</v>
      </c>
      <c r="D600">
        <v>251742.21</v>
      </c>
      <c r="E600">
        <v>5438</v>
      </c>
      <c r="F600">
        <v>270894.63</v>
      </c>
      <c r="G600">
        <v>49.815120999999998</v>
      </c>
      <c r="H600">
        <v>48.19</v>
      </c>
      <c r="I600">
        <v>1.625121</v>
      </c>
      <c r="J600">
        <v>1.0337229999999999</v>
      </c>
      <c r="K600">
        <v>0</v>
      </c>
      <c r="L600">
        <v>0</v>
      </c>
      <c r="M600">
        <v>158</v>
      </c>
      <c r="N600">
        <v>-19152.419999999998</v>
      </c>
      <c r="O600">
        <v>2.823445</v>
      </c>
      <c r="P600">
        <v>86</v>
      </c>
      <c r="Q600">
        <v>1.5368120000000001</v>
      </c>
      <c r="R600" t="s">
        <v>43</v>
      </c>
      <c r="S600" t="s">
        <v>43</v>
      </c>
    </row>
    <row r="601" spans="1:19">
      <c r="A601">
        <v>1129</v>
      </c>
      <c r="B601">
        <v>362</v>
      </c>
      <c r="C601">
        <v>5593</v>
      </c>
      <c r="D601">
        <v>381261.59</v>
      </c>
      <c r="E601">
        <v>5397</v>
      </c>
      <c r="F601">
        <v>406915.59</v>
      </c>
      <c r="G601">
        <v>75.396625999999998</v>
      </c>
      <c r="H601">
        <v>62.92</v>
      </c>
      <c r="I601">
        <v>12.476626</v>
      </c>
      <c r="J601">
        <v>1.1982930000000001</v>
      </c>
      <c r="K601">
        <v>0</v>
      </c>
      <c r="L601">
        <v>0</v>
      </c>
      <c r="M601">
        <v>196</v>
      </c>
      <c r="N601">
        <v>-25654</v>
      </c>
      <c r="O601">
        <v>3.5043799999999998</v>
      </c>
      <c r="P601">
        <v>108</v>
      </c>
      <c r="Q601">
        <v>1.930985</v>
      </c>
      <c r="R601" t="s">
        <v>43</v>
      </c>
      <c r="S601" t="s">
        <v>43</v>
      </c>
    </row>
    <row r="602" spans="1:19">
      <c r="A602">
        <v>3053</v>
      </c>
      <c r="B602">
        <v>206</v>
      </c>
      <c r="C602">
        <v>5592</v>
      </c>
      <c r="D602">
        <v>276835.84999999998</v>
      </c>
      <c r="E602">
        <v>5035</v>
      </c>
      <c r="F602">
        <v>332901.84999999998</v>
      </c>
      <c r="G602">
        <v>66.117547000000002</v>
      </c>
      <c r="H602">
        <v>49.74</v>
      </c>
      <c r="I602">
        <v>16.377547</v>
      </c>
      <c r="J602">
        <v>1.3292630000000001</v>
      </c>
      <c r="K602">
        <v>0</v>
      </c>
      <c r="L602">
        <v>0</v>
      </c>
      <c r="M602">
        <v>557</v>
      </c>
      <c r="N602">
        <v>-56066</v>
      </c>
      <c r="O602">
        <v>9.9606580000000005</v>
      </c>
      <c r="P602">
        <v>94</v>
      </c>
      <c r="Q602">
        <v>1.6809730000000001</v>
      </c>
      <c r="R602" t="s">
        <v>43</v>
      </c>
      <c r="S602" t="s">
        <v>43</v>
      </c>
    </row>
    <row r="603" spans="1:19">
      <c r="A603">
        <v>4982</v>
      </c>
      <c r="B603">
        <v>1348</v>
      </c>
      <c r="C603">
        <v>5592</v>
      </c>
      <c r="D603">
        <v>46962.99</v>
      </c>
      <c r="E603">
        <v>5589</v>
      </c>
      <c r="F603">
        <v>47984.99</v>
      </c>
      <c r="G603">
        <v>8.5856130000000004</v>
      </c>
      <c r="H603">
        <v>2.15</v>
      </c>
      <c r="I603">
        <v>6.435613</v>
      </c>
      <c r="J603">
        <v>3.9933079999999999</v>
      </c>
      <c r="K603">
        <v>0</v>
      </c>
      <c r="L603">
        <v>0</v>
      </c>
      <c r="M603">
        <v>3</v>
      </c>
      <c r="N603">
        <v>-1022</v>
      </c>
      <c r="O603">
        <v>5.3648000000000001E-2</v>
      </c>
      <c r="P603">
        <v>16</v>
      </c>
      <c r="Q603">
        <v>0.28612300000000002</v>
      </c>
      <c r="R603" t="s">
        <v>43</v>
      </c>
      <c r="S603" t="s">
        <v>43</v>
      </c>
    </row>
    <row r="604" spans="1:19">
      <c r="A604">
        <v>4309</v>
      </c>
      <c r="B604">
        <v>810</v>
      </c>
      <c r="C604">
        <v>5586</v>
      </c>
      <c r="D604">
        <v>352466.01</v>
      </c>
      <c r="E604">
        <v>5405</v>
      </c>
      <c r="F604">
        <v>378438.01</v>
      </c>
      <c r="G604">
        <v>70.016283000000001</v>
      </c>
      <c r="H604">
        <v>80</v>
      </c>
      <c r="I604">
        <v>-9.9837170000000004</v>
      </c>
      <c r="J604">
        <v>0.87520399999999998</v>
      </c>
      <c r="K604">
        <v>0</v>
      </c>
      <c r="L604">
        <v>0</v>
      </c>
      <c r="M604">
        <v>181</v>
      </c>
      <c r="N604">
        <v>-25972</v>
      </c>
      <c r="O604">
        <v>3.240243</v>
      </c>
      <c r="P604">
        <v>50</v>
      </c>
      <c r="Q604">
        <v>0.89509499999999997</v>
      </c>
      <c r="R604" t="s">
        <v>43</v>
      </c>
      <c r="S604" t="s">
        <v>43</v>
      </c>
    </row>
    <row r="605" spans="1:19">
      <c r="A605">
        <v>2930</v>
      </c>
      <c r="B605">
        <v>1636</v>
      </c>
      <c r="C605">
        <v>5582</v>
      </c>
      <c r="D605">
        <v>92913.26</v>
      </c>
      <c r="E605">
        <v>5157</v>
      </c>
      <c r="F605">
        <v>130825.63</v>
      </c>
      <c r="G605">
        <v>25.368552999999999</v>
      </c>
      <c r="H605">
        <v>6.92</v>
      </c>
      <c r="I605">
        <v>18.448553</v>
      </c>
      <c r="J605">
        <v>3.6659760000000001</v>
      </c>
      <c r="K605">
        <v>0</v>
      </c>
      <c r="L605">
        <v>0</v>
      </c>
      <c r="M605">
        <v>425</v>
      </c>
      <c r="N605">
        <v>-37912.370000000003</v>
      </c>
      <c r="O605">
        <v>7.6137589999999999</v>
      </c>
      <c r="P605">
        <v>50</v>
      </c>
      <c r="Q605">
        <v>0.89573599999999998</v>
      </c>
      <c r="R605" t="s">
        <v>43</v>
      </c>
      <c r="S605" t="s">
        <v>43</v>
      </c>
    </row>
    <row r="606" spans="1:19">
      <c r="A606">
        <v>3675</v>
      </c>
      <c r="B606">
        <v>252</v>
      </c>
      <c r="C606">
        <v>5581</v>
      </c>
      <c r="D606">
        <v>249359.62</v>
      </c>
      <c r="E606">
        <v>5342</v>
      </c>
      <c r="F606">
        <v>275410.62</v>
      </c>
      <c r="G606">
        <v>51.555712999999997</v>
      </c>
      <c r="H606">
        <v>40.75</v>
      </c>
      <c r="I606">
        <v>10.805713000000001</v>
      </c>
      <c r="J606">
        <v>1.265171</v>
      </c>
      <c r="K606">
        <v>9</v>
      </c>
      <c r="L606">
        <v>0.16126099999999999</v>
      </c>
      <c r="M606">
        <v>230</v>
      </c>
      <c r="N606">
        <v>-26051</v>
      </c>
      <c r="O606">
        <v>4.1211250000000001</v>
      </c>
      <c r="P606">
        <v>132</v>
      </c>
      <c r="Q606">
        <v>2.3651680000000002</v>
      </c>
      <c r="R606" t="s">
        <v>43</v>
      </c>
      <c r="S606" t="s">
        <v>43</v>
      </c>
    </row>
    <row r="607" spans="1:19">
      <c r="A607">
        <v>228</v>
      </c>
      <c r="B607">
        <v>1541</v>
      </c>
      <c r="C607">
        <v>5578</v>
      </c>
      <c r="D607">
        <v>114390.69</v>
      </c>
      <c r="E607">
        <v>5417</v>
      </c>
      <c r="F607">
        <v>128281.69</v>
      </c>
      <c r="G607">
        <v>23.681315999999999</v>
      </c>
      <c r="H607">
        <v>16.29</v>
      </c>
      <c r="I607">
        <v>7.3913159999999998</v>
      </c>
      <c r="J607">
        <v>1.4537329999999999</v>
      </c>
      <c r="K607">
        <v>0</v>
      </c>
      <c r="L607">
        <v>0</v>
      </c>
      <c r="M607">
        <v>161</v>
      </c>
      <c r="N607">
        <v>-13891</v>
      </c>
      <c r="O607">
        <v>2.886339</v>
      </c>
      <c r="P607">
        <v>81</v>
      </c>
      <c r="Q607">
        <v>1.4521329999999999</v>
      </c>
      <c r="R607" t="s">
        <v>43</v>
      </c>
      <c r="S607" t="s">
        <v>43</v>
      </c>
    </row>
    <row r="608" spans="1:19">
      <c r="A608">
        <v>176</v>
      </c>
      <c r="B608">
        <v>490</v>
      </c>
      <c r="C608">
        <v>5568</v>
      </c>
      <c r="D608">
        <v>431607.91</v>
      </c>
      <c r="E608">
        <v>5410</v>
      </c>
      <c r="F608">
        <v>448284.06</v>
      </c>
      <c r="G608">
        <v>82.862117999999995</v>
      </c>
      <c r="H608">
        <v>57.52</v>
      </c>
      <c r="I608">
        <v>25.342117999999999</v>
      </c>
      <c r="J608">
        <v>1.4405790000000001</v>
      </c>
      <c r="K608">
        <v>0</v>
      </c>
      <c r="L608">
        <v>0</v>
      </c>
      <c r="M608">
        <v>158</v>
      </c>
      <c r="N608">
        <v>-16676.150000000001</v>
      </c>
      <c r="O608">
        <v>2.8376440000000001</v>
      </c>
      <c r="P608">
        <v>124</v>
      </c>
      <c r="Q608">
        <v>2.2270110000000001</v>
      </c>
      <c r="R608" t="s">
        <v>43</v>
      </c>
      <c r="S608" t="s">
        <v>43</v>
      </c>
    </row>
    <row r="609" spans="1:19">
      <c r="A609">
        <v>4734</v>
      </c>
      <c r="B609">
        <v>1616</v>
      </c>
      <c r="C609">
        <v>5566</v>
      </c>
      <c r="D609">
        <v>460610.03</v>
      </c>
      <c r="E609">
        <v>5260</v>
      </c>
      <c r="F609">
        <v>497245.03</v>
      </c>
      <c r="G609">
        <v>94.533276000000001</v>
      </c>
      <c r="H609">
        <v>65</v>
      </c>
      <c r="I609">
        <v>29.533276000000001</v>
      </c>
      <c r="J609">
        <v>1.454358</v>
      </c>
      <c r="K609">
        <v>0</v>
      </c>
      <c r="L609">
        <v>0</v>
      </c>
      <c r="M609">
        <v>306</v>
      </c>
      <c r="N609">
        <v>-36635</v>
      </c>
      <c r="O609">
        <v>5.4976640000000003</v>
      </c>
      <c r="P609">
        <v>108</v>
      </c>
      <c r="Q609">
        <v>1.9403520000000001</v>
      </c>
      <c r="R609" t="s">
        <v>43</v>
      </c>
      <c r="S609" t="s">
        <v>43</v>
      </c>
    </row>
    <row r="610" spans="1:19">
      <c r="A610">
        <v>4353</v>
      </c>
      <c r="B610">
        <v>1170</v>
      </c>
      <c r="C610">
        <v>5565</v>
      </c>
      <c r="D610">
        <v>181968.27</v>
      </c>
      <c r="E610">
        <v>5256</v>
      </c>
      <c r="F610">
        <v>209574.27</v>
      </c>
      <c r="G610">
        <v>39.873339000000001</v>
      </c>
      <c r="H610">
        <v>45.225000000000001</v>
      </c>
      <c r="I610">
        <v>-5.351661</v>
      </c>
      <c r="J610">
        <v>0.88166599999999995</v>
      </c>
      <c r="K610">
        <v>0</v>
      </c>
      <c r="L610">
        <v>0</v>
      </c>
      <c r="M610">
        <v>309</v>
      </c>
      <c r="N610">
        <v>-27606</v>
      </c>
      <c r="O610">
        <v>5.5525609999999999</v>
      </c>
      <c r="P610">
        <v>75</v>
      </c>
      <c r="Q610">
        <v>1.347709</v>
      </c>
      <c r="R610" t="s">
        <v>43</v>
      </c>
      <c r="S610" t="s">
        <v>43</v>
      </c>
    </row>
    <row r="611" spans="1:19">
      <c r="A611">
        <v>261</v>
      </c>
      <c r="B611">
        <v>373</v>
      </c>
      <c r="C611">
        <v>5564</v>
      </c>
      <c r="D611">
        <v>111135.08</v>
      </c>
      <c r="E611">
        <v>4544</v>
      </c>
      <c r="F611">
        <v>184849.08</v>
      </c>
      <c r="G611">
        <v>40.679814999999998</v>
      </c>
      <c r="H611">
        <v>35.46</v>
      </c>
      <c r="I611">
        <v>5.2198149999999996</v>
      </c>
      <c r="J611">
        <v>1.147203</v>
      </c>
      <c r="K611">
        <v>53</v>
      </c>
      <c r="L611">
        <v>0.95255199999999995</v>
      </c>
      <c r="M611">
        <v>967</v>
      </c>
      <c r="N611">
        <v>-73714</v>
      </c>
      <c r="O611">
        <v>17.379583</v>
      </c>
      <c r="P611">
        <v>213</v>
      </c>
      <c r="Q611">
        <v>3.8281809999999998</v>
      </c>
      <c r="R611" t="s">
        <v>43</v>
      </c>
      <c r="S611" t="s">
        <v>43</v>
      </c>
    </row>
    <row r="612" spans="1:19">
      <c r="A612">
        <v>4134</v>
      </c>
      <c r="B612">
        <v>655</v>
      </c>
      <c r="C612">
        <v>5561</v>
      </c>
      <c r="D612">
        <v>126725.83</v>
      </c>
      <c r="E612">
        <v>5440</v>
      </c>
      <c r="F612">
        <v>138738.82999999999</v>
      </c>
      <c r="G612">
        <v>25.503461000000001</v>
      </c>
      <c r="H612">
        <v>20</v>
      </c>
      <c r="I612">
        <v>5.5034609999999997</v>
      </c>
      <c r="J612">
        <v>1.2751729999999999</v>
      </c>
      <c r="K612">
        <v>38</v>
      </c>
      <c r="L612">
        <v>0.68332999999999999</v>
      </c>
      <c r="M612">
        <v>83</v>
      </c>
      <c r="N612">
        <v>-12013</v>
      </c>
      <c r="O612">
        <v>1.492537</v>
      </c>
      <c r="P612">
        <v>67</v>
      </c>
      <c r="Q612">
        <v>1.2048190000000001</v>
      </c>
      <c r="R612" t="s">
        <v>43</v>
      </c>
      <c r="S612" t="s">
        <v>43</v>
      </c>
    </row>
    <row r="613" spans="1:19">
      <c r="A613">
        <v>969</v>
      </c>
      <c r="B613">
        <v>157</v>
      </c>
      <c r="C613">
        <v>5560</v>
      </c>
      <c r="D613">
        <v>222571.44</v>
      </c>
      <c r="E613">
        <v>5256</v>
      </c>
      <c r="F613">
        <v>252468.44</v>
      </c>
      <c r="G613">
        <v>48.034329999999997</v>
      </c>
      <c r="H613">
        <v>46.42</v>
      </c>
      <c r="I613">
        <v>1.61433</v>
      </c>
      <c r="J613">
        <v>1.0347770000000001</v>
      </c>
      <c r="K613">
        <v>0</v>
      </c>
      <c r="L613">
        <v>0</v>
      </c>
      <c r="M613">
        <v>304</v>
      </c>
      <c r="N613">
        <v>-29897</v>
      </c>
      <c r="O613">
        <v>5.4676260000000001</v>
      </c>
      <c r="P613">
        <v>122</v>
      </c>
      <c r="Q613">
        <v>2.194245</v>
      </c>
      <c r="R613" t="s">
        <v>43</v>
      </c>
      <c r="S613" t="s">
        <v>43</v>
      </c>
    </row>
    <row r="614" spans="1:19">
      <c r="A614">
        <v>2570</v>
      </c>
      <c r="B614">
        <v>773</v>
      </c>
      <c r="C614">
        <v>5560</v>
      </c>
      <c r="D614">
        <v>197455.21</v>
      </c>
      <c r="E614">
        <v>5381</v>
      </c>
      <c r="F614">
        <v>224049.21</v>
      </c>
      <c r="G614">
        <v>41.637095000000002</v>
      </c>
      <c r="H614">
        <v>19.48</v>
      </c>
      <c r="I614">
        <v>22.157095000000002</v>
      </c>
      <c r="J614">
        <v>2.1374279999999999</v>
      </c>
      <c r="K614">
        <v>0</v>
      </c>
      <c r="L614">
        <v>0</v>
      </c>
      <c r="M614">
        <v>179</v>
      </c>
      <c r="N614">
        <v>-26594</v>
      </c>
      <c r="O614">
        <v>3.2194240000000001</v>
      </c>
      <c r="P614">
        <v>108</v>
      </c>
      <c r="Q614">
        <v>1.9424459999999999</v>
      </c>
      <c r="R614" t="s">
        <v>43</v>
      </c>
      <c r="S614" t="s">
        <v>43</v>
      </c>
    </row>
    <row r="615" spans="1:19">
      <c r="A615">
        <v>4750</v>
      </c>
      <c r="B615">
        <v>373</v>
      </c>
      <c r="C615">
        <v>5552</v>
      </c>
      <c r="D615">
        <v>107674.67</v>
      </c>
      <c r="E615">
        <v>4536</v>
      </c>
      <c r="F615">
        <v>180204.67</v>
      </c>
      <c r="G615">
        <v>39.727660999999998</v>
      </c>
      <c r="H615">
        <v>35.024999999999999</v>
      </c>
      <c r="I615">
        <v>4.702661</v>
      </c>
      <c r="J615">
        <v>1.134266</v>
      </c>
      <c r="K615">
        <v>56</v>
      </c>
      <c r="L615">
        <v>1.0086459999999999</v>
      </c>
      <c r="M615">
        <v>960</v>
      </c>
      <c r="N615">
        <v>-72530</v>
      </c>
      <c r="O615">
        <v>17.291066000000001</v>
      </c>
      <c r="P615">
        <v>243</v>
      </c>
      <c r="Q615">
        <v>4.3768010000000004</v>
      </c>
      <c r="R615" t="s">
        <v>43</v>
      </c>
      <c r="S615" t="s">
        <v>43</v>
      </c>
    </row>
    <row r="616" spans="1:19">
      <c r="A616">
        <v>5474</v>
      </c>
      <c r="B616">
        <v>362</v>
      </c>
      <c r="C616">
        <v>5548</v>
      </c>
      <c r="D616">
        <v>381506.04</v>
      </c>
      <c r="E616">
        <v>5363</v>
      </c>
      <c r="F616">
        <v>410372.04</v>
      </c>
      <c r="G616">
        <v>76.519120000000001</v>
      </c>
      <c r="H616">
        <v>60.68</v>
      </c>
      <c r="I616">
        <v>15.839119999999999</v>
      </c>
      <c r="J616">
        <v>1.2610269999999999</v>
      </c>
      <c r="K616">
        <v>0</v>
      </c>
      <c r="L616">
        <v>0</v>
      </c>
      <c r="M616">
        <v>185</v>
      </c>
      <c r="N616">
        <v>-28866</v>
      </c>
      <c r="O616">
        <v>3.3345349999999998</v>
      </c>
      <c r="P616">
        <v>110</v>
      </c>
      <c r="Q616">
        <v>1.982696</v>
      </c>
      <c r="R616" t="s">
        <v>43</v>
      </c>
      <c r="S616" t="s">
        <v>43</v>
      </c>
    </row>
    <row r="617" spans="1:19">
      <c r="A617">
        <v>3407</v>
      </c>
      <c r="B617">
        <v>1682</v>
      </c>
      <c r="C617">
        <v>5547</v>
      </c>
      <c r="D617">
        <v>130992.67</v>
      </c>
      <c r="E617">
        <v>5235</v>
      </c>
      <c r="F617">
        <v>154740.67000000001</v>
      </c>
      <c r="G617">
        <v>29.558866999999999</v>
      </c>
      <c r="H617">
        <v>12.02</v>
      </c>
      <c r="I617">
        <v>17.538867</v>
      </c>
      <c r="J617">
        <v>2.4591400000000001</v>
      </c>
      <c r="K617">
        <v>88</v>
      </c>
      <c r="L617">
        <v>1.586443</v>
      </c>
      <c r="M617">
        <v>224</v>
      </c>
      <c r="N617">
        <v>-23748</v>
      </c>
      <c r="O617">
        <v>4.0382189999999998</v>
      </c>
      <c r="P617">
        <v>53</v>
      </c>
      <c r="Q617">
        <v>0.95547099999999996</v>
      </c>
      <c r="R617" t="s">
        <v>43</v>
      </c>
      <c r="S617" t="s">
        <v>43</v>
      </c>
    </row>
    <row r="618" spans="1:19">
      <c r="A618">
        <v>4601</v>
      </c>
      <c r="B618">
        <v>387</v>
      </c>
      <c r="C618">
        <v>5535</v>
      </c>
      <c r="D618">
        <v>82655.360000000001</v>
      </c>
      <c r="E618">
        <v>5388</v>
      </c>
      <c r="F618">
        <v>95093.36</v>
      </c>
      <c r="G618">
        <v>17.649101999999999</v>
      </c>
      <c r="H618">
        <v>8.6750000000000007</v>
      </c>
      <c r="I618">
        <v>8.9741020000000002</v>
      </c>
      <c r="J618">
        <v>2.0344790000000001</v>
      </c>
      <c r="K618">
        <v>1</v>
      </c>
      <c r="L618">
        <v>1.8067E-2</v>
      </c>
      <c r="M618">
        <v>146</v>
      </c>
      <c r="N618">
        <v>-12438</v>
      </c>
      <c r="O618">
        <v>2.6377600000000001</v>
      </c>
      <c r="P618">
        <v>55</v>
      </c>
      <c r="Q618">
        <v>0.99367700000000003</v>
      </c>
      <c r="R618" t="s">
        <v>43</v>
      </c>
      <c r="S618" t="s">
        <v>43</v>
      </c>
    </row>
    <row r="619" spans="1:19">
      <c r="A619">
        <v>1351</v>
      </c>
      <c r="B619">
        <v>428</v>
      </c>
      <c r="C619">
        <v>5532</v>
      </c>
      <c r="D619">
        <v>293246.42</v>
      </c>
      <c r="E619">
        <v>5378</v>
      </c>
      <c r="F619">
        <v>314231.42</v>
      </c>
      <c r="G619">
        <v>58.429048000000002</v>
      </c>
      <c r="H619">
        <v>44.255000000000003</v>
      </c>
      <c r="I619">
        <v>14.174048000000001</v>
      </c>
      <c r="J619">
        <v>1.320281</v>
      </c>
      <c r="K619">
        <v>0</v>
      </c>
      <c r="L619">
        <v>0</v>
      </c>
      <c r="M619">
        <v>154</v>
      </c>
      <c r="N619">
        <v>-20985</v>
      </c>
      <c r="O619">
        <v>2.7838029999999998</v>
      </c>
      <c r="P619">
        <v>44</v>
      </c>
      <c r="Q619">
        <v>0.79537199999999997</v>
      </c>
      <c r="R619" t="s">
        <v>43</v>
      </c>
      <c r="S619" t="s">
        <v>43</v>
      </c>
    </row>
    <row r="620" spans="1:19">
      <c r="A620">
        <v>5999</v>
      </c>
      <c r="B620">
        <v>1194</v>
      </c>
      <c r="C620">
        <v>5529</v>
      </c>
      <c r="D620">
        <v>154616.65</v>
      </c>
      <c r="E620">
        <v>5298</v>
      </c>
      <c r="F620">
        <v>173799.65</v>
      </c>
      <c r="G620">
        <v>32.804766000000001</v>
      </c>
      <c r="H620">
        <v>25.43</v>
      </c>
      <c r="I620">
        <v>7.3747660000000002</v>
      </c>
      <c r="J620">
        <v>1.290003</v>
      </c>
      <c r="K620">
        <v>0</v>
      </c>
      <c r="L620">
        <v>0</v>
      </c>
      <c r="M620">
        <v>231</v>
      </c>
      <c r="N620">
        <v>-19183</v>
      </c>
      <c r="O620">
        <v>4.1779710000000003</v>
      </c>
      <c r="P620">
        <v>91</v>
      </c>
      <c r="Q620">
        <v>1.645867</v>
      </c>
      <c r="R620" t="s">
        <v>43</v>
      </c>
      <c r="S620" t="s">
        <v>43</v>
      </c>
    </row>
    <row r="621" spans="1:19">
      <c r="A621">
        <v>3914</v>
      </c>
      <c r="B621">
        <v>467</v>
      </c>
      <c r="C621">
        <v>5528</v>
      </c>
      <c r="D621">
        <v>191823.87</v>
      </c>
      <c r="E621">
        <v>5229</v>
      </c>
      <c r="F621">
        <v>224647.87</v>
      </c>
      <c r="G621">
        <v>42.961917999999997</v>
      </c>
      <c r="H621">
        <v>38.14</v>
      </c>
      <c r="I621">
        <v>4.8219180000000001</v>
      </c>
      <c r="J621">
        <v>1.1264270000000001</v>
      </c>
      <c r="K621">
        <v>0</v>
      </c>
      <c r="L621">
        <v>0</v>
      </c>
      <c r="M621">
        <v>299</v>
      </c>
      <c r="N621">
        <v>-32824</v>
      </c>
      <c r="O621">
        <v>5.4088279999999997</v>
      </c>
      <c r="P621">
        <v>66</v>
      </c>
      <c r="Q621">
        <v>1.1939219999999999</v>
      </c>
      <c r="R621" t="s">
        <v>43</v>
      </c>
      <c r="S621" t="s">
        <v>43</v>
      </c>
    </row>
    <row r="622" spans="1:19">
      <c r="A622">
        <v>5945</v>
      </c>
      <c r="B622">
        <v>1908</v>
      </c>
      <c r="C622">
        <v>5508</v>
      </c>
      <c r="D622">
        <v>502412.95</v>
      </c>
      <c r="E622">
        <v>5210</v>
      </c>
      <c r="F622">
        <v>538161.94999999995</v>
      </c>
      <c r="G622">
        <v>103.29404</v>
      </c>
      <c r="H622">
        <v>94.83</v>
      </c>
      <c r="I622">
        <v>8.4640400000000007</v>
      </c>
      <c r="J622">
        <v>1.0892550000000001</v>
      </c>
      <c r="K622">
        <v>0</v>
      </c>
      <c r="L622">
        <v>0</v>
      </c>
      <c r="M622">
        <v>298</v>
      </c>
      <c r="N622">
        <v>-35749</v>
      </c>
      <c r="O622">
        <v>5.4103120000000002</v>
      </c>
      <c r="P622">
        <v>136</v>
      </c>
      <c r="Q622">
        <v>2.4691360000000002</v>
      </c>
      <c r="R622" t="s">
        <v>43</v>
      </c>
      <c r="S622" t="s">
        <v>44</v>
      </c>
    </row>
    <row r="623" spans="1:19">
      <c r="A623">
        <v>5615</v>
      </c>
      <c r="B623">
        <v>1357</v>
      </c>
      <c r="C623">
        <v>5505</v>
      </c>
      <c r="D623">
        <v>101006.85</v>
      </c>
      <c r="E623">
        <v>5389</v>
      </c>
      <c r="F623">
        <v>115481.85</v>
      </c>
      <c r="G623">
        <v>21.429179999999999</v>
      </c>
      <c r="H623">
        <v>6.91</v>
      </c>
      <c r="I623">
        <v>14.51918</v>
      </c>
      <c r="J623">
        <v>3.1011839999999999</v>
      </c>
      <c r="K623">
        <v>0</v>
      </c>
      <c r="L623">
        <v>0</v>
      </c>
      <c r="M623">
        <v>116</v>
      </c>
      <c r="N623">
        <v>-14475</v>
      </c>
      <c r="O623">
        <v>2.1071749999999998</v>
      </c>
      <c r="P623">
        <v>90</v>
      </c>
      <c r="Q623">
        <v>1.6348769999999999</v>
      </c>
      <c r="R623" t="s">
        <v>43</v>
      </c>
      <c r="S623" t="s">
        <v>43</v>
      </c>
    </row>
    <row r="624" spans="1:19">
      <c r="A624">
        <v>4645</v>
      </c>
      <c r="B624">
        <v>1787</v>
      </c>
      <c r="C624">
        <v>5500</v>
      </c>
      <c r="D624">
        <v>360644.94</v>
      </c>
      <c r="E624">
        <v>5331</v>
      </c>
      <c r="F624">
        <v>388067.94</v>
      </c>
      <c r="G624">
        <v>72.794585999999995</v>
      </c>
      <c r="H624">
        <v>53.52</v>
      </c>
      <c r="I624">
        <v>19.274585999999999</v>
      </c>
      <c r="J624">
        <v>1.3601380000000001</v>
      </c>
      <c r="K624">
        <v>0</v>
      </c>
      <c r="L624">
        <v>0</v>
      </c>
      <c r="M624">
        <v>169</v>
      </c>
      <c r="N624">
        <v>-27423</v>
      </c>
      <c r="O624">
        <v>3.072727</v>
      </c>
      <c r="P624">
        <v>84</v>
      </c>
      <c r="Q624">
        <v>1.5272730000000001</v>
      </c>
      <c r="R624" t="s">
        <v>43</v>
      </c>
      <c r="S624" t="s">
        <v>43</v>
      </c>
    </row>
    <row r="625" spans="1:19">
      <c r="A625">
        <v>3116</v>
      </c>
      <c r="B625">
        <v>577</v>
      </c>
      <c r="C625">
        <v>5492</v>
      </c>
      <c r="D625">
        <v>140710.67000000001</v>
      </c>
      <c r="E625">
        <v>5426</v>
      </c>
      <c r="F625">
        <v>146891.67000000001</v>
      </c>
      <c r="G625">
        <v>27.071815000000001</v>
      </c>
      <c r="H625">
        <v>15.06</v>
      </c>
      <c r="I625">
        <v>12.011815</v>
      </c>
      <c r="J625">
        <v>1.7975969999999999</v>
      </c>
      <c r="K625">
        <v>0</v>
      </c>
      <c r="L625">
        <v>0</v>
      </c>
      <c r="M625">
        <v>66</v>
      </c>
      <c r="N625">
        <v>-6181</v>
      </c>
      <c r="O625">
        <v>1.201748</v>
      </c>
      <c r="P625">
        <v>85</v>
      </c>
      <c r="Q625">
        <v>1.547706</v>
      </c>
      <c r="R625" t="s">
        <v>43</v>
      </c>
      <c r="S625" t="s">
        <v>43</v>
      </c>
    </row>
    <row r="626" spans="1:19">
      <c r="A626">
        <v>3963</v>
      </c>
      <c r="B626">
        <v>756</v>
      </c>
      <c r="C626">
        <v>5481</v>
      </c>
      <c r="D626">
        <v>443249.22</v>
      </c>
      <c r="E626">
        <v>4914</v>
      </c>
      <c r="F626">
        <v>502871.22</v>
      </c>
      <c r="G626">
        <v>102.334396</v>
      </c>
      <c r="H626">
        <v>71.144999999999996</v>
      </c>
      <c r="I626">
        <v>31.189395999999999</v>
      </c>
      <c r="J626">
        <v>1.4383919999999999</v>
      </c>
      <c r="K626">
        <v>0</v>
      </c>
      <c r="L626">
        <v>0</v>
      </c>
      <c r="M626">
        <v>567</v>
      </c>
      <c r="N626">
        <v>-59622</v>
      </c>
      <c r="O626">
        <v>10.344828</v>
      </c>
      <c r="P626">
        <v>88</v>
      </c>
      <c r="Q626">
        <v>1.6055459999999999</v>
      </c>
      <c r="R626" t="s">
        <v>43</v>
      </c>
      <c r="S626" t="s">
        <v>43</v>
      </c>
    </row>
    <row r="627" spans="1:19">
      <c r="A627">
        <v>3688</v>
      </c>
      <c r="B627">
        <v>1137</v>
      </c>
      <c r="C627">
        <v>5477</v>
      </c>
      <c r="D627">
        <v>286467.34000000003</v>
      </c>
      <c r="E627">
        <v>5237</v>
      </c>
      <c r="F627">
        <v>314050.34000000003</v>
      </c>
      <c r="G627">
        <v>59.967604000000001</v>
      </c>
      <c r="H627">
        <v>47.22</v>
      </c>
      <c r="I627">
        <v>12.747604000000001</v>
      </c>
      <c r="J627">
        <v>1.269962</v>
      </c>
      <c r="K627">
        <v>0</v>
      </c>
      <c r="L627">
        <v>0</v>
      </c>
      <c r="M627">
        <v>240</v>
      </c>
      <c r="N627">
        <v>-27583</v>
      </c>
      <c r="O627">
        <v>4.3819610000000004</v>
      </c>
      <c r="P627">
        <v>61</v>
      </c>
      <c r="Q627">
        <v>1.113748</v>
      </c>
      <c r="R627" t="s">
        <v>43</v>
      </c>
      <c r="S627" t="s">
        <v>43</v>
      </c>
    </row>
    <row r="628" spans="1:19">
      <c r="A628">
        <v>3906</v>
      </c>
      <c r="B628">
        <v>377</v>
      </c>
      <c r="C628">
        <v>5475</v>
      </c>
      <c r="D628">
        <v>353933.14</v>
      </c>
      <c r="E628">
        <v>5224</v>
      </c>
      <c r="F628">
        <v>386704.14</v>
      </c>
      <c r="G628">
        <v>74.024529000000001</v>
      </c>
      <c r="H628">
        <v>67.814999999999998</v>
      </c>
      <c r="I628">
        <v>6.2095289999999999</v>
      </c>
      <c r="J628">
        <v>1.091566</v>
      </c>
      <c r="K628">
        <v>0</v>
      </c>
      <c r="L628">
        <v>0</v>
      </c>
      <c r="M628">
        <v>251</v>
      </c>
      <c r="N628">
        <v>-32771</v>
      </c>
      <c r="O628">
        <v>4.5844750000000003</v>
      </c>
      <c r="P628">
        <v>147</v>
      </c>
      <c r="Q628">
        <v>2.6849319999999999</v>
      </c>
      <c r="R628" t="s">
        <v>43</v>
      </c>
      <c r="S628" t="s">
        <v>43</v>
      </c>
    </row>
    <row r="629" spans="1:19">
      <c r="A629">
        <v>2182</v>
      </c>
      <c r="B629">
        <v>1376</v>
      </c>
      <c r="C629">
        <v>5474</v>
      </c>
      <c r="D629">
        <v>326098.84000000003</v>
      </c>
      <c r="E629">
        <v>5129</v>
      </c>
      <c r="F629">
        <v>371214.84</v>
      </c>
      <c r="G629">
        <v>72.375675999999999</v>
      </c>
      <c r="H629">
        <v>37.36</v>
      </c>
      <c r="I629">
        <v>35.015675999999999</v>
      </c>
      <c r="J629">
        <v>1.9372499999999999</v>
      </c>
      <c r="K629">
        <v>0</v>
      </c>
      <c r="L629">
        <v>0</v>
      </c>
      <c r="M629">
        <v>345</v>
      </c>
      <c r="N629">
        <v>-45116</v>
      </c>
      <c r="O629">
        <v>6.3025209999999996</v>
      </c>
      <c r="P629">
        <v>43</v>
      </c>
      <c r="Q629">
        <v>0.78553200000000001</v>
      </c>
      <c r="R629" t="s">
        <v>43</v>
      </c>
      <c r="S629" t="s">
        <v>43</v>
      </c>
    </row>
    <row r="630" spans="1:19">
      <c r="A630">
        <v>3441</v>
      </c>
      <c r="B630">
        <v>345</v>
      </c>
      <c r="C630">
        <v>5469</v>
      </c>
      <c r="D630">
        <v>250825.09</v>
      </c>
      <c r="E630">
        <v>5183</v>
      </c>
      <c r="F630">
        <v>279098.09000000003</v>
      </c>
      <c r="G630">
        <v>53.848754</v>
      </c>
      <c r="H630">
        <v>32.44</v>
      </c>
      <c r="I630">
        <v>21.408753999999998</v>
      </c>
      <c r="J630">
        <v>1.6599489999999999</v>
      </c>
      <c r="K630">
        <v>0</v>
      </c>
      <c r="L630">
        <v>0</v>
      </c>
      <c r="M630">
        <v>286</v>
      </c>
      <c r="N630">
        <v>-28273</v>
      </c>
      <c r="O630">
        <v>5.2294749999999999</v>
      </c>
      <c r="P630">
        <v>80</v>
      </c>
      <c r="Q630">
        <v>1.46279</v>
      </c>
      <c r="R630" t="s">
        <v>43</v>
      </c>
      <c r="S630" t="s">
        <v>43</v>
      </c>
    </row>
    <row r="631" spans="1:19">
      <c r="A631">
        <v>3818</v>
      </c>
      <c r="B631">
        <v>331</v>
      </c>
      <c r="C631">
        <v>5466</v>
      </c>
      <c r="D631">
        <v>234178.87</v>
      </c>
      <c r="E631">
        <v>4903</v>
      </c>
      <c r="F631">
        <v>282916.87</v>
      </c>
      <c r="G631">
        <v>57.702807999999997</v>
      </c>
      <c r="H631">
        <v>41.44</v>
      </c>
      <c r="I631">
        <v>16.262808</v>
      </c>
      <c r="J631">
        <v>1.392442</v>
      </c>
      <c r="K631">
        <v>0</v>
      </c>
      <c r="L631">
        <v>0</v>
      </c>
      <c r="M631">
        <v>563</v>
      </c>
      <c r="N631">
        <v>-48738</v>
      </c>
      <c r="O631">
        <v>10.300037</v>
      </c>
      <c r="P631">
        <v>106</v>
      </c>
      <c r="Q631">
        <v>1.9392609999999999</v>
      </c>
      <c r="R631" t="s">
        <v>43</v>
      </c>
      <c r="S631" t="s">
        <v>43</v>
      </c>
    </row>
    <row r="632" spans="1:19">
      <c r="A632">
        <v>5967</v>
      </c>
      <c r="B632">
        <v>1855</v>
      </c>
      <c r="C632">
        <v>5464</v>
      </c>
      <c r="D632">
        <v>177563.32</v>
      </c>
      <c r="E632">
        <v>5147</v>
      </c>
      <c r="F632">
        <v>206721.32</v>
      </c>
      <c r="G632">
        <v>40.163457999999999</v>
      </c>
      <c r="H632">
        <v>14.84</v>
      </c>
      <c r="I632">
        <v>25.323457999999999</v>
      </c>
      <c r="J632">
        <v>2.7064319999999999</v>
      </c>
      <c r="K632">
        <v>0</v>
      </c>
      <c r="L632">
        <v>0</v>
      </c>
      <c r="M632">
        <v>317</v>
      </c>
      <c r="N632">
        <v>-29158</v>
      </c>
      <c r="O632">
        <v>5.8016110000000003</v>
      </c>
      <c r="P632">
        <v>72</v>
      </c>
      <c r="Q632">
        <v>1.3177160000000001</v>
      </c>
      <c r="R632" t="s">
        <v>43</v>
      </c>
      <c r="S632" t="s">
        <v>43</v>
      </c>
    </row>
    <row r="633" spans="1:19">
      <c r="A633">
        <v>5429</v>
      </c>
      <c r="B633">
        <v>64</v>
      </c>
      <c r="C633">
        <v>5463</v>
      </c>
      <c r="D633">
        <v>416828.43</v>
      </c>
      <c r="E633">
        <v>5308</v>
      </c>
      <c r="F633">
        <v>449435.43</v>
      </c>
      <c r="G633">
        <v>84.671332000000007</v>
      </c>
      <c r="H633">
        <v>54.02</v>
      </c>
      <c r="I633">
        <v>30.651332</v>
      </c>
      <c r="J633">
        <v>1.567407</v>
      </c>
      <c r="K633">
        <v>0</v>
      </c>
      <c r="L633">
        <v>0</v>
      </c>
      <c r="M633">
        <v>155</v>
      </c>
      <c r="N633">
        <v>-32607</v>
      </c>
      <c r="O633">
        <v>2.837269</v>
      </c>
      <c r="P633">
        <v>51</v>
      </c>
      <c r="Q633">
        <v>0.93355299999999997</v>
      </c>
      <c r="R633" t="s">
        <v>43</v>
      </c>
      <c r="S633" t="s">
        <v>43</v>
      </c>
    </row>
    <row r="634" spans="1:19">
      <c r="A634">
        <v>2284</v>
      </c>
      <c r="B634">
        <v>799</v>
      </c>
      <c r="C634">
        <v>5462</v>
      </c>
      <c r="D634">
        <v>256895.48</v>
      </c>
      <c r="E634">
        <v>5155</v>
      </c>
      <c r="F634">
        <v>293253.48</v>
      </c>
      <c r="G634">
        <v>56.887193000000003</v>
      </c>
      <c r="H634">
        <v>24.67</v>
      </c>
      <c r="I634">
        <v>32.217193000000002</v>
      </c>
      <c r="J634">
        <v>2.3059259999999999</v>
      </c>
      <c r="K634">
        <v>1</v>
      </c>
      <c r="L634">
        <v>1.8308000000000001E-2</v>
      </c>
      <c r="M634">
        <v>306</v>
      </c>
      <c r="N634">
        <v>-36358</v>
      </c>
      <c r="O634">
        <v>5.6023430000000003</v>
      </c>
      <c r="P634">
        <v>74</v>
      </c>
      <c r="Q634">
        <v>1.3548150000000001</v>
      </c>
      <c r="R634" t="s">
        <v>43</v>
      </c>
      <c r="S634" t="s">
        <v>43</v>
      </c>
    </row>
    <row r="635" spans="1:19">
      <c r="A635">
        <v>4158</v>
      </c>
      <c r="B635">
        <v>744</v>
      </c>
      <c r="C635">
        <v>5461</v>
      </c>
      <c r="D635">
        <v>156044.42000000001</v>
      </c>
      <c r="E635">
        <v>5291</v>
      </c>
      <c r="F635">
        <v>170922.42</v>
      </c>
      <c r="G635">
        <v>32.304369999999999</v>
      </c>
      <c r="H635">
        <v>9.49</v>
      </c>
      <c r="I635">
        <v>22.81437</v>
      </c>
      <c r="J635">
        <v>3.4040430000000002</v>
      </c>
      <c r="K635">
        <v>0</v>
      </c>
      <c r="L635">
        <v>0</v>
      </c>
      <c r="M635">
        <v>170</v>
      </c>
      <c r="N635">
        <v>-14878</v>
      </c>
      <c r="O635">
        <v>3.1129829999999998</v>
      </c>
      <c r="P635">
        <v>93</v>
      </c>
      <c r="Q635">
        <v>1.702985</v>
      </c>
      <c r="R635" t="s">
        <v>43</v>
      </c>
      <c r="S635" t="s">
        <v>43</v>
      </c>
    </row>
    <row r="636" spans="1:19">
      <c r="A636">
        <v>3769</v>
      </c>
      <c r="B636">
        <v>490</v>
      </c>
      <c r="C636">
        <v>5460</v>
      </c>
      <c r="D636">
        <v>426516.6</v>
      </c>
      <c r="E636">
        <v>5316</v>
      </c>
      <c r="F636">
        <v>441506.6</v>
      </c>
      <c r="G636">
        <v>83.052408</v>
      </c>
      <c r="H636">
        <v>55.914999999999999</v>
      </c>
      <c r="I636">
        <v>27.137408000000001</v>
      </c>
      <c r="J636">
        <v>1.485333</v>
      </c>
      <c r="K636">
        <v>0</v>
      </c>
      <c r="L636">
        <v>0</v>
      </c>
      <c r="M636">
        <v>144</v>
      </c>
      <c r="N636">
        <v>-14990</v>
      </c>
      <c r="O636">
        <v>2.6373630000000001</v>
      </c>
      <c r="P636">
        <v>136</v>
      </c>
      <c r="Q636">
        <v>2.4908419999999998</v>
      </c>
      <c r="R636" t="s">
        <v>43</v>
      </c>
      <c r="S636" t="s">
        <v>43</v>
      </c>
    </row>
    <row r="637" spans="1:19">
      <c r="A637">
        <v>2032</v>
      </c>
      <c r="B637">
        <v>951</v>
      </c>
      <c r="C637">
        <v>5451</v>
      </c>
      <c r="D637">
        <v>95069.72</v>
      </c>
      <c r="E637">
        <v>5212</v>
      </c>
      <c r="F637">
        <v>113428.97</v>
      </c>
      <c r="G637">
        <v>21.763041000000001</v>
      </c>
      <c r="H637">
        <v>17.09</v>
      </c>
      <c r="I637">
        <v>4.6730409999999996</v>
      </c>
      <c r="J637">
        <v>1.2734369999999999</v>
      </c>
      <c r="K637">
        <v>0</v>
      </c>
      <c r="L637">
        <v>0</v>
      </c>
      <c r="M637">
        <v>239</v>
      </c>
      <c r="N637">
        <v>-18359.25</v>
      </c>
      <c r="O637">
        <v>4.3845169999999998</v>
      </c>
      <c r="P637">
        <v>84</v>
      </c>
      <c r="Q637">
        <v>1.541002</v>
      </c>
      <c r="R637" t="s">
        <v>43</v>
      </c>
      <c r="S637" t="s">
        <v>43</v>
      </c>
    </row>
    <row r="638" spans="1:19">
      <c r="A638">
        <v>4273</v>
      </c>
      <c r="B638">
        <v>194</v>
      </c>
      <c r="C638">
        <v>5445</v>
      </c>
      <c r="D638">
        <v>168089.12</v>
      </c>
      <c r="E638">
        <v>4212</v>
      </c>
      <c r="F638">
        <v>269270.12</v>
      </c>
      <c r="G638">
        <v>63.929277999999996</v>
      </c>
      <c r="H638">
        <v>52</v>
      </c>
      <c r="I638">
        <v>11.929278</v>
      </c>
      <c r="J638">
        <v>1.229409</v>
      </c>
      <c r="K638">
        <v>0</v>
      </c>
      <c r="L638">
        <v>0</v>
      </c>
      <c r="M638">
        <v>1233</v>
      </c>
      <c r="N638">
        <v>-101181</v>
      </c>
      <c r="O638">
        <v>22.644628000000001</v>
      </c>
      <c r="P638">
        <v>52</v>
      </c>
      <c r="Q638">
        <v>0.95500499999999999</v>
      </c>
      <c r="R638" t="s">
        <v>43</v>
      </c>
      <c r="S638" t="s">
        <v>43</v>
      </c>
    </row>
    <row r="639" spans="1:19">
      <c r="A639">
        <v>5963</v>
      </c>
      <c r="B639">
        <v>490</v>
      </c>
      <c r="C639">
        <v>5431</v>
      </c>
      <c r="D639">
        <v>432726.41</v>
      </c>
      <c r="E639">
        <v>5292</v>
      </c>
      <c r="F639">
        <v>445398.41</v>
      </c>
      <c r="G639">
        <v>84.164477000000005</v>
      </c>
      <c r="H639">
        <v>57.13</v>
      </c>
      <c r="I639">
        <v>27.034476999999999</v>
      </c>
      <c r="J639">
        <v>1.4732099999999999</v>
      </c>
      <c r="K639">
        <v>0</v>
      </c>
      <c r="L639">
        <v>0</v>
      </c>
      <c r="M639">
        <v>139</v>
      </c>
      <c r="N639">
        <v>-12672</v>
      </c>
      <c r="O639">
        <v>2.5593810000000001</v>
      </c>
      <c r="P639">
        <v>127</v>
      </c>
      <c r="Q639">
        <v>2.338428</v>
      </c>
      <c r="R639" t="s">
        <v>43</v>
      </c>
      <c r="S639" t="s">
        <v>43</v>
      </c>
    </row>
    <row r="640" spans="1:19">
      <c r="A640">
        <v>4778</v>
      </c>
      <c r="B640">
        <v>1169</v>
      </c>
      <c r="C640">
        <v>5428</v>
      </c>
      <c r="D640">
        <v>207116.1</v>
      </c>
      <c r="E640">
        <v>5377</v>
      </c>
      <c r="F640">
        <v>213696.1</v>
      </c>
      <c r="G640">
        <v>39.742626000000001</v>
      </c>
      <c r="H640">
        <v>34.9</v>
      </c>
      <c r="I640">
        <v>4.8426260000000001</v>
      </c>
      <c r="J640">
        <v>1.138757</v>
      </c>
      <c r="K640">
        <v>0</v>
      </c>
      <c r="L640">
        <v>0</v>
      </c>
      <c r="M640">
        <v>51</v>
      </c>
      <c r="N640">
        <v>-6580</v>
      </c>
      <c r="O640">
        <v>0.93957299999999999</v>
      </c>
      <c r="P640">
        <v>80</v>
      </c>
      <c r="Q640">
        <v>1.4738389999999999</v>
      </c>
      <c r="R640" t="s">
        <v>43</v>
      </c>
      <c r="S640" t="s">
        <v>43</v>
      </c>
    </row>
    <row r="641" spans="1:19">
      <c r="A641">
        <v>172</v>
      </c>
      <c r="B641">
        <v>1284</v>
      </c>
      <c r="C641">
        <v>5426</v>
      </c>
      <c r="D641">
        <v>337819.38</v>
      </c>
      <c r="E641">
        <v>5380</v>
      </c>
      <c r="F641">
        <v>350097.38</v>
      </c>
      <c r="G641">
        <v>65.073862000000005</v>
      </c>
      <c r="H641">
        <v>64.155000000000001</v>
      </c>
      <c r="I641">
        <v>0.91886199999999996</v>
      </c>
      <c r="J641">
        <v>1.0143230000000001</v>
      </c>
      <c r="K641">
        <v>1</v>
      </c>
      <c r="L641">
        <v>1.8429999999999998E-2</v>
      </c>
      <c r="M641">
        <v>45</v>
      </c>
      <c r="N641">
        <v>-12278</v>
      </c>
      <c r="O641">
        <v>0.82933999999999997</v>
      </c>
      <c r="P641">
        <v>171</v>
      </c>
      <c r="Q641">
        <v>3.1514929999999999</v>
      </c>
      <c r="R641" t="s">
        <v>43</v>
      </c>
      <c r="S641" t="s">
        <v>43</v>
      </c>
    </row>
    <row r="642" spans="1:19">
      <c r="A642">
        <v>5879</v>
      </c>
      <c r="B642">
        <v>1610</v>
      </c>
      <c r="C642">
        <v>5422</v>
      </c>
      <c r="D642">
        <v>148616.04999999999</v>
      </c>
      <c r="E642">
        <v>5160</v>
      </c>
      <c r="F642">
        <v>173532.05</v>
      </c>
      <c r="G642">
        <v>33.630242000000003</v>
      </c>
      <c r="H642">
        <v>22.364999999999998</v>
      </c>
      <c r="I642">
        <v>11.265242000000001</v>
      </c>
      <c r="J642">
        <v>1.5037</v>
      </c>
      <c r="K642">
        <v>4</v>
      </c>
      <c r="L642">
        <v>7.3774000000000006E-2</v>
      </c>
      <c r="M642">
        <v>258</v>
      </c>
      <c r="N642">
        <v>-24916</v>
      </c>
      <c r="O642">
        <v>4.7583919999999997</v>
      </c>
      <c r="P642">
        <v>45</v>
      </c>
      <c r="Q642">
        <v>0.82995200000000002</v>
      </c>
      <c r="R642" t="s">
        <v>43</v>
      </c>
      <c r="S642" t="s">
        <v>43</v>
      </c>
    </row>
    <row r="643" spans="1:19">
      <c r="A643">
        <v>2575</v>
      </c>
      <c r="B643">
        <v>1904</v>
      </c>
      <c r="C643">
        <v>5408</v>
      </c>
      <c r="D643">
        <v>79876.600000000006</v>
      </c>
      <c r="E643">
        <v>4452</v>
      </c>
      <c r="F643">
        <v>150778.6</v>
      </c>
      <c r="G643">
        <v>33.867609999999999</v>
      </c>
      <c r="H643">
        <v>28.995000000000001</v>
      </c>
      <c r="I643">
        <v>4.8726099999999999</v>
      </c>
      <c r="J643">
        <v>1.16805</v>
      </c>
      <c r="K643">
        <v>0</v>
      </c>
      <c r="L643">
        <v>0</v>
      </c>
      <c r="M643">
        <v>956</v>
      </c>
      <c r="N643">
        <v>-70902</v>
      </c>
      <c r="O643">
        <v>17.677515</v>
      </c>
      <c r="P643">
        <v>77</v>
      </c>
      <c r="Q643">
        <v>1.4238170000000001</v>
      </c>
      <c r="R643" t="s">
        <v>43</v>
      </c>
      <c r="S643" t="s">
        <v>43</v>
      </c>
    </row>
    <row r="644" spans="1:19">
      <c r="A644">
        <v>4099</v>
      </c>
      <c r="B644">
        <v>1723</v>
      </c>
      <c r="C644">
        <v>5407</v>
      </c>
      <c r="D644">
        <v>239425.05</v>
      </c>
      <c r="E644">
        <v>5259</v>
      </c>
      <c r="F644">
        <v>263256.05</v>
      </c>
      <c r="G644">
        <v>50.058194999999998</v>
      </c>
      <c r="H644">
        <v>17.920000000000002</v>
      </c>
      <c r="I644">
        <v>32.138195000000003</v>
      </c>
      <c r="J644">
        <v>2.7934260000000002</v>
      </c>
      <c r="K644">
        <v>0</v>
      </c>
      <c r="L644">
        <v>0</v>
      </c>
      <c r="M644">
        <v>148</v>
      </c>
      <c r="N644">
        <v>-23831</v>
      </c>
      <c r="O644">
        <v>2.737193</v>
      </c>
      <c r="P644">
        <v>72</v>
      </c>
      <c r="Q644">
        <v>1.331607</v>
      </c>
      <c r="R644" t="s">
        <v>43</v>
      </c>
      <c r="S644" t="s">
        <v>43</v>
      </c>
    </row>
    <row r="645" spans="1:19">
      <c r="A645">
        <v>42</v>
      </c>
      <c r="B645">
        <v>825</v>
      </c>
      <c r="C645">
        <v>5406</v>
      </c>
      <c r="D645">
        <v>524079.76</v>
      </c>
      <c r="E645">
        <v>5225</v>
      </c>
      <c r="F645">
        <v>554156.76</v>
      </c>
      <c r="G645">
        <v>106.05871</v>
      </c>
      <c r="H645">
        <v>98.58</v>
      </c>
      <c r="I645">
        <v>7.4787100000000004</v>
      </c>
      <c r="J645">
        <v>1.0758639999999999</v>
      </c>
      <c r="K645">
        <v>0</v>
      </c>
      <c r="L645">
        <v>0</v>
      </c>
      <c r="M645">
        <v>181</v>
      </c>
      <c r="N645">
        <v>-30077</v>
      </c>
      <c r="O645">
        <v>3.3481320000000001</v>
      </c>
      <c r="P645">
        <v>170</v>
      </c>
      <c r="Q645">
        <v>3.1446540000000001</v>
      </c>
      <c r="R645" t="s">
        <v>43</v>
      </c>
      <c r="S645" t="s">
        <v>44</v>
      </c>
    </row>
    <row r="646" spans="1:19">
      <c r="A646">
        <v>6045</v>
      </c>
      <c r="B646">
        <v>1330</v>
      </c>
      <c r="C646">
        <v>5401</v>
      </c>
      <c r="D646">
        <v>227838.68</v>
      </c>
      <c r="E646">
        <v>5332</v>
      </c>
      <c r="F646">
        <v>241376.68</v>
      </c>
      <c r="G646">
        <v>45.269444999999997</v>
      </c>
      <c r="H646">
        <v>31.805</v>
      </c>
      <c r="I646">
        <v>13.464445</v>
      </c>
      <c r="J646">
        <v>1.4233439999999999</v>
      </c>
      <c r="K646">
        <v>0</v>
      </c>
      <c r="L646">
        <v>0</v>
      </c>
      <c r="M646">
        <v>69</v>
      </c>
      <c r="N646">
        <v>-13538</v>
      </c>
      <c r="O646">
        <v>1.277541</v>
      </c>
      <c r="P646">
        <v>77</v>
      </c>
      <c r="Q646">
        <v>1.425662</v>
      </c>
      <c r="R646" t="s">
        <v>43</v>
      </c>
      <c r="S646" t="s">
        <v>43</v>
      </c>
    </row>
    <row r="647" spans="1:19">
      <c r="A647">
        <v>5426</v>
      </c>
      <c r="B647">
        <v>1842</v>
      </c>
      <c r="C647">
        <v>5396</v>
      </c>
      <c r="D647">
        <v>283949.43</v>
      </c>
      <c r="E647">
        <v>5137</v>
      </c>
      <c r="F647">
        <v>309824.43</v>
      </c>
      <c r="G647">
        <v>60.312328000000001</v>
      </c>
      <c r="H647">
        <v>53.94</v>
      </c>
      <c r="I647">
        <v>6.3723280000000004</v>
      </c>
      <c r="J647">
        <v>1.1181369999999999</v>
      </c>
      <c r="K647">
        <v>0</v>
      </c>
      <c r="L647">
        <v>0</v>
      </c>
      <c r="M647">
        <v>259</v>
      </c>
      <c r="N647">
        <v>-25875</v>
      </c>
      <c r="O647">
        <v>4.7998519999999996</v>
      </c>
      <c r="P647">
        <v>89</v>
      </c>
      <c r="Q647">
        <v>1.64937</v>
      </c>
      <c r="R647" t="s">
        <v>43</v>
      </c>
      <c r="S647" t="s">
        <v>43</v>
      </c>
    </row>
    <row r="648" spans="1:19">
      <c r="A648">
        <v>2255</v>
      </c>
      <c r="B648">
        <v>1413</v>
      </c>
      <c r="C648">
        <v>5393</v>
      </c>
      <c r="D648">
        <v>120780.21</v>
      </c>
      <c r="E648">
        <v>5273</v>
      </c>
      <c r="F648">
        <v>130406.21</v>
      </c>
      <c r="G648">
        <v>24.730933</v>
      </c>
      <c r="H648">
        <v>11.91</v>
      </c>
      <c r="I648">
        <v>12.820933</v>
      </c>
      <c r="J648">
        <v>2.0764849999999999</v>
      </c>
      <c r="K648">
        <v>0</v>
      </c>
      <c r="L648">
        <v>0</v>
      </c>
      <c r="M648">
        <v>120</v>
      </c>
      <c r="N648">
        <v>-9626</v>
      </c>
      <c r="O648">
        <v>2.2251069999999999</v>
      </c>
      <c r="P648">
        <v>78</v>
      </c>
      <c r="Q648">
        <v>1.4463189999999999</v>
      </c>
      <c r="R648" t="s">
        <v>43</v>
      </c>
      <c r="S648" t="s">
        <v>43</v>
      </c>
    </row>
    <row r="649" spans="1:19">
      <c r="A649">
        <v>1111</v>
      </c>
      <c r="B649">
        <v>21</v>
      </c>
      <c r="C649">
        <v>5388</v>
      </c>
      <c r="D649">
        <v>245653.52</v>
      </c>
      <c r="E649">
        <v>5095</v>
      </c>
      <c r="F649">
        <v>278229.52</v>
      </c>
      <c r="G649">
        <v>54.608345</v>
      </c>
      <c r="H649">
        <v>29.06</v>
      </c>
      <c r="I649">
        <v>25.548345000000001</v>
      </c>
      <c r="J649">
        <v>1.8791580000000001</v>
      </c>
      <c r="K649">
        <v>0</v>
      </c>
      <c r="L649">
        <v>0</v>
      </c>
      <c r="M649">
        <v>293</v>
      </c>
      <c r="N649">
        <v>-32576</v>
      </c>
      <c r="O649">
        <v>5.4380100000000002</v>
      </c>
      <c r="P649">
        <v>77</v>
      </c>
      <c r="Q649">
        <v>1.4291020000000001</v>
      </c>
      <c r="R649" t="s">
        <v>43</v>
      </c>
      <c r="S649" t="s">
        <v>43</v>
      </c>
    </row>
    <row r="650" spans="1:19">
      <c r="A650">
        <v>5133</v>
      </c>
      <c r="B650">
        <v>490</v>
      </c>
      <c r="C650">
        <v>5372</v>
      </c>
      <c r="D650">
        <v>420631.77</v>
      </c>
      <c r="E650">
        <v>5234</v>
      </c>
      <c r="F650">
        <v>437145.77</v>
      </c>
      <c r="G650">
        <v>83.520398999999998</v>
      </c>
      <c r="H650">
        <v>56.854999999999997</v>
      </c>
      <c r="I650">
        <v>26.665399000000001</v>
      </c>
      <c r="J650">
        <v>1.469007</v>
      </c>
      <c r="K650">
        <v>0</v>
      </c>
      <c r="L650">
        <v>0</v>
      </c>
      <c r="M650">
        <v>138</v>
      </c>
      <c r="N650">
        <v>-16514</v>
      </c>
      <c r="O650">
        <v>2.5688759999999999</v>
      </c>
      <c r="P650">
        <v>142</v>
      </c>
      <c r="Q650">
        <v>2.6433360000000001</v>
      </c>
      <c r="R650" t="s">
        <v>43</v>
      </c>
      <c r="S650" t="s">
        <v>43</v>
      </c>
    </row>
    <row r="651" spans="1:19">
      <c r="A651">
        <v>5185</v>
      </c>
      <c r="B651">
        <v>660</v>
      </c>
      <c r="C651">
        <v>5364</v>
      </c>
      <c r="D651">
        <v>182743.38</v>
      </c>
      <c r="E651">
        <v>5081</v>
      </c>
      <c r="F651">
        <v>212471.38</v>
      </c>
      <c r="G651">
        <v>41.816842999999999</v>
      </c>
      <c r="H651">
        <v>8.1</v>
      </c>
      <c r="I651">
        <v>33.716842999999997</v>
      </c>
      <c r="J651">
        <v>5.1625730000000001</v>
      </c>
      <c r="K651">
        <v>0</v>
      </c>
      <c r="L651">
        <v>0</v>
      </c>
      <c r="M651">
        <v>283</v>
      </c>
      <c r="N651">
        <v>-29728</v>
      </c>
      <c r="O651">
        <v>5.2759130000000001</v>
      </c>
      <c r="P651">
        <v>41</v>
      </c>
      <c r="Q651">
        <v>0.76435500000000001</v>
      </c>
      <c r="R651" t="s">
        <v>43</v>
      </c>
      <c r="S651" t="s">
        <v>43</v>
      </c>
    </row>
    <row r="652" spans="1:19">
      <c r="A652">
        <v>2682</v>
      </c>
      <c r="B652">
        <v>1089</v>
      </c>
      <c r="C652">
        <v>5362</v>
      </c>
      <c r="D652">
        <v>265624.44</v>
      </c>
      <c r="E652">
        <v>4980</v>
      </c>
      <c r="F652">
        <v>308906.44</v>
      </c>
      <c r="G652">
        <v>62.029406000000002</v>
      </c>
      <c r="H652">
        <v>21.31</v>
      </c>
      <c r="I652">
        <v>40.719405999999999</v>
      </c>
      <c r="J652">
        <v>2.910812</v>
      </c>
      <c r="K652">
        <v>0</v>
      </c>
      <c r="L652">
        <v>0</v>
      </c>
      <c r="M652">
        <v>382</v>
      </c>
      <c r="N652">
        <v>-43282</v>
      </c>
      <c r="O652">
        <v>7.1242070000000002</v>
      </c>
      <c r="P652">
        <v>69</v>
      </c>
      <c r="Q652">
        <v>1.2868329999999999</v>
      </c>
      <c r="R652" t="s">
        <v>43</v>
      </c>
      <c r="S652" t="s">
        <v>43</v>
      </c>
    </row>
    <row r="653" spans="1:19">
      <c r="A653">
        <v>2817</v>
      </c>
      <c r="B653">
        <v>373</v>
      </c>
      <c r="C653">
        <v>5360</v>
      </c>
      <c r="D653">
        <v>109912.67</v>
      </c>
      <c r="E653">
        <v>4421</v>
      </c>
      <c r="F653">
        <v>178883.67</v>
      </c>
      <c r="G653">
        <v>40.462263999999998</v>
      </c>
      <c r="H653">
        <v>34.75</v>
      </c>
      <c r="I653">
        <v>5.7122640000000002</v>
      </c>
      <c r="J653">
        <v>1.164382</v>
      </c>
      <c r="K653">
        <v>45</v>
      </c>
      <c r="L653">
        <v>0.83955199999999996</v>
      </c>
      <c r="M653">
        <v>894</v>
      </c>
      <c r="N653">
        <v>-68971</v>
      </c>
      <c r="O653">
        <v>16.679103999999999</v>
      </c>
      <c r="P653">
        <v>210</v>
      </c>
      <c r="Q653">
        <v>3.91791</v>
      </c>
      <c r="R653" t="s">
        <v>43</v>
      </c>
      <c r="S653" t="s">
        <v>43</v>
      </c>
    </row>
    <row r="654" spans="1:19">
      <c r="A654">
        <v>2663</v>
      </c>
      <c r="B654">
        <v>394</v>
      </c>
      <c r="C654">
        <v>5358</v>
      </c>
      <c r="D654">
        <v>175708.33</v>
      </c>
      <c r="E654">
        <v>5193</v>
      </c>
      <c r="F654">
        <v>193340.33</v>
      </c>
      <c r="G654">
        <v>37.230950999999997</v>
      </c>
      <c r="H654">
        <v>26.08</v>
      </c>
      <c r="I654">
        <v>11.150950999999999</v>
      </c>
      <c r="J654">
        <v>1.427567</v>
      </c>
      <c r="K654">
        <v>0</v>
      </c>
      <c r="L654">
        <v>0</v>
      </c>
      <c r="M654">
        <v>165</v>
      </c>
      <c r="N654">
        <v>-17632</v>
      </c>
      <c r="O654">
        <v>3.079507</v>
      </c>
      <c r="P654">
        <v>67</v>
      </c>
      <c r="Q654">
        <v>1.250467</v>
      </c>
      <c r="R654" t="s">
        <v>43</v>
      </c>
      <c r="S654" t="s">
        <v>43</v>
      </c>
    </row>
    <row r="655" spans="1:19">
      <c r="A655">
        <v>3361</v>
      </c>
      <c r="B655">
        <v>721</v>
      </c>
      <c r="C655">
        <v>5355</v>
      </c>
      <c r="D655">
        <v>102882.32</v>
      </c>
      <c r="E655">
        <v>5280</v>
      </c>
      <c r="F655">
        <v>112066.32</v>
      </c>
      <c r="G655">
        <v>21.224682000000001</v>
      </c>
      <c r="H655">
        <v>11.3</v>
      </c>
      <c r="I655">
        <v>9.9246820000000007</v>
      </c>
      <c r="J655">
        <v>1.87829</v>
      </c>
      <c r="K655">
        <v>0</v>
      </c>
      <c r="L655">
        <v>0</v>
      </c>
      <c r="M655">
        <v>75</v>
      </c>
      <c r="N655">
        <v>-9184</v>
      </c>
      <c r="O655">
        <v>1.40056</v>
      </c>
      <c r="P655">
        <v>67</v>
      </c>
      <c r="Q655">
        <v>1.2511669999999999</v>
      </c>
      <c r="R655" t="s">
        <v>43</v>
      </c>
      <c r="S655" t="s">
        <v>43</v>
      </c>
    </row>
    <row r="656" spans="1:19">
      <c r="A656">
        <v>3446</v>
      </c>
      <c r="B656">
        <v>509</v>
      </c>
      <c r="C656">
        <v>5355</v>
      </c>
      <c r="D656">
        <v>157339.91</v>
      </c>
      <c r="E656">
        <v>5263</v>
      </c>
      <c r="F656">
        <v>172083.91</v>
      </c>
      <c r="G656">
        <v>32.696924000000003</v>
      </c>
      <c r="H656">
        <v>13.12</v>
      </c>
      <c r="I656">
        <v>19.576924000000002</v>
      </c>
      <c r="J656">
        <v>2.4921440000000001</v>
      </c>
      <c r="K656">
        <v>0</v>
      </c>
      <c r="L656">
        <v>0</v>
      </c>
      <c r="M656">
        <v>92</v>
      </c>
      <c r="N656">
        <v>-14744</v>
      </c>
      <c r="O656">
        <v>1.718021</v>
      </c>
      <c r="P656">
        <v>52</v>
      </c>
      <c r="Q656">
        <v>0.971055</v>
      </c>
      <c r="R656" t="s">
        <v>43</v>
      </c>
      <c r="S656" t="s">
        <v>43</v>
      </c>
    </row>
    <row r="657" spans="1:19">
      <c r="A657">
        <v>1031</v>
      </c>
      <c r="B657">
        <v>199</v>
      </c>
      <c r="C657">
        <v>5353</v>
      </c>
      <c r="D657">
        <v>208086.07</v>
      </c>
      <c r="E657">
        <v>5010</v>
      </c>
      <c r="F657">
        <v>245263.07</v>
      </c>
      <c r="G657">
        <v>48.954704999999997</v>
      </c>
      <c r="H657">
        <v>7.8150000000000004</v>
      </c>
      <c r="I657">
        <v>41.139704999999999</v>
      </c>
      <c r="J657">
        <v>6.2641980000000004</v>
      </c>
      <c r="K657">
        <v>0</v>
      </c>
      <c r="L657">
        <v>0</v>
      </c>
      <c r="M657">
        <v>343</v>
      </c>
      <c r="N657">
        <v>-37177</v>
      </c>
      <c r="O657">
        <v>6.4076219999999999</v>
      </c>
      <c r="P657">
        <v>78</v>
      </c>
      <c r="Q657">
        <v>1.4571270000000001</v>
      </c>
      <c r="R657" t="s">
        <v>43</v>
      </c>
      <c r="S657" t="s">
        <v>43</v>
      </c>
    </row>
    <row r="658" spans="1:19">
      <c r="A658">
        <v>2800</v>
      </c>
      <c r="B658">
        <v>456</v>
      </c>
      <c r="C658">
        <v>5345</v>
      </c>
      <c r="D658">
        <v>225431.72</v>
      </c>
      <c r="E658">
        <v>5103</v>
      </c>
      <c r="F658">
        <v>249772.72</v>
      </c>
      <c r="G658">
        <v>48.946250999999997</v>
      </c>
      <c r="H658">
        <v>43.91</v>
      </c>
      <c r="I658">
        <v>5.036251</v>
      </c>
      <c r="J658">
        <v>1.114695</v>
      </c>
      <c r="K658">
        <v>0</v>
      </c>
      <c r="L658">
        <v>0</v>
      </c>
      <c r="M658">
        <v>242</v>
      </c>
      <c r="N658">
        <v>-24341</v>
      </c>
      <c r="O658">
        <v>4.527596</v>
      </c>
      <c r="P658">
        <v>83</v>
      </c>
      <c r="Q658">
        <v>1.552853</v>
      </c>
      <c r="R658" t="s">
        <v>43</v>
      </c>
      <c r="S658" t="s">
        <v>43</v>
      </c>
    </row>
    <row r="659" spans="1:19">
      <c r="A659">
        <v>965</v>
      </c>
      <c r="B659">
        <v>1977</v>
      </c>
      <c r="C659">
        <v>5345</v>
      </c>
      <c r="D659">
        <v>141193.93</v>
      </c>
      <c r="E659">
        <v>5256</v>
      </c>
      <c r="F659">
        <v>154894.93</v>
      </c>
      <c r="G659">
        <v>29.470116000000001</v>
      </c>
      <c r="H659">
        <v>0.55000000000000004</v>
      </c>
      <c r="I659">
        <v>28.920116</v>
      </c>
      <c r="J659">
        <v>53.582028999999999</v>
      </c>
      <c r="K659">
        <v>0</v>
      </c>
      <c r="L659">
        <v>0</v>
      </c>
      <c r="M659">
        <v>89</v>
      </c>
      <c r="N659">
        <v>-13701</v>
      </c>
      <c r="O659">
        <v>1.665108</v>
      </c>
      <c r="P659">
        <v>104</v>
      </c>
      <c r="Q659">
        <v>1.9457439999999999</v>
      </c>
      <c r="R659" t="s">
        <v>43</v>
      </c>
      <c r="S659" t="s">
        <v>43</v>
      </c>
    </row>
    <row r="660" spans="1:19">
      <c r="A660">
        <v>5559</v>
      </c>
      <c r="B660">
        <v>1116</v>
      </c>
      <c r="C660">
        <v>5342</v>
      </c>
      <c r="D660">
        <v>251721.04</v>
      </c>
      <c r="E660">
        <v>5246</v>
      </c>
      <c r="F660">
        <v>264474.03999999998</v>
      </c>
      <c r="G660">
        <v>50.414419000000002</v>
      </c>
      <c r="H660">
        <v>20.535</v>
      </c>
      <c r="I660">
        <v>29.879418999999999</v>
      </c>
      <c r="J660">
        <v>2.4550480000000001</v>
      </c>
      <c r="K660">
        <v>0</v>
      </c>
      <c r="L660">
        <v>0</v>
      </c>
      <c r="M660">
        <v>96</v>
      </c>
      <c r="N660">
        <v>-12753</v>
      </c>
      <c r="O660">
        <v>1.79708</v>
      </c>
      <c r="P660">
        <v>89</v>
      </c>
      <c r="Q660">
        <v>1.6660429999999999</v>
      </c>
      <c r="R660" t="s">
        <v>43</v>
      </c>
      <c r="S660" t="s">
        <v>43</v>
      </c>
    </row>
    <row r="661" spans="1:19">
      <c r="A661">
        <v>5937</v>
      </c>
      <c r="B661">
        <v>1771</v>
      </c>
      <c r="C661">
        <v>5333</v>
      </c>
      <c r="D661">
        <v>250224.12</v>
      </c>
      <c r="E661">
        <v>5070</v>
      </c>
      <c r="F661">
        <v>280796.21999999997</v>
      </c>
      <c r="G661">
        <v>55.383870000000002</v>
      </c>
      <c r="H661">
        <v>16.739999999999998</v>
      </c>
      <c r="I661">
        <v>38.64387</v>
      </c>
      <c r="J661">
        <v>3.3084750000000001</v>
      </c>
      <c r="K661">
        <v>0</v>
      </c>
      <c r="L661">
        <v>0</v>
      </c>
      <c r="M661">
        <v>263</v>
      </c>
      <c r="N661">
        <v>-30572.1</v>
      </c>
      <c r="O661">
        <v>4.9315579999999999</v>
      </c>
      <c r="P661">
        <v>64</v>
      </c>
      <c r="Q661">
        <v>1.200075</v>
      </c>
      <c r="R661" t="s">
        <v>43</v>
      </c>
      <c r="S661" t="s">
        <v>43</v>
      </c>
    </row>
    <row r="662" spans="1:19">
      <c r="A662">
        <v>3800</v>
      </c>
      <c r="B662">
        <v>1989</v>
      </c>
      <c r="C662">
        <v>5332</v>
      </c>
      <c r="D662">
        <v>677328.84</v>
      </c>
      <c r="E662">
        <v>5223</v>
      </c>
      <c r="F662">
        <v>694110.84</v>
      </c>
      <c r="G662">
        <v>132.895049</v>
      </c>
      <c r="H662">
        <v>54.55</v>
      </c>
      <c r="I662">
        <v>78.345049000000003</v>
      </c>
      <c r="J662">
        <v>2.4362059999999999</v>
      </c>
      <c r="K662">
        <v>0</v>
      </c>
      <c r="L662">
        <v>0</v>
      </c>
      <c r="M662">
        <v>109</v>
      </c>
      <c r="N662">
        <v>-16782</v>
      </c>
      <c r="O662">
        <v>2.0442610000000001</v>
      </c>
      <c r="P662">
        <v>66</v>
      </c>
      <c r="Q662">
        <v>1.2378089999999999</v>
      </c>
      <c r="R662" t="s">
        <v>43</v>
      </c>
      <c r="S662" t="s">
        <v>43</v>
      </c>
    </row>
    <row r="663" spans="1:19">
      <c r="A663">
        <v>4588</v>
      </c>
      <c r="B663">
        <v>509</v>
      </c>
      <c r="C663">
        <v>5328</v>
      </c>
      <c r="D663">
        <v>155396.87</v>
      </c>
      <c r="E663">
        <v>5244</v>
      </c>
      <c r="F663">
        <v>170722.87</v>
      </c>
      <c r="G663">
        <v>32.555849000000002</v>
      </c>
      <c r="H663">
        <v>13.975</v>
      </c>
      <c r="I663">
        <v>18.580849000000001</v>
      </c>
      <c r="J663">
        <v>2.3295780000000001</v>
      </c>
      <c r="K663">
        <v>0</v>
      </c>
      <c r="L663">
        <v>0</v>
      </c>
      <c r="M663">
        <v>84</v>
      </c>
      <c r="N663">
        <v>-15326</v>
      </c>
      <c r="O663">
        <v>1.5765769999999999</v>
      </c>
      <c r="P663">
        <v>52</v>
      </c>
      <c r="Q663">
        <v>0.97597599999999995</v>
      </c>
      <c r="R663" t="s">
        <v>43</v>
      </c>
      <c r="S663" t="s">
        <v>43</v>
      </c>
    </row>
    <row r="664" spans="1:19">
      <c r="A664">
        <v>3417</v>
      </c>
      <c r="B664">
        <v>84</v>
      </c>
      <c r="C664">
        <v>5327</v>
      </c>
      <c r="D664">
        <v>149639.12</v>
      </c>
      <c r="E664">
        <v>5320</v>
      </c>
      <c r="F664">
        <v>151362.12</v>
      </c>
      <c r="G664">
        <v>28.451526000000001</v>
      </c>
      <c r="H664">
        <v>14.115</v>
      </c>
      <c r="I664">
        <v>14.336525999999999</v>
      </c>
      <c r="J664">
        <v>2.0156939999999999</v>
      </c>
      <c r="K664">
        <v>0</v>
      </c>
      <c r="L664">
        <v>0</v>
      </c>
      <c r="M664">
        <v>7</v>
      </c>
      <c r="N664">
        <v>-1723</v>
      </c>
      <c r="O664">
        <v>0.131406</v>
      </c>
      <c r="P664">
        <v>93</v>
      </c>
      <c r="Q664">
        <v>1.7458229999999999</v>
      </c>
      <c r="R664" t="s">
        <v>43</v>
      </c>
      <c r="S664" t="s">
        <v>43</v>
      </c>
    </row>
    <row r="665" spans="1:19">
      <c r="A665">
        <v>4098</v>
      </c>
      <c r="B665">
        <v>1341</v>
      </c>
      <c r="C665">
        <v>5327</v>
      </c>
      <c r="D665">
        <v>170681.41</v>
      </c>
      <c r="E665">
        <v>5309</v>
      </c>
      <c r="F665">
        <v>176043.41</v>
      </c>
      <c r="G665">
        <v>33.159429000000003</v>
      </c>
      <c r="H665">
        <v>28.99</v>
      </c>
      <c r="I665">
        <v>4.1694290000000001</v>
      </c>
      <c r="J665">
        <v>1.143823</v>
      </c>
      <c r="K665">
        <v>0</v>
      </c>
      <c r="L665">
        <v>0</v>
      </c>
      <c r="M665">
        <v>18</v>
      </c>
      <c r="N665">
        <v>-5362</v>
      </c>
      <c r="O665">
        <v>0.33790100000000001</v>
      </c>
      <c r="P665">
        <v>91</v>
      </c>
      <c r="Q665">
        <v>1.7082790000000001</v>
      </c>
      <c r="R665" t="s">
        <v>43</v>
      </c>
      <c r="S665" t="s">
        <v>43</v>
      </c>
    </row>
    <row r="666" spans="1:19">
      <c r="A666">
        <v>3470</v>
      </c>
      <c r="B666">
        <v>112</v>
      </c>
      <c r="C666">
        <v>5322</v>
      </c>
      <c r="D666">
        <v>148399.89000000001</v>
      </c>
      <c r="E666">
        <v>5227</v>
      </c>
      <c r="F666">
        <v>156774.89000000001</v>
      </c>
      <c r="G666">
        <v>29.993283000000002</v>
      </c>
      <c r="H666">
        <v>12.97</v>
      </c>
      <c r="I666">
        <v>17.023282999999999</v>
      </c>
      <c r="J666">
        <v>2.3125119999999999</v>
      </c>
      <c r="K666">
        <v>0</v>
      </c>
      <c r="L666">
        <v>0</v>
      </c>
      <c r="M666">
        <v>95</v>
      </c>
      <c r="N666">
        <v>-8375</v>
      </c>
      <c r="O666">
        <v>1.7850429999999999</v>
      </c>
      <c r="P666">
        <v>84</v>
      </c>
      <c r="Q666">
        <v>1.578354</v>
      </c>
      <c r="R666" t="s">
        <v>43</v>
      </c>
      <c r="S666" t="s">
        <v>43</v>
      </c>
    </row>
    <row r="667" spans="1:19">
      <c r="A667">
        <v>4225</v>
      </c>
      <c r="B667">
        <v>1115</v>
      </c>
      <c r="C667">
        <v>5321</v>
      </c>
      <c r="D667">
        <v>267894.38</v>
      </c>
      <c r="E667">
        <v>5217</v>
      </c>
      <c r="F667">
        <v>275691.34999999998</v>
      </c>
      <c r="G667">
        <v>52.844805000000001</v>
      </c>
      <c r="H667">
        <v>60.39</v>
      </c>
      <c r="I667">
        <v>-7.5451949999999997</v>
      </c>
      <c r="J667">
        <v>0.87505900000000003</v>
      </c>
      <c r="K667">
        <v>5</v>
      </c>
      <c r="L667">
        <v>9.3966999999999995E-2</v>
      </c>
      <c r="M667">
        <v>99</v>
      </c>
      <c r="N667">
        <v>-7796.97</v>
      </c>
      <c r="O667">
        <v>1.8605529999999999</v>
      </c>
      <c r="P667">
        <v>240</v>
      </c>
      <c r="Q667">
        <v>4.5104300000000004</v>
      </c>
      <c r="R667" t="s">
        <v>43</v>
      </c>
      <c r="S667" t="s">
        <v>43</v>
      </c>
    </row>
    <row r="668" spans="1:19">
      <c r="A668">
        <v>1052</v>
      </c>
      <c r="B668">
        <v>157</v>
      </c>
      <c r="C668">
        <v>5312</v>
      </c>
      <c r="D668">
        <v>206158.68</v>
      </c>
      <c r="E668">
        <v>5047</v>
      </c>
      <c r="F668">
        <v>234471.67999999999</v>
      </c>
      <c r="G668">
        <v>46.457633999999999</v>
      </c>
      <c r="H668">
        <v>44.91</v>
      </c>
      <c r="I668">
        <v>1.547634</v>
      </c>
      <c r="J668">
        <v>1.0344610000000001</v>
      </c>
      <c r="K668">
        <v>0</v>
      </c>
      <c r="L668">
        <v>0</v>
      </c>
      <c r="M668">
        <v>265</v>
      </c>
      <c r="N668">
        <v>-28313</v>
      </c>
      <c r="O668">
        <v>4.9887050000000004</v>
      </c>
      <c r="P668">
        <v>126</v>
      </c>
      <c r="Q668">
        <v>2.371988</v>
      </c>
      <c r="R668" t="s">
        <v>43</v>
      </c>
      <c r="S668" t="s">
        <v>43</v>
      </c>
    </row>
    <row r="669" spans="1:19">
      <c r="A669">
        <v>1060</v>
      </c>
      <c r="B669">
        <v>563</v>
      </c>
      <c r="C669">
        <v>5310</v>
      </c>
      <c r="D669">
        <v>425969.51</v>
      </c>
      <c r="E669">
        <v>5116</v>
      </c>
      <c r="F669">
        <v>461433.51</v>
      </c>
      <c r="G669">
        <v>90.194197000000003</v>
      </c>
      <c r="H669">
        <v>34.93</v>
      </c>
      <c r="I669">
        <v>55.264197000000003</v>
      </c>
      <c r="J669">
        <v>2.582141</v>
      </c>
      <c r="K669">
        <v>0</v>
      </c>
      <c r="L669">
        <v>0</v>
      </c>
      <c r="M669">
        <v>194</v>
      </c>
      <c r="N669">
        <v>-35464</v>
      </c>
      <c r="O669">
        <v>3.6534840000000002</v>
      </c>
      <c r="P669">
        <v>74</v>
      </c>
      <c r="Q669">
        <v>1.393597</v>
      </c>
      <c r="R669" t="s">
        <v>43</v>
      </c>
      <c r="S669" t="s">
        <v>43</v>
      </c>
    </row>
    <row r="670" spans="1:19">
      <c r="A670">
        <v>988</v>
      </c>
      <c r="B670">
        <v>127</v>
      </c>
      <c r="C670">
        <v>5308</v>
      </c>
      <c r="D670">
        <v>468954.55</v>
      </c>
      <c r="E670">
        <v>5030</v>
      </c>
      <c r="F670">
        <v>497995.55</v>
      </c>
      <c r="G670">
        <v>99.005080000000007</v>
      </c>
      <c r="H670">
        <v>103.455</v>
      </c>
      <c r="I670">
        <v>-4.4499199999999997</v>
      </c>
      <c r="J670">
        <v>0.95698700000000003</v>
      </c>
      <c r="K670">
        <v>0</v>
      </c>
      <c r="L670">
        <v>0</v>
      </c>
      <c r="M670">
        <v>278</v>
      </c>
      <c r="N670">
        <v>-29041</v>
      </c>
      <c r="O670">
        <v>5.2373779999999996</v>
      </c>
      <c r="P670">
        <v>42</v>
      </c>
      <c r="Q670">
        <v>0.79125800000000002</v>
      </c>
      <c r="R670" t="s">
        <v>43</v>
      </c>
      <c r="S670" t="s">
        <v>42</v>
      </c>
    </row>
    <row r="671" spans="1:19">
      <c r="A671">
        <v>5172</v>
      </c>
      <c r="B671">
        <v>1285</v>
      </c>
      <c r="C671">
        <v>5307</v>
      </c>
      <c r="D671">
        <v>367211.94</v>
      </c>
      <c r="E671">
        <v>5003</v>
      </c>
      <c r="F671">
        <v>397393.94</v>
      </c>
      <c r="G671">
        <v>79.431128999999999</v>
      </c>
      <c r="H671">
        <v>58.12</v>
      </c>
      <c r="I671">
        <v>21.311129000000001</v>
      </c>
      <c r="J671">
        <v>1.3666750000000001</v>
      </c>
      <c r="K671">
        <v>0</v>
      </c>
      <c r="L671">
        <v>0</v>
      </c>
      <c r="M671">
        <v>304</v>
      </c>
      <c r="N671">
        <v>-30182</v>
      </c>
      <c r="O671">
        <v>5.7282830000000002</v>
      </c>
      <c r="P671">
        <v>65</v>
      </c>
      <c r="Q671">
        <v>1.2247969999999999</v>
      </c>
      <c r="R671" t="s">
        <v>43</v>
      </c>
      <c r="S671" t="s">
        <v>43</v>
      </c>
    </row>
    <row r="672" spans="1:19">
      <c r="A672">
        <v>2226</v>
      </c>
      <c r="B672">
        <v>368</v>
      </c>
      <c r="C672">
        <v>5307</v>
      </c>
      <c r="D672">
        <v>260417.5</v>
      </c>
      <c r="E672">
        <v>5121</v>
      </c>
      <c r="F672">
        <v>282482.5</v>
      </c>
      <c r="G672">
        <v>55.161589999999997</v>
      </c>
      <c r="H672">
        <v>45.68</v>
      </c>
      <c r="I672">
        <v>9.4815900000000006</v>
      </c>
      <c r="J672">
        <v>1.207565</v>
      </c>
      <c r="K672">
        <v>0</v>
      </c>
      <c r="L672">
        <v>0</v>
      </c>
      <c r="M672">
        <v>186</v>
      </c>
      <c r="N672">
        <v>-22065</v>
      </c>
      <c r="O672">
        <v>3.5048050000000002</v>
      </c>
      <c r="P672">
        <v>88</v>
      </c>
      <c r="Q672">
        <v>1.6581870000000001</v>
      </c>
      <c r="R672" t="s">
        <v>43</v>
      </c>
      <c r="S672" t="s">
        <v>43</v>
      </c>
    </row>
    <row r="673" spans="1:19">
      <c r="A673">
        <v>227</v>
      </c>
      <c r="B673">
        <v>123</v>
      </c>
      <c r="C673">
        <v>5305</v>
      </c>
      <c r="D673">
        <v>148528.22</v>
      </c>
      <c r="E673">
        <v>5216</v>
      </c>
      <c r="F673">
        <v>162616.22</v>
      </c>
      <c r="G673">
        <v>31.176423</v>
      </c>
      <c r="H673">
        <v>20</v>
      </c>
      <c r="I673">
        <v>11.176423</v>
      </c>
      <c r="J673">
        <v>1.558821</v>
      </c>
      <c r="K673">
        <v>1</v>
      </c>
      <c r="L673">
        <v>1.8849999999999999E-2</v>
      </c>
      <c r="M673">
        <v>88</v>
      </c>
      <c r="N673">
        <v>-14088</v>
      </c>
      <c r="O673">
        <v>1.658812</v>
      </c>
      <c r="P673">
        <v>61</v>
      </c>
      <c r="Q673">
        <v>1.149859</v>
      </c>
      <c r="R673" t="s">
        <v>43</v>
      </c>
      <c r="S673" t="s">
        <v>43</v>
      </c>
    </row>
    <row r="674" spans="1:19">
      <c r="A674">
        <v>6058</v>
      </c>
      <c r="B674">
        <v>1963</v>
      </c>
      <c r="C674">
        <v>5293</v>
      </c>
      <c r="D674">
        <v>143089.21</v>
      </c>
      <c r="E674">
        <v>5266</v>
      </c>
      <c r="F674">
        <v>146182.21</v>
      </c>
      <c r="G674">
        <v>27.759630000000001</v>
      </c>
      <c r="H674">
        <v>23.41</v>
      </c>
      <c r="I674">
        <v>4.3496300000000003</v>
      </c>
      <c r="J674">
        <v>1.185802</v>
      </c>
      <c r="K674">
        <v>0</v>
      </c>
      <c r="L674">
        <v>0</v>
      </c>
      <c r="M674">
        <v>27</v>
      </c>
      <c r="N674">
        <v>-3093</v>
      </c>
      <c r="O674">
        <v>0.51010800000000001</v>
      </c>
      <c r="P674">
        <v>82</v>
      </c>
      <c r="Q674">
        <v>1.5492159999999999</v>
      </c>
      <c r="R674" t="s">
        <v>43</v>
      </c>
      <c r="S674" t="s">
        <v>43</v>
      </c>
    </row>
    <row r="675" spans="1:19">
      <c r="A675">
        <v>3067</v>
      </c>
      <c r="B675">
        <v>1412</v>
      </c>
      <c r="C675">
        <v>5284</v>
      </c>
      <c r="D675">
        <v>422087.03</v>
      </c>
      <c r="E675">
        <v>5136</v>
      </c>
      <c r="F675">
        <v>443421.03</v>
      </c>
      <c r="G675">
        <v>86.33587</v>
      </c>
      <c r="H675">
        <v>64.52</v>
      </c>
      <c r="I675">
        <v>21.81587</v>
      </c>
      <c r="J675">
        <v>1.3381259999999999</v>
      </c>
      <c r="K675">
        <v>0</v>
      </c>
      <c r="L675">
        <v>0</v>
      </c>
      <c r="M675">
        <v>148</v>
      </c>
      <c r="N675">
        <v>-21334</v>
      </c>
      <c r="O675">
        <v>2.8009080000000002</v>
      </c>
      <c r="P675">
        <v>76</v>
      </c>
      <c r="Q675">
        <v>1.438304</v>
      </c>
      <c r="R675" t="s">
        <v>43</v>
      </c>
      <c r="S675" t="s">
        <v>43</v>
      </c>
    </row>
    <row r="676" spans="1:19">
      <c r="A676">
        <v>1133</v>
      </c>
      <c r="B676">
        <v>1605</v>
      </c>
      <c r="C676">
        <v>5283</v>
      </c>
      <c r="D676">
        <v>223604.03</v>
      </c>
      <c r="E676">
        <v>5177</v>
      </c>
      <c r="F676">
        <v>238534.03</v>
      </c>
      <c r="G676">
        <v>46.075724999999998</v>
      </c>
      <c r="H676">
        <v>45.17</v>
      </c>
      <c r="I676">
        <v>0.905725</v>
      </c>
      <c r="J676">
        <v>1.020051</v>
      </c>
      <c r="K676">
        <v>0</v>
      </c>
      <c r="L676">
        <v>0</v>
      </c>
      <c r="M676">
        <v>106</v>
      </c>
      <c r="N676">
        <v>-14930</v>
      </c>
      <c r="O676">
        <v>2.0064359999999999</v>
      </c>
      <c r="P676">
        <v>83</v>
      </c>
      <c r="Q676">
        <v>1.5710770000000001</v>
      </c>
      <c r="R676" t="s">
        <v>43</v>
      </c>
      <c r="S676" t="s">
        <v>43</v>
      </c>
    </row>
    <row r="677" spans="1:19">
      <c r="A677">
        <v>2599</v>
      </c>
      <c r="B677">
        <v>1103</v>
      </c>
      <c r="C677">
        <v>5282</v>
      </c>
      <c r="D677">
        <v>190190.98</v>
      </c>
      <c r="E677">
        <v>5044</v>
      </c>
      <c r="F677">
        <v>210094.57</v>
      </c>
      <c r="G677">
        <v>41.652372999999997</v>
      </c>
      <c r="H677">
        <v>42.31</v>
      </c>
      <c r="I677">
        <v>-0.65762699999999996</v>
      </c>
      <c r="J677">
        <v>0.98445700000000003</v>
      </c>
      <c r="K677">
        <v>0</v>
      </c>
      <c r="L677">
        <v>0</v>
      </c>
      <c r="M677">
        <v>238</v>
      </c>
      <c r="N677">
        <v>-19903.59</v>
      </c>
      <c r="O677">
        <v>4.5058689999999997</v>
      </c>
      <c r="P677">
        <v>159</v>
      </c>
      <c r="Q677">
        <v>3.0102229999999999</v>
      </c>
      <c r="R677" t="s">
        <v>43</v>
      </c>
      <c r="S677" t="s">
        <v>43</v>
      </c>
    </row>
    <row r="678" spans="1:19">
      <c r="A678">
        <v>5282</v>
      </c>
      <c r="B678">
        <v>1648</v>
      </c>
      <c r="C678">
        <v>5275</v>
      </c>
      <c r="D678">
        <v>484367.59</v>
      </c>
      <c r="E678">
        <v>5045</v>
      </c>
      <c r="F678">
        <v>513719.59</v>
      </c>
      <c r="G678">
        <v>101.827471</v>
      </c>
      <c r="H678">
        <v>56.36</v>
      </c>
      <c r="I678">
        <v>45.467471000000003</v>
      </c>
      <c r="J678">
        <v>1.8067329999999999</v>
      </c>
      <c r="K678">
        <v>0</v>
      </c>
      <c r="L678">
        <v>0</v>
      </c>
      <c r="M678">
        <v>230</v>
      </c>
      <c r="N678">
        <v>-29352</v>
      </c>
      <c r="O678">
        <v>4.3601900000000002</v>
      </c>
      <c r="P678">
        <v>26</v>
      </c>
      <c r="Q678">
        <v>0.49289100000000002</v>
      </c>
      <c r="R678" t="s">
        <v>43</v>
      </c>
      <c r="S678" t="s">
        <v>43</v>
      </c>
    </row>
    <row r="679" spans="1:19">
      <c r="A679">
        <v>4652</v>
      </c>
      <c r="B679">
        <v>1</v>
      </c>
      <c r="C679">
        <v>5274</v>
      </c>
      <c r="D679">
        <v>193417.67</v>
      </c>
      <c r="E679">
        <v>5191</v>
      </c>
      <c r="F679">
        <v>203360.67</v>
      </c>
      <c r="G679">
        <v>39.175624999999997</v>
      </c>
      <c r="H679">
        <v>16.55</v>
      </c>
      <c r="I679">
        <v>22.625624999999999</v>
      </c>
      <c r="J679">
        <v>2.3671069999999999</v>
      </c>
      <c r="K679">
        <v>0</v>
      </c>
      <c r="L679">
        <v>0</v>
      </c>
      <c r="M679">
        <v>83</v>
      </c>
      <c r="N679">
        <v>-9943</v>
      </c>
      <c r="O679">
        <v>1.573758</v>
      </c>
      <c r="P679">
        <v>78</v>
      </c>
      <c r="Q679">
        <v>1.478953</v>
      </c>
      <c r="R679" t="s">
        <v>43</v>
      </c>
      <c r="S679" t="s">
        <v>43</v>
      </c>
    </row>
    <row r="680" spans="1:19">
      <c r="A680">
        <v>3031</v>
      </c>
      <c r="B680">
        <v>1618</v>
      </c>
      <c r="C680">
        <v>5274</v>
      </c>
      <c r="D680">
        <v>305845.03999999998</v>
      </c>
      <c r="E680">
        <v>5151</v>
      </c>
      <c r="F680">
        <v>329217.03999999998</v>
      </c>
      <c r="G680">
        <v>63.913227999999997</v>
      </c>
      <c r="H680">
        <v>19.89</v>
      </c>
      <c r="I680">
        <v>44.023228000000003</v>
      </c>
      <c r="J680">
        <v>3.2133349999999998</v>
      </c>
      <c r="K680">
        <v>0</v>
      </c>
      <c r="L680">
        <v>0</v>
      </c>
      <c r="M680">
        <v>123</v>
      </c>
      <c r="N680">
        <v>-23372</v>
      </c>
      <c r="O680">
        <v>2.3321960000000002</v>
      </c>
      <c r="P680">
        <v>77</v>
      </c>
      <c r="Q680">
        <v>1.459992</v>
      </c>
      <c r="R680" t="s">
        <v>43</v>
      </c>
      <c r="S680" t="s">
        <v>43</v>
      </c>
    </row>
    <row r="681" spans="1:19">
      <c r="A681">
        <v>2619</v>
      </c>
      <c r="B681">
        <v>469</v>
      </c>
      <c r="C681">
        <v>5273</v>
      </c>
      <c r="D681">
        <v>174254.81</v>
      </c>
      <c r="E681">
        <v>4965</v>
      </c>
      <c r="F681">
        <v>204534.81</v>
      </c>
      <c r="G681">
        <v>41.195329000000001</v>
      </c>
      <c r="H681">
        <v>10.77</v>
      </c>
      <c r="I681">
        <v>30.425329000000001</v>
      </c>
      <c r="J681">
        <v>3.8250069999999998</v>
      </c>
      <c r="K681">
        <v>0</v>
      </c>
      <c r="L681">
        <v>0</v>
      </c>
      <c r="M681">
        <v>308</v>
      </c>
      <c r="N681">
        <v>-30280</v>
      </c>
      <c r="O681">
        <v>5.8410770000000003</v>
      </c>
      <c r="P681">
        <v>73</v>
      </c>
      <c r="Q681">
        <v>1.3844110000000001</v>
      </c>
      <c r="R681" t="s">
        <v>43</v>
      </c>
      <c r="S681" t="s">
        <v>43</v>
      </c>
    </row>
    <row r="682" spans="1:19">
      <c r="A682">
        <v>3934</v>
      </c>
      <c r="B682">
        <v>1779</v>
      </c>
      <c r="C682">
        <v>5272</v>
      </c>
      <c r="D682">
        <v>159626.9</v>
      </c>
      <c r="E682">
        <v>5143</v>
      </c>
      <c r="F682">
        <v>172634.9</v>
      </c>
      <c r="G682">
        <v>33.566965000000003</v>
      </c>
      <c r="H682">
        <v>21.56</v>
      </c>
      <c r="I682">
        <v>12.006964999999999</v>
      </c>
      <c r="J682">
        <v>1.5569090000000001</v>
      </c>
      <c r="K682">
        <v>0</v>
      </c>
      <c r="L682">
        <v>0</v>
      </c>
      <c r="M682">
        <v>129</v>
      </c>
      <c r="N682">
        <v>-13008</v>
      </c>
      <c r="O682">
        <v>2.4468890000000001</v>
      </c>
      <c r="P682">
        <v>85</v>
      </c>
      <c r="Q682">
        <v>1.6122909999999999</v>
      </c>
      <c r="R682" t="s">
        <v>43</v>
      </c>
      <c r="S682" t="s">
        <v>43</v>
      </c>
    </row>
    <row r="683" spans="1:19">
      <c r="A683">
        <v>2556</v>
      </c>
      <c r="B683">
        <v>1315</v>
      </c>
      <c r="C683">
        <v>5271</v>
      </c>
      <c r="D683">
        <v>76440.39</v>
      </c>
      <c r="E683">
        <v>5072</v>
      </c>
      <c r="F683">
        <v>93103.39</v>
      </c>
      <c r="G683">
        <v>18.356347</v>
      </c>
      <c r="H683">
        <v>8.1349999999999998</v>
      </c>
      <c r="I683">
        <v>10.221347</v>
      </c>
      <c r="J683">
        <v>2.2564660000000001</v>
      </c>
      <c r="K683">
        <v>0</v>
      </c>
      <c r="L683">
        <v>0</v>
      </c>
      <c r="M683">
        <v>199</v>
      </c>
      <c r="N683">
        <v>-16663</v>
      </c>
      <c r="O683">
        <v>3.7753749999999999</v>
      </c>
      <c r="P683">
        <v>62</v>
      </c>
      <c r="Q683">
        <v>1.176247</v>
      </c>
      <c r="R683" t="s">
        <v>43</v>
      </c>
      <c r="S683" t="s">
        <v>43</v>
      </c>
    </row>
    <row r="684" spans="1:19">
      <c r="A684">
        <v>2657</v>
      </c>
      <c r="B684">
        <v>644</v>
      </c>
      <c r="C684">
        <v>5268</v>
      </c>
      <c r="D684">
        <v>215578.32</v>
      </c>
      <c r="E684">
        <v>5083</v>
      </c>
      <c r="F684">
        <v>242051.32</v>
      </c>
      <c r="G684">
        <v>47.619776000000002</v>
      </c>
      <c r="H684">
        <v>25.61</v>
      </c>
      <c r="I684">
        <v>22.009775999999999</v>
      </c>
      <c r="J684">
        <v>1.859421</v>
      </c>
      <c r="K684">
        <v>0</v>
      </c>
      <c r="L684">
        <v>0</v>
      </c>
      <c r="M684">
        <v>185</v>
      </c>
      <c r="N684">
        <v>-26473</v>
      </c>
      <c r="O684">
        <v>3.5117690000000001</v>
      </c>
      <c r="P684">
        <v>58</v>
      </c>
      <c r="Q684">
        <v>1.1009869999999999</v>
      </c>
      <c r="R684" t="s">
        <v>43</v>
      </c>
      <c r="S684" t="s">
        <v>43</v>
      </c>
    </row>
    <row r="685" spans="1:19">
      <c r="A685">
        <v>2043</v>
      </c>
      <c r="B685">
        <v>1591</v>
      </c>
      <c r="C685">
        <v>5265</v>
      </c>
      <c r="D685">
        <v>136319.37</v>
      </c>
      <c r="E685">
        <v>5131</v>
      </c>
      <c r="F685">
        <v>152078.37</v>
      </c>
      <c r="G685">
        <v>29.639129000000001</v>
      </c>
      <c r="H685">
        <v>18.47</v>
      </c>
      <c r="I685">
        <v>11.169129</v>
      </c>
      <c r="J685">
        <v>1.6047169999999999</v>
      </c>
      <c r="K685">
        <v>0</v>
      </c>
      <c r="L685">
        <v>0</v>
      </c>
      <c r="M685">
        <v>134</v>
      </c>
      <c r="N685">
        <v>-15759</v>
      </c>
      <c r="O685">
        <v>2.5451090000000001</v>
      </c>
      <c r="P685">
        <v>82</v>
      </c>
      <c r="Q685">
        <v>1.557455</v>
      </c>
      <c r="R685" t="s">
        <v>43</v>
      </c>
      <c r="S685" t="s">
        <v>43</v>
      </c>
    </row>
    <row r="686" spans="1:19">
      <c r="A686">
        <v>1082</v>
      </c>
      <c r="B686">
        <v>244</v>
      </c>
      <c r="C686">
        <v>5264</v>
      </c>
      <c r="D686">
        <v>222516.34</v>
      </c>
      <c r="E686">
        <v>4751</v>
      </c>
      <c r="F686">
        <v>268341.34000000003</v>
      </c>
      <c r="G686">
        <v>56.481023</v>
      </c>
      <c r="H686">
        <v>43.67</v>
      </c>
      <c r="I686">
        <v>12.811023</v>
      </c>
      <c r="J686">
        <v>1.2933600000000001</v>
      </c>
      <c r="K686">
        <v>0</v>
      </c>
      <c r="L686">
        <v>0</v>
      </c>
      <c r="M686">
        <v>513</v>
      </c>
      <c r="N686">
        <v>-45825</v>
      </c>
      <c r="O686">
        <v>9.7454409999999996</v>
      </c>
      <c r="P686">
        <v>71</v>
      </c>
      <c r="Q686">
        <v>1.348784</v>
      </c>
      <c r="R686" t="s">
        <v>43</v>
      </c>
      <c r="S686" t="s">
        <v>43</v>
      </c>
    </row>
    <row r="687" spans="1:19">
      <c r="A687">
        <v>958</v>
      </c>
      <c r="B687">
        <v>746</v>
      </c>
      <c r="C687">
        <v>5258</v>
      </c>
      <c r="D687">
        <v>185656.52</v>
      </c>
      <c r="E687">
        <v>5168</v>
      </c>
      <c r="F687">
        <v>199084.52</v>
      </c>
      <c r="G687">
        <v>38.522545999999998</v>
      </c>
      <c r="H687">
        <v>28.35</v>
      </c>
      <c r="I687">
        <v>10.172546000000001</v>
      </c>
      <c r="J687">
        <v>1.3588199999999999</v>
      </c>
      <c r="K687">
        <v>0</v>
      </c>
      <c r="L687">
        <v>0</v>
      </c>
      <c r="M687">
        <v>90</v>
      </c>
      <c r="N687">
        <v>-13428</v>
      </c>
      <c r="O687">
        <v>1.7116769999999999</v>
      </c>
      <c r="P687">
        <v>58</v>
      </c>
      <c r="Q687">
        <v>1.103081</v>
      </c>
      <c r="R687" t="s">
        <v>43</v>
      </c>
      <c r="S687" t="s">
        <v>43</v>
      </c>
    </row>
    <row r="688" spans="1:19">
      <c r="A688">
        <v>4548</v>
      </c>
      <c r="B688">
        <v>1128</v>
      </c>
      <c r="C688">
        <v>5247</v>
      </c>
      <c r="D688">
        <v>130735.96</v>
      </c>
      <c r="E688">
        <v>4922</v>
      </c>
      <c r="F688">
        <v>159723.96</v>
      </c>
      <c r="G688">
        <v>32.451028000000001</v>
      </c>
      <c r="H688">
        <v>17.725000000000001</v>
      </c>
      <c r="I688">
        <v>14.726027999999999</v>
      </c>
      <c r="J688">
        <v>1.8308059999999999</v>
      </c>
      <c r="K688">
        <v>0</v>
      </c>
      <c r="L688">
        <v>0</v>
      </c>
      <c r="M688">
        <v>325</v>
      </c>
      <c r="N688">
        <v>-28988</v>
      </c>
      <c r="O688">
        <v>6.1940160000000004</v>
      </c>
      <c r="P688">
        <v>69</v>
      </c>
      <c r="Q688">
        <v>1.315037</v>
      </c>
      <c r="R688" t="s">
        <v>43</v>
      </c>
      <c r="S688" t="s">
        <v>43</v>
      </c>
    </row>
    <row r="689" spans="1:19">
      <c r="A689">
        <v>2273</v>
      </c>
      <c r="B689">
        <v>1664</v>
      </c>
      <c r="C689">
        <v>5241</v>
      </c>
      <c r="D689">
        <v>219853.12</v>
      </c>
      <c r="E689">
        <v>5002</v>
      </c>
      <c r="F689">
        <v>249328.12</v>
      </c>
      <c r="G689">
        <v>49.845686000000001</v>
      </c>
      <c r="H689">
        <v>5.68</v>
      </c>
      <c r="I689">
        <v>44.165686000000001</v>
      </c>
      <c r="J689">
        <v>8.7756489999999996</v>
      </c>
      <c r="K689">
        <v>0</v>
      </c>
      <c r="L689">
        <v>0</v>
      </c>
      <c r="M689">
        <v>239</v>
      </c>
      <c r="N689">
        <v>-29475</v>
      </c>
      <c r="O689">
        <v>4.5601979999999998</v>
      </c>
      <c r="P689">
        <v>60</v>
      </c>
      <c r="Q689">
        <v>1.1448199999999999</v>
      </c>
      <c r="R689" t="s">
        <v>43</v>
      </c>
      <c r="S689" t="s">
        <v>43</v>
      </c>
    </row>
    <row r="690" spans="1:19">
      <c r="A690">
        <v>2290</v>
      </c>
      <c r="B690">
        <v>609</v>
      </c>
      <c r="C690">
        <v>5240</v>
      </c>
      <c r="D690">
        <v>105364.58</v>
      </c>
      <c r="E690">
        <v>5098</v>
      </c>
      <c r="F690">
        <v>119696.58</v>
      </c>
      <c r="G690">
        <v>23.479125</v>
      </c>
      <c r="H690">
        <v>9.91</v>
      </c>
      <c r="I690">
        <v>13.569125</v>
      </c>
      <c r="J690">
        <v>2.3692359999999999</v>
      </c>
      <c r="K690">
        <v>0</v>
      </c>
      <c r="L690">
        <v>0</v>
      </c>
      <c r="M690">
        <v>142</v>
      </c>
      <c r="N690">
        <v>-14332</v>
      </c>
      <c r="O690">
        <v>2.709924</v>
      </c>
      <c r="P690">
        <v>57</v>
      </c>
      <c r="Q690">
        <v>1.0877859999999999</v>
      </c>
      <c r="R690" t="s">
        <v>43</v>
      </c>
      <c r="S690" t="s">
        <v>43</v>
      </c>
    </row>
    <row r="691" spans="1:19">
      <c r="A691">
        <v>2538</v>
      </c>
      <c r="B691">
        <v>1788</v>
      </c>
      <c r="C691">
        <v>5237</v>
      </c>
      <c r="D691">
        <v>136507.65</v>
      </c>
      <c r="E691">
        <v>5093</v>
      </c>
      <c r="F691">
        <v>151981.81</v>
      </c>
      <c r="G691">
        <v>29.841314000000001</v>
      </c>
      <c r="H691">
        <v>13.29</v>
      </c>
      <c r="I691">
        <v>16.551314000000001</v>
      </c>
      <c r="J691">
        <v>2.2453959999999999</v>
      </c>
      <c r="K691">
        <v>0</v>
      </c>
      <c r="L691">
        <v>0</v>
      </c>
      <c r="M691">
        <v>144</v>
      </c>
      <c r="N691">
        <v>-15474.16</v>
      </c>
      <c r="O691">
        <v>2.7496659999999999</v>
      </c>
      <c r="P691">
        <v>51</v>
      </c>
      <c r="Q691">
        <v>0.97384000000000004</v>
      </c>
      <c r="R691" t="s">
        <v>43</v>
      </c>
      <c r="S691" t="s">
        <v>43</v>
      </c>
    </row>
    <row r="692" spans="1:19">
      <c r="A692">
        <v>2945</v>
      </c>
      <c r="B692">
        <v>704</v>
      </c>
      <c r="C692">
        <v>5235</v>
      </c>
      <c r="D692">
        <v>264340.17</v>
      </c>
      <c r="E692">
        <v>5165</v>
      </c>
      <c r="F692">
        <v>275081.17</v>
      </c>
      <c r="G692">
        <v>53.258696999999998</v>
      </c>
      <c r="H692">
        <v>18.93</v>
      </c>
      <c r="I692">
        <v>34.328696999999998</v>
      </c>
      <c r="J692">
        <v>2.8134549999999998</v>
      </c>
      <c r="K692">
        <v>0</v>
      </c>
      <c r="L692">
        <v>0</v>
      </c>
      <c r="M692">
        <v>70</v>
      </c>
      <c r="N692">
        <v>-10741</v>
      </c>
      <c r="O692">
        <v>1.337154</v>
      </c>
      <c r="P692">
        <v>70</v>
      </c>
      <c r="Q692">
        <v>1.337154</v>
      </c>
      <c r="R692" t="s">
        <v>43</v>
      </c>
      <c r="S692" t="s">
        <v>43</v>
      </c>
    </row>
    <row r="693" spans="1:19">
      <c r="A693">
        <v>5460</v>
      </c>
      <c r="B693">
        <v>1052</v>
      </c>
      <c r="C693">
        <v>5235</v>
      </c>
      <c r="D693">
        <v>388743.7</v>
      </c>
      <c r="E693">
        <v>5051</v>
      </c>
      <c r="F693">
        <v>411573.7</v>
      </c>
      <c r="G693">
        <v>81.483607000000006</v>
      </c>
      <c r="H693">
        <v>69.47</v>
      </c>
      <c r="I693">
        <v>12.013607</v>
      </c>
      <c r="J693">
        <v>1.1729320000000001</v>
      </c>
      <c r="K693">
        <v>1</v>
      </c>
      <c r="L693">
        <v>1.9102000000000001E-2</v>
      </c>
      <c r="M693">
        <v>183</v>
      </c>
      <c r="N693">
        <v>-22830</v>
      </c>
      <c r="O693">
        <v>3.4957020000000001</v>
      </c>
      <c r="P693">
        <v>124</v>
      </c>
      <c r="Q693">
        <v>2.3686720000000001</v>
      </c>
      <c r="R693" t="s">
        <v>43</v>
      </c>
      <c r="S693" t="s">
        <v>43</v>
      </c>
    </row>
    <row r="694" spans="1:19">
      <c r="A694">
        <v>4741</v>
      </c>
      <c r="B694">
        <v>1873</v>
      </c>
      <c r="C694">
        <v>5233</v>
      </c>
      <c r="D694">
        <v>245684.93</v>
      </c>
      <c r="E694">
        <v>5064</v>
      </c>
      <c r="F694">
        <v>269193.93</v>
      </c>
      <c r="G694">
        <v>53.158358999999997</v>
      </c>
      <c r="H694">
        <v>48.01</v>
      </c>
      <c r="I694">
        <v>5.1483590000000001</v>
      </c>
      <c r="J694">
        <v>1.107235</v>
      </c>
      <c r="K694">
        <v>0</v>
      </c>
      <c r="L694">
        <v>0</v>
      </c>
      <c r="M694">
        <v>169</v>
      </c>
      <c r="N694">
        <v>-23509</v>
      </c>
      <c r="O694">
        <v>3.2295050000000001</v>
      </c>
      <c r="P694">
        <v>81</v>
      </c>
      <c r="Q694">
        <v>1.5478689999999999</v>
      </c>
      <c r="R694" t="s">
        <v>43</v>
      </c>
      <c r="S694" t="s">
        <v>43</v>
      </c>
    </row>
    <row r="695" spans="1:19">
      <c r="A695">
        <v>4856</v>
      </c>
      <c r="B695">
        <v>1150</v>
      </c>
      <c r="C695">
        <v>5230</v>
      </c>
      <c r="D695">
        <v>179065.49</v>
      </c>
      <c r="E695">
        <v>5165</v>
      </c>
      <c r="F695">
        <v>185609.49</v>
      </c>
      <c r="G695">
        <v>35.936010000000003</v>
      </c>
      <c r="H695">
        <v>15.81</v>
      </c>
      <c r="I695">
        <v>20.126010000000001</v>
      </c>
      <c r="J695">
        <v>2.2729919999999999</v>
      </c>
      <c r="K695">
        <v>0</v>
      </c>
      <c r="L695">
        <v>0</v>
      </c>
      <c r="M695">
        <v>65</v>
      </c>
      <c r="N695">
        <v>-6544</v>
      </c>
      <c r="O695">
        <v>1.2428300000000001</v>
      </c>
      <c r="P695">
        <v>68</v>
      </c>
      <c r="Q695">
        <v>1.3001910000000001</v>
      </c>
      <c r="R695" t="s">
        <v>43</v>
      </c>
      <c r="S695" t="s">
        <v>43</v>
      </c>
    </row>
    <row r="696" spans="1:19">
      <c r="A696">
        <v>4929</v>
      </c>
      <c r="B696">
        <v>1432</v>
      </c>
      <c r="C696">
        <v>5226</v>
      </c>
      <c r="D696">
        <v>271726.65000000002</v>
      </c>
      <c r="E696">
        <v>5060</v>
      </c>
      <c r="F696">
        <v>296692.65000000002</v>
      </c>
      <c r="G696">
        <v>58.634911000000002</v>
      </c>
      <c r="H696">
        <v>36.274999999999999</v>
      </c>
      <c r="I696">
        <v>22.359911</v>
      </c>
      <c r="J696">
        <v>1.6164000000000001</v>
      </c>
      <c r="K696">
        <v>0</v>
      </c>
      <c r="L696">
        <v>0</v>
      </c>
      <c r="M696">
        <v>166</v>
      </c>
      <c r="N696">
        <v>-24966</v>
      </c>
      <c r="O696">
        <v>3.1764260000000002</v>
      </c>
      <c r="P696">
        <v>57</v>
      </c>
      <c r="Q696">
        <v>1.0907</v>
      </c>
      <c r="R696" t="s">
        <v>43</v>
      </c>
      <c r="S696" t="s">
        <v>43</v>
      </c>
    </row>
    <row r="697" spans="1:19">
      <c r="A697">
        <v>3500</v>
      </c>
      <c r="B697">
        <v>944</v>
      </c>
      <c r="C697">
        <v>5225</v>
      </c>
      <c r="D697">
        <v>685328.84</v>
      </c>
      <c r="E697">
        <v>5067</v>
      </c>
      <c r="F697">
        <v>723997.84</v>
      </c>
      <c r="G697">
        <v>142.88490999999999</v>
      </c>
      <c r="H697">
        <v>128.41</v>
      </c>
      <c r="I697">
        <v>14.474909999999999</v>
      </c>
      <c r="J697">
        <v>1.112724</v>
      </c>
      <c r="K697">
        <v>0</v>
      </c>
      <c r="L697">
        <v>0</v>
      </c>
      <c r="M697">
        <v>158</v>
      </c>
      <c r="N697">
        <v>-38669</v>
      </c>
      <c r="O697">
        <v>3.0239229999999999</v>
      </c>
      <c r="P697">
        <v>71</v>
      </c>
      <c r="Q697">
        <v>1.3588519999999999</v>
      </c>
      <c r="R697" t="s">
        <v>43</v>
      </c>
      <c r="S697" t="s">
        <v>42</v>
      </c>
    </row>
    <row r="698" spans="1:19">
      <c r="A698">
        <v>6102</v>
      </c>
      <c r="B698">
        <v>1534</v>
      </c>
      <c r="C698">
        <v>5224</v>
      </c>
      <c r="D698">
        <v>278510.69</v>
      </c>
      <c r="E698">
        <v>5119</v>
      </c>
      <c r="F698">
        <v>292267.69</v>
      </c>
      <c r="G698">
        <v>57.094684999999998</v>
      </c>
      <c r="H698">
        <v>35.07</v>
      </c>
      <c r="I698">
        <v>22.024685000000002</v>
      </c>
      <c r="J698">
        <v>1.6280209999999999</v>
      </c>
      <c r="K698">
        <v>0</v>
      </c>
      <c r="L698">
        <v>0</v>
      </c>
      <c r="M698">
        <v>105</v>
      </c>
      <c r="N698">
        <v>-13757</v>
      </c>
      <c r="O698">
        <v>2.009954</v>
      </c>
      <c r="P698">
        <v>88</v>
      </c>
      <c r="Q698">
        <v>1.6845330000000001</v>
      </c>
      <c r="R698" t="s">
        <v>43</v>
      </c>
      <c r="S698" t="s">
        <v>43</v>
      </c>
    </row>
    <row r="699" spans="1:19">
      <c r="A699">
        <v>5859</v>
      </c>
      <c r="B699">
        <v>776</v>
      </c>
      <c r="C699">
        <v>5219</v>
      </c>
      <c r="D699">
        <v>482714.41</v>
      </c>
      <c r="E699">
        <v>4885</v>
      </c>
      <c r="F699">
        <v>522022.41</v>
      </c>
      <c r="G699">
        <v>106.862315</v>
      </c>
      <c r="H699">
        <v>94</v>
      </c>
      <c r="I699">
        <v>12.862315000000001</v>
      </c>
      <c r="J699">
        <v>1.136833</v>
      </c>
      <c r="K699">
        <v>0</v>
      </c>
      <c r="L699">
        <v>0</v>
      </c>
      <c r="M699">
        <v>334</v>
      </c>
      <c r="N699">
        <v>-39308</v>
      </c>
      <c r="O699">
        <v>6.3996930000000001</v>
      </c>
      <c r="P699">
        <v>60</v>
      </c>
      <c r="Q699">
        <v>1.1496459999999999</v>
      </c>
      <c r="R699" t="s">
        <v>43</v>
      </c>
      <c r="S699" t="s">
        <v>44</v>
      </c>
    </row>
    <row r="700" spans="1:19">
      <c r="A700">
        <v>5950</v>
      </c>
      <c r="B700">
        <v>1490</v>
      </c>
      <c r="C700">
        <v>5219</v>
      </c>
      <c r="D700">
        <v>229004.49</v>
      </c>
      <c r="E700">
        <v>4849</v>
      </c>
      <c r="F700">
        <v>271894.49</v>
      </c>
      <c r="G700">
        <v>56.072280999999997</v>
      </c>
      <c r="H700">
        <v>31.59</v>
      </c>
      <c r="I700">
        <v>24.482281</v>
      </c>
      <c r="J700">
        <v>1.7750010000000001</v>
      </c>
      <c r="K700">
        <v>0</v>
      </c>
      <c r="L700">
        <v>0</v>
      </c>
      <c r="M700">
        <v>370</v>
      </c>
      <c r="N700">
        <v>-42890</v>
      </c>
      <c r="O700">
        <v>7.0894810000000001</v>
      </c>
      <c r="P700">
        <v>53</v>
      </c>
      <c r="Q700">
        <v>1.01552</v>
      </c>
      <c r="R700" t="s">
        <v>43</v>
      </c>
      <c r="S700" t="s">
        <v>43</v>
      </c>
    </row>
    <row r="701" spans="1:19">
      <c r="A701">
        <v>3216</v>
      </c>
      <c r="B701">
        <v>1285</v>
      </c>
      <c r="C701">
        <v>5213</v>
      </c>
      <c r="D701">
        <v>374579.81</v>
      </c>
      <c r="E701">
        <v>4941</v>
      </c>
      <c r="F701">
        <v>401057.81</v>
      </c>
      <c r="G701">
        <v>81.169359999999998</v>
      </c>
      <c r="H701">
        <v>58.32</v>
      </c>
      <c r="I701">
        <v>22.849360000000001</v>
      </c>
      <c r="J701">
        <v>1.3917930000000001</v>
      </c>
      <c r="K701">
        <v>0</v>
      </c>
      <c r="L701">
        <v>0</v>
      </c>
      <c r="M701">
        <v>272</v>
      </c>
      <c r="N701">
        <v>-26478</v>
      </c>
      <c r="O701">
        <v>5.2177249999999997</v>
      </c>
      <c r="P701">
        <v>53</v>
      </c>
      <c r="Q701">
        <v>1.016689</v>
      </c>
      <c r="R701" t="s">
        <v>43</v>
      </c>
      <c r="S701" t="s">
        <v>43</v>
      </c>
    </row>
    <row r="702" spans="1:19">
      <c r="A702">
        <v>1119</v>
      </c>
      <c r="B702">
        <v>1834</v>
      </c>
      <c r="C702">
        <v>5198</v>
      </c>
      <c r="D702">
        <v>153432.85999999999</v>
      </c>
      <c r="E702">
        <v>4977</v>
      </c>
      <c r="F702">
        <v>181427.86</v>
      </c>
      <c r="G702">
        <v>36.453257000000001</v>
      </c>
      <c r="H702">
        <v>15.17</v>
      </c>
      <c r="I702">
        <v>21.283256999999999</v>
      </c>
      <c r="J702">
        <v>2.4029829999999999</v>
      </c>
      <c r="K702">
        <v>0</v>
      </c>
      <c r="L702">
        <v>0</v>
      </c>
      <c r="M702">
        <v>221</v>
      </c>
      <c r="N702">
        <v>-27995</v>
      </c>
      <c r="O702">
        <v>4.2516350000000003</v>
      </c>
      <c r="P702">
        <v>70</v>
      </c>
      <c r="Q702">
        <v>1.3466720000000001</v>
      </c>
      <c r="R702" t="s">
        <v>43</v>
      </c>
      <c r="S702" t="s">
        <v>43</v>
      </c>
    </row>
    <row r="703" spans="1:19">
      <c r="A703">
        <v>197</v>
      </c>
      <c r="B703">
        <v>123</v>
      </c>
      <c r="C703">
        <v>5193</v>
      </c>
      <c r="D703">
        <v>138607.85999999999</v>
      </c>
      <c r="E703">
        <v>5108</v>
      </c>
      <c r="F703">
        <v>152736.59</v>
      </c>
      <c r="G703">
        <v>29.901447000000001</v>
      </c>
      <c r="H703">
        <v>19.355</v>
      </c>
      <c r="I703">
        <v>10.546447000000001</v>
      </c>
      <c r="J703">
        <v>1.5448949999999999</v>
      </c>
      <c r="K703">
        <v>0</v>
      </c>
      <c r="L703">
        <v>0</v>
      </c>
      <c r="M703">
        <v>85</v>
      </c>
      <c r="N703">
        <v>-14128.73</v>
      </c>
      <c r="O703">
        <v>1.636819</v>
      </c>
      <c r="P703">
        <v>64</v>
      </c>
      <c r="Q703">
        <v>1.2324280000000001</v>
      </c>
      <c r="R703" t="s">
        <v>43</v>
      </c>
      <c r="S703" t="s">
        <v>43</v>
      </c>
    </row>
    <row r="704" spans="1:19">
      <c r="A704">
        <v>89</v>
      </c>
      <c r="B704">
        <v>1959</v>
      </c>
      <c r="C704">
        <v>5190</v>
      </c>
      <c r="D704">
        <v>444991.17</v>
      </c>
      <c r="E704">
        <v>4827</v>
      </c>
      <c r="F704">
        <v>492257.17</v>
      </c>
      <c r="G704">
        <v>101.97994</v>
      </c>
      <c r="H704">
        <v>55.6</v>
      </c>
      <c r="I704">
        <v>46.379939999999998</v>
      </c>
      <c r="J704">
        <v>1.8341719999999999</v>
      </c>
      <c r="K704">
        <v>0</v>
      </c>
      <c r="L704">
        <v>0</v>
      </c>
      <c r="M704">
        <v>363</v>
      </c>
      <c r="N704">
        <v>-47266</v>
      </c>
      <c r="O704">
        <v>6.9942200000000003</v>
      </c>
      <c r="P704">
        <v>107</v>
      </c>
      <c r="Q704">
        <v>2.0616569999999999</v>
      </c>
      <c r="R704" t="s">
        <v>43</v>
      </c>
      <c r="S704" t="s">
        <v>43</v>
      </c>
    </row>
    <row r="705" spans="1:19">
      <c r="A705">
        <v>3004</v>
      </c>
      <c r="B705">
        <v>401</v>
      </c>
      <c r="C705">
        <v>5187</v>
      </c>
      <c r="D705">
        <v>103801.2</v>
      </c>
      <c r="E705">
        <v>5092</v>
      </c>
      <c r="F705">
        <v>112881.2</v>
      </c>
      <c r="G705">
        <v>22.168341999999999</v>
      </c>
      <c r="H705">
        <v>10.050000000000001</v>
      </c>
      <c r="I705">
        <v>12.118342</v>
      </c>
      <c r="J705">
        <v>2.2058049999999998</v>
      </c>
      <c r="K705">
        <v>0</v>
      </c>
      <c r="L705">
        <v>0</v>
      </c>
      <c r="M705">
        <v>95</v>
      </c>
      <c r="N705">
        <v>-9080</v>
      </c>
      <c r="O705">
        <v>1.831502</v>
      </c>
      <c r="P705">
        <v>64</v>
      </c>
      <c r="Q705">
        <v>1.233854</v>
      </c>
      <c r="R705" t="s">
        <v>43</v>
      </c>
      <c r="S705" t="s">
        <v>43</v>
      </c>
    </row>
    <row r="706" spans="1:19">
      <c r="A706">
        <v>3363</v>
      </c>
      <c r="B706">
        <v>190</v>
      </c>
      <c r="C706">
        <v>5185</v>
      </c>
      <c r="D706">
        <v>251382.55</v>
      </c>
      <c r="E706">
        <v>5006</v>
      </c>
      <c r="F706">
        <v>268022.17</v>
      </c>
      <c r="G706">
        <v>53.540185999999999</v>
      </c>
      <c r="H706">
        <v>35.39</v>
      </c>
      <c r="I706">
        <v>18.150186000000001</v>
      </c>
      <c r="J706">
        <v>1.5128619999999999</v>
      </c>
      <c r="K706">
        <v>0</v>
      </c>
      <c r="L706">
        <v>0</v>
      </c>
      <c r="M706">
        <v>179</v>
      </c>
      <c r="N706">
        <v>-16639.62</v>
      </c>
      <c r="O706">
        <v>3.4522659999999998</v>
      </c>
      <c r="P706">
        <v>76</v>
      </c>
      <c r="Q706">
        <v>1.465767</v>
      </c>
      <c r="R706" t="s">
        <v>43</v>
      </c>
      <c r="S706" t="s">
        <v>43</v>
      </c>
    </row>
    <row r="707" spans="1:19">
      <c r="A707">
        <v>2677</v>
      </c>
      <c r="B707">
        <v>1129</v>
      </c>
      <c r="C707">
        <v>5184</v>
      </c>
      <c r="D707">
        <v>312833.8</v>
      </c>
      <c r="E707">
        <v>4984</v>
      </c>
      <c r="F707">
        <v>335616.8</v>
      </c>
      <c r="G707">
        <v>67.338843999999995</v>
      </c>
      <c r="H707">
        <v>63.19</v>
      </c>
      <c r="I707">
        <v>4.1488440000000004</v>
      </c>
      <c r="J707">
        <v>1.0656570000000001</v>
      </c>
      <c r="K707">
        <v>0</v>
      </c>
      <c r="L707">
        <v>0</v>
      </c>
      <c r="M707">
        <v>200</v>
      </c>
      <c r="N707">
        <v>-22783</v>
      </c>
      <c r="O707">
        <v>3.858025</v>
      </c>
      <c r="P707">
        <v>90</v>
      </c>
      <c r="Q707">
        <v>1.736111</v>
      </c>
      <c r="R707" t="s">
        <v>43</v>
      </c>
      <c r="S707" t="s">
        <v>43</v>
      </c>
    </row>
    <row r="708" spans="1:19">
      <c r="A708">
        <v>5712</v>
      </c>
      <c r="B708">
        <v>1807</v>
      </c>
      <c r="C708">
        <v>5180</v>
      </c>
      <c r="D708">
        <v>189643.71</v>
      </c>
      <c r="E708">
        <v>5030</v>
      </c>
      <c r="F708">
        <v>203657.71</v>
      </c>
      <c r="G708">
        <v>40.488610000000001</v>
      </c>
      <c r="H708">
        <v>36.965000000000003</v>
      </c>
      <c r="I708">
        <v>3.5236100000000001</v>
      </c>
      <c r="J708">
        <v>1.095323</v>
      </c>
      <c r="K708">
        <v>0</v>
      </c>
      <c r="L708">
        <v>0</v>
      </c>
      <c r="M708">
        <v>150</v>
      </c>
      <c r="N708">
        <v>-14014</v>
      </c>
      <c r="O708">
        <v>2.895753</v>
      </c>
      <c r="P708">
        <v>98</v>
      </c>
      <c r="Q708">
        <v>1.8918919999999999</v>
      </c>
      <c r="R708" t="s">
        <v>43</v>
      </c>
      <c r="S708" t="s">
        <v>43</v>
      </c>
    </row>
    <row r="709" spans="1:19">
      <c r="A709">
        <v>5829</v>
      </c>
      <c r="B709">
        <v>1980</v>
      </c>
      <c r="C709">
        <v>5180</v>
      </c>
      <c r="D709">
        <v>268103.57</v>
      </c>
      <c r="E709">
        <v>4872</v>
      </c>
      <c r="F709">
        <v>301607.57</v>
      </c>
      <c r="G709">
        <v>61.906315999999997</v>
      </c>
      <c r="H709">
        <v>43.365000000000002</v>
      </c>
      <c r="I709">
        <v>18.541315999999998</v>
      </c>
      <c r="J709">
        <v>1.4275640000000001</v>
      </c>
      <c r="K709">
        <v>0</v>
      </c>
      <c r="L709">
        <v>0</v>
      </c>
      <c r="M709">
        <v>308</v>
      </c>
      <c r="N709">
        <v>-33504</v>
      </c>
      <c r="O709">
        <v>5.9459460000000002</v>
      </c>
      <c r="P709">
        <v>65</v>
      </c>
      <c r="Q709">
        <v>1.254826</v>
      </c>
      <c r="R709" t="s">
        <v>43</v>
      </c>
      <c r="S709" t="s">
        <v>43</v>
      </c>
    </row>
    <row r="710" spans="1:19">
      <c r="A710">
        <v>4261</v>
      </c>
      <c r="B710">
        <v>178</v>
      </c>
      <c r="C710">
        <v>5175</v>
      </c>
      <c r="D710">
        <v>180446.2</v>
      </c>
      <c r="E710">
        <v>4855</v>
      </c>
      <c r="F710">
        <v>216254.2</v>
      </c>
      <c r="G710">
        <v>44.542574999999999</v>
      </c>
      <c r="H710">
        <v>9.3699999999999992</v>
      </c>
      <c r="I710">
        <v>35.172575000000002</v>
      </c>
      <c r="J710">
        <v>4.7537430000000001</v>
      </c>
      <c r="K710">
        <v>0</v>
      </c>
      <c r="L710">
        <v>0</v>
      </c>
      <c r="M710">
        <v>320</v>
      </c>
      <c r="N710">
        <v>-35808</v>
      </c>
      <c r="O710">
        <v>6.1835750000000003</v>
      </c>
      <c r="P710">
        <v>70</v>
      </c>
      <c r="Q710">
        <v>1.352657</v>
      </c>
      <c r="R710" t="s">
        <v>43</v>
      </c>
      <c r="S710" t="s">
        <v>43</v>
      </c>
    </row>
    <row r="711" spans="1:19">
      <c r="A711">
        <v>5750</v>
      </c>
      <c r="B711">
        <v>84</v>
      </c>
      <c r="C711">
        <v>5173</v>
      </c>
      <c r="D711">
        <v>142573.24</v>
      </c>
      <c r="E711">
        <v>5166</v>
      </c>
      <c r="F711">
        <v>144578.34</v>
      </c>
      <c r="G711">
        <v>27.986516000000002</v>
      </c>
      <c r="H711">
        <v>14.035</v>
      </c>
      <c r="I711">
        <v>13.951516</v>
      </c>
      <c r="J711">
        <v>1.9940519999999999</v>
      </c>
      <c r="K711">
        <v>0</v>
      </c>
      <c r="L711">
        <v>0</v>
      </c>
      <c r="M711">
        <v>7</v>
      </c>
      <c r="N711">
        <v>-2005.1</v>
      </c>
      <c r="O711">
        <v>0.13531799999999999</v>
      </c>
      <c r="P711">
        <v>106</v>
      </c>
      <c r="Q711">
        <v>2.0491009999999998</v>
      </c>
      <c r="R711" t="s">
        <v>43</v>
      </c>
      <c r="S711" t="s">
        <v>43</v>
      </c>
    </row>
    <row r="712" spans="1:19">
      <c r="A712">
        <v>212</v>
      </c>
      <c r="B712">
        <v>605</v>
      </c>
      <c r="C712">
        <v>5172</v>
      </c>
      <c r="D712">
        <v>176061.89</v>
      </c>
      <c r="E712">
        <v>5076</v>
      </c>
      <c r="F712">
        <v>192681.89</v>
      </c>
      <c r="G712">
        <v>37.959395000000001</v>
      </c>
      <c r="H712">
        <v>11.984999999999999</v>
      </c>
      <c r="I712">
        <v>25.974395000000001</v>
      </c>
      <c r="J712">
        <v>3.1672419999999999</v>
      </c>
      <c r="K712">
        <v>0</v>
      </c>
      <c r="L712">
        <v>0</v>
      </c>
      <c r="M712">
        <v>96</v>
      </c>
      <c r="N712">
        <v>-16620</v>
      </c>
      <c r="O712">
        <v>1.8561479999999999</v>
      </c>
      <c r="P712">
        <v>58</v>
      </c>
      <c r="Q712">
        <v>1.1214230000000001</v>
      </c>
      <c r="R712" t="s">
        <v>43</v>
      </c>
      <c r="S712" t="s">
        <v>43</v>
      </c>
    </row>
    <row r="713" spans="1:19">
      <c r="A713">
        <v>5512</v>
      </c>
      <c r="B713">
        <v>327</v>
      </c>
      <c r="C713">
        <v>5169</v>
      </c>
      <c r="D713">
        <v>221709.36</v>
      </c>
      <c r="E713">
        <v>5073</v>
      </c>
      <c r="F713">
        <v>234200.36</v>
      </c>
      <c r="G713">
        <v>46.166048000000004</v>
      </c>
      <c r="H713">
        <v>47.2</v>
      </c>
      <c r="I713">
        <v>-1.033952</v>
      </c>
      <c r="J713">
        <v>0.97809400000000002</v>
      </c>
      <c r="K713">
        <v>0</v>
      </c>
      <c r="L713">
        <v>0</v>
      </c>
      <c r="M713">
        <v>96</v>
      </c>
      <c r="N713">
        <v>-12491</v>
      </c>
      <c r="O713">
        <v>1.857226</v>
      </c>
      <c r="P713">
        <v>117</v>
      </c>
      <c r="Q713">
        <v>2.2634940000000001</v>
      </c>
      <c r="R713" t="s">
        <v>43</v>
      </c>
      <c r="S713" t="s">
        <v>43</v>
      </c>
    </row>
    <row r="714" spans="1:19">
      <c r="A714">
        <v>1006</v>
      </c>
      <c r="B714">
        <v>1024</v>
      </c>
      <c r="C714">
        <v>5162</v>
      </c>
      <c r="D714">
        <v>196592.84</v>
      </c>
      <c r="E714">
        <v>5005</v>
      </c>
      <c r="F714">
        <v>221274.84</v>
      </c>
      <c r="G714">
        <v>44.210757000000001</v>
      </c>
      <c r="H714">
        <v>16.38</v>
      </c>
      <c r="I714">
        <v>27.830756999999998</v>
      </c>
      <c r="J714">
        <v>2.6990690000000002</v>
      </c>
      <c r="K714">
        <v>0</v>
      </c>
      <c r="L714">
        <v>0</v>
      </c>
      <c r="M714">
        <v>157</v>
      </c>
      <c r="N714">
        <v>-24682</v>
      </c>
      <c r="O714">
        <v>3.0414569999999999</v>
      </c>
      <c r="P714">
        <v>49</v>
      </c>
      <c r="Q714">
        <v>0.94924399999999998</v>
      </c>
      <c r="R714" t="s">
        <v>43</v>
      </c>
      <c r="S714" t="s">
        <v>43</v>
      </c>
    </row>
    <row r="715" spans="1:19">
      <c r="A715">
        <v>3288</v>
      </c>
      <c r="B715">
        <v>1910</v>
      </c>
      <c r="C715">
        <v>5159</v>
      </c>
      <c r="D715">
        <v>175372.17</v>
      </c>
      <c r="E715">
        <v>4972</v>
      </c>
      <c r="F715">
        <v>189472.17</v>
      </c>
      <c r="G715">
        <v>38.107838000000001</v>
      </c>
      <c r="H715">
        <v>27.245000000000001</v>
      </c>
      <c r="I715">
        <v>10.862838</v>
      </c>
      <c r="J715">
        <v>1.398709</v>
      </c>
      <c r="K715">
        <v>23</v>
      </c>
      <c r="L715">
        <v>0.44582300000000002</v>
      </c>
      <c r="M715">
        <v>164</v>
      </c>
      <c r="N715">
        <v>-14100</v>
      </c>
      <c r="O715">
        <v>3.1789109999999998</v>
      </c>
      <c r="P715">
        <v>63</v>
      </c>
      <c r="Q715">
        <v>1.2211669999999999</v>
      </c>
      <c r="R715" t="s">
        <v>43</v>
      </c>
      <c r="S715" t="s">
        <v>43</v>
      </c>
    </row>
    <row r="716" spans="1:19">
      <c r="A716">
        <v>3851</v>
      </c>
      <c r="B716">
        <v>190</v>
      </c>
      <c r="C716">
        <v>5156</v>
      </c>
      <c r="D716">
        <v>265623.40000000002</v>
      </c>
      <c r="E716">
        <v>5014</v>
      </c>
      <c r="F716">
        <v>278652.40000000002</v>
      </c>
      <c r="G716">
        <v>55.574869999999997</v>
      </c>
      <c r="H716">
        <v>36.28</v>
      </c>
      <c r="I716">
        <v>19.29487</v>
      </c>
      <c r="J716">
        <v>1.5318320000000001</v>
      </c>
      <c r="K716">
        <v>0</v>
      </c>
      <c r="L716">
        <v>0</v>
      </c>
      <c r="M716">
        <v>142</v>
      </c>
      <c r="N716">
        <v>-13029</v>
      </c>
      <c r="O716">
        <v>2.754073</v>
      </c>
      <c r="P716">
        <v>74</v>
      </c>
      <c r="Q716">
        <v>1.4352210000000001</v>
      </c>
      <c r="R716" t="s">
        <v>43</v>
      </c>
      <c r="S716" t="s">
        <v>43</v>
      </c>
    </row>
    <row r="717" spans="1:19">
      <c r="A717">
        <v>4876</v>
      </c>
      <c r="B717">
        <v>1424</v>
      </c>
      <c r="C717">
        <v>5147</v>
      </c>
      <c r="D717">
        <v>74459.240000000005</v>
      </c>
      <c r="E717">
        <v>3924</v>
      </c>
      <c r="F717">
        <v>167587.24</v>
      </c>
      <c r="G717">
        <v>42.708266999999999</v>
      </c>
      <c r="H717">
        <v>32.159999999999997</v>
      </c>
      <c r="I717">
        <v>10.548266999999999</v>
      </c>
      <c r="J717">
        <v>1.327993</v>
      </c>
      <c r="K717">
        <v>0</v>
      </c>
      <c r="L717">
        <v>0</v>
      </c>
      <c r="M717">
        <v>1223</v>
      </c>
      <c r="N717">
        <v>-93128</v>
      </c>
      <c r="O717">
        <v>23.761413999999998</v>
      </c>
      <c r="P717">
        <v>313</v>
      </c>
      <c r="Q717">
        <v>6.0812119999999998</v>
      </c>
      <c r="R717" t="s">
        <v>43</v>
      </c>
      <c r="S717" t="s">
        <v>43</v>
      </c>
    </row>
    <row r="718" spans="1:19">
      <c r="A718">
        <v>5034</v>
      </c>
      <c r="B718">
        <v>1500</v>
      </c>
      <c r="C718">
        <v>5137</v>
      </c>
      <c r="D718">
        <v>153824.28</v>
      </c>
      <c r="E718">
        <v>5005</v>
      </c>
      <c r="F718">
        <v>167026.28</v>
      </c>
      <c r="G718">
        <v>33.371884000000001</v>
      </c>
      <c r="H718">
        <v>7.43</v>
      </c>
      <c r="I718">
        <v>25.941884000000002</v>
      </c>
      <c r="J718">
        <v>4.4915050000000001</v>
      </c>
      <c r="K718">
        <v>0</v>
      </c>
      <c r="L718">
        <v>0</v>
      </c>
      <c r="M718">
        <v>132</v>
      </c>
      <c r="N718">
        <v>-13202</v>
      </c>
      <c r="O718">
        <v>2.5695929999999998</v>
      </c>
      <c r="P718">
        <v>66</v>
      </c>
      <c r="Q718">
        <v>1.284797</v>
      </c>
      <c r="R718" t="s">
        <v>43</v>
      </c>
      <c r="S718" t="s">
        <v>43</v>
      </c>
    </row>
    <row r="719" spans="1:19">
      <c r="A719">
        <v>5505</v>
      </c>
      <c r="B719">
        <v>1910</v>
      </c>
      <c r="C719">
        <v>5137</v>
      </c>
      <c r="D719">
        <v>181453.61</v>
      </c>
      <c r="E719">
        <v>4963</v>
      </c>
      <c r="F719">
        <v>194876.61</v>
      </c>
      <c r="G719">
        <v>39.265889999999999</v>
      </c>
      <c r="H719">
        <v>27.72</v>
      </c>
      <c r="I719">
        <v>11.54589</v>
      </c>
      <c r="J719">
        <v>1.4165179999999999</v>
      </c>
      <c r="K719">
        <v>23</v>
      </c>
      <c r="L719">
        <v>0.44773200000000002</v>
      </c>
      <c r="M719">
        <v>151</v>
      </c>
      <c r="N719">
        <v>-13423</v>
      </c>
      <c r="O719">
        <v>2.9394589999999998</v>
      </c>
      <c r="P719">
        <v>71</v>
      </c>
      <c r="Q719">
        <v>1.3821300000000001</v>
      </c>
      <c r="R719" t="s">
        <v>43</v>
      </c>
      <c r="S719" t="s">
        <v>43</v>
      </c>
    </row>
    <row r="720" spans="1:19">
      <c r="A720">
        <v>4748</v>
      </c>
      <c r="B720">
        <v>884</v>
      </c>
      <c r="C720">
        <v>5137</v>
      </c>
      <c r="D720">
        <v>234911.65</v>
      </c>
      <c r="E720">
        <v>5027</v>
      </c>
      <c r="F720">
        <v>245286.65</v>
      </c>
      <c r="G720">
        <v>48.793843000000003</v>
      </c>
      <c r="H720">
        <v>44.16</v>
      </c>
      <c r="I720">
        <v>4.6338429999999997</v>
      </c>
      <c r="J720">
        <v>1.1049329999999999</v>
      </c>
      <c r="K720">
        <v>0</v>
      </c>
      <c r="L720">
        <v>0</v>
      </c>
      <c r="M720">
        <v>110</v>
      </c>
      <c r="N720">
        <v>-10375</v>
      </c>
      <c r="O720">
        <v>2.1413280000000001</v>
      </c>
      <c r="P720">
        <v>34</v>
      </c>
      <c r="Q720">
        <v>0.66186500000000004</v>
      </c>
      <c r="R720" t="s">
        <v>43</v>
      </c>
      <c r="S720" t="s">
        <v>43</v>
      </c>
    </row>
    <row r="721" spans="1:19">
      <c r="A721">
        <v>2489</v>
      </c>
      <c r="B721">
        <v>359</v>
      </c>
      <c r="C721">
        <v>5135</v>
      </c>
      <c r="D721">
        <v>269326.15000000002</v>
      </c>
      <c r="E721">
        <v>4912</v>
      </c>
      <c r="F721">
        <v>295375.15000000002</v>
      </c>
      <c r="G721">
        <v>60.133377000000003</v>
      </c>
      <c r="H721">
        <v>29.35</v>
      </c>
      <c r="I721">
        <v>30.783377000000002</v>
      </c>
      <c r="J721">
        <v>2.0488369999999998</v>
      </c>
      <c r="K721">
        <v>0</v>
      </c>
      <c r="L721">
        <v>0</v>
      </c>
      <c r="M721">
        <v>223</v>
      </c>
      <c r="N721">
        <v>-26049</v>
      </c>
      <c r="O721">
        <v>4.342746</v>
      </c>
      <c r="P721">
        <v>52</v>
      </c>
      <c r="Q721">
        <v>1.0126580000000001</v>
      </c>
      <c r="R721" t="s">
        <v>43</v>
      </c>
      <c r="S721" t="s">
        <v>43</v>
      </c>
    </row>
    <row r="722" spans="1:19">
      <c r="A722">
        <v>4634</v>
      </c>
      <c r="B722">
        <v>1466</v>
      </c>
      <c r="C722">
        <v>5123</v>
      </c>
      <c r="D722">
        <v>188555.11</v>
      </c>
      <c r="E722">
        <v>5006</v>
      </c>
      <c r="F722">
        <v>201685.11</v>
      </c>
      <c r="G722">
        <v>40.288676000000002</v>
      </c>
      <c r="H722">
        <v>30.774999999999999</v>
      </c>
      <c r="I722">
        <v>9.5136760000000002</v>
      </c>
      <c r="J722">
        <v>1.309137</v>
      </c>
      <c r="K722">
        <v>0</v>
      </c>
      <c r="L722">
        <v>0</v>
      </c>
      <c r="M722">
        <v>117</v>
      </c>
      <c r="N722">
        <v>-13130</v>
      </c>
      <c r="O722">
        <v>2.2838180000000001</v>
      </c>
      <c r="P722">
        <v>69</v>
      </c>
      <c r="Q722">
        <v>1.346867</v>
      </c>
      <c r="R722" t="s">
        <v>43</v>
      </c>
      <c r="S722" t="s">
        <v>43</v>
      </c>
    </row>
    <row r="723" spans="1:19">
      <c r="A723">
        <v>4615</v>
      </c>
      <c r="B723">
        <v>1910</v>
      </c>
      <c r="C723">
        <v>5120</v>
      </c>
      <c r="D723">
        <v>179493.2</v>
      </c>
      <c r="E723">
        <v>4958</v>
      </c>
      <c r="F723">
        <v>191689.2</v>
      </c>
      <c r="G723">
        <v>38.662605999999997</v>
      </c>
      <c r="H723">
        <v>27.85</v>
      </c>
      <c r="I723">
        <v>10.812606000000001</v>
      </c>
      <c r="J723">
        <v>1.388244</v>
      </c>
      <c r="K723">
        <v>21</v>
      </c>
      <c r="L723">
        <v>0.41015600000000002</v>
      </c>
      <c r="M723">
        <v>141</v>
      </c>
      <c r="N723">
        <v>-12196</v>
      </c>
      <c r="O723">
        <v>2.7539060000000002</v>
      </c>
      <c r="P723">
        <v>92</v>
      </c>
      <c r="Q723">
        <v>1.796875</v>
      </c>
      <c r="R723" t="s">
        <v>43</v>
      </c>
      <c r="S723" t="s">
        <v>43</v>
      </c>
    </row>
    <row r="724" spans="1:19">
      <c r="A724">
        <v>2549</v>
      </c>
      <c r="B724">
        <v>747</v>
      </c>
      <c r="C724">
        <v>5105</v>
      </c>
      <c r="D724">
        <v>123849.59</v>
      </c>
      <c r="E724">
        <v>5034</v>
      </c>
      <c r="F724">
        <v>130249.59</v>
      </c>
      <c r="G724">
        <v>25.873975000000002</v>
      </c>
      <c r="H724">
        <v>11.715</v>
      </c>
      <c r="I724">
        <v>14.158975</v>
      </c>
      <c r="J724">
        <v>2.2086190000000001</v>
      </c>
      <c r="K724">
        <v>0</v>
      </c>
      <c r="L724">
        <v>0</v>
      </c>
      <c r="M724">
        <v>71</v>
      </c>
      <c r="N724">
        <v>-6400</v>
      </c>
      <c r="O724">
        <v>1.3907929999999999</v>
      </c>
      <c r="P724">
        <v>42</v>
      </c>
      <c r="Q724">
        <v>0.82272299999999998</v>
      </c>
      <c r="R724" t="s">
        <v>43</v>
      </c>
      <c r="S724" t="s">
        <v>43</v>
      </c>
    </row>
    <row r="725" spans="1:19">
      <c r="A725">
        <v>4339</v>
      </c>
      <c r="B725">
        <v>112</v>
      </c>
      <c r="C725">
        <v>5104</v>
      </c>
      <c r="D725">
        <v>137442.18</v>
      </c>
      <c r="E725">
        <v>5008</v>
      </c>
      <c r="F725">
        <v>146062.18</v>
      </c>
      <c r="G725">
        <v>29.165770999999999</v>
      </c>
      <c r="H725">
        <v>12.824999999999999</v>
      </c>
      <c r="I725">
        <v>16.340771</v>
      </c>
      <c r="J725">
        <v>2.2741340000000001</v>
      </c>
      <c r="K725">
        <v>0</v>
      </c>
      <c r="L725">
        <v>0</v>
      </c>
      <c r="M725">
        <v>96</v>
      </c>
      <c r="N725">
        <v>-8620</v>
      </c>
      <c r="O725">
        <v>1.880878</v>
      </c>
      <c r="P725">
        <v>94</v>
      </c>
      <c r="Q725">
        <v>1.841693</v>
      </c>
      <c r="R725" t="s">
        <v>43</v>
      </c>
      <c r="S725" t="s">
        <v>43</v>
      </c>
    </row>
    <row r="726" spans="1:19">
      <c r="A726">
        <v>2056</v>
      </c>
      <c r="B726">
        <v>1591</v>
      </c>
      <c r="C726">
        <v>5098</v>
      </c>
      <c r="D726">
        <v>114492.15</v>
      </c>
      <c r="E726">
        <v>4965</v>
      </c>
      <c r="F726">
        <v>125092.15</v>
      </c>
      <c r="G726">
        <v>25.194794000000002</v>
      </c>
      <c r="H726">
        <v>17.989999999999998</v>
      </c>
      <c r="I726">
        <v>7.2047939999999997</v>
      </c>
      <c r="J726">
        <v>1.4004890000000001</v>
      </c>
      <c r="K726">
        <v>0</v>
      </c>
      <c r="L726">
        <v>0</v>
      </c>
      <c r="M726">
        <v>133</v>
      </c>
      <c r="N726">
        <v>-10600</v>
      </c>
      <c r="O726">
        <v>2.6088659999999999</v>
      </c>
      <c r="P726">
        <v>92</v>
      </c>
      <c r="Q726">
        <v>1.804629</v>
      </c>
      <c r="R726" t="s">
        <v>43</v>
      </c>
      <c r="S726" t="s">
        <v>43</v>
      </c>
    </row>
    <row r="727" spans="1:19">
      <c r="A727">
        <v>4547</v>
      </c>
      <c r="B727">
        <v>566</v>
      </c>
      <c r="C727">
        <v>5094</v>
      </c>
      <c r="D727">
        <v>189908.47</v>
      </c>
      <c r="E727">
        <v>4995</v>
      </c>
      <c r="F727">
        <v>199332.47</v>
      </c>
      <c r="G727">
        <v>39.906399999999998</v>
      </c>
      <c r="H727">
        <v>18.27</v>
      </c>
      <c r="I727">
        <v>21.636399999999998</v>
      </c>
      <c r="J727">
        <v>2.1842579999999998</v>
      </c>
      <c r="K727">
        <v>0</v>
      </c>
      <c r="L727">
        <v>0</v>
      </c>
      <c r="M727">
        <v>99</v>
      </c>
      <c r="N727">
        <v>-9424</v>
      </c>
      <c r="O727">
        <v>1.9434629999999999</v>
      </c>
      <c r="P727">
        <v>101</v>
      </c>
      <c r="Q727">
        <v>1.9827250000000001</v>
      </c>
      <c r="R727" t="s">
        <v>43</v>
      </c>
      <c r="S727" t="s">
        <v>43</v>
      </c>
    </row>
    <row r="728" spans="1:19">
      <c r="A728">
        <v>1285</v>
      </c>
      <c r="B728">
        <v>856</v>
      </c>
      <c r="C728">
        <v>5086</v>
      </c>
      <c r="D728">
        <v>448824.76</v>
      </c>
      <c r="E728">
        <v>4872</v>
      </c>
      <c r="F728">
        <v>471446.76</v>
      </c>
      <c r="G728">
        <v>96.766576000000001</v>
      </c>
      <c r="H728">
        <v>77.974999999999994</v>
      </c>
      <c r="I728">
        <v>18.791575999999999</v>
      </c>
      <c r="J728">
        <v>1.2409950000000001</v>
      </c>
      <c r="K728">
        <v>0</v>
      </c>
      <c r="L728">
        <v>0</v>
      </c>
      <c r="M728">
        <v>214</v>
      </c>
      <c r="N728">
        <v>-22622</v>
      </c>
      <c r="O728">
        <v>4.2076289999999998</v>
      </c>
      <c r="P728">
        <v>77</v>
      </c>
      <c r="Q728">
        <v>1.51396</v>
      </c>
      <c r="R728" t="s">
        <v>43</v>
      </c>
      <c r="S728" t="s">
        <v>43</v>
      </c>
    </row>
    <row r="729" spans="1:19">
      <c r="A729">
        <v>2513</v>
      </c>
      <c r="B729">
        <v>503</v>
      </c>
      <c r="C729">
        <v>5086</v>
      </c>
      <c r="D729">
        <v>105656.01</v>
      </c>
      <c r="E729">
        <v>5082</v>
      </c>
      <c r="F729">
        <v>106788.01</v>
      </c>
      <c r="G729">
        <v>21.012989000000001</v>
      </c>
      <c r="H729">
        <v>18.98</v>
      </c>
      <c r="I729">
        <v>2.0329890000000002</v>
      </c>
      <c r="J729">
        <v>1.1071120000000001</v>
      </c>
      <c r="K729">
        <v>0</v>
      </c>
      <c r="L729">
        <v>0</v>
      </c>
      <c r="M729">
        <v>4</v>
      </c>
      <c r="N729">
        <v>-1132</v>
      </c>
      <c r="O729">
        <v>7.8646999999999995E-2</v>
      </c>
      <c r="P729">
        <v>59</v>
      </c>
      <c r="Q729">
        <v>1.1600470000000001</v>
      </c>
      <c r="R729" t="s">
        <v>43</v>
      </c>
      <c r="S729" t="s">
        <v>43</v>
      </c>
    </row>
    <row r="730" spans="1:19">
      <c r="A730">
        <v>2161</v>
      </c>
      <c r="B730">
        <v>1988</v>
      </c>
      <c r="C730">
        <v>5083</v>
      </c>
      <c r="D730">
        <v>351088.43</v>
      </c>
      <c r="E730">
        <v>4896</v>
      </c>
      <c r="F730">
        <v>372442.43</v>
      </c>
      <c r="G730">
        <v>76.070757999999998</v>
      </c>
      <c r="H730">
        <v>56.055</v>
      </c>
      <c r="I730">
        <v>20.015758000000002</v>
      </c>
      <c r="J730">
        <v>1.3570739999999999</v>
      </c>
      <c r="K730">
        <v>0</v>
      </c>
      <c r="L730">
        <v>0</v>
      </c>
      <c r="M730">
        <v>187</v>
      </c>
      <c r="N730">
        <v>-21354</v>
      </c>
      <c r="O730">
        <v>3.6789299999999998</v>
      </c>
      <c r="P730">
        <v>62</v>
      </c>
      <c r="Q730">
        <v>1.2197519999999999</v>
      </c>
      <c r="R730" t="s">
        <v>43</v>
      </c>
      <c r="S730" t="s">
        <v>43</v>
      </c>
    </row>
    <row r="731" spans="1:19">
      <c r="A731">
        <v>111</v>
      </c>
      <c r="B731">
        <v>1307</v>
      </c>
      <c r="C731">
        <v>5080</v>
      </c>
      <c r="D731">
        <v>309594.40999999997</v>
      </c>
      <c r="E731">
        <v>5045</v>
      </c>
      <c r="F731">
        <v>314155.40999999997</v>
      </c>
      <c r="G731">
        <v>62.270645999999999</v>
      </c>
      <c r="H731">
        <v>56.08</v>
      </c>
      <c r="I731">
        <v>6.1906460000000001</v>
      </c>
      <c r="J731">
        <v>1.11039</v>
      </c>
      <c r="K731">
        <v>9</v>
      </c>
      <c r="L731">
        <v>0.17716499999999999</v>
      </c>
      <c r="M731">
        <v>26</v>
      </c>
      <c r="N731">
        <v>-4561</v>
      </c>
      <c r="O731">
        <v>0.51181100000000002</v>
      </c>
      <c r="P731">
        <v>83</v>
      </c>
      <c r="Q731">
        <v>1.633858</v>
      </c>
      <c r="R731" t="s">
        <v>43</v>
      </c>
      <c r="S731" t="s">
        <v>43</v>
      </c>
    </row>
    <row r="732" spans="1:19">
      <c r="A732">
        <v>6062</v>
      </c>
      <c r="B732">
        <v>1437</v>
      </c>
      <c r="C732">
        <v>5073</v>
      </c>
      <c r="D732">
        <v>72822.820000000007</v>
      </c>
      <c r="E732">
        <v>5015</v>
      </c>
      <c r="F732">
        <v>79091.820000000007</v>
      </c>
      <c r="G732">
        <v>15.771051</v>
      </c>
      <c r="H732">
        <v>3.64</v>
      </c>
      <c r="I732">
        <v>12.131050999999999</v>
      </c>
      <c r="J732">
        <v>4.3327059999999999</v>
      </c>
      <c r="K732">
        <v>0</v>
      </c>
      <c r="L732">
        <v>0</v>
      </c>
      <c r="M732">
        <v>58</v>
      </c>
      <c r="N732">
        <v>-6269</v>
      </c>
      <c r="O732">
        <v>1.143308</v>
      </c>
      <c r="P732">
        <v>63</v>
      </c>
      <c r="Q732">
        <v>1.2418689999999999</v>
      </c>
      <c r="R732" t="s">
        <v>43</v>
      </c>
      <c r="S732" t="s">
        <v>43</v>
      </c>
    </row>
    <row r="733" spans="1:19">
      <c r="A733">
        <v>4584</v>
      </c>
      <c r="B733">
        <v>961</v>
      </c>
      <c r="C733">
        <v>5066</v>
      </c>
      <c r="D733">
        <v>294146.96000000002</v>
      </c>
      <c r="E733">
        <v>4737</v>
      </c>
      <c r="F733">
        <v>327546.96000000002</v>
      </c>
      <c r="G733">
        <v>69.146497999999994</v>
      </c>
      <c r="H733">
        <v>47.76</v>
      </c>
      <c r="I733">
        <v>21.386498</v>
      </c>
      <c r="J733">
        <v>1.4477910000000001</v>
      </c>
      <c r="K733">
        <v>55</v>
      </c>
      <c r="L733">
        <v>1.085669</v>
      </c>
      <c r="M733">
        <v>274</v>
      </c>
      <c r="N733">
        <v>-33400</v>
      </c>
      <c r="O733">
        <v>5.4086059999999998</v>
      </c>
      <c r="P733">
        <v>109</v>
      </c>
      <c r="Q733">
        <v>2.151599</v>
      </c>
      <c r="R733" t="s">
        <v>43</v>
      </c>
      <c r="S733" t="s">
        <v>43</v>
      </c>
    </row>
    <row r="734" spans="1:19">
      <c r="A734">
        <v>3877</v>
      </c>
      <c r="B734">
        <v>877</v>
      </c>
      <c r="C734">
        <v>5064</v>
      </c>
      <c r="D734">
        <v>341166.96</v>
      </c>
      <c r="E734">
        <v>4738</v>
      </c>
      <c r="F734">
        <v>379931.96</v>
      </c>
      <c r="G734">
        <v>80.188256999999993</v>
      </c>
      <c r="H734">
        <v>74.63</v>
      </c>
      <c r="I734">
        <v>5.5582570000000002</v>
      </c>
      <c r="J734">
        <v>1.074478</v>
      </c>
      <c r="K734">
        <v>0</v>
      </c>
      <c r="L734">
        <v>0</v>
      </c>
      <c r="M734">
        <v>326</v>
      </c>
      <c r="N734">
        <v>-38765</v>
      </c>
      <c r="O734">
        <v>6.4375989999999996</v>
      </c>
      <c r="P734">
        <v>112</v>
      </c>
      <c r="Q734">
        <v>2.2116899999999999</v>
      </c>
      <c r="R734" t="s">
        <v>43</v>
      </c>
      <c r="S734" t="s">
        <v>43</v>
      </c>
    </row>
    <row r="735" spans="1:19">
      <c r="A735">
        <v>2543</v>
      </c>
      <c r="B735">
        <v>566</v>
      </c>
      <c r="C735">
        <v>5057</v>
      </c>
      <c r="D735">
        <v>184929.39</v>
      </c>
      <c r="E735">
        <v>4973</v>
      </c>
      <c r="F735">
        <v>193777.39</v>
      </c>
      <c r="G735">
        <v>38.965893999999999</v>
      </c>
      <c r="H735">
        <v>18.100000000000001</v>
      </c>
      <c r="I735">
        <v>20.865894000000001</v>
      </c>
      <c r="J735">
        <v>2.1528119999999999</v>
      </c>
      <c r="K735">
        <v>0</v>
      </c>
      <c r="L735">
        <v>0</v>
      </c>
      <c r="M735">
        <v>84</v>
      </c>
      <c r="N735">
        <v>-8848</v>
      </c>
      <c r="O735">
        <v>1.6610640000000001</v>
      </c>
      <c r="P735">
        <v>89</v>
      </c>
      <c r="Q735">
        <v>1.7599370000000001</v>
      </c>
      <c r="R735" t="s">
        <v>43</v>
      </c>
      <c r="S735" t="s">
        <v>43</v>
      </c>
    </row>
    <row r="736" spans="1:19">
      <c r="A736">
        <v>5053</v>
      </c>
      <c r="B736">
        <v>905</v>
      </c>
      <c r="C736">
        <v>5057</v>
      </c>
      <c r="D736">
        <v>484477.98</v>
      </c>
      <c r="E736">
        <v>4887</v>
      </c>
      <c r="F736">
        <v>514655.98</v>
      </c>
      <c r="G736">
        <v>105.31122999999999</v>
      </c>
      <c r="H736">
        <v>89.14</v>
      </c>
      <c r="I736">
        <v>16.171230000000001</v>
      </c>
      <c r="J736">
        <v>1.181414</v>
      </c>
      <c r="K736">
        <v>0</v>
      </c>
      <c r="L736">
        <v>0</v>
      </c>
      <c r="M736">
        <v>170</v>
      </c>
      <c r="N736">
        <v>-30178</v>
      </c>
      <c r="O736">
        <v>3.3616769999999998</v>
      </c>
      <c r="P736">
        <v>56</v>
      </c>
      <c r="Q736">
        <v>1.1073759999999999</v>
      </c>
      <c r="R736" t="s">
        <v>43</v>
      </c>
      <c r="S736" t="s">
        <v>43</v>
      </c>
    </row>
    <row r="737" spans="1:19">
      <c r="A737">
        <v>3943</v>
      </c>
      <c r="B737">
        <v>742</v>
      </c>
      <c r="C737">
        <v>5053</v>
      </c>
      <c r="D737">
        <v>385619.23</v>
      </c>
      <c r="E737">
        <v>4461</v>
      </c>
      <c r="F737">
        <v>450862.23</v>
      </c>
      <c r="G737">
        <v>101.067525</v>
      </c>
      <c r="H737">
        <v>86</v>
      </c>
      <c r="I737">
        <v>15.067525</v>
      </c>
      <c r="J737">
        <v>1.1752039999999999</v>
      </c>
      <c r="K737">
        <v>0</v>
      </c>
      <c r="L737">
        <v>0</v>
      </c>
      <c r="M737">
        <v>592</v>
      </c>
      <c r="N737">
        <v>-65243</v>
      </c>
      <c r="O737">
        <v>11.715812</v>
      </c>
      <c r="P737">
        <v>170</v>
      </c>
      <c r="Q737">
        <v>3.3643380000000001</v>
      </c>
      <c r="R737" t="s">
        <v>43</v>
      </c>
      <c r="S737" t="s">
        <v>43</v>
      </c>
    </row>
    <row r="738" spans="1:19">
      <c r="A738">
        <v>3876</v>
      </c>
      <c r="B738">
        <v>1240</v>
      </c>
      <c r="C738">
        <v>5049</v>
      </c>
      <c r="D738">
        <v>148976.59</v>
      </c>
      <c r="E738">
        <v>4686</v>
      </c>
      <c r="F738">
        <v>158205.59</v>
      </c>
      <c r="G738">
        <v>33.761329000000003</v>
      </c>
      <c r="H738">
        <v>27.895</v>
      </c>
      <c r="I738">
        <v>5.8663290000000003</v>
      </c>
      <c r="J738">
        <v>1.2102999999999999</v>
      </c>
      <c r="K738">
        <v>281</v>
      </c>
      <c r="L738">
        <v>5.5654589999999997</v>
      </c>
      <c r="M738">
        <v>82</v>
      </c>
      <c r="N738">
        <v>-9229</v>
      </c>
      <c r="O738">
        <v>1.6240840000000001</v>
      </c>
      <c r="P738">
        <v>62</v>
      </c>
      <c r="Q738">
        <v>1.2279659999999999</v>
      </c>
      <c r="R738" t="s">
        <v>43</v>
      </c>
      <c r="S738" t="s">
        <v>43</v>
      </c>
    </row>
    <row r="739" spans="1:19">
      <c r="A739">
        <v>2265</v>
      </c>
      <c r="B739">
        <v>61</v>
      </c>
      <c r="C739">
        <v>5040</v>
      </c>
      <c r="D739">
        <v>450337.39</v>
      </c>
      <c r="E739">
        <v>4711</v>
      </c>
      <c r="F739">
        <v>489987.39</v>
      </c>
      <c r="G739">
        <v>104.00921</v>
      </c>
      <c r="H739">
        <v>73</v>
      </c>
      <c r="I739">
        <v>31.009209999999999</v>
      </c>
      <c r="J739">
        <v>1.4247840000000001</v>
      </c>
      <c r="K739">
        <v>0</v>
      </c>
      <c r="L739">
        <v>0</v>
      </c>
      <c r="M739">
        <v>329</v>
      </c>
      <c r="N739">
        <v>-39650</v>
      </c>
      <c r="O739">
        <v>6.5277779999999996</v>
      </c>
      <c r="P739">
        <v>57</v>
      </c>
      <c r="Q739">
        <v>1.130952</v>
      </c>
      <c r="R739" t="s">
        <v>43</v>
      </c>
      <c r="S739" t="s">
        <v>43</v>
      </c>
    </row>
    <row r="740" spans="1:19">
      <c r="A740">
        <v>4500</v>
      </c>
      <c r="B740">
        <v>879</v>
      </c>
      <c r="C740">
        <v>5034</v>
      </c>
      <c r="D740">
        <v>126934.8</v>
      </c>
      <c r="E740">
        <v>4800</v>
      </c>
      <c r="F740">
        <v>145289.79999999999</v>
      </c>
      <c r="G740">
        <v>30.268708</v>
      </c>
      <c r="H740">
        <v>26.195</v>
      </c>
      <c r="I740">
        <v>4.0737079999999999</v>
      </c>
      <c r="J740">
        <v>1.1555150000000001</v>
      </c>
      <c r="K740">
        <v>0</v>
      </c>
      <c r="L740">
        <v>0</v>
      </c>
      <c r="M740">
        <v>234</v>
      </c>
      <c r="N740">
        <v>-18355</v>
      </c>
      <c r="O740">
        <v>4.6483910000000002</v>
      </c>
      <c r="P740">
        <v>85</v>
      </c>
      <c r="Q740">
        <v>1.688518</v>
      </c>
      <c r="R740" t="s">
        <v>43</v>
      </c>
      <c r="S740" t="s">
        <v>43</v>
      </c>
    </row>
    <row r="741" spans="1:19">
      <c r="A741">
        <v>2940</v>
      </c>
      <c r="B741">
        <v>1941</v>
      </c>
      <c r="C741">
        <v>5028</v>
      </c>
      <c r="D741">
        <v>53441.49</v>
      </c>
      <c r="E741">
        <v>4972</v>
      </c>
      <c r="F741">
        <v>58037.49</v>
      </c>
      <c r="G741">
        <v>11.672866000000001</v>
      </c>
      <c r="H741">
        <v>8.8800000000000008</v>
      </c>
      <c r="I741">
        <v>2.7928660000000001</v>
      </c>
      <c r="J741">
        <v>1.3145119999999999</v>
      </c>
      <c r="K741">
        <v>0</v>
      </c>
      <c r="L741">
        <v>0</v>
      </c>
      <c r="M741">
        <v>56</v>
      </c>
      <c r="N741">
        <v>-4596</v>
      </c>
      <c r="O741">
        <v>1.1137630000000001</v>
      </c>
      <c r="P741">
        <v>53</v>
      </c>
      <c r="Q741">
        <v>1.0540970000000001</v>
      </c>
      <c r="R741" t="s">
        <v>43</v>
      </c>
      <c r="S741" t="s">
        <v>43</v>
      </c>
    </row>
    <row r="742" spans="1:19">
      <c r="A742">
        <v>5942</v>
      </c>
      <c r="B742">
        <v>229</v>
      </c>
      <c r="C742">
        <v>5026</v>
      </c>
      <c r="D742">
        <v>284656.18</v>
      </c>
      <c r="E742">
        <v>4665</v>
      </c>
      <c r="F742">
        <v>322367.18</v>
      </c>
      <c r="G742">
        <v>69.103361000000007</v>
      </c>
      <c r="H742">
        <v>34.79</v>
      </c>
      <c r="I742">
        <v>34.313361</v>
      </c>
      <c r="J742">
        <v>1.9863</v>
      </c>
      <c r="K742">
        <v>0</v>
      </c>
      <c r="L742">
        <v>0</v>
      </c>
      <c r="M742">
        <v>361</v>
      </c>
      <c r="N742">
        <v>-37711</v>
      </c>
      <c r="O742">
        <v>7.1826499999999998</v>
      </c>
      <c r="P742">
        <v>49</v>
      </c>
      <c r="Q742">
        <v>0.97492999999999996</v>
      </c>
      <c r="R742" t="s">
        <v>43</v>
      </c>
      <c r="S742" t="s">
        <v>43</v>
      </c>
    </row>
    <row r="743" spans="1:19">
      <c r="A743">
        <v>1090</v>
      </c>
      <c r="B743">
        <v>1895</v>
      </c>
      <c r="C743">
        <v>5020</v>
      </c>
      <c r="D743">
        <v>187451.91</v>
      </c>
      <c r="E743">
        <v>4913</v>
      </c>
      <c r="F743">
        <v>204361.91</v>
      </c>
      <c r="G743">
        <v>41.596155000000003</v>
      </c>
      <c r="H743">
        <v>20.07</v>
      </c>
      <c r="I743">
        <v>21.526154999999999</v>
      </c>
      <c r="J743">
        <v>2.0725539999999998</v>
      </c>
      <c r="K743">
        <v>0</v>
      </c>
      <c r="L743">
        <v>0</v>
      </c>
      <c r="M743">
        <v>107</v>
      </c>
      <c r="N743">
        <v>-16910</v>
      </c>
      <c r="O743">
        <v>2.1314739999999999</v>
      </c>
      <c r="P743">
        <v>84</v>
      </c>
      <c r="Q743">
        <v>1.6733070000000001</v>
      </c>
      <c r="R743" t="s">
        <v>43</v>
      </c>
      <c r="S743" t="s">
        <v>43</v>
      </c>
    </row>
    <row r="744" spans="1:19">
      <c r="A744">
        <v>4170</v>
      </c>
      <c r="B744">
        <v>327</v>
      </c>
      <c r="C744">
        <v>5020</v>
      </c>
      <c r="D744">
        <v>220505.28</v>
      </c>
      <c r="E744">
        <v>4938</v>
      </c>
      <c r="F744">
        <v>228393.97</v>
      </c>
      <c r="G744">
        <v>46.252322999999997</v>
      </c>
      <c r="H744">
        <v>47.93</v>
      </c>
      <c r="I744">
        <v>-1.6776770000000001</v>
      </c>
      <c r="J744">
        <v>0.96499699999999999</v>
      </c>
      <c r="K744">
        <v>0</v>
      </c>
      <c r="L744">
        <v>0</v>
      </c>
      <c r="M744">
        <v>82</v>
      </c>
      <c r="N744">
        <v>-7888.69</v>
      </c>
      <c r="O744">
        <v>1.6334660000000001</v>
      </c>
      <c r="P744">
        <v>117</v>
      </c>
      <c r="Q744">
        <v>2.3306770000000001</v>
      </c>
      <c r="R744" t="s">
        <v>43</v>
      </c>
      <c r="S744" t="s">
        <v>43</v>
      </c>
    </row>
    <row r="745" spans="1:19">
      <c r="A745">
        <v>2721</v>
      </c>
      <c r="B745">
        <v>1585</v>
      </c>
      <c r="C745">
        <v>5018</v>
      </c>
      <c r="D745">
        <v>184336.6</v>
      </c>
      <c r="E745">
        <v>4832</v>
      </c>
      <c r="F745">
        <v>204197.6</v>
      </c>
      <c r="G745">
        <v>42.259436999999998</v>
      </c>
      <c r="H745">
        <v>36.729999999999997</v>
      </c>
      <c r="I745">
        <v>5.5294369999999997</v>
      </c>
      <c r="J745">
        <v>1.1505430000000001</v>
      </c>
      <c r="K745">
        <v>0</v>
      </c>
      <c r="L745">
        <v>0</v>
      </c>
      <c r="M745">
        <v>186</v>
      </c>
      <c r="N745">
        <v>-19861</v>
      </c>
      <c r="O745">
        <v>3.7066560000000002</v>
      </c>
      <c r="P745">
        <v>67</v>
      </c>
      <c r="Q745">
        <v>1.3351930000000001</v>
      </c>
      <c r="R745" t="s">
        <v>43</v>
      </c>
      <c r="S745" t="s">
        <v>43</v>
      </c>
    </row>
    <row r="746" spans="1:19">
      <c r="A746">
        <v>4521</v>
      </c>
      <c r="B746">
        <v>1523</v>
      </c>
      <c r="C746">
        <v>5017</v>
      </c>
      <c r="D746">
        <v>88034.25</v>
      </c>
      <c r="E746">
        <v>4726</v>
      </c>
      <c r="F746">
        <v>112147.25</v>
      </c>
      <c r="G746">
        <v>23.729845999999998</v>
      </c>
      <c r="H746">
        <v>7.415</v>
      </c>
      <c r="I746">
        <v>16.314845999999999</v>
      </c>
      <c r="J746">
        <v>3.2002489999999999</v>
      </c>
      <c r="K746">
        <v>0</v>
      </c>
      <c r="L746">
        <v>0</v>
      </c>
      <c r="M746">
        <v>291</v>
      </c>
      <c r="N746">
        <v>-24113</v>
      </c>
      <c r="O746">
        <v>5.8002789999999997</v>
      </c>
      <c r="P746">
        <v>80</v>
      </c>
      <c r="Q746">
        <v>1.5945780000000001</v>
      </c>
      <c r="R746" t="s">
        <v>43</v>
      </c>
      <c r="S746" t="s">
        <v>43</v>
      </c>
    </row>
    <row r="747" spans="1:19">
      <c r="A747">
        <v>5107</v>
      </c>
      <c r="B747">
        <v>847</v>
      </c>
      <c r="C747">
        <v>5016</v>
      </c>
      <c r="D747">
        <v>186684.5</v>
      </c>
      <c r="E747">
        <v>4871</v>
      </c>
      <c r="F747">
        <v>199080.5</v>
      </c>
      <c r="G747">
        <v>40.870559999999998</v>
      </c>
      <c r="H747">
        <v>27.22</v>
      </c>
      <c r="I747">
        <v>13.65056</v>
      </c>
      <c r="J747">
        <v>1.50149</v>
      </c>
      <c r="K747">
        <v>0</v>
      </c>
      <c r="L747">
        <v>0</v>
      </c>
      <c r="M747">
        <v>145</v>
      </c>
      <c r="N747">
        <v>-12396</v>
      </c>
      <c r="O747">
        <v>2.8907500000000002</v>
      </c>
      <c r="P747">
        <v>71</v>
      </c>
      <c r="Q747">
        <v>1.41547</v>
      </c>
      <c r="R747" t="s">
        <v>43</v>
      </c>
      <c r="S747" t="s">
        <v>43</v>
      </c>
    </row>
    <row r="748" spans="1:19">
      <c r="A748">
        <v>237</v>
      </c>
      <c r="B748">
        <v>1141</v>
      </c>
      <c r="C748">
        <v>5010</v>
      </c>
      <c r="D748">
        <v>120321.45</v>
      </c>
      <c r="E748">
        <v>4742</v>
      </c>
      <c r="F748">
        <v>148461.45000000001</v>
      </c>
      <c r="G748">
        <v>31.307770999999999</v>
      </c>
      <c r="H748">
        <v>10.045</v>
      </c>
      <c r="I748">
        <v>21.262771000000001</v>
      </c>
      <c r="J748">
        <v>3.116752</v>
      </c>
      <c r="K748">
        <v>0</v>
      </c>
      <c r="L748">
        <v>0</v>
      </c>
      <c r="M748">
        <v>268</v>
      </c>
      <c r="N748">
        <v>-28140</v>
      </c>
      <c r="O748">
        <v>5.3493009999999996</v>
      </c>
      <c r="P748">
        <v>56</v>
      </c>
      <c r="Q748">
        <v>1.117764</v>
      </c>
      <c r="R748" t="s">
        <v>43</v>
      </c>
      <c r="S748" t="s">
        <v>43</v>
      </c>
    </row>
    <row r="749" spans="1:19">
      <c r="A749">
        <v>3749</v>
      </c>
      <c r="B749">
        <v>1443</v>
      </c>
      <c r="C749">
        <v>5008</v>
      </c>
      <c r="D749">
        <v>282587.71000000002</v>
      </c>
      <c r="E749">
        <v>4865</v>
      </c>
      <c r="F749">
        <v>306146.71000000002</v>
      </c>
      <c r="G749">
        <v>62.928409000000002</v>
      </c>
      <c r="H749">
        <v>52.82</v>
      </c>
      <c r="I749">
        <v>10.108409</v>
      </c>
      <c r="J749">
        <v>1.1913750000000001</v>
      </c>
      <c r="K749">
        <v>0</v>
      </c>
      <c r="L749">
        <v>0</v>
      </c>
      <c r="M749">
        <v>143</v>
      </c>
      <c r="N749">
        <v>-23559</v>
      </c>
      <c r="O749">
        <v>2.8554309999999998</v>
      </c>
      <c r="P749">
        <v>126</v>
      </c>
      <c r="Q749">
        <v>2.5159739999999999</v>
      </c>
      <c r="R749" t="s">
        <v>43</v>
      </c>
      <c r="S749" t="s">
        <v>43</v>
      </c>
    </row>
    <row r="750" spans="1:19">
      <c r="A750">
        <v>3516</v>
      </c>
      <c r="B750">
        <v>808</v>
      </c>
      <c r="C750">
        <v>5006</v>
      </c>
      <c r="D750">
        <v>392956.39</v>
      </c>
      <c r="E750">
        <v>4931</v>
      </c>
      <c r="F750">
        <v>404478.39</v>
      </c>
      <c r="G750">
        <v>82.027659999999997</v>
      </c>
      <c r="H750">
        <v>55.38</v>
      </c>
      <c r="I750">
        <v>26.647659999999998</v>
      </c>
      <c r="J750">
        <v>1.4811780000000001</v>
      </c>
      <c r="K750">
        <v>0</v>
      </c>
      <c r="L750">
        <v>0</v>
      </c>
      <c r="M750">
        <v>75</v>
      </c>
      <c r="N750">
        <v>-11522</v>
      </c>
      <c r="O750">
        <v>1.498202</v>
      </c>
      <c r="P750">
        <v>69</v>
      </c>
      <c r="Q750">
        <v>1.3783460000000001</v>
      </c>
      <c r="R750" t="s">
        <v>43</v>
      </c>
      <c r="S750" t="s">
        <v>43</v>
      </c>
    </row>
    <row r="751" spans="1:19">
      <c r="A751">
        <v>2266</v>
      </c>
      <c r="B751">
        <v>1693</v>
      </c>
      <c r="C751">
        <v>5006</v>
      </c>
      <c r="D751">
        <v>324827.27</v>
      </c>
      <c r="E751">
        <v>4628</v>
      </c>
      <c r="F751">
        <v>366099.27</v>
      </c>
      <c r="G751">
        <v>79.105287000000004</v>
      </c>
      <c r="H751">
        <v>40</v>
      </c>
      <c r="I751">
        <v>39.105286999999997</v>
      </c>
      <c r="J751">
        <v>1.9776320000000001</v>
      </c>
      <c r="K751">
        <v>0</v>
      </c>
      <c r="L751">
        <v>0</v>
      </c>
      <c r="M751">
        <v>378</v>
      </c>
      <c r="N751">
        <v>-41272</v>
      </c>
      <c r="O751">
        <v>7.5509389999999996</v>
      </c>
      <c r="P751">
        <v>47</v>
      </c>
      <c r="Q751">
        <v>0.93887299999999996</v>
      </c>
      <c r="R751" t="s">
        <v>43</v>
      </c>
      <c r="S751" t="s">
        <v>43</v>
      </c>
    </row>
    <row r="752" spans="1:19">
      <c r="A752">
        <v>5850</v>
      </c>
      <c r="B752">
        <v>1008</v>
      </c>
      <c r="C752">
        <v>5001</v>
      </c>
      <c r="D752">
        <v>144644.4</v>
      </c>
      <c r="E752">
        <v>4848</v>
      </c>
      <c r="F752">
        <v>169700.4</v>
      </c>
      <c r="G752">
        <v>35.004207999999998</v>
      </c>
      <c r="H752">
        <v>12.68</v>
      </c>
      <c r="I752">
        <v>22.324207999999999</v>
      </c>
      <c r="J752">
        <v>2.7605840000000001</v>
      </c>
      <c r="K752">
        <v>0</v>
      </c>
      <c r="L752">
        <v>0</v>
      </c>
      <c r="M752">
        <v>153</v>
      </c>
      <c r="N752">
        <v>-25056</v>
      </c>
      <c r="O752">
        <v>3.0593880000000002</v>
      </c>
      <c r="P752">
        <v>42</v>
      </c>
      <c r="Q752">
        <v>0.83983200000000002</v>
      </c>
      <c r="R752" t="s">
        <v>43</v>
      </c>
      <c r="S752" t="s">
        <v>43</v>
      </c>
    </row>
    <row r="753" spans="1:19">
      <c r="A753">
        <v>3704</v>
      </c>
      <c r="B753">
        <v>171</v>
      </c>
      <c r="C753">
        <v>4997</v>
      </c>
      <c r="D753">
        <v>247805.15</v>
      </c>
      <c r="E753">
        <v>3974</v>
      </c>
      <c r="F753">
        <v>330284.65999999997</v>
      </c>
      <c r="G753">
        <v>83.111389000000003</v>
      </c>
      <c r="H753">
        <v>75</v>
      </c>
      <c r="I753">
        <v>8.1113890000000008</v>
      </c>
      <c r="J753">
        <v>1.108152</v>
      </c>
      <c r="K753">
        <v>0</v>
      </c>
      <c r="L753">
        <v>0</v>
      </c>
      <c r="M753">
        <v>1023</v>
      </c>
      <c r="N753">
        <v>-82479.509999999995</v>
      </c>
      <c r="O753">
        <v>20.472283000000001</v>
      </c>
      <c r="P753">
        <v>134</v>
      </c>
      <c r="Q753">
        <v>2.6816089999999999</v>
      </c>
      <c r="R753" t="s">
        <v>43</v>
      </c>
      <c r="S753" t="s">
        <v>43</v>
      </c>
    </row>
    <row r="754" spans="1:19">
      <c r="A754">
        <v>4997</v>
      </c>
      <c r="B754">
        <v>933</v>
      </c>
      <c r="C754">
        <v>4996</v>
      </c>
      <c r="D754">
        <v>71376.850000000006</v>
      </c>
      <c r="E754">
        <v>4697</v>
      </c>
      <c r="F754">
        <v>94430.85</v>
      </c>
      <c r="G754">
        <v>20.104503000000001</v>
      </c>
      <c r="H754">
        <v>7.83</v>
      </c>
      <c r="I754">
        <v>12.274502999999999</v>
      </c>
      <c r="J754">
        <v>2.567625</v>
      </c>
      <c r="K754">
        <v>0</v>
      </c>
      <c r="L754">
        <v>0</v>
      </c>
      <c r="M754">
        <v>299</v>
      </c>
      <c r="N754">
        <v>-23054</v>
      </c>
      <c r="O754">
        <v>5.984788</v>
      </c>
      <c r="P754">
        <v>45</v>
      </c>
      <c r="Q754">
        <v>0.90072099999999999</v>
      </c>
      <c r="R754" t="s">
        <v>43</v>
      </c>
      <c r="S754" t="s">
        <v>43</v>
      </c>
    </row>
    <row r="755" spans="1:19">
      <c r="A755">
        <v>2212</v>
      </c>
      <c r="B755">
        <v>511</v>
      </c>
      <c r="C755">
        <v>4995</v>
      </c>
      <c r="D755">
        <v>189956.31</v>
      </c>
      <c r="E755">
        <v>4895</v>
      </c>
      <c r="F755">
        <v>199484.31</v>
      </c>
      <c r="G755">
        <v>40.752668</v>
      </c>
      <c r="H755">
        <v>23.29</v>
      </c>
      <c r="I755">
        <v>17.462668000000001</v>
      </c>
      <c r="J755">
        <v>1.7497929999999999</v>
      </c>
      <c r="K755">
        <v>1</v>
      </c>
      <c r="L755">
        <v>2.002E-2</v>
      </c>
      <c r="M755">
        <v>99</v>
      </c>
      <c r="N755">
        <v>-9528</v>
      </c>
      <c r="O755">
        <v>1.9819819999999999</v>
      </c>
      <c r="P755">
        <v>98</v>
      </c>
      <c r="Q755">
        <v>1.961962</v>
      </c>
      <c r="R755" t="s">
        <v>43</v>
      </c>
      <c r="S755" t="s">
        <v>43</v>
      </c>
    </row>
    <row r="756" spans="1:19">
      <c r="A756">
        <v>4984</v>
      </c>
      <c r="B756">
        <v>1103</v>
      </c>
      <c r="C756">
        <v>4992</v>
      </c>
      <c r="D756">
        <v>215935.65</v>
      </c>
      <c r="E756">
        <v>4802</v>
      </c>
      <c r="F756">
        <v>233935.65</v>
      </c>
      <c r="G756">
        <v>48.716295000000002</v>
      </c>
      <c r="H756">
        <v>44.54</v>
      </c>
      <c r="I756">
        <v>4.1762949999999996</v>
      </c>
      <c r="J756">
        <v>1.0937650000000001</v>
      </c>
      <c r="K756">
        <v>0</v>
      </c>
      <c r="L756">
        <v>0</v>
      </c>
      <c r="M756">
        <v>190</v>
      </c>
      <c r="N756">
        <v>-18000</v>
      </c>
      <c r="O756">
        <v>3.8060900000000002</v>
      </c>
      <c r="P756">
        <v>146</v>
      </c>
      <c r="Q756">
        <v>2.9246789999999998</v>
      </c>
      <c r="R756" t="s">
        <v>43</v>
      </c>
      <c r="S756" t="s">
        <v>43</v>
      </c>
    </row>
    <row r="757" spans="1:19">
      <c r="A757">
        <v>1157</v>
      </c>
      <c r="B757">
        <v>1334</v>
      </c>
      <c r="C757">
        <v>4985</v>
      </c>
      <c r="D757">
        <v>102170.2</v>
      </c>
      <c r="E757">
        <v>4632</v>
      </c>
      <c r="F757">
        <v>130576.2</v>
      </c>
      <c r="G757">
        <v>28.190026</v>
      </c>
      <c r="H757">
        <v>12.395</v>
      </c>
      <c r="I757">
        <v>15.795026</v>
      </c>
      <c r="J757">
        <v>2.2743060000000002</v>
      </c>
      <c r="K757">
        <v>0</v>
      </c>
      <c r="L757">
        <v>0</v>
      </c>
      <c r="M757">
        <v>353</v>
      </c>
      <c r="N757">
        <v>-28406</v>
      </c>
      <c r="O757">
        <v>7.0812439999999999</v>
      </c>
      <c r="P757">
        <v>44</v>
      </c>
      <c r="Q757">
        <v>0.88264799999999999</v>
      </c>
      <c r="R757" t="s">
        <v>43</v>
      </c>
      <c r="S757" t="s">
        <v>43</v>
      </c>
    </row>
    <row r="758" spans="1:19">
      <c r="A758">
        <v>4341</v>
      </c>
      <c r="B758">
        <v>394</v>
      </c>
      <c r="C758">
        <v>4982</v>
      </c>
      <c r="D758">
        <v>160300.84</v>
      </c>
      <c r="E758">
        <v>4830</v>
      </c>
      <c r="F758">
        <v>176453.84</v>
      </c>
      <c r="G758">
        <v>36.532885999999998</v>
      </c>
      <c r="H758">
        <v>26.03</v>
      </c>
      <c r="I758">
        <v>10.502886</v>
      </c>
      <c r="J758">
        <v>1.403492</v>
      </c>
      <c r="K758">
        <v>0</v>
      </c>
      <c r="L758">
        <v>0</v>
      </c>
      <c r="M758">
        <v>152</v>
      </c>
      <c r="N758">
        <v>-16153</v>
      </c>
      <c r="O758">
        <v>3.0509840000000001</v>
      </c>
      <c r="P758">
        <v>80</v>
      </c>
      <c r="Q758">
        <v>1.6057809999999999</v>
      </c>
      <c r="R758" t="s">
        <v>43</v>
      </c>
      <c r="S758" t="s">
        <v>43</v>
      </c>
    </row>
    <row r="759" spans="1:19">
      <c r="A759">
        <v>1215</v>
      </c>
      <c r="B759">
        <v>1919</v>
      </c>
      <c r="C759">
        <v>4980</v>
      </c>
      <c r="D759">
        <v>352517.42</v>
      </c>
      <c r="E759">
        <v>4645</v>
      </c>
      <c r="F759">
        <v>403148.42</v>
      </c>
      <c r="G759">
        <v>86.791910000000001</v>
      </c>
      <c r="H759">
        <v>29.2</v>
      </c>
      <c r="I759">
        <v>57.591909999999999</v>
      </c>
      <c r="J759">
        <v>2.9723259999999998</v>
      </c>
      <c r="K759">
        <v>0</v>
      </c>
      <c r="L759">
        <v>0</v>
      </c>
      <c r="M759">
        <v>335</v>
      </c>
      <c r="N759">
        <v>-50631</v>
      </c>
      <c r="O759">
        <v>6.7269079999999999</v>
      </c>
      <c r="P759">
        <v>43</v>
      </c>
      <c r="Q759">
        <v>0.86345400000000005</v>
      </c>
      <c r="R759" t="s">
        <v>43</v>
      </c>
      <c r="S759" t="s">
        <v>43</v>
      </c>
    </row>
    <row r="760" spans="1:19">
      <c r="A760">
        <v>4707</v>
      </c>
      <c r="B760">
        <v>511</v>
      </c>
      <c r="C760">
        <v>4974</v>
      </c>
      <c r="D760">
        <v>195458.18</v>
      </c>
      <c r="E760">
        <v>4856</v>
      </c>
      <c r="F760">
        <v>208155.41</v>
      </c>
      <c r="G760">
        <v>42.865611999999999</v>
      </c>
      <c r="H760">
        <v>24.375</v>
      </c>
      <c r="I760">
        <v>18.490611999999999</v>
      </c>
      <c r="J760">
        <v>1.758589</v>
      </c>
      <c r="K760">
        <v>0</v>
      </c>
      <c r="L760">
        <v>0</v>
      </c>
      <c r="M760">
        <v>118</v>
      </c>
      <c r="N760">
        <v>-12697.23</v>
      </c>
      <c r="O760">
        <v>2.3723359999999998</v>
      </c>
      <c r="P760">
        <v>102</v>
      </c>
      <c r="Q760">
        <v>2.0506630000000001</v>
      </c>
      <c r="R760" t="s">
        <v>43</v>
      </c>
      <c r="S760" t="s">
        <v>43</v>
      </c>
    </row>
    <row r="761" spans="1:19">
      <c r="A761">
        <v>2687</v>
      </c>
      <c r="B761">
        <v>1736</v>
      </c>
      <c r="C761">
        <v>4973</v>
      </c>
      <c r="D761">
        <v>105542.19</v>
      </c>
      <c r="E761">
        <v>4347</v>
      </c>
      <c r="F761">
        <v>153569.59</v>
      </c>
      <c r="G761">
        <v>35.327717999999997</v>
      </c>
      <c r="H761">
        <v>33.28</v>
      </c>
      <c r="I761">
        <v>2.0477180000000001</v>
      </c>
      <c r="J761">
        <v>1.0615300000000001</v>
      </c>
      <c r="K761">
        <v>0</v>
      </c>
      <c r="L761">
        <v>0</v>
      </c>
      <c r="M761">
        <v>626</v>
      </c>
      <c r="N761">
        <v>-48027.4</v>
      </c>
      <c r="O761">
        <v>12.587975</v>
      </c>
      <c r="P761">
        <v>64</v>
      </c>
      <c r="Q761">
        <v>1.28695</v>
      </c>
      <c r="R761" t="s">
        <v>43</v>
      </c>
      <c r="S761" t="s">
        <v>43</v>
      </c>
    </row>
    <row r="762" spans="1:19">
      <c r="A762">
        <v>3063</v>
      </c>
      <c r="B762">
        <v>327</v>
      </c>
      <c r="C762">
        <v>4972</v>
      </c>
      <c r="D762">
        <v>212524.89</v>
      </c>
      <c r="E762">
        <v>4901</v>
      </c>
      <c r="F762">
        <v>219851.89</v>
      </c>
      <c r="G762">
        <v>44.858578000000001</v>
      </c>
      <c r="H762">
        <v>47.28</v>
      </c>
      <c r="I762">
        <v>-2.4214220000000002</v>
      </c>
      <c r="J762">
        <v>0.94878499999999999</v>
      </c>
      <c r="K762">
        <v>0</v>
      </c>
      <c r="L762">
        <v>0</v>
      </c>
      <c r="M762">
        <v>71</v>
      </c>
      <c r="N762">
        <v>-7327</v>
      </c>
      <c r="O762">
        <v>1.427997</v>
      </c>
      <c r="P762">
        <v>124</v>
      </c>
      <c r="Q762">
        <v>2.4939659999999999</v>
      </c>
      <c r="R762" t="s">
        <v>43</v>
      </c>
      <c r="S762" t="s">
        <v>43</v>
      </c>
    </row>
    <row r="763" spans="1:19">
      <c r="A763">
        <v>3293</v>
      </c>
      <c r="B763">
        <v>1971</v>
      </c>
      <c r="C763">
        <v>4972</v>
      </c>
      <c r="D763">
        <v>174787.01</v>
      </c>
      <c r="E763">
        <v>4668</v>
      </c>
      <c r="F763">
        <v>207175.01</v>
      </c>
      <c r="G763">
        <v>44.381964000000004</v>
      </c>
      <c r="H763">
        <v>18.899999999999999</v>
      </c>
      <c r="I763">
        <v>25.481964000000001</v>
      </c>
      <c r="J763">
        <v>2.348252</v>
      </c>
      <c r="K763">
        <v>0</v>
      </c>
      <c r="L763">
        <v>0</v>
      </c>
      <c r="M763">
        <v>304</v>
      </c>
      <c r="N763">
        <v>-32388</v>
      </c>
      <c r="O763">
        <v>6.1142399999999997</v>
      </c>
      <c r="P763">
        <v>90</v>
      </c>
      <c r="Q763">
        <v>1.8101370000000001</v>
      </c>
      <c r="R763" t="s">
        <v>43</v>
      </c>
      <c r="S763" t="s">
        <v>43</v>
      </c>
    </row>
    <row r="764" spans="1:19">
      <c r="A764">
        <v>265</v>
      </c>
      <c r="B764">
        <v>37</v>
      </c>
      <c r="C764">
        <v>4971</v>
      </c>
      <c r="D764">
        <v>181812.83</v>
      </c>
      <c r="E764">
        <v>3897</v>
      </c>
      <c r="F764">
        <v>277923.83</v>
      </c>
      <c r="G764">
        <v>71.31738</v>
      </c>
      <c r="H764">
        <v>44.15</v>
      </c>
      <c r="I764">
        <v>27.167380000000001</v>
      </c>
      <c r="J764">
        <v>1.615343</v>
      </c>
      <c r="K764">
        <v>0</v>
      </c>
      <c r="L764">
        <v>0</v>
      </c>
      <c r="M764">
        <v>1074</v>
      </c>
      <c r="N764">
        <v>-96111</v>
      </c>
      <c r="O764">
        <v>21.605311</v>
      </c>
      <c r="P764">
        <v>51</v>
      </c>
      <c r="Q764">
        <v>1.0259510000000001</v>
      </c>
      <c r="R764" t="s">
        <v>43</v>
      </c>
      <c r="S764" t="s">
        <v>43</v>
      </c>
    </row>
    <row r="765" spans="1:19">
      <c r="A765">
        <v>2079</v>
      </c>
      <c r="B765">
        <v>811</v>
      </c>
      <c r="C765">
        <v>4968</v>
      </c>
      <c r="D765">
        <v>325161.21000000002</v>
      </c>
      <c r="E765">
        <v>4811</v>
      </c>
      <c r="F765">
        <v>343484.21</v>
      </c>
      <c r="G765">
        <v>71.395595999999998</v>
      </c>
      <c r="H765">
        <v>56.89</v>
      </c>
      <c r="I765">
        <v>14.505596000000001</v>
      </c>
      <c r="J765">
        <v>1.2549760000000001</v>
      </c>
      <c r="K765">
        <v>0</v>
      </c>
      <c r="L765">
        <v>0</v>
      </c>
      <c r="M765">
        <v>157</v>
      </c>
      <c r="N765">
        <v>-18323</v>
      </c>
      <c r="O765">
        <v>3.1602250000000001</v>
      </c>
      <c r="P765">
        <v>75</v>
      </c>
      <c r="Q765">
        <v>1.5096620000000001</v>
      </c>
      <c r="R765" t="s">
        <v>43</v>
      </c>
      <c r="S765" t="s">
        <v>43</v>
      </c>
    </row>
    <row r="766" spans="1:19">
      <c r="A766">
        <v>3439</v>
      </c>
      <c r="B766">
        <v>566</v>
      </c>
      <c r="C766">
        <v>4968</v>
      </c>
      <c r="D766">
        <v>183393.18</v>
      </c>
      <c r="E766">
        <v>4882</v>
      </c>
      <c r="F766">
        <v>193440.18</v>
      </c>
      <c r="G766">
        <v>39.623142000000001</v>
      </c>
      <c r="H766">
        <v>18.190000000000001</v>
      </c>
      <c r="I766">
        <v>21.433142</v>
      </c>
      <c r="J766">
        <v>2.178293</v>
      </c>
      <c r="K766">
        <v>0</v>
      </c>
      <c r="L766">
        <v>0</v>
      </c>
      <c r="M766">
        <v>86</v>
      </c>
      <c r="N766">
        <v>-10047</v>
      </c>
      <c r="O766">
        <v>1.731079</v>
      </c>
      <c r="P766">
        <v>107</v>
      </c>
      <c r="Q766">
        <v>2.1537839999999999</v>
      </c>
      <c r="R766" t="s">
        <v>43</v>
      </c>
      <c r="S766" t="s">
        <v>43</v>
      </c>
    </row>
    <row r="767" spans="1:19">
      <c r="A767">
        <v>3834</v>
      </c>
      <c r="B767">
        <v>528</v>
      </c>
      <c r="C767">
        <v>4967</v>
      </c>
      <c r="D767">
        <v>244734.31</v>
      </c>
      <c r="E767">
        <v>4460</v>
      </c>
      <c r="F767">
        <v>290832.31</v>
      </c>
      <c r="G767">
        <v>65.209038000000007</v>
      </c>
      <c r="H767">
        <v>53.774999999999999</v>
      </c>
      <c r="I767">
        <v>11.434037999999999</v>
      </c>
      <c r="J767">
        <v>1.2126269999999999</v>
      </c>
      <c r="K767">
        <v>0</v>
      </c>
      <c r="L767">
        <v>0</v>
      </c>
      <c r="M767">
        <v>507</v>
      </c>
      <c r="N767">
        <v>-46098</v>
      </c>
      <c r="O767">
        <v>10.207369</v>
      </c>
      <c r="P767">
        <v>79</v>
      </c>
      <c r="Q767">
        <v>1.590497</v>
      </c>
      <c r="R767" t="s">
        <v>43</v>
      </c>
      <c r="S767" t="s">
        <v>43</v>
      </c>
    </row>
    <row r="768" spans="1:19">
      <c r="A768">
        <v>2627</v>
      </c>
      <c r="B768">
        <v>577</v>
      </c>
      <c r="C768">
        <v>4961</v>
      </c>
      <c r="D768">
        <v>199460.24</v>
      </c>
      <c r="E768">
        <v>4886</v>
      </c>
      <c r="F768">
        <v>209675.24</v>
      </c>
      <c r="G768">
        <v>42.913474999999998</v>
      </c>
      <c r="H768">
        <v>28.18</v>
      </c>
      <c r="I768">
        <v>14.733475</v>
      </c>
      <c r="J768">
        <v>1.522834</v>
      </c>
      <c r="K768">
        <v>0</v>
      </c>
      <c r="L768">
        <v>0</v>
      </c>
      <c r="M768">
        <v>75</v>
      </c>
      <c r="N768">
        <v>-10215</v>
      </c>
      <c r="O768">
        <v>1.511792</v>
      </c>
      <c r="P768">
        <v>45</v>
      </c>
      <c r="Q768">
        <v>0.90707499999999996</v>
      </c>
      <c r="R768" t="s">
        <v>43</v>
      </c>
      <c r="S768" t="s">
        <v>43</v>
      </c>
    </row>
    <row r="769" spans="1:19">
      <c r="A769">
        <v>4566</v>
      </c>
      <c r="B769">
        <v>1971</v>
      </c>
      <c r="C769">
        <v>4960</v>
      </c>
      <c r="D769">
        <v>169007.68</v>
      </c>
      <c r="E769">
        <v>4660</v>
      </c>
      <c r="F769">
        <v>198430.68</v>
      </c>
      <c r="G769">
        <v>42.581690999999999</v>
      </c>
      <c r="H769">
        <v>17.22</v>
      </c>
      <c r="I769">
        <v>25.361691</v>
      </c>
      <c r="J769">
        <v>2.472804</v>
      </c>
      <c r="K769">
        <v>0</v>
      </c>
      <c r="L769">
        <v>0</v>
      </c>
      <c r="M769">
        <v>300</v>
      </c>
      <c r="N769">
        <v>-29423</v>
      </c>
      <c r="O769">
        <v>6.048387</v>
      </c>
      <c r="P769">
        <v>90</v>
      </c>
      <c r="Q769">
        <v>1.814516</v>
      </c>
      <c r="R769" t="s">
        <v>43</v>
      </c>
      <c r="S769" t="s">
        <v>43</v>
      </c>
    </row>
    <row r="770" spans="1:19">
      <c r="A770">
        <v>5981</v>
      </c>
      <c r="B770">
        <v>1603</v>
      </c>
      <c r="C770">
        <v>4957</v>
      </c>
      <c r="D770">
        <v>87186.78</v>
      </c>
      <c r="E770">
        <v>4684</v>
      </c>
      <c r="F770">
        <v>107565.78</v>
      </c>
      <c r="G770">
        <v>22.964513</v>
      </c>
      <c r="H770">
        <v>16.245000000000001</v>
      </c>
      <c r="I770">
        <v>6.7195130000000001</v>
      </c>
      <c r="J770">
        <v>1.4136359999999999</v>
      </c>
      <c r="K770">
        <v>0</v>
      </c>
      <c r="L770">
        <v>0</v>
      </c>
      <c r="M770">
        <v>273</v>
      </c>
      <c r="N770">
        <v>-20379</v>
      </c>
      <c r="O770">
        <v>5.5073629999999998</v>
      </c>
      <c r="P770">
        <v>48</v>
      </c>
      <c r="Q770">
        <v>0.96832799999999997</v>
      </c>
      <c r="R770" t="s">
        <v>43</v>
      </c>
      <c r="S770" t="s">
        <v>43</v>
      </c>
    </row>
    <row r="771" spans="1:19">
      <c r="A771">
        <v>2207</v>
      </c>
      <c r="B771">
        <v>1604</v>
      </c>
      <c r="C771">
        <v>4953</v>
      </c>
      <c r="D771">
        <v>66262.48</v>
      </c>
      <c r="E771">
        <v>4278</v>
      </c>
      <c r="F771">
        <v>117964.48</v>
      </c>
      <c r="G771">
        <v>27.574680000000001</v>
      </c>
      <c r="H771">
        <v>14.45</v>
      </c>
      <c r="I771">
        <v>13.12468</v>
      </c>
      <c r="J771">
        <v>1.908282</v>
      </c>
      <c r="K771">
        <v>0</v>
      </c>
      <c r="L771">
        <v>0</v>
      </c>
      <c r="M771">
        <v>675</v>
      </c>
      <c r="N771">
        <v>-51702</v>
      </c>
      <c r="O771">
        <v>13.628104</v>
      </c>
      <c r="P771">
        <v>61</v>
      </c>
      <c r="Q771">
        <v>1.2315769999999999</v>
      </c>
      <c r="R771" t="s">
        <v>43</v>
      </c>
      <c r="S771" t="s">
        <v>43</v>
      </c>
    </row>
    <row r="772" spans="1:19">
      <c r="A772">
        <v>4214</v>
      </c>
      <c r="B772">
        <v>178</v>
      </c>
      <c r="C772">
        <v>4945</v>
      </c>
      <c r="D772">
        <v>181586.41</v>
      </c>
      <c r="E772">
        <v>4646</v>
      </c>
      <c r="F772">
        <v>216271.41</v>
      </c>
      <c r="G772">
        <v>46.550024000000001</v>
      </c>
      <c r="H772">
        <v>9.73</v>
      </c>
      <c r="I772">
        <v>36.820023999999997</v>
      </c>
      <c r="J772">
        <v>4.7841750000000003</v>
      </c>
      <c r="K772">
        <v>0</v>
      </c>
      <c r="L772">
        <v>0</v>
      </c>
      <c r="M772">
        <v>299</v>
      </c>
      <c r="N772">
        <v>-34685</v>
      </c>
      <c r="O772">
        <v>6.0465119999999999</v>
      </c>
      <c r="P772">
        <v>68</v>
      </c>
      <c r="Q772">
        <v>1.3751260000000001</v>
      </c>
      <c r="R772" t="s">
        <v>43</v>
      </c>
      <c r="S772" t="s">
        <v>43</v>
      </c>
    </row>
    <row r="773" spans="1:19">
      <c r="A773">
        <v>3291</v>
      </c>
      <c r="B773">
        <v>1712</v>
      </c>
      <c r="C773">
        <v>4943</v>
      </c>
      <c r="D773">
        <v>166138.97</v>
      </c>
      <c r="E773">
        <v>4756</v>
      </c>
      <c r="F773">
        <v>183641.97</v>
      </c>
      <c r="G773">
        <v>38.612693</v>
      </c>
      <c r="H773">
        <v>25.74</v>
      </c>
      <c r="I773">
        <v>12.872693</v>
      </c>
      <c r="J773">
        <v>1.500105</v>
      </c>
      <c r="K773">
        <v>0</v>
      </c>
      <c r="L773">
        <v>0</v>
      </c>
      <c r="M773">
        <v>187</v>
      </c>
      <c r="N773">
        <v>-17503</v>
      </c>
      <c r="O773">
        <v>3.783128</v>
      </c>
      <c r="P773">
        <v>65</v>
      </c>
      <c r="Q773">
        <v>1.314991</v>
      </c>
      <c r="R773" t="s">
        <v>43</v>
      </c>
      <c r="S773" t="s">
        <v>43</v>
      </c>
    </row>
    <row r="774" spans="1:19">
      <c r="A774">
        <v>2119</v>
      </c>
      <c r="B774">
        <v>1895</v>
      </c>
      <c r="C774">
        <v>4940</v>
      </c>
      <c r="D774">
        <v>180615.12</v>
      </c>
      <c r="E774">
        <v>4844</v>
      </c>
      <c r="F774">
        <v>198266.12</v>
      </c>
      <c r="G774">
        <v>40.930247999999999</v>
      </c>
      <c r="H774">
        <v>20.100000000000001</v>
      </c>
      <c r="I774">
        <v>20.830248000000001</v>
      </c>
      <c r="J774">
        <v>2.0363310000000001</v>
      </c>
      <c r="K774">
        <v>0</v>
      </c>
      <c r="L774">
        <v>0</v>
      </c>
      <c r="M774">
        <v>96</v>
      </c>
      <c r="N774">
        <v>-17651</v>
      </c>
      <c r="O774">
        <v>1.9433199999999999</v>
      </c>
      <c r="P774">
        <v>84</v>
      </c>
      <c r="Q774">
        <v>1.7004049999999999</v>
      </c>
      <c r="R774" t="s">
        <v>43</v>
      </c>
      <c r="S774" t="s">
        <v>43</v>
      </c>
    </row>
    <row r="775" spans="1:19">
      <c r="A775">
        <v>4271</v>
      </c>
      <c r="B775">
        <v>575</v>
      </c>
      <c r="C775">
        <v>4939</v>
      </c>
      <c r="D775">
        <v>167605.81</v>
      </c>
      <c r="E775">
        <v>4595</v>
      </c>
      <c r="F775">
        <v>195185.81</v>
      </c>
      <c r="G775">
        <v>42.477868999999998</v>
      </c>
      <c r="H775">
        <v>35.17</v>
      </c>
      <c r="I775">
        <v>7.3078690000000002</v>
      </c>
      <c r="J775">
        <v>1.2077869999999999</v>
      </c>
      <c r="K775">
        <v>0</v>
      </c>
      <c r="L775">
        <v>0</v>
      </c>
      <c r="M775">
        <v>344</v>
      </c>
      <c r="N775">
        <v>-27580</v>
      </c>
      <c r="O775">
        <v>6.9649729999999996</v>
      </c>
      <c r="P775">
        <v>85</v>
      </c>
      <c r="Q775">
        <v>1.720996</v>
      </c>
      <c r="R775" t="s">
        <v>43</v>
      </c>
      <c r="S775" t="s">
        <v>43</v>
      </c>
    </row>
    <row r="776" spans="1:19">
      <c r="A776">
        <v>3367</v>
      </c>
      <c r="B776">
        <v>1967</v>
      </c>
      <c r="C776">
        <v>4938</v>
      </c>
      <c r="D776">
        <v>181791.91</v>
      </c>
      <c r="E776">
        <v>4808</v>
      </c>
      <c r="F776">
        <v>194797.91</v>
      </c>
      <c r="G776">
        <v>40.515371999999999</v>
      </c>
      <c r="H776">
        <v>17.920000000000002</v>
      </c>
      <c r="I776">
        <v>22.595372000000001</v>
      </c>
      <c r="J776">
        <v>2.2609020000000002</v>
      </c>
      <c r="K776">
        <v>0</v>
      </c>
      <c r="L776">
        <v>0</v>
      </c>
      <c r="M776">
        <v>130</v>
      </c>
      <c r="N776">
        <v>-13006</v>
      </c>
      <c r="O776">
        <v>2.6326450000000001</v>
      </c>
      <c r="P776">
        <v>73</v>
      </c>
      <c r="Q776">
        <v>1.4783310000000001</v>
      </c>
      <c r="R776" t="s">
        <v>43</v>
      </c>
      <c r="S776" t="s">
        <v>43</v>
      </c>
    </row>
    <row r="777" spans="1:19">
      <c r="A777">
        <v>1069</v>
      </c>
      <c r="B777">
        <v>1411</v>
      </c>
      <c r="C777">
        <v>4938</v>
      </c>
      <c r="D777">
        <v>333867.61</v>
      </c>
      <c r="E777">
        <v>4741</v>
      </c>
      <c r="F777">
        <v>358722.61</v>
      </c>
      <c r="G777">
        <v>75.663912999999994</v>
      </c>
      <c r="H777">
        <v>64.69</v>
      </c>
      <c r="I777">
        <v>10.973913</v>
      </c>
      <c r="J777">
        <v>1.169638</v>
      </c>
      <c r="K777">
        <v>0</v>
      </c>
      <c r="L777">
        <v>0</v>
      </c>
      <c r="M777">
        <v>197</v>
      </c>
      <c r="N777">
        <v>-24855</v>
      </c>
      <c r="O777">
        <v>3.9894690000000002</v>
      </c>
      <c r="P777">
        <v>49</v>
      </c>
      <c r="Q777">
        <v>0.99230499999999999</v>
      </c>
      <c r="R777" t="s">
        <v>43</v>
      </c>
      <c r="S777" t="s">
        <v>43</v>
      </c>
    </row>
    <row r="778" spans="1:19">
      <c r="A778">
        <v>2591</v>
      </c>
      <c r="B778">
        <v>1294</v>
      </c>
      <c r="C778">
        <v>4933</v>
      </c>
      <c r="D778">
        <v>326619.59000000003</v>
      </c>
      <c r="E778">
        <v>4811</v>
      </c>
      <c r="F778">
        <v>350606.59</v>
      </c>
      <c r="G778">
        <v>72.876031999999995</v>
      </c>
      <c r="H778">
        <v>60.04</v>
      </c>
      <c r="I778">
        <v>12.836031999999999</v>
      </c>
      <c r="J778">
        <v>1.2137910000000001</v>
      </c>
      <c r="K778">
        <v>0</v>
      </c>
      <c r="L778">
        <v>0</v>
      </c>
      <c r="M778">
        <v>122</v>
      </c>
      <c r="N778">
        <v>-23987</v>
      </c>
      <c r="O778">
        <v>2.4731399999999999</v>
      </c>
      <c r="P778">
        <v>67</v>
      </c>
      <c r="Q778">
        <v>1.3582000000000001</v>
      </c>
      <c r="R778" t="s">
        <v>43</v>
      </c>
      <c r="S778" t="s">
        <v>43</v>
      </c>
    </row>
    <row r="779" spans="1:19">
      <c r="A779">
        <v>2728</v>
      </c>
      <c r="B779">
        <v>1020</v>
      </c>
      <c r="C779">
        <v>4932</v>
      </c>
      <c r="D779">
        <v>218771.55</v>
      </c>
      <c r="E779">
        <v>4766</v>
      </c>
      <c r="F779">
        <v>233468.55</v>
      </c>
      <c r="G779">
        <v>48.986266999999998</v>
      </c>
      <c r="H779">
        <v>18.14</v>
      </c>
      <c r="I779">
        <v>30.846267000000001</v>
      </c>
      <c r="J779">
        <v>2.700456</v>
      </c>
      <c r="K779">
        <v>0</v>
      </c>
      <c r="L779">
        <v>0</v>
      </c>
      <c r="M779">
        <v>166</v>
      </c>
      <c r="N779">
        <v>-14697</v>
      </c>
      <c r="O779">
        <v>3.3657750000000002</v>
      </c>
      <c r="P779">
        <v>78</v>
      </c>
      <c r="Q779">
        <v>1.5815090000000001</v>
      </c>
      <c r="R779" t="s">
        <v>43</v>
      </c>
      <c r="S779" t="s">
        <v>43</v>
      </c>
    </row>
    <row r="780" spans="1:19">
      <c r="A780">
        <v>5857</v>
      </c>
      <c r="B780">
        <v>316</v>
      </c>
      <c r="C780">
        <v>4931</v>
      </c>
      <c r="D780">
        <v>284710.43</v>
      </c>
      <c r="E780">
        <v>4631</v>
      </c>
      <c r="F780">
        <v>311512.43</v>
      </c>
      <c r="G780">
        <v>67.266773999999998</v>
      </c>
      <c r="H780">
        <v>60.86</v>
      </c>
      <c r="I780">
        <v>6.4067740000000004</v>
      </c>
      <c r="J780">
        <v>1.1052709999999999</v>
      </c>
      <c r="K780">
        <v>0</v>
      </c>
      <c r="L780">
        <v>0</v>
      </c>
      <c r="M780">
        <v>300</v>
      </c>
      <c r="N780">
        <v>-26802</v>
      </c>
      <c r="O780">
        <v>6.0839590000000001</v>
      </c>
      <c r="P780">
        <v>152</v>
      </c>
      <c r="Q780">
        <v>3.0825390000000001</v>
      </c>
      <c r="R780" t="s">
        <v>43</v>
      </c>
      <c r="S780" t="s">
        <v>43</v>
      </c>
    </row>
    <row r="781" spans="1:19">
      <c r="A781">
        <v>2228</v>
      </c>
      <c r="B781">
        <v>1787</v>
      </c>
      <c r="C781">
        <v>4926</v>
      </c>
      <c r="D781">
        <v>205903.8</v>
      </c>
      <c r="E781">
        <v>4850</v>
      </c>
      <c r="F781">
        <v>212428.79999999999</v>
      </c>
      <c r="G781">
        <v>43.799753000000003</v>
      </c>
      <c r="H781">
        <v>45.99</v>
      </c>
      <c r="I781">
        <v>-2.1902469999999998</v>
      </c>
      <c r="J781">
        <v>0.952376</v>
      </c>
      <c r="K781">
        <v>0</v>
      </c>
      <c r="L781">
        <v>0</v>
      </c>
      <c r="M781">
        <v>76</v>
      </c>
      <c r="N781">
        <v>-6525</v>
      </c>
      <c r="O781">
        <v>1.542834</v>
      </c>
      <c r="P781">
        <v>91</v>
      </c>
      <c r="Q781">
        <v>1.8473409999999999</v>
      </c>
      <c r="R781" t="s">
        <v>43</v>
      </c>
      <c r="S781" t="s">
        <v>43</v>
      </c>
    </row>
    <row r="782" spans="1:19">
      <c r="A782">
        <v>3711</v>
      </c>
      <c r="B782">
        <v>1712</v>
      </c>
      <c r="C782">
        <v>4925</v>
      </c>
      <c r="D782">
        <v>171932.05</v>
      </c>
      <c r="E782">
        <v>4723</v>
      </c>
      <c r="F782">
        <v>193327.05</v>
      </c>
      <c r="G782">
        <v>40.933104</v>
      </c>
      <c r="H782">
        <v>26.08</v>
      </c>
      <c r="I782">
        <v>14.853104</v>
      </c>
      <c r="J782">
        <v>1.5695209999999999</v>
      </c>
      <c r="K782">
        <v>0</v>
      </c>
      <c r="L782">
        <v>0</v>
      </c>
      <c r="M782">
        <v>202</v>
      </c>
      <c r="N782">
        <v>-21395</v>
      </c>
      <c r="O782">
        <v>4.1015230000000003</v>
      </c>
      <c r="P782">
        <v>73</v>
      </c>
      <c r="Q782">
        <v>1.4822340000000001</v>
      </c>
      <c r="R782" t="s">
        <v>43</v>
      </c>
      <c r="S782" t="s">
        <v>43</v>
      </c>
    </row>
    <row r="783" spans="1:19">
      <c r="A783">
        <v>4629</v>
      </c>
      <c r="B783">
        <v>1294</v>
      </c>
      <c r="C783">
        <v>4922</v>
      </c>
      <c r="D783">
        <v>322638.21999999997</v>
      </c>
      <c r="E783">
        <v>4805</v>
      </c>
      <c r="F783">
        <v>343806.22</v>
      </c>
      <c r="G783">
        <v>71.551762999999994</v>
      </c>
      <c r="H783">
        <v>60.23</v>
      </c>
      <c r="I783">
        <v>11.321763000000001</v>
      </c>
      <c r="J783">
        <v>1.187975</v>
      </c>
      <c r="K783">
        <v>0</v>
      </c>
      <c r="L783">
        <v>0</v>
      </c>
      <c r="M783">
        <v>117</v>
      </c>
      <c r="N783">
        <v>-21168</v>
      </c>
      <c r="O783">
        <v>2.3770820000000001</v>
      </c>
      <c r="P783">
        <v>70</v>
      </c>
      <c r="Q783">
        <v>1.422186</v>
      </c>
      <c r="R783" t="s">
        <v>43</v>
      </c>
      <c r="S783" t="s">
        <v>43</v>
      </c>
    </row>
    <row r="784" spans="1:19">
      <c r="A784">
        <v>3760</v>
      </c>
      <c r="B784">
        <v>906</v>
      </c>
      <c r="C784">
        <v>4918</v>
      </c>
      <c r="D784">
        <v>153212.32</v>
      </c>
      <c r="E784">
        <v>4591</v>
      </c>
      <c r="F784">
        <v>185145.32</v>
      </c>
      <c r="G784">
        <v>40.327885000000002</v>
      </c>
      <c r="H784">
        <v>21.23</v>
      </c>
      <c r="I784">
        <v>19.097885000000002</v>
      </c>
      <c r="J784">
        <v>1.8995709999999999</v>
      </c>
      <c r="K784">
        <v>1</v>
      </c>
      <c r="L784">
        <v>2.0333E-2</v>
      </c>
      <c r="M784">
        <v>326</v>
      </c>
      <c r="N784">
        <v>-31933</v>
      </c>
      <c r="O784">
        <v>6.628711</v>
      </c>
      <c r="P784">
        <v>91</v>
      </c>
      <c r="Q784">
        <v>1.850346</v>
      </c>
      <c r="R784" t="s">
        <v>43</v>
      </c>
      <c r="S784" t="s">
        <v>43</v>
      </c>
    </row>
    <row r="785" spans="1:19">
      <c r="A785">
        <v>4737</v>
      </c>
      <c r="B785">
        <v>1966</v>
      </c>
      <c r="C785">
        <v>4906</v>
      </c>
      <c r="D785">
        <v>129802.49</v>
      </c>
      <c r="E785">
        <v>4334</v>
      </c>
      <c r="F785">
        <v>178543.49</v>
      </c>
      <c r="G785">
        <v>41.196005999999997</v>
      </c>
      <c r="H785">
        <v>35.49</v>
      </c>
      <c r="I785">
        <v>5.7060060000000004</v>
      </c>
      <c r="J785">
        <v>1.1607780000000001</v>
      </c>
      <c r="K785">
        <v>0</v>
      </c>
      <c r="L785">
        <v>0</v>
      </c>
      <c r="M785">
        <v>572</v>
      </c>
      <c r="N785">
        <v>-48741</v>
      </c>
      <c r="O785">
        <v>11.659193</v>
      </c>
      <c r="P785">
        <v>43</v>
      </c>
      <c r="Q785">
        <v>0.87647799999999998</v>
      </c>
      <c r="R785" t="s">
        <v>43</v>
      </c>
      <c r="S785" t="s">
        <v>43</v>
      </c>
    </row>
    <row r="786" spans="1:19">
      <c r="A786">
        <v>5532</v>
      </c>
      <c r="B786">
        <v>468</v>
      </c>
      <c r="C786">
        <v>4901</v>
      </c>
      <c r="D786">
        <v>156514.17000000001</v>
      </c>
      <c r="E786">
        <v>4547</v>
      </c>
      <c r="F786">
        <v>185476.17</v>
      </c>
      <c r="G786">
        <v>40.790888000000002</v>
      </c>
      <c r="H786">
        <v>32.99</v>
      </c>
      <c r="I786">
        <v>7.8008879999999996</v>
      </c>
      <c r="J786">
        <v>1.236462</v>
      </c>
      <c r="K786">
        <v>0</v>
      </c>
      <c r="L786">
        <v>0</v>
      </c>
      <c r="M786">
        <v>354</v>
      </c>
      <c r="N786">
        <v>-28962</v>
      </c>
      <c r="O786">
        <v>7.2230160000000003</v>
      </c>
      <c r="P786">
        <v>55</v>
      </c>
      <c r="Q786">
        <v>1.12222</v>
      </c>
      <c r="R786" t="s">
        <v>43</v>
      </c>
      <c r="S786" t="s">
        <v>43</v>
      </c>
    </row>
    <row r="787" spans="1:19">
      <c r="A787">
        <v>3733</v>
      </c>
      <c r="B787">
        <v>470</v>
      </c>
      <c r="C787">
        <v>4900</v>
      </c>
      <c r="D787">
        <v>180947.85</v>
      </c>
      <c r="E787">
        <v>4816</v>
      </c>
      <c r="F787">
        <v>188270.85</v>
      </c>
      <c r="G787">
        <v>39.092784000000002</v>
      </c>
      <c r="H787">
        <v>34.075000000000003</v>
      </c>
      <c r="I787">
        <v>5.0177839999999998</v>
      </c>
      <c r="J787">
        <v>1.147257</v>
      </c>
      <c r="K787">
        <v>0</v>
      </c>
      <c r="L787">
        <v>0</v>
      </c>
      <c r="M787">
        <v>84</v>
      </c>
      <c r="N787">
        <v>-7323</v>
      </c>
      <c r="O787">
        <v>1.714286</v>
      </c>
      <c r="P787">
        <v>115</v>
      </c>
      <c r="Q787">
        <v>2.3469389999999999</v>
      </c>
      <c r="R787" t="s">
        <v>43</v>
      </c>
      <c r="S787" t="s">
        <v>43</v>
      </c>
    </row>
    <row r="788" spans="1:19">
      <c r="A788">
        <v>4297</v>
      </c>
      <c r="B788">
        <v>1763</v>
      </c>
      <c r="C788">
        <v>4896</v>
      </c>
      <c r="D788">
        <v>160676.18</v>
      </c>
      <c r="E788">
        <v>4603</v>
      </c>
      <c r="F788">
        <v>191090.18</v>
      </c>
      <c r="G788">
        <v>41.514268999999999</v>
      </c>
      <c r="H788">
        <v>20.14</v>
      </c>
      <c r="I788">
        <v>21.374269000000002</v>
      </c>
      <c r="J788">
        <v>2.0612840000000001</v>
      </c>
      <c r="K788">
        <v>0</v>
      </c>
      <c r="L788">
        <v>0</v>
      </c>
      <c r="M788">
        <v>293</v>
      </c>
      <c r="N788">
        <v>-30414</v>
      </c>
      <c r="O788">
        <v>5.984477</v>
      </c>
      <c r="P788">
        <v>69</v>
      </c>
      <c r="Q788">
        <v>1.409314</v>
      </c>
      <c r="R788" t="s">
        <v>43</v>
      </c>
      <c r="S788" t="s">
        <v>43</v>
      </c>
    </row>
    <row r="789" spans="1:19">
      <c r="A789">
        <v>2502</v>
      </c>
      <c r="B789">
        <v>652</v>
      </c>
      <c r="C789">
        <v>4891</v>
      </c>
      <c r="D789">
        <v>215349.91</v>
      </c>
      <c r="E789">
        <v>4732</v>
      </c>
      <c r="F789">
        <v>242163.96</v>
      </c>
      <c r="G789">
        <v>51.175815999999998</v>
      </c>
      <c r="H789">
        <v>15.58</v>
      </c>
      <c r="I789">
        <v>35.595815999999999</v>
      </c>
      <c r="J789">
        <v>3.2847119999999999</v>
      </c>
      <c r="K789">
        <v>0</v>
      </c>
      <c r="L789">
        <v>0</v>
      </c>
      <c r="M789">
        <v>159</v>
      </c>
      <c r="N789">
        <v>-26814.05</v>
      </c>
      <c r="O789">
        <v>3.2508689999999998</v>
      </c>
      <c r="P789">
        <v>58</v>
      </c>
      <c r="Q789">
        <v>1.1858519999999999</v>
      </c>
      <c r="R789" t="s">
        <v>43</v>
      </c>
      <c r="S789" t="s">
        <v>43</v>
      </c>
    </row>
    <row r="790" spans="1:19">
      <c r="A790">
        <v>2865</v>
      </c>
      <c r="B790">
        <v>350</v>
      </c>
      <c r="C790">
        <v>4888</v>
      </c>
      <c r="D790">
        <v>340259.72</v>
      </c>
      <c r="E790">
        <v>4619</v>
      </c>
      <c r="F790">
        <v>374459.72</v>
      </c>
      <c r="G790">
        <v>81.069434999999999</v>
      </c>
      <c r="H790">
        <v>46.94</v>
      </c>
      <c r="I790">
        <v>34.129435000000001</v>
      </c>
      <c r="J790">
        <v>1.7270859999999999</v>
      </c>
      <c r="K790">
        <v>0</v>
      </c>
      <c r="L790">
        <v>0</v>
      </c>
      <c r="M790">
        <v>269</v>
      </c>
      <c r="N790">
        <v>-34200</v>
      </c>
      <c r="O790">
        <v>5.5032730000000001</v>
      </c>
      <c r="P790">
        <v>59</v>
      </c>
      <c r="Q790">
        <v>1.2070380000000001</v>
      </c>
      <c r="R790" t="s">
        <v>43</v>
      </c>
      <c r="S790" t="s">
        <v>43</v>
      </c>
    </row>
    <row r="791" spans="1:19">
      <c r="A791">
        <v>2188</v>
      </c>
      <c r="B791">
        <v>1604</v>
      </c>
      <c r="C791">
        <v>4879</v>
      </c>
      <c r="D791">
        <v>70614.91</v>
      </c>
      <c r="E791">
        <v>4210</v>
      </c>
      <c r="F791">
        <v>122345.08</v>
      </c>
      <c r="G791">
        <v>29.060589</v>
      </c>
      <c r="H791">
        <v>14.06</v>
      </c>
      <c r="I791">
        <v>15.000589</v>
      </c>
      <c r="J791">
        <v>2.0668980000000001</v>
      </c>
      <c r="K791">
        <v>0</v>
      </c>
      <c r="L791">
        <v>0</v>
      </c>
      <c r="M791">
        <v>669</v>
      </c>
      <c r="N791">
        <v>-51730.17</v>
      </c>
      <c r="O791">
        <v>13.711826</v>
      </c>
      <c r="P791">
        <v>53</v>
      </c>
      <c r="Q791">
        <v>1.0862879999999999</v>
      </c>
      <c r="R791" t="s">
        <v>43</v>
      </c>
      <c r="S791" t="s">
        <v>43</v>
      </c>
    </row>
    <row r="792" spans="1:19">
      <c r="A792">
        <v>90</v>
      </c>
      <c r="B792">
        <v>852</v>
      </c>
      <c r="C792">
        <v>4877</v>
      </c>
      <c r="D792">
        <v>140331.24</v>
      </c>
      <c r="E792">
        <v>4068</v>
      </c>
      <c r="F792">
        <v>203709.24</v>
      </c>
      <c r="G792">
        <v>50.076017999999998</v>
      </c>
      <c r="H792">
        <v>40.515000000000001</v>
      </c>
      <c r="I792">
        <v>9.5610180000000007</v>
      </c>
      <c r="J792">
        <v>1.2359869999999999</v>
      </c>
      <c r="K792">
        <v>0</v>
      </c>
      <c r="L792">
        <v>0</v>
      </c>
      <c r="M792">
        <v>809</v>
      </c>
      <c r="N792">
        <v>-63378</v>
      </c>
      <c r="O792">
        <v>16.588066000000001</v>
      </c>
      <c r="P792">
        <v>74</v>
      </c>
      <c r="Q792">
        <v>1.517326</v>
      </c>
      <c r="R792" t="s">
        <v>43</v>
      </c>
      <c r="S792" t="s">
        <v>43</v>
      </c>
    </row>
    <row r="793" spans="1:19">
      <c r="A793">
        <v>72</v>
      </c>
      <c r="B793">
        <v>1517</v>
      </c>
      <c r="C793">
        <v>4876</v>
      </c>
      <c r="D793">
        <v>195702.17</v>
      </c>
      <c r="E793">
        <v>4664</v>
      </c>
      <c r="F793">
        <v>224814.17</v>
      </c>
      <c r="G793">
        <v>48.202008999999997</v>
      </c>
      <c r="H793">
        <v>28.69</v>
      </c>
      <c r="I793">
        <v>19.512008999999999</v>
      </c>
      <c r="J793">
        <v>1.6800980000000001</v>
      </c>
      <c r="K793">
        <v>0</v>
      </c>
      <c r="L793">
        <v>0</v>
      </c>
      <c r="M793">
        <v>212</v>
      </c>
      <c r="N793">
        <v>-29112</v>
      </c>
      <c r="O793">
        <v>4.3478260000000004</v>
      </c>
      <c r="P793">
        <v>51</v>
      </c>
      <c r="Q793">
        <v>1.045939</v>
      </c>
      <c r="R793" t="s">
        <v>43</v>
      </c>
      <c r="S793" t="s">
        <v>43</v>
      </c>
    </row>
    <row r="794" spans="1:19">
      <c r="A794">
        <v>2699</v>
      </c>
      <c r="B794">
        <v>1190</v>
      </c>
      <c r="C794">
        <v>4866</v>
      </c>
      <c r="D794">
        <v>188917.48</v>
      </c>
      <c r="E794">
        <v>4819</v>
      </c>
      <c r="F794">
        <v>197690.48</v>
      </c>
      <c r="G794">
        <v>41.023133000000001</v>
      </c>
      <c r="H794">
        <v>36</v>
      </c>
      <c r="I794">
        <v>5.0231329999999996</v>
      </c>
      <c r="J794">
        <v>1.1395310000000001</v>
      </c>
      <c r="K794">
        <v>0</v>
      </c>
      <c r="L794">
        <v>0</v>
      </c>
      <c r="M794">
        <v>47</v>
      </c>
      <c r="N794">
        <v>-8773</v>
      </c>
      <c r="O794">
        <v>0.96588600000000002</v>
      </c>
      <c r="P794">
        <v>75</v>
      </c>
      <c r="Q794">
        <v>1.541307</v>
      </c>
      <c r="R794" t="s">
        <v>43</v>
      </c>
      <c r="S794" t="s">
        <v>43</v>
      </c>
    </row>
    <row r="795" spans="1:19">
      <c r="A795">
        <v>165</v>
      </c>
      <c r="B795">
        <v>1807</v>
      </c>
      <c r="C795">
        <v>4863</v>
      </c>
      <c r="D795">
        <v>149828.45000000001</v>
      </c>
      <c r="E795">
        <v>4714</v>
      </c>
      <c r="F795">
        <v>161123.45000000001</v>
      </c>
      <c r="G795">
        <v>34.179772999999997</v>
      </c>
      <c r="H795">
        <v>33.375</v>
      </c>
      <c r="I795">
        <v>0.80477299999999996</v>
      </c>
      <c r="J795">
        <v>1.0241130000000001</v>
      </c>
      <c r="K795">
        <v>0</v>
      </c>
      <c r="L795">
        <v>0</v>
      </c>
      <c r="M795">
        <v>149</v>
      </c>
      <c r="N795">
        <v>-11295</v>
      </c>
      <c r="O795">
        <v>3.063952</v>
      </c>
      <c r="P795">
        <v>77</v>
      </c>
      <c r="Q795">
        <v>1.583385</v>
      </c>
      <c r="R795" t="s">
        <v>43</v>
      </c>
      <c r="S795" t="s">
        <v>43</v>
      </c>
    </row>
    <row r="796" spans="1:19">
      <c r="A796">
        <v>4385</v>
      </c>
      <c r="B796">
        <v>1437</v>
      </c>
      <c r="C796">
        <v>4863</v>
      </c>
      <c r="D796">
        <v>163241.93</v>
      </c>
      <c r="E796">
        <v>4704</v>
      </c>
      <c r="F796">
        <v>185809.93</v>
      </c>
      <c r="G796">
        <v>39.500410000000002</v>
      </c>
      <c r="H796">
        <v>7.97</v>
      </c>
      <c r="I796">
        <v>31.53041</v>
      </c>
      <c r="J796">
        <v>4.956137</v>
      </c>
      <c r="K796">
        <v>0</v>
      </c>
      <c r="L796">
        <v>0</v>
      </c>
      <c r="M796">
        <v>159</v>
      </c>
      <c r="N796">
        <v>-22568</v>
      </c>
      <c r="O796">
        <v>3.269587</v>
      </c>
      <c r="P796">
        <v>54</v>
      </c>
      <c r="Q796">
        <v>1.1104259999999999</v>
      </c>
      <c r="R796" t="s">
        <v>43</v>
      </c>
      <c r="S796" t="s">
        <v>43</v>
      </c>
    </row>
    <row r="797" spans="1:19">
      <c r="A797">
        <v>3278</v>
      </c>
      <c r="B797">
        <v>1684</v>
      </c>
      <c r="C797">
        <v>4838</v>
      </c>
      <c r="D797">
        <v>158528.64000000001</v>
      </c>
      <c r="E797">
        <v>4667</v>
      </c>
      <c r="F797">
        <v>173659.64</v>
      </c>
      <c r="G797">
        <v>37.210121999999998</v>
      </c>
      <c r="H797">
        <v>27.51</v>
      </c>
      <c r="I797">
        <v>9.7001220000000004</v>
      </c>
      <c r="J797">
        <v>1.352603</v>
      </c>
      <c r="K797">
        <v>0</v>
      </c>
      <c r="L797">
        <v>0</v>
      </c>
      <c r="M797">
        <v>171</v>
      </c>
      <c r="N797">
        <v>-15131</v>
      </c>
      <c r="O797">
        <v>3.5345179999999998</v>
      </c>
      <c r="P797">
        <v>93</v>
      </c>
      <c r="Q797">
        <v>1.922282</v>
      </c>
      <c r="R797" t="s">
        <v>43</v>
      </c>
      <c r="S797" t="s">
        <v>43</v>
      </c>
    </row>
    <row r="798" spans="1:19">
      <c r="A798">
        <v>312</v>
      </c>
      <c r="B798">
        <v>571</v>
      </c>
      <c r="C798">
        <v>4834</v>
      </c>
      <c r="D798">
        <v>159898.44</v>
      </c>
      <c r="E798">
        <v>4673</v>
      </c>
      <c r="F798">
        <v>175696.44</v>
      </c>
      <c r="G798">
        <v>37.598210999999999</v>
      </c>
      <c r="H798">
        <v>21.04</v>
      </c>
      <c r="I798">
        <v>16.558211</v>
      </c>
      <c r="J798">
        <v>1.7869870000000001</v>
      </c>
      <c r="K798">
        <v>0</v>
      </c>
      <c r="L798">
        <v>0</v>
      </c>
      <c r="M798">
        <v>161</v>
      </c>
      <c r="N798">
        <v>-15798</v>
      </c>
      <c r="O798">
        <v>3.3305750000000001</v>
      </c>
      <c r="P798">
        <v>75</v>
      </c>
      <c r="Q798">
        <v>1.5515099999999999</v>
      </c>
      <c r="R798" t="s">
        <v>43</v>
      </c>
      <c r="S798" t="s">
        <v>43</v>
      </c>
    </row>
    <row r="799" spans="1:19">
      <c r="A799">
        <v>2698</v>
      </c>
      <c r="B799">
        <v>402</v>
      </c>
      <c r="C799">
        <v>4833</v>
      </c>
      <c r="D799">
        <v>220897.93</v>
      </c>
      <c r="E799">
        <v>4709</v>
      </c>
      <c r="F799">
        <v>235385.93</v>
      </c>
      <c r="G799">
        <v>49.986393999999997</v>
      </c>
      <c r="H799">
        <v>38.94</v>
      </c>
      <c r="I799">
        <v>11.046393999999999</v>
      </c>
      <c r="J799">
        <v>1.283677</v>
      </c>
      <c r="K799">
        <v>0</v>
      </c>
      <c r="L799">
        <v>0</v>
      </c>
      <c r="M799">
        <v>124</v>
      </c>
      <c r="N799">
        <v>-14488</v>
      </c>
      <c r="O799">
        <v>2.5656940000000001</v>
      </c>
      <c r="P799">
        <v>92</v>
      </c>
      <c r="Q799">
        <v>1.90358</v>
      </c>
      <c r="R799" t="s">
        <v>43</v>
      </c>
      <c r="S799" t="s">
        <v>43</v>
      </c>
    </row>
    <row r="800" spans="1:19">
      <c r="A800">
        <v>3062</v>
      </c>
      <c r="B800">
        <v>327</v>
      </c>
      <c r="C800">
        <v>4829</v>
      </c>
      <c r="D800">
        <v>213617.02</v>
      </c>
      <c r="E800">
        <v>4762</v>
      </c>
      <c r="F800">
        <v>222502.02</v>
      </c>
      <c r="G800">
        <v>46.724490000000003</v>
      </c>
      <c r="H800">
        <v>47.265000000000001</v>
      </c>
      <c r="I800">
        <v>-0.54051000000000005</v>
      </c>
      <c r="J800">
        <v>0.988564</v>
      </c>
      <c r="K800">
        <v>0</v>
      </c>
      <c r="L800">
        <v>0</v>
      </c>
      <c r="M800">
        <v>67</v>
      </c>
      <c r="N800">
        <v>-8885</v>
      </c>
      <c r="O800">
        <v>1.387451</v>
      </c>
      <c r="P800">
        <v>104</v>
      </c>
      <c r="Q800">
        <v>2.1536550000000001</v>
      </c>
      <c r="R800" t="s">
        <v>43</v>
      </c>
      <c r="S800" t="s">
        <v>43</v>
      </c>
    </row>
    <row r="801" spans="1:19">
      <c r="A801">
        <v>2724</v>
      </c>
      <c r="B801">
        <v>580</v>
      </c>
      <c r="C801">
        <v>4824</v>
      </c>
      <c r="D801">
        <v>165181.28</v>
      </c>
      <c r="E801">
        <v>4721</v>
      </c>
      <c r="F801">
        <v>176008.28</v>
      </c>
      <c r="G801">
        <v>37.281990999999998</v>
      </c>
      <c r="H801">
        <v>37.32</v>
      </c>
      <c r="I801">
        <v>-3.8009000000000001E-2</v>
      </c>
      <c r="J801">
        <v>0.99898200000000004</v>
      </c>
      <c r="K801">
        <v>0</v>
      </c>
      <c r="L801">
        <v>0</v>
      </c>
      <c r="M801">
        <v>103</v>
      </c>
      <c r="N801">
        <v>-10827</v>
      </c>
      <c r="O801">
        <v>2.1351580000000001</v>
      </c>
      <c r="P801">
        <v>74</v>
      </c>
      <c r="Q801">
        <v>1.5339970000000001</v>
      </c>
      <c r="R801" t="s">
        <v>43</v>
      </c>
      <c r="S801" t="s">
        <v>43</v>
      </c>
    </row>
    <row r="802" spans="1:19">
      <c r="A802">
        <v>2852</v>
      </c>
      <c r="B802">
        <v>150</v>
      </c>
      <c r="C802">
        <v>4820</v>
      </c>
      <c r="D802">
        <v>404196.67</v>
      </c>
      <c r="E802">
        <v>4714</v>
      </c>
      <c r="F802">
        <v>425847.67</v>
      </c>
      <c r="G802">
        <v>90.336798999999999</v>
      </c>
      <c r="H802">
        <v>92.07</v>
      </c>
      <c r="I802">
        <v>-1.733201</v>
      </c>
      <c r="J802">
        <v>0.98117500000000002</v>
      </c>
      <c r="K802">
        <v>0</v>
      </c>
      <c r="L802">
        <v>0</v>
      </c>
      <c r="M802">
        <v>106</v>
      </c>
      <c r="N802">
        <v>-21651</v>
      </c>
      <c r="O802">
        <v>2.1991700000000001</v>
      </c>
      <c r="P802">
        <v>100</v>
      </c>
      <c r="Q802">
        <v>2.0746889999999998</v>
      </c>
      <c r="R802" t="s">
        <v>43</v>
      </c>
      <c r="S802" t="s">
        <v>44</v>
      </c>
    </row>
    <row r="803" spans="1:19">
      <c r="A803">
        <v>5880</v>
      </c>
      <c r="B803">
        <v>821</v>
      </c>
      <c r="C803">
        <v>4820</v>
      </c>
      <c r="D803">
        <v>141503.39000000001</v>
      </c>
      <c r="E803">
        <v>4745</v>
      </c>
      <c r="F803">
        <v>154481.39000000001</v>
      </c>
      <c r="G803">
        <v>32.556668000000002</v>
      </c>
      <c r="H803">
        <v>25.16</v>
      </c>
      <c r="I803">
        <v>7.396668</v>
      </c>
      <c r="J803">
        <v>1.2939849999999999</v>
      </c>
      <c r="K803">
        <v>0</v>
      </c>
      <c r="L803">
        <v>0</v>
      </c>
      <c r="M803">
        <v>75</v>
      </c>
      <c r="N803">
        <v>-12978</v>
      </c>
      <c r="O803">
        <v>1.556017</v>
      </c>
      <c r="P803">
        <v>78</v>
      </c>
      <c r="Q803">
        <v>1.6182570000000001</v>
      </c>
      <c r="R803" t="s">
        <v>43</v>
      </c>
      <c r="S803" t="s">
        <v>43</v>
      </c>
    </row>
    <row r="804" spans="1:19">
      <c r="A804">
        <v>3862</v>
      </c>
      <c r="B804">
        <v>985</v>
      </c>
      <c r="C804">
        <v>4813</v>
      </c>
      <c r="D804">
        <v>415764.14</v>
      </c>
      <c r="E804">
        <v>4553</v>
      </c>
      <c r="F804">
        <v>445034.14</v>
      </c>
      <c r="G804">
        <v>97.745254000000003</v>
      </c>
      <c r="H804">
        <v>80</v>
      </c>
      <c r="I804">
        <v>17.745253999999999</v>
      </c>
      <c r="J804">
        <v>1.221816</v>
      </c>
      <c r="K804">
        <v>0</v>
      </c>
      <c r="L804">
        <v>0</v>
      </c>
      <c r="M804">
        <v>260</v>
      </c>
      <c r="N804">
        <v>-29270</v>
      </c>
      <c r="O804">
        <v>5.4020359999999998</v>
      </c>
      <c r="P804">
        <v>103</v>
      </c>
      <c r="Q804">
        <v>2.140037</v>
      </c>
      <c r="R804" t="s">
        <v>43</v>
      </c>
      <c r="S804" t="s">
        <v>43</v>
      </c>
    </row>
    <row r="805" spans="1:19">
      <c r="A805">
        <v>2313</v>
      </c>
      <c r="B805">
        <v>1407</v>
      </c>
      <c r="C805">
        <v>4812</v>
      </c>
      <c r="D805">
        <v>191741.65</v>
      </c>
      <c r="E805">
        <v>4759</v>
      </c>
      <c r="F805">
        <v>196585.65</v>
      </c>
      <c r="G805">
        <v>41.308183999999997</v>
      </c>
      <c r="H805">
        <v>29.1</v>
      </c>
      <c r="I805">
        <v>12.208183999999999</v>
      </c>
      <c r="J805">
        <v>1.4195249999999999</v>
      </c>
      <c r="K805">
        <v>0</v>
      </c>
      <c r="L805">
        <v>0</v>
      </c>
      <c r="M805">
        <v>53</v>
      </c>
      <c r="N805">
        <v>-4844</v>
      </c>
      <c r="O805">
        <v>1.101413</v>
      </c>
      <c r="P805">
        <v>96</v>
      </c>
      <c r="Q805">
        <v>1.995012</v>
      </c>
      <c r="R805" t="s">
        <v>43</v>
      </c>
      <c r="S805" t="s">
        <v>43</v>
      </c>
    </row>
    <row r="806" spans="1:19">
      <c r="A806">
        <v>2790</v>
      </c>
      <c r="B806">
        <v>1606</v>
      </c>
      <c r="C806">
        <v>4808</v>
      </c>
      <c r="D806">
        <v>412473.71</v>
      </c>
      <c r="E806">
        <v>4674</v>
      </c>
      <c r="F806">
        <v>443342.71</v>
      </c>
      <c r="G806">
        <v>94.852954999999994</v>
      </c>
      <c r="H806">
        <v>69.47</v>
      </c>
      <c r="I806">
        <v>25.382954999999999</v>
      </c>
      <c r="J806">
        <v>1.36538</v>
      </c>
      <c r="K806">
        <v>0</v>
      </c>
      <c r="L806">
        <v>0</v>
      </c>
      <c r="M806">
        <v>134</v>
      </c>
      <c r="N806">
        <v>-30869</v>
      </c>
      <c r="O806">
        <v>2.7870219999999999</v>
      </c>
      <c r="P806">
        <v>109</v>
      </c>
      <c r="Q806">
        <v>2.267055</v>
      </c>
      <c r="R806" t="s">
        <v>43</v>
      </c>
      <c r="S806" t="s">
        <v>43</v>
      </c>
    </row>
    <row r="807" spans="1:19">
      <c r="A807">
        <v>4716</v>
      </c>
      <c r="B807">
        <v>1445</v>
      </c>
      <c r="C807">
        <v>4808</v>
      </c>
      <c r="D807">
        <v>69060.570000000007</v>
      </c>
      <c r="E807">
        <v>4657</v>
      </c>
      <c r="F807">
        <v>82489.570000000007</v>
      </c>
      <c r="G807">
        <v>17.713028000000001</v>
      </c>
      <c r="H807">
        <v>5.21</v>
      </c>
      <c r="I807">
        <v>12.503028</v>
      </c>
      <c r="J807">
        <v>3.399813</v>
      </c>
      <c r="K807">
        <v>0</v>
      </c>
      <c r="L807">
        <v>0</v>
      </c>
      <c r="M807">
        <v>151</v>
      </c>
      <c r="N807">
        <v>-13429</v>
      </c>
      <c r="O807">
        <v>3.1405989999999999</v>
      </c>
      <c r="P807">
        <v>74</v>
      </c>
      <c r="Q807">
        <v>1.5391010000000001</v>
      </c>
      <c r="R807" t="s">
        <v>43</v>
      </c>
      <c r="S807" t="s">
        <v>43</v>
      </c>
    </row>
    <row r="808" spans="1:19">
      <c r="A808">
        <v>135</v>
      </c>
      <c r="B808">
        <v>478</v>
      </c>
      <c r="C808">
        <v>4804</v>
      </c>
      <c r="D808">
        <v>184773.61</v>
      </c>
      <c r="E808">
        <v>4764</v>
      </c>
      <c r="F808">
        <v>192338.61</v>
      </c>
      <c r="G808">
        <v>40.373344000000003</v>
      </c>
      <c r="H808">
        <v>18.065000000000001</v>
      </c>
      <c r="I808">
        <v>22.308344000000002</v>
      </c>
      <c r="J808">
        <v>2.234893</v>
      </c>
      <c r="K808">
        <v>0</v>
      </c>
      <c r="L808">
        <v>0</v>
      </c>
      <c r="M808">
        <v>40</v>
      </c>
      <c r="N808">
        <v>-7565</v>
      </c>
      <c r="O808">
        <v>0.83263900000000002</v>
      </c>
      <c r="P808">
        <v>74</v>
      </c>
      <c r="Q808">
        <v>1.5403830000000001</v>
      </c>
      <c r="R808" t="s">
        <v>43</v>
      </c>
      <c r="S808" t="s">
        <v>43</v>
      </c>
    </row>
    <row r="809" spans="1:19">
      <c r="A809">
        <v>3492</v>
      </c>
      <c r="B809">
        <v>746</v>
      </c>
      <c r="C809">
        <v>4798</v>
      </c>
      <c r="D809">
        <v>172152.08</v>
      </c>
      <c r="E809">
        <v>4733</v>
      </c>
      <c r="F809">
        <v>182285.08</v>
      </c>
      <c r="G809">
        <v>38.513644999999997</v>
      </c>
      <c r="H809">
        <v>30.49</v>
      </c>
      <c r="I809">
        <v>8.0236450000000001</v>
      </c>
      <c r="J809">
        <v>1.2631570000000001</v>
      </c>
      <c r="K809">
        <v>0</v>
      </c>
      <c r="L809">
        <v>0</v>
      </c>
      <c r="M809">
        <v>65</v>
      </c>
      <c r="N809">
        <v>-10133</v>
      </c>
      <c r="O809">
        <v>1.3547309999999999</v>
      </c>
      <c r="P809">
        <v>46</v>
      </c>
      <c r="Q809">
        <v>0.95873299999999995</v>
      </c>
      <c r="R809" t="s">
        <v>43</v>
      </c>
      <c r="S809" t="s">
        <v>43</v>
      </c>
    </row>
    <row r="810" spans="1:19">
      <c r="A810">
        <v>4486</v>
      </c>
      <c r="B810">
        <v>1763</v>
      </c>
      <c r="C810">
        <v>4798</v>
      </c>
      <c r="D810">
        <v>156223.23000000001</v>
      </c>
      <c r="E810">
        <v>4511</v>
      </c>
      <c r="F810">
        <v>188165.23</v>
      </c>
      <c r="G810">
        <v>41.712532000000003</v>
      </c>
      <c r="H810">
        <v>20.100000000000001</v>
      </c>
      <c r="I810">
        <v>21.612532000000002</v>
      </c>
      <c r="J810">
        <v>2.07525</v>
      </c>
      <c r="K810">
        <v>0</v>
      </c>
      <c r="L810">
        <v>0</v>
      </c>
      <c r="M810">
        <v>287</v>
      </c>
      <c r="N810">
        <v>-31942</v>
      </c>
      <c r="O810">
        <v>5.9816589999999996</v>
      </c>
      <c r="P810">
        <v>59</v>
      </c>
      <c r="Q810">
        <v>1.229679</v>
      </c>
      <c r="R810" t="s">
        <v>43</v>
      </c>
      <c r="S810" t="s">
        <v>43</v>
      </c>
    </row>
    <row r="811" spans="1:19">
      <c r="A811">
        <v>2093</v>
      </c>
      <c r="B811">
        <v>646</v>
      </c>
      <c r="C811">
        <v>4793</v>
      </c>
      <c r="D811">
        <v>215129.77</v>
      </c>
      <c r="E811">
        <v>4589</v>
      </c>
      <c r="F811">
        <v>239342.77</v>
      </c>
      <c r="G811">
        <v>52.155757000000001</v>
      </c>
      <c r="H811">
        <v>34.78</v>
      </c>
      <c r="I811">
        <v>17.375757</v>
      </c>
      <c r="J811">
        <v>1.49959</v>
      </c>
      <c r="K811">
        <v>0</v>
      </c>
      <c r="L811">
        <v>0</v>
      </c>
      <c r="M811">
        <v>204</v>
      </c>
      <c r="N811">
        <v>-24213</v>
      </c>
      <c r="O811">
        <v>4.2562069999999999</v>
      </c>
      <c r="P811">
        <v>47</v>
      </c>
      <c r="Q811">
        <v>0.98059700000000005</v>
      </c>
      <c r="R811" t="s">
        <v>43</v>
      </c>
      <c r="S811" t="s">
        <v>43</v>
      </c>
    </row>
    <row r="812" spans="1:19">
      <c r="A812">
        <v>1088</v>
      </c>
      <c r="B812">
        <v>503</v>
      </c>
      <c r="C812">
        <v>4791</v>
      </c>
      <c r="D812">
        <v>88170.67</v>
      </c>
      <c r="E812">
        <v>4789</v>
      </c>
      <c r="F812">
        <v>88437.67</v>
      </c>
      <c r="G812">
        <v>18.466833999999999</v>
      </c>
      <c r="H812">
        <v>18.27</v>
      </c>
      <c r="I812">
        <v>0.19683400000000001</v>
      </c>
      <c r="J812">
        <v>1.0107740000000001</v>
      </c>
      <c r="K812">
        <v>0</v>
      </c>
      <c r="L812">
        <v>0</v>
      </c>
      <c r="M812">
        <v>2</v>
      </c>
      <c r="N812">
        <v>-267</v>
      </c>
      <c r="O812">
        <v>4.1744999999999997E-2</v>
      </c>
      <c r="P812">
        <v>46</v>
      </c>
      <c r="Q812">
        <v>0.96013400000000004</v>
      </c>
      <c r="R812" t="s">
        <v>43</v>
      </c>
      <c r="S812" t="s">
        <v>43</v>
      </c>
    </row>
    <row r="813" spans="1:19">
      <c r="A813">
        <v>2232</v>
      </c>
      <c r="B813">
        <v>1498</v>
      </c>
      <c r="C813">
        <v>4775</v>
      </c>
      <c r="D813">
        <v>440834.62</v>
      </c>
      <c r="E813">
        <v>4632</v>
      </c>
      <c r="F813">
        <v>470204.62</v>
      </c>
      <c r="G813">
        <v>101.512224</v>
      </c>
      <c r="H813">
        <v>73.5</v>
      </c>
      <c r="I813">
        <v>28.012224</v>
      </c>
      <c r="J813">
        <v>1.381119</v>
      </c>
      <c r="K813">
        <v>0</v>
      </c>
      <c r="L813">
        <v>0</v>
      </c>
      <c r="M813">
        <v>143</v>
      </c>
      <c r="N813">
        <v>-29370</v>
      </c>
      <c r="O813">
        <v>2.994764</v>
      </c>
      <c r="P813">
        <v>111</v>
      </c>
      <c r="Q813">
        <v>2.3246069999999999</v>
      </c>
      <c r="R813" t="s">
        <v>43</v>
      </c>
      <c r="S813" t="s">
        <v>43</v>
      </c>
    </row>
    <row r="814" spans="1:19">
      <c r="A814">
        <v>3969</v>
      </c>
      <c r="B814">
        <v>808</v>
      </c>
      <c r="C814">
        <v>4774</v>
      </c>
      <c r="D814">
        <v>380141.75</v>
      </c>
      <c r="E814">
        <v>4706</v>
      </c>
      <c r="F814">
        <v>389711.75</v>
      </c>
      <c r="G814">
        <v>82.811677000000003</v>
      </c>
      <c r="H814">
        <v>56.63</v>
      </c>
      <c r="I814">
        <v>26.181677000000001</v>
      </c>
      <c r="J814">
        <v>1.462329</v>
      </c>
      <c r="K814">
        <v>0</v>
      </c>
      <c r="L814">
        <v>0</v>
      </c>
      <c r="M814">
        <v>68</v>
      </c>
      <c r="N814">
        <v>-9570</v>
      </c>
      <c r="O814">
        <v>1.424382</v>
      </c>
      <c r="P814">
        <v>65</v>
      </c>
      <c r="Q814">
        <v>1.361542</v>
      </c>
      <c r="R814" t="s">
        <v>43</v>
      </c>
      <c r="S814" t="s">
        <v>43</v>
      </c>
    </row>
    <row r="815" spans="1:19">
      <c r="A815">
        <v>4653</v>
      </c>
      <c r="B815">
        <v>1881</v>
      </c>
      <c r="C815">
        <v>4773</v>
      </c>
      <c r="D815">
        <v>154894.21</v>
      </c>
      <c r="E815">
        <v>4507</v>
      </c>
      <c r="F815">
        <v>187394.21</v>
      </c>
      <c r="G815">
        <v>41.578479999999999</v>
      </c>
      <c r="H815">
        <v>4.0599999999999996</v>
      </c>
      <c r="I815">
        <v>37.518479999999997</v>
      </c>
      <c r="J815">
        <v>10.241004999999999</v>
      </c>
      <c r="K815">
        <v>0</v>
      </c>
      <c r="L815">
        <v>0</v>
      </c>
      <c r="M815">
        <v>266</v>
      </c>
      <c r="N815">
        <v>-32500</v>
      </c>
      <c r="O815">
        <v>5.5730149999999998</v>
      </c>
      <c r="P815">
        <v>40</v>
      </c>
      <c r="Q815">
        <v>0.83804699999999999</v>
      </c>
      <c r="R815" t="s">
        <v>43</v>
      </c>
      <c r="S815" t="s">
        <v>43</v>
      </c>
    </row>
    <row r="816" spans="1:19">
      <c r="A816">
        <v>4152</v>
      </c>
      <c r="B816">
        <v>901</v>
      </c>
      <c r="C816">
        <v>4765</v>
      </c>
      <c r="D816">
        <v>142727.16</v>
      </c>
      <c r="E816">
        <v>4687</v>
      </c>
      <c r="F816">
        <v>150237.16</v>
      </c>
      <c r="G816">
        <v>32.054012999999998</v>
      </c>
      <c r="H816">
        <v>20.51</v>
      </c>
      <c r="I816">
        <v>11.544013</v>
      </c>
      <c r="J816">
        <v>1.562848</v>
      </c>
      <c r="K816">
        <v>0</v>
      </c>
      <c r="L816">
        <v>0</v>
      </c>
      <c r="M816">
        <v>78</v>
      </c>
      <c r="N816">
        <v>-7510</v>
      </c>
      <c r="O816">
        <v>1.6369359999999999</v>
      </c>
      <c r="P816">
        <v>116</v>
      </c>
      <c r="Q816">
        <v>2.434418</v>
      </c>
      <c r="R816" t="s">
        <v>43</v>
      </c>
      <c r="S816" t="s">
        <v>43</v>
      </c>
    </row>
    <row r="817" spans="1:19">
      <c r="A817">
        <v>2129</v>
      </c>
      <c r="B817">
        <v>1917</v>
      </c>
      <c r="C817">
        <v>4764</v>
      </c>
      <c r="D817">
        <v>280053.36</v>
      </c>
      <c r="E817">
        <v>4657</v>
      </c>
      <c r="F817">
        <v>292242.36</v>
      </c>
      <c r="G817">
        <v>62.753352</v>
      </c>
      <c r="H817">
        <v>61.23</v>
      </c>
      <c r="I817">
        <v>1.523352</v>
      </c>
      <c r="J817">
        <v>1.0248790000000001</v>
      </c>
      <c r="K817">
        <v>0</v>
      </c>
      <c r="L817">
        <v>0</v>
      </c>
      <c r="M817">
        <v>107</v>
      </c>
      <c r="N817">
        <v>-12189</v>
      </c>
      <c r="O817">
        <v>2.2460119999999999</v>
      </c>
      <c r="P817">
        <v>67</v>
      </c>
      <c r="Q817">
        <v>1.4063810000000001</v>
      </c>
      <c r="R817" t="s">
        <v>43</v>
      </c>
      <c r="S817" t="s">
        <v>43</v>
      </c>
    </row>
    <row r="818" spans="1:19">
      <c r="A818">
        <v>2899</v>
      </c>
      <c r="B818">
        <v>1445</v>
      </c>
      <c r="C818">
        <v>4762</v>
      </c>
      <c r="D818">
        <v>65900.83</v>
      </c>
      <c r="E818">
        <v>4592</v>
      </c>
      <c r="F818">
        <v>81140.83</v>
      </c>
      <c r="G818">
        <v>17.670041000000001</v>
      </c>
      <c r="H818">
        <v>4.88</v>
      </c>
      <c r="I818">
        <v>12.790041</v>
      </c>
      <c r="J818">
        <v>3.6209099999999999</v>
      </c>
      <c r="K818">
        <v>0</v>
      </c>
      <c r="L818">
        <v>0</v>
      </c>
      <c r="M818">
        <v>170</v>
      </c>
      <c r="N818">
        <v>-15240</v>
      </c>
      <c r="O818">
        <v>3.5699290000000001</v>
      </c>
      <c r="P818">
        <v>87</v>
      </c>
      <c r="Q818">
        <v>1.8269629999999999</v>
      </c>
      <c r="R818" t="s">
        <v>43</v>
      </c>
      <c r="S818" t="s">
        <v>43</v>
      </c>
    </row>
    <row r="819" spans="1:19">
      <c r="A819">
        <v>5476</v>
      </c>
      <c r="B819">
        <v>1992</v>
      </c>
      <c r="C819">
        <v>4758</v>
      </c>
      <c r="D819">
        <v>141923.88</v>
      </c>
      <c r="E819">
        <v>4657</v>
      </c>
      <c r="F819">
        <v>152699.88</v>
      </c>
      <c r="G819">
        <v>32.789324000000001</v>
      </c>
      <c r="H819">
        <v>33.07</v>
      </c>
      <c r="I819">
        <v>-0.28067599999999998</v>
      </c>
      <c r="J819">
        <v>0.99151299999999998</v>
      </c>
      <c r="K819">
        <v>1</v>
      </c>
      <c r="L819">
        <v>2.1017000000000001E-2</v>
      </c>
      <c r="M819">
        <v>100</v>
      </c>
      <c r="N819">
        <v>-10776</v>
      </c>
      <c r="O819">
        <v>2.1017229999999998</v>
      </c>
      <c r="P819">
        <v>86</v>
      </c>
      <c r="Q819">
        <v>1.807482</v>
      </c>
      <c r="R819" t="s">
        <v>43</v>
      </c>
      <c r="S819" t="s">
        <v>43</v>
      </c>
    </row>
    <row r="820" spans="1:19">
      <c r="A820">
        <v>5650</v>
      </c>
      <c r="B820">
        <v>605</v>
      </c>
      <c r="C820">
        <v>4753</v>
      </c>
      <c r="D820">
        <v>77289.100000000006</v>
      </c>
      <c r="E820">
        <v>4716</v>
      </c>
      <c r="F820">
        <v>83520.100000000006</v>
      </c>
      <c r="G820">
        <v>17.709945000000001</v>
      </c>
      <c r="H820">
        <v>3.39</v>
      </c>
      <c r="I820">
        <v>14.319945000000001</v>
      </c>
      <c r="J820">
        <v>5.2241730000000004</v>
      </c>
      <c r="K820">
        <v>0</v>
      </c>
      <c r="L820">
        <v>0</v>
      </c>
      <c r="M820">
        <v>37</v>
      </c>
      <c r="N820">
        <v>-6231</v>
      </c>
      <c r="O820">
        <v>0.77845600000000004</v>
      </c>
      <c r="P820">
        <v>57</v>
      </c>
      <c r="Q820">
        <v>1.1992430000000001</v>
      </c>
      <c r="R820" t="s">
        <v>43</v>
      </c>
      <c r="S820" t="s">
        <v>43</v>
      </c>
    </row>
    <row r="821" spans="1:19">
      <c r="A821">
        <v>3839</v>
      </c>
      <c r="B821">
        <v>1473</v>
      </c>
      <c r="C821">
        <v>4750</v>
      </c>
      <c r="D821">
        <v>159417.24</v>
      </c>
      <c r="E821">
        <v>4325</v>
      </c>
      <c r="F821">
        <v>199717.24</v>
      </c>
      <c r="G821">
        <v>46.177396999999999</v>
      </c>
      <c r="H821">
        <v>32.61</v>
      </c>
      <c r="I821">
        <v>13.567397</v>
      </c>
      <c r="J821">
        <v>1.41605</v>
      </c>
      <c r="K821">
        <v>0</v>
      </c>
      <c r="L821">
        <v>0</v>
      </c>
      <c r="M821">
        <v>425</v>
      </c>
      <c r="N821">
        <v>-40300</v>
      </c>
      <c r="O821">
        <v>8.9473680000000009</v>
      </c>
      <c r="P821">
        <v>118</v>
      </c>
      <c r="Q821">
        <v>2.4842110000000002</v>
      </c>
      <c r="R821" t="s">
        <v>43</v>
      </c>
      <c r="S821" t="s">
        <v>43</v>
      </c>
    </row>
    <row r="822" spans="1:19">
      <c r="A822">
        <v>3081</v>
      </c>
      <c r="B822">
        <v>1135</v>
      </c>
      <c r="C822">
        <v>4746</v>
      </c>
      <c r="D822">
        <v>103299.73</v>
      </c>
      <c r="E822">
        <v>4739</v>
      </c>
      <c r="F822">
        <v>103799.73</v>
      </c>
      <c r="G822">
        <v>21.903297999999999</v>
      </c>
      <c r="H822">
        <v>21.88</v>
      </c>
      <c r="I822">
        <v>2.3297999999999999E-2</v>
      </c>
      <c r="J822">
        <v>1.0010650000000001</v>
      </c>
      <c r="K822">
        <v>1</v>
      </c>
      <c r="L822">
        <v>2.1069999999999998E-2</v>
      </c>
      <c r="M822">
        <v>6</v>
      </c>
      <c r="N822">
        <v>-500</v>
      </c>
      <c r="O822">
        <v>0.12642200000000001</v>
      </c>
      <c r="P822">
        <v>70</v>
      </c>
      <c r="Q822">
        <v>1.474926</v>
      </c>
      <c r="R822" t="s">
        <v>43</v>
      </c>
      <c r="S822" t="s">
        <v>43</v>
      </c>
    </row>
    <row r="823" spans="1:19">
      <c r="A823">
        <v>4542</v>
      </c>
      <c r="B823">
        <v>1196</v>
      </c>
      <c r="C823">
        <v>4731</v>
      </c>
      <c r="D823">
        <v>293943.56</v>
      </c>
      <c r="E823">
        <v>4616</v>
      </c>
      <c r="F823">
        <v>315213.56</v>
      </c>
      <c r="G823">
        <v>68.287165999999999</v>
      </c>
      <c r="H823">
        <v>72.984999999999999</v>
      </c>
      <c r="I823">
        <v>-4.6978340000000003</v>
      </c>
      <c r="J823">
        <v>0.93563300000000005</v>
      </c>
      <c r="K823">
        <v>0</v>
      </c>
      <c r="L823">
        <v>0</v>
      </c>
      <c r="M823">
        <v>115</v>
      </c>
      <c r="N823">
        <v>-21270</v>
      </c>
      <c r="O823">
        <v>2.4307759999999998</v>
      </c>
      <c r="P823">
        <v>75</v>
      </c>
      <c r="Q823">
        <v>1.5852889999999999</v>
      </c>
      <c r="R823" t="s">
        <v>43</v>
      </c>
      <c r="S823" t="s">
        <v>43</v>
      </c>
    </row>
    <row r="824" spans="1:19">
      <c r="A824">
        <v>3923</v>
      </c>
      <c r="B824">
        <v>1382</v>
      </c>
      <c r="C824">
        <v>4730</v>
      </c>
      <c r="D824">
        <v>129910.42</v>
      </c>
      <c r="E824">
        <v>3918</v>
      </c>
      <c r="F824">
        <v>195556.42</v>
      </c>
      <c r="G824">
        <v>49.912306999999998</v>
      </c>
      <c r="H824">
        <v>45.8</v>
      </c>
      <c r="I824">
        <v>4.1123070000000004</v>
      </c>
      <c r="J824">
        <v>1.089788</v>
      </c>
      <c r="K824">
        <v>0</v>
      </c>
      <c r="L824">
        <v>0</v>
      </c>
      <c r="M824">
        <v>812</v>
      </c>
      <c r="N824">
        <v>-65646</v>
      </c>
      <c r="O824">
        <v>17.167019</v>
      </c>
      <c r="P824">
        <v>146</v>
      </c>
      <c r="Q824">
        <v>3.086681</v>
      </c>
      <c r="R824" t="s">
        <v>43</v>
      </c>
      <c r="S824" t="s">
        <v>43</v>
      </c>
    </row>
    <row r="825" spans="1:19">
      <c r="A825">
        <v>3006</v>
      </c>
      <c r="B825">
        <v>1936</v>
      </c>
      <c r="C825">
        <v>4728</v>
      </c>
      <c r="D825">
        <v>162943.56</v>
      </c>
      <c r="E825">
        <v>4720</v>
      </c>
      <c r="F825">
        <v>165431.56</v>
      </c>
      <c r="G825">
        <v>35.049059</v>
      </c>
      <c r="H825">
        <v>26.65</v>
      </c>
      <c r="I825">
        <v>8.3990589999999994</v>
      </c>
      <c r="J825">
        <v>1.3151619999999999</v>
      </c>
      <c r="K825">
        <v>0</v>
      </c>
      <c r="L825">
        <v>0</v>
      </c>
      <c r="M825">
        <v>8</v>
      </c>
      <c r="N825">
        <v>-2488</v>
      </c>
      <c r="O825">
        <v>0.16920499999999999</v>
      </c>
      <c r="P825">
        <v>55</v>
      </c>
      <c r="Q825">
        <v>1.1632830000000001</v>
      </c>
      <c r="R825" t="s">
        <v>43</v>
      </c>
      <c r="S825" t="s">
        <v>43</v>
      </c>
    </row>
    <row r="826" spans="1:19">
      <c r="A826">
        <v>3866</v>
      </c>
      <c r="B826">
        <v>1809</v>
      </c>
      <c r="C826">
        <v>4726</v>
      </c>
      <c r="D826">
        <v>255755.91</v>
      </c>
      <c r="E826">
        <v>4484</v>
      </c>
      <c r="F826">
        <v>279189.90999999997</v>
      </c>
      <c r="G826">
        <v>62.263584000000002</v>
      </c>
      <c r="H826">
        <v>34.74</v>
      </c>
      <c r="I826">
        <v>27.523584</v>
      </c>
      <c r="J826">
        <v>1.7922739999999999</v>
      </c>
      <c r="K826">
        <v>0</v>
      </c>
      <c r="L826">
        <v>0</v>
      </c>
      <c r="M826">
        <v>242</v>
      </c>
      <c r="N826">
        <v>-23434</v>
      </c>
      <c r="O826">
        <v>5.120609</v>
      </c>
      <c r="P826">
        <v>46</v>
      </c>
      <c r="Q826">
        <v>0.97333899999999995</v>
      </c>
      <c r="R826" t="s">
        <v>43</v>
      </c>
      <c r="S826" t="s">
        <v>43</v>
      </c>
    </row>
    <row r="827" spans="1:19">
      <c r="A827">
        <v>2316</v>
      </c>
      <c r="B827">
        <v>1621</v>
      </c>
      <c r="C827">
        <v>4725</v>
      </c>
      <c r="D827">
        <v>162409.54</v>
      </c>
      <c r="E827">
        <v>4612</v>
      </c>
      <c r="F827">
        <v>172998.54</v>
      </c>
      <c r="G827">
        <v>37.510525000000001</v>
      </c>
      <c r="H827">
        <v>22.67</v>
      </c>
      <c r="I827">
        <v>14.840525</v>
      </c>
      <c r="J827">
        <v>1.654633</v>
      </c>
      <c r="K827">
        <v>0</v>
      </c>
      <c r="L827">
        <v>0</v>
      </c>
      <c r="M827">
        <v>113</v>
      </c>
      <c r="N827">
        <v>-10589</v>
      </c>
      <c r="O827">
        <v>2.391534</v>
      </c>
      <c r="P827">
        <v>67</v>
      </c>
      <c r="Q827">
        <v>1.4179889999999999</v>
      </c>
      <c r="R827" t="s">
        <v>43</v>
      </c>
      <c r="S827" t="s">
        <v>43</v>
      </c>
    </row>
    <row r="828" spans="1:19">
      <c r="A828">
        <v>4930</v>
      </c>
      <c r="B828">
        <v>1398</v>
      </c>
      <c r="C828">
        <v>4723</v>
      </c>
      <c r="D828">
        <v>225916.29</v>
      </c>
      <c r="E828">
        <v>4667</v>
      </c>
      <c r="F828">
        <v>233385.29</v>
      </c>
      <c r="G828">
        <v>50.007562</v>
      </c>
      <c r="H828">
        <v>25.08</v>
      </c>
      <c r="I828">
        <v>24.927562000000002</v>
      </c>
      <c r="J828">
        <v>1.993922</v>
      </c>
      <c r="K828">
        <v>0</v>
      </c>
      <c r="L828">
        <v>0</v>
      </c>
      <c r="M828">
        <v>56</v>
      </c>
      <c r="N828">
        <v>-7469</v>
      </c>
      <c r="O828">
        <v>1.1856869999999999</v>
      </c>
      <c r="P828">
        <v>98</v>
      </c>
      <c r="Q828">
        <v>2.0749520000000001</v>
      </c>
      <c r="R828" t="s">
        <v>43</v>
      </c>
      <c r="S828" t="s">
        <v>43</v>
      </c>
    </row>
    <row r="829" spans="1:19">
      <c r="A829">
        <v>5435</v>
      </c>
      <c r="B829">
        <v>68</v>
      </c>
      <c r="C829">
        <v>4722</v>
      </c>
      <c r="D829">
        <v>282264.3</v>
      </c>
      <c r="E829">
        <v>4697</v>
      </c>
      <c r="F829">
        <v>289404.3</v>
      </c>
      <c r="G829">
        <v>61.614711999999997</v>
      </c>
      <c r="H829">
        <v>60</v>
      </c>
      <c r="I829">
        <v>1.6147119999999999</v>
      </c>
      <c r="J829">
        <v>1.026912</v>
      </c>
      <c r="K829">
        <v>0</v>
      </c>
      <c r="L829">
        <v>0</v>
      </c>
      <c r="M829">
        <v>25</v>
      </c>
      <c r="N829">
        <v>-7140</v>
      </c>
      <c r="O829">
        <v>0.52943700000000005</v>
      </c>
      <c r="P829">
        <v>90</v>
      </c>
      <c r="Q829">
        <v>1.905972</v>
      </c>
      <c r="R829" t="s">
        <v>43</v>
      </c>
      <c r="S829" t="s">
        <v>43</v>
      </c>
    </row>
    <row r="830" spans="1:19">
      <c r="A830">
        <v>3752</v>
      </c>
      <c r="B830">
        <v>1528</v>
      </c>
      <c r="C830">
        <v>4719</v>
      </c>
      <c r="D830">
        <v>321150.48</v>
      </c>
      <c r="E830">
        <v>4595</v>
      </c>
      <c r="F830">
        <v>335110.48</v>
      </c>
      <c r="G830">
        <v>72.929374999999993</v>
      </c>
      <c r="H830">
        <v>80</v>
      </c>
      <c r="I830">
        <v>-7.0706249999999997</v>
      </c>
      <c r="J830">
        <v>0.91161700000000001</v>
      </c>
      <c r="K830">
        <v>1</v>
      </c>
      <c r="L830">
        <v>2.1191000000000002E-2</v>
      </c>
      <c r="M830">
        <v>123</v>
      </c>
      <c r="N830">
        <v>-13960</v>
      </c>
      <c r="O830">
        <v>2.606484</v>
      </c>
      <c r="P830">
        <v>75</v>
      </c>
      <c r="Q830">
        <v>1.5893200000000001</v>
      </c>
      <c r="R830" t="s">
        <v>43</v>
      </c>
      <c r="S830" t="s">
        <v>43</v>
      </c>
    </row>
    <row r="831" spans="1:19">
      <c r="A831">
        <v>2088</v>
      </c>
      <c r="B831">
        <v>190</v>
      </c>
      <c r="C831">
        <v>4714</v>
      </c>
      <c r="D831">
        <v>242177.35</v>
      </c>
      <c r="E831">
        <v>4588</v>
      </c>
      <c r="F831">
        <v>255433.35</v>
      </c>
      <c r="G831">
        <v>55.674225999999997</v>
      </c>
      <c r="H831">
        <v>35.884999999999998</v>
      </c>
      <c r="I831">
        <v>19.789225999999999</v>
      </c>
      <c r="J831">
        <v>1.5514619999999999</v>
      </c>
      <c r="K831">
        <v>0</v>
      </c>
      <c r="L831">
        <v>0</v>
      </c>
      <c r="M831">
        <v>126</v>
      </c>
      <c r="N831">
        <v>-13256</v>
      </c>
      <c r="O831">
        <v>2.6728890000000001</v>
      </c>
      <c r="P831">
        <v>65</v>
      </c>
      <c r="Q831">
        <v>1.378871</v>
      </c>
      <c r="R831" t="s">
        <v>43</v>
      </c>
      <c r="S831" t="s">
        <v>43</v>
      </c>
    </row>
    <row r="832" spans="1:19">
      <c r="A832">
        <v>2532</v>
      </c>
      <c r="B832">
        <v>597</v>
      </c>
      <c r="C832">
        <v>4711</v>
      </c>
      <c r="D832">
        <v>135411.93</v>
      </c>
      <c r="E832">
        <v>3641</v>
      </c>
      <c r="F832">
        <v>218853.93</v>
      </c>
      <c r="G832">
        <v>60.108193</v>
      </c>
      <c r="H832">
        <v>57.93</v>
      </c>
      <c r="I832">
        <v>2.1781929999999998</v>
      </c>
      <c r="J832">
        <v>1.0376000000000001</v>
      </c>
      <c r="K832">
        <v>0</v>
      </c>
      <c r="L832">
        <v>0</v>
      </c>
      <c r="M832">
        <v>1070</v>
      </c>
      <c r="N832">
        <v>-83442</v>
      </c>
      <c r="O832">
        <v>22.712800000000001</v>
      </c>
      <c r="P832">
        <v>56</v>
      </c>
      <c r="Q832">
        <v>1.188707</v>
      </c>
      <c r="R832" t="s">
        <v>43</v>
      </c>
      <c r="S832" t="s">
        <v>43</v>
      </c>
    </row>
    <row r="833" spans="1:19">
      <c r="A833">
        <v>2067</v>
      </c>
      <c r="B833">
        <v>1189</v>
      </c>
      <c r="C833">
        <v>4710</v>
      </c>
      <c r="D833">
        <v>133579.99</v>
      </c>
      <c r="E833">
        <v>4538</v>
      </c>
      <c r="F833">
        <v>148723.99</v>
      </c>
      <c r="G833">
        <v>32.773026000000002</v>
      </c>
      <c r="H833">
        <v>13.43</v>
      </c>
      <c r="I833">
        <v>19.343025999999998</v>
      </c>
      <c r="J833">
        <v>2.4402849999999998</v>
      </c>
      <c r="K833">
        <v>0</v>
      </c>
      <c r="L833">
        <v>0</v>
      </c>
      <c r="M833">
        <v>172</v>
      </c>
      <c r="N833">
        <v>-15144</v>
      </c>
      <c r="O833">
        <v>3.651805</v>
      </c>
      <c r="P833">
        <v>204</v>
      </c>
      <c r="Q833">
        <v>4.3312099999999996</v>
      </c>
      <c r="R833" t="s">
        <v>43</v>
      </c>
      <c r="S833" t="s">
        <v>43</v>
      </c>
    </row>
    <row r="834" spans="1:19">
      <c r="A834">
        <v>4425</v>
      </c>
      <c r="B834">
        <v>1543</v>
      </c>
      <c r="C834">
        <v>4707</v>
      </c>
      <c r="D834">
        <v>191761.16</v>
      </c>
      <c r="E834">
        <v>4600</v>
      </c>
      <c r="F834">
        <v>199929.16</v>
      </c>
      <c r="G834">
        <v>43.462860999999997</v>
      </c>
      <c r="H834">
        <v>33.204999999999998</v>
      </c>
      <c r="I834">
        <v>10.257861</v>
      </c>
      <c r="J834">
        <v>1.3089249999999999</v>
      </c>
      <c r="K834">
        <v>13</v>
      </c>
      <c r="L834">
        <v>0.27618399999999999</v>
      </c>
      <c r="M834">
        <v>94</v>
      </c>
      <c r="N834">
        <v>-8168</v>
      </c>
      <c r="O834">
        <v>1.997026</v>
      </c>
      <c r="P834">
        <v>55</v>
      </c>
      <c r="Q834">
        <v>1.168472</v>
      </c>
      <c r="R834" t="s">
        <v>43</v>
      </c>
      <c r="S834" t="s">
        <v>43</v>
      </c>
    </row>
    <row r="835" spans="1:19">
      <c r="A835">
        <v>983</v>
      </c>
      <c r="B835">
        <v>1026</v>
      </c>
      <c r="C835">
        <v>4707</v>
      </c>
      <c r="D835">
        <v>113908.06</v>
      </c>
      <c r="E835">
        <v>4490</v>
      </c>
      <c r="F835">
        <v>130228.06</v>
      </c>
      <c r="G835">
        <v>29.004021999999999</v>
      </c>
      <c r="H835">
        <v>31.855</v>
      </c>
      <c r="I835">
        <v>-2.850978</v>
      </c>
      <c r="J835">
        <v>0.910501</v>
      </c>
      <c r="K835">
        <v>0</v>
      </c>
      <c r="L835">
        <v>0</v>
      </c>
      <c r="M835">
        <v>217</v>
      </c>
      <c r="N835">
        <v>-16320</v>
      </c>
      <c r="O835">
        <v>4.6101549999999998</v>
      </c>
      <c r="P835">
        <v>175</v>
      </c>
      <c r="Q835">
        <v>3.717867</v>
      </c>
      <c r="R835" t="s">
        <v>43</v>
      </c>
      <c r="S835" t="s">
        <v>43</v>
      </c>
    </row>
    <row r="836" spans="1:19">
      <c r="A836">
        <v>5208</v>
      </c>
      <c r="B836">
        <v>363</v>
      </c>
      <c r="C836">
        <v>4697</v>
      </c>
      <c r="D836">
        <v>65597.47</v>
      </c>
      <c r="E836">
        <v>4693</v>
      </c>
      <c r="F836">
        <v>65895.61</v>
      </c>
      <c r="G836">
        <v>14.041255</v>
      </c>
      <c r="H836">
        <v>13.32</v>
      </c>
      <c r="I836">
        <v>0.72125499999999998</v>
      </c>
      <c r="J836">
        <v>1.0541480000000001</v>
      </c>
      <c r="K836">
        <v>0</v>
      </c>
      <c r="L836">
        <v>0</v>
      </c>
      <c r="M836">
        <v>4</v>
      </c>
      <c r="N836">
        <v>-298.14</v>
      </c>
      <c r="O836">
        <v>8.5161000000000001E-2</v>
      </c>
      <c r="P836">
        <v>47</v>
      </c>
      <c r="Q836">
        <v>1.0006390000000001</v>
      </c>
      <c r="R836" t="s">
        <v>43</v>
      </c>
      <c r="S836" t="s">
        <v>43</v>
      </c>
    </row>
    <row r="837" spans="1:19">
      <c r="A837">
        <v>1095</v>
      </c>
      <c r="B837">
        <v>1604</v>
      </c>
      <c r="C837">
        <v>4693</v>
      </c>
      <c r="D837">
        <v>67027.72</v>
      </c>
      <c r="E837">
        <v>4091</v>
      </c>
      <c r="F837">
        <v>113583.72</v>
      </c>
      <c r="G837">
        <v>27.764292000000001</v>
      </c>
      <c r="H837">
        <v>10.14</v>
      </c>
      <c r="I837">
        <v>17.624292000000001</v>
      </c>
      <c r="J837">
        <v>2.7380960000000001</v>
      </c>
      <c r="K837">
        <v>0</v>
      </c>
      <c r="L837">
        <v>0</v>
      </c>
      <c r="M837">
        <v>602</v>
      </c>
      <c r="N837">
        <v>-46556</v>
      </c>
      <c r="O837">
        <v>12.827616000000001</v>
      </c>
      <c r="P837">
        <v>67</v>
      </c>
      <c r="Q837">
        <v>1.4276580000000001</v>
      </c>
      <c r="R837" t="s">
        <v>43</v>
      </c>
      <c r="S837" t="s">
        <v>43</v>
      </c>
    </row>
    <row r="838" spans="1:19">
      <c r="A838">
        <v>2048</v>
      </c>
      <c r="B838">
        <v>1048</v>
      </c>
      <c r="C838">
        <v>4693</v>
      </c>
      <c r="D838">
        <v>237940.1</v>
      </c>
      <c r="E838">
        <v>4273</v>
      </c>
      <c r="F838">
        <v>286869.09999999998</v>
      </c>
      <c r="G838">
        <v>67.135290999999995</v>
      </c>
      <c r="H838">
        <v>24.06</v>
      </c>
      <c r="I838">
        <v>43.075291</v>
      </c>
      <c r="J838">
        <v>2.7903280000000001</v>
      </c>
      <c r="K838">
        <v>0</v>
      </c>
      <c r="L838">
        <v>0</v>
      </c>
      <c r="M838">
        <v>420</v>
      </c>
      <c r="N838">
        <v>-48929</v>
      </c>
      <c r="O838">
        <v>8.9494989999999994</v>
      </c>
      <c r="P838">
        <v>57</v>
      </c>
      <c r="Q838">
        <v>1.214575</v>
      </c>
      <c r="R838" t="s">
        <v>43</v>
      </c>
      <c r="S838" t="s">
        <v>43</v>
      </c>
    </row>
    <row r="839" spans="1:19">
      <c r="A839">
        <v>5791</v>
      </c>
      <c r="B839">
        <v>1039</v>
      </c>
      <c r="C839">
        <v>4692</v>
      </c>
      <c r="D839">
        <v>145029.63</v>
      </c>
      <c r="E839">
        <v>4584</v>
      </c>
      <c r="F839">
        <v>154722.63</v>
      </c>
      <c r="G839">
        <v>33.752755000000001</v>
      </c>
      <c r="H839">
        <v>22.815000000000001</v>
      </c>
      <c r="I839">
        <v>10.937754999999999</v>
      </c>
      <c r="J839">
        <v>1.479411</v>
      </c>
      <c r="K839">
        <v>0</v>
      </c>
      <c r="L839">
        <v>0</v>
      </c>
      <c r="M839">
        <v>108</v>
      </c>
      <c r="N839">
        <v>-9693</v>
      </c>
      <c r="O839">
        <v>2.30179</v>
      </c>
      <c r="P839">
        <v>60</v>
      </c>
      <c r="Q839">
        <v>1.278772</v>
      </c>
      <c r="R839" t="s">
        <v>43</v>
      </c>
      <c r="S839" t="s">
        <v>43</v>
      </c>
    </row>
    <row r="840" spans="1:19">
      <c r="A840">
        <v>3990</v>
      </c>
      <c r="B840">
        <v>455</v>
      </c>
      <c r="C840">
        <v>4692</v>
      </c>
      <c r="D840">
        <v>335652.62</v>
      </c>
      <c r="E840">
        <v>4597</v>
      </c>
      <c r="F840">
        <v>362314.62</v>
      </c>
      <c r="G840">
        <v>78.815449000000001</v>
      </c>
      <c r="H840">
        <v>46.08</v>
      </c>
      <c r="I840">
        <v>32.735449000000003</v>
      </c>
      <c r="J840">
        <v>1.710405</v>
      </c>
      <c r="K840">
        <v>0</v>
      </c>
      <c r="L840">
        <v>0</v>
      </c>
      <c r="M840">
        <v>95</v>
      </c>
      <c r="N840">
        <v>-26662</v>
      </c>
      <c r="O840">
        <v>2.0247229999999998</v>
      </c>
      <c r="P840">
        <v>88</v>
      </c>
      <c r="Q840">
        <v>1.8755329999999999</v>
      </c>
      <c r="R840" t="s">
        <v>43</v>
      </c>
      <c r="S840" t="s">
        <v>43</v>
      </c>
    </row>
    <row r="841" spans="1:19">
      <c r="A841">
        <v>4315</v>
      </c>
      <c r="B841">
        <v>1528</v>
      </c>
      <c r="C841">
        <v>4684</v>
      </c>
      <c r="D841">
        <v>223688.75</v>
      </c>
      <c r="E841">
        <v>4551</v>
      </c>
      <c r="F841">
        <v>235201.75</v>
      </c>
      <c r="G841">
        <v>51.681334</v>
      </c>
      <c r="H841">
        <v>40.869999999999997</v>
      </c>
      <c r="I841">
        <v>10.811334</v>
      </c>
      <c r="J841">
        <v>1.2645299999999999</v>
      </c>
      <c r="K841">
        <v>0</v>
      </c>
      <c r="L841">
        <v>0</v>
      </c>
      <c r="M841">
        <v>133</v>
      </c>
      <c r="N841">
        <v>-11513</v>
      </c>
      <c r="O841">
        <v>2.8394529999999998</v>
      </c>
      <c r="P841">
        <v>52</v>
      </c>
      <c r="Q841">
        <v>1.1101620000000001</v>
      </c>
      <c r="R841" t="s">
        <v>43</v>
      </c>
      <c r="S841" t="s">
        <v>43</v>
      </c>
    </row>
    <row r="842" spans="1:19">
      <c r="A842">
        <v>3538</v>
      </c>
      <c r="B842">
        <v>380</v>
      </c>
      <c r="C842">
        <v>4683</v>
      </c>
      <c r="D842">
        <v>126364.54</v>
      </c>
      <c r="E842">
        <v>4415</v>
      </c>
      <c r="F842">
        <v>153023.54</v>
      </c>
      <c r="G842">
        <v>34.659917999999998</v>
      </c>
      <c r="H842">
        <v>11.5</v>
      </c>
      <c r="I842">
        <v>23.159918000000001</v>
      </c>
      <c r="J842">
        <v>3.013906</v>
      </c>
      <c r="K842">
        <v>0</v>
      </c>
      <c r="L842">
        <v>0</v>
      </c>
      <c r="M842">
        <v>268</v>
      </c>
      <c r="N842">
        <v>-26659</v>
      </c>
      <c r="O842">
        <v>5.7228269999999997</v>
      </c>
      <c r="P842">
        <v>74</v>
      </c>
      <c r="Q842">
        <v>1.580184</v>
      </c>
      <c r="R842" t="s">
        <v>43</v>
      </c>
      <c r="S842" t="s">
        <v>43</v>
      </c>
    </row>
    <row r="843" spans="1:19">
      <c r="A843">
        <v>3883</v>
      </c>
      <c r="B843">
        <v>1406</v>
      </c>
      <c r="C843">
        <v>4682</v>
      </c>
      <c r="D843">
        <v>120637.07</v>
      </c>
      <c r="E843">
        <v>4623</v>
      </c>
      <c r="F843">
        <v>131525.07</v>
      </c>
      <c r="G843">
        <v>28.450156</v>
      </c>
      <c r="H843">
        <v>9.4499999999999993</v>
      </c>
      <c r="I843">
        <v>19.000156</v>
      </c>
      <c r="J843">
        <v>3.010599</v>
      </c>
      <c r="K843">
        <v>0</v>
      </c>
      <c r="L843">
        <v>0</v>
      </c>
      <c r="M843">
        <v>59</v>
      </c>
      <c r="N843">
        <v>-10888</v>
      </c>
      <c r="O843">
        <v>1.2601450000000001</v>
      </c>
      <c r="P843">
        <v>44</v>
      </c>
      <c r="Q843">
        <v>0.93976899999999997</v>
      </c>
      <c r="R843" t="s">
        <v>43</v>
      </c>
      <c r="S843" t="s">
        <v>43</v>
      </c>
    </row>
    <row r="844" spans="1:19">
      <c r="A844">
        <v>3982</v>
      </c>
      <c r="B844">
        <v>602</v>
      </c>
      <c r="C844">
        <v>4682</v>
      </c>
      <c r="D844">
        <v>259696.08</v>
      </c>
      <c r="E844">
        <v>4459</v>
      </c>
      <c r="F844">
        <v>285912.08</v>
      </c>
      <c r="G844">
        <v>64.120223999999993</v>
      </c>
      <c r="H844">
        <v>51</v>
      </c>
      <c r="I844">
        <v>13.120224</v>
      </c>
      <c r="J844">
        <v>1.2572589999999999</v>
      </c>
      <c r="K844">
        <v>0</v>
      </c>
      <c r="L844">
        <v>0</v>
      </c>
      <c r="M844">
        <v>223</v>
      </c>
      <c r="N844">
        <v>-26216</v>
      </c>
      <c r="O844">
        <v>4.7629219999999997</v>
      </c>
      <c r="P844">
        <v>82</v>
      </c>
      <c r="Q844">
        <v>1.7513879999999999</v>
      </c>
      <c r="R844" t="s">
        <v>43</v>
      </c>
      <c r="S844" t="s">
        <v>43</v>
      </c>
    </row>
    <row r="845" spans="1:19">
      <c r="A845">
        <v>5079</v>
      </c>
      <c r="B845">
        <v>1100</v>
      </c>
      <c r="C845">
        <v>4676</v>
      </c>
      <c r="D845">
        <v>410868.84</v>
      </c>
      <c r="E845">
        <v>4489</v>
      </c>
      <c r="F845">
        <v>440133.84</v>
      </c>
      <c r="G845">
        <v>98.047190999999998</v>
      </c>
      <c r="H845">
        <v>77.52</v>
      </c>
      <c r="I845">
        <v>20.527190999999998</v>
      </c>
      <c r="J845">
        <v>1.264799</v>
      </c>
      <c r="K845">
        <v>0</v>
      </c>
      <c r="L845">
        <v>0</v>
      </c>
      <c r="M845">
        <v>187</v>
      </c>
      <c r="N845">
        <v>-29265</v>
      </c>
      <c r="O845">
        <v>3.9991449999999999</v>
      </c>
      <c r="P845">
        <v>53</v>
      </c>
      <c r="Q845">
        <v>1.1334470000000001</v>
      </c>
      <c r="R845" t="s">
        <v>43</v>
      </c>
      <c r="S845" t="s">
        <v>43</v>
      </c>
    </row>
    <row r="846" spans="1:19">
      <c r="A846">
        <v>4730</v>
      </c>
      <c r="B846">
        <v>1443</v>
      </c>
      <c r="C846">
        <v>4674</v>
      </c>
      <c r="D846">
        <v>193318.36</v>
      </c>
      <c r="E846">
        <v>4541</v>
      </c>
      <c r="F846">
        <v>208318.36</v>
      </c>
      <c r="G846">
        <v>45.874997</v>
      </c>
      <c r="H846">
        <v>46.5</v>
      </c>
      <c r="I846">
        <v>-0.62500299999999998</v>
      </c>
      <c r="J846">
        <v>0.98655899999999996</v>
      </c>
      <c r="K846">
        <v>0</v>
      </c>
      <c r="L846">
        <v>0</v>
      </c>
      <c r="M846">
        <v>133</v>
      </c>
      <c r="N846">
        <v>-15000</v>
      </c>
      <c r="O846">
        <v>2.8455279999999998</v>
      </c>
      <c r="P846">
        <v>100</v>
      </c>
      <c r="Q846">
        <v>2.1394950000000001</v>
      </c>
      <c r="R846" t="s">
        <v>43</v>
      </c>
      <c r="S846" t="s">
        <v>43</v>
      </c>
    </row>
    <row r="847" spans="1:19">
      <c r="A847">
        <v>3532</v>
      </c>
      <c r="B847">
        <v>1376</v>
      </c>
      <c r="C847">
        <v>4673</v>
      </c>
      <c r="D847">
        <v>129053.83</v>
      </c>
      <c r="E847">
        <v>4481</v>
      </c>
      <c r="F847">
        <v>147537.82999999999</v>
      </c>
      <c r="G847">
        <v>32.925201999999999</v>
      </c>
      <c r="H847">
        <v>11.75</v>
      </c>
      <c r="I847">
        <v>21.175201999999999</v>
      </c>
      <c r="J847">
        <v>2.8021449999999999</v>
      </c>
      <c r="K847">
        <v>0</v>
      </c>
      <c r="L847">
        <v>0</v>
      </c>
      <c r="M847">
        <v>192</v>
      </c>
      <c r="N847">
        <v>-18484</v>
      </c>
      <c r="O847">
        <v>4.1087100000000003</v>
      </c>
      <c r="P847">
        <v>33</v>
      </c>
      <c r="Q847">
        <v>0.70618400000000003</v>
      </c>
      <c r="R847" t="s">
        <v>43</v>
      </c>
      <c r="S847" t="s">
        <v>43</v>
      </c>
    </row>
    <row r="848" spans="1:19">
      <c r="A848">
        <v>1044</v>
      </c>
      <c r="B848">
        <v>1344</v>
      </c>
      <c r="C848">
        <v>4673</v>
      </c>
      <c r="D848">
        <v>259562.32</v>
      </c>
      <c r="E848">
        <v>4462</v>
      </c>
      <c r="F848">
        <v>282518.32</v>
      </c>
      <c r="G848">
        <v>63.316521999999999</v>
      </c>
      <c r="H848">
        <v>44.79</v>
      </c>
      <c r="I848">
        <v>18.526522</v>
      </c>
      <c r="J848">
        <v>1.4136310000000001</v>
      </c>
      <c r="K848">
        <v>0</v>
      </c>
      <c r="L848">
        <v>0</v>
      </c>
      <c r="M848">
        <v>211</v>
      </c>
      <c r="N848">
        <v>-22956</v>
      </c>
      <c r="O848">
        <v>4.515301</v>
      </c>
      <c r="P848">
        <v>37</v>
      </c>
      <c r="Q848">
        <v>0.79178300000000001</v>
      </c>
      <c r="R848" t="s">
        <v>43</v>
      </c>
      <c r="S848" t="s">
        <v>43</v>
      </c>
    </row>
    <row r="849" spans="1:19">
      <c r="A849">
        <v>4543</v>
      </c>
      <c r="B849">
        <v>1898</v>
      </c>
      <c r="C849">
        <v>4670</v>
      </c>
      <c r="D849">
        <v>266347.56</v>
      </c>
      <c r="E849">
        <v>4402</v>
      </c>
      <c r="F849">
        <v>294532.56</v>
      </c>
      <c r="G849">
        <v>66.908805000000001</v>
      </c>
      <c r="H849">
        <v>42.725000000000001</v>
      </c>
      <c r="I849">
        <v>24.183805</v>
      </c>
      <c r="J849">
        <v>1.5660339999999999</v>
      </c>
      <c r="K849">
        <v>0</v>
      </c>
      <c r="L849">
        <v>0</v>
      </c>
      <c r="M849">
        <v>268</v>
      </c>
      <c r="N849">
        <v>-28185</v>
      </c>
      <c r="O849">
        <v>5.7387579999999998</v>
      </c>
      <c r="P849">
        <v>67</v>
      </c>
      <c r="Q849">
        <v>1.43469</v>
      </c>
      <c r="R849" t="s">
        <v>43</v>
      </c>
      <c r="S849" t="s">
        <v>43</v>
      </c>
    </row>
    <row r="850" spans="1:19">
      <c r="A850">
        <v>5538</v>
      </c>
      <c r="B850">
        <v>438</v>
      </c>
      <c r="C850">
        <v>4670</v>
      </c>
      <c r="D850">
        <v>174000.31</v>
      </c>
      <c r="E850">
        <v>4088</v>
      </c>
      <c r="F850">
        <v>236904.31</v>
      </c>
      <c r="G850">
        <v>57.951152</v>
      </c>
      <c r="H850">
        <v>41.744999999999997</v>
      </c>
      <c r="I850">
        <v>16.206151999999999</v>
      </c>
      <c r="J850">
        <v>1.388218</v>
      </c>
      <c r="K850">
        <v>0</v>
      </c>
      <c r="L850">
        <v>0</v>
      </c>
      <c r="M850">
        <v>582</v>
      </c>
      <c r="N850">
        <v>-62904</v>
      </c>
      <c r="O850">
        <v>12.462527</v>
      </c>
      <c r="P850">
        <v>87</v>
      </c>
      <c r="Q850">
        <v>1.8629549999999999</v>
      </c>
      <c r="R850" t="s">
        <v>43</v>
      </c>
      <c r="S850" t="s">
        <v>43</v>
      </c>
    </row>
    <row r="851" spans="1:19">
      <c r="A851">
        <v>4222</v>
      </c>
      <c r="B851">
        <v>457</v>
      </c>
      <c r="C851">
        <v>4669</v>
      </c>
      <c r="D851">
        <v>265264.82</v>
      </c>
      <c r="E851">
        <v>4311</v>
      </c>
      <c r="F851">
        <v>295487.21000000002</v>
      </c>
      <c r="G851">
        <v>68.542614</v>
      </c>
      <c r="H851">
        <v>52</v>
      </c>
      <c r="I851">
        <v>16.542614</v>
      </c>
      <c r="J851">
        <v>1.318127</v>
      </c>
      <c r="K851">
        <v>0</v>
      </c>
      <c r="L851">
        <v>0</v>
      </c>
      <c r="M851">
        <v>358</v>
      </c>
      <c r="N851">
        <v>-30222.39</v>
      </c>
      <c r="O851">
        <v>7.6675950000000004</v>
      </c>
      <c r="P851">
        <v>58</v>
      </c>
      <c r="Q851">
        <v>1.2422359999999999</v>
      </c>
      <c r="R851" t="s">
        <v>43</v>
      </c>
      <c r="S851" t="s">
        <v>43</v>
      </c>
    </row>
    <row r="852" spans="1:19">
      <c r="A852">
        <v>1029</v>
      </c>
      <c r="B852">
        <v>1087</v>
      </c>
      <c r="C852">
        <v>4668</v>
      </c>
      <c r="D852">
        <v>106023.09</v>
      </c>
      <c r="E852">
        <v>4463</v>
      </c>
      <c r="F852">
        <v>125991.09</v>
      </c>
      <c r="G852">
        <v>28.230134</v>
      </c>
      <c r="H852">
        <v>9.74</v>
      </c>
      <c r="I852">
        <v>18.490134000000001</v>
      </c>
      <c r="J852">
        <v>2.898371</v>
      </c>
      <c r="K852">
        <v>0</v>
      </c>
      <c r="L852">
        <v>0</v>
      </c>
      <c r="M852">
        <v>205</v>
      </c>
      <c r="N852">
        <v>-19968</v>
      </c>
      <c r="O852">
        <v>4.3916019999999998</v>
      </c>
      <c r="P852">
        <v>64</v>
      </c>
      <c r="Q852">
        <v>1.3710370000000001</v>
      </c>
      <c r="R852" t="s">
        <v>43</v>
      </c>
      <c r="S852" t="s">
        <v>43</v>
      </c>
    </row>
    <row r="853" spans="1:19">
      <c r="A853">
        <v>5527</v>
      </c>
      <c r="B853">
        <v>1083</v>
      </c>
      <c r="C853">
        <v>4665</v>
      </c>
      <c r="D853">
        <v>151295.54</v>
      </c>
      <c r="E853">
        <v>4567</v>
      </c>
      <c r="F853">
        <v>159819.54</v>
      </c>
      <c r="G853">
        <v>34.994425</v>
      </c>
      <c r="H853">
        <v>21.31</v>
      </c>
      <c r="I853">
        <v>13.684424999999999</v>
      </c>
      <c r="J853">
        <v>1.6421600000000001</v>
      </c>
      <c r="K853">
        <v>0</v>
      </c>
      <c r="L853">
        <v>0</v>
      </c>
      <c r="M853">
        <v>98</v>
      </c>
      <c r="N853">
        <v>-8524</v>
      </c>
      <c r="O853">
        <v>2.1007500000000001</v>
      </c>
      <c r="P853">
        <v>71</v>
      </c>
      <c r="Q853">
        <v>1.5219720000000001</v>
      </c>
      <c r="R853" t="s">
        <v>43</v>
      </c>
      <c r="S853" t="s">
        <v>43</v>
      </c>
    </row>
    <row r="854" spans="1:19">
      <c r="A854">
        <v>5377</v>
      </c>
      <c r="B854">
        <v>888</v>
      </c>
      <c r="C854">
        <v>4662</v>
      </c>
      <c r="D854">
        <v>268236.40000000002</v>
      </c>
      <c r="E854">
        <v>4304</v>
      </c>
      <c r="F854">
        <v>310056.40000000002</v>
      </c>
      <c r="G854">
        <v>72.039125999999996</v>
      </c>
      <c r="H854">
        <v>57.305</v>
      </c>
      <c r="I854">
        <v>14.734126</v>
      </c>
      <c r="J854">
        <v>1.257118</v>
      </c>
      <c r="K854">
        <v>0</v>
      </c>
      <c r="L854">
        <v>0</v>
      </c>
      <c r="M854">
        <v>358</v>
      </c>
      <c r="N854">
        <v>-41820</v>
      </c>
      <c r="O854">
        <v>7.6791080000000003</v>
      </c>
      <c r="P854">
        <v>98</v>
      </c>
      <c r="Q854">
        <v>2.1021019999999999</v>
      </c>
      <c r="R854" t="s">
        <v>43</v>
      </c>
      <c r="S854" t="s">
        <v>43</v>
      </c>
    </row>
    <row r="855" spans="1:19">
      <c r="A855">
        <v>3124</v>
      </c>
      <c r="B855">
        <v>586</v>
      </c>
      <c r="C855">
        <v>4659</v>
      </c>
      <c r="D855">
        <v>117025.57</v>
      </c>
      <c r="E855">
        <v>4596</v>
      </c>
      <c r="F855">
        <v>124434.57</v>
      </c>
      <c r="G855">
        <v>27.074536999999999</v>
      </c>
      <c r="H855">
        <v>11.074999999999999</v>
      </c>
      <c r="I855">
        <v>15.999537</v>
      </c>
      <c r="J855">
        <v>2.4446530000000002</v>
      </c>
      <c r="K855">
        <v>0</v>
      </c>
      <c r="L855">
        <v>0</v>
      </c>
      <c r="M855">
        <v>63</v>
      </c>
      <c r="N855">
        <v>-7409</v>
      </c>
      <c r="O855">
        <v>1.352222</v>
      </c>
      <c r="P855">
        <v>57</v>
      </c>
      <c r="Q855">
        <v>1.2234389999999999</v>
      </c>
      <c r="R855" t="s">
        <v>43</v>
      </c>
      <c r="S855" t="s">
        <v>43</v>
      </c>
    </row>
    <row r="856" spans="1:19">
      <c r="A856">
        <v>2597</v>
      </c>
      <c r="B856">
        <v>633</v>
      </c>
      <c r="C856">
        <v>4655</v>
      </c>
      <c r="D856">
        <v>356386.85</v>
      </c>
      <c r="E856">
        <v>4283</v>
      </c>
      <c r="F856">
        <v>408928.85</v>
      </c>
      <c r="G856">
        <v>95.477200999999994</v>
      </c>
      <c r="H856">
        <v>80.47</v>
      </c>
      <c r="I856">
        <v>15.007201</v>
      </c>
      <c r="J856">
        <v>1.1864939999999999</v>
      </c>
      <c r="K856">
        <v>0</v>
      </c>
      <c r="L856">
        <v>0</v>
      </c>
      <c r="M856">
        <v>372</v>
      </c>
      <c r="N856">
        <v>-52542</v>
      </c>
      <c r="O856">
        <v>7.9914069999999997</v>
      </c>
      <c r="P856">
        <v>126</v>
      </c>
      <c r="Q856">
        <v>2.7067670000000001</v>
      </c>
      <c r="R856" t="s">
        <v>43</v>
      </c>
      <c r="S856" t="s">
        <v>43</v>
      </c>
    </row>
    <row r="857" spans="1:19">
      <c r="A857">
        <v>32</v>
      </c>
      <c r="B857">
        <v>598</v>
      </c>
      <c r="C857">
        <v>4653</v>
      </c>
      <c r="D857">
        <v>69599.81</v>
      </c>
      <c r="E857">
        <v>4603</v>
      </c>
      <c r="F857">
        <v>73144.81</v>
      </c>
      <c r="G857">
        <v>15.890682</v>
      </c>
      <c r="H857">
        <v>13.73</v>
      </c>
      <c r="I857">
        <v>2.160682</v>
      </c>
      <c r="J857">
        <v>1.1573690000000001</v>
      </c>
      <c r="K857">
        <v>1</v>
      </c>
      <c r="L857">
        <v>2.1492000000000001E-2</v>
      </c>
      <c r="M857">
        <v>49</v>
      </c>
      <c r="N857">
        <v>-3545</v>
      </c>
      <c r="O857">
        <v>1.0530839999999999</v>
      </c>
      <c r="P857">
        <v>46</v>
      </c>
      <c r="Q857">
        <v>0.98860899999999996</v>
      </c>
      <c r="R857" t="s">
        <v>43</v>
      </c>
      <c r="S857" t="s">
        <v>43</v>
      </c>
    </row>
    <row r="858" spans="1:19">
      <c r="A858">
        <v>2734</v>
      </c>
      <c r="B858">
        <v>918</v>
      </c>
      <c r="C858">
        <v>4646</v>
      </c>
      <c r="D858">
        <v>167998.33</v>
      </c>
      <c r="E858">
        <v>4339</v>
      </c>
      <c r="F858">
        <v>196057.33</v>
      </c>
      <c r="G858">
        <v>45.184911</v>
      </c>
      <c r="H858">
        <v>32.57</v>
      </c>
      <c r="I858">
        <v>12.614910999999999</v>
      </c>
      <c r="J858">
        <v>1.3873169999999999</v>
      </c>
      <c r="K858">
        <v>0</v>
      </c>
      <c r="L858">
        <v>0</v>
      </c>
      <c r="M858">
        <v>307</v>
      </c>
      <c r="N858">
        <v>-28059</v>
      </c>
      <c r="O858">
        <v>6.6078349999999997</v>
      </c>
      <c r="P858">
        <v>68</v>
      </c>
      <c r="Q858">
        <v>1.463625</v>
      </c>
      <c r="R858" t="s">
        <v>43</v>
      </c>
      <c r="S858" t="s">
        <v>43</v>
      </c>
    </row>
    <row r="859" spans="1:19">
      <c r="A859">
        <v>27</v>
      </c>
      <c r="B859">
        <v>68</v>
      </c>
      <c r="C859">
        <v>4645</v>
      </c>
      <c r="D859">
        <v>279280.2</v>
      </c>
      <c r="E859">
        <v>4624</v>
      </c>
      <c r="F859">
        <v>285207.2</v>
      </c>
      <c r="G859">
        <v>61.679758</v>
      </c>
      <c r="H859">
        <v>60</v>
      </c>
      <c r="I859">
        <v>1.6797580000000001</v>
      </c>
      <c r="J859">
        <v>1.0279959999999999</v>
      </c>
      <c r="K859">
        <v>0</v>
      </c>
      <c r="L859">
        <v>0</v>
      </c>
      <c r="M859">
        <v>21</v>
      </c>
      <c r="N859">
        <v>-5927</v>
      </c>
      <c r="O859">
        <v>0.45209899999999997</v>
      </c>
      <c r="P859">
        <v>99</v>
      </c>
      <c r="Q859">
        <v>2.1313240000000002</v>
      </c>
      <c r="R859" t="s">
        <v>43</v>
      </c>
      <c r="S859" t="s">
        <v>43</v>
      </c>
    </row>
    <row r="860" spans="1:19">
      <c r="A860">
        <v>115</v>
      </c>
      <c r="B860">
        <v>1635</v>
      </c>
      <c r="C860">
        <v>4640</v>
      </c>
      <c r="D860">
        <v>108335.79</v>
      </c>
      <c r="E860">
        <v>4366</v>
      </c>
      <c r="F860">
        <v>136067.79</v>
      </c>
      <c r="G860">
        <v>31.165320999999999</v>
      </c>
      <c r="H860">
        <v>7.7050000000000001</v>
      </c>
      <c r="I860">
        <v>23.460321</v>
      </c>
      <c r="J860">
        <v>4.0448180000000002</v>
      </c>
      <c r="K860">
        <v>0</v>
      </c>
      <c r="L860">
        <v>0</v>
      </c>
      <c r="M860">
        <v>274</v>
      </c>
      <c r="N860">
        <v>-27732</v>
      </c>
      <c r="O860">
        <v>5.9051720000000003</v>
      </c>
      <c r="P860">
        <v>59</v>
      </c>
      <c r="Q860">
        <v>1.271552</v>
      </c>
      <c r="R860" t="s">
        <v>43</v>
      </c>
      <c r="S860" t="s">
        <v>43</v>
      </c>
    </row>
    <row r="861" spans="1:19">
      <c r="A861">
        <v>4937</v>
      </c>
      <c r="B861">
        <v>1039</v>
      </c>
      <c r="C861">
        <v>4639</v>
      </c>
      <c r="D861">
        <v>143145.12</v>
      </c>
      <c r="E861">
        <v>4547</v>
      </c>
      <c r="F861">
        <v>151703.12</v>
      </c>
      <c r="G861">
        <v>33.363343</v>
      </c>
      <c r="H861">
        <v>22.16</v>
      </c>
      <c r="I861">
        <v>11.203343</v>
      </c>
      <c r="J861">
        <v>1.505566</v>
      </c>
      <c r="K861">
        <v>0</v>
      </c>
      <c r="L861">
        <v>0</v>
      </c>
      <c r="M861">
        <v>92</v>
      </c>
      <c r="N861">
        <v>-8558</v>
      </c>
      <c r="O861">
        <v>1.9831859999999999</v>
      </c>
      <c r="P861">
        <v>60</v>
      </c>
      <c r="Q861">
        <v>1.293382</v>
      </c>
      <c r="R861" t="s">
        <v>43</v>
      </c>
      <c r="S861" t="s">
        <v>43</v>
      </c>
    </row>
    <row r="862" spans="1:19">
      <c r="A862">
        <v>3953</v>
      </c>
      <c r="B862">
        <v>343</v>
      </c>
      <c r="C862">
        <v>4638</v>
      </c>
      <c r="D862">
        <v>102142.01</v>
      </c>
      <c r="E862">
        <v>4365</v>
      </c>
      <c r="F862">
        <v>125550.01</v>
      </c>
      <c r="G862">
        <v>28.762889000000001</v>
      </c>
      <c r="H862">
        <v>22.57</v>
      </c>
      <c r="I862">
        <v>6.1928890000000001</v>
      </c>
      <c r="J862">
        <v>1.274386</v>
      </c>
      <c r="K862">
        <v>0</v>
      </c>
      <c r="L862">
        <v>0</v>
      </c>
      <c r="M862">
        <v>273</v>
      </c>
      <c r="N862">
        <v>-23408</v>
      </c>
      <c r="O862">
        <v>5.886158</v>
      </c>
      <c r="P862">
        <v>58</v>
      </c>
      <c r="Q862">
        <v>1.2505390000000001</v>
      </c>
      <c r="R862" t="s">
        <v>43</v>
      </c>
      <c r="S862" t="s">
        <v>43</v>
      </c>
    </row>
    <row r="863" spans="1:19">
      <c r="A863">
        <v>1181</v>
      </c>
      <c r="B863">
        <v>1921</v>
      </c>
      <c r="C863">
        <v>4637</v>
      </c>
      <c r="D863">
        <v>119251.55</v>
      </c>
      <c r="E863">
        <v>4330</v>
      </c>
      <c r="F863">
        <v>142595.54999999999</v>
      </c>
      <c r="G863">
        <v>32.931998</v>
      </c>
      <c r="H863">
        <v>24.3</v>
      </c>
      <c r="I863">
        <v>8.6319979999999994</v>
      </c>
      <c r="J863">
        <v>1.355226</v>
      </c>
      <c r="K863">
        <v>0</v>
      </c>
      <c r="L863">
        <v>0</v>
      </c>
      <c r="M863">
        <v>307</v>
      </c>
      <c r="N863">
        <v>-23344</v>
      </c>
      <c r="O863">
        <v>6.62066</v>
      </c>
      <c r="P863">
        <v>101</v>
      </c>
      <c r="Q863">
        <v>2.1781320000000002</v>
      </c>
      <c r="R863" t="s">
        <v>43</v>
      </c>
      <c r="S863" t="s">
        <v>43</v>
      </c>
    </row>
    <row r="864" spans="1:19">
      <c r="A864">
        <v>4156</v>
      </c>
      <c r="B864">
        <v>831</v>
      </c>
      <c r="C864">
        <v>4632</v>
      </c>
      <c r="D864">
        <v>151376.04999999999</v>
      </c>
      <c r="E864">
        <v>4198</v>
      </c>
      <c r="F864">
        <v>192171.05</v>
      </c>
      <c r="G864">
        <v>45.776809999999998</v>
      </c>
      <c r="H864">
        <v>39.18</v>
      </c>
      <c r="I864">
        <v>6.5968099999999996</v>
      </c>
      <c r="J864">
        <v>1.168372</v>
      </c>
      <c r="K864">
        <v>0</v>
      </c>
      <c r="L864">
        <v>0</v>
      </c>
      <c r="M864">
        <v>434</v>
      </c>
      <c r="N864">
        <v>-40795</v>
      </c>
      <c r="O864">
        <v>9.3696029999999997</v>
      </c>
      <c r="P864">
        <v>68</v>
      </c>
      <c r="Q864">
        <v>1.468048</v>
      </c>
      <c r="R864" t="s">
        <v>43</v>
      </c>
      <c r="S864" t="s">
        <v>43</v>
      </c>
    </row>
    <row r="865" spans="1:19">
      <c r="A865">
        <v>2276</v>
      </c>
      <c r="B865">
        <v>1646</v>
      </c>
      <c r="C865">
        <v>4629</v>
      </c>
      <c r="D865">
        <v>88345.13</v>
      </c>
      <c r="E865">
        <v>4615</v>
      </c>
      <c r="F865">
        <v>90849.13</v>
      </c>
      <c r="G865">
        <v>19.685618999999999</v>
      </c>
      <c r="H865">
        <v>13.43</v>
      </c>
      <c r="I865">
        <v>6.2556190000000003</v>
      </c>
      <c r="J865">
        <v>1.465794</v>
      </c>
      <c r="K865">
        <v>0</v>
      </c>
      <c r="L865">
        <v>0</v>
      </c>
      <c r="M865">
        <v>14</v>
      </c>
      <c r="N865">
        <v>-2504</v>
      </c>
      <c r="O865">
        <v>0.30244100000000002</v>
      </c>
      <c r="P865">
        <v>36</v>
      </c>
      <c r="Q865">
        <v>0.77770600000000001</v>
      </c>
      <c r="R865" t="s">
        <v>43</v>
      </c>
      <c r="S865" t="s">
        <v>43</v>
      </c>
    </row>
    <row r="866" spans="1:19">
      <c r="A866">
        <v>1071</v>
      </c>
      <c r="B866">
        <v>804</v>
      </c>
      <c r="C866">
        <v>4627</v>
      </c>
      <c r="D866">
        <v>200432.72</v>
      </c>
      <c r="E866">
        <v>4369</v>
      </c>
      <c r="F866">
        <v>229811.72</v>
      </c>
      <c r="G866">
        <v>52.600530999999997</v>
      </c>
      <c r="H866">
        <v>23.25</v>
      </c>
      <c r="I866">
        <v>29.350531</v>
      </c>
      <c r="J866">
        <v>2.2623880000000001</v>
      </c>
      <c r="K866">
        <v>0</v>
      </c>
      <c r="L866">
        <v>0</v>
      </c>
      <c r="M866">
        <v>258</v>
      </c>
      <c r="N866">
        <v>-29379</v>
      </c>
      <c r="O866">
        <v>5.5759670000000003</v>
      </c>
      <c r="P866">
        <v>67</v>
      </c>
      <c r="Q866">
        <v>1.4480219999999999</v>
      </c>
      <c r="R866" t="s">
        <v>43</v>
      </c>
      <c r="S866" t="s">
        <v>43</v>
      </c>
    </row>
    <row r="867" spans="1:19">
      <c r="A867">
        <v>1048</v>
      </c>
      <c r="B867">
        <v>733</v>
      </c>
      <c r="C867">
        <v>4626</v>
      </c>
      <c r="D867">
        <v>256019.52</v>
      </c>
      <c r="E867">
        <v>4521</v>
      </c>
      <c r="F867">
        <v>269358.52</v>
      </c>
      <c r="G867">
        <v>59.579411999999998</v>
      </c>
      <c r="H867">
        <v>52.23</v>
      </c>
      <c r="I867">
        <v>7.3494120000000001</v>
      </c>
      <c r="J867">
        <v>1.1407119999999999</v>
      </c>
      <c r="K867">
        <v>1</v>
      </c>
      <c r="L867">
        <v>2.1617000000000001E-2</v>
      </c>
      <c r="M867">
        <v>104</v>
      </c>
      <c r="N867">
        <v>-13339</v>
      </c>
      <c r="O867">
        <v>2.2481629999999999</v>
      </c>
      <c r="P867">
        <v>48</v>
      </c>
      <c r="Q867">
        <v>1.0376129999999999</v>
      </c>
      <c r="R867" t="s">
        <v>43</v>
      </c>
      <c r="S867" t="s">
        <v>43</v>
      </c>
    </row>
    <row r="868" spans="1:19">
      <c r="A868">
        <v>108</v>
      </c>
      <c r="B868">
        <v>1520</v>
      </c>
      <c r="C868">
        <v>4620</v>
      </c>
      <c r="D868">
        <v>356501.65</v>
      </c>
      <c r="E868">
        <v>4570</v>
      </c>
      <c r="F868">
        <v>368837.65</v>
      </c>
      <c r="G868">
        <v>80.708456999999996</v>
      </c>
      <c r="H868">
        <v>74</v>
      </c>
      <c r="I868">
        <v>6.7084570000000001</v>
      </c>
      <c r="J868">
        <v>1.0906549999999999</v>
      </c>
      <c r="K868">
        <v>0</v>
      </c>
      <c r="L868">
        <v>0</v>
      </c>
      <c r="M868">
        <v>50</v>
      </c>
      <c r="N868">
        <v>-12336</v>
      </c>
      <c r="O868">
        <v>1.0822510000000001</v>
      </c>
      <c r="P868">
        <v>66</v>
      </c>
      <c r="Q868">
        <v>1.428571</v>
      </c>
      <c r="R868" t="s">
        <v>43</v>
      </c>
      <c r="S868" t="s">
        <v>43</v>
      </c>
    </row>
    <row r="869" spans="1:19">
      <c r="A869">
        <v>5479</v>
      </c>
      <c r="B869">
        <v>615</v>
      </c>
      <c r="C869">
        <v>4617</v>
      </c>
      <c r="D869">
        <v>409216.25</v>
      </c>
      <c r="E869">
        <v>4382</v>
      </c>
      <c r="F869">
        <v>439513.25</v>
      </c>
      <c r="G869">
        <v>100.29969199999999</v>
      </c>
      <c r="H869">
        <v>102.53</v>
      </c>
      <c r="I869">
        <v>-2.230308</v>
      </c>
      <c r="J869">
        <v>0.97824699999999998</v>
      </c>
      <c r="K869">
        <v>0</v>
      </c>
      <c r="L869">
        <v>0</v>
      </c>
      <c r="M869">
        <v>235</v>
      </c>
      <c r="N869">
        <v>-30297</v>
      </c>
      <c r="O869">
        <v>5.0898849999999998</v>
      </c>
      <c r="P869">
        <v>61</v>
      </c>
      <c r="Q869">
        <v>1.321204</v>
      </c>
      <c r="R869" t="s">
        <v>43</v>
      </c>
      <c r="S869" t="s">
        <v>42</v>
      </c>
    </row>
    <row r="870" spans="1:19">
      <c r="A870">
        <v>3993</v>
      </c>
      <c r="B870">
        <v>1323</v>
      </c>
      <c r="C870">
        <v>4617</v>
      </c>
      <c r="D870">
        <v>160993.39000000001</v>
      </c>
      <c r="E870">
        <v>4479</v>
      </c>
      <c r="F870">
        <v>174385.39</v>
      </c>
      <c r="G870">
        <v>38.934001000000002</v>
      </c>
      <c r="H870">
        <v>20.059999999999999</v>
      </c>
      <c r="I870">
        <v>18.874001</v>
      </c>
      <c r="J870">
        <v>1.940877</v>
      </c>
      <c r="K870">
        <v>2</v>
      </c>
      <c r="L870">
        <v>4.3318000000000002E-2</v>
      </c>
      <c r="M870">
        <v>136</v>
      </c>
      <c r="N870">
        <v>-13392</v>
      </c>
      <c r="O870">
        <v>2.9456359999999999</v>
      </c>
      <c r="P870">
        <v>67</v>
      </c>
      <c r="Q870">
        <v>1.4511590000000001</v>
      </c>
      <c r="R870" t="s">
        <v>43</v>
      </c>
      <c r="S870" t="s">
        <v>43</v>
      </c>
    </row>
    <row r="871" spans="1:19">
      <c r="A871">
        <v>4553</v>
      </c>
      <c r="B871">
        <v>1843</v>
      </c>
      <c r="C871">
        <v>4615</v>
      </c>
      <c r="D871">
        <v>156501.51999999999</v>
      </c>
      <c r="E871">
        <v>4494</v>
      </c>
      <c r="F871">
        <v>170337.52</v>
      </c>
      <c r="G871">
        <v>37.903320000000001</v>
      </c>
      <c r="H871">
        <v>34.14</v>
      </c>
      <c r="I871">
        <v>3.7633200000000002</v>
      </c>
      <c r="J871">
        <v>1.1102320000000001</v>
      </c>
      <c r="K871">
        <v>0</v>
      </c>
      <c r="L871">
        <v>0</v>
      </c>
      <c r="M871">
        <v>121</v>
      </c>
      <c r="N871">
        <v>-13836</v>
      </c>
      <c r="O871">
        <v>2.6218849999999998</v>
      </c>
      <c r="P871">
        <v>58</v>
      </c>
      <c r="Q871">
        <v>1.2567710000000001</v>
      </c>
      <c r="R871" t="s">
        <v>43</v>
      </c>
      <c r="S871" t="s">
        <v>43</v>
      </c>
    </row>
    <row r="872" spans="1:19">
      <c r="A872">
        <v>5699</v>
      </c>
      <c r="B872">
        <v>850</v>
      </c>
      <c r="C872">
        <v>4613</v>
      </c>
      <c r="D872">
        <v>152831.74</v>
      </c>
      <c r="E872">
        <v>4443</v>
      </c>
      <c r="F872">
        <v>168281.74</v>
      </c>
      <c r="G872">
        <v>37.875700999999999</v>
      </c>
      <c r="H872">
        <v>31.34</v>
      </c>
      <c r="I872">
        <v>6.5357010000000004</v>
      </c>
      <c r="J872">
        <v>1.208542</v>
      </c>
      <c r="K872">
        <v>0</v>
      </c>
      <c r="L872">
        <v>0</v>
      </c>
      <c r="M872">
        <v>170</v>
      </c>
      <c r="N872">
        <v>-15450</v>
      </c>
      <c r="O872">
        <v>3.6852369999999999</v>
      </c>
      <c r="P872">
        <v>49</v>
      </c>
      <c r="Q872">
        <v>1.0622149999999999</v>
      </c>
      <c r="R872" t="s">
        <v>43</v>
      </c>
      <c r="S872" t="s">
        <v>43</v>
      </c>
    </row>
    <row r="873" spans="1:19">
      <c r="A873">
        <v>5438</v>
      </c>
      <c r="B873">
        <v>156</v>
      </c>
      <c r="C873">
        <v>4607</v>
      </c>
      <c r="D873">
        <v>121760.8</v>
      </c>
      <c r="E873">
        <v>4420</v>
      </c>
      <c r="F873">
        <v>139180.79999999999</v>
      </c>
      <c r="G873">
        <v>31.488869000000001</v>
      </c>
      <c r="H873">
        <v>23.54</v>
      </c>
      <c r="I873">
        <v>7.9488690000000002</v>
      </c>
      <c r="J873">
        <v>1.3376749999999999</v>
      </c>
      <c r="K873">
        <v>0</v>
      </c>
      <c r="L873">
        <v>0</v>
      </c>
      <c r="M873">
        <v>187</v>
      </c>
      <c r="N873">
        <v>-17420</v>
      </c>
      <c r="O873">
        <v>4.0590409999999997</v>
      </c>
      <c r="P873">
        <v>48</v>
      </c>
      <c r="Q873">
        <v>1.041893</v>
      </c>
      <c r="R873" t="s">
        <v>43</v>
      </c>
      <c r="S873" t="s">
        <v>43</v>
      </c>
    </row>
    <row r="874" spans="1:19">
      <c r="A874">
        <v>3514</v>
      </c>
      <c r="B874">
        <v>1564</v>
      </c>
      <c r="C874">
        <v>4605</v>
      </c>
      <c r="D874">
        <v>88771.99</v>
      </c>
      <c r="E874">
        <v>4349</v>
      </c>
      <c r="F874">
        <v>112591.99</v>
      </c>
      <c r="G874">
        <v>25.889168000000002</v>
      </c>
      <c r="H874">
        <v>7.43</v>
      </c>
      <c r="I874">
        <v>18.459167999999998</v>
      </c>
      <c r="J874">
        <v>3.48441</v>
      </c>
      <c r="K874">
        <v>0</v>
      </c>
      <c r="L874">
        <v>0</v>
      </c>
      <c r="M874">
        <v>256</v>
      </c>
      <c r="N874">
        <v>-23820</v>
      </c>
      <c r="O874">
        <v>5.5591749999999998</v>
      </c>
      <c r="P874">
        <v>64</v>
      </c>
      <c r="Q874">
        <v>1.389794</v>
      </c>
      <c r="R874" t="s">
        <v>43</v>
      </c>
      <c r="S874" t="s">
        <v>43</v>
      </c>
    </row>
    <row r="875" spans="1:19">
      <c r="A875">
        <v>3776</v>
      </c>
      <c r="B875">
        <v>400</v>
      </c>
      <c r="C875">
        <v>4602</v>
      </c>
      <c r="D875">
        <v>118207.38</v>
      </c>
      <c r="E875">
        <v>4211</v>
      </c>
      <c r="F875">
        <v>147993.38</v>
      </c>
      <c r="G875">
        <v>35.144474000000002</v>
      </c>
      <c r="H875">
        <v>31.83</v>
      </c>
      <c r="I875">
        <v>3.3144740000000001</v>
      </c>
      <c r="J875">
        <v>1.104131</v>
      </c>
      <c r="K875">
        <v>0</v>
      </c>
      <c r="L875">
        <v>0</v>
      </c>
      <c r="M875">
        <v>391</v>
      </c>
      <c r="N875">
        <v>-29786</v>
      </c>
      <c r="O875">
        <v>8.4963060000000006</v>
      </c>
      <c r="P875">
        <v>58</v>
      </c>
      <c r="Q875">
        <v>1.2603219999999999</v>
      </c>
      <c r="R875" t="s">
        <v>43</v>
      </c>
      <c r="S875" t="s">
        <v>43</v>
      </c>
    </row>
    <row r="876" spans="1:19">
      <c r="A876">
        <v>2693</v>
      </c>
      <c r="B876">
        <v>1207</v>
      </c>
      <c r="C876">
        <v>4594</v>
      </c>
      <c r="D876">
        <v>306736.40000000002</v>
      </c>
      <c r="E876">
        <v>4514</v>
      </c>
      <c r="F876">
        <v>324570.40000000002</v>
      </c>
      <c r="G876">
        <v>71.903057000000004</v>
      </c>
      <c r="H876">
        <v>38.03</v>
      </c>
      <c r="I876">
        <v>33.873057000000003</v>
      </c>
      <c r="J876">
        <v>1.890693</v>
      </c>
      <c r="K876">
        <v>0</v>
      </c>
      <c r="L876">
        <v>0</v>
      </c>
      <c r="M876">
        <v>80</v>
      </c>
      <c r="N876">
        <v>-17834</v>
      </c>
      <c r="O876">
        <v>1.7414019999999999</v>
      </c>
      <c r="P876">
        <v>75</v>
      </c>
      <c r="Q876">
        <v>1.6325639999999999</v>
      </c>
      <c r="R876" t="s">
        <v>43</v>
      </c>
      <c r="S876" t="s">
        <v>43</v>
      </c>
    </row>
    <row r="877" spans="1:19">
      <c r="A877">
        <v>24</v>
      </c>
      <c r="B877">
        <v>1274</v>
      </c>
      <c r="C877">
        <v>4592</v>
      </c>
      <c r="D877">
        <v>252463.84</v>
      </c>
      <c r="E877">
        <v>4494</v>
      </c>
      <c r="F877">
        <v>265041.84000000003</v>
      </c>
      <c r="G877">
        <v>58.976821999999999</v>
      </c>
      <c r="H877">
        <v>15.645</v>
      </c>
      <c r="I877">
        <v>43.331822000000003</v>
      </c>
      <c r="J877">
        <v>3.7696909999999999</v>
      </c>
      <c r="K877">
        <v>0</v>
      </c>
      <c r="L877">
        <v>0</v>
      </c>
      <c r="M877">
        <v>98</v>
      </c>
      <c r="N877">
        <v>-12578</v>
      </c>
      <c r="O877">
        <v>2.1341459999999999</v>
      </c>
      <c r="P877">
        <v>60</v>
      </c>
      <c r="Q877">
        <v>1.3066199999999999</v>
      </c>
      <c r="R877" t="s">
        <v>43</v>
      </c>
      <c r="S877" t="s">
        <v>43</v>
      </c>
    </row>
    <row r="878" spans="1:19">
      <c r="A878">
        <v>249</v>
      </c>
      <c r="B878">
        <v>1843</v>
      </c>
      <c r="C878">
        <v>4591</v>
      </c>
      <c r="D878">
        <v>154444.63</v>
      </c>
      <c r="E878">
        <v>4464</v>
      </c>
      <c r="F878">
        <v>166748.29999999999</v>
      </c>
      <c r="G878">
        <v>37.354010000000002</v>
      </c>
      <c r="H878">
        <v>34</v>
      </c>
      <c r="I878">
        <v>3.3540100000000002</v>
      </c>
      <c r="J878">
        <v>1.0986469999999999</v>
      </c>
      <c r="K878">
        <v>0</v>
      </c>
      <c r="L878">
        <v>0</v>
      </c>
      <c r="M878">
        <v>127</v>
      </c>
      <c r="N878">
        <v>-12303.67</v>
      </c>
      <c r="O878">
        <v>2.7662819999999999</v>
      </c>
      <c r="P878">
        <v>53</v>
      </c>
      <c r="Q878">
        <v>1.154433</v>
      </c>
      <c r="R878" t="s">
        <v>43</v>
      </c>
      <c r="S878" t="s">
        <v>43</v>
      </c>
    </row>
    <row r="879" spans="1:19">
      <c r="A879">
        <v>5056</v>
      </c>
      <c r="B879">
        <v>1659</v>
      </c>
      <c r="C879">
        <v>4590</v>
      </c>
      <c r="D879">
        <v>134900.35</v>
      </c>
      <c r="E879">
        <v>4514</v>
      </c>
      <c r="F879">
        <v>140856.76</v>
      </c>
      <c r="G879">
        <v>31.204422000000001</v>
      </c>
      <c r="H879">
        <v>28.11</v>
      </c>
      <c r="I879">
        <v>3.0944219999999998</v>
      </c>
      <c r="J879">
        <v>1.1100829999999999</v>
      </c>
      <c r="K879">
        <v>0</v>
      </c>
      <c r="L879">
        <v>0</v>
      </c>
      <c r="M879">
        <v>76</v>
      </c>
      <c r="N879">
        <v>-5956.41</v>
      </c>
      <c r="O879">
        <v>1.6557729999999999</v>
      </c>
      <c r="P879">
        <v>90</v>
      </c>
      <c r="Q879">
        <v>1.9607840000000001</v>
      </c>
      <c r="R879" t="s">
        <v>43</v>
      </c>
      <c r="S879" t="s">
        <v>43</v>
      </c>
    </row>
    <row r="880" spans="1:19">
      <c r="A880">
        <v>4227</v>
      </c>
      <c r="B880">
        <v>1378</v>
      </c>
      <c r="C880">
        <v>4589</v>
      </c>
      <c r="D880">
        <v>146601.73000000001</v>
      </c>
      <c r="E880">
        <v>4395</v>
      </c>
      <c r="F880">
        <v>165300.73000000001</v>
      </c>
      <c r="G880">
        <v>37.611088000000002</v>
      </c>
      <c r="H880">
        <v>32.72</v>
      </c>
      <c r="I880">
        <v>4.8910879999999999</v>
      </c>
      <c r="J880">
        <v>1.149483</v>
      </c>
      <c r="K880">
        <v>0</v>
      </c>
      <c r="L880">
        <v>0</v>
      </c>
      <c r="M880">
        <v>194</v>
      </c>
      <c r="N880">
        <v>-18699</v>
      </c>
      <c r="O880">
        <v>4.2275010000000002</v>
      </c>
      <c r="P880">
        <v>41</v>
      </c>
      <c r="Q880">
        <v>0.89344100000000004</v>
      </c>
      <c r="R880" t="s">
        <v>43</v>
      </c>
      <c r="S880" t="s">
        <v>43</v>
      </c>
    </row>
    <row r="881" spans="1:19">
      <c r="A881">
        <v>1132</v>
      </c>
      <c r="B881">
        <v>1992</v>
      </c>
      <c r="C881">
        <v>4588</v>
      </c>
      <c r="D881">
        <v>139368.01999999999</v>
      </c>
      <c r="E881">
        <v>4491</v>
      </c>
      <c r="F881">
        <v>149898.01999999999</v>
      </c>
      <c r="G881">
        <v>33.377426</v>
      </c>
      <c r="H881">
        <v>33.630000000000003</v>
      </c>
      <c r="I881">
        <v>-0.25257400000000002</v>
      </c>
      <c r="J881">
        <v>0.99248999999999998</v>
      </c>
      <c r="K881">
        <v>0</v>
      </c>
      <c r="L881">
        <v>0</v>
      </c>
      <c r="M881">
        <v>97</v>
      </c>
      <c r="N881">
        <v>-10530</v>
      </c>
      <c r="O881">
        <v>2.1142110000000001</v>
      </c>
      <c r="P881">
        <v>70</v>
      </c>
      <c r="Q881">
        <v>1.525719</v>
      </c>
      <c r="R881" t="s">
        <v>43</v>
      </c>
      <c r="S881" t="s">
        <v>43</v>
      </c>
    </row>
    <row r="882" spans="1:19">
      <c r="A882">
        <v>2552</v>
      </c>
      <c r="B882">
        <v>947</v>
      </c>
      <c r="C882">
        <v>4580</v>
      </c>
      <c r="D882">
        <v>251920.33</v>
      </c>
      <c r="E882">
        <v>4434</v>
      </c>
      <c r="F882">
        <v>266955.33</v>
      </c>
      <c r="G882">
        <v>60.206434000000002</v>
      </c>
      <c r="H882">
        <v>53.8</v>
      </c>
      <c r="I882">
        <v>6.406434</v>
      </c>
      <c r="J882">
        <v>1.1190789999999999</v>
      </c>
      <c r="K882">
        <v>0</v>
      </c>
      <c r="L882">
        <v>0</v>
      </c>
      <c r="M882">
        <v>146</v>
      </c>
      <c r="N882">
        <v>-15035</v>
      </c>
      <c r="O882">
        <v>3.187773</v>
      </c>
      <c r="P882">
        <v>114</v>
      </c>
      <c r="Q882">
        <v>2.4890829999999999</v>
      </c>
      <c r="R882" t="s">
        <v>43</v>
      </c>
      <c r="S882" t="s">
        <v>43</v>
      </c>
    </row>
    <row r="883" spans="1:19">
      <c r="A883">
        <v>3134</v>
      </c>
      <c r="B883">
        <v>371</v>
      </c>
      <c r="C883">
        <v>4574</v>
      </c>
      <c r="D883">
        <v>479492.33</v>
      </c>
      <c r="E883">
        <v>4464</v>
      </c>
      <c r="F883">
        <v>494365.33</v>
      </c>
      <c r="G883">
        <v>110.744922</v>
      </c>
      <c r="H883">
        <v>80</v>
      </c>
      <c r="I883">
        <v>30.744921999999999</v>
      </c>
      <c r="J883">
        <v>1.384312</v>
      </c>
      <c r="K883">
        <v>0</v>
      </c>
      <c r="L883">
        <v>0</v>
      </c>
      <c r="M883">
        <v>110</v>
      </c>
      <c r="N883">
        <v>-14873</v>
      </c>
      <c r="O883">
        <v>2.4048970000000001</v>
      </c>
      <c r="P883">
        <v>39</v>
      </c>
      <c r="Q883">
        <v>0.85264499999999999</v>
      </c>
      <c r="R883" t="s">
        <v>43</v>
      </c>
      <c r="S883" t="s">
        <v>43</v>
      </c>
    </row>
    <row r="884" spans="1:19">
      <c r="A884">
        <v>3326</v>
      </c>
      <c r="B884">
        <v>583</v>
      </c>
      <c r="C884">
        <v>4574</v>
      </c>
      <c r="D884">
        <v>158283.31</v>
      </c>
      <c r="E884">
        <v>4509</v>
      </c>
      <c r="F884">
        <v>168306.31</v>
      </c>
      <c r="G884">
        <v>37.326749</v>
      </c>
      <c r="H884">
        <v>10.92</v>
      </c>
      <c r="I884">
        <v>26.406749000000001</v>
      </c>
      <c r="J884">
        <v>3.4182000000000001</v>
      </c>
      <c r="K884">
        <v>0</v>
      </c>
      <c r="L884">
        <v>0</v>
      </c>
      <c r="M884">
        <v>65</v>
      </c>
      <c r="N884">
        <v>-10023</v>
      </c>
      <c r="O884">
        <v>1.421076</v>
      </c>
      <c r="P884">
        <v>56</v>
      </c>
      <c r="Q884">
        <v>1.2243109999999999</v>
      </c>
      <c r="R884" t="s">
        <v>43</v>
      </c>
      <c r="S884" t="s">
        <v>43</v>
      </c>
    </row>
    <row r="885" spans="1:19">
      <c r="A885">
        <v>4672</v>
      </c>
      <c r="B885">
        <v>1150</v>
      </c>
      <c r="C885">
        <v>4564</v>
      </c>
      <c r="D885">
        <v>152682.64000000001</v>
      </c>
      <c r="E885">
        <v>4489</v>
      </c>
      <c r="F885">
        <v>160781.64000000001</v>
      </c>
      <c r="G885">
        <v>35.816806</v>
      </c>
      <c r="H885">
        <v>15.84</v>
      </c>
      <c r="I885">
        <v>19.976806</v>
      </c>
      <c r="J885">
        <v>2.2611620000000001</v>
      </c>
      <c r="K885">
        <v>0</v>
      </c>
      <c r="L885">
        <v>0</v>
      </c>
      <c r="M885">
        <v>75</v>
      </c>
      <c r="N885">
        <v>-8099</v>
      </c>
      <c r="O885">
        <v>1.643295</v>
      </c>
      <c r="P885">
        <v>61</v>
      </c>
      <c r="Q885">
        <v>1.3365469999999999</v>
      </c>
      <c r="R885" t="s">
        <v>43</v>
      </c>
      <c r="S885" t="s">
        <v>43</v>
      </c>
    </row>
    <row r="886" spans="1:19">
      <c r="A886">
        <v>5964</v>
      </c>
      <c r="B886">
        <v>1100</v>
      </c>
      <c r="C886">
        <v>4558</v>
      </c>
      <c r="D886">
        <v>416518.77</v>
      </c>
      <c r="E886">
        <v>4399</v>
      </c>
      <c r="F886">
        <v>438776.77</v>
      </c>
      <c r="G886">
        <v>99.744662000000005</v>
      </c>
      <c r="H886">
        <v>80</v>
      </c>
      <c r="I886">
        <v>19.744662000000002</v>
      </c>
      <c r="J886">
        <v>1.2468079999999999</v>
      </c>
      <c r="K886">
        <v>0</v>
      </c>
      <c r="L886">
        <v>0</v>
      </c>
      <c r="M886">
        <v>159</v>
      </c>
      <c r="N886">
        <v>-22258</v>
      </c>
      <c r="O886">
        <v>3.488372</v>
      </c>
      <c r="P886">
        <v>74</v>
      </c>
      <c r="Q886">
        <v>1.6235189999999999</v>
      </c>
      <c r="R886" t="s">
        <v>43</v>
      </c>
      <c r="S886" t="s">
        <v>43</v>
      </c>
    </row>
    <row r="887" spans="1:19">
      <c r="A887">
        <v>3438</v>
      </c>
      <c r="B887">
        <v>1659</v>
      </c>
      <c r="C887">
        <v>4557</v>
      </c>
      <c r="D887">
        <v>133467.28</v>
      </c>
      <c r="E887">
        <v>4494</v>
      </c>
      <c r="F887">
        <v>139328.28</v>
      </c>
      <c r="G887">
        <v>31.003177999999998</v>
      </c>
      <c r="H887">
        <v>27.97</v>
      </c>
      <c r="I887">
        <v>3.0331779999999999</v>
      </c>
      <c r="J887">
        <v>1.108444</v>
      </c>
      <c r="K887">
        <v>1</v>
      </c>
      <c r="L887">
        <v>2.1944000000000002E-2</v>
      </c>
      <c r="M887">
        <v>62</v>
      </c>
      <c r="N887">
        <v>-5861</v>
      </c>
      <c r="O887">
        <v>1.360544</v>
      </c>
      <c r="P887">
        <v>85</v>
      </c>
      <c r="Q887">
        <v>1.865262</v>
      </c>
      <c r="R887" t="s">
        <v>43</v>
      </c>
      <c r="S887" t="s">
        <v>43</v>
      </c>
    </row>
    <row r="888" spans="1:19">
      <c r="A888">
        <v>3797</v>
      </c>
      <c r="B888">
        <v>1992</v>
      </c>
      <c r="C888">
        <v>4556</v>
      </c>
      <c r="D888">
        <v>141121.85</v>
      </c>
      <c r="E888">
        <v>4479</v>
      </c>
      <c r="F888">
        <v>149314.85</v>
      </c>
      <c r="G888">
        <v>33.336649000000001</v>
      </c>
      <c r="H888">
        <v>34.1</v>
      </c>
      <c r="I888">
        <v>-0.763351</v>
      </c>
      <c r="J888">
        <v>0.97761399999999998</v>
      </c>
      <c r="K888">
        <v>0</v>
      </c>
      <c r="L888">
        <v>0</v>
      </c>
      <c r="M888">
        <v>77</v>
      </c>
      <c r="N888">
        <v>-8193</v>
      </c>
      <c r="O888">
        <v>1.6900790000000001</v>
      </c>
      <c r="P888">
        <v>101</v>
      </c>
      <c r="Q888">
        <v>2.2168570000000001</v>
      </c>
      <c r="R888" t="s">
        <v>43</v>
      </c>
      <c r="S888" t="s">
        <v>43</v>
      </c>
    </row>
    <row r="889" spans="1:19">
      <c r="A889">
        <v>2278</v>
      </c>
      <c r="B889">
        <v>608</v>
      </c>
      <c r="C889">
        <v>4555</v>
      </c>
      <c r="D889">
        <v>83973.86</v>
      </c>
      <c r="E889">
        <v>4227</v>
      </c>
      <c r="F889">
        <v>110810.86</v>
      </c>
      <c r="G889">
        <v>26.215012999999999</v>
      </c>
      <c r="H889">
        <v>14.11</v>
      </c>
      <c r="I889">
        <v>12.105013</v>
      </c>
      <c r="J889">
        <v>1.8579030000000001</v>
      </c>
      <c r="K889">
        <v>0</v>
      </c>
      <c r="L889">
        <v>0</v>
      </c>
      <c r="M889">
        <v>328</v>
      </c>
      <c r="N889">
        <v>-26837</v>
      </c>
      <c r="O889">
        <v>7.2008780000000003</v>
      </c>
      <c r="P889">
        <v>33</v>
      </c>
      <c r="Q889">
        <v>0.72447899999999998</v>
      </c>
      <c r="R889" t="s">
        <v>43</v>
      </c>
      <c r="S889" t="s">
        <v>43</v>
      </c>
    </row>
    <row r="890" spans="1:19">
      <c r="A890">
        <v>3255</v>
      </c>
      <c r="B890">
        <v>674</v>
      </c>
      <c r="C890">
        <v>4554</v>
      </c>
      <c r="D890">
        <v>126767.5</v>
      </c>
      <c r="E890">
        <v>4495</v>
      </c>
      <c r="F890">
        <v>135877.5</v>
      </c>
      <c r="G890">
        <v>30.228587000000001</v>
      </c>
      <c r="H890">
        <v>13.36</v>
      </c>
      <c r="I890">
        <v>16.868587000000002</v>
      </c>
      <c r="J890">
        <v>2.2626189999999999</v>
      </c>
      <c r="K890">
        <v>0</v>
      </c>
      <c r="L890">
        <v>0</v>
      </c>
      <c r="M890">
        <v>59</v>
      </c>
      <c r="N890">
        <v>-9110</v>
      </c>
      <c r="O890">
        <v>1.2955639999999999</v>
      </c>
      <c r="P890">
        <v>62</v>
      </c>
      <c r="Q890">
        <v>1.36144</v>
      </c>
      <c r="R890" t="s">
        <v>43</v>
      </c>
      <c r="S890" t="s">
        <v>43</v>
      </c>
    </row>
    <row r="891" spans="1:19">
      <c r="A891">
        <v>5292</v>
      </c>
      <c r="B891">
        <v>1138</v>
      </c>
      <c r="C891">
        <v>4546</v>
      </c>
      <c r="D891">
        <v>169925.88</v>
      </c>
      <c r="E891">
        <v>4462</v>
      </c>
      <c r="F891">
        <v>177450.88</v>
      </c>
      <c r="G891">
        <v>39.769359000000001</v>
      </c>
      <c r="H891">
        <v>46.725000000000001</v>
      </c>
      <c r="I891">
        <v>-6.955641</v>
      </c>
      <c r="J891">
        <v>0.85113700000000003</v>
      </c>
      <c r="K891">
        <v>0</v>
      </c>
      <c r="L891">
        <v>0</v>
      </c>
      <c r="M891">
        <v>84</v>
      </c>
      <c r="N891">
        <v>-7525</v>
      </c>
      <c r="O891">
        <v>1.8477779999999999</v>
      </c>
      <c r="P891">
        <v>81</v>
      </c>
      <c r="Q891">
        <v>1.7817860000000001</v>
      </c>
      <c r="R891" t="s">
        <v>43</v>
      </c>
      <c r="S891" t="s">
        <v>43</v>
      </c>
    </row>
    <row r="892" spans="1:19">
      <c r="A892">
        <v>304</v>
      </c>
      <c r="B892">
        <v>1039</v>
      </c>
      <c r="C892">
        <v>4543</v>
      </c>
      <c r="D892">
        <v>223027.86</v>
      </c>
      <c r="E892">
        <v>4465</v>
      </c>
      <c r="F892">
        <v>234414.86</v>
      </c>
      <c r="G892">
        <v>52.500529</v>
      </c>
      <c r="H892">
        <v>34.5</v>
      </c>
      <c r="I892">
        <v>18.000529</v>
      </c>
      <c r="J892">
        <v>1.5217540000000001</v>
      </c>
      <c r="K892">
        <v>0</v>
      </c>
      <c r="L892">
        <v>0</v>
      </c>
      <c r="M892">
        <v>78</v>
      </c>
      <c r="N892">
        <v>-11387</v>
      </c>
      <c r="O892">
        <v>1.7169270000000001</v>
      </c>
      <c r="P892">
        <v>49</v>
      </c>
      <c r="Q892">
        <v>1.0785819999999999</v>
      </c>
      <c r="R892" t="s">
        <v>43</v>
      </c>
      <c r="S892" t="s">
        <v>43</v>
      </c>
    </row>
    <row r="893" spans="1:19">
      <c r="A893">
        <v>1122</v>
      </c>
      <c r="B893">
        <v>1586</v>
      </c>
      <c r="C893">
        <v>4542</v>
      </c>
      <c r="D893">
        <v>271324.52</v>
      </c>
      <c r="E893">
        <v>4315</v>
      </c>
      <c r="F893">
        <v>294957.52</v>
      </c>
      <c r="G893">
        <v>68.356319999999997</v>
      </c>
      <c r="H893">
        <v>67.239999999999995</v>
      </c>
      <c r="I893">
        <v>1.11632</v>
      </c>
      <c r="J893">
        <v>1.016602</v>
      </c>
      <c r="K893">
        <v>0</v>
      </c>
      <c r="L893">
        <v>0</v>
      </c>
      <c r="M893">
        <v>227</v>
      </c>
      <c r="N893">
        <v>-23633</v>
      </c>
      <c r="O893">
        <v>4.9977980000000004</v>
      </c>
      <c r="P893">
        <v>65</v>
      </c>
      <c r="Q893">
        <v>1.4310879999999999</v>
      </c>
      <c r="R893" t="s">
        <v>43</v>
      </c>
      <c r="S893" t="s">
        <v>43</v>
      </c>
    </row>
    <row r="894" spans="1:19">
      <c r="A894">
        <v>5014</v>
      </c>
      <c r="B894">
        <v>1777</v>
      </c>
      <c r="C894">
        <v>4541</v>
      </c>
      <c r="D894">
        <v>81818.58</v>
      </c>
      <c r="E894">
        <v>4457</v>
      </c>
      <c r="F894">
        <v>88008.58</v>
      </c>
      <c r="G894">
        <v>19.746148000000002</v>
      </c>
      <c r="H894">
        <v>13.29</v>
      </c>
      <c r="I894">
        <v>6.4561479999999998</v>
      </c>
      <c r="J894">
        <v>1.4857899999999999</v>
      </c>
      <c r="K894">
        <v>1</v>
      </c>
      <c r="L894">
        <v>2.2022E-2</v>
      </c>
      <c r="M894">
        <v>83</v>
      </c>
      <c r="N894">
        <v>-6190</v>
      </c>
      <c r="O894">
        <v>1.8277909999999999</v>
      </c>
      <c r="P894">
        <v>41</v>
      </c>
      <c r="Q894">
        <v>0.90288500000000005</v>
      </c>
      <c r="R894" t="s">
        <v>43</v>
      </c>
      <c r="S894" t="s">
        <v>43</v>
      </c>
    </row>
    <row r="895" spans="1:19">
      <c r="A895">
        <v>168</v>
      </c>
      <c r="B895">
        <v>1562</v>
      </c>
      <c r="C895">
        <v>4536</v>
      </c>
      <c r="D895">
        <v>112751.33</v>
      </c>
      <c r="E895">
        <v>4159</v>
      </c>
      <c r="F895">
        <v>145215.32999999999</v>
      </c>
      <c r="G895">
        <v>34.915925000000001</v>
      </c>
      <c r="H895">
        <v>21.72</v>
      </c>
      <c r="I895">
        <v>13.195925000000001</v>
      </c>
      <c r="J895">
        <v>1.6075470000000001</v>
      </c>
      <c r="K895">
        <v>0</v>
      </c>
      <c r="L895">
        <v>0</v>
      </c>
      <c r="M895">
        <v>377</v>
      </c>
      <c r="N895">
        <v>-32464</v>
      </c>
      <c r="O895">
        <v>8.3112870000000001</v>
      </c>
      <c r="P895">
        <v>54</v>
      </c>
      <c r="Q895">
        <v>1.1904760000000001</v>
      </c>
      <c r="R895" t="s">
        <v>43</v>
      </c>
      <c r="S895" t="s">
        <v>43</v>
      </c>
    </row>
    <row r="896" spans="1:19">
      <c r="A896">
        <v>1075</v>
      </c>
      <c r="B896">
        <v>1274</v>
      </c>
      <c r="C896">
        <v>4534</v>
      </c>
      <c r="D896">
        <v>255960.25</v>
      </c>
      <c r="E896">
        <v>4431</v>
      </c>
      <c r="F896">
        <v>267151.25</v>
      </c>
      <c r="G896">
        <v>60.291412999999999</v>
      </c>
      <c r="H896">
        <v>15.98</v>
      </c>
      <c r="I896">
        <v>44.311413000000002</v>
      </c>
      <c r="J896">
        <v>3.772929</v>
      </c>
      <c r="K896">
        <v>0</v>
      </c>
      <c r="L896">
        <v>0</v>
      </c>
      <c r="M896">
        <v>103</v>
      </c>
      <c r="N896">
        <v>-11191</v>
      </c>
      <c r="O896">
        <v>2.271725</v>
      </c>
      <c r="P896">
        <v>63</v>
      </c>
      <c r="Q896">
        <v>1.389502</v>
      </c>
      <c r="R896" t="s">
        <v>43</v>
      </c>
      <c r="S896" t="s">
        <v>43</v>
      </c>
    </row>
    <row r="897" spans="1:19">
      <c r="A897">
        <v>4493</v>
      </c>
      <c r="B897">
        <v>1928</v>
      </c>
      <c r="C897">
        <v>4531</v>
      </c>
      <c r="D897">
        <v>212346.96</v>
      </c>
      <c r="E897">
        <v>4351</v>
      </c>
      <c r="F897">
        <v>232054.96</v>
      </c>
      <c r="G897">
        <v>53.333706999999997</v>
      </c>
      <c r="H897">
        <v>48.44</v>
      </c>
      <c r="I897">
        <v>4.893707</v>
      </c>
      <c r="J897">
        <v>1.1010260000000001</v>
      </c>
      <c r="K897">
        <v>0</v>
      </c>
      <c r="L897">
        <v>0</v>
      </c>
      <c r="M897">
        <v>180</v>
      </c>
      <c r="N897">
        <v>-19708</v>
      </c>
      <c r="O897">
        <v>3.9726330000000001</v>
      </c>
      <c r="P897">
        <v>77</v>
      </c>
      <c r="Q897">
        <v>1.6994039999999999</v>
      </c>
      <c r="R897" t="s">
        <v>43</v>
      </c>
      <c r="S897" t="s">
        <v>43</v>
      </c>
    </row>
    <row r="898" spans="1:19">
      <c r="A898">
        <v>3996</v>
      </c>
      <c r="B898">
        <v>1587</v>
      </c>
      <c r="C898">
        <v>4530</v>
      </c>
      <c r="D898">
        <v>310150</v>
      </c>
      <c r="E898">
        <v>4480</v>
      </c>
      <c r="F898">
        <v>317379</v>
      </c>
      <c r="G898">
        <v>70.843526999999995</v>
      </c>
      <c r="H898">
        <v>62.664999999999999</v>
      </c>
      <c r="I898">
        <v>8.1785270000000008</v>
      </c>
      <c r="J898">
        <v>1.130512</v>
      </c>
      <c r="K898">
        <v>0</v>
      </c>
      <c r="L898">
        <v>0</v>
      </c>
      <c r="M898">
        <v>50</v>
      </c>
      <c r="N898">
        <v>-7229</v>
      </c>
      <c r="O898">
        <v>1.103753</v>
      </c>
      <c r="P898">
        <v>50</v>
      </c>
      <c r="Q898">
        <v>1.103753</v>
      </c>
      <c r="R898" t="s">
        <v>43</v>
      </c>
      <c r="S898" t="s">
        <v>43</v>
      </c>
    </row>
    <row r="899" spans="1:19">
      <c r="A899">
        <v>6035</v>
      </c>
      <c r="B899">
        <v>1340</v>
      </c>
      <c r="C899">
        <v>4528</v>
      </c>
      <c r="D899">
        <v>527433.51</v>
      </c>
      <c r="E899">
        <v>4423</v>
      </c>
      <c r="F899">
        <v>539397.51</v>
      </c>
      <c r="G899">
        <v>121.952862</v>
      </c>
      <c r="H899">
        <v>136.93</v>
      </c>
      <c r="I899">
        <v>-14.977138</v>
      </c>
      <c r="J899">
        <v>0.89062200000000002</v>
      </c>
      <c r="K899">
        <v>0</v>
      </c>
      <c r="L899">
        <v>0</v>
      </c>
      <c r="M899">
        <v>105</v>
      </c>
      <c r="N899">
        <v>-11964</v>
      </c>
      <c r="O899">
        <v>2.318905</v>
      </c>
      <c r="P899">
        <v>140</v>
      </c>
      <c r="Q899">
        <v>3.0918730000000001</v>
      </c>
      <c r="R899" t="s">
        <v>43</v>
      </c>
      <c r="S899" t="s">
        <v>42</v>
      </c>
    </row>
    <row r="900" spans="1:19">
      <c r="A900">
        <v>5940</v>
      </c>
      <c r="B900">
        <v>1693</v>
      </c>
      <c r="C900">
        <v>4525</v>
      </c>
      <c r="D900">
        <v>131304.35999999999</v>
      </c>
      <c r="E900">
        <v>4263</v>
      </c>
      <c r="F900">
        <v>153807.35999999999</v>
      </c>
      <c r="G900">
        <v>36.079605999999998</v>
      </c>
      <c r="H900">
        <v>11.27</v>
      </c>
      <c r="I900">
        <v>24.809605999999999</v>
      </c>
      <c r="J900">
        <v>3.2013850000000001</v>
      </c>
      <c r="K900">
        <v>0</v>
      </c>
      <c r="L900">
        <v>0</v>
      </c>
      <c r="M900">
        <v>262</v>
      </c>
      <c r="N900">
        <v>-22503</v>
      </c>
      <c r="O900">
        <v>5.7900549999999997</v>
      </c>
      <c r="P900">
        <v>62</v>
      </c>
      <c r="Q900">
        <v>1.370166</v>
      </c>
      <c r="R900" t="s">
        <v>43</v>
      </c>
      <c r="S900" t="s">
        <v>43</v>
      </c>
    </row>
    <row r="901" spans="1:19">
      <c r="A901">
        <v>1184</v>
      </c>
      <c r="B901">
        <v>1808</v>
      </c>
      <c r="C901">
        <v>4520</v>
      </c>
      <c r="D901">
        <v>139584.43</v>
      </c>
      <c r="E901">
        <v>4336</v>
      </c>
      <c r="F901">
        <v>157875.43</v>
      </c>
      <c r="G901">
        <v>36.410384999999998</v>
      </c>
      <c r="H901">
        <v>27.274999999999999</v>
      </c>
      <c r="I901">
        <v>9.1353849999999994</v>
      </c>
      <c r="J901">
        <v>1.3349359999999999</v>
      </c>
      <c r="K901">
        <v>0</v>
      </c>
      <c r="L901">
        <v>0</v>
      </c>
      <c r="M901">
        <v>184</v>
      </c>
      <c r="N901">
        <v>-18291</v>
      </c>
      <c r="O901">
        <v>4.0707959999999996</v>
      </c>
      <c r="P901">
        <v>65</v>
      </c>
      <c r="Q901">
        <v>1.438053</v>
      </c>
      <c r="R901" t="s">
        <v>43</v>
      </c>
      <c r="S901" t="s">
        <v>43</v>
      </c>
    </row>
    <row r="902" spans="1:19">
      <c r="A902">
        <v>327</v>
      </c>
      <c r="B902">
        <v>379</v>
      </c>
      <c r="C902">
        <v>4520</v>
      </c>
      <c r="D902">
        <v>157935.70000000001</v>
      </c>
      <c r="E902">
        <v>4391</v>
      </c>
      <c r="F902">
        <v>175327.7</v>
      </c>
      <c r="G902">
        <v>39.928877</v>
      </c>
      <c r="H902">
        <v>24.41</v>
      </c>
      <c r="I902">
        <v>15.518877</v>
      </c>
      <c r="J902">
        <v>1.635759</v>
      </c>
      <c r="K902">
        <v>0</v>
      </c>
      <c r="L902">
        <v>0</v>
      </c>
      <c r="M902">
        <v>129</v>
      </c>
      <c r="N902">
        <v>-17392</v>
      </c>
      <c r="O902">
        <v>2.8539819999999998</v>
      </c>
      <c r="P902">
        <v>40</v>
      </c>
      <c r="Q902">
        <v>0.88495599999999996</v>
      </c>
      <c r="R902" t="s">
        <v>43</v>
      </c>
      <c r="S902" t="s">
        <v>43</v>
      </c>
    </row>
    <row r="903" spans="1:19">
      <c r="A903">
        <v>3668</v>
      </c>
      <c r="B903">
        <v>1987</v>
      </c>
      <c r="C903">
        <v>4519</v>
      </c>
      <c r="D903">
        <v>220524.43</v>
      </c>
      <c r="E903">
        <v>4311</v>
      </c>
      <c r="F903">
        <v>246210.43</v>
      </c>
      <c r="G903">
        <v>57.112138999999999</v>
      </c>
      <c r="H903">
        <v>51.96</v>
      </c>
      <c r="I903">
        <v>5.152139</v>
      </c>
      <c r="J903">
        <v>1.099156</v>
      </c>
      <c r="K903">
        <v>0</v>
      </c>
      <c r="L903">
        <v>0</v>
      </c>
      <c r="M903">
        <v>208</v>
      </c>
      <c r="N903">
        <v>-25686</v>
      </c>
      <c r="O903">
        <v>4.6027880000000003</v>
      </c>
      <c r="P903">
        <v>46</v>
      </c>
      <c r="Q903">
        <v>1.0179240000000001</v>
      </c>
      <c r="R903" t="s">
        <v>43</v>
      </c>
      <c r="S903" t="s">
        <v>43</v>
      </c>
    </row>
    <row r="904" spans="1:19">
      <c r="A904">
        <v>56</v>
      </c>
      <c r="B904">
        <v>1772</v>
      </c>
      <c r="C904">
        <v>4511</v>
      </c>
      <c r="D904">
        <v>111376.75</v>
      </c>
      <c r="E904">
        <v>4474</v>
      </c>
      <c r="F904">
        <v>114294.75</v>
      </c>
      <c r="G904">
        <v>25.546434999999999</v>
      </c>
      <c r="H904">
        <v>10.355</v>
      </c>
      <c r="I904">
        <v>15.191435</v>
      </c>
      <c r="J904">
        <v>2.467063</v>
      </c>
      <c r="K904">
        <v>0</v>
      </c>
      <c r="L904">
        <v>0</v>
      </c>
      <c r="M904">
        <v>37</v>
      </c>
      <c r="N904">
        <v>-2918</v>
      </c>
      <c r="O904">
        <v>0.82021699999999997</v>
      </c>
      <c r="P904">
        <v>50</v>
      </c>
      <c r="Q904">
        <v>1.1084020000000001</v>
      </c>
      <c r="R904" t="s">
        <v>43</v>
      </c>
      <c r="S904" t="s">
        <v>43</v>
      </c>
    </row>
    <row r="905" spans="1:19">
      <c r="A905">
        <v>41</v>
      </c>
      <c r="B905">
        <v>1140</v>
      </c>
      <c r="C905">
        <v>4505</v>
      </c>
      <c r="D905">
        <v>242169.71</v>
      </c>
      <c r="E905">
        <v>4337</v>
      </c>
      <c r="F905">
        <v>266944.71000000002</v>
      </c>
      <c r="G905">
        <v>61.550544000000002</v>
      </c>
      <c r="H905">
        <v>34.61</v>
      </c>
      <c r="I905">
        <v>26.940543999999999</v>
      </c>
      <c r="J905">
        <v>1.778403</v>
      </c>
      <c r="K905">
        <v>0</v>
      </c>
      <c r="L905">
        <v>0</v>
      </c>
      <c r="M905">
        <v>168</v>
      </c>
      <c r="N905">
        <v>-24775</v>
      </c>
      <c r="O905">
        <v>3.72919</v>
      </c>
      <c r="P905">
        <v>46</v>
      </c>
      <c r="Q905">
        <v>1.021088</v>
      </c>
      <c r="R905" t="s">
        <v>43</v>
      </c>
      <c r="S905" t="s">
        <v>43</v>
      </c>
    </row>
    <row r="906" spans="1:19">
      <c r="A906">
        <v>260</v>
      </c>
      <c r="B906">
        <v>1659</v>
      </c>
      <c r="C906">
        <v>4505</v>
      </c>
      <c r="D906">
        <v>132607.16</v>
      </c>
      <c r="E906">
        <v>4432</v>
      </c>
      <c r="F906">
        <v>138710.16</v>
      </c>
      <c r="G906">
        <v>31.297419000000001</v>
      </c>
      <c r="H906">
        <v>28.03</v>
      </c>
      <c r="I906">
        <v>3.2674189999999999</v>
      </c>
      <c r="J906">
        <v>1.1165689999999999</v>
      </c>
      <c r="K906">
        <v>0</v>
      </c>
      <c r="L906">
        <v>0</v>
      </c>
      <c r="M906">
        <v>73</v>
      </c>
      <c r="N906">
        <v>-6103</v>
      </c>
      <c r="O906">
        <v>1.620422</v>
      </c>
      <c r="P906">
        <v>74</v>
      </c>
      <c r="Q906">
        <v>1.6426190000000001</v>
      </c>
      <c r="R906" t="s">
        <v>43</v>
      </c>
      <c r="S906" t="s">
        <v>43</v>
      </c>
    </row>
    <row r="907" spans="1:19">
      <c r="A907">
        <v>5110</v>
      </c>
      <c r="B907">
        <v>530</v>
      </c>
      <c r="C907">
        <v>4502</v>
      </c>
      <c r="D907">
        <v>84043.7</v>
      </c>
      <c r="E907">
        <v>4396</v>
      </c>
      <c r="F907">
        <v>96885.7</v>
      </c>
      <c r="G907">
        <v>22.039512999999999</v>
      </c>
      <c r="H907">
        <v>3.5</v>
      </c>
      <c r="I907">
        <v>18.539512999999999</v>
      </c>
      <c r="J907">
        <v>6.2970040000000003</v>
      </c>
      <c r="K907">
        <v>0</v>
      </c>
      <c r="L907">
        <v>0</v>
      </c>
      <c r="M907">
        <v>106</v>
      </c>
      <c r="N907">
        <v>-12842</v>
      </c>
      <c r="O907">
        <v>2.3545090000000002</v>
      </c>
      <c r="P907">
        <v>51</v>
      </c>
      <c r="Q907">
        <v>1.13283</v>
      </c>
      <c r="R907" t="s">
        <v>43</v>
      </c>
      <c r="S907" t="s">
        <v>43</v>
      </c>
    </row>
    <row r="908" spans="1:19">
      <c r="A908">
        <v>3473</v>
      </c>
      <c r="B908">
        <v>1675</v>
      </c>
      <c r="C908">
        <v>4499</v>
      </c>
      <c r="D908">
        <v>279429.92</v>
      </c>
      <c r="E908">
        <v>4162</v>
      </c>
      <c r="F908">
        <v>314034.92</v>
      </c>
      <c r="G908">
        <v>75.452888000000002</v>
      </c>
      <c r="H908">
        <v>40.195</v>
      </c>
      <c r="I908">
        <v>35.257888000000001</v>
      </c>
      <c r="J908">
        <v>1.8771709999999999</v>
      </c>
      <c r="K908">
        <v>0</v>
      </c>
      <c r="L908">
        <v>0</v>
      </c>
      <c r="M908">
        <v>337</v>
      </c>
      <c r="N908">
        <v>-34605</v>
      </c>
      <c r="O908">
        <v>7.4905530000000002</v>
      </c>
      <c r="P908">
        <v>82</v>
      </c>
      <c r="Q908">
        <v>1.822627</v>
      </c>
      <c r="R908" t="s">
        <v>43</v>
      </c>
      <c r="S908" t="s">
        <v>43</v>
      </c>
    </row>
    <row r="909" spans="1:19">
      <c r="A909">
        <v>4683</v>
      </c>
      <c r="B909">
        <v>133</v>
      </c>
      <c r="C909">
        <v>4499</v>
      </c>
      <c r="D909">
        <v>229026.24</v>
      </c>
      <c r="E909">
        <v>4196</v>
      </c>
      <c r="F909">
        <v>261939.24</v>
      </c>
      <c r="G909">
        <v>62.425939</v>
      </c>
      <c r="H909">
        <v>35.204999999999998</v>
      </c>
      <c r="I909">
        <v>27.220939000000001</v>
      </c>
      <c r="J909">
        <v>1.773212</v>
      </c>
      <c r="K909">
        <v>0</v>
      </c>
      <c r="L909">
        <v>0</v>
      </c>
      <c r="M909">
        <v>303</v>
      </c>
      <c r="N909">
        <v>-32913</v>
      </c>
      <c r="O909">
        <v>6.7348299999999997</v>
      </c>
      <c r="P909">
        <v>68</v>
      </c>
      <c r="Q909">
        <v>1.511447</v>
      </c>
      <c r="R909" t="s">
        <v>43</v>
      </c>
      <c r="S909" t="s">
        <v>43</v>
      </c>
    </row>
    <row r="910" spans="1:19">
      <c r="A910">
        <v>5645</v>
      </c>
      <c r="B910">
        <v>871</v>
      </c>
      <c r="C910">
        <v>4495</v>
      </c>
      <c r="D910">
        <v>80629.27</v>
      </c>
      <c r="E910">
        <v>4336</v>
      </c>
      <c r="F910">
        <v>92941.27</v>
      </c>
      <c r="G910">
        <v>21.434795000000001</v>
      </c>
      <c r="H910">
        <v>9.8149999999999995</v>
      </c>
      <c r="I910">
        <v>11.619795</v>
      </c>
      <c r="J910">
        <v>2.183881</v>
      </c>
      <c r="K910">
        <v>0</v>
      </c>
      <c r="L910">
        <v>0</v>
      </c>
      <c r="M910">
        <v>159</v>
      </c>
      <c r="N910">
        <v>-12312</v>
      </c>
      <c r="O910">
        <v>3.537264</v>
      </c>
      <c r="P910">
        <v>84</v>
      </c>
      <c r="Q910">
        <v>1.868743</v>
      </c>
      <c r="R910" t="s">
        <v>43</v>
      </c>
      <c r="S910" t="s">
        <v>43</v>
      </c>
    </row>
    <row r="911" spans="1:19">
      <c r="A911">
        <v>5486</v>
      </c>
      <c r="B911">
        <v>659</v>
      </c>
      <c r="C911">
        <v>4493</v>
      </c>
      <c r="D911">
        <v>214443.12</v>
      </c>
      <c r="E911">
        <v>4357</v>
      </c>
      <c r="F911">
        <v>232295.12</v>
      </c>
      <c r="G911">
        <v>53.315382</v>
      </c>
      <c r="H911">
        <v>45.51</v>
      </c>
      <c r="I911">
        <v>7.8053819999999998</v>
      </c>
      <c r="J911">
        <v>1.1715089999999999</v>
      </c>
      <c r="K911">
        <v>0</v>
      </c>
      <c r="L911">
        <v>0</v>
      </c>
      <c r="M911">
        <v>136</v>
      </c>
      <c r="N911">
        <v>-17852</v>
      </c>
      <c r="O911">
        <v>3.0269309999999998</v>
      </c>
      <c r="P911">
        <v>76</v>
      </c>
      <c r="Q911">
        <v>1.6915199999999999</v>
      </c>
      <c r="R911" t="s">
        <v>43</v>
      </c>
      <c r="S911" t="s">
        <v>43</v>
      </c>
    </row>
    <row r="912" spans="1:19">
      <c r="A912">
        <v>3842</v>
      </c>
      <c r="B912">
        <v>428</v>
      </c>
      <c r="C912">
        <v>4491</v>
      </c>
      <c r="D912">
        <v>245060.77</v>
      </c>
      <c r="E912">
        <v>4346</v>
      </c>
      <c r="F912">
        <v>262273.77</v>
      </c>
      <c r="G912">
        <v>60.348312999999997</v>
      </c>
      <c r="H912">
        <v>44.58</v>
      </c>
      <c r="I912">
        <v>15.768312999999999</v>
      </c>
      <c r="J912">
        <v>1.3537079999999999</v>
      </c>
      <c r="K912">
        <v>0</v>
      </c>
      <c r="L912">
        <v>0</v>
      </c>
      <c r="M912">
        <v>145</v>
      </c>
      <c r="N912">
        <v>-17213</v>
      </c>
      <c r="O912">
        <v>3.2286800000000002</v>
      </c>
      <c r="P912">
        <v>42</v>
      </c>
      <c r="Q912">
        <v>0.93520400000000004</v>
      </c>
      <c r="R912" t="s">
        <v>43</v>
      </c>
      <c r="S912" t="s">
        <v>43</v>
      </c>
    </row>
    <row r="913" spans="1:19">
      <c r="A913">
        <v>3602</v>
      </c>
      <c r="B913">
        <v>1703</v>
      </c>
      <c r="C913">
        <v>4489</v>
      </c>
      <c r="D913">
        <v>168446.09</v>
      </c>
      <c r="E913">
        <v>4368</v>
      </c>
      <c r="F913">
        <v>180639.09</v>
      </c>
      <c r="G913">
        <v>41.355103</v>
      </c>
      <c r="H913">
        <v>19.675000000000001</v>
      </c>
      <c r="I913">
        <v>21.680102999999999</v>
      </c>
      <c r="J913">
        <v>2.1019109999999999</v>
      </c>
      <c r="K913">
        <v>0</v>
      </c>
      <c r="L913">
        <v>0</v>
      </c>
      <c r="M913">
        <v>121</v>
      </c>
      <c r="N913">
        <v>-12193</v>
      </c>
      <c r="O913">
        <v>2.695478</v>
      </c>
      <c r="P913">
        <v>39</v>
      </c>
      <c r="Q913">
        <v>0.86878999999999995</v>
      </c>
      <c r="R913" t="s">
        <v>43</v>
      </c>
      <c r="S913" t="s">
        <v>43</v>
      </c>
    </row>
    <row r="914" spans="1:19">
      <c r="A914">
        <v>4275</v>
      </c>
      <c r="B914">
        <v>554</v>
      </c>
      <c r="C914">
        <v>4489</v>
      </c>
      <c r="D914">
        <v>327299.90999999997</v>
      </c>
      <c r="E914">
        <v>4364</v>
      </c>
      <c r="F914">
        <v>344534.91</v>
      </c>
      <c r="G914">
        <v>78.949337999999997</v>
      </c>
      <c r="H914">
        <v>77.775000000000006</v>
      </c>
      <c r="I914">
        <v>1.1743380000000001</v>
      </c>
      <c r="J914">
        <v>1.015099</v>
      </c>
      <c r="K914">
        <v>0</v>
      </c>
      <c r="L914">
        <v>0</v>
      </c>
      <c r="M914">
        <v>125</v>
      </c>
      <c r="N914">
        <v>-17235</v>
      </c>
      <c r="O914">
        <v>2.7845849999999999</v>
      </c>
      <c r="P914">
        <v>89</v>
      </c>
      <c r="Q914">
        <v>1.9826239999999999</v>
      </c>
      <c r="R914" t="s">
        <v>43</v>
      </c>
      <c r="S914" t="s">
        <v>43</v>
      </c>
    </row>
    <row r="915" spans="1:19">
      <c r="A915">
        <v>5391</v>
      </c>
      <c r="B915">
        <v>4</v>
      </c>
      <c r="C915">
        <v>4488</v>
      </c>
      <c r="D915">
        <v>165377.75</v>
      </c>
      <c r="E915">
        <v>4302</v>
      </c>
      <c r="F915">
        <v>182894.75</v>
      </c>
      <c r="G915">
        <v>42.513888999999999</v>
      </c>
      <c r="H915">
        <v>30.26</v>
      </c>
      <c r="I915">
        <v>12.253888999999999</v>
      </c>
      <c r="J915">
        <v>1.4049529999999999</v>
      </c>
      <c r="K915">
        <v>0</v>
      </c>
      <c r="L915">
        <v>0</v>
      </c>
      <c r="M915">
        <v>186</v>
      </c>
      <c r="N915">
        <v>-17517</v>
      </c>
      <c r="O915">
        <v>4.1443849999999998</v>
      </c>
      <c r="P915">
        <v>46</v>
      </c>
      <c r="Q915">
        <v>1.0249550000000001</v>
      </c>
      <c r="R915" t="s">
        <v>43</v>
      </c>
      <c r="S915" t="s">
        <v>43</v>
      </c>
    </row>
    <row r="916" spans="1:19">
      <c r="A916">
        <v>5378</v>
      </c>
      <c r="B916">
        <v>369</v>
      </c>
      <c r="C916">
        <v>4486</v>
      </c>
      <c r="D916">
        <v>162909.25</v>
      </c>
      <c r="E916">
        <v>4360</v>
      </c>
      <c r="F916">
        <v>172343.25</v>
      </c>
      <c r="G916">
        <v>39.528267999999997</v>
      </c>
      <c r="H916">
        <v>34.445</v>
      </c>
      <c r="I916">
        <v>5.0832680000000003</v>
      </c>
      <c r="J916">
        <v>1.1475759999999999</v>
      </c>
      <c r="K916">
        <v>0</v>
      </c>
      <c r="L916">
        <v>0</v>
      </c>
      <c r="M916">
        <v>126</v>
      </c>
      <c r="N916">
        <v>-9434</v>
      </c>
      <c r="O916">
        <v>2.808738</v>
      </c>
      <c r="P916">
        <v>84</v>
      </c>
      <c r="Q916">
        <v>1.872492</v>
      </c>
      <c r="R916" t="s">
        <v>43</v>
      </c>
      <c r="S916" t="s">
        <v>43</v>
      </c>
    </row>
    <row r="917" spans="1:19">
      <c r="A917">
        <v>4342</v>
      </c>
      <c r="B917">
        <v>1712</v>
      </c>
      <c r="C917">
        <v>4483</v>
      </c>
      <c r="D917">
        <v>164050.12</v>
      </c>
      <c r="E917">
        <v>4338</v>
      </c>
      <c r="F917">
        <v>178174.12</v>
      </c>
      <c r="G917">
        <v>41.072871999999997</v>
      </c>
      <c r="H917">
        <v>25.835000000000001</v>
      </c>
      <c r="I917">
        <v>15.237871999999999</v>
      </c>
      <c r="J917">
        <v>1.589815</v>
      </c>
      <c r="K917">
        <v>0</v>
      </c>
      <c r="L917">
        <v>0</v>
      </c>
      <c r="M917">
        <v>145</v>
      </c>
      <c r="N917">
        <v>-14124</v>
      </c>
      <c r="O917">
        <v>3.2344409999999999</v>
      </c>
      <c r="P917">
        <v>63</v>
      </c>
      <c r="Q917">
        <v>1.4053089999999999</v>
      </c>
      <c r="R917" t="s">
        <v>43</v>
      </c>
      <c r="S917" t="s">
        <v>43</v>
      </c>
    </row>
    <row r="918" spans="1:19">
      <c r="A918">
        <v>5530</v>
      </c>
      <c r="B918">
        <v>1451</v>
      </c>
      <c r="C918">
        <v>4479</v>
      </c>
      <c r="D918">
        <v>258845.77</v>
      </c>
      <c r="E918">
        <v>4348</v>
      </c>
      <c r="F918">
        <v>273885.77</v>
      </c>
      <c r="G918">
        <v>62.991207000000003</v>
      </c>
      <c r="H918">
        <v>60.924999999999997</v>
      </c>
      <c r="I918">
        <v>2.0662069999999999</v>
      </c>
      <c r="J918">
        <v>1.033914</v>
      </c>
      <c r="K918">
        <v>0</v>
      </c>
      <c r="L918">
        <v>0</v>
      </c>
      <c r="M918">
        <v>131</v>
      </c>
      <c r="N918">
        <v>-15040</v>
      </c>
      <c r="O918">
        <v>2.92476</v>
      </c>
      <c r="P918">
        <v>111</v>
      </c>
      <c r="Q918">
        <v>2.4782320000000002</v>
      </c>
      <c r="R918" t="s">
        <v>43</v>
      </c>
      <c r="S918" t="s">
        <v>43</v>
      </c>
    </row>
    <row r="919" spans="1:19">
      <c r="A919">
        <v>2929</v>
      </c>
      <c r="B919">
        <v>480</v>
      </c>
      <c r="C919">
        <v>4467</v>
      </c>
      <c r="D919">
        <v>180942.71</v>
      </c>
      <c r="E919">
        <v>4143</v>
      </c>
      <c r="F919">
        <v>219824.77</v>
      </c>
      <c r="G919">
        <v>53.059322000000002</v>
      </c>
      <c r="H919">
        <v>36.33</v>
      </c>
      <c r="I919">
        <v>16.729322</v>
      </c>
      <c r="J919">
        <v>1.4604820000000001</v>
      </c>
      <c r="K919">
        <v>0</v>
      </c>
      <c r="L919">
        <v>0</v>
      </c>
      <c r="M919">
        <v>324</v>
      </c>
      <c r="N919">
        <v>-38882.06</v>
      </c>
      <c r="O919">
        <v>7.25319</v>
      </c>
      <c r="P919">
        <v>53</v>
      </c>
      <c r="Q919">
        <v>1.1864790000000001</v>
      </c>
      <c r="R919" t="s">
        <v>43</v>
      </c>
      <c r="S919" t="s">
        <v>43</v>
      </c>
    </row>
    <row r="920" spans="1:19">
      <c r="A920">
        <v>2021</v>
      </c>
      <c r="B920">
        <v>1153</v>
      </c>
      <c r="C920">
        <v>4464</v>
      </c>
      <c r="D920">
        <v>83891.82</v>
      </c>
      <c r="E920">
        <v>4335</v>
      </c>
      <c r="F920">
        <v>93910.82</v>
      </c>
      <c r="G920">
        <v>21.663395999999999</v>
      </c>
      <c r="H920">
        <v>11.77</v>
      </c>
      <c r="I920">
        <v>9.8933959999999992</v>
      </c>
      <c r="J920">
        <v>1.84056</v>
      </c>
      <c r="K920">
        <v>0</v>
      </c>
      <c r="L920">
        <v>0</v>
      </c>
      <c r="M920">
        <v>129</v>
      </c>
      <c r="N920">
        <v>-10019</v>
      </c>
      <c r="O920">
        <v>2.8897849999999998</v>
      </c>
      <c r="P920">
        <v>49</v>
      </c>
      <c r="Q920">
        <v>1.0976699999999999</v>
      </c>
      <c r="R920" t="s">
        <v>43</v>
      </c>
      <c r="S920" t="s">
        <v>43</v>
      </c>
    </row>
    <row r="921" spans="1:19">
      <c r="A921">
        <v>2956</v>
      </c>
      <c r="B921">
        <v>1520</v>
      </c>
      <c r="C921">
        <v>4464</v>
      </c>
      <c r="D921">
        <v>187213.56</v>
      </c>
      <c r="E921">
        <v>4409</v>
      </c>
      <c r="F921">
        <v>192244.56</v>
      </c>
      <c r="G921">
        <v>43.602758000000001</v>
      </c>
      <c r="H921">
        <v>30.88</v>
      </c>
      <c r="I921">
        <v>12.722758000000001</v>
      </c>
      <c r="J921">
        <v>1.4120060000000001</v>
      </c>
      <c r="K921">
        <v>0</v>
      </c>
      <c r="L921">
        <v>0</v>
      </c>
      <c r="M921">
        <v>55</v>
      </c>
      <c r="N921">
        <v>-5031</v>
      </c>
      <c r="O921">
        <v>1.2320789999999999</v>
      </c>
      <c r="P921">
        <v>61</v>
      </c>
      <c r="Q921">
        <v>1.366487</v>
      </c>
      <c r="R921" t="s">
        <v>43</v>
      </c>
      <c r="S921" t="s">
        <v>43</v>
      </c>
    </row>
    <row r="922" spans="1:19">
      <c r="A922">
        <v>4083</v>
      </c>
      <c r="B922">
        <v>1830</v>
      </c>
      <c r="C922">
        <v>4464</v>
      </c>
      <c r="D922">
        <v>238277.38</v>
      </c>
      <c r="E922">
        <v>4330</v>
      </c>
      <c r="F922">
        <v>254272.38</v>
      </c>
      <c r="G922">
        <v>58.723413000000001</v>
      </c>
      <c r="H922">
        <v>55</v>
      </c>
      <c r="I922">
        <v>3.7234129999999999</v>
      </c>
      <c r="J922">
        <v>1.067698</v>
      </c>
      <c r="K922">
        <v>0</v>
      </c>
      <c r="L922">
        <v>0</v>
      </c>
      <c r="M922">
        <v>134</v>
      </c>
      <c r="N922">
        <v>-15995</v>
      </c>
      <c r="O922">
        <v>3.001792</v>
      </c>
      <c r="P922">
        <v>128</v>
      </c>
      <c r="Q922">
        <v>2.8673839999999999</v>
      </c>
      <c r="R922" t="s">
        <v>43</v>
      </c>
      <c r="S922" t="s">
        <v>43</v>
      </c>
    </row>
    <row r="923" spans="1:19">
      <c r="A923">
        <v>4201</v>
      </c>
      <c r="B923">
        <v>4</v>
      </c>
      <c r="C923">
        <v>4459</v>
      </c>
      <c r="D923">
        <v>157961.92000000001</v>
      </c>
      <c r="E923">
        <v>4271</v>
      </c>
      <c r="F923">
        <v>176481.92000000001</v>
      </c>
      <c r="G923">
        <v>41.320982999999998</v>
      </c>
      <c r="H923">
        <v>30.15</v>
      </c>
      <c r="I923">
        <v>11.170983</v>
      </c>
      <c r="J923">
        <v>1.370514</v>
      </c>
      <c r="K923">
        <v>0</v>
      </c>
      <c r="L923">
        <v>0</v>
      </c>
      <c r="M923">
        <v>188</v>
      </c>
      <c r="N923">
        <v>-18520</v>
      </c>
      <c r="O923">
        <v>4.2161920000000004</v>
      </c>
      <c r="P923">
        <v>33</v>
      </c>
      <c r="Q923">
        <v>0.74007599999999996</v>
      </c>
      <c r="R923" t="s">
        <v>43</v>
      </c>
      <c r="S923" t="s">
        <v>43</v>
      </c>
    </row>
    <row r="924" spans="1:19">
      <c r="A924">
        <v>959</v>
      </c>
      <c r="B924">
        <v>1659</v>
      </c>
      <c r="C924">
        <v>4459</v>
      </c>
      <c r="D924">
        <v>132702.54999999999</v>
      </c>
      <c r="E924">
        <v>4383</v>
      </c>
      <c r="F924">
        <v>139305.54999999999</v>
      </c>
      <c r="G924">
        <v>31.783151</v>
      </c>
      <c r="H924">
        <v>28.11</v>
      </c>
      <c r="I924">
        <v>3.6731509999999998</v>
      </c>
      <c r="J924">
        <v>1.130671</v>
      </c>
      <c r="K924">
        <v>0</v>
      </c>
      <c r="L924">
        <v>0</v>
      </c>
      <c r="M924">
        <v>76</v>
      </c>
      <c r="N924">
        <v>-6603</v>
      </c>
      <c r="O924">
        <v>1.704418</v>
      </c>
      <c r="P924">
        <v>89</v>
      </c>
      <c r="Q924">
        <v>1.9959629999999999</v>
      </c>
      <c r="R924" t="s">
        <v>43</v>
      </c>
      <c r="S924" t="s">
        <v>43</v>
      </c>
    </row>
    <row r="925" spans="1:19">
      <c r="A925">
        <v>4049</v>
      </c>
      <c r="B925">
        <v>1862</v>
      </c>
      <c r="C925">
        <v>4457</v>
      </c>
      <c r="D925">
        <v>116997.66</v>
      </c>
      <c r="E925">
        <v>4380</v>
      </c>
      <c r="F925">
        <v>129073.66</v>
      </c>
      <c r="G925">
        <v>29.468872000000001</v>
      </c>
      <c r="H925">
        <v>4.3550000000000004</v>
      </c>
      <c r="I925">
        <v>25.113872000000001</v>
      </c>
      <c r="J925">
        <v>6.7666760000000004</v>
      </c>
      <c r="K925">
        <v>0</v>
      </c>
      <c r="L925">
        <v>0</v>
      </c>
      <c r="M925">
        <v>77</v>
      </c>
      <c r="N925">
        <v>-12076</v>
      </c>
      <c r="O925">
        <v>1.727619</v>
      </c>
      <c r="P925">
        <v>46</v>
      </c>
      <c r="Q925">
        <v>1.032084</v>
      </c>
      <c r="R925" t="s">
        <v>43</v>
      </c>
      <c r="S925" t="s">
        <v>43</v>
      </c>
    </row>
    <row r="926" spans="1:19">
      <c r="A926">
        <v>218</v>
      </c>
      <c r="B926">
        <v>1105</v>
      </c>
      <c r="C926">
        <v>4456</v>
      </c>
      <c r="D926">
        <v>254148.34</v>
      </c>
      <c r="E926">
        <v>4354</v>
      </c>
      <c r="F926">
        <v>267147.34000000003</v>
      </c>
      <c r="G926">
        <v>61.356762000000003</v>
      </c>
      <c r="H926">
        <v>73.534999999999997</v>
      </c>
      <c r="I926">
        <v>-12.178238</v>
      </c>
      <c r="J926">
        <v>0.83438900000000005</v>
      </c>
      <c r="K926">
        <v>0</v>
      </c>
      <c r="L926">
        <v>0</v>
      </c>
      <c r="M926">
        <v>102</v>
      </c>
      <c r="N926">
        <v>-12999</v>
      </c>
      <c r="O926">
        <v>2.2890480000000002</v>
      </c>
      <c r="P926">
        <v>43</v>
      </c>
      <c r="Q926">
        <v>0.96499100000000004</v>
      </c>
      <c r="R926" t="s">
        <v>43</v>
      </c>
      <c r="S926" t="s">
        <v>43</v>
      </c>
    </row>
    <row r="927" spans="1:19">
      <c r="A927">
        <v>1171</v>
      </c>
      <c r="B927">
        <v>1976</v>
      </c>
      <c r="C927">
        <v>4449</v>
      </c>
      <c r="D927">
        <v>307141.28999999998</v>
      </c>
      <c r="E927">
        <v>4280</v>
      </c>
      <c r="F927">
        <v>328641.28999999998</v>
      </c>
      <c r="G927">
        <v>76.785347999999999</v>
      </c>
      <c r="H927">
        <v>50.225000000000001</v>
      </c>
      <c r="I927">
        <v>26.560348000000001</v>
      </c>
      <c r="J927">
        <v>1.5288269999999999</v>
      </c>
      <c r="K927">
        <v>0</v>
      </c>
      <c r="L927">
        <v>0</v>
      </c>
      <c r="M927">
        <v>169</v>
      </c>
      <c r="N927">
        <v>-21500</v>
      </c>
      <c r="O927">
        <v>3.7986059999999999</v>
      </c>
      <c r="P927">
        <v>69</v>
      </c>
      <c r="Q927">
        <v>1.55091</v>
      </c>
      <c r="R927" t="s">
        <v>43</v>
      </c>
      <c r="S927" t="s">
        <v>43</v>
      </c>
    </row>
    <row r="928" spans="1:19">
      <c r="A928">
        <v>3882</v>
      </c>
      <c r="B928">
        <v>1975</v>
      </c>
      <c r="C928">
        <v>4448</v>
      </c>
      <c r="D928">
        <v>136184.34</v>
      </c>
      <c r="E928">
        <v>4267</v>
      </c>
      <c r="F928">
        <v>152235.34</v>
      </c>
      <c r="G928">
        <v>35.677371000000001</v>
      </c>
      <c r="H928">
        <v>25.77</v>
      </c>
      <c r="I928">
        <v>9.9073709999999995</v>
      </c>
      <c r="J928">
        <v>1.3844540000000001</v>
      </c>
      <c r="K928">
        <v>0</v>
      </c>
      <c r="L928">
        <v>0</v>
      </c>
      <c r="M928">
        <v>181</v>
      </c>
      <c r="N928">
        <v>-16051</v>
      </c>
      <c r="O928">
        <v>4.0692449999999996</v>
      </c>
      <c r="P928">
        <v>67</v>
      </c>
      <c r="Q928">
        <v>1.5062949999999999</v>
      </c>
      <c r="R928" t="s">
        <v>43</v>
      </c>
      <c r="S928" t="s">
        <v>43</v>
      </c>
    </row>
    <row r="929" spans="1:19">
      <c r="A929">
        <v>4783</v>
      </c>
      <c r="B929">
        <v>303</v>
      </c>
      <c r="C929">
        <v>4448</v>
      </c>
      <c r="D929">
        <v>280801.65000000002</v>
      </c>
      <c r="E929">
        <v>4305</v>
      </c>
      <c r="F929">
        <v>292281.65000000002</v>
      </c>
      <c r="G929">
        <v>67.893530999999996</v>
      </c>
      <c r="H929">
        <v>69.7</v>
      </c>
      <c r="I929">
        <v>-1.8064690000000001</v>
      </c>
      <c r="J929">
        <v>0.974082</v>
      </c>
      <c r="K929">
        <v>0</v>
      </c>
      <c r="L929">
        <v>0</v>
      </c>
      <c r="M929">
        <v>143</v>
      </c>
      <c r="N929">
        <v>-11480</v>
      </c>
      <c r="O929">
        <v>3.214928</v>
      </c>
      <c r="P929">
        <v>78</v>
      </c>
      <c r="Q929">
        <v>1.7535970000000001</v>
      </c>
      <c r="R929" t="s">
        <v>43</v>
      </c>
      <c r="S929" t="s">
        <v>43</v>
      </c>
    </row>
    <row r="930" spans="1:19">
      <c r="A930">
        <v>1086</v>
      </c>
      <c r="B930">
        <v>127</v>
      </c>
      <c r="C930">
        <v>4447</v>
      </c>
      <c r="D930">
        <v>229829.1</v>
      </c>
      <c r="E930">
        <v>4191</v>
      </c>
      <c r="F930">
        <v>252930.1</v>
      </c>
      <c r="G930">
        <v>60.350774999999999</v>
      </c>
      <c r="H930">
        <v>41.32</v>
      </c>
      <c r="I930">
        <v>19.030774999999998</v>
      </c>
      <c r="J930">
        <v>1.4605710000000001</v>
      </c>
      <c r="K930">
        <v>0</v>
      </c>
      <c r="L930">
        <v>0</v>
      </c>
      <c r="M930">
        <v>256</v>
      </c>
      <c r="N930">
        <v>-23101</v>
      </c>
      <c r="O930">
        <v>5.7566899999999999</v>
      </c>
      <c r="P930">
        <v>59</v>
      </c>
      <c r="Q930">
        <v>1.3267370000000001</v>
      </c>
      <c r="R930" t="s">
        <v>43</v>
      </c>
      <c r="S930" t="s">
        <v>43</v>
      </c>
    </row>
    <row r="931" spans="1:19">
      <c r="A931">
        <v>156</v>
      </c>
      <c r="B931">
        <v>1300</v>
      </c>
      <c r="C931">
        <v>4433</v>
      </c>
      <c r="D931">
        <v>117039.28</v>
      </c>
      <c r="E931">
        <v>4226</v>
      </c>
      <c r="F931">
        <v>137350.28</v>
      </c>
      <c r="G931">
        <v>32.501249000000001</v>
      </c>
      <c r="H931">
        <v>17.52</v>
      </c>
      <c r="I931">
        <v>14.981249</v>
      </c>
      <c r="J931">
        <v>1.855094</v>
      </c>
      <c r="K931">
        <v>0</v>
      </c>
      <c r="L931">
        <v>0</v>
      </c>
      <c r="M931">
        <v>207</v>
      </c>
      <c r="N931">
        <v>-20311</v>
      </c>
      <c r="O931">
        <v>4.669524</v>
      </c>
      <c r="P931">
        <v>48</v>
      </c>
      <c r="Q931">
        <v>1.0827880000000001</v>
      </c>
      <c r="R931" t="s">
        <v>43</v>
      </c>
      <c r="S931" t="s">
        <v>43</v>
      </c>
    </row>
    <row r="932" spans="1:19">
      <c r="A932">
        <v>1241</v>
      </c>
      <c r="B932">
        <v>851</v>
      </c>
      <c r="C932">
        <v>4426</v>
      </c>
      <c r="D932">
        <v>219557.15</v>
      </c>
      <c r="E932">
        <v>4195</v>
      </c>
      <c r="F932">
        <v>241412.15</v>
      </c>
      <c r="G932">
        <v>57.547592000000002</v>
      </c>
      <c r="H932">
        <v>48.84</v>
      </c>
      <c r="I932">
        <v>8.707592</v>
      </c>
      <c r="J932">
        <v>1.178288</v>
      </c>
      <c r="K932">
        <v>0</v>
      </c>
      <c r="L932">
        <v>0</v>
      </c>
      <c r="M932">
        <v>231</v>
      </c>
      <c r="N932">
        <v>-21855</v>
      </c>
      <c r="O932">
        <v>5.2191599999999996</v>
      </c>
      <c r="P932">
        <v>121</v>
      </c>
      <c r="Q932">
        <v>2.7338450000000001</v>
      </c>
      <c r="R932" t="s">
        <v>43</v>
      </c>
      <c r="S932" t="s">
        <v>43</v>
      </c>
    </row>
    <row r="933" spans="1:19">
      <c r="A933">
        <v>5928</v>
      </c>
      <c r="B933">
        <v>119</v>
      </c>
      <c r="C933">
        <v>4422</v>
      </c>
      <c r="D933">
        <v>153564.82999999999</v>
      </c>
      <c r="E933">
        <v>4067</v>
      </c>
      <c r="F933">
        <v>186558.83</v>
      </c>
      <c r="G933">
        <v>45.871361999999998</v>
      </c>
      <c r="H933">
        <v>26.23</v>
      </c>
      <c r="I933">
        <v>19.641362000000001</v>
      </c>
      <c r="J933">
        <v>1.748813</v>
      </c>
      <c r="K933">
        <v>14</v>
      </c>
      <c r="L933">
        <v>0.31659900000000002</v>
      </c>
      <c r="M933">
        <v>341</v>
      </c>
      <c r="N933">
        <v>-32994</v>
      </c>
      <c r="O933">
        <v>7.711443</v>
      </c>
      <c r="P933">
        <v>49</v>
      </c>
      <c r="Q933">
        <v>1.108096</v>
      </c>
      <c r="R933" t="s">
        <v>43</v>
      </c>
      <c r="S933" t="s">
        <v>43</v>
      </c>
    </row>
    <row r="934" spans="1:19">
      <c r="A934">
        <v>5102</v>
      </c>
      <c r="B934">
        <v>1242</v>
      </c>
      <c r="C934">
        <v>4419</v>
      </c>
      <c r="D934">
        <v>165569.31</v>
      </c>
      <c r="E934">
        <v>4248</v>
      </c>
      <c r="F934">
        <v>186288.31</v>
      </c>
      <c r="G934">
        <v>43.853180000000002</v>
      </c>
      <c r="H934">
        <v>22.855</v>
      </c>
      <c r="I934">
        <v>20.998180000000001</v>
      </c>
      <c r="J934">
        <v>1.918757</v>
      </c>
      <c r="K934">
        <v>0</v>
      </c>
      <c r="L934">
        <v>0</v>
      </c>
      <c r="M934">
        <v>171</v>
      </c>
      <c r="N934">
        <v>-20719</v>
      </c>
      <c r="O934">
        <v>3.8696540000000001</v>
      </c>
      <c r="P934">
        <v>31</v>
      </c>
      <c r="Q934">
        <v>0.70151600000000003</v>
      </c>
      <c r="R934" t="s">
        <v>43</v>
      </c>
      <c r="S934" t="s">
        <v>43</v>
      </c>
    </row>
    <row r="935" spans="1:19">
      <c r="A935">
        <v>1272</v>
      </c>
      <c r="B935">
        <v>1830</v>
      </c>
      <c r="C935">
        <v>4418</v>
      </c>
      <c r="D935">
        <v>156917.71</v>
      </c>
      <c r="E935">
        <v>4295</v>
      </c>
      <c r="F935">
        <v>172696.71</v>
      </c>
      <c r="G935">
        <v>40.208779999999997</v>
      </c>
      <c r="H935">
        <v>36.200000000000003</v>
      </c>
      <c r="I935">
        <v>4.0087799999999998</v>
      </c>
      <c r="J935">
        <v>1.1107400000000001</v>
      </c>
      <c r="K935">
        <v>0</v>
      </c>
      <c r="L935">
        <v>0</v>
      </c>
      <c r="M935">
        <v>123</v>
      </c>
      <c r="N935">
        <v>-15779</v>
      </c>
      <c r="O935">
        <v>2.784065</v>
      </c>
      <c r="P935">
        <v>127</v>
      </c>
      <c r="Q935">
        <v>2.8746040000000002</v>
      </c>
      <c r="R935" t="s">
        <v>43</v>
      </c>
      <c r="S935" t="s">
        <v>43</v>
      </c>
    </row>
    <row r="936" spans="1:19">
      <c r="A936">
        <v>2815</v>
      </c>
      <c r="B936">
        <v>414</v>
      </c>
      <c r="C936">
        <v>4417</v>
      </c>
      <c r="D936">
        <v>398938.82</v>
      </c>
      <c r="E936">
        <v>4247</v>
      </c>
      <c r="F936">
        <v>420671.82</v>
      </c>
      <c r="G936">
        <v>99.051523000000003</v>
      </c>
      <c r="H936">
        <v>99.15</v>
      </c>
      <c r="I936">
        <v>-9.8476999999999995E-2</v>
      </c>
      <c r="J936">
        <v>0.99900699999999998</v>
      </c>
      <c r="K936">
        <v>0</v>
      </c>
      <c r="L936">
        <v>0</v>
      </c>
      <c r="M936">
        <v>170</v>
      </c>
      <c r="N936">
        <v>-21733</v>
      </c>
      <c r="O936">
        <v>3.8487659999999999</v>
      </c>
      <c r="P936">
        <v>63</v>
      </c>
      <c r="Q936">
        <v>1.426307</v>
      </c>
      <c r="R936" t="s">
        <v>43</v>
      </c>
      <c r="S936" t="s">
        <v>44</v>
      </c>
    </row>
    <row r="937" spans="1:19">
      <c r="A937">
        <v>3098</v>
      </c>
      <c r="B937">
        <v>1771</v>
      </c>
      <c r="C937">
        <v>4415</v>
      </c>
      <c r="D937">
        <v>189321.45</v>
      </c>
      <c r="E937">
        <v>4186</v>
      </c>
      <c r="F937">
        <v>214682.45</v>
      </c>
      <c r="G937">
        <v>51.285822000000003</v>
      </c>
      <c r="H937">
        <v>16.100000000000001</v>
      </c>
      <c r="I937">
        <v>35.185822000000002</v>
      </c>
      <c r="J937">
        <v>3.1854550000000001</v>
      </c>
      <c r="K937">
        <v>0</v>
      </c>
      <c r="L937">
        <v>0</v>
      </c>
      <c r="M937">
        <v>229</v>
      </c>
      <c r="N937">
        <v>-25361</v>
      </c>
      <c r="O937">
        <v>5.1868629999999998</v>
      </c>
      <c r="P937">
        <v>74</v>
      </c>
      <c r="Q937">
        <v>1.676104</v>
      </c>
      <c r="R937" t="s">
        <v>43</v>
      </c>
      <c r="S937" t="s">
        <v>43</v>
      </c>
    </row>
    <row r="938" spans="1:19">
      <c r="A938">
        <v>4318</v>
      </c>
      <c r="B938">
        <v>668</v>
      </c>
      <c r="C938">
        <v>4415</v>
      </c>
      <c r="D938">
        <v>137691.71</v>
      </c>
      <c r="E938">
        <v>4216</v>
      </c>
      <c r="F938">
        <v>157803.71</v>
      </c>
      <c r="G938">
        <v>37.429721999999998</v>
      </c>
      <c r="H938">
        <v>28.44</v>
      </c>
      <c r="I938">
        <v>8.9897220000000004</v>
      </c>
      <c r="J938">
        <v>1.3160940000000001</v>
      </c>
      <c r="K938">
        <v>0</v>
      </c>
      <c r="L938">
        <v>0</v>
      </c>
      <c r="M938">
        <v>199</v>
      </c>
      <c r="N938">
        <v>-20112</v>
      </c>
      <c r="O938">
        <v>4.5073610000000004</v>
      </c>
      <c r="P938">
        <v>106</v>
      </c>
      <c r="Q938">
        <v>2.400906</v>
      </c>
      <c r="R938" t="s">
        <v>43</v>
      </c>
      <c r="S938" t="s">
        <v>43</v>
      </c>
    </row>
    <row r="939" spans="1:19">
      <c r="A939">
        <v>3479</v>
      </c>
      <c r="B939">
        <v>1563</v>
      </c>
      <c r="C939">
        <v>4406</v>
      </c>
      <c r="D939">
        <v>167821.79</v>
      </c>
      <c r="E939">
        <v>4229</v>
      </c>
      <c r="F939">
        <v>186745.79</v>
      </c>
      <c r="G939">
        <v>44.158380000000001</v>
      </c>
      <c r="H939">
        <v>37.450000000000003</v>
      </c>
      <c r="I939">
        <v>6.70838</v>
      </c>
      <c r="J939">
        <v>1.1791290000000001</v>
      </c>
      <c r="K939">
        <v>0</v>
      </c>
      <c r="L939">
        <v>0</v>
      </c>
      <c r="M939">
        <v>177</v>
      </c>
      <c r="N939">
        <v>-18924</v>
      </c>
      <c r="O939">
        <v>4.0172489999999996</v>
      </c>
      <c r="P939">
        <v>112</v>
      </c>
      <c r="Q939">
        <v>2.5419879999999999</v>
      </c>
      <c r="R939" t="s">
        <v>43</v>
      </c>
      <c r="S939" t="s">
        <v>43</v>
      </c>
    </row>
    <row r="940" spans="1:19">
      <c r="A940">
        <v>5108</v>
      </c>
      <c r="B940">
        <v>65</v>
      </c>
      <c r="C940">
        <v>4401</v>
      </c>
      <c r="D940">
        <v>164947.24</v>
      </c>
      <c r="E940">
        <v>4237</v>
      </c>
      <c r="F940">
        <v>182782.24</v>
      </c>
      <c r="G940">
        <v>43.139541999999999</v>
      </c>
      <c r="H940">
        <v>13.13</v>
      </c>
      <c r="I940">
        <v>30.009542</v>
      </c>
      <c r="J940">
        <v>3.285571</v>
      </c>
      <c r="K940">
        <v>0</v>
      </c>
      <c r="L940">
        <v>0</v>
      </c>
      <c r="M940">
        <v>164</v>
      </c>
      <c r="N940">
        <v>-17835</v>
      </c>
      <c r="O940">
        <v>3.726426</v>
      </c>
      <c r="P940">
        <v>39</v>
      </c>
      <c r="Q940">
        <v>0.88616200000000001</v>
      </c>
      <c r="R940" t="s">
        <v>43</v>
      </c>
      <c r="S940" t="s">
        <v>43</v>
      </c>
    </row>
    <row r="941" spans="1:19">
      <c r="A941">
        <v>2053</v>
      </c>
      <c r="B941">
        <v>1367</v>
      </c>
      <c r="C941">
        <v>4398</v>
      </c>
      <c r="D941">
        <v>144116.47</v>
      </c>
      <c r="E941">
        <v>4292</v>
      </c>
      <c r="F941">
        <v>161579.47</v>
      </c>
      <c r="G941">
        <v>37.646661000000002</v>
      </c>
      <c r="H941">
        <v>9.94</v>
      </c>
      <c r="I941">
        <v>27.706661</v>
      </c>
      <c r="J941">
        <v>3.7873899999999998</v>
      </c>
      <c r="K941">
        <v>0</v>
      </c>
      <c r="L941">
        <v>0</v>
      </c>
      <c r="M941">
        <v>106</v>
      </c>
      <c r="N941">
        <v>-17463</v>
      </c>
      <c r="O941">
        <v>2.4101859999999999</v>
      </c>
      <c r="P941">
        <v>58</v>
      </c>
      <c r="Q941">
        <v>1.318781</v>
      </c>
      <c r="R941" t="s">
        <v>43</v>
      </c>
      <c r="S941" t="s">
        <v>43</v>
      </c>
    </row>
    <row r="942" spans="1:19">
      <c r="A942">
        <v>4790</v>
      </c>
      <c r="B942">
        <v>323</v>
      </c>
      <c r="C942">
        <v>4396</v>
      </c>
      <c r="D942">
        <v>122434.62</v>
      </c>
      <c r="E942">
        <v>3639</v>
      </c>
      <c r="F942">
        <v>181353.62</v>
      </c>
      <c r="G942">
        <v>49.836114000000002</v>
      </c>
      <c r="H942">
        <v>40.369999999999997</v>
      </c>
      <c r="I942">
        <v>9.4661139999999993</v>
      </c>
      <c r="J942">
        <v>1.2344839999999999</v>
      </c>
      <c r="K942">
        <v>0</v>
      </c>
      <c r="L942">
        <v>0</v>
      </c>
      <c r="M942">
        <v>757</v>
      </c>
      <c r="N942">
        <v>-58919</v>
      </c>
      <c r="O942">
        <v>17.220199999999998</v>
      </c>
      <c r="P942">
        <v>45</v>
      </c>
      <c r="Q942">
        <v>1.023658</v>
      </c>
      <c r="R942" t="s">
        <v>43</v>
      </c>
      <c r="S942" t="s">
        <v>43</v>
      </c>
    </row>
    <row r="943" spans="1:19">
      <c r="A943">
        <v>6069</v>
      </c>
      <c r="B943">
        <v>1335</v>
      </c>
      <c r="C943">
        <v>4390</v>
      </c>
      <c r="D943">
        <v>316184.02</v>
      </c>
      <c r="E943">
        <v>4129</v>
      </c>
      <c r="F943">
        <v>347760.02</v>
      </c>
      <c r="G943">
        <v>84.223787999999999</v>
      </c>
      <c r="H943">
        <v>55.14</v>
      </c>
      <c r="I943">
        <v>29.083787999999998</v>
      </c>
      <c r="J943">
        <v>1.5274540000000001</v>
      </c>
      <c r="K943">
        <v>0</v>
      </c>
      <c r="L943">
        <v>0</v>
      </c>
      <c r="M943">
        <v>261</v>
      </c>
      <c r="N943">
        <v>-31576</v>
      </c>
      <c r="O943">
        <v>5.9453300000000002</v>
      </c>
      <c r="P943">
        <v>58</v>
      </c>
      <c r="Q943">
        <v>1.3211850000000001</v>
      </c>
      <c r="R943" t="s">
        <v>43</v>
      </c>
      <c r="S943" t="s">
        <v>43</v>
      </c>
    </row>
    <row r="944" spans="1:19">
      <c r="A944">
        <v>5033</v>
      </c>
      <c r="B944">
        <v>230</v>
      </c>
      <c r="C944">
        <v>4381</v>
      </c>
      <c r="D944">
        <v>111661.43</v>
      </c>
      <c r="E944">
        <v>3879</v>
      </c>
      <c r="F944">
        <v>131029.43</v>
      </c>
      <c r="G944">
        <v>33.779178000000002</v>
      </c>
      <c r="H944">
        <v>13.36</v>
      </c>
      <c r="I944">
        <v>20.419177999999999</v>
      </c>
      <c r="J944">
        <v>2.5283820000000001</v>
      </c>
      <c r="K944">
        <v>327</v>
      </c>
      <c r="L944">
        <v>7.4640490000000002</v>
      </c>
      <c r="M944">
        <v>175</v>
      </c>
      <c r="N944">
        <v>-19368</v>
      </c>
      <c r="O944">
        <v>3.9945219999999999</v>
      </c>
      <c r="P944">
        <v>59</v>
      </c>
      <c r="Q944">
        <v>1.346724</v>
      </c>
      <c r="R944" t="s">
        <v>43</v>
      </c>
      <c r="S944" t="s">
        <v>43</v>
      </c>
    </row>
    <row r="945" spans="1:19">
      <c r="A945">
        <v>2036</v>
      </c>
      <c r="B945">
        <v>1105</v>
      </c>
      <c r="C945">
        <v>4378</v>
      </c>
      <c r="D945">
        <v>253480.9</v>
      </c>
      <c r="E945">
        <v>4273</v>
      </c>
      <c r="F945">
        <v>263648.90000000002</v>
      </c>
      <c r="G945">
        <v>61.701123000000003</v>
      </c>
      <c r="H945">
        <v>75.739999999999995</v>
      </c>
      <c r="I945">
        <v>-14.038876999999999</v>
      </c>
      <c r="J945">
        <v>0.81464400000000003</v>
      </c>
      <c r="K945">
        <v>0</v>
      </c>
      <c r="L945">
        <v>0</v>
      </c>
      <c r="M945">
        <v>105</v>
      </c>
      <c r="N945">
        <v>-10168</v>
      </c>
      <c r="O945">
        <v>2.398355</v>
      </c>
      <c r="P945">
        <v>52</v>
      </c>
      <c r="Q945">
        <v>1.187757</v>
      </c>
      <c r="R945" t="s">
        <v>43</v>
      </c>
      <c r="S945" t="s">
        <v>43</v>
      </c>
    </row>
    <row r="946" spans="1:19">
      <c r="A946">
        <v>4544</v>
      </c>
      <c r="B946">
        <v>60</v>
      </c>
      <c r="C946">
        <v>4377</v>
      </c>
      <c r="D946">
        <v>342857.13</v>
      </c>
      <c r="E946">
        <v>4243</v>
      </c>
      <c r="F946">
        <v>363411.13</v>
      </c>
      <c r="G946">
        <v>85.649570999999995</v>
      </c>
      <c r="H946">
        <v>94.23</v>
      </c>
      <c r="I946">
        <v>-8.5804290000000005</v>
      </c>
      <c r="J946">
        <v>0.90894200000000003</v>
      </c>
      <c r="K946">
        <v>0</v>
      </c>
      <c r="L946">
        <v>0</v>
      </c>
      <c r="M946">
        <v>134</v>
      </c>
      <c r="N946">
        <v>-20554</v>
      </c>
      <c r="O946">
        <v>3.061458</v>
      </c>
      <c r="P946">
        <v>81</v>
      </c>
      <c r="Q946">
        <v>1.8505830000000001</v>
      </c>
      <c r="R946" t="s">
        <v>43</v>
      </c>
      <c r="S946" t="s">
        <v>44</v>
      </c>
    </row>
    <row r="947" spans="1:19">
      <c r="A947">
        <v>4585</v>
      </c>
      <c r="B947">
        <v>65</v>
      </c>
      <c r="C947">
        <v>4377</v>
      </c>
      <c r="D947">
        <v>165218.06</v>
      </c>
      <c r="E947">
        <v>4218</v>
      </c>
      <c r="F947">
        <v>185435.06</v>
      </c>
      <c r="G947">
        <v>43.962792999999998</v>
      </c>
      <c r="H947">
        <v>12.914999999999999</v>
      </c>
      <c r="I947">
        <v>31.047792999999999</v>
      </c>
      <c r="J947">
        <v>3.40401</v>
      </c>
      <c r="K947">
        <v>0</v>
      </c>
      <c r="L947">
        <v>0</v>
      </c>
      <c r="M947">
        <v>159</v>
      </c>
      <c r="N947">
        <v>-20217</v>
      </c>
      <c r="O947">
        <v>3.632625</v>
      </c>
      <c r="P947">
        <v>53</v>
      </c>
      <c r="Q947">
        <v>1.2108749999999999</v>
      </c>
      <c r="R947" t="s">
        <v>43</v>
      </c>
      <c r="S947" t="s">
        <v>43</v>
      </c>
    </row>
    <row r="948" spans="1:19">
      <c r="A948">
        <v>5088</v>
      </c>
      <c r="B948">
        <v>1967</v>
      </c>
      <c r="C948">
        <v>4374</v>
      </c>
      <c r="D948">
        <v>164105.94</v>
      </c>
      <c r="E948">
        <v>4248</v>
      </c>
      <c r="F948">
        <v>177891.94</v>
      </c>
      <c r="G948">
        <v>41.876634000000003</v>
      </c>
      <c r="H948">
        <v>18.2</v>
      </c>
      <c r="I948">
        <v>23.676634</v>
      </c>
      <c r="J948">
        <v>2.3009140000000001</v>
      </c>
      <c r="K948">
        <v>0</v>
      </c>
      <c r="L948">
        <v>0</v>
      </c>
      <c r="M948">
        <v>126</v>
      </c>
      <c r="N948">
        <v>-13786</v>
      </c>
      <c r="O948">
        <v>2.8806579999999999</v>
      </c>
      <c r="P948">
        <v>54</v>
      </c>
      <c r="Q948">
        <v>1.2345680000000001</v>
      </c>
      <c r="R948" t="s">
        <v>43</v>
      </c>
      <c r="S948" t="s">
        <v>43</v>
      </c>
    </row>
    <row r="949" spans="1:19">
      <c r="A949">
        <v>1182</v>
      </c>
      <c r="B949">
        <v>1710</v>
      </c>
      <c r="C949">
        <v>4372</v>
      </c>
      <c r="D949">
        <v>152281.38</v>
      </c>
      <c r="E949">
        <v>4021</v>
      </c>
      <c r="F949">
        <v>182290.38</v>
      </c>
      <c r="G949">
        <v>45.334587999999997</v>
      </c>
      <c r="H949">
        <v>35.97</v>
      </c>
      <c r="I949">
        <v>9.3645879999999995</v>
      </c>
      <c r="J949">
        <v>1.2603439999999999</v>
      </c>
      <c r="K949">
        <v>0</v>
      </c>
      <c r="L949">
        <v>0</v>
      </c>
      <c r="M949">
        <v>351</v>
      </c>
      <c r="N949">
        <v>-30009</v>
      </c>
      <c r="O949">
        <v>8.0283619999999996</v>
      </c>
      <c r="P949">
        <v>59</v>
      </c>
      <c r="Q949">
        <v>1.3494969999999999</v>
      </c>
      <c r="R949" t="s">
        <v>43</v>
      </c>
      <c r="S949" t="s">
        <v>43</v>
      </c>
    </row>
    <row r="950" spans="1:19">
      <c r="A950">
        <v>5125</v>
      </c>
      <c r="B950">
        <v>1563</v>
      </c>
      <c r="C950">
        <v>4371</v>
      </c>
      <c r="D950">
        <v>105942.1</v>
      </c>
      <c r="E950">
        <v>4202</v>
      </c>
      <c r="F950">
        <v>121232.1</v>
      </c>
      <c r="G950">
        <v>28.851047000000001</v>
      </c>
      <c r="H950">
        <v>15.22</v>
      </c>
      <c r="I950">
        <v>13.631047000000001</v>
      </c>
      <c r="J950">
        <v>1.8956010000000001</v>
      </c>
      <c r="K950">
        <v>0</v>
      </c>
      <c r="L950">
        <v>0</v>
      </c>
      <c r="M950">
        <v>169</v>
      </c>
      <c r="N950">
        <v>-15290</v>
      </c>
      <c r="O950">
        <v>3.8663919999999998</v>
      </c>
      <c r="P950">
        <v>98</v>
      </c>
      <c r="Q950">
        <v>2.2420499999999999</v>
      </c>
      <c r="R950" t="s">
        <v>43</v>
      </c>
      <c r="S950" t="s">
        <v>43</v>
      </c>
    </row>
    <row r="951" spans="1:19">
      <c r="A951">
        <v>4804</v>
      </c>
      <c r="B951">
        <v>313</v>
      </c>
      <c r="C951">
        <v>4370</v>
      </c>
      <c r="D951">
        <v>176519.16</v>
      </c>
      <c r="E951">
        <v>4153</v>
      </c>
      <c r="F951">
        <v>205115.42</v>
      </c>
      <c r="G951">
        <v>49.389699</v>
      </c>
      <c r="H951">
        <v>15.35</v>
      </c>
      <c r="I951">
        <v>34.039698999999999</v>
      </c>
      <c r="J951">
        <v>3.2175699999999998</v>
      </c>
      <c r="K951">
        <v>0</v>
      </c>
      <c r="L951">
        <v>0</v>
      </c>
      <c r="M951">
        <v>217</v>
      </c>
      <c r="N951">
        <v>-28596.26</v>
      </c>
      <c r="O951">
        <v>4.9656750000000001</v>
      </c>
      <c r="P951">
        <v>42</v>
      </c>
      <c r="Q951">
        <v>0.96109800000000001</v>
      </c>
      <c r="R951" t="s">
        <v>43</v>
      </c>
      <c r="S951" t="s">
        <v>43</v>
      </c>
    </row>
    <row r="952" spans="1:19">
      <c r="A952">
        <v>4531</v>
      </c>
      <c r="B952">
        <v>847</v>
      </c>
      <c r="C952">
        <v>4369</v>
      </c>
      <c r="D952">
        <v>316680.78000000003</v>
      </c>
      <c r="E952">
        <v>4259</v>
      </c>
      <c r="F952">
        <v>335479.78000000003</v>
      </c>
      <c r="G952">
        <v>78.769613000000007</v>
      </c>
      <c r="H952">
        <v>80</v>
      </c>
      <c r="I952">
        <v>-1.2303869999999999</v>
      </c>
      <c r="J952">
        <v>0.98462000000000005</v>
      </c>
      <c r="K952">
        <v>0</v>
      </c>
      <c r="L952">
        <v>0</v>
      </c>
      <c r="M952">
        <v>110</v>
      </c>
      <c r="N952">
        <v>-18799</v>
      </c>
      <c r="O952">
        <v>2.5177390000000002</v>
      </c>
      <c r="P952">
        <v>46</v>
      </c>
      <c r="Q952">
        <v>1.0528729999999999</v>
      </c>
      <c r="R952" t="s">
        <v>43</v>
      </c>
      <c r="S952" t="s">
        <v>43</v>
      </c>
    </row>
    <row r="953" spans="1:19">
      <c r="A953">
        <v>6018</v>
      </c>
      <c r="B953">
        <v>1781</v>
      </c>
      <c r="C953">
        <v>4368</v>
      </c>
      <c r="D953">
        <v>120097.5</v>
      </c>
      <c r="E953">
        <v>3980</v>
      </c>
      <c r="F953">
        <v>159825.5</v>
      </c>
      <c r="G953">
        <v>40.157161000000002</v>
      </c>
      <c r="H953">
        <v>17.64</v>
      </c>
      <c r="I953">
        <v>22.517161000000002</v>
      </c>
      <c r="J953">
        <v>2.2764829999999998</v>
      </c>
      <c r="K953">
        <v>0</v>
      </c>
      <c r="L953">
        <v>0</v>
      </c>
      <c r="M953">
        <v>388</v>
      </c>
      <c r="N953">
        <v>-39728</v>
      </c>
      <c r="O953">
        <v>8.8827839999999991</v>
      </c>
      <c r="P953">
        <v>54</v>
      </c>
      <c r="Q953">
        <v>1.236264</v>
      </c>
      <c r="R953" t="s">
        <v>43</v>
      </c>
      <c r="S953" t="s">
        <v>43</v>
      </c>
    </row>
    <row r="954" spans="1:19">
      <c r="A954">
        <v>5224</v>
      </c>
      <c r="B954">
        <v>1141</v>
      </c>
      <c r="C954">
        <v>4367</v>
      </c>
      <c r="D954">
        <v>114204.73</v>
      </c>
      <c r="E954">
        <v>4139</v>
      </c>
      <c r="F954">
        <v>138911.73000000001</v>
      </c>
      <c r="G954">
        <v>33.561664999999998</v>
      </c>
      <c r="H954">
        <v>10.36</v>
      </c>
      <c r="I954">
        <v>23.201664999999998</v>
      </c>
      <c r="J954">
        <v>3.2395429999999998</v>
      </c>
      <c r="K954">
        <v>0</v>
      </c>
      <c r="L954">
        <v>0</v>
      </c>
      <c r="M954">
        <v>228</v>
      </c>
      <c r="N954">
        <v>-24707</v>
      </c>
      <c r="O954">
        <v>5.2209750000000001</v>
      </c>
      <c r="P954">
        <v>65</v>
      </c>
      <c r="Q954">
        <v>1.4884360000000001</v>
      </c>
      <c r="R954" t="s">
        <v>43</v>
      </c>
      <c r="S954" t="s">
        <v>43</v>
      </c>
    </row>
    <row r="955" spans="1:19">
      <c r="A955">
        <v>336</v>
      </c>
      <c r="B955">
        <v>534</v>
      </c>
      <c r="C955">
        <v>4364</v>
      </c>
      <c r="D955">
        <v>199726.25</v>
      </c>
      <c r="E955">
        <v>4249</v>
      </c>
      <c r="F955">
        <v>213931.25</v>
      </c>
      <c r="G955">
        <v>50.348610999999998</v>
      </c>
      <c r="H955">
        <v>40</v>
      </c>
      <c r="I955">
        <v>10.348611</v>
      </c>
      <c r="J955">
        <v>1.258715</v>
      </c>
      <c r="K955">
        <v>0</v>
      </c>
      <c r="L955">
        <v>0</v>
      </c>
      <c r="M955">
        <v>115</v>
      </c>
      <c r="N955">
        <v>-14205</v>
      </c>
      <c r="O955">
        <v>2.6351969999999998</v>
      </c>
      <c r="P955">
        <v>55</v>
      </c>
      <c r="Q955">
        <v>1.2603120000000001</v>
      </c>
      <c r="R955" t="s">
        <v>43</v>
      </c>
      <c r="S955" t="s">
        <v>43</v>
      </c>
    </row>
    <row r="956" spans="1:19">
      <c r="A956">
        <v>2198</v>
      </c>
      <c r="B956">
        <v>133</v>
      </c>
      <c r="C956">
        <v>4362</v>
      </c>
      <c r="D956">
        <v>221368</v>
      </c>
      <c r="E956">
        <v>4069</v>
      </c>
      <c r="F956">
        <v>252898</v>
      </c>
      <c r="G956">
        <v>62.152372</v>
      </c>
      <c r="H956">
        <v>34.29</v>
      </c>
      <c r="I956">
        <v>27.862372000000001</v>
      </c>
      <c r="J956">
        <v>1.812551</v>
      </c>
      <c r="K956">
        <v>0</v>
      </c>
      <c r="L956">
        <v>0</v>
      </c>
      <c r="M956">
        <v>293</v>
      </c>
      <c r="N956">
        <v>-31530</v>
      </c>
      <c r="O956">
        <v>6.7171019999999997</v>
      </c>
      <c r="P956">
        <v>77</v>
      </c>
      <c r="Q956">
        <v>1.765245</v>
      </c>
      <c r="R956" t="s">
        <v>43</v>
      </c>
      <c r="S956" t="s">
        <v>43</v>
      </c>
    </row>
    <row r="957" spans="1:19">
      <c r="A957">
        <v>2740</v>
      </c>
      <c r="B957">
        <v>160</v>
      </c>
      <c r="C957">
        <v>4362</v>
      </c>
      <c r="D957">
        <v>162217.22</v>
      </c>
      <c r="E957">
        <v>4137</v>
      </c>
      <c r="F957">
        <v>182271.22</v>
      </c>
      <c r="G957">
        <v>44.058790999999999</v>
      </c>
      <c r="H957">
        <v>28.05</v>
      </c>
      <c r="I957">
        <v>16.008790999999999</v>
      </c>
      <c r="J957">
        <v>1.5707230000000001</v>
      </c>
      <c r="K957">
        <v>0</v>
      </c>
      <c r="L957">
        <v>0</v>
      </c>
      <c r="M957">
        <v>225</v>
      </c>
      <c r="N957">
        <v>-20054</v>
      </c>
      <c r="O957">
        <v>5.1581840000000003</v>
      </c>
      <c r="P957">
        <v>73</v>
      </c>
      <c r="Q957">
        <v>1.6735439999999999</v>
      </c>
      <c r="R957" t="s">
        <v>43</v>
      </c>
      <c r="S957" t="s">
        <v>43</v>
      </c>
    </row>
    <row r="958" spans="1:19">
      <c r="A958">
        <v>5042</v>
      </c>
      <c r="B958">
        <v>957</v>
      </c>
      <c r="C958">
        <v>4359</v>
      </c>
      <c r="D958">
        <v>332800.28000000003</v>
      </c>
      <c r="E958">
        <v>4078</v>
      </c>
      <c r="F958">
        <v>365227.28</v>
      </c>
      <c r="G958">
        <v>89.560391999999993</v>
      </c>
      <c r="H958">
        <v>53.784999999999997</v>
      </c>
      <c r="I958">
        <v>35.775391999999997</v>
      </c>
      <c r="J958">
        <v>1.6651560000000001</v>
      </c>
      <c r="K958">
        <v>0</v>
      </c>
      <c r="L958">
        <v>0</v>
      </c>
      <c r="M958">
        <v>281</v>
      </c>
      <c r="N958">
        <v>-32427</v>
      </c>
      <c r="O958">
        <v>6.4464329999999999</v>
      </c>
      <c r="P958">
        <v>85</v>
      </c>
      <c r="Q958">
        <v>1.949989</v>
      </c>
      <c r="R958" t="s">
        <v>43</v>
      </c>
      <c r="S958" t="s">
        <v>43</v>
      </c>
    </row>
    <row r="959" spans="1:19">
      <c r="A959">
        <v>5294</v>
      </c>
      <c r="B959">
        <v>647</v>
      </c>
      <c r="C959">
        <v>4354</v>
      </c>
      <c r="D959">
        <v>61689.53</v>
      </c>
      <c r="E959">
        <v>3391</v>
      </c>
      <c r="F959">
        <v>136568.53</v>
      </c>
      <c r="G959">
        <v>40.273822000000003</v>
      </c>
      <c r="H959">
        <v>17.41</v>
      </c>
      <c r="I959">
        <v>22.863821999999999</v>
      </c>
      <c r="J959">
        <v>2.3132579999999998</v>
      </c>
      <c r="K959">
        <v>0</v>
      </c>
      <c r="L959">
        <v>0</v>
      </c>
      <c r="M959">
        <v>963</v>
      </c>
      <c r="N959">
        <v>-74879</v>
      </c>
      <c r="O959">
        <v>22.117592999999999</v>
      </c>
      <c r="P959">
        <v>56</v>
      </c>
      <c r="Q959">
        <v>1.2861739999999999</v>
      </c>
      <c r="R959" t="s">
        <v>43</v>
      </c>
      <c r="S959" t="s">
        <v>43</v>
      </c>
    </row>
    <row r="960" spans="1:19">
      <c r="A960">
        <v>2054</v>
      </c>
      <c r="B960">
        <v>1563</v>
      </c>
      <c r="C960">
        <v>4351</v>
      </c>
      <c r="D960">
        <v>101949.73</v>
      </c>
      <c r="E960">
        <v>4179</v>
      </c>
      <c r="F960">
        <v>116071.73</v>
      </c>
      <c r="G960">
        <v>27.775001</v>
      </c>
      <c r="H960">
        <v>15.73</v>
      </c>
      <c r="I960">
        <v>12.045000999999999</v>
      </c>
      <c r="J960">
        <v>1.7657339999999999</v>
      </c>
      <c r="K960">
        <v>0</v>
      </c>
      <c r="L960">
        <v>0</v>
      </c>
      <c r="M960">
        <v>172</v>
      </c>
      <c r="N960">
        <v>-14122</v>
      </c>
      <c r="O960">
        <v>3.9531139999999998</v>
      </c>
      <c r="P960">
        <v>102</v>
      </c>
      <c r="Q960">
        <v>2.3442889999999998</v>
      </c>
      <c r="R960" t="s">
        <v>43</v>
      </c>
      <c r="S960" t="s">
        <v>43</v>
      </c>
    </row>
    <row r="961" spans="1:19">
      <c r="A961">
        <v>4162</v>
      </c>
      <c r="B961">
        <v>1242</v>
      </c>
      <c r="C961">
        <v>4345</v>
      </c>
      <c r="D961">
        <v>165806.66</v>
      </c>
      <c r="E961">
        <v>4180</v>
      </c>
      <c r="F961">
        <v>187196.66</v>
      </c>
      <c r="G961">
        <v>44.78389</v>
      </c>
      <c r="H961">
        <v>23.734999999999999</v>
      </c>
      <c r="I961">
        <v>21.04889</v>
      </c>
      <c r="J961">
        <v>1.8868290000000001</v>
      </c>
      <c r="K961">
        <v>0</v>
      </c>
      <c r="L961">
        <v>0</v>
      </c>
      <c r="M961">
        <v>165</v>
      </c>
      <c r="N961">
        <v>-21390</v>
      </c>
      <c r="O961">
        <v>3.7974679999999998</v>
      </c>
      <c r="P961">
        <v>50</v>
      </c>
      <c r="Q961">
        <v>1.1507480000000001</v>
      </c>
      <c r="R961" t="s">
        <v>43</v>
      </c>
      <c r="S961" t="s">
        <v>43</v>
      </c>
    </row>
    <row r="962" spans="1:19">
      <c r="A962">
        <v>5786</v>
      </c>
      <c r="B962">
        <v>1997</v>
      </c>
      <c r="C962">
        <v>4344</v>
      </c>
      <c r="D962">
        <v>380885.63</v>
      </c>
      <c r="E962">
        <v>3996</v>
      </c>
      <c r="F962">
        <v>425418.72</v>
      </c>
      <c r="G962">
        <v>106.461141</v>
      </c>
      <c r="H962">
        <v>31.59</v>
      </c>
      <c r="I962">
        <v>74.871140999999994</v>
      </c>
      <c r="J962">
        <v>3.3700899999999998</v>
      </c>
      <c r="K962">
        <v>0</v>
      </c>
      <c r="L962">
        <v>0</v>
      </c>
      <c r="M962">
        <v>348</v>
      </c>
      <c r="N962">
        <v>-44533.09</v>
      </c>
      <c r="O962">
        <v>8.0110499999999991</v>
      </c>
      <c r="P962">
        <v>82</v>
      </c>
      <c r="Q962">
        <v>1.887661</v>
      </c>
      <c r="R962" t="s">
        <v>43</v>
      </c>
      <c r="S962" t="s">
        <v>43</v>
      </c>
    </row>
    <row r="963" spans="1:19">
      <c r="A963">
        <v>5214</v>
      </c>
      <c r="B963">
        <v>1050</v>
      </c>
      <c r="C963">
        <v>4342</v>
      </c>
      <c r="D963">
        <v>124090.07</v>
      </c>
      <c r="E963">
        <v>4222</v>
      </c>
      <c r="F963">
        <v>133068.07</v>
      </c>
      <c r="G963">
        <v>31.517780999999999</v>
      </c>
      <c r="H963">
        <v>36.414999999999999</v>
      </c>
      <c r="I963">
        <v>-4.8972189999999998</v>
      </c>
      <c r="J963">
        <v>0.86551599999999995</v>
      </c>
      <c r="K963">
        <v>0</v>
      </c>
      <c r="L963">
        <v>0</v>
      </c>
      <c r="M963">
        <v>120</v>
      </c>
      <c r="N963">
        <v>-8978</v>
      </c>
      <c r="O963">
        <v>2.763703</v>
      </c>
      <c r="P963">
        <v>50</v>
      </c>
      <c r="Q963">
        <v>1.151543</v>
      </c>
      <c r="R963" t="s">
        <v>43</v>
      </c>
      <c r="S963" t="s">
        <v>43</v>
      </c>
    </row>
    <row r="964" spans="1:19">
      <c r="A964">
        <v>1238</v>
      </c>
      <c r="B964">
        <v>900</v>
      </c>
      <c r="C964">
        <v>4342</v>
      </c>
      <c r="D964">
        <v>82768.58</v>
      </c>
      <c r="E964">
        <v>4221</v>
      </c>
      <c r="F964">
        <v>91937.58</v>
      </c>
      <c r="G964">
        <v>21.780995000000001</v>
      </c>
      <c r="H964">
        <v>17.399999999999999</v>
      </c>
      <c r="I964">
        <v>4.3809950000000004</v>
      </c>
      <c r="J964">
        <v>1.251781</v>
      </c>
      <c r="K964">
        <v>0</v>
      </c>
      <c r="L964">
        <v>0</v>
      </c>
      <c r="M964">
        <v>121</v>
      </c>
      <c r="N964">
        <v>-9169</v>
      </c>
      <c r="O964">
        <v>2.786734</v>
      </c>
      <c r="P964">
        <v>51</v>
      </c>
      <c r="Q964">
        <v>1.174574</v>
      </c>
      <c r="R964" t="s">
        <v>43</v>
      </c>
      <c r="S964" t="s">
        <v>43</v>
      </c>
    </row>
    <row r="965" spans="1:19">
      <c r="A965">
        <v>2114</v>
      </c>
      <c r="B965">
        <v>1809</v>
      </c>
      <c r="C965">
        <v>4342</v>
      </c>
      <c r="D965">
        <v>120771.03</v>
      </c>
      <c r="E965">
        <v>4252</v>
      </c>
      <c r="F965">
        <v>129408.03</v>
      </c>
      <c r="G965">
        <v>30.434626000000002</v>
      </c>
      <c r="H965">
        <v>19.05</v>
      </c>
      <c r="I965">
        <v>11.384626000000001</v>
      </c>
      <c r="J965">
        <v>1.597618</v>
      </c>
      <c r="K965">
        <v>0</v>
      </c>
      <c r="L965">
        <v>0</v>
      </c>
      <c r="M965">
        <v>90</v>
      </c>
      <c r="N965">
        <v>-8637</v>
      </c>
      <c r="O965">
        <v>2.072778</v>
      </c>
      <c r="P965">
        <v>48</v>
      </c>
      <c r="Q965">
        <v>1.1054809999999999</v>
      </c>
      <c r="R965" t="s">
        <v>43</v>
      </c>
      <c r="S965" t="s">
        <v>43</v>
      </c>
    </row>
    <row r="966" spans="1:19">
      <c r="A966">
        <v>3093</v>
      </c>
      <c r="B966">
        <v>1131</v>
      </c>
      <c r="C966">
        <v>4342</v>
      </c>
      <c r="D966">
        <v>442166.07</v>
      </c>
      <c r="E966">
        <v>4115</v>
      </c>
      <c r="F966">
        <v>465372.07</v>
      </c>
      <c r="G966">
        <v>113.091633</v>
      </c>
      <c r="H966">
        <v>120</v>
      </c>
      <c r="I966">
        <v>-6.9083670000000001</v>
      </c>
      <c r="J966">
        <v>0.94242999999999999</v>
      </c>
      <c r="K966">
        <v>0</v>
      </c>
      <c r="L966">
        <v>0</v>
      </c>
      <c r="M966">
        <v>227</v>
      </c>
      <c r="N966">
        <v>-23206</v>
      </c>
      <c r="O966">
        <v>5.2280059999999997</v>
      </c>
      <c r="P966">
        <v>62</v>
      </c>
      <c r="Q966">
        <v>1.427913</v>
      </c>
      <c r="R966" t="s">
        <v>43</v>
      </c>
      <c r="S966" t="s">
        <v>42</v>
      </c>
    </row>
    <row r="967" spans="1:19">
      <c r="A967">
        <v>3344</v>
      </c>
      <c r="B967">
        <v>530</v>
      </c>
      <c r="C967">
        <v>4340</v>
      </c>
      <c r="D967">
        <v>81539.75</v>
      </c>
      <c r="E967">
        <v>4239</v>
      </c>
      <c r="F967">
        <v>92707.75</v>
      </c>
      <c r="G967">
        <v>21.870193</v>
      </c>
      <c r="H967">
        <v>3.45</v>
      </c>
      <c r="I967">
        <v>18.420193000000001</v>
      </c>
      <c r="J967">
        <v>6.3391859999999998</v>
      </c>
      <c r="K967">
        <v>0</v>
      </c>
      <c r="L967">
        <v>0</v>
      </c>
      <c r="M967">
        <v>101</v>
      </c>
      <c r="N967">
        <v>-11168</v>
      </c>
      <c r="O967">
        <v>2.3271890000000002</v>
      </c>
      <c r="P967">
        <v>43</v>
      </c>
      <c r="Q967">
        <v>0.99078299999999997</v>
      </c>
      <c r="R967" t="s">
        <v>43</v>
      </c>
      <c r="S967" t="s">
        <v>43</v>
      </c>
    </row>
    <row r="968" spans="1:19">
      <c r="A968">
        <v>3565</v>
      </c>
      <c r="B968">
        <v>1594</v>
      </c>
      <c r="C968">
        <v>4340</v>
      </c>
      <c r="D968">
        <v>112806.29</v>
      </c>
      <c r="E968">
        <v>4254</v>
      </c>
      <c r="F968">
        <v>125641.29</v>
      </c>
      <c r="G968">
        <v>29.534859000000001</v>
      </c>
      <c r="H968">
        <v>15.56</v>
      </c>
      <c r="I968">
        <v>13.974859</v>
      </c>
      <c r="J968">
        <v>1.8981269999999999</v>
      </c>
      <c r="K968">
        <v>0</v>
      </c>
      <c r="L968">
        <v>0</v>
      </c>
      <c r="M968">
        <v>86</v>
      </c>
      <c r="N968">
        <v>-12835</v>
      </c>
      <c r="O968">
        <v>1.9815670000000001</v>
      </c>
      <c r="P968">
        <v>52</v>
      </c>
      <c r="Q968">
        <v>1.1981569999999999</v>
      </c>
      <c r="R968" t="s">
        <v>43</v>
      </c>
      <c r="S968" t="s">
        <v>43</v>
      </c>
    </row>
    <row r="969" spans="1:19">
      <c r="A969">
        <v>2461</v>
      </c>
      <c r="B969">
        <v>1908</v>
      </c>
      <c r="C969">
        <v>4338</v>
      </c>
      <c r="D969">
        <v>319544.64</v>
      </c>
      <c r="E969">
        <v>4096</v>
      </c>
      <c r="F969">
        <v>346106.64</v>
      </c>
      <c r="G969">
        <v>84.498690999999994</v>
      </c>
      <c r="H969">
        <v>64.825000000000003</v>
      </c>
      <c r="I969">
        <v>19.673691000000002</v>
      </c>
      <c r="J969">
        <v>1.3034889999999999</v>
      </c>
      <c r="K969">
        <v>0</v>
      </c>
      <c r="L969">
        <v>0</v>
      </c>
      <c r="M969">
        <v>242</v>
      </c>
      <c r="N969">
        <v>-26562</v>
      </c>
      <c r="O969">
        <v>5.578608</v>
      </c>
      <c r="P969">
        <v>129</v>
      </c>
      <c r="Q969">
        <v>2.9737209999999998</v>
      </c>
      <c r="R969" t="s">
        <v>43</v>
      </c>
      <c r="S969" t="s">
        <v>43</v>
      </c>
    </row>
    <row r="970" spans="1:19">
      <c r="A970">
        <v>2853</v>
      </c>
      <c r="B970">
        <v>1034</v>
      </c>
      <c r="C970">
        <v>4337</v>
      </c>
      <c r="D970">
        <v>339792.8</v>
      </c>
      <c r="E970">
        <v>4182</v>
      </c>
      <c r="F970">
        <v>366636.79999999999</v>
      </c>
      <c r="G970">
        <v>87.670205999999993</v>
      </c>
      <c r="H970">
        <v>75.814999999999998</v>
      </c>
      <c r="I970">
        <v>11.855206000000001</v>
      </c>
      <c r="J970">
        <v>1.1563699999999999</v>
      </c>
      <c r="K970">
        <v>0</v>
      </c>
      <c r="L970">
        <v>0</v>
      </c>
      <c r="M970">
        <v>155</v>
      </c>
      <c r="N970">
        <v>-26844</v>
      </c>
      <c r="O970">
        <v>3.5738989999999999</v>
      </c>
      <c r="P970">
        <v>47</v>
      </c>
      <c r="Q970">
        <v>1.0836980000000001</v>
      </c>
      <c r="R970" t="s">
        <v>43</v>
      </c>
      <c r="S970" t="s">
        <v>43</v>
      </c>
    </row>
    <row r="971" spans="1:19">
      <c r="A971">
        <v>1174</v>
      </c>
      <c r="B971">
        <v>728</v>
      </c>
      <c r="C971">
        <v>4333</v>
      </c>
      <c r="D971">
        <v>157765.26999999999</v>
      </c>
      <c r="E971">
        <v>3979</v>
      </c>
      <c r="F971">
        <v>189692.27</v>
      </c>
      <c r="G971">
        <v>47.673352999999999</v>
      </c>
      <c r="H971">
        <v>16.440000000000001</v>
      </c>
      <c r="I971">
        <v>31.233353000000001</v>
      </c>
      <c r="J971">
        <v>2.8998390000000001</v>
      </c>
      <c r="K971">
        <v>0</v>
      </c>
      <c r="L971">
        <v>0</v>
      </c>
      <c r="M971">
        <v>354</v>
      </c>
      <c r="N971">
        <v>-31927</v>
      </c>
      <c r="O971">
        <v>8.1698590000000006</v>
      </c>
      <c r="P971">
        <v>61</v>
      </c>
      <c r="Q971">
        <v>1.4078010000000001</v>
      </c>
      <c r="R971" t="s">
        <v>43</v>
      </c>
      <c r="S971" t="s">
        <v>43</v>
      </c>
    </row>
    <row r="972" spans="1:19">
      <c r="A972">
        <v>1335</v>
      </c>
      <c r="B972">
        <v>137</v>
      </c>
      <c r="C972">
        <v>4331</v>
      </c>
      <c r="D972">
        <v>270631.40000000002</v>
      </c>
      <c r="E972">
        <v>4284</v>
      </c>
      <c r="F972">
        <v>280206.40000000002</v>
      </c>
      <c r="G972">
        <v>65.407656000000003</v>
      </c>
      <c r="H972">
        <v>69.97</v>
      </c>
      <c r="I972">
        <v>-4.5623440000000004</v>
      </c>
      <c r="J972">
        <v>0.93479599999999996</v>
      </c>
      <c r="K972">
        <v>0</v>
      </c>
      <c r="L972">
        <v>0</v>
      </c>
      <c r="M972">
        <v>47</v>
      </c>
      <c r="N972">
        <v>-9575</v>
      </c>
      <c r="O972">
        <v>1.0851999999999999</v>
      </c>
      <c r="P972">
        <v>73</v>
      </c>
      <c r="Q972">
        <v>1.6855230000000001</v>
      </c>
      <c r="R972" t="s">
        <v>43</v>
      </c>
      <c r="S972" t="s">
        <v>43</v>
      </c>
    </row>
    <row r="973" spans="1:19">
      <c r="A973">
        <v>4159</v>
      </c>
      <c r="B973">
        <v>1226</v>
      </c>
      <c r="C973">
        <v>4331</v>
      </c>
      <c r="D973">
        <v>344930.69</v>
      </c>
      <c r="E973">
        <v>4168</v>
      </c>
      <c r="F973">
        <v>369800.69</v>
      </c>
      <c r="G973">
        <v>88.723774000000006</v>
      </c>
      <c r="H973">
        <v>94.015000000000001</v>
      </c>
      <c r="I973">
        <v>-5.291226</v>
      </c>
      <c r="J973">
        <v>0.94371899999999997</v>
      </c>
      <c r="K973">
        <v>0</v>
      </c>
      <c r="L973">
        <v>0</v>
      </c>
      <c r="M973">
        <v>163</v>
      </c>
      <c r="N973">
        <v>-24870</v>
      </c>
      <c r="O973">
        <v>3.7635649999999998</v>
      </c>
      <c r="P973">
        <v>61</v>
      </c>
      <c r="Q973">
        <v>1.4084509999999999</v>
      </c>
      <c r="R973" t="s">
        <v>43</v>
      </c>
      <c r="S973" t="s">
        <v>44</v>
      </c>
    </row>
    <row r="974" spans="1:19">
      <c r="A974">
        <v>6110</v>
      </c>
      <c r="B974">
        <v>1582</v>
      </c>
      <c r="C974">
        <v>4330</v>
      </c>
      <c r="D974">
        <v>238173.96</v>
      </c>
      <c r="E974">
        <v>4110</v>
      </c>
      <c r="F974">
        <v>263083.96000000002</v>
      </c>
      <c r="G974">
        <v>64.010695999999996</v>
      </c>
      <c r="H974">
        <v>51.265000000000001</v>
      </c>
      <c r="I974">
        <v>12.745696000000001</v>
      </c>
      <c r="J974">
        <v>1.248624</v>
      </c>
      <c r="K974">
        <v>0</v>
      </c>
      <c r="L974">
        <v>0</v>
      </c>
      <c r="M974">
        <v>220</v>
      </c>
      <c r="N974">
        <v>-24910</v>
      </c>
      <c r="O974">
        <v>5.0808309999999999</v>
      </c>
      <c r="P974">
        <v>65</v>
      </c>
      <c r="Q974">
        <v>1.501155</v>
      </c>
      <c r="R974" t="s">
        <v>43</v>
      </c>
      <c r="S974" t="s">
        <v>43</v>
      </c>
    </row>
    <row r="975" spans="1:19">
      <c r="A975">
        <v>5830</v>
      </c>
      <c r="B975">
        <v>1809</v>
      </c>
      <c r="C975">
        <v>4328</v>
      </c>
      <c r="D975">
        <v>122030.9</v>
      </c>
      <c r="E975">
        <v>4224</v>
      </c>
      <c r="F975">
        <v>133049.9</v>
      </c>
      <c r="G975">
        <v>31.498556000000001</v>
      </c>
      <c r="H975">
        <v>19.28</v>
      </c>
      <c r="I975">
        <v>12.218556</v>
      </c>
      <c r="J975">
        <v>1.6337429999999999</v>
      </c>
      <c r="K975">
        <v>0</v>
      </c>
      <c r="L975">
        <v>0</v>
      </c>
      <c r="M975">
        <v>104</v>
      </c>
      <c r="N975">
        <v>-11019</v>
      </c>
      <c r="O975">
        <v>2.4029569999999998</v>
      </c>
      <c r="P975">
        <v>40</v>
      </c>
      <c r="Q975">
        <v>0.92421399999999998</v>
      </c>
      <c r="R975" t="s">
        <v>43</v>
      </c>
      <c r="S975" t="s">
        <v>43</v>
      </c>
    </row>
    <row r="976" spans="1:19">
      <c r="A976">
        <v>4540</v>
      </c>
      <c r="B976">
        <v>597</v>
      </c>
      <c r="C976">
        <v>4322</v>
      </c>
      <c r="D976">
        <v>124906.79</v>
      </c>
      <c r="E976">
        <v>3344</v>
      </c>
      <c r="F976">
        <v>200386.79</v>
      </c>
      <c r="G976">
        <v>59.924278999999999</v>
      </c>
      <c r="H976">
        <v>58</v>
      </c>
      <c r="I976">
        <v>1.9242790000000001</v>
      </c>
      <c r="J976">
        <v>1.033177</v>
      </c>
      <c r="K976">
        <v>0</v>
      </c>
      <c r="L976">
        <v>0</v>
      </c>
      <c r="M976">
        <v>978</v>
      </c>
      <c r="N976">
        <v>-75480</v>
      </c>
      <c r="O976">
        <v>22.628412999999998</v>
      </c>
      <c r="P976">
        <v>45</v>
      </c>
      <c r="Q976">
        <v>1.041185</v>
      </c>
      <c r="R976" t="s">
        <v>43</v>
      </c>
      <c r="S976" t="s">
        <v>43</v>
      </c>
    </row>
    <row r="977" spans="1:19">
      <c r="A977">
        <v>5363</v>
      </c>
      <c r="B977">
        <v>1618</v>
      </c>
      <c r="C977">
        <v>4318</v>
      </c>
      <c r="D977">
        <v>113421.66</v>
      </c>
      <c r="E977">
        <v>4273</v>
      </c>
      <c r="F977">
        <v>116709.66</v>
      </c>
      <c r="G977">
        <v>27.313282999999998</v>
      </c>
      <c r="H977">
        <v>14.86</v>
      </c>
      <c r="I977">
        <v>12.453283000000001</v>
      </c>
      <c r="J977">
        <v>1.838041</v>
      </c>
      <c r="K977">
        <v>0</v>
      </c>
      <c r="L977">
        <v>0</v>
      </c>
      <c r="M977">
        <v>45</v>
      </c>
      <c r="N977">
        <v>-3288</v>
      </c>
      <c r="O977">
        <v>1.042149</v>
      </c>
      <c r="P977">
        <v>33</v>
      </c>
      <c r="Q977">
        <v>0.76424300000000001</v>
      </c>
      <c r="R977" t="s">
        <v>43</v>
      </c>
      <c r="S977" t="s">
        <v>43</v>
      </c>
    </row>
    <row r="978" spans="1:19">
      <c r="A978">
        <v>5628</v>
      </c>
      <c r="B978">
        <v>401</v>
      </c>
      <c r="C978">
        <v>4318</v>
      </c>
      <c r="D978">
        <v>80698.48</v>
      </c>
      <c r="E978">
        <v>4238</v>
      </c>
      <c r="F978">
        <v>87525.48</v>
      </c>
      <c r="G978">
        <v>20.652543999999999</v>
      </c>
      <c r="H978">
        <v>10.039999999999999</v>
      </c>
      <c r="I978">
        <v>10.612544</v>
      </c>
      <c r="J978">
        <v>2.057026</v>
      </c>
      <c r="K978">
        <v>0</v>
      </c>
      <c r="L978">
        <v>0</v>
      </c>
      <c r="M978">
        <v>80</v>
      </c>
      <c r="N978">
        <v>-6827</v>
      </c>
      <c r="O978">
        <v>1.8527100000000001</v>
      </c>
      <c r="P978">
        <v>49</v>
      </c>
      <c r="Q978">
        <v>1.1347849999999999</v>
      </c>
      <c r="R978" t="s">
        <v>43</v>
      </c>
      <c r="S978" t="s">
        <v>43</v>
      </c>
    </row>
    <row r="979" spans="1:19">
      <c r="A979">
        <v>4119</v>
      </c>
      <c r="B979">
        <v>1105</v>
      </c>
      <c r="C979">
        <v>4316</v>
      </c>
      <c r="D979">
        <v>249076.05</v>
      </c>
      <c r="E979">
        <v>4215</v>
      </c>
      <c r="F979">
        <v>259502.05</v>
      </c>
      <c r="G979">
        <v>61.566322999999997</v>
      </c>
      <c r="H979">
        <v>78.290000000000006</v>
      </c>
      <c r="I979">
        <v>-16.723676999999999</v>
      </c>
      <c r="J979">
        <v>0.78638799999999998</v>
      </c>
      <c r="K979">
        <v>0</v>
      </c>
      <c r="L979">
        <v>0</v>
      </c>
      <c r="M979">
        <v>101</v>
      </c>
      <c r="N979">
        <v>-10426</v>
      </c>
      <c r="O979">
        <v>2.3401299999999998</v>
      </c>
      <c r="P979">
        <v>41</v>
      </c>
      <c r="Q979">
        <v>0.94995399999999997</v>
      </c>
      <c r="R979" t="s">
        <v>43</v>
      </c>
      <c r="S979" t="s">
        <v>43</v>
      </c>
    </row>
    <row r="980" spans="1:19">
      <c r="A980">
        <v>2305</v>
      </c>
      <c r="B980">
        <v>265</v>
      </c>
      <c r="C980">
        <v>4315</v>
      </c>
      <c r="D980">
        <v>116623.71</v>
      </c>
      <c r="E980">
        <v>4058</v>
      </c>
      <c r="F980">
        <v>142421.71</v>
      </c>
      <c r="G980">
        <v>35.096527999999999</v>
      </c>
      <c r="H980">
        <v>22.335000000000001</v>
      </c>
      <c r="I980">
        <v>12.761528</v>
      </c>
      <c r="J980">
        <v>1.571369</v>
      </c>
      <c r="K980">
        <v>0</v>
      </c>
      <c r="L980">
        <v>0</v>
      </c>
      <c r="M980">
        <v>257</v>
      </c>
      <c r="N980">
        <v>-25798</v>
      </c>
      <c r="O980">
        <v>5.9559680000000004</v>
      </c>
      <c r="P980">
        <v>43</v>
      </c>
      <c r="Q980">
        <v>0.99652399999999997</v>
      </c>
      <c r="R980" t="s">
        <v>43</v>
      </c>
      <c r="S980" t="s">
        <v>43</v>
      </c>
    </row>
    <row r="981" spans="1:19">
      <c r="A981">
        <v>5419</v>
      </c>
      <c r="B981">
        <v>1250</v>
      </c>
      <c r="C981">
        <v>4306</v>
      </c>
      <c r="D981">
        <v>166013.20000000001</v>
      </c>
      <c r="E981">
        <v>4102</v>
      </c>
      <c r="F981">
        <v>194057.2</v>
      </c>
      <c r="G981">
        <v>47.307946999999999</v>
      </c>
      <c r="H981">
        <v>16.995000000000001</v>
      </c>
      <c r="I981">
        <v>30.312947000000001</v>
      </c>
      <c r="J981">
        <v>2.783639</v>
      </c>
      <c r="K981">
        <v>38</v>
      </c>
      <c r="L981">
        <v>0.88249</v>
      </c>
      <c r="M981">
        <v>166</v>
      </c>
      <c r="N981">
        <v>-28044</v>
      </c>
      <c r="O981">
        <v>3.855086</v>
      </c>
      <c r="P981">
        <v>19</v>
      </c>
      <c r="Q981">
        <v>0.441245</v>
      </c>
      <c r="R981" t="s">
        <v>43</v>
      </c>
      <c r="S981" t="s">
        <v>43</v>
      </c>
    </row>
    <row r="982" spans="1:19">
      <c r="A982">
        <v>3868</v>
      </c>
      <c r="B982">
        <v>433</v>
      </c>
      <c r="C982">
        <v>4303</v>
      </c>
      <c r="D982">
        <v>239159.71</v>
      </c>
      <c r="E982">
        <v>4228</v>
      </c>
      <c r="F982">
        <v>248423.71</v>
      </c>
      <c r="G982">
        <v>58.756790000000002</v>
      </c>
      <c r="H982">
        <v>42.61</v>
      </c>
      <c r="I982">
        <v>16.146789999999999</v>
      </c>
      <c r="J982">
        <v>1.3789439999999999</v>
      </c>
      <c r="K982">
        <v>0</v>
      </c>
      <c r="L982">
        <v>0</v>
      </c>
      <c r="M982">
        <v>75</v>
      </c>
      <c r="N982">
        <v>-9264</v>
      </c>
      <c r="O982">
        <v>1.7429699999999999</v>
      </c>
      <c r="P982">
        <v>47</v>
      </c>
      <c r="Q982">
        <v>1.0922609999999999</v>
      </c>
      <c r="R982" t="s">
        <v>43</v>
      </c>
      <c r="S982" t="s">
        <v>43</v>
      </c>
    </row>
    <row r="983" spans="1:19">
      <c r="A983">
        <v>5519</v>
      </c>
      <c r="B983">
        <v>1613</v>
      </c>
      <c r="C983">
        <v>4299</v>
      </c>
      <c r="D983">
        <v>284682.19</v>
      </c>
      <c r="E983">
        <v>4073</v>
      </c>
      <c r="F983">
        <v>308456.90000000002</v>
      </c>
      <c r="G983">
        <v>75.732113999999996</v>
      </c>
      <c r="H983">
        <v>73.349999999999994</v>
      </c>
      <c r="I983">
        <v>2.3821140000000001</v>
      </c>
      <c r="J983">
        <v>1.0324759999999999</v>
      </c>
      <c r="K983">
        <v>0</v>
      </c>
      <c r="L983">
        <v>0</v>
      </c>
      <c r="M983">
        <v>226</v>
      </c>
      <c r="N983">
        <v>-23774.71</v>
      </c>
      <c r="O983">
        <v>5.2570370000000004</v>
      </c>
      <c r="P983">
        <v>150</v>
      </c>
      <c r="Q983">
        <v>3.4891839999999998</v>
      </c>
      <c r="R983" t="s">
        <v>43</v>
      </c>
      <c r="S983" t="s">
        <v>43</v>
      </c>
    </row>
    <row r="984" spans="1:19">
      <c r="A984">
        <v>1226</v>
      </c>
      <c r="B984">
        <v>1298</v>
      </c>
      <c r="C984">
        <v>4296</v>
      </c>
      <c r="D984">
        <v>98676.64</v>
      </c>
      <c r="E984">
        <v>4129</v>
      </c>
      <c r="F984">
        <v>112990.64</v>
      </c>
      <c r="G984">
        <v>27.365134000000001</v>
      </c>
      <c r="H984">
        <v>12.26</v>
      </c>
      <c r="I984">
        <v>15.105134</v>
      </c>
      <c r="J984">
        <v>2.2320660000000001</v>
      </c>
      <c r="K984">
        <v>0</v>
      </c>
      <c r="L984">
        <v>0</v>
      </c>
      <c r="M984">
        <v>167</v>
      </c>
      <c r="N984">
        <v>-14314</v>
      </c>
      <c r="O984">
        <v>3.887337</v>
      </c>
      <c r="P984">
        <v>58</v>
      </c>
      <c r="Q984">
        <v>1.350093</v>
      </c>
      <c r="R984" t="s">
        <v>43</v>
      </c>
      <c r="S984" t="s">
        <v>43</v>
      </c>
    </row>
    <row r="985" spans="1:19">
      <c r="A985">
        <v>5498</v>
      </c>
      <c r="B985">
        <v>1857</v>
      </c>
      <c r="C985">
        <v>4295</v>
      </c>
      <c r="D985">
        <v>169627.3</v>
      </c>
      <c r="E985">
        <v>4269</v>
      </c>
      <c r="F985">
        <v>174721.3</v>
      </c>
      <c r="G985">
        <v>40.927922000000002</v>
      </c>
      <c r="H985">
        <v>25.06</v>
      </c>
      <c r="I985">
        <v>15.867922</v>
      </c>
      <c r="J985">
        <v>1.633197</v>
      </c>
      <c r="K985">
        <v>0</v>
      </c>
      <c r="L985">
        <v>0</v>
      </c>
      <c r="M985">
        <v>26</v>
      </c>
      <c r="N985">
        <v>-5094</v>
      </c>
      <c r="O985">
        <v>0.60535499999999998</v>
      </c>
      <c r="P985">
        <v>33</v>
      </c>
      <c r="Q985">
        <v>0.76833499999999999</v>
      </c>
      <c r="R985" t="s">
        <v>43</v>
      </c>
      <c r="S985" t="s">
        <v>43</v>
      </c>
    </row>
    <row r="986" spans="1:19">
      <c r="A986">
        <v>3097</v>
      </c>
      <c r="B986">
        <v>1533</v>
      </c>
      <c r="C986">
        <v>4289</v>
      </c>
      <c r="D986">
        <v>232719.53</v>
      </c>
      <c r="E986">
        <v>4168</v>
      </c>
      <c r="F986">
        <v>246978.53</v>
      </c>
      <c r="G986">
        <v>59.255884999999999</v>
      </c>
      <c r="H986">
        <v>55.33</v>
      </c>
      <c r="I986">
        <v>3.9258850000000001</v>
      </c>
      <c r="J986">
        <v>1.070954</v>
      </c>
      <c r="K986">
        <v>0</v>
      </c>
      <c r="L986">
        <v>0</v>
      </c>
      <c r="M986">
        <v>121</v>
      </c>
      <c r="N986">
        <v>-14259</v>
      </c>
      <c r="O986">
        <v>2.82117</v>
      </c>
      <c r="P986">
        <v>95</v>
      </c>
      <c r="Q986">
        <v>2.214969</v>
      </c>
      <c r="R986" t="s">
        <v>43</v>
      </c>
      <c r="S986" t="s">
        <v>43</v>
      </c>
    </row>
    <row r="987" spans="1:19">
      <c r="A987">
        <v>4289</v>
      </c>
      <c r="B987">
        <v>1782</v>
      </c>
      <c r="C987">
        <v>4281</v>
      </c>
      <c r="D987">
        <v>152138.39000000001</v>
      </c>
      <c r="E987">
        <v>3924</v>
      </c>
      <c r="F987">
        <v>188412.39</v>
      </c>
      <c r="G987">
        <v>48.015389999999996</v>
      </c>
      <c r="H987">
        <v>31.175000000000001</v>
      </c>
      <c r="I987">
        <v>16.840389999999999</v>
      </c>
      <c r="J987">
        <v>1.540189</v>
      </c>
      <c r="K987">
        <v>0</v>
      </c>
      <c r="L987">
        <v>0</v>
      </c>
      <c r="M987">
        <v>357</v>
      </c>
      <c r="N987">
        <v>-36274</v>
      </c>
      <c r="O987">
        <v>8.3391730000000006</v>
      </c>
      <c r="P987">
        <v>78</v>
      </c>
      <c r="Q987">
        <v>1.822004</v>
      </c>
      <c r="R987" t="s">
        <v>43</v>
      </c>
      <c r="S987" t="s">
        <v>43</v>
      </c>
    </row>
    <row r="988" spans="1:19">
      <c r="A988">
        <v>6004</v>
      </c>
      <c r="B988">
        <v>525</v>
      </c>
      <c r="C988">
        <v>4280</v>
      </c>
      <c r="D988">
        <v>164754.09</v>
      </c>
      <c r="E988">
        <v>4161</v>
      </c>
      <c r="F988">
        <v>177662.09</v>
      </c>
      <c r="G988">
        <v>42.696969000000003</v>
      </c>
      <c r="H988">
        <v>22.78</v>
      </c>
      <c r="I988">
        <v>19.916969000000002</v>
      </c>
      <c r="J988">
        <v>1.8743179999999999</v>
      </c>
      <c r="K988">
        <v>0</v>
      </c>
      <c r="L988">
        <v>0</v>
      </c>
      <c r="M988">
        <v>119</v>
      </c>
      <c r="N988">
        <v>-12908</v>
      </c>
      <c r="O988">
        <v>2.7803740000000001</v>
      </c>
      <c r="P988">
        <v>66</v>
      </c>
      <c r="Q988">
        <v>1.5420560000000001</v>
      </c>
      <c r="R988" t="s">
        <v>43</v>
      </c>
      <c r="S988" t="s">
        <v>43</v>
      </c>
    </row>
    <row r="989" spans="1:19">
      <c r="A989">
        <v>5364</v>
      </c>
      <c r="B989">
        <v>363</v>
      </c>
      <c r="C989">
        <v>4277</v>
      </c>
      <c r="D989">
        <v>378148.44</v>
      </c>
      <c r="E989">
        <v>3996</v>
      </c>
      <c r="F989">
        <v>408038.44</v>
      </c>
      <c r="G989">
        <v>102.111722</v>
      </c>
      <c r="H989">
        <v>100</v>
      </c>
      <c r="I989">
        <v>2.1117219999999999</v>
      </c>
      <c r="J989">
        <v>1.0211170000000001</v>
      </c>
      <c r="K989">
        <v>0</v>
      </c>
      <c r="L989">
        <v>0</v>
      </c>
      <c r="M989">
        <v>281</v>
      </c>
      <c r="N989">
        <v>-29890</v>
      </c>
      <c r="O989">
        <v>6.5700260000000004</v>
      </c>
      <c r="P989">
        <v>443</v>
      </c>
      <c r="Q989">
        <v>10.357727000000001</v>
      </c>
      <c r="R989" t="s">
        <v>43</v>
      </c>
      <c r="S989" t="s">
        <v>42</v>
      </c>
    </row>
    <row r="990" spans="1:19">
      <c r="A990">
        <v>2539</v>
      </c>
      <c r="B990">
        <v>1077</v>
      </c>
      <c r="C990">
        <v>4274</v>
      </c>
      <c r="D990">
        <v>130284.73</v>
      </c>
      <c r="E990">
        <v>4217</v>
      </c>
      <c r="F990">
        <v>138746.73000000001</v>
      </c>
      <c r="G990">
        <v>32.901761999999998</v>
      </c>
      <c r="H990">
        <v>31.71</v>
      </c>
      <c r="I990">
        <v>1.191762</v>
      </c>
      <c r="J990">
        <v>1.0375829999999999</v>
      </c>
      <c r="K990">
        <v>0</v>
      </c>
      <c r="L990">
        <v>0</v>
      </c>
      <c r="M990">
        <v>57</v>
      </c>
      <c r="N990">
        <v>-8462</v>
      </c>
      <c r="O990">
        <v>1.333645</v>
      </c>
      <c r="P990">
        <v>64</v>
      </c>
      <c r="Q990">
        <v>1.4974259999999999</v>
      </c>
      <c r="R990" t="s">
        <v>43</v>
      </c>
      <c r="S990" t="s">
        <v>43</v>
      </c>
    </row>
    <row r="991" spans="1:19">
      <c r="A991">
        <v>3380</v>
      </c>
      <c r="B991">
        <v>519</v>
      </c>
      <c r="C991">
        <v>4273</v>
      </c>
      <c r="D991">
        <v>156876.21</v>
      </c>
      <c r="E991">
        <v>4165</v>
      </c>
      <c r="F991">
        <v>177383.21</v>
      </c>
      <c r="G991">
        <v>42.589005999999998</v>
      </c>
      <c r="H991">
        <v>11.23</v>
      </c>
      <c r="I991">
        <v>31.359006000000001</v>
      </c>
      <c r="J991">
        <v>3.7924319999999998</v>
      </c>
      <c r="K991">
        <v>0</v>
      </c>
      <c r="L991">
        <v>0</v>
      </c>
      <c r="M991">
        <v>108</v>
      </c>
      <c r="N991">
        <v>-20507</v>
      </c>
      <c r="O991">
        <v>2.527498</v>
      </c>
      <c r="P991">
        <v>48</v>
      </c>
      <c r="Q991">
        <v>1.1233329999999999</v>
      </c>
      <c r="R991" t="s">
        <v>43</v>
      </c>
      <c r="S991" t="s">
        <v>43</v>
      </c>
    </row>
    <row r="992" spans="1:19">
      <c r="A992">
        <v>5259</v>
      </c>
      <c r="B992">
        <v>709</v>
      </c>
      <c r="C992">
        <v>4263</v>
      </c>
      <c r="D992">
        <v>146222.38</v>
      </c>
      <c r="E992">
        <v>4136</v>
      </c>
      <c r="F992">
        <v>159905.38</v>
      </c>
      <c r="G992">
        <v>38.661842</v>
      </c>
      <c r="H992">
        <v>29.965</v>
      </c>
      <c r="I992">
        <v>8.6968420000000002</v>
      </c>
      <c r="J992">
        <v>1.290233</v>
      </c>
      <c r="K992">
        <v>0</v>
      </c>
      <c r="L992">
        <v>0</v>
      </c>
      <c r="M992">
        <v>127</v>
      </c>
      <c r="N992">
        <v>-13683</v>
      </c>
      <c r="O992">
        <v>2.979123</v>
      </c>
      <c r="P992">
        <v>65</v>
      </c>
      <c r="Q992">
        <v>1.524748</v>
      </c>
      <c r="R992" t="s">
        <v>43</v>
      </c>
      <c r="S992" t="s">
        <v>43</v>
      </c>
    </row>
    <row r="993" spans="1:19">
      <c r="A993">
        <v>4636</v>
      </c>
      <c r="B993">
        <v>222</v>
      </c>
      <c r="C993">
        <v>4254</v>
      </c>
      <c r="D993">
        <v>530100.24</v>
      </c>
      <c r="E993">
        <v>4062</v>
      </c>
      <c r="F993">
        <v>566438.24</v>
      </c>
      <c r="G993">
        <v>139.448114</v>
      </c>
      <c r="H993">
        <v>66.534999999999997</v>
      </c>
      <c r="I993">
        <v>72.913113999999993</v>
      </c>
      <c r="J993">
        <v>2.0958610000000002</v>
      </c>
      <c r="K993">
        <v>0</v>
      </c>
      <c r="L993">
        <v>0</v>
      </c>
      <c r="M993">
        <v>192</v>
      </c>
      <c r="N993">
        <v>-36338</v>
      </c>
      <c r="O993">
        <v>4.5133989999999997</v>
      </c>
      <c r="P993">
        <v>74</v>
      </c>
      <c r="Q993">
        <v>1.7395389999999999</v>
      </c>
      <c r="R993" t="s">
        <v>43</v>
      </c>
      <c r="S993" t="s">
        <v>43</v>
      </c>
    </row>
    <row r="994" spans="1:19">
      <c r="A994">
        <v>2175</v>
      </c>
      <c r="B994">
        <v>918</v>
      </c>
      <c r="C994">
        <v>4252</v>
      </c>
      <c r="D994">
        <v>163722.85</v>
      </c>
      <c r="E994">
        <v>3992</v>
      </c>
      <c r="F994">
        <v>186458.85</v>
      </c>
      <c r="G994">
        <v>46.708129</v>
      </c>
      <c r="H994">
        <v>32.814999999999998</v>
      </c>
      <c r="I994">
        <v>13.893129</v>
      </c>
      <c r="J994">
        <v>1.4233769999999999</v>
      </c>
      <c r="K994">
        <v>0</v>
      </c>
      <c r="L994">
        <v>0</v>
      </c>
      <c r="M994">
        <v>260</v>
      </c>
      <c r="N994">
        <v>-22736</v>
      </c>
      <c r="O994">
        <v>6.11477</v>
      </c>
      <c r="P994">
        <v>56</v>
      </c>
      <c r="Q994">
        <v>1.3170269999999999</v>
      </c>
      <c r="R994" t="s">
        <v>43</v>
      </c>
      <c r="S994" t="s">
        <v>43</v>
      </c>
    </row>
    <row r="995" spans="1:19">
      <c r="A995">
        <v>139</v>
      </c>
      <c r="B995">
        <v>1028</v>
      </c>
      <c r="C995">
        <v>4246</v>
      </c>
      <c r="D995">
        <v>394199.47</v>
      </c>
      <c r="E995">
        <v>4011</v>
      </c>
      <c r="F995">
        <v>427469.47</v>
      </c>
      <c r="G995">
        <v>106.574288</v>
      </c>
      <c r="H995">
        <v>59.35</v>
      </c>
      <c r="I995">
        <v>47.224288000000001</v>
      </c>
      <c r="J995">
        <v>1.7956909999999999</v>
      </c>
      <c r="K995">
        <v>0</v>
      </c>
      <c r="L995">
        <v>0</v>
      </c>
      <c r="M995">
        <v>235</v>
      </c>
      <c r="N995">
        <v>-33270</v>
      </c>
      <c r="O995">
        <v>5.5346209999999996</v>
      </c>
      <c r="P995">
        <v>52</v>
      </c>
      <c r="Q995">
        <v>1.224682</v>
      </c>
      <c r="R995" t="s">
        <v>43</v>
      </c>
      <c r="S995" t="s">
        <v>43</v>
      </c>
    </row>
    <row r="996" spans="1:19">
      <c r="A996">
        <v>4284</v>
      </c>
      <c r="B996">
        <v>706</v>
      </c>
      <c r="C996">
        <v>4239</v>
      </c>
      <c r="D996">
        <v>255822.8</v>
      </c>
      <c r="E996">
        <v>3938</v>
      </c>
      <c r="F996">
        <v>284185.8</v>
      </c>
      <c r="G996">
        <v>72.165008</v>
      </c>
      <c r="H996">
        <v>45.975000000000001</v>
      </c>
      <c r="I996">
        <v>26.190007999999999</v>
      </c>
      <c r="J996">
        <v>1.569658</v>
      </c>
      <c r="K996">
        <v>0</v>
      </c>
      <c r="L996">
        <v>0</v>
      </c>
      <c r="M996">
        <v>301</v>
      </c>
      <c r="N996">
        <v>-28363</v>
      </c>
      <c r="O996">
        <v>7.1007309999999997</v>
      </c>
      <c r="P996">
        <v>43</v>
      </c>
      <c r="Q996">
        <v>1.0143899999999999</v>
      </c>
      <c r="R996" t="s">
        <v>43</v>
      </c>
      <c r="S996" t="s">
        <v>43</v>
      </c>
    </row>
    <row r="997" spans="1:19">
      <c r="A997">
        <v>3922</v>
      </c>
      <c r="B997">
        <v>1069</v>
      </c>
      <c r="C997">
        <v>4236</v>
      </c>
      <c r="D997">
        <v>182877.48</v>
      </c>
      <c r="E997">
        <v>4023</v>
      </c>
      <c r="F997">
        <v>207518.48</v>
      </c>
      <c r="G997">
        <v>51.583018000000003</v>
      </c>
      <c r="H997">
        <v>45.03</v>
      </c>
      <c r="I997">
        <v>6.5530179999999998</v>
      </c>
      <c r="J997">
        <v>1.145526</v>
      </c>
      <c r="K997">
        <v>0</v>
      </c>
      <c r="L997">
        <v>0</v>
      </c>
      <c r="M997">
        <v>213</v>
      </c>
      <c r="N997">
        <v>-24641</v>
      </c>
      <c r="O997">
        <v>5.0283290000000003</v>
      </c>
      <c r="P997">
        <v>64</v>
      </c>
      <c r="Q997">
        <v>1.510859</v>
      </c>
      <c r="R997" t="s">
        <v>43</v>
      </c>
      <c r="S997" t="s">
        <v>43</v>
      </c>
    </row>
    <row r="998" spans="1:19">
      <c r="A998">
        <v>3108</v>
      </c>
      <c r="B998">
        <v>992</v>
      </c>
      <c r="C998">
        <v>4236</v>
      </c>
      <c r="D998">
        <v>220641.19</v>
      </c>
      <c r="E998">
        <v>4127</v>
      </c>
      <c r="F998">
        <v>230721.19</v>
      </c>
      <c r="G998">
        <v>55.905304000000001</v>
      </c>
      <c r="H998">
        <v>51.5</v>
      </c>
      <c r="I998">
        <v>4.4053040000000001</v>
      </c>
      <c r="J998">
        <v>1.0855399999999999</v>
      </c>
      <c r="K998">
        <v>0</v>
      </c>
      <c r="L998">
        <v>0</v>
      </c>
      <c r="M998">
        <v>109</v>
      </c>
      <c r="N998">
        <v>-10080</v>
      </c>
      <c r="O998">
        <v>2.5731820000000001</v>
      </c>
      <c r="P998">
        <v>65</v>
      </c>
      <c r="Q998">
        <v>1.5344660000000001</v>
      </c>
      <c r="R998" t="s">
        <v>43</v>
      </c>
      <c r="S998" t="s">
        <v>43</v>
      </c>
    </row>
    <row r="999" spans="1:19">
      <c r="A999">
        <v>289</v>
      </c>
      <c r="B999">
        <v>1788</v>
      </c>
      <c r="C999">
        <v>4224</v>
      </c>
      <c r="D999">
        <v>95430.41</v>
      </c>
      <c r="E999">
        <v>4119</v>
      </c>
      <c r="F999">
        <v>105665.27</v>
      </c>
      <c r="G999">
        <v>25.653137000000001</v>
      </c>
      <c r="H999">
        <v>13.09</v>
      </c>
      <c r="I999">
        <v>12.563136999999999</v>
      </c>
      <c r="J999">
        <v>1.959751</v>
      </c>
      <c r="K999">
        <v>0</v>
      </c>
      <c r="L999">
        <v>0</v>
      </c>
      <c r="M999">
        <v>105</v>
      </c>
      <c r="N999">
        <v>-10234.86</v>
      </c>
      <c r="O999">
        <v>2.485795</v>
      </c>
      <c r="P999">
        <v>34</v>
      </c>
      <c r="Q999">
        <v>0.80492399999999997</v>
      </c>
      <c r="R999" t="s">
        <v>43</v>
      </c>
      <c r="S999" t="s">
        <v>43</v>
      </c>
    </row>
    <row r="1000" spans="1:19">
      <c r="A1000">
        <v>5844</v>
      </c>
      <c r="B1000">
        <v>1080</v>
      </c>
      <c r="C1000">
        <v>4223</v>
      </c>
      <c r="D1000">
        <v>144592.72</v>
      </c>
      <c r="E1000">
        <v>4097</v>
      </c>
      <c r="F1000">
        <v>159234.72</v>
      </c>
      <c r="G1000">
        <v>38.866174999999998</v>
      </c>
      <c r="H1000">
        <v>31.28</v>
      </c>
      <c r="I1000">
        <v>7.5861749999999999</v>
      </c>
      <c r="J1000">
        <v>1.2425250000000001</v>
      </c>
      <c r="K1000">
        <v>0</v>
      </c>
      <c r="L1000">
        <v>0</v>
      </c>
      <c r="M1000">
        <v>126</v>
      </c>
      <c r="N1000">
        <v>-14642</v>
      </c>
      <c r="O1000">
        <v>2.9836610000000001</v>
      </c>
      <c r="P1000">
        <v>37</v>
      </c>
      <c r="Q1000">
        <v>0.87615399999999999</v>
      </c>
      <c r="R1000" t="s">
        <v>43</v>
      </c>
      <c r="S1000" t="s">
        <v>43</v>
      </c>
    </row>
    <row r="1001" spans="1:19">
      <c r="A1001">
        <v>3911</v>
      </c>
      <c r="B1001">
        <v>275</v>
      </c>
      <c r="C1001">
        <v>4222</v>
      </c>
      <c r="D1001">
        <v>277020.09999999998</v>
      </c>
      <c r="E1001">
        <v>4184</v>
      </c>
      <c r="F1001">
        <v>287401.09999999998</v>
      </c>
      <c r="G1001">
        <v>68.690511000000001</v>
      </c>
      <c r="H1001">
        <v>58.255000000000003</v>
      </c>
      <c r="I1001">
        <v>10.435511</v>
      </c>
      <c r="J1001">
        <v>1.179135</v>
      </c>
      <c r="K1001">
        <v>0</v>
      </c>
      <c r="L1001">
        <v>0</v>
      </c>
      <c r="M1001">
        <v>38</v>
      </c>
      <c r="N1001">
        <v>-10381</v>
      </c>
      <c r="O1001">
        <v>0.90004700000000004</v>
      </c>
      <c r="P1001">
        <v>37</v>
      </c>
      <c r="Q1001">
        <v>0.87636199999999997</v>
      </c>
      <c r="R1001" t="s">
        <v>43</v>
      </c>
      <c r="S1001" t="s">
        <v>43</v>
      </c>
    </row>
    <row r="1002" spans="1:19">
      <c r="A1002">
        <v>1120</v>
      </c>
      <c r="B1002">
        <v>545</v>
      </c>
      <c r="C1002">
        <v>4221</v>
      </c>
      <c r="D1002">
        <v>187386.21</v>
      </c>
      <c r="E1002">
        <v>3984</v>
      </c>
      <c r="F1002">
        <v>219188.21</v>
      </c>
      <c r="G1002">
        <v>55.017121000000003</v>
      </c>
      <c r="H1002">
        <v>34.479999999999997</v>
      </c>
      <c r="I1002">
        <v>20.537120999999999</v>
      </c>
      <c r="J1002">
        <v>1.5956239999999999</v>
      </c>
      <c r="K1002">
        <v>0</v>
      </c>
      <c r="L1002">
        <v>0</v>
      </c>
      <c r="M1002">
        <v>237</v>
      </c>
      <c r="N1002">
        <v>-31802</v>
      </c>
      <c r="O1002">
        <v>5.6147830000000001</v>
      </c>
      <c r="P1002">
        <v>68</v>
      </c>
      <c r="Q1002">
        <v>1.6109929999999999</v>
      </c>
      <c r="R1002" t="s">
        <v>43</v>
      </c>
      <c r="S1002" t="s">
        <v>43</v>
      </c>
    </row>
    <row r="1003" spans="1:19">
      <c r="A1003">
        <v>2582</v>
      </c>
      <c r="B1003">
        <v>1512</v>
      </c>
      <c r="C1003">
        <v>4218</v>
      </c>
      <c r="D1003">
        <v>233522.82</v>
      </c>
      <c r="E1003">
        <v>3995</v>
      </c>
      <c r="F1003">
        <v>272887.82</v>
      </c>
      <c r="G1003">
        <v>68.307338999999999</v>
      </c>
      <c r="H1003">
        <v>25.78</v>
      </c>
      <c r="I1003">
        <v>42.527338999999998</v>
      </c>
      <c r="J1003">
        <v>2.6496249999999999</v>
      </c>
      <c r="K1003">
        <v>0</v>
      </c>
      <c r="L1003">
        <v>0</v>
      </c>
      <c r="M1003">
        <v>223</v>
      </c>
      <c r="N1003">
        <v>-39365</v>
      </c>
      <c r="O1003">
        <v>5.2868659999999998</v>
      </c>
      <c r="P1003">
        <v>53</v>
      </c>
      <c r="Q1003">
        <v>1.2565200000000001</v>
      </c>
      <c r="R1003" t="s">
        <v>43</v>
      </c>
      <c r="S1003" t="s">
        <v>43</v>
      </c>
    </row>
    <row r="1004" spans="1:19">
      <c r="A1004">
        <v>3324</v>
      </c>
      <c r="B1004">
        <v>1262</v>
      </c>
      <c r="C1004">
        <v>4214</v>
      </c>
      <c r="D1004">
        <v>72405.53</v>
      </c>
      <c r="E1004">
        <v>4097</v>
      </c>
      <c r="F1004">
        <v>84344.82</v>
      </c>
      <c r="G1004">
        <v>20.586970999999998</v>
      </c>
      <c r="H1004">
        <v>9.44</v>
      </c>
      <c r="I1004">
        <v>11.146971000000001</v>
      </c>
      <c r="J1004">
        <v>2.1808230000000002</v>
      </c>
      <c r="K1004">
        <v>0</v>
      </c>
      <c r="L1004">
        <v>0</v>
      </c>
      <c r="M1004">
        <v>117</v>
      </c>
      <c r="N1004">
        <v>-11939.29</v>
      </c>
      <c r="O1004">
        <v>2.776459</v>
      </c>
      <c r="P1004">
        <v>44</v>
      </c>
      <c r="Q1004">
        <v>1.0441389999999999</v>
      </c>
      <c r="R1004" t="s">
        <v>43</v>
      </c>
      <c r="S1004" t="s">
        <v>43</v>
      </c>
    </row>
    <row r="1005" spans="1:19">
      <c r="A1005">
        <v>5434</v>
      </c>
      <c r="B1005">
        <v>1315</v>
      </c>
      <c r="C1005">
        <v>4214</v>
      </c>
      <c r="D1005">
        <v>126484.11</v>
      </c>
      <c r="E1005">
        <v>3973</v>
      </c>
      <c r="F1005">
        <v>152511.10999999999</v>
      </c>
      <c r="G1005">
        <v>38.386888999999996</v>
      </c>
      <c r="H1005">
        <v>12.68</v>
      </c>
      <c r="I1005">
        <v>25.706889</v>
      </c>
      <c r="J1005">
        <v>3.0273569999999999</v>
      </c>
      <c r="K1005">
        <v>0</v>
      </c>
      <c r="L1005">
        <v>0</v>
      </c>
      <c r="M1005">
        <v>241</v>
      </c>
      <c r="N1005">
        <v>-26027</v>
      </c>
      <c r="O1005">
        <v>5.7190320000000003</v>
      </c>
      <c r="P1005">
        <v>32</v>
      </c>
      <c r="Q1005">
        <v>0.75937399999999999</v>
      </c>
      <c r="R1005" t="s">
        <v>43</v>
      </c>
      <c r="S1005" t="s">
        <v>43</v>
      </c>
    </row>
    <row r="1006" spans="1:19">
      <c r="A1006">
        <v>3808</v>
      </c>
      <c r="B1006">
        <v>727</v>
      </c>
      <c r="C1006">
        <v>4210</v>
      </c>
      <c r="D1006">
        <v>79224.97</v>
      </c>
      <c r="E1006">
        <v>4181</v>
      </c>
      <c r="F1006">
        <v>85076.97</v>
      </c>
      <c r="G1006">
        <v>20.348474</v>
      </c>
      <c r="H1006">
        <v>10.33</v>
      </c>
      <c r="I1006">
        <v>10.018473999999999</v>
      </c>
      <c r="J1006">
        <v>1.969843</v>
      </c>
      <c r="K1006">
        <v>0</v>
      </c>
      <c r="L1006">
        <v>0</v>
      </c>
      <c r="M1006">
        <v>29</v>
      </c>
      <c r="N1006">
        <v>-5852</v>
      </c>
      <c r="O1006">
        <v>0.688836</v>
      </c>
      <c r="P1006">
        <v>50</v>
      </c>
      <c r="Q1006">
        <v>1.187648</v>
      </c>
      <c r="R1006" t="s">
        <v>43</v>
      </c>
      <c r="S1006" t="s">
        <v>43</v>
      </c>
    </row>
    <row r="1007" spans="1:19">
      <c r="A1007">
        <v>3921</v>
      </c>
      <c r="B1007">
        <v>241</v>
      </c>
      <c r="C1007">
        <v>4206</v>
      </c>
      <c r="D1007">
        <v>186274.8</v>
      </c>
      <c r="E1007">
        <v>4030</v>
      </c>
      <c r="F1007">
        <v>205450.8</v>
      </c>
      <c r="G1007">
        <v>50.980347000000002</v>
      </c>
      <c r="H1007">
        <v>53.305</v>
      </c>
      <c r="I1007">
        <v>-2.3246530000000001</v>
      </c>
      <c r="J1007">
        <v>0.95638999999999996</v>
      </c>
      <c r="K1007">
        <v>0</v>
      </c>
      <c r="L1007">
        <v>0</v>
      </c>
      <c r="M1007">
        <v>176</v>
      </c>
      <c r="N1007">
        <v>-19176</v>
      </c>
      <c r="O1007">
        <v>4.1844979999999996</v>
      </c>
      <c r="P1007">
        <v>122</v>
      </c>
      <c r="Q1007">
        <v>2.9006180000000001</v>
      </c>
      <c r="R1007" t="s">
        <v>43</v>
      </c>
      <c r="S1007" t="s">
        <v>43</v>
      </c>
    </row>
    <row r="1008" spans="1:19">
      <c r="A1008">
        <v>4662</v>
      </c>
      <c r="B1008">
        <v>657</v>
      </c>
      <c r="C1008">
        <v>4206</v>
      </c>
      <c r="D1008">
        <v>154802.69</v>
      </c>
      <c r="E1008">
        <v>4055</v>
      </c>
      <c r="F1008">
        <v>181818.69</v>
      </c>
      <c r="G1008">
        <v>44.838147999999997</v>
      </c>
      <c r="H1008">
        <v>13.41</v>
      </c>
      <c r="I1008">
        <v>31.428148</v>
      </c>
      <c r="J1008">
        <v>3.3436349999999999</v>
      </c>
      <c r="K1008">
        <v>0</v>
      </c>
      <c r="L1008">
        <v>0</v>
      </c>
      <c r="M1008">
        <v>151</v>
      </c>
      <c r="N1008">
        <v>-27016</v>
      </c>
      <c r="O1008">
        <v>3.590109</v>
      </c>
      <c r="P1008">
        <v>86</v>
      </c>
      <c r="Q1008">
        <v>2.0446979999999999</v>
      </c>
      <c r="R1008" t="s">
        <v>43</v>
      </c>
      <c r="S1008" t="s">
        <v>43</v>
      </c>
    </row>
    <row r="1009" spans="1:19">
      <c r="A1009">
        <v>962</v>
      </c>
      <c r="B1009">
        <v>1034</v>
      </c>
      <c r="C1009">
        <v>4205</v>
      </c>
      <c r="D1009">
        <v>240668.89</v>
      </c>
      <c r="E1009">
        <v>4068</v>
      </c>
      <c r="F1009">
        <v>259443.89</v>
      </c>
      <c r="G1009">
        <v>63.776767</v>
      </c>
      <c r="H1009">
        <v>62.33</v>
      </c>
      <c r="I1009">
        <v>1.4467669999999999</v>
      </c>
      <c r="J1009">
        <v>1.0232110000000001</v>
      </c>
      <c r="K1009">
        <v>0</v>
      </c>
      <c r="L1009">
        <v>0</v>
      </c>
      <c r="M1009">
        <v>137</v>
      </c>
      <c r="N1009">
        <v>-18775</v>
      </c>
      <c r="O1009">
        <v>3.2580260000000001</v>
      </c>
      <c r="P1009">
        <v>59</v>
      </c>
      <c r="Q1009">
        <v>1.403092</v>
      </c>
      <c r="R1009" t="s">
        <v>43</v>
      </c>
      <c r="S1009" t="s">
        <v>43</v>
      </c>
    </row>
    <row r="1010" spans="1:19">
      <c r="A1010">
        <v>3854</v>
      </c>
      <c r="B1010">
        <v>419</v>
      </c>
      <c r="C1010">
        <v>4201</v>
      </c>
      <c r="D1010">
        <v>180039.25</v>
      </c>
      <c r="E1010">
        <v>3957</v>
      </c>
      <c r="F1010">
        <v>205907.25</v>
      </c>
      <c r="G1010">
        <v>52.036202000000003</v>
      </c>
      <c r="H1010">
        <v>24.33</v>
      </c>
      <c r="I1010">
        <v>27.706202000000001</v>
      </c>
      <c r="J1010">
        <v>2.1387670000000001</v>
      </c>
      <c r="K1010">
        <v>0</v>
      </c>
      <c r="L1010">
        <v>0</v>
      </c>
      <c r="M1010">
        <v>244</v>
      </c>
      <c r="N1010">
        <v>-25868</v>
      </c>
      <c r="O1010">
        <v>5.808141</v>
      </c>
      <c r="P1010">
        <v>75</v>
      </c>
      <c r="Q1010">
        <v>1.7852889999999999</v>
      </c>
      <c r="R1010" t="s">
        <v>43</v>
      </c>
      <c r="S1010" t="s">
        <v>43</v>
      </c>
    </row>
    <row r="1011" spans="1:19">
      <c r="A1011">
        <v>3913</v>
      </c>
      <c r="B1011">
        <v>1299</v>
      </c>
      <c r="C1011">
        <v>4201</v>
      </c>
      <c r="D1011">
        <v>116459.19</v>
      </c>
      <c r="E1011">
        <v>4018</v>
      </c>
      <c r="F1011">
        <v>136747.19</v>
      </c>
      <c r="G1011">
        <v>34.033645999999997</v>
      </c>
      <c r="H1011">
        <v>13.81</v>
      </c>
      <c r="I1011">
        <v>20.223645999999999</v>
      </c>
      <c r="J1011">
        <v>2.4644200000000001</v>
      </c>
      <c r="K1011">
        <v>0</v>
      </c>
      <c r="L1011">
        <v>0</v>
      </c>
      <c r="M1011">
        <v>183</v>
      </c>
      <c r="N1011">
        <v>-20288</v>
      </c>
      <c r="O1011">
        <v>4.3561059999999996</v>
      </c>
      <c r="P1011">
        <v>44</v>
      </c>
      <c r="Q1011">
        <v>1.0473699999999999</v>
      </c>
      <c r="R1011" t="s">
        <v>43</v>
      </c>
      <c r="S1011" t="s">
        <v>43</v>
      </c>
    </row>
    <row r="1012" spans="1:19">
      <c r="A1012">
        <v>2674</v>
      </c>
      <c r="B1012">
        <v>1758</v>
      </c>
      <c r="C1012">
        <v>4199</v>
      </c>
      <c r="D1012">
        <v>141796.78</v>
      </c>
      <c r="E1012">
        <v>4182</v>
      </c>
      <c r="F1012">
        <v>146568.78</v>
      </c>
      <c r="G1012">
        <v>35.047531999999997</v>
      </c>
      <c r="H1012">
        <v>16.440000000000001</v>
      </c>
      <c r="I1012">
        <v>18.607531999999999</v>
      </c>
      <c r="J1012">
        <v>2.1318450000000002</v>
      </c>
      <c r="K1012">
        <v>0</v>
      </c>
      <c r="L1012">
        <v>0</v>
      </c>
      <c r="M1012">
        <v>17</v>
      </c>
      <c r="N1012">
        <v>-4772</v>
      </c>
      <c r="O1012">
        <v>0.404858</v>
      </c>
      <c r="P1012">
        <v>69</v>
      </c>
      <c r="Q1012">
        <v>1.643248</v>
      </c>
      <c r="R1012" t="s">
        <v>43</v>
      </c>
      <c r="S1012" t="s">
        <v>43</v>
      </c>
    </row>
    <row r="1013" spans="1:19">
      <c r="A1013">
        <v>991</v>
      </c>
      <c r="B1013">
        <v>1262</v>
      </c>
      <c r="C1013">
        <v>4187</v>
      </c>
      <c r="D1013">
        <v>72114.89</v>
      </c>
      <c r="E1013">
        <v>4058</v>
      </c>
      <c r="F1013">
        <v>84105.67</v>
      </c>
      <c r="G1013">
        <v>20.725892000000002</v>
      </c>
      <c r="H1013">
        <v>10.130000000000001</v>
      </c>
      <c r="I1013">
        <v>10.595891999999999</v>
      </c>
      <c r="J1013">
        <v>2.0459909999999999</v>
      </c>
      <c r="K1013">
        <v>0</v>
      </c>
      <c r="L1013">
        <v>0</v>
      </c>
      <c r="M1013">
        <v>129</v>
      </c>
      <c r="N1013">
        <v>-11990.78</v>
      </c>
      <c r="O1013">
        <v>3.080965</v>
      </c>
      <c r="P1013">
        <v>52</v>
      </c>
      <c r="Q1013">
        <v>1.2419389999999999</v>
      </c>
      <c r="R1013" t="s">
        <v>43</v>
      </c>
      <c r="S1013" t="s">
        <v>43</v>
      </c>
    </row>
    <row r="1014" spans="1:19">
      <c r="A1014">
        <v>3967</v>
      </c>
      <c r="B1014">
        <v>1591</v>
      </c>
      <c r="C1014">
        <v>4183</v>
      </c>
      <c r="D1014">
        <v>106970.54</v>
      </c>
      <c r="E1014">
        <v>4074</v>
      </c>
      <c r="F1014">
        <v>117841.54</v>
      </c>
      <c r="G1014">
        <v>28.925267999999999</v>
      </c>
      <c r="H1014">
        <v>18.309999999999999</v>
      </c>
      <c r="I1014">
        <v>10.615268</v>
      </c>
      <c r="J1014">
        <v>1.579752</v>
      </c>
      <c r="K1014">
        <v>0</v>
      </c>
      <c r="L1014">
        <v>0</v>
      </c>
      <c r="M1014">
        <v>109</v>
      </c>
      <c r="N1014">
        <v>-10871</v>
      </c>
      <c r="O1014">
        <v>2.605785</v>
      </c>
      <c r="P1014">
        <v>66</v>
      </c>
      <c r="Q1014">
        <v>1.577815</v>
      </c>
      <c r="R1014" t="s">
        <v>43</v>
      </c>
      <c r="S1014" t="s">
        <v>43</v>
      </c>
    </row>
    <row r="1015" spans="1:19">
      <c r="A1015">
        <v>6081</v>
      </c>
      <c r="B1015">
        <v>1260</v>
      </c>
      <c r="C1015">
        <v>4182</v>
      </c>
      <c r="D1015">
        <v>113828.64</v>
      </c>
      <c r="E1015">
        <v>3979</v>
      </c>
      <c r="F1015">
        <v>140291.64000000001</v>
      </c>
      <c r="G1015">
        <v>35.258015</v>
      </c>
      <c r="H1015">
        <v>13.5</v>
      </c>
      <c r="I1015">
        <v>21.758015</v>
      </c>
      <c r="J1015">
        <v>2.6117050000000002</v>
      </c>
      <c r="K1015">
        <v>0</v>
      </c>
      <c r="L1015">
        <v>0</v>
      </c>
      <c r="M1015">
        <v>203</v>
      </c>
      <c r="N1015">
        <v>-26463</v>
      </c>
      <c r="O1015">
        <v>4.8541369999999997</v>
      </c>
      <c r="P1015">
        <v>37</v>
      </c>
      <c r="Q1015">
        <v>0.88474399999999997</v>
      </c>
      <c r="R1015" t="s">
        <v>43</v>
      </c>
      <c r="S1015" t="s">
        <v>43</v>
      </c>
    </row>
    <row r="1016" spans="1:19">
      <c r="A1016">
        <v>1079</v>
      </c>
      <c r="B1016">
        <v>882</v>
      </c>
      <c r="C1016">
        <v>4179</v>
      </c>
      <c r="D1016">
        <v>143654.69</v>
      </c>
      <c r="E1016">
        <v>3841</v>
      </c>
      <c r="F1016">
        <v>176403.69</v>
      </c>
      <c r="G1016">
        <v>45.926501000000002</v>
      </c>
      <c r="H1016">
        <v>16.78</v>
      </c>
      <c r="I1016">
        <v>29.146501000000001</v>
      </c>
      <c r="J1016">
        <v>2.7369789999999998</v>
      </c>
      <c r="K1016">
        <v>0</v>
      </c>
      <c r="L1016">
        <v>0</v>
      </c>
      <c r="M1016">
        <v>338</v>
      </c>
      <c r="N1016">
        <v>-32749</v>
      </c>
      <c r="O1016">
        <v>8.0880589999999994</v>
      </c>
      <c r="P1016">
        <v>63</v>
      </c>
      <c r="Q1016">
        <v>1.507538</v>
      </c>
      <c r="R1016" t="s">
        <v>43</v>
      </c>
      <c r="S1016" t="s">
        <v>43</v>
      </c>
    </row>
    <row r="1017" spans="1:19">
      <c r="A1017">
        <v>3086</v>
      </c>
      <c r="B1017">
        <v>1348</v>
      </c>
      <c r="C1017">
        <v>4173</v>
      </c>
      <c r="D1017">
        <v>34004.230000000003</v>
      </c>
      <c r="E1017">
        <v>4170</v>
      </c>
      <c r="F1017">
        <v>35025.230000000003</v>
      </c>
      <c r="G1017">
        <v>8.3993359999999999</v>
      </c>
      <c r="H1017">
        <v>2.17</v>
      </c>
      <c r="I1017">
        <v>6.229336</v>
      </c>
      <c r="J1017">
        <v>3.8706619999999998</v>
      </c>
      <c r="K1017">
        <v>0</v>
      </c>
      <c r="L1017">
        <v>0</v>
      </c>
      <c r="M1017">
        <v>3</v>
      </c>
      <c r="N1017">
        <v>-1021</v>
      </c>
      <c r="O1017">
        <v>7.1890999999999997E-2</v>
      </c>
      <c r="P1017">
        <v>9</v>
      </c>
      <c r="Q1017">
        <v>0.215672</v>
      </c>
      <c r="R1017" t="s">
        <v>43</v>
      </c>
      <c r="S1017" t="s">
        <v>43</v>
      </c>
    </row>
    <row r="1018" spans="1:19">
      <c r="A1018">
        <v>6057</v>
      </c>
      <c r="B1018">
        <v>394</v>
      </c>
      <c r="C1018">
        <v>4172</v>
      </c>
      <c r="D1018">
        <v>137795.57999999999</v>
      </c>
      <c r="E1018">
        <v>4048</v>
      </c>
      <c r="F1018">
        <v>151552.57999999999</v>
      </c>
      <c r="G1018">
        <v>37.438878000000003</v>
      </c>
      <c r="H1018">
        <v>26.265000000000001</v>
      </c>
      <c r="I1018">
        <v>11.173878</v>
      </c>
      <c r="J1018">
        <v>1.4254279999999999</v>
      </c>
      <c r="K1018">
        <v>0</v>
      </c>
      <c r="L1018">
        <v>0</v>
      </c>
      <c r="M1018">
        <v>124</v>
      </c>
      <c r="N1018">
        <v>-13757</v>
      </c>
      <c r="O1018">
        <v>2.9721959999999998</v>
      </c>
      <c r="P1018">
        <v>52</v>
      </c>
      <c r="Q1018">
        <v>1.246405</v>
      </c>
      <c r="R1018" t="s">
        <v>43</v>
      </c>
      <c r="S1018" t="s">
        <v>43</v>
      </c>
    </row>
    <row r="1019" spans="1:19">
      <c r="A1019">
        <v>5480</v>
      </c>
      <c r="B1019">
        <v>1356</v>
      </c>
      <c r="C1019">
        <v>4168</v>
      </c>
      <c r="D1019">
        <v>153034.34</v>
      </c>
      <c r="E1019">
        <v>4021</v>
      </c>
      <c r="F1019">
        <v>171954.34</v>
      </c>
      <c r="G1019">
        <v>42.764074000000001</v>
      </c>
      <c r="H1019">
        <v>17.559999999999999</v>
      </c>
      <c r="I1019">
        <v>25.204073999999999</v>
      </c>
      <c r="J1019">
        <v>2.4353120000000001</v>
      </c>
      <c r="K1019">
        <v>1</v>
      </c>
      <c r="L1019">
        <v>2.3991999999999999E-2</v>
      </c>
      <c r="M1019">
        <v>146</v>
      </c>
      <c r="N1019">
        <v>-18920</v>
      </c>
      <c r="O1019">
        <v>3.5028790000000001</v>
      </c>
      <c r="P1019">
        <v>70</v>
      </c>
      <c r="Q1019">
        <v>1.6794629999999999</v>
      </c>
      <c r="R1019" t="s">
        <v>43</v>
      </c>
      <c r="S1019" t="s">
        <v>43</v>
      </c>
    </row>
    <row r="1020" spans="1:19">
      <c r="A1020">
        <v>2430</v>
      </c>
      <c r="B1020">
        <v>1871</v>
      </c>
      <c r="C1020">
        <v>4165</v>
      </c>
      <c r="D1020">
        <v>197752.05</v>
      </c>
      <c r="E1020">
        <v>3964</v>
      </c>
      <c r="F1020">
        <v>222473.55</v>
      </c>
      <c r="G1020">
        <v>56.123499000000002</v>
      </c>
      <c r="H1020">
        <v>44.314999999999998</v>
      </c>
      <c r="I1020">
        <v>11.808498999999999</v>
      </c>
      <c r="J1020">
        <v>1.266467</v>
      </c>
      <c r="K1020">
        <v>0</v>
      </c>
      <c r="L1020">
        <v>0</v>
      </c>
      <c r="M1020">
        <v>201</v>
      </c>
      <c r="N1020">
        <v>-24721.5</v>
      </c>
      <c r="O1020">
        <v>4.8259299999999996</v>
      </c>
      <c r="P1020">
        <v>69</v>
      </c>
      <c r="Q1020">
        <v>1.656663</v>
      </c>
      <c r="R1020" t="s">
        <v>43</v>
      </c>
      <c r="S1020" t="s">
        <v>43</v>
      </c>
    </row>
    <row r="1021" spans="1:19">
      <c r="A1021">
        <v>2943</v>
      </c>
      <c r="B1021">
        <v>176</v>
      </c>
      <c r="C1021">
        <v>4165</v>
      </c>
      <c r="D1021">
        <v>185427.16</v>
      </c>
      <c r="E1021">
        <v>4059</v>
      </c>
      <c r="F1021">
        <v>199907.16</v>
      </c>
      <c r="G1021">
        <v>49.250346999999998</v>
      </c>
      <c r="H1021">
        <v>25.64</v>
      </c>
      <c r="I1021">
        <v>23.610347000000001</v>
      </c>
      <c r="J1021">
        <v>1.9208400000000001</v>
      </c>
      <c r="K1021">
        <v>0</v>
      </c>
      <c r="L1021">
        <v>0</v>
      </c>
      <c r="M1021">
        <v>106</v>
      </c>
      <c r="N1021">
        <v>-14480</v>
      </c>
      <c r="O1021">
        <v>2.5450179999999998</v>
      </c>
      <c r="P1021">
        <v>61</v>
      </c>
      <c r="Q1021">
        <v>1.4645859999999999</v>
      </c>
      <c r="R1021" t="s">
        <v>43</v>
      </c>
      <c r="S1021" t="s">
        <v>43</v>
      </c>
    </row>
    <row r="1022" spans="1:19">
      <c r="A1022">
        <v>3429</v>
      </c>
      <c r="B1022">
        <v>1203</v>
      </c>
      <c r="C1022">
        <v>4163</v>
      </c>
      <c r="D1022">
        <v>131853.20000000001</v>
      </c>
      <c r="E1022">
        <v>3985</v>
      </c>
      <c r="F1022">
        <v>159763.20000000001</v>
      </c>
      <c r="G1022">
        <v>40.091141999999998</v>
      </c>
      <c r="H1022">
        <v>34.79</v>
      </c>
      <c r="I1022">
        <v>5.3011419999999996</v>
      </c>
      <c r="J1022">
        <v>1.1523749999999999</v>
      </c>
      <c r="K1022">
        <v>0</v>
      </c>
      <c r="L1022">
        <v>0</v>
      </c>
      <c r="M1022">
        <v>178</v>
      </c>
      <c r="N1022">
        <v>-27910</v>
      </c>
      <c r="O1022">
        <v>4.2757630000000004</v>
      </c>
      <c r="P1022">
        <v>28</v>
      </c>
      <c r="Q1022">
        <v>0.67259199999999997</v>
      </c>
      <c r="R1022" t="s">
        <v>43</v>
      </c>
      <c r="S1022" t="s">
        <v>43</v>
      </c>
    </row>
    <row r="1023" spans="1:19">
      <c r="A1023">
        <v>3799</v>
      </c>
      <c r="B1023">
        <v>613</v>
      </c>
      <c r="C1023">
        <v>4162</v>
      </c>
      <c r="D1023">
        <v>214386.46</v>
      </c>
      <c r="E1023">
        <v>3915</v>
      </c>
      <c r="F1023">
        <v>244485.46</v>
      </c>
      <c r="G1023">
        <v>62.448393000000003</v>
      </c>
      <c r="H1023">
        <v>31.59</v>
      </c>
      <c r="I1023">
        <v>30.858393</v>
      </c>
      <c r="J1023">
        <v>1.9768410000000001</v>
      </c>
      <c r="K1023">
        <v>0</v>
      </c>
      <c r="L1023">
        <v>0</v>
      </c>
      <c r="M1023">
        <v>247</v>
      </c>
      <c r="N1023">
        <v>-30099</v>
      </c>
      <c r="O1023">
        <v>5.934647</v>
      </c>
      <c r="P1023">
        <v>55</v>
      </c>
      <c r="Q1023">
        <v>1.32148</v>
      </c>
      <c r="R1023" t="s">
        <v>43</v>
      </c>
      <c r="S1023" t="s">
        <v>43</v>
      </c>
    </row>
    <row r="1024" spans="1:19">
      <c r="A1024">
        <v>2026</v>
      </c>
      <c r="B1024">
        <v>1305</v>
      </c>
      <c r="C1024">
        <v>4161</v>
      </c>
      <c r="D1024">
        <v>161869.23000000001</v>
      </c>
      <c r="E1024">
        <v>4007</v>
      </c>
      <c r="F1024">
        <v>177831.23</v>
      </c>
      <c r="G1024">
        <v>44.380141999999999</v>
      </c>
      <c r="H1024">
        <v>40.69</v>
      </c>
      <c r="I1024">
        <v>3.6901419999999998</v>
      </c>
      <c r="J1024">
        <v>1.090689</v>
      </c>
      <c r="K1024">
        <v>0</v>
      </c>
      <c r="L1024">
        <v>0</v>
      </c>
      <c r="M1024">
        <v>154</v>
      </c>
      <c r="N1024">
        <v>-15962</v>
      </c>
      <c r="O1024">
        <v>3.7010329999999998</v>
      </c>
      <c r="P1024">
        <v>178</v>
      </c>
      <c r="Q1024">
        <v>4.2778179999999999</v>
      </c>
      <c r="R1024" t="s">
        <v>43</v>
      </c>
      <c r="S1024" t="s">
        <v>43</v>
      </c>
    </row>
    <row r="1025" spans="1:19">
      <c r="A1025">
        <v>67</v>
      </c>
      <c r="B1025">
        <v>1296</v>
      </c>
      <c r="C1025">
        <v>4161</v>
      </c>
      <c r="D1025">
        <v>147940.99</v>
      </c>
      <c r="E1025">
        <v>4138</v>
      </c>
      <c r="F1025">
        <v>153228.99</v>
      </c>
      <c r="G1025">
        <v>37.029722</v>
      </c>
      <c r="H1025">
        <v>21.335000000000001</v>
      </c>
      <c r="I1025">
        <v>15.694722000000001</v>
      </c>
      <c r="J1025">
        <v>1.735633</v>
      </c>
      <c r="K1025">
        <v>0</v>
      </c>
      <c r="L1025">
        <v>0</v>
      </c>
      <c r="M1025">
        <v>23</v>
      </c>
      <c r="N1025">
        <v>-5288</v>
      </c>
      <c r="O1025">
        <v>0.55275200000000002</v>
      </c>
      <c r="P1025">
        <v>63</v>
      </c>
      <c r="Q1025">
        <v>1.514059</v>
      </c>
      <c r="R1025" t="s">
        <v>43</v>
      </c>
      <c r="S1025" t="s">
        <v>43</v>
      </c>
    </row>
    <row r="1026" spans="1:19">
      <c r="A1026">
        <v>2662</v>
      </c>
      <c r="B1026">
        <v>758</v>
      </c>
      <c r="C1026">
        <v>4159</v>
      </c>
      <c r="D1026">
        <v>101342.47</v>
      </c>
      <c r="E1026">
        <v>4022</v>
      </c>
      <c r="F1026">
        <v>120638.47</v>
      </c>
      <c r="G1026">
        <v>29.994647000000001</v>
      </c>
      <c r="H1026">
        <v>5.48</v>
      </c>
      <c r="I1026">
        <v>24.514647</v>
      </c>
      <c r="J1026">
        <v>5.4734759999999998</v>
      </c>
      <c r="K1026">
        <v>0</v>
      </c>
      <c r="L1026">
        <v>0</v>
      </c>
      <c r="M1026">
        <v>137</v>
      </c>
      <c r="N1026">
        <v>-19296</v>
      </c>
      <c r="O1026">
        <v>3.2940610000000001</v>
      </c>
      <c r="P1026">
        <v>30</v>
      </c>
      <c r="Q1026">
        <v>0.72132700000000005</v>
      </c>
      <c r="R1026" t="s">
        <v>43</v>
      </c>
      <c r="S1026" t="s">
        <v>43</v>
      </c>
    </row>
    <row r="1027" spans="1:19">
      <c r="A1027">
        <v>1037</v>
      </c>
      <c r="B1027">
        <v>106</v>
      </c>
      <c r="C1027">
        <v>4158</v>
      </c>
      <c r="D1027">
        <v>66262.95</v>
      </c>
      <c r="E1027">
        <v>3979</v>
      </c>
      <c r="F1027">
        <v>80369.95</v>
      </c>
      <c r="G1027">
        <v>20.198530000000002</v>
      </c>
      <c r="H1027">
        <v>7.81</v>
      </c>
      <c r="I1027">
        <v>12.388529999999999</v>
      </c>
      <c r="J1027">
        <v>2.586239</v>
      </c>
      <c r="K1027">
        <v>0</v>
      </c>
      <c r="L1027">
        <v>0</v>
      </c>
      <c r="M1027">
        <v>179</v>
      </c>
      <c r="N1027">
        <v>-14107</v>
      </c>
      <c r="O1027">
        <v>4.3049540000000004</v>
      </c>
      <c r="P1027">
        <v>41</v>
      </c>
      <c r="Q1027">
        <v>0.98605100000000001</v>
      </c>
      <c r="R1027" t="s">
        <v>43</v>
      </c>
      <c r="S1027" t="s">
        <v>43</v>
      </c>
    </row>
    <row r="1028" spans="1:19">
      <c r="A1028">
        <v>3431</v>
      </c>
      <c r="B1028">
        <v>726</v>
      </c>
      <c r="C1028">
        <v>4157</v>
      </c>
      <c r="D1028">
        <v>84117.72</v>
      </c>
      <c r="E1028">
        <v>3919</v>
      </c>
      <c r="F1028">
        <v>106395.72</v>
      </c>
      <c r="G1028">
        <v>27.148690999999999</v>
      </c>
      <c r="H1028">
        <v>8.01</v>
      </c>
      <c r="I1028">
        <v>19.138691000000001</v>
      </c>
      <c r="J1028">
        <v>3.3893499999999999</v>
      </c>
      <c r="K1028">
        <v>0</v>
      </c>
      <c r="L1028">
        <v>0</v>
      </c>
      <c r="M1028">
        <v>238</v>
      </c>
      <c r="N1028">
        <v>-22278</v>
      </c>
      <c r="O1028">
        <v>5.7252830000000001</v>
      </c>
      <c r="P1028">
        <v>39</v>
      </c>
      <c r="Q1028">
        <v>0.93817700000000004</v>
      </c>
      <c r="R1028" t="s">
        <v>43</v>
      </c>
      <c r="S1028" t="s">
        <v>43</v>
      </c>
    </row>
    <row r="1029" spans="1:19">
      <c r="A1029">
        <v>79</v>
      </c>
      <c r="B1029">
        <v>1116</v>
      </c>
      <c r="C1029">
        <v>4155</v>
      </c>
      <c r="D1029">
        <v>368493.65</v>
      </c>
      <c r="E1029">
        <v>4057</v>
      </c>
      <c r="F1029">
        <v>382529.65</v>
      </c>
      <c r="G1029">
        <v>94.288797000000002</v>
      </c>
      <c r="H1029">
        <v>84.23</v>
      </c>
      <c r="I1029">
        <v>10.058797</v>
      </c>
      <c r="J1029">
        <v>1.119421</v>
      </c>
      <c r="K1029">
        <v>0</v>
      </c>
      <c r="L1029">
        <v>0</v>
      </c>
      <c r="M1029">
        <v>98</v>
      </c>
      <c r="N1029">
        <v>-14036</v>
      </c>
      <c r="O1029">
        <v>2.3586040000000001</v>
      </c>
      <c r="P1029">
        <v>57</v>
      </c>
      <c r="Q1029">
        <v>1.3718410000000001</v>
      </c>
      <c r="R1029" t="s">
        <v>43</v>
      </c>
      <c r="S1029" t="s">
        <v>43</v>
      </c>
    </row>
    <row r="1030" spans="1:19">
      <c r="A1030">
        <v>3213</v>
      </c>
      <c r="B1030">
        <v>807</v>
      </c>
      <c r="C1030">
        <v>4154</v>
      </c>
      <c r="D1030">
        <v>218326.09</v>
      </c>
      <c r="E1030">
        <v>3995</v>
      </c>
      <c r="F1030">
        <v>248077.09</v>
      </c>
      <c r="G1030">
        <v>62.096893999999999</v>
      </c>
      <c r="H1030">
        <v>39.54</v>
      </c>
      <c r="I1030">
        <v>22.556894</v>
      </c>
      <c r="J1030">
        <v>1.5704830000000001</v>
      </c>
      <c r="K1030">
        <v>0</v>
      </c>
      <c r="L1030">
        <v>0</v>
      </c>
      <c r="M1030">
        <v>159</v>
      </c>
      <c r="N1030">
        <v>-29751</v>
      </c>
      <c r="O1030">
        <v>3.827636</v>
      </c>
      <c r="P1030">
        <v>48</v>
      </c>
      <c r="Q1030">
        <v>1.155513</v>
      </c>
      <c r="R1030" t="s">
        <v>43</v>
      </c>
      <c r="S1030" t="s">
        <v>43</v>
      </c>
    </row>
    <row r="1031" spans="1:19">
      <c r="A1031">
        <v>4985</v>
      </c>
      <c r="B1031">
        <v>1529</v>
      </c>
      <c r="C1031">
        <v>4150</v>
      </c>
      <c r="D1031">
        <v>131493.81</v>
      </c>
      <c r="E1031">
        <v>4004</v>
      </c>
      <c r="F1031">
        <v>145024.81</v>
      </c>
      <c r="G1031">
        <v>36.219982999999999</v>
      </c>
      <c r="H1031">
        <v>22.55</v>
      </c>
      <c r="I1031">
        <v>13.669983</v>
      </c>
      <c r="J1031">
        <v>1.6062080000000001</v>
      </c>
      <c r="K1031">
        <v>0</v>
      </c>
      <c r="L1031">
        <v>0</v>
      </c>
      <c r="M1031">
        <v>146</v>
      </c>
      <c r="N1031">
        <v>-13531</v>
      </c>
      <c r="O1031">
        <v>3.5180720000000001</v>
      </c>
      <c r="P1031">
        <v>36</v>
      </c>
      <c r="Q1031">
        <v>0.86746999999999996</v>
      </c>
      <c r="R1031" t="s">
        <v>43</v>
      </c>
      <c r="S1031" t="s">
        <v>43</v>
      </c>
    </row>
    <row r="1032" spans="1:19">
      <c r="A1032">
        <v>6010</v>
      </c>
      <c r="B1032">
        <v>303</v>
      </c>
      <c r="C1032">
        <v>4150</v>
      </c>
      <c r="D1032">
        <v>264874.96000000002</v>
      </c>
      <c r="E1032">
        <v>4006</v>
      </c>
      <c r="F1032">
        <v>276157.96000000002</v>
      </c>
      <c r="G1032">
        <v>68.936086000000003</v>
      </c>
      <c r="H1032">
        <v>70.704999999999998</v>
      </c>
      <c r="I1032">
        <v>-1.7689140000000001</v>
      </c>
      <c r="J1032">
        <v>0.97498200000000002</v>
      </c>
      <c r="K1032">
        <v>0</v>
      </c>
      <c r="L1032">
        <v>0</v>
      </c>
      <c r="M1032">
        <v>144</v>
      </c>
      <c r="N1032">
        <v>-11283</v>
      </c>
      <c r="O1032">
        <v>3.4698799999999999</v>
      </c>
      <c r="P1032">
        <v>43</v>
      </c>
      <c r="Q1032">
        <v>1.0361450000000001</v>
      </c>
      <c r="R1032" t="s">
        <v>43</v>
      </c>
      <c r="S1032" t="s">
        <v>43</v>
      </c>
    </row>
    <row r="1033" spans="1:19">
      <c r="A1033">
        <v>8</v>
      </c>
      <c r="B1033">
        <v>1107</v>
      </c>
      <c r="C1033">
        <v>4150</v>
      </c>
      <c r="D1033">
        <v>197040.73</v>
      </c>
      <c r="E1033">
        <v>3919</v>
      </c>
      <c r="F1033">
        <v>224376.73</v>
      </c>
      <c r="G1033">
        <v>57.253566999999997</v>
      </c>
      <c r="H1033">
        <v>50.12</v>
      </c>
      <c r="I1033">
        <v>7.1335670000000002</v>
      </c>
      <c r="J1033">
        <v>1.1423300000000001</v>
      </c>
      <c r="K1033">
        <v>0</v>
      </c>
      <c r="L1033">
        <v>0</v>
      </c>
      <c r="M1033">
        <v>231</v>
      </c>
      <c r="N1033">
        <v>-27336</v>
      </c>
      <c r="O1033">
        <v>5.5662649999999996</v>
      </c>
      <c r="P1033">
        <v>65</v>
      </c>
      <c r="Q1033">
        <v>1.566265</v>
      </c>
      <c r="R1033" t="s">
        <v>43</v>
      </c>
      <c r="S1033" t="s">
        <v>43</v>
      </c>
    </row>
    <row r="1034" spans="1:19">
      <c r="A1034">
        <v>3303</v>
      </c>
      <c r="B1034">
        <v>1669</v>
      </c>
      <c r="C1034">
        <v>4148</v>
      </c>
      <c r="D1034">
        <v>131711.65</v>
      </c>
      <c r="E1034">
        <v>3951</v>
      </c>
      <c r="F1034">
        <v>158494.65</v>
      </c>
      <c r="G1034">
        <v>40.115071999999998</v>
      </c>
      <c r="H1034">
        <v>12.52</v>
      </c>
      <c r="I1034">
        <v>27.595071999999998</v>
      </c>
      <c r="J1034">
        <v>3.2040790000000001</v>
      </c>
      <c r="K1034">
        <v>0</v>
      </c>
      <c r="L1034">
        <v>0</v>
      </c>
      <c r="M1034">
        <v>197</v>
      </c>
      <c r="N1034">
        <v>-26783</v>
      </c>
      <c r="O1034">
        <v>4.7492770000000002</v>
      </c>
      <c r="P1034">
        <v>62</v>
      </c>
      <c r="Q1034">
        <v>1.494696</v>
      </c>
      <c r="R1034" t="s">
        <v>43</v>
      </c>
      <c r="S1034" t="s">
        <v>43</v>
      </c>
    </row>
    <row r="1035" spans="1:19">
      <c r="A1035">
        <v>1282</v>
      </c>
      <c r="B1035">
        <v>852</v>
      </c>
      <c r="C1035">
        <v>4147</v>
      </c>
      <c r="D1035">
        <v>119308.17</v>
      </c>
      <c r="E1035">
        <v>3446</v>
      </c>
      <c r="F1035">
        <v>174819.17</v>
      </c>
      <c r="G1035">
        <v>50.731042000000002</v>
      </c>
      <c r="H1035">
        <v>41.24</v>
      </c>
      <c r="I1035">
        <v>9.4910420000000002</v>
      </c>
      <c r="J1035">
        <v>1.2301420000000001</v>
      </c>
      <c r="K1035">
        <v>0</v>
      </c>
      <c r="L1035">
        <v>0</v>
      </c>
      <c r="M1035">
        <v>701</v>
      </c>
      <c r="N1035">
        <v>-55511</v>
      </c>
      <c r="O1035">
        <v>16.903786</v>
      </c>
      <c r="P1035">
        <v>74</v>
      </c>
      <c r="Q1035">
        <v>1.784422</v>
      </c>
      <c r="R1035" t="s">
        <v>43</v>
      </c>
      <c r="S1035" t="s">
        <v>43</v>
      </c>
    </row>
    <row r="1036" spans="1:19">
      <c r="A1036">
        <v>1148</v>
      </c>
      <c r="B1036">
        <v>1676</v>
      </c>
      <c r="C1036">
        <v>4145</v>
      </c>
      <c r="D1036">
        <v>259596.39</v>
      </c>
      <c r="E1036">
        <v>3996</v>
      </c>
      <c r="F1036">
        <v>285633.39</v>
      </c>
      <c r="G1036">
        <v>71.479827</v>
      </c>
      <c r="H1036">
        <v>31.75</v>
      </c>
      <c r="I1036">
        <v>39.729827</v>
      </c>
      <c r="J1036">
        <v>2.2513329999999998</v>
      </c>
      <c r="K1036">
        <v>0</v>
      </c>
      <c r="L1036">
        <v>0</v>
      </c>
      <c r="M1036">
        <v>149</v>
      </c>
      <c r="N1036">
        <v>-26037</v>
      </c>
      <c r="O1036">
        <v>3.5946920000000002</v>
      </c>
      <c r="P1036">
        <v>48</v>
      </c>
      <c r="Q1036">
        <v>1.1580220000000001</v>
      </c>
      <c r="R1036" t="s">
        <v>43</v>
      </c>
      <c r="S1036" t="s">
        <v>43</v>
      </c>
    </row>
    <row r="1037" spans="1:19">
      <c r="A1037">
        <v>3128</v>
      </c>
      <c r="B1037">
        <v>1148</v>
      </c>
      <c r="C1037">
        <v>4142</v>
      </c>
      <c r="D1037">
        <v>146652.41</v>
      </c>
      <c r="E1037">
        <v>3881</v>
      </c>
      <c r="F1037">
        <v>169036.41</v>
      </c>
      <c r="G1037">
        <v>43.554859999999998</v>
      </c>
      <c r="H1037">
        <v>44.67</v>
      </c>
      <c r="I1037">
        <v>-1.11514</v>
      </c>
      <c r="J1037">
        <v>0.97503600000000001</v>
      </c>
      <c r="K1037">
        <v>0</v>
      </c>
      <c r="L1037">
        <v>0</v>
      </c>
      <c r="M1037">
        <v>261</v>
      </c>
      <c r="N1037">
        <v>-22384</v>
      </c>
      <c r="O1037">
        <v>6.301304</v>
      </c>
      <c r="P1037">
        <v>57</v>
      </c>
      <c r="Q1037">
        <v>1.376147</v>
      </c>
      <c r="R1037" t="s">
        <v>43</v>
      </c>
      <c r="S1037" t="s">
        <v>43</v>
      </c>
    </row>
    <row r="1038" spans="1:19">
      <c r="A1038">
        <v>4690</v>
      </c>
      <c r="B1038">
        <v>1097</v>
      </c>
      <c r="C1038">
        <v>4140</v>
      </c>
      <c r="D1038">
        <v>148936.95999999999</v>
      </c>
      <c r="E1038">
        <v>3827</v>
      </c>
      <c r="F1038">
        <v>178290.96</v>
      </c>
      <c r="G1038">
        <v>46.587656000000003</v>
      </c>
      <c r="H1038">
        <v>33.090000000000003</v>
      </c>
      <c r="I1038">
        <v>13.497655999999999</v>
      </c>
      <c r="J1038">
        <v>1.407907</v>
      </c>
      <c r="K1038">
        <v>0</v>
      </c>
      <c r="L1038">
        <v>0</v>
      </c>
      <c r="M1038">
        <v>313</v>
      </c>
      <c r="N1038">
        <v>-29354</v>
      </c>
      <c r="O1038">
        <v>7.5603860000000003</v>
      </c>
      <c r="P1038">
        <v>69</v>
      </c>
      <c r="Q1038">
        <v>1.6666669999999999</v>
      </c>
      <c r="R1038" t="s">
        <v>43</v>
      </c>
      <c r="S1038" t="s">
        <v>43</v>
      </c>
    </row>
    <row r="1039" spans="1:19">
      <c r="A1039">
        <v>4228</v>
      </c>
      <c r="B1039">
        <v>1755</v>
      </c>
      <c r="C1039">
        <v>4138</v>
      </c>
      <c r="D1039">
        <v>100616.98</v>
      </c>
      <c r="E1039">
        <v>3999</v>
      </c>
      <c r="F1039">
        <v>112030.98</v>
      </c>
      <c r="G1039">
        <v>28.014748999999998</v>
      </c>
      <c r="H1039">
        <v>14.02</v>
      </c>
      <c r="I1039">
        <v>13.994749000000001</v>
      </c>
      <c r="J1039">
        <v>1.9981990000000001</v>
      </c>
      <c r="K1039">
        <v>0</v>
      </c>
      <c r="L1039">
        <v>0</v>
      </c>
      <c r="M1039">
        <v>139</v>
      </c>
      <c r="N1039">
        <v>-11414</v>
      </c>
      <c r="O1039">
        <v>3.359111</v>
      </c>
      <c r="P1039">
        <v>81</v>
      </c>
      <c r="Q1039">
        <v>1.9574670000000001</v>
      </c>
      <c r="R1039" t="s">
        <v>43</v>
      </c>
      <c r="S1039" t="s">
        <v>43</v>
      </c>
    </row>
    <row r="1040" spans="1:19">
      <c r="A1040">
        <v>3105</v>
      </c>
      <c r="B1040">
        <v>776</v>
      </c>
      <c r="C1040">
        <v>4138</v>
      </c>
      <c r="D1040">
        <v>369273.02</v>
      </c>
      <c r="E1040">
        <v>3850</v>
      </c>
      <c r="F1040">
        <v>406100.02</v>
      </c>
      <c r="G1040">
        <v>105.480525</v>
      </c>
      <c r="H1040">
        <v>91</v>
      </c>
      <c r="I1040">
        <v>14.480525</v>
      </c>
      <c r="J1040">
        <v>1.159127</v>
      </c>
      <c r="K1040">
        <v>0</v>
      </c>
      <c r="L1040">
        <v>0</v>
      </c>
      <c r="M1040">
        <v>288</v>
      </c>
      <c r="N1040">
        <v>-36827</v>
      </c>
      <c r="O1040">
        <v>6.9598839999999997</v>
      </c>
      <c r="P1040">
        <v>42</v>
      </c>
      <c r="Q1040">
        <v>1.014983</v>
      </c>
      <c r="R1040" t="s">
        <v>43</v>
      </c>
      <c r="S1040" t="s">
        <v>44</v>
      </c>
    </row>
    <row r="1041" spans="1:19">
      <c r="A1041">
        <v>5121</v>
      </c>
      <c r="B1041">
        <v>849</v>
      </c>
      <c r="C1041">
        <v>4137</v>
      </c>
      <c r="D1041">
        <v>99508.22</v>
      </c>
      <c r="E1041">
        <v>3879</v>
      </c>
      <c r="F1041">
        <v>125902.22</v>
      </c>
      <c r="G1041">
        <v>32.457391000000001</v>
      </c>
      <c r="H1041">
        <v>12.32</v>
      </c>
      <c r="I1041">
        <v>20.137391000000001</v>
      </c>
      <c r="J1041">
        <v>2.634528</v>
      </c>
      <c r="K1041">
        <v>0</v>
      </c>
      <c r="L1041">
        <v>0</v>
      </c>
      <c r="M1041">
        <v>258</v>
      </c>
      <c r="N1041">
        <v>-26394</v>
      </c>
      <c r="O1041">
        <v>6.2364030000000001</v>
      </c>
      <c r="P1041">
        <v>51</v>
      </c>
      <c r="Q1041">
        <v>1.232777</v>
      </c>
      <c r="R1041" t="s">
        <v>43</v>
      </c>
      <c r="S1041" t="s">
        <v>43</v>
      </c>
    </row>
    <row r="1042" spans="1:19">
      <c r="A1042">
        <v>5120</v>
      </c>
      <c r="B1042">
        <v>33</v>
      </c>
      <c r="C1042">
        <v>4134</v>
      </c>
      <c r="D1042">
        <v>254109.55</v>
      </c>
      <c r="E1042">
        <v>3996</v>
      </c>
      <c r="F1042">
        <v>274221.55</v>
      </c>
      <c r="G1042">
        <v>68.624011999999993</v>
      </c>
      <c r="H1042">
        <v>76.555000000000007</v>
      </c>
      <c r="I1042">
        <v>-7.9309880000000001</v>
      </c>
      <c r="J1042">
        <v>0.896401</v>
      </c>
      <c r="K1042">
        <v>0</v>
      </c>
      <c r="L1042">
        <v>0</v>
      </c>
      <c r="M1042">
        <v>138</v>
      </c>
      <c r="N1042">
        <v>-20112</v>
      </c>
      <c r="O1042">
        <v>3.338171</v>
      </c>
      <c r="P1042">
        <v>68</v>
      </c>
      <c r="Q1042">
        <v>1.6448959999999999</v>
      </c>
      <c r="R1042" t="s">
        <v>43</v>
      </c>
      <c r="S1042" t="s">
        <v>43</v>
      </c>
    </row>
    <row r="1043" spans="1:19">
      <c r="A1043">
        <v>2574</v>
      </c>
      <c r="B1043">
        <v>397</v>
      </c>
      <c r="C1043">
        <v>4134</v>
      </c>
      <c r="D1043">
        <v>79355.360000000001</v>
      </c>
      <c r="E1043">
        <v>3872</v>
      </c>
      <c r="F1043">
        <v>102637.59</v>
      </c>
      <c r="G1043">
        <v>26.507642000000001</v>
      </c>
      <c r="H1043">
        <v>15.385</v>
      </c>
      <c r="I1043">
        <v>11.122642000000001</v>
      </c>
      <c r="J1043">
        <v>1.7229540000000001</v>
      </c>
      <c r="K1043">
        <v>3</v>
      </c>
      <c r="L1043">
        <v>7.2568999999999995E-2</v>
      </c>
      <c r="M1043">
        <v>259</v>
      </c>
      <c r="N1043">
        <v>-23282.23</v>
      </c>
      <c r="O1043">
        <v>6.2651190000000003</v>
      </c>
      <c r="P1043">
        <v>91</v>
      </c>
      <c r="Q1043">
        <v>2.2012580000000002</v>
      </c>
      <c r="R1043" t="s">
        <v>43</v>
      </c>
      <c r="S1043" t="s">
        <v>43</v>
      </c>
    </row>
    <row r="1044" spans="1:19">
      <c r="A1044">
        <v>5810</v>
      </c>
      <c r="B1044">
        <v>451</v>
      </c>
      <c r="C1044">
        <v>4132</v>
      </c>
      <c r="D1044">
        <v>173529.98</v>
      </c>
      <c r="E1044">
        <v>4119</v>
      </c>
      <c r="F1044">
        <v>176169.98</v>
      </c>
      <c r="G1044">
        <v>42.770085000000002</v>
      </c>
      <c r="H1044">
        <v>45.4</v>
      </c>
      <c r="I1044">
        <v>-2.629915</v>
      </c>
      <c r="J1044">
        <v>0.94207200000000002</v>
      </c>
      <c r="K1044">
        <v>0</v>
      </c>
      <c r="L1044">
        <v>0</v>
      </c>
      <c r="M1044">
        <v>13</v>
      </c>
      <c r="N1044">
        <v>-2640</v>
      </c>
      <c r="O1044">
        <v>0.31461800000000001</v>
      </c>
      <c r="P1044">
        <v>123</v>
      </c>
      <c r="Q1044">
        <v>2.9767670000000002</v>
      </c>
      <c r="R1044" t="s">
        <v>43</v>
      </c>
      <c r="S1044" t="s">
        <v>43</v>
      </c>
    </row>
    <row r="1045" spans="1:19">
      <c r="A1045">
        <v>5984</v>
      </c>
      <c r="B1045">
        <v>1345</v>
      </c>
      <c r="C1045">
        <v>4132</v>
      </c>
      <c r="D1045">
        <v>281690.49</v>
      </c>
      <c r="E1045">
        <v>4037</v>
      </c>
      <c r="F1045">
        <v>300712.49</v>
      </c>
      <c r="G1045">
        <v>74.489097999999998</v>
      </c>
      <c r="H1045">
        <v>40.81</v>
      </c>
      <c r="I1045">
        <v>33.679098000000003</v>
      </c>
      <c r="J1045">
        <v>1.8252660000000001</v>
      </c>
      <c r="K1045">
        <v>0</v>
      </c>
      <c r="L1045">
        <v>0</v>
      </c>
      <c r="M1045">
        <v>95</v>
      </c>
      <c r="N1045">
        <v>-19022</v>
      </c>
      <c r="O1045">
        <v>2.2991290000000002</v>
      </c>
      <c r="P1045">
        <v>32</v>
      </c>
      <c r="Q1045">
        <v>0.77444299999999999</v>
      </c>
      <c r="R1045" t="s">
        <v>43</v>
      </c>
      <c r="S1045" t="s">
        <v>43</v>
      </c>
    </row>
    <row r="1046" spans="1:19">
      <c r="A1046">
        <v>2436</v>
      </c>
      <c r="B1046">
        <v>479</v>
      </c>
      <c r="C1046">
        <v>4131</v>
      </c>
      <c r="D1046">
        <v>108461.56</v>
      </c>
      <c r="E1046">
        <v>4029</v>
      </c>
      <c r="F1046">
        <v>118192.56</v>
      </c>
      <c r="G1046">
        <v>29.335457999999999</v>
      </c>
      <c r="H1046">
        <v>5.86</v>
      </c>
      <c r="I1046">
        <v>23.475458</v>
      </c>
      <c r="J1046">
        <v>5.0060510000000003</v>
      </c>
      <c r="K1046">
        <v>0</v>
      </c>
      <c r="L1046">
        <v>0</v>
      </c>
      <c r="M1046">
        <v>102</v>
      </c>
      <c r="N1046">
        <v>-9731</v>
      </c>
      <c r="O1046">
        <v>2.4691360000000002</v>
      </c>
      <c r="P1046">
        <v>58</v>
      </c>
      <c r="Q1046">
        <v>1.404018</v>
      </c>
      <c r="R1046" t="s">
        <v>43</v>
      </c>
      <c r="S1046" t="s">
        <v>43</v>
      </c>
    </row>
    <row r="1047" spans="1:19">
      <c r="A1047">
        <v>985</v>
      </c>
      <c r="B1047">
        <v>1816</v>
      </c>
      <c r="C1047">
        <v>4129</v>
      </c>
      <c r="D1047">
        <v>188961.59</v>
      </c>
      <c r="E1047">
        <v>3908</v>
      </c>
      <c r="F1047">
        <v>214624.59</v>
      </c>
      <c r="G1047">
        <v>54.919291000000001</v>
      </c>
      <c r="H1047">
        <v>23.94</v>
      </c>
      <c r="I1047">
        <v>30.979291</v>
      </c>
      <c r="J1047">
        <v>2.2940390000000002</v>
      </c>
      <c r="K1047">
        <v>0</v>
      </c>
      <c r="L1047">
        <v>0</v>
      </c>
      <c r="M1047">
        <v>221</v>
      </c>
      <c r="N1047">
        <v>-25663</v>
      </c>
      <c r="O1047">
        <v>5.3523860000000001</v>
      </c>
      <c r="P1047">
        <v>52</v>
      </c>
      <c r="Q1047">
        <v>1.259385</v>
      </c>
      <c r="R1047" t="s">
        <v>43</v>
      </c>
      <c r="S1047" t="s">
        <v>43</v>
      </c>
    </row>
    <row r="1048" spans="1:19">
      <c r="A1048">
        <v>4165</v>
      </c>
      <c r="B1048">
        <v>602</v>
      </c>
      <c r="C1048">
        <v>4128</v>
      </c>
      <c r="D1048">
        <v>128085.84</v>
      </c>
      <c r="E1048">
        <v>3954</v>
      </c>
      <c r="F1048">
        <v>145301.84</v>
      </c>
      <c r="G1048">
        <v>36.748063000000002</v>
      </c>
      <c r="H1048">
        <v>11.17</v>
      </c>
      <c r="I1048">
        <v>25.578063</v>
      </c>
      <c r="J1048">
        <v>3.2898890000000001</v>
      </c>
      <c r="K1048">
        <v>0</v>
      </c>
      <c r="L1048">
        <v>0</v>
      </c>
      <c r="M1048">
        <v>174</v>
      </c>
      <c r="N1048">
        <v>-17216</v>
      </c>
      <c r="O1048">
        <v>4.2151160000000001</v>
      </c>
      <c r="P1048">
        <v>71</v>
      </c>
      <c r="Q1048">
        <v>1.7199610000000001</v>
      </c>
      <c r="R1048" t="s">
        <v>43</v>
      </c>
      <c r="S1048" t="s">
        <v>43</v>
      </c>
    </row>
    <row r="1049" spans="1:19">
      <c r="A1049">
        <v>3823</v>
      </c>
      <c r="B1049">
        <v>849</v>
      </c>
      <c r="C1049">
        <v>4126</v>
      </c>
      <c r="D1049">
        <v>93367.6</v>
      </c>
      <c r="E1049">
        <v>3863</v>
      </c>
      <c r="F1049">
        <v>119153.60000000001</v>
      </c>
      <c r="G1049">
        <v>30.844836000000001</v>
      </c>
      <c r="H1049">
        <v>12.1</v>
      </c>
      <c r="I1049">
        <v>18.744835999999999</v>
      </c>
      <c r="J1049">
        <v>2.5491600000000001</v>
      </c>
      <c r="K1049">
        <v>0</v>
      </c>
      <c r="L1049">
        <v>0</v>
      </c>
      <c r="M1049">
        <v>263</v>
      </c>
      <c r="N1049">
        <v>-25786</v>
      </c>
      <c r="O1049">
        <v>6.374212</v>
      </c>
      <c r="P1049">
        <v>42</v>
      </c>
      <c r="Q1049">
        <v>1.017935</v>
      </c>
      <c r="R1049" t="s">
        <v>43</v>
      </c>
      <c r="S1049" t="s">
        <v>43</v>
      </c>
    </row>
    <row r="1050" spans="1:19">
      <c r="A1050">
        <v>3763</v>
      </c>
      <c r="B1050">
        <v>1540</v>
      </c>
      <c r="C1050">
        <v>4119</v>
      </c>
      <c r="D1050">
        <v>152912.38</v>
      </c>
      <c r="E1050">
        <v>4051</v>
      </c>
      <c r="F1050">
        <v>161700.38</v>
      </c>
      <c r="G1050">
        <v>39.916164000000002</v>
      </c>
      <c r="H1050">
        <v>40.090000000000003</v>
      </c>
      <c r="I1050">
        <v>-0.17383599999999999</v>
      </c>
      <c r="J1050">
        <v>0.99566399999999999</v>
      </c>
      <c r="K1050">
        <v>0</v>
      </c>
      <c r="L1050">
        <v>0</v>
      </c>
      <c r="M1050">
        <v>68</v>
      </c>
      <c r="N1050">
        <v>-8788</v>
      </c>
      <c r="O1050">
        <v>1.6508860000000001</v>
      </c>
      <c r="P1050">
        <v>63</v>
      </c>
      <c r="Q1050">
        <v>1.5294970000000001</v>
      </c>
      <c r="R1050" t="s">
        <v>43</v>
      </c>
      <c r="S1050" t="s">
        <v>43</v>
      </c>
    </row>
    <row r="1051" spans="1:19">
      <c r="A1051">
        <v>3700</v>
      </c>
      <c r="B1051">
        <v>1735</v>
      </c>
      <c r="C1051">
        <v>4117</v>
      </c>
      <c r="D1051">
        <v>85180.37</v>
      </c>
      <c r="E1051">
        <v>3868</v>
      </c>
      <c r="F1051">
        <v>106046.37</v>
      </c>
      <c r="G1051">
        <v>27.416331</v>
      </c>
      <c r="H1051">
        <v>8.9049999999999994</v>
      </c>
      <c r="I1051">
        <v>18.511330999999998</v>
      </c>
      <c r="J1051">
        <v>3.078757</v>
      </c>
      <c r="K1051">
        <v>0</v>
      </c>
      <c r="L1051">
        <v>0</v>
      </c>
      <c r="M1051">
        <v>249</v>
      </c>
      <c r="N1051">
        <v>-20866</v>
      </c>
      <c r="O1051">
        <v>6.0480929999999997</v>
      </c>
      <c r="P1051">
        <v>36</v>
      </c>
      <c r="Q1051">
        <v>0.87442299999999995</v>
      </c>
      <c r="R1051" t="s">
        <v>43</v>
      </c>
      <c r="S1051" t="s">
        <v>43</v>
      </c>
    </row>
    <row r="1052" spans="1:19">
      <c r="A1052">
        <v>1092</v>
      </c>
      <c r="B1052">
        <v>383</v>
      </c>
      <c r="C1052">
        <v>4112</v>
      </c>
      <c r="D1052">
        <v>102200.68</v>
      </c>
      <c r="E1052">
        <v>3943</v>
      </c>
      <c r="F1052">
        <v>119810.68</v>
      </c>
      <c r="G1052">
        <v>30.385666000000001</v>
      </c>
      <c r="H1052">
        <v>5.9</v>
      </c>
      <c r="I1052">
        <v>24.485665999999998</v>
      </c>
      <c r="J1052">
        <v>5.1501130000000002</v>
      </c>
      <c r="K1052">
        <v>0</v>
      </c>
      <c r="L1052">
        <v>0</v>
      </c>
      <c r="M1052">
        <v>169</v>
      </c>
      <c r="N1052">
        <v>-17610</v>
      </c>
      <c r="O1052">
        <v>4.1099220000000001</v>
      </c>
      <c r="P1052">
        <v>83</v>
      </c>
      <c r="Q1052">
        <v>2.0184820000000001</v>
      </c>
      <c r="R1052" t="s">
        <v>43</v>
      </c>
      <c r="S1052" t="s">
        <v>43</v>
      </c>
    </row>
    <row r="1053" spans="1:19">
      <c r="A1053">
        <v>5176</v>
      </c>
      <c r="B1053">
        <v>450</v>
      </c>
      <c r="C1053">
        <v>4107</v>
      </c>
      <c r="D1053">
        <v>206510.36</v>
      </c>
      <c r="E1053">
        <v>3787</v>
      </c>
      <c r="F1053">
        <v>238542.36</v>
      </c>
      <c r="G1053">
        <v>62.989797000000003</v>
      </c>
      <c r="H1053">
        <v>67.849999999999994</v>
      </c>
      <c r="I1053">
        <v>-4.8602030000000003</v>
      </c>
      <c r="J1053">
        <v>0.92836799999999997</v>
      </c>
      <c r="K1053">
        <v>0</v>
      </c>
      <c r="L1053">
        <v>0</v>
      </c>
      <c r="M1053">
        <v>320</v>
      </c>
      <c r="N1053">
        <v>-32032</v>
      </c>
      <c r="O1053">
        <v>7.7915749999999999</v>
      </c>
      <c r="P1053">
        <v>91</v>
      </c>
      <c r="Q1053">
        <v>2.2157290000000001</v>
      </c>
      <c r="R1053" t="s">
        <v>43</v>
      </c>
      <c r="S1053" t="s">
        <v>43</v>
      </c>
    </row>
    <row r="1054" spans="1:19">
      <c r="A1054">
        <v>2681</v>
      </c>
      <c r="B1054">
        <v>177</v>
      </c>
      <c r="C1054">
        <v>4104</v>
      </c>
      <c r="D1054">
        <v>392173.17</v>
      </c>
      <c r="E1054">
        <v>3856</v>
      </c>
      <c r="F1054">
        <v>419572.17</v>
      </c>
      <c r="G1054">
        <v>108.81021</v>
      </c>
      <c r="H1054">
        <v>106.465</v>
      </c>
      <c r="I1054">
        <v>2.3452099999999998</v>
      </c>
      <c r="J1054">
        <v>1.0220279999999999</v>
      </c>
      <c r="K1054">
        <v>0</v>
      </c>
      <c r="L1054">
        <v>0</v>
      </c>
      <c r="M1054">
        <v>248</v>
      </c>
      <c r="N1054">
        <v>-27399</v>
      </c>
      <c r="O1054">
        <v>6.0428850000000001</v>
      </c>
      <c r="P1054">
        <v>97</v>
      </c>
      <c r="Q1054">
        <v>2.3635480000000002</v>
      </c>
      <c r="R1054" t="s">
        <v>43</v>
      </c>
      <c r="S1054" t="s">
        <v>42</v>
      </c>
    </row>
    <row r="1055" spans="1:19">
      <c r="A1055">
        <v>5155</v>
      </c>
      <c r="B1055">
        <v>1475</v>
      </c>
      <c r="C1055">
        <v>4103</v>
      </c>
      <c r="D1055">
        <v>112340.86</v>
      </c>
      <c r="E1055">
        <v>4005</v>
      </c>
      <c r="F1055">
        <v>120124.86</v>
      </c>
      <c r="G1055">
        <v>29.993722999999999</v>
      </c>
      <c r="H1055">
        <v>14.03</v>
      </c>
      <c r="I1055">
        <v>15.963723</v>
      </c>
      <c r="J1055">
        <v>2.1378279999999998</v>
      </c>
      <c r="K1055">
        <v>0</v>
      </c>
      <c r="L1055">
        <v>0</v>
      </c>
      <c r="M1055">
        <v>98</v>
      </c>
      <c r="N1055">
        <v>-7784</v>
      </c>
      <c r="O1055">
        <v>2.388496</v>
      </c>
      <c r="P1055">
        <v>43</v>
      </c>
      <c r="Q1055">
        <v>1.048014</v>
      </c>
      <c r="R1055" t="s">
        <v>43</v>
      </c>
      <c r="S1055" t="s">
        <v>43</v>
      </c>
    </row>
    <row r="1056" spans="1:19">
      <c r="A1056">
        <v>333</v>
      </c>
      <c r="B1056">
        <v>628</v>
      </c>
      <c r="C1056">
        <v>4103</v>
      </c>
      <c r="D1056">
        <v>335102.71999999997</v>
      </c>
      <c r="E1056">
        <v>3829</v>
      </c>
      <c r="F1056">
        <v>367163.72</v>
      </c>
      <c r="G1056">
        <v>95.890237999999997</v>
      </c>
      <c r="H1056">
        <v>43.61</v>
      </c>
      <c r="I1056">
        <v>52.280237999999997</v>
      </c>
      <c r="J1056">
        <v>2.1988129999999999</v>
      </c>
      <c r="K1056">
        <v>0</v>
      </c>
      <c r="L1056">
        <v>0</v>
      </c>
      <c r="M1056">
        <v>274</v>
      </c>
      <c r="N1056">
        <v>-32061</v>
      </c>
      <c r="O1056">
        <v>6.6780400000000002</v>
      </c>
      <c r="P1056">
        <v>84</v>
      </c>
      <c r="Q1056">
        <v>2.047282</v>
      </c>
      <c r="R1056" t="s">
        <v>43</v>
      </c>
      <c r="S1056" t="s">
        <v>43</v>
      </c>
    </row>
    <row r="1057" spans="1:19">
      <c r="A1057">
        <v>1260</v>
      </c>
      <c r="B1057">
        <v>1305</v>
      </c>
      <c r="C1057">
        <v>4102</v>
      </c>
      <c r="D1057">
        <v>164915.29</v>
      </c>
      <c r="E1057">
        <v>3954</v>
      </c>
      <c r="F1057">
        <v>181705.29</v>
      </c>
      <c r="G1057">
        <v>45.954802999999998</v>
      </c>
      <c r="H1057">
        <v>40.384999999999998</v>
      </c>
      <c r="I1057">
        <v>5.5698030000000003</v>
      </c>
      <c r="J1057">
        <v>1.137918</v>
      </c>
      <c r="K1057">
        <v>0</v>
      </c>
      <c r="L1057">
        <v>0</v>
      </c>
      <c r="M1057">
        <v>148</v>
      </c>
      <c r="N1057">
        <v>-16790</v>
      </c>
      <c r="O1057">
        <v>3.607996</v>
      </c>
      <c r="P1057">
        <v>150</v>
      </c>
      <c r="Q1057">
        <v>3.6567530000000001</v>
      </c>
      <c r="R1057" t="s">
        <v>43</v>
      </c>
      <c r="S1057" t="s">
        <v>43</v>
      </c>
    </row>
    <row r="1058" spans="1:19">
      <c r="A1058">
        <v>2124</v>
      </c>
      <c r="B1058">
        <v>106</v>
      </c>
      <c r="C1058">
        <v>4097</v>
      </c>
      <c r="D1058">
        <v>133969.99</v>
      </c>
      <c r="E1058">
        <v>3929</v>
      </c>
      <c r="F1058">
        <v>150645.99</v>
      </c>
      <c r="G1058">
        <v>38.342069000000002</v>
      </c>
      <c r="H1058">
        <v>9.56</v>
      </c>
      <c r="I1058">
        <v>28.782069</v>
      </c>
      <c r="J1058">
        <v>4.0106770000000003</v>
      </c>
      <c r="K1058">
        <v>0</v>
      </c>
      <c r="L1058">
        <v>0</v>
      </c>
      <c r="M1058">
        <v>168</v>
      </c>
      <c r="N1058">
        <v>-16676</v>
      </c>
      <c r="O1058">
        <v>4.1005609999999999</v>
      </c>
      <c r="P1058">
        <v>46</v>
      </c>
      <c r="Q1058">
        <v>1.122773</v>
      </c>
      <c r="R1058" t="s">
        <v>43</v>
      </c>
      <c r="S1058" t="s">
        <v>43</v>
      </c>
    </row>
    <row r="1059" spans="1:19">
      <c r="A1059">
        <v>3391</v>
      </c>
      <c r="B1059">
        <v>726</v>
      </c>
      <c r="C1059">
        <v>4096</v>
      </c>
      <c r="D1059">
        <v>79158.33</v>
      </c>
      <c r="E1059">
        <v>3866</v>
      </c>
      <c r="F1059">
        <v>101075.33</v>
      </c>
      <c r="G1059">
        <v>26.144679</v>
      </c>
      <c r="H1059">
        <v>7.96</v>
      </c>
      <c r="I1059">
        <v>18.184678999999999</v>
      </c>
      <c r="J1059">
        <v>3.2845070000000001</v>
      </c>
      <c r="K1059">
        <v>0</v>
      </c>
      <c r="L1059">
        <v>0</v>
      </c>
      <c r="M1059">
        <v>230</v>
      </c>
      <c r="N1059">
        <v>-21917</v>
      </c>
      <c r="O1059">
        <v>5.6152340000000001</v>
      </c>
      <c r="P1059">
        <v>41</v>
      </c>
      <c r="Q1059">
        <v>1.000977</v>
      </c>
      <c r="R1059" t="s">
        <v>43</v>
      </c>
      <c r="S1059" t="s">
        <v>43</v>
      </c>
    </row>
    <row r="1060" spans="1:19">
      <c r="A1060">
        <v>5274</v>
      </c>
      <c r="B1060">
        <v>1118</v>
      </c>
      <c r="C1060">
        <v>4096</v>
      </c>
      <c r="D1060">
        <v>366612.76</v>
      </c>
      <c r="E1060">
        <v>3833</v>
      </c>
      <c r="F1060">
        <v>394610.76</v>
      </c>
      <c r="G1060">
        <v>102.95089</v>
      </c>
      <c r="H1060">
        <v>72.069999999999993</v>
      </c>
      <c r="I1060">
        <v>30.880890000000001</v>
      </c>
      <c r="J1060">
        <v>1.428485</v>
      </c>
      <c r="K1060">
        <v>0</v>
      </c>
      <c r="L1060">
        <v>0</v>
      </c>
      <c r="M1060">
        <v>263</v>
      </c>
      <c r="N1060">
        <v>-27998</v>
      </c>
      <c r="O1060">
        <v>6.4208980000000002</v>
      </c>
      <c r="P1060">
        <v>71</v>
      </c>
      <c r="Q1060">
        <v>1.733398</v>
      </c>
      <c r="R1060" t="s">
        <v>43</v>
      </c>
      <c r="S1060" t="s">
        <v>43</v>
      </c>
    </row>
    <row r="1061" spans="1:19">
      <c r="A1061">
        <v>3832</v>
      </c>
      <c r="B1061">
        <v>865</v>
      </c>
      <c r="C1061">
        <v>4093</v>
      </c>
      <c r="D1061">
        <v>292664.40999999997</v>
      </c>
      <c r="E1061">
        <v>4003</v>
      </c>
      <c r="F1061">
        <v>303500.40999999997</v>
      </c>
      <c r="G1061">
        <v>75.818239000000005</v>
      </c>
      <c r="H1061">
        <v>65</v>
      </c>
      <c r="I1061">
        <v>10.818239</v>
      </c>
      <c r="J1061">
        <v>1.166434</v>
      </c>
      <c r="K1061">
        <v>0</v>
      </c>
      <c r="L1061">
        <v>0</v>
      </c>
      <c r="M1061">
        <v>90</v>
      </c>
      <c r="N1061">
        <v>-10836</v>
      </c>
      <c r="O1061">
        <v>2.1988759999999998</v>
      </c>
      <c r="P1061">
        <v>53</v>
      </c>
      <c r="Q1061">
        <v>1.294894</v>
      </c>
      <c r="R1061" t="s">
        <v>43</v>
      </c>
      <c r="S1061" t="s">
        <v>43</v>
      </c>
    </row>
    <row r="1062" spans="1:19">
      <c r="A1062">
        <v>5687</v>
      </c>
      <c r="B1062">
        <v>1412</v>
      </c>
      <c r="C1062">
        <v>4090</v>
      </c>
      <c r="D1062">
        <v>172452.92</v>
      </c>
      <c r="E1062">
        <v>3991</v>
      </c>
      <c r="F1062">
        <v>183752.92</v>
      </c>
      <c r="G1062">
        <v>46.041823999999998</v>
      </c>
      <c r="H1062">
        <v>25.19</v>
      </c>
      <c r="I1062">
        <v>20.851824000000001</v>
      </c>
      <c r="J1062">
        <v>1.827782</v>
      </c>
      <c r="K1062">
        <v>0</v>
      </c>
      <c r="L1062">
        <v>0</v>
      </c>
      <c r="M1062">
        <v>99</v>
      </c>
      <c r="N1062">
        <v>-11300</v>
      </c>
      <c r="O1062">
        <v>2.4205380000000001</v>
      </c>
      <c r="P1062">
        <v>60</v>
      </c>
      <c r="Q1062">
        <v>1.466993</v>
      </c>
      <c r="R1062" t="s">
        <v>43</v>
      </c>
      <c r="S1062" t="s">
        <v>43</v>
      </c>
    </row>
    <row r="1063" spans="1:19">
      <c r="A1063">
        <v>1011</v>
      </c>
      <c r="B1063">
        <v>1849</v>
      </c>
      <c r="C1063">
        <v>4088</v>
      </c>
      <c r="D1063">
        <v>205068.2</v>
      </c>
      <c r="E1063">
        <v>3946</v>
      </c>
      <c r="F1063">
        <v>228619.2</v>
      </c>
      <c r="G1063">
        <v>57.936948999999998</v>
      </c>
      <c r="H1063">
        <v>50.68</v>
      </c>
      <c r="I1063">
        <v>7.2569489999999996</v>
      </c>
      <c r="J1063">
        <v>1.143192</v>
      </c>
      <c r="K1063">
        <v>0</v>
      </c>
      <c r="L1063">
        <v>0</v>
      </c>
      <c r="M1063">
        <v>142</v>
      </c>
      <c r="N1063">
        <v>-23551</v>
      </c>
      <c r="O1063">
        <v>3.4735809999999998</v>
      </c>
      <c r="P1063">
        <v>38</v>
      </c>
      <c r="Q1063">
        <v>0.92954999999999999</v>
      </c>
      <c r="R1063" t="s">
        <v>43</v>
      </c>
      <c r="S1063" t="s">
        <v>43</v>
      </c>
    </row>
    <row r="1064" spans="1:19">
      <c r="A1064">
        <v>3384</v>
      </c>
      <c r="B1064">
        <v>320</v>
      </c>
      <c r="C1064">
        <v>4088</v>
      </c>
      <c r="D1064">
        <v>276019.06</v>
      </c>
      <c r="E1064">
        <v>3795</v>
      </c>
      <c r="F1064">
        <v>311546.06</v>
      </c>
      <c r="G1064">
        <v>82.093823</v>
      </c>
      <c r="H1064">
        <v>62.43</v>
      </c>
      <c r="I1064">
        <v>19.663823000000001</v>
      </c>
      <c r="J1064">
        <v>1.3149740000000001</v>
      </c>
      <c r="K1064">
        <v>0</v>
      </c>
      <c r="L1064">
        <v>0</v>
      </c>
      <c r="M1064">
        <v>293</v>
      </c>
      <c r="N1064">
        <v>-35527</v>
      </c>
      <c r="O1064">
        <v>7.167319</v>
      </c>
      <c r="P1064">
        <v>83</v>
      </c>
      <c r="Q1064">
        <v>2.0303330000000002</v>
      </c>
      <c r="R1064" t="s">
        <v>43</v>
      </c>
      <c r="S1064" t="s">
        <v>43</v>
      </c>
    </row>
    <row r="1065" spans="1:19">
      <c r="A1065">
        <v>5073</v>
      </c>
      <c r="B1065">
        <v>665</v>
      </c>
      <c r="C1065">
        <v>4085</v>
      </c>
      <c r="D1065">
        <v>211025.07</v>
      </c>
      <c r="E1065">
        <v>3962</v>
      </c>
      <c r="F1065">
        <v>228047.07</v>
      </c>
      <c r="G1065">
        <v>57.558574</v>
      </c>
      <c r="H1065">
        <v>63.17</v>
      </c>
      <c r="I1065">
        <v>-5.6114259999999998</v>
      </c>
      <c r="J1065">
        <v>0.91116900000000001</v>
      </c>
      <c r="K1065">
        <v>0</v>
      </c>
      <c r="L1065">
        <v>0</v>
      </c>
      <c r="M1065">
        <v>123</v>
      </c>
      <c r="N1065">
        <v>-17022</v>
      </c>
      <c r="O1065">
        <v>3.0110160000000001</v>
      </c>
      <c r="P1065">
        <v>55</v>
      </c>
      <c r="Q1065">
        <v>1.3463890000000001</v>
      </c>
      <c r="R1065" t="s">
        <v>43</v>
      </c>
      <c r="S1065" t="s">
        <v>43</v>
      </c>
    </row>
    <row r="1066" spans="1:19">
      <c r="A1066">
        <v>5524</v>
      </c>
      <c r="B1066">
        <v>823</v>
      </c>
      <c r="C1066">
        <v>4084</v>
      </c>
      <c r="D1066">
        <v>156313</v>
      </c>
      <c r="E1066">
        <v>3738</v>
      </c>
      <c r="F1066">
        <v>184802</v>
      </c>
      <c r="G1066">
        <v>49.438737000000003</v>
      </c>
      <c r="H1066">
        <v>41.325000000000003</v>
      </c>
      <c r="I1066">
        <v>8.1137370000000004</v>
      </c>
      <c r="J1066">
        <v>1.19634</v>
      </c>
      <c r="K1066">
        <v>4</v>
      </c>
      <c r="L1066">
        <v>9.7943000000000002E-2</v>
      </c>
      <c r="M1066">
        <v>342</v>
      </c>
      <c r="N1066">
        <v>-28489</v>
      </c>
      <c r="O1066">
        <v>8.3741430000000001</v>
      </c>
      <c r="P1066">
        <v>73</v>
      </c>
      <c r="Q1066">
        <v>1.787463</v>
      </c>
      <c r="R1066" t="s">
        <v>43</v>
      </c>
      <c r="S1066" t="s">
        <v>43</v>
      </c>
    </row>
    <row r="1067" spans="1:19">
      <c r="A1067">
        <v>3957</v>
      </c>
      <c r="B1067">
        <v>462</v>
      </c>
      <c r="C1067">
        <v>4083</v>
      </c>
      <c r="D1067">
        <v>323529.64</v>
      </c>
      <c r="E1067">
        <v>3881</v>
      </c>
      <c r="F1067">
        <v>364896.64</v>
      </c>
      <c r="G1067">
        <v>94.021293</v>
      </c>
      <c r="H1067">
        <v>32.090000000000003</v>
      </c>
      <c r="I1067">
        <v>61.931292999999997</v>
      </c>
      <c r="J1067">
        <v>2.9299249999999999</v>
      </c>
      <c r="K1067">
        <v>0</v>
      </c>
      <c r="L1067">
        <v>0</v>
      </c>
      <c r="M1067">
        <v>202</v>
      </c>
      <c r="N1067">
        <v>-41367</v>
      </c>
      <c r="O1067">
        <v>4.947343</v>
      </c>
      <c r="P1067">
        <v>61</v>
      </c>
      <c r="Q1067">
        <v>1.494</v>
      </c>
      <c r="R1067" t="s">
        <v>43</v>
      </c>
      <c r="S1067" t="s">
        <v>43</v>
      </c>
    </row>
    <row r="1068" spans="1:19">
      <c r="A1068">
        <v>1177</v>
      </c>
      <c r="B1068">
        <v>1475</v>
      </c>
      <c r="C1068">
        <v>4082</v>
      </c>
      <c r="D1068">
        <v>114552.79</v>
      </c>
      <c r="E1068">
        <v>3963</v>
      </c>
      <c r="F1068">
        <v>124554.79</v>
      </c>
      <c r="G1068">
        <v>31.42942</v>
      </c>
      <c r="H1068">
        <v>14.39</v>
      </c>
      <c r="I1068">
        <v>17.03942</v>
      </c>
      <c r="J1068">
        <v>2.1841149999999998</v>
      </c>
      <c r="K1068">
        <v>0</v>
      </c>
      <c r="L1068">
        <v>0</v>
      </c>
      <c r="M1068">
        <v>119</v>
      </c>
      <c r="N1068">
        <v>-10002</v>
      </c>
      <c r="O1068">
        <v>2.915238</v>
      </c>
      <c r="P1068">
        <v>54</v>
      </c>
      <c r="Q1068">
        <v>1.322881</v>
      </c>
      <c r="R1068" t="s">
        <v>43</v>
      </c>
      <c r="S1068" t="s">
        <v>43</v>
      </c>
    </row>
    <row r="1069" spans="1:19">
      <c r="A1069">
        <v>3757</v>
      </c>
      <c r="B1069">
        <v>1880</v>
      </c>
      <c r="C1069">
        <v>4076</v>
      </c>
      <c r="D1069">
        <v>206373.2</v>
      </c>
      <c r="E1069">
        <v>3935</v>
      </c>
      <c r="F1069">
        <v>225350.2</v>
      </c>
      <c r="G1069">
        <v>57.268158</v>
      </c>
      <c r="H1069">
        <v>46.18</v>
      </c>
      <c r="I1069">
        <v>11.088158</v>
      </c>
      <c r="J1069">
        <v>1.2401070000000001</v>
      </c>
      <c r="K1069">
        <v>0</v>
      </c>
      <c r="L1069">
        <v>0</v>
      </c>
      <c r="M1069">
        <v>141</v>
      </c>
      <c r="N1069">
        <v>-18977</v>
      </c>
      <c r="O1069">
        <v>3.4592740000000002</v>
      </c>
      <c r="P1069">
        <v>75</v>
      </c>
      <c r="Q1069">
        <v>1.840039</v>
      </c>
      <c r="R1069" t="s">
        <v>43</v>
      </c>
      <c r="S1069" t="s">
        <v>43</v>
      </c>
    </row>
    <row r="1070" spans="1:19">
      <c r="A1070">
        <v>3468</v>
      </c>
      <c r="B1070">
        <v>1394</v>
      </c>
      <c r="C1070">
        <v>4074</v>
      </c>
      <c r="D1070">
        <v>155569.35999999999</v>
      </c>
      <c r="E1070">
        <v>3967</v>
      </c>
      <c r="F1070">
        <v>169790.36</v>
      </c>
      <c r="G1070">
        <v>42.800696000000002</v>
      </c>
      <c r="H1070">
        <v>15.61</v>
      </c>
      <c r="I1070">
        <v>27.190695999999999</v>
      </c>
      <c r="J1070">
        <v>2.7418770000000001</v>
      </c>
      <c r="K1070">
        <v>0</v>
      </c>
      <c r="L1070">
        <v>0</v>
      </c>
      <c r="M1070">
        <v>107</v>
      </c>
      <c r="N1070">
        <v>-14221</v>
      </c>
      <c r="O1070">
        <v>2.6264110000000001</v>
      </c>
      <c r="P1070">
        <v>44</v>
      </c>
      <c r="Q1070">
        <v>1.08002</v>
      </c>
      <c r="R1070" t="s">
        <v>43</v>
      </c>
      <c r="S1070" t="s">
        <v>43</v>
      </c>
    </row>
    <row r="1071" spans="1:19">
      <c r="A1071">
        <v>6032</v>
      </c>
      <c r="B1071">
        <v>1994</v>
      </c>
      <c r="C1071">
        <v>4072</v>
      </c>
      <c r="D1071">
        <v>266201.21999999997</v>
      </c>
      <c r="E1071">
        <v>3800</v>
      </c>
      <c r="F1071">
        <v>302294.21999999997</v>
      </c>
      <c r="G1071">
        <v>79.551111000000006</v>
      </c>
      <c r="H1071">
        <v>53.83</v>
      </c>
      <c r="I1071">
        <v>25.721111000000001</v>
      </c>
      <c r="J1071">
        <v>1.4778210000000001</v>
      </c>
      <c r="K1071">
        <v>0</v>
      </c>
      <c r="L1071">
        <v>0</v>
      </c>
      <c r="M1071">
        <v>272</v>
      </c>
      <c r="N1071">
        <v>-36093</v>
      </c>
      <c r="O1071">
        <v>6.6797639999999996</v>
      </c>
      <c r="P1071">
        <v>37</v>
      </c>
      <c r="Q1071">
        <v>0.90864400000000001</v>
      </c>
      <c r="R1071" t="s">
        <v>43</v>
      </c>
      <c r="S1071" t="s">
        <v>43</v>
      </c>
    </row>
    <row r="1072" spans="1:19">
      <c r="A1072">
        <v>1077</v>
      </c>
      <c r="B1072">
        <v>1525</v>
      </c>
      <c r="C1072">
        <v>4071</v>
      </c>
      <c r="D1072">
        <v>233778.43</v>
      </c>
      <c r="E1072">
        <v>3932</v>
      </c>
      <c r="F1072">
        <v>265321.43</v>
      </c>
      <c r="G1072">
        <v>67.477474999999998</v>
      </c>
      <c r="H1072">
        <v>27.405000000000001</v>
      </c>
      <c r="I1072">
        <v>40.072474999999997</v>
      </c>
      <c r="J1072">
        <v>2.4622320000000002</v>
      </c>
      <c r="K1072">
        <v>0</v>
      </c>
      <c r="L1072">
        <v>0</v>
      </c>
      <c r="M1072">
        <v>139</v>
      </c>
      <c r="N1072">
        <v>-31543</v>
      </c>
      <c r="O1072">
        <v>3.4143940000000002</v>
      </c>
      <c r="P1072">
        <v>75</v>
      </c>
      <c r="Q1072">
        <v>1.8422989999999999</v>
      </c>
      <c r="R1072" t="s">
        <v>43</v>
      </c>
      <c r="S1072" t="s">
        <v>43</v>
      </c>
    </row>
    <row r="1073" spans="1:19">
      <c r="A1073">
        <v>5867</v>
      </c>
      <c r="B1073">
        <v>227</v>
      </c>
      <c r="C1073">
        <v>4069</v>
      </c>
      <c r="D1073">
        <v>412846.94</v>
      </c>
      <c r="E1073">
        <v>3882</v>
      </c>
      <c r="F1073">
        <v>446627.94</v>
      </c>
      <c r="G1073">
        <v>115.050989</v>
      </c>
      <c r="H1073">
        <v>61.87</v>
      </c>
      <c r="I1073">
        <v>53.180988999999997</v>
      </c>
      <c r="J1073">
        <v>1.8595600000000001</v>
      </c>
      <c r="K1073">
        <v>0</v>
      </c>
      <c r="L1073">
        <v>0</v>
      </c>
      <c r="M1073">
        <v>187</v>
      </c>
      <c r="N1073">
        <v>-33781</v>
      </c>
      <c r="O1073">
        <v>4.5957239999999997</v>
      </c>
      <c r="P1073">
        <v>63</v>
      </c>
      <c r="Q1073">
        <v>1.548292</v>
      </c>
      <c r="R1073" t="s">
        <v>43</v>
      </c>
      <c r="S1073" t="s">
        <v>43</v>
      </c>
    </row>
    <row r="1074" spans="1:19">
      <c r="A1074">
        <v>1000</v>
      </c>
      <c r="B1074">
        <v>1786</v>
      </c>
      <c r="C1074">
        <v>4065</v>
      </c>
      <c r="D1074">
        <v>69477.850000000006</v>
      </c>
      <c r="E1074">
        <v>3956</v>
      </c>
      <c r="F1074">
        <v>80497.850000000006</v>
      </c>
      <c r="G1074">
        <v>20.348293999999999</v>
      </c>
      <c r="H1074">
        <v>12.824999999999999</v>
      </c>
      <c r="I1074">
        <v>7.5232939999999999</v>
      </c>
      <c r="J1074">
        <v>1.5866119999999999</v>
      </c>
      <c r="K1074">
        <v>0</v>
      </c>
      <c r="L1074">
        <v>0</v>
      </c>
      <c r="M1074">
        <v>109</v>
      </c>
      <c r="N1074">
        <v>-11020</v>
      </c>
      <c r="O1074">
        <v>2.6814269999999998</v>
      </c>
      <c r="P1074">
        <v>28</v>
      </c>
      <c r="Q1074">
        <v>0.68880699999999995</v>
      </c>
      <c r="R1074" t="s">
        <v>43</v>
      </c>
      <c r="S1074" t="s">
        <v>43</v>
      </c>
    </row>
    <row r="1075" spans="1:19">
      <c r="A1075">
        <v>2824</v>
      </c>
      <c r="B1075">
        <v>42</v>
      </c>
      <c r="C1075">
        <v>4062</v>
      </c>
      <c r="D1075">
        <v>121581.75</v>
      </c>
      <c r="E1075">
        <v>3777</v>
      </c>
      <c r="F1075">
        <v>149187.75</v>
      </c>
      <c r="G1075">
        <v>39.499006999999999</v>
      </c>
      <c r="H1075">
        <v>26.74</v>
      </c>
      <c r="I1075">
        <v>12.759007</v>
      </c>
      <c r="J1075">
        <v>1.4771510000000001</v>
      </c>
      <c r="K1075">
        <v>2</v>
      </c>
      <c r="L1075">
        <v>4.9237000000000003E-2</v>
      </c>
      <c r="M1075">
        <v>283</v>
      </c>
      <c r="N1075">
        <v>-27606</v>
      </c>
      <c r="O1075">
        <v>6.9670110000000003</v>
      </c>
      <c r="P1075">
        <v>62</v>
      </c>
      <c r="Q1075">
        <v>1.5263420000000001</v>
      </c>
      <c r="R1075" t="s">
        <v>43</v>
      </c>
      <c r="S1075" t="s">
        <v>43</v>
      </c>
    </row>
    <row r="1076" spans="1:19">
      <c r="A1076">
        <v>3047</v>
      </c>
      <c r="B1076">
        <v>1243</v>
      </c>
      <c r="C1076">
        <v>4061</v>
      </c>
      <c r="D1076">
        <v>346792.44</v>
      </c>
      <c r="E1076">
        <v>3914</v>
      </c>
      <c r="F1076">
        <v>368413.44</v>
      </c>
      <c r="G1076">
        <v>94.127092000000005</v>
      </c>
      <c r="H1076">
        <v>98.88</v>
      </c>
      <c r="I1076">
        <v>-4.7529079999999997</v>
      </c>
      <c r="J1076">
        <v>0.95193300000000003</v>
      </c>
      <c r="K1076">
        <v>0</v>
      </c>
      <c r="L1076">
        <v>0</v>
      </c>
      <c r="M1076">
        <v>147</v>
      </c>
      <c r="N1076">
        <v>-21621</v>
      </c>
      <c r="O1076">
        <v>3.6197979999999998</v>
      </c>
      <c r="P1076">
        <v>81</v>
      </c>
      <c r="Q1076">
        <v>1.994583</v>
      </c>
      <c r="R1076" t="s">
        <v>43</v>
      </c>
      <c r="S1076" t="s">
        <v>44</v>
      </c>
    </row>
    <row r="1077" spans="1:19">
      <c r="A1077">
        <v>4197</v>
      </c>
      <c r="B1077">
        <v>912</v>
      </c>
      <c r="C1077">
        <v>4056</v>
      </c>
      <c r="D1077">
        <v>188361.66</v>
      </c>
      <c r="E1077">
        <v>3906</v>
      </c>
      <c r="F1077">
        <v>207443.66</v>
      </c>
      <c r="G1077">
        <v>53.108975999999998</v>
      </c>
      <c r="H1077">
        <v>19.82</v>
      </c>
      <c r="I1077">
        <v>33.288975999999998</v>
      </c>
      <c r="J1077">
        <v>2.6795650000000002</v>
      </c>
      <c r="K1077">
        <v>0</v>
      </c>
      <c r="L1077">
        <v>0</v>
      </c>
      <c r="M1077">
        <v>150</v>
      </c>
      <c r="N1077">
        <v>-19082</v>
      </c>
      <c r="O1077">
        <v>3.6982249999999999</v>
      </c>
      <c r="P1077">
        <v>59</v>
      </c>
      <c r="Q1077">
        <v>1.4546349999999999</v>
      </c>
      <c r="R1077" t="s">
        <v>43</v>
      </c>
      <c r="S1077" t="s">
        <v>43</v>
      </c>
    </row>
    <row r="1078" spans="1:19">
      <c r="A1078">
        <v>4752</v>
      </c>
      <c r="B1078">
        <v>1356</v>
      </c>
      <c r="C1078">
        <v>4056</v>
      </c>
      <c r="D1078">
        <v>151135.22</v>
      </c>
      <c r="E1078">
        <v>3917</v>
      </c>
      <c r="F1078">
        <v>170671.22</v>
      </c>
      <c r="G1078">
        <v>43.571922000000001</v>
      </c>
      <c r="H1078">
        <v>17.77</v>
      </c>
      <c r="I1078">
        <v>25.801922000000001</v>
      </c>
      <c r="J1078">
        <v>2.4519929999999999</v>
      </c>
      <c r="K1078">
        <v>0</v>
      </c>
      <c r="L1078">
        <v>0</v>
      </c>
      <c r="M1078">
        <v>139</v>
      </c>
      <c r="N1078">
        <v>-19536</v>
      </c>
      <c r="O1078">
        <v>3.427022</v>
      </c>
      <c r="P1078">
        <v>75</v>
      </c>
      <c r="Q1078">
        <v>1.8491120000000001</v>
      </c>
      <c r="R1078" t="s">
        <v>43</v>
      </c>
      <c r="S1078" t="s">
        <v>43</v>
      </c>
    </row>
    <row r="1079" spans="1:19">
      <c r="A1079">
        <v>2637</v>
      </c>
      <c r="B1079">
        <v>1596</v>
      </c>
      <c r="C1079">
        <v>4054</v>
      </c>
      <c r="D1079">
        <v>123169.13</v>
      </c>
      <c r="E1079">
        <v>3943</v>
      </c>
      <c r="F1079">
        <v>131495.48000000001</v>
      </c>
      <c r="G1079">
        <v>33.349094999999998</v>
      </c>
      <c r="H1079">
        <v>38.14</v>
      </c>
      <c r="I1079">
        <v>-4.7909050000000004</v>
      </c>
      <c r="J1079">
        <v>0.874386</v>
      </c>
      <c r="K1079">
        <v>0</v>
      </c>
      <c r="L1079">
        <v>0</v>
      </c>
      <c r="M1079">
        <v>111</v>
      </c>
      <c r="N1079">
        <v>-8326.35</v>
      </c>
      <c r="O1079">
        <v>2.7380369999999998</v>
      </c>
      <c r="P1079">
        <v>78</v>
      </c>
      <c r="Q1079">
        <v>1.924026</v>
      </c>
      <c r="R1079" t="s">
        <v>43</v>
      </c>
      <c r="S1079" t="s">
        <v>43</v>
      </c>
    </row>
    <row r="1080" spans="1:19">
      <c r="A1080">
        <v>3265</v>
      </c>
      <c r="B1080">
        <v>55</v>
      </c>
      <c r="C1080">
        <v>4051</v>
      </c>
      <c r="D1080">
        <v>75909.33</v>
      </c>
      <c r="E1080">
        <v>4003</v>
      </c>
      <c r="F1080">
        <v>82104.33</v>
      </c>
      <c r="G1080">
        <v>20.510698999999999</v>
      </c>
      <c r="H1080">
        <v>2.4900000000000002</v>
      </c>
      <c r="I1080">
        <v>18.020699</v>
      </c>
      <c r="J1080">
        <v>8.2372289999999992</v>
      </c>
      <c r="K1080">
        <v>0</v>
      </c>
      <c r="L1080">
        <v>0</v>
      </c>
      <c r="M1080">
        <v>48</v>
      </c>
      <c r="N1080">
        <v>-6195</v>
      </c>
      <c r="O1080">
        <v>1.184893</v>
      </c>
      <c r="P1080">
        <v>39</v>
      </c>
      <c r="Q1080">
        <v>0.96272500000000005</v>
      </c>
      <c r="R1080" t="s">
        <v>43</v>
      </c>
      <c r="S1080" t="s">
        <v>43</v>
      </c>
    </row>
    <row r="1081" spans="1:19">
      <c r="A1081">
        <v>38</v>
      </c>
      <c r="B1081">
        <v>115</v>
      </c>
      <c r="C1081">
        <v>4049</v>
      </c>
      <c r="D1081">
        <v>453097.39</v>
      </c>
      <c r="E1081">
        <v>3903</v>
      </c>
      <c r="F1081">
        <v>480548.39</v>
      </c>
      <c r="G1081">
        <v>123.122826</v>
      </c>
      <c r="H1081">
        <v>90.59</v>
      </c>
      <c r="I1081">
        <v>32.532826</v>
      </c>
      <c r="J1081">
        <v>1.3591219999999999</v>
      </c>
      <c r="K1081">
        <v>0</v>
      </c>
      <c r="L1081">
        <v>0</v>
      </c>
      <c r="M1081">
        <v>146</v>
      </c>
      <c r="N1081">
        <v>-27451</v>
      </c>
      <c r="O1081">
        <v>3.605829</v>
      </c>
      <c r="P1081">
        <v>49</v>
      </c>
      <c r="Q1081">
        <v>1.210175</v>
      </c>
      <c r="R1081" t="s">
        <v>43</v>
      </c>
      <c r="S1081" t="s">
        <v>44</v>
      </c>
    </row>
    <row r="1082" spans="1:19">
      <c r="A1082">
        <v>4570</v>
      </c>
      <c r="B1082">
        <v>1283</v>
      </c>
      <c r="C1082">
        <v>4042</v>
      </c>
      <c r="D1082">
        <v>247372.86</v>
      </c>
      <c r="E1082">
        <v>3800</v>
      </c>
      <c r="F1082">
        <v>273213.86</v>
      </c>
      <c r="G1082">
        <v>71.898383999999993</v>
      </c>
      <c r="H1082">
        <v>63.2</v>
      </c>
      <c r="I1082">
        <v>8.6983840000000008</v>
      </c>
      <c r="J1082">
        <v>1.1376329999999999</v>
      </c>
      <c r="K1082">
        <v>0</v>
      </c>
      <c r="L1082">
        <v>0</v>
      </c>
      <c r="M1082">
        <v>242</v>
      </c>
      <c r="N1082">
        <v>-25841</v>
      </c>
      <c r="O1082">
        <v>5.9871350000000003</v>
      </c>
      <c r="P1082">
        <v>37</v>
      </c>
      <c r="Q1082">
        <v>0.91538799999999998</v>
      </c>
      <c r="R1082" t="s">
        <v>43</v>
      </c>
      <c r="S1082" t="s">
        <v>43</v>
      </c>
    </row>
    <row r="1083" spans="1:19">
      <c r="A1083">
        <v>5976</v>
      </c>
      <c r="B1083">
        <v>1403</v>
      </c>
      <c r="C1083">
        <v>4042</v>
      </c>
      <c r="D1083">
        <v>239636.24</v>
      </c>
      <c r="E1083">
        <v>3973</v>
      </c>
      <c r="F1083">
        <v>251807.24</v>
      </c>
      <c r="G1083">
        <v>63.379621999999998</v>
      </c>
      <c r="H1083">
        <v>42.4</v>
      </c>
      <c r="I1083">
        <v>20.979621999999999</v>
      </c>
      <c r="J1083">
        <v>1.494802</v>
      </c>
      <c r="K1083">
        <v>0</v>
      </c>
      <c r="L1083">
        <v>0</v>
      </c>
      <c r="M1083">
        <v>69</v>
      </c>
      <c r="N1083">
        <v>-12171</v>
      </c>
      <c r="O1083">
        <v>1.707076</v>
      </c>
      <c r="P1083">
        <v>90</v>
      </c>
      <c r="Q1083">
        <v>2.22662</v>
      </c>
      <c r="R1083" t="s">
        <v>43</v>
      </c>
      <c r="S1083" t="s">
        <v>43</v>
      </c>
    </row>
    <row r="1084" spans="1:19">
      <c r="A1084">
        <v>5979</v>
      </c>
      <c r="B1084">
        <v>602</v>
      </c>
      <c r="C1084">
        <v>4040</v>
      </c>
      <c r="D1084">
        <v>121587.01</v>
      </c>
      <c r="E1084">
        <v>3862</v>
      </c>
      <c r="F1084">
        <v>138211.01</v>
      </c>
      <c r="G1084">
        <v>35.787418000000002</v>
      </c>
      <c r="H1084">
        <v>11.135</v>
      </c>
      <c r="I1084">
        <v>24.652418000000001</v>
      </c>
      <c r="J1084">
        <v>3.2139579999999999</v>
      </c>
      <c r="K1084">
        <v>0</v>
      </c>
      <c r="L1084">
        <v>0</v>
      </c>
      <c r="M1084">
        <v>178</v>
      </c>
      <c r="N1084">
        <v>-16624</v>
      </c>
      <c r="O1084">
        <v>4.4059410000000003</v>
      </c>
      <c r="P1084">
        <v>57</v>
      </c>
      <c r="Q1084">
        <v>1.4108909999999999</v>
      </c>
      <c r="R1084" t="s">
        <v>43</v>
      </c>
      <c r="S1084" t="s">
        <v>43</v>
      </c>
    </row>
    <row r="1085" spans="1:19">
      <c r="A1085">
        <v>1104</v>
      </c>
      <c r="B1085">
        <v>1413</v>
      </c>
      <c r="C1085">
        <v>4040</v>
      </c>
      <c r="D1085">
        <v>161325.66</v>
      </c>
      <c r="E1085">
        <v>3930</v>
      </c>
      <c r="F1085">
        <v>176145.66</v>
      </c>
      <c r="G1085">
        <v>44.820779000000002</v>
      </c>
      <c r="H1085">
        <v>33.244999999999997</v>
      </c>
      <c r="I1085">
        <v>11.575779000000001</v>
      </c>
      <c r="J1085">
        <v>1.3481959999999999</v>
      </c>
      <c r="K1085">
        <v>0</v>
      </c>
      <c r="L1085">
        <v>0</v>
      </c>
      <c r="M1085">
        <v>110</v>
      </c>
      <c r="N1085">
        <v>-14820</v>
      </c>
      <c r="O1085">
        <v>2.722772</v>
      </c>
      <c r="P1085">
        <v>72</v>
      </c>
      <c r="Q1085">
        <v>1.782178</v>
      </c>
      <c r="R1085" t="s">
        <v>43</v>
      </c>
      <c r="S1085" t="s">
        <v>43</v>
      </c>
    </row>
    <row r="1086" spans="1:19">
      <c r="A1086">
        <v>2947</v>
      </c>
      <c r="B1086">
        <v>1086</v>
      </c>
      <c r="C1086">
        <v>4038</v>
      </c>
      <c r="D1086">
        <v>281409.37</v>
      </c>
      <c r="E1086">
        <v>3571</v>
      </c>
      <c r="F1086">
        <v>328900.37</v>
      </c>
      <c r="G1086">
        <v>92.103155999999998</v>
      </c>
      <c r="H1086">
        <v>77.12</v>
      </c>
      <c r="I1086">
        <v>14.983155999999999</v>
      </c>
      <c r="J1086">
        <v>1.1942839999999999</v>
      </c>
      <c r="K1086">
        <v>0</v>
      </c>
      <c r="L1086">
        <v>0</v>
      </c>
      <c r="M1086">
        <v>467</v>
      </c>
      <c r="N1086">
        <v>-47491</v>
      </c>
      <c r="O1086">
        <v>11.565130999999999</v>
      </c>
      <c r="P1086">
        <v>68</v>
      </c>
      <c r="Q1086">
        <v>1.684002</v>
      </c>
      <c r="R1086" t="s">
        <v>43</v>
      </c>
      <c r="S1086" t="s">
        <v>43</v>
      </c>
    </row>
    <row r="1087" spans="1:19">
      <c r="A1087">
        <v>4399</v>
      </c>
      <c r="B1087">
        <v>1736</v>
      </c>
      <c r="C1087">
        <v>4037</v>
      </c>
      <c r="D1087">
        <v>87429.22</v>
      </c>
      <c r="E1087">
        <v>3543</v>
      </c>
      <c r="F1087">
        <v>124551.22</v>
      </c>
      <c r="G1087">
        <v>35.154169000000003</v>
      </c>
      <c r="H1087">
        <v>33.700000000000003</v>
      </c>
      <c r="I1087">
        <v>1.454169</v>
      </c>
      <c r="J1087">
        <v>1.04315</v>
      </c>
      <c r="K1087">
        <v>0</v>
      </c>
      <c r="L1087">
        <v>0</v>
      </c>
      <c r="M1087">
        <v>494</v>
      </c>
      <c r="N1087">
        <v>-37122</v>
      </c>
      <c r="O1087">
        <v>12.23681</v>
      </c>
      <c r="P1087">
        <v>53</v>
      </c>
      <c r="Q1087">
        <v>1.312856</v>
      </c>
      <c r="R1087" t="s">
        <v>43</v>
      </c>
      <c r="S1087" t="s">
        <v>43</v>
      </c>
    </row>
    <row r="1088" spans="1:19">
      <c r="A1088">
        <v>5521</v>
      </c>
      <c r="B1088">
        <v>145</v>
      </c>
      <c r="C1088">
        <v>4036</v>
      </c>
      <c r="D1088">
        <v>86609.09</v>
      </c>
      <c r="E1088">
        <v>3687</v>
      </c>
      <c r="F1088">
        <v>117678.09</v>
      </c>
      <c r="G1088">
        <v>31.91703</v>
      </c>
      <c r="H1088">
        <v>14.02</v>
      </c>
      <c r="I1088">
        <v>17.897030000000001</v>
      </c>
      <c r="J1088">
        <v>2.2765360000000001</v>
      </c>
      <c r="K1088">
        <v>0</v>
      </c>
      <c r="L1088">
        <v>0</v>
      </c>
      <c r="M1088">
        <v>349</v>
      </c>
      <c r="N1088">
        <v>-31069</v>
      </c>
      <c r="O1088">
        <v>8.6471750000000007</v>
      </c>
      <c r="P1088">
        <v>44</v>
      </c>
      <c r="Q1088">
        <v>1.0901879999999999</v>
      </c>
      <c r="R1088" t="s">
        <v>43</v>
      </c>
      <c r="S1088" t="s">
        <v>43</v>
      </c>
    </row>
    <row r="1089" spans="1:19">
      <c r="A1089">
        <v>2603</v>
      </c>
      <c r="B1089">
        <v>176</v>
      </c>
      <c r="C1089">
        <v>4035</v>
      </c>
      <c r="D1089">
        <v>198581.03</v>
      </c>
      <c r="E1089">
        <v>3936</v>
      </c>
      <c r="F1089">
        <v>213409.03</v>
      </c>
      <c r="G1089">
        <v>54.219774000000001</v>
      </c>
      <c r="H1089">
        <v>38.215000000000003</v>
      </c>
      <c r="I1089">
        <v>16.004774000000001</v>
      </c>
      <c r="J1089">
        <v>1.418809</v>
      </c>
      <c r="K1089">
        <v>0</v>
      </c>
      <c r="L1089">
        <v>0</v>
      </c>
      <c r="M1089">
        <v>99</v>
      </c>
      <c r="N1089">
        <v>-14828</v>
      </c>
      <c r="O1089">
        <v>2.453532</v>
      </c>
      <c r="P1089">
        <v>44</v>
      </c>
      <c r="Q1089">
        <v>1.0904579999999999</v>
      </c>
      <c r="R1089" t="s">
        <v>43</v>
      </c>
      <c r="S1089" t="s">
        <v>43</v>
      </c>
    </row>
    <row r="1090" spans="1:19">
      <c r="A1090">
        <v>2719</v>
      </c>
      <c r="B1090">
        <v>360</v>
      </c>
      <c r="C1090">
        <v>4035</v>
      </c>
      <c r="D1090">
        <v>109145.09</v>
      </c>
      <c r="E1090">
        <v>3967</v>
      </c>
      <c r="F1090">
        <v>116976.09</v>
      </c>
      <c r="G1090">
        <v>29.487293000000001</v>
      </c>
      <c r="H1090">
        <v>18.04</v>
      </c>
      <c r="I1090">
        <v>11.447293</v>
      </c>
      <c r="J1090">
        <v>1.6345510000000001</v>
      </c>
      <c r="K1090">
        <v>0</v>
      </c>
      <c r="L1090">
        <v>0</v>
      </c>
      <c r="M1090">
        <v>68</v>
      </c>
      <c r="N1090">
        <v>-7831</v>
      </c>
      <c r="O1090">
        <v>1.685254</v>
      </c>
      <c r="P1090">
        <v>49</v>
      </c>
      <c r="Q1090">
        <v>1.2143740000000001</v>
      </c>
      <c r="R1090" t="s">
        <v>43</v>
      </c>
      <c r="S1090" t="s">
        <v>43</v>
      </c>
    </row>
    <row r="1091" spans="1:19">
      <c r="A1091">
        <v>1187</v>
      </c>
      <c r="B1091">
        <v>1648</v>
      </c>
      <c r="C1091">
        <v>4032</v>
      </c>
      <c r="D1091">
        <v>215362.09</v>
      </c>
      <c r="E1091">
        <v>3932</v>
      </c>
      <c r="F1091">
        <v>230143.09</v>
      </c>
      <c r="G1091">
        <v>58.530796000000002</v>
      </c>
      <c r="H1091">
        <v>34.395000000000003</v>
      </c>
      <c r="I1091">
        <v>24.135795999999999</v>
      </c>
      <c r="J1091">
        <v>1.701724</v>
      </c>
      <c r="K1091">
        <v>0</v>
      </c>
      <c r="L1091">
        <v>0</v>
      </c>
      <c r="M1091">
        <v>100</v>
      </c>
      <c r="N1091">
        <v>-14781</v>
      </c>
      <c r="O1091">
        <v>2.480159</v>
      </c>
      <c r="P1091">
        <v>33</v>
      </c>
      <c r="Q1091">
        <v>0.81845199999999996</v>
      </c>
      <c r="R1091" t="s">
        <v>43</v>
      </c>
      <c r="S1091" t="s">
        <v>43</v>
      </c>
    </row>
    <row r="1092" spans="1:19">
      <c r="A1092">
        <v>2250</v>
      </c>
      <c r="B1092">
        <v>1786</v>
      </c>
      <c r="C1092">
        <v>4032</v>
      </c>
      <c r="D1092">
        <v>69429.05</v>
      </c>
      <c r="E1092">
        <v>3890</v>
      </c>
      <c r="F1092">
        <v>82115.05</v>
      </c>
      <c r="G1092">
        <v>21.109266999999999</v>
      </c>
      <c r="H1092">
        <v>12.95</v>
      </c>
      <c r="I1092">
        <v>8.1592669999999998</v>
      </c>
      <c r="J1092">
        <v>1.6300589999999999</v>
      </c>
      <c r="K1092">
        <v>0</v>
      </c>
      <c r="L1092">
        <v>0</v>
      </c>
      <c r="M1092">
        <v>142</v>
      </c>
      <c r="N1092">
        <v>-12686</v>
      </c>
      <c r="O1092">
        <v>3.5218250000000002</v>
      </c>
      <c r="P1092">
        <v>38</v>
      </c>
      <c r="Q1092">
        <v>0.94245999999999996</v>
      </c>
      <c r="R1092" t="s">
        <v>43</v>
      </c>
      <c r="S1092" t="s">
        <v>43</v>
      </c>
    </row>
    <row r="1093" spans="1:19">
      <c r="A1093">
        <v>6040</v>
      </c>
      <c r="B1093">
        <v>112</v>
      </c>
      <c r="C1093">
        <v>4028</v>
      </c>
      <c r="D1093">
        <v>108617.44</v>
      </c>
      <c r="E1093">
        <v>3932</v>
      </c>
      <c r="F1093">
        <v>117396.44</v>
      </c>
      <c r="G1093">
        <v>29.856673000000001</v>
      </c>
      <c r="H1093">
        <v>13.18</v>
      </c>
      <c r="I1093">
        <v>16.676673000000001</v>
      </c>
      <c r="J1093">
        <v>2.265301</v>
      </c>
      <c r="K1093">
        <v>0</v>
      </c>
      <c r="L1093">
        <v>0</v>
      </c>
      <c r="M1093">
        <v>96</v>
      </c>
      <c r="N1093">
        <v>-8779</v>
      </c>
      <c r="O1093">
        <v>2.3833169999999999</v>
      </c>
      <c r="P1093">
        <v>73</v>
      </c>
      <c r="Q1093">
        <v>1.812314</v>
      </c>
      <c r="R1093" t="s">
        <v>43</v>
      </c>
      <c r="S1093" t="s">
        <v>43</v>
      </c>
    </row>
    <row r="1094" spans="1:19">
      <c r="A1094">
        <v>4974</v>
      </c>
      <c r="B1094">
        <v>1896</v>
      </c>
      <c r="C1094">
        <v>4023</v>
      </c>
      <c r="D1094">
        <v>160500.12</v>
      </c>
      <c r="E1094">
        <v>3807</v>
      </c>
      <c r="F1094">
        <v>187180.12</v>
      </c>
      <c r="G1094">
        <v>49.167355000000001</v>
      </c>
      <c r="H1094">
        <v>19.309999999999999</v>
      </c>
      <c r="I1094">
        <v>29.857354999999998</v>
      </c>
      <c r="J1094">
        <v>2.5462120000000001</v>
      </c>
      <c r="K1094">
        <v>0</v>
      </c>
      <c r="L1094">
        <v>0</v>
      </c>
      <c r="M1094">
        <v>216</v>
      </c>
      <c r="N1094">
        <v>-26680</v>
      </c>
      <c r="O1094">
        <v>5.3691279999999999</v>
      </c>
      <c r="P1094">
        <v>57</v>
      </c>
      <c r="Q1094">
        <v>1.4168529999999999</v>
      </c>
      <c r="R1094" t="s">
        <v>43</v>
      </c>
      <c r="S1094" t="s">
        <v>43</v>
      </c>
    </row>
    <row r="1095" spans="1:19">
      <c r="A1095">
        <v>5160</v>
      </c>
      <c r="B1095">
        <v>1256</v>
      </c>
      <c r="C1095">
        <v>4019</v>
      </c>
      <c r="D1095">
        <v>206203.8</v>
      </c>
      <c r="E1095">
        <v>3907</v>
      </c>
      <c r="F1095">
        <v>229208.8</v>
      </c>
      <c r="G1095">
        <v>58.666189000000003</v>
      </c>
      <c r="H1095">
        <v>25.96</v>
      </c>
      <c r="I1095">
        <v>32.706189000000002</v>
      </c>
      <c r="J1095">
        <v>2.2598690000000001</v>
      </c>
      <c r="K1095">
        <v>0</v>
      </c>
      <c r="L1095">
        <v>0</v>
      </c>
      <c r="M1095">
        <v>112</v>
      </c>
      <c r="N1095">
        <v>-23005</v>
      </c>
      <c r="O1095">
        <v>2.7867630000000001</v>
      </c>
      <c r="P1095">
        <v>68</v>
      </c>
      <c r="Q1095">
        <v>1.6919630000000001</v>
      </c>
      <c r="R1095" t="s">
        <v>43</v>
      </c>
      <c r="S1095" t="s">
        <v>43</v>
      </c>
    </row>
    <row r="1096" spans="1:19">
      <c r="A1096">
        <v>3897</v>
      </c>
      <c r="B1096">
        <v>827</v>
      </c>
      <c r="C1096">
        <v>4017</v>
      </c>
      <c r="D1096">
        <v>121301.14</v>
      </c>
      <c r="E1096">
        <v>3927</v>
      </c>
      <c r="F1096">
        <v>130464.14</v>
      </c>
      <c r="G1096">
        <v>33.222343000000002</v>
      </c>
      <c r="H1096">
        <v>15.4</v>
      </c>
      <c r="I1096">
        <v>17.822343</v>
      </c>
      <c r="J1096">
        <v>2.157295</v>
      </c>
      <c r="K1096">
        <v>1</v>
      </c>
      <c r="L1096">
        <v>2.4893999999999999E-2</v>
      </c>
      <c r="M1096">
        <v>89</v>
      </c>
      <c r="N1096">
        <v>-9163</v>
      </c>
      <c r="O1096">
        <v>2.2155840000000002</v>
      </c>
      <c r="P1096">
        <v>46</v>
      </c>
      <c r="Q1096">
        <v>1.145133</v>
      </c>
      <c r="R1096" t="s">
        <v>43</v>
      </c>
      <c r="S1096" t="s">
        <v>43</v>
      </c>
    </row>
    <row r="1097" spans="1:19">
      <c r="A1097">
        <v>4332</v>
      </c>
      <c r="B1097">
        <v>1228</v>
      </c>
      <c r="C1097">
        <v>4017</v>
      </c>
      <c r="D1097">
        <v>189172.88</v>
      </c>
      <c r="E1097">
        <v>3843</v>
      </c>
      <c r="F1097">
        <v>216566.88</v>
      </c>
      <c r="G1097">
        <v>56.353599000000003</v>
      </c>
      <c r="H1097">
        <v>36.880000000000003</v>
      </c>
      <c r="I1097">
        <v>19.473599</v>
      </c>
      <c r="J1097">
        <v>1.5280260000000001</v>
      </c>
      <c r="K1097">
        <v>0</v>
      </c>
      <c r="L1097">
        <v>0</v>
      </c>
      <c r="M1097">
        <v>174</v>
      </c>
      <c r="N1097">
        <v>-27394</v>
      </c>
      <c r="O1097">
        <v>4.3315910000000004</v>
      </c>
      <c r="P1097">
        <v>36</v>
      </c>
      <c r="Q1097">
        <v>0.89619099999999996</v>
      </c>
      <c r="R1097" t="s">
        <v>43</v>
      </c>
      <c r="S1097" t="s">
        <v>43</v>
      </c>
    </row>
    <row r="1098" spans="1:19">
      <c r="A1098">
        <v>2803</v>
      </c>
      <c r="B1098">
        <v>92</v>
      </c>
      <c r="C1098">
        <v>4017</v>
      </c>
      <c r="D1098">
        <v>164867.54</v>
      </c>
      <c r="E1098">
        <v>3893</v>
      </c>
      <c r="F1098">
        <v>179700.54</v>
      </c>
      <c r="G1098">
        <v>46.159913000000003</v>
      </c>
      <c r="H1098">
        <v>26.17</v>
      </c>
      <c r="I1098">
        <v>19.989913000000001</v>
      </c>
      <c r="J1098">
        <v>1.7638480000000001</v>
      </c>
      <c r="K1098">
        <v>0</v>
      </c>
      <c r="L1098">
        <v>0</v>
      </c>
      <c r="M1098">
        <v>124</v>
      </c>
      <c r="N1098">
        <v>-14833</v>
      </c>
      <c r="O1098">
        <v>3.086881</v>
      </c>
      <c r="P1098">
        <v>43</v>
      </c>
      <c r="Q1098">
        <v>1.070451</v>
      </c>
      <c r="R1098" t="s">
        <v>43</v>
      </c>
      <c r="S1098" t="s">
        <v>43</v>
      </c>
    </row>
    <row r="1099" spans="1:19">
      <c r="A1099">
        <v>4833</v>
      </c>
      <c r="B1099">
        <v>639</v>
      </c>
      <c r="C1099">
        <v>4015</v>
      </c>
      <c r="D1099">
        <v>82100.13</v>
      </c>
      <c r="E1099">
        <v>3904</v>
      </c>
      <c r="F1099">
        <v>92755.13</v>
      </c>
      <c r="G1099">
        <v>23.758997999999998</v>
      </c>
      <c r="H1099">
        <v>12.84</v>
      </c>
      <c r="I1099">
        <v>10.918998</v>
      </c>
      <c r="J1099">
        <v>1.8503890000000001</v>
      </c>
      <c r="K1099">
        <v>0</v>
      </c>
      <c r="L1099">
        <v>0</v>
      </c>
      <c r="M1099">
        <v>111</v>
      </c>
      <c r="N1099">
        <v>-10655</v>
      </c>
      <c r="O1099">
        <v>2.7646329999999999</v>
      </c>
      <c r="P1099">
        <v>44</v>
      </c>
      <c r="Q1099">
        <v>1.09589</v>
      </c>
      <c r="R1099" t="s">
        <v>43</v>
      </c>
      <c r="S1099" t="s">
        <v>43</v>
      </c>
    </row>
    <row r="1100" spans="1:19">
      <c r="A1100">
        <v>4805</v>
      </c>
      <c r="B1100">
        <v>1528</v>
      </c>
      <c r="C1100">
        <v>4011</v>
      </c>
      <c r="D1100">
        <v>169252.54</v>
      </c>
      <c r="E1100">
        <v>3893</v>
      </c>
      <c r="F1100">
        <v>179450.54</v>
      </c>
      <c r="G1100">
        <v>46.095694999999999</v>
      </c>
      <c r="H1100">
        <v>39.630000000000003</v>
      </c>
      <c r="I1100">
        <v>6.4656950000000002</v>
      </c>
      <c r="J1100">
        <v>1.163152</v>
      </c>
      <c r="K1100">
        <v>0</v>
      </c>
      <c r="L1100">
        <v>0</v>
      </c>
      <c r="M1100">
        <v>118</v>
      </c>
      <c r="N1100">
        <v>-10198</v>
      </c>
      <c r="O1100">
        <v>2.94191</v>
      </c>
      <c r="P1100">
        <v>70</v>
      </c>
      <c r="Q1100">
        <v>1.745201</v>
      </c>
      <c r="R1100" t="s">
        <v>43</v>
      </c>
      <c r="S1100" t="s">
        <v>43</v>
      </c>
    </row>
    <row r="1101" spans="1:19">
      <c r="A1101">
        <v>3789</v>
      </c>
      <c r="B1101">
        <v>1786</v>
      </c>
      <c r="C1101">
        <v>4010</v>
      </c>
      <c r="D1101">
        <v>71709.960000000006</v>
      </c>
      <c r="E1101">
        <v>3898</v>
      </c>
      <c r="F1101">
        <v>81205.960000000006</v>
      </c>
      <c r="G1101">
        <v>20.832723999999999</v>
      </c>
      <c r="H1101">
        <v>12.97</v>
      </c>
      <c r="I1101">
        <v>7.862724</v>
      </c>
      <c r="J1101">
        <v>1.6062240000000001</v>
      </c>
      <c r="K1101">
        <v>0</v>
      </c>
      <c r="L1101">
        <v>0</v>
      </c>
      <c r="M1101">
        <v>112</v>
      </c>
      <c r="N1101">
        <v>-9496</v>
      </c>
      <c r="O1101">
        <v>2.7930169999999999</v>
      </c>
      <c r="P1101">
        <v>40</v>
      </c>
      <c r="Q1101">
        <v>0.997506</v>
      </c>
      <c r="R1101" t="s">
        <v>43</v>
      </c>
      <c r="S1101" t="s">
        <v>43</v>
      </c>
    </row>
    <row r="1102" spans="1:19">
      <c r="A1102">
        <v>3489</v>
      </c>
      <c r="B1102">
        <v>1493</v>
      </c>
      <c r="C1102">
        <v>4009</v>
      </c>
      <c r="D1102">
        <v>324376.03999999998</v>
      </c>
      <c r="E1102">
        <v>3682</v>
      </c>
      <c r="F1102">
        <v>358401.04</v>
      </c>
      <c r="G1102">
        <v>97.338684999999998</v>
      </c>
      <c r="H1102">
        <v>100</v>
      </c>
      <c r="I1102">
        <v>-2.6613150000000001</v>
      </c>
      <c r="J1102">
        <v>0.973387</v>
      </c>
      <c r="K1102">
        <v>0</v>
      </c>
      <c r="L1102">
        <v>0</v>
      </c>
      <c r="M1102">
        <v>327</v>
      </c>
      <c r="N1102">
        <v>-34025</v>
      </c>
      <c r="O1102">
        <v>8.1566480000000006</v>
      </c>
      <c r="P1102">
        <v>41</v>
      </c>
      <c r="Q1102">
        <v>1.022699</v>
      </c>
      <c r="R1102" t="s">
        <v>43</v>
      </c>
      <c r="S1102" t="s">
        <v>42</v>
      </c>
    </row>
    <row r="1103" spans="1:19">
      <c r="A1103">
        <v>2433</v>
      </c>
      <c r="B1103">
        <v>465</v>
      </c>
      <c r="C1103">
        <v>4009</v>
      </c>
      <c r="D1103">
        <v>95673.12</v>
      </c>
      <c r="E1103">
        <v>3820</v>
      </c>
      <c r="F1103">
        <v>114376.12</v>
      </c>
      <c r="G1103">
        <v>29.941393000000001</v>
      </c>
      <c r="H1103">
        <v>7.9050000000000002</v>
      </c>
      <c r="I1103">
        <v>22.036393</v>
      </c>
      <c r="J1103">
        <v>3.787652</v>
      </c>
      <c r="K1103">
        <v>0</v>
      </c>
      <c r="L1103">
        <v>0</v>
      </c>
      <c r="M1103">
        <v>189</v>
      </c>
      <c r="N1103">
        <v>-18703</v>
      </c>
      <c r="O1103">
        <v>4.7143930000000003</v>
      </c>
      <c r="P1103">
        <v>51</v>
      </c>
      <c r="Q1103">
        <v>1.272138</v>
      </c>
      <c r="R1103" t="s">
        <v>43</v>
      </c>
      <c r="S1103" t="s">
        <v>43</v>
      </c>
    </row>
    <row r="1104" spans="1:19">
      <c r="A1104">
        <v>5865</v>
      </c>
      <c r="B1104">
        <v>55</v>
      </c>
      <c r="C1104">
        <v>4007</v>
      </c>
      <c r="D1104">
        <v>70177.259999999995</v>
      </c>
      <c r="E1104">
        <v>3955</v>
      </c>
      <c r="F1104">
        <v>76214.27</v>
      </c>
      <c r="G1104">
        <v>19.270358999999999</v>
      </c>
      <c r="H1104">
        <v>2.4900000000000002</v>
      </c>
      <c r="I1104">
        <v>16.780359000000001</v>
      </c>
      <c r="J1104">
        <v>7.7390999999999996</v>
      </c>
      <c r="K1104">
        <v>0</v>
      </c>
      <c r="L1104">
        <v>0</v>
      </c>
      <c r="M1104">
        <v>52</v>
      </c>
      <c r="N1104">
        <v>-6037.01</v>
      </c>
      <c r="O1104">
        <v>1.2977289999999999</v>
      </c>
      <c r="P1104">
        <v>46</v>
      </c>
      <c r="Q1104">
        <v>1.147991</v>
      </c>
      <c r="R1104" t="s">
        <v>43</v>
      </c>
      <c r="S1104" t="s">
        <v>43</v>
      </c>
    </row>
    <row r="1105" spans="1:19">
      <c r="A1105">
        <v>3590</v>
      </c>
      <c r="B1105">
        <v>149</v>
      </c>
      <c r="C1105">
        <v>4007</v>
      </c>
      <c r="D1105">
        <v>278644.84999999998</v>
      </c>
      <c r="E1105">
        <v>3768</v>
      </c>
      <c r="F1105">
        <v>307250.84999999998</v>
      </c>
      <c r="G1105">
        <v>81.542158000000001</v>
      </c>
      <c r="H1105">
        <v>22.37</v>
      </c>
      <c r="I1105">
        <v>59.172158000000003</v>
      </c>
      <c r="J1105">
        <v>3.6451570000000002</v>
      </c>
      <c r="K1105">
        <v>0</v>
      </c>
      <c r="L1105">
        <v>0</v>
      </c>
      <c r="M1105">
        <v>239</v>
      </c>
      <c r="N1105">
        <v>-28606</v>
      </c>
      <c r="O1105">
        <v>5.9645619999999999</v>
      </c>
      <c r="P1105">
        <v>50</v>
      </c>
      <c r="Q1105">
        <v>1.247816</v>
      </c>
      <c r="R1105" t="s">
        <v>43</v>
      </c>
      <c r="S1105" t="s">
        <v>43</v>
      </c>
    </row>
    <row r="1106" spans="1:19">
      <c r="A1106">
        <v>3918</v>
      </c>
      <c r="B1106">
        <v>876</v>
      </c>
      <c r="C1106">
        <v>4005</v>
      </c>
      <c r="D1106">
        <v>179166.67</v>
      </c>
      <c r="E1106">
        <v>3695</v>
      </c>
      <c r="F1106">
        <v>210621.67</v>
      </c>
      <c r="G1106">
        <v>57.001804999999997</v>
      </c>
      <c r="H1106">
        <v>35.94</v>
      </c>
      <c r="I1106">
        <v>21.061805</v>
      </c>
      <c r="J1106">
        <v>1.5860270000000001</v>
      </c>
      <c r="K1106">
        <v>1</v>
      </c>
      <c r="L1106">
        <v>2.4969000000000002E-2</v>
      </c>
      <c r="M1106">
        <v>309</v>
      </c>
      <c r="N1106">
        <v>-31455</v>
      </c>
      <c r="O1106">
        <v>7.7153559999999999</v>
      </c>
      <c r="P1106">
        <v>55</v>
      </c>
      <c r="Q1106">
        <v>1.373283</v>
      </c>
      <c r="R1106" t="s">
        <v>43</v>
      </c>
      <c r="S1106" t="s">
        <v>43</v>
      </c>
    </row>
    <row r="1107" spans="1:19">
      <c r="A1107">
        <v>2791</v>
      </c>
      <c r="B1107">
        <v>1920</v>
      </c>
      <c r="C1107">
        <v>4005</v>
      </c>
      <c r="D1107">
        <v>200784.37</v>
      </c>
      <c r="E1107">
        <v>3945</v>
      </c>
      <c r="F1107">
        <v>208374.37</v>
      </c>
      <c r="G1107">
        <v>52.819865999999998</v>
      </c>
      <c r="H1107">
        <v>52.35</v>
      </c>
      <c r="I1107">
        <v>0.46986600000000001</v>
      </c>
      <c r="J1107">
        <v>1.008975</v>
      </c>
      <c r="K1107">
        <v>0</v>
      </c>
      <c r="L1107">
        <v>0</v>
      </c>
      <c r="M1107">
        <v>60</v>
      </c>
      <c r="N1107">
        <v>-7590</v>
      </c>
      <c r="O1107">
        <v>1.498127</v>
      </c>
      <c r="P1107">
        <v>132</v>
      </c>
      <c r="Q1107">
        <v>3.2958799999999999</v>
      </c>
      <c r="R1107" t="s">
        <v>43</v>
      </c>
      <c r="S1107" t="s">
        <v>43</v>
      </c>
    </row>
    <row r="1108" spans="1:19">
      <c r="A1108">
        <v>2576</v>
      </c>
      <c r="B1108">
        <v>2</v>
      </c>
      <c r="C1108">
        <v>4003</v>
      </c>
      <c r="D1108">
        <v>94828.19</v>
      </c>
      <c r="E1108">
        <v>3805</v>
      </c>
      <c r="F1108">
        <v>109774.19</v>
      </c>
      <c r="G1108">
        <v>28.849983999999999</v>
      </c>
      <c r="H1108">
        <v>22.33</v>
      </c>
      <c r="I1108">
        <v>6.519984</v>
      </c>
      <c r="J1108">
        <v>1.2919830000000001</v>
      </c>
      <c r="K1108">
        <v>0</v>
      </c>
      <c r="L1108">
        <v>0</v>
      </c>
      <c r="M1108">
        <v>198</v>
      </c>
      <c r="N1108">
        <v>-14946</v>
      </c>
      <c r="O1108">
        <v>4.9462900000000003</v>
      </c>
      <c r="P1108">
        <v>54</v>
      </c>
      <c r="Q1108">
        <v>1.3489880000000001</v>
      </c>
      <c r="R1108" t="s">
        <v>43</v>
      </c>
      <c r="S1108" t="s">
        <v>43</v>
      </c>
    </row>
    <row r="1109" spans="1:19">
      <c r="A1109">
        <v>4126</v>
      </c>
      <c r="B1109">
        <v>1755</v>
      </c>
      <c r="C1109">
        <v>4003</v>
      </c>
      <c r="D1109">
        <v>149532.07999999999</v>
      </c>
      <c r="E1109">
        <v>3812</v>
      </c>
      <c r="F1109">
        <v>167264.07999999999</v>
      </c>
      <c r="G1109">
        <v>43.878300000000003</v>
      </c>
      <c r="H1109">
        <v>27.36</v>
      </c>
      <c r="I1109">
        <v>16.5183</v>
      </c>
      <c r="J1109">
        <v>1.603739</v>
      </c>
      <c r="K1109">
        <v>0</v>
      </c>
      <c r="L1109">
        <v>0</v>
      </c>
      <c r="M1109">
        <v>191</v>
      </c>
      <c r="N1109">
        <v>-17732</v>
      </c>
      <c r="O1109">
        <v>4.7714210000000001</v>
      </c>
      <c r="P1109">
        <v>54</v>
      </c>
      <c r="Q1109">
        <v>1.3489880000000001</v>
      </c>
      <c r="R1109" t="s">
        <v>43</v>
      </c>
      <c r="S1109" t="s">
        <v>43</v>
      </c>
    </row>
    <row r="1110" spans="1:19">
      <c r="A1110">
        <v>4580</v>
      </c>
      <c r="B1110">
        <v>403</v>
      </c>
      <c r="C1110">
        <v>3998</v>
      </c>
      <c r="D1110">
        <v>227186.19</v>
      </c>
      <c r="E1110">
        <v>3799</v>
      </c>
      <c r="F1110">
        <v>257192.19</v>
      </c>
      <c r="G1110">
        <v>67.699971000000005</v>
      </c>
      <c r="H1110">
        <v>35.770000000000003</v>
      </c>
      <c r="I1110">
        <v>31.929970999999998</v>
      </c>
      <c r="J1110">
        <v>1.892647</v>
      </c>
      <c r="K1110">
        <v>8</v>
      </c>
      <c r="L1110">
        <v>0.2001</v>
      </c>
      <c r="M1110">
        <v>191</v>
      </c>
      <c r="N1110">
        <v>-30006</v>
      </c>
      <c r="O1110">
        <v>4.7773890000000003</v>
      </c>
      <c r="P1110">
        <v>91</v>
      </c>
      <c r="Q1110">
        <v>2.276138</v>
      </c>
      <c r="R1110" t="s">
        <v>43</v>
      </c>
      <c r="S1110" t="s">
        <v>43</v>
      </c>
    </row>
    <row r="1111" spans="1:19">
      <c r="A1111">
        <v>5670</v>
      </c>
      <c r="B1111">
        <v>760</v>
      </c>
      <c r="C1111">
        <v>3998</v>
      </c>
      <c r="D1111">
        <v>146887.18</v>
      </c>
      <c r="E1111">
        <v>3878</v>
      </c>
      <c r="F1111">
        <v>159071.18</v>
      </c>
      <c r="G1111">
        <v>41.018870999999997</v>
      </c>
      <c r="H1111">
        <v>40</v>
      </c>
      <c r="I1111">
        <v>1.0188710000000001</v>
      </c>
      <c r="J1111">
        <v>1.0254719999999999</v>
      </c>
      <c r="K1111">
        <v>1</v>
      </c>
      <c r="L1111">
        <v>2.5013000000000001E-2</v>
      </c>
      <c r="M1111">
        <v>119</v>
      </c>
      <c r="N1111">
        <v>-12184</v>
      </c>
      <c r="O1111">
        <v>2.9764879999999998</v>
      </c>
      <c r="P1111">
        <v>59</v>
      </c>
      <c r="Q1111">
        <v>1.475738</v>
      </c>
      <c r="R1111" t="s">
        <v>43</v>
      </c>
      <c r="S1111" t="s">
        <v>43</v>
      </c>
    </row>
    <row r="1112" spans="1:19">
      <c r="A1112">
        <v>3875</v>
      </c>
      <c r="B1112">
        <v>699</v>
      </c>
      <c r="C1112">
        <v>3997</v>
      </c>
      <c r="D1112">
        <v>62655.5</v>
      </c>
      <c r="E1112">
        <v>3943</v>
      </c>
      <c r="F1112">
        <v>70316.5</v>
      </c>
      <c r="G1112">
        <v>17.833248999999999</v>
      </c>
      <c r="H1112">
        <v>9.1999999999999993</v>
      </c>
      <c r="I1112">
        <v>8.6332489999999993</v>
      </c>
      <c r="J1112">
        <v>1.9383969999999999</v>
      </c>
      <c r="K1112">
        <v>0</v>
      </c>
      <c r="L1112">
        <v>0</v>
      </c>
      <c r="M1112">
        <v>54</v>
      </c>
      <c r="N1112">
        <v>-7661</v>
      </c>
      <c r="O1112">
        <v>1.351013</v>
      </c>
      <c r="P1112">
        <v>50</v>
      </c>
      <c r="Q1112">
        <v>1.2509380000000001</v>
      </c>
      <c r="R1112" t="s">
        <v>43</v>
      </c>
      <c r="S1112" t="s">
        <v>43</v>
      </c>
    </row>
    <row r="1113" spans="1:19">
      <c r="A1113">
        <v>4286</v>
      </c>
      <c r="B1113">
        <v>1902</v>
      </c>
      <c r="C1113">
        <v>3986</v>
      </c>
      <c r="D1113">
        <v>213003.19</v>
      </c>
      <c r="E1113">
        <v>3883</v>
      </c>
      <c r="F1113">
        <v>228086.19</v>
      </c>
      <c r="G1113">
        <v>58.739682999999999</v>
      </c>
      <c r="H1113">
        <v>57.5</v>
      </c>
      <c r="I1113">
        <v>1.2396830000000001</v>
      </c>
      <c r="J1113">
        <v>1.02156</v>
      </c>
      <c r="K1113">
        <v>0</v>
      </c>
      <c r="L1113">
        <v>0</v>
      </c>
      <c r="M1113">
        <v>103</v>
      </c>
      <c r="N1113">
        <v>-15083</v>
      </c>
      <c r="O1113">
        <v>2.584044</v>
      </c>
      <c r="P1113">
        <v>151</v>
      </c>
      <c r="Q1113">
        <v>3.788259</v>
      </c>
      <c r="R1113" t="s">
        <v>43</v>
      </c>
      <c r="S1113" t="s">
        <v>43</v>
      </c>
    </row>
    <row r="1114" spans="1:19">
      <c r="A1114">
        <v>4192</v>
      </c>
      <c r="B1114">
        <v>450</v>
      </c>
      <c r="C1114">
        <v>3973</v>
      </c>
      <c r="D1114">
        <v>201848.61</v>
      </c>
      <c r="E1114">
        <v>3673</v>
      </c>
      <c r="F1114">
        <v>230373.61</v>
      </c>
      <c r="G1114">
        <v>62.720829999999999</v>
      </c>
      <c r="H1114">
        <v>66.44</v>
      </c>
      <c r="I1114">
        <v>-3.7191700000000001</v>
      </c>
      <c r="J1114">
        <v>0.94402200000000003</v>
      </c>
      <c r="K1114">
        <v>0</v>
      </c>
      <c r="L1114">
        <v>0</v>
      </c>
      <c r="M1114">
        <v>300</v>
      </c>
      <c r="N1114">
        <v>-28525</v>
      </c>
      <c r="O1114">
        <v>7.5509690000000003</v>
      </c>
      <c r="P1114">
        <v>87</v>
      </c>
      <c r="Q1114">
        <v>2.189781</v>
      </c>
      <c r="R1114" t="s">
        <v>43</v>
      </c>
      <c r="S1114" t="s">
        <v>43</v>
      </c>
    </row>
    <row r="1115" spans="1:19">
      <c r="A1115">
        <v>5579</v>
      </c>
      <c r="B1115">
        <v>1920</v>
      </c>
      <c r="C1115">
        <v>3970</v>
      </c>
      <c r="D1115">
        <v>198449.03</v>
      </c>
      <c r="E1115">
        <v>3909</v>
      </c>
      <c r="F1115">
        <v>203706.03</v>
      </c>
      <c r="G1115">
        <v>52.112057</v>
      </c>
      <c r="H1115">
        <v>52.46</v>
      </c>
      <c r="I1115">
        <v>-0.347943</v>
      </c>
      <c r="J1115">
        <v>0.993367</v>
      </c>
      <c r="K1115">
        <v>0</v>
      </c>
      <c r="L1115">
        <v>0</v>
      </c>
      <c r="M1115">
        <v>61</v>
      </c>
      <c r="N1115">
        <v>-5257</v>
      </c>
      <c r="O1115">
        <v>1.536524</v>
      </c>
      <c r="P1115">
        <v>139</v>
      </c>
      <c r="Q1115">
        <v>3.5012590000000001</v>
      </c>
      <c r="R1115" t="s">
        <v>43</v>
      </c>
      <c r="S1115" t="s">
        <v>43</v>
      </c>
    </row>
    <row r="1116" spans="1:19">
      <c r="A1116">
        <v>5097</v>
      </c>
      <c r="B1116">
        <v>470</v>
      </c>
      <c r="C1116">
        <v>3969</v>
      </c>
      <c r="D1116">
        <v>236629.76000000001</v>
      </c>
      <c r="E1116">
        <v>3896</v>
      </c>
      <c r="F1116">
        <v>247466.76</v>
      </c>
      <c r="G1116">
        <v>63.518161999999997</v>
      </c>
      <c r="H1116">
        <v>60</v>
      </c>
      <c r="I1116">
        <v>3.5181619999999998</v>
      </c>
      <c r="J1116">
        <v>1.0586359999999999</v>
      </c>
      <c r="K1116">
        <v>1</v>
      </c>
      <c r="L1116">
        <v>2.5194999999999999E-2</v>
      </c>
      <c r="M1116">
        <v>72</v>
      </c>
      <c r="N1116">
        <v>-10837</v>
      </c>
      <c r="O1116">
        <v>1.8140590000000001</v>
      </c>
      <c r="P1116">
        <v>91</v>
      </c>
      <c r="Q1116">
        <v>2.2927689999999998</v>
      </c>
      <c r="R1116" t="s">
        <v>43</v>
      </c>
      <c r="S1116" t="s">
        <v>43</v>
      </c>
    </row>
    <row r="1117" spans="1:19">
      <c r="A1117">
        <v>4017</v>
      </c>
      <c r="B1117">
        <v>1909</v>
      </c>
      <c r="C1117">
        <v>3969</v>
      </c>
      <c r="D1117">
        <v>93185.41</v>
      </c>
      <c r="E1117">
        <v>3910</v>
      </c>
      <c r="F1117">
        <v>99351.41</v>
      </c>
      <c r="G1117">
        <v>25.409568</v>
      </c>
      <c r="H1117">
        <v>13.93</v>
      </c>
      <c r="I1117">
        <v>11.479568</v>
      </c>
      <c r="J1117">
        <v>1.82409</v>
      </c>
      <c r="K1117">
        <v>0</v>
      </c>
      <c r="L1117">
        <v>0</v>
      </c>
      <c r="M1117">
        <v>59</v>
      </c>
      <c r="N1117">
        <v>-6166</v>
      </c>
      <c r="O1117">
        <v>1.486521</v>
      </c>
      <c r="P1117">
        <v>48</v>
      </c>
      <c r="Q1117">
        <v>1.209373</v>
      </c>
      <c r="R1117" t="s">
        <v>43</v>
      </c>
      <c r="S1117" t="s">
        <v>43</v>
      </c>
    </row>
    <row r="1118" spans="1:19">
      <c r="A1118">
        <v>4945</v>
      </c>
      <c r="B1118">
        <v>783</v>
      </c>
      <c r="C1118">
        <v>3967</v>
      </c>
      <c r="D1118">
        <v>108051.99</v>
      </c>
      <c r="E1118">
        <v>3858</v>
      </c>
      <c r="F1118">
        <v>124019.99</v>
      </c>
      <c r="G1118">
        <v>32.146186999999998</v>
      </c>
      <c r="H1118">
        <v>12.43</v>
      </c>
      <c r="I1118">
        <v>19.716187000000001</v>
      </c>
      <c r="J1118">
        <v>2.5861779999999999</v>
      </c>
      <c r="K1118">
        <v>1</v>
      </c>
      <c r="L1118">
        <v>2.5208000000000001E-2</v>
      </c>
      <c r="M1118">
        <v>108</v>
      </c>
      <c r="N1118">
        <v>-15968</v>
      </c>
      <c r="O1118">
        <v>2.7224599999999999</v>
      </c>
      <c r="P1118">
        <v>79</v>
      </c>
      <c r="Q1118">
        <v>1.9914289999999999</v>
      </c>
      <c r="R1118" t="s">
        <v>43</v>
      </c>
      <c r="S1118" t="s">
        <v>43</v>
      </c>
    </row>
    <row r="1119" spans="1:19">
      <c r="A1119">
        <v>83</v>
      </c>
      <c r="B1119">
        <v>774</v>
      </c>
      <c r="C1119">
        <v>3966</v>
      </c>
      <c r="D1119">
        <v>161042.13</v>
      </c>
      <c r="E1119">
        <v>3767</v>
      </c>
      <c r="F1119">
        <v>185823.13</v>
      </c>
      <c r="G1119">
        <v>49.329208999999999</v>
      </c>
      <c r="H1119">
        <v>19.309999999999999</v>
      </c>
      <c r="I1119">
        <v>30.019209</v>
      </c>
      <c r="J1119">
        <v>2.5545939999999998</v>
      </c>
      <c r="K1119">
        <v>0</v>
      </c>
      <c r="L1119">
        <v>0</v>
      </c>
      <c r="M1119">
        <v>199</v>
      </c>
      <c r="N1119">
        <v>-24781</v>
      </c>
      <c r="O1119">
        <v>5.0176499999999997</v>
      </c>
      <c r="P1119">
        <v>42</v>
      </c>
      <c r="Q1119">
        <v>1.059002</v>
      </c>
      <c r="R1119" t="s">
        <v>43</v>
      </c>
      <c r="S1119" t="s">
        <v>43</v>
      </c>
    </row>
    <row r="1120" spans="1:19">
      <c r="A1120">
        <v>3727</v>
      </c>
      <c r="B1120">
        <v>764</v>
      </c>
      <c r="C1120">
        <v>3964</v>
      </c>
      <c r="D1120">
        <v>235570.16</v>
      </c>
      <c r="E1120">
        <v>3796</v>
      </c>
      <c r="F1120">
        <v>253797.16</v>
      </c>
      <c r="G1120">
        <v>66.859104000000002</v>
      </c>
      <c r="H1120">
        <v>56.494999999999997</v>
      </c>
      <c r="I1120">
        <v>10.364103999999999</v>
      </c>
      <c r="J1120">
        <v>1.1834519999999999</v>
      </c>
      <c r="K1120">
        <v>0</v>
      </c>
      <c r="L1120">
        <v>0</v>
      </c>
      <c r="M1120">
        <v>168</v>
      </c>
      <c r="N1120">
        <v>-18227</v>
      </c>
      <c r="O1120">
        <v>4.238143</v>
      </c>
      <c r="P1120">
        <v>90</v>
      </c>
      <c r="Q1120">
        <v>2.2704339999999998</v>
      </c>
      <c r="R1120" t="s">
        <v>43</v>
      </c>
      <c r="S1120" t="s">
        <v>43</v>
      </c>
    </row>
    <row r="1121" spans="1:19">
      <c r="A1121">
        <v>2030</v>
      </c>
      <c r="B1121">
        <v>1941</v>
      </c>
      <c r="C1121">
        <v>3960</v>
      </c>
      <c r="D1121">
        <v>82725.36</v>
      </c>
      <c r="E1121">
        <v>3200</v>
      </c>
      <c r="F1121">
        <v>143890.35999999999</v>
      </c>
      <c r="G1121">
        <v>44.965738000000002</v>
      </c>
      <c r="H1121">
        <v>45.91</v>
      </c>
      <c r="I1121">
        <v>-0.94426200000000005</v>
      </c>
      <c r="J1121">
        <v>0.97943199999999997</v>
      </c>
      <c r="K1121">
        <v>0</v>
      </c>
      <c r="L1121">
        <v>0</v>
      </c>
      <c r="M1121">
        <v>760</v>
      </c>
      <c r="N1121">
        <v>-61165</v>
      </c>
      <c r="O1121">
        <v>19.191918999999999</v>
      </c>
      <c r="P1121">
        <v>77</v>
      </c>
      <c r="Q1121">
        <v>1.9444440000000001</v>
      </c>
      <c r="R1121" t="s">
        <v>43</v>
      </c>
      <c r="S1121" t="s">
        <v>43</v>
      </c>
    </row>
    <row r="1122" spans="1:19">
      <c r="A1122">
        <v>3372</v>
      </c>
      <c r="B1122">
        <v>1237</v>
      </c>
      <c r="C1122">
        <v>3959</v>
      </c>
      <c r="D1122">
        <v>98718.56</v>
      </c>
      <c r="E1122">
        <v>3906</v>
      </c>
      <c r="F1122">
        <v>104678.56</v>
      </c>
      <c r="G1122">
        <v>26.799427000000001</v>
      </c>
      <c r="H1122">
        <v>26.954999999999998</v>
      </c>
      <c r="I1122">
        <v>-0.15557299999999999</v>
      </c>
      <c r="J1122">
        <v>0.994228</v>
      </c>
      <c r="K1122">
        <v>0</v>
      </c>
      <c r="L1122">
        <v>0</v>
      </c>
      <c r="M1122">
        <v>53</v>
      </c>
      <c r="N1122">
        <v>-5960</v>
      </c>
      <c r="O1122">
        <v>1.338722</v>
      </c>
      <c r="P1122">
        <v>44</v>
      </c>
      <c r="Q1122">
        <v>1.1113919999999999</v>
      </c>
      <c r="R1122" t="s">
        <v>43</v>
      </c>
      <c r="S1122" t="s">
        <v>43</v>
      </c>
    </row>
    <row r="1123" spans="1:19">
      <c r="A1123">
        <v>4708</v>
      </c>
      <c r="B1123">
        <v>543</v>
      </c>
      <c r="C1123">
        <v>3958</v>
      </c>
      <c r="D1123">
        <v>139286.48000000001</v>
      </c>
      <c r="E1123">
        <v>3697</v>
      </c>
      <c r="F1123">
        <v>162582.48000000001</v>
      </c>
      <c r="G1123">
        <v>43.976868000000003</v>
      </c>
      <c r="H1123">
        <v>13.83</v>
      </c>
      <c r="I1123">
        <v>30.146868000000001</v>
      </c>
      <c r="J1123">
        <v>3.1798169999999999</v>
      </c>
      <c r="K1123">
        <v>0</v>
      </c>
      <c r="L1123">
        <v>0</v>
      </c>
      <c r="M1123">
        <v>261</v>
      </c>
      <c r="N1123">
        <v>-23296</v>
      </c>
      <c r="O1123">
        <v>6.5942400000000001</v>
      </c>
      <c r="P1123">
        <v>105</v>
      </c>
      <c r="Q1123">
        <v>2.6528550000000002</v>
      </c>
      <c r="R1123" t="s">
        <v>43</v>
      </c>
      <c r="S1123" t="s">
        <v>43</v>
      </c>
    </row>
    <row r="1124" spans="1:19">
      <c r="A1124">
        <v>3209</v>
      </c>
      <c r="B1124">
        <v>1484</v>
      </c>
      <c r="C1124">
        <v>3953</v>
      </c>
      <c r="D1124">
        <v>235565.74</v>
      </c>
      <c r="E1124">
        <v>3785</v>
      </c>
      <c r="F1124">
        <v>257762.74</v>
      </c>
      <c r="G1124">
        <v>68.101119999999995</v>
      </c>
      <c r="H1124">
        <v>40</v>
      </c>
      <c r="I1124">
        <v>28.101120000000002</v>
      </c>
      <c r="J1124">
        <v>1.702528</v>
      </c>
      <c r="K1124">
        <v>3</v>
      </c>
      <c r="L1124">
        <v>7.5892000000000001E-2</v>
      </c>
      <c r="M1124">
        <v>165</v>
      </c>
      <c r="N1124">
        <v>-22197</v>
      </c>
      <c r="O1124">
        <v>4.1740449999999996</v>
      </c>
      <c r="P1124">
        <v>47</v>
      </c>
      <c r="Q1124">
        <v>1.1889700000000001</v>
      </c>
      <c r="R1124" t="s">
        <v>43</v>
      </c>
      <c r="S1124" t="s">
        <v>43</v>
      </c>
    </row>
    <row r="1125" spans="1:19">
      <c r="A1125">
        <v>4338</v>
      </c>
      <c r="B1125">
        <v>1976</v>
      </c>
      <c r="C1125">
        <v>3951</v>
      </c>
      <c r="D1125">
        <v>273466.76</v>
      </c>
      <c r="E1125">
        <v>3816</v>
      </c>
      <c r="F1125">
        <v>292105.76</v>
      </c>
      <c r="G1125">
        <v>76.547630999999996</v>
      </c>
      <c r="H1125">
        <v>50.2</v>
      </c>
      <c r="I1125">
        <v>26.347631</v>
      </c>
      <c r="J1125">
        <v>1.524853</v>
      </c>
      <c r="K1125">
        <v>0</v>
      </c>
      <c r="L1125">
        <v>0</v>
      </c>
      <c r="M1125">
        <v>135</v>
      </c>
      <c r="N1125">
        <v>-18639</v>
      </c>
      <c r="O1125">
        <v>3.4168560000000001</v>
      </c>
      <c r="P1125">
        <v>51</v>
      </c>
      <c r="Q1125">
        <v>1.2908120000000001</v>
      </c>
      <c r="R1125" t="s">
        <v>43</v>
      </c>
      <c r="S1125" t="s">
        <v>43</v>
      </c>
    </row>
    <row r="1126" spans="1:19">
      <c r="A1126">
        <v>4859</v>
      </c>
      <c r="B1126">
        <v>42</v>
      </c>
      <c r="C1126">
        <v>3951</v>
      </c>
      <c r="D1126">
        <v>81834.58</v>
      </c>
      <c r="E1126">
        <v>3712</v>
      </c>
      <c r="F1126">
        <v>102197.58</v>
      </c>
      <c r="G1126">
        <v>27.531676000000001</v>
      </c>
      <c r="H1126">
        <v>20.295000000000002</v>
      </c>
      <c r="I1126">
        <v>7.2366760000000001</v>
      </c>
      <c r="J1126">
        <v>1.3565739999999999</v>
      </c>
      <c r="K1126">
        <v>3</v>
      </c>
      <c r="L1126">
        <v>7.5929999999999997E-2</v>
      </c>
      <c r="M1126">
        <v>236</v>
      </c>
      <c r="N1126">
        <v>-20363</v>
      </c>
      <c r="O1126">
        <v>5.9731709999999998</v>
      </c>
      <c r="P1126">
        <v>60</v>
      </c>
      <c r="Q1126">
        <v>1.5186029999999999</v>
      </c>
      <c r="R1126" t="s">
        <v>43</v>
      </c>
      <c r="S1126" t="s">
        <v>43</v>
      </c>
    </row>
    <row r="1127" spans="1:19">
      <c r="A1127">
        <v>3036</v>
      </c>
      <c r="B1127">
        <v>275</v>
      </c>
      <c r="C1127">
        <v>3947</v>
      </c>
      <c r="D1127">
        <v>257353.34</v>
      </c>
      <c r="E1127">
        <v>3917</v>
      </c>
      <c r="F1127">
        <v>265083.34000000003</v>
      </c>
      <c r="G1127">
        <v>67.675093000000004</v>
      </c>
      <c r="H1127">
        <v>57.72</v>
      </c>
      <c r="I1127">
        <v>9.9550929999999997</v>
      </c>
      <c r="J1127">
        <v>1.172472</v>
      </c>
      <c r="K1127">
        <v>0</v>
      </c>
      <c r="L1127">
        <v>0</v>
      </c>
      <c r="M1127">
        <v>30</v>
      </c>
      <c r="N1127">
        <v>-7730</v>
      </c>
      <c r="O1127">
        <v>0.76007100000000005</v>
      </c>
      <c r="P1127">
        <v>33</v>
      </c>
      <c r="Q1127">
        <v>0.83607799999999999</v>
      </c>
      <c r="R1127" t="s">
        <v>43</v>
      </c>
      <c r="S1127" t="s">
        <v>43</v>
      </c>
    </row>
    <row r="1128" spans="1:19">
      <c r="A1128">
        <v>5388</v>
      </c>
      <c r="B1128">
        <v>1648</v>
      </c>
      <c r="C1128">
        <v>3946</v>
      </c>
      <c r="D1128">
        <v>204203.84</v>
      </c>
      <c r="E1128">
        <v>3851</v>
      </c>
      <c r="F1128">
        <v>213806.84</v>
      </c>
      <c r="G1128">
        <v>55.519823000000002</v>
      </c>
      <c r="H1128">
        <v>36.04</v>
      </c>
      <c r="I1128">
        <v>19.479823</v>
      </c>
      <c r="J1128">
        <v>1.5405059999999999</v>
      </c>
      <c r="K1128">
        <v>0</v>
      </c>
      <c r="L1128">
        <v>0</v>
      </c>
      <c r="M1128">
        <v>95</v>
      </c>
      <c r="N1128">
        <v>-9603</v>
      </c>
      <c r="O1128">
        <v>2.4075009999999999</v>
      </c>
      <c r="P1128">
        <v>35</v>
      </c>
      <c r="Q1128">
        <v>0.88697400000000004</v>
      </c>
      <c r="R1128" t="s">
        <v>43</v>
      </c>
      <c r="S1128" t="s">
        <v>43</v>
      </c>
    </row>
    <row r="1129" spans="1:19">
      <c r="A1129">
        <v>3567</v>
      </c>
      <c r="B1129">
        <v>359</v>
      </c>
      <c r="C1129">
        <v>3943</v>
      </c>
      <c r="D1129">
        <v>89586.59</v>
      </c>
      <c r="E1129">
        <v>3903</v>
      </c>
      <c r="F1129">
        <v>92554.59</v>
      </c>
      <c r="G1129">
        <v>23.713705000000001</v>
      </c>
      <c r="H1129">
        <v>23.8</v>
      </c>
      <c r="I1129">
        <v>-8.6294999999999997E-2</v>
      </c>
      <c r="J1129">
        <v>0.99637399999999998</v>
      </c>
      <c r="K1129">
        <v>0</v>
      </c>
      <c r="L1129">
        <v>0</v>
      </c>
      <c r="M1129">
        <v>40</v>
      </c>
      <c r="N1129">
        <v>-2968</v>
      </c>
      <c r="O1129">
        <v>1.014456</v>
      </c>
      <c r="P1129">
        <v>31</v>
      </c>
      <c r="Q1129">
        <v>0.78620299999999999</v>
      </c>
      <c r="R1129" t="s">
        <v>43</v>
      </c>
      <c r="S1129" t="s">
        <v>43</v>
      </c>
    </row>
    <row r="1130" spans="1:19">
      <c r="A1130">
        <v>4182</v>
      </c>
      <c r="B1130">
        <v>1825</v>
      </c>
      <c r="C1130">
        <v>3942</v>
      </c>
      <c r="D1130">
        <v>199195.22</v>
      </c>
      <c r="E1130">
        <v>3733</v>
      </c>
      <c r="F1130">
        <v>226770.22</v>
      </c>
      <c r="G1130">
        <v>60.747447000000001</v>
      </c>
      <c r="H1130">
        <v>29.4</v>
      </c>
      <c r="I1130">
        <v>31.347446999999999</v>
      </c>
      <c r="J1130">
        <v>2.0662400000000001</v>
      </c>
      <c r="K1130">
        <v>0</v>
      </c>
      <c r="L1130">
        <v>0</v>
      </c>
      <c r="M1130">
        <v>209</v>
      </c>
      <c r="N1130">
        <v>-27575</v>
      </c>
      <c r="O1130">
        <v>5.3018770000000002</v>
      </c>
      <c r="P1130">
        <v>38</v>
      </c>
      <c r="Q1130">
        <v>0.963978</v>
      </c>
      <c r="R1130" t="s">
        <v>43</v>
      </c>
      <c r="S1130" t="s">
        <v>43</v>
      </c>
    </row>
    <row r="1131" spans="1:19">
      <c r="A1131">
        <v>233</v>
      </c>
      <c r="B1131">
        <v>859</v>
      </c>
      <c r="C1131">
        <v>3941</v>
      </c>
      <c r="D1131">
        <v>196180.15</v>
      </c>
      <c r="E1131">
        <v>3859</v>
      </c>
      <c r="F1131">
        <v>210780.15</v>
      </c>
      <c r="G1131">
        <v>54.620407</v>
      </c>
      <c r="H1131">
        <v>48.57</v>
      </c>
      <c r="I1131">
        <v>6.0504069999999999</v>
      </c>
      <c r="J1131">
        <v>1.124571</v>
      </c>
      <c r="K1131">
        <v>0</v>
      </c>
      <c r="L1131">
        <v>0</v>
      </c>
      <c r="M1131">
        <v>82</v>
      </c>
      <c r="N1131">
        <v>-14600</v>
      </c>
      <c r="O1131">
        <v>2.0806900000000002</v>
      </c>
      <c r="P1131">
        <v>80</v>
      </c>
      <c r="Q1131">
        <v>2.0299420000000001</v>
      </c>
      <c r="R1131" t="s">
        <v>43</v>
      </c>
      <c r="S1131" t="s">
        <v>43</v>
      </c>
    </row>
    <row r="1132" spans="1:19">
      <c r="A1132">
        <v>5773</v>
      </c>
      <c r="B1132">
        <v>876</v>
      </c>
      <c r="C1132">
        <v>3940</v>
      </c>
      <c r="D1132">
        <v>172046.69</v>
      </c>
      <c r="E1132">
        <v>3642</v>
      </c>
      <c r="F1132">
        <v>201216.69</v>
      </c>
      <c r="G1132">
        <v>55.248953999999998</v>
      </c>
      <c r="H1132">
        <v>34.945</v>
      </c>
      <c r="I1132">
        <v>20.303954000000001</v>
      </c>
      <c r="J1132">
        <v>1.581026</v>
      </c>
      <c r="K1132">
        <v>0</v>
      </c>
      <c r="L1132">
        <v>0</v>
      </c>
      <c r="M1132">
        <v>298</v>
      </c>
      <c r="N1132">
        <v>-29170</v>
      </c>
      <c r="O1132">
        <v>7.5634519999999998</v>
      </c>
      <c r="P1132">
        <v>47</v>
      </c>
      <c r="Q1132">
        <v>1.192893</v>
      </c>
      <c r="R1132" t="s">
        <v>43</v>
      </c>
      <c r="S1132" t="s">
        <v>43</v>
      </c>
    </row>
    <row r="1133" spans="1:19">
      <c r="A1133">
        <v>4283</v>
      </c>
      <c r="B1133">
        <v>699</v>
      </c>
      <c r="C1133">
        <v>3939</v>
      </c>
      <c r="D1133">
        <v>59342.58</v>
      </c>
      <c r="E1133">
        <v>3889</v>
      </c>
      <c r="F1133">
        <v>65774.58</v>
      </c>
      <c r="G1133">
        <v>16.912980000000001</v>
      </c>
      <c r="H1133">
        <v>9.3800000000000008</v>
      </c>
      <c r="I1133">
        <v>7.5329800000000002</v>
      </c>
      <c r="J1133">
        <v>1.8030900000000001</v>
      </c>
      <c r="K1133">
        <v>0</v>
      </c>
      <c r="L1133">
        <v>0</v>
      </c>
      <c r="M1133">
        <v>50</v>
      </c>
      <c r="N1133">
        <v>-6432</v>
      </c>
      <c r="O1133">
        <v>1.269358</v>
      </c>
      <c r="P1133">
        <v>45</v>
      </c>
      <c r="Q1133">
        <v>1.142422</v>
      </c>
      <c r="R1133" t="s">
        <v>43</v>
      </c>
      <c r="S1133" t="s">
        <v>43</v>
      </c>
    </row>
    <row r="1134" spans="1:19">
      <c r="A1134">
        <v>3016</v>
      </c>
      <c r="B1134">
        <v>1067</v>
      </c>
      <c r="C1134">
        <v>3938</v>
      </c>
      <c r="D1134">
        <v>126032.72</v>
      </c>
      <c r="E1134">
        <v>3820</v>
      </c>
      <c r="F1134">
        <v>142525.72</v>
      </c>
      <c r="G1134">
        <v>37.310397999999999</v>
      </c>
      <c r="H1134">
        <v>13.984999999999999</v>
      </c>
      <c r="I1134">
        <v>23.325398</v>
      </c>
      <c r="J1134">
        <v>2.6678869999999999</v>
      </c>
      <c r="K1134">
        <v>0</v>
      </c>
      <c r="L1134">
        <v>0</v>
      </c>
      <c r="M1134">
        <v>118</v>
      </c>
      <c r="N1134">
        <v>-16493</v>
      </c>
      <c r="O1134">
        <v>2.996445</v>
      </c>
      <c r="P1134">
        <v>38</v>
      </c>
      <c r="Q1134">
        <v>0.96495699999999995</v>
      </c>
      <c r="R1134" t="s">
        <v>43</v>
      </c>
      <c r="S1134" t="s">
        <v>43</v>
      </c>
    </row>
    <row r="1135" spans="1:19">
      <c r="A1135">
        <v>283</v>
      </c>
      <c r="B1135">
        <v>1378</v>
      </c>
      <c r="C1135">
        <v>3937</v>
      </c>
      <c r="D1135">
        <v>130570.82</v>
      </c>
      <c r="E1135">
        <v>3781</v>
      </c>
      <c r="F1135">
        <v>143283.82</v>
      </c>
      <c r="G1135">
        <v>37.895747</v>
      </c>
      <c r="H1135">
        <v>33.270000000000003</v>
      </c>
      <c r="I1135">
        <v>4.6257469999999996</v>
      </c>
      <c r="J1135">
        <v>1.1390370000000001</v>
      </c>
      <c r="K1135">
        <v>0</v>
      </c>
      <c r="L1135">
        <v>0</v>
      </c>
      <c r="M1135">
        <v>156</v>
      </c>
      <c r="N1135">
        <v>-12713</v>
      </c>
      <c r="O1135">
        <v>3.9624079999999999</v>
      </c>
      <c r="P1135">
        <v>42</v>
      </c>
      <c r="Q1135">
        <v>1.066802</v>
      </c>
      <c r="R1135" t="s">
        <v>43</v>
      </c>
      <c r="S1135" t="s">
        <v>43</v>
      </c>
    </row>
    <row r="1136" spans="1:19">
      <c r="A1136">
        <v>3334</v>
      </c>
      <c r="B1136">
        <v>1091</v>
      </c>
      <c r="C1136">
        <v>3937</v>
      </c>
      <c r="D1136">
        <v>143423.76999999999</v>
      </c>
      <c r="E1136">
        <v>3787</v>
      </c>
      <c r="F1136">
        <v>158660.76999999999</v>
      </c>
      <c r="G1136">
        <v>41.896163000000001</v>
      </c>
      <c r="H1136">
        <v>12.4</v>
      </c>
      <c r="I1136">
        <v>29.496162999999999</v>
      </c>
      <c r="J1136">
        <v>3.3787229999999999</v>
      </c>
      <c r="K1136">
        <v>0</v>
      </c>
      <c r="L1136">
        <v>0</v>
      </c>
      <c r="M1136">
        <v>150</v>
      </c>
      <c r="N1136">
        <v>-15237</v>
      </c>
      <c r="O1136">
        <v>3.8100079999999998</v>
      </c>
      <c r="P1136">
        <v>54</v>
      </c>
      <c r="Q1136">
        <v>1.3716029999999999</v>
      </c>
      <c r="R1136" t="s">
        <v>43</v>
      </c>
      <c r="S1136" t="s">
        <v>43</v>
      </c>
    </row>
    <row r="1137" spans="1:19">
      <c r="A1137">
        <v>3454</v>
      </c>
      <c r="B1137">
        <v>1084</v>
      </c>
      <c r="C1137">
        <v>3937</v>
      </c>
      <c r="D1137">
        <v>96636.98</v>
      </c>
      <c r="E1137">
        <v>3841</v>
      </c>
      <c r="F1137">
        <v>107334.98</v>
      </c>
      <c r="G1137">
        <v>27.94454</v>
      </c>
      <c r="H1137">
        <v>9.1300000000000008</v>
      </c>
      <c r="I1137">
        <v>18.814540000000001</v>
      </c>
      <c r="J1137">
        <v>3.0607380000000002</v>
      </c>
      <c r="K1137">
        <v>0</v>
      </c>
      <c r="L1137">
        <v>0</v>
      </c>
      <c r="M1137">
        <v>96</v>
      </c>
      <c r="N1137">
        <v>-10698</v>
      </c>
      <c r="O1137">
        <v>2.4384049999999999</v>
      </c>
      <c r="P1137">
        <v>36</v>
      </c>
      <c r="Q1137">
        <v>0.91440200000000005</v>
      </c>
      <c r="R1137" t="s">
        <v>43</v>
      </c>
      <c r="S1137" t="s">
        <v>43</v>
      </c>
    </row>
    <row r="1138" spans="1:19">
      <c r="A1138">
        <v>4496</v>
      </c>
      <c r="B1138">
        <v>1475</v>
      </c>
      <c r="C1138">
        <v>3937</v>
      </c>
      <c r="D1138">
        <v>107895.97</v>
      </c>
      <c r="E1138">
        <v>3843</v>
      </c>
      <c r="F1138">
        <v>116800.97</v>
      </c>
      <c r="G1138">
        <v>30.393174999999999</v>
      </c>
      <c r="H1138">
        <v>13.87</v>
      </c>
      <c r="I1138">
        <v>16.523174999999998</v>
      </c>
      <c r="J1138">
        <v>2.1912889999999998</v>
      </c>
      <c r="K1138">
        <v>0</v>
      </c>
      <c r="L1138">
        <v>0</v>
      </c>
      <c r="M1138">
        <v>94</v>
      </c>
      <c r="N1138">
        <v>-8905</v>
      </c>
      <c r="O1138">
        <v>2.3876050000000002</v>
      </c>
      <c r="P1138">
        <v>49</v>
      </c>
      <c r="Q1138">
        <v>1.244602</v>
      </c>
      <c r="R1138" t="s">
        <v>43</v>
      </c>
      <c r="S1138" t="s">
        <v>43</v>
      </c>
    </row>
    <row r="1139" spans="1:19">
      <c r="A1139">
        <v>3746</v>
      </c>
      <c r="B1139">
        <v>1475</v>
      </c>
      <c r="C1139">
        <v>3934</v>
      </c>
      <c r="D1139">
        <v>107774.35</v>
      </c>
      <c r="E1139">
        <v>3820</v>
      </c>
      <c r="F1139">
        <v>118571.35</v>
      </c>
      <c r="G1139">
        <v>31.039619999999999</v>
      </c>
      <c r="H1139">
        <v>14.31</v>
      </c>
      <c r="I1139">
        <v>16.729620000000001</v>
      </c>
      <c r="J1139">
        <v>2.1690860000000001</v>
      </c>
      <c r="K1139">
        <v>0</v>
      </c>
      <c r="L1139">
        <v>0</v>
      </c>
      <c r="M1139">
        <v>114</v>
      </c>
      <c r="N1139">
        <v>-10797</v>
      </c>
      <c r="O1139">
        <v>2.8978139999999999</v>
      </c>
      <c r="P1139">
        <v>43</v>
      </c>
      <c r="Q1139">
        <v>1.093035</v>
      </c>
      <c r="R1139" t="s">
        <v>43</v>
      </c>
      <c r="S1139" t="s">
        <v>43</v>
      </c>
    </row>
    <row r="1140" spans="1:19">
      <c r="A1140">
        <v>3337</v>
      </c>
      <c r="B1140">
        <v>866</v>
      </c>
      <c r="C1140">
        <v>3933</v>
      </c>
      <c r="D1140">
        <v>252291.38</v>
      </c>
      <c r="E1140">
        <v>3746</v>
      </c>
      <c r="F1140">
        <v>282115.38</v>
      </c>
      <c r="G1140">
        <v>75.311099999999996</v>
      </c>
      <c r="H1140">
        <v>52.15</v>
      </c>
      <c r="I1140">
        <v>23.161100000000001</v>
      </c>
      <c r="J1140">
        <v>1.4441250000000001</v>
      </c>
      <c r="K1140">
        <v>0</v>
      </c>
      <c r="L1140">
        <v>0</v>
      </c>
      <c r="M1140">
        <v>187</v>
      </c>
      <c r="N1140">
        <v>-29824</v>
      </c>
      <c r="O1140">
        <v>4.7546400000000002</v>
      </c>
      <c r="P1140">
        <v>39</v>
      </c>
      <c r="Q1140">
        <v>0.99160899999999996</v>
      </c>
      <c r="R1140" t="s">
        <v>43</v>
      </c>
      <c r="S1140" t="s">
        <v>43</v>
      </c>
    </row>
    <row r="1141" spans="1:19">
      <c r="A1141">
        <v>1136</v>
      </c>
      <c r="B1141">
        <v>1909</v>
      </c>
      <c r="C1141">
        <v>3930</v>
      </c>
      <c r="D1141">
        <v>120168.83</v>
      </c>
      <c r="E1141">
        <v>3867</v>
      </c>
      <c r="F1141">
        <v>126931.83</v>
      </c>
      <c r="G1141">
        <v>32.824368</v>
      </c>
      <c r="H1141">
        <v>23.19</v>
      </c>
      <c r="I1141">
        <v>9.6343680000000003</v>
      </c>
      <c r="J1141">
        <v>1.415454</v>
      </c>
      <c r="K1141">
        <v>0</v>
      </c>
      <c r="L1141">
        <v>0</v>
      </c>
      <c r="M1141">
        <v>63</v>
      </c>
      <c r="N1141">
        <v>-6763</v>
      </c>
      <c r="O1141">
        <v>1.6030530000000001</v>
      </c>
      <c r="P1141">
        <v>59</v>
      </c>
      <c r="Q1141">
        <v>1.5012719999999999</v>
      </c>
      <c r="R1141" t="s">
        <v>43</v>
      </c>
      <c r="S1141" t="s">
        <v>43</v>
      </c>
    </row>
    <row r="1142" spans="1:19">
      <c r="A1142">
        <v>2166</v>
      </c>
      <c r="B1142">
        <v>1648</v>
      </c>
      <c r="C1142">
        <v>3930</v>
      </c>
      <c r="D1142">
        <v>207455.95</v>
      </c>
      <c r="E1142">
        <v>3824</v>
      </c>
      <c r="F1142">
        <v>218240.95</v>
      </c>
      <c r="G1142">
        <v>57.071378000000003</v>
      </c>
      <c r="H1142">
        <v>35.594999999999999</v>
      </c>
      <c r="I1142">
        <v>21.476378</v>
      </c>
      <c r="J1142">
        <v>1.6033539999999999</v>
      </c>
      <c r="K1142">
        <v>0</v>
      </c>
      <c r="L1142">
        <v>0</v>
      </c>
      <c r="M1142">
        <v>106</v>
      </c>
      <c r="N1142">
        <v>-10785</v>
      </c>
      <c r="O1142">
        <v>2.6972010000000002</v>
      </c>
      <c r="P1142">
        <v>43</v>
      </c>
      <c r="Q1142">
        <v>1.0941479999999999</v>
      </c>
      <c r="R1142" t="s">
        <v>43</v>
      </c>
      <c r="S1142" t="s">
        <v>43</v>
      </c>
    </row>
    <row r="1143" spans="1:19">
      <c r="A1143">
        <v>2470</v>
      </c>
      <c r="B1143">
        <v>146</v>
      </c>
      <c r="C1143">
        <v>3927</v>
      </c>
      <c r="D1143">
        <v>170041.5</v>
      </c>
      <c r="E1143">
        <v>3681</v>
      </c>
      <c r="F1143">
        <v>194104.5</v>
      </c>
      <c r="G1143">
        <v>52.731459000000001</v>
      </c>
      <c r="H1143">
        <v>34.54</v>
      </c>
      <c r="I1143">
        <v>18.191458999999998</v>
      </c>
      <c r="J1143">
        <v>1.526678</v>
      </c>
      <c r="K1143">
        <v>1</v>
      </c>
      <c r="L1143">
        <v>2.5465000000000002E-2</v>
      </c>
      <c r="M1143">
        <v>245</v>
      </c>
      <c r="N1143">
        <v>-24063</v>
      </c>
      <c r="O1143">
        <v>6.2388589999999997</v>
      </c>
      <c r="P1143">
        <v>64</v>
      </c>
      <c r="Q1143">
        <v>1.6297429999999999</v>
      </c>
      <c r="R1143" t="s">
        <v>43</v>
      </c>
      <c r="S1143" t="s">
        <v>43</v>
      </c>
    </row>
    <row r="1144" spans="1:19">
      <c r="A1144">
        <v>33</v>
      </c>
      <c r="B1144">
        <v>1944</v>
      </c>
      <c r="C1144">
        <v>3927</v>
      </c>
      <c r="D1144">
        <v>230888.55</v>
      </c>
      <c r="E1144">
        <v>3774</v>
      </c>
      <c r="F1144">
        <v>255888.55</v>
      </c>
      <c r="G1144">
        <v>67.803006999999994</v>
      </c>
      <c r="H1144">
        <v>23.18</v>
      </c>
      <c r="I1144">
        <v>44.623007000000001</v>
      </c>
      <c r="J1144">
        <v>2.925065</v>
      </c>
      <c r="K1144">
        <v>0</v>
      </c>
      <c r="L1144">
        <v>0</v>
      </c>
      <c r="M1144">
        <v>153</v>
      </c>
      <c r="N1144">
        <v>-25000</v>
      </c>
      <c r="O1144">
        <v>3.8961039999999998</v>
      </c>
      <c r="P1144">
        <v>59</v>
      </c>
      <c r="Q1144">
        <v>1.5024189999999999</v>
      </c>
      <c r="R1144" t="s">
        <v>43</v>
      </c>
      <c r="S1144" t="s">
        <v>43</v>
      </c>
    </row>
    <row r="1145" spans="1:19">
      <c r="A1145">
        <v>5632</v>
      </c>
      <c r="B1145">
        <v>1302</v>
      </c>
      <c r="C1145">
        <v>3922</v>
      </c>
      <c r="D1145">
        <v>220356.13</v>
      </c>
      <c r="E1145">
        <v>3738</v>
      </c>
      <c r="F1145">
        <v>236638.13</v>
      </c>
      <c r="G1145">
        <v>63.306080999999999</v>
      </c>
      <c r="H1145">
        <v>58.28</v>
      </c>
      <c r="I1145">
        <v>5.0260809999999996</v>
      </c>
      <c r="J1145">
        <v>1.0862400000000001</v>
      </c>
      <c r="K1145">
        <v>0</v>
      </c>
      <c r="L1145">
        <v>0</v>
      </c>
      <c r="M1145">
        <v>184</v>
      </c>
      <c r="N1145">
        <v>-16282</v>
      </c>
      <c r="O1145">
        <v>4.691484</v>
      </c>
      <c r="P1145">
        <v>123</v>
      </c>
      <c r="Q1145">
        <v>3.136155</v>
      </c>
      <c r="R1145" t="s">
        <v>43</v>
      </c>
      <c r="S1145" t="s">
        <v>43</v>
      </c>
    </row>
    <row r="1146" spans="1:19">
      <c r="A1146">
        <v>4575</v>
      </c>
      <c r="B1146">
        <v>561</v>
      </c>
      <c r="C1146">
        <v>3918</v>
      </c>
      <c r="D1146">
        <v>147296.26</v>
      </c>
      <c r="E1146">
        <v>3717</v>
      </c>
      <c r="F1146">
        <v>170083.26</v>
      </c>
      <c r="G1146">
        <v>45.758208000000003</v>
      </c>
      <c r="H1146">
        <v>22.98</v>
      </c>
      <c r="I1146">
        <v>22.778207999999999</v>
      </c>
      <c r="J1146">
        <v>1.9912190000000001</v>
      </c>
      <c r="K1146">
        <v>0</v>
      </c>
      <c r="L1146">
        <v>0</v>
      </c>
      <c r="M1146">
        <v>201</v>
      </c>
      <c r="N1146">
        <v>-22787</v>
      </c>
      <c r="O1146">
        <v>5.1301680000000003</v>
      </c>
      <c r="P1146">
        <v>43</v>
      </c>
      <c r="Q1146">
        <v>1.097499</v>
      </c>
      <c r="R1146" t="s">
        <v>43</v>
      </c>
      <c r="S1146" t="s">
        <v>43</v>
      </c>
    </row>
    <row r="1147" spans="1:19">
      <c r="A1147">
        <v>2635</v>
      </c>
      <c r="B1147">
        <v>613</v>
      </c>
      <c r="C1147">
        <v>3918</v>
      </c>
      <c r="D1147">
        <v>88495.16</v>
      </c>
      <c r="E1147">
        <v>3728</v>
      </c>
      <c r="F1147">
        <v>107260.16</v>
      </c>
      <c r="G1147">
        <v>28.771502000000002</v>
      </c>
      <c r="H1147">
        <v>11.51</v>
      </c>
      <c r="I1147">
        <v>17.261502</v>
      </c>
      <c r="J1147">
        <v>2.4996960000000001</v>
      </c>
      <c r="K1147">
        <v>0</v>
      </c>
      <c r="L1147">
        <v>0</v>
      </c>
      <c r="M1147">
        <v>190</v>
      </c>
      <c r="N1147">
        <v>-18765</v>
      </c>
      <c r="O1147">
        <v>4.8494130000000002</v>
      </c>
      <c r="P1147">
        <v>54</v>
      </c>
      <c r="Q1147">
        <v>1.3782540000000001</v>
      </c>
      <c r="R1147" t="s">
        <v>43</v>
      </c>
      <c r="S1147" t="s">
        <v>43</v>
      </c>
    </row>
    <row r="1148" spans="1:19">
      <c r="A1148">
        <v>1110</v>
      </c>
      <c r="B1148">
        <v>1382</v>
      </c>
      <c r="C1148">
        <v>3916</v>
      </c>
      <c r="D1148">
        <v>86295.94</v>
      </c>
      <c r="E1148">
        <v>3487</v>
      </c>
      <c r="F1148">
        <v>119177.94</v>
      </c>
      <c r="G1148">
        <v>34.177785999999998</v>
      </c>
      <c r="H1148">
        <v>35.5</v>
      </c>
      <c r="I1148">
        <v>-1.322214</v>
      </c>
      <c r="J1148">
        <v>0.96275500000000003</v>
      </c>
      <c r="K1148">
        <v>0</v>
      </c>
      <c r="L1148">
        <v>0</v>
      </c>
      <c r="M1148">
        <v>429</v>
      </c>
      <c r="N1148">
        <v>-32882</v>
      </c>
      <c r="O1148">
        <v>10.955056000000001</v>
      </c>
      <c r="P1148">
        <v>104</v>
      </c>
      <c r="Q1148">
        <v>2.6557710000000001</v>
      </c>
      <c r="R1148" t="s">
        <v>43</v>
      </c>
      <c r="S1148" t="s">
        <v>43</v>
      </c>
    </row>
    <row r="1149" spans="1:19">
      <c r="A1149">
        <v>5389</v>
      </c>
      <c r="B1149">
        <v>373</v>
      </c>
      <c r="C1149">
        <v>3915</v>
      </c>
      <c r="D1149">
        <v>77427.63</v>
      </c>
      <c r="E1149">
        <v>3204</v>
      </c>
      <c r="F1149">
        <v>129029.63</v>
      </c>
      <c r="G1149">
        <v>40.271419999999999</v>
      </c>
      <c r="H1149">
        <v>34.765000000000001</v>
      </c>
      <c r="I1149">
        <v>5.5064200000000003</v>
      </c>
      <c r="J1149">
        <v>1.15839</v>
      </c>
      <c r="K1149">
        <v>35</v>
      </c>
      <c r="L1149">
        <v>0.89399700000000004</v>
      </c>
      <c r="M1149">
        <v>676</v>
      </c>
      <c r="N1149">
        <v>-51602</v>
      </c>
      <c r="O1149">
        <v>17.266922000000001</v>
      </c>
      <c r="P1149">
        <v>150</v>
      </c>
      <c r="Q1149">
        <v>3.8314180000000002</v>
      </c>
      <c r="R1149" t="s">
        <v>43</v>
      </c>
      <c r="S1149" t="s">
        <v>43</v>
      </c>
    </row>
    <row r="1150" spans="1:19">
      <c r="A1150">
        <v>2876</v>
      </c>
      <c r="B1150">
        <v>724</v>
      </c>
      <c r="C1150">
        <v>3908</v>
      </c>
      <c r="D1150">
        <v>141585.18</v>
      </c>
      <c r="E1150">
        <v>3688</v>
      </c>
      <c r="F1150">
        <v>163207.18</v>
      </c>
      <c r="G1150">
        <v>44.253574</v>
      </c>
      <c r="H1150">
        <v>36.630000000000003</v>
      </c>
      <c r="I1150">
        <v>7.6235739999999996</v>
      </c>
      <c r="J1150">
        <v>1.208124</v>
      </c>
      <c r="K1150">
        <v>0</v>
      </c>
      <c r="L1150">
        <v>0</v>
      </c>
      <c r="M1150">
        <v>220</v>
      </c>
      <c r="N1150">
        <v>-21622</v>
      </c>
      <c r="O1150">
        <v>5.6294779999999998</v>
      </c>
      <c r="P1150">
        <v>101</v>
      </c>
      <c r="Q1150">
        <v>2.5844420000000001</v>
      </c>
      <c r="R1150" t="s">
        <v>43</v>
      </c>
      <c r="S1150" t="s">
        <v>43</v>
      </c>
    </row>
    <row r="1151" spans="1:19">
      <c r="A1151">
        <v>5816</v>
      </c>
      <c r="B1151">
        <v>332</v>
      </c>
      <c r="C1151">
        <v>3907</v>
      </c>
      <c r="D1151">
        <v>175002.22</v>
      </c>
      <c r="E1151">
        <v>3658</v>
      </c>
      <c r="F1151">
        <v>203194.22</v>
      </c>
      <c r="G1151">
        <v>55.547899999999998</v>
      </c>
      <c r="H1151">
        <v>35.484999999999999</v>
      </c>
      <c r="I1151">
        <v>20.062899999999999</v>
      </c>
      <c r="J1151">
        <v>1.565391</v>
      </c>
      <c r="K1151">
        <v>0</v>
      </c>
      <c r="L1151">
        <v>0</v>
      </c>
      <c r="M1151">
        <v>249</v>
      </c>
      <c r="N1151">
        <v>-28192</v>
      </c>
      <c r="O1151">
        <v>6.373176</v>
      </c>
      <c r="P1151">
        <v>61</v>
      </c>
      <c r="Q1151">
        <v>1.5612999999999999</v>
      </c>
      <c r="R1151" t="s">
        <v>43</v>
      </c>
      <c r="S1151" t="s">
        <v>43</v>
      </c>
    </row>
    <row r="1152" spans="1:19">
      <c r="A1152">
        <v>5822</v>
      </c>
      <c r="B1152">
        <v>1166</v>
      </c>
      <c r="C1152">
        <v>3907</v>
      </c>
      <c r="D1152">
        <v>69516.66</v>
      </c>
      <c r="E1152">
        <v>3139</v>
      </c>
      <c r="F1152">
        <v>129439.66</v>
      </c>
      <c r="G1152">
        <v>41.235954</v>
      </c>
      <c r="H1152">
        <v>23.03</v>
      </c>
      <c r="I1152">
        <v>18.205953999999998</v>
      </c>
      <c r="J1152">
        <v>1.790532</v>
      </c>
      <c r="K1152">
        <v>0</v>
      </c>
      <c r="L1152">
        <v>0</v>
      </c>
      <c r="M1152">
        <v>768</v>
      </c>
      <c r="N1152">
        <v>-59923</v>
      </c>
      <c r="O1152">
        <v>19.657025999999998</v>
      </c>
      <c r="P1152">
        <v>47</v>
      </c>
      <c r="Q1152">
        <v>1.202969</v>
      </c>
      <c r="R1152" t="s">
        <v>43</v>
      </c>
      <c r="S1152" t="s">
        <v>43</v>
      </c>
    </row>
    <row r="1153" spans="1:19">
      <c r="A1153">
        <v>1313</v>
      </c>
      <c r="B1153">
        <v>1603</v>
      </c>
      <c r="C1153">
        <v>3905</v>
      </c>
      <c r="D1153">
        <v>174431.07</v>
      </c>
      <c r="E1153">
        <v>3684</v>
      </c>
      <c r="F1153">
        <v>200268.07</v>
      </c>
      <c r="G1153">
        <v>54.361583000000003</v>
      </c>
      <c r="H1153">
        <v>23.1</v>
      </c>
      <c r="I1153">
        <v>31.261583000000002</v>
      </c>
      <c r="J1153">
        <v>2.3533149999999998</v>
      </c>
      <c r="K1153">
        <v>0</v>
      </c>
      <c r="L1153">
        <v>0</v>
      </c>
      <c r="M1153">
        <v>221</v>
      </c>
      <c r="N1153">
        <v>-25837</v>
      </c>
      <c r="O1153">
        <v>5.6594110000000004</v>
      </c>
      <c r="P1153">
        <v>78</v>
      </c>
      <c r="Q1153">
        <v>1.997439</v>
      </c>
      <c r="R1153" t="s">
        <v>43</v>
      </c>
      <c r="S1153" t="s">
        <v>43</v>
      </c>
    </row>
    <row r="1154" spans="1:19">
      <c r="A1154">
        <v>4794</v>
      </c>
      <c r="B1154">
        <v>1019</v>
      </c>
      <c r="C1154">
        <v>3900</v>
      </c>
      <c r="D1154">
        <v>145320.70000000001</v>
      </c>
      <c r="E1154">
        <v>3777</v>
      </c>
      <c r="F1154">
        <v>158142.70000000001</v>
      </c>
      <c r="G1154">
        <v>41.869923</v>
      </c>
      <c r="H1154">
        <v>29.79</v>
      </c>
      <c r="I1154">
        <v>12.079923000000001</v>
      </c>
      <c r="J1154">
        <v>1.4055029999999999</v>
      </c>
      <c r="K1154">
        <v>0</v>
      </c>
      <c r="L1154">
        <v>0</v>
      </c>
      <c r="M1154">
        <v>123</v>
      </c>
      <c r="N1154">
        <v>-12822</v>
      </c>
      <c r="O1154">
        <v>3.1538460000000001</v>
      </c>
      <c r="P1154">
        <v>85</v>
      </c>
      <c r="Q1154">
        <v>2.179487</v>
      </c>
      <c r="R1154" t="s">
        <v>43</v>
      </c>
      <c r="S1154" t="s">
        <v>43</v>
      </c>
    </row>
    <row r="1155" spans="1:19">
      <c r="A1155">
        <v>5400</v>
      </c>
      <c r="B1155">
        <v>576</v>
      </c>
      <c r="C1155">
        <v>3895</v>
      </c>
      <c r="D1155">
        <v>285494.53999999998</v>
      </c>
      <c r="E1155">
        <v>3677</v>
      </c>
      <c r="F1155">
        <v>319517.53999999998</v>
      </c>
      <c r="G1155">
        <v>86.896258000000003</v>
      </c>
      <c r="H1155">
        <v>54.61</v>
      </c>
      <c r="I1155">
        <v>32.286257999999997</v>
      </c>
      <c r="J1155">
        <v>1.591215</v>
      </c>
      <c r="K1155">
        <v>0</v>
      </c>
      <c r="L1155">
        <v>0</v>
      </c>
      <c r="M1155">
        <v>218</v>
      </c>
      <c r="N1155">
        <v>-34023</v>
      </c>
      <c r="O1155">
        <v>5.5969189999999998</v>
      </c>
      <c r="P1155">
        <v>55</v>
      </c>
      <c r="Q1155">
        <v>1.412067</v>
      </c>
      <c r="R1155" t="s">
        <v>43</v>
      </c>
      <c r="S1155" t="s">
        <v>43</v>
      </c>
    </row>
    <row r="1156" spans="1:19">
      <c r="A1156">
        <v>2624</v>
      </c>
      <c r="B1156">
        <v>1648</v>
      </c>
      <c r="C1156">
        <v>3892</v>
      </c>
      <c r="D1156">
        <v>198758.88</v>
      </c>
      <c r="E1156">
        <v>3794</v>
      </c>
      <c r="F1156">
        <v>211586.88</v>
      </c>
      <c r="G1156">
        <v>55.768813999999999</v>
      </c>
      <c r="H1156">
        <v>34.914999999999999</v>
      </c>
      <c r="I1156">
        <v>20.853814</v>
      </c>
      <c r="J1156">
        <v>1.5972740000000001</v>
      </c>
      <c r="K1156">
        <v>0</v>
      </c>
      <c r="L1156">
        <v>0</v>
      </c>
      <c r="M1156">
        <v>98</v>
      </c>
      <c r="N1156">
        <v>-12828</v>
      </c>
      <c r="O1156">
        <v>2.5179860000000001</v>
      </c>
      <c r="P1156">
        <v>34</v>
      </c>
      <c r="Q1156">
        <v>0.873587</v>
      </c>
      <c r="R1156" t="s">
        <v>43</v>
      </c>
      <c r="S1156" t="s">
        <v>43</v>
      </c>
    </row>
    <row r="1157" spans="1:19">
      <c r="A1157">
        <v>972</v>
      </c>
      <c r="B1157">
        <v>176</v>
      </c>
      <c r="C1157">
        <v>3890</v>
      </c>
      <c r="D1157">
        <v>186143.63</v>
      </c>
      <c r="E1157">
        <v>3811</v>
      </c>
      <c r="F1157">
        <v>195283.63</v>
      </c>
      <c r="G1157">
        <v>51.242097000000001</v>
      </c>
      <c r="H1157">
        <v>26.57</v>
      </c>
      <c r="I1157">
        <v>24.672097000000001</v>
      </c>
      <c r="J1157">
        <v>1.9285699999999999</v>
      </c>
      <c r="K1157">
        <v>0</v>
      </c>
      <c r="L1157">
        <v>0</v>
      </c>
      <c r="M1157">
        <v>79</v>
      </c>
      <c r="N1157">
        <v>-9140</v>
      </c>
      <c r="O1157">
        <v>2.0308480000000002</v>
      </c>
      <c r="P1157">
        <v>33</v>
      </c>
      <c r="Q1157">
        <v>0.848329</v>
      </c>
      <c r="R1157" t="s">
        <v>43</v>
      </c>
      <c r="S1157" t="s">
        <v>43</v>
      </c>
    </row>
    <row r="1158" spans="1:19">
      <c r="A1158">
        <v>5163</v>
      </c>
      <c r="B1158">
        <v>1237</v>
      </c>
      <c r="C1158">
        <v>3889</v>
      </c>
      <c r="D1158">
        <v>97031.88</v>
      </c>
      <c r="E1158">
        <v>3846</v>
      </c>
      <c r="F1158">
        <v>101018.88</v>
      </c>
      <c r="G1158">
        <v>26.265958999999999</v>
      </c>
      <c r="H1158">
        <v>26.46</v>
      </c>
      <c r="I1158">
        <v>-0.19404099999999999</v>
      </c>
      <c r="J1158">
        <v>0.99266699999999997</v>
      </c>
      <c r="K1158">
        <v>0</v>
      </c>
      <c r="L1158">
        <v>0</v>
      </c>
      <c r="M1158">
        <v>43</v>
      </c>
      <c r="N1158">
        <v>-3987</v>
      </c>
      <c r="O1158">
        <v>1.105683</v>
      </c>
      <c r="P1158">
        <v>45</v>
      </c>
      <c r="Q1158">
        <v>1.1571100000000001</v>
      </c>
      <c r="R1158" t="s">
        <v>43</v>
      </c>
      <c r="S1158" t="s">
        <v>43</v>
      </c>
    </row>
    <row r="1159" spans="1:19">
      <c r="A1159">
        <v>1191</v>
      </c>
      <c r="B1159">
        <v>613</v>
      </c>
      <c r="C1159">
        <v>3885</v>
      </c>
      <c r="D1159">
        <v>87442.39</v>
      </c>
      <c r="E1159">
        <v>3696</v>
      </c>
      <c r="F1159">
        <v>106708.39</v>
      </c>
      <c r="G1159">
        <v>28.871317999999999</v>
      </c>
      <c r="H1159">
        <v>11.295</v>
      </c>
      <c r="I1159">
        <v>17.576318000000001</v>
      </c>
      <c r="J1159">
        <v>2.5561150000000001</v>
      </c>
      <c r="K1159">
        <v>0</v>
      </c>
      <c r="L1159">
        <v>0</v>
      </c>
      <c r="M1159">
        <v>189</v>
      </c>
      <c r="N1159">
        <v>-19266</v>
      </c>
      <c r="O1159">
        <v>4.864865</v>
      </c>
      <c r="P1159">
        <v>46</v>
      </c>
      <c r="Q1159">
        <v>1.1840409999999999</v>
      </c>
      <c r="R1159" t="s">
        <v>43</v>
      </c>
      <c r="S1159" t="s">
        <v>43</v>
      </c>
    </row>
    <row r="1160" spans="1:19">
      <c r="A1160">
        <v>3893</v>
      </c>
      <c r="B1160">
        <v>1367</v>
      </c>
      <c r="C1160">
        <v>3884</v>
      </c>
      <c r="D1160">
        <v>75987.47</v>
      </c>
      <c r="E1160">
        <v>3794</v>
      </c>
      <c r="F1160">
        <v>93275.47</v>
      </c>
      <c r="G1160">
        <v>24.584994999999999</v>
      </c>
      <c r="H1160">
        <v>9.14</v>
      </c>
      <c r="I1160">
        <v>15.444995</v>
      </c>
      <c r="J1160">
        <v>2.6898240000000002</v>
      </c>
      <c r="K1160">
        <v>0</v>
      </c>
      <c r="L1160">
        <v>0</v>
      </c>
      <c r="M1160">
        <v>90</v>
      </c>
      <c r="N1160">
        <v>-17288</v>
      </c>
      <c r="O1160">
        <v>2.317199</v>
      </c>
      <c r="P1160">
        <v>59</v>
      </c>
      <c r="Q1160">
        <v>1.519053</v>
      </c>
      <c r="R1160" t="s">
        <v>43</v>
      </c>
      <c r="S1160" t="s">
        <v>43</v>
      </c>
    </row>
    <row r="1161" spans="1:19">
      <c r="A1161">
        <v>5560</v>
      </c>
      <c r="B1161">
        <v>421</v>
      </c>
      <c r="C1161">
        <v>3884</v>
      </c>
      <c r="D1161">
        <v>87226.83</v>
      </c>
      <c r="E1161">
        <v>3820</v>
      </c>
      <c r="F1161">
        <v>94095.83</v>
      </c>
      <c r="G1161">
        <v>24.632415999999999</v>
      </c>
      <c r="H1161">
        <v>3.1749999999999998</v>
      </c>
      <c r="I1161">
        <v>21.457415999999998</v>
      </c>
      <c r="J1161">
        <v>7.7582409999999999</v>
      </c>
      <c r="K1161">
        <v>0</v>
      </c>
      <c r="L1161">
        <v>0</v>
      </c>
      <c r="M1161">
        <v>64</v>
      </c>
      <c r="N1161">
        <v>-6869</v>
      </c>
      <c r="O1161">
        <v>1.647786</v>
      </c>
      <c r="P1161">
        <v>69</v>
      </c>
      <c r="Q1161">
        <v>1.776519</v>
      </c>
      <c r="R1161" t="s">
        <v>43</v>
      </c>
      <c r="S1161" t="s">
        <v>43</v>
      </c>
    </row>
    <row r="1162" spans="1:19">
      <c r="A1162">
        <v>5404</v>
      </c>
      <c r="B1162">
        <v>1239</v>
      </c>
      <c r="C1162">
        <v>3881</v>
      </c>
      <c r="D1162">
        <v>203986.16</v>
      </c>
      <c r="E1162">
        <v>3753</v>
      </c>
      <c r="F1162">
        <v>226731.16</v>
      </c>
      <c r="G1162">
        <v>60.413311999999998</v>
      </c>
      <c r="H1162">
        <v>24.7</v>
      </c>
      <c r="I1162">
        <v>35.713312000000002</v>
      </c>
      <c r="J1162">
        <v>2.4458829999999998</v>
      </c>
      <c r="K1162">
        <v>0</v>
      </c>
      <c r="L1162">
        <v>0</v>
      </c>
      <c r="M1162">
        <v>128</v>
      </c>
      <c r="N1162">
        <v>-22745</v>
      </c>
      <c r="O1162">
        <v>3.2981189999999998</v>
      </c>
      <c r="P1162">
        <v>49</v>
      </c>
      <c r="Q1162">
        <v>1.262561</v>
      </c>
      <c r="R1162" t="s">
        <v>43</v>
      </c>
      <c r="S1162" t="s">
        <v>43</v>
      </c>
    </row>
    <row r="1163" spans="1:19">
      <c r="A1163">
        <v>5298</v>
      </c>
      <c r="B1163">
        <v>547</v>
      </c>
      <c r="C1163">
        <v>3880</v>
      </c>
      <c r="D1163">
        <v>135512.28</v>
      </c>
      <c r="E1163">
        <v>3751</v>
      </c>
      <c r="F1163">
        <v>149497.28</v>
      </c>
      <c r="G1163">
        <v>39.855313000000002</v>
      </c>
      <c r="H1163">
        <v>13.64</v>
      </c>
      <c r="I1163">
        <v>26.215312999999998</v>
      </c>
      <c r="J1163">
        <v>2.9219439999999999</v>
      </c>
      <c r="K1163">
        <v>0</v>
      </c>
      <c r="L1163">
        <v>0</v>
      </c>
      <c r="M1163">
        <v>129</v>
      </c>
      <c r="N1163">
        <v>-13985</v>
      </c>
      <c r="O1163">
        <v>3.3247420000000001</v>
      </c>
      <c r="P1163">
        <v>56</v>
      </c>
      <c r="Q1163">
        <v>1.4432990000000001</v>
      </c>
      <c r="R1163" t="s">
        <v>43</v>
      </c>
      <c r="S1163" t="s">
        <v>43</v>
      </c>
    </row>
    <row r="1164" spans="1:19">
      <c r="A1164">
        <v>2484</v>
      </c>
      <c r="B1164">
        <v>920</v>
      </c>
      <c r="C1164">
        <v>3879</v>
      </c>
      <c r="D1164">
        <v>88073.74</v>
      </c>
      <c r="E1164">
        <v>3698</v>
      </c>
      <c r="F1164">
        <v>105689.74</v>
      </c>
      <c r="G1164">
        <v>28.580242999999999</v>
      </c>
      <c r="H1164">
        <v>9.4450000000000003</v>
      </c>
      <c r="I1164">
        <v>19.135242999999999</v>
      </c>
      <c r="J1164">
        <v>3.0259649999999998</v>
      </c>
      <c r="K1164">
        <v>0</v>
      </c>
      <c r="L1164">
        <v>0</v>
      </c>
      <c r="M1164">
        <v>181</v>
      </c>
      <c r="N1164">
        <v>-17616</v>
      </c>
      <c r="O1164">
        <v>4.6661510000000002</v>
      </c>
      <c r="P1164">
        <v>23</v>
      </c>
      <c r="Q1164">
        <v>0.59293600000000002</v>
      </c>
      <c r="R1164" t="s">
        <v>43</v>
      </c>
      <c r="S1164" t="s">
        <v>43</v>
      </c>
    </row>
    <row r="1165" spans="1:19">
      <c r="A1165">
        <v>2985</v>
      </c>
      <c r="B1165">
        <v>1517</v>
      </c>
      <c r="C1165">
        <v>3878</v>
      </c>
      <c r="D1165">
        <v>312005.96000000002</v>
      </c>
      <c r="E1165">
        <v>3736</v>
      </c>
      <c r="F1165">
        <v>333633.96000000002</v>
      </c>
      <c r="G1165">
        <v>89.302452000000002</v>
      </c>
      <c r="H1165">
        <v>35.06</v>
      </c>
      <c r="I1165">
        <v>54.242452</v>
      </c>
      <c r="J1165">
        <v>2.547132</v>
      </c>
      <c r="K1165">
        <v>0</v>
      </c>
      <c r="L1165">
        <v>0</v>
      </c>
      <c r="M1165">
        <v>142</v>
      </c>
      <c r="N1165">
        <v>-21628</v>
      </c>
      <c r="O1165">
        <v>3.6616810000000002</v>
      </c>
      <c r="P1165">
        <v>51</v>
      </c>
      <c r="Q1165">
        <v>1.3151109999999999</v>
      </c>
      <c r="R1165" t="s">
        <v>43</v>
      </c>
      <c r="S1165" t="s">
        <v>43</v>
      </c>
    </row>
    <row r="1166" spans="1:19">
      <c r="A1166">
        <v>286</v>
      </c>
      <c r="B1166">
        <v>764</v>
      </c>
      <c r="C1166">
        <v>3877</v>
      </c>
      <c r="D1166">
        <v>182640.49</v>
      </c>
      <c r="E1166">
        <v>3731</v>
      </c>
      <c r="F1166">
        <v>196516.11</v>
      </c>
      <c r="G1166">
        <v>52.671163</v>
      </c>
      <c r="H1166">
        <v>53.19</v>
      </c>
      <c r="I1166">
        <v>-0.51883699999999999</v>
      </c>
      <c r="J1166">
        <v>0.99024599999999996</v>
      </c>
      <c r="K1166">
        <v>0</v>
      </c>
      <c r="L1166">
        <v>0</v>
      </c>
      <c r="M1166">
        <v>146</v>
      </c>
      <c r="N1166">
        <v>-13875.62</v>
      </c>
      <c r="O1166">
        <v>3.7657980000000002</v>
      </c>
      <c r="P1166">
        <v>133</v>
      </c>
      <c r="Q1166">
        <v>3.4304869999999998</v>
      </c>
      <c r="R1166" t="s">
        <v>43</v>
      </c>
      <c r="S1166" t="s">
        <v>43</v>
      </c>
    </row>
    <row r="1167" spans="1:19">
      <c r="A1167">
        <v>1276</v>
      </c>
      <c r="B1167">
        <v>256</v>
      </c>
      <c r="C1167">
        <v>3876</v>
      </c>
      <c r="D1167">
        <v>136760.84</v>
      </c>
      <c r="E1167">
        <v>3757</v>
      </c>
      <c r="F1167">
        <v>147616.84</v>
      </c>
      <c r="G1167">
        <v>39.291147000000002</v>
      </c>
      <c r="H1167">
        <v>23.5</v>
      </c>
      <c r="I1167">
        <v>15.791147</v>
      </c>
      <c r="J1167">
        <v>1.671964</v>
      </c>
      <c r="K1167">
        <v>27</v>
      </c>
      <c r="L1167">
        <v>0.69659400000000005</v>
      </c>
      <c r="M1167">
        <v>92</v>
      </c>
      <c r="N1167">
        <v>-10856</v>
      </c>
      <c r="O1167">
        <v>2.3735810000000002</v>
      </c>
      <c r="P1167">
        <v>60</v>
      </c>
      <c r="Q1167">
        <v>1.5479879999999999</v>
      </c>
      <c r="R1167" t="s">
        <v>43</v>
      </c>
      <c r="S1167" t="s">
        <v>43</v>
      </c>
    </row>
    <row r="1168" spans="1:19">
      <c r="A1168">
        <v>5599</v>
      </c>
      <c r="B1168">
        <v>1769</v>
      </c>
      <c r="C1168">
        <v>3871</v>
      </c>
      <c r="D1168">
        <v>89158.34</v>
      </c>
      <c r="E1168">
        <v>3745</v>
      </c>
      <c r="F1168">
        <v>102216.34</v>
      </c>
      <c r="G1168">
        <v>27.294083000000001</v>
      </c>
      <c r="H1168">
        <v>19.02</v>
      </c>
      <c r="I1168">
        <v>8.2740829999999992</v>
      </c>
      <c r="J1168">
        <v>1.43502</v>
      </c>
      <c r="K1168">
        <v>0</v>
      </c>
      <c r="L1168">
        <v>0</v>
      </c>
      <c r="M1168">
        <v>126</v>
      </c>
      <c r="N1168">
        <v>-13058</v>
      </c>
      <c r="O1168">
        <v>3.2549730000000001</v>
      </c>
      <c r="P1168">
        <v>47</v>
      </c>
      <c r="Q1168">
        <v>1.2141569999999999</v>
      </c>
      <c r="R1168" t="s">
        <v>43</v>
      </c>
      <c r="S1168" t="s">
        <v>43</v>
      </c>
    </row>
    <row r="1169" spans="1:19">
      <c r="A1169">
        <v>3888</v>
      </c>
      <c r="B1169">
        <v>648</v>
      </c>
      <c r="C1169">
        <v>3868</v>
      </c>
      <c r="D1169">
        <v>70010.81</v>
      </c>
      <c r="E1169">
        <v>3722</v>
      </c>
      <c r="F1169">
        <v>82806.81</v>
      </c>
      <c r="G1169">
        <v>22.247934000000001</v>
      </c>
      <c r="H1169">
        <v>13.95</v>
      </c>
      <c r="I1169">
        <v>8.2979339999999997</v>
      </c>
      <c r="J1169">
        <v>1.5948340000000001</v>
      </c>
      <c r="K1169">
        <v>0</v>
      </c>
      <c r="L1169">
        <v>0</v>
      </c>
      <c r="M1169">
        <v>146</v>
      </c>
      <c r="N1169">
        <v>-12796</v>
      </c>
      <c r="O1169">
        <v>3.7745600000000001</v>
      </c>
      <c r="P1169">
        <v>19</v>
      </c>
      <c r="Q1169">
        <v>0.49120999999999998</v>
      </c>
      <c r="R1169" t="s">
        <v>43</v>
      </c>
      <c r="S1169" t="s">
        <v>43</v>
      </c>
    </row>
    <row r="1170" spans="1:19">
      <c r="A1170">
        <v>4325</v>
      </c>
      <c r="B1170">
        <v>1114</v>
      </c>
      <c r="C1170">
        <v>3868</v>
      </c>
      <c r="D1170">
        <v>128557.99</v>
      </c>
      <c r="E1170">
        <v>3564</v>
      </c>
      <c r="F1170">
        <v>155667.99</v>
      </c>
      <c r="G1170">
        <v>43.677886999999998</v>
      </c>
      <c r="H1170">
        <v>24.594999999999999</v>
      </c>
      <c r="I1170">
        <v>19.082886999999999</v>
      </c>
      <c r="J1170">
        <v>1.7758849999999999</v>
      </c>
      <c r="K1170">
        <v>0</v>
      </c>
      <c r="L1170">
        <v>0</v>
      </c>
      <c r="M1170">
        <v>304</v>
      </c>
      <c r="N1170">
        <v>-27110</v>
      </c>
      <c r="O1170">
        <v>7.8593590000000004</v>
      </c>
      <c r="P1170">
        <v>48</v>
      </c>
      <c r="Q1170">
        <v>1.2409509999999999</v>
      </c>
      <c r="R1170" t="s">
        <v>43</v>
      </c>
      <c r="S1170" t="s">
        <v>43</v>
      </c>
    </row>
    <row r="1171" spans="1:19">
      <c r="A1171">
        <v>5139</v>
      </c>
      <c r="B1171">
        <v>1291</v>
      </c>
      <c r="C1171">
        <v>3867</v>
      </c>
      <c r="D1171">
        <v>208393.17</v>
      </c>
      <c r="E1171">
        <v>3773</v>
      </c>
      <c r="F1171">
        <v>221045.17</v>
      </c>
      <c r="G1171">
        <v>58.586050999999998</v>
      </c>
      <c r="H1171">
        <v>59.54</v>
      </c>
      <c r="I1171">
        <v>-0.95394900000000005</v>
      </c>
      <c r="J1171">
        <v>0.98397800000000002</v>
      </c>
      <c r="K1171">
        <v>0</v>
      </c>
      <c r="L1171">
        <v>0</v>
      </c>
      <c r="M1171">
        <v>94</v>
      </c>
      <c r="N1171">
        <v>-12652</v>
      </c>
      <c r="O1171">
        <v>2.430825</v>
      </c>
      <c r="P1171">
        <v>95</v>
      </c>
      <c r="Q1171">
        <v>2.4566849999999998</v>
      </c>
      <c r="R1171" t="s">
        <v>43</v>
      </c>
      <c r="S1171" t="s">
        <v>43</v>
      </c>
    </row>
    <row r="1172" spans="1:19">
      <c r="A1172">
        <v>124</v>
      </c>
      <c r="B1172">
        <v>629</v>
      </c>
      <c r="C1172">
        <v>3865</v>
      </c>
      <c r="D1172">
        <v>504147.54</v>
      </c>
      <c r="E1172">
        <v>3720</v>
      </c>
      <c r="F1172">
        <v>535882.82999999996</v>
      </c>
      <c r="G1172">
        <v>144.05452399999999</v>
      </c>
      <c r="H1172">
        <v>71.875</v>
      </c>
      <c r="I1172">
        <v>72.179524000000001</v>
      </c>
      <c r="J1172">
        <v>2.0042369999999998</v>
      </c>
      <c r="K1172">
        <v>0</v>
      </c>
      <c r="L1172">
        <v>0</v>
      </c>
      <c r="M1172">
        <v>145</v>
      </c>
      <c r="N1172">
        <v>-31735.29</v>
      </c>
      <c r="O1172">
        <v>3.751617</v>
      </c>
      <c r="P1172">
        <v>51</v>
      </c>
      <c r="Q1172">
        <v>1.319534</v>
      </c>
      <c r="R1172" t="s">
        <v>43</v>
      </c>
      <c r="S1172" t="s">
        <v>43</v>
      </c>
    </row>
    <row r="1173" spans="1:19">
      <c r="A1173">
        <v>4597</v>
      </c>
      <c r="B1173">
        <v>705</v>
      </c>
      <c r="C1173">
        <v>3861</v>
      </c>
      <c r="D1173">
        <v>48389.1</v>
      </c>
      <c r="E1173">
        <v>3861</v>
      </c>
      <c r="F1173">
        <v>48389.1</v>
      </c>
      <c r="G1173">
        <v>12.532788999999999</v>
      </c>
      <c r="H1173">
        <v>10.55</v>
      </c>
      <c r="I1173">
        <v>1.9827889999999999</v>
      </c>
      <c r="J1173">
        <v>1.1879420000000001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26</v>
      </c>
      <c r="Q1173">
        <v>0.67340100000000003</v>
      </c>
      <c r="R1173" t="s">
        <v>43</v>
      </c>
      <c r="S1173" t="s">
        <v>43</v>
      </c>
    </row>
    <row r="1174" spans="1:19">
      <c r="A1174">
        <v>1123</v>
      </c>
      <c r="B1174">
        <v>514</v>
      </c>
      <c r="C1174">
        <v>3860</v>
      </c>
      <c r="D1174">
        <v>209569.49</v>
      </c>
      <c r="E1174">
        <v>3783</v>
      </c>
      <c r="F1174">
        <v>223877.49</v>
      </c>
      <c r="G1174">
        <v>59.179881000000002</v>
      </c>
      <c r="H1174">
        <v>48.76</v>
      </c>
      <c r="I1174">
        <v>10.419881</v>
      </c>
      <c r="J1174">
        <v>1.213697</v>
      </c>
      <c r="K1174">
        <v>0</v>
      </c>
      <c r="L1174">
        <v>0</v>
      </c>
      <c r="M1174">
        <v>77</v>
      </c>
      <c r="N1174">
        <v>-14308</v>
      </c>
      <c r="O1174">
        <v>1.9948189999999999</v>
      </c>
      <c r="P1174">
        <v>47</v>
      </c>
      <c r="Q1174">
        <v>1.2176169999999999</v>
      </c>
      <c r="R1174" t="s">
        <v>43</v>
      </c>
      <c r="S1174" t="s">
        <v>43</v>
      </c>
    </row>
    <row r="1175" spans="1:19">
      <c r="A1175">
        <v>2231</v>
      </c>
      <c r="B1175">
        <v>1226</v>
      </c>
      <c r="C1175">
        <v>3859</v>
      </c>
      <c r="D1175">
        <v>218386.23</v>
      </c>
      <c r="E1175">
        <v>3748</v>
      </c>
      <c r="F1175">
        <v>231420.23</v>
      </c>
      <c r="G1175">
        <v>61.744992000000003</v>
      </c>
      <c r="H1175">
        <v>55.594999999999999</v>
      </c>
      <c r="I1175">
        <v>6.1499920000000001</v>
      </c>
      <c r="J1175">
        <v>1.1106210000000001</v>
      </c>
      <c r="K1175">
        <v>0</v>
      </c>
      <c r="L1175">
        <v>0</v>
      </c>
      <c r="M1175">
        <v>111</v>
      </c>
      <c r="N1175">
        <v>-13034</v>
      </c>
      <c r="O1175">
        <v>2.8763930000000002</v>
      </c>
      <c r="P1175">
        <v>64</v>
      </c>
      <c r="Q1175">
        <v>1.658461</v>
      </c>
      <c r="R1175" t="s">
        <v>43</v>
      </c>
      <c r="S1175" t="s">
        <v>43</v>
      </c>
    </row>
    <row r="1176" spans="1:19">
      <c r="A1176">
        <v>119</v>
      </c>
      <c r="B1176">
        <v>779</v>
      </c>
      <c r="C1176">
        <v>3857</v>
      </c>
      <c r="D1176">
        <v>151418.87</v>
      </c>
      <c r="E1176">
        <v>3800</v>
      </c>
      <c r="F1176">
        <v>157140.87</v>
      </c>
      <c r="G1176">
        <v>41.352860999999997</v>
      </c>
      <c r="H1176">
        <v>34.085000000000001</v>
      </c>
      <c r="I1176">
        <v>7.2678609999999999</v>
      </c>
      <c r="J1176">
        <v>1.213228</v>
      </c>
      <c r="K1176">
        <v>0</v>
      </c>
      <c r="L1176">
        <v>0</v>
      </c>
      <c r="M1176">
        <v>57</v>
      </c>
      <c r="N1176">
        <v>-5722</v>
      </c>
      <c r="O1176">
        <v>1.477833</v>
      </c>
      <c r="P1176">
        <v>106</v>
      </c>
      <c r="Q1176">
        <v>2.7482500000000001</v>
      </c>
      <c r="R1176" t="s">
        <v>43</v>
      </c>
      <c r="S1176" t="s">
        <v>43</v>
      </c>
    </row>
    <row r="1177" spans="1:19">
      <c r="A1177">
        <v>4210</v>
      </c>
      <c r="B1177">
        <v>1519</v>
      </c>
      <c r="C1177">
        <v>3856</v>
      </c>
      <c r="D1177">
        <v>101084.42</v>
      </c>
      <c r="E1177">
        <v>3809</v>
      </c>
      <c r="F1177">
        <v>107336.42</v>
      </c>
      <c r="G1177">
        <v>28.179684999999999</v>
      </c>
      <c r="H1177">
        <v>8.6</v>
      </c>
      <c r="I1177">
        <v>19.579685000000001</v>
      </c>
      <c r="J1177">
        <v>3.2767080000000002</v>
      </c>
      <c r="K1177">
        <v>0</v>
      </c>
      <c r="L1177">
        <v>0</v>
      </c>
      <c r="M1177">
        <v>47</v>
      </c>
      <c r="N1177">
        <v>-6252</v>
      </c>
      <c r="O1177">
        <v>1.21888</v>
      </c>
      <c r="P1177">
        <v>52</v>
      </c>
      <c r="Q1177">
        <v>1.3485480000000001</v>
      </c>
      <c r="R1177" t="s">
        <v>43</v>
      </c>
      <c r="S1177" t="s">
        <v>43</v>
      </c>
    </row>
    <row r="1178" spans="1:19">
      <c r="A1178">
        <v>2296</v>
      </c>
      <c r="B1178">
        <v>877</v>
      </c>
      <c r="C1178">
        <v>3855</v>
      </c>
      <c r="D1178">
        <v>190497.48</v>
      </c>
      <c r="E1178">
        <v>3594</v>
      </c>
      <c r="F1178">
        <v>213489.48</v>
      </c>
      <c r="G1178">
        <v>59.401636000000003</v>
      </c>
      <c r="H1178">
        <v>59.14</v>
      </c>
      <c r="I1178">
        <v>0.26163599999999998</v>
      </c>
      <c r="J1178">
        <v>1.004424</v>
      </c>
      <c r="K1178">
        <v>0</v>
      </c>
      <c r="L1178">
        <v>0</v>
      </c>
      <c r="M1178">
        <v>261</v>
      </c>
      <c r="N1178">
        <v>-22992</v>
      </c>
      <c r="O1178">
        <v>6.7704279999999999</v>
      </c>
      <c r="P1178">
        <v>94</v>
      </c>
      <c r="Q1178">
        <v>2.4383919999999999</v>
      </c>
      <c r="R1178" t="s">
        <v>43</v>
      </c>
      <c r="S1178" t="s">
        <v>43</v>
      </c>
    </row>
    <row r="1179" spans="1:19">
      <c r="A1179">
        <v>5549</v>
      </c>
      <c r="B1179">
        <v>1969</v>
      </c>
      <c r="C1179">
        <v>3854</v>
      </c>
      <c r="D1179">
        <v>131691.34</v>
      </c>
      <c r="E1179">
        <v>3753</v>
      </c>
      <c r="F1179">
        <v>142413.34</v>
      </c>
      <c r="G1179">
        <v>37.946533000000002</v>
      </c>
      <c r="H1179">
        <v>23.68</v>
      </c>
      <c r="I1179">
        <v>14.266533000000001</v>
      </c>
      <c r="J1179">
        <v>1.6024719999999999</v>
      </c>
      <c r="K1179">
        <v>0</v>
      </c>
      <c r="L1179">
        <v>0</v>
      </c>
      <c r="M1179">
        <v>101</v>
      </c>
      <c r="N1179">
        <v>-10722</v>
      </c>
      <c r="O1179">
        <v>2.620654</v>
      </c>
      <c r="P1179">
        <v>53</v>
      </c>
      <c r="Q1179">
        <v>1.3751949999999999</v>
      </c>
      <c r="R1179" t="s">
        <v>43</v>
      </c>
      <c r="S1179" t="s">
        <v>43</v>
      </c>
    </row>
    <row r="1180" spans="1:19">
      <c r="A1180">
        <v>1268</v>
      </c>
      <c r="B1180">
        <v>985</v>
      </c>
      <c r="C1180">
        <v>3853</v>
      </c>
      <c r="D1180">
        <v>329675.90000000002</v>
      </c>
      <c r="E1180">
        <v>3665</v>
      </c>
      <c r="F1180">
        <v>348094.9</v>
      </c>
      <c r="G1180">
        <v>94.978144999999998</v>
      </c>
      <c r="H1180">
        <v>77.400000000000006</v>
      </c>
      <c r="I1180">
        <v>17.578144999999999</v>
      </c>
      <c r="J1180">
        <v>1.2271080000000001</v>
      </c>
      <c r="K1180">
        <v>0</v>
      </c>
      <c r="L1180">
        <v>0</v>
      </c>
      <c r="M1180">
        <v>188</v>
      </c>
      <c r="N1180">
        <v>-18419</v>
      </c>
      <c r="O1180">
        <v>4.8793150000000001</v>
      </c>
      <c r="P1180">
        <v>70</v>
      </c>
      <c r="Q1180">
        <v>1.8167660000000001</v>
      </c>
      <c r="R1180" t="s">
        <v>43</v>
      </c>
      <c r="S1180" t="s">
        <v>43</v>
      </c>
    </row>
    <row r="1181" spans="1:19">
      <c r="A1181">
        <v>1063</v>
      </c>
      <c r="B1181">
        <v>1067</v>
      </c>
      <c r="C1181">
        <v>3851</v>
      </c>
      <c r="D1181">
        <v>127113.95</v>
      </c>
      <c r="E1181">
        <v>3746</v>
      </c>
      <c r="F1181">
        <v>140906.95000000001</v>
      </c>
      <c r="G1181">
        <v>37.615310000000001</v>
      </c>
      <c r="H1181">
        <v>14.22</v>
      </c>
      <c r="I1181">
        <v>23.395309999999998</v>
      </c>
      <c r="J1181">
        <v>2.6452399999999998</v>
      </c>
      <c r="K1181">
        <v>0</v>
      </c>
      <c r="L1181">
        <v>0</v>
      </c>
      <c r="M1181">
        <v>105</v>
      </c>
      <c r="N1181">
        <v>-13793</v>
      </c>
      <c r="O1181">
        <v>2.7265649999999999</v>
      </c>
      <c r="P1181">
        <v>45</v>
      </c>
      <c r="Q1181">
        <v>1.168528</v>
      </c>
      <c r="R1181" t="s">
        <v>43</v>
      </c>
      <c r="S1181" t="s">
        <v>43</v>
      </c>
    </row>
    <row r="1182" spans="1:19">
      <c r="A1182">
        <v>1163</v>
      </c>
      <c r="B1182">
        <v>1225</v>
      </c>
      <c r="C1182">
        <v>3847</v>
      </c>
      <c r="D1182">
        <v>212907.74</v>
      </c>
      <c r="E1182">
        <v>3755</v>
      </c>
      <c r="F1182">
        <v>230854.74</v>
      </c>
      <c r="G1182">
        <v>61.479292000000001</v>
      </c>
      <c r="H1182">
        <v>33.54</v>
      </c>
      <c r="I1182">
        <v>27.939291999999998</v>
      </c>
      <c r="J1182">
        <v>1.8330139999999999</v>
      </c>
      <c r="K1182">
        <v>0</v>
      </c>
      <c r="L1182">
        <v>0</v>
      </c>
      <c r="M1182">
        <v>92</v>
      </c>
      <c r="N1182">
        <v>-17947</v>
      </c>
      <c r="O1182">
        <v>2.3914740000000001</v>
      </c>
      <c r="P1182">
        <v>47</v>
      </c>
      <c r="Q1182">
        <v>1.2217309999999999</v>
      </c>
      <c r="R1182" t="s">
        <v>43</v>
      </c>
      <c r="S1182" t="s">
        <v>43</v>
      </c>
    </row>
    <row r="1183" spans="1:19">
      <c r="A1183">
        <v>4977</v>
      </c>
      <c r="B1183">
        <v>1135</v>
      </c>
      <c r="C1183">
        <v>3846</v>
      </c>
      <c r="D1183">
        <v>212876.77</v>
      </c>
      <c r="E1183">
        <v>3726</v>
      </c>
      <c r="F1183">
        <v>225045.77</v>
      </c>
      <c r="G1183">
        <v>60.398757000000003</v>
      </c>
      <c r="H1183">
        <v>27.68</v>
      </c>
      <c r="I1183">
        <v>32.718756999999997</v>
      </c>
      <c r="J1183">
        <v>2.1820360000000001</v>
      </c>
      <c r="K1183">
        <v>0</v>
      </c>
      <c r="L1183">
        <v>0</v>
      </c>
      <c r="M1183">
        <v>120</v>
      </c>
      <c r="N1183">
        <v>-12169</v>
      </c>
      <c r="O1183">
        <v>3.1201249999999998</v>
      </c>
      <c r="P1183">
        <v>64</v>
      </c>
      <c r="Q1183">
        <v>1.664067</v>
      </c>
      <c r="R1183" t="s">
        <v>43</v>
      </c>
      <c r="S1183" t="s">
        <v>43</v>
      </c>
    </row>
    <row r="1184" spans="1:19">
      <c r="A1184">
        <v>3474</v>
      </c>
      <c r="B1184">
        <v>648</v>
      </c>
      <c r="C1184">
        <v>3846</v>
      </c>
      <c r="D1184">
        <v>67929.48</v>
      </c>
      <c r="E1184">
        <v>3705</v>
      </c>
      <c r="F1184">
        <v>80354.5</v>
      </c>
      <c r="G1184">
        <v>21.688123999999998</v>
      </c>
      <c r="H1184">
        <v>14.26</v>
      </c>
      <c r="I1184">
        <v>7.4281240000000004</v>
      </c>
      <c r="J1184">
        <v>1.5209060000000001</v>
      </c>
      <c r="K1184">
        <v>0</v>
      </c>
      <c r="L1184">
        <v>0</v>
      </c>
      <c r="M1184">
        <v>141</v>
      </c>
      <c r="N1184">
        <v>-12425.02</v>
      </c>
      <c r="O1184">
        <v>3.666147</v>
      </c>
      <c r="P1184">
        <v>26</v>
      </c>
      <c r="Q1184">
        <v>0.67602700000000004</v>
      </c>
      <c r="R1184" t="s">
        <v>43</v>
      </c>
      <c r="S1184" t="s">
        <v>43</v>
      </c>
    </row>
    <row r="1185" spans="1:19">
      <c r="A1185">
        <v>3560</v>
      </c>
      <c r="B1185">
        <v>1429</v>
      </c>
      <c r="C1185">
        <v>3845</v>
      </c>
      <c r="D1185">
        <v>135591.69</v>
      </c>
      <c r="E1185">
        <v>3775</v>
      </c>
      <c r="F1185">
        <v>147821.69</v>
      </c>
      <c r="G1185">
        <v>39.158064000000003</v>
      </c>
      <c r="H1185">
        <v>14.13</v>
      </c>
      <c r="I1185">
        <v>25.028064000000001</v>
      </c>
      <c r="J1185">
        <v>2.771271</v>
      </c>
      <c r="K1185">
        <v>0</v>
      </c>
      <c r="L1185">
        <v>0</v>
      </c>
      <c r="M1185">
        <v>70</v>
      </c>
      <c r="N1185">
        <v>-12230</v>
      </c>
      <c r="O1185">
        <v>1.820546</v>
      </c>
      <c r="P1185">
        <v>55</v>
      </c>
      <c r="Q1185">
        <v>1.430429</v>
      </c>
      <c r="R1185" t="s">
        <v>43</v>
      </c>
      <c r="S1185" t="s">
        <v>43</v>
      </c>
    </row>
    <row r="1186" spans="1:19">
      <c r="A1186">
        <v>101</v>
      </c>
      <c r="B1186">
        <v>1813</v>
      </c>
      <c r="C1186">
        <v>3843</v>
      </c>
      <c r="D1186">
        <v>48280.65</v>
      </c>
      <c r="E1186">
        <v>3831</v>
      </c>
      <c r="F1186">
        <v>49194.65</v>
      </c>
      <c r="G1186">
        <v>12.841203</v>
      </c>
      <c r="H1186">
        <v>4.71</v>
      </c>
      <c r="I1186">
        <v>8.1312029999999993</v>
      </c>
      <c r="J1186">
        <v>2.7263700000000002</v>
      </c>
      <c r="K1186">
        <v>0</v>
      </c>
      <c r="L1186">
        <v>0</v>
      </c>
      <c r="M1186">
        <v>12</v>
      </c>
      <c r="N1186">
        <v>-914</v>
      </c>
      <c r="O1186">
        <v>0.31225599999999998</v>
      </c>
      <c r="P1186">
        <v>29</v>
      </c>
      <c r="Q1186">
        <v>0.75461900000000004</v>
      </c>
      <c r="R1186" t="s">
        <v>43</v>
      </c>
      <c r="S1186" t="s">
        <v>43</v>
      </c>
    </row>
    <row r="1187" spans="1:19">
      <c r="A1187">
        <v>3050</v>
      </c>
      <c r="B1187">
        <v>124</v>
      </c>
      <c r="C1187">
        <v>3837</v>
      </c>
      <c r="D1187">
        <v>93258.91</v>
      </c>
      <c r="E1187">
        <v>3700</v>
      </c>
      <c r="F1187">
        <v>110237.91</v>
      </c>
      <c r="G1187">
        <v>29.794029999999999</v>
      </c>
      <c r="H1187">
        <v>3.625</v>
      </c>
      <c r="I1187">
        <v>26.169029999999999</v>
      </c>
      <c r="J1187">
        <v>8.2190429999999992</v>
      </c>
      <c r="K1187">
        <v>0</v>
      </c>
      <c r="L1187">
        <v>0</v>
      </c>
      <c r="M1187">
        <v>137</v>
      </c>
      <c r="N1187">
        <v>-16979</v>
      </c>
      <c r="O1187">
        <v>3.5704980000000002</v>
      </c>
      <c r="P1187">
        <v>49</v>
      </c>
      <c r="Q1187">
        <v>1.277039</v>
      </c>
      <c r="R1187" t="s">
        <v>43</v>
      </c>
      <c r="S1187" t="s">
        <v>43</v>
      </c>
    </row>
    <row r="1188" spans="1:19">
      <c r="A1188">
        <v>3440</v>
      </c>
      <c r="B1188">
        <v>1758</v>
      </c>
      <c r="C1188">
        <v>3836</v>
      </c>
      <c r="D1188">
        <v>80863.009999999995</v>
      </c>
      <c r="E1188">
        <v>3828</v>
      </c>
      <c r="F1188">
        <v>83520.009999999995</v>
      </c>
      <c r="G1188">
        <v>21.818183999999999</v>
      </c>
      <c r="H1188">
        <v>10.44</v>
      </c>
      <c r="I1188">
        <v>11.378183999999999</v>
      </c>
      <c r="J1188">
        <v>2.0898639999999999</v>
      </c>
      <c r="K1188">
        <v>0</v>
      </c>
      <c r="L1188">
        <v>0</v>
      </c>
      <c r="M1188">
        <v>8</v>
      </c>
      <c r="N1188">
        <v>-2657</v>
      </c>
      <c r="O1188">
        <v>0.20855099999999999</v>
      </c>
      <c r="P1188">
        <v>63</v>
      </c>
      <c r="Q1188">
        <v>1.642336</v>
      </c>
      <c r="R1188" t="s">
        <v>43</v>
      </c>
      <c r="S1188" t="s">
        <v>43</v>
      </c>
    </row>
    <row r="1189" spans="1:19">
      <c r="A1189">
        <v>3958</v>
      </c>
      <c r="B1189">
        <v>414</v>
      </c>
      <c r="C1189">
        <v>3836</v>
      </c>
      <c r="D1189">
        <v>461345.04</v>
      </c>
      <c r="E1189">
        <v>3654</v>
      </c>
      <c r="F1189">
        <v>488154.04</v>
      </c>
      <c r="G1189">
        <v>133.59442799999999</v>
      </c>
      <c r="H1189">
        <v>111.145</v>
      </c>
      <c r="I1189">
        <v>22.449428000000001</v>
      </c>
      <c r="J1189">
        <v>1.201983</v>
      </c>
      <c r="K1189">
        <v>0</v>
      </c>
      <c r="L1189">
        <v>0</v>
      </c>
      <c r="M1189">
        <v>182</v>
      </c>
      <c r="N1189">
        <v>-26809</v>
      </c>
      <c r="O1189">
        <v>4.7445259999999996</v>
      </c>
      <c r="P1189">
        <v>54</v>
      </c>
      <c r="Q1189">
        <v>1.407716</v>
      </c>
      <c r="R1189" t="s">
        <v>43</v>
      </c>
      <c r="S1189" t="s">
        <v>42</v>
      </c>
    </row>
    <row r="1190" spans="1:19">
      <c r="A1190">
        <v>3484</v>
      </c>
      <c r="B1190">
        <v>106</v>
      </c>
      <c r="C1190">
        <v>3834</v>
      </c>
      <c r="D1190">
        <v>60761.41</v>
      </c>
      <c r="E1190">
        <v>3684</v>
      </c>
      <c r="F1190">
        <v>73040.41</v>
      </c>
      <c r="G1190">
        <v>19.826387</v>
      </c>
      <c r="H1190">
        <v>7.73</v>
      </c>
      <c r="I1190">
        <v>12.096387</v>
      </c>
      <c r="J1190">
        <v>2.5648620000000002</v>
      </c>
      <c r="K1190">
        <v>0</v>
      </c>
      <c r="L1190">
        <v>0</v>
      </c>
      <c r="M1190">
        <v>150</v>
      </c>
      <c r="N1190">
        <v>-12279</v>
      </c>
      <c r="O1190">
        <v>3.912363</v>
      </c>
      <c r="P1190">
        <v>44</v>
      </c>
      <c r="Q1190">
        <v>1.147626</v>
      </c>
      <c r="R1190" t="s">
        <v>43</v>
      </c>
      <c r="S1190" t="s">
        <v>43</v>
      </c>
    </row>
    <row r="1191" spans="1:19">
      <c r="A1191">
        <v>3244</v>
      </c>
      <c r="B1191">
        <v>1823</v>
      </c>
      <c r="C1191">
        <v>3833</v>
      </c>
      <c r="D1191">
        <v>375310.95</v>
      </c>
      <c r="E1191">
        <v>3660</v>
      </c>
      <c r="F1191">
        <v>402309.95</v>
      </c>
      <c r="G1191">
        <v>109.920751</v>
      </c>
      <c r="H1191">
        <v>79.795000000000002</v>
      </c>
      <c r="I1191">
        <v>30.125751000000001</v>
      </c>
      <c r="J1191">
        <v>1.3775390000000001</v>
      </c>
      <c r="K1191">
        <v>0</v>
      </c>
      <c r="L1191">
        <v>0</v>
      </c>
      <c r="M1191">
        <v>173</v>
      </c>
      <c r="N1191">
        <v>-26999</v>
      </c>
      <c r="O1191">
        <v>4.5134359999999996</v>
      </c>
      <c r="P1191">
        <v>58</v>
      </c>
      <c r="Q1191">
        <v>1.5131749999999999</v>
      </c>
      <c r="R1191" t="s">
        <v>43</v>
      </c>
      <c r="S1191" t="s">
        <v>43</v>
      </c>
    </row>
    <row r="1192" spans="1:19">
      <c r="A1192">
        <v>222</v>
      </c>
      <c r="B1192">
        <v>1815</v>
      </c>
      <c r="C1192">
        <v>3833</v>
      </c>
      <c r="D1192">
        <v>234526.86</v>
      </c>
      <c r="E1192">
        <v>3674</v>
      </c>
      <c r="F1192">
        <v>261082.86</v>
      </c>
      <c r="G1192">
        <v>71.062291999999999</v>
      </c>
      <c r="H1192">
        <v>36.200000000000003</v>
      </c>
      <c r="I1192">
        <v>34.862291999999997</v>
      </c>
      <c r="J1192">
        <v>1.963047</v>
      </c>
      <c r="K1192">
        <v>0</v>
      </c>
      <c r="L1192">
        <v>0</v>
      </c>
      <c r="M1192">
        <v>159</v>
      </c>
      <c r="N1192">
        <v>-26556</v>
      </c>
      <c r="O1192">
        <v>4.1481870000000001</v>
      </c>
      <c r="P1192">
        <v>36</v>
      </c>
      <c r="Q1192">
        <v>0.93921200000000005</v>
      </c>
      <c r="R1192" t="s">
        <v>43</v>
      </c>
      <c r="S1192" t="s">
        <v>43</v>
      </c>
    </row>
    <row r="1193" spans="1:19">
      <c r="A1193">
        <v>2496</v>
      </c>
      <c r="B1193">
        <v>190</v>
      </c>
      <c r="C1193">
        <v>3831</v>
      </c>
      <c r="D1193">
        <v>276786.03000000003</v>
      </c>
      <c r="E1193">
        <v>3716</v>
      </c>
      <c r="F1193">
        <v>291515.03000000003</v>
      </c>
      <c r="G1193">
        <v>78.448609000000005</v>
      </c>
      <c r="H1193">
        <v>71</v>
      </c>
      <c r="I1193">
        <v>7.4486090000000003</v>
      </c>
      <c r="J1193">
        <v>1.1049100000000001</v>
      </c>
      <c r="K1193">
        <v>0</v>
      </c>
      <c r="L1193">
        <v>0</v>
      </c>
      <c r="M1193">
        <v>115</v>
      </c>
      <c r="N1193">
        <v>-14729</v>
      </c>
      <c r="O1193">
        <v>3.001827</v>
      </c>
      <c r="P1193">
        <v>54</v>
      </c>
      <c r="Q1193">
        <v>1.409554</v>
      </c>
      <c r="R1193" t="s">
        <v>43</v>
      </c>
      <c r="S1193" t="s">
        <v>43</v>
      </c>
    </row>
    <row r="1194" spans="1:19">
      <c r="A1194">
        <v>5086</v>
      </c>
      <c r="B1194">
        <v>885</v>
      </c>
      <c r="C1194">
        <v>3829</v>
      </c>
      <c r="D1194">
        <v>15259.14</v>
      </c>
      <c r="E1194">
        <v>3828</v>
      </c>
      <c r="F1194">
        <v>15259.15</v>
      </c>
      <c r="G1194">
        <v>3.9861939999999998</v>
      </c>
      <c r="H1194">
        <v>0.31</v>
      </c>
      <c r="I1194">
        <v>3.6761940000000002</v>
      </c>
      <c r="J1194">
        <v>12.858689999999999</v>
      </c>
      <c r="K1194">
        <v>0</v>
      </c>
      <c r="L1194">
        <v>0</v>
      </c>
      <c r="M1194">
        <v>1</v>
      </c>
      <c r="N1194">
        <v>-0.01</v>
      </c>
      <c r="O1194">
        <v>2.6116E-2</v>
      </c>
      <c r="P1194">
        <v>34</v>
      </c>
      <c r="Q1194">
        <v>0.88795999999999997</v>
      </c>
      <c r="R1194" t="s">
        <v>43</v>
      </c>
      <c r="S1194" t="s">
        <v>43</v>
      </c>
    </row>
    <row r="1195" spans="1:19">
      <c r="A1195">
        <v>4753</v>
      </c>
      <c r="B1195">
        <v>614</v>
      </c>
      <c r="C1195">
        <v>3828</v>
      </c>
      <c r="D1195">
        <v>127807.66</v>
      </c>
      <c r="E1195">
        <v>2779</v>
      </c>
      <c r="F1195">
        <v>150791.66</v>
      </c>
      <c r="G1195">
        <v>54.261122999999998</v>
      </c>
      <c r="H1195">
        <v>25.63</v>
      </c>
      <c r="I1195">
        <v>28.631122999999999</v>
      </c>
      <c r="J1195">
        <v>2.1170939999999998</v>
      </c>
      <c r="K1195">
        <v>841</v>
      </c>
      <c r="L1195">
        <v>21.969697</v>
      </c>
      <c r="M1195">
        <v>208</v>
      </c>
      <c r="N1195">
        <v>-22984</v>
      </c>
      <c r="O1195">
        <v>5.4336469999999997</v>
      </c>
      <c r="P1195">
        <v>56</v>
      </c>
      <c r="Q1195">
        <v>1.4629049999999999</v>
      </c>
      <c r="R1195" t="s">
        <v>43</v>
      </c>
      <c r="S1195" t="s">
        <v>43</v>
      </c>
    </row>
    <row r="1196" spans="1:19">
      <c r="A1196">
        <v>4592</v>
      </c>
      <c r="B1196">
        <v>1170</v>
      </c>
      <c r="C1196">
        <v>3826</v>
      </c>
      <c r="D1196">
        <v>184262.48</v>
      </c>
      <c r="E1196">
        <v>3565</v>
      </c>
      <c r="F1196">
        <v>211774.48</v>
      </c>
      <c r="G1196">
        <v>59.403781000000002</v>
      </c>
      <c r="H1196">
        <v>53.81</v>
      </c>
      <c r="I1196">
        <v>5.5937809999999999</v>
      </c>
      <c r="J1196">
        <v>1.1039540000000001</v>
      </c>
      <c r="K1196">
        <v>0</v>
      </c>
      <c r="L1196">
        <v>0</v>
      </c>
      <c r="M1196">
        <v>261</v>
      </c>
      <c r="N1196">
        <v>-27512</v>
      </c>
      <c r="O1196">
        <v>6.8217460000000001</v>
      </c>
      <c r="P1196">
        <v>36</v>
      </c>
      <c r="Q1196">
        <v>0.94093000000000004</v>
      </c>
      <c r="R1196" t="s">
        <v>43</v>
      </c>
      <c r="S1196" t="s">
        <v>43</v>
      </c>
    </row>
    <row r="1197" spans="1:19">
      <c r="A1197">
        <v>5454</v>
      </c>
      <c r="B1197">
        <v>437</v>
      </c>
      <c r="C1197">
        <v>3823</v>
      </c>
      <c r="D1197">
        <v>200427.35</v>
      </c>
      <c r="E1197">
        <v>3683</v>
      </c>
      <c r="F1197">
        <v>218234.35</v>
      </c>
      <c r="G1197">
        <v>59.254506999999997</v>
      </c>
      <c r="H1197">
        <v>38.909999999999997</v>
      </c>
      <c r="I1197">
        <v>20.344507</v>
      </c>
      <c r="J1197">
        <v>1.522861</v>
      </c>
      <c r="K1197">
        <v>0</v>
      </c>
      <c r="L1197">
        <v>0</v>
      </c>
      <c r="M1197">
        <v>140</v>
      </c>
      <c r="N1197">
        <v>-17807</v>
      </c>
      <c r="O1197">
        <v>3.6620460000000001</v>
      </c>
      <c r="P1197">
        <v>39</v>
      </c>
      <c r="Q1197">
        <v>1.020141</v>
      </c>
      <c r="R1197" t="s">
        <v>43</v>
      </c>
      <c r="S1197" t="s">
        <v>43</v>
      </c>
    </row>
    <row r="1198" spans="1:19">
      <c r="A1198">
        <v>6005</v>
      </c>
      <c r="B1198">
        <v>885</v>
      </c>
      <c r="C1198">
        <v>3823</v>
      </c>
      <c r="D1198">
        <v>60087.37</v>
      </c>
      <c r="E1198">
        <v>3815</v>
      </c>
      <c r="F1198">
        <v>62237.37</v>
      </c>
      <c r="G1198">
        <v>16.313858</v>
      </c>
      <c r="H1198">
        <v>0.32</v>
      </c>
      <c r="I1198">
        <v>15.993857999999999</v>
      </c>
      <c r="J1198">
        <v>50.980806000000001</v>
      </c>
      <c r="K1198">
        <v>0</v>
      </c>
      <c r="L1198">
        <v>0</v>
      </c>
      <c r="M1198">
        <v>8</v>
      </c>
      <c r="N1198">
        <v>-2150</v>
      </c>
      <c r="O1198">
        <v>0.20926</v>
      </c>
      <c r="P1198">
        <v>34</v>
      </c>
      <c r="Q1198">
        <v>0.88935399999999998</v>
      </c>
      <c r="R1198" t="s">
        <v>43</v>
      </c>
      <c r="S1198" t="s">
        <v>43</v>
      </c>
    </row>
    <row r="1199" spans="1:19">
      <c r="A1199">
        <v>6094</v>
      </c>
      <c r="B1199">
        <v>1439</v>
      </c>
      <c r="C1199">
        <v>3822</v>
      </c>
      <c r="D1199">
        <v>63981.84</v>
      </c>
      <c r="E1199">
        <v>3813</v>
      </c>
      <c r="F1199">
        <v>66199.839999999997</v>
      </c>
      <c r="G1199">
        <v>17.361616000000001</v>
      </c>
      <c r="H1199">
        <v>1.33</v>
      </c>
      <c r="I1199">
        <v>16.031616</v>
      </c>
      <c r="J1199">
        <v>13.053846999999999</v>
      </c>
      <c r="K1199">
        <v>0</v>
      </c>
      <c r="L1199">
        <v>0</v>
      </c>
      <c r="M1199">
        <v>9</v>
      </c>
      <c r="N1199">
        <v>-2218</v>
      </c>
      <c r="O1199">
        <v>0.23547899999999999</v>
      </c>
      <c r="P1199">
        <v>46</v>
      </c>
      <c r="Q1199">
        <v>1.2035579999999999</v>
      </c>
      <c r="R1199" t="s">
        <v>43</v>
      </c>
      <c r="S1199" t="s">
        <v>43</v>
      </c>
    </row>
    <row r="1200" spans="1:19">
      <c r="A1200">
        <v>5495</v>
      </c>
      <c r="B1200">
        <v>371</v>
      </c>
      <c r="C1200">
        <v>3821</v>
      </c>
      <c r="D1200">
        <v>288533.21999999997</v>
      </c>
      <c r="E1200">
        <v>3748</v>
      </c>
      <c r="F1200">
        <v>296900.21999999997</v>
      </c>
      <c r="G1200">
        <v>79.215639999999993</v>
      </c>
      <c r="H1200">
        <v>37.65</v>
      </c>
      <c r="I1200">
        <v>41.565640000000002</v>
      </c>
      <c r="J1200">
        <v>2.1040009999999998</v>
      </c>
      <c r="K1200">
        <v>0</v>
      </c>
      <c r="L1200">
        <v>0</v>
      </c>
      <c r="M1200">
        <v>73</v>
      </c>
      <c r="N1200">
        <v>-8367</v>
      </c>
      <c r="O1200">
        <v>1.9104950000000001</v>
      </c>
      <c r="P1200">
        <v>54</v>
      </c>
      <c r="Q1200">
        <v>1.413243</v>
      </c>
      <c r="R1200" t="s">
        <v>43</v>
      </c>
      <c r="S1200" t="s">
        <v>43</v>
      </c>
    </row>
    <row r="1201" spans="1:19">
      <c r="A1201">
        <v>5620</v>
      </c>
      <c r="B1201">
        <v>459</v>
      </c>
      <c r="C1201">
        <v>3821</v>
      </c>
      <c r="D1201">
        <v>136967.91</v>
      </c>
      <c r="E1201">
        <v>3681</v>
      </c>
      <c r="F1201">
        <v>149807.91</v>
      </c>
      <c r="G1201">
        <v>40.697611999999999</v>
      </c>
      <c r="H1201">
        <v>38.78</v>
      </c>
      <c r="I1201">
        <v>1.9176120000000001</v>
      </c>
      <c r="J1201">
        <v>1.0494479999999999</v>
      </c>
      <c r="K1201">
        <v>0</v>
      </c>
      <c r="L1201">
        <v>0</v>
      </c>
      <c r="M1201">
        <v>140</v>
      </c>
      <c r="N1201">
        <v>-12840</v>
      </c>
      <c r="O1201">
        <v>3.6639620000000002</v>
      </c>
      <c r="P1201">
        <v>98</v>
      </c>
      <c r="Q1201">
        <v>2.5647739999999999</v>
      </c>
      <c r="R1201" t="s">
        <v>43</v>
      </c>
      <c r="S1201" t="s">
        <v>43</v>
      </c>
    </row>
    <row r="1202" spans="1:19">
      <c r="A1202">
        <v>1322</v>
      </c>
      <c r="B1202">
        <v>819</v>
      </c>
      <c r="C1202">
        <v>3819</v>
      </c>
      <c r="D1202">
        <v>84190.48</v>
      </c>
      <c r="E1202">
        <v>3555</v>
      </c>
      <c r="F1202">
        <v>109421.48</v>
      </c>
      <c r="G1202">
        <v>30.779601</v>
      </c>
      <c r="H1202">
        <v>7.83</v>
      </c>
      <c r="I1202">
        <v>22.949601000000001</v>
      </c>
      <c r="J1202">
        <v>3.930984</v>
      </c>
      <c r="K1202">
        <v>0</v>
      </c>
      <c r="L1202">
        <v>0</v>
      </c>
      <c r="M1202">
        <v>264</v>
      </c>
      <c r="N1202">
        <v>-25231</v>
      </c>
      <c r="O1202">
        <v>6.9128040000000004</v>
      </c>
      <c r="P1202">
        <v>56</v>
      </c>
      <c r="Q1202">
        <v>1.4663520000000001</v>
      </c>
      <c r="R1202" t="s">
        <v>43</v>
      </c>
      <c r="S1202" t="s">
        <v>43</v>
      </c>
    </row>
    <row r="1203" spans="1:19">
      <c r="A1203">
        <v>3015</v>
      </c>
      <c r="B1203">
        <v>1619</v>
      </c>
      <c r="C1203">
        <v>3818</v>
      </c>
      <c r="D1203">
        <v>93004.3</v>
      </c>
      <c r="E1203">
        <v>3720</v>
      </c>
      <c r="F1203">
        <v>105517.3</v>
      </c>
      <c r="G1203">
        <v>28.364865999999999</v>
      </c>
      <c r="H1203">
        <v>7.56</v>
      </c>
      <c r="I1203">
        <v>20.804866000000001</v>
      </c>
      <c r="J1203">
        <v>3.7519659999999999</v>
      </c>
      <c r="K1203">
        <v>0</v>
      </c>
      <c r="L1203">
        <v>0</v>
      </c>
      <c r="M1203">
        <v>98</v>
      </c>
      <c r="N1203">
        <v>-12513</v>
      </c>
      <c r="O1203">
        <v>2.566789</v>
      </c>
      <c r="P1203">
        <v>58</v>
      </c>
      <c r="Q1203">
        <v>1.51912</v>
      </c>
      <c r="R1203" t="s">
        <v>43</v>
      </c>
      <c r="S1203" t="s">
        <v>43</v>
      </c>
    </row>
    <row r="1204" spans="1:19">
      <c r="A1204">
        <v>2353</v>
      </c>
      <c r="B1204">
        <v>1762</v>
      </c>
      <c r="C1204">
        <v>3814</v>
      </c>
      <c r="D1204">
        <v>174859.12</v>
      </c>
      <c r="E1204">
        <v>3635</v>
      </c>
      <c r="F1204">
        <v>201571.12</v>
      </c>
      <c r="G1204">
        <v>55.452852999999998</v>
      </c>
      <c r="H1204">
        <v>31.05</v>
      </c>
      <c r="I1204">
        <v>24.402853</v>
      </c>
      <c r="J1204">
        <v>1.7859210000000001</v>
      </c>
      <c r="K1204">
        <v>0</v>
      </c>
      <c r="L1204">
        <v>0</v>
      </c>
      <c r="M1204">
        <v>179</v>
      </c>
      <c r="N1204">
        <v>-26712</v>
      </c>
      <c r="O1204">
        <v>4.6932349999999996</v>
      </c>
      <c r="P1204">
        <v>40</v>
      </c>
      <c r="Q1204">
        <v>1.0487679999999999</v>
      </c>
      <c r="R1204" t="s">
        <v>43</v>
      </c>
      <c r="S1204" t="s">
        <v>43</v>
      </c>
    </row>
    <row r="1205" spans="1:19">
      <c r="A1205">
        <v>2805</v>
      </c>
      <c r="B1205">
        <v>63</v>
      </c>
      <c r="C1205">
        <v>3814</v>
      </c>
      <c r="D1205">
        <v>85879.31</v>
      </c>
      <c r="E1205">
        <v>3667</v>
      </c>
      <c r="F1205">
        <v>99987.13</v>
      </c>
      <c r="G1205">
        <v>27.266738</v>
      </c>
      <c r="H1205">
        <v>7.36</v>
      </c>
      <c r="I1205">
        <v>19.906738000000001</v>
      </c>
      <c r="J1205">
        <v>3.70472</v>
      </c>
      <c r="K1205">
        <v>0</v>
      </c>
      <c r="L1205">
        <v>0</v>
      </c>
      <c r="M1205">
        <v>147</v>
      </c>
      <c r="N1205">
        <v>-14107.82</v>
      </c>
      <c r="O1205">
        <v>3.8542209999999999</v>
      </c>
      <c r="P1205">
        <v>51</v>
      </c>
      <c r="Q1205">
        <v>1.3371789999999999</v>
      </c>
      <c r="R1205" t="s">
        <v>43</v>
      </c>
      <c r="S1205" t="s">
        <v>43</v>
      </c>
    </row>
    <row r="1206" spans="1:19">
      <c r="A1206">
        <v>4558</v>
      </c>
      <c r="B1206">
        <v>779</v>
      </c>
      <c r="C1206">
        <v>3811</v>
      </c>
      <c r="D1206">
        <v>151358.41</v>
      </c>
      <c r="E1206">
        <v>3733</v>
      </c>
      <c r="F1206">
        <v>159752.41</v>
      </c>
      <c r="G1206">
        <v>42.794645000000003</v>
      </c>
      <c r="H1206">
        <v>38.770000000000003</v>
      </c>
      <c r="I1206">
        <v>4.0246449999999996</v>
      </c>
      <c r="J1206">
        <v>1.1038079999999999</v>
      </c>
      <c r="K1206">
        <v>0</v>
      </c>
      <c r="L1206">
        <v>0</v>
      </c>
      <c r="M1206">
        <v>78</v>
      </c>
      <c r="N1206">
        <v>-8394</v>
      </c>
      <c r="O1206">
        <v>2.0467070000000001</v>
      </c>
      <c r="P1206">
        <v>123</v>
      </c>
      <c r="Q1206">
        <v>3.2274989999999999</v>
      </c>
      <c r="R1206" t="s">
        <v>43</v>
      </c>
      <c r="S1206" t="s">
        <v>43</v>
      </c>
    </row>
    <row r="1207" spans="1:19">
      <c r="A1207">
        <v>2842</v>
      </c>
      <c r="B1207">
        <v>1079</v>
      </c>
      <c r="C1207">
        <v>3808</v>
      </c>
      <c r="D1207">
        <v>185041.25</v>
      </c>
      <c r="E1207">
        <v>3681</v>
      </c>
      <c r="F1207">
        <v>198575.25</v>
      </c>
      <c r="G1207">
        <v>53.946007000000002</v>
      </c>
      <c r="H1207">
        <v>36.07</v>
      </c>
      <c r="I1207">
        <v>17.876007000000001</v>
      </c>
      <c r="J1207">
        <v>1.495592</v>
      </c>
      <c r="K1207">
        <v>0</v>
      </c>
      <c r="L1207">
        <v>0</v>
      </c>
      <c r="M1207">
        <v>127</v>
      </c>
      <c r="N1207">
        <v>-13534</v>
      </c>
      <c r="O1207">
        <v>3.3350840000000002</v>
      </c>
      <c r="P1207">
        <v>52</v>
      </c>
      <c r="Q1207">
        <v>1.3655459999999999</v>
      </c>
      <c r="R1207" t="s">
        <v>43</v>
      </c>
      <c r="S1207" t="s">
        <v>43</v>
      </c>
    </row>
    <row r="1208" spans="1:19">
      <c r="A1208">
        <v>185</v>
      </c>
      <c r="B1208">
        <v>1659</v>
      </c>
      <c r="C1208">
        <v>3807</v>
      </c>
      <c r="D1208">
        <v>170511.89</v>
      </c>
      <c r="E1208">
        <v>3688</v>
      </c>
      <c r="F1208">
        <v>181563.89</v>
      </c>
      <c r="G1208">
        <v>49.230989999999998</v>
      </c>
      <c r="H1208">
        <v>29.88</v>
      </c>
      <c r="I1208">
        <v>19.350989999999999</v>
      </c>
      <c r="J1208">
        <v>1.6476230000000001</v>
      </c>
      <c r="K1208">
        <v>0</v>
      </c>
      <c r="L1208">
        <v>0</v>
      </c>
      <c r="M1208">
        <v>119</v>
      </c>
      <c r="N1208">
        <v>-11052</v>
      </c>
      <c r="O1208">
        <v>3.1258210000000002</v>
      </c>
      <c r="P1208">
        <v>72</v>
      </c>
      <c r="Q1208">
        <v>1.8912530000000001</v>
      </c>
      <c r="R1208" t="s">
        <v>43</v>
      </c>
      <c r="S1208" t="s">
        <v>43</v>
      </c>
    </row>
    <row r="1209" spans="1:19">
      <c r="A1209">
        <v>4649</v>
      </c>
      <c r="B1209">
        <v>891</v>
      </c>
      <c r="C1209">
        <v>3806</v>
      </c>
      <c r="D1209">
        <v>106733</v>
      </c>
      <c r="E1209">
        <v>3618</v>
      </c>
      <c r="F1209">
        <v>125590</v>
      </c>
      <c r="G1209">
        <v>34.712547999999998</v>
      </c>
      <c r="H1209">
        <v>20.350000000000001</v>
      </c>
      <c r="I1209">
        <v>14.362548</v>
      </c>
      <c r="J1209">
        <v>1.705776</v>
      </c>
      <c r="K1209">
        <v>0</v>
      </c>
      <c r="L1209">
        <v>0</v>
      </c>
      <c r="M1209">
        <v>188</v>
      </c>
      <c r="N1209">
        <v>-18857</v>
      </c>
      <c r="O1209">
        <v>4.9395689999999997</v>
      </c>
      <c r="P1209">
        <v>62</v>
      </c>
      <c r="Q1209">
        <v>1.6290070000000001</v>
      </c>
      <c r="R1209" t="s">
        <v>43</v>
      </c>
      <c r="S1209" t="s">
        <v>43</v>
      </c>
    </row>
    <row r="1210" spans="1:19">
      <c r="A1210">
        <v>5837</v>
      </c>
      <c r="B1210">
        <v>1247</v>
      </c>
      <c r="C1210">
        <v>3805</v>
      </c>
      <c r="D1210">
        <v>223085.07</v>
      </c>
      <c r="E1210">
        <v>3576</v>
      </c>
      <c r="F1210">
        <v>251412.07</v>
      </c>
      <c r="G1210">
        <v>70.305389000000005</v>
      </c>
      <c r="H1210">
        <v>48.2</v>
      </c>
      <c r="I1210">
        <v>22.105388999999999</v>
      </c>
      <c r="J1210">
        <v>1.458618</v>
      </c>
      <c r="K1210">
        <v>0</v>
      </c>
      <c r="L1210">
        <v>0</v>
      </c>
      <c r="M1210">
        <v>229</v>
      </c>
      <c r="N1210">
        <v>-28327</v>
      </c>
      <c r="O1210">
        <v>6.0183970000000002</v>
      </c>
      <c r="P1210">
        <v>59</v>
      </c>
      <c r="Q1210">
        <v>1.5505910000000001</v>
      </c>
      <c r="R1210" t="s">
        <v>43</v>
      </c>
      <c r="S1210" t="s">
        <v>43</v>
      </c>
    </row>
    <row r="1211" spans="1:19">
      <c r="A1211">
        <v>5472</v>
      </c>
      <c r="B1211">
        <v>1279</v>
      </c>
      <c r="C1211">
        <v>3804</v>
      </c>
      <c r="D1211">
        <v>139264.98000000001</v>
      </c>
      <c r="E1211">
        <v>3715</v>
      </c>
      <c r="F1211">
        <v>149553.98000000001</v>
      </c>
      <c r="G1211">
        <v>40.256791</v>
      </c>
      <c r="H1211">
        <v>28.16</v>
      </c>
      <c r="I1211">
        <v>12.096791</v>
      </c>
      <c r="J1211">
        <v>1.4295739999999999</v>
      </c>
      <c r="K1211">
        <v>0</v>
      </c>
      <c r="L1211">
        <v>0</v>
      </c>
      <c r="M1211">
        <v>89</v>
      </c>
      <c r="N1211">
        <v>-10289</v>
      </c>
      <c r="O1211">
        <v>2.339642</v>
      </c>
      <c r="P1211">
        <v>42</v>
      </c>
      <c r="Q1211">
        <v>1.104101</v>
      </c>
      <c r="R1211" t="s">
        <v>43</v>
      </c>
      <c r="S1211" t="s">
        <v>43</v>
      </c>
    </row>
    <row r="1212" spans="1:19">
      <c r="A1212">
        <v>2091</v>
      </c>
      <c r="B1212">
        <v>526</v>
      </c>
      <c r="C1212">
        <v>3803</v>
      </c>
      <c r="D1212">
        <v>182132.82</v>
      </c>
      <c r="E1212">
        <v>3628</v>
      </c>
      <c r="F1212">
        <v>206986.82</v>
      </c>
      <c r="G1212">
        <v>57.052596000000001</v>
      </c>
      <c r="H1212">
        <v>24.37</v>
      </c>
      <c r="I1212">
        <v>32.682595999999997</v>
      </c>
      <c r="J1212">
        <v>2.3411</v>
      </c>
      <c r="K1212">
        <v>0</v>
      </c>
      <c r="L1212">
        <v>0</v>
      </c>
      <c r="M1212">
        <v>175</v>
      </c>
      <c r="N1212">
        <v>-24854</v>
      </c>
      <c r="O1212">
        <v>4.6016300000000001</v>
      </c>
      <c r="P1212">
        <v>48</v>
      </c>
      <c r="Q1212">
        <v>1.2621610000000001</v>
      </c>
      <c r="R1212" t="s">
        <v>43</v>
      </c>
      <c r="S1212" t="s">
        <v>43</v>
      </c>
    </row>
    <row r="1213" spans="1:19">
      <c r="A1213">
        <v>6021</v>
      </c>
      <c r="B1213">
        <v>719</v>
      </c>
      <c r="C1213">
        <v>3802</v>
      </c>
      <c r="D1213">
        <v>228181.91</v>
      </c>
      <c r="E1213">
        <v>3587</v>
      </c>
      <c r="F1213">
        <v>256168.91</v>
      </c>
      <c r="G1213">
        <v>71.415920999999997</v>
      </c>
      <c r="H1213">
        <v>39.43</v>
      </c>
      <c r="I1213">
        <v>31.985921000000001</v>
      </c>
      <c r="J1213">
        <v>1.8112079999999999</v>
      </c>
      <c r="K1213">
        <v>0</v>
      </c>
      <c r="L1213">
        <v>0</v>
      </c>
      <c r="M1213">
        <v>215</v>
      </c>
      <c r="N1213">
        <v>-27987</v>
      </c>
      <c r="O1213">
        <v>5.6549180000000003</v>
      </c>
      <c r="P1213">
        <v>36</v>
      </c>
      <c r="Q1213">
        <v>0.94686999999999999</v>
      </c>
      <c r="R1213" t="s">
        <v>43</v>
      </c>
      <c r="S1213" t="s">
        <v>43</v>
      </c>
    </row>
    <row r="1214" spans="1:19">
      <c r="A1214">
        <v>5075</v>
      </c>
      <c r="B1214">
        <v>421</v>
      </c>
      <c r="C1214">
        <v>3801</v>
      </c>
      <c r="D1214">
        <v>82297.119999999995</v>
      </c>
      <c r="E1214">
        <v>3735</v>
      </c>
      <c r="F1214">
        <v>88550.12</v>
      </c>
      <c r="G1214">
        <v>23.708197999999999</v>
      </c>
      <c r="H1214">
        <v>3.04</v>
      </c>
      <c r="I1214">
        <v>20.668198</v>
      </c>
      <c r="J1214">
        <v>7.7987489999999999</v>
      </c>
      <c r="K1214">
        <v>0</v>
      </c>
      <c r="L1214">
        <v>0</v>
      </c>
      <c r="M1214">
        <v>66</v>
      </c>
      <c r="N1214">
        <v>-6253</v>
      </c>
      <c r="O1214">
        <v>1.7363850000000001</v>
      </c>
      <c r="P1214">
        <v>79</v>
      </c>
      <c r="Q1214">
        <v>2.0783999999999998</v>
      </c>
      <c r="R1214" t="s">
        <v>43</v>
      </c>
      <c r="S1214" t="s">
        <v>43</v>
      </c>
    </row>
    <row r="1215" spans="1:19">
      <c r="A1215">
        <v>2192</v>
      </c>
      <c r="B1215">
        <v>879</v>
      </c>
      <c r="C1215">
        <v>3799</v>
      </c>
      <c r="D1215">
        <v>141757.57999999999</v>
      </c>
      <c r="E1215">
        <v>3576</v>
      </c>
      <c r="F1215">
        <v>165725.57999999999</v>
      </c>
      <c r="G1215">
        <v>46.343842000000002</v>
      </c>
      <c r="H1215">
        <v>32.024999999999999</v>
      </c>
      <c r="I1215">
        <v>14.318842</v>
      </c>
      <c r="J1215">
        <v>1.4471149999999999</v>
      </c>
      <c r="K1215">
        <v>0</v>
      </c>
      <c r="L1215">
        <v>0</v>
      </c>
      <c r="M1215">
        <v>223</v>
      </c>
      <c r="N1215">
        <v>-23968</v>
      </c>
      <c r="O1215">
        <v>5.8699659999999998</v>
      </c>
      <c r="P1215">
        <v>72</v>
      </c>
      <c r="Q1215">
        <v>1.8952359999999999</v>
      </c>
      <c r="R1215" t="s">
        <v>43</v>
      </c>
      <c r="S1215" t="s">
        <v>43</v>
      </c>
    </row>
    <row r="1216" spans="1:19">
      <c r="A1216">
        <v>2361</v>
      </c>
      <c r="B1216">
        <v>598</v>
      </c>
      <c r="C1216">
        <v>3797</v>
      </c>
      <c r="D1216">
        <v>209718.18</v>
      </c>
      <c r="E1216">
        <v>3730</v>
      </c>
      <c r="F1216">
        <v>216157.18</v>
      </c>
      <c r="G1216">
        <v>57.950986999999998</v>
      </c>
      <c r="H1216">
        <v>42.11</v>
      </c>
      <c r="I1216">
        <v>15.840987</v>
      </c>
      <c r="J1216">
        <v>1.3761810000000001</v>
      </c>
      <c r="K1216">
        <v>0</v>
      </c>
      <c r="L1216">
        <v>0</v>
      </c>
      <c r="M1216">
        <v>67</v>
      </c>
      <c r="N1216">
        <v>-6439</v>
      </c>
      <c r="O1216">
        <v>1.764551</v>
      </c>
      <c r="P1216">
        <v>55</v>
      </c>
      <c r="Q1216">
        <v>1.448512</v>
      </c>
      <c r="R1216" t="s">
        <v>43</v>
      </c>
      <c r="S1216" t="s">
        <v>43</v>
      </c>
    </row>
    <row r="1217" spans="1:19">
      <c r="A1217">
        <v>4574</v>
      </c>
      <c r="B1217">
        <v>1088</v>
      </c>
      <c r="C1217">
        <v>3797</v>
      </c>
      <c r="D1217">
        <v>163165.94</v>
      </c>
      <c r="E1217">
        <v>3354</v>
      </c>
      <c r="F1217">
        <v>185316.94</v>
      </c>
      <c r="G1217">
        <v>55.252516</v>
      </c>
      <c r="H1217">
        <v>24.47</v>
      </c>
      <c r="I1217">
        <v>30.782516000000001</v>
      </c>
      <c r="J1217">
        <v>2.2579699999999998</v>
      </c>
      <c r="K1217">
        <v>193</v>
      </c>
      <c r="L1217">
        <v>5.0829599999999999</v>
      </c>
      <c r="M1217">
        <v>250</v>
      </c>
      <c r="N1217">
        <v>-22151</v>
      </c>
      <c r="O1217">
        <v>6.5841450000000004</v>
      </c>
      <c r="P1217">
        <v>52</v>
      </c>
      <c r="Q1217">
        <v>1.369502</v>
      </c>
      <c r="R1217" t="s">
        <v>43</v>
      </c>
      <c r="S1217" t="s">
        <v>43</v>
      </c>
    </row>
    <row r="1218" spans="1:19">
      <c r="A1218">
        <v>2002</v>
      </c>
      <c r="B1218">
        <v>1263</v>
      </c>
      <c r="C1218">
        <v>3795</v>
      </c>
      <c r="D1218">
        <v>158632.16</v>
      </c>
      <c r="E1218">
        <v>3634</v>
      </c>
      <c r="F1218">
        <v>175612.9</v>
      </c>
      <c r="G1218">
        <v>48.324959</v>
      </c>
      <c r="H1218">
        <v>43.51</v>
      </c>
      <c r="I1218">
        <v>4.814959</v>
      </c>
      <c r="J1218">
        <v>1.110663</v>
      </c>
      <c r="K1218">
        <v>0</v>
      </c>
      <c r="L1218">
        <v>0</v>
      </c>
      <c r="M1218">
        <v>161</v>
      </c>
      <c r="N1218">
        <v>-16980.740000000002</v>
      </c>
      <c r="O1218">
        <v>4.2424239999999998</v>
      </c>
      <c r="P1218">
        <v>50</v>
      </c>
      <c r="Q1218">
        <v>1.317523</v>
      </c>
      <c r="R1218" t="s">
        <v>43</v>
      </c>
      <c r="S1218" t="s">
        <v>43</v>
      </c>
    </row>
    <row r="1219" spans="1:19">
      <c r="A1219">
        <v>3961</v>
      </c>
      <c r="B1219">
        <v>397</v>
      </c>
      <c r="C1219">
        <v>3794</v>
      </c>
      <c r="D1219">
        <v>72427.75</v>
      </c>
      <c r="E1219">
        <v>3541</v>
      </c>
      <c r="F1219">
        <v>94784.75</v>
      </c>
      <c r="G1219">
        <v>26.767792</v>
      </c>
      <c r="H1219">
        <v>13.87</v>
      </c>
      <c r="I1219">
        <v>12.897792000000001</v>
      </c>
      <c r="J1219">
        <v>1.9299059999999999</v>
      </c>
      <c r="K1219">
        <v>0</v>
      </c>
      <c r="L1219">
        <v>0</v>
      </c>
      <c r="M1219">
        <v>253</v>
      </c>
      <c r="N1219">
        <v>-22357</v>
      </c>
      <c r="O1219">
        <v>6.6684239999999999</v>
      </c>
      <c r="P1219">
        <v>101</v>
      </c>
      <c r="Q1219">
        <v>2.6620979999999999</v>
      </c>
      <c r="R1219" t="s">
        <v>43</v>
      </c>
      <c r="S1219" t="s">
        <v>43</v>
      </c>
    </row>
    <row r="1220" spans="1:19">
      <c r="A1220">
        <v>3271</v>
      </c>
      <c r="B1220">
        <v>437</v>
      </c>
      <c r="C1220">
        <v>3792</v>
      </c>
      <c r="D1220">
        <v>198939.97</v>
      </c>
      <c r="E1220">
        <v>3673</v>
      </c>
      <c r="F1220">
        <v>213356.97</v>
      </c>
      <c r="G1220">
        <v>58.087930999999998</v>
      </c>
      <c r="H1220">
        <v>37.04</v>
      </c>
      <c r="I1220">
        <v>21.047930999999998</v>
      </c>
      <c r="J1220">
        <v>1.568249</v>
      </c>
      <c r="K1220">
        <v>0</v>
      </c>
      <c r="L1220">
        <v>0</v>
      </c>
      <c r="M1220">
        <v>119</v>
      </c>
      <c r="N1220">
        <v>-14417</v>
      </c>
      <c r="O1220">
        <v>3.1381860000000001</v>
      </c>
      <c r="P1220">
        <v>47</v>
      </c>
      <c r="Q1220">
        <v>1.2394510000000001</v>
      </c>
      <c r="R1220" t="s">
        <v>43</v>
      </c>
      <c r="S1220" t="s">
        <v>43</v>
      </c>
    </row>
    <row r="1221" spans="1:19">
      <c r="A1221">
        <v>2622</v>
      </c>
      <c r="B1221">
        <v>61</v>
      </c>
      <c r="C1221">
        <v>3792</v>
      </c>
      <c r="D1221">
        <v>168652.48</v>
      </c>
      <c r="E1221">
        <v>3637</v>
      </c>
      <c r="F1221">
        <v>184076.86</v>
      </c>
      <c r="G1221">
        <v>50.612279000000001</v>
      </c>
      <c r="H1221">
        <v>40.46</v>
      </c>
      <c r="I1221">
        <v>10.152279</v>
      </c>
      <c r="J1221">
        <v>1.2509209999999999</v>
      </c>
      <c r="K1221">
        <v>0</v>
      </c>
      <c r="L1221">
        <v>0</v>
      </c>
      <c r="M1221">
        <v>155</v>
      </c>
      <c r="N1221">
        <v>-15424.38</v>
      </c>
      <c r="O1221">
        <v>4.0875529999999998</v>
      </c>
      <c r="P1221">
        <v>41</v>
      </c>
      <c r="Q1221">
        <v>1.081224</v>
      </c>
      <c r="R1221" t="s">
        <v>43</v>
      </c>
      <c r="S1221" t="s">
        <v>43</v>
      </c>
    </row>
    <row r="1222" spans="1:19">
      <c r="A1222">
        <v>5101</v>
      </c>
      <c r="B1222">
        <v>977</v>
      </c>
      <c r="C1222">
        <v>3790</v>
      </c>
      <c r="D1222">
        <v>80189.53</v>
      </c>
      <c r="E1222">
        <v>3603</v>
      </c>
      <c r="F1222">
        <v>95780.53</v>
      </c>
      <c r="G1222">
        <v>26.583549999999999</v>
      </c>
      <c r="H1222">
        <v>16.989999999999998</v>
      </c>
      <c r="I1222">
        <v>9.5935500000000005</v>
      </c>
      <c r="J1222">
        <v>1.564659</v>
      </c>
      <c r="K1222">
        <v>0</v>
      </c>
      <c r="L1222">
        <v>0</v>
      </c>
      <c r="M1222">
        <v>187</v>
      </c>
      <c r="N1222">
        <v>-15591</v>
      </c>
      <c r="O1222">
        <v>4.934037</v>
      </c>
      <c r="P1222">
        <v>43</v>
      </c>
      <c r="Q1222">
        <v>1.134565</v>
      </c>
      <c r="R1222" t="s">
        <v>43</v>
      </c>
      <c r="S1222" t="s">
        <v>43</v>
      </c>
    </row>
    <row r="1223" spans="1:19">
      <c r="A1223">
        <v>1020</v>
      </c>
      <c r="B1223">
        <v>1519</v>
      </c>
      <c r="C1223">
        <v>3789</v>
      </c>
      <c r="D1223">
        <v>101035.44</v>
      </c>
      <c r="E1223">
        <v>3730</v>
      </c>
      <c r="F1223">
        <v>110792.44</v>
      </c>
      <c r="G1223">
        <v>29.703067000000001</v>
      </c>
      <c r="H1223">
        <v>8.81</v>
      </c>
      <c r="I1223">
        <v>20.893066999999999</v>
      </c>
      <c r="J1223">
        <v>3.3715169999999999</v>
      </c>
      <c r="K1223">
        <v>0</v>
      </c>
      <c r="L1223">
        <v>0</v>
      </c>
      <c r="M1223">
        <v>59</v>
      </c>
      <c r="N1223">
        <v>-9757</v>
      </c>
      <c r="O1223">
        <v>1.5571390000000001</v>
      </c>
      <c r="P1223">
        <v>50</v>
      </c>
      <c r="Q1223">
        <v>1.319609</v>
      </c>
      <c r="R1223" t="s">
        <v>43</v>
      </c>
      <c r="S1223" t="s">
        <v>43</v>
      </c>
    </row>
    <row r="1224" spans="1:19">
      <c r="A1224">
        <v>4188</v>
      </c>
      <c r="B1224">
        <v>1279</v>
      </c>
      <c r="C1224">
        <v>3789</v>
      </c>
      <c r="D1224">
        <v>134827.84</v>
      </c>
      <c r="E1224">
        <v>3701</v>
      </c>
      <c r="F1224">
        <v>144236.84</v>
      </c>
      <c r="G1224">
        <v>38.972397000000001</v>
      </c>
      <c r="H1224">
        <v>26.86</v>
      </c>
      <c r="I1224">
        <v>12.112397</v>
      </c>
      <c r="J1224">
        <v>1.4509460000000001</v>
      </c>
      <c r="K1224">
        <v>0</v>
      </c>
      <c r="L1224">
        <v>0</v>
      </c>
      <c r="M1224">
        <v>88</v>
      </c>
      <c r="N1224">
        <v>-9409</v>
      </c>
      <c r="O1224">
        <v>2.3225129999999998</v>
      </c>
      <c r="P1224">
        <v>41</v>
      </c>
      <c r="Q1224">
        <v>1.0820799999999999</v>
      </c>
      <c r="R1224" t="s">
        <v>43</v>
      </c>
      <c r="S1224" t="s">
        <v>43</v>
      </c>
    </row>
    <row r="1225" spans="1:19">
      <c r="A1225">
        <v>4934</v>
      </c>
      <c r="B1225">
        <v>1969</v>
      </c>
      <c r="C1225">
        <v>3788</v>
      </c>
      <c r="D1225">
        <v>126421.52</v>
      </c>
      <c r="E1225">
        <v>3679</v>
      </c>
      <c r="F1225">
        <v>136999.51999999999</v>
      </c>
      <c r="G1225">
        <v>37.238250000000001</v>
      </c>
      <c r="H1225">
        <v>25.71</v>
      </c>
      <c r="I1225">
        <v>11.52825</v>
      </c>
      <c r="J1225">
        <v>1.448396</v>
      </c>
      <c r="K1225">
        <v>0</v>
      </c>
      <c r="L1225">
        <v>0</v>
      </c>
      <c r="M1225">
        <v>109</v>
      </c>
      <c r="N1225">
        <v>-10578</v>
      </c>
      <c r="O1225">
        <v>2.8775080000000002</v>
      </c>
      <c r="P1225">
        <v>77</v>
      </c>
      <c r="Q1225">
        <v>2.0327350000000002</v>
      </c>
      <c r="R1225" t="s">
        <v>43</v>
      </c>
      <c r="S1225" t="s">
        <v>43</v>
      </c>
    </row>
    <row r="1226" spans="1:19">
      <c r="A1226">
        <v>2452</v>
      </c>
      <c r="B1226">
        <v>1519</v>
      </c>
      <c r="C1226">
        <v>3788</v>
      </c>
      <c r="D1226">
        <v>108306.51</v>
      </c>
      <c r="E1226">
        <v>3727</v>
      </c>
      <c r="F1226">
        <v>117133.51</v>
      </c>
      <c r="G1226">
        <v>31.428363000000001</v>
      </c>
      <c r="H1226">
        <v>9.07</v>
      </c>
      <c r="I1226">
        <v>22.358363000000001</v>
      </c>
      <c r="J1226">
        <v>3.46509</v>
      </c>
      <c r="K1226">
        <v>0</v>
      </c>
      <c r="L1226">
        <v>0</v>
      </c>
      <c r="M1226">
        <v>61</v>
      </c>
      <c r="N1226">
        <v>-8827</v>
      </c>
      <c r="O1226">
        <v>1.6103479999999999</v>
      </c>
      <c r="P1226">
        <v>46</v>
      </c>
      <c r="Q1226">
        <v>1.214361</v>
      </c>
      <c r="R1226" t="s">
        <v>43</v>
      </c>
      <c r="S1226" t="s">
        <v>43</v>
      </c>
    </row>
    <row r="1227" spans="1:19">
      <c r="A1227">
        <v>1196</v>
      </c>
      <c r="B1227">
        <v>1995</v>
      </c>
      <c r="C1227">
        <v>3786</v>
      </c>
      <c r="D1227">
        <v>107256.66</v>
      </c>
      <c r="E1227">
        <v>3597</v>
      </c>
      <c r="F1227">
        <v>123059.66</v>
      </c>
      <c r="G1227">
        <v>34.211748999999998</v>
      </c>
      <c r="H1227">
        <v>23.67</v>
      </c>
      <c r="I1227">
        <v>10.541748999999999</v>
      </c>
      <c r="J1227">
        <v>1.445363</v>
      </c>
      <c r="K1227">
        <v>0</v>
      </c>
      <c r="L1227">
        <v>0</v>
      </c>
      <c r="M1227">
        <v>189</v>
      </c>
      <c r="N1227">
        <v>-15803</v>
      </c>
      <c r="O1227">
        <v>4.992076</v>
      </c>
      <c r="P1227">
        <v>40</v>
      </c>
      <c r="Q1227">
        <v>1.056524</v>
      </c>
      <c r="R1227" t="s">
        <v>43</v>
      </c>
      <c r="S1227" t="s">
        <v>43</v>
      </c>
    </row>
    <row r="1228" spans="1:19">
      <c r="A1228">
        <v>5080</v>
      </c>
      <c r="B1228">
        <v>47</v>
      </c>
      <c r="C1228">
        <v>3786</v>
      </c>
      <c r="D1228">
        <v>136036.64000000001</v>
      </c>
      <c r="E1228">
        <v>3610</v>
      </c>
      <c r="F1228">
        <v>152148.64000000001</v>
      </c>
      <c r="G1228">
        <v>42.146438000000003</v>
      </c>
      <c r="H1228">
        <v>39.924999999999997</v>
      </c>
      <c r="I1228">
        <v>2.221438</v>
      </c>
      <c r="J1228">
        <v>1.0556399999999999</v>
      </c>
      <c r="K1228">
        <v>0</v>
      </c>
      <c r="L1228">
        <v>0</v>
      </c>
      <c r="M1228">
        <v>176</v>
      </c>
      <c r="N1228">
        <v>-16112</v>
      </c>
      <c r="O1228">
        <v>4.6487059999999998</v>
      </c>
      <c r="P1228">
        <v>104</v>
      </c>
      <c r="Q1228">
        <v>2.7469619999999999</v>
      </c>
      <c r="R1228" t="s">
        <v>43</v>
      </c>
      <c r="S1228" t="s">
        <v>43</v>
      </c>
    </row>
    <row r="1229" spans="1:19">
      <c r="A1229">
        <v>5767</v>
      </c>
      <c r="B1229">
        <v>1495</v>
      </c>
      <c r="C1229">
        <v>3785</v>
      </c>
      <c r="D1229">
        <v>173869.57</v>
      </c>
      <c r="E1229">
        <v>3574</v>
      </c>
      <c r="F1229">
        <v>195682.57</v>
      </c>
      <c r="G1229">
        <v>54.751697999999998</v>
      </c>
      <c r="H1229">
        <v>49.854999999999997</v>
      </c>
      <c r="I1229">
        <v>4.8966979999999998</v>
      </c>
      <c r="J1229">
        <v>1.0982190000000001</v>
      </c>
      <c r="K1229">
        <v>0</v>
      </c>
      <c r="L1229">
        <v>0</v>
      </c>
      <c r="M1229">
        <v>211</v>
      </c>
      <c r="N1229">
        <v>-21813</v>
      </c>
      <c r="O1229">
        <v>5.5746370000000001</v>
      </c>
      <c r="P1229">
        <v>54</v>
      </c>
      <c r="Q1229">
        <v>1.4266840000000001</v>
      </c>
      <c r="R1229" t="s">
        <v>43</v>
      </c>
      <c r="S1229" t="s">
        <v>43</v>
      </c>
    </row>
    <row r="1230" spans="1:19">
      <c r="A1230">
        <v>4533</v>
      </c>
      <c r="B1230">
        <v>1193</v>
      </c>
      <c r="C1230">
        <v>3785</v>
      </c>
      <c r="D1230">
        <v>131652.14000000001</v>
      </c>
      <c r="E1230">
        <v>3704</v>
      </c>
      <c r="F1230">
        <v>139200.14000000001</v>
      </c>
      <c r="G1230">
        <v>37.581031000000003</v>
      </c>
      <c r="H1230">
        <v>13.3</v>
      </c>
      <c r="I1230">
        <v>24.281030999999999</v>
      </c>
      <c r="J1230">
        <v>2.8256410000000001</v>
      </c>
      <c r="K1230">
        <v>0</v>
      </c>
      <c r="L1230">
        <v>0</v>
      </c>
      <c r="M1230">
        <v>81</v>
      </c>
      <c r="N1230">
        <v>-7548</v>
      </c>
      <c r="O1230">
        <v>2.1400260000000002</v>
      </c>
      <c r="P1230">
        <v>72</v>
      </c>
      <c r="Q1230">
        <v>1.9022460000000001</v>
      </c>
      <c r="R1230" t="s">
        <v>43</v>
      </c>
      <c r="S1230" t="s">
        <v>43</v>
      </c>
    </row>
    <row r="1231" spans="1:19">
      <c r="A1231">
        <v>3570</v>
      </c>
      <c r="B1231">
        <v>1854</v>
      </c>
      <c r="C1231">
        <v>3783</v>
      </c>
      <c r="D1231">
        <v>302929.31</v>
      </c>
      <c r="E1231">
        <v>3559</v>
      </c>
      <c r="F1231">
        <v>324466.31</v>
      </c>
      <c r="G1231">
        <v>91.167831000000007</v>
      </c>
      <c r="H1231">
        <v>87.77</v>
      </c>
      <c r="I1231">
        <v>3.397831</v>
      </c>
      <c r="J1231">
        <v>1.038713</v>
      </c>
      <c r="K1231">
        <v>0</v>
      </c>
      <c r="L1231">
        <v>0</v>
      </c>
      <c r="M1231">
        <v>224</v>
      </c>
      <c r="N1231">
        <v>-21537</v>
      </c>
      <c r="O1231">
        <v>5.921227</v>
      </c>
      <c r="P1231">
        <v>83</v>
      </c>
      <c r="Q1231">
        <v>2.194026</v>
      </c>
      <c r="R1231" t="s">
        <v>43</v>
      </c>
      <c r="S1231" t="s">
        <v>43</v>
      </c>
    </row>
    <row r="1232" spans="1:19">
      <c r="A1232">
        <v>2878</v>
      </c>
      <c r="B1232">
        <v>1028</v>
      </c>
      <c r="C1232">
        <v>3783</v>
      </c>
      <c r="D1232">
        <v>180198.87</v>
      </c>
      <c r="E1232">
        <v>3620</v>
      </c>
      <c r="F1232">
        <v>196445.87</v>
      </c>
      <c r="G1232">
        <v>54.266815000000001</v>
      </c>
      <c r="H1232">
        <v>48.524999999999999</v>
      </c>
      <c r="I1232">
        <v>5.7418149999999999</v>
      </c>
      <c r="J1232">
        <v>1.1183270000000001</v>
      </c>
      <c r="K1232">
        <v>0</v>
      </c>
      <c r="L1232">
        <v>0</v>
      </c>
      <c r="M1232">
        <v>163</v>
      </c>
      <c r="N1232">
        <v>-16247</v>
      </c>
      <c r="O1232">
        <v>4.3087499999999999</v>
      </c>
      <c r="P1232">
        <v>55</v>
      </c>
      <c r="Q1232">
        <v>1.453873</v>
      </c>
      <c r="R1232" t="s">
        <v>43</v>
      </c>
      <c r="S1232" t="s">
        <v>43</v>
      </c>
    </row>
    <row r="1233" spans="1:19">
      <c r="A1233">
        <v>5489</v>
      </c>
      <c r="B1233">
        <v>63</v>
      </c>
      <c r="C1233">
        <v>3782</v>
      </c>
      <c r="D1233">
        <v>76727.429999999993</v>
      </c>
      <c r="E1233">
        <v>3642</v>
      </c>
      <c r="F1233">
        <v>89603.43</v>
      </c>
      <c r="G1233">
        <v>24.602809000000001</v>
      </c>
      <c r="H1233">
        <v>7.1050000000000004</v>
      </c>
      <c r="I1233">
        <v>17.497809</v>
      </c>
      <c r="J1233">
        <v>3.4627460000000001</v>
      </c>
      <c r="K1233">
        <v>0</v>
      </c>
      <c r="L1233">
        <v>0</v>
      </c>
      <c r="M1233">
        <v>140</v>
      </c>
      <c r="N1233">
        <v>-12876</v>
      </c>
      <c r="O1233">
        <v>3.7017449999999998</v>
      </c>
      <c r="P1233">
        <v>66</v>
      </c>
      <c r="Q1233">
        <v>1.7451080000000001</v>
      </c>
      <c r="R1233" t="s">
        <v>43</v>
      </c>
      <c r="S1233" t="s">
        <v>43</v>
      </c>
    </row>
    <row r="1234" spans="1:19">
      <c r="A1234">
        <v>3813</v>
      </c>
      <c r="B1234">
        <v>1079</v>
      </c>
      <c r="C1234">
        <v>3782</v>
      </c>
      <c r="D1234">
        <v>182976.86</v>
      </c>
      <c r="E1234">
        <v>3657</v>
      </c>
      <c r="F1234">
        <v>197339.86</v>
      </c>
      <c r="G1234">
        <v>53.962226000000001</v>
      </c>
      <c r="H1234">
        <v>35.96</v>
      </c>
      <c r="I1234">
        <v>18.002226</v>
      </c>
      <c r="J1234">
        <v>1.500618</v>
      </c>
      <c r="K1234">
        <v>0</v>
      </c>
      <c r="L1234">
        <v>0</v>
      </c>
      <c r="M1234">
        <v>125</v>
      </c>
      <c r="N1234">
        <v>-14363</v>
      </c>
      <c r="O1234">
        <v>3.3051300000000001</v>
      </c>
      <c r="P1234">
        <v>50</v>
      </c>
      <c r="Q1234">
        <v>1.322052</v>
      </c>
      <c r="R1234" t="s">
        <v>43</v>
      </c>
      <c r="S1234" t="s">
        <v>43</v>
      </c>
    </row>
    <row r="1235" spans="1:19">
      <c r="A1235">
        <v>60</v>
      </c>
      <c r="B1235">
        <v>63</v>
      </c>
      <c r="C1235">
        <v>3780</v>
      </c>
      <c r="D1235">
        <v>80629.149999999994</v>
      </c>
      <c r="E1235">
        <v>3656</v>
      </c>
      <c r="F1235">
        <v>91708.15</v>
      </c>
      <c r="G1235">
        <v>25.084285999999999</v>
      </c>
      <c r="H1235">
        <v>6.6150000000000002</v>
      </c>
      <c r="I1235">
        <v>18.469286</v>
      </c>
      <c r="J1235">
        <v>3.7920310000000002</v>
      </c>
      <c r="K1235">
        <v>0</v>
      </c>
      <c r="L1235">
        <v>0</v>
      </c>
      <c r="M1235">
        <v>124</v>
      </c>
      <c r="N1235">
        <v>-11079</v>
      </c>
      <c r="O1235">
        <v>3.2804229999999999</v>
      </c>
      <c r="P1235">
        <v>60</v>
      </c>
      <c r="Q1235">
        <v>1.587302</v>
      </c>
      <c r="R1235" t="s">
        <v>43</v>
      </c>
      <c r="S1235" t="s">
        <v>43</v>
      </c>
    </row>
    <row r="1236" spans="1:19">
      <c r="A1236">
        <v>1058</v>
      </c>
      <c r="B1236">
        <v>779</v>
      </c>
      <c r="C1236">
        <v>3776</v>
      </c>
      <c r="D1236">
        <v>146059.70000000001</v>
      </c>
      <c r="E1236">
        <v>3692</v>
      </c>
      <c r="F1236">
        <v>155177.70000000001</v>
      </c>
      <c r="G1236">
        <v>42.030796000000002</v>
      </c>
      <c r="H1236">
        <v>37.384999999999998</v>
      </c>
      <c r="I1236">
        <v>4.6457959999999998</v>
      </c>
      <c r="J1236">
        <v>1.124269</v>
      </c>
      <c r="K1236">
        <v>0</v>
      </c>
      <c r="L1236">
        <v>0</v>
      </c>
      <c r="M1236">
        <v>84</v>
      </c>
      <c r="N1236">
        <v>-9118</v>
      </c>
      <c r="O1236">
        <v>2.2245759999999999</v>
      </c>
      <c r="P1236">
        <v>115</v>
      </c>
      <c r="Q1236">
        <v>3.0455510000000001</v>
      </c>
      <c r="R1236" t="s">
        <v>43</v>
      </c>
      <c r="S1236" t="s">
        <v>43</v>
      </c>
    </row>
    <row r="1237" spans="1:19">
      <c r="A1237">
        <v>2646</v>
      </c>
      <c r="B1237">
        <v>432</v>
      </c>
      <c r="C1237">
        <v>3776</v>
      </c>
      <c r="D1237">
        <v>233079.27</v>
      </c>
      <c r="E1237">
        <v>3541</v>
      </c>
      <c r="F1237">
        <v>255093.27</v>
      </c>
      <c r="G1237">
        <v>72.039895999999999</v>
      </c>
      <c r="H1237">
        <v>75.41</v>
      </c>
      <c r="I1237">
        <v>-3.370104</v>
      </c>
      <c r="J1237">
        <v>0.95530999999999999</v>
      </c>
      <c r="K1237">
        <v>0</v>
      </c>
      <c r="L1237">
        <v>0</v>
      </c>
      <c r="M1237">
        <v>235</v>
      </c>
      <c r="N1237">
        <v>-22014</v>
      </c>
      <c r="O1237">
        <v>6.2235170000000002</v>
      </c>
      <c r="P1237">
        <v>55</v>
      </c>
      <c r="Q1237">
        <v>1.4565680000000001</v>
      </c>
      <c r="R1237" t="s">
        <v>43</v>
      </c>
      <c r="S1237" t="s">
        <v>43</v>
      </c>
    </row>
    <row r="1238" spans="1:19">
      <c r="A1238">
        <v>3304</v>
      </c>
      <c r="B1238">
        <v>1670</v>
      </c>
      <c r="C1238">
        <v>3774</v>
      </c>
      <c r="D1238">
        <v>240541.93</v>
      </c>
      <c r="E1238">
        <v>3382</v>
      </c>
      <c r="F1238">
        <v>281603.93</v>
      </c>
      <c r="G1238">
        <v>83.265502999999995</v>
      </c>
      <c r="H1238">
        <v>70.62</v>
      </c>
      <c r="I1238">
        <v>12.645503</v>
      </c>
      <c r="J1238">
        <v>1.1790639999999999</v>
      </c>
      <c r="K1238">
        <v>0</v>
      </c>
      <c r="L1238">
        <v>0</v>
      </c>
      <c r="M1238">
        <v>392</v>
      </c>
      <c r="N1238">
        <v>-41062</v>
      </c>
      <c r="O1238">
        <v>10.386856999999999</v>
      </c>
      <c r="P1238">
        <v>102</v>
      </c>
      <c r="Q1238">
        <v>2.7027030000000001</v>
      </c>
      <c r="R1238" t="s">
        <v>43</v>
      </c>
      <c r="S1238" t="s">
        <v>43</v>
      </c>
    </row>
    <row r="1239" spans="1:19">
      <c r="A1239">
        <v>3467</v>
      </c>
      <c r="B1239">
        <v>882</v>
      </c>
      <c r="C1239">
        <v>3771</v>
      </c>
      <c r="D1239">
        <v>117642.44</v>
      </c>
      <c r="E1239">
        <v>3488</v>
      </c>
      <c r="F1239">
        <v>144718.44</v>
      </c>
      <c r="G1239">
        <v>41.490378</v>
      </c>
      <c r="H1239">
        <v>17.055</v>
      </c>
      <c r="I1239">
        <v>24.435378</v>
      </c>
      <c r="J1239">
        <v>2.4327399999999999</v>
      </c>
      <c r="K1239">
        <v>0</v>
      </c>
      <c r="L1239">
        <v>0</v>
      </c>
      <c r="M1239">
        <v>283</v>
      </c>
      <c r="N1239">
        <v>-27076</v>
      </c>
      <c r="O1239">
        <v>7.5046410000000003</v>
      </c>
      <c r="P1239">
        <v>49</v>
      </c>
      <c r="Q1239">
        <v>1.29939</v>
      </c>
      <c r="R1239" t="s">
        <v>43</v>
      </c>
      <c r="S1239" t="s">
        <v>43</v>
      </c>
    </row>
    <row r="1240" spans="1:19">
      <c r="A1240">
        <v>2141</v>
      </c>
      <c r="B1240">
        <v>891</v>
      </c>
      <c r="C1240">
        <v>3770</v>
      </c>
      <c r="D1240">
        <v>109313.98</v>
      </c>
      <c r="E1240">
        <v>3623</v>
      </c>
      <c r="F1240">
        <v>124031.98</v>
      </c>
      <c r="G1240">
        <v>34.234606999999997</v>
      </c>
      <c r="H1240">
        <v>20.11</v>
      </c>
      <c r="I1240">
        <v>14.124606999999999</v>
      </c>
      <c r="J1240">
        <v>1.702367</v>
      </c>
      <c r="K1240">
        <v>0</v>
      </c>
      <c r="L1240">
        <v>0</v>
      </c>
      <c r="M1240">
        <v>147</v>
      </c>
      <c r="N1240">
        <v>-14718</v>
      </c>
      <c r="O1240">
        <v>3.8992040000000001</v>
      </c>
      <c r="P1240">
        <v>71</v>
      </c>
      <c r="Q1240">
        <v>1.883289</v>
      </c>
      <c r="R1240" t="s">
        <v>43</v>
      </c>
      <c r="S1240" t="s">
        <v>43</v>
      </c>
    </row>
    <row r="1241" spans="1:19">
      <c r="A1241">
        <v>3884</v>
      </c>
      <c r="B1241">
        <v>1243</v>
      </c>
      <c r="C1241">
        <v>3768</v>
      </c>
      <c r="D1241">
        <v>240540.89</v>
      </c>
      <c r="E1241">
        <v>3610</v>
      </c>
      <c r="F1241">
        <v>255148.89</v>
      </c>
      <c r="G1241">
        <v>70.678363000000004</v>
      </c>
      <c r="H1241">
        <v>60</v>
      </c>
      <c r="I1241">
        <v>10.678362999999999</v>
      </c>
      <c r="J1241">
        <v>1.1779729999999999</v>
      </c>
      <c r="K1241">
        <v>0</v>
      </c>
      <c r="L1241">
        <v>0</v>
      </c>
      <c r="M1241">
        <v>158</v>
      </c>
      <c r="N1241">
        <v>-14608</v>
      </c>
      <c r="O1241">
        <v>4.193206</v>
      </c>
      <c r="P1241">
        <v>79</v>
      </c>
      <c r="Q1241">
        <v>2.096603</v>
      </c>
      <c r="R1241" t="s">
        <v>43</v>
      </c>
      <c r="S1241" t="s">
        <v>43</v>
      </c>
    </row>
    <row r="1242" spans="1:19">
      <c r="A1242">
        <v>3471</v>
      </c>
      <c r="B1242">
        <v>1029</v>
      </c>
      <c r="C1242">
        <v>3762</v>
      </c>
      <c r="D1242">
        <v>165799.32999999999</v>
      </c>
      <c r="E1242">
        <v>3376</v>
      </c>
      <c r="F1242">
        <v>200343.63</v>
      </c>
      <c r="G1242">
        <v>59.343491999999998</v>
      </c>
      <c r="H1242">
        <v>39.405000000000001</v>
      </c>
      <c r="I1242">
        <v>19.938492</v>
      </c>
      <c r="J1242">
        <v>1.505989</v>
      </c>
      <c r="K1242">
        <v>0</v>
      </c>
      <c r="L1242">
        <v>0</v>
      </c>
      <c r="M1242">
        <v>386</v>
      </c>
      <c r="N1242">
        <v>-34544.300000000003</v>
      </c>
      <c r="O1242">
        <v>10.2605</v>
      </c>
      <c r="P1242">
        <v>48</v>
      </c>
      <c r="Q1242">
        <v>1.275917</v>
      </c>
      <c r="R1242" t="s">
        <v>43</v>
      </c>
      <c r="S1242" t="s">
        <v>43</v>
      </c>
    </row>
    <row r="1243" spans="1:19">
      <c r="A1243">
        <v>974</v>
      </c>
      <c r="B1243">
        <v>511</v>
      </c>
      <c r="C1243">
        <v>3761</v>
      </c>
      <c r="D1243">
        <v>74550.89</v>
      </c>
      <c r="E1243">
        <v>3649</v>
      </c>
      <c r="F1243">
        <v>83189.89</v>
      </c>
      <c r="G1243">
        <v>22.797996999999999</v>
      </c>
      <c r="H1243">
        <v>17.71</v>
      </c>
      <c r="I1243">
        <v>5.0879969999999997</v>
      </c>
      <c r="J1243">
        <v>1.2872950000000001</v>
      </c>
      <c r="K1243">
        <v>0</v>
      </c>
      <c r="L1243">
        <v>0</v>
      </c>
      <c r="M1243">
        <v>112</v>
      </c>
      <c r="N1243">
        <v>-8639</v>
      </c>
      <c r="O1243">
        <v>2.9779309999999999</v>
      </c>
      <c r="P1243">
        <v>39</v>
      </c>
      <c r="Q1243">
        <v>1.036958</v>
      </c>
      <c r="R1243" t="s">
        <v>43</v>
      </c>
      <c r="S1243" t="s">
        <v>43</v>
      </c>
    </row>
    <row r="1244" spans="1:19">
      <c r="A1244">
        <v>5768</v>
      </c>
      <c r="B1244">
        <v>430</v>
      </c>
      <c r="C1244">
        <v>3756</v>
      </c>
      <c r="D1244">
        <v>259260.32</v>
      </c>
      <c r="E1244">
        <v>3677</v>
      </c>
      <c r="F1244">
        <v>269058.32</v>
      </c>
      <c r="G1244">
        <v>73.173326000000003</v>
      </c>
      <c r="H1244">
        <v>60.17</v>
      </c>
      <c r="I1244">
        <v>13.003325999999999</v>
      </c>
      <c r="J1244">
        <v>1.21611</v>
      </c>
      <c r="K1244">
        <v>0</v>
      </c>
      <c r="L1244">
        <v>0</v>
      </c>
      <c r="M1244">
        <v>79</v>
      </c>
      <c r="N1244">
        <v>-9798</v>
      </c>
      <c r="O1244">
        <v>2.1033010000000001</v>
      </c>
      <c r="P1244">
        <v>34</v>
      </c>
      <c r="Q1244">
        <v>0.90521799999999997</v>
      </c>
      <c r="R1244" t="s">
        <v>43</v>
      </c>
      <c r="S1244" t="s">
        <v>43</v>
      </c>
    </row>
    <row r="1245" spans="1:19">
      <c r="A1245">
        <v>4180</v>
      </c>
      <c r="B1245">
        <v>1995</v>
      </c>
      <c r="C1245">
        <v>3755</v>
      </c>
      <c r="D1245">
        <v>106658.68</v>
      </c>
      <c r="E1245">
        <v>3580</v>
      </c>
      <c r="F1245">
        <v>121878.68</v>
      </c>
      <c r="G1245">
        <v>34.044324000000003</v>
      </c>
      <c r="H1245">
        <v>24.375</v>
      </c>
      <c r="I1245">
        <v>9.6693239999999996</v>
      </c>
      <c r="J1245">
        <v>1.39669</v>
      </c>
      <c r="K1245">
        <v>0</v>
      </c>
      <c r="L1245">
        <v>0</v>
      </c>
      <c r="M1245">
        <v>175</v>
      </c>
      <c r="N1245">
        <v>-15220</v>
      </c>
      <c r="O1245">
        <v>4.6604530000000004</v>
      </c>
      <c r="P1245">
        <v>55</v>
      </c>
      <c r="Q1245">
        <v>1.4647140000000001</v>
      </c>
      <c r="R1245" t="s">
        <v>43</v>
      </c>
      <c r="S1245" t="s">
        <v>43</v>
      </c>
    </row>
    <row r="1246" spans="1:19">
      <c r="A1246">
        <v>4819</v>
      </c>
      <c r="B1246">
        <v>427</v>
      </c>
      <c r="C1246">
        <v>3755</v>
      </c>
      <c r="D1246">
        <v>195106.58</v>
      </c>
      <c r="E1246">
        <v>3580</v>
      </c>
      <c r="F1246">
        <v>221694.58</v>
      </c>
      <c r="G1246">
        <v>61.92586</v>
      </c>
      <c r="H1246">
        <v>43.38</v>
      </c>
      <c r="I1246">
        <v>18.545860000000001</v>
      </c>
      <c r="J1246">
        <v>1.427521</v>
      </c>
      <c r="K1246">
        <v>0</v>
      </c>
      <c r="L1246">
        <v>0</v>
      </c>
      <c r="M1246">
        <v>175</v>
      </c>
      <c r="N1246">
        <v>-26588</v>
      </c>
      <c r="O1246">
        <v>4.6604530000000004</v>
      </c>
      <c r="P1246">
        <v>195</v>
      </c>
      <c r="Q1246">
        <v>5.1930759999999996</v>
      </c>
      <c r="R1246" t="s">
        <v>43</v>
      </c>
      <c r="S1246" t="s">
        <v>43</v>
      </c>
    </row>
    <row r="1247" spans="1:19">
      <c r="A1247">
        <v>4877</v>
      </c>
      <c r="B1247">
        <v>639</v>
      </c>
      <c r="C1247">
        <v>3754</v>
      </c>
      <c r="D1247">
        <v>145706</v>
      </c>
      <c r="E1247">
        <v>3619</v>
      </c>
      <c r="F1247">
        <v>160763</v>
      </c>
      <c r="G1247">
        <v>44.421939999999999</v>
      </c>
      <c r="H1247">
        <v>17.260000000000002</v>
      </c>
      <c r="I1247">
        <v>27.161940000000001</v>
      </c>
      <c r="J1247">
        <v>2.573693</v>
      </c>
      <c r="K1247">
        <v>0</v>
      </c>
      <c r="L1247">
        <v>0</v>
      </c>
      <c r="M1247">
        <v>135</v>
      </c>
      <c r="N1247">
        <v>-15057</v>
      </c>
      <c r="O1247">
        <v>3.5961639999999999</v>
      </c>
      <c r="P1247">
        <v>43</v>
      </c>
      <c r="Q1247">
        <v>1.145445</v>
      </c>
      <c r="R1247" t="s">
        <v>43</v>
      </c>
      <c r="S1247" t="s">
        <v>43</v>
      </c>
    </row>
    <row r="1248" spans="1:19">
      <c r="A1248">
        <v>91</v>
      </c>
      <c r="B1248">
        <v>1187</v>
      </c>
      <c r="C1248">
        <v>3750</v>
      </c>
      <c r="D1248">
        <v>188174.82</v>
      </c>
      <c r="E1248">
        <v>3580</v>
      </c>
      <c r="F1248">
        <v>212532.82</v>
      </c>
      <c r="G1248">
        <v>59.366709</v>
      </c>
      <c r="H1248">
        <v>49.424999999999997</v>
      </c>
      <c r="I1248">
        <v>9.9417089999999995</v>
      </c>
      <c r="J1248">
        <v>1.201147</v>
      </c>
      <c r="K1248">
        <v>0</v>
      </c>
      <c r="L1248">
        <v>0</v>
      </c>
      <c r="M1248">
        <v>170</v>
      </c>
      <c r="N1248">
        <v>-24358</v>
      </c>
      <c r="O1248">
        <v>4.5333329999999998</v>
      </c>
      <c r="P1248">
        <v>60</v>
      </c>
      <c r="Q1248">
        <v>1.6</v>
      </c>
      <c r="R1248" t="s">
        <v>43</v>
      </c>
      <c r="S1248" t="s">
        <v>43</v>
      </c>
    </row>
    <row r="1249" spans="1:19">
      <c r="A1249">
        <v>2139</v>
      </c>
      <c r="B1249">
        <v>986</v>
      </c>
      <c r="C1249">
        <v>3748</v>
      </c>
      <c r="D1249">
        <v>163686.76999999999</v>
      </c>
      <c r="E1249">
        <v>3498</v>
      </c>
      <c r="F1249">
        <v>198761.77</v>
      </c>
      <c r="G1249">
        <v>56.821547000000002</v>
      </c>
      <c r="H1249">
        <v>8.17</v>
      </c>
      <c r="I1249">
        <v>48.651547000000001</v>
      </c>
      <c r="J1249">
        <v>6.9549019999999997</v>
      </c>
      <c r="K1249">
        <v>0</v>
      </c>
      <c r="L1249">
        <v>0</v>
      </c>
      <c r="M1249">
        <v>250</v>
      </c>
      <c r="N1249">
        <v>-35075</v>
      </c>
      <c r="O1249">
        <v>6.6702240000000002</v>
      </c>
      <c r="P1249">
        <v>37</v>
      </c>
      <c r="Q1249">
        <v>0.98719299999999999</v>
      </c>
      <c r="R1249" t="s">
        <v>43</v>
      </c>
      <c r="S1249" t="s">
        <v>43</v>
      </c>
    </row>
    <row r="1250" spans="1:19">
      <c r="A1250">
        <v>2474</v>
      </c>
      <c r="B1250">
        <v>231</v>
      </c>
      <c r="C1250">
        <v>3747</v>
      </c>
      <c r="D1250">
        <v>189035.28</v>
      </c>
      <c r="E1250">
        <v>3578</v>
      </c>
      <c r="F1250">
        <v>212631.28</v>
      </c>
      <c r="G1250">
        <v>59.427411999999997</v>
      </c>
      <c r="H1250">
        <v>27.49</v>
      </c>
      <c r="I1250">
        <v>31.937411999999998</v>
      </c>
      <c r="J1250">
        <v>2.1617829999999998</v>
      </c>
      <c r="K1250">
        <v>0</v>
      </c>
      <c r="L1250">
        <v>0</v>
      </c>
      <c r="M1250">
        <v>169</v>
      </c>
      <c r="N1250">
        <v>-23596</v>
      </c>
      <c r="O1250">
        <v>4.510275</v>
      </c>
      <c r="P1250">
        <v>68</v>
      </c>
      <c r="Q1250">
        <v>1.8147850000000001</v>
      </c>
      <c r="R1250" t="s">
        <v>43</v>
      </c>
      <c r="S1250" t="s">
        <v>43</v>
      </c>
    </row>
    <row r="1251" spans="1:19">
      <c r="A1251">
        <v>2186</v>
      </c>
      <c r="B1251">
        <v>479</v>
      </c>
      <c r="C1251">
        <v>3746</v>
      </c>
      <c r="D1251">
        <v>262011.73</v>
      </c>
      <c r="E1251">
        <v>3540</v>
      </c>
      <c r="F1251">
        <v>293197.73</v>
      </c>
      <c r="G1251">
        <v>82.824218000000002</v>
      </c>
      <c r="H1251">
        <v>51.71</v>
      </c>
      <c r="I1251">
        <v>31.114218000000001</v>
      </c>
      <c r="J1251">
        <v>1.6017060000000001</v>
      </c>
      <c r="K1251">
        <v>0</v>
      </c>
      <c r="L1251">
        <v>0</v>
      </c>
      <c r="M1251">
        <v>206</v>
      </c>
      <c r="N1251">
        <v>-31186</v>
      </c>
      <c r="O1251">
        <v>5.4991989999999999</v>
      </c>
      <c r="P1251">
        <v>37</v>
      </c>
      <c r="Q1251">
        <v>0.98772000000000004</v>
      </c>
      <c r="R1251" t="s">
        <v>43</v>
      </c>
      <c r="S1251" t="s">
        <v>43</v>
      </c>
    </row>
    <row r="1252" spans="1:19">
      <c r="A1252">
        <v>5543</v>
      </c>
      <c r="B1252">
        <v>1027</v>
      </c>
      <c r="C1252">
        <v>3746</v>
      </c>
      <c r="D1252">
        <v>318313.36</v>
      </c>
      <c r="E1252">
        <v>3465</v>
      </c>
      <c r="F1252">
        <v>356345.36</v>
      </c>
      <c r="G1252">
        <v>102.841374</v>
      </c>
      <c r="H1252">
        <v>76.709999999999994</v>
      </c>
      <c r="I1252">
        <v>26.131374000000001</v>
      </c>
      <c r="J1252">
        <v>1.340651</v>
      </c>
      <c r="K1252">
        <v>0</v>
      </c>
      <c r="L1252">
        <v>0</v>
      </c>
      <c r="M1252">
        <v>281</v>
      </c>
      <c r="N1252">
        <v>-38032</v>
      </c>
      <c r="O1252">
        <v>7.5013350000000001</v>
      </c>
      <c r="P1252">
        <v>44</v>
      </c>
      <c r="Q1252">
        <v>1.1745859999999999</v>
      </c>
      <c r="R1252" t="s">
        <v>43</v>
      </c>
      <c r="S1252" t="s">
        <v>43</v>
      </c>
    </row>
    <row r="1253" spans="1:19">
      <c r="A1253">
        <v>2107</v>
      </c>
      <c r="B1253">
        <v>1877</v>
      </c>
      <c r="C1253">
        <v>3743</v>
      </c>
      <c r="D1253">
        <v>226359.6</v>
      </c>
      <c r="E1253">
        <v>3701</v>
      </c>
      <c r="F1253">
        <v>231871.6</v>
      </c>
      <c r="G1253">
        <v>62.651066999999998</v>
      </c>
      <c r="H1253">
        <v>57.95</v>
      </c>
      <c r="I1253">
        <v>4.7010670000000001</v>
      </c>
      <c r="J1253">
        <v>1.0811230000000001</v>
      </c>
      <c r="K1253">
        <v>0</v>
      </c>
      <c r="L1253">
        <v>0</v>
      </c>
      <c r="M1253">
        <v>42</v>
      </c>
      <c r="N1253">
        <v>-5512</v>
      </c>
      <c r="O1253">
        <v>1.1220950000000001</v>
      </c>
      <c r="P1253">
        <v>59</v>
      </c>
      <c r="Q1253">
        <v>1.576276</v>
      </c>
      <c r="R1253" t="s">
        <v>43</v>
      </c>
      <c r="S1253" t="s">
        <v>43</v>
      </c>
    </row>
    <row r="1254" spans="1:19">
      <c r="A1254">
        <v>2248</v>
      </c>
      <c r="B1254">
        <v>1253</v>
      </c>
      <c r="C1254">
        <v>3742</v>
      </c>
      <c r="D1254">
        <v>208311.79</v>
      </c>
      <c r="E1254">
        <v>3616</v>
      </c>
      <c r="F1254">
        <v>222659.79</v>
      </c>
      <c r="G1254">
        <v>61.576269000000003</v>
      </c>
      <c r="H1254">
        <v>49.4</v>
      </c>
      <c r="I1254">
        <v>12.176269</v>
      </c>
      <c r="J1254">
        <v>1.246483</v>
      </c>
      <c r="K1254">
        <v>0</v>
      </c>
      <c r="L1254">
        <v>0</v>
      </c>
      <c r="M1254">
        <v>126</v>
      </c>
      <c r="N1254">
        <v>-14348</v>
      </c>
      <c r="O1254">
        <v>3.3671829999999998</v>
      </c>
      <c r="P1254">
        <v>95</v>
      </c>
      <c r="Q1254">
        <v>2.5387490000000001</v>
      </c>
      <c r="R1254" t="s">
        <v>43</v>
      </c>
      <c r="S1254" t="s">
        <v>43</v>
      </c>
    </row>
    <row r="1255" spans="1:19">
      <c r="A1255">
        <v>5917</v>
      </c>
      <c r="B1255">
        <v>526</v>
      </c>
      <c r="C1255">
        <v>3740</v>
      </c>
      <c r="D1255">
        <v>198161.48</v>
      </c>
      <c r="E1255">
        <v>3594</v>
      </c>
      <c r="F1255">
        <v>216153.48</v>
      </c>
      <c r="G1255">
        <v>60.142871</v>
      </c>
      <c r="H1255">
        <v>24.51</v>
      </c>
      <c r="I1255">
        <v>35.632871000000002</v>
      </c>
      <c r="J1255">
        <v>2.4538099999999998</v>
      </c>
      <c r="K1255">
        <v>0</v>
      </c>
      <c r="L1255">
        <v>0</v>
      </c>
      <c r="M1255">
        <v>146</v>
      </c>
      <c r="N1255">
        <v>-17992</v>
      </c>
      <c r="O1255">
        <v>3.903743</v>
      </c>
      <c r="P1255">
        <v>47</v>
      </c>
      <c r="Q1255">
        <v>1.2566839999999999</v>
      </c>
      <c r="R1255" t="s">
        <v>43</v>
      </c>
      <c r="S1255" t="s">
        <v>43</v>
      </c>
    </row>
    <row r="1256" spans="1:19">
      <c r="A1256">
        <v>2685</v>
      </c>
      <c r="B1256">
        <v>1757</v>
      </c>
      <c r="C1256">
        <v>3735</v>
      </c>
      <c r="D1256">
        <v>88914.92</v>
      </c>
      <c r="E1256">
        <v>3533</v>
      </c>
      <c r="F1256">
        <v>109429.92</v>
      </c>
      <c r="G1256">
        <v>30.973654</v>
      </c>
      <c r="H1256">
        <v>15.06</v>
      </c>
      <c r="I1256">
        <v>15.913653999999999</v>
      </c>
      <c r="J1256">
        <v>2.0566840000000002</v>
      </c>
      <c r="K1256">
        <v>0</v>
      </c>
      <c r="L1256">
        <v>0</v>
      </c>
      <c r="M1256">
        <v>202</v>
      </c>
      <c r="N1256">
        <v>-20515</v>
      </c>
      <c r="O1256">
        <v>5.4082999999999997</v>
      </c>
      <c r="P1256">
        <v>53</v>
      </c>
      <c r="Q1256">
        <v>1.419009</v>
      </c>
      <c r="R1256" t="s">
        <v>43</v>
      </c>
      <c r="S1256" t="s">
        <v>43</v>
      </c>
    </row>
    <row r="1257" spans="1:19">
      <c r="A1257">
        <v>1114</v>
      </c>
      <c r="B1257">
        <v>1551</v>
      </c>
      <c r="C1257">
        <v>3734</v>
      </c>
      <c r="D1257">
        <v>283573.40999999997</v>
      </c>
      <c r="E1257">
        <v>3656</v>
      </c>
      <c r="F1257">
        <v>293306.40999999997</v>
      </c>
      <c r="G1257">
        <v>80.226042000000007</v>
      </c>
      <c r="H1257">
        <v>66.239999999999995</v>
      </c>
      <c r="I1257">
        <v>13.986041999999999</v>
      </c>
      <c r="J1257">
        <v>1.2111419999999999</v>
      </c>
      <c r="K1257">
        <v>0</v>
      </c>
      <c r="L1257">
        <v>0</v>
      </c>
      <c r="M1257">
        <v>78</v>
      </c>
      <c r="N1257">
        <v>-9733</v>
      </c>
      <c r="O1257">
        <v>2.0889129999999998</v>
      </c>
      <c r="P1257">
        <v>71</v>
      </c>
      <c r="Q1257">
        <v>1.901446</v>
      </c>
      <c r="R1257" t="s">
        <v>43</v>
      </c>
      <c r="S1257" t="s">
        <v>43</v>
      </c>
    </row>
    <row r="1258" spans="1:19">
      <c r="A1258">
        <v>3793</v>
      </c>
      <c r="B1258">
        <v>669</v>
      </c>
      <c r="C1258">
        <v>3732</v>
      </c>
      <c r="D1258">
        <v>162367.21</v>
      </c>
      <c r="E1258">
        <v>3655</v>
      </c>
      <c r="F1258">
        <v>174227.21</v>
      </c>
      <c r="G1258">
        <v>47.668182999999999</v>
      </c>
      <c r="H1258">
        <v>30.81</v>
      </c>
      <c r="I1258">
        <v>16.858183</v>
      </c>
      <c r="J1258">
        <v>1.547166</v>
      </c>
      <c r="K1258">
        <v>0</v>
      </c>
      <c r="L1258">
        <v>0</v>
      </c>
      <c r="M1258">
        <v>77</v>
      </c>
      <c r="N1258">
        <v>-11860</v>
      </c>
      <c r="O1258">
        <v>2.063237</v>
      </c>
      <c r="P1258">
        <v>37</v>
      </c>
      <c r="Q1258">
        <v>0.99142600000000003</v>
      </c>
      <c r="R1258" t="s">
        <v>43</v>
      </c>
      <c r="S1258" t="s">
        <v>43</v>
      </c>
    </row>
    <row r="1259" spans="1:19">
      <c r="A1259">
        <v>2411</v>
      </c>
      <c r="B1259">
        <v>1364</v>
      </c>
      <c r="C1259">
        <v>3731</v>
      </c>
      <c r="D1259">
        <v>57474.15</v>
      </c>
      <c r="E1259">
        <v>3466</v>
      </c>
      <c r="F1259">
        <v>77622.149999999994</v>
      </c>
      <c r="G1259">
        <v>22.395312000000001</v>
      </c>
      <c r="H1259">
        <v>13.324999999999999</v>
      </c>
      <c r="I1259">
        <v>9.0703119999999995</v>
      </c>
      <c r="J1259">
        <v>1.6806989999999999</v>
      </c>
      <c r="K1259">
        <v>2</v>
      </c>
      <c r="L1259">
        <v>5.3605E-2</v>
      </c>
      <c r="M1259">
        <v>263</v>
      </c>
      <c r="N1259">
        <v>-20148</v>
      </c>
      <c r="O1259">
        <v>7.0490490000000001</v>
      </c>
      <c r="P1259">
        <v>7</v>
      </c>
      <c r="Q1259">
        <v>0.18761700000000001</v>
      </c>
      <c r="R1259" t="s">
        <v>43</v>
      </c>
      <c r="S1259" t="s">
        <v>43</v>
      </c>
    </row>
    <row r="1260" spans="1:19">
      <c r="A1260">
        <v>4632</v>
      </c>
      <c r="B1260">
        <v>63</v>
      </c>
      <c r="C1260">
        <v>3729</v>
      </c>
      <c r="D1260">
        <v>75503.5</v>
      </c>
      <c r="E1260">
        <v>3587</v>
      </c>
      <c r="F1260">
        <v>88388.5</v>
      </c>
      <c r="G1260">
        <v>24.641344</v>
      </c>
      <c r="H1260">
        <v>7.01</v>
      </c>
      <c r="I1260">
        <v>17.631343999999999</v>
      </c>
      <c r="J1260">
        <v>3.5151699999999999</v>
      </c>
      <c r="K1260">
        <v>0</v>
      </c>
      <c r="L1260">
        <v>0</v>
      </c>
      <c r="M1260">
        <v>142</v>
      </c>
      <c r="N1260">
        <v>-12885</v>
      </c>
      <c r="O1260">
        <v>3.8079909999999999</v>
      </c>
      <c r="P1260">
        <v>50</v>
      </c>
      <c r="Q1260">
        <v>1.3408420000000001</v>
      </c>
      <c r="R1260" t="s">
        <v>43</v>
      </c>
      <c r="S1260" t="s">
        <v>43</v>
      </c>
    </row>
    <row r="1261" spans="1:19">
      <c r="A1261">
        <v>3970</v>
      </c>
      <c r="B1261">
        <v>1446</v>
      </c>
      <c r="C1261">
        <v>3728</v>
      </c>
      <c r="D1261">
        <v>122878.24</v>
      </c>
      <c r="E1261">
        <v>3555</v>
      </c>
      <c r="F1261">
        <v>139677.24</v>
      </c>
      <c r="G1261">
        <v>39.290362999999999</v>
      </c>
      <c r="H1261">
        <v>26.85</v>
      </c>
      <c r="I1261">
        <v>12.440363</v>
      </c>
      <c r="J1261">
        <v>1.463328</v>
      </c>
      <c r="K1261">
        <v>0</v>
      </c>
      <c r="L1261">
        <v>0</v>
      </c>
      <c r="M1261">
        <v>173</v>
      </c>
      <c r="N1261">
        <v>-16799</v>
      </c>
      <c r="O1261">
        <v>4.6405580000000004</v>
      </c>
      <c r="P1261">
        <v>56</v>
      </c>
      <c r="Q1261">
        <v>1.502146</v>
      </c>
      <c r="R1261" t="s">
        <v>43</v>
      </c>
      <c r="S1261" t="s">
        <v>43</v>
      </c>
    </row>
    <row r="1262" spans="1:19">
      <c r="A1262">
        <v>4831</v>
      </c>
      <c r="B1262">
        <v>663</v>
      </c>
      <c r="C1262">
        <v>3728</v>
      </c>
      <c r="D1262">
        <v>256434.19</v>
      </c>
      <c r="E1262">
        <v>3615</v>
      </c>
      <c r="F1262">
        <v>273993.19</v>
      </c>
      <c r="G1262">
        <v>75.793413999999999</v>
      </c>
      <c r="H1262">
        <v>76.03</v>
      </c>
      <c r="I1262">
        <v>-0.23658599999999999</v>
      </c>
      <c r="J1262">
        <v>0.996888</v>
      </c>
      <c r="K1262">
        <v>0</v>
      </c>
      <c r="L1262">
        <v>0</v>
      </c>
      <c r="M1262">
        <v>113</v>
      </c>
      <c r="N1262">
        <v>-17559</v>
      </c>
      <c r="O1262">
        <v>3.0311159999999999</v>
      </c>
      <c r="P1262">
        <v>40</v>
      </c>
      <c r="Q1262">
        <v>1.0729610000000001</v>
      </c>
      <c r="R1262" t="s">
        <v>43</v>
      </c>
      <c r="S1262" t="s">
        <v>43</v>
      </c>
    </row>
    <row r="1263" spans="1:19">
      <c r="A1263">
        <v>2406</v>
      </c>
      <c r="B1263">
        <v>1332</v>
      </c>
      <c r="C1263">
        <v>3728</v>
      </c>
      <c r="D1263">
        <v>164194.76</v>
      </c>
      <c r="E1263">
        <v>3531</v>
      </c>
      <c r="F1263">
        <v>189627.76</v>
      </c>
      <c r="G1263">
        <v>53.703699</v>
      </c>
      <c r="H1263">
        <v>24.66</v>
      </c>
      <c r="I1263">
        <v>29.043699</v>
      </c>
      <c r="J1263">
        <v>2.1777660000000001</v>
      </c>
      <c r="K1263">
        <v>0</v>
      </c>
      <c r="L1263">
        <v>0</v>
      </c>
      <c r="M1263">
        <v>197</v>
      </c>
      <c r="N1263">
        <v>-25433</v>
      </c>
      <c r="O1263">
        <v>5.2843349999999996</v>
      </c>
      <c r="P1263">
        <v>44</v>
      </c>
      <c r="Q1263">
        <v>1.180258</v>
      </c>
      <c r="R1263" t="s">
        <v>43</v>
      </c>
      <c r="S1263" t="s">
        <v>43</v>
      </c>
    </row>
    <row r="1264" spans="1:19">
      <c r="A1264">
        <v>2325</v>
      </c>
      <c r="B1264">
        <v>1008</v>
      </c>
      <c r="C1264">
        <v>3727</v>
      </c>
      <c r="D1264">
        <v>53974.11</v>
      </c>
      <c r="E1264">
        <v>3673</v>
      </c>
      <c r="F1264">
        <v>59269.11</v>
      </c>
      <c r="G1264">
        <v>16.136431000000002</v>
      </c>
      <c r="H1264">
        <v>9.93</v>
      </c>
      <c r="I1264">
        <v>6.2064310000000003</v>
      </c>
      <c r="J1264">
        <v>1.6250180000000001</v>
      </c>
      <c r="K1264">
        <v>0</v>
      </c>
      <c r="L1264">
        <v>0</v>
      </c>
      <c r="M1264">
        <v>54</v>
      </c>
      <c r="N1264">
        <v>-5295</v>
      </c>
      <c r="O1264">
        <v>1.448887</v>
      </c>
      <c r="P1264">
        <v>44</v>
      </c>
      <c r="Q1264">
        <v>1.180574</v>
      </c>
      <c r="R1264" t="s">
        <v>43</v>
      </c>
      <c r="S1264" t="s">
        <v>43</v>
      </c>
    </row>
    <row r="1265" spans="1:19">
      <c r="A1265">
        <v>2712</v>
      </c>
      <c r="B1265">
        <v>1176</v>
      </c>
      <c r="C1265">
        <v>3727</v>
      </c>
      <c r="D1265">
        <v>203521.25</v>
      </c>
      <c r="E1265">
        <v>3567</v>
      </c>
      <c r="F1265">
        <v>226813.25</v>
      </c>
      <c r="G1265">
        <v>63.586556999999999</v>
      </c>
      <c r="H1265">
        <v>30.03</v>
      </c>
      <c r="I1265">
        <v>33.556556999999998</v>
      </c>
      <c r="J1265">
        <v>2.1174339999999998</v>
      </c>
      <c r="K1265">
        <v>0</v>
      </c>
      <c r="L1265">
        <v>0</v>
      </c>
      <c r="M1265">
        <v>160</v>
      </c>
      <c r="N1265">
        <v>-23292</v>
      </c>
      <c r="O1265">
        <v>4.2929969999999997</v>
      </c>
      <c r="P1265">
        <v>46</v>
      </c>
      <c r="Q1265">
        <v>1.234237</v>
      </c>
      <c r="R1265" t="s">
        <v>43</v>
      </c>
      <c r="S1265" t="s">
        <v>43</v>
      </c>
    </row>
    <row r="1266" spans="1:19">
      <c r="A1266">
        <v>1149</v>
      </c>
      <c r="B1266">
        <v>1002</v>
      </c>
      <c r="C1266">
        <v>3724</v>
      </c>
      <c r="D1266">
        <v>199185.1</v>
      </c>
      <c r="E1266">
        <v>3391</v>
      </c>
      <c r="F1266">
        <v>239532.1</v>
      </c>
      <c r="G1266">
        <v>70.637600000000006</v>
      </c>
      <c r="H1266">
        <v>48.64</v>
      </c>
      <c r="I1266">
        <v>21.997599999999998</v>
      </c>
      <c r="J1266">
        <v>1.452253</v>
      </c>
      <c r="K1266">
        <v>0</v>
      </c>
      <c r="L1266">
        <v>0</v>
      </c>
      <c r="M1266">
        <v>333</v>
      </c>
      <c r="N1266">
        <v>-40347</v>
      </c>
      <c r="O1266">
        <v>8.9419979999999999</v>
      </c>
      <c r="P1266">
        <v>74</v>
      </c>
      <c r="Q1266">
        <v>1.9871110000000001</v>
      </c>
      <c r="R1266" t="s">
        <v>43</v>
      </c>
      <c r="S1266" t="s">
        <v>43</v>
      </c>
    </row>
    <row r="1267" spans="1:19">
      <c r="A1267">
        <v>320</v>
      </c>
      <c r="B1267">
        <v>706</v>
      </c>
      <c r="C1267">
        <v>3723</v>
      </c>
      <c r="D1267">
        <v>222603.36</v>
      </c>
      <c r="E1267">
        <v>3487</v>
      </c>
      <c r="F1267">
        <v>247960.36</v>
      </c>
      <c r="G1267">
        <v>71.109939999999995</v>
      </c>
      <c r="H1267">
        <v>39.229999999999997</v>
      </c>
      <c r="I1267">
        <v>31.879940000000001</v>
      </c>
      <c r="J1267">
        <v>1.8126420000000001</v>
      </c>
      <c r="K1267">
        <v>0</v>
      </c>
      <c r="L1267">
        <v>0</v>
      </c>
      <c r="M1267">
        <v>236</v>
      </c>
      <c r="N1267">
        <v>-25357</v>
      </c>
      <c r="O1267">
        <v>6.3389740000000003</v>
      </c>
      <c r="P1267">
        <v>42</v>
      </c>
      <c r="Q1267">
        <v>1.1281220000000001</v>
      </c>
      <c r="R1267" t="s">
        <v>43</v>
      </c>
      <c r="S1267" t="s">
        <v>43</v>
      </c>
    </row>
    <row r="1268" spans="1:19">
      <c r="A1268">
        <v>4782</v>
      </c>
      <c r="B1268">
        <v>286</v>
      </c>
      <c r="C1268">
        <v>3723</v>
      </c>
      <c r="D1268">
        <v>112474.88</v>
      </c>
      <c r="E1268">
        <v>3424</v>
      </c>
      <c r="F1268">
        <v>141460.88</v>
      </c>
      <c r="G1268">
        <v>41.314509000000001</v>
      </c>
      <c r="H1268">
        <v>16.545000000000002</v>
      </c>
      <c r="I1268">
        <v>24.769508999999999</v>
      </c>
      <c r="J1268">
        <v>2.497099</v>
      </c>
      <c r="K1268">
        <v>0</v>
      </c>
      <c r="L1268">
        <v>0</v>
      </c>
      <c r="M1268">
        <v>299</v>
      </c>
      <c r="N1268">
        <v>-28986</v>
      </c>
      <c r="O1268">
        <v>8.0311579999999996</v>
      </c>
      <c r="P1268">
        <v>49</v>
      </c>
      <c r="Q1268">
        <v>1.3161430000000001</v>
      </c>
      <c r="R1268" t="s">
        <v>43</v>
      </c>
      <c r="S1268" t="s">
        <v>43</v>
      </c>
    </row>
    <row r="1269" spans="1:19">
      <c r="A1269">
        <v>140</v>
      </c>
      <c r="B1269">
        <v>1263</v>
      </c>
      <c r="C1269">
        <v>3718</v>
      </c>
      <c r="D1269">
        <v>161503.74</v>
      </c>
      <c r="E1269">
        <v>3567</v>
      </c>
      <c r="F1269">
        <v>178829.74</v>
      </c>
      <c r="G1269">
        <v>50.134493999999997</v>
      </c>
      <c r="H1269">
        <v>43.77</v>
      </c>
      <c r="I1269">
        <v>6.3644939999999997</v>
      </c>
      <c r="J1269">
        <v>1.145408</v>
      </c>
      <c r="K1269">
        <v>0</v>
      </c>
      <c r="L1269">
        <v>0</v>
      </c>
      <c r="M1269">
        <v>151</v>
      </c>
      <c r="N1269">
        <v>-17326</v>
      </c>
      <c r="O1269">
        <v>4.0613229999999998</v>
      </c>
      <c r="P1269">
        <v>81</v>
      </c>
      <c r="Q1269">
        <v>2.1785909999999999</v>
      </c>
      <c r="R1269" t="s">
        <v>43</v>
      </c>
      <c r="S1269" t="s">
        <v>43</v>
      </c>
    </row>
    <row r="1270" spans="1:19">
      <c r="A1270">
        <v>3220</v>
      </c>
      <c r="B1270">
        <v>1279</v>
      </c>
      <c r="C1270">
        <v>3717</v>
      </c>
      <c r="D1270">
        <v>138896.75</v>
      </c>
      <c r="E1270">
        <v>3646</v>
      </c>
      <c r="F1270">
        <v>149602.75</v>
      </c>
      <c r="G1270">
        <v>41.032021</v>
      </c>
      <c r="H1270">
        <v>27.265000000000001</v>
      </c>
      <c r="I1270">
        <v>13.767021</v>
      </c>
      <c r="J1270">
        <v>1.504934</v>
      </c>
      <c r="K1270">
        <v>0</v>
      </c>
      <c r="L1270">
        <v>0</v>
      </c>
      <c r="M1270">
        <v>71</v>
      </c>
      <c r="N1270">
        <v>-10706</v>
      </c>
      <c r="O1270">
        <v>1.9101429999999999</v>
      </c>
      <c r="P1270">
        <v>45</v>
      </c>
      <c r="Q1270">
        <v>1.2106539999999999</v>
      </c>
      <c r="R1270" t="s">
        <v>43</v>
      </c>
      <c r="S1270" t="s">
        <v>43</v>
      </c>
    </row>
    <row r="1271" spans="1:19">
      <c r="A1271">
        <v>4983</v>
      </c>
      <c r="B1271">
        <v>1422</v>
      </c>
      <c r="C1271">
        <v>3716</v>
      </c>
      <c r="D1271">
        <v>184991.49</v>
      </c>
      <c r="E1271">
        <v>3549</v>
      </c>
      <c r="F1271">
        <v>210592.49</v>
      </c>
      <c r="G1271">
        <v>59.338543000000001</v>
      </c>
      <c r="H1271">
        <v>29.54</v>
      </c>
      <c r="I1271">
        <v>29.798542999999999</v>
      </c>
      <c r="J1271">
        <v>2.0087519999999999</v>
      </c>
      <c r="K1271">
        <v>0</v>
      </c>
      <c r="L1271">
        <v>0</v>
      </c>
      <c r="M1271">
        <v>167</v>
      </c>
      <c r="N1271">
        <v>-25601</v>
      </c>
      <c r="O1271">
        <v>4.4940800000000003</v>
      </c>
      <c r="P1271">
        <v>38</v>
      </c>
      <c r="Q1271">
        <v>1.022605</v>
      </c>
      <c r="R1271" t="s">
        <v>43</v>
      </c>
      <c r="S1271" t="s">
        <v>43</v>
      </c>
    </row>
    <row r="1272" spans="1:19">
      <c r="A1272">
        <v>4559</v>
      </c>
      <c r="B1272">
        <v>1742</v>
      </c>
      <c r="C1272">
        <v>3714</v>
      </c>
      <c r="D1272">
        <v>150343.45000000001</v>
      </c>
      <c r="E1272">
        <v>3562</v>
      </c>
      <c r="F1272">
        <v>169714.45</v>
      </c>
      <c r="G1272">
        <v>47.645831000000001</v>
      </c>
      <c r="H1272">
        <v>9.4250000000000007</v>
      </c>
      <c r="I1272">
        <v>38.220830999999997</v>
      </c>
      <c r="J1272">
        <v>5.0552609999999998</v>
      </c>
      <c r="K1272">
        <v>0</v>
      </c>
      <c r="L1272">
        <v>0</v>
      </c>
      <c r="M1272">
        <v>152</v>
      </c>
      <c r="N1272">
        <v>-19371</v>
      </c>
      <c r="O1272">
        <v>4.0926229999999997</v>
      </c>
      <c r="P1272">
        <v>47</v>
      </c>
      <c r="Q1272">
        <v>1.265482</v>
      </c>
      <c r="R1272" t="s">
        <v>43</v>
      </c>
      <c r="S1272" t="s">
        <v>43</v>
      </c>
    </row>
    <row r="1273" spans="1:19">
      <c r="A1273">
        <v>4661</v>
      </c>
      <c r="B1273">
        <v>996</v>
      </c>
      <c r="C1273">
        <v>3714</v>
      </c>
      <c r="D1273">
        <v>105241.61</v>
      </c>
      <c r="E1273">
        <v>3562</v>
      </c>
      <c r="F1273">
        <v>118344.61</v>
      </c>
      <c r="G1273">
        <v>33.224203000000003</v>
      </c>
      <c r="H1273">
        <v>15.255000000000001</v>
      </c>
      <c r="I1273">
        <v>17.969203</v>
      </c>
      <c r="J1273">
        <v>2.1779220000000001</v>
      </c>
      <c r="K1273">
        <v>0</v>
      </c>
      <c r="L1273">
        <v>0</v>
      </c>
      <c r="M1273">
        <v>152</v>
      </c>
      <c r="N1273">
        <v>-13103</v>
      </c>
      <c r="O1273">
        <v>4.0926229999999997</v>
      </c>
      <c r="P1273">
        <v>40</v>
      </c>
      <c r="Q1273">
        <v>1.0770059999999999</v>
      </c>
      <c r="R1273" t="s">
        <v>43</v>
      </c>
      <c r="S1273" t="s">
        <v>43</v>
      </c>
    </row>
    <row r="1274" spans="1:19">
      <c r="A1274">
        <v>1023</v>
      </c>
      <c r="B1274">
        <v>983</v>
      </c>
      <c r="C1274">
        <v>3704</v>
      </c>
      <c r="D1274">
        <v>164103.01</v>
      </c>
      <c r="E1274">
        <v>3559</v>
      </c>
      <c r="F1274">
        <v>182131.01</v>
      </c>
      <c r="G1274">
        <v>51.174771</v>
      </c>
      <c r="H1274">
        <v>18.399999999999999</v>
      </c>
      <c r="I1274">
        <v>32.774771000000001</v>
      </c>
      <c r="J1274">
        <v>2.7812380000000001</v>
      </c>
      <c r="K1274">
        <v>0</v>
      </c>
      <c r="L1274">
        <v>0</v>
      </c>
      <c r="M1274">
        <v>145</v>
      </c>
      <c r="N1274">
        <v>-18028</v>
      </c>
      <c r="O1274">
        <v>3.9146869999999998</v>
      </c>
      <c r="P1274">
        <v>58</v>
      </c>
      <c r="Q1274">
        <v>1.5658749999999999</v>
      </c>
      <c r="R1274" t="s">
        <v>43</v>
      </c>
      <c r="S1274" t="s">
        <v>43</v>
      </c>
    </row>
    <row r="1275" spans="1:19">
      <c r="A1275">
        <v>2949</v>
      </c>
      <c r="B1275">
        <v>1295</v>
      </c>
      <c r="C1275">
        <v>3703</v>
      </c>
      <c r="D1275">
        <v>165494.01999999999</v>
      </c>
      <c r="E1275">
        <v>3570</v>
      </c>
      <c r="F1275">
        <v>180986.02</v>
      </c>
      <c r="G1275">
        <v>50.696364000000003</v>
      </c>
      <c r="H1275">
        <v>44.3</v>
      </c>
      <c r="I1275">
        <v>6.3963640000000002</v>
      </c>
      <c r="J1275">
        <v>1.144387</v>
      </c>
      <c r="K1275">
        <v>0</v>
      </c>
      <c r="L1275">
        <v>0</v>
      </c>
      <c r="M1275">
        <v>133</v>
      </c>
      <c r="N1275">
        <v>-15492</v>
      </c>
      <c r="O1275">
        <v>3.591682</v>
      </c>
      <c r="P1275">
        <v>64</v>
      </c>
      <c r="Q1275">
        <v>1.7283280000000001</v>
      </c>
      <c r="R1275" t="s">
        <v>43</v>
      </c>
      <c r="S1275" t="s">
        <v>43</v>
      </c>
    </row>
    <row r="1276" spans="1:19">
      <c r="A1276">
        <v>2087</v>
      </c>
      <c r="B1276">
        <v>59</v>
      </c>
      <c r="C1276">
        <v>3702</v>
      </c>
      <c r="D1276">
        <v>77262.080000000002</v>
      </c>
      <c r="E1276">
        <v>3655</v>
      </c>
      <c r="F1276">
        <v>82066.080000000002</v>
      </c>
      <c r="G1276">
        <v>22.453099999999999</v>
      </c>
      <c r="H1276">
        <v>2.62</v>
      </c>
      <c r="I1276">
        <v>19.833100000000002</v>
      </c>
      <c r="J1276">
        <v>8.5698849999999993</v>
      </c>
      <c r="K1276">
        <v>0</v>
      </c>
      <c r="L1276">
        <v>0</v>
      </c>
      <c r="M1276">
        <v>47</v>
      </c>
      <c r="N1276">
        <v>-4804</v>
      </c>
      <c r="O1276">
        <v>1.269584</v>
      </c>
      <c r="P1276">
        <v>57</v>
      </c>
      <c r="Q1276">
        <v>1.5397080000000001</v>
      </c>
      <c r="R1276" t="s">
        <v>43</v>
      </c>
      <c r="S1276" t="s">
        <v>43</v>
      </c>
    </row>
    <row r="1277" spans="1:19">
      <c r="A1277">
        <v>1353</v>
      </c>
      <c r="B1277">
        <v>963</v>
      </c>
      <c r="C1277">
        <v>3697</v>
      </c>
      <c r="D1277">
        <v>125006.91</v>
      </c>
      <c r="E1277">
        <v>3384</v>
      </c>
      <c r="F1277">
        <v>160074.91</v>
      </c>
      <c r="G1277">
        <v>47.303460000000001</v>
      </c>
      <c r="H1277">
        <v>17.48</v>
      </c>
      <c r="I1277">
        <v>29.823460000000001</v>
      </c>
      <c r="J1277">
        <v>2.7061480000000002</v>
      </c>
      <c r="K1277">
        <v>0</v>
      </c>
      <c r="L1277">
        <v>0</v>
      </c>
      <c r="M1277">
        <v>313</v>
      </c>
      <c r="N1277">
        <v>-35068</v>
      </c>
      <c r="O1277">
        <v>8.4663240000000002</v>
      </c>
      <c r="P1277">
        <v>28</v>
      </c>
      <c r="Q1277">
        <v>0.75737100000000002</v>
      </c>
      <c r="R1277" t="s">
        <v>43</v>
      </c>
      <c r="S1277" t="s">
        <v>43</v>
      </c>
    </row>
    <row r="1278" spans="1:19">
      <c r="A1278">
        <v>2796</v>
      </c>
      <c r="B1278">
        <v>984</v>
      </c>
      <c r="C1278">
        <v>3697</v>
      </c>
      <c r="D1278">
        <v>151192.29999999999</v>
      </c>
      <c r="E1278">
        <v>3576</v>
      </c>
      <c r="F1278">
        <v>163670.29999999999</v>
      </c>
      <c r="G1278">
        <v>45.769100000000002</v>
      </c>
      <c r="H1278">
        <v>21.24</v>
      </c>
      <c r="I1278">
        <v>24.5291</v>
      </c>
      <c r="J1278">
        <v>2.1548539999999998</v>
      </c>
      <c r="K1278">
        <v>0</v>
      </c>
      <c r="L1278">
        <v>0</v>
      </c>
      <c r="M1278">
        <v>121</v>
      </c>
      <c r="N1278">
        <v>-12478</v>
      </c>
      <c r="O1278">
        <v>3.2729240000000002</v>
      </c>
      <c r="P1278">
        <v>52</v>
      </c>
      <c r="Q1278">
        <v>1.4065460000000001</v>
      </c>
      <c r="R1278" t="s">
        <v>43</v>
      </c>
      <c r="S1278" t="s">
        <v>43</v>
      </c>
    </row>
    <row r="1279" spans="1:19">
      <c r="A1279">
        <v>3860</v>
      </c>
      <c r="B1279">
        <v>1054</v>
      </c>
      <c r="C1279">
        <v>3695</v>
      </c>
      <c r="D1279">
        <v>141265.14000000001</v>
      </c>
      <c r="E1279">
        <v>3590</v>
      </c>
      <c r="F1279">
        <v>156466.14000000001</v>
      </c>
      <c r="G1279">
        <v>43.583883</v>
      </c>
      <c r="H1279">
        <v>18.600000000000001</v>
      </c>
      <c r="I1279">
        <v>24.983882999999999</v>
      </c>
      <c r="J1279">
        <v>2.3432200000000001</v>
      </c>
      <c r="K1279">
        <v>0</v>
      </c>
      <c r="L1279">
        <v>0</v>
      </c>
      <c r="M1279">
        <v>105</v>
      </c>
      <c r="N1279">
        <v>-15201</v>
      </c>
      <c r="O1279">
        <v>2.8416779999999999</v>
      </c>
      <c r="P1279">
        <v>67</v>
      </c>
      <c r="Q1279">
        <v>1.813261</v>
      </c>
      <c r="R1279" t="s">
        <v>43</v>
      </c>
      <c r="S1279" t="s">
        <v>43</v>
      </c>
    </row>
    <row r="1280" spans="1:19">
      <c r="A1280">
        <v>4199</v>
      </c>
      <c r="B1280">
        <v>702</v>
      </c>
      <c r="C1280">
        <v>3695</v>
      </c>
      <c r="D1280">
        <v>340382.56</v>
      </c>
      <c r="E1280">
        <v>3542</v>
      </c>
      <c r="F1280">
        <v>359127.56</v>
      </c>
      <c r="G1280">
        <v>101.39118000000001</v>
      </c>
      <c r="H1280">
        <v>107.065</v>
      </c>
      <c r="I1280">
        <v>-5.6738200000000001</v>
      </c>
      <c r="J1280">
        <v>0.94700600000000001</v>
      </c>
      <c r="K1280">
        <v>0</v>
      </c>
      <c r="L1280">
        <v>0</v>
      </c>
      <c r="M1280">
        <v>153</v>
      </c>
      <c r="N1280">
        <v>-18745</v>
      </c>
      <c r="O1280">
        <v>4.1407309999999997</v>
      </c>
      <c r="P1280">
        <v>65</v>
      </c>
      <c r="Q1280">
        <v>1.759134</v>
      </c>
      <c r="R1280" t="s">
        <v>43</v>
      </c>
      <c r="S1280" t="s">
        <v>42</v>
      </c>
    </row>
    <row r="1281" spans="1:19">
      <c r="A1281">
        <v>2204</v>
      </c>
      <c r="B1281">
        <v>1699</v>
      </c>
      <c r="C1281">
        <v>3694</v>
      </c>
      <c r="D1281">
        <v>197962.37</v>
      </c>
      <c r="E1281">
        <v>3558</v>
      </c>
      <c r="F1281">
        <v>213671.37</v>
      </c>
      <c r="G1281">
        <v>60.053786000000002</v>
      </c>
      <c r="H1281">
        <v>35.994999999999997</v>
      </c>
      <c r="I1281">
        <v>24.058786000000001</v>
      </c>
      <c r="J1281">
        <v>1.6683920000000001</v>
      </c>
      <c r="K1281">
        <v>0</v>
      </c>
      <c r="L1281">
        <v>0</v>
      </c>
      <c r="M1281">
        <v>136</v>
      </c>
      <c r="N1281">
        <v>-15709</v>
      </c>
      <c r="O1281">
        <v>3.6816460000000002</v>
      </c>
      <c r="P1281">
        <v>53</v>
      </c>
      <c r="Q1281">
        <v>1.4347589999999999</v>
      </c>
      <c r="R1281" t="s">
        <v>43</v>
      </c>
      <c r="S1281" t="s">
        <v>43</v>
      </c>
    </row>
    <row r="1282" spans="1:19">
      <c r="A1282">
        <v>2607</v>
      </c>
      <c r="B1282">
        <v>1771</v>
      </c>
      <c r="C1282">
        <v>3694</v>
      </c>
      <c r="D1282">
        <v>47560.91</v>
      </c>
      <c r="E1282">
        <v>3590</v>
      </c>
      <c r="F1282">
        <v>55578.91</v>
      </c>
      <c r="G1282">
        <v>15.481591</v>
      </c>
      <c r="H1282">
        <v>7.9050000000000002</v>
      </c>
      <c r="I1282">
        <v>7.5765909999999996</v>
      </c>
      <c r="J1282">
        <v>1.958456</v>
      </c>
      <c r="K1282">
        <v>0</v>
      </c>
      <c r="L1282">
        <v>0</v>
      </c>
      <c r="M1282">
        <v>104</v>
      </c>
      <c r="N1282">
        <v>-8018</v>
      </c>
      <c r="O1282">
        <v>2.8153760000000001</v>
      </c>
      <c r="P1282">
        <v>38</v>
      </c>
      <c r="Q1282">
        <v>1.0286949999999999</v>
      </c>
      <c r="R1282" t="s">
        <v>43</v>
      </c>
      <c r="S1282" t="s">
        <v>43</v>
      </c>
    </row>
    <row r="1283" spans="1:19">
      <c r="A1283">
        <v>2673</v>
      </c>
      <c r="B1283">
        <v>1977</v>
      </c>
      <c r="C1283">
        <v>3694</v>
      </c>
      <c r="D1283">
        <v>29706.39</v>
      </c>
      <c r="E1283">
        <v>3659</v>
      </c>
      <c r="F1283">
        <v>32329.39</v>
      </c>
      <c r="G1283">
        <v>8.8355809999999995</v>
      </c>
      <c r="H1283">
        <v>0.51</v>
      </c>
      <c r="I1283">
        <v>8.3255809999999997</v>
      </c>
      <c r="J1283">
        <v>17.324669</v>
      </c>
      <c r="K1283">
        <v>0</v>
      </c>
      <c r="L1283">
        <v>0</v>
      </c>
      <c r="M1283">
        <v>35</v>
      </c>
      <c r="N1283">
        <v>-2623</v>
      </c>
      <c r="O1283">
        <v>0.94748200000000005</v>
      </c>
      <c r="P1283">
        <v>27</v>
      </c>
      <c r="Q1283">
        <v>0.73091499999999998</v>
      </c>
      <c r="R1283" t="s">
        <v>43</v>
      </c>
      <c r="S1283" t="s">
        <v>43</v>
      </c>
    </row>
    <row r="1284" spans="1:19">
      <c r="A1284">
        <v>4268</v>
      </c>
      <c r="B1284">
        <v>323</v>
      </c>
      <c r="C1284">
        <v>3692</v>
      </c>
      <c r="D1284">
        <v>60545.84</v>
      </c>
      <c r="E1284">
        <v>2934</v>
      </c>
      <c r="F1284">
        <v>117722.84</v>
      </c>
      <c r="G1284">
        <v>40.123666999999998</v>
      </c>
      <c r="H1284">
        <v>35.045000000000002</v>
      </c>
      <c r="I1284">
        <v>5.0786670000000003</v>
      </c>
      <c r="J1284">
        <v>1.1449180000000001</v>
      </c>
      <c r="K1284">
        <v>0</v>
      </c>
      <c r="L1284">
        <v>0</v>
      </c>
      <c r="M1284">
        <v>758</v>
      </c>
      <c r="N1284">
        <v>-57177</v>
      </c>
      <c r="O1284">
        <v>20.530878000000001</v>
      </c>
      <c r="P1284">
        <v>30</v>
      </c>
      <c r="Q1284">
        <v>0.81256799999999996</v>
      </c>
      <c r="R1284" t="s">
        <v>43</v>
      </c>
      <c r="S1284" t="s">
        <v>43</v>
      </c>
    </row>
    <row r="1285" spans="1:19">
      <c r="A1285">
        <v>5631</v>
      </c>
      <c r="B1285">
        <v>1475</v>
      </c>
      <c r="C1285">
        <v>3692</v>
      </c>
      <c r="D1285">
        <v>102689.38</v>
      </c>
      <c r="E1285">
        <v>3579</v>
      </c>
      <c r="F1285">
        <v>111099.38</v>
      </c>
      <c r="G1285">
        <v>31.042017000000001</v>
      </c>
      <c r="H1285">
        <v>14.38</v>
      </c>
      <c r="I1285">
        <v>16.662016999999999</v>
      </c>
      <c r="J1285">
        <v>2.1586940000000001</v>
      </c>
      <c r="K1285">
        <v>0</v>
      </c>
      <c r="L1285">
        <v>0</v>
      </c>
      <c r="M1285">
        <v>113</v>
      </c>
      <c r="N1285">
        <v>-8410</v>
      </c>
      <c r="O1285">
        <v>3.0606719999999998</v>
      </c>
      <c r="P1285">
        <v>43</v>
      </c>
      <c r="Q1285">
        <v>1.1646799999999999</v>
      </c>
      <c r="R1285" t="s">
        <v>43</v>
      </c>
      <c r="S1285" t="s">
        <v>43</v>
      </c>
    </row>
    <row r="1286" spans="1:19">
      <c r="A1286">
        <v>259</v>
      </c>
      <c r="B1286">
        <v>1837</v>
      </c>
      <c r="C1286">
        <v>3691</v>
      </c>
      <c r="D1286">
        <v>156762.96</v>
      </c>
      <c r="E1286">
        <v>3432</v>
      </c>
      <c r="F1286">
        <v>180575.96</v>
      </c>
      <c r="G1286">
        <v>52.615372999999998</v>
      </c>
      <c r="H1286">
        <v>46.725000000000001</v>
      </c>
      <c r="I1286">
        <v>5.8903730000000003</v>
      </c>
      <c r="J1286">
        <v>1.1260650000000001</v>
      </c>
      <c r="K1286">
        <v>0</v>
      </c>
      <c r="L1286">
        <v>0</v>
      </c>
      <c r="M1286">
        <v>259</v>
      </c>
      <c r="N1286">
        <v>-23813</v>
      </c>
      <c r="O1286">
        <v>7.0170690000000002</v>
      </c>
      <c r="P1286">
        <v>138</v>
      </c>
      <c r="Q1286">
        <v>3.7388240000000001</v>
      </c>
      <c r="R1286" t="s">
        <v>43</v>
      </c>
      <c r="S1286" t="s">
        <v>43</v>
      </c>
    </row>
    <row r="1287" spans="1:19">
      <c r="A1287">
        <v>3935</v>
      </c>
      <c r="B1287">
        <v>988</v>
      </c>
      <c r="C1287">
        <v>3691</v>
      </c>
      <c r="D1287">
        <v>212435.39</v>
      </c>
      <c r="E1287">
        <v>3600</v>
      </c>
      <c r="F1287">
        <v>229186.39</v>
      </c>
      <c r="G1287">
        <v>63.662886</v>
      </c>
      <c r="H1287">
        <v>60</v>
      </c>
      <c r="I1287">
        <v>3.6628859999999999</v>
      </c>
      <c r="J1287">
        <v>1.061048</v>
      </c>
      <c r="K1287">
        <v>0</v>
      </c>
      <c r="L1287">
        <v>0</v>
      </c>
      <c r="M1287">
        <v>91</v>
      </c>
      <c r="N1287">
        <v>-16751</v>
      </c>
      <c r="O1287">
        <v>2.4654569999999998</v>
      </c>
      <c r="P1287">
        <v>67</v>
      </c>
      <c r="Q1287">
        <v>1.815226</v>
      </c>
      <c r="R1287" t="s">
        <v>43</v>
      </c>
      <c r="S1287" t="s">
        <v>43</v>
      </c>
    </row>
    <row r="1288" spans="1:19">
      <c r="A1288">
        <v>3386</v>
      </c>
      <c r="B1288">
        <v>1561</v>
      </c>
      <c r="C1288">
        <v>3689</v>
      </c>
      <c r="D1288">
        <v>321610.08</v>
      </c>
      <c r="E1288">
        <v>3334</v>
      </c>
      <c r="F1288">
        <v>371278.08000000002</v>
      </c>
      <c r="G1288">
        <v>111.361152</v>
      </c>
      <c r="H1288">
        <v>63.695</v>
      </c>
      <c r="I1288">
        <v>47.666151999999997</v>
      </c>
      <c r="J1288">
        <v>1.7483500000000001</v>
      </c>
      <c r="K1288">
        <v>0</v>
      </c>
      <c r="L1288">
        <v>0</v>
      </c>
      <c r="M1288">
        <v>355</v>
      </c>
      <c r="N1288">
        <v>-49668</v>
      </c>
      <c r="O1288">
        <v>9.6232039999999994</v>
      </c>
      <c r="P1288">
        <v>31</v>
      </c>
      <c r="Q1288">
        <v>0.84033599999999997</v>
      </c>
      <c r="R1288" t="s">
        <v>43</v>
      </c>
      <c r="S1288" t="s">
        <v>43</v>
      </c>
    </row>
    <row r="1289" spans="1:19">
      <c r="A1289">
        <v>2983</v>
      </c>
      <c r="B1289">
        <v>1151</v>
      </c>
      <c r="C1289">
        <v>3688</v>
      </c>
      <c r="D1289">
        <v>34795.46</v>
      </c>
      <c r="E1289">
        <v>3550</v>
      </c>
      <c r="F1289">
        <v>45753.46</v>
      </c>
      <c r="G1289">
        <v>12.888299</v>
      </c>
      <c r="H1289">
        <v>5.62</v>
      </c>
      <c r="I1289">
        <v>7.2682989999999998</v>
      </c>
      <c r="J1289">
        <v>2.2932920000000001</v>
      </c>
      <c r="K1289">
        <v>0</v>
      </c>
      <c r="L1289">
        <v>0</v>
      </c>
      <c r="M1289">
        <v>138</v>
      </c>
      <c r="N1289">
        <v>-10958</v>
      </c>
      <c r="O1289">
        <v>3.7418659999999999</v>
      </c>
      <c r="P1289">
        <v>21</v>
      </c>
      <c r="Q1289">
        <v>0.56941399999999998</v>
      </c>
      <c r="R1289" t="s">
        <v>43</v>
      </c>
      <c r="S1289" t="s">
        <v>43</v>
      </c>
    </row>
    <row r="1290" spans="1:19">
      <c r="A1290">
        <v>1314</v>
      </c>
      <c r="B1290">
        <v>565</v>
      </c>
      <c r="C1290">
        <v>3685</v>
      </c>
      <c r="D1290">
        <v>169841.74</v>
      </c>
      <c r="E1290">
        <v>3586</v>
      </c>
      <c r="F1290">
        <v>180315.74</v>
      </c>
      <c r="G1290">
        <v>50.283251999999997</v>
      </c>
      <c r="H1290">
        <v>28.204999999999998</v>
      </c>
      <c r="I1290">
        <v>22.078251999999999</v>
      </c>
      <c r="J1290">
        <v>1.782778</v>
      </c>
      <c r="K1290">
        <v>0</v>
      </c>
      <c r="L1290">
        <v>0</v>
      </c>
      <c r="M1290">
        <v>99</v>
      </c>
      <c r="N1290">
        <v>-10474</v>
      </c>
      <c r="O1290">
        <v>2.6865670000000001</v>
      </c>
      <c r="P1290">
        <v>42</v>
      </c>
      <c r="Q1290">
        <v>1.139756</v>
      </c>
      <c r="R1290" t="s">
        <v>43</v>
      </c>
      <c r="S1290" t="s">
        <v>43</v>
      </c>
    </row>
    <row r="1291" spans="1:19">
      <c r="A1291">
        <v>4723</v>
      </c>
      <c r="B1291">
        <v>1006</v>
      </c>
      <c r="C1291">
        <v>3684</v>
      </c>
      <c r="D1291">
        <v>122519.54</v>
      </c>
      <c r="E1291">
        <v>3501</v>
      </c>
      <c r="F1291">
        <v>137945.54</v>
      </c>
      <c r="G1291">
        <v>39.401753999999997</v>
      </c>
      <c r="H1291">
        <v>21.26</v>
      </c>
      <c r="I1291">
        <v>18.141753999999999</v>
      </c>
      <c r="J1291">
        <v>1.8533280000000001</v>
      </c>
      <c r="K1291">
        <v>0</v>
      </c>
      <c r="L1291">
        <v>0</v>
      </c>
      <c r="M1291">
        <v>183</v>
      </c>
      <c r="N1291">
        <v>-15426</v>
      </c>
      <c r="O1291">
        <v>4.9674269999999998</v>
      </c>
      <c r="P1291">
        <v>69</v>
      </c>
      <c r="Q1291">
        <v>1.8729640000000001</v>
      </c>
      <c r="R1291" t="s">
        <v>43</v>
      </c>
      <c r="S1291" t="s">
        <v>43</v>
      </c>
    </row>
    <row r="1292" spans="1:19">
      <c r="A1292">
        <v>2412</v>
      </c>
      <c r="B1292">
        <v>1224</v>
      </c>
      <c r="C1292">
        <v>3682</v>
      </c>
      <c r="D1292">
        <v>193935.68</v>
      </c>
      <c r="E1292">
        <v>3461</v>
      </c>
      <c r="F1292">
        <v>215079.67999999999</v>
      </c>
      <c r="G1292">
        <v>62.143796999999999</v>
      </c>
      <c r="H1292">
        <v>47.77</v>
      </c>
      <c r="I1292">
        <v>14.373797</v>
      </c>
      <c r="J1292">
        <v>1.3008960000000001</v>
      </c>
      <c r="K1292">
        <v>47</v>
      </c>
      <c r="L1292">
        <v>1.2764800000000001</v>
      </c>
      <c r="M1292">
        <v>174</v>
      </c>
      <c r="N1292">
        <v>-21144</v>
      </c>
      <c r="O1292">
        <v>4.7256929999999997</v>
      </c>
      <c r="P1292">
        <v>48</v>
      </c>
      <c r="Q1292">
        <v>1.303639</v>
      </c>
      <c r="R1292" t="s">
        <v>43</v>
      </c>
      <c r="S1292" t="s">
        <v>43</v>
      </c>
    </row>
    <row r="1293" spans="1:19">
      <c r="A1293">
        <v>1145</v>
      </c>
      <c r="B1293">
        <v>59</v>
      </c>
      <c r="C1293">
        <v>3678</v>
      </c>
      <c r="D1293">
        <v>75372.39</v>
      </c>
      <c r="E1293">
        <v>3640</v>
      </c>
      <c r="F1293">
        <v>80531.39</v>
      </c>
      <c r="G1293">
        <v>22.124008</v>
      </c>
      <c r="H1293">
        <v>2.5</v>
      </c>
      <c r="I1293">
        <v>19.624008</v>
      </c>
      <c r="J1293">
        <v>8.8496030000000001</v>
      </c>
      <c r="K1293">
        <v>0</v>
      </c>
      <c r="L1293">
        <v>0</v>
      </c>
      <c r="M1293">
        <v>38</v>
      </c>
      <c r="N1293">
        <v>-5159</v>
      </c>
      <c r="O1293">
        <v>1.0331699999999999</v>
      </c>
      <c r="P1293">
        <v>61</v>
      </c>
      <c r="Q1293">
        <v>1.6585099999999999</v>
      </c>
      <c r="R1293" t="s">
        <v>43</v>
      </c>
      <c r="S1293" t="s">
        <v>43</v>
      </c>
    </row>
    <row r="1294" spans="1:19">
      <c r="A1294">
        <v>2202</v>
      </c>
      <c r="B1294">
        <v>961</v>
      </c>
      <c r="C1294">
        <v>3677</v>
      </c>
      <c r="D1294">
        <v>143676.84</v>
      </c>
      <c r="E1294">
        <v>3435</v>
      </c>
      <c r="F1294">
        <v>157972.84</v>
      </c>
      <c r="G1294">
        <v>45.989182</v>
      </c>
      <c r="H1294">
        <v>39.64</v>
      </c>
      <c r="I1294">
        <v>6.3491819999999999</v>
      </c>
      <c r="J1294">
        <v>1.1601710000000001</v>
      </c>
      <c r="K1294">
        <v>83</v>
      </c>
      <c r="L1294">
        <v>2.2572749999999999</v>
      </c>
      <c r="M1294">
        <v>159</v>
      </c>
      <c r="N1294">
        <v>-14296</v>
      </c>
      <c r="O1294">
        <v>4.3241769999999997</v>
      </c>
      <c r="P1294">
        <v>85</v>
      </c>
      <c r="Q1294">
        <v>2.3116669999999999</v>
      </c>
      <c r="R1294" t="s">
        <v>43</v>
      </c>
      <c r="S1294" t="s">
        <v>43</v>
      </c>
    </row>
    <row r="1295" spans="1:19">
      <c r="A1295">
        <v>3515</v>
      </c>
      <c r="B1295">
        <v>1227</v>
      </c>
      <c r="C1295">
        <v>3677</v>
      </c>
      <c r="D1295">
        <v>48488.01</v>
      </c>
      <c r="E1295">
        <v>3659</v>
      </c>
      <c r="F1295">
        <v>50057.01</v>
      </c>
      <c r="G1295">
        <v>13.680517</v>
      </c>
      <c r="H1295">
        <v>8.17</v>
      </c>
      <c r="I1295">
        <v>5.5105170000000001</v>
      </c>
      <c r="J1295">
        <v>1.674482</v>
      </c>
      <c r="K1295">
        <v>0</v>
      </c>
      <c r="L1295">
        <v>0</v>
      </c>
      <c r="M1295">
        <v>18</v>
      </c>
      <c r="N1295">
        <v>-1569</v>
      </c>
      <c r="O1295">
        <v>0.48953000000000002</v>
      </c>
      <c r="P1295">
        <v>36</v>
      </c>
      <c r="Q1295">
        <v>0.97905900000000001</v>
      </c>
      <c r="R1295" t="s">
        <v>43</v>
      </c>
      <c r="S1295" t="s">
        <v>43</v>
      </c>
    </row>
    <row r="1296" spans="1:19">
      <c r="A1296">
        <v>3944</v>
      </c>
      <c r="B1296">
        <v>1237</v>
      </c>
      <c r="C1296">
        <v>3676</v>
      </c>
      <c r="D1296">
        <v>90445.01</v>
      </c>
      <c r="E1296">
        <v>3627</v>
      </c>
      <c r="F1296">
        <v>95071.01</v>
      </c>
      <c r="G1296">
        <v>26.212024</v>
      </c>
      <c r="H1296">
        <v>27.53</v>
      </c>
      <c r="I1296">
        <v>-1.317976</v>
      </c>
      <c r="J1296">
        <v>0.95212600000000003</v>
      </c>
      <c r="K1296">
        <v>0</v>
      </c>
      <c r="L1296">
        <v>0</v>
      </c>
      <c r="M1296">
        <v>49</v>
      </c>
      <c r="N1296">
        <v>-4626</v>
      </c>
      <c r="O1296">
        <v>1.3329709999999999</v>
      </c>
      <c r="P1296">
        <v>53</v>
      </c>
      <c r="Q1296">
        <v>1.4417850000000001</v>
      </c>
      <c r="R1296" t="s">
        <v>43</v>
      </c>
      <c r="S1296" t="s">
        <v>43</v>
      </c>
    </row>
    <row r="1297" spans="1:19">
      <c r="A1297">
        <v>5050</v>
      </c>
      <c r="B1297">
        <v>1600</v>
      </c>
      <c r="C1297">
        <v>3676</v>
      </c>
      <c r="D1297">
        <v>189433.78</v>
      </c>
      <c r="E1297">
        <v>3549</v>
      </c>
      <c r="F1297">
        <v>206301.78</v>
      </c>
      <c r="G1297">
        <v>58.129551999999997</v>
      </c>
      <c r="H1297">
        <v>20.84</v>
      </c>
      <c r="I1297">
        <v>37.289552</v>
      </c>
      <c r="J1297">
        <v>2.789326</v>
      </c>
      <c r="K1297">
        <v>0</v>
      </c>
      <c r="L1297">
        <v>0</v>
      </c>
      <c r="M1297">
        <v>127</v>
      </c>
      <c r="N1297">
        <v>-16868</v>
      </c>
      <c r="O1297">
        <v>3.4548420000000002</v>
      </c>
      <c r="P1297">
        <v>54</v>
      </c>
      <c r="Q1297">
        <v>1.468988</v>
      </c>
      <c r="R1297" t="s">
        <v>43</v>
      </c>
      <c r="S1297" t="s">
        <v>43</v>
      </c>
    </row>
    <row r="1298" spans="1:19">
      <c r="A1298">
        <v>3874</v>
      </c>
      <c r="B1298">
        <v>1224</v>
      </c>
      <c r="C1298">
        <v>3674</v>
      </c>
      <c r="D1298">
        <v>195902.82</v>
      </c>
      <c r="E1298">
        <v>3450</v>
      </c>
      <c r="F1298">
        <v>211919.82</v>
      </c>
      <c r="G1298">
        <v>61.426034999999999</v>
      </c>
      <c r="H1298">
        <v>47.17</v>
      </c>
      <c r="I1298">
        <v>14.256035000000001</v>
      </c>
      <c r="J1298">
        <v>1.302227</v>
      </c>
      <c r="K1298">
        <v>55</v>
      </c>
      <c r="L1298">
        <v>1.4970060000000001</v>
      </c>
      <c r="M1298">
        <v>169</v>
      </c>
      <c r="N1298">
        <v>-16017</v>
      </c>
      <c r="O1298">
        <v>4.5998910000000004</v>
      </c>
      <c r="P1298">
        <v>69</v>
      </c>
      <c r="Q1298">
        <v>1.8780619999999999</v>
      </c>
      <c r="R1298" t="s">
        <v>43</v>
      </c>
      <c r="S1298" t="s">
        <v>43</v>
      </c>
    </row>
    <row r="1299" spans="1:19">
      <c r="A1299">
        <v>5199</v>
      </c>
      <c r="B1299">
        <v>1515</v>
      </c>
      <c r="C1299">
        <v>3673</v>
      </c>
      <c r="D1299">
        <v>184243.92</v>
      </c>
      <c r="E1299">
        <v>3597</v>
      </c>
      <c r="F1299">
        <v>192301.92</v>
      </c>
      <c r="G1299">
        <v>53.461751</v>
      </c>
      <c r="H1299">
        <v>53.04</v>
      </c>
      <c r="I1299">
        <v>0.42175099999999999</v>
      </c>
      <c r="J1299">
        <v>1.007952</v>
      </c>
      <c r="K1299">
        <v>0</v>
      </c>
      <c r="L1299">
        <v>0</v>
      </c>
      <c r="M1299">
        <v>76</v>
      </c>
      <c r="N1299">
        <v>-8058</v>
      </c>
      <c r="O1299">
        <v>2.069153</v>
      </c>
      <c r="P1299">
        <v>52</v>
      </c>
      <c r="Q1299">
        <v>1.4157360000000001</v>
      </c>
      <c r="R1299" t="s">
        <v>43</v>
      </c>
      <c r="S1299" t="s">
        <v>43</v>
      </c>
    </row>
    <row r="1300" spans="1:19">
      <c r="A1300">
        <v>2688</v>
      </c>
      <c r="B1300">
        <v>1652</v>
      </c>
      <c r="C1300">
        <v>3672</v>
      </c>
      <c r="D1300">
        <v>131811.04999999999</v>
      </c>
      <c r="E1300">
        <v>3445</v>
      </c>
      <c r="F1300">
        <v>154189.04999999999</v>
      </c>
      <c r="G1300">
        <v>44.757344000000003</v>
      </c>
      <c r="H1300">
        <v>26.68</v>
      </c>
      <c r="I1300">
        <v>18.077344</v>
      </c>
      <c r="J1300">
        <v>1.677562</v>
      </c>
      <c r="K1300">
        <v>0</v>
      </c>
      <c r="L1300">
        <v>0</v>
      </c>
      <c r="M1300">
        <v>227</v>
      </c>
      <c r="N1300">
        <v>-22378</v>
      </c>
      <c r="O1300">
        <v>6.1819170000000003</v>
      </c>
      <c r="P1300">
        <v>57</v>
      </c>
      <c r="Q1300">
        <v>1.5522879999999999</v>
      </c>
      <c r="R1300" t="s">
        <v>43</v>
      </c>
      <c r="S1300" t="s">
        <v>43</v>
      </c>
    </row>
    <row r="1301" spans="1:19">
      <c r="A1301">
        <v>6046</v>
      </c>
      <c r="B1301">
        <v>773</v>
      </c>
      <c r="C1301">
        <v>3671</v>
      </c>
      <c r="D1301">
        <v>89607.039999999994</v>
      </c>
      <c r="E1301">
        <v>3581</v>
      </c>
      <c r="F1301">
        <v>96475.04</v>
      </c>
      <c r="G1301">
        <v>26.940809999999999</v>
      </c>
      <c r="H1301">
        <v>18.62</v>
      </c>
      <c r="I1301">
        <v>8.3208099999999998</v>
      </c>
      <c r="J1301">
        <v>1.4468749999999999</v>
      </c>
      <c r="K1301">
        <v>0</v>
      </c>
      <c r="L1301">
        <v>0</v>
      </c>
      <c r="M1301">
        <v>90</v>
      </c>
      <c r="N1301">
        <v>-6868</v>
      </c>
      <c r="O1301">
        <v>2.451648</v>
      </c>
      <c r="P1301">
        <v>98</v>
      </c>
      <c r="Q1301">
        <v>2.6695720000000001</v>
      </c>
      <c r="R1301" t="s">
        <v>43</v>
      </c>
      <c r="S1301" t="s">
        <v>43</v>
      </c>
    </row>
    <row r="1302" spans="1:19">
      <c r="A1302">
        <v>2505</v>
      </c>
      <c r="B1302">
        <v>150</v>
      </c>
      <c r="C1302">
        <v>3670</v>
      </c>
      <c r="D1302">
        <v>159944.68</v>
      </c>
      <c r="E1302">
        <v>3594</v>
      </c>
      <c r="F1302">
        <v>171664.68</v>
      </c>
      <c r="G1302">
        <v>47.764240000000001</v>
      </c>
      <c r="H1302">
        <v>25.425000000000001</v>
      </c>
      <c r="I1302">
        <v>22.33924</v>
      </c>
      <c r="J1302">
        <v>1.878633</v>
      </c>
      <c r="K1302">
        <v>0</v>
      </c>
      <c r="L1302">
        <v>0</v>
      </c>
      <c r="M1302">
        <v>76</v>
      </c>
      <c r="N1302">
        <v>-11720</v>
      </c>
      <c r="O1302">
        <v>2.0708449999999998</v>
      </c>
      <c r="P1302">
        <v>56</v>
      </c>
      <c r="Q1302">
        <v>1.5258860000000001</v>
      </c>
      <c r="R1302" t="s">
        <v>43</v>
      </c>
      <c r="S1302" t="s">
        <v>43</v>
      </c>
    </row>
    <row r="1303" spans="1:19">
      <c r="A1303">
        <v>2732</v>
      </c>
      <c r="B1303">
        <v>1718</v>
      </c>
      <c r="C1303">
        <v>3668</v>
      </c>
      <c r="D1303">
        <v>119813.06</v>
      </c>
      <c r="E1303">
        <v>3610</v>
      </c>
      <c r="F1303">
        <v>126970.06</v>
      </c>
      <c r="G1303">
        <v>35.171762000000001</v>
      </c>
      <c r="H1303">
        <v>33.335000000000001</v>
      </c>
      <c r="I1303">
        <v>1.836762</v>
      </c>
      <c r="J1303">
        <v>1.0550999999999999</v>
      </c>
      <c r="K1303">
        <v>0</v>
      </c>
      <c r="L1303">
        <v>0</v>
      </c>
      <c r="M1303">
        <v>58</v>
      </c>
      <c r="N1303">
        <v>-7157</v>
      </c>
      <c r="O1303">
        <v>1.581243</v>
      </c>
      <c r="P1303">
        <v>60</v>
      </c>
      <c r="Q1303">
        <v>1.635769</v>
      </c>
      <c r="R1303" t="s">
        <v>43</v>
      </c>
      <c r="S1303" t="s">
        <v>43</v>
      </c>
    </row>
    <row r="1304" spans="1:19">
      <c r="A1304">
        <v>5237</v>
      </c>
      <c r="B1304">
        <v>865</v>
      </c>
      <c r="C1304">
        <v>3668</v>
      </c>
      <c r="D1304">
        <v>191269.68</v>
      </c>
      <c r="E1304">
        <v>3582</v>
      </c>
      <c r="F1304">
        <v>199483.68</v>
      </c>
      <c r="G1304">
        <v>55.690586000000003</v>
      </c>
      <c r="H1304">
        <v>41.62</v>
      </c>
      <c r="I1304">
        <v>14.070586</v>
      </c>
      <c r="J1304">
        <v>1.3380730000000001</v>
      </c>
      <c r="K1304">
        <v>0</v>
      </c>
      <c r="L1304">
        <v>0</v>
      </c>
      <c r="M1304">
        <v>86</v>
      </c>
      <c r="N1304">
        <v>-8214</v>
      </c>
      <c r="O1304">
        <v>2.3446020000000001</v>
      </c>
      <c r="P1304">
        <v>64</v>
      </c>
      <c r="Q1304">
        <v>1.74482</v>
      </c>
      <c r="R1304" t="s">
        <v>43</v>
      </c>
      <c r="S1304" t="s">
        <v>43</v>
      </c>
    </row>
    <row r="1305" spans="1:19">
      <c r="A1305">
        <v>1124</v>
      </c>
      <c r="B1305">
        <v>1896</v>
      </c>
      <c r="C1305">
        <v>3663</v>
      </c>
      <c r="D1305">
        <v>80164.320000000007</v>
      </c>
      <c r="E1305">
        <v>3528</v>
      </c>
      <c r="F1305">
        <v>92416.320000000007</v>
      </c>
      <c r="G1305">
        <v>26.195101999999999</v>
      </c>
      <c r="H1305">
        <v>15.12</v>
      </c>
      <c r="I1305">
        <v>11.075101999999999</v>
      </c>
      <c r="J1305">
        <v>1.73248</v>
      </c>
      <c r="K1305">
        <v>0</v>
      </c>
      <c r="L1305">
        <v>0</v>
      </c>
      <c r="M1305">
        <v>135</v>
      </c>
      <c r="N1305">
        <v>-12252</v>
      </c>
      <c r="O1305">
        <v>3.6855039999999999</v>
      </c>
      <c r="P1305">
        <v>41</v>
      </c>
      <c r="Q1305">
        <v>1.1193010000000001</v>
      </c>
      <c r="R1305" t="s">
        <v>43</v>
      </c>
      <c r="S1305" t="s">
        <v>43</v>
      </c>
    </row>
    <row r="1306" spans="1:19">
      <c r="A1306">
        <v>5440</v>
      </c>
      <c r="B1306">
        <v>1891</v>
      </c>
      <c r="C1306">
        <v>3659</v>
      </c>
      <c r="D1306">
        <v>104611.04</v>
      </c>
      <c r="E1306">
        <v>3580</v>
      </c>
      <c r="F1306">
        <v>113686.27</v>
      </c>
      <c r="G1306">
        <v>31.755941</v>
      </c>
      <c r="H1306">
        <v>22.375</v>
      </c>
      <c r="I1306">
        <v>9.380941</v>
      </c>
      <c r="J1306">
        <v>1.41926</v>
      </c>
      <c r="K1306">
        <v>0</v>
      </c>
      <c r="L1306">
        <v>0</v>
      </c>
      <c r="M1306">
        <v>79</v>
      </c>
      <c r="N1306">
        <v>-9075.23</v>
      </c>
      <c r="O1306">
        <v>2.1590600000000002</v>
      </c>
      <c r="P1306">
        <v>52</v>
      </c>
      <c r="Q1306">
        <v>1.4211530000000001</v>
      </c>
      <c r="R1306" t="s">
        <v>43</v>
      </c>
      <c r="S1306" t="s">
        <v>43</v>
      </c>
    </row>
    <row r="1307" spans="1:19">
      <c r="A1307">
        <v>339</v>
      </c>
      <c r="B1307">
        <v>1585</v>
      </c>
      <c r="C1307">
        <v>3655</v>
      </c>
      <c r="D1307">
        <v>124226.13</v>
      </c>
      <c r="E1307">
        <v>3537</v>
      </c>
      <c r="F1307">
        <v>134932.13</v>
      </c>
      <c r="G1307">
        <v>38.14875</v>
      </c>
      <c r="H1307">
        <v>36.08</v>
      </c>
      <c r="I1307">
        <v>2.0687500000000001</v>
      </c>
      <c r="J1307">
        <v>1.0573380000000001</v>
      </c>
      <c r="K1307">
        <v>0</v>
      </c>
      <c r="L1307">
        <v>0</v>
      </c>
      <c r="M1307">
        <v>118</v>
      </c>
      <c r="N1307">
        <v>-10706</v>
      </c>
      <c r="O1307">
        <v>3.2284540000000002</v>
      </c>
      <c r="P1307">
        <v>63</v>
      </c>
      <c r="Q1307">
        <v>1.7236659999999999</v>
      </c>
      <c r="R1307" t="s">
        <v>43</v>
      </c>
      <c r="S1307" t="s">
        <v>43</v>
      </c>
    </row>
    <row r="1308" spans="1:19">
      <c r="A1308">
        <v>3021</v>
      </c>
      <c r="B1308">
        <v>1855</v>
      </c>
      <c r="C1308">
        <v>3655</v>
      </c>
      <c r="D1308">
        <v>262029.37</v>
      </c>
      <c r="E1308">
        <v>3360</v>
      </c>
      <c r="F1308">
        <v>298602.37</v>
      </c>
      <c r="G1308">
        <v>88.869753000000003</v>
      </c>
      <c r="H1308">
        <v>55.715000000000003</v>
      </c>
      <c r="I1308">
        <v>33.154752999999999</v>
      </c>
      <c r="J1308">
        <v>1.595078</v>
      </c>
      <c r="K1308">
        <v>0</v>
      </c>
      <c r="L1308">
        <v>0</v>
      </c>
      <c r="M1308">
        <v>295</v>
      </c>
      <c r="N1308">
        <v>-36573</v>
      </c>
      <c r="O1308">
        <v>8.0711349999999999</v>
      </c>
      <c r="P1308">
        <v>52</v>
      </c>
      <c r="Q1308">
        <v>1.422709</v>
      </c>
      <c r="R1308" t="s">
        <v>43</v>
      </c>
      <c r="S1308" t="s">
        <v>43</v>
      </c>
    </row>
    <row r="1309" spans="1:19">
      <c r="A1309">
        <v>1003</v>
      </c>
      <c r="B1309">
        <v>1449</v>
      </c>
      <c r="C1309">
        <v>3654</v>
      </c>
      <c r="D1309">
        <v>127273.32</v>
      </c>
      <c r="E1309">
        <v>3439</v>
      </c>
      <c r="F1309">
        <v>152905.32</v>
      </c>
      <c r="G1309">
        <v>44.462145999999997</v>
      </c>
      <c r="H1309">
        <v>25.84</v>
      </c>
      <c r="I1309">
        <v>18.622146000000001</v>
      </c>
      <c r="J1309">
        <v>1.7206710000000001</v>
      </c>
      <c r="K1309">
        <v>0</v>
      </c>
      <c r="L1309">
        <v>0</v>
      </c>
      <c r="M1309">
        <v>215</v>
      </c>
      <c r="N1309">
        <v>-25632</v>
      </c>
      <c r="O1309">
        <v>5.8839629999999996</v>
      </c>
      <c r="P1309">
        <v>43</v>
      </c>
      <c r="Q1309">
        <v>1.176793</v>
      </c>
      <c r="R1309" t="s">
        <v>43</v>
      </c>
      <c r="S1309" t="s">
        <v>43</v>
      </c>
    </row>
    <row r="1310" spans="1:19">
      <c r="A1310">
        <v>2201</v>
      </c>
      <c r="B1310">
        <v>961</v>
      </c>
      <c r="C1310">
        <v>3653</v>
      </c>
      <c r="D1310">
        <v>142741.23000000001</v>
      </c>
      <c r="E1310">
        <v>3406</v>
      </c>
      <c r="F1310">
        <v>156416.23000000001</v>
      </c>
      <c r="G1310">
        <v>45.923732000000001</v>
      </c>
      <c r="H1310">
        <v>39.71</v>
      </c>
      <c r="I1310">
        <v>6.2137320000000003</v>
      </c>
      <c r="J1310">
        <v>1.1564779999999999</v>
      </c>
      <c r="K1310">
        <v>91</v>
      </c>
      <c r="L1310">
        <v>2.4911029999999998</v>
      </c>
      <c r="M1310">
        <v>156</v>
      </c>
      <c r="N1310">
        <v>-13675</v>
      </c>
      <c r="O1310">
        <v>4.2704630000000003</v>
      </c>
      <c r="P1310">
        <v>101</v>
      </c>
      <c r="Q1310">
        <v>2.7648510000000002</v>
      </c>
      <c r="R1310" t="s">
        <v>43</v>
      </c>
      <c r="S1310" t="s">
        <v>43</v>
      </c>
    </row>
    <row r="1311" spans="1:19">
      <c r="A1311">
        <v>2670</v>
      </c>
      <c r="B1311">
        <v>942</v>
      </c>
      <c r="C1311">
        <v>3652</v>
      </c>
      <c r="D1311">
        <v>259178.17</v>
      </c>
      <c r="E1311">
        <v>3419</v>
      </c>
      <c r="F1311">
        <v>290048.17</v>
      </c>
      <c r="G1311">
        <v>84.834211999999994</v>
      </c>
      <c r="H1311">
        <v>64.010000000000005</v>
      </c>
      <c r="I1311">
        <v>20.824211999999999</v>
      </c>
      <c r="J1311">
        <v>1.3253269999999999</v>
      </c>
      <c r="K1311">
        <v>0</v>
      </c>
      <c r="L1311">
        <v>0</v>
      </c>
      <c r="M1311">
        <v>233</v>
      </c>
      <c r="N1311">
        <v>-30870</v>
      </c>
      <c r="O1311">
        <v>6.3800660000000002</v>
      </c>
      <c r="P1311">
        <v>42</v>
      </c>
      <c r="Q1311">
        <v>1.150055</v>
      </c>
      <c r="R1311" t="s">
        <v>43</v>
      </c>
      <c r="S1311" t="s">
        <v>43</v>
      </c>
    </row>
    <row r="1312" spans="1:19">
      <c r="A1312">
        <v>1328</v>
      </c>
      <c r="B1312">
        <v>1155</v>
      </c>
      <c r="C1312">
        <v>3650</v>
      </c>
      <c r="D1312">
        <v>233185.64</v>
      </c>
      <c r="E1312">
        <v>3511</v>
      </c>
      <c r="F1312">
        <v>249620.64</v>
      </c>
      <c r="G1312">
        <v>71.096736000000007</v>
      </c>
      <c r="H1312">
        <v>81.790000000000006</v>
      </c>
      <c r="I1312">
        <v>-10.693263999999999</v>
      </c>
      <c r="J1312">
        <v>0.86926000000000003</v>
      </c>
      <c r="K1312">
        <v>0</v>
      </c>
      <c r="L1312">
        <v>0</v>
      </c>
      <c r="M1312">
        <v>139</v>
      </c>
      <c r="N1312">
        <v>-16435</v>
      </c>
      <c r="O1312">
        <v>3.8082189999999998</v>
      </c>
      <c r="P1312">
        <v>26</v>
      </c>
      <c r="Q1312">
        <v>0.71232899999999999</v>
      </c>
      <c r="R1312" t="s">
        <v>43</v>
      </c>
      <c r="S1312" t="s">
        <v>43</v>
      </c>
    </row>
    <row r="1313" spans="1:19">
      <c r="A1313">
        <v>2398</v>
      </c>
      <c r="B1313">
        <v>1877</v>
      </c>
      <c r="C1313">
        <v>3650</v>
      </c>
      <c r="D1313">
        <v>212685.77</v>
      </c>
      <c r="E1313">
        <v>3595</v>
      </c>
      <c r="F1313">
        <v>220072.77</v>
      </c>
      <c r="G1313">
        <v>61.216348000000004</v>
      </c>
      <c r="H1313">
        <v>57.25</v>
      </c>
      <c r="I1313">
        <v>3.966348</v>
      </c>
      <c r="J1313">
        <v>1.0692809999999999</v>
      </c>
      <c r="K1313">
        <v>0</v>
      </c>
      <c r="L1313">
        <v>0</v>
      </c>
      <c r="M1313">
        <v>55</v>
      </c>
      <c r="N1313">
        <v>-7387</v>
      </c>
      <c r="O1313">
        <v>1.5068490000000001</v>
      </c>
      <c r="P1313">
        <v>56</v>
      </c>
      <c r="Q1313">
        <v>1.5342469999999999</v>
      </c>
      <c r="R1313" t="s">
        <v>43</v>
      </c>
      <c r="S1313" t="s">
        <v>43</v>
      </c>
    </row>
    <row r="1314" spans="1:19">
      <c r="A1314">
        <v>5659</v>
      </c>
      <c r="B1314">
        <v>731</v>
      </c>
      <c r="C1314">
        <v>3649</v>
      </c>
      <c r="D1314">
        <v>242214.37</v>
      </c>
      <c r="E1314">
        <v>3364</v>
      </c>
      <c r="F1314">
        <v>278701.37</v>
      </c>
      <c r="G1314">
        <v>82.848207000000002</v>
      </c>
      <c r="H1314">
        <v>63.085000000000001</v>
      </c>
      <c r="I1314">
        <v>19.763207000000001</v>
      </c>
      <c r="J1314">
        <v>1.3132790000000001</v>
      </c>
      <c r="K1314">
        <v>0</v>
      </c>
      <c r="L1314">
        <v>0</v>
      </c>
      <c r="M1314">
        <v>285</v>
      </c>
      <c r="N1314">
        <v>-36487</v>
      </c>
      <c r="O1314">
        <v>7.8103590000000001</v>
      </c>
      <c r="P1314">
        <v>64</v>
      </c>
      <c r="Q1314">
        <v>1.753905</v>
      </c>
      <c r="R1314" t="s">
        <v>43</v>
      </c>
      <c r="S1314" t="s">
        <v>43</v>
      </c>
    </row>
    <row r="1315" spans="1:19">
      <c r="A1315">
        <v>5104</v>
      </c>
      <c r="B1315">
        <v>520</v>
      </c>
      <c r="C1315">
        <v>3648</v>
      </c>
      <c r="D1315">
        <v>207012.9</v>
      </c>
      <c r="E1315">
        <v>3339</v>
      </c>
      <c r="F1315">
        <v>243872.9</v>
      </c>
      <c r="G1315">
        <v>73.037706</v>
      </c>
      <c r="H1315">
        <v>43.56</v>
      </c>
      <c r="I1315">
        <v>29.477706000000001</v>
      </c>
      <c r="J1315">
        <v>1.676715</v>
      </c>
      <c r="K1315">
        <v>0</v>
      </c>
      <c r="L1315">
        <v>0</v>
      </c>
      <c r="M1315">
        <v>309</v>
      </c>
      <c r="N1315">
        <v>-36860</v>
      </c>
      <c r="O1315">
        <v>8.4703949999999999</v>
      </c>
      <c r="P1315">
        <v>69</v>
      </c>
      <c r="Q1315">
        <v>1.8914470000000001</v>
      </c>
      <c r="R1315" t="s">
        <v>43</v>
      </c>
      <c r="S1315" t="s">
        <v>43</v>
      </c>
    </row>
    <row r="1316" spans="1:19">
      <c r="A1316">
        <v>4826</v>
      </c>
      <c r="B1316">
        <v>1787</v>
      </c>
      <c r="C1316">
        <v>3648</v>
      </c>
      <c r="D1316">
        <v>148707.14000000001</v>
      </c>
      <c r="E1316">
        <v>3562</v>
      </c>
      <c r="F1316">
        <v>155904.14000000001</v>
      </c>
      <c r="G1316">
        <v>43.768709000000001</v>
      </c>
      <c r="H1316">
        <v>45.61</v>
      </c>
      <c r="I1316">
        <v>-1.841291</v>
      </c>
      <c r="J1316">
        <v>0.95962999999999998</v>
      </c>
      <c r="K1316">
        <v>0</v>
      </c>
      <c r="L1316">
        <v>0</v>
      </c>
      <c r="M1316">
        <v>86</v>
      </c>
      <c r="N1316">
        <v>-7197</v>
      </c>
      <c r="O1316">
        <v>2.357456</v>
      </c>
      <c r="P1316">
        <v>54</v>
      </c>
      <c r="Q1316">
        <v>1.4802630000000001</v>
      </c>
      <c r="R1316" t="s">
        <v>43</v>
      </c>
      <c r="S1316" t="s">
        <v>43</v>
      </c>
    </row>
    <row r="1317" spans="1:19">
      <c r="A1317">
        <v>2586</v>
      </c>
      <c r="B1317">
        <v>1133</v>
      </c>
      <c r="C1317">
        <v>3647</v>
      </c>
      <c r="D1317">
        <v>144751.07999999999</v>
      </c>
      <c r="E1317">
        <v>3525</v>
      </c>
      <c r="F1317">
        <v>161359.65</v>
      </c>
      <c r="G1317">
        <v>45.775787000000001</v>
      </c>
      <c r="H1317">
        <v>22.68</v>
      </c>
      <c r="I1317">
        <v>23.095787000000001</v>
      </c>
      <c r="J1317">
        <v>2.0183330000000002</v>
      </c>
      <c r="K1317">
        <v>0</v>
      </c>
      <c r="L1317">
        <v>0</v>
      </c>
      <c r="M1317">
        <v>122</v>
      </c>
      <c r="N1317">
        <v>-16608.57</v>
      </c>
      <c r="O1317">
        <v>3.345215</v>
      </c>
      <c r="P1317">
        <v>91</v>
      </c>
      <c r="Q1317">
        <v>2.4952019999999999</v>
      </c>
      <c r="R1317" t="s">
        <v>43</v>
      </c>
      <c r="S1317" t="s">
        <v>43</v>
      </c>
    </row>
    <row r="1318" spans="1:19">
      <c r="A1318">
        <v>2944</v>
      </c>
      <c r="B1318">
        <v>1896</v>
      </c>
      <c r="C1318">
        <v>3646</v>
      </c>
      <c r="D1318">
        <v>78235.47</v>
      </c>
      <c r="E1318">
        <v>3499</v>
      </c>
      <c r="F1318">
        <v>91044.47</v>
      </c>
      <c r="G1318">
        <v>26.020140000000001</v>
      </c>
      <c r="H1318">
        <v>15.34</v>
      </c>
      <c r="I1318">
        <v>10.68014</v>
      </c>
      <c r="J1318">
        <v>1.6962280000000001</v>
      </c>
      <c r="K1318">
        <v>0</v>
      </c>
      <c r="L1318">
        <v>0</v>
      </c>
      <c r="M1318">
        <v>147</v>
      </c>
      <c r="N1318">
        <v>-12809</v>
      </c>
      <c r="O1318">
        <v>4.0318160000000001</v>
      </c>
      <c r="P1318">
        <v>34</v>
      </c>
      <c r="Q1318">
        <v>0.93252900000000005</v>
      </c>
      <c r="R1318" t="s">
        <v>43</v>
      </c>
      <c r="S1318" t="s">
        <v>43</v>
      </c>
    </row>
    <row r="1319" spans="1:19">
      <c r="A1319">
        <v>2467</v>
      </c>
      <c r="B1319">
        <v>323</v>
      </c>
      <c r="C1319">
        <v>3644</v>
      </c>
      <c r="D1319">
        <v>63263.360000000001</v>
      </c>
      <c r="E1319">
        <v>2887</v>
      </c>
      <c r="F1319">
        <v>120938.36</v>
      </c>
      <c r="G1319">
        <v>41.890669000000003</v>
      </c>
      <c r="H1319">
        <v>35.43</v>
      </c>
      <c r="I1319">
        <v>6.4606690000000002</v>
      </c>
      <c r="J1319">
        <v>1.18235</v>
      </c>
      <c r="K1319">
        <v>0</v>
      </c>
      <c r="L1319">
        <v>0</v>
      </c>
      <c r="M1319">
        <v>757</v>
      </c>
      <c r="N1319">
        <v>-57675</v>
      </c>
      <c r="O1319">
        <v>20.773875</v>
      </c>
      <c r="P1319">
        <v>41</v>
      </c>
      <c r="Q1319">
        <v>1.1251370000000001</v>
      </c>
      <c r="R1319" t="s">
        <v>43</v>
      </c>
      <c r="S1319" t="s">
        <v>43</v>
      </c>
    </row>
    <row r="1320" spans="1:19">
      <c r="A1320">
        <v>4259</v>
      </c>
      <c r="B1320">
        <v>1756</v>
      </c>
      <c r="C1320">
        <v>3644</v>
      </c>
      <c r="D1320">
        <v>251093.6</v>
      </c>
      <c r="E1320">
        <v>3343</v>
      </c>
      <c r="F1320">
        <v>278426.59999999998</v>
      </c>
      <c r="G1320">
        <v>83.286449000000005</v>
      </c>
      <c r="H1320">
        <v>48.53</v>
      </c>
      <c r="I1320">
        <v>34.756449000000003</v>
      </c>
      <c r="J1320">
        <v>1.7161850000000001</v>
      </c>
      <c r="K1320">
        <v>0</v>
      </c>
      <c r="L1320">
        <v>0</v>
      </c>
      <c r="M1320">
        <v>301</v>
      </c>
      <c r="N1320">
        <v>-27333</v>
      </c>
      <c r="O1320">
        <v>8.260154</v>
      </c>
      <c r="P1320">
        <v>43</v>
      </c>
      <c r="Q1320">
        <v>1.1800219999999999</v>
      </c>
      <c r="R1320" t="s">
        <v>43</v>
      </c>
      <c r="S1320" t="s">
        <v>43</v>
      </c>
    </row>
    <row r="1321" spans="1:19">
      <c r="A1321">
        <v>241</v>
      </c>
      <c r="B1321">
        <v>1449</v>
      </c>
      <c r="C1321">
        <v>3642</v>
      </c>
      <c r="D1321">
        <v>130029.13</v>
      </c>
      <c r="E1321">
        <v>3428</v>
      </c>
      <c r="F1321">
        <v>153265.13</v>
      </c>
      <c r="G1321">
        <v>44.709781</v>
      </c>
      <c r="H1321">
        <v>25.914999999999999</v>
      </c>
      <c r="I1321">
        <v>18.794781</v>
      </c>
      <c r="J1321">
        <v>1.725247</v>
      </c>
      <c r="K1321">
        <v>0</v>
      </c>
      <c r="L1321">
        <v>0</v>
      </c>
      <c r="M1321">
        <v>214</v>
      </c>
      <c r="N1321">
        <v>-23236</v>
      </c>
      <c r="O1321">
        <v>5.8758920000000003</v>
      </c>
      <c r="P1321">
        <v>48</v>
      </c>
      <c r="Q1321">
        <v>1.317957</v>
      </c>
      <c r="R1321" t="s">
        <v>43</v>
      </c>
      <c r="S1321" t="s">
        <v>43</v>
      </c>
    </row>
    <row r="1322" spans="1:19">
      <c r="A1322">
        <v>2564</v>
      </c>
      <c r="B1322">
        <v>1028</v>
      </c>
      <c r="C1322">
        <v>3642</v>
      </c>
      <c r="D1322">
        <v>177013.06</v>
      </c>
      <c r="E1322">
        <v>3485</v>
      </c>
      <c r="F1322">
        <v>191583.06</v>
      </c>
      <c r="G1322">
        <v>54.973618000000002</v>
      </c>
      <c r="H1322">
        <v>48.19</v>
      </c>
      <c r="I1322">
        <v>6.7836179999999997</v>
      </c>
      <c r="J1322">
        <v>1.140768</v>
      </c>
      <c r="K1322">
        <v>0</v>
      </c>
      <c r="L1322">
        <v>0</v>
      </c>
      <c r="M1322">
        <v>157</v>
      </c>
      <c r="N1322">
        <v>-14570</v>
      </c>
      <c r="O1322">
        <v>4.3108180000000003</v>
      </c>
      <c r="P1322">
        <v>51</v>
      </c>
      <c r="Q1322">
        <v>1.4003289999999999</v>
      </c>
      <c r="R1322" t="s">
        <v>43</v>
      </c>
      <c r="S1322" t="s">
        <v>43</v>
      </c>
    </row>
    <row r="1323" spans="1:19">
      <c r="A1323">
        <v>4252</v>
      </c>
      <c r="B1323">
        <v>1279</v>
      </c>
      <c r="C1323">
        <v>3641</v>
      </c>
      <c r="D1323">
        <v>133127.74</v>
      </c>
      <c r="E1323">
        <v>3561</v>
      </c>
      <c r="F1323">
        <v>142111.74</v>
      </c>
      <c r="G1323">
        <v>39.907817999999999</v>
      </c>
      <c r="H1323">
        <v>28.04</v>
      </c>
      <c r="I1323">
        <v>11.867818</v>
      </c>
      <c r="J1323">
        <v>1.423246</v>
      </c>
      <c r="K1323">
        <v>0</v>
      </c>
      <c r="L1323">
        <v>0</v>
      </c>
      <c r="M1323">
        <v>80</v>
      </c>
      <c r="N1323">
        <v>-8984</v>
      </c>
      <c r="O1323">
        <v>2.1971989999999999</v>
      </c>
      <c r="P1323">
        <v>32</v>
      </c>
      <c r="Q1323">
        <v>0.87887899999999997</v>
      </c>
      <c r="R1323" t="s">
        <v>43</v>
      </c>
      <c r="S1323" t="s">
        <v>43</v>
      </c>
    </row>
    <row r="1324" spans="1:19">
      <c r="A1324">
        <v>254</v>
      </c>
      <c r="B1324">
        <v>1443</v>
      </c>
      <c r="C1324">
        <v>3639</v>
      </c>
      <c r="D1324">
        <v>151279.25</v>
      </c>
      <c r="E1324">
        <v>3557</v>
      </c>
      <c r="F1324">
        <v>160128.25</v>
      </c>
      <c r="G1324">
        <v>45.017781999999997</v>
      </c>
      <c r="H1324">
        <v>46.64</v>
      </c>
      <c r="I1324">
        <v>-1.6222179999999999</v>
      </c>
      <c r="J1324">
        <v>0.96521800000000002</v>
      </c>
      <c r="K1324">
        <v>0</v>
      </c>
      <c r="L1324">
        <v>0</v>
      </c>
      <c r="M1324">
        <v>82</v>
      </c>
      <c r="N1324">
        <v>-8849</v>
      </c>
      <c r="O1324">
        <v>2.2533660000000002</v>
      </c>
      <c r="P1324">
        <v>72</v>
      </c>
      <c r="Q1324">
        <v>1.978566</v>
      </c>
      <c r="R1324" t="s">
        <v>43</v>
      </c>
      <c r="S1324" t="s">
        <v>43</v>
      </c>
    </row>
    <row r="1325" spans="1:19">
      <c r="A1325">
        <v>3522</v>
      </c>
      <c r="B1325">
        <v>1843</v>
      </c>
      <c r="C1325">
        <v>3638</v>
      </c>
      <c r="D1325">
        <v>123643.72</v>
      </c>
      <c r="E1325">
        <v>3548</v>
      </c>
      <c r="F1325">
        <v>130970.72</v>
      </c>
      <c r="G1325">
        <v>36.913957000000003</v>
      </c>
      <c r="H1325">
        <v>33.979999999999997</v>
      </c>
      <c r="I1325">
        <v>2.9339569999999999</v>
      </c>
      <c r="J1325">
        <v>1.086344</v>
      </c>
      <c r="K1325">
        <v>0</v>
      </c>
      <c r="L1325">
        <v>0</v>
      </c>
      <c r="M1325">
        <v>90</v>
      </c>
      <c r="N1325">
        <v>-7327</v>
      </c>
      <c r="O1325">
        <v>2.4738869999999999</v>
      </c>
      <c r="P1325">
        <v>49</v>
      </c>
      <c r="Q1325">
        <v>1.346894</v>
      </c>
      <c r="R1325" t="s">
        <v>43</v>
      </c>
      <c r="S1325" t="s">
        <v>43</v>
      </c>
    </row>
    <row r="1326" spans="1:19">
      <c r="A1326">
        <v>5671</v>
      </c>
      <c r="B1326">
        <v>338</v>
      </c>
      <c r="C1326">
        <v>3638</v>
      </c>
      <c r="D1326">
        <v>202897.91</v>
      </c>
      <c r="E1326">
        <v>3454</v>
      </c>
      <c r="F1326">
        <v>225029.91</v>
      </c>
      <c r="G1326">
        <v>65.150524000000004</v>
      </c>
      <c r="H1326">
        <v>51.92</v>
      </c>
      <c r="I1326">
        <v>13.230524000000001</v>
      </c>
      <c r="J1326">
        <v>1.2548250000000001</v>
      </c>
      <c r="K1326">
        <v>0</v>
      </c>
      <c r="L1326">
        <v>0</v>
      </c>
      <c r="M1326">
        <v>184</v>
      </c>
      <c r="N1326">
        <v>-22132</v>
      </c>
      <c r="O1326">
        <v>5.0577240000000003</v>
      </c>
      <c r="P1326">
        <v>60</v>
      </c>
      <c r="Q1326">
        <v>1.6492579999999999</v>
      </c>
      <c r="R1326" t="s">
        <v>43</v>
      </c>
      <c r="S1326" t="s">
        <v>43</v>
      </c>
    </row>
    <row r="1327" spans="1:19">
      <c r="A1327">
        <v>4251</v>
      </c>
      <c r="B1327">
        <v>1600</v>
      </c>
      <c r="C1327">
        <v>3637</v>
      </c>
      <c r="D1327">
        <v>203577.54</v>
      </c>
      <c r="E1327">
        <v>3495</v>
      </c>
      <c r="F1327">
        <v>225596.54</v>
      </c>
      <c r="G1327">
        <v>64.548366000000001</v>
      </c>
      <c r="H1327">
        <v>21.29</v>
      </c>
      <c r="I1327">
        <v>43.258366000000002</v>
      </c>
      <c r="J1327">
        <v>3.031863</v>
      </c>
      <c r="K1327">
        <v>0</v>
      </c>
      <c r="L1327">
        <v>0</v>
      </c>
      <c r="M1327">
        <v>142</v>
      </c>
      <c r="N1327">
        <v>-22019</v>
      </c>
      <c r="O1327">
        <v>3.9043169999999998</v>
      </c>
      <c r="P1327">
        <v>43</v>
      </c>
      <c r="Q1327">
        <v>1.182293</v>
      </c>
      <c r="R1327" t="s">
        <v>43</v>
      </c>
      <c r="S1327" t="s">
        <v>43</v>
      </c>
    </row>
    <row r="1328" spans="1:19">
      <c r="A1328">
        <v>4686</v>
      </c>
      <c r="B1328">
        <v>1758</v>
      </c>
      <c r="C1328">
        <v>3637</v>
      </c>
      <c r="D1328">
        <v>76430.899999999994</v>
      </c>
      <c r="E1328">
        <v>3635</v>
      </c>
      <c r="F1328">
        <v>77217.899999999994</v>
      </c>
      <c r="G1328">
        <v>21.242889000000002</v>
      </c>
      <c r="H1328">
        <v>10.210000000000001</v>
      </c>
      <c r="I1328">
        <v>11.032889000000001</v>
      </c>
      <c r="J1328">
        <v>2.0805959999999999</v>
      </c>
      <c r="K1328">
        <v>0</v>
      </c>
      <c r="L1328">
        <v>0</v>
      </c>
      <c r="M1328">
        <v>2</v>
      </c>
      <c r="N1328">
        <v>-787</v>
      </c>
      <c r="O1328">
        <v>5.4989999999999997E-2</v>
      </c>
      <c r="P1328">
        <v>60</v>
      </c>
      <c r="Q1328">
        <v>1.6497109999999999</v>
      </c>
      <c r="R1328" t="s">
        <v>43</v>
      </c>
      <c r="S1328" t="s">
        <v>43</v>
      </c>
    </row>
    <row r="1329" spans="1:19">
      <c r="A1329">
        <v>3798</v>
      </c>
      <c r="B1329">
        <v>1962</v>
      </c>
      <c r="C1329">
        <v>3635</v>
      </c>
      <c r="D1329">
        <v>175165.8</v>
      </c>
      <c r="E1329">
        <v>3521</v>
      </c>
      <c r="F1329">
        <v>189936.8</v>
      </c>
      <c r="G1329">
        <v>53.943992999999999</v>
      </c>
      <c r="H1329">
        <v>21.51</v>
      </c>
      <c r="I1329">
        <v>32.433993000000001</v>
      </c>
      <c r="J1329">
        <v>2.5078559999999999</v>
      </c>
      <c r="K1329">
        <v>0</v>
      </c>
      <c r="L1329">
        <v>0</v>
      </c>
      <c r="M1329">
        <v>114</v>
      </c>
      <c r="N1329">
        <v>-14771</v>
      </c>
      <c r="O1329">
        <v>3.1361759999999999</v>
      </c>
      <c r="P1329">
        <v>49</v>
      </c>
      <c r="Q1329">
        <v>1.348006</v>
      </c>
      <c r="R1329" t="s">
        <v>43</v>
      </c>
      <c r="S1329" t="s">
        <v>43</v>
      </c>
    </row>
    <row r="1330" spans="1:19">
      <c r="A1330">
        <v>5362</v>
      </c>
      <c r="B1330">
        <v>277</v>
      </c>
      <c r="C1330">
        <v>3634</v>
      </c>
      <c r="D1330">
        <v>142763.45000000001</v>
      </c>
      <c r="E1330">
        <v>3415</v>
      </c>
      <c r="F1330">
        <v>163143.45000000001</v>
      </c>
      <c r="G1330">
        <v>47.772606000000003</v>
      </c>
      <c r="H1330">
        <v>17.12</v>
      </c>
      <c r="I1330">
        <v>30.652605999999999</v>
      </c>
      <c r="J1330">
        <v>2.7904559999999998</v>
      </c>
      <c r="K1330">
        <v>0</v>
      </c>
      <c r="L1330">
        <v>0</v>
      </c>
      <c r="M1330">
        <v>219</v>
      </c>
      <c r="N1330">
        <v>-20380</v>
      </c>
      <c r="O1330">
        <v>6.0264170000000004</v>
      </c>
      <c r="P1330">
        <v>41</v>
      </c>
      <c r="Q1330">
        <v>1.128233</v>
      </c>
      <c r="R1330" t="s">
        <v>43</v>
      </c>
      <c r="S1330" t="s">
        <v>43</v>
      </c>
    </row>
    <row r="1331" spans="1:19">
      <c r="A1331">
        <v>2185</v>
      </c>
      <c r="B1331">
        <v>1006</v>
      </c>
      <c r="C1331">
        <v>3632</v>
      </c>
      <c r="D1331">
        <v>121361.7</v>
      </c>
      <c r="E1331">
        <v>3447</v>
      </c>
      <c r="F1331">
        <v>138521.70000000001</v>
      </c>
      <c r="G1331">
        <v>40.186162000000003</v>
      </c>
      <c r="H1331">
        <v>22.04</v>
      </c>
      <c r="I1331">
        <v>18.146162</v>
      </c>
      <c r="J1331">
        <v>1.823329</v>
      </c>
      <c r="K1331">
        <v>0</v>
      </c>
      <c r="L1331">
        <v>0</v>
      </c>
      <c r="M1331">
        <v>185</v>
      </c>
      <c r="N1331">
        <v>-17160</v>
      </c>
      <c r="O1331">
        <v>5.0936120000000003</v>
      </c>
      <c r="P1331">
        <v>80</v>
      </c>
      <c r="Q1331">
        <v>2.2026430000000001</v>
      </c>
      <c r="R1331" t="s">
        <v>43</v>
      </c>
      <c r="S1331" t="s">
        <v>43</v>
      </c>
    </row>
    <row r="1332" spans="1:19">
      <c r="A1332">
        <v>3412</v>
      </c>
      <c r="B1332">
        <v>900</v>
      </c>
      <c r="C1332">
        <v>3626</v>
      </c>
      <c r="D1332">
        <v>228911.49</v>
      </c>
      <c r="E1332">
        <v>3419</v>
      </c>
      <c r="F1332">
        <v>256985.49</v>
      </c>
      <c r="G1332">
        <v>75.163933999999998</v>
      </c>
      <c r="H1332">
        <v>51</v>
      </c>
      <c r="I1332">
        <v>24.163934000000001</v>
      </c>
      <c r="J1332">
        <v>1.473803</v>
      </c>
      <c r="K1332">
        <v>0</v>
      </c>
      <c r="L1332">
        <v>0</v>
      </c>
      <c r="M1332">
        <v>207</v>
      </c>
      <c r="N1332">
        <v>-28074</v>
      </c>
      <c r="O1332">
        <v>5.7087700000000003</v>
      </c>
      <c r="P1332">
        <v>64</v>
      </c>
      <c r="Q1332">
        <v>1.7650300000000001</v>
      </c>
      <c r="R1332" t="s">
        <v>43</v>
      </c>
      <c r="S1332" t="s">
        <v>43</v>
      </c>
    </row>
    <row r="1333" spans="1:19">
      <c r="A1333">
        <v>3332</v>
      </c>
      <c r="B1333">
        <v>692</v>
      </c>
      <c r="C1333">
        <v>3621</v>
      </c>
      <c r="D1333">
        <v>92479.32</v>
      </c>
      <c r="E1333">
        <v>3418</v>
      </c>
      <c r="F1333">
        <v>110544.32000000001</v>
      </c>
      <c r="G1333">
        <v>32.341813999999999</v>
      </c>
      <c r="H1333">
        <v>21.34</v>
      </c>
      <c r="I1333">
        <v>11.001814</v>
      </c>
      <c r="J1333">
        <v>1.515549</v>
      </c>
      <c r="K1333">
        <v>0</v>
      </c>
      <c r="L1333">
        <v>0</v>
      </c>
      <c r="M1333">
        <v>203</v>
      </c>
      <c r="N1333">
        <v>-18065</v>
      </c>
      <c r="O1333">
        <v>5.6061860000000001</v>
      </c>
      <c r="P1333">
        <v>45</v>
      </c>
      <c r="Q1333">
        <v>1.2427509999999999</v>
      </c>
      <c r="R1333" t="s">
        <v>43</v>
      </c>
      <c r="S1333" t="s">
        <v>43</v>
      </c>
    </row>
    <row r="1334" spans="1:19">
      <c r="A1334">
        <v>2709</v>
      </c>
      <c r="B1334">
        <v>1621</v>
      </c>
      <c r="C1334">
        <v>3618</v>
      </c>
      <c r="D1334">
        <v>187363.46</v>
      </c>
      <c r="E1334">
        <v>3481</v>
      </c>
      <c r="F1334">
        <v>205020.46</v>
      </c>
      <c r="G1334">
        <v>58.897001000000003</v>
      </c>
      <c r="H1334">
        <v>37.31</v>
      </c>
      <c r="I1334">
        <v>21.587001000000001</v>
      </c>
      <c r="J1334">
        <v>1.5785849999999999</v>
      </c>
      <c r="K1334">
        <v>0</v>
      </c>
      <c r="L1334">
        <v>0</v>
      </c>
      <c r="M1334">
        <v>137</v>
      </c>
      <c r="N1334">
        <v>-17657</v>
      </c>
      <c r="O1334">
        <v>3.7866219999999999</v>
      </c>
      <c r="P1334">
        <v>47</v>
      </c>
      <c r="Q1334">
        <v>1.2990600000000001</v>
      </c>
      <c r="R1334" t="s">
        <v>43</v>
      </c>
      <c r="S1334" t="s">
        <v>43</v>
      </c>
    </row>
    <row r="1335" spans="1:19">
      <c r="A1335">
        <v>3469</v>
      </c>
      <c r="B1335">
        <v>1283</v>
      </c>
      <c r="C1335">
        <v>3617</v>
      </c>
      <c r="D1335">
        <v>225199.28</v>
      </c>
      <c r="E1335">
        <v>3408</v>
      </c>
      <c r="F1335">
        <v>247819.28</v>
      </c>
      <c r="G1335">
        <v>72.716925000000003</v>
      </c>
      <c r="H1335">
        <v>63.325000000000003</v>
      </c>
      <c r="I1335">
        <v>9.3919250000000005</v>
      </c>
      <c r="J1335">
        <v>1.1483129999999999</v>
      </c>
      <c r="K1335">
        <v>0</v>
      </c>
      <c r="L1335">
        <v>0</v>
      </c>
      <c r="M1335">
        <v>209</v>
      </c>
      <c r="N1335">
        <v>-22620</v>
      </c>
      <c r="O1335">
        <v>5.7782689999999999</v>
      </c>
      <c r="P1335">
        <v>38</v>
      </c>
      <c r="Q1335">
        <v>1.050594</v>
      </c>
      <c r="R1335" t="s">
        <v>43</v>
      </c>
      <c r="S1335" t="s">
        <v>43</v>
      </c>
    </row>
    <row r="1336" spans="1:19">
      <c r="A1336">
        <v>4185</v>
      </c>
      <c r="B1336">
        <v>1668</v>
      </c>
      <c r="C1336">
        <v>3617</v>
      </c>
      <c r="D1336">
        <v>257142.67</v>
      </c>
      <c r="E1336">
        <v>3429</v>
      </c>
      <c r="F1336">
        <v>272869.67</v>
      </c>
      <c r="G1336">
        <v>79.577039999999997</v>
      </c>
      <c r="H1336">
        <v>79.11</v>
      </c>
      <c r="I1336">
        <v>0.46704000000000001</v>
      </c>
      <c r="J1336">
        <v>1.0059039999999999</v>
      </c>
      <c r="K1336">
        <v>0</v>
      </c>
      <c r="L1336">
        <v>0</v>
      </c>
      <c r="M1336">
        <v>188</v>
      </c>
      <c r="N1336">
        <v>-15727</v>
      </c>
      <c r="O1336">
        <v>5.1976779999999998</v>
      </c>
      <c r="P1336">
        <v>95</v>
      </c>
      <c r="Q1336">
        <v>2.6264859999999999</v>
      </c>
      <c r="R1336" t="s">
        <v>43</v>
      </c>
      <c r="S1336" t="s">
        <v>43</v>
      </c>
    </row>
    <row r="1337" spans="1:19">
      <c r="A1337">
        <v>6080</v>
      </c>
      <c r="B1337">
        <v>134</v>
      </c>
      <c r="C1337">
        <v>3613</v>
      </c>
      <c r="D1337">
        <v>199119.79</v>
      </c>
      <c r="E1337">
        <v>3521</v>
      </c>
      <c r="F1337">
        <v>214624.79</v>
      </c>
      <c r="G1337">
        <v>60.955635000000001</v>
      </c>
      <c r="H1337">
        <v>26.42</v>
      </c>
      <c r="I1337">
        <v>34.535634999999999</v>
      </c>
      <c r="J1337">
        <v>2.307178</v>
      </c>
      <c r="K1337">
        <v>0</v>
      </c>
      <c r="L1337">
        <v>0</v>
      </c>
      <c r="M1337">
        <v>92</v>
      </c>
      <c r="N1337">
        <v>-15505</v>
      </c>
      <c r="O1337">
        <v>2.54636</v>
      </c>
      <c r="P1337">
        <v>36</v>
      </c>
      <c r="Q1337">
        <v>0.99640200000000001</v>
      </c>
      <c r="R1337" t="s">
        <v>43</v>
      </c>
      <c r="S1337" t="s">
        <v>43</v>
      </c>
    </row>
    <row r="1338" spans="1:19">
      <c r="A1338">
        <v>5845</v>
      </c>
      <c r="B1338">
        <v>474</v>
      </c>
      <c r="C1338">
        <v>3612</v>
      </c>
      <c r="D1338">
        <v>273047.96000000002</v>
      </c>
      <c r="E1338">
        <v>3422</v>
      </c>
      <c r="F1338">
        <v>297041.96000000002</v>
      </c>
      <c r="G1338">
        <v>86.803612000000001</v>
      </c>
      <c r="H1338">
        <v>70</v>
      </c>
      <c r="I1338">
        <v>16.803612000000001</v>
      </c>
      <c r="J1338">
        <v>1.2400519999999999</v>
      </c>
      <c r="K1338">
        <v>0</v>
      </c>
      <c r="L1338">
        <v>0</v>
      </c>
      <c r="M1338">
        <v>190</v>
      </c>
      <c r="N1338">
        <v>-23994</v>
      </c>
      <c r="O1338">
        <v>5.2602440000000001</v>
      </c>
      <c r="P1338">
        <v>35</v>
      </c>
      <c r="Q1338">
        <v>0.96899199999999996</v>
      </c>
      <c r="R1338" t="s">
        <v>43</v>
      </c>
      <c r="S1338" t="s">
        <v>43</v>
      </c>
    </row>
    <row r="1339" spans="1:19">
      <c r="A1339">
        <v>5706</v>
      </c>
      <c r="B1339">
        <v>973</v>
      </c>
      <c r="C1339">
        <v>3608</v>
      </c>
      <c r="D1339">
        <v>56513.59</v>
      </c>
      <c r="E1339">
        <v>3506</v>
      </c>
      <c r="F1339">
        <v>65169.59</v>
      </c>
      <c r="G1339">
        <v>18.588018000000002</v>
      </c>
      <c r="H1339">
        <v>11.39</v>
      </c>
      <c r="I1339">
        <v>7.1980180000000002</v>
      </c>
      <c r="J1339">
        <v>1.6319589999999999</v>
      </c>
      <c r="K1339">
        <v>0</v>
      </c>
      <c r="L1339">
        <v>0</v>
      </c>
      <c r="M1339">
        <v>102</v>
      </c>
      <c r="N1339">
        <v>-8656</v>
      </c>
      <c r="O1339">
        <v>2.827051</v>
      </c>
      <c r="P1339">
        <v>44</v>
      </c>
      <c r="Q1339">
        <v>1.2195119999999999</v>
      </c>
      <c r="R1339" t="s">
        <v>43</v>
      </c>
      <c r="S1339" t="s">
        <v>43</v>
      </c>
    </row>
    <row r="1340" spans="1:19">
      <c r="A1340">
        <v>5860</v>
      </c>
      <c r="B1340">
        <v>692</v>
      </c>
      <c r="C1340">
        <v>3608</v>
      </c>
      <c r="D1340">
        <v>138395.56</v>
      </c>
      <c r="E1340">
        <v>3378</v>
      </c>
      <c r="F1340">
        <v>164228.56</v>
      </c>
      <c r="G1340">
        <v>48.617099000000003</v>
      </c>
      <c r="H1340">
        <v>25.635000000000002</v>
      </c>
      <c r="I1340">
        <v>22.982099000000002</v>
      </c>
      <c r="J1340">
        <v>1.8965129999999999</v>
      </c>
      <c r="K1340">
        <v>0</v>
      </c>
      <c r="L1340">
        <v>0</v>
      </c>
      <c r="M1340">
        <v>230</v>
      </c>
      <c r="N1340">
        <v>-25833</v>
      </c>
      <c r="O1340">
        <v>6.3747230000000004</v>
      </c>
      <c r="P1340">
        <v>38</v>
      </c>
      <c r="Q1340">
        <v>1.053215</v>
      </c>
      <c r="R1340" t="s">
        <v>43</v>
      </c>
      <c r="S1340" t="s">
        <v>43</v>
      </c>
    </row>
    <row r="1341" spans="1:19">
      <c r="A1341">
        <v>3064</v>
      </c>
      <c r="B1341">
        <v>1084</v>
      </c>
      <c r="C1341">
        <v>3608</v>
      </c>
      <c r="D1341">
        <v>98444.09</v>
      </c>
      <c r="E1341">
        <v>3530</v>
      </c>
      <c r="F1341">
        <v>106879.09</v>
      </c>
      <c r="G1341">
        <v>30.277363000000001</v>
      </c>
      <c r="H1341">
        <v>9.3650000000000002</v>
      </c>
      <c r="I1341">
        <v>20.912362999999999</v>
      </c>
      <c r="J1341">
        <v>3.233034</v>
      </c>
      <c r="K1341">
        <v>0</v>
      </c>
      <c r="L1341">
        <v>0</v>
      </c>
      <c r="M1341">
        <v>78</v>
      </c>
      <c r="N1341">
        <v>-8435</v>
      </c>
      <c r="O1341">
        <v>2.1618629999999999</v>
      </c>
      <c r="P1341">
        <v>33</v>
      </c>
      <c r="Q1341">
        <v>0.91463399999999995</v>
      </c>
      <c r="R1341" t="s">
        <v>43</v>
      </c>
      <c r="S1341" t="s">
        <v>43</v>
      </c>
    </row>
    <row r="1342" spans="1:19">
      <c r="A1342">
        <v>303</v>
      </c>
      <c r="B1342">
        <v>4</v>
      </c>
      <c r="C1342">
        <v>3607</v>
      </c>
      <c r="D1342">
        <v>130577.92</v>
      </c>
      <c r="E1342">
        <v>3439</v>
      </c>
      <c r="F1342">
        <v>146621.92000000001</v>
      </c>
      <c r="G1342">
        <v>42.635044999999998</v>
      </c>
      <c r="H1342">
        <v>29.94</v>
      </c>
      <c r="I1342">
        <v>12.695045</v>
      </c>
      <c r="J1342">
        <v>1.4240159999999999</v>
      </c>
      <c r="K1342">
        <v>0</v>
      </c>
      <c r="L1342">
        <v>0</v>
      </c>
      <c r="M1342">
        <v>168</v>
      </c>
      <c r="N1342">
        <v>-16044</v>
      </c>
      <c r="O1342">
        <v>4.65761</v>
      </c>
      <c r="P1342">
        <v>37</v>
      </c>
      <c r="Q1342">
        <v>1.0257829999999999</v>
      </c>
      <c r="R1342" t="s">
        <v>43</v>
      </c>
      <c r="S1342" t="s">
        <v>43</v>
      </c>
    </row>
    <row r="1343" spans="1:19">
      <c r="A1343">
        <v>3242</v>
      </c>
      <c r="B1343">
        <v>1910</v>
      </c>
      <c r="C1343">
        <v>3606</v>
      </c>
      <c r="D1343">
        <v>70640.77</v>
      </c>
      <c r="E1343">
        <v>3450</v>
      </c>
      <c r="F1343">
        <v>80706.77</v>
      </c>
      <c r="G1343">
        <v>23.393267000000002</v>
      </c>
      <c r="H1343">
        <v>23.65</v>
      </c>
      <c r="I1343">
        <v>-0.25673299999999999</v>
      </c>
      <c r="J1343">
        <v>0.98914400000000002</v>
      </c>
      <c r="K1343">
        <v>25</v>
      </c>
      <c r="L1343">
        <v>0.69328900000000004</v>
      </c>
      <c r="M1343">
        <v>131</v>
      </c>
      <c r="N1343">
        <v>-10066</v>
      </c>
      <c r="O1343">
        <v>3.6328339999999999</v>
      </c>
      <c r="P1343">
        <v>34</v>
      </c>
      <c r="Q1343">
        <v>0.94287299999999996</v>
      </c>
      <c r="R1343" t="s">
        <v>43</v>
      </c>
      <c r="S1343" t="s">
        <v>43</v>
      </c>
    </row>
    <row r="1344" spans="1:19">
      <c r="A1344">
        <v>4852</v>
      </c>
      <c r="B1344">
        <v>64</v>
      </c>
      <c r="C1344">
        <v>3605</v>
      </c>
      <c r="D1344">
        <v>134223.45000000001</v>
      </c>
      <c r="E1344">
        <v>3561</v>
      </c>
      <c r="F1344">
        <v>140281.45000000001</v>
      </c>
      <c r="G1344">
        <v>39.393836</v>
      </c>
      <c r="H1344">
        <v>15.15</v>
      </c>
      <c r="I1344">
        <v>24.243836000000002</v>
      </c>
      <c r="J1344">
        <v>2.6002529999999999</v>
      </c>
      <c r="K1344">
        <v>0</v>
      </c>
      <c r="L1344">
        <v>0</v>
      </c>
      <c r="M1344">
        <v>44</v>
      </c>
      <c r="N1344">
        <v>-6058</v>
      </c>
      <c r="O1344">
        <v>1.2205269999999999</v>
      </c>
      <c r="P1344">
        <v>41</v>
      </c>
      <c r="Q1344">
        <v>1.1373089999999999</v>
      </c>
      <c r="R1344" t="s">
        <v>43</v>
      </c>
      <c r="S1344" t="s">
        <v>43</v>
      </c>
    </row>
    <row r="1345" spans="1:19">
      <c r="A1345">
        <v>4323</v>
      </c>
      <c r="B1345">
        <v>1097</v>
      </c>
      <c r="C1345">
        <v>3604</v>
      </c>
      <c r="D1345">
        <v>133012.23000000001</v>
      </c>
      <c r="E1345">
        <v>3342</v>
      </c>
      <c r="F1345">
        <v>158120.23000000001</v>
      </c>
      <c r="G1345">
        <v>47.313054999999999</v>
      </c>
      <c r="H1345">
        <v>37.395000000000003</v>
      </c>
      <c r="I1345">
        <v>9.9180550000000007</v>
      </c>
      <c r="J1345">
        <v>1.2652239999999999</v>
      </c>
      <c r="K1345">
        <v>0</v>
      </c>
      <c r="L1345">
        <v>0</v>
      </c>
      <c r="M1345">
        <v>262</v>
      </c>
      <c r="N1345">
        <v>-25108</v>
      </c>
      <c r="O1345">
        <v>7.2697000000000003</v>
      </c>
      <c r="P1345">
        <v>67</v>
      </c>
      <c r="Q1345">
        <v>1.859046</v>
      </c>
      <c r="R1345" t="s">
        <v>43</v>
      </c>
      <c r="S1345" t="s">
        <v>43</v>
      </c>
    </row>
    <row r="1346" spans="1:19">
      <c r="A1346">
        <v>3915</v>
      </c>
      <c r="B1346">
        <v>848</v>
      </c>
      <c r="C1346">
        <v>3603</v>
      </c>
      <c r="D1346">
        <v>205265.02</v>
      </c>
      <c r="E1346">
        <v>3453</v>
      </c>
      <c r="F1346">
        <v>218225.02</v>
      </c>
      <c r="G1346">
        <v>63.198673999999997</v>
      </c>
      <c r="H1346">
        <v>57.11</v>
      </c>
      <c r="I1346">
        <v>6.0886740000000001</v>
      </c>
      <c r="J1346">
        <v>1.1066130000000001</v>
      </c>
      <c r="K1346">
        <v>0</v>
      </c>
      <c r="L1346">
        <v>0</v>
      </c>
      <c r="M1346">
        <v>150</v>
      </c>
      <c r="N1346">
        <v>-12960</v>
      </c>
      <c r="O1346">
        <v>4.1631970000000003</v>
      </c>
      <c r="P1346">
        <v>66</v>
      </c>
      <c r="Q1346">
        <v>1.831807</v>
      </c>
      <c r="R1346" t="s">
        <v>43</v>
      </c>
      <c r="S1346" t="s">
        <v>43</v>
      </c>
    </row>
    <row r="1347" spans="1:19">
      <c r="A1347">
        <v>5017</v>
      </c>
      <c r="B1347">
        <v>1295</v>
      </c>
      <c r="C1347">
        <v>3603</v>
      </c>
      <c r="D1347">
        <v>166612.95000000001</v>
      </c>
      <c r="E1347">
        <v>3509</v>
      </c>
      <c r="F1347">
        <v>176706.95</v>
      </c>
      <c r="G1347">
        <v>50.358207</v>
      </c>
      <c r="H1347">
        <v>42.89</v>
      </c>
      <c r="I1347">
        <v>7.4682069999999996</v>
      </c>
      <c r="J1347">
        <v>1.1741250000000001</v>
      </c>
      <c r="K1347">
        <v>0</v>
      </c>
      <c r="L1347">
        <v>0</v>
      </c>
      <c r="M1347">
        <v>94</v>
      </c>
      <c r="N1347">
        <v>-10094</v>
      </c>
      <c r="O1347">
        <v>2.6089370000000001</v>
      </c>
      <c r="P1347">
        <v>79</v>
      </c>
      <c r="Q1347">
        <v>2.1926169999999998</v>
      </c>
      <c r="R1347" t="s">
        <v>43</v>
      </c>
      <c r="S1347" t="s">
        <v>43</v>
      </c>
    </row>
    <row r="1348" spans="1:19">
      <c r="A1348">
        <v>2126</v>
      </c>
      <c r="B1348">
        <v>1962</v>
      </c>
      <c r="C1348">
        <v>3598</v>
      </c>
      <c r="D1348">
        <v>171904.2</v>
      </c>
      <c r="E1348">
        <v>3502</v>
      </c>
      <c r="F1348">
        <v>184464.2</v>
      </c>
      <c r="G1348">
        <v>52.673957999999999</v>
      </c>
      <c r="H1348">
        <v>21.1</v>
      </c>
      <c r="I1348">
        <v>31.573958000000001</v>
      </c>
      <c r="J1348">
        <v>2.4963959999999998</v>
      </c>
      <c r="K1348">
        <v>0</v>
      </c>
      <c r="L1348">
        <v>0</v>
      </c>
      <c r="M1348">
        <v>96</v>
      </c>
      <c r="N1348">
        <v>-12560</v>
      </c>
      <c r="O1348">
        <v>2.6681490000000001</v>
      </c>
      <c r="P1348">
        <v>44</v>
      </c>
      <c r="Q1348">
        <v>1.2229019999999999</v>
      </c>
      <c r="R1348" t="s">
        <v>43</v>
      </c>
      <c r="S1348" t="s">
        <v>43</v>
      </c>
    </row>
    <row r="1349" spans="1:19">
      <c r="A1349">
        <v>2022</v>
      </c>
      <c r="B1349">
        <v>592</v>
      </c>
      <c r="C1349">
        <v>3595</v>
      </c>
      <c r="D1349">
        <v>69308.600000000006</v>
      </c>
      <c r="E1349">
        <v>3510</v>
      </c>
      <c r="F1349">
        <v>76002.600000000006</v>
      </c>
      <c r="G1349">
        <v>21.653161999999998</v>
      </c>
      <c r="H1349">
        <v>9.66</v>
      </c>
      <c r="I1349">
        <v>11.993162</v>
      </c>
      <c r="J1349">
        <v>2.2415280000000002</v>
      </c>
      <c r="K1349">
        <v>0</v>
      </c>
      <c r="L1349">
        <v>0</v>
      </c>
      <c r="M1349">
        <v>85</v>
      </c>
      <c r="N1349">
        <v>-6694</v>
      </c>
      <c r="O1349">
        <v>2.364395</v>
      </c>
      <c r="P1349">
        <v>36</v>
      </c>
      <c r="Q1349">
        <v>1.0013909999999999</v>
      </c>
      <c r="R1349" t="s">
        <v>43</v>
      </c>
      <c r="S1349" t="s">
        <v>43</v>
      </c>
    </row>
    <row r="1350" spans="1:19">
      <c r="A1350">
        <v>5114</v>
      </c>
      <c r="B1350">
        <v>474</v>
      </c>
      <c r="C1350">
        <v>3592</v>
      </c>
      <c r="D1350">
        <v>119636.12</v>
      </c>
      <c r="E1350">
        <v>3504</v>
      </c>
      <c r="F1350">
        <v>128065.12</v>
      </c>
      <c r="G1350">
        <v>36.548265000000001</v>
      </c>
      <c r="H1350">
        <v>14.41</v>
      </c>
      <c r="I1350">
        <v>22.138265000000001</v>
      </c>
      <c r="J1350">
        <v>2.5363129999999998</v>
      </c>
      <c r="K1350">
        <v>0</v>
      </c>
      <c r="L1350">
        <v>0</v>
      </c>
      <c r="M1350">
        <v>88</v>
      </c>
      <c r="N1350">
        <v>-8429</v>
      </c>
      <c r="O1350">
        <v>2.4498890000000002</v>
      </c>
      <c r="P1350">
        <v>47</v>
      </c>
      <c r="Q1350">
        <v>1.3084629999999999</v>
      </c>
      <c r="R1350" t="s">
        <v>43</v>
      </c>
      <c r="S1350" t="s">
        <v>43</v>
      </c>
    </row>
    <row r="1351" spans="1:19">
      <c r="A1351">
        <v>3524</v>
      </c>
      <c r="B1351">
        <v>1398</v>
      </c>
      <c r="C1351">
        <v>3592</v>
      </c>
      <c r="D1351">
        <v>260223.33</v>
      </c>
      <c r="E1351">
        <v>3537</v>
      </c>
      <c r="F1351">
        <v>270966.33</v>
      </c>
      <c r="G1351">
        <v>76.609083999999996</v>
      </c>
      <c r="H1351">
        <v>36.4</v>
      </c>
      <c r="I1351">
        <v>40.209083999999997</v>
      </c>
      <c r="J1351">
        <v>2.1046450000000001</v>
      </c>
      <c r="K1351">
        <v>0</v>
      </c>
      <c r="L1351">
        <v>0</v>
      </c>
      <c r="M1351">
        <v>55</v>
      </c>
      <c r="N1351">
        <v>-10743</v>
      </c>
      <c r="O1351">
        <v>1.53118</v>
      </c>
      <c r="P1351">
        <v>99</v>
      </c>
      <c r="Q1351">
        <v>2.7561249999999999</v>
      </c>
      <c r="R1351" t="s">
        <v>43</v>
      </c>
      <c r="S1351" t="s">
        <v>43</v>
      </c>
    </row>
    <row r="1352" spans="1:19">
      <c r="A1352">
        <v>2449</v>
      </c>
      <c r="B1352">
        <v>1208</v>
      </c>
      <c r="C1352">
        <v>3589</v>
      </c>
      <c r="D1352">
        <v>102584.6</v>
      </c>
      <c r="E1352">
        <v>3400</v>
      </c>
      <c r="F1352">
        <v>120781.6</v>
      </c>
      <c r="G1352">
        <v>35.524000000000001</v>
      </c>
      <c r="H1352">
        <v>12.96</v>
      </c>
      <c r="I1352">
        <v>22.564</v>
      </c>
      <c r="J1352">
        <v>2.7410489999999998</v>
      </c>
      <c r="K1352">
        <v>0</v>
      </c>
      <c r="L1352">
        <v>0</v>
      </c>
      <c r="M1352">
        <v>189</v>
      </c>
      <c r="N1352">
        <v>-18197</v>
      </c>
      <c r="O1352">
        <v>5.2660910000000003</v>
      </c>
      <c r="P1352">
        <v>40</v>
      </c>
      <c r="Q1352">
        <v>1.114517</v>
      </c>
      <c r="R1352" t="s">
        <v>43</v>
      </c>
      <c r="S1352" t="s">
        <v>43</v>
      </c>
    </row>
    <row r="1353" spans="1:19">
      <c r="A1353">
        <v>6025</v>
      </c>
      <c r="B1353">
        <v>1568</v>
      </c>
      <c r="C1353">
        <v>3588</v>
      </c>
      <c r="D1353">
        <v>259831.34</v>
      </c>
      <c r="E1353">
        <v>3478</v>
      </c>
      <c r="F1353">
        <v>276788.34000000003</v>
      </c>
      <c r="G1353">
        <v>79.582616000000002</v>
      </c>
      <c r="H1353">
        <v>71.540000000000006</v>
      </c>
      <c r="I1353">
        <v>8.0426160000000007</v>
      </c>
      <c r="J1353">
        <v>1.1124210000000001</v>
      </c>
      <c r="K1353">
        <v>0</v>
      </c>
      <c r="L1353">
        <v>0</v>
      </c>
      <c r="M1353">
        <v>110</v>
      </c>
      <c r="N1353">
        <v>-16957</v>
      </c>
      <c r="O1353">
        <v>3.0657749999999999</v>
      </c>
      <c r="P1353">
        <v>99</v>
      </c>
      <c r="Q1353">
        <v>2.7591969999999999</v>
      </c>
      <c r="R1353" t="s">
        <v>43</v>
      </c>
      <c r="S1353" t="s">
        <v>43</v>
      </c>
    </row>
    <row r="1354" spans="1:19">
      <c r="A1354">
        <v>4460</v>
      </c>
      <c r="B1354">
        <v>647</v>
      </c>
      <c r="C1354">
        <v>3586</v>
      </c>
      <c r="D1354">
        <v>48776.78</v>
      </c>
      <c r="E1354">
        <v>2758</v>
      </c>
      <c r="F1354">
        <v>112430.78</v>
      </c>
      <c r="G1354">
        <v>40.765329999999999</v>
      </c>
      <c r="H1354">
        <v>17.16</v>
      </c>
      <c r="I1354">
        <v>23.605329999999999</v>
      </c>
      <c r="J1354">
        <v>2.3756020000000002</v>
      </c>
      <c r="K1354">
        <v>0</v>
      </c>
      <c r="L1354">
        <v>0</v>
      </c>
      <c r="M1354">
        <v>828</v>
      </c>
      <c r="N1354">
        <v>-63654</v>
      </c>
      <c r="O1354">
        <v>23.089794000000001</v>
      </c>
      <c r="P1354">
        <v>46</v>
      </c>
      <c r="Q1354">
        <v>1.2827660000000001</v>
      </c>
      <c r="R1354" t="s">
        <v>43</v>
      </c>
      <c r="S1354" t="s">
        <v>43</v>
      </c>
    </row>
    <row r="1355" spans="1:19">
      <c r="A1355">
        <v>998</v>
      </c>
      <c r="B1355">
        <v>1755</v>
      </c>
      <c r="C1355">
        <v>3585</v>
      </c>
      <c r="D1355">
        <v>54111.93</v>
      </c>
      <c r="E1355">
        <v>3463</v>
      </c>
      <c r="F1355">
        <v>63605.93</v>
      </c>
      <c r="G1355">
        <v>18.367291000000002</v>
      </c>
      <c r="H1355">
        <v>12.15</v>
      </c>
      <c r="I1355">
        <v>6.2172910000000003</v>
      </c>
      <c r="J1355">
        <v>1.511711</v>
      </c>
      <c r="K1355">
        <v>0</v>
      </c>
      <c r="L1355">
        <v>0</v>
      </c>
      <c r="M1355">
        <v>122</v>
      </c>
      <c r="N1355">
        <v>-9494</v>
      </c>
      <c r="O1355">
        <v>3.4030680000000002</v>
      </c>
      <c r="P1355">
        <v>47</v>
      </c>
      <c r="Q1355">
        <v>1.311018</v>
      </c>
      <c r="R1355" t="s">
        <v>43</v>
      </c>
      <c r="S1355" t="s">
        <v>43</v>
      </c>
    </row>
    <row r="1356" spans="1:19">
      <c r="A1356">
        <v>2203</v>
      </c>
      <c r="B1356">
        <v>1208</v>
      </c>
      <c r="C1356">
        <v>3585</v>
      </c>
      <c r="D1356">
        <v>101618.3</v>
      </c>
      <c r="E1356">
        <v>3395</v>
      </c>
      <c r="F1356">
        <v>120060.3</v>
      </c>
      <c r="G1356">
        <v>35.363858999999998</v>
      </c>
      <c r="H1356">
        <v>13.06</v>
      </c>
      <c r="I1356">
        <v>22.303858999999999</v>
      </c>
      <c r="J1356">
        <v>2.7077990000000001</v>
      </c>
      <c r="K1356">
        <v>0</v>
      </c>
      <c r="L1356">
        <v>0</v>
      </c>
      <c r="M1356">
        <v>190</v>
      </c>
      <c r="N1356">
        <v>-18442</v>
      </c>
      <c r="O1356">
        <v>5.2998609999999999</v>
      </c>
      <c r="P1356">
        <v>40</v>
      </c>
      <c r="Q1356">
        <v>1.1157600000000001</v>
      </c>
      <c r="R1356" t="s">
        <v>43</v>
      </c>
      <c r="S1356" t="s">
        <v>43</v>
      </c>
    </row>
    <row r="1357" spans="1:19">
      <c r="A1357">
        <v>1150</v>
      </c>
      <c r="B1357">
        <v>977</v>
      </c>
      <c r="C1357">
        <v>3581</v>
      </c>
      <c r="D1357">
        <v>77439.03</v>
      </c>
      <c r="E1357">
        <v>3411</v>
      </c>
      <c r="F1357">
        <v>91390.03</v>
      </c>
      <c r="G1357">
        <v>26.792738</v>
      </c>
      <c r="H1357">
        <v>16.98</v>
      </c>
      <c r="I1357">
        <v>9.8127379999999995</v>
      </c>
      <c r="J1357">
        <v>1.5779000000000001</v>
      </c>
      <c r="K1357">
        <v>1</v>
      </c>
      <c r="L1357">
        <v>2.7924999999999998E-2</v>
      </c>
      <c r="M1357">
        <v>169</v>
      </c>
      <c r="N1357">
        <v>-13951</v>
      </c>
      <c r="O1357">
        <v>4.7193519999999998</v>
      </c>
      <c r="P1357">
        <v>49</v>
      </c>
      <c r="Q1357">
        <v>1.368333</v>
      </c>
      <c r="R1357" t="s">
        <v>43</v>
      </c>
      <c r="S1357" t="s">
        <v>43</v>
      </c>
    </row>
    <row r="1358" spans="1:19">
      <c r="A1358">
        <v>2335</v>
      </c>
      <c r="B1358">
        <v>1106</v>
      </c>
      <c r="C1358">
        <v>3579</v>
      </c>
      <c r="D1358">
        <v>92338.78</v>
      </c>
      <c r="E1358">
        <v>3531</v>
      </c>
      <c r="F1358">
        <v>98558.78</v>
      </c>
      <c r="G1358">
        <v>27.912427000000001</v>
      </c>
      <c r="H1358">
        <v>17.23</v>
      </c>
      <c r="I1358">
        <v>10.682427000000001</v>
      </c>
      <c r="J1358">
        <v>1.61999</v>
      </c>
      <c r="K1358">
        <v>2</v>
      </c>
      <c r="L1358">
        <v>5.5882000000000001E-2</v>
      </c>
      <c r="M1358">
        <v>46</v>
      </c>
      <c r="N1358">
        <v>-6220</v>
      </c>
      <c r="O1358">
        <v>1.2852749999999999</v>
      </c>
      <c r="P1358">
        <v>50</v>
      </c>
      <c r="Q1358">
        <v>1.397038</v>
      </c>
      <c r="R1358" t="s">
        <v>43</v>
      </c>
      <c r="S1358" t="s">
        <v>43</v>
      </c>
    </row>
    <row r="1359" spans="1:19">
      <c r="A1359">
        <v>5691</v>
      </c>
      <c r="B1359">
        <v>1253</v>
      </c>
      <c r="C1359">
        <v>3579</v>
      </c>
      <c r="D1359">
        <v>206532.1</v>
      </c>
      <c r="E1359">
        <v>3487</v>
      </c>
      <c r="F1359">
        <v>216961.1</v>
      </c>
      <c r="G1359">
        <v>62.219988999999998</v>
      </c>
      <c r="H1359">
        <v>43.81</v>
      </c>
      <c r="I1359">
        <v>18.409988999999999</v>
      </c>
      <c r="J1359">
        <v>1.420223</v>
      </c>
      <c r="K1359">
        <v>0</v>
      </c>
      <c r="L1359">
        <v>0</v>
      </c>
      <c r="M1359">
        <v>92</v>
      </c>
      <c r="N1359">
        <v>-10429</v>
      </c>
      <c r="O1359">
        <v>2.5705499999999999</v>
      </c>
      <c r="P1359">
        <v>85</v>
      </c>
      <c r="Q1359">
        <v>2.374965</v>
      </c>
      <c r="R1359" t="s">
        <v>43</v>
      </c>
      <c r="S1359" t="s">
        <v>43</v>
      </c>
    </row>
    <row r="1360" spans="1:19">
      <c r="A1360">
        <v>4321</v>
      </c>
      <c r="B1360">
        <v>891</v>
      </c>
      <c r="C1360">
        <v>3577</v>
      </c>
      <c r="D1360">
        <v>104260.06</v>
      </c>
      <c r="E1360">
        <v>3431</v>
      </c>
      <c r="F1360">
        <v>119424.06</v>
      </c>
      <c r="G1360">
        <v>34.807361999999998</v>
      </c>
      <c r="H1360">
        <v>20.14</v>
      </c>
      <c r="I1360">
        <v>14.667362000000001</v>
      </c>
      <c r="J1360">
        <v>1.72827</v>
      </c>
      <c r="K1360">
        <v>0</v>
      </c>
      <c r="L1360">
        <v>0</v>
      </c>
      <c r="M1360">
        <v>146</v>
      </c>
      <c r="N1360">
        <v>-15164</v>
      </c>
      <c r="O1360">
        <v>4.0816330000000001</v>
      </c>
      <c r="P1360">
        <v>45</v>
      </c>
      <c r="Q1360">
        <v>1.2580370000000001</v>
      </c>
      <c r="R1360" t="s">
        <v>43</v>
      </c>
      <c r="S1360" t="s">
        <v>43</v>
      </c>
    </row>
    <row r="1361" spans="1:19">
      <c r="A1361">
        <v>2190</v>
      </c>
      <c r="B1361">
        <v>1756</v>
      </c>
      <c r="C1361">
        <v>3577</v>
      </c>
      <c r="D1361">
        <v>246395.43</v>
      </c>
      <c r="E1361">
        <v>3297</v>
      </c>
      <c r="F1361">
        <v>272352.43</v>
      </c>
      <c r="G1361">
        <v>82.606136000000006</v>
      </c>
      <c r="H1361">
        <v>46.65</v>
      </c>
      <c r="I1361">
        <v>35.956136000000001</v>
      </c>
      <c r="J1361">
        <v>1.770764</v>
      </c>
      <c r="K1361">
        <v>0</v>
      </c>
      <c r="L1361">
        <v>0</v>
      </c>
      <c r="M1361">
        <v>280</v>
      </c>
      <c r="N1361">
        <v>-25957</v>
      </c>
      <c r="O1361">
        <v>7.8277890000000001</v>
      </c>
      <c r="P1361">
        <v>54</v>
      </c>
      <c r="Q1361">
        <v>1.5096449999999999</v>
      </c>
      <c r="R1361" t="s">
        <v>43</v>
      </c>
      <c r="S1361" t="s">
        <v>43</v>
      </c>
    </row>
    <row r="1362" spans="1:19">
      <c r="A1362">
        <v>4768</v>
      </c>
      <c r="B1362">
        <v>1104</v>
      </c>
      <c r="C1362">
        <v>3576</v>
      </c>
      <c r="D1362">
        <v>223404.24</v>
      </c>
      <c r="E1362">
        <v>3417</v>
      </c>
      <c r="F1362">
        <v>241420.24</v>
      </c>
      <c r="G1362">
        <v>70.652688999999995</v>
      </c>
      <c r="H1362">
        <v>58</v>
      </c>
      <c r="I1362">
        <v>12.652689000000001</v>
      </c>
      <c r="J1362">
        <v>1.2181500000000001</v>
      </c>
      <c r="K1362">
        <v>3</v>
      </c>
      <c r="L1362">
        <v>8.3892999999999995E-2</v>
      </c>
      <c r="M1362">
        <v>156</v>
      </c>
      <c r="N1362">
        <v>-18016</v>
      </c>
      <c r="O1362">
        <v>4.3624159999999996</v>
      </c>
      <c r="P1362">
        <v>42</v>
      </c>
      <c r="Q1362">
        <v>1.1744969999999999</v>
      </c>
      <c r="R1362" t="s">
        <v>43</v>
      </c>
      <c r="S1362" t="s">
        <v>43</v>
      </c>
    </row>
    <row r="1363" spans="1:19">
      <c r="A1363">
        <v>4351</v>
      </c>
      <c r="B1363">
        <v>430</v>
      </c>
      <c r="C1363">
        <v>3572</v>
      </c>
      <c r="D1363">
        <v>258991.28</v>
      </c>
      <c r="E1363">
        <v>3506</v>
      </c>
      <c r="F1363">
        <v>269507.68</v>
      </c>
      <c r="G1363">
        <v>76.870416000000006</v>
      </c>
      <c r="H1363">
        <v>60</v>
      </c>
      <c r="I1363">
        <v>16.870415999999999</v>
      </c>
      <c r="J1363">
        <v>1.281174</v>
      </c>
      <c r="K1363">
        <v>0</v>
      </c>
      <c r="L1363">
        <v>0</v>
      </c>
      <c r="M1363">
        <v>66</v>
      </c>
      <c r="N1363">
        <v>-10516.4</v>
      </c>
      <c r="O1363">
        <v>1.847704</v>
      </c>
      <c r="P1363">
        <v>44</v>
      </c>
      <c r="Q1363">
        <v>1.231803</v>
      </c>
      <c r="R1363" t="s">
        <v>43</v>
      </c>
      <c r="S1363" t="s">
        <v>43</v>
      </c>
    </row>
    <row r="1364" spans="1:19">
      <c r="A1364">
        <v>5636</v>
      </c>
      <c r="B1364">
        <v>1825</v>
      </c>
      <c r="C1364">
        <v>3572</v>
      </c>
      <c r="D1364">
        <v>54506.68</v>
      </c>
      <c r="E1364">
        <v>3477</v>
      </c>
      <c r="F1364">
        <v>61614.68</v>
      </c>
      <c r="G1364">
        <v>17.720644</v>
      </c>
      <c r="H1364">
        <v>11.37</v>
      </c>
      <c r="I1364">
        <v>6.350644</v>
      </c>
      <c r="J1364">
        <v>1.5585439999999999</v>
      </c>
      <c r="K1364">
        <v>0</v>
      </c>
      <c r="L1364">
        <v>0</v>
      </c>
      <c r="M1364">
        <v>95</v>
      </c>
      <c r="N1364">
        <v>-7108</v>
      </c>
      <c r="O1364">
        <v>2.6595740000000001</v>
      </c>
      <c r="P1364">
        <v>37</v>
      </c>
      <c r="Q1364">
        <v>1.0358339999999999</v>
      </c>
      <c r="R1364" t="s">
        <v>43</v>
      </c>
      <c r="S1364" t="s">
        <v>43</v>
      </c>
    </row>
    <row r="1365" spans="1:19">
      <c r="A1365">
        <v>5835</v>
      </c>
      <c r="B1365">
        <v>914</v>
      </c>
      <c r="C1365">
        <v>3569</v>
      </c>
      <c r="D1365">
        <v>79293.53</v>
      </c>
      <c r="E1365">
        <v>2756</v>
      </c>
      <c r="F1365">
        <v>142607.53</v>
      </c>
      <c r="G1365">
        <v>51.744387000000003</v>
      </c>
      <c r="H1365">
        <v>47.17</v>
      </c>
      <c r="I1365">
        <v>4.5743869999999998</v>
      </c>
      <c r="J1365">
        <v>1.0969770000000001</v>
      </c>
      <c r="K1365">
        <v>0</v>
      </c>
      <c r="L1365">
        <v>0</v>
      </c>
      <c r="M1365">
        <v>813</v>
      </c>
      <c r="N1365">
        <v>-63314</v>
      </c>
      <c r="O1365">
        <v>22.779489999999999</v>
      </c>
      <c r="P1365">
        <v>55</v>
      </c>
      <c r="Q1365">
        <v>1.541048</v>
      </c>
      <c r="R1365" t="s">
        <v>43</v>
      </c>
      <c r="S1365" t="s">
        <v>43</v>
      </c>
    </row>
    <row r="1366" spans="1:19">
      <c r="A1366">
        <v>2995</v>
      </c>
      <c r="B1366">
        <v>1488</v>
      </c>
      <c r="C1366">
        <v>3569</v>
      </c>
      <c r="D1366">
        <v>148537.92000000001</v>
      </c>
      <c r="E1366">
        <v>3474</v>
      </c>
      <c r="F1366">
        <v>164328.92000000001</v>
      </c>
      <c r="G1366">
        <v>47.302509999999998</v>
      </c>
      <c r="H1366">
        <v>16.954999999999998</v>
      </c>
      <c r="I1366">
        <v>30.34751</v>
      </c>
      <c r="J1366">
        <v>2.7898860000000001</v>
      </c>
      <c r="K1366">
        <v>0</v>
      </c>
      <c r="L1366">
        <v>0</v>
      </c>
      <c r="M1366">
        <v>95</v>
      </c>
      <c r="N1366">
        <v>-15791</v>
      </c>
      <c r="O1366">
        <v>2.66181</v>
      </c>
      <c r="P1366">
        <v>46</v>
      </c>
      <c r="Q1366">
        <v>1.2888759999999999</v>
      </c>
      <c r="R1366" t="s">
        <v>43</v>
      </c>
      <c r="S1366" t="s">
        <v>43</v>
      </c>
    </row>
    <row r="1367" spans="1:19">
      <c r="A1367">
        <v>1013</v>
      </c>
      <c r="B1367">
        <v>1288</v>
      </c>
      <c r="C1367">
        <v>3568</v>
      </c>
      <c r="D1367">
        <v>153619.29</v>
      </c>
      <c r="E1367">
        <v>3472</v>
      </c>
      <c r="F1367">
        <v>166265.29</v>
      </c>
      <c r="G1367">
        <v>47.887467999999998</v>
      </c>
      <c r="H1367">
        <v>30.885000000000002</v>
      </c>
      <c r="I1367">
        <v>17.002468</v>
      </c>
      <c r="J1367">
        <v>1.5505089999999999</v>
      </c>
      <c r="K1367">
        <v>0</v>
      </c>
      <c r="L1367">
        <v>0</v>
      </c>
      <c r="M1367">
        <v>96</v>
      </c>
      <c r="N1367">
        <v>-12646</v>
      </c>
      <c r="O1367">
        <v>2.6905830000000002</v>
      </c>
      <c r="P1367">
        <v>58</v>
      </c>
      <c r="Q1367">
        <v>1.625561</v>
      </c>
      <c r="R1367" t="s">
        <v>43</v>
      </c>
      <c r="S1367" t="s">
        <v>43</v>
      </c>
    </row>
    <row r="1368" spans="1:19">
      <c r="A1368">
        <v>4611</v>
      </c>
      <c r="B1368">
        <v>1357</v>
      </c>
      <c r="C1368">
        <v>3567</v>
      </c>
      <c r="D1368">
        <v>46007.4</v>
      </c>
      <c r="E1368">
        <v>3500</v>
      </c>
      <c r="F1368">
        <v>51093.4</v>
      </c>
      <c r="G1368">
        <v>14.598114000000001</v>
      </c>
      <c r="H1368">
        <v>6.34</v>
      </c>
      <c r="I1368">
        <v>8.2581140000000008</v>
      </c>
      <c r="J1368">
        <v>2.3025419999999999</v>
      </c>
      <c r="K1368">
        <v>0</v>
      </c>
      <c r="L1368">
        <v>0</v>
      </c>
      <c r="M1368">
        <v>67</v>
      </c>
      <c r="N1368">
        <v>-5086</v>
      </c>
      <c r="O1368">
        <v>1.8783289999999999</v>
      </c>
      <c r="P1368">
        <v>73</v>
      </c>
      <c r="Q1368">
        <v>2.046538</v>
      </c>
      <c r="R1368" t="s">
        <v>43</v>
      </c>
      <c r="S1368" t="s">
        <v>43</v>
      </c>
    </row>
    <row r="1369" spans="1:19">
      <c r="A1369">
        <v>2594</v>
      </c>
      <c r="B1369">
        <v>1962</v>
      </c>
      <c r="C1369">
        <v>3565</v>
      </c>
      <c r="D1369">
        <v>179017.85</v>
      </c>
      <c r="E1369">
        <v>3458</v>
      </c>
      <c r="F1369">
        <v>194456.85</v>
      </c>
      <c r="G1369">
        <v>56.233907000000002</v>
      </c>
      <c r="H1369">
        <v>21.875</v>
      </c>
      <c r="I1369">
        <v>34.358907000000002</v>
      </c>
      <c r="J1369">
        <v>2.5706929999999999</v>
      </c>
      <c r="K1369">
        <v>0</v>
      </c>
      <c r="L1369">
        <v>0</v>
      </c>
      <c r="M1369">
        <v>107</v>
      </c>
      <c r="N1369">
        <v>-15439</v>
      </c>
      <c r="O1369">
        <v>3.0014029999999998</v>
      </c>
      <c r="P1369">
        <v>38</v>
      </c>
      <c r="Q1369">
        <v>1.0659190000000001</v>
      </c>
      <c r="R1369" t="s">
        <v>43</v>
      </c>
      <c r="S1369" t="s">
        <v>43</v>
      </c>
    </row>
    <row r="1370" spans="1:19">
      <c r="A1370">
        <v>3564</v>
      </c>
      <c r="B1370">
        <v>1024</v>
      </c>
      <c r="C1370">
        <v>3561</v>
      </c>
      <c r="D1370">
        <v>58973.16</v>
      </c>
      <c r="E1370">
        <v>3500</v>
      </c>
      <c r="F1370">
        <v>66107.16</v>
      </c>
      <c r="G1370">
        <v>18.88776</v>
      </c>
      <c r="H1370">
        <v>8.2799999999999994</v>
      </c>
      <c r="I1370">
        <v>10.607760000000001</v>
      </c>
      <c r="J1370">
        <v>2.2811300000000001</v>
      </c>
      <c r="K1370">
        <v>0</v>
      </c>
      <c r="L1370">
        <v>0</v>
      </c>
      <c r="M1370">
        <v>61</v>
      </c>
      <c r="N1370">
        <v>-7134</v>
      </c>
      <c r="O1370">
        <v>1.7130019999999999</v>
      </c>
      <c r="P1370">
        <v>39</v>
      </c>
      <c r="Q1370">
        <v>1.0951979999999999</v>
      </c>
      <c r="R1370" t="s">
        <v>43</v>
      </c>
      <c r="S1370" t="s">
        <v>43</v>
      </c>
    </row>
    <row r="1371" spans="1:19">
      <c r="A1371">
        <v>5432</v>
      </c>
      <c r="B1371">
        <v>802</v>
      </c>
      <c r="C1371">
        <v>3561</v>
      </c>
      <c r="D1371">
        <v>226649.66</v>
      </c>
      <c r="E1371">
        <v>3311</v>
      </c>
      <c r="F1371">
        <v>257229.66</v>
      </c>
      <c r="G1371">
        <v>77.689417000000006</v>
      </c>
      <c r="H1371">
        <v>40.46</v>
      </c>
      <c r="I1371">
        <v>37.229416999999998</v>
      </c>
      <c r="J1371">
        <v>1.9201539999999999</v>
      </c>
      <c r="K1371">
        <v>0</v>
      </c>
      <c r="L1371">
        <v>0</v>
      </c>
      <c r="M1371">
        <v>250</v>
      </c>
      <c r="N1371">
        <v>-30580</v>
      </c>
      <c r="O1371">
        <v>7.0205000000000002</v>
      </c>
      <c r="P1371">
        <v>38</v>
      </c>
      <c r="Q1371">
        <v>1.067116</v>
      </c>
      <c r="R1371" t="s">
        <v>43</v>
      </c>
      <c r="S1371" t="s">
        <v>43</v>
      </c>
    </row>
    <row r="1372" spans="1:19">
      <c r="A1372">
        <v>4245</v>
      </c>
      <c r="B1372">
        <v>1699</v>
      </c>
      <c r="C1372">
        <v>3560</v>
      </c>
      <c r="D1372">
        <v>178888</v>
      </c>
      <c r="E1372">
        <v>3418</v>
      </c>
      <c r="F1372">
        <v>193679</v>
      </c>
      <c r="G1372">
        <v>56.664423999999997</v>
      </c>
      <c r="H1372">
        <v>35.17</v>
      </c>
      <c r="I1372">
        <v>21.494423999999999</v>
      </c>
      <c r="J1372">
        <v>1.6111580000000001</v>
      </c>
      <c r="K1372">
        <v>0</v>
      </c>
      <c r="L1372">
        <v>0</v>
      </c>
      <c r="M1372">
        <v>142</v>
      </c>
      <c r="N1372">
        <v>-14791</v>
      </c>
      <c r="O1372">
        <v>3.9887640000000002</v>
      </c>
      <c r="P1372">
        <v>55</v>
      </c>
      <c r="Q1372">
        <v>1.5449440000000001</v>
      </c>
      <c r="R1372" t="s">
        <v>43</v>
      </c>
      <c r="S1372" t="s">
        <v>43</v>
      </c>
    </row>
    <row r="1373" spans="1:19">
      <c r="A1373">
        <v>3764</v>
      </c>
      <c r="B1373">
        <v>561</v>
      </c>
      <c r="C1373">
        <v>3556</v>
      </c>
      <c r="D1373">
        <v>80259.570000000007</v>
      </c>
      <c r="E1373">
        <v>3386</v>
      </c>
      <c r="F1373">
        <v>95567.57</v>
      </c>
      <c r="G1373">
        <v>28.224326999999999</v>
      </c>
      <c r="H1373">
        <v>14.6</v>
      </c>
      <c r="I1373">
        <v>13.624326999999999</v>
      </c>
      <c r="J1373">
        <v>1.933173</v>
      </c>
      <c r="K1373">
        <v>0</v>
      </c>
      <c r="L1373">
        <v>0</v>
      </c>
      <c r="M1373">
        <v>170</v>
      </c>
      <c r="N1373">
        <v>-15308</v>
      </c>
      <c r="O1373">
        <v>4.7806519999999999</v>
      </c>
      <c r="P1373">
        <v>53</v>
      </c>
      <c r="Q1373">
        <v>1.4904390000000001</v>
      </c>
      <c r="R1373" t="s">
        <v>43</v>
      </c>
      <c r="S1373" t="s">
        <v>43</v>
      </c>
    </row>
    <row r="1374" spans="1:19">
      <c r="A1374">
        <v>1067</v>
      </c>
      <c r="B1374">
        <v>748</v>
      </c>
      <c r="C1374">
        <v>3556</v>
      </c>
      <c r="D1374">
        <v>180370.58</v>
      </c>
      <c r="E1374">
        <v>3368</v>
      </c>
      <c r="F1374">
        <v>203871.58</v>
      </c>
      <c r="G1374">
        <v>60.531942000000001</v>
      </c>
      <c r="H1374">
        <v>37.354999999999997</v>
      </c>
      <c r="I1374">
        <v>23.176942</v>
      </c>
      <c r="J1374">
        <v>1.6204510000000001</v>
      </c>
      <c r="K1374">
        <v>0</v>
      </c>
      <c r="L1374">
        <v>0</v>
      </c>
      <c r="M1374">
        <v>188</v>
      </c>
      <c r="N1374">
        <v>-23501</v>
      </c>
      <c r="O1374">
        <v>5.2868389999999996</v>
      </c>
      <c r="P1374">
        <v>30</v>
      </c>
      <c r="Q1374">
        <v>0.84364499999999998</v>
      </c>
      <c r="R1374" t="s">
        <v>43</v>
      </c>
      <c r="S1374" t="s">
        <v>43</v>
      </c>
    </row>
    <row r="1375" spans="1:19">
      <c r="A1375">
        <v>2258</v>
      </c>
      <c r="B1375">
        <v>702</v>
      </c>
      <c r="C1375">
        <v>3554</v>
      </c>
      <c r="D1375">
        <v>317754.02</v>
      </c>
      <c r="E1375">
        <v>3408</v>
      </c>
      <c r="F1375">
        <v>336306.02</v>
      </c>
      <c r="G1375">
        <v>98.681343999999996</v>
      </c>
      <c r="H1375">
        <v>106.97</v>
      </c>
      <c r="I1375">
        <v>-8.2886559999999996</v>
      </c>
      <c r="J1375">
        <v>0.92251399999999995</v>
      </c>
      <c r="K1375">
        <v>0</v>
      </c>
      <c r="L1375">
        <v>0</v>
      </c>
      <c r="M1375">
        <v>146</v>
      </c>
      <c r="N1375">
        <v>-18552</v>
      </c>
      <c r="O1375">
        <v>4.108047</v>
      </c>
      <c r="P1375">
        <v>69</v>
      </c>
      <c r="Q1375">
        <v>1.9414739999999999</v>
      </c>
      <c r="R1375" t="s">
        <v>43</v>
      </c>
      <c r="S1375" t="s">
        <v>42</v>
      </c>
    </row>
    <row r="1376" spans="1:19">
      <c r="A1376">
        <v>2965</v>
      </c>
      <c r="B1376">
        <v>1513</v>
      </c>
      <c r="C1376">
        <v>3554</v>
      </c>
      <c r="D1376">
        <v>242977.06</v>
      </c>
      <c r="E1376">
        <v>3430</v>
      </c>
      <c r="F1376">
        <v>266142.06</v>
      </c>
      <c r="G1376">
        <v>77.592437000000004</v>
      </c>
      <c r="H1376">
        <v>56.77</v>
      </c>
      <c r="I1376">
        <v>20.822437000000001</v>
      </c>
      <c r="J1376">
        <v>1.3667860000000001</v>
      </c>
      <c r="K1376">
        <v>0</v>
      </c>
      <c r="L1376">
        <v>0</v>
      </c>
      <c r="M1376">
        <v>124</v>
      </c>
      <c r="N1376">
        <v>-23165</v>
      </c>
      <c r="O1376">
        <v>3.489026</v>
      </c>
      <c r="P1376">
        <v>36</v>
      </c>
      <c r="Q1376">
        <v>1.0129429999999999</v>
      </c>
      <c r="R1376" t="s">
        <v>43</v>
      </c>
      <c r="S1376" t="s">
        <v>43</v>
      </c>
    </row>
    <row r="1377" spans="1:19">
      <c r="A1377">
        <v>2859</v>
      </c>
      <c r="B1377">
        <v>914</v>
      </c>
      <c r="C1377">
        <v>3553</v>
      </c>
      <c r="D1377">
        <v>70934.490000000005</v>
      </c>
      <c r="E1377">
        <v>2716</v>
      </c>
      <c r="F1377">
        <v>137385.49</v>
      </c>
      <c r="G1377">
        <v>50.583759000000001</v>
      </c>
      <c r="H1377">
        <v>47.005000000000003</v>
      </c>
      <c r="I1377">
        <v>3.5787589999999998</v>
      </c>
      <c r="J1377">
        <v>1.076136</v>
      </c>
      <c r="K1377">
        <v>0</v>
      </c>
      <c r="L1377">
        <v>0</v>
      </c>
      <c r="M1377">
        <v>837</v>
      </c>
      <c r="N1377">
        <v>-66451</v>
      </c>
      <c r="O1377">
        <v>23.557556999999999</v>
      </c>
      <c r="P1377">
        <v>48</v>
      </c>
      <c r="Q1377">
        <v>1.3509709999999999</v>
      </c>
      <c r="R1377" t="s">
        <v>43</v>
      </c>
      <c r="S1377" t="s">
        <v>43</v>
      </c>
    </row>
    <row r="1378" spans="1:19">
      <c r="A1378">
        <v>2450</v>
      </c>
      <c r="B1378">
        <v>477</v>
      </c>
      <c r="C1378">
        <v>3552</v>
      </c>
      <c r="D1378">
        <v>93626.17</v>
      </c>
      <c r="E1378">
        <v>3275</v>
      </c>
      <c r="F1378">
        <v>114355.17</v>
      </c>
      <c r="G1378">
        <v>34.917608999999999</v>
      </c>
      <c r="H1378">
        <v>28.15</v>
      </c>
      <c r="I1378">
        <v>6.7676090000000002</v>
      </c>
      <c r="J1378">
        <v>1.2404120000000001</v>
      </c>
      <c r="K1378">
        <v>0</v>
      </c>
      <c r="L1378">
        <v>0</v>
      </c>
      <c r="M1378">
        <v>277</v>
      </c>
      <c r="N1378">
        <v>-20729</v>
      </c>
      <c r="O1378">
        <v>7.7984229999999997</v>
      </c>
      <c r="P1378">
        <v>48</v>
      </c>
      <c r="Q1378">
        <v>1.351351</v>
      </c>
      <c r="R1378" t="s">
        <v>43</v>
      </c>
      <c r="S1378" t="s">
        <v>43</v>
      </c>
    </row>
    <row r="1379" spans="1:19">
      <c r="A1379">
        <v>92</v>
      </c>
      <c r="B1379">
        <v>1130</v>
      </c>
      <c r="C1379">
        <v>3551</v>
      </c>
      <c r="D1379">
        <v>248154.48</v>
      </c>
      <c r="E1379">
        <v>3421</v>
      </c>
      <c r="F1379">
        <v>264976.48</v>
      </c>
      <c r="G1379">
        <v>77.455855</v>
      </c>
      <c r="H1379">
        <v>77.680000000000007</v>
      </c>
      <c r="I1379">
        <v>-0.22414500000000001</v>
      </c>
      <c r="J1379">
        <v>0.99711499999999997</v>
      </c>
      <c r="K1379">
        <v>0</v>
      </c>
      <c r="L1379">
        <v>0</v>
      </c>
      <c r="M1379">
        <v>130</v>
      </c>
      <c r="N1379">
        <v>-16822</v>
      </c>
      <c r="O1379">
        <v>3.6609409999999998</v>
      </c>
      <c r="P1379">
        <v>109</v>
      </c>
      <c r="Q1379">
        <v>3.0695579999999998</v>
      </c>
      <c r="R1379" t="s">
        <v>43</v>
      </c>
      <c r="S1379" t="s">
        <v>43</v>
      </c>
    </row>
    <row r="1380" spans="1:19">
      <c r="A1380">
        <v>5986</v>
      </c>
      <c r="B1380">
        <v>804</v>
      </c>
      <c r="C1380">
        <v>3548</v>
      </c>
      <c r="D1380">
        <v>81588.06</v>
      </c>
      <c r="E1380">
        <v>3432</v>
      </c>
      <c r="F1380">
        <v>92334.06</v>
      </c>
      <c r="G1380">
        <v>26.903863999999999</v>
      </c>
      <c r="H1380">
        <v>11.855</v>
      </c>
      <c r="I1380">
        <v>15.048864</v>
      </c>
      <c r="J1380">
        <v>2.2694109999999998</v>
      </c>
      <c r="K1380">
        <v>0</v>
      </c>
      <c r="L1380">
        <v>0</v>
      </c>
      <c r="M1380">
        <v>116</v>
      </c>
      <c r="N1380">
        <v>-10746</v>
      </c>
      <c r="O1380">
        <v>3.2694480000000001</v>
      </c>
      <c r="P1380">
        <v>62</v>
      </c>
      <c r="Q1380">
        <v>1.747463</v>
      </c>
      <c r="R1380" t="s">
        <v>43</v>
      </c>
      <c r="S1380" t="s">
        <v>43</v>
      </c>
    </row>
    <row r="1381" spans="1:19">
      <c r="A1381">
        <v>4088</v>
      </c>
      <c r="B1381">
        <v>984</v>
      </c>
      <c r="C1381">
        <v>3542</v>
      </c>
      <c r="D1381">
        <v>142532.45000000001</v>
      </c>
      <c r="E1381">
        <v>3447</v>
      </c>
      <c r="F1381">
        <v>152788.45000000001</v>
      </c>
      <c r="G1381">
        <v>44.325051000000002</v>
      </c>
      <c r="H1381">
        <v>20.92</v>
      </c>
      <c r="I1381">
        <v>23.405051</v>
      </c>
      <c r="J1381">
        <v>2.1187879999999999</v>
      </c>
      <c r="K1381">
        <v>0</v>
      </c>
      <c r="L1381">
        <v>0</v>
      </c>
      <c r="M1381">
        <v>95</v>
      </c>
      <c r="N1381">
        <v>-10256</v>
      </c>
      <c r="O1381">
        <v>2.6821009999999998</v>
      </c>
      <c r="P1381">
        <v>54</v>
      </c>
      <c r="Q1381">
        <v>1.524562</v>
      </c>
      <c r="R1381" t="s">
        <v>43</v>
      </c>
      <c r="S1381" t="s">
        <v>43</v>
      </c>
    </row>
    <row r="1382" spans="1:19">
      <c r="A1382">
        <v>4333</v>
      </c>
      <c r="B1382">
        <v>1556</v>
      </c>
      <c r="C1382">
        <v>3539</v>
      </c>
      <c r="D1382">
        <v>196801.53</v>
      </c>
      <c r="E1382">
        <v>3115</v>
      </c>
      <c r="F1382">
        <v>244462.53</v>
      </c>
      <c r="G1382">
        <v>78.479142999999993</v>
      </c>
      <c r="H1382">
        <v>67.069999999999993</v>
      </c>
      <c r="I1382">
        <v>11.409143</v>
      </c>
      <c r="J1382">
        <v>1.1701079999999999</v>
      </c>
      <c r="K1382">
        <v>0</v>
      </c>
      <c r="L1382">
        <v>0</v>
      </c>
      <c r="M1382">
        <v>424</v>
      </c>
      <c r="N1382">
        <v>-47661</v>
      </c>
      <c r="O1382">
        <v>11.980786</v>
      </c>
      <c r="P1382">
        <v>83</v>
      </c>
      <c r="Q1382">
        <v>2.3452950000000001</v>
      </c>
      <c r="R1382" t="s">
        <v>43</v>
      </c>
      <c r="S1382" t="s">
        <v>43</v>
      </c>
    </row>
    <row r="1383" spans="1:19">
      <c r="A1383">
        <v>4638</v>
      </c>
      <c r="B1383">
        <v>1813</v>
      </c>
      <c r="C1383">
        <v>3538</v>
      </c>
      <c r="D1383">
        <v>303785.64</v>
      </c>
      <c r="E1383">
        <v>3363</v>
      </c>
      <c r="F1383">
        <v>329907.64</v>
      </c>
      <c r="G1383">
        <v>98.099209000000002</v>
      </c>
      <c r="H1383">
        <v>98</v>
      </c>
      <c r="I1383">
        <v>9.9209000000000006E-2</v>
      </c>
      <c r="J1383">
        <v>1.001012</v>
      </c>
      <c r="K1383">
        <v>0</v>
      </c>
      <c r="L1383">
        <v>0</v>
      </c>
      <c r="M1383">
        <v>175</v>
      </c>
      <c r="N1383">
        <v>-26122</v>
      </c>
      <c r="O1383">
        <v>4.9462970000000004</v>
      </c>
      <c r="P1383">
        <v>124</v>
      </c>
      <c r="Q1383">
        <v>3.5048050000000002</v>
      </c>
      <c r="R1383" t="s">
        <v>43</v>
      </c>
      <c r="S1383" t="s">
        <v>44</v>
      </c>
    </row>
    <row r="1384" spans="1:19">
      <c r="A1384">
        <v>3310</v>
      </c>
      <c r="B1384">
        <v>996</v>
      </c>
      <c r="C1384">
        <v>3537</v>
      </c>
      <c r="D1384">
        <v>94763.78</v>
      </c>
      <c r="E1384">
        <v>3402</v>
      </c>
      <c r="F1384">
        <v>108290.78</v>
      </c>
      <c r="G1384">
        <v>31.831505</v>
      </c>
      <c r="H1384">
        <v>13.97</v>
      </c>
      <c r="I1384">
        <v>17.861505000000001</v>
      </c>
      <c r="J1384">
        <v>2.278562</v>
      </c>
      <c r="K1384">
        <v>0</v>
      </c>
      <c r="L1384">
        <v>0</v>
      </c>
      <c r="M1384">
        <v>135</v>
      </c>
      <c r="N1384">
        <v>-13527</v>
      </c>
      <c r="O1384">
        <v>3.8167939999999998</v>
      </c>
      <c r="P1384">
        <v>36</v>
      </c>
      <c r="Q1384">
        <v>1.0178119999999999</v>
      </c>
      <c r="R1384" t="s">
        <v>43</v>
      </c>
      <c r="S1384" t="s">
        <v>43</v>
      </c>
    </row>
    <row r="1385" spans="1:19">
      <c r="A1385">
        <v>2520</v>
      </c>
      <c r="B1385">
        <v>349</v>
      </c>
      <c r="C1385">
        <v>3537</v>
      </c>
      <c r="D1385">
        <v>107669.55</v>
      </c>
      <c r="E1385">
        <v>3343</v>
      </c>
      <c r="F1385">
        <v>131860.54999999999</v>
      </c>
      <c r="G1385">
        <v>39.443778000000002</v>
      </c>
      <c r="H1385">
        <v>7.87</v>
      </c>
      <c r="I1385">
        <v>31.573778000000001</v>
      </c>
      <c r="J1385">
        <v>5.0119160000000003</v>
      </c>
      <c r="K1385">
        <v>0</v>
      </c>
      <c r="L1385">
        <v>0</v>
      </c>
      <c r="M1385">
        <v>194</v>
      </c>
      <c r="N1385">
        <v>-24191</v>
      </c>
      <c r="O1385">
        <v>5.4848739999999996</v>
      </c>
      <c r="P1385">
        <v>43</v>
      </c>
      <c r="Q1385">
        <v>1.2157199999999999</v>
      </c>
      <c r="R1385" t="s">
        <v>43</v>
      </c>
      <c r="S1385" t="s">
        <v>43</v>
      </c>
    </row>
    <row r="1386" spans="1:19">
      <c r="A1386">
        <v>1170</v>
      </c>
      <c r="B1386">
        <v>1208</v>
      </c>
      <c r="C1386">
        <v>3536</v>
      </c>
      <c r="D1386">
        <v>104928.43</v>
      </c>
      <c r="E1386">
        <v>3362</v>
      </c>
      <c r="F1386">
        <v>120542.43</v>
      </c>
      <c r="G1386">
        <v>35.854380999999997</v>
      </c>
      <c r="H1386">
        <v>13.265000000000001</v>
      </c>
      <c r="I1386">
        <v>22.589380999999999</v>
      </c>
      <c r="J1386">
        <v>2.702931</v>
      </c>
      <c r="K1386">
        <v>0</v>
      </c>
      <c r="L1386">
        <v>0</v>
      </c>
      <c r="M1386">
        <v>174</v>
      </c>
      <c r="N1386">
        <v>-15614</v>
      </c>
      <c r="O1386">
        <v>4.920814</v>
      </c>
      <c r="P1386">
        <v>49</v>
      </c>
      <c r="Q1386">
        <v>1.3857470000000001</v>
      </c>
      <c r="R1386" t="s">
        <v>43</v>
      </c>
      <c r="S1386" t="s">
        <v>43</v>
      </c>
    </row>
    <row r="1387" spans="1:19">
      <c r="A1387">
        <v>3091</v>
      </c>
      <c r="B1387">
        <v>733</v>
      </c>
      <c r="C1387">
        <v>3534</v>
      </c>
      <c r="D1387">
        <v>190198.22</v>
      </c>
      <c r="E1387">
        <v>3461</v>
      </c>
      <c r="F1387">
        <v>200563.22</v>
      </c>
      <c r="G1387">
        <v>57.9495</v>
      </c>
      <c r="H1387">
        <v>48.25</v>
      </c>
      <c r="I1387">
        <v>9.6995000000000005</v>
      </c>
      <c r="J1387">
        <v>1.2010259999999999</v>
      </c>
      <c r="K1387">
        <v>0</v>
      </c>
      <c r="L1387">
        <v>0</v>
      </c>
      <c r="M1387">
        <v>73</v>
      </c>
      <c r="N1387">
        <v>-10365</v>
      </c>
      <c r="O1387">
        <v>2.0656479999999999</v>
      </c>
      <c r="P1387">
        <v>43</v>
      </c>
      <c r="Q1387">
        <v>1.2167520000000001</v>
      </c>
      <c r="R1387" t="s">
        <v>43</v>
      </c>
      <c r="S1387" t="s">
        <v>43</v>
      </c>
    </row>
    <row r="1388" spans="1:19">
      <c r="A1388">
        <v>5606</v>
      </c>
      <c r="B1388">
        <v>433</v>
      </c>
      <c r="C1388">
        <v>3532</v>
      </c>
      <c r="D1388">
        <v>74922.899999999994</v>
      </c>
      <c r="E1388">
        <v>3500</v>
      </c>
      <c r="F1388">
        <v>77279.899999999994</v>
      </c>
      <c r="G1388">
        <v>22.079971</v>
      </c>
      <c r="H1388">
        <v>11.84</v>
      </c>
      <c r="I1388">
        <v>10.239971000000001</v>
      </c>
      <c r="J1388">
        <v>1.864862</v>
      </c>
      <c r="K1388">
        <v>0</v>
      </c>
      <c r="L1388">
        <v>0</v>
      </c>
      <c r="M1388">
        <v>32</v>
      </c>
      <c r="N1388">
        <v>-2357</v>
      </c>
      <c r="O1388">
        <v>0.90600199999999997</v>
      </c>
      <c r="P1388">
        <v>54</v>
      </c>
      <c r="Q1388">
        <v>1.5288790000000001</v>
      </c>
      <c r="R1388" t="s">
        <v>43</v>
      </c>
      <c r="S1388" t="s">
        <v>43</v>
      </c>
    </row>
    <row r="1389" spans="1:19">
      <c r="A1389">
        <v>131</v>
      </c>
      <c r="B1389">
        <v>1195</v>
      </c>
      <c r="C1389">
        <v>3531</v>
      </c>
      <c r="D1389">
        <v>138791.46</v>
      </c>
      <c r="E1389">
        <v>3381</v>
      </c>
      <c r="F1389">
        <v>152199.46</v>
      </c>
      <c r="G1389">
        <v>45.016108000000003</v>
      </c>
      <c r="H1389">
        <v>39.92</v>
      </c>
      <c r="I1389">
        <v>5.0961080000000001</v>
      </c>
      <c r="J1389">
        <v>1.127658</v>
      </c>
      <c r="K1389">
        <v>0</v>
      </c>
      <c r="L1389">
        <v>0</v>
      </c>
      <c r="M1389">
        <v>150</v>
      </c>
      <c r="N1389">
        <v>-13408</v>
      </c>
      <c r="O1389">
        <v>4.2480880000000001</v>
      </c>
      <c r="P1389">
        <v>79</v>
      </c>
      <c r="Q1389">
        <v>2.2373270000000001</v>
      </c>
      <c r="R1389" t="s">
        <v>43</v>
      </c>
      <c r="S1389" t="s">
        <v>43</v>
      </c>
    </row>
    <row r="1390" spans="1:19">
      <c r="A1390">
        <v>4398</v>
      </c>
      <c r="B1390">
        <v>112</v>
      </c>
      <c r="C1390">
        <v>3531</v>
      </c>
      <c r="D1390">
        <v>93501.32</v>
      </c>
      <c r="E1390">
        <v>3466</v>
      </c>
      <c r="F1390">
        <v>98485.32</v>
      </c>
      <c r="G1390">
        <v>28.414691000000001</v>
      </c>
      <c r="H1390">
        <v>12.744999999999999</v>
      </c>
      <c r="I1390">
        <v>15.669691</v>
      </c>
      <c r="J1390">
        <v>2.2294779999999998</v>
      </c>
      <c r="K1390">
        <v>0</v>
      </c>
      <c r="L1390">
        <v>0</v>
      </c>
      <c r="M1390">
        <v>65</v>
      </c>
      <c r="N1390">
        <v>-4984</v>
      </c>
      <c r="O1390">
        <v>1.840838</v>
      </c>
      <c r="P1390">
        <v>68</v>
      </c>
      <c r="Q1390">
        <v>1.9258</v>
      </c>
      <c r="R1390" t="s">
        <v>43</v>
      </c>
      <c r="S1390" t="s">
        <v>43</v>
      </c>
    </row>
    <row r="1391" spans="1:19">
      <c r="A1391">
        <v>2058</v>
      </c>
      <c r="B1391">
        <v>1719</v>
      </c>
      <c r="C1391">
        <v>3529</v>
      </c>
      <c r="D1391">
        <v>108865.79</v>
      </c>
      <c r="E1391">
        <v>3321</v>
      </c>
      <c r="F1391">
        <v>130772.79</v>
      </c>
      <c r="G1391">
        <v>39.377533999999997</v>
      </c>
      <c r="H1391">
        <v>8.67</v>
      </c>
      <c r="I1391">
        <v>30.707533999999999</v>
      </c>
      <c r="J1391">
        <v>4.5418149999999997</v>
      </c>
      <c r="K1391">
        <v>0</v>
      </c>
      <c r="L1391">
        <v>0</v>
      </c>
      <c r="M1391">
        <v>208</v>
      </c>
      <c r="N1391">
        <v>-21907</v>
      </c>
      <c r="O1391">
        <v>5.8940210000000004</v>
      </c>
      <c r="P1391">
        <v>52</v>
      </c>
      <c r="Q1391">
        <v>1.4735050000000001</v>
      </c>
      <c r="R1391" t="s">
        <v>43</v>
      </c>
      <c r="S1391" t="s">
        <v>43</v>
      </c>
    </row>
    <row r="1392" spans="1:19">
      <c r="A1392">
        <v>5663</v>
      </c>
      <c r="B1392">
        <v>1541</v>
      </c>
      <c r="C1392">
        <v>3528</v>
      </c>
      <c r="D1392">
        <v>76578.679999999993</v>
      </c>
      <c r="E1392">
        <v>3440</v>
      </c>
      <c r="F1392">
        <v>84414.68</v>
      </c>
      <c r="G1392">
        <v>24.539151</v>
      </c>
      <c r="H1392">
        <v>17.149999999999999</v>
      </c>
      <c r="I1392">
        <v>7.389151</v>
      </c>
      <c r="J1392">
        <v>1.4308540000000001</v>
      </c>
      <c r="K1392">
        <v>0</v>
      </c>
      <c r="L1392">
        <v>0</v>
      </c>
      <c r="M1392">
        <v>88</v>
      </c>
      <c r="N1392">
        <v>-7836</v>
      </c>
      <c r="O1392">
        <v>2.4943309999999999</v>
      </c>
      <c r="P1392">
        <v>46</v>
      </c>
      <c r="Q1392">
        <v>1.303855</v>
      </c>
      <c r="R1392" t="s">
        <v>43</v>
      </c>
      <c r="S1392" t="s">
        <v>43</v>
      </c>
    </row>
    <row r="1393" spans="1:19">
      <c r="A1393">
        <v>141</v>
      </c>
      <c r="B1393">
        <v>442</v>
      </c>
      <c r="C1393">
        <v>3527</v>
      </c>
      <c r="D1393">
        <v>172662.54</v>
      </c>
      <c r="E1393">
        <v>3389</v>
      </c>
      <c r="F1393">
        <v>187660.54</v>
      </c>
      <c r="G1393">
        <v>55.373426000000002</v>
      </c>
      <c r="H1393">
        <v>26.28</v>
      </c>
      <c r="I1393">
        <v>29.093426000000001</v>
      </c>
      <c r="J1393">
        <v>2.107056</v>
      </c>
      <c r="K1393">
        <v>0</v>
      </c>
      <c r="L1393">
        <v>0</v>
      </c>
      <c r="M1393">
        <v>138</v>
      </c>
      <c r="N1393">
        <v>-14998</v>
      </c>
      <c r="O1393">
        <v>3.912674</v>
      </c>
      <c r="P1393">
        <v>53</v>
      </c>
      <c r="Q1393">
        <v>1.502694</v>
      </c>
      <c r="R1393" t="s">
        <v>43</v>
      </c>
      <c r="S1393" t="s">
        <v>43</v>
      </c>
    </row>
    <row r="1394" spans="1:19">
      <c r="A1394">
        <v>4609</v>
      </c>
      <c r="B1394">
        <v>219</v>
      </c>
      <c r="C1394">
        <v>3527</v>
      </c>
      <c r="D1394">
        <v>75717.86</v>
      </c>
      <c r="E1394">
        <v>3183</v>
      </c>
      <c r="F1394">
        <v>105572.57</v>
      </c>
      <c r="G1394">
        <v>33.167631</v>
      </c>
      <c r="H1394">
        <v>25.3</v>
      </c>
      <c r="I1394">
        <v>7.8676310000000003</v>
      </c>
      <c r="J1394">
        <v>1.3109740000000001</v>
      </c>
      <c r="K1394">
        <v>0</v>
      </c>
      <c r="L1394">
        <v>0</v>
      </c>
      <c r="M1394">
        <v>344</v>
      </c>
      <c r="N1394">
        <v>-29854.71</v>
      </c>
      <c r="O1394">
        <v>9.7533309999999993</v>
      </c>
      <c r="P1394">
        <v>68</v>
      </c>
      <c r="Q1394">
        <v>1.9279839999999999</v>
      </c>
      <c r="R1394" t="s">
        <v>43</v>
      </c>
      <c r="S1394" t="s">
        <v>43</v>
      </c>
    </row>
    <row r="1395" spans="1:19">
      <c r="A1395">
        <v>3285</v>
      </c>
      <c r="B1395">
        <v>699</v>
      </c>
      <c r="C1395">
        <v>3526</v>
      </c>
      <c r="D1395">
        <v>124371</v>
      </c>
      <c r="E1395">
        <v>3442</v>
      </c>
      <c r="F1395">
        <v>143155</v>
      </c>
      <c r="G1395">
        <v>41.590645000000002</v>
      </c>
      <c r="H1395">
        <v>10.88</v>
      </c>
      <c r="I1395">
        <v>30.710645</v>
      </c>
      <c r="J1395">
        <v>3.82267</v>
      </c>
      <c r="K1395">
        <v>0</v>
      </c>
      <c r="L1395">
        <v>0</v>
      </c>
      <c r="M1395">
        <v>84</v>
      </c>
      <c r="N1395">
        <v>-18784</v>
      </c>
      <c r="O1395">
        <v>2.3823029999999998</v>
      </c>
      <c r="P1395">
        <v>21</v>
      </c>
      <c r="Q1395">
        <v>0.59557599999999999</v>
      </c>
      <c r="R1395" t="s">
        <v>43</v>
      </c>
      <c r="S1395" t="s">
        <v>43</v>
      </c>
    </row>
    <row r="1396" spans="1:19">
      <c r="A1396">
        <v>2748</v>
      </c>
      <c r="B1396">
        <v>987</v>
      </c>
      <c r="C1396">
        <v>3526</v>
      </c>
      <c r="D1396">
        <v>79980.25</v>
      </c>
      <c r="E1396">
        <v>3517</v>
      </c>
      <c r="F1396">
        <v>80672.25</v>
      </c>
      <c r="G1396">
        <v>22.937802000000001</v>
      </c>
      <c r="H1396">
        <v>24.55</v>
      </c>
      <c r="I1396">
        <v>-1.612198</v>
      </c>
      <c r="J1396">
        <v>0.93432999999999999</v>
      </c>
      <c r="K1396">
        <v>0</v>
      </c>
      <c r="L1396">
        <v>0</v>
      </c>
      <c r="M1396">
        <v>9</v>
      </c>
      <c r="N1396">
        <v>-692</v>
      </c>
      <c r="O1396">
        <v>0.255247</v>
      </c>
      <c r="P1396">
        <v>48</v>
      </c>
      <c r="Q1396">
        <v>1.361316</v>
      </c>
      <c r="R1396" t="s">
        <v>43</v>
      </c>
      <c r="S1396" t="s">
        <v>43</v>
      </c>
    </row>
    <row r="1397" spans="1:19">
      <c r="A1397">
        <v>5164</v>
      </c>
      <c r="B1397">
        <v>1616</v>
      </c>
      <c r="C1397">
        <v>3524</v>
      </c>
      <c r="D1397">
        <v>107385.52</v>
      </c>
      <c r="E1397">
        <v>3380</v>
      </c>
      <c r="F1397">
        <v>118341.52</v>
      </c>
      <c r="G1397">
        <v>35.012284000000001</v>
      </c>
      <c r="H1397">
        <v>32.655000000000001</v>
      </c>
      <c r="I1397">
        <v>2.3572839999999999</v>
      </c>
      <c r="J1397">
        <v>1.0721879999999999</v>
      </c>
      <c r="K1397">
        <v>0</v>
      </c>
      <c r="L1397">
        <v>0</v>
      </c>
      <c r="M1397">
        <v>144</v>
      </c>
      <c r="N1397">
        <v>-10956</v>
      </c>
      <c r="O1397">
        <v>4.0862660000000002</v>
      </c>
      <c r="P1397">
        <v>24</v>
      </c>
      <c r="Q1397">
        <v>0.68104399999999998</v>
      </c>
      <c r="R1397" t="s">
        <v>43</v>
      </c>
      <c r="S1397" t="s">
        <v>43</v>
      </c>
    </row>
    <row r="1398" spans="1:19">
      <c r="A1398">
        <v>5443</v>
      </c>
      <c r="B1398">
        <v>1986</v>
      </c>
      <c r="C1398">
        <v>3523</v>
      </c>
      <c r="D1398">
        <v>175989.62</v>
      </c>
      <c r="E1398">
        <v>3336</v>
      </c>
      <c r="F1398">
        <v>202970.62</v>
      </c>
      <c r="G1398">
        <v>60.842511999999999</v>
      </c>
      <c r="H1398">
        <v>20.035</v>
      </c>
      <c r="I1398">
        <v>40.807512000000003</v>
      </c>
      <c r="J1398">
        <v>3.0368110000000001</v>
      </c>
      <c r="K1398">
        <v>0</v>
      </c>
      <c r="L1398">
        <v>0</v>
      </c>
      <c r="M1398">
        <v>187</v>
      </c>
      <c r="N1398">
        <v>-26981</v>
      </c>
      <c r="O1398">
        <v>5.307976</v>
      </c>
      <c r="P1398">
        <v>62</v>
      </c>
      <c r="Q1398">
        <v>1.7598640000000001</v>
      </c>
      <c r="R1398" t="s">
        <v>43</v>
      </c>
      <c r="S1398" t="s">
        <v>43</v>
      </c>
    </row>
    <row r="1399" spans="1:19">
      <c r="A1399">
        <v>5496</v>
      </c>
      <c r="B1399">
        <v>1986</v>
      </c>
      <c r="C1399">
        <v>3522</v>
      </c>
      <c r="D1399">
        <v>186569.36</v>
      </c>
      <c r="E1399">
        <v>3346</v>
      </c>
      <c r="F1399">
        <v>210582.36</v>
      </c>
      <c r="G1399">
        <v>62.935552999999999</v>
      </c>
      <c r="H1399">
        <v>23.594999999999999</v>
      </c>
      <c r="I1399">
        <v>39.340553</v>
      </c>
      <c r="J1399">
        <v>2.6673260000000001</v>
      </c>
      <c r="K1399">
        <v>0</v>
      </c>
      <c r="L1399">
        <v>0</v>
      </c>
      <c r="M1399">
        <v>176</v>
      </c>
      <c r="N1399">
        <v>-24013</v>
      </c>
      <c r="O1399">
        <v>4.9971610000000002</v>
      </c>
      <c r="P1399">
        <v>71</v>
      </c>
      <c r="Q1399">
        <v>2.0158999999999998</v>
      </c>
      <c r="R1399" t="s">
        <v>43</v>
      </c>
      <c r="S1399" t="s">
        <v>43</v>
      </c>
    </row>
    <row r="1400" spans="1:19">
      <c r="A1400">
        <v>5257</v>
      </c>
      <c r="B1400">
        <v>1654</v>
      </c>
      <c r="C1400">
        <v>3521</v>
      </c>
      <c r="D1400">
        <v>173639.02</v>
      </c>
      <c r="E1400">
        <v>3112</v>
      </c>
      <c r="F1400">
        <v>206355.02</v>
      </c>
      <c r="G1400">
        <v>66.309454000000002</v>
      </c>
      <c r="H1400">
        <v>66.5</v>
      </c>
      <c r="I1400">
        <v>-0.19054599999999999</v>
      </c>
      <c r="J1400">
        <v>0.99713499999999999</v>
      </c>
      <c r="K1400">
        <v>0</v>
      </c>
      <c r="L1400">
        <v>0</v>
      </c>
      <c r="M1400">
        <v>409</v>
      </c>
      <c r="N1400">
        <v>-32716</v>
      </c>
      <c r="O1400">
        <v>11.616018</v>
      </c>
      <c r="P1400">
        <v>47</v>
      </c>
      <c r="Q1400">
        <v>1.334848</v>
      </c>
      <c r="R1400" t="s">
        <v>43</v>
      </c>
      <c r="S1400" t="s">
        <v>43</v>
      </c>
    </row>
    <row r="1401" spans="1:19">
      <c r="A1401">
        <v>166</v>
      </c>
      <c r="B1401">
        <v>1668</v>
      </c>
      <c r="C1401">
        <v>3521</v>
      </c>
      <c r="D1401">
        <v>249150.86</v>
      </c>
      <c r="E1401">
        <v>3357</v>
      </c>
      <c r="F1401">
        <v>263167.86</v>
      </c>
      <c r="G1401">
        <v>78.393761999999995</v>
      </c>
      <c r="H1401">
        <v>78</v>
      </c>
      <c r="I1401">
        <v>0.393762</v>
      </c>
      <c r="J1401">
        <v>1.0050479999999999</v>
      </c>
      <c r="K1401">
        <v>0</v>
      </c>
      <c r="L1401">
        <v>0</v>
      </c>
      <c r="M1401">
        <v>164</v>
      </c>
      <c r="N1401">
        <v>-14017</v>
      </c>
      <c r="O1401">
        <v>4.6577679999999999</v>
      </c>
      <c r="P1401">
        <v>90</v>
      </c>
      <c r="Q1401">
        <v>2.556092</v>
      </c>
      <c r="R1401" t="s">
        <v>43</v>
      </c>
      <c r="S1401" t="s">
        <v>43</v>
      </c>
    </row>
    <row r="1402" spans="1:19">
      <c r="A1402">
        <v>3659</v>
      </c>
      <c r="B1402">
        <v>592</v>
      </c>
      <c r="C1402">
        <v>3521</v>
      </c>
      <c r="D1402">
        <v>69780.89</v>
      </c>
      <c r="E1402">
        <v>3449</v>
      </c>
      <c r="F1402">
        <v>75584.89</v>
      </c>
      <c r="G1402">
        <v>21.915016000000001</v>
      </c>
      <c r="H1402">
        <v>10.67</v>
      </c>
      <c r="I1402">
        <v>11.245016</v>
      </c>
      <c r="J1402">
        <v>2.0538910000000001</v>
      </c>
      <c r="K1402">
        <v>0</v>
      </c>
      <c r="L1402">
        <v>0</v>
      </c>
      <c r="M1402">
        <v>72</v>
      </c>
      <c r="N1402">
        <v>-5804</v>
      </c>
      <c r="O1402">
        <v>2.0448740000000001</v>
      </c>
      <c r="P1402">
        <v>41</v>
      </c>
      <c r="Q1402">
        <v>1.164442</v>
      </c>
      <c r="R1402" t="s">
        <v>43</v>
      </c>
      <c r="S1402" t="s">
        <v>43</v>
      </c>
    </row>
    <row r="1403" spans="1:19">
      <c r="A1403">
        <v>3225</v>
      </c>
      <c r="B1403">
        <v>415</v>
      </c>
      <c r="C1403">
        <v>3512</v>
      </c>
      <c r="D1403">
        <v>82005.09</v>
      </c>
      <c r="E1403">
        <v>3236</v>
      </c>
      <c r="F1403">
        <v>105751.09</v>
      </c>
      <c r="G1403">
        <v>32.679569999999998</v>
      </c>
      <c r="H1403">
        <v>20.864999999999998</v>
      </c>
      <c r="I1403">
        <v>11.81457</v>
      </c>
      <c r="J1403">
        <v>1.5662389999999999</v>
      </c>
      <c r="K1403">
        <v>0</v>
      </c>
      <c r="L1403">
        <v>0</v>
      </c>
      <c r="M1403">
        <v>276</v>
      </c>
      <c r="N1403">
        <v>-23746</v>
      </c>
      <c r="O1403">
        <v>7.8587699999999998</v>
      </c>
      <c r="P1403">
        <v>52</v>
      </c>
      <c r="Q1403">
        <v>1.4806379999999999</v>
      </c>
      <c r="R1403" t="s">
        <v>43</v>
      </c>
      <c r="S1403" t="s">
        <v>43</v>
      </c>
    </row>
    <row r="1404" spans="1:19">
      <c r="A1404">
        <v>2684</v>
      </c>
      <c r="B1404">
        <v>1546</v>
      </c>
      <c r="C1404">
        <v>3512</v>
      </c>
      <c r="D1404">
        <v>105848.49</v>
      </c>
      <c r="E1404">
        <v>3222</v>
      </c>
      <c r="F1404">
        <v>132170.49</v>
      </c>
      <c r="G1404">
        <v>41.021256999999999</v>
      </c>
      <c r="H1404">
        <v>22.89</v>
      </c>
      <c r="I1404">
        <v>18.131257000000002</v>
      </c>
      <c r="J1404">
        <v>1.7921039999999999</v>
      </c>
      <c r="K1404">
        <v>0</v>
      </c>
      <c r="L1404">
        <v>0</v>
      </c>
      <c r="M1404">
        <v>290</v>
      </c>
      <c r="N1404">
        <v>-26322</v>
      </c>
      <c r="O1404">
        <v>8.257403</v>
      </c>
      <c r="P1404">
        <v>41</v>
      </c>
      <c r="Q1404">
        <v>1.1674260000000001</v>
      </c>
      <c r="R1404" t="s">
        <v>43</v>
      </c>
      <c r="S1404" t="s">
        <v>43</v>
      </c>
    </row>
    <row r="1405" spans="1:19">
      <c r="A1405">
        <v>2686</v>
      </c>
      <c r="B1405">
        <v>469</v>
      </c>
      <c r="C1405">
        <v>3505</v>
      </c>
      <c r="D1405">
        <v>236927.66</v>
      </c>
      <c r="E1405">
        <v>3243</v>
      </c>
      <c r="F1405">
        <v>271349.65999999997</v>
      </c>
      <c r="G1405">
        <v>83.672421</v>
      </c>
      <c r="H1405">
        <v>48.47</v>
      </c>
      <c r="I1405">
        <v>35.202421000000001</v>
      </c>
      <c r="J1405">
        <v>1.726272</v>
      </c>
      <c r="K1405">
        <v>0</v>
      </c>
      <c r="L1405">
        <v>0</v>
      </c>
      <c r="M1405">
        <v>262</v>
      </c>
      <c r="N1405">
        <v>-34422</v>
      </c>
      <c r="O1405">
        <v>7.4750360000000002</v>
      </c>
      <c r="P1405">
        <v>44</v>
      </c>
      <c r="Q1405">
        <v>1.25535</v>
      </c>
      <c r="R1405" t="s">
        <v>43</v>
      </c>
      <c r="S1405" t="s">
        <v>43</v>
      </c>
    </row>
    <row r="1406" spans="1:19">
      <c r="A1406">
        <v>5215</v>
      </c>
      <c r="B1406">
        <v>1379</v>
      </c>
      <c r="C1406">
        <v>3505</v>
      </c>
      <c r="D1406">
        <v>102076</v>
      </c>
      <c r="E1406">
        <v>3472</v>
      </c>
      <c r="F1406">
        <v>105229</v>
      </c>
      <c r="G1406">
        <v>30.307891999999999</v>
      </c>
      <c r="H1406">
        <v>13.835000000000001</v>
      </c>
      <c r="I1406">
        <v>16.472892000000002</v>
      </c>
      <c r="J1406">
        <v>2.1906680000000001</v>
      </c>
      <c r="K1406">
        <v>0</v>
      </c>
      <c r="L1406">
        <v>0</v>
      </c>
      <c r="M1406">
        <v>33</v>
      </c>
      <c r="N1406">
        <v>-3153</v>
      </c>
      <c r="O1406">
        <v>0.94151200000000002</v>
      </c>
      <c r="P1406">
        <v>42</v>
      </c>
      <c r="Q1406">
        <v>1.198288</v>
      </c>
      <c r="R1406" t="s">
        <v>43</v>
      </c>
      <c r="S1406" t="s">
        <v>43</v>
      </c>
    </row>
    <row r="1407" spans="1:19">
      <c r="A1407">
        <v>112</v>
      </c>
      <c r="B1407">
        <v>442</v>
      </c>
      <c r="C1407">
        <v>3504</v>
      </c>
      <c r="D1407">
        <v>161969.47</v>
      </c>
      <c r="E1407">
        <v>3360</v>
      </c>
      <c r="F1407">
        <v>175106.47</v>
      </c>
      <c r="G1407">
        <v>52.115020999999999</v>
      </c>
      <c r="H1407">
        <v>27.03</v>
      </c>
      <c r="I1407">
        <v>25.085021000000001</v>
      </c>
      <c r="J1407">
        <v>1.9280440000000001</v>
      </c>
      <c r="K1407">
        <v>0</v>
      </c>
      <c r="L1407">
        <v>0</v>
      </c>
      <c r="M1407">
        <v>144</v>
      </c>
      <c r="N1407">
        <v>-13137</v>
      </c>
      <c r="O1407">
        <v>4.1095889999999997</v>
      </c>
      <c r="P1407">
        <v>51</v>
      </c>
      <c r="Q1407">
        <v>1.455479</v>
      </c>
      <c r="R1407" t="s">
        <v>43</v>
      </c>
      <c r="S1407" t="s">
        <v>43</v>
      </c>
    </row>
    <row r="1408" spans="1:19">
      <c r="A1408">
        <v>2137</v>
      </c>
      <c r="B1408">
        <v>247</v>
      </c>
      <c r="C1408">
        <v>3503</v>
      </c>
      <c r="D1408">
        <v>329505.36</v>
      </c>
      <c r="E1408">
        <v>3325</v>
      </c>
      <c r="F1408">
        <v>352954.36</v>
      </c>
      <c r="G1408">
        <v>106.151687</v>
      </c>
      <c r="H1408">
        <v>90.3</v>
      </c>
      <c r="I1408">
        <v>15.851687</v>
      </c>
      <c r="J1408">
        <v>1.1755450000000001</v>
      </c>
      <c r="K1408">
        <v>0</v>
      </c>
      <c r="L1408">
        <v>0</v>
      </c>
      <c r="M1408">
        <v>178</v>
      </c>
      <c r="N1408">
        <v>-23449</v>
      </c>
      <c r="O1408">
        <v>5.081359</v>
      </c>
      <c r="P1408">
        <v>115</v>
      </c>
      <c r="Q1408">
        <v>3.2829000000000002</v>
      </c>
      <c r="R1408" t="s">
        <v>43</v>
      </c>
      <c r="S1408" t="s">
        <v>44</v>
      </c>
    </row>
    <row r="1409" spans="1:19">
      <c r="A1409">
        <v>4145</v>
      </c>
      <c r="B1409">
        <v>212</v>
      </c>
      <c r="C1409">
        <v>3502</v>
      </c>
      <c r="D1409">
        <v>82544.03</v>
      </c>
      <c r="E1409">
        <v>3362</v>
      </c>
      <c r="F1409">
        <v>96984.03</v>
      </c>
      <c r="G1409">
        <v>28.847124000000001</v>
      </c>
      <c r="H1409">
        <v>2.72</v>
      </c>
      <c r="I1409">
        <v>26.127123999999998</v>
      </c>
      <c r="J1409">
        <v>10.605560000000001</v>
      </c>
      <c r="K1409">
        <v>0</v>
      </c>
      <c r="L1409">
        <v>0</v>
      </c>
      <c r="M1409">
        <v>140</v>
      </c>
      <c r="N1409">
        <v>-14440</v>
      </c>
      <c r="O1409">
        <v>3.997716</v>
      </c>
      <c r="P1409">
        <v>43</v>
      </c>
      <c r="Q1409">
        <v>1.22787</v>
      </c>
      <c r="R1409" t="s">
        <v>43</v>
      </c>
      <c r="S1409" t="s">
        <v>43</v>
      </c>
    </row>
    <row r="1410" spans="1:19">
      <c r="A1410">
        <v>4086</v>
      </c>
      <c r="B1410">
        <v>1217</v>
      </c>
      <c r="C1410">
        <v>3501</v>
      </c>
      <c r="D1410">
        <v>192531.7</v>
      </c>
      <c r="E1410">
        <v>3308</v>
      </c>
      <c r="F1410">
        <v>210471.7</v>
      </c>
      <c r="G1410">
        <v>63.625059999999998</v>
      </c>
      <c r="H1410">
        <v>51.03</v>
      </c>
      <c r="I1410">
        <v>12.59506</v>
      </c>
      <c r="J1410">
        <v>1.2468170000000001</v>
      </c>
      <c r="K1410">
        <v>1</v>
      </c>
      <c r="L1410">
        <v>2.8563000000000002E-2</v>
      </c>
      <c r="M1410">
        <v>192</v>
      </c>
      <c r="N1410">
        <v>-17940</v>
      </c>
      <c r="O1410">
        <v>5.4841470000000001</v>
      </c>
      <c r="P1410">
        <v>75</v>
      </c>
      <c r="Q1410">
        <v>2.142245</v>
      </c>
      <c r="R1410" t="s">
        <v>43</v>
      </c>
      <c r="S1410" t="s">
        <v>43</v>
      </c>
    </row>
    <row r="1411" spans="1:19">
      <c r="A1411">
        <v>3707</v>
      </c>
      <c r="B1411">
        <v>733</v>
      </c>
      <c r="C1411">
        <v>3500</v>
      </c>
      <c r="D1411">
        <v>300817.83</v>
      </c>
      <c r="E1411">
        <v>3377</v>
      </c>
      <c r="F1411">
        <v>320362.83</v>
      </c>
      <c r="G1411">
        <v>94.866102999999995</v>
      </c>
      <c r="H1411">
        <v>80</v>
      </c>
      <c r="I1411">
        <v>14.866103000000001</v>
      </c>
      <c r="J1411">
        <v>1.185826</v>
      </c>
      <c r="K1411">
        <v>0</v>
      </c>
      <c r="L1411">
        <v>0</v>
      </c>
      <c r="M1411">
        <v>123</v>
      </c>
      <c r="N1411">
        <v>-19545</v>
      </c>
      <c r="O1411">
        <v>3.5142859999999998</v>
      </c>
      <c r="P1411">
        <v>42</v>
      </c>
      <c r="Q1411">
        <v>1.2</v>
      </c>
      <c r="R1411" t="s">
        <v>43</v>
      </c>
      <c r="S1411" t="s">
        <v>43</v>
      </c>
    </row>
    <row r="1412" spans="1:19">
      <c r="A1412">
        <v>3716</v>
      </c>
      <c r="B1412">
        <v>759</v>
      </c>
      <c r="C1412">
        <v>3500</v>
      </c>
      <c r="D1412">
        <v>179151.25</v>
      </c>
      <c r="E1412">
        <v>3222</v>
      </c>
      <c r="F1412">
        <v>204518.25</v>
      </c>
      <c r="G1412">
        <v>63.475558999999997</v>
      </c>
      <c r="H1412">
        <v>47.54</v>
      </c>
      <c r="I1412">
        <v>15.935559</v>
      </c>
      <c r="J1412">
        <v>1.3352029999999999</v>
      </c>
      <c r="K1412">
        <v>0</v>
      </c>
      <c r="L1412">
        <v>0</v>
      </c>
      <c r="M1412">
        <v>278</v>
      </c>
      <c r="N1412">
        <v>-25367</v>
      </c>
      <c r="O1412">
        <v>7.9428570000000001</v>
      </c>
      <c r="P1412">
        <v>31</v>
      </c>
      <c r="Q1412">
        <v>0.885714</v>
      </c>
      <c r="R1412" t="s">
        <v>43</v>
      </c>
      <c r="S1412" t="s">
        <v>43</v>
      </c>
    </row>
    <row r="1413" spans="1:19">
      <c r="A1413">
        <v>4003</v>
      </c>
      <c r="B1413">
        <v>1493</v>
      </c>
      <c r="C1413">
        <v>3498</v>
      </c>
      <c r="D1413">
        <v>282399.82</v>
      </c>
      <c r="E1413">
        <v>3221</v>
      </c>
      <c r="F1413">
        <v>312681.82</v>
      </c>
      <c r="G1413">
        <v>97.076007000000004</v>
      </c>
      <c r="H1413">
        <v>93</v>
      </c>
      <c r="I1413">
        <v>4.0760069999999997</v>
      </c>
      <c r="J1413">
        <v>1.043828</v>
      </c>
      <c r="K1413">
        <v>0</v>
      </c>
      <c r="L1413">
        <v>0</v>
      </c>
      <c r="M1413">
        <v>277</v>
      </c>
      <c r="N1413">
        <v>-30282</v>
      </c>
      <c r="O1413">
        <v>7.9188109999999998</v>
      </c>
      <c r="P1413">
        <v>42</v>
      </c>
      <c r="Q1413">
        <v>1.2006859999999999</v>
      </c>
      <c r="R1413" t="s">
        <v>43</v>
      </c>
      <c r="S1413" t="s">
        <v>44</v>
      </c>
    </row>
    <row r="1414" spans="1:19">
      <c r="A1414">
        <v>3375</v>
      </c>
      <c r="B1414">
        <v>634</v>
      </c>
      <c r="C1414">
        <v>3496</v>
      </c>
      <c r="D1414">
        <v>276990.34000000003</v>
      </c>
      <c r="E1414">
        <v>3385</v>
      </c>
      <c r="F1414">
        <v>293473.34000000003</v>
      </c>
      <c r="G1414">
        <v>86.698179999999994</v>
      </c>
      <c r="H1414">
        <v>48.61</v>
      </c>
      <c r="I1414">
        <v>38.088180000000001</v>
      </c>
      <c r="J1414">
        <v>1.7835460000000001</v>
      </c>
      <c r="K1414">
        <v>0</v>
      </c>
      <c r="L1414">
        <v>0</v>
      </c>
      <c r="M1414">
        <v>111</v>
      </c>
      <c r="N1414">
        <v>-16483</v>
      </c>
      <c r="O1414">
        <v>3.1750569999999998</v>
      </c>
      <c r="P1414">
        <v>51</v>
      </c>
      <c r="Q1414">
        <v>1.4588099999999999</v>
      </c>
      <c r="R1414" t="s">
        <v>43</v>
      </c>
      <c r="S1414" t="s">
        <v>43</v>
      </c>
    </row>
    <row r="1415" spans="1:19">
      <c r="A1415">
        <v>2905</v>
      </c>
      <c r="B1415">
        <v>1274</v>
      </c>
      <c r="C1415">
        <v>3494</v>
      </c>
      <c r="D1415">
        <v>199206.55</v>
      </c>
      <c r="E1415">
        <v>3428</v>
      </c>
      <c r="F1415">
        <v>207426.55</v>
      </c>
      <c r="G1415">
        <v>60.509495000000001</v>
      </c>
      <c r="H1415">
        <v>15.49</v>
      </c>
      <c r="I1415">
        <v>45.019494999999999</v>
      </c>
      <c r="J1415">
        <v>3.9063590000000001</v>
      </c>
      <c r="K1415">
        <v>0</v>
      </c>
      <c r="L1415">
        <v>0</v>
      </c>
      <c r="M1415">
        <v>66</v>
      </c>
      <c r="N1415">
        <v>-8220</v>
      </c>
      <c r="O1415">
        <v>1.888952</v>
      </c>
      <c r="P1415">
        <v>50</v>
      </c>
      <c r="Q1415">
        <v>1.431025</v>
      </c>
      <c r="R1415" t="s">
        <v>43</v>
      </c>
      <c r="S1415" t="s">
        <v>43</v>
      </c>
    </row>
    <row r="1416" spans="1:19">
      <c r="A1416">
        <v>2312</v>
      </c>
      <c r="B1416">
        <v>356</v>
      </c>
      <c r="C1416">
        <v>3493</v>
      </c>
      <c r="D1416">
        <v>138276.04999999999</v>
      </c>
      <c r="E1416">
        <v>3476</v>
      </c>
      <c r="F1416">
        <v>141525.04999999999</v>
      </c>
      <c r="G1416">
        <v>40.714917</v>
      </c>
      <c r="H1416">
        <v>37.6</v>
      </c>
      <c r="I1416">
        <v>3.1149170000000002</v>
      </c>
      <c r="J1416">
        <v>1.0828439999999999</v>
      </c>
      <c r="K1416">
        <v>0</v>
      </c>
      <c r="L1416">
        <v>0</v>
      </c>
      <c r="M1416">
        <v>17</v>
      </c>
      <c r="N1416">
        <v>-3249</v>
      </c>
      <c r="O1416">
        <v>0.48668800000000001</v>
      </c>
      <c r="P1416">
        <v>44</v>
      </c>
      <c r="Q1416">
        <v>1.2596620000000001</v>
      </c>
      <c r="R1416" t="s">
        <v>43</v>
      </c>
      <c r="S1416" t="s">
        <v>43</v>
      </c>
    </row>
    <row r="1417" spans="1:19">
      <c r="A1417">
        <v>3844</v>
      </c>
      <c r="B1417">
        <v>474</v>
      </c>
      <c r="C1417">
        <v>3493</v>
      </c>
      <c r="D1417">
        <v>118748.79</v>
      </c>
      <c r="E1417">
        <v>3403</v>
      </c>
      <c r="F1417">
        <v>126844.53</v>
      </c>
      <c r="G1417">
        <v>37.274326000000002</v>
      </c>
      <c r="H1417">
        <v>14.49</v>
      </c>
      <c r="I1417">
        <v>22.784326</v>
      </c>
      <c r="J1417">
        <v>2.5724170000000002</v>
      </c>
      <c r="K1417">
        <v>0</v>
      </c>
      <c r="L1417">
        <v>0</v>
      </c>
      <c r="M1417">
        <v>90</v>
      </c>
      <c r="N1417">
        <v>-8095.74</v>
      </c>
      <c r="O1417">
        <v>2.5765820000000001</v>
      </c>
      <c r="P1417">
        <v>29</v>
      </c>
      <c r="Q1417">
        <v>0.83023199999999997</v>
      </c>
      <c r="R1417" t="s">
        <v>43</v>
      </c>
      <c r="S1417" t="s">
        <v>43</v>
      </c>
    </row>
    <row r="1418" spans="1:19">
      <c r="A1418">
        <v>3991</v>
      </c>
      <c r="B1418">
        <v>1499</v>
      </c>
      <c r="C1418">
        <v>3491</v>
      </c>
      <c r="D1418">
        <v>150237.99</v>
      </c>
      <c r="E1418">
        <v>3023</v>
      </c>
      <c r="F1418">
        <v>179510.99</v>
      </c>
      <c r="G1418">
        <v>59.381737000000001</v>
      </c>
      <c r="H1418">
        <v>41.99</v>
      </c>
      <c r="I1418">
        <v>17.391736999999999</v>
      </c>
      <c r="J1418">
        <v>1.414188</v>
      </c>
      <c r="K1418">
        <v>190</v>
      </c>
      <c r="L1418">
        <v>5.4425670000000004</v>
      </c>
      <c r="M1418">
        <v>278</v>
      </c>
      <c r="N1418">
        <v>-29273</v>
      </c>
      <c r="O1418">
        <v>7.9633339999999997</v>
      </c>
      <c r="P1418">
        <v>33</v>
      </c>
      <c r="Q1418">
        <v>0.94528800000000002</v>
      </c>
      <c r="R1418" t="s">
        <v>43</v>
      </c>
      <c r="S1418" t="s">
        <v>43</v>
      </c>
    </row>
    <row r="1419" spans="1:19">
      <c r="A1419">
        <v>2218</v>
      </c>
      <c r="B1419">
        <v>474</v>
      </c>
      <c r="C1419">
        <v>3491</v>
      </c>
      <c r="D1419">
        <v>113124.54</v>
      </c>
      <c r="E1419">
        <v>3414</v>
      </c>
      <c r="F1419">
        <v>120531.54</v>
      </c>
      <c r="G1419">
        <v>35.305078999999999</v>
      </c>
      <c r="H1419">
        <v>14.475</v>
      </c>
      <c r="I1419">
        <v>20.830079000000001</v>
      </c>
      <c r="J1419">
        <v>2.439038</v>
      </c>
      <c r="K1419">
        <v>0</v>
      </c>
      <c r="L1419">
        <v>0</v>
      </c>
      <c r="M1419">
        <v>77</v>
      </c>
      <c r="N1419">
        <v>-7407</v>
      </c>
      <c r="O1419">
        <v>2.2056719999999999</v>
      </c>
      <c r="P1419">
        <v>37</v>
      </c>
      <c r="Q1419">
        <v>1.059868</v>
      </c>
      <c r="R1419" t="s">
        <v>43</v>
      </c>
      <c r="S1419" t="s">
        <v>43</v>
      </c>
    </row>
    <row r="1420" spans="1:19">
      <c r="A1420">
        <v>1059</v>
      </c>
      <c r="B1420">
        <v>1944</v>
      </c>
      <c r="C1420">
        <v>3490</v>
      </c>
      <c r="D1420">
        <v>104132.11</v>
      </c>
      <c r="E1420">
        <v>3372</v>
      </c>
      <c r="F1420">
        <v>115733.11</v>
      </c>
      <c r="G1420">
        <v>34.321800000000003</v>
      </c>
      <c r="H1420">
        <v>16.61</v>
      </c>
      <c r="I1420">
        <v>17.7118</v>
      </c>
      <c r="J1420">
        <v>2.0663339999999999</v>
      </c>
      <c r="K1420">
        <v>0</v>
      </c>
      <c r="L1420">
        <v>0</v>
      </c>
      <c r="M1420">
        <v>118</v>
      </c>
      <c r="N1420">
        <v>-11601</v>
      </c>
      <c r="O1420">
        <v>3.3810889999999998</v>
      </c>
      <c r="P1420">
        <v>50</v>
      </c>
      <c r="Q1420">
        <v>1.4326650000000001</v>
      </c>
      <c r="R1420" t="s">
        <v>43</v>
      </c>
      <c r="S1420" t="s">
        <v>43</v>
      </c>
    </row>
    <row r="1421" spans="1:19">
      <c r="A1421">
        <v>5758</v>
      </c>
      <c r="B1421">
        <v>322</v>
      </c>
      <c r="C1421">
        <v>3489</v>
      </c>
      <c r="D1421">
        <v>52339.12</v>
      </c>
      <c r="E1421">
        <v>3402</v>
      </c>
      <c r="F1421">
        <v>61238.12</v>
      </c>
      <c r="G1421">
        <v>18.000623000000001</v>
      </c>
      <c r="H1421">
        <v>3.3650000000000002</v>
      </c>
      <c r="I1421">
        <v>14.635623000000001</v>
      </c>
      <c r="J1421">
        <v>5.3493680000000001</v>
      </c>
      <c r="K1421">
        <v>0</v>
      </c>
      <c r="L1421">
        <v>0</v>
      </c>
      <c r="M1421">
        <v>87</v>
      </c>
      <c r="N1421">
        <v>-8899</v>
      </c>
      <c r="O1421">
        <v>2.4935510000000001</v>
      </c>
      <c r="P1421">
        <v>43</v>
      </c>
      <c r="Q1421">
        <v>1.232445</v>
      </c>
      <c r="R1421" t="s">
        <v>43</v>
      </c>
      <c r="S1421" t="s">
        <v>43</v>
      </c>
    </row>
    <row r="1422" spans="1:19">
      <c r="A1422">
        <v>4952</v>
      </c>
      <c r="B1422">
        <v>47</v>
      </c>
      <c r="C1422">
        <v>3488</v>
      </c>
      <c r="D1422">
        <v>92471.72</v>
      </c>
      <c r="E1422">
        <v>3310</v>
      </c>
      <c r="F1422">
        <v>107029.72</v>
      </c>
      <c r="G1422">
        <v>32.335262999999998</v>
      </c>
      <c r="H1422">
        <v>29.38</v>
      </c>
      <c r="I1422">
        <v>2.955263</v>
      </c>
      <c r="J1422">
        <v>1.1005879999999999</v>
      </c>
      <c r="K1422">
        <v>0</v>
      </c>
      <c r="L1422">
        <v>0</v>
      </c>
      <c r="M1422">
        <v>178</v>
      </c>
      <c r="N1422">
        <v>-14558</v>
      </c>
      <c r="O1422">
        <v>5.1032109999999999</v>
      </c>
      <c r="P1422">
        <v>67</v>
      </c>
      <c r="Q1422">
        <v>1.9208719999999999</v>
      </c>
      <c r="R1422" t="s">
        <v>43</v>
      </c>
      <c r="S1422" t="s">
        <v>43</v>
      </c>
    </row>
    <row r="1423" spans="1:19">
      <c r="A1423">
        <v>3403</v>
      </c>
      <c r="B1423">
        <v>1210</v>
      </c>
      <c r="C1423">
        <v>3488</v>
      </c>
      <c r="D1423">
        <v>118838.24</v>
      </c>
      <c r="E1423">
        <v>3376</v>
      </c>
      <c r="F1423">
        <v>130309.24</v>
      </c>
      <c r="G1423">
        <v>38.598708999999999</v>
      </c>
      <c r="H1423">
        <v>30.324999999999999</v>
      </c>
      <c r="I1423">
        <v>8.2737090000000002</v>
      </c>
      <c r="J1423">
        <v>1.2728349999999999</v>
      </c>
      <c r="K1423">
        <v>0</v>
      </c>
      <c r="L1423">
        <v>0</v>
      </c>
      <c r="M1423">
        <v>112</v>
      </c>
      <c r="N1423">
        <v>-11471</v>
      </c>
      <c r="O1423">
        <v>3.2110089999999998</v>
      </c>
      <c r="P1423">
        <v>49</v>
      </c>
      <c r="Q1423">
        <v>1.404817</v>
      </c>
      <c r="R1423" t="s">
        <v>43</v>
      </c>
      <c r="S1423" t="s">
        <v>43</v>
      </c>
    </row>
    <row r="1424" spans="1:19">
      <c r="A1424">
        <v>202</v>
      </c>
      <c r="B1424">
        <v>1054</v>
      </c>
      <c r="C1424">
        <v>3486</v>
      </c>
      <c r="D1424">
        <v>133833.25</v>
      </c>
      <c r="E1424">
        <v>3393</v>
      </c>
      <c r="F1424">
        <v>151376.25</v>
      </c>
      <c r="G1424">
        <v>44.614279000000003</v>
      </c>
      <c r="H1424">
        <v>17.440000000000001</v>
      </c>
      <c r="I1424">
        <v>27.174278999999999</v>
      </c>
      <c r="J1424">
        <v>2.5581580000000002</v>
      </c>
      <c r="K1424">
        <v>0</v>
      </c>
      <c r="L1424">
        <v>0</v>
      </c>
      <c r="M1424">
        <v>93</v>
      </c>
      <c r="N1424">
        <v>-17543</v>
      </c>
      <c r="O1424">
        <v>2.6678139999999999</v>
      </c>
      <c r="P1424">
        <v>38</v>
      </c>
      <c r="Q1424">
        <v>1.0900749999999999</v>
      </c>
      <c r="R1424" t="s">
        <v>43</v>
      </c>
      <c r="S1424" t="s">
        <v>43</v>
      </c>
    </row>
    <row r="1425" spans="1:19">
      <c r="A1425">
        <v>5977</v>
      </c>
      <c r="B1425">
        <v>323</v>
      </c>
      <c r="C1425">
        <v>3484</v>
      </c>
      <c r="D1425">
        <v>59807.54</v>
      </c>
      <c r="E1425">
        <v>2788</v>
      </c>
      <c r="F1425">
        <v>114052.54</v>
      </c>
      <c r="G1425">
        <v>40.908372</v>
      </c>
      <c r="H1425">
        <v>34.729999999999997</v>
      </c>
      <c r="I1425">
        <v>6.1783720000000004</v>
      </c>
      <c r="J1425">
        <v>1.177897</v>
      </c>
      <c r="K1425">
        <v>0</v>
      </c>
      <c r="L1425">
        <v>0</v>
      </c>
      <c r="M1425">
        <v>696</v>
      </c>
      <c r="N1425">
        <v>-54245</v>
      </c>
      <c r="O1425">
        <v>19.977038</v>
      </c>
      <c r="P1425">
        <v>51</v>
      </c>
      <c r="Q1425">
        <v>1.463835</v>
      </c>
      <c r="R1425" t="s">
        <v>43</v>
      </c>
      <c r="S1425" t="s">
        <v>43</v>
      </c>
    </row>
    <row r="1426" spans="1:19">
      <c r="A1426">
        <v>1243</v>
      </c>
      <c r="B1426">
        <v>1239</v>
      </c>
      <c r="C1426">
        <v>3482</v>
      </c>
      <c r="D1426">
        <v>87114.53</v>
      </c>
      <c r="E1426">
        <v>3432</v>
      </c>
      <c r="F1426">
        <v>92948.53</v>
      </c>
      <c r="G1426">
        <v>27.082905</v>
      </c>
      <c r="H1426">
        <v>13.755000000000001</v>
      </c>
      <c r="I1426">
        <v>13.327904999999999</v>
      </c>
      <c r="J1426">
        <v>1.96895</v>
      </c>
      <c r="K1426">
        <v>0</v>
      </c>
      <c r="L1426">
        <v>0</v>
      </c>
      <c r="M1426">
        <v>50</v>
      </c>
      <c r="N1426">
        <v>-5834</v>
      </c>
      <c r="O1426">
        <v>1.435956</v>
      </c>
      <c r="P1426">
        <v>51</v>
      </c>
      <c r="Q1426">
        <v>1.4646749999999999</v>
      </c>
      <c r="R1426" t="s">
        <v>43</v>
      </c>
      <c r="S1426" t="s">
        <v>43</v>
      </c>
    </row>
    <row r="1427" spans="1:19">
      <c r="A1427">
        <v>4302</v>
      </c>
      <c r="B1427">
        <v>1919</v>
      </c>
      <c r="C1427">
        <v>3480</v>
      </c>
      <c r="D1427">
        <v>107518.84</v>
      </c>
      <c r="E1427">
        <v>3309</v>
      </c>
      <c r="F1427">
        <v>123656.84</v>
      </c>
      <c r="G1427">
        <v>37.369852000000002</v>
      </c>
      <c r="H1427">
        <v>21.26</v>
      </c>
      <c r="I1427">
        <v>16.109852</v>
      </c>
      <c r="J1427">
        <v>1.757754</v>
      </c>
      <c r="K1427">
        <v>0</v>
      </c>
      <c r="L1427">
        <v>0</v>
      </c>
      <c r="M1427">
        <v>171</v>
      </c>
      <c r="N1427">
        <v>-16138</v>
      </c>
      <c r="O1427">
        <v>4.9137930000000001</v>
      </c>
      <c r="P1427">
        <v>30</v>
      </c>
      <c r="Q1427">
        <v>0.86206899999999997</v>
      </c>
      <c r="R1427" t="s">
        <v>43</v>
      </c>
      <c r="S1427" t="s">
        <v>43</v>
      </c>
    </row>
    <row r="1428" spans="1:19">
      <c r="A1428">
        <v>5946</v>
      </c>
      <c r="B1428">
        <v>592</v>
      </c>
      <c r="C1428">
        <v>3479</v>
      </c>
      <c r="D1428">
        <v>70083.59</v>
      </c>
      <c r="E1428">
        <v>3407</v>
      </c>
      <c r="F1428">
        <v>75498.59</v>
      </c>
      <c r="G1428">
        <v>22.159844</v>
      </c>
      <c r="H1428">
        <v>10.79</v>
      </c>
      <c r="I1428">
        <v>11.369844000000001</v>
      </c>
      <c r="J1428">
        <v>2.0537390000000002</v>
      </c>
      <c r="K1428">
        <v>0</v>
      </c>
      <c r="L1428">
        <v>0</v>
      </c>
      <c r="M1428">
        <v>72</v>
      </c>
      <c r="N1428">
        <v>-5415</v>
      </c>
      <c r="O1428">
        <v>2.0695600000000001</v>
      </c>
      <c r="P1428">
        <v>44</v>
      </c>
      <c r="Q1428">
        <v>1.264731</v>
      </c>
      <c r="R1428" t="s">
        <v>43</v>
      </c>
      <c r="S1428" t="s">
        <v>43</v>
      </c>
    </row>
    <row r="1429" spans="1:19">
      <c r="A1429">
        <v>4379</v>
      </c>
      <c r="B1429">
        <v>760</v>
      </c>
      <c r="C1429">
        <v>3478</v>
      </c>
      <c r="D1429">
        <v>60212.33</v>
      </c>
      <c r="E1429">
        <v>3336</v>
      </c>
      <c r="F1429">
        <v>70847.33</v>
      </c>
      <c r="G1429">
        <v>21.237209</v>
      </c>
      <c r="H1429">
        <v>12.83</v>
      </c>
      <c r="I1429">
        <v>8.4072089999999999</v>
      </c>
      <c r="J1429">
        <v>1.6552770000000001</v>
      </c>
      <c r="K1429">
        <v>1</v>
      </c>
      <c r="L1429">
        <v>2.8752E-2</v>
      </c>
      <c r="M1429">
        <v>141</v>
      </c>
      <c r="N1429">
        <v>-10635</v>
      </c>
      <c r="O1429">
        <v>4.0540539999999998</v>
      </c>
      <c r="P1429">
        <v>26</v>
      </c>
      <c r="Q1429">
        <v>0.747556</v>
      </c>
      <c r="R1429" t="s">
        <v>43</v>
      </c>
      <c r="S1429" t="s">
        <v>43</v>
      </c>
    </row>
    <row r="1430" spans="1:19">
      <c r="A1430">
        <v>13</v>
      </c>
      <c r="B1430">
        <v>858</v>
      </c>
      <c r="C1430">
        <v>3477</v>
      </c>
      <c r="D1430">
        <v>118919.36</v>
      </c>
      <c r="E1430">
        <v>2731</v>
      </c>
      <c r="F1430">
        <v>184472.36</v>
      </c>
      <c r="G1430">
        <v>67.547550000000001</v>
      </c>
      <c r="H1430">
        <v>60.12</v>
      </c>
      <c r="I1430">
        <v>7.4275500000000001</v>
      </c>
      <c r="J1430">
        <v>1.123545</v>
      </c>
      <c r="K1430">
        <v>0</v>
      </c>
      <c r="L1430">
        <v>0</v>
      </c>
      <c r="M1430">
        <v>746</v>
      </c>
      <c r="N1430">
        <v>-65553</v>
      </c>
      <c r="O1430">
        <v>21.455278</v>
      </c>
      <c r="P1430">
        <v>109</v>
      </c>
      <c r="Q1430">
        <v>3.1348859999999998</v>
      </c>
      <c r="R1430" t="s">
        <v>43</v>
      </c>
      <c r="S1430" t="s">
        <v>43</v>
      </c>
    </row>
    <row r="1431" spans="1:19">
      <c r="A1431">
        <v>226</v>
      </c>
      <c r="B1431">
        <v>729</v>
      </c>
      <c r="C1431">
        <v>3477</v>
      </c>
      <c r="D1431">
        <v>94168.19</v>
      </c>
      <c r="E1431">
        <v>3279</v>
      </c>
      <c r="F1431">
        <v>113204.19</v>
      </c>
      <c r="G1431">
        <v>34.523997999999999</v>
      </c>
      <c r="H1431">
        <v>12.09</v>
      </c>
      <c r="I1431">
        <v>22.433997999999999</v>
      </c>
      <c r="J1431">
        <v>2.8555830000000002</v>
      </c>
      <c r="K1431">
        <v>0</v>
      </c>
      <c r="L1431">
        <v>0</v>
      </c>
      <c r="M1431">
        <v>198</v>
      </c>
      <c r="N1431">
        <v>-19036</v>
      </c>
      <c r="O1431">
        <v>5.6945639999999997</v>
      </c>
      <c r="P1431">
        <v>62</v>
      </c>
      <c r="Q1431">
        <v>1.7831459999999999</v>
      </c>
      <c r="R1431" t="s">
        <v>43</v>
      </c>
      <c r="S1431" t="s">
        <v>43</v>
      </c>
    </row>
    <row r="1432" spans="1:19">
      <c r="A1432">
        <v>3046</v>
      </c>
      <c r="B1432">
        <v>1424</v>
      </c>
      <c r="C1432">
        <v>3471</v>
      </c>
      <c r="D1432">
        <v>67290</v>
      </c>
      <c r="E1432">
        <v>2667</v>
      </c>
      <c r="F1432">
        <v>127774</v>
      </c>
      <c r="G1432">
        <v>47.909261000000001</v>
      </c>
      <c r="H1432">
        <v>34.770000000000003</v>
      </c>
      <c r="I1432">
        <v>13.139260999999999</v>
      </c>
      <c r="J1432">
        <v>1.377891</v>
      </c>
      <c r="K1432">
        <v>0</v>
      </c>
      <c r="L1432">
        <v>0</v>
      </c>
      <c r="M1432">
        <v>804</v>
      </c>
      <c r="N1432">
        <v>-60484</v>
      </c>
      <c r="O1432">
        <v>23.163354000000002</v>
      </c>
      <c r="P1432">
        <v>176</v>
      </c>
      <c r="Q1432">
        <v>5.0705850000000003</v>
      </c>
      <c r="R1432" t="s">
        <v>43</v>
      </c>
      <c r="S1432" t="s">
        <v>43</v>
      </c>
    </row>
    <row r="1433" spans="1:19">
      <c r="A1433">
        <v>3238</v>
      </c>
      <c r="B1433">
        <v>1811</v>
      </c>
      <c r="C1433">
        <v>3470</v>
      </c>
      <c r="D1433">
        <v>237431.67</v>
      </c>
      <c r="E1433">
        <v>3323</v>
      </c>
      <c r="F1433">
        <v>254544.67</v>
      </c>
      <c r="G1433">
        <v>76.600864000000001</v>
      </c>
      <c r="H1433">
        <v>36.770000000000003</v>
      </c>
      <c r="I1433">
        <v>39.830863999999998</v>
      </c>
      <c r="J1433">
        <v>2.0832440000000001</v>
      </c>
      <c r="K1433">
        <v>0</v>
      </c>
      <c r="L1433">
        <v>0</v>
      </c>
      <c r="M1433">
        <v>147</v>
      </c>
      <c r="N1433">
        <v>-17113</v>
      </c>
      <c r="O1433">
        <v>4.2363109999999997</v>
      </c>
      <c r="P1433">
        <v>48</v>
      </c>
      <c r="Q1433">
        <v>1.3832850000000001</v>
      </c>
      <c r="R1433" t="s">
        <v>43</v>
      </c>
      <c r="S1433" t="s">
        <v>43</v>
      </c>
    </row>
    <row r="1434" spans="1:19">
      <c r="A1434">
        <v>5805</v>
      </c>
      <c r="B1434">
        <v>1207</v>
      </c>
      <c r="C1434">
        <v>3469</v>
      </c>
      <c r="D1434">
        <v>204476.12</v>
      </c>
      <c r="E1434">
        <v>3426</v>
      </c>
      <c r="F1434">
        <v>211004.12</v>
      </c>
      <c r="G1434">
        <v>61.589060000000003</v>
      </c>
      <c r="H1434">
        <v>32.85</v>
      </c>
      <c r="I1434">
        <v>28.739059999999998</v>
      </c>
      <c r="J1434">
        <v>1.874857</v>
      </c>
      <c r="K1434">
        <v>0</v>
      </c>
      <c r="L1434">
        <v>0</v>
      </c>
      <c r="M1434">
        <v>43</v>
      </c>
      <c r="N1434">
        <v>-6528</v>
      </c>
      <c r="O1434">
        <v>1.2395499999999999</v>
      </c>
      <c r="P1434">
        <v>55</v>
      </c>
      <c r="Q1434">
        <v>1.5854710000000001</v>
      </c>
      <c r="R1434" t="s">
        <v>43</v>
      </c>
      <c r="S1434" t="s">
        <v>43</v>
      </c>
    </row>
    <row r="1435" spans="1:19">
      <c r="A1435">
        <v>4735</v>
      </c>
      <c r="B1435">
        <v>858</v>
      </c>
      <c r="C1435">
        <v>3466</v>
      </c>
      <c r="D1435">
        <v>128823.26</v>
      </c>
      <c r="E1435">
        <v>2733</v>
      </c>
      <c r="F1435">
        <v>193127.26</v>
      </c>
      <c r="G1435">
        <v>70.664931999999993</v>
      </c>
      <c r="H1435">
        <v>60.48</v>
      </c>
      <c r="I1435">
        <v>10.184932</v>
      </c>
      <c r="J1435">
        <v>1.1684019999999999</v>
      </c>
      <c r="K1435">
        <v>0</v>
      </c>
      <c r="L1435">
        <v>0</v>
      </c>
      <c r="M1435">
        <v>733</v>
      </c>
      <c r="N1435">
        <v>-64304</v>
      </c>
      <c r="O1435">
        <v>21.148298</v>
      </c>
      <c r="P1435">
        <v>70</v>
      </c>
      <c r="Q1435">
        <v>2.0196190000000001</v>
      </c>
      <c r="R1435" t="s">
        <v>43</v>
      </c>
      <c r="S1435" t="s">
        <v>43</v>
      </c>
    </row>
    <row r="1436" spans="1:19">
      <c r="A1436">
        <v>5430</v>
      </c>
      <c r="B1436">
        <v>1919</v>
      </c>
      <c r="C1436">
        <v>3465</v>
      </c>
      <c r="D1436">
        <v>103836.95</v>
      </c>
      <c r="E1436">
        <v>3306</v>
      </c>
      <c r="F1436">
        <v>118905.95</v>
      </c>
      <c r="G1436">
        <v>35.966712000000001</v>
      </c>
      <c r="H1436">
        <v>19.88</v>
      </c>
      <c r="I1436">
        <v>16.086711999999999</v>
      </c>
      <c r="J1436">
        <v>1.809191</v>
      </c>
      <c r="K1436">
        <v>0</v>
      </c>
      <c r="L1436">
        <v>0</v>
      </c>
      <c r="M1436">
        <v>159</v>
      </c>
      <c r="N1436">
        <v>-15069</v>
      </c>
      <c r="O1436">
        <v>4.5887450000000003</v>
      </c>
      <c r="P1436">
        <v>23</v>
      </c>
      <c r="Q1436">
        <v>0.66378099999999995</v>
      </c>
      <c r="R1436" t="s">
        <v>43</v>
      </c>
      <c r="S1436" t="s">
        <v>43</v>
      </c>
    </row>
    <row r="1437" spans="1:19">
      <c r="A1437">
        <v>5266</v>
      </c>
      <c r="B1437">
        <v>1490</v>
      </c>
      <c r="C1437">
        <v>3464</v>
      </c>
      <c r="D1437">
        <v>88236.27</v>
      </c>
      <c r="E1437">
        <v>3291</v>
      </c>
      <c r="F1437">
        <v>102853.27</v>
      </c>
      <c r="G1437">
        <v>31.252893</v>
      </c>
      <c r="H1437">
        <v>13.4</v>
      </c>
      <c r="I1437">
        <v>17.852893000000002</v>
      </c>
      <c r="J1437">
        <v>2.3323049999999999</v>
      </c>
      <c r="K1437">
        <v>0</v>
      </c>
      <c r="L1437">
        <v>0</v>
      </c>
      <c r="M1437">
        <v>173</v>
      </c>
      <c r="N1437">
        <v>-14617</v>
      </c>
      <c r="O1437">
        <v>4.9942260000000003</v>
      </c>
      <c r="P1437">
        <v>37</v>
      </c>
      <c r="Q1437">
        <v>1.0681290000000001</v>
      </c>
      <c r="R1437" t="s">
        <v>43</v>
      </c>
      <c r="S1437" t="s">
        <v>43</v>
      </c>
    </row>
    <row r="1438" spans="1:19">
      <c r="A1438">
        <v>2283</v>
      </c>
      <c r="B1438">
        <v>1772</v>
      </c>
      <c r="C1438">
        <v>3461</v>
      </c>
      <c r="D1438">
        <v>107469.39</v>
      </c>
      <c r="E1438">
        <v>3426</v>
      </c>
      <c r="F1438">
        <v>112290.39</v>
      </c>
      <c r="G1438">
        <v>32.775945999999998</v>
      </c>
      <c r="H1438">
        <v>10.865</v>
      </c>
      <c r="I1438">
        <v>21.910945999999999</v>
      </c>
      <c r="J1438">
        <v>3.0166539999999999</v>
      </c>
      <c r="K1438">
        <v>0</v>
      </c>
      <c r="L1438">
        <v>0</v>
      </c>
      <c r="M1438">
        <v>35</v>
      </c>
      <c r="N1438">
        <v>-4821</v>
      </c>
      <c r="O1438">
        <v>1.0112680000000001</v>
      </c>
      <c r="P1438">
        <v>46</v>
      </c>
      <c r="Q1438">
        <v>1.3290960000000001</v>
      </c>
      <c r="R1438" t="s">
        <v>43</v>
      </c>
      <c r="S1438" t="s">
        <v>43</v>
      </c>
    </row>
    <row r="1439" spans="1:19">
      <c r="A1439">
        <v>3073</v>
      </c>
      <c r="B1439">
        <v>348</v>
      </c>
      <c r="C1439">
        <v>3460</v>
      </c>
      <c r="D1439">
        <v>184627.31</v>
      </c>
      <c r="E1439">
        <v>3085</v>
      </c>
      <c r="F1439">
        <v>219231.31</v>
      </c>
      <c r="G1439">
        <v>71.063633999999993</v>
      </c>
      <c r="H1439">
        <v>47.03</v>
      </c>
      <c r="I1439">
        <v>24.033633999999999</v>
      </c>
      <c r="J1439">
        <v>1.511028</v>
      </c>
      <c r="K1439">
        <v>2</v>
      </c>
      <c r="L1439">
        <v>5.7803E-2</v>
      </c>
      <c r="M1439">
        <v>373</v>
      </c>
      <c r="N1439">
        <v>-34604</v>
      </c>
      <c r="O1439">
        <v>10.780347000000001</v>
      </c>
      <c r="P1439">
        <v>34</v>
      </c>
      <c r="Q1439">
        <v>0.98265899999999995</v>
      </c>
      <c r="R1439" t="s">
        <v>43</v>
      </c>
      <c r="S1439" t="s">
        <v>43</v>
      </c>
    </row>
    <row r="1440" spans="1:19">
      <c r="A1440">
        <v>5240</v>
      </c>
      <c r="B1440">
        <v>525</v>
      </c>
      <c r="C1440">
        <v>3455</v>
      </c>
      <c r="D1440">
        <v>132643.60999999999</v>
      </c>
      <c r="E1440">
        <v>3367</v>
      </c>
      <c r="F1440">
        <v>143127.60999999999</v>
      </c>
      <c r="G1440">
        <v>42.508943000000002</v>
      </c>
      <c r="H1440">
        <v>22.81</v>
      </c>
      <c r="I1440">
        <v>19.698943</v>
      </c>
      <c r="J1440">
        <v>1.86361</v>
      </c>
      <c r="K1440">
        <v>0</v>
      </c>
      <c r="L1440">
        <v>0</v>
      </c>
      <c r="M1440">
        <v>88</v>
      </c>
      <c r="N1440">
        <v>-10484</v>
      </c>
      <c r="O1440">
        <v>2.5470329999999999</v>
      </c>
      <c r="P1440">
        <v>52</v>
      </c>
      <c r="Q1440">
        <v>1.5050650000000001</v>
      </c>
      <c r="R1440" t="s">
        <v>43</v>
      </c>
      <c r="S1440" t="s">
        <v>43</v>
      </c>
    </row>
    <row r="1441" spans="1:19">
      <c r="A1441">
        <v>93</v>
      </c>
      <c r="B1441">
        <v>311</v>
      </c>
      <c r="C1441">
        <v>3454</v>
      </c>
      <c r="D1441">
        <v>121788.98</v>
      </c>
      <c r="E1441">
        <v>3266</v>
      </c>
      <c r="F1441">
        <v>140308.98000000001</v>
      </c>
      <c r="G1441">
        <v>42.960495999999999</v>
      </c>
      <c r="H1441">
        <v>26.45</v>
      </c>
      <c r="I1441">
        <v>16.510496</v>
      </c>
      <c r="J1441">
        <v>1.624215</v>
      </c>
      <c r="K1441">
        <v>0</v>
      </c>
      <c r="L1441">
        <v>0</v>
      </c>
      <c r="M1441">
        <v>188</v>
      </c>
      <c r="N1441">
        <v>-18520</v>
      </c>
      <c r="O1441">
        <v>5.4429650000000001</v>
      </c>
      <c r="P1441">
        <v>35</v>
      </c>
      <c r="Q1441">
        <v>1.0133179999999999</v>
      </c>
      <c r="R1441" t="s">
        <v>43</v>
      </c>
      <c r="S1441" t="s">
        <v>43</v>
      </c>
    </row>
    <row r="1442" spans="1:19">
      <c r="A1442">
        <v>2893</v>
      </c>
      <c r="B1442">
        <v>1759</v>
      </c>
      <c r="C1442">
        <v>3454</v>
      </c>
      <c r="D1442">
        <v>150007.25</v>
      </c>
      <c r="E1442">
        <v>3338</v>
      </c>
      <c r="F1442">
        <v>164800.25</v>
      </c>
      <c r="G1442">
        <v>49.370956</v>
      </c>
      <c r="H1442">
        <v>24.47</v>
      </c>
      <c r="I1442">
        <v>24.900956000000001</v>
      </c>
      <c r="J1442">
        <v>2.0176120000000002</v>
      </c>
      <c r="K1442">
        <v>0</v>
      </c>
      <c r="L1442">
        <v>0</v>
      </c>
      <c r="M1442">
        <v>116</v>
      </c>
      <c r="N1442">
        <v>-14793</v>
      </c>
      <c r="O1442">
        <v>3.358425</v>
      </c>
      <c r="P1442">
        <v>33</v>
      </c>
      <c r="Q1442">
        <v>0.95541399999999999</v>
      </c>
      <c r="R1442" t="s">
        <v>43</v>
      </c>
      <c r="S1442" t="s">
        <v>43</v>
      </c>
    </row>
    <row r="1443" spans="1:19">
      <c r="A1443">
        <v>2753</v>
      </c>
      <c r="B1443">
        <v>596</v>
      </c>
      <c r="C1443">
        <v>3453</v>
      </c>
      <c r="D1443">
        <v>142374.07</v>
      </c>
      <c r="E1443">
        <v>3365</v>
      </c>
      <c r="F1443">
        <v>159565.07</v>
      </c>
      <c r="G1443">
        <v>47.419040000000003</v>
      </c>
      <c r="H1443">
        <v>19.32</v>
      </c>
      <c r="I1443">
        <v>28.099039999999999</v>
      </c>
      <c r="J1443">
        <v>2.454402</v>
      </c>
      <c r="K1443">
        <v>0</v>
      </c>
      <c r="L1443">
        <v>0</v>
      </c>
      <c r="M1443">
        <v>88</v>
      </c>
      <c r="N1443">
        <v>-17191</v>
      </c>
      <c r="O1443">
        <v>2.5485090000000001</v>
      </c>
      <c r="P1443">
        <v>49</v>
      </c>
      <c r="Q1443">
        <v>1.4190560000000001</v>
      </c>
      <c r="R1443" t="s">
        <v>43</v>
      </c>
      <c r="S1443" t="s">
        <v>43</v>
      </c>
    </row>
    <row r="1444" spans="1:19">
      <c r="A1444">
        <v>94</v>
      </c>
      <c r="B1444">
        <v>1684</v>
      </c>
      <c r="C1444">
        <v>3453</v>
      </c>
      <c r="D1444">
        <v>95442.99</v>
      </c>
      <c r="E1444">
        <v>3329</v>
      </c>
      <c r="F1444">
        <v>106462.99</v>
      </c>
      <c r="G1444">
        <v>31.980471999999999</v>
      </c>
      <c r="H1444">
        <v>27.23</v>
      </c>
      <c r="I1444">
        <v>4.7504720000000002</v>
      </c>
      <c r="J1444">
        <v>1.1744570000000001</v>
      </c>
      <c r="K1444">
        <v>0</v>
      </c>
      <c r="L1444">
        <v>0</v>
      </c>
      <c r="M1444">
        <v>124</v>
      </c>
      <c r="N1444">
        <v>-11020</v>
      </c>
      <c r="O1444">
        <v>3.5910799999999998</v>
      </c>
      <c r="P1444">
        <v>63</v>
      </c>
      <c r="Q1444">
        <v>1.8245</v>
      </c>
      <c r="R1444" t="s">
        <v>43</v>
      </c>
      <c r="S1444" t="s">
        <v>43</v>
      </c>
    </row>
    <row r="1445" spans="1:19">
      <c r="A1445">
        <v>2117</v>
      </c>
      <c r="B1445">
        <v>442</v>
      </c>
      <c r="C1445">
        <v>3452</v>
      </c>
      <c r="D1445">
        <v>168257.43</v>
      </c>
      <c r="E1445">
        <v>3300</v>
      </c>
      <c r="F1445">
        <v>185968.43</v>
      </c>
      <c r="G1445">
        <v>56.35407</v>
      </c>
      <c r="H1445">
        <v>26.49</v>
      </c>
      <c r="I1445">
        <v>29.864070000000002</v>
      </c>
      <c r="J1445">
        <v>2.1273710000000001</v>
      </c>
      <c r="K1445">
        <v>0</v>
      </c>
      <c r="L1445">
        <v>0</v>
      </c>
      <c r="M1445">
        <v>152</v>
      </c>
      <c r="N1445">
        <v>-17711</v>
      </c>
      <c r="O1445">
        <v>4.4032439999999999</v>
      </c>
      <c r="P1445">
        <v>60</v>
      </c>
      <c r="Q1445">
        <v>1.7381230000000001</v>
      </c>
      <c r="R1445" t="s">
        <v>43</v>
      </c>
      <c r="S1445" t="s">
        <v>43</v>
      </c>
    </row>
    <row r="1446" spans="1:19">
      <c r="A1446">
        <v>2418</v>
      </c>
      <c r="B1446">
        <v>212</v>
      </c>
      <c r="C1446">
        <v>3452</v>
      </c>
      <c r="D1446">
        <v>78879.89</v>
      </c>
      <c r="E1446">
        <v>3316</v>
      </c>
      <c r="F1446">
        <v>91365.89</v>
      </c>
      <c r="G1446">
        <v>27.553042999999999</v>
      </c>
      <c r="H1446">
        <v>2.7</v>
      </c>
      <c r="I1446">
        <v>24.853043</v>
      </c>
      <c r="J1446">
        <v>10.204831</v>
      </c>
      <c r="K1446">
        <v>0</v>
      </c>
      <c r="L1446">
        <v>0</v>
      </c>
      <c r="M1446">
        <v>136</v>
      </c>
      <c r="N1446">
        <v>-12486</v>
      </c>
      <c r="O1446">
        <v>3.9397449999999998</v>
      </c>
      <c r="P1446">
        <v>53</v>
      </c>
      <c r="Q1446">
        <v>1.535342</v>
      </c>
      <c r="R1446" t="s">
        <v>43</v>
      </c>
      <c r="S1446" t="s">
        <v>43</v>
      </c>
    </row>
    <row r="1447" spans="1:19">
      <c r="A1447">
        <v>4000</v>
      </c>
      <c r="B1447">
        <v>1196</v>
      </c>
      <c r="C1447">
        <v>3450</v>
      </c>
      <c r="D1447">
        <v>148151.78</v>
      </c>
      <c r="E1447">
        <v>3358</v>
      </c>
      <c r="F1447">
        <v>160950.64000000001</v>
      </c>
      <c r="G1447">
        <v>47.930506000000001</v>
      </c>
      <c r="H1447">
        <v>39.625</v>
      </c>
      <c r="I1447">
        <v>8.3055059999999994</v>
      </c>
      <c r="J1447">
        <v>1.209603</v>
      </c>
      <c r="K1447">
        <v>0</v>
      </c>
      <c r="L1447">
        <v>0</v>
      </c>
      <c r="M1447">
        <v>92</v>
      </c>
      <c r="N1447">
        <v>-12798.86</v>
      </c>
      <c r="O1447">
        <v>2.6666669999999999</v>
      </c>
      <c r="P1447">
        <v>61</v>
      </c>
      <c r="Q1447">
        <v>1.768116</v>
      </c>
      <c r="R1447" t="s">
        <v>43</v>
      </c>
      <c r="S1447" t="s">
        <v>43</v>
      </c>
    </row>
    <row r="1448" spans="1:19">
      <c r="A1448">
        <v>4942</v>
      </c>
      <c r="B1448">
        <v>1719</v>
      </c>
      <c r="C1448">
        <v>3449</v>
      </c>
      <c r="D1448">
        <v>97232.19</v>
      </c>
      <c r="E1448">
        <v>3233</v>
      </c>
      <c r="F1448">
        <v>119113.19</v>
      </c>
      <c r="G1448">
        <v>36.842928999999998</v>
      </c>
      <c r="H1448">
        <v>8.25</v>
      </c>
      <c r="I1448">
        <v>28.592929000000002</v>
      </c>
      <c r="J1448">
        <v>4.4658100000000003</v>
      </c>
      <c r="K1448">
        <v>0</v>
      </c>
      <c r="L1448">
        <v>0</v>
      </c>
      <c r="M1448">
        <v>216</v>
      </c>
      <c r="N1448">
        <v>-21881</v>
      </c>
      <c r="O1448">
        <v>6.2626850000000003</v>
      </c>
      <c r="P1448">
        <v>54</v>
      </c>
      <c r="Q1448">
        <v>1.565671</v>
      </c>
      <c r="R1448" t="s">
        <v>43</v>
      </c>
      <c r="S1448" t="s">
        <v>43</v>
      </c>
    </row>
    <row r="1449" spans="1:19">
      <c r="A1449">
        <v>2998</v>
      </c>
      <c r="B1449">
        <v>89</v>
      </c>
      <c r="C1449">
        <v>3447</v>
      </c>
      <c r="D1449">
        <v>104029.93</v>
      </c>
      <c r="E1449">
        <v>3358</v>
      </c>
      <c r="F1449">
        <v>114222.93</v>
      </c>
      <c r="G1449">
        <v>34.015166999999998</v>
      </c>
      <c r="H1449">
        <v>15.404999999999999</v>
      </c>
      <c r="I1449">
        <v>18.610167000000001</v>
      </c>
      <c r="J1449">
        <v>2.2080600000000001</v>
      </c>
      <c r="K1449">
        <v>0</v>
      </c>
      <c r="L1449">
        <v>0</v>
      </c>
      <c r="M1449">
        <v>89</v>
      </c>
      <c r="N1449">
        <v>-10193</v>
      </c>
      <c r="O1449">
        <v>2.5819549999999998</v>
      </c>
      <c r="P1449">
        <v>50</v>
      </c>
      <c r="Q1449">
        <v>1.450537</v>
      </c>
      <c r="R1449" t="s">
        <v>43</v>
      </c>
      <c r="S1449" t="s">
        <v>43</v>
      </c>
    </row>
    <row r="1450" spans="1:19">
      <c r="A1450">
        <v>103</v>
      </c>
      <c r="B1450">
        <v>1461</v>
      </c>
      <c r="C1450">
        <v>3445</v>
      </c>
      <c r="D1450">
        <v>72288.490000000005</v>
      </c>
      <c r="E1450">
        <v>3294</v>
      </c>
      <c r="F1450">
        <v>85763.49</v>
      </c>
      <c r="G1450">
        <v>26.036275</v>
      </c>
      <c r="H1450">
        <v>11.1</v>
      </c>
      <c r="I1450">
        <v>14.936275</v>
      </c>
      <c r="J1450">
        <v>2.3456100000000002</v>
      </c>
      <c r="K1450">
        <v>0</v>
      </c>
      <c r="L1450">
        <v>0</v>
      </c>
      <c r="M1450">
        <v>151</v>
      </c>
      <c r="N1450">
        <v>-13475</v>
      </c>
      <c r="O1450">
        <v>4.3831639999999998</v>
      </c>
      <c r="P1450">
        <v>32</v>
      </c>
      <c r="Q1450">
        <v>0.92888199999999999</v>
      </c>
      <c r="R1450" t="s">
        <v>43</v>
      </c>
      <c r="S1450" t="s">
        <v>43</v>
      </c>
    </row>
    <row r="1451" spans="1:19">
      <c r="A1451">
        <v>200</v>
      </c>
      <c r="B1451">
        <v>1398</v>
      </c>
      <c r="C1451">
        <v>3444</v>
      </c>
      <c r="D1451">
        <v>66802.039999999994</v>
      </c>
      <c r="E1451">
        <v>3435</v>
      </c>
      <c r="F1451">
        <v>67477.039999999994</v>
      </c>
      <c r="G1451">
        <v>19.643971000000001</v>
      </c>
      <c r="H1451">
        <v>19.79</v>
      </c>
      <c r="I1451">
        <v>-0.14602899999999999</v>
      </c>
      <c r="J1451">
        <v>0.99262099999999998</v>
      </c>
      <c r="K1451">
        <v>0</v>
      </c>
      <c r="L1451">
        <v>0</v>
      </c>
      <c r="M1451">
        <v>9</v>
      </c>
      <c r="N1451">
        <v>-675</v>
      </c>
      <c r="O1451">
        <v>0.261324</v>
      </c>
      <c r="P1451">
        <v>31</v>
      </c>
      <c r="Q1451">
        <v>0.90011600000000003</v>
      </c>
      <c r="R1451" t="s">
        <v>43</v>
      </c>
      <c r="S1451" t="s">
        <v>43</v>
      </c>
    </row>
    <row r="1452" spans="1:19">
      <c r="A1452">
        <v>2241</v>
      </c>
      <c r="B1452">
        <v>1859</v>
      </c>
      <c r="C1452">
        <v>3444</v>
      </c>
      <c r="D1452">
        <v>187381.23</v>
      </c>
      <c r="E1452">
        <v>3117</v>
      </c>
      <c r="F1452">
        <v>217779.23</v>
      </c>
      <c r="G1452">
        <v>69.868216000000004</v>
      </c>
      <c r="H1452">
        <v>45.36</v>
      </c>
      <c r="I1452">
        <v>24.508216000000001</v>
      </c>
      <c r="J1452">
        <v>1.540305</v>
      </c>
      <c r="K1452">
        <v>50</v>
      </c>
      <c r="L1452">
        <v>1.4518</v>
      </c>
      <c r="M1452">
        <v>277</v>
      </c>
      <c r="N1452">
        <v>-30398</v>
      </c>
      <c r="O1452">
        <v>8.0429729999999999</v>
      </c>
      <c r="P1452">
        <v>55</v>
      </c>
      <c r="Q1452">
        <v>1.5969800000000001</v>
      </c>
      <c r="R1452" t="s">
        <v>43</v>
      </c>
      <c r="S1452" t="s">
        <v>43</v>
      </c>
    </row>
    <row r="1453" spans="1:19">
      <c r="A1453">
        <v>5783</v>
      </c>
      <c r="B1453">
        <v>287</v>
      </c>
      <c r="C1453">
        <v>3443</v>
      </c>
      <c r="D1453">
        <v>101859.95</v>
      </c>
      <c r="E1453">
        <v>3329</v>
      </c>
      <c r="F1453">
        <v>116634.95</v>
      </c>
      <c r="G1453">
        <v>35.036031999999999</v>
      </c>
      <c r="H1453">
        <v>22.86</v>
      </c>
      <c r="I1453">
        <v>12.176031999999999</v>
      </c>
      <c r="J1453">
        <v>1.532635</v>
      </c>
      <c r="K1453">
        <v>0</v>
      </c>
      <c r="L1453">
        <v>0</v>
      </c>
      <c r="M1453">
        <v>114</v>
      </c>
      <c r="N1453">
        <v>-14775</v>
      </c>
      <c r="O1453">
        <v>3.3110659999999998</v>
      </c>
      <c r="P1453">
        <v>53</v>
      </c>
      <c r="Q1453">
        <v>1.539355</v>
      </c>
      <c r="R1453" t="s">
        <v>43</v>
      </c>
      <c r="S1453" t="s">
        <v>43</v>
      </c>
    </row>
    <row r="1454" spans="1:19">
      <c r="A1454">
        <v>3355</v>
      </c>
      <c r="B1454">
        <v>1811</v>
      </c>
      <c r="C1454">
        <v>3440</v>
      </c>
      <c r="D1454">
        <v>220619.3</v>
      </c>
      <c r="E1454">
        <v>3302</v>
      </c>
      <c r="F1454">
        <v>235434.74</v>
      </c>
      <c r="G1454">
        <v>71.300647999999995</v>
      </c>
      <c r="H1454">
        <v>35.685000000000002</v>
      </c>
      <c r="I1454">
        <v>35.615648</v>
      </c>
      <c r="J1454">
        <v>1.998057</v>
      </c>
      <c r="K1454">
        <v>0</v>
      </c>
      <c r="L1454">
        <v>0</v>
      </c>
      <c r="M1454">
        <v>138</v>
      </c>
      <c r="N1454">
        <v>-14815.44</v>
      </c>
      <c r="O1454">
        <v>4.011628</v>
      </c>
      <c r="P1454">
        <v>48</v>
      </c>
      <c r="Q1454">
        <v>1.395349</v>
      </c>
      <c r="R1454" t="s">
        <v>43</v>
      </c>
      <c r="S1454" t="s">
        <v>43</v>
      </c>
    </row>
    <row r="1455" spans="1:19">
      <c r="A1455">
        <v>276</v>
      </c>
      <c r="B1455">
        <v>947</v>
      </c>
      <c r="C1455">
        <v>3439</v>
      </c>
      <c r="D1455">
        <v>147363.53</v>
      </c>
      <c r="E1455">
        <v>3389</v>
      </c>
      <c r="F1455">
        <v>151068.53</v>
      </c>
      <c r="G1455">
        <v>44.576138</v>
      </c>
      <c r="H1455">
        <v>48.93</v>
      </c>
      <c r="I1455">
        <v>-4.3538620000000003</v>
      </c>
      <c r="J1455">
        <v>0.91101900000000002</v>
      </c>
      <c r="K1455">
        <v>0</v>
      </c>
      <c r="L1455">
        <v>0</v>
      </c>
      <c r="M1455">
        <v>50</v>
      </c>
      <c r="N1455">
        <v>-3705</v>
      </c>
      <c r="O1455">
        <v>1.453911</v>
      </c>
      <c r="P1455">
        <v>90</v>
      </c>
      <c r="Q1455">
        <v>2.6170399999999998</v>
      </c>
      <c r="R1455" t="s">
        <v>43</v>
      </c>
      <c r="S1455" t="s">
        <v>43</v>
      </c>
    </row>
    <row r="1456" spans="1:19">
      <c r="A1456">
        <v>3136</v>
      </c>
      <c r="B1456">
        <v>1301</v>
      </c>
      <c r="C1456">
        <v>3438</v>
      </c>
      <c r="D1456">
        <v>136450.01</v>
      </c>
      <c r="E1456">
        <v>3341</v>
      </c>
      <c r="F1456">
        <v>150340.68</v>
      </c>
      <c r="G1456">
        <v>44.998707000000003</v>
      </c>
      <c r="H1456">
        <v>8.08</v>
      </c>
      <c r="I1456">
        <v>36.918706999999998</v>
      </c>
      <c r="J1456">
        <v>5.5691470000000001</v>
      </c>
      <c r="K1456">
        <v>0</v>
      </c>
      <c r="L1456">
        <v>0</v>
      </c>
      <c r="M1456">
        <v>97</v>
      </c>
      <c r="N1456">
        <v>-13890.67</v>
      </c>
      <c r="O1456">
        <v>2.8214079999999999</v>
      </c>
      <c r="P1456">
        <v>42</v>
      </c>
      <c r="Q1456">
        <v>1.2216400000000001</v>
      </c>
      <c r="R1456" t="s">
        <v>43</v>
      </c>
      <c r="S1456" t="s">
        <v>43</v>
      </c>
    </row>
    <row r="1457" spans="1:19">
      <c r="A1457">
        <v>2083</v>
      </c>
      <c r="B1457">
        <v>840</v>
      </c>
      <c r="C1457">
        <v>3437</v>
      </c>
      <c r="D1457">
        <v>449394.39</v>
      </c>
      <c r="E1457">
        <v>3281</v>
      </c>
      <c r="F1457">
        <v>467182.39</v>
      </c>
      <c r="G1457">
        <v>142.390244</v>
      </c>
      <c r="H1457">
        <v>139.1</v>
      </c>
      <c r="I1457">
        <v>3.2902439999999999</v>
      </c>
      <c r="J1457">
        <v>1.0236540000000001</v>
      </c>
      <c r="K1457">
        <v>0</v>
      </c>
      <c r="L1457">
        <v>0</v>
      </c>
      <c r="M1457">
        <v>156</v>
      </c>
      <c r="N1457">
        <v>-17788</v>
      </c>
      <c r="O1457">
        <v>4.5388419999999998</v>
      </c>
      <c r="P1457">
        <v>60</v>
      </c>
      <c r="Q1457">
        <v>1.745708</v>
      </c>
      <c r="R1457" t="s">
        <v>43</v>
      </c>
      <c r="S1457" t="s">
        <v>42</v>
      </c>
    </row>
    <row r="1458" spans="1:19">
      <c r="A1458">
        <v>2498</v>
      </c>
      <c r="B1458">
        <v>1904</v>
      </c>
      <c r="C1458">
        <v>3437</v>
      </c>
      <c r="D1458">
        <v>87872.83</v>
      </c>
      <c r="E1458">
        <v>2797</v>
      </c>
      <c r="F1458">
        <v>138387.82999999999</v>
      </c>
      <c r="G1458">
        <v>49.477235999999998</v>
      </c>
      <c r="H1458">
        <v>35.69</v>
      </c>
      <c r="I1458">
        <v>13.787236</v>
      </c>
      <c r="J1458">
        <v>1.3863049999999999</v>
      </c>
      <c r="K1458">
        <v>0</v>
      </c>
      <c r="L1458">
        <v>0</v>
      </c>
      <c r="M1458">
        <v>640</v>
      </c>
      <c r="N1458">
        <v>-50515</v>
      </c>
      <c r="O1458">
        <v>18.620889999999999</v>
      </c>
      <c r="P1458">
        <v>53</v>
      </c>
      <c r="Q1458">
        <v>1.5420419999999999</v>
      </c>
      <c r="R1458" t="s">
        <v>43</v>
      </c>
      <c r="S1458" t="s">
        <v>43</v>
      </c>
    </row>
    <row r="1459" spans="1:19">
      <c r="A1459">
        <v>3744</v>
      </c>
      <c r="B1459">
        <v>1239</v>
      </c>
      <c r="C1459">
        <v>3437</v>
      </c>
      <c r="D1459">
        <v>86793.919999999998</v>
      </c>
      <c r="E1459">
        <v>3401</v>
      </c>
      <c r="F1459">
        <v>92551.92</v>
      </c>
      <c r="G1459">
        <v>27.213149000000001</v>
      </c>
      <c r="H1459">
        <v>13.59</v>
      </c>
      <c r="I1459">
        <v>13.623149</v>
      </c>
      <c r="J1459">
        <v>2.0024389999999999</v>
      </c>
      <c r="K1459">
        <v>0</v>
      </c>
      <c r="L1459">
        <v>0</v>
      </c>
      <c r="M1459">
        <v>36</v>
      </c>
      <c r="N1459">
        <v>-5758</v>
      </c>
      <c r="O1459">
        <v>1.0474250000000001</v>
      </c>
      <c r="P1459">
        <v>45</v>
      </c>
      <c r="Q1459">
        <v>1.3092809999999999</v>
      </c>
      <c r="R1459" t="s">
        <v>43</v>
      </c>
      <c r="S1459" t="s">
        <v>43</v>
      </c>
    </row>
    <row r="1460" spans="1:19">
      <c r="A1460">
        <v>3863</v>
      </c>
      <c r="B1460">
        <v>702</v>
      </c>
      <c r="C1460">
        <v>3437</v>
      </c>
      <c r="D1460">
        <v>118986.8</v>
      </c>
      <c r="E1460">
        <v>3401</v>
      </c>
      <c r="F1460">
        <v>121822.8</v>
      </c>
      <c r="G1460">
        <v>35.819699999999997</v>
      </c>
      <c r="H1460">
        <v>24.35</v>
      </c>
      <c r="I1460">
        <v>11.4697</v>
      </c>
      <c r="J1460">
        <v>1.4710350000000001</v>
      </c>
      <c r="K1460">
        <v>0</v>
      </c>
      <c r="L1460">
        <v>0</v>
      </c>
      <c r="M1460">
        <v>36</v>
      </c>
      <c r="N1460">
        <v>-2836</v>
      </c>
      <c r="O1460">
        <v>1.0474250000000001</v>
      </c>
      <c r="P1460">
        <v>34</v>
      </c>
      <c r="Q1460">
        <v>0.98923499999999998</v>
      </c>
      <c r="R1460" t="s">
        <v>43</v>
      </c>
      <c r="S1460" t="s">
        <v>43</v>
      </c>
    </row>
    <row r="1461" spans="1:19">
      <c r="A1461">
        <v>4591</v>
      </c>
      <c r="B1461">
        <v>1813</v>
      </c>
      <c r="C1461">
        <v>3437</v>
      </c>
      <c r="D1461">
        <v>306706.89</v>
      </c>
      <c r="E1461">
        <v>3278</v>
      </c>
      <c r="F1461">
        <v>329611.89</v>
      </c>
      <c r="G1461">
        <v>100.55274300000001</v>
      </c>
      <c r="H1461">
        <v>97.415000000000006</v>
      </c>
      <c r="I1461">
        <v>3.1377429999999999</v>
      </c>
      <c r="J1461">
        <v>1.0322100000000001</v>
      </c>
      <c r="K1461">
        <v>0</v>
      </c>
      <c r="L1461">
        <v>0</v>
      </c>
      <c r="M1461">
        <v>159</v>
      </c>
      <c r="N1461">
        <v>-22905</v>
      </c>
      <c r="O1461">
        <v>4.6261270000000003</v>
      </c>
      <c r="P1461">
        <v>106</v>
      </c>
      <c r="Q1461">
        <v>3.084085</v>
      </c>
      <c r="R1461" t="s">
        <v>43</v>
      </c>
      <c r="S1461" t="s">
        <v>44</v>
      </c>
    </row>
    <row r="1462" spans="1:19">
      <c r="A1462">
        <v>4535</v>
      </c>
      <c r="B1462">
        <v>1461</v>
      </c>
      <c r="C1462">
        <v>3436</v>
      </c>
      <c r="D1462">
        <v>76148.66</v>
      </c>
      <c r="E1462">
        <v>3290</v>
      </c>
      <c r="F1462">
        <v>89263.66</v>
      </c>
      <c r="G1462">
        <v>27.131812</v>
      </c>
      <c r="H1462">
        <v>11.49</v>
      </c>
      <c r="I1462">
        <v>15.641812</v>
      </c>
      <c r="J1462">
        <v>2.3613409999999999</v>
      </c>
      <c r="K1462">
        <v>0</v>
      </c>
      <c r="L1462">
        <v>0</v>
      </c>
      <c r="M1462">
        <v>146</v>
      </c>
      <c r="N1462">
        <v>-13115</v>
      </c>
      <c r="O1462">
        <v>4.2491269999999997</v>
      </c>
      <c r="P1462">
        <v>27</v>
      </c>
      <c r="Q1462">
        <v>0.78579699999999997</v>
      </c>
      <c r="R1462" t="s">
        <v>43</v>
      </c>
      <c r="S1462" t="s">
        <v>43</v>
      </c>
    </row>
    <row r="1463" spans="1:19">
      <c r="A1463">
        <v>3297</v>
      </c>
      <c r="B1463">
        <v>1846</v>
      </c>
      <c r="C1463">
        <v>3435</v>
      </c>
      <c r="D1463">
        <v>102286.62</v>
      </c>
      <c r="E1463">
        <v>3277</v>
      </c>
      <c r="F1463">
        <v>121614.62</v>
      </c>
      <c r="G1463">
        <v>37.111572000000002</v>
      </c>
      <c r="H1463">
        <v>12.32</v>
      </c>
      <c r="I1463">
        <v>24.791571999999999</v>
      </c>
      <c r="J1463">
        <v>3.0123030000000002</v>
      </c>
      <c r="K1463">
        <v>0</v>
      </c>
      <c r="L1463">
        <v>0</v>
      </c>
      <c r="M1463">
        <v>158</v>
      </c>
      <c r="N1463">
        <v>-19328</v>
      </c>
      <c r="O1463">
        <v>4.5997089999999998</v>
      </c>
      <c r="P1463">
        <v>30</v>
      </c>
      <c r="Q1463">
        <v>0.87336199999999997</v>
      </c>
      <c r="R1463" t="s">
        <v>43</v>
      </c>
      <c r="S1463" t="s">
        <v>43</v>
      </c>
    </row>
    <row r="1464" spans="1:19">
      <c r="A1464">
        <v>2179</v>
      </c>
      <c r="B1464">
        <v>247</v>
      </c>
      <c r="C1464">
        <v>3433</v>
      </c>
      <c r="D1464">
        <v>296752.25</v>
      </c>
      <c r="E1464">
        <v>3277</v>
      </c>
      <c r="F1464">
        <v>320227.25</v>
      </c>
      <c r="G1464">
        <v>97.719637000000006</v>
      </c>
      <c r="H1464">
        <v>89.99</v>
      </c>
      <c r="I1464">
        <v>7.7296370000000003</v>
      </c>
      <c r="J1464">
        <v>1.0858939999999999</v>
      </c>
      <c r="K1464">
        <v>0</v>
      </c>
      <c r="L1464">
        <v>0</v>
      </c>
      <c r="M1464">
        <v>156</v>
      </c>
      <c r="N1464">
        <v>-23475</v>
      </c>
      <c r="O1464">
        <v>4.54413</v>
      </c>
      <c r="P1464">
        <v>103</v>
      </c>
      <c r="Q1464">
        <v>3.0002909999999998</v>
      </c>
      <c r="R1464" t="s">
        <v>43</v>
      </c>
      <c r="S1464" t="s">
        <v>44</v>
      </c>
    </row>
    <row r="1465" spans="1:19">
      <c r="A1465">
        <v>5872</v>
      </c>
      <c r="B1465">
        <v>126</v>
      </c>
      <c r="C1465">
        <v>3432</v>
      </c>
      <c r="D1465">
        <v>70784.98</v>
      </c>
      <c r="E1465">
        <v>3338</v>
      </c>
      <c r="F1465">
        <v>79093.98</v>
      </c>
      <c r="G1465">
        <v>23.695021000000001</v>
      </c>
      <c r="H1465">
        <v>10.69</v>
      </c>
      <c r="I1465">
        <v>13.005020999999999</v>
      </c>
      <c r="J1465">
        <v>2.2165590000000002</v>
      </c>
      <c r="K1465">
        <v>0</v>
      </c>
      <c r="L1465">
        <v>0</v>
      </c>
      <c r="M1465">
        <v>94</v>
      </c>
      <c r="N1465">
        <v>-8309</v>
      </c>
      <c r="O1465">
        <v>2.738928</v>
      </c>
      <c r="P1465">
        <v>59</v>
      </c>
      <c r="Q1465">
        <v>1.719114</v>
      </c>
      <c r="R1465" t="s">
        <v>43</v>
      </c>
      <c r="S1465" t="s">
        <v>43</v>
      </c>
    </row>
    <row r="1466" spans="1:19">
      <c r="A1466">
        <v>5921</v>
      </c>
      <c r="B1466">
        <v>1678</v>
      </c>
      <c r="C1466">
        <v>3432</v>
      </c>
      <c r="D1466">
        <v>236701.83</v>
      </c>
      <c r="E1466">
        <v>3265</v>
      </c>
      <c r="F1466">
        <v>260556.83</v>
      </c>
      <c r="G1466">
        <v>79.803010999999998</v>
      </c>
      <c r="H1466">
        <v>29.5</v>
      </c>
      <c r="I1466">
        <v>50.303010999999998</v>
      </c>
      <c r="J1466">
        <v>2.705187</v>
      </c>
      <c r="K1466">
        <v>0</v>
      </c>
      <c r="L1466">
        <v>0</v>
      </c>
      <c r="M1466">
        <v>167</v>
      </c>
      <c r="N1466">
        <v>-23855</v>
      </c>
      <c r="O1466">
        <v>4.8659670000000004</v>
      </c>
      <c r="P1466">
        <v>40</v>
      </c>
      <c r="Q1466">
        <v>1.1655009999999999</v>
      </c>
      <c r="R1466" t="s">
        <v>43</v>
      </c>
      <c r="S1466" t="s">
        <v>43</v>
      </c>
    </row>
    <row r="1467" spans="1:19">
      <c r="A1467">
        <v>5635</v>
      </c>
      <c r="B1467">
        <v>1381</v>
      </c>
      <c r="C1467">
        <v>3431</v>
      </c>
      <c r="D1467">
        <v>208102.08</v>
      </c>
      <c r="E1467">
        <v>3200</v>
      </c>
      <c r="F1467">
        <v>237017.08</v>
      </c>
      <c r="G1467">
        <v>74.067837999999995</v>
      </c>
      <c r="H1467">
        <v>23.475000000000001</v>
      </c>
      <c r="I1467">
        <v>50.592838</v>
      </c>
      <c r="J1467">
        <v>3.155179</v>
      </c>
      <c r="K1467">
        <v>0</v>
      </c>
      <c r="L1467">
        <v>0</v>
      </c>
      <c r="M1467">
        <v>231</v>
      </c>
      <c r="N1467">
        <v>-28915</v>
      </c>
      <c r="O1467">
        <v>6.7327310000000002</v>
      </c>
      <c r="P1467">
        <v>66</v>
      </c>
      <c r="Q1467">
        <v>1.923637</v>
      </c>
      <c r="R1467" t="s">
        <v>43</v>
      </c>
      <c r="S1467" t="s">
        <v>43</v>
      </c>
    </row>
    <row r="1468" spans="1:19">
      <c r="A1468">
        <v>5962</v>
      </c>
      <c r="B1468">
        <v>1193</v>
      </c>
      <c r="C1468">
        <v>3431</v>
      </c>
      <c r="D1468">
        <v>116569.52</v>
      </c>
      <c r="E1468">
        <v>3361</v>
      </c>
      <c r="F1468">
        <v>122197.52</v>
      </c>
      <c r="G1468">
        <v>36.357489000000001</v>
      </c>
      <c r="H1468">
        <v>13.28</v>
      </c>
      <c r="I1468">
        <v>23.077489</v>
      </c>
      <c r="J1468">
        <v>2.7377630000000002</v>
      </c>
      <c r="K1468">
        <v>0</v>
      </c>
      <c r="L1468">
        <v>0</v>
      </c>
      <c r="M1468">
        <v>70</v>
      </c>
      <c r="N1468">
        <v>-5628</v>
      </c>
      <c r="O1468">
        <v>2.040222</v>
      </c>
      <c r="P1468">
        <v>61</v>
      </c>
      <c r="Q1468">
        <v>1.7779069999999999</v>
      </c>
      <c r="R1468" t="s">
        <v>43</v>
      </c>
      <c r="S1468" t="s">
        <v>43</v>
      </c>
    </row>
    <row r="1469" spans="1:19">
      <c r="A1469">
        <v>2416</v>
      </c>
      <c r="B1469">
        <v>840</v>
      </c>
      <c r="C1469">
        <v>3429</v>
      </c>
      <c r="D1469">
        <v>460299.02</v>
      </c>
      <c r="E1469">
        <v>3301</v>
      </c>
      <c r="F1469">
        <v>474890.03</v>
      </c>
      <c r="G1469">
        <v>143.86247499999999</v>
      </c>
      <c r="H1469">
        <v>138.05000000000001</v>
      </c>
      <c r="I1469">
        <v>5.8124750000000001</v>
      </c>
      <c r="J1469">
        <v>1.0421039999999999</v>
      </c>
      <c r="K1469">
        <v>0</v>
      </c>
      <c r="L1469">
        <v>0</v>
      </c>
      <c r="M1469">
        <v>128</v>
      </c>
      <c r="N1469">
        <v>-14591.01</v>
      </c>
      <c r="O1469">
        <v>3.7328670000000002</v>
      </c>
      <c r="P1469">
        <v>64</v>
      </c>
      <c r="Q1469">
        <v>1.866433</v>
      </c>
      <c r="R1469" t="s">
        <v>43</v>
      </c>
      <c r="S1469" t="s">
        <v>42</v>
      </c>
    </row>
    <row r="1470" spans="1:19">
      <c r="A1470">
        <v>3245</v>
      </c>
      <c r="B1470">
        <v>819</v>
      </c>
      <c r="C1470">
        <v>3429</v>
      </c>
      <c r="D1470">
        <v>157929.16</v>
      </c>
      <c r="E1470">
        <v>3145</v>
      </c>
      <c r="F1470">
        <v>188012.16</v>
      </c>
      <c r="G1470">
        <v>59.781291000000003</v>
      </c>
      <c r="H1470">
        <v>33.1</v>
      </c>
      <c r="I1470">
        <v>26.681291000000002</v>
      </c>
      <c r="J1470">
        <v>1.806081</v>
      </c>
      <c r="K1470">
        <v>0</v>
      </c>
      <c r="L1470">
        <v>0</v>
      </c>
      <c r="M1470">
        <v>284</v>
      </c>
      <c r="N1470">
        <v>-30083</v>
      </c>
      <c r="O1470">
        <v>8.2822980000000008</v>
      </c>
      <c r="P1470">
        <v>37</v>
      </c>
      <c r="Q1470">
        <v>1.079032</v>
      </c>
      <c r="R1470" t="s">
        <v>43</v>
      </c>
      <c r="S1470" t="s">
        <v>43</v>
      </c>
    </row>
    <row r="1471" spans="1:19">
      <c r="A1471">
        <v>2181</v>
      </c>
      <c r="B1471">
        <v>758</v>
      </c>
      <c r="C1471">
        <v>3428</v>
      </c>
      <c r="D1471">
        <v>45094.05</v>
      </c>
      <c r="E1471">
        <v>3347</v>
      </c>
      <c r="F1471">
        <v>56380.05</v>
      </c>
      <c r="G1471">
        <v>16.844950999999998</v>
      </c>
      <c r="H1471">
        <v>3.01</v>
      </c>
      <c r="I1471">
        <v>13.834951</v>
      </c>
      <c r="J1471">
        <v>5.5963289999999999</v>
      </c>
      <c r="K1471">
        <v>0</v>
      </c>
      <c r="L1471">
        <v>0</v>
      </c>
      <c r="M1471">
        <v>81</v>
      </c>
      <c r="N1471">
        <v>-11286</v>
      </c>
      <c r="O1471">
        <v>2.3628939999999998</v>
      </c>
      <c r="P1471">
        <v>39</v>
      </c>
      <c r="Q1471">
        <v>1.1376900000000001</v>
      </c>
      <c r="R1471" t="s">
        <v>43</v>
      </c>
      <c r="S1471" t="s">
        <v>43</v>
      </c>
    </row>
    <row r="1472" spans="1:19">
      <c r="A1472">
        <v>2434</v>
      </c>
      <c r="B1472">
        <v>1928</v>
      </c>
      <c r="C1472">
        <v>3427</v>
      </c>
      <c r="D1472">
        <v>228551.99</v>
      </c>
      <c r="E1472">
        <v>3261</v>
      </c>
      <c r="F1472">
        <v>257001.99</v>
      </c>
      <c r="G1472">
        <v>78.810790999999995</v>
      </c>
      <c r="H1472">
        <v>53.41</v>
      </c>
      <c r="I1472">
        <v>25.400791000000002</v>
      </c>
      <c r="J1472">
        <v>1.475581</v>
      </c>
      <c r="K1472">
        <v>0</v>
      </c>
      <c r="L1472">
        <v>0</v>
      </c>
      <c r="M1472">
        <v>166</v>
      </c>
      <c r="N1472">
        <v>-28450</v>
      </c>
      <c r="O1472">
        <v>4.8438869999999996</v>
      </c>
      <c r="P1472">
        <v>61</v>
      </c>
      <c r="Q1472">
        <v>1.779982</v>
      </c>
      <c r="R1472" t="s">
        <v>43</v>
      </c>
      <c r="S1472" t="s">
        <v>43</v>
      </c>
    </row>
    <row r="1473" spans="1:19">
      <c r="A1473">
        <v>5115</v>
      </c>
      <c r="B1473">
        <v>758</v>
      </c>
      <c r="C1473">
        <v>3427</v>
      </c>
      <c r="D1473">
        <v>42695.38</v>
      </c>
      <c r="E1473">
        <v>3362</v>
      </c>
      <c r="F1473">
        <v>49948.38</v>
      </c>
      <c r="G1473">
        <v>14.856745999999999</v>
      </c>
      <c r="H1473">
        <v>3.09</v>
      </c>
      <c r="I1473">
        <v>11.766745999999999</v>
      </c>
      <c r="J1473">
        <v>4.8080080000000001</v>
      </c>
      <c r="K1473">
        <v>0</v>
      </c>
      <c r="L1473">
        <v>0</v>
      </c>
      <c r="M1473">
        <v>65</v>
      </c>
      <c r="N1473">
        <v>-7253</v>
      </c>
      <c r="O1473">
        <v>1.896703</v>
      </c>
      <c r="P1473">
        <v>41</v>
      </c>
      <c r="Q1473">
        <v>1.1963820000000001</v>
      </c>
      <c r="R1473" t="s">
        <v>43</v>
      </c>
      <c r="S1473" t="s">
        <v>43</v>
      </c>
    </row>
    <row r="1474" spans="1:19">
      <c r="A1474">
        <v>2256</v>
      </c>
      <c r="B1474">
        <v>1837</v>
      </c>
      <c r="C1474">
        <v>3425</v>
      </c>
      <c r="D1474">
        <v>150008.82999999999</v>
      </c>
      <c r="E1474">
        <v>3201</v>
      </c>
      <c r="F1474">
        <v>171538.83</v>
      </c>
      <c r="G1474">
        <v>53.589137999999998</v>
      </c>
      <c r="H1474">
        <v>47.02</v>
      </c>
      <c r="I1474">
        <v>6.5691379999999997</v>
      </c>
      <c r="J1474">
        <v>1.1397090000000001</v>
      </c>
      <c r="K1474">
        <v>0</v>
      </c>
      <c r="L1474">
        <v>0</v>
      </c>
      <c r="M1474">
        <v>224</v>
      </c>
      <c r="N1474">
        <v>-21530</v>
      </c>
      <c r="O1474">
        <v>6.540146</v>
      </c>
      <c r="P1474">
        <v>110</v>
      </c>
      <c r="Q1474">
        <v>3.2116790000000002</v>
      </c>
      <c r="R1474" t="s">
        <v>43</v>
      </c>
      <c r="S1474" t="s">
        <v>43</v>
      </c>
    </row>
    <row r="1475" spans="1:19">
      <c r="A1475">
        <v>1333</v>
      </c>
      <c r="B1475">
        <v>235</v>
      </c>
      <c r="C1475">
        <v>3424</v>
      </c>
      <c r="D1475">
        <v>102960.69</v>
      </c>
      <c r="E1475">
        <v>3226</v>
      </c>
      <c r="F1475">
        <v>122023.69</v>
      </c>
      <c r="G1475">
        <v>37.825074000000001</v>
      </c>
      <c r="H1475">
        <v>9.4749999999999996</v>
      </c>
      <c r="I1475">
        <v>28.350073999999999</v>
      </c>
      <c r="J1475">
        <v>3.992092</v>
      </c>
      <c r="K1475">
        <v>0</v>
      </c>
      <c r="L1475">
        <v>0</v>
      </c>
      <c r="M1475">
        <v>198</v>
      </c>
      <c r="N1475">
        <v>-19063</v>
      </c>
      <c r="O1475">
        <v>5.7827099999999998</v>
      </c>
      <c r="P1475">
        <v>46</v>
      </c>
      <c r="Q1475">
        <v>1.343458</v>
      </c>
      <c r="R1475" t="s">
        <v>43</v>
      </c>
      <c r="S1475" t="s">
        <v>43</v>
      </c>
    </row>
    <row r="1476" spans="1:19">
      <c r="A1476">
        <v>5907</v>
      </c>
      <c r="B1476">
        <v>1448</v>
      </c>
      <c r="C1476">
        <v>3424</v>
      </c>
      <c r="D1476">
        <v>151766.20000000001</v>
      </c>
      <c r="E1476">
        <v>3329</v>
      </c>
      <c r="F1476">
        <v>161331.20000000001</v>
      </c>
      <c r="G1476">
        <v>48.462361000000001</v>
      </c>
      <c r="H1476">
        <v>37.1</v>
      </c>
      <c r="I1476">
        <v>11.362361</v>
      </c>
      <c r="J1476">
        <v>1.306263</v>
      </c>
      <c r="K1476">
        <v>0</v>
      </c>
      <c r="L1476">
        <v>0</v>
      </c>
      <c r="M1476">
        <v>95</v>
      </c>
      <c r="N1476">
        <v>-9565</v>
      </c>
      <c r="O1476">
        <v>2.7745329999999999</v>
      </c>
      <c r="P1476">
        <v>43</v>
      </c>
      <c r="Q1476">
        <v>1.255841</v>
      </c>
      <c r="R1476" t="s">
        <v>43</v>
      </c>
      <c r="S1476" t="s">
        <v>43</v>
      </c>
    </row>
    <row r="1477" spans="1:19">
      <c r="A1477">
        <v>2700</v>
      </c>
      <c r="B1477">
        <v>1788</v>
      </c>
      <c r="C1477">
        <v>3423</v>
      </c>
      <c r="D1477">
        <v>145420.21</v>
      </c>
      <c r="E1477">
        <v>3343</v>
      </c>
      <c r="F1477">
        <v>155778.21</v>
      </c>
      <c r="G1477">
        <v>46.598328000000002</v>
      </c>
      <c r="H1477">
        <v>15.87</v>
      </c>
      <c r="I1477">
        <v>30.728328000000001</v>
      </c>
      <c r="J1477">
        <v>2.9362529999999998</v>
      </c>
      <c r="K1477">
        <v>0</v>
      </c>
      <c r="L1477">
        <v>0</v>
      </c>
      <c r="M1477">
        <v>80</v>
      </c>
      <c r="N1477">
        <v>-10358</v>
      </c>
      <c r="O1477">
        <v>2.3371309999999998</v>
      </c>
      <c r="P1477">
        <v>34</v>
      </c>
      <c r="Q1477">
        <v>0.99328099999999997</v>
      </c>
      <c r="R1477" t="s">
        <v>43</v>
      </c>
      <c r="S1477" t="s">
        <v>43</v>
      </c>
    </row>
    <row r="1478" spans="1:19">
      <c r="A1478">
        <v>3219</v>
      </c>
      <c r="B1478">
        <v>1195</v>
      </c>
      <c r="C1478">
        <v>3423</v>
      </c>
      <c r="D1478">
        <v>136236.71</v>
      </c>
      <c r="E1478">
        <v>3288</v>
      </c>
      <c r="F1478">
        <v>148937.71</v>
      </c>
      <c r="G1478">
        <v>45.297356999999998</v>
      </c>
      <c r="H1478">
        <v>38.034999999999997</v>
      </c>
      <c r="I1478">
        <v>7.2623569999999997</v>
      </c>
      <c r="J1478">
        <v>1.190939</v>
      </c>
      <c r="K1478">
        <v>0</v>
      </c>
      <c r="L1478">
        <v>0</v>
      </c>
      <c r="M1478">
        <v>135</v>
      </c>
      <c r="N1478">
        <v>-12701</v>
      </c>
      <c r="O1478">
        <v>3.9439090000000001</v>
      </c>
      <c r="P1478">
        <v>87</v>
      </c>
      <c r="Q1478">
        <v>2.5416300000000001</v>
      </c>
      <c r="R1478" t="s">
        <v>43</v>
      </c>
      <c r="S1478" t="s">
        <v>43</v>
      </c>
    </row>
    <row r="1479" spans="1:19">
      <c r="A1479">
        <v>217</v>
      </c>
      <c r="B1479">
        <v>895</v>
      </c>
      <c r="C1479">
        <v>3420</v>
      </c>
      <c r="D1479">
        <v>171890.65</v>
      </c>
      <c r="E1479">
        <v>3225</v>
      </c>
      <c r="F1479">
        <v>196845.65</v>
      </c>
      <c r="G1479">
        <v>61.037410999999999</v>
      </c>
      <c r="H1479">
        <v>43.36</v>
      </c>
      <c r="I1479">
        <v>17.677410999999999</v>
      </c>
      <c r="J1479">
        <v>1.407689</v>
      </c>
      <c r="K1479">
        <v>0</v>
      </c>
      <c r="L1479">
        <v>0</v>
      </c>
      <c r="M1479">
        <v>195</v>
      </c>
      <c r="N1479">
        <v>-24955</v>
      </c>
      <c r="O1479">
        <v>5.7017540000000002</v>
      </c>
      <c r="P1479">
        <v>39</v>
      </c>
      <c r="Q1479">
        <v>1.1403509999999999</v>
      </c>
      <c r="R1479" t="s">
        <v>43</v>
      </c>
      <c r="S1479" t="s">
        <v>43</v>
      </c>
    </row>
    <row r="1480" spans="1:19">
      <c r="A1480">
        <v>3052</v>
      </c>
      <c r="B1480">
        <v>1719</v>
      </c>
      <c r="C1480">
        <v>3416</v>
      </c>
      <c r="D1480">
        <v>99835.02</v>
      </c>
      <c r="E1480">
        <v>3231</v>
      </c>
      <c r="F1480">
        <v>121275.02</v>
      </c>
      <c r="G1480">
        <v>37.534824999999998</v>
      </c>
      <c r="H1480">
        <v>8.2899999999999991</v>
      </c>
      <c r="I1480">
        <v>29.244824999999999</v>
      </c>
      <c r="J1480">
        <v>4.5277229999999999</v>
      </c>
      <c r="K1480">
        <v>0</v>
      </c>
      <c r="L1480">
        <v>0</v>
      </c>
      <c r="M1480">
        <v>185</v>
      </c>
      <c r="N1480">
        <v>-21440</v>
      </c>
      <c r="O1480">
        <v>5.4156909999999998</v>
      </c>
      <c r="P1480">
        <v>52</v>
      </c>
      <c r="Q1480">
        <v>1.522248</v>
      </c>
      <c r="R1480" t="s">
        <v>43</v>
      </c>
      <c r="S1480" t="s">
        <v>43</v>
      </c>
    </row>
    <row r="1481" spans="1:19">
      <c r="A1481">
        <v>4118</v>
      </c>
      <c r="B1481">
        <v>287</v>
      </c>
      <c r="C1481">
        <v>3416</v>
      </c>
      <c r="D1481">
        <v>99052.56</v>
      </c>
      <c r="E1481">
        <v>3309</v>
      </c>
      <c r="F1481">
        <v>112200.56</v>
      </c>
      <c r="G1481">
        <v>33.907693999999999</v>
      </c>
      <c r="H1481">
        <v>22.79</v>
      </c>
      <c r="I1481">
        <v>11.117694</v>
      </c>
      <c r="J1481">
        <v>1.487832</v>
      </c>
      <c r="K1481">
        <v>0</v>
      </c>
      <c r="L1481">
        <v>0</v>
      </c>
      <c r="M1481">
        <v>107</v>
      </c>
      <c r="N1481">
        <v>-13148</v>
      </c>
      <c r="O1481">
        <v>3.1323189999999999</v>
      </c>
      <c r="P1481">
        <v>46</v>
      </c>
      <c r="Q1481">
        <v>1.3466039999999999</v>
      </c>
      <c r="R1481" t="s">
        <v>43</v>
      </c>
      <c r="S1481" t="s">
        <v>43</v>
      </c>
    </row>
    <row r="1482" spans="1:19">
      <c r="A1482">
        <v>5970</v>
      </c>
      <c r="B1482">
        <v>1018</v>
      </c>
      <c r="C1482">
        <v>3413</v>
      </c>
      <c r="D1482">
        <v>133838.13</v>
      </c>
      <c r="E1482">
        <v>3301</v>
      </c>
      <c r="F1482">
        <v>143562.13</v>
      </c>
      <c r="G1482">
        <v>43.490496999999998</v>
      </c>
      <c r="H1482">
        <v>44.28</v>
      </c>
      <c r="I1482">
        <v>-0.78950299999999995</v>
      </c>
      <c r="J1482">
        <v>0.98216999999999999</v>
      </c>
      <c r="K1482">
        <v>0</v>
      </c>
      <c r="L1482">
        <v>0</v>
      </c>
      <c r="M1482">
        <v>112</v>
      </c>
      <c r="N1482">
        <v>-9724</v>
      </c>
      <c r="O1482">
        <v>3.2815699999999999</v>
      </c>
      <c r="P1482">
        <v>95</v>
      </c>
      <c r="Q1482">
        <v>2.7834750000000001</v>
      </c>
      <c r="R1482" t="s">
        <v>43</v>
      </c>
      <c r="S1482" t="s">
        <v>43</v>
      </c>
    </row>
    <row r="1483" spans="1:19">
      <c r="A1483">
        <v>2696</v>
      </c>
      <c r="B1483">
        <v>473</v>
      </c>
      <c r="C1483">
        <v>3409</v>
      </c>
      <c r="D1483">
        <v>66924.039999999994</v>
      </c>
      <c r="E1483">
        <v>3281</v>
      </c>
      <c r="F1483">
        <v>78900.039999999994</v>
      </c>
      <c r="G1483">
        <v>24.047559</v>
      </c>
      <c r="H1483">
        <v>9.02</v>
      </c>
      <c r="I1483">
        <v>15.027559</v>
      </c>
      <c r="J1483">
        <v>2.666026</v>
      </c>
      <c r="K1483">
        <v>0</v>
      </c>
      <c r="L1483">
        <v>0</v>
      </c>
      <c r="M1483">
        <v>128</v>
      </c>
      <c r="N1483">
        <v>-11976</v>
      </c>
      <c r="O1483">
        <v>3.7547670000000002</v>
      </c>
      <c r="P1483">
        <v>45</v>
      </c>
      <c r="Q1483">
        <v>1.3200350000000001</v>
      </c>
      <c r="R1483" t="s">
        <v>43</v>
      </c>
      <c r="S1483" t="s">
        <v>43</v>
      </c>
    </row>
    <row r="1484" spans="1:19">
      <c r="A1484">
        <v>2952</v>
      </c>
      <c r="B1484">
        <v>141</v>
      </c>
      <c r="C1484">
        <v>3409</v>
      </c>
      <c r="D1484">
        <v>98586.12</v>
      </c>
      <c r="E1484">
        <v>3231</v>
      </c>
      <c r="F1484">
        <v>116200.12</v>
      </c>
      <c r="G1484">
        <v>35.964134999999999</v>
      </c>
      <c r="H1484">
        <v>28.92</v>
      </c>
      <c r="I1484">
        <v>7.0441349999999998</v>
      </c>
      <c r="J1484">
        <v>1.243573</v>
      </c>
      <c r="K1484">
        <v>0</v>
      </c>
      <c r="L1484">
        <v>0</v>
      </c>
      <c r="M1484">
        <v>178</v>
      </c>
      <c r="N1484">
        <v>-17614</v>
      </c>
      <c r="O1484">
        <v>5.2214729999999996</v>
      </c>
      <c r="P1484">
        <v>39</v>
      </c>
      <c r="Q1484">
        <v>1.144031</v>
      </c>
      <c r="R1484" t="s">
        <v>43</v>
      </c>
      <c r="S1484" t="s">
        <v>43</v>
      </c>
    </row>
    <row r="1485" spans="1:19">
      <c r="A1485">
        <v>37</v>
      </c>
      <c r="B1485">
        <v>840</v>
      </c>
      <c r="C1485">
        <v>3407</v>
      </c>
      <c r="D1485">
        <v>449419.33</v>
      </c>
      <c r="E1485">
        <v>3277</v>
      </c>
      <c r="F1485">
        <v>464435.33</v>
      </c>
      <c r="G1485">
        <v>141.725764</v>
      </c>
      <c r="H1485">
        <v>136.01</v>
      </c>
      <c r="I1485">
        <v>5.7157640000000001</v>
      </c>
      <c r="J1485">
        <v>1.042025</v>
      </c>
      <c r="K1485">
        <v>0</v>
      </c>
      <c r="L1485">
        <v>0</v>
      </c>
      <c r="M1485">
        <v>130</v>
      </c>
      <c r="N1485">
        <v>-15016</v>
      </c>
      <c r="O1485">
        <v>3.815674</v>
      </c>
      <c r="P1485">
        <v>54</v>
      </c>
      <c r="Q1485">
        <v>1.584972</v>
      </c>
      <c r="R1485" t="s">
        <v>43</v>
      </c>
      <c r="S1485" t="s">
        <v>42</v>
      </c>
    </row>
    <row r="1486" spans="1:19">
      <c r="A1486">
        <v>3819</v>
      </c>
      <c r="B1486">
        <v>1485</v>
      </c>
      <c r="C1486">
        <v>3407</v>
      </c>
      <c r="D1486">
        <v>147526.34</v>
      </c>
      <c r="E1486">
        <v>3334</v>
      </c>
      <c r="F1486">
        <v>161025.34</v>
      </c>
      <c r="G1486">
        <v>48.297941999999999</v>
      </c>
      <c r="H1486">
        <v>20.265000000000001</v>
      </c>
      <c r="I1486">
        <v>28.032941999999998</v>
      </c>
      <c r="J1486">
        <v>2.383318</v>
      </c>
      <c r="K1486">
        <v>0</v>
      </c>
      <c r="L1486">
        <v>0</v>
      </c>
      <c r="M1486">
        <v>73</v>
      </c>
      <c r="N1486">
        <v>-13499</v>
      </c>
      <c r="O1486">
        <v>2.1426470000000002</v>
      </c>
      <c r="P1486">
        <v>52</v>
      </c>
      <c r="Q1486">
        <v>1.5262690000000001</v>
      </c>
      <c r="R1486" t="s">
        <v>43</v>
      </c>
      <c r="S1486" t="s">
        <v>43</v>
      </c>
    </row>
    <row r="1487" spans="1:19">
      <c r="A1487">
        <v>4736</v>
      </c>
      <c r="B1487">
        <v>1485</v>
      </c>
      <c r="C1487">
        <v>3407</v>
      </c>
      <c r="D1487">
        <v>143830.98000000001</v>
      </c>
      <c r="E1487">
        <v>3345</v>
      </c>
      <c r="F1487">
        <v>155727.98000000001</v>
      </c>
      <c r="G1487">
        <v>46.55545</v>
      </c>
      <c r="H1487">
        <v>19.95</v>
      </c>
      <c r="I1487">
        <v>26.605450000000001</v>
      </c>
      <c r="J1487">
        <v>2.3336070000000002</v>
      </c>
      <c r="K1487">
        <v>0</v>
      </c>
      <c r="L1487">
        <v>0</v>
      </c>
      <c r="M1487">
        <v>62</v>
      </c>
      <c r="N1487">
        <v>-11897</v>
      </c>
      <c r="O1487">
        <v>1.8197829999999999</v>
      </c>
      <c r="P1487">
        <v>49</v>
      </c>
      <c r="Q1487">
        <v>1.438215</v>
      </c>
      <c r="R1487" t="s">
        <v>43</v>
      </c>
      <c r="S1487" t="s">
        <v>43</v>
      </c>
    </row>
    <row r="1488" spans="1:19">
      <c r="A1488">
        <v>4818</v>
      </c>
      <c r="B1488">
        <v>1492</v>
      </c>
      <c r="C1488">
        <v>3405</v>
      </c>
      <c r="D1488">
        <v>190005.04</v>
      </c>
      <c r="E1488">
        <v>3286</v>
      </c>
      <c r="F1488">
        <v>208215.04000000001</v>
      </c>
      <c r="G1488">
        <v>63.364285000000002</v>
      </c>
      <c r="H1488">
        <v>32.085000000000001</v>
      </c>
      <c r="I1488">
        <v>31.279285000000002</v>
      </c>
      <c r="J1488">
        <v>1.974888</v>
      </c>
      <c r="K1488">
        <v>0</v>
      </c>
      <c r="L1488">
        <v>0</v>
      </c>
      <c r="M1488">
        <v>119</v>
      </c>
      <c r="N1488">
        <v>-18210</v>
      </c>
      <c r="O1488">
        <v>3.4948600000000001</v>
      </c>
      <c r="P1488">
        <v>51</v>
      </c>
      <c r="Q1488">
        <v>1.497797</v>
      </c>
      <c r="R1488" t="s">
        <v>43</v>
      </c>
      <c r="S1488" t="s">
        <v>43</v>
      </c>
    </row>
    <row r="1489" spans="1:19">
      <c r="A1489">
        <v>152</v>
      </c>
      <c r="B1489">
        <v>140</v>
      </c>
      <c r="C1489">
        <v>3405</v>
      </c>
      <c r="D1489">
        <v>89367.17</v>
      </c>
      <c r="E1489">
        <v>3225</v>
      </c>
      <c r="F1489">
        <v>105129.17</v>
      </c>
      <c r="G1489">
        <v>32.598191999999997</v>
      </c>
      <c r="H1489">
        <v>19.55</v>
      </c>
      <c r="I1489">
        <v>13.048192</v>
      </c>
      <c r="J1489">
        <v>1.667427</v>
      </c>
      <c r="K1489">
        <v>1</v>
      </c>
      <c r="L1489">
        <v>2.9368999999999999E-2</v>
      </c>
      <c r="M1489">
        <v>179</v>
      </c>
      <c r="N1489">
        <v>-15762</v>
      </c>
      <c r="O1489">
        <v>5.2569749999999997</v>
      </c>
      <c r="P1489">
        <v>48</v>
      </c>
      <c r="Q1489">
        <v>1.4096919999999999</v>
      </c>
      <c r="R1489" t="s">
        <v>43</v>
      </c>
      <c r="S1489" t="s">
        <v>43</v>
      </c>
    </row>
    <row r="1490" spans="1:19">
      <c r="A1490">
        <v>2491</v>
      </c>
      <c r="B1490">
        <v>1528</v>
      </c>
      <c r="C1490">
        <v>3404</v>
      </c>
      <c r="D1490">
        <v>160300.28</v>
      </c>
      <c r="E1490">
        <v>3286</v>
      </c>
      <c r="F1490">
        <v>172390.28</v>
      </c>
      <c r="G1490">
        <v>52.462045000000003</v>
      </c>
      <c r="H1490">
        <v>41.53</v>
      </c>
      <c r="I1490">
        <v>10.932045</v>
      </c>
      <c r="J1490">
        <v>1.2632319999999999</v>
      </c>
      <c r="K1490">
        <v>1</v>
      </c>
      <c r="L1490">
        <v>2.9377E-2</v>
      </c>
      <c r="M1490">
        <v>117</v>
      </c>
      <c r="N1490">
        <v>-12090</v>
      </c>
      <c r="O1490">
        <v>3.4371330000000002</v>
      </c>
      <c r="P1490">
        <v>55</v>
      </c>
      <c r="Q1490">
        <v>1.6157459999999999</v>
      </c>
      <c r="R1490" t="s">
        <v>43</v>
      </c>
      <c r="S1490" t="s">
        <v>43</v>
      </c>
    </row>
    <row r="1491" spans="1:19">
      <c r="A1491">
        <v>5286</v>
      </c>
      <c r="B1491">
        <v>1075</v>
      </c>
      <c r="C1491">
        <v>3403</v>
      </c>
      <c r="D1491">
        <v>90895.52</v>
      </c>
      <c r="E1491">
        <v>3362</v>
      </c>
      <c r="F1491">
        <v>94953.52</v>
      </c>
      <c r="G1491">
        <v>28.243165000000001</v>
      </c>
      <c r="H1491">
        <v>27.78</v>
      </c>
      <c r="I1491">
        <v>0.46316499999999999</v>
      </c>
      <c r="J1491">
        <v>1.0166729999999999</v>
      </c>
      <c r="K1491">
        <v>0</v>
      </c>
      <c r="L1491">
        <v>0</v>
      </c>
      <c r="M1491">
        <v>41</v>
      </c>
      <c r="N1491">
        <v>-4058</v>
      </c>
      <c r="O1491">
        <v>1.2048190000000001</v>
      </c>
      <c r="P1491">
        <v>34</v>
      </c>
      <c r="Q1491">
        <v>0.99911799999999995</v>
      </c>
      <c r="R1491" t="s">
        <v>43</v>
      </c>
      <c r="S1491" t="s">
        <v>43</v>
      </c>
    </row>
    <row r="1492" spans="1:19">
      <c r="A1492">
        <v>0</v>
      </c>
      <c r="B1492">
        <v>1362</v>
      </c>
      <c r="C1492">
        <v>3402</v>
      </c>
      <c r="D1492">
        <v>240905.05</v>
      </c>
      <c r="E1492">
        <v>3070</v>
      </c>
      <c r="F1492">
        <v>278052.05</v>
      </c>
      <c r="G1492">
        <v>90.570700000000002</v>
      </c>
      <c r="H1492">
        <v>65.8</v>
      </c>
      <c r="I1492">
        <v>24.770700000000001</v>
      </c>
      <c r="J1492">
        <v>1.3764540000000001</v>
      </c>
      <c r="K1492">
        <v>0</v>
      </c>
      <c r="L1492">
        <v>0</v>
      </c>
      <c r="M1492">
        <v>332</v>
      </c>
      <c r="N1492">
        <v>-37147</v>
      </c>
      <c r="O1492">
        <v>9.7589649999999999</v>
      </c>
      <c r="P1492">
        <v>58</v>
      </c>
      <c r="Q1492">
        <v>1.704879</v>
      </c>
      <c r="R1492" t="s">
        <v>43</v>
      </c>
      <c r="S1492" t="s">
        <v>43</v>
      </c>
    </row>
    <row r="1493" spans="1:19">
      <c r="A1493">
        <v>5947</v>
      </c>
      <c r="B1493">
        <v>92</v>
      </c>
      <c r="C1493">
        <v>3400</v>
      </c>
      <c r="D1493">
        <v>81041.98</v>
      </c>
      <c r="E1493">
        <v>3312</v>
      </c>
      <c r="F1493">
        <v>90417.07</v>
      </c>
      <c r="G1493">
        <v>27.29984</v>
      </c>
      <c r="H1493">
        <v>12.66</v>
      </c>
      <c r="I1493">
        <v>14.63984</v>
      </c>
      <c r="J1493">
        <v>2.1563850000000002</v>
      </c>
      <c r="K1493">
        <v>0</v>
      </c>
      <c r="L1493">
        <v>0</v>
      </c>
      <c r="M1493">
        <v>88</v>
      </c>
      <c r="N1493">
        <v>-9375.09</v>
      </c>
      <c r="O1493">
        <v>2.5882350000000001</v>
      </c>
      <c r="P1493">
        <v>48</v>
      </c>
      <c r="Q1493">
        <v>1.4117649999999999</v>
      </c>
      <c r="R1493" t="s">
        <v>43</v>
      </c>
      <c r="S1493" t="s">
        <v>43</v>
      </c>
    </row>
    <row r="1494" spans="1:19">
      <c r="A1494">
        <v>3509</v>
      </c>
      <c r="B1494">
        <v>1006</v>
      </c>
      <c r="C1494">
        <v>3399</v>
      </c>
      <c r="D1494">
        <v>176001.99</v>
      </c>
      <c r="E1494">
        <v>3225</v>
      </c>
      <c r="F1494">
        <v>197023.99</v>
      </c>
      <c r="G1494">
        <v>61.092709999999997</v>
      </c>
      <c r="H1494">
        <v>66.03</v>
      </c>
      <c r="I1494">
        <v>-4.93729</v>
      </c>
      <c r="J1494">
        <v>0.92522700000000002</v>
      </c>
      <c r="K1494">
        <v>0</v>
      </c>
      <c r="L1494">
        <v>0</v>
      </c>
      <c r="M1494">
        <v>174</v>
      </c>
      <c r="N1494">
        <v>-21022</v>
      </c>
      <c r="O1494">
        <v>5.1191529999999998</v>
      </c>
      <c r="P1494">
        <v>79</v>
      </c>
      <c r="Q1494">
        <v>2.3242129999999999</v>
      </c>
      <c r="R1494" t="s">
        <v>43</v>
      </c>
      <c r="S1494" t="s">
        <v>43</v>
      </c>
    </row>
    <row r="1495" spans="1:19">
      <c r="A1495">
        <v>4175</v>
      </c>
      <c r="B1495">
        <v>757</v>
      </c>
      <c r="C1495">
        <v>3399</v>
      </c>
      <c r="D1495">
        <v>188065.64</v>
      </c>
      <c r="E1495">
        <v>3220</v>
      </c>
      <c r="F1495">
        <v>205832.64</v>
      </c>
      <c r="G1495">
        <v>63.923180000000002</v>
      </c>
      <c r="H1495">
        <v>52.9</v>
      </c>
      <c r="I1495">
        <v>11.02318</v>
      </c>
      <c r="J1495">
        <v>1.208378</v>
      </c>
      <c r="K1495">
        <v>0</v>
      </c>
      <c r="L1495">
        <v>0</v>
      </c>
      <c r="M1495">
        <v>179</v>
      </c>
      <c r="N1495">
        <v>-17767</v>
      </c>
      <c r="O1495">
        <v>5.2662550000000001</v>
      </c>
      <c r="P1495">
        <v>52</v>
      </c>
      <c r="Q1495">
        <v>1.5298620000000001</v>
      </c>
      <c r="R1495" t="s">
        <v>43</v>
      </c>
      <c r="S1495" t="s">
        <v>43</v>
      </c>
    </row>
    <row r="1496" spans="1:19">
      <c r="A1496">
        <v>4606</v>
      </c>
      <c r="B1496">
        <v>1210</v>
      </c>
      <c r="C1496">
        <v>3399</v>
      </c>
      <c r="D1496">
        <v>110449.16</v>
      </c>
      <c r="E1496">
        <v>3292</v>
      </c>
      <c r="F1496">
        <v>120639.16</v>
      </c>
      <c r="G1496">
        <v>36.646160000000002</v>
      </c>
      <c r="H1496">
        <v>27.795000000000002</v>
      </c>
      <c r="I1496">
        <v>8.8511600000000001</v>
      </c>
      <c r="J1496">
        <v>1.3184439999999999</v>
      </c>
      <c r="K1496">
        <v>0</v>
      </c>
      <c r="L1496">
        <v>0</v>
      </c>
      <c r="M1496">
        <v>107</v>
      </c>
      <c r="N1496">
        <v>-10190</v>
      </c>
      <c r="O1496">
        <v>3.1479849999999998</v>
      </c>
      <c r="P1496">
        <v>46</v>
      </c>
      <c r="Q1496">
        <v>1.3533390000000001</v>
      </c>
      <c r="R1496" t="s">
        <v>43</v>
      </c>
      <c r="S1496" t="s">
        <v>43</v>
      </c>
    </row>
    <row r="1497" spans="1:19">
      <c r="A1497">
        <v>3731</v>
      </c>
      <c r="B1497">
        <v>939</v>
      </c>
      <c r="C1497">
        <v>3396</v>
      </c>
      <c r="D1497">
        <v>172677.4</v>
      </c>
      <c r="E1497">
        <v>3054</v>
      </c>
      <c r="F1497">
        <v>202160.4</v>
      </c>
      <c r="G1497">
        <v>66.195284999999998</v>
      </c>
      <c r="H1497">
        <v>58.25</v>
      </c>
      <c r="I1497">
        <v>7.9452850000000002</v>
      </c>
      <c r="J1497">
        <v>1.1364000000000001</v>
      </c>
      <c r="K1497">
        <v>0</v>
      </c>
      <c r="L1497">
        <v>0</v>
      </c>
      <c r="M1497">
        <v>342</v>
      </c>
      <c r="N1497">
        <v>-29483</v>
      </c>
      <c r="O1497">
        <v>10.070671000000001</v>
      </c>
      <c r="P1497">
        <v>72</v>
      </c>
      <c r="Q1497">
        <v>2.1201409999999998</v>
      </c>
      <c r="R1497" t="s">
        <v>43</v>
      </c>
      <c r="S1497" t="s">
        <v>43</v>
      </c>
    </row>
    <row r="1498" spans="1:19">
      <c r="A1498">
        <v>2090</v>
      </c>
      <c r="B1498">
        <v>1461</v>
      </c>
      <c r="C1498">
        <v>3395</v>
      </c>
      <c r="D1498">
        <v>75509.539999999994</v>
      </c>
      <c r="E1498">
        <v>3254</v>
      </c>
      <c r="F1498">
        <v>88424.6</v>
      </c>
      <c r="G1498">
        <v>27.174123999999999</v>
      </c>
      <c r="H1498">
        <v>11.66</v>
      </c>
      <c r="I1498">
        <v>15.514124000000001</v>
      </c>
      <c r="J1498">
        <v>2.3305419999999999</v>
      </c>
      <c r="K1498">
        <v>0</v>
      </c>
      <c r="L1498">
        <v>0</v>
      </c>
      <c r="M1498">
        <v>141</v>
      </c>
      <c r="N1498">
        <v>-12915.06</v>
      </c>
      <c r="O1498">
        <v>4.1531659999999997</v>
      </c>
      <c r="P1498">
        <v>35</v>
      </c>
      <c r="Q1498">
        <v>1.0309280000000001</v>
      </c>
      <c r="R1498" t="s">
        <v>43</v>
      </c>
      <c r="S1498" t="s">
        <v>43</v>
      </c>
    </row>
    <row r="1499" spans="1:19">
      <c r="A1499">
        <v>2504</v>
      </c>
      <c r="B1499">
        <v>1022</v>
      </c>
      <c r="C1499">
        <v>3395</v>
      </c>
      <c r="D1499">
        <v>270504.77</v>
      </c>
      <c r="E1499">
        <v>3268</v>
      </c>
      <c r="F1499">
        <v>290718.77</v>
      </c>
      <c r="G1499">
        <v>88.959232</v>
      </c>
      <c r="H1499">
        <v>100</v>
      </c>
      <c r="I1499">
        <v>-11.040768</v>
      </c>
      <c r="J1499">
        <v>0.88959200000000005</v>
      </c>
      <c r="K1499">
        <v>0</v>
      </c>
      <c r="L1499">
        <v>0</v>
      </c>
      <c r="M1499">
        <v>127</v>
      </c>
      <c r="N1499">
        <v>-20214</v>
      </c>
      <c r="O1499">
        <v>3.7407949999999999</v>
      </c>
      <c r="P1499">
        <v>71</v>
      </c>
      <c r="Q1499">
        <v>2.0913110000000001</v>
      </c>
      <c r="R1499" t="s">
        <v>43</v>
      </c>
      <c r="S1499" t="s">
        <v>42</v>
      </c>
    </row>
    <row r="1500" spans="1:19">
      <c r="A1500">
        <v>6068</v>
      </c>
      <c r="B1500">
        <v>1379</v>
      </c>
      <c r="C1500">
        <v>3394</v>
      </c>
      <c r="D1500">
        <v>98371.01</v>
      </c>
      <c r="E1500">
        <v>3363</v>
      </c>
      <c r="F1500">
        <v>102714.01</v>
      </c>
      <c r="G1500">
        <v>30.542376000000001</v>
      </c>
      <c r="H1500">
        <v>13.32</v>
      </c>
      <c r="I1500">
        <v>17.222376000000001</v>
      </c>
      <c r="J1500">
        <v>2.2929710000000001</v>
      </c>
      <c r="K1500">
        <v>0</v>
      </c>
      <c r="L1500">
        <v>0</v>
      </c>
      <c r="M1500">
        <v>31</v>
      </c>
      <c r="N1500">
        <v>-4343</v>
      </c>
      <c r="O1500">
        <v>0.91337699999999999</v>
      </c>
      <c r="P1500">
        <v>59</v>
      </c>
      <c r="Q1500">
        <v>1.738362</v>
      </c>
      <c r="R1500" t="s">
        <v>43</v>
      </c>
      <c r="S1500" t="s">
        <v>43</v>
      </c>
    </row>
    <row r="1501" spans="1:19">
      <c r="A1501">
        <v>5756</v>
      </c>
      <c r="B1501">
        <v>1737</v>
      </c>
      <c r="C1501">
        <v>3393</v>
      </c>
      <c r="D1501">
        <v>88570.96</v>
      </c>
      <c r="E1501">
        <v>3287</v>
      </c>
      <c r="F1501">
        <v>101663.96</v>
      </c>
      <c r="G1501">
        <v>30.929103000000001</v>
      </c>
      <c r="H1501">
        <v>16.2</v>
      </c>
      <c r="I1501">
        <v>14.729103</v>
      </c>
      <c r="J1501">
        <v>1.9092039999999999</v>
      </c>
      <c r="K1501">
        <v>0</v>
      </c>
      <c r="L1501">
        <v>0</v>
      </c>
      <c r="M1501">
        <v>106</v>
      </c>
      <c r="N1501">
        <v>-13093</v>
      </c>
      <c r="O1501">
        <v>3.1240790000000001</v>
      </c>
      <c r="P1501">
        <v>53</v>
      </c>
      <c r="Q1501">
        <v>1.562039</v>
      </c>
      <c r="R1501" t="s">
        <v>43</v>
      </c>
      <c r="S1501" t="s">
        <v>43</v>
      </c>
    </row>
    <row r="1502" spans="1:19">
      <c r="A1502">
        <v>3929</v>
      </c>
      <c r="B1502">
        <v>1371</v>
      </c>
      <c r="C1502">
        <v>3393</v>
      </c>
      <c r="D1502">
        <v>70032.3</v>
      </c>
      <c r="E1502">
        <v>3306</v>
      </c>
      <c r="F1502">
        <v>76596.3</v>
      </c>
      <c r="G1502">
        <v>23.168875</v>
      </c>
      <c r="H1502">
        <v>14.16</v>
      </c>
      <c r="I1502">
        <v>9.0088749999999997</v>
      </c>
      <c r="J1502">
        <v>1.63622</v>
      </c>
      <c r="K1502">
        <v>0</v>
      </c>
      <c r="L1502">
        <v>0</v>
      </c>
      <c r="M1502">
        <v>87</v>
      </c>
      <c r="N1502">
        <v>-6564</v>
      </c>
      <c r="O1502">
        <v>2.5641029999999998</v>
      </c>
      <c r="P1502">
        <v>34</v>
      </c>
      <c r="Q1502">
        <v>1.0020629999999999</v>
      </c>
      <c r="R1502" t="s">
        <v>43</v>
      </c>
      <c r="S1502" t="s">
        <v>43</v>
      </c>
    </row>
    <row r="1503" spans="1:19">
      <c r="A1503">
        <v>3771</v>
      </c>
      <c r="B1503">
        <v>1053</v>
      </c>
      <c r="C1503">
        <v>3387</v>
      </c>
      <c r="D1503">
        <v>80995.210000000006</v>
      </c>
      <c r="E1503">
        <v>3340</v>
      </c>
      <c r="F1503">
        <v>84378.21</v>
      </c>
      <c r="G1503">
        <v>25.262937000000001</v>
      </c>
      <c r="H1503">
        <v>17.11</v>
      </c>
      <c r="I1503">
        <v>8.1529369999999997</v>
      </c>
      <c r="J1503">
        <v>1.4765010000000001</v>
      </c>
      <c r="K1503">
        <v>0</v>
      </c>
      <c r="L1503">
        <v>0</v>
      </c>
      <c r="M1503">
        <v>47</v>
      </c>
      <c r="N1503">
        <v>-3383</v>
      </c>
      <c r="O1503">
        <v>1.387659</v>
      </c>
      <c r="P1503">
        <v>21</v>
      </c>
      <c r="Q1503">
        <v>0.62001799999999996</v>
      </c>
      <c r="R1503" t="s">
        <v>43</v>
      </c>
      <c r="S1503" t="s">
        <v>43</v>
      </c>
    </row>
    <row r="1504" spans="1:19">
      <c r="A1504">
        <v>1143</v>
      </c>
      <c r="B1504">
        <v>146</v>
      </c>
      <c r="C1504">
        <v>3387</v>
      </c>
      <c r="D1504">
        <v>251210.91</v>
      </c>
      <c r="E1504">
        <v>3058</v>
      </c>
      <c r="F1504">
        <v>290970.90999999997</v>
      </c>
      <c r="G1504">
        <v>95.150722999999999</v>
      </c>
      <c r="H1504">
        <v>74.959999999999994</v>
      </c>
      <c r="I1504">
        <v>20.190722999999998</v>
      </c>
      <c r="J1504">
        <v>1.269353</v>
      </c>
      <c r="K1504">
        <v>0</v>
      </c>
      <c r="L1504">
        <v>0</v>
      </c>
      <c r="M1504">
        <v>329</v>
      </c>
      <c r="N1504">
        <v>-39760</v>
      </c>
      <c r="O1504">
        <v>9.7136110000000002</v>
      </c>
      <c r="P1504">
        <v>58</v>
      </c>
      <c r="Q1504">
        <v>1.7124299999999999</v>
      </c>
      <c r="R1504" t="s">
        <v>43</v>
      </c>
      <c r="S1504" t="s">
        <v>43</v>
      </c>
    </row>
    <row r="1505" spans="1:19">
      <c r="A1505">
        <v>4150</v>
      </c>
      <c r="B1505">
        <v>140</v>
      </c>
      <c r="C1505">
        <v>3386</v>
      </c>
      <c r="D1505">
        <v>87448.21</v>
      </c>
      <c r="E1505">
        <v>3206</v>
      </c>
      <c r="F1505">
        <v>105635.21</v>
      </c>
      <c r="G1505">
        <v>32.949223000000003</v>
      </c>
      <c r="H1505">
        <v>19.53</v>
      </c>
      <c r="I1505">
        <v>13.419223000000001</v>
      </c>
      <c r="J1505">
        <v>1.6871080000000001</v>
      </c>
      <c r="K1505">
        <v>1</v>
      </c>
      <c r="L1505">
        <v>2.9533E-2</v>
      </c>
      <c r="M1505">
        <v>179</v>
      </c>
      <c r="N1505">
        <v>-18187</v>
      </c>
      <c r="O1505">
        <v>5.2864740000000001</v>
      </c>
      <c r="P1505">
        <v>41</v>
      </c>
      <c r="Q1505">
        <v>1.2108680000000001</v>
      </c>
      <c r="R1505" t="s">
        <v>43</v>
      </c>
      <c r="S1505" t="s">
        <v>43</v>
      </c>
    </row>
    <row r="1506" spans="1:19">
      <c r="A1506">
        <v>4695</v>
      </c>
      <c r="B1506">
        <v>1407</v>
      </c>
      <c r="C1506">
        <v>3386</v>
      </c>
      <c r="D1506">
        <v>176821.61</v>
      </c>
      <c r="E1506">
        <v>3344</v>
      </c>
      <c r="F1506">
        <v>181594.05</v>
      </c>
      <c r="G1506">
        <v>54.304440999999997</v>
      </c>
      <c r="H1506">
        <v>49.66</v>
      </c>
      <c r="I1506">
        <v>4.6444409999999996</v>
      </c>
      <c r="J1506">
        <v>1.0935250000000001</v>
      </c>
      <c r="K1506">
        <v>0</v>
      </c>
      <c r="L1506">
        <v>0</v>
      </c>
      <c r="M1506">
        <v>42</v>
      </c>
      <c r="N1506">
        <v>-4772.4399999999996</v>
      </c>
      <c r="O1506">
        <v>1.240402</v>
      </c>
      <c r="P1506">
        <v>59</v>
      </c>
      <c r="Q1506">
        <v>1.742469</v>
      </c>
      <c r="R1506" t="s">
        <v>43</v>
      </c>
      <c r="S1506" t="s">
        <v>43</v>
      </c>
    </row>
    <row r="1507" spans="1:19">
      <c r="A1507">
        <v>3461</v>
      </c>
      <c r="B1507">
        <v>1535</v>
      </c>
      <c r="C1507">
        <v>3385</v>
      </c>
      <c r="D1507">
        <v>172261.36</v>
      </c>
      <c r="E1507">
        <v>3282</v>
      </c>
      <c r="F1507">
        <v>185079.36</v>
      </c>
      <c r="G1507">
        <v>56.392249</v>
      </c>
      <c r="H1507">
        <v>32.200000000000003</v>
      </c>
      <c r="I1507">
        <v>24.192249</v>
      </c>
      <c r="J1507">
        <v>1.751312</v>
      </c>
      <c r="K1507">
        <v>0</v>
      </c>
      <c r="L1507">
        <v>0</v>
      </c>
      <c r="M1507">
        <v>103</v>
      </c>
      <c r="N1507">
        <v>-12818</v>
      </c>
      <c r="O1507">
        <v>3.0428359999999999</v>
      </c>
      <c r="P1507">
        <v>50</v>
      </c>
      <c r="Q1507">
        <v>1.4771049999999999</v>
      </c>
      <c r="R1507" t="s">
        <v>43</v>
      </c>
      <c r="S1507" t="s">
        <v>43</v>
      </c>
    </row>
    <row r="1508" spans="1:19">
      <c r="A1508">
        <v>4167</v>
      </c>
      <c r="B1508">
        <v>1875</v>
      </c>
      <c r="C1508">
        <v>3385</v>
      </c>
      <c r="D1508">
        <v>187245.05</v>
      </c>
      <c r="E1508">
        <v>3226</v>
      </c>
      <c r="F1508">
        <v>205744.05</v>
      </c>
      <c r="G1508">
        <v>63.776828999999999</v>
      </c>
      <c r="H1508">
        <v>54.185000000000002</v>
      </c>
      <c r="I1508">
        <v>9.5918290000000006</v>
      </c>
      <c r="J1508">
        <v>1.17702</v>
      </c>
      <c r="K1508">
        <v>0</v>
      </c>
      <c r="L1508">
        <v>0</v>
      </c>
      <c r="M1508">
        <v>159</v>
      </c>
      <c r="N1508">
        <v>-18499</v>
      </c>
      <c r="O1508">
        <v>4.6971939999999996</v>
      </c>
      <c r="P1508">
        <v>43</v>
      </c>
      <c r="Q1508">
        <v>1.2703100000000001</v>
      </c>
      <c r="R1508" t="s">
        <v>43</v>
      </c>
      <c r="S1508" t="s">
        <v>43</v>
      </c>
    </row>
    <row r="1509" spans="1:19">
      <c r="A1509">
        <v>2477</v>
      </c>
      <c r="B1509">
        <v>1852</v>
      </c>
      <c r="C1509">
        <v>3385</v>
      </c>
      <c r="D1509">
        <v>195928.61</v>
      </c>
      <c r="E1509">
        <v>3199</v>
      </c>
      <c r="F1509">
        <v>218480.61</v>
      </c>
      <c r="G1509">
        <v>68.296532999999997</v>
      </c>
      <c r="H1509">
        <v>23.43</v>
      </c>
      <c r="I1509">
        <v>44.866532999999997</v>
      </c>
      <c r="J1509">
        <v>2.9149180000000001</v>
      </c>
      <c r="K1509">
        <v>0</v>
      </c>
      <c r="L1509">
        <v>0</v>
      </c>
      <c r="M1509">
        <v>186</v>
      </c>
      <c r="N1509">
        <v>-22552</v>
      </c>
      <c r="O1509">
        <v>5.4948300000000003</v>
      </c>
      <c r="P1509">
        <v>37</v>
      </c>
      <c r="Q1509">
        <v>1.0930580000000001</v>
      </c>
      <c r="R1509" t="s">
        <v>43</v>
      </c>
      <c r="S1509" t="s">
        <v>43</v>
      </c>
    </row>
    <row r="1510" spans="1:19">
      <c r="A1510">
        <v>2579</v>
      </c>
      <c r="B1510">
        <v>628</v>
      </c>
      <c r="C1510">
        <v>3384</v>
      </c>
      <c r="D1510">
        <v>90399.52</v>
      </c>
      <c r="E1510">
        <v>3192</v>
      </c>
      <c r="F1510">
        <v>105093.52</v>
      </c>
      <c r="G1510">
        <v>32.924035000000003</v>
      </c>
      <c r="H1510">
        <v>26.155000000000001</v>
      </c>
      <c r="I1510">
        <v>6.7690349999999997</v>
      </c>
      <c r="J1510">
        <v>1.258805</v>
      </c>
      <c r="K1510">
        <v>0</v>
      </c>
      <c r="L1510">
        <v>0</v>
      </c>
      <c r="M1510">
        <v>192</v>
      </c>
      <c r="N1510">
        <v>-14694</v>
      </c>
      <c r="O1510">
        <v>5.6737590000000004</v>
      </c>
      <c r="P1510">
        <v>33</v>
      </c>
      <c r="Q1510">
        <v>0.97517699999999996</v>
      </c>
      <c r="R1510" t="s">
        <v>43</v>
      </c>
      <c r="S1510" t="s">
        <v>43</v>
      </c>
    </row>
    <row r="1511" spans="1:19">
      <c r="A1511">
        <v>5824</v>
      </c>
      <c r="B1511">
        <v>1181</v>
      </c>
      <c r="C1511">
        <v>3383</v>
      </c>
      <c r="D1511">
        <v>252015.51</v>
      </c>
      <c r="E1511">
        <v>3299</v>
      </c>
      <c r="F1511">
        <v>269433.51</v>
      </c>
      <c r="G1511">
        <v>81.671267</v>
      </c>
      <c r="H1511">
        <v>42.75</v>
      </c>
      <c r="I1511">
        <v>38.921267</v>
      </c>
      <c r="J1511">
        <v>1.910439</v>
      </c>
      <c r="K1511">
        <v>0</v>
      </c>
      <c r="L1511">
        <v>0</v>
      </c>
      <c r="M1511">
        <v>84</v>
      </c>
      <c r="N1511">
        <v>-17418</v>
      </c>
      <c r="O1511">
        <v>2.4830030000000001</v>
      </c>
      <c r="P1511">
        <v>53</v>
      </c>
      <c r="Q1511">
        <v>1.566657</v>
      </c>
      <c r="R1511" t="s">
        <v>43</v>
      </c>
      <c r="S1511" t="s">
        <v>43</v>
      </c>
    </row>
    <row r="1512" spans="1:19">
      <c r="A1512">
        <v>1096</v>
      </c>
      <c r="B1512">
        <v>1737</v>
      </c>
      <c r="C1512">
        <v>3381</v>
      </c>
      <c r="D1512">
        <v>90367.63</v>
      </c>
      <c r="E1512">
        <v>3274</v>
      </c>
      <c r="F1512">
        <v>102126.63</v>
      </c>
      <c r="G1512">
        <v>31.193228000000001</v>
      </c>
      <c r="H1512">
        <v>16.59</v>
      </c>
      <c r="I1512">
        <v>14.603228</v>
      </c>
      <c r="J1512">
        <v>1.8802430000000001</v>
      </c>
      <c r="K1512">
        <v>0</v>
      </c>
      <c r="L1512">
        <v>0</v>
      </c>
      <c r="M1512">
        <v>107</v>
      </c>
      <c r="N1512">
        <v>-11759</v>
      </c>
      <c r="O1512">
        <v>3.1647439999999998</v>
      </c>
      <c r="P1512">
        <v>57</v>
      </c>
      <c r="Q1512">
        <v>1.6858919999999999</v>
      </c>
      <c r="R1512" t="s">
        <v>43</v>
      </c>
      <c r="S1512" t="s">
        <v>43</v>
      </c>
    </row>
    <row r="1513" spans="1:19">
      <c r="A1513">
        <v>1323</v>
      </c>
      <c r="B1513">
        <v>751</v>
      </c>
      <c r="C1513">
        <v>3369</v>
      </c>
      <c r="D1513">
        <v>221933.05</v>
      </c>
      <c r="E1513">
        <v>3182</v>
      </c>
      <c r="F1513">
        <v>247716.05</v>
      </c>
      <c r="G1513">
        <v>77.849166999999994</v>
      </c>
      <c r="H1513">
        <v>51</v>
      </c>
      <c r="I1513">
        <v>26.849167000000001</v>
      </c>
      <c r="J1513">
        <v>1.526454</v>
      </c>
      <c r="K1513">
        <v>0</v>
      </c>
      <c r="L1513">
        <v>0</v>
      </c>
      <c r="M1513">
        <v>187</v>
      </c>
      <c r="N1513">
        <v>-25783</v>
      </c>
      <c r="O1513">
        <v>5.5506080000000004</v>
      </c>
      <c r="P1513">
        <v>53</v>
      </c>
      <c r="Q1513">
        <v>1.573167</v>
      </c>
      <c r="R1513" t="s">
        <v>43</v>
      </c>
      <c r="S1513" t="s">
        <v>43</v>
      </c>
    </row>
    <row r="1514" spans="1:19">
      <c r="A1514">
        <v>2307</v>
      </c>
      <c r="B1514">
        <v>1541</v>
      </c>
      <c r="C1514">
        <v>3368</v>
      </c>
      <c r="D1514">
        <v>69579.05</v>
      </c>
      <c r="E1514">
        <v>3286</v>
      </c>
      <c r="F1514">
        <v>76357.13</v>
      </c>
      <c r="G1514">
        <v>23.237106000000001</v>
      </c>
      <c r="H1514">
        <v>15.73</v>
      </c>
      <c r="I1514">
        <v>7.5071060000000003</v>
      </c>
      <c r="J1514">
        <v>1.4772479999999999</v>
      </c>
      <c r="K1514">
        <v>0</v>
      </c>
      <c r="L1514">
        <v>0</v>
      </c>
      <c r="M1514">
        <v>82</v>
      </c>
      <c r="N1514">
        <v>-6778.08</v>
      </c>
      <c r="O1514">
        <v>2.434679</v>
      </c>
      <c r="P1514">
        <v>44</v>
      </c>
      <c r="Q1514">
        <v>1.306413</v>
      </c>
      <c r="R1514" t="s">
        <v>43</v>
      </c>
      <c r="S1514" t="s">
        <v>43</v>
      </c>
    </row>
    <row r="1515" spans="1:19">
      <c r="A1515">
        <v>3981</v>
      </c>
      <c r="B1515">
        <v>1769</v>
      </c>
      <c r="C1515">
        <v>3368</v>
      </c>
      <c r="D1515">
        <v>79208.89</v>
      </c>
      <c r="E1515">
        <v>3279</v>
      </c>
      <c r="F1515">
        <v>88457.89</v>
      </c>
      <c r="G1515">
        <v>26.977094000000001</v>
      </c>
      <c r="H1515">
        <v>18.95</v>
      </c>
      <c r="I1515">
        <v>8.027094</v>
      </c>
      <c r="J1515">
        <v>1.4235930000000001</v>
      </c>
      <c r="K1515">
        <v>0</v>
      </c>
      <c r="L1515">
        <v>0</v>
      </c>
      <c r="M1515">
        <v>89</v>
      </c>
      <c r="N1515">
        <v>-9249</v>
      </c>
      <c r="O1515">
        <v>2.6425179999999999</v>
      </c>
      <c r="P1515">
        <v>32</v>
      </c>
      <c r="Q1515">
        <v>0.95011900000000005</v>
      </c>
      <c r="R1515" t="s">
        <v>43</v>
      </c>
      <c r="S1515" t="s">
        <v>43</v>
      </c>
    </row>
    <row r="1516" spans="1:19">
      <c r="A1516">
        <v>5584</v>
      </c>
      <c r="B1516">
        <v>89</v>
      </c>
      <c r="C1516">
        <v>3367</v>
      </c>
      <c r="D1516">
        <v>112683.88</v>
      </c>
      <c r="E1516">
        <v>3272</v>
      </c>
      <c r="F1516">
        <v>123106.88</v>
      </c>
      <c r="G1516">
        <v>37.624352000000002</v>
      </c>
      <c r="H1516">
        <v>17.23</v>
      </c>
      <c r="I1516">
        <v>20.394352000000001</v>
      </c>
      <c r="J1516">
        <v>2.1836540000000002</v>
      </c>
      <c r="K1516">
        <v>0</v>
      </c>
      <c r="L1516">
        <v>0</v>
      </c>
      <c r="M1516">
        <v>95</v>
      </c>
      <c r="N1516">
        <v>-10423</v>
      </c>
      <c r="O1516">
        <v>2.8215029999999999</v>
      </c>
      <c r="P1516">
        <v>38</v>
      </c>
      <c r="Q1516">
        <v>1.128601</v>
      </c>
      <c r="R1516" t="s">
        <v>43</v>
      </c>
      <c r="S1516" t="s">
        <v>43</v>
      </c>
    </row>
    <row r="1517" spans="1:19">
      <c r="A1517">
        <v>5206</v>
      </c>
      <c r="B1517">
        <v>1642</v>
      </c>
      <c r="C1517">
        <v>3366</v>
      </c>
      <c r="D1517">
        <v>100648.4</v>
      </c>
      <c r="E1517">
        <v>3263</v>
      </c>
      <c r="F1517">
        <v>110503.4</v>
      </c>
      <c r="G1517">
        <v>33.865583999999998</v>
      </c>
      <c r="H1517">
        <v>8.51</v>
      </c>
      <c r="I1517">
        <v>25.355584</v>
      </c>
      <c r="J1517">
        <v>3.9795050000000001</v>
      </c>
      <c r="K1517">
        <v>0</v>
      </c>
      <c r="L1517">
        <v>0</v>
      </c>
      <c r="M1517">
        <v>103</v>
      </c>
      <c r="N1517">
        <v>-9855</v>
      </c>
      <c r="O1517">
        <v>3.060012</v>
      </c>
      <c r="P1517">
        <v>28</v>
      </c>
      <c r="Q1517">
        <v>0.83184800000000003</v>
      </c>
      <c r="R1517" t="s">
        <v>43</v>
      </c>
      <c r="S1517" t="s">
        <v>43</v>
      </c>
    </row>
    <row r="1518" spans="1:19">
      <c r="A1518">
        <v>122</v>
      </c>
      <c r="B1518">
        <v>1227</v>
      </c>
      <c r="C1518">
        <v>3365</v>
      </c>
      <c r="D1518">
        <v>175201.35</v>
      </c>
      <c r="E1518">
        <v>3279</v>
      </c>
      <c r="F1518">
        <v>190930.35</v>
      </c>
      <c r="G1518">
        <v>58.228225000000002</v>
      </c>
      <c r="H1518">
        <v>24.41</v>
      </c>
      <c r="I1518">
        <v>33.818224999999998</v>
      </c>
      <c r="J1518">
        <v>2.3854250000000001</v>
      </c>
      <c r="K1518">
        <v>0</v>
      </c>
      <c r="L1518">
        <v>0</v>
      </c>
      <c r="M1518">
        <v>86</v>
      </c>
      <c r="N1518">
        <v>-15729</v>
      </c>
      <c r="O1518">
        <v>2.5557210000000001</v>
      </c>
      <c r="P1518">
        <v>26</v>
      </c>
      <c r="Q1518">
        <v>0.77266000000000001</v>
      </c>
      <c r="R1518" t="s">
        <v>43</v>
      </c>
      <c r="S1518" t="s">
        <v>43</v>
      </c>
    </row>
    <row r="1519" spans="1:19">
      <c r="A1519">
        <v>4731</v>
      </c>
      <c r="B1519">
        <v>683</v>
      </c>
      <c r="C1519">
        <v>3358</v>
      </c>
      <c r="D1519">
        <v>247120.53</v>
      </c>
      <c r="E1519">
        <v>3128</v>
      </c>
      <c r="F1519">
        <v>276144.53000000003</v>
      </c>
      <c r="G1519">
        <v>88.281498999999997</v>
      </c>
      <c r="H1519">
        <v>69.73</v>
      </c>
      <c r="I1519">
        <v>18.551499</v>
      </c>
      <c r="J1519">
        <v>1.2660480000000001</v>
      </c>
      <c r="K1519">
        <v>0</v>
      </c>
      <c r="L1519">
        <v>0</v>
      </c>
      <c r="M1519">
        <v>230</v>
      </c>
      <c r="N1519">
        <v>-29024</v>
      </c>
      <c r="O1519">
        <v>6.8493149999999998</v>
      </c>
      <c r="P1519">
        <v>43</v>
      </c>
      <c r="Q1519">
        <v>1.280524</v>
      </c>
      <c r="R1519" t="s">
        <v>43</v>
      </c>
      <c r="S1519" t="s">
        <v>43</v>
      </c>
    </row>
    <row r="1520" spans="1:19">
      <c r="A1520">
        <v>4957</v>
      </c>
      <c r="B1520">
        <v>1370</v>
      </c>
      <c r="C1520">
        <v>3357</v>
      </c>
      <c r="D1520">
        <v>141556.81</v>
      </c>
      <c r="E1520">
        <v>3313</v>
      </c>
      <c r="F1520">
        <v>148148.81</v>
      </c>
      <c r="G1520">
        <v>44.717419</v>
      </c>
      <c r="H1520">
        <v>36.369999999999997</v>
      </c>
      <c r="I1520">
        <v>8.3474190000000004</v>
      </c>
      <c r="J1520">
        <v>1.229514</v>
      </c>
      <c r="K1520">
        <v>0</v>
      </c>
      <c r="L1520">
        <v>0</v>
      </c>
      <c r="M1520">
        <v>44</v>
      </c>
      <c r="N1520">
        <v>-6592</v>
      </c>
      <c r="O1520">
        <v>1.310694</v>
      </c>
      <c r="P1520">
        <v>42</v>
      </c>
      <c r="Q1520">
        <v>1.251117</v>
      </c>
      <c r="R1520" t="s">
        <v>43</v>
      </c>
      <c r="S1520" t="s">
        <v>43</v>
      </c>
    </row>
    <row r="1521" spans="1:19">
      <c r="A1521">
        <v>5852</v>
      </c>
      <c r="B1521">
        <v>885</v>
      </c>
      <c r="C1521">
        <v>3351</v>
      </c>
      <c r="D1521">
        <v>92650.240000000005</v>
      </c>
      <c r="E1521">
        <v>3334</v>
      </c>
      <c r="F1521">
        <v>97364.24</v>
      </c>
      <c r="G1521">
        <v>29.203430999999998</v>
      </c>
      <c r="H1521">
        <v>0.35</v>
      </c>
      <c r="I1521">
        <v>28.853431</v>
      </c>
      <c r="J1521">
        <v>83.438373999999996</v>
      </c>
      <c r="K1521">
        <v>0</v>
      </c>
      <c r="L1521">
        <v>0</v>
      </c>
      <c r="M1521">
        <v>17</v>
      </c>
      <c r="N1521">
        <v>-4714</v>
      </c>
      <c r="O1521">
        <v>0.50731099999999996</v>
      </c>
      <c r="P1521">
        <v>31</v>
      </c>
      <c r="Q1521">
        <v>0.92509699999999995</v>
      </c>
      <c r="R1521" t="s">
        <v>43</v>
      </c>
      <c r="S1521" t="s">
        <v>43</v>
      </c>
    </row>
    <row r="1522" spans="1:19">
      <c r="A1522">
        <v>3781</v>
      </c>
      <c r="B1522">
        <v>75</v>
      </c>
      <c r="C1522">
        <v>3351</v>
      </c>
      <c r="D1522">
        <v>116502.62</v>
      </c>
      <c r="E1522">
        <v>3286</v>
      </c>
      <c r="F1522">
        <v>125786.62</v>
      </c>
      <c r="G1522">
        <v>38.279555999999999</v>
      </c>
      <c r="H1522">
        <v>34.265000000000001</v>
      </c>
      <c r="I1522">
        <v>4.0145559999999998</v>
      </c>
      <c r="J1522">
        <v>1.117162</v>
      </c>
      <c r="K1522">
        <v>0</v>
      </c>
      <c r="L1522">
        <v>0</v>
      </c>
      <c r="M1522">
        <v>65</v>
      </c>
      <c r="N1522">
        <v>-9284</v>
      </c>
      <c r="O1522">
        <v>1.939719</v>
      </c>
      <c r="P1522">
        <v>45</v>
      </c>
      <c r="Q1522">
        <v>1.342883</v>
      </c>
      <c r="R1522" t="s">
        <v>43</v>
      </c>
      <c r="S1522" t="s">
        <v>43</v>
      </c>
    </row>
    <row r="1523" spans="1:19">
      <c r="A1523">
        <v>2508</v>
      </c>
      <c r="B1523">
        <v>1964</v>
      </c>
      <c r="C1523">
        <v>3351</v>
      </c>
      <c r="D1523">
        <v>186518.14</v>
      </c>
      <c r="E1523">
        <v>3282</v>
      </c>
      <c r="F1523">
        <v>198326.14</v>
      </c>
      <c r="G1523">
        <v>60.428440000000002</v>
      </c>
      <c r="H1523">
        <v>41.274999999999999</v>
      </c>
      <c r="I1523">
        <v>19.15344</v>
      </c>
      <c r="J1523">
        <v>1.464045</v>
      </c>
      <c r="K1523">
        <v>0</v>
      </c>
      <c r="L1523">
        <v>0</v>
      </c>
      <c r="M1523">
        <v>69</v>
      </c>
      <c r="N1523">
        <v>-11808</v>
      </c>
      <c r="O1523">
        <v>2.0590869999999999</v>
      </c>
      <c r="P1523">
        <v>45</v>
      </c>
      <c r="Q1523">
        <v>1.342883</v>
      </c>
      <c r="R1523" t="s">
        <v>43</v>
      </c>
      <c r="S1523" t="s">
        <v>43</v>
      </c>
    </row>
    <row r="1524" spans="1:19">
      <c r="A1524">
        <v>243</v>
      </c>
      <c r="B1524">
        <v>11</v>
      </c>
      <c r="C1524">
        <v>3344</v>
      </c>
      <c r="D1524">
        <v>178343.58</v>
      </c>
      <c r="E1524">
        <v>3284</v>
      </c>
      <c r="F1524">
        <v>187918.58</v>
      </c>
      <c r="G1524">
        <v>57.222467000000002</v>
      </c>
      <c r="H1524">
        <v>47.914999999999999</v>
      </c>
      <c r="I1524">
        <v>9.3074670000000008</v>
      </c>
      <c r="J1524">
        <v>1.19425</v>
      </c>
      <c r="K1524">
        <v>0</v>
      </c>
      <c r="L1524">
        <v>0</v>
      </c>
      <c r="M1524">
        <v>60</v>
      </c>
      <c r="N1524">
        <v>-9575</v>
      </c>
      <c r="O1524">
        <v>1.7942579999999999</v>
      </c>
      <c r="P1524">
        <v>47</v>
      </c>
      <c r="Q1524">
        <v>1.405502</v>
      </c>
      <c r="R1524" t="s">
        <v>43</v>
      </c>
      <c r="S1524" t="s">
        <v>43</v>
      </c>
    </row>
    <row r="1525" spans="1:19">
      <c r="A1525">
        <v>3678</v>
      </c>
      <c r="B1525">
        <v>772</v>
      </c>
      <c r="C1525">
        <v>3343</v>
      </c>
      <c r="D1525">
        <v>50295.7</v>
      </c>
      <c r="E1525">
        <v>3236</v>
      </c>
      <c r="F1525">
        <v>58312.7</v>
      </c>
      <c r="G1525">
        <v>18.019994000000001</v>
      </c>
      <c r="H1525">
        <v>7.8650000000000002</v>
      </c>
      <c r="I1525">
        <v>10.154994</v>
      </c>
      <c r="J1525">
        <v>2.2911630000000001</v>
      </c>
      <c r="K1525">
        <v>0</v>
      </c>
      <c r="L1525">
        <v>0</v>
      </c>
      <c r="M1525">
        <v>107</v>
      </c>
      <c r="N1525">
        <v>-8017</v>
      </c>
      <c r="O1525">
        <v>3.2007180000000002</v>
      </c>
      <c r="P1525">
        <v>30</v>
      </c>
      <c r="Q1525">
        <v>0.89739800000000003</v>
      </c>
      <c r="R1525" t="s">
        <v>43</v>
      </c>
      <c r="S1525" t="s">
        <v>43</v>
      </c>
    </row>
    <row r="1526" spans="1:19">
      <c r="A1526">
        <v>3448</v>
      </c>
      <c r="B1526">
        <v>92</v>
      </c>
      <c r="C1526">
        <v>3342</v>
      </c>
      <c r="D1526">
        <v>78781.3</v>
      </c>
      <c r="E1526">
        <v>3259</v>
      </c>
      <c r="F1526">
        <v>88974.3</v>
      </c>
      <c r="G1526">
        <v>27.301105</v>
      </c>
      <c r="H1526">
        <v>12.78</v>
      </c>
      <c r="I1526">
        <v>14.521105</v>
      </c>
      <c r="J1526">
        <v>2.1362369999999999</v>
      </c>
      <c r="K1526">
        <v>0</v>
      </c>
      <c r="L1526">
        <v>0</v>
      </c>
      <c r="M1526">
        <v>83</v>
      </c>
      <c r="N1526">
        <v>-10193</v>
      </c>
      <c r="O1526">
        <v>2.4835430000000001</v>
      </c>
      <c r="P1526">
        <v>40</v>
      </c>
      <c r="Q1526">
        <v>1.196888</v>
      </c>
      <c r="R1526" t="s">
        <v>43</v>
      </c>
      <c r="S1526" t="s">
        <v>43</v>
      </c>
    </row>
    <row r="1527" spans="1:19">
      <c r="A1527">
        <v>2580</v>
      </c>
      <c r="B1527">
        <v>84</v>
      </c>
      <c r="C1527">
        <v>3329</v>
      </c>
      <c r="D1527">
        <v>131845.57</v>
      </c>
      <c r="E1527">
        <v>3323</v>
      </c>
      <c r="F1527">
        <v>133797.57</v>
      </c>
      <c r="G1527">
        <v>40.264090000000003</v>
      </c>
      <c r="H1527">
        <v>24.63</v>
      </c>
      <c r="I1527">
        <v>15.63409</v>
      </c>
      <c r="J1527">
        <v>1.6347579999999999</v>
      </c>
      <c r="K1527">
        <v>0</v>
      </c>
      <c r="L1527">
        <v>0</v>
      </c>
      <c r="M1527">
        <v>6</v>
      </c>
      <c r="N1527">
        <v>-1952</v>
      </c>
      <c r="O1527">
        <v>0.18023400000000001</v>
      </c>
      <c r="P1527">
        <v>73</v>
      </c>
      <c r="Q1527">
        <v>2.1928510000000001</v>
      </c>
      <c r="R1527" t="s">
        <v>43</v>
      </c>
      <c r="S1527" t="s">
        <v>43</v>
      </c>
    </row>
    <row r="1528" spans="1:19">
      <c r="A1528">
        <v>170</v>
      </c>
      <c r="B1528">
        <v>1370</v>
      </c>
      <c r="C1528">
        <v>3328</v>
      </c>
      <c r="D1528">
        <v>141102.59</v>
      </c>
      <c r="E1528">
        <v>3269</v>
      </c>
      <c r="F1528">
        <v>150938.59</v>
      </c>
      <c r="G1528">
        <v>46.172710000000002</v>
      </c>
      <c r="H1528">
        <v>37.659999999999997</v>
      </c>
      <c r="I1528">
        <v>8.5127100000000002</v>
      </c>
      <c r="J1528">
        <v>1.2260409999999999</v>
      </c>
      <c r="K1528">
        <v>0</v>
      </c>
      <c r="L1528">
        <v>0</v>
      </c>
      <c r="M1528">
        <v>59</v>
      </c>
      <c r="N1528">
        <v>-9836</v>
      </c>
      <c r="O1528">
        <v>1.772837</v>
      </c>
      <c r="P1528">
        <v>49</v>
      </c>
      <c r="Q1528">
        <v>1.472356</v>
      </c>
      <c r="R1528" t="s">
        <v>43</v>
      </c>
      <c r="S1528" t="s">
        <v>43</v>
      </c>
    </row>
    <row r="1529" spans="1:19">
      <c r="A1529">
        <v>2085</v>
      </c>
      <c r="B1529">
        <v>357</v>
      </c>
      <c r="C1529">
        <v>3328</v>
      </c>
      <c r="D1529">
        <v>90341.72</v>
      </c>
      <c r="E1529">
        <v>3245</v>
      </c>
      <c r="F1529">
        <v>99826.72</v>
      </c>
      <c r="G1529">
        <v>30.763242000000002</v>
      </c>
      <c r="H1529">
        <v>8.48</v>
      </c>
      <c r="I1529">
        <v>22.283242000000001</v>
      </c>
      <c r="J1529">
        <v>3.6277409999999999</v>
      </c>
      <c r="K1529">
        <v>0</v>
      </c>
      <c r="L1529">
        <v>0</v>
      </c>
      <c r="M1529">
        <v>83</v>
      </c>
      <c r="N1529">
        <v>-9485</v>
      </c>
      <c r="O1529">
        <v>2.4939900000000002</v>
      </c>
      <c r="P1529">
        <v>44</v>
      </c>
      <c r="Q1529">
        <v>1.3221149999999999</v>
      </c>
      <c r="R1529" t="s">
        <v>43</v>
      </c>
      <c r="S1529" t="s">
        <v>43</v>
      </c>
    </row>
    <row r="1530" spans="1:19">
      <c r="A1530">
        <v>1317</v>
      </c>
      <c r="B1530">
        <v>338</v>
      </c>
      <c r="C1530">
        <v>3327</v>
      </c>
      <c r="D1530">
        <v>178870.13</v>
      </c>
      <c r="E1530">
        <v>3152</v>
      </c>
      <c r="F1530">
        <v>197876.13</v>
      </c>
      <c r="G1530">
        <v>62.77796</v>
      </c>
      <c r="H1530">
        <v>51.195</v>
      </c>
      <c r="I1530">
        <v>11.58296</v>
      </c>
      <c r="J1530">
        <v>1.2262519999999999</v>
      </c>
      <c r="K1530">
        <v>0</v>
      </c>
      <c r="L1530">
        <v>0</v>
      </c>
      <c r="M1530">
        <v>175</v>
      </c>
      <c r="N1530">
        <v>-19006</v>
      </c>
      <c r="O1530">
        <v>5.2599939999999998</v>
      </c>
      <c r="P1530">
        <v>49</v>
      </c>
      <c r="Q1530">
        <v>1.4727980000000001</v>
      </c>
      <c r="R1530" t="s">
        <v>43</v>
      </c>
      <c r="S1530" t="s">
        <v>43</v>
      </c>
    </row>
    <row r="1531" spans="1:19">
      <c r="A1531">
        <v>4358</v>
      </c>
      <c r="B1531">
        <v>811</v>
      </c>
      <c r="C1531">
        <v>3323</v>
      </c>
      <c r="D1531">
        <v>214868.36</v>
      </c>
      <c r="E1531">
        <v>3243</v>
      </c>
      <c r="F1531">
        <v>224571.36</v>
      </c>
      <c r="G1531">
        <v>69.24803</v>
      </c>
      <c r="H1531">
        <v>54.32</v>
      </c>
      <c r="I1531">
        <v>14.92803</v>
      </c>
      <c r="J1531">
        <v>1.2748159999999999</v>
      </c>
      <c r="K1531">
        <v>0</v>
      </c>
      <c r="L1531">
        <v>0</v>
      </c>
      <c r="M1531">
        <v>80</v>
      </c>
      <c r="N1531">
        <v>-9703</v>
      </c>
      <c r="O1531">
        <v>2.4074629999999999</v>
      </c>
      <c r="P1531">
        <v>48</v>
      </c>
      <c r="Q1531">
        <v>1.4444779999999999</v>
      </c>
      <c r="R1531" t="s">
        <v>43</v>
      </c>
      <c r="S1531" t="s">
        <v>43</v>
      </c>
    </row>
    <row r="1532" spans="1:19">
      <c r="A1532">
        <v>4111</v>
      </c>
      <c r="B1532">
        <v>419</v>
      </c>
      <c r="C1532">
        <v>3322</v>
      </c>
      <c r="D1532">
        <v>70990.929999999993</v>
      </c>
      <c r="E1532">
        <v>3160</v>
      </c>
      <c r="F1532">
        <v>85083.93</v>
      </c>
      <c r="G1532">
        <v>26.925294000000001</v>
      </c>
      <c r="H1532">
        <v>9.8800000000000008</v>
      </c>
      <c r="I1532">
        <v>17.045293999999998</v>
      </c>
      <c r="J1532">
        <v>2.7252320000000001</v>
      </c>
      <c r="K1532">
        <v>0</v>
      </c>
      <c r="L1532">
        <v>0</v>
      </c>
      <c r="M1532">
        <v>162</v>
      </c>
      <c r="N1532">
        <v>-14093</v>
      </c>
      <c r="O1532">
        <v>4.8765799999999997</v>
      </c>
      <c r="P1532">
        <v>68</v>
      </c>
      <c r="Q1532">
        <v>2.0469599999999999</v>
      </c>
      <c r="R1532" t="s">
        <v>43</v>
      </c>
      <c r="S1532" t="s">
        <v>43</v>
      </c>
    </row>
    <row r="1533" spans="1:19">
      <c r="A1533">
        <v>5497</v>
      </c>
      <c r="B1533">
        <v>126</v>
      </c>
      <c r="C1533">
        <v>3321</v>
      </c>
      <c r="D1533">
        <v>68977.23</v>
      </c>
      <c r="E1533">
        <v>3225</v>
      </c>
      <c r="F1533">
        <v>77489.23</v>
      </c>
      <c r="G1533">
        <v>24.027667999999998</v>
      </c>
      <c r="H1533">
        <v>10.62</v>
      </c>
      <c r="I1533">
        <v>13.407667999999999</v>
      </c>
      <c r="J1533">
        <v>2.2624919999999999</v>
      </c>
      <c r="K1533">
        <v>0</v>
      </c>
      <c r="L1533">
        <v>0</v>
      </c>
      <c r="M1533">
        <v>96</v>
      </c>
      <c r="N1533">
        <v>-8512</v>
      </c>
      <c r="O1533">
        <v>2.8906960000000002</v>
      </c>
      <c r="P1533">
        <v>45</v>
      </c>
      <c r="Q1533">
        <v>1.3550139999999999</v>
      </c>
      <c r="R1533" t="s">
        <v>43</v>
      </c>
      <c r="S1533" t="s">
        <v>43</v>
      </c>
    </row>
    <row r="1534" spans="1:19">
      <c r="A1534">
        <v>3270</v>
      </c>
      <c r="B1534">
        <v>1213</v>
      </c>
      <c r="C1534">
        <v>3316</v>
      </c>
      <c r="D1534">
        <v>146914.44</v>
      </c>
      <c r="E1534">
        <v>3002</v>
      </c>
      <c r="F1534">
        <v>183271.44</v>
      </c>
      <c r="G1534">
        <v>61.049779999999998</v>
      </c>
      <c r="H1534">
        <v>32.725000000000001</v>
      </c>
      <c r="I1534">
        <v>28.324780000000001</v>
      </c>
      <c r="J1534">
        <v>1.8655390000000001</v>
      </c>
      <c r="K1534">
        <v>0</v>
      </c>
      <c r="L1534">
        <v>0</v>
      </c>
      <c r="M1534">
        <v>314</v>
      </c>
      <c r="N1534">
        <v>-36357</v>
      </c>
      <c r="O1534">
        <v>9.4692399999999992</v>
      </c>
      <c r="P1534">
        <v>35</v>
      </c>
      <c r="Q1534">
        <v>1.0554889999999999</v>
      </c>
      <c r="R1534" t="s">
        <v>43</v>
      </c>
      <c r="S1534" t="s">
        <v>43</v>
      </c>
    </row>
    <row r="1535" spans="1:19">
      <c r="A1535">
        <v>2306</v>
      </c>
      <c r="B1535">
        <v>199</v>
      </c>
      <c r="C1535">
        <v>3315</v>
      </c>
      <c r="D1535">
        <v>117897.63</v>
      </c>
      <c r="E1535">
        <v>3122</v>
      </c>
      <c r="F1535">
        <v>137859.63</v>
      </c>
      <c r="G1535">
        <v>44.157473000000003</v>
      </c>
      <c r="H1535">
        <v>0.28000000000000003</v>
      </c>
      <c r="I1535">
        <v>43.877473000000002</v>
      </c>
      <c r="J1535">
        <v>157.70526100000001</v>
      </c>
      <c r="K1535">
        <v>0</v>
      </c>
      <c r="L1535">
        <v>0</v>
      </c>
      <c r="M1535">
        <v>193</v>
      </c>
      <c r="N1535">
        <v>-19962</v>
      </c>
      <c r="O1535">
        <v>5.8220210000000003</v>
      </c>
      <c r="P1535">
        <v>42</v>
      </c>
      <c r="Q1535">
        <v>1.2669680000000001</v>
      </c>
      <c r="R1535" t="s">
        <v>43</v>
      </c>
      <c r="S1535" t="s">
        <v>43</v>
      </c>
    </row>
    <row r="1536" spans="1:19">
      <c r="A1536">
        <v>3356</v>
      </c>
      <c r="B1536">
        <v>898</v>
      </c>
      <c r="C1536">
        <v>3314</v>
      </c>
      <c r="D1536">
        <v>77688.3</v>
      </c>
      <c r="E1536">
        <v>3094</v>
      </c>
      <c r="F1536">
        <v>95987.3</v>
      </c>
      <c r="G1536">
        <v>31.023690999999999</v>
      </c>
      <c r="H1536">
        <v>14.46</v>
      </c>
      <c r="I1536">
        <v>16.563690999999999</v>
      </c>
      <c r="J1536">
        <v>2.145483</v>
      </c>
      <c r="K1536">
        <v>0</v>
      </c>
      <c r="L1536">
        <v>0</v>
      </c>
      <c r="M1536">
        <v>220</v>
      </c>
      <c r="N1536">
        <v>-18299</v>
      </c>
      <c r="O1536">
        <v>6.638503</v>
      </c>
      <c r="P1536">
        <v>47</v>
      </c>
      <c r="Q1536">
        <v>1.418226</v>
      </c>
      <c r="R1536" t="s">
        <v>43</v>
      </c>
      <c r="S1536" t="s">
        <v>43</v>
      </c>
    </row>
    <row r="1537" spans="1:19">
      <c r="A1537">
        <v>2639</v>
      </c>
      <c r="B1537">
        <v>89</v>
      </c>
      <c r="C1537">
        <v>3311</v>
      </c>
      <c r="D1537">
        <v>99829.7</v>
      </c>
      <c r="E1537">
        <v>3223</v>
      </c>
      <c r="F1537">
        <v>110456.7</v>
      </c>
      <c r="G1537">
        <v>34.271393000000003</v>
      </c>
      <c r="H1537">
        <v>15.22</v>
      </c>
      <c r="I1537">
        <v>19.051393000000001</v>
      </c>
      <c r="J1537">
        <v>2.2517339999999999</v>
      </c>
      <c r="K1537">
        <v>0</v>
      </c>
      <c r="L1537">
        <v>0</v>
      </c>
      <c r="M1537">
        <v>88</v>
      </c>
      <c r="N1537">
        <v>-10627</v>
      </c>
      <c r="O1537">
        <v>2.657807</v>
      </c>
      <c r="P1537">
        <v>47</v>
      </c>
      <c r="Q1537">
        <v>1.419511</v>
      </c>
      <c r="R1537" t="s">
        <v>43</v>
      </c>
      <c r="S1537" t="s">
        <v>43</v>
      </c>
    </row>
    <row r="1538" spans="1:19">
      <c r="A1538">
        <v>3671</v>
      </c>
      <c r="B1538">
        <v>1027</v>
      </c>
      <c r="C1538">
        <v>3310</v>
      </c>
      <c r="D1538">
        <v>185070.15</v>
      </c>
      <c r="E1538">
        <v>3047</v>
      </c>
      <c r="F1538">
        <v>208499.15</v>
      </c>
      <c r="G1538">
        <v>68.427683000000002</v>
      </c>
      <c r="H1538">
        <v>66.38</v>
      </c>
      <c r="I1538">
        <v>2.0476830000000001</v>
      </c>
      <c r="J1538">
        <v>1.030848</v>
      </c>
      <c r="K1538">
        <v>0</v>
      </c>
      <c r="L1538">
        <v>0</v>
      </c>
      <c r="M1538">
        <v>263</v>
      </c>
      <c r="N1538">
        <v>-23429</v>
      </c>
      <c r="O1538">
        <v>7.9456189999999998</v>
      </c>
      <c r="P1538">
        <v>47</v>
      </c>
      <c r="Q1538">
        <v>1.41994</v>
      </c>
      <c r="R1538" t="s">
        <v>43</v>
      </c>
      <c r="S1538" t="s">
        <v>43</v>
      </c>
    </row>
    <row r="1539" spans="1:19">
      <c r="A1539">
        <v>4387</v>
      </c>
      <c r="B1539">
        <v>1067</v>
      </c>
      <c r="C1539">
        <v>3308</v>
      </c>
      <c r="D1539">
        <v>98483.73</v>
      </c>
      <c r="E1539">
        <v>3220</v>
      </c>
      <c r="F1539">
        <v>109234.73</v>
      </c>
      <c r="G1539">
        <v>33.923828999999998</v>
      </c>
      <c r="H1539">
        <v>13.73</v>
      </c>
      <c r="I1539">
        <v>20.193829000000001</v>
      </c>
      <c r="J1539">
        <v>2.4707810000000001</v>
      </c>
      <c r="K1539">
        <v>0</v>
      </c>
      <c r="L1539">
        <v>0</v>
      </c>
      <c r="M1539">
        <v>88</v>
      </c>
      <c r="N1539">
        <v>-10751</v>
      </c>
      <c r="O1539">
        <v>2.660218</v>
      </c>
      <c r="P1539">
        <v>39</v>
      </c>
      <c r="Q1539">
        <v>1.17896</v>
      </c>
      <c r="R1539" t="s">
        <v>43</v>
      </c>
      <c r="S1539" t="s">
        <v>43</v>
      </c>
    </row>
    <row r="1540" spans="1:19">
      <c r="A1540">
        <v>3231</v>
      </c>
      <c r="B1540">
        <v>1605</v>
      </c>
      <c r="C1540">
        <v>3307</v>
      </c>
      <c r="D1540">
        <v>196753.32</v>
      </c>
      <c r="E1540">
        <v>3246</v>
      </c>
      <c r="F1540">
        <v>206913.32</v>
      </c>
      <c r="G1540">
        <v>63.744090999999997</v>
      </c>
      <c r="H1540">
        <v>64.5</v>
      </c>
      <c r="I1540">
        <v>-0.75590900000000005</v>
      </c>
      <c r="J1540">
        <v>0.98828000000000005</v>
      </c>
      <c r="K1540">
        <v>0</v>
      </c>
      <c r="L1540">
        <v>0</v>
      </c>
      <c r="M1540">
        <v>61</v>
      </c>
      <c r="N1540">
        <v>-10160</v>
      </c>
      <c r="O1540">
        <v>1.8445720000000001</v>
      </c>
      <c r="P1540">
        <v>48</v>
      </c>
      <c r="Q1540">
        <v>1.4514670000000001</v>
      </c>
      <c r="R1540" t="s">
        <v>43</v>
      </c>
      <c r="S1540" t="s">
        <v>43</v>
      </c>
    </row>
    <row r="1541" spans="1:19">
      <c r="A1541">
        <v>5030</v>
      </c>
      <c r="B1541">
        <v>1217</v>
      </c>
      <c r="C1541">
        <v>3304</v>
      </c>
      <c r="D1541">
        <v>292865.84000000003</v>
      </c>
      <c r="E1541">
        <v>3194</v>
      </c>
      <c r="F1541">
        <v>310212.84000000003</v>
      </c>
      <c r="G1541">
        <v>97.123619000000005</v>
      </c>
      <c r="H1541">
        <v>96.32</v>
      </c>
      <c r="I1541">
        <v>0.80361899999999997</v>
      </c>
      <c r="J1541">
        <v>1.008343</v>
      </c>
      <c r="K1541">
        <v>0</v>
      </c>
      <c r="L1541">
        <v>0</v>
      </c>
      <c r="M1541">
        <v>110</v>
      </c>
      <c r="N1541">
        <v>-17347</v>
      </c>
      <c r="O1541">
        <v>3.3292980000000001</v>
      </c>
      <c r="P1541">
        <v>92</v>
      </c>
      <c r="Q1541">
        <v>2.7845040000000001</v>
      </c>
      <c r="R1541" t="s">
        <v>43</v>
      </c>
      <c r="S1541" t="s">
        <v>44</v>
      </c>
    </row>
    <row r="1542" spans="1:19">
      <c r="A1542">
        <v>5748</v>
      </c>
      <c r="B1542">
        <v>44</v>
      </c>
      <c r="C1542">
        <v>3304</v>
      </c>
      <c r="D1542">
        <v>169124.08</v>
      </c>
      <c r="E1542">
        <v>3072</v>
      </c>
      <c r="F1542">
        <v>197161.08</v>
      </c>
      <c r="G1542">
        <v>64.180038999999994</v>
      </c>
      <c r="H1542">
        <v>50</v>
      </c>
      <c r="I1542">
        <v>14.180039000000001</v>
      </c>
      <c r="J1542">
        <v>1.283601</v>
      </c>
      <c r="K1542">
        <v>1</v>
      </c>
      <c r="L1542">
        <v>3.0266000000000001E-2</v>
      </c>
      <c r="M1542">
        <v>231</v>
      </c>
      <c r="N1542">
        <v>-28037</v>
      </c>
      <c r="O1542">
        <v>6.9915250000000002</v>
      </c>
      <c r="P1542">
        <v>59</v>
      </c>
      <c r="Q1542">
        <v>1.785714</v>
      </c>
      <c r="R1542" t="s">
        <v>43</v>
      </c>
      <c r="S1542" t="s">
        <v>43</v>
      </c>
    </row>
    <row r="1543" spans="1:19">
      <c r="A1543">
        <v>126</v>
      </c>
      <c r="B1543">
        <v>1448</v>
      </c>
      <c r="C1543">
        <v>3303</v>
      </c>
      <c r="D1543">
        <v>141062.84</v>
      </c>
      <c r="E1543">
        <v>3201</v>
      </c>
      <c r="F1543">
        <v>153370.84</v>
      </c>
      <c r="G1543">
        <v>47.913415000000001</v>
      </c>
      <c r="H1543">
        <v>36.86</v>
      </c>
      <c r="I1543">
        <v>11.053414999999999</v>
      </c>
      <c r="J1543">
        <v>1.299876</v>
      </c>
      <c r="K1543">
        <v>0</v>
      </c>
      <c r="L1543">
        <v>0</v>
      </c>
      <c r="M1543">
        <v>102</v>
      </c>
      <c r="N1543">
        <v>-12308</v>
      </c>
      <c r="O1543">
        <v>3.0881020000000001</v>
      </c>
      <c r="P1543">
        <v>77</v>
      </c>
      <c r="Q1543">
        <v>2.3312140000000001</v>
      </c>
      <c r="R1543" t="s">
        <v>43</v>
      </c>
      <c r="S1543" t="s">
        <v>43</v>
      </c>
    </row>
    <row r="1544" spans="1:19">
      <c r="A1544">
        <v>4811</v>
      </c>
      <c r="B1544">
        <v>525</v>
      </c>
      <c r="C1544">
        <v>3302</v>
      </c>
      <c r="D1544">
        <v>131786.92000000001</v>
      </c>
      <c r="E1544">
        <v>3212</v>
      </c>
      <c r="F1544">
        <v>142763.92000000001</v>
      </c>
      <c r="G1544">
        <v>44.447049</v>
      </c>
      <c r="H1544">
        <v>22.79</v>
      </c>
      <c r="I1544">
        <v>21.657049000000001</v>
      </c>
      <c r="J1544">
        <v>1.9502870000000001</v>
      </c>
      <c r="K1544">
        <v>0</v>
      </c>
      <c r="L1544">
        <v>0</v>
      </c>
      <c r="M1544">
        <v>90</v>
      </c>
      <c r="N1544">
        <v>-10977</v>
      </c>
      <c r="O1544">
        <v>2.7256209999999998</v>
      </c>
      <c r="P1544">
        <v>50</v>
      </c>
      <c r="Q1544">
        <v>1.5142340000000001</v>
      </c>
      <c r="R1544" t="s">
        <v>43</v>
      </c>
      <c r="S1544" t="s">
        <v>43</v>
      </c>
    </row>
    <row r="1545" spans="1:19">
      <c r="A1545">
        <v>4769</v>
      </c>
      <c r="B1545">
        <v>21</v>
      </c>
      <c r="C1545">
        <v>3301</v>
      </c>
      <c r="D1545">
        <v>41539</v>
      </c>
      <c r="E1545">
        <v>3053</v>
      </c>
      <c r="F1545">
        <v>60464</v>
      </c>
      <c r="G1545">
        <v>19.804781999999999</v>
      </c>
      <c r="H1545">
        <v>10.14</v>
      </c>
      <c r="I1545">
        <v>9.6647820000000007</v>
      </c>
      <c r="J1545">
        <v>1.9531339999999999</v>
      </c>
      <c r="K1545">
        <v>0</v>
      </c>
      <c r="L1545">
        <v>0</v>
      </c>
      <c r="M1545">
        <v>248</v>
      </c>
      <c r="N1545">
        <v>-18925</v>
      </c>
      <c r="O1545">
        <v>7.5128750000000002</v>
      </c>
      <c r="P1545">
        <v>45</v>
      </c>
      <c r="Q1545">
        <v>1.3632230000000001</v>
      </c>
      <c r="R1545" t="s">
        <v>43</v>
      </c>
      <c r="S1545" t="s">
        <v>43</v>
      </c>
    </row>
    <row r="1546" spans="1:19">
      <c r="A1546">
        <v>3256</v>
      </c>
      <c r="B1546">
        <v>169</v>
      </c>
      <c r="C1546">
        <v>3298</v>
      </c>
      <c r="D1546">
        <v>48327.59</v>
      </c>
      <c r="E1546">
        <v>3280</v>
      </c>
      <c r="F1546">
        <v>53152.59</v>
      </c>
      <c r="G1546">
        <v>16.205058000000001</v>
      </c>
      <c r="H1546">
        <v>6.4050000000000002</v>
      </c>
      <c r="I1546">
        <v>9.8000579999999999</v>
      </c>
      <c r="J1546">
        <v>2.5300639999999999</v>
      </c>
      <c r="K1546">
        <v>1</v>
      </c>
      <c r="L1546">
        <v>3.0321000000000001E-2</v>
      </c>
      <c r="M1546">
        <v>17</v>
      </c>
      <c r="N1546">
        <v>-4825</v>
      </c>
      <c r="O1546">
        <v>0.51546400000000003</v>
      </c>
      <c r="P1546">
        <v>29</v>
      </c>
      <c r="Q1546">
        <v>0.87932100000000002</v>
      </c>
      <c r="R1546" t="s">
        <v>43</v>
      </c>
      <c r="S1546" t="s">
        <v>43</v>
      </c>
    </row>
    <row r="1547" spans="1:19">
      <c r="A1547">
        <v>4100</v>
      </c>
      <c r="B1547">
        <v>1875</v>
      </c>
      <c r="C1547">
        <v>3296</v>
      </c>
      <c r="D1547">
        <v>195639.85</v>
      </c>
      <c r="E1547">
        <v>3156</v>
      </c>
      <c r="F1547">
        <v>212274.85</v>
      </c>
      <c r="G1547">
        <v>67.260726000000005</v>
      </c>
      <c r="H1547">
        <v>54.16</v>
      </c>
      <c r="I1547">
        <v>13.100726</v>
      </c>
      <c r="J1547">
        <v>1.241889</v>
      </c>
      <c r="K1547">
        <v>0</v>
      </c>
      <c r="L1547">
        <v>0</v>
      </c>
      <c r="M1547">
        <v>140</v>
      </c>
      <c r="N1547">
        <v>-16635</v>
      </c>
      <c r="O1547">
        <v>4.247573</v>
      </c>
      <c r="P1547">
        <v>57</v>
      </c>
      <c r="Q1547">
        <v>1.7293689999999999</v>
      </c>
      <c r="R1547" t="s">
        <v>43</v>
      </c>
      <c r="S1547" t="s">
        <v>43</v>
      </c>
    </row>
    <row r="1548" spans="1:19">
      <c r="A1548">
        <v>1229</v>
      </c>
      <c r="B1548">
        <v>242</v>
      </c>
      <c r="C1548">
        <v>3296</v>
      </c>
      <c r="D1548">
        <v>157485.48000000001</v>
      </c>
      <c r="E1548">
        <v>3073</v>
      </c>
      <c r="F1548">
        <v>177733.48</v>
      </c>
      <c r="G1548">
        <v>57.837122999999998</v>
      </c>
      <c r="H1548">
        <v>59.22</v>
      </c>
      <c r="I1548">
        <v>-1.3828769999999999</v>
      </c>
      <c r="J1548">
        <v>0.97664799999999996</v>
      </c>
      <c r="K1548">
        <v>0</v>
      </c>
      <c r="L1548">
        <v>0</v>
      </c>
      <c r="M1548">
        <v>223</v>
      </c>
      <c r="N1548">
        <v>-20248</v>
      </c>
      <c r="O1548">
        <v>6.7657769999999999</v>
      </c>
      <c r="P1548">
        <v>52</v>
      </c>
      <c r="Q1548">
        <v>1.5776699999999999</v>
      </c>
      <c r="R1548" t="s">
        <v>43</v>
      </c>
      <c r="S1548" t="s">
        <v>43</v>
      </c>
    </row>
    <row r="1549" spans="1:19">
      <c r="A1549">
        <v>1253</v>
      </c>
      <c r="B1549">
        <v>225</v>
      </c>
      <c r="C1549">
        <v>3291</v>
      </c>
      <c r="D1549">
        <v>151662.94</v>
      </c>
      <c r="E1549">
        <v>3034</v>
      </c>
      <c r="F1549">
        <v>175476.94</v>
      </c>
      <c r="G1549">
        <v>57.836829000000002</v>
      </c>
      <c r="H1549">
        <v>59.854999999999997</v>
      </c>
      <c r="I1549">
        <v>-2.0181710000000002</v>
      </c>
      <c r="J1549">
        <v>0.96628199999999997</v>
      </c>
      <c r="K1549">
        <v>0</v>
      </c>
      <c r="L1549">
        <v>0</v>
      </c>
      <c r="M1549">
        <v>257</v>
      </c>
      <c r="N1549">
        <v>-23814</v>
      </c>
      <c r="O1549">
        <v>7.809177</v>
      </c>
      <c r="P1549">
        <v>44</v>
      </c>
      <c r="Q1549">
        <v>1.3369800000000001</v>
      </c>
      <c r="R1549" t="s">
        <v>43</v>
      </c>
      <c r="S1549" t="s">
        <v>43</v>
      </c>
    </row>
    <row r="1550" spans="1:19">
      <c r="A1550">
        <v>5949</v>
      </c>
      <c r="B1550">
        <v>1856</v>
      </c>
      <c r="C1550">
        <v>3288</v>
      </c>
      <c r="D1550">
        <v>112503.32</v>
      </c>
      <c r="E1550">
        <v>3190</v>
      </c>
      <c r="F1550">
        <v>122548.32</v>
      </c>
      <c r="G1550">
        <v>38.416401</v>
      </c>
      <c r="H1550">
        <v>31.555</v>
      </c>
      <c r="I1550">
        <v>6.8614009999999999</v>
      </c>
      <c r="J1550">
        <v>1.2174430000000001</v>
      </c>
      <c r="K1550">
        <v>0</v>
      </c>
      <c r="L1550">
        <v>0</v>
      </c>
      <c r="M1550">
        <v>98</v>
      </c>
      <c r="N1550">
        <v>-10045</v>
      </c>
      <c r="O1550">
        <v>2.9805350000000002</v>
      </c>
      <c r="P1550">
        <v>39</v>
      </c>
      <c r="Q1550">
        <v>1.186131</v>
      </c>
      <c r="R1550" t="s">
        <v>43</v>
      </c>
      <c r="S1550" t="s">
        <v>43</v>
      </c>
    </row>
    <row r="1551" spans="1:19">
      <c r="A1551">
        <v>5994</v>
      </c>
      <c r="B1551">
        <v>1478</v>
      </c>
      <c r="C1551">
        <v>3283</v>
      </c>
      <c r="D1551">
        <v>207484.82</v>
      </c>
      <c r="E1551">
        <v>3042</v>
      </c>
      <c r="F1551">
        <v>238336.82</v>
      </c>
      <c r="G1551">
        <v>78.348725000000002</v>
      </c>
      <c r="H1551">
        <v>57.59</v>
      </c>
      <c r="I1551">
        <v>20.758724999999998</v>
      </c>
      <c r="J1551">
        <v>1.360457</v>
      </c>
      <c r="K1551">
        <v>0</v>
      </c>
      <c r="L1551">
        <v>0</v>
      </c>
      <c r="M1551">
        <v>241</v>
      </c>
      <c r="N1551">
        <v>-30852</v>
      </c>
      <c r="O1551">
        <v>7.3408470000000001</v>
      </c>
      <c r="P1551">
        <v>82</v>
      </c>
      <c r="Q1551">
        <v>2.497716</v>
      </c>
      <c r="R1551" t="s">
        <v>43</v>
      </c>
      <c r="S1551" t="s">
        <v>43</v>
      </c>
    </row>
    <row r="1552" spans="1:19">
      <c r="A1552">
        <v>2887</v>
      </c>
      <c r="B1552">
        <v>917</v>
      </c>
      <c r="C1552">
        <v>3283</v>
      </c>
      <c r="D1552">
        <v>146771.70000000001</v>
      </c>
      <c r="E1552">
        <v>3240</v>
      </c>
      <c r="F1552">
        <v>159451.70000000001</v>
      </c>
      <c r="G1552">
        <v>49.213487999999998</v>
      </c>
      <c r="H1552">
        <v>22.88</v>
      </c>
      <c r="I1552">
        <v>26.333487999999999</v>
      </c>
      <c r="J1552">
        <v>2.1509390000000002</v>
      </c>
      <c r="K1552">
        <v>0</v>
      </c>
      <c r="L1552">
        <v>0</v>
      </c>
      <c r="M1552">
        <v>43</v>
      </c>
      <c r="N1552">
        <v>-12680</v>
      </c>
      <c r="O1552">
        <v>1.3097780000000001</v>
      </c>
      <c r="P1552">
        <v>44</v>
      </c>
      <c r="Q1552">
        <v>1.340238</v>
      </c>
      <c r="R1552" t="s">
        <v>43</v>
      </c>
      <c r="S1552" t="s">
        <v>43</v>
      </c>
    </row>
    <row r="1553" spans="1:19">
      <c r="A1553">
        <v>3455</v>
      </c>
      <c r="B1553">
        <v>976</v>
      </c>
      <c r="C1553">
        <v>3281</v>
      </c>
      <c r="D1553">
        <v>123967.79</v>
      </c>
      <c r="E1553">
        <v>3158</v>
      </c>
      <c r="F1553">
        <v>134603.79</v>
      </c>
      <c r="G1553">
        <v>42.623112999999996</v>
      </c>
      <c r="H1553">
        <v>23.984999999999999</v>
      </c>
      <c r="I1553">
        <v>18.638113000000001</v>
      </c>
      <c r="J1553">
        <v>1.777074</v>
      </c>
      <c r="K1553">
        <v>0</v>
      </c>
      <c r="L1553">
        <v>0</v>
      </c>
      <c r="M1553">
        <v>123</v>
      </c>
      <c r="N1553">
        <v>-10636</v>
      </c>
      <c r="O1553">
        <v>3.7488570000000001</v>
      </c>
      <c r="P1553">
        <v>39</v>
      </c>
      <c r="Q1553">
        <v>1.1886620000000001</v>
      </c>
      <c r="R1553" t="s">
        <v>43</v>
      </c>
      <c r="S1553" t="s">
        <v>43</v>
      </c>
    </row>
    <row r="1554" spans="1:19">
      <c r="A1554">
        <v>3503</v>
      </c>
      <c r="B1554">
        <v>61</v>
      </c>
      <c r="C1554">
        <v>3280</v>
      </c>
      <c r="D1554">
        <v>140937.66</v>
      </c>
      <c r="E1554">
        <v>3147</v>
      </c>
      <c r="F1554">
        <v>151767.12</v>
      </c>
      <c r="G1554">
        <v>48.225968000000002</v>
      </c>
      <c r="H1554">
        <v>34.67</v>
      </c>
      <c r="I1554">
        <v>13.555968</v>
      </c>
      <c r="J1554">
        <v>1.391</v>
      </c>
      <c r="K1554">
        <v>0</v>
      </c>
      <c r="L1554">
        <v>0</v>
      </c>
      <c r="M1554">
        <v>133</v>
      </c>
      <c r="N1554">
        <v>-10829.46</v>
      </c>
      <c r="O1554">
        <v>4.0548780000000004</v>
      </c>
      <c r="P1554">
        <v>36</v>
      </c>
      <c r="Q1554">
        <v>1.097561</v>
      </c>
      <c r="R1554" t="s">
        <v>43</v>
      </c>
      <c r="S1554" t="s">
        <v>43</v>
      </c>
    </row>
    <row r="1555" spans="1:19">
      <c r="A1555">
        <v>5931</v>
      </c>
      <c r="B1555">
        <v>758</v>
      </c>
      <c r="C1555">
        <v>3280</v>
      </c>
      <c r="D1555">
        <v>26114.02</v>
      </c>
      <c r="E1555">
        <v>3220</v>
      </c>
      <c r="F1555">
        <v>30712.02</v>
      </c>
      <c r="G1555">
        <v>9.5378939999999997</v>
      </c>
      <c r="H1555">
        <v>2.9</v>
      </c>
      <c r="I1555">
        <v>6.6378940000000002</v>
      </c>
      <c r="J1555">
        <v>3.288929</v>
      </c>
      <c r="K1555">
        <v>0</v>
      </c>
      <c r="L1555">
        <v>0</v>
      </c>
      <c r="M1555">
        <v>60</v>
      </c>
      <c r="N1555">
        <v>-4598</v>
      </c>
      <c r="O1555">
        <v>1.8292679999999999</v>
      </c>
      <c r="P1555">
        <v>28</v>
      </c>
      <c r="Q1555">
        <v>0.85365899999999995</v>
      </c>
      <c r="R1555" t="s">
        <v>43</v>
      </c>
      <c r="S1555" t="s">
        <v>43</v>
      </c>
    </row>
    <row r="1556" spans="1:19">
      <c r="A1556">
        <v>2632</v>
      </c>
      <c r="B1556">
        <v>1852</v>
      </c>
      <c r="C1556">
        <v>3279</v>
      </c>
      <c r="D1556">
        <v>195351.62</v>
      </c>
      <c r="E1556">
        <v>3084</v>
      </c>
      <c r="F1556">
        <v>221099.62</v>
      </c>
      <c r="G1556">
        <v>71.692483999999993</v>
      </c>
      <c r="H1556">
        <v>24.545000000000002</v>
      </c>
      <c r="I1556">
        <v>47.147483999999999</v>
      </c>
      <c r="J1556">
        <v>2.9208590000000001</v>
      </c>
      <c r="K1556">
        <v>0</v>
      </c>
      <c r="L1556">
        <v>0</v>
      </c>
      <c r="M1556">
        <v>195</v>
      </c>
      <c r="N1556">
        <v>-25748</v>
      </c>
      <c r="O1556">
        <v>5.9469349999999999</v>
      </c>
      <c r="P1556">
        <v>30</v>
      </c>
      <c r="Q1556">
        <v>0.91491299999999998</v>
      </c>
      <c r="R1556" t="s">
        <v>43</v>
      </c>
      <c r="S1556" t="s">
        <v>43</v>
      </c>
    </row>
    <row r="1557" spans="1:19">
      <c r="A1557">
        <v>3574</v>
      </c>
      <c r="B1557">
        <v>237</v>
      </c>
      <c r="C1557">
        <v>3278</v>
      </c>
      <c r="D1557">
        <v>127327.52</v>
      </c>
      <c r="E1557">
        <v>3184</v>
      </c>
      <c r="F1557">
        <v>139006.51999999999</v>
      </c>
      <c r="G1557">
        <v>43.657826999999997</v>
      </c>
      <c r="H1557">
        <v>16.93</v>
      </c>
      <c r="I1557">
        <v>26.727827000000001</v>
      </c>
      <c r="J1557">
        <v>2.5787260000000001</v>
      </c>
      <c r="K1557">
        <v>0</v>
      </c>
      <c r="L1557">
        <v>0</v>
      </c>
      <c r="M1557">
        <v>94</v>
      </c>
      <c r="N1557">
        <v>-11679</v>
      </c>
      <c r="O1557">
        <v>2.8676020000000002</v>
      </c>
      <c r="P1557">
        <v>38</v>
      </c>
      <c r="Q1557">
        <v>1.159243</v>
      </c>
      <c r="R1557" t="s">
        <v>43</v>
      </c>
      <c r="S1557" t="s">
        <v>43</v>
      </c>
    </row>
    <row r="1558" spans="1:19">
      <c r="A1558">
        <v>2620</v>
      </c>
      <c r="B1558">
        <v>947</v>
      </c>
      <c r="C1558">
        <v>3277</v>
      </c>
      <c r="D1558">
        <v>179022.84</v>
      </c>
      <c r="E1558">
        <v>3181</v>
      </c>
      <c r="F1558">
        <v>189003.84</v>
      </c>
      <c r="G1558">
        <v>59.416485000000002</v>
      </c>
      <c r="H1558">
        <v>54.04</v>
      </c>
      <c r="I1558">
        <v>5.3764849999999997</v>
      </c>
      <c r="J1558">
        <v>1.099491</v>
      </c>
      <c r="K1558">
        <v>0</v>
      </c>
      <c r="L1558">
        <v>0</v>
      </c>
      <c r="M1558">
        <v>96</v>
      </c>
      <c r="N1558">
        <v>-9981</v>
      </c>
      <c r="O1558">
        <v>2.9295089999999999</v>
      </c>
      <c r="P1558">
        <v>93</v>
      </c>
      <c r="Q1558">
        <v>2.8379620000000001</v>
      </c>
      <c r="R1558" t="s">
        <v>43</v>
      </c>
      <c r="S1558" t="s">
        <v>43</v>
      </c>
    </row>
    <row r="1559" spans="1:19">
      <c r="A1559">
        <v>2154</v>
      </c>
      <c r="B1559">
        <v>1758</v>
      </c>
      <c r="C1559">
        <v>3272</v>
      </c>
      <c r="D1559">
        <v>71524.63</v>
      </c>
      <c r="E1559">
        <v>3268</v>
      </c>
      <c r="F1559">
        <v>72774.63</v>
      </c>
      <c r="G1559">
        <v>22.268858999999999</v>
      </c>
      <c r="H1559">
        <v>10.58</v>
      </c>
      <c r="I1559">
        <v>11.688859000000001</v>
      </c>
      <c r="J1559">
        <v>2.1048070000000001</v>
      </c>
      <c r="K1559">
        <v>0</v>
      </c>
      <c r="L1559">
        <v>0</v>
      </c>
      <c r="M1559">
        <v>4</v>
      </c>
      <c r="N1559">
        <v>-1250</v>
      </c>
      <c r="O1559">
        <v>0.122249</v>
      </c>
      <c r="P1559">
        <v>54</v>
      </c>
      <c r="Q1559">
        <v>1.6503669999999999</v>
      </c>
      <c r="R1559" t="s">
        <v>43</v>
      </c>
      <c r="S1559" t="s">
        <v>43</v>
      </c>
    </row>
    <row r="1560" spans="1:19">
      <c r="A1560">
        <v>5089</v>
      </c>
      <c r="B1560">
        <v>1857</v>
      </c>
      <c r="C1560">
        <v>3272</v>
      </c>
      <c r="D1560">
        <v>297495.25</v>
      </c>
      <c r="E1560">
        <v>3195</v>
      </c>
      <c r="F1560">
        <v>318557.25</v>
      </c>
      <c r="G1560">
        <v>99.704930000000004</v>
      </c>
      <c r="H1560">
        <v>40.71</v>
      </c>
      <c r="I1560">
        <v>58.994929999999997</v>
      </c>
      <c r="J1560">
        <v>2.4491510000000001</v>
      </c>
      <c r="K1560">
        <v>0</v>
      </c>
      <c r="L1560">
        <v>0</v>
      </c>
      <c r="M1560">
        <v>77</v>
      </c>
      <c r="N1560">
        <v>-21062</v>
      </c>
      <c r="O1560">
        <v>2.3533010000000001</v>
      </c>
      <c r="P1560">
        <v>31</v>
      </c>
      <c r="Q1560">
        <v>0.94743299999999997</v>
      </c>
      <c r="R1560" t="s">
        <v>43</v>
      </c>
      <c r="S1560" t="s">
        <v>43</v>
      </c>
    </row>
    <row r="1561" spans="1:19">
      <c r="A1561">
        <v>5466</v>
      </c>
      <c r="B1561">
        <v>126</v>
      </c>
      <c r="C1561">
        <v>3271</v>
      </c>
      <c r="D1561">
        <v>67166.710000000006</v>
      </c>
      <c r="E1561">
        <v>3174</v>
      </c>
      <c r="F1561">
        <v>75367.710000000006</v>
      </c>
      <c r="G1561">
        <v>23.745339999999999</v>
      </c>
      <c r="H1561">
        <v>10.945</v>
      </c>
      <c r="I1561">
        <v>12.80034</v>
      </c>
      <c r="J1561">
        <v>2.1695150000000001</v>
      </c>
      <c r="K1561">
        <v>0</v>
      </c>
      <c r="L1561">
        <v>0</v>
      </c>
      <c r="M1561">
        <v>97</v>
      </c>
      <c r="N1561">
        <v>-8201</v>
      </c>
      <c r="O1561">
        <v>2.9654539999999998</v>
      </c>
      <c r="P1561">
        <v>46</v>
      </c>
      <c r="Q1561">
        <v>1.406298</v>
      </c>
      <c r="R1561" t="s">
        <v>43</v>
      </c>
      <c r="S1561" t="s">
        <v>43</v>
      </c>
    </row>
    <row r="1562" spans="1:19">
      <c r="A1562">
        <v>3980</v>
      </c>
      <c r="B1562">
        <v>55</v>
      </c>
      <c r="C1562">
        <v>3270</v>
      </c>
      <c r="D1562">
        <v>60127.42</v>
      </c>
      <c r="E1562">
        <v>3221</v>
      </c>
      <c r="F1562">
        <v>67649.42</v>
      </c>
      <c r="G1562">
        <v>21.002614000000001</v>
      </c>
      <c r="H1562">
        <v>2.48</v>
      </c>
      <c r="I1562">
        <v>18.522614000000001</v>
      </c>
      <c r="J1562">
        <v>8.4687959999999993</v>
      </c>
      <c r="K1562">
        <v>0</v>
      </c>
      <c r="L1562">
        <v>0</v>
      </c>
      <c r="M1562">
        <v>49</v>
      </c>
      <c r="N1562">
        <v>-7522</v>
      </c>
      <c r="O1562">
        <v>1.4984710000000001</v>
      </c>
      <c r="P1562">
        <v>23</v>
      </c>
      <c r="Q1562">
        <v>0.70336399999999999</v>
      </c>
      <c r="R1562" t="s">
        <v>43</v>
      </c>
      <c r="S1562" t="s">
        <v>43</v>
      </c>
    </row>
    <row r="1563" spans="1:19">
      <c r="A1563">
        <v>1099</v>
      </c>
      <c r="B1563">
        <v>478</v>
      </c>
      <c r="C1563">
        <v>3269</v>
      </c>
      <c r="D1563">
        <v>259391.58</v>
      </c>
      <c r="E1563">
        <v>3169</v>
      </c>
      <c r="F1563">
        <v>284402.58</v>
      </c>
      <c r="G1563">
        <v>89.745213000000007</v>
      </c>
      <c r="H1563">
        <v>34.130000000000003</v>
      </c>
      <c r="I1563">
        <v>55.615212999999997</v>
      </c>
      <c r="J1563">
        <v>2.6295109999999999</v>
      </c>
      <c r="K1563">
        <v>0</v>
      </c>
      <c r="L1563">
        <v>0</v>
      </c>
      <c r="M1563">
        <v>100</v>
      </c>
      <c r="N1563">
        <v>-25011</v>
      </c>
      <c r="O1563">
        <v>3.0590389999999998</v>
      </c>
      <c r="P1563">
        <v>45</v>
      </c>
      <c r="Q1563">
        <v>1.376568</v>
      </c>
      <c r="R1563" t="s">
        <v>43</v>
      </c>
      <c r="S1563" t="s">
        <v>43</v>
      </c>
    </row>
    <row r="1564" spans="1:19">
      <c r="A1564">
        <v>5974</v>
      </c>
      <c r="B1564">
        <v>19</v>
      </c>
      <c r="C1564">
        <v>3268</v>
      </c>
      <c r="D1564">
        <v>54420.25</v>
      </c>
      <c r="E1564">
        <v>3257</v>
      </c>
      <c r="F1564">
        <v>55196.4</v>
      </c>
      <c r="G1564">
        <v>16.947005999999998</v>
      </c>
      <c r="H1564">
        <v>10.01</v>
      </c>
      <c r="I1564">
        <v>6.9370060000000002</v>
      </c>
      <c r="J1564">
        <v>1.6930080000000001</v>
      </c>
      <c r="K1564">
        <v>0</v>
      </c>
      <c r="L1564">
        <v>0</v>
      </c>
      <c r="M1564">
        <v>11</v>
      </c>
      <c r="N1564">
        <v>-776.15</v>
      </c>
      <c r="O1564">
        <v>0.33659699999999998</v>
      </c>
      <c r="P1564">
        <v>22</v>
      </c>
      <c r="Q1564">
        <v>0.67319499999999999</v>
      </c>
      <c r="R1564" t="s">
        <v>43</v>
      </c>
      <c r="S1564" t="s">
        <v>43</v>
      </c>
    </row>
    <row r="1565" spans="1:19">
      <c r="A1565">
        <v>1237</v>
      </c>
      <c r="B1565">
        <v>1478</v>
      </c>
      <c r="C1565">
        <v>3267</v>
      </c>
      <c r="D1565">
        <v>113950.38</v>
      </c>
      <c r="E1565">
        <v>3039</v>
      </c>
      <c r="F1565">
        <v>139413.38</v>
      </c>
      <c r="G1565">
        <v>45.874755</v>
      </c>
      <c r="H1565">
        <v>30.7</v>
      </c>
      <c r="I1565">
        <v>15.174754999999999</v>
      </c>
      <c r="J1565">
        <v>1.494292</v>
      </c>
      <c r="K1565">
        <v>0</v>
      </c>
      <c r="L1565">
        <v>0</v>
      </c>
      <c r="M1565">
        <v>228</v>
      </c>
      <c r="N1565">
        <v>-25463</v>
      </c>
      <c r="O1565">
        <v>6.9788800000000002</v>
      </c>
      <c r="P1565">
        <v>86</v>
      </c>
      <c r="Q1565">
        <v>2.6323840000000001</v>
      </c>
      <c r="R1565" t="s">
        <v>43</v>
      </c>
      <c r="S1565" t="s">
        <v>43</v>
      </c>
    </row>
    <row r="1566" spans="1:19">
      <c r="A1566">
        <v>4990</v>
      </c>
      <c r="B1566">
        <v>734</v>
      </c>
      <c r="C1566">
        <v>3264</v>
      </c>
      <c r="D1566">
        <v>68055.23</v>
      </c>
      <c r="E1566">
        <v>3183</v>
      </c>
      <c r="F1566">
        <v>76478.23</v>
      </c>
      <c r="G1566">
        <v>24.027090999999999</v>
      </c>
      <c r="H1566">
        <v>14.69</v>
      </c>
      <c r="I1566">
        <v>9.3370909999999991</v>
      </c>
      <c r="J1566">
        <v>1.6356090000000001</v>
      </c>
      <c r="K1566">
        <v>0</v>
      </c>
      <c r="L1566">
        <v>0</v>
      </c>
      <c r="M1566">
        <v>81</v>
      </c>
      <c r="N1566">
        <v>-8423</v>
      </c>
      <c r="O1566">
        <v>2.4816180000000001</v>
      </c>
      <c r="P1566">
        <v>29</v>
      </c>
      <c r="Q1566">
        <v>0.88848000000000005</v>
      </c>
      <c r="R1566" t="s">
        <v>43</v>
      </c>
      <c r="S1566" t="s">
        <v>43</v>
      </c>
    </row>
    <row r="1567" spans="1:19">
      <c r="A1567">
        <v>82</v>
      </c>
      <c r="B1567">
        <v>957</v>
      </c>
      <c r="C1567">
        <v>3263</v>
      </c>
      <c r="D1567">
        <v>106938.54</v>
      </c>
      <c r="E1567">
        <v>3031</v>
      </c>
      <c r="F1567">
        <v>135369.54</v>
      </c>
      <c r="G1567">
        <v>44.661676</v>
      </c>
      <c r="H1567">
        <v>21.8</v>
      </c>
      <c r="I1567">
        <v>22.861675999999999</v>
      </c>
      <c r="J1567">
        <v>2.0487009999999999</v>
      </c>
      <c r="K1567">
        <v>0</v>
      </c>
      <c r="L1567">
        <v>0</v>
      </c>
      <c r="M1567">
        <v>232</v>
      </c>
      <c r="N1567">
        <v>-28431</v>
      </c>
      <c r="O1567">
        <v>7.1100209999999997</v>
      </c>
      <c r="P1567">
        <v>66</v>
      </c>
      <c r="Q1567">
        <v>2.0226790000000001</v>
      </c>
      <c r="R1567" t="s">
        <v>43</v>
      </c>
      <c r="S1567" t="s">
        <v>43</v>
      </c>
    </row>
    <row r="1568" spans="1:19">
      <c r="A1568">
        <v>2529</v>
      </c>
      <c r="B1568">
        <v>733</v>
      </c>
      <c r="C1568">
        <v>3258</v>
      </c>
      <c r="D1568">
        <v>281549.81</v>
      </c>
      <c r="E1568">
        <v>3156</v>
      </c>
      <c r="F1568">
        <v>300261.81</v>
      </c>
      <c r="G1568">
        <v>95.139989999999997</v>
      </c>
      <c r="H1568">
        <v>81.655000000000001</v>
      </c>
      <c r="I1568">
        <v>13.48499</v>
      </c>
      <c r="J1568">
        <v>1.165146</v>
      </c>
      <c r="K1568">
        <v>0</v>
      </c>
      <c r="L1568">
        <v>0</v>
      </c>
      <c r="M1568">
        <v>102</v>
      </c>
      <c r="N1568">
        <v>-18712</v>
      </c>
      <c r="O1568">
        <v>3.1307550000000002</v>
      </c>
      <c r="P1568">
        <v>44</v>
      </c>
      <c r="Q1568">
        <v>1.350522</v>
      </c>
      <c r="R1568" t="s">
        <v>43</v>
      </c>
      <c r="S1568" t="s">
        <v>43</v>
      </c>
    </row>
    <row r="1569" spans="1:19">
      <c r="A1569">
        <v>2240</v>
      </c>
      <c r="B1569">
        <v>162</v>
      </c>
      <c r="C1569">
        <v>3257</v>
      </c>
      <c r="D1569">
        <v>306017.40000000002</v>
      </c>
      <c r="E1569">
        <v>3149</v>
      </c>
      <c r="F1569">
        <v>329105.40000000002</v>
      </c>
      <c r="G1569">
        <v>104.511083</v>
      </c>
      <c r="H1569">
        <v>60.69</v>
      </c>
      <c r="I1569">
        <v>43.821083000000002</v>
      </c>
      <c r="J1569">
        <v>1.722048</v>
      </c>
      <c r="K1569">
        <v>0</v>
      </c>
      <c r="L1569">
        <v>0</v>
      </c>
      <c r="M1569">
        <v>108</v>
      </c>
      <c r="N1569">
        <v>-23088</v>
      </c>
      <c r="O1569">
        <v>3.3159350000000001</v>
      </c>
      <c r="P1569">
        <v>49</v>
      </c>
      <c r="Q1569">
        <v>1.5044519999999999</v>
      </c>
      <c r="R1569" t="s">
        <v>43</v>
      </c>
      <c r="S1569" t="s">
        <v>43</v>
      </c>
    </row>
    <row r="1570" spans="1:19">
      <c r="A1570">
        <v>2099</v>
      </c>
      <c r="B1570">
        <v>1495</v>
      </c>
      <c r="C1570">
        <v>3255</v>
      </c>
      <c r="D1570">
        <v>226926.62</v>
      </c>
      <c r="E1570">
        <v>3112</v>
      </c>
      <c r="F1570">
        <v>242386.62</v>
      </c>
      <c r="G1570">
        <v>77.887731000000002</v>
      </c>
      <c r="H1570">
        <v>68.525000000000006</v>
      </c>
      <c r="I1570">
        <v>9.3627310000000001</v>
      </c>
      <c r="J1570">
        <v>1.1366320000000001</v>
      </c>
      <c r="K1570">
        <v>0</v>
      </c>
      <c r="L1570">
        <v>0</v>
      </c>
      <c r="M1570">
        <v>143</v>
      </c>
      <c r="N1570">
        <v>-15460</v>
      </c>
      <c r="O1570">
        <v>4.3932409999999997</v>
      </c>
      <c r="P1570">
        <v>41</v>
      </c>
      <c r="Q1570">
        <v>1.259601</v>
      </c>
      <c r="R1570" t="s">
        <v>43</v>
      </c>
      <c r="S1570" t="s">
        <v>43</v>
      </c>
    </row>
    <row r="1571" spans="1:19">
      <c r="A1571">
        <v>4219</v>
      </c>
      <c r="B1571">
        <v>141</v>
      </c>
      <c r="C1571">
        <v>3254</v>
      </c>
      <c r="D1571">
        <v>95151.95</v>
      </c>
      <c r="E1571">
        <v>3085</v>
      </c>
      <c r="F1571">
        <v>112590.95</v>
      </c>
      <c r="G1571">
        <v>36.496256000000002</v>
      </c>
      <c r="H1571">
        <v>31.01</v>
      </c>
      <c r="I1571">
        <v>5.486256</v>
      </c>
      <c r="J1571">
        <v>1.176919</v>
      </c>
      <c r="K1571">
        <v>0</v>
      </c>
      <c r="L1571">
        <v>0</v>
      </c>
      <c r="M1571">
        <v>169</v>
      </c>
      <c r="N1571">
        <v>-17439</v>
      </c>
      <c r="O1571">
        <v>5.1936080000000002</v>
      </c>
      <c r="P1571">
        <v>41</v>
      </c>
      <c r="Q1571">
        <v>1.2599880000000001</v>
      </c>
      <c r="R1571" t="s">
        <v>43</v>
      </c>
      <c r="S1571" t="s">
        <v>43</v>
      </c>
    </row>
    <row r="1572" spans="1:19">
      <c r="A1572">
        <v>3747</v>
      </c>
      <c r="B1572">
        <v>1477</v>
      </c>
      <c r="C1572">
        <v>3249</v>
      </c>
      <c r="D1572">
        <v>94026.02</v>
      </c>
      <c r="E1572">
        <v>2994</v>
      </c>
      <c r="F1572">
        <v>118600.02</v>
      </c>
      <c r="G1572">
        <v>39.612564999999996</v>
      </c>
      <c r="H1572">
        <v>28.965</v>
      </c>
      <c r="I1572">
        <v>10.647565</v>
      </c>
      <c r="J1572">
        <v>1.3676010000000001</v>
      </c>
      <c r="K1572">
        <v>0</v>
      </c>
      <c r="L1572">
        <v>0</v>
      </c>
      <c r="M1572">
        <v>255</v>
      </c>
      <c r="N1572">
        <v>-24574</v>
      </c>
      <c r="O1572">
        <v>7.8485690000000004</v>
      </c>
      <c r="P1572">
        <v>38</v>
      </c>
      <c r="Q1572">
        <v>1.169591</v>
      </c>
      <c r="R1572" t="s">
        <v>43</v>
      </c>
      <c r="S1572" t="s">
        <v>43</v>
      </c>
    </row>
    <row r="1573" spans="1:19">
      <c r="A1573">
        <v>2267</v>
      </c>
      <c r="B1573">
        <v>1777</v>
      </c>
      <c r="C1573">
        <v>3246</v>
      </c>
      <c r="D1573">
        <v>199039.79</v>
      </c>
      <c r="E1573">
        <v>3155</v>
      </c>
      <c r="F1573">
        <v>217011.79</v>
      </c>
      <c r="G1573">
        <v>68.783451999999997</v>
      </c>
      <c r="H1573">
        <v>38.68</v>
      </c>
      <c r="I1573">
        <v>30.103452000000001</v>
      </c>
      <c r="J1573">
        <v>1.7782690000000001</v>
      </c>
      <c r="K1573">
        <v>0</v>
      </c>
      <c r="L1573">
        <v>0</v>
      </c>
      <c r="M1573">
        <v>91</v>
      </c>
      <c r="N1573">
        <v>-17972</v>
      </c>
      <c r="O1573">
        <v>2.8034500000000002</v>
      </c>
      <c r="P1573">
        <v>52</v>
      </c>
      <c r="Q1573">
        <v>1.601972</v>
      </c>
      <c r="R1573" t="s">
        <v>43</v>
      </c>
      <c r="S1573" t="s">
        <v>43</v>
      </c>
    </row>
    <row r="1574" spans="1:19">
      <c r="A1574">
        <v>2613</v>
      </c>
      <c r="B1574">
        <v>979</v>
      </c>
      <c r="C1574">
        <v>3245</v>
      </c>
      <c r="D1574">
        <v>132652.26999999999</v>
      </c>
      <c r="E1574">
        <v>2923</v>
      </c>
      <c r="F1574">
        <v>162844.26999999999</v>
      </c>
      <c r="G1574">
        <v>55.711348000000001</v>
      </c>
      <c r="H1574">
        <v>40.090000000000003</v>
      </c>
      <c r="I1574">
        <v>15.621347999999999</v>
      </c>
      <c r="J1574">
        <v>1.3896569999999999</v>
      </c>
      <c r="K1574">
        <v>0</v>
      </c>
      <c r="L1574">
        <v>0</v>
      </c>
      <c r="M1574">
        <v>322</v>
      </c>
      <c r="N1574">
        <v>-30192</v>
      </c>
      <c r="O1574">
        <v>9.9229579999999995</v>
      </c>
      <c r="P1574">
        <v>68</v>
      </c>
      <c r="Q1574">
        <v>2.095532</v>
      </c>
      <c r="R1574" t="s">
        <v>43</v>
      </c>
      <c r="S1574" t="s">
        <v>43</v>
      </c>
    </row>
    <row r="1575" spans="1:19">
      <c r="A1575">
        <v>3290</v>
      </c>
      <c r="B1575">
        <v>282</v>
      </c>
      <c r="C1575">
        <v>3244</v>
      </c>
      <c r="D1575">
        <v>60759.33</v>
      </c>
      <c r="E1575">
        <v>3036</v>
      </c>
      <c r="F1575">
        <v>77202.33</v>
      </c>
      <c r="G1575">
        <v>25.428961999999999</v>
      </c>
      <c r="H1575">
        <v>11.025</v>
      </c>
      <c r="I1575">
        <v>14.403962</v>
      </c>
      <c r="J1575">
        <v>2.3064819999999999</v>
      </c>
      <c r="K1575">
        <v>0</v>
      </c>
      <c r="L1575">
        <v>0</v>
      </c>
      <c r="M1575">
        <v>208</v>
      </c>
      <c r="N1575">
        <v>-16443</v>
      </c>
      <c r="O1575">
        <v>6.4118370000000002</v>
      </c>
      <c r="P1575">
        <v>54</v>
      </c>
      <c r="Q1575">
        <v>1.664612</v>
      </c>
      <c r="R1575" t="s">
        <v>43</v>
      </c>
      <c r="S1575" t="s">
        <v>43</v>
      </c>
    </row>
    <row r="1576" spans="1:19">
      <c r="A1576">
        <v>5591</v>
      </c>
      <c r="B1576">
        <v>242</v>
      </c>
      <c r="C1576">
        <v>3241</v>
      </c>
      <c r="D1576">
        <v>158286.29</v>
      </c>
      <c r="E1576">
        <v>3034</v>
      </c>
      <c r="F1576">
        <v>178396.29</v>
      </c>
      <c r="G1576">
        <v>58.799041000000003</v>
      </c>
      <c r="H1576">
        <v>60</v>
      </c>
      <c r="I1576">
        <v>-1.2009590000000001</v>
      </c>
      <c r="J1576">
        <v>0.97998399999999997</v>
      </c>
      <c r="K1576">
        <v>0</v>
      </c>
      <c r="L1576">
        <v>0</v>
      </c>
      <c r="M1576">
        <v>207</v>
      </c>
      <c r="N1576">
        <v>-20110</v>
      </c>
      <c r="O1576">
        <v>6.3869179999999997</v>
      </c>
      <c r="P1576">
        <v>49</v>
      </c>
      <c r="Q1576">
        <v>1.511879</v>
      </c>
      <c r="R1576" t="s">
        <v>43</v>
      </c>
      <c r="S1576" t="s">
        <v>43</v>
      </c>
    </row>
    <row r="1577" spans="1:19">
      <c r="A1577">
        <v>2227</v>
      </c>
      <c r="B1577">
        <v>75</v>
      </c>
      <c r="C1577">
        <v>3237</v>
      </c>
      <c r="D1577">
        <v>109193.73</v>
      </c>
      <c r="E1577">
        <v>3173</v>
      </c>
      <c r="F1577">
        <v>117587.73</v>
      </c>
      <c r="G1577">
        <v>37.05885</v>
      </c>
      <c r="H1577">
        <v>34.6</v>
      </c>
      <c r="I1577">
        <v>2.45885</v>
      </c>
      <c r="J1577">
        <v>1.0710649999999999</v>
      </c>
      <c r="K1577">
        <v>0</v>
      </c>
      <c r="L1577">
        <v>0</v>
      </c>
      <c r="M1577">
        <v>64</v>
      </c>
      <c r="N1577">
        <v>-8394</v>
      </c>
      <c r="O1577">
        <v>1.977139</v>
      </c>
      <c r="P1577">
        <v>45</v>
      </c>
      <c r="Q1577">
        <v>1.3901760000000001</v>
      </c>
      <c r="R1577" t="s">
        <v>43</v>
      </c>
      <c r="S1577" t="s">
        <v>43</v>
      </c>
    </row>
    <row r="1578" spans="1:19">
      <c r="A1578">
        <v>4262</v>
      </c>
      <c r="B1578">
        <v>810</v>
      </c>
      <c r="C1578">
        <v>3237</v>
      </c>
      <c r="D1578">
        <v>97613.96</v>
      </c>
      <c r="E1578">
        <v>3108</v>
      </c>
      <c r="F1578">
        <v>108676.96</v>
      </c>
      <c r="G1578">
        <v>34.966847000000001</v>
      </c>
      <c r="H1578">
        <v>4.6550000000000002</v>
      </c>
      <c r="I1578">
        <v>30.311847</v>
      </c>
      <c r="J1578">
        <v>7.5116750000000003</v>
      </c>
      <c r="K1578">
        <v>0</v>
      </c>
      <c r="L1578">
        <v>0</v>
      </c>
      <c r="M1578">
        <v>129</v>
      </c>
      <c r="N1578">
        <v>-11063</v>
      </c>
      <c r="O1578">
        <v>3.9851709999999998</v>
      </c>
      <c r="P1578">
        <v>29</v>
      </c>
      <c r="Q1578">
        <v>0.89589099999999999</v>
      </c>
      <c r="R1578" t="s">
        <v>43</v>
      </c>
      <c r="S1578" t="s">
        <v>43</v>
      </c>
    </row>
    <row r="1579" spans="1:19">
      <c r="A1579">
        <v>5789</v>
      </c>
      <c r="B1579">
        <v>1874</v>
      </c>
      <c r="C1579">
        <v>3230</v>
      </c>
      <c r="D1579">
        <v>188518.18</v>
      </c>
      <c r="E1579">
        <v>3142</v>
      </c>
      <c r="F1579">
        <v>206275.18</v>
      </c>
      <c r="G1579">
        <v>65.650917000000007</v>
      </c>
      <c r="H1579">
        <v>31.774999999999999</v>
      </c>
      <c r="I1579">
        <v>33.875917000000001</v>
      </c>
      <c r="J1579">
        <v>2.066119</v>
      </c>
      <c r="K1579">
        <v>0</v>
      </c>
      <c r="L1579">
        <v>0</v>
      </c>
      <c r="M1579">
        <v>88</v>
      </c>
      <c r="N1579">
        <v>-17757</v>
      </c>
      <c r="O1579">
        <v>2.7244579999999998</v>
      </c>
      <c r="P1579">
        <v>33</v>
      </c>
      <c r="Q1579">
        <v>1.0216719999999999</v>
      </c>
      <c r="R1579" t="s">
        <v>43</v>
      </c>
      <c r="S1579" t="s">
        <v>43</v>
      </c>
    </row>
    <row r="1580" spans="1:19">
      <c r="A1580">
        <v>2113</v>
      </c>
      <c r="B1580">
        <v>1915</v>
      </c>
      <c r="C1580">
        <v>3229</v>
      </c>
      <c r="D1580">
        <v>151935.69</v>
      </c>
      <c r="E1580">
        <v>3173</v>
      </c>
      <c r="F1580">
        <v>157459.69</v>
      </c>
      <c r="G1580">
        <v>49.624862999999998</v>
      </c>
      <c r="H1580">
        <v>27.31</v>
      </c>
      <c r="I1580">
        <v>22.314862999999999</v>
      </c>
      <c r="J1580">
        <v>1.8170949999999999</v>
      </c>
      <c r="K1580">
        <v>0</v>
      </c>
      <c r="L1580">
        <v>0</v>
      </c>
      <c r="M1580">
        <v>56</v>
      </c>
      <c r="N1580">
        <v>-5524</v>
      </c>
      <c r="O1580">
        <v>1.734283</v>
      </c>
      <c r="P1580">
        <v>78</v>
      </c>
      <c r="Q1580">
        <v>2.4156089999999999</v>
      </c>
      <c r="R1580" t="s">
        <v>43</v>
      </c>
      <c r="S1580" t="s">
        <v>43</v>
      </c>
    </row>
    <row r="1581" spans="1:19">
      <c r="A1581">
        <v>2555</v>
      </c>
      <c r="B1581">
        <v>1904</v>
      </c>
      <c r="C1581">
        <v>3227</v>
      </c>
      <c r="D1581">
        <v>85052.68</v>
      </c>
      <c r="E1581">
        <v>2645</v>
      </c>
      <c r="F1581">
        <v>132868.68</v>
      </c>
      <c r="G1581">
        <v>50.233905</v>
      </c>
      <c r="H1581">
        <v>35.590000000000003</v>
      </c>
      <c r="I1581">
        <v>14.643905</v>
      </c>
      <c r="J1581">
        <v>1.4114610000000001</v>
      </c>
      <c r="K1581">
        <v>0</v>
      </c>
      <c r="L1581">
        <v>0</v>
      </c>
      <c r="M1581">
        <v>582</v>
      </c>
      <c r="N1581">
        <v>-47816</v>
      </c>
      <c r="O1581">
        <v>18.035326999999999</v>
      </c>
      <c r="P1581">
        <v>39</v>
      </c>
      <c r="Q1581">
        <v>1.208553</v>
      </c>
      <c r="R1581" t="s">
        <v>43</v>
      </c>
      <c r="S1581" t="s">
        <v>43</v>
      </c>
    </row>
    <row r="1582" spans="1:19">
      <c r="A1582">
        <v>2596</v>
      </c>
      <c r="B1582">
        <v>631</v>
      </c>
      <c r="C1582">
        <v>3227</v>
      </c>
      <c r="D1582">
        <v>164504.68</v>
      </c>
      <c r="E1582">
        <v>2948</v>
      </c>
      <c r="F1582">
        <v>198642.68</v>
      </c>
      <c r="G1582">
        <v>67.382185000000007</v>
      </c>
      <c r="H1582">
        <v>51.704999999999998</v>
      </c>
      <c r="I1582">
        <v>15.677185</v>
      </c>
      <c r="J1582">
        <v>1.303204</v>
      </c>
      <c r="K1582">
        <v>0</v>
      </c>
      <c r="L1582">
        <v>0</v>
      </c>
      <c r="M1582">
        <v>279</v>
      </c>
      <c r="N1582">
        <v>-34138</v>
      </c>
      <c r="O1582">
        <v>8.6458010000000005</v>
      </c>
      <c r="P1582">
        <v>37</v>
      </c>
      <c r="Q1582">
        <v>1.146576</v>
      </c>
      <c r="R1582" t="s">
        <v>43</v>
      </c>
      <c r="S1582" t="s">
        <v>43</v>
      </c>
    </row>
    <row r="1583" spans="1:19">
      <c r="A1583">
        <v>3983</v>
      </c>
      <c r="B1583">
        <v>586</v>
      </c>
      <c r="C1583">
        <v>3226</v>
      </c>
      <c r="D1583">
        <v>145174.89000000001</v>
      </c>
      <c r="E1583">
        <v>3148</v>
      </c>
      <c r="F1583">
        <v>155054.89000000001</v>
      </c>
      <c r="G1583">
        <v>49.255048000000002</v>
      </c>
      <c r="H1583">
        <v>21.184999999999999</v>
      </c>
      <c r="I1583">
        <v>28.070048</v>
      </c>
      <c r="J1583">
        <v>2.3249960000000001</v>
      </c>
      <c r="K1583">
        <v>0</v>
      </c>
      <c r="L1583">
        <v>0</v>
      </c>
      <c r="M1583">
        <v>78</v>
      </c>
      <c r="N1583">
        <v>-9880</v>
      </c>
      <c r="O1583">
        <v>2.4178549999999999</v>
      </c>
      <c r="P1583">
        <v>45</v>
      </c>
      <c r="Q1583">
        <v>1.394916</v>
      </c>
      <c r="R1583" t="s">
        <v>43</v>
      </c>
      <c r="S1583" t="s">
        <v>43</v>
      </c>
    </row>
    <row r="1584" spans="1:19">
      <c r="A1584">
        <v>5608</v>
      </c>
      <c r="B1584">
        <v>1600</v>
      </c>
      <c r="C1584">
        <v>3226</v>
      </c>
      <c r="D1584">
        <v>166101.14000000001</v>
      </c>
      <c r="E1584">
        <v>3126</v>
      </c>
      <c r="F1584">
        <v>180244.14</v>
      </c>
      <c r="G1584">
        <v>57.659674000000003</v>
      </c>
      <c r="H1584">
        <v>20.8</v>
      </c>
      <c r="I1584">
        <v>36.859673999999998</v>
      </c>
      <c r="J1584">
        <v>2.7721</v>
      </c>
      <c r="K1584">
        <v>0</v>
      </c>
      <c r="L1584">
        <v>0</v>
      </c>
      <c r="M1584">
        <v>100</v>
      </c>
      <c r="N1584">
        <v>-14143</v>
      </c>
      <c r="O1584">
        <v>3.0998139999999998</v>
      </c>
      <c r="P1584">
        <v>38</v>
      </c>
      <c r="Q1584">
        <v>1.177929</v>
      </c>
      <c r="R1584" t="s">
        <v>43</v>
      </c>
      <c r="S1584" t="s">
        <v>43</v>
      </c>
    </row>
    <row r="1585" spans="1:19">
      <c r="A1585">
        <v>2140</v>
      </c>
      <c r="B1585">
        <v>1684</v>
      </c>
      <c r="C1585">
        <v>3225</v>
      </c>
      <c r="D1585">
        <v>77158.429999999993</v>
      </c>
      <c r="E1585">
        <v>3105</v>
      </c>
      <c r="F1585">
        <v>87443.43</v>
      </c>
      <c r="G1585">
        <v>28.162134999999999</v>
      </c>
      <c r="H1585">
        <v>26.72</v>
      </c>
      <c r="I1585">
        <v>1.4421349999999999</v>
      </c>
      <c r="J1585">
        <v>1.0539719999999999</v>
      </c>
      <c r="K1585">
        <v>0</v>
      </c>
      <c r="L1585">
        <v>0</v>
      </c>
      <c r="M1585">
        <v>120</v>
      </c>
      <c r="N1585">
        <v>-10285</v>
      </c>
      <c r="O1585">
        <v>3.7209300000000001</v>
      </c>
      <c r="P1585">
        <v>74</v>
      </c>
      <c r="Q1585">
        <v>2.2945739999999999</v>
      </c>
      <c r="R1585" t="s">
        <v>43</v>
      </c>
      <c r="S1585" t="s">
        <v>43</v>
      </c>
    </row>
    <row r="1586" spans="1:19">
      <c r="A1586">
        <v>4549</v>
      </c>
      <c r="B1586">
        <v>1613</v>
      </c>
      <c r="C1586">
        <v>3225</v>
      </c>
      <c r="D1586">
        <v>151663.70000000001</v>
      </c>
      <c r="E1586">
        <v>3021</v>
      </c>
      <c r="F1586">
        <v>172569.7</v>
      </c>
      <c r="G1586">
        <v>57.123370000000001</v>
      </c>
      <c r="H1586">
        <v>44.91</v>
      </c>
      <c r="I1586">
        <v>12.213369999999999</v>
      </c>
      <c r="J1586">
        <v>1.271952</v>
      </c>
      <c r="K1586">
        <v>0</v>
      </c>
      <c r="L1586">
        <v>0</v>
      </c>
      <c r="M1586">
        <v>204</v>
      </c>
      <c r="N1586">
        <v>-20906</v>
      </c>
      <c r="O1586">
        <v>6.3255809999999997</v>
      </c>
      <c r="P1586">
        <v>76</v>
      </c>
      <c r="Q1586">
        <v>2.356589</v>
      </c>
      <c r="R1586" t="s">
        <v>43</v>
      </c>
      <c r="S1586" t="s">
        <v>43</v>
      </c>
    </row>
    <row r="1587" spans="1:19">
      <c r="A1587">
        <v>3698</v>
      </c>
      <c r="B1587">
        <v>1107</v>
      </c>
      <c r="C1587">
        <v>3220</v>
      </c>
      <c r="D1587">
        <v>105943.99</v>
      </c>
      <c r="E1587">
        <v>3061</v>
      </c>
      <c r="F1587">
        <v>122412.99</v>
      </c>
      <c r="G1587">
        <v>39.991176000000003</v>
      </c>
      <c r="H1587">
        <v>32.700000000000003</v>
      </c>
      <c r="I1587">
        <v>7.2911760000000001</v>
      </c>
      <c r="J1587">
        <v>1.2229719999999999</v>
      </c>
      <c r="K1587">
        <v>0</v>
      </c>
      <c r="L1587">
        <v>0</v>
      </c>
      <c r="M1587">
        <v>159</v>
      </c>
      <c r="N1587">
        <v>-16469</v>
      </c>
      <c r="O1587">
        <v>4.9378880000000001</v>
      </c>
      <c r="P1587">
        <v>43</v>
      </c>
      <c r="Q1587">
        <v>1.335404</v>
      </c>
      <c r="R1587" t="s">
        <v>43</v>
      </c>
      <c r="S1587" t="s">
        <v>43</v>
      </c>
    </row>
    <row r="1588" spans="1:19">
      <c r="A1588">
        <v>2149</v>
      </c>
      <c r="B1588">
        <v>810</v>
      </c>
      <c r="C1588">
        <v>3220</v>
      </c>
      <c r="D1588">
        <v>91230.29</v>
      </c>
      <c r="E1588">
        <v>3081</v>
      </c>
      <c r="F1588">
        <v>104105.29</v>
      </c>
      <c r="G1588">
        <v>33.789448</v>
      </c>
      <c r="H1588">
        <v>4.3899999999999997</v>
      </c>
      <c r="I1588">
        <v>29.399448</v>
      </c>
      <c r="J1588">
        <v>7.6969130000000003</v>
      </c>
      <c r="K1588">
        <v>0</v>
      </c>
      <c r="L1588">
        <v>0</v>
      </c>
      <c r="M1588">
        <v>139</v>
      </c>
      <c r="N1588">
        <v>-12875</v>
      </c>
      <c r="O1588">
        <v>4.31677</v>
      </c>
      <c r="P1588">
        <v>35</v>
      </c>
      <c r="Q1588">
        <v>1.086957</v>
      </c>
      <c r="R1588" t="s">
        <v>43</v>
      </c>
      <c r="S1588" t="s">
        <v>43</v>
      </c>
    </row>
    <row r="1589" spans="1:19">
      <c r="A1589">
        <v>2841</v>
      </c>
      <c r="B1589">
        <v>274</v>
      </c>
      <c r="C1589">
        <v>3219</v>
      </c>
      <c r="D1589">
        <v>205988.97</v>
      </c>
      <c r="E1589">
        <v>3053</v>
      </c>
      <c r="F1589">
        <v>223232.97</v>
      </c>
      <c r="G1589">
        <v>73.119217000000006</v>
      </c>
      <c r="H1589">
        <v>43.52</v>
      </c>
      <c r="I1589">
        <v>29.599216999999999</v>
      </c>
      <c r="J1589">
        <v>1.680129</v>
      </c>
      <c r="K1589">
        <v>0</v>
      </c>
      <c r="L1589">
        <v>0</v>
      </c>
      <c r="M1589">
        <v>166</v>
      </c>
      <c r="N1589">
        <v>-17244</v>
      </c>
      <c r="O1589">
        <v>5.1568810000000003</v>
      </c>
      <c r="P1589">
        <v>45</v>
      </c>
      <c r="Q1589">
        <v>1.39795</v>
      </c>
      <c r="R1589" t="s">
        <v>43</v>
      </c>
      <c r="S1589" t="s">
        <v>43</v>
      </c>
    </row>
    <row r="1590" spans="1:19">
      <c r="A1590">
        <v>3940</v>
      </c>
      <c r="B1590">
        <v>1088</v>
      </c>
      <c r="C1590">
        <v>3219</v>
      </c>
      <c r="D1590">
        <v>147341.03</v>
      </c>
      <c r="E1590">
        <v>2820</v>
      </c>
      <c r="F1590">
        <v>169139.03</v>
      </c>
      <c r="G1590">
        <v>59.978378999999997</v>
      </c>
      <c r="H1590">
        <v>25.3</v>
      </c>
      <c r="I1590">
        <v>34.678379</v>
      </c>
      <c r="J1590">
        <v>2.3706870000000002</v>
      </c>
      <c r="K1590">
        <v>173</v>
      </c>
      <c r="L1590">
        <v>5.3743400000000001</v>
      </c>
      <c r="M1590">
        <v>226</v>
      </c>
      <c r="N1590">
        <v>-21798</v>
      </c>
      <c r="O1590">
        <v>7.0208139999999997</v>
      </c>
      <c r="P1590">
        <v>43</v>
      </c>
      <c r="Q1590">
        <v>1.3358190000000001</v>
      </c>
      <c r="R1590" t="s">
        <v>43</v>
      </c>
      <c r="S1590" t="s">
        <v>43</v>
      </c>
    </row>
    <row r="1591" spans="1:19">
      <c r="A1591">
        <v>5894</v>
      </c>
      <c r="B1591">
        <v>449</v>
      </c>
      <c r="C1591">
        <v>3215</v>
      </c>
      <c r="D1591">
        <v>181162.13</v>
      </c>
      <c r="E1591">
        <v>2957</v>
      </c>
      <c r="F1591">
        <v>210403.13</v>
      </c>
      <c r="G1591">
        <v>71.154253999999995</v>
      </c>
      <c r="H1591">
        <v>52.26</v>
      </c>
      <c r="I1591">
        <v>18.894254</v>
      </c>
      <c r="J1591">
        <v>1.3615429999999999</v>
      </c>
      <c r="K1591">
        <v>0</v>
      </c>
      <c r="L1591">
        <v>0</v>
      </c>
      <c r="M1591">
        <v>258</v>
      </c>
      <c r="N1591">
        <v>-29241</v>
      </c>
      <c r="O1591">
        <v>8.0248830000000009</v>
      </c>
      <c r="P1591">
        <v>46</v>
      </c>
      <c r="Q1591">
        <v>1.430793</v>
      </c>
      <c r="R1591" t="s">
        <v>43</v>
      </c>
      <c r="S1591" t="s">
        <v>43</v>
      </c>
    </row>
    <row r="1592" spans="1:19">
      <c r="A1592">
        <v>2309</v>
      </c>
      <c r="B1592">
        <v>1219</v>
      </c>
      <c r="C1592">
        <v>3214</v>
      </c>
      <c r="D1592">
        <v>287372.96999999997</v>
      </c>
      <c r="E1592">
        <v>3128</v>
      </c>
      <c r="F1592">
        <v>307586.96999999997</v>
      </c>
      <c r="G1592">
        <v>98.333430000000007</v>
      </c>
      <c r="H1592">
        <v>89.025000000000006</v>
      </c>
      <c r="I1592">
        <v>9.3084299999999995</v>
      </c>
      <c r="J1592">
        <v>1.10456</v>
      </c>
      <c r="K1592">
        <v>0</v>
      </c>
      <c r="L1592">
        <v>0</v>
      </c>
      <c r="M1592">
        <v>86</v>
      </c>
      <c r="N1592">
        <v>-20214</v>
      </c>
      <c r="O1592">
        <v>2.6757930000000001</v>
      </c>
      <c r="P1592">
        <v>51</v>
      </c>
      <c r="Q1592">
        <v>1.586808</v>
      </c>
      <c r="R1592" t="s">
        <v>43</v>
      </c>
      <c r="S1592" t="s">
        <v>43</v>
      </c>
    </row>
    <row r="1593" spans="1:19">
      <c r="A1593">
        <v>5943</v>
      </c>
      <c r="B1593">
        <v>845</v>
      </c>
      <c r="C1593">
        <v>3206</v>
      </c>
      <c r="D1593">
        <v>174858.25</v>
      </c>
      <c r="E1593">
        <v>3132</v>
      </c>
      <c r="F1593">
        <v>189759.25</v>
      </c>
      <c r="G1593">
        <v>60.587245000000003</v>
      </c>
      <c r="H1593">
        <v>55.65</v>
      </c>
      <c r="I1593">
        <v>4.9372449999999999</v>
      </c>
      <c r="J1593">
        <v>1.0887199999999999</v>
      </c>
      <c r="K1593">
        <v>0</v>
      </c>
      <c r="L1593">
        <v>0</v>
      </c>
      <c r="M1593">
        <v>74</v>
      </c>
      <c r="N1593">
        <v>-14901</v>
      </c>
      <c r="O1593">
        <v>2.3081719999999999</v>
      </c>
      <c r="P1593">
        <v>77</v>
      </c>
      <c r="Q1593">
        <v>2.4017469999999999</v>
      </c>
      <c r="R1593" t="s">
        <v>43</v>
      </c>
      <c r="S1593" t="s">
        <v>43</v>
      </c>
    </row>
    <row r="1594" spans="1:19">
      <c r="A1594">
        <v>5802</v>
      </c>
      <c r="B1594">
        <v>545</v>
      </c>
      <c r="C1594">
        <v>3204</v>
      </c>
      <c r="D1594">
        <v>141087.04999999999</v>
      </c>
      <c r="E1594">
        <v>3063</v>
      </c>
      <c r="F1594">
        <v>158643.04999999999</v>
      </c>
      <c r="G1594">
        <v>51.793356000000003</v>
      </c>
      <c r="H1594">
        <v>27.42</v>
      </c>
      <c r="I1594">
        <v>24.373356000000001</v>
      </c>
      <c r="J1594">
        <v>1.88889</v>
      </c>
      <c r="K1594">
        <v>1</v>
      </c>
      <c r="L1594">
        <v>3.1210999999999999E-2</v>
      </c>
      <c r="M1594">
        <v>140</v>
      </c>
      <c r="N1594">
        <v>-17556</v>
      </c>
      <c r="O1594">
        <v>4.3695380000000004</v>
      </c>
      <c r="P1594">
        <v>53</v>
      </c>
      <c r="Q1594">
        <v>1.654182</v>
      </c>
      <c r="R1594" t="s">
        <v>43</v>
      </c>
      <c r="S1594" t="s">
        <v>43</v>
      </c>
    </row>
    <row r="1595" spans="1:19">
      <c r="A1595">
        <v>2978</v>
      </c>
      <c r="B1595">
        <v>1487</v>
      </c>
      <c r="C1595">
        <v>3200</v>
      </c>
      <c r="D1595">
        <v>222330.48</v>
      </c>
      <c r="E1595">
        <v>3147</v>
      </c>
      <c r="F1595">
        <v>230636.48</v>
      </c>
      <c r="G1595">
        <v>73.287728000000001</v>
      </c>
      <c r="H1595">
        <v>73.599999999999994</v>
      </c>
      <c r="I1595">
        <v>-0.31227199999999999</v>
      </c>
      <c r="J1595">
        <v>0.995757</v>
      </c>
      <c r="K1595">
        <v>0</v>
      </c>
      <c r="L1595">
        <v>0</v>
      </c>
      <c r="M1595">
        <v>53</v>
      </c>
      <c r="N1595">
        <v>-8306</v>
      </c>
      <c r="O1595">
        <v>1.65625</v>
      </c>
      <c r="P1595">
        <v>38</v>
      </c>
      <c r="Q1595">
        <v>1.1875</v>
      </c>
      <c r="R1595" t="s">
        <v>43</v>
      </c>
      <c r="S1595" t="s">
        <v>43</v>
      </c>
    </row>
    <row r="1596" spans="1:19">
      <c r="A1596">
        <v>5291</v>
      </c>
      <c r="B1596">
        <v>213</v>
      </c>
      <c r="C1596">
        <v>3198</v>
      </c>
      <c r="D1596">
        <v>135858.37</v>
      </c>
      <c r="E1596">
        <v>3054</v>
      </c>
      <c r="F1596">
        <v>148774.37</v>
      </c>
      <c r="G1596">
        <v>48.714593999999998</v>
      </c>
      <c r="H1596">
        <v>26.204999999999998</v>
      </c>
      <c r="I1596">
        <v>22.509594</v>
      </c>
      <c r="J1596">
        <v>1.858981</v>
      </c>
      <c r="K1596">
        <v>0</v>
      </c>
      <c r="L1596">
        <v>0</v>
      </c>
      <c r="M1596">
        <v>144</v>
      </c>
      <c r="N1596">
        <v>-12916</v>
      </c>
      <c r="O1596">
        <v>4.5028139999999999</v>
      </c>
      <c r="P1596">
        <v>46</v>
      </c>
      <c r="Q1596">
        <v>1.438399</v>
      </c>
      <c r="R1596" t="s">
        <v>43</v>
      </c>
      <c r="S1596" t="s">
        <v>43</v>
      </c>
    </row>
    <row r="1597" spans="1:19">
      <c r="A1597">
        <v>1026</v>
      </c>
      <c r="B1597">
        <v>743</v>
      </c>
      <c r="C1597">
        <v>3194</v>
      </c>
      <c r="D1597">
        <v>153306.44</v>
      </c>
      <c r="E1597">
        <v>3037</v>
      </c>
      <c r="F1597">
        <v>172980.44</v>
      </c>
      <c r="G1597">
        <v>56.957669000000003</v>
      </c>
      <c r="H1597">
        <v>37.369999999999997</v>
      </c>
      <c r="I1597">
        <v>19.587669000000002</v>
      </c>
      <c r="J1597">
        <v>1.5241549999999999</v>
      </c>
      <c r="K1597">
        <v>0</v>
      </c>
      <c r="L1597">
        <v>0</v>
      </c>
      <c r="M1597">
        <v>157</v>
      </c>
      <c r="N1597">
        <v>-19674</v>
      </c>
      <c r="O1597">
        <v>4.9154660000000003</v>
      </c>
      <c r="P1597">
        <v>44</v>
      </c>
      <c r="Q1597">
        <v>1.377583</v>
      </c>
      <c r="R1597" t="s">
        <v>43</v>
      </c>
      <c r="S1597" t="s">
        <v>43</v>
      </c>
    </row>
    <row r="1598" spans="1:19">
      <c r="A1598">
        <v>4660</v>
      </c>
      <c r="B1598">
        <v>898</v>
      </c>
      <c r="C1598">
        <v>3189</v>
      </c>
      <c r="D1598">
        <v>69567.600000000006</v>
      </c>
      <c r="E1598">
        <v>2966</v>
      </c>
      <c r="F1598">
        <v>86430.6</v>
      </c>
      <c r="G1598">
        <v>29.140459</v>
      </c>
      <c r="H1598">
        <v>12.725</v>
      </c>
      <c r="I1598">
        <v>16.415458999999998</v>
      </c>
      <c r="J1598">
        <v>2.2900160000000001</v>
      </c>
      <c r="K1598">
        <v>0</v>
      </c>
      <c r="L1598">
        <v>0</v>
      </c>
      <c r="M1598">
        <v>223</v>
      </c>
      <c r="N1598">
        <v>-16863</v>
      </c>
      <c r="O1598">
        <v>6.992788</v>
      </c>
      <c r="P1598">
        <v>51</v>
      </c>
      <c r="Q1598">
        <v>1.5992470000000001</v>
      </c>
      <c r="R1598" t="s">
        <v>43</v>
      </c>
      <c r="S1598" t="s">
        <v>43</v>
      </c>
    </row>
    <row r="1599" spans="1:19">
      <c r="A1599">
        <v>318</v>
      </c>
      <c r="B1599">
        <v>1323</v>
      </c>
      <c r="C1599">
        <v>3188</v>
      </c>
      <c r="D1599">
        <v>204619.24</v>
      </c>
      <c r="E1599">
        <v>3083</v>
      </c>
      <c r="F1599">
        <v>223368.24</v>
      </c>
      <c r="G1599">
        <v>72.451586000000006</v>
      </c>
      <c r="H1599">
        <v>69.36</v>
      </c>
      <c r="I1599">
        <v>3.0915859999999999</v>
      </c>
      <c r="J1599">
        <v>1.044573</v>
      </c>
      <c r="K1599">
        <v>0</v>
      </c>
      <c r="L1599">
        <v>0</v>
      </c>
      <c r="M1599">
        <v>105</v>
      </c>
      <c r="N1599">
        <v>-18749</v>
      </c>
      <c r="O1599">
        <v>3.2936009999999998</v>
      </c>
      <c r="P1599">
        <v>22</v>
      </c>
      <c r="Q1599">
        <v>0.69008800000000003</v>
      </c>
      <c r="R1599" t="s">
        <v>43</v>
      </c>
      <c r="S1599" t="s">
        <v>43</v>
      </c>
    </row>
    <row r="1600" spans="1:19">
      <c r="A1600">
        <v>4501</v>
      </c>
      <c r="B1600">
        <v>976</v>
      </c>
      <c r="C1600">
        <v>3187</v>
      </c>
      <c r="D1600">
        <v>118929.96</v>
      </c>
      <c r="E1600">
        <v>3057</v>
      </c>
      <c r="F1600">
        <v>130342.96</v>
      </c>
      <c r="G1600">
        <v>42.637540000000001</v>
      </c>
      <c r="H1600">
        <v>24.15</v>
      </c>
      <c r="I1600">
        <v>18.487539999999999</v>
      </c>
      <c r="J1600">
        <v>1.76553</v>
      </c>
      <c r="K1600">
        <v>0</v>
      </c>
      <c r="L1600">
        <v>0</v>
      </c>
      <c r="M1600">
        <v>130</v>
      </c>
      <c r="N1600">
        <v>-11413</v>
      </c>
      <c r="O1600">
        <v>4.0790709999999999</v>
      </c>
      <c r="P1600">
        <v>47</v>
      </c>
      <c r="Q1600">
        <v>1.4747410000000001</v>
      </c>
      <c r="R1600" t="s">
        <v>43</v>
      </c>
      <c r="S1600" t="s">
        <v>43</v>
      </c>
    </row>
    <row r="1601" spans="1:19">
      <c r="A1601">
        <v>3041</v>
      </c>
      <c r="B1601">
        <v>140</v>
      </c>
      <c r="C1601">
        <v>3185</v>
      </c>
      <c r="D1601">
        <v>85802.92</v>
      </c>
      <c r="E1601">
        <v>3024</v>
      </c>
      <c r="F1601">
        <v>99757.92</v>
      </c>
      <c r="G1601">
        <v>32.988729999999997</v>
      </c>
      <c r="H1601">
        <v>19.11</v>
      </c>
      <c r="I1601">
        <v>13.878729999999999</v>
      </c>
      <c r="J1601">
        <v>1.7262550000000001</v>
      </c>
      <c r="K1601">
        <v>0</v>
      </c>
      <c r="L1601">
        <v>0</v>
      </c>
      <c r="M1601">
        <v>161</v>
      </c>
      <c r="N1601">
        <v>-13955</v>
      </c>
      <c r="O1601">
        <v>5.054945</v>
      </c>
      <c r="P1601">
        <v>40</v>
      </c>
      <c r="Q1601">
        <v>1.255887</v>
      </c>
      <c r="R1601" t="s">
        <v>43</v>
      </c>
      <c r="S1601" t="s">
        <v>43</v>
      </c>
    </row>
    <row r="1602" spans="1:19">
      <c r="A1602">
        <v>4394</v>
      </c>
      <c r="B1602">
        <v>1341</v>
      </c>
      <c r="C1602">
        <v>3183</v>
      </c>
      <c r="D1602">
        <v>100285.47</v>
      </c>
      <c r="E1602">
        <v>3182</v>
      </c>
      <c r="F1602">
        <v>100523.47</v>
      </c>
      <c r="G1602">
        <v>31.591284999999999</v>
      </c>
      <c r="H1602">
        <v>28.765000000000001</v>
      </c>
      <c r="I1602">
        <v>2.8262849999999999</v>
      </c>
      <c r="J1602">
        <v>1.0982540000000001</v>
      </c>
      <c r="K1602">
        <v>0</v>
      </c>
      <c r="L1602">
        <v>0</v>
      </c>
      <c r="M1602">
        <v>1</v>
      </c>
      <c r="N1602">
        <v>-238</v>
      </c>
      <c r="O1602">
        <v>3.1417E-2</v>
      </c>
      <c r="P1602">
        <v>55</v>
      </c>
      <c r="Q1602">
        <v>1.72793</v>
      </c>
      <c r="R1602" t="s">
        <v>43</v>
      </c>
      <c r="S1602" t="s">
        <v>43</v>
      </c>
    </row>
    <row r="1603" spans="1:19">
      <c r="A1603">
        <v>180</v>
      </c>
      <c r="B1603">
        <v>416</v>
      </c>
      <c r="C1603">
        <v>3179</v>
      </c>
      <c r="D1603">
        <v>106725.34</v>
      </c>
      <c r="E1603">
        <v>2854</v>
      </c>
      <c r="F1603">
        <v>132733.34</v>
      </c>
      <c r="G1603">
        <v>46.507828000000003</v>
      </c>
      <c r="H1603">
        <v>27.22</v>
      </c>
      <c r="I1603">
        <v>19.287828000000001</v>
      </c>
      <c r="J1603">
        <v>1.7085900000000001</v>
      </c>
      <c r="K1603">
        <v>63</v>
      </c>
      <c r="L1603">
        <v>1.9817549999999999</v>
      </c>
      <c r="M1603">
        <v>262</v>
      </c>
      <c r="N1603">
        <v>-26008</v>
      </c>
      <c r="O1603">
        <v>8.2415850000000006</v>
      </c>
      <c r="P1603">
        <v>31</v>
      </c>
      <c r="Q1603">
        <v>0.97514900000000004</v>
      </c>
      <c r="R1603" t="s">
        <v>43</v>
      </c>
      <c r="S1603" t="s">
        <v>43</v>
      </c>
    </row>
    <row r="1604" spans="1:19">
      <c r="A1604">
        <v>4845</v>
      </c>
      <c r="B1604">
        <v>1528</v>
      </c>
      <c r="C1604">
        <v>3177</v>
      </c>
      <c r="D1604">
        <v>211669.68</v>
      </c>
      <c r="E1604">
        <v>3120</v>
      </c>
      <c r="F1604">
        <v>217672.68</v>
      </c>
      <c r="G1604">
        <v>69.766885000000002</v>
      </c>
      <c r="H1604">
        <v>80</v>
      </c>
      <c r="I1604">
        <v>-10.233115</v>
      </c>
      <c r="J1604">
        <v>0.87208600000000003</v>
      </c>
      <c r="K1604">
        <v>0</v>
      </c>
      <c r="L1604">
        <v>0</v>
      </c>
      <c r="M1604">
        <v>57</v>
      </c>
      <c r="N1604">
        <v>-6003</v>
      </c>
      <c r="O1604">
        <v>1.7941450000000001</v>
      </c>
      <c r="P1604">
        <v>47</v>
      </c>
      <c r="Q1604">
        <v>1.4793829999999999</v>
      </c>
      <c r="R1604" t="s">
        <v>43</v>
      </c>
      <c r="S1604" t="s">
        <v>43</v>
      </c>
    </row>
    <row r="1605" spans="1:19">
      <c r="A1605">
        <v>2711</v>
      </c>
      <c r="B1605">
        <v>185</v>
      </c>
      <c r="C1605">
        <v>3176</v>
      </c>
      <c r="D1605">
        <v>106602.19</v>
      </c>
      <c r="E1605">
        <v>3121</v>
      </c>
      <c r="F1605">
        <v>112814.19</v>
      </c>
      <c r="G1605">
        <v>36.146808999999998</v>
      </c>
      <c r="H1605">
        <v>3.85</v>
      </c>
      <c r="I1605">
        <v>32.296809000000003</v>
      </c>
      <c r="J1605">
        <v>9.3887820000000008</v>
      </c>
      <c r="K1605">
        <v>0</v>
      </c>
      <c r="L1605">
        <v>0</v>
      </c>
      <c r="M1605">
        <v>55</v>
      </c>
      <c r="N1605">
        <v>-6212</v>
      </c>
      <c r="O1605">
        <v>1.731738</v>
      </c>
      <c r="P1605">
        <v>30</v>
      </c>
      <c r="Q1605">
        <v>0.94458399999999998</v>
      </c>
      <c r="R1605" t="s">
        <v>43</v>
      </c>
      <c r="S1605" t="s">
        <v>43</v>
      </c>
    </row>
    <row r="1606" spans="1:19">
      <c r="A1606">
        <v>6118</v>
      </c>
      <c r="B1606">
        <v>1833</v>
      </c>
      <c r="C1606">
        <v>3176</v>
      </c>
      <c r="D1606">
        <v>135183.73000000001</v>
      </c>
      <c r="E1606">
        <v>3015</v>
      </c>
      <c r="F1606">
        <v>150672.73000000001</v>
      </c>
      <c r="G1606">
        <v>49.974370999999998</v>
      </c>
      <c r="H1606">
        <v>47.56</v>
      </c>
      <c r="I1606">
        <v>2.414371</v>
      </c>
      <c r="J1606">
        <v>1.0507649999999999</v>
      </c>
      <c r="K1606">
        <v>0</v>
      </c>
      <c r="L1606">
        <v>0</v>
      </c>
      <c r="M1606">
        <v>161</v>
      </c>
      <c r="N1606">
        <v>-15489</v>
      </c>
      <c r="O1606">
        <v>5.0692700000000004</v>
      </c>
      <c r="P1606">
        <v>92</v>
      </c>
      <c r="Q1606">
        <v>2.896725</v>
      </c>
      <c r="R1606" t="s">
        <v>43</v>
      </c>
      <c r="S1606" t="s">
        <v>43</v>
      </c>
    </row>
    <row r="1607" spans="1:19">
      <c r="A1607">
        <v>2116</v>
      </c>
      <c r="B1607">
        <v>1942</v>
      </c>
      <c r="C1607">
        <v>3175</v>
      </c>
      <c r="D1607">
        <v>37616.29</v>
      </c>
      <c r="E1607">
        <v>3164</v>
      </c>
      <c r="F1607">
        <v>38227.29</v>
      </c>
      <c r="G1607">
        <v>12.081950000000001</v>
      </c>
      <c r="H1607">
        <v>5.62</v>
      </c>
      <c r="I1607">
        <v>6.4619499999999999</v>
      </c>
      <c r="J1607">
        <v>2.149813</v>
      </c>
      <c r="K1607">
        <v>8</v>
      </c>
      <c r="L1607">
        <v>0.251969</v>
      </c>
      <c r="M1607">
        <v>3</v>
      </c>
      <c r="N1607">
        <v>-611</v>
      </c>
      <c r="O1607">
        <v>9.4488000000000003E-2</v>
      </c>
      <c r="P1607">
        <v>19</v>
      </c>
      <c r="Q1607">
        <v>0.59842499999999998</v>
      </c>
      <c r="R1607" t="s">
        <v>43</v>
      </c>
      <c r="S1607" t="s">
        <v>43</v>
      </c>
    </row>
    <row r="1608" spans="1:19">
      <c r="A1608">
        <v>125</v>
      </c>
      <c r="B1608">
        <v>546</v>
      </c>
      <c r="C1608">
        <v>3174</v>
      </c>
      <c r="D1608">
        <v>238811.24</v>
      </c>
      <c r="E1608">
        <v>3002</v>
      </c>
      <c r="F1608">
        <v>266154.23999999999</v>
      </c>
      <c r="G1608">
        <v>88.658974000000001</v>
      </c>
      <c r="H1608">
        <v>60</v>
      </c>
      <c r="I1608">
        <v>28.658974000000001</v>
      </c>
      <c r="J1608">
        <v>1.4776499999999999</v>
      </c>
      <c r="K1608">
        <v>0</v>
      </c>
      <c r="L1608">
        <v>0</v>
      </c>
      <c r="M1608">
        <v>172</v>
      </c>
      <c r="N1608">
        <v>-27343</v>
      </c>
      <c r="O1608">
        <v>5.4190300000000002</v>
      </c>
      <c r="P1608">
        <v>53</v>
      </c>
      <c r="Q1608">
        <v>1.6698170000000001</v>
      </c>
      <c r="R1608" t="s">
        <v>43</v>
      </c>
      <c r="S1608" t="s">
        <v>43</v>
      </c>
    </row>
    <row r="1609" spans="1:19">
      <c r="A1609">
        <v>3912</v>
      </c>
      <c r="B1609">
        <v>554</v>
      </c>
      <c r="C1609">
        <v>3172</v>
      </c>
      <c r="D1609">
        <v>152647.97</v>
      </c>
      <c r="E1609">
        <v>3072</v>
      </c>
      <c r="F1609">
        <v>163920.97</v>
      </c>
      <c r="G1609">
        <v>53.359690999999998</v>
      </c>
      <c r="H1609">
        <v>37.83</v>
      </c>
      <c r="I1609">
        <v>15.529691</v>
      </c>
      <c r="J1609">
        <v>1.4105129999999999</v>
      </c>
      <c r="K1609">
        <v>0</v>
      </c>
      <c r="L1609">
        <v>0</v>
      </c>
      <c r="M1609">
        <v>100</v>
      </c>
      <c r="N1609">
        <v>-11273</v>
      </c>
      <c r="O1609">
        <v>3.1525850000000002</v>
      </c>
      <c r="P1609">
        <v>56</v>
      </c>
      <c r="Q1609">
        <v>1.7654479999999999</v>
      </c>
      <c r="R1609" t="s">
        <v>43</v>
      </c>
      <c r="S1609" t="s">
        <v>43</v>
      </c>
    </row>
    <row r="1610" spans="1:19">
      <c r="A1610">
        <v>2898</v>
      </c>
      <c r="B1610">
        <v>1184</v>
      </c>
      <c r="C1610">
        <v>3170</v>
      </c>
      <c r="D1610">
        <v>140671.70000000001</v>
      </c>
      <c r="E1610">
        <v>2986</v>
      </c>
      <c r="F1610">
        <v>154676.70000000001</v>
      </c>
      <c r="G1610">
        <v>51.800635999999997</v>
      </c>
      <c r="H1610">
        <v>33.854999999999997</v>
      </c>
      <c r="I1610">
        <v>17.945636</v>
      </c>
      <c r="J1610">
        <v>1.530073</v>
      </c>
      <c r="K1610">
        <v>16</v>
      </c>
      <c r="L1610">
        <v>0.50473199999999996</v>
      </c>
      <c r="M1610">
        <v>168</v>
      </c>
      <c r="N1610">
        <v>-14005</v>
      </c>
      <c r="O1610">
        <v>5.2996850000000002</v>
      </c>
      <c r="P1610">
        <v>43</v>
      </c>
      <c r="Q1610">
        <v>1.3564670000000001</v>
      </c>
      <c r="R1610" t="s">
        <v>43</v>
      </c>
      <c r="S1610" t="s">
        <v>43</v>
      </c>
    </row>
    <row r="1611" spans="1:19">
      <c r="A1611">
        <v>5267</v>
      </c>
      <c r="B1611">
        <v>305</v>
      </c>
      <c r="C1611">
        <v>3168</v>
      </c>
      <c r="D1611">
        <v>77976.14</v>
      </c>
      <c r="E1611">
        <v>3120</v>
      </c>
      <c r="F1611">
        <v>83874.14</v>
      </c>
      <c r="G1611">
        <v>26.882736999999999</v>
      </c>
      <c r="H1611">
        <v>27.954999999999998</v>
      </c>
      <c r="I1611">
        <v>-1.072263</v>
      </c>
      <c r="J1611">
        <v>0.96164300000000003</v>
      </c>
      <c r="K1611">
        <v>0</v>
      </c>
      <c r="L1611">
        <v>0</v>
      </c>
      <c r="M1611">
        <v>48</v>
      </c>
      <c r="N1611">
        <v>-5898</v>
      </c>
      <c r="O1611">
        <v>1.5151520000000001</v>
      </c>
      <c r="P1611">
        <v>59</v>
      </c>
      <c r="Q1611">
        <v>1.862374</v>
      </c>
      <c r="R1611" t="s">
        <v>43</v>
      </c>
      <c r="S1611" t="s">
        <v>43</v>
      </c>
    </row>
    <row r="1612" spans="1:19">
      <c r="A1612">
        <v>1100</v>
      </c>
      <c r="B1612">
        <v>90</v>
      </c>
      <c r="C1612">
        <v>3166</v>
      </c>
      <c r="D1612">
        <v>226772.67</v>
      </c>
      <c r="E1612">
        <v>2990</v>
      </c>
      <c r="F1612">
        <v>247218.67</v>
      </c>
      <c r="G1612">
        <v>82.681828999999993</v>
      </c>
      <c r="H1612">
        <v>79.394999999999996</v>
      </c>
      <c r="I1612">
        <v>3.286829</v>
      </c>
      <c r="J1612">
        <v>1.041398</v>
      </c>
      <c r="K1612">
        <v>0</v>
      </c>
      <c r="L1612">
        <v>0</v>
      </c>
      <c r="M1612">
        <v>176</v>
      </c>
      <c r="N1612">
        <v>-20446</v>
      </c>
      <c r="O1612">
        <v>5.5590650000000004</v>
      </c>
      <c r="P1612">
        <v>103</v>
      </c>
      <c r="Q1612">
        <v>3.2533159999999999</v>
      </c>
      <c r="R1612" t="s">
        <v>43</v>
      </c>
      <c r="S1612" t="s">
        <v>43</v>
      </c>
    </row>
    <row r="1613" spans="1:19">
      <c r="A1613">
        <v>3706</v>
      </c>
      <c r="B1613">
        <v>357</v>
      </c>
      <c r="C1613">
        <v>3164</v>
      </c>
      <c r="D1613">
        <v>88360.61</v>
      </c>
      <c r="E1613">
        <v>3078</v>
      </c>
      <c r="F1613">
        <v>96734.61</v>
      </c>
      <c r="G1613">
        <v>31.427748999999999</v>
      </c>
      <c r="H1613">
        <v>8.5549999999999997</v>
      </c>
      <c r="I1613">
        <v>22.872748999999999</v>
      </c>
      <c r="J1613">
        <v>3.6736119999999999</v>
      </c>
      <c r="K1613">
        <v>0</v>
      </c>
      <c r="L1613">
        <v>0</v>
      </c>
      <c r="M1613">
        <v>86</v>
      </c>
      <c r="N1613">
        <v>-8374</v>
      </c>
      <c r="O1613">
        <v>2.7180780000000002</v>
      </c>
      <c r="P1613">
        <v>32</v>
      </c>
      <c r="Q1613">
        <v>1.0113780000000001</v>
      </c>
      <c r="R1613" t="s">
        <v>43</v>
      </c>
      <c r="S1613" t="s">
        <v>43</v>
      </c>
    </row>
    <row r="1614" spans="1:19">
      <c r="A1614">
        <v>5839</v>
      </c>
      <c r="B1614">
        <v>361</v>
      </c>
      <c r="C1614">
        <v>3164</v>
      </c>
      <c r="D1614">
        <v>127695.4</v>
      </c>
      <c r="E1614">
        <v>2869</v>
      </c>
      <c r="F1614">
        <v>155196.4</v>
      </c>
      <c r="G1614">
        <v>54.094248999999998</v>
      </c>
      <c r="H1614">
        <v>49.48</v>
      </c>
      <c r="I1614">
        <v>4.614249</v>
      </c>
      <c r="J1614">
        <v>1.0932550000000001</v>
      </c>
      <c r="K1614">
        <v>0</v>
      </c>
      <c r="L1614">
        <v>0</v>
      </c>
      <c r="M1614">
        <v>295</v>
      </c>
      <c r="N1614">
        <v>-27501</v>
      </c>
      <c r="O1614">
        <v>9.3236410000000003</v>
      </c>
      <c r="P1614">
        <v>65</v>
      </c>
      <c r="Q1614">
        <v>2.0543619999999998</v>
      </c>
      <c r="R1614" t="s">
        <v>43</v>
      </c>
      <c r="S1614" t="s">
        <v>43</v>
      </c>
    </row>
    <row r="1615" spans="1:19">
      <c r="A1615">
        <v>5279</v>
      </c>
      <c r="B1615">
        <v>356</v>
      </c>
      <c r="C1615">
        <v>3163</v>
      </c>
      <c r="D1615">
        <v>128277.83</v>
      </c>
      <c r="E1615">
        <v>3141</v>
      </c>
      <c r="F1615">
        <v>133761.82999999999</v>
      </c>
      <c r="G1615">
        <v>42.585746999999998</v>
      </c>
      <c r="H1615">
        <v>37.54</v>
      </c>
      <c r="I1615">
        <v>5.0457470000000004</v>
      </c>
      <c r="J1615">
        <v>1.1344099999999999</v>
      </c>
      <c r="K1615">
        <v>0</v>
      </c>
      <c r="L1615">
        <v>0</v>
      </c>
      <c r="M1615">
        <v>22</v>
      </c>
      <c r="N1615">
        <v>-5484</v>
      </c>
      <c r="O1615">
        <v>0.69554199999999999</v>
      </c>
      <c r="P1615">
        <v>38</v>
      </c>
      <c r="Q1615">
        <v>1.2013910000000001</v>
      </c>
      <c r="R1615" t="s">
        <v>43</v>
      </c>
      <c r="S1615" t="s">
        <v>43</v>
      </c>
    </row>
    <row r="1616" spans="1:19">
      <c r="A1616">
        <v>5534</v>
      </c>
      <c r="B1616">
        <v>947</v>
      </c>
      <c r="C1616">
        <v>3162</v>
      </c>
      <c r="D1616">
        <v>132400.93</v>
      </c>
      <c r="E1616">
        <v>3142</v>
      </c>
      <c r="F1616">
        <v>133979.93</v>
      </c>
      <c r="G1616">
        <v>42.641607</v>
      </c>
      <c r="H1616">
        <v>48.064999999999998</v>
      </c>
      <c r="I1616">
        <v>-5.4233929999999999</v>
      </c>
      <c r="J1616">
        <v>0.88716499999999998</v>
      </c>
      <c r="K1616">
        <v>0</v>
      </c>
      <c r="L1616">
        <v>0</v>
      </c>
      <c r="M1616">
        <v>20</v>
      </c>
      <c r="N1616">
        <v>-1579</v>
      </c>
      <c r="O1616">
        <v>0.63251100000000005</v>
      </c>
      <c r="P1616">
        <v>49</v>
      </c>
      <c r="Q1616">
        <v>1.549652</v>
      </c>
      <c r="R1616" t="s">
        <v>43</v>
      </c>
      <c r="S1616" t="s">
        <v>43</v>
      </c>
    </row>
    <row r="1617" spans="1:19">
      <c r="A1617">
        <v>5978</v>
      </c>
      <c r="B1617">
        <v>1487</v>
      </c>
      <c r="C1617">
        <v>3162</v>
      </c>
      <c r="D1617">
        <v>226668.46</v>
      </c>
      <c r="E1617">
        <v>3130</v>
      </c>
      <c r="F1617">
        <v>230776.46</v>
      </c>
      <c r="G1617">
        <v>73.730497999999997</v>
      </c>
      <c r="H1617">
        <v>73.44</v>
      </c>
      <c r="I1617">
        <v>0.29049799999999998</v>
      </c>
      <c r="J1617">
        <v>1.0039560000000001</v>
      </c>
      <c r="K1617">
        <v>0</v>
      </c>
      <c r="L1617">
        <v>0</v>
      </c>
      <c r="M1617">
        <v>32</v>
      </c>
      <c r="N1617">
        <v>-4108</v>
      </c>
      <c r="O1617">
        <v>1.0120180000000001</v>
      </c>
      <c r="P1617">
        <v>48</v>
      </c>
      <c r="Q1617">
        <v>1.518027</v>
      </c>
      <c r="R1617" t="s">
        <v>43</v>
      </c>
      <c r="S1617" t="s">
        <v>43</v>
      </c>
    </row>
    <row r="1618" spans="1:19">
      <c r="A1618">
        <v>3549</v>
      </c>
      <c r="B1618">
        <v>949</v>
      </c>
      <c r="C1618">
        <v>3162</v>
      </c>
      <c r="D1618">
        <v>253901.41</v>
      </c>
      <c r="E1618">
        <v>3085</v>
      </c>
      <c r="F1618">
        <v>266822.40999999997</v>
      </c>
      <c r="G1618">
        <v>86.490245999999999</v>
      </c>
      <c r="H1618">
        <v>70.930000000000007</v>
      </c>
      <c r="I1618">
        <v>15.560245999999999</v>
      </c>
      <c r="J1618">
        <v>1.2193750000000001</v>
      </c>
      <c r="K1618">
        <v>0</v>
      </c>
      <c r="L1618">
        <v>0</v>
      </c>
      <c r="M1618">
        <v>77</v>
      </c>
      <c r="N1618">
        <v>-12921</v>
      </c>
      <c r="O1618">
        <v>2.435168</v>
      </c>
      <c r="P1618">
        <v>48</v>
      </c>
      <c r="Q1618">
        <v>1.518027</v>
      </c>
      <c r="R1618" t="s">
        <v>43</v>
      </c>
      <c r="S1618" t="s">
        <v>43</v>
      </c>
    </row>
    <row r="1619" spans="1:19">
      <c r="A1619">
        <v>3327</v>
      </c>
      <c r="B1619">
        <v>1937</v>
      </c>
      <c r="C1619">
        <v>3159</v>
      </c>
      <c r="D1619">
        <v>156634.51</v>
      </c>
      <c r="E1619">
        <v>3078</v>
      </c>
      <c r="F1619">
        <v>165243.51</v>
      </c>
      <c r="G1619">
        <v>53.685350999999997</v>
      </c>
      <c r="H1619">
        <v>23.43</v>
      </c>
      <c r="I1619">
        <v>30.255351000000001</v>
      </c>
      <c r="J1619">
        <v>2.2913079999999999</v>
      </c>
      <c r="K1619">
        <v>0</v>
      </c>
      <c r="L1619">
        <v>0</v>
      </c>
      <c r="M1619">
        <v>81</v>
      </c>
      <c r="N1619">
        <v>-8609</v>
      </c>
      <c r="O1619">
        <v>2.5641029999999998</v>
      </c>
      <c r="P1619">
        <v>54</v>
      </c>
      <c r="Q1619">
        <v>1.7094020000000001</v>
      </c>
      <c r="R1619" t="s">
        <v>43</v>
      </c>
      <c r="S1619" t="s">
        <v>43</v>
      </c>
    </row>
    <row r="1620" spans="1:19">
      <c r="A1620">
        <v>3329</v>
      </c>
      <c r="B1620">
        <v>1520</v>
      </c>
      <c r="C1620">
        <v>3159</v>
      </c>
      <c r="D1620">
        <v>155492.70000000001</v>
      </c>
      <c r="E1620">
        <v>3123</v>
      </c>
      <c r="F1620">
        <v>159594.70000000001</v>
      </c>
      <c r="G1620">
        <v>51.103009999999998</v>
      </c>
      <c r="H1620">
        <v>42.35</v>
      </c>
      <c r="I1620">
        <v>8.7530099999999997</v>
      </c>
      <c r="J1620">
        <v>1.206683</v>
      </c>
      <c r="K1620">
        <v>0</v>
      </c>
      <c r="L1620">
        <v>0</v>
      </c>
      <c r="M1620">
        <v>36</v>
      </c>
      <c r="N1620">
        <v>-4102</v>
      </c>
      <c r="O1620">
        <v>1.1396010000000001</v>
      </c>
      <c r="P1620">
        <v>52</v>
      </c>
      <c r="Q1620">
        <v>1.646091</v>
      </c>
      <c r="R1620" t="s">
        <v>43</v>
      </c>
      <c r="S1620" t="s">
        <v>43</v>
      </c>
    </row>
    <row r="1621" spans="1:19">
      <c r="A1621">
        <v>3100</v>
      </c>
      <c r="B1621">
        <v>1988</v>
      </c>
      <c r="C1621">
        <v>3154</v>
      </c>
      <c r="D1621">
        <v>205193.87</v>
      </c>
      <c r="E1621">
        <v>3036</v>
      </c>
      <c r="F1621">
        <v>216982.87</v>
      </c>
      <c r="G1621">
        <v>71.469983999999997</v>
      </c>
      <c r="H1621">
        <v>55.02</v>
      </c>
      <c r="I1621">
        <v>16.449984000000001</v>
      </c>
      <c r="J1621">
        <v>1.2989820000000001</v>
      </c>
      <c r="K1621">
        <v>0</v>
      </c>
      <c r="L1621">
        <v>0</v>
      </c>
      <c r="M1621">
        <v>118</v>
      </c>
      <c r="N1621">
        <v>-11789</v>
      </c>
      <c r="O1621">
        <v>3.7412809999999999</v>
      </c>
      <c r="P1621">
        <v>46</v>
      </c>
      <c r="Q1621">
        <v>1.4584649999999999</v>
      </c>
      <c r="R1621" t="s">
        <v>43</v>
      </c>
      <c r="S1621" t="s">
        <v>43</v>
      </c>
    </row>
    <row r="1622" spans="1:19">
      <c r="A1622">
        <v>5136</v>
      </c>
      <c r="B1622">
        <v>250</v>
      </c>
      <c r="C1622">
        <v>3154</v>
      </c>
      <c r="D1622">
        <v>118304.42</v>
      </c>
      <c r="E1622">
        <v>3102</v>
      </c>
      <c r="F1622">
        <v>123255.42</v>
      </c>
      <c r="G1622">
        <v>39.734178</v>
      </c>
      <c r="H1622">
        <v>12.045</v>
      </c>
      <c r="I1622">
        <v>27.689177999999998</v>
      </c>
      <c r="J1622">
        <v>3.2988110000000002</v>
      </c>
      <c r="K1622">
        <v>0</v>
      </c>
      <c r="L1622">
        <v>0</v>
      </c>
      <c r="M1622">
        <v>52</v>
      </c>
      <c r="N1622">
        <v>-4951</v>
      </c>
      <c r="O1622">
        <v>1.6487000000000001</v>
      </c>
      <c r="P1622">
        <v>60</v>
      </c>
      <c r="Q1622">
        <v>1.9023460000000001</v>
      </c>
      <c r="R1622" t="s">
        <v>43</v>
      </c>
      <c r="S1622" t="s">
        <v>43</v>
      </c>
    </row>
    <row r="1623" spans="1:19">
      <c r="A1623">
        <v>5453</v>
      </c>
      <c r="B1623">
        <v>180</v>
      </c>
      <c r="C1623">
        <v>3154</v>
      </c>
      <c r="D1623">
        <v>118758</v>
      </c>
      <c r="E1623">
        <v>3130</v>
      </c>
      <c r="F1623">
        <v>126218</v>
      </c>
      <c r="G1623">
        <v>40.325240000000001</v>
      </c>
      <c r="H1623">
        <v>17.765000000000001</v>
      </c>
      <c r="I1623">
        <v>22.56024</v>
      </c>
      <c r="J1623">
        <v>2.2699259999999999</v>
      </c>
      <c r="K1623">
        <v>0</v>
      </c>
      <c r="L1623">
        <v>0</v>
      </c>
      <c r="M1623">
        <v>24</v>
      </c>
      <c r="N1623">
        <v>-7460</v>
      </c>
      <c r="O1623">
        <v>0.760938</v>
      </c>
      <c r="P1623">
        <v>29</v>
      </c>
      <c r="Q1623">
        <v>0.91946700000000003</v>
      </c>
      <c r="R1623" t="s">
        <v>43</v>
      </c>
      <c r="S1623" t="s">
        <v>43</v>
      </c>
    </row>
    <row r="1624" spans="1:19">
      <c r="A1624">
        <v>3547</v>
      </c>
      <c r="B1624">
        <v>564</v>
      </c>
      <c r="C1624">
        <v>3153</v>
      </c>
      <c r="D1624">
        <v>119409.46</v>
      </c>
      <c r="E1624">
        <v>3122</v>
      </c>
      <c r="F1624">
        <v>122841.46</v>
      </c>
      <c r="G1624">
        <v>39.34704</v>
      </c>
      <c r="H1624">
        <v>40</v>
      </c>
      <c r="I1624">
        <v>-0.65295999999999998</v>
      </c>
      <c r="J1624">
        <v>0.98367599999999999</v>
      </c>
      <c r="K1624">
        <v>0</v>
      </c>
      <c r="L1624">
        <v>0</v>
      </c>
      <c r="M1624">
        <v>31</v>
      </c>
      <c r="N1624">
        <v>-3432</v>
      </c>
      <c r="O1624">
        <v>0.98319100000000004</v>
      </c>
      <c r="P1624">
        <v>47</v>
      </c>
      <c r="Q1624">
        <v>1.4906440000000001</v>
      </c>
      <c r="R1624" t="s">
        <v>43</v>
      </c>
      <c r="S1624" t="s">
        <v>43</v>
      </c>
    </row>
    <row r="1625" spans="1:19">
      <c r="A1625">
        <v>3483</v>
      </c>
      <c r="B1625">
        <v>895</v>
      </c>
      <c r="C1625">
        <v>3149</v>
      </c>
      <c r="D1625">
        <v>121838.6</v>
      </c>
      <c r="E1625">
        <v>2950</v>
      </c>
      <c r="F1625">
        <v>142147.6</v>
      </c>
      <c r="G1625">
        <v>48.185626999999997</v>
      </c>
      <c r="H1625">
        <v>39.35</v>
      </c>
      <c r="I1625">
        <v>8.8356270000000006</v>
      </c>
      <c r="J1625">
        <v>1.224539</v>
      </c>
      <c r="K1625">
        <v>0</v>
      </c>
      <c r="L1625">
        <v>0</v>
      </c>
      <c r="M1625">
        <v>199</v>
      </c>
      <c r="N1625">
        <v>-20309</v>
      </c>
      <c r="O1625">
        <v>6.3194660000000002</v>
      </c>
      <c r="P1625">
        <v>74</v>
      </c>
      <c r="Q1625">
        <v>2.349952</v>
      </c>
      <c r="R1625" t="s">
        <v>43</v>
      </c>
      <c r="S1625" t="s">
        <v>43</v>
      </c>
    </row>
    <row r="1626" spans="1:19">
      <c r="A1626">
        <v>5552</v>
      </c>
      <c r="B1626">
        <v>751</v>
      </c>
      <c r="C1626">
        <v>3149</v>
      </c>
      <c r="D1626">
        <v>198437.15</v>
      </c>
      <c r="E1626">
        <v>2989</v>
      </c>
      <c r="F1626">
        <v>221255.15</v>
      </c>
      <c r="G1626">
        <v>74.023134999999996</v>
      </c>
      <c r="H1626">
        <v>43.21</v>
      </c>
      <c r="I1626">
        <v>30.813134999999999</v>
      </c>
      <c r="J1626">
        <v>1.7131019999999999</v>
      </c>
      <c r="K1626">
        <v>0</v>
      </c>
      <c r="L1626">
        <v>0</v>
      </c>
      <c r="M1626">
        <v>160</v>
      </c>
      <c r="N1626">
        <v>-22818</v>
      </c>
      <c r="O1626">
        <v>5.080978</v>
      </c>
      <c r="P1626">
        <v>45</v>
      </c>
      <c r="Q1626">
        <v>1.429025</v>
      </c>
      <c r="R1626" t="s">
        <v>43</v>
      </c>
      <c r="S1626" t="s">
        <v>43</v>
      </c>
    </row>
    <row r="1627" spans="1:19">
      <c r="A1627">
        <v>3010</v>
      </c>
      <c r="B1627">
        <v>1123</v>
      </c>
      <c r="C1627">
        <v>3144</v>
      </c>
      <c r="D1627">
        <v>42902.31</v>
      </c>
      <c r="E1627">
        <v>2902</v>
      </c>
      <c r="F1627">
        <v>62954.31</v>
      </c>
      <c r="G1627">
        <v>21.693422000000002</v>
      </c>
      <c r="H1627">
        <v>11.79</v>
      </c>
      <c r="I1627">
        <v>9.9034220000000008</v>
      </c>
      <c r="J1627">
        <v>1.839985</v>
      </c>
      <c r="K1627">
        <v>0</v>
      </c>
      <c r="L1627">
        <v>0</v>
      </c>
      <c r="M1627">
        <v>242</v>
      </c>
      <c r="N1627">
        <v>-20052</v>
      </c>
      <c r="O1627">
        <v>7.6972009999999997</v>
      </c>
      <c r="P1627">
        <v>27</v>
      </c>
      <c r="Q1627">
        <v>0.85877899999999996</v>
      </c>
      <c r="R1627" t="s">
        <v>43</v>
      </c>
      <c r="S1627" t="s">
        <v>43</v>
      </c>
    </row>
    <row r="1628" spans="1:19">
      <c r="A1628">
        <v>3153</v>
      </c>
      <c r="B1628">
        <v>313</v>
      </c>
      <c r="C1628">
        <v>3144</v>
      </c>
      <c r="D1628">
        <v>59966.34</v>
      </c>
      <c r="E1628">
        <v>3029</v>
      </c>
      <c r="F1628">
        <v>73557.34</v>
      </c>
      <c r="G1628">
        <v>24.284364</v>
      </c>
      <c r="H1628">
        <v>1.92</v>
      </c>
      <c r="I1628">
        <v>22.364363999999998</v>
      </c>
      <c r="J1628">
        <v>12.648106</v>
      </c>
      <c r="K1628">
        <v>0</v>
      </c>
      <c r="L1628">
        <v>0</v>
      </c>
      <c r="M1628">
        <v>115</v>
      </c>
      <c r="N1628">
        <v>-13591</v>
      </c>
      <c r="O1628">
        <v>3.6577609999999998</v>
      </c>
      <c r="P1628">
        <v>32</v>
      </c>
      <c r="Q1628">
        <v>1.0178119999999999</v>
      </c>
      <c r="R1628" t="s">
        <v>43</v>
      </c>
      <c r="S1628" t="s">
        <v>43</v>
      </c>
    </row>
    <row r="1629" spans="1:19">
      <c r="A1629">
        <v>5941</v>
      </c>
      <c r="B1629">
        <v>663</v>
      </c>
      <c r="C1629">
        <v>3142</v>
      </c>
      <c r="D1629">
        <v>131089.94</v>
      </c>
      <c r="E1629">
        <v>3078</v>
      </c>
      <c r="F1629">
        <v>137229.94</v>
      </c>
      <c r="G1629">
        <v>44.584125999999998</v>
      </c>
      <c r="H1629">
        <v>11.93</v>
      </c>
      <c r="I1629">
        <v>32.654125999999998</v>
      </c>
      <c r="J1629">
        <v>3.7371439999999998</v>
      </c>
      <c r="K1629">
        <v>0</v>
      </c>
      <c r="L1629">
        <v>0</v>
      </c>
      <c r="M1629">
        <v>64</v>
      </c>
      <c r="N1629">
        <v>-6140</v>
      </c>
      <c r="O1629">
        <v>2.0369190000000001</v>
      </c>
      <c r="P1629">
        <v>27</v>
      </c>
      <c r="Q1629">
        <v>0.85932500000000001</v>
      </c>
      <c r="R1629" t="s">
        <v>43</v>
      </c>
      <c r="S1629" t="s">
        <v>43</v>
      </c>
    </row>
    <row r="1630" spans="1:19">
      <c r="A1630">
        <v>3038</v>
      </c>
      <c r="B1630">
        <v>1633</v>
      </c>
      <c r="C1630">
        <v>3141</v>
      </c>
      <c r="D1630">
        <v>139393.01999999999</v>
      </c>
      <c r="E1630">
        <v>3004</v>
      </c>
      <c r="F1630">
        <v>156133.01999999999</v>
      </c>
      <c r="G1630">
        <v>51.97504</v>
      </c>
      <c r="H1630">
        <v>35.83</v>
      </c>
      <c r="I1630">
        <v>16.145040000000002</v>
      </c>
      <c r="J1630">
        <v>1.450601</v>
      </c>
      <c r="K1630">
        <v>0</v>
      </c>
      <c r="L1630">
        <v>0</v>
      </c>
      <c r="M1630">
        <v>137</v>
      </c>
      <c r="N1630">
        <v>-16740</v>
      </c>
      <c r="O1630">
        <v>4.3616679999999999</v>
      </c>
      <c r="P1630">
        <v>26</v>
      </c>
      <c r="Q1630">
        <v>0.827762</v>
      </c>
      <c r="R1630" t="s">
        <v>43</v>
      </c>
      <c r="S1630" t="s">
        <v>43</v>
      </c>
    </row>
    <row r="1631" spans="1:19">
      <c r="A1631">
        <v>2925</v>
      </c>
      <c r="B1631">
        <v>46</v>
      </c>
      <c r="C1631">
        <v>3139</v>
      </c>
      <c r="D1631">
        <v>194954.91</v>
      </c>
      <c r="E1631">
        <v>2915</v>
      </c>
      <c r="F1631">
        <v>226616.91</v>
      </c>
      <c r="G1631">
        <v>77.741650000000007</v>
      </c>
      <c r="H1631">
        <v>36.82</v>
      </c>
      <c r="I1631">
        <v>40.92165</v>
      </c>
      <c r="J1631">
        <v>2.1113970000000002</v>
      </c>
      <c r="K1631">
        <v>0</v>
      </c>
      <c r="L1631">
        <v>0</v>
      </c>
      <c r="M1631">
        <v>224</v>
      </c>
      <c r="N1631">
        <v>-31662</v>
      </c>
      <c r="O1631">
        <v>7.136031</v>
      </c>
      <c r="P1631">
        <v>40</v>
      </c>
      <c r="Q1631">
        <v>1.2742910000000001</v>
      </c>
      <c r="R1631" t="s">
        <v>43</v>
      </c>
      <c r="S1631" t="s">
        <v>43</v>
      </c>
    </row>
    <row r="1632" spans="1:19">
      <c r="A1632">
        <v>3792</v>
      </c>
      <c r="B1632">
        <v>419</v>
      </c>
      <c r="C1632">
        <v>3138</v>
      </c>
      <c r="D1632">
        <v>67663.86</v>
      </c>
      <c r="E1632">
        <v>2990</v>
      </c>
      <c r="F1632">
        <v>80604.17</v>
      </c>
      <c r="G1632">
        <v>26.957916000000001</v>
      </c>
      <c r="H1632">
        <v>9.7149999999999999</v>
      </c>
      <c r="I1632">
        <v>17.242916000000001</v>
      </c>
      <c r="J1632">
        <v>2.7748759999999999</v>
      </c>
      <c r="K1632">
        <v>0</v>
      </c>
      <c r="L1632">
        <v>0</v>
      </c>
      <c r="M1632">
        <v>148</v>
      </c>
      <c r="N1632">
        <v>-12940.31</v>
      </c>
      <c r="O1632">
        <v>4.71638</v>
      </c>
      <c r="P1632">
        <v>55</v>
      </c>
      <c r="Q1632">
        <v>1.7527090000000001</v>
      </c>
      <c r="R1632" t="s">
        <v>43</v>
      </c>
      <c r="S1632" t="s">
        <v>43</v>
      </c>
    </row>
    <row r="1633" spans="1:19">
      <c r="A1633">
        <v>4534</v>
      </c>
      <c r="B1633">
        <v>460</v>
      </c>
      <c r="C1633">
        <v>3130</v>
      </c>
      <c r="D1633">
        <v>156577.48000000001</v>
      </c>
      <c r="E1633">
        <v>3007</v>
      </c>
      <c r="F1633">
        <v>178097.48</v>
      </c>
      <c r="G1633">
        <v>59.227629</v>
      </c>
      <c r="H1633">
        <v>13.62</v>
      </c>
      <c r="I1633">
        <v>45.607629000000003</v>
      </c>
      <c r="J1633">
        <v>4.3485779999999998</v>
      </c>
      <c r="K1633">
        <v>0</v>
      </c>
      <c r="L1633">
        <v>0</v>
      </c>
      <c r="M1633">
        <v>123</v>
      </c>
      <c r="N1633">
        <v>-21520</v>
      </c>
      <c r="O1633">
        <v>3.9297119999999999</v>
      </c>
      <c r="P1633">
        <v>45</v>
      </c>
      <c r="Q1633">
        <v>1.4377</v>
      </c>
      <c r="R1633" t="s">
        <v>43</v>
      </c>
      <c r="S1633" t="s">
        <v>43</v>
      </c>
    </row>
    <row r="1634" spans="1:19">
      <c r="A1634">
        <v>2251</v>
      </c>
      <c r="B1634">
        <v>1861</v>
      </c>
      <c r="C1634">
        <v>3130</v>
      </c>
      <c r="D1634">
        <v>124756.84</v>
      </c>
      <c r="E1634">
        <v>2969</v>
      </c>
      <c r="F1634">
        <v>138683.84</v>
      </c>
      <c r="G1634">
        <v>46.710622999999998</v>
      </c>
      <c r="H1634">
        <v>26.35</v>
      </c>
      <c r="I1634">
        <v>20.360623</v>
      </c>
      <c r="J1634">
        <v>1.772699</v>
      </c>
      <c r="K1634">
        <v>0</v>
      </c>
      <c r="L1634">
        <v>0</v>
      </c>
      <c r="M1634">
        <v>161</v>
      </c>
      <c r="N1634">
        <v>-13927</v>
      </c>
      <c r="O1634">
        <v>5.14377</v>
      </c>
      <c r="P1634">
        <v>54</v>
      </c>
      <c r="Q1634">
        <v>1.7252400000000001</v>
      </c>
      <c r="R1634" t="s">
        <v>43</v>
      </c>
      <c r="S1634" t="s">
        <v>43</v>
      </c>
    </row>
    <row r="1635" spans="1:19">
      <c r="A1635">
        <v>2914</v>
      </c>
      <c r="B1635">
        <v>250</v>
      </c>
      <c r="C1635">
        <v>3130</v>
      </c>
      <c r="D1635">
        <v>118342.13</v>
      </c>
      <c r="E1635">
        <v>3058</v>
      </c>
      <c r="F1635">
        <v>128522.13</v>
      </c>
      <c r="G1635">
        <v>42.028165000000001</v>
      </c>
      <c r="H1635">
        <v>12.03</v>
      </c>
      <c r="I1635">
        <v>29.998165</v>
      </c>
      <c r="J1635">
        <v>3.4936129999999999</v>
      </c>
      <c r="K1635">
        <v>0</v>
      </c>
      <c r="L1635">
        <v>0</v>
      </c>
      <c r="M1635">
        <v>72</v>
      </c>
      <c r="N1635">
        <v>-10180</v>
      </c>
      <c r="O1635">
        <v>2.300319</v>
      </c>
      <c r="P1635">
        <v>53</v>
      </c>
      <c r="Q1635">
        <v>1.6932910000000001</v>
      </c>
      <c r="R1635" t="s">
        <v>43</v>
      </c>
      <c r="S1635" t="s">
        <v>43</v>
      </c>
    </row>
    <row r="1636" spans="1:19">
      <c r="A1636">
        <v>2975</v>
      </c>
      <c r="B1636">
        <v>1417</v>
      </c>
      <c r="C1636">
        <v>3130</v>
      </c>
      <c r="D1636">
        <v>279817.37</v>
      </c>
      <c r="E1636">
        <v>2969</v>
      </c>
      <c r="F1636">
        <v>305702.37</v>
      </c>
      <c r="G1636">
        <v>102.964759</v>
      </c>
      <c r="H1636">
        <v>57.44</v>
      </c>
      <c r="I1636">
        <v>45.524759000000003</v>
      </c>
      <c r="J1636">
        <v>1.792562</v>
      </c>
      <c r="K1636">
        <v>0</v>
      </c>
      <c r="L1636">
        <v>0</v>
      </c>
      <c r="M1636">
        <v>161</v>
      </c>
      <c r="N1636">
        <v>-25885</v>
      </c>
      <c r="O1636">
        <v>5.14377</v>
      </c>
      <c r="P1636">
        <v>53</v>
      </c>
      <c r="Q1636">
        <v>1.6932910000000001</v>
      </c>
      <c r="R1636" t="s">
        <v>43</v>
      </c>
      <c r="S1636" t="s">
        <v>43</v>
      </c>
    </row>
    <row r="1637" spans="1:19">
      <c r="A1637">
        <v>5031</v>
      </c>
      <c r="B1637">
        <v>1915</v>
      </c>
      <c r="C1637">
        <v>3130</v>
      </c>
      <c r="D1637">
        <v>149965.32</v>
      </c>
      <c r="E1637">
        <v>3073</v>
      </c>
      <c r="F1637">
        <v>154735.32</v>
      </c>
      <c r="G1637">
        <v>50.353178999999997</v>
      </c>
      <c r="H1637">
        <v>27.94</v>
      </c>
      <c r="I1637">
        <v>22.413179</v>
      </c>
      <c r="J1637">
        <v>1.80219</v>
      </c>
      <c r="K1637">
        <v>0</v>
      </c>
      <c r="L1637">
        <v>0</v>
      </c>
      <c r="M1637">
        <v>57</v>
      </c>
      <c r="N1637">
        <v>-4770</v>
      </c>
      <c r="O1637">
        <v>1.821086</v>
      </c>
      <c r="P1637">
        <v>71</v>
      </c>
      <c r="Q1637">
        <v>2.2683710000000001</v>
      </c>
      <c r="R1637" t="s">
        <v>43</v>
      </c>
      <c r="S1637" t="s">
        <v>43</v>
      </c>
    </row>
    <row r="1638" spans="1:19">
      <c r="A1638">
        <v>5222</v>
      </c>
      <c r="B1638">
        <v>1398</v>
      </c>
      <c r="C1638">
        <v>3129</v>
      </c>
      <c r="D1638">
        <v>222848.72</v>
      </c>
      <c r="E1638">
        <v>3088</v>
      </c>
      <c r="F1638">
        <v>230879.72</v>
      </c>
      <c r="G1638">
        <v>74.766749000000004</v>
      </c>
      <c r="H1638">
        <v>35.744999999999997</v>
      </c>
      <c r="I1638">
        <v>39.021749</v>
      </c>
      <c r="J1638">
        <v>2.0916700000000001</v>
      </c>
      <c r="K1638">
        <v>0</v>
      </c>
      <c r="L1638">
        <v>0</v>
      </c>
      <c r="M1638">
        <v>41</v>
      </c>
      <c r="N1638">
        <v>-8031</v>
      </c>
      <c r="O1638">
        <v>1.3103229999999999</v>
      </c>
      <c r="P1638">
        <v>67</v>
      </c>
      <c r="Q1638">
        <v>2.1412589999999998</v>
      </c>
      <c r="R1638" t="s">
        <v>43</v>
      </c>
      <c r="S1638" t="s">
        <v>43</v>
      </c>
    </row>
    <row r="1639" spans="1:19">
      <c r="A1639">
        <v>5281</v>
      </c>
      <c r="B1639">
        <v>1730</v>
      </c>
      <c r="C1639">
        <v>3129</v>
      </c>
      <c r="D1639">
        <v>65651.070000000007</v>
      </c>
      <c r="E1639">
        <v>2995</v>
      </c>
      <c r="F1639">
        <v>78095.070000000007</v>
      </c>
      <c r="G1639">
        <v>26.075149</v>
      </c>
      <c r="H1639">
        <v>9.9600000000000009</v>
      </c>
      <c r="I1639">
        <v>16.115148999999999</v>
      </c>
      <c r="J1639">
        <v>2.6179869999999998</v>
      </c>
      <c r="K1639">
        <v>0</v>
      </c>
      <c r="L1639">
        <v>0</v>
      </c>
      <c r="M1639">
        <v>134</v>
      </c>
      <c r="N1639">
        <v>-12444</v>
      </c>
      <c r="O1639">
        <v>4.2825179999999996</v>
      </c>
      <c r="P1639">
        <v>50</v>
      </c>
      <c r="Q1639">
        <v>1.597955</v>
      </c>
      <c r="R1639" t="s">
        <v>43</v>
      </c>
      <c r="S1639" t="s">
        <v>43</v>
      </c>
    </row>
    <row r="1640" spans="1:19">
      <c r="A1640">
        <v>3087</v>
      </c>
      <c r="B1640">
        <v>1296</v>
      </c>
      <c r="C1640">
        <v>3124</v>
      </c>
      <c r="D1640">
        <v>108456.9</v>
      </c>
      <c r="E1640">
        <v>3113</v>
      </c>
      <c r="F1640">
        <v>112017.9</v>
      </c>
      <c r="G1640">
        <v>35.983905999999998</v>
      </c>
      <c r="H1640">
        <v>20.94</v>
      </c>
      <c r="I1640">
        <v>15.043906</v>
      </c>
      <c r="J1640">
        <v>1.718429</v>
      </c>
      <c r="K1640">
        <v>0</v>
      </c>
      <c r="L1640">
        <v>0</v>
      </c>
      <c r="M1640">
        <v>11</v>
      </c>
      <c r="N1640">
        <v>-3561</v>
      </c>
      <c r="O1640">
        <v>0.35211300000000001</v>
      </c>
      <c r="P1640">
        <v>34</v>
      </c>
      <c r="Q1640">
        <v>1.0883480000000001</v>
      </c>
      <c r="R1640" t="s">
        <v>43</v>
      </c>
      <c r="S1640" t="s">
        <v>43</v>
      </c>
    </row>
    <row r="1641" spans="1:19">
      <c r="A1641">
        <v>5926</v>
      </c>
      <c r="B1641">
        <v>663</v>
      </c>
      <c r="C1641">
        <v>3123</v>
      </c>
      <c r="D1641">
        <v>120996.89</v>
      </c>
      <c r="E1641">
        <v>3061</v>
      </c>
      <c r="F1641">
        <v>128320.89</v>
      </c>
      <c r="G1641">
        <v>41.921232000000003</v>
      </c>
      <c r="H1641">
        <v>10.71</v>
      </c>
      <c r="I1641">
        <v>31.211231999999999</v>
      </c>
      <c r="J1641">
        <v>3.9142139999999999</v>
      </c>
      <c r="K1641">
        <v>0</v>
      </c>
      <c r="L1641">
        <v>0</v>
      </c>
      <c r="M1641">
        <v>62</v>
      </c>
      <c r="N1641">
        <v>-7324</v>
      </c>
      <c r="O1641">
        <v>1.985271</v>
      </c>
      <c r="P1641">
        <v>30</v>
      </c>
      <c r="Q1641">
        <v>0.960615</v>
      </c>
      <c r="R1641" t="s">
        <v>43</v>
      </c>
      <c r="S1641" t="s">
        <v>43</v>
      </c>
    </row>
    <row r="1642" spans="1:19">
      <c r="A1642">
        <v>5470</v>
      </c>
      <c r="B1642">
        <v>460</v>
      </c>
      <c r="C1642">
        <v>3120</v>
      </c>
      <c r="D1642">
        <v>162181.60999999999</v>
      </c>
      <c r="E1642">
        <v>3013</v>
      </c>
      <c r="F1642">
        <v>179718.61</v>
      </c>
      <c r="G1642">
        <v>59.647730000000003</v>
      </c>
      <c r="H1642">
        <v>13.6</v>
      </c>
      <c r="I1642">
        <v>46.047730000000001</v>
      </c>
      <c r="J1642">
        <v>4.3858629999999996</v>
      </c>
      <c r="K1642">
        <v>0</v>
      </c>
      <c r="L1642">
        <v>0</v>
      </c>
      <c r="M1642">
        <v>107</v>
      </c>
      <c r="N1642">
        <v>-17537</v>
      </c>
      <c r="O1642">
        <v>3.429487</v>
      </c>
      <c r="P1642">
        <v>33</v>
      </c>
      <c r="Q1642">
        <v>1.0576920000000001</v>
      </c>
      <c r="R1642" t="s">
        <v>43</v>
      </c>
      <c r="S1642" t="s">
        <v>43</v>
      </c>
    </row>
    <row r="1643" spans="1:19">
      <c r="A1643">
        <v>3048</v>
      </c>
      <c r="B1643">
        <v>757</v>
      </c>
      <c r="C1643">
        <v>3120</v>
      </c>
      <c r="D1643">
        <v>174040.91</v>
      </c>
      <c r="E1643">
        <v>2951</v>
      </c>
      <c r="F1643">
        <v>192782.91</v>
      </c>
      <c r="G1643">
        <v>65.327994000000004</v>
      </c>
      <c r="H1643">
        <v>55.96</v>
      </c>
      <c r="I1643">
        <v>9.3679939999999995</v>
      </c>
      <c r="J1643">
        <v>1.167405</v>
      </c>
      <c r="K1643">
        <v>0</v>
      </c>
      <c r="L1643">
        <v>0</v>
      </c>
      <c r="M1643">
        <v>169</v>
      </c>
      <c r="N1643">
        <v>-18742</v>
      </c>
      <c r="O1643">
        <v>5.4166670000000003</v>
      </c>
      <c r="P1643">
        <v>57</v>
      </c>
      <c r="Q1643">
        <v>1.8269230000000001</v>
      </c>
      <c r="R1643" t="s">
        <v>43</v>
      </c>
      <c r="S1643" t="s">
        <v>43</v>
      </c>
    </row>
    <row r="1644" spans="1:19">
      <c r="A1644">
        <v>5124</v>
      </c>
      <c r="B1644">
        <v>385</v>
      </c>
      <c r="C1644">
        <v>3117</v>
      </c>
      <c r="D1644">
        <v>148957.66</v>
      </c>
      <c r="E1644">
        <v>2867</v>
      </c>
      <c r="F1644">
        <v>177884.66</v>
      </c>
      <c r="G1644">
        <v>62.045574000000002</v>
      </c>
      <c r="H1644">
        <v>33.979999999999997</v>
      </c>
      <c r="I1644">
        <v>28.065574000000002</v>
      </c>
      <c r="J1644">
        <v>1.825944</v>
      </c>
      <c r="K1644">
        <v>0</v>
      </c>
      <c r="L1644">
        <v>0</v>
      </c>
      <c r="M1644">
        <v>250</v>
      </c>
      <c r="N1644">
        <v>-28927</v>
      </c>
      <c r="O1644">
        <v>8.0205330000000004</v>
      </c>
      <c r="P1644">
        <v>40</v>
      </c>
      <c r="Q1644">
        <v>1.283285</v>
      </c>
      <c r="R1644" t="s">
        <v>43</v>
      </c>
      <c r="S1644" t="s">
        <v>43</v>
      </c>
    </row>
    <row r="1645" spans="1:19">
      <c r="A1645">
        <v>1279</v>
      </c>
      <c r="B1645">
        <v>996</v>
      </c>
      <c r="C1645">
        <v>3115</v>
      </c>
      <c r="D1645">
        <v>88788.98</v>
      </c>
      <c r="E1645">
        <v>2994</v>
      </c>
      <c r="F1645">
        <v>99455.98</v>
      </c>
      <c r="G1645">
        <v>33.218429999999998</v>
      </c>
      <c r="H1645">
        <v>14.645</v>
      </c>
      <c r="I1645">
        <v>18.573429999999998</v>
      </c>
      <c r="J1645">
        <v>2.2682440000000001</v>
      </c>
      <c r="K1645">
        <v>0</v>
      </c>
      <c r="L1645">
        <v>0</v>
      </c>
      <c r="M1645">
        <v>121</v>
      </c>
      <c r="N1645">
        <v>-10667</v>
      </c>
      <c r="O1645">
        <v>3.88443</v>
      </c>
      <c r="P1645">
        <v>37</v>
      </c>
      <c r="Q1645">
        <v>1.1878010000000001</v>
      </c>
      <c r="R1645" t="s">
        <v>43</v>
      </c>
      <c r="S1645" t="s">
        <v>43</v>
      </c>
    </row>
    <row r="1646" spans="1:19">
      <c r="A1646">
        <v>3340</v>
      </c>
      <c r="B1646">
        <v>170</v>
      </c>
      <c r="C1646">
        <v>3114</v>
      </c>
      <c r="D1646">
        <v>185360.31</v>
      </c>
      <c r="E1646">
        <v>3039</v>
      </c>
      <c r="F1646">
        <v>198354.31</v>
      </c>
      <c r="G1646">
        <v>65.269598999999999</v>
      </c>
      <c r="H1646">
        <v>47.27</v>
      </c>
      <c r="I1646">
        <v>17.999599</v>
      </c>
      <c r="J1646">
        <v>1.3807830000000001</v>
      </c>
      <c r="K1646">
        <v>0</v>
      </c>
      <c r="L1646">
        <v>0</v>
      </c>
      <c r="M1646">
        <v>75</v>
      </c>
      <c r="N1646">
        <v>-12994</v>
      </c>
      <c r="O1646">
        <v>2.4084780000000001</v>
      </c>
      <c r="P1646">
        <v>37</v>
      </c>
      <c r="Q1646">
        <v>1.1881820000000001</v>
      </c>
      <c r="R1646" t="s">
        <v>43</v>
      </c>
      <c r="S1646" t="s">
        <v>43</v>
      </c>
    </row>
    <row r="1647" spans="1:19">
      <c r="A1647">
        <v>1295</v>
      </c>
      <c r="B1647">
        <v>1240</v>
      </c>
      <c r="C1647">
        <v>3111</v>
      </c>
      <c r="D1647">
        <v>144671.47</v>
      </c>
      <c r="E1647">
        <v>2938</v>
      </c>
      <c r="F1647">
        <v>163297.47</v>
      </c>
      <c r="G1647">
        <v>55.581167000000001</v>
      </c>
      <c r="H1647">
        <v>36.729999999999997</v>
      </c>
      <c r="I1647">
        <v>18.851167</v>
      </c>
      <c r="J1647">
        <v>1.513236</v>
      </c>
      <c r="K1647">
        <v>99</v>
      </c>
      <c r="L1647">
        <v>3.1822569999999999</v>
      </c>
      <c r="M1647">
        <v>74</v>
      </c>
      <c r="N1647">
        <v>-18626</v>
      </c>
      <c r="O1647">
        <v>2.3786559999999999</v>
      </c>
      <c r="P1647">
        <v>30</v>
      </c>
      <c r="Q1647">
        <v>0.96431999999999995</v>
      </c>
      <c r="R1647" t="s">
        <v>43</v>
      </c>
      <c r="S1647" t="s">
        <v>43</v>
      </c>
    </row>
    <row r="1648" spans="1:19">
      <c r="A1648">
        <v>4202</v>
      </c>
      <c r="B1648">
        <v>1184</v>
      </c>
      <c r="C1648">
        <v>3110</v>
      </c>
      <c r="D1648">
        <v>138087.60999999999</v>
      </c>
      <c r="E1648">
        <v>2937</v>
      </c>
      <c r="F1648">
        <v>153853.60999999999</v>
      </c>
      <c r="G1648">
        <v>52.384613999999999</v>
      </c>
      <c r="H1648">
        <v>33.619999999999997</v>
      </c>
      <c r="I1648">
        <v>18.764614000000002</v>
      </c>
      <c r="J1648">
        <v>1.558138</v>
      </c>
      <c r="K1648">
        <v>9</v>
      </c>
      <c r="L1648">
        <v>0.28938900000000001</v>
      </c>
      <c r="M1648">
        <v>164</v>
      </c>
      <c r="N1648">
        <v>-15766</v>
      </c>
      <c r="O1648">
        <v>5.2733119999999998</v>
      </c>
      <c r="P1648">
        <v>42</v>
      </c>
      <c r="Q1648">
        <v>1.350482</v>
      </c>
      <c r="R1648" t="s">
        <v>43</v>
      </c>
      <c r="S1648" t="s">
        <v>43</v>
      </c>
    </row>
    <row r="1649" spans="1:19">
      <c r="A1649">
        <v>3947</v>
      </c>
      <c r="B1649">
        <v>757</v>
      </c>
      <c r="C1649">
        <v>3108</v>
      </c>
      <c r="D1649">
        <v>157906.26999999999</v>
      </c>
      <c r="E1649">
        <v>2948</v>
      </c>
      <c r="F1649">
        <v>175810.27</v>
      </c>
      <c r="G1649">
        <v>59.637134000000003</v>
      </c>
      <c r="H1649">
        <v>51.1</v>
      </c>
      <c r="I1649">
        <v>8.537134</v>
      </c>
      <c r="J1649">
        <v>1.1670670000000001</v>
      </c>
      <c r="K1649">
        <v>0</v>
      </c>
      <c r="L1649">
        <v>0</v>
      </c>
      <c r="M1649">
        <v>160</v>
      </c>
      <c r="N1649">
        <v>-17904</v>
      </c>
      <c r="O1649">
        <v>5.1480050000000004</v>
      </c>
      <c r="P1649">
        <v>48</v>
      </c>
      <c r="Q1649">
        <v>1.5444020000000001</v>
      </c>
      <c r="R1649" t="s">
        <v>43</v>
      </c>
      <c r="S1649" t="s">
        <v>43</v>
      </c>
    </row>
    <row r="1650" spans="1:19">
      <c r="A1650">
        <v>4400</v>
      </c>
      <c r="B1650">
        <v>1</v>
      </c>
      <c r="C1650">
        <v>3105</v>
      </c>
      <c r="D1650">
        <v>84713.65</v>
      </c>
      <c r="E1650">
        <v>3077</v>
      </c>
      <c r="F1650">
        <v>86935.65</v>
      </c>
      <c r="G1650">
        <v>28.25338</v>
      </c>
      <c r="H1650">
        <v>15.78</v>
      </c>
      <c r="I1650">
        <v>12.473380000000001</v>
      </c>
      <c r="J1650">
        <v>1.7904549999999999</v>
      </c>
      <c r="K1650">
        <v>0</v>
      </c>
      <c r="L1650">
        <v>0</v>
      </c>
      <c r="M1650">
        <v>28</v>
      </c>
      <c r="N1650">
        <v>-2222</v>
      </c>
      <c r="O1650">
        <v>0.90177099999999999</v>
      </c>
      <c r="P1650">
        <v>57</v>
      </c>
      <c r="Q1650">
        <v>1.8357490000000001</v>
      </c>
      <c r="R1650" t="s">
        <v>43</v>
      </c>
      <c r="S1650" t="s">
        <v>43</v>
      </c>
    </row>
    <row r="1651" spans="1:19">
      <c r="A1651">
        <v>5657</v>
      </c>
      <c r="B1651">
        <v>1772</v>
      </c>
      <c r="C1651">
        <v>3104</v>
      </c>
      <c r="D1651">
        <v>99627.35</v>
      </c>
      <c r="E1651">
        <v>3066</v>
      </c>
      <c r="F1651">
        <v>105245.35</v>
      </c>
      <c r="G1651">
        <v>34.326597999999997</v>
      </c>
      <c r="H1651">
        <v>10.74</v>
      </c>
      <c r="I1651">
        <v>23.586597999999999</v>
      </c>
      <c r="J1651">
        <v>3.196145</v>
      </c>
      <c r="K1651">
        <v>0</v>
      </c>
      <c r="L1651">
        <v>0</v>
      </c>
      <c r="M1651">
        <v>38</v>
      </c>
      <c r="N1651">
        <v>-5618</v>
      </c>
      <c r="O1651">
        <v>1.224227</v>
      </c>
      <c r="P1651">
        <v>50</v>
      </c>
      <c r="Q1651">
        <v>1.610825</v>
      </c>
      <c r="R1651" t="s">
        <v>43</v>
      </c>
      <c r="S1651" t="s">
        <v>43</v>
      </c>
    </row>
    <row r="1652" spans="1:19">
      <c r="A1652">
        <v>4264</v>
      </c>
      <c r="B1652">
        <v>277</v>
      </c>
      <c r="C1652">
        <v>3103</v>
      </c>
      <c r="D1652">
        <v>57333.46</v>
      </c>
      <c r="E1652">
        <v>2969</v>
      </c>
      <c r="F1652">
        <v>67831.460000000006</v>
      </c>
      <c r="G1652">
        <v>22.846568000000001</v>
      </c>
      <c r="H1652">
        <v>9.24</v>
      </c>
      <c r="I1652">
        <v>13.606567999999999</v>
      </c>
      <c r="J1652">
        <v>2.472572</v>
      </c>
      <c r="K1652">
        <v>0</v>
      </c>
      <c r="L1652">
        <v>0</v>
      </c>
      <c r="M1652">
        <v>134</v>
      </c>
      <c r="N1652">
        <v>-10498</v>
      </c>
      <c r="O1652">
        <v>4.3184019999999999</v>
      </c>
      <c r="P1652">
        <v>36</v>
      </c>
      <c r="Q1652">
        <v>1.1601680000000001</v>
      </c>
      <c r="R1652" t="s">
        <v>43</v>
      </c>
      <c r="S1652" t="s">
        <v>43</v>
      </c>
    </row>
    <row r="1653" spans="1:19">
      <c r="A1653">
        <v>4295</v>
      </c>
      <c r="B1653">
        <v>727</v>
      </c>
      <c r="C1653">
        <v>3103</v>
      </c>
      <c r="D1653">
        <v>61366.36</v>
      </c>
      <c r="E1653">
        <v>3076</v>
      </c>
      <c r="F1653">
        <v>66652.36</v>
      </c>
      <c r="G1653">
        <v>21.668517999999999</v>
      </c>
      <c r="H1653">
        <v>10.75</v>
      </c>
      <c r="I1653">
        <v>10.918518000000001</v>
      </c>
      <c r="J1653">
        <v>2.015676</v>
      </c>
      <c r="K1653">
        <v>0</v>
      </c>
      <c r="L1653">
        <v>0</v>
      </c>
      <c r="M1653">
        <v>27</v>
      </c>
      <c r="N1653">
        <v>-5286</v>
      </c>
      <c r="O1653">
        <v>0.87012599999999996</v>
      </c>
      <c r="P1653">
        <v>25</v>
      </c>
      <c r="Q1653">
        <v>0.80567200000000005</v>
      </c>
      <c r="R1653" t="s">
        <v>43</v>
      </c>
      <c r="S1653" t="s">
        <v>43</v>
      </c>
    </row>
    <row r="1654" spans="1:19">
      <c r="A1654">
        <v>4495</v>
      </c>
      <c r="B1654">
        <v>546</v>
      </c>
      <c r="C1654">
        <v>3103</v>
      </c>
      <c r="D1654">
        <v>131808.17000000001</v>
      </c>
      <c r="E1654">
        <v>2975</v>
      </c>
      <c r="F1654">
        <v>143335.17000000001</v>
      </c>
      <c r="G1654">
        <v>48.179889000000003</v>
      </c>
      <c r="H1654">
        <v>29.97</v>
      </c>
      <c r="I1654">
        <v>18.209889</v>
      </c>
      <c r="J1654">
        <v>1.607604</v>
      </c>
      <c r="K1654">
        <v>0</v>
      </c>
      <c r="L1654">
        <v>0</v>
      </c>
      <c r="M1654">
        <v>128</v>
      </c>
      <c r="N1654">
        <v>-11527</v>
      </c>
      <c r="O1654">
        <v>4.1250400000000003</v>
      </c>
      <c r="P1654">
        <v>51</v>
      </c>
      <c r="Q1654">
        <v>1.6435709999999999</v>
      </c>
      <c r="R1654" t="s">
        <v>43</v>
      </c>
      <c r="S1654" t="s">
        <v>43</v>
      </c>
    </row>
    <row r="1655" spans="1:19">
      <c r="A1655">
        <v>4705</v>
      </c>
      <c r="B1655">
        <v>468</v>
      </c>
      <c r="C1655">
        <v>3100</v>
      </c>
      <c r="D1655">
        <v>168997.7</v>
      </c>
      <c r="E1655">
        <v>2871</v>
      </c>
      <c r="F1655">
        <v>196897.7</v>
      </c>
      <c r="G1655">
        <v>68.581574000000003</v>
      </c>
      <c r="H1655">
        <v>39.68</v>
      </c>
      <c r="I1655">
        <v>28.901574</v>
      </c>
      <c r="J1655">
        <v>1.7283660000000001</v>
      </c>
      <c r="K1655">
        <v>0</v>
      </c>
      <c r="L1655">
        <v>0</v>
      </c>
      <c r="M1655">
        <v>229</v>
      </c>
      <c r="N1655">
        <v>-27900</v>
      </c>
      <c r="O1655">
        <v>7.3870969999999998</v>
      </c>
      <c r="P1655">
        <v>34</v>
      </c>
      <c r="Q1655">
        <v>1.0967739999999999</v>
      </c>
      <c r="R1655" t="s">
        <v>43</v>
      </c>
      <c r="S1655" t="s">
        <v>43</v>
      </c>
    </row>
    <row r="1656" spans="1:19">
      <c r="A1656">
        <v>5933</v>
      </c>
      <c r="B1656">
        <v>458</v>
      </c>
      <c r="C1656">
        <v>3100</v>
      </c>
      <c r="D1656">
        <v>336524.53</v>
      </c>
      <c r="E1656">
        <v>2873</v>
      </c>
      <c r="F1656">
        <v>376745.53</v>
      </c>
      <c r="G1656">
        <v>131.13314700000001</v>
      </c>
      <c r="H1656">
        <v>100</v>
      </c>
      <c r="I1656">
        <v>31.133147000000001</v>
      </c>
      <c r="J1656">
        <v>1.311331</v>
      </c>
      <c r="K1656">
        <v>0</v>
      </c>
      <c r="L1656">
        <v>0</v>
      </c>
      <c r="M1656">
        <v>227</v>
      </c>
      <c r="N1656">
        <v>-40221</v>
      </c>
      <c r="O1656">
        <v>7.3225809999999996</v>
      </c>
      <c r="P1656">
        <v>49</v>
      </c>
      <c r="Q1656">
        <v>1.5806450000000001</v>
      </c>
      <c r="R1656" t="s">
        <v>43</v>
      </c>
      <c r="S1656" t="s">
        <v>42</v>
      </c>
    </row>
    <row r="1657" spans="1:19">
      <c r="A1657">
        <v>1034</v>
      </c>
      <c r="B1657">
        <v>1853</v>
      </c>
      <c r="C1657">
        <v>3099</v>
      </c>
      <c r="D1657">
        <v>61676.68</v>
      </c>
      <c r="E1657">
        <v>3052</v>
      </c>
      <c r="F1657">
        <v>67197.679999999993</v>
      </c>
      <c r="G1657">
        <v>22.017588</v>
      </c>
      <c r="H1657">
        <v>11.85</v>
      </c>
      <c r="I1657">
        <v>10.167588</v>
      </c>
      <c r="J1657">
        <v>1.8580239999999999</v>
      </c>
      <c r="K1657">
        <v>0</v>
      </c>
      <c r="L1657">
        <v>0</v>
      </c>
      <c r="M1657">
        <v>47</v>
      </c>
      <c r="N1657">
        <v>-5521</v>
      </c>
      <c r="O1657">
        <v>1.516618</v>
      </c>
      <c r="P1657">
        <v>33</v>
      </c>
      <c r="Q1657">
        <v>1.0648599999999999</v>
      </c>
      <c r="R1657" t="s">
        <v>43</v>
      </c>
      <c r="S1657" t="s">
        <v>43</v>
      </c>
    </row>
    <row r="1658" spans="1:19">
      <c r="A1658">
        <v>322</v>
      </c>
      <c r="B1658">
        <v>868</v>
      </c>
      <c r="C1658">
        <v>3093</v>
      </c>
      <c r="D1658">
        <v>239526.76</v>
      </c>
      <c r="E1658">
        <v>3009</v>
      </c>
      <c r="F1658">
        <v>253319.76</v>
      </c>
      <c r="G1658">
        <v>84.187358000000003</v>
      </c>
      <c r="H1658">
        <v>80</v>
      </c>
      <c r="I1658">
        <v>4.1873579999999997</v>
      </c>
      <c r="J1658">
        <v>1.0523420000000001</v>
      </c>
      <c r="K1658">
        <v>0</v>
      </c>
      <c r="L1658">
        <v>0</v>
      </c>
      <c r="M1658">
        <v>84</v>
      </c>
      <c r="N1658">
        <v>-13793</v>
      </c>
      <c r="O1658">
        <v>2.7158099999999998</v>
      </c>
      <c r="P1658">
        <v>35</v>
      </c>
      <c r="Q1658">
        <v>1.1315869999999999</v>
      </c>
      <c r="R1658" t="s">
        <v>43</v>
      </c>
      <c r="S1658" t="s">
        <v>43</v>
      </c>
    </row>
    <row r="1659" spans="1:19">
      <c r="A1659">
        <v>3030</v>
      </c>
      <c r="B1659">
        <v>1177</v>
      </c>
      <c r="C1659">
        <v>3091</v>
      </c>
      <c r="D1659">
        <v>137183.45000000001</v>
      </c>
      <c r="E1659">
        <v>2980</v>
      </c>
      <c r="F1659">
        <v>150507.45000000001</v>
      </c>
      <c r="G1659">
        <v>50.505856000000001</v>
      </c>
      <c r="H1659">
        <v>14.74</v>
      </c>
      <c r="I1659">
        <v>35.765855999999999</v>
      </c>
      <c r="J1659">
        <v>3.4264489999999999</v>
      </c>
      <c r="K1659">
        <v>1</v>
      </c>
      <c r="L1659">
        <v>3.2351999999999999E-2</v>
      </c>
      <c r="M1659">
        <v>110</v>
      </c>
      <c r="N1659">
        <v>-13324</v>
      </c>
      <c r="O1659">
        <v>3.558719</v>
      </c>
      <c r="P1659">
        <v>25</v>
      </c>
      <c r="Q1659">
        <v>0.80879999999999996</v>
      </c>
      <c r="R1659" t="s">
        <v>43</v>
      </c>
      <c r="S1659" t="s">
        <v>43</v>
      </c>
    </row>
    <row r="1660" spans="1:19">
      <c r="A1660">
        <v>4780</v>
      </c>
      <c r="B1660">
        <v>225</v>
      </c>
      <c r="C1660">
        <v>3089</v>
      </c>
      <c r="D1660">
        <v>184709.46</v>
      </c>
      <c r="E1660">
        <v>2876</v>
      </c>
      <c r="F1660">
        <v>211536.46</v>
      </c>
      <c r="G1660">
        <v>73.552316000000005</v>
      </c>
      <c r="H1660">
        <v>63.92</v>
      </c>
      <c r="I1660">
        <v>9.6323159999999994</v>
      </c>
      <c r="J1660">
        <v>1.150693</v>
      </c>
      <c r="K1660">
        <v>0</v>
      </c>
      <c r="L1660">
        <v>0</v>
      </c>
      <c r="M1660">
        <v>213</v>
      </c>
      <c r="N1660">
        <v>-26827</v>
      </c>
      <c r="O1660">
        <v>6.895435</v>
      </c>
      <c r="P1660">
        <v>51</v>
      </c>
      <c r="Q1660">
        <v>1.6510199999999999</v>
      </c>
      <c r="R1660" t="s">
        <v>43</v>
      </c>
      <c r="S1660" t="s">
        <v>43</v>
      </c>
    </row>
    <row r="1661" spans="1:19">
      <c r="A1661">
        <v>4532</v>
      </c>
      <c r="B1661">
        <v>957</v>
      </c>
      <c r="C1661">
        <v>3087</v>
      </c>
      <c r="D1661">
        <v>107216.64</v>
      </c>
      <c r="E1661">
        <v>2893</v>
      </c>
      <c r="F1661">
        <v>130540.64</v>
      </c>
      <c r="G1661">
        <v>45.122931000000001</v>
      </c>
      <c r="H1661">
        <v>21.72</v>
      </c>
      <c r="I1661">
        <v>23.402930999999999</v>
      </c>
      <c r="J1661">
        <v>2.077483</v>
      </c>
      <c r="K1661">
        <v>0</v>
      </c>
      <c r="L1661">
        <v>0</v>
      </c>
      <c r="M1661">
        <v>194</v>
      </c>
      <c r="N1661">
        <v>-23324</v>
      </c>
      <c r="O1661">
        <v>6.2844189999999998</v>
      </c>
      <c r="P1661">
        <v>47</v>
      </c>
      <c r="Q1661">
        <v>1.5225139999999999</v>
      </c>
      <c r="R1661" t="s">
        <v>43</v>
      </c>
      <c r="S1661" t="s">
        <v>43</v>
      </c>
    </row>
    <row r="1662" spans="1:19">
      <c r="A1662">
        <v>3821</v>
      </c>
      <c r="B1662">
        <v>1204</v>
      </c>
      <c r="C1662">
        <v>3084</v>
      </c>
      <c r="D1662">
        <v>189074.5</v>
      </c>
      <c r="E1662">
        <v>3035</v>
      </c>
      <c r="F1662">
        <v>200940.5</v>
      </c>
      <c r="G1662">
        <v>66.207742999999994</v>
      </c>
      <c r="H1662">
        <v>27.21</v>
      </c>
      <c r="I1662">
        <v>38.997743</v>
      </c>
      <c r="J1662">
        <v>2.433214</v>
      </c>
      <c r="K1662">
        <v>0</v>
      </c>
      <c r="L1662">
        <v>0</v>
      </c>
      <c r="M1662">
        <v>49</v>
      </c>
      <c r="N1662">
        <v>-11866</v>
      </c>
      <c r="O1662">
        <v>1.588846</v>
      </c>
      <c r="P1662">
        <v>46</v>
      </c>
      <c r="Q1662">
        <v>1.4915689999999999</v>
      </c>
      <c r="R1662" t="s">
        <v>43</v>
      </c>
      <c r="S1662" t="s">
        <v>43</v>
      </c>
    </row>
    <row r="1663" spans="1:19">
      <c r="A1663">
        <v>4932</v>
      </c>
      <c r="B1663">
        <v>248</v>
      </c>
      <c r="C1663">
        <v>3084</v>
      </c>
      <c r="D1663">
        <v>126112.41</v>
      </c>
      <c r="E1663">
        <v>3022</v>
      </c>
      <c r="F1663">
        <v>135793.41</v>
      </c>
      <c r="G1663">
        <v>44.934947000000001</v>
      </c>
      <c r="H1663">
        <v>33.869999999999997</v>
      </c>
      <c r="I1663">
        <v>11.064947</v>
      </c>
      <c r="J1663">
        <v>1.326689</v>
      </c>
      <c r="K1663">
        <v>0</v>
      </c>
      <c r="L1663">
        <v>0</v>
      </c>
      <c r="M1663">
        <v>62</v>
      </c>
      <c r="N1663">
        <v>-9681</v>
      </c>
      <c r="O1663">
        <v>2.0103759999999999</v>
      </c>
      <c r="P1663">
        <v>144</v>
      </c>
      <c r="Q1663">
        <v>4.6692609999999997</v>
      </c>
      <c r="R1663" t="s">
        <v>43</v>
      </c>
      <c r="S1663" t="s">
        <v>43</v>
      </c>
    </row>
    <row r="1664" spans="1:19">
      <c r="A1664">
        <v>2584</v>
      </c>
      <c r="B1664">
        <v>1518</v>
      </c>
      <c r="C1664">
        <v>3082</v>
      </c>
      <c r="D1664">
        <v>134615.51</v>
      </c>
      <c r="E1664">
        <v>3009</v>
      </c>
      <c r="F1664">
        <v>144755.51</v>
      </c>
      <c r="G1664">
        <v>48.107514000000002</v>
      </c>
      <c r="H1664">
        <v>22.96</v>
      </c>
      <c r="I1664">
        <v>25.147514000000001</v>
      </c>
      <c r="J1664">
        <v>2.095275</v>
      </c>
      <c r="K1664">
        <v>0</v>
      </c>
      <c r="L1664">
        <v>0</v>
      </c>
      <c r="M1664">
        <v>73</v>
      </c>
      <c r="N1664">
        <v>-10140</v>
      </c>
      <c r="O1664">
        <v>2.368592</v>
      </c>
      <c r="P1664">
        <v>43</v>
      </c>
      <c r="Q1664">
        <v>1.3951979999999999</v>
      </c>
      <c r="R1664" t="s">
        <v>43</v>
      </c>
      <c r="S1664" t="s">
        <v>43</v>
      </c>
    </row>
    <row r="1665" spans="1:19">
      <c r="A1665">
        <v>2438</v>
      </c>
      <c r="B1665">
        <v>77</v>
      </c>
      <c r="C1665">
        <v>3078</v>
      </c>
      <c r="D1665">
        <v>276157.69</v>
      </c>
      <c r="E1665">
        <v>2992</v>
      </c>
      <c r="F1665">
        <v>286165.69</v>
      </c>
      <c r="G1665">
        <v>95.643613000000002</v>
      </c>
      <c r="H1665">
        <v>80</v>
      </c>
      <c r="I1665">
        <v>15.643613</v>
      </c>
      <c r="J1665">
        <v>1.1955450000000001</v>
      </c>
      <c r="K1665">
        <v>0</v>
      </c>
      <c r="L1665">
        <v>0</v>
      </c>
      <c r="M1665">
        <v>86</v>
      </c>
      <c r="N1665">
        <v>-10008</v>
      </c>
      <c r="O1665">
        <v>2.794022</v>
      </c>
      <c r="P1665">
        <v>85</v>
      </c>
      <c r="Q1665">
        <v>2.761533</v>
      </c>
      <c r="R1665" t="s">
        <v>43</v>
      </c>
      <c r="S1665" t="s">
        <v>43</v>
      </c>
    </row>
    <row r="1666" spans="1:19">
      <c r="A1666">
        <v>5602</v>
      </c>
      <c r="B1666">
        <v>840</v>
      </c>
      <c r="C1666">
        <v>3077</v>
      </c>
      <c r="D1666">
        <v>393706.09</v>
      </c>
      <c r="E1666">
        <v>2931</v>
      </c>
      <c r="F1666">
        <v>410380.09</v>
      </c>
      <c r="G1666">
        <v>140.013678</v>
      </c>
      <c r="H1666">
        <v>137.07</v>
      </c>
      <c r="I1666">
        <v>2.9436779999999998</v>
      </c>
      <c r="J1666">
        <v>1.0214760000000001</v>
      </c>
      <c r="K1666">
        <v>0</v>
      </c>
      <c r="L1666">
        <v>0</v>
      </c>
      <c r="M1666">
        <v>146</v>
      </c>
      <c r="N1666">
        <v>-16674</v>
      </c>
      <c r="O1666">
        <v>4.7448810000000003</v>
      </c>
      <c r="P1666">
        <v>54</v>
      </c>
      <c r="Q1666">
        <v>1.754956</v>
      </c>
      <c r="R1666" t="s">
        <v>43</v>
      </c>
      <c r="S1666" t="s">
        <v>42</v>
      </c>
    </row>
    <row r="1667" spans="1:19">
      <c r="A1667">
        <v>5262</v>
      </c>
      <c r="B1667">
        <v>1382</v>
      </c>
      <c r="C1667">
        <v>3075</v>
      </c>
      <c r="D1667">
        <v>86096.39</v>
      </c>
      <c r="E1667">
        <v>2527</v>
      </c>
      <c r="F1667">
        <v>129608.39</v>
      </c>
      <c r="G1667">
        <v>51.289430000000003</v>
      </c>
      <c r="H1667">
        <v>46.96</v>
      </c>
      <c r="I1667">
        <v>4.3294300000000003</v>
      </c>
      <c r="J1667">
        <v>1.0921940000000001</v>
      </c>
      <c r="K1667">
        <v>0</v>
      </c>
      <c r="L1667">
        <v>0</v>
      </c>
      <c r="M1667">
        <v>548</v>
      </c>
      <c r="N1667">
        <v>-43512</v>
      </c>
      <c r="O1667">
        <v>17.821138000000001</v>
      </c>
      <c r="P1667">
        <v>120</v>
      </c>
      <c r="Q1667">
        <v>3.9024390000000002</v>
      </c>
      <c r="R1667" t="s">
        <v>43</v>
      </c>
      <c r="S1667" t="s">
        <v>43</v>
      </c>
    </row>
    <row r="1668" spans="1:19">
      <c r="A1668">
        <v>134</v>
      </c>
      <c r="B1668">
        <v>1676</v>
      </c>
      <c r="C1668">
        <v>3075</v>
      </c>
      <c r="D1668">
        <v>86284.39</v>
      </c>
      <c r="E1668">
        <v>3001</v>
      </c>
      <c r="F1668">
        <v>91934.39</v>
      </c>
      <c r="G1668">
        <v>30.634585000000001</v>
      </c>
      <c r="H1668">
        <v>26.82</v>
      </c>
      <c r="I1668">
        <v>3.8145850000000001</v>
      </c>
      <c r="J1668">
        <v>1.1422289999999999</v>
      </c>
      <c r="K1668">
        <v>0</v>
      </c>
      <c r="L1668">
        <v>0</v>
      </c>
      <c r="M1668">
        <v>74</v>
      </c>
      <c r="N1668">
        <v>-5650</v>
      </c>
      <c r="O1668">
        <v>2.406504</v>
      </c>
      <c r="P1668">
        <v>28</v>
      </c>
      <c r="Q1668">
        <v>0.91056899999999996</v>
      </c>
      <c r="R1668" t="s">
        <v>43</v>
      </c>
      <c r="S1668" t="s">
        <v>43</v>
      </c>
    </row>
    <row r="1669" spans="1:19">
      <c r="A1669">
        <v>2401</v>
      </c>
      <c r="B1669">
        <v>194</v>
      </c>
      <c r="C1669">
        <v>3075</v>
      </c>
      <c r="D1669">
        <v>65256.05</v>
      </c>
      <c r="E1669">
        <v>2308</v>
      </c>
      <c r="F1669">
        <v>125377.05</v>
      </c>
      <c r="G1669">
        <v>54.322811999999999</v>
      </c>
      <c r="H1669">
        <v>39.445</v>
      </c>
      <c r="I1669">
        <v>14.877812</v>
      </c>
      <c r="J1669">
        <v>1.3771789999999999</v>
      </c>
      <c r="K1669">
        <v>0</v>
      </c>
      <c r="L1669">
        <v>0</v>
      </c>
      <c r="M1669">
        <v>767</v>
      </c>
      <c r="N1669">
        <v>-60121</v>
      </c>
      <c r="O1669">
        <v>24.943089000000001</v>
      </c>
      <c r="P1669">
        <v>44</v>
      </c>
      <c r="Q1669">
        <v>1.4308940000000001</v>
      </c>
      <c r="R1669" t="s">
        <v>43</v>
      </c>
      <c r="S1669" t="s">
        <v>43</v>
      </c>
    </row>
    <row r="1670" spans="1:19">
      <c r="A1670">
        <v>2872</v>
      </c>
      <c r="B1670">
        <v>1107</v>
      </c>
      <c r="C1670">
        <v>3073</v>
      </c>
      <c r="D1670">
        <v>84541.47</v>
      </c>
      <c r="E1670">
        <v>2917</v>
      </c>
      <c r="F1670">
        <v>96330.47</v>
      </c>
      <c r="G1670">
        <v>33.023815999999997</v>
      </c>
      <c r="H1670">
        <v>29.89</v>
      </c>
      <c r="I1670">
        <v>3.1338159999999999</v>
      </c>
      <c r="J1670">
        <v>1.1048450000000001</v>
      </c>
      <c r="K1670">
        <v>0</v>
      </c>
      <c r="L1670">
        <v>0</v>
      </c>
      <c r="M1670">
        <v>156</v>
      </c>
      <c r="N1670">
        <v>-11789</v>
      </c>
      <c r="O1670">
        <v>5.076473</v>
      </c>
      <c r="P1670">
        <v>39</v>
      </c>
      <c r="Q1670">
        <v>1.269118</v>
      </c>
      <c r="R1670" t="s">
        <v>43</v>
      </c>
      <c r="S1670" t="s">
        <v>43</v>
      </c>
    </row>
    <row r="1671" spans="1:19">
      <c r="A1671">
        <v>4510</v>
      </c>
      <c r="B1671">
        <v>1674</v>
      </c>
      <c r="C1671">
        <v>3071</v>
      </c>
      <c r="D1671">
        <v>80281.41</v>
      </c>
      <c r="E1671">
        <v>2720</v>
      </c>
      <c r="F1671">
        <v>107039.41</v>
      </c>
      <c r="G1671">
        <v>39.352724000000002</v>
      </c>
      <c r="H1671">
        <v>24.934999999999999</v>
      </c>
      <c r="I1671">
        <v>14.417724</v>
      </c>
      <c r="J1671">
        <v>1.5782119999999999</v>
      </c>
      <c r="K1671">
        <v>0</v>
      </c>
      <c r="L1671">
        <v>0</v>
      </c>
      <c r="M1671">
        <v>351</v>
      </c>
      <c r="N1671">
        <v>-26758</v>
      </c>
      <c r="O1671">
        <v>11.429501999999999</v>
      </c>
      <c r="P1671">
        <v>49</v>
      </c>
      <c r="Q1671">
        <v>1.5955710000000001</v>
      </c>
      <c r="R1671" t="s">
        <v>43</v>
      </c>
      <c r="S1671" t="s">
        <v>43</v>
      </c>
    </row>
    <row r="1672" spans="1:19">
      <c r="A1672">
        <v>4947</v>
      </c>
      <c r="B1672">
        <v>1477</v>
      </c>
      <c r="C1672">
        <v>3067</v>
      </c>
      <c r="D1672">
        <v>156176.09</v>
      </c>
      <c r="E1672">
        <v>2781</v>
      </c>
      <c r="F1672">
        <v>192981.09</v>
      </c>
      <c r="G1672">
        <v>69.392696999999998</v>
      </c>
      <c r="H1672">
        <v>36.29</v>
      </c>
      <c r="I1672">
        <v>33.102696999999999</v>
      </c>
      <c r="J1672">
        <v>1.9121710000000001</v>
      </c>
      <c r="K1672">
        <v>0</v>
      </c>
      <c r="L1672">
        <v>0</v>
      </c>
      <c r="M1672">
        <v>286</v>
      </c>
      <c r="N1672">
        <v>-36805</v>
      </c>
      <c r="O1672">
        <v>9.3250729999999997</v>
      </c>
      <c r="P1672">
        <v>29</v>
      </c>
      <c r="Q1672">
        <v>0.94554899999999997</v>
      </c>
      <c r="R1672" t="s">
        <v>43</v>
      </c>
      <c r="S1672" t="s">
        <v>43</v>
      </c>
    </row>
    <row r="1673" spans="1:19">
      <c r="A1673">
        <v>157</v>
      </c>
      <c r="B1673">
        <v>1617</v>
      </c>
      <c r="C1673">
        <v>3063</v>
      </c>
      <c r="D1673">
        <v>148876.16</v>
      </c>
      <c r="E1673">
        <v>2943</v>
      </c>
      <c r="F1673">
        <v>166930.16</v>
      </c>
      <c r="G1673">
        <v>56.721086999999997</v>
      </c>
      <c r="H1673">
        <v>16.989999999999998</v>
      </c>
      <c r="I1673">
        <v>39.731087000000002</v>
      </c>
      <c r="J1673">
        <v>3.338498</v>
      </c>
      <c r="K1673">
        <v>0</v>
      </c>
      <c r="L1673">
        <v>0</v>
      </c>
      <c r="M1673">
        <v>120</v>
      </c>
      <c r="N1673">
        <v>-18054</v>
      </c>
      <c r="O1673">
        <v>3.9177279999999999</v>
      </c>
      <c r="P1673">
        <v>20</v>
      </c>
      <c r="Q1673">
        <v>0.65295499999999995</v>
      </c>
      <c r="R1673" t="s">
        <v>43</v>
      </c>
      <c r="S1673" t="s">
        <v>43</v>
      </c>
    </row>
    <row r="1674" spans="1:19">
      <c r="A1674">
        <v>3691</v>
      </c>
      <c r="B1674">
        <v>581</v>
      </c>
      <c r="C1674">
        <v>3061</v>
      </c>
      <c r="D1674">
        <v>101440.39</v>
      </c>
      <c r="E1674">
        <v>2938</v>
      </c>
      <c r="F1674">
        <v>113102.86</v>
      </c>
      <c r="G1674">
        <v>38.496549000000002</v>
      </c>
      <c r="H1674">
        <v>27.76</v>
      </c>
      <c r="I1674">
        <v>10.736549</v>
      </c>
      <c r="J1674">
        <v>1.386763</v>
      </c>
      <c r="K1674">
        <v>0</v>
      </c>
      <c r="L1674">
        <v>0</v>
      </c>
      <c r="M1674">
        <v>123</v>
      </c>
      <c r="N1674">
        <v>-11662.47</v>
      </c>
      <c r="O1674">
        <v>4.0182950000000002</v>
      </c>
      <c r="P1674">
        <v>50</v>
      </c>
      <c r="Q1674">
        <v>1.633453</v>
      </c>
      <c r="R1674" t="s">
        <v>43</v>
      </c>
      <c r="S1674" t="s">
        <v>43</v>
      </c>
    </row>
    <row r="1675" spans="1:19">
      <c r="A1675">
        <v>3230</v>
      </c>
      <c r="B1675">
        <v>1940</v>
      </c>
      <c r="C1675">
        <v>3060</v>
      </c>
      <c r="D1675">
        <v>60692.53</v>
      </c>
      <c r="E1675">
        <v>2961</v>
      </c>
      <c r="F1675">
        <v>69626.53</v>
      </c>
      <c r="G1675">
        <v>23.514531999999999</v>
      </c>
      <c r="H1675">
        <v>12.7</v>
      </c>
      <c r="I1675">
        <v>10.814532</v>
      </c>
      <c r="J1675">
        <v>1.8515379999999999</v>
      </c>
      <c r="K1675">
        <v>0</v>
      </c>
      <c r="L1675">
        <v>0</v>
      </c>
      <c r="M1675">
        <v>99</v>
      </c>
      <c r="N1675">
        <v>-8934</v>
      </c>
      <c r="O1675">
        <v>3.2352940000000001</v>
      </c>
      <c r="P1675">
        <v>56</v>
      </c>
      <c r="Q1675">
        <v>1.8300650000000001</v>
      </c>
      <c r="R1675" t="s">
        <v>43</v>
      </c>
      <c r="S1675" t="s">
        <v>43</v>
      </c>
    </row>
    <row r="1676" spans="1:19">
      <c r="A1676">
        <v>2155</v>
      </c>
      <c r="B1676">
        <v>514</v>
      </c>
      <c r="C1676">
        <v>3059</v>
      </c>
      <c r="D1676">
        <v>100729.78</v>
      </c>
      <c r="E1676">
        <v>3012</v>
      </c>
      <c r="F1676">
        <v>105998.78</v>
      </c>
      <c r="G1676">
        <v>35.192157999999999</v>
      </c>
      <c r="H1676">
        <v>17.364999999999998</v>
      </c>
      <c r="I1676">
        <v>17.827158000000001</v>
      </c>
      <c r="J1676">
        <v>2.0266139999999999</v>
      </c>
      <c r="K1676">
        <v>0</v>
      </c>
      <c r="L1676">
        <v>0</v>
      </c>
      <c r="M1676">
        <v>47</v>
      </c>
      <c r="N1676">
        <v>-5269</v>
      </c>
      <c r="O1676">
        <v>1.5364500000000001</v>
      </c>
      <c r="P1676">
        <v>55</v>
      </c>
      <c r="Q1676">
        <v>1.797973</v>
      </c>
      <c r="R1676" t="s">
        <v>43</v>
      </c>
      <c r="S1676" t="s">
        <v>43</v>
      </c>
    </row>
    <row r="1677" spans="1:19">
      <c r="A1677">
        <v>3115</v>
      </c>
      <c r="B1677">
        <v>1116</v>
      </c>
      <c r="C1677">
        <v>3058</v>
      </c>
      <c r="D1677">
        <v>140806.73000000001</v>
      </c>
      <c r="E1677">
        <v>2998</v>
      </c>
      <c r="F1677">
        <v>148699.73000000001</v>
      </c>
      <c r="G1677">
        <v>49.599643</v>
      </c>
      <c r="H1677">
        <v>20.97</v>
      </c>
      <c r="I1677">
        <v>28.629643000000002</v>
      </c>
      <c r="J1677">
        <v>2.3652669999999998</v>
      </c>
      <c r="K1677">
        <v>0</v>
      </c>
      <c r="L1677">
        <v>0</v>
      </c>
      <c r="M1677">
        <v>60</v>
      </c>
      <c r="N1677">
        <v>-7893</v>
      </c>
      <c r="O1677">
        <v>1.962067</v>
      </c>
      <c r="P1677">
        <v>54</v>
      </c>
      <c r="Q1677">
        <v>1.76586</v>
      </c>
      <c r="R1677" t="s">
        <v>43</v>
      </c>
      <c r="S1677" t="s">
        <v>43</v>
      </c>
    </row>
    <row r="1678" spans="1:19">
      <c r="A1678">
        <v>4522</v>
      </c>
      <c r="B1678">
        <v>526</v>
      </c>
      <c r="C1678">
        <v>3057</v>
      </c>
      <c r="D1678">
        <v>68128.31</v>
      </c>
      <c r="E1678">
        <v>2950</v>
      </c>
      <c r="F1678">
        <v>76388.31</v>
      </c>
      <c r="G1678">
        <v>25.894342000000002</v>
      </c>
      <c r="H1678">
        <v>22.204999999999998</v>
      </c>
      <c r="I1678">
        <v>3.6893419999999999</v>
      </c>
      <c r="J1678">
        <v>1.1661490000000001</v>
      </c>
      <c r="K1678">
        <v>0</v>
      </c>
      <c r="L1678">
        <v>0</v>
      </c>
      <c r="M1678">
        <v>107</v>
      </c>
      <c r="N1678">
        <v>-8260</v>
      </c>
      <c r="O1678">
        <v>3.5001639999999998</v>
      </c>
      <c r="P1678">
        <v>39</v>
      </c>
      <c r="Q1678">
        <v>1.2757609999999999</v>
      </c>
      <c r="R1678" t="s">
        <v>43</v>
      </c>
      <c r="S1678" t="s">
        <v>43</v>
      </c>
    </row>
    <row r="1679" spans="1:19">
      <c r="A1679">
        <v>3932</v>
      </c>
      <c r="B1679">
        <v>1184</v>
      </c>
      <c r="C1679">
        <v>3056</v>
      </c>
      <c r="D1679">
        <v>133006.01</v>
      </c>
      <c r="E1679">
        <v>2874</v>
      </c>
      <c r="F1679">
        <v>150450.01</v>
      </c>
      <c r="G1679">
        <v>52.348646000000002</v>
      </c>
      <c r="H1679">
        <v>33.854999999999997</v>
      </c>
      <c r="I1679">
        <v>18.493645999999998</v>
      </c>
      <c r="J1679">
        <v>1.54626</v>
      </c>
      <c r="K1679">
        <v>9</v>
      </c>
      <c r="L1679">
        <v>0.29450300000000001</v>
      </c>
      <c r="M1679">
        <v>173</v>
      </c>
      <c r="N1679">
        <v>-17444</v>
      </c>
      <c r="O1679">
        <v>5.6609949999999998</v>
      </c>
      <c r="P1679">
        <v>51</v>
      </c>
      <c r="Q1679">
        <v>1.6688480000000001</v>
      </c>
      <c r="R1679" t="s">
        <v>43</v>
      </c>
      <c r="S1679" t="s">
        <v>43</v>
      </c>
    </row>
    <row r="1680" spans="1:19">
      <c r="A1680">
        <v>4164</v>
      </c>
      <c r="B1680">
        <v>1177</v>
      </c>
      <c r="C1680">
        <v>3056</v>
      </c>
      <c r="D1680">
        <v>141752.78</v>
      </c>
      <c r="E1680">
        <v>2945</v>
      </c>
      <c r="F1680">
        <v>157743.78</v>
      </c>
      <c r="G1680">
        <v>53.563253000000003</v>
      </c>
      <c r="H1680">
        <v>14.75</v>
      </c>
      <c r="I1680">
        <v>38.813253000000003</v>
      </c>
      <c r="J1680">
        <v>3.6314069999999998</v>
      </c>
      <c r="K1680">
        <v>0</v>
      </c>
      <c r="L1680">
        <v>0</v>
      </c>
      <c r="M1680">
        <v>111</v>
      </c>
      <c r="N1680">
        <v>-15991</v>
      </c>
      <c r="O1680">
        <v>3.632199</v>
      </c>
      <c r="P1680">
        <v>26</v>
      </c>
      <c r="Q1680">
        <v>0.85078500000000001</v>
      </c>
      <c r="R1680" t="s">
        <v>43</v>
      </c>
      <c r="S1680" t="s">
        <v>43</v>
      </c>
    </row>
    <row r="1681" spans="1:19">
      <c r="A1681">
        <v>4218</v>
      </c>
      <c r="B1681">
        <v>1940</v>
      </c>
      <c r="C1681">
        <v>3051</v>
      </c>
      <c r="D1681">
        <v>62278.77</v>
      </c>
      <c r="E1681">
        <v>2960</v>
      </c>
      <c r="F1681">
        <v>70119.77</v>
      </c>
      <c r="G1681">
        <v>23.689111</v>
      </c>
      <c r="H1681">
        <v>13.315</v>
      </c>
      <c r="I1681">
        <v>10.374110999999999</v>
      </c>
      <c r="J1681">
        <v>1.7791300000000001</v>
      </c>
      <c r="K1681">
        <v>0</v>
      </c>
      <c r="L1681">
        <v>0</v>
      </c>
      <c r="M1681">
        <v>91</v>
      </c>
      <c r="N1681">
        <v>-7841</v>
      </c>
      <c r="O1681">
        <v>2.9826290000000002</v>
      </c>
      <c r="P1681">
        <v>49</v>
      </c>
      <c r="Q1681">
        <v>1.606031</v>
      </c>
      <c r="R1681" t="s">
        <v>43</v>
      </c>
      <c r="S1681" t="s">
        <v>43</v>
      </c>
    </row>
    <row r="1682" spans="1:19">
      <c r="A1682">
        <v>4362</v>
      </c>
      <c r="B1682">
        <v>774</v>
      </c>
      <c r="C1682">
        <v>3050</v>
      </c>
      <c r="D1682">
        <v>121307</v>
      </c>
      <c r="E1682">
        <v>2895</v>
      </c>
      <c r="F1682">
        <v>139046</v>
      </c>
      <c r="G1682">
        <v>48.029705999999997</v>
      </c>
      <c r="H1682">
        <v>19.440000000000001</v>
      </c>
      <c r="I1682">
        <v>28.589706</v>
      </c>
      <c r="J1682">
        <v>2.4706640000000002</v>
      </c>
      <c r="K1682">
        <v>0</v>
      </c>
      <c r="L1682">
        <v>0</v>
      </c>
      <c r="M1682">
        <v>155</v>
      </c>
      <c r="N1682">
        <v>-17739</v>
      </c>
      <c r="O1682">
        <v>5.0819669999999997</v>
      </c>
      <c r="P1682">
        <v>49</v>
      </c>
      <c r="Q1682">
        <v>1.606557</v>
      </c>
      <c r="R1682" t="s">
        <v>43</v>
      </c>
      <c r="S1682" t="s">
        <v>43</v>
      </c>
    </row>
    <row r="1683" spans="1:19">
      <c r="A1683">
        <v>5477</v>
      </c>
      <c r="B1683">
        <v>1913</v>
      </c>
      <c r="C1683">
        <v>3050</v>
      </c>
      <c r="D1683">
        <v>133001.60000000001</v>
      </c>
      <c r="E1683">
        <v>2852</v>
      </c>
      <c r="F1683">
        <v>155423.6</v>
      </c>
      <c r="G1683">
        <v>54.496352999999999</v>
      </c>
      <c r="H1683">
        <v>18.715</v>
      </c>
      <c r="I1683">
        <v>35.781353000000003</v>
      </c>
      <c r="J1683">
        <v>2.9119079999999999</v>
      </c>
      <c r="K1683">
        <v>0</v>
      </c>
      <c r="L1683">
        <v>0</v>
      </c>
      <c r="M1683">
        <v>198</v>
      </c>
      <c r="N1683">
        <v>-22422</v>
      </c>
      <c r="O1683">
        <v>6.491803</v>
      </c>
      <c r="P1683">
        <v>28</v>
      </c>
      <c r="Q1683">
        <v>0.91803299999999999</v>
      </c>
      <c r="R1683" t="s">
        <v>43</v>
      </c>
      <c r="S1683" t="s">
        <v>43</v>
      </c>
    </row>
    <row r="1684" spans="1:19">
      <c r="A1684">
        <v>6116</v>
      </c>
      <c r="B1684">
        <v>1256</v>
      </c>
      <c r="C1684">
        <v>3049</v>
      </c>
      <c r="D1684">
        <v>143560.53</v>
      </c>
      <c r="E1684">
        <v>2970</v>
      </c>
      <c r="F1684">
        <v>155375.53</v>
      </c>
      <c r="G1684">
        <v>52.314993000000001</v>
      </c>
      <c r="H1684">
        <v>25.45</v>
      </c>
      <c r="I1684">
        <v>26.864992999999998</v>
      </c>
      <c r="J1684">
        <v>2.055599</v>
      </c>
      <c r="K1684">
        <v>0</v>
      </c>
      <c r="L1684">
        <v>0</v>
      </c>
      <c r="M1684">
        <v>79</v>
      </c>
      <c r="N1684">
        <v>-11815</v>
      </c>
      <c r="O1684">
        <v>2.5910129999999998</v>
      </c>
      <c r="P1684">
        <v>49</v>
      </c>
      <c r="Q1684">
        <v>1.607084</v>
      </c>
      <c r="R1684" t="s">
        <v>43</v>
      </c>
      <c r="S1684" t="s">
        <v>43</v>
      </c>
    </row>
    <row r="1685" spans="1:19">
      <c r="A1685">
        <v>5630</v>
      </c>
      <c r="B1685">
        <v>47</v>
      </c>
      <c r="C1685">
        <v>3048</v>
      </c>
      <c r="D1685">
        <v>72172.22</v>
      </c>
      <c r="E1685">
        <v>2908</v>
      </c>
      <c r="F1685">
        <v>82520.22</v>
      </c>
      <c r="G1685">
        <v>28.376967</v>
      </c>
      <c r="H1685">
        <v>26.945</v>
      </c>
      <c r="I1685">
        <v>1.431967</v>
      </c>
      <c r="J1685">
        <v>1.0531440000000001</v>
      </c>
      <c r="K1685">
        <v>0</v>
      </c>
      <c r="L1685">
        <v>0</v>
      </c>
      <c r="M1685">
        <v>140</v>
      </c>
      <c r="N1685">
        <v>-10348</v>
      </c>
      <c r="O1685">
        <v>4.5931759999999997</v>
      </c>
      <c r="P1685">
        <v>79</v>
      </c>
      <c r="Q1685">
        <v>2.5918640000000002</v>
      </c>
      <c r="R1685" t="s">
        <v>43</v>
      </c>
      <c r="S1685" t="s">
        <v>43</v>
      </c>
    </row>
    <row r="1686" spans="1:19">
      <c r="A1686">
        <v>5396</v>
      </c>
      <c r="B1686">
        <v>940</v>
      </c>
      <c r="C1686">
        <v>3047</v>
      </c>
      <c r="D1686">
        <v>134915.79</v>
      </c>
      <c r="E1686">
        <v>2883</v>
      </c>
      <c r="F1686">
        <v>151808.79</v>
      </c>
      <c r="G1686">
        <v>52.656534999999998</v>
      </c>
      <c r="H1686">
        <v>37.96</v>
      </c>
      <c r="I1686">
        <v>14.696535000000001</v>
      </c>
      <c r="J1686">
        <v>1.3871579999999999</v>
      </c>
      <c r="K1686">
        <v>0</v>
      </c>
      <c r="L1686">
        <v>0</v>
      </c>
      <c r="M1686">
        <v>164</v>
      </c>
      <c r="N1686">
        <v>-16893</v>
      </c>
      <c r="O1686">
        <v>5.3823429999999997</v>
      </c>
      <c r="P1686">
        <v>32</v>
      </c>
      <c r="Q1686">
        <v>1.0502130000000001</v>
      </c>
      <c r="R1686" t="s">
        <v>43</v>
      </c>
      <c r="S1686" t="s">
        <v>43</v>
      </c>
    </row>
    <row r="1687" spans="1:19">
      <c r="A1687">
        <v>4136</v>
      </c>
      <c r="B1687">
        <v>720</v>
      </c>
      <c r="C1687">
        <v>3047</v>
      </c>
      <c r="D1687">
        <v>107530.44</v>
      </c>
      <c r="E1687">
        <v>2818</v>
      </c>
      <c r="F1687">
        <v>128586.44</v>
      </c>
      <c r="G1687">
        <v>45.630389999999998</v>
      </c>
      <c r="H1687">
        <v>33.384999999999998</v>
      </c>
      <c r="I1687">
        <v>12.24539</v>
      </c>
      <c r="J1687">
        <v>1.3667929999999999</v>
      </c>
      <c r="K1687">
        <v>0</v>
      </c>
      <c r="L1687">
        <v>0</v>
      </c>
      <c r="M1687">
        <v>229</v>
      </c>
      <c r="N1687">
        <v>-21056</v>
      </c>
      <c r="O1687">
        <v>7.5155890000000003</v>
      </c>
      <c r="P1687">
        <v>67</v>
      </c>
      <c r="Q1687">
        <v>2.1988840000000001</v>
      </c>
      <c r="R1687" t="s">
        <v>43</v>
      </c>
      <c r="S1687" t="s">
        <v>43</v>
      </c>
    </row>
    <row r="1688" spans="1:19">
      <c r="A1688">
        <v>324</v>
      </c>
      <c r="B1688">
        <v>1677</v>
      </c>
      <c r="C1688">
        <v>3044</v>
      </c>
      <c r="D1688">
        <v>166049.65</v>
      </c>
      <c r="E1688">
        <v>2909</v>
      </c>
      <c r="F1688">
        <v>183639.65</v>
      </c>
      <c r="G1688">
        <v>63.128101999999998</v>
      </c>
      <c r="H1688">
        <v>46.97</v>
      </c>
      <c r="I1688">
        <v>16.158102</v>
      </c>
      <c r="J1688">
        <v>1.344009</v>
      </c>
      <c r="K1688">
        <v>0</v>
      </c>
      <c r="L1688">
        <v>0</v>
      </c>
      <c r="M1688">
        <v>135</v>
      </c>
      <c r="N1688">
        <v>-17590</v>
      </c>
      <c r="O1688">
        <v>4.4349540000000003</v>
      </c>
      <c r="P1688">
        <v>20</v>
      </c>
      <c r="Q1688">
        <v>0.65703</v>
      </c>
      <c r="R1688" t="s">
        <v>43</v>
      </c>
      <c r="S1688" t="s">
        <v>43</v>
      </c>
    </row>
    <row r="1689" spans="1:19">
      <c r="A1689">
        <v>5644</v>
      </c>
      <c r="B1689">
        <v>753</v>
      </c>
      <c r="C1689">
        <v>3044</v>
      </c>
      <c r="D1689">
        <v>103454.77</v>
      </c>
      <c r="E1689">
        <v>2897</v>
      </c>
      <c r="F1689">
        <v>118820.77</v>
      </c>
      <c r="G1689">
        <v>41.015109000000002</v>
      </c>
      <c r="H1689">
        <v>17.71</v>
      </c>
      <c r="I1689">
        <v>23.305109000000002</v>
      </c>
      <c r="J1689">
        <v>2.3159290000000001</v>
      </c>
      <c r="K1689">
        <v>0</v>
      </c>
      <c r="L1689">
        <v>0</v>
      </c>
      <c r="M1689">
        <v>147</v>
      </c>
      <c r="N1689">
        <v>-15366</v>
      </c>
      <c r="O1689">
        <v>4.8291719999999998</v>
      </c>
      <c r="P1689">
        <v>21</v>
      </c>
      <c r="Q1689">
        <v>0.689882</v>
      </c>
      <c r="R1689" t="s">
        <v>43</v>
      </c>
      <c r="S1689" t="s">
        <v>43</v>
      </c>
    </row>
    <row r="1690" spans="1:19">
      <c r="A1690">
        <v>2888</v>
      </c>
      <c r="B1690">
        <v>180</v>
      </c>
      <c r="C1690">
        <v>3044</v>
      </c>
      <c r="D1690">
        <v>110136.54</v>
      </c>
      <c r="E1690">
        <v>3030</v>
      </c>
      <c r="F1690">
        <v>114121.54</v>
      </c>
      <c r="G1690">
        <v>37.663874999999997</v>
      </c>
      <c r="H1690">
        <v>17.73</v>
      </c>
      <c r="I1690">
        <v>19.933875</v>
      </c>
      <c r="J1690">
        <v>2.1243020000000001</v>
      </c>
      <c r="K1690">
        <v>0</v>
      </c>
      <c r="L1690">
        <v>0</v>
      </c>
      <c r="M1690">
        <v>14</v>
      </c>
      <c r="N1690">
        <v>-3985</v>
      </c>
      <c r="O1690">
        <v>0.45992100000000002</v>
      </c>
      <c r="P1690">
        <v>29</v>
      </c>
      <c r="Q1690">
        <v>0.95269400000000004</v>
      </c>
      <c r="R1690" t="s">
        <v>43</v>
      </c>
      <c r="S1690" t="s">
        <v>43</v>
      </c>
    </row>
    <row r="1691" spans="1:19">
      <c r="A1691">
        <v>975</v>
      </c>
      <c r="B1691">
        <v>663</v>
      </c>
      <c r="C1691">
        <v>3043</v>
      </c>
      <c r="D1691">
        <v>121885.04</v>
      </c>
      <c r="E1691">
        <v>2970</v>
      </c>
      <c r="F1691">
        <v>129935.03999999999</v>
      </c>
      <c r="G1691">
        <v>43.749172000000002</v>
      </c>
      <c r="H1691">
        <v>12.71</v>
      </c>
      <c r="I1691">
        <v>31.039172000000001</v>
      </c>
      <c r="J1691">
        <v>3.4421059999999999</v>
      </c>
      <c r="K1691">
        <v>0</v>
      </c>
      <c r="L1691">
        <v>0</v>
      </c>
      <c r="M1691">
        <v>73</v>
      </c>
      <c r="N1691">
        <v>-8050</v>
      </c>
      <c r="O1691">
        <v>2.3989479999999999</v>
      </c>
      <c r="P1691">
        <v>23</v>
      </c>
      <c r="Q1691">
        <v>0.75583299999999998</v>
      </c>
      <c r="R1691" t="s">
        <v>43</v>
      </c>
      <c r="S1691" t="s">
        <v>43</v>
      </c>
    </row>
    <row r="1692" spans="1:19">
      <c r="A1692">
        <v>4516</v>
      </c>
      <c r="B1692">
        <v>1774</v>
      </c>
      <c r="C1692">
        <v>3042</v>
      </c>
      <c r="D1692">
        <v>104946.27</v>
      </c>
      <c r="E1692">
        <v>2996</v>
      </c>
      <c r="F1692">
        <v>110516.27</v>
      </c>
      <c r="G1692">
        <v>36.887940999999998</v>
      </c>
      <c r="H1692">
        <v>20</v>
      </c>
      <c r="I1692">
        <v>16.887941000000001</v>
      </c>
      <c r="J1692">
        <v>1.8443970000000001</v>
      </c>
      <c r="K1692">
        <v>0</v>
      </c>
      <c r="L1692">
        <v>0</v>
      </c>
      <c r="M1692">
        <v>46</v>
      </c>
      <c r="N1692">
        <v>-5570</v>
      </c>
      <c r="O1692">
        <v>1.5121629999999999</v>
      </c>
      <c r="P1692">
        <v>49</v>
      </c>
      <c r="Q1692">
        <v>1.6107819999999999</v>
      </c>
      <c r="R1692" t="s">
        <v>43</v>
      </c>
      <c r="S1692" t="s">
        <v>43</v>
      </c>
    </row>
    <row r="1693" spans="1:19">
      <c r="A1693">
        <v>106</v>
      </c>
      <c r="B1693">
        <v>517</v>
      </c>
      <c r="C1693">
        <v>3040</v>
      </c>
      <c r="D1693">
        <v>96863.31</v>
      </c>
      <c r="E1693">
        <v>2894</v>
      </c>
      <c r="F1693">
        <v>112677.31</v>
      </c>
      <c r="G1693">
        <v>38.934800000000003</v>
      </c>
      <c r="H1693">
        <v>22.704999999999998</v>
      </c>
      <c r="I1693">
        <v>16.229800000000001</v>
      </c>
      <c r="J1693">
        <v>1.714812</v>
      </c>
      <c r="K1693">
        <v>0</v>
      </c>
      <c r="L1693">
        <v>0</v>
      </c>
      <c r="M1693">
        <v>146</v>
      </c>
      <c r="N1693">
        <v>-15814</v>
      </c>
      <c r="O1693">
        <v>4.802632</v>
      </c>
      <c r="P1693">
        <v>38</v>
      </c>
      <c r="Q1693">
        <v>1.25</v>
      </c>
      <c r="R1693" t="s">
        <v>43</v>
      </c>
      <c r="S1693" t="s">
        <v>43</v>
      </c>
    </row>
    <row r="1694" spans="1:19">
      <c r="A1694">
        <v>5759</v>
      </c>
      <c r="B1694">
        <v>514</v>
      </c>
      <c r="C1694">
        <v>3037</v>
      </c>
      <c r="D1694">
        <v>98980.18</v>
      </c>
      <c r="E1694">
        <v>2992</v>
      </c>
      <c r="F1694">
        <v>104189.18</v>
      </c>
      <c r="G1694">
        <v>34.822586999999999</v>
      </c>
      <c r="H1694">
        <v>15.87</v>
      </c>
      <c r="I1694">
        <v>18.952587000000001</v>
      </c>
      <c r="J1694">
        <v>2.1942400000000002</v>
      </c>
      <c r="K1694">
        <v>0</v>
      </c>
      <c r="L1694">
        <v>0</v>
      </c>
      <c r="M1694">
        <v>45</v>
      </c>
      <c r="N1694">
        <v>-5209</v>
      </c>
      <c r="O1694">
        <v>1.481725</v>
      </c>
      <c r="P1694">
        <v>51</v>
      </c>
      <c r="Q1694">
        <v>1.679289</v>
      </c>
      <c r="R1694" t="s">
        <v>43</v>
      </c>
      <c r="S1694" t="s">
        <v>43</v>
      </c>
    </row>
    <row r="1695" spans="1:19">
      <c r="A1695">
        <v>5877</v>
      </c>
      <c r="B1695">
        <v>1913</v>
      </c>
      <c r="C1695">
        <v>3035</v>
      </c>
      <c r="D1695">
        <v>141101.46</v>
      </c>
      <c r="E1695">
        <v>2856</v>
      </c>
      <c r="F1695">
        <v>160228.46</v>
      </c>
      <c r="G1695">
        <v>56.102401999999998</v>
      </c>
      <c r="H1695">
        <v>18.760000000000002</v>
      </c>
      <c r="I1695">
        <v>37.342402</v>
      </c>
      <c r="J1695">
        <v>2.9905330000000001</v>
      </c>
      <c r="K1695">
        <v>0</v>
      </c>
      <c r="L1695">
        <v>0</v>
      </c>
      <c r="M1695">
        <v>179</v>
      </c>
      <c r="N1695">
        <v>-19127</v>
      </c>
      <c r="O1695">
        <v>5.8978580000000003</v>
      </c>
      <c r="P1695">
        <v>26</v>
      </c>
      <c r="Q1695">
        <v>0.85667199999999999</v>
      </c>
      <c r="R1695" t="s">
        <v>43</v>
      </c>
      <c r="S1695" t="s">
        <v>43</v>
      </c>
    </row>
    <row r="1696" spans="1:19">
      <c r="A1696">
        <v>5270</v>
      </c>
      <c r="B1696">
        <v>1194</v>
      </c>
      <c r="C1696">
        <v>3034</v>
      </c>
      <c r="D1696">
        <v>80740.7</v>
      </c>
      <c r="E1696">
        <v>2917</v>
      </c>
      <c r="F1696">
        <v>91110.7</v>
      </c>
      <c r="G1696">
        <v>31.234385</v>
      </c>
      <c r="H1696">
        <v>25.22</v>
      </c>
      <c r="I1696">
        <v>6.0143849999999999</v>
      </c>
      <c r="J1696">
        <v>1.2384770000000001</v>
      </c>
      <c r="K1696">
        <v>0</v>
      </c>
      <c r="L1696">
        <v>0</v>
      </c>
      <c r="M1696">
        <v>117</v>
      </c>
      <c r="N1696">
        <v>-10370</v>
      </c>
      <c r="O1696">
        <v>3.8562949999999998</v>
      </c>
      <c r="P1696">
        <v>42</v>
      </c>
      <c r="Q1696">
        <v>1.3843110000000001</v>
      </c>
      <c r="R1696" t="s">
        <v>43</v>
      </c>
      <c r="S1696" t="s">
        <v>43</v>
      </c>
    </row>
    <row r="1697" spans="1:19">
      <c r="A1697">
        <v>3959</v>
      </c>
      <c r="B1697">
        <v>1827</v>
      </c>
      <c r="C1697">
        <v>3034</v>
      </c>
      <c r="D1697">
        <v>131303.26</v>
      </c>
      <c r="E1697">
        <v>2852</v>
      </c>
      <c r="F1697">
        <v>148880.26</v>
      </c>
      <c r="G1697">
        <v>52.202055000000001</v>
      </c>
      <c r="H1697">
        <v>40</v>
      </c>
      <c r="I1697">
        <v>12.202055</v>
      </c>
      <c r="J1697">
        <v>1.305051</v>
      </c>
      <c r="K1697">
        <v>2</v>
      </c>
      <c r="L1697">
        <v>6.5920000000000006E-2</v>
      </c>
      <c r="M1697">
        <v>180</v>
      </c>
      <c r="N1697">
        <v>-17577</v>
      </c>
      <c r="O1697">
        <v>5.9327620000000003</v>
      </c>
      <c r="P1697">
        <v>56</v>
      </c>
      <c r="Q1697">
        <v>1.8457479999999999</v>
      </c>
      <c r="R1697" t="s">
        <v>43</v>
      </c>
      <c r="S1697" t="s">
        <v>43</v>
      </c>
    </row>
    <row r="1698" spans="1:19">
      <c r="A1698">
        <v>3250</v>
      </c>
      <c r="B1698">
        <v>750</v>
      </c>
      <c r="C1698">
        <v>3032</v>
      </c>
      <c r="D1698">
        <v>160577.35999999999</v>
      </c>
      <c r="E1698">
        <v>2866</v>
      </c>
      <c r="F1698">
        <v>182935.36</v>
      </c>
      <c r="G1698">
        <v>63.829504999999997</v>
      </c>
      <c r="H1698">
        <v>40.36</v>
      </c>
      <c r="I1698">
        <v>23.469505000000002</v>
      </c>
      <c r="J1698">
        <v>1.581504</v>
      </c>
      <c r="K1698">
        <v>0</v>
      </c>
      <c r="L1698">
        <v>0</v>
      </c>
      <c r="M1698">
        <v>166</v>
      </c>
      <c r="N1698">
        <v>-22358</v>
      </c>
      <c r="O1698">
        <v>5.4749340000000002</v>
      </c>
      <c r="P1698">
        <v>39</v>
      </c>
      <c r="Q1698">
        <v>1.2862800000000001</v>
      </c>
      <c r="R1698" t="s">
        <v>43</v>
      </c>
      <c r="S1698" t="s">
        <v>43</v>
      </c>
    </row>
    <row r="1699" spans="1:19">
      <c r="A1699">
        <v>4364</v>
      </c>
      <c r="B1699">
        <v>483</v>
      </c>
      <c r="C1699">
        <v>3031</v>
      </c>
      <c r="D1699">
        <v>106148.4</v>
      </c>
      <c r="E1699">
        <v>2886</v>
      </c>
      <c r="F1699">
        <v>122101.4</v>
      </c>
      <c r="G1699">
        <v>42.308177000000001</v>
      </c>
      <c r="H1699">
        <v>34.674999999999997</v>
      </c>
      <c r="I1699">
        <v>7.6331769999999999</v>
      </c>
      <c r="J1699">
        <v>1.220135</v>
      </c>
      <c r="K1699">
        <v>0</v>
      </c>
      <c r="L1699">
        <v>0</v>
      </c>
      <c r="M1699">
        <v>145</v>
      </c>
      <c r="N1699">
        <v>-15953</v>
      </c>
      <c r="O1699">
        <v>4.7839</v>
      </c>
      <c r="P1699">
        <v>55</v>
      </c>
      <c r="Q1699">
        <v>1.8145830000000001</v>
      </c>
      <c r="R1699" t="s">
        <v>43</v>
      </c>
      <c r="S1699" t="s">
        <v>43</v>
      </c>
    </row>
    <row r="1700" spans="1:19">
      <c r="A1700">
        <v>3456</v>
      </c>
      <c r="B1700">
        <v>48</v>
      </c>
      <c r="C1700">
        <v>3029</v>
      </c>
      <c r="D1700">
        <v>121230.33</v>
      </c>
      <c r="E1700">
        <v>2809</v>
      </c>
      <c r="F1700">
        <v>144272.32999999999</v>
      </c>
      <c r="G1700">
        <v>51.360743999999997</v>
      </c>
      <c r="H1700">
        <v>29.67</v>
      </c>
      <c r="I1700">
        <v>21.690743999999999</v>
      </c>
      <c r="J1700">
        <v>1.7310669999999999</v>
      </c>
      <c r="K1700">
        <v>0</v>
      </c>
      <c r="L1700">
        <v>0</v>
      </c>
      <c r="M1700">
        <v>220</v>
      </c>
      <c r="N1700">
        <v>-23042</v>
      </c>
      <c r="O1700">
        <v>7.2631230000000002</v>
      </c>
      <c r="P1700">
        <v>44</v>
      </c>
      <c r="Q1700">
        <v>1.4526250000000001</v>
      </c>
      <c r="R1700" t="s">
        <v>43</v>
      </c>
      <c r="S1700" t="s">
        <v>43</v>
      </c>
    </row>
    <row r="1701" spans="1:19">
      <c r="A1701">
        <v>2310</v>
      </c>
      <c r="B1701">
        <v>1227</v>
      </c>
      <c r="C1701">
        <v>3026</v>
      </c>
      <c r="D1701">
        <v>101148.17</v>
      </c>
      <c r="E1701">
        <v>2986</v>
      </c>
      <c r="F1701">
        <v>106828.17</v>
      </c>
      <c r="G1701">
        <v>35.776345999999997</v>
      </c>
      <c r="H1701">
        <v>11.12</v>
      </c>
      <c r="I1701">
        <v>24.656345999999999</v>
      </c>
      <c r="J1701">
        <v>3.2172969999999999</v>
      </c>
      <c r="K1701">
        <v>0</v>
      </c>
      <c r="L1701">
        <v>0</v>
      </c>
      <c r="M1701">
        <v>40</v>
      </c>
      <c r="N1701">
        <v>-5680</v>
      </c>
      <c r="O1701">
        <v>1.321877</v>
      </c>
      <c r="P1701">
        <v>31</v>
      </c>
      <c r="Q1701">
        <v>1.0244549999999999</v>
      </c>
      <c r="R1701" t="s">
        <v>43</v>
      </c>
      <c r="S1701" t="s">
        <v>43</v>
      </c>
    </row>
    <row r="1702" spans="1:19">
      <c r="A1702">
        <v>5578</v>
      </c>
      <c r="B1702">
        <v>1774</v>
      </c>
      <c r="C1702">
        <v>3026</v>
      </c>
      <c r="D1702">
        <v>103283.68</v>
      </c>
      <c r="E1702">
        <v>2970</v>
      </c>
      <c r="F1702">
        <v>109427.68</v>
      </c>
      <c r="G1702">
        <v>36.844337000000003</v>
      </c>
      <c r="H1702">
        <v>20.765000000000001</v>
      </c>
      <c r="I1702">
        <v>16.079336999999999</v>
      </c>
      <c r="J1702">
        <v>1.774348</v>
      </c>
      <c r="K1702">
        <v>0</v>
      </c>
      <c r="L1702">
        <v>0</v>
      </c>
      <c r="M1702">
        <v>56</v>
      </c>
      <c r="N1702">
        <v>-6144</v>
      </c>
      <c r="O1702">
        <v>1.8506279999999999</v>
      </c>
      <c r="P1702">
        <v>50</v>
      </c>
      <c r="Q1702">
        <v>1.6523460000000001</v>
      </c>
      <c r="R1702" t="s">
        <v>43</v>
      </c>
      <c r="S1702" t="s">
        <v>43</v>
      </c>
    </row>
    <row r="1703" spans="1:19">
      <c r="A1703">
        <v>5245</v>
      </c>
      <c r="B1703">
        <v>1463</v>
      </c>
      <c r="C1703">
        <v>3023</v>
      </c>
      <c r="D1703">
        <v>150104.01</v>
      </c>
      <c r="E1703">
        <v>2978</v>
      </c>
      <c r="F1703">
        <v>156695.01</v>
      </c>
      <c r="G1703">
        <v>52.617531999999997</v>
      </c>
      <c r="H1703">
        <v>27.7</v>
      </c>
      <c r="I1703">
        <v>24.917532000000001</v>
      </c>
      <c r="J1703">
        <v>1.8995500000000001</v>
      </c>
      <c r="K1703">
        <v>0</v>
      </c>
      <c r="L1703">
        <v>0</v>
      </c>
      <c r="M1703">
        <v>45</v>
      </c>
      <c r="N1703">
        <v>-6591</v>
      </c>
      <c r="O1703">
        <v>1.4885870000000001</v>
      </c>
      <c r="P1703">
        <v>18</v>
      </c>
      <c r="Q1703">
        <v>0.59543500000000005</v>
      </c>
      <c r="R1703" t="s">
        <v>43</v>
      </c>
      <c r="S1703" t="s">
        <v>43</v>
      </c>
    </row>
    <row r="1704" spans="1:19">
      <c r="A1704">
        <v>6103</v>
      </c>
      <c r="B1704">
        <v>1585</v>
      </c>
      <c r="C1704">
        <v>3018</v>
      </c>
      <c r="D1704">
        <v>107129.4</v>
      </c>
      <c r="E1704">
        <v>2920</v>
      </c>
      <c r="F1704">
        <v>116254.39999999999</v>
      </c>
      <c r="G1704">
        <v>39.813150999999998</v>
      </c>
      <c r="H1704">
        <v>36.020000000000003</v>
      </c>
      <c r="I1704">
        <v>3.7931509999999999</v>
      </c>
      <c r="J1704">
        <v>1.105307</v>
      </c>
      <c r="K1704">
        <v>0</v>
      </c>
      <c r="L1704">
        <v>0</v>
      </c>
      <c r="M1704">
        <v>98</v>
      </c>
      <c r="N1704">
        <v>-9125</v>
      </c>
      <c r="O1704">
        <v>3.2471839999999998</v>
      </c>
      <c r="P1704">
        <v>46</v>
      </c>
      <c r="Q1704">
        <v>1.5241880000000001</v>
      </c>
      <c r="R1704" t="s">
        <v>43</v>
      </c>
      <c r="S1704" t="s">
        <v>43</v>
      </c>
    </row>
    <row r="1705" spans="1:19">
      <c r="A1705">
        <v>2072</v>
      </c>
      <c r="B1705">
        <v>623</v>
      </c>
      <c r="C1705">
        <v>3018</v>
      </c>
      <c r="D1705">
        <v>181736.81</v>
      </c>
      <c r="E1705">
        <v>2680</v>
      </c>
      <c r="F1705">
        <v>217317.81</v>
      </c>
      <c r="G1705">
        <v>81.088735</v>
      </c>
      <c r="H1705">
        <v>66.75</v>
      </c>
      <c r="I1705">
        <v>14.338735</v>
      </c>
      <c r="J1705">
        <v>1.2148129999999999</v>
      </c>
      <c r="K1705">
        <v>0</v>
      </c>
      <c r="L1705">
        <v>0</v>
      </c>
      <c r="M1705">
        <v>338</v>
      </c>
      <c r="N1705">
        <v>-35581</v>
      </c>
      <c r="O1705">
        <v>11.19947</v>
      </c>
      <c r="P1705">
        <v>43</v>
      </c>
      <c r="Q1705">
        <v>1.424785</v>
      </c>
      <c r="R1705" t="s">
        <v>43</v>
      </c>
      <c r="S1705" t="s">
        <v>43</v>
      </c>
    </row>
    <row r="1706" spans="1:19">
      <c r="A1706">
        <v>2473</v>
      </c>
      <c r="B1706">
        <v>1291</v>
      </c>
      <c r="C1706">
        <v>3018</v>
      </c>
      <c r="D1706">
        <v>230661.96</v>
      </c>
      <c r="E1706">
        <v>2913</v>
      </c>
      <c r="F1706">
        <v>250932.96</v>
      </c>
      <c r="G1706">
        <v>86.142450999999994</v>
      </c>
      <c r="H1706">
        <v>68.650000000000006</v>
      </c>
      <c r="I1706">
        <v>17.492450999999999</v>
      </c>
      <c r="J1706">
        <v>1.2548060000000001</v>
      </c>
      <c r="K1706">
        <v>0</v>
      </c>
      <c r="L1706">
        <v>0</v>
      </c>
      <c r="M1706">
        <v>105</v>
      </c>
      <c r="N1706">
        <v>-20271</v>
      </c>
      <c r="O1706">
        <v>3.4791249999999998</v>
      </c>
      <c r="P1706">
        <v>94</v>
      </c>
      <c r="Q1706">
        <v>3.1146449999999999</v>
      </c>
      <c r="R1706" t="s">
        <v>43</v>
      </c>
      <c r="S1706" t="s">
        <v>43</v>
      </c>
    </row>
    <row r="1707" spans="1:19">
      <c r="A1707">
        <v>3916</v>
      </c>
      <c r="B1707">
        <v>173</v>
      </c>
      <c r="C1707">
        <v>3017</v>
      </c>
      <c r="D1707">
        <v>68209.600000000006</v>
      </c>
      <c r="E1707">
        <v>2784</v>
      </c>
      <c r="F1707">
        <v>85464.6</v>
      </c>
      <c r="G1707">
        <v>30.698491000000001</v>
      </c>
      <c r="H1707">
        <v>28.695</v>
      </c>
      <c r="I1707">
        <v>2.0034909999999999</v>
      </c>
      <c r="J1707">
        <v>1.06982</v>
      </c>
      <c r="K1707">
        <v>0</v>
      </c>
      <c r="L1707">
        <v>0</v>
      </c>
      <c r="M1707">
        <v>233</v>
      </c>
      <c r="N1707">
        <v>-17255</v>
      </c>
      <c r="O1707">
        <v>7.7229039999999998</v>
      </c>
      <c r="P1707">
        <v>35</v>
      </c>
      <c r="Q1707">
        <v>1.160093</v>
      </c>
      <c r="R1707" t="s">
        <v>43</v>
      </c>
      <c r="S1707" t="s">
        <v>43</v>
      </c>
    </row>
    <row r="1708" spans="1:19">
      <c r="A1708">
        <v>4381</v>
      </c>
      <c r="B1708">
        <v>1764</v>
      </c>
      <c r="C1708">
        <v>3016</v>
      </c>
      <c r="D1708">
        <v>91650.49</v>
      </c>
      <c r="E1708">
        <v>2871</v>
      </c>
      <c r="F1708">
        <v>105068.49</v>
      </c>
      <c r="G1708">
        <v>36.596479000000002</v>
      </c>
      <c r="H1708">
        <v>13.6</v>
      </c>
      <c r="I1708">
        <v>22.996479000000001</v>
      </c>
      <c r="J1708">
        <v>2.6909179999999999</v>
      </c>
      <c r="K1708">
        <v>0</v>
      </c>
      <c r="L1708">
        <v>0</v>
      </c>
      <c r="M1708">
        <v>145</v>
      </c>
      <c r="N1708">
        <v>-13418</v>
      </c>
      <c r="O1708">
        <v>4.8076920000000003</v>
      </c>
      <c r="P1708">
        <v>36</v>
      </c>
      <c r="Q1708">
        <v>1.1936340000000001</v>
      </c>
      <c r="R1708" t="s">
        <v>43</v>
      </c>
      <c r="S1708" t="s">
        <v>43</v>
      </c>
    </row>
    <row r="1709" spans="1:19">
      <c r="A1709">
        <v>2125</v>
      </c>
      <c r="B1709">
        <v>789</v>
      </c>
      <c r="C1709">
        <v>3013</v>
      </c>
      <c r="D1709">
        <v>166181.46</v>
      </c>
      <c r="E1709">
        <v>2854</v>
      </c>
      <c r="F1709">
        <v>186804.46</v>
      </c>
      <c r="G1709">
        <v>65.453559999999996</v>
      </c>
      <c r="H1709">
        <v>36.44</v>
      </c>
      <c r="I1709">
        <v>29.013559999999998</v>
      </c>
      <c r="J1709">
        <v>1.7962009999999999</v>
      </c>
      <c r="K1709">
        <v>0</v>
      </c>
      <c r="L1709">
        <v>0</v>
      </c>
      <c r="M1709">
        <v>159</v>
      </c>
      <c r="N1709">
        <v>-20623</v>
      </c>
      <c r="O1709">
        <v>5.2771319999999999</v>
      </c>
      <c r="P1709">
        <v>53</v>
      </c>
      <c r="Q1709">
        <v>1.7590440000000001</v>
      </c>
      <c r="R1709" t="s">
        <v>43</v>
      </c>
      <c r="S1709" t="s">
        <v>43</v>
      </c>
    </row>
    <row r="1710" spans="1:19">
      <c r="A1710">
        <v>269</v>
      </c>
      <c r="B1710">
        <v>427</v>
      </c>
      <c r="C1710">
        <v>3013</v>
      </c>
      <c r="D1710">
        <v>63625.73</v>
      </c>
      <c r="E1710">
        <v>2866</v>
      </c>
      <c r="F1710">
        <v>75217.73</v>
      </c>
      <c r="G1710">
        <v>26.244845999999999</v>
      </c>
      <c r="H1710">
        <v>14.145</v>
      </c>
      <c r="I1710">
        <v>12.099845999999999</v>
      </c>
      <c r="J1710">
        <v>1.855415</v>
      </c>
      <c r="K1710">
        <v>0</v>
      </c>
      <c r="L1710">
        <v>0</v>
      </c>
      <c r="M1710">
        <v>147</v>
      </c>
      <c r="N1710">
        <v>-11592</v>
      </c>
      <c r="O1710">
        <v>4.8788580000000001</v>
      </c>
      <c r="P1710">
        <v>63</v>
      </c>
      <c r="Q1710">
        <v>2.0909390000000001</v>
      </c>
      <c r="R1710" t="s">
        <v>43</v>
      </c>
      <c r="S1710" t="s">
        <v>43</v>
      </c>
    </row>
    <row r="1711" spans="1:19">
      <c r="A1711">
        <v>4882</v>
      </c>
      <c r="B1711">
        <v>803</v>
      </c>
      <c r="C1711">
        <v>3013</v>
      </c>
      <c r="D1711">
        <v>115300.24</v>
      </c>
      <c r="E1711">
        <v>2955</v>
      </c>
      <c r="F1711">
        <v>127073.24</v>
      </c>
      <c r="G1711">
        <v>43.002788000000002</v>
      </c>
      <c r="H1711">
        <v>6.66</v>
      </c>
      <c r="I1711">
        <v>36.342787999999999</v>
      </c>
      <c r="J1711">
        <v>6.4568750000000001</v>
      </c>
      <c r="K1711">
        <v>0</v>
      </c>
      <c r="L1711">
        <v>0</v>
      </c>
      <c r="M1711">
        <v>58</v>
      </c>
      <c r="N1711">
        <v>-11773</v>
      </c>
      <c r="O1711">
        <v>1.924992</v>
      </c>
      <c r="P1711">
        <v>43</v>
      </c>
      <c r="Q1711">
        <v>1.427149</v>
      </c>
      <c r="R1711" t="s">
        <v>43</v>
      </c>
      <c r="S1711" t="s">
        <v>43</v>
      </c>
    </row>
    <row r="1712" spans="1:19">
      <c r="A1712">
        <v>5676</v>
      </c>
      <c r="B1712">
        <v>802</v>
      </c>
      <c r="C1712">
        <v>3013</v>
      </c>
      <c r="D1712">
        <v>105375.48</v>
      </c>
      <c r="E1712">
        <v>2852</v>
      </c>
      <c r="F1712">
        <v>119851.48</v>
      </c>
      <c r="G1712">
        <v>42.023660999999997</v>
      </c>
      <c r="H1712">
        <v>28.65</v>
      </c>
      <c r="I1712">
        <v>13.373661</v>
      </c>
      <c r="J1712">
        <v>1.4667939999999999</v>
      </c>
      <c r="K1712">
        <v>0</v>
      </c>
      <c r="L1712">
        <v>0</v>
      </c>
      <c r="M1712">
        <v>161</v>
      </c>
      <c r="N1712">
        <v>-14476</v>
      </c>
      <c r="O1712">
        <v>5.3435110000000003</v>
      </c>
      <c r="P1712">
        <v>40</v>
      </c>
      <c r="Q1712">
        <v>1.32758</v>
      </c>
      <c r="R1712" t="s">
        <v>43</v>
      </c>
      <c r="S1712" t="s">
        <v>43</v>
      </c>
    </row>
    <row r="1713" spans="1:19">
      <c r="A1713">
        <v>3573</v>
      </c>
      <c r="B1713">
        <v>1642</v>
      </c>
      <c r="C1713">
        <v>3012</v>
      </c>
      <c r="D1713">
        <v>87297.54</v>
      </c>
      <c r="E1713">
        <v>2936</v>
      </c>
      <c r="F1713">
        <v>94497.54</v>
      </c>
      <c r="G1713">
        <v>32.185811000000001</v>
      </c>
      <c r="H1713">
        <v>8.36</v>
      </c>
      <c r="I1713">
        <v>23.825811000000002</v>
      </c>
      <c r="J1713">
        <v>3.849977</v>
      </c>
      <c r="K1713">
        <v>0</v>
      </c>
      <c r="L1713">
        <v>0</v>
      </c>
      <c r="M1713">
        <v>76</v>
      </c>
      <c r="N1713">
        <v>-7200</v>
      </c>
      <c r="O1713">
        <v>2.5232399999999999</v>
      </c>
      <c r="P1713">
        <v>17</v>
      </c>
      <c r="Q1713">
        <v>0.56440900000000005</v>
      </c>
      <c r="R1713" t="s">
        <v>43</v>
      </c>
      <c r="S1713" t="s">
        <v>43</v>
      </c>
    </row>
    <row r="1714" spans="1:19">
      <c r="A1714">
        <v>5423</v>
      </c>
      <c r="B1714">
        <v>848</v>
      </c>
      <c r="C1714">
        <v>3011</v>
      </c>
      <c r="D1714">
        <v>263821.39</v>
      </c>
      <c r="E1714">
        <v>2824</v>
      </c>
      <c r="F1714">
        <v>292704.39</v>
      </c>
      <c r="G1714">
        <v>103.64886300000001</v>
      </c>
      <c r="H1714">
        <v>64.12</v>
      </c>
      <c r="I1714">
        <v>39.528863000000001</v>
      </c>
      <c r="J1714">
        <v>1.6164829999999999</v>
      </c>
      <c r="K1714">
        <v>0</v>
      </c>
      <c r="L1714">
        <v>0</v>
      </c>
      <c r="M1714">
        <v>187</v>
      </c>
      <c r="N1714">
        <v>-28883</v>
      </c>
      <c r="O1714">
        <v>6.2105610000000002</v>
      </c>
      <c r="P1714">
        <v>49</v>
      </c>
      <c r="Q1714">
        <v>1.6273660000000001</v>
      </c>
      <c r="R1714" t="s">
        <v>43</v>
      </c>
      <c r="S1714" t="s">
        <v>43</v>
      </c>
    </row>
    <row r="1715" spans="1:19">
      <c r="A1715">
        <v>5414</v>
      </c>
      <c r="B1715">
        <v>1877</v>
      </c>
      <c r="C1715">
        <v>3008</v>
      </c>
      <c r="D1715">
        <v>262395.19</v>
      </c>
      <c r="E1715">
        <v>2952</v>
      </c>
      <c r="F1715">
        <v>273102.19</v>
      </c>
      <c r="G1715">
        <v>92.514291999999998</v>
      </c>
      <c r="H1715">
        <v>76.015000000000001</v>
      </c>
      <c r="I1715">
        <v>16.499292000000001</v>
      </c>
      <c r="J1715">
        <v>1.2170529999999999</v>
      </c>
      <c r="K1715">
        <v>0</v>
      </c>
      <c r="L1715">
        <v>0</v>
      </c>
      <c r="M1715">
        <v>56</v>
      </c>
      <c r="N1715">
        <v>-10707</v>
      </c>
      <c r="O1715">
        <v>1.861702</v>
      </c>
      <c r="P1715">
        <v>55</v>
      </c>
      <c r="Q1715">
        <v>1.828457</v>
      </c>
      <c r="R1715" t="s">
        <v>43</v>
      </c>
      <c r="S1715" t="s">
        <v>43</v>
      </c>
    </row>
    <row r="1716" spans="1:19">
      <c r="A1716">
        <v>1047</v>
      </c>
      <c r="B1716">
        <v>1645</v>
      </c>
      <c r="C1716">
        <v>3007</v>
      </c>
      <c r="D1716">
        <v>51042.5</v>
      </c>
      <c r="E1716">
        <v>2976</v>
      </c>
      <c r="F1716">
        <v>53384.5</v>
      </c>
      <c r="G1716">
        <v>17.93834</v>
      </c>
      <c r="H1716">
        <v>15.654999999999999</v>
      </c>
      <c r="I1716">
        <v>2.2833399999999999</v>
      </c>
      <c r="J1716">
        <v>1.1458539999999999</v>
      </c>
      <c r="K1716">
        <v>0</v>
      </c>
      <c r="L1716">
        <v>0</v>
      </c>
      <c r="M1716">
        <v>31</v>
      </c>
      <c r="N1716">
        <v>-2342</v>
      </c>
      <c r="O1716">
        <v>1.0309280000000001</v>
      </c>
      <c r="P1716">
        <v>23</v>
      </c>
      <c r="Q1716">
        <v>0.76488199999999995</v>
      </c>
      <c r="R1716" t="s">
        <v>43</v>
      </c>
      <c r="S1716" t="s">
        <v>43</v>
      </c>
    </row>
    <row r="1717" spans="1:19">
      <c r="A1717">
        <v>2211</v>
      </c>
      <c r="B1717">
        <v>1456</v>
      </c>
      <c r="C1717">
        <v>3006</v>
      </c>
      <c r="D1717">
        <v>212192.81</v>
      </c>
      <c r="E1717">
        <v>2954</v>
      </c>
      <c r="F1717">
        <v>222072.81</v>
      </c>
      <c r="G1717">
        <v>75.176984000000004</v>
      </c>
      <c r="H1717">
        <v>62.994999999999997</v>
      </c>
      <c r="I1717">
        <v>12.181984</v>
      </c>
      <c r="J1717">
        <v>1.1933800000000001</v>
      </c>
      <c r="K1717">
        <v>1</v>
      </c>
      <c r="L1717">
        <v>3.3266999999999998E-2</v>
      </c>
      <c r="M1717">
        <v>51</v>
      </c>
      <c r="N1717">
        <v>-9880</v>
      </c>
      <c r="O1717">
        <v>1.696607</v>
      </c>
      <c r="P1717">
        <v>91</v>
      </c>
      <c r="Q1717">
        <v>3.0272790000000001</v>
      </c>
      <c r="R1717" t="s">
        <v>43</v>
      </c>
      <c r="S1717" t="s">
        <v>43</v>
      </c>
    </row>
    <row r="1718" spans="1:19">
      <c r="A1718">
        <v>3101</v>
      </c>
      <c r="B1718">
        <v>759</v>
      </c>
      <c r="C1718">
        <v>3006</v>
      </c>
      <c r="D1718">
        <v>145608.16</v>
      </c>
      <c r="E1718">
        <v>2752</v>
      </c>
      <c r="F1718">
        <v>170860.16</v>
      </c>
      <c r="G1718">
        <v>62.085813999999999</v>
      </c>
      <c r="H1718">
        <v>45.555</v>
      </c>
      <c r="I1718">
        <v>16.530813999999999</v>
      </c>
      <c r="J1718">
        <v>1.362876</v>
      </c>
      <c r="K1718">
        <v>0</v>
      </c>
      <c r="L1718">
        <v>0</v>
      </c>
      <c r="M1718">
        <v>254</v>
      </c>
      <c r="N1718">
        <v>-25252</v>
      </c>
      <c r="O1718">
        <v>8.4497669999999996</v>
      </c>
      <c r="P1718">
        <v>33</v>
      </c>
      <c r="Q1718">
        <v>1.097804</v>
      </c>
      <c r="R1718" t="s">
        <v>43</v>
      </c>
      <c r="S1718" t="s">
        <v>43</v>
      </c>
    </row>
    <row r="1719" spans="1:19">
      <c r="A1719">
        <v>5177</v>
      </c>
      <c r="B1719">
        <v>1823</v>
      </c>
      <c r="C1719">
        <v>3005</v>
      </c>
      <c r="D1719">
        <v>177479.77</v>
      </c>
      <c r="E1719">
        <v>2902</v>
      </c>
      <c r="F1719">
        <v>190415.77</v>
      </c>
      <c r="G1719">
        <v>65.615358000000001</v>
      </c>
      <c r="H1719">
        <v>67.28</v>
      </c>
      <c r="I1719">
        <v>-1.664642</v>
      </c>
      <c r="J1719">
        <v>0.97525799999999996</v>
      </c>
      <c r="K1719">
        <v>0</v>
      </c>
      <c r="L1719">
        <v>0</v>
      </c>
      <c r="M1719">
        <v>103</v>
      </c>
      <c r="N1719">
        <v>-12936</v>
      </c>
      <c r="O1719">
        <v>3.4276209999999998</v>
      </c>
      <c r="P1719">
        <v>52</v>
      </c>
      <c r="Q1719">
        <v>1.7304489999999999</v>
      </c>
      <c r="R1719" t="s">
        <v>43</v>
      </c>
      <c r="S1719" t="s">
        <v>43</v>
      </c>
    </row>
    <row r="1720" spans="1:19">
      <c r="A1720">
        <v>210</v>
      </c>
      <c r="B1720">
        <v>1204</v>
      </c>
      <c r="C1720">
        <v>3004</v>
      </c>
      <c r="D1720">
        <v>189397.26</v>
      </c>
      <c r="E1720">
        <v>2958</v>
      </c>
      <c r="F1720">
        <v>201925.26</v>
      </c>
      <c r="G1720">
        <v>68.264117999999996</v>
      </c>
      <c r="H1720">
        <v>23.77</v>
      </c>
      <c r="I1720">
        <v>44.494118</v>
      </c>
      <c r="J1720">
        <v>2.8718599999999999</v>
      </c>
      <c r="K1720">
        <v>0</v>
      </c>
      <c r="L1720">
        <v>0</v>
      </c>
      <c r="M1720">
        <v>46</v>
      </c>
      <c r="N1720">
        <v>-12528</v>
      </c>
      <c r="O1720">
        <v>1.5312920000000001</v>
      </c>
      <c r="P1720">
        <v>61</v>
      </c>
      <c r="Q1720">
        <v>2.0306259999999998</v>
      </c>
      <c r="R1720" t="s">
        <v>43</v>
      </c>
      <c r="S1720" t="s">
        <v>43</v>
      </c>
    </row>
    <row r="1721" spans="1:19">
      <c r="A1721">
        <v>1194</v>
      </c>
      <c r="B1721">
        <v>667</v>
      </c>
      <c r="C1721">
        <v>3003</v>
      </c>
      <c r="D1721">
        <v>114465.94</v>
      </c>
      <c r="E1721">
        <v>2931</v>
      </c>
      <c r="F1721">
        <v>124578.94</v>
      </c>
      <c r="G1721">
        <v>42.503903000000001</v>
      </c>
      <c r="H1721">
        <v>19.649999999999999</v>
      </c>
      <c r="I1721">
        <v>22.853902999999999</v>
      </c>
      <c r="J1721">
        <v>2.1630479999999999</v>
      </c>
      <c r="K1721">
        <v>0</v>
      </c>
      <c r="L1721">
        <v>0</v>
      </c>
      <c r="M1721">
        <v>72</v>
      </c>
      <c r="N1721">
        <v>-10113</v>
      </c>
      <c r="O1721">
        <v>2.397602</v>
      </c>
      <c r="P1721">
        <v>37</v>
      </c>
      <c r="Q1721">
        <v>1.2321009999999999</v>
      </c>
      <c r="R1721" t="s">
        <v>43</v>
      </c>
      <c r="S1721" t="s">
        <v>43</v>
      </c>
    </row>
    <row r="1722" spans="1:19">
      <c r="A1722">
        <v>2666</v>
      </c>
      <c r="B1722">
        <v>164</v>
      </c>
      <c r="C1722">
        <v>3002</v>
      </c>
      <c r="D1722">
        <v>152057.88</v>
      </c>
      <c r="E1722">
        <v>2779</v>
      </c>
      <c r="F1722">
        <v>176958.88</v>
      </c>
      <c r="G1722">
        <v>63.677179000000002</v>
      </c>
      <c r="H1722">
        <v>28.3</v>
      </c>
      <c r="I1722">
        <v>35.377178999999998</v>
      </c>
      <c r="J1722">
        <v>2.2500770000000001</v>
      </c>
      <c r="K1722">
        <v>0</v>
      </c>
      <c r="L1722">
        <v>0</v>
      </c>
      <c r="M1722">
        <v>223</v>
      </c>
      <c r="N1722">
        <v>-24901</v>
      </c>
      <c r="O1722">
        <v>7.4283809999999999</v>
      </c>
      <c r="P1722">
        <v>33</v>
      </c>
      <c r="Q1722">
        <v>1.099267</v>
      </c>
      <c r="R1722" t="s">
        <v>43</v>
      </c>
      <c r="S1722" t="s">
        <v>43</v>
      </c>
    </row>
    <row r="1723" spans="1:19">
      <c r="A1723">
        <v>5403</v>
      </c>
      <c r="B1723">
        <v>946</v>
      </c>
      <c r="C1723">
        <v>3002</v>
      </c>
      <c r="D1723">
        <v>134237.06</v>
      </c>
      <c r="E1723">
        <v>2882</v>
      </c>
      <c r="F1723">
        <v>150125.06</v>
      </c>
      <c r="G1723">
        <v>52.090583000000002</v>
      </c>
      <c r="H1723">
        <v>12.715</v>
      </c>
      <c r="I1723">
        <v>39.375582999999999</v>
      </c>
      <c r="J1723">
        <v>4.0967820000000001</v>
      </c>
      <c r="K1723">
        <v>0</v>
      </c>
      <c r="L1723">
        <v>0</v>
      </c>
      <c r="M1723">
        <v>120</v>
      </c>
      <c r="N1723">
        <v>-15888</v>
      </c>
      <c r="O1723">
        <v>3.9973350000000001</v>
      </c>
      <c r="P1723">
        <v>38</v>
      </c>
      <c r="Q1723">
        <v>1.2658229999999999</v>
      </c>
      <c r="R1723" t="s">
        <v>43</v>
      </c>
      <c r="S1723" t="s">
        <v>43</v>
      </c>
    </row>
    <row r="1724" spans="1:19">
      <c r="A1724">
        <v>3737</v>
      </c>
      <c r="B1724">
        <v>649</v>
      </c>
      <c r="C1724">
        <v>2999</v>
      </c>
      <c r="D1724">
        <v>101895.12</v>
      </c>
      <c r="E1724">
        <v>2783</v>
      </c>
      <c r="F1724">
        <v>128707.12</v>
      </c>
      <c r="G1724">
        <v>46.247618000000003</v>
      </c>
      <c r="H1724">
        <v>15.83</v>
      </c>
      <c r="I1724">
        <v>30.417618000000001</v>
      </c>
      <c r="J1724">
        <v>2.9215170000000001</v>
      </c>
      <c r="K1724">
        <v>0</v>
      </c>
      <c r="L1724">
        <v>0</v>
      </c>
      <c r="M1724">
        <v>216</v>
      </c>
      <c r="N1724">
        <v>-26812</v>
      </c>
      <c r="O1724">
        <v>7.2024010000000001</v>
      </c>
      <c r="P1724">
        <v>46</v>
      </c>
      <c r="Q1724">
        <v>1.5338449999999999</v>
      </c>
      <c r="R1724" t="s">
        <v>43</v>
      </c>
      <c r="S1724" t="s">
        <v>43</v>
      </c>
    </row>
    <row r="1725" spans="1:19">
      <c r="A1725">
        <v>5158</v>
      </c>
      <c r="B1725">
        <v>1676</v>
      </c>
      <c r="C1725">
        <v>2997</v>
      </c>
      <c r="D1725">
        <v>84656.95</v>
      </c>
      <c r="E1725">
        <v>2904</v>
      </c>
      <c r="F1725">
        <v>91742.31</v>
      </c>
      <c r="G1725">
        <v>31.591705000000001</v>
      </c>
      <c r="H1725">
        <v>26.9</v>
      </c>
      <c r="I1725">
        <v>4.6917049999999998</v>
      </c>
      <c r="J1725">
        <v>1.1744129999999999</v>
      </c>
      <c r="K1725">
        <v>0</v>
      </c>
      <c r="L1725">
        <v>0</v>
      </c>
      <c r="M1725">
        <v>93</v>
      </c>
      <c r="N1725">
        <v>-7085.36</v>
      </c>
      <c r="O1725">
        <v>3.1031029999999999</v>
      </c>
      <c r="P1725">
        <v>26</v>
      </c>
      <c r="Q1725">
        <v>0.86753400000000003</v>
      </c>
      <c r="R1725" t="s">
        <v>43</v>
      </c>
      <c r="S1725" t="s">
        <v>43</v>
      </c>
    </row>
    <row r="1726" spans="1:19">
      <c r="A1726">
        <v>5211</v>
      </c>
      <c r="B1726">
        <v>1133</v>
      </c>
      <c r="C1726">
        <v>2997</v>
      </c>
      <c r="D1726">
        <v>115599.47</v>
      </c>
      <c r="E1726">
        <v>2900</v>
      </c>
      <c r="F1726">
        <v>127678.47</v>
      </c>
      <c r="G1726">
        <v>44.027059000000001</v>
      </c>
      <c r="H1726">
        <v>21.98</v>
      </c>
      <c r="I1726">
        <v>22.047059000000001</v>
      </c>
      <c r="J1726">
        <v>2.0030510000000001</v>
      </c>
      <c r="K1726">
        <v>0</v>
      </c>
      <c r="L1726">
        <v>0</v>
      </c>
      <c r="M1726">
        <v>97</v>
      </c>
      <c r="N1726">
        <v>-12079</v>
      </c>
      <c r="O1726">
        <v>3.2365699999999999</v>
      </c>
      <c r="P1726">
        <v>65</v>
      </c>
      <c r="Q1726">
        <v>2.1688360000000002</v>
      </c>
      <c r="R1726" t="s">
        <v>43</v>
      </c>
      <c r="S1726" t="s">
        <v>43</v>
      </c>
    </row>
    <row r="1727" spans="1:19">
      <c r="A1727">
        <v>3974</v>
      </c>
      <c r="B1727">
        <v>1994</v>
      </c>
      <c r="C1727">
        <v>2993</v>
      </c>
      <c r="D1727">
        <v>81334.33</v>
      </c>
      <c r="E1727">
        <v>2860</v>
      </c>
      <c r="F1727">
        <v>91786.33</v>
      </c>
      <c r="G1727">
        <v>32.093122000000001</v>
      </c>
      <c r="H1727">
        <v>22.37</v>
      </c>
      <c r="I1727">
        <v>9.723122</v>
      </c>
      <c r="J1727">
        <v>1.43465</v>
      </c>
      <c r="K1727">
        <v>0</v>
      </c>
      <c r="L1727">
        <v>0</v>
      </c>
      <c r="M1727">
        <v>133</v>
      </c>
      <c r="N1727">
        <v>-10452</v>
      </c>
      <c r="O1727">
        <v>4.443702</v>
      </c>
      <c r="P1727">
        <v>27</v>
      </c>
      <c r="Q1727">
        <v>0.90210500000000005</v>
      </c>
      <c r="R1727" t="s">
        <v>43</v>
      </c>
      <c r="S1727" t="s">
        <v>43</v>
      </c>
    </row>
    <row r="1728" spans="1:19">
      <c r="A1728">
        <v>4386</v>
      </c>
      <c r="B1728">
        <v>257</v>
      </c>
      <c r="C1728">
        <v>2988</v>
      </c>
      <c r="D1728">
        <v>188915.66</v>
      </c>
      <c r="E1728">
        <v>2878</v>
      </c>
      <c r="F1728">
        <v>200804.66</v>
      </c>
      <c r="G1728">
        <v>69.772293000000005</v>
      </c>
      <c r="H1728">
        <v>60</v>
      </c>
      <c r="I1728">
        <v>9.7722929999999995</v>
      </c>
      <c r="J1728">
        <v>1.1628719999999999</v>
      </c>
      <c r="K1728">
        <v>0</v>
      </c>
      <c r="L1728">
        <v>0</v>
      </c>
      <c r="M1728">
        <v>110</v>
      </c>
      <c r="N1728">
        <v>-11889</v>
      </c>
      <c r="O1728">
        <v>3.6813920000000002</v>
      </c>
      <c r="P1728">
        <v>59</v>
      </c>
      <c r="Q1728">
        <v>1.9745649999999999</v>
      </c>
      <c r="R1728" t="s">
        <v>43</v>
      </c>
      <c r="S1728" t="s">
        <v>43</v>
      </c>
    </row>
    <row r="1729" spans="1:19">
      <c r="A1729">
        <v>2980</v>
      </c>
      <c r="B1729">
        <v>1323</v>
      </c>
      <c r="C1729">
        <v>2988</v>
      </c>
      <c r="D1729">
        <v>146700.15</v>
      </c>
      <c r="E1729">
        <v>2888</v>
      </c>
      <c r="F1729">
        <v>162008.15</v>
      </c>
      <c r="G1729">
        <v>56.097005000000003</v>
      </c>
      <c r="H1729">
        <v>41.225000000000001</v>
      </c>
      <c r="I1729">
        <v>14.872005</v>
      </c>
      <c r="J1729">
        <v>1.360752</v>
      </c>
      <c r="K1729">
        <v>0</v>
      </c>
      <c r="L1729">
        <v>0</v>
      </c>
      <c r="M1729">
        <v>100</v>
      </c>
      <c r="N1729">
        <v>-15308</v>
      </c>
      <c r="O1729">
        <v>3.3467199999999999</v>
      </c>
      <c r="P1729">
        <v>36</v>
      </c>
      <c r="Q1729">
        <v>1.2048190000000001</v>
      </c>
      <c r="R1729" t="s">
        <v>43</v>
      </c>
      <c r="S1729" t="s">
        <v>43</v>
      </c>
    </row>
    <row r="1730" spans="1:19">
      <c r="A1730">
        <v>2921</v>
      </c>
      <c r="B1730">
        <v>1378</v>
      </c>
      <c r="C1730">
        <v>2985</v>
      </c>
      <c r="D1730">
        <v>132043.65</v>
      </c>
      <c r="E1730">
        <v>2847</v>
      </c>
      <c r="F1730">
        <v>149559.65</v>
      </c>
      <c r="G1730">
        <v>52.532367000000001</v>
      </c>
      <c r="H1730">
        <v>40</v>
      </c>
      <c r="I1730">
        <v>12.532367000000001</v>
      </c>
      <c r="J1730">
        <v>1.3133090000000001</v>
      </c>
      <c r="K1730">
        <v>0</v>
      </c>
      <c r="L1730">
        <v>0</v>
      </c>
      <c r="M1730">
        <v>138</v>
      </c>
      <c r="N1730">
        <v>-17516</v>
      </c>
      <c r="O1730">
        <v>4.6231159999999996</v>
      </c>
      <c r="P1730">
        <v>28</v>
      </c>
      <c r="Q1730">
        <v>0.93802300000000005</v>
      </c>
      <c r="R1730" t="s">
        <v>43</v>
      </c>
      <c r="S1730" t="s">
        <v>43</v>
      </c>
    </row>
    <row r="1731" spans="1:19">
      <c r="A1731">
        <v>5154</v>
      </c>
      <c r="B1731">
        <v>908</v>
      </c>
      <c r="C1731">
        <v>2985</v>
      </c>
      <c r="D1731">
        <v>124607.22</v>
      </c>
      <c r="E1731">
        <v>2931</v>
      </c>
      <c r="F1731">
        <v>133630.22</v>
      </c>
      <c r="G1731">
        <v>45.592022999999998</v>
      </c>
      <c r="H1731">
        <v>40.94</v>
      </c>
      <c r="I1731">
        <v>4.6520229999999998</v>
      </c>
      <c r="J1731">
        <v>1.1136299999999999</v>
      </c>
      <c r="K1731">
        <v>0</v>
      </c>
      <c r="L1731">
        <v>0</v>
      </c>
      <c r="M1731">
        <v>54</v>
      </c>
      <c r="N1731">
        <v>-9023</v>
      </c>
      <c r="O1731">
        <v>1.809045</v>
      </c>
      <c r="P1731">
        <v>36</v>
      </c>
      <c r="Q1731">
        <v>1.2060299999999999</v>
      </c>
      <c r="R1731" t="s">
        <v>43</v>
      </c>
      <c r="S1731" t="s">
        <v>43</v>
      </c>
    </row>
    <row r="1732" spans="1:19">
      <c r="A1732">
        <v>5449</v>
      </c>
      <c r="B1732">
        <v>1877</v>
      </c>
      <c r="C1732">
        <v>2984</v>
      </c>
      <c r="D1732">
        <v>260757.55</v>
      </c>
      <c r="E1732">
        <v>2925</v>
      </c>
      <c r="F1732">
        <v>271359.2</v>
      </c>
      <c r="G1732">
        <v>92.772375999999994</v>
      </c>
      <c r="H1732">
        <v>78.05</v>
      </c>
      <c r="I1732">
        <v>14.722376000000001</v>
      </c>
      <c r="J1732">
        <v>1.1886270000000001</v>
      </c>
      <c r="K1732">
        <v>0</v>
      </c>
      <c r="L1732">
        <v>0</v>
      </c>
      <c r="M1732">
        <v>59</v>
      </c>
      <c r="N1732">
        <v>-10601.65</v>
      </c>
      <c r="O1732">
        <v>1.977212</v>
      </c>
      <c r="P1732">
        <v>57</v>
      </c>
      <c r="Q1732">
        <v>1.910188</v>
      </c>
      <c r="R1732" t="s">
        <v>43</v>
      </c>
      <c r="S1732" t="s">
        <v>43</v>
      </c>
    </row>
    <row r="1733" spans="1:19">
      <c r="A1733">
        <v>2942</v>
      </c>
      <c r="B1733">
        <v>951</v>
      </c>
      <c r="C1733">
        <v>2982</v>
      </c>
      <c r="D1733">
        <v>78451.899999999994</v>
      </c>
      <c r="E1733">
        <v>2840</v>
      </c>
      <c r="F1733">
        <v>92973.9</v>
      </c>
      <c r="G1733">
        <v>32.737288999999997</v>
      </c>
      <c r="H1733">
        <v>18.445</v>
      </c>
      <c r="I1733">
        <v>14.292289</v>
      </c>
      <c r="J1733">
        <v>1.7748600000000001</v>
      </c>
      <c r="K1733">
        <v>0</v>
      </c>
      <c r="L1733">
        <v>0</v>
      </c>
      <c r="M1733">
        <v>142</v>
      </c>
      <c r="N1733">
        <v>-14522</v>
      </c>
      <c r="O1733">
        <v>4.7619049999999996</v>
      </c>
      <c r="P1733">
        <v>52</v>
      </c>
      <c r="Q1733">
        <v>1.7437959999999999</v>
      </c>
      <c r="R1733" t="s">
        <v>43</v>
      </c>
      <c r="S1733" t="s">
        <v>43</v>
      </c>
    </row>
    <row r="1734" spans="1:19">
      <c r="A1734">
        <v>4384</v>
      </c>
      <c r="B1734">
        <v>988</v>
      </c>
      <c r="C1734">
        <v>2981</v>
      </c>
      <c r="D1734">
        <v>168048.7</v>
      </c>
      <c r="E1734">
        <v>2917</v>
      </c>
      <c r="F1734">
        <v>177308.7</v>
      </c>
      <c r="G1734">
        <v>60.784607000000001</v>
      </c>
      <c r="H1734">
        <v>59.44</v>
      </c>
      <c r="I1734">
        <v>1.3446070000000001</v>
      </c>
      <c r="J1734">
        <v>1.022621</v>
      </c>
      <c r="K1734">
        <v>0</v>
      </c>
      <c r="L1734">
        <v>0</v>
      </c>
      <c r="M1734">
        <v>64</v>
      </c>
      <c r="N1734">
        <v>-9260</v>
      </c>
      <c r="O1734">
        <v>2.1469309999999999</v>
      </c>
      <c r="P1734">
        <v>68</v>
      </c>
      <c r="Q1734">
        <v>2.2811140000000001</v>
      </c>
      <c r="R1734" t="s">
        <v>43</v>
      </c>
      <c r="S1734" t="s">
        <v>43</v>
      </c>
    </row>
    <row r="1735" spans="1:19">
      <c r="A1735">
        <v>4062</v>
      </c>
      <c r="B1735">
        <v>22</v>
      </c>
      <c r="C1735">
        <v>2979</v>
      </c>
      <c r="D1735">
        <v>97891.4</v>
      </c>
      <c r="E1735">
        <v>2838</v>
      </c>
      <c r="F1735">
        <v>112971.4</v>
      </c>
      <c r="G1735">
        <v>39.806694999999998</v>
      </c>
      <c r="H1735">
        <v>23.22</v>
      </c>
      <c r="I1735">
        <v>16.586694999999999</v>
      </c>
      <c r="J1735">
        <v>1.7143280000000001</v>
      </c>
      <c r="K1735">
        <v>0</v>
      </c>
      <c r="L1735">
        <v>0</v>
      </c>
      <c r="M1735">
        <v>141</v>
      </c>
      <c r="N1735">
        <v>-15080</v>
      </c>
      <c r="O1735">
        <v>4.7331320000000003</v>
      </c>
      <c r="P1735">
        <v>36</v>
      </c>
      <c r="Q1735">
        <v>1.2084589999999999</v>
      </c>
      <c r="R1735" t="s">
        <v>43</v>
      </c>
      <c r="S1735" t="s">
        <v>43</v>
      </c>
    </row>
    <row r="1736" spans="1:19">
      <c r="A1736">
        <v>4457</v>
      </c>
      <c r="B1736">
        <v>144</v>
      </c>
      <c r="C1736">
        <v>2979</v>
      </c>
      <c r="D1736">
        <v>92690.880000000005</v>
      </c>
      <c r="E1736">
        <v>2866</v>
      </c>
      <c r="F1736">
        <v>102977.88</v>
      </c>
      <c r="G1736">
        <v>35.930872000000001</v>
      </c>
      <c r="H1736">
        <v>11.815</v>
      </c>
      <c r="I1736">
        <v>24.115872</v>
      </c>
      <c r="J1736">
        <v>3.0411229999999998</v>
      </c>
      <c r="K1736">
        <v>0</v>
      </c>
      <c r="L1736">
        <v>0</v>
      </c>
      <c r="M1736">
        <v>113</v>
      </c>
      <c r="N1736">
        <v>-10287</v>
      </c>
      <c r="O1736">
        <v>3.7932190000000001</v>
      </c>
      <c r="P1736">
        <v>50</v>
      </c>
      <c r="Q1736">
        <v>1.6784159999999999</v>
      </c>
      <c r="R1736" t="s">
        <v>43</v>
      </c>
      <c r="S1736" t="s">
        <v>43</v>
      </c>
    </row>
    <row r="1737" spans="1:19">
      <c r="A1737">
        <v>3435</v>
      </c>
      <c r="B1737">
        <v>1678</v>
      </c>
      <c r="C1737">
        <v>2978</v>
      </c>
      <c r="D1737">
        <v>84350.63</v>
      </c>
      <c r="E1737">
        <v>2896</v>
      </c>
      <c r="F1737">
        <v>93942.63</v>
      </c>
      <c r="G1737">
        <v>32.438752999999998</v>
      </c>
      <c r="H1737">
        <v>18.23</v>
      </c>
      <c r="I1737">
        <v>14.208753</v>
      </c>
      <c r="J1737">
        <v>1.7794160000000001</v>
      </c>
      <c r="K1737">
        <v>0</v>
      </c>
      <c r="L1737">
        <v>0</v>
      </c>
      <c r="M1737">
        <v>82</v>
      </c>
      <c r="N1737">
        <v>-9592</v>
      </c>
      <c r="O1737">
        <v>2.7535259999999999</v>
      </c>
      <c r="P1737">
        <v>27</v>
      </c>
      <c r="Q1737">
        <v>0.90664900000000004</v>
      </c>
      <c r="R1737" t="s">
        <v>43</v>
      </c>
      <c r="S1737" t="s">
        <v>43</v>
      </c>
    </row>
    <row r="1738" spans="1:19">
      <c r="A1738">
        <v>2460</v>
      </c>
      <c r="B1738">
        <v>460</v>
      </c>
      <c r="C1738">
        <v>2976</v>
      </c>
      <c r="D1738">
        <v>156557.14000000001</v>
      </c>
      <c r="E1738">
        <v>2875</v>
      </c>
      <c r="F1738">
        <v>173049.14</v>
      </c>
      <c r="G1738">
        <v>60.191004999999997</v>
      </c>
      <c r="H1738">
        <v>12.39</v>
      </c>
      <c r="I1738">
        <v>47.801005000000004</v>
      </c>
      <c r="J1738">
        <v>4.8580310000000004</v>
      </c>
      <c r="K1738">
        <v>0</v>
      </c>
      <c r="L1738">
        <v>0</v>
      </c>
      <c r="M1738">
        <v>101</v>
      </c>
      <c r="N1738">
        <v>-16492</v>
      </c>
      <c r="O1738">
        <v>3.3938169999999999</v>
      </c>
      <c r="P1738">
        <v>33</v>
      </c>
      <c r="Q1738">
        <v>1.1088709999999999</v>
      </c>
      <c r="R1738" t="s">
        <v>43</v>
      </c>
      <c r="S1738" t="s">
        <v>43</v>
      </c>
    </row>
    <row r="1739" spans="1:19">
      <c r="A1739">
        <v>4680</v>
      </c>
      <c r="B1739">
        <v>1678</v>
      </c>
      <c r="C1739">
        <v>2973</v>
      </c>
      <c r="D1739">
        <v>84847.42</v>
      </c>
      <c r="E1739">
        <v>2890</v>
      </c>
      <c r="F1739">
        <v>94739.42</v>
      </c>
      <c r="G1739">
        <v>32.781806000000003</v>
      </c>
      <c r="H1739">
        <v>18.43</v>
      </c>
      <c r="I1739">
        <v>14.351806</v>
      </c>
      <c r="J1739">
        <v>1.7787200000000001</v>
      </c>
      <c r="K1739">
        <v>0</v>
      </c>
      <c r="L1739">
        <v>0</v>
      </c>
      <c r="M1739">
        <v>83</v>
      </c>
      <c r="N1739">
        <v>-9892</v>
      </c>
      <c r="O1739">
        <v>2.7917930000000002</v>
      </c>
      <c r="P1739">
        <v>39</v>
      </c>
      <c r="Q1739">
        <v>1.311806</v>
      </c>
      <c r="R1739" t="s">
        <v>43</v>
      </c>
      <c r="S1739" t="s">
        <v>43</v>
      </c>
    </row>
    <row r="1740" spans="1:19">
      <c r="A1740">
        <v>4257</v>
      </c>
      <c r="B1740">
        <v>1525</v>
      </c>
      <c r="C1740">
        <v>2969</v>
      </c>
      <c r="D1740">
        <v>50550.44</v>
      </c>
      <c r="E1740">
        <v>2902</v>
      </c>
      <c r="F1740">
        <v>55674.44</v>
      </c>
      <c r="G1740">
        <v>19.184851999999999</v>
      </c>
      <c r="H1740">
        <v>14.64</v>
      </c>
      <c r="I1740">
        <v>4.5448519999999997</v>
      </c>
      <c r="J1740">
        <v>1.310441</v>
      </c>
      <c r="K1740">
        <v>0</v>
      </c>
      <c r="L1740">
        <v>0</v>
      </c>
      <c r="M1740">
        <v>67</v>
      </c>
      <c r="N1740">
        <v>-5124</v>
      </c>
      <c r="O1740">
        <v>2.2566519999999999</v>
      </c>
      <c r="P1740">
        <v>31</v>
      </c>
      <c r="Q1740">
        <v>1.0441229999999999</v>
      </c>
      <c r="R1740" t="s">
        <v>43</v>
      </c>
      <c r="S1740" t="s">
        <v>43</v>
      </c>
    </row>
    <row r="1741" spans="1:19">
      <c r="A1741">
        <v>3611</v>
      </c>
      <c r="B1741">
        <v>616</v>
      </c>
      <c r="C1741">
        <v>2968</v>
      </c>
      <c r="D1741">
        <v>93795.67</v>
      </c>
      <c r="E1741">
        <v>2775</v>
      </c>
      <c r="F1741">
        <v>113389.67</v>
      </c>
      <c r="G1741">
        <v>40.861142000000001</v>
      </c>
      <c r="H1741">
        <v>17.43</v>
      </c>
      <c r="I1741">
        <v>23.431142000000001</v>
      </c>
      <c r="J1741">
        <v>2.3443000000000001</v>
      </c>
      <c r="K1741">
        <v>0</v>
      </c>
      <c r="L1741">
        <v>0</v>
      </c>
      <c r="M1741">
        <v>193</v>
      </c>
      <c r="N1741">
        <v>-19594</v>
      </c>
      <c r="O1741">
        <v>6.5026950000000001</v>
      </c>
      <c r="P1741">
        <v>38</v>
      </c>
      <c r="Q1741">
        <v>1.2803230000000001</v>
      </c>
      <c r="R1741" t="s">
        <v>43</v>
      </c>
      <c r="S1741" t="s">
        <v>43</v>
      </c>
    </row>
    <row r="1742" spans="1:19">
      <c r="A1742">
        <v>3607</v>
      </c>
      <c r="B1742">
        <v>87</v>
      </c>
      <c r="C1742">
        <v>2964</v>
      </c>
      <c r="D1742">
        <v>76726.960000000006</v>
      </c>
      <c r="E1742">
        <v>2808</v>
      </c>
      <c r="F1742">
        <v>85698.96</v>
      </c>
      <c r="G1742">
        <v>30.519573000000001</v>
      </c>
      <c r="H1742">
        <v>20</v>
      </c>
      <c r="I1742">
        <v>10.519572999999999</v>
      </c>
      <c r="J1742">
        <v>1.525979</v>
      </c>
      <c r="K1742">
        <v>48</v>
      </c>
      <c r="L1742">
        <v>1.6194329999999999</v>
      </c>
      <c r="M1742">
        <v>108</v>
      </c>
      <c r="N1742">
        <v>-8972</v>
      </c>
      <c r="O1742">
        <v>3.6437249999999999</v>
      </c>
      <c r="P1742">
        <v>38</v>
      </c>
      <c r="Q1742">
        <v>1.2820510000000001</v>
      </c>
      <c r="R1742" t="s">
        <v>43</v>
      </c>
      <c r="S1742" t="s">
        <v>43</v>
      </c>
    </row>
    <row r="1743" spans="1:19">
      <c r="A1743">
        <v>5985</v>
      </c>
      <c r="B1743">
        <v>170</v>
      </c>
      <c r="C1743">
        <v>2964</v>
      </c>
      <c r="D1743">
        <v>128387.57</v>
      </c>
      <c r="E1743">
        <v>2895</v>
      </c>
      <c r="F1743">
        <v>137564.57</v>
      </c>
      <c r="G1743">
        <v>47.517986000000001</v>
      </c>
      <c r="H1743">
        <v>43.66</v>
      </c>
      <c r="I1743">
        <v>3.8579859999999999</v>
      </c>
      <c r="J1743">
        <v>1.0883640000000001</v>
      </c>
      <c r="K1743">
        <v>0</v>
      </c>
      <c r="L1743">
        <v>0</v>
      </c>
      <c r="M1743">
        <v>69</v>
      </c>
      <c r="N1743">
        <v>-9177</v>
      </c>
      <c r="O1743">
        <v>2.3279350000000001</v>
      </c>
      <c r="P1743">
        <v>62</v>
      </c>
      <c r="Q1743">
        <v>2.0917680000000001</v>
      </c>
      <c r="R1743" t="s">
        <v>43</v>
      </c>
      <c r="S1743" t="s">
        <v>43</v>
      </c>
    </row>
    <row r="1744" spans="1:19">
      <c r="A1744">
        <v>2628</v>
      </c>
      <c r="B1744">
        <v>951</v>
      </c>
      <c r="C1744">
        <v>2964</v>
      </c>
      <c r="D1744">
        <v>75494.31</v>
      </c>
      <c r="E1744">
        <v>2813</v>
      </c>
      <c r="F1744">
        <v>88689.31</v>
      </c>
      <c r="G1744">
        <v>31.528372000000001</v>
      </c>
      <c r="H1744">
        <v>18.350000000000001</v>
      </c>
      <c r="I1744">
        <v>13.178372</v>
      </c>
      <c r="J1744">
        <v>1.718167</v>
      </c>
      <c r="K1744">
        <v>0</v>
      </c>
      <c r="L1744">
        <v>0</v>
      </c>
      <c r="M1744">
        <v>151</v>
      </c>
      <c r="N1744">
        <v>-13195</v>
      </c>
      <c r="O1744">
        <v>5.0944669999999999</v>
      </c>
      <c r="P1744">
        <v>46</v>
      </c>
      <c r="Q1744">
        <v>1.551957</v>
      </c>
      <c r="R1744" t="s">
        <v>43</v>
      </c>
      <c r="S1744" t="s">
        <v>43</v>
      </c>
    </row>
    <row r="1745" spans="1:19">
      <c r="A1745">
        <v>3480</v>
      </c>
      <c r="B1745">
        <v>859</v>
      </c>
      <c r="C1745">
        <v>2962</v>
      </c>
      <c r="D1745">
        <v>103476.87</v>
      </c>
      <c r="E1745">
        <v>2915</v>
      </c>
      <c r="F1745">
        <v>109268.87</v>
      </c>
      <c r="G1745">
        <v>37.485033000000001</v>
      </c>
      <c r="H1745">
        <v>35.11</v>
      </c>
      <c r="I1745">
        <v>2.3750330000000002</v>
      </c>
      <c r="J1745">
        <v>1.067645</v>
      </c>
      <c r="K1745">
        <v>0</v>
      </c>
      <c r="L1745">
        <v>0</v>
      </c>
      <c r="M1745">
        <v>47</v>
      </c>
      <c r="N1745">
        <v>-5792</v>
      </c>
      <c r="O1745">
        <v>1.5867659999999999</v>
      </c>
      <c r="P1745">
        <v>39</v>
      </c>
      <c r="Q1745">
        <v>1.316678</v>
      </c>
      <c r="R1745" t="s">
        <v>43</v>
      </c>
      <c r="S1745" t="s">
        <v>43</v>
      </c>
    </row>
    <row r="1746" spans="1:19">
      <c r="A1746">
        <v>4221</v>
      </c>
      <c r="B1746">
        <v>231</v>
      </c>
      <c r="C1746">
        <v>2962</v>
      </c>
      <c r="D1746">
        <v>100973.8</v>
      </c>
      <c r="E1746">
        <v>2858</v>
      </c>
      <c r="F1746">
        <v>113965.8</v>
      </c>
      <c r="G1746">
        <v>39.876066999999999</v>
      </c>
      <c r="H1746">
        <v>19.405000000000001</v>
      </c>
      <c r="I1746">
        <v>20.471067000000001</v>
      </c>
      <c r="J1746">
        <v>2.0549379999999999</v>
      </c>
      <c r="K1746">
        <v>0</v>
      </c>
      <c r="L1746">
        <v>0</v>
      </c>
      <c r="M1746">
        <v>104</v>
      </c>
      <c r="N1746">
        <v>-12992</v>
      </c>
      <c r="O1746">
        <v>3.5111409999999998</v>
      </c>
      <c r="P1746">
        <v>59</v>
      </c>
      <c r="Q1746">
        <v>1.991897</v>
      </c>
      <c r="R1746" t="s">
        <v>43</v>
      </c>
      <c r="S1746" t="s">
        <v>43</v>
      </c>
    </row>
    <row r="1747" spans="1:19">
      <c r="A1747">
        <v>3591</v>
      </c>
      <c r="B1747">
        <v>1463</v>
      </c>
      <c r="C1747">
        <v>2961</v>
      </c>
      <c r="D1747">
        <v>59644.95</v>
      </c>
      <c r="E1747">
        <v>2911</v>
      </c>
      <c r="F1747">
        <v>64110.95</v>
      </c>
      <c r="G1747">
        <v>22.023686000000001</v>
      </c>
      <c r="H1747">
        <v>4.4000000000000004</v>
      </c>
      <c r="I1747">
        <v>17.623685999999999</v>
      </c>
      <c r="J1747">
        <v>5.0053830000000001</v>
      </c>
      <c r="K1747">
        <v>0</v>
      </c>
      <c r="L1747">
        <v>0</v>
      </c>
      <c r="M1747">
        <v>50</v>
      </c>
      <c r="N1747">
        <v>-4466</v>
      </c>
      <c r="O1747">
        <v>1.6886190000000001</v>
      </c>
      <c r="P1747">
        <v>23</v>
      </c>
      <c r="Q1747">
        <v>0.77676500000000004</v>
      </c>
      <c r="R1747" t="s">
        <v>43</v>
      </c>
      <c r="S1747" t="s">
        <v>43</v>
      </c>
    </row>
    <row r="1748" spans="1:19">
      <c r="A1748">
        <v>5685</v>
      </c>
      <c r="B1748">
        <v>1488</v>
      </c>
      <c r="C1748">
        <v>2961</v>
      </c>
      <c r="D1748">
        <v>75483.28</v>
      </c>
      <c r="E1748">
        <v>2920</v>
      </c>
      <c r="F1748">
        <v>79541.279999999999</v>
      </c>
      <c r="G1748">
        <v>27.240164</v>
      </c>
      <c r="H1748">
        <v>14.734999999999999</v>
      </c>
      <c r="I1748">
        <v>12.505164000000001</v>
      </c>
      <c r="J1748">
        <v>1.848671</v>
      </c>
      <c r="K1748">
        <v>0</v>
      </c>
      <c r="L1748">
        <v>0</v>
      </c>
      <c r="M1748">
        <v>41</v>
      </c>
      <c r="N1748">
        <v>-4058</v>
      </c>
      <c r="O1748">
        <v>1.3846670000000001</v>
      </c>
      <c r="P1748">
        <v>40</v>
      </c>
      <c r="Q1748">
        <v>1.350895</v>
      </c>
      <c r="R1748" t="s">
        <v>43</v>
      </c>
      <c r="S1748" t="s">
        <v>43</v>
      </c>
    </row>
    <row r="1749" spans="1:19">
      <c r="A1749">
        <v>2094</v>
      </c>
      <c r="B1749">
        <v>614</v>
      </c>
      <c r="C1749">
        <v>2960</v>
      </c>
      <c r="D1749">
        <v>57689.02</v>
      </c>
      <c r="E1749">
        <v>1903</v>
      </c>
      <c r="F1749">
        <v>68661.75</v>
      </c>
      <c r="G1749">
        <v>36.080793</v>
      </c>
      <c r="H1749">
        <v>19.3</v>
      </c>
      <c r="I1749">
        <v>16.780792999999999</v>
      </c>
      <c r="J1749">
        <v>1.8694710000000001</v>
      </c>
      <c r="K1749">
        <v>932</v>
      </c>
      <c r="L1749">
        <v>31.486485999999999</v>
      </c>
      <c r="M1749">
        <v>125</v>
      </c>
      <c r="N1749">
        <v>-10972.73</v>
      </c>
      <c r="O1749">
        <v>4.2229729999999996</v>
      </c>
      <c r="P1749">
        <v>40</v>
      </c>
      <c r="Q1749">
        <v>1.351351</v>
      </c>
      <c r="R1749" t="s">
        <v>43</v>
      </c>
      <c r="S1749" t="s">
        <v>43</v>
      </c>
    </row>
    <row r="1750" spans="1:19">
      <c r="A1750">
        <v>3109</v>
      </c>
      <c r="B1750">
        <v>592</v>
      </c>
      <c r="C1750">
        <v>2958</v>
      </c>
      <c r="D1750">
        <v>55817.57</v>
      </c>
      <c r="E1750">
        <v>2898</v>
      </c>
      <c r="F1750">
        <v>60285.57</v>
      </c>
      <c r="G1750">
        <v>20.802474</v>
      </c>
      <c r="H1750">
        <v>7.83</v>
      </c>
      <c r="I1750">
        <v>12.972474</v>
      </c>
      <c r="J1750">
        <v>2.6567660000000002</v>
      </c>
      <c r="K1750">
        <v>0</v>
      </c>
      <c r="L1750">
        <v>0</v>
      </c>
      <c r="M1750">
        <v>60</v>
      </c>
      <c r="N1750">
        <v>-4468</v>
      </c>
      <c r="O1750">
        <v>2.0283980000000001</v>
      </c>
      <c r="P1750">
        <v>40</v>
      </c>
      <c r="Q1750">
        <v>1.3522650000000001</v>
      </c>
      <c r="R1750" t="s">
        <v>43</v>
      </c>
      <c r="S1750" t="s">
        <v>43</v>
      </c>
    </row>
    <row r="1751" spans="1:19">
      <c r="A1751">
        <v>3451</v>
      </c>
      <c r="B1751">
        <v>1245</v>
      </c>
      <c r="C1751">
        <v>2958</v>
      </c>
      <c r="D1751">
        <v>122279.53</v>
      </c>
      <c r="E1751">
        <v>2772</v>
      </c>
      <c r="F1751">
        <v>140653.53</v>
      </c>
      <c r="G1751">
        <v>50.740811999999998</v>
      </c>
      <c r="H1751">
        <v>29.855</v>
      </c>
      <c r="I1751">
        <v>20.885812000000001</v>
      </c>
      <c r="J1751">
        <v>1.6995750000000001</v>
      </c>
      <c r="K1751">
        <v>1</v>
      </c>
      <c r="L1751">
        <v>3.3806999999999997E-2</v>
      </c>
      <c r="M1751">
        <v>185</v>
      </c>
      <c r="N1751">
        <v>-18374</v>
      </c>
      <c r="O1751">
        <v>6.2542260000000001</v>
      </c>
      <c r="P1751">
        <v>35</v>
      </c>
      <c r="Q1751">
        <v>1.1832320000000001</v>
      </c>
      <c r="R1751" t="s">
        <v>43</v>
      </c>
      <c r="S1751" t="s">
        <v>43</v>
      </c>
    </row>
    <row r="1752" spans="1:19">
      <c r="A1752">
        <v>128</v>
      </c>
      <c r="B1752">
        <v>659</v>
      </c>
      <c r="C1752">
        <v>2956</v>
      </c>
      <c r="D1752">
        <v>73883.09</v>
      </c>
      <c r="E1752">
        <v>2879</v>
      </c>
      <c r="F1752">
        <v>79572.09</v>
      </c>
      <c r="G1752">
        <v>27.638795000000002</v>
      </c>
      <c r="H1752">
        <v>23.02</v>
      </c>
      <c r="I1752">
        <v>4.6187950000000004</v>
      </c>
      <c r="J1752">
        <v>1.2006429999999999</v>
      </c>
      <c r="K1752">
        <v>0</v>
      </c>
      <c r="L1752">
        <v>0</v>
      </c>
      <c r="M1752">
        <v>77</v>
      </c>
      <c r="N1752">
        <v>-5689</v>
      </c>
      <c r="O1752">
        <v>2.6048710000000002</v>
      </c>
      <c r="P1752">
        <v>58</v>
      </c>
      <c r="Q1752">
        <v>1.9621109999999999</v>
      </c>
      <c r="R1752" t="s">
        <v>43</v>
      </c>
      <c r="S1752" t="s">
        <v>43</v>
      </c>
    </row>
    <row r="1753" spans="1:19">
      <c r="A1753">
        <v>251</v>
      </c>
      <c r="B1753">
        <v>649</v>
      </c>
      <c r="C1753">
        <v>2956</v>
      </c>
      <c r="D1753">
        <v>51916.800000000003</v>
      </c>
      <c r="E1753">
        <v>2813</v>
      </c>
      <c r="F1753">
        <v>66037.8</v>
      </c>
      <c r="G1753">
        <v>23.475933000000001</v>
      </c>
      <c r="H1753">
        <v>3.93</v>
      </c>
      <c r="I1753">
        <v>19.545933000000002</v>
      </c>
      <c r="J1753">
        <v>5.9735199999999997</v>
      </c>
      <c r="K1753">
        <v>0</v>
      </c>
      <c r="L1753">
        <v>0</v>
      </c>
      <c r="M1753">
        <v>143</v>
      </c>
      <c r="N1753">
        <v>-14121</v>
      </c>
      <c r="O1753">
        <v>4.837618</v>
      </c>
      <c r="P1753">
        <v>27</v>
      </c>
      <c r="Q1753">
        <v>0.91339599999999999</v>
      </c>
      <c r="R1753" t="s">
        <v>43</v>
      </c>
      <c r="S1753" t="s">
        <v>43</v>
      </c>
    </row>
    <row r="1754" spans="1:19">
      <c r="A1754">
        <v>3085</v>
      </c>
      <c r="B1754">
        <v>604</v>
      </c>
      <c r="C1754">
        <v>2954</v>
      </c>
      <c r="D1754">
        <v>254276.95</v>
      </c>
      <c r="E1754">
        <v>2872</v>
      </c>
      <c r="F1754">
        <v>269345.95</v>
      </c>
      <c r="G1754">
        <v>93.783409000000006</v>
      </c>
      <c r="H1754">
        <v>44.674999999999997</v>
      </c>
      <c r="I1754">
        <v>49.108409000000002</v>
      </c>
      <c r="J1754">
        <v>2.099237</v>
      </c>
      <c r="K1754">
        <v>0</v>
      </c>
      <c r="L1754">
        <v>0</v>
      </c>
      <c r="M1754">
        <v>82</v>
      </c>
      <c r="N1754">
        <v>-15069</v>
      </c>
      <c r="O1754">
        <v>2.7758970000000001</v>
      </c>
      <c r="P1754">
        <v>66</v>
      </c>
      <c r="Q1754">
        <v>2.2342590000000002</v>
      </c>
      <c r="R1754" t="s">
        <v>43</v>
      </c>
      <c r="S1754" t="s">
        <v>43</v>
      </c>
    </row>
    <row r="1755" spans="1:19">
      <c r="A1755">
        <v>3585</v>
      </c>
      <c r="B1755">
        <v>1854</v>
      </c>
      <c r="C1755">
        <v>2954</v>
      </c>
      <c r="D1755">
        <v>169919.5</v>
      </c>
      <c r="E1755">
        <v>2779</v>
      </c>
      <c r="F1755">
        <v>183644.5</v>
      </c>
      <c r="G1755">
        <v>66.082943999999998</v>
      </c>
      <c r="H1755">
        <v>59.72</v>
      </c>
      <c r="I1755">
        <v>6.3629439999999997</v>
      </c>
      <c r="J1755">
        <v>1.106546</v>
      </c>
      <c r="K1755">
        <v>0</v>
      </c>
      <c r="L1755">
        <v>0</v>
      </c>
      <c r="M1755">
        <v>175</v>
      </c>
      <c r="N1755">
        <v>-13725</v>
      </c>
      <c r="O1755">
        <v>5.9241710000000003</v>
      </c>
      <c r="P1755">
        <v>63</v>
      </c>
      <c r="Q1755">
        <v>2.132701</v>
      </c>
      <c r="R1755" t="s">
        <v>43</v>
      </c>
      <c r="S1755" t="s">
        <v>43</v>
      </c>
    </row>
    <row r="1756" spans="1:19">
      <c r="A1756">
        <v>2551</v>
      </c>
      <c r="B1756">
        <v>1150</v>
      </c>
      <c r="C1756">
        <v>2950</v>
      </c>
      <c r="D1756">
        <v>162698.09</v>
      </c>
      <c r="E1756">
        <v>2854</v>
      </c>
      <c r="F1756">
        <v>177527.09</v>
      </c>
      <c r="G1756">
        <v>62.202905000000001</v>
      </c>
      <c r="H1756">
        <v>56.314999999999998</v>
      </c>
      <c r="I1756">
        <v>5.8879049999999999</v>
      </c>
      <c r="J1756">
        <v>1.1045529999999999</v>
      </c>
      <c r="K1756">
        <v>0</v>
      </c>
      <c r="L1756">
        <v>0</v>
      </c>
      <c r="M1756">
        <v>96</v>
      </c>
      <c r="N1756">
        <v>-14829</v>
      </c>
      <c r="O1756">
        <v>3.2542369999999998</v>
      </c>
      <c r="P1756">
        <v>44</v>
      </c>
      <c r="Q1756">
        <v>1.491525</v>
      </c>
      <c r="R1756" t="s">
        <v>43</v>
      </c>
      <c r="S1756" t="s">
        <v>43</v>
      </c>
    </row>
    <row r="1757" spans="1:19">
      <c r="A1757">
        <v>3428</v>
      </c>
      <c r="B1757">
        <v>496</v>
      </c>
      <c r="C1757">
        <v>2949</v>
      </c>
      <c r="D1757">
        <v>99730.61</v>
      </c>
      <c r="E1757">
        <v>2778</v>
      </c>
      <c r="F1757">
        <v>115545.61</v>
      </c>
      <c r="G1757">
        <v>41.593091999999999</v>
      </c>
      <c r="H1757">
        <v>25.05</v>
      </c>
      <c r="I1757">
        <v>16.543092000000001</v>
      </c>
      <c r="J1757">
        <v>1.6604030000000001</v>
      </c>
      <c r="K1757">
        <v>0</v>
      </c>
      <c r="L1757">
        <v>0</v>
      </c>
      <c r="M1757">
        <v>171</v>
      </c>
      <c r="N1757">
        <v>-15815</v>
      </c>
      <c r="O1757">
        <v>5.7985759999999997</v>
      </c>
      <c r="P1757">
        <v>49</v>
      </c>
      <c r="Q1757">
        <v>1.6615800000000001</v>
      </c>
      <c r="R1757" t="s">
        <v>43</v>
      </c>
      <c r="S1757" t="s">
        <v>43</v>
      </c>
    </row>
    <row r="1758" spans="1:19">
      <c r="A1758">
        <v>3252</v>
      </c>
      <c r="B1758">
        <v>908</v>
      </c>
      <c r="C1758">
        <v>2945</v>
      </c>
      <c r="D1758">
        <v>120893.83</v>
      </c>
      <c r="E1758">
        <v>2873</v>
      </c>
      <c r="F1758">
        <v>133043.82999999999</v>
      </c>
      <c r="G1758">
        <v>46.308329000000001</v>
      </c>
      <c r="H1758">
        <v>42.68</v>
      </c>
      <c r="I1758">
        <v>3.6283289999999999</v>
      </c>
      <c r="J1758">
        <v>1.0850120000000001</v>
      </c>
      <c r="K1758">
        <v>0</v>
      </c>
      <c r="L1758">
        <v>0</v>
      </c>
      <c r="M1758">
        <v>72</v>
      </c>
      <c r="N1758">
        <v>-12150</v>
      </c>
      <c r="O1758">
        <v>2.4448219999999998</v>
      </c>
      <c r="P1758">
        <v>41</v>
      </c>
      <c r="Q1758">
        <v>1.39219</v>
      </c>
      <c r="R1758" t="s">
        <v>43</v>
      </c>
      <c r="S1758" t="s">
        <v>43</v>
      </c>
    </row>
    <row r="1759" spans="1:19">
      <c r="A1759">
        <v>3681</v>
      </c>
      <c r="B1759">
        <v>601</v>
      </c>
      <c r="C1759">
        <v>2945</v>
      </c>
      <c r="D1759">
        <v>79995.62</v>
      </c>
      <c r="E1759">
        <v>2753</v>
      </c>
      <c r="F1759">
        <v>101947.62</v>
      </c>
      <c r="G1759">
        <v>37.031464</v>
      </c>
      <c r="H1759">
        <v>24.2</v>
      </c>
      <c r="I1759">
        <v>12.831464</v>
      </c>
      <c r="J1759">
        <v>1.5302260000000001</v>
      </c>
      <c r="K1759">
        <v>0</v>
      </c>
      <c r="L1759">
        <v>0</v>
      </c>
      <c r="M1759">
        <v>192</v>
      </c>
      <c r="N1759">
        <v>-21952</v>
      </c>
      <c r="O1759">
        <v>6.5195249999999998</v>
      </c>
      <c r="P1759">
        <v>42</v>
      </c>
      <c r="Q1759">
        <v>1.4261459999999999</v>
      </c>
      <c r="R1759" t="s">
        <v>43</v>
      </c>
      <c r="S1759" t="s">
        <v>43</v>
      </c>
    </row>
    <row r="1760" spans="1:19">
      <c r="A1760">
        <v>966</v>
      </c>
      <c r="B1760">
        <v>1353</v>
      </c>
      <c r="C1760">
        <v>2944</v>
      </c>
      <c r="D1760">
        <v>89730.74</v>
      </c>
      <c r="E1760">
        <v>2667</v>
      </c>
      <c r="F1760">
        <v>115086.74</v>
      </c>
      <c r="G1760">
        <v>43.152132999999999</v>
      </c>
      <c r="H1760">
        <v>20.34</v>
      </c>
      <c r="I1760">
        <v>22.812132999999999</v>
      </c>
      <c r="J1760">
        <v>2.12154</v>
      </c>
      <c r="K1760">
        <v>0</v>
      </c>
      <c r="L1760">
        <v>0</v>
      </c>
      <c r="M1760">
        <v>277</v>
      </c>
      <c r="N1760">
        <v>-25356</v>
      </c>
      <c r="O1760">
        <v>9.4089670000000005</v>
      </c>
      <c r="P1760">
        <v>36</v>
      </c>
      <c r="Q1760">
        <v>1.222826</v>
      </c>
      <c r="R1760" t="s">
        <v>43</v>
      </c>
      <c r="S1760" t="s">
        <v>43</v>
      </c>
    </row>
    <row r="1761" spans="1:19">
      <c r="A1761">
        <v>4448</v>
      </c>
      <c r="B1761">
        <v>1656</v>
      </c>
      <c r="C1761">
        <v>2943</v>
      </c>
      <c r="D1761">
        <v>87871.85</v>
      </c>
      <c r="E1761">
        <v>2812</v>
      </c>
      <c r="F1761">
        <v>101987.85</v>
      </c>
      <c r="G1761">
        <v>36.268794</v>
      </c>
      <c r="H1761">
        <v>5.92</v>
      </c>
      <c r="I1761">
        <v>30.348794000000002</v>
      </c>
      <c r="J1761">
        <v>6.1264849999999997</v>
      </c>
      <c r="K1761">
        <v>0</v>
      </c>
      <c r="L1761">
        <v>0</v>
      </c>
      <c r="M1761">
        <v>131</v>
      </c>
      <c r="N1761">
        <v>-14116</v>
      </c>
      <c r="O1761">
        <v>4.4512400000000003</v>
      </c>
      <c r="P1761">
        <v>34</v>
      </c>
      <c r="Q1761">
        <v>1.155284</v>
      </c>
      <c r="R1761" t="s">
        <v>43</v>
      </c>
      <c r="S1761" t="s">
        <v>43</v>
      </c>
    </row>
    <row r="1762" spans="1:19">
      <c r="A1762">
        <v>977</v>
      </c>
      <c r="B1762">
        <v>1568</v>
      </c>
      <c r="C1762">
        <v>2942</v>
      </c>
      <c r="D1762">
        <v>145892.85999999999</v>
      </c>
      <c r="E1762">
        <v>2853</v>
      </c>
      <c r="F1762">
        <v>154786.85999999999</v>
      </c>
      <c r="G1762">
        <v>54.254069000000001</v>
      </c>
      <c r="H1762">
        <v>54.66</v>
      </c>
      <c r="I1762">
        <v>-0.40593099999999999</v>
      </c>
      <c r="J1762">
        <v>0.99257399999999996</v>
      </c>
      <c r="K1762">
        <v>0</v>
      </c>
      <c r="L1762">
        <v>0</v>
      </c>
      <c r="M1762">
        <v>89</v>
      </c>
      <c r="N1762">
        <v>-8894</v>
      </c>
      <c r="O1762">
        <v>3.025153</v>
      </c>
      <c r="P1762">
        <v>61</v>
      </c>
      <c r="Q1762">
        <v>2.0734189999999999</v>
      </c>
      <c r="R1762" t="s">
        <v>43</v>
      </c>
      <c r="S1762" t="s">
        <v>43</v>
      </c>
    </row>
    <row r="1763" spans="1:19">
      <c r="A1763">
        <v>2070</v>
      </c>
      <c r="B1763">
        <v>1371</v>
      </c>
      <c r="C1763">
        <v>2942</v>
      </c>
      <c r="D1763">
        <v>165232.14000000001</v>
      </c>
      <c r="E1763">
        <v>2828</v>
      </c>
      <c r="F1763">
        <v>180136.14</v>
      </c>
      <c r="G1763">
        <v>63.697361999999998</v>
      </c>
      <c r="H1763">
        <v>23.08</v>
      </c>
      <c r="I1763">
        <v>40.617362</v>
      </c>
      <c r="J1763">
        <v>2.7598509999999998</v>
      </c>
      <c r="K1763">
        <v>0</v>
      </c>
      <c r="L1763">
        <v>0</v>
      </c>
      <c r="M1763">
        <v>114</v>
      </c>
      <c r="N1763">
        <v>-14904</v>
      </c>
      <c r="O1763">
        <v>3.8749150000000001</v>
      </c>
      <c r="P1763">
        <v>23</v>
      </c>
      <c r="Q1763">
        <v>0.78178099999999995</v>
      </c>
      <c r="R1763" t="s">
        <v>43</v>
      </c>
      <c r="S1763" t="s">
        <v>43</v>
      </c>
    </row>
    <row r="1764" spans="1:19">
      <c r="A1764">
        <v>4230</v>
      </c>
      <c r="B1764">
        <v>908</v>
      </c>
      <c r="C1764">
        <v>2941</v>
      </c>
      <c r="D1764">
        <v>128447.75</v>
      </c>
      <c r="E1764">
        <v>2867</v>
      </c>
      <c r="F1764">
        <v>141390.75</v>
      </c>
      <c r="G1764">
        <v>49.31662</v>
      </c>
      <c r="H1764">
        <v>40.33</v>
      </c>
      <c r="I1764">
        <v>8.9866200000000003</v>
      </c>
      <c r="J1764">
        <v>1.2228270000000001</v>
      </c>
      <c r="K1764">
        <v>0</v>
      </c>
      <c r="L1764">
        <v>0</v>
      </c>
      <c r="M1764">
        <v>74</v>
      </c>
      <c r="N1764">
        <v>-12943</v>
      </c>
      <c r="O1764">
        <v>2.5161509999999998</v>
      </c>
      <c r="P1764">
        <v>52</v>
      </c>
      <c r="Q1764">
        <v>1.768106</v>
      </c>
      <c r="R1764" t="s">
        <v>43</v>
      </c>
      <c r="S1764" t="s">
        <v>43</v>
      </c>
    </row>
    <row r="1765" spans="1:19">
      <c r="A1765">
        <v>5023</v>
      </c>
      <c r="B1765">
        <v>1246</v>
      </c>
      <c r="C1765">
        <v>2938</v>
      </c>
      <c r="D1765">
        <v>156442.23999999999</v>
      </c>
      <c r="E1765">
        <v>2793</v>
      </c>
      <c r="F1765">
        <v>175916.24</v>
      </c>
      <c r="G1765">
        <v>62.984690000000001</v>
      </c>
      <c r="H1765">
        <v>44.48</v>
      </c>
      <c r="I1765">
        <v>18.50469</v>
      </c>
      <c r="J1765">
        <v>1.416023</v>
      </c>
      <c r="K1765">
        <v>0</v>
      </c>
      <c r="L1765">
        <v>0</v>
      </c>
      <c r="M1765">
        <v>145</v>
      </c>
      <c r="N1765">
        <v>-19474</v>
      </c>
      <c r="O1765">
        <v>4.9353300000000004</v>
      </c>
      <c r="P1765">
        <v>42</v>
      </c>
      <c r="Q1765">
        <v>1.4295439999999999</v>
      </c>
      <c r="R1765" t="s">
        <v>43</v>
      </c>
      <c r="S1765" t="s">
        <v>43</v>
      </c>
    </row>
    <row r="1766" spans="1:19">
      <c r="A1766">
        <v>5408</v>
      </c>
      <c r="B1766">
        <v>667</v>
      </c>
      <c r="C1766">
        <v>2938</v>
      </c>
      <c r="D1766">
        <v>111384.52</v>
      </c>
      <c r="E1766">
        <v>2857</v>
      </c>
      <c r="F1766">
        <v>122375.37</v>
      </c>
      <c r="G1766">
        <v>42.833520999999998</v>
      </c>
      <c r="H1766">
        <v>20.02</v>
      </c>
      <c r="I1766">
        <v>22.813521000000001</v>
      </c>
      <c r="J1766">
        <v>2.1395369999999998</v>
      </c>
      <c r="K1766">
        <v>0</v>
      </c>
      <c r="L1766">
        <v>0</v>
      </c>
      <c r="M1766">
        <v>81</v>
      </c>
      <c r="N1766">
        <v>-10990.85</v>
      </c>
      <c r="O1766">
        <v>2.7569780000000002</v>
      </c>
      <c r="P1766">
        <v>31</v>
      </c>
      <c r="Q1766">
        <v>1.05514</v>
      </c>
      <c r="R1766" t="s">
        <v>43</v>
      </c>
      <c r="S1766" t="s">
        <v>43</v>
      </c>
    </row>
    <row r="1767" spans="1:19">
      <c r="A1767">
        <v>5525</v>
      </c>
      <c r="B1767">
        <v>1644</v>
      </c>
      <c r="C1767">
        <v>2937</v>
      </c>
      <c r="D1767">
        <v>89434.68</v>
      </c>
      <c r="E1767">
        <v>2910</v>
      </c>
      <c r="F1767">
        <v>90030.68</v>
      </c>
      <c r="G1767">
        <v>30.938378</v>
      </c>
      <c r="H1767">
        <v>15.8</v>
      </c>
      <c r="I1767">
        <v>15.138377999999999</v>
      </c>
      <c r="J1767">
        <v>1.9581249999999999</v>
      </c>
      <c r="K1767">
        <v>23</v>
      </c>
      <c r="L1767">
        <v>0.78311200000000003</v>
      </c>
      <c r="M1767">
        <v>4</v>
      </c>
      <c r="N1767">
        <v>-596</v>
      </c>
      <c r="O1767">
        <v>0.13619300000000001</v>
      </c>
      <c r="P1767">
        <v>42</v>
      </c>
      <c r="Q1767">
        <v>1.4300310000000001</v>
      </c>
      <c r="R1767" t="s">
        <v>43</v>
      </c>
      <c r="S1767" t="s">
        <v>43</v>
      </c>
    </row>
    <row r="1768" spans="1:19">
      <c r="A1768">
        <v>5891</v>
      </c>
      <c r="B1768">
        <v>667</v>
      </c>
      <c r="C1768">
        <v>2937</v>
      </c>
      <c r="D1768">
        <v>127204.53</v>
      </c>
      <c r="E1768">
        <v>2866</v>
      </c>
      <c r="F1768">
        <v>137319.53</v>
      </c>
      <c r="G1768">
        <v>47.913303999999997</v>
      </c>
      <c r="H1768">
        <v>20.190000000000001</v>
      </c>
      <c r="I1768">
        <v>27.723303999999999</v>
      </c>
      <c r="J1768">
        <v>2.3731209999999998</v>
      </c>
      <c r="K1768">
        <v>0</v>
      </c>
      <c r="L1768">
        <v>0</v>
      </c>
      <c r="M1768">
        <v>71</v>
      </c>
      <c r="N1768">
        <v>-10115</v>
      </c>
      <c r="O1768">
        <v>2.4174329999999999</v>
      </c>
      <c r="P1768">
        <v>38</v>
      </c>
      <c r="Q1768">
        <v>1.2938369999999999</v>
      </c>
      <c r="R1768" t="s">
        <v>43</v>
      </c>
      <c r="S1768" t="s">
        <v>43</v>
      </c>
    </row>
    <row r="1769" spans="1:19">
      <c r="A1769">
        <v>1307</v>
      </c>
      <c r="B1769">
        <v>74</v>
      </c>
      <c r="C1769">
        <v>2936</v>
      </c>
      <c r="D1769">
        <v>135067.76</v>
      </c>
      <c r="E1769">
        <v>2781</v>
      </c>
      <c r="F1769">
        <v>152994.76</v>
      </c>
      <c r="G1769">
        <v>55.014296999999999</v>
      </c>
      <c r="H1769">
        <v>43.93</v>
      </c>
      <c r="I1769">
        <v>11.084296999999999</v>
      </c>
      <c r="J1769">
        <v>1.2523169999999999</v>
      </c>
      <c r="K1769">
        <v>0</v>
      </c>
      <c r="L1769">
        <v>0</v>
      </c>
      <c r="M1769">
        <v>155</v>
      </c>
      <c r="N1769">
        <v>-17927</v>
      </c>
      <c r="O1769">
        <v>5.2792919999999999</v>
      </c>
      <c r="P1769">
        <v>41</v>
      </c>
      <c r="Q1769">
        <v>1.396458</v>
      </c>
      <c r="R1769" t="s">
        <v>43</v>
      </c>
      <c r="S1769" t="s">
        <v>43</v>
      </c>
    </row>
    <row r="1770" spans="1:19">
      <c r="A1770">
        <v>1204</v>
      </c>
      <c r="B1770">
        <v>1518</v>
      </c>
      <c r="C1770">
        <v>2935</v>
      </c>
      <c r="D1770">
        <v>127961.65</v>
      </c>
      <c r="E1770">
        <v>2852</v>
      </c>
      <c r="F1770">
        <v>140356.65</v>
      </c>
      <c r="G1770">
        <v>49.213411999999998</v>
      </c>
      <c r="H1770">
        <v>23.245000000000001</v>
      </c>
      <c r="I1770">
        <v>25.968412000000001</v>
      </c>
      <c r="J1770">
        <v>2.1171609999999998</v>
      </c>
      <c r="K1770">
        <v>0</v>
      </c>
      <c r="L1770">
        <v>0</v>
      </c>
      <c r="M1770">
        <v>83</v>
      </c>
      <c r="N1770">
        <v>-12395</v>
      </c>
      <c r="O1770">
        <v>2.8279390000000002</v>
      </c>
      <c r="P1770">
        <v>35</v>
      </c>
      <c r="Q1770">
        <v>1.192504</v>
      </c>
      <c r="R1770" t="s">
        <v>43</v>
      </c>
      <c r="S1770" t="s">
        <v>43</v>
      </c>
    </row>
    <row r="1771" spans="1:19">
      <c r="A1771">
        <v>2027</v>
      </c>
      <c r="B1771">
        <v>395</v>
      </c>
      <c r="C1771">
        <v>2935</v>
      </c>
      <c r="D1771">
        <v>174188.51</v>
      </c>
      <c r="E1771">
        <v>2688</v>
      </c>
      <c r="F1771">
        <v>201033.51</v>
      </c>
      <c r="G1771">
        <v>74.789252000000005</v>
      </c>
      <c r="H1771">
        <v>34.405000000000001</v>
      </c>
      <c r="I1771">
        <v>40.384251999999996</v>
      </c>
      <c r="J1771">
        <v>2.1737899999999999</v>
      </c>
      <c r="K1771">
        <v>0</v>
      </c>
      <c r="L1771">
        <v>0</v>
      </c>
      <c r="M1771">
        <v>247</v>
      </c>
      <c r="N1771">
        <v>-26845</v>
      </c>
      <c r="O1771">
        <v>8.415673</v>
      </c>
      <c r="P1771">
        <v>21</v>
      </c>
      <c r="Q1771">
        <v>0.715503</v>
      </c>
      <c r="R1771" t="s">
        <v>43</v>
      </c>
      <c r="S1771" t="s">
        <v>43</v>
      </c>
    </row>
    <row r="1772" spans="1:19">
      <c r="A1772">
        <v>3044</v>
      </c>
      <c r="B1772">
        <v>1397</v>
      </c>
      <c r="C1772">
        <v>2933</v>
      </c>
      <c r="D1772">
        <v>159344.35</v>
      </c>
      <c r="E1772">
        <v>2815</v>
      </c>
      <c r="F1772">
        <v>174818.35</v>
      </c>
      <c r="G1772">
        <v>62.102432999999998</v>
      </c>
      <c r="H1772">
        <v>39.659999999999997</v>
      </c>
      <c r="I1772">
        <v>22.442433000000001</v>
      </c>
      <c r="J1772">
        <v>1.565871</v>
      </c>
      <c r="K1772">
        <v>0</v>
      </c>
      <c r="L1772">
        <v>0</v>
      </c>
      <c r="M1772">
        <v>118</v>
      </c>
      <c r="N1772">
        <v>-15474</v>
      </c>
      <c r="O1772">
        <v>4.0231839999999996</v>
      </c>
      <c r="P1772">
        <v>31</v>
      </c>
      <c r="Q1772">
        <v>1.0569379999999999</v>
      </c>
      <c r="R1772" t="s">
        <v>43</v>
      </c>
      <c r="S1772" t="s">
        <v>43</v>
      </c>
    </row>
    <row r="1773" spans="1:19">
      <c r="A1773">
        <v>3805</v>
      </c>
      <c r="B1773">
        <v>460</v>
      </c>
      <c r="C1773">
        <v>2932</v>
      </c>
      <c r="D1773">
        <v>141646.37</v>
      </c>
      <c r="E1773">
        <v>2834</v>
      </c>
      <c r="F1773">
        <v>157918.37</v>
      </c>
      <c r="G1773">
        <v>55.722783999999997</v>
      </c>
      <c r="H1773">
        <v>12.56</v>
      </c>
      <c r="I1773">
        <v>43.162784000000002</v>
      </c>
      <c r="J1773">
        <v>4.4365269999999999</v>
      </c>
      <c r="K1773">
        <v>0</v>
      </c>
      <c r="L1773">
        <v>0</v>
      </c>
      <c r="M1773">
        <v>98</v>
      </c>
      <c r="N1773">
        <v>-16272</v>
      </c>
      <c r="O1773">
        <v>3.342428</v>
      </c>
      <c r="P1773">
        <v>26</v>
      </c>
      <c r="Q1773">
        <v>0.88676699999999997</v>
      </c>
      <c r="R1773" t="s">
        <v>43</v>
      </c>
      <c r="S1773" t="s">
        <v>43</v>
      </c>
    </row>
    <row r="1774" spans="1:19">
      <c r="A1774">
        <v>3889</v>
      </c>
      <c r="B1774">
        <v>1598</v>
      </c>
      <c r="C1774">
        <v>2923</v>
      </c>
      <c r="D1774">
        <v>77994.52</v>
      </c>
      <c r="E1774">
        <v>2744</v>
      </c>
      <c r="F1774">
        <v>95384.52</v>
      </c>
      <c r="G1774">
        <v>34.761122</v>
      </c>
      <c r="H1774">
        <v>17.895</v>
      </c>
      <c r="I1774">
        <v>16.866122000000001</v>
      </c>
      <c r="J1774">
        <v>1.9425049999999999</v>
      </c>
      <c r="K1774">
        <v>0</v>
      </c>
      <c r="L1774">
        <v>0</v>
      </c>
      <c r="M1774">
        <v>179</v>
      </c>
      <c r="N1774">
        <v>-17390</v>
      </c>
      <c r="O1774">
        <v>6.1238450000000002</v>
      </c>
      <c r="P1774">
        <v>49</v>
      </c>
      <c r="Q1774">
        <v>1.6763600000000001</v>
      </c>
      <c r="R1774" t="s">
        <v>43</v>
      </c>
      <c r="S1774" t="s">
        <v>43</v>
      </c>
    </row>
    <row r="1775" spans="1:19">
      <c r="A1775">
        <v>5812</v>
      </c>
      <c r="B1775">
        <v>1246</v>
      </c>
      <c r="C1775">
        <v>2921</v>
      </c>
      <c r="D1775">
        <v>95087.49</v>
      </c>
      <c r="E1775">
        <v>2845</v>
      </c>
      <c r="F1775">
        <v>102784.49</v>
      </c>
      <c r="G1775">
        <v>36.128115999999999</v>
      </c>
      <c r="H1775">
        <v>18.95</v>
      </c>
      <c r="I1775">
        <v>17.178115999999999</v>
      </c>
      <c r="J1775">
        <v>1.9064970000000001</v>
      </c>
      <c r="K1775">
        <v>0</v>
      </c>
      <c r="L1775">
        <v>0</v>
      </c>
      <c r="M1775">
        <v>76</v>
      </c>
      <c r="N1775">
        <v>-7697</v>
      </c>
      <c r="O1775">
        <v>2.6018490000000001</v>
      </c>
      <c r="P1775">
        <v>52</v>
      </c>
      <c r="Q1775">
        <v>1.7802119999999999</v>
      </c>
      <c r="R1775" t="s">
        <v>43</v>
      </c>
      <c r="S1775" t="s">
        <v>43</v>
      </c>
    </row>
    <row r="1776" spans="1:19">
      <c r="A1776">
        <v>3444</v>
      </c>
      <c r="B1776">
        <v>1644</v>
      </c>
      <c r="C1776">
        <v>2920</v>
      </c>
      <c r="D1776">
        <v>144577.29999999999</v>
      </c>
      <c r="E1776">
        <v>2879</v>
      </c>
      <c r="F1776">
        <v>150980.29999999999</v>
      </c>
      <c r="G1776">
        <v>52.441924</v>
      </c>
      <c r="H1776">
        <v>45.91</v>
      </c>
      <c r="I1776">
        <v>6.5319240000000001</v>
      </c>
      <c r="J1776">
        <v>1.142277</v>
      </c>
      <c r="K1776">
        <v>17</v>
      </c>
      <c r="L1776">
        <v>0.58219200000000004</v>
      </c>
      <c r="M1776">
        <v>24</v>
      </c>
      <c r="N1776">
        <v>-6403</v>
      </c>
      <c r="O1776">
        <v>0.82191800000000004</v>
      </c>
      <c r="P1776">
        <v>46</v>
      </c>
      <c r="Q1776">
        <v>1.575342</v>
      </c>
      <c r="R1776" t="s">
        <v>43</v>
      </c>
      <c r="S1776" t="s">
        <v>43</v>
      </c>
    </row>
    <row r="1777" spans="1:19">
      <c r="A1777">
        <v>1227</v>
      </c>
      <c r="B1777">
        <v>371</v>
      </c>
      <c r="C1777">
        <v>2920</v>
      </c>
      <c r="D1777">
        <v>47404.15</v>
      </c>
      <c r="E1777">
        <v>2919</v>
      </c>
      <c r="F1777">
        <v>47476.15</v>
      </c>
      <c r="G1777">
        <v>16.264526</v>
      </c>
      <c r="H1777">
        <v>13.46</v>
      </c>
      <c r="I1777">
        <v>2.8045260000000001</v>
      </c>
      <c r="J1777">
        <v>1.2083600000000001</v>
      </c>
      <c r="K1777">
        <v>0</v>
      </c>
      <c r="L1777">
        <v>0</v>
      </c>
      <c r="M1777">
        <v>1</v>
      </c>
      <c r="N1777">
        <v>-72</v>
      </c>
      <c r="O1777">
        <v>3.4247E-2</v>
      </c>
      <c r="P1777">
        <v>16</v>
      </c>
      <c r="Q1777">
        <v>0.54794500000000002</v>
      </c>
      <c r="R1777" t="s">
        <v>43</v>
      </c>
      <c r="S1777" t="s">
        <v>43</v>
      </c>
    </row>
    <row r="1778" spans="1:19">
      <c r="A1778">
        <v>5063</v>
      </c>
      <c r="B1778">
        <v>667</v>
      </c>
      <c r="C1778">
        <v>2917</v>
      </c>
      <c r="D1778">
        <v>117187.96</v>
      </c>
      <c r="E1778">
        <v>2833</v>
      </c>
      <c r="F1778">
        <v>129755.96</v>
      </c>
      <c r="G1778">
        <v>45.801609999999997</v>
      </c>
      <c r="H1778">
        <v>20.079999999999998</v>
      </c>
      <c r="I1778">
        <v>25.721609999999998</v>
      </c>
      <c r="J1778">
        <v>2.2809569999999999</v>
      </c>
      <c r="K1778">
        <v>0</v>
      </c>
      <c r="L1778">
        <v>0</v>
      </c>
      <c r="M1778">
        <v>84</v>
      </c>
      <c r="N1778">
        <v>-12568</v>
      </c>
      <c r="O1778">
        <v>2.8796710000000001</v>
      </c>
      <c r="P1778">
        <v>40</v>
      </c>
      <c r="Q1778">
        <v>1.371272</v>
      </c>
      <c r="R1778" t="s">
        <v>43</v>
      </c>
      <c r="S1778" t="s">
        <v>43</v>
      </c>
    </row>
    <row r="1779" spans="1:19">
      <c r="A1779">
        <v>3251</v>
      </c>
      <c r="B1779">
        <v>356</v>
      </c>
      <c r="C1779">
        <v>2917</v>
      </c>
      <c r="D1779">
        <v>122856.94</v>
      </c>
      <c r="E1779">
        <v>2892</v>
      </c>
      <c r="F1779">
        <v>128030.94</v>
      </c>
      <c r="G1779">
        <v>44.270726000000003</v>
      </c>
      <c r="H1779">
        <v>39.21</v>
      </c>
      <c r="I1779">
        <v>5.0607259999999998</v>
      </c>
      <c r="J1779">
        <v>1.129067</v>
      </c>
      <c r="K1779">
        <v>0</v>
      </c>
      <c r="L1779">
        <v>0</v>
      </c>
      <c r="M1779">
        <v>25</v>
      </c>
      <c r="N1779">
        <v>-5174</v>
      </c>
      <c r="O1779">
        <v>0.85704499999999995</v>
      </c>
      <c r="P1779">
        <v>54</v>
      </c>
      <c r="Q1779">
        <v>1.8512169999999999</v>
      </c>
      <c r="R1779" t="s">
        <v>43</v>
      </c>
      <c r="S1779" t="s">
        <v>43</v>
      </c>
    </row>
    <row r="1780" spans="1:19">
      <c r="A1780">
        <v>3212</v>
      </c>
      <c r="B1780">
        <v>1422</v>
      </c>
      <c r="C1780">
        <v>2915</v>
      </c>
      <c r="D1780">
        <v>78086.31</v>
      </c>
      <c r="E1780">
        <v>2830</v>
      </c>
      <c r="F1780">
        <v>86942.31</v>
      </c>
      <c r="G1780">
        <v>30.721664000000001</v>
      </c>
      <c r="H1780">
        <v>20.74</v>
      </c>
      <c r="I1780">
        <v>9.9816640000000003</v>
      </c>
      <c r="J1780">
        <v>1.481276</v>
      </c>
      <c r="K1780">
        <v>0</v>
      </c>
      <c r="L1780">
        <v>0</v>
      </c>
      <c r="M1780">
        <v>85</v>
      </c>
      <c r="N1780">
        <v>-8856</v>
      </c>
      <c r="O1780">
        <v>2.9159519999999999</v>
      </c>
      <c r="P1780">
        <v>35</v>
      </c>
      <c r="Q1780">
        <v>1.2006859999999999</v>
      </c>
      <c r="R1780" t="s">
        <v>43</v>
      </c>
      <c r="S1780" t="s">
        <v>43</v>
      </c>
    </row>
    <row r="1781" spans="1:19">
      <c r="A1781">
        <v>282</v>
      </c>
      <c r="B1781">
        <v>1602</v>
      </c>
      <c r="C1781">
        <v>2915</v>
      </c>
      <c r="D1781">
        <v>152250.67000000001</v>
      </c>
      <c r="E1781">
        <v>2757</v>
      </c>
      <c r="F1781">
        <v>167147.67000000001</v>
      </c>
      <c r="G1781">
        <v>60.626649</v>
      </c>
      <c r="H1781">
        <v>38.69</v>
      </c>
      <c r="I1781">
        <v>21.936648999999999</v>
      </c>
      <c r="J1781">
        <v>1.5669850000000001</v>
      </c>
      <c r="K1781">
        <v>0</v>
      </c>
      <c r="L1781">
        <v>0</v>
      </c>
      <c r="M1781">
        <v>158</v>
      </c>
      <c r="N1781">
        <v>-14897</v>
      </c>
      <c r="O1781">
        <v>5.4202399999999997</v>
      </c>
      <c r="P1781">
        <v>38</v>
      </c>
      <c r="Q1781">
        <v>1.3036019999999999</v>
      </c>
      <c r="R1781" t="s">
        <v>43</v>
      </c>
      <c r="S1781" t="s">
        <v>43</v>
      </c>
    </row>
    <row r="1782" spans="1:19">
      <c r="A1782">
        <v>6044</v>
      </c>
      <c r="B1782">
        <v>1635</v>
      </c>
      <c r="C1782">
        <v>2914</v>
      </c>
      <c r="D1782">
        <v>53507.29</v>
      </c>
      <c r="E1782">
        <v>2766</v>
      </c>
      <c r="F1782">
        <v>66405.289999999994</v>
      </c>
      <c r="G1782">
        <v>24.007697</v>
      </c>
      <c r="H1782">
        <v>7.25</v>
      </c>
      <c r="I1782">
        <v>16.757697</v>
      </c>
      <c r="J1782">
        <v>3.3114059999999998</v>
      </c>
      <c r="K1782">
        <v>0</v>
      </c>
      <c r="L1782">
        <v>0</v>
      </c>
      <c r="M1782">
        <v>148</v>
      </c>
      <c r="N1782">
        <v>-12898</v>
      </c>
      <c r="O1782">
        <v>5.0789289999999996</v>
      </c>
      <c r="P1782">
        <v>32</v>
      </c>
      <c r="Q1782">
        <v>1.098147</v>
      </c>
      <c r="R1782" t="s">
        <v>43</v>
      </c>
      <c r="S1782" t="s">
        <v>43</v>
      </c>
    </row>
    <row r="1783" spans="1:19">
      <c r="A1783">
        <v>2118</v>
      </c>
      <c r="B1783">
        <v>1764</v>
      </c>
      <c r="C1783">
        <v>2913</v>
      </c>
      <c r="D1783">
        <v>183145.5</v>
      </c>
      <c r="E1783">
        <v>2745</v>
      </c>
      <c r="F1783">
        <v>206838.5</v>
      </c>
      <c r="G1783">
        <v>75.351001999999994</v>
      </c>
      <c r="H1783">
        <v>47.12</v>
      </c>
      <c r="I1783">
        <v>28.231002</v>
      </c>
      <c r="J1783">
        <v>1.5991299999999999</v>
      </c>
      <c r="K1783">
        <v>0</v>
      </c>
      <c r="L1783">
        <v>0</v>
      </c>
      <c r="M1783">
        <v>168</v>
      </c>
      <c r="N1783">
        <v>-23693</v>
      </c>
      <c r="O1783">
        <v>5.7672499999999998</v>
      </c>
      <c r="P1783">
        <v>35</v>
      </c>
      <c r="Q1783">
        <v>1.2015100000000001</v>
      </c>
      <c r="R1783" t="s">
        <v>43</v>
      </c>
      <c r="S1783" t="s">
        <v>43</v>
      </c>
    </row>
    <row r="1784" spans="1:19">
      <c r="A1784">
        <v>2441</v>
      </c>
      <c r="B1784">
        <v>1576</v>
      </c>
      <c r="C1784">
        <v>2912</v>
      </c>
      <c r="D1784">
        <v>185908.12</v>
      </c>
      <c r="E1784">
        <v>2824</v>
      </c>
      <c r="F1784">
        <v>201669.12</v>
      </c>
      <c r="G1784">
        <v>71.412577999999996</v>
      </c>
      <c r="H1784">
        <v>35.634999999999998</v>
      </c>
      <c r="I1784">
        <v>35.777577999999998</v>
      </c>
      <c r="J1784">
        <v>2.0040010000000001</v>
      </c>
      <c r="K1784">
        <v>0</v>
      </c>
      <c r="L1784">
        <v>0</v>
      </c>
      <c r="M1784">
        <v>88</v>
      </c>
      <c r="N1784">
        <v>-15761</v>
      </c>
      <c r="O1784">
        <v>3.0219779999999998</v>
      </c>
      <c r="P1784">
        <v>28</v>
      </c>
      <c r="Q1784">
        <v>0.961538</v>
      </c>
      <c r="R1784" t="s">
        <v>43</v>
      </c>
      <c r="S1784" t="s">
        <v>43</v>
      </c>
    </row>
    <row r="1785" spans="1:19">
      <c r="A1785">
        <v>3690</v>
      </c>
      <c r="B1785">
        <v>1897</v>
      </c>
      <c r="C1785">
        <v>2911</v>
      </c>
      <c r="D1785">
        <v>65384.32</v>
      </c>
      <c r="E1785">
        <v>2897</v>
      </c>
      <c r="F1785">
        <v>67811.320000000007</v>
      </c>
      <c r="G1785">
        <v>23.407427999999999</v>
      </c>
      <c r="H1785">
        <v>19.45</v>
      </c>
      <c r="I1785">
        <v>3.9574280000000002</v>
      </c>
      <c r="J1785">
        <v>1.2034670000000001</v>
      </c>
      <c r="K1785">
        <v>0</v>
      </c>
      <c r="L1785">
        <v>0</v>
      </c>
      <c r="M1785">
        <v>14</v>
      </c>
      <c r="N1785">
        <v>-2427</v>
      </c>
      <c r="O1785">
        <v>0.48093399999999997</v>
      </c>
      <c r="P1785">
        <v>32</v>
      </c>
      <c r="Q1785">
        <v>1.0992789999999999</v>
      </c>
      <c r="R1785" t="s">
        <v>43</v>
      </c>
      <c r="S1785" t="s">
        <v>43</v>
      </c>
    </row>
    <row r="1786" spans="1:19">
      <c r="A1786">
        <v>5029</v>
      </c>
      <c r="B1786">
        <v>1485</v>
      </c>
      <c r="C1786">
        <v>2909</v>
      </c>
      <c r="D1786">
        <v>123579.48</v>
      </c>
      <c r="E1786">
        <v>2845</v>
      </c>
      <c r="F1786">
        <v>133702.48000000001</v>
      </c>
      <c r="G1786">
        <v>46.995598999999999</v>
      </c>
      <c r="H1786">
        <v>20.21</v>
      </c>
      <c r="I1786">
        <v>26.785599000000001</v>
      </c>
      <c r="J1786">
        <v>2.325364</v>
      </c>
      <c r="K1786">
        <v>0</v>
      </c>
      <c r="L1786">
        <v>0</v>
      </c>
      <c r="M1786">
        <v>64</v>
      </c>
      <c r="N1786">
        <v>-10123</v>
      </c>
      <c r="O1786">
        <v>2.2000690000000001</v>
      </c>
      <c r="P1786">
        <v>44</v>
      </c>
      <c r="Q1786">
        <v>1.5125470000000001</v>
      </c>
      <c r="R1786" t="s">
        <v>43</v>
      </c>
      <c r="S1786" t="s">
        <v>43</v>
      </c>
    </row>
    <row r="1787" spans="1:19">
      <c r="A1787">
        <v>5126</v>
      </c>
      <c r="B1787">
        <v>235</v>
      </c>
      <c r="C1787">
        <v>2909</v>
      </c>
      <c r="D1787">
        <v>116574.56</v>
      </c>
      <c r="E1787">
        <v>2720</v>
      </c>
      <c r="F1787">
        <v>137043.56</v>
      </c>
      <c r="G1787">
        <v>50.383662000000001</v>
      </c>
      <c r="H1787">
        <v>11.37</v>
      </c>
      <c r="I1787">
        <v>39.013661999999997</v>
      </c>
      <c r="J1787">
        <v>4.4312810000000002</v>
      </c>
      <c r="K1787">
        <v>0</v>
      </c>
      <c r="L1787">
        <v>0</v>
      </c>
      <c r="M1787">
        <v>189</v>
      </c>
      <c r="N1787">
        <v>-20469</v>
      </c>
      <c r="O1787">
        <v>6.4970780000000001</v>
      </c>
      <c r="P1787">
        <v>34</v>
      </c>
      <c r="Q1787">
        <v>1.168787</v>
      </c>
      <c r="R1787" t="s">
        <v>43</v>
      </c>
      <c r="S1787" t="s">
        <v>43</v>
      </c>
    </row>
    <row r="1788" spans="1:19">
      <c r="A1788">
        <v>5366</v>
      </c>
      <c r="B1788">
        <v>1977</v>
      </c>
      <c r="C1788">
        <v>2909</v>
      </c>
      <c r="D1788">
        <v>153803.29</v>
      </c>
      <c r="E1788">
        <v>2837</v>
      </c>
      <c r="F1788">
        <v>168123.29</v>
      </c>
      <c r="G1788">
        <v>59.260941000000003</v>
      </c>
      <c r="H1788">
        <v>5.15</v>
      </c>
      <c r="I1788">
        <v>54.110940999999997</v>
      </c>
      <c r="J1788">
        <v>11.506978999999999</v>
      </c>
      <c r="K1788">
        <v>0</v>
      </c>
      <c r="L1788">
        <v>0</v>
      </c>
      <c r="M1788">
        <v>72</v>
      </c>
      <c r="N1788">
        <v>-14320</v>
      </c>
      <c r="O1788">
        <v>2.4750770000000002</v>
      </c>
      <c r="P1788">
        <v>59</v>
      </c>
      <c r="Q1788">
        <v>2.0281880000000001</v>
      </c>
      <c r="R1788" t="s">
        <v>43</v>
      </c>
      <c r="S1788" t="s">
        <v>43</v>
      </c>
    </row>
    <row r="1789" spans="1:19">
      <c r="A1789">
        <v>3208</v>
      </c>
      <c r="B1789">
        <v>996</v>
      </c>
      <c r="C1789">
        <v>2908</v>
      </c>
      <c r="D1789">
        <v>187763.87</v>
      </c>
      <c r="E1789">
        <v>2804</v>
      </c>
      <c r="F1789">
        <v>201902.87</v>
      </c>
      <c r="G1789">
        <v>72.005302999999998</v>
      </c>
      <c r="H1789">
        <v>37.659999999999997</v>
      </c>
      <c r="I1789">
        <v>34.345303000000001</v>
      </c>
      <c r="J1789">
        <v>1.9119839999999999</v>
      </c>
      <c r="K1789">
        <v>0</v>
      </c>
      <c r="L1789">
        <v>0</v>
      </c>
      <c r="M1789">
        <v>104</v>
      </c>
      <c r="N1789">
        <v>-14139</v>
      </c>
      <c r="O1789">
        <v>3.5763410000000002</v>
      </c>
      <c r="P1789">
        <v>32</v>
      </c>
      <c r="Q1789">
        <v>1.1004130000000001</v>
      </c>
      <c r="R1789" t="s">
        <v>43</v>
      </c>
      <c r="S1789" t="s">
        <v>43</v>
      </c>
    </row>
    <row r="1790" spans="1:19">
      <c r="A1790">
        <v>1107</v>
      </c>
      <c r="B1790">
        <v>996</v>
      </c>
      <c r="C1790">
        <v>2907</v>
      </c>
      <c r="D1790">
        <v>184812.69</v>
      </c>
      <c r="E1790">
        <v>2811</v>
      </c>
      <c r="F1790">
        <v>196137.69</v>
      </c>
      <c r="G1790">
        <v>69.775058999999999</v>
      </c>
      <c r="H1790">
        <v>30.51</v>
      </c>
      <c r="I1790">
        <v>39.265059000000001</v>
      </c>
      <c r="J1790">
        <v>2.2869570000000001</v>
      </c>
      <c r="K1790">
        <v>0</v>
      </c>
      <c r="L1790">
        <v>0</v>
      </c>
      <c r="M1790">
        <v>96</v>
      </c>
      <c r="N1790">
        <v>-11325</v>
      </c>
      <c r="O1790">
        <v>3.3023739999999999</v>
      </c>
      <c r="P1790">
        <v>30</v>
      </c>
      <c r="Q1790">
        <v>1.031992</v>
      </c>
      <c r="R1790" t="s">
        <v>43</v>
      </c>
      <c r="S1790" t="s">
        <v>43</v>
      </c>
    </row>
    <row r="1791" spans="1:19">
      <c r="A1791">
        <v>5700</v>
      </c>
      <c r="B1791">
        <v>452</v>
      </c>
      <c r="C1791">
        <v>2907</v>
      </c>
      <c r="D1791">
        <v>148089.91</v>
      </c>
      <c r="E1791">
        <v>2872</v>
      </c>
      <c r="F1791">
        <v>152449.91</v>
      </c>
      <c r="G1791">
        <v>53.081445000000002</v>
      </c>
      <c r="H1791">
        <v>41.04</v>
      </c>
      <c r="I1791">
        <v>12.041445</v>
      </c>
      <c r="J1791">
        <v>1.2934079999999999</v>
      </c>
      <c r="K1791">
        <v>0</v>
      </c>
      <c r="L1791">
        <v>0</v>
      </c>
      <c r="M1791">
        <v>35</v>
      </c>
      <c r="N1791">
        <v>-4360</v>
      </c>
      <c r="O1791">
        <v>1.2039899999999999</v>
      </c>
      <c r="P1791">
        <v>50</v>
      </c>
      <c r="Q1791">
        <v>1.719986</v>
      </c>
      <c r="R1791" t="s">
        <v>43</v>
      </c>
      <c r="S1791" t="s">
        <v>43</v>
      </c>
    </row>
    <row r="1792" spans="1:19">
      <c r="A1792">
        <v>5184</v>
      </c>
      <c r="B1792">
        <v>1135</v>
      </c>
      <c r="C1792">
        <v>2905</v>
      </c>
      <c r="D1792">
        <v>162409.63</v>
      </c>
      <c r="E1792">
        <v>2821</v>
      </c>
      <c r="F1792">
        <v>169582.63</v>
      </c>
      <c r="G1792">
        <v>60.114367000000001</v>
      </c>
      <c r="H1792">
        <v>28.27</v>
      </c>
      <c r="I1792">
        <v>31.844366999999998</v>
      </c>
      <c r="J1792">
        <v>2.1264370000000001</v>
      </c>
      <c r="K1792">
        <v>0</v>
      </c>
      <c r="L1792">
        <v>0</v>
      </c>
      <c r="M1792">
        <v>84</v>
      </c>
      <c r="N1792">
        <v>-7173</v>
      </c>
      <c r="O1792">
        <v>2.8915660000000001</v>
      </c>
      <c r="P1792">
        <v>50</v>
      </c>
      <c r="Q1792">
        <v>1.7211700000000001</v>
      </c>
      <c r="R1792" t="s">
        <v>43</v>
      </c>
      <c r="S1792" t="s">
        <v>43</v>
      </c>
    </row>
    <row r="1793" spans="1:19">
      <c r="A1793">
        <v>163</v>
      </c>
      <c r="B1793">
        <v>550</v>
      </c>
      <c r="C1793">
        <v>2905</v>
      </c>
      <c r="D1793">
        <v>166090.14000000001</v>
      </c>
      <c r="E1793">
        <v>2841</v>
      </c>
      <c r="F1793">
        <v>173730.14</v>
      </c>
      <c r="G1793">
        <v>61.151052</v>
      </c>
      <c r="H1793">
        <v>48.25</v>
      </c>
      <c r="I1793">
        <v>12.901052</v>
      </c>
      <c r="J1793">
        <v>1.267379</v>
      </c>
      <c r="K1793">
        <v>0</v>
      </c>
      <c r="L1793">
        <v>0</v>
      </c>
      <c r="M1793">
        <v>64</v>
      </c>
      <c r="N1793">
        <v>-7640</v>
      </c>
      <c r="O1793">
        <v>2.2030979999999998</v>
      </c>
      <c r="P1793">
        <v>68</v>
      </c>
      <c r="Q1793">
        <v>2.340792</v>
      </c>
      <c r="R1793" t="s">
        <v>43</v>
      </c>
      <c r="S1793" t="s">
        <v>43</v>
      </c>
    </row>
    <row r="1794" spans="1:19">
      <c r="A1794">
        <v>5988</v>
      </c>
      <c r="B1794">
        <v>462</v>
      </c>
      <c r="C1794">
        <v>2903</v>
      </c>
      <c r="D1794">
        <v>115337.05</v>
      </c>
      <c r="E1794">
        <v>2864</v>
      </c>
      <c r="F1794">
        <v>120587.05</v>
      </c>
      <c r="G1794">
        <v>42.104416999999998</v>
      </c>
      <c r="H1794">
        <v>26.785</v>
      </c>
      <c r="I1794">
        <v>15.319417</v>
      </c>
      <c r="J1794">
        <v>1.5719399999999999</v>
      </c>
      <c r="K1794">
        <v>0</v>
      </c>
      <c r="L1794">
        <v>0</v>
      </c>
      <c r="M1794">
        <v>39</v>
      </c>
      <c r="N1794">
        <v>-5250</v>
      </c>
      <c r="O1794">
        <v>1.3434379999999999</v>
      </c>
      <c r="P1794">
        <v>34</v>
      </c>
      <c r="Q1794">
        <v>1.1712020000000001</v>
      </c>
      <c r="R1794" t="s">
        <v>43</v>
      </c>
      <c r="S1794" t="s">
        <v>43</v>
      </c>
    </row>
    <row r="1795" spans="1:19">
      <c r="A1795">
        <v>5761</v>
      </c>
      <c r="B1795">
        <v>1411</v>
      </c>
      <c r="C1795">
        <v>2902</v>
      </c>
      <c r="D1795">
        <v>116647.58</v>
      </c>
      <c r="E1795">
        <v>2849</v>
      </c>
      <c r="F1795">
        <v>121923.58</v>
      </c>
      <c r="G1795">
        <v>42.795219000000003</v>
      </c>
      <c r="H1795">
        <v>40</v>
      </c>
      <c r="I1795">
        <v>2.7952189999999999</v>
      </c>
      <c r="J1795">
        <v>1.0698799999999999</v>
      </c>
      <c r="K1795">
        <v>0</v>
      </c>
      <c r="L1795">
        <v>0</v>
      </c>
      <c r="M1795">
        <v>53</v>
      </c>
      <c r="N1795">
        <v>-5276</v>
      </c>
      <c r="O1795">
        <v>1.826327</v>
      </c>
      <c r="P1795">
        <v>37</v>
      </c>
      <c r="Q1795">
        <v>1.274983</v>
      </c>
      <c r="R1795" t="s">
        <v>43</v>
      </c>
      <c r="S1795" t="s">
        <v>43</v>
      </c>
    </row>
    <row r="1796" spans="1:19">
      <c r="A1796">
        <v>3458</v>
      </c>
      <c r="B1796">
        <v>172</v>
      </c>
      <c r="C1796">
        <v>2897</v>
      </c>
      <c r="D1796">
        <v>131622.64000000001</v>
      </c>
      <c r="E1796">
        <v>2836</v>
      </c>
      <c r="F1796">
        <v>144886.64000000001</v>
      </c>
      <c r="G1796">
        <v>51.088377999999999</v>
      </c>
      <c r="H1796">
        <v>33.484999999999999</v>
      </c>
      <c r="I1796">
        <v>17.603377999999999</v>
      </c>
      <c r="J1796">
        <v>1.525709</v>
      </c>
      <c r="K1796">
        <v>0</v>
      </c>
      <c r="L1796">
        <v>0</v>
      </c>
      <c r="M1796">
        <v>61</v>
      </c>
      <c r="N1796">
        <v>-13264</v>
      </c>
      <c r="O1796">
        <v>2.1056270000000001</v>
      </c>
      <c r="P1796">
        <v>51</v>
      </c>
      <c r="Q1796">
        <v>1.7604420000000001</v>
      </c>
      <c r="R1796" t="s">
        <v>43</v>
      </c>
      <c r="S1796" t="s">
        <v>43</v>
      </c>
    </row>
    <row r="1797" spans="1:19">
      <c r="A1797">
        <v>3795</v>
      </c>
      <c r="B1797">
        <v>209</v>
      </c>
      <c r="C1797">
        <v>2897</v>
      </c>
      <c r="D1797">
        <v>67909.350000000006</v>
      </c>
      <c r="E1797">
        <v>2770</v>
      </c>
      <c r="F1797">
        <v>78564.350000000006</v>
      </c>
      <c r="G1797">
        <v>28.362580999999999</v>
      </c>
      <c r="H1797">
        <v>24.934999999999999</v>
      </c>
      <c r="I1797">
        <v>3.427581</v>
      </c>
      <c r="J1797">
        <v>1.1374610000000001</v>
      </c>
      <c r="K1797">
        <v>0</v>
      </c>
      <c r="L1797">
        <v>0</v>
      </c>
      <c r="M1797">
        <v>127</v>
      </c>
      <c r="N1797">
        <v>-10655</v>
      </c>
      <c r="O1797">
        <v>4.383845</v>
      </c>
      <c r="P1797">
        <v>44</v>
      </c>
      <c r="Q1797">
        <v>1.518813</v>
      </c>
      <c r="R1797" t="s">
        <v>43</v>
      </c>
      <c r="S1797" t="s">
        <v>43</v>
      </c>
    </row>
    <row r="1798" spans="1:19">
      <c r="A1798">
        <v>5099</v>
      </c>
      <c r="B1798">
        <v>473</v>
      </c>
      <c r="C1798">
        <v>2896</v>
      </c>
      <c r="D1798">
        <v>81235.11</v>
      </c>
      <c r="E1798">
        <v>2758</v>
      </c>
      <c r="F1798">
        <v>94481.11</v>
      </c>
      <c r="G1798">
        <v>34.257109999999997</v>
      </c>
      <c r="H1798">
        <v>24.905000000000001</v>
      </c>
      <c r="I1798">
        <v>9.3521099999999997</v>
      </c>
      <c r="J1798">
        <v>1.3755109999999999</v>
      </c>
      <c r="K1798">
        <v>0</v>
      </c>
      <c r="L1798">
        <v>0</v>
      </c>
      <c r="M1798">
        <v>138</v>
      </c>
      <c r="N1798">
        <v>-13246</v>
      </c>
      <c r="O1798">
        <v>4.765193</v>
      </c>
      <c r="P1798">
        <v>37</v>
      </c>
      <c r="Q1798">
        <v>1.2776240000000001</v>
      </c>
      <c r="R1798" t="s">
        <v>43</v>
      </c>
      <c r="S1798" t="s">
        <v>43</v>
      </c>
    </row>
    <row r="1799" spans="1:19">
      <c r="A1799">
        <v>3828</v>
      </c>
      <c r="B1799">
        <v>1030</v>
      </c>
      <c r="C1799">
        <v>2890</v>
      </c>
      <c r="D1799">
        <v>57694.11</v>
      </c>
      <c r="E1799">
        <v>2845</v>
      </c>
      <c r="F1799">
        <v>64843.11</v>
      </c>
      <c r="G1799">
        <v>22.791954</v>
      </c>
      <c r="H1799">
        <v>9.9600000000000009</v>
      </c>
      <c r="I1799">
        <v>12.831954</v>
      </c>
      <c r="J1799">
        <v>2.2883490000000002</v>
      </c>
      <c r="K1799">
        <v>0</v>
      </c>
      <c r="L1799">
        <v>0</v>
      </c>
      <c r="M1799">
        <v>45</v>
      </c>
      <c r="N1799">
        <v>-7149</v>
      </c>
      <c r="O1799">
        <v>1.5570930000000001</v>
      </c>
      <c r="P1799">
        <v>26</v>
      </c>
      <c r="Q1799">
        <v>0.89965399999999995</v>
      </c>
      <c r="R1799" t="s">
        <v>43</v>
      </c>
      <c r="S1799" t="s">
        <v>43</v>
      </c>
    </row>
    <row r="1800" spans="1:19">
      <c r="A1800">
        <v>2953</v>
      </c>
      <c r="B1800">
        <v>614</v>
      </c>
      <c r="C1800">
        <v>2888</v>
      </c>
      <c r="D1800">
        <v>53308.29</v>
      </c>
      <c r="E1800">
        <v>1870</v>
      </c>
      <c r="F1800">
        <v>64453.29</v>
      </c>
      <c r="G1800">
        <v>34.466999999999999</v>
      </c>
      <c r="H1800">
        <v>18.524999999999999</v>
      </c>
      <c r="I1800">
        <v>15.942</v>
      </c>
      <c r="J1800">
        <v>1.8605670000000001</v>
      </c>
      <c r="K1800">
        <v>886</v>
      </c>
      <c r="L1800">
        <v>30.67867</v>
      </c>
      <c r="M1800">
        <v>132</v>
      </c>
      <c r="N1800">
        <v>-11145</v>
      </c>
      <c r="O1800">
        <v>4.5706369999999996</v>
      </c>
      <c r="P1800">
        <v>39</v>
      </c>
      <c r="Q1800">
        <v>1.3504160000000001</v>
      </c>
      <c r="R1800" t="s">
        <v>43</v>
      </c>
      <c r="S1800" t="s">
        <v>43</v>
      </c>
    </row>
    <row r="1801" spans="1:19">
      <c r="A1801">
        <v>4538</v>
      </c>
      <c r="B1801">
        <v>1613</v>
      </c>
      <c r="C1801">
        <v>2885</v>
      </c>
      <c r="D1801">
        <v>110348.38</v>
      </c>
      <c r="E1801">
        <v>2721</v>
      </c>
      <c r="F1801">
        <v>125989.38</v>
      </c>
      <c r="G1801">
        <v>46.302602</v>
      </c>
      <c r="H1801">
        <v>38.19</v>
      </c>
      <c r="I1801">
        <v>8.1126020000000008</v>
      </c>
      <c r="J1801">
        <v>1.2124269999999999</v>
      </c>
      <c r="K1801">
        <v>0</v>
      </c>
      <c r="L1801">
        <v>0</v>
      </c>
      <c r="M1801">
        <v>164</v>
      </c>
      <c r="N1801">
        <v>-15641</v>
      </c>
      <c r="O1801">
        <v>5.6845749999999997</v>
      </c>
      <c r="P1801">
        <v>76</v>
      </c>
      <c r="Q1801">
        <v>2.634315</v>
      </c>
      <c r="R1801" t="s">
        <v>43</v>
      </c>
      <c r="S1801" t="s">
        <v>43</v>
      </c>
    </row>
    <row r="1802" spans="1:19">
      <c r="A1802">
        <v>6007</v>
      </c>
      <c r="B1802">
        <v>1737</v>
      </c>
      <c r="C1802">
        <v>2884</v>
      </c>
      <c r="D1802">
        <v>74978.75</v>
      </c>
      <c r="E1802">
        <v>2788</v>
      </c>
      <c r="F1802">
        <v>88055.75</v>
      </c>
      <c r="G1802">
        <v>31.583841</v>
      </c>
      <c r="H1802">
        <v>16.135000000000002</v>
      </c>
      <c r="I1802">
        <v>15.448841</v>
      </c>
      <c r="J1802">
        <v>1.9574739999999999</v>
      </c>
      <c r="K1802">
        <v>0</v>
      </c>
      <c r="L1802">
        <v>0</v>
      </c>
      <c r="M1802">
        <v>96</v>
      </c>
      <c r="N1802">
        <v>-13077</v>
      </c>
      <c r="O1802">
        <v>3.3287100000000001</v>
      </c>
      <c r="P1802">
        <v>34</v>
      </c>
      <c r="Q1802">
        <v>1.1789179999999999</v>
      </c>
      <c r="R1802" t="s">
        <v>43</v>
      </c>
      <c r="S1802" t="s">
        <v>43</v>
      </c>
    </row>
    <row r="1803" spans="1:19">
      <c r="A1803">
        <v>4046</v>
      </c>
      <c r="B1803">
        <v>185</v>
      </c>
      <c r="C1803">
        <v>2883</v>
      </c>
      <c r="D1803">
        <v>52021.96</v>
      </c>
      <c r="E1803">
        <v>2851</v>
      </c>
      <c r="F1803">
        <v>55625.96</v>
      </c>
      <c r="G1803">
        <v>19.511035</v>
      </c>
      <c r="H1803">
        <v>3.31</v>
      </c>
      <c r="I1803">
        <v>16.201035000000001</v>
      </c>
      <c r="J1803">
        <v>5.8945730000000003</v>
      </c>
      <c r="K1803">
        <v>0</v>
      </c>
      <c r="L1803">
        <v>0</v>
      </c>
      <c r="M1803">
        <v>32</v>
      </c>
      <c r="N1803">
        <v>-3604</v>
      </c>
      <c r="O1803">
        <v>1.109955</v>
      </c>
      <c r="P1803">
        <v>29</v>
      </c>
      <c r="Q1803">
        <v>1.005897</v>
      </c>
      <c r="R1803" t="s">
        <v>43</v>
      </c>
      <c r="S1803" t="s">
        <v>43</v>
      </c>
    </row>
    <row r="1804" spans="1:19">
      <c r="A1804">
        <v>4563</v>
      </c>
      <c r="B1804">
        <v>667</v>
      </c>
      <c r="C1804">
        <v>2883</v>
      </c>
      <c r="D1804">
        <v>107767.33</v>
      </c>
      <c r="E1804">
        <v>2831</v>
      </c>
      <c r="F1804">
        <v>115441.33</v>
      </c>
      <c r="G1804">
        <v>40.77758</v>
      </c>
      <c r="H1804">
        <v>19.37</v>
      </c>
      <c r="I1804">
        <v>21.407579999999999</v>
      </c>
      <c r="J1804">
        <v>2.1051929999999999</v>
      </c>
      <c r="K1804">
        <v>0</v>
      </c>
      <c r="L1804">
        <v>0</v>
      </c>
      <c r="M1804">
        <v>52</v>
      </c>
      <c r="N1804">
        <v>-7674</v>
      </c>
      <c r="O1804">
        <v>1.803677</v>
      </c>
      <c r="P1804">
        <v>24</v>
      </c>
      <c r="Q1804">
        <v>0.83246600000000004</v>
      </c>
      <c r="R1804" t="s">
        <v>43</v>
      </c>
      <c r="S1804" t="s">
        <v>43</v>
      </c>
    </row>
    <row r="1805" spans="1:19">
      <c r="A1805">
        <v>4728</v>
      </c>
      <c r="B1805">
        <v>1638</v>
      </c>
      <c r="C1805">
        <v>2879</v>
      </c>
      <c r="D1805">
        <v>92423.26</v>
      </c>
      <c r="E1805">
        <v>2781</v>
      </c>
      <c r="F1805">
        <v>99887.26</v>
      </c>
      <c r="G1805">
        <v>35.917749000000001</v>
      </c>
      <c r="H1805">
        <v>21.61</v>
      </c>
      <c r="I1805">
        <v>14.307748999999999</v>
      </c>
      <c r="J1805">
        <v>1.6620889999999999</v>
      </c>
      <c r="K1805">
        <v>0</v>
      </c>
      <c r="L1805">
        <v>0</v>
      </c>
      <c r="M1805">
        <v>98</v>
      </c>
      <c r="N1805">
        <v>-7464</v>
      </c>
      <c r="O1805">
        <v>3.4039600000000001</v>
      </c>
      <c r="P1805">
        <v>33</v>
      </c>
      <c r="Q1805">
        <v>1.146231</v>
      </c>
      <c r="R1805" t="s">
        <v>43</v>
      </c>
      <c r="S1805" t="s">
        <v>43</v>
      </c>
    </row>
    <row r="1806" spans="1:19">
      <c r="A1806">
        <v>5062</v>
      </c>
      <c r="B1806">
        <v>194</v>
      </c>
      <c r="C1806">
        <v>2878</v>
      </c>
      <c r="D1806">
        <v>57743.19</v>
      </c>
      <c r="E1806">
        <v>2170</v>
      </c>
      <c r="F1806">
        <v>112765.19</v>
      </c>
      <c r="G1806">
        <v>51.965525</v>
      </c>
      <c r="H1806">
        <v>37.945</v>
      </c>
      <c r="I1806">
        <v>14.020524999999999</v>
      </c>
      <c r="J1806">
        <v>1.369496</v>
      </c>
      <c r="K1806">
        <v>0</v>
      </c>
      <c r="L1806">
        <v>0</v>
      </c>
      <c r="M1806">
        <v>708</v>
      </c>
      <c r="N1806">
        <v>-55022</v>
      </c>
      <c r="O1806">
        <v>24.600417</v>
      </c>
      <c r="P1806">
        <v>27</v>
      </c>
      <c r="Q1806">
        <v>0.93815099999999996</v>
      </c>
      <c r="R1806" t="s">
        <v>43</v>
      </c>
      <c r="S1806" t="s">
        <v>43</v>
      </c>
    </row>
    <row r="1807" spans="1:19">
      <c r="A1807">
        <v>3215</v>
      </c>
      <c r="B1807">
        <v>1958</v>
      </c>
      <c r="C1807">
        <v>2877</v>
      </c>
      <c r="D1807">
        <v>70826.22</v>
      </c>
      <c r="E1807">
        <v>2714</v>
      </c>
      <c r="F1807">
        <v>86881.22</v>
      </c>
      <c r="G1807">
        <v>32.012239999999998</v>
      </c>
      <c r="H1807">
        <v>14.29</v>
      </c>
      <c r="I1807">
        <v>17.722239999999999</v>
      </c>
      <c r="J1807">
        <v>2.2401849999999999</v>
      </c>
      <c r="K1807">
        <v>0</v>
      </c>
      <c r="L1807">
        <v>0</v>
      </c>
      <c r="M1807">
        <v>163</v>
      </c>
      <c r="N1807">
        <v>-16055</v>
      </c>
      <c r="O1807">
        <v>5.6656240000000002</v>
      </c>
      <c r="P1807">
        <v>26</v>
      </c>
      <c r="Q1807">
        <v>0.90371900000000005</v>
      </c>
      <c r="R1807" t="s">
        <v>43</v>
      </c>
      <c r="S1807" t="s">
        <v>43</v>
      </c>
    </row>
    <row r="1808" spans="1:19">
      <c r="A1808">
        <v>2403</v>
      </c>
      <c r="B1808">
        <v>1352</v>
      </c>
      <c r="C1808">
        <v>2877</v>
      </c>
      <c r="D1808">
        <v>118661.87</v>
      </c>
      <c r="E1808">
        <v>2579</v>
      </c>
      <c r="F1808">
        <v>146659.87</v>
      </c>
      <c r="G1808">
        <v>56.866951999999998</v>
      </c>
      <c r="H1808">
        <v>41.34</v>
      </c>
      <c r="I1808">
        <v>15.526952</v>
      </c>
      <c r="J1808">
        <v>1.375591</v>
      </c>
      <c r="K1808">
        <v>0</v>
      </c>
      <c r="L1808">
        <v>0</v>
      </c>
      <c r="M1808">
        <v>298</v>
      </c>
      <c r="N1808">
        <v>-27998</v>
      </c>
      <c r="O1808">
        <v>10.358012</v>
      </c>
      <c r="P1808">
        <v>56</v>
      </c>
      <c r="Q1808">
        <v>1.946472</v>
      </c>
      <c r="R1808" t="s">
        <v>43</v>
      </c>
      <c r="S1808" t="s">
        <v>43</v>
      </c>
    </row>
    <row r="1809" spans="1:19">
      <c r="A1809">
        <v>3989</v>
      </c>
      <c r="B1809">
        <v>256</v>
      </c>
      <c r="C1809">
        <v>2874</v>
      </c>
      <c r="D1809">
        <v>61845.86</v>
      </c>
      <c r="E1809">
        <v>2778</v>
      </c>
      <c r="F1809">
        <v>66257.86</v>
      </c>
      <c r="G1809">
        <v>23.850922000000001</v>
      </c>
      <c r="H1809">
        <v>21.72</v>
      </c>
      <c r="I1809">
        <v>2.130922</v>
      </c>
      <c r="J1809">
        <v>1.098109</v>
      </c>
      <c r="K1809">
        <v>37</v>
      </c>
      <c r="L1809">
        <v>1.287404</v>
      </c>
      <c r="M1809">
        <v>59</v>
      </c>
      <c r="N1809">
        <v>-4412</v>
      </c>
      <c r="O1809">
        <v>2.0528879999999998</v>
      </c>
      <c r="P1809">
        <v>44</v>
      </c>
      <c r="Q1809">
        <v>1.530967</v>
      </c>
      <c r="R1809" t="s">
        <v>43</v>
      </c>
      <c r="S1809" t="s">
        <v>43</v>
      </c>
    </row>
    <row r="1810" spans="1:19">
      <c r="A1810">
        <v>1309</v>
      </c>
      <c r="B1810">
        <v>1635</v>
      </c>
      <c r="C1810">
        <v>2873</v>
      </c>
      <c r="D1810">
        <v>110721.21</v>
      </c>
      <c r="E1810">
        <v>2658</v>
      </c>
      <c r="F1810">
        <v>136672.21</v>
      </c>
      <c r="G1810">
        <v>51.419190999999998</v>
      </c>
      <c r="H1810">
        <v>24.17</v>
      </c>
      <c r="I1810">
        <v>27.249191</v>
      </c>
      <c r="J1810">
        <v>2.1273970000000002</v>
      </c>
      <c r="K1810">
        <v>0</v>
      </c>
      <c r="L1810">
        <v>0</v>
      </c>
      <c r="M1810">
        <v>215</v>
      </c>
      <c r="N1810">
        <v>-25951</v>
      </c>
      <c r="O1810">
        <v>7.4834670000000001</v>
      </c>
      <c r="P1810">
        <v>31</v>
      </c>
      <c r="Q1810">
        <v>1.0790109999999999</v>
      </c>
      <c r="R1810" t="s">
        <v>43</v>
      </c>
      <c r="S1810" t="s">
        <v>43</v>
      </c>
    </row>
    <row r="1811" spans="1:19">
      <c r="A1811">
        <v>1121</v>
      </c>
      <c r="B1811">
        <v>932</v>
      </c>
      <c r="C1811">
        <v>2872</v>
      </c>
      <c r="D1811">
        <v>124331.14</v>
      </c>
      <c r="E1811">
        <v>2826</v>
      </c>
      <c r="F1811">
        <v>129324.14</v>
      </c>
      <c r="G1811">
        <v>45.762258000000003</v>
      </c>
      <c r="H1811">
        <v>41.744999999999997</v>
      </c>
      <c r="I1811">
        <v>4.017258</v>
      </c>
      <c r="J1811">
        <v>1.096233</v>
      </c>
      <c r="K1811">
        <v>0</v>
      </c>
      <c r="L1811">
        <v>0</v>
      </c>
      <c r="M1811">
        <v>46</v>
      </c>
      <c r="N1811">
        <v>-4993</v>
      </c>
      <c r="O1811">
        <v>1.6016710000000001</v>
      </c>
      <c r="P1811">
        <v>93</v>
      </c>
      <c r="Q1811">
        <v>3.238162</v>
      </c>
      <c r="R1811" t="s">
        <v>43</v>
      </c>
      <c r="S1811" t="s">
        <v>43</v>
      </c>
    </row>
    <row r="1812" spans="1:19">
      <c r="A1812">
        <v>5500</v>
      </c>
      <c r="B1812">
        <v>526</v>
      </c>
      <c r="C1812">
        <v>2872</v>
      </c>
      <c r="D1812">
        <v>57154.71</v>
      </c>
      <c r="E1812">
        <v>2808</v>
      </c>
      <c r="F1812">
        <v>62112.71</v>
      </c>
      <c r="G1812">
        <v>22.119910999999998</v>
      </c>
      <c r="H1812">
        <v>21.85</v>
      </c>
      <c r="I1812">
        <v>0.26991100000000001</v>
      </c>
      <c r="J1812">
        <v>1.0123530000000001</v>
      </c>
      <c r="K1812">
        <v>0</v>
      </c>
      <c r="L1812">
        <v>0</v>
      </c>
      <c r="M1812">
        <v>64</v>
      </c>
      <c r="N1812">
        <v>-4958</v>
      </c>
      <c r="O1812">
        <v>2.2284120000000001</v>
      </c>
      <c r="P1812">
        <v>38</v>
      </c>
      <c r="Q1812">
        <v>1.3231200000000001</v>
      </c>
      <c r="R1812" t="s">
        <v>43</v>
      </c>
      <c r="S1812" t="s">
        <v>43</v>
      </c>
    </row>
    <row r="1813" spans="1:19">
      <c r="A1813">
        <v>3583</v>
      </c>
      <c r="B1813">
        <v>1335</v>
      </c>
      <c r="C1813">
        <v>2872</v>
      </c>
      <c r="D1813">
        <v>210681.77</v>
      </c>
      <c r="E1813">
        <v>2703</v>
      </c>
      <c r="F1813">
        <v>231338.77</v>
      </c>
      <c r="G1813">
        <v>85.585930000000005</v>
      </c>
      <c r="H1813">
        <v>54.67</v>
      </c>
      <c r="I1813">
        <v>30.915929999999999</v>
      </c>
      <c r="J1813">
        <v>1.565501</v>
      </c>
      <c r="K1813">
        <v>0</v>
      </c>
      <c r="L1813">
        <v>0</v>
      </c>
      <c r="M1813">
        <v>169</v>
      </c>
      <c r="N1813">
        <v>-20657</v>
      </c>
      <c r="O1813">
        <v>5.8844010000000004</v>
      </c>
      <c r="P1813">
        <v>47</v>
      </c>
      <c r="Q1813">
        <v>1.63649</v>
      </c>
      <c r="R1813" t="s">
        <v>43</v>
      </c>
      <c r="S1813" t="s">
        <v>43</v>
      </c>
    </row>
    <row r="1814" spans="1:19">
      <c r="A1814">
        <v>3</v>
      </c>
      <c r="B1814">
        <v>1937</v>
      </c>
      <c r="C1814">
        <v>2870</v>
      </c>
      <c r="D1814">
        <v>249390.47</v>
      </c>
      <c r="E1814">
        <v>2708</v>
      </c>
      <c r="F1814">
        <v>266504.46999999997</v>
      </c>
      <c r="G1814">
        <v>98.413763000000003</v>
      </c>
      <c r="H1814">
        <v>67.784999999999997</v>
      </c>
      <c r="I1814">
        <v>30.628762999999999</v>
      </c>
      <c r="J1814">
        <v>1.4518519999999999</v>
      </c>
      <c r="K1814">
        <v>0</v>
      </c>
      <c r="L1814">
        <v>0</v>
      </c>
      <c r="M1814">
        <v>162</v>
      </c>
      <c r="N1814">
        <v>-17114</v>
      </c>
      <c r="O1814">
        <v>5.6445990000000004</v>
      </c>
      <c r="P1814">
        <v>59</v>
      </c>
      <c r="Q1814">
        <v>2.055749</v>
      </c>
      <c r="R1814" t="s">
        <v>43</v>
      </c>
      <c r="S1814" t="s">
        <v>43</v>
      </c>
    </row>
    <row r="1815" spans="1:19">
      <c r="A1815">
        <v>3298</v>
      </c>
      <c r="B1815">
        <v>2</v>
      </c>
      <c r="C1815">
        <v>2868</v>
      </c>
      <c r="D1815">
        <v>100197.93</v>
      </c>
      <c r="E1815">
        <v>2736</v>
      </c>
      <c r="F1815">
        <v>111484.93</v>
      </c>
      <c r="G1815">
        <v>40.747416000000001</v>
      </c>
      <c r="H1815">
        <v>26.844999999999999</v>
      </c>
      <c r="I1815">
        <v>13.902416000000001</v>
      </c>
      <c r="J1815">
        <v>1.5178769999999999</v>
      </c>
      <c r="K1815">
        <v>0</v>
      </c>
      <c r="L1815">
        <v>0</v>
      </c>
      <c r="M1815">
        <v>132</v>
      </c>
      <c r="N1815">
        <v>-11287</v>
      </c>
      <c r="O1815">
        <v>4.6025099999999997</v>
      </c>
      <c r="P1815">
        <v>28</v>
      </c>
      <c r="Q1815">
        <v>0.97628999999999999</v>
      </c>
      <c r="R1815" t="s">
        <v>43</v>
      </c>
      <c r="S1815" t="s">
        <v>43</v>
      </c>
    </row>
    <row r="1816" spans="1:19">
      <c r="A1816">
        <v>5463</v>
      </c>
      <c r="B1816">
        <v>1786</v>
      </c>
      <c r="C1816">
        <v>2868</v>
      </c>
      <c r="D1816">
        <v>74665.23</v>
      </c>
      <c r="E1816">
        <v>2757</v>
      </c>
      <c r="F1816">
        <v>84427.23</v>
      </c>
      <c r="G1816">
        <v>30.622862000000001</v>
      </c>
      <c r="H1816">
        <v>15.37</v>
      </c>
      <c r="I1816">
        <v>15.252862</v>
      </c>
      <c r="J1816">
        <v>1.9923789999999999</v>
      </c>
      <c r="K1816">
        <v>1</v>
      </c>
      <c r="L1816">
        <v>3.4868000000000003E-2</v>
      </c>
      <c r="M1816">
        <v>110</v>
      </c>
      <c r="N1816">
        <v>-9762</v>
      </c>
      <c r="O1816">
        <v>3.8354249999999999</v>
      </c>
      <c r="P1816">
        <v>28</v>
      </c>
      <c r="Q1816">
        <v>0.97628999999999999</v>
      </c>
      <c r="R1816" t="s">
        <v>43</v>
      </c>
      <c r="S1816" t="s">
        <v>43</v>
      </c>
    </row>
    <row r="1817" spans="1:19">
      <c r="A1817">
        <v>59</v>
      </c>
      <c r="B1817">
        <v>1352</v>
      </c>
      <c r="C1817">
        <v>2867</v>
      </c>
      <c r="D1817">
        <v>114843.6</v>
      </c>
      <c r="E1817">
        <v>2588</v>
      </c>
      <c r="F1817">
        <v>139345.60000000001</v>
      </c>
      <c r="G1817">
        <v>53.842967999999999</v>
      </c>
      <c r="H1817">
        <v>40.57</v>
      </c>
      <c r="I1817">
        <v>13.272968000000001</v>
      </c>
      <c r="J1817">
        <v>1.327162</v>
      </c>
      <c r="K1817">
        <v>0</v>
      </c>
      <c r="L1817">
        <v>0</v>
      </c>
      <c r="M1817">
        <v>279</v>
      </c>
      <c r="N1817">
        <v>-24502</v>
      </c>
      <c r="O1817">
        <v>9.731427</v>
      </c>
      <c r="P1817">
        <v>45</v>
      </c>
      <c r="Q1817">
        <v>1.569585</v>
      </c>
      <c r="R1817" t="s">
        <v>43</v>
      </c>
      <c r="S1817" t="s">
        <v>43</v>
      </c>
    </row>
    <row r="1818" spans="1:19">
      <c r="A1818">
        <v>211</v>
      </c>
      <c r="B1818">
        <v>581</v>
      </c>
      <c r="C1818">
        <v>2862</v>
      </c>
      <c r="D1818">
        <v>99620.36</v>
      </c>
      <c r="E1818">
        <v>2767</v>
      </c>
      <c r="F1818">
        <v>107991.36</v>
      </c>
      <c r="G1818">
        <v>39.028319000000003</v>
      </c>
      <c r="H1818">
        <v>27.62</v>
      </c>
      <c r="I1818">
        <v>11.408319000000001</v>
      </c>
      <c r="J1818">
        <v>1.413046</v>
      </c>
      <c r="K1818">
        <v>0</v>
      </c>
      <c r="L1818">
        <v>0</v>
      </c>
      <c r="M1818">
        <v>95</v>
      </c>
      <c r="N1818">
        <v>-8371</v>
      </c>
      <c r="O1818">
        <v>3.3193570000000001</v>
      </c>
      <c r="P1818">
        <v>33</v>
      </c>
      <c r="Q1818">
        <v>1.1530400000000001</v>
      </c>
      <c r="R1818" t="s">
        <v>43</v>
      </c>
      <c r="S1818" t="s">
        <v>43</v>
      </c>
    </row>
    <row r="1819" spans="1:19">
      <c r="A1819">
        <v>266</v>
      </c>
      <c r="B1819">
        <v>1759</v>
      </c>
      <c r="C1819">
        <v>2862</v>
      </c>
      <c r="D1819">
        <v>123312.65</v>
      </c>
      <c r="E1819">
        <v>2752</v>
      </c>
      <c r="F1819">
        <v>136441.65</v>
      </c>
      <c r="G1819">
        <v>49.579087999999999</v>
      </c>
      <c r="H1819">
        <v>23.074999999999999</v>
      </c>
      <c r="I1819">
        <v>26.504087999999999</v>
      </c>
      <c r="J1819">
        <v>2.148606</v>
      </c>
      <c r="K1819">
        <v>0</v>
      </c>
      <c r="L1819">
        <v>0</v>
      </c>
      <c r="M1819">
        <v>110</v>
      </c>
      <c r="N1819">
        <v>-13129</v>
      </c>
      <c r="O1819">
        <v>3.8434659999999998</v>
      </c>
      <c r="P1819">
        <v>24</v>
      </c>
      <c r="Q1819">
        <v>0.83857400000000004</v>
      </c>
      <c r="R1819" t="s">
        <v>43</v>
      </c>
      <c r="S1819" t="s">
        <v>43</v>
      </c>
    </row>
    <row r="1820" spans="1:19">
      <c r="A1820">
        <v>3286</v>
      </c>
      <c r="B1820">
        <v>831</v>
      </c>
      <c r="C1820">
        <v>2861</v>
      </c>
      <c r="D1820">
        <v>177191.41</v>
      </c>
      <c r="E1820">
        <v>2662</v>
      </c>
      <c r="F1820">
        <v>203895.41</v>
      </c>
      <c r="G1820">
        <v>76.594819999999999</v>
      </c>
      <c r="H1820">
        <v>53.454999999999998</v>
      </c>
      <c r="I1820">
        <v>23.13982</v>
      </c>
      <c r="J1820">
        <v>1.432884</v>
      </c>
      <c r="K1820">
        <v>0</v>
      </c>
      <c r="L1820">
        <v>0</v>
      </c>
      <c r="M1820">
        <v>199</v>
      </c>
      <c r="N1820">
        <v>-26704</v>
      </c>
      <c r="O1820">
        <v>6.9556100000000001</v>
      </c>
      <c r="P1820">
        <v>37</v>
      </c>
      <c r="Q1820">
        <v>1.2932539999999999</v>
      </c>
      <c r="R1820" t="s">
        <v>43</v>
      </c>
      <c r="S1820" t="s">
        <v>43</v>
      </c>
    </row>
    <row r="1821" spans="1:19">
      <c r="A1821">
        <v>3856</v>
      </c>
      <c r="B1821">
        <v>1638</v>
      </c>
      <c r="C1821">
        <v>2860</v>
      </c>
      <c r="D1821">
        <v>94295.75</v>
      </c>
      <c r="E1821">
        <v>2775</v>
      </c>
      <c r="F1821">
        <v>102139.75</v>
      </c>
      <c r="G1821">
        <v>36.807116999999998</v>
      </c>
      <c r="H1821">
        <v>22.04</v>
      </c>
      <c r="I1821">
        <v>14.767117000000001</v>
      </c>
      <c r="J1821">
        <v>1.6700140000000001</v>
      </c>
      <c r="K1821">
        <v>0</v>
      </c>
      <c r="L1821">
        <v>0</v>
      </c>
      <c r="M1821">
        <v>85</v>
      </c>
      <c r="N1821">
        <v>-7844</v>
      </c>
      <c r="O1821">
        <v>2.9720279999999999</v>
      </c>
      <c r="P1821">
        <v>25</v>
      </c>
      <c r="Q1821">
        <v>0.87412599999999996</v>
      </c>
      <c r="R1821" t="s">
        <v>43</v>
      </c>
      <c r="S1821" t="s">
        <v>43</v>
      </c>
    </row>
    <row r="1822" spans="1:19">
      <c r="A1822">
        <v>979</v>
      </c>
      <c r="B1822">
        <v>1102</v>
      </c>
      <c r="C1822">
        <v>2860</v>
      </c>
      <c r="D1822">
        <v>131911.42000000001</v>
      </c>
      <c r="E1822">
        <v>2768</v>
      </c>
      <c r="F1822">
        <v>140963.42000000001</v>
      </c>
      <c r="G1822">
        <v>50.926091</v>
      </c>
      <c r="H1822">
        <v>19.690000000000001</v>
      </c>
      <c r="I1822">
        <v>31.236090999999998</v>
      </c>
      <c r="J1822">
        <v>2.5863939999999999</v>
      </c>
      <c r="K1822">
        <v>0</v>
      </c>
      <c r="L1822">
        <v>0</v>
      </c>
      <c r="M1822">
        <v>92</v>
      </c>
      <c r="N1822">
        <v>-9052</v>
      </c>
      <c r="O1822">
        <v>3.2167829999999999</v>
      </c>
      <c r="P1822">
        <v>33</v>
      </c>
      <c r="Q1822">
        <v>1.1538459999999999</v>
      </c>
      <c r="R1822" t="s">
        <v>43</v>
      </c>
      <c r="S1822" t="s">
        <v>43</v>
      </c>
    </row>
    <row r="1823" spans="1:19">
      <c r="A1823">
        <v>1225</v>
      </c>
      <c r="B1823">
        <v>1150</v>
      </c>
      <c r="C1823">
        <v>2852</v>
      </c>
      <c r="D1823">
        <v>167951.48</v>
      </c>
      <c r="E1823">
        <v>2747</v>
      </c>
      <c r="F1823">
        <v>184060.48</v>
      </c>
      <c r="G1823">
        <v>67.004178999999993</v>
      </c>
      <c r="H1823">
        <v>56.71</v>
      </c>
      <c r="I1823">
        <v>10.294179</v>
      </c>
      <c r="J1823">
        <v>1.1815230000000001</v>
      </c>
      <c r="K1823">
        <v>0</v>
      </c>
      <c r="L1823">
        <v>0</v>
      </c>
      <c r="M1823">
        <v>105</v>
      </c>
      <c r="N1823">
        <v>-16109</v>
      </c>
      <c r="O1823">
        <v>3.6816270000000002</v>
      </c>
      <c r="P1823">
        <v>38</v>
      </c>
      <c r="Q1823">
        <v>1.332398</v>
      </c>
      <c r="R1823" t="s">
        <v>43</v>
      </c>
      <c r="S1823" t="s">
        <v>43</v>
      </c>
    </row>
    <row r="1824" spans="1:19">
      <c r="A1824">
        <v>2333</v>
      </c>
      <c r="B1824">
        <v>494</v>
      </c>
      <c r="C1824">
        <v>2852</v>
      </c>
      <c r="D1824">
        <v>110717.82</v>
      </c>
      <c r="E1824">
        <v>2752</v>
      </c>
      <c r="F1824">
        <v>126678.82</v>
      </c>
      <c r="G1824">
        <v>46.031548000000001</v>
      </c>
      <c r="H1824">
        <v>5.01</v>
      </c>
      <c r="I1824">
        <v>41.021548000000003</v>
      </c>
      <c r="J1824">
        <v>9.1879340000000003</v>
      </c>
      <c r="K1824">
        <v>0</v>
      </c>
      <c r="L1824">
        <v>0</v>
      </c>
      <c r="M1824">
        <v>100</v>
      </c>
      <c r="N1824">
        <v>-15961</v>
      </c>
      <c r="O1824">
        <v>3.5063110000000002</v>
      </c>
      <c r="P1824">
        <v>22</v>
      </c>
      <c r="Q1824">
        <v>0.77138799999999996</v>
      </c>
      <c r="R1824" t="s">
        <v>43</v>
      </c>
      <c r="S1824" t="s">
        <v>43</v>
      </c>
    </row>
    <row r="1825" spans="1:19">
      <c r="A1825">
        <v>195</v>
      </c>
      <c r="B1825">
        <v>1133</v>
      </c>
      <c r="C1825">
        <v>2851</v>
      </c>
      <c r="D1825">
        <v>51009.84</v>
      </c>
      <c r="E1825">
        <v>2761</v>
      </c>
      <c r="F1825">
        <v>57855.839999999997</v>
      </c>
      <c r="G1825">
        <v>20.954668999999999</v>
      </c>
      <c r="H1825">
        <v>19.190000000000001</v>
      </c>
      <c r="I1825">
        <v>1.764669</v>
      </c>
      <c r="J1825">
        <v>1.091958</v>
      </c>
      <c r="K1825">
        <v>0</v>
      </c>
      <c r="L1825">
        <v>0</v>
      </c>
      <c r="M1825">
        <v>90</v>
      </c>
      <c r="N1825">
        <v>-6846</v>
      </c>
      <c r="O1825">
        <v>3.156787</v>
      </c>
      <c r="P1825">
        <v>30</v>
      </c>
      <c r="Q1825">
        <v>1.052262</v>
      </c>
      <c r="R1825" t="s">
        <v>43</v>
      </c>
      <c r="S1825" t="s">
        <v>43</v>
      </c>
    </row>
    <row r="1826" spans="1:19">
      <c r="A1826">
        <v>3693</v>
      </c>
      <c r="B1826">
        <v>1209</v>
      </c>
      <c r="C1826">
        <v>2850</v>
      </c>
      <c r="D1826">
        <v>136931.85999999999</v>
      </c>
      <c r="E1826">
        <v>2804</v>
      </c>
      <c r="F1826">
        <v>142768.85999999999</v>
      </c>
      <c r="G1826">
        <v>50.916141000000003</v>
      </c>
      <c r="H1826">
        <v>31.454999999999998</v>
      </c>
      <c r="I1826">
        <v>19.461141000000001</v>
      </c>
      <c r="J1826">
        <v>1.618698</v>
      </c>
      <c r="K1826">
        <v>0</v>
      </c>
      <c r="L1826">
        <v>0</v>
      </c>
      <c r="M1826">
        <v>46</v>
      </c>
      <c r="N1826">
        <v>-5837</v>
      </c>
      <c r="O1826">
        <v>1.6140350000000001</v>
      </c>
      <c r="P1826">
        <v>42</v>
      </c>
      <c r="Q1826">
        <v>1.473684</v>
      </c>
      <c r="R1826" t="s">
        <v>43</v>
      </c>
      <c r="S1826" t="s">
        <v>43</v>
      </c>
    </row>
    <row r="1827" spans="1:19">
      <c r="A1827">
        <v>5483</v>
      </c>
      <c r="B1827">
        <v>1957</v>
      </c>
      <c r="C1827">
        <v>2849</v>
      </c>
      <c r="D1827">
        <v>279804.39</v>
      </c>
      <c r="E1827">
        <v>2661</v>
      </c>
      <c r="F1827">
        <v>298895.39</v>
      </c>
      <c r="G1827">
        <v>112.324461</v>
      </c>
      <c r="H1827">
        <v>84.3</v>
      </c>
      <c r="I1827">
        <v>28.024460999999999</v>
      </c>
      <c r="J1827">
        <v>1.3324370000000001</v>
      </c>
      <c r="K1827">
        <v>1</v>
      </c>
      <c r="L1827">
        <v>3.5099999999999999E-2</v>
      </c>
      <c r="M1827">
        <v>187</v>
      </c>
      <c r="N1827">
        <v>-19091</v>
      </c>
      <c r="O1827">
        <v>6.563707</v>
      </c>
      <c r="P1827">
        <v>30</v>
      </c>
      <c r="Q1827">
        <v>1.0530010000000001</v>
      </c>
      <c r="R1827" t="s">
        <v>43</v>
      </c>
      <c r="S1827" t="s">
        <v>43</v>
      </c>
    </row>
    <row r="1828" spans="1:19">
      <c r="A1828">
        <v>4217</v>
      </c>
      <c r="B1828">
        <v>1142</v>
      </c>
      <c r="C1828">
        <v>2848</v>
      </c>
      <c r="D1828">
        <v>151324.54999999999</v>
      </c>
      <c r="E1828">
        <v>2657</v>
      </c>
      <c r="F1828">
        <v>170549.55</v>
      </c>
      <c r="G1828">
        <v>64.188766000000001</v>
      </c>
      <c r="H1828">
        <v>30.85</v>
      </c>
      <c r="I1828">
        <v>33.338766</v>
      </c>
      <c r="J1828">
        <v>2.080673</v>
      </c>
      <c r="K1828">
        <v>0</v>
      </c>
      <c r="L1828">
        <v>0</v>
      </c>
      <c r="M1828">
        <v>191</v>
      </c>
      <c r="N1828">
        <v>-19225</v>
      </c>
      <c r="O1828">
        <v>6.706461</v>
      </c>
      <c r="P1828">
        <v>40</v>
      </c>
      <c r="Q1828">
        <v>1.4044939999999999</v>
      </c>
      <c r="R1828" t="s">
        <v>43</v>
      </c>
      <c r="S1828" t="s">
        <v>43</v>
      </c>
    </row>
    <row r="1829" spans="1:19">
      <c r="A1829">
        <v>4676</v>
      </c>
      <c r="B1829">
        <v>209</v>
      </c>
      <c r="C1829">
        <v>2846</v>
      </c>
      <c r="D1829">
        <v>63161.16</v>
      </c>
      <c r="E1829">
        <v>2735</v>
      </c>
      <c r="F1829">
        <v>71958.16</v>
      </c>
      <c r="G1829">
        <v>26.310113000000001</v>
      </c>
      <c r="H1829">
        <v>19.84</v>
      </c>
      <c r="I1829">
        <v>6.4701129999999996</v>
      </c>
      <c r="J1829">
        <v>1.3261149999999999</v>
      </c>
      <c r="K1829">
        <v>0</v>
      </c>
      <c r="L1829">
        <v>0</v>
      </c>
      <c r="M1829">
        <v>111</v>
      </c>
      <c r="N1829">
        <v>-8797</v>
      </c>
      <c r="O1829">
        <v>3.9002110000000001</v>
      </c>
      <c r="P1829">
        <v>30</v>
      </c>
      <c r="Q1829">
        <v>1.054111</v>
      </c>
      <c r="R1829" t="s">
        <v>43</v>
      </c>
      <c r="S1829" t="s">
        <v>43</v>
      </c>
    </row>
    <row r="1830" spans="1:19">
      <c r="A1830">
        <v>3001</v>
      </c>
      <c r="B1830">
        <v>1644</v>
      </c>
      <c r="C1830">
        <v>2845</v>
      </c>
      <c r="D1830">
        <v>84042.18</v>
      </c>
      <c r="E1830">
        <v>2815</v>
      </c>
      <c r="F1830">
        <v>84887.18</v>
      </c>
      <c r="G1830">
        <v>30.155304000000001</v>
      </c>
      <c r="H1830">
        <v>15.56</v>
      </c>
      <c r="I1830">
        <v>14.595304</v>
      </c>
      <c r="J1830">
        <v>1.938002</v>
      </c>
      <c r="K1830">
        <v>27</v>
      </c>
      <c r="L1830">
        <v>0.94903300000000002</v>
      </c>
      <c r="M1830">
        <v>3</v>
      </c>
      <c r="N1830">
        <v>-845</v>
      </c>
      <c r="O1830">
        <v>0.105448</v>
      </c>
      <c r="P1830">
        <v>40</v>
      </c>
      <c r="Q1830">
        <v>1.405975</v>
      </c>
      <c r="R1830" t="s">
        <v>43</v>
      </c>
      <c r="S1830" t="s">
        <v>43</v>
      </c>
    </row>
    <row r="1831" spans="1:19">
      <c r="A1831">
        <v>5261</v>
      </c>
      <c r="B1831">
        <v>675</v>
      </c>
      <c r="C1831">
        <v>2845</v>
      </c>
      <c r="D1831">
        <v>69386.48</v>
      </c>
      <c r="E1831">
        <v>2689</v>
      </c>
      <c r="F1831">
        <v>83822.48</v>
      </c>
      <c r="G1831">
        <v>31.172360999999999</v>
      </c>
      <c r="H1831">
        <v>12.31</v>
      </c>
      <c r="I1831">
        <v>18.862361</v>
      </c>
      <c r="J1831">
        <v>2.5322800000000001</v>
      </c>
      <c r="K1831">
        <v>0</v>
      </c>
      <c r="L1831">
        <v>0</v>
      </c>
      <c r="M1831">
        <v>156</v>
      </c>
      <c r="N1831">
        <v>-14436</v>
      </c>
      <c r="O1831">
        <v>5.4833040000000004</v>
      </c>
      <c r="P1831">
        <v>49</v>
      </c>
      <c r="Q1831">
        <v>1.7223200000000001</v>
      </c>
      <c r="R1831" t="s">
        <v>43</v>
      </c>
      <c r="S1831" t="s">
        <v>43</v>
      </c>
    </row>
    <row r="1832" spans="1:19">
      <c r="A1832">
        <v>5501</v>
      </c>
      <c r="B1832">
        <v>77</v>
      </c>
      <c r="C1832">
        <v>2845</v>
      </c>
      <c r="D1832">
        <v>193230.5</v>
      </c>
      <c r="E1832">
        <v>2784</v>
      </c>
      <c r="F1832">
        <v>200360.5</v>
      </c>
      <c r="G1832">
        <v>71.96857</v>
      </c>
      <c r="H1832">
        <v>57.024999999999999</v>
      </c>
      <c r="I1832">
        <v>14.943569999999999</v>
      </c>
      <c r="J1832">
        <v>1.2620530000000001</v>
      </c>
      <c r="K1832">
        <v>0</v>
      </c>
      <c r="L1832">
        <v>0</v>
      </c>
      <c r="M1832">
        <v>61</v>
      </c>
      <c r="N1832">
        <v>-7130</v>
      </c>
      <c r="O1832">
        <v>2.1441119999999998</v>
      </c>
      <c r="P1832">
        <v>65</v>
      </c>
      <c r="Q1832">
        <v>2.28471</v>
      </c>
      <c r="R1832" t="s">
        <v>43</v>
      </c>
      <c r="S1832" t="s">
        <v>43</v>
      </c>
    </row>
    <row r="1833" spans="1:19">
      <c r="A1833">
        <v>295</v>
      </c>
      <c r="B1833">
        <v>1769</v>
      </c>
      <c r="C1833">
        <v>2842</v>
      </c>
      <c r="D1833">
        <v>52312.81</v>
      </c>
      <c r="E1833">
        <v>2754</v>
      </c>
      <c r="F1833">
        <v>59299.81</v>
      </c>
      <c r="G1833">
        <v>21.532247999999999</v>
      </c>
      <c r="H1833">
        <v>18.59</v>
      </c>
      <c r="I1833">
        <v>2.9422480000000002</v>
      </c>
      <c r="J1833">
        <v>1.1582699999999999</v>
      </c>
      <c r="K1833">
        <v>0</v>
      </c>
      <c r="L1833">
        <v>0</v>
      </c>
      <c r="M1833">
        <v>88</v>
      </c>
      <c r="N1833">
        <v>-6987</v>
      </c>
      <c r="O1833">
        <v>3.0964109999999998</v>
      </c>
      <c r="P1833">
        <v>24</v>
      </c>
      <c r="Q1833">
        <v>0.844476</v>
      </c>
      <c r="R1833" t="s">
        <v>43</v>
      </c>
      <c r="S1833" t="s">
        <v>43</v>
      </c>
    </row>
    <row r="1834" spans="1:19">
      <c r="A1834">
        <v>1</v>
      </c>
      <c r="B1834">
        <v>550</v>
      </c>
      <c r="C1834">
        <v>2841</v>
      </c>
      <c r="D1834">
        <v>155740.06</v>
      </c>
      <c r="E1834">
        <v>2783</v>
      </c>
      <c r="F1834">
        <v>163668.06</v>
      </c>
      <c r="G1834">
        <v>58.809939</v>
      </c>
      <c r="H1834">
        <v>47.97</v>
      </c>
      <c r="I1834">
        <v>10.839938999999999</v>
      </c>
      <c r="J1834">
        <v>1.225973</v>
      </c>
      <c r="K1834">
        <v>0</v>
      </c>
      <c r="L1834">
        <v>0</v>
      </c>
      <c r="M1834">
        <v>58</v>
      </c>
      <c r="N1834">
        <v>-7928</v>
      </c>
      <c r="O1834">
        <v>2.0415350000000001</v>
      </c>
      <c r="P1834">
        <v>44</v>
      </c>
      <c r="Q1834">
        <v>1.5487500000000001</v>
      </c>
      <c r="R1834" t="s">
        <v>43</v>
      </c>
      <c r="S1834" t="s">
        <v>43</v>
      </c>
    </row>
    <row r="1835" spans="1:19">
      <c r="A1835">
        <v>3867</v>
      </c>
      <c r="B1835">
        <v>1644</v>
      </c>
      <c r="C1835">
        <v>2840</v>
      </c>
      <c r="D1835">
        <v>86280</v>
      </c>
      <c r="E1835">
        <v>2814</v>
      </c>
      <c r="F1835">
        <v>87559</v>
      </c>
      <c r="G1835">
        <v>31.115494000000002</v>
      </c>
      <c r="H1835">
        <v>15.975</v>
      </c>
      <c r="I1835">
        <v>15.140494</v>
      </c>
      <c r="J1835">
        <v>1.947762</v>
      </c>
      <c r="K1835">
        <v>19</v>
      </c>
      <c r="L1835">
        <v>0.669014</v>
      </c>
      <c r="M1835">
        <v>7</v>
      </c>
      <c r="N1835">
        <v>-1279</v>
      </c>
      <c r="O1835">
        <v>0.246479</v>
      </c>
      <c r="P1835">
        <v>38</v>
      </c>
      <c r="Q1835">
        <v>1.338028</v>
      </c>
      <c r="R1835" t="s">
        <v>43</v>
      </c>
      <c r="S1835" t="s">
        <v>43</v>
      </c>
    </row>
    <row r="1836" spans="1:19">
      <c r="A1836">
        <v>4674</v>
      </c>
      <c r="B1836">
        <v>1142</v>
      </c>
      <c r="C1836">
        <v>2840</v>
      </c>
      <c r="D1836">
        <v>145626.54999999999</v>
      </c>
      <c r="E1836">
        <v>2667</v>
      </c>
      <c r="F1836">
        <v>162379.54999999999</v>
      </c>
      <c r="G1836">
        <v>60.884720999999999</v>
      </c>
      <c r="H1836">
        <v>30</v>
      </c>
      <c r="I1836">
        <v>30.884720999999999</v>
      </c>
      <c r="J1836">
        <v>2.0294910000000002</v>
      </c>
      <c r="K1836">
        <v>0</v>
      </c>
      <c r="L1836">
        <v>0</v>
      </c>
      <c r="M1836">
        <v>173</v>
      </c>
      <c r="N1836">
        <v>-16753</v>
      </c>
      <c r="O1836">
        <v>6.0915489999999997</v>
      </c>
      <c r="P1836">
        <v>45</v>
      </c>
      <c r="Q1836">
        <v>1.5845070000000001</v>
      </c>
      <c r="R1836" t="s">
        <v>43</v>
      </c>
      <c r="S1836" t="s">
        <v>43</v>
      </c>
    </row>
    <row r="1837" spans="1:19">
      <c r="A1837">
        <v>5165</v>
      </c>
      <c r="B1837">
        <v>708</v>
      </c>
      <c r="C1837">
        <v>2837</v>
      </c>
      <c r="D1837">
        <v>378785.87</v>
      </c>
      <c r="E1837">
        <v>2696</v>
      </c>
      <c r="F1837">
        <v>406417.87</v>
      </c>
      <c r="G1837">
        <v>150.748468</v>
      </c>
      <c r="H1837">
        <v>67</v>
      </c>
      <c r="I1837">
        <v>83.748468000000003</v>
      </c>
      <c r="J1837">
        <v>2.2499769999999999</v>
      </c>
      <c r="K1837">
        <v>0</v>
      </c>
      <c r="L1837">
        <v>0</v>
      </c>
      <c r="M1837">
        <v>141</v>
      </c>
      <c r="N1837">
        <v>-27632</v>
      </c>
      <c r="O1837">
        <v>4.9700389999999999</v>
      </c>
      <c r="P1837">
        <v>39</v>
      </c>
      <c r="Q1837">
        <v>1.374692</v>
      </c>
      <c r="R1837" t="s">
        <v>43</v>
      </c>
      <c r="S1837" t="s">
        <v>43</v>
      </c>
    </row>
    <row r="1838" spans="1:19">
      <c r="A1838">
        <v>5980</v>
      </c>
      <c r="B1838">
        <v>119</v>
      </c>
      <c r="C1838">
        <v>2837</v>
      </c>
      <c r="D1838">
        <v>214539.05</v>
      </c>
      <c r="E1838">
        <v>2596</v>
      </c>
      <c r="F1838">
        <v>241159.05</v>
      </c>
      <c r="G1838">
        <v>92.896398000000005</v>
      </c>
      <c r="H1838">
        <v>71</v>
      </c>
      <c r="I1838">
        <v>21.896398000000001</v>
      </c>
      <c r="J1838">
        <v>1.3084</v>
      </c>
      <c r="K1838">
        <v>8</v>
      </c>
      <c r="L1838">
        <v>0.28198800000000002</v>
      </c>
      <c r="M1838">
        <v>233</v>
      </c>
      <c r="N1838">
        <v>-26620</v>
      </c>
      <c r="O1838">
        <v>8.2129010000000005</v>
      </c>
      <c r="P1838">
        <v>36</v>
      </c>
      <c r="Q1838">
        <v>1.2689459999999999</v>
      </c>
      <c r="R1838" t="s">
        <v>43</v>
      </c>
      <c r="S1838" t="s">
        <v>43</v>
      </c>
    </row>
    <row r="1839" spans="1:19">
      <c r="A1839">
        <v>5504</v>
      </c>
      <c r="B1839">
        <v>1546</v>
      </c>
      <c r="C1839">
        <v>2836</v>
      </c>
      <c r="D1839">
        <v>161740.97</v>
      </c>
      <c r="E1839">
        <v>2629</v>
      </c>
      <c r="F1839">
        <v>183740.97</v>
      </c>
      <c r="G1839">
        <v>69.890061000000003</v>
      </c>
      <c r="H1839">
        <v>47.84</v>
      </c>
      <c r="I1839">
        <v>22.050060999999999</v>
      </c>
      <c r="J1839">
        <v>1.4609129999999999</v>
      </c>
      <c r="K1839">
        <v>0</v>
      </c>
      <c r="L1839">
        <v>0</v>
      </c>
      <c r="M1839">
        <v>207</v>
      </c>
      <c r="N1839">
        <v>-22000</v>
      </c>
      <c r="O1839">
        <v>7.2990130000000004</v>
      </c>
      <c r="P1839">
        <v>47</v>
      </c>
      <c r="Q1839">
        <v>1.6572640000000001</v>
      </c>
      <c r="R1839" t="s">
        <v>43</v>
      </c>
      <c r="S1839" t="s">
        <v>43</v>
      </c>
    </row>
    <row r="1840" spans="1:19">
      <c r="A1840">
        <v>1223</v>
      </c>
      <c r="B1840">
        <v>649</v>
      </c>
      <c r="C1840">
        <v>2834</v>
      </c>
      <c r="D1840">
        <v>47603.65</v>
      </c>
      <c r="E1840">
        <v>2683</v>
      </c>
      <c r="F1840">
        <v>63244.65</v>
      </c>
      <c r="G1840">
        <v>23.572362999999999</v>
      </c>
      <c r="H1840">
        <v>3.92</v>
      </c>
      <c r="I1840">
        <v>19.652363000000001</v>
      </c>
      <c r="J1840">
        <v>6.0133580000000002</v>
      </c>
      <c r="K1840">
        <v>0</v>
      </c>
      <c r="L1840">
        <v>0</v>
      </c>
      <c r="M1840">
        <v>151</v>
      </c>
      <c r="N1840">
        <v>-15641</v>
      </c>
      <c r="O1840">
        <v>5.3281580000000002</v>
      </c>
      <c r="P1840">
        <v>24</v>
      </c>
      <c r="Q1840">
        <v>0.84685999999999995</v>
      </c>
      <c r="R1840" t="s">
        <v>43</v>
      </c>
      <c r="S1840" t="s">
        <v>43</v>
      </c>
    </row>
    <row r="1841" spans="1:19">
      <c r="A1841">
        <v>5906</v>
      </c>
      <c r="B1841">
        <v>77</v>
      </c>
      <c r="C1841">
        <v>2833</v>
      </c>
      <c r="D1841">
        <v>189129.72</v>
      </c>
      <c r="E1841">
        <v>2769</v>
      </c>
      <c r="F1841">
        <v>195169.72</v>
      </c>
      <c r="G1841">
        <v>70.483828000000003</v>
      </c>
      <c r="H1841">
        <v>56.99</v>
      </c>
      <c r="I1841">
        <v>13.493828000000001</v>
      </c>
      <c r="J1841">
        <v>1.236775</v>
      </c>
      <c r="K1841">
        <v>0</v>
      </c>
      <c r="L1841">
        <v>0</v>
      </c>
      <c r="M1841">
        <v>64</v>
      </c>
      <c r="N1841">
        <v>-6040</v>
      </c>
      <c r="O1841">
        <v>2.2590889999999999</v>
      </c>
      <c r="P1841">
        <v>52</v>
      </c>
      <c r="Q1841">
        <v>1.83551</v>
      </c>
      <c r="R1841" t="s">
        <v>43</v>
      </c>
      <c r="S1841" t="s">
        <v>43</v>
      </c>
    </row>
    <row r="1842" spans="1:19">
      <c r="A1842">
        <v>5587</v>
      </c>
      <c r="B1842">
        <v>194</v>
      </c>
      <c r="C1842">
        <v>2831</v>
      </c>
      <c r="D1842">
        <v>57551.839999999997</v>
      </c>
      <c r="E1842">
        <v>2138</v>
      </c>
      <c r="F1842">
        <v>111993.84</v>
      </c>
      <c r="G1842">
        <v>52.382525999999999</v>
      </c>
      <c r="H1842">
        <v>38.18</v>
      </c>
      <c r="I1842">
        <v>14.202526000000001</v>
      </c>
      <c r="J1842">
        <v>1.3719889999999999</v>
      </c>
      <c r="K1842">
        <v>0</v>
      </c>
      <c r="L1842">
        <v>0</v>
      </c>
      <c r="M1842">
        <v>693</v>
      </c>
      <c r="N1842">
        <v>-54442</v>
      </c>
      <c r="O1842">
        <v>24.478982999999999</v>
      </c>
      <c r="P1842">
        <v>53</v>
      </c>
      <c r="Q1842">
        <v>1.8721300000000001</v>
      </c>
      <c r="R1842" t="s">
        <v>43</v>
      </c>
      <c r="S1842" t="s">
        <v>43</v>
      </c>
    </row>
    <row r="1843" spans="1:19">
      <c r="A1843">
        <v>1168</v>
      </c>
      <c r="B1843">
        <v>354</v>
      </c>
      <c r="C1843">
        <v>2830</v>
      </c>
      <c r="D1843">
        <v>115793</v>
      </c>
      <c r="E1843">
        <v>2668</v>
      </c>
      <c r="F1843">
        <v>132032</v>
      </c>
      <c r="G1843">
        <v>49.487256000000002</v>
      </c>
      <c r="H1843">
        <v>46.4</v>
      </c>
      <c r="I1843">
        <v>3.087256</v>
      </c>
      <c r="J1843">
        <v>1.0665359999999999</v>
      </c>
      <c r="K1843">
        <v>0</v>
      </c>
      <c r="L1843">
        <v>0</v>
      </c>
      <c r="M1843">
        <v>162</v>
      </c>
      <c r="N1843">
        <v>-16239</v>
      </c>
      <c r="O1843">
        <v>5.7243820000000003</v>
      </c>
      <c r="P1843">
        <v>46</v>
      </c>
      <c r="Q1843">
        <v>1.6254420000000001</v>
      </c>
      <c r="R1843" t="s">
        <v>43</v>
      </c>
      <c r="S1843" t="s">
        <v>43</v>
      </c>
    </row>
    <row r="1844" spans="1:19">
      <c r="A1844">
        <v>3382</v>
      </c>
      <c r="B1844">
        <v>1067</v>
      </c>
      <c r="C1844">
        <v>2826</v>
      </c>
      <c r="D1844">
        <v>62124.6</v>
      </c>
      <c r="E1844">
        <v>2772</v>
      </c>
      <c r="F1844">
        <v>70156.600000000006</v>
      </c>
      <c r="G1844">
        <v>25.309018999999999</v>
      </c>
      <c r="H1844">
        <v>12.76</v>
      </c>
      <c r="I1844">
        <v>12.549018999999999</v>
      </c>
      <c r="J1844">
        <v>1.983465</v>
      </c>
      <c r="K1844">
        <v>0</v>
      </c>
      <c r="L1844">
        <v>0</v>
      </c>
      <c r="M1844">
        <v>54</v>
      </c>
      <c r="N1844">
        <v>-8032</v>
      </c>
      <c r="O1844">
        <v>1.910828</v>
      </c>
      <c r="P1844">
        <v>36</v>
      </c>
      <c r="Q1844">
        <v>1.2738849999999999</v>
      </c>
      <c r="R1844" t="s">
        <v>43</v>
      </c>
      <c r="S1844" t="s">
        <v>43</v>
      </c>
    </row>
    <row r="1845" spans="1:19">
      <c r="A1845">
        <v>1311</v>
      </c>
      <c r="B1845">
        <v>753</v>
      </c>
      <c r="C1845">
        <v>2824</v>
      </c>
      <c r="D1845">
        <v>97307.85</v>
      </c>
      <c r="E1845">
        <v>2708</v>
      </c>
      <c r="F1845">
        <v>109522.85</v>
      </c>
      <c r="G1845">
        <v>40.444184</v>
      </c>
      <c r="H1845">
        <v>17.16</v>
      </c>
      <c r="I1845">
        <v>23.284184</v>
      </c>
      <c r="J1845">
        <v>2.356887</v>
      </c>
      <c r="K1845">
        <v>0</v>
      </c>
      <c r="L1845">
        <v>0</v>
      </c>
      <c r="M1845">
        <v>116</v>
      </c>
      <c r="N1845">
        <v>-12215</v>
      </c>
      <c r="O1845">
        <v>4.1076490000000003</v>
      </c>
      <c r="P1845">
        <v>22</v>
      </c>
      <c r="Q1845">
        <v>0.77903699999999998</v>
      </c>
      <c r="R1845" t="s">
        <v>43</v>
      </c>
      <c r="S1845" t="s">
        <v>43</v>
      </c>
    </row>
    <row r="1846" spans="1:19">
      <c r="A1846">
        <v>174</v>
      </c>
      <c r="B1846">
        <v>217</v>
      </c>
      <c r="C1846">
        <v>2824</v>
      </c>
      <c r="D1846">
        <v>85890.59</v>
      </c>
      <c r="E1846">
        <v>2755</v>
      </c>
      <c r="F1846">
        <v>93165.59</v>
      </c>
      <c r="G1846">
        <v>33.816910999999998</v>
      </c>
      <c r="H1846">
        <v>25.19</v>
      </c>
      <c r="I1846">
        <v>8.6269109999999998</v>
      </c>
      <c r="J1846">
        <v>1.3424739999999999</v>
      </c>
      <c r="K1846">
        <v>0</v>
      </c>
      <c r="L1846">
        <v>0</v>
      </c>
      <c r="M1846">
        <v>69</v>
      </c>
      <c r="N1846">
        <v>-7275</v>
      </c>
      <c r="O1846">
        <v>2.443343</v>
      </c>
      <c r="P1846">
        <v>33</v>
      </c>
      <c r="Q1846">
        <v>1.168555</v>
      </c>
      <c r="R1846" t="s">
        <v>43</v>
      </c>
      <c r="S1846" t="s">
        <v>43</v>
      </c>
    </row>
    <row r="1847" spans="1:19">
      <c r="A1847">
        <v>2616</v>
      </c>
      <c r="B1847">
        <v>714</v>
      </c>
      <c r="C1847">
        <v>2822</v>
      </c>
      <c r="D1847">
        <v>30977.03</v>
      </c>
      <c r="E1847">
        <v>2806</v>
      </c>
      <c r="F1847">
        <v>32244.03</v>
      </c>
      <c r="G1847">
        <v>11.491101</v>
      </c>
      <c r="H1847">
        <v>9.7550000000000008</v>
      </c>
      <c r="I1847">
        <v>1.7361009999999999</v>
      </c>
      <c r="J1847">
        <v>1.17797</v>
      </c>
      <c r="K1847">
        <v>0</v>
      </c>
      <c r="L1847">
        <v>0</v>
      </c>
      <c r="M1847">
        <v>16</v>
      </c>
      <c r="N1847">
        <v>-1267</v>
      </c>
      <c r="O1847">
        <v>0.56697399999999998</v>
      </c>
      <c r="P1847">
        <v>22</v>
      </c>
      <c r="Q1847">
        <v>0.77958899999999998</v>
      </c>
      <c r="R1847" t="s">
        <v>43</v>
      </c>
      <c r="S1847" t="s">
        <v>43</v>
      </c>
    </row>
    <row r="1848" spans="1:19">
      <c r="A1848">
        <v>5462</v>
      </c>
      <c r="B1848">
        <v>1786</v>
      </c>
      <c r="C1848">
        <v>2820</v>
      </c>
      <c r="D1848">
        <v>72372.67</v>
      </c>
      <c r="E1848">
        <v>2721</v>
      </c>
      <c r="F1848">
        <v>80810.67</v>
      </c>
      <c r="G1848">
        <v>29.698886000000002</v>
      </c>
      <c r="H1848">
        <v>14.74</v>
      </c>
      <c r="I1848">
        <v>14.958886</v>
      </c>
      <c r="J1848">
        <v>2.01485</v>
      </c>
      <c r="K1848">
        <v>0</v>
      </c>
      <c r="L1848">
        <v>0</v>
      </c>
      <c r="M1848">
        <v>99</v>
      </c>
      <c r="N1848">
        <v>-8438</v>
      </c>
      <c r="O1848">
        <v>3.5106380000000001</v>
      </c>
      <c r="P1848">
        <v>27</v>
      </c>
      <c r="Q1848">
        <v>0.95744700000000005</v>
      </c>
      <c r="R1848" t="s">
        <v>43</v>
      </c>
      <c r="S1848" t="s">
        <v>43</v>
      </c>
    </row>
    <row r="1849" spans="1:19">
      <c r="A1849">
        <v>3000</v>
      </c>
      <c r="B1849">
        <v>1568</v>
      </c>
      <c r="C1849">
        <v>2817</v>
      </c>
      <c r="D1849">
        <v>140871.65</v>
      </c>
      <c r="E1849">
        <v>2727</v>
      </c>
      <c r="F1849">
        <v>148785.65</v>
      </c>
      <c r="G1849">
        <v>54.560194000000003</v>
      </c>
      <c r="H1849">
        <v>55.08</v>
      </c>
      <c r="I1849">
        <v>-0.51980599999999999</v>
      </c>
      <c r="J1849">
        <v>0.99056299999999997</v>
      </c>
      <c r="K1849">
        <v>0</v>
      </c>
      <c r="L1849">
        <v>0</v>
      </c>
      <c r="M1849">
        <v>90</v>
      </c>
      <c r="N1849">
        <v>-7914</v>
      </c>
      <c r="O1849">
        <v>3.1948880000000002</v>
      </c>
      <c r="P1849">
        <v>72</v>
      </c>
      <c r="Q1849">
        <v>2.555911</v>
      </c>
      <c r="R1849" t="s">
        <v>43</v>
      </c>
      <c r="S1849" t="s">
        <v>43</v>
      </c>
    </row>
    <row r="1850" spans="1:19">
      <c r="A1850">
        <v>2895</v>
      </c>
      <c r="B1850">
        <v>1103</v>
      </c>
      <c r="C1850">
        <v>2816</v>
      </c>
      <c r="D1850">
        <v>100795.57</v>
      </c>
      <c r="E1850">
        <v>2695</v>
      </c>
      <c r="F1850">
        <v>111150.57</v>
      </c>
      <c r="G1850">
        <v>41.243254</v>
      </c>
      <c r="H1850">
        <v>42.3</v>
      </c>
      <c r="I1850">
        <v>-1.056746</v>
      </c>
      <c r="J1850">
        <v>0.97501800000000005</v>
      </c>
      <c r="K1850">
        <v>0</v>
      </c>
      <c r="L1850">
        <v>0</v>
      </c>
      <c r="M1850">
        <v>121</v>
      </c>
      <c r="N1850">
        <v>-10355</v>
      </c>
      <c r="O1850">
        <v>4.296875</v>
      </c>
      <c r="P1850">
        <v>81</v>
      </c>
      <c r="Q1850">
        <v>2.87642</v>
      </c>
      <c r="R1850" t="s">
        <v>43</v>
      </c>
      <c r="S1850" t="s">
        <v>43</v>
      </c>
    </row>
    <row r="1851" spans="1:19">
      <c r="A1851">
        <v>3939</v>
      </c>
      <c r="B1851">
        <v>1856</v>
      </c>
      <c r="C1851">
        <v>2816</v>
      </c>
      <c r="D1851">
        <v>144668.10999999999</v>
      </c>
      <c r="E1851">
        <v>2706</v>
      </c>
      <c r="F1851">
        <v>158836.10999999999</v>
      </c>
      <c r="G1851">
        <v>58.697749000000002</v>
      </c>
      <c r="H1851">
        <v>41.12</v>
      </c>
      <c r="I1851">
        <v>17.577749000000001</v>
      </c>
      <c r="J1851">
        <v>1.4274739999999999</v>
      </c>
      <c r="K1851">
        <v>0</v>
      </c>
      <c r="L1851">
        <v>0</v>
      </c>
      <c r="M1851">
        <v>110</v>
      </c>
      <c r="N1851">
        <v>-14168</v>
      </c>
      <c r="O1851">
        <v>3.90625</v>
      </c>
      <c r="P1851">
        <v>28</v>
      </c>
      <c r="Q1851">
        <v>0.99431800000000004</v>
      </c>
      <c r="R1851" t="s">
        <v>43</v>
      </c>
      <c r="S1851" t="s">
        <v>43</v>
      </c>
    </row>
    <row r="1852" spans="1:19">
      <c r="A1852">
        <v>5575</v>
      </c>
      <c r="B1852">
        <v>209</v>
      </c>
      <c r="C1852">
        <v>2809</v>
      </c>
      <c r="D1852">
        <v>64504.32</v>
      </c>
      <c r="E1852">
        <v>2699</v>
      </c>
      <c r="F1852">
        <v>73103.320000000007</v>
      </c>
      <c r="G1852">
        <v>27.085335000000001</v>
      </c>
      <c r="H1852">
        <v>22.17</v>
      </c>
      <c r="I1852">
        <v>4.9153349999999998</v>
      </c>
      <c r="J1852">
        <v>1.221711</v>
      </c>
      <c r="K1852">
        <v>0</v>
      </c>
      <c r="L1852">
        <v>0</v>
      </c>
      <c r="M1852">
        <v>110</v>
      </c>
      <c r="N1852">
        <v>-8599</v>
      </c>
      <c r="O1852">
        <v>3.9159839999999999</v>
      </c>
      <c r="P1852">
        <v>40</v>
      </c>
      <c r="Q1852">
        <v>1.423994</v>
      </c>
      <c r="R1852" t="s">
        <v>43</v>
      </c>
      <c r="S1852" t="s">
        <v>43</v>
      </c>
    </row>
    <row r="1853" spans="1:19">
      <c r="A1853">
        <v>2397</v>
      </c>
      <c r="B1853">
        <v>462</v>
      </c>
      <c r="C1853">
        <v>2809</v>
      </c>
      <c r="D1853">
        <v>114282.62</v>
      </c>
      <c r="E1853">
        <v>2773</v>
      </c>
      <c r="F1853">
        <v>118760.62</v>
      </c>
      <c r="G1853">
        <v>42.827486</v>
      </c>
      <c r="H1853">
        <v>26.73</v>
      </c>
      <c r="I1853">
        <v>16.097486</v>
      </c>
      <c r="J1853">
        <v>1.602225</v>
      </c>
      <c r="K1853">
        <v>0</v>
      </c>
      <c r="L1853">
        <v>0</v>
      </c>
      <c r="M1853">
        <v>36</v>
      </c>
      <c r="N1853">
        <v>-4478</v>
      </c>
      <c r="O1853">
        <v>1.281595</v>
      </c>
      <c r="P1853">
        <v>37</v>
      </c>
      <c r="Q1853">
        <v>1.3171949999999999</v>
      </c>
      <c r="R1853" t="s">
        <v>43</v>
      </c>
      <c r="S1853" t="s">
        <v>43</v>
      </c>
    </row>
    <row r="1854" spans="1:19">
      <c r="A1854">
        <v>4758</v>
      </c>
      <c r="B1854">
        <v>712</v>
      </c>
      <c r="C1854">
        <v>2806</v>
      </c>
      <c r="D1854">
        <v>132353.95000000001</v>
      </c>
      <c r="E1854">
        <v>2589</v>
      </c>
      <c r="F1854">
        <v>155847.95000000001</v>
      </c>
      <c r="G1854">
        <v>60.196195000000003</v>
      </c>
      <c r="H1854">
        <v>38.46</v>
      </c>
      <c r="I1854">
        <v>21.736194999999999</v>
      </c>
      <c r="J1854">
        <v>1.565164</v>
      </c>
      <c r="K1854">
        <v>0</v>
      </c>
      <c r="L1854">
        <v>0</v>
      </c>
      <c r="M1854">
        <v>217</v>
      </c>
      <c r="N1854">
        <v>-23494</v>
      </c>
      <c r="O1854">
        <v>7.733428</v>
      </c>
      <c r="P1854">
        <v>36</v>
      </c>
      <c r="Q1854">
        <v>1.2829649999999999</v>
      </c>
      <c r="R1854" t="s">
        <v>43</v>
      </c>
      <c r="S1854" t="s">
        <v>43</v>
      </c>
    </row>
    <row r="1855" spans="1:19">
      <c r="A1855">
        <v>2121</v>
      </c>
      <c r="B1855">
        <v>483</v>
      </c>
      <c r="C1855">
        <v>2803</v>
      </c>
      <c r="D1855">
        <v>142385.13</v>
      </c>
      <c r="E1855">
        <v>2644</v>
      </c>
      <c r="F1855">
        <v>161017.13</v>
      </c>
      <c r="G1855">
        <v>60.899065999999998</v>
      </c>
      <c r="H1855">
        <v>45.975000000000001</v>
      </c>
      <c r="I1855">
        <v>14.924066</v>
      </c>
      <c r="J1855">
        <v>1.324613</v>
      </c>
      <c r="K1855">
        <v>0</v>
      </c>
      <c r="L1855">
        <v>0</v>
      </c>
      <c r="M1855">
        <v>159</v>
      </c>
      <c r="N1855">
        <v>-18632</v>
      </c>
      <c r="O1855">
        <v>5.6724940000000004</v>
      </c>
      <c r="P1855">
        <v>47</v>
      </c>
      <c r="Q1855">
        <v>1.6767749999999999</v>
      </c>
      <c r="R1855" t="s">
        <v>43</v>
      </c>
      <c r="S1855" t="s">
        <v>43</v>
      </c>
    </row>
    <row r="1856" spans="1:19">
      <c r="A1856">
        <v>3333</v>
      </c>
      <c r="B1856">
        <v>1228</v>
      </c>
      <c r="C1856">
        <v>2795</v>
      </c>
      <c r="D1856">
        <v>79305.11</v>
      </c>
      <c r="E1856">
        <v>2716</v>
      </c>
      <c r="F1856">
        <v>88194.11</v>
      </c>
      <c r="G1856">
        <v>32.472057999999997</v>
      </c>
      <c r="H1856">
        <v>24.17</v>
      </c>
      <c r="I1856">
        <v>8.3020580000000006</v>
      </c>
      <c r="J1856">
        <v>1.343486</v>
      </c>
      <c r="K1856">
        <v>0</v>
      </c>
      <c r="L1856">
        <v>0</v>
      </c>
      <c r="M1856">
        <v>79</v>
      </c>
      <c r="N1856">
        <v>-8889</v>
      </c>
      <c r="O1856">
        <v>2.826476</v>
      </c>
      <c r="P1856">
        <v>28</v>
      </c>
      <c r="Q1856">
        <v>1.001789</v>
      </c>
      <c r="R1856" t="s">
        <v>43</v>
      </c>
      <c r="S1856" t="s">
        <v>43</v>
      </c>
    </row>
    <row r="1857" spans="1:19">
      <c r="A1857">
        <v>2152</v>
      </c>
      <c r="B1857">
        <v>1923</v>
      </c>
      <c r="C1857">
        <v>2793</v>
      </c>
      <c r="D1857">
        <v>72667.19</v>
      </c>
      <c r="E1857">
        <v>2613</v>
      </c>
      <c r="F1857">
        <v>87859.19</v>
      </c>
      <c r="G1857">
        <v>33.623877</v>
      </c>
      <c r="H1857">
        <v>25.05</v>
      </c>
      <c r="I1857">
        <v>8.5738769999999995</v>
      </c>
      <c r="J1857">
        <v>1.342271</v>
      </c>
      <c r="K1857">
        <v>0</v>
      </c>
      <c r="L1857">
        <v>0</v>
      </c>
      <c r="M1857">
        <v>180</v>
      </c>
      <c r="N1857">
        <v>-15192</v>
      </c>
      <c r="O1857">
        <v>6.4446830000000004</v>
      </c>
      <c r="P1857">
        <v>31</v>
      </c>
      <c r="Q1857">
        <v>1.109918</v>
      </c>
      <c r="R1857" t="s">
        <v>43</v>
      </c>
      <c r="S1857" t="s">
        <v>43</v>
      </c>
    </row>
    <row r="1858" spans="1:19">
      <c r="A1858">
        <v>2269</v>
      </c>
      <c r="B1858">
        <v>789</v>
      </c>
      <c r="C1858">
        <v>2792</v>
      </c>
      <c r="D1858">
        <v>152280.62</v>
      </c>
      <c r="E1858">
        <v>2647</v>
      </c>
      <c r="F1858">
        <v>175429.62</v>
      </c>
      <c r="G1858">
        <v>66.274884999999998</v>
      </c>
      <c r="H1858">
        <v>33.049999999999997</v>
      </c>
      <c r="I1858">
        <v>33.224885</v>
      </c>
      <c r="J1858">
        <v>2.0052919999999999</v>
      </c>
      <c r="K1858">
        <v>0</v>
      </c>
      <c r="L1858">
        <v>0</v>
      </c>
      <c r="M1858">
        <v>145</v>
      </c>
      <c r="N1858">
        <v>-23149</v>
      </c>
      <c r="O1858">
        <v>5.1934100000000001</v>
      </c>
      <c r="P1858">
        <v>44</v>
      </c>
      <c r="Q1858">
        <v>1.575931</v>
      </c>
      <c r="R1858" t="s">
        <v>43</v>
      </c>
      <c r="S1858" t="s">
        <v>43</v>
      </c>
    </row>
    <row r="1859" spans="1:19">
      <c r="A1859">
        <v>2799</v>
      </c>
      <c r="B1859">
        <v>60</v>
      </c>
      <c r="C1859">
        <v>2789</v>
      </c>
      <c r="D1859">
        <v>156324.84</v>
      </c>
      <c r="E1859">
        <v>2710</v>
      </c>
      <c r="F1859">
        <v>165196.84</v>
      </c>
      <c r="G1859">
        <v>60.958244000000001</v>
      </c>
      <c r="H1859">
        <v>49.505000000000003</v>
      </c>
      <c r="I1859">
        <v>11.453244</v>
      </c>
      <c r="J1859">
        <v>1.231355</v>
      </c>
      <c r="K1859">
        <v>0</v>
      </c>
      <c r="L1859">
        <v>0</v>
      </c>
      <c r="M1859">
        <v>79</v>
      </c>
      <c r="N1859">
        <v>-8872</v>
      </c>
      <c r="O1859">
        <v>2.8325559999999999</v>
      </c>
      <c r="P1859">
        <v>49</v>
      </c>
      <c r="Q1859">
        <v>1.756902</v>
      </c>
      <c r="R1859" t="s">
        <v>43</v>
      </c>
      <c r="S1859" t="s">
        <v>43</v>
      </c>
    </row>
    <row r="1860" spans="1:19">
      <c r="A1860">
        <v>2130</v>
      </c>
      <c r="B1860">
        <v>623</v>
      </c>
      <c r="C1860">
        <v>2788</v>
      </c>
      <c r="D1860">
        <v>178640.28</v>
      </c>
      <c r="E1860">
        <v>2516</v>
      </c>
      <c r="F1860">
        <v>206378.28</v>
      </c>
      <c r="G1860">
        <v>82.026342999999997</v>
      </c>
      <c r="H1860">
        <v>66.094999999999999</v>
      </c>
      <c r="I1860">
        <v>15.931343</v>
      </c>
      <c r="J1860">
        <v>1.2410369999999999</v>
      </c>
      <c r="K1860">
        <v>0</v>
      </c>
      <c r="L1860">
        <v>0</v>
      </c>
      <c r="M1860">
        <v>272</v>
      </c>
      <c r="N1860">
        <v>-27738</v>
      </c>
      <c r="O1860">
        <v>9.7560979999999997</v>
      </c>
      <c r="P1860">
        <v>31</v>
      </c>
      <c r="Q1860">
        <v>1.1119079999999999</v>
      </c>
      <c r="R1860" t="s">
        <v>43</v>
      </c>
      <c r="S1860" t="s">
        <v>43</v>
      </c>
    </row>
    <row r="1861" spans="1:19">
      <c r="A1861">
        <v>2357</v>
      </c>
      <c r="B1861">
        <v>197</v>
      </c>
      <c r="C1861">
        <v>2787</v>
      </c>
      <c r="D1861">
        <v>115811.56</v>
      </c>
      <c r="E1861">
        <v>2725</v>
      </c>
      <c r="F1861">
        <v>121558.56</v>
      </c>
      <c r="G1861">
        <v>44.608646</v>
      </c>
      <c r="H1861">
        <v>40.44</v>
      </c>
      <c r="I1861">
        <v>4.1686459999999999</v>
      </c>
      <c r="J1861">
        <v>1.1030819999999999</v>
      </c>
      <c r="K1861">
        <v>1</v>
      </c>
      <c r="L1861">
        <v>3.5881000000000003E-2</v>
      </c>
      <c r="M1861">
        <v>61</v>
      </c>
      <c r="N1861">
        <v>-5747</v>
      </c>
      <c r="O1861">
        <v>2.188733</v>
      </c>
      <c r="P1861">
        <v>75</v>
      </c>
      <c r="Q1861">
        <v>2.6910660000000002</v>
      </c>
      <c r="R1861" t="s">
        <v>43</v>
      </c>
      <c r="S1861" t="s">
        <v>43</v>
      </c>
    </row>
    <row r="1862" spans="1:19">
      <c r="A1862">
        <v>3527</v>
      </c>
      <c r="B1862">
        <v>287</v>
      </c>
      <c r="C1862">
        <v>2786</v>
      </c>
      <c r="D1862">
        <v>79917.37</v>
      </c>
      <c r="E1862">
        <v>2703</v>
      </c>
      <c r="F1862">
        <v>90121.37</v>
      </c>
      <c r="G1862">
        <v>33.341239000000002</v>
      </c>
      <c r="H1862">
        <v>22.49</v>
      </c>
      <c r="I1862">
        <v>10.851239</v>
      </c>
      <c r="J1862">
        <v>1.4824919999999999</v>
      </c>
      <c r="K1862">
        <v>0</v>
      </c>
      <c r="L1862">
        <v>0</v>
      </c>
      <c r="M1862">
        <v>83</v>
      </c>
      <c r="N1862">
        <v>-10204</v>
      </c>
      <c r="O1862">
        <v>2.9791820000000002</v>
      </c>
      <c r="P1862">
        <v>41</v>
      </c>
      <c r="Q1862">
        <v>1.471644</v>
      </c>
      <c r="R1862" t="s">
        <v>43</v>
      </c>
      <c r="S1862" t="s">
        <v>43</v>
      </c>
    </row>
    <row r="1863" spans="1:19">
      <c r="A1863">
        <v>2868</v>
      </c>
      <c r="B1863">
        <v>823</v>
      </c>
      <c r="C1863">
        <v>2785</v>
      </c>
      <c r="D1863">
        <v>141742.35</v>
      </c>
      <c r="E1863">
        <v>2534</v>
      </c>
      <c r="F1863">
        <v>167194.35</v>
      </c>
      <c r="G1863">
        <v>65.980406000000002</v>
      </c>
      <c r="H1863">
        <v>47.155000000000001</v>
      </c>
      <c r="I1863">
        <v>18.825406000000001</v>
      </c>
      <c r="J1863">
        <v>1.399224</v>
      </c>
      <c r="K1863">
        <v>2</v>
      </c>
      <c r="L1863">
        <v>7.1813000000000002E-2</v>
      </c>
      <c r="M1863">
        <v>249</v>
      </c>
      <c r="N1863">
        <v>-25452</v>
      </c>
      <c r="O1863">
        <v>8.9407540000000001</v>
      </c>
      <c r="P1863">
        <v>49</v>
      </c>
      <c r="Q1863">
        <v>1.759425</v>
      </c>
      <c r="R1863" t="s">
        <v>43</v>
      </c>
      <c r="S1863" t="s">
        <v>43</v>
      </c>
    </row>
    <row r="1864" spans="1:19">
      <c r="A1864">
        <v>2343</v>
      </c>
      <c r="B1864">
        <v>1381</v>
      </c>
      <c r="C1864">
        <v>2784</v>
      </c>
      <c r="D1864">
        <v>93686.71</v>
      </c>
      <c r="E1864">
        <v>2670</v>
      </c>
      <c r="F1864">
        <v>108585.71</v>
      </c>
      <c r="G1864">
        <v>40.668804999999999</v>
      </c>
      <c r="H1864">
        <v>8.4849999999999994</v>
      </c>
      <c r="I1864">
        <v>32.183805</v>
      </c>
      <c r="J1864">
        <v>4.793024</v>
      </c>
      <c r="K1864">
        <v>0</v>
      </c>
      <c r="L1864">
        <v>0</v>
      </c>
      <c r="M1864">
        <v>114</v>
      </c>
      <c r="N1864">
        <v>-14899</v>
      </c>
      <c r="O1864">
        <v>4.0948279999999997</v>
      </c>
      <c r="P1864">
        <v>64</v>
      </c>
      <c r="Q1864">
        <v>2.298851</v>
      </c>
      <c r="R1864" t="s">
        <v>43</v>
      </c>
      <c r="S1864" t="s">
        <v>43</v>
      </c>
    </row>
    <row r="1865" spans="1:19">
      <c r="A1865">
        <v>3791</v>
      </c>
      <c r="B1865">
        <v>374</v>
      </c>
      <c r="C1865">
        <v>2784</v>
      </c>
      <c r="D1865">
        <v>133662.20000000001</v>
      </c>
      <c r="E1865">
        <v>2722</v>
      </c>
      <c r="F1865">
        <v>142028.20000000001</v>
      </c>
      <c r="G1865">
        <v>52.177883999999999</v>
      </c>
      <c r="H1865">
        <v>32.880000000000003</v>
      </c>
      <c r="I1865">
        <v>19.297884</v>
      </c>
      <c r="J1865">
        <v>1.586919</v>
      </c>
      <c r="K1865">
        <v>0</v>
      </c>
      <c r="L1865">
        <v>0</v>
      </c>
      <c r="M1865">
        <v>62</v>
      </c>
      <c r="N1865">
        <v>-8366</v>
      </c>
      <c r="O1865">
        <v>2.2270110000000001</v>
      </c>
      <c r="P1865">
        <v>51</v>
      </c>
      <c r="Q1865">
        <v>1.8318970000000001</v>
      </c>
      <c r="R1865" t="s">
        <v>43</v>
      </c>
      <c r="S1865" t="s">
        <v>43</v>
      </c>
    </row>
    <row r="1866" spans="1:19">
      <c r="A1866">
        <v>301</v>
      </c>
      <c r="B1866">
        <v>1116</v>
      </c>
      <c r="C1866">
        <v>2780</v>
      </c>
      <c r="D1866">
        <v>243337.25</v>
      </c>
      <c r="E1866">
        <v>2711</v>
      </c>
      <c r="F1866">
        <v>252757.25</v>
      </c>
      <c r="G1866">
        <v>93.233953999999997</v>
      </c>
      <c r="H1866">
        <v>82.87</v>
      </c>
      <c r="I1866">
        <v>10.363954</v>
      </c>
      <c r="J1866">
        <v>1.1250629999999999</v>
      </c>
      <c r="K1866">
        <v>0</v>
      </c>
      <c r="L1866">
        <v>0</v>
      </c>
      <c r="M1866">
        <v>69</v>
      </c>
      <c r="N1866">
        <v>-9420</v>
      </c>
      <c r="O1866">
        <v>2.4820139999999999</v>
      </c>
      <c r="P1866">
        <v>48</v>
      </c>
      <c r="Q1866">
        <v>1.7266189999999999</v>
      </c>
      <c r="R1866" t="s">
        <v>43</v>
      </c>
      <c r="S1866" t="s">
        <v>43</v>
      </c>
    </row>
    <row r="1867" spans="1:19">
      <c r="A1867">
        <v>6079</v>
      </c>
      <c r="B1867">
        <v>517</v>
      </c>
      <c r="C1867">
        <v>2779</v>
      </c>
      <c r="D1867">
        <v>53318.67</v>
      </c>
      <c r="E1867">
        <v>2672</v>
      </c>
      <c r="F1867">
        <v>62753.67</v>
      </c>
      <c r="G1867">
        <v>23.485655000000001</v>
      </c>
      <c r="H1867">
        <v>7.4749999999999996</v>
      </c>
      <c r="I1867">
        <v>16.010655</v>
      </c>
      <c r="J1867">
        <v>3.1418940000000002</v>
      </c>
      <c r="K1867">
        <v>0</v>
      </c>
      <c r="L1867">
        <v>0</v>
      </c>
      <c r="M1867">
        <v>107</v>
      </c>
      <c r="N1867">
        <v>-9435</v>
      </c>
      <c r="O1867">
        <v>3.8503059999999998</v>
      </c>
      <c r="P1867">
        <v>43</v>
      </c>
      <c r="Q1867">
        <v>1.5473190000000001</v>
      </c>
      <c r="R1867" t="s">
        <v>43</v>
      </c>
      <c r="S1867" t="s">
        <v>43</v>
      </c>
    </row>
    <row r="1868" spans="1:19">
      <c r="A1868">
        <v>216</v>
      </c>
      <c r="B1868">
        <v>1398</v>
      </c>
      <c r="C1868">
        <v>2775</v>
      </c>
      <c r="D1868">
        <v>134799.24</v>
      </c>
      <c r="E1868">
        <v>2750</v>
      </c>
      <c r="F1868">
        <v>138232.24</v>
      </c>
      <c r="G1868">
        <v>50.266269000000001</v>
      </c>
      <c r="H1868">
        <v>24.594999999999999</v>
      </c>
      <c r="I1868">
        <v>25.671268999999999</v>
      </c>
      <c r="J1868">
        <v>2.0437599999999998</v>
      </c>
      <c r="K1868">
        <v>0</v>
      </c>
      <c r="L1868">
        <v>0</v>
      </c>
      <c r="M1868">
        <v>25</v>
      </c>
      <c r="N1868">
        <v>-3433</v>
      </c>
      <c r="O1868">
        <v>0.90090099999999995</v>
      </c>
      <c r="P1868">
        <v>66</v>
      </c>
      <c r="Q1868">
        <v>2.3783780000000001</v>
      </c>
      <c r="R1868" t="s">
        <v>43</v>
      </c>
      <c r="S1868" t="s">
        <v>43</v>
      </c>
    </row>
    <row r="1869" spans="1:19">
      <c r="A1869">
        <v>2471</v>
      </c>
      <c r="B1869">
        <v>1557</v>
      </c>
      <c r="C1869">
        <v>2770</v>
      </c>
      <c r="D1869">
        <v>92179.22</v>
      </c>
      <c r="E1869">
        <v>2670</v>
      </c>
      <c r="F1869">
        <v>104417.22</v>
      </c>
      <c r="G1869">
        <v>39.107573000000002</v>
      </c>
      <c r="H1869">
        <v>23.81</v>
      </c>
      <c r="I1869">
        <v>15.297573</v>
      </c>
      <c r="J1869">
        <v>1.642485</v>
      </c>
      <c r="K1869">
        <v>0</v>
      </c>
      <c r="L1869">
        <v>0</v>
      </c>
      <c r="M1869">
        <v>100</v>
      </c>
      <c r="N1869">
        <v>-12238</v>
      </c>
      <c r="O1869">
        <v>3.6101079999999999</v>
      </c>
      <c r="P1869">
        <v>40</v>
      </c>
      <c r="Q1869">
        <v>1.444043</v>
      </c>
      <c r="R1869" t="s">
        <v>43</v>
      </c>
      <c r="S1869" t="s">
        <v>43</v>
      </c>
    </row>
    <row r="1870" spans="1:19">
      <c r="A1870">
        <v>153</v>
      </c>
      <c r="B1870">
        <v>1728</v>
      </c>
      <c r="C1870">
        <v>2769</v>
      </c>
      <c r="D1870">
        <v>135182.24</v>
      </c>
      <c r="E1870">
        <v>2725</v>
      </c>
      <c r="F1870">
        <v>142594.23999999999</v>
      </c>
      <c r="G1870">
        <v>52.328161000000001</v>
      </c>
      <c r="H1870">
        <v>35.58</v>
      </c>
      <c r="I1870">
        <v>16.748161</v>
      </c>
      <c r="J1870">
        <v>1.470718</v>
      </c>
      <c r="K1870">
        <v>0</v>
      </c>
      <c r="L1870">
        <v>0</v>
      </c>
      <c r="M1870">
        <v>44</v>
      </c>
      <c r="N1870">
        <v>-7412</v>
      </c>
      <c r="O1870">
        <v>1.589021</v>
      </c>
      <c r="P1870">
        <v>48</v>
      </c>
      <c r="Q1870">
        <v>1.7334780000000001</v>
      </c>
      <c r="R1870" t="s">
        <v>43</v>
      </c>
      <c r="S1870" t="s">
        <v>43</v>
      </c>
    </row>
    <row r="1871" spans="1:19">
      <c r="A1871">
        <v>4608</v>
      </c>
      <c r="B1871">
        <v>138</v>
      </c>
      <c r="C1871">
        <v>2769</v>
      </c>
      <c r="D1871">
        <v>64681.57</v>
      </c>
      <c r="E1871">
        <v>2615</v>
      </c>
      <c r="F1871">
        <v>78507.570000000007</v>
      </c>
      <c r="G1871">
        <v>30.022015</v>
      </c>
      <c r="H1871">
        <v>9.24</v>
      </c>
      <c r="I1871">
        <v>20.782015000000001</v>
      </c>
      <c r="J1871">
        <v>3.249136</v>
      </c>
      <c r="K1871">
        <v>0</v>
      </c>
      <c r="L1871">
        <v>0</v>
      </c>
      <c r="M1871">
        <v>154</v>
      </c>
      <c r="N1871">
        <v>-13826</v>
      </c>
      <c r="O1871">
        <v>5.5615750000000004</v>
      </c>
      <c r="P1871">
        <v>31</v>
      </c>
      <c r="Q1871">
        <v>1.1195379999999999</v>
      </c>
      <c r="R1871" t="s">
        <v>43</v>
      </c>
      <c r="S1871" t="s">
        <v>43</v>
      </c>
    </row>
    <row r="1872" spans="1:19">
      <c r="A1872">
        <v>6074</v>
      </c>
      <c r="B1872">
        <v>1660</v>
      </c>
      <c r="C1872">
        <v>2767</v>
      </c>
      <c r="D1872">
        <v>43225.66</v>
      </c>
      <c r="E1872">
        <v>2567</v>
      </c>
      <c r="F1872">
        <v>59200.66</v>
      </c>
      <c r="G1872">
        <v>23.062197000000001</v>
      </c>
      <c r="H1872">
        <v>10.92</v>
      </c>
      <c r="I1872">
        <v>12.142196999999999</v>
      </c>
      <c r="J1872">
        <v>2.111923</v>
      </c>
      <c r="K1872">
        <v>0</v>
      </c>
      <c r="L1872">
        <v>0</v>
      </c>
      <c r="M1872">
        <v>200</v>
      </c>
      <c r="N1872">
        <v>-15975</v>
      </c>
      <c r="O1872">
        <v>7.2280449999999998</v>
      </c>
      <c r="P1872">
        <v>44</v>
      </c>
      <c r="Q1872">
        <v>1.5901700000000001</v>
      </c>
      <c r="R1872" t="s">
        <v>43</v>
      </c>
      <c r="S1872" t="s">
        <v>43</v>
      </c>
    </row>
    <row r="1873" spans="1:19">
      <c r="A1873">
        <v>164</v>
      </c>
      <c r="B1873">
        <v>1189</v>
      </c>
      <c r="C1873">
        <v>2764</v>
      </c>
      <c r="D1873">
        <v>147566.84</v>
      </c>
      <c r="E1873">
        <v>2625</v>
      </c>
      <c r="F1873">
        <v>170569.84</v>
      </c>
      <c r="G1873">
        <v>64.978987000000004</v>
      </c>
      <c r="H1873">
        <v>49.21</v>
      </c>
      <c r="I1873">
        <v>15.768986999999999</v>
      </c>
      <c r="J1873">
        <v>1.320443</v>
      </c>
      <c r="K1873">
        <v>0</v>
      </c>
      <c r="L1873">
        <v>0</v>
      </c>
      <c r="M1873">
        <v>139</v>
      </c>
      <c r="N1873">
        <v>-23003</v>
      </c>
      <c r="O1873">
        <v>5.0289440000000001</v>
      </c>
      <c r="P1873">
        <v>274</v>
      </c>
      <c r="Q1873">
        <v>9.9131689999999999</v>
      </c>
      <c r="R1873" t="s">
        <v>43</v>
      </c>
      <c r="S1873" t="s">
        <v>43</v>
      </c>
    </row>
    <row r="1874" spans="1:19">
      <c r="A1874">
        <v>5248</v>
      </c>
      <c r="B1874">
        <v>1576</v>
      </c>
      <c r="C1874">
        <v>2762</v>
      </c>
      <c r="D1874">
        <v>165564.10999999999</v>
      </c>
      <c r="E1874">
        <v>2670</v>
      </c>
      <c r="F1874">
        <v>181467.11</v>
      </c>
      <c r="G1874">
        <v>67.965209999999999</v>
      </c>
      <c r="H1874">
        <v>35.479999999999997</v>
      </c>
      <c r="I1874">
        <v>32.485210000000002</v>
      </c>
      <c r="J1874">
        <v>1.915592</v>
      </c>
      <c r="K1874">
        <v>0</v>
      </c>
      <c r="L1874">
        <v>0</v>
      </c>
      <c r="M1874">
        <v>92</v>
      </c>
      <c r="N1874">
        <v>-15903</v>
      </c>
      <c r="O1874">
        <v>3.3309199999999999</v>
      </c>
      <c r="P1874">
        <v>29</v>
      </c>
      <c r="Q1874">
        <v>1.0499639999999999</v>
      </c>
      <c r="R1874" t="s">
        <v>43</v>
      </c>
      <c r="S1874" t="s">
        <v>43</v>
      </c>
    </row>
    <row r="1875" spans="1:19">
      <c r="A1875">
        <v>5807</v>
      </c>
      <c r="B1875">
        <v>1905</v>
      </c>
      <c r="C1875">
        <v>2760</v>
      </c>
      <c r="D1875">
        <v>90808.35</v>
      </c>
      <c r="E1875">
        <v>2594</v>
      </c>
      <c r="F1875">
        <v>104421.35</v>
      </c>
      <c r="G1875">
        <v>40.254953999999998</v>
      </c>
      <c r="H1875">
        <v>29.024999999999999</v>
      </c>
      <c r="I1875">
        <v>11.229953999999999</v>
      </c>
      <c r="J1875">
        <v>1.386906</v>
      </c>
      <c r="K1875">
        <v>0</v>
      </c>
      <c r="L1875">
        <v>0</v>
      </c>
      <c r="M1875">
        <v>166</v>
      </c>
      <c r="N1875">
        <v>-13613</v>
      </c>
      <c r="O1875">
        <v>6.0144929999999999</v>
      </c>
      <c r="P1875">
        <v>57</v>
      </c>
      <c r="Q1875">
        <v>2.0652170000000001</v>
      </c>
      <c r="R1875" t="s">
        <v>43</v>
      </c>
      <c r="S1875" t="s">
        <v>43</v>
      </c>
    </row>
    <row r="1876" spans="1:19">
      <c r="A1876">
        <v>4692</v>
      </c>
      <c r="B1876">
        <v>1675</v>
      </c>
      <c r="C1876">
        <v>2760</v>
      </c>
      <c r="D1876">
        <v>172896.77</v>
      </c>
      <c r="E1876">
        <v>2570</v>
      </c>
      <c r="F1876">
        <v>193453.77</v>
      </c>
      <c r="G1876">
        <v>75.273840000000007</v>
      </c>
      <c r="H1876">
        <v>40</v>
      </c>
      <c r="I1876">
        <v>35.27384</v>
      </c>
      <c r="J1876">
        <v>1.8818459999999999</v>
      </c>
      <c r="K1876">
        <v>0</v>
      </c>
      <c r="L1876">
        <v>0</v>
      </c>
      <c r="M1876">
        <v>190</v>
      </c>
      <c r="N1876">
        <v>-20557</v>
      </c>
      <c r="O1876">
        <v>6.8840579999999996</v>
      </c>
      <c r="P1876">
        <v>55</v>
      </c>
      <c r="Q1876">
        <v>1.9927539999999999</v>
      </c>
      <c r="R1876" t="s">
        <v>43</v>
      </c>
      <c r="S1876" t="s">
        <v>43</v>
      </c>
    </row>
    <row r="1877" spans="1:19">
      <c r="A1877">
        <v>4518</v>
      </c>
      <c r="B1877">
        <v>354</v>
      </c>
      <c r="C1877">
        <v>2759</v>
      </c>
      <c r="D1877">
        <v>112130.62</v>
      </c>
      <c r="E1877">
        <v>2612</v>
      </c>
      <c r="F1877">
        <v>124692.62</v>
      </c>
      <c r="G1877">
        <v>47.738368999999999</v>
      </c>
      <c r="H1877">
        <v>45.76</v>
      </c>
      <c r="I1877">
        <v>1.978369</v>
      </c>
      <c r="J1877">
        <v>1.043234</v>
      </c>
      <c r="K1877">
        <v>0</v>
      </c>
      <c r="L1877">
        <v>0</v>
      </c>
      <c r="M1877">
        <v>147</v>
      </c>
      <c r="N1877">
        <v>-12562</v>
      </c>
      <c r="O1877">
        <v>5.328017</v>
      </c>
      <c r="P1877">
        <v>43</v>
      </c>
      <c r="Q1877">
        <v>1.5585359999999999</v>
      </c>
      <c r="R1877" t="s">
        <v>43</v>
      </c>
      <c r="S1877" t="s">
        <v>43</v>
      </c>
    </row>
    <row r="1878" spans="1:19">
      <c r="A1878">
        <v>2640</v>
      </c>
      <c r="B1878">
        <v>89</v>
      </c>
      <c r="C1878">
        <v>2759</v>
      </c>
      <c r="D1878">
        <v>89121.03</v>
      </c>
      <c r="E1878">
        <v>2687</v>
      </c>
      <c r="F1878">
        <v>97140.03</v>
      </c>
      <c r="G1878">
        <v>36.151853000000003</v>
      </c>
      <c r="H1878">
        <v>15.91</v>
      </c>
      <c r="I1878">
        <v>20.241852999999999</v>
      </c>
      <c r="J1878">
        <v>2.2722720000000001</v>
      </c>
      <c r="K1878">
        <v>0</v>
      </c>
      <c r="L1878">
        <v>0</v>
      </c>
      <c r="M1878">
        <v>72</v>
      </c>
      <c r="N1878">
        <v>-8019</v>
      </c>
      <c r="O1878">
        <v>2.6096409999999999</v>
      </c>
      <c r="P1878">
        <v>32</v>
      </c>
      <c r="Q1878">
        <v>1.1598409999999999</v>
      </c>
      <c r="R1878" t="s">
        <v>43</v>
      </c>
      <c r="S1878" t="s">
        <v>43</v>
      </c>
    </row>
    <row r="1879" spans="1:19">
      <c r="A1879">
        <v>4296</v>
      </c>
      <c r="B1879">
        <v>1638</v>
      </c>
      <c r="C1879">
        <v>2758</v>
      </c>
      <c r="D1879">
        <v>90458.559999999998</v>
      </c>
      <c r="E1879">
        <v>2677</v>
      </c>
      <c r="F1879">
        <v>97459.81</v>
      </c>
      <c r="G1879">
        <v>36.406354</v>
      </c>
      <c r="H1879">
        <v>22.33</v>
      </c>
      <c r="I1879">
        <v>14.076354</v>
      </c>
      <c r="J1879">
        <v>1.630379</v>
      </c>
      <c r="K1879">
        <v>0</v>
      </c>
      <c r="L1879">
        <v>0</v>
      </c>
      <c r="M1879">
        <v>81</v>
      </c>
      <c r="N1879">
        <v>-7001.25</v>
      </c>
      <c r="O1879">
        <v>2.9369109999999998</v>
      </c>
      <c r="P1879">
        <v>29</v>
      </c>
      <c r="Q1879">
        <v>1.0514870000000001</v>
      </c>
      <c r="R1879" t="s">
        <v>43</v>
      </c>
      <c r="S1879" t="s">
        <v>43</v>
      </c>
    </row>
    <row r="1880" spans="1:19">
      <c r="A1880">
        <v>4320</v>
      </c>
      <c r="B1880">
        <v>543</v>
      </c>
      <c r="C1880">
        <v>2754</v>
      </c>
      <c r="D1880">
        <v>86805.21</v>
      </c>
      <c r="E1880">
        <v>2593</v>
      </c>
      <c r="F1880">
        <v>101317.21</v>
      </c>
      <c r="G1880">
        <v>39.073354999999999</v>
      </c>
      <c r="H1880">
        <v>12.61</v>
      </c>
      <c r="I1880">
        <v>26.463355</v>
      </c>
      <c r="J1880">
        <v>3.0986009999999999</v>
      </c>
      <c r="K1880">
        <v>0</v>
      </c>
      <c r="L1880">
        <v>0</v>
      </c>
      <c r="M1880">
        <v>161</v>
      </c>
      <c r="N1880">
        <v>-14512</v>
      </c>
      <c r="O1880">
        <v>5.8460419999999997</v>
      </c>
      <c r="P1880">
        <v>66</v>
      </c>
      <c r="Q1880">
        <v>2.3965139999999998</v>
      </c>
      <c r="R1880" t="s">
        <v>43</v>
      </c>
      <c r="S1880" t="s">
        <v>43</v>
      </c>
    </row>
    <row r="1881" spans="1:19">
      <c r="A1881">
        <v>3138</v>
      </c>
      <c r="B1881">
        <v>1012</v>
      </c>
      <c r="C1881">
        <v>2754</v>
      </c>
      <c r="D1881">
        <v>140457.31</v>
      </c>
      <c r="E1881">
        <v>2648</v>
      </c>
      <c r="F1881">
        <v>154933.31</v>
      </c>
      <c r="G1881">
        <v>58.509557999999998</v>
      </c>
      <c r="H1881">
        <v>44.414999999999999</v>
      </c>
      <c r="I1881">
        <v>14.094557999999999</v>
      </c>
      <c r="J1881">
        <v>1.3173379999999999</v>
      </c>
      <c r="K1881">
        <v>0</v>
      </c>
      <c r="L1881">
        <v>0</v>
      </c>
      <c r="M1881">
        <v>106</v>
      </c>
      <c r="N1881">
        <v>-14476</v>
      </c>
      <c r="O1881">
        <v>3.8489469999999999</v>
      </c>
      <c r="P1881">
        <v>54</v>
      </c>
      <c r="Q1881">
        <v>1.9607840000000001</v>
      </c>
      <c r="R1881" t="s">
        <v>43</v>
      </c>
      <c r="S1881" t="s">
        <v>43</v>
      </c>
    </row>
    <row r="1882" spans="1:19">
      <c r="A1882">
        <v>5058</v>
      </c>
      <c r="B1882">
        <v>1484</v>
      </c>
      <c r="C1882">
        <v>2754</v>
      </c>
      <c r="D1882">
        <v>68777.740000000005</v>
      </c>
      <c r="E1882">
        <v>2641</v>
      </c>
      <c r="F1882">
        <v>79295.740000000005</v>
      </c>
      <c r="G1882">
        <v>30.024892000000001</v>
      </c>
      <c r="H1882">
        <v>16</v>
      </c>
      <c r="I1882">
        <v>14.024891999999999</v>
      </c>
      <c r="J1882">
        <v>1.8765559999999999</v>
      </c>
      <c r="K1882">
        <v>2</v>
      </c>
      <c r="L1882">
        <v>7.2622000000000006E-2</v>
      </c>
      <c r="M1882">
        <v>111</v>
      </c>
      <c r="N1882">
        <v>-10518</v>
      </c>
      <c r="O1882">
        <v>4.0305010000000001</v>
      </c>
      <c r="P1882">
        <v>41</v>
      </c>
      <c r="Q1882">
        <v>1.4887440000000001</v>
      </c>
      <c r="R1882" t="s">
        <v>43</v>
      </c>
      <c r="S1882" t="s">
        <v>43</v>
      </c>
    </row>
    <row r="1883" spans="1:19">
      <c r="A1883">
        <v>69</v>
      </c>
      <c r="B1883">
        <v>826</v>
      </c>
      <c r="C1883">
        <v>2753</v>
      </c>
      <c r="D1883">
        <v>201110.39999999999</v>
      </c>
      <c r="E1883">
        <v>2579</v>
      </c>
      <c r="F1883">
        <v>232451.4</v>
      </c>
      <c r="G1883">
        <v>90.132377000000005</v>
      </c>
      <c r="H1883">
        <v>53</v>
      </c>
      <c r="I1883">
        <v>37.132376999999998</v>
      </c>
      <c r="J1883">
        <v>1.7006110000000001</v>
      </c>
      <c r="K1883">
        <v>0</v>
      </c>
      <c r="L1883">
        <v>0</v>
      </c>
      <c r="M1883">
        <v>174</v>
      </c>
      <c r="N1883">
        <v>-31341</v>
      </c>
      <c r="O1883">
        <v>6.3203779999999998</v>
      </c>
      <c r="P1883">
        <v>35</v>
      </c>
      <c r="Q1883">
        <v>1.2713399999999999</v>
      </c>
      <c r="R1883" t="s">
        <v>43</v>
      </c>
      <c r="S1883" t="s">
        <v>43</v>
      </c>
    </row>
    <row r="1884" spans="1:19">
      <c r="A1884">
        <v>2820</v>
      </c>
      <c r="B1884">
        <v>138</v>
      </c>
      <c r="C1884">
        <v>2752</v>
      </c>
      <c r="D1884">
        <v>62798.080000000002</v>
      </c>
      <c r="E1884">
        <v>2582</v>
      </c>
      <c r="F1884">
        <v>76827.08</v>
      </c>
      <c r="G1884">
        <v>29.754871999999999</v>
      </c>
      <c r="H1884">
        <v>9.14</v>
      </c>
      <c r="I1884">
        <v>20.614871999999998</v>
      </c>
      <c r="J1884">
        <v>3.2554560000000001</v>
      </c>
      <c r="K1884">
        <v>0</v>
      </c>
      <c r="L1884">
        <v>0</v>
      </c>
      <c r="M1884">
        <v>170</v>
      </c>
      <c r="N1884">
        <v>-14029</v>
      </c>
      <c r="O1884">
        <v>6.1773259999999999</v>
      </c>
      <c r="P1884">
        <v>35</v>
      </c>
      <c r="Q1884">
        <v>1.2718020000000001</v>
      </c>
      <c r="R1884" t="s">
        <v>43</v>
      </c>
      <c r="S1884" t="s">
        <v>43</v>
      </c>
    </row>
    <row r="1885" spans="1:19">
      <c r="A1885">
        <v>4700</v>
      </c>
      <c r="B1885">
        <v>1411</v>
      </c>
      <c r="C1885">
        <v>2749</v>
      </c>
      <c r="D1885">
        <v>111588.97</v>
      </c>
      <c r="E1885">
        <v>2699</v>
      </c>
      <c r="F1885">
        <v>115815.97</v>
      </c>
      <c r="G1885">
        <v>42.910696999999999</v>
      </c>
      <c r="H1885">
        <v>40.65</v>
      </c>
      <c r="I1885">
        <v>2.260697</v>
      </c>
      <c r="J1885">
        <v>1.0556140000000001</v>
      </c>
      <c r="K1885">
        <v>0</v>
      </c>
      <c r="L1885">
        <v>0</v>
      </c>
      <c r="M1885">
        <v>50</v>
      </c>
      <c r="N1885">
        <v>-4227</v>
      </c>
      <c r="O1885">
        <v>1.818843</v>
      </c>
      <c r="P1885">
        <v>30</v>
      </c>
      <c r="Q1885">
        <v>1.0913060000000001</v>
      </c>
      <c r="R1885" t="s">
        <v>43</v>
      </c>
      <c r="S1885" t="s">
        <v>43</v>
      </c>
    </row>
    <row r="1886" spans="1:19">
      <c r="A1886">
        <v>3434</v>
      </c>
      <c r="B1886">
        <v>604</v>
      </c>
      <c r="C1886">
        <v>2747</v>
      </c>
      <c r="D1886">
        <v>163590.6</v>
      </c>
      <c r="E1886">
        <v>2680</v>
      </c>
      <c r="F1886">
        <v>174385.6</v>
      </c>
      <c r="G1886">
        <v>65.069254000000001</v>
      </c>
      <c r="H1886">
        <v>38.92</v>
      </c>
      <c r="I1886">
        <v>26.149253999999999</v>
      </c>
      <c r="J1886">
        <v>1.671872</v>
      </c>
      <c r="K1886">
        <v>0</v>
      </c>
      <c r="L1886">
        <v>0</v>
      </c>
      <c r="M1886">
        <v>67</v>
      </c>
      <c r="N1886">
        <v>-10795</v>
      </c>
      <c r="O1886">
        <v>2.4390239999999999</v>
      </c>
      <c r="P1886">
        <v>59</v>
      </c>
      <c r="Q1886">
        <v>2.1477979999999999</v>
      </c>
      <c r="R1886" t="s">
        <v>43</v>
      </c>
      <c r="S1886" t="s">
        <v>43</v>
      </c>
    </row>
    <row r="1887" spans="1:19">
      <c r="A1887">
        <v>3381</v>
      </c>
      <c r="B1887">
        <v>1945</v>
      </c>
      <c r="C1887">
        <v>2744</v>
      </c>
      <c r="D1887">
        <v>81250.259999999995</v>
      </c>
      <c r="E1887">
        <v>2442</v>
      </c>
      <c r="F1887">
        <v>105871.26</v>
      </c>
      <c r="G1887">
        <v>43.354323999999998</v>
      </c>
      <c r="H1887">
        <v>32.56</v>
      </c>
      <c r="I1887">
        <v>10.794324</v>
      </c>
      <c r="J1887">
        <v>1.331521</v>
      </c>
      <c r="K1887">
        <v>0</v>
      </c>
      <c r="L1887">
        <v>0</v>
      </c>
      <c r="M1887">
        <v>302</v>
      </c>
      <c r="N1887">
        <v>-24621</v>
      </c>
      <c r="O1887">
        <v>11.005831000000001</v>
      </c>
      <c r="P1887">
        <v>49</v>
      </c>
      <c r="Q1887">
        <v>1.785714</v>
      </c>
      <c r="R1887" t="s">
        <v>43</v>
      </c>
      <c r="S1887" t="s">
        <v>43</v>
      </c>
    </row>
    <row r="1888" spans="1:19">
      <c r="A1888">
        <v>3362</v>
      </c>
      <c r="B1888">
        <v>1209</v>
      </c>
      <c r="C1888">
        <v>2743</v>
      </c>
      <c r="D1888">
        <v>129313.94</v>
      </c>
      <c r="E1888">
        <v>2718</v>
      </c>
      <c r="F1888">
        <v>131673.94</v>
      </c>
      <c r="G1888">
        <v>48.445157999999999</v>
      </c>
      <c r="H1888">
        <v>24.51</v>
      </c>
      <c r="I1888">
        <v>23.935158000000001</v>
      </c>
      <c r="J1888">
        <v>1.9765470000000001</v>
      </c>
      <c r="K1888">
        <v>0</v>
      </c>
      <c r="L1888">
        <v>0</v>
      </c>
      <c r="M1888">
        <v>25</v>
      </c>
      <c r="N1888">
        <v>-2360</v>
      </c>
      <c r="O1888">
        <v>0.91141099999999997</v>
      </c>
      <c r="P1888">
        <v>23</v>
      </c>
      <c r="Q1888">
        <v>0.83849799999999997</v>
      </c>
      <c r="R1888" t="s">
        <v>43</v>
      </c>
      <c r="S1888" t="s">
        <v>43</v>
      </c>
    </row>
    <row r="1889" spans="1:19">
      <c r="A1889">
        <v>5856</v>
      </c>
      <c r="B1889">
        <v>280</v>
      </c>
      <c r="C1889">
        <v>2743</v>
      </c>
      <c r="D1889">
        <v>130672.85</v>
      </c>
      <c r="E1889">
        <v>2569</v>
      </c>
      <c r="F1889">
        <v>146334.85</v>
      </c>
      <c r="G1889">
        <v>56.961793999999998</v>
      </c>
      <c r="H1889">
        <v>56.51</v>
      </c>
      <c r="I1889">
        <v>0.45179399999999997</v>
      </c>
      <c r="J1889">
        <v>1.007995</v>
      </c>
      <c r="K1889">
        <v>0</v>
      </c>
      <c r="L1889">
        <v>0</v>
      </c>
      <c r="M1889">
        <v>174</v>
      </c>
      <c r="N1889">
        <v>-15662</v>
      </c>
      <c r="O1889">
        <v>6.3434200000000001</v>
      </c>
      <c r="P1889">
        <v>50</v>
      </c>
      <c r="Q1889">
        <v>1.8228219999999999</v>
      </c>
      <c r="R1889" t="s">
        <v>43</v>
      </c>
      <c r="S1889" t="s">
        <v>43</v>
      </c>
    </row>
    <row r="1890" spans="1:19">
      <c r="A1890">
        <v>2626</v>
      </c>
      <c r="B1890">
        <v>932</v>
      </c>
      <c r="C1890">
        <v>2742</v>
      </c>
      <c r="D1890">
        <v>117634.74</v>
      </c>
      <c r="E1890">
        <v>2696</v>
      </c>
      <c r="F1890">
        <v>121670.74</v>
      </c>
      <c r="G1890">
        <v>45.130096000000002</v>
      </c>
      <c r="H1890">
        <v>41.29</v>
      </c>
      <c r="I1890">
        <v>3.840096</v>
      </c>
      <c r="J1890">
        <v>1.0930029999999999</v>
      </c>
      <c r="K1890">
        <v>0</v>
      </c>
      <c r="L1890">
        <v>0</v>
      </c>
      <c r="M1890">
        <v>46</v>
      </c>
      <c r="N1890">
        <v>-4036</v>
      </c>
      <c r="O1890">
        <v>1.677608</v>
      </c>
      <c r="P1890">
        <v>102</v>
      </c>
      <c r="Q1890">
        <v>3.7199119999999999</v>
      </c>
      <c r="R1890" t="s">
        <v>43</v>
      </c>
      <c r="S1890" t="s">
        <v>43</v>
      </c>
    </row>
    <row r="1891" spans="1:19">
      <c r="A1891">
        <v>4702</v>
      </c>
      <c r="B1891">
        <v>1808</v>
      </c>
      <c r="C1891">
        <v>2741</v>
      </c>
      <c r="D1891">
        <v>125343.44</v>
      </c>
      <c r="E1891">
        <v>2629</v>
      </c>
      <c r="F1891">
        <v>141591.44</v>
      </c>
      <c r="G1891">
        <v>53.857528000000002</v>
      </c>
      <c r="H1891">
        <v>29.63</v>
      </c>
      <c r="I1891">
        <v>24.227528</v>
      </c>
      <c r="J1891">
        <v>1.817669</v>
      </c>
      <c r="K1891">
        <v>0</v>
      </c>
      <c r="L1891">
        <v>0</v>
      </c>
      <c r="M1891">
        <v>112</v>
      </c>
      <c r="N1891">
        <v>-16248</v>
      </c>
      <c r="O1891">
        <v>4.0861000000000001</v>
      </c>
      <c r="P1891">
        <v>50</v>
      </c>
      <c r="Q1891">
        <v>1.824152</v>
      </c>
      <c r="R1891" t="s">
        <v>43</v>
      </c>
      <c r="S1891" t="s">
        <v>43</v>
      </c>
    </row>
    <row r="1892" spans="1:19">
      <c r="A1892">
        <v>1319</v>
      </c>
      <c r="B1892">
        <v>748</v>
      </c>
      <c r="C1892">
        <v>2739</v>
      </c>
      <c r="D1892">
        <v>88944.33</v>
      </c>
      <c r="E1892">
        <v>2621</v>
      </c>
      <c r="F1892">
        <v>101335.33</v>
      </c>
      <c r="G1892">
        <v>38.662849999999999</v>
      </c>
      <c r="H1892">
        <v>21.15</v>
      </c>
      <c r="I1892">
        <v>17.51285</v>
      </c>
      <c r="J1892">
        <v>1.828031</v>
      </c>
      <c r="K1892">
        <v>0</v>
      </c>
      <c r="L1892">
        <v>0</v>
      </c>
      <c r="M1892">
        <v>118</v>
      </c>
      <c r="N1892">
        <v>-12391</v>
      </c>
      <c r="O1892">
        <v>4.3081420000000001</v>
      </c>
      <c r="P1892">
        <v>30</v>
      </c>
      <c r="Q1892">
        <v>1.0952900000000001</v>
      </c>
      <c r="R1892" t="s">
        <v>43</v>
      </c>
      <c r="S1892" t="s">
        <v>43</v>
      </c>
    </row>
    <row r="1893" spans="1:19">
      <c r="A1893">
        <v>232</v>
      </c>
      <c r="B1893">
        <v>723</v>
      </c>
      <c r="C1893">
        <v>2737</v>
      </c>
      <c r="D1893">
        <v>57500.72</v>
      </c>
      <c r="E1893">
        <v>2648</v>
      </c>
      <c r="F1893">
        <v>67962.720000000001</v>
      </c>
      <c r="G1893">
        <v>25.665679999999998</v>
      </c>
      <c r="H1893">
        <v>10.885</v>
      </c>
      <c r="I1893">
        <v>14.78068</v>
      </c>
      <c r="J1893">
        <v>2.3578939999999999</v>
      </c>
      <c r="K1893">
        <v>0</v>
      </c>
      <c r="L1893">
        <v>0</v>
      </c>
      <c r="M1893">
        <v>89</v>
      </c>
      <c r="N1893">
        <v>-10462</v>
      </c>
      <c r="O1893">
        <v>3.251735</v>
      </c>
      <c r="P1893">
        <v>41</v>
      </c>
      <c r="Q1893">
        <v>1.4979910000000001</v>
      </c>
      <c r="R1893" t="s">
        <v>43</v>
      </c>
      <c r="S1893" t="s">
        <v>43</v>
      </c>
    </row>
    <row r="1894" spans="1:19">
      <c r="A1894">
        <v>16</v>
      </c>
      <c r="B1894">
        <v>1201</v>
      </c>
      <c r="C1894">
        <v>2736</v>
      </c>
      <c r="D1894">
        <v>255147.89</v>
      </c>
      <c r="E1894">
        <v>2557</v>
      </c>
      <c r="F1894">
        <v>283968.89</v>
      </c>
      <c r="G1894">
        <v>111.055491</v>
      </c>
      <c r="H1894">
        <v>92.75</v>
      </c>
      <c r="I1894">
        <v>18.305491</v>
      </c>
      <c r="J1894">
        <v>1.1973640000000001</v>
      </c>
      <c r="K1894">
        <v>0</v>
      </c>
      <c r="L1894">
        <v>0</v>
      </c>
      <c r="M1894">
        <v>179</v>
      </c>
      <c r="N1894">
        <v>-28821</v>
      </c>
      <c r="O1894">
        <v>6.5423980000000004</v>
      </c>
      <c r="P1894">
        <v>38</v>
      </c>
      <c r="Q1894">
        <v>1.388889</v>
      </c>
      <c r="R1894" t="s">
        <v>43</v>
      </c>
      <c r="S1894" t="s">
        <v>44</v>
      </c>
    </row>
    <row r="1895" spans="1:19">
      <c r="A1895">
        <v>5843</v>
      </c>
      <c r="B1895">
        <v>1455</v>
      </c>
      <c r="C1895">
        <v>2734</v>
      </c>
      <c r="D1895">
        <v>107045.43</v>
      </c>
      <c r="E1895">
        <v>2605</v>
      </c>
      <c r="F1895">
        <v>120942.43</v>
      </c>
      <c r="G1895">
        <v>46.427036000000001</v>
      </c>
      <c r="H1895">
        <v>19.399999999999999</v>
      </c>
      <c r="I1895">
        <v>27.027035999999999</v>
      </c>
      <c r="J1895">
        <v>2.3931460000000002</v>
      </c>
      <c r="K1895">
        <v>0</v>
      </c>
      <c r="L1895">
        <v>0</v>
      </c>
      <c r="M1895">
        <v>129</v>
      </c>
      <c r="N1895">
        <v>-13897</v>
      </c>
      <c r="O1895">
        <v>4.7183609999999998</v>
      </c>
      <c r="P1895">
        <v>41</v>
      </c>
      <c r="Q1895">
        <v>1.4996339999999999</v>
      </c>
      <c r="R1895" t="s">
        <v>43</v>
      </c>
      <c r="S1895" t="s">
        <v>43</v>
      </c>
    </row>
    <row r="1896" spans="1:19">
      <c r="A1896">
        <v>3579</v>
      </c>
      <c r="B1896">
        <v>1494</v>
      </c>
      <c r="C1896">
        <v>2734</v>
      </c>
      <c r="D1896">
        <v>52911.73</v>
      </c>
      <c r="E1896">
        <v>2628</v>
      </c>
      <c r="F1896">
        <v>61983.73</v>
      </c>
      <c r="G1896">
        <v>23.585894</v>
      </c>
      <c r="H1896">
        <v>6.5250000000000004</v>
      </c>
      <c r="I1896">
        <v>17.060894000000001</v>
      </c>
      <c r="J1896">
        <v>3.6146959999999999</v>
      </c>
      <c r="K1896">
        <v>0</v>
      </c>
      <c r="L1896">
        <v>0</v>
      </c>
      <c r="M1896">
        <v>106</v>
      </c>
      <c r="N1896">
        <v>-9072</v>
      </c>
      <c r="O1896">
        <v>3.877103</v>
      </c>
      <c r="P1896">
        <v>29</v>
      </c>
      <c r="Q1896">
        <v>1.0607169999999999</v>
      </c>
      <c r="R1896" t="s">
        <v>43</v>
      </c>
      <c r="S1896" t="s">
        <v>43</v>
      </c>
    </row>
    <row r="1897" spans="1:19">
      <c r="A1897">
        <v>4168</v>
      </c>
      <c r="B1897">
        <v>477</v>
      </c>
      <c r="C1897">
        <v>2733</v>
      </c>
      <c r="D1897">
        <v>232433.81</v>
      </c>
      <c r="E1897">
        <v>2536</v>
      </c>
      <c r="F1897">
        <v>257646.81</v>
      </c>
      <c r="G1897">
        <v>101.59574499999999</v>
      </c>
      <c r="H1897">
        <v>75</v>
      </c>
      <c r="I1897">
        <v>26.595745000000001</v>
      </c>
      <c r="J1897">
        <v>1.3546100000000001</v>
      </c>
      <c r="K1897">
        <v>0</v>
      </c>
      <c r="L1897">
        <v>0</v>
      </c>
      <c r="M1897">
        <v>197</v>
      </c>
      <c r="N1897">
        <v>-25213</v>
      </c>
      <c r="O1897">
        <v>7.208196</v>
      </c>
      <c r="P1897">
        <v>40</v>
      </c>
      <c r="Q1897">
        <v>1.4635929999999999</v>
      </c>
      <c r="R1897" t="s">
        <v>43</v>
      </c>
      <c r="S1897" t="s">
        <v>43</v>
      </c>
    </row>
    <row r="1898" spans="1:19">
      <c r="A1898">
        <v>5010</v>
      </c>
      <c r="B1898">
        <v>1102</v>
      </c>
      <c r="C1898">
        <v>2729</v>
      </c>
      <c r="D1898">
        <v>122098.85</v>
      </c>
      <c r="E1898">
        <v>2626</v>
      </c>
      <c r="F1898">
        <v>133891.85</v>
      </c>
      <c r="G1898">
        <v>50.986995</v>
      </c>
      <c r="H1898">
        <v>19.645</v>
      </c>
      <c r="I1898">
        <v>31.341995000000001</v>
      </c>
      <c r="J1898">
        <v>2.595418</v>
      </c>
      <c r="K1898">
        <v>0</v>
      </c>
      <c r="L1898">
        <v>0</v>
      </c>
      <c r="M1898">
        <v>103</v>
      </c>
      <c r="N1898">
        <v>-11793</v>
      </c>
      <c r="O1898">
        <v>3.774276</v>
      </c>
      <c r="P1898">
        <v>34</v>
      </c>
      <c r="Q1898">
        <v>1.245878</v>
      </c>
      <c r="R1898" t="s">
        <v>43</v>
      </c>
      <c r="S1898" t="s">
        <v>43</v>
      </c>
    </row>
    <row r="1899" spans="1:19">
      <c r="A1899">
        <v>1337</v>
      </c>
      <c r="B1899">
        <v>1300</v>
      </c>
      <c r="C1899">
        <v>2727</v>
      </c>
      <c r="D1899">
        <v>48105.56</v>
      </c>
      <c r="E1899">
        <v>2624</v>
      </c>
      <c r="F1899">
        <v>56177.56</v>
      </c>
      <c r="G1899">
        <v>21.409130999999999</v>
      </c>
      <c r="H1899">
        <v>16.524999999999999</v>
      </c>
      <c r="I1899">
        <v>4.884131</v>
      </c>
      <c r="J1899">
        <v>1.29556</v>
      </c>
      <c r="K1899">
        <v>0</v>
      </c>
      <c r="L1899">
        <v>0</v>
      </c>
      <c r="M1899">
        <v>103</v>
      </c>
      <c r="N1899">
        <v>-8072</v>
      </c>
      <c r="O1899">
        <v>3.7770440000000001</v>
      </c>
      <c r="P1899">
        <v>45</v>
      </c>
      <c r="Q1899">
        <v>1.6501650000000001</v>
      </c>
      <c r="R1899" t="s">
        <v>43</v>
      </c>
      <c r="S1899" t="s">
        <v>43</v>
      </c>
    </row>
    <row r="1900" spans="1:19">
      <c r="A1900">
        <v>3224</v>
      </c>
      <c r="B1900">
        <v>820</v>
      </c>
      <c r="C1900">
        <v>2725</v>
      </c>
      <c r="D1900">
        <v>171914.55</v>
      </c>
      <c r="E1900">
        <v>2630</v>
      </c>
      <c r="F1900">
        <v>187148.55</v>
      </c>
      <c r="G1900">
        <v>71.159143999999998</v>
      </c>
      <c r="H1900">
        <v>45.055</v>
      </c>
      <c r="I1900">
        <v>26.104144000000002</v>
      </c>
      <c r="J1900">
        <v>1.5793839999999999</v>
      </c>
      <c r="K1900">
        <v>0</v>
      </c>
      <c r="L1900">
        <v>0</v>
      </c>
      <c r="M1900">
        <v>95</v>
      </c>
      <c r="N1900">
        <v>-15234</v>
      </c>
      <c r="O1900">
        <v>3.4862389999999999</v>
      </c>
      <c r="P1900">
        <v>33</v>
      </c>
      <c r="Q1900">
        <v>1.211009</v>
      </c>
      <c r="R1900" t="s">
        <v>43</v>
      </c>
      <c r="S1900" t="s">
        <v>43</v>
      </c>
    </row>
    <row r="1901" spans="1:19">
      <c r="A1901">
        <v>4789</v>
      </c>
      <c r="B1901">
        <v>1478</v>
      </c>
      <c r="C1901">
        <v>2724</v>
      </c>
      <c r="D1901">
        <v>86383.05</v>
      </c>
      <c r="E1901">
        <v>2583</v>
      </c>
      <c r="F1901">
        <v>100460.05</v>
      </c>
      <c r="G1901">
        <v>38.892780000000002</v>
      </c>
      <c r="H1901">
        <v>21.97</v>
      </c>
      <c r="I1901">
        <v>16.922779999999999</v>
      </c>
      <c r="J1901">
        <v>1.770268</v>
      </c>
      <c r="K1901">
        <v>0</v>
      </c>
      <c r="L1901">
        <v>0</v>
      </c>
      <c r="M1901">
        <v>141</v>
      </c>
      <c r="N1901">
        <v>-14077</v>
      </c>
      <c r="O1901">
        <v>5.1762110000000003</v>
      </c>
      <c r="P1901">
        <v>68</v>
      </c>
      <c r="Q1901">
        <v>2.4963289999999998</v>
      </c>
      <c r="R1901" t="s">
        <v>43</v>
      </c>
      <c r="S1901" t="s">
        <v>43</v>
      </c>
    </row>
    <row r="1902" spans="1:19">
      <c r="A1902">
        <v>3436</v>
      </c>
      <c r="B1902">
        <v>1412</v>
      </c>
      <c r="C1902">
        <v>2722</v>
      </c>
      <c r="D1902">
        <v>138238.34</v>
      </c>
      <c r="E1902">
        <v>2653</v>
      </c>
      <c r="F1902">
        <v>147446.34</v>
      </c>
      <c r="G1902">
        <v>55.577210999999998</v>
      </c>
      <c r="H1902">
        <v>47.17</v>
      </c>
      <c r="I1902">
        <v>8.4072110000000002</v>
      </c>
      <c r="J1902">
        <v>1.1782319999999999</v>
      </c>
      <c r="K1902">
        <v>0</v>
      </c>
      <c r="L1902">
        <v>0</v>
      </c>
      <c r="M1902">
        <v>69</v>
      </c>
      <c r="N1902">
        <v>-9208</v>
      </c>
      <c r="O1902">
        <v>2.5349010000000001</v>
      </c>
      <c r="P1902">
        <v>37</v>
      </c>
      <c r="Q1902">
        <v>1.3592949999999999</v>
      </c>
      <c r="R1902" t="s">
        <v>43</v>
      </c>
      <c r="S1902" t="s">
        <v>43</v>
      </c>
    </row>
    <row r="1903" spans="1:19">
      <c r="A1903">
        <v>3289</v>
      </c>
      <c r="B1903">
        <v>1259</v>
      </c>
      <c r="C1903">
        <v>2721</v>
      </c>
      <c r="D1903">
        <v>265105.76</v>
      </c>
      <c r="E1903">
        <v>2547</v>
      </c>
      <c r="F1903">
        <v>286239.76</v>
      </c>
      <c r="G1903">
        <v>112.38310199999999</v>
      </c>
      <c r="H1903">
        <v>64.47</v>
      </c>
      <c r="I1903">
        <v>47.913102000000002</v>
      </c>
      <c r="J1903">
        <v>1.7431840000000001</v>
      </c>
      <c r="K1903">
        <v>0</v>
      </c>
      <c r="L1903">
        <v>0</v>
      </c>
      <c r="M1903">
        <v>174</v>
      </c>
      <c r="N1903">
        <v>-21134</v>
      </c>
      <c r="O1903">
        <v>6.3947079999999996</v>
      </c>
      <c r="P1903">
        <v>36</v>
      </c>
      <c r="Q1903">
        <v>1.323043</v>
      </c>
      <c r="R1903" t="s">
        <v>43</v>
      </c>
      <c r="S1903" t="s">
        <v>43</v>
      </c>
    </row>
    <row r="1904" spans="1:19">
      <c r="A1904">
        <v>996</v>
      </c>
      <c r="B1904">
        <v>1276</v>
      </c>
      <c r="C1904">
        <v>2721</v>
      </c>
      <c r="D1904">
        <v>152725.84</v>
      </c>
      <c r="E1904">
        <v>2639</v>
      </c>
      <c r="F1904">
        <v>161676.84</v>
      </c>
      <c r="G1904">
        <v>61.264432999999997</v>
      </c>
      <c r="H1904">
        <v>44.72</v>
      </c>
      <c r="I1904">
        <v>16.544433000000001</v>
      </c>
      <c r="J1904">
        <v>1.369956</v>
      </c>
      <c r="K1904">
        <v>0</v>
      </c>
      <c r="L1904">
        <v>0</v>
      </c>
      <c r="M1904">
        <v>82</v>
      </c>
      <c r="N1904">
        <v>-8951</v>
      </c>
      <c r="O1904">
        <v>3.013598</v>
      </c>
      <c r="P1904">
        <v>60</v>
      </c>
      <c r="Q1904">
        <v>2.2050719999999999</v>
      </c>
      <c r="R1904" t="s">
        <v>43</v>
      </c>
      <c r="S1904" t="s">
        <v>43</v>
      </c>
    </row>
    <row r="1905" spans="1:19">
      <c r="A1905">
        <v>2826</v>
      </c>
      <c r="B1905">
        <v>280</v>
      </c>
      <c r="C1905">
        <v>2721</v>
      </c>
      <c r="D1905">
        <v>131063.69</v>
      </c>
      <c r="E1905">
        <v>2560</v>
      </c>
      <c r="F1905">
        <v>145435.69</v>
      </c>
      <c r="G1905">
        <v>56.810816000000003</v>
      </c>
      <c r="H1905">
        <v>56.94</v>
      </c>
      <c r="I1905">
        <v>-0.12918399999999999</v>
      </c>
      <c r="J1905">
        <v>0.99773100000000003</v>
      </c>
      <c r="K1905">
        <v>0</v>
      </c>
      <c r="L1905">
        <v>0</v>
      </c>
      <c r="M1905">
        <v>161</v>
      </c>
      <c r="N1905">
        <v>-14372</v>
      </c>
      <c r="O1905">
        <v>5.9169419999999997</v>
      </c>
      <c r="P1905">
        <v>43</v>
      </c>
      <c r="Q1905">
        <v>1.580301</v>
      </c>
      <c r="R1905" t="s">
        <v>43</v>
      </c>
      <c r="S1905" t="s">
        <v>43</v>
      </c>
    </row>
    <row r="1906" spans="1:19">
      <c r="A1906">
        <v>4701</v>
      </c>
      <c r="B1906">
        <v>1183</v>
      </c>
      <c r="C1906">
        <v>2720</v>
      </c>
      <c r="D1906">
        <v>158109.25</v>
      </c>
      <c r="E1906">
        <v>2689</v>
      </c>
      <c r="F1906">
        <v>167210.25</v>
      </c>
      <c r="G1906">
        <v>62.183061000000002</v>
      </c>
      <c r="H1906">
        <v>39.89</v>
      </c>
      <c r="I1906">
        <v>22.293061000000002</v>
      </c>
      <c r="J1906">
        <v>1.5588630000000001</v>
      </c>
      <c r="K1906">
        <v>0</v>
      </c>
      <c r="L1906">
        <v>0</v>
      </c>
      <c r="M1906">
        <v>31</v>
      </c>
      <c r="N1906">
        <v>-9101</v>
      </c>
      <c r="O1906">
        <v>1.1397060000000001</v>
      </c>
      <c r="P1906">
        <v>35</v>
      </c>
      <c r="Q1906">
        <v>1.2867649999999999</v>
      </c>
      <c r="R1906" t="s">
        <v>43</v>
      </c>
      <c r="S1906" t="s">
        <v>43</v>
      </c>
    </row>
    <row r="1907" spans="1:19">
      <c r="A1907">
        <v>2035</v>
      </c>
      <c r="B1907">
        <v>1815</v>
      </c>
      <c r="C1907">
        <v>2719</v>
      </c>
      <c r="D1907">
        <v>131992.48000000001</v>
      </c>
      <c r="E1907">
        <v>2632</v>
      </c>
      <c r="F1907">
        <v>143015.48000000001</v>
      </c>
      <c r="G1907">
        <v>54.337187999999998</v>
      </c>
      <c r="H1907">
        <v>35.875</v>
      </c>
      <c r="I1907">
        <v>18.462188000000001</v>
      </c>
      <c r="J1907">
        <v>1.5146250000000001</v>
      </c>
      <c r="K1907">
        <v>0</v>
      </c>
      <c r="L1907">
        <v>0</v>
      </c>
      <c r="M1907">
        <v>87</v>
      </c>
      <c r="N1907">
        <v>-11023</v>
      </c>
      <c r="O1907">
        <v>3.1997059999999999</v>
      </c>
      <c r="P1907">
        <v>47</v>
      </c>
      <c r="Q1907">
        <v>1.728577</v>
      </c>
      <c r="R1907" t="s">
        <v>43</v>
      </c>
      <c r="S1907" t="s">
        <v>43</v>
      </c>
    </row>
    <row r="1908" spans="1:19">
      <c r="A1908">
        <v>5198</v>
      </c>
      <c r="B1908">
        <v>28</v>
      </c>
      <c r="C1908">
        <v>2719</v>
      </c>
      <c r="D1908">
        <v>116346.36</v>
      </c>
      <c r="E1908">
        <v>2582</v>
      </c>
      <c r="F1908">
        <v>131830.35999999999</v>
      </c>
      <c r="G1908">
        <v>51.057459000000001</v>
      </c>
      <c r="H1908">
        <v>31.254999999999999</v>
      </c>
      <c r="I1908">
        <v>19.802458999999999</v>
      </c>
      <c r="J1908">
        <v>1.6335770000000001</v>
      </c>
      <c r="K1908">
        <v>0</v>
      </c>
      <c r="L1908">
        <v>0</v>
      </c>
      <c r="M1908">
        <v>137</v>
      </c>
      <c r="N1908">
        <v>-15484</v>
      </c>
      <c r="O1908">
        <v>5.0386170000000003</v>
      </c>
      <c r="P1908">
        <v>41</v>
      </c>
      <c r="Q1908">
        <v>1.5079070000000001</v>
      </c>
      <c r="R1908" t="s">
        <v>43</v>
      </c>
      <c r="S1908" t="s">
        <v>43</v>
      </c>
    </row>
    <row r="1909" spans="1:19">
      <c r="A1909">
        <v>5069</v>
      </c>
      <c r="B1909">
        <v>489</v>
      </c>
      <c r="C1909">
        <v>2718</v>
      </c>
      <c r="D1909">
        <v>94485.97</v>
      </c>
      <c r="E1909">
        <v>2431</v>
      </c>
      <c r="F1909">
        <v>120467.97</v>
      </c>
      <c r="G1909">
        <v>49.554903000000003</v>
      </c>
      <c r="H1909">
        <v>40</v>
      </c>
      <c r="I1909">
        <v>9.5549029999999995</v>
      </c>
      <c r="J1909">
        <v>1.2388729999999999</v>
      </c>
      <c r="K1909">
        <v>0</v>
      </c>
      <c r="L1909">
        <v>0</v>
      </c>
      <c r="M1909">
        <v>287</v>
      </c>
      <c r="N1909">
        <v>-25982</v>
      </c>
      <c r="O1909">
        <v>10.559234999999999</v>
      </c>
      <c r="P1909">
        <v>49</v>
      </c>
      <c r="Q1909">
        <v>1.8027960000000001</v>
      </c>
      <c r="R1909" t="s">
        <v>43</v>
      </c>
      <c r="S1909" t="s">
        <v>43</v>
      </c>
    </row>
    <row r="1910" spans="1:19">
      <c r="A1910">
        <v>3870</v>
      </c>
      <c r="B1910">
        <v>696</v>
      </c>
      <c r="C1910">
        <v>2718</v>
      </c>
      <c r="D1910">
        <v>214738.56</v>
      </c>
      <c r="E1910">
        <v>2647</v>
      </c>
      <c r="F1910">
        <v>226988.56</v>
      </c>
      <c r="G1910">
        <v>85.753139000000004</v>
      </c>
      <c r="H1910">
        <v>50.37</v>
      </c>
      <c r="I1910">
        <v>35.383139</v>
      </c>
      <c r="J1910">
        <v>1.7024649999999999</v>
      </c>
      <c r="K1910">
        <v>0</v>
      </c>
      <c r="L1910">
        <v>0</v>
      </c>
      <c r="M1910">
        <v>71</v>
      </c>
      <c r="N1910">
        <v>-12250</v>
      </c>
      <c r="O1910">
        <v>2.612215</v>
      </c>
      <c r="P1910">
        <v>40</v>
      </c>
      <c r="Q1910">
        <v>1.47167</v>
      </c>
      <c r="R1910" t="s">
        <v>43</v>
      </c>
      <c r="S1910" t="s">
        <v>43</v>
      </c>
    </row>
    <row r="1911" spans="1:19">
      <c r="A1911">
        <v>3657</v>
      </c>
      <c r="B1911">
        <v>354</v>
      </c>
      <c r="C1911">
        <v>2717</v>
      </c>
      <c r="D1911">
        <v>117720.22</v>
      </c>
      <c r="E1911">
        <v>2564</v>
      </c>
      <c r="F1911">
        <v>134502.22</v>
      </c>
      <c r="G1911">
        <v>52.457963999999997</v>
      </c>
      <c r="H1911">
        <v>46.85</v>
      </c>
      <c r="I1911">
        <v>5.6079639999999999</v>
      </c>
      <c r="J1911">
        <v>1.1196999999999999</v>
      </c>
      <c r="K1911">
        <v>0</v>
      </c>
      <c r="L1911">
        <v>0</v>
      </c>
      <c r="M1911">
        <v>153</v>
      </c>
      <c r="N1911">
        <v>-16782</v>
      </c>
      <c r="O1911">
        <v>5.6312110000000004</v>
      </c>
      <c r="P1911">
        <v>45</v>
      </c>
      <c r="Q1911">
        <v>1.6562380000000001</v>
      </c>
      <c r="R1911" t="s">
        <v>43</v>
      </c>
      <c r="S1911" t="s">
        <v>43</v>
      </c>
    </row>
    <row r="1912" spans="1:19">
      <c r="A1912">
        <v>4418</v>
      </c>
      <c r="B1912">
        <v>1857</v>
      </c>
      <c r="C1912">
        <v>2716</v>
      </c>
      <c r="D1912">
        <v>111490.82</v>
      </c>
      <c r="E1912">
        <v>2707</v>
      </c>
      <c r="F1912">
        <v>113925.82</v>
      </c>
      <c r="G1912">
        <v>42.085636999999998</v>
      </c>
      <c r="H1912">
        <v>25.42</v>
      </c>
      <c r="I1912">
        <v>16.665637</v>
      </c>
      <c r="J1912">
        <v>1.6556109999999999</v>
      </c>
      <c r="K1912">
        <v>0</v>
      </c>
      <c r="L1912">
        <v>0</v>
      </c>
      <c r="M1912">
        <v>9</v>
      </c>
      <c r="N1912">
        <v>-2435</v>
      </c>
      <c r="O1912">
        <v>0.33137</v>
      </c>
      <c r="P1912">
        <v>34</v>
      </c>
      <c r="Q1912">
        <v>1.251841</v>
      </c>
      <c r="R1912" t="s">
        <v>43</v>
      </c>
      <c r="S1912" t="s">
        <v>43</v>
      </c>
    </row>
    <row r="1913" spans="1:19">
      <c r="A1913">
        <v>39</v>
      </c>
      <c r="B1913">
        <v>696</v>
      </c>
      <c r="C1913">
        <v>2713</v>
      </c>
      <c r="D1913">
        <v>221381.26</v>
      </c>
      <c r="E1913">
        <v>2651</v>
      </c>
      <c r="F1913">
        <v>233213.26</v>
      </c>
      <c r="G1913">
        <v>87.971806999999998</v>
      </c>
      <c r="H1913">
        <v>48.61</v>
      </c>
      <c r="I1913">
        <v>39.361806999999999</v>
      </c>
      <c r="J1913">
        <v>1.809747</v>
      </c>
      <c r="K1913">
        <v>0</v>
      </c>
      <c r="L1913">
        <v>0</v>
      </c>
      <c r="M1913">
        <v>62</v>
      </c>
      <c r="N1913">
        <v>-11832</v>
      </c>
      <c r="O1913">
        <v>2.2852929999999998</v>
      </c>
      <c r="P1913">
        <v>33</v>
      </c>
      <c r="Q1913">
        <v>1.2163660000000001</v>
      </c>
      <c r="R1913" t="s">
        <v>43</v>
      </c>
      <c r="S1913" t="s">
        <v>43</v>
      </c>
    </row>
    <row r="1914" spans="1:19">
      <c r="A1914">
        <v>4617</v>
      </c>
      <c r="B1914">
        <v>447</v>
      </c>
      <c r="C1914">
        <v>2708</v>
      </c>
      <c r="D1914">
        <v>126719.2</v>
      </c>
      <c r="E1914">
        <v>2433</v>
      </c>
      <c r="F1914">
        <v>150446.20000000001</v>
      </c>
      <c r="G1914">
        <v>61.835675999999999</v>
      </c>
      <c r="H1914">
        <v>26.23</v>
      </c>
      <c r="I1914">
        <v>35.605676000000003</v>
      </c>
      <c r="J1914">
        <v>2.3574410000000001</v>
      </c>
      <c r="K1914">
        <v>120</v>
      </c>
      <c r="L1914">
        <v>4.4313149999999997</v>
      </c>
      <c r="M1914">
        <v>155</v>
      </c>
      <c r="N1914">
        <v>-23727</v>
      </c>
      <c r="O1914">
        <v>5.7237809999999998</v>
      </c>
      <c r="P1914">
        <v>33</v>
      </c>
      <c r="Q1914">
        <v>1.218612</v>
      </c>
      <c r="R1914" t="s">
        <v>43</v>
      </c>
      <c r="S1914" t="s">
        <v>43</v>
      </c>
    </row>
    <row r="1915" spans="1:19">
      <c r="A1915">
        <v>5775</v>
      </c>
      <c r="B1915">
        <v>150</v>
      </c>
      <c r="C1915">
        <v>2707</v>
      </c>
      <c r="D1915">
        <v>120075.34</v>
      </c>
      <c r="E1915">
        <v>2660</v>
      </c>
      <c r="F1915">
        <v>127210.34</v>
      </c>
      <c r="G1915">
        <v>47.823436000000001</v>
      </c>
      <c r="H1915">
        <v>25.875</v>
      </c>
      <c r="I1915">
        <v>21.948436000000001</v>
      </c>
      <c r="J1915">
        <v>1.848249</v>
      </c>
      <c r="K1915">
        <v>0</v>
      </c>
      <c r="L1915">
        <v>0</v>
      </c>
      <c r="M1915">
        <v>47</v>
      </c>
      <c r="N1915">
        <v>-7135</v>
      </c>
      <c r="O1915">
        <v>1.7362390000000001</v>
      </c>
      <c r="P1915">
        <v>33</v>
      </c>
      <c r="Q1915">
        <v>1.2190620000000001</v>
      </c>
      <c r="R1915" t="s">
        <v>43</v>
      </c>
      <c r="S1915" t="s">
        <v>43</v>
      </c>
    </row>
    <row r="1916" spans="1:19">
      <c r="A1916">
        <v>2706</v>
      </c>
      <c r="B1916">
        <v>261</v>
      </c>
      <c r="C1916">
        <v>2704</v>
      </c>
      <c r="D1916">
        <v>107357.26</v>
      </c>
      <c r="E1916">
        <v>2608</v>
      </c>
      <c r="F1916">
        <v>115255.26</v>
      </c>
      <c r="G1916">
        <v>44.192968</v>
      </c>
      <c r="H1916">
        <v>40</v>
      </c>
      <c r="I1916">
        <v>4.1929679999999996</v>
      </c>
      <c r="J1916">
        <v>1.104824</v>
      </c>
      <c r="K1916">
        <v>0</v>
      </c>
      <c r="L1916">
        <v>0</v>
      </c>
      <c r="M1916">
        <v>96</v>
      </c>
      <c r="N1916">
        <v>-7898</v>
      </c>
      <c r="O1916">
        <v>3.5502959999999999</v>
      </c>
      <c r="P1916">
        <v>29</v>
      </c>
      <c r="Q1916">
        <v>1.0724849999999999</v>
      </c>
      <c r="R1916" t="s">
        <v>43</v>
      </c>
      <c r="S1916" t="s">
        <v>43</v>
      </c>
    </row>
    <row r="1917" spans="1:19">
      <c r="A1917">
        <v>3176</v>
      </c>
      <c r="B1917">
        <v>850</v>
      </c>
      <c r="C1917">
        <v>2697</v>
      </c>
      <c r="D1917">
        <v>87048.18</v>
      </c>
      <c r="E1917">
        <v>2577</v>
      </c>
      <c r="F1917">
        <v>100500.18</v>
      </c>
      <c r="G1917">
        <v>38.998905999999998</v>
      </c>
      <c r="H1917">
        <v>31.5</v>
      </c>
      <c r="I1917">
        <v>7.4989059999999998</v>
      </c>
      <c r="J1917">
        <v>1.2380610000000001</v>
      </c>
      <c r="K1917">
        <v>0</v>
      </c>
      <c r="L1917">
        <v>0</v>
      </c>
      <c r="M1917">
        <v>120</v>
      </c>
      <c r="N1917">
        <v>-13452</v>
      </c>
      <c r="O1917">
        <v>4.4493879999999999</v>
      </c>
      <c r="P1917">
        <v>30</v>
      </c>
      <c r="Q1917">
        <v>1.112347</v>
      </c>
      <c r="R1917" t="s">
        <v>43</v>
      </c>
      <c r="S1917" t="s">
        <v>43</v>
      </c>
    </row>
    <row r="1918" spans="1:19">
      <c r="A1918">
        <v>15</v>
      </c>
      <c r="B1918">
        <v>1228</v>
      </c>
      <c r="C1918">
        <v>2695</v>
      </c>
      <c r="D1918">
        <v>69129.240000000005</v>
      </c>
      <c r="E1918">
        <v>2635</v>
      </c>
      <c r="F1918">
        <v>74277.240000000005</v>
      </c>
      <c r="G1918">
        <v>28.188706</v>
      </c>
      <c r="H1918">
        <v>18.62</v>
      </c>
      <c r="I1918">
        <v>9.5687060000000006</v>
      </c>
      <c r="J1918">
        <v>1.5138940000000001</v>
      </c>
      <c r="K1918">
        <v>0</v>
      </c>
      <c r="L1918">
        <v>0</v>
      </c>
      <c r="M1918">
        <v>60</v>
      </c>
      <c r="N1918">
        <v>-5148</v>
      </c>
      <c r="O1918">
        <v>2.2263449999999998</v>
      </c>
      <c r="P1918">
        <v>33</v>
      </c>
      <c r="Q1918">
        <v>1.2244900000000001</v>
      </c>
      <c r="R1918" t="s">
        <v>43</v>
      </c>
      <c r="S1918" t="s">
        <v>43</v>
      </c>
    </row>
    <row r="1919" spans="1:19">
      <c r="A1919">
        <v>2833</v>
      </c>
      <c r="B1919">
        <v>798</v>
      </c>
      <c r="C1919">
        <v>2695</v>
      </c>
      <c r="D1919">
        <v>267936.78999999998</v>
      </c>
      <c r="E1919">
        <v>2486</v>
      </c>
      <c r="F1919">
        <v>297171.78999999998</v>
      </c>
      <c r="G1919">
        <v>119.53813</v>
      </c>
      <c r="H1919">
        <v>86.09</v>
      </c>
      <c r="I1919">
        <v>33.448129999999999</v>
      </c>
      <c r="J1919">
        <v>1.388525</v>
      </c>
      <c r="K1919">
        <v>0</v>
      </c>
      <c r="L1919">
        <v>0</v>
      </c>
      <c r="M1919">
        <v>209</v>
      </c>
      <c r="N1919">
        <v>-29235</v>
      </c>
      <c r="O1919">
        <v>7.7551019999999999</v>
      </c>
      <c r="P1919">
        <v>87</v>
      </c>
      <c r="Q1919">
        <v>3.2282000000000002</v>
      </c>
      <c r="R1919" t="s">
        <v>43</v>
      </c>
      <c r="S1919" t="s">
        <v>43</v>
      </c>
    </row>
    <row r="1920" spans="1:19">
      <c r="A1920">
        <v>4506</v>
      </c>
      <c r="B1920">
        <v>241</v>
      </c>
      <c r="C1920">
        <v>2692</v>
      </c>
      <c r="D1920">
        <v>85060.01</v>
      </c>
      <c r="E1920">
        <v>2590</v>
      </c>
      <c r="F1920">
        <v>94697.01</v>
      </c>
      <c r="G1920">
        <v>36.562551999999997</v>
      </c>
      <c r="H1920">
        <v>33.96</v>
      </c>
      <c r="I1920">
        <v>2.6025520000000002</v>
      </c>
      <c r="J1920">
        <v>1.0766359999999999</v>
      </c>
      <c r="K1920">
        <v>0</v>
      </c>
      <c r="L1920">
        <v>0</v>
      </c>
      <c r="M1920">
        <v>102</v>
      </c>
      <c r="N1920">
        <v>-9637</v>
      </c>
      <c r="O1920">
        <v>3.7890039999999998</v>
      </c>
      <c r="P1920">
        <v>74</v>
      </c>
      <c r="Q1920">
        <v>2.7488860000000002</v>
      </c>
      <c r="R1920" t="s">
        <v>43</v>
      </c>
      <c r="S1920" t="s">
        <v>43</v>
      </c>
    </row>
    <row r="1921" spans="1:19">
      <c r="A1921">
        <v>5888</v>
      </c>
      <c r="B1921">
        <v>1209</v>
      </c>
      <c r="C1921">
        <v>2692</v>
      </c>
      <c r="D1921">
        <v>123598.32</v>
      </c>
      <c r="E1921">
        <v>2654</v>
      </c>
      <c r="F1921">
        <v>128808.32000000001</v>
      </c>
      <c r="G1921">
        <v>48.533655000000003</v>
      </c>
      <c r="H1921">
        <v>21.26</v>
      </c>
      <c r="I1921">
        <v>27.273655000000002</v>
      </c>
      <c r="J1921">
        <v>2.2828620000000002</v>
      </c>
      <c r="K1921">
        <v>0</v>
      </c>
      <c r="L1921">
        <v>0</v>
      </c>
      <c r="M1921">
        <v>38</v>
      </c>
      <c r="N1921">
        <v>-5210</v>
      </c>
      <c r="O1921">
        <v>1.4115899999999999</v>
      </c>
      <c r="P1921">
        <v>42</v>
      </c>
      <c r="Q1921">
        <v>1.5601780000000001</v>
      </c>
      <c r="R1921" t="s">
        <v>43</v>
      </c>
      <c r="S1921" t="s">
        <v>43</v>
      </c>
    </row>
    <row r="1922" spans="1:19">
      <c r="A1922">
        <v>4528</v>
      </c>
      <c r="B1922">
        <v>928</v>
      </c>
      <c r="C1922">
        <v>2691</v>
      </c>
      <c r="D1922">
        <v>64112.74</v>
      </c>
      <c r="E1922">
        <v>2476</v>
      </c>
      <c r="F1922">
        <v>82119.740000000005</v>
      </c>
      <c r="G1922">
        <v>33.166291999999999</v>
      </c>
      <c r="H1922">
        <v>12.09</v>
      </c>
      <c r="I1922">
        <v>21.076291999999999</v>
      </c>
      <c r="J1922">
        <v>2.7432829999999999</v>
      </c>
      <c r="K1922">
        <v>8</v>
      </c>
      <c r="L1922">
        <v>0.29728700000000002</v>
      </c>
      <c r="M1922">
        <v>207</v>
      </c>
      <c r="N1922">
        <v>-18007</v>
      </c>
      <c r="O1922">
        <v>7.6923079999999997</v>
      </c>
      <c r="P1922">
        <v>49</v>
      </c>
      <c r="Q1922">
        <v>1.8208839999999999</v>
      </c>
      <c r="R1922" t="s">
        <v>43</v>
      </c>
      <c r="S1922" t="s">
        <v>43</v>
      </c>
    </row>
    <row r="1923" spans="1:19">
      <c r="A1923">
        <v>5809</v>
      </c>
      <c r="B1923">
        <v>1670</v>
      </c>
      <c r="C1923">
        <v>2690</v>
      </c>
      <c r="D1923">
        <v>74330.3</v>
      </c>
      <c r="E1923">
        <v>2592</v>
      </c>
      <c r="F1923">
        <v>82661.3</v>
      </c>
      <c r="G1923">
        <v>31.890934000000001</v>
      </c>
      <c r="H1923">
        <v>8.85</v>
      </c>
      <c r="I1923">
        <v>23.040934</v>
      </c>
      <c r="J1923">
        <v>3.6034950000000001</v>
      </c>
      <c r="K1923">
        <v>0</v>
      </c>
      <c r="L1923">
        <v>0</v>
      </c>
      <c r="M1923">
        <v>98</v>
      </c>
      <c r="N1923">
        <v>-8331</v>
      </c>
      <c r="O1923">
        <v>3.6431230000000001</v>
      </c>
      <c r="P1923">
        <v>42</v>
      </c>
      <c r="Q1923">
        <v>1.5613379999999999</v>
      </c>
      <c r="R1923" t="s">
        <v>43</v>
      </c>
      <c r="S1923" t="s">
        <v>43</v>
      </c>
    </row>
    <row r="1924" spans="1:19">
      <c r="A1924">
        <v>220</v>
      </c>
      <c r="B1924">
        <v>932</v>
      </c>
      <c r="C1924">
        <v>2689</v>
      </c>
      <c r="D1924">
        <v>117840.02</v>
      </c>
      <c r="E1924">
        <v>2634</v>
      </c>
      <c r="F1924">
        <v>122312.02</v>
      </c>
      <c r="G1924">
        <v>46.435847000000003</v>
      </c>
      <c r="H1924">
        <v>42.07</v>
      </c>
      <c r="I1924">
        <v>4.3658469999999996</v>
      </c>
      <c r="J1924">
        <v>1.1037760000000001</v>
      </c>
      <c r="K1924">
        <v>0</v>
      </c>
      <c r="L1924">
        <v>0</v>
      </c>
      <c r="M1924">
        <v>55</v>
      </c>
      <c r="N1924">
        <v>-4472</v>
      </c>
      <c r="O1924">
        <v>2.0453700000000001</v>
      </c>
      <c r="P1924">
        <v>83</v>
      </c>
      <c r="Q1924">
        <v>3.086649</v>
      </c>
      <c r="R1924" t="s">
        <v>43</v>
      </c>
      <c r="S1924" t="s">
        <v>43</v>
      </c>
    </row>
    <row r="1925" spans="1:19">
      <c r="A1925">
        <v>2458</v>
      </c>
      <c r="B1925">
        <v>1569</v>
      </c>
      <c r="C1925">
        <v>2689</v>
      </c>
      <c r="D1925">
        <v>107637.36</v>
      </c>
      <c r="E1925">
        <v>2594</v>
      </c>
      <c r="F1925">
        <v>117708.36</v>
      </c>
      <c r="G1925">
        <v>45.377163000000003</v>
      </c>
      <c r="H1925">
        <v>40</v>
      </c>
      <c r="I1925">
        <v>5.3771630000000004</v>
      </c>
      <c r="J1925">
        <v>1.1344289999999999</v>
      </c>
      <c r="K1925">
        <v>0</v>
      </c>
      <c r="L1925">
        <v>0</v>
      </c>
      <c r="M1925">
        <v>95</v>
      </c>
      <c r="N1925">
        <v>-10071</v>
      </c>
      <c r="O1925">
        <v>3.5329120000000001</v>
      </c>
      <c r="P1925">
        <v>40</v>
      </c>
      <c r="Q1925">
        <v>1.4875419999999999</v>
      </c>
      <c r="R1925" t="s">
        <v>43</v>
      </c>
      <c r="S1925" t="s">
        <v>43</v>
      </c>
    </row>
    <row r="1926" spans="1:19">
      <c r="A1926">
        <v>4956</v>
      </c>
      <c r="B1926">
        <v>1638</v>
      </c>
      <c r="C1926">
        <v>2688</v>
      </c>
      <c r="D1926">
        <v>142429.70000000001</v>
      </c>
      <c r="E1926">
        <v>2540</v>
      </c>
      <c r="F1926">
        <v>158797.70000000001</v>
      </c>
      <c r="G1926">
        <v>62.51878</v>
      </c>
      <c r="H1926">
        <v>35.055</v>
      </c>
      <c r="I1926">
        <v>27.46378</v>
      </c>
      <c r="J1926">
        <v>1.7834479999999999</v>
      </c>
      <c r="K1926">
        <v>0</v>
      </c>
      <c r="L1926">
        <v>0</v>
      </c>
      <c r="M1926">
        <v>148</v>
      </c>
      <c r="N1926">
        <v>-16368</v>
      </c>
      <c r="O1926">
        <v>5.5059519999999997</v>
      </c>
      <c r="P1926">
        <v>37</v>
      </c>
      <c r="Q1926">
        <v>1.3764879999999999</v>
      </c>
      <c r="R1926" t="s">
        <v>43</v>
      </c>
      <c r="S1926" t="s">
        <v>43</v>
      </c>
    </row>
    <row r="1927" spans="1:19">
      <c r="A1927">
        <v>5804</v>
      </c>
      <c r="B1927">
        <v>1148</v>
      </c>
      <c r="C1927">
        <v>2686</v>
      </c>
      <c r="D1927">
        <v>115528.76</v>
      </c>
      <c r="E1927">
        <v>2496</v>
      </c>
      <c r="F1927">
        <v>132285.76000000001</v>
      </c>
      <c r="G1927">
        <v>52.999102999999998</v>
      </c>
      <c r="H1927">
        <v>47.18</v>
      </c>
      <c r="I1927">
        <v>5.8191030000000001</v>
      </c>
      <c r="J1927">
        <v>1.1233379999999999</v>
      </c>
      <c r="K1927">
        <v>0</v>
      </c>
      <c r="L1927">
        <v>0</v>
      </c>
      <c r="M1927">
        <v>190</v>
      </c>
      <c r="N1927">
        <v>-16757</v>
      </c>
      <c r="O1927">
        <v>7.0737160000000001</v>
      </c>
      <c r="P1927">
        <v>25</v>
      </c>
      <c r="Q1927">
        <v>0.93075200000000002</v>
      </c>
      <c r="R1927" t="s">
        <v>43</v>
      </c>
      <c r="S1927" t="s">
        <v>43</v>
      </c>
    </row>
    <row r="1928" spans="1:19">
      <c r="A1928">
        <v>2246</v>
      </c>
      <c r="B1928">
        <v>843</v>
      </c>
      <c r="C1928">
        <v>2684</v>
      </c>
      <c r="D1928">
        <v>133660.82999999999</v>
      </c>
      <c r="E1928">
        <v>2614</v>
      </c>
      <c r="F1928">
        <v>145279.82999999999</v>
      </c>
      <c r="G1928">
        <v>55.577593999999998</v>
      </c>
      <c r="H1928">
        <v>45.424999999999997</v>
      </c>
      <c r="I1928">
        <v>10.152594000000001</v>
      </c>
      <c r="J1928">
        <v>1.2235020000000001</v>
      </c>
      <c r="K1928">
        <v>0</v>
      </c>
      <c r="L1928">
        <v>0</v>
      </c>
      <c r="M1928">
        <v>70</v>
      </c>
      <c r="N1928">
        <v>-11619</v>
      </c>
      <c r="O1928">
        <v>2.6080480000000001</v>
      </c>
      <c r="P1928">
        <v>91</v>
      </c>
      <c r="Q1928">
        <v>3.3904619999999999</v>
      </c>
      <c r="R1928" t="s">
        <v>43</v>
      </c>
      <c r="S1928" t="s">
        <v>43</v>
      </c>
    </row>
    <row r="1929" spans="1:19">
      <c r="A1929">
        <v>3531</v>
      </c>
      <c r="B1929">
        <v>1495</v>
      </c>
      <c r="C1929">
        <v>2683</v>
      </c>
      <c r="D1929">
        <v>117958.83</v>
      </c>
      <c r="E1929">
        <v>2537</v>
      </c>
      <c r="F1929">
        <v>132969.82999999999</v>
      </c>
      <c r="G1929">
        <v>52.412230999999998</v>
      </c>
      <c r="H1929">
        <v>44.26</v>
      </c>
      <c r="I1929">
        <v>8.1522310000000004</v>
      </c>
      <c r="J1929">
        <v>1.1841900000000001</v>
      </c>
      <c r="K1929">
        <v>0</v>
      </c>
      <c r="L1929">
        <v>0</v>
      </c>
      <c r="M1929">
        <v>146</v>
      </c>
      <c r="N1929">
        <v>-15011</v>
      </c>
      <c r="O1929">
        <v>5.4416700000000002</v>
      </c>
      <c r="P1929">
        <v>33</v>
      </c>
      <c r="Q1929">
        <v>1.2299659999999999</v>
      </c>
      <c r="R1929" t="s">
        <v>43</v>
      </c>
      <c r="S1929" t="s">
        <v>43</v>
      </c>
    </row>
    <row r="1930" spans="1:19">
      <c r="A1930">
        <v>291</v>
      </c>
      <c r="B1930">
        <v>1811</v>
      </c>
      <c r="C1930">
        <v>2680</v>
      </c>
      <c r="D1930">
        <v>188423</v>
      </c>
      <c r="E1930">
        <v>2597</v>
      </c>
      <c r="F1930">
        <v>197700</v>
      </c>
      <c r="G1930">
        <v>76.126300000000001</v>
      </c>
      <c r="H1930">
        <v>33.11</v>
      </c>
      <c r="I1930">
        <v>43.016300000000001</v>
      </c>
      <c r="J1930">
        <v>2.299194</v>
      </c>
      <c r="K1930">
        <v>0</v>
      </c>
      <c r="L1930">
        <v>0</v>
      </c>
      <c r="M1930">
        <v>83</v>
      </c>
      <c r="N1930">
        <v>-9277</v>
      </c>
      <c r="O1930">
        <v>3.0970149999999999</v>
      </c>
      <c r="P1930">
        <v>25</v>
      </c>
      <c r="Q1930">
        <v>0.932836</v>
      </c>
      <c r="R1930" t="s">
        <v>43</v>
      </c>
      <c r="S1930" t="s">
        <v>43</v>
      </c>
    </row>
    <row r="1931" spans="1:19">
      <c r="A1931">
        <v>1365</v>
      </c>
      <c r="B1931">
        <v>1586</v>
      </c>
      <c r="C1931">
        <v>2679</v>
      </c>
      <c r="D1931">
        <v>109917.16</v>
      </c>
      <c r="E1931">
        <v>2532</v>
      </c>
      <c r="F1931">
        <v>122513.16</v>
      </c>
      <c r="G1931">
        <v>48.385924000000003</v>
      </c>
      <c r="H1931">
        <v>50.57</v>
      </c>
      <c r="I1931">
        <v>-2.1840760000000001</v>
      </c>
      <c r="J1931">
        <v>0.95681099999999997</v>
      </c>
      <c r="K1931">
        <v>0</v>
      </c>
      <c r="L1931">
        <v>0</v>
      </c>
      <c r="M1931">
        <v>147</v>
      </c>
      <c r="N1931">
        <v>-12596</v>
      </c>
      <c r="O1931">
        <v>5.4871220000000003</v>
      </c>
      <c r="P1931">
        <v>31</v>
      </c>
      <c r="Q1931">
        <v>1.1571480000000001</v>
      </c>
      <c r="R1931" t="s">
        <v>43</v>
      </c>
      <c r="S1931" t="s">
        <v>43</v>
      </c>
    </row>
    <row r="1932" spans="1:19">
      <c r="A1932">
        <v>3150</v>
      </c>
      <c r="B1932">
        <v>328</v>
      </c>
      <c r="C1932">
        <v>2675</v>
      </c>
      <c r="D1932">
        <v>145316.64000000001</v>
      </c>
      <c r="E1932">
        <v>2560</v>
      </c>
      <c r="F1932">
        <v>155913.64000000001</v>
      </c>
      <c r="G1932">
        <v>60.903765999999997</v>
      </c>
      <c r="H1932">
        <v>63.56</v>
      </c>
      <c r="I1932">
        <v>-2.656234</v>
      </c>
      <c r="J1932">
        <v>0.95820899999999998</v>
      </c>
      <c r="K1932">
        <v>0</v>
      </c>
      <c r="L1932">
        <v>0</v>
      </c>
      <c r="M1932">
        <v>115</v>
      </c>
      <c r="N1932">
        <v>-10597</v>
      </c>
      <c r="O1932">
        <v>4.2990649999999997</v>
      </c>
      <c r="P1932">
        <v>76</v>
      </c>
      <c r="Q1932">
        <v>2.8411209999999998</v>
      </c>
      <c r="R1932" t="s">
        <v>43</v>
      </c>
      <c r="S1932" t="s">
        <v>43</v>
      </c>
    </row>
    <row r="1933" spans="1:19">
      <c r="A1933">
        <v>5814</v>
      </c>
      <c r="B1933">
        <v>1853</v>
      </c>
      <c r="C1933">
        <v>2673</v>
      </c>
      <c r="D1933">
        <v>119619.3</v>
      </c>
      <c r="E1933">
        <v>2570</v>
      </c>
      <c r="F1933">
        <v>138775.29999999999</v>
      </c>
      <c r="G1933">
        <v>53.998170999999999</v>
      </c>
      <c r="H1933">
        <v>15.84</v>
      </c>
      <c r="I1933">
        <v>38.158171000000003</v>
      </c>
      <c r="J1933">
        <v>3.4089749999999999</v>
      </c>
      <c r="K1933">
        <v>0</v>
      </c>
      <c r="L1933">
        <v>0</v>
      </c>
      <c r="M1933">
        <v>103</v>
      </c>
      <c r="N1933">
        <v>-19156</v>
      </c>
      <c r="O1933">
        <v>3.853348</v>
      </c>
      <c r="P1933">
        <v>29</v>
      </c>
      <c r="Q1933">
        <v>1.0849230000000001</v>
      </c>
      <c r="R1933" t="s">
        <v>43</v>
      </c>
      <c r="S1933" t="s">
        <v>43</v>
      </c>
    </row>
    <row r="1934" spans="1:19">
      <c r="A1934">
        <v>58</v>
      </c>
      <c r="B1934">
        <v>241</v>
      </c>
      <c r="C1934">
        <v>2672</v>
      </c>
      <c r="D1934">
        <v>81884.28</v>
      </c>
      <c r="E1934">
        <v>2537</v>
      </c>
      <c r="F1934">
        <v>94286.28</v>
      </c>
      <c r="G1934">
        <v>37.164478000000003</v>
      </c>
      <c r="H1934">
        <v>34.130000000000003</v>
      </c>
      <c r="I1934">
        <v>3.034478</v>
      </c>
      <c r="J1934">
        <v>1.0889089999999999</v>
      </c>
      <c r="K1934">
        <v>0</v>
      </c>
      <c r="L1934">
        <v>0</v>
      </c>
      <c r="M1934">
        <v>135</v>
      </c>
      <c r="N1934">
        <v>-12402</v>
      </c>
      <c r="O1934">
        <v>5.0523949999999997</v>
      </c>
      <c r="P1934">
        <v>63</v>
      </c>
      <c r="Q1934">
        <v>2.3577840000000001</v>
      </c>
      <c r="R1934" t="s">
        <v>43</v>
      </c>
      <c r="S1934" t="s">
        <v>43</v>
      </c>
    </row>
    <row r="1935" spans="1:19">
      <c r="A1935">
        <v>3159</v>
      </c>
      <c r="B1935">
        <v>1089</v>
      </c>
      <c r="C1935">
        <v>2670</v>
      </c>
      <c r="D1935">
        <v>130595.73</v>
      </c>
      <c r="E1935">
        <v>2510</v>
      </c>
      <c r="F1935">
        <v>150045.73000000001</v>
      </c>
      <c r="G1935">
        <v>59.779175000000002</v>
      </c>
      <c r="H1935">
        <v>19.63</v>
      </c>
      <c r="I1935">
        <v>40.149175</v>
      </c>
      <c r="J1935">
        <v>3.0452970000000001</v>
      </c>
      <c r="K1935">
        <v>0</v>
      </c>
      <c r="L1935">
        <v>0</v>
      </c>
      <c r="M1935">
        <v>160</v>
      </c>
      <c r="N1935">
        <v>-19450</v>
      </c>
      <c r="O1935">
        <v>5.9925090000000001</v>
      </c>
      <c r="P1935">
        <v>47</v>
      </c>
      <c r="Q1935">
        <v>1.7603</v>
      </c>
      <c r="R1935" t="s">
        <v>43</v>
      </c>
      <c r="S1935" t="s">
        <v>43</v>
      </c>
    </row>
    <row r="1936" spans="1:19">
      <c r="A1936">
        <v>5209</v>
      </c>
      <c r="B1936">
        <v>688</v>
      </c>
      <c r="C1936">
        <v>2669</v>
      </c>
      <c r="D1936">
        <v>121767.47</v>
      </c>
      <c r="E1936">
        <v>2616</v>
      </c>
      <c r="F1936">
        <v>131352.47</v>
      </c>
      <c r="G1936">
        <v>50.211188999999997</v>
      </c>
      <c r="H1936">
        <v>39.26</v>
      </c>
      <c r="I1936">
        <v>10.951188999999999</v>
      </c>
      <c r="J1936">
        <v>1.27894</v>
      </c>
      <c r="K1936">
        <v>0</v>
      </c>
      <c r="L1936">
        <v>0</v>
      </c>
      <c r="M1936">
        <v>53</v>
      </c>
      <c r="N1936">
        <v>-9585</v>
      </c>
      <c r="O1936">
        <v>1.985762</v>
      </c>
      <c r="P1936">
        <v>15</v>
      </c>
      <c r="Q1936">
        <v>0.56200799999999995</v>
      </c>
      <c r="R1936" t="s">
        <v>43</v>
      </c>
      <c r="S1936" t="s">
        <v>43</v>
      </c>
    </row>
    <row r="1937" spans="1:19">
      <c r="A1937">
        <v>3901</v>
      </c>
      <c r="B1937">
        <v>1258</v>
      </c>
      <c r="C1937">
        <v>2669</v>
      </c>
      <c r="D1937">
        <v>127555.15</v>
      </c>
      <c r="E1937">
        <v>2566</v>
      </c>
      <c r="F1937">
        <v>143018.15</v>
      </c>
      <c r="G1937">
        <v>55.735833999999997</v>
      </c>
      <c r="H1937">
        <v>19.515000000000001</v>
      </c>
      <c r="I1937">
        <v>36.220834000000004</v>
      </c>
      <c r="J1937">
        <v>2.8560509999999999</v>
      </c>
      <c r="K1937">
        <v>0</v>
      </c>
      <c r="L1937">
        <v>0</v>
      </c>
      <c r="M1937">
        <v>103</v>
      </c>
      <c r="N1937">
        <v>-15463</v>
      </c>
      <c r="O1937">
        <v>3.8591229999999999</v>
      </c>
      <c r="P1937">
        <v>20</v>
      </c>
      <c r="Q1937">
        <v>0.74934400000000001</v>
      </c>
      <c r="R1937" t="s">
        <v>43</v>
      </c>
      <c r="S1937" t="s">
        <v>43</v>
      </c>
    </row>
    <row r="1938" spans="1:19">
      <c r="A1938">
        <v>3997</v>
      </c>
      <c r="B1938">
        <v>704</v>
      </c>
      <c r="C1938">
        <v>2668</v>
      </c>
      <c r="D1938">
        <v>132350.74</v>
      </c>
      <c r="E1938">
        <v>2640</v>
      </c>
      <c r="F1938">
        <v>137018.74</v>
      </c>
      <c r="G1938">
        <v>51.901038</v>
      </c>
      <c r="H1938">
        <v>18.824999999999999</v>
      </c>
      <c r="I1938">
        <v>33.076037999999997</v>
      </c>
      <c r="J1938">
        <v>2.7570269999999999</v>
      </c>
      <c r="K1938">
        <v>0</v>
      </c>
      <c r="L1938">
        <v>0</v>
      </c>
      <c r="M1938">
        <v>28</v>
      </c>
      <c r="N1938">
        <v>-4668</v>
      </c>
      <c r="O1938">
        <v>1.0494749999999999</v>
      </c>
      <c r="P1938">
        <v>25</v>
      </c>
      <c r="Q1938">
        <v>0.93703099999999995</v>
      </c>
      <c r="R1938" t="s">
        <v>43</v>
      </c>
      <c r="S1938" t="s">
        <v>43</v>
      </c>
    </row>
    <row r="1939" spans="1:19">
      <c r="A1939">
        <v>4561</v>
      </c>
      <c r="B1939">
        <v>1221</v>
      </c>
      <c r="C1939">
        <v>2667</v>
      </c>
      <c r="D1939">
        <v>94418.94</v>
      </c>
      <c r="E1939">
        <v>2499</v>
      </c>
      <c r="F1939">
        <v>110448.94</v>
      </c>
      <c r="G1939">
        <v>44.197254999999998</v>
      </c>
      <c r="H1939">
        <v>15.37</v>
      </c>
      <c r="I1939">
        <v>28.827255000000001</v>
      </c>
      <c r="J1939">
        <v>2.875553</v>
      </c>
      <c r="K1939">
        <v>0</v>
      </c>
      <c r="L1939">
        <v>0</v>
      </c>
      <c r="M1939">
        <v>168</v>
      </c>
      <c r="N1939">
        <v>-16030</v>
      </c>
      <c r="O1939">
        <v>6.299213</v>
      </c>
      <c r="P1939">
        <v>35</v>
      </c>
      <c r="Q1939">
        <v>1.3123359999999999</v>
      </c>
      <c r="R1939" t="s">
        <v>43</v>
      </c>
      <c r="S1939" t="s">
        <v>43</v>
      </c>
    </row>
    <row r="1940" spans="1:19">
      <c r="A1940">
        <v>138</v>
      </c>
      <c r="B1940">
        <v>1094</v>
      </c>
      <c r="C1940">
        <v>2667</v>
      </c>
      <c r="D1940">
        <v>112540.31</v>
      </c>
      <c r="E1940">
        <v>2560</v>
      </c>
      <c r="F1940">
        <v>130926.14</v>
      </c>
      <c r="G1940">
        <v>51.143022999999999</v>
      </c>
      <c r="H1940">
        <v>18.88</v>
      </c>
      <c r="I1940">
        <v>32.263022999999997</v>
      </c>
      <c r="J1940">
        <v>2.708847</v>
      </c>
      <c r="K1940">
        <v>0</v>
      </c>
      <c r="L1940">
        <v>0</v>
      </c>
      <c r="M1940">
        <v>107</v>
      </c>
      <c r="N1940">
        <v>-18385.830000000002</v>
      </c>
      <c r="O1940">
        <v>4.0119990000000003</v>
      </c>
      <c r="P1940">
        <v>119</v>
      </c>
      <c r="Q1940">
        <v>4.4619419999999996</v>
      </c>
      <c r="R1940" t="s">
        <v>43</v>
      </c>
      <c r="S1940" t="s">
        <v>43</v>
      </c>
    </row>
    <row r="1941" spans="1:19">
      <c r="A1941">
        <v>3853</v>
      </c>
      <c r="B1941">
        <v>1525</v>
      </c>
      <c r="C1941">
        <v>2661</v>
      </c>
      <c r="D1941">
        <v>32154.34</v>
      </c>
      <c r="E1941">
        <v>2645</v>
      </c>
      <c r="F1941">
        <v>33539.339999999997</v>
      </c>
      <c r="G1941">
        <v>12.68028</v>
      </c>
      <c r="H1941">
        <v>11.53</v>
      </c>
      <c r="I1941">
        <v>1.15028</v>
      </c>
      <c r="J1941">
        <v>1.099764</v>
      </c>
      <c r="K1941">
        <v>0</v>
      </c>
      <c r="L1941">
        <v>0</v>
      </c>
      <c r="M1941">
        <v>16</v>
      </c>
      <c r="N1941">
        <v>-1385</v>
      </c>
      <c r="O1941">
        <v>0.60127799999999998</v>
      </c>
      <c r="P1941">
        <v>31</v>
      </c>
      <c r="Q1941">
        <v>1.164976</v>
      </c>
      <c r="R1941" t="s">
        <v>43</v>
      </c>
      <c r="S1941" t="s">
        <v>43</v>
      </c>
    </row>
    <row r="1942" spans="1:19">
      <c r="A1942">
        <v>5134</v>
      </c>
      <c r="B1942">
        <v>249</v>
      </c>
      <c r="C1942">
        <v>2658</v>
      </c>
      <c r="D1942">
        <v>85767.48</v>
      </c>
      <c r="E1942">
        <v>2599</v>
      </c>
      <c r="F1942">
        <v>92306.48</v>
      </c>
      <c r="G1942">
        <v>35.516151999999998</v>
      </c>
      <c r="H1942">
        <v>32.729999999999997</v>
      </c>
      <c r="I1942">
        <v>2.786152</v>
      </c>
      <c r="J1942">
        <v>1.0851249999999999</v>
      </c>
      <c r="K1942">
        <v>2</v>
      </c>
      <c r="L1942">
        <v>7.5245000000000006E-2</v>
      </c>
      <c r="M1942">
        <v>57</v>
      </c>
      <c r="N1942">
        <v>-6539</v>
      </c>
      <c r="O1942">
        <v>2.1444700000000001</v>
      </c>
      <c r="P1942">
        <v>37</v>
      </c>
      <c r="Q1942">
        <v>1.3920239999999999</v>
      </c>
      <c r="R1942" t="s">
        <v>43</v>
      </c>
      <c r="S1942" t="s">
        <v>43</v>
      </c>
    </row>
    <row r="1943" spans="1:19">
      <c r="A1943">
        <v>5556</v>
      </c>
      <c r="B1943">
        <v>1917</v>
      </c>
      <c r="C1943">
        <v>2657</v>
      </c>
      <c r="D1943">
        <v>215523.27</v>
      </c>
      <c r="E1943">
        <v>2584</v>
      </c>
      <c r="F1943">
        <v>228357.27</v>
      </c>
      <c r="G1943">
        <v>88.373557000000005</v>
      </c>
      <c r="H1943">
        <v>66.72</v>
      </c>
      <c r="I1943">
        <v>21.653556999999999</v>
      </c>
      <c r="J1943">
        <v>1.3245439999999999</v>
      </c>
      <c r="K1943">
        <v>0</v>
      </c>
      <c r="L1943">
        <v>0</v>
      </c>
      <c r="M1943">
        <v>73</v>
      </c>
      <c r="N1943">
        <v>-12834</v>
      </c>
      <c r="O1943">
        <v>2.7474599999999998</v>
      </c>
      <c r="P1943">
        <v>37</v>
      </c>
      <c r="Q1943">
        <v>1.3925479999999999</v>
      </c>
      <c r="R1943" t="s">
        <v>43</v>
      </c>
      <c r="S1943" t="s">
        <v>43</v>
      </c>
    </row>
    <row r="1944" spans="1:19">
      <c r="A1944">
        <v>5749</v>
      </c>
      <c r="B1944">
        <v>1702</v>
      </c>
      <c r="C1944">
        <v>2655</v>
      </c>
      <c r="D1944">
        <v>68488.88</v>
      </c>
      <c r="E1944">
        <v>2447</v>
      </c>
      <c r="F1944">
        <v>83829.88</v>
      </c>
      <c r="G1944">
        <v>34.258226000000001</v>
      </c>
      <c r="H1944">
        <v>24.87</v>
      </c>
      <c r="I1944">
        <v>9.3882259999999995</v>
      </c>
      <c r="J1944">
        <v>1.3774919999999999</v>
      </c>
      <c r="K1944">
        <v>0</v>
      </c>
      <c r="L1944">
        <v>0</v>
      </c>
      <c r="M1944">
        <v>208</v>
      </c>
      <c r="N1944">
        <v>-15341</v>
      </c>
      <c r="O1944">
        <v>7.8342749999999999</v>
      </c>
      <c r="P1944">
        <v>31</v>
      </c>
      <c r="Q1944">
        <v>1.167608</v>
      </c>
      <c r="R1944" t="s">
        <v>43</v>
      </c>
      <c r="S1944" t="s">
        <v>43</v>
      </c>
    </row>
    <row r="1945" spans="1:19">
      <c r="A1945">
        <v>3577</v>
      </c>
      <c r="B1945">
        <v>678</v>
      </c>
      <c r="C1945">
        <v>2653</v>
      </c>
      <c r="D1945">
        <v>48136.45</v>
      </c>
      <c r="E1945">
        <v>2446</v>
      </c>
      <c r="F1945">
        <v>65264.45</v>
      </c>
      <c r="G1945">
        <v>26.682113999999999</v>
      </c>
      <c r="H1945">
        <v>11.025</v>
      </c>
      <c r="I1945">
        <v>15.657114</v>
      </c>
      <c r="J1945">
        <v>2.4201459999999999</v>
      </c>
      <c r="K1945">
        <v>0</v>
      </c>
      <c r="L1945">
        <v>0</v>
      </c>
      <c r="M1945">
        <v>207</v>
      </c>
      <c r="N1945">
        <v>-17128</v>
      </c>
      <c r="O1945">
        <v>7.8024880000000003</v>
      </c>
      <c r="P1945">
        <v>35</v>
      </c>
      <c r="Q1945">
        <v>1.319261</v>
      </c>
      <c r="R1945" t="s">
        <v>43</v>
      </c>
      <c r="S1945" t="s">
        <v>43</v>
      </c>
    </row>
    <row r="1946" spans="1:19">
      <c r="A1946">
        <v>2451</v>
      </c>
      <c r="B1946">
        <v>1956</v>
      </c>
      <c r="C1946">
        <v>2652</v>
      </c>
      <c r="D1946">
        <v>64918.79</v>
      </c>
      <c r="E1946">
        <v>2553</v>
      </c>
      <c r="F1946">
        <v>74950.789999999994</v>
      </c>
      <c r="G1946">
        <v>29.357928000000001</v>
      </c>
      <c r="H1946">
        <v>11.66</v>
      </c>
      <c r="I1946">
        <v>17.697928000000001</v>
      </c>
      <c r="J1946">
        <v>2.517833</v>
      </c>
      <c r="K1946">
        <v>0</v>
      </c>
      <c r="L1946">
        <v>0</v>
      </c>
      <c r="M1946">
        <v>99</v>
      </c>
      <c r="N1946">
        <v>-10032</v>
      </c>
      <c r="O1946">
        <v>3.7330320000000001</v>
      </c>
      <c r="P1946">
        <v>44</v>
      </c>
      <c r="Q1946">
        <v>1.659125</v>
      </c>
      <c r="R1946" t="s">
        <v>43</v>
      </c>
      <c r="S1946" t="s">
        <v>43</v>
      </c>
    </row>
    <row r="1947" spans="1:19">
      <c r="A1947">
        <v>2955</v>
      </c>
      <c r="B1947">
        <v>814</v>
      </c>
      <c r="C1947">
        <v>2651</v>
      </c>
      <c r="D1947">
        <v>137710.54999999999</v>
      </c>
      <c r="E1947">
        <v>2488</v>
      </c>
      <c r="F1947">
        <v>156723.54999999999</v>
      </c>
      <c r="G1947">
        <v>62.991781000000003</v>
      </c>
      <c r="H1947">
        <v>37.93</v>
      </c>
      <c r="I1947">
        <v>25.061781</v>
      </c>
      <c r="J1947">
        <v>1.660738</v>
      </c>
      <c r="K1947">
        <v>0</v>
      </c>
      <c r="L1947">
        <v>0</v>
      </c>
      <c r="M1947">
        <v>163</v>
      </c>
      <c r="N1947">
        <v>-19013</v>
      </c>
      <c r="O1947">
        <v>6.1486229999999997</v>
      </c>
      <c r="P1947">
        <v>23</v>
      </c>
      <c r="Q1947">
        <v>0.86759699999999995</v>
      </c>
      <c r="R1947" t="s">
        <v>43</v>
      </c>
      <c r="S1947" t="s">
        <v>43</v>
      </c>
    </row>
    <row r="1948" spans="1:19">
      <c r="A1948">
        <v>3954</v>
      </c>
      <c r="B1948">
        <v>220</v>
      </c>
      <c r="C1948">
        <v>2651</v>
      </c>
      <c r="D1948">
        <v>118893.03</v>
      </c>
      <c r="E1948">
        <v>2349</v>
      </c>
      <c r="F1948">
        <v>144218.03</v>
      </c>
      <c r="G1948">
        <v>61.395499999999998</v>
      </c>
      <c r="H1948">
        <v>52</v>
      </c>
      <c r="I1948">
        <v>9.3955000000000002</v>
      </c>
      <c r="J1948">
        <v>1.1806829999999999</v>
      </c>
      <c r="K1948">
        <v>0</v>
      </c>
      <c r="L1948">
        <v>0</v>
      </c>
      <c r="M1948">
        <v>302</v>
      </c>
      <c r="N1948">
        <v>-25325</v>
      </c>
      <c r="O1948">
        <v>11.391928</v>
      </c>
      <c r="P1948">
        <v>36</v>
      </c>
      <c r="Q1948">
        <v>1.3579779999999999</v>
      </c>
      <c r="R1948" t="s">
        <v>43</v>
      </c>
      <c r="S1948" t="s">
        <v>43</v>
      </c>
    </row>
    <row r="1949" spans="1:19">
      <c r="A1949">
        <v>4725</v>
      </c>
      <c r="B1949">
        <v>839</v>
      </c>
      <c r="C1949">
        <v>2651</v>
      </c>
      <c r="D1949">
        <v>173232.31</v>
      </c>
      <c r="E1949">
        <v>2457</v>
      </c>
      <c r="F1949">
        <v>196733.31</v>
      </c>
      <c r="G1949">
        <v>80.070537000000002</v>
      </c>
      <c r="H1949">
        <v>60</v>
      </c>
      <c r="I1949">
        <v>20.070537000000002</v>
      </c>
      <c r="J1949">
        <v>1.3345089999999999</v>
      </c>
      <c r="K1949">
        <v>0</v>
      </c>
      <c r="L1949">
        <v>0</v>
      </c>
      <c r="M1949">
        <v>194</v>
      </c>
      <c r="N1949">
        <v>-23501</v>
      </c>
      <c r="O1949">
        <v>7.3179930000000004</v>
      </c>
      <c r="P1949">
        <v>46</v>
      </c>
      <c r="Q1949">
        <v>1.7351939999999999</v>
      </c>
      <c r="R1949" t="s">
        <v>43</v>
      </c>
      <c r="S1949" t="s">
        <v>43</v>
      </c>
    </row>
    <row r="1950" spans="1:19">
      <c r="A1950">
        <v>355</v>
      </c>
      <c r="B1950">
        <v>1221</v>
      </c>
      <c r="C1950">
        <v>2650</v>
      </c>
      <c r="D1950">
        <v>61218.25</v>
      </c>
      <c r="E1950">
        <v>2510</v>
      </c>
      <c r="F1950">
        <v>73441.25</v>
      </c>
      <c r="G1950">
        <v>29.259461999999999</v>
      </c>
      <c r="H1950">
        <v>13.22</v>
      </c>
      <c r="I1950">
        <v>16.039462</v>
      </c>
      <c r="J1950">
        <v>2.2132719999999999</v>
      </c>
      <c r="K1950">
        <v>0</v>
      </c>
      <c r="L1950">
        <v>0</v>
      </c>
      <c r="M1950">
        <v>140</v>
      </c>
      <c r="N1950">
        <v>-12223</v>
      </c>
      <c r="O1950">
        <v>5.2830190000000004</v>
      </c>
      <c r="P1950">
        <v>41</v>
      </c>
      <c r="Q1950">
        <v>1.5471699999999999</v>
      </c>
      <c r="R1950" t="s">
        <v>43</v>
      </c>
      <c r="S1950" t="s">
        <v>43</v>
      </c>
    </row>
    <row r="1951" spans="1:19">
      <c r="A1951">
        <v>5803</v>
      </c>
      <c r="B1951">
        <v>1917</v>
      </c>
      <c r="C1951">
        <v>2648</v>
      </c>
      <c r="D1951">
        <v>216107.15</v>
      </c>
      <c r="E1951">
        <v>2567</v>
      </c>
      <c r="F1951">
        <v>230473.15</v>
      </c>
      <c r="G1951">
        <v>89.783073999999999</v>
      </c>
      <c r="H1951">
        <v>67.37</v>
      </c>
      <c r="I1951">
        <v>22.413074000000002</v>
      </c>
      <c r="J1951">
        <v>1.332686</v>
      </c>
      <c r="K1951">
        <v>0</v>
      </c>
      <c r="L1951">
        <v>0</v>
      </c>
      <c r="M1951">
        <v>81</v>
      </c>
      <c r="N1951">
        <v>-14366</v>
      </c>
      <c r="O1951">
        <v>3.0589119999999999</v>
      </c>
      <c r="P1951">
        <v>45</v>
      </c>
      <c r="Q1951">
        <v>1.6993959999999999</v>
      </c>
      <c r="R1951" t="s">
        <v>43</v>
      </c>
      <c r="S1951" t="s">
        <v>43</v>
      </c>
    </row>
    <row r="1952" spans="1:19">
      <c r="A1952">
        <v>5987</v>
      </c>
      <c r="B1952">
        <v>1084</v>
      </c>
      <c r="C1952">
        <v>2648</v>
      </c>
      <c r="D1952">
        <v>195333.6</v>
      </c>
      <c r="E1952">
        <v>2527</v>
      </c>
      <c r="F1952">
        <v>214326.6</v>
      </c>
      <c r="G1952">
        <v>84.814642000000006</v>
      </c>
      <c r="H1952">
        <v>24.91</v>
      </c>
      <c r="I1952">
        <v>59.904642000000003</v>
      </c>
      <c r="J1952">
        <v>3.4048430000000001</v>
      </c>
      <c r="K1952">
        <v>0</v>
      </c>
      <c r="L1952">
        <v>0</v>
      </c>
      <c r="M1952">
        <v>121</v>
      </c>
      <c r="N1952">
        <v>-18993</v>
      </c>
      <c r="O1952">
        <v>4.5694860000000004</v>
      </c>
      <c r="P1952">
        <v>31</v>
      </c>
      <c r="Q1952">
        <v>1.170695</v>
      </c>
      <c r="R1952" t="s">
        <v>43</v>
      </c>
      <c r="S1952" t="s">
        <v>43</v>
      </c>
    </row>
    <row r="1953" spans="1:19">
      <c r="A1953">
        <v>84</v>
      </c>
      <c r="B1953">
        <v>868</v>
      </c>
      <c r="C1953">
        <v>2648</v>
      </c>
      <c r="D1953">
        <v>169073.49</v>
      </c>
      <c r="E1953">
        <v>2573</v>
      </c>
      <c r="F1953">
        <v>179892.49</v>
      </c>
      <c r="G1953">
        <v>69.915464</v>
      </c>
      <c r="H1953">
        <v>60</v>
      </c>
      <c r="I1953">
        <v>9.9154640000000001</v>
      </c>
      <c r="J1953">
        <v>1.1652579999999999</v>
      </c>
      <c r="K1953">
        <v>0</v>
      </c>
      <c r="L1953">
        <v>0</v>
      </c>
      <c r="M1953">
        <v>75</v>
      </c>
      <c r="N1953">
        <v>-10819</v>
      </c>
      <c r="O1953">
        <v>2.8323260000000001</v>
      </c>
      <c r="P1953">
        <v>40</v>
      </c>
      <c r="Q1953">
        <v>1.5105740000000001</v>
      </c>
      <c r="R1953" t="s">
        <v>43</v>
      </c>
      <c r="S1953" t="s">
        <v>43</v>
      </c>
    </row>
    <row r="1954" spans="1:19">
      <c r="A1954">
        <v>4858</v>
      </c>
      <c r="B1954">
        <v>772</v>
      </c>
      <c r="C1954">
        <v>2647</v>
      </c>
      <c r="D1954">
        <v>98992.38</v>
      </c>
      <c r="E1954">
        <v>2401</v>
      </c>
      <c r="F1954">
        <v>126059.38</v>
      </c>
      <c r="G1954">
        <v>52.502865</v>
      </c>
      <c r="H1954">
        <v>28.16</v>
      </c>
      <c r="I1954">
        <v>24.342865</v>
      </c>
      <c r="J1954">
        <v>1.8644480000000001</v>
      </c>
      <c r="K1954">
        <v>0</v>
      </c>
      <c r="L1954">
        <v>0</v>
      </c>
      <c r="M1954">
        <v>246</v>
      </c>
      <c r="N1954">
        <v>-27067</v>
      </c>
      <c r="O1954">
        <v>9.2935400000000001</v>
      </c>
      <c r="P1954">
        <v>40</v>
      </c>
      <c r="Q1954">
        <v>1.511145</v>
      </c>
      <c r="R1954" t="s">
        <v>43</v>
      </c>
      <c r="S1954" t="s">
        <v>43</v>
      </c>
    </row>
    <row r="1955" spans="1:19">
      <c r="A1955">
        <v>4860</v>
      </c>
      <c r="B1955">
        <v>1177</v>
      </c>
      <c r="C1955">
        <v>2647</v>
      </c>
      <c r="D1955">
        <v>84306.77</v>
      </c>
      <c r="E1955">
        <v>2568</v>
      </c>
      <c r="F1955">
        <v>92484.77</v>
      </c>
      <c r="G1955">
        <v>36.014319</v>
      </c>
      <c r="H1955">
        <v>12.39</v>
      </c>
      <c r="I1955">
        <v>23.624319</v>
      </c>
      <c r="J1955">
        <v>2.9067249999999998</v>
      </c>
      <c r="K1955">
        <v>0</v>
      </c>
      <c r="L1955">
        <v>0</v>
      </c>
      <c r="M1955">
        <v>79</v>
      </c>
      <c r="N1955">
        <v>-8178</v>
      </c>
      <c r="O1955">
        <v>2.9845109999999999</v>
      </c>
      <c r="P1955">
        <v>39</v>
      </c>
      <c r="Q1955">
        <v>1.473366</v>
      </c>
      <c r="R1955" t="s">
        <v>43</v>
      </c>
      <c r="S1955" t="s">
        <v>43</v>
      </c>
    </row>
    <row r="1956" spans="1:19">
      <c r="A1956">
        <v>3279</v>
      </c>
      <c r="B1956">
        <v>1508</v>
      </c>
      <c r="C1956">
        <v>2647</v>
      </c>
      <c r="D1956">
        <v>61559.06</v>
      </c>
      <c r="E1956">
        <v>2586</v>
      </c>
      <c r="F1956">
        <v>68081.06</v>
      </c>
      <c r="G1956">
        <v>26.326782999999999</v>
      </c>
      <c r="H1956">
        <v>10.32</v>
      </c>
      <c r="I1956">
        <v>16.006782999999999</v>
      </c>
      <c r="J1956">
        <v>2.5510449999999998</v>
      </c>
      <c r="K1956">
        <v>0</v>
      </c>
      <c r="L1956">
        <v>0</v>
      </c>
      <c r="M1956">
        <v>61</v>
      </c>
      <c r="N1956">
        <v>-6522</v>
      </c>
      <c r="O1956">
        <v>2.3044959999999999</v>
      </c>
      <c r="P1956">
        <v>31</v>
      </c>
      <c r="Q1956">
        <v>1.1711370000000001</v>
      </c>
      <c r="R1956" t="s">
        <v>43</v>
      </c>
      <c r="S1956" t="s">
        <v>43</v>
      </c>
    </row>
    <row r="1957" spans="1:19">
      <c r="A1957">
        <v>3729</v>
      </c>
      <c r="B1957">
        <v>901</v>
      </c>
      <c r="C1957">
        <v>2647</v>
      </c>
      <c r="D1957">
        <v>126911.73</v>
      </c>
      <c r="E1957">
        <v>2577</v>
      </c>
      <c r="F1957">
        <v>139460.73000000001</v>
      </c>
      <c r="G1957">
        <v>54.117474000000001</v>
      </c>
      <c r="H1957">
        <v>46.97</v>
      </c>
      <c r="I1957">
        <v>7.1474739999999999</v>
      </c>
      <c r="J1957">
        <v>1.1521710000000001</v>
      </c>
      <c r="K1957">
        <v>0</v>
      </c>
      <c r="L1957">
        <v>0</v>
      </c>
      <c r="M1957">
        <v>70</v>
      </c>
      <c r="N1957">
        <v>-12549</v>
      </c>
      <c r="O1957">
        <v>2.6445029999999998</v>
      </c>
      <c r="P1957">
        <v>60</v>
      </c>
      <c r="Q1957">
        <v>2.2667169999999999</v>
      </c>
      <c r="R1957" t="s">
        <v>43</v>
      </c>
      <c r="S1957" t="s">
        <v>43</v>
      </c>
    </row>
    <row r="1958" spans="1:19">
      <c r="A1958">
        <v>2413</v>
      </c>
      <c r="B1958">
        <v>39</v>
      </c>
      <c r="C1958">
        <v>2646</v>
      </c>
      <c r="D1958">
        <v>132232.51999999999</v>
      </c>
      <c r="E1958">
        <v>2593</v>
      </c>
      <c r="F1958">
        <v>136913.51999999999</v>
      </c>
      <c r="G1958">
        <v>52.801203000000001</v>
      </c>
      <c r="H1958">
        <v>49.14</v>
      </c>
      <c r="I1958">
        <v>3.661203</v>
      </c>
      <c r="J1958">
        <v>1.074506</v>
      </c>
      <c r="K1958">
        <v>0</v>
      </c>
      <c r="L1958">
        <v>0</v>
      </c>
      <c r="M1958">
        <v>53</v>
      </c>
      <c r="N1958">
        <v>-4681</v>
      </c>
      <c r="O1958">
        <v>2.0030230000000002</v>
      </c>
      <c r="P1958">
        <v>25</v>
      </c>
      <c r="Q1958">
        <v>0.94482200000000005</v>
      </c>
      <c r="R1958" t="s">
        <v>43</v>
      </c>
      <c r="S1958" t="s">
        <v>43</v>
      </c>
    </row>
    <row r="1959" spans="1:19">
      <c r="A1959">
        <v>5040</v>
      </c>
      <c r="B1959">
        <v>820</v>
      </c>
      <c r="C1959">
        <v>2646</v>
      </c>
      <c r="D1959">
        <v>175418.69</v>
      </c>
      <c r="E1959">
        <v>2564</v>
      </c>
      <c r="F1959">
        <v>188522.69</v>
      </c>
      <c r="G1959">
        <v>73.526790000000005</v>
      </c>
      <c r="H1959">
        <v>45.7</v>
      </c>
      <c r="I1959">
        <v>27.826789999999999</v>
      </c>
      <c r="J1959">
        <v>1.6089009999999999</v>
      </c>
      <c r="K1959">
        <v>0</v>
      </c>
      <c r="L1959">
        <v>0</v>
      </c>
      <c r="M1959">
        <v>82</v>
      </c>
      <c r="N1959">
        <v>-13104</v>
      </c>
      <c r="O1959">
        <v>3.0990169999999999</v>
      </c>
      <c r="P1959">
        <v>22</v>
      </c>
      <c r="Q1959">
        <v>0.83144399999999996</v>
      </c>
      <c r="R1959" t="s">
        <v>43</v>
      </c>
      <c r="S1959" t="s">
        <v>43</v>
      </c>
    </row>
    <row r="1960" spans="1:19">
      <c r="A1960">
        <v>5585</v>
      </c>
      <c r="B1960">
        <v>148</v>
      </c>
      <c r="C1960">
        <v>2646</v>
      </c>
      <c r="D1960">
        <v>74398.62</v>
      </c>
      <c r="E1960">
        <v>2583</v>
      </c>
      <c r="F1960">
        <v>80291.62</v>
      </c>
      <c r="G1960">
        <v>31.084638000000002</v>
      </c>
      <c r="H1960">
        <v>18.25</v>
      </c>
      <c r="I1960">
        <v>12.834638</v>
      </c>
      <c r="J1960">
        <v>1.703268</v>
      </c>
      <c r="K1960">
        <v>0</v>
      </c>
      <c r="L1960">
        <v>0</v>
      </c>
      <c r="M1960">
        <v>63</v>
      </c>
      <c r="N1960">
        <v>-5893</v>
      </c>
      <c r="O1960">
        <v>2.3809520000000002</v>
      </c>
      <c r="P1960">
        <v>33</v>
      </c>
      <c r="Q1960">
        <v>1.247166</v>
      </c>
      <c r="R1960" t="s">
        <v>43</v>
      </c>
      <c r="S1960" t="s">
        <v>43</v>
      </c>
    </row>
    <row r="1961" spans="1:19">
      <c r="A1961">
        <v>1010</v>
      </c>
      <c r="B1961">
        <v>658</v>
      </c>
      <c r="C1961">
        <v>2645</v>
      </c>
      <c r="D1961">
        <v>167138.9</v>
      </c>
      <c r="E1961">
        <v>2590</v>
      </c>
      <c r="F1961">
        <v>176858.9</v>
      </c>
      <c r="G1961">
        <v>68.285290000000003</v>
      </c>
      <c r="H1961">
        <v>38.369999999999997</v>
      </c>
      <c r="I1961">
        <v>29.915289999999999</v>
      </c>
      <c r="J1961">
        <v>1.7796529999999999</v>
      </c>
      <c r="K1961">
        <v>0</v>
      </c>
      <c r="L1961">
        <v>0</v>
      </c>
      <c r="M1961">
        <v>55</v>
      </c>
      <c r="N1961">
        <v>-9720</v>
      </c>
      <c r="O1961">
        <v>2.0793949999999999</v>
      </c>
      <c r="P1961">
        <v>30</v>
      </c>
      <c r="Q1961">
        <v>1.1342159999999999</v>
      </c>
      <c r="R1961" t="s">
        <v>43</v>
      </c>
      <c r="S1961" t="s">
        <v>43</v>
      </c>
    </row>
    <row r="1962" spans="1:19">
      <c r="A1962">
        <v>3988</v>
      </c>
      <c r="B1962">
        <v>983</v>
      </c>
      <c r="C1962">
        <v>2641</v>
      </c>
      <c r="D1962">
        <v>106484.67</v>
      </c>
      <c r="E1962">
        <v>2537</v>
      </c>
      <c r="F1962">
        <v>119633.67</v>
      </c>
      <c r="G1962">
        <v>47.155566</v>
      </c>
      <c r="H1962">
        <v>17.09</v>
      </c>
      <c r="I1962">
        <v>30.065566</v>
      </c>
      <c r="J1962">
        <v>2.7592490000000001</v>
      </c>
      <c r="K1962">
        <v>0</v>
      </c>
      <c r="L1962">
        <v>0</v>
      </c>
      <c r="M1962">
        <v>104</v>
      </c>
      <c r="N1962">
        <v>-13149</v>
      </c>
      <c r="O1962">
        <v>3.9379019999999998</v>
      </c>
      <c r="P1962">
        <v>38</v>
      </c>
      <c r="Q1962">
        <v>1.438849</v>
      </c>
      <c r="R1962" t="s">
        <v>43</v>
      </c>
      <c r="S1962" t="s">
        <v>43</v>
      </c>
    </row>
    <row r="1963" spans="1:19">
      <c r="A1963">
        <v>4281</v>
      </c>
      <c r="B1963">
        <v>1642</v>
      </c>
      <c r="C1963">
        <v>2640</v>
      </c>
      <c r="D1963">
        <v>49615.54</v>
      </c>
      <c r="E1963">
        <v>2588</v>
      </c>
      <c r="F1963">
        <v>55981.54</v>
      </c>
      <c r="G1963">
        <v>21.631198000000001</v>
      </c>
      <c r="H1963">
        <v>6.4649999999999999</v>
      </c>
      <c r="I1963">
        <v>15.166198</v>
      </c>
      <c r="J1963">
        <v>3.3458929999999998</v>
      </c>
      <c r="K1963">
        <v>0</v>
      </c>
      <c r="L1963">
        <v>0</v>
      </c>
      <c r="M1963">
        <v>52</v>
      </c>
      <c r="N1963">
        <v>-6366</v>
      </c>
      <c r="O1963">
        <v>1.969697</v>
      </c>
      <c r="P1963">
        <v>24</v>
      </c>
      <c r="Q1963">
        <v>0.90909099999999998</v>
      </c>
      <c r="R1963" t="s">
        <v>43</v>
      </c>
      <c r="S1963" t="s">
        <v>43</v>
      </c>
    </row>
    <row r="1964" spans="1:19">
      <c r="A1964">
        <v>5406</v>
      </c>
      <c r="B1964">
        <v>1259</v>
      </c>
      <c r="C1964">
        <v>2640</v>
      </c>
      <c r="D1964">
        <v>292298.21000000002</v>
      </c>
      <c r="E1964">
        <v>2473</v>
      </c>
      <c r="F1964">
        <v>312356.21000000002</v>
      </c>
      <c r="G1964">
        <v>126.306595</v>
      </c>
      <c r="H1964">
        <v>59.12</v>
      </c>
      <c r="I1964">
        <v>67.186594999999997</v>
      </c>
      <c r="J1964">
        <v>2.136444</v>
      </c>
      <c r="K1964">
        <v>0</v>
      </c>
      <c r="L1964">
        <v>0</v>
      </c>
      <c r="M1964">
        <v>167</v>
      </c>
      <c r="N1964">
        <v>-20058</v>
      </c>
      <c r="O1964">
        <v>6.3257580000000004</v>
      </c>
      <c r="P1964">
        <v>46</v>
      </c>
      <c r="Q1964">
        <v>1.742424</v>
      </c>
      <c r="R1964" t="s">
        <v>43</v>
      </c>
      <c r="S1964" t="s">
        <v>43</v>
      </c>
    </row>
    <row r="1965" spans="1:19">
      <c r="A1965">
        <v>4492</v>
      </c>
      <c r="B1965">
        <v>80</v>
      </c>
      <c r="C1965">
        <v>2639</v>
      </c>
      <c r="D1965">
        <v>57915.39</v>
      </c>
      <c r="E1965">
        <v>2545</v>
      </c>
      <c r="F1965">
        <v>66739.39</v>
      </c>
      <c r="G1965">
        <v>26.223728999999999</v>
      </c>
      <c r="H1965">
        <v>9.7100000000000009</v>
      </c>
      <c r="I1965">
        <v>16.513729000000001</v>
      </c>
      <c r="J1965">
        <v>2.7006929999999998</v>
      </c>
      <c r="K1965">
        <v>0</v>
      </c>
      <c r="L1965">
        <v>0</v>
      </c>
      <c r="M1965">
        <v>94</v>
      </c>
      <c r="N1965">
        <v>-8824</v>
      </c>
      <c r="O1965">
        <v>3.5619550000000002</v>
      </c>
      <c r="P1965">
        <v>27</v>
      </c>
      <c r="Q1965">
        <v>1.023115</v>
      </c>
      <c r="R1965" t="s">
        <v>43</v>
      </c>
      <c r="S1965" t="s">
        <v>43</v>
      </c>
    </row>
    <row r="1966" spans="1:19">
      <c r="A1966">
        <v>3755</v>
      </c>
      <c r="B1966">
        <v>1094</v>
      </c>
      <c r="C1966">
        <v>2638</v>
      </c>
      <c r="D1966">
        <v>113418.23</v>
      </c>
      <c r="E1966">
        <v>2517</v>
      </c>
      <c r="F1966">
        <v>135141.23000000001</v>
      </c>
      <c r="G1966">
        <v>53.691391000000003</v>
      </c>
      <c r="H1966">
        <v>19.25</v>
      </c>
      <c r="I1966">
        <v>34.441391000000003</v>
      </c>
      <c r="J1966">
        <v>2.7891629999999998</v>
      </c>
      <c r="K1966">
        <v>0</v>
      </c>
      <c r="L1966">
        <v>0</v>
      </c>
      <c r="M1966">
        <v>121</v>
      </c>
      <c r="N1966">
        <v>-21723</v>
      </c>
      <c r="O1966">
        <v>4.5868080000000004</v>
      </c>
      <c r="P1966">
        <v>100</v>
      </c>
      <c r="Q1966">
        <v>3.7907510000000002</v>
      </c>
      <c r="R1966" t="s">
        <v>43</v>
      </c>
      <c r="S1966" t="s">
        <v>43</v>
      </c>
    </row>
    <row r="1967" spans="1:19">
      <c r="A1967">
        <v>239</v>
      </c>
      <c r="B1967">
        <v>155</v>
      </c>
      <c r="C1967">
        <v>2638</v>
      </c>
      <c r="D1967">
        <v>57827.51</v>
      </c>
      <c r="E1967">
        <v>2420</v>
      </c>
      <c r="F1967">
        <v>75286.509999999995</v>
      </c>
      <c r="G1967">
        <v>31.110128</v>
      </c>
      <c r="H1967">
        <v>19.96</v>
      </c>
      <c r="I1967">
        <v>11.150128</v>
      </c>
      <c r="J1967">
        <v>1.558624</v>
      </c>
      <c r="K1967">
        <v>0</v>
      </c>
      <c r="L1967">
        <v>0</v>
      </c>
      <c r="M1967">
        <v>218</v>
      </c>
      <c r="N1967">
        <v>-17459</v>
      </c>
      <c r="O1967">
        <v>8.2638359999999995</v>
      </c>
      <c r="P1967">
        <v>57</v>
      </c>
      <c r="Q1967">
        <v>2.1607280000000002</v>
      </c>
      <c r="R1967" t="s">
        <v>43</v>
      </c>
      <c r="S1967" t="s">
        <v>43</v>
      </c>
    </row>
    <row r="1968" spans="1:19">
      <c r="A1968">
        <v>3702</v>
      </c>
      <c r="B1968">
        <v>1844</v>
      </c>
      <c r="C1968">
        <v>2635</v>
      </c>
      <c r="D1968">
        <v>64462.63</v>
      </c>
      <c r="E1968">
        <v>2536</v>
      </c>
      <c r="F1968">
        <v>73565.63</v>
      </c>
      <c r="G1968">
        <v>29.008528999999999</v>
      </c>
      <c r="H1968">
        <v>11.375</v>
      </c>
      <c r="I1968">
        <v>17.633528999999999</v>
      </c>
      <c r="J1968">
        <v>2.5501999999999998</v>
      </c>
      <c r="K1968">
        <v>0</v>
      </c>
      <c r="L1968">
        <v>0</v>
      </c>
      <c r="M1968">
        <v>99</v>
      </c>
      <c r="N1968">
        <v>-9103</v>
      </c>
      <c r="O1968">
        <v>3.7571159999999999</v>
      </c>
      <c r="P1968">
        <v>30</v>
      </c>
      <c r="Q1968">
        <v>1.13852</v>
      </c>
      <c r="R1968" t="s">
        <v>43</v>
      </c>
      <c r="S1968" t="s">
        <v>43</v>
      </c>
    </row>
    <row r="1969" spans="1:19">
      <c r="A1969">
        <v>4303</v>
      </c>
      <c r="B1969">
        <v>692</v>
      </c>
      <c r="C1969">
        <v>2635</v>
      </c>
      <c r="D1969">
        <v>44870.57</v>
      </c>
      <c r="E1969">
        <v>2507</v>
      </c>
      <c r="F1969">
        <v>54783.57</v>
      </c>
      <c r="G1969">
        <v>21.852242</v>
      </c>
      <c r="H1969">
        <v>19.68</v>
      </c>
      <c r="I1969">
        <v>2.1722419999999998</v>
      </c>
      <c r="J1969">
        <v>1.1103780000000001</v>
      </c>
      <c r="K1969">
        <v>0</v>
      </c>
      <c r="L1969">
        <v>0</v>
      </c>
      <c r="M1969">
        <v>128</v>
      </c>
      <c r="N1969">
        <v>-9913</v>
      </c>
      <c r="O1969">
        <v>4.857685</v>
      </c>
      <c r="P1969">
        <v>20</v>
      </c>
      <c r="Q1969">
        <v>0.75901300000000005</v>
      </c>
      <c r="R1969" t="s">
        <v>43</v>
      </c>
      <c r="S1969" t="s">
        <v>43</v>
      </c>
    </row>
    <row r="1970" spans="1:19">
      <c r="A1970">
        <v>999</v>
      </c>
      <c r="B1970">
        <v>1498</v>
      </c>
      <c r="C1970">
        <v>2635</v>
      </c>
      <c r="D1970">
        <v>87211.53</v>
      </c>
      <c r="E1970">
        <v>2591</v>
      </c>
      <c r="F1970">
        <v>90484.53</v>
      </c>
      <c r="G1970">
        <v>34.922628000000003</v>
      </c>
      <c r="H1970">
        <v>40.090000000000003</v>
      </c>
      <c r="I1970">
        <v>-5.1673720000000003</v>
      </c>
      <c r="J1970">
        <v>0.87110600000000005</v>
      </c>
      <c r="K1970">
        <v>0</v>
      </c>
      <c r="L1970">
        <v>0</v>
      </c>
      <c r="M1970">
        <v>44</v>
      </c>
      <c r="N1970">
        <v>-3273</v>
      </c>
      <c r="O1970">
        <v>1.669829</v>
      </c>
      <c r="P1970">
        <v>37</v>
      </c>
      <c r="Q1970">
        <v>1.404175</v>
      </c>
      <c r="R1970" t="s">
        <v>43</v>
      </c>
      <c r="S1970" t="s">
        <v>43</v>
      </c>
    </row>
    <row r="1971" spans="1:19">
      <c r="A1971">
        <v>1087</v>
      </c>
      <c r="B1971">
        <v>32</v>
      </c>
      <c r="C1971">
        <v>2634</v>
      </c>
      <c r="D1971">
        <v>94659.04</v>
      </c>
      <c r="E1971">
        <v>2508</v>
      </c>
      <c r="F1971">
        <v>109038.04</v>
      </c>
      <c r="G1971">
        <v>43.476092999999999</v>
      </c>
      <c r="H1971">
        <v>25.08</v>
      </c>
      <c r="I1971">
        <v>18.396093</v>
      </c>
      <c r="J1971">
        <v>1.7334970000000001</v>
      </c>
      <c r="K1971">
        <v>0</v>
      </c>
      <c r="L1971">
        <v>0</v>
      </c>
      <c r="M1971">
        <v>126</v>
      </c>
      <c r="N1971">
        <v>-14379</v>
      </c>
      <c r="O1971">
        <v>4.7835989999999997</v>
      </c>
      <c r="P1971">
        <v>46</v>
      </c>
      <c r="Q1971">
        <v>1.7463930000000001</v>
      </c>
      <c r="R1971" t="s">
        <v>43</v>
      </c>
      <c r="S1971" t="s">
        <v>43</v>
      </c>
    </row>
    <row r="1972" spans="1:19">
      <c r="A1972">
        <v>1188</v>
      </c>
      <c r="B1972">
        <v>1449</v>
      </c>
      <c r="C1972">
        <v>2624</v>
      </c>
      <c r="D1972">
        <v>32866.25</v>
      </c>
      <c r="E1972">
        <v>2446</v>
      </c>
      <c r="F1972">
        <v>46404.25</v>
      </c>
      <c r="G1972">
        <v>18.971484</v>
      </c>
      <c r="H1972">
        <v>9.61</v>
      </c>
      <c r="I1972">
        <v>9.3614840000000008</v>
      </c>
      <c r="J1972">
        <v>1.97414</v>
      </c>
      <c r="K1972">
        <v>0</v>
      </c>
      <c r="L1972">
        <v>0</v>
      </c>
      <c r="M1972">
        <v>178</v>
      </c>
      <c r="N1972">
        <v>-13538</v>
      </c>
      <c r="O1972">
        <v>6.7835369999999999</v>
      </c>
      <c r="P1972">
        <v>24</v>
      </c>
      <c r="Q1972">
        <v>0.91463399999999995</v>
      </c>
      <c r="R1972" t="s">
        <v>43</v>
      </c>
      <c r="S1972" t="s">
        <v>43</v>
      </c>
    </row>
    <row r="1973" spans="1:19">
      <c r="A1973">
        <v>1125</v>
      </c>
      <c r="B1973">
        <v>1956</v>
      </c>
      <c r="C1973">
        <v>2623</v>
      </c>
      <c r="D1973">
        <v>66024.960000000006</v>
      </c>
      <c r="E1973">
        <v>2527</v>
      </c>
      <c r="F1973">
        <v>75713.960000000006</v>
      </c>
      <c r="G1973">
        <v>29.961994000000001</v>
      </c>
      <c r="H1973">
        <v>12.03</v>
      </c>
      <c r="I1973">
        <v>17.931994</v>
      </c>
      <c r="J1973">
        <v>2.4906060000000001</v>
      </c>
      <c r="K1973">
        <v>0</v>
      </c>
      <c r="L1973">
        <v>0</v>
      </c>
      <c r="M1973">
        <v>96</v>
      </c>
      <c r="N1973">
        <v>-9689</v>
      </c>
      <c r="O1973">
        <v>3.6599309999999998</v>
      </c>
      <c r="P1973">
        <v>51</v>
      </c>
      <c r="Q1973">
        <v>1.944339</v>
      </c>
      <c r="R1973" t="s">
        <v>43</v>
      </c>
      <c r="S1973" t="s">
        <v>43</v>
      </c>
    </row>
    <row r="1974" spans="1:19">
      <c r="A1974">
        <v>3612</v>
      </c>
      <c r="B1974">
        <v>523</v>
      </c>
      <c r="C1974">
        <v>2623</v>
      </c>
      <c r="D1974">
        <v>134707.32999999999</v>
      </c>
      <c r="E1974">
        <v>2498</v>
      </c>
      <c r="F1974">
        <v>146742.32999999999</v>
      </c>
      <c r="G1974">
        <v>58.743926999999999</v>
      </c>
      <c r="H1974">
        <v>59.56</v>
      </c>
      <c r="I1974">
        <v>-0.81607300000000005</v>
      </c>
      <c r="J1974">
        <v>0.98629800000000001</v>
      </c>
      <c r="K1974">
        <v>0</v>
      </c>
      <c r="L1974">
        <v>0</v>
      </c>
      <c r="M1974">
        <v>125</v>
      </c>
      <c r="N1974">
        <v>-12035</v>
      </c>
      <c r="O1974">
        <v>4.765536</v>
      </c>
      <c r="P1974">
        <v>67</v>
      </c>
      <c r="Q1974">
        <v>2.5543269999999998</v>
      </c>
      <c r="R1974" t="s">
        <v>43</v>
      </c>
      <c r="S1974" t="s">
        <v>43</v>
      </c>
    </row>
    <row r="1975" spans="1:19">
      <c r="A1975">
        <v>2989</v>
      </c>
      <c r="B1975">
        <v>1404</v>
      </c>
      <c r="C1975">
        <v>2622</v>
      </c>
      <c r="D1975">
        <v>105067.13</v>
      </c>
      <c r="E1975">
        <v>2434</v>
      </c>
      <c r="F1975">
        <v>126907.79</v>
      </c>
      <c r="G1975">
        <v>52.139600999999999</v>
      </c>
      <c r="H1975">
        <v>27.835000000000001</v>
      </c>
      <c r="I1975">
        <v>24.304601000000002</v>
      </c>
      <c r="J1975">
        <v>1.873167</v>
      </c>
      <c r="K1975">
        <v>0</v>
      </c>
      <c r="L1975">
        <v>0</v>
      </c>
      <c r="M1975">
        <v>188</v>
      </c>
      <c r="N1975">
        <v>-21840.66</v>
      </c>
      <c r="O1975">
        <v>7.1700990000000004</v>
      </c>
      <c r="P1975">
        <v>38</v>
      </c>
      <c r="Q1975">
        <v>1.4492750000000001</v>
      </c>
      <c r="R1975" t="s">
        <v>43</v>
      </c>
      <c r="S1975" t="s">
        <v>43</v>
      </c>
    </row>
    <row r="1976" spans="1:19">
      <c r="A1976">
        <v>1270</v>
      </c>
      <c r="B1976">
        <v>743</v>
      </c>
      <c r="C1976">
        <v>2621</v>
      </c>
      <c r="D1976">
        <v>121826.24000000001</v>
      </c>
      <c r="E1976">
        <v>2483</v>
      </c>
      <c r="F1976">
        <v>135635.24</v>
      </c>
      <c r="G1976">
        <v>54.625549999999997</v>
      </c>
      <c r="H1976">
        <v>37.93</v>
      </c>
      <c r="I1976">
        <v>16.695550000000001</v>
      </c>
      <c r="J1976">
        <v>1.440167</v>
      </c>
      <c r="K1976">
        <v>0</v>
      </c>
      <c r="L1976">
        <v>0</v>
      </c>
      <c r="M1976">
        <v>138</v>
      </c>
      <c r="N1976">
        <v>-13809</v>
      </c>
      <c r="O1976">
        <v>5.2651659999999998</v>
      </c>
      <c r="P1976">
        <v>59</v>
      </c>
      <c r="Q1976">
        <v>2.2510490000000001</v>
      </c>
      <c r="R1976" t="s">
        <v>43</v>
      </c>
      <c r="S1976" t="s">
        <v>43</v>
      </c>
    </row>
    <row r="1977" spans="1:19">
      <c r="A1977">
        <v>2882</v>
      </c>
      <c r="B1977">
        <v>1444</v>
      </c>
      <c r="C1977">
        <v>2621</v>
      </c>
      <c r="D1977">
        <v>203209.86</v>
      </c>
      <c r="E1977">
        <v>2492</v>
      </c>
      <c r="F1977">
        <v>215273.86</v>
      </c>
      <c r="G1977">
        <v>86.385979000000006</v>
      </c>
      <c r="H1977">
        <v>41.725000000000001</v>
      </c>
      <c r="I1977">
        <v>44.660978999999998</v>
      </c>
      <c r="J1977">
        <v>2.0703649999999998</v>
      </c>
      <c r="K1977">
        <v>0</v>
      </c>
      <c r="L1977">
        <v>0</v>
      </c>
      <c r="M1977">
        <v>129</v>
      </c>
      <c r="N1977">
        <v>-12064</v>
      </c>
      <c r="O1977">
        <v>4.921786</v>
      </c>
      <c r="P1977">
        <v>52</v>
      </c>
      <c r="Q1977">
        <v>1.983976</v>
      </c>
      <c r="R1977" t="s">
        <v>43</v>
      </c>
      <c r="S1977" t="s">
        <v>43</v>
      </c>
    </row>
    <row r="1978" spans="1:19">
      <c r="A1978">
        <v>2593</v>
      </c>
      <c r="B1978">
        <v>964</v>
      </c>
      <c r="C1978">
        <v>2620</v>
      </c>
      <c r="D1978">
        <v>78114.960000000006</v>
      </c>
      <c r="E1978">
        <v>2505</v>
      </c>
      <c r="F1978">
        <v>90861.96</v>
      </c>
      <c r="G1978">
        <v>36.272239999999996</v>
      </c>
      <c r="H1978">
        <v>17.75</v>
      </c>
      <c r="I1978">
        <v>18.52224</v>
      </c>
      <c r="J1978">
        <v>2.0435059999999998</v>
      </c>
      <c r="K1978">
        <v>0</v>
      </c>
      <c r="L1978">
        <v>0</v>
      </c>
      <c r="M1978">
        <v>115</v>
      </c>
      <c r="N1978">
        <v>-12747</v>
      </c>
      <c r="O1978">
        <v>4.3893129999999996</v>
      </c>
      <c r="P1978">
        <v>38</v>
      </c>
      <c r="Q1978">
        <v>1.4503820000000001</v>
      </c>
      <c r="R1978" t="s">
        <v>43</v>
      </c>
      <c r="S1978" t="s">
        <v>43</v>
      </c>
    </row>
    <row r="1979" spans="1:19">
      <c r="A1979">
        <v>4207</v>
      </c>
      <c r="B1979">
        <v>696</v>
      </c>
      <c r="C1979">
        <v>2620</v>
      </c>
      <c r="D1979">
        <v>194752.88</v>
      </c>
      <c r="E1979">
        <v>2561</v>
      </c>
      <c r="F1979">
        <v>207514.88</v>
      </c>
      <c r="G1979">
        <v>81.028847999999996</v>
      </c>
      <c r="H1979">
        <v>47.71</v>
      </c>
      <c r="I1979">
        <v>33.318848000000003</v>
      </c>
      <c r="J1979">
        <v>1.6983619999999999</v>
      </c>
      <c r="K1979">
        <v>0</v>
      </c>
      <c r="L1979">
        <v>0</v>
      </c>
      <c r="M1979">
        <v>59</v>
      </c>
      <c r="N1979">
        <v>-12762</v>
      </c>
      <c r="O1979">
        <v>2.2519079999999998</v>
      </c>
      <c r="P1979">
        <v>31</v>
      </c>
      <c r="Q1979">
        <v>1.183206</v>
      </c>
      <c r="R1979" t="s">
        <v>43</v>
      </c>
      <c r="S1979" t="s">
        <v>43</v>
      </c>
    </row>
    <row r="1980" spans="1:19">
      <c r="A1980">
        <v>4337</v>
      </c>
      <c r="B1980">
        <v>972</v>
      </c>
      <c r="C1980">
        <v>2619</v>
      </c>
      <c r="D1980">
        <v>120809.98</v>
      </c>
      <c r="E1980">
        <v>2048</v>
      </c>
      <c r="F1980">
        <v>173471.98</v>
      </c>
      <c r="G1980">
        <v>84.703114999999997</v>
      </c>
      <c r="H1980">
        <v>68</v>
      </c>
      <c r="I1980">
        <v>16.703115</v>
      </c>
      <c r="J1980">
        <v>1.2456339999999999</v>
      </c>
      <c r="K1980">
        <v>0</v>
      </c>
      <c r="L1980">
        <v>0</v>
      </c>
      <c r="M1980">
        <v>571</v>
      </c>
      <c r="N1980">
        <v>-52662</v>
      </c>
      <c r="O1980">
        <v>21.802215</v>
      </c>
      <c r="P1980">
        <v>38</v>
      </c>
      <c r="Q1980">
        <v>1.4509350000000001</v>
      </c>
      <c r="R1980" t="s">
        <v>43</v>
      </c>
      <c r="S1980" t="s">
        <v>43</v>
      </c>
    </row>
    <row r="1981" spans="1:19">
      <c r="A1981">
        <v>2432</v>
      </c>
      <c r="B1981">
        <v>1262</v>
      </c>
      <c r="C1981">
        <v>2618</v>
      </c>
      <c r="D1981">
        <v>43347.23</v>
      </c>
      <c r="E1981">
        <v>2552</v>
      </c>
      <c r="F1981">
        <v>50737.23</v>
      </c>
      <c r="G1981">
        <v>19.881360000000001</v>
      </c>
      <c r="H1981">
        <v>8.8149999999999995</v>
      </c>
      <c r="I1981">
        <v>11.06636</v>
      </c>
      <c r="J1981">
        <v>2.255401</v>
      </c>
      <c r="K1981">
        <v>0</v>
      </c>
      <c r="L1981">
        <v>0</v>
      </c>
      <c r="M1981">
        <v>66</v>
      </c>
      <c r="N1981">
        <v>-7390</v>
      </c>
      <c r="O1981">
        <v>2.5210080000000001</v>
      </c>
      <c r="P1981">
        <v>42</v>
      </c>
      <c r="Q1981">
        <v>1.6042780000000001</v>
      </c>
      <c r="R1981" t="s">
        <v>43</v>
      </c>
      <c r="S1981" t="s">
        <v>43</v>
      </c>
    </row>
    <row r="1982" spans="1:19">
      <c r="A1982">
        <v>4785</v>
      </c>
      <c r="B1982">
        <v>408</v>
      </c>
      <c r="C1982">
        <v>2617</v>
      </c>
      <c r="D1982">
        <v>119878.01</v>
      </c>
      <c r="E1982">
        <v>2567</v>
      </c>
      <c r="F1982">
        <v>126050.01</v>
      </c>
      <c r="G1982">
        <v>49.104016000000001</v>
      </c>
      <c r="H1982">
        <v>39.909999999999997</v>
      </c>
      <c r="I1982">
        <v>9.1940159999999995</v>
      </c>
      <c r="J1982">
        <v>1.230369</v>
      </c>
      <c r="K1982">
        <v>0</v>
      </c>
      <c r="L1982">
        <v>0</v>
      </c>
      <c r="M1982">
        <v>50</v>
      </c>
      <c r="N1982">
        <v>-6172</v>
      </c>
      <c r="O1982">
        <v>1.910585</v>
      </c>
      <c r="P1982">
        <v>42</v>
      </c>
      <c r="Q1982">
        <v>1.6048910000000001</v>
      </c>
      <c r="R1982" t="s">
        <v>43</v>
      </c>
      <c r="S1982" t="s">
        <v>43</v>
      </c>
    </row>
    <row r="1983" spans="1:19">
      <c r="A1983">
        <v>5604</v>
      </c>
      <c r="B1983">
        <v>1131</v>
      </c>
      <c r="C1983">
        <v>2616</v>
      </c>
      <c r="D1983">
        <v>178959.41</v>
      </c>
      <c r="E1983">
        <v>2442</v>
      </c>
      <c r="F1983">
        <v>197124.41</v>
      </c>
      <c r="G1983">
        <v>80.722526999999999</v>
      </c>
      <c r="H1983">
        <v>64.64</v>
      </c>
      <c r="I1983">
        <v>16.082526999999999</v>
      </c>
      <c r="J1983">
        <v>1.248801</v>
      </c>
      <c r="K1983">
        <v>0</v>
      </c>
      <c r="L1983">
        <v>0</v>
      </c>
      <c r="M1983">
        <v>174</v>
      </c>
      <c r="N1983">
        <v>-18165</v>
      </c>
      <c r="O1983">
        <v>6.651376</v>
      </c>
      <c r="P1983">
        <v>58</v>
      </c>
      <c r="Q1983">
        <v>2.2171249999999998</v>
      </c>
      <c r="R1983" t="s">
        <v>43</v>
      </c>
      <c r="S1983" t="s">
        <v>43</v>
      </c>
    </row>
    <row r="1984" spans="1:19">
      <c r="A1984">
        <v>53</v>
      </c>
      <c r="B1984">
        <v>905</v>
      </c>
      <c r="C1984">
        <v>2615</v>
      </c>
      <c r="D1984">
        <v>146702.23000000001</v>
      </c>
      <c r="E1984">
        <v>2533</v>
      </c>
      <c r="F1984">
        <v>157650.23000000001</v>
      </c>
      <c r="G1984">
        <v>62.238543</v>
      </c>
      <c r="H1984">
        <v>50.45</v>
      </c>
      <c r="I1984">
        <v>11.788543000000001</v>
      </c>
      <c r="J1984">
        <v>1.233668</v>
      </c>
      <c r="K1984">
        <v>0</v>
      </c>
      <c r="L1984">
        <v>0</v>
      </c>
      <c r="M1984">
        <v>82</v>
      </c>
      <c r="N1984">
        <v>-10948</v>
      </c>
      <c r="O1984">
        <v>3.1357550000000001</v>
      </c>
      <c r="P1984">
        <v>38</v>
      </c>
      <c r="Q1984">
        <v>1.453155</v>
      </c>
      <c r="R1984" t="s">
        <v>43</v>
      </c>
      <c r="S1984" t="s">
        <v>43</v>
      </c>
    </row>
    <row r="1985" spans="1:19">
      <c r="A1985">
        <v>3426</v>
      </c>
      <c r="B1985">
        <v>1358</v>
      </c>
      <c r="C1985">
        <v>2615</v>
      </c>
      <c r="D1985">
        <v>52244.93</v>
      </c>
      <c r="E1985">
        <v>2522</v>
      </c>
      <c r="F1985">
        <v>59056.93</v>
      </c>
      <c r="G1985">
        <v>23.416705</v>
      </c>
      <c r="H1985">
        <v>6.7850000000000001</v>
      </c>
      <c r="I1985">
        <v>16.631705</v>
      </c>
      <c r="J1985">
        <v>3.4512459999999998</v>
      </c>
      <c r="K1985">
        <v>0</v>
      </c>
      <c r="L1985">
        <v>0</v>
      </c>
      <c r="M1985">
        <v>93</v>
      </c>
      <c r="N1985">
        <v>-6812</v>
      </c>
      <c r="O1985">
        <v>3.5564049999999998</v>
      </c>
      <c r="P1985">
        <v>34</v>
      </c>
      <c r="Q1985">
        <v>1.3001910000000001</v>
      </c>
      <c r="R1985" t="s">
        <v>43</v>
      </c>
      <c r="S1985" t="s">
        <v>43</v>
      </c>
    </row>
    <row r="1986" spans="1:19">
      <c r="A1986">
        <v>3667</v>
      </c>
      <c r="B1986">
        <v>55</v>
      </c>
      <c r="C1986">
        <v>2615</v>
      </c>
      <c r="D1986">
        <v>88158.92</v>
      </c>
      <c r="E1986">
        <v>2562</v>
      </c>
      <c r="F1986">
        <v>98494.92</v>
      </c>
      <c r="G1986">
        <v>38.444543000000003</v>
      </c>
      <c r="H1986">
        <v>13.785</v>
      </c>
      <c r="I1986">
        <v>24.659542999999999</v>
      </c>
      <c r="J1986">
        <v>2.7888679999999999</v>
      </c>
      <c r="K1986">
        <v>0</v>
      </c>
      <c r="L1986">
        <v>0</v>
      </c>
      <c r="M1986">
        <v>53</v>
      </c>
      <c r="N1986">
        <v>-10336</v>
      </c>
      <c r="O1986">
        <v>2.0267689999999998</v>
      </c>
      <c r="P1986">
        <v>30</v>
      </c>
      <c r="Q1986">
        <v>1.1472279999999999</v>
      </c>
      <c r="R1986" t="s">
        <v>43</v>
      </c>
      <c r="S1986" t="s">
        <v>43</v>
      </c>
    </row>
    <row r="1987" spans="1:19">
      <c r="A1987">
        <v>4389</v>
      </c>
      <c r="B1987">
        <v>421</v>
      </c>
      <c r="C1987">
        <v>2615</v>
      </c>
      <c r="D1987">
        <v>56981.89</v>
      </c>
      <c r="E1987">
        <v>2571</v>
      </c>
      <c r="F1987">
        <v>62027.89</v>
      </c>
      <c r="G1987">
        <v>24.125978</v>
      </c>
      <c r="H1987">
        <v>3.47</v>
      </c>
      <c r="I1987">
        <v>20.655978000000001</v>
      </c>
      <c r="J1987">
        <v>6.952731</v>
      </c>
      <c r="K1987">
        <v>0</v>
      </c>
      <c r="L1987">
        <v>0</v>
      </c>
      <c r="M1987">
        <v>44</v>
      </c>
      <c r="N1987">
        <v>-5046</v>
      </c>
      <c r="O1987">
        <v>1.6826000000000001</v>
      </c>
      <c r="P1987">
        <v>43</v>
      </c>
      <c r="Q1987">
        <v>1.6443589999999999</v>
      </c>
      <c r="R1987" t="s">
        <v>43</v>
      </c>
      <c r="S1987" t="s">
        <v>43</v>
      </c>
    </row>
    <row r="1988" spans="1:19">
      <c r="A1988">
        <v>2006</v>
      </c>
      <c r="B1988">
        <v>1259</v>
      </c>
      <c r="C1988">
        <v>2615</v>
      </c>
      <c r="D1988">
        <v>270055.56</v>
      </c>
      <c r="E1988">
        <v>2449</v>
      </c>
      <c r="F1988">
        <v>287479.56</v>
      </c>
      <c r="G1988">
        <v>117.386509</v>
      </c>
      <c r="H1988">
        <v>55.99</v>
      </c>
      <c r="I1988">
        <v>61.396509000000002</v>
      </c>
      <c r="J1988">
        <v>2.096562</v>
      </c>
      <c r="K1988">
        <v>0</v>
      </c>
      <c r="L1988">
        <v>0</v>
      </c>
      <c r="M1988">
        <v>166</v>
      </c>
      <c r="N1988">
        <v>-17424</v>
      </c>
      <c r="O1988">
        <v>6.3479919999999996</v>
      </c>
      <c r="P1988">
        <v>44</v>
      </c>
      <c r="Q1988">
        <v>1.6826000000000001</v>
      </c>
      <c r="R1988" t="s">
        <v>43</v>
      </c>
      <c r="S1988" t="s">
        <v>43</v>
      </c>
    </row>
    <row r="1989" spans="1:19">
      <c r="A1989">
        <v>78</v>
      </c>
      <c r="B1989">
        <v>1514</v>
      </c>
      <c r="C1989">
        <v>2608</v>
      </c>
      <c r="D1989">
        <v>100356.41</v>
      </c>
      <c r="E1989">
        <v>2371</v>
      </c>
      <c r="F1989">
        <v>122975.41</v>
      </c>
      <c r="G1989">
        <v>51.866473999999997</v>
      </c>
      <c r="H1989">
        <v>36.44</v>
      </c>
      <c r="I1989">
        <v>15.426474000000001</v>
      </c>
      <c r="J1989">
        <v>1.4233389999999999</v>
      </c>
      <c r="K1989">
        <v>0</v>
      </c>
      <c r="L1989">
        <v>0</v>
      </c>
      <c r="M1989">
        <v>237</v>
      </c>
      <c r="N1989">
        <v>-22619</v>
      </c>
      <c r="O1989">
        <v>9.0874229999999994</v>
      </c>
      <c r="P1989">
        <v>34</v>
      </c>
      <c r="Q1989">
        <v>1.3036810000000001</v>
      </c>
      <c r="R1989" t="s">
        <v>43</v>
      </c>
      <c r="S1989" t="s">
        <v>43</v>
      </c>
    </row>
    <row r="1990" spans="1:19">
      <c r="A1990">
        <v>4101</v>
      </c>
      <c r="B1990">
        <v>1236</v>
      </c>
      <c r="C1990">
        <v>2606</v>
      </c>
      <c r="D1990">
        <v>56251.05</v>
      </c>
      <c r="E1990">
        <v>2479</v>
      </c>
      <c r="F1990">
        <v>68239.05</v>
      </c>
      <c r="G1990">
        <v>27.526845999999999</v>
      </c>
      <c r="H1990">
        <v>18.37</v>
      </c>
      <c r="I1990">
        <v>9.1568459999999998</v>
      </c>
      <c r="J1990">
        <v>1.498467</v>
      </c>
      <c r="K1990">
        <v>0</v>
      </c>
      <c r="L1990">
        <v>0</v>
      </c>
      <c r="M1990">
        <v>127</v>
      </c>
      <c r="N1990">
        <v>-11988</v>
      </c>
      <c r="O1990">
        <v>4.8733690000000003</v>
      </c>
      <c r="P1990">
        <v>26</v>
      </c>
      <c r="Q1990">
        <v>0.99769799999999997</v>
      </c>
      <c r="R1990" t="s">
        <v>43</v>
      </c>
      <c r="S1990" t="s">
        <v>43</v>
      </c>
    </row>
    <row r="1991" spans="1:19">
      <c r="A1991">
        <v>4842</v>
      </c>
      <c r="B1991">
        <v>1142</v>
      </c>
      <c r="C1991">
        <v>2605</v>
      </c>
      <c r="D1991">
        <v>266391.24</v>
      </c>
      <c r="E1991">
        <v>2351</v>
      </c>
      <c r="F1991">
        <v>294796.86</v>
      </c>
      <c r="G1991">
        <v>125.39211400000001</v>
      </c>
      <c r="H1991">
        <v>67.48</v>
      </c>
      <c r="I1991">
        <v>57.912114000000003</v>
      </c>
      <c r="J1991">
        <v>1.858212</v>
      </c>
      <c r="K1991">
        <v>0</v>
      </c>
      <c r="L1991">
        <v>0</v>
      </c>
      <c r="M1991">
        <v>254</v>
      </c>
      <c r="N1991">
        <v>-28405.62</v>
      </c>
      <c r="O1991">
        <v>9.7504799999999996</v>
      </c>
      <c r="P1991">
        <v>31</v>
      </c>
      <c r="Q1991">
        <v>1.1900189999999999</v>
      </c>
      <c r="R1991" t="s">
        <v>43</v>
      </c>
      <c r="S1991" t="s">
        <v>43</v>
      </c>
    </row>
    <row r="1992" spans="1:19">
      <c r="A1992">
        <v>5492</v>
      </c>
      <c r="B1992">
        <v>1129</v>
      </c>
      <c r="C1992">
        <v>2605</v>
      </c>
      <c r="D1992">
        <v>113618.27</v>
      </c>
      <c r="E1992">
        <v>2506</v>
      </c>
      <c r="F1992">
        <v>122803.27</v>
      </c>
      <c r="G1992">
        <v>49.003698999999997</v>
      </c>
      <c r="H1992">
        <v>48.575000000000003</v>
      </c>
      <c r="I1992">
        <v>0.428699</v>
      </c>
      <c r="J1992">
        <v>1.008826</v>
      </c>
      <c r="K1992">
        <v>0</v>
      </c>
      <c r="L1992">
        <v>0</v>
      </c>
      <c r="M1992">
        <v>99</v>
      </c>
      <c r="N1992">
        <v>-9185</v>
      </c>
      <c r="O1992">
        <v>3.8003840000000002</v>
      </c>
      <c r="P1992">
        <v>41</v>
      </c>
      <c r="Q1992">
        <v>1.573896</v>
      </c>
      <c r="R1992" t="s">
        <v>43</v>
      </c>
      <c r="S1992" t="s">
        <v>43</v>
      </c>
    </row>
    <row r="1993" spans="1:19">
      <c r="A1993">
        <v>2225</v>
      </c>
      <c r="B1993">
        <v>449</v>
      </c>
      <c r="C1993">
        <v>2604</v>
      </c>
      <c r="D1993">
        <v>74041.31</v>
      </c>
      <c r="E1993">
        <v>2438</v>
      </c>
      <c r="F1993">
        <v>90148.31</v>
      </c>
      <c r="G1993">
        <v>36.976337000000001</v>
      </c>
      <c r="H1993">
        <v>12.62</v>
      </c>
      <c r="I1993">
        <v>24.356337</v>
      </c>
      <c r="J1993">
        <v>2.9299789999999999</v>
      </c>
      <c r="K1993">
        <v>0</v>
      </c>
      <c r="L1993">
        <v>0</v>
      </c>
      <c r="M1993">
        <v>166</v>
      </c>
      <c r="N1993">
        <v>-16107</v>
      </c>
      <c r="O1993">
        <v>6.3748079999999998</v>
      </c>
      <c r="P1993">
        <v>42</v>
      </c>
      <c r="Q1993">
        <v>1.612903</v>
      </c>
      <c r="R1993" t="s">
        <v>43</v>
      </c>
      <c r="S1993" t="s">
        <v>43</v>
      </c>
    </row>
    <row r="1994" spans="1:19">
      <c r="A1994">
        <v>3592</v>
      </c>
      <c r="B1994">
        <v>360</v>
      </c>
      <c r="C1994">
        <v>2604</v>
      </c>
      <c r="D1994">
        <v>72374.19</v>
      </c>
      <c r="E1994">
        <v>2546</v>
      </c>
      <c r="F1994">
        <v>80290.19</v>
      </c>
      <c r="G1994">
        <v>31.535817000000002</v>
      </c>
      <c r="H1994">
        <v>17.745000000000001</v>
      </c>
      <c r="I1994">
        <v>13.790817000000001</v>
      </c>
      <c r="J1994">
        <v>1.777166</v>
      </c>
      <c r="K1994">
        <v>0</v>
      </c>
      <c r="L1994">
        <v>0</v>
      </c>
      <c r="M1994">
        <v>58</v>
      </c>
      <c r="N1994">
        <v>-7916</v>
      </c>
      <c r="O1994">
        <v>2.2273429999999999</v>
      </c>
      <c r="P1994">
        <v>35</v>
      </c>
      <c r="Q1994">
        <v>1.3440859999999999</v>
      </c>
      <c r="R1994" t="s">
        <v>43</v>
      </c>
      <c r="S1994" t="s">
        <v>43</v>
      </c>
    </row>
    <row r="1995" spans="1:19">
      <c r="A1995">
        <v>3753</v>
      </c>
      <c r="B1995">
        <v>1638</v>
      </c>
      <c r="C1995">
        <v>2601</v>
      </c>
      <c r="D1995">
        <v>125195.05</v>
      </c>
      <c r="E1995">
        <v>2455</v>
      </c>
      <c r="F1995">
        <v>140792.04999999999</v>
      </c>
      <c r="G1995">
        <v>57.349103999999997</v>
      </c>
      <c r="H1995">
        <v>34.28</v>
      </c>
      <c r="I1995">
        <v>23.069103999999999</v>
      </c>
      <c r="J1995">
        <v>1.6729609999999999</v>
      </c>
      <c r="K1995">
        <v>0</v>
      </c>
      <c r="L1995">
        <v>0</v>
      </c>
      <c r="M1995">
        <v>146</v>
      </c>
      <c r="N1995">
        <v>-15597</v>
      </c>
      <c r="O1995">
        <v>5.613226</v>
      </c>
      <c r="P1995">
        <v>19</v>
      </c>
      <c r="Q1995">
        <v>0.73048800000000003</v>
      </c>
      <c r="R1995" t="s">
        <v>43</v>
      </c>
      <c r="S1995" t="s">
        <v>43</v>
      </c>
    </row>
    <row r="1996" spans="1:19">
      <c r="A1996">
        <v>1334</v>
      </c>
      <c r="B1996">
        <v>156</v>
      </c>
      <c r="C1996">
        <v>2600</v>
      </c>
      <c r="D1996">
        <v>60418.74</v>
      </c>
      <c r="E1996">
        <v>2480</v>
      </c>
      <c r="F1996">
        <v>70198.740000000005</v>
      </c>
      <c r="G1996">
        <v>28.305944</v>
      </c>
      <c r="H1996">
        <v>22.65</v>
      </c>
      <c r="I1996">
        <v>5.6559439999999999</v>
      </c>
      <c r="J1996">
        <v>1.249711</v>
      </c>
      <c r="K1996">
        <v>0</v>
      </c>
      <c r="L1996">
        <v>0</v>
      </c>
      <c r="M1996">
        <v>120</v>
      </c>
      <c r="N1996">
        <v>-9780</v>
      </c>
      <c r="O1996">
        <v>4.6153849999999998</v>
      </c>
      <c r="P1996">
        <v>22</v>
      </c>
      <c r="Q1996">
        <v>0.84615399999999996</v>
      </c>
      <c r="R1996" t="s">
        <v>43</v>
      </c>
      <c r="S1996" t="s">
        <v>43</v>
      </c>
    </row>
    <row r="1997" spans="1:19">
      <c r="A1997">
        <v>2144</v>
      </c>
      <c r="B1997">
        <v>148</v>
      </c>
      <c r="C1997">
        <v>2600</v>
      </c>
      <c r="D1997">
        <v>76850.55</v>
      </c>
      <c r="E1997">
        <v>2539</v>
      </c>
      <c r="F1997">
        <v>82613.55</v>
      </c>
      <c r="G1997">
        <v>32.53783</v>
      </c>
      <c r="H1997">
        <v>18.25</v>
      </c>
      <c r="I1997">
        <v>14.28783</v>
      </c>
      <c r="J1997">
        <v>1.7828949999999999</v>
      </c>
      <c r="K1997">
        <v>0</v>
      </c>
      <c r="L1997">
        <v>0</v>
      </c>
      <c r="M1997">
        <v>61</v>
      </c>
      <c r="N1997">
        <v>-5763</v>
      </c>
      <c r="O1997">
        <v>2.3461539999999999</v>
      </c>
      <c r="P1997">
        <v>32</v>
      </c>
      <c r="Q1997">
        <v>1.230769</v>
      </c>
      <c r="R1997" t="s">
        <v>43</v>
      </c>
      <c r="S1997" t="s">
        <v>43</v>
      </c>
    </row>
    <row r="1998" spans="1:19">
      <c r="A1998">
        <v>2704</v>
      </c>
      <c r="B1998">
        <v>985</v>
      </c>
      <c r="C1998">
        <v>2599</v>
      </c>
      <c r="D1998">
        <v>220412.6</v>
      </c>
      <c r="E1998">
        <v>2473</v>
      </c>
      <c r="F1998">
        <v>233516.6</v>
      </c>
      <c r="G1998">
        <v>94.426445999999999</v>
      </c>
      <c r="H1998">
        <v>72.27</v>
      </c>
      <c r="I1998">
        <v>22.156445999999999</v>
      </c>
      <c r="J1998">
        <v>1.3065789999999999</v>
      </c>
      <c r="K1998">
        <v>0</v>
      </c>
      <c r="L1998">
        <v>0</v>
      </c>
      <c r="M1998">
        <v>126</v>
      </c>
      <c r="N1998">
        <v>-13104</v>
      </c>
      <c r="O1998">
        <v>4.8480179999999997</v>
      </c>
      <c r="P1998">
        <v>44</v>
      </c>
      <c r="Q1998">
        <v>1.6929590000000001</v>
      </c>
      <c r="R1998" t="s">
        <v>43</v>
      </c>
      <c r="S1998" t="s">
        <v>43</v>
      </c>
    </row>
    <row r="1999" spans="1:19">
      <c r="A1999">
        <v>5681</v>
      </c>
      <c r="B1999">
        <v>1193</v>
      </c>
      <c r="C1999">
        <v>2599</v>
      </c>
      <c r="D1999">
        <v>86551.08</v>
      </c>
      <c r="E1999">
        <v>2544</v>
      </c>
      <c r="F1999">
        <v>92083.08</v>
      </c>
      <c r="G1999">
        <v>36.196179000000001</v>
      </c>
      <c r="H1999">
        <v>13.25</v>
      </c>
      <c r="I1999">
        <v>22.946179000000001</v>
      </c>
      <c r="J1999">
        <v>2.7317870000000002</v>
      </c>
      <c r="K1999">
        <v>0</v>
      </c>
      <c r="L1999">
        <v>0</v>
      </c>
      <c r="M1999">
        <v>55</v>
      </c>
      <c r="N1999">
        <v>-5532</v>
      </c>
      <c r="O1999">
        <v>2.1161989999999999</v>
      </c>
      <c r="P1999">
        <v>48</v>
      </c>
      <c r="Q1999">
        <v>1.8468640000000001</v>
      </c>
      <c r="R1999" t="s">
        <v>43</v>
      </c>
      <c r="S1999" t="s">
        <v>43</v>
      </c>
    </row>
    <row r="2000" spans="1:19">
      <c r="A2000">
        <v>5815</v>
      </c>
      <c r="B2000">
        <v>1236</v>
      </c>
      <c r="C2000">
        <v>2597</v>
      </c>
      <c r="D2000">
        <v>56610.96</v>
      </c>
      <c r="E2000">
        <v>2452</v>
      </c>
      <c r="F2000">
        <v>70127.960000000006</v>
      </c>
      <c r="G2000">
        <v>28.60031</v>
      </c>
      <c r="H2000">
        <v>18.555</v>
      </c>
      <c r="I2000">
        <v>10.045310000000001</v>
      </c>
      <c r="J2000">
        <v>1.54138</v>
      </c>
      <c r="K2000">
        <v>0</v>
      </c>
      <c r="L2000">
        <v>0</v>
      </c>
      <c r="M2000">
        <v>145</v>
      </c>
      <c r="N2000">
        <v>-13517</v>
      </c>
      <c r="O2000">
        <v>5.5833649999999997</v>
      </c>
      <c r="P2000">
        <v>27</v>
      </c>
      <c r="Q2000">
        <v>1.0396609999999999</v>
      </c>
      <c r="R2000" t="s">
        <v>43</v>
      </c>
      <c r="S2000" t="s">
        <v>43</v>
      </c>
    </row>
    <row r="2001" spans="1:19">
      <c r="A2001">
        <v>5487</v>
      </c>
      <c r="B2001">
        <v>515</v>
      </c>
      <c r="C2001">
        <v>2595</v>
      </c>
      <c r="D2001">
        <v>62223.5</v>
      </c>
      <c r="E2001">
        <v>2436</v>
      </c>
      <c r="F2001">
        <v>76794.5</v>
      </c>
      <c r="G2001">
        <v>31.524836000000001</v>
      </c>
      <c r="H2001">
        <v>5.0549999999999997</v>
      </c>
      <c r="I2001">
        <v>26.469836000000001</v>
      </c>
      <c r="J2001">
        <v>6.2363670000000004</v>
      </c>
      <c r="K2001">
        <v>0</v>
      </c>
      <c r="L2001">
        <v>0</v>
      </c>
      <c r="M2001">
        <v>159</v>
      </c>
      <c r="N2001">
        <v>-14571</v>
      </c>
      <c r="O2001">
        <v>6.1271680000000002</v>
      </c>
      <c r="P2001">
        <v>27</v>
      </c>
      <c r="Q2001">
        <v>1.040462</v>
      </c>
      <c r="R2001" t="s">
        <v>43</v>
      </c>
      <c r="S2001" t="s">
        <v>43</v>
      </c>
    </row>
    <row r="2002" spans="1:19">
      <c r="A2002">
        <v>5855</v>
      </c>
      <c r="B2002">
        <v>1576</v>
      </c>
      <c r="C2002">
        <v>2595</v>
      </c>
      <c r="D2002">
        <v>68110.58</v>
      </c>
      <c r="E2002">
        <v>2533</v>
      </c>
      <c r="F2002">
        <v>73426.58</v>
      </c>
      <c r="G2002">
        <v>28.987991000000001</v>
      </c>
      <c r="H2002">
        <v>13.54</v>
      </c>
      <c r="I2002">
        <v>15.447991</v>
      </c>
      <c r="J2002">
        <v>2.1409150000000001</v>
      </c>
      <c r="K2002">
        <v>0</v>
      </c>
      <c r="L2002">
        <v>0</v>
      </c>
      <c r="M2002">
        <v>62</v>
      </c>
      <c r="N2002">
        <v>-5316</v>
      </c>
      <c r="O2002">
        <v>2.3892099999999998</v>
      </c>
      <c r="P2002">
        <v>30</v>
      </c>
      <c r="Q2002">
        <v>1.156069</v>
      </c>
      <c r="R2002" t="s">
        <v>43</v>
      </c>
      <c r="S2002" t="s">
        <v>43</v>
      </c>
    </row>
    <row r="2003" spans="1:19">
      <c r="A2003">
        <v>2941</v>
      </c>
      <c r="B2003">
        <v>13</v>
      </c>
      <c r="C2003">
        <v>2592</v>
      </c>
      <c r="D2003">
        <v>88199.32</v>
      </c>
      <c r="E2003">
        <v>2488</v>
      </c>
      <c r="F2003">
        <v>100806.32</v>
      </c>
      <c r="G2003">
        <v>40.517009999999999</v>
      </c>
      <c r="H2003">
        <v>16.87</v>
      </c>
      <c r="I2003">
        <v>23.647010000000002</v>
      </c>
      <c r="J2003">
        <v>2.4017200000000001</v>
      </c>
      <c r="K2003">
        <v>0</v>
      </c>
      <c r="L2003">
        <v>0</v>
      </c>
      <c r="M2003">
        <v>104</v>
      </c>
      <c r="N2003">
        <v>-12607</v>
      </c>
      <c r="O2003">
        <v>4.012346</v>
      </c>
      <c r="P2003">
        <v>27</v>
      </c>
      <c r="Q2003">
        <v>1.0416669999999999</v>
      </c>
      <c r="R2003" t="s">
        <v>43</v>
      </c>
      <c r="S2003" t="s">
        <v>43</v>
      </c>
    </row>
    <row r="2004" spans="1:19">
      <c r="A2004">
        <v>4693</v>
      </c>
      <c r="B2004">
        <v>1221</v>
      </c>
      <c r="C2004">
        <v>2589</v>
      </c>
      <c r="D2004">
        <v>98334.14</v>
      </c>
      <c r="E2004">
        <v>2429</v>
      </c>
      <c r="F2004">
        <v>114206.14</v>
      </c>
      <c r="G2004">
        <v>47.017760000000003</v>
      </c>
      <c r="H2004">
        <v>15.5</v>
      </c>
      <c r="I2004">
        <v>31.517759999999999</v>
      </c>
      <c r="J2004">
        <v>3.033404</v>
      </c>
      <c r="K2004">
        <v>0</v>
      </c>
      <c r="L2004">
        <v>0</v>
      </c>
      <c r="M2004">
        <v>160</v>
      </c>
      <c r="N2004">
        <v>-15872</v>
      </c>
      <c r="O2004">
        <v>6.1799920000000004</v>
      </c>
      <c r="P2004">
        <v>32</v>
      </c>
      <c r="Q2004">
        <v>1.2359979999999999</v>
      </c>
      <c r="R2004" t="s">
        <v>43</v>
      </c>
      <c r="S2004" t="s">
        <v>43</v>
      </c>
    </row>
    <row r="2005" spans="1:19">
      <c r="A2005">
        <v>5965</v>
      </c>
      <c r="B2005">
        <v>1444</v>
      </c>
      <c r="C2005">
        <v>2587</v>
      </c>
      <c r="D2005">
        <v>200615.25</v>
      </c>
      <c r="E2005">
        <v>2449</v>
      </c>
      <c r="F2005">
        <v>214776.25</v>
      </c>
      <c r="G2005">
        <v>87.699571000000006</v>
      </c>
      <c r="H2005">
        <v>43.17</v>
      </c>
      <c r="I2005">
        <v>44.529570999999997</v>
      </c>
      <c r="J2005">
        <v>2.0314930000000002</v>
      </c>
      <c r="K2005">
        <v>0</v>
      </c>
      <c r="L2005">
        <v>0</v>
      </c>
      <c r="M2005">
        <v>138</v>
      </c>
      <c r="N2005">
        <v>-14161</v>
      </c>
      <c r="O2005">
        <v>5.3343639999999999</v>
      </c>
      <c r="P2005">
        <v>48</v>
      </c>
      <c r="Q2005">
        <v>1.8554310000000001</v>
      </c>
      <c r="R2005" t="s">
        <v>43</v>
      </c>
      <c r="S2005" t="s">
        <v>43</v>
      </c>
    </row>
    <row r="2006" spans="1:19">
      <c r="A2006">
        <v>2407</v>
      </c>
      <c r="B2006">
        <v>964</v>
      </c>
      <c r="C2006">
        <v>2587</v>
      </c>
      <c r="D2006">
        <v>76523.960000000006</v>
      </c>
      <c r="E2006">
        <v>2482</v>
      </c>
      <c r="F2006">
        <v>87433.96</v>
      </c>
      <c r="G2006">
        <v>35.227220000000003</v>
      </c>
      <c r="H2006">
        <v>15.065</v>
      </c>
      <c r="I2006">
        <v>20.162220000000001</v>
      </c>
      <c r="J2006">
        <v>2.3383479999999999</v>
      </c>
      <c r="K2006">
        <v>0</v>
      </c>
      <c r="L2006">
        <v>0</v>
      </c>
      <c r="M2006">
        <v>105</v>
      </c>
      <c r="N2006">
        <v>-10910</v>
      </c>
      <c r="O2006">
        <v>4.0587549999999997</v>
      </c>
      <c r="P2006">
        <v>34</v>
      </c>
      <c r="Q2006">
        <v>1.3142640000000001</v>
      </c>
      <c r="R2006" t="s">
        <v>43</v>
      </c>
      <c r="S2006" t="s">
        <v>43</v>
      </c>
    </row>
    <row r="2007" spans="1:19">
      <c r="A2007">
        <v>1102</v>
      </c>
      <c r="B2007">
        <v>1058</v>
      </c>
      <c r="C2007">
        <v>2586</v>
      </c>
      <c r="D2007">
        <v>140161.29999999999</v>
      </c>
      <c r="E2007">
        <v>2542</v>
      </c>
      <c r="F2007">
        <v>148230.29999999999</v>
      </c>
      <c r="G2007">
        <v>58.312469999999998</v>
      </c>
      <c r="H2007">
        <v>47.95</v>
      </c>
      <c r="I2007">
        <v>10.36247</v>
      </c>
      <c r="J2007">
        <v>1.21611</v>
      </c>
      <c r="K2007">
        <v>0</v>
      </c>
      <c r="L2007">
        <v>0</v>
      </c>
      <c r="M2007">
        <v>44</v>
      </c>
      <c r="N2007">
        <v>-8069</v>
      </c>
      <c r="O2007">
        <v>1.7014689999999999</v>
      </c>
      <c r="P2007">
        <v>41</v>
      </c>
      <c r="Q2007">
        <v>1.5854600000000001</v>
      </c>
      <c r="R2007" t="s">
        <v>43</v>
      </c>
      <c r="S2007" t="s">
        <v>43</v>
      </c>
    </row>
    <row r="2008" spans="1:19">
      <c r="A2008">
        <v>4041</v>
      </c>
      <c r="B2008">
        <v>86</v>
      </c>
      <c r="C2008">
        <v>2586</v>
      </c>
      <c r="D2008">
        <v>85818.64</v>
      </c>
      <c r="E2008">
        <v>2508</v>
      </c>
      <c r="F2008">
        <v>93270.64</v>
      </c>
      <c r="G2008">
        <v>37.189250000000001</v>
      </c>
      <c r="H2008">
        <v>32.78</v>
      </c>
      <c r="I2008">
        <v>4.4092500000000001</v>
      </c>
      <c r="J2008">
        <v>1.1345099999999999</v>
      </c>
      <c r="K2008">
        <v>0</v>
      </c>
      <c r="L2008">
        <v>0</v>
      </c>
      <c r="M2008">
        <v>78</v>
      </c>
      <c r="N2008">
        <v>-7452</v>
      </c>
      <c r="O2008">
        <v>3.0162409999999999</v>
      </c>
      <c r="P2008">
        <v>71</v>
      </c>
      <c r="Q2008">
        <v>2.7455530000000001</v>
      </c>
      <c r="R2008" t="s">
        <v>43</v>
      </c>
      <c r="S2008" t="s">
        <v>43</v>
      </c>
    </row>
    <row r="2009" spans="1:19">
      <c r="A2009">
        <v>4093</v>
      </c>
      <c r="B2009">
        <v>16</v>
      </c>
      <c r="C2009">
        <v>2586</v>
      </c>
      <c r="D2009">
        <v>154064.15</v>
      </c>
      <c r="E2009">
        <v>2457</v>
      </c>
      <c r="F2009">
        <v>170307.15</v>
      </c>
      <c r="G2009">
        <v>69.315078999999997</v>
      </c>
      <c r="H2009">
        <v>54.11</v>
      </c>
      <c r="I2009">
        <v>15.205079</v>
      </c>
      <c r="J2009">
        <v>1.2810029999999999</v>
      </c>
      <c r="K2009">
        <v>0</v>
      </c>
      <c r="L2009">
        <v>0</v>
      </c>
      <c r="M2009">
        <v>129</v>
      </c>
      <c r="N2009">
        <v>-16243</v>
      </c>
      <c r="O2009">
        <v>4.9883990000000002</v>
      </c>
      <c r="P2009">
        <v>72</v>
      </c>
      <c r="Q2009">
        <v>2.7842229999999999</v>
      </c>
      <c r="R2009" t="s">
        <v>43</v>
      </c>
      <c r="S2009" t="s">
        <v>43</v>
      </c>
    </row>
    <row r="2010" spans="1:19">
      <c r="A2010">
        <v>3871</v>
      </c>
      <c r="B2010">
        <v>415</v>
      </c>
      <c r="C2010">
        <v>2585</v>
      </c>
      <c r="D2010">
        <v>103493.68</v>
      </c>
      <c r="E2010">
        <v>2363</v>
      </c>
      <c r="F2010">
        <v>127753.68</v>
      </c>
      <c r="G2010">
        <v>54.064190000000004</v>
      </c>
      <c r="H2010">
        <v>35.21</v>
      </c>
      <c r="I2010">
        <v>18.854189999999999</v>
      </c>
      <c r="J2010">
        <v>1.5354779999999999</v>
      </c>
      <c r="K2010">
        <v>0</v>
      </c>
      <c r="L2010">
        <v>0</v>
      </c>
      <c r="M2010">
        <v>222</v>
      </c>
      <c r="N2010">
        <v>-24260</v>
      </c>
      <c r="O2010">
        <v>8.5880080000000003</v>
      </c>
      <c r="P2010">
        <v>29</v>
      </c>
      <c r="Q2010">
        <v>1.1218570000000001</v>
      </c>
      <c r="R2010" t="s">
        <v>43</v>
      </c>
      <c r="S2010" t="s">
        <v>43</v>
      </c>
    </row>
    <row r="2011" spans="1:19">
      <c r="A2011">
        <v>4650</v>
      </c>
      <c r="B2011">
        <v>1114</v>
      </c>
      <c r="C2011">
        <v>2585</v>
      </c>
      <c r="D2011">
        <v>108916.04</v>
      </c>
      <c r="E2011">
        <v>2390</v>
      </c>
      <c r="F2011">
        <v>130544.04</v>
      </c>
      <c r="G2011">
        <v>54.620936999999998</v>
      </c>
      <c r="H2011">
        <v>28.79</v>
      </c>
      <c r="I2011">
        <v>25.830936999999999</v>
      </c>
      <c r="J2011">
        <v>1.897219</v>
      </c>
      <c r="K2011">
        <v>0</v>
      </c>
      <c r="L2011">
        <v>0</v>
      </c>
      <c r="M2011">
        <v>195</v>
      </c>
      <c r="N2011">
        <v>-21628</v>
      </c>
      <c r="O2011">
        <v>7.54352</v>
      </c>
      <c r="P2011">
        <v>27</v>
      </c>
      <c r="Q2011">
        <v>1.0444869999999999</v>
      </c>
      <c r="R2011" t="s">
        <v>43</v>
      </c>
      <c r="S2011" t="s">
        <v>43</v>
      </c>
    </row>
    <row r="2012" spans="1:19">
      <c r="A2012">
        <v>3235</v>
      </c>
      <c r="B2012">
        <v>515</v>
      </c>
      <c r="C2012">
        <v>2584</v>
      </c>
      <c r="D2012">
        <v>64721.46</v>
      </c>
      <c r="E2012">
        <v>2446</v>
      </c>
      <c r="F2012">
        <v>78548.460000000006</v>
      </c>
      <c r="G2012">
        <v>32.113025</v>
      </c>
      <c r="H2012">
        <v>4.9450000000000003</v>
      </c>
      <c r="I2012">
        <v>27.168025</v>
      </c>
      <c r="J2012">
        <v>6.4940389999999999</v>
      </c>
      <c r="K2012">
        <v>0</v>
      </c>
      <c r="L2012">
        <v>0</v>
      </c>
      <c r="M2012">
        <v>138</v>
      </c>
      <c r="N2012">
        <v>-13827</v>
      </c>
      <c r="O2012">
        <v>5.3405570000000004</v>
      </c>
      <c r="P2012">
        <v>36</v>
      </c>
      <c r="Q2012">
        <v>1.393189</v>
      </c>
      <c r="R2012" t="s">
        <v>43</v>
      </c>
      <c r="S2012" t="s">
        <v>43</v>
      </c>
    </row>
    <row r="2013" spans="1:19">
      <c r="A2013">
        <v>2726</v>
      </c>
      <c r="B2013">
        <v>1432</v>
      </c>
      <c r="C2013">
        <v>2584</v>
      </c>
      <c r="D2013">
        <v>84292.35</v>
      </c>
      <c r="E2013">
        <v>2549</v>
      </c>
      <c r="F2013">
        <v>88794.35</v>
      </c>
      <c r="G2013">
        <v>34.834974000000003</v>
      </c>
      <c r="H2013">
        <v>32.229999999999997</v>
      </c>
      <c r="I2013">
        <v>2.6049739999999999</v>
      </c>
      <c r="J2013">
        <v>1.0808249999999999</v>
      </c>
      <c r="K2013">
        <v>0</v>
      </c>
      <c r="L2013">
        <v>0</v>
      </c>
      <c r="M2013">
        <v>35</v>
      </c>
      <c r="N2013">
        <v>-4502</v>
      </c>
      <c r="O2013">
        <v>1.3544890000000001</v>
      </c>
      <c r="P2013">
        <v>29</v>
      </c>
      <c r="Q2013">
        <v>1.1222909999999999</v>
      </c>
      <c r="R2013" t="s">
        <v>43</v>
      </c>
      <c r="S2013" t="s">
        <v>43</v>
      </c>
    </row>
    <row r="2014" spans="1:19">
      <c r="A2014">
        <v>5889</v>
      </c>
      <c r="B2014">
        <v>1324</v>
      </c>
      <c r="C2014">
        <v>2584</v>
      </c>
      <c r="D2014">
        <v>129847.27</v>
      </c>
      <c r="E2014">
        <v>2401</v>
      </c>
      <c r="F2014">
        <v>144725.26999999999</v>
      </c>
      <c r="G2014">
        <v>60.277079999999998</v>
      </c>
      <c r="H2014">
        <v>61.53</v>
      </c>
      <c r="I2014">
        <v>-1.25292</v>
      </c>
      <c r="J2014">
        <v>0.97963699999999998</v>
      </c>
      <c r="K2014">
        <v>0</v>
      </c>
      <c r="L2014">
        <v>0</v>
      </c>
      <c r="M2014">
        <v>183</v>
      </c>
      <c r="N2014">
        <v>-14878</v>
      </c>
      <c r="O2014">
        <v>7.0820429999999996</v>
      </c>
      <c r="P2014">
        <v>72</v>
      </c>
      <c r="Q2014">
        <v>2.786378</v>
      </c>
      <c r="R2014" t="s">
        <v>43</v>
      </c>
      <c r="S2014" t="s">
        <v>43</v>
      </c>
    </row>
    <row r="2015" spans="1:19">
      <c r="A2015">
        <v>5078</v>
      </c>
      <c r="B2015">
        <v>515</v>
      </c>
      <c r="C2015">
        <v>2578</v>
      </c>
      <c r="D2015">
        <v>60566.16</v>
      </c>
      <c r="E2015">
        <v>2426</v>
      </c>
      <c r="F2015">
        <v>75557.16</v>
      </c>
      <c r="G2015">
        <v>31.144749000000001</v>
      </c>
      <c r="H2015">
        <v>4.97</v>
      </c>
      <c r="I2015">
        <v>26.174748999999998</v>
      </c>
      <c r="J2015">
        <v>6.2665490000000004</v>
      </c>
      <c r="K2015">
        <v>0</v>
      </c>
      <c r="L2015">
        <v>0</v>
      </c>
      <c r="M2015">
        <v>152</v>
      </c>
      <c r="N2015">
        <v>-14991</v>
      </c>
      <c r="O2015">
        <v>5.8960429999999997</v>
      </c>
      <c r="P2015">
        <v>32</v>
      </c>
      <c r="Q2015">
        <v>1.2412719999999999</v>
      </c>
      <c r="R2015" t="s">
        <v>43</v>
      </c>
      <c r="S2015" t="s">
        <v>43</v>
      </c>
    </row>
    <row r="2016" spans="1:19">
      <c r="A2016">
        <v>4298</v>
      </c>
      <c r="B2016">
        <v>1485</v>
      </c>
      <c r="C2016">
        <v>2576</v>
      </c>
      <c r="D2016">
        <v>41909.199999999997</v>
      </c>
      <c r="E2016">
        <v>2574</v>
      </c>
      <c r="F2016">
        <v>42312.32</v>
      </c>
      <c r="G2016">
        <v>16.438352999999999</v>
      </c>
      <c r="H2016">
        <v>16.82</v>
      </c>
      <c r="I2016">
        <v>-0.38164700000000001</v>
      </c>
      <c r="J2016">
        <v>0.97731000000000001</v>
      </c>
      <c r="K2016">
        <v>0</v>
      </c>
      <c r="L2016">
        <v>0</v>
      </c>
      <c r="M2016">
        <v>2</v>
      </c>
      <c r="N2016">
        <v>-403.12</v>
      </c>
      <c r="O2016">
        <v>7.7640000000000001E-2</v>
      </c>
      <c r="P2016">
        <v>18</v>
      </c>
      <c r="Q2016">
        <v>0.69875799999999999</v>
      </c>
      <c r="R2016" t="s">
        <v>43</v>
      </c>
      <c r="S2016" t="s">
        <v>43</v>
      </c>
    </row>
    <row r="2017" spans="1:19">
      <c r="A2017">
        <v>5064</v>
      </c>
      <c r="B2017">
        <v>872</v>
      </c>
      <c r="C2017">
        <v>2575</v>
      </c>
      <c r="D2017">
        <v>132550.22</v>
      </c>
      <c r="E2017">
        <v>2512</v>
      </c>
      <c r="F2017">
        <v>140386.22</v>
      </c>
      <c r="G2017">
        <v>55.886234000000002</v>
      </c>
      <c r="H2017">
        <v>40.395000000000003</v>
      </c>
      <c r="I2017">
        <v>15.491234</v>
      </c>
      <c r="J2017">
        <v>1.383494</v>
      </c>
      <c r="K2017">
        <v>0</v>
      </c>
      <c r="L2017">
        <v>0</v>
      </c>
      <c r="M2017">
        <v>63</v>
      </c>
      <c r="N2017">
        <v>-7836</v>
      </c>
      <c r="O2017">
        <v>2.4466019999999999</v>
      </c>
      <c r="P2017">
        <v>42</v>
      </c>
      <c r="Q2017">
        <v>1.631068</v>
      </c>
      <c r="R2017" t="s">
        <v>43</v>
      </c>
      <c r="S2017" t="s">
        <v>43</v>
      </c>
    </row>
    <row r="2018" spans="1:19">
      <c r="A2018">
        <v>6064</v>
      </c>
      <c r="B2018">
        <v>235</v>
      </c>
      <c r="C2018">
        <v>2575</v>
      </c>
      <c r="D2018">
        <v>174919.44</v>
      </c>
      <c r="E2018">
        <v>2381</v>
      </c>
      <c r="F2018">
        <v>194540.44</v>
      </c>
      <c r="G2018">
        <v>81.705350999999993</v>
      </c>
      <c r="H2018">
        <v>55</v>
      </c>
      <c r="I2018">
        <v>26.705351</v>
      </c>
      <c r="J2018">
        <v>1.485552</v>
      </c>
      <c r="K2018">
        <v>0</v>
      </c>
      <c r="L2018">
        <v>0</v>
      </c>
      <c r="M2018">
        <v>194</v>
      </c>
      <c r="N2018">
        <v>-19621</v>
      </c>
      <c r="O2018">
        <v>7.5339809999999998</v>
      </c>
      <c r="P2018">
        <v>29</v>
      </c>
      <c r="Q2018">
        <v>1.126214</v>
      </c>
      <c r="R2018" t="s">
        <v>43</v>
      </c>
      <c r="S2018" t="s">
        <v>43</v>
      </c>
    </row>
    <row r="2019" spans="1:19">
      <c r="A2019">
        <v>5351</v>
      </c>
      <c r="B2019">
        <v>1236</v>
      </c>
      <c r="C2019">
        <v>2574</v>
      </c>
      <c r="D2019">
        <v>52296.160000000003</v>
      </c>
      <c r="E2019">
        <v>2432</v>
      </c>
      <c r="F2019">
        <v>64907.16</v>
      </c>
      <c r="G2019">
        <v>26.688798999999999</v>
      </c>
      <c r="H2019">
        <v>18.149999999999999</v>
      </c>
      <c r="I2019">
        <v>8.5387989999999991</v>
      </c>
      <c r="J2019">
        <v>1.4704569999999999</v>
      </c>
      <c r="K2019">
        <v>0</v>
      </c>
      <c r="L2019">
        <v>0</v>
      </c>
      <c r="M2019">
        <v>142</v>
      </c>
      <c r="N2019">
        <v>-12611</v>
      </c>
      <c r="O2019">
        <v>5.5167060000000001</v>
      </c>
      <c r="P2019">
        <v>38</v>
      </c>
      <c r="Q2019">
        <v>1.4763010000000001</v>
      </c>
      <c r="R2019" t="s">
        <v>43</v>
      </c>
      <c r="S2019" t="s">
        <v>43</v>
      </c>
    </row>
    <row r="2020" spans="1:19">
      <c r="A2020">
        <v>4109</v>
      </c>
      <c r="B2020">
        <v>1569</v>
      </c>
      <c r="C2020">
        <v>2574</v>
      </c>
      <c r="D2020">
        <v>100818.17</v>
      </c>
      <c r="E2020">
        <v>2463</v>
      </c>
      <c r="F2020">
        <v>112798.17</v>
      </c>
      <c r="G2020">
        <v>45.797065000000003</v>
      </c>
      <c r="H2020">
        <v>40</v>
      </c>
      <c r="I2020">
        <v>5.7970649999999999</v>
      </c>
      <c r="J2020">
        <v>1.144927</v>
      </c>
      <c r="K2020">
        <v>0</v>
      </c>
      <c r="L2020">
        <v>0</v>
      </c>
      <c r="M2020">
        <v>111</v>
      </c>
      <c r="N2020">
        <v>-11980</v>
      </c>
      <c r="O2020">
        <v>4.312354</v>
      </c>
      <c r="P2020">
        <v>42</v>
      </c>
      <c r="Q2020">
        <v>1.631702</v>
      </c>
      <c r="R2020" t="s">
        <v>43</v>
      </c>
      <c r="S2020" t="s">
        <v>43</v>
      </c>
    </row>
    <row r="2021" spans="1:19">
      <c r="A2021">
        <v>5372</v>
      </c>
      <c r="B2021">
        <v>868</v>
      </c>
      <c r="C2021">
        <v>2573</v>
      </c>
      <c r="D2021">
        <v>158044.48000000001</v>
      </c>
      <c r="E2021">
        <v>2495</v>
      </c>
      <c r="F2021">
        <v>169741.48</v>
      </c>
      <c r="G2021">
        <v>68.032657</v>
      </c>
      <c r="H2021">
        <v>60</v>
      </c>
      <c r="I2021">
        <v>8.0326570000000004</v>
      </c>
      <c r="J2021">
        <v>1.1338779999999999</v>
      </c>
      <c r="K2021">
        <v>1</v>
      </c>
      <c r="L2021">
        <v>3.8864999999999997E-2</v>
      </c>
      <c r="M2021">
        <v>77</v>
      </c>
      <c r="N2021">
        <v>-11697</v>
      </c>
      <c r="O2021">
        <v>2.9926159999999999</v>
      </c>
      <c r="P2021">
        <v>42</v>
      </c>
      <c r="Q2021">
        <v>1.632336</v>
      </c>
      <c r="R2021" t="s">
        <v>43</v>
      </c>
      <c r="S2021" t="s">
        <v>43</v>
      </c>
    </row>
    <row r="2022" spans="1:19">
      <c r="A2022">
        <v>5821</v>
      </c>
      <c r="B2022">
        <v>1576</v>
      </c>
      <c r="C2022">
        <v>2573</v>
      </c>
      <c r="D2022">
        <v>61390.78</v>
      </c>
      <c r="E2022">
        <v>2503</v>
      </c>
      <c r="F2022">
        <v>67095.78</v>
      </c>
      <c r="G2022">
        <v>26.806145000000001</v>
      </c>
      <c r="H2022">
        <v>12.79</v>
      </c>
      <c r="I2022">
        <v>14.016145</v>
      </c>
      <c r="J2022">
        <v>2.0958670000000001</v>
      </c>
      <c r="K2022">
        <v>0</v>
      </c>
      <c r="L2022">
        <v>0</v>
      </c>
      <c r="M2022">
        <v>70</v>
      </c>
      <c r="N2022">
        <v>-5705</v>
      </c>
      <c r="O2022">
        <v>2.7205599999999999</v>
      </c>
      <c r="P2022">
        <v>40</v>
      </c>
      <c r="Q2022">
        <v>1.5546059999999999</v>
      </c>
      <c r="R2022" t="s">
        <v>43</v>
      </c>
      <c r="S2022" t="s">
        <v>43</v>
      </c>
    </row>
    <row r="2023" spans="1:19">
      <c r="A2023">
        <v>3295</v>
      </c>
      <c r="B2023">
        <v>1697</v>
      </c>
      <c r="C2023">
        <v>2571</v>
      </c>
      <c r="D2023">
        <v>73654.350000000006</v>
      </c>
      <c r="E2023">
        <v>2493</v>
      </c>
      <c r="F2023">
        <v>84058.35</v>
      </c>
      <c r="G2023">
        <v>33.717750000000002</v>
      </c>
      <c r="H2023">
        <v>22.05</v>
      </c>
      <c r="I2023">
        <v>11.66775</v>
      </c>
      <c r="J2023">
        <v>1.52915</v>
      </c>
      <c r="K2023">
        <v>0</v>
      </c>
      <c r="L2023">
        <v>0</v>
      </c>
      <c r="M2023">
        <v>78</v>
      </c>
      <c r="N2023">
        <v>-10404</v>
      </c>
      <c r="O2023">
        <v>3.033839</v>
      </c>
      <c r="P2023">
        <v>24</v>
      </c>
      <c r="Q2023">
        <v>0.93348900000000001</v>
      </c>
      <c r="R2023" t="s">
        <v>43</v>
      </c>
      <c r="S2023" t="s">
        <v>43</v>
      </c>
    </row>
    <row r="2024" spans="1:19">
      <c r="A2024">
        <v>5666</v>
      </c>
      <c r="B2024">
        <v>1332</v>
      </c>
      <c r="C2024">
        <v>2570</v>
      </c>
      <c r="D2024">
        <v>115929.98</v>
      </c>
      <c r="E2024">
        <v>2445</v>
      </c>
      <c r="F2024">
        <v>131114.98000000001</v>
      </c>
      <c r="G2024">
        <v>53.625759000000002</v>
      </c>
      <c r="H2024">
        <v>21.15</v>
      </c>
      <c r="I2024">
        <v>32.475758999999996</v>
      </c>
      <c r="J2024">
        <v>2.5354969999999999</v>
      </c>
      <c r="K2024">
        <v>0</v>
      </c>
      <c r="L2024">
        <v>0</v>
      </c>
      <c r="M2024">
        <v>125</v>
      </c>
      <c r="N2024">
        <v>-15185</v>
      </c>
      <c r="O2024">
        <v>4.8638130000000004</v>
      </c>
      <c r="P2024">
        <v>36</v>
      </c>
      <c r="Q2024">
        <v>1.4007780000000001</v>
      </c>
      <c r="R2024" t="s">
        <v>43</v>
      </c>
      <c r="S2024" t="s">
        <v>43</v>
      </c>
    </row>
    <row r="2025" spans="1:19">
      <c r="A2025">
        <v>2311</v>
      </c>
      <c r="B2025">
        <v>1053</v>
      </c>
      <c r="C2025">
        <v>2570</v>
      </c>
      <c r="D2025">
        <v>158300.09</v>
      </c>
      <c r="E2025">
        <v>2491</v>
      </c>
      <c r="F2025">
        <v>167249.99</v>
      </c>
      <c r="G2025">
        <v>67.141705999999999</v>
      </c>
      <c r="H2025">
        <v>60.11</v>
      </c>
      <c r="I2025">
        <v>7.0317059999999998</v>
      </c>
      <c r="J2025">
        <v>1.116981</v>
      </c>
      <c r="K2025">
        <v>0</v>
      </c>
      <c r="L2025">
        <v>0</v>
      </c>
      <c r="M2025">
        <v>79</v>
      </c>
      <c r="N2025">
        <v>-8949.9</v>
      </c>
      <c r="O2025">
        <v>3.0739299999999998</v>
      </c>
      <c r="P2025">
        <v>35</v>
      </c>
      <c r="Q2025">
        <v>1.3618680000000001</v>
      </c>
      <c r="R2025" t="s">
        <v>43</v>
      </c>
      <c r="S2025" t="s">
        <v>43</v>
      </c>
    </row>
    <row r="2026" spans="1:19">
      <c r="A2026">
        <v>2512</v>
      </c>
      <c r="B2026">
        <v>227</v>
      </c>
      <c r="C2026">
        <v>2570</v>
      </c>
      <c r="D2026">
        <v>118183.52</v>
      </c>
      <c r="E2026">
        <v>2484</v>
      </c>
      <c r="F2026">
        <v>127739.52</v>
      </c>
      <c r="G2026">
        <v>51.424928000000001</v>
      </c>
      <c r="H2026">
        <v>25.6</v>
      </c>
      <c r="I2026">
        <v>25.824928</v>
      </c>
      <c r="J2026">
        <v>2.0087860000000002</v>
      </c>
      <c r="K2026">
        <v>0</v>
      </c>
      <c r="L2026">
        <v>0</v>
      </c>
      <c r="M2026">
        <v>86</v>
      </c>
      <c r="N2026">
        <v>-9556</v>
      </c>
      <c r="O2026">
        <v>3.3463039999999999</v>
      </c>
      <c r="P2026">
        <v>35</v>
      </c>
      <c r="Q2026">
        <v>1.3618680000000001</v>
      </c>
      <c r="R2026" t="s">
        <v>43</v>
      </c>
      <c r="S2026" t="s">
        <v>43</v>
      </c>
    </row>
    <row r="2027" spans="1:19">
      <c r="A2027">
        <v>3023</v>
      </c>
      <c r="B2027">
        <v>1697</v>
      </c>
      <c r="C2027">
        <v>2570</v>
      </c>
      <c r="D2027">
        <v>67509.58</v>
      </c>
      <c r="E2027">
        <v>2475</v>
      </c>
      <c r="F2027">
        <v>78249.58</v>
      </c>
      <c r="G2027">
        <v>31.615991999999999</v>
      </c>
      <c r="H2027">
        <v>21.87</v>
      </c>
      <c r="I2027">
        <v>9.7459919999999993</v>
      </c>
      <c r="J2027">
        <v>1.4456329999999999</v>
      </c>
      <c r="K2027">
        <v>0</v>
      </c>
      <c r="L2027">
        <v>0</v>
      </c>
      <c r="M2027">
        <v>95</v>
      </c>
      <c r="N2027">
        <v>-10740</v>
      </c>
      <c r="O2027">
        <v>3.6964980000000001</v>
      </c>
      <c r="P2027">
        <v>30</v>
      </c>
      <c r="Q2027">
        <v>1.1673150000000001</v>
      </c>
      <c r="R2027" t="s">
        <v>43</v>
      </c>
      <c r="S2027" t="s">
        <v>43</v>
      </c>
    </row>
    <row r="2028" spans="1:19">
      <c r="A2028">
        <v>182</v>
      </c>
      <c r="B2028">
        <v>1816</v>
      </c>
      <c r="C2028">
        <v>2569</v>
      </c>
      <c r="D2028">
        <v>69525.98</v>
      </c>
      <c r="E2028">
        <v>2457</v>
      </c>
      <c r="F2028">
        <v>80621.98</v>
      </c>
      <c r="G2028">
        <v>32.813178999999998</v>
      </c>
      <c r="H2028">
        <v>10.78</v>
      </c>
      <c r="I2028">
        <v>22.033179000000001</v>
      </c>
      <c r="J2028">
        <v>3.0438939999999999</v>
      </c>
      <c r="K2028">
        <v>0</v>
      </c>
      <c r="L2028">
        <v>0</v>
      </c>
      <c r="M2028">
        <v>112</v>
      </c>
      <c r="N2028">
        <v>-11096</v>
      </c>
      <c r="O2028">
        <v>4.3596729999999999</v>
      </c>
      <c r="P2028">
        <v>40</v>
      </c>
      <c r="Q2028">
        <v>1.557026</v>
      </c>
      <c r="R2028" t="s">
        <v>43</v>
      </c>
      <c r="S2028" t="s">
        <v>43</v>
      </c>
    </row>
    <row r="2029" spans="1:19">
      <c r="A2029">
        <v>2351</v>
      </c>
      <c r="B2029">
        <v>952</v>
      </c>
      <c r="C2029">
        <v>2569</v>
      </c>
      <c r="D2029">
        <v>222577.43</v>
      </c>
      <c r="E2029">
        <v>2424</v>
      </c>
      <c r="F2029">
        <v>238385.43</v>
      </c>
      <c r="G2029">
        <v>98.343823999999998</v>
      </c>
      <c r="H2029">
        <v>81.534999999999997</v>
      </c>
      <c r="I2029">
        <v>16.808824000000001</v>
      </c>
      <c r="J2029">
        <v>1.2061550000000001</v>
      </c>
      <c r="K2029">
        <v>0</v>
      </c>
      <c r="L2029">
        <v>0</v>
      </c>
      <c r="M2029">
        <v>145</v>
      </c>
      <c r="N2029">
        <v>-15808</v>
      </c>
      <c r="O2029">
        <v>5.6442199999999998</v>
      </c>
      <c r="P2029">
        <v>25</v>
      </c>
      <c r="Q2029">
        <v>0.97314100000000003</v>
      </c>
      <c r="R2029" t="s">
        <v>43</v>
      </c>
      <c r="S2029" t="s">
        <v>43</v>
      </c>
    </row>
    <row r="2030" spans="1:19">
      <c r="A2030">
        <v>4114</v>
      </c>
      <c r="B2030">
        <v>1844</v>
      </c>
      <c r="C2030">
        <v>2569</v>
      </c>
      <c r="D2030">
        <v>66323.759999999995</v>
      </c>
      <c r="E2030">
        <v>2487</v>
      </c>
      <c r="F2030">
        <v>74415.759999999995</v>
      </c>
      <c r="G2030">
        <v>29.921897999999999</v>
      </c>
      <c r="H2030">
        <v>11.58</v>
      </c>
      <c r="I2030">
        <v>18.341898</v>
      </c>
      <c r="J2030">
        <v>2.5839289999999999</v>
      </c>
      <c r="K2030">
        <v>0</v>
      </c>
      <c r="L2030">
        <v>0</v>
      </c>
      <c r="M2030">
        <v>82</v>
      </c>
      <c r="N2030">
        <v>-8092</v>
      </c>
      <c r="O2030">
        <v>3.1919029999999999</v>
      </c>
      <c r="P2030">
        <v>27</v>
      </c>
      <c r="Q2030">
        <v>1.0509930000000001</v>
      </c>
      <c r="R2030" t="s">
        <v>43</v>
      </c>
      <c r="S2030" t="s">
        <v>43</v>
      </c>
    </row>
    <row r="2031" spans="1:19">
      <c r="A2031">
        <v>5548</v>
      </c>
      <c r="B2031">
        <v>658</v>
      </c>
      <c r="C2031">
        <v>2569</v>
      </c>
      <c r="D2031">
        <v>154108.49</v>
      </c>
      <c r="E2031">
        <v>2508</v>
      </c>
      <c r="F2031">
        <v>167624.49</v>
      </c>
      <c r="G2031">
        <v>66.835920999999999</v>
      </c>
      <c r="H2031">
        <v>36.854999999999997</v>
      </c>
      <c r="I2031">
        <v>29.980920999999999</v>
      </c>
      <c r="J2031">
        <v>1.813483</v>
      </c>
      <c r="K2031">
        <v>0</v>
      </c>
      <c r="L2031">
        <v>0</v>
      </c>
      <c r="M2031">
        <v>61</v>
      </c>
      <c r="N2031">
        <v>-13516</v>
      </c>
      <c r="O2031">
        <v>2.3744649999999998</v>
      </c>
      <c r="P2031">
        <v>32</v>
      </c>
      <c r="Q2031">
        <v>1.2456210000000001</v>
      </c>
      <c r="R2031" t="s">
        <v>43</v>
      </c>
      <c r="S2031" t="s">
        <v>43</v>
      </c>
    </row>
    <row r="2032" spans="1:19">
      <c r="A2032">
        <v>5382</v>
      </c>
      <c r="B2032">
        <v>32</v>
      </c>
      <c r="C2032">
        <v>2560</v>
      </c>
      <c r="D2032">
        <v>92933.96</v>
      </c>
      <c r="E2032">
        <v>2463</v>
      </c>
      <c r="F2032">
        <v>104372.96</v>
      </c>
      <c r="G2032">
        <v>42.376353999999999</v>
      </c>
      <c r="H2032">
        <v>25.2</v>
      </c>
      <c r="I2032">
        <v>17.176354</v>
      </c>
      <c r="J2032">
        <v>1.6816009999999999</v>
      </c>
      <c r="K2032">
        <v>0</v>
      </c>
      <c r="L2032">
        <v>0</v>
      </c>
      <c r="M2032">
        <v>97</v>
      </c>
      <c r="N2032">
        <v>-11439</v>
      </c>
      <c r="O2032">
        <v>3.7890630000000001</v>
      </c>
      <c r="P2032">
        <v>52</v>
      </c>
      <c r="Q2032">
        <v>2.03125</v>
      </c>
      <c r="R2032" t="s">
        <v>43</v>
      </c>
      <c r="S2032" t="s">
        <v>43</v>
      </c>
    </row>
    <row r="2033" spans="1:19">
      <c r="A2033">
        <v>5996</v>
      </c>
      <c r="B2033">
        <v>543</v>
      </c>
      <c r="C2033">
        <v>2560</v>
      </c>
      <c r="D2033">
        <v>141484.14000000001</v>
      </c>
      <c r="E2033">
        <v>2367</v>
      </c>
      <c r="F2033">
        <v>161264.14000000001</v>
      </c>
      <c r="G2033">
        <v>68.130182000000005</v>
      </c>
      <c r="H2033">
        <v>50</v>
      </c>
      <c r="I2033">
        <v>18.130182000000001</v>
      </c>
      <c r="J2033">
        <v>1.3626039999999999</v>
      </c>
      <c r="K2033">
        <v>0</v>
      </c>
      <c r="L2033">
        <v>0</v>
      </c>
      <c r="M2033">
        <v>193</v>
      </c>
      <c r="N2033">
        <v>-19780</v>
      </c>
      <c r="O2033">
        <v>7.5390629999999996</v>
      </c>
      <c r="P2033">
        <v>70</v>
      </c>
      <c r="Q2033">
        <v>2.734375</v>
      </c>
      <c r="R2033" t="s">
        <v>43</v>
      </c>
      <c r="S2033" t="s">
        <v>43</v>
      </c>
    </row>
    <row r="2034" spans="1:19">
      <c r="A2034">
        <v>2518</v>
      </c>
      <c r="B2034">
        <v>278</v>
      </c>
      <c r="C2034">
        <v>2560</v>
      </c>
      <c r="D2034">
        <v>247994.71</v>
      </c>
      <c r="E2034">
        <v>2435</v>
      </c>
      <c r="F2034">
        <v>270778.71000000002</v>
      </c>
      <c r="G2034">
        <v>111.20275599999999</v>
      </c>
      <c r="H2034">
        <v>81.91</v>
      </c>
      <c r="I2034">
        <v>29.292756000000001</v>
      </c>
      <c r="J2034">
        <v>1.357621</v>
      </c>
      <c r="K2034">
        <v>0</v>
      </c>
      <c r="L2034">
        <v>0</v>
      </c>
      <c r="M2034">
        <v>125</v>
      </c>
      <c r="N2034">
        <v>-22784</v>
      </c>
      <c r="O2034">
        <v>4.8828129999999996</v>
      </c>
      <c r="P2034">
        <v>28</v>
      </c>
      <c r="Q2034">
        <v>1.09375</v>
      </c>
      <c r="R2034" t="s">
        <v>43</v>
      </c>
      <c r="S2034" t="s">
        <v>43</v>
      </c>
    </row>
    <row r="2035" spans="1:19">
      <c r="A2035">
        <v>2318</v>
      </c>
      <c r="B2035">
        <v>811</v>
      </c>
      <c r="C2035">
        <v>2559</v>
      </c>
      <c r="D2035">
        <v>165583.07</v>
      </c>
      <c r="E2035">
        <v>2488</v>
      </c>
      <c r="F2035">
        <v>173091.07</v>
      </c>
      <c r="G2035">
        <v>69.570366000000007</v>
      </c>
      <c r="H2035">
        <v>53.12</v>
      </c>
      <c r="I2035">
        <v>16.450365999999999</v>
      </c>
      <c r="J2035">
        <v>1.3096829999999999</v>
      </c>
      <c r="K2035">
        <v>0</v>
      </c>
      <c r="L2035">
        <v>0</v>
      </c>
      <c r="M2035">
        <v>71</v>
      </c>
      <c r="N2035">
        <v>-7508</v>
      </c>
      <c r="O2035">
        <v>2.774521</v>
      </c>
      <c r="P2035">
        <v>24</v>
      </c>
      <c r="Q2035">
        <v>0.93786599999999998</v>
      </c>
      <c r="R2035" t="s">
        <v>43</v>
      </c>
      <c r="S2035" t="s">
        <v>43</v>
      </c>
    </row>
    <row r="2036" spans="1:19">
      <c r="A2036">
        <v>5916</v>
      </c>
      <c r="B2036">
        <v>855</v>
      </c>
      <c r="C2036">
        <v>2559</v>
      </c>
      <c r="D2036">
        <v>53265.39</v>
      </c>
      <c r="E2036">
        <v>2479</v>
      </c>
      <c r="F2036">
        <v>61647.39</v>
      </c>
      <c r="G2036">
        <v>24.867846</v>
      </c>
      <c r="H2036">
        <v>2.98</v>
      </c>
      <c r="I2036">
        <v>21.887846</v>
      </c>
      <c r="J2036">
        <v>8.3449150000000003</v>
      </c>
      <c r="K2036">
        <v>0</v>
      </c>
      <c r="L2036">
        <v>0</v>
      </c>
      <c r="M2036">
        <v>80</v>
      </c>
      <c r="N2036">
        <v>-8382</v>
      </c>
      <c r="O2036">
        <v>3.1262210000000001</v>
      </c>
      <c r="P2036">
        <v>29</v>
      </c>
      <c r="Q2036">
        <v>1.1332549999999999</v>
      </c>
      <c r="R2036" t="s">
        <v>43</v>
      </c>
      <c r="S2036" t="s">
        <v>43</v>
      </c>
    </row>
    <row r="2037" spans="1:19">
      <c r="A2037">
        <v>3457</v>
      </c>
      <c r="B2037">
        <v>921</v>
      </c>
      <c r="C2037">
        <v>2558</v>
      </c>
      <c r="D2037">
        <v>157008.35999999999</v>
      </c>
      <c r="E2037">
        <v>2507</v>
      </c>
      <c r="F2037">
        <v>162462.35999999999</v>
      </c>
      <c r="G2037">
        <v>64.803494000000001</v>
      </c>
      <c r="H2037">
        <v>68.34</v>
      </c>
      <c r="I2037">
        <v>-3.5365060000000001</v>
      </c>
      <c r="J2037">
        <v>0.94825099999999996</v>
      </c>
      <c r="K2037">
        <v>0</v>
      </c>
      <c r="L2037">
        <v>0</v>
      </c>
      <c r="M2037">
        <v>51</v>
      </c>
      <c r="N2037">
        <v>-5454</v>
      </c>
      <c r="O2037">
        <v>1.9937450000000001</v>
      </c>
      <c r="P2037">
        <v>55</v>
      </c>
      <c r="Q2037">
        <v>2.1501169999999998</v>
      </c>
      <c r="R2037" t="s">
        <v>43</v>
      </c>
      <c r="S2037" t="s">
        <v>43</v>
      </c>
    </row>
    <row r="2038" spans="1:19">
      <c r="A2038">
        <v>1207</v>
      </c>
      <c r="B2038">
        <v>1777</v>
      </c>
      <c r="C2038">
        <v>2556</v>
      </c>
      <c r="D2038">
        <v>152438.39000000001</v>
      </c>
      <c r="E2038">
        <v>2494</v>
      </c>
      <c r="F2038">
        <v>163585.39000000001</v>
      </c>
      <c r="G2038">
        <v>65.591576000000003</v>
      </c>
      <c r="H2038">
        <v>35.89</v>
      </c>
      <c r="I2038">
        <v>29.701575999999999</v>
      </c>
      <c r="J2038">
        <v>1.827572</v>
      </c>
      <c r="K2038">
        <v>0</v>
      </c>
      <c r="L2038">
        <v>0</v>
      </c>
      <c r="M2038">
        <v>62</v>
      </c>
      <c r="N2038">
        <v>-11147</v>
      </c>
      <c r="O2038">
        <v>2.425665</v>
      </c>
      <c r="P2038">
        <v>28</v>
      </c>
      <c r="Q2038">
        <v>1.0954619999999999</v>
      </c>
      <c r="R2038" t="s">
        <v>43</v>
      </c>
      <c r="S2038" t="s">
        <v>43</v>
      </c>
    </row>
    <row r="2039" spans="1:19">
      <c r="A2039">
        <v>2101</v>
      </c>
      <c r="B2039">
        <v>1434</v>
      </c>
      <c r="C2039">
        <v>2556</v>
      </c>
      <c r="D2039">
        <v>81728.91</v>
      </c>
      <c r="E2039">
        <v>2353</v>
      </c>
      <c r="F2039">
        <v>100878.91</v>
      </c>
      <c r="G2039">
        <v>42.872464999999998</v>
      </c>
      <c r="H2039">
        <v>23.26</v>
      </c>
      <c r="I2039">
        <v>19.612465</v>
      </c>
      <c r="J2039">
        <v>1.8431839999999999</v>
      </c>
      <c r="K2039">
        <v>0</v>
      </c>
      <c r="L2039">
        <v>0</v>
      </c>
      <c r="M2039">
        <v>203</v>
      </c>
      <c r="N2039">
        <v>-19150</v>
      </c>
      <c r="O2039">
        <v>7.9420970000000004</v>
      </c>
      <c r="P2039">
        <v>42</v>
      </c>
      <c r="Q2039">
        <v>1.643192</v>
      </c>
      <c r="R2039" t="s">
        <v>43</v>
      </c>
      <c r="S2039" t="s">
        <v>43</v>
      </c>
    </row>
    <row r="2040" spans="1:19">
      <c r="A2040">
        <v>5944</v>
      </c>
      <c r="B2040">
        <v>1694</v>
      </c>
      <c r="C2040">
        <v>2555</v>
      </c>
      <c r="D2040">
        <v>171376.91</v>
      </c>
      <c r="E2040">
        <v>2374</v>
      </c>
      <c r="F2040">
        <v>190257.91</v>
      </c>
      <c r="G2040">
        <v>80.142337999999995</v>
      </c>
      <c r="H2040">
        <v>52.39</v>
      </c>
      <c r="I2040">
        <v>27.752338000000002</v>
      </c>
      <c r="J2040">
        <v>1.5297259999999999</v>
      </c>
      <c r="K2040">
        <v>0</v>
      </c>
      <c r="L2040">
        <v>0</v>
      </c>
      <c r="M2040">
        <v>181</v>
      </c>
      <c r="N2040">
        <v>-18881</v>
      </c>
      <c r="O2040">
        <v>7.084149</v>
      </c>
      <c r="P2040">
        <v>32</v>
      </c>
      <c r="Q2040">
        <v>1.2524459999999999</v>
      </c>
      <c r="R2040" t="s">
        <v>43</v>
      </c>
      <c r="S2040" t="s">
        <v>43</v>
      </c>
    </row>
    <row r="2041" spans="1:19">
      <c r="A2041">
        <v>6051</v>
      </c>
      <c r="B2041">
        <v>1586</v>
      </c>
      <c r="C2041">
        <v>2555</v>
      </c>
      <c r="D2041">
        <v>154102.89000000001</v>
      </c>
      <c r="E2041">
        <v>2441</v>
      </c>
      <c r="F2041">
        <v>165479.89000000001</v>
      </c>
      <c r="G2041">
        <v>67.791843999999998</v>
      </c>
      <c r="H2041">
        <v>65.75</v>
      </c>
      <c r="I2041">
        <v>2.0418440000000002</v>
      </c>
      <c r="J2041">
        <v>1.0310550000000001</v>
      </c>
      <c r="K2041">
        <v>0</v>
      </c>
      <c r="L2041">
        <v>0</v>
      </c>
      <c r="M2041">
        <v>114</v>
      </c>
      <c r="N2041">
        <v>-11377</v>
      </c>
      <c r="O2041">
        <v>4.4618399999999996</v>
      </c>
      <c r="P2041">
        <v>23</v>
      </c>
      <c r="Q2041">
        <v>0.900196</v>
      </c>
      <c r="R2041" t="s">
        <v>43</v>
      </c>
      <c r="S2041" t="s">
        <v>43</v>
      </c>
    </row>
    <row r="2042" spans="1:19">
      <c r="A2042">
        <v>3950</v>
      </c>
      <c r="B2042">
        <v>395</v>
      </c>
      <c r="C2042">
        <v>2549</v>
      </c>
      <c r="D2042">
        <v>147477.97</v>
      </c>
      <c r="E2042">
        <v>2355</v>
      </c>
      <c r="F2042">
        <v>167287.97</v>
      </c>
      <c r="G2042">
        <v>71.035230999999996</v>
      </c>
      <c r="H2042">
        <v>32.76</v>
      </c>
      <c r="I2042">
        <v>38.275230999999998</v>
      </c>
      <c r="J2042">
        <v>2.1683530000000002</v>
      </c>
      <c r="K2042">
        <v>0</v>
      </c>
      <c r="L2042">
        <v>0</v>
      </c>
      <c r="M2042">
        <v>194</v>
      </c>
      <c r="N2042">
        <v>-19810</v>
      </c>
      <c r="O2042">
        <v>7.6108279999999997</v>
      </c>
      <c r="P2042">
        <v>30</v>
      </c>
      <c r="Q2042">
        <v>1.1769320000000001</v>
      </c>
      <c r="R2042" t="s">
        <v>43</v>
      </c>
      <c r="S2042" t="s">
        <v>43</v>
      </c>
    </row>
    <row r="2043" spans="1:19">
      <c r="A2043">
        <v>3542</v>
      </c>
      <c r="B2043">
        <v>1463</v>
      </c>
      <c r="C2043">
        <v>2547</v>
      </c>
      <c r="D2043">
        <v>122128.58</v>
      </c>
      <c r="E2043">
        <v>2510</v>
      </c>
      <c r="F2043">
        <v>128233.58</v>
      </c>
      <c r="G2043">
        <v>51.089075999999999</v>
      </c>
      <c r="H2043">
        <v>26.22</v>
      </c>
      <c r="I2043">
        <v>24.869076</v>
      </c>
      <c r="J2043">
        <v>1.948477</v>
      </c>
      <c r="K2043">
        <v>0</v>
      </c>
      <c r="L2043">
        <v>0</v>
      </c>
      <c r="M2043">
        <v>37</v>
      </c>
      <c r="N2043">
        <v>-6105</v>
      </c>
      <c r="O2043">
        <v>1.4526889999999999</v>
      </c>
      <c r="P2043">
        <v>23</v>
      </c>
      <c r="Q2043">
        <v>0.90302300000000002</v>
      </c>
      <c r="R2043" t="s">
        <v>43</v>
      </c>
      <c r="S2043" t="s">
        <v>43</v>
      </c>
    </row>
    <row r="2044" spans="1:19">
      <c r="A2044">
        <v>4675</v>
      </c>
      <c r="B2044">
        <v>921</v>
      </c>
      <c r="C2044">
        <v>2545</v>
      </c>
      <c r="D2044">
        <v>158215.41</v>
      </c>
      <c r="E2044">
        <v>2503</v>
      </c>
      <c r="F2044">
        <v>162265.41</v>
      </c>
      <c r="G2044">
        <v>64.828370000000007</v>
      </c>
      <c r="H2044">
        <v>67.66</v>
      </c>
      <c r="I2044">
        <v>-2.8316300000000001</v>
      </c>
      <c r="J2044">
        <v>0.95814900000000003</v>
      </c>
      <c r="K2044">
        <v>0</v>
      </c>
      <c r="L2044">
        <v>0</v>
      </c>
      <c r="M2044">
        <v>42</v>
      </c>
      <c r="N2044">
        <v>-4050</v>
      </c>
      <c r="O2044">
        <v>1.6502950000000001</v>
      </c>
      <c r="P2044">
        <v>53</v>
      </c>
      <c r="Q2044">
        <v>2.0825149999999999</v>
      </c>
      <c r="R2044" t="s">
        <v>43</v>
      </c>
      <c r="S2044" t="s">
        <v>43</v>
      </c>
    </row>
    <row r="2045" spans="1:19">
      <c r="A2045">
        <v>2792</v>
      </c>
      <c r="B2045">
        <v>118</v>
      </c>
      <c r="C2045">
        <v>2545</v>
      </c>
      <c r="D2045">
        <v>165874.28</v>
      </c>
      <c r="E2045">
        <v>2414</v>
      </c>
      <c r="F2045">
        <v>181119.28</v>
      </c>
      <c r="G2045">
        <v>75.028699000000003</v>
      </c>
      <c r="H2045">
        <v>52.984999999999999</v>
      </c>
      <c r="I2045">
        <v>22.043699</v>
      </c>
      <c r="J2045">
        <v>1.416037</v>
      </c>
      <c r="K2045">
        <v>0</v>
      </c>
      <c r="L2045">
        <v>0</v>
      </c>
      <c r="M2045">
        <v>131</v>
      </c>
      <c r="N2045">
        <v>-15245</v>
      </c>
      <c r="O2045">
        <v>5.147348</v>
      </c>
      <c r="P2045">
        <v>52</v>
      </c>
      <c r="Q2045">
        <v>2.0432220000000001</v>
      </c>
      <c r="R2045" t="s">
        <v>43</v>
      </c>
      <c r="S2045" t="s">
        <v>43</v>
      </c>
    </row>
    <row r="2046" spans="1:19">
      <c r="A2046">
        <v>5774</v>
      </c>
      <c r="B2046">
        <v>738</v>
      </c>
      <c r="C2046">
        <v>2544</v>
      </c>
      <c r="D2046">
        <v>233657.75</v>
      </c>
      <c r="E2046">
        <v>2393</v>
      </c>
      <c r="F2046">
        <v>253369.75</v>
      </c>
      <c r="G2046">
        <v>105.87954499999999</v>
      </c>
      <c r="H2046">
        <v>99.16</v>
      </c>
      <c r="I2046">
        <v>6.7195450000000001</v>
      </c>
      <c r="J2046">
        <v>1.0677650000000001</v>
      </c>
      <c r="K2046">
        <v>0</v>
      </c>
      <c r="L2046">
        <v>0</v>
      </c>
      <c r="M2046">
        <v>151</v>
      </c>
      <c r="N2046">
        <v>-19712</v>
      </c>
      <c r="O2046">
        <v>5.9355349999999998</v>
      </c>
      <c r="P2046">
        <v>37</v>
      </c>
      <c r="Q2046">
        <v>1.4544029999999999</v>
      </c>
      <c r="R2046" t="s">
        <v>43</v>
      </c>
      <c r="S2046" t="s">
        <v>44</v>
      </c>
    </row>
    <row r="2047" spans="1:19">
      <c r="A2047">
        <v>5135</v>
      </c>
      <c r="B2047">
        <v>1358</v>
      </c>
      <c r="C2047">
        <v>2543</v>
      </c>
      <c r="D2047">
        <v>48023.18</v>
      </c>
      <c r="E2047">
        <v>2492</v>
      </c>
      <c r="F2047">
        <v>51827.18</v>
      </c>
      <c r="G2047">
        <v>20.797423999999999</v>
      </c>
      <c r="H2047">
        <v>5.2</v>
      </c>
      <c r="I2047">
        <v>15.597424</v>
      </c>
      <c r="J2047">
        <v>3.9995050000000001</v>
      </c>
      <c r="K2047">
        <v>0</v>
      </c>
      <c r="L2047">
        <v>0</v>
      </c>
      <c r="M2047">
        <v>51</v>
      </c>
      <c r="N2047">
        <v>-3804</v>
      </c>
      <c r="O2047">
        <v>2.0055049999999999</v>
      </c>
      <c r="P2047">
        <v>20</v>
      </c>
      <c r="Q2047">
        <v>0.78647299999999998</v>
      </c>
      <c r="R2047" t="s">
        <v>43</v>
      </c>
      <c r="S2047" t="s">
        <v>43</v>
      </c>
    </row>
    <row r="2048" spans="1:19">
      <c r="A2048">
        <v>2291</v>
      </c>
      <c r="B2048">
        <v>802</v>
      </c>
      <c r="C2048">
        <v>2543</v>
      </c>
      <c r="D2048">
        <v>162250.49</v>
      </c>
      <c r="E2048">
        <v>2371</v>
      </c>
      <c r="F2048">
        <v>184744.49</v>
      </c>
      <c r="G2048">
        <v>77.918385000000001</v>
      </c>
      <c r="H2048">
        <v>39.380000000000003</v>
      </c>
      <c r="I2048">
        <v>38.538384999999998</v>
      </c>
      <c r="J2048">
        <v>1.9786280000000001</v>
      </c>
      <c r="K2048">
        <v>0</v>
      </c>
      <c r="L2048">
        <v>0</v>
      </c>
      <c r="M2048">
        <v>172</v>
      </c>
      <c r="N2048">
        <v>-22494</v>
      </c>
      <c r="O2048">
        <v>6.7636649999999996</v>
      </c>
      <c r="P2048">
        <v>33</v>
      </c>
      <c r="Q2048">
        <v>1.2976799999999999</v>
      </c>
      <c r="R2048" t="s">
        <v>43</v>
      </c>
      <c r="S2048" t="s">
        <v>43</v>
      </c>
    </row>
    <row r="2049" spans="1:19">
      <c r="A2049">
        <v>4090</v>
      </c>
      <c r="B2049">
        <v>1609</v>
      </c>
      <c r="C2049">
        <v>2541</v>
      </c>
      <c r="D2049">
        <v>101460.23</v>
      </c>
      <c r="E2049">
        <v>2358</v>
      </c>
      <c r="F2049">
        <v>119279.23</v>
      </c>
      <c r="G2049">
        <v>50.584915000000002</v>
      </c>
      <c r="H2049">
        <v>22.265000000000001</v>
      </c>
      <c r="I2049">
        <v>28.319915000000002</v>
      </c>
      <c r="J2049">
        <v>2.2719480000000001</v>
      </c>
      <c r="K2049">
        <v>0</v>
      </c>
      <c r="L2049">
        <v>0</v>
      </c>
      <c r="M2049">
        <v>183</v>
      </c>
      <c r="N2049">
        <v>-17819</v>
      </c>
      <c r="O2049">
        <v>7.2018890000000004</v>
      </c>
      <c r="P2049">
        <v>20</v>
      </c>
      <c r="Q2049">
        <v>0.78709200000000001</v>
      </c>
      <c r="R2049" t="s">
        <v>43</v>
      </c>
      <c r="S2049" t="s">
        <v>43</v>
      </c>
    </row>
    <row r="2050" spans="1:19">
      <c r="A2050">
        <v>3768</v>
      </c>
      <c r="B2050">
        <v>451</v>
      </c>
      <c r="C2050">
        <v>2540</v>
      </c>
      <c r="D2050">
        <v>141503.10999999999</v>
      </c>
      <c r="E2050">
        <v>2522</v>
      </c>
      <c r="F2050">
        <v>146687.10999999999</v>
      </c>
      <c r="G2050">
        <v>58.16301</v>
      </c>
      <c r="H2050">
        <v>53.39</v>
      </c>
      <c r="I2050">
        <v>4.7730100000000002</v>
      </c>
      <c r="J2050">
        <v>1.089399</v>
      </c>
      <c r="K2050">
        <v>0</v>
      </c>
      <c r="L2050">
        <v>0</v>
      </c>
      <c r="M2050">
        <v>18</v>
      </c>
      <c r="N2050">
        <v>-5184</v>
      </c>
      <c r="O2050">
        <v>0.70866099999999999</v>
      </c>
      <c r="P2050">
        <v>67</v>
      </c>
      <c r="Q2050">
        <v>2.6377950000000001</v>
      </c>
      <c r="R2050" t="s">
        <v>43</v>
      </c>
      <c r="S2050" t="s">
        <v>43</v>
      </c>
    </row>
    <row r="2051" spans="1:19">
      <c r="A2051">
        <v>3035</v>
      </c>
      <c r="B2051">
        <v>401</v>
      </c>
      <c r="C2051">
        <v>2539</v>
      </c>
      <c r="D2051">
        <v>119963.21</v>
      </c>
      <c r="E2051">
        <v>2472</v>
      </c>
      <c r="F2051">
        <v>126637.21</v>
      </c>
      <c r="G2051">
        <v>51.228645</v>
      </c>
      <c r="H2051">
        <v>11.38</v>
      </c>
      <c r="I2051">
        <v>39.848644999999998</v>
      </c>
      <c r="J2051">
        <v>4.5016379999999998</v>
      </c>
      <c r="K2051">
        <v>0</v>
      </c>
      <c r="L2051">
        <v>0</v>
      </c>
      <c r="M2051">
        <v>67</v>
      </c>
      <c r="N2051">
        <v>-6674</v>
      </c>
      <c r="O2051">
        <v>2.6388340000000001</v>
      </c>
      <c r="P2051">
        <v>21</v>
      </c>
      <c r="Q2051">
        <v>0.82709699999999997</v>
      </c>
      <c r="R2051" t="s">
        <v>43</v>
      </c>
      <c r="S2051" t="s">
        <v>43</v>
      </c>
    </row>
    <row r="2052" spans="1:19">
      <c r="A2052">
        <v>5011</v>
      </c>
      <c r="B2052">
        <v>20</v>
      </c>
      <c r="C2052">
        <v>2538</v>
      </c>
      <c r="D2052">
        <v>106732.51</v>
      </c>
      <c r="E2052">
        <v>2375</v>
      </c>
      <c r="F2052">
        <v>126218.51</v>
      </c>
      <c r="G2052">
        <v>53.144635999999998</v>
      </c>
      <c r="H2052">
        <v>30.41</v>
      </c>
      <c r="I2052">
        <v>22.734635999999998</v>
      </c>
      <c r="J2052">
        <v>1.7476039999999999</v>
      </c>
      <c r="K2052">
        <v>0</v>
      </c>
      <c r="L2052">
        <v>0</v>
      </c>
      <c r="M2052">
        <v>163</v>
      </c>
      <c r="N2052">
        <v>-19486</v>
      </c>
      <c r="O2052">
        <v>6.4223800000000004</v>
      </c>
      <c r="P2052">
        <v>35</v>
      </c>
      <c r="Q2052">
        <v>1.3790389999999999</v>
      </c>
      <c r="R2052" t="s">
        <v>43</v>
      </c>
      <c r="S2052" t="s">
        <v>43</v>
      </c>
    </row>
    <row r="2053" spans="1:19">
      <c r="A2053">
        <v>1261</v>
      </c>
      <c r="B2053">
        <v>361</v>
      </c>
      <c r="C2053">
        <v>2537</v>
      </c>
      <c r="D2053">
        <v>162830.98000000001</v>
      </c>
      <c r="E2053">
        <v>2325</v>
      </c>
      <c r="F2053">
        <v>190589.98</v>
      </c>
      <c r="G2053">
        <v>81.974185000000006</v>
      </c>
      <c r="H2053">
        <v>57</v>
      </c>
      <c r="I2053">
        <v>24.974184999999999</v>
      </c>
      <c r="J2053">
        <v>1.4381440000000001</v>
      </c>
      <c r="K2053">
        <v>0</v>
      </c>
      <c r="L2053">
        <v>0</v>
      </c>
      <c r="M2053">
        <v>212</v>
      </c>
      <c r="N2053">
        <v>-27759</v>
      </c>
      <c r="O2053">
        <v>8.3563259999999993</v>
      </c>
      <c r="P2053">
        <v>44</v>
      </c>
      <c r="Q2053">
        <v>1.734332</v>
      </c>
      <c r="R2053" t="s">
        <v>43</v>
      </c>
      <c r="S2053" t="s">
        <v>43</v>
      </c>
    </row>
    <row r="2054" spans="1:19">
      <c r="A2054">
        <v>4648</v>
      </c>
      <c r="B2054">
        <v>68</v>
      </c>
      <c r="C2054">
        <v>2535</v>
      </c>
      <c r="D2054">
        <v>128828.95</v>
      </c>
      <c r="E2054">
        <v>2527</v>
      </c>
      <c r="F2054">
        <v>130545.95</v>
      </c>
      <c r="G2054">
        <v>51.660446999999998</v>
      </c>
      <c r="H2054">
        <v>52.42</v>
      </c>
      <c r="I2054">
        <v>-0.75955300000000003</v>
      </c>
      <c r="J2054">
        <v>0.98551</v>
      </c>
      <c r="K2054">
        <v>1</v>
      </c>
      <c r="L2054">
        <v>3.9447999999999997E-2</v>
      </c>
      <c r="M2054">
        <v>7</v>
      </c>
      <c r="N2054">
        <v>-1717</v>
      </c>
      <c r="O2054">
        <v>0.27613399999999999</v>
      </c>
      <c r="P2054">
        <v>51</v>
      </c>
      <c r="Q2054">
        <v>2.0118339999999999</v>
      </c>
      <c r="R2054" t="s">
        <v>43</v>
      </c>
      <c r="S2054" t="s">
        <v>43</v>
      </c>
    </row>
    <row r="2055" spans="1:19">
      <c r="A2055">
        <v>2106</v>
      </c>
      <c r="B2055">
        <v>1874</v>
      </c>
      <c r="C2055">
        <v>2534</v>
      </c>
      <c r="D2055">
        <v>81258.03</v>
      </c>
      <c r="E2055">
        <v>2485</v>
      </c>
      <c r="F2055">
        <v>86712.03</v>
      </c>
      <c r="G2055">
        <v>34.894176999999999</v>
      </c>
      <c r="H2055">
        <v>26.34</v>
      </c>
      <c r="I2055">
        <v>8.5541769999999993</v>
      </c>
      <c r="J2055">
        <v>1.3247599999999999</v>
      </c>
      <c r="K2055">
        <v>0</v>
      </c>
      <c r="L2055">
        <v>0</v>
      </c>
      <c r="M2055">
        <v>49</v>
      </c>
      <c r="N2055">
        <v>-5454</v>
      </c>
      <c r="O2055">
        <v>1.933702</v>
      </c>
      <c r="P2055">
        <v>33</v>
      </c>
      <c r="Q2055">
        <v>1.302289</v>
      </c>
      <c r="R2055" t="s">
        <v>43</v>
      </c>
      <c r="S2055" t="s">
        <v>43</v>
      </c>
    </row>
    <row r="2056" spans="1:19">
      <c r="A2056">
        <v>2535</v>
      </c>
      <c r="B2056">
        <v>1384</v>
      </c>
      <c r="C2056">
        <v>2533</v>
      </c>
      <c r="D2056">
        <v>116362.1</v>
      </c>
      <c r="E2056">
        <v>2414</v>
      </c>
      <c r="F2056">
        <v>131017.1</v>
      </c>
      <c r="G2056">
        <v>54.273860999999997</v>
      </c>
      <c r="H2056">
        <v>49.3</v>
      </c>
      <c r="I2056">
        <v>4.9738610000000003</v>
      </c>
      <c r="J2056">
        <v>1.1008899999999999</v>
      </c>
      <c r="K2056">
        <v>0</v>
      </c>
      <c r="L2056">
        <v>0</v>
      </c>
      <c r="M2056">
        <v>119</v>
      </c>
      <c r="N2056">
        <v>-14655</v>
      </c>
      <c r="O2056">
        <v>4.6979870000000004</v>
      </c>
      <c r="P2056">
        <v>85</v>
      </c>
      <c r="Q2056">
        <v>3.3557049999999999</v>
      </c>
      <c r="R2056" t="s">
        <v>43</v>
      </c>
      <c r="S2056" t="s">
        <v>43</v>
      </c>
    </row>
    <row r="2057" spans="1:19">
      <c r="A2057">
        <v>5015</v>
      </c>
      <c r="B2057">
        <v>668</v>
      </c>
      <c r="C2057">
        <v>2532</v>
      </c>
      <c r="D2057">
        <v>47070.03</v>
      </c>
      <c r="E2057">
        <v>2435</v>
      </c>
      <c r="F2057">
        <v>55181.03</v>
      </c>
      <c r="G2057">
        <v>22.661614</v>
      </c>
      <c r="H2057">
        <v>12.63</v>
      </c>
      <c r="I2057">
        <v>10.031613999999999</v>
      </c>
      <c r="J2057">
        <v>1.7942689999999999</v>
      </c>
      <c r="K2057">
        <v>0</v>
      </c>
      <c r="L2057">
        <v>0</v>
      </c>
      <c r="M2057">
        <v>97</v>
      </c>
      <c r="N2057">
        <v>-8111</v>
      </c>
      <c r="O2057">
        <v>3.8309639999999998</v>
      </c>
      <c r="P2057">
        <v>68</v>
      </c>
      <c r="Q2057">
        <v>2.6856239999999998</v>
      </c>
      <c r="R2057" t="s">
        <v>43</v>
      </c>
      <c r="S2057" t="s">
        <v>43</v>
      </c>
    </row>
    <row r="2058" spans="1:19">
      <c r="A2058">
        <v>5305</v>
      </c>
      <c r="B2058">
        <v>1283</v>
      </c>
      <c r="C2058">
        <v>2532</v>
      </c>
      <c r="D2058">
        <v>112323.99</v>
      </c>
      <c r="E2058">
        <v>2394</v>
      </c>
      <c r="F2058">
        <v>128568.99</v>
      </c>
      <c r="G2058">
        <v>53.704673999999997</v>
      </c>
      <c r="H2058">
        <v>50.32</v>
      </c>
      <c r="I2058">
        <v>3.384674</v>
      </c>
      <c r="J2058">
        <v>1.0672630000000001</v>
      </c>
      <c r="K2058">
        <v>0</v>
      </c>
      <c r="L2058">
        <v>0</v>
      </c>
      <c r="M2058">
        <v>138</v>
      </c>
      <c r="N2058">
        <v>-16245</v>
      </c>
      <c r="O2058">
        <v>5.4502370000000004</v>
      </c>
      <c r="P2058">
        <v>23</v>
      </c>
      <c r="Q2058">
        <v>0.90837299999999999</v>
      </c>
      <c r="R2058" t="s">
        <v>43</v>
      </c>
      <c r="S2058" t="s">
        <v>43</v>
      </c>
    </row>
    <row r="2059" spans="1:19">
      <c r="A2059">
        <v>2541</v>
      </c>
      <c r="B2059">
        <v>921</v>
      </c>
      <c r="C2059">
        <v>2530</v>
      </c>
      <c r="D2059">
        <v>153353.97</v>
      </c>
      <c r="E2059">
        <v>2483</v>
      </c>
      <c r="F2059">
        <v>159077.97</v>
      </c>
      <c r="G2059">
        <v>64.066843000000006</v>
      </c>
      <c r="H2059">
        <v>63.89</v>
      </c>
      <c r="I2059">
        <v>0.176843</v>
      </c>
      <c r="J2059">
        <v>1.0027680000000001</v>
      </c>
      <c r="K2059">
        <v>0</v>
      </c>
      <c r="L2059">
        <v>0</v>
      </c>
      <c r="M2059">
        <v>47</v>
      </c>
      <c r="N2059">
        <v>-5724</v>
      </c>
      <c r="O2059">
        <v>1.8577079999999999</v>
      </c>
      <c r="P2059">
        <v>65</v>
      </c>
      <c r="Q2059">
        <v>2.5691700000000002</v>
      </c>
      <c r="R2059" t="s">
        <v>43</v>
      </c>
      <c r="S2059" t="s">
        <v>43</v>
      </c>
    </row>
    <row r="2060" spans="1:19">
      <c r="A2060">
        <v>5574</v>
      </c>
      <c r="B2060">
        <v>674</v>
      </c>
      <c r="C2060">
        <v>2529</v>
      </c>
      <c r="D2060">
        <v>45044.04</v>
      </c>
      <c r="E2060">
        <v>2510</v>
      </c>
      <c r="F2060">
        <v>47513.04</v>
      </c>
      <c r="G2060">
        <v>18.929497999999999</v>
      </c>
      <c r="H2060">
        <v>11.52</v>
      </c>
      <c r="I2060">
        <v>7.4094980000000001</v>
      </c>
      <c r="J2060">
        <v>1.643186</v>
      </c>
      <c r="K2060">
        <v>0</v>
      </c>
      <c r="L2060">
        <v>0</v>
      </c>
      <c r="M2060">
        <v>19</v>
      </c>
      <c r="N2060">
        <v>-2469</v>
      </c>
      <c r="O2060">
        <v>0.75128499999999998</v>
      </c>
      <c r="P2060">
        <v>31</v>
      </c>
      <c r="Q2060">
        <v>1.225781</v>
      </c>
      <c r="R2060" t="s">
        <v>43</v>
      </c>
      <c r="S2060" t="s">
        <v>43</v>
      </c>
    </row>
    <row r="2061" spans="1:19">
      <c r="A2061">
        <v>4102</v>
      </c>
      <c r="B2061">
        <v>1058</v>
      </c>
      <c r="C2061">
        <v>2529</v>
      </c>
      <c r="D2061">
        <v>137852.26</v>
      </c>
      <c r="E2061">
        <v>2486</v>
      </c>
      <c r="F2061">
        <v>146494.26</v>
      </c>
      <c r="G2061">
        <v>58.927698999999997</v>
      </c>
      <c r="H2061">
        <v>48.064999999999998</v>
      </c>
      <c r="I2061">
        <v>10.862698999999999</v>
      </c>
      <c r="J2061">
        <v>1.226</v>
      </c>
      <c r="K2061">
        <v>0</v>
      </c>
      <c r="L2061">
        <v>0</v>
      </c>
      <c r="M2061">
        <v>43</v>
      </c>
      <c r="N2061">
        <v>-8642</v>
      </c>
      <c r="O2061">
        <v>1.700277</v>
      </c>
      <c r="P2061">
        <v>51</v>
      </c>
      <c r="Q2061">
        <v>2.016607</v>
      </c>
      <c r="R2061" t="s">
        <v>43</v>
      </c>
      <c r="S2061" t="s">
        <v>43</v>
      </c>
    </row>
    <row r="2062" spans="1:19">
      <c r="A2062">
        <v>3919</v>
      </c>
      <c r="B2062">
        <v>278</v>
      </c>
      <c r="C2062">
        <v>2528</v>
      </c>
      <c r="D2062">
        <v>246865.19</v>
      </c>
      <c r="E2062">
        <v>2418</v>
      </c>
      <c r="F2062">
        <v>265676.19</v>
      </c>
      <c r="G2062">
        <v>109.87435499999999</v>
      </c>
      <c r="H2062">
        <v>79.83</v>
      </c>
      <c r="I2062">
        <v>30.044354999999999</v>
      </c>
      <c r="J2062">
        <v>1.3763540000000001</v>
      </c>
      <c r="K2062">
        <v>0</v>
      </c>
      <c r="L2062">
        <v>0</v>
      </c>
      <c r="M2062">
        <v>110</v>
      </c>
      <c r="N2062">
        <v>-18811</v>
      </c>
      <c r="O2062">
        <v>4.3512659999999999</v>
      </c>
      <c r="P2062">
        <v>15</v>
      </c>
      <c r="Q2062">
        <v>0.59335400000000005</v>
      </c>
      <c r="R2062" t="s">
        <v>43</v>
      </c>
      <c r="S2062" t="s">
        <v>43</v>
      </c>
    </row>
    <row r="2063" spans="1:19">
      <c r="A2063">
        <v>2184</v>
      </c>
      <c r="B2063">
        <v>1360</v>
      </c>
      <c r="C2063">
        <v>2528</v>
      </c>
      <c r="D2063">
        <v>66261.75</v>
      </c>
      <c r="E2063">
        <v>2224</v>
      </c>
      <c r="F2063">
        <v>94893.53</v>
      </c>
      <c r="G2063">
        <v>42.667954000000002</v>
      </c>
      <c r="H2063">
        <v>35.57</v>
      </c>
      <c r="I2063">
        <v>7.0979539999999997</v>
      </c>
      <c r="J2063">
        <v>1.199549</v>
      </c>
      <c r="K2063">
        <v>0</v>
      </c>
      <c r="L2063">
        <v>0</v>
      </c>
      <c r="M2063">
        <v>304</v>
      </c>
      <c r="N2063">
        <v>-28631.78</v>
      </c>
      <c r="O2063">
        <v>12.025316</v>
      </c>
      <c r="P2063">
        <v>34</v>
      </c>
      <c r="Q2063">
        <v>1.344937</v>
      </c>
      <c r="R2063" t="s">
        <v>43</v>
      </c>
      <c r="S2063" t="s">
        <v>43</v>
      </c>
    </row>
    <row r="2064" spans="1:19">
      <c r="A2064">
        <v>1021</v>
      </c>
      <c r="B2064">
        <v>1076</v>
      </c>
      <c r="C2064">
        <v>2527</v>
      </c>
      <c r="D2064">
        <v>82468.73</v>
      </c>
      <c r="E2064">
        <v>2409</v>
      </c>
      <c r="F2064">
        <v>92982.73</v>
      </c>
      <c r="G2064">
        <v>38.598061000000001</v>
      </c>
      <c r="H2064">
        <v>29.35</v>
      </c>
      <c r="I2064">
        <v>9.2480609999999999</v>
      </c>
      <c r="J2064">
        <v>1.315096</v>
      </c>
      <c r="K2064">
        <v>0</v>
      </c>
      <c r="L2064">
        <v>0</v>
      </c>
      <c r="M2064">
        <v>118</v>
      </c>
      <c r="N2064">
        <v>-10514</v>
      </c>
      <c r="O2064">
        <v>4.6695690000000001</v>
      </c>
      <c r="P2064">
        <v>37</v>
      </c>
      <c r="Q2064">
        <v>1.4641869999999999</v>
      </c>
      <c r="R2064" t="s">
        <v>43</v>
      </c>
      <c r="S2064" t="s">
        <v>43</v>
      </c>
    </row>
    <row r="2065" spans="1:19">
      <c r="A2065">
        <v>4458</v>
      </c>
      <c r="B2065">
        <v>897</v>
      </c>
      <c r="C2065">
        <v>2527</v>
      </c>
      <c r="D2065">
        <v>55965.77</v>
      </c>
      <c r="E2065">
        <v>2421</v>
      </c>
      <c r="F2065">
        <v>66464.77</v>
      </c>
      <c r="G2065">
        <v>27.453437000000001</v>
      </c>
      <c r="H2065">
        <v>9.76</v>
      </c>
      <c r="I2065">
        <v>17.693436999999999</v>
      </c>
      <c r="J2065">
        <v>2.8128519999999999</v>
      </c>
      <c r="K2065">
        <v>0</v>
      </c>
      <c r="L2065">
        <v>0</v>
      </c>
      <c r="M2065">
        <v>106</v>
      </c>
      <c r="N2065">
        <v>-10499</v>
      </c>
      <c r="O2065">
        <v>4.1946969999999997</v>
      </c>
      <c r="P2065">
        <v>23</v>
      </c>
      <c r="Q2065">
        <v>0.91017000000000003</v>
      </c>
      <c r="R2065" t="s">
        <v>43</v>
      </c>
      <c r="S2065" t="s">
        <v>43</v>
      </c>
    </row>
    <row r="2066" spans="1:19">
      <c r="A2066">
        <v>5651</v>
      </c>
      <c r="B2066">
        <v>1102</v>
      </c>
      <c r="C2066">
        <v>2527</v>
      </c>
      <c r="D2066">
        <v>115419.85</v>
      </c>
      <c r="E2066">
        <v>2435</v>
      </c>
      <c r="F2066">
        <v>125434.85</v>
      </c>
      <c r="G2066">
        <v>51.513285000000003</v>
      </c>
      <c r="H2066">
        <v>19.89</v>
      </c>
      <c r="I2066">
        <v>31.623284999999999</v>
      </c>
      <c r="J2066">
        <v>2.589909</v>
      </c>
      <c r="K2066">
        <v>0</v>
      </c>
      <c r="L2066">
        <v>0</v>
      </c>
      <c r="M2066">
        <v>92</v>
      </c>
      <c r="N2066">
        <v>-10015</v>
      </c>
      <c r="O2066">
        <v>3.6406809999999998</v>
      </c>
      <c r="P2066">
        <v>16</v>
      </c>
      <c r="Q2066">
        <v>0.633162</v>
      </c>
      <c r="R2066" t="s">
        <v>43</v>
      </c>
      <c r="S2066" t="s">
        <v>43</v>
      </c>
    </row>
    <row r="2067" spans="1:19">
      <c r="A2067">
        <v>5254</v>
      </c>
      <c r="B2067">
        <v>810</v>
      </c>
      <c r="C2067">
        <v>2522</v>
      </c>
      <c r="D2067">
        <v>70694.070000000007</v>
      </c>
      <c r="E2067">
        <v>2403</v>
      </c>
      <c r="F2067">
        <v>80294.070000000007</v>
      </c>
      <c r="G2067">
        <v>33.414095000000003</v>
      </c>
      <c r="H2067">
        <v>4.74</v>
      </c>
      <c r="I2067">
        <v>28.674095000000001</v>
      </c>
      <c r="J2067">
        <v>7.0493870000000003</v>
      </c>
      <c r="K2067">
        <v>0</v>
      </c>
      <c r="L2067">
        <v>0</v>
      </c>
      <c r="M2067">
        <v>119</v>
      </c>
      <c r="N2067">
        <v>-9600</v>
      </c>
      <c r="O2067">
        <v>4.718477</v>
      </c>
      <c r="P2067">
        <v>35</v>
      </c>
      <c r="Q2067">
        <v>1.3877870000000001</v>
      </c>
      <c r="R2067" t="s">
        <v>43</v>
      </c>
      <c r="S2067" t="s">
        <v>43</v>
      </c>
    </row>
    <row r="2068" spans="1:19">
      <c r="A2068">
        <v>290</v>
      </c>
      <c r="B2068">
        <v>1793</v>
      </c>
      <c r="C2068">
        <v>2522</v>
      </c>
      <c r="D2068">
        <v>55431.72</v>
      </c>
      <c r="E2068">
        <v>2223</v>
      </c>
      <c r="F2068">
        <v>78259.72</v>
      </c>
      <c r="G2068">
        <v>35.204552</v>
      </c>
      <c r="H2068">
        <v>30.85</v>
      </c>
      <c r="I2068">
        <v>4.354552</v>
      </c>
      <c r="J2068">
        <v>1.1411519999999999</v>
      </c>
      <c r="K2068">
        <v>0</v>
      </c>
      <c r="L2068">
        <v>0</v>
      </c>
      <c r="M2068">
        <v>299</v>
      </c>
      <c r="N2068">
        <v>-22828</v>
      </c>
      <c r="O2068">
        <v>11.85567</v>
      </c>
      <c r="P2068">
        <v>53</v>
      </c>
      <c r="Q2068">
        <v>2.1015069999999998</v>
      </c>
      <c r="R2068" t="s">
        <v>43</v>
      </c>
      <c r="S2068" t="s">
        <v>43</v>
      </c>
    </row>
    <row r="2069" spans="1:19">
      <c r="A2069">
        <v>5350</v>
      </c>
      <c r="B2069">
        <v>1503</v>
      </c>
      <c r="C2069">
        <v>2521</v>
      </c>
      <c r="D2069">
        <v>116418.77</v>
      </c>
      <c r="E2069">
        <v>2284</v>
      </c>
      <c r="F2069">
        <v>142761.76999999999</v>
      </c>
      <c r="G2069">
        <v>62.505153</v>
      </c>
      <c r="H2069">
        <v>39.805</v>
      </c>
      <c r="I2069">
        <v>22.700153</v>
      </c>
      <c r="J2069">
        <v>1.570284</v>
      </c>
      <c r="K2069">
        <v>0</v>
      </c>
      <c r="L2069">
        <v>0</v>
      </c>
      <c r="M2069">
        <v>237</v>
      </c>
      <c r="N2069">
        <v>-26343</v>
      </c>
      <c r="O2069">
        <v>9.4010309999999997</v>
      </c>
      <c r="P2069">
        <v>46</v>
      </c>
      <c r="Q2069">
        <v>1.824673</v>
      </c>
      <c r="R2069" t="s">
        <v>43</v>
      </c>
      <c r="S2069" t="s">
        <v>43</v>
      </c>
    </row>
    <row r="2070" spans="1:19">
      <c r="A2070">
        <v>1008</v>
      </c>
      <c r="B2070">
        <v>1341</v>
      </c>
      <c r="C2070">
        <v>2520</v>
      </c>
      <c r="D2070">
        <v>127364.82</v>
      </c>
      <c r="E2070">
        <v>2509</v>
      </c>
      <c r="F2070">
        <v>129941.82</v>
      </c>
      <c r="G2070">
        <v>51.790283000000002</v>
      </c>
      <c r="H2070">
        <v>36.03</v>
      </c>
      <c r="I2070">
        <v>15.760282999999999</v>
      </c>
      <c r="J2070">
        <v>1.4374210000000001</v>
      </c>
      <c r="K2070">
        <v>0</v>
      </c>
      <c r="L2070">
        <v>0</v>
      </c>
      <c r="M2070">
        <v>11</v>
      </c>
      <c r="N2070">
        <v>-2577</v>
      </c>
      <c r="O2070">
        <v>0.43650800000000001</v>
      </c>
      <c r="P2070">
        <v>36</v>
      </c>
      <c r="Q2070">
        <v>1.428571</v>
      </c>
      <c r="R2070" t="s">
        <v>43</v>
      </c>
      <c r="S2070" t="s">
        <v>43</v>
      </c>
    </row>
    <row r="2071" spans="1:19">
      <c r="A2071">
        <v>2908</v>
      </c>
      <c r="B2071">
        <v>1070</v>
      </c>
      <c r="C2071">
        <v>2514</v>
      </c>
      <c r="D2071">
        <v>96592.34</v>
      </c>
      <c r="E2071">
        <v>2440</v>
      </c>
      <c r="F2071">
        <v>104798.34</v>
      </c>
      <c r="G2071">
        <v>42.950139</v>
      </c>
      <c r="H2071">
        <v>37.630000000000003</v>
      </c>
      <c r="I2071">
        <v>5.3201390000000002</v>
      </c>
      <c r="J2071">
        <v>1.1413800000000001</v>
      </c>
      <c r="K2071">
        <v>0</v>
      </c>
      <c r="L2071">
        <v>0</v>
      </c>
      <c r="M2071">
        <v>74</v>
      </c>
      <c r="N2071">
        <v>-8206</v>
      </c>
      <c r="O2071">
        <v>2.9435159999999998</v>
      </c>
      <c r="P2071">
        <v>29</v>
      </c>
      <c r="Q2071">
        <v>1.15354</v>
      </c>
      <c r="R2071" t="s">
        <v>43</v>
      </c>
      <c r="S2071" t="s">
        <v>43</v>
      </c>
    </row>
    <row r="2072" spans="1:19">
      <c r="A2072">
        <v>3878</v>
      </c>
      <c r="B2072">
        <v>584</v>
      </c>
      <c r="C2072">
        <v>2514</v>
      </c>
      <c r="D2072">
        <v>84203.07</v>
      </c>
      <c r="E2072">
        <v>2420</v>
      </c>
      <c r="F2072">
        <v>94333.07</v>
      </c>
      <c r="G2072">
        <v>38.980606999999999</v>
      </c>
      <c r="H2072">
        <v>25.18</v>
      </c>
      <c r="I2072">
        <v>13.800606999999999</v>
      </c>
      <c r="J2072">
        <v>1.5480780000000001</v>
      </c>
      <c r="K2072">
        <v>0</v>
      </c>
      <c r="L2072">
        <v>0</v>
      </c>
      <c r="M2072">
        <v>94</v>
      </c>
      <c r="N2072">
        <v>-10130</v>
      </c>
      <c r="O2072">
        <v>3.739061</v>
      </c>
      <c r="P2072">
        <v>40</v>
      </c>
      <c r="Q2072">
        <v>1.5910899999999999</v>
      </c>
      <c r="R2072" t="s">
        <v>43</v>
      </c>
      <c r="S2072" t="s">
        <v>43</v>
      </c>
    </row>
    <row r="2073" spans="1:19">
      <c r="A2073">
        <v>2743</v>
      </c>
      <c r="B2073">
        <v>1406</v>
      </c>
      <c r="C2073">
        <v>2512</v>
      </c>
      <c r="D2073">
        <v>40349.43</v>
      </c>
      <c r="E2073">
        <v>2496</v>
      </c>
      <c r="F2073">
        <v>43126.43</v>
      </c>
      <c r="G2073">
        <v>17.278217000000001</v>
      </c>
      <c r="H2073">
        <v>3.6949999999999998</v>
      </c>
      <c r="I2073">
        <v>13.583216999999999</v>
      </c>
      <c r="J2073">
        <v>4.676107</v>
      </c>
      <c r="K2073">
        <v>0</v>
      </c>
      <c r="L2073">
        <v>0</v>
      </c>
      <c r="M2073">
        <v>16</v>
      </c>
      <c r="N2073">
        <v>-2777</v>
      </c>
      <c r="O2073">
        <v>0.63694300000000004</v>
      </c>
      <c r="P2073">
        <v>36</v>
      </c>
      <c r="Q2073">
        <v>1.4331210000000001</v>
      </c>
      <c r="R2073" t="s">
        <v>43</v>
      </c>
      <c r="S2073" t="s">
        <v>43</v>
      </c>
    </row>
    <row r="2074" spans="1:19">
      <c r="A2074">
        <v>2400</v>
      </c>
      <c r="B2074">
        <v>1211</v>
      </c>
      <c r="C2074">
        <v>2511</v>
      </c>
      <c r="D2074">
        <v>212364.83</v>
      </c>
      <c r="E2074">
        <v>2397</v>
      </c>
      <c r="F2074">
        <v>227406.83</v>
      </c>
      <c r="G2074">
        <v>94.871435000000005</v>
      </c>
      <c r="H2074">
        <v>38.35</v>
      </c>
      <c r="I2074">
        <v>56.521434999999997</v>
      </c>
      <c r="J2074">
        <v>2.4738310000000001</v>
      </c>
      <c r="K2074">
        <v>0</v>
      </c>
      <c r="L2074">
        <v>0</v>
      </c>
      <c r="M2074">
        <v>114</v>
      </c>
      <c r="N2074">
        <v>-15042</v>
      </c>
      <c r="O2074">
        <v>4.5400239999999998</v>
      </c>
      <c r="P2074">
        <v>30</v>
      </c>
      <c r="Q2074">
        <v>1.1947430000000001</v>
      </c>
      <c r="R2074" t="s">
        <v>43</v>
      </c>
      <c r="S2074" t="s">
        <v>43</v>
      </c>
    </row>
    <row r="2075" spans="1:19">
      <c r="A2075">
        <v>5610</v>
      </c>
      <c r="B2075">
        <v>1289</v>
      </c>
      <c r="C2075">
        <v>2511</v>
      </c>
      <c r="D2075">
        <v>26605.34</v>
      </c>
      <c r="E2075">
        <v>2445</v>
      </c>
      <c r="F2075">
        <v>31753.34</v>
      </c>
      <c r="G2075">
        <v>12.987050999999999</v>
      </c>
      <c r="H2075">
        <v>6.49</v>
      </c>
      <c r="I2075">
        <v>6.4970509999999999</v>
      </c>
      <c r="J2075">
        <v>2.0010859999999999</v>
      </c>
      <c r="K2075">
        <v>0</v>
      </c>
      <c r="L2075">
        <v>0</v>
      </c>
      <c r="M2075">
        <v>66</v>
      </c>
      <c r="N2075">
        <v>-5148</v>
      </c>
      <c r="O2075">
        <v>2.6284350000000001</v>
      </c>
      <c r="P2075">
        <v>21</v>
      </c>
      <c r="Q2075">
        <v>0.83631999999999995</v>
      </c>
      <c r="R2075" t="s">
        <v>43</v>
      </c>
      <c r="S2075" t="s">
        <v>43</v>
      </c>
    </row>
    <row r="2076" spans="1:19">
      <c r="A2076">
        <v>2272</v>
      </c>
      <c r="B2076">
        <v>634</v>
      </c>
      <c r="C2076">
        <v>2509</v>
      </c>
      <c r="D2076">
        <v>77999.78</v>
      </c>
      <c r="E2076">
        <v>2412</v>
      </c>
      <c r="F2076">
        <v>88181.78</v>
      </c>
      <c r="G2076">
        <v>36.559609999999999</v>
      </c>
      <c r="H2076">
        <v>12.565</v>
      </c>
      <c r="I2076">
        <v>23.994610000000002</v>
      </c>
      <c r="J2076">
        <v>2.9096389999999999</v>
      </c>
      <c r="K2076">
        <v>0</v>
      </c>
      <c r="L2076">
        <v>0</v>
      </c>
      <c r="M2076">
        <v>97</v>
      </c>
      <c r="N2076">
        <v>-10182</v>
      </c>
      <c r="O2076">
        <v>3.866082</v>
      </c>
      <c r="P2076">
        <v>22</v>
      </c>
      <c r="Q2076">
        <v>0.87684300000000004</v>
      </c>
      <c r="R2076" t="s">
        <v>43</v>
      </c>
      <c r="S2076" t="s">
        <v>43</v>
      </c>
    </row>
    <row r="2077" spans="1:19">
      <c r="A2077">
        <v>279</v>
      </c>
      <c r="B2077">
        <v>155</v>
      </c>
      <c r="C2077">
        <v>2508</v>
      </c>
      <c r="D2077">
        <v>71508.2</v>
      </c>
      <c r="E2077">
        <v>2320</v>
      </c>
      <c r="F2077">
        <v>89873.2</v>
      </c>
      <c r="G2077">
        <v>38.738447999999998</v>
      </c>
      <c r="H2077">
        <v>22.754999999999999</v>
      </c>
      <c r="I2077">
        <v>15.983447999999999</v>
      </c>
      <c r="J2077">
        <v>1.702415</v>
      </c>
      <c r="K2077">
        <v>0</v>
      </c>
      <c r="L2077">
        <v>0</v>
      </c>
      <c r="M2077">
        <v>188</v>
      </c>
      <c r="N2077">
        <v>-18365</v>
      </c>
      <c r="O2077">
        <v>7.4960129999999996</v>
      </c>
      <c r="P2077">
        <v>35</v>
      </c>
      <c r="Q2077">
        <v>1.3955340000000001</v>
      </c>
      <c r="R2077" t="s">
        <v>43</v>
      </c>
      <c r="S2077" t="s">
        <v>43</v>
      </c>
    </row>
    <row r="2078" spans="1:19">
      <c r="A2078">
        <v>6093</v>
      </c>
      <c r="B2078">
        <v>1135</v>
      </c>
      <c r="C2078">
        <v>2503</v>
      </c>
      <c r="D2078">
        <v>97861.91</v>
      </c>
      <c r="E2078">
        <v>2456</v>
      </c>
      <c r="F2078">
        <v>101792.91</v>
      </c>
      <c r="G2078">
        <v>41.446624999999997</v>
      </c>
      <c r="H2078">
        <v>24.454999999999998</v>
      </c>
      <c r="I2078">
        <v>16.991624999999999</v>
      </c>
      <c r="J2078">
        <v>1.694812</v>
      </c>
      <c r="K2078">
        <v>0</v>
      </c>
      <c r="L2078">
        <v>0</v>
      </c>
      <c r="M2078">
        <v>47</v>
      </c>
      <c r="N2078">
        <v>-3931</v>
      </c>
      <c r="O2078">
        <v>1.8777470000000001</v>
      </c>
      <c r="P2078">
        <v>34</v>
      </c>
      <c r="Q2078">
        <v>1.3583700000000001</v>
      </c>
      <c r="R2078" t="s">
        <v>43</v>
      </c>
      <c r="S2078" t="s">
        <v>43</v>
      </c>
    </row>
    <row r="2079" spans="1:19">
      <c r="A2079">
        <v>2037</v>
      </c>
      <c r="B2079">
        <v>1785</v>
      </c>
      <c r="C2079">
        <v>2502</v>
      </c>
      <c r="D2079">
        <v>108616.85</v>
      </c>
      <c r="E2079">
        <v>2481</v>
      </c>
      <c r="F2079">
        <v>114666.85</v>
      </c>
      <c r="G2079">
        <v>46.217996999999997</v>
      </c>
      <c r="H2079">
        <v>36.200000000000003</v>
      </c>
      <c r="I2079">
        <v>10.017996999999999</v>
      </c>
      <c r="J2079">
        <v>1.27674</v>
      </c>
      <c r="K2079">
        <v>0</v>
      </c>
      <c r="L2079">
        <v>0</v>
      </c>
      <c r="M2079">
        <v>21</v>
      </c>
      <c r="N2079">
        <v>-6050</v>
      </c>
      <c r="O2079">
        <v>0.83932899999999999</v>
      </c>
      <c r="P2079">
        <v>43</v>
      </c>
      <c r="Q2079">
        <v>1.7186250000000001</v>
      </c>
      <c r="R2079" t="s">
        <v>43</v>
      </c>
      <c r="S2079" t="s">
        <v>43</v>
      </c>
    </row>
    <row r="2080" spans="1:19">
      <c r="A2080">
        <v>4964</v>
      </c>
      <c r="B2080">
        <v>16</v>
      </c>
      <c r="C2080">
        <v>2499</v>
      </c>
      <c r="D2080">
        <v>141472.49</v>
      </c>
      <c r="E2080">
        <v>2362</v>
      </c>
      <c r="F2080">
        <v>159109.49</v>
      </c>
      <c r="G2080">
        <v>67.362189000000001</v>
      </c>
      <c r="H2080">
        <v>53.64</v>
      </c>
      <c r="I2080">
        <v>13.722189</v>
      </c>
      <c r="J2080">
        <v>1.2558199999999999</v>
      </c>
      <c r="K2080">
        <v>0</v>
      </c>
      <c r="L2080">
        <v>0</v>
      </c>
      <c r="M2080">
        <v>137</v>
      </c>
      <c r="N2080">
        <v>-17637</v>
      </c>
      <c r="O2080">
        <v>5.4821929999999996</v>
      </c>
      <c r="P2080">
        <v>77</v>
      </c>
      <c r="Q2080">
        <v>3.081232</v>
      </c>
      <c r="R2080" t="s">
        <v>43</v>
      </c>
      <c r="S2080" t="s">
        <v>43</v>
      </c>
    </row>
    <row r="2081" spans="1:19">
      <c r="A2081">
        <v>2648</v>
      </c>
      <c r="B2081">
        <v>1444</v>
      </c>
      <c r="C2081">
        <v>2497</v>
      </c>
      <c r="D2081">
        <v>191321.04</v>
      </c>
      <c r="E2081">
        <v>2387</v>
      </c>
      <c r="F2081">
        <v>202884.04</v>
      </c>
      <c r="G2081">
        <v>84.995407999999998</v>
      </c>
      <c r="H2081">
        <v>41.34</v>
      </c>
      <c r="I2081">
        <v>43.655408000000001</v>
      </c>
      <c r="J2081">
        <v>2.056009</v>
      </c>
      <c r="K2081">
        <v>0</v>
      </c>
      <c r="L2081">
        <v>0</v>
      </c>
      <c r="M2081">
        <v>110</v>
      </c>
      <c r="N2081">
        <v>-11563</v>
      </c>
      <c r="O2081">
        <v>4.4052860000000003</v>
      </c>
      <c r="P2081">
        <v>37</v>
      </c>
      <c r="Q2081">
        <v>1.481778</v>
      </c>
      <c r="R2081" t="s">
        <v>43</v>
      </c>
      <c r="S2081" t="s">
        <v>43</v>
      </c>
    </row>
    <row r="2082" spans="1:19">
      <c r="A2082">
        <v>149</v>
      </c>
      <c r="B2082">
        <v>303</v>
      </c>
      <c r="C2082">
        <v>2496</v>
      </c>
      <c r="D2082">
        <v>207500.38</v>
      </c>
      <c r="E2082">
        <v>2417</v>
      </c>
      <c r="F2082">
        <v>214490.38</v>
      </c>
      <c r="G2082">
        <v>88.742400000000004</v>
      </c>
      <c r="H2082">
        <v>82.61</v>
      </c>
      <c r="I2082">
        <v>6.1323999999999996</v>
      </c>
      <c r="J2082">
        <v>1.074233</v>
      </c>
      <c r="K2082">
        <v>0</v>
      </c>
      <c r="L2082">
        <v>0</v>
      </c>
      <c r="M2082">
        <v>79</v>
      </c>
      <c r="N2082">
        <v>-6990</v>
      </c>
      <c r="O2082">
        <v>3.1650640000000001</v>
      </c>
      <c r="P2082">
        <v>28</v>
      </c>
      <c r="Q2082">
        <v>1.1217950000000001</v>
      </c>
      <c r="R2082" t="s">
        <v>43</v>
      </c>
      <c r="S2082" t="s">
        <v>43</v>
      </c>
    </row>
    <row r="2083" spans="1:19">
      <c r="A2083">
        <v>4696</v>
      </c>
      <c r="B2083">
        <v>1173</v>
      </c>
      <c r="C2083">
        <v>2496</v>
      </c>
      <c r="D2083">
        <v>83088.320000000007</v>
      </c>
      <c r="E2083">
        <v>2419</v>
      </c>
      <c r="F2083">
        <v>90629.32</v>
      </c>
      <c r="G2083">
        <v>37.465614000000002</v>
      </c>
      <c r="H2083">
        <v>9.85</v>
      </c>
      <c r="I2083">
        <v>27.615614000000001</v>
      </c>
      <c r="J2083">
        <v>3.8036159999999999</v>
      </c>
      <c r="K2083">
        <v>0</v>
      </c>
      <c r="L2083">
        <v>0</v>
      </c>
      <c r="M2083">
        <v>77</v>
      </c>
      <c r="N2083">
        <v>-7541</v>
      </c>
      <c r="O2083">
        <v>3.0849359999999999</v>
      </c>
      <c r="P2083">
        <v>45</v>
      </c>
      <c r="Q2083">
        <v>1.8028850000000001</v>
      </c>
      <c r="R2083" t="s">
        <v>43</v>
      </c>
      <c r="S2083" t="s">
        <v>43</v>
      </c>
    </row>
    <row r="2084" spans="1:19">
      <c r="A2084">
        <v>4524</v>
      </c>
      <c r="B2084">
        <v>825</v>
      </c>
      <c r="C2084">
        <v>2493</v>
      </c>
      <c r="D2084">
        <v>162494.1</v>
      </c>
      <c r="E2084">
        <v>2409</v>
      </c>
      <c r="F2084">
        <v>172713.1</v>
      </c>
      <c r="G2084">
        <v>71.694935999999998</v>
      </c>
      <c r="H2084">
        <v>55.64</v>
      </c>
      <c r="I2084">
        <v>16.054936000000001</v>
      </c>
      <c r="J2084">
        <v>1.2885500000000001</v>
      </c>
      <c r="K2084">
        <v>0</v>
      </c>
      <c r="L2084">
        <v>0</v>
      </c>
      <c r="M2084">
        <v>84</v>
      </c>
      <c r="N2084">
        <v>-10219</v>
      </c>
      <c r="O2084">
        <v>3.369434</v>
      </c>
      <c r="P2084">
        <v>60</v>
      </c>
      <c r="Q2084">
        <v>2.406739</v>
      </c>
      <c r="R2084" t="s">
        <v>43</v>
      </c>
      <c r="S2084" t="s">
        <v>43</v>
      </c>
    </row>
    <row r="2085" spans="1:19">
      <c r="A2085">
        <v>4097</v>
      </c>
      <c r="B2085">
        <v>668</v>
      </c>
      <c r="C2085">
        <v>2491</v>
      </c>
      <c r="D2085">
        <v>46849.88</v>
      </c>
      <c r="E2085">
        <v>2398</v>
      </c>
      <c r="F2085">
        <v>55067.88</v>
      </c>
      <c r="G2085">
        <v>22.964086999999999</v>
      </c>
      <c r="H2085">
        <v>10.92</v>
      </c>
      <c r="I2085">
        <v>12.044086999999999</v>
      </c>
      <c r="J2085">
        <v>2.102938</v>
      </c>
      <c r="K2085">
        <v>0</v>
      </c>
      <c r="L2085">
        <v>0</v>
      </c>
      <c r="M2085">
        <v>93</v>
      </c>
      <c r="N2085">
        <v>-8218</v>
      </c>
      <c r="O2085">
        <v>3.7334399999999999</v>
      </c>
      <c r="P2085">
        <v>62</v>
      </c>
      <c r="Q2085">
        <v>2.4889600000000001</v>
      </c>
      <c r="R2085" t="s">
        <v>43</v>
      </c>
      <c r="S2085" t="s">
        <v>43</v>
      </c>
    </row>
    <row r="2086" spans="1:19">
      <c r="A2086">
        <v>247</v>
      </c>
      <c r="B2086">
        <v>50</v>
      </c>
      <c r="C2086">
        <v>2491</v>
      </c>
      <c r="D2086">
        <v>140614.59</v>
      </c>
      <c r="E2086">
        <v>2351</v>
      </c>
      <c r="F2086">
        <v>164500.59</v>
      </c>
      <c r="G2086">
        <v>69.970476000000005</v>
      </c>
      <c r="H2086">
        <v>38.58</v>
      </c>
      <c r="I2086">
        <v>31.390476</v>
      </c>
      <c r="J2086">
        <v>1.8136460000000001</v>
      </c>
      <c r="K2086">
        <v>0</v>
      </c>
      <c r="L2086">
        <v>0</v>
      </c>
      <c r="M2086">
        <v>140</v>
      </c>
      <c r="N2086">
        <v>-23886</v>
      </c>
      <c r="O2086">
        <v>5.6202329999999998</v>
      </c>
      <c r="P2086">
        <v>20</v>
      </c>
      <c r="Q2086">
        <v>0.80288999999999999</v>
      </c>
      <c r="R2086" t="s">
        <v>43</v>
      </c>
      <c r="S2086" t="s">
        <v>43</v>
      </c>
    </row>
    <row r="2087" spans="1:19">
      <c r="A2087">
        <v>2845</v>
      </c>
      <c r="B2087">
        <v>1140</v>
      </c>
      <c r="C2087">
        <v>2491</v>
      </c>
      <c r="D2087">
        <v>96186.78</v>
      </c>
      <c r="E2087">
        <v>2430</v>
      </c>
      <c r="F2087">
        <v>103267.78</v>
      </c>
      <c r="G2087">
        <v>42.497028999999998</v>
      </c>
      <c r="H2087">
        <v>15.505000000000001</v>
      </c>
      <c r="I2087">
        <v>26.992028999999999</v>
      </c>
      <c r="J2087">
        <v>2.7408600000000001</v>
      </c>
      <c r="K2087">
        <v>0</v>
      </c>
      <c r="L2087">
        <v>0</v>
      </c>
      <c r="M2087">
        <v>61</v>
      </c>
      <c r="N2087">
        <v>-7081</v>
      </c>
      <c r="O2087">
        <v>2.4488159999999999</v>
      </c>
      <c r="P2087">
        <v>29</v>
      </c>
      <c r="Q2087">
        <v>1.164191</v>
      </c>
      <c r="R2087" t="s">
        <v>43</v>
      </c>
      <c r="S2087" t="s">
        <v>43</v>
      </c>
    </row>
    <row r="2088" spans="1:19">
      <c r="A2088">
        <v>2510</v>
      </c>
      <c r="B2088">
        <v>1254</v>
      </c>
      <c r="C2088">
        <v>2490</v>
      </c>
      <c r="D2088">
        <v>120468.16</v>
      </c>
      <c r="E2088">
        <v>2409</v>
      </c>
      <c r="F2088">
        <v>134284.16</v>
      </c>
      <c r="G2088">
        <v>55.742697999999997</v>
      </c>
      <c r="H2088">
        <v>25.59</v>
      </c>
      <c r="I2088">
        <v>30.152698000000001</v>
      </c>
      <c r="J2088">
        <v>2.1783000000000001</v>
      </c>
      <c r="K2088">
        <v>0</v>
      </c>
      <c r="L2088">
        <v>0</v>
      </c>
      <c r="M2088">
        <v>81</v>
      </c>
      <c r="N2088">
        <v>-13816</v>
      </c>
      <c r="O2088">
        <v>3.253012</v>
      </c>
      <c r="P2088">
        <v>35</v>
      </c>
      <c r="Q2088">
        <v>1.4056219999999999</v>
      </c>
      <c r="R2088" t="s">
        <v>43</v>
      </c>
      <c r="S2088" t="s">
        <v>43</v>
      </c>
    </row>
    <row r="2089" spans="1:19">
      <c r="A2089">
        <v>3413</v>
      </c>
      <c r="B2089">
        <v>4</v>
      </c>
      <c r="C2089">
        <v>2489</v>
      </c>
      <c r="D2089">
        <v>141804.76999999999</v>
      </c>
      <c r="E2089">
        <v>2374</v>
      </c>
      <c r="F2089">
        <v>157288.76999999999</v>
      </c>
      <c r="G2089">
        <v>66.254746999999995</v>
      </c>
      <c r="H2089">
        <v>37.32</v>
      </c>
      <c r="I2089">
        <v>28.934747000000002</v>
      </c>
      <c r="J2089">
        <v>1.775315</v>
      </c>
      <c r="K2089">
        <v>0</v>
      </c>
      <c r="L2089">
        <v>0</v>
      </c>
      <c r="M2089">
        <v>115</v>
      </c>
      <c r="N2089">
        <v>-15484</v>
      </c>
      <c r="O2089">
        <v>4.6203289999999999</v>
      </c>
      <c r="P2089">
        <v>25</v>
      </c>
      <c r="Q2089">
        <v>1.004419</v>
      </c>
      <c r="R2089" t="s">
        <v>43</v>
      </c>
      <c r="S2089" t="s">
        <v>43</v>
      </c>
    </row>
    <row r="2090" spans="1:19">
      <c r="A2090">
        <v>5118</v>
      </c>
      <c r="B2090">
        <v>1444</v>
      </c>
      <c r="C2090">
        <v>2488</v>
      </c>
      <c r="D2090">
        <v>188974.56</v>
      </c>
      <c r="E2090">
        <v>2356</v>
      </c>
      <c r="F2090">
        <v>202227.56</v>
      </c>
      <c r="G2090">
        <v>85.835127</v>
      </c>
      <c r="H2090">
        <v>41.24</v>
      </c>
      <c r="I2090">
        <v>44.595126999999998</v>
      </c>
      <c r="J2090">
        <v>2.081356</v>
      </c>
      <c r="K2090">
        <v>0</v>
      </c>
      <c r="L2090">
        <v>0</v>
      </c>
      <c r="M2090">
        <v>132</v>
      </c>
      <c r="N2090">
        <v>-13253</v>
      </c>
      <c r="O2090">
        <v>5.305466</v>
      </c>
      <c r="P2090">
        <v>42</v>
      </c>
      <c r="Q2090">
        <v>1.6881029999999999</v>
      </c>
      <c r="R2090" t="s">
        <v>43</v>
      </c>
      <c r="S2090" t="s">
        <v>43</v>
      </c>
    </row>
    <row r="2091" spans="1:19">
      <c r="A2091">
        <v>3464</v>
      </c>
      <c r="B2091">
        <v>1370</v>
      </c>
      <c r="C2091">
        <v>2486</v>
      </c>
      <c r="D2091">
        <v>179657.39</v>
      </c>
      <c r="E2091">
        <v>2417</v>
      </c>
      <c r="F2091">
        <v>193430.39</v>
      </c>
      <c r="G2091">
        <v>80.029122999999998</v>
      </c>
      <c r="H2091">
        <v>46.99</v>
      </c>
      <c r="I2091">
        <v>33.039122999999996</v>
      </c>
      <c r="J2091">
        <v>1.7031099999999999</v>
      </c>
      <c r="K2091">
        <v>0</v>
      </c>
      <c r="L2091">
        <v>0</v>
      </c>
      <c r="M2091">
        <v>69</v>
      </c>
      <c r="N2091">
        <v>-13773</v>
      </c>
      <c r="O2091">
        <v>2.7755429999999999</v>
      </c>
      <c r="P2091">
        <v>31</v>
      </c>
      <c r="Q2091">
        <v>1.246983</v>
      </c>
      <c r="R2091" t="s">
        <v>43</v>
      </c>
      <c r="S2091" t="s">
        <v>43</v>
      </c>
    </row>
    <row r="2092" spans="1:19">
      <c r="A2092">
        <v>2063</v>
      </c>
      <c r="B2092">
        <v>216</v>
      </c>
      <c r="C2092">
        <v>2486</v>
      </c>
      <c r="D2092">
        <v>173494.65</v>
      </c>
      <c r="E2092">
        <v>2290</v>
      </c>
      <c r="F2092">
        <v>198482.65</v>
      </c>
      <c r="G2092">
        <v>86.673646000000005</v>
      </c>
      <c r="H2092">
        <v>68.989999999999995</v>
      </c>
      <c r="I2092">
        <v>17.683646</v>
      </c>
      <c r="J2092">
        <v>1.2563219999999999</v>
      </c>
      <c r="K2092">
        <v>0</v>
      </c>
      <c r="L2092">
        <v>0</v>
      </c>
      <c r="M2092">
        <v>196</v>
      </c>
      <c r="N2092">
        <v>-24988</v>
      </c>
      <c r="O2092">
        <v>7.8841510000000001</v>
      </c>
      <c r="P2092">
        <v>47</v>
      </c>
      <c r="Q2092">
        <v>1.890587</v>
      </c>
      <c r="R2092" t="s">
        <v>43</v>
      </c>
      <c r="S2092" t="s">
        <v>43</v>
      </c>
    </row>
    <row r="2093" spans="1:19">
      <c r="A2093">
        <v>3306</v>
      </c>
      <c r="B2093">
        <v>1694</v>
      </c>
      <c r="C2093">
        <v>2485</v>
      </c>
      <c r="D2093">
        <v>161219.41</v>
      </c>
      <c r="E2093">
        <v>2321</v>
      </c>
      <c r="F2093">
        <v>178253.41</v>
      </c>
      <c r="G2093">
        <v>76.800263000000001</v>
      </c>
      <c r="H2093">
        <v>51.58</v>
      </c>
      <c r="I2093">
        <v>25.220262999999999</v>
      </c>
      <c r="J2093">
        <v>1.4889540000000001</v>
      </c>
      <c r="K2093">
        <v>0</v>
      </c>
      <c r="L2093">
        <v>0</v>
      </c>
      <c r="M2093">
        <v>164</v>
      </c>
      <c r="N2093">
        <v>-17034</v>
      </c>
      <c r="O2093">
        <v>6.5995980000000003</v>
      </c>
      <c r="P2093">
        <v>29</v>
      </c>
      <c r="Q2093">
        <v>1.1670020000000001</v>
      </c>
      <c r="R2093" t="s">
        <v>43</v>
      </c>
      <c r="S2093" t="s">
        <v>43</v>
      </c>
    </row>
    <row r="2094" spans="1:19">
      <c r="A2094">
        <v>3395</v>
      </c>
      <c r="B2094">
        <v>1827</v>
      </c>
      <c r="C2094">
        <v>2485</v>
      </c>
      <c r="D2094">
        <v>176387.75</v>
      </c>
      <c r="E2094">
        <v>2343</v>
      </c>
      <c r="F2094">
        <v>191696.75</v>
      </c>
      <c r="G2094">
        <v>81.816794999999999</v>
      </c>
      <c r="H2094">
        <v>58</v>
      </c>
      <c r="I2094">
        <v>23.816794999999999</v>
      </c>
      <c r="J2094">
        <v>1.4106339999999999</v>
      </c>
      <c r="K2094">
        <v>1</v>
      </c>
      <c r="L2094">
        <v>4.0240999999999999E-2</v>
      </c>
      <c r="M2094">
        <v>141</v>
      </c>
      <c r="N2094">
        <v>-15309</v>
      </c>
      <c r="O2094">
        <v>5.6740440000000003</v>
      </c>
      <c r="P2094">
        <v>58</v>
      </c>
      <c r="Q2094">
        <v>2.3340040000000002</v>
      </c>
      <c r="R2094" t="s">
        <v>43</v>
      </c>
      <c r="S2094" t="s">
        <v>43</v>
      </c>
    </row>
    <row r="2095" spans="1:19">
      <c r="A2095">
        <v>3758</v>
      </c>
      <c r="B2095">
        <v>668</v>
      </c>
      <c r="C2095">
        <v>2484</v>
      </c>
      <c r="D2095">
        <v>49236.12</v>
      </c>
      <c r="E2095">
        <v>2397</v>
      </c>
      <c r="F2095">
        <v>57149.120000000003</v>
      </c>
      <c r="G2095">
        <v>23.841936</v>
      </c>
      <c r="H2095">
        <v>13.44</v>
      </c>
      <c r="I2095">
        <v>10.401935999999999</v>
      </c>
      <c r="J2095">
        <v>1.773954</v>
      </c>
      <c r="K2095">
        <v>0</v>
      </c>
      <c r="L2095">
        <v>0</v>
      </c>
      <c r="M2095">
        <v>87</v>
      </c>
      <c r="N2095">
        <v>-7913</v>
      </c>
      <c r="O2095">
        <v>3.5024150000000001</v>
      </c>
      <c r="P2095">
        <v>73</v>
      </c>
      <c r="Q2095">
        <v>2.9388079999999999</v>
      </c>
      <c r="R2095" t="s">
        <v>43</v>
      </c>
      <c r="S2095" t="s">
        <v>43</v>
      </c>
    </row>
    <row r="2096" spans="1:19">
      <c r="A2096">
        <v>4587</v>
      </c>
      <c r="B2096">
        <v>1791</v>
      </c>
      <c r="C2096">
        <v>2484</v>
      </c>
      <c r="D2096">
        <v>93436.85</v>
      </c>
      <c r="E2096">
        <v>2252</v>
      </c>
      <c r="F2096">
        <v>119666.85</v>
      </c>
      <c r="G2096">
        <v>53.138033</v>
      </c>
      <c r="H2096">
        <v>31.23</v>
      </c>
      <c r="I2096">
        <v>21.908033</v>
      </c>
      <c r="J2096">
        <v>1.701506</v>
      </c>
      <c r="K2096">
        <v>0</v>
      </c>
      <c r="L2096">
        <v>0</v>
      </c>
      <c r="M2096">
        <v>232</v>
      </c>
      <c r="N2096">
        <v>-26230</v>
      </c>
      <c r="O2096">
        <v>9.3397749999999995</v>
      </c>
      <c r="P2096">
        <v>37</v>
      </c>
      <c r="Q2096">
        <v>1.489533</v>
      </c>
      <c r="R2096" t="s">
        <v>43</v>
      </c>
      <c r="S2096" t="s">
        <v>43</v>
      </c>
    </row>
    <row r="2097" spans="1:19">
      <c r="A2097">
        <v>5112</v>
      </c>
      <c r="B2097">
        <v>1019</v>
      </c>
      <c r="C2097">
        <v>2484</v>
      </c>
      <c r="D2097">
        <v>157003.91</v>
      </c>
      <c r="E2097">
        <v>2359</v>
      </c>
      <c r="F2097">
        <v>177036.91</v>
      </c>
      <c r="G2097">
        <v>75.047439999999995</v>
      </c>
      <c r="H2097">
        <v>52.67</v>
      </c>
      <c r="I2097">
        <v>22.37744</v>
      </c>
      <c r="J2097">
        <v>1.4248609999999999</v>
      </c>
      <c r="K2097">
        <v>0</v>
      </c>
      <c r="L2097">
        <v>0</v>
      </c>
      <c r="M2097">
        <v>125</v>
      </c>
      <c r="N2097">
        <v>-20033</v>
      </c>
      <c r="O2097">
        <v>5.0322060000000004</v>
      </c>
      <c r="P2097">
        <v>33</v>
      </c>
      <c r="Q2097">
        <v>1.3285020000000001</v>
      </c>
      <c r="R2097" t="s">
        <v>43</v>
      </c>
      <c r="S2097" t="s">
        <v>43</v>
      </c>
    </row>
    <row r="2098" spans="1:19">
      <c r="A2098">
        <v>3513</v>
      </c>
      <c r="B2098">
        <v>46</v>
      </c>
      <c r="C2098">
        <v>2483</v>
      </c>
      <c r="D2098">
        <v>155401.84</v>
      </c>
      <c r="E2098">
        <v>2336</v>
      </c>
      <c r="F2098">
        <v>172473.84</v>
      </c>
      <c r="G2098">
        <v>73.832978999999995</v>
      </c>
      <c r="H2098">
        <v>25.445</v>
      </c>
      <c r="I2098">
        <v>48.387979000000001</v>
      </c>
      <c r="J2098">
        <v>2.9016690000000001</v>
      </c>
      <c r="K2098">
        <v>0</v>
      </c>
      <c r="L2098">
        <v>0</v>
      </c>
      <c r="M2098">
        <v>147</v>
      </c>
      <c r="N2098">
        <v>-17072</v>
      </c>
      <c r="O2098">
        <v>5.9202579999999996</v>
      </c>
      <c r="P2098">
        <v>38</v>
      </c>
      <c r="Q2098">
        <v>1.5304070000000001</v>
      </c>
      <c r="R2098" t="s">
        <v>43</v>
      </c>
      <c r="S2098" t="s">
        <v>43</v>
      </c>
    </row>
    <row r="2099" spans="1:19">
      <c r="A2099">
        <v>3978</v>
      </c>
      <c r="B2099">
        <v>1811</v>
      </c>
      <c r="C2099">
        <v>2483</v>
      </c>
      <c r="D2099">
        <v>151972.24</v>
      </c>
      <c r="E2099">
        <v>2391</v>
      </c>
      <c r="F2099">
        <v>163082.23999999999</v>
      </c>
      <c r="G2099">
        <v>68.206708000000006</v>
      </c>
      <c r="H2099">
        <v>31.74</v>
      </c>
      <c r="I2099">
        <v>36.466707999999997</v>
      </c>
      <c r="J2099">
        <v>2.1489199999999999</v>
      </c>
      <c r="K2099">
        <v>0</v>
      </c>
      <c r="L2099">
        <v>0</v>
      </c>
      <c r="M2099">
        <v>92</v>
      </c>
      <c r="N2099">
        <v>-11110</v>
      </c>
      <c r="O2099">
        <v>3.7051949999999998</v>
      </c>
      <c r="P2099">
        <v>38</v>
      </c>
      <c r="Q2099">
        <v>1.5304070000000001</v>
      </c>
      <c r="R2099" t="s">
        <v>43</v>
      </c>
      <c r="S2099" t="s">
        <v>43</v>
      </c>
    </row>
    <row r="2100" spans="1:19">
      <c r="A2100">
        <v>1248</v>
      </c>
      <c r="B2100">
        <v>1755</v>
      </c>
      <c r="C2100">
        <v>2482</v>
      </c>
      <c r="D2100">
        <v>59069.62</v>
      </c>
      <c r="E2100">
        <v>2399</v>
      </c>
      <c r="F2100">
        <v>65857.62</v>
      </c>
      <c r="G2100">
        <v>27.452113000000001</v>
      </c>
      <c r="H2100">
        <v>14.15</v>
      </c>
      <c r="I2100">
        <v>13.302113</v>
      </c>
      <c r="J2100">
        <v>1.9400790000000001</v>
      </c>
      <c r="K2100">
        <v>0</v>
      </c>
      <c r="L2100">
        <v>0</v>
      </c>
      <c r="M2100">
        <v>83</v>
      </c>
      <c r="N2100">
        <v>-6788</v>
      </c>
      <c r="O2100">
        <v>3.344077</v>
      </c>
      <c r="P2100">
        <v>43</v>
      </c>
      <c r="Q2100">
        <v>1.7324740000000001</v>
      </c>
      <c r="R2100" t="s">
        <v>43</v>
      </c>
      <c r="S2100" t="s">
        <v>43</v>
      </c>
    </row>
    <row r="2101" spans="1:19">
      <c r="A2101">
        <v>85</v>
      </c>
      <c r="B2101">
        <v>1236</v>
      </c>
      <c r="C2101">
        <v>2480</v>
      </c>
      <c r="D2101">
        <v>51137.72</v>
      </c>
      <c r="E2101">
        <v>2349</v>
      </c>
      <c r="F2101">
        <v>65532.72</v>
      </c>
      <c r="G2101">
        <v>27.898135</v>
      </c>
      <c r="H2101">
        <v>17.920000000000002</v>
      </c>
      <c r="I2101">
        <v>9.978135</v>
      </c>
      <c r="J2101">
        <v>1.556816</v>
      </c>
      <c r="K2101">
        <v>0</v>
      </c>
      <c r="L2101">
        <v>0</v>
      </c>
      <c r="M2101">
        <v>131</v>
      </c>
      <c r="N2101">
        <v>-14395</v>
      </c>
      <c r="O2101">
        <v>5.2822579999999997</v>
      </c>
      <c r="P2101">
        <v>39</v>
      </c>
      <c r="Q2101">
        <v>1.572581</v>
      </c>
      <c r="R2101" t="s">
        <v>43</v>
      </c>
      <c r="S2101" t="s">
        <v>43</v>
      </c>
    </row>
    <row r="2102" spans="1:19">
      <c r="A2102">
        <v>2527</v>
      </c>
      <c r="B2102">
        <v>1484</v>
      </c>
      <c r="C2102">
        <v>2479</v>
      </c>
      <c r="D2102">
        <v>61468.9</v>
      </c>
      <c r="E2102">
        <v>2391</v>
      </c>
      <c r="F2102">
        <v>68636.899999999994</v>
      </c>
      <c r="G2102">
        <v>28.706357000000001</v>
      </c>
      <c r="H2102">
        <v>16.09</v>
      </c>
      <c r="I2102">
        <v>12.616357000000001</v>
      </c>
      <c r="J2102">
        <v>1.7841119999999999</v>
      </c>
      <c r="K2102">
        <v>2</v>
      </c>
      <c r="L2102">
        <v>8.0678E-2</v>
      </c>
      <c r="M2102">
        <v>86</v>
      </c>
      <c r="N2102">
        <v>-7168</v>
      </c>
      <c r="O2102">
        <v>3.469141</v>
      </c>
      <c r="P2102">
        <v>30</v>
      </c>
      <c r="Q2102">
        <v>1.2101649999999999</v>
      </c>
      <c r="R2102" t="s">
        <v>43</v>
      </c>
      <c r="S2102" t="s">
        <v>43</v>
      </c>
    </row>
    <row r="2103" spans="1:19">
      <c r="A2103">
        <v>5348</v>
      </c>
      <c r="B2103">
        <v>674</v>
      </c>
      <c r="C2103">
        <v>2475</v>
      </c>
      <c r="D2103">
        <v>43543.99</v>
      </c>
      <c r="E2103">
        <v>2451</v>
      </c>
      <c r="F2103">
        <v>46093.99</v>
      </c>
      <c r="G2103">
        <v>18.806197000000001</v>
      </c>
      <c r="H2103">
        <v>11.29</v>
      </c>
      <c r="I2103">
        <v>7.516197</v>
      </c>
      <c r="J2103">
        <v>1.6657390000000001</v>
      </c>
      <c r="K2103">
        <v>0</v>
      </c>
      <c r="L2103">
        <v>0</v>
      </c>
      <c r="M2103">
        <v>24</v>
      </c>
      <c r="N2103">
        <v>-2550</v>
      </c>
      <c r="O2103">
        <v>0.96969700000000003</v>
      </c>
      <c r="P2103">
        <v>41</v>
      </c>
      <c r="Q2103">
        <v>1.656566</v>
      </c>
      <c r="R2103" t="s">
        <v>43</v>
      </c>
      <c r="S2103" t="s">
        <v>43</v>
      </c>
    </row>
    <row r="2104" spans="1:19">
      <c r="A2104">
        <v>3263</v>
      </c>
      <c r="B2104">
        <v>1299</v>
      </c>
      <c r="C2104">
        <v>2475</v>
      </c>
      <c r="D2104">
        <v>145084.85</v>
      </c>
      <c r="E2104">
        <v>2334</v>
      </c>
      <c r="F2104">
        <v>164111.85</v>
      </c>
      <c r="G2104">
        <v>70.313559999999995</v>
      </c>
      <c r="H2104">
        <v>46.774999999999999</v>
      </c>
      <c r="I2104">
        <v>23.53856</v>
      </c>
      <c r="J2104">
        <v>1.5032300000000001</v>
      </c>
      <c r="K2104">
        <v>0</v>
      </c>
      <c r="L2104">
        <v>0</v>
      </c>
      <c r="M2104">
        <v>141</v>
      </c>
      <c r="N2104">
        <v>-19027</v>
      </c>
      <c r="O2104">
        <v>5.6969700000000003</v>
      </c>
      <c r="P2104">
        <v>43</v>
      </c>
      <c r="Q2104">
        <v>1.737374</v>
      </c>
      <c r="R2104" t="s">
        <v>43</v>
      </c>
      <c r="S2104" t="s">
        <v>43</v>
      </c>
    </row>
    <row r="2105" spans="1:19">
      <c r="A2105">
        <v>4242</v>
      </c>
      <c r="B2105">
        <v>1484</v>
      </c>
      <c r="C2105">
        <v>2475</v>
      </c>
      <c r="D2105">
        <v>61327.41</v>
      </c>
      <c r="E2105">
        <v>2395</v>
      </c>
      <c r="F2105">
        <v>68568.41</v>
      </c>
      <c r="G2105">
        <v>28.629816000000002</v>
      </c>
      <c r="H2105">
        <v>15.61</v>
      </c>
      <c r="I2105">
        <v>13.019816</v>
      </c>
      <c r="J2105">
        <v>1.8340689999999999</v>
      </c>
      <c r="K2105">
        <v>1</v>
      </c>
      <c r="L2105">
        <v>4.0404000000000002E-2</v>
      </c>
      <c r="M2105">
        <v>79</v>
      </c>
      <c r="N2105">
        <v>-7241</v>
      </c>
      <c r="O2105">
        <v>3.191919</v>
      </c>
      <c r="P2105">
        <v>25</v>
      </c>
      <c r="Q2105">
        <v>1.0101009999999999</v>
      </c>
      <c r="R2105" t="s">
        <v>43</v>
      </c>
      <c r="S2105" t="s">
        <v>43</v>
      </c>
    </row>
    <row r="2106" spans="1:19">
      <c r="A2106">
        <v>3475</v>
      </c>
      <c r="B2106">
        <v>32</v>
      </c>
      <c r="C2106">
        <v>2472</v>
      </c>
      <c r="D2106">
        <v>94733.41</v>
      </c>
      <c r="E2106">
        <v>2378</v>
      </c>
      <c r="F2106">
        <v>107436.41</v>
      </c>
      <c r="G2106">
        <v>45.179315000000003</v>
      </c>
      <c r="H2106">
        <v>24.95</v>
      </c>
      <c r="I2106">
        <v>20.229315</v>
      </c>
      <c r="J2106">
        <v>1.810794</v>
      </c>
      <c r="K2106">
        <v>0</v>
      </c>
      <c r="L2106">
        <v>0</v>
      </c>
      <c r="M2106">
        <v>94</v>
      </c>
      <c r="N2106">
        <v>-12703</v>
      </c>
      <c r="O2106">
        <v>3.8025890000000002</v>
      </c>
      <c r="P2106">
        <v>35</v>
      </c>
      <c r="Q2106">
        <v>1.4158580000000001</v>
      </c>
      <c r="R2106" t="s">
        <v>43</v>
      </c>
      <c r="S2106" t="s">
        <v>43</v>
      </c>
    </row>
    <row r="2107" spans="1:19">
      <c r="A2107">
        <v>3113</v>
      </c>
      <c r="B2107">
        <v>920</v>
      </c>
      <c r="C2107">
        <v>2471</v>
      </c>
      <c r="D2107">
        <v>52060.62</v>
      </c>
      <c r="E2107">
        <v>2365</v>
      </c>
      <c r="F2107">
        <v>62690.62</v>
      </c>
      <c r="G2107">
        <v>26.507662</v>
      </c>
      <c r="H2107">
        <v>8.25</v>
      </c>
      <c r="I2107">
        <v>18.257662</v>
      </c>
      <c r="J2107">
        <v>3.21305</v>
      </c>
      <c r="K2107">
        <v>0</v>
      </c>
      <c r="L2107">
        <v>0</v>
      </c>
      <c r="M2107">
        <v>106</v>
      </c>
      <c r="N2107">
        <v>-10630</v>
      </c>
      <c r="O2107">
        <v>4.2897610000000004</v>
      </c>
      <c r="P2107">
        <v>19</v>
      </c>
      <c r="Q2107">
        <v>0.76891900000000002</v>
      </c>
      <c r="R2107" t="s">
        <v>43</v>
      </c>
      <c r="S2107" t="s">
        <v>43</v>
      </c>
    </row>
    <row r="2108" spans="1:19">
      <c r="A2108">
        <v>2270</v>
      </c>
      <c r="B2108">
        <v>738</v>
      </c>
      <c r="C2108">
        <v>2468</v>
      </c>
      <c r="D2108">
        <v>227936.29</v>
      </c>
      <c r="E2108">
        <v>2302</v>
      </c>
      <c r="F2108">
        <v>254583.29</v>
      </c>
      <c r="G2108">
        <v>110.59222</v>
      </c>
      <c r="H2108">
        <v>99.04</v>
      </c>
      <c r="I2108">
        <v>11.55222</v>
      </c>
      <c r="J2108">
        <v>1.1166419999999999</v>
      </c>
      <c r="K2108">
        <v>0</v>
      </c>
      <c r="L2108">
        <v>0</v>
      </c>
      <c r="M2108">
        <v>166</v>
      </c>
      <c r="N2108">
        <v>-26647</v>
      </c>
      <c r="O2108">
        <v>6.7260939999999998</v>
      </c>
      <c r="P2108">
        <v>49</v>
      </c>
      <c r="Q2108">
        <v>1.9854130000000001</v>
      </c>
      <c r="R2108" t="s">
        <v>43</v>
      </c>
      <c r="S2108" t="s">
        <v>44</v>
      </c>
    </row>
    <row r="2109" spans="1:19">
      <c r="A2109">
        <v>4306</v>
      </c>
      <c r="B2109">
        <v>1697</v>
      </c>
      <c r="C2109">
        <v>2468</v>
      </c>
      <c r="D2109">
        <v>67748.36</v>
      </c>
      <c r="E2109">
        <v>2393</v>
      </c>
      <c r="F2109">
        <v>77357.36</v>
      </c>
      <c r="G2109">
        <v>32.326518999999998</v>
      </c>
      <c r="H2109">
        <v>21.85</v>
      </c>
      <c r="I2109">
        <v>10.476519</v>
      </c>
      <c r="J2109">
        <v>1.4794750000000001</v>
      </c>
      <c r="K2109">
        <v>0</v>
      </c>
      <c r="L2109">
        <v>0</v>
      </c>
      <c r="M2109">
        <v>75</v>
      </c>
      <c r="N2109">
        <v>-9609</v>
      </c>
      <c r="O2109">
        <v>3.0388980000000001</v>
      </c>
      <c r="P2109">
        <v>27</v>
      </c>
      <c r="Q2109">
        <v>1.0940030000000001</v>
      </c>
      <c r="R2109" t="s">
        <v>43</v>
      </c>
      <c r="S2109" t="s">
        <v>43</v>
      </c>
    </row>
    <row r="2110" spans="1:19">
      <c r="A2110">
        <v>3511</v>
      </c>
      <c r="B2110">
        <v>1347</v>
      </c>
      <c r="C2110">
        <v>2467</v>
      </c>
      <c r="D2110">
        <v>196460.77</v>
      </c>
      <c r="E2110">
        <v>2365</v>
      </c>
      <c r="F2110">
        <v>218267.77</v>
      </c>
      <c r="G2110">
        <v>92.290812000000003</v>
      </c>
      <c r="H2110">
        <v>56.1</v>
      </c>
      <c r="I2110">
        <v>36.190812000000001</v>
      </c>
      <c r="J2110">
        <v>1.645113</v>
      </c>
      <c r="K2110">
        <v>0</v>
      </c>
      <c r="L2110">
        <v>0</v>
      </c>
      <c r="M2110">
        <v>102</v>
      </c>
      <c r="N2110">
        <v>-21807</v>
      </c>
      <c r="O2110">
        <v>4.134576</v>
      </c>
      <c r="P2110">
        <v>33</v>
      </c>
      <c r="Q2110">
        <v>1.3376570000000001</v>
      </c>
      <c r="R2110" t="s">
        <v>43</v>
      </c>
      <c r="S2110" t="s">
        <v>43</v>
      </c>
    </row>
    <row r="2111" spans="1:19">
      <c r="A2111">
        <v>4138</v>
      </c>
      <c r="B2111">
        <v>1070</v>
      </c>
      <c r="C2111">
        <v>2463</v>
      </c>
      <c r="D2111">
        <v>91245.19</v>
      </c>
      <c r="E2111">
        <v>2378</v>
      </c>
      <c r="F2111">
        <v>99560.19</v>
      </c>
      <c r="G2111">
        <v>41.867195000000002</v>
      </c>
      <c r="H2111">
        <v>37.395000000000003</v>
      </c>
      <c r="I2111">
        <v>4.4721950000000001</v>
      </c>
      <c r="J2111">
        <v>1.1195930000000001</v>
      </c>
      <c r="K2111">
        <v>0</v>
      </c>
      <c r="L2111">
        <v>0</v>
      </c>
      <c r="M2111">
        <v>85</v>
      </c>
      <c r="N2111">
        <v>-8315</v>
      </c>
      <c r="O2111">
        <v>3.451076</v>
      </c>
      <c r="P2111">
        <v>38</v>
      </c>
      <c r="Q2111">
        <v>1.542834</v>
      </c>
      <c r="R2111" t="s">
        <v>43</v>
      </c>
      <c r="S2111" t="s">
        <v>43</v>
      </c>
    </row>
    <row r="2112" spans="1:19">
      <c r="A2112">
        <v>5178</v>
      </c>
      <c r="B2112">
        <v>234</v>
      </c>
      <c r="C2112">
        <v>2462</v>
      </c>
      <c r="D2112">
        <v>113834.27</v>
      </c>
      <c r="E2112">
        <v>2386</v>
      </c>
      <c r="F2112">
        <v>120202.27</v>
      </c>
      <c r="G2112">
        <v>50.378152</v>
      </c>
      <c r="H2112">
        <v>45.59</v>
      </c>
      <c r="I2112">
        <v>4.7881520000000002</v>
      </c>
      <c r="J2112">
        <v>1.1050260000000001</v>
      </c>
      <c r="K2112">
        <v>0</v>
      </c>
      <c r="L2112">
        <v>0</v>
      </c>
      <c r="M2112">
        <v>76</v>
      </c>
      <c r="N2112">
        <v>-6368</v>
      </c>
      <c r="O2112">
        <v>3.0869209999999998</v>
      </c>
      <c r="P2112">
        <v>44</v>
      </c>
      <c r="Q2112">
        <v>1.7871649999999999</v>
      </c>
      <c r="R2112" t="s">
        <v>43</v>
      </c>
      <c r="S2112" t="s">
        <v>43</v>
      </c>
    </row>
    <row r="2113" spans="1:19">
      <c r="A2113">
        <v>984</v>
      </c>
      <c r="B2113">
        <v>303</v>
      </c>
      <c r="C2113">
        <v>2461</v>
      </c>
      <c r="D2113">
        <v>197063.96</v>
      </c>
      <c r="E2113">
        <v>2391</v>
      </c>
      <c r="F2113">
        <v>204543.96</v>
      </c>
      <c r="G2113">
        <v>85.547453000000004</v>
      </c>
      <c r="H2113">
        <v>81.84</v>
      </c>
      <c r="I2113">
        <v>3.7074530000000001</v>
      </c>
      <c r="J2113">
        <v>1.045301</v>
      </c>
      <c r="K2113">
        <v>0</v>
      </c>
      <c r="L2113">
        <v>0</v>
      </c>
      <c r="M2113">
        <v>70</v>
      </c>
      <c r="N2113">
        <v>-7480</v>
      </c>
      <c r="O2113">
        <v>2.8443719999999999</v>
      </c>
      <c r="P2113">
        <v>24</v>
      </c>
      <c r="Q2113">
        <v>0.975213</v>
      </c>
      <c r="R2113" t="s">
        <v>43</v>
      </c>
      <c r="S2113" t="s">
        <v>43</v>
      </c>
    </row>
    <row r="2114" spans="1:19">
      <c r="A2114">
        <v>175</v>
      </c>
      <c r="B2114">
        <v>1156</v>
      </c>
      <c r="C2114">
        <v>2461</v>
      </c>
      <c r="D2114">
        <v>264337.82</v>
      </c>
      <c r="E2114">
        <v>2332</v>
      </c>
      <c r="F2114">
        <v>288407.82</v>
      </c>
      <c r="G2114">
        <v>123.67402199999999</v>
      </c>
      <c r="H2114">
        <v>79.39</v>
      </c>
      <c r="I2114">
        <v>44.284022</v>
      </c>
      <c r="J2114">
        <v>1.557804</v>
      </c>
      <c r="K2114">
        <v>0</v>
      </c>
      <c r="L2114">
        <v>0</v>
      </c>
      <c r="M2114">
        <v>129</v>
      </c>
      <c r="N2114">
        <v>-24070</v>
      </c>
      <c r="O2114">
        <v>5.2417720000000001</v>
      </c>
      <c r="P2114">
        <v>27</v>
      </c>
      <c r="Q2114">
        <v>1.0971150000000001</v>
      </c>
      <c r="R2114" t="s">
        <v>43</v>
      </c>
      <c r="S2114" t="s">
        <v>43</v>
      </c>
    </row>
    <row r="2115" spans="1:19">
      <c r="A2115">
        <v>4194</v>
      </c>
      <c r="B2115">
        <v>303</v>
      </c>
      <c r="C2115">
        <v>2460</v>
      </c>
      <c r="D2115">
        <v>192108.83</v>
      </c>
      <c r="E2115">
        <v>2392</v>
      </c>
      <c r="F2115">
        <v>198543.83</v>
      </c>
      <c r="G2115">
        <v>83.003272999999993</v>
      </c>
      <c r="H2115">
        <v>82.14</v>
      </c>
      <c r="I2115">
        <v>0.86327299999999996</v>
      </c>
      <c r="J2115">
        <v>1.01051</v>
      </c>
      <c r="K2115">
        <v>0</v>
      </c>
      <c r="L2115">
        <v>0</v>
      </c>
      <c r="M2115">
        <v>68</v>
      </c>
      <c r="N2115">
        <v>-6435</v>
      </c>
      <c r="O2115">
        <v>2.7642280000000001</v>
      </c>
      <c r="P2115">
        <v>32</v>
      </c>
      <c r="Q2115">
        <v>1.300813</v>
      </c>
      <c r="R2115" t="s">
        <v>43</v>
      </c>
      <c r="S2115" t="s">
        <v>43</v>
      </c>
    </row>
    <row r="2116" spans="1:19">
      <c r="A2116">
        <v>2764</v>
      </c>
      <c r="B2116">
        <v>569</v>
      </c>
      <c r="C2116">
        <v>2459</v>
      </c>
      <c r="D2116">
        <v>99765.91</v>
      </c>
      <c r="E2116">
        <v>2221</v>
      </c>
      <c r="F2116">
        <v>121827.91</v>
      </c>
      <c r="G2116">
        <v>54.852728999999997</v>
      </c>
      <c r="H2116">
        <v>39.799999999999997</v>
      </c>
      <c r="I2116">
        <v>15.052728999999999</v>
      </c>
      <c r="J2116">
        <v>1.378209</v>
      </c>
      <c r="K2116">
        <v>20</v>
      </c>
      <c r="L2116">
        <v>0.81333900000000003</v>
      </c>
      <c r="M2116">
        <v>218</v>
      </c>
      <c r="N2116">
        <v>-22062</v>
      </c>
      <c r="O2116">
        <v>8.8653919999999999</v>
      </c>
      <c r="P2116">
        <v>27</v>
      </c>
      <c r="Q2116">
        <v>1.098007</v>
      </c>
      <c r="R2116" t="s">
        <v>43</v>
      </c>
      <c r="S2116" t="s">
        <v>43</v>
      </c>
    </row>
    <row r="2117" spans="1:19">
      <c r="A2117">
        <v>2060</v>
      </c>
      <c r="B2117">
        <v>506</v>
      </c>
      <c r="C2117">
        <v>2458</v>
      </c>
      <c r="D2117">
        <v>103571.14</v>
      </c>
      <c r="E2117">
        <v>2417</v>
      </c>
      <c r="F2117">
        <v>109461.14</v>
      </c>
      <c r="G2117">
        <v>45.288018000000001</v>
      </c>
      <c r="H2117">
        <v>42.78</v>
      </c>
      <c r="I2117">
        <v>2.5080179999999999</v>
      </c>
      <c r="J2117">
        <v>1.0586260000000001</v>
      </c>
      <c r="K2117">
        <v>0</v>
      </c>
      <c r="L2117">
        <v>0</v>
      </c>
      <c r="M2117">
        <v>41</v>
      </c>
      <c r="N2117">
        <v>-5890</v>
      </c>
      <c r="O2117">
        <v>1.668023</v>
      </c>
      <c r="P2117">
        <v>38</v>
      </c>
      <c r="Q2117">
        <v>1.5459719999999999</v>
      </c>
      <c r="R2117" t="s">
        <v>43</v>
      </c>
      <c r="S2117" t="s">
        <v>43</v>
      </c>
    </row>
    <row r="2118" spans="1:19">
      <c r="A2118">
        <v>3040</v>
      </c>
      <c r="B2118">
        <v>678</v>
      </c>
      <c r="C2118">
        <v>2458</v>
      </c>
      <c r="D2118">
        <v>70478.89</v>
      </c>
      <c r="E2118">
        <v>2280</v>
      </c>
      <c r="F2118">
        <v>85107.89</v>
      </c>
      <c r="G2118">
        <v>37.328021999999997</v>
      </c>
      <c r="H2118">
        <v>20.170000000000002</v>
      </c>
      <c r="I2118">
        <v>17.158021999999999</v>
      </c>
      <c r="J2118">
        <v>1.85067</v>
      </c>
      <c r="K2118">
        <v>0</v>
      </c>
      <c r="L2118">
        <v>0</v>
      </c>
      <c r="M2118">
        <v>178</v>
      </c>
      <c r="N2118">
        <v>-14629</v>
      </c>
      <c r="O2118">
        <v>7.2416600000000004</v>
      </c>
      <c r="P2118">
        <v>39</v>
      </c>
      <c r="Q2118">
        <v>1.5866560000000001</v>
      </c>
      <c r="R2118" t="s">
        <v>43</v>
      </c>
      <c r="S2118" t="s">
        <v>43</v>
      </c>
    </row>
    <row r="2119" spans="1:19">
      <c r="A2119">
        <v>4967</v>
      </c>
      <c r="B2119">
        <v>1640</v>
      </c>
      <c r="C2119">
        <v>2458</v>
      </c>
      <c r="D2119">
        <v>110434.37</v>
      </c>
      <c r="E2119">
        <v>2274</v>
      </c>
      <c r="F2119">
        <v>128425.37</v>
      </c>
      <c r="G2119">
        <v>56.475535999999998</v>
      </c>
      <c r="H2119">
        <v>43.924999999999997</v>
      </c>
      <c r="I2119">
        <v>12.550535999999999</v>
      </c>
      <c r="J2119">
        <v>1.2857259999999999</v>
      </c>
      <c r="K2119">
        <v>0</v>
      </c>
      <c r="L2119">
        <v>0</v>
      </c>
      <c r="M2119">
        <v>184</v>
      </c>
      <c r="N2119">
        <v>-17991</v>
      </c>
      <c r="O2119">
        <v>7.4857610000000001</v>
      </c>
      <c r="P2119">
        <v>51</v>
      </c>
      <c r="Q2119">
        <v>2.0748579999999999</v>
      </c>
      <c r="R2119" t="s">
        <v>43</v>
      </c>
      <c r="S2119" t="s">
        <v>43</v>
      </c>
    </row>
    <row r="2120" spans="1:19">
      <c r="A2120">
        <v>5778</v>
      </c>
      <c r="B2120">
        <v>668</v>
      </c>
      <c r="C2120">
        <v>2458</v>
      </c>
      <c r="D2120">
        <v>43764.42</v>
      </c>
      <c r="E2120">
        <v>2366</v>
      </c>
      <c r="F2120">
        <v>51532.42</v>
      </c>
      <c r="G2120">
        <v>21.780397000000001</v>
      </c>
      <c r="H2120">
        <v>8.4550000000000001</v>
      </c>
      <c r="I2120">
        <v>13.325397000000001</v>
      </c>
      <c r="J2120">
        <v>2.5760369999999999</v>
      </c>
      <c r="K2120">
        <v>0</v>
      </c>
      <c r="L2120">
        <v>0</v>
      </c>
      <c r="M2120">
        <v>92</v>
      </c>
      <c r="N2120">
        <v>-7768</v>
      </c>
      <c r="O2120">
        <v>3.74288</v>
      </c>
      <c r="P2120">
        <v>57</v>
      </c>
      <c r="Q2120">
        <v>2.318959</v>
      </c>
      <c r="R2120" t="s">
        <v>43</v>
      </c>
      <c r="S2120" t="s">
        <v>43</v>
      </c>
    </row>
    <row r="2121" spans="1:19">
      <c r="A2121">
        <v>3084</v>
      </c>
      <c r="B2121">
        <v>1913</v>
      </c>
      <c r="C2121">
        <v>2457</v>
      </c>
      <c r="D2121">
        <v>104614.14</v>
      </c>
      <c r="E2121">
        <v>2316</v>
      </c>
      <c r="F2121">
        <v>119852.14</v>
      </c>
      <c r="G2121">
        <v>51.749628999999999</v>
      </c>
      <c r="H2121">
        <v>17.954999999999998</v>
      </c>
      <c r="I2121">
        <v>33.794629</v>
      </c>
      <c r="J2121">
        <v>2.8821850000000002</v>
      </c>
      <c r="K2121">
        <v>0</v>
      </c>
      <c r="L2121">
        <v>0</v>
      </c>
      <c r="M2121">
        <v>141</v>
      </c>
      <c r="N2121">
        <v>-15238</v>
      </c>
      <c r="O2121">
        <v>5.7387059999999996</v>
      </c>
      <c r="P2121">
        <v>16</v>
      </c>
      <c r="Q2121">
        <v>0.65120100000000003</v>
      </c>
      <c r="R2121" t="s">
        <v>43</v>
      </c>
      <c r="S2121" t="s">
        <v>43</v>
      </c>
    </row>
    <row r="2122" spans="1:19">
      <c r="A2122">
        <v>3674</v>
      </c>
      <c r="B2122">
        <v>601</v>
      </c>
      <c r="C2122">
        <v>2456</v>
      </c>
      <c r="D2122">
        <v>36981.379999999997</v>
      </c>
      <c r="E2122">
        <v>2305</v>
      </c>
      <c r="F2122">
        <v>49310.38</v>
      </c>
      <c r="G2122">
        <v>21.392790000000002</v>
      </c>
      <c r="H2122">
        <v>14.32</v>
      </c>
      <c r="I2122">
        <v>7.0727900000000004</v>
      </c>
      <c r="J2122">
        <v>1.4939100000000001</v>
      </c>
      <c r="K2122">
        <v>0</v>
      </c>
      <c r="L2122">
        <v>0</v>
      </c>
      <c r="M2122">
        <v>151</v>
      </c>
      <c r="N2122">
        <v>-12329</v>
      </c>
      <c r="O2122">
        <v>6.1482080000000003</v>
      </c>
      <c r="P2122">
        <v>21</v>
      </c>
      <c r="Q2122">
        <v>0.85504899999999995</v>
      </c>
      <c r="R2122" t="s">
        <v>43</v>
      </c>
      <c r="S2122" t="s">
        <v>43</v>
      </c>
    </row>
    <row r="2123" spans="1:19">
      <c r="A2123">
        <v>4764</v>
      </c>
      <c r="B2123">
        <v>1484</v>
      </c>
      <c r="C2123">
        <v>2456</v>
      </c>
      <c r="D2123">
        <v>57279.32</v>
      </c>
      <c r="E2123">
        <v>2359</v>
      </c>
      <c r="F2123">
        <v>65337.32</v>
      </c>
      <c r="G2123">
        <v>27.697040999999999</v>
      </c>
      <c r="H2123">
        <v>16.36</v>
      </c>
      <c r="I2123">
        <v>11.337040999999999</v>
      </c>
      <c r="J2123">
        <v>1.6929730000000001</v>
      </c>
      <c r="K2123">
        <v>3</v>
      </c>
      <c r="L2123">
        <v>0.12214999999999999</v>
      </c>
      <c r="M2123">
        <v>94</v>
      </c>
      <c r="N2123">
        <v>-8058</v>
      </c>
      <c r="O2123">
        <v>3.8273619999999999</v>
      </c>
      <c r="P2123">
        <v>28</v>
      </c>
      <c r="Q2123">
        <v>1.1400650000000001</v>
      </c>
      <c r="R2123" t="s">
        <v>43</v>
      </c>
      <c r="S2123" t="s">
        <v>43</v>
      </c>
    </row>
    <row r="2124" spans="1:19">
      <c r="A2124">
        <v>4681</v>
      </c>
      <c r="B2124">
        <v>1609</v>
      </c>
      <c r="C2124">
        <v>2455</v>
      </c>
      <c r="D2124">
        <v>98872.35</v>
      </c>
      <c r="E2124">
        <v>2283</v>
      </c>
      <c r="F2124">
        <v>115292.35</v>
      </c>
      <c r="G2124">
        <v>50.500371999999999</v>
      </c>
      <c r="H2124">
        <v>21.36</v>
      </c>
      <c r="I2124">
        <v>29.140371999999999</v>
      </c>
      <c r="J2124">
        <v>2.3642500000000002</v>
      </c>
      <c r="K2124">
        <v>0</v>
      </c>
      <c r="L2124">
        <v>0</v>
      </c>
      <c r="M2124">
        <v>172</v>
      </c>
      <c r="N2124">
        <v>-16420</v>
      </c>
      <c r="O2124">
        <v>7.0061099999999996</v>
      </c>
      <c r="P2124">
        <v>27</v>
      </c>
      <c r="Q2124">
        <v>1.099796</v>
      </c>
      <c r="R2124" t="s">
        <v>43</v>
      </c>
      <c r="S2124" t="s">
        <v>43</v>
      </c>
    </row>
    <row r="2125" spans="1:19">
      <c r="A2125">
        <v>4894</v>
      </c>
      <c r="B2125">
        <v>1811</v>
      </c>
      <c r="C2125">
        <v>2455</v>
      </c>
      <c r="D2125">
        <v>201245.32</v>
      </c>
      <c r="E2125">
        <v>2368</v>
      </c>
      <c r="F2125">
        <v>211532.7</v>
      </c>
      <c r="G2125">
        <v>89.329688000000004</v>
      </c>
      <c r="H2125">
        <v>44.11</v>
      </c>
      <c r="I2125">
        <v>45.219687999999998</v>
      </c>
      <c r="J2125">
        <v>2.0251570000000001</v>
      </c>
      <c r="K2125">
        <v>0</v>
      </c>
      <c r="L2125">
        <v>0</v>
      </c>
      <c r="M2125">
        <v>87</v>
      </c>
      <c r="N2125">
        <v>-10287.379999999999</v>
      </c>
      <c r="O2125">
        <v>3.5437880000000002</v>
      </c>
      <c r="P2125">
        <v>21</v>
      </c>
      <c r="Q2125">
        <v>0.85539699999999996</v>
      </c>
      <c r="R2125" t="s">
        <v>43</v>
      </c>
      <c r="S2125" t="s">
        <v>43</v>
      </c>
    </row>
    <row r="2126" spans="1:19">
      <c r="A2126">
        <v>5957</v>
      </c>
      <c r="B2126">
        <v>1975</v>
      </c>
      <c r="C2126">
        <v>2453</v>
      </c>
      <c r="D2126">
        <v>127228.86</v>
      </c>
      <c r="E2126">
        <v>2308</v>
      </c>
      <c r="F2126">
        <v>147549.85999999999</v>
      </c>
      <c r="G2126">
        <v>63.929749000000001</v>
      </c>
      <c r="H2126">
        <v>29.18</v>
      </c>
      <c r="I2126">
        <v>34.749749000000001</v>
      </c>
      <c r="J2126">
        <v>2.1908759999999998</v>
      </c>
      <c r="K2126">
        <v>0</v>
      </c>
      <c r="L2126">
        <v>0</v>
      </c>
      <c r="M2126">
        <v>145</v>
      </c>
      <c r="N2126">
        <v>-20321</v>
      </c>
      <c r="O2126">
        <v>5.9111289999999999</v>
      </c>
      <c r="P2126">
        <v>43</v>
      </c>
      <c r="Q2126">
        <v>1.752956</v>
      </c>
      <c r="R2126" t="s">
        <v>43</v>
      </c>
      <c r="S2126" t="s">
        <v>43</v>
      </c>
    </row>
    <row r="2127" spans="1:19">
      <c r="A2127">
        <v>1199</v>
      </c>
      <c r="B2127">
        <v>398</v>
      </c>
      <c r="C2127">
        <v>2453</v>
      </c>
      <c r="D2127">
        <v>117759.45</v>
      </c>
      <c r="E2127">
        <v>2210</v>
      </c>
      <c r="F2127">
        <v>141195.45000000001</v>
      </c>
      <c r="G2127">
        <v>63.889344000000001</v>
      </c>
      <c r="H2127">
        <v>44.134999999999998</v>
      </c>
      <c r="I2127">
        <v>19.754344</v>
      </c>
      <c r="J2127">
        <v>1.447589</v>
      </c>
      <c r="K2127">
        <v>0</v>
      </c>
      <c r="L2127">
        <v>0</v>
      </c>
      <c r="M2127">
        <v>243</v>
      </c>
      <c r="N2127">
        <v>-23436</v>
      </c>
      <c r="O2127">
        <v>9.9062370000000008</v>
      </c>
      <c r="P2127">
        <v>41</v>
      </c>
      <c r="Q2127">
        <v>1.6714230000000001</v>
      </c>
      <c r="R2127" t="s">
        <v>43</v>
      </c>
      <c r="S2127" t="s">
        <v>43</v>
      </c>
    </row>
    <row r="2128" spans="1:19">
      <c r="A2128">
        <v>3571</v>
      </c>
      <c r="B2128">
        <v>728</v>
      </c>
      <c r="C2128">
        <v>2452</v>
      </c>
      <c r="D2128">
        <v>78913.61</v>
      </c>
      <c r="E2128">
        <v>2258</v>
      </c>
      <c r="F2128">
        <v>97834.61</v>
      </c>
      <c r="G2128">
        <v>43.327993999999997</v>
      </c>
      <c r="H2128">
        <v>14.37</v>
      </c>
      <c r="I2128">
        <v>28.957993999999999</v>
      </c>
      <c r="J2128">
        <v>3.0151699999999999</v>
      </c>
      <c r="K2128">
        <v>0</v>
      </c>
      <c r="L2128">
        <v>0</v>
      </c>
      <c r="M2128">
        <v>194</v>
      </c>
      <c r="N2128">
        <v>-18921</v>
      </c>
      <c r="O2128">
        <v>7.9119089999999996</v>
      </c>
      <c r="P2128">
        <v>36</v>
      </c>
      <c r="Q2128">
        <v>1.468189</v>
      </c>
      <c r="R2128" t="s">
        <v>43</v>
      </c>
      <c r="S2128" t="s">
        <v>43</v>
      </c>
    </row>
    <row r="2129" spans="1:19">
      <c r="A2129">
        <v>3399</v>
      </c>
      <c r="B2129">
        <v>1983</v>
      </c>
      <c r="C2129">
        <v>2451</v>
      </c>
      <c r="D2129">
        <v>169368.05</v>
      </c>
      <c r="E2129">
        <v>2271</v>
      </c>
      <c r="F2129">
        <v>191920.05</v>
      </c>
      <c r="G2129">
        <v>84.509049000000005</v>
      </c>
      <c r="H2129">
        <v>51.32</v>
      </c>
      <c r="I2129">
        <v>33.189048999999997</v>
      </c>
      <c r="J2129">
        <v>1.6467080000000001</v>
      </c>
      <c r="K2129">
        <v>0</v>
      </c>
      <c r="L2129">
        <v>0</v>
      </c>
      <c r="M2129">
        <v>180</v>
      </c>
      <c r="N2129">
        <v>-22552</v>
      </c>
      <c r="O2129">
        <v>7.3439410000000001</v>
      </c>
      <c r="P2129">
        <v>27</v>
      </c>
      <c r="Q2129">
        <v>1.101591</v>
      </c>
      <c r="R2129" t="s">
        <v>43</v>
      </c>
      <c r="S2129" t="s">
        <v>43</v>
      </c>
    </row>
    <row r="2130" spans="1:19">
      <c r="A2130">
        <v>1033</v>
      </c>
      <c r="B2130">
        <v>1173</v>
      </c>
      <c r="C2130">
        <v>2451</v>
      </c>
      <c r="D2130">
        <v>82517.64</v>
      </c>
      <c r="E2130">
        <v>2384</v>
      </c>
      <c r="F2130">
        <v>88926.64</v>
      </c>
      <c r="G2130">
        <v>37.301442999999999</v>
      </c>
      <c r="H2130">
        <v>9.6050000000000004</v>
      </c>
      <c r="I2130">
        <v>27.696442999999999</v>
      </c>
      <c r="J2130">
        <v>3.8835440000000001</v>
      </c>
      <c r="K2130">
        <v>0</v>
      </c>
      <c r="L2130">
        <v>0</v>
      </c>
      <c r="M2130">
        <v>67</v>
      </c>
      <c r="N2130">
        <v>-6409</v>
      </c>
      <c r="O2130">
        <v>2.7335780000000001</v>
      </c>
      <c r="P2130">
        <v>26</v>
      </c>
      <c r="Q2130">
        <v>1.060792</v>
      </c>
      <c r="R2130" t="s">
        <v>43</v>
      </c>
      <c r="S2130" t="s">
        <v>43</v>
      </c>
    </row>
    <row r="2131" spans="1:19">
      <c r="A2131">
        <v>4625</v>
      </c>
      <c r="B2131">
        <v>1533</v>
      </c>
      <c r="C2131">
        <v>2450</v>
      </c>
      <c r="D2131">
        <v>187690.39</v>
      </c>
      <c r="E2131">
        <v>2324</v>
      </c>
      <c r="F2131">
        <v>205369.39</v>
      </c>
      <c r="G2131">
        <v>88.368928999999994</v>
      </c>
      <c r="H2131">
        <v>63.454999999999998</v>
      </c>
      <c r="I2131">
        <v>24.913929</v>
      </c>
      <c r="J2131">
        <v>1.3926240000000001</v>
      </c>
      <c r="K2131">
        <v>0</v>
      </c>
      <c r="L2131">
        <v>0</v>
      </c>
      <c r="M2131">
        <v>126</v>
      </c>
      <c r="N2131">
        <v>-17679</v>
      </c>
      <c r="O2131">
        <v>5.1428570000000002</v>
      </c>
      <c r="P2131">
        <v>55</v>
      </c>
      <c r="Q2131">
        <v>2.2448980000000001</v>
      </c>
      <c r="R2131" t="s">
        <v>43</v>
      </c>
      <c r="S2131" t="s">
        <v>43</v>
      </c>
    </row>
    <row r="2132" spans="1:19">
      <c r="A2132">
        <v>3079</v>
      </c>
      <c r="B2132">
        <v>1694</v>
      </c>
      <c r="C2132">
        <v>2448</v>
      </c>
      <c r="D2132">
        <v>160140.12</v>
      </c>
      <c r="E2132">
        <v>2269</v>
      </c>
      <c r="F2132">
        <v>179199.12</v>
      </c>
      <c r="G2132">
        <v>78.977135000000004</v>
      </c>
      <c r="H2132">
        <v>52.43</v>
      </c>
      <c r="I2132">
        <v>26.547135000000001</v>
      </c>
      <c r="J2132">
        <v>1.506335</v>
      </c>
      <c r="K2132">
        <v>0</v>
      </c>
      <c r="L2132">
        <v>0</v>
      </c>
      <c r="M2132">
        <v>179</v>
      </c>
      <c r="N2132">
        <v>-19059</v>
      </c>
      <c r="O2132">
        <v>7.3120919999999998</v>
      </c>
      <c r="P2132">
        <v>27</v>
      </c>
      <c r="Q2132">
        <v>1.1029409999999999</v>
      </c>
      <c r="R2132" t="s">
        <v>43</v>
      </c>
      <c r="S2132" t="s">
        <v>43</v>
      </c>
    </row>
    <row r="2133" spans="1:19">
      <c r="A2133">
        <v>2405</v>
      </c>
      <c r="B2133">
        <v>674</v>
      </c>
      <c r="C2133">
        <v>2447</v>
      </c>
      <c r="D2133">
        <v>43901.81</v>
      </c>
      <c r="E2133">
        <v>2422</v>
      </c>
      <c r="F2133">
        <v>46771.81</v>
      </c>
      <c r="G2133">
        <v>19.311235</v>
      </c>
      <c r="H2133">
        <v>11.36</v>
      </c>
      <c r="I2133">
        <v>7.9512349999999996</v>
      </c>
      <c r="J2133">
        <v>1.6999329999999999</v>
      </c>
      <c r="K2133">
        <v>0</v>
      </c>
      <c r="L2133">
        <v>0</v>
      </c>
      <c r="M2133">
        <v>25</v>
      </c>
      <c r="N2133">
        <v>-2870</v>
      </c>
      <c r="O2133">
        <v>1.0216590000000001</v>
      </c>
      <c r="P2133">
        <v>33</v>
      </c>
      <c r="Q2133">
        <v>1.34859</v>
      </c>
      <c r="R2133" t="s">
        <v>43</v>
      </c>
      <c r="S2133" t="s">
        <v>43</v>
      </c>
    </row>
    <row r="2134" spans="1:19">
      <c r="A2134">
        <v>19</v>
      </c>
      <c r="B2134">
        <v>115</v>
      </c>
      <c r="C2134">
        <v>2446</v>
      </c>
      <c r="D2134">
        <v>162586.07</v>
      </c>
      <c r="E2134">
        <v>2390</v>
      </c>
      <c r="F2134">
        <v>170710.07</v>
      </c>
      <c r="G2134">
        <v>71.426807999999994</v>
      </c>
      <c r="H2134">
        <v>51.82</v>
      </c>
      <c r="I2134">
        <v>19.606808000000001</v>
      </c>
      <c r="J2134">
        <v>1.3783639999999999</v>
      </c>
      <c r="K2134">
        <v>0</v>
      </c>
      <c r="L2134">
        <v>0</v>
      </c>
      <c r="M2134">
        <v>56</v>
      </c>
      <c r="N2134">
        <v>-8124</v>
      </c>
      <c r="O2134">
        <v>2.2894519999999998</v>
      </c>
      <c r="P2134">
        <v>21</v>
      </c>
      <c r="Q2134">
        <v>0.858545</v>
      </c>
      <c r="R2134" t="s">
        <v>43</v>
      </c>
      <c r="S2134" t="s">
        <v>43</v>
      </c>
    </row>
    <row r="2135" spans="1:19">
      <c r="A2135">
        <v>2052</v>
      </c>
      <c r="B2135">
        <v>234</v>
      </c>
      <c r="C2135">
        <v>2443</v>
      </c>
      <c r="D2135">
        <v>109808.78</v>
      </c>
      <c r="E2135">
        <v>2353</v>
      </c>
      <c r="F2135">
        <v>118900.78</v>
      </c>
      <c r="G2135">
        <v>50.531568</v>
      </c>
      <c r="H2135">
        <v>45.7</v>
      </c>
      <c r="I2135">
        <v>4.8315679999999999</v>
      </c>
      <c r="J2135">
        <v>1.1057239999999999</v>
      </c>
      <c r="K2135">
        <v>0</v>
      </c>
      <c r="L2135">
        <v>0</v>
      </c>
      <c r="M2135">
        <v>90</v>
      </c>
      <c r="N2135">
        <v>-9092</v>
      </c>
      <c r="O2135">
        <v>3.6839949999999999</v>
      </c>
      <c r="P2135">
        <v>37</v>
      </c>
      <c r="Q2135">
        <v>1.5145310000000001</v>
      </c>
      <c r="R2135" t="s">
        <v>43</v>
      </c>
      <c r="S2135" t="s">
        <v>43</v>
      </c>
    </row>
    <row r="2136" spans="1:19">
      <c r="A2136">
        <v>4756</v>
      </c>
      <c r="B2136">
        <v>110</v>
      </c>
      <c r="C2136">
        <v>2443</v>
      </c>
      <c r="D2136">
        <v>238632.86</v>
      </c>
      <c r="E2136">
        <v>2330</v>
      </c>
      <c r="F2136">
        <v>262269.86</v>
      </c>
      <c r="G2136">
        <v>112.562172</v>
      </c>
      <c r="H2136">
        <v>66.555000000000007</v>
      </c>
      <c r="I2136">
        <v>46.007171999999997</v>
      </c>
      <c r="J2136">
        <v>1.691265</v>
      </c>
      <c r="K2136">
        <v>0</v>
      </c>
      <c r="L2136">
        <v>0</v>
      </c>
      <c r="M2136">
        <v>113</v>
      </c>
      <c r="N2136">
        <v>-23637</v>
      </c>
      <c r="O2136">
        <v>4.6254600000000003</v>
      </c>
      <c r="P2136">
        <v>23</v>
      </c>
      <c r="Q2136">
        <v>0.941465</v>
      </c>
      <c r="R2136" t="s">
        <v>43</v>
      </c>
      <c r="S2136" t="s">
        <v>43</v>
      </c>
    </row>
    <row r="2137" spans="1:19">
      <c r="A2137">
        <v>1294</v>
      </c>
      <c r="B2137">
        <v>48</v>
      </c>
      <c r="C2137">
        <v>2442</v>
      </c>
      <c r="D2137">
        <v>95967.78</v>
      </c>
      <c r="E2137">
        <v>2269</v>
      </c>
      <c r="F2137">
        <v>116024.78</v>
      </c>
      <c r="G2137">
        <v>51.134763999999997</v>
      </c>
      <c r="H2137">
        <v>23.96</v>
      </c>
      <c r="I2137">
        <v>27.174764</v>
      </c>
      <c r="J2137">
        <v>2.134172</v>
      </c>
      <c r="K2137">
        <v>0</v>
      </c>
      <c r="L2137">
        <v>0</v>
      </c>
      <c r="M2137">
        <v>173</v>
      </c>
      <c r="N2137">
        <v>-20057</v>
      </c>
      <c r="O2137">
        <v>7.0843569999999998</v>
      </c>
      <c r="P2137">
        <v>43</v>
      </c>
      <c r="Q2137">
        <v>1.7608520000000001</v>
      </c>
      <c r="R2137" t="s">
        <v>43</v>
      </c>
      <c r="S2137" t="s">
        <v>43</v>
      </c>
    </row>
    <row r="2138" spans="1:19">
      <c r="A2138">
        <v>5392</v>
      </c>
      <c r="B2138">
        <v>1211</v>
      </c>
      <c r="C2138">
        <v>2441</v>
      </c>
      <c r="D2138">
        <v>77406.36</v>
      </c>
      <c r="E2138">
        <v>2312</v>
      </c>
      <c r="F2138">
        <v>88417.36</v>
      </c>
      <c r="G2138">
        <v>38.242803000000002</v>
      </c>
      <c r="H2138">
        <v>18.715</v>
      </c>
      <c r="I2138">
        <v>19.527802999999999</v>
      </c>
      <c r="J2138">
        <v>2.043431</v>
      </c>
      <c r="K2138">
        <v>0</v>
      </c>
      <c r="L2138">
        <v>0</v>
      </c>
      <c r="M2138">
        <v>129</v>
      </c>
      <c r="N2138">
        <v>-11011</v>
      </c>
      <c r="O2138">
        <v>5.2847189999999999</v>
      </c>
      <c r="P2138">
        <v>35</v>
      </c>
      <c r="Q2138">
        <v>1.4338390000000001</v>
      </c>
      <c r="R2138" t="s">
        <v>43</v>
      </c>
      <c r="S2138" t="s">
        <v>43</v>
      </c>
    </row>
    <row r="2139" spans="1:19">
      <c r="A2139">
        <v>3664</v>
      </c>
      <c r="B2139">
        <v>1526</v>
      </c>
      <c r="C2139">
        <v>2440</v>
      </c>
      <c r="D2139">
        <v>139260.12</v>
      </c>
      <c r="E2139">
        <v>2294</v>
      </c>
      <c r="F2139">
        <v>159185.12</v>
      </c>
      <c r="G2139">
        <v>69.391943999999995</v>
      </c>
      <c r="H2139">
        <v>56</v>
      </c>
      <c r="I2139">
        <v>13.391944000000001</v>
      </c>
      <c r="J2139">
        <v>1.239142</v>
      </c>
      <c r="K2139">
        <v>0</v>
      </c>
      <c r="L2139">
        <v>0</v>
      </c>
      <c r="M2139">
        <v>146</v>
      </c>
      <c r="N2139">
        <v>-19925</v>
      </c>
      <c r="O2139">
        <v>5.9836070000000001</v>
      </c>
      <c r="P2139">
        <v>47</v>
      </c>
      <c r="Q2139">
        <v>1.9262300000000001</v>
      </c>
      <c r="R2139" t="s">
        <v>43</v>
      </c>
      <c r="S2139" t="s">
        <v>43</v>
      </c>
    </row>
    <row r="2140" spans="1:19">
      <c r="A2140">
        <v>1273</v>
      </c>
      <c r="B2140">
        <v>1456</v>
      </c>
      <c r="C2140">
        <v>2438</v>
      </c>
      <c r="D2140">
        <v>172793.44</v>
      </c>
      <c r="E2140">
        <v>2394</v>
      </c>
      <c r="F2140">
        <v>180590.44</v>
      </c>
      <c r="G2140">
        <v>75.434602999999996</v>
      </c>
      <c r="H2140">
        <v>64.48</v>
      </c>
      <c r="I2140">
        <v>10.954603000000001</v>
      </c>
      <c r="J2140">
        <v>1.169891</v>
      </c>
      <c r="K2140">
        <v>0</v>
      </c>
      <c r="L2140">
        <v>0</v>
      </c>
      <c r="M2140">
        <v>44</v>
      </c>
      <c r="N2140">
        <v>-7797</v>
      </c>
      <c r="O2140">
        <v>1.8047580000000001</v>
      </c>
      <c r="P2140">
        <v>89</v>
      </c>
      <c r="Q2140">
        <v>3.6505329999999998</v>
      </c>
      <c r="R2140" t="s">
        <v>43</v>
      </c>
      <c r="S2140" t="s">
        <v>43</v>
      </c>
    </row>
    <row r="2141" spans="1:19">
      <c r="A2141">
        <v>2078</v>
      </c>
      <c r="B2141">
        <v>1874</v>
      </c>
      <c r="C2141">
        <v>2438</v>
      </c>
      <c r="D2141">
        <v>76360.84</v>
      </c>
      <c r="E2141">
        <v>2377</v>
      </c>
      <c r="F2141">
        <v>84160.84</v>
      </c>
      <c r="G2141">
        <v>35.406326999999997</v>
      </c>
      <c r="H2141">
        <v>26.08</v>
      </c>
      <c r="I2141">
        <v>9.3263269999999991</v>
      </c>
      <c r="J2141">
        <v>1.357605</v>
      </c>
      <c r="K2141">
        <v>0</v>
      </c>
      <c r="L2141">
        <v>0</v>
      </c>
      <c r="M2141">
        <v>61</v>
      </c>
      <c r="N2141">
        <v>-7800</v>
      </c>
      <c r="O2141">
        <v>2.5020509999999998</v>
      </c>
      <c r="P2141">
        <v>31</v>
      </c>
      <c r="Q2141">
        <v>1.2715339999999999</v>
      </c>
      <c r="R2141" t="s">
        <v>43</v>
      </c>
      <c r="S2141" t="s">
        <v>43</v>
      </c>
    </row>
    <row r="2142" spans="1:19">
      <c r="A2142">
        <v>2678</v>
      </c>
      <c r="B2142">
        <v>28</v>
      </c>
      <c r="C2142">
        <v>2438</v>
      </c>
      <c r="D2142">
        <v>216559.82</v>
      </c>
      <c r="E2142">
        <v>2257</v>
      </c>
      <c r="F2142">
        <v>247496.82</v>
      </c>
      <c r="G2142">
        <v>109.65743000000001</v>
      </c>
      <c r="H2142">
        <v>49.28</v>
      </c>
      <c r="I2142">
        <v>60.377429999999997</v>
      </c>
      <c r="J2142">
        <v>2.2251910000000001</v>
      </c>
      <c r="K2142">
        <v>0</v>
      </c>
      <c r="L2142">
        <v>0</v>
      </c>
      <c r="M2142">
        <v>181</v>
      </c>
      <c r="N2142">
        <v>-30937</v>
      </c>
      <c r="O2142">
        <v>7.424118</v>
      </c>
      <c r="P2142">
        <v>26</v>
      </c>
      <c r="Q2142">
        <v>1.0664480000000001</v>
      </c>
      <c r="R2142" t="s">
        <v>43</v>
      </c>
      <c r="S2142" t="s">
        <v>43</v>
      </c>
    </row>
    <row r="2143" spans="1:19">
      <c r="A2143">
        <v>2793</v>
      </c>
      <c r="B2143">
        <v>250</v>
      </c>
      <c r="C2143">
        <v>2438</v>
      </c>
      <c r="D2143">
        <v>135335.82</v>
      </c>
      <c r="E2143">
        <v>2360</v>
      </c>
      <c r="F2143">
        <v>147301.82</v>
      </c>
      <c r="G2143">
        <v>62.416024999999998</v>
      </c>
      <c r="H2143">
        <v>40</v>
      </c>
      <c r="I2143">
        <v>22.416025000000001</v>
      </c>
      <c r="J2143">
        <v>1.5604009999999999</v>
      </c>
      <c r="K2143">
        <v>0</v>
      </c>
      <c r="L2143">
        <v>0</v>
      </c>
      <c r="M2143">
        <v>78</v>
      </c>
      <c r="N2143">
        <v>-11966</v>
      </c>
      <c r="O2143">
        <v>3.199344</v>
      </c>
      <c r="P2143">
        <v>23</v>
      </c>
      <c r="Q2143">
        <v>0.94339600000000001</v>
      </c>
      <c r="R2143" t="s">
        <v>43</v>
      </c>
      <c r="S2143" t="s">
        <v>43</v>
      </c>
    </row>
    <row r="2144" spans="1:19">
      <c r="A2144">
        <v>2615</v>
      </c>
      <c r="B2144">
        <v>1492</v>
      </c>
      <c r="C2144">
        <v>2435</v>
      </c>
      <c r="D2144">
        <v>64307.75</v>
      </c>
      <c r="E2144">
        <v>2383</v>
      </c>
      <c r="F2144">
        <v>68238.75</v>
      </c>
      <c r="G2144">
        <v>28.635648</v>
      </c>
      <c r="H2144">
        <v>26.57</v>
      </c>
      <c r="I2144">
        <v>2.0656479999999999</v>
      </c>
      <c r="J2144">
        <v>1.077744</v>
      </c>
      <c r="K2144">
        <v>0</v>
      </c>
      <c r="L2144">
        <v>0</v>
      </c>
      <c r="M2144">
        <v>52</v>
      </c>
      <c r="N2144">
        <v>-3931</v>
      </c>
      <c r="O2144">
        <v>2.1355240000000002</v>
      </c>
      <c r="P2144">
        <v>27</v>
      </c>
      <c r="Q2144">
        <v>1.10883</v>
      </c>
      <c r="R2144" t="s">
        <v>43</v>
      </c>
      <c r="S2144" t="s">
        <v>43</v>
      </c>
    </row>
    <row r="2145" spans="1:19">
      <c r="A2145">
        <v>4555</v>
      </c>
      <c r="B2145">
        <v>1404</v>
      </c>
      <c r="C2145">
        <v>2435</v>
      </c>
      <c r="D2145">
        <v>107491.66</v>
      </c>
      <c r="E2145">
        <v>2288</v>
      </c>
      <c r="F2145">
        <v>125250.66</v>
      </c>
      <c r="G2145">
        <v>54.742421</v>
      </c>
      <c r="H2145">
        <v>29.16</v>
      </c>
      <c r="I2145">
        <v>25.582421</v>
      </c>
      <c r="J2145">
        <v>1.8773120000000001</v>
      </c>
      <c r="K2145">
        <v>0</v>
      </c>
      <c r="L2145">
        <v>0</v>
      </c>
      <c r="M2145">
        <v>147</v>
      </c>
      <c r="N2145">
        <v>-17759</v>
      </c>
      <c r="O2145">
        <v>6.0369609999999998</v>
      </c>
      <c r="P2145">
        <v>34</v>
      </c>
      <c r="Q2145">
        <v>1.396304</v>
      </c>
      <c r="R2145" t="s">
        <v>43</v>
      </c>
      <c r="S2145" t="s">
        <v>43</v>
      </c>
    </row>
    <row r="2146" spans="1:19">
      <c r="A2146">
        <v>3283</v>
      </c>
      <c r="B2146">
        <v>5</v>
      </c>
      <c r="C2146">
        <v>2427</v>
      </c>
      <c r="D2146">
        <v>149713.81</v>
      </c>
      <c r="E2146">
        <v>2254</v>
      </c>
      <c r="F2146">
        <v>168994.81</v>
      </c>
      <c r="G2146">
        <v>74.975515000000001</v>
      </c>
      <c r="H2146">
        <v>40.31</v>
      </c>
      <c r="I2146">
        <v>34.665514999999999</v>
      </c>
      <c r="J2146">
        <v>1.8599730000000001</v>
      </c>
      <c r="K2146">
        <v>1</v>
      </c>
      <c r="L2146">
        <v>4.1202999999999997E-2</v>
      </c>
      <c r="M2146">
        <v>172</v>
      </c>
      <c r="N2146">
        <v>-19281</v>
      </c>
      <c r="O2146">
        <v>7.0869390000000001</v>
      </c>
      <c r="P2146">
        <v>28</v>
      </c>
      <c r="Q2146">
        <v>1.153688</v>
      </c>
      <c r="R2146" t="s">
        <v>43</v>
      </c>
      <c r="S2146" t="s">
        <v>43</v>
      </c>
    </row>
    <row r="2147" spans="1:19">
      <c r="A2147">
        <v>2976</v>
      </c>
      <c r="B2147">
        <v>1562</v>
      </c>
      <c r="C2147">
        <v>2426</v>
      </c>
      <c r="D2147">
        <v>100666.05</v>
      </c>
      <c r="E2147">
        <v>2218</v>
      </c>
      <c r="F2147">
        <v>120982.05</v>
      </c>
      <c r="G2147">
        <v>54.545558999999997</v>
      </c>
      <c r="H2147">
        <v>28.565000000000001</v>
      </c>
      <c r="I2147">
        <v>25.980559</v>
      </c>
      <c r="J2147">
        <v>1.909524</v>
      </c>
      <c r="K2147">
        <v>0</v>
      </c>
      <c r="L2147">
        <v>0</v>
      </c>
      <c r="M2147">
        <v>208</v>
      </c>
      <c r="N2147">
        <v>-20316</v>
      </c>
      <c r="O2147">
        <v>8.5737839999999998</v>
      </c>
      <c r="P2147">
        <v>22</v>
      </c>
      <c r="Q2147">
        <v>0.90684299999999995</v>
      </c>
      <c r="R2147" t="s">
        <v>43</v>
      </c>
      <c r="S2147" t="s">
        <v>43</v>
      </c>
    </row>
    <row r="2148" spans="1:19">
      <c r="A2148">
        <v>4971</v>
      </c>
      <c r="B2148">
        <v>1123</v>
      </c>
      <c r="C2148">
        <v>2424</v>
      </c>
      <c r="D2148">
        <v>90508.27</v>
      </c>
      <c r="E2148">
        <v>2231</v>
      </c>
      <c r="F2148">
        <v>108964.27</v>
      </c>
      <c r="G2148">
        <v>48.841000000000001</v>
      </c>
      <c r="H2148">
        <v>25.51</v>
      </c>
      <c r="I2148">
        <v>23.331</v>
      </c>
      <c r="J2148">
        <v>1.9145829999999999</v>
      </c>
      <c r="K2148">
        <v>0</v>
      </c>
      <c r="L2148">
        <v>0</v>
      </c>
      <c r="M2148">
        <v>193</v>
      </c>
      <c r="N2148">
        <v>-18456</v>
      </c>
      <c r="O2148">
        <v>7.962046</v>
      </c>
      <c r="P2148">
        <v>14</v>
      </c>
      <c r="Q2148">
        <v>0.57755800000000002</v>
      </c>
      <c r="R2148" t="s">
        <v>43</v>
      </c>
      <c r="S2148" t="s">
        <v>43</v>
      </c>
    </row>
    <row r="2149" spans="1:19">
      <c r="A2149">
        <v>5276</v>
      </c>
      <c r="B2149">
        <v>1509</v>
      </c>
      <c r="C2149">
        <v>2424</v>
      </c>
      <c r="D2149">
        <v>45237.59</v>
      </c>
      <c r="E2149">
        <v>2352</v>
      </c>
      <c r="F2149">
        <v>48819.59</v>
      </c>
      <c r="G2149">
        <v>20.756627999999999</v>
      </c>
      <c r="H2149">
        <v>10.75</v>
      </c>
      <c r="I2149">
        <v>10.006627999999999</v>
      </c>
      <c r="J2149">
        <v>1.930849</v>
      </c>
      <c r="K2149">
        <v>45</v>
      </c>
      <c r="L2149">
        <v>1.856436</v>
      </c>
      <c r="M2149">
        <v>27</v>
      </c>
      <c r="N2149">
        <v>-3582</v>
      </c>
      <c r="O2149">
        <v>1.113861</v>
      </c>
      <c r="P2149">
        <v>25</v>
      </c>
      <c r="Q2149">
        <v>1.031353</v>
      </c>
      <c r="R2149" t="s">
        <v>43</v>
      </c>
      <c r="S2149" t="s">
        <v>43</v>
      </c>
    </row>
    <row r="2150" spans="1:19">
      <c r="A2150">
        <v>5621</v>
      </c>
      <c r="B2150">
        <v>708</v>
      </c>
      <c r="C2150">
        <v>2423</v>
      </c>
      <c r="D2150">
        <v>302455.43</v>
      </c>
      <c r="E2150">
        <v>2290</v>
      </c>
      <c r="F2150">
        <v>328202.43</v>
      </c>
      <c r="G2150">
        <v>143.319838</v>
      </c>
      <c r="H2150">
        <v>65.5</v>
      </c>
      <c r="I2150">
        <v>77.819838000000004</v>
      </c>
      <c r="J2150">
        <v>2.1880890000000002</v>
      </c>
      <c r="K2150">
        <v>0</v>
      </c>
      <c r="L2150">
        <v>0</v>
      </c>
      <c r="M2150">
        <v>133</v>
      </c>
      <c r="N2150">
        <v>-25747</v>
      </c>
      <c r="O2150">
        <v>5.4890629999999998</v>
      </c>
      <c r="P2150">
        <v>25</v>
      </c>
      <c r="Q2150">
        <v>1.031779</v>
      </c>
      <c r="R2150" t="s">
        <v>43</v>
      </c>
      <c r="S2150" t="s">
        <v>43</v>
      </c>
    </row>
    <row r="2151" spans="1:19">
      <c r="A2151">
        <v>12</v>
      </c>
      <c r="B2151">
        <v>1156</v>
      </c>
      <c r="C2151">
        <v>2419</v>
      </c>
      <c r="D2151">
        <v>272528.5</v>
      </c>
      <c r="E2151">
        <v>2298</v>
      </c>
      <c r="F2151">
        <v>295509.5</v>
      </c>
      <c r="G2151">
        <v>128.594212</v>
      </c>
      <c r="H2151">
        <v>76.814999999999998</v>
      </c>
      <c r="I2151">
        <v>51.779212000000001</v>
      </c>
      <c r="J2151">
        <v>1.674077</v>
      </c>
      <c r="K2151">
        <v>0</v>
      </c>
      <c r="L2151">
        <v>0</v>
      </c>
      <c r="M2151">
        <v>121</v>
      </c>
      <c r="N2151">
        <v>-22981</v>
      </c>
      <c r="O2151">
        <v>5.0020670000000003</v>
      </c>
      <c r="P2151">
        <v>37</v>
      </c>
      <c r="Q2151">
        <v>1.529558</v>
      </c>
      <c r="R2151" t="s">
        <v>43</v>
      </c>
      <c r="S2151" t="s">
        <v>43</v>
      </c>
    </row>
    <row r="2152" spans="1:19">
      <c r="A2152">
        <v>2907</v>
      </c>
      <c r="B2152">
        <v>1983</v>
      </c>
      <c r="C2152">
        <v>2418</v>
      </c>
      <c r="D2152">
        <v>178105.81</v>
      </c>
      <c r="E2152">
        <v>2249</v>
      </c>
      <c r="F2152">
        <v>200653.81</v>
      </c>
      <c r="G2152">
        <v>89.219123999999994</v>
      </c>
      <c r="H2152">
        <v>51.32</v>
      </c>
      <c r="I2152">
        <v>37.899124</v>
      </c>
      <c r="J2152">
        <v>1.738486</v>
      </c>
      <c r="K2152">
        <v>0</v>
      </c>
      <c r="L2152">
        <v>0</v>
      </c>
      <c r="M2152">
        <v>169</v>
      </c>
      <c r="N2152">
        <v>-22548</v>
      </c>
      <c r="O2152">
        <v>6.9892469999999998</v>
      </c>
      <c r="P2152">
        <v>18</v>
      </c>
      <c r="Q2152">
        <v>0.744417</v>
      </c>
      <c r="R2152" t="s">
        <v>43</v>
      </c>
      <c r="S2152" t="s">
        <v>43</v>
      </c>
    </row>
    <row r="2153" spans="1:19">
      <c r="A2153">
        <v>5093</v>
      </c>
      <c r="B2153">
        <v>370</v>
      </c>
      <c r="C2153">
        <v>2417</v>
      </c>
      <c r="D2153">
        <v>76649.45</v>
      </c>
      <c r="E2153">
        <v>2365</v>
      </c>
      <c r="F2153">
        <v>85067.45</v>
      </c>
      <c r="G2153">
        <v>35.969323000000003</v>
      </c>
      <c r="H2153">
        <v>15.5</v>
      </c>
      <c r="I2153">
        <v>20.469322999999999</v>
      </c>
      <c r="J2153">
        <v>2.3206009999999999</v>
      </c>
      <c r="K2153">
        <v>0</v>
      </c>
      <c r="L2153">
        <v>0</v>
      </c>
      <c r="M2153">
        <v>52</v>
      </c>
      <c r="N2153">
        <v>-8418</v>
      </c>
      <c r="O2153">
        <v>2.151427</v>
      </c>
      <c r="P2153">
        <v>30</v>
      </c>
      <c r="Q2153">
        <v>1.2412080000000001</v>
      </c>
      <c r="R2153" t="s">
        <v>43</v>
      </c>
      <c r="S2153" t="s">
        <v>43</v>
      </c>
    </row>
    <row r="2154" spans="1:19">
      <c r="A2154">
        <v>3647</v>
      </c>
      <c r="B2154">
        <v>198</v>
      </c>
      <c r="C2154">
        <v>2417</v>
      </c>
      <c r="D2154">
        <v>158661.51</v>
      </c>
      <c r="E2154">
        <v>2304</v>
      </c>
      <c r="F2154">
        <v>179105.51</v>
      </c>
      <c r="G2154">
        <v>77.736766000000003</v>
      </c>
      <c r="H2154">
        <v>59.875</v>
      </c>
      <c r="I2154">
        <v>17.861765999999999</v>
      </c>
      <c r="J2154">
        <v>1.2983180000000001</v>
      </c>
      <c r="K2154">
        <v>0</v>
      </c>
      <c r="L2154">
        <v>0</v>
      </c>
      <c r="M2154">
        <v>113</v>
      </c>
      <c r="N2154">
        <v>-20444</v>
      </c>
      <c r="O2154">
        <v>4.675217</v>
      </c>
      <c r="P2154">
        <v>56</v>
      </c>
      <c r="Q2154">
        <v>2.3169219999999999</v>
      </c>
      <c r="R2154" t="s">
        <v>43</v>
      </c>
      <c r="S2154" t="s">
        <v>43</v>
      </c>
    </row>
    <row r="2155" spans="1:19">
      <c r="A2155">
        <v>4546</v>
      </c>
      <c r="B2155">
        <v>1827</v>
      </c>
      <c r="C2155">
        <v>2416</v>
      </c>
      <c r="D2155">
        <v>173999.69</v>
      </c>
      <c r="E2155">
        <v>2291</v>
      </c>
      <c r="F2155">
        <v>188028.69</v>
      </c>
      <c r="G2155">
        <v>82.072759000000005</v>
      </c>
      <c r="H2155">
        <v>54.31</v>
      </c>
      <c r="I2155">
        <v>27.762758999999999</v>
      </c>
      <c r="J2155">
        <v>1.511191</v>
      </c>
      <c r="K2155">
        <v>2</v>
      </c>
      <c r="L2155">
        <v>8.2780999999999993E-2</v>
      </c>
      <c r="M2155">
        <v>123</v>
      </c>
      <c r="N2155">
        <v>-14029</v>
      </c>
      <c r="O2155">
        <v>5.0910599999999997</v>
      </c>
      <c r="P2155">
        <v>42</v>
      </c>
      <c r="Q2155">
        <v>1.7384109999999999</v>
      </c>
      <c r="R2155" t="s">
        <v>43</v>
      </c>
      <c r="S2155" t="s">
        <v>43</v>
      </c>
    </row>
    <row r="2156" spans="1:19">
      <c r="A2156">
        <v>6038</v>
      </c>
      <c r="B2156">
        <v>1584</v>
      </c>
      <c r="C2156">
        <v>2416</v>
      </c>
      <c r="D2156">
        <v>112893.49</v>
      </c>
      <c r="E2156">
        <v>2256</v>
      </c>
      <c r="F2156">
        <v>131953.49</v>
      </c>
      <c r="G2156">
        <v>58.490022000000003</v>
      </c>
      <c r="H2156">
        <v>43.91</v>
      </c>
      <c r="I2156">
        <v>14.580022</v>
      </c>
      <c r="J2156">
        <v>1.3320430000000001</v>
      </c>
      <c r="K2156">
        <v>0</v>
      </c>
      <c r="L2156">
        <v>0</v>
      </c>
      <c r="M2156">
        <v>160</v>
      </c>
      <c r="N2156">
        <v>-19060</v>
      </c>
      <c r="O2156">
        <v>6.6225170000000002</v>
      </c>
      <c r="P2156">
        <v>31</v>
      </c>
      <c r="Q2156">
        <v>1.2831129999999999</v>
      </c>
      <c r="R2156" t="s">
        <v>43</v>
      </c>
      <c r="S2156" t="s">
        <v>43</v>
      </c>
    </row>
    <row r="2157" spans="1:19">
      <c r="A2157">
        <v>3410</v>
      </c>
      <c r="B2157">
        <v>917</v>
      </c>
      <c r="C2157">
        <v>2415</v>
      </c>
      <c r="D2157">
        <v>95156.06</v>
      </c>
      <c r="E2157">
        <v>2376</v>
      </c>
      <c r="F2157">
        <v>108218.06</v>
      </c>
      <c r="G2157">
        <v>45.546322000000004</v>
      </c>
      <c r="H2157">
        <v>20.34</v>
      </c>
      <c r="I2157">
        <v>25.206322</v>
      </c>
      <c r="J2157">
        <v>2.239249</v>
      </c>
      <c r="K2157">
        <v>0</v>
      </c>
      <c r="L2157">
        <v>0</v>
      </c>
      <c r="M2157">
        <v>39</v>
      </c>
      <c r="N2157">
        <v>-13062</v>
      </c>
      <c r="O2157">
        <v>1.6149070000000001</v>
      </c>
      <c r="P2157">
        <v>29</v>
      </c>
      <c r="Q2157">
        <v>1.200828</v>
      </c>
      <c r="R2157" t="s">
        <v>43</v>
      </c>
      <c r="S2157" t="s">
        <v>43</v>
      </c>
    </row>
    <row r="2158" spans="1:19">
      <c r="A2158">
        <v>4968</v>
      </c>
      <c r="B2158">
        <v>1917</v>
      </c>
      <c r="C2158">
        <v>2413</v>
      </c>
      <c r="D2158">
        <v>67692.259999999995</v>
      </c>
      <c r="E2158">
        <v>2340</v>
      </c>
      <c r="F2158">
        <v>73499.259999999995</v>
      </c>
      <c r="G2158">
        <v>31.409939999999999</v>
      </c>
      <c r="H2158">
        <v>17.79</v>
      </c>
      <c r="I2158">
        <v>13.61994</v>
      </c>
      <c r="J2158">
        <v>1.765595</v>
      </c>
      <c r="K2158">
        <v>0</v>
      </c>
      <c r="L2158">
        <v>0</v>
      </c>
      <c r="M2158">
        <v>73</v>
      </c>
      <c r="N2158">
        <v>-5807</v>
      </c>
      <c r="O2158">
        <v>3.02528</v>
      </c>
      <c r="P2158">
        <v>22</v>
      </c>
      <c r="Q2158">
        <v>0.91172799999999998</v>
      </c>
      <c r="R2158" t="s">
        <v>43</v>
      </c>
      <c r="S2158" t="s">
        <v>43</v>
      </c>
    </row>
    <row r="2159" spans="1:19">
      <c r="A2159">
        <v>5376</v>
      </c>
      <c r="B2159">
        <v>370</v>
      </c>
      <c r="C2159">
        <v>2411</v>
      </c>
      <c r="D2159">
        <v>77261.56</v>
      </c>
      <c r="E2159">
        <v>2361</v>
      </c>
      <c r="F2159">
        <v>84989.56</v>
      </c>
      <c r="G2159">
        <v>35.997272000000002</v>
      </c>
      <c r="H2159">
        <v>16.13</v>
      </c>
      <c r="I2159">
        <v>19.867272</v>
      </c>
      <c r="J2159">
        <v>2.231697</v>
      </c>
      <c r="K2159">
        <v>0</v>
      </c>
      <c r="L2159">
        <v>0</v>
      </c>
      <c r="M2159">
        <v>50</v>
      </c>
      <c r="N2159">
        <v>-7728</v>
      </c>
      <c r="O2159">
        <v>2.0738279999999998</v>
      </c>
      <c r="P2159">
        <v>37</v>
      </c>
      <c r="Q2159">
        <v>1.5346329999999999</v>
      </c>
      <c r="R2159" t="s">
        <v>43</v>
      </c>
      <c r="S2159" t="s">
        <v>43</v>
      </c>
    </row>
    <row r="2160" spans="1:19">
      <c r="A2160">
        <v>4599</v>
      </c>
      <c r="B2160">
        <v>845</v>
      </c>
      <c r="C2160">
        <v>2410</v>
      </c>
      <c r="D2160">
        <v>95331.57</v>
      </c>
      <c r="E2160">
        <v>2376</v>
      </c>
      <c r="F2160">
        <v>99353.57</v>
      </c>
      <c r="G2160">
        <v>41.815475999999997</v>
      </c>
      <c r="H2160">
        <v>32.630000000000003</v>
      </c>
      <c r="I2160">
        <v>9.1854759999999995</v>
      </c>
      <c r="J2160">
        <v>1.281504</v>
      </c>
      <c r="K2160">
        <v>0</v>
      </c>
      <c r="L2160">
        <v>0</v>
      </c>
      <c r="M2160">
        <v>34</v>
      </c>
      <c r="N2160">
        <v>-4022</v>
      </c>
      <c r="O2160">
        <v>1.4107879999999999</v>
      </c>
      <c r="P2160">
        <v>59</v>
      </c>
      <c r="Q2160">
        <v>2.4481329999999999</v>
      </c>
      <c r="R2160" t="s">
        <v>43</v>
      </c>
      <c r="S2160" t="s">
        <v>43</v>
      </c>
    </row>
    <row r="2161" spans="1:19">
      <c r="A2161">
        <v>5813</v>
      </c>
      <c r="B2161">
        <v>120</v>
      </c>
      <c r="C2161">
        <v>2409</v>
      </c>
      <c r="D2161">
        <v>188197.4</v>
      </c>
      <c r="E2161">
        <v>2304</v>
      </c>
      <c r="F2161">
        <v>206360.4</v>
      </c>
      <c r="G2161">
        <v>89.566146000000003</v>
      </c>
      <c r="H2161">
        <v>68.165000000000006</v>
      </c>
      <c r="I2161">
        <v>21.401146000000001</v>
      </c>
      <c r="J2161">
        <v>1.3139609999999999</v>
      </c>
      <c r="K2161">
        <v>0</v>
      </c>
      <c r="L2161">
        <v>0</v>
      </c>
      <c r="M2161">
        <v>105</v>
      </c>
      <c r="N2161">
        <v>-18163</v>
      </c>
      <c r="O2161">
        <v>4.3586549999999997</v>
      </c>
      <c r="P2161">
        <v>41</v>
      </c>
      <c r="Q2161">
        <v>1.701951</v>
      </c>
      <c r="R2161" t="s">
        <v>43</v>
      </c>
      <c r="S2161" t="s">
        <v>43</v>
      </c>
    </row>
    <row r="2162" spans="1:19">
      <c r="A2162">
        <v>2028</v>
      </c>
      <c r="B2162">
        <v>939</v>
      </c>
      <c r="C2162">
        <v>2408</v>
      </c>
      <c r="D2162">
        <v>120940.27</v>
      </c>
      <c r="E2162">
        <v>2178</v>
      </c>
      <c r="F2162">
        <v>140155.26999999999</v>
      </c>
      <c r="G2162">
        <v>64.350444999999993</v>
      </c>
      <c r="H2162">
        <v>58.994999999999997</v>
      </c>
      <c r="I2162">
        <v>5.3554449999999996</v>
      </c>
      <c r="J2162">
        <v>1.090778</v>
      </c>
      <c r="K2162">
        <v>0</v>
      </c>
      <c r="L2162">
        <v>0</v>
      </c>
      <c r="M2162">
        <v>230</v>
      </c>
      <c r="N2162">
        <v>-19215</v>
      </c>
      <c r="O2162">
        <v>9.5514949999999992</v>
      </c>
      <c r="P2162">
        <v>41</v>
      </c>
      <c r="Q2162">
        <v>1.702658</v>
      </c>
      <c r="R2162" t="s">
        <v>43</v>
      </c>
      <c r="S2162" t="s">
        <v>43</v>
      </c>
    </row>
    <row r="2163" spans="1:19">
      <c r="A2163">
        <v>3670</v>
      </c>
      <c r="B2163">
        <v>855</v>
      </c>
      <c r="C2163">
        <v>2408</v>
      </c>
      <c r="D2163">
        <v>47103.15</v>
      </c>
      <c r="E2163">
        <v>2333</v>
      </c>
      <c r="F2163">
        <v>55059.15</v>
      </c>
      <c r="G2163">
        <v>23.600149999999999</v>
      </c>
      <c r="H2163">
        <v>2.77</v>
      </c>
      <c r="I2163">
        <v>20.83015</v>
      </c>
      <c r="J2163">
        <v>8.5199099999999994</v>
      </c>
      <c r="K2163">
        <v>0</v>
      </c>
      <c r="L2163">
        <v>0</v>
      </c>
      <c r="M2163">
        <v>75</v>
      </c>
      <c r="N2163">
        <v>-7956</v>
      </c>
      <c r="O2163">
        <v>3.1146180000000001</v>
      </c>
      <c r="P2163">
        <v>29</v>
      </c>
      <c r="Q2163">
        <v>1.2043189999999999</v>
      </c>
      <c r="R2163" t="s">
        <v>43</v>
      </c>
      <c r="S2163" t="s">
        <v>43</v>
      </c>
    </row>
    <row r="2164" spans="1:19">
      <c r="A2164">
        <v>3584</v>
      </c>
      <c r="B2164">
        <v>1429</v>
      </c>
      <c r="C2164">
        <v>2406</v>
      </c>
      <c r="D2164">
        <v>83315.92</v>
      </c>
      <c r="E2164">
        <v>2362</v>
      </c>
      <c r="F2164">
        <v>90239.92</v>
      </c>
      <c r="G2164">
        <v>38.204877000000003</v>
      </c>
      <c r="H2164">
        <v>14.03</v>
      </c>
      <c r="I2164">
        <v>24.174876999999999</v>
      </c>
      <c r="J2164">
        <v>2.7230850000000002</v>
      </c>
      <c r="K2164">
        <v>0</v>
      </c>
      <c r="L2164">
        <v>0</v>
      </c>
      <c r="M2164">
        <v>44</v>
      </c>
      <c r="N2164">
        <v>-6924</v>
      </c>
      <c r="O2164">
        <v>1.8287610000000001</v>
      </c>
      <c r="P2164">
        <v>37</v>
      </c>
      <c r="Q2164">
        <v>1.537822</v>
      </c>
      <c r="R2164" t="s">
        <v>43</v>
      </c>
      <c r="S2164" t="s">
        <v>43</v>
      </c>
    </row>
    <row r="2165" spans="1:19">
      <c r="A2165">
        <v>3374</v>
      </c>
      <c r="B2165">
        <v>1861</v>
      </c>
      <c r="C2165">
        <v>2405</v>
      </c>
      <c r="D2165">
        <v>168475.72</v>
      </c>
      <c r="E2165">
        <v>2195</v>
      </c>
      <c r="F2165">
        <v>194095.72</v>
      </c>
      <c r="G2165">
        <v>88.426295999999994</v>
      </c>
      <c r="H2165">
        <v>57</v>
      </c>
      <c r="I2165">
        <v>31.426296000000001</v>
      </c>
      <c r="J2165">
        <v>1.551339</v>
      </c>
      <c r="K2165">
        <v>0</v>
      </c>
      <c r="L2165">
        <v>0</v>
      </c>
      <c r="M2165">
        <v>210</v>
      </c>
      <c r="N2165">
        <v>-25620</v>
      </c>
      <c r="O2165">
        <v>8.7318090000000002</v>
      </c>
      <c r="P2165">
        <v>28</v>
      </c>
      <c r="Q2165">
        <v>1.1642410000000001</v>
      </c>
      <c r="R2165" t="s">
        <v>43</v>
      </c>
      <c r="S2165" t="s">
        <v>43</v>
      </c>
    </row>
    <row r="2166" spans="1:19">
      <c r="A2166">
        <v>4047</v>
      </c>
      <c r="B2166">
        <v>571</v>
      </c>
      <c r="C2166">
        <v>2405</v>
      </c>
      <c r="D2166">
        <v>79501.5</v>
      </c>
      <c r="E2166">
        <v>2319</v>
      </c>
      <c r="F2166">
        <v>86605.5</v>
      </c>
      <c r="G2166">
        <v>37.346054000000002</v>
      </c>
      <c r="H2166">
        <v>20.61</v>
      </c>
      <c r="I2166">
        <v>16.736053999999999</v>
      </c>
      <c r="J2166">
        <v>1.812036</v>
      </c>
      <c r="K2166">
        <v>0</v>
      </c>
      <c r="L2166">
        <v>0</v>
      </c>
      <c r="M2166">
        <v>86</v>
      </c>
      <c r="N2166">
        <v>-7104</v>
      </c>
      <c r="O2166">
        <v>3.5758839999999998</v>
      </c>
      <c r="P2166">
        <v>51</v>
      </c>
      <c r="Q2166">
        <v>2.1205820000000002</v>
      </c>
      <c r="R2166" t="s">
        <v>43</v>
      </c>
      <c r="S2166" t="s">
        <v>43</v>
      </c>
    </row>
    <row r="2167" spans="1:19">
      <c r="A2167">
        <v>5091</v>
      </c>
      <c r="B2167">
        <v>231</v>
      </c>
      <c r="C2167">
        <v>2405</v>
      </c>
      <c r="D2167">
        <v>55331.76</v>
      </c>
      <c r="E2167">
        <v>2356</v>
      </c>
      <c r="F2167">
        <v>59151.21</v>
      </c>
      <c r="G2167">
        <v>25.106625999999999</v>
      </c>
      <c r="H2167">
        <v>16.754999999999999</v>
      </c>
      <c r="I2167">
        <v>8.3516259999999996</v>
      </c>
      <c r="J2167">
        <v>1.498456</v>
      </c>
      <c r="K2167">
        <v>0</v>
      </c>
      <c r="L2167">
        <v>0</v>
      </c>
      <c r="M2167">
        <v>49</v>
      </c>
      <c r="N2167">
        <v>-3819.45</v>
      </c>
      <c r="O2167">
        <v>2.0374219999999998</v>
      </c>
      <c r="P2167">
        <v>45</v>
      </c>
      <c r="Q2167">
        <v>1.871102</v>
      </c>
      <c r="R2167" t="s">
        <v>43</v>
      </c>
      <c r="S2167" t="s">
        <v>43</v>
      </c>
    </row>
    <row r="2168" spans="1:19">
      <c r="A2168">
        <v>1152</v>
      </c>
      <c r="B2168">
        <v>177</v>
      </c>
      <c r="C2168">
        <v>2403</v>
      </c>
      <c r="D2168">
        <v>149963.41</v>
      </c>
      <c r="E2168">
        <v>2219</v>
      </c>
      <c r="F2168">
        <v>169982.41</v>
      </c>
      <c r="G2168">
        <v>76.603159000000005</v>
      </c>
      <c r="H2168">
        <v>72.8</v>
      </c>
      <c r="I2168">
        <v>3.803159</v>
      </c>
      <c r="J2168">
        <v>1.052241</v>
      </c>
      <c r="K2168">
        <v>0</v>
      </c>
      <c r="L2168">
        <v>0</v>
      </c>
      <c r="M2168">
        <v>184</v>
      </c>
      <c r="N2168">
        <v>-20019</v>
      </c>
      <c r="O2168">
        <v>7.657095</v>
      </c>
      <c r="P2168">
        <v>50</v>
      </c>
      <c r="Q2168">
        <v>2.0807319999999998</v>
      </c>
      <c r="R2168" t="s">
        <v>43</v>
      </c>
      <c r="S2168" t="s">
        <v>43</v>
      </c>
    </row>
    <row r="2169" spans="1:19">
      <c r="A2169">
        <v>4096</v>
      </c>
      <c r="B2169">
        <v>702</v>
      </c>
      <c r="C2169">
        <v>2402</v>
      </c>
      <c r="D2169">
        <v>46424.05</v>
      </c>
      <c r="E2169">
        <v>2402</v>
      </c>
      <c r="F2169">
        <v>46424.05</v>
      </c>
      <c r="G2169">
        <v>19.327248000000001</v>
      </c>
      <c r="H2169">
        <v>16.765000000000001</v>
      </c>
      <c r="I2169">
        <v>2.5622479999999999</v>
      </c>
      <c r="J2169">
        <v>1.152833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18</v>
      </c>
      <c r="Q2169">
        <v>0.74937600000000004</v>
      </c>
      <c r="R2169" t="s">
        <v>43</v>
      </c>
      <c r="S2169" t="s">
        <v>43</v>
      </c>
    </row>
    <row r="2170" spans="1:19">
      <c r="A2170">
        <v>2475</v>
      </c>
      <c r="B2170">
        <v>184</v>
      </c>
      <c r="C2170">
        <v>2401</v>
      </c>
      <c r="D2170">
        <v>168909.55</v>
      </c>
      <c r="E2170">
        <v>2279</v>
      </c>
      <c r="F2170">
        <v>187253.55</v>
      </c>
      <c r="G2170">
        <v>82.164787000000004</v>
      </c>
      <c r="H2170">
        <v>51.61</v>
      </c>
      <c r="I2170">
        <v>30.554787000000001</v>
      </c>
      <c r="J2170">
        <v>1.5920319999999999</v>
      </c>
      <c r="K2170">
        <v>0</v>
      </c>
      <c r="L2170">
        <v>0</v>
      </c>
      <c r="M2170">
        <v>122</v>
      </c>
      <c r="N2170">
        <v>-18344</v>
      </c>
      <c r="O2170">
        <v>5.0812160000000004</v>
      </c>
      <c r="P2170">
        <v>31</v>
      </c>
      <c r="Q2170">
        <v>1.291129</v>
      </c>
      <c r="R2170" t="s">
        <v>43</v>
      </c>
      <c r="S2170" t="s">
        <v>43</v>
      </c>
    </row>
    <row r="2171" spans="1:19">
      <c r="A2171">
        <v>2720</v>
      </c>
      <c r="B2171">
        <v>73</v>
      </c>
      <c r="C2171">
        <v>2399</v>
      </c>
      <c r="D2171">
        <v>131887.9</v>
      </c>
      <c r="E2171">
        <v>2368</v>
      </c>
      <c r="F2171">
        <v>138200.9</v>
      </c>
      <c r="G2171">
        <v>58.361866999999997</v>
      </c>
      <c r="H2171">
        <v>37.9</v>
      </c>
      <c r="I2171">
        <v>20.461867000000002</v>
      </c>
      <c r="J2171">
        <v>1.5398909999999999</v>
      </c>
      <c r="K2171">
        <v>0</v>
      </c>
      <c r="L2171">
        <v>0</v>
      </c>
      <c r="M2171">
        <v>31</v>
      </c>
      <c r="N2171">
        <v>-6313</v>
      </c>
      <c r="O2171">
        <v>1.292205</v>
      </c>
      <c r="P2171">
        <v>37</v>
      </c>
      <c r="Q2171">
        <v>1.5423089999999999</v>
      </c>
      <c r="R2171" t="s">
        <v>43</v>
      </c>
      <c r="S2171" t="s">
        <v>43</v>
      </c>
    </row>
    <row r="2172" spans="1:19">
      <c r="A2172">
        <v>3007</v>
      </c>
      <c r="B2172">
        <v>472</v>
      </c>
      <c r="C2172">
        <v>2399</v>
      </c>
      <c r="D2172">
        <v>46996.78</v>
      </c>
      <c r="E2172">
        <v>2312</v>
      </c>
      <c r="F2172">
        <v>53475.78</v>
      </c>
      <c r="G2172">
        <v>23.129663000000001</v>
      </c>
      <c r="H2172">
        <v>18.95</v>
      </c>
      <c r="I2172">
        <v>4.1796629999999997</v>
      </c>
      <c r="J2172">
        <v>1.2205630000000001</v>
      </c>
      <c r="K2172">
        <v>0</v>
      </c>
      <c r="L2172">
        <v>0</v>
      </c>
      <c r="M2172">
        <v>87</v>
      </c>
      <c r="N2172">
        <v>-6479</v>
      </c>
      <c r="O2172">
        <v>3.6265109999999998</v>
      </c>
      <c r="P2172">
        <v>18</v>
      </c>
      <c r="Q2172">
        <v>0.75031300000000001</v>
      </c>
      <c r="R2172" t="s">
        <v>43</v>
      </c>
      <c r="S2172" t="s">
        <v>43</v>
      </c>
    </row>
    <row r="2173" spans="1:19">
      <c r="A2173">
        <v>5052</v>
      </c>
      <c r="B2173">
        <v>980</v>
      </c>
      <c r="C2173">
        <v>2399</v>
      </c>
      <c r="D2173">
        <v>57705.63</v>
      </c>
      <c r="E2173">
        <v>2279</v>
      </c>
      <c r="F2173">
        <v>69366.63</v>
      </c>
      <c r="G2173">
        <v>30.43731</v>
      </c>
      <c r="H2173">
        <v>2.97</v>
      </c>
      <c r="I2173">
        <v>27.467310000000001</v>
      </c>
      <c r="J2173">
        <v>10.248253</v>
      </c>
      <c r="K2173">
        <v>0</v>
      </c>
      <c r="L2173">
        <v>0</v>
      </c>
      <c r="M2173">
        <v>120</v>
      </c>
      <c r="N2173">
        <v>-11661</v>
      </c>
      <c r="O2173">
        <v>5.002084</v>
      </c>
      <c r="P2173">
        <v>60</v>
      </c>
      <c r="Q2173">
        <v>2.501042</v>
      </c>
      <c r="R2173" t="s">
        <v>43</v>
      </c>
      <c r="S2173" t="s">
        <v>43</v>
      </c>
    </row>
    <row r="2174" spans="1:19">
      <c r="A2174">
        <v>2092</v>
      </c>
      <c r="B2174">
        <v>1237</v>
      </c>
      <c r="C2174">
        <v>2398</v>
      </c>
      <c r="D2174">
        <v>50597.71</v>
      </c>
      <c r="E2174">
        <v>2367</v>
      </c>
      <c r="F2174">
        <v>52951.71</v>
      </c>
      <c r="G2174">
        <v>22.370811</v>
      </c>
      <c r="H2174">
        <v>22.99</v>
      </c>
      <c r="I2174">
        <v>-0.61918899999999999</v>
      </c>
      <c r="J2174">
        <v>0.97306700000000002</v>
      </c>
      <c r="K2174">
        <v>0</v>
      </c>
      <c r="L2174">
        <v>0</v>
      </c>
      <c r="M2174">
        <v>31</v>
      </c>
      <c r="N2174">
        <v>-2354</v>
      </c>
      <c r="O2174">
        <v>1.2927439999999999</v>
      </c>
      <c r="P2174">
        <v>44</v>
      </c>
      <c r="Q2174">
        <v>1.834862</v>
      </c>
      <c r="R2174" t="s">
        <v>43</v>
      </c>
      <c r="S2174" t="s">
        <v>43</v>
      </c>
    </row>
    <row r="2175" spans="1:19">
      <c r="A2175">
        <v>3054</v>
      </c>
      <c r="B2175">
        <v>1324</v>
      </c>
      <c r="C2175">
        <v>2398</v>
      </c>
      <c r="D2175">
        <v>117252.27</v>
      </c>
      <c r="E2175">
        <v>2232</v>
      </c>
      <c r="F2175">
        <v>131484.26999999999</v>
      </c>
      <c r="G2175">
        <v>58.908723000000002</v>
      </c>
      <c r="H2175">
        <v>60</v>
      </c>
      <c r="I2175">
        <v>-1.0912770000000001</v>
      </c>
      <c r="J2175">
        <v>0.98181200000000002</v>
      </c>
      <c r="K2175">
        <v>0</v>
      </c>
      <c r="L2175">
        <v>0</v>
      </c>
      <c r="M2175">
        <v>166</v>
      </c>
      <c r="N2175">
        <v>-14232</v>
      </c>
      <c r="O2175">
        <v>6.9224350000000001</v>
      </c>
      <c r="P2175">
        <v>47</v>
      </c>
      <c r="Q2175">
        <v>1.959967</v>
      </c>
      <c r="R2175" t="s">
        <v>43</v>
      </c>
      <c r="S2175" t="s">
        <v>43</v>
      </c>
    </row>
    <row r="2176" spans="1:19">
      <c r="A2176">
        <v>3495</v>
      </c>
      <c r="B2176">
        <v>875</v>
      </c>
      <c r="C2176">
        <v>2397</v>
      </c>
      <c r="D2176">
        <v>119210.57</v>
      </c>
      <c r="E2176">
        <v>2261</v>
      </c>
      <c r="F2176">
        <v>140513.57</v>
      </c>
      <c r="G2176">
        <v>62.146647999999999</v>
      </c>
      <c r="H2176">
        <v>43.62</v>
      </c>
      <c r="I2176">
        <v>18.526648000000002</v>
      </c>
      <c r="J2176">
        <v>1.424728</v>
      </c>
      <c r="K2176">
        <v>0</v>
      </c>
      <c r="L2176">
        <v>0</v>
      </c>
      <c r="M2176">
        <v>136</v>
      </c>
      <c r="N2176">
        <v>-21303</v>
      </c>
      <c r="O2176">
        <v>5.6737590000000004</v>
      </c>
      <c r="P2176">
        <v>29</v>
      </c>
      <c r="Q2176">
        <v>1.209846</v>
      </c>
      <c r="R2176" t="s">
        <v>43</v>
      </c>
      <c r="S2176" t="s">
        <v>43</v>
      </c>
    </row>
    <row r="2177" spans="1:19">
      <c r="A2177">
        <v>3550</v>
      </c>
      <c r="B2177">
        <v>1421</v>
      </c>
      <c r="C2177">
        <v>2397</v>
      </c>
      <c r="D2177">
        <v>152183.24</v>
      </c>
      <c r="E2177">
        <v>2157</v>
      </c>
      <c r="F2177">
        <v>175323.24</v>
      </c>
      <c r="G2177">
        <v>81.281057000000004</v>
      </c>
      <c r="H2177">
        <v>60.9</v>
      </c>
      <c r="I2177">
        <v>20.381056999999998</v>
      </c>
      <c r="J2177">
        <v>1.3346640000000001</v>
      </c>
      <c r="K2177">
        <v>0</v>
      </c>
      <c r="L2177">
        <v>0</v>
      </c>
      <c r="M2177">
        <v>240</v>
      </c>
      <c r="N2177">
        <v>-23140</v>
      </c>
      <c r="O2177">
        <v>10.012516</v>
      </c>
      <c r="P2177">
        <v>42</v>
      </c>
      <c r="Q2177">
        <v>1.7521899999999999</v>
      </c>
      <c r="R2177" t="s">
        <v>43</v>
      </c>
      <c r="S2177" t="s">
        <v>43</v>
      </c>
    </row>
    <row r="2178" spans="1:19">
      <c r="A2178">
        <v>167</v>
      </c>
      <c r="B2178">
        <v>218</v>
      </c>
      <c r="C2178">
        <v>2396</v>
      </c>
      <c r="D2178">
        <v>108846.58</v>
      </c>
      <c r="E2178">
        <v>2288</v>
      </c>
      <c r="F2178">
        <v>123850.58</v>
      </c>
      <c r="G2178">
        <v>54.130498000000003</v>
      </c>
      <c r="H2178">
        <v>30.99</v>
      </c>
      <c r="I2178">
        <v>23.140498000000001</v>
      </c>
      <c r="J2178">
        <v>1.7467090000000001</v>
      </c>
      <c r="K2178">
        <v>0</v>
      </c>
      <c r="L2178">
        <v>0</v>
      </c>
      <c r="M2178">
        <v>108</v>
      </c>
      <c r="N2178">
        <v>-15004</v>
      </c>
      <c r="O2178">
        <v>4.5075130000000003</v>
      </c>
      <c r="P2178">
        <v>33</v>
      </c>
      <c r="Q2178">
        <v>1.3772949999999999</v>
      </c>
      <c r="R2178" t="s">
        <v>43</v>
      </c>
      <c r="S2178" t="s">
        <v>43</v>
      </c>
    </row>
    <row r="2179" spans="1:19">
      <c r="A2179">
        <v>3725</v>
      </c>
      <c r="B2179">
        <v>1353</v>
      </c>
      <c r="C2179">
        <v>2391</v>
      </c>
      <c r="D2179">
        <v>149034.76</v>
      </c>
      <c r="E2179">
        <v>2189</v>
      </c>
      <c r="F2179">
        <v>173026.76</v>
      </c>
      <c r="G2179">
        <v>79.043745999999999</v>
      </c>
      <c r="H2179">
        <v>54.62</v>
      </c>
      <c r="I2179">
        <v>24.423746000000001</v>
      </c>
      <c r="J2179">
        <v>1.4471579999999999</v>
      </c>
      <c r="K2179">
        <v>0</v>
      </c>
      <c r="L2179">
        <v>0</v>
      </c>
      <c r="M2179">
        <v>202</v>
      </c>
      <c r="N2179">
        <v>-23992</v>
      </c>
      <c r="O2179">
        <v>8.4483479999999993</v>
      </c>
      <c r="P2179">
        <v>47</v>
      </c>
      <c r="Q2179">
        <v>1.965705</v>
      </c>
      <c r="R2179" t="s">
        <v>43</v>
      </c>
      <c r="S2179" t="s">
        <v>43</v>
      </c>
    </row>
    <row r="2180" spans="1:19">
      <c r="A2180">
        <v>2610</v>
      </c>
      <c r="B2180">
        <v>1250</v>
      </c>
      <c r="C2180">
        <v>2389</v>
      </c>
      <c r="D2180">
        <v>46119.41</v>
      </c>
      <c r="E2180">
        <v>2317</v>
      </c>
      <c r="F2180">
        <v>52140.41</v>
      </c>
      <c r="G2180">
        <v>22.503413999999999</v>
      </c>
      <c r="H2180">
        <v>14.29</v>
      </c>
      <c r="I2180">
        <v>8.2134140000000002</v>
      </c>
      <c r="J2180">
        <v>1.574767</v>
      </c>
      <c r="K2180">
        <v>15</v>
      </c>
      <c r="L2180">
        <v>0.62787800000000005</v>
      </c>
      <c r="M2180">
        <v>57</v>
      </c>
      <c r="N2180">
        <v>-6021</v>
      </c>
      <c r="O2180">
        <v>2.3859360000000001</v>
      </c>
      <c r="P2180">
        <v>26</v>
      </c>
      <c r="Q2180">
        <v>1.0883210000000001</v>
      </c>
      <c r="R2180" t="s">
        <v>43</v>
      </c>
      <c r="S2180" t="s">
        <v>43</v>
      </c>
    </row>
    <row r="2181" spans="1:19">
      <c r="A2181">
        <v>5603</v>
      </c>
      <c r="B2181">
        <v>1670</v>
      </c>
      <c r="C2181">
        <v>2389</v>
      </c>
      <c r="D2181">
        <v>71233.86</v>
      </c>
      <c r="E2181">
        <v>2283</v>
      </c>
      <c r="F2181">
        <v>81171.86</v>
      </c>
      <c r="G2181">
        <v>35.55491</v>
      </c>
      <c r="H2181">
        <v>9.9499999999999993</v>
      </c>
      <c r="I2181">
        <v>25.60491</v>
      </c>
      <c r="J2181">
        <v>3.5733579999999998</v>
      </c>
      <c r="K2181">
        <v>0</v>
      </c>
      <c r="L2181">
        <v>0</v>
      </c>
      <c r="M2181">
        <v>106</v>
      </c>
      <c r="N2181">
        <v>-9938</v>
      </c>
      <c r="O2181">
        <v>4.4370029999999998</v>
      </c>
      <c r="P2181">
        <v>36</v>
      </c>
      <c r="Q2181">
        <v>1.506907</v>
      </c>
      <c r="R2181" t="s">
        <v>43</v>
      </c>
      <c r="S2181" t="s">
        <v>43</v>
      </c>
    </row>
    <row r="2182" spans="1:19">
      <c r="A2182">
        <v>5863</v>
      </c>
      <c r="B2182">
        <v>48</v>
      </c>
      <c r="C2182">
        <v>2389</v>
      </c>
      <c r="D2182">
        <v>45297.86</v>
      </c>
      <c r="E2182">
        <v>2191</v>
      </c>
      <c r="F2182">
        <v>63809.86</v>
      </c>
      <c r="G2182">
        <v>29.123624</v>
      </c>
      <c r="H2182">
        <v>13.72</v>
      </c>
      <c r="I2182">
        <v>15.403624000000001</v>
      </c>
      <c r="J2182">
        <v>2.1227130000000001</v>
      </c>
      <c r="K2182">
        <v>0</v>
      </c>
      <c r="L2182">
        <v>0</v>
      </c>
      <c r="M2182">
        <v>198</v>
      </c>
      <c r="N2182">
        <v>-18512</v>
      </c>
      <c r="O2182">
        <v>8.2879869999999993</v>
      </c>
      <c r="P2182">
        <v>51</v>
      </c>
      <c r="Q2182">
        <v>2.1347839999999998</v>
      </c>
      <c r="R2182" t="s">
        <v>43</v>
      </c>
      <c r="S2182" t="s">
        <v>43</v>
      </c>
    </row>
    <row r="2183" spans="1:19">
      <c r="A2183">
        <v>3490</v>
      </c>
      <c r="B2183">
        <v>370</v>
      </c>
      <c r="C2183">
        <v>2388</v>
      </c>
      <c r="D2183">
        <v>75403.09</v>
      </c>
      <c r="E2183">
        <v>2334</v>
      </c>
      <c r="F2183">
        <v>82027.09</v>
      </c>
      <c r="G2183">
        <v>35.144426000000003</v>
      </c>
      <c r="H2183">
        <v>15.715</v>
      </c>
      <c r="I2183">
        <v>19.429425999999999</v>
      </c>
      <c r="J2183">
        <v>2.2363620000000002</v>
      </c>
      <c r="K2183">
        <v>1</v>
      </c>
      <c r="L2183">
        <v>4.1875999999999997E-2</v>
      </c>
      <c r="M2183">
        <v>53</v>
      </c>
      <c r="N2183">
        <v>-6624</v>
      </c>
      <c r="O2183">
        <v>2.21943</v>
      </c>
      <c r="P2183">
        <v>21</v>
      </c>
      <c r="Q2183">
        <v>0.87939699999999998</v>
      </c>
      <c r="R2183" t="s">
        <v>43</v>
      </c>
      <c r="S2183" t="s">
        <v>43</v>
      </c>
    </row>
    <row r="2184" spans="1:19">
      <c r="A2184">
        <v>2178</v>
      </c>
      <c r="B2184">
        <v>1340</v>
      </c>
      <c r="C2184">
        <v>2387</v>
      </c>
      <c r="D2184">
        <v>38710.76</v>
      </c>
      <c r="E2184">
        <v>2374</v>
      </c>
      <c r="F2184">
        <v>39697.760000000002</v>
      </c>
      <c r="G2184">
        <v>16.721886999999999</v>
      </c>
      <c r="H2184">
        <v>14.154999999999999</v>
      </c>
      <c r="I2184">
        <v>2.5668869999999999</v>
      </c>
      <c r="J2184">
        <v>1.181341</v>
      </c>
      <c r="K2184">
        <v>0</v>
      </c>
      <c r="L2184">
        <v>0</v>
      </c>
      <c r="M2184">
        <v>13</v>
      </c>
      <c r="N2184">
        <v>-987</v>
      </c>
      <c r="O2184">
        <v>0.54461700000000002</v>
      </c>
      <c r="P2184">
        <v>24</v>
      </c>
      <c r="Q2184">
        <v>1.0054460000000001</v>
      </c>
      <c r="R2184" t="s">
        <v>43</v>
      </c>
      <c r="S2184" t="s">
        <v>43</v>
      </c>
    </row>
    <row r="2185" spans="1:19">
      <c r="A2185">
        <v>2486</v>
      </c>
      <c r="B2185">
        <v>506</v>
      </c>
      <c r="C2185">
        <v>2387</v>
      </c>
      <c r="D2185">
        <v>95834.48</v>
      </c>
      <c r="E2185">
        <v>2347</v>
      </c>
      <c r="F2185">
        <v>99050.48</v>
      </c>
      <c r="G2185">
        <v>42.203017000000003</v>
      </c>
      <c r="H2185">
        <v>41.89</v>
      </c>
      <c r="I2185">
        <v>0.31301699999999999</v>
      </c>
      <c r="J2185">
        <v>1.0074719999999999</v>
      </c>
      <c r="K2185">
        <v>0</v>
      </c>
      <c r="L2185">
        <v>0</v>
      </c>
      <c r="M2185">
        <v>40</v>
      </c>
      <c r="N2185">
        <v>-3216</v>
      </c>
      <c r="O2185">
        <v>1.6757439999999999</v>
      </c>
      <c r="P2185">
        <v>30</v>
      </c>
      <c r="Q2185">
        <v>1.2568079999999999</v>
      </c>
      <c r="R2185" t="s">
        <v>43</v>
      </c>
      <c r="S2185" t="s">
        <v>43</v>
      </c>
    </row>
    <row r="2186" spans="1:19">
      <c r="A2186">
        <v>3604</v>
      </c>
      <c r="B2186">
        <v>883</v>
      </c>
      <c r="C2186">
        <v>2386</v>
      </c>
      <c r="D2186">
        <v>175043.54</v>
      </c>
      <c r="E2186">
        <v>2290</v>
      </c>
      <c r="F2186">
        <v>192035.54</v>
      </c>
      <c r="G2186">
        <v>83.858313999999993</v>
      </c>
      <c r="H2186">
        <v>35.22</v>
      </c>
      <c r="I2186">
        <v>48.638314000000001</v>
      </c>
      <c r="J2186">
        <v>2.380986</v>
      </c>
      <c r="K2186">
        <v>0</v>
      </c>
      <c r="L2186">
        <v>0</v>
      </c>
      <c r="M2186">
        <v>96</v>
      </c>
      <c r="N2186">
        <v>-16992</v>
      </c>
      <c r="O2186">
        <v>4.0234699999999997</v>
      </c>
      <c r="P2186">
        <v>32</v>
      </c>
      <c r="Q2186">
        <v>1.3411569999999999</v>
      </c>
      <c r="R2186" t="s">
        <v>43</v>
      </c>
      <c r="S2186" t="s">
        <v>43</v>
      </c>
    </row>
    <row r="2187" spans="1:19">
      <c r="A2187">
        <v>4646</v>
      </c>
      <c r="B2187">
        <v>921</v>
      </c>
      <c r="C2187">
        <v>2385</v>
      </c>
      <c r="D2187">
        <v>150530.95000000001</v>
      </c>
      <c r="E2187">
        <v>2335</v>
      </c>
      <c r="F2187">
        <v>156718.95000000001</v>
      </c>
      <c r="G2187">
        <v>67.117322999999999</v>
      </c>
      <c r="H2187">
        <v>66</v>
      </c>
      <c r="I2187">
        <v>1.1173230000000001</v>
      </c>
      <c r="J2187">
        <v>1.016929</v>
      </c>
      <c r="K2187">
        <v>0</v>
      </c>
      <c r="L2187">
        <v>0</v>
      </c>
      <c r="M2187">
        <v>50</v>
      </c>
      <c r="N2187">
        <v>-6188</v>
      </c>
      <c r="O2187">
        <v>2.0964360000000002</v>
      </c>
      <c r="P2187">
        <v>50</v>
      </c>
      <c r="Q2187">
        <v>2.0964360000000002</v>
      </c>
      <c r="R2187" t="s">
        <v>43</v>
      </c>
      <c r="S2187" t="s">
        <v>43</v>
      </c>
    </row>
    <row r="2188" spans="1:19">
      <c r="A2188">
        <v>5398</v>
      </c>
      <c r="B2188">
        <v>1026</v>
      </c>
      <c r="C2188">
        <v>2379</v>
      </c>
      <c r="D2188">
        <v>95048.71</v>
      </c>
      <c r="E2188">
        <v>2244</v>
      </c>
      <c r="F2188">
        <v>109280.71</v>
      </c>
      <c r="G2188">
        <v>48.699069000000001</v>
      </c>
      <c r="H2188">
        <v>33.854999999999997</v>
      </c>
      <c r="I2188">
        <v>14.844068999999999</v>
      </c>
      <c r="J2188">
        <v>1.4384600000000001</v>
      </c>
      <c r="K2188">
        <v>0</v>
      </c>
      <c r="L2188">
        <v>0</v>
      </c>
      <c r="M2188">
        <v>135</v>
      </c>
      <c r="N2188">
        <v>-14232</v>
      </c>
      <c r="O2188">
        <v>5.6746530000000002</v>
      </c>
      <c r="P2188">
        <v>53</v>
      </c>
      <c r="Q2188">
        <v>2.227827</v>
      </c>
      <c r="R2188" t="s">
        <v>43</v>
      </c>
      <c r="S2188" t="s">
        <v>43</v>
      </c>
    </row>
    <row r="2189" spans="1:19">
      <c r="A2189">
        <v>2055</v>
      </c>
      <c r="B2189">
        <v>845</v>
      </c>
      <c r="C2189">
        <v>2377</v>
      </c>
      <c r="D2189">
        <v>86230.1</v>
      </c>
      <c r="E2189">
        <v>2341</v>
      </c>
      <c r="F2189">
        <v>90879.1</v>
      </c>
      <c r="G2189">
        <v>38.820632000000003</v>
      </c>
      <c r="H2189">
        <v>27.53</v>
      </c>
      <c r="I2189">
        <v>11.290632</v>
      </c>
      <c r="J2189">
        <v>1.410121</v>
      </c>
      <c r="K2189">
        <v>0</v>
      </c>
      <c r="L2189">
        <v>0</v>
      </c>
      <c r="M2189">
        <v>36</v>
      </c>
      <c r="N2189">
        <v>-4649</v>
      </c>
      <c r="O2189">
        <v>1.5145139999999999</v>
      </c>
      <c r="P2189">
        <v>74</v>
      </c>
      <c r="Q2189">
        <v>3.1131679999999999</v>
      </c>
      <c r="R2189" t="s">
        <v>43</v>
      </c>
      <c r="S2189" t="s">
        <v>43</v>
      </c>
    </row>
    <row r="2190" spans="1:19">
      <c r="A2190">
        <v>3110</v>
      </c>
      <c r="B2190">
        <v>913</v>
      </c>
      <c r="C2190">
        <v>2377</v>
      </c>
      <c r="D2190">
        <v>101690.33</v>
      </c>
      <c r="E2190">
        <v>2200</v>
      </c>
      <c r="F2190">
        <v>119591.33</v>
      </c>
      <c r="G2190">
        <v>54.359695000000002</v>
      </c>
      <c r="H2190">
        <v>41.134999999999998</v>
      </c>
      <c r="I2190">
        <v>13.224695000000001</v>
      </c>
      <c r="J2190">
        <v>1.3214950000000001</v>
      </c>
      <c r="K2190">
        <v>0</v>
      </c>
      <c r="L2190">
        <v>0</v>
      </c>
      <c r="M2190">
        <v>177</v>
      </c>
      <c r="N2190">
        <v>-17901</v>
      </c>
      <c r="O2190">
        <v>7.4463609999999996</v>
      </c>
      <c r="P2190">
        <v>24</v>
      </c>
      <c r="Q2190">
        <v>1.009676</v>
      </c>
      <c r="R2190" t="s">
        <v>43</v>
      </c>
      <c r="S2190" t="s">
        <v>43</v>
      </c>
    </row>
    <row r="2191" spans="1:19">
      <c r="A2191">
        <v>4709</v>
      </c>
      <c r="B2191">
        <v>1009</v>
      </c>
      <c r="C2191">
        <v>2376</v>
      </c>
      <c r="D2191">
        <v>48581.08</v>
      </c>
      <c r="E2191">
        <v>2317</v>
      </c>
      <c r="F2191">
        <v>55538.080000000002</v>
      </c>
      <c r="G2191">
        <v>23.969823000000002</v>
      </c>
      <c r="H2191">
        <v>9.58</v>
      </c>
      <c r="I2191">
        <v>14.389823</v>
      </c>
      <c r="J2191">
        <v>2.5020690000000001</v>
      </c>
      <c r="K2191">
        <v>0</v>
      </c>
      <c r="L2191">
        <v>0</v>
      </c>
      <c r="M2191">
        <v>59</v>
      </c>
      <c r="N2191">
        <v>-6957</v>
      </c>
      <c r="O2191">
        <v>2.4831650000000001</v>
      </c>
      <c r="P2191">
        <v>24</v>
      </c>
      <c r="Q2191">
        <v>1.0101009999999999</v>
      </c>
      <c r="R2191" t="s">
        <v>43</v>
      </c>
      <c r="S2191" t="s">
        <v>43</v>
      </c>
    </row>
    <row r="2192" spans="1:19">
      <c r="A2192">
        <v>313</v>
      </c>
      <c r="B2192">
        <v>1652</v>
      </c>
      <c r="C2192">
        <v>2374</v>
      </c>
      <c r="D2192">
        <v>77032.240000000005</v>
      </c>
      <c r="E2192">
        <v>2207</v>
      </c>
      <c r="F2192">
        <v>93117.24</v>
      </c>
      <c r="G2192">
        <v>42.191772</v>
      </c>
      <c r="H2192">
        <v>24.3</v>
      </c>
      <c r="I2192">
        <v>17.891772</v>
      </c>
      <c r="J2192">
        <v>1.7362869999999999</v>
      </c>
      <c r="K2192">
        <v>0</v>
      </c>
      <c r="L2192">
        <v>0</v>
      </c>
      <c r="M2192">
        <v>167</v>
      </c>
      <c r="N2192">
        <v>-16085</v>
      </c>
      <c r="O2192">
        <v>7.0345409999999999</v>
      </c>
      <c r="P2192">
        <v>28</v>
      </c>
      <c r="Q2192">
        <v>1.1794439999999999</v>
      </c>
      <c r="R2192" t="s">
        <v>43</v>
      </c>
      <c r="S2192" t="s">
        <v>43</v>
      </c>
    </row>
    <row r="2193" spans="1:19">
      <c r="A2193">
        <v>5373</v>
      </c>
      <c r="B2193">
        <v>1504</v>
      </c>
      <c r="C2193">
        <v>2374</v>
      </c>
      <c r="D2193">
        <v>77476.78</v>
      </c>
      <c r="E2193">
        <v>2200</v>
      </c>
      <c r="F2193">
        <v>92868.78</v>
      </c>
      <c r="G2193">
        <v>42.213082</v>
      </c>
      <c r="H2193">
        <v>40.715000000000003</v>
      </c>
      <c r="I2193">
        <v>1.4980819999999999</v>
      </c>
      <c r="J2193">
        <v>1.036794</v>
      </c>
      <c r="K2193">
        <v>0</v>
      </c>
      <c r="L2193">
        <v>0</v>
      </c>
      <c r="M2193">
        <v>174</v>
      </c>
      <c r="N2193">
        <v>-15392</v>
      </c>
      <c r="O2193">
        <v>7.329402</v>
      </c>
      <c r="P2193">
        <v>39</v>
      </c>
      <c r="Q2193">
        <v>1.6427970000000001</v>
      </c>
      <c r="R2193" t="s">
        <v>43</v>
      </c>
      <c r="S2193" t="s">
        <v>43</v>
      </c>
    </row>
    <row r="2194" spans="1:19">
      <c r="A2194">
        <v>2544</v>
      </c>
      <c r="B2194">
        <v>1785</v>
      </c>
      <c r="C2194">
        <v>2373</v>
      </c>
      <c r="D2194">
        <v>102650.85</v>
      </c>
      <c r="E2194">
        <v>2358</v>
      </c>
      <c r="F2194">
        <v>106980.85</v>
      </c>
      <c r="G2194">
        <v>45.369317000000002</v>
      </c>
      <c r="H2194">
        <v>36.479999999999997</v>
      </c>
      <c r="I2194">
        <v>8.8893170000000001</v>
      </c>
      <c r="J2194">
        <v>1.243676</v>
      </c>
      <c r="K2194">
        <v>0</v>
      </c>
      <c r="L2194">
        <v>0</v>
      </c>
      <c r="M2194">
        <v>15</v>
      </c>
      <c r="N2194">
        <v>-4330</v>
      </c>
      <c r="O2194">
        <v>0.63211099999999998</v>
      </c>
      <c r="P2194">
        <v>43</v>
      </c>
      <c r="Q2194">
        <v>1.812052</v>
      </c>
      <c r="R2194" t="s">
        <v>43</v>
      </c>
      <c r="S2194" t="s">
        <v>43</v>
      </c>
    </row>
    <row r="2195" spans="1:19">
      <c r="A2195">
        <v>3032</v>
      </c>
      <c r="B2195">
        <v>1781</v>
      </c>
      <c r="C2195">
        <v>2372</v>
      </c>
      <c r="D2195">
        <v>67861.37</v>
      </c>
      <c r="E2195">
        <v>2192</v>
      </c>
      <c r="F2195">
        <v>87848.37</v>
      </c>
      <c r="G2195">
        <v>40.076810999999999</v>
      </c>
      <c r="H2195">
        <v>14.75</v>
      </c>
      <c r="I2195">
        <v>25.326810999999999</v>
      </c>
      <c r="J2195">
        <v>2.7170719999999999</v>
      </c>
      <c r="K2195">
        <v>0</v>
      </c>
      <c r="L2195">
        <v>0</v>
      </c>
      <c r="M2195">
        <v>180</v>
      </c>
      <c r="N2195">
        <v>-19987</v>
      </c>
      <c r="O2195">
        <v>7.588533</v>
      </c>
      <c r="P2195">
        <v>38</v>
      </c>
      <c r="Q2195">
        <v>1.6020239999999999</v>
      </c>
      <c r="R2195" t="s">
        <v>43</v>
      </c>
      <c r="S2195" t="s">
        <v>43</v>
      </c>
    </row>
    <row r="2196" spans="1:19">
      <c r="A2196">
        <v>1081</v>
      </c>
      <c r="B2196">
        <v>1314</v>
      </c>
      <c r="C2196">
        <v>2370</v>
      </c>
      <c r="D2196">
        <v>80587.48</v>
      </c>
      <c r="E2196">
        <v>2302</v>
      </c>
      <c r="F2196">
        <v>86634.11</v>
      </c>
      <c r="G2196">
        <v>37.634278999999999</v>
      </c>
      <c r="H2196">
        <v>35.76</v>
      </c>
      <c r="I2196">
        <v>1.874279</v>
      </c>
      <c r="J2196">
        <v>1.052413</v>
      </c>
      <c r="K2196">
        <v>0</v>
      </c>
      <c r="L2196">
        <v>0</v>
      </c>
      <c r="M2196">
        <v>68</v>
      </c>
      <c r="N2196">
        <v>-6046.63</v>
      </c>
      <c r="O2196">
        <v>2.8691979999999999</v>
      </c>
      <c r="P2196">
        <v>41</v>
      </c>
      <c r="Q2196">
        <v>1.7299580000000001</v>
      </c>
      <c r="R2196" t="s">
        <v>43</v>
      </c>
      <c r="S2196" t="s">
        <v>43</v>
      </c>
    </row>
    <row r="2197" spans="1:19">
      <c r="A2197">
        <v>2303</v>
      </c>
      <c r="B2197">
        <v>476</v>
      </c>
      <c r="C2197">
        <v>2369</v>
      </c>
      <c r="D2197">
        <v>90675.17</v>
      </c>
      <c r="E2197">
        <v>1863</v>
      </c>
      <c r="F2197">
        <v>131079.17000000001</v>
      </c>
      <c r="G2197">
        <v>70.359189000000001</v>
      </c>
      <c r="H2197">
        <v>69</v>
      </c>
      <c r="I2197">
        <v>1.359189</v>
      </c>
      <c r="J2197">
        <v>1.019698</v>
      </c>
      <c r="K2197">
        <v>0</v>
      </c>
      <c r="L2197">
        <v>0</v>
      </c>
      <c r="M2197">
        <v>506</v>
      </c>
      <c r="N2197">
        <v>-40404</v>
      </c>
      <c r="O2197">
        <v>21.359223</v>
      </c>
      <c r="P2197">
        <v>86</v>
      </c>
      <c r="Q2197">
        <v>3.6302240000000001</v>
      </c>
      <c r="R2197" t="s">
        <v>43</v>
      </c>
      <c r="S2197" t="s">
        <v>43</v>
      </c>
    </row>
    <row r="2198" spans="1:19">
      <c r="A2198">
        <v>5420</v>
      </c>
      <c r="B2198">
        <v>1405</v>
      </c>
      <c r="C2198">
        <v>2369</v>
      </c>
      <c r="D2198">
        <v>168018.94</v>
      </c>
      <c r="E2198">
        <v>2308</v>
      </c>
      <c r="F2198">
        <v>180150.94</v>
      </c>
      <c r="G2198">
        <v>78.055000000000007</v>
      </c>
      <c r="H2198">
        <v>59.97</v>
      </c>
      <c r="I2198">
        <v>18.085000000000001</v>
      </c>
      <c r="J2198">
        <v>1.3015669999999999</v>
      </c>
      <c r="K2198">
        <v>0</v>
      </c>
      <c r="L2198">
        <v>0</v>
      </c>
      <c r="M2198">
        <v>61</v>
      </c>
      <c r="N2198">
        <v>-12132</v>
      </c>
      <c r="O2198">
        <v>2.574926</v>
      </c>
      <c r="P2198">
        <v>38</v>
      </c>
      <c r="Q2198">
        <v>1.604052</v>
      </c>
      <c r="R2198" t="s">
        <v>43</v>
      </c>
      <c r="S2198" t="s">
        <v>43</v>
      </c>
    </row>
    <row r="2199" spans="1:19">
      <c r="A2199">
        <v>3686</v>
      </c>
      <c r="B2199">
        <v>383</v>
      </c>
      <c r="C2199">
        <v>2366</v>
      </c>
      <c r="D2199">
        <v>121048.06</v>
      </c>
      <c r="E2199">
        <v>2218</v>
      </c>
      <c r="F2199">
        <v>143891.06</v>
      </c>
      <c r="G2199">
        <v>64.874238000000005</v>
      </c>
      <c r="H2199">
        <v>41.28</v>
      </c>
      <c r="I2199">
        <v>23.594238000000001</v>
      </c>
      <c r="J2199">
        <v>1.571566</v>
      </c>
      <c r="K2199">
        <v>0</v>
      </c>
      <c r="L2199">
        <v>0</v>
      </c>
      <c r="M2199">
        <v>148</v>
      </c>
      <c r="N2199">
        <v>-22843</v>
      </c>
      <c r="O2199">
        <v>6.2552830000000004</v>
      </c>
      <c r="P2199">
        <v>48</v>
      </c>
      <c r="Q2199">
        <v>2.02874</v>
      </c>
      <c r="R2199" t="s">
        <v>43</v>
      </c>
      <c r="S2199" t="s">
        <v>43</v>
      </c>
    </row>
    <row r="2200" spans="1:19">
      <c r="A2200">
        <v>2913</v>
      </c>
      <c r="B2200">
        <v>1765</v>
      </c>
      <c r="C2200">
        <v>2364</v>
      </c>
      <c r="D2200">
        <v>113593.77</v>
      </c>
      <c r="E2200">
        <v>2267</v>
      </c>
      <c r="F2200">
        <v>124945.77</v>
      </c>
      <c r="G2200">
        <v>55.115029</v>
      </c>
      <c r="H2200">
        <v>50.22</v>
      </c>
      <c r="I2200">
        <v>4.8950290000000001</v>
      </c>
      <c r="J2200">
        <v>1.097472</v>
      </c>
      <c r="K2200">
        <v>0</v>
      </c>
      <c r="L2200">
        <v>0</v>
      </c>
      <c r="M2200">
        <v>97</v>
      </c>
      <c r="N2200">
        <v>-11352</v>
      </c>
      <c r="O2200">
        <v>4.1032149999999996</v>
      </c>
      <c r="P2200">
        <v>66</v>
      </c>
      <c r="Q2200">
        <v>2.7918780000000001</v>
      </c>
      <c r="R2200" t="s">
        <v>43</v>
      </c>
      <c r="S2200" t="s">
        <v>43</v>
      </c>
    </row>
    <row r="2201" spans="1:19">
      <c r="A2201">
        <v>6048</v>
      </c>
      <c r="B2201">
        <v>976</v>
      </c>
      <c r="C2201">
        <v>2362</v>
      </c>
      <c r="D2201">
        <v>86187.11</v>
      </c>
      <c r="E2201">
        <v>2261</v>
      </c>
      <c r="F2201">
        <v>95384.11</v>
      </c>
      <c r="G2201">
        <v>42.186692000000001</v>
      </c>
      <c r="H2201">
        <v>24.6</v>
      </c>
      <c r="I2201">
        <v>17.586691999999999</v>
      </c>
      <c r="J2201">
        <v>1.714906</v>
      </c>
      <c r="K2201">
        <v>0</v>
      </c>
      <c r="L2201">
        <v>0</v>
      </c>
      <c r="M2201">
        <v>101</v>
      </c>
      <c r="N2201">
        <v>-9197</v>
      </c>
      <c r="O2201">
        <v>4.2760369999999996</v>
      </c>
      <c r="P2201">
        <v>25</v>
      </c>
      <c r="Q2201">
        <v>1.0584249999999999</v>
      </c>
      <c r="R2201" t="s">
        <v>43</v>
      </c>
      <c r="S2201" t="s">
        <v>43</v>
      </c>
    </row>
    <row r="2202" spans="1:19">
      <c r="A2202">
        <v>4861</v>
      </c>
      <c r="B2202">
        <v>863</v>
      </c>
      <c r="C2202">
        <v>2361</v>
      </c>
      <c r="D2202">
        <v>99421.85</v>
      </c>
      <c r="E2202">
        <v>2312</v>
      </c>
      <c r="F2202">
        <v>107831.85</v>
      </c>
      <c r="G2202">
        <v>46.640073999999998</v>
      </c>
      <c r="H2202">
        <v>20.475000000000001</v>
      </c>
      <c r="I2202">
        <v>26.165074000000001</v>
      </c>
      <c r="J2202">
        <v>2.2779029999999998</v>
      </c>
      <c r="K2202">
        <v>0</v>
      </c>
      <c r="L2202">
        <v>0</v>
      </c>
      <c r="M2202">
        <v>49</v>
      </c>
      <c r="N2202">
        <v>-8410</v>
      </c>
      <c r="O2202">
        <v>2.0753919999999999</v>
      </c>
      <c r="P2202">
        <v>30</v>
      </c>
      <c r="Q2202">
        <v>1.270648</v>
      </c>
      <c r="R2202" t="s">
        <v>43</v>
      </c>
      <c r="S2202" t="s">
        <v>43</v>
      </c>
    </row>
    <row r="2203" spans="1:19">
      <c r="A2203">
        <v>5862</v>
      </c>
      <c r="B2203">
        <v>44</v>
      </c>
      <c r="C2203">
        <v>2361</v>
      </c>
      <c r="D2203">
        <v>90455.35</v>
      </c>
      <c r="E2203">
        <v>2201</v>
      </c>
      <c r="F2203">
        <v>105075.35</v>
      </c>
      <c r="G2203">
        <v>47.739823000000001</v>
      </c>
      <c r="H2203">
        <v>40</v>
      </c>
      <c r="I2203">
        <v>7.7398230000000003</v>
      </c>
      <c r="J2203">
        <v>1.1934959999999999</v>
      </c>
      <c r="K2203">
        <v>1</v>
      </c>
      <c r="L2203">
        <v>4.2354999999999997E-2</v>
      </c>
      <c r="M2203">
        <v>159</v>
      </c>
      <c r="N2203">
        <v>-14620</v>
      </c>
      <c r="O2203">
        <v>6.7344350000000004</v>
      </c>
      <c r="P2203">
        <v>36</v>
      </c>
      <c r="Q2203">
        <v>1.524778</v>
      </c>
      <c r="R2203" t="s">
        <v>43</v>
      </c>
      <c r="S2203" t="s">
        <v>43</v>
      </c>
    </row>
    <row r="2204" spans="1:19">
      <c r="A2204">
        <v>5529</v>
      </c>
      <c r="B2204">
        <v>33</v>
      </c>
      <c r="C2204">
        <v>2360</v>
      </c>
      <c r="D2204">
        <v>92261.82</v>
      </c>
      <c r="E2204">
        <v>2290</v>
      </c>
      <c r="F2204">
        <v>100986.82</v>
      </c>
      <c r="G2204">
        <v>44.099048000000003</v>
      </c>
      <c r="H2204">
        <v>18.934999999999999</v>
      </c>
      <c r="I2204">
        <v>25.164048000000001</v>
      </c>
      <c r="J2204">
        <v>2.32897</v>
      </c>
      <c r="K2204">
        <v>0</v>
      </c>
      <c r="L2204">
        <v>0</v>
      </c>
      <c r="M2204">
        <v>70</v>
      </c>
      <c r="N2204">
        <v>-8725</v>
      </c>
      <c r="O2204">
        <v>2.9661019999999998</v>
      </c>
      <c r="P2204">
        <v>32</v>
      </c>
      <c r="Q2204">
        <v>1.3559319999999999</v>
      </c>
      <c r="R2204" t="s">
        <v>43</v>
      </c>
      <c r="S2204" t="s">
        <v>43</v>
      </c>
    </row>
    <row r="2205" spans="1:19">
      <c r="A2205">
        <v>246</v>
      </c>
      <c r="B2205">
        <v>1942</v>
      </c>
      <c r="C2205">
        <v>2360</v>
      </c>
      <c r="D2205">
        <v>13685.56</v>
      </c>
      <c r="E2205">
        <v>2348</v>
      </c>
      <c r="F2205">
        <v>13685.56</v>
      </c>
      <c r="G2205">
        <v>5.8286030000000002</v>
      </c>
      <c r="H2205">
        <v>5.14</v>
      </c>
      <c r="I2205">
        <v>0.68860299999999997</v>
      </c>
      <c r="J2205">
        <v>1.133969</v>
      </c>
      <c r="K2205">
        <v>12</v>
      </c>
      <c r="L2205">
        <v>0.50847500000000001</v>
      </c>
      <c r="M2205">
        <v>0</v>
      </c>
      <c r="N2205">
        <v>0</v>
      </c>
      <c r="O2205">
        <v>0</v>
      </c>
      <c r="P2205">
        <v>19</v>
      </c>
      <c r="Q2205">
        <v>0.80508500000000005</v>
      </c>
      <c r="R2205" t="s">
        <v>43</v>
      </c>
      <c r="S2205" t="s">
        <v>43</v>
      </c>
    </row>
    <row r="2206" spans="1:19">
      <c r="A2206">
        <v>3266</v>
      </c>
      <c r="B2206">
        <v>1087</v>
      </c>
      <c r="C2206">
        <v>2360</v>
      </c>
      <c r="D2206">
        <v>106441.87</v>
      </c>
      <c r="E2206">
        <v>2232</v>
      </c>
      <c r="F2206">
        <v>124555.87</v>
      </c>
      <c r="G2206">
        <v>55.804600999999998</v>
      </c>
      <c r="H2206">
        <v>28.36</v>
      </c>
      <c r="I2206">
        <v>27.444600999999999</v>
      </c>
      <c r="J2206">
        <v>1.967722</v>
      </c>
      <c r="K2206">
        <v>0</v>
      </c>
      <c r="L2206">
        <v>0</v>
      </c>
      <c r="M2206">
        <v>128</v>
      </c>
      <c r="N2206">
        <v>-18114</v>
      </c>
      <c r="O2206">
        <v>5.4237289999999998</v>
      </c>
      <c r="P2206">
        <v>28</v>
      </c>
      <c r="Q2206">
        <v>1.1864410000000001</v>
      </c>
      <c r="R2206" t="s">
        <v>43</v>
      </c>
      <c r="S2206" t="s">
        <v>43</v>
      </c>
    </row>
    <row r="2207" spans="1:19">
      <c r="A2207">
        <v>5161</v>
      </c>
      <c r="B2207">
        <v>528</v>
      </c>
      <c r="C2207">
        <v>2356</v>
      </c>
      <c r="D2207">
        <v>37781.18</v>
      </c>
      <c r="E2207">
        <v>2342</v>
      </c>
      <c r="F2207">
        <v>40393.18</v>
      </c>
      <c r="G2207">
        <v>17.247301</v>
      </c>
      <c r="H2207">
        <v>17.170000000000002</v>
      </c>
      <c r="I2207">
        <v>7.7300999999999995E-2</v>
      </c>
      <c r="J2207">
        <v>1.004502</v>
      </c>
      <c r="K2207">
        <v>0</v>
      </c>
      <c r="L2207">
        <v>0</v>
      </c>
      <c r="M2207">
        <v>14</v>
      </c>
      <c r="N2207">
        <v>-2612</v>
      </c>
      <c r="O2207">
        <v>0.59422799999999998</v>
      </c>
      <c r="P2207">
        <v>25</v>
      </c>
      <c r="Q2207">
        <v>1.061121</v>
      </c>
      <c r="R2207" t="s">
        <v>43</v>
      </c>
      <c r="S2207" t="s">
        <v>43</v>
      </c>
    </row>
    <row r="2208" spans="1:19">
      <c r="A2208">
        <v>2932</v>
      </c>
      <c r="B2208">
        <v>44</v>
      </c>
      <c r="C2208">
        <v>2355</v>
      </c>
      <c r="D2208">
        <v>93259.33</v>
      </c>
      <c r="E2208">
        <v>2211</v>
      </c>
      <c r="F2208">
        <v>106394.33</v>
      </c>
      <c r="G2208">
        <v>48.120457000000002</v>
      </c>
      <c r="H2208">
        <v>40</v>
      </c>
      <c r="I2208">
        <v>8.120457</v>
      </c>
      <c r="J2208">
        <v>1.2030110000000001</v>
      </c>
      <c r="K2208">
        <v>2</v>
      </c>
      <c r="L2208">
        <v>8.4926000000000001E-2</v>
      </c>
      <c r="M2208">
        <v>142</v>
      </c>
      <c r="N2208">
        <v>-13135</v>
      </c>
      <c r="O2208">
        <v>6.0297239999999999</v>
      </c>
      <c r="P2208">
        <v>39</v>
      </c>
      <c r="Q2208">
        <v>1.6560509999999999</v>
      </c>
      <c r="R2208" t="s">
        <v>43</v>
      </c>
      <c r="S2208" t="s">
        <v>43</v>
      </c>
    </row>
    <row r="2209" spans="1:19">
      <c r="A2209">
        <v>2542</v>
      </c>
      <c r="B2209">
        <v>1048</v>
      </c>
      <c r="C2209">
        <v>2354</v>
      </c>
      <c r="D2209">
        <v>72982.69</v>
      </c>
      <c r="E2209">
        <v>2209</v>
      </c>
      <c r="F2209">
        <v>88690.69</v>
      </c>
      <c r="G2209">
        <v>40.149701</v>
      </c>
      <c r="H2209">
        <v>17.54</v>
      </c>
      <c r="I2209">
        <v>22.609701000000001</v>
      </c>
      <c r="J2209">
        <v>2.289037</v>
      </c>
      <c r="K2209">
        <v>0</v>
      </c>
      <c r="L2209">
        <v>0</v>
      </c>
      <c r="M2209">
        <v>145</v>
      </c>
      <c r="N2209">
        <v>-15708</v>
      </c>
      <c r="O2209">
        <v>6.1597280000000003</v>
      </c>
      <c r="P2209">
        <v>31</v>
      </c>
      <c r="Q2209">
        <v>1.316907</v>
      </c>
      <c r="R2209" t="s">
        <v>43</v>
      </c>
      <c r="S2209" t="s">
        <v>43</v>
      </c>
    </row>
    <row r="2210" spans="1:19">
      <c r="A2210">
        <v>5233</v>
      </c>
      <c r="B2210">
        <v>582</v>
      </c>
      <c r="C2210">
        <v>2353</v>
      </c>
      <c r="D2210">
        <v>138917.91</v>
      </c>
      <c r="E2210">
        <v>2192</v>
      </c>
      <c r="F2210">
        <v>156730.91</v>
      </c>
      <c r="G2210">
        <v>71.501328000000001</v>
      </c>
      <c r="H2210">
        <v>57.344999999999999</v>
      </c>
      <c r="I2210">
        <v>14.156328</v>
      </c>
      <c r="J2210">
        <v>1.2468619999999999</v>
      </c>
      <c r="K2210">
        <v>0</v>
      </c>
      <c r="L2210">
        <v>0</v>
      </c>
      <c r="M2210">
        <v>161</v>
      </c>
      <c r="N2210">
        <v>-17813</v>
      </c>
      <c r="O2210">
        <v>6.8423290000000003</v>
      </c>
      <c r="P2210">
        <v>50</v>
      </c>
      <c r="Q2210">
        <v>2.1249470000000001</v>
      </c>
      <c r="R2210" t="s">
        <v>43</v>
      </c>
      <c r="S2210" t="s">
        <v>43</v>
      </c>
    </row>
    <row r="2211" spans="1:19">
      <c r="A2211">
        <v>6114</v>
      </c>
      <c r="B2211">
        <v>137</v>
      </c>
      <c r="C2211">
        <v>2350</v>
      </c>
      <c r="D2211">
        <v>96229.09</v>
      </c>
      <c r="E2211">
        <v>2333</v>
      </c>
      <c r="F2211">
        <v>98070.09</v>
      </c>
      <c r="G2211">
        <v>42.036043999999997</v>
      </c>
      <c r="H2211">
        <v>35.520000000000003</v>
      </c>
      <c r="I2211">
        <v>6.5160439999999999</v>
      </c>
      <c r="J2211">
        <v>1.1834469999999999</v>
      </c>
      <c r="K2211">
        <v>0</v>
      </c>
      <c r="L2211">
        <v>0</v>
      </c>
      <c r="M2211">
        <v>17</v>
      </c>
      <c r="N2211">
        <v>-1841</v>
      </c>
      <c r="O2211">
        <v>0.72340400000000005</v>
      </c>
      <c r="P2211">
        <v>36</v>
      </c>
      <c r="Q2211">
        <v>1.5319149999999999</v>
      </c>
      <c r="R2211" t="s">
        <v>43</v>
      </c>
      <c r="S2211" t="s">
        <v>43</v>
      </c>
    </row>
    <row r="2212" spans="1:19">
      <c r="A2212">
        <v>1178</v>
      </c>
      <c r="B2212">
        <v>5</v>
      </c>
      <c r="C2212">
        <v>2350</v>
      </c>
      <c r="D2212">
        <v>143188.79</v>
      </c>
      <c r="E2212">
        <v>2197</v>
      </c>
      <c r="F2212">
        <v>163243.79</v>
      </c>
      <c r="G2212">
        <v>74.303044999999997</v>
      </c>
      <c r="H2212">
        <v>40</v>
      </c>
      <c r="I2212">
        <v>34.303044999999997</v>
      </c>
      <c r="J2212">
        <v>1.8575759999999999</v>
      </c>
      <c r="K2212">
        <v>0</v>
      </c>
      <c r="L2212">
        <v>0</v>
      </c>
      <c r="M2212">
        <v>153</v>
      </c>
      <c r="N2212">
        <v>-20055</v>
      </c>
      <c r="O2212">
        <v>6.5106380000000001</v>
      </c>
      <c r="P2212">
        <v>37</v>
      </c>
      <c r="Q2212">
        <v>1.574468</v>
      </c>
      <c r="R2212" t="s">
        <v>43</v>
      </c>
      <c r="S2212" t="s">
        <v>43</v>
      </c>
    </row>
    <row r="2213" spans="1:19">
      <c r="A2213">
        <v>2437</v>
      </c>
      <c r="B2213">
        <v>40</v>
      </c>
      <c r="C2213">
        <v>2350</v>
      </c>
      <c r="D2213">
        <v>65849.03</v>
      </c>
      <c r="E2213">
        <v>2310</v>
      </c>
      <c r="F2213">
        <v>71144.03</v>
      </c>
      <c r="G2213">
        <v>30.798280999999999</v>
      </c>
      <c r="H2213">
        <v>10.08</v>
      </c>
      <c r="I2213">
        <v>20.718281000000001</v>
      </c>
      <c r="J2213">
        <v>3.0553849999999998</v>
      </c>
      <c r="K2213">
        <v>0</v>
      </c>
      <c r="L2213">
        <v>0</v>
      </c>
      <c r="M2213">
        <v>40</v>
      </c>
      <c r="N2213">
        <v>-5295</v>
      </c>
      <c r="O2213">
        <v>1.7021280000000001</v>
      </c>
      <c r="P2213">
        <v>42</v>
      </c>
      <c r="Q2213">
        <v>1.787234</v>
      </c>
      <c r="R2213" t="s">
        <v>43</v>
      </c>
      <c r="S2213" t="s">
        <v>43</v>
      </c>
    </row>
    <row r="2214" spans="1:19">
      <c r="A2214">
        <v>4940</v>
      </c>
      <c r="B2214">
        <v>250</v>
      </c>
      <c r="C2214">
        <v>2349</v>
      </c>
      <c r="D2214">
        <v>32787.71</v>
      </c>
      <c r="E2214">
        <v>2281</v>
      </c>
      <c r="F2214">
        <v>37992.71</v>
      </c>
      <c r="G2214">
        <v>16.656164</v>
      </c>
      <c r="H2214">
        <v>9.89</v>
      </c>
      <c r="I2214">
        <v>6.7661639999999998</v>
      </c>
      <c r="J2214">
        <v>1.684142</v>
      </c>
      <c r="K2214">
        <v>0</v>
      </c>
      <c r="L2214">
        <v>0</v>
      </c>
      <c r="M2214">
        <v>68</v>
      </c>
      <c r="N2214">
        <v>-5205</v>
      </c>
      <c r="O2214">
        <v>2.8948489999999998</v>
      </c>
      <c r="P2214">
        <v>28</v>
      </c>
      <c r="Q2214">
        <v>1.191997</v>
      </c>
      <c r="R2214" t="s">
        <v>43</v>
      </c>
      <c r="S2214" t="s">
        <v>43</v>
      </c>
    </row>
    <row r="2215" spans="1:19">
      <c r="A2215">
        <v>117</v>
      </c>
      <c r="B2215">
        <v>1458</v>
      </c>
      <c r="C2215">
        <v>2346</v>
      </c>
      <c r="D2215">
        <v>113010.88</v>
      </c>
      <c r="E2215">
        <v>2292</v>
      </c>
      <c r="F2215">
        <v>126764.88</v>
      </c>
      <c r="G2215">
        <v>55.307538999999998</v>
      </c>
      <c r="H2215">
        <v>16.22</v>
      </c>
      <c r="I2215">
        <v>39.087539</v>
      </c>
      <c r="J2215">
        <v>3.4098359999999999</v>
      </c>
      <c r="K2215">
        <v>0</v>
      </c>
      <c r="L2215">
        <v>0</v>
      </c>
      <c r="M2215">
        <v>54</v>
      </c>
      <c r="N2215">
        <v>-13754</v>
      </c>
      <c r="O2215">
        <v>2.30179</v>
      </c>
      <c r="P2215">
        <v>44</v>
      </c>
      <c r="Q2215">
        <v>1.8755329999999999</v>
      </c>
      <c r="R2215" t="s">
        <v>43</v>
      </c>
      <c r="S2215" t="s">
        <v>43</v>
      </c>
    </row>
    <row r="2216" spans="1:19">
      <c r="A2216">
        <v>2366</v>
      </c>
      <c r="B2216">
        <v>1527</v>
      </c>
      <c r="C2216">
        <v>2345</v>
      </c>
      <c r="D2216">
        <v>117756.25</v>
      </c>
      <c r="E2216">
        <v>2235</v>
      </c>
      <c r="F2216">
        <v>135511.25</v>
      </c>
      <c r="G2216">
        <v>60.631431999999997</v>
      </c>
      <c r="H2216">
        <v>22.69</v>
      </c>
      <c r="I2216">
        <v>37.941431999999999</v>
      </c>
      <c r="J2216">
        <v>2.6721650000000001</v>
      </c>
      <c r="K2216">
        <v>0</v>
      </c>
      <c r="L2216">
        <v>0</v>
      </c>
      <c r="M2216">
        <v>110</v>
      </c>
      <c r="N2216">
        <v>-17755</v>
      </c>
      <c r="O2216">
        <v>4.6908320000000003</v>
      </c>
      <c r="P2216">
        <v>23</v>
      </c>
      <c r="Q2216">
        <v>0.98080999999999996</v>
      </c>
      <c r="R2216" t="s">
        <v>43</v>
      </c>
      <c r="S2216" t="s">
        <v>43</v>
      </c>
    </row>
    <row r="2217" spans="1:19">
      <c r="A2217">
        <v>44</v>
      </c>
      <c r="B2217">
        <v>1267</v>
      </c>
      <c r="C2217">
        <v>2343</v>
      </c>
      <c r="D2217">
        <v>175062.61</v>
      </c>
      <c r="E2217">
        <v>2242</v>
      </c>
      <c r="F2217">
        <v>192764.61</v>
      </c>
      <c r="G2217">
        <v>85.978863000000004</v>
      </c>
      <c r="H2217">
        <v>71.594999999999999</v>
      </c>
      <c r="I2217">
        <v>14.383863</v>
      </c>
      <c r="J2217">
        <v>1.200906</v>
      </c>
      <c r="K2217">
        <v>0</v>
      </c>
      <c r="L2217">
        <v>0</v>
      </c>
      <c r="M2217">
        <v>101</v>
      </c>
      <c r="N2217">
        <v>-17702</v>
      </c>
      <c r="O2217">
        <v>4.3107129999999998</v>
      </c>
      <c r="P2217">
        <v>40</v>
      </c>
      <c r="Q2217">
        <v>1.7072130000000001</v>
      </c>
      <c r="R2217" t="s">
        <v>43</v>
      </c>
      <c r="S2217" t="s">
        <v>43</v>
      </c>
    </row>
    <row r="2218" spans="1:19">
      <c r="A2218">
        <v>4742</v>
      </c>
      <c r="B2218">
        <v>1646</v>
      </c>
      <c r="C2218">
        <v>2343</v>
      </c>
      <c r="D2218">
        <v>69695.42</v>
      </c>
      <c r="E2218">
        <v>2330</v>
      </c>
      <c r="F2218">
        <v>73389.42</v>
      </c>
      <c r="G2218">
        <v>31.497605</v>
      </c>
      <c r="H2218">
        <v>16.135000000000002</v>
      </c>
      <c r="I2218">
        <v>15.362605</v>
      </c>
      <c r="J2218">
        <v>1.952129</v>
      </c>
      <c r="K2218">
        <v>0</v>
      </c>
      <c r="L2218">
        <v>0</v>
      </c>
      <c r="M2218">
        <v>13</v>
      </c>
      <c r="N2218">
        <v>-3694</v>
      </c>
      <c r="O2218">
        <v>0.554844</v>
      </c>
      <c r="P2218">
        <v>13</v>
      </c>
      <c r="Q2218">
        <v>0.554844</v>
      </c>
      <c r="R2218" t="s">
        <v>43</v>
      </c>
      <c r="S2218" t="s">
        <v>43</v>
      </c>
    </row>
    <row r="2219" spans="1:19">
      <c r="A2219">
        <v>2480</v>
      </c>
      <c r="B2219">
        <v>1576</v>
      </c>
      <c r="C2219">
        <v>2342</v>
      </c>
      <c r="D2219">
        <v>47804.01</v>
      </c>
      <c r="E2219">
        <v>2288</v>
      </c>
      <c r="F2219">
        <v>51910.01</v>
      </c>
      <c r="G2219">
        <v>22.687940999999999</v>
      </c>
      <c r="H2219">
        <v>11.92</v>
      </c>
      <c r="I2219">
        <v>10.767941</v>
      </c>
      <c r="J2219">
        <v>1.903351</v>
      </c>
      <c r="K2219">
        <v>0</v>
      </c>
      <c r="L2219">
        <v>0</v>
      </c>
      <c r="M2219">
        <v>54</v>
      </c>
      <c r="N2219">
        <v>-4106</v>
      </c>
      <c r="O2219">
        <v>2.3057219999999998</v>
      </c>
      <c r="P2219">
        <v>21</v>
      </c>
      <c r="Q2219">
        <v>0.89666999999999997</v>
      </c>
      <c r="R2219" t="s">
        <v>43</v>
      </c>
      <c r="S2219" t="s">
        <v>43</v>
      </c>
    </row>
    <row r="2220" spans="1:19">
      <c r="A2220">
        <v>3701</v>
      </c>
      <c r="B2220">
        <v>825</v>
      </c>
      <c r="C2220">
        <v>2340</v>
      </c>
      <c r="D2220">
        <v>151411.18</v>
      </c>
      <c r="E2220">
        <v>2270</v>
      </c>
      <c r="F2220">
        <v>160977.18</v>
      </c>
      <c r="G2220">
        <v>70.915057000000004</v>
      </c>
      <c r="H2220">
        <v>53</v>
      </c>
      <c r="I2220">
        <v>17.915057000000001</v>
      </c>
      <c r="J2220">
        <v>1.33802</v>
      </c>
      <c r="K2220">
        <v>0</v>
      </c>
      <c r="L2220">
        <v>0</v>
      </c>
      <c r="M2220">
        <v>70</v>
      </c>
      <c r="N2220">
        <v>-9566</v>
      </c>
      <c r="O2220">
        <v>2.9914529999999999</v>
      </c>
      <c r="P2220">
        <v>56</v>
      </c>
      <c r="Q2220">
        <v>2.3931619999999998</v>
      </c>
      <c r="R2220" t="s">
        <v>43</v>
      </c>
      <c r="S2220" t="s">
        <v>43</v>
      </c>
    </row>
    <row r="2221" spans="1:19">
      <c r="A2221">
        <v>2587</v>
      </c>
      <c r="B2221">
        <v>152</v>
      </c>
      <c r="C2221">
        <v>2339</v>
      </c>
      <c r="D2221">
        <v>50447.25</v>
      </c>
      <c r="E2221">
        <v>2315</v>
      </c>
      <c r="F2221">
        <v>52242.25</v>
      </c>
      <c r="G2221">
        <v>22.566846999999999</v>
      </c>
      <c r="H2221">
        <v>18.97</v>
      </c>
      <c r="I2221">
        <v>3.5968469999999999</v>
      </c>
      <c r="J2221">
        <v>1.1896070000000001</v>
      </c>
      <c r="K2221">
        <v>0</v>
      </c>
      <c r="L2221">
        <v>0</v>
      </c>
      <c r="M2221">
        <v>24</v>
      </c>
      <c r="N2221">
        <v>-1795</v>
      </c>
      <c r="O2221">
        <v>1.0260800000000001</v>
      </c>
      <c r="P2221">
        <v>16</v>
      </c>
      <c r="Q2221">
        <v>0.68405300000000002</v>
      </c>
      <c r="R2221" t="s">
        <v>43</v>
      </c>
      <c r="S2221" t="s">
        <v>43</v>
      </c>
    </row>
    <row r="2222" spans="1:19">
      <c r="A2222">
        <v>2671</v>
      </c>
      <c r="B2222">
        <v>79</v>
      </c>
      <c r="C2222">
        <v>2339</v>
      </c>
      <c r="D2222">
        <v>148182.44</v>
      </c>
      <c r="E2222">
        <v>2197</v>
      </c>
      <c r="F2222">
        <v>170687.44</v>
      </c>
      <c r="G2222">
        <v>77.691141999999999</v>
      </c>
      <c r="H2222">
        <v>54.36</v>
      </c>
      <c r="I2222">
        <v>23.331142</v>
      </c>
      <c r="J2222">
        <v>1.4291970000000001</v>
      </c>
      <c r="K2222">
        <v>0</v>
      </c>
      <c r="L2222">
        <v>0</v>
      </c>
      <c r="M2222">
        <v>142</v>
      </c>
      <c r="N2222">
        <v>-22505</v>
      </c>
      <c r="O2222">
        <v>6.0709710000000001</v>
      </c>
      <c r="P2222">
        <v>47</v>
      </c>
      <c r="Q2222">
        <v>2.0094059999999998</v>
      </c>
      <c r="R2222" t="s">
        <v>43</v>
      </c>
      <c r="S2222" t="s">
        <v>43</v>
      </c>
    </row>
    <row r="2223" spans="1:19">
      <c r="A2223">
        <v>4451</v>
      </c>
      <c r="B2223">
        <v>452</v>
      </c>
      <c r="C2223">
        <v>2338</v>
      </c>
      <c r="D2223">
        <v>115457.28</v>
      </c>
      <c r="E2223">
        <v>2321</v>
      </c>
      <c r="F2223">
        <v>117273.28</v>
      </c>
      <c r="G2223">
        <v>50.527048999999998</v>
      </c>
      <c r="H2223">
        <v>40.159999999999997</v>
      </c>
      <c r="I2223">
        <v>10.367049</v>
      </c>
      <c r="J2223">
        <v>1.2581439999999999</v>
      </c>
      <c r="K2223">
        <v>0</v>
      </c>
      <c r="L2223">
        <v>0</v>
      </c>
      <c r="M2223">
        <v>17</v>
      </c>
      <c r="N2223">
        <v>-1816</v>
      </c>
      <c r="O2223">
        <v>0.72711700000000001</v>
      </c>
      <c r="P2223">
        <v>40</v>
      </c>
      <c r="Q2223">
        <v>1.7108639999999999</v>
      </c>
      <c r="R2223" t="s">
        <v>43</v>
      </c>
      <c r="S2223" t="s">
        <v>43</v>
      </c>
    </row>
    <row r="2224" spans="1:19">
      <c r="A2224">
        <v>6076</v>
      </c>
      <c r="B2224">
        <v>261</v>
      </c>
      <c r="C2224">
        <v>2336</v>
      </c>
      <c r="D2224">
        <v>92922.8</v>
      </c>
      <c r="E2224">
        <v>2225</v>
      </c>
      <c r="F2224">
        <v>104533.8</v>
      </c>
      <c r="G2224">
        <v>46.981482999999997</v>
      </c>
      <c r="H2224">
        <v>40</v>
      </c>
      <c r="I2224">
        <v>6.9814829999999999</v>
      </c>
      <c r="J2224">
        <v>1.1745369999999999</v>
      </c>
      <c r="K2224">
        <v>1</v>
      </c>
      <c r="L2224">
        <v>4.2807999999999999E-2</v>
      </c>
      <c r="M2224">
        <v>110</v>
      </c>
      <c r="N2224">
        <v>-11611</v>
      </c>
      <c r="O2224">
        <v>4.7089040000000004</v>
      </c>
      <c r="P2224">
        <v>29</v>
      </c>
      <c r="Q2224">
        <v>1.241438</v>
      </c>
      <c r="R2224" t="s">
        <v>43</v>
      </c>
      <c r="S2224" t="s">
        <v>43</v>
      </c>
    </row>
    <row r="2225" spans="1:19">
      <c r="A2225">
        <v>4211</v>
      </c>
      <c r="B2225">
        <v>1183</v>
      </c>
      <c r="C2225">
        <v>2332</v>
      </c>
      <c r="D2225">
        <v>88405.4</v>
      </c>
      <c r="E2225">
        <v>2313</v>
      </c>
      <c r="F2225">
        <v>93035.4</v>
      </c>
      <c r="G2225">
        <v>40.222827000000002</v>
      </c>
      <c r="H2225">
        <v>36.19</v>
      </c>
      <c r="I2225">
        <v>4.0328270000000002</v>
      </c>
      <c r="J2225">
        <v>1.111435</v>
      </c>
      <c r="K2225">
        <v>0</v>
      </c>
      <c r="L2225">
        <v>0</v>
      </c>
      <c r="M2225">
        <v>19</v>
      </c>
      <c r="N2225">
        <v>-4630</v>
      </c>
      <c r="O2225">
        <v>0.814751</v>
      </c>
      <c r="P2225">
        <v>44</v>
      </c>
      <c r="Q2225">
        <v>1.886792</v>
      </c>
      <c r="R2225" t="s">
        <v>43</v>
      </c>
      <c r="S2225" t="s">
        <v>43</v>
      </c>
    </row>
    <row r="2226" spans="1:19">
      <c r="A2226">
        <v>4822</v>
      </c>
      <c r="B2226">
        <v>282</v>
      </c>
      <c r="C2226">
        <v>2327</v>
      </c>
      <c r="D2226">
        <v>43017.11</v>
      </c>
      <c r="E2226">
        <v>2191</v>
      </c>
      <c r="F2226">
        <v>55319.11</v>
      </c>
      <c r="G2226">
        <v>25.248339000000001</v>
      </c>
      <c r="H2226">
        <v>10.85</v>
      </c>
      <c r="I2226">
        <v>14.398339</v>
      </c>
      <c r="J2226">
        <v>2.3270360000000001</v>
      </c>
      <c r="K2226">
        <v>0</v>
      </c>
      <c r="L2226">
        <v>0</v>
      </c>
      <c r="M2226">
        <v>136</v>
      </c>
      <c r="N2226">
        <v>-12302</v>
      </c>
      <c r="O2226">
        <v>5.8444349999999998</v>
      </c>
      <c r="P2226">
        <v>27</v>
      </c>
      <c r="Q2226">
        <v>1.1602920000000001</v>
      </c>
      <c r="R2226" t="s">
        <v>43</v>
      </c>
      <c r="S2226" t="s">
        <v>43</v>
      </c>
    </row>
    <row r="2227" spans="1:19">
      <c r="A2227">
        <v>2238</v>
      </c>
      <c r="B2227">
        <v>1725</v>
      </c>
      <c r="C2227">
        <v>2327</v>
      </c>
      <c r="D2227">
        <v>105242.72</v>
      </c>
      <c r="E2227">
        <v>2190</v>
      </c>
      <c r="F2227">
        <v>119299.72</v>
      </c>
      <c r="G2227">
        <v>54.474758000000001</v>
      </c>
      <c r="H2227">
        <v>61.23</v>
      </c>
      <c r="I2227">
        <v>-6.755242</v>
      </c>
      <c r="J2227">
        <v>0.88967399999999996</v>
      </c>
      <c r="K2227">
        <v>0</v>
      </c>
      <c r="L2227">
        <v>0</v>
      </c>
      <c r="M2227">
        <v>137</v>
      </c>
      <c r="N2227">
        <v>-14057</v>
      </c>
      <c r="O2227">
        <v>5.8874089999999999</v>
      </c>
      <c r="P2227">
        <v>67</v>
      </c>
      <c r="Q2227">
        <v>2.8792439999999999</v>
      </c>
      <c r="R2227" t="s">
        <v>43</v>
      </c>
      <c r="S2227" t="s">
        <v>43</v>
      </c>
    </row>
    <row r="2228" spans="1:19">
      <c r="A2228">
        <v>4766</v>
      </c>
      <c r="B2228">
        <v>1341</v>
      </c>
      <c r="C2228">
        <v>2326</v>
      </c>
      <c r="D2228">
        <v>113217.49</v>
      </c>
      <c r="E2228">
        <v>2321</v>
      </c>
      <c r="F2228">
        <v>115110.49</v>
      </c>
      <c r="G2228">
        <v>49.595213000000001</v>
      </c>
      <c r="H2228">
        <v>35.61</v>
      </c>
      <c r="I2228">
        <v>13.985213</v>
      </c>
      <c r="J2228">
        <v>1.392733</v>
      </c>
      <c r="K2228">
        <v>0</v>
      </c>
      <c r="L2228">
        <v>0</v>
      </c>
      <c r="M2228">
        <v>5</v>
      </c>
      <c r="N2228">
        <v>-1893</v>
      </c>
      <c r="O2228">
        <v>0.21496100000000001</v>
      </c>
      <c r="P2228">
        <v>29</v>
      </c>
      <c r="Q2228">
        <v>1.2467760000000001</v>
      </c>
      <c r="R2228" t="s">
        <v>43</v>
      </c>
      <c r="S2228" t="s">
        <v>43</v>
      </c>
    </row>
    <row r="2229" spans="1:19">
      <c r="A2229">
        <v>5471</v>
      </c>
      <c r="B2229">
        <v>50</v>
      </c>
      <c r="C2229">
        <v>2325</v>
      </c>
      <c r="D2229">
        <v>67082.77</v>
      </c>
      <c r="E2229">
        <v>2205</v>
      </c>
      <c r="F2229">
        <v>78513.77</v>
      </c>
      <c r="G2229">
        <v>35.607151999999999</v>
      </c>
      <c r="H2229">
        <v>16.09</v>
      </c>
      <c r="I2229">
        <v>19.517151999999999</v>
      </c>
      <c r="J2229">
        <v>2.2129989999999999</v>
      </c>
      <c r="K2229">
        <v>0</v>
      </c>
      <c r="L2229">
        <v>0</v>
      </c>
      <c r="M2229">
        <v>120</v>
      </c>
      <c r="N2229">
        <v>-11431</v>
      </c>
      <c r="O2229">
        <v>5.1612900000000002</v>
      </c>
      <c r="P2229">
        <v>24</v>
      </c>
      <c r="Q2229">
        <v>1.0322579999999999</v>
      </c>
      <c r="R2229" t="s">
        <v>43</v>
      </c>
      <c r="S2229" t="s">
        <v>43</v>
      </c>
    </row>
    <row r="2230" spans="1:19">
      <c r="A2230">
        <v>2951</v>
      </c>
      <c r="B2230">
        <v>1416</v>
      </c>
      <c r="C2230">
        <v>2324</v>
      </c>
      <c r="D2230">
        <v>178175.12</v>
      </c>
      <c r="E2230">
        <v>2235</v>
      </c>
      <c r="F2230">
        <v>190596.12</v>
      </c>
      <c r="G2230">
        <v>85.277906000000002</v>
      </c>
      <c r="H2230">
        <v>55.92</v>
      </c>
      <c r="I2230">
        <v>29.357906</v>
      </c>
      <c r="J2230">
        <v>1.5249980000000001</v>
      </c>
      <c r="K2230">
        <v>0</v>
      </c>
      <c r="L2230">
        <v>0</v>
      </c>
      <c r="M2230">
        <v>89</v>
      </c>
      <c r="N2230">
        <v>-12421</v>
      </c>
      <c r="O2230">
        <v>3.8296039999999998</v>
      </c>
      <c r="P2230">
        <v>33</v>
      </c>
      <c r="Q2230">
        <v>1.4199660000000001</v>
      </c>
      <c r="R2230" t="s">
        <v>43</v>
      </c>
      <c r="S2230" t="s">
        <v>43</v>
      </c>
    </row>
    <row r="2231" spans="1:19">
      <c r="A2231">
        <v>2215</v>
      </c>
      <c r="B2231">
        <v>1791</v>
      </c>
      <c r="C2231">
        <v>2321</v>
      </c>
      <c r="D2231">
        <v>85184.58</v>
      </c>
      <c r="E2231">
        <v>2119</v>
      </c>
      <c r="F2231">
        <v>106289.58</v>
      </c>
      <c r="G2231">
        <v>50.160254999999999</v>
      </c>
      <c r="H2231">
        <v>30.64</v>
      </c>
      <c r="I2231">
        <v>19.520254999999999</v>
      </c>
      <c r="J2231">
        <v>1.637084</v>
      </c>
      <c r="K2231">
        <v>0</v>
      </c>
      <c r="L2231">
        <v>0</v>
      </c>
      <c r="M2231">
        <v>202</v>
      </c>
      <c r="N2231">
        <v>-21105</v>
      </c>
      <c r="O2231">
        <v>8.7031449999999992</v>
      </c>
      <c r="P2231">
        <v>30</v>
      </c>
      <c r="Q2231">
        <v>1.292546</v>
      </c>
      <c r="R2231" t="s">
        <v>43</v>
      </c>
      <c r="S2231" t="s">
        <v>43</v>
      </c>
    </row>
    <row r="2232" spans="1:19">
      <c r="A2232">
        <v>4246</v>
      </c>
      <c r="B2232">
        <v>1114</v>
      </c>
      <c r="C2232">
        <v>2319</v>
      </c>
      <c r="D2232">
        <v>32407.58</v>
      </c>
      <c r="E2232">
        <v>2291</v>
      </c>
      <c r="F2232">
        <v>34584.58</v>
      </c>
      <c r="G2232">
        <v>15.095845000000001</v>
      </c>
      <c r="H2232">
        <v>12.9</v>
      </c>
      <c r="I2232">
        <v>2.1958449999999998</v>
      </c>
      <c r="J2232">
        <v>1.170221</v>
      </c>
      <c r="K2232">
        <v>0</v>
      </c>
      <c r="L2232">
        <v>0</v>
      </c>
      <c r="M2232">
        <v>28</v>
      </c>
      <c r="N2232">
        <v>-2177</v>
      </c>
      <c r="O2232">
        <v>1.207417</v>
      </c>
      <c r="P2232">
        <v>21</v>
      </c>
      <c r="Q2232">
        <v>0.90556300000000001</v>
      </c>
      <c r="R2232" t="s">
        <v>43</v>
      </c>
      <c r="S2232" t="s">
        <v>43</v>
      </c>
    </row>
    <row r="2233" spans="1:19">
      <c r="A2233">
        <v>4786</v>
      </c>
      <c r="B2233">
        <v>674</v>
      </c>
      <c r="C2233">
        <v>2317</v>
      </c>
      <c r="D2233">
        <v>40751.980000000003</v>
      </c>
      <c r="E2233">
        <v>2296</v>
      </c>
      <c r="F2233">
        <v>42340.98</v>
      </c>
      <c r="G2233">
        <v>18.441192999999998</v>
      </c>
      <c r="H2233">
        <v>11.255000000000001</v>
      </c>
      <c r="I2233">
        <v>7.1861930000000003</v>
      </c>
      <c r="J2233">
        <v>1.6384890000000001</v>
      </c>
      <c r="K2233">
        <v>0</v>
      </c>
      <c r="L2233">
        <v>0</v>
      </c>
      <c r="M2233">
        <v>21</v>
      </c>
      <c r="N2233">
        <v>-1589</v>
      </c>
      <c r="O2233">
        <v>0.90634400000000004</v>
      </c>
      <c r="P2233">
        <v>41</v>
      </c>
      <c r="Q2233">
        <v>1.76953</v>
      </c>
      <c r="R2233" t="s">
        <v>43</v>
      </c>
      <c r="S2233" t="s">
        <v>43</v>
      </c>
    </row>
    <row r="2234" spans="1:19">
      <c r="A2234">
        <v>3369</v>
      </c>
      <c r="B2234">
        <v>62</v>
      </c>
      <c r="C2234">
        <v>2316</v>
      </c>
      <c r="D2234">
        <v>69503.92</v>
      </c>
      <c r="E2234">
        <v>2200</v>
      </c>
      <c r="F2234">
        <v>82469.919999999998</v>
      </c>
      <c r="G2234">
        <v>37.486327000000003</v>
      </c>
      <c r="H2234">
        <v>27.97</v>
      </c>
      <c r="I2234">
        <v>9.5163270000000004</v>
      </c>
      <c r="J2234">
        <v>1.340233</v>
      </c>
      <c r="K2234">
        <v>0</v>
      </c>
      <c r="L2234">
        <v>0</v>
      </c>
      <c r="M2234">
        <v>116</v>
      </c>
      <c r="N2234">
        <v>-12966</v>
      </c>
      <c r="O2234">
        <v>5.0086360000000001</v>
      </c>
      <c r="P2234">
        <v>54</v>
      </c>
      <c r="Q2234">
        <v>2.3316059999999998</v>
      </c>
      <c r="R2234" t="s">
        <v>43</v>
      </c>
      <c r="S2234" t="s">
        <v>43</v>
      </c>
    </row>
    <row r="2235" spans="1:19">
      <c r="A2235">
        <v>5446</v>
      </c>
      <c r="B2235">
        <v>1250</v>
      </c>
      <c r="C2235">
        <v>2316</v>
      </c>
      <c r="D2235">
        <v>46248.36</v>
      </c>
      <c r="E2235">
        <v>2245</v>
      </c>
      <c r="F2235">
        <v>51622.36</v>
      </c>
      <c r="G2235">
        <v>22.99437</v>
      </c>
      <c r="H2235">
        <v>14.37</v>
      </c>
      <c r="I2235">
        <v>8.6243700000000008</v>
      </c>
      <c r="J2235">
        <v>1.6001650000000001</v>
      </c>
      <c r="K2235">
        <v>16</v>
      </c>
      <c r="L2235">
        <v>0.69084599999999996</v>
      </c>
      <c r="M2235">
        <v>55</v>
      </c>
      <c r="N2235">
        <v>-5374</v>
      </c>
      <c r="O2235">
        <v>2.374784</v>
      </c>
      <c r="P2235">
        <v>25</v>
      </c>
      <c r="Q2235">
        <v>1.079447</v>
      </c>
      <c r="R2235" t="s">
        <v>43</v>
      </c>
      <c r="S2235" t="s">
        <v>43</v>
      </c>
    </row>
    <row r="2236" spans="1:19">
      <c r="A2236">
        <v>2465</v>
      </c>
      <c r="B2236">
        <v>752</v>
      </c>
      <c r="C2236">
        <v>2315</v>
      </c>
      <c r="D2236">
        <v>247474.02</v>
      </c>
      <c r="E2236">
        <v>2125</v>
      </c>
      <c r="F2236">
        <v>277694.02</v>
      </c>
      <c r="G2236">
        <v>130.67953900000001</v>
      </c>
      <c r="H2236">
        <v>98.86</v>
      </c>
      <c r="I2236">
        <v>31.819538999999999</v>
      </c>
      <c r="J2236">
        <v>1.3218650000000001</v>
      </c>
      <c r="K2236">
        <v>0</v>
      </c>
      <c r="L2236">
        <v>0</v>
      </c>
      <c r="M2236">
        <v>190</v>
      </c>
      <c r="N2236">
        <v>-30220</v>
      </c>
      <c r="O2236">
        <v>8.2073429999999998</v>
      </c>
      <c r="P2236">
        <v>31</v>
      </c>
      <c r="Q2236">
        <v>1.3390930000000001</v>
      </c>
      <c r="R2236" t="s">
        <v>43</v>
      </c>
      <c r="S2236" t="s">
        <v>44</v>
      </c>
    </row>
    <row r="2237" spans="1:19">
      <c r="A2237">
        <v>3368</v>
      </c>
      <c r="B2237">
        <v>723</v>
      </c>
      <c r="C2237">
        <v>2314</v>
      </c>
      <c r="D2237">
        <v>31484.57</v>
      </c>
      <c r="E2237">
        <v>2257</v>
      </c>
      <c r="F2237">
        <v>36658.57</v>
      </c>
      <c r="G2237">
        <v>16.242166999999998</v>
      </c>
      <c r="H2237">
        <v>10.1</v>
      </c>
      <c r="I2237">
        <v>6.1421669999999997</v>
      </c>
      <c r="J2237">
        <v>1.6081350000000001</v>
      </c>
      <c r="K2237">
        <v>0</v>
      </c>
      <c r="L2237">
        <v>0</v>
      </c>
      <c r="M2237">
        <v>57</v>
      </c>
      <c r="N2237">
        <v>-5174</v>
      </c>
      <c r="O2237">
        <v>2.4632670000000001</v>
      </c>
      <c r="P2237">
        <v>34</v>
      </c>
      <c r="Q2237">
        <v>1.469317</v>
      </c>
      <c r="R2237" t="s">
        <v>43</v>
      </c>
      <c r="S2237" t="s">
        <v>43</v>
      </c>
    </row>
    <row r="2238" spans="1:19">
      <c r="A2238">
        <v>1332</v>
      </c>
      <c r="B2238">
        <v>479</v>
      </c>
      <c r="C2238">
        <v>2313</v>
      </c>
      <c r="D2238">
        <v>53817.23</v>
      </c>
      <c r="E2238">
        <v>2250</v>
      </c>
      <c r="F2238">
        <v>59350.23</v>
      </c>
      <c r="G2238">
        <v>26.377880000000001</v>
      </c>
      <c r="H2238">
        <v>5.76</v>
      </c>
      <c r="I2238">
        <v>20.61788</v>
      </c>
      <c r="J2238">
        <v>4.5794930000000003</v>
      </c>
      <c r="K2238">
        <v>0</v>
      </c>
      <c r="L2238">
        <v>0</v>
      </c>
      <c r="M2238">
        <v>63</v>
      </c>
      <c r="N2238">
        <v>-5533</v>
      </c>
      <c r="O2238">
        <v>2.723735</v>
      </c>
      <c r="P2238">
        <v>23</v>
      </c>
      <c r="Q2238">
        <v>0.99438000000000004</v>
      </c>
      <c r="R2238" t="s">
        <v>43</v>
      </c>
      <c r="S2238" t="s">
        <v>43</v>
      </c>
    </row>
    <row r="2239" spans="1:19">
      <c r="A2239">
        <v>2404</v>
      </c>
      <c r="B2239">
        <v>33</v>
      </c>
      <c r="C2239">
        <v>2313</v>
      </c>
      <c r="D2239">
        <v>88590.52</v>
      </c>
      <c r="E2239">
        <v>2247</v>
      </c>
      <c r="F2239">
        <v>96822.52</v>
      </c>
      <c r="G2239">
        <v>43.089683999999998</v>
      </c>
      <c r="H2239">
        <v>19.07</v>
      </c>
      <c r="I2239">
        <v>24.019684000000002</v>
      </c>
      <c r="J2239">
        <v>2.2595529999999999</v>
      </c>
      <c r="K2239">
        <v>0</v>
      </c>
      <c r="L2239">
        <v>0</v>
      </c>
      <c r="M2239">
        <v>66</v>
      </c>
      <c r="N2239">
        <v>-8232</v>
      </c>
      <c r="O2239">
        <v>2.853437</v>
      </c>
      <c r="P2239">
        <v>42</v>
      </c>
      <c r="Q2239">
        <v>1.8158240000000001</v>
      </c>
      <c r="R2239" t="s">
        <v>43</v>
      </c>
      <c r="S2239" t="s">
        <v>43</v>
      </c>
    </row>
    <row r="2240" spans="1:19">
      <c r="A2240">
        <v>3804</v>
      </c>
      <c r="B2240">
        <v>712</v>
      </c>
      <c r="C2240">
        <v>2308</v>
      </c>
      <c r="D2240">
        <v>69442.39</v>
      </c>
      <c r="E2240">
        <v>2152</v>
      </c>
      <c r="F2240">
        <v>84034.72</v>
      </c>
      <c r="G2240">
        <v>39.049590999999999</v>
      </c>
      <c r="H2240">
        <v>20.885000000000002</v>
      </c>
      <c r="I2240">
        <v>18.164591000000001</v>
      </c>
      <c r="J2240">
        <v>1.8697429999999999</v>
      </c>
      <c r="K2240">
        <v>0</v>
      </c>
      <c r="L2240">
        <v>0</v>
      </c>
      <c r="M2240">
        <v>156</v>
      </c>
      <c r="N2240">
        <v>-14592.33</v>
      </c>
      <c r="O2240">
        <v>6.759099</v>
      </c>
      <c r="P2240">
        <v>37</v>
      </c>
      <c r="Q2240">
        <v>1.6031200000000001</v>
      </c>
      <c r="R2240" t="s">
        <v>43</v>
      </c>
      <c r="S2240" t="s">
        <v>43</v>
      </c>
    </row>
    <row r="2241" spans="1:19">
      <c r="A2241">
        <v>4678</v>
      </c>
      <c r="B2241">
        <v>465</v>
      </c>
      <c r="C2241">
        <v>2308</v>
      </c>
      <c r="D2241">
        <v>128224.35</v>
      </c>
      <c r="E2241">
        <v>2179</v>
      </c>
      <c r="F2241">
        <v>148785.35</v>
      </c>
      <c r="G2241">
        <v>68.281481999999997</v>
      </c>
      <c r="H2241">
        <v>39.82</v>
      </c>
      <c r="I2241">
        <v>28.461482</v>
      </c>
      <c r="J2241">
        <v>1.714753</v>
      </c>
      <c r="K2241">
        <v>0</v>
      </c>
      <c r="L2241">
        <v>0</v>
      </c>
      <c r="M2241">
        <v>129</v>
      </c>
      <c r="N2241">
        <v>-20561</v>
      </c>
      <c r="O2241">
        <v>5.5892549999999996</v>
      </c>
      <c r="P2241">
        <v>28</v>
      </c>
      <c r="Q2241">
        <v>1.2131719999999999</v>
      </c>
      <c r="R2241" t="s">
        <v>43</v>
      </c>
      <c r="S2241" t="s">
        <v>43</v>
      </c>
    </row>
    <row r="2242" spans="1:19">
      <c r="A2242">
        <v>4998</v>
      </c>
      <c r="B2242">
        <v>1725</v>
      </c>
      <c r="C2242">
        <v>2308</v>
      </c>
      <c r="D2242">
        <v>104419.5</v>
      </c>
      <c r="E2242">
        <v>2179</v>
      </c>
      <c r="F2242">
        <v>117575.5</v>
      </c>
      <c r="G2242">
        <v>53.958466999999999</v>
      </c>
      <c r="H2242">
        <v>60.08</v>
      </c>
      <c r="I2242">
        <v>-6.1215330000000003</v>
      </c>
      <c r="J2242">
        <v>0.89810999999999996</v>
      </c>
      <c r="K2242">
        <v>0</v>
      </c>
      <c r="L2242">
        <v>0</v>
      </c>
      <c r="M2242">
        <v>129</v>
      </c>
      <c r="N2242">
        <v>-13156</v>
      </c>
      <c r="O2242">
        <v>5.5892549999999996</v>
      </c>
      <c r="P2242">
        <v>58</v>
      </c>
      <c r="Q2242">
        <v>2.5129980000000001</v>
      </c>
      <c r="R2242" t="s">
        <v>43</v>
      </c>
      <c r="S2242" t="s">
        <v>43</v>
      </c>
    </row>
    <row r="2243" spans="1:19">
      <c r="A2243">
        <v>5084</v>
      </c>
      <c r="B2243">
        <v>1908</v>
      </c>
      <c r="C2243">
        <v>2307</v>
      </c>
      <c r="D2243">
        <v>93648.59</v>
      </c>
      <c r="E2243">
        <v>2268</v>
      </c>
      <c r="F2243">
        <v>98401.59</v>
      </c>
      <c r="G2243">
        <v>43.386944</v>
      </c>
      <c r="H2243">
        <v>42.454999999999998</v>
      </c>
      <c r="I2243">
        <v>0.93194399999999999</v>
      </c>
      <c r="J2243">
        <v>1.0219510000000001</v>
      </c>
      <c r="K2243">
        <v>0</v>
      </c>
      <c r="L2243">
        <v>0</v>
      </c>
      <c r="M2243">
        <v>39</v>
      </c>
      <c r="N2243">
        <v>-4753</v>
      </c>
      <c r="O2243">
        <v>1.690507</v>
      </c>
      <c r="P2243">
        <v>26</v>
      </c>
      <c r="Q2243">
        <v>1.127005</v>
      </c>
      <c r="R2243" t="s">
        <v>43</v>
      </c>
      <c r="S2243" t="s">
        <v>43</v>
      </c>
    </row>
    <row r="2244" spans="1:19">
      <c r="A2244">
        <v>55</v>
      </c>
      <c r="B2244">
        <v>62</v>
      </c>
      <c r="C2244">
        <v>2302</v>
      </c>
      <c r="D2244">
        <v>71540.56</v>
      </c>
      <c r="E2244">
        <v>2198</v>
      </c>
      <c r="F2244">
        <v>82864.56</v>
      </c>
      <c r="G2244">
        <v>37.699981999999999</v>
      </c>
      <c r="H2244">
        <v>28.4</v>
      </c>
      <c r="I2244">
        <v>9.299982</v>
      </c>
      <c r="J2244">
        <v>1.327464</v>
      </c>
      <c r="K2244">
        <v>0</v>
      </c>
      <c r="L2244">
        <v>0</v>
      </c>
      <c r="M2244">
        <v>104</v>
      </c>
      <c r="N2244">
        <v>-11324</v>
      </c>
      <c r="O2244">
        <v>4.517811</v>
      </c>
      <c r="P2244">
        <v>28</v>
      </c>
      <c r="Q2244">
        <v>1.216334</v>
      </c>
      <c r="R2244" t="s">
        <v>43</v>
      </c>
      <c r="S2244" t="s">
        <v>43</v>
      </c>
    </row>
    <row r="2245" spans="1:19">
      <c r="A2245">
        <v>2558</v>
      </c>
      <c r="B2245">
        <v>822</v>
      </c>
      <c r="C2245">
        <v>2301</v>
      </c>
      <c r="D2245">
        <v>57666.53</v>
      </c>
      <c r="E2245">
        <v>2207</v>
      </c>
      <c r="F2245">
        <v>67086.53</v>
      </c>
      <c r="G2245">
        <v>30.397158999999998</v>
      </c>
      <c r="H2245">
        <v>7.68</v>
      </c>
      <c r="I2245">
        <v>22.717158999999999</v>
      </c>
      <c r="J2245">
        <v>3.9579629999999999</v>
      </c>
      <c r="K2245">
        <v>0</v>
      </c>
      <c r="L2245">
        <v>0</v>
      </c>
      <c r="M2245">
        <v>94</v>
      </c>
      <c r="N2245">
        <v>-9420</v>
      </c>
      <c r="O2245">
        <v>4.0851800000000003</v>
      </c>
      <c r="P2245">
        <v>42</v>
      </c>
      <c r="Q2245">
        <v>1.8252930000000001</v>
      </c>
      <c r="R2245" t="s">
        <v>43</v>
      </c>
      <c r="S2245" t="s">
        <v>43</v>
      </c>
    </row>
    <row r="2246" spans="1:19">
      <c r="A2246">
        <v>3806</v>
      </c>
      <c r="B2246">
        <v>120</v>
      </c>
      <c r="C2246">
        <v>2301</v>
      </c>
      <c r="D2246">
        <v>186115.06</v>
      </c>
      <c r="E2246">
        <v>2203</v>
      </c>
      <c r="F2246">
        <v>201333.06</v>
      </c>
      <c r="G2246">
        <v>91.390404000000004</v>
      </c>
      <c r="H2246">
        <v>70.599999999999994</v>
      </c>
      <c r="I2246">
        <v>20.790403999999999</v>
      </c>
      <c r="J2246">
        <v>1.2944819999999999</v>
      </c>
      <c r="K2246">
        <v>0</v>
      </c>
      <c r="L2246">
        <v>0</v>
      </c>
      <c r="M2246">
        <v>98</v>
      </c>
      <c r="N2246">
        <v>-15218</v>
      </c>
      <c r="O2246">
        <v>4.2590180000000002</v>
      </c>
      <c r="P2246">
        <v>37</v>
      </c>
      <c r="Q2246">
        <v>1.6079969999999999</v>
      </c>
      <c r="R2246" t="s">
        <v>43</v>
      </c>
      <c r="S2246" t="s">
        <v>43</v>
      </c>
    </row>
    <row r="2247" spans="1:19">
      <c r="A2247">
        <v>4414</v>
      </c>
      <c r="B2247">
        <v>1742</v>
      </c>
      <c r="C2247">
        <v>2301</v>
      </c>
      <c r="D2247">
        <v>90626.06</v>
      </c>
      <c r="E2247">
        <v>2202</v>
      </c>
      <c r="F2247">
        <v>103196.06</v>
      </c>
      <c r="G2247">
        <v>46.864696000000002</v>
      </c>
      <c r="H2247">
        <v>9.3350000000000009</v>
      </c>
      <c r="I2247">
        <v>37.529696000000001</v>
      </c>
      <c r="J2247">
        <v>5.020321</v>
      </c>
      <c r="K2247">
        <v>0</v>
      </c>
      <c r="L2247">
        <v>0</v>
      </c>
      <c r="M2247">
        <v>99</v>
      </c>
      <c r="N2247">
        <v>-12570</v>
      </c>
      <c r="O2247">
        <v>4.3024769999999997</v>
      </c>
      <c r="P2247">
        <v>21</v>
      </c>
      <c r="Q2247">
        <v>0.91264699999999999</v>
      </c>
      <c r="R2247" t="s">
        <v>43</v>
      </c>
      <c r="S2247" t="s">
        <v>43</v>
      </c>
    </row>
    <row r="2248" spans="1:19">
      <c r="A2248">
        <v>3848</v>
      </c>
      <c r="B2248">
        <v>118</v>
      </c>
      <c r="C2248">
        <v>2299</v>
      </c>
      <c r="D2248">
        <v>93997.07</v>
      </c>
      <c r="E2248">
        <v>2173</v>
      </c>
      <c r="F2248">
        <v>104777.07</v>
      </c>
      <c r="G2248">
        <v>48.217703999999998</v>
      </c>
      <c r="H2248">
        <v>42.26</v>
      </c>
      <c r="I2248">
        <v>5.9577039999999997</v>
      </c>
      <c r="J2248">
        <v>1.1409769999999999</v>
      </c>
      <c r="K2248">
        <v>0</v>
      </c>
      <c r="L2248">
        <v>0</v>
      </c>
      <c r="M2248">
        <v>126</v>
      </c>
      <c r="N2248">
        <v>-10780</v>
      </c>
      <c r="O2248">
        <v>5.4806439999999998</v>
      </c>
      <c r="P2248">
        <v>58</v>
      </c>
      <c r="Q2248">
        <v>2.5228359999999999</v>
      </c>
      <c r="R2248" t="s">
        <v>43</v>
      </c>
      <c r="S2248" t="s">
        <v>43</v>
      </c>
    </row>
    <row r="2249" spans="1:19">
      <c r="A2249">
        <v>5795</v>
      </c>
      <c r="B2249">
        <v>783</v>
      </c>
      <c r="C2249">
        <v>2299</v>
      </c>
      <c r="D2249">
        <v>119107.45</v>
      </c>
      <c r="E2249">
        <v>2218</v>
      </c>
      <c r="F2249">
        <v>132254.45000000001</v>
      </c>
      <c r="G2249">
        <v>59.627794999999999</v>
      </c>
      <c r="H2249">
        <v>29.795000000000002</v>
      </c>
      <c r="I2249">
        <v>29.832795000000001</v>
      </c>
      <c r="J2249">
        <v>2.0012690000000002</v>
      </c>
      <c r="K2249">
        <v>0</v>
      </c>
      <c r="L2249">
        <v>0</v>
      </c>
      <c r="M2249">
        <v>81</v>
      </c>
      <c r="N2249">
        <v>-13147</v>
      </c>
      <c r="O2249">
        <v>3.5232709999999998</v>
      </c>
      <c r="P2249">
        <v>43</v>
      </c>
      <c r="Q2249">
        <v>1.8703780000000001</v>
      </c>
      <c r="R2249" t="s">
        <v>43</v>
      </c>
      <c r="S2249" t="s">
        <v>43</v>
      </c>
    </row>
    <row r="2250" spans="1:19">
      <c r="A2250">
        <v>5216</v>
      </c>
      <c r="B2250">
        <v>1060</v>
      </c>
      <c r="C2250">
        <v>2295</v>
      </c>
      <c r="D2250">
        <v>101591.93</v>
      </c>
      <c r="E2250">
        <v>2121</v>
      </c>
      <c r="F2250">
        <v>117748.93</v>
      </c>
      <c r="G2250">
        <v>55.515760999999998</v>
      </c>
      <c r="H2250">
        <v>40.85</v>
      </c>
      <c r="I2250">
        <v>14.665761</v>
      </c>
      <c r="J2250">
        <v>1.3590150000000001</v>
      </c>
      <c r="K2250">
        <v>0</v>
      </c>
      <c r="L2250">
        <v>0</v>
      </c>
      <c r="M2250">
        <v>174</v>
      </c>
      <c r="N2250">
        <v>-16157</v>
      </c>
      <c r="O2250">
        <v>7.5816990000000004</v>
      </c>
      <c r="P2250">
        <v>69</v>
      </c>
      <c r="Q2250">
        <v>3.0065360000000001</v>
      </c>
      <c r="R2250" t="s">
        <v>43</v>
      </c>
      <c r="S2250" t="s">
        <v>43</v>
      </c>
    </row>
    <row r="2251" spans="1:19">
      <c r="A2251">
        <v>3132</v>
      </c>
      <c r="B2251">
        <v>356</v>
      </c>
      <c r="C2251">
        <v>2295</v>
      </c>
      <c r="D2251">
        <v>90773.33</v>
      </c>
      <c r="E2251">
        <v>2283</v>
      </c>
      <c r="F2251">
        <v>93193.33</v>
      </c>
      <c r="G2251">
        <v>40.820556000000003</v>
      </c>
      <c r="H2251">
        <v>37.43</v>
      </c>
      <c r="I2251">
        <v>3.3905560000000001</v>
      </c>
      <c r="J2251">
        <v>1.090584</v>
      </c>
      <c r="K2251">
        <v>0</v>
      </c>
      <c r="L2251">
        <v>0</v>
      </c>
      <c r="M2251">
        <v>12</v>
      </c>
      <c r="N2251">
        <v>-2420</v>
      </c>
      <c r="O2251">
        <v>0.52287600000000001</v>
      </c>
      <c r="P2251">
        <v>36</v>
      </c>
      <c r="Q2251">
        <v>1.568627</v>
      </c>
      <c r="R2251" t="s">
        <v>43</v>
      </c>
      <c r="S2251" t="s">
        <v>43</v>
      </c>
    </row>
    <row r="2252" spans="1:19">
      <c r="A2252">
        <v>1055</v>
      </c>
      <c r="B2252">
        <v>1254</v>
      </c>
      <c r="C2252">
        <v>2292</v>
      </c>
      <c r="D2252">
        <v>35359.550000000003</v>
      </c>
      <c r="E2252">
        <v>2236</v>
      </c>
      <c r="F2252">
        <v>43052.55</v>
      </c>
      <c r="G2252">
        <v>19.254270999999999</v>
      </c>
      <c r="H2252">
        <v>3.17</v>
      </c>
      <c r="I2252">
        <v>16.084271000000001</v>
      </c>
      <c r="J2252">
        <v>6.0739029999999996</v>
      </c>
      <c r="K2252">
        <v>0</v>
      </c>
      <c r="L2252">
        <v>0</v>
      </c>
      <c r="M2252">
        <v>56</v>
      </c>
      <c r="N2252">
        <v>-7693</v>
      </c>
      <c r="O2252">
        <v>2.4432809999999998</v>
      </c>
      <c r="P2252">
        <v>36</v>
      </c>
      <c r="Q2252">
        <v>1.570681</v>
      </c>
      <c r="R2252" t="s">
        <v>43</v>
      </c>
      <c r="S2252" t="s">
        <v>43</v>
      </c>
    </row>
    <row r="2253" spans="1:19">
      <c r="A2253">
        <v>4329</v>
      </c>
      <c r="B2253">
        <v>905</v>
      </c>
      <c r="C2253">
        <v>2292</v>
      </c>
      <c r="D2253">
        <v>131426.51</v>
      </c>
      <c r="E2253">
        <v>2249</v>
      </c>
      <c r="F2253">
        <v>136701.51</v>
      </c>
      <c r="G2253">
        <v>60.783240999999997</v>
      </c>
      <c r="H2253">
        <v>46.74</v>
      </c>
      <c r="I2253">
        <v>14.043241</v>
      </c>
      <c r="J2253">
        <v>1.300454</v>
      </c>
      <c r="K2253">
        <v>0</v>
      </c>
      <c r="L2253">
        <v>0</v>
      </c>
      <c r="M2253">
        <v>43</v>
      </c>
      <c r="N2253">
        <v>-5275</v>
      </c>
      <c r="O2253">
        <v>1.876091</v>
      </c>
      <c r="P2253">
        <v>30</v>
      </c>
      <c r="Q2253">
        <v>1.3089010000000001</v>
      </c>
      <c r="R2253" t="s">
        <v>43</v>
      </c>
      <c r="S2253" t="s">
        <v>43</v>
      </c>
    </row>
    <row r="2254" spans="1:19">
      <c r="A2254">
        <v>5138</v>
      </c>
      <c r="B2254">
        <v>62</v>
      </c>
      <c r="C2254">
        <v>2292</v>
      </c>
      <c r="D2254">
        <v>70002.81</v>
      </c>
      <c r="E2254">
        <v>2190</v>
      </c>
      <c r="F2254">
        <v>80464.81</v>
      </c>
      <c r="G2254">
        <v>36.741922000000002</v>
      </c>
      <c r="H2254">
        <v>27.59</v>
      </c>
      <c r="I2254">
        <v>9.1519220000000008</v>
      </c>
      <c r="J2254">
        <v>1.331712</v>
      </c>
      <c r="K2254">
        <v>0</v>
      </c>
      <c r="L2254">
        <v>0</v>
      </c>
      <c r="M2254">
        <v>102</v>
      </c>
      <c r="N2254">
        <v>-10462</v>
      </c>
      <c r="O2254">
        <v>4.4502620000000004</v>
      </c>
      <c r="P2254">
        <v>47</v>
      </c>
      <c r="Q2254">
        <v>2.050611</v>
      </c>
      <c r="R2254" t="s">
        <v>43</v>
      </c>
      <c r="S2254" t="s">
        <v>43</v>
      </c>
    </row>
    <row r="2255" spans="1:19">
      <c r="A2255">
        <v>280</v>
      </c>
      <c r="B2255">
        <v>267</v>
      </c>
      <c r="C2255">
        <v>2291</v>
      </c>
      <c r="D2255">
        <v>78402.210000000006</v>
      </c>
      <c r="E2255">
        <v>2130</v>
      </c>
      <c r="F2255">
        <v>93191.21</v>
      </c>
      <c r="G2255">
        <v>43.751742</v>
      </c>
      <c r="H2255">
        <v>28.504999999999999</v>
      </c>
      <c r="I2255">
        <v>15.246741999999999</v>
      </c>
      <c r="J2255">
        <v>1.53488</v>
      </c>
      <c r="K2255">
        <v>0</v>
      </c>
      <c r="L2255">
        <v>0</v>
      </c>
      <c r="M2255">
        <v>161</v>
      </c>
      <c r="N2255">
        <v>-14789</v>
      </c>
      <c r="O2255">
        <v>7.0274989999999997</v>
      </c>
      <c r="P2255">
        <v>54</v>
      </c>
      <c r="Q2255">
        <v>2.3570489999999999</v>
      </c>
      <c r="R2255" t="s">
        <v>43</v>
      </c>
      <c r="S2255" t="s">
        <v>43</v>
      </c>
    </row>
    <row r="2256" spans="1:19">
      <c r="A2256">
        <v>2667</v>
      </c>
      <c r="B2256">
        <v>62</v>
      </c>
      <c r="C2256">
        <v>2289</v>
      </c>
      <c r="D2256">
        <v>65194.49</v>
      </c>
      <c r="E2256">
        <v>2176</v>
      </c>
      <c r="F2256">
        <v>76644.490000000005</v>
      </c>
      <c r="G2256">
        <v>35.222651999999997</v>
      </c>
      <c r="H2256">
        <v>27.925000000000001</v>
      </c>
      <c r="I2256">
        <v>7.2976520000000002</v>
      </c>
      <c r="J2256">
        <v>1.2613300000000001</v>
      </c>
      <c r="K2256">
        <v>0</v>
      </c>
      <c r="L2256">
        <v>0</v>
      </c>
      <c r="M2256">
        <v>113</v>
      </c>
      <c r="N2256">
        <v>-11450</v>
      </c>
      <c r="O2256">
        <v>4.9366539999999999</v>
      </c>
      <c r="P2256">
        <v>56</v>
      </c>
      <c r="Q2256">
        <v>2.4464830000000002</v>
      </c>
      <c r="R2256" t="s">
        <v>43</v>
      </c>
      <c r="S2256" t="s">
        <v>43</v>
      </c>
    </row>
    <row r="2257" spans="1:19">
      <c r="A2257">
        <v>3653</v>
      </c>
      <c r="B2257">
        <v>177</v>
      </c>
      <c r="C2257">
        <v>2289</v>
      </c>
      <c r="D2257">
        <v>148641.69</v>
      </c>
      <c r="E2257">
        <v>2116</v>
      </c>
      <c r="F2257">
        <v>168801.69</v>
      </c>
      <c r="G2257">
        <v>79.773955999999998</v>
      </c>
      <c r="H2257">
        <v>78.31</v>
      </c>
      <c r="I2257">
        <v>1.463956</v>
      </c>
      <c r="J2257">
        <v>1.018694</v>
      </c>
      <c r="K2257">
        <v>0</v>
      </c>
      <c r="L2257">
        <v>0</v>
      </c>
      <c r="M2257">
        <v>173</v>
      </c>
      <c r="N2257">
        <v>-20160</v>
      </c>
      <c r="O2257">
        <v>7.5578859999999999</v>
      </c>
      <c r="P2257">
        <v>49</v>
      </c>
      <c r="Q2257">
        <v>2.140673</v>
      </c>
      <c r="R2257" t="s">
        <v>43</v>
      </c>
      <c r="S2257" t="s">
        <v>43</v>
      </c>
    </row>
    <row r="2258" spans="1:19">
      <c r="A2258">
        <v>4404</v>
      </c>
      <c r="B2258">
        <v>1473</v>
      </c>
      <c r="C2258">
        <v>2289</v>
      </c>
      <c r="D2258">
        <v>82607.789999999994</v>
      </c>
      <c r="E2258">
        <v>2107</v>
      </c>
      <c r="F2258">
        <v>100377.79</v>
      </c>
      <c r="G2258">
        <v>47.640146999999999</v>
      </c>
      <c r="H2258">
        <v>26.62</v>
      </c>
      <c r="I2258">
        <v>21.020147000000001</v>
      </c>
      <c r="J2258">
        <v>1.7896369999999999</v>
      </c>
      <c r="K2258">
        <v>0</v>
      </c>
      <c r="L2258">
        <v>0</v>
      </c>
      <c r="M2258">
        <v>182</v>
      </c>
      <c r="N2258">
        <v>-17770</v>
      </c>
      <c r="O2258">
        <v>7.9510699999999996</v>
      </c>
      <c r="P2258">
        <v>55</v>
      </c>
      <c r="Q2258">
        <v>2.4027959999999999</v>
      </c>
      <c r="R2258" t="s">
        <v>43</v>
      </c>
      <c r="S2258" t="s">
        <v>43</v>
      </c>
    </row>
    <row r="2259" spans="1:19">
      <c r="A2259">
        <v>4793</v>
      </c>
      <c r="B2259">
        <v>1201</v>
      </c>
      <c r="C2259">
        <v>2287</v>
      </c>
      <c r="D2259">
        <v>218914.3</v>
      </c>
      <c r="E2259">
        <v>2148</v>
      </c>
      <c r="F2259">
        <v>237851.3</v>
      </c>
      <c r="G2259">
        <v>110.73151799999999</v>
      </c>
      <c r="H2259">
        <v>91.09</v>
      </c>
      <c r="I2259">
        <v>19.641518000000001</v>
      </c>
      <c r="J2259">
        <v>1.2156279999999999</v>
      </c>
      <c r="K2259">
        <v>0</v>
      </c>
      <c r="L2259">
        <v>0</v>
      </c>
      <c r="M2259">
        <v>139</v>
      </c>
      <c r="N2259">
        <v>-18937</v>
      </c>
      <c r="O2259">
        <v>6.0778309999999998</v>
      </c>
      <c r="P2259">
        <v>35</v>
      </c>
      <c r="Q2259">
        <v>1.530389</v>
      </c>
      <c r="R2259" t="s">
        <v>43</v>
      </c>
      <c r="S2259" t="s">
        <v>44</v>
      </c>
    </row>
    <row r="2260" spans="1:19">
      <c r="A2260">
        <v>3296</v>
      </c>
      <c r="B2260">
        <v>1725</v>
      </c>
      <c r="C2260">
        <v>2286</v>
      </c>
      <c r="D2260">
        <v>103312.01</v>
      </c>
      <c r="E2260">
        <v>2169</v>
      </c>
      <c r="F2260">
        <v>113669.01</v>
      </c>
      <c r="G2260">
        <v>52.406182999999999</v>
      </c>
      <c r="H2260">
        <v>60</v>
      </c>
      <c r="I2260">
        <v>-7.5938169999999996</v>
      </c>
      <c r="J2260">
        <v>0.87343599999999999</v>
      </c>
      <c r="K2260">
        <v>0</v>
      </c>
      <c r="L2260">
        <v>0</v>
      </c>
      <c r="M2260">
        <v>117</v>
      </c>
      <c r="N2260">
        <v>-10357</v>
      </c>
      <c r="O2260">
        <v>5.1181099999999997</v>
      </c>
      <c r="P2260">
        <v>49</v>
      </c>
      <c r="Q2260">
        <v>2.1434820000000001</v>
      </c>
      <c r="R2260" t="s">
        <v>43</v>
      </c>
      <c r="S2260" t="s">
        <v>43</v>
      </c>
    </row>
    <row r="2261" spans="1:19">
      <c r="A2261">
        <v>2523</v>
      </c>
      <c r="B2261">
        <v>933</v>
      </c>
      <c r="C2261">
        <v>2286</v>
      </c>
      <c r="D2261">
        <v>115441.05</v>
      </c>
      <c r="E2261">
        <v>2109</v>
      </c>
      <c r="F2261">
        <v>138225.04999999999</v>
      </c>
      <c r="G2261">
        <v>65.540564000000003</v>
      </c>
      <c r="H2261">
        <v>42.87</v>
      </c>
      <c r="I2261">
        <v>22.670563999999999</v>
      </c>
      <c r="J2261">
        <v>1.528821</v>
      </c>
      <c r="K2261">
        <v>0</v>
      </c>
      <c r="L2261">
        <v>0</v>
      </c>
      <c r="M2261">
        <v>177</v>
      </c>
      <c r="N2261">
        <v>-22784</v>
      </c>
      <c r="O2261">
        <v>7.7427820000000001</v>
      </c>
      <c r="P2261">
        <v>27</v>
      </c>
      <c r="Q2261">
        <v>1.1811020000000001</v>
      </c>
      <c r="R2261" t="s">
        <v>43</v>
      </c>
      <c r="S2261" t="s">
        <v>43</v>
      </c>
    </row>
    <row r="2262" spans="1:19">
      <c r="A2262">
        <v>3840</v>
      </c>
      <c r="B2262">
        <v>1879</v>
      </c>
      <c r="C2262">
        <v>2285</v>
      </c>
      <c r="D2262">
        <v>82577.009999999995</v>
      </c>
      <c r="E2262">
        <v>2207</v>
      </c>
      <c r="F2262">
        <v>92524.01</v>
      </c>
      <c r="G2262">
        <v>41.922977000000003</v>
      </c>
      <c r="H2262">
        <v>12.37</v>
      </c>
      <c r="I2262">
        <v>29.552976999999998</v>
      </c>
      <c r="J2262">
        <v>3.3890850000000001</v>
      </c>
      <c r="K2262">
        <v>1</v>
      </c>
      <c r="L2262">
        <v>4.3763999999999997E-2</v>
      </c>
      <c r="M2262">
        <v>77</v>
      </c>
      <c r="N2262">
        <v>-9947</v>
      </c>
      <c r="O2262">
        <v>3.3698030000000001</v>
      </c>
      <c r="P2262">
        <v>38</v>
      </c>
      <c r="Q2262">
        <v>1.6630199999999999</v>
      </c>
      <c r="R2262" t="s">
        <v>43</v>
      </c>
      <c r="S2262" t="s">
        <v>43</v>
      </c>
    </row>
    <row r="2263" spans="1:19">
      <c r="A2263">
        <v>2813</v>
      </c>
      <c r="B2263">
        <v>1430</v>
      </c>
      <c r="C2263">
        <v>2284</v>
      </c>
      <c r="D2263">
        <v>103864.76</v>
      </c>
      <c r="E2263">
        <v>2092</v>
      </c>
      <c r="F2263">
        <v>119098.76</v>
      </c>
      <c r="G2263">
        <v>56.930574</v>
      </c>
      <c r="H2263">
        <v>51.604999999999997</v>
      </c>
      <c r="I2263">
        <v>5.3255739999999996</v>
      </c>
      <c r="J2263">
        <v>1.103199</v>
      </c>
      <c r="K2263">
        <v>0</v>
      </c>
      <c r="L2263">
        <v>0</v>
      </c>
      <c r="M2263">
        <v>192</v>
      </c>
      <c r="N2263">
        <v>-15234</v>
      </c>
      <c r="O2263">
        <v>8.4063049999999997</v>
      </c>
      <c r="P2263">
        <v>24</v>
      </c>
      <c r="Q2263">
        <v>1.0507880000000001</v>
      </c>
      <c r="R2263" t="s">
        <v>43</v>
      </c>
      <c r="S2263" t="s">
        <v>43</v>
      </c>
    </row>
    <row r="2264" spans="1:19">
      <c r="A2264">
        <v>6026</v>
      </c>
      <c r="B2264">
        <v>176</v>
      </c>
      <c r="C2264">
        <v>2277</v>
      </c>
      <c r="D2264">
        <v>36655.75</v>
      </c>
      <c r="E2264">
        <v>2227</v>
      </c>
      <c r="F2264">
        <v>40302.75</v>
      </c>
      <c r="G2264">
        <v>18.097328000000001</v>
      </c>
      <c r="H2264">
        <v>12.86</v>
      </c>
      <c r="I2264">
        <v>5.2373279999999998</v>
      </c>
      <c r="J2264">
        <v>1.407257</v>
      </c>
      <c r="K2264">
        <v>0</v>
      </c>
      <c r="L2264">
        <v>0</v>
      </c>
      <c r="M2264">
        <v>50</v>
      </c>
      <c r="N2264">
        <v>-3647</v>
      </c>
      <c r="O2264">
        <v>2.195872</v>
      </c>
      <c r="P2264">
        <v>23</v>
      </c>
      <c r="Q2264">
        <v>1.0101009999999999</v>
      </c>
      <c r="R2264" t="s">
        <v>43</v>
      </c>
      <c r="S2264" t="s">
        <v>43</v>
      </c>
    </row>
    <row r="2265" spans="1:19">
      <c r="A2265">
        <v>4577</v>
      </c>
      <c r="B2265">
        <v>252</v>
      </c>
      <c r="C2265">
        <v>2275</v>
      </c>
      <c r="D2265">
        <v>69986.58</v>
      </c>
      <c r="E2265">
        <v>2173</v>
      </c>
      <c r="F2265">
        <v>79316.58</v>
      </c>
      <c r="G2265">
        <v>36.500957</v>
      </c>
      <c r="H2265">
        <v>20</v>
      </c>
      <c r="I2265">
        <v>16.500957</v>
      </c>
      <c r="J2265">
        <v>1.825048</v>
      </c>
      <c r="K2265">
        <v>5</v>
      </c>
      <c r="L2265">
        <v>0.21978</v>
      </c>
      <c r="M2265">
        <v>97</v>
      </c>
      <c r="N2265">
        <v>-9330</v>
      </c>
      <c r="O2265">
        <v>4.2637359999999997</v>
      </c>
      <c r="P2265">
        <v>40</v>
      </c>
      <c r="Q2265">
        <v>1.7582420000000001</v>
      </c>
      <c r="R2265" t="s">
        <v>43</v>
      </c>
      <c r="S2265" t="s">
        <v>43</v>
      </c>
    </row>
    <row r="2266" spans="1:19">
      <c r="A2266">
        <v>4647</v>
      </c>
      <c r="B2266">
        <v>855</v>
      </c>
      <c r="C2266">
        <v>2273</v>
      </c>
      <c r="D2266">
        <v>30546.240000000002</v>
      </c>
      <c r="E2266">
        <v>2209</v>
      </c>
      <c r="F2266">
        <v>35515.24</v>
      </c>
      <c r="G2266">
        <v>16.077518999999999</v>
      </c>
      <c r="H2266">
        <v>2.75</v>
      </c>
      <c r="I2266">
        <v>13.327519000000001</v>
      </c>
      <c r="J2266">
        <v>5.8463710000000004</v>
      </c>
      <c r="K2266">
        <v>0</v>
      </c>
      <c r="L2266">
        <v>0</v>
      </c>
      <c r="M2266">
        <v>64</v>
      </c>
      <c r="N2266">
        <v>-4969</v>
      </c>
      <c r="O2266">
        <v>2.8156620000000001</v>
      </c>
      <c r="P2266">
        <v>31</v>
      </c>
      <c r="Q2266">
        <v>1.363836</v>
      </c>
      <c r="R2266" t="s">
        <v>43</v>
      </c>
      <c r="S2266" t="s">
        <v>43</v>
      </c>
    </row>
    <row r="2267" spans="1:19">
      <c r="A2267">
        <v>5905</v>
      </c>
      <c r="B2267">
        <v>265</v>
      </c>
      <c r="C2267">
        <v>2270</v>
      </c>
      <c r="D2267">
        <v>89111.38</v>
      </c>
      <c r="E2267">
        <v>2091</v>
      </c>
      <c r="F2267">
        <v>108911.38</v>
      </c>
      <c r="G2267">
        <v>52.085787000000003</v>
      </c>
      <c r="H2267">
        <v>32.340000000000003</v>
      </c>
      <c r="I2267">
        <v>19.745787</v>
      </c>
      <c r="J2267">
        <v>1.6105689999999999</v>
      </c>
      <c r="K2267">
        <v>0</v>
      </c>
      <c r="L2267">
        <v>0</v>
      </c>
      <c r="M2267">
        <v>179</v>
      </c>
      <c r="N2267">
        <v>-19800</v>
      </c>
      <c r="O2267">
        <v>7.8854629999999997</v>
      </c>
      <c r="P2267">
        <v>16</v>
      </c>
      <c r="Q2267">
        <v>0.70484599999999997</v>
      </c>
      <c r="R2267" t="s">
        <v>43</v>
      </c>
      <c r="S2267" t="s">
        <v>43</v>
      </c>
    </row>
    <row r="2268" spans="1:19">
      <c r="A2268">
        <v>4954</v>
      </c>
      <c r="B2268">
        <v>410</v>
      </c>
      <c r="C2268">
        <v>2269</v>
      </c>
      <c r="D2268">
        <v>92402.59</v>
      </c>
      <c r="E2268">
        <v>2126</v>
      </c>
      <c r="F2268">
        <v>109357.59</v>
      </c>
      <c r="G2268">
        <v>51.438189000000001</v>
      </c>
      <c r="H2268">
        <v>13.76</v>
      </c>
      <c r="I2268">
        <v>37.678189000000003</v>
      </c>
      <c r="J2268">
        <v>3.7382399999999998</v>
      </c>
      <c r="K2268">
        <v>0</v>
      </c>
      <c r="L2268">
        <v>0</v>
      </c>
      <c r="M2268">
        <v>143</v>
      </c>
      <c r="N2268">
        <v>-16955</v>
      </c>
      <c r="O2268">
        <v>6.3023360000000004</v>
      </c>
      <c r="P2268">
        <v>39</v>
      </c>
      <c r="Q2268">
        <v>1.7188190000000001</v>
      </c>
      <c r="R2268" t="s">
        <v>43</v>
      </c>
      <c r="S2268" t="s">
        <v>43</v>
      </c>
    </row>
    <row r="2269" spans="1:19">
      <c r="A2269">
        <v>1158</v>
      </c>
      <c r="B2269">
        <v>246</v>
      </c>
      <c r="C2269">
        <v>2269</v>
      </c>
      <c r="D2269">
        <v>162288.18</v>
      </c>
      <c r="E2269">
        <v>2155</v>
      </c>
      <c r="F2269">
        <v>175903.18</v>
      </c>
      <c r="G2269">
        <v>81.625606000000005</v>
      </c>
      <c r="H2269">
        <v>63.43</v>
      </c>
      <c r="I2269">
        <v>18.195606000000002</v>
      </c>
      <c r="J2269">
        <v>1.286861</v>
      </c>
      <c r="K2269">
        <v>0</v>
      </c>
      <c r="L2269">
        <v>0</v>
      </c>
      <c r="M2269">
        <v>114</v>
      </c>
      <c r="N2269">
        <v>-13615</v>
      </c>
      <c r="O2269">
        <v>5.0242399999999998</v>
      </c>
      <c r="P2269">
        <v>34</v>
      </c>
      <c r="Q2269">
        <v>1.4984569999999999</v>
      </c>
      <c r="R2269" t="s">
        <v>43</v>
      </c>
      <c r="S2269" t="s">
        <v>43</v>
      </c>
    </row>
    <row r="2270" spans="1:19">
      <c r="A2270">
        <v>3732</v>
      </c>
      <c r="B2270">
        <v>46</v>
      </c>
      <c r="C2270">
        <v>2269</v>
      </c>
      <c r="D2270">
        <v>55356.59</v>
      </c>
      <c r="E2270">
        <v>2129</v>
      </c>
      <c r="F2270">
        <v>65857.59</v>
      </c>
      <c r="G2270">
        <v>30.933579000000002</v>
      </c>
      <c r="H2270">
        <v>16.21</v>
      </c>
      <c r="I2270">
        <v>14.723579000000001</v>
      </c>
      <c r="J2270">
        <v>1.9083019999999999</v>
      </c>
      <c r="K2270">
        <v>0</v>
      </c>
      <c r="L2270">
        <v>0</v>
      </c>
      <c r="M2270">
        <v>140</v>
      </c>
      <c r="N2270">
        <v>-10501</v>
      </c>
      <c r="O2270">
        <v>6.1701189999999997</v>
      </c>
      <c r="P2270">
        <v>24</v>
      </c>
      <c r="Q2270">
        <v>1.0577350000000001</v>
      </c>
      <c r="R2270" t="s">
        <v>43</v>
      </c>
      <c r="S2270" t="s">
        <v>43</v>
      </c>
    </row>
    <row r="2271" spans="1:19">
      <c r="A2271">
        <v>5386</v>
      </c>
      <c r="B2271">
        <v>1425</v>
      </c>
      <c r="C2271">
        <v>2266</v>
      </c>
      <c r="D2271">
        <v>81443.69</v>
      </c>
      <c r="E2271">
        <v>2187</v>
      </c>
      <c r="F2271">
        <v>88576.69</v>
      </c>
      <c r="G2271">
        <v>40.501458999999997</v>
      </c>
      <c r="H2271">
        <v>25.46</v>
      </c>
      <c r="I2271">
        <v>15.041459</v>
      </c>
      <c r="J2271">
        <v>1.5907880000000001</v>
      </c>
      <c r="K2271">
        <v>0</v>
      </c>
      <c r="L2271">
        <v>0</v>
      </c>
      <c r="M2271">
        <v>79</v>
      </c>
      <c r="N2271">
        <v>-7133</v>
      </c>
      <c r="O2271">
        <v>3.4863200000000001</v>
      </c>
      <c r="P2271">
        <v>68</v>
      </c>
      <c r="Q2271">
        <v>3.000883</v>
      </c>
      <c r="R2271" t="s">
        <v>43</v>
      </c>
      <c r="S2271" t="s">
        <v>43</v>
      </c>
    </row>
    <row r="2272" spans="1:19">
      <c r="A2272">
        <v>5506</v>
      </c>
      <c r="B2272">
        <v>712</v>
      </c>
      <c r="C2272">
        <v>2265</v>
      </c>
      <c r="D2272">
        <v>67001.759999999995</v>
      </c>
      <c r="E2272">
        <v>2087</v>
      </c>
      <c r="F2272">
        <v>83592.759999999995</v>
      </c>
      <c r="G2272">
        <v>40.054029999999997</v>
      </c>
      <c r="H2272">
        <v>20.81</v>
      </c>
      <c r="I2272">
        <v>19.244029999999999</v>
      </c>
      <c r="J2272">
        <v>1.924749</v>
      </c>
      <c r="K2272">
        <v>0</v>
      </c>
      <c r="L2272">
        <v>0</v>
      </c>
      <c r="M2272">
        <v>178</v>
      </c>
      <c r="N2272">
        <v>-16591</v>
      </c>
      <c r="O2272">
        <v>7.8587199999999999</v>
      </c>
      <c r="P2272">
        <v>37</v>
      </c>
      <c r="Q2272">
        <v>1.633554</v>
      </c>
      <c r="R2272" t="s">
        <v>43</v>
      </c>
      <c r="S2272" t="s">
        <v>43</v>
      </c>
    </row>
    <row r="2273" spans="1:19">
      <c r="A2273">
        <v>298</v>
      </c>
      <c r="B2273">
        <v>729</v>
      </c>
      <c r="C2273">
        <v>2263</v>
      </c>
      <c r="D2273">
        <v>61178.62</v>
      </c>
      <c r="E2273">
        <v>2128</v>
      </c>
      <c r="F2273">
        <v>75693.62</v>
      </c>
      <c r="G2273">
        <v>35.570309999999999</v>
      </c>
      <c r="H2273">
        <v>11.66</v>
      </c>
      <c r="I2273">
        <v>23.910309999999999</v>
      </c>
      <c r="J2273">
        <v>3.050627</v>
      </c>
      <c r="K2273">
        <v>0</v>
      </c>
      <c r="L2273">
        <v>0</v>
      </c>
      <c r="M2273">
        <v>135</v>
      </c>
      <c r="N2273">
        <v>-14515</v>
      </c>
      <c r="O2273">
        <v>5.9655319999999996</v>
      </c>
      <c r="P2273">
        <v>40</v>
      </c>
      <c r="Q2273">
        <v>1.7675650000000001</v>
      </c>
      <c r="R2273" t="s">
        <v>43</v>
      </c>
      <c r="S2273" t="s">
        <v>43</v>
      </c>
    </row>
    <row r="2274" spans="1:19">
      <c r="A2274">
        <v>1032</v>
      </c>
      <c r="B2274">
        <v>506</v>
      </c>
      <c r="C2274">
        <v>2261</v>
      </c>
      <c r="D2274">
        <v>98346.86</v>
      </c>
      <c r="E2274">
        <v>2215</v>
      </c>
      <c r="F2274">
        <v>103967.86</v>
      </c>
      <c r="G2274">
        <v>46.938085999999998</v>
      </c>
      <c r="H2274">
        <v>43.4</v>
      </c>
      <c r="I2274">
        <v>3.5380859999999998</v>
      </c>
      <c r="J2274">
        <v>1.081523</v>
      </c>
      <c r="K2274">
        <v>0</v>
      </c>
      <c r="L2274">
        <v>0</v>
      </c>
      <c r="M2274">
        <v>46</v>
      </c>
      <c r="N2274">
        <v>-5621</v>
      </c>
      <c r="O2274">
        <v>2.0344980000000001</v>
      </c>
      <c r="P2274">
        <v>30</v>
      </c>
      <c r="Q2274">
        <v>1.3268470000000001</v>
      </c>
      <c r="R2274" t="s">
        <v>43</v>
      </c>
      <c r="S2274" t="s">
        <v>43</v>
      </c>
    </row>
    <row r="2275" spans="1:19">
      <c r="A2275">
        <v>4871</v>
      </c>
      <c r="B2275">
        <v>1376</v>
      </c>
      <c r="C2275">
        <v>2255</v>
      </c>
      <c r="D2275">
        <v>60315.839999999997</v>
      </c>
      <c r="E2275">
        <v>2163</v>
      </c>
      <c r="F2275">
        <v>70344.84</v>
      </c>
      <c r="G2275">
        <v>32.521886000000002</v>
      </c>
      <c r="H2275">
        <v>11.2</v>
      </c>
      <c r="I2275">
        <v>21.321885999999999</v>
      </c>
      <c r="J2275">
        <v>2.90374</v>
      </c>
      <c r="K2275">
        <v>0</v>
      </c>
      <c r="L2275">
        <v>0</v>
      </c>
      <c r="M2275">
        <v>92</v>
      </c>
      <c r="N2275">
        <v>-10029</v>
      </c>
      <c r="O2275">
        <v>4.0798230000000002</v>
      </c>
      <c r="P2275">
        <v>22</v>
      </c>
      <c r="Q2275">
        <v>0.97560999999999998</v>
      </c>
      <c r="R2275" t="s">
        <v>43</v>
      </c>
      <c r="S2275" t="s">
        <v>43</v>
      </c>
    </row>
    <row r="2276" spans="1:19">
      <c r="A2276">
        <v>3787</v>
      </c>
      <c r="B2276">
        <v>754</v>
      </c>
      <c r="C2276">
        <v>2254</v>
      </c>
      <c r="D2276">
        <v>93131.24</v>
      </c>
      <c r="E2276">
        <v>2155</v>
      </c>
      <c r="F2276">
        <v>101430.24</v>
      </c>
      <c r="G2276">
        <v>47.067397</v>
      </c>
      <c r="H2276">
        <v>41.67</v>
      </c>
      <c r="I2276">
        <v>5.3973969999999998</v>
      </c>
      <c r="J2276">
        <v>1.1295269999999999</v>
      </c>
      <c r="K2276">
        <v>0</v>
      </c>
      <c r="L2276">
        <v>0</v>
      </c>
      <c r="M2276">
        <v>99</v>
      </c>
      <c r="N2276">
        <v>-8299</v>
      </c>
      <c r="O2276">
        <v>4.3921919999999997</v>
      </c>
      <c r="P2276">
        <v>53</v>
      </c>
      <c r="Q2276">
        <v>2.351375</v>
      </c>
      <c r="R2276" t="s">
        <v>43</v>
      </c>
      <c r="S2276" t="s">
        <v>43</v>
      </c>
    </row>
    <row r="2277" spans="1:19">
      <c r="A2277">
        <v>5246</v>
      </c>
      <c r="B2277">
        <v>1827</v>
      </c>
      <c r="C2277">
        <v>2253</v>
      </c>
      <c r="D2277">
        <v>100644.4</v>
      </c>
      <c r="E2277">
        <v>2112</v>
      </c>
      <c r="F2277">
        <v>114476.4</v>
      </c>
      <c r="G2277">
        <v>54.202840999999999</v>
      </c>
      <c r="H2277">
        <v>40</v>
      </c>
      <c r="I2277">
        <v>14.202840999999999</v>
      </c>
      <c r="J2277">
        <v>1.3550709999999999</v>
      </c>
      <c r="K2277">
        <v>1</v>
      </c>
      <c r="L2277">
        <v>4.4385000000000001E-2</v>
      </c>
      <c r="M2277">
        <v>140</v>
      </c>
      <c r="N2277">
        <v>-13832</v>
      </c>
      <c r="O2277">
        <v>6.2139369999999996</v>
      </c>
      <c r="P2277">
        <v>25</v>
      </c>
      <c r="Q2277">
        <v>1.109632</v>
      </c>
      <c r="R2277" t="s">
        <v>43</v>
      </c>
      <c r="S2277" t="s">
        <v>43</v>
      </c>
    </row>
    <row r="2278" spans="1:19">
      <c r="A2278">
        <v>2886</v>
      </c>
      <c r="B2278">
        <v>1461</v>
      </c>
      <c r="C2278">
        <v>2253</v>
      </c>
      <c r="D2278">
        <v>74510.25</v>
      </c>
      <c r="E2278">
        <v>2128</v>
      </c>
      <c r="F2278">
        <v>85650.25</v>
      </c>
      <c r="G2278">
        <v>40.249178000000001</v>
      </c>
      <c r="H2278">
        <v>15.375</v>
      </c>
      <c r="I2278">
        <v>24.874178000000001</v>
      </c>
      <c r="J2278">
        <v>2.6178330000000001</v>
      </c>
      <c r="K2278">
        <v>0</v>
      </c>
      <c r="L2278">
        <v>0</v>
      </c>
      <c r="M2278">
        <v>125</v>
      </c>
      <c r="N2278">
        <v>-11140</v>
      </c>
      <c r="O2278">
        <v>5.5481579999999999</v>
      </c>
      <c r="P2278">
        <v>17</v>
      </c>
      <c r="Q2278">
        <v>0.75454900000000003</v>
      </c>
      <c r="R2278" t="s">
        <v>43</v>
      </c>
      <c r="S2278" t="s">
        <v>43</v>
      </c>
    </row>
    <row r="2279" spans="1:19">
      <c r="A2279">
        <v>5132</v>
      </c>
      <c r="B2279">
        <v>1791</v>
      </c>
      <c r="C2279">
        <v>2245</v>
      </c>
      <c r="D2279">
        <v>92175.14</v>
      </c>
      <c r="E2279">
        <v>2047</v>
      </c>
      <c r="F2279">
        <v>114034.14</v>
      </c>
      <c r="G2279">
        <v>55.707934000000002</v>
      </c>
      <c r="H2279">
        <v>31.2</v>
      </c>
      <c r="I2279">
        <v>24.507933999999999</v>
      </c>
      <c r="J2279">
        <v>1.7855110000000001</v>
      </c>
      <c r="K2279">
        <v>0</v>
      </c>
      <c r="L2279">
        <v>0</v>
      </c>
      <c r="M2279">
        <v>198</v>
      </c>
      <c r="N2279">
        <v>-21859</v>
      </c>
      <c r="O2279">
        <v>8.8195990000000002</v>
      </c>
      <c r="P2279">
        <v>36</v>
      </c>
      <c r="Q2279">
        <v>1.6035630000000001</v>
      </c>
      <c r="R2279" t="s">
        <v>43</v>
      </c>
      <c r="S2279" t="s">
        <v>43</v>
      </c>
    </row>
    <row r="2280" spans="1:19">
      <c r="A2280">
        <v>4550</v>
      </c>
      <c r="B2280">
        <v>750</v>
      </c>
      <c r="C2280">
        <v>2242</v>
      </c>
      <c r="D2280">
        <v>53865.29</v>
      </c>
      <c r="E2280">
        <v>2116</v>
      </c>
      <c r="F2280">
        <v>63597.29</v>
      </c>
      <c r="G2280">
        <v>30.055430000000001</v>
      </c>
      <c r="H2280">
        <v>25.14</v>
      </c>
      <c r="I2280">
        <v>4.9154299999999997</v>
      </c>
      <c r="J2280">
        <v>1.195522</v>
      </c>
      <c r="K2280">
        <v>0</v>
      </c>
      <c r="L2280">
        <v>0</v>
      </c>
      <c r="M2280">
        <v>126</v>
      </c>
      <c r="N2280">
        <v>-9732</v>
      </c>
      <c r="O2280">
        <v>5.6199820000000003</v>
      </c>
      <c r="P2280">
        <v>46</v>
      </c>
      <c r="Q2280">
        <v>2.0517400000000001</v>
      </c>
      <c r="R2280" t="s">
        <v>43</v>
      </c>
      <c r="S2280" t="s">
        <v>43</v>
      </c>
    </row>
    <row r="2281" spans="1:19">
      <c r="A2281">
        <v>309</v>
      </c>
      <c r="B2281">
        <v>274</v>
      </c>
      <c r="C2281">
        <v>2242</v>
      </c>
      <c r="D2281">
        <v>133896.99</v>
      </c>
      <c r="E2281">
        <v>2140</v>
      </c>
      <c r="F2281">
        <v>146114.99</v>
      </c>
      <c r="G2281">
        <v>68.278032999999994</v>
      </c>
      <c r="H2281">
        <v>41.83</v>
      </c>
      <c r="I2281">
        <v>26.448032999999999</v>
      </c>
      <c r="J2281">
        <v>1.632274</v>
      </c>
      <c r="K2281">
        <v>0</v>
      </c>
      <c r="L2281">
        <v>0</v>
      </c>
      <c r="M2281">
        <v>102</v>
      </c>
      <c r="N2281">
        <v>-12218</v>
      </c>
      <c r="O2281">
        <v>4.5495089999999996</v>
      </c>
      <c r="P2281">
        <v>30</v>
      </c>
      <c r="Q2281">
        <v>1.3380909999999999</v>
      </c>
      <c r="R2281" t="s">
        <v>43</v>
      </c>
      <c r="S2281" t="s">
        <v>43</v>
      </c>
    </row>
    <row r="2282" spans="1:19">
      <c r="A2282">
        <v>5265</v>
      </c>
      <c r="B2282">
        <v>1988</v>
      </c>
      <c r="C2282">
        <v>2238</v>
      </c>
      <c r="D2282">
        <v>133800.69</v>
      </c>
      <c r="E2282">
        <v>2152</v>
      </c>
      <c r="F2282">
        <v>141770.64000000001</v>
      </c>
      <c r="G2282">
        <v>65.878550000000004</v>
      </c>
      <c r="H2282">
        <v>52.975000000000001</v>
      </c>
      <c r="I2282">
        <v>12.903549999999999</v>
      </c>
      <c r="J2282">
        <v>1.2435780000000001</v>
      </c>
      <c r="K2282">
        <v>0</v>
      </c>
      <c r="L2282">
        <v>0</v>
      </c>
      <c r="M2282">
        <v>86</v>
      </c>
      <c r="N2282">
        <v>-7969.95</v>
      </c>
      <c r="O2282">
        <v>3.8427169999999999</v>
      </c>
      <c r="P2282">
        <v>32</v>
      </c>
      <c r="Q2282">
        <v>1.429848</v>
      </c>
      <c r="R2282" t="s">
        <v>43</v>
      </c>
      <c r="S2282" t="s">
        <v>43</v>
      </c>
    </row>
    <row r="2283" spans="1:19">
      <c r="A2283">
        <v>5424</v>
      </c>
      <c r="B2283">
        <v>822</v>
      </c>
      <c r="C2283">
        <v>2238</v>
      </c>
      <c r="D2283">
        <v>55659.77</v>
      </c>
      <c r="E2283">
        <v>2154</v>
      </c>
      <c r="F2283">
        <v>64026.77</v>
      </c>
      <c r="G2283">
        <v>29.724591</v>
      </c>
      <c r="H2283">
        <v>6.835</v>
      </c>
      <c r="I2283">
        <v>22.889590999999999</v>
      </c>
      <c r="J2283">
        <v>4.3488790000000002</v>
      </c>
      <c r="K2283">
        <v>0</v>
      </c>
      <c r="L2283">
        <v>0</v>
      </c>
      <c r="M2283">
        <v>84</v>
      </c>
      <c r="N2283">
        <v>-8367</v>
      </c>
      <c r="O2283">
        <v>3.7533509999999999</v>
      </c>
      <c r="P2283">
        <v>38</v>
      </c>
      <c r="Q2283">
        <v>1.697945</v>
      </c>
      <c r="R2283" t="s">
        <v>43</v>
      </c>
      <c r="S2283" t="s">
        <v>43</v>
      </c>
    </row>
    <row r="2284" spans="1:19">
      <c r="A2284">
        <v>5024</v>
      </c>
      <c r="B2284">
        <v>252</v>
      </c>
      <c r="C2284">
        <v>2234</v>
      </c>
      <c r="D2284">
        <v>71786.34</v>
      </c>
      <c r="E2284">
        <v>2145</v>
      </c>
      <c r="F2284">
        <v>80284.34</v>
      </c>
      <c r="G2284">
        <v>37.428597000000003</v>
      </c>
      <c r="H2284">
        <v>20</v>
      </c>
      <c r="I2284">
        <v>17.428597</v>
      </c>
      <c r="J2284">
        <v>1.8714299999999999</v>
      </c>
      <c r="K2284">
        <v>4</v>
      </c>
      <c r="L2284">
        <v>0.17905099999999999</v>
      </c>
      <c r="M2284">
        <v>85</v>
      </c>
      <c r="N2284">
        <v>-8498</v>
      </c>
      <c r="O2284">
        <v>3.804834</v>
      </c>
      <c r="P2284">
        <v>42</v>
      </c>
      <c r="Q2284">
        <v>1.880036</v>
      </c>
      <c r="R2284" t="s">
        <v>43</v>
      </c>
      <c r="S2284" t="s">
        <v>43</v>
      </c>
    </row>
    <row r="2285" spans="1:19">
      <c r="A2285">
        <v>3544</v>
      </c>
      <c r="B2285">
        <v>1584</v>
      </c>
      <c r="C2285">
        <v>2233</v>
      </c>
      <c r="D2285">
        <v>109537.49</v>
      </c>
      <c r="E2285">
        <v>2114</v>
      </c>
      <c r="F2285">
        <v>123238.49</v>
      </c>
      <c r="G2285">
        <v>58.296353000000003</v>
      </c>
      <c r="H2285">
        <v>43.16</v>
      </c>
      <c r="I2285">
        <v>15.136353</v>
      </c>
      <c r="J2285">
        <v>1.350703</v>
      </c>
      <c r="K2285">
        <v>0</v>
      </c>
      <c r="L2285">
        <v>0</v>
      </c>
      <c r="M2285">
        <v>119</v>
      </c>
      <c r="N2285">
        <v>-13701</v>
      </c>
      <c r="O2285">
        <v>5.3291539999999999</v>
      </c>
      <c r="P2285">
        <v>36</v>
      </c>
      <c r="Q2285">
        <v>1.6121810000000001</v>
      </c>
      <c r="R2285" t="s">
        <v>43</v>
      </c>
      <c r="S2285" t="s">
        <v>43</v>
      </c>
    </row>
    <row r="2286" spans="1:19">
      <c r="A2286">
        <v>2012</v>
      </c>
      <c r="B2286">
        <v>398</v>
      </c>
      <c r="C2286">
        <v>2230</v>
      </c>
      <c r="D2286">
        <v>117596.82</v>
      </c>
      <c r="E2286">
        <v>2011</v>
      </c>
      <c r="F2286">
        <v>138651.82</v>
      </c>
      <c r="G2286">
        <v>68.946702999999999</v>
      </c>
      <c r="H2286">
        <v>44.43</v>
      </c>
      <c r="I2286">
        <v>24.516703</v>
      </c>
      <c r="J2286">
        <v>1.5518050000000001</v>
      </c>
      <c r="K2286">
        <v>0</v>
      </c>
      <c r="L2286">
        <v>0</v>
      </c>
      <c r="M2286">
        <v>219</v>
      </c>
      <c r="N2286">
        <v>-21055</v>
      </c>
      <c r="O2286">
        <v>9.8206279999999992</v>
      </c>
      <c r="P2286">
        <v>38</v>
      </c>
      <c r="Q2286">
        <v>1.7040360000000001</v>
      </c>
      <c r="R2286" t="s">
        <v>43</v>
      </c>
      <c r="S2286" t="s">
        <v>43</v>
      </c>
    </row>
    <row r="2287" spans="1:19">
      <c r="A2287">
        <v>4713</v>
      </c>
      <c r="B2287">
        <v>73</v>
      </c>
      <c r="C2287">
        <v>2228</v>
      </c>
      <c r="D2287">
        <v>207554.87</v>
      </c>
      <c r="E2287">
        <v>2165</v>
      </c>
      <c r="F2287">
        <v>222712.87</v>
      </c>
      <c r="G2287">
        <v>102.869686</v>
      </c>
      <c r="H2287">
        <v>62.93</v>
      </c>
      <c r="I2287">
        <v>39.939686000000002</v>
      </c>
      <c r="J2287">
        <v>1.634668</v>
      </c>
      <c r="K2287">
        <v>0</v>
      </c>
      <c r="L2287">
        <v>0</v>
      </c>
      <c r="M2287">
        <v>63</v>
      </c>
      <c r="N2287">
        <v>-15158</v>
      </c>
      <c r="O2287">
        <v>2.8276479999999999</v>
      </c>
      <c r="P2287">
        <v>39</v>
      </c>
      <c r="Q2287">
        <v>1.7504489999999999</v>
      </c>
      <c r="R2287" t="s">
        <v>43</v>
      </c>
      <c r="S2287" t="s">
        <v>43</v>
      </c>
    </row>
    <row r="2288" spans="1:19">
      <c r="A2288">
        <v>3234</v>
      </c>
      <c r="B2288">
        <v>1660</v>
      </c>
      <c r="C2288">
        <v>2225</v>
      </c>
      <c r="D2288">
        <v>64016.53</v>
      </c>
      <c r="E2288">
        <v>2077</v>
      </c>
      <c r="F2288">
        <v>76106.53</v>
      </c>
      <c r="G2288">
        <v>36.642527999999999</v>
      </c>
      <c r="H2288">
        <v>22.54</v>
      </c>
      <c r="I2288">
        <v>14.102528</v>
      </c>
      <c r="J2288">
        <v>1.625667</v>
      </c>
      <c r="K2288">
        <v>0</v>
      </c>
      <c r="L2288">
        <v>0</v>
      </c>
      <c r="M2288">
        <v>148</v>
      </c>
      <c r="N2288">
        <v>-12090</v>
      </c>
      <c r="O2288">
        <v>6.6516849999999996</v>
      </c>
      <c r="P2288">
        <v>17</v>
      </c>
      <c r="Q2288">
        <v>0.76404499999999997</v>
      </c>
      <c r="R2288" t="s">
        <v>43</v>
      </c>
      <c r="S2288" t="s">
        <v>43</v>
      </c>
    </row>
    <row r="2289" spans="1:19">
      <c r="A2289">
        <v>2904</v>
      </c>
      <c r="B2289">
        <v>1250</v>
      </c>
      <c r="C2289">
        <v>2222</v>
      </c>
      <c r="D2289">
        <v>42154.720000000001</v>
      </c>
      <c r="E2289">
        <v>2146</v>
      </c>
      <c r="F2289">
        <v>46851.72</v>
      </c>
      <c r="G2289">
        <v>21.832115999999999</v>
      </c>
      <c r="H2289">
        <v>13.785</v>
      </c>
      <c r="I2289">
        <v>8.0471160000000008</v>
      </c>
      <c r="J2289">
        <v>1.5837589999999999</v>
      </c>
      <c r="K2289">
        <v>29</v>
      </c>
      <c r="L2289">
        <v>1.305131</v>
      </c>
      <c r="M2289">
        <v>47</v>
      </c>
      <c r="N2289">
        <v>-4697</v>
      </c>
      <c r="O2289">
        <v>2.1152120000000001</v>
      </c>
      <c r="P2289">
        <v>22</v>
      </c>
      <c r="Q2289">
        <v>0.99009899999999995</v>
      </c>
      <c r="R2289" t="s">
        <v>43</v>
      </c>
      <c r="S2289" t="s">
        <v>43</v>
      </c>
    </row>
    <row r="2290" spans="1:19">
      <c r="A2290">
        <v>5593</v>
      </c>
      <c r="B2290">
        <v>1699</v>
      </c>
      <c r="C2290">
        <v>2221</v>
      </c>
      <c r="D2290">
        <v>152469.97</v>
      </c>
      <c r="E2290">
        <v>2089</v>
      </c>
      <c r="F2290">
        <v>168945.97</v>
      </c>
      <c r="G2290">
        <v>80.874088</v>
      </c>
      <c r="H2290">
        <v>69.02</v>
      </c>
      <c r="I2290">
        <v>11.854088000000001</v>
      </c>
      <c r="J2290">
        <v>1.1717489999999999</v>
      </c>
      <c r="K2290">
        <v>0</v>
      </c>
      <c r="L2290">
        <v>0</v>
      </c>
      <c r="M2290">
        <v>132</v>
      </c>
      <c r="N2290">
        <v>-16476</v>
      </c>
      <c r="O2290">
        <v>5.9432689999999999</v>
      </c>
      <c r="P2290">
        <v>28</v>
      </c>
      <c r="Q2290">
        <v>1.2606930000000001</v>
      </c>
      <c r="R2290" t="s">
        <v>43</v>
      </c>
      <c r="S2290" t="s">
        <v>43</v>
      </c>
    </row>
    <row r="2291" spans="1:19">
      <c r="A2291">
        <v>4999</v>
      </c>
      <c r="B2291">
        <v>1725</v>
      </c>
      <c r="C2291">
        <v>2220</v>
      </c>
      <c r="D2291">
        <v>106417.31</v>
      </c>
      <c r="E2291">
        <v>2119</v>
      </c>
      <c r="F2291">
        <v>116317.31</v>
      </c>
      <c r="G2291">
        <v>54.892547999999998</v>
      </c>
      <c r="H2291">
        <v>62.04</v>
      </c>
      <c r="I2291">
        <v>-7.1474520000000004</v>
      </c>
      <c r="J2291">
        <v>0.88479300000000005</v>
      </c>
      <c r="K2291">
        <v>0</v>
      </c>
      <c r="L2291">
        <v>0</v>
      </c>
      <c r="M2291">
        <v>101</v>
      </c>
      <c r="N2291">
        <v>-9900</v>
      </c>
      <c r="O2291">
        <v>4.54955</v>
      </c>
      <c r="P2291">
        <v>57</v>
      </c>
      <c r="Q2291">
        <v>2.5675680000000001</v>
      </c>
      <c r="R2291" t="s">
        <v>43</v>
      </c>
      <c r="S2291" t="s">
        <v>43</v>
      </c>
    </row>
    <row r="2292" spans="1:19">
      <c r="A2292">
        <v>4523</v>
      </c>
      <c r="B2292">
        <v>789</v>
      </c>
      <c r="C2292">
        <v>2220</v>
      </c>
      <c r="D2292">
        <v>54770.63</v>
      </c>
      <c r="E2292">
        <v>2159</v>
      </c>
      <c r="F2292">
        <v>59280.63</v>
      </c>
      <c r="G2292">
        <v>27.457447999999999</v>
      </c>
      <c r="H2292">
        <v>11.06</v>
      </c>
      <c r="I2292">
        <v>16.397448000000001</v>
      </c>
      <c r="J2292">
        <v>2.4825900000000001</v>
      </c>
      <c r="K2292">
        <v>0</v>
      </c>
      <c r="L2292">
        <v>0</v>
      </c>
      <c r="M2292">
        <v>61</v>
      </c>
      <c r="N2292">
        <v>-4510</v>
      </c>
      <c r="O2292">
        <v>2.7477480000000001</v>
      </c>
      <c r="P2292">
        <v>18</v>
      </c>
      <c r="Q2292">
        <v>0.81081099999999995</v>
      </c>
      <c r="R2292" t="s">
        <v>43</v>
      </c>
      <c r="S2292" t="s">
        <v>43</v>
      </c>
    </row>
    <row r="2293" spans="1:19">
      <c r="A2293">
        <v>2870</v>
      </c>
      <c r="B2293">
        <v>1026</v>
      </c>
      <c r="C2293">
        <v>2220</v>
      </c>
      <c r="D2293">
        <v>26409.25</v>
      </c>
      <c r="E2293">
        <v>2107</v>
      </c>
      <c r="F2293">
        <v>35029.25</v>
      </c>
      <c r="G2293">
        <v>16.625177999999998</v>
      </c>
      <c r="H2293">
        <v>6.01</v>
      </c>
      <c r="I2293">
        <v>10.615178</v>
      </c>
      <c r="J2293">
        <v>2.7662529999999999</v>
      </c>
      <c r="K2293">
        <v>0</v>
      </c>
      <c r="L2293">
        <v>0</v>
      </c>
      <c r="M2293">
        <v>113</v>
      </c>
      <c r="N2293">
        <v>-8620</v>
      </c>
      <c r="O2293">
        <v>5.09009</v>
      </c>
      <c r="P2293">
        <v>36</v>
      </c>
      <c r="Q2293">
        <v>1.6216219999999999</v>
      </c>
      <c r="R2293" t="s">
        <v>43</v>
      </c>
      <c r="S2293" t="s">
        <v>43</v>
      </c>
    </row>
    <row r="2294" spans="1:19">
      <c r="A2294">
        <v>234</v>
      </c>
      <c r="B2294">
        <v>1453</v>
      </c>
      <c r="C2294">
        <v>2219</v>
      </c>
      <c r="D2294">
        <v>51904</v>
      </c>
      <c r="E2294">
        <v>2144</v>
      </c>
      <c r="F2294">
        <v>58631</v>
      </c>
      <c r="G2294">
        <v>27.346549</v>
      </c>
      <c r="H2294">
        <v>6.0650000000000004</v>
      </c>
      <c r="I2294">
        <v>21.281548999999998</v>
      </c>
      <c r="J2294">
        <v>4.5089119999999996</v>
      </c>
      <c r="K2294">
        <v>5</v>
      </c>
      <c r="L2294">
        <v>0.225327</v>
      </c>
      <c r="M2294">
        <v>70</v>
      </c>
      <c r="N2294">
        <v>-6727</v>
      </c>
      <c r="O2294">
        <v>3.1545740000000002</v>
      </c>
      <c r="P2294">
        <v>22</v>
      </c>
      <c r="Q2294">
        <v>0.99143800000000004</v>
      </c>
      <c r="R2294" t="s">
        <v>43</v>
      </c>
      <c r="S2294" t="s">
        <v>43</v>
      </c>
    </row>
    <row r="2295" spans="1:19">
      <c r="A2295">
        <v>3149</v>
      </c>
      <c r="B2295">
        <v>1274</v>
      </c>
      <c r="C2295">
        <v>2219</v>
      </c>
      <c r="D2295">
        <v>122194.94</v>
      </c>
      <c r="E2295">
        <v>2177</v>
      </c>
      <c r="F2295">
        <v>126796.94</v>
      </c>
      <c r="G2295">
        <v>58.243886000000003</v>
      </c>
      <c r="H2295">
        <v>14.09</v>
      </c>
      <c r="I2295">
        <v>44.153886</v>
      </c>
      <c r="J2295">
        <v>4.1337039999999998</v>
      </c>
      <c r="K2295">
        <v>0</v>
      </c>
      <c r="L2295">
        <v>0</v>
      </c>
      <c r="M2295">
        <v>42</v>
      </c>
      <c r="N2295">
        <v>-4602</v>
      </c>
      <c r="O2295">
        <v>1.892744</v>
      </c>
      <c r="P2295">
        <v>31</v>
      </c>
      <c r="Q2295">
        <v>1.3970260000000001</v>
      </c>
      <c r="R2295" t="s">
        <v>43</v>
      </c>
      <c r="S2295" t="s">
        <v>43</v>
      </c>
    </row>
    <row r="2296" spans="1:19">
      <c r="A2296">
        <v>2360</v>
      </c>
      <c r="B2296">
        <v>1435</v>
      </c>
      <c r="C2296">
        <v>2218</v>
      </c>
      <c r="D2296">
        <v>60748.22</v>
      </c>
      <c r="E2296">
        <v>2150</v>
      </c>
      <c r="F2296">
        <v>67272.460000000006</v>
      </c>
      <c r="G2296">
        <v>31.289515999999999</v>
      </c>
      <c r="H2296">
        <v>13.074999999999999</v>
      </c>
      <c r="I2296">
        <v>18.214516</v>
      </c>
      <c r="J2296">
        <v>2.3930799999999999</v>
      </c>
      <c r="K2296">
        <v>0</v>
      </c>
      <c r="L2296">
        <v>0</v>
      </c>
      <c r="M2296">
        <v>68</v>
      </c>
      <c r="N2296">
        <v>-6524.24</v>
      </c>
      <c r="O2296">
        <v>3.0658249999999998</v>
      </c>
      <c r="P2296">
        <v>23</v>
      </c>
      <c r="Q2296">
        <v>1.0369699999999999</v>
      </c>
      <c r="R2296" t="s">
        <v>43</v>
      </c>
      <c r="S2296" t="s">
        <v>43</v>
      </c>
    </row>
    <row r="2297" spans="1:19">
      <c r="A2297">
        <v>2948</v>
      </c>
      <c r="B2297">
        <v>832</v>
      </c>
      <c r="C2297">
        <v>2218</v>
      </c>
      <c r="D2297">
        <v>161955.47</v>
      </c>
      <c r="E2297">
        <v>2193</v>
      </c>
      <c r="F2297">
        <v>166366.47</v>
      </c>
      <c r="G2297">
        <v>75.862503000000004</v>
      </c>
      <c r="H2297">
        <v>51.47</v>
      </c>
      <c r="I2297">
        <v>24.392503000000001</v>
      </c>
      <c r="J2297">
        <v>1.4739169999999999</v>
      </c>
      <c r="K2297">
        <v>0</v>
      </c>
      <c r="L2297">
        <v>0</v>
      </c>
      <c r="M2297">
        <v>25</v>
      </c>
      <c r="N2297">
        <v>-4411</v>
      </c>
      <c r="O2297">
        <v>1.1271420000000001</v>
      </c>
      <c r="P2297">
        <v>52</v>
      </c>
      <c r="Q2297">
        <v>2.3444539999999998</v>
      </c>
      <c r="R2297" t="s">
        <v>43</v>
      </c>
      <c r="S2297" t="s">
        <v>43</v>
      </c>
    </row>
    <row r="2298" spans="1:19">
      <c r="A2298">
        <v>4760</v>
      </c>
      <c r="B2298">
        <v>1179</v>
      </c>
      <c r="C2298">
        <v>2216</v>
      </c>
      <c r="D2298">
        <v>170818.36</v>
      </c>
      <c r="E2298">
        <v>2064</v>
      </c>
      <c r="F2298">
        <v>192922.36</v>
      </c>
      <c r="G2298">
        <v>93.470135999999997</v>
      </c>
      <c r="H2298">
        <v>61.78</v>
      </c>
      <c r="I2298">
        <v>31.690135999999999</v>
      </c>
      <c r="J2298">
        <v>1.5129509999999999</v>
      </c>
      <c r="K2298">
        <v>0</v>
      </c>
      <c r="L2298">
        <v>0</v>
      </c>
      <c r="M2298">
        <v>152</v>
      </c>
      <c r="N2298">
        <v>-22104</v>
      </c>
      <c r="O2298">
        <v>6.8592060000000004</v>
      </c>
      <c r="P2298">
        <v>29</v>
      </c>
      <c r="Q2298">
        <v>1.308664</v>
      </c>
      <c r="R2298" t="s">
        <v>43</v>
      </c>
      <c r="S2298" t="s">
        <v>43</v>
      </c>
    </row>
    <row r="2299" spans="1:19">
      <c r="A2299">
        <v>4774</v>
      </c>
      <c r="B2299">
        <v>1221</v>
      </c>
      <c r="C2299">
        <v>2215</v>
      </c>
      <c r="D2299">
        <v>79801.14</v>
      </c>
      <c r="E2299">
        <v>2095</v>
      </c>
      <c r="F2299">
        <v>92860.14</v>
      </c>
      <c r="G2299">
        <v>44.324649000000001</v>
      </c>
      <c r="H2299">
        <v>15.09</v>
      </c>
      <c r="I2299">
        <v>29.234649000000001</v>
      </c>
      <c r="J2299">
        <v>2.9373520000000002</v>
      </c>
      <c r="K2299">
        <v>0</v>
      </c>
      <c r="L2299">
        <v>0</v>
      </c>
      <c r="M2299">
        <v>120</v>
      </c>
      <c r="N2299">
        <v>-13059</v>
      </c>
      <c r="O2299">
        <v>5.4176070000000003</v>
      </c>
      <c r="P2299">
        <v>29</v>
      </c>
      <c r="Q2299">
        <v>1.3092550000000001</v>
      </c>
      <c r="R2299" t="s">
        <v>43</v>
      </c>
      <c r="S2299" t="s">
        <v>43</v>
      </c>
    </row>
    <row r="2300" spans="1:19">
      <c r="A2300">
        <v>114</v>
      </c>
      <c r="B2300">
        <v>1695</v>
      </c>
      <c r="C2300">
        <v>2215</v>
      </c>
      <c r="D2300">
        <v>116259.02</v>
      </c>
      <c r="E2300">
        <v>1992</v>
      </c>
      <c r="F2300">
        <v>137871.01999999999</v>
      </c>
      <c r="G2300">
        <v>69.212359000000006</v>
      </c>
      <c r="H2300">
        <v>50.86</v>
      </c>
      <c r="I2300">
        <v>18.352359</v>
      </c>
      <c r="J2300">
        <v>1.360841</v>
      </c>
      <c r="K2300">
        <v>1</v>
      </c>
      <c r="L2300">
        <v>4.5147E-2</v>
      </c>
      <c r="M2300">
        <v>222</v>
      </c>
      <c r="N2300">
        <v>-21612</v>
      </c>
      <c r="O2300">
        <v>10.022573</v>
      </c>
      <c r="P2300">
        <v>36</v>
      </c>
      <c r="Q2300">
        <v>1.6252819999999999</v>
      </c>
      <c r="R2300" t="s">
        <v>43</v>
      </c>
      <c r="S2300" t="s">
        <v>43</v>
      </c>
    </row>
    <row r="2301" spans="1:19">
      <c r="A2301">
        <v>3074</v>
      </c>
      <c r="B2301">
        <v>697</v>
      </c>
      <c r="C2301">
        <v>2215</v>
      </c>
      <c r="D2301">
        <v>182982.01</v>
      </c>
      <c r="E2301">
        <v>2126</v>
      </c>
      <c r="F2301">
        <v>200479.01</v>
      </c>
      <c r="G2301">
        <v>94.298687999999999</v>
      </c>
      <c r="H2301">
        <v>56.6</v>
      </c>
      <c r="I2301">
        <v>37.698687999999997</v>
      </c>
      <c r="J2301">
        <v>1.6660550000000001</v>
      </c>
      <c r="K2301">
        <v>0</v>
      </c>
      <c r="L2301">
        <v>0</v>
      </c>
      <c r="M2301">
        <v>89</v>
      </c>
      <c r="N2301">
        <v>-17497</v>
      </c>
      <c r="O2301">
        <v>4.018059</v>
      </c>
      <c r="P2301">
        <v>29</v>
      </c>
      <c r="Q2301">
        <v>1.3092550000000001</v>
      </c>
      <c r="R2301" t="s">
        <v>43</v>
      </c>
      <c r="S2301" t="s">
        <v>43</v>
      </c>
    </row>
    <row r="2302" spans="1:19">
      <c r="A2302">
        <v>2917</v>
      </c>
      <c r="B2302">
        <v>1872</v>
      </c>
      <c r="C2302">
        <v>2214</v>
      </c>
      <c r="D2302">
        <v>68829.62</v>
      </c>
      <c r="E2302">
        <v>2105</v>
      </c>
      <c r="F2302">
        <v>78070.62</v>
      </c>
      <c r="G2302">
        <v>37.088180999999999</v>
      </c>
      <c r="H2302">
        <v>13.38</v>
      </c>
      <c r="I2302">
        <v>23.708181</v>
      </c>
      <c r="J2302">
        <v>2.7719119999999999</v>
      </c>
      <c r="K2302">
        <v>0</v>
      </c>
      <c r="L2302">
        <v>0</v>
      </c>
      <c r="M2302">
        <v>109</v>
      </c>
      <c r="N2302">
        <v>-9241</v>
      </c>
      <c r="O2302">
        <v>4.923216</v>
      </c>
      <c r="P2302">
        <v>34</v>
      </c>
      <c r="Q2302">
        <v>1.535682</v>
      </c>
      <c r="R2302" t="s">
        <v>43</v>
      </c>
      <c r="S2302" t="s">
        <v>43</v>
      </c>
    </row>
    <row r="2303" spans="1:19">
      <c r="A2303">
        <v>3008</v>
      </c>
      <c r="B2303">
        <v>1464</v>
      </c>
      <c r="C2303">
        <v>2214</v>
      </c>
      <c r="D2303">
        <v>27596.22</v>
      </c>
      <c r="E2303">
        <v>2164</v>
      </c>
      <c r="F2303">
        <v>31358.22</v>
      </c>
      <c r="G2303">
        <v>14.49086</v>
      </c>
      <c r="H2303">
        <v>7.05</v>
      </c>
      <c r="I2303">
        <v>7.4408599999999998</v>
      </c>
      <c r="J2303">
        <v>2.0554410000000001</v>
      </c>
      <c r="K2303">
        <v>0</v>
      </c>
      <c r="L2303">
        <v>0</v>
      </c>
      <c r="M2303">
        <v>50</v>
      </c>
      <c r="N2303">
        <v>-3762</v>
      </c>
      <c r="O2303">
        <v>2.258356</v>
      </c>
      <c r="P2303">
        <v>19</v>
      </c>
      <c r="Q2303">
        <v>0.85817500000000002</v>
      </c>
      <c r="R2303" t="s">
        <v>43</v>
      </c>
      <c r="S2303" t="s">
        <v>43</v>
      </c>
    </row>
    <row r="2304" spans="1:19">
      <c r="A2304">
        <v>5347</v>
      </c>
      <c r="B2304">
        <v>1245</v>
      </c>
      <c r="C2304">
        <v>2212</v>
      </c>
      <c r="D2304">
        <v>56942.17</v>
      </c>
      <c r="E2304">
        <v>2106</v>
      </c>
      <c r="F2304">
        <v>64828.17</v>
      </c>
      <c r="G2304">
        <v>30.782606999999999</v>
      </c>
      <c r="H2304">
        <v>20.434999999999999</v>
      </c>
      <c r="I2304">
        <v>10.347607</v>
      </c>
      <c r="J2304">
        <v>1.506367</v>
      </c>
      <c r="K2304">
        <v>2</v>
      </c>
      <c r="L2304">
        <v>9.0415999999999996E-2</v>
      </c>
      <c r="M2304">
        <v>104</v>
      </c>
      <c r="N2304">
        <v>-7886</v>
      </c>
      <c r="O2304">
        <v>4.7016270000000002</v>
      </c>
      <c r="P2304">
        <v>32</v>
      </c>
      <c r="Q2304">
        <v>1.446655</v>
      </c>
      <c r="R2304" t="s">
        <v>43</v>
      </c>
      <c r="S2304" t="s">
        <v>43</v>
      </c>
    </row>
    <row r="2305" spans="1:19">
      <c r="A2305">
        <v>3411</v>
      </c>
      <c r="B2305">
        <v>618</v>
      </c>
      <c r="C2305">
        <v>2210</v>
      </c>
      <c r="D2305">
        <v>62473.95</v>
      </c>
      <c r="E2305">
        <v>2204</v>
      </c>
      <c r="F2305">
        <v>64273.95</v>
      </c>
      <c r="G2305">
        <v>29.162409</v>
      </c>
      <c r="H2305">
        <v>18.29</v>
      </c>
      <c r="I2305">
        <v>10.872408999999999</v>
      </c>
      <c r="J2305">
        <v>1.594446</v>
      </c>
      <c r="K2305">
        <v>0</v>
      </c>
      <c r="L2305">
        <v>0</v>
      </c>
      <c r="M2305">
        <v>6</v>
      </c>
      <c r="N2305">
        <v>-1800</v>
      </c>
      <c r="O2305">
        <v>0.27149299999999998</v>
      </c>
      <c r="P2305">
        <v>27</v>
      </c>
      <c r="Q2305">
        <v>1.221719</v>
      </c>
      <c r="R2305" t="s">
        <v>43</v>
      </c>
      <c r="S2305" t="s">
        <v>43</v>
      </c>
    </row>
    <row r="2306" spans="1:19">
      <c r="A2306">
        <v>4231</v>
      </c>
      <c r="B2306">
        <v>1969</v>
      </c>
      <c r="C2306">
        <v>2210</v>
      </c>
      <c r="D2306">
        <v>69661.679999999993</v>
      </c>
      <c r="E2306">
        <v>2144</v>
      </c>
      <c r="F2306">
        <v>76058.679999999993</v>
      </c>
      <c r="G2306">
        <v>35.475130999999998</v>
      </c>
      <c r="H2306">
        <v>22.73</v>
      </c>
      <c r="I2306">
        <v>12.745131000000001</v>
      </c>
      <c r="J2306">
        <v>1.560718</v>
      </c>
      <c r="K2306">
        <v>0</v>
      </c>
      <c r="L2306">
        <v>0</v>
      </c>
      <c r="M2306">
        <v>66</v>
      </c>
      <c r="N2306">
        <v>-6397</v>
      </c>
      <c r="O2306">
        <v>2.9864250000000001</v>
      </c>
      <c r="P2306">
        <v>33</v>
      </c>
      <c r="Q2306">
        <v>1.4932129999999999</v>
      </c>
      <c r="R2306" t="s">
        <v>43</v>
      </c>
      <c r="S2306" t="s">
        <v>43</v>
      </c>
    </row>
    <row r="2307" spans="1:19">
      <c r="A2307">
        <v>98</v>
      </c>
      <c r="B2307">
        <v>549</v>
      </c>
      <c r="C2307">
        <v>2209</v>
      </c>
      <c r="D2307">
        <v>102955.67</v>
      </c>
      <c r="E2307">
        <v>2108</v>
      </c>
      <c r="F2307">
        <v>114165.67</v>
      </c>
      <c r="G2307">
        <v>54.158287000000001</v>
      </c>
      <c r="H2307">
        <v>33.299999999999997</v>
      </c>
      <c r="I2307">
        <v>20.858287000000001</v>
      </c>
      <c r="J2307">
        <v>1.6263749999999999</v>
      </c>
      <c r="K2307">
        <v>0</v>
      </c>
      <c r="L2307">
        <v>0</v>
      </c>
      <c r="M2307">
        <v>101</v>
      </c>
      <c r="N2307">
        <v>-11210</v>
      </c>
      <c r="O2307">
        <v>4.5722050000000003</v>
      </c>
      <c r="P2307">
        <v>27</v>
      </c>
      <c r="Q2307">
        <v>1.2222729999999999</v>
      </c>
      <c r="R2307" t="s">
        <v>43</v>
      </c>
      <c r="S2307" t="s">
        <v>43</v>
      </c>
    </row>
    <row r="2308" spans="1:19">
      <c r="A2308">
        <v>337</v>
      </c>
      <c r="B2308">
        <v>1589</v>
      </c>
      <c r="C2308">
        <v>2207</v>
      </c>
      <c r="D2308">
        <v>91832.79</v>
      </c>
      <c r="E2308">
        <v>2084</v>
      </c>
      <c r="F2308">
        <v>104255.79</v>
      </c>
      <c r="G2308">
        <v>50.026770999999997</v>
      </c>
      <c r="H2308">
        <v>35</v>
      </c>
      <c r="I2308">
        <v>15.026771</v>
      </c>
      <c r="J2308">
        <v>1.4293359999999999</v>
      </c>
      <c r="K2308">
        <v>0</v>
      </c>
      <c r="L2308">
        <v>0</v>
      </c>
      <c r="M2308">
        <v>123</v>
      </c>
      <c r="N2308">
        <v>-12423</v>
      </c>
      <c r="O2308">
        <v>5.5731760000000001</v>
      </c>
      <c r="P2308">
        <v>36</v>
      </c>
      <c r="Q2308">
        <v>1.6311739999999999</v>
      </c>
      <c r="R2308" t="s">
        <v>43</v>
      </c>
      <c r="S2308" t="s">
        <v>43</v>
      </c>
    </row>
    <row r="2309" spans="1:19">
      <c r="A2309">
        <v>3788</v>
      </c>
      <c r="B2309">
        <v>252</v>
      </c>
      <c r="C2309">
        <v>2205</v>
      </c>
      <c r="D2309">
        <v>68852.539999999994</v>
      </c>
      <c r="E2309">
        <v>2127</v>
      </c>
      <c r="F2309">
        <v>74947.539999999994</v>
      </c>
      <c r="G2309">
        <v>35.236266999999998</v>
      </c>
      <c r="H2309">
        <v>20</v>
      </c>
      <c r="I2309">
        <v>15.236267</v>
      </c>
      <c r="J2309">
        <v>1.7618130000000001</v>
      </c>
      <c r="K2309">
        <v>3</v>
      </c>
      <c r="L2309">
        <v>0.13605400000000001</v>
      </c>
      <c r="M2309">
        <v>75</v>
      </c>
      <c r="N2309">
        <v>-6095</v>
      </c>
      <c r="O2309">
        <v>3.4013610000000001</v>
      </c>
      <c r="P2309">
        <v>37</v>
      </c>
      <c r="Q2309">
        <v>1.678005</v>
      </c>
      <c r="R2309" t="s">
        <v>43</v>
      </c>
      <c r="S2309" t="s">
        <v>43</v>
      </c>
    </row>
    <row r="2310" spans="1:19">
      <c r="A2310">
        <v>5864</v>
      </c>
      <c r="B2310">
        <v>277</v>
      </c>
      <c r="C2310">
        <v>2205</v>
      </c>
      <c r="D2310">
        <v>37399.03</v>
      </c>
      <c r="E2310">
        <v>2098</v>
      </c>
      <c r="F2310">
        <v>45961.03</v>
      </c>
      <c r="G2310">
        <v>21.907069</v>
      </c>
      <c r="H2310">
        <v>9.3350000000000009</v>
      </c>
      <c r="I2310">
        <v>12.572069000000001</v>
      </c>
      <c r="J2310">
        <v>2.3467669999999998</v>
      </c>
      <c r="K2310">
        <v>0</v>
      </c>
      <c r="L2310">
        <v>0</v>
      </c>
      <c r="M2310">
        <v>107</v>
      </c>
      <c r="N2310">
        <v>-8562</v>
      </c>
      <c r="O2310">
        <v>4.852608</v>
      </c>
      <c r="P2310">
        <v>29</v>
      </c>
      <c r="Q2310">
        <v>1.3151930000000001</v>
      </c>
      <c r="R2310" t="s">
        <v>43</v>
      </c>
      <c r="S2310" t="s">
        <v>43</v>
      </c>
    </row>
    <row r="2311" spans="1:19">
      <c r="A2311">
        <v>3027</v>
      </c>
      <c r="B2311">
        <v>1076</v>
      </c>
      <c r="C2311">
        <v>2202</v>
      </c>
      <c r="D2311">
        <v>133213.54999999999</v>
      </c>
      <c r="E2311">
        <v>2073</v>
      </c>
      <c r="F2311">
        <v>154462.54999999999</v>
      </c>
      <c r="G2311">
        <v>74.511601999999996</v>
      </c>
      <c r="H2311">
        <v>32.880000000000003</v>
      </c>
      <c r="I2311">
        <v>41.631602000000001</v>
      </c>
      <c r="J2311">
        <v>2.266168</v>
      </c>
      <c r="K2311">
        <v>0</v>
      </c>
      <c r="L2311">
        <v>0</v>
      </c>
      <c r="M2311">
        <v>129</v>
      </c>
      <c r="N2311">
        <v>-21249</v>
      </c>
      <c r="O2311">
        <v>5.8583109999999996</v>
      </c>
      <c r="P2311">
        <v>16</v>
      </c>
      <c r="Q2311">
        <v>0.72661200000000004</v>
      </c>
      <c r="R2311" t="s">
        <v>43</v>
      </c>
      <c r="S2311" t="s">
        <v>43</v>
      </c>
    </row>
    <row r="2312" spans="1:19">
      <c r="A2312">
        <v>4397</v>
      </c>
      <c r="B2312">
        <v>124</v>
      </c>
      <c r="C2312">
        <v>2201</v>
      </c>
      <c r="D2312">
        <v>55799.34</v>
      </c>
      <c r="E2312">
        <v>2128</v>
      </c>
      <c r="F2312">
        <v>64359.34</v>
      </c>
      <c r="G2312">
        <v>30.244050999999999</v>
      </c>
      <c r="H2312">
        <v>3.6</v>
      </c>
      <c r="I2312">
        <v>26.644051000000001</v>
      </c>
      <c r="J2312">
        <v>8.4011250000000004</v>
      </c>
      <c r="K2312">
        <v>0</v>
      </c>
      <c r="L2312">
        <v>0</v>
      </c>
      <c r="M2312">
        <v>73</v>
      </c>
      <c r="N2312">
        <v>-8560</v>
      </c>
      <c r="O2312">
        <v>3.3166739999999999</v>
      </c>
      <c r="P2312">
        <v>24</v>
      </c>
      <c r="Q2312">
        <v>1.0904130000000001</v>
      </c>
      <c r="R2312" t="s">
        <v>43</v>
      </c>
      <c r="S2312" t="s">
        <v>43</v>
      </c>
    </row>
    <row r="2313" spans="1:19">
      <c r="A2313">
        <v>4151</v>
      </c>
      <c r="B2313">
        <v>1981</v>
      </c>
      <c r="C2313">
        <v>2200</v>
      </c>
      <c r="D2313">
        <v>135276.29</v>
      </c>
      <c r="E2313">
        <v>1924</v>
      </c>
      <c r="F2313">
        <v>169302.29</v>
      </c>
      <c r="G2313">
        <v>87.994952999999995</v>
      </c>
      <c r="H2313">
        <v>64.02</v>
      </c>
      <c r="I2313">
        <v>23.974952999999999</v>
      </c>
      <c r="J2313">
        <v>1.374492</v>
      </c>
      <c r="K2313">
        <v>0</v>
      </c>
      <c r="L2313">
        <v>0</v>
      </c>
      <c r="M2313">
        <v>276</v>
      </c>
      <c r="N2313">
        <v>-34026</v>
      </c>
      <c r="O2313">
        <v>12.545455</v>
      </c>
      <c r="P2313">
        <v>51</v>
      </c>
      <c r="Q2313">
        <v>2.3181820000000002</v>
      </c>
      <c r="R2313" t="s">
        <v>43</v>
      </c>
      <c r="S2313" t="s">
        <v>43</v>
      </c>
    </row>
    <row r="2314" spans="1:19">
      <c r="A2314">
        <v>4671</v>
      </c>
      <c r="B2314">
        <v>1507</v>
      </c>
      <c r="C2314">
        <v>2200</v>
      </c>
      <c r="D2314">
        <v>66413.08</v>
      </c>
      <c r="E2314">
        <v>2086</v>
      </c>
      <c r="F2314">
        <v>82494.080000000002</v>
      </c>
      <c r="G2314">
        <v>39.546539000000003</v>
      </c>
      <c r="H2314">
        <v>13.265000000000001</v>
      </c>
      <c r="I2314">
        <v>26.281538999999999</v>
      </c>
      <c r="J2314">
        <v>2.9812690000000002</v>
      </c>
      <c r="K2314">
        <v>0</v>
      </c>
      <c r="L2314">
        <v>0</v>
      </c>
      <c r="M2314">
        <v>114</v>
      </c>
      <c r="N2314">
        <v>-16081</v>
      </c>
      <c r="O2314">
        <v>5.1818179999999998</v>
      </c>
      <c r="P2314">
        <v>22</v>
      </c>
      <c r="Q2314">
        <v>1</v>
      </c>
      <c r="R2314" t="s">
        <v>43</v>
      </c>
      <c r="S2314" t="s">
        <v>43</v>
      </c>
    </row>
    <row r="2315" spans="1:19">
      <c r="A2315">
        <v>4356</v>
      </c>
      <c r="B2315">
        <v>865</v>
      </c>
      <c r="C2315">
        <v>2197</v>
      </c>
      <c r="D2315">
        <v>166970.82999999999</v>
      </c>
      <c r="E2315">
        <v>2160</v>
      </c>
      <c r="F2315">
        <v>172146.83</v>
      </c>
      <c r="G2315">
        <v>79.697605999999993</v>
      </c>
      <c r="H2315">
        <v>73.864999999999995</v>
      </c>
      <c r="I2315">
        <v>5.8326060000000002</v>
      </c>
      <c r="J2315">
        <v>1.0789629999999999</v>
      </c>
      <c r="K2315">
        <v>0</v>
      </c>
      <c r="L2315">
        <v>0</v>
      </c>
      <c r="M2315">
        <v>37</v>
      </c>
      <c r="N2315">
        <v>-5176</v>
      </c>
      <c r="O2315">
        <v>1.684115</v>
      </c>
      <c r="P2315">
        <v>32</v>
      </c>
      <c r="Q2315">
        <v>1.4565319999999999</v>
      </c>
      <c r="R2315" t="s">
        <v>43</v>
      </c>
      <c r="S2315" t="s">
        <v>43</v>
      </c>
    </row>
    <row r="2316" spans="1:19">
      <c r="A2316">
        <v>5407</v>
      </c>
      <c r="B2316">
        <v>252</v>
      </c>
      <c r="C2316">
        <v>2197</v>
      </c>
      <c r="D2316">
        <v>68671.350000000006</v>
      </c>
      <c r="E2316">
        <v>2121</v>
      </c>
      <c r="F2316">
        <v>74357.350000000006</v>
      </c>
      <c r="G2316">
        <v>35.057684999999999</v>
      </c>
      <c r="H2316">
        <v>20</v>
      </c>
      <c r="I2316">
        <v>15.057684999999999</v>
      </c>
      <c r="J2316">
        <v>1.7528840000000001</v>
      </c>
      <c r="K2316">
        <v>3</v>
      </c>
      <c r="L2316">
        <v>0.13655</v>
      </c>
      <c r="M2316">
        <v>73</v>
      </c>
      <c r="N2316">
        <v>-5686</v>
      </c>
      <c r="O2316">
        <v>3.3227129999999998</v>
      </c>
      <c r="P2316">
        <v>49</v>
      </c>
      <c r="Q2316">
        <v>2.2303139999999999</v>
      </c>
      <c r="R2316" t="s">
        <v>43</v>
      </c>
      <c r="S2316" t="s">
        <v>43</v>
      </c>
    </row>
    <row r="2317" spans="1:19">
      <c r="A2317">
        <v>1066</v>
      </c>
      <c r="B2317">
        <v>1521</v>
      </c>
      <c r="C2317">
        <v>2197</v>
      </c>
      <c r="D2317">
        <v>103682.95</v>
      </c>
      <c r="E2317">
        <v>1959</v>
      </c>
      <c r="F2317">
        <v>128858.95</v>
      </c>
      <c r="G2317">
        <v>65.777922000000004</v>
      </c>
      <c r="H2317">
        <v>47.9</v>
      </c>
      <c r="I2317">
        <v>17.877922000000002</v>
      </c>
      <c r="J2317">
        <v>1.3732340000000001</v>
      </c>
      <c r="K2317">
        <v>0</v>
      </c>
      <c r="L2317">
        <v>0</v>
      </c>
      <c r="M2317">
        <v>238</v>
      </c>
      <c r="N2317">
        <v>-25176</v>
      </c>
      <c r="O2317">
        <v>10.832954000000001</v>
      </c>
      <c r="P2317">
        <v>27</v>
      </c>
      <c r="Q2317">
        <v>1.2289490000000001</v>
      </c>
      <c r="R2317" t="s">
        <v>43</v>
      </c>
      <c r="S2317" t="s">
        <v>43</v>
      </c>
    </row>
    <row r="2318" spans="1:19">
      <c r="A2318">
        <v>3414</v>
      </c>
      <c r="B2318">
        <v>597</v>
      </c>
      <c r="C2318">
        <v>2195</v>
      </c>
      <c r="D2318">
        <v>122995</v>
      </c>
      <c r="E2318">
        <v>1712</v>
      </c>
      <c r="F2318">
        <v>166777</v>
      </c>
      <c r="G2318">
        <v>97.416471999999999</v>
      </c>
      <c r="H2318">
        <v>67.03</v>
      </c>
      <c r="I2318">
        <v>30.386472000000001</v>
      </c>
      <c r="J2318">
        <v>1.4533259999999999</v>
      </c>
      <c r="K2318">
        <v>0</v>
      </c>
      <c r="L2318">
        <v>0</v>
      </c>
      <c r="M2318">
        <v>483</v>
      </c>
      <c r="N2318">
        <v>-43782</v>
      </c>
      <c r="O2318">
        <v>22.004556000000001</v>
      </c>
      <c r="P2318">
        <v>27</v>
      </c>
      <c r="Q2318">
        <v>1.2300679999999999</v>
      </c>
      <c r="R2318" t="s">
        <v>43</v>
      </c>
      <c r="S2318" t="s">
        <v>43</v>
      </c>
    </row>
    <row r="2319" spans="1:19">
      <c r="A2319">
        <v>354</v>
      </c>
      <c r="B2319">
        <v>890</v>
      </c>
      <c r="C2319">
        <v>2195</v>
      </c>
      <c r="D2319">
        <v>58531.46</v>
      </c>
      <c r="E2319">
        <v>2138</v>
      </c>
      <c r="F2319">
        <v>65619.460000000006</v>
      </c>
      <c r="G2319">
        <v>30.691983</v>
      </c>
      <c r="H2319">
        <v>12.66</v>
      </c>
      <c r="I2319">
        <v>18.031983</v>
      </c>
      <c r="J2319">
        <v>2.4243269999999999</v>
      </c>
      <c r="K2319">
        <v>0</v>
      </c>
      <c r="L2319">
        <v>0</v>
      </c>
      <c r="M2319">
        <v>57</v>
      </c>
      <c r="N2319">
        <v>-7088</v>
      </c>
      <c r="O2319">
        <v>2.5968110000000002</v>
      </c>
      <c r="P2319">
        <v>40</v>
      </c>
      <c r="Q2319">
        <v>1.8223229999999999</v>
      </c>
      <c r="R2319" t="s">
        <v>43</v>
      </c>
      <c r="S2319" t="s">
        <v>43</v>
      </c>
    </row>
    <row r="2320" spans="1:19">
      <c r="A2320">
        <v>5380</v>
      </c>
      <c r="B2320">
        <v>754</v>
      </c>
      <c r="C2320">
        <v>2195</v>
      </c>
      <c r="D2320">
        <v>86050.76</v>
      </c>
      <c r="E2320">
        <v>2096</v>
      </c>
      <c r="F2320">
        <v>94008.76</v>
      </c>
      <c r="G2320">
        <v>44.851508000000003</v>
      </c>
      <c r="H2320">
        <v>40.39</v>
      </c>
      <c r="I2320">
        <v>4.4615080000000003</v>
      </c>
      <c r="J2320">
        <v>1.1104609999999999</v>
      </c>
      <c r="K2320">
        <v>0</v>
      </c>
      <c r="L2320">
        <v>0</v>
      </c>
      <c r="M2320">
        <v>99</v>
      </c>
      <c r="N2320">
        <v>-7958</v>
      </c>
      <c r="O2320">
        <v>4.5102510000000002</v>
      </c>
      <c r="P2320">
        <v>49</v>
      </c>
      <c r="Q2320">
        <v>2.2323460000000002</v>
      </c>
      <c r="R2320" t="s">
        <v>43</v>
      </c>
      <c r="S2320" t="s">
        <v>43</v>
      </c>
    </row>
    <row r="2321" spans="1:19">
      <c r="A2321">
        <v>5204</v>
      </c>
      <c r="B2321">
        <v>526</v>
      </c>
      <c r="C2321">
        <v>2193</v>
      </c>
      <c r="D2321">
        <v>112918.02</v>
      </c>
      <c r="E2321">
        <v>2102</v>
      </c>
      <c r="F2321">
        <v>122972.02</v>
      </c>
      <c r="G2321">
        <v>58.502388000000003</v>
      </c>
      <c r="H2321">
        <v>24.24</v>
      </c>
      <c r="I2321">
        <v>34.262388000000001</v>
      </c>
      <c r="J2321">
        <v>2.413465</v>
      </c>
      <c r="K2321">
        <v>0</v>
      </c>
      <c r="L2321">
        <v>0</v>
      </c>
      <c r="M2321">
        <v>91</v>
      </c>
      <c r="N2321">
        <v>-10054</v>
      </c>
      <c r="O2321">
        <v>4.1495670000000002</v>
      </c>
      <c r="P2321">
        <v>31</v>
      </c>
      <c r="Q2321">
        <v>1.413589</v>
      </c>
      <c r="R2321" t="s">
        <v>43</v>
      </c>
      <c r="S2321" t="s">
        <v>43</v>
      </c>
    </row>
    <row r="2322" spans="1:19">
      <c r="A2322">
        <v>5071</v>
      </c>
      <c r="B2322">
        <v>1257</v>
      </c>
      <c r="C2322">
        <v>2191</v>
      </c>
      <c r="D2322">
        <v>104522.03</v>
      </c>
      <c r="E2322">
        <v>2034</v>
      </c>
      <c r="F2322">
        <v>126252.03</v>
      </c>
      <c r="G2322">
        <v>62.070810999999999</v>
      </c>
      <c r="H2322">
        <v>50.86</v>
      </c>
      <c r="I2322">
        <v>11.210811</v>
      </c>
      <c r="J2322">
        <v>1.2204250000000001</v>
      </c>
      <c r="K2322">
        <v>0</v>
      </c>
      <c r="L2322">
        <v>0</v>
      </c>
      <c r="M2322">
        <v>157</v>
      </c>
      <c r="N2322">
        <v>-21730</v>
      </c>
      <c r="O2322">
        <v>7.1656779999999998</v>
      </c>
      <c r="P2322">
        <v>26</v>
      </c>
      <c r="Q2322">
        <v>1.1866730000000001</v>
      </c>
      <c r="R2322" t="s">
        <v>43</v>
      </c>
      <c r="S2322" t="s">
        <v>43</v>
      </c>
    </row>
    <row r="2323" spans="1:19">
      <c r="A2323">
        <v>5005</v>
      </c>
      <c r="B2323">
        <v>771</v>
      </c>
      <c r="C2323">
        <v>2190</v>
      </c>
      <c r="D2323">
        <v>126122.01</v>
      </c>
      <c r="E2323">
        <v>1988</v>
      </c>
      <c r="F2323">
        <v>147035.01</v>
      </c>
      <c r="G2323">
        <v>73.961273000000006</v>
      </c>
      <c r="H2323">
        <v>59.145000000000003</v>
      </c>
      <c r="I2323">
        <v>14.816273000000001</v>
      </c>
      <c r="J2323">
        <v>1.250508</v>
      </c>
      <c r="K2323">
        <v>0</v>
      </c>
      <c r="L2323">
        <v>0</v>
      </c>
      <c r="M2323">
        <v>202</v>
      </c>
      <c r="N2323">
        <v>-20913</v>
      </c>
      <c r="O2323">
        <v>9.2237439999999999</v>
      </c>
      <c r="P2323">
        <v>41</v>
      </c>
      <c r="Q2323">
        <v>1.8721460000000001</v>
      </c>
      <c r="R2323" t="s">
        <v>43</v>
      </c>
      <c r="S2323" t="s">
        <v>43</v>
      </c>
    </row>
    <row r="2324" spans="1:19">
      <c r="A2324">
        <v>5716</v>
      </c>
      <c r="B2324">
        <v>973</v>
      </c>
      <c r="C2324">
        <v>2189</v>
      </c>
      <c r="D2324">
        <v>34196.6</v>
      </c>
      <c r="E2324">
        <v>2135</v>
      </c>
      <c r="F2324">
        <v>38082.6</v>
      </c>
      <c r="G2324">
        <v>17.837282999999999</v>
      </c>
      <c r="H2324">
        <v>11.45</v>
      </c>
      <c r="I2324">
        <v>6.387283</v>
      </c>
      <c r="J2324">
        <v>1.557841</v>
      </c>
      <c r="K2324">
        <v>0</v>
      </c>
      <c r="L2324">
        <v>0</v>
      </c>
      <c r="M2324">
        <v>54</v>
      </c>
      <c r="N2324">
        <v>-3886</v>
      </c>
      <c r="O2324">
        <v>2.4668800000000002</v>
      </c>
      <c r="P2324">
        <v>33</v>
      </c>
      <c r="Q2324">
        <v>1.507538</v>
      </c>
      <c r="R2324" t="s">
        <v>43</v>
      </c>
      <c r="S2324" t="s">
        <v>43</v>
      </c>
    </row>
    <row r="2325" spans="1:19">
      <c r="A2325">
        <v>2439</v>
      </c>
      <c r="B2325">
        <v>1995</v>
      </c>
      <c r="C2325">
        <v>2188</v>
      </c>
      <c r="D2325">
        <v>100965.62</v>
      </c>
      <c r="E2325">
        <v>2096</v>
      </c>
      <c r="F2325">
        <v>112054.62</v>
      </c>
      <c r="G2325">
        <v>53.461174</v>
      </c>
      <c r="H2325">
        <v>35.034999999999997</v>
      </c>
      <c r="I2325">
        <v>18.426174</v>
      </c>
      <c r="J2325">
        <v>1.525936</v>
      </c>
      <c r="K2325">
        <v>0</v>
      </c>
      <c r="L2325">
        <v>0</v>
      </c>
      <c r="M2325">
        <v>92</v>
      </c>
      <c r="N2325">
        <v>-11089</v>
      </c>
      <c r="O2325">
        <v>4.2047530000000002</v>
      </c>
      <c r="P2325">
        <v>6</v>
      </c>
      <c r="Q2325">
        <v>0.27422299999999999</v>
      </c>
      <c r="R2325" t="s">
        <v>43</v>
      </c>
      <c r="S2325" t="s">
        <v>43</v>
      </c>
    </row>
    <row r="2326" spans="1:19">
      <c r="A2326">
        <v>4117</v>
      </c>
      <c r="B2326">
        <v>597</v>
      </c>
      <c r="C2326">
        <v>2187</v>
      </c>
      <c r="D2326">
        <v>126077.41</v>
      </c>
      <c r="E2326">
        <v>1705</v>
      </c>
      <c r="F2326">
        <v>172562.41</v>
      </c>
      <c r="G2326">
        <v>101.209625</v>
      </c>
      <c r="H2326">
        <v>68.28</v>
      </c>
      <c r="I2326">
        <v>32.929625000000001</v>
      </c>
      <c r="J2326">
        <v>1.482273</v>
      </c>
      <c r="K2326">
        <v>0</v>
      </c>
      <c r="L2326">
        <v>0</v>
      </c>
      <c r="M2326">
        <v>482</v>
      </c>
      <c r="N2326">
        <v>-46485</v>
      </c>
      <c r="O2326">
        <v>22.039323</v>
      </c>
      <c r="P2326">
        <v>29</v>
      </c>
      <c r="Q2326">
        <v>1.326017</v>
      </c>
      <c r="R2326" t="s">
        <v>43</v>
      </c>
      <c r="S2326" t="s">
        <v>43</v>
      </c>
    </row>
    <row r="2327" spans="1:19">
      <c r="A2327">
        <v>2020</v>
      </c>
      <c r="B2327">
        <v>520</v>
      </c>
      <c r="C2327">
        <v>2186</v>
      </c>
      <c r="D2327">
        <v>57531.38</v>
      </c>
      <c r="E2327">
        <v>2072</v>
      </c>
      <c r="F2327">
        <v>67371.38</v>
      </c>
      <c r="G2327">
        <v>32.515144999999997</v>
      </c>
      <c r="H2327">
        <v>13.62</v>
      </c>
      <c r="I2327">
        <v>18.895144999999999</v>
      </c>
      <c r="J2327">
        <v>2.3873090000000001</v>
      </c>
      <c r="K2327">
        <v>0</v>
      </c>
      <c r="L2327">
        <v>0</v>
      </c>
      <c r="M2327">
        <v>114</v>
      </c>
      <c r="N2327">
        <v>-9840</v>
      </c>
      <c r="O2327">
        <v>5.2150049999999997</v>
      </c>
      <c r="P2327">
        <v>27</v>
      </c>
      <c r="Q2327">
        <v>1.235133</v>
      </c>
      <c r="R2327" t="s">
        <v>43</v>
      </c>
      <c r="S2327" t="s">
        <v>43</v>
      </c>
    </row>
    <row r="2328" spans="1:19">
      <c r="A2328">
        <v>3802</v>
      </c>
      <c r="B2328">
        <v>1267</v>
      </c>
      <c r="C2328">
        <v>2185</v>
      </c>
      <c r="D2328">
        <v>170091.61</v>
      </c>
      <c r="E2328">
        <v>2095</v>
      </c>
      <c r="F2328">
        <v>187978.61</v>
      </c>
      <c r="G2328">
        <v>89.727260000000001</v>
      </c>
      <c r="H2328">
        <v>74.06</v>
      </c>
      <c r="I2328">
        <v>15.667260000000001</v>
      </c>
      <c r="J2328">
        <v>1.2115480000000001</v>
      </c>
      <c r="K2328">
        <v>0</v>
      </c>
      <c r="L2328">
        <v>0</v>
      </c>
      <c r="M2328">
        <v>90</v>
      </c>
      <c r="N2328">
        <v>-17887</v>
      </c>
      <c r="O2328">
        <v>4.1189929999999997</v>
      </c>
      <c r="P2328">
        <v>48</v>
      </c>
      <c r="Q2328">
        <v>2.196796</v>
      </c>
      <c r="R2328" t="s">
        <v>43</v>
      </c>
      <c r="S2328" t="s">
        <v>43</v>
      </c>
    </row>
    <row r="2329" spans="1:19">
      <c r="A2329">
        <v>4635</v>
      </c>
      <c r="B2329">
        <v>1993</v>
      </c>
      <c r="C2329">
        <v>2183</v>
      </c>
      <c r="D2329">
        <v>137064.94</v>
      </c>
      <c r="E2329">
        <v>2021</v>
      </c>
      <c r="F2329">
        <v>156168.94</v>
      </c>
      <c r="G2329">
        <v>77.273101999999994</v>
      </c>
      <c r="H2329">
        <v>28.73</v>
      </c>
      <c r="I2329">
        <v>48.543101999999998</v>
      </c>
      <c r="J2329">
        <v>2.6896309999999999</v>
      </c>
      <c r="K2329">
        <v>0</v>
      </c>
      <c r="L2329">
        <v>0</v>
      </c>
      <c r="M2329">
        <v>162</v>
      </c>
      <c r="N2329">
        <v>-19104</v>
      </c>
      <c r="O2329">
        <v>7.4209800000000001</v>
      </c>
      <c r="P2329">
        <v>30</v>
      </c>
      <c r="Q2329">
        <v>1.3742559999999999</v>
      </c>
      <c r="R2329" t="s">
        <v>43</v>
      </c>
      <c r="S2329" t="s">
        <v>43</v>
      </c>
    </row>
    <row r="2330" spans="1:19">
      <c r="A2330">
        <v>3262</v>
      </c>
      <c r="B2330">
        <v>62</v>
      </c>
      <c r="C2330">
        <v>2182</v>
      </c>
      <c r="D2330">
        <v>69954.289999999994</v>
      </c>
      <c r="E2330">
        <v>2087</v>
      </c>
      <c r="F2330">
        <v>80413.289999999994</v>
      </c>
      <c r="G2330">
        <v>38.530565000000003</v>
      </c>
      <c r="H2330">
        <v>28.03</v>
      </c>
      <c r="I2330">
        <v>10.500565</v>
      </c>
      <c r="J2330">
        <v>1.374619</v>
      </c>
      <c r="K2330">
        <v>0</v>
      </c>
      <c r="L2330">
        <v>0</v>
      </c>
      <c r="M2330">
        <v>95</v>
      </c>
      <c r="N2330">
        <v>-10459</v>
      </c>
      <c r="O2330">
        <v>4.3538040000000002</v>
      </c>
      <c r="P2330">
        <v>52</v>
      </c>
      <c r="Q2330">
        <v>2.3831349999999998</v>
      </c>
      <c r="R2330" t="s">
        <v>43</v>
      </c>
      <c r="S2330" t="s">
        <v>43</v>
      </c>
    </row>
    <row r="2331" spans="1:19">
      <c r="A2331">
        <v>1264</v>
      </c>
      <c r="B2331">
        <v>265</v>
      </c>
      <c r="C2331">
        <v>2182</v>
      </c>
      <c r="D2331">
        <v>86343.54</v>
      </c>
      <c r="E2331">
        <v>2015</v>
      </c>
      <c r="F2331">
        <v>106747.54</v>
      </c>
      <c r="G2331">
        <v>52.976447</v>
      </c>
      <c r="H2331">
        <v>30.15</v>
      </c>
      <c r="I2331">
        <v>22.826447000000002</v>
      </c>
      <c r="J2331">
        <v>1.757096</v>
      </c>
      <c r="K2331">
        <v>0</v>
      </c>
      <c r="L2331">
        <v>0</v>
      </c>
      <c r="M2331">
        <v>167</v>
      </c>
      <c r="N2331">
        <v>-20404</v>
      </c>
      <c r="O2331">
        <v>7.6535289999999998</v>
      </c>
      <c r="P2331">
        <v>23</v>
      </c>
      <c r="Q2331">
        <v>1.054079</v>
      </c>
      <c r="R2331" t="s">
        <v>43</v>
      </c>
      <c r="S2331" t="s">
        <v>43</v>
      </c>
    </row>
    <row r="2332" spans="1:19">
      <c r="A2332">
        <v>5972</v>
      </c>
      <c r="B2332">
        <v>679</v>
      </c>
      <c r="C2332">
        <v>2181</v>
      </c>
      <c r="D2332">
        <v>48271.39</v>
      </c>
      <c r="E2332">
        <v>2135</v>
      </c>
      <c r="F2332">
        <v>54315.39</v>
      </c>
      <c r="G2332">
        <v>25.440463999999999</v>
      </c>
      <c r="H2332">
        <v>5.49</v>
      </c>
      <c r="I2332">
        <v>19.950464</v>
      </c>
      <c r="J2332">
        <v>4.6339639999999997</v>
      </c>
      <c r="K2332">
        <v>0</v>
      </c>
      <c r="L2332">
        <v>0</v>
      </c>
      <c r="M2332">
        <v>46</v>
      </c>
      <c r="N2332">
        <v>-6044</v>
      </c>
      <c r="O2332">
        <v>2.109124</v>
      </c>
      <c r="P2332">
        <v>27</v>
      </c>
      <c r="Q2332">
        <v>1.2379640000000001</v>
      </c>
      <c r="R2332" t="s">
        <v>43</v>
      </c>
      <c r="S2332" t="s">
        <v>43</v>
      </c>
    </row>
    <row r="2333" spans="1:19">
      <c r="A2333">
        <v>5082</v>
      </c>
      <c r="B2333">
        <v>1993</v>
      </c>
      <c r="C2333">
        <v>2180</v>
      </c>
      <c r="D2333">
        <v>120920.23</v>
      </c>
      <c r="E2333">
        <v>2044</v>
      </c>
      <c r="F2333">
        <v>136601.23000000001</v>
      </c>
      <c r="G2333">
        <v>66.830347000000003</v>
      </c>
      <c r="H2333">
        <v>21.69</v>
      </c>
      <c r="I2333">
        <v>45.140346999999998</v>
      </c>
      <c r="J2333">
        <v>3.081159</v>
      </c>
      <c r="K2333">
        <v>0</v>
      </c>
      <c r="L2333">
        <v>0</v>
      </c>
      <c r="M2333">
        <v>136</v>
      </c>
      <c r="N2333">
        <v>-15681</v>
      </c>
      <c r="O2333">
        <v>6.2385320000000002</v>
      </c>
      <c r="P2333">
        <v>25</v>
      </c>
      <c r="Q2333">
        <v>1.1467890000000001</v>
      </c>
      <c r="R2333" t="s">
        <v>43</v>
      </c>
      <c r="S2333" t="s">
        <v>43</v>
      </c>
    </row>
    <row r="2334" spans="1:19">
      <c r="A2334">
        <v>5421</v>
      </c>
      <c r="B2334">
        <v>979</v>
      </c>
      <c r="C2334">
        <v>2178</v>
      </c>
      <c r="D2334">
        <v>165393.32</v>
      </c>
      <c r="E2334">
        <v>1986</v>
      </c>
      <c r="F2334">
        <v>190535.32</v>
      </c>
      <c r="G2334">
        <v>95.939234999999996</v>
      </c>
      <c r="H2334">
        <v>68.62</v>
      </c>
      <c r="I2334">
        <v>27.319234999999999</v>
      </c>
      <c r="J2334">
        <v>1.3981239999999999</v>
      </c>
      <c r="K2334">
        <v>0</v>
      </c>
      <c r="L2334">
        <v>0</v>
      </c>
      <c r="M2334">
        <v>192</v>
      </c>
      <c r="N2334">
        <v>-25142</v>
      </c>
      <c r="O2334">
        <v>8.8154269999999997</v>
      </c>
      <c r="P2334">
        <v>30</v>
      </c>
      <c r="Q2334">
        <v>1.37741</v>
      </c>
      <c r="R2334" t="s">
        <v>43</v>
      </c>
      <c r="S2334" t="s">
        <v>43</v>
      </c>
    </row>
    <row r="2335" spans="1:19">
      <c r="A2335">
        <v>294</v>
      </c>
      <c r="B2335">
        <v>964</v>
      </c>
      <c r="C2335">
        <v>2178</v>
      </c>
      <c r="D2335">
        <v>123990.75</v>
      </c>
      <c r="E2335">
        <v>2086</v>
      </c>
      <c r="F2335">
        <v>136462.75</v>
      </c>
      <c r="G2335">
        <v>65.418384000000003</v>
      </c>
      <c r="H2335">
        <v>43.174999999999997</v>
      </c>
      <c r="I2335">
        <v>22.243383999999999</v>
      </c>
      <c r="J2335">
        <v>1.515191</v>
      </c>
      <c r="K2335">
        <v>0</v>
      </c>
      <c r="L2335">
        <v>0</v>
      </c>
      <c r="M2335">
        <v>92</v>
      </c>
      <c r="N2335">
        <v>-12472</v>
      </c>
      <c r="O2335">
        <v>4.2240589999999996</v>
      </c>
      <c r="P2335">
        <v>35</v>
      </c>
      <c r="Q2335">
        <v>1.6069789999999999</v>
      </c>
      <c r="R2335" t="s">
        <v>43</v>
      </c>
      <c r="S2335" t="s">
        <v>43</v>
      </c>
    </row>
    <row r="2336" spans="1:19">
      <c r="A2336">
        <v>5929</v>
      </c>
      <c r="B2336">
        <v>1425</v>
      </c>
      <c r="C2336">
        <v>2177</v>
      </c>
      <c r="D2336">
        <v>76257.37</v>
      </c>
      <c r="E2336">
        <v>2117</v>
      </c>
      <c r="F2336">
        <v>81511.37</v>
      </c>
      <c r="G2336">
        <v>38.503245</v>
      </c>
      <c r="H2336">
        <v>25.02</v>
      </c>
      <c r="I2336">
        <v>13.483245</v>
      </c>
      <c r="J2336">
        <v>1.538899</v>
      </c>
      <c r="K2336">
        <v>0</v>
      </c>
      <c r="L2336">
        <v>0</v>
      </c>
      <c r="M2336">
        <v>60</v>
      </c>
      <c r="N2336">
        <v>-5254</v>
      </c>
      <c r="O2336">
        <v>2.7560859999999998</v>
      </c>
      <c r="P2336">
        <v>55</v>
      </c>
      <c r="Q2336">
        <v>2.5264120000000001</v>
      </c>
      <c r="R2336" t="s">
        <v>43</v>
      </c>
      <c r="S2336" t="s">
        <v>43</v>
      </c>
    </row>
    <row r="2337" spans="1:19">
      <c r="A2337">
        <v>5589</v>
      </c>
      <c r="B2337">
        <v>1507</v>
      </c>
      <c r="C2337">
        <v>2175</v>
      </c>
      <c r="D2337">
        <v>66116.5</v>
      </c>
      <c r="E2337">
        <v>2055</v>
      </c>
      <c r="F2337">
        <v>80408.5</v>
      </c>
      <c r="G2337">
        <v>39.128224000000003</v>
      </c>
      <c r="H2337">
        <v>13.83</v>
      </c>
      <c r="I2337">
        <v>25.298224000000001</v>
      </c>
      <c r="J2337">
        <v>2.8292280000000001</v>
      </c>
      <c r="K2337">
        <v>0</v>
      </c>
      <c r="L2337">
        <v>0</v>
      </c>
      <c r="M2337">
        <v>120</v>
      </c>
      <c r="N2337">
        <v>-14292</v>
      </c>
      <c r="O2337">
        <v>5.5172410000000003</v>
      </c>
      <c r="P2337">
        <v>32</v>
      </c>
      <c r="Q2337">
        <v>1.4712639999999999</v>
      </c>
      <c r="R2337" t="s">
        <v>43</v>
      </c>
      <c r="S2337" t="s">
        <v>43</v>
      </c>
    </row>
    <row r="2338" spans="1:19">
      <c r="A2338">
        <v>1267</v>
      </c>
      <c r="B2338">
        <v>217</v>
      </c>
      <c r="C2338">
        <v>2174</v>
      </c>
      <c r="D2338">
        <v>68971.210000000006</v>
      </c>
      <c r="E2338">
        <v>2111</v>
      </c>
      <c r="F2338">
        <v>75219.210000000006</v>
      </c>
      <c r="G2338">
        <v>35.632027000000001</v>
      </c>
      <c r="H2338">
        <v>26.03</v>
      </c>
      <c r="I2338">
        <v>9.6020269999999996</v>
      </c>
      <c r="J2338">
        <v>1.3688830000000001</v>
      </c>
      <c r="K2338">
        <v>0</v>
      </c>
      <c r="L2338">
        <v>0</v>
      </c>
      <c r="M2338">
        <v>63</v>
      </c>
      <c r="N2338">
        <v>-6248</v>
      </c>
      <c r="O2338">
        <v>2.8978839999999999</v>
      </c>
      <c r="P2338">
        <v>38</v>
      </c>
      <c r="Q2338">
        <v>1.74793</v>
      </c>
      <c r="R2338" t="s">
        <v>43</v>
      </c>
      <c r="S2338" t="s">
        <v>43</v>
      </c>
    </row>
    <row r="2339" spans="1:19">
      <c r="A2339">
        <v>3687</v>
      </c>
      <c r="B2339">
        <v>1746</v>
      </c>
      <c r="C2339">
        <v>2173</v>
      </c>
      <c r="D2339">
        <v>217582.05</v>
      </c>
      <c r="E2339">
        <v>2056</v>
      </c>
      <c r="F2339">
        <v>239395.05</v>
      </c>
      <c r="G2339">
        <v>116.437281</v>
      </c>
      <c r="H2339">
        <v>85.88</v>
      </c>
      <c r="I2339">
        <v>30.557281</v>
      </c>
      <c r="J2339">
        <v>1.3558140000000001</v>
      </c>
      <c r="K2339">
        <v>0</v>
      </c>
      <c r="L2339">
        <v>0</v>
      </c>
      <c r="M2339">
        <v>117</v>
      </c>
      <c r="N2339">
        <v>-21813</v>
      </c>
      <c r="O2339">
        <v>5.3842610000000004</v>
      </c>
      <c r="P2339">
        <v>41</v>
      </c>
      <c r="Q2339">
        <v>1.886792</v>
      </c>
      <c r="R2339" t="s">
        <v>43</v>
      </c>
      <c r="S2339" t="s">
        <v>43</v>
      </c>
    </row>
    <row r="2340" spans="1:19">
      <c r="A2340">
        <v>5956</v>
      </c>
      <c r="B2340">
        <v>153</v>
      </c>
      <c r="C2340">
        <v>2172</v>
      </c>
      <c r="D2340">
        <v>125633.82</v>
      </c>
      <c r="E2340">
        <v>2062</v>
      </c>
      <c r="F2340">
        <v>144170.82</v>
      </c>
      <c r="G2340">
        <v>69.917952999999997</v>
      </c>
      <c r="H2340">
        <v>37.835000000000001</v>
      </c>
      <c r="I2340">
        <v>32.082953000000003</v>
      </c>
      <c r="J2340">
        <v>1.8479699999999999</v>
      </c>
      <c r="K2340">
        <v>0</v>
      </c>
      <c r="L2340">
        <v>0</v>
      </c>
      <c r="M2340">
        <v>110</v>
      </c>
      <c r="N2340">
        <v>-18537</v>
      </c>
      <c r="O2340">
        <v>5.064457</v>
      </c>
      <c r="P2340">
        <v>39</v>
      </c>
      <c r="Q2340">
        <v>1.79558</v>
      </c>
      <c r="R2340" t="s">
        <v>43</v>
      </c>
      <c r="S2340" t="s">
        <v>43</v>
      </c>
    </row>
    <row r="2341" spans="1:19">
      <c r="A2341">
        <v>2689</v>
      </c>
      <c r="B2341">
        <v>80</v>
      </c>
      <c r="C2341">
        <v>2172</v>
      </c>
      <c r="D2341">
        <v>47210.76</v>
      </c>
      <c r="E2341">
        <v>2087</v>
      </c>
      <c r="F2341">
        <v>54207.76</v>
      </c>
      <c r="G2341">
        <v>25.974011000000001</v>
      </c>
      <c r="H2341">
        <v>7.14</v>
      </c>
      <c r="I2341">
        <v>18.834011</v>
      </c>
      <c r="J2341">
        <v>3.6378170000000001</v>
      </c>
      <c r="K2341">
        <v>0</v>
      </c>
      <c r="L2341">
        <v>0</v>
      </c>
      <c r="M2341">
        <v>85</v>
      </c>
      <c r="N2341">
        <v>-6997</v>
      </c>
      <c r="O2341">
        <v>3.9134440000000001</v>
      </c>
      <c r="P2341">
        <v>22</v>
      </c>
      <c r="Q2341">
        <v>1.012891</v>
      </c>
      <c r="R2341" t="s">
        <v>43</v>
      </c>
      <c r="S2341" t="s">
        <v>43</v>
      </c>
    </row>
    <row r="2342" spans="1:19">
      <c r="A2342">
        <v>2548</v>
      </c>
      <c r="B2342">
        <v>1979</v>
      </c>
      <c r="C2342">
        <v>2170</v>
      </c>
      <c r="D2342">
        <v>113052.59</v>
      </c>
      <c r="E2342">
        <v>1921</v>
      </c>
      <c r="F2342">
        <v>140172.59</v>
      </c>
      <c r="G2342">
        <v>72.968553</v>
      </c>
      <c r="H2342">
        <v>54.67</v>
      </c>
      <c r="I2342">
        <v>18.298552999999998</v>
      </c>
      <c r="J2342">
        <v>1.3347089999999999</v>
      </c>
      <c r="K2342">
        <v>0</v>
      </c>
      <c r="L2342">
        <v>0</v>
      </c>
      <c r="M2342">
        <v>249</v>
      </c>
      <c r="N2342">
        <v>-27120</v>
      </c>
      <c r="O2342">
        <v>11.474653999999999</v>
      </c>
      <c r="P2342">
        <v>52</v>
      </c>
      <c r="Q2342">
        <v>2.3963130000000001</v>
      </c>
      <c r="R2342" t="s">
        <v>43</v>
      </c>
      <c r="S2342" t="s">
        <v>43</v>
      </c>
    </row>
    <row r="2343" spans="1:19">
      <c r="A2343">
        <v>3106</v>
      </c>
      <c r="B2343">
        <v>1213</v>
      </c>
      <c r="C2343">
        <v>2169</v>
      </c>
      <c r="D2343">
        <v>65804.399999999994</v>
      </c>
      <c r="E2343">
        <v>1999</v>
      </c>
      <c r="F2343">
        <v>81694.399999999994</v>
      </c>
      <c r="G2343">
        <v>40.867634000000002</v>
      </c>
      <c r="H2343">
        <v>27.1</v>
      </c>
      <c r="I2343">
        <v>13.767633999999999</v>
      </c>
      <c r="J2343">
        <v>1.5080309999999999</v>
      </c>
      <c r="K2343">
        <v>0</v>
      </c>
      <c r="L2343">
        <v>0</v>
      </c>
      <c r="M2343">
        <v>170</v>
      </c>
      <c r="N2343">
        <v>-15890</v>
      </c>
      <c r="O2343">
        <v>7.8377129999999999</v>
      </c>
      <c r="P2343">
        <v>32</v>
      </c>
      <c r="Q2343">
        <v>1.4753339999999999</v>
      </c>
      <c r="R2343" t="s">
        <v>43</v>
      </c>
      <c r="S2343" t="s">
        <v>43</v>
      </c>
    </row>
    <row r="2344" spans="1:19">
      <c r="A2344">
        <v>4122</v>
      </c>
      <c r="B2344">
        <v>754</v>
      </c>
      <c r="C2344">
        <v>2168</v>
      </c>
      <c r="D2344">
        <v>88017.43</v>
      </c>
      <c r="E2344">
        <v>2086</v>
      </c>
      <c r="F2344">
        <v>95674.43</v>
      </c>
      <c r="G2344">
        <v>45.865018999999997</v>
      </c>
      <c r="H2344">
        <v>41.37</v>
      </c>
      <c r="I2344">
        <v>4.4950190000000001</v>
      </c>
      <c r="J2344">
        <v>1.108654</v>
      </c>
      <c r="K2344">
        <v>0</v>
      </c>
      <c r="L2344">
        <v>0</v>
      </c>
      <c r="M2344">
        <v>82</v>
      </c>
      <c r="N2344">
        <v>-7657</v>
      </c>
      <c r="O2344">
        <v>3.7822879999999999</v>
      </c>
      <c r="P2344">
        <v>52</v>
      </c>
      <c r="Q2344">
        <v>2.3985240000000001</v>
      </c>
      <c r="R2344" t="s">
        <v>43</v>
      </c>
      <c r="S2344" t="s">
        <v>43</v>
      </c>
    </row>
    <row r="2345" spans="1:19">
      <c r="A2345">
        <v>3807</v>
      </c>
      <c r="B2345">
        <v>1385</v>
      </c>
      <c r="C2345">
        <v>2167</v>
      </c>
      <c r="D2345">
        <v>120940.86</v>
      </c>
      <c r="E2345">
        <v>2137</v>
      </c>
      <c r="F2345">
        <v>125417.86</v>
      </c>
      <c r="G2345">
        <v>58.688751000000003</v>
      </c>
      <c r="H2345">
        <v>18.72</v>
      </c>
      <c r="I2345">
        <v>39.968750999999997</v>
      </c>
      <c r="J2345">
        <v>3.1350829999999998</v>
      </c>
      <c r="K2345">
        <v>0</v>
      </c>
      <c r="L2345">
        <v>0</v>
      </c>
      <c r="M2345">
        <v>30</v>
      </c>
      <c r="N2345">
        <v>-4477</v>
      </c>
      <c r="O2345">
        <v>1.3844019999999999</v>
      </c>
      <c r="P2345">
        <v>36</v>
      </c>
      <c r="Q2345">
        <v>1.6612830000000001</v>
      </c>
      <c r="R2345" t="s">
        <v>43</v>
      </c>
      <c r="S2345" t="s">
        <v>43</v>
      </c>
    </row>
    <row r="2346" spans="1:19">
      <c r="A2346">
        <v>2931</v>
      </c>
      <c r="B2346">
        <v>79</v>
      </c>
      <c r="C2346">
        <v>2167</v>
      </c>
      <c r="D2346">
        <v>80380.81</v>
      </c>
      <c r="E2346">
        <v>2043</v>
      </c>
      <c r="F2346">
        <v>93592.81</v>
      </c>
      <c r="G2346">
        <v>45.811458999999999</v>
      </c>
      <c r="H2346">
        <v>15.28</v>
      </c>
      <c r="I2346">
        <v>30.531459000000002</v>
      </c>
      <c r="J2346">
        <v>2.998132</v>
      </c>
      <c r="K2346">
        <v>0</v>
      </c>
      <c r="L2346">
        <v>0</v>
      </c>
      <c r="M2346">
        <v>124</v>
      </c>
      <c r="N2346">
        <v>-13212</v>
      </c>
      <c r="O2346">
        <v>5.7221970000000004</v>
      </c>
      <c r="P2346">
        <v>34</v>
      </c>
      <c r="Q2346">
        <v>1.568989</v>
      </c>
      <c r="R2346" t="s">
        <v>43</v>
      </c>
      <c r="S2346" t="s">
        <v>43</v>
      </c>
    </row>
    <row r="2347" spans="1:19">
      <c r="A2347">
        <v>2160</v>
      </c>
      <c r="B2347">
        <v>1998</v>
      </c>
      <c r="C2347">
        <v>2165</v>
      </c>
      <c r="D2347">
        <v>22920.959999999999</v>
      </c>
      <c r="E2347">
        <v>2020</v>
      </c>
      <c r="F2347">
        <v>33252.959999999999</v>
      </c>
      <c r="G2347">
        <v>16.461860999999999</v>
      </c>
      <c r="H2347">
        <v>8.35</v>
      </c>
      <c r="I2347">
        <v>8.1118609999999993</v>
      </c>
      <c r="J2347">
        <v>1.9714799999999999</v>
      </c>
      <c r="K2347">
        <v>0</v>
      </c>
      <c r="L2347">
        <v>0</v>
      </c>
      <c r="M2347">
        <v>145</v>
      </c>
      <c r="N2347">
        <v>-10332</v>
      </c>
      <c r="O2347">
        <v>6.6974600000000004</v>
      </c>
      <c r="P2347">
        <v>22</v>
      </c>
      <c r="Q2347">
        <v>1.0161659999999999</v>
      </c>
      <c r="R2347" t="s">
        <v>43</v>
      </c>
      <c r="S2347" t="s">
        <v>43</v>
      </c>
    </row>
    <row r="2348" spans="1:19">
      <c r="A2348">
        <v>3449</v>
      </c>
      <c r="B2348">
        <v>1507</v>
      </c>
      <c r="C2348">
        <v>2165</v>
      </c>
      <c r="D2348">
        <v>64345.13</v>
      </c>
      <c r="E2348">
        <v>2054</v>
      </c>
      <c r="F2348">
        <v>78560.13</v>
      </c>
      <c r="G2348">
        <v>38.247385999999999</v>
      </c>
      <c r="H2348">
        <v>12.234999999999999</v>
      </c>
      <c r="I2348">
        <v>26.012385999999999</v>
      </c>
      <c r="J2348">
        <v>3.1260629999999998</v>
      </c>
      <c r="K2348">
        <v>0</v>
      </c>
      <c r="L2348">
        <v>0</v>
      </c>
      <c r="M2348">
        <v>111</v>
      </c>
      <c r="N2348">
        <v>-14215</v>
      </c>
      <c r="O2348">
        <v>5.1270210000000001</v>
      </c>
      <c r="P2348">
        <v>27</v>
      </c>
      <c r="Q2348">
        <v>1.2471129999999999</v>
      </c>
      <c r="R2348" t="s">
        <v>43</v>
      </c>
      <c r="S2348" t="s">
        <v>43</v>
      </c>
    </row>
    <row r="2349" spans="1:19">
      <c r="A2349">
        <v>4335</v>
      </c>
      <c r="B2349">
        <v>928</v>
      </c>
      <c r="C2349">
        <v>2165</v>
      </c>
      <c r="D2349">
        <v>120210.75</v>
      </c>
      <c r="E2349">
        <v>1975</v>
      </c>
      <c r="F2349">
        <v>142177.75</v>
      </c>
      <c r="G2349">
        <v>71.988733999999994</v>
      </c>
      <c r="H2349">
        <v>36.33</v>
      </c>
      <c r="I2349">
        <v>35.658734000000003</v>
      </c>
      <c r="J2349">
        <v>1.9815229999999999</v>
      </c>
      <c r="K2349">
        <v>6</v>
      </c>
      <c r="L2349">
        <v>0.27713599999999999</v>
      </c>
      <c r="M2349">
        <v>184</v>
      </c>
      <c r="N2349">
        <v>-21967</v>
      </c>
      <c r="O2349">
        <v>8.4988449999999993</v>
      </c>
      <c r="P2349">
        <v>20</v>
      </c>
      <c r="Q2349">
        <v>0.92378800000000005</v>
      </c>
      <c r="R2349" t="s">
        <v>43</v>
      </c>
      <c r="S2349" t="s">
        <v>43</v>
      </c>
    </row>
    <row r="2350" spans="1:19">
      <c r="A2350">
        <v>4373</v>
      </c>
      <c r="B2350">
        <v>77</v>
      </c>
      <c r="C2350">
        <v>2164</v>
      </c>
      <c r="D2350">
        <v>151110.35</v>
      </c>
      <c r="E2350">
        <v>2112</v>
      </c>
      <c r="F2350">
        <v>156021.35</v>
      </c>
      <c r="G2350">
        <v>73.873745</v>
      </c>
      <c r="H2350">
        <v>60</v>
      </c>
      <c r="I2350">
        <v>13.873745</v>
      </c>
      <c r="J2350">
        <v>1.2312289999999999</v>
      </c>
      <c r="K2350">
        <v>0</v>
      </c>
      <c r="L2350">
        <v>0</v>
      </c>
      <c r="M2350">
        <v>52</v>
      </c>
      <c r="N2350">
        <v>-4911</v>
      </c>
      <c r="O2350">
        <v>2.4029569999999998</v>
      </c>
      <c r="P2350">
        <v>49</v>
      </c>
      <c r="Q2350">
        <v>2.2643249999999999</v>
      </c>
      <c r="R2350" t="s">
        <v>43</v>
      </c>
      <c r="S2350" t="s">
        <v>43</v>
      </c>
    </row>
    <row r="2351" spans="1:19">
      <c r="A2351">
        <v>1362</v>
      </c>
      <c r="B2351">
        <v>329</v>
      </c>
      <c r="C2351">
        <v>2164</v>
      </c>
      <c r="D2351">
        <v>75663.97</v>
      </c>
      <c r="E2351">
        <v>2094</v>
      </c>
      <c r="F2351">
        <v>83160.97</v>
      </c>
      <c r="G2351">
        <v>39.713929999999998</v>
      </c>
      <c r="H2351">
        <v>13.195</v>
      </c>
      <c r="I2351">
        <v>26.518930000000001</v>
      </c>
      <c r="J2351">
        <v>3.0097710000000002</v>
      </c>
      <c r="K2351">
        <v>0</v>
      </c>
      <c r="L2351">
        <v>0</v>
      </c>
      <c r="M2351">
        <v>70</v>
      </c>
      <c r="N2351">
        <v>-7497</v>
      </c>
      <c r="O2351">
        <v>3.23475</v>
      </c>
      <c r="P2351">
        <v>41</v>
      </c>
      <c r="Q2351">
        <v>1.8946400000000001</v>
      </c>
      <c r="R2351" t="s">
        <v>43</v>
      </c>
      <c r="S2351" t="s">
        <v>43</v>
      </c>
    </row>
    <row r="2352" spans="1:19">
      <c r="A2352">
        <v>6096</v>
      </c>
      <c r="B2352">
        <v>237</v>
      </c>
      <c r="C2352">
        <v>2164</v>
      </c>
      <c r="D2352">
        <v>204445.05</v>
      </c>
      <c r="E2352">
        <v>2013</v>
      </c>
      <c r="F2352">
        <v>223068.05</v>
      </c>
      <c r="G2352">
        <v>110.81373600000001</v>
      </c>
      <c r="H2352">
        <v>72.349999999999994</v>
      </c>
      <c r="I2352">
        <v>38.463735999999997</v>
      </c>
      <c r="J2352">
        <v>1.5316339999999999</v>
      </c>
      <c r="K2352">
        <v>0</v>
      </c>
      <c r="L2352">
        <v>0</v>
      </c>
      <c r="M2352">
        <v>151</v>
      </c>
      <c r="N2352">
        <v>-18623</v>
      </c>
      <c r="O2352">
        <v>6.9778190000000002</v>
      </c>
      <c r="P2352">
        <v>45</v>
      </c>
      <c r="Q2352">
        <v>2.0794820000000001</v>
      </c>
      <c r="R2352" t="s">
        <v>43</v>
      </c>
      <c r="S2352" t="s">
        <v>43</v>
      </c>
    </row>
    <row r="2353" spans="1:19">
      <c r="A2353">
        <v>5217</v>
      </c>
      <c r="B2353">
        <v>1830</v>
      </c>
      <c r="C2353">
        <v>2162</v>
      </c>
      <c r="D2353">
        <v>73849.42</v>
      </c>
      <c r="E2353">
        <v>2091</v>
      </c>
      <c r="F2353">
        <v>82653.42</v>
      </c>
      <c r="G2353">
        <v>39.528177999999997</v>
      </c>
      <c r="H2353">
        <v>33.840000000000003</v>
      </c>
      <c r="I2353">
        <v>5.6881779999999997</v>
      </c>
      <c r="J2353">
        <v>1.1680900000000001</v>
      </c>
      <c r="K2353">
        <v>0</v>
      </c>
      <c r="L2353">
        <v>0</v>
      </c>
      <c r="M2353">
        <v>71</v>
      </c>
      <c r="N2353">
        <v>-8804</v>
      </c>
      <c r="O2353">
        <v>3.2839960000000001</v>
      </c>
      <c r="P2353">
        <v>59</v>
      </c>
      <c r="Q2353">
        <v>2.728955</v>
      </c>
      <c r="R2353" t="s">
        <v>43</v>
      </c>
      <c r="S2353" t="s">
        <v>43</v>
      </c>
    </row>
    <row r="2354" spans="1:19">
      <c r="A2354">
        <v>5375</v>
      </c>
      <c r="B2354">
        <v>203</v>
      </c>
      <c r="C2354">
        <v>2160</v>
      </c>
      <c r="D2354">
        <v>100193.54</v>
      </c>
      <c r="E2354">
        <v>1944</v>
      </c>
      <c r="F2354">
        <v>123966.54</v>
      </c>
      <c r="G2354">
        <v>63.768796000000002</v>
      </c>
      <c r="H2354">
        <v>53.78</v>
      </c>
      <c r="I2354">
        <v>9.9887960000000007</v>
      </c>
      <c r="J2354">
        <v>1.1857340000000001</v>
      </c>
      <c r="K2354">
        <v>0</v>
      </c>
      <c r="L2354">
        <v>0</v>
      </c>
      <c r="M2354">
        <v>216</v>
      </c>
      <c r="N2354">
        <v>-23773</v>
      </c>
      <c r="O2354">
        <v>10</v>
      </c>
      <c r="P2354">
        <v>48</v>
      </c>
      <c r="Q2354">
        <v>2.2222219999999999</v>
      </c>
      <c r="R2354" t="s">
        <v>43</v>
      </c>
      <c r="S2354" t="s">
        <v>43</v>
      </c>
    </row>
    <row r="2355" spans="1:19">
      <c r="A2355">
        <v>5642</v>
      </c>
      <c r="B2355">
        <v>1956</v>
      </c>
      <c r="C2355">
        <v>2160</v>
      </c>
      <c r="D2355">
        <v>92097.36</v>
      </c>
      <c r="E2355">
        <v>2041</v>
      </c>
      <c r="F2355">
        <v>105464.36</v>
      </c>
      <c r="G2355">
        <v>51.672885999999998</v>
      </c>
      <c r="H2355">
        <v>40</v>
      </c>
      <c r="I2355">
        <v>11.672886</v>
      </c>
      <c r="J2355">
        <v>1.291822</v>
      </c>
      <c r="K2355">
        <v>0</v>
      </c>
      <c r="L2355">
        <v>0</v>
      </c>
      <c r="M2355">
        <v>119</v>
      </c>
      <c r="N2355">
        <v>-13367</v>
      </c>
      <c r="O2355">
        <v>5.5092590000000001</v>
      </c>
      <c r="P2355">
        <v>39</v>
      </c>
      <c r="Q2355">
        <v>1.8055559999999999</v>
      </c>
      <c r="R2355" t="s">
        <v>43</v>
      </c>
      <c r="S2355" t="s">
        <v>43</v>
      </c>
    </row>
    <row r="2356" spans="1:19">
      <c r="A2356">
        <v>5180</v>
      </c>
      <c r="B2356">
        <v>1500</v>
      </c>
      <c r="C2356">
        <v>2159</v>
      </c>
      <c r="D2356">
        <v>133098.26</v>
      </c>
      <c r="E2356">
        <v>2086</v>
      </c>
      <c r="F2356">
        <v>141849.26</v>
      </c>
      <c r="G2356">
        <v>68.000603999999996</v>
      </c>
      <c r="H2356">
        <v>47.75</v>
      </c>
      <c r="I2356">
        <v>20.250603999999999</v>
      </c>
      <c r="J2356">
        <v>1.424096</v>
      </c>
      <c r="K2356">
        <v>0</v>
      </c>
      <c r="L2356">
        <v>0</v>
      </c>
      <c r="M2356">
        <v>73</v>
      </c>
      <c r="N2356">
        <v>-8751</v>
      </c>
      <c r="O2356">
        <v>3.381195</v>
      </c>
      <c r="P2356">
        <v>36</v>
      </c>
      <c r="Q2356">
        <v>1.6674389999999999</v>
      </c>
      <c r="R2356" t="s">
        <v>43</v>
      </c>
      <c r="S2356" t="s">
        <v>43</v>
      </c>
    </row>
    <row r="2357" spans="1:19">
      <c r="A2357">
        <v>188</v>
      </c>
      <c r="B2357">
        <v>932</v>
      </c>
      <c r="C2357">
        <v>2159</v>
      </c>
      <c r="D2357">
        <v>114423.28</v>
      </c>
      <c r="E2357">
        <v>2095</v>
      </c>
      <c r="F2357">
        <v>122897.28</v>
      </c>
      <c r="G2357">
        <v>58.662185999999998</v>
      </c>
      <c r="H2357">
        <v>49.47</v>
      </c>
      <c r="I2357">
        <v>9.1921859999999995</v>
      </c>
      <c r="J2357">
        <v>1.185813</v>
      </c>
      <c r="K2357">
        <v>0</v>
      </c>
      <c r="L2357">
        <v>0</v>
      </c>
      <c r="M2357">
        <v>64</v>
      </c>
      <c r="N2357">
        <v>-8474</v>
      </c>
      <c r="O2357">
        <v>2.9643350000000002</v>
      </c>
      <c r="P2357">
        <v>51</v>
      </c>
      <c r="Q2357">
        <v>2.3622049999999999</v>
      </c>
      <c r="R2357" t="s">
        <v>43</v>
      </c>
      <c r="S2357" t="s">
        <v>43</v>
      </c>
    </row>
    <row r="2358" spans="1:19">
      <c r="A2358">
        <v>3117</v>
      </c>
      <c r="B2358">
        <v>1371</v>
      </c>
      <c r="C2358">
        <v>2159</v>
      </c>
      <c r="D2358">
        <v>46635.13</v>
      </c>
      <c r="E2358">
        <v>2111</v>
      </c>
      <c r="F2358">
        <v>50841.13</v>
      </c>
      <c r="G2358">
        <v>24.083908000000001</v>
      </c>
      <c r="H2358">
        <v>14.36</v>
      </c>
      <c r="I2358">
        <v>9.7239079999999998</v>
      </c>
      <c r="J2358">
        <v>1.677152</v>
      </c>
      <c r="K2358">
        <v>0</v>
      </c>
      <c r="L2358">
        <v>0</v>
      </c>
      <c r="M2358">
        <v>48</v>
      </c>
      <c r="N2358">
        <v>-4206</v>
      </c>
      <c r="O2358">
        <v>2.223252</v>
      </c>
      <c r="P2358">
        <v>19</v>
      </c>
      <c r="Q2358">
        <v>0.88003699999999996</v>
      </c>
      <c r="R2358" t="s">
        <v>43</v>
      </c>
      <c r="S2358" t="s">
        <v>43</v>
      </c>
    </row>
    <row r="2359" spans="1:19">
      <c r="A2359">
        <v>6053</v>
      </c>
      <c r="B2359">
        <v>561</v>
      </c>
      <c r="C2359">
        <v>2158</v>
      </c>
      <c r="D2359">
        <v>48044.59</v>
      </c>
      <c r="E2359">
        <v>2070</v>
      </c>
      <c r="F2359">
        <v>56185.59</v>
      </c>
      <c r="G2359">
        <v>27.142797000000002</v>
      </c>
      <c r="H2359">
        <v>13.8</v>
      </c>
      <c r="I2359">
        <v>13.342796999999999</v>
      </c>
      <c r="J2359">
        <v>1.966869</v>
      </c>
      <c r="K2359">
        <v>0</v>
      </c>
      <c r="L2359">
        <v>0</v>
      </c>
      <c r="M2359">
        <v>88</v>
      </c>
      <c r="N2359">
        <v>-8141</v>
      </c>
      <c r="O2359">
        <v>4.0778499999999998</v>
      </c>
      <c r="P2359">
        <v>36</v>
      </c>
      <c r="Q2359">
        <v>1.6682110000000001</v>
      </c>
      <c r="R2359" t="s">
        <v>43</v>
      </c>
      <c r="S2359" t="s">
        <v>43</v>
      </c>
    </row>
    <row r="2360" spans="1:19">
      <c r="A2360">
        <v>4327</v>
      </c>
      <c r="B2360">
        <v>3</v>
      </c>
      <c r="C2360">
        <v>2157</v>
      </c>
      <c r="D2360">
        <v>105164.86</v>
      </c>
      <c r="E2360">
        <v>2144</v>
      </c>
      <c r="F2360">
        <v>106127.86</v>
      </c>
      <c r="G2360">
        <v>49.499935000000001</v>
      </c>
      <c r="H2360">
        <v>53.27</v>
      </c>
      <c r="I2360">
        <v>-3.7700650000000002</v>
      </c>
      <c r="J2360">
        <v>0.92922700000000003</v>
      </c>
      <c r="K2360">
        <v>0</v>
      </c>
      <c r="L2360">
        <v>0</v>
      </c>
      <c r="M2360">
        <v>13</v>
      </c>
      <c r="N2360">
        <v>-963</v>
      </c>
      <c r="O2360">
        <v>0.60268900000000003</v>
      </c>
      <c r="P2360">
        <v>94</v>
      </c>
      <c r="Q2360">
        <v>4.3579039999999996</v>
      </c>
      <c r="R2360" t="s">
        <v>43</v>
      </c>
      <c r="S2360" t="s">
        <v>43</v>
      </c>
    </row>
    <row r="2361" spans="1:19">
      <c r="A2361">
        <v>5951</v>
      </c>
      <c r="B2361">
        <v>1258</v>
      </c>
      <c r="C2361">
        <v>2156</v>
      </c>
      <c r="D2361">
        <v>62843.22</v>
      </c>
      <c r="E2361">
        <v>2100</v>
      </c>
      <c r="F2361">
        <v>69186.22</v>
      </c>
      <c r="G2361">
        <v>32.945819</v>
      </c>
      <c r="H2361">
        <v>16.059999999999999</v>
      </c>
      <c r="I2361">
        <v>16.885819000000001</v>
      </c>
      <c r="J2361">
        <v>2.0514209999999999</v>
      </c>
      <c r="K2361">
        <v>0</v>
      </c>
      <c r="L2361">
        <v>0</v>
      </c>
      <c r="M2361">
        <v>56</v>
      </c>
      <c r="N2361">
        <v>-6343</v>
      </c>
      <c r="O2361">
        <v>2.5974029999999999</v>
      </c>
      <c r="P2361">
        <v>32</v>
      </c>
      <c r="Q2361">
        <v>1.4842299999999999</v>
      </c>
      <c r="R2361" t="s">
        <v>43</v>
      </c>
      <c r="S2361" t="s">
        <v>43</v>
      </c>
    </row>
    <row r="2362" spans="1:19">
      <c r="A2362">
        <v>5022</v>
      </c>
      <c r="B2362">
        <v>597</v>
      </c>
      <c r="C2362">
        <v>2155</v>
      </c>
      <c r="D2362">
        <v>123383.17</v>
      </c>
      <c r="E2362">
        <v>1682</v>
      </c>
      <c r="F2362">
        <v>167013.17000000001</v>
      </c>
      <c r="G2362">
        <v>99.294393999999997</v>
      </c>
      <c r="H2362">
        <v>67</v>
      </c>
      <c r="I2362">
        <v>32.294393999999997</v>
      </c>
      <c r="J2362">
        <v>1.4820059999999999</v>
      </c>
      <c r="K2362">
        <v>0</v>
      </c>
      <c r="L2362">
        <v>0</v>
      </c>
      <c r="M2362">
        <v>473</v>
      </c>
      <c r="N2362">
        <v>-43630</v>
      </c>
      <c r="O2362">
        <v>21.948955999999999</v>
      </c>
      <c r="P2362">
        <v>33</v>
      </c>
      <c r="Q2362">
        <v>1.531323</v>
      </c>
      <c r="R2362" t="s">
        <v>43</v>
      </c>
      <c r="S2362" t="s">
        <v>43</v>
      </c>
    </row>
    <row r="2363" spans="1:19">
      <c r="A2363">
        <v>6060</v>
      </c>
      <c r="B2363">
        <v>197</v>
      </c>
      <c r="C2363">
        <v>2155</v>
      </c>
      <c r="D2363">
        <v>88977.600000000006</v>
      </c>
      <c r="E2363">
        <v>2124</v>
      </c>
      <c r="F2363">
        <v>92390.6</v>
      </c>
      <c r="G2363">
        <v>43.498398999999999</v>
      </c>
      <c r="H2363">
        <v>40.43</v>
      </c>
      <c r="I2363">
        <v>3.0683989999999999</v>
      </c>
      <c r="J2363">
        <v>1.0758939999999999</v>
      </c>
      <c r="K2363">
        <v>0</v>
      </c>
      <c r="L2363">
        <v>0</v>
      </c>
      <c r="M2363">
        <v>31</v>
      </c>
      <c r="N2363">
        <v>-3413</v>
      </c>
      <c r="O2363">
        <v>1.438515</v>
      </c>
      <c r="P2363">
        <v>56</v>
      </c>
      <c r="Q2363">
        <v>2.598608</v>
      </c>
      <c r="R2363" t="s">
        <v>43</v>
      </c>
      <c r="S2363" t="s">
        <v>43</v>
      </c>
    </row>
    <row r="2364" spans="1:19">
      <c r="A2364">
        <v>4491</v>
      </c>
      <c r="B2364">
        <v>845</v>
      </c>
      <c r="C2364">
        <v>2155</v>
      </c>
      <c r="D2364">
        <v>84906.99</v>
      </c>
      <c r="E2364">
        <v>2120</v>
      </c>
      <c r="F2364">
        <v>89947.99</v>
      </c>
      <c r="G2364">
        <v>42.428297000000001</v>
      </c>
      <c r="H2364">
        <v>32.575000000000003</v>
      </c>
      <c r="I2364">
        <v>9.8532969999999995</v>
      </c>
      <c r="J2364">
        <v>1.3024800000000001</v>
      </c>
      <c r="K2364">
        <v>0</v>
      </c>
      <c r="L2364">
        <v>0</v>
      </c>
      <c r="M2364">
        <v>35</v>
      </c>
      <c r="N2364">
        <v>-5041</v>
      </c>
      <c r="O2364">
        <v>1.6241300000000001</v>
      </c>
      <c r="P2364">
        <v>62</v>
      </c>
      <c r="Q2364">
        <v>2.87703</v>
      </c>
      <c r="R2364" t="s">
        <v>43</v>
      </c>
      <c r="S2364" t="s">
        <v>43</v>
      </c>
    </row>
    <row r="2365" spans="1:19">
      <c r="A2365">
        <v>2165</v>
      </c>
      <c r="B2365">
        <v>1811</v>
      </c>
      <c r="C2365">
        <v>2154</v>
      </c>
      <c r="D2365">
        <v>43742.45</v>
      </c>
      <c r="E2365">
        <v>2118</v>
      </c>
      <c r="F2365">
        <v>46407.45</v>
      </c>
      <c r="G2365">
        <v>21.910976999999999</v>
      </c>
      <c r="H2365">
        <v>20.010000000000002</v>
      </c>
      <c r="I2365">
        <v>1.9009769999999999</v>
      </c>
      <c r="J2365">
        <v>1.0950009999999999</v>
      </c>
      <c r="K2365">
        <v>0</v>
      </c>
      <c r="L2365">
        <v>0</v>
      </c>
      <c r="M2365">
        <v>36</v>
      </c>
      <c r="N2365">
        <v>-2665</v>
      </c>
      <c r="O2365">
        <v>1.6713089999999999</v>
      </c>
      <c r="P2365">
        <v>19</v>
      </c>
      <c r="Q2365">
        <v>0.88207999999999998</v>
      </c>
      <c r="R2365" t="s">
        <v>43</v>
      </c>
      <c r="S2365" t="s">
        <v>43</v>
      </c>
    </row>
    <row r="2366" spans="1:19">
      <c r="A2366">
        <v>5607</v>
      </c>
      <c r="B2366">
        <v>480</v>
      </c>
      <c r="C2366">
        <v>2152</v>
      </c>
      <c r="D2366">
        <v>36944.699999999997</v>
      </c>
      <c r="E2366">
        <v>2133</v>
      </c>
      <c r="F2366">
        <v>39269.699999999997</v>
      </c>
      <c r="G2366">
        <v>18.410549</v>
      </c>
      <c r="H2366">
        <v>10.39</v>
      </c>
      <c r="I2366">
        <v>8.0205490000000008</v>
      </c>
      <c r="J2366">
        <v>1.771949</v>
      </c>
      <c r="K2366">
        <v>0</v>
      </c>
      <c r="L2366">
        <v>0</v>
      </c>
      <c r="M2366">
        <v>19</v>
      </c>
      <c r="N2366">
        <v>-2325</v>
      </c>
      <c r="O2366">
        <v>0.88290000000000002</v>
      </c>
      <c r="P2366">
        <v>19</v>
      </c>
      <c r="Q2366">
        <v>0.88290000000000002</v>
      </c>
      <c r="R2366" t="s">
        <v>43</v>
      </c>
      <c r="S2366" t="s">
        <v>43</v>
      </c>
    </row>
    <row r="2367" spans="1:19">
      <c r="A2367">
        <v>3741</v>
      </c>
      <c r="B2367">
        <v>679</v>
      </c>
      <c r="C2367">
        <v>2152</v>
      </c>
      <c r="D2367">
        <v>49910.91</v>
      </c>
      <c r="E2367">
        <v>2115</v>
      </c>
      <c r="F2367">
        <v>54704.91</v>
      </c>
      <c r="G2367">
        <v>25.865206000000001</v>
      </c>
      <c r="H2367">
        <v>6.1</v>
      </c>
      <c r="I2367">
        <v>19.765205999999999</v>
      </c>
      <c r="J2367">
        <v>4.2401980000000004</v>
      </c>
      <c r="K2367">
        <v>0</v>
      </c>
      <c r="L2367">
        <v>0</v>
      </c>
      <c r="M2367">
        <v>37</v>
      </c>
      <c r="N2367">
        <v>-4794</v>
      </c>
      <c r="O2367">
        <v>1.7193309999999999</v>
      </c>
      <c r="P2367">
        <v>25</v>
      </c>
      <c r="Q2367">
        <v>1.16171</v>
      </c>
      <c r="R2367" t="s">
        <v>43</v>
      </c>
      <c r="S2367" t="s">
        <v>43</v>
      </c>
    </row>
    <row r="2368" spans="1:19">
      <c r="A2368">
        <v>1356</v>
      </c>
      <c r="B2368">
        <v>338</v>
      </c>
      <c r="C2368">
        <v>2149</v>
      </c>
      <c r="D2368">
        <v>114910.61</v>
      </c>
      <c r="E2368">
        <v>2066</v>
      </c>
      <c r="F2368">
        <v>122160.61</v>
      </c>
      <c r="G2368">
        <v>59.129046000000002</v>
      </c>
      <c r="H2368">
        <v>50.43</v>
      </c>
      <c r="I2368">
        <v>8.6990459999999992</v>
      </c>
      <c r="J2368">
        <v>1.1724969999999999</v>
      </c>
      <c r="K2368">
        <v>0</v>
      </c>
      <c r="L2368">
        <v>0</v>
      </c>
      <c r="M2368">
        <v>83</v>
      </c>
      <c r="N2368">
        <v>-7250</v>
      </c>
      <c r="O2368">
        <v>3.8622619999999999</v>
      </c>
      <c r="P2368">
        <v>52</v>
      </c>
      <c r="Q2368">
        <v>2.4197299999999999</v>
      </c>
      <c r="R2368" t="s">
        <v>43</v>
      </c>
      <c r="S2368" t="s">
        <v>43</v>
      </c>
    </row>
    <row r="2369" spans="1:19">
      <c r="A2369">
        <v>229</v>
      </c>
      <c r="B2369">
        <v>1749</v>
      </c>
      <c r="C2369">
        <v>2148</v>
      </c>
      <c r="D2369">
        <v>128885.69</v>
      </c>
      <c r="E2369">
        <v>1975</v>
      </c>
      <c r="F2369">
        <v>148636.69</v>
      </c>
      <c r="G2369">
        <v>75.259084000000001</v>
      </c>
      <c r="H2369">
        <v>47.93</v>
      </c>
      <c r="I2369">
        <v>27.329084000000002</v>
      </c>
      <c r="J2369">
        <v>1.570187</v>
      </c>
      <c r="K2369">
        <v>0</v>
      </c>
      <c r="L2369">
        <v>0</v>
      </c>
      <c r="M2369">
        <v>173</v>
      </c>
      <c r="N2369">
        <v>-19751</v>
      </c>
      <c r="O2369">
        <v>8.0540040000000008</v>
      </c>
      <c r="P2369">
        <v>45</v>
      </c>
      <c r="Q2369">
        <v>2.0949719999999998</v>
      </c>
      <c r="R2369" t="s">
        <v>43</v>
      </c>
      <c r="S2369" t="s">
        <v>43</v>
      </c>
    </row>
    <row r="2370" spans="1:19">
      <c r="A2370">
        <v>4986</v>
      </c>
      <c r="B2370">
        <v>771</v>
      </c>
      <c r="C2370">
        <v>2145</v>
      </c>
      <c r="D2370">
        <v>126363.57</v>
      </c>
      <c r="E2370">
        <v>1923</v>
      </c>
      <c r="F2370">
        <v>151484.57</v>
      </c>
      <c r="G2370">
        <v>78.775126999999998</v>
      </c>
      <c r="H2370">
        <v>65.430000000000007</v>
      </c>
      <c r="I2370">
        <v>13.345127</v>
      </c>
      <c r="J2370">
        <v>1.2039599999999999</v>
      </c>
      <c r="K2370">
        <v>0</v>
      </c>
      <c r="L2370">
        <v>0</v>
      </c>
      <c r="M2370">
        <v>222</v>
      </c>
      <c r="N2370">
        <v>-25121</v>
      </c>
      <c r="O2370">
        <v>10.34965</v>
      </c>
      <c r="P2370">
        <v>29</v>
      </c>
      <c r="Q2370">
        <v>1.3519810000000001</v>
      </c>
      <c r="R2370" t="s">
        <v>43</v>
      </c>
      <c r="S2370" t="s">
        <v>43</v>
      </c>
    </row>
    <row r="2371" spans="1:19">
      <c r="A2371">
        <v>3261</v>
      </c>
      <c r="B2371">
        <v>801</v>
      </c>
      <c r="C2371">
        <v>2144</v>
      </c>
      <c r="D2371">
        <v>47190.82</v>
      </c>
      <c r="E2371">
        <v>2082</v>
      </c>
      <c r="F2371">
        <v>55361.82</v>
      </c>
      <c r="G2371">
        <v>26.590692000000001</v>
      </c>
      <c r="H2371">
        <v>6.67</v>
      </c>
      <c r="I2371">
        <v>19.920691999999999</v>
      </c>
      <c r="J2371">
        <v>3.9866100000000002</v>
      </c>
      <c r="K2371">
        <v>0</v>
      </c>
      <c r="L2371">
        <v>0</v>
      </c>
      <c r="M2371">
        <v>62</v>
      </c>
      <c r="N2371">
        <v>-8171</v>
      </c>
      <c r="O2371">
        <v>2.891791</v>
      </c>
      <c r="P2371">
        <v>27</v>
      </c>
      <c r="Q2371">
        <v>1.259328</v>
      </c>
      <c r="R2371" t="s">
        <v>43</v>
      </c>
      <c r="S2371" t="s">
        <v>43</v>
      </c>
    </row>
    <row r="2372" spans="1:19">
      <c r="A2372">
        <v>4435</v>
      </c>
      <c r="B2372">
        <v>1301</v>
      </c>
      <c r="C2372">
        <v>2143</v>
      </c>
      <c r="D2372">
        <v>76277.36</v>
      </c>
      <c r="E2372">
        <v>2081</v>
      </c>
      <c r="F2372">
        <v>85000.36</v>
      </c>
      <c r="G2372">
        <v>40.84592</v>
      </c>
      <c r="H2372">
        <v>7.92</v>
      </c>
      <c r="I2372">
        <v>32.925919999999998</v>
      </c>
      <c r="J2372">
        <v>5.1573130000000003</v>
      </c>
      <c r="K2372">
        <v>0</v>
      </c>
      <c r="L2372">
        <v>0</v>
      </c>
      <c r="M2372">
        <v>62</v>
      </c>
      <c r="N2372">
        <v>-8723</v>
      </c>
      <c r="O2372">
        <v>2.8931399999999998</v>
      </c>
      <c r="P2372">
        <v>20</v>
      </c>
      <c r="Q2372">
        <v>0.93327099999999996</v>
      </c>
      <c r="R2372" t="s">
        <v>43</v>
      </c>
      <c r="S2372" t="s">
        <v>43</v>
      </c>
    </row>
    <row r="2373" spans="1:19">
      <c r="A2373">
        <v>3121</v>
      </c>
      <c r="B2373">
        <v>315</v>
      </c>
      <c r="C2373">
        <v>2143</v>
      </c>
      <c r="D2373">
        <v>113306.59</v>
      </c>
      <c r="E2373">
        <v>1907</v>
      </c>
      <c r="F2373">
        <v>142506.59</v>
      </c>
      <c r="G2373">
        <v>74.728154000000004</v>
      </c>
      <c r="H2373">
        <v>43.11</v>
      </c>
      <c r="I2373">
        <v>31.618154000000001</v>
      </c>
      <c r="J2373">
        <v>1.73343</v>
      </c>
      <c r="K2373">
        <v>0</v>
      </c>
      <c r="L2373">
        <v>0</v>
      </c>
      <c r="M2373">
        <v>236</v>
      </c>
      <c r="N2373">
        <v>-29200</v>
      </c>
      <c r="O2373">
        <v>11.012599</v>
      </c>
      <c r="P2373">
        <v>27</v>
      </c>
      <c r="Q2373">
        <v>1.259916</v>
      </c>
      <c r="R2373" t="s">
        <v>43</v>
      </c>
      <c r="S2373" t="s">
        <v>43</v>
      </c>
    </row>
    <row r="2374" spans="1:19">
      <c r="A2374">
        <v>6078</v>
      </c>
      <c r="B2374">
        <v>1741</v>
      </c>
      <c r="C2374">
        <v>2142</v>
      </c>
      <c r="D2374">
        <v>137083.72</v>
      </c>
      <c r="E2374">
        <v>2078</v>
      </c>
      <c r="F2374">
        <v>145502.72</v>
      </c>
      <c r="G2374">
        <v>70.020557999999994</v>
      </c>
      <c r="H2374">
        <v>70.3</v>
      </c>
      <c r="I2374">
        <v>-0.27944200000000002</v>
      </c>
      <c r="J2374">
        <v>0.99602500000000005</v>
      </c>
      <c r="K2374">
        <v>0</v>
      </c>
      <c r="L2374">
        <v>0</v>
      </c>
      <c r="M2374">
        <v>64</v>
      </c>
      <c r="N2374">
        <v>-8419</v>
      </c>
      <c r="O2374">
        <v>2.9878619999999998</v>
      </c>
      <c r="P2374">
        <v>29</v>
      </c>
      <c r="Q2374">
        <v>1.3538749999999999</v>
      </c>
      <c r="R2374" t="s">
        <v>43</v>
      </c>
      <c r="S2374" t="s">
        <v>43</v>
      </c>
    </row>
    <row r="2375" spans="1:19">
      <c r="A2375">
        <v>5569</v>
      </c>
      <c r="B2375">
        <v>79</v>
      </c>
      <c r="C2375">
        <v>2141</v>
      </c>
      <c r="D2375">
        <v>75259.87</v>
      </c>
      <c r="E2375">
        <v>2036</v>
      </c>
      <c r="F2375">
        <v>85925.87</v>
      </c>
      <c r="G2375">
        <v>42.203276000000002</v>
      </c>
      <c r="H2375">
        <v>14.715</v>
      </c>
      <c r="I2375">
        <v>27.488275999999999</v>
      </c>
      <c r="J2375">
        <v>2.868045</v>
      </c>
      <c r="K2375">
        <v>0</v>
      </c>
      <c r="L2375">
        <v>0</v>
      </c>
      <c r="M2375">
        <v>105</v>
      </c>
      <c r="N2375">
        <v>-10666</v>
      </c>
      <c r="O2375">
        <v>4.9042500000000002</v>
      </c>
      <c r="P2375">
        <v>22</v>
      </c>
      <c r="Q2375">
        <v>1.0275570000000001</v>
      </c>
      <c r="R2375" t="s">
        <v>43</v>
      </c>
      <c r="S2375" t="s">
        <v>43</v>
      </c>
    </row>
    <row r="2376" spans="1:19">
      <c r="A2376">
        <v>1304</v>
      </c>
      <c r="B2376">
        <v>1944</v>
      </c>
      <c r="C2376">
        <v>2141</v>
      </c>
      <c r="D2376">
        <v>59349.77</v>
      </c>
      <c r="E2376">
        <v>2079</v>
      </c>
      <c r="F2376">
        <v>65026.2</v>
      </c>
      <c r="G2376">
        <v>31.277633000000002</v>
      </c>
      <c r="H2376">
        <v>16.190000000000001</v>
      </c>
      <c r="I2376">
        <v>15.087633</v>
      </c>
      <c r="J2376">
        <v>1.9319109999999999</v>
      </c>
      <c r="K2376">
        <v>0</v>
      </c>
      <c r="L2376">
        <v>0</v>
      </c>
      <c r="M2376">
        <v>62</v>
      </c>
      <c r="N2376">
        <v>-5676.43</v>
      </c>
      <c r="O2376">
        <v>2.8958430000000002</v>
      </c>
      <c r="P2376">
        <v>23</v>
      </c>
      <c r="Q2376">
        <v>1.0742640000000001</v>
      </c>
      <c r="R2376" t="s">
        <v>43</v>
      </c>
      <c r="S2376" t="s">
        <v>43</v>
      </c>
    </row>
    <row r="2377" spans="1:19">
      <c r="A2377">
        <v>155</v>
      </c>
      <c r="B2377">
        <v>909</v>
      </c>
      <c r="C2377">
        <v>2139</v>
      </c>
      <c r="D2377">
        <v>22768.27</v>
      </c>
      <c r="E2377">
        <v>1674</v>
      </c>
      <c r="F2377">
        <v>57581.27</v>
      </c>
      <c r="G2377">
        <v>34.397413</v>
      </c>
      <c r="H2377">
        <v>19.815000000000001</v>
      </c>
      <c r="I2377">
        <v>14.582413000000001</v>
      </c>
      <c r="J2377">
        <v>1.7359279999999999</v>
      </c>
      <c r="K2377">
        <v>1</v>
      </c>
      <c r="L2377">
        <v>4.6751000000000001E-2</v>
      </c>
      <c r="M2377">
        <v>464</v>
      </c>
      <c r="N2377">
        <v>-34813</v>
      </c>
      <c r="O2377">
        <v>21.69238</v>
      </c>
      <c r="P2377">
        <v>16</v>
      </c>
      <c r="Q2377">
        <v>0.74801300000000004</v>
      </c>
      <c r="R2377" t="s">
        <v>43</v>
      </c>
      <c r="S2377" t="s">
        <v>43</v>
      </c>
    </row>
    <row r="2378" spans="1:19">
      <c r="A2378">
        <v>190</v>
      </c>
      <c r="B2378">
        <v>1995</v>
      </c>
      <c r="C2378">
        <v>2138</v>
      </c>
      <c r="D2378">
        <v>101744.42</v>
      </c>
      <c r="E2378">
        <v>2051</v>
      </c>
      <c r="F2378">
        <v>112583.42</v>
      </c>
      <c r="G2378">
        <v>54.891964999999999</v>
      </c>
      <c r="H2378">
        <v>36.049999999999997</v>
      </c>
      <c r="I2378">
        <v>18.841964999999998</v>
      </c>
      <c r="J2378">
        <v>1.522662</v>
      </c>
      <c r="K2378">
        <v>0</v>
      </c>
      <c r="L2378">
        <v>0</v>
      </c>
      <c r="M2378">
        <v>87</v>
      </c>
      <c r="N2378">
        <v>-10839</v>
      </c>
      <c r="O2378">
        <v>4.0692240000000002</v>
      </c>
      <c r="P2378">
        <v>28</v>
      </c>
      <c r="Q2378">
        <v>1.3096350000000001</v>
      </c>
      <c r="R2378" t="s">
        <v>43</v>
      </c>
      <c r="S2378" t="s">
        <v>43</v>
      </c>
    </row>
    <row r="2379" spans="1:19">
      <c r="A2379">
        <v>2854</v>
      </c>
      <c r="B2379">
        <v>1844</v>
      </c>
      <c r="C2379">
        <v>2138</v>
      </c>
      <c r="D2379">
        <v>101614.5</v>
      </c>
      <c r="E2379">
        <v>2054</v>
      </c>
      <c r="F2379">
        <v>113853.5</v>
      </c>
      <c r="G2379">
        <v>55.430135999999997</v>
      </c>
      <c r="H2379">
        <v>19.87</v>
      </c>
      <c r="I2379">
        <v>35.560136</v>
      </c>
      <c r="J2379">
        <v>2.7896390000000002</v>
      </c>
      <c r="K2379">
        <v>0</v>
      </c>
      <c r="L2379">
        <v>0</v>
      </c>
      <c r="M2379">
        <v>84</v>
      </c>
      <c r="N2379">
        <v>-12239</v>
      </c>
      <c r="O2379">
        <v>3.928906</v>
      </c>
      <c r="P2379">
        <v>22</v>
      </c>
      <c r="Q2379">
        <v>1.028999</v>
      </c>
      <c r="R2379" t="s">
        <v>43</v>
      </c>
      <c r="S2379" t="s">
        <v>43</v>
      </c>
    </row>
    <row r="2380" spans="1:19">
      <c r="A2380">
        <v>5772</v>
      </c>
      <c r="B2380">
        <v>801</v>
      </c>
      <c r="C2380">
        <v>2138</v>
      </c>
      <c r="D2380">
        <v>44886.19</v>
      </c>
      <c r="E2380">
        <v>2072</v>
      </c>
      <c r="F2380">
        <v>54252.19</v>
      </c>
      <c r="G2380">
        <v>26.183489000000002</v>
      </c>
      <c r="H2380">
        <v>7.165</v>
      </c>
      <c r="I2380">
        <v>19.018488999999999</v>
      </c>
      <c r="J2380">
        <v>3.6543600000000001</v>
      </c>
      <c r="K2380">
        <v>0</v>
      </c>
      <c r="L2380">
        <v>0</v>
      </c>
      <c r="M2380">
        <v>66</v>
      </c>
      <c r="N2380">
        <v>-9366</v>
      </c>
      <c r="O2380">
        <v>3.0869970000000002</v>
      </c>
      <c r="P2380">
        <v>24</v>
      </c>
      <c r="Q2380">
        <v>1.122544</v>
      </c>
      <c r="R2380" t="s">
        <v>43</v>
      </c>
      <c r="S2380" t="s">
        <v>43</v>
      </c>
    </row>
    <row r="2381" spans="1:19">
      <c r="A2381">
        <v>2850</v>
      </c>
      <c r="B2381">
        <v>256</v>
      </c>
      <c r="C2381">
        <v>2136</v>
      </c>
      <c r="D2381">
        <v>100034.29</v>
      </c>
      <c r="E2381">
        <v>2042</v>
      </c>
      <c r="F2381">
        <v>112343.29</v>
      </c>
      <c r="G2381">
        <v>55.016303000000001</v>
      </c>
      <c r="H2381">
        <v>24.62</v>
      </c>
      <c r="I2381">
        <v>30.396303</v>
      </c>
      <c r="J2381">
        <v>2.2346180000000002</v>
      </c>
      <c r="K2381">
        <v>15</v>
      </c>
      <c r="L2381">
        <v>0.70224699999999995</v>
      </c>
      <c r="M2381">
        <v>79</v>
      </c>
      <c r="N2381">
        <v>-12309</v>
      </c>
      <c r="O2381">
        <v>3.698502</v>
      </c>
      <c r="P2381">
        <v>28</v>
      </c>
      <c r="Q2381">
        <v>1.3108610000000001</v>
      </c>
      <c r="R2381" t="s">
        <v>43</v>
      </c>
      <c r="S2381" t="s">
        <v>43</v>
      </c>
    </row>
    <row r="2382" spans="1:19">
      <c r="A2382">
        <v>142</v>
      </c>
      <c r="B2382">
        <v>1757</v>
      </c>
      <c r="C2382">
        <v>2135</v>
      </c>
      <c r="D2382">
        <v>75436.81</v>
      </c>
      <c r="E2382">
        <v>1957</v>
      </c>
      <c r="F2382">
        <v>99255.81</v>
      </c>
      <c r="G2382">
        <v>50.718350000000001</v>
      </c>
      <c r="H2382">
        <v>31.23</v>
      </c>
      <c r="I2382">
        <v>19.488350000000001</v>
      </c>
      <c r="J2382">
        <v>1.6240270000000001</v>
      </c>
      <c r="K2382">
        <v>0</v>
      </c>
      <c r="L2382">
        <v>0</v>
      </c>
      <c r="M2382">
        <v>178</v>
      </c>
      <c r="N2382">
        <v>-23819</v>
      </c>
      <c r="O2382">
        <v>8.337237</v>
      </c>
      <c r="P2382">
        <v>20</v>
      </c>
      <c r="Q2382">
        <v>0.93676800000000005</v>
      </c>
      <c r="R2382" t="s">
        <v>43</v>
      </c>
      <c r="S2382" t="s">
        <v>43</v>
      </c>
    </row>
    <row r="2383" spans="1:19">
      <c r="A2383">
        <v>5221</v>
      </c>
      <c r="B2383">
        <v>1298</v>
      </c>
      <c r="C2383">
        <v>2135</v>
      </c>
      <c r="D2383">
        <v>92031.26</v>
      </c>
      <c r="E2383">
        <v>2027</v>
      </c>
      <c r="F2383">
        <v>104859.26</v>
      </c>
      <c r="G2383">
        <v>51.731257999999997</v>
      </c>
      <c r="H2383">
        <v>28.58</v>
      </c>
      <c r="I2383">
        <v>23.151257999999999</v>
      </c>
      <c r="J2383">
        <v>1.8100510000000001</v>
      </c>
      <c r="K2383">
        <v>0</v>
      </c>
      <c r="L2383">
        <v>0</v>
      </c>
      <c r="M2383">
        <v>108</v>
      </c>
      <c r="N2383">
        <v>-12828</v>
      </c>
      <c r="O2383">
        <v>5.058548</v>
      </c>
      <c r="P2383">
        <v>10</v>
      </c>
      <c r="Q2383">
        <v>0.46838400000000002</v>
      </c>
      <c r="R2383" t="s">
        <v>43</v>
      </c>
      <c r="S2383" t="s">
        <v>43</v>
      </c>
    </row>
    <row r="2384" spans="1:19">
      <c r="A2384">
        <v>3210</v>
      </c>
      <c r="B2384">
        <v>164</v>
      </c>
      <c r="C2384">
        <v>2135</v>
      </c>
      <c r="D2384">
        <v>54869.43</v>
      </c>
      <c r="E2384">
        <v>1994</v>
      </c>
      <c r="F2384">
        <v>66298.429999999993</v>
      </c>
      <c r="G2384">
        <v>33.248961999999999</v>
      </c>
      <c r="H2384">
        <v>17.98</v>
      </c>
      <c r="I2384">
        <v>15.268962</v>
      </c>
      <c r="J2384">
        <v>1.8492189999999999</v>
      </c>
      <c r="K2384">
        <v>0</v>
      </c>
      <c r="L2384">
        <v>0</v>
      </c>
      <c r="M2384">
        <v>141</v>
      </c>
      <c r="N2384">
        <v>-11429</v>
      </c>
      <c r="O2384">
        <v>6.6042149999999999</v>
      </c>
      <c r="P2384">
        <v>26</v>
      </c>
      <c r="Q2384">
        <v>1.2177990000000001</v>
      </c>
      <c r="R2384" t="s">
        <v>43</v>
      </c>
      <c r="S2384" t="s">
        <v>43</v>
      </c>
    </row>
    <row r="2385" spans="1:19">
      <c r="A2385">
        <v>4441</v>
      </c>
      <c r="B2385">
        <v>360</v>
      </c>
      <c r="C2385">
        <v>2135</v>
      </c>
      <c r="D2385">
        <v>54091.23</v>
      </c>
      <c r="E2385">
        <v>2097</v>
      </c>
      <c r="F2385">
        <v>58561.23</v>
      </c>
      <c r="G2385">
        <v>27.926195</v>
      </c>
      <c r="H2385">
        <v>17.96</v>
      </c>
      <c r="I2385">
        <v>9.9661950000000008</v>
      </c>
      <c r="J2385">
        <v>1.5549109999999999</v>
      </c>
      <c r="K2385">
        <v>0</v>
      </c>
      <c r="L2385">
        <v>0</v>
      </c>
      <c r="M2385">
        <v>38</v>
      </c>
      <c r="N2385">
        <v>-4470</v>
      </c>
      <c r="O2385">
        <v>1.7798590000000001</v>
      </c>
      <c r="P2385">
        <v>36</v>
      </c>
      <c r="Q2385">
        <v>1.686183</v>
      </c>
      <c r="R2385" t="s">
        <v>43</v>
      </c>
      <c r="S2385" t="s">
        <v>43</v>
      </c>
    </row>
    <row r="2386" spans="1:19">
      <c r="A2386">
        <v>4810</v>
      </c>
      <c r="B2386">
        <v>1246</v>
      </c>
      <c r="C2386">
        <v>2134</v>
      </c>
      <c r="D2386">
        <v>68500.81</v>
      </c>
      <c r="E2386">
        <v>2056</v>
      </c>
      <c r="F2386">
        <v>75022.81</v>
      </c>
      <c r="G2386">
        <v>36.489694</v>
      </c>
      <c r="H2386">
        <v>19.055</v>
      </c>
      <c r="I2386">
        <v>17.434694</v>
      </c>
      <c r="J2386">
        <v>1.9149670000000001</v>
      </c>
      <c r="K2386">
        <v>0</v>
      </c>
      <c r="L2386">
        <v>0</v>
      </c>
      <c r="M2386">
        <v>78</v>
      </c>
      <c r="N2386">
        <v>-6522</v>
      </c>
      <c r="O2386">
        <v>3.6551079999999998</v>
      </c>
      <c r="P2386">
        <v>47</v>
      </c>
      <c r="Q2386">
        <v>2.2024370000000002</v>
      </c>
      <c r="R2386" t="s">
        <v>43</v>
      </c>
      <c r="S2386" t="s">
        <v>43</v>
      </c>
    </row>
    <row r="2387" spans="1:19">
      <c r="A2387">
        <v>2649</v>
      </c>
      <c r="B2387">
        <v>1533</v>
      </c>
      <c r="C2387">
        <v>2134</v>
      </c>
      <c r="D2387">
        <v>175091.7</v>
      </c>
      <c r="E2387">
        <v>2027</v>
      </c>
      <c r="F2387">
        <v>188920.7</v>
      </c>
      <c r="G2387">
        <v>93.202121000000005</v>
      </c>
      <c r="H2387">
        <v>64.930000000000007</v>
      </c>
      <c r="I2387">
        <v>28.272120999999999</v>
      </c>
      <c r="J2387">
        <v>1.435425</v>
      </c>
      <c r="K2387">
        <v>0</v>
      </c>
      <c r="L2387">
        <v>0</v>
      </c>
      <c r="M2387">
        <v>107</v>
      </c>
      <c r="N2387">
        <v>-13829</v>
      </c>
      <c r="O2387">
        <v>5.0140580000000003</v>
      </c>
      <c r="P2387">
        <v>33</v>
      </c>
      <c r="Q2387">
        <v>1.546392</v>
      </c>
      <c r="R2387" t="s">
        <v>43</v>
      </c>
      <c r="S2387" t="s">
        <v>43</v>
      </c>
    </row>
    <row r="2388" spans="1:19">
      <c r="A2388">
        <v>5503</v>
      </c>
      <c r="B2388">
        <v>11</v>
      </c>
      <c r="C2388">
        <v>2133</v>
      </c>
      <c r="D2388">
        <v>166370.25</v>
      </c>
      <c r="E2388">
        <v>2078</v>
      </c>
      <c r="F2388">
        <v>175905.25</v>
      </c>
      <c r="G2388">
        <v>84.651227000000006</v>
      </c>
      <c r="H2388">
        <v>52.05</v>
      </c>
      <c r="I2388">
        <v>32.601227000000002</v>
      </c>
      <c r="J2388">
        <v>1.626344</v>
      </c>
      <c r="K2388">
        <v>0</v>
      </c>
      <c r="L2388">
        <v>0</v>
      </c>
      <c r="M2388">
        <v>55</v>
      </c>
      <c r="N2388">
        <v>-9535</v>
      </c>
      <c r="O2388">
        <v>2.5785279999999999</v>
      </c>
      <c r="P2388">
        <v>23</v>
      </c>
      <c r="Q2388">
        <v>1.0782929999999999</v>
      </c>
      <c r="R2388" t="s">
        <v>43</v>
      </c>
      <c r="S2388" t="s">
        <v>43</v>
      </c>
    </row>
    <row r="2389" spans="1:19">
      <c r="A2389">
        <v>5600</v>
      </c>
      <c r="B2389">
        <v>227</v>
      </c>
      <c r="C2389">
        <v>2133</v>
      </c>
      <c r="D2389">
        <v>94247.38</v>
      </c>
      <c r="E2389">
        <v>2075</v>
      </c>
      <c r="F2389">
        <v>101257.38</v>
      </c>
      <c r="G2389">
        <v>48.798737000000003</v>
      </c>
      <c r="H2389">
        <v>22.93</v>
      </c>
      <c r="I2389">
        <v>25.868736999999999</v>
      </c>
      <c r="J2389">
        <v>2.128161</v>
      </c>
      <c r="K2389">
        <v>0</v>
      </c>
      <c r="L2389">
        <v>0</v>
      </c>
      <c r="M2389">
        <v>58</v>
      </c>
      <c r="N2389">
        <v>-7010</v>
      </c>
      <c r="O2389">
        <v>2.7191749999999999</v>
      </c>
      <c r="P2389">
        <v>26</v>
      </c>
      <c r="Q2389">
        <v>1.2189399999999999</v>
      </c>
      <c r="R2389" t="s">
        <v>43</v>
      </c>
      <c r="S2389" t="s">
        <v>43</v>
      </c>
    </row>
    <row r="2390" spans="1:19">
      <c r="A2390">
        <v>3952</v>
      </c>
      <c r="B2390">
        <v>1102</v>
      </c>
      <c r="C2390">
        <v>2131</v>
      </c>
      <c r="D2390">
        <v>38161.75</v>
      </c>
      <c r="E2390">
        <v>2124</v>
      </c>
      <c r="F2390">
        <v>39311.75</v>
      </c>
      <c r="G2390">
        <v>18.508357</v>
      </c>
      <c r="H2390">
        <v>14.805</v>
      </c>
      <c r="I2390">
        <v>3.703357</v>
      </c>
      <c r="J2390">
        <v>1.2501420000000001</v>
      </c>
      <c r="K2390">
        <v>0</v>
      </c>
      <c r="L2390">
        <v>0</v>
      </c>
      <c r="M2390">
        <v>7</v>
      </c>
      <c r="N2390">
        <v>-1150</v>
      </c>
      <c r="O2390">
        <v>0.328484</v>
      </c>
      <c r="P2390">
        <v>22</v>
      </c>
      <c r="Q2390">
        <v>1.0323789999999999</v>
      </c>
      <c r="R2390" t="s">
        <v>43</v>
      </c>
      <c r="S2390" t="s">
        <v>43</v>
      </c>
    </row>
    <row r="2391" spans="1:19">
      <c r="A2391">
        <v>4039</v>
      </c>
      <c r="B2391">
        <v>1394</v>
      </c>
      <c r="C2391">
        <v>2131</v>
      </c>
      <c r="D2391">
        <v>119693.69</v>
      </c>
      <c r="E2391">
        <v>2037</v>
      </c>
      <c r="F2391">
        <v>132146.69</v>
      </c>
      <c r="G2391">
        <v>64.873191000000006</v>
      </c>
      <c r="H2391">
        <v>17.88</v>
      </c>
      <c r="I2391">
        <v>46.993191000000003</v>
      </c>
      <c r="J2391">
        <v>3.6282549999999998</v>
      </c>
      <c r="K2391">
        <v>0</v>
      </c>
      <c r="L2391">
        <v>0</v>
      </c>
      <c r="M2391">
        <v>94</v>
      </c>
      <c r="N2391">
        <v>-12453</v>
      </c>
      <c r="O2391">
        <v>4.4110750000000003</v>
      </c>
      <c r="P2391">
        <v>15</v>
      </c>
      <c r="Q2391">
        <v>0.70389500000000005</v>
      </c>
      <c r="R2391" t="s">
        <v>43</v>
      </c>
      <c r="S2391" t="s">
        <v>43</v>
      </c>
    </row>
    <row r="2392" spans="1:19">
      <c r="A2392">
        <v>4348</v>
      </c>
      <c r="B2392">
        <v>240</v>
      </c>
      <c r="C2392">
        <v>2131</v>
      </c>
      <c r="D2392">
        <v>59970.39</v>
      </c>
      <c r="E2392">
        <v>2083</v>
      </c>
      <c r="F2392">
        <v>67707.39</v>
      </c>
      <c r="G2392">
        <v>32.504747999999999</v>
      </c>
      <c r="H2392">
        <v>9.23</v>
      </c>
      <c r="I2392">
        <v>23.274747999999999</v>
      </c>
      <c r="J2392">
        <v>3.5216409999999998</v>
      </c>
      <c r="K2392">
        <v>0</v>
      </c>
      <c r="L2392">
        <v>0</v>
      </c>
      <c r="M2392">
        <v>48</v>
      </c>
      <c r="N2392">
        <v>-7737</v>
      </c>
      <c r="O2392">
        <v>2.2524639999999998</v>
      </c>
      <c r="P2392">
        <v>29</v>
      </c>
      <c r="Q2392">
        <v>1.3608629999999999</v>
      </c>
      <c r="R2392" t="s">
        <v>43</v>
      </c>
      <c r="S2392" t="s">
        <v>43</v>
      </c>
    </row>
    <row r="2393" spans="1:19">
      <c r="A2393">
        <v>4564</v>
      </c>
      <c r="B2393">
        <v>274</v>
      </c>
      <c r="C2393">
        <v>2129</v>
      </c>
      <c r="D2393">
        <v>91284.58</v>
      </c>
      <c r="E2393">
        <v>2070</v>
      </c>
      <c r="F2393">
        <v>96482.58</v>
      </c>
      <c r="G2393">
        <v>46.609941999999997</v>
      </c>
      <c r="H2393">
        <v>37.045000000000002</v>
      </c>
      <c r="I2393">
        <v>9.5649420000000003</v>
      </c>
      <c r="J2393">
        <v>1.2581979999999999</v>
      </c>
      <c r="K2393">
        <v>0</v>
      </c>
      <c r="L2393">
        <v>0</v>
      </c>
      <c r="M2393">
        <v>59</v>
      </c>
      <c r="N2393">
        <v>-5198</v>
      </c>
      <c r="O2393">
        <v>2.7712539999999999</v>
      </c>
      <c r="P2393">
        <v>35</v>
      </c>
      <c r="Q2393">
        <v>1.643964</v>
      </c>
      <c r="R2393" t="s">
        <v>43</v>
      </c>
      <c r="S2393" t="s">
        <v>43</v>
      </c>
    </row>
    <row r="2394" spans="1:19">
      <c r="A2394">
        <v>4437</v>
      </c>
      <c r="B2394">
        <v>1699</v>
      </c>
      <c r="C2394">
        <v>2128</v>
      </c>
      <c r="D2394">
        <v>115072.13</v>
      </c>
      <c r="E2394">
        <v>2041</v>
      </c>
      <c r="F2394">
        <v>125512.13</v>
      </c>
      <c r="G2394">
        <v>61.495409000000002</v>
      </c>
      <c r="H2394">
        <v>39.42</v>
      </c>
      <c r="I2394">
        <v>22.075409000000001</v>
      </c>
      <c r="J2394">
        <v>1.5600050000000001</v>
      </c>
      <c r="K2394">
        <v>0</v>
      </c>
      <c r="L2394">
        <v>0</v>
      </c>
      <c r="M2394">
        <v>87</v>
      </c>
      <c r="N2394">
        <v>-10440</v>
      </c>
      <c r="O2394">
        <v>4.0883459999999996</v>
      </c>
      <c r="P2394">
        <v>28</v>
      </c>
      <c r="Q2394">
        <v>1.3157890000000001</v>
      </c>
      <c r="R2394" t="s">
        <v>43</v>
      </c>
      <c r="S2394" t="s">
        <v>43</v>
      </c>
    </row>
    <row r="2395" spans="1:19">
      <c r="A2395">
        <v>3648</v>
      </c>
      <c r="B2395">
        <v>40</v>
      </c>
      <c r="C2395">
        <v>2126</v>
      </c>
      <c r="D2395">
        <v>80852</v>
      </c>
      <c r="E2395">
        <v>2071</v>
      </c>
      <c r="F2395">
        <v>89278</v>
      </c>
      <c r="G2395">
        <v>43.108643000000001</v>
      </c>
      <c r="H2395">
        <v>24.77</v>
      </c>
      <c r="I2395">
        <v>18.338643000000001</v>
      </c>
      <c r="J2395">
        <v>1.7403569999999999</v>
      </c>
      <c r="K2395">
        <v>0</v>
      </c>
      <c r="L2395">
        <v>0</v>
      </c>
      <c r="M2395">
        <v>55</v>
      </c>
      <c r="N2395">
        <v>-8426</v>
      </c>
      <c r="O2395">
        <v>2.587018</v>
      </c>
      <c r="P2395">
        <v>43</v>
      </c>
      <c r="Q2395">
        <v>2.0225780000000002</v>
      </c>
      <c r="R2395" t="s">
        <v>43</v>
      </c>
      <c r="S2395" t="s">
        <v>43</v>
      </c>
    </row>
    <row r="2396" spans="1:19">
      <c r="A2396">
        <v>2642</v>
      </c>
      <c r="B2396">
        <v>1699</v>
      </c>
      <c r="C2396">
        <v>2126</v>
      </c>
      <c r="D2396">
        <v>52708.02</v>
      </c>
      <c r="E2396">
        <v>2111</v>
      </c>
      <c r="F2396">
        <v>53844.02</v>
      </c>
      <c r="G2396">
        <v>25.506405000000001</v>
      </c>
      <c r="H2396">
        <v>20.260000000000002</v>
      </c>
      <c r="I2396">
        <v>5.2464050000000002</v>
      </c>
      <c r="J2396">
        <v>1.2589539999999999</v>
      </c>
      <c r="K2396">
        <v>0</v>
      </c>
      <c r="L2396">
        <v>0</v>
      </c>
      <c r="M2396">
        <v>15</v>
      </c>
      <c r="N2396">
        <v>-1136</v>
      </c>
      <c r="O2396">
        <v>0.70555000000000001</v>
      </c>
      <c r="P2396">
        <v>18</v>
      </c>
      <c r="Q2396">
        <v>0.84665999999999997</v>
      </c>
      <c r="R2396" t="s">
        <v>43</v>
      </c>
      <c r="S2396" t="s">
        <v>43</v>
      </c>
    </row>
    <row r="2397" spans="1:19">
      <c r="A2397">
        <v>5152</v>
      </c>
      <c r="B2397">
        <v>1993</v>
      </c>
      <c r="C2397">
        <v>2118</v>
      </c>
      <c r="D2397">
        <v>111904.88</v>
      </c>
      <c r="E2397">
        <v>1983</v>
      </c>
      <c r="F2397">
        <v>126521.88</v>
      </c>
      <c r="G2397">
        <v>63.803268000000003</v>
      </c>
      <c r="H2397">
        <v>21.99</v>
      </c>
      <c r="I2397">
        <v>41.813268000000001</v>
      </c>
      <c r="J2397">
        <v>2.9014669999999998</v>
      </c>
      <c r="K2397">
        <v>0</v>
      </c>
      <c r="L2397">
        <v>0</v>
      </c>
      <c r="M2397">
        <v>135</v>
      </c>
      <c r="N2397">
        <v>-14617</v>
      </c>
      <c r="O2397">
        <v>6.3739379999999999</v>
      </c>
      <c r="P2397">
        <v>31</v>
      </c>
      <c r="Q2397">
        <v>1.4636450000000001</v>
      </c>
      <c r="R2397" t="s">
        <v>43</v>
      </c>
      <c r="S2397" t="s">
        <v>43</v>
      </c>
    </row>
    <row r="2398" spans="1:19">
      <c r="A2398">
        <v>5349</v>
      </c>
      <c r="B2398">
        <v>107</v>
      </c>
      <c r="C2398">
        <v>2118</v>
      </c>
      <c r="D2398">
        <v>115579.39</v>
      </c>
      <c r="E2398">
        <v>1975</v>
      </c>
      <c r="F2398">
        <v>133624.39000000001</v>
      </c>
      <c r="G2398">
        <v>67.657919000000007</v>
      </c>
      <c r="H2398">
        <v>44.77</v>
      </c>
      <c r="I2398">
        <v>22.887919</v>
      </c>
      <c r="J2398">
        <v>1.511233</v>
      </c>
      <c r="K2398">
        <v>0</v>
      </c>
      <c r="L2398">
        <v>0</v>
      </c>
      <c r="M2398">
        <v>143</v>
      </c>
      <c r="N2398">
        <v>-18045</v>
      </c>
      <c r="O2398">
        <v>6.7516530000000001</v>
      </c>
      <c r="P2398">
        <v>37</v>
      </c>
      <c r="Q2398">
        <v>1.746931</v>
      </c>
      <c r="R2398" t="s">
        <v>43</v>
      </c>
      <c r="S2398" t="s">
        <v>43</v>
      </c>
    </row>
    <row r="2399" spans="1:19">
      <c r="A2399">
        <v>4010</v>
      </c>
      <c r="B2399">
        <v>704</v>
      </c>
      <c r="C2399">
        <v>2118</v>
      </c>
      <c r="D2399">
        <v>96534.96</v>
      </c>
      <c r="E2399">
        <v>2085</v>
      </c>
      <c r="F2399">
        <v>100927.96</v>
      </c>
      <c r="G2399">
        <v>48.406694999999999</v>
      </c>
      <c r="H2399">
        <v>18.850000000000001</v>
      </c>
      <c r="I2399">
        <v>29.556695000000001</v>
      </c>
      <c r="J2399">
        <v>2.5679940000000001</v>
      </c>
      <c r="K2399">
        <v>0</v>
      </c>
      <c r="L2399">
        <v>0</v>
      </c>
      <c r="M2399">
        <v>33</v>
      </c>
      <c r="N2399">
        <v>-4393</v>
      </c>
      <c r="O2399">
        <v>1.558074</v>
      </c>
      <c r="P2399">
        <v>29</v>
      </c>
      <c r="Q2399">
        <v>1.369216</v>
      </c>
      <c r="R2399" t="s">
        <v>43</v>
      </c>
      <c r="S2399" t="s">
        <v>43</v>
      </c>
    </row>
    <row r="2400" spans="1:19">
      <c r="A2400">
        <v>4498</v>
      </c>
      <c r="B2400">
        <v>1245</v>
      </c>
      <c r="C2400">
        <v>2118</v>
      </c>
      <c r="D2400">
        <v>54453.55</v>
      </c>
      <c r="E2400">
        <v>2022</v>
      </c>
      <c r="F2400">
        <v>62873.55</v>
      </c>
      <c r="G2400">
        <v>31.094733000000002</v>
      </c>
      <c r="H2400">
        <v>20</v>
      </c>
      <c r="I2400">
        <v>11.094733</v>
      </c>
      <c r="J2400">
        <v>1.554737</v>
      </c>
      <c r="K2400">
        <v>2</v>
      </c>
      <c r="L2400">
        <v>9.4428999999999999E-2</v>
      </c>
      <c r="M2400">
        <v>94</v>
      </c>
      <c r="N2400">
        <v>-8420</v>
      </c>
      <c r="O2400">
        <v>4.4381490000000001</v>
      </c>
      <c r="P2400">
        <v>29</v>
      </c>
      <c r="Q2400">
        <v>1.369216</v>
      </c>
      <c r="R2400" t="s">
        <v>43</v>
      </c>
      <c r="S2400" t="s">
        <v>43</v>
      </c>
    </row>
    <row r="2401" spans="1:19">
      <c r="A2401">
        <v>4511</v>
      </c>
      <c r="B2401">
        <v>992</v>
      </c>
      <c r="C2401">
        <v>2118</v>
      </c>
      <c r="D2401">
        <v>152922.29999999999</v>
      </c>
      <c r="E2401">
        <v>2006</v>
      </c>
      <c r="F2401">
        <v>168204.3</v>
      </c>
      <c r="G2401">
        <v>83.850598000000005</v>
      </c>
      <c r="H2401">
        <v>62.6</v>
      </c>
      <c r="I2401">
        <v>21.250598</v>
      </c>
      <c r="J2401">
        <v>1.339466</v>
      </c>
      <c r="K2401">
        <v>0</v>
      </c>
      <c r="L2401">
        <v>0</v>
      </c>
      <c r="M2401">
        <v>112</v>
      </c>
      <c r="N2401">
        <v>-15282</v>
      </c>
      <c r="O2401">
        <v>5.2880079999999996</v>
      </c>
      <c r="P2401">
        <v>37</v>
      </c>
      <c r="Q2401">
        <v>1.746931</v>
      </c>
      <c r="R2401" t="s">
        <v>43</v>
      </c>
      <c r="S2401" t="s">
        <v>43</v>
      </c>
    </row>
    <row r="2402" spans="1:19">
      <c r="A2402">
        <v>2858</v>
      </c>
      <c r="B2402">
        <v>1183</v>
      </c>
      <c r="C2402">
        <v>2117</v>
      </c>
      <c r="D2402">
        <v>76897.759999999995</v>
      </c>
      <c r="E2402">
        <v>2102</v>
      </c>
      <c r="F2402">
        <v>82038.759999999995</v>
      </c>
      <c r="G2402">
        <v>39.028905999999999</v>
      </c>
      <c r="H2402">
        <v>35.909999999999997</v>
      </c>
      <c r="I2402">
        <v>3.118906</v>
      </c>
      <c r="J2402">
        <v>1.0868530000000001</v>
      </c>
      <c r="K2402">
        <v>0</v>
      </c>
      <c r="L2402">
        <v>0</v>
      </c>
      <c r="M2402">
        <v>15</v>
      </c>
      <c r="N2402">
        <v>-5141</v>
      </c>
      <c r="O2402">
        <v>0.70855000000000001</v>
      </c>
      <c r="P2402">
        <v>28</v>
      </c>
      <c r="Q2402">
        <v>1.3226260000000001</v>
      </c>
      <c r="R2402" t="s">
        <v>43</v>
      </c>
      <c r="S2402" t="s">
        <v>43</v>
      </c>
    </row>
    <row r="2403" spans="1:19">
      <c r="A2403">
        <v>353</v>
      </c>
      <c r="B2403">
        <v>335</v>
      </c>
      <c r="C2403">
        <v>2116</v>
      </c>
      <c r="D2403">
        <v>121503.5</v>
      </c>
      <c r="E2403">
        <v>2002</v>
      </c>
      <c r="F2403">
        <v>133292.5</v>
      </c>
      <c r="G2403">
        <v>66.579669999999993</v>
      </c>
      <c r="H2403">
        <v>38.450000000000003</v>
      </c>
      <c r="I2403">
        <v>28.129670000000001</v>
      </c>
      <c r="J2403">
        <v>1.7315910000000001</v>
      </c>
      <c r="K2403">
        <v>0</v>
      </c>
      <c r="L2403">
        <v>0</v>
      </c>
      <c r="M2403">
        <v>114</v>
      </c>
      <c r="N2403">
        <v>-11789</v>
      </c>
      <c r="O2403">
        <v>5.387524</v>
      </c>
      <c r="P2403">
        <v>34</v>
      </c>
      <c r="Q2403">
        <v>1.606805</v>
      </c>
      <c r="R2403" t="s">
        <v>43</v>
      </c>
      <c r="S2403" t="s">
        <v>43</v>
      </c>
    </row>
    <row r="2404" spans="1:19">
      <c r="A2404">
        <v>4266</v>
      </c>
      <c r="B2404">
        <v>162</v>
      </c>
      <c r="C2404">
        <v>2116</v>
      </c>
      <c r="D2404">
        <v>102840.26</v>
      </c>
      <c r="E2404">
        <v>2060</v>
      </c>
      <c r="F2404">
        <v>109333.26</v>
      </c>
      <c r="G2404">
        <v>53.074398000000002</v>
      </c>
      <c r="H2404">
        <v>41.5</v>
      </c>
      <c r="I2404">
        <v>11.574398</v>
      </c>
      <c r="J2404">
        <v>1.2789010000000001</v>
      </c>
      <c r="K2404">
        <v>0</v>
      </c>
      <c r="L2404">
        <v>0</v>
      </c>
      <c r="M2404">
        <v>56</v>
      </c>
      <c r="N2404">
        <v>-6493</v>
      </c>
      <c r="O2404">
        <v>2.646503</v>
      </c>
      <c r="P2404">
        <v>29</v>
      </c>
      <c r="Q2404">
        <v>1.3705099999999999</v>
      </c>
      <c r="R2404" t="s">
        <v>43</v>
      </c>
      <c r="S2404" t="s">
        <v>43</v>
      </c>
    </row>
    <row r="2405" spans="1:19">
      <c r="A2405">
        <v>5226</v>
      </c>
      <c r="B2405">
        <v>1913</v>
      </c>
      <c r="C2405">
        <v>2113</v>
      </c>
      <c r="D2405">
        <v>93809.58</v>
      </c>
      <c r="E2405">
        <v>1998</v>
      </c>
      <c r="F2405">
        <v>106353.58</v>
      </c>
      <c r="G2405">
        <v>53.230020000000003</v>
      </c>
      <c r="H2405">
        <v>18.04</v>
      </c>
      <c r="I2405">
        <v>35.190019999999997</v>
      </c>
      <c r="J2405">
        <v>2.950666</v>
      </c>
      <c r="K2405">
        <v>0</v>
      </c>
      <c r="L2405">
        <v>0</v>
      </c>
      <c r="M2405">
        <v>115</v>
      </c>
      <c r="N2405">
        <v>-12544</v>
      </c>
      <c r="O2405">
        <v>5.4424989999999998</v>
      </c>
      <c r="P2405">
        <v>21</v>
      </c>
      <c r="Q2405">
        <v>0.99384799999999995</v>
      </c>
      <c r="R2405" t="s">
        <v>43</v>
      </c>
      <c r="S2405" t="s">
        <v>43</v>
      </c>
    </row>
    <row r="2406" spans="1:19">
      <c r="A2406">
        <v>1347</v>
      </c>
      <c r="B2406">
        <v>1509</v>
      </c>
      <c r="C2406">
        <v>2112</v>
      </c>
      <c r="D2406">
        <v>40123.870000000003</v>
      </c>
      <c r="E2406">
        <v>2052</v>
      </c>
      <c r="F2406">
        <v>42352.87</v>
      </c>
      <c r="G2406">
        <v>20.639800000000001</v>
      </c>
      <c r="H2406">
        <v>10.19</v>
      </c>
      <c r="I2406">
        <v>10.4498</v>
      </c>
      <c r="J2406">
        <v>2.025496</v>
      </c>
      <c r="K2406">
        <v>38</v>
      </c>
      <c r="L2406">
        <v>1.799242</v>
      </c>
      <c r="M2406">
        <v>22</v>
      </c>
      <c r="N2406">
        <v>-2229</v>
      </c>
      <c r="O2406">
        <v>1.0416669999999999</v>
      </c>
      <c r="P2406">
        <v>25</v>
      </c>
      <c r="Q2406">
        <v>1.1837120000000001</v>
      </c>
      <c r="R2406" t="s">
        <v>43</v>
      </c>
      <c r="S2406" t="s">
        <v>43</v>
      </c>
    </row>
    <row r="2407" spans="1:19">
      <c r="A2407">
        <v>5353</v>
      </c>
      <c r="B2407">
        <v>1561</v>
      </c>
      <c r="C2407">
        <v>2109</v>
      </c>
      <c r="D2407">
        <v>72813.06</v>
      </c>
      <c r="E2407">
        <v>1950</v>
      </c>
      <c r="F2407">
        <v>88661.06</v>
      </c>
      <c r="G2407">
        <v>45.467210000000001</v>
      </c>
      <c r="H2407">
        <v>18.765000000000001</v>
      </c>
      <c r="I2407">
        <v>26.702210000000001</v>
      </c>
      <c r="J2407">
        <v>2.4229790000000002</v>
      </c>
      <c r="K2407">
        <v>0</v>
      </c>
      <c r="L2407">
        <v>0</v>
      </c>
      <c r="M2407">
        <v>159</v>
      </c>
      <c r="N2407">
        <v>-15848</v>
      </c>
      <c r="O2407">
        <v>7.5391180000000002</v>
      </c>
      <c r="P2407">
        <v>34</v>
      </c>
      <c r="Q2407">
        <v>1.6121380000000001</v>
      </c>
      <c r="R2407" t="s">
        <v>43</v>
      </c>
      <c r="S2407" t="s">
        <v>43</v>
      </c>
    </row>
    <row r="2408" spans="1:19">
      <c r="A2408">
        <v>1338</v>
      </c>
      <c r="B2408">
        <v>1809</v>
      </c>
      <c r="C2408">
        <v>2108</v>
      </c>
      <c r="D2408">
        <v>59125.75</v>
      </c>
      <c r="E2408">
        <v>2060</v>
      </c>
      <c r="F2408">
        <v>62975.75</v>
      </c>
      <c r="G2408">
        <v>30.570751999999999</v>
      </c>
      <c r="H2408">
        <v>18.84</v>
      </c>
      <c r="I2408">
        <v>11.730752000000001</v>
      </c>
      <c r="J2408">
        <v>1.6226510000000001</v>
      </c>
      <c r="K2408">
        <v>0</v>
      </c>
      <c r="L2408">
        <v>0</v>
      </c>
      <c r="M2408">
        <v>48</v>
      </c>
      <c r="N2408">
        <v>-3850</v>
      </c>
      <c r="O2408">
        <v>2.27704</v>
      </c>
      <c r="P2408">
        <v>22</v>
      </c>
      <c r="Q2408">
        <v>1.0436430000000001</v>
      </c>
      <c r="R2408" t="s">
        <v>43</v>
      </c>
      <c r="S2408" t="s">
        <v>43</v>
      </c>
    </row>
    <row r="2409" spans="1:19">
      <c r="A2409">
        <v>2614</v>
      </c>
      <c r="B2409">
        <v>932</v>
      </c>
      <c r="C2409">
        <v>2108</v>
      </c>
      <c r="D2409">
        <v>112540.03</v>
      </c>
      <c r="E2409">
        <v>2058</v>
      </c>
      <c r="F2409">
        <v>119143.03</v>
      </c>
      <c r="G2409">
        <v>57.892628999999999</v>
      </c>
      <c r="H2409">
        <v>49.26</v>
      </c>
      <c r="I2409">
        <v>8.6326289999999997</v>
      </c>
      <c r="J2409">
        <v>1.175246</v>
      </c>
      <c r="K2409">
        <v>0</v>
      </c>
      <c r="L2409">
        <v>0</v>
      </c>
      <c r="M2409">
        <v>50</v>
      </c>
      <c r="N2409">
        <v>-6603</v>
      </c>
      <c r="O2409">
        <v>2.3719169999999998</v>
      </c>
      <c r="P2409">
        <v>51</v>
      </c>
      <c r="Q2409">
        <v>2.4193549999999999</v>
      </c>
      <c r="R2409" t="s">
        <v>43</v>
      </c>
      <c r="S2409" t="s">
        <v>43</v>
      </c>
    </row>
    <row r="2410" spans="1:19">
      <c r="A2410">
        <v>4004</v>
      </c>
      <c r="B2410">
        <v>1130</v>
      </c>
      <c r="C2410">
        <v>2107</v>
      </c>
      <c r="D2410">
        <v>145787.41</v>
      </c>
      <c r="E2410">
        <v>2020</v>
      </c>
      <c r="F2410">
        <v>156073.41</v>
      </c>
      <c r="G2410">
        <v>77.264064000000005</v>
      </c>
      <c r="H2410">
        <v>75.92</v>
      </c>
      <c r="I2410">
        <v>1.3440639999999999</v>
      </c>
      <c r="J2410">
        <v>1.0177039999999999</v>
      </c>
      <c r="K2410">
        <v>0</v>
      </c>
      <c r="L2410">
        <v>0</v>
      </c>
      <c r="M2410">
        <v>87</v>
      </c>
      <c r="N2410">
        <v>-10286</v>
      </c>
      <c r="O2410">
        <v>4.1290930000000001</v>
      </c>
      <c r="P2410">
        <v>62</v>
      </c>
      <c r="Q2410">
        <v>2.9425720000000002</v>
      </c>
      <c r="R2410" t="s">
        <v>43</v>
      </c>
      <c r="S2410" t="s">
        <v>43</v>
      </c>
    </row>
    <row r="2411" spans="1:19">
      <c r="A2411">
        <v>1062</v>
      </c>
      <c r="B2411">
        <v>280</v>
      </c>
      <c r="C2411">
        <v>2106</v>
      </c>
      <c r="D2411">
        <v>150074.76999999999</v>
      </c>
      <c r="E2411">
        <v>1976</v>
      </c>
      <c r="F2411">
        <v>163913.76999999999</v>
      </c>
      <c r="G2411">
        <v>82.952313000000004</v>
      </c>
      <c r="H2411">
        <v>76.284999999999997</v>
      </c>
      <c r="I2411">
        <v>6.667313</v>
      </c>
      <c r="J2411">
        <v>1.0873999999999999</v>
      </c>
      <c r="K2411">
        <v>0</v>
      </c>
      <c r="L2411">
        <v>0</v>
      </c>
      <c r="M2411">
        <v>130</v>
      </c>
      <c r="N2411">
        <v>-13839</v>
      </c>
      <c r="O2411">
        <v>6.1728399999999999</v>
      </c>
      <c r="P2411">
        <v>43</v>
      </c>
      <c r="Q2411">
        <v>2.041785</v>
      </c>
      <c r="R2411" t="s">
        <v>43</v>
      </c>
      <c r="S2411" t="s">
        <v>43</v>
      </c>
    </row>
    <row r="2412" spans="1:19">
      <c r="A2412">
        <v>352</v>
      </c>
      <c r="B2412">
        <v>1544</v>
      </c>
      <c r="C2412">
        <v>2105</v>
      </c>
      <c r="D2412">
        <v>160497.63</v>
      </c>
      <c r="E2412">
        <v>2073</v>
      </c>
      <c r="F2412">
        <v>166213.63</v>
      </c>
      <c r="G2412">
        <v>80.180235999999994</v>
      </c>
      <c r="H2412">
        <v>77.39</v>
      </c>
      <c r="I2412">
        <v>2.7902360000000002</v>
      </c>
      <c r="J2412">
        <v>1.036054</v>
      </c>
      <c r="K2412">
        <v>0</v>
      </c>
      <c r="L2412">
        <v>0</v>
      </c>
      <c r="M2412">
        <v>32</v>
      </c>
      <c r="N2412">
        <v>-5716</v>
      </c>
      <c r="O2412">
        <v>1.5201899999999999</v>
      </c>
      <c r="P2412">
        <v>72</v>
      </c>
      <c r="Q2412">
        <v>3.4204279999999998</v>
      </c>
      <c r="R2412" t="s">
        <v>43</v>
      </c>
      <c r="S2412" t="s">
        <v>43</v>
      </c>
    </row>
    <row r="2413" spans="1:19">
      <c r="A2413">
        <v>4568</v>
      </c>
      <c r="B2413">
        <v>1840</v>
      </c>
      <c r="C2413">
        <v>2105</v>
      </c>
      <c r="D2413">
        <v>3736.54</v>
      </c>
      <c r="E2413">
        <v>2105</v>
      </c>
      <c r="F2413">
        <v>3736.54</v>
      </c>
      <c r="G2413">
        <v>1.7750779999999999</v>
      </c>
      <c r="H2413">
        <v>1.72</v>
      </c>
      <c r="I2413">
        <v>5.5078000000000002E-2</v>
      </c>
      <c r="J2413">
        <v>1.032022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16</v>
      </c>
      <c r="Q2413">
        <v>0.76009499999999997</v>
      </c>
      <c r="R2413" t="s">
        <v>43</v>
      </c>
      <c r="S2413" t="s">
        <v>43</v>
      </c>
    </row>
    <row r="2414" spans="1:19">
      <c r="A2414">
        <v>4519</v>
      </c>
      <c r="B2414">
        <v>619</v>
      </c>
      <c r="C2414">
        <v>2104</v>
      </c>
      <c r="D2414">
        <v>92802.7</v>
      </c>
      <c r="E2414">
        <v>1949</v>
      </c>
      <c r="F2414">
        <v>107793.7</v>
      </c>
      <c r="G2414">
        <v>55.307183000000002</v>
      </c>
      <c r="H2414">
        <v>17.559999999999999</v>
      </c>
      <c r="I2414">
        <v>37.747183</v>
      </c>
      <c r="J2414">
        <v>3.1496119999999999</v>
      </c>
      <c r="K2414">
        <v>1</v>
      </c>
      <c r="L2414">
        <v>4.7529000000000002E-2</v>
      </c>
      <c r="M2414">
        <v>154</v>
      </c>
      <c r="N2414">
        <v>-14991</v>
      </c>
      <c r="O2414">
        <v>7.3193919999999997</v>
      </c>
      <c r="P2414">
        <v>37</v>
      </c>
      <c r="Q2414">
        <v>1.7585550000000001</v>
      </c>
      <c r="R2414" t="s">
        <v>43</v>
      </c>
      <c r="S2414" t="s">
        <v>43</v>
      </c>
    </row>
    <row r="2415" spans="1:19">
      <c r="A2415">
        <v>5641</v>
      </c>
      <c r="B2415">
        <v>1378</v>
      </c>
      <c r="C2415">
        <v>2104</v>
      </c>
      <c r="D2415">
        <v>95840.85</v>
      </c>
      <c r="E2415">
        <v>2003</v>
      </c>
      <c r="F2415">
        <v>107855.85</v>
      </c>
      <c r="G2415">
        <v>53.847154000000003</v>
      </c>
      <c r="H2415">
        <v>39.43</v>
      </c>
      <c r="I2415">
        <v>14.417154</v>
      </c>
      <c r="J2415">
        <v>1.365639</v>
      </c>
      <c r="K2415">
        <v>0</v>
      </c>
      <c r="L2415">
        <v>0</v>
      </c>
      <c r="M2415">
        <v>101</v>
      </c>
      <c r="N2415">
        <v>-12015</v>
      </c>
      <c r="O2415">
        <v>4.8003799999999996</v>
      </c>
      <c r="P2415">
        <v>16</v>
      </c>
      <c r="Q2415">
        <v>0.76045600000000002</v>
      </c>
      <c r="R2415" t="s">
        <v>43</v>
      </c>
      <c r="S2415" t="s">
        <v>43</v>
      </c>
    </row>
    <row r="2416" spans="1:19">
      <c r="A2416">
        <v>6043</v>
      </c>
      <c r="B2416">
        <v>1853</v>
      </c>
      <c r="C2416">
        <v>2103</v>
      </c>
      <c r="D2416">
        <v>42185.74</v>
      </c>
      <c r="E2416">
        <v>2078</v>
      </c>
      <c r="F2416">
        <v>44260.74</v>
      </c>
      <c r="G2416">
        <v>21.299682000000001</v>
      </c>
      <c r="H2416">
        <v>11.664999999999999</v>
      </c>
      <c r="I2416">
        <v>9.6346819999999997</v>
      </c>
      <c r="J2416">
        <v>1.8259479999999999</v>
      </c>
      <c r="K2416">
        <v>0</v>
      </c>
      <c r="L2416">
        <v>0</v>
      </c>
      <c r="M2416">
        <v>25</v>
      </c>
      <c r="N2416">
        <v>-2075</v>
      </c>
      <c r="O2416">
        <v>1.1887779999999999</v>
      </c>
      <c r="P2416">
        <v>23</v>
      </c>
      <c r="Q2416">
        <v>1.0936760000000001</v>
      </c>
      <c r="R2416" t="s">
        <v>43</v>
      </c>
      <c r="S2416" t="s">
        <v>43</v>
      </c>
    </row>
    <row r="2417" spans="1:19">
      <c r="A2417">
        <v>3348</v>
      </c>
      <c r="B2417">
        <v>619</v>
      </c>
      <c r="C2417">
        <v>2102</v>
      </c>
      <c r="D2417">
        <v>93907.09</v>
      </c>
      <c r="E2417">
        <v>1944</v>
      </c>
      <c r="F2417">
        <v>110342.09</v>
      </c>
      <c r="G2417">
        <v>56.760334</v>
      </c>
      <c r="H2417">
        <v>17.704999999999998</v>
      </c>
      <c r="I2417">
        <v>39.055334000000002</v>
      </c>
      <c r="J2417">
        <v>3.2058930000000001</v>
      </c>
      <c r="K2417">
        <v>0</v>
      </c>
      <c r="L2417">
        <v>0</v>
      </c>
      <c r="M2417">
        <v>158</v>
      </c>
      <c r="N2417">
        <v>-16435</v>
      </c>
      <c r="O2417">
        <v>7.5166510000000004</v>
      </c>
      <c r="P2417">
        <v>23</v>
      </c>
      <c r="Q2417">
        <v>1.0941959999999999</v>
      </c>
      <c r="R2417" t="s">
        <v>43</v>
      </c>
      <c r="S2417" t="s">
        <v>43</v>
      </c>
    </row>
    <row r="2418" spans="1:19">
      <c r="A2418">
        <v>3119</v>
      </c>
      <c r="B2418">
        <v>747</v>
      </c>
      <c r="C2418">
        <v>2101</v>
      </c>
      <c r="D2418">
        <v>50784.04</v>
      </c>
      <c r="E2418">
        <v>2080</v>
      </c>
      <c r="F2418">
        <v>52750.04</v>
      </c>
      <c r="G2418">
        <v>25.360596000000001</v>
      </c>
      <c r="H2418">
        <v>11.52</v>
      </c>
      <c r="I2418">
        <v>13.840596</v>
      </c>
      <c r="J2418">
        <v>2.201441</v>
      </c>
      <c r="K2418">
        <v>0</v>
      </c>
      <c r="L2418">
        <v>0</v>
      </c>
      <c r="M2418">
        <v>21</v>
      </c>
      <c r="N2418">
        <v>-1966</v>
      </c>
      <c r="O2418">
        <v>0.99952399999999997</v>
      </c>
      <c r="P2418">
        <v>24</v>
      </c>
      <c r="Q2418">
        <v>1.1423129999999999</v>
      </c>
      <c r="R2418" t="s">
        <v>43</v>
      </c>
      <c r="S2418" t="s">
        <v>43</v>
      </c>
    </row>
    <row r="2419" spans="1:19">
      <c r="A2419">
        <v>2812</v>
      </c>
      <c r="B2419">
        <v>1979</v>
      </c>
      <c r="C2419">
        <v>2100</v>
      </c>
      <c r="D2419">
        <v>112198.82</v>
      </c>
      <c r="E2419">
        <v>1890</v>
      </c>
      <c r="F2419">
        <v>135827.82</v>
      </c>
      <c r="G2419">
        <v>71.866570999999993</v>
      </c>
      <c r="H2419">
        <v>52.42</v>
      </c>
      <c r="I2419">
        <v>19.446570999999999</v>
      </c>
      <c r="J2419">
        <v>1.370976</v>
      </c>
      <c r="K2419">
        <v>0</v>
      </c>
      <c r="L2419">
        <v>0</v>
      </c>
      <c r="M2419">
        <v>210</v>
      </c>
      <c r="N2419">
        <v>-23629</v>
      </c>
      <c r="O2419">
        <v>10</v>
      </c>
      <c r="P2419">
        <v>33</v>
      </c>
      <c r="Q2419">
        <v>1.571429</v>
      </c>
      <c r="R2419" t="s">
        <v>43</v>
      </c>
      <c r="S2419" t="s">
        <v>43</v>
      </c>
    </row>
    <row r="2420" spans="1:19">
      <c r="A2420">
        <v>5547</v>
      </c>
      <c r="B2420">
        <v>1229</v>
      </c>
      <c r="C2420">
        <v>2096</v>
      </c>
      <c r="D2420">
        <v>94301.05</v>
      </c>
      <c r="E2420">
        <v>1963</v>
      </c>
      <c r="F2420">
        <v>107802.7</v>
      </c>
      <c r="G2420">
        <v>54.917319999999997</v>
      </c>
      <c r="H2420">
        <v>20.440000000000001</v>
      </c>
      <c r="I2420">
        <v>34.477319999999999</v>
      </c>
      <c r="J2420">
        <v>2.6867570000000001</v>
      </c>
      <c r="K2420">
        <v>0</v>
      </c>
      <c r="L2420">
        <v>0</v>
      </c>
      <c r="M2420">
        <v>133</v>
      </c>
      <c r="N2420">
        <v>-13501.65</v>
      </c>
      <c r="O2420">
        <v>6.3454199999999998</v>
      </c>
      <c r="P2420">
        <v>47</v>
      </c>
      <c r="Q2420">
        <v>2.2423660000000001</v>
      </c>
      <c r="R2420" t="s">
        <v>43</v>
      </c>
      <c r="S2420" t="s">
        <v>43</v>
      </c>
    </row>
    <row r="2421" spans="1:19">
      <c r="A2421">
        <v>242</v>
      </c>
      <c r="B2421">
        <v>203</v>
      </c>
      <c r="C2421">
        <v>2095</v>
      </c>
      <c r="D2421">
        <v>95130.69</v>
      </c>
      <c r="E2421">
        <v>1898</v>
      </c>
      <c r="F2421">
        <v>112979.69</v>
      </c>
      <c r="G2421">
        <v>59.525652999999998</v>
      </c>
      <c r="H2421">
        <v>52.89</v>
      </c>
      <c r="I2421">
        <v>6.6356529999999996</v>
      </c>
      <c r="J2421">
        <v>1.125461</v>
      </c>
      <c r="K2421">
        <v>0</v>
      </c>
      <c r="L2421">
        <v>0</v>
      </c>
      <c r="M2421">
        <v>197</v>
      </c>
      <c r="N2421">
        <v>-17849</v>
      </c>
      <c r="O2421">
        <v>9.4033409999999993</v>
      </c>
      <c r="P2421">
        <v>26</v>
      </c>
      <c r="Q2421">
        <v>1.24105</v>
      </c>
      <c r="R2421" t="s">
        <v>43</v>
      </c>
      <c r="S2421" t="s">
        <v>43</v>
      </c>
    </row>
    <row r="2422" spans="1:19">
      <c r="A2422">
        <v>3502</v>
      </c>
      <c r="B2422">
        <v>1710</v>
      </c>
      <c r="C2422">
        <v>2093</v>
      </c>
      <c r="D2422">
        <v>128102.87</v>
      </c>
      <c r="E2422">
        <v>1934</v>
      </c>
      <c r="F2422">
        <v>148986.87</v>
      </c>
      <c r="G2422">
        <v>77.035610000000005</v>
      </c>
      <c r="H2422">
        <v>44.66</v>
      </c>
      <c r="I2422">
        <v>32.375610000000002</v>
      </c>
      <c r="J2422">
        <v>1.7249350000000001</v>
      </c>
      <c r="K2422">
        <v>0</v>
      </c>
      <c r="L2422">
        <v>0</v>
      </c>
      <c r="M2422">
        <v>159</v>
      </c>
      <c r="N2422">
        <v>-20884</v>
      </c>
      <c r="O2422">
        <v>7.5967510000000003</v>
      </c>
      <c r="P2422">
        <v>22</v>
      </c>
      <c r="Q2422">
        <v>1.051123</v>
      </c>
      <c r="R2422" t="s">
        <v>43</v>
      </c>
      <c r="S2422" t="s">
        <v>43</v>
      </c>
    </row>
    <row r="2423" spans="1:19">
      <c r="A2423">
        <v>5036</v>
      </c>
      <c r="B2423">
        <v>1621</v>
      </c>
      <c r="C2423">
        <v>2092</v>
      </c>
      <c r="D2423">
        <v>93674.28</v>
      </c>
      <c r="E2423">
        <v>1994</v>
      </c>
      <c r="F2423">
        <v>104924.28</v>
      </c>
      <c r="G2423">
        <v>52.62</v>
      </c>
      <c r="H2423">
        <v>33.479999999999997</v>
      </c>
      <c r="I2423">
        <v>19.14</v>
      </c>
      <c r="J2423">
        <v>1.571685</v>
      </c>
      <c r="K2423">
        <v>0</v>
      </c>
      <c r="L2423">
        <v>0</v>
      </c>
      <c r="M2423">
        <v>98</v>
      </c>
      <c r="N2423">
        <v>-11250</v>
      </c>
      <c r="O2423">
        <v>4.6845119999999998</v>
      </c>
      <c r="P2423">
        <v>17</v>
      </c>
      <c r="Q2423">
        <v>0.81262000000000001</v>
      </c>
      <c r="R2423" t="s">
        <v>43</v>
      </c>
      <c r="S2423" t="s">
        <v>43</v>
      </c>
    </row>
    <row r="2424" spans="1:19">
      <c r="A2424">
        <v>1256</v>
      </c>
      <c r="B2424">
        <v>1385</v>
      </c>
      <c r="C2424">
        <v>2091</v>
      </c>
      <c r="D2424">
        <v>110266.44</v>
      </c>
      <c r="E2424">
        <v>2061</v>
      </c>
      <c r="F2424">
        <v>114068.44</v>
      </c>
      <c r="G2424">
        <v>55.346162</v>
      </c>
      <c r="H2424">
        <v>22.8</v>
      </c>
      <c r="I2424">
        <v>32.546162000000002</v>
      </c>
      <c r="J2424">
        <v>2.4274629999999999</v>
      </c>
      <c r="K2424">
        <v>0</v>
      </c>
      <c r="L2424">
        <v>0</v>
      </c>
      <c r="M2424">
        <v>30</v>
      </c>
      <c r="N2424">
        <v>-3802</v>
      </c>
      <c r="O2424">
        <v>1.43472</v>
      </c>
      <c r="P2424">
        <v>22</v>
      </c>
      <c r="Q2424">
        <v>1.052128</v>
      </c>
      <c r="R2424" t="s">
        <v>43</v>
      </c>
      <c r="S2424" t="s">
        <v>43</v>
      </c>
    </row>
    <row r="2425" spans="1:19">
      <c r="A2425">
        <v>154</v>
      </c>
      <c r="B2425">
        <v>1009</v>
      </c>
      <c r="C2425">
        <v>2088</v>
      </c>
      <c r="D2425">
        <v>85000.59</v>
      </c>
      <c r="E2425">
        <v>2031</v>
      </c>
      <c r="F2425">
        <v>93645.59</v>
      </c>
      <c r="G2425">
        <v>46.108119000000002</v>
      </c>
      <c r="H2425">
        <v>19.28</v>
      </c>
      <c r="I2425">
        <v>26.828119000000001</v>
      </c>
      <c r="J2425">
        <v>2.3915000000000002</v>
      </c>
      <c r="K2425">
        <v>0</v>
      </c>
      <c r="L2425">
        <v>0</v>
      </c>
      <c r="M2425">
        <v>57</v>
      </c>
      <c r="N2425">
        <v>-8645</v>
      </c>
      <c r="O2425">
        <v>2.7298849999999999</v>
      </c>
      <c r="P2425">
        <v>20</v>
      </c>
      <c r="Q2425">
        <v>0.95785399999999998</v>
      </c>
      <c r="R2425" t="s">
        <v>43</v>
      </c>
      <c r="S2425" t="s">
        <v>43</v>
      </c>
    </row>
    <row r="2426" spans="1:19">
      <c r="A2426">
        <v>4352</v>
      </c>
      <c r="B2426">
        <v>1250</v>
      </c>
      <c r="C2426">
        <v>2087</v>
      </c>
      <c r="D2426">
        <v>41646.629999999997</v>
      </c>
      <c r="E2426">
        <v>2026</v>
      </c>
      <c r="F2426">
        <v>45483.63</v>
      </c>
      <c r="G2426">
        <v>22.449964999999999</v>
      </c>
      <c r="H2426">
        <v>14.074999999999999</v>
      </c>
      <c r="I2426">
        <v>8.3749649999999995</v>
      </c>
      <c r="J2426">
        <v>1.595024</v>
      </c>
      <c r="K2426">
        <v>25</v>
      </c>
      <c r="L2426">
        <v>1.197892</v>
      </c>
      <c r="M2426">
        <v>36</v>
      </c>
      <c r="N2426">
        <v>-3837</v>
      </c>
      <c r="O2426">
        <v>1.7249639999999999</v>
      </c>
      <c r="P2426">
        <v>13</v>
      </c>
      <c r="Q2426">
        <v>0.62290400000000001</v>
      </c>
      <c r="R2426" t="s">
        <v>43</v>
      </c>
      <c r="S2426" t="s">
        <v>43</v>
      </c>
    </row>
    <row r="2427" spans="1:19">
      <c r="A2427">
        <v>4928</v>
      </c>
      <c r="B2427">
        <v>992</v>
      </c>
      <c r="C2427">
        <v>2087</v>
      </c>
      <c r="D2427">
        <v>146157.45000000001</v>
      </c>
      <c r="E2427">
        <v>1975</v>
      </c>
      <c r="F2427">
        <v>164116.45000000001</v>
      </c>
      <c r="G2427">
        <v>83.096936999999997</v>
      </c>
      <c r="H2427">
        <v>61.62</v>
      </c>
      <c r="I2427">
        <v>21.476937</v>
      </c>
      <c r="J2427">
        <v>1.348538</v>
      </c>
      <c r="K2427">
        <v>0</v>
      </c>
      <c r="L2427">
        <v>0</v>
      </c>
      <c r="M2427">
        <v>112</v>
      </c>
      <c r="N2427">
        <v>-17959</v>
      </c>
      <c r="O2427">
        <v>5.366555</v>
      </c>
      <c r="P2427">
        <v>43</v>
      </c>
      <c r="Q2427">
        <v>2.0603739999999999</v>
      </c>
      <c r="R2427" t="s">
        <v>43</v>
      </c>
      <c r="S2427" t="s">
        <v>43</v>
      </c>
    </row>
    <row r="2428" spans="1:19">
      <c r="A2428">
        <v>3831</v>
      </c>
      <c r="B2428">
        <v>871</v>
      </c>
      <c r="C2428">
        <v>2085</v>
      </c>
      <c r="D2428">
        <v>97748.52</v>
      </c>
      <c r="E2428">
        <v>2028</v>
      </c>
      <c r="F2428">
        <v>102733.52</v>
      </c>
      <c r="G2428">
        <v>50.657553999999998</v>
      </c>
      <c r="H2428">
        <v>36.96</v>
      </c>
      <c r="I2428">
        <v>13.697554</v>
      </c>
      <c r="J2428">
        <v>1.3706050000000001</v>
      </c>
      <c r="K2428">
        <v>0</v>
      </c>
      <c r="L2428">
        <v>0</v>
      </c>
      <c r="M2428">
        <v>57</v>
      </c>
      <c r="N2428">
        <v>-4985</v>
      </c>
      <c r="O2428">
        <v>2.733813</v>
      </c>
      <c r="P2428">
        <v>30</v>
      </c>
      <c r="Q2428">
        <v>1.438849</v>
      </c>
      <c r="R2428" t="s">
        <v>43</v>
      </c>
      <c r="S2428" t="s">
        <v>43</v>
      </c>
    </row>
    <row r="2429" spans="1:19">
      <c r="A2429">
        <v>4816</v>
      </c>
      <c r="B2429">
        <v>1347</v>
      </c>
      <c r="C2429">
        <v>2084</v>
      </c>
      <c r="D2429">
        <v>70591.28</v>
      </c>
      <c r="E2429">
        <v>2035</v>
      </c>
      <c r="F2429">
        <v>77560.28</v>
      </c>
      <c r="G2429">
        <v>38.113160000000001</v>
      </c>
      <c r="H2429">
        <v>9.27</v>
      </c>
      <c r="I2429">
        <v>28.843160000000001</v>
      </c>
      <c r="J2429">
        <v>4.1114519999999999</v>
      </c>
      <c r="K2429">
        <v>0</v>
      </c>
      <c r="L2429">
        <v>0</v>
      </c>
      <c r="M2429">
        <v>49</v>
      </c>
      <c r="N2429">
        <v>-6969</v>
      </c>
      <c r="O2429">
        <v>2.351248</v>
      </c>
      <c r="P2429">
        <v>25</v>
      </c>
      <c r="Q2429">
        <v>1.199616</v>
      </c>
      <c r="R2429" t="s">
        <v>43</v>
      </c>
      <c r="S2429" t="s">
        <v>43</v>
      </c>
    </row>
    <row r="2430" spans="1:19">
      <c r="A2430">
        <v>3984</v>
      </c>
      <c r="B2430">
        <v>515</v>
      </c>
      <c r="C2430">
        <v>2083</v>
      </c>
      <c r="D2430">
        <v>52237.95</v>
      </c>
      <c r="E2430">
        <v>1981</v>
      </c>
      <c r="F2430">
        <v>61481.95</v>
      </c>
      <c r="G2430">
        <v>31.035814999999999</v>
      </c>
      <c r="H2430">
        <v>4.9400000000000004</v>
      </c>
      <c r="I2430">
        <v>26.095815000000002</v>
      </c>
      <c r="J2430">
        <v>6.2825540000000002</v>
      </c>
      <c r="K2430">
        <v>0</v>
      </c>
      <c r="L2430">
        <v>0</v>
      </c>
      <c r="M2430">
        <v>102</v>
      </c>
      <c r="N2430">
        <v>-9244</v>
      </c>
      <c r="O2430">
        <v>4.8967830000000001</v>
      </c>
      <c r="P2430">
        <v>39</v>
      </c>
      <c r="Q2430">
        <v>1.8723000000000001</v>
      </c>
      <c r="R2430" t="s">
        <v>43</v>
      </c>
      <c r="S2430" t="s">
        <v>43</v>
      </c>
    </row>
    <row r="2431" spans="1:19">
      <c r="A2431">
        <v>4267</v>
      </c>
      <c r="B2431">
        <v>1872</v>
      </c>
      <c r="C2431">
        <v>2083</v>
      </c>
      <c r="D2431">
        <v>124190.11</v>
      </c>
      <c r="E2431">
        <v>1912</v>
      </c>
      <c r="F2431">
        <v>144314.10999999999</v>
      </c>
      <c r="G2431">
        <v>75.478091000000006</v>
      </c>
      <c r="H2431">
        <v>61.984999999999999</v>
      </c>
      <c r="I2431">
        <v>13.493091</v>
      </c>
      <c r="J2431">
        <v>1.2176830000000001</v>
      </c>
      <c r="K2431">
        <v>0</v>
      </c>
      <c r="L2431">
        <v>0</v>
      </c>
      <c r="M2431">
        <v>171</v>
      </c>
      <c r="N2431">
        <v>-20124</v>
      </c>
      <c r="O2431">
        <v>8.2093129999999999</v>
      </c>
      <c r="P2431">
        <v>40</v>
      </c>
      <c r="Q2431">
        <v>1.920307</v>
      </c>
      <c r="R2431" t="s">
        <v>43</v>
      </c>
      <c r="S2431" t="s">
        <v>43</v>
      </c>
    </row>
    <row r="2432" spans="1:19">
      <c r="A2432">
        <v>5851</v>
      </c>
      <c r="B2432">
        <v>148</v>
      </c>
      <c r="C2432">
        <v>2083</v>
      </c>
      <c r="D2432">
        <v>94280.85</v>
      </c>
      <c r="E2432">
        <v>2037</v>
      </c>
      <c r="F2432">
        <v>101100.85</v>
      </c>
      <c r="G2432">
        <v>49.632229000000002</v>
      </c>
      <c r="H2432">
        <v>20.51</v>
      </c>
      <c r="I2432">
        <v>29.122229000000001</v>
      </c>
      <c r="J2432">
        <v>2.4199039999999998</v>
      </c>
      <c r="K2432">
        <v>0</v>
      </c>
      <c r="L2432">
        <v>0</v>
      </c>
      <c r="M2432">
        <v>46</v>
      </c>
      <c r="N2432">
        <v>-6820</v>
      </c>
      <c r="O2432">
        <v>2.2083529999999998</v>
      </c>
      <c r="P2432">
        <v>33</v>
      </c>
      <c r="Q2432">
        <v>1.5842529999999999</v>
      </c>
      <c r="R2432" t="s">
        <v>43</v>
      </c>
      <c r="S2432" t="s">
        <v>43</v>
      </c>
    </row>
    <row r="2433" spans="1:19">
      <c r="A2433">
        <v>4124</v>
      </c>
      <c r="B2433">
        <v>989</v>
      </c>
      <c r="C2433">
        <v>2082</v>
      </c>
      <c r="D2433">
        <v>401294.61</v>
      </c>
      <c r="E2433">
        <v>2049</v>
      </c>
      <c r="F2433">
        <v>409894.61</v>
      </c>
      <c r="G2433">
        <v>200.04617400000001</v>
      </c>
      <c r="H2433">
        <v>104.68</v>
      </c>
      <c r="I2433">
        <v>95.366174000000001</v>
      </c>
      <c r="J2433">
        <v>1.9110259999999999</v>
      </c>
      <c r="K2433">
        <v>0</v>
      </c>
      <c r="L2433">
        <v>0</v>
      </c>
      <c r="M2433">
        <v>33</v>
      </c>
      <c r="N2433">
        <v>-8600</v>
      </c>
      <c r="O2433">
        <v>1.5850139999999999</v>
      </c>
      <c r="P2433">
        <v>26</v>
      </c>
      <c r="Q2433">
        <v>1.248799</v>
      </c>
      <c r="R2433" t="s">
        <v>43</v>
      </c>
      <c r="S2433" t="s">
        <v>42</v>
      </c>
    </row>
    <row r="2434" spans="1:19">
      <c r="A2434">
        <v>4512</v>
      </c>
      <c r="B2434">
        <v>351</v>
      </c>
      <c r="C2434">
        <v>2081</v>
      </c>
      <c r="D2434">
        <v>57577.31</v>
      </c>
      <c r="E2434">
        <v>1962</v>
      </c>
      <c r="F2434">
        <v>67146.31</v>
      </c>
      <c r="G2434">
        <v>34.223399999999998</v>
      </c>
      <c r="H2434">
        <v>19.66</v>
      </c>
      <c r="I2434">
        <v>14.5634</v>
      </c>
      <c r="J2434">
        <v>1.7407630000000001</v>
      </c>
      <c r="K2434">
        <v>0</v>
      </c>
      <c r="L2434">
        <v>0</v>
      </c>
      <c r="M2434">
        <v>119</v>
      </c>
      <c r="N2434">
        <v>-9569</v>
      </c>
      <c r="O2434">
        <v>5.7184049999999997</v>
      </c>
      <c r="P2434">
        <v>46</v>
      </c>
      <c r="Q2434">
        <v>2.2104759999999999</v>
      </c>
      <c r="R2434" t="s">
        <v>43</v>
      </c>
      <c r="S2434" t="s">
        <v>43</v>
      </c>
    </row>
    <row r="2435" spans="1:19">
      <c r="A2435">
        <v>5655</v>
      </c>
      <c r="B2435">
        <v>169</v>
      </c>
      <c r="C2435">
        <v>2081</v>
      </c>
      <c r="D2435">
        <v>25738.31</v>
      </c>
      <c r="E2435">
        <v>2079</v>
      </c>
      <c r="F2435">
        <v>26215.31</v>
      </c>
      <c r="G2435">
        <v>12.609577</v>
      </c>
      <c r="H2435">
        <v>6.19</v>
      </c>
      <c r="I2435">
        <v>6.4195770000000003</v>
      </c>
      <c r="J2435">
        <v>2.0370879999999998</v>
      </c>
      <c r="K2435">
        <v>0</v>
      </c>
      <c r="L2435">
        <v>0</v>
      </c>
      <c r="M2435">
        <v>2</v>
      </c>
      <c r="N2435">
        <v>-477</v>
      </c>
      <c r="O2435">
        <v>9.6107999999999999E-2</v>
      </c>
      <c r="P2435">
        <v>24</v>
      </c>
      <c r="Q2435">
        <v>1.153292</v>
      </c>
      <c r="R2435" t="s">
        <v>43</v>
      </c>
      <c r="S2435" t="s">
        <v>43</v>
      </c>
    </row>
    <row r="2436" spans="1:19">
      <c r="A2436">
        <v>5936</v>
      </c>
      <c r="B2436">
        <v>1810</v>
      </c>
      <c r="C2436">
        <v>2081</v>
      </c>
      <c r="D2436">
        <v>82387.98</v>
      </c>
      <c r="E2436">
        <v>1914</v>
      </c>
      <c r="F2436">
        <v>99535.98</v>
      </c>
      <c r="G2436">
        <v>52.004168999999997</v>
      </c>
      <c r="H2436">
        <v>30.81</v>
      </c>
      <c r="I2436">
        <v>21.194168999999999</v>
      </c>
      <c r="J2436">
        <v>1.687899</v>
      </c>
      <c r="K2436">
        <v>0</v>
      </c>
      <c r="L2436">
        <v>0</v>
      </c>
      <c r="M2436">
        <v>167</v>
      </c>
      <c r="N2436">
        <v>-17148</v>
      </c>
      <c r="O2436">
        <v>8.0249880000000005</v>
      </c>
      <c r="P2436">
        <v>24</v>
      </c>
      <c r="Q2436">
        <v>1.153292</v>
      </c>
      <c r="R2436" t="s">
        <v>43</v>
      </c>
      <c r="S2436" t="s">
        <v>43</v>
      </c>
    </row>
    <row r="2437" spans="1:19">
      <c r="A2437">
        <v>2082</v>
      </c>
      <c r="B2437">
        <v>871</v>
      </c>
      <c r="C2437">
        <v>2078</v>
      </c>
      <c r="D2437">
        <v>94278.83</v>
      </c>
      <c r="E2437">
        <v>2040</v>
      </c>
      <c r="F2437">
        <v>97298.83</v>
      </c>
      <c r="G2437">
        <v>47.695504999999997</v>
      </c>
      <c r="H2437">
        <v>36.645000000000003</v>
      </c>
      <c r="I2437">
        <v>11.050504999999999</v>
      </c>
      <c r="J2437">
        <v>1.3015559999999999</v>
      </c>
      <c r="K2437">
        <v>0</v>
      </c>
      <c r="L2437">
        <v>0</v>
      </c>
      <c r="M2437">
        <v>38</v>
      </c>
      <c r="N2437">
        <v>-3020</v>
      </c>
      <c r="O2437">
        <v>1.828681</v>
      </c>
      <c r="P2437">
        <v>42</v>
      </c>
      <c r="Q2437">
        <v>2.0211739999999998</v>
      </c>
      <c r="R2437" t="s">
        <v>43</v>
      </c>
      <c r="S2437" t="s">
        <v>43</v>
      </c>
    </row>
    <row r="2438" spans="1:19">
      <c r="A2438">
        <v>3735</v>
      </c>
      <c r="B2438">
        <v>1498</v>
      </c>
      <c r="C2438">
        <v>2077</v>
      </c>
      <c r="D2438">
        <v>51504</v>
      </c>
      <c r="E2438">
        <v>2059</v>
      </c>
      <c r="F2438">
        <v>52927</v>
      </c>
      <c r="G2438">
        <v>25.705196999999998</v>
      </c>
      <c r="H2438">
        <v>12.72</v>
      </c>
      <c r="I2438">
        <v>12.985196999999999</v>
      </c>
      <c r="J2438">
        <v>2.0208490000000001</v>
      </c>
      <c r="K2438">
        <v>0</v>
      </c>
      <c r="L2438">
        <v>0</v>
      </c>
      <c r="M2438">
        <v>18</v>
      </c>
      <c r="N2438">
        <v>-1423</v>
      </c>
      <c r="O2438">
        <v>0.86663500000000004</v>
      </c>
      <c r="P2438">
        <v>19</v>
      </c>
      <c r="Q2438">
        <v>0.91478099999999996</v>
      </c>
      <c r="R2438" t="s">
        <v>43</v>
      </c>
      <c r="S2438" t="s">
        <v>43</v>
      </c>
    </row>
    <row r="2439" spans="1:19">
      <c r="A2439">
        <v>4729</v>
      </c>
      <c r="B2439">
        <v>1500</v>
      </c>
      <c r="C2439">
        <v>2077</v>
      </c>
      <c r="D2439">
        <v>127722.22</v>
      </c>
      <c r="E2439">
        <v>2011</v>
      </c>
      <c r="F2439">
        <v>137318.22</v>
      </c>
      <c r="G2439">
        <v>68.283550000000005</v>
      </c>
      <c r="H2439">
        <v>43.37</v>
      </c>
      <c r="I2439">
        <v>24.913550000000001</v>
      </c>
      <c r="J2439">
        <v>1.5744419999999999</v>
      </c>
      <c r="K2439">
        <v>0</v>
      </c>
      <c r="L2439">
        <v>0</v>
      </c>
      <c r="M2439">
        <v>66</v>
      </c>
      <c r="N2439">
        <v>-9596</v>
      </c>
      <c r="O2439">
        <v>3.1776599999999999</v>
      </c>
      <c r="P2439">
        <v>25</v>
      </c>
      <c r="Q2439">
        <v>1.203659</v>
      </c>
      <c r="R2439" t="s">
        <v>43</v>
      </c>
      <c r="S2439" t="s">
        <v>43</v>
      </c>
    </row>
    <row r="2440" spans="1:19">
      <c r="A2440">
        <v>4846</v>
      </c>
      <c r="B2440">
        <v>1210</v>
      </c>
      <c r="C2440">
        <v>2076</v>
      </c>
      <c r="D2440">
        <v>113810.52</v>
      </c>
      <c r="E2440">
        <v>1996</v>
      </c>
      <c r="F2440">
        <v>125113.52</v>
      </c>
      <c r="G2440">
        <v>62.682124000000002</v>
      </c>
      <c r="H2440">
        <v>39.32</v>
      </c>
      <c r="I2440">
        <v>23.362124000000001</v>
      </c>
      <c r="J2440">
        <v>1.5941540000000001</v>
      </c>
      <c r="K2440">
        <v>0</v>
      </c>
      <c r="L2440">
        <v>0</v>
      </c>
      <c r="M2440">
        <v>80</v>
      </c>
      <c r="N2440">
        <v>-11303</v>
      </c>
      <c r="O2440">
        <v>3.8535650000000001</v>
      </c>
      <c r="P2440">
        <v>21</v>
      </c>
      <c r="Q2440">
        <v>1.0115609999999999</v>
      </c>
      <c r="R2440" t="s">
        <v>43</v>
      </c>
      <c r="S2440" t="s">
        <v>43</v>
      </c>
    </row>
    <row r="2441" spans="1:19">
      <c r="A2441">
        <v>5770</v>
      </c>
      <c r="B2441">
        <v>125</v>
      </c>
      <c r="C2441">
        <v>2076</v>
      </c>
      <c r="D2441">
        <v>42774.23</v>
      </c>
      <c r="E2441">
        <v>1984</v>
      </c>
      <c r="F2441">
        <v>50731.23</v>
      </c>
      <c r="G2441">
        <v>25.570176</v>
      </c>
      <c r="H2441">
        <v>12.06</v>
      </c>
      <c r="I2441">
        <v>13.510176</v>
      </c>
      <c r="J2441">
        <v>2.120247</v>
      </c>
      <c r="K2441">
        <v>0</v>
      </c>
      <c r="L2441">
        <v>0</v>
      </c>
      <c r="M2441">
        <v>92</v>
      </c>
      <c r="N2441">
        <v>-7957</v>
      </c>
      <c r="O2441">
        <v>4.4315990000000003</v>
      </c>
      <c r="P2441">
        <v>23</v>
      </c>
      <c r="Q2441">
        <v>1.1079000000000001</v>
      </c>
      <c r="R2441" t="s">
        <v>43</v>
      </c>
      <c r="S2441" t="s">
        <v>43</v>
      </c>
    </row>
    <row r="2442" spans="1:19">
      <c r="A2442">
        <v>5938</v>
      </c>
      <c r="B2442">
        <v>162</v>
      </c>
      <c r="C2442">
        <v>2075</v>
      </c>
      <c r="D2442">
        <v>100672.86</v>
      </c>
      <c r="E2442">
        <v>2014</v>
      </c>
      <c r="F2442">
        <v>109662.86</v>
      </c>
      <c r="G2442">
        <v>54.450277999999997</v>
      </c>
      <c r="H2442">
        <v>40.39</v>
      </c>
      <c r="I2442">
        <v>14.060278</v>
      </c>
      <c r="J2442">
        <v>1.3481129999999999</v>
      </c>
      <c r="K2442">
        <v>0</v>
      </c>
      <c r="L2442">
        <v>0</v>
      </c>
      <c r="M2442">
        <v>61</v>
      </c>
      <c r="N2442">
        <v>-8990</v>
      </c>
      <c r="O2442">
        <v>2.939759</v>
      </c>
      <c r="P2442">
        <v>34</v>
      </c>
      <c r="Q2442">
        <v>1.6385540000000001</v>
      </c>
      <c r="R2442" t="s">
        <v>43</v>
      </c>
      <c r="S2442" t="s">
        <v>43</v>
      </c>
    </row>
    <row r="2443" spans="1:19">
      <c r="A2443">
        <v>4959</v>
      </c>
      <c r="B2443">
        <v>1324</v>
      </c>
      <c r="C2443">
        <v>2073</v>
      </c>
      <c r="D2443">
        <v>153097.45000000001</v>
      </c>
      <c r="E2443">
        <v>1963</v>
      </c>
      <c r="F2443">
        <v>165165.45000000001</v>
      </c>
      <c r="G2443">
        <v>84.139302000000001</v>
      </c>
      <c r="H2443">
        <v>82.27</v>
      </c>
      <c r="I2443">
        <v>1.869302</v>
      </c>
      <c r="J2443">
        <v>1.0227219999999999</v>
      </c>
      <c r="K2443">
        <v>0</v>
      </c>
      <c r="L2443">
        <v>0</v>
      </c>
      <c r="M2443">
        <v>110</v>
      </c>
      <c r="N2443">
        <v>-12068</v>
      </c>
      <c r="O2443">
        <v>5.3063190000000002</v>
      </c>
      <c r="P2443">
        <v>75</v>
      </c>
      <c r="Q2443">
        <v>3.6179450000000002</v>
      </c>
      <c r="R2443" t="s">
        <v>43</v>
      </c>
      <c r="S2443" t="s">
        <v>43</v>
      </c>
    </row>
    <row r="2444" spans="1:19">
      <c r="A2444">
        <v>2959</v>
      </c>
      <c r="B2444">
        <v>280</v>
      </c>
      <c r="C2444">
        <v>2073</v>
      </c>
      <c r="D2444">
        <v>152801.71</v>
      </c>
      <c r="E2444">
        <v>1961</v>
      </c>
      <c r="F2444">
        <v>166671.71</v>
      </c>
      <c r="G2444">
        <v>84.993223</v>
      </c>
      <c r="H2444">
        <v>77.48</v>
      </c>
      <c r="I2444">
        <v>7.513223</v>
      </c>
      <c r="J2444">
        <v>1.09697</v>
      </c>
      <c r="K2444">
        <v>0</v>
      </c>
      <c r="L2444">
        <v>0</v>
      </c>
      <c r="M2444">
        <v>112</v>
      </c>
      <c r="N2444">
        <v>-13870</v>
      </c>
      <c r="O2444">
        <v>5.4027979999999998</v>
      </c>
      <c r="P2444">
        <v>43</v>
      </c>
      <c r="Q2444">
        <v>2.0742880000000001</v>
      </c>
      <c r="R2444" t="s">
        <v>43</v>
      </c>
      <c r="S2444" t="s">
        <v>43</v>
      </c>
    </row>
    <row r="2445" spans="1:19">
      <c r="A2445">
        <v>4223</v>
      </c>
      <c r="B2445">
        <v>1660</v>
      </c>
      <c r="C2445">
        <v>2072</v>
      </c>
      <c r="D2445">
        <v>65643.600000000006</v>
      </c>
      <c r="E2445">
        <v>1952</v>
      </c>
      <c r="F2445">
        <v>76264.600000000006</v>
      </c>
      <c r="G2445">
        <v>39.069980000000001</v>
      </c>
      <c r="H2445">
        <v>23.74</v>
      </c>
      <c r="I2445">
        <v>15.329980000000001</v>
      </c>
      <c r="J2445">
        <v>1.645745</v>
      </c>
      <c r="K2445">
        <v>0</v>
      </c>
      <c r="L2445">
        <v>0</v>
      </c>
      <c r="M2445">
        <v>120</v>
      </c>
      <c r="N2445">
        <v>-10621</v>
      </c>
      <c r="O2445">
        <v>5.791506</v>
      </c>
      <c r="P2445">
        <v>21</v>
      </c>
      <c r="Q2445">
        <v>1.013514</v>
      </c>
      <c r="R2445" t="s">
        <v>43</v>
      </c>
      <c r="S2445" t="s">
        <v>43</v>
      </c>
    </row>
    <row r="2446" spans="1:19">
      <c r="A2446">
        <v>3247</v>
      </c>
      <c r="B2446">
        <v>1581</v>
      </c>
      <c r="C2446">
        <v>2070</v>
      </c>
      <c r="D2446">
        <v>49218.87</v>
      </c>
      <c r="E2446">
        <v>1997</v>
      </c>
      <c r="F2446">
        <v>56428.87</v>
      </c>
      <c r="G2446">
        <v>28.256820000000001</v>
      </c>
      <c r="H2446">
        <v>13.81</v>
      </c>
      <c r="I2446">
        <v>14.446820000000001</v>
      </c>
      <c r="J2446">
        <v>2.0461130000000001</v>
      </c>
      <c r="K2446">
        <v>6</v>
      </c>
      <c r="L2446">
        <v>0.28985499999999997</v>
      </c>
      <c r="M2446">
        <v>67</v>
      </c>
      <c r="N2446">
        <v>-7210</v>
      </c>
      <c r="O2446">
        <v>3.2367149999999998</v>
      </c>
      <c r="P2446">
        <v>10</v>
      </c>
      <c r="Q2446">
        <v>0.48309200000000002</v>
      </c>
      <c r="R2446" t="s">
        <v>43</v>
      </c>
      <c r="S2446" t="s">
        <v>43</v>
      </c>
    </row>
    <row r="2447" spans="1:19">
      <c r="A2447">
        <v>5374</v>
      </c>
      <c r="B2447">
        <v>1581</v>
      </c>
      <c r="C2447">
        <v>2067</v>
      </c>
      <c r="D2447">
        <v>49643.78</v>
      </c>
      <c r="E2447">
        <v>1974</v>
      </c>
      <c r="F2447">
        <v>58097.78</v>
      </c>
      <c r="G2447">
        <v>29.431498999999999</v>
      </c>
      <c r="H2447">
        <v>15.065</v>
      </c>
      <c r="I2447">
        <v>14.366498999999999</v>
      </c>
      <c r="J2447">
        <v>1.9536340000000001</v>
      </c>
      <c r="K2447">
        <v>4</v>
      </c>
      <c r="L2447">
        <v>0.19351699999999999</v>
      </c>
      <c r="M2447">
        <v>89</v>
      </c>
      <c r="N2447">
        <v>-8454</v>
      </c>
      <c r="O2447">
        <v>4.3057569999999998</v>
      </c>
      <c r="P2447">
        <v>14</v>
      </c>
      <c r="Q2447">
        <v>0.67730999999999997</v>
      </c>
      <c r="R2447" t="s">
        <v>43</v>
      </c>
      <c r="S2447" t="s">
        <v>43</v>
      </c>
    </row>
    <row r="2448" spans="1:19">
      <c r="A2448">
        <v>2427</v>
      </c>
      <c r="B2448">
        <v>1229</v>
      </c>
      <c r="C2448">
        <v>2066</v>
      </c>
      <c r="D2448">
        <v>171219.46</v>
      </c>
      <c r="E2448">
        <v>1886</v>
      </c>
      <c r="F2448">
        <v>191093.46</v>
      </c>
      <c r="G2448">
        <v>101.32208900000001</v>
      </c>
      <c r="H2448">
        <v>78</v>
      </c>
      <c r="I2448">
        <v>23.322088999999998</v>
      </c>
      <c r="J2448">
        <v>1.2990010000000001</v>
      </c>
      <c r="K2448">
        <v>0</v>
      </c>
      <c r="L2448">
        <v>0</v>
      </c>
      <c r="M2448">
        <v>180</v>
      </c>
      <c r="N2448">
        <v>-19874</v>
      </c>
      <c r="O2448">
        <v>8.7124880000000005</v>
      </c>
      <c r="P2448">
        <v>55</v>
      </c>
      <c r="Q2448">
        <v>2.6621489999999999</v>
      </c>
      <c r="R2448" t="s">
        <v>43</v>
      </c>
      <c r="S2448" t="s">
        <v>43</v>
      </c>
    </row>
    <row r="2449" spans="1:19">
      <c r="A2449">
        <v>2023</v>
      </c>
      <c r="B2449">
        <v>125</v>
      </c>
      <c r="C2449">
        <v>2065</v>
      </c>
      <c r="D2449">
        <v>42638.71</v>
      </c>
      <c r="E2449">
        <v>1979</v>
      </c>
      <c r="F2449">
        <v>50134.71</v>
      </c>
      <c r="G2449">
        <v>25.333355000000001</v>
      </c>
      <c r="H2449">
        <v>11.71</v>
      </c>
      <c r="I2449">
        <v>13.623355</v>
      </c>
      <c r="J2449">
        <v>2.163395</v>
      </c>
      <c r="K2449">
        <v>0</v>
      </c>
      <c r="L2449">
        <v>0</v>
      </c>
      <c r="M2449">
        <v>86</v>
      </c>
      <c r="N2449">
        <v>-7496</v>
      </c>
      <c r="O2449">
        <v>4.1646489999999998</v>
      </c>
      <c r="P2449">
        <v>30</v>
      </c>
      <c r="Q2449">
        <v>1.452785</v>
      </c>
      <c r="R2449" t="s">
        <v>43</v>
      </c>
      <c r="S2449" t="s">
        <v>43</v>
      </c>
    </row>
    <row r="2450" spans="1:19">
      <c r="A2450">
        <v>2730</v>
      </c>
      <c r="B2450">
        <v>1616</v>
      </c>
      <c r="C2450">
        <v>2064</v>
      </c>
      <c r="D2450">
        <v>113886.29</v>
      </c>
      <c r="E2450">
        <v>1963</v>
      </c>
      <c r="F2450">
        <v>122127.29</v>
      </c>
      <c r="G2450">
        <v>62.214615000000002</v>
      </c>
      <c r="H2450">
        <v>42.96</v>
      </c>
      <c r="I2450">
        <v>19.254615000000001</v>
      </c>
      <c r="J2450">
        <v>1.448199</v>
      </c>
      <c r="K2450">
        <v>0</v>
      </c>
      <c r="L2450">
        <v>0</v>
      </c>
      <c r="M2450">
        <v>101</v>
      </c>
      <c r="N2450">
        <v>-8241</v>
      </c>
      <c r="O2450">
        <v>4.8934110000000004</v>
      </c>
      <c r="P2450">
        <v>32</v>
      </c>
      <c r="Q2450">
        <v>1.5503880000000001</v>
      </c>
      <c r="R2450" t="s">
        <v>43</v>
      </c>
      <c r="S2450" t="s">
        <v>43</v>
      </c>
    </row>
    <row r="2451" spans="1:19">
      <c r="A2451">
        <v>3908</v>
      </c>
      <c r="B2451">
        <v>791</v>
      </c>
      <c r="C2451">
        <v>2063</v>
      </c>
      <c r="D2451">
        <v>81974.48</v>
      </c>
      <c r="E2451">
        <v>1865</v>
      </c>
      <c r="F2451">
        <v>99353.48</v>
      </c>
      <c r="G2451">
        <v>53.272643000000002</v>
      </c>
      <c r="H2451">
        <v>40.090000000000003</v>
      </c>
      <c r="I2451">
        <v>13.182643000000001</v>
      </c>
      <c r="J2451">
        <v>1.3288260000000001</v>
      </c>
      <c r="K2451">
        <v>0</v>
      </c>
      <c r="L2451">
        <v>0</v>
      </c>
      <c r="M2451">
        <v>198</v>
      </c>
      <c r="N2451">
        <v>-17379</v>
      </c>
      <c r="O2451">
        <v>9.5976730000000003</v>
      </c>
      <c r="P2451">
        <v>28</v>
      </c>
      <c r="Q2451">
        <v>1.3572470000000001</v>
      </c>
      <c r="R2451" t="s">
        <v>43</v>
      </c>
      <c r="S2451" t="s">
        <v>43</v>
      </c>
    </row>
    <row r="2452" spans="1:19">
      <c r="A2452">
        <v>2003</v>
      </c>
      <c r="B2452">
        <v>1774</v>
      </c>
      <c r="C2452">
        <v>2061</v>
      </c>
      <c r="D2452">
        <v>124784.97</v>
      </c>
      <c r="E2452">
        <v>2023</v>
      </c>
      <c r="F2452">
        <v>130836.97</v>
      </c>
      <c r="G2452">
        <v>64.674726000000007</v>
      </c>
      <c r="H2452">
        <v>60</v>
      </c>
      <c r="I2452">
        <v>4.6747259999999997</v>
      </c>
      <c r="J2452">
        <v>1.077912</v>
      </c>
      <c r="K2452">
        <v>0</v>
      </c>
      <c r="L2452">
        <v>0</v>
      </c>
      <c r="M2452">
        <v>38</v>
      </c>
      <c r="N2452">
        <v>-6052</v>
      </c>
      <c r="O2452">
        <v>1.8437650000000001</v>
      </c>
      <c r="P2452">
        <v>37</v>
      </c>
      <c r="Q2452">
        <v>1.795245</v>
      </c>
      <c r="R2452" t="s">
        <v>43</v>
      </c>
      <c r="S2452" t="s">
        <v>43</v>
      </c>
    </row>
    <row r="2453" spans="1:19">
      <c r="A2453">
        <v>4447</v>
      </c>
      <c r="B2453">
        <v>425</v>
      </c>
      <c r="C2453">
        <v>2059</v>
      </c>
      <c r="D2453">
        <v>74969.87</v>
      </c>
      <c r="E2453">
        <v>1693</v>
      </c>
      <c r="F2453">
        <v>102961.87</v>
      </c>
      <c r="G2453">
        <v>60.816226</v>
      </c>
      <c r="H2453">
        <v>53.12</v>
      </c>
      <c r="I2453">
        <v>7.6962260000000002</v>
      </c>
      <c r="J2453">
        <v>1.144884</v>
      </c>
      <c r="K2453">
        <v>0</v>
      </c>
      <c r="L2453">
        <v>0</v>
      </c>
      <c r="M2453">
        <v>366</v>
      </c>
      <c r="N2453">
        <v>-27992</v>
      </c>
      <c r="O2453">
        <v>17.775618999999999</v>
      </c>
      <c r="P2453">
        <v>87</v>
      </c>
      <c r="Q2453">
        <v>4.225352</v>
      </c>
      <c r="R2453" t="s">
        <v>43</v>
      </c>
      <c r="S2453" t="s">
        <v>43</v>
      </c>
    </row>
    <row r="2454" spans="1:19">
      <c r="A2454">
        <v>4378</v>
      </c>
      <c r="B2454">
        <v>1131</v>
      </c>
      <c r="C2454">
        <v>2058</v>
      </c>
      <c r="D2454">
        <v>132279.56</v>
      </c>
      <c r="E2454">
        <v>1910</v>
      </c>
      <c r="F2454">
        <v>146801.56</v>
      </c>
      <c r="G2454">
        <v>76.859454999999997</v>
      </c>
      <c r="H2454">
        <v>60.52</v>
      </c>
      <c r="I2454">
        <v>16.339455000000001</v>
      </c>
      <c r="J2454">
        <v>1.269984</v>
      </c>
      <c r="K2454">
        <v>0</v>
      </c>
      <c r="L2454">
        <v>0</v>
      </c>
      <c r="M2454">
        <v>148</v>
      </c>
      <c r="N2454">
        <v>-14522</v>
      </c>
      <c r="O2454">
        <v>7.1914480000000003</v>
      </c>
      <c r="P2454">
        <v>45</v>
      </c>
      <c r="Q2454">
        <v>2.1865890000000001</v>
      </c>
      <c r="R2454" t="s">
        <v>43</v>
      </c>
      <c r="S2454" t="s">
        <v>43</v>
      </c>
    </row>
    <row r="2455" spans="1:19">
      <c r="A2455">
        <v>5</v>
      </c>
      <c r="B2455">
        <v>619</v>
      </c>
      <c r="C2455">
        <v>2058</v>
      </c>
      <c r="D2455">
        <v>90175.94</v>
      </c>
      <c r="E2455">
        <v>1916</v>
      </c>
      <c r="F2455">
        <v>104039.94</v>
      </c>
      <c r="G2455">
        <v>54.300595000000001</v>
      </c>
      <c r="H2455">
        <v>17.510000000000002</v>
      </c>
      <c r="I2455">
        <v>36.790595000000003</v>
      </c>
      <c r="J2455">
        <v>3.1011190000000002</v>
      </c>
      <c r="K2455">
        <v>3</v>
      </c>
      <c r="L2455">
        <v>0.14577300000000001</v>
      </c>
      <c r="M2455">
        <v>139</v>
      </c>
      <c r="N2455">
        <v>-13864</v>
      </c>
      <c r="O2455">
        <v>6.75413</v>
      </c>
      <c r="P2455">
        <v>27</v>
      </c>
      <c r="Q2455">
        <v>1.3119529999999999</v>
      </c>
      <c r="R2455" t="s">
        <v>43</v>
      </c>
      <c r="S2455" t="s">
        <v>43</v>
      </c>
    </row>
    <row r="2456" spans="1:19">
      <c r="A2456">
        <v>3548</v>
      </c>
      <c r="B2456">
        <v>832</v>
      </c>
      <c r="C2456">
        <v>2056</v>
      </c>
      <c r="D2456">
        <v>211012.63</v>
      </c>
      <c r="E2456">
        <v>2014</v>
      </c>
      <c r="F2456">
        <v>221976.63</v>
      </c>
      <c r="G2456">
        <v>110.216797</v>
      </c>
      <c r="H2456">
        <v>92.855000000000004</v>
      </c>
      <c r="I2456">
        <v>17.361796999999999</v>
      </c>
      <c r="J2456">
        <v>1.1869780000000001</v>
      </c>
      <c r="K2456">
        <v>0</v>
      </c>
      <c r="L2456">
        <v>0</v>
      </c>
      <c r="M2456">
        <v>42</v>
      </c>
      <c r="N2456">
        <v>-10964</v>
      </c>
      <c r="O2456">
        <v>2.042802</v>
      </c>
      <c r="P2456">
        <v>41</v>
      </c>
      <c r="Q2456">
        <v>1.9941629999999999</v>
      </c>
      <c r="R2456" t="s">
        <v>43</v>
      </c>
      <c r="S2456" t="s">
        <v>44</v>
      </c>
    </row>
    <row r="2457" spans="1:19">
      <c r="A2457">
        <v>5264</v>
      </c>
      <c r="B2457">
        <v>1770</v>
      </c>
      <c r="C2457">
        <v>2055</v>
      </c>
      <c r="D2457">
        <v>93215.06</v>
      </c>
      <c r="E2457">
        <v>1996</v>
      </c>
      <c r="F2457">
        <v>103024.06</v>
      </c>
      <c r="G2457">
        <v>51.615260999999997</v>
      </c>
      <c r="H2457">
        <v>23.65</v>
      </c>
      <c r="I2457">
        <v>27.965261000000002</v>
      </c>
      <c r="J2457">
        <v>2.1824629999999998</v>
      </c>
      <c r="K2457">
        <v>0</v>
      </c>
      <c r="L2457">
        <v>0</v>
      </c>
      <c r="M2457">
        <v>59</v>
      </c>
      <c r="N2457">
        <v>-9809</v>
      </c>
      <c r="O2457">
        <v>2.8710460000000002</v>
      </c>
      <c r="P2457">
        <v>32</v>
      </c>
      <c r="Q2457">
        <v>1.557178</v>
      </c>
      <c r="R2457" t="s">
        <v>43</v>
      </c>
      <c r="S2457" t="s">
        <v>43</v>
      </c>
    </row>
    <row r="2458" spans="1:19">
      <c r="A2458">
        <v>281</v>
      </c>
      <c r="B2458">
        <v>708</v>
      </c>
      <c r="C2458">
        <v>2055</v>
      </c>
      <c r="D2458">
        <v>368389.88</v>
      </c>
      <c r="E2458">
        <v>1934</v>
      </c>
      <c r="F2458">
        <v>397046.88</v>
      </c>
      <c r="G2458">
        <v>205.298283</v>
      </c>
      <c r="H2458">
        <v>99.78</v>
      </c>
      <c r="I2458">
        <v>105.518283</v>
      </c>
      <c r="J2458">
        <v>2.057509</v>
      </c>
      <c r="K2458">
        <v>0</v>
      </c>
      <c r="L2458">
        <v>0</v>
      </c>
      <c r="M2458">
        <v>121</v>
      </c>
      <c r="N2458">
        <v>-28657</v>
      </c>
      <c r="O2458">
        <v>5.8880780000000001</v>
      </c>
      <c r="P2458">
        <v>14</v>
      </c>
      <c r="Q2458">
        <v>0.68126500000000001</v>
      </c>
      <c r="R2458" t="s">
        <v>43</v>
      </c>
      <c r="S2458" t="s">
        <v>42</v>
      </c>
    </row>
    <row r="2459" spans="1:19">
      <c r="A2459">
        <v>2856</v>
      </c>
      <c r="B2459">
        <v>1916</v>
      </c>
      <c r="C2459">
        <v>2052</v>
      </c>
      <c r="D2459">
        <v>64102.81</v>
      </c>
      <c r="E2459">
        <v>1892</v>
      </c>
      <c r="F2459">
        <v>78060.81</v>
      </c>
      <c r="G2459">
        <v>41.258355999999999</v>
      </c>
      <c r="H2459">
        <v>21.57</v>
      </c>
      <c r="I2459">
        <v>19.688355999999999</v>
      </c>
      <c r="J2459">
        <v>1.912766</v>
      </c>
      <c r="K2459">
        <v>0</v>
      </c>
      <c r="L2459">
        <v>0</v>
      </c>
      <c r="M2459">
        <v>160</v>
      </c>
      <c r="N2459">
        <v>-13958</v>
      </c>
      <c r="O2459">
        <v>7.7972710000000003</v>
      </c>
      <c r="P2459">
        <v>33</v>
      </c>
      <c r="Q2459">
        <v>1.608187</v>
      </c>
      <c r="R2459" t="s">
        <v>43</v>
      </c>
      <c r="S2459" t="s">
        <v>43</v>
      </c>
    </row>
    <row r="2460" spans="1:19">
      <c r="A2460">
        <v>3748</v>
      </c>
      <c r="B2460">
        <v>164</v>
      </c>
      <c r="C2460">
        <v>2052</v>
      </c>
      <c r="D2460">
        <v>54414.69</v>
      </c>
      <c r="E2460">
        <v>1924</v>
      </c>
      <c r="F2460">
        <v>64972.69</v>
      </c>
      <c r="G2460">
        <v>33.769589000000003</v>
      </c>
      <c r="H2460">
        <v>18.12</v>
      </c>
      <c r="I2460">
        <v>15.649589000000001</v>
      </c>
      <c r="J2460">
        <v>1.863664</v>
      </c>
      <c r="K2460">
        <v>0</v>
      </c>
      <c r="L2460">
        <v>0</v>
      </c>
      <c r="M2460">
        <v>128</v>
      </c>
      <c r="N2460">
        <v>-10558</v>
      </c>
      <c r="O2460">
        <v>6.2378169999999997</v>
      </c>
      <c r="P2460">
        <v>22</v>
      </c>
      <c r="Q2460">
        <v>1.072125</v>
      </c>
      <c r="R2460" t="s">
        <v>43</v>
      </c>
      <c r="S2460" t="s">
        <v>43</v>
      </c>
    </row>
    <row r="2461" spans="1:19">
      <c r="A2461">
        <v>4016</v>
      </c>
      <c r="B2461">
        <v>1177</v>
      </c>
      <c r="C2461">
        <v>2052</v>
      </c>
      <c r="D2461">
        <v>25814</v>
      </c>
      <c r="E2461">
        <v>2037</v>
      </c>
      <c r="F2461">
        <v>27274</v>
      </c>
      <c r="G2461">
        <v>13.389298</v>
      </c>
      <c r="H2461">
        <v>9.3000000000000007</v>
      </c>
      <c r="I2461">
        <v>4.0892980000000003</v>
      </c>
      <c r="J2461">
        <v>1.4397089999999999</v>
      </c>
      <c r="K2461">
        <v>0</v>
      </c>
      <c r="L2461">
        <v>0</v>
      </c>
      <c r="M2461">
        <v>15</v>
      </c>
      <c r="N2461">
        <v>-1460</v>
      </c>
      <c r="O2461">
        <v>0.73099400000000003</v>
      </c>
      <c r="P2461">
        <v>18</v>
      </c>
      <c r="Q2461">
        <v>0.877193</v>
      </c>
      <c r="R2461" t="s">
        <v>43</v>
      </c>
      <c r="S2461" t="s">
        <v>43</v>
      </c>
    </row>
    <row r="2462" spans="1:19">
      <c r="A2462">
        <v>3314</v>
      </c>
      <c r="B2462">
        <v>1324</v>
      </c>
      <c r="C2462">
        <v>2050</v>
      </c>
      <c r="D2462">
        <v>152691.96</v>
      </c>
      <c r="E2462">
        <v>1947</v>
      </c>
      <c r="F2462">
        <v>165035.96</v>
      </c>
      <c r="G2462">
        <v>84.764232000000007</v>
      </c>
      <c r="H2462">
        <v>82.67</v>
      </c>
      <c r="I2462">
        <v>2.0942319999999999</v>
      </c>
      <c r="J2462">
        <v>1.0253319999999999</v>
      </c>
      <c r="K2462">
        <v>0</v>
      </c>
      <c r="L2462">
        <v>0</v>
      </c>
      <c r="M2462">
        <v>103</v>
      </c>
      <c r="N2462">
        <v>-12344</v>
      </c>
      <c r="O2462">
        <v>5.0243900000000004</v>
      </c>
      <c r="P2462">
        <v>54</v>
      </c>
      <c r="Q2462">
        <v>2.6341459999999999</v>
      </c>
      <c r="R2462" t="s">
        <v>43</v>
      </c>
      <c r="S2462" t="s">
        <v>43</v>
      </c>
    </row>
    <row r="2463" spans="1:19">
      <c r="A2463">
        <v>349</v>
      </c>
      <c r="B2463">
        <v>121</v>
      </c>
      <c r="C2463">
        <v>2049</v>
      </c>
      <c r="D2463">
        <v>119706.65</v>
      </c>
      <c r="E2463">
        <v>1954</v>
      </c>
      <c r="F2463">
        <v>129822.65</v>
      </c>
      <c r="G2463">
        <v>66.439431999999996</v>
      </c>
      <c r="H2463">
        <v>61.62</v>
      </c>
      <c r="I2463">
        <v>4.8194319999999999</v>
      </c>
      <c r="J2463">
        <v>1.0782119999999999</v>
      </c>
      <c r="K2463">
        <v>0</v>
      </c>
      <c r="L2463">
        <v>0</v>
      </c>
      <c r="M2463">
        <v>95</v>
      </c>
      <c r="N2463">
        <v>-10116</v>
      </c>
      <c r="O2463">
        <v>4.6364080000000003</v>
      </c>
      <c r="P2463">
        <v>24</v>
      </c>
      <c r="Q2463">
        <v>1.171303</v>
      </c>
      <c r="R2463" t="s">
        <v>43</v>
      </c>
      <c r="S2463" t="s">
        <v>43</v>
      </c>
    </row>
    <row r="2464" spans="1:19">
      <c r="A2464">
        <v>4288</v>
      </c>
      <c r="B2464">
        <v>148</v>
      </c>
      <c r="C2464">
        <v>2044</v>
      </c>
      <c r="D2464">
        <v>98489.55</v>
      </c>
      <c r="E2464">
        <v>1978</v>
      </c>
      <c r="F2464">
        <v>105847.55</v>
      </c>
      <c r="G2464">
        <v>53.512411999999998</v>
      </c>
      <c r="H2464">
        <v>21.585000000000001</v>
      </c>
      <c r="I2464">
        <v>31.927412</v>
      </c>
      <c r="J2464">
        <v>2.4791479999999999</v>
      </c>
      <c r="K2464">
        <v>0</v>
      </c>
      <c r="L2464">
        <v>0</v>
      </c>
      <c r="M2464">
        <v>66</v>
      </c>
      <c r="N2464">
        <v>-7358</v>
      </c>
      <c r="O2464">
        <v>3.2289629999999998</v>
      </c>
      <c r="P2464">
        <v>29</v>
      </c>
      <c r="Q2464">
        <v>1.418787</v>
      </c>
      <c r="R2464" t="s">
        <v>43</v>
      </c>
      <c r="S2464" t="s">
        <v>43</v>
      </c>
    </row>
    <row r="2465" spans="1:19">
      <c r="A2465">
        <v>5066</v>
      </c>
      <c r="B2465">
        <v>816</v>
      </c>
      <c r="C2465">
        <v>2044</v>
      </c>
      <c r="D2465">
        <v>79558.2</v>
      </c>
      <c r="E2465">
        <v>1889</v>
      </c>
      <c r="F2465">
        <v>95656.2</v>
      </c>
      <c r="G2465">
        <v>50.638539000000002</v>
      </c>
      <c r="H2465">
        <v>26.36</v>
      </c>
      <c r="I2465">
        <v>24.278538999999999</v>
      </c>
      <c r="J2465">
        <v>1.9210370000000001</v>
      </c>
      <c r="K2465">
        <v>0</v>
      </c>
      <c r="L2465">
        <v>0</v>
      </c>
      <c r="M2465">
        <v>155</v>
      </c>
      <c r="N2465">
        <v>-16098</v>
      </c>
      <c r="O2465">
        <v>7.58317</v>
      </c>
      <c r="P2465">
        <v>30</v>
      </c>
      <c r="Q2465">
        <v>1.4677100000000001</v>
      </c>
      <c r="R2465" t="s">
        <v>43</v>
      </c>
      <c r="S2465" t="s">
        <v>43</v>
      </c>
    </row>
    <row r="2466" spans="1:19">
      <c r="A2466">
        <v>5672</v>
      </c>
      <c r="B2466">
        <v>1871</v>
      </c>
      <c r="C2466">
        <v>2044</v>
      </c>
      <c r="D2466">
        <v>99762.71</v>
      </c>
      <c r="E2466">
        <v>1966</v>
      </c>
      <c r="F2466">
        <v>109432.71</v>
      </c>
      <c r="G2466">
        <v>55.662619999999997</v>
      </c>
      <c r="H2466">
        <v>39.715000000000003</v>
      </c>
      <c r="I2466">
        <v>15.947620000000001</v>
      </c>
      <c r="J2466">
        <v>1.4015519999999999</v>
      </c>
      <c r="K2466">
        <v>0</v>
      </c>
      <c r="L2466">
        <v>0</v>
      </c>
      <c r="M2466">
        <v>78</v>
      </c>
      <c r="N2466">
        <v>-9670</v>
      </c>
      <c r="O2466">
        <v>3.8160470000000002</v>
      </c>
      <c r="P2466">
        <v>40</v>
      </c>
      <c r="Q2466">
        <v>1.956947</v>
      </c>
      <c r="R2466" t="s">
        <v>43</v>
      </c>
      <c r="S2466" t="s">
        <v>43</v>
      </c>
    </row>
    <row r="2467" spans="1:19">
      <c r="A2467">
        <v>4270</v>
      </c>
      <c r="B2467">
        <v>13</v>
      </c>
      <c r="C2467">
        <v>2043</v>
      </c>
      <c r="D2467">
        <v>32066.02</v>
      </c>
      <c r="E2467">
        <v>1962</v>
      </c>
      <c r="F2467">
        <v>37734.07</v>
      </c>
      <c r="G2467">
        <v>19.232451999999999</v>
      </c>
      <c r="H2467">
        <v>9.91</v>
      </c>
      <c r="I2467">
        <v>9.3224520000000002</v>
      </c>
      <c r="J2467">
        <v>1.940712</v>
      </c>
      <c r="K2467">
        <v>0</v>
      </c>
      <c r="L2467">
        <v>0</v>
      </c>
      <c r="M2467">
        <v>81</v>
      </c>
      <c r="N2467">
        <v>-5668.05</v>
      </c>
      <c r="O2467">
        <v>3.9647579999999998</v>
      </c>
      <c r="P2467">
        <v>11</v>
      </c>
      <c r="Q2467">
        <v>0.53842400000000001</v>
      </c>
      <c r="R2467" t="s">
        <v>43</v>
      </c>
      <c r="S2467" t="s">
        <v>43</v>
      </c>
    </row>
    <row r="2468" spans="1:19">
      <c r="A2468">
        <v>1161</v>
      </c>
      <c r="B2468">
        <v>1891</v>
      </c>
      <c r="C2468">
        <v>2039</v>
      </c>
      <c r="D2468">
        <v>58592.84</v>
      </c>
      <c r="E2468">
        <v>2006</v>
      </c>
      <c r="F2468">
        <v>62949.84</v>
      </c>
      <c r="G2468">
        <v>31.380777999999999</v>
      </c>
      <c r="H2468">
        <v>20.48</v>
      </c>
      <c r="I2468">
        <v>10.900778000000001</v>
      </c>
      <c r="J2468">
        <v>1.532265</v>
      </c>
      <c r="K2468">
        <v>0</v>
      </c>
      <c r="L2468">
        <v>0</v>
      </c>
      <c r="M2468">
        <v>33</v>
      </c>
      <c r="N2468">
        <v>-4357</v>
      </c>
      <c r="O2468">
        <v>1.6184400000000001</v>
      </c>
      <c r="P2468">
        <v>37</v>
      </c>
      <c r="Q2468">
        <v>1.8146150000000001</v>
      </c>
      <c r="R2468" t="s">
        <v>43</v>
      </c>
      <c r="S2468" t="s">
        <v>43</v>
      </c>
    </row>
    <row r="2469" spans="1:19">
      <c r="A2469">
        <v>2672</v>
      </c>
      <c r="B2469">
        <v>1882</v>
      </c>
      <c r="C2469">
        <v>2039</v>
      </c>
      <c r="D2469">
        <v>184443.24</v>
      </c>
      <c r="E2469">
        <v>1915</v>
      </c>
      <c r="F2469">
        <v>213030.24</v>
      </c>
      <c r="G2469">
        <v>111.24294500000001</v>
      </c>
      <c r="H2469">
        <v>79.88</v>
      </c>
      <c r="I2469">
        <v>31.362945</v>
      </c>
      <c r="J2469">
        <v>1.3926259999999999</v>
      </c>
      <c r="K2469">
        <v>0</v>
      </c>
      <c r="L2469">
        <v>0</v>
      </c>
      <c r="M2469">
        <v>124</v>
      </c>
      <c r="N2469">
        <v>-28587</v>
      </c>
      <c r="O2469">
        <v>6.0814120000000003</v>
      </c>
      <c r="P2469">
        <v>29</v>
      </c>
      <c r="Q2469">
        <v>1.422266</v>
      </c>
      <c r="R2469" t="s">
        <v>43</v>
      </c>
      <c r="S2469" t="s">
        <v>43</v>
      </c>
    </row>
    <row r="2470" spans="1:19">
      <c r="A2470">
        <v>2966</v>
      </c>
      <c r="B2470">
        <v>1561</v>
      </c>
      <c r="C2470">
        <v>2037</v>
      </c>
      <c r="D2470">
        <v>70064.5</v>
      </c>
      <c r="E2470">
        <v>1897</v>
      </c>
      <c r="F2470">
        <v>83853.5</v>
      </c>
      <c r="G2470">
        <v>44.203215999999998</v>
      </c>
      <c r="H2470">
        <v>18.11</v>
      </c>
      <c r="I2470">
        <v>26.093216000000002</v>
      </c>
      <c r="J2470">
        <v>2.4408180000000002</v>
      </c>
      <c r="K2470">
        <v>0</v>
      </c>
      <c r="L2470">
        <v>0</v>
      </c>
      <c r="M2470">
        <v>140</v>
      </c>
      <c r="N2470">
        <v>-13789</v>
      </c>
      <c r="O2470">
        <v>6.872852</v>
      </c>
      <c r="P2470">
        <v>24</v>
      </c>
      <c r="Q2470">
        <v>1.1782029999999999</v>
      </c>
      <c r="R2470" t="s">
        <v>43</v>
      </c>
      <c r="S2470" t="s">
        <v>43</v>
      </c>
    </row>
    <row r="2471" spans="1:19">
      <c r="A2471">
        <v>1116</v>
      </c>
      <c r="B2471">
        <v>895</v>
      </c>
      <c r="C2471">
        <v>2035</v>
      </c>
      <c r="D2471">
        <v>41769.300000000003</v>
      </c>
      <c r="E2471">
        <v>1862</v>
      </c>
      <c r="F2471">
        <v>54516.3</v>
      </c>
      <c r="G2471">
        <v>29.278357</v>
      </c>
      <c r="H2471">
        <v>29.79</v>
      </c>
      <c r="I2471">
        <v>-0.51164299999999996</v>
      </c>
      <c r="J2471">
        <v>0.98282499999999995</v>
      </c>
      <c r="K2471">
        <v>0</v>
      </c>
      <c r="L2471">
        <v>0</v>
      </c>
      <c r="M2471">
        <v>173</v>
      </c>
      <c r="N2471">
        <v>-12747</v>
      </c>
      <c r="O2471">
        <v>8.5012290000000004</v>
      </c>
      <c r="P2471">
        <v>30</v>
      </c>
      <c r="Q2471">
        <v>1.4742010000000001</v>
      </c>
      <c r="R2471" t="s">
        <v>43</v>
      </c>
      <c r="S2471" t="s">
        <v>43</v>
      </c>
    </row>
    <row r="2472" spans="1:19">
      <c r="A2472">
        <v>4344</v>
      </c>
      <c r="B2472">
        <v>1385</v>
      </c>
      <c r="C2472">
        <v>2035</v>
      </c>
      <c r="D2472">
        <v>108191.61</v>
      </c>
      <c r="E2472">
        <v>1991</v>
      </c>
      <c r="F2472">
        <v>114996.61</v>
      </c>
      <c r="G2472">
        <v>57.758217000000002</v>
      </c>
      <c r="H2472">
        <v>23.95</v>
      </c>
      <c r="I2472">
        <v>33.808216999999999</v>
      </c>
      <c r="J2472">
        <v>2.4116170000000001</v>
      </c>
      <c r="K2472">
        <v>0</v>
      </c>
      <c r="L2472">
        <v>0</v>
      </c>
      <c r="M2472">
        <v>44</v>
      </c>
      <c r="N2472">
        <v>-6805</v>
      </c>
      <c r="O2472">
        <v>2.1621619999999999</v>
      </c>
      <c r="P2472">
        <v>30</v>
      </c>
      <c r="Q2472">
        <v>1.4742010000000001</v>
      </c>
      <c r="R2472" t="s">
        <v>43</v>
      </c>
      <c r="S2472" t="s">
        <v>43</v>
      </c>
    </row>
    <row r="2473" spans="1:19">
      <c r="A2473">
        <v>5234</v>
      </c>
      <c r="B2473">
        <v>334</v>
      </c>
      <c r="C2473">
        <v>2034</v>
      </c>
      <c r="D2473">
        <v>88233.04</v>
      </c>
      <c r="E2473">
        <v>1964</v>
      </c>
      <c r="F2473">
        <v>95992.04</v>
      </c>
      <c r="G2473">
        <v>48.875784000000003</v>
      </c>
      <c r="H2473">
        <v>37.515000000000001</v>
      </c>
      <c r="I2473">
        <v>11.360784000000001</v>
      </c>
      <c r="J2473">
        <v>1.3028329999999999</v>
      </c>
      <c r="K2473">
        <v>0</v>
      </c>
      <c r="L2473">
        <v>0</v>
      </c>
      <c r="M2473">
        <v>70</v>
      </c>
      <c r="N2473">
        <v>-7759</v>
      </c>
      <c r="O2473">
        <v>3.4414950000000002</v>
      </c>
      <c r="P2473">
        <v>26</v>
      </c>
      <c r="Q2473">
        <v>1.2782690000000001</v>
      </c>
      <c r="R2473" t="s">
        <v>43</v>
      </c>
      <c r="S2473" t="s">
        <v>43</v>
      </c>
    </row>
    <row r="2474" spans="1:19">
      <c r="A2474">
        <v>2466</v>
      </c>
      <c r="B2474">
        <v>1972</v>
      </c>
      <c r="C2474">
        <v>2033</v>
      </c>
      <c r="D2474">
        <v>56623.14</v>
      </c>
      <c r="E2474">
        <v>1959</v>
      </c>
      <c r="F2474">
        <v>68161.14</v>
      </c>
      <c r="G2474">
        <v>34.793844</v>
      </c>
      <c r="H2474">
        <v>10.52</v>
      </c>
      <c r="I2474">
        <v>24.273844</v>
      </c>
      <c r="J2474">
        <v>3.3073999999999999</v>
      </c>
      <c r="K2474">
        <v>0</v>
      </c>
      <c r="L2474">
        <v>0</v>
      </c>
      <c r="M2474">
        <v>74</v>
      </c>
      <c r="N2474">
        <v>-11538</v>
      </c>
      <c r="O2474">
        <v>3.6399409999999999</v>
      </c>
      <c r="P2474">
        <v>32</v>
      </c>
      <c r="Q2474">
        <v>1.5740289999999999</v>
      </c>
      <c r="R2474" t="s">
        <v>43</v>
      </c>
      <c r="S2474" t="s">
        <v>43</v>
      </c>
    </row>
    <row r="2475" spans="1:19">
      <c r="A2475">
        <v>3541</v>
      </c>
      <c r="B2475">
        <v>634</v>
      </c>
      <c r="C2475">
        <v>2032</v>
      </c>
      <c r="D2475">
        <v>63068.39</v>
      </c>
      <c r="E2475">
        <v>1978</v>
      </c>
      <c r="F2475">
        <v>68858.39</v>
      </c>
      <c r="G2475">
        <v>34.812128000000001</v>
      </c>
      <c r="H2475">
        <v>12.15</v>
      </c>
      <c r="I2475">
        <v>22.662127999999999</v>
      </c>
      <c r="J2475">
        <v>2.8651960000000001</v>
      </c>
      <c r="K2475">
        <v>0</v>
      </c>
      <c r="L2475">
        <v>0</v>
      </c>
      <c r="M2475">
        <v>54</v>
      </c>
      <c r="N2475">
        <v>-5790</v>
      </c>
      <c r="O2475">
        <v>2.6574800000000001</v>
      </c>
      <c r="P2475">
        <v>25</v>
      </c>
      <c r="Q2475">
        <v>1.230315</v>
      </c>
      <c r="R2475" t="s">
        <v>43</v>
      </c>
      <c r="S2475" t="s">
        <v>43</v>
      </c>
    </row>
    <row r="2476" spans="1:19">
      <c r="A2476">
        <v>4848</v>
      </c>
      <c r="B2476">
        <v>530</v>
      </c>
      <c r="C2476">
        <v>2030</v>
      </c>
      <c r="D2476">
        <v>35399.339999999997</v>
      </c>
      <c r="E2476">
        <v>1986</v>
      </c>
      <c r="F2476">
        <v>41174.339999999997</v>
      </c>
      <c r="G2476">
        <v>20.732296000000002</v>
      </c>
      <c r="H2476">
        <v>3.4</v>
      </c>
      <c r="I2476">
        <v>17.332295999999999</v>
      </c>
      <c r="J2476">
        <v>6.097734</v>
      </c>
      <c r="K2476">
        <v>0</v>
      </c>
      <c r="L2476">
        <v>0</v>
      </c>
      <c r="M2476">
        <v>44</v>
      </c>
      <c r="N2476">
        <v>-5775</v>
      </c>
      <c r="O2476">
        <v>2.1674880000000001</v>
      </c>
      <c r="P2476">
        <v>34</v>
      </c>
      <c r="Q2476">
        <v>1.6748769999999999</v>
      </c>
      <c r="R2476" t="s">
        <v>43</v>
      </c>
      <c r="S2476" t="s">
        <v>43</v>
      </c>
    </row>
    <row r="2477" spans="1:19">
      <c r="A2477">
        <v>257</v>
      </c>
      <c r="B2477">
        <v>1856</v>
      </c>
      <c r="C2477">
        <v>2030</v>
      </c>
      <c r="D2477">
        <v>60254.27</v>
      </c>
      <c r="E2477">
        <v>1965</v>
      </c>
      <c r="F2477">
        <v>66058.27</v>
      </c>
      <c r="G2477">
        <v>33.617440000000002</v>
      </c>
      <c r="H2477">
        <v>27.92</v>
      </c>
      <c r="I2477">
        <v>5.6974400000000003</v>
      </c>
      <c r="J2477">
        <v>1.2040630000000001</v>
      </c>
      <c r="K2477">
        <v>0</v>
      </c>
      <c r="L2477">
        <v>0</v>
      </c>
      <c r="M2477">
        <v>65</v>
      </c>
      <c r="N2477">
        <v>-5804</v>
      </c>
      <c r="O2477">
        <v>3.2019700000000002</v>
      </c>
      <c r="P2477">
        <v>24</v>
      </c>
      <c r="Q2477">
        <v>1.182266</v>
      </c>
      <c r="R2477" t="s">
        <v>43</v>
      </c>
      <c r="S2477" t="s">
        <v>43</v>
      </c>
    </row>
    <row r="2478" spans="1:19">
      <c r="A2478">
        <v>2866</v>
      </c>
      <c r="B2478">
        <v>1334</v>
      </c>
      <c r="C2478">
        <v>2030</v>
      </c>
      <c r="D2478">
        <v>90390.56</v>
      </c>
      <c r="E2478">
        <v>1869</v>
      </c>
      <c r="F2478">
        <v>107549.56</v>
      </c>
      <c r="G2478">
        <v>57.543906</v>
      </c>
      <c r="H2478">
        <v>35.18</v>
      </c>
      <c r="I2478">
        <v>22.363906</v>
      </c>
      <c r="J2478">
        <v>1.635699</v>
      </c>
      <c r="K2478">
        <v>0</v>
      </c>
      <c r="L2478">
        <v>0</v>
      </c>
      <c r="M2478">
        <v>161</v>
      </c>
      <c r="N2478">
        <v>-17159</v>
      </c>
      <c r="O2478">
        <v>7.9310340000000004</v>
      </c>
      <c r="P2478">
        <v>17</v>
      </c>
      <c r="Q2478">
        <v>0.83743800000000002</v>
      </c>
      <c r="R2478" t="s">
        <v>43</v>
      </c>
      <c r="S2478" t="s">
        <v>43</v>
      </c>
    </row>
    <row r="2479" spans="1:19">
      <c r="A2479">
        <v>162</v>
      </c>
      <c r="B2479">
        <v>642</v>
      </c>
      <c r="C2479">
        <v>2029</v>
      </c>
      <c r="D2479">
        <v>109242.76</v>
      </c>
      <c r="E2479">
        <v>1898</v>
      </c>
      <c r="F2479">
        <v>123709.75999999999</v>
      </c>
      <c r="G2479">
        <v>65.179008999999994</v>
      </c>
      <c r="H2479">
        <v>50</v>
      </c>
      <c r="I2479">
        <v>15.179009000000001</v>
      </c>
      <c r="J2479">
        <v>1.30358</v>
      </c>
      <c r="K2479">
        <v>0</v>
      </c>
      <c r="L2479">
        <v>0</v>
      </c>
      <c r="M2479">
        <v>131</v>
      </c>
      <c r="N2479">
        <v>-14467</v>
      </c>
      <c r="O2479">
        <v>6.4563819999999996</v>
      </c>
      <c r="P2479">
        <v>44</v>
      </c>
      <c r="Q2479">
        <v>2.1685560000000002</v>
      </c>
      <c r="R2479" t="s">
        <v>43</v>
      </c>
      <c r="S2479" t="s">
        <v>43</v>
      </c>
    </row>
    <row r="2480" spans="1:19">
      <c r="A2480">
        <v>4497</v>
      </c>
      <c r="B2480">
        <v>589</v>
      </c>
      <c r="C2480">
        <v>2025</v>
      </c>
      <c r="D2480">
        <v>74783.61</v>
      </c>
      <c r="E2480">
        <v>1962</v>
      </c>
      <c r="F2480">
        <v>82826.61</v>
      </c>
      <c r="G2480">
        <v>42.215398</v>
      </c>
      <c r="H2480">
        <v>20.22</v>
      </c>
      <c r="I2480">
        <v>21.995398000000002</v>
      </c>
      <c r="J2480">
        <v>2.0878040000000002</v>
      </c>
      <c r="K2480">
        <v>20</v>
      </c>
      <c r="L2480">
        <v>0.98765400000000003</v>
      </c>
      <c r="M2480">
        <v>43</v>
      </c>
      <c r="N2480">
        <v>-8043</v>
      </c>
      <c r="O2480">
        <v>2.1234570000000001</v>
      </c>
      <c r="P2480">
        <v>29</v>
      </c>
      <c r="Q2480">
        <v>1.432099</v>
      </c>
      <c r="R2480" t="s">
        <v>43</v>
      </c>
      <c r="S2480" t="s">
        <v>43</v>
      </c>
    </row>
    <row r="2481" spans="1:19">
      <c r="A2481">
        <v>4622</v>
      </c>
      <c r="B2481">
        <v>1034</v>
      </c>
      <c r="C2481">
        <v>2025</v>
      </c>
      <c r="D2481">
        <v>46555.9</v>
      </c>
      <c r="E2481">
        <v>2017</v>
      </c>
      <c r="F2481">
        <v>47191.9</v>
      </c>
      <c r="G2481">
        <v>23.397075000000001</v>
      </c>
      <c r="H2481">
        <v>20.98</v>
      </c>
      <c r="I2481">
        <v>2.4170750000000001</v>
      </c>
      <c r="J2481">
        <v>1.1152089999999999</v>
      </c>
      <c r="K2481">
        <v>0</v>
      </c>
      <c r="L2481">
        <v>0</v>
      </c>
      <c r="M2481">
        <v>8</v>
      </c>
      <c r="N2481">
        <v>-636</v>
      </c>
      <c r="O2481">
        <v>0.39506200000000002</v>
      </c>
      <c r="P2481">
        <v>28</v>
      </c>
      <c r="Q2481">
        <v>1.3827160000000001</v>
      </c>
      <c r="R2481" t="s">
        <v>43</v>
      </c>
      <c r="S2481" t="s">
        <v>43</v>
      </c>
    </row>
    <row r="2482" spans="1:19">
      <c r="A2482">
        <v>2660</v>
      </c>
      <c r="B2482">
        <v>73</v>
      </c>
      <c r="C2482">
        <v>2024</v>
      </c>
      <c r="D2482">
        <v>181783.5</v>
      </c>
      <c r="E2482">
        <v>1975</v>
      </c>
      <c r="F2482">
        <v>194284.5</v>
      </c>
      <c r="G2482">
        <v>98.371898999999999</v>
      </c>
      <c r="H2482">
        <v>60.3</v>
      </c>
      <c r="I2482">
        <v>38.071899000000002</v>
      </c>
      <c r="J2482">
        <v>1.631375</v>
      </c>
      <c r="K2482">
        <v>0</v>
      </c>
      <c r="L2482">
        <v>0</v>
      </c>
      <c r="M2482">
        <v>49</v>
      </c>
      <c r="N2482">
        <v>-12501</v>
      </c>
      <c r="O2482">
        <v>2.4209489999999998</v>
      </c>
      <c r="P2482">
        <v>31</v>
      </c>
      <c r="Q2482">
        <v>1.5316209999999999</v>
      </c>
      <c r="R2482" t="s">
        <v>43</v>
      </c>
      <c r="S2482" t="s">
        <v>43</v>
      </c>
    </row>
    <row r="2483" spans="1:19">
      <c r="A2483">
        <v>5111</v>
      </c>
      <c r="B2483">
        <v>1619</v>
      </c>
      <c r="C2483">
        <v>2024</v>
      </c>
      <c r="D2483">
        <v>105868.52</v>
      </c>
      <c r="E2483">
        <v>1942</v>
      </c>
      <c r="F2483">
        <v>121991.52</v>
      </c>
      <c r="G2483">
        <v>62.817467000000001</v>
      </c>
      <c r="H2483">
        <v>40.29</v>
      </c>
      <c r="I2483">
        <v>22.527467000000001</v>
      </c>
      <c r="J2483">
        <v>1.5591330000000001</v>
      </c>
      <c r="K2483">
        <v>0</v>
      </c>
      <c r="L2483">
        <v>0</v>
      </c>
      <c r="M2483">
        <v>82</v>
      </c>
      <c r="N2483">
        <v>-16123</v>
      </c>
      <c r="O2483">
        <v>4.0513830000000004</v>
      </c>
      <c r="P2483">
        <v>25</v>
      </c>
      <c r="Q2483">
        <v>1.2351780000000001</v>
      </c>
      <c r="R2483" t="s">
        <v>43</v>
      </c>
      <c r="S2483" t="s">
        <v>43</v>
      </c>
    </row>
    <row r="2484" spans="1:19">
      <c r="A2484">
        <v>6049</v>
      </c>
      <c r="B2484">
        <v>983</v>
      </c>
      <c r="C2484">
        <v>2022</v>
      </c>
      <c r="D2484">
        <v>80915.48</v>
      </c>
      <c r="E2484">
        <v>1948</v>
      </c>
      <c r="F2484">
        <v>90826.48</v>
      </c>
      <c r="G2484">
        <v>46.625503000000002</v>
      </c>
      <c r="H2484">
        <v>15.9</v>
      </c>
      <c r="I2484">
        <v>30.725503</v>
      </c>
      <c r="J2484">
        <v>2.9324219999999999</v>
      </c>
      <c r="K2484">
        <v>0</v>
      </c>
      <c r="L2484">
        <v>0</v>
      </c>
      <c r="M2484">
        <v>74</v>
      </c>
      <c r="N2484">
        <v>-9911</v>
      </c>
      <c r="O2484">
        <v>3.6597430000000002</v>
      </c>
      <c r="P2484">
        <v>36</v>
      </c>
      <c r="Q2484">
        <v>1.7804150000000001</v>
      </c>
      <c r="R2484" t="s">
        <v>43</v>
      </c>
      <c r="S2484" t="s">
        <v>43</v>
      </c>
    </row>
    <row r="2485" spans="1:19">
      <c r="A2485">
        <v>5616</v>
      </c>
      <c r="B2485">
        <v>1254</v>
      </c>
      <c r="C2485">
        <v>2021</v>
      </c>
      <c r="D2485">
        <v>43698.11</v>
      </c>
      <c r="E2485">
        <v>1977</v>
      </c>
      <c r="F2485">
        <v>51333.11</v>
      </c>
      <c r="G2485">
        <v>25.965153999999998</v>
      </c>
      <c r="H2485">
        <v>3.34</v>
      </c>
      <c r="I2485">
        <v>22.625153999999998</v>
      </c>
      <c r="J2485">
        <v>7.7739979999999997</v>
      </c>
      <c r="K2485">
        <v>0</v>
      </c>
      <c r="L2485">
        <v>0</v>
      </c>
      <c r="M2485">
        <v>44</v>
      </c>
      <c r="N2485">
        <v>-7635</v>
      </c>
      <c r="O2485">
        <v>2.1771400000000001</v>
      </c>
      <c r="P2485">
        <v>23</v>
      </c>
      <c r="Q2485">
        <v>1.13805</v>
      </c>
      <c r="R2485" t="s">
        <v>43</v>
      </c>
      <c r="S2485" t="s">
        <v>43</v>
      </c>
    </row>
    <row r="2486" spans="1:19">
      <c r="A2486">
        <v>4113</v>
      </c>
      <c r="B2486">
        <v>75</v>
      </c>
      <c r="C2486">
        <v>2021</v>
      </c>
      <c r="D2486">
        <v>101546.82</v>
      </c>
      <c r="E2486">
        <v>1977</v>
      </c>
      <c r="F2486">
        <v>109542.82</v>
      </c>
      <c r="G2486">
        <v>55.408608999999998</v>
      </c>
      <c r="H2486">
        <v>37.130000000000003</v>
      </c>
      <c r="I2486">
        <v>18.278608999999999</v>
      </c>
      <c r="J2486">
        <v>1.4922869999999999</v>
      </c>
      <c r="K2486">
        <v>0</v>
      </c>
      <c r="L2486">
        <v>0</v>
      </c>
      <c r="M2486">
        <v>44</v>
      </c>
      <c r="N2486">
        <v>-7996</v>
      </c>
      <c r="O2486">
        <v>2.1771400000000001</v>
      </c>
      <c r="P2486">
        <v>29</v>
      </c>
      <c r="Q2486">
        <v>1.434933</v>
      </c>
      <c r="R2486" t="s">
        <v>43</v>
      </c>
      <c r="S2486" t="s">
        <v>43</v>
      </c>
    </row>
    <row r="2487" spans="1:19">
      <c r="A2487">
        <v>2308</v>
      </c>
      <c r="B2487">
        <v>554</v>
      </c>
      <c r="C2487">
        <v>2020</v>
      </c>
      <c r="D2487">
        <v>96812.74</v>
      </c>
      <c r="E2487">
        <v>1985</v>
      </c>
      <c r="F2487">
        <v>100755.74</v>
      </c>
      <c r="G2487">
        <v>50.758558999999998</v>
      </c>
      <c r="H2487">
        <v>20</v>
      </c>
      <c r="I2487">
        <v>30.758559000000002</v>
      </c>
      <c r="J2487">
        <v>2.537928</v>
      </c>
      <c r="K2487">
        <v>0</v>
      </c>
      <c r="L2487">
        <v>0</v>
      </c>
      <c r="M2487">
        <v>35</v>
      </c>
      <c r="N2487">
        <v>-3943</v>
      </c>
      <c r="O2487">
        <v>1.7326729999999999</v>
      </c>
      <c r="P2487">
        <v>35</v>
      </c>
      <c r="Q2487">
        <v>1.7326729999999999</v>
      </c>
      <c r="R2487" t="s">
        <v>43</v>
      </c>
      <c r="S2487" t="s">
        <v>43</v>
      </c>
    </row>
    <row r="2488" spans="1:19">
      <c r="A2488">
        <v>2747</v>
      </c>
      <c r="B2488">
        <v>709</v>
      </c>
      <c r="C2488">
        <v>2018</v>
      </c>
      <c r="D2488">
        <v>64691.49</v>
      </c>
      <c r="E2488">
        <v>1966</v>
      </c>
      <c r="F2488">
        <v>71334.490000000005</v>
      </c>
      <c r="G2488">
        <v>36.284073999999997</v>
      </c>
      <c r="H2488">
        <v>23.82</v>
      </c>
      <c r="I2488">
        <v>12.464074</v>
      </c>
      <c r="J2488">
        <v>1.523261</v>
      </c>
      <c r="K2488">
        <v>0</v>
      </c>
      <c r="L2488">
        <v>0</v>
      </c>
      <c r="M2488">
        <v>52</v>
      </c>
      <c r="N2488">
        <v>-6643</v>
      </c>
      <c r="O2488">
        <v>2.5768089999999999</v>
      </c>
      <c r="P2488">
        <v>23</v>
      </c>
      <c r="Q2488">
        <v>1.139742</v>
      </c>
      <c r="R2488" t="s">
        <v>43</v>
      </c>
      <c r="S2488" t="s">
        <v>43</v>
      </c>
    </row>
    <row r="2489" spans="1:19">
      <c r="A2489">
        <v>3873</v>
      </c>
      <c r="B2489">
        <v>1140</v>
      </c>
      <c r="C2489">
        <v>2017</v>
      </c>
      <c r="D2489">
        <v>41586.14</v>
      </c>
      <c r="E2489">
        <v>1969</v>
      </c>
      <c r="F2489">
        <v>45251.14</v>
      </c>
      <c r="G2489">
        <v>22.981788000000002</v>
      </c>
      <c r="H2489">
        <v>12.11</v>
      </c>
      <c r="I2489">
        <v>10.871788</v>
      </c>
      <c r="J2489">
        <v>1.897753</v>
      </c>
      <c r="K2489">
        <v>0</v>
      </c>
      <c r="L2489">
        <v>0</v>
      </c>
      <c r="M2489">
        <v>48</v>
      </c>
      <c r="N2489">
        <v>-3665</v>
      </c>
      <c r="O2489">
        <v>2.379772</v>
      </c>
      <c r="P2489">
        <v>19</v>
      </c>
      <c r="Q2489">
        <v>0.94199299999999997</v>
      </c>
      <c r="R2489" t="s">
        <v>43</v>
      </c>
      <c r="S2489" t="s">
        <v>43</v>
      </c>
    </row>
    <row r="2490" spans="1:19">
      <c r="A2490">
        <v>4291</v>
      </c>
      <c r="B2490">
        <v>1060</v>
      </c>
      <c r="C2490">
        <v>2016</v>
      </c>
      <c r="D2490">
        <v>44081.11</v>
      </c>
      <c r="E2490">
        <v>1839</v>
      </c>
      <c r="F2490">
        <v>57868.11</v>
      </c>
      <c r="G2490">
        <v>31.467161999999998</v>
      </c>
      <c r="H2490">
        <v>27.88</v>
      </c>
      <c r="I2490">
        <v>3.5871620000000002</v>
      </c>
      <c r="J2490">
        <v>1.1286639999999999</v>
      </c>
      <c r="K2490">
        <v>0</v>
      </c>
      <c r="L2490">
        <v>0</v>
      </c>
      <c r="M2490">
        <v>177</v>
      </c>
      <c r="N2490">
        <v>-13787</v>
      </c>
      <c r="O2490">
        <v>8.7797619999999998</v>
      </c>
      <c r="P2490">
        <v>63</v>
      </c>
      <c r="Q2490">
        <v>3.125</v>
      </c>
      <c r="R2490" t="s">
        <v>43</v>
      </c>
      <c r="S2490" t="s">
        <v>43</v>
      </c>
    </row>
    <row r="2491" spans="1:19">
      <c r="A2491">
        <v>1283</v>
      </c>
      <c r="B2491">
        <v>1958</v>
      </c>
      <c r="C2491">
        <v>2016</v>
      </c>
      <c r="D2491">
        <v>27752.44</v>
      </c>
      <c r="E2491">
        <v>1878</v>
      </c>
      <c r="F2491">
        <v>39474.44</v>
      </c>
      <c r="G2491">
        <v>21.019404000000002</v>
      </c>
      <c r="H2491">
        <v>12.355</v>
      </c>
      <c r="I2491">
        <v>8.6644039999999993</v>
      </c>
      <c r="J2491">
        <v>1.701287</v>
      </c>
      <c r="K2491">
        <v>0</v>
      </c>
      <c r="L2491">
        <v>0</v>
      </c>
      <c r="M2491">
        <v>138</v>
      </c>
      <c r="N2491">
        <v>-11722</v>
      </c>
      <c r="O2491">
        <v>6.8452380000000002</v>
      </c>
      <c r="P2491">
        <v>18</v>
      </c>
      <c r="Q2491">
        <v>0.89285700000000001</v>
      </c>
      <c r="R2491" t="s">
        <v>43</v>
      </c>
      <c r="S2491" t="s">
        <v>43</v>
      </c>
    </row>
    <row r="2492" spans="1:19">
      <c r="A2492">
        <v>5939</v>
      </c>
      <c r="B2492">
        <v>1774</v>
      </c>
      <c r="C2492">
        <v>2015</v>
      </c>
      <c r="D2492">
        <v>125935.49</v>
      </c>
      <c r="E2492">
        <v>1972</v>
      </c>
      <c r="F2492">
        <v>134896.49</v>
      </c>
      <c r="G2492">
        <v>68.405928000000003</v>
      </c>
      <c r="H2492">
        <v>69.045000000000002</v>
      </c>
      <c r="I2492">
        <v>-0.63907199999999997</v>
      </c>
      <c r="J2492">
        <v>0.99074399999999996</v>
      </c>
      <c r="K2492">
        <v>0</v>
      </c>
      <c r="L2492">
        <v>0</v>
      </c>
      <c r="M2492">
        <v>43</v>
      </c>
      <c r="N2492">
        <v>-8961</v>
      </c>
      <c r="O2492">
        <v>2.1339950000000001</v>
      </c>
      <c r="P2492">
        <v>32</v>
      </c>
      <c r="Q2492">
        <v>1.5880890000000001</v>
      </c>
      <c r="R2492" t="s">
        <v>43</v>
      </c>
      <c r="S2492" t="s">
        <v>43</v>
      </c>
    </row>
    <row r="2493" spans="1:19">
      <c r="A2493">
        <v>62</v>
      </c>
      <c r="B2493">
        <v>234</v>
      </c>
      <c r="C2493">
        <v>2011</v>
      </c>
      <c r="D2493">
        <v>121555.96</v>
      </c>
      <c r="E2493">
        <v>1924</v>
      </c>
      <c r="F2493">
        <v>134083.96</v>
      </c>
      <c r="G2493">
        <v>69.690207999999998</v>
      </c>
      <c r="H2493">
        <v>60</v>
      </c>
      <c r="I2493">
        <v>9.6902080000000002</v>
      </c>
      <c r="J2493">
        <v>1.161503</v>
      </c>
      <c r="K2493">
        <v>0</v>
      </c>
      <c r="L2493">
        <v>0</v>
      </c>
      <c r="M2493">
        <v>87</v>
      </c>
      <c r="N2493">
        <v>-12528</v>
      </c>
      <c r="O2493">
        <v>4.326206</v>
      </c>
      <c r="P2493">
        <v>52</v>
      </c>
      <c r="Q2493">
        <v>2.5857779999999999</v>
      </c>
      <c r="R2493" t="s">
        <v>43</v>
      </c>
      <c r="S2493" t="s">
        <v>43</v>
      </c>
    </row>
    <row r="2494" spans="1:19">
      <c r="A2494">
        <v>2664</v>
      </c>
      <c r="B2494">
        <v>351</v>
      </c>
      <c r="C2494">
        <v>2009</v>
      </c>
      <c r="D2494">
        <v>54713.4</v>
      </c>
      <c r="E2494">
        <v>1897</v>
      </c>
      <c r="F2494">
        <v>65806.399999999994</v>
      </c>
      <c r="G2494">
        <v>34.689720999999999</v>
      </c>
      <c r="H2494">
        <v>20.399999999999999</v>
      </c>
      <c r="I2494">
        <v>14.289721</v>
      </c>
      <c r="J2494">
        <v>1.700477</v>
      </c>
      <c r="K2494">
        <v>0</v>
      </c>
      <c r="L2494">
        <v>0</v>
      </c>
      <c r="M2494">
        <v>112</v>
      </c>
      <c r="N2494">
        <v>-11093</v>
      </c>
      <c r="O2494">
        <v>5.5749129999999996</v>
      </c>
      <c r="P2494">
        <v>38</v>
      </c>
      <c r="Q2494">
        <v>1.8914880000000001</v>
      </c>
      <c r="R2494" t="s">
        <v>43</v>
      </c>
      <c r="S2494" t="s">
        <v>43</v>
      </c>
    </row>
    <row r="2495" spans="1:19">
      <c r="A2495">
        <v>2695</v>
      </c>
      <c r="B2495">
        <v>696</v>
      </c>
      <c r="C2495">
        <v>2009</v>
      </c>
      <c r="D2495">
        <v>158082.62</v>
      </c>
      <c r="E2495">
        <v>1971</v>
      </c>
      <c r="F2495">
        <v>166136.62</v>
      </c>
      <c r="G2495">
        <v>84.290522999999993</v>
      </c>
      <c r="H2495">
        <v>49.72</v>
      </c>
      <c r="I2495">
        <v>34.570523000000001</v>
      </c>
      <c r="J2495">
        <v>1.6953039999999999</v>
      </c>
      <c r="K2495">
        <v>0</v>
      </c>
      <c r="L2495">
        <v>0</v>
      </c>
      <c r="M2495">
        <v>38</v>
      </c>
      <c r="N2495">
        <v>-8054</v>
      </c>
      <c r="O2495">
        <v>1.8914880000000001</v>
      </c>
      <c r="P2495">
        <v>24</v>
      </c>
      <c r="Q2495">
        <v>1.1946239999999999</v>
      </c>
      <c r="R2495" t="s">
        <v>43</v>
      </c>
      <c r="S2495" t="s">
        <v>43</v>
      </c>
    </row>
    <row r="2496" spans="1:19">
      <c r="A2496">
        <v>2938</v>
      </c>
      <c r="B2496">
        <v>989</v>
      </c>
      <c r="C2496">
        <v>2009</v>
      </c>
      <c r="D2496">
        <v>376340.06</v>
      </c>
      <c r="E2496">
        <v>1979</v>
      </c>
      <c r="F2496">
        <v>383408.06</v>
      </c>
      <c r="G2496">
        <v>193.738282</v>
      </c>
      <c r="H2496">
        <v>99.18</v>
      </c>
      <c r="I2496">
        <v>94.558282000000005</v>
      </c>
      <c r="J2496">
        <v>1.9534009999999999</v>
      </c>
      <c r="K2496">
        <v>0</v>
      </c>
      <c r="L2496">
        <v>0</v>
      </c>
      <c r="M2496">
        <v>30</v>
      </c>
      <c r="N2496">
        <v>-7068</v>
      </c>
      <c r="O2496">
        <v>1.4932799999999999</v>
      </c>
      <c r="P2496">
        <v>27</v>
      </c>
      <c r="Q2496">
        <v>1.343952</v>
      </c>
      <c r="R2496" t="s">
        <v>43</v>
      </c>
      <c r="S2496" t="s">
        <v>42</v>
      </c>
    </row>
    <row r="2497" spans="1:19">
      <c r="A2497">
        <v>4293</v>
      </c>
      <c r="B2497">
        <v>652</v>
      </c>
      <c r="C2497">
        <v>2008</v>
      </c>
      <c r="D2497">
        <v>39478.660000000003</v>
      </c>
      <c r="E2497">
        <v>1960</v>
      </c>
      <c r="F2497">
        <v>44571.66</v>
      </c>
      <c r="G2497">
        <v>22.740642999999999</v>
      </c>
      <c r="H2497">
        <v>7.4349999999999996</v>
      </c>
      <c r="I2497">
        <v>15.305643</v>
      </c>
      <c r="J2497">
        <v>3.0585939999999998</v>
      </c>
      <c r="K2497">
        <v>0</v>
      </c>
      <c r="L2497">
        <v>0</v>
      </c>
      <c r="M2497">
        <v>48</v>
      </c>
      <c r="N2497">
        <v>-5093</v>
      </c>
      <c r="O2497">
        <v>2.3904380000000001</v>
      </c>
      <c r="P2497">
        <v>36</v>
      </c>
      <c r="Q2497">
        <v>1.792829</v>
      </c>
      <c r="R2497" t="s">
        <v>43</v>
      </c>
      <c r="S2497" t="s">
        <v>43</v>
      </c>
    </row>
    <row r="2498" spans="1:19">
      <c r="A2498">
        <v>5551</v>
      </c>
      <c r="B2498">
        <v>1936</v>
      </c>
      <c r="C2498">
        <v>2007</v>
      </c>
      <c r="D2498">
        <v>130431.28</v>
      </c>
      <c r="E2498">
        <v>1984</v>
      </c>
      <c r="F2498">
        <v>136925.28</v>
      </c>
      <c r="G2498">
        <v>69.014758</v>
      </c>
      <c r="H2498">
        <v>30.69</v>
      </c>
      <c r="I2498">
        <v>38.324758000000003</v>
      </c>
      <c r="J2498">
        <v>2.2487699999999999</v>
      </c>
      <c r="K2498">
        <v>0</v>
      </c>
      <c r="L2498">
        <v>0</v>
      </c>
      <c r="M2498">
        <v>23</v>
      </c>
      <c r="N2498">
        <v>-6494</v>
      </c>
      <c r="O2498">
        <v>1.1459889999999999</v>
      </c>
      <c r="P2498">
        <v>25</v>
      </c>
      <c r="Q2498">
        <v>1.2456400000000001</v>
      </c>
      <c r="R2498" t="s">
        <v>43</v>
      </c>
      <c r="S2498" t="s">
        <v>43</v>
      </c>
    </row>
    <row r="2499" spans="1:19">
      <c r="A2499">
        <v>1255</v>
      </c>
      <c r="B2499">
        <v>652</v>
      </c>
      <c r="C2499">
        <v>2004</v>
      </c>
      <c r="D2499">
        <v>42611.7</v>
      </c>
      <c r="E2499">
        <v>1965</v>
      </c>
      <c r="F2499">
        <v>47368.7</v>
      </c>
      <c r="G2499">
        <v>24.106209</v>
      </c>
      <c r="H2499">
        <v>7.29</v>
      </c>
      <c r="I2499">
        <v>16.816209000000001</v>
      </c>
      <c r="J2499">
        <v>3.3067500000000001</v>
      </c>
      <c r="K2499">
        <v>0</v>
      </c>
      <c r="L2499">
        <v>0</v>
      </c>
      <c r="M2499">
        <v>39</v>
      </c>
      <c r="N2499">
        <v>-4757</v>
      </c>
      <c r="O2499">
        <v>1.9461079999999999</v>
      </c>
      <c r="P2499">
        <v>41</v>
      </c>
      <c r="Q2499">
        <v>2.0459079999999998</v>
      </c>
      <c r="R2499" t="s">
        <v>43</v>
      </c>
      <c r="S2499" t="s">
        <v>43</v>
      </c>
    </row>
    <row r="2500" spans="1:19">
      <c r="A2500">
        <v>5427</v>
      </c>
      <c r="B2500">
        <v>1326</v>
      </c>
      <c r="C2500">
        <v>2003</v>
      </c>
      <c r="D2500">
        <v>111273.13</v>
      </c>
      <c r="E2500">
        <v>1923</v>
      </c>
      <c r="F2500">
        <v>120342.13</v>
      </c>
      <c r="G2500">
        <v>62.580410999999998</v>
      </c>
      <c r="H2500">
        <v>22.47</v>
      </c>
      <c r="I2500">
        <v>40.110410999999999</v>
      </c>
      <c r="J2500">
        <v>2.7850649999999999</v>
      </c>
      <c r="K2500">
        <v>0</v>
      </c>
      <c r="L2500">
        <v>0</v>
      </c>
      <c r="M2500">
        <v>80</v>
      </c>
      <c r="N2500">
        <v>-9069</v>
      </c>
      <c r="O2500">
        <v>3.9940090000000001</v>
      </c>
      <c r="P2500">
        <v>28</v>
      </c>
      <c r="Q2500">
        <v>1.3979029999999999</v>
      </c>
      <c r="R2500" t="s">
        <v>43</v>
      </c>
      <c r="S2500" t="s">
        <v>43</v>
      </c>
    </row>
    <row r="2501" spans="1:19">
      <c r="A2501">
        <v>5656</v>
      </c>
      <c r="B2501">
        <v>315</v>
      </c>
      <c r="C2501">
        <v>2001</v>
      </c>
      <c r="D2501">
        <v>52200.42</v>
      </c>
      <c r="E2501">
        <v>1763</v>
      </c>
      <c r="F2501">
        <v>71213.42</v>
      </c>
      <c r="G2501">
        <v>40.393318000000001</v>
      </c>
      <c r="H2501">
        <v>26.43</v>
      </c>
      <c r="I2501">
        <v>13.963317999999999</v>
      </c>
      <c r="J2501">
        <v>1.528313</v>
      </c>
      <c r="K2501">
        <v>0</v>
      </c>
      <c r="L2501">
        <v>0</v>
      </c>
      <c r="M2501">
        <v>238</v>
      </c>
      <c r="N2501">
        <v>-19013</v>
      </c>
      <c r="O2501">
        <v>11.894053</v>
      </c>
      <c r="P2501">
        <v>22</v>
      </c>
      <c r="Q2501">
        <v>1.09945</v>
      </c>
      <c r="R2501" t="s">
        <v>43</v>
      </c>
      <c r="S2501" t="s">
        <v>43</v>
      </c>
    </row>
    <row r="2502" spans="1:19">
      <c r="A2502">
        <v>1346</v>
      </c>
      <c r="B2502">
        <v>1846</v>
      </c>
      <c r="C2502">
        <v>1999</v>
      </c>
      <c r="D2502">
        <v>54957.760000000002</v>
      </c>
      <c r="E2502">
        <v>1909</v>
      </c>
      <c r="F2502">
        <v>66204.759999999995</v>
      </c>
      <c r="G2502">
        <v>34.680334999999999</v>
      </c>
      <c r="H2502">
        <v>10.59</v>
      </c>
      <c r="I2502">
        <v>24.090335</v>
      </c>
      <c r="J2502">
        <v>3.2748189999999999</v>
      </c>
      <c r="K2502">
        <v>0</v>
      </c>
      <c r="L2502">
        <v>0</v>
      </c>
      <c r="M2502">
        <v>90</v>
      </c>
      <c r="N2502">
        <v>-11247</v>
      </c>
      <c r="O2502">
        <v>4.5022510000000002</v>
      </c>
      <c r="P2502">
        <v>16</v>
      </c>
      <c r="Q2502">
        <v>0.8004</v>
      </c>
      <c r="R2502" t="s">
        <v>43</v>
      </c>
      <c r="S2502" t="s">
        <v>43</v>
      </c>
    </row>
    <row r="2503" spans="1:19">
      <c r="A2503">
        <v>2047</v>
      </c>
      <c r="B2503">
        <v>940</v>
      </c>
      <c r="C2503">
        <v>1999</v>
      </c>
      <c r="D2503">
        <v>58735.6</v>
      </c>
      <c r="E2503">
        <v>1906</v>
      </c>
      <c r="F2503">
        <v>68697.600000000006</v>
      </c>
      <c r="G2503">
        <v>36.042811999999998</v>
      </c>
      <c r="H2503">
        <v>25.34</v>
      </c>
      <c r="I2503">
        <v>10.702812</v>
      </c>
      <c r="J2503">
        <v>1.4223680000000001</v>
      </c>
      <c r="K2503">
        <v>0</v>
      </c>
      <c r="L2503">
        <v>0</v>
      </c>
      <c r="M2503">
        <v>93</v>
      </c>
      <c r="N2503">
        <v>-9962</v>
      </c>
      <c r="O2503">
        <v>4.6523260000000004</v>
      </c>
      <c r="P2503">
        <v>19</v>
      </c>
      <c r="Q2503">
        <v>0.95047499999999996</v>
      </c>
      <c r="R2503" t="s">
        <v>43</v>
      </c>
      <c r="S2503" t="s">
        <v>43</v>
      </c>
    </row>
    <row r="2504" spans="1:19">
      <c r="A2504">
        <v>5117</v>
      </c>
      <c r="B2504">
        <v>940</v>
      </c>
      <c r="C2504">
        <v>1998</v>
      </c>
      <c r="D2504">
        <v>59705.62</v>
      </c>
      <c r="E2504">
        <v>1888</v>
      </c>
      <c r="F2504">
        <v>69810.64</v>
      </c>
      <c r="G2504">
        <v>36.975974999999998</v>
      </c>
      <c r="H2504">
        <v>26.824999999999999</v>
      </c>
      <c r="I2504">
        <v>10.150975000000001</v>
      </c>
      <c r="J2504">
        <v>1.3784149999999999</v>
      </c>
      <c r="K2504">
        <v>0</v>
      </c>
      <c r="L2504">
        <v>0</v>
      </c>
      <c r="M2504">
        <v>110</v>
      </c>
      <c r="N2504">
        <v>-10105.02</v>
      </c>
      <c r="O2504">
        <v>5.5055059999999996</v>
      </c>
      <c r="P2504">
        <v>28</v>
      </c>
      <c r="Q2504">
        <v>1.4014009999999999</v>
      </c>
      <c r="R2504" t="s">
        <v>43</v>
      </c>
      <c r="S2504" t="s">
        <v>43</v>
      </c>
    </row>
    <row r="2505" spans="1:19">
      <c r="A2505">
        <v>3520</v>
      </c>
      <c r="B2505">
        <v>249</v>
      </c>
      <c r="C2505">
        <v>1996</v>
      </c>
      <c r="D2505">
        <v>64195.040000000001</v>
      </c>
      <c r="E2505">
        <v>1948</v>
      </c>
      <c r="F2505">
        <v>68542.039999999994</v>
      </c>
      <c r="G2505">
        <v>35.185851999999997</v>
      </c>
      <c r="H2505">
        <v>32.86</v>
      </c>
      <c r="I2505">
        <v>2.3258519999999998</v>
      </c>
      <c r="J2505">
        <v>1.070781</v>
      </c>
      <c r="K2505">
        <v>1</v>
      </c>
      <c r="L2505">
        <v>5.0099999999999999E-2</v>
      </c>
      <c r="M2505">
        <v>47</v>
      </c>
      <c r="N2505">
        <v>-4347</v>
      </c>
      <c r="O2505">
        <v>2.3547090000000002</v>
      </c>
      <c r="P2505">
        <v>21</v>
      </c>
      <c r="Q2505">
        <v>1.0521039999999999</v>
      </c>
      <c r="R2505" t="s">
        <v>43</v>
      </c>
      <c r="S2505" t="s">
        <v>43</v>
      </c>
    </row>
    <row r="2506" spans="1:19">
      <c r="A2506">
        <v>2760</v>
      </c>
      <c r="B2506">
        <v>563</v>
      </c>
      <c r="C2506">
        <v>1996</v>
      </c>
      <c r="D2506">
        <v>64651.02</v>
      </c>
      <c r="E2506">
        <v>1950</v>
      </c>
      <c r="F2506">
        <v>69133.02</v>
      </c>
      <c r="G2506">
        <v>35.452831000000003</v>
      </c>
      <c r="H2506">
        <v>27.574999999999999</v>
      </c>
      <c r="I2506">
        <v>7.8778309999999996</v>
      </c>
      <c r="J2506">
        <v>1.285687</v>
      </c>
      <c r="K2506">
        <v>0</v>
      </c>
      <c r="L2506">
        <v>0</v>
      </c>
      <c r="M2506">
        <v>46</v>
      </c>
      <c r="N2506">
        <v>-4482</v>
      </c>
      <c r="O2506">
        <v>2.3046090000000001</v>
      </c>
      <c r="P2506">
        <v>23</v>
      </c>
      <c r="Q2506">
        <v>1.1523049999999999</v>
      </c>
      <c r="R2506" t="s">
        <v>43</v>
      </c>
      <c r="S2506" t="s">
        <v>43</v>
      </c>
    </row>
    <row r="2507" spans="1:19">
      <c r="A2507">
        <v>3083</v>
      </c>
      <c r="B2507">
        <v>948</v>
      </c>
      <c r="C2507">
        <v>1995</v>
      </c>
      <c r="D2507">
        <v>91392.61</v>
      </c>
      <c r="E2507">
        <v>1949</v>
      </c>
      <c r="F2507">
        <v>98565.61</v>
      </c>
      <c r="G2507">
        <v>50.572400999999999</v>
      </c>
      <c r="H2507">
        <v>28.09</v>
      </c>
      <c r="I2507">
        <v>22.482400999999999</v>
      </c>
      <c r="J2507">
        <v>1.80037</v>
      </c>
      <c r="K2507">
        <v>0</v>
      </c>
      <c r="L2507">
        <v>0</v>
      </c>
      <c r="M2507">
        <v>46</v>
      </c>
      <c r="N2507">
        <v>-7173</v>
      </c>
      <c r="O2507">
        <v>2.3057639999999999</v>
      </c>
      <c r="P2507">
        <v>38</v>
      </c>
      <c r="Q2507">
        <v>1.9047620000000001</v>
      </c>
      <c r="R2507" t="s">
        <v>43</v>
      </c>
      <c r="S2507" t="s">
        <v>43</v>
      </c>
    </row>
    <row r="2508" spans="1:19">
      <c r="A2508">
        <v>5481</v>
      </c>
      <c r="B2508">
        <v>357</v>
      </c>
      <c r="C2508">
        <v>1995</v>
      </c>
      <c r="D2508">
        <v>146104.84</v>
      </c>
      <c r="E2508">
        <v>1890</v>
      </c>
      <c r="F2508">
        <v>161855.84</v>
      </c>
      <c r="G2508">
        <v>85.638011000000006</v>
      </c>
      <c r="H2508">
        <v>44.664999999999999</v>
      </c>
      <c r="I2508">
        <v>40.973011</v>
      </c>
      <c r="J2508">
        <v>1.91734</v>
      </c>
      <c r="K2508">
        <v>0</v>
      </c>
      <c r="L2508">
        <v>0</v>
      </c>
      <c r="M2508">
        <v>105</v>
      </c>
      <c r="N2508">
        <v>-15751</v>
      </c>
      <c r="O2508">
        <v>5.2631579999999998</v>
      </c>
      <c r="P2508">
        <v>30</v>
      </c>
      <c r="Q2508">
        <v>1.5037590000000001</v>
      </c>
      <c r="R2508" t="s">
        <v>43</v>
      </c>
      <c r="S2508" t="s">
        <v>43</v>
      </c>
    </row>
    <row r="2509" spans="1:19">
      <c r="A2509">
        <v>3339</v>
      </c>
      <c r="B2509">
        <v>1810</v>
      </c>
      <c r="C2509">
        <v>1995</v>
      </c>
      <c r="D2509">
        <v>78128.95</v>
      </c>
      <c r="E2509">
        <v>1835</v>
      </c>
      <c r="F2509">
        <v>95982.95</v>
      </c>
      <c r="G2509">
        <v>52.306784999999998</v>
      </c>
      <c r="H2509">
        <v>27.49</v>
      </c>
      <c r="I2509">
        <v>24.816784999999999</v>
      </c>
      <c r="J2509">
        <v>1.902757</v>
      </c>
      <c r="K2509">
        <v>0</v>
      </c>
      <c r="L2509">
        <v>0</v>
      </c>
      <c r="M2509">
        <v>160</v>
      </c>
      <c r="N2509">
        <v>-17854</v>
      </c>
      <c r="O2509">
        <v>8.0200499999999995</v>
      </c>
      <c r="P2509">
        <v>9</v>
      </c>
      <c r="Q2509">
        <v>0.45112799999999997</v>
      </c>
      <c r="R2509" t="s">
        <v>43</v>
      </c>
      <c r="S2509" t="s">
        <v>43</v>
      </c>
    </row>
    <row r="2510" spans="1:19">
      <c r="A2510">
        <v>3770</v>
      </c>
      <c r="B2510">
        <v>1031</v>
      </c>
      <c r="C2510">
        <v>1993</v>
      </c>
      <c r="D2510">
        <v>172361.63</v>
      </c>
      <c r="E2510">
        <v>1863</v>
      </c>
      <c r="F2510">
        <v>191098.63</v>
      </c>
      <c r="G2510">
        <v>102.575754</v>
      </c>
      <c r="H2510">
        <v>66.95</v>
      </c>
      <c r="I2510">
        <v>35.625754000000001</v>
      </c>
      <c r="J2510">
        <v>1.532125</v>
      </c>
      <c r="K2510">
        <v>0</v>
      </c>
      <c r="L2510">
        <v>0</v>
      </c>
      <c r="M2510">
        <v>130</v>
      </c>
      <c r="N2510">
        <v>-18737</v>
      </c>
      <c r="O2510">
        <v>6.5228299999999999</v>
      </c>
      <c r="P2510">
        <v>27</v>
      </c>
      <c r="Q2510">
        <v>1.3547419999999999</v>
      </c>
      <c r="R2510" t="s">
        <v>43</v>
      </c>
      <c r="S2510" t="s">
        <v>43</v>
      </c>
    </row>
    <row r="2511" spans="1:19">
      <c r="A2511">
        <v>2295</v>
      </c>
      <c r="B2511">
        <v>791</v>
      </c>
      <c r="C2511">
        <v>1992</v>
      </c>
      <c r="D2511">
        <v>98126.06</v>
      </c>
      <c r="E2511">
        <v>1812</v>
      </c>
      <c r="F2511">
        <v>116742.06</v>
      </c>
      <c r="G2511">
        <v>64.427184999999994</v>
      </c>
      <c r="H2511">
        <v>41.534999999999997</v>
      </c>
      <c r="I2511">
        <v>22.892185000000001</v>
      </c>
      <c r="J2511">
        <v>1.5511539999999999</v>
      </c>
      <c r="K2511">
        <v>0</v>
      </c>
      <c r="L2511">
        <v>0</v>
      </c>
      <c r="M2511">
        <v>180</v>
      </c>
      <c r="N2511">
        <v>-18616</v>
      </c>
      <c r="O2511">
        <v>9.0361449999999994</v>
      </c>
      <c r="P2511">
        <v>23</v>
      </c>
      <c r="Q2511">
        <v>1.1546179999999999</v>
      </c>
      <c r="R2511" t="s">
        <v>43</v>
      </c>
      <c r="S2511" t="s">
        <v>43</v>
      </c>
    </row>
    <row r="2512" spans="1:19">
      <c r="A2512">
        <v>2135</v>
      </c>
      <c r="B2512">
        <v>323</v>
      </c>
      <c r="C2512">
        <v>1986</v>
      </c>
      <c r="D2512">
        <v>33330</v>
      </c>
      <c r="E2512">
        <v>1598</v>
      </c>
      <c r="F2512">
        <v>62312</v>
      </c>
      <c r="G2512">
        <v>38.993741999999997</v>
      </c>
      <c r="H2512">
        <v>33.29</v>
      </c>
      <c r="I2512">
        <v>5.7037420000000001</v>
      </c>
      <c r="J2512">
        <v>1.171335</v>
      </c>
      <c r="K2512">
        <v>0</v>
      </c>
      <c r="L2512">
        <v>0</v>
      </c>
      <c r="M2512">
        <v>388</v>
      </c>
      <c r="N2512">
        <v>-28982</v>
      </c>
      <c r="O2512">
        <v>19.536757000000001</v>
      </c>
      <c r="P2512">
        <v>34</v>
      </c>
      <c r="Q2512">
        <v>1.711984</v>
      </c>
      <c r="R2512" t="s">
        <v>43</v>
      </c>
      <c r="S2512" t="s">
        <v>43</v>
      </c>
    </row>
    <row r="2513" spans="1:19">
      <c r="A2513">
        <v>2327</v>
      </c>
      <c r="B2513">
        <v>1976</v>
      </c>
      <c r="C2513">
        <v>1986</v>
      </c>
      <c r="D2513">
        <v>141846.62</v>
      </c>
      <c r="E2513">
        <v>1920</v>
      </c>
      <c r="F2513">
        <v>152531.62</v>
      </c>
      <c r="G2513">
        <v>79.443551999999997</v>
      </c>
      <c r="H2513">
        <v>51.195</v>
      </c>
      <c r="I2513">
        <v>28.248552</v>
      </c>
      <c r="J2513">
        <v>1.5517829999999999</v>
      </c>
      <c r="K2513">
        <v>0</v>
      </c>
      <c r="L2513">
        <v>0</v>
      </c>
      <c r="M2513">
        <v>66</v>
      </c>
      <c r="N2513">
        <v>-10685</v>
      </c>
      <c r="O2513">
        <v>3.3232629999999999</v>
      </c>
      <c r="P2513">
        <v>35</v>
      </c>
      <c r="Q2513">
        <v>1.7623359999999999</v>
      </c>
      <c r="R2513" t="s">
        <v>43</v>
      </c>
      <c r="S2513" t="s">
        <v>43</v>
      </c>
    </row>
    <row r="2514" spans="1:19">
      <c r="A2514">
        <v>5590</v>
      </c>
      <c r="B2514">
        <v>1551</v>
      </c>
      <c r="C2514">
        <v>1986</v>
      </c>
      <c r="D2514">
        <v>63412.52</v>
      </c>
      <c r="E2514">
        <v>1930</v>
      </c>
      <c r="F2514">
        <v>67882.52</v>
      </c>
      <c r="G2514">
        <v>35.172289999999997</v>
      </c>
      <c r="H2514">
        <v>28.89</v>
      </c>
      <c r="I2514">
        <v>6.2822899999999997</v>
      </c>
      <c r="J2514">
        <v>1.2174560000000001</v>
      </c>
      <c r="K2514">
        <v>0</v>
      </c>
      <c r="L2514">
        <v>0</v>
      </c>
      <c r="M2514">
        <v>56</v>
      </c>
      <c r="N2514">
        <v>-4470</v>
      </c>
      <c r="O2514">
        <v>2.8197380000000001</v>
      </c>
      <c r="P2514">
        <v>28</v>
      </c>
      <c r="Q2514">
        <v>1.409869</v>
      </c>
      <c r="R2514" t="s">
        <v>43</v>
      </c>
      <c r="S2514" t="s">
        <v>43</v>
      </c>
    </row>
    <row r="2515" spans="1:19">
      <c r="A2515">
        <v>4233</v>
      </c>
      <c r="B2515">
        <v>489</v>
      </c>
      <c r="C2515">
        <v>1985</v>
      </c>
      <c r="D2515">
        <v>119890.57</v>
      </c>
      <c r="E2515">
        <v>1783</v>
      </c>
      <c r="F2515">
        <v>140264.57</v>
      </c>
      <c r="G2515">
        <v>78.667733999999996</v>
      </c>
      <c r="H2515">
        <v>60</v>
      </c>
      <c r="I2515">
        <v>18.667733999999999</v>
      </c>
      <c r="J2515">
        <v>1.311129</v>
      </c>
      <c r="K2515">
        <v>0</v>
      </c>
      <c r="L2515">
        <v>0</v>
      </c>
      <c r="M2515">
        <v>202</v>
      </c>
      <c r="N2515">
        <v>-20374</v>
      </c>
      <c r="O2515">
        <v>10.176322000000001</v>
      </c>
      <c r="P2515">
        <v>31</v>
      </c>
      <c r="Q2515">
        <v>1.5617129999999999</v>
      </c>
      <c r="R2515" t="s">
        <v>43</v>
      </c>
      <c r="S2515" t="s">
        <v>43</v>
      </c>
    </row>
    <row r="2516" spans="1:19">
      <c r="A2516">
        <v>3830</v>
      </c>
      <c r="B2516">
        <v>1579</v>
      </c>
      <c r="C2516">
        <v>1983</v>
      </c>
      <c r="D2516">
        <v>46929.84</v>
      </c>
      <c r="E2516">
        <v>1960</v>
      </c>
      <c r="F2516">
        <v>49009.84</v>
      </c>
      <c r="G2516">
        <v>25.005019999999998</v>
      </c>
      <c r="H2516">
        <v>7.68</v>
      </c>
      <c r="I2516">
        <v>17.325019999999999</v>
      </c>
      <c r="J2516">
        <v>3.255862</v>
      </c>
      <c r="K2516">
        <v>0</v>
      </c>
      <c r="L2516">
        <v>0</v>
      </c>
      <c r="M2516">
        <v>23</v>
      </c>
      <c r="N2516">
        <v>-2080</v>
      </c>
      <c r="O2516">
        <v>1.159859</v>
      </c>
      <c r="P2516">
        <v>26</v>
      </c>
      <c r="Q2516">
        <v>1.311145</v>
      </c>
      <c r="R2516" t="s">
        <v>43</v>
      </c>
      <c r="S2516" t="s">
        <v>43</v>
      </c>
    </row>
    <row r="2517" spans="1:19">
      <c r="A2517">
        <v>5325</v>
      </c>
      <c r="B2517">
        <v>1680</v>
      </c>
      <c r="C2517">
        <v>1983</v>
      </c>
      <c r="D2517">
        <v>77861.52</v>
      </c>
      <c r="E2517">
        <v>1848</v>
      </c>
      <c r="F2517">
        <v>89808.52</v>
      </c>
      <c r="G2517">
        <v>48.597684000000001</v>
      </c>
      <c r="H2517">
        <v>37.85</v>
      </c>
      <c r="I2517">
        <v>10.747684</v>
      </c>
      <c r="J2517">
        <v>1.283955</v>
      </c>
      <c r="K2517">
        <v>1</v>
      </c>
      <c r="L2517">
        <v>5.0429000000000002E-2</v>
      </c>
      <c r="M2517">
        <v>134</v>
      </c>
      <c r="N2517">
        <v>-11947</v>
      </c>
      <c r="O2517">
        <v>6.7574379999999996</v>
      </c>
      <c r="P2517">
        <v>29</v>
      </c>
      <c r="Q2517">
        <v>1.462431</v>
      </c>
      <c r="R2517" t="s">
        <v>43</v>
      </c>
      <c r="S2517" t="s">
        <v>43</v>
      </c>
    </row>
    <row r="2518" spans="1:19">
      <c r="A2518">
        <v>2224</v>
      </c>
      <c r="B2518">
        <v>940</v>
      </c>
      <c r="C2518">
        <v>1981</v>
      </c>
      <c r="D2518">
        <v>56332.69</v>
      </c>
      <c r="E2518">
        <v>1885</v>
      </c>
      <c r="F2518">
        <v>66891.69</v>
      </c>
      <c r="G2518">
        <v>35.486308000000001</v>
      </c>
      <c r="H2518">
        <v>24.09</v>
      </c>
      <c r="I2518">
        <v>11.396307999999999</v>
      </c>
      <c r="J2518">
        <v>1.4730719999999999</v>
      </c>
      <c r="K2518">
        <v>0</v>
      </c>
      <c r="L2518">
        <v>0</v>
      </c>
      <c r="M2518">
        <v>96</v>
      </c>
      <c r="N2518">
        <v>-10559</v>
      </c>
      <c r="O2518">
        <v>4.8460369999999999</v>
      </c>
      <c r="P2518">
        <v>24</v>
      </c>
      <c r="Q2518">
        <v>1.2115089999999999</v>
      </c>
      <c r="R2518" t="s">
        <v>43</v>
      </c>
      <c r="S2518" t="s">
        <v>43</v>
      </c>
    </row>
    <row r="2519" spans="1:19">
      <c r="A2519">
        <v>3174</v>
      </c>
      <c r="B2519">
        <v>942</v>
      </c>
      <c r="C2519">
        <v>1979</v>
      </c>
      <c r="D2519">
        <v>76514.55</v>
      </c>
      <c r="E2519">
        <v>1891</v>
      </c>
      <c r="F2519">
        <v>84325.55</v>
      </c>
      <c r="G2519">
        <v>44.593099000000002</v>
      </c>
      <c r="H2519">
        <v>41.7</v>
      </c>
      <c r="I2519">
        <v>2.8930989999999999</v>
      </c>
      <c r="J2519">
        <v>1.0693790000000001</v>
      </c>
      <c r="K2519">
        <v>0</v>
      </c>
      <c r="L2519">
        <v>0</v>
      </c>
      <c r="M2519">
        <v>88</v>
      </c>
      <c r="N2519">
        <v>-7811</v>
      </c>
      <c r="O2519">
        <v>4.4466900000000003</v>
      </c>
      <c r="P2519">
        <v>34</v>
      </c>
      <c r="Q2519">
        <v>1.7180390000000001</v>
      </c>
      <c r="R2519" t="s">
        <v>43</v>
      </c>
      <c r="S2519" t="s">
        <v>43</v>
      </c>
    </row>
    <row r="2520" spans="1:19">
      <c r="A2520">
        <v>5182</v>
      </c>
      <c r="B2520">
        <v>391</v>
      </c>
      <c r="C2520">
        <v>1979</v>
      </c>
      <c r="D2520">
        <v>121458.09</v>
      </c>
      <c r="E2520">
        <v>1797</v>
      </c>
      <c r="F2520">
        <v>143441.09</v>
      </c>
      <c r="G2520">
        <v>79.822531999999995</v>
      </c>
      <c r="H2520">
        <v>58.18</v>
      </c>
      <c r="I2520">
        <v>21.642531999999999</v>
      </c>
      <c r="J2520">
        <v>1.371993</v>
      </c>
      <c r="K2520">
        <v>0</v>
      </c>
      <c r="L2520">
        <v>0</v>
      </c>
      <c r="M2520">
        <v>182</v>
      </c>
      <c r="N2520">
        <v>-21983</v>
      </c>
      <c r="O2520">
        <v>9.1965640000000004</v>
      </c>
      <c r="P2520">
        <v>48</v>
      </c>
      <c r="Q2520">
        <v>2.4254669999999998</v>
      </c>
      <c r="R2520" t="s">
        <v>43</v>
      </c>
      <c r="S2520" t="s">
        <v>43</v>
      </c>
    </row>
    <row r="2521" spans="1:19">
      <c r="A2521">
        <v>189</v>
      </c>
      <c r="B2521">
        <v>11</v>
      </c>
      <c r="C2521">
        <v>1978</v>
      </c>
      <c r="D2521">
        <v>152331.42000000001</v>
      </c>
      <c r="E2521">
        <v>1910</v>
      </c>
      <c r="F2521">
        <v>167012.42000000001</v>
      </c>
      <c r="G2521">
        <v>87.441057999999998</v>
      </c>
      <c r="H2521">
        <v>51.875</v>
      </c>
      <c r="I2521">
        <v>35.566057999999998</v>
      </c>
      <c r="J2521">
        <v>1.685611</v>
      </c>
      <c r="K2521">
        <v>0</v>
      </c>
      <c r="L2521">
        <v>0</v>
      </c>
      <c r="M2521">
        <v>68</v>
      </c>
      <c r="N2521">
        <v>-14681</v>
      </c>
      <c r="O2521">
        <v>3.4378160000000002</v>
      </c>
      <c r="P2521">
        <v>29</v>
      </c>
      <c r="Q2521">
        <v>1.466127</v>
      </c>
      <c r="R2521" t="s">
        <v>43</v>
      </c>
      <c r="S2521" t="s">
        <v>43</v>
      </c>
    </row>
    <row r="2522" spans="1:19">
      <c r="A2522">
        <v>2051</v>
      </c>
      <c r="B2522">
        <v>642</v>
      </c>
      <c r="C2522">
        <v>1975</v>
      </c>
      <c r="D2522">
        <v>107993.93</v>
      </c>
      <c r="E2522">
        <v>1861</v>
      </c>
      <c r="F2522">
        <v>121096.93</v>
      </c>
      <c r="G2522">
        <v>65.070892000000001</v>
      </c>
      <c r="H2522">
        <v>48.19</v>
      </c>
      <c r="I2522">
        <v>16.880891999999999</v>
      </c>
      <c r="J2522">
        <v>1.3502989999999999</v>
      </c>
      <c r="K2522">
        <v>0</v>
      </c>
      <c r="L2522">
        <v>0</v>
      </c>
      <c r="M2522">
        <v>114</v>
      </c>
      <c r="N2522">
        <v>-13103</v>
      </c>
      <c r="O2522">
        <v>5.7721520000000002</v>
      </c>
      <c r="P2522">
        <v>39</v>
      </c>
      <c r="Q2522">
        <v>1.9746840000000001</v>
      </c>
      <c r="R2522" t="s">
        <v>43</v>
      </c>
      <c r="S2522" t="s">
        <v>43</v>
      </c>
    </row>
    <row r="2523" spans="1:19">
      <c r="A2523">
        <v>5448</v>
      </c>
      <c r="B2523">
        <v>217</v>
      </c>
      <c r="C2523">
        <v>1975</v>
      </c>
      <c r="D2523">
        <v>84208.21</v>
      </c>
      <c r="E2523">
        <v>1915</v>
      </c>
      <c r="F2523">
        <v>93277.21</v>
      </c>
      <c r="G2523">
        <v>48.708725999999999</v>
      </c>
      <c r="H2523">
        <v>32.4</v>
      </c>
      <c r="I2523">
        <v>16.308726</v>
      </c>
      <c r="J2523">
        <v>1.5033559999999999</v>
      </c>
      <c r="K2523">
        <v>0</v>
      </c>
      <c r="L2523">
        <v>0</v>
      </c>
      <c r="M2523">
        <v>60</v>
      </c>
      <c r="N2523">
        <v>-9069</v>
      </c>
      <c r="O2523">
        <v>3.0379749999999999</v>
      </c>
      <c r="P2523">
        <v>33</v>
      </c>
      <c r="Q2523">
        <v>1.6708860000000001</v>
      </c>
      <c r="R2523" t="s">
        <v>43</v>
      </c>
      <c r="S2523" t="s">
        <v>43</v>
      </c>
    </row>
    <row r="2524" spans="1:19">
      <c r="A2524">
        <v>2195</v>
      </c>
      <c r="B2524">
        <v>1140</v>
      </c>
      <c r="C2524">
        <v>1974</v>
      </c>
      <c r="D2524">
        <v>38143.85</v>
      </c>
      <c r="E2524">
        <v>1945</v>
      </c>
      <c r="F2524">
        <v>40467.85</v>
      </c>
      <c r="G2524">
        <v>20.806093000000001</v>
      </c>
      <c r="H2524">
        <v>11.92</v>
      </c>
      <c r="I2524">
        <v>8.8860930000000007</v>
      </c>
      <c r="J2524">
        <v>1.7454780000000001</v>
      </c>
      <c r="K2524">
        <v>0</v>
      </c>
      <c r="L2524">
        <v>0</v>
      </c>
      <c r="M2524">
        <v>29</v>
      </c>
      <c r="N2524">
        <v>-2324</v>
      </c>
      <c r="O2524">
        <v>1.469098</v>
      </c>
      <c r="P2524">
        <v>23</v>
      </c>
      <c r="Q2524">
        <v>1.1651469999999999</v>
      </c>
      <c r="R2524" t="s">
        <v>43</v>
      </c>
      <c r="S2524" t="s">
        <v>43</v>
      </c>
    </row>
    <row r="2525" spans="1:19">
      <c r="A2525">
        <v>2916</v>
      </c>
      <c r="B2525">
        <v>1567</v>
      </c>
      <c r="C2525">
        <v>1974</v>
      </c>
      <c r="D2525">
        <v>117902.19</v>
      </c>
      <c r="E2525">
        <v>1922</v>
      </c>
      <c r="F2525">
        <v>125063.19</v>
      </c>
      <c r="G2525">
        <v>65.069298000000003</v>
      </c>
      <c r="H2525">
        <v>37.61</v>
      </c>
      <c r="I2525">
        <v>27.459298</v>
      </c>
      <c r="J2525">
        <v>1.7301059999999999</v>
      </c>
      <c r="K2525">
        <v>0</v>
      </c>
      <c r="L2525">
        <v>0</v>
      </c>
      <c r="M2525">
        <v>52</v>
      </c>
      <c r="N2525">
        <v>-7161</v>
      </c>
      <c r="O2525">
        <v>2.6342449999999999</v>
      </c>
      <c r="P2525">
        <v>25</v>
      </c>
      <c r="Q2525">
        <v>1.266464</v>
      </c>
      <c r="R2525" t="s">
        <v>43</v>
      </c>
      <c r="S2525" t="s">
        <v>43</v>
      </c>
    </row>
    <row r="2526" spans="1:19">
      <c r="A2526">
        <v>5934</v>
      </c>
      <c r="B2526">
        <v>642</v>
      </c>
      <c r="C2526">
        <v>1971</v>
      </c>
      <c r="D2526">
        <v>113394.48</v>
      </c>
      <c r="E2526">
        <v>1878</v>
      </c>
      <c r="F2526">
        <v>127720.48</v>
      </c>
      <c r="G2526">
        <v>68.008775</v>
      </c>
      <c r="H2526">
        <v>48.994999999999997</v>
      </c>
      <c r="I2526">
        <v>19.013774999999999</v>
      </c>
      <c r="J2526">
        <v>1.3880760000000001</v>
      </c>
      <c r="K2526">
        <v>0</v>
      </c>
      <c r="L2526">
        <v>0</v>
      </c>
      <c r="M2526">
        <v>93</v>
      </c>
      <c r="N2526">
        <v>-14326</v>
      </c>
      <c r="O2526">
        <v>4.7184169999999996</v>
      </c>
      <c r="P2526">
        <v>36</v>
      </c>
      <c r="Q2526">
        <v>1.826484</v>
      </c>
      <c r="R2526" t="s">
        <v>43</v>
      </c>
      <c r="S2526" t="s">
        <v>43</v>
      </c>
    </row>
    <row r="2527" spans="1:19">
      <c r="A2527">
        <v>6073</v>
      </c>
      <c r="B2527">
        <v>2</v>
      </c>
      <c r="C2527">
        <v>1970</v>
      </c>
      <c r="D2527">
        <v>47697.63</v>
      </c>
      <c r="E2527">
        <v>1883</v>
      </c>
      <c r="F2527">
        <v>54478.63</v>
      </c>
      <c r="G2527">
        <v>28.931826999999998</v>
      </c>
      <c r="H2527">
        <v>21.37</v>
      </c>
      <c r="I2527">
        <v>7.5618270000000001</v>
      </c>
      <c r="J2527">
        <v>1.3538520000000001</v>
      </c>
      <c r="K2527">
        <v>0</v>
      </c>
      <c r="L2527">
        <v>0</v>
      </c>
      <c r="M2527">
        <v>87</v>
      </c>
      <c r="N2527">
        <v>-6781</v>
      </c>
      <c r="O2527">
        <v>4.4162439999999998</v>
      </c>
      <c r="P2527">
        <v>30</v>
      </c>
      <c r="Q2527">
        <v>1.5228429999999999</v>
      </c>
      <c r="R2527" t="s">
        <v>43</v>
      </c>
      <c r="S2527" t="s">
        <v>43</v>
      </c>
    </row>
    <row r="2528" spans="1:19">
      <c r="A2528">
        <v>5300</v>
      </c>
      <c r="B2528">
        <v>1237</v>
      </c>
      <c r="C2528">
        <v>1969</v>
      </c>
      <c r="D2528">
        <v>49797.25</v>
      </c>
      <c r="E2528">
        <v>1944</v>
      </c>
      <c r="F2528">
        <v>52140.25</v>
      </c>
      <c r="G2528">
        <v>26.821116</v>
      </c>
      <c r="H2528">
        <v>27.8</v>
      </c>
      <c r="I2528">
        <v>-0.97888399999999998</v>
      </c>
      <c r="J2528">
        <v>0.96478799999999998</v>
      </c>
      <c r="K2528">
        <v>0</v>
      </c>
      <c r="L2528">
        <v>0</v>
      </c>
      <c r="M2528">
        <v>25</v>
      </c>
      <c r="N2528">
        <v>-2343</v>
      </c>
      <c r="O2528">
        <v>1.2696799999999999</v>
      </c>
      <c r="P2528">
        <v>18</v>
      </c>
      <c r="Q2528">
        <v>0.91417000000000004</v>
      </c>
      <c r="R2528" t="s">
        <v>43</v>
      </c>
      <c r="S2528" t="s">
        <v>43</v>
      </c>
    </row>
    <row r="2529" spans="1:19">
      <c r="A2529">
        <v>4002</v>
      </c>
      <c r="B2529">
        <v>614</v>
      </c>
      <c r="C2529">
        <v>1969</v>
      </c>
      <c r="D2529">
        <v>34279.82</v>
      </c>
      <c r="E2529">
        <v>1247</v>
      </c>
      <c r="F2529">
        <v>42208.82</v>
      </c>
      <c r="G2529">
        <v>33.848292000000001</v>
      </c>
      <c r="H2529">
        <v>19.329999999999998</v>
      </c>
      <c r="I2529">
        <v>14.518292000000001</v>
      </c>
      <c r="J2529">
        <v>1.7510760000000001</v>
      </c>
      <c r="K2529">
        <v>623</v>
      </c>
      <c r="L2529">
        <v>31.640426999999999</v>
      </c>
      <c r="M2529">
        <v>99</v>
      </c>
      <c r="N2529">
        <v>-7929</v>
      </c>
      <c r="O2529">
        <v>5.027933</v>
      </c>
      <c r="P2529">
        <v>48</v>
      </c>
      <c r="Q2529">
        <v>2.437786</v>
      </c>
      <c r="R2529" t="s">
        <v>43</v>
      </c>
      <c r="S2529" t="s">
        <v>43</v>
      </c>
    </row>
    <row r="2530" spans="1:19">
      <c r="A2530">
        <v>5771</v>
      </c>
      <c r="B2530">
        <v>1190</v>
      </c>
      <c r="C2530">
        <v>1968</v>
      </c>
      <c r="D2530">
        <v>25627.33</v>
      </c>
      <c r="E2530">
        <v>1964</v>
      </c>
      <c r="F2530">
        <v>26133.89</v>
      </c>
      <c r="G2530">
        <v>13.306461000000001</v>
      </c>
      <c r="H2530">
        <v>13.48</v>
      </c>
      <c r="I2530">
        <v>-0.173539</v>
      </c>
      <c r="J2530">
        <v>0.98712599999999995</v>
      </c>
      <c r="K2530">
        <v>0</v>
      </c>
      <c r="L2530">
        <v>0</v>
      </c>
      <c r="M2530">
        <v>4</v>
      </c>
      <c r="N2530">
        <v>-506.56</v>
      </c>
      <c r="O2530">
        <v>0.20325199999999999</v>
      </c>
      <c r="P2530">
        <v>24</v>
      </c>
      <c r="Q2530">
        <v>1.2195119999999999</v>
      </c>
      <c r="R2530" t="s">
        <v>43</v>
      </c>
      <c r="S2530" t="s">
        <v>43</v>
      </c>
    </row>
    <row r="2531" spans="1:19">
      <c r="A2531">
        <v>2828</v>
      </c>
      <c r="B2531">
        <v>944</v>
      </c>
      <c r="C2531">
        <v>1967</v>
      </c>
      <c r="D2531">
        <v>148790.12</v>
      </c>
      <c r="E2531">
        <v>1924</v>
      </c>
      <c r="F2531">
        <v>155604.12</v>
      </c>
      <c r="G2531">
        <v>80.875321999999997</v>
      </c>
      <c r="H2531">
        <v>48.965000000000003</v>
      </c>
      <c r="I2531">
        <v>31.910322000000001</v>
      </c>
      <c r="J2531">
        <v>1.651697</v>
      </c>
      <c r="K2531">
        <v>0</v>
      </c>
      <c r="L2531">
        <v>0</v>
      </c>
      <c r="M2531">
        <v>43</v>
      </c>
      <c r="N2531">
        <v>-6814</v>
      </c>
      <c r="O2531">
        <v>2.18607</v>
      </c>
      <c r="P2531">
        <v>30</v>
      </c>
      <c r="Q2531">
        <v>1.5251650000000001</v>
      </c>
      <c r="R2531" t="s">
        <v>43</v>
      </c>
      <c r="S2531" t="s">
        <v>43</v>
      </c>
    </row>
    <row r="2532" spans="1:19">
      <c r="A2532">
        <v>3566</v>
      </c>
      <c r="B2532">
        <v>891</v>
      </c>
      <c r="C2532">
        <v>1965</v>
      </c>
      <c r="D2532">
        <v>55358.01</v>
      </c>
      <c r="E2532">
        <v>1887</v>
      </c>
      <c r="F2532">
        <v>62324.01</v>
      </c>
      <c r="G2532">
        <v>33.028092000000001</v>
      </c>
      <c r="H2532">
        <v>19.96</v>
      </c>
      <c r="I2532">
        <v>13.068092</v>
      </c>
      <c r="J2532">
        <v>1.654714</v>
      </c>
      <c r="K2532">
        <v>0</v>
      </c>
      <c r="L2532">
        <v>0</v>
      </c>
      <c r="M2532">
        <v>78</v>
      </c>
      <c r="N2532">
        <v>-6966</v>
      </c>
      <c r="O2532">
        <v>3.9694660000000002</v>
      </c>
      <c r="P2532">
        <v>46</v>
      </c>
      <c r="Q2532">
        <v>2.340967</v>
      </c>
      <c r="R2532" t="s">
        <v>43</v>
      </c>
      <c r="S2532" t="s">
        <v>43</v>
      </c>
    </row>
    <row r="2533" spans="1:19">
      <c r="A2533">
        <v>5365</v>
      </c>
      <c r="B2533">
        <v>322</v>
      </c>
      <c r="C2533">
        <v>1962</v>
      </c>
      <c r="D2533">
        <v>59542.23</v>
      </c>
      <c r="E2533">
        <v>1890</v>
      </c>
      <c r="F2533">
        <v>71261.23</v>
      </c>
      <c r="G2533">
        <v>37.704354000000002</v>
      </c>
      <c r="H2533">
        <v>12.205</v>
      </c>
      <c r="I2533">
        <v>25.499354</v>
      </c>
      <c r="J2533">
        <v>3.0892550000000001</v>
      </c>
      <c r="K2533">
        <v>0</v>
      </c>
      <c r="L2533">
        <v>0</v>
      </c>
      <c r="M2533">
        <v>72</v>
      </c>
      <c r="N2533">
        <v>-11719</v>
      </c>
      <c r="O2533">
        <v>3.6697250000000001</v>
      </c>
      <c r="P2533">
        <v>14</v>
      </c>
      <c r="Q2533">
        <v>0.71355800000000003</v>
      </c>
      <c r="R2533" t="s">
        <v>43</v>
      </c>
      <c r="S2533" t="s">
        <v>43</v>
      </c>
    </row>
    <row r="2534" spans="1:19">
      <c r="A2534">
        <v>5619</v>
      </c>
      <c r="B2534">
        <v>278</v>
      </c>
      <c r="C2534">
        <v>1961</v>
      </c>
      <c r="D2534">
        <v>213226.55</v>
      </c>
      <c r="E2534">
        <v>1868</v>
      </c>
      <c r="F2534">
        <v>229851.55</v>
      </c>
      <c r="G2534">
        <v>123.046868</v>
      </c>
      <c r="H2534">
        <v>90.97</v>
      </c>
      <c r="I2534">
        <v>32.076867999999997</v>
      </c>
      <c r="J2534">
        <v>1.352609</v>
      </c>
      <c r="K2534">
        <v>0</v>
      </c>
      <c r="L2534">
        <v>0</v>
      </c>
      <c r="M2534">
        <v>93</v>
      </c>
      <c r="N2534">
        <v>-16625</v>
      </c>
      <c r="O2534">
        <v>4.7424780000000002</v>
      </c>
      <c r="P2534">
        <v>13</v>
      </c>
      <c r="Q2534">
        <v>0.66292700000000004</v>
      </c>
      <c r="R2534" t="s">
        <v>43</v>
      </c>
      <c r="S2534" t="s">
        <v>44</v>
      </c>
    </row>
    <row r="2535" spans="1:19">
      <c r="A2535">
        <v>2315</v>
      </c>
      <c r="B2535">
        <v>242</v>
      </c>
      <c r="C2535">
        <v>1961</v>
      </c>
      <c r="D2535">
        <v>90263.78</v>
      </c>
      <c r="E2535">
        <v>1824</v>
      </c>
      <c r="F2535">
        <v>103673.71</v>
      </c>
      <c r="G2535">
        <v>56.838656999999998</v>
      </c>
      <c r="H2535">
        <v>57.045000000000002</v>
      </c>
      <c r="I2535">
        <v>-0.206343</v>
      </c>
      <c r="J2535">
        <v>0.99638300000000002</v>
      </c>
      <c r="K2535">
        <v>0</v>
      </c>
      <c r="L2535">
        <v>0</v>
      </c>
      <c r="M2535">
        <v>137</v>
      </c>
      <c r="N2535">
        <v>-13409.93</v>
      </c>
      <c r="O2535">
        <v>6.9862320000000002</v>
      </c>
      <c r="P2535">
        <v>26</v>
      </c>
      <c r="Q2535">
        <v>1.3258540000000001</v>
      </c>
      <c r="R2535" t="s">
        <v>43</v>
      </c>
      <c r="S2535" t="s">
        <v>43</v>
      </c>
    </row>
    <row r="2536" spans="1:19">
      <c r="A2536">
        <v>3111</v>
      </c>
      <c r="B2536">
        <v>155</v>
      </c>
      <c r="C2536">
        <v>1960</v>
      </c>
      <c r="D2536">
        <v>40995.550000000003</v>
      </c>
      <c r="E2536">
        <v>1797</v>
      </c>
      <c r="F2536">
        <v>56567.55</v>
      </c>
      <c r="G2536">
        <v>31.478881000000001</v>
      </c>
      <c r="H2536">
        <v>19.239999999999998</v>
      </c>
      <c r="I2536">
        <v>12.238880999999999</v>
      </c>
      <c r="J2536">
        <v>1.6361159999999999</v>
      </c>
      <c r="K2536">
        <v>0</v>
      </c>
      <c r="L2536">
        <v>0</v>
      </c>
      <c r="M2536">
        <v>163</v>
      </c>
      <c r="N2536">
        <v>-15572</v>
      </c>
      <c r="O2536">
        <v>8.3163269999999994</v>
      </c>
      <c r="P2536">
        <v>41</v>
      </c>
      <c r="Q2536">
        <v>2.0918369999999999</v>
      </c>
      <c r="R2536" t="s">
        <v>43</v>
      </c>
      <c r="S2536" t="s">
        <v>43</v>
      </c>
    </row>
    <row r="2537" spans="1:19">
      <c r="A2537">
        <v>3172</v>
      </c>
      <c r="B2537">
        <v>461</v>
      </c>
      <c r="C2537">
        <v>1960</v>
      </c>
      <c r="D2537">
        <v>71662.259999999995</v>
      </c>
      <c r="E2537">
        <v>1902</v>
      </c>
      <c r="F2537">
        <v>77270.259999999995</v>
      </c>
      <c r="G2537">
        <v>40.625793999999999</v>
      </c>
      <c r="H2537">
        <v>25.4</v>
      </c>
      <c r="I2537">
        <v>15.225794</v>
      </c>
      <c r="J2537">
        <v>1.5994409999999999</v>
      </c>
      <c r="K2537">
        <v>0</v>
      </c>
      <c r="L2537">
        <v>0</v>
      </c>
      <c r="M2537">
        <v>58</v>
      </c>
      <c r="N2537">
        <v>-5608</v>
      </c>
      <c r="O2537">
        <v>2.959184</v>
      </c>
      <c r="P2537">
        <v>19</v>
      </c>
      <c r="Q2537">
        <v>0.96938800000000003</v>
      </c>
      <c r="R2537" t="s">
        <v>43</v>
      </c>
      <c r="S2537" t="s">
        <v>43</v>
      </c>
    </row>
    <row r="2538" spans="1:19">
      <c r="A2538">
        <v>5601</v>
      </c>
      <c r="B2538">
        <v>1009</v>
      </c>
      <c r="C2538">
        <v>1958</v>
      </c>
      <c r="D2538">
        <v>39543.440000000002</v>
      </c>
      <c r="E2538">
        <v>1904</v>
      </c>
      <c r="F2538">
        <v>45987.44</v>
      </c>
      <c r="G2538">
        <v>24.153067</v>
      </c>
      <c r="H2538">
        <v>9.6549999999999994</v>
      </c>
      <c r="I2538">
        <v>14.498067000000001</v>
      </c>
      <c r="J2538">
        <v>2.5016120000000002</v>
      </c>
      <c r="K2538">
        <v>1</v>
      </c>
      <c r="L2538">
        <v>5.1073E-2</v>
      </c>
      <c r="M2538">
        <v>53</v>
      </c>
      <c r="N2538">
        <v>-6444</v>
      </c>
      <c r="O2538">
        <v>2.7068439999999998</v>
      </c>
      <c r="P2538">
        <v>25</v>
      </c>
      <c r="Q2538">
        <v>1.276813</v>
      </c>
      <c r="R2538" t="s">
        <v>43</v>
      </c>
      <c r="S2538" t="s">
        <v>43</v>
      </c>
    </row>
    <row r="2539" spans="1:19">
      <c r="A2539">
        <v>3774</v>
      </c>
      <c r="B2539">
        <v>816</v>
      </c>
      <c r="C2539">
        <v>1957</v>
      </c>
      <c r="D2539">
        <v>80940.75</v>
      </c>
      <c r="E2539">
        <v>1827</v>
      </c>
      <c r="F2539">
        <v>94053.75</v>
      </c>
      <c r="G2539">
        <v>51.479885000000003</v>
      </c>
      <c r="H2539">
        <v>25.93</v>
      </c>
      <c r="I2539">
        <v>25.549885</v>
      </c>
      <c r="J2539">
        <v>1.985341</v>
      </c>
      <c r="K2539">
        <v>0</v>
      </c>
      <c r="L2539">
        <v>0</v>
      </c>
      <c r="M2539">
        <v>130</v>
      </c>
      <c r="N2539">
        <v>-13113</v>
      </c>
      <c r="O2539">
        <v>6.6428209999999996</v>
      </c>
      <c r="P2539">
        <v>30</v>
      </c>
      <c r="Q2539">
        <v>1.532959</v>
      </c>
      <c r="R2539" t="s">
        <v>43</v>
      </c>
      <c r="S2539" t="s">
        <v>43</v>
      </c>
    </row>
    <row r="2540" spans="1:19">
      <c r="A2540">
        <v>293</v>
      </c>
      <c r="B2540">
        <v>321</v>
      </c>
      <c r="C2540">
        <v>1956</v>
      </c>
      <c r="D2540">
        <v>103355.99</v>
      </c>
      <c r="E2540">
        <v>1886</v>
      </c>
      <c r="F2540">
        <v>116198.99</v>
      </c>
      <c r="G2540">
        <v>61.611341000000003</v>
      </c>
      <c r="H2540">
        <v>25.645</v>
      </c>
      <c r="I2540">
        <v>35.966341</v>
      </c>
      <c r="J2540">
        <v>2.4024700000000001</v>
      </c>
      <c r="K2540">
        <v>0</v>
      </c>
      <c r="L2540">
        <v>0</v>
      </c>
      <c r="M2540">
        <v>70</v>
      </c>
      <c r="N2540">
        <v>-12843</v>
      </c>
      <c r="O2540">
        <v>3.578732</v>
      </c>
      <c r="P2540">
        <v>23</v>
      </c>
      <c r="Q2540">
        <v>1.1758690000000001</v>
      </c>
      <c r="R2540" t="s">
        <v>43</v>
      </c>
      <c r="S2540" t="s">
        <v>43</v>
      </c>
    </row>
    <row r="2541" spans="1:19">
      <c r="A2541">
        <v>5241</v>
      </c>
      <c r="B2541">
        <v>1994</v>
      </c>
      <c r="C2541">
        <v>1956</v>
      </c>
      <c r="D2541">
        <v>82577.22</v>
      </c>
      <c r="E2541">
        <v>1813</v>
      </c>
      <c r="F2541">
        <v>97594.22</v>
      </c>
      <c r="G2541">
        <v>53.830236999999997</v>
      </c>
      <c r="H2541">
        <v>46.54</v>
      </c>
      <c r="I2541">
        <v>7.2902370000000003</v>
      </c>
      <c r="J2541">
        <v>1.1566449999999999</v>
      </c>
      <c r="K2541">
        <v>0</v>
      </c>
      <c r="L2541">
        <v>0</v>
      </c>
      <c r="M2541">
        <v>143</v>
      </c>
      <c r="N2541">
        <v>-15017</v>
      </c>
      <c r="O2541">
        <v>7.3108380000000004</v>
      </c>
      <c r="P2541">
        <v>19</v>
      </c>
      <c r="Q2541">
        <v>0.97136999999999996</v>
      </c>
      <c r="R2541" t="s">
        <v>43</v>
      </c>
      <c r="S2541" t="s">
        <v>43</v>
      </c>
    </row>
    <row r="2542" spans="1:19">
      <c r="A2542">
        <v>6002</v>
      </c>
      <c r="B2542">
        <v>754</v>
      </c>
      <c r="C2542">
        <v>1956</v>
      </c>
      <c r="D2542">
        <v>79698.559999999998</v>
      </c>
      <c r="E2542">
        <v>1879</v>
      </c>
      <c r="F2542">
        <v>85721.56</v>
      </c>
      <c r="G2542">
        <v>45.620840999999999</v>
      </c>
      <c r="H2542">
        <v>41.3</v>
      </c>
      <c r="I2542">
        <v>4.3208409999999997</v>
      </c>
      <c r="J2542">
        <v>1.1046210000000001</v>
      </c>
      <c r="K2542">
        <v>0</v>
      </c>
      <c r="L2542">
        <v>0</v>
      </c>
      <c r="M2542">
        <v>77</v>
      </c>
      <c r="N2542">
        <v>-6023</v>
      </c>
      <c r="O2542">
        <v>3.9366050000000001</v>
      </c>
      <c r="P2542">
        <v>40</v>
      </c>
      <c r="Q2542">
        <v>2.0449899999999999</v>
      </c>
      <c r="R2542" t="s">
        <v>43</v>
      </c>
      <c r="S2542" t="s">
        <v>43</v>
      </c>
    </row>
    <row r="2543" spans="1:19">
      <c r="A2543">
        <v>4215</v>
      </c>
      <c r="B2543">
        <v>609</v>
      </c>
      <c r="C2543">
        <v>1955</v>
      </c>
      <c r="D2543">
        <v>80192.06</v>
      </c>
      <c r="E2543">
        <v>1851</v>
      </c>
      <c r="F2543">
        <v>96186.06</v>
      </c>
      <c r="G2543">
        <v>51.964376000000001</v>
      </c>
      <c r="H2543">
        <v>12.27</v>
      </c>
      <c r="I2543">
        <v>39.694375999999998</v>
      </c>
      <c r="J2543">
        <v>4.2350750000000001</v>
      </c>
      <c r="K2543">
        <v>0</v>
      </c>
      <c r="L2543">
        <v>0</v>
      </c>
      <c r="M2543">
        <v>104</v>
      </c>
      <c r="N2543">
        <v>-15994</v>
      </c>
      <c r="O2543">
        <v>5.319693</v>
      </c>
      <c r="P2543">
        <v>26</v>
      </c>
      <c r="Q2543">
        <v>1.329923</v>
      </c>
      <c r="R2543" t="s">
        <v>43</v>
      </c>
      <c r="S2543" t="s">
        <v>43</v>
      </c>
    </row>
    <row r="2544" spans="1:19">
      <c r="A2544">
        <v>4012</v>
      </c>
      <c r="B2544">
        <v>646</v>
      </c>
      <c r="C2544">
        <v>1954</v>
      </c>
      <c r="D2544">
        <v>65176.480000000003</v>
      </c>
      <c r="E2544">
        <v>1897</v>
      </c>
      <c r="F2544">
        <v>70881.48</v>
      </c>
      <c r="G2544">
        <v>37.36504</v>
      </c>
      <c r="H2544">
        <v>28.07</v>
      </c>
      <c r="I2544">
        <v>9.2950400000000002</v>
      </c>
      <c r="J2544">
        <v>1.3311379999999999</v>
      </c>
      <c r="K2544">
        <v>0</v>
      </c>
      <c r="L2544">
        <v>0</v>
      </c>
      <c r="M2544">
        <v>57</v>
      </c>
      <c r="N2544">
        <v>-5705</v>
      </c>
      <c r="O2544">
        <v>2.9170929999999999</v>
      </c>
      <c r="P2544">
        <v>24</v>
      </c>
      <c r="Q2544">
        <v>1.2282500000000001</v>
      </c>
      <c r="R2544" t="s">
        <v>43</v>
      </c>
      <c r="S2544" t="s">
        <v>43</v>
      </c>
    </row>
    <row r="2545" spans="1:19">
      <c r="A2545">
        <v>1039</v>
      </c>
      <c r="B2545">
        <v>870</v>
      </c>
      <c r="C2545">
        <v>1953</v>
      </c>
      <c r="D2545">
        <v>77086.31</v>
      </c>
      <c r="E2545">
        <v>1910</v>
      </c>
      <c r="F2545">
        <v>82611.31</v>
      </c>
      <c r="G2545">
        <v>43.251995000000001</v>
      </c>
      <c r="H2545">
        <v>2.27</v>
      </c>
      <c r="I2545">
        <v>40.981994999999998</v>
      </c>
      <c r="J2545">
        <v>19.053742</v>
      </c>
      <c r="K2545">
        <v>0</v>
      </c>
      <c r="L2545">
        <v>0</v>
      </c>
      <c r="M2545">
        <v>43</v>
      </c>
      <c r="N2545">
        <v>-5525</v>
      </c>
      <c r="O2545">
        <v>2.2017410000000002</v>
      </c>
      <c r="P2545">
        <v>28</v>
      </c>
      <c r="Q2545">
        <v>1.433692</v>
      </c>
      <c r="R2545" t="s">
        <v>43</v>
      </c>
      <c r="S2545" t="s">
        <v>43</v>
      </c>
    </row>
    <row r="2546" spans="1:19">
      <c r="A2546">
        <v>3039</v>
      </c>
      <c r="B2546">
        <v>989</v>
      </c>
      <c r="C2546">
        <v>1950</v>
      </c>
      <c r="D2546">
        <v>375772.07</v>
      </c>
      <c r="E2546">
        <v>1924</v>
      </c>
      <c r="F2546">
        <v>381868.13</v>
      </c>
      <c r="G2546">
        <v>198.476159</v>
      </c>
      <c r="H2546">
        <v>100</v>
      </c>
      <c r="I2546">
        <v>98.476158999999996</v>
      </c>
      <c r="J2546">
        <v>1.9847619999999999</v>
      </c>
      <c r="K2546">
        <v>0</v>
      </c>
      <c r="L2546">
        <v>0</v>
      </c>
      <c r="M2546">
        <v>26</v>
      </c>
      <c r="N2546">
        <v>-6096.06</v>
      </c>
      <c r="O2546">
        <v>1.3333330000000001</v>
      </c>
      <c r="P2546">
        <v>19</v>
      </c>
      <c r="Q2546">
        <v>0.97435899999999998</v>
      </c>
      <c r="R2546" t="s">
        <v>43</v>
      </c>
      <c r="S2546" t="s">
        <v>42</v>
      </c>
    </row>
    <row r="2547" spans="1:19">
      <c r="A2547">
        <v>5658</v>
      </c>
      <c r="B2547">
        <v>659</v>
      </c>
      <c r="C2547">
        <v>1947</v>
      </c>
      <c r="D2547">
        <v>65133.599999999999</v>
      </c>
      <c r="E2547">
        <v>1900</v>
      </c>
      <c r="F2547">
        <v>71191.600000000006</v>
      </c>
      <c r="G2547">
        <v>37.469262999999998</v>
      </c>
      <c r="H2547">
        <v>30.484999999999999</v>
      </c>
      <c r="I2547">
        <v>6.9842630000000003</v>
      </c>
      <c r="J2547">
        <v>1.2291049999999999</v>
      </c>
      <c r="K2547">
        <v>0</v>
      </c>
      <c r="L2547">
        <v>0</v>
      </c>
      <c r="M2547">
        <v>47</v>
      </c>
      <c r="N2547">
        <v>-6058</v>
      </c>
      <c r="O2547">
        <v>2.4139699999999999</v>
      </c>
      <c r="P2547">
        <v>36</v>
      </c>
      <c r="Q2547">
        <v>1.8489979999999999</v>
      </c>
      <c r="R2547" t="s">
        <v>43</v>
      </c>
      <c r="S2547" t="s">
        <v>43</v>
      </c>
    </row>
    <row r="2548" spans="1:19">
      <c r="A2548">
        <v>5231</v>
      </c>
      <c r="B2548">
        <v>1492</v>
      </c>
      <c r="C2548">
        <v>1946</v>
      </c>
      <c r="D2548">
        <v>70102.48</v>
      </c>
      <c r="E2548">
        <v>1890</v>
      </c>
      <c r="F2548">
        <v>75743.48</v>
      </c>
      <c r="G2548">
        <v>40.075915000000002</v>
      </c>
      <c r="H2548">
        <v>27.824999999999999</v>
      </c>
      <c r="I2548">
        <v>12.250915000000001</v>
      </c>
      <c r="J2548">
        <v>1.4402839999999999</v>
      </c>
      <c r="K2548">
        <v>0</v>
      </c>
      <c r="L2548">
        <v>0</v>
      </c>
      <c r="M2548">
        <v>56</v>
      </c>
      <c r="N2548">
        <v>-5641</v>
      </c>
      <c r="O2548">
        <v>2.8776980000000001</v>
      </c>
      <c r="P2548">
        <v>21</v>
      </c>
      <c r="Q2548">
        <v>1.079137</v>
      </c>
      <c r="R2548" t="s">
        <v>43</v>
      </c>
      <c r="S2548" t="s">
        <v>43</v>
      </c>
    </row>
    <row r="2549" spans="1:19">
      <c r="A2549">
        <v>361</v>
      </c>
      <c r="B2549">
        <v>96</v>
      </c>
      <c r="C2549">
        <v>1946</v>
      </c>
      <c r="D2549">
        <v>157844.06</v>
      </c>
      <c r="E2549">
        <v>1568</v>
      </c>
      <c r="F2549">
        <v>189613.06</v>
      </c>
      <c r="G2549">
        <v>120.92669600000001</v>
      </c>
      <c r="H2549">
        <v>97.43</v>
      </c>
      <c r="I2549">
        <v>23.496696</v>
      </c>
      <c r="J2549">
        <v>1.2411650000000001</v>
      </c>
      <c r="K2549">
        <v>0</v>
      </c>
      <c r="L2549">
        <v>0</v>
      </c>
      <c r="M2549">
        <v>378</v>
      </c>
      <c r="N2549">
        <v>-31769</v>
      </c>
      <c r="O2549">
        <v>19.42446</v>
      </c>
      <c r="P2549">
        <v>22</v>
      </c>
      <c r="Q2549">
        <v>1.1305240000000001</v>
      </c>
      <c r="R2549" t="s">
        <v>43</v>
      </c>
      <c r="S2549" t="s">
        <v>44</v>
      </c>
    </row>
    <row r="2550" spans="1:19">
      <c r="A2550">
        <v>3088</v>
      </c>
      <c r="B2550">
        <v>684</v>
      </c>
      <c r="C2550">
        <v>1942</v>
      </c>
      <c r="D2550">
        <v>110205.36</v>
      </c>
      <c r="E2550">
        <v>1858</v>
      </c>
      <c r="F2550">
        <v>125506.36</v>
      </c>
      <c r="G2550">
        <v>67.549171000000001</v>
      </c>
      <c r="H2550">
        <v>40</v>
      </c>
      <c r="I2550">
        <v>27.549171000000001</v>
      </c>
      <c r="J2550">
        <v>1.6887289999999999</v>
      </c>
      <c r="K2550">
        <v>0</v>
      </c>
      <c r="L2550">
        <v>0</v>
      </c>
      <c r="M2550">
        <v>84</v>
      </c>
      <c r="N2550">
        <v>-15301</v>
      </c>
      <c r="O2550">
        <v>4.3254380000000001</v>
      </c>
      <c r="P2550">
        <v>29</v>
      </c>
      <c r="Q2550">
        <v>1.493306</v>
      </c>
      <c r="R2550" t="s">
        <v>43</v>
      </c>
      <c r="S2550" t="s">
        <v>43</v>
      </c>
    </row>
    <row r="2551" spans="1:19">
      <c r="A2551">
        <v>5032</v>
      </c>
      <c r="B2551">
        <v>1694</v>
      </c>
      <c r="C2551">
        <v>1941</v>
      </c>
      <c r="D2551">
        <v>38768.160000000003</v>
      </c>
      <c r="E2551">
        <v>1938</v>
      </c>
      <c r="F2551">
        <v>39313.160000000003</v>
      </c>
      <c r="G2551">
        <v>20.285428</v>
      </c>
      <c r="H2551">
        <v>20.975000000000001</v>
      </c>
      <c r="I2551">
        <v>-0.68957199999999996</v>
      </c>
      <c r="J2551">
        <v>0.96712399999999998</v>
      </c>
      <c r="K2551">
        <v>0</v>
      </c>
      <c r="L2551">
        <v>0</v>
      </c>
      <c r="M2551">
        <v>3</v>
      </c>
      <c r="N2551">
        <v>-545</v>
      </c>
      <c r="O2551">
        <v>0.15456</v>
      </c>
      <c r="P2551">
        <v>8</v>
      </c>
      <c r="Q2551">
        <v>0.412159</v>
      </c>
      <c r="R2551" t="s">
        <v>43</v>
      </c>
      <c r="S2551" t="s">
        <v>43</v>
      </c>
    </row>
    <row r="2552" spans="1:19">
      <c r="A2552">
        <v>3546</v>
      </c>
      <c r="B2552">
        <v>1513</v>
      </c>
      <c r="C2552">
        <v>1940</v>
      </c>
      <c r="D2552">
        <v>144498.51</v>
      </c>
      <c r="E2552">
        <v>1864</v>
      </c>
      <c r="F2552">
        <v>160946.51</v>
      </c>
      <c r="G2552">
        <v>86.344694000000004</v>
      </c>
      <c r="H2552">
        <v>59.03</v>
      </c>
      <c r="I2552">
        <v>27.314693999999999</v>
      </c>
      <c r="J2552">
        <v>1.462726</v>
      </c>
      <c r="K2552">
        <v>0</v>
      </c>
      <c r="L2552">
        <v>0</v>
      </c>
      <c r="M2552">
        <v>76</v>
      </c>
      <c r="N2552">
        <v>-16448</v>
      </c>
      <c r="O2552">
        <v>3.9175260000000001</v>
      </c>
      <c r="P2552">
        <v>16</v>
      </c>
      <c r="Q2552">
        <v>0.82474199999999998</v>
      </c>
      <c r="R2552" t="s">
        <v>43</v>
      </c>
      <c r="S2552" t="s">
        <v>43</v>
      </c>
    </row>
    <row r="2553" spans="1:19">
      <c r="A2553">
        <v>11</v>
      </c>
      <c r="B2553">
        <v>1579</v>
      </c>
      <c r="C2553">
        <v>1939</v>
      </c>
      <c r="D2553">
        <v>48571.41</v>
      </c>
      <c r="E2553">
        <v>1905</v>
      </c>
      <c r="F2553">
        <v>51694.41</v>
      </c>
      <c r="G2553">
        <v>27.136172999999999</v>
      </c>
      <c r="H2553">
        <v>7.31</v>
      </c>
      <c r="I2553">
        <v>19.826173000000001</v>
      </c>
      <c r="J2553">
        <v>3.712199</v>
      </c>
      <c r="K2553">
        <v>0</v>
      </c>
      <c r="L2553">
        <v>0</v>
      </c>
      <c r="M2553">
        <v>34</v>
      </c>
      <c r="N2553">
        <v>-3123</v>
      </c>
      <c r="O2553">
        <v>1.7534810000000001</v>
      </c>
      <c r="P2553">
        <v>26</v>
      </c>
      <c r="Q2553">
        <v>1.340897</v>
      </c>
      <c r="R2553" t="s">
        <v>43</v>
      </c>
      <c r="S2553" t="s">
        <v>43</v>
      </c>
    </row>
    <row r="2554" spans="1:19">
      <c r="A2554">
        <v>2100</v>
      </c>
      <c r="B2554">
        <v>1526</v>
      </c>
      <c r="C2554">
        <v>1939</v>
      </c>
      <c r="D2554">
        <v>78383.429999999993</v>
      </c>
      <c r="E2554">
        <v>1838</v>
      </c>
      <c r="F2554">
        <v>88767.43</v>
      </c>
      <c r="G2554">
        <v>48.295664000000002</v>
      </c>
      <c r="H2554">
        <v>38.32</v>
      </c>
      <c r="I2554">
        <v>9.9756640000000001</v>
      </c>
      <c r="J2554">
        <v>1.2603249999999999</v>
      </c>
      <c r="K2554">
        <v>0</v>
      </c>
      <c r="L2554">
        <v>0</v>
      </c>
      <c r="M2554">
        <v>101</v>
      </c>
      <c r="N2554">
        <v>-10384</v>
      </c>
      <c r="O2554">
        <v>5.2088710000000003</v>
      </c>
      <c r="P2554">
        <v>32</v>
      </c>
      <c r="Q2554">
        <v>1.6503350000000001</v>
      </c>
      <c r="R2554" t="s">
        <v>43</v>
      </c>
      <c r="S2554" t="s">
        <v>43</v>
      </c>
    </row>
    <row r="2555" spans="1:19">
      <c r="A2555">
        <v>5228</v>
      </c>
      <c r="B2555">
        <v>791</v>
      </c>
      <c r="C2555">
        <v>1937</v>
      </c>
      <c r="D2555">
        <v>97676.71</v>
      </c>
      <c r="E2555">
        <v>1749</v>
      </c>
      <c r="F2555">
        <v>116733.71</v>
      </c>
      <c r="G2555">
        <v>66.743116000000001</v>
      </c>
      <c r="H2555">
        <v>41.94</v>
      </c>
      <c r="I2555">
        <v>24.803115999999999</v>
      </c>
      <c r="J2555">
        <v>1.5913949999999999</v>
      </c>
      <c r="K2555">
        <v>0</v>
      </c>
      <c r="L2555">
        <v>0</v>
      </c>
      <c r="M2555">
        <v>188</v>
      </c>
      <c r="N2555">
        <v>-19057</v>
      </c>
      <c r="O2555">
        <v>9.7057310000000001</v>
      </c>
      <c r="P2555">
        <v>25</v>
      </c>
      <c r="Q2555">
        <v>1.290656</v>
      </c>
      <c r="R2555" t="s">
        <v>43</v>
      </c>
      <c r="S2555" t="s">
        <v>43</v>
      </c>
    </row>
    <row r="2556" spans="1:19">
      <c r="A2556">
        <v>2571</v>
      </c>
      <c r="B2556">
        <v>100</v>
      </c>
      <c r="C2556">
        <v>1935</v>
      </c>
      <c r="D2556">
        <v>139682.29</v>
      </c>
      <c r="E2556">
        <v>1750</v>
      </c>
      <c r="F2556">
        <v>163082.29</v>
      </c>
      <c r="G2556">
        <v>93.189880000000002</v>
      </c>
      <c r="H2556">
        <v>67.784999999999997</v>
      </c>
      <c r="I2556">
        <v>25.404879999999999</v>
      </c>
      <c r="J2556">
        <v>1.3747860000000001</v>
      </c>
      <c r="K2556">
        <v>0</v>
      </c>
      <c r="L2556">
        <v>0</v>
      </c>
      <c r="M2556">
        <v>185</v>
      </c>
      <c r="N2556">
        <v>-23400</v>
      </c>
      <c r="O2556">
        <v>9.5607240000000004</v>
      </c>
      <c r="P2556">
        <v>61</v>
      </c>
      <c r="Q2556">
        <v>3.1524549999999998</v>
      </c>
      <c r="R2556" t="s">
        <v>43</v>
      </c>
      <c r="S2556" t="s">
        <v>43</v>
      </c>
    </row>
    <row r="2557" spans="1:19">
      <c r="A2557">
        <v>4103</v>
      </c>
      <c r="B2557">
        <v>110</v>
      </c>
      <c r="C2557">
        <v>1935</v>
      </c>
      <c r="D2557">
        <v>97568.23</v>
      </c>
      <c r="E2557">
        <v>1890</v>
      </c>
      <c r="F2557">
        <v>103367.23</v>
      </c>
      <c r="G2557">
        <v>54.691656000000002</v>
      </c>
      <c r="H2557">
        <v>33.454999999999998</v>
      </c>
      <c r="I2557">
        <v>21.236656</v>
      </c>
      <c r="J2557">
        <v>1.6347830000000001</v>
      </c>
      <c r="K2557">
        <v>0</v>
      </c>
      <c r="L2557">
        <v>0</v>
      </c>
      <c r="M2557">
        <v>45</v>
      </c>
      <c r="N2557">
        <v>-5799</v>
      </c>
      <c r="O2557">
        <v>2.3255810000000001</v>
      </c>
      <c r="P2557">
        <v>30</v>
      </c>
      <c r="Q2557">
        <v>1.5503880000000001</v>
      </c>
      <c r="R2557" t="s">
        <v>43</v>
      </c>
      <c r="S2557" t="s">
        <v>43</v>
      </c>
    </row>
    <row r="2558" spans="1:19">
      <c r="A2558">
        <v>2835</v>
      </c>
      <c r="B2558">
        <v>487</v>
      </c>
      <c r="C2558">
        <v>1933</v>
      </c>
      <c r="D2558">
        <v>159279.49</v>
      </c>
      <c r="E2558">
        <v>1895</v>
      </c>
      <c r="F2558">
        <v>168025.49</v>
      </c>
      <c r="G2558">
        <v>88.667805000000001</v>
      </c>
      <c r="H2558">
        <v>64.459999999999994</v>
      </c>
      <c r="I2558">
        <v>24.207805</v>
      </c>
      <c r="J2558">
        <v>1.375548</v>
      </c>
      <c r="K2558">
        <v>0</v>
      </c>
      <c r="L2558">
        <v>0</v>
      </c>
      <c r="M2558">
        <v>38</v>
      </c>
      <c r="N2558">
        <v>-8746</v>
      </c>
      <c r="O2558">
        <v>1.965856</v>
      </c>
      <c r="P2558">
        <v>35</v>
      </c>
      <c r="Q2558">
        <v>1.810657</v>
      </c>
      <c r="R2558" t="s">
        <v>43</v>
      </c>
      <c r="S2558" t="s">
        <v>43</v>
      </c>
    </row>
    <row r="2559" spans="1:19">
      <c r="A2559">
        <v>2836</v>
      </c>
      <c r="B2559">
        <v>827</v>
      </c>
      <c r="C2559">
        <v>1933</v>
      </c>
      <c r="D2559">
        <v>112160.93</v>
      </c>
      <c r="E2559">
        <v>1880</v>
      </c>
      <c r="F2559">
        <v>121599.93</v>
      </c>
      <c r="G2559">
        <v>64.680813999999998</v>
      </c>
      <c r="H2559">
        <v>39.814999999999998</v>
      </c>
      <c r="I2559">
        <v>24.865814</v>
      </c>
      <c r="J2559">
        <v>1.6245339999999999</v>
      </c>
      <c r="K2559">
        <v>0</v>
      </c>
      <c r="L2559">
        <v>0</v>
      </c>
      <c r="M2559">
        <v>53</v>
      </c>
      <c r="N2559">
        <v>-9439</v>
      </c>
      <c r="O2559">
        <v>2.7418520000000002</v>
      </c>
      <c r="P2559">
        <v>24</v>
      </c>
      <c r="Q2559">
        <v>1.2415929999999999</v>
      </c>
      <c r="R2559" t="s">
        <v>43</v>
      </c>
      <c r="S2559" t="s">
        <v>43</v>
      </c>
    </row>
    <row r="2560" spans="1:19">
      <c r="A2560">
        <v>2033</v>
      </c>
      <c r="B2560">
        <v>1843</v>
      </c>
      <c r="C2560">
        <v>1930</v>
      </c>
      <c r="D2560">
        <v>95313.15</v>
      </c>
      <c r="E2560">
        <v>1858</v>
      </c>
      <c r="F2560">
        <v>104447.15</v>
      </c>
      <c r="G2560">
        <v>56.214827999999997</v>
      </c>
      <c r="H2560">
        <v>39.375</v>
      </c>
      <c r="I2560">
        <v>16.839828000000001</v>
      </c>
      <c r="J2560">
        <v>1.427678</v>
      </c>
      <c r="K2560">
        <v>0</v>
      </c>
      <c r="L2560">
        <v>0</v>
      </c>
      <c r="M2560">
        <v>72</v>
      </c>
      <c r="N2560">
        <v>-9134</v>
      </c>
      <c r="O2560">
        <v>3.7305700000000002</v>
      </c>
      <c r="P2560">
        <v>21</v>
      </c>
      <c r="Q2560">
        <v>1.0880829999999999</v>
      </c>
      <c r="R2560" t="s">
        <v>43</v>
      </c>
      <c r="S2560" t="s">
        <v>43</v>
      </c>
    </row>
    <row r="2561" spans="1:19">
      <c r="A2561">
        <v>4464</v>
      </c>
      <c r="B2561">
        <v>672</v>
      </c>
      <c r="C2561">
        <v>1930</v>
      </c>
      <c r="D2561">
        <v>45514.73</v>
      </c>
      <c r="E2561">
        <v>1851</v>
      </c>
      <c r="F2561">
        <v>52344.73</v>
      </c>
      <c r="G2561">
        <v>28.279163</v>
      </c>
      <c r="H2561">
        <v>18.02</v>
      </c>
      <c r="I2561">
        <v>10.259162999999999</v>
      </c>
      <c r="J2561">
        <v>1.569321</v>
      </c>
      <c r="K2561">
        <v>0</v>
      </c>
      <c r="L2561">
        <v>0</v>
      </c>
      <c r="M2561">
        <v>79</v>
      </c>
      <c r="N2561">
        <v>-6830</v>
      </c>
      <c r="O2561">
        <v>4.0932639999999996</v>
      </c>
      <c r="P2561">
        <v>33</v>
      </c>
      <c r="Q2561">
        <v>1.7098450000000001</v>
      </c>
      <c r="R2561" t="s">
        <v>43</v>
      </c>
      <c r="S2561" t="s">
        <v>43</v>
      </c>
    </row>
    <row r="2562" spans="1:19">
      <c r="A2562">
        <v>3663</v>
      </c>
      <c r="B2562">
        <v>575</v>
      </c>
      <c r="C2562">
        <v>1929</v>
      </c>
      <c r="D2562">
        <v>107663.34</v>
      </c>
      <c r="E2562">
        <v>1800</v>
      </c>
      <c r="F2562">
        <v>119203.34</v>
      </c>
      <c r="G2562">
        <v>66.224078000000006</v>
      </c>
      <c r="H2562">
        <v>39.844999999999999</v>
      </c>
      <c r="I2562">
        <v>26.379078</v>
      </c>
      <c r="J2562">
        <v>1.662042</v>
      </c>
      <c r="K2562">
        <v>0</v>
      </c>
      <c r="L2562">
        <v>0</v>
      </c>
      <c r="M2562">
        <v>129</v>
      </c>
      <c r="N2562">
        <v>-11540</v>
      </c>
      <c r="O2562">
        <v>6.6874029999999998</v>
      </c>
      <c r="P2562">
        <v>29</v>
      </c>
      <c r="Q2562">
        <v>1.5033700000000001</v>
      </c>
      <c r="R2562" t="s">
        <v>43</v>
      </c>
      <c r="S2562" t="s">
        <v>43</v>
      </c>
    </row>
    <row r="2563" spans="1:19">
      <c r="A2563">
        <v>4433</v>
      </c>
      <c r="B2563">
        <v>879</v>
      </c>
      <c r="C2563">
        <v>1927</v>
      </c>
      <c r="D2563">
        <v>48642.17</v>
      </c>
      <c r="E2563">
        <v>1835</v>
      </c>
      <c r="F2563">
        <v>56137.17</v>
      </c>
      <c r="G2563">
        <v>30.592462999999999</v>
      </c>
      <c r="H2563">
        <v>27.06</v>
      </c>
      <c r="I2563">
        <v>3.5324629999999999</v>
      </c>
      <c r="J2563">
        <v>1.1305419999999999</v>
      </c>
      <c r="K2563">
        <v>0</v>
      </c>
      <c r="L2563">
        <v>0</v>
      </c>
      <c r="M2563">
        <v>92</v>
      </c>
      <c r="N2563">
        <v>-7495</v>
      </c>
      <c r="O2563">
        <v>4.7742610000000001</v>
      </c>
      <c r="P2563">
        <v>32</v>
      </c>
      <c r="Q2563">
        <v>1.660612</v>
      </c>
      <c r="R2563" t="s">
        <v>43</v>
      </c>
      <c r="S2563" t="s">
        <v>43</v>
      </c>
    </row>
    <row r="2564" spans="1:19">
      <c r="A2564">
        <v>1197</v>
      </c>
      <c r="B2564">
        <v>652</v>
      </c>
      <c r="C2564">
        <v>1925</v>
      </c>
      <c r="D2564">
        <v>37715.06</v>
      </c>
      <c r="E2564">
        <v>1887</v>
      </c>
      <c r="F2564">
        <v>41681.06</v>
      </c>
      <c r="G2564">
        <v>22.088532000000001</v>
      </c>
      <c r="H2564">
        <v>4.08</v>
      </c>
      <c r="I2564">
        <v>18.008531999999999</v>
      </c>
      <c r="J2564">
        <v>5.413856</v>
      </c>
      <c r="K2564">
        <v>0</v>
      </c>
      <c r="L2564">
        <v>0</v>
      </c>
      <c r="M2564">
        <v>38</v>
      </c>
      <c r="N2564">
        <v>-3966</v>
      </c>
      <c r="O2564">
        <v>1.9740260000000001</v>
      </c>
      <c r="P2564">
        <v>27</v>
      </c>
      <c r="Q2564">
        <v>1.4025970000000001</v>
      </c>
      <c r="R2564" t="s">
        <v>43</v>
      </c>
      <c r="S2564" t="s">
        <v>43</v>
      </c>
    </row>
    <row r="2565" spans="1:19">
      <c r="A2565">
        <v>4163</v>
      </c>
      <c r="B2565">
        <v>1579</v>
      </c>
      <c r="C2565">
        <v>1924</v>
      </c>
      <c r="D2565">
        <v>48373.63</v>
      </c>
      <c r="E2565">
        <v>1888</v>
      </c>
      <c r="F2565">
        <v>51908.45</v>
      </c>
      <c r="G2565">
        <v>27.493881999999999</v>
      </c>
      <c r="H2565">
        <v>7.53</v>
      </c>
      <c r="I2565">
        <v>19.963882000000002</v>
      </c>
      <c r="J2565">
        <v>3.651246</v>
      </c>
      <c r="K2565">
        <v>0</v>
      </c>
      <c r="L2565">
        <v>0</v>
      </c>
      <c r="M2565">
        <v>36</v>
      </c>
      <c r="N2565">
        <v>-3534.82</v>
      </c>
      <c r="O2565">
        <v>1.871102</v>
      </c>
      <c r="P2565">
        <v>28</v>
      </c>
      <c r="Q2565">
        <v>1.455301</v>
      </c>
      <c r="R2565" t="s">
        <v>43</v>
      </c>
      <c r="S2565" t="s">
        <v>43</v>
      </c>
    </row>
    <row r="2566" spans="1:19">
      <c r="A2566">
        <v>3525</v>
      </c>
      <c r="B2566">
        <v>1725</v>
      </c>
      <c r="C2566">
        <v>1922</v>
      </c>
      <c r="D2566">
        <v>86472.3</v>
      </c>
      <c r="E2566">
        <v>1832</v>
      </c>
      <c r="F2566">
        <v>94524.3</v>
      </c>
      <c r="G2566">
        <v>51.596234000000003</v>
      </c>
      <c r="H2566">
        <v>59.984999999999999</v>
      </c>
      <c r="I2566">
        <v>-8.3887660000000004</v>
      </c>
      <c r="J2566">
        <v>0.86015200000000003</v>
      </c>
      <c r="K2566">
        <v>0</v>
      </c>
      <c r="L2566">
        <v>0</v>
      </c>
      <c r="M2566">
        <v>90</v>
      </c>
      <c r="N2566">
        <v>-8052</v>
      </c>
      <c r="O2566">
        <v>4.6826220000000003</v>
      </c>
      <c r="P2566">
        <v>54</v>
      </c>
      <c r="Q2566">
        <v>2.8095729999999999</v>
      </c>
      <c r="R2566" t="s">
        <v>43</v>
      </c>
      <c r="S2566" t="s">
        <v>43</v>
      </c>
    </row>
    <row r="2567" spans="1:19">
      <c r="A2567">
        <v>5834</v>
      </c>
      <c r="B2567">
        <v>1843</v>
      </c>
      <c r="C2567">
        <v>1922</v>
      </c>
      <c r="D2567">
        <v>93381.96</v>
      </c>
      <c r="E2567">
        <v>1862</v>
      </c>
      <c r="F2567">
        <v>100371.96</v>
      </c>
      <c r="G2567">
        <v>53.905456000000001</v>
      </c>
      <c r="H2567">
        <v>38.130000000000003</v>
      </c>
      <c r="I2567">
        <v>15.775456</v>
      </c>
      <c r="J2567">
        <v>1.4137280000000001</v>
      </c>
      <c r="K2567">
        <v>0</v>
      </c>
      <c r="L2567">
        <v>0</v>
      </c>
      <c r="M2567">
        <v>60</v>
      </c>
      <c r="N2567">
        <v>-6990</v>
      </c>
      <c r="O2567">
        <v>3.1217480000000002</v>
      </c>
      <c r="P2567">
        <v>20</v>
      </c>
      <c r="Q2567">
        <v>1.040583</v>
      </c>
      <c r="R2567" t="s">
        <v>43</v>
      </c>
      <c r="S2567" t="s">
        <v>43</v>
      </c>
    </row>
    <row r="2568" spans="1:19">
      <c r="A2568">
        <v>2832</v>
      </c>
      <c r="B2568">
        <v>357</v>
      </c>
      <c r="C2568">
        <v>1922</v>
      </c>
      <c r="D2568">
        <v>145719.4</v>
      </c>
      <c r="E2568">
        <v>1823</v>
      </c>
      <c r="F2568">
        <v>161359.4</v>
      </c>
      <c r="G2568">
        <v>88.513109999999998</v>
      </c>
      <c r="H2568">
        <v>45.58</v>
      </c>
      <c r="I2568">
        <v>42.933109999999999</v>
      </c>
      <c r="J2568">
        <v>1.941929</v>
      </c>
      <c r="K2568">
        <v>0</v>
      </c>
      <c r="L2568">
        <v>0</v>
      </c>
      <c r="M2568">
        <v>99</v>
      </c>
      <c r="N2568">
        <v>-15640</v>
      </c>
      <c r="O2568">
        <v>5.1508839999999996</v>
      </c>
      <c r="P2568">
        <v>33</v>
      </c>
      <c r="Q2568">
        <v>1.716961</v>
      </c>
      <c r="R2568" t="s">
        <v>43</v>
      </c>
      <c r="S2568" t="s">
        <v>43</v>
      </c>
    </row>
    <row r="2569" spans="1:19">
      <c r="A2569">
        <v>1298</v>
      </c>
      <c r="B2569">
        <v>697</v>
      </c>
      <c r="C2569">
        <v>1919</v>
      </c>
      <c r="D2569">
        <v>165755.45000000001</v>
      </c>
      <c r="E2569">
        <v>1872</v>
      </c>
      <c r="F2569">
        <v>176445.45</v>
      </c>
      <c r="G2569">
        <v>94.255048000000002</v>
      </c>
      <c r="H2569">
        <v>51.954999999999998</v>
      </c>
      <c r="I2569">
        <v>42.300047999999997</v>
      </c>
      <c r="J2569">
        <v>1.8141670000000001</v>
      </c>
      <c r="K2569">
        <v>0</v>
      </c>
      <c r="L2569">
        <v>0</v>
      </c>
      <c r="M2569">
        <v>47</v>
      </c>
      <c r="N2569">
        <v>-10690</v>
      </c>
      <c r="O2569">
        <v>2.449192</v>
      </c>
      <c r="P2569">
        <v>25</v>
      </c>
      <c r="Q2569">
        <v>1.302762</v>
      </c>
      <c r="R2569" t="s">
        <v>43</v>
      </c>
      <c r="S2569" t="s">
        <v>43</v>
      </c>
    </row>
    <row r="2570" spans="1:19">
      <c r="A2570">
        <v>4272</v>
      </c>
      <c r="B2570">
        <v>1896</v>
      </c>
      <c r="C2570">
        <v>1919</v>
      </c>
      <c r="D2570">
        <v>38952.54</v>
      </c>
      <c r="E2570">
        <v>1836</v>
      </c>
      <c r="F2570">
        <v>45663.54</v>
      </c>
      <c r="G2570">
        <v>24.871209</v>
      </c>
      <c r="H2570">
        <v>14.88</v>
      </c>
      <c r="I2570">
        <v>9.9912089999999996</v>
      </c>
      <c r="J2570">
        <v>1.6714519999999999</v>
      </c>
      <c r="K2570">
        <v>0</v>
      </c>
      <c r="L2570">
        <v>0</v>
      </c>
      <c r="M2570">
        <v>83</v>
      </c>
      <c r="N2570">
        <v>-6711</v>
      </c>
      <c r="O2570">
        <v>4.3251689999999998</v>
      </c>
      <c r="P2570">
        <v>14</v>
      </c>
      <c r="Q2570">
        <v>0.72954699999999995</v>
      </c>
      <c r="R2570" t="s">
        <v>43</v>
      </c>
      <c r="S2570" t="s">
        <v>43</v>
      </c>
    </row>
    <row r="2571" spans="1:19">
      <c r="A2571">
        <v>3977</v>
      </c>
      <c r="B2571">
        <v>1504</v>
      </c>
      <c r="C2571">
        <v>1916</v>
      </c>
      <c r="D2571">
        <v>62823.5</v>
      </c>
      <c r="E2571">
        <v>1788</v>
      </c>
      <c r="F2571">
        <v>72770.5</v>
      </c>
      <c r="G2571">
        <v>40.699384999999999</v>
      </c>
      <c r="H2571">
        <v>40</v>
      </c>
      <c r="I2571">
        <v>0.69938500000000003</v>
      </c>
      <c r="J2571">
        <v>1.017485</v>
      </c>
      <c r="K2571">
        <v>0</v>
      </c>
      <c r="L2571">
        <v>0</v>
      </c>
      <c r="M2571">
        <v>128</v>
      </c>
      <c r="N2571">
        <v>-9947</v>
      </c>
      <c r="O2571">
        <v>6.6805849999999998</v>
      </c>
      <c r="P2571">
        <v>35</v>
      </c>
      <c r="Q2571">
        <v>1.826722</v>
      </c>
      <c r="R2571" t="s">
        <v>43</v>
      </c>
      <c r="S2571" t="s">
        <v>43</v>
      </c>
    </row>
    <row r="2572" spans="1:19">
      <c r="A2572">
        <v>2264</v>
      </c>
      <c r="B2572">
        <v>1936</v>
      </c>
      <c r="C2572">
        <v>1914</v>
      </c>
      <c r="D2572">
        <v>121954.93</v>
      </c>
      <c r="E2572">
        <v>1896</v>
      </c>
      <c r="F2572">
        <v>127677.93</v>
      </c>
      <c r="G2572">
        <v>67.340680000000006</v>
      </c>
      <c r="H2572">
        <v>30.895</v>
      </c>
      <c r="I2572">
        <v>36.445680000000003</v>
      </c>
      <c r="J2572">
        <v>2.1796630000000001</v>
      </c>
      <c r="K2572">
        <v>0</v>
      </c>
      <c r="L2572">
        <v>0</v>
      </c>
      <c r="M2572">
        <v>18</v>
      </c>
      <c r="N2572">
        <v>-5723</v>
      </c>
      <c r="O2572">
        <v>0.94043900000000002</v>
      </c>
      <c r="P2572">
        <v>20</v>
      </c>
      <c r="Q2572">
        <v>1.044932</v>
      </c>
      <c r="R2572" t="s">
        <v>43</v>
      </c>
      <c r="S2572" t="s">
        <v>43</v>
      </c>
    </row>
    <row r="2573" spans="1:19">
      <c r="A2573">
        <v>5840</v>
      </c>
      <c r="B2573">
        <v>1581</v>
      </c>
      <c r="C2573">
        <v>1913</v>
      </c>
      <c r="D2573">
        <v>45159.48</v>
      </c>
      <c r="E2573">
        <v>1850</v>
      </c>
      <c r="F2573">
        <v>49853.48</v>
      </c>
      <c r="G2573">
        <v>26.947827</v>
      </c>
      <c r="H2573">
        <v>13.994999999999999</v>
      </c>
      <c r="I2573">
        <v>12.952826999999999</v>
      </c>
      <c r="J2573">
        <v>1.925532</v>
      </c>
      <c r="K2573">
        <v>7</v>
      </c>
      <c r="L2573">
        <v>0.36591699999999999</v>
      </c>
      <c r="M2573">
        <v>56</v>
      </c>
      <c r="N2573">
        <v>-4694</v>
      </c>
      <c r="O2573">
        <v>2.9273389999999999</v>
      </c>
      <c r="P2573">
        <v>15</v>
      </c>
      <c r="Q2573">
        <v>0.78410899999999994</v>
      </c>
      <c r="R2573" t="s">
        <v>43</v>
      </c>
      <c r="S2573" t="s">
        <v>43</v>
      </c>
    </row>
    <row r="2574" spans="1:19">
      <c r="A2574">
        <v>2157</v>
      </c>
      <c r="B2574">
        <v>3</v>
      </c>
      <c r="C2574">
        <v>1912</v>
      </c>
      <c r="D2574">
        <v>78088.240000000005</v>
      </c>
      <c r="E2574">
        <v>1894</v>
      </c>
      <c r="F2574">
        <v>79460.240000000005</v>
      </c>
      <c r="G2574">
        <v>41.953664000000003</v>
      </c>
      <c r="H2574">
        <v>48.984999999999999</v>
      </c>
      <c r="I2574">
        <v>-7.0313359999999996</v>
      </c>
      <c r="J2574">
        <v>0.85645899999999997</v>
      </c>
      <c r="K2574">
        <v>0</v>
      </c>
      <c r="L2574">
        <v>0</v>
      </c>
      <c r="M2574">
        <v>18</v>
      </c>
      <c r="N2574">
        <v>-1372</v>
      </c>
      <c r="O2574">
        <v>0.94142300000000001</v>
      </c>
      <c r="P2574">
        <v>49</v>
      </c>
      <c r="Q2574">
        <v>2.5627620000000002</v>
      </c>
      <c r="R2574" t="s">
        <v>43</v>
      </c>
      <c r="S2574" t="s">
        <v>43</v>
      </c>
    </row>
    <row r="2575" spans="1:19">
      <c r="A2575">
        <v>4602</v>
      </c>
      <c r="B2575">
        <v>377</v>
      </c>
      <c r="C2575">
        <v>1911</v>
      </c>
      <c r="D2575">
        <v>84874.78</v>
      </c>
      <c r="E2575">
        <v>1813</v>
      </c>
      <c r="F2575">
        <v>92975.78</v>
      </c>
      <c r="G2575">
        <v>51.282834999999999</v>
      </c>
      <c r="H2575">
        <v>40.229999999999997</v>
      </c>
      <c r="I2575">
        <v>11.052835</v>
      </c>
      <c r="J2575">
        <v>1.2747409999999999</v>
      </c>
      <c r="K2575">
        <v>0</v>
      </c>
      <c r="L2575">
        <v>0</v>
      </c>
      <c r="M2575">
        <v>98</v>
      </c>
      <c r="N2575">
        <v>-8101</v>
      </c>
      <c r="O2575">
        <v>5.1282050000000003</v>
      </c>
      <c r="P2575">
        <v>42</v>
      </c>
      <c r="Q2575">
        <v>2.1978019999999998</v>
      </c>
      <c r="R2575" t="s">
        <v>43</v>
      </c>
      <c r="S2575" t="s">
        <v>43</v>
      </c>
    </row>
    <row r="2576" spans="1:19">
      <c r="A2576">
        <v>4426</v>
      </c>
      <c r="B2576">
        <v>721</v>
      </c>
      <c r="C2576">
        <v>1910</v>
      </c>
      <c r="D2576">
        <v>33988.33</v>
      </c>
      <c r="E2576">
        <v>1879</v>
      </c>
      <c r="F2576">
        <v>37572.33</v>
      </c>
      <c r="G2576">
        <v>19.995918</v>
      </c>
      <c r="H2576">
        <v>11.23</v>
      </c>
      <c r="I2576">
        <v>8.7659179999999992</v>
      </c>
      <c r="J2576">
        <v>1.7805800000000001</v>
      </c>
      <c r="K2576">
        <v>0</v>
      </c>
      <c r="L2576">
        <v>0</v>
      </c>
      <c r="M2576">
        <v>31</v>
      </c>
      <c r="N2576">
        <v>-3584</v>
      </c>
      <c r="O2576">
        <v>1.6230370000000001</v>
      </c>
      <c r="P2576">
        <v>25</v>
      </c>
      <c r="Q2576">
        <v>1.3089010000000001</v>
      </c>
      <c r="R2576" t="s">
        <v>43</v>
      </c>
      <c r="S2576" t="s">
        <v>43</v>
      </c>
    </row>
    <row r="2577" spans="1:19">
      <c r="A2577">
        <v>3537</v>
      </c>
      <c r="B2577">
        <v>921</v>
      </c>
      <c r="C2577">
        <v>1909</v>
      </c>
      <c r="D2577">
        <v>124077.55</v>
      </c>
      <c r="E2577">
        <v>1885</v>
      </c>
      <c r="F2577">
        <v>127112.55</v>
      </c>
      <c r="G2577">
        <v>67.433713999999995</v>
      </c>
      <c r="H2577">
        <v>66.12</v>
      </c>
      <c r="I2577">
        <v>1.313714</v>
      </c>
      <c r="J2577">
        <v>1.0198689999999999</v>
      </c>
      <c r="K2577">
        <v>0</v>
      </c>
      <c r="L2577">
        <v>0</v>
      </c>
      <c r="M2577">
        <v>24</v>
      </c>
      <c r="N2577">
        <v>-3035</v>
      </c>
      <c r="O2577">
        <v>1.2572030000000001</v>
      </c>
      <c r="P2577">
        <v>52</v>
      </c>
      <c r="Q2577">
        <v>2.7239390000000001</v>
      </c>
      <c r="R2577" t="s">
        <v>43</v>
      </c>
      <c r="S2577" t="s">
        <v>43</v>
      </c>
    </row>
    <row r="2578" spans="1:19">
      <c r="A2578">
        <v>2145</v>
      </c>
      <c r="B2578">
        <v>1362</v>
      </c>
      <c r="C2578">
        <v>1909</v>
      </c>
      <c r="D2578">
        <v>85319.64</v>
      </c>
      <c r="E2578">
        <v>1759</v>
      </c>
      <c r="F2578">
        <v>99342.64</v>
      </c>
      <c r="G2578">
        <v>56.476770999999999</v>
      </c>
      <c r="H2578">
        <v>22.92</v>
      </c>
      <c r="I2578">
        <v>33.556770999999998</v>
      </c>
      <c r="J2578">
        <v>2.464083</v>
      </c>
      <c r="K2578">
        <v>0</v>
      </c>
      <c r="L2578">
        <v>0</v>
      </c>
      <c r="M2578">
        <v>150</v>
      </c>
      <c r="N2578">
        <v>-14023</v>
      </c>
      <c r="O2578">
        <v>7.8575169999999996</v>
      </c>
      <c r="P2578">
        <v>20</v>
      </c>
      <c r="Q2578">
        <v>1.047669</v>
      </c>
      <c r="R2578" t="s">
        <v>43</v>
      </c>
      <c r="S2578" t="s">
        <v>43</v>
      </c>
    </row>
    <row r="2579" spans="1:19">
      <c r="A2579">
        <v>2659</v>
      </c>
      <c r="B2579">
        <v>520</v>
      </c>
      <c r="C2579">
        <v>1908</v>
      </c>
      <c r="D2579">
        <v>50194.82</v>
      </c>
      <c r="E2579">
        <v>1818</v>
      </c>
      <c r="F2579">
        <v>58871.13</v>
      </c>
      <c r="G2579">
        <v>32.382359999999998</v>
      </c>
      <c r="H2579">
        <v>13.05</v>
      </c>
      <c r="I2579">
        <v>19.332360000000001</v>
      </c>
      <c r="J2579">
        <v>2.4814069999999999</v>
      </c>
      <c r="K2579">
        <v>0</v>
      </c>
      <c r="L2579">
        <v>0</v>
      </c>
      <c r="M2579">
        <v>90</v>
      </c>
      <c r="N2579">
        <v>-8676.31</v>
      </c>
      <c r="O2579">
        <v>4.7169809999999996</v>
      </c>
      <c r="P2579">
        <v>20</v>
      </c>
      <c r="Q2579">
        <v>1.0482180000000001</v>
      </c>
      <c r="R2579" t="s">
        <v>43</v>
      </c>
      <c r="S2579" t="s">
        <v>43</v>
      </c>
    </row>
    <row r="2580" spans="1:19">
      <c r="A2580">
        <v>3601</v>
      </c>
      <c r="B2580">
        <v>1125</v>
      </c>
      <c r="C2580">
        <v>1908</v>
      </c>
      <c r="D2580">
        <v>89332.14</v>
      </c>
      <c r="E2580">
        <v>1820</v>
      </c>
      <c r="F2580">
        <v>99747.14</v>
      </c>
      <c r="G2580">
        <v>54.806120999999997</v>
      </c>
      <c r="H2580">
        <v>40.479999999999997</v>
      </c>
      <c r="I2580">
        <v>14.326121000000001</v>
      </c>
      <c r="J2580">
        <v>1.3539060000000001</v>
      </c>
      <c r="K2580">
        <v>0</v>
      </c>
      <c r="L2580">
        <v>0</v>
      </c>
      <c r="M2580">
        <v>88</v>
      </c>
      <c r="N2580">
        <v>-10415</v>
      </c>
      <c r="O2580">
        <v>4.6121590000000001</v>
      </c>
      <c r="P2580">
        <v>30</v>
      </c>
      <c r="Q2580">
        <v>1.572327</v>
      </c>
      <c r="R2580" t="s">
        <v>43</v>
      </c>
      <c r="S2580" t="s">
        <v>43</v>
      </c>
    </row>
    <row r="2581" spans="1:19">
      <c r="A2581">
        <v>5514</v>
      </c>
      <c r="B2581">
        <v>141</v>
      </c>
      <c r="C2581">
        <v>1908</v>
      </c>
      <c r="D2581">
        <v>95188.66</v>
      </c>
      <c r="E2581">
        <v>1779</v>
      </c>
      <c r="F2581">
        <v>111061.66</v>
      </c>
      <c r="G2581">
        <v>62.429264000000003</v>
      </c>
      <c r="H2581">
        <v>43.57</v>
      </c>
      <c r="I2581">
        <v>18.859264</v>
      </c>
      <c r="J2581">
        <v>1.43285</v>
      </c>
      <c r="K2581">
        <v>0</v>
      </c>
      <c r="L2581">
        <v>0</v>
      </c>
      <c r="M2581">
        <v>129</v>
      </c>
      <c r="N2581">
        <v>-15873</v>
      </c>
      <c r="O2581">
        <v>6.7610060000000001</v>
      </c>
      <c r="P2581">
        <v>28</v>
      </c>
      <c r="Q2581">
        <v>1.4675050000000001</v>
      </c>
      <c r="R2581" t="s">
        <v>43</v>
      </c>
      <c r="S2581" t="s">
        <v>43</v>
      </c>
    </row>
    <row r="2582" spans="1:19">
      <c r="A2582">
        <v>961</v>
      </c>
      <c r="B2582">
        <v>1843</v>
      </c>
      <c r="C2582">
        <v>1908</v>
      </c>
      <c r="D2582">
        <v>94725.18</v>
      </c>
      <c r="E2582">
        <v>1840</v>
      </c>
      <c r="F2582">
        <v>102590.18</v>
      </c>
      <c r="G2582">
        <v>55.755533</v>
      </c>
      <c r="H2582">
        <v>39.604999999999997</v>
      </c>
      <c r="I2582">
        <v>16.150532999999999</v>
      </c>
      <c r="J2582">
        <v>1.4077900000000001</v>
      </c>
      <c r="K2582">
        <v>0</v>
      </c>
      <c r="L2582">
        <v>0</v>
      </c>
      <c r="M2582">
        <v>68</v>
      </c>
      <c r="N2582">
        <v>-7865</v>
      </c>
      <c r="O2582">
        <v>3.5639409999999998</v>
      </c>
      <c r="P2582">
        <v>24</v>
      </c>
      <c r="Q2582">
        <v>1.257862</v>
      </c>
      <c r="R2582" t="s">
        <v>43</v>
      </c>
      <c r="S2582" t="s">
        <v>43</v>
      </c>
    </row>
    <row r="2583" spans="1:19">
      <c r="A2583">
        <v>3378</v>
      </c>
      <c r="B2583">
        <v>165</v>
      </c>
      <c r="C2583">
        <v>1907</v>
      </c>
      <c r="D2583">
        <v>64146.3</v>
      </c>
      <c r="E2583">
        <v>1900</v>
      </c>
      <c r="F2583">
        <v>64686.3</v>
      </c>
      <c r="G2583">
        <v>34.045420999999997</v>
      </c>
      <c r="H2583">
        <v>36.784999999999997</v>
      </c>
      <c r="I2583">
        <v>-2.739579</v>
      </c>
      <c r="J2583">
        <v>0.92552500000000004</v>
      </c>
      <c r="K2583">
        <v>0</v>
      </c>
      <c r="L2583">
        <v>0</v>
      </c>
      <c r="M2583">
        <v>7</v>
      </c>
      <c r="N2583">
        <v>-540</v>
      </c>
      <c r="O2583">
        <v>0.36706899999999998</v>
      </c>
      <c r="P2583">
        <v>19</v>
      </c>
      <c r="Q2583">
        <v>0.99632900000000002</v>
      </c>
      <c r="R2583" t="s">
        <v>43</v>
      </c>
      <c r="S2583" t="s">
        <v>43</v>
      </c>
    </row>
    <row r="2584" spans="1:19">
      <c r="A2584">
        <v>3948</v>
      </c>
      <c r="B2584">
        <v>520</v>
      </c>
      <c r="C2584">
        <v>1907</v>
      </c>
      <c r="D2584">
        <v>48856.11</v>
      </c>
      <c r="E2584">
        <v>1818</v>
      </c>
      <c r="F2584">
        <v>58181.11</v>
      </c>
      <c r="G2584">
        <v>32.002811000000001</v>
      </c>
      <c r="H2584">
        <v>12.355</v>
      </c>
      <c r="I2584">
        <v>19.647811000000001</v>
      </c>
      <c r="J2584">
        <v>2.5902720000000001</v>
      </c>
      <c r="K2584">
        <v>0</v>
      </c>
      <c r="L2584">
        <v>0</v>
      </c>
      <c r="M2584">
        <v>89</v>
      </c>
      <c r="N2584">
        <v>-9325</v>
      </c>
      <c r="O2584">
        <v>4.6670160000000003</v>
      </c>
      <c r="P2584">
        <v>23</v>
      </c>
      <c r="Q2584">
        <v>1.206083</v>
      </c>
      <c r="R2584" t="s">
        <v>43</v>
      </c>
      <c r="S2584" t="s">
        <v>43</v>
      </c>
    </row>
    <row r="2585" spans="1:19">
      <c r="A2585">
        <v>2304</v>
      </c>
      <c r="B2585">
        <v>859</v>
      </c>
      <c r="C2585">
        <v>1901</v>
      </c>
      <c r="D2585">
        <v>62816.65</v>
      </c>
      <c r="E2585">
        <v>1869</v>
      </c>
      <c r="F2585">
        <v>66869.649999999994</v>
      </c>
      <c r="G2585">
        <v>35.778303999999999</v>
      </c>
      <c r="H2585">
        <v>33.979999999999997</v>
      </c>
      <c r="I2585">
        <v>1.7983039999999999</v>
      </c>
      <c r="J2585">
        <v>1.0529219999999999</v>
      </c>
      <c r="K2585">
        <v>0</v>
      </c>
      <c r="L2585">
        <v>0</v>
      </c>
      <c r="M2585">
        <v>32</v>
      </c>
      <c r="N2585">
        <v>-4053</v>
      </c>
      <c r="O2585">
        <v>1.683325</v>
      </c>
      <c r="P2585">
        <v>28</v>
      </c>
      <c r="Q2585">
        <v>1.472909</v>
      </c>
      <c r="R2585" t="s">
        <v>43</v>
      </c>
      <c r="S2585" t="s">
        <v>43</v>
      </c>
    </row>
    <row r="2586" spans="1:19">
      <c r="A2586">
        <v>5643</v>
      </c>
      <c r="B2586">
        <v>401</v>
      </c>
      <c r="C2586">
        <v>1901</v>
      </c>
      <c r="D2586">
        <v>87230.26</v>
      </c>
      <c r="E2586">
        <v>1846</v>
      </c>
      <c r="F2586">
        <v>93466.26</v>
      </c>
      <c r="G2586">
        <v>50.631777</v>
      </c>
      <c r="H2586">
        <v>11.305</v>
      </c>
      <c r="I2586">
        <v>39.326777</v>
      </c>
      <c r="J2586">
        <v>4.478707</v>
      </c>
      <c r="K2586">
        <v>0</v>
      </c>
      <c r="L2586">
        <v>0</v>
      </c>
      <c r="M2586">
        <v>55</v>
      </c>
      <c r="N2586">
        <v>-6236</v>
      </c>
      <c r="O2586">
        <v>2.893214</v>
      </c>
      <c r="P2586">
        <v>11</v>
      </c>
      <c r="Q2586">
        <v>0.57864300000000002</v>
      </c>
      <c r="R2586" t="s">
        <v>43</v>
      </c>
      <c r="S2586" t="s">
        <v>43</v>
      </c>
    </row>
    <row r="2587" spans="1:19">
      <c r="A2587">
        <v>1183</v>
      </c>
      <c r="B2587">
        <v>37</v>
      </c>
      <c r="C2587">
        <v>1900</v>
      </c>
      <c r="D2587">
        <v>43134.71</v>
      </c>
      <c r="E2587">
        <v>1480</v>
      </c>
      <c r="F2587">
        <v>75382.710000000006</v>
      </c>
      <c r="G2587">
        <v>50.934263999999999</v>
      </c>
      <c r="H2587">
        <v>40.575000000000003</v>
      </c>
      <c r="I2587">
        <v>10.359264</v>
      </c>
      <c r="J2587">
        <v>1.2553110000000001</v>
      </c>
      <c r="K2587">
        <v>0</v>
      </c>
      <c r="L2587">
        <v>0</v>
      </c>
      <c r="M2587">
        <v>420</v>
      </c>
      <c r="N2587">
        <v>-32248</v>
      </c>
      <c r="O2587">
        <v>22.105263000000001</v>
      </c>
      <c r="P2587">
        <v>29</v>
      </c>
      <c r="Q2587">
        <v>1.526316</v>
      </c>
      <c r="R2587" t="s">
        <v>43</v>
      </c>
      <c r="S2587" t="s">
        <v>43</v>
      </c>
    </row>
    <row r="2588" spans="1:19">
      <c r="A2588">
        <v>2968</v>
      </c>
      <c r="B2588">
        <v>816</v>
      </c>
      <c r="C2588">
        <v>1900</v>
      </c>
      <c r="D2588">
        <v>74445.899999999994</v>
      </c>
      <c r="E2588">
        <v>1766</v>
      </c>
      <c r="F2588">
        <v>86692.9</v>
      </c>
      <c r="G2588">
        <v>49.089976999999998</v>
      </c>
      <c r="H2588">
        <v>25.78</v>
      </c>
      <c r="I2588">
        <v>23.309977</v>
      </c>
      <c r="J2588">
        <v>1.904188</v>
      </c>
      <c r="K2588">
        <v>0</v>
      </c>
      <c r="L2588">
        <v>0</v>
      </c>
      <c r="M2588">
        <v>134</v>
      </c>
      <c r="N2588">
        <v>-12247</v>
      </c>
      <c r="O2588">
        <v>7.052632</v>
      </c>
      <c r="P2588">
        <v>21</v>
      </c>
      <c r="Q2588">
        <v>1.1052630000000001</v>
      </c>
      <c r="R2588" t="s">
        <v>43</v>
      </c>
      <c r="S2588" t="s">
        <v>43</v>
      </c>
    </row>
    <row r="2589" spans="1:19">
      <c r="A2589">
        <v>1325</v>
      </c>
      <c r="B2589">
        <v>948</v>
      </c>
      <c r="C2589">
        <v>1899</v>
      </c>
      <c r="D2589">
        <v>58418.3</v>
      </c>
      <c r="E2589">
        <v>1868</v>
      </c>
      <c r="F2589">
        <v>62527.3</v>
      </c>
      <c r="G2589">
        <v>33.472859</v>
      </c>
      <c r="H2589">
        <v>17.504999999999999</v>
      </c>
      <c r="I2589">
        <v>15.967859000000001</v>
      </c>
      <c r="J2589">
        <v>1.912188</v>
      </c>
      <c r="K2589">
        <v>0</v>
      </c>
      <c r="L2589">
        <v>0</v>
      </c>
      <c r="M2589">
        <v>31</v>
      </c>
      <c r="N2589">
        <v>-4109</v>
      </c>
      <c r="O2589">
        <v>1.6324380000000001</v>
      </c>
      <c r="P2589">
        <v>25</v>
      </c>
      <c r="Q2589">
        <v>1.3164819999999999</v>
      </c>
      <c r="R2589" t="s">
        <v>43</v>
      </c>
      <c r="S2589" t="s">
        <v>43</v>
      </c>
    </row>
    <row r="2590" spans="1:19">
      <c r="A2590">
        <v>2495</v>
      </c>
      <c r="B2590">
        <v>1521</v>
      </c>
      <c r="C2590">
        <v>1899</v>
      </c>
      <c r="D2590">
        <v>53624.58</v>
      </c>
      <c r="E2590">
        <v>1698</v>
      </c>
      <c r="F2590">
        <v>70976.58</v>
      </c>
      <c r="G2590">
        <v>41.800106</v>
      </c>
      <c r="H2590">
        <v>39.4</v>
      </c>
      <c r="I2590">
        <v>2.4001060000000001</v>
      </c>
      <c r="J2590">
        <v>1.060916</v>
      </c>
      <c r="K2590">
        <v>0</v>
      </c>
      <c r="L2590">
        <v>0</v>
      </c>
      <c r="M2590">
        <v>201</v>
      </c>
      <c r="N2590">
        <v>-17352</v>
      </c>
      <c r="O2590">
        <v>10.584517999999999</v>
      </c>
      <c r="P2590">
        <v>31</v>
      </c>
      <c r="Q2590">
        <v>1.6324380000000001</v>
      </c>
      <c r="R2590" t="s">
        <v>43</v>
      </c>
      <c r="S2590" t="s">
        <v>43</v>
      </c>
    </row>
    <row r="2591" spans="1:19">
      <c r="A2591">
        <v>2493</v>
      </c>
      <c r="B2591">
        <v>474</v>
      </c>
      <c r="C2591">
        <v>1898</v>
      </c>
      <c r="D2591">
        <v>143099.34</v>
      </c>
      <c r="E2591">
        <v>1803</v>
      </c>
      <c r="F2591">
        <v>154720.34</v>
      </c>
      <c r="G2591">
        <v>85.812723000000005</v>
      </c>
      <c r="H2591">
        <v>70</v>
      </c>
      <c r="I2591">
        <v>15.812723</v>
      </c>
      <c r="J2591">
        <v>1.2258960000000001</v>
      </c>
      <c r="K2591">
        <v>0</v>
      </c>
      <c r="L2591">
        <v>0</v>
      </c>
      <c r="M2591">
        <v>95</v>
      </c>
      <c r="N2591">
        <v>-11621</v>
      </c>
      <c r="O2591">
        <v>5.0052690000000002</v>
      </c>
      <c r="P2591">
        <v>19</v>
      </c>
      <c r="Q2591">
        <v>1.0010540000000001</v>
      </c>
      <c r="R2591" t="s">
        <v>43</v>
      </c>
      <c r="S2591" t="s">
        <v>43</v>
      </c>
    </row>
    <row r="2592" spans="1:19">
      <c r="A2592">
        <v>2676</v>
      </c>
      <c r="B2592">
        <v>260</v>
      </c>
      <c r="C2592">
        <v>1898</v>
      </c>
      <c r="D2592">
        <v>82146.91</v>
      </c>
      <c r="E2592">
        <v>1782</v>
      </c>
      <c r="F2592">
        <v>94157.91</v>
      </c>
      <c r="G2592">
        <v>52.838332999999999</v>
      </c>
      <c r="H2592">
        <v>26.3</v>
      </c>
      <c r="I2592">
        <v>26.538333000000002</v>
      </c>
      <c r="J2592">
        <v>2.0090620000000001</v>
      </c>
      <c r="K2592">
        <v>0</v>
      </c>
      <c r="L2592">
        <v>0</v>
      </c>
      <c r="M2592">
        <v>116</v>
      </c>
      <c r="N2592">
        <v>-12011</v>
      </c>
      <c r="O2592">
        <v>6.1116970000000004</v>
      </c>
      <c r="P2592">
        <v>27</v>
      </c>
      <c r="Q2592">
        <v>1.42255</v>
      </c>
      <c r="R2592" t="s">
        <v>43</v>
      </c>
      <c r="S2592" t="s">
        <v>43</v>
      </c>
    </row>
    <row r="2593" spans="1:19">
      <c r="A2593">
        <v>1201</v>
      </c>
      <c r="B2593">
        <v>1190</v>
      </c>
      <c r="C2593">
        <v>1897</v>
      </c>
      <c r="D2593">
        <v>91116.98</v>
      </c>
      <c r="E2593">
        <v>1877</v>
      </c>
      <c r="F2593">
        <v>94970.98</v>
      </c>
      <c r="G2593">
        <v>50.597219000000003</v>
      </c>
      <c r="H2593">
        <v>36.380000000000003</v>
      </c>
      <c r="I2593">
        <v>14.217219</v>
      </c>
      <c r="J2593">
        <v>1.390798</v>
      </c>
      <c r="K2593">
        <v>0</v>
      </c>
      <c r="L2593">
        <v>0</v>
      </c>
      <c r="M2593">
        <v>20</v>
      </c>
      <c r="N2593">
        <v>-3854</v>
      </c>
      <c r="O2593">
        <v>1.0542959999999999</v>
      </c>
      <c r="P2593">
        <v>24</v>
      </c>
      <c r="Q2593">
        <v>1.2651559999999999</v>
      </c>
      <c r="R2593" t="s">
        <v>43</v>
      </c>
      <c r="S2593" t="s">
        <v>43</v>
      </c>
    </row>
    <row r="2594" spans="1:19">
      <c r="A2594">
        <v>4824</v>
      </c>
      <c r="B2594">
        <v>303</v>
      </c>
      <c r="C2594">
        <v>1897</v>
      </c>
      <c r="D2594">
        <v>162231.4</v>
      </c>
      <c r="E2594">
        <v>1844</v>
      </c>
      <c r="F2594">
        <v>167710.39999999999</v>
      </c>
      <c r="G2594">
        <v>90.949241000000001</v>
      </c>
      <c r="H2594">
        <v>84.034999999999997</v>
      </c>
      <c r="I2594">
        <v>6.9142409999999996</v>
      </c>
      <c r="J2594">
        <v>1.0822780000000001</v>
      </c>
      <c r="K2594">
        <v>0</v>
      </c>
      <c r="L2594">
        <v>0</v>
      </c>
      <c r="M2594">
        <v>53</v>
      </c>
      <c r="N2594">
        <v>-5479</v>
      </c>
      <c r="O2594">
        <v>2.793885</v>
      </c>
      <c r="P2594">
        <v>21</v>
      </c>
      <c r="Q2594">
        <v>1.107011</v>
      </c>
      <c r="R2594" t="s">
        <v>43</v>
      </c>
      <c r="S2594" t="s">
        <v>43</v>
      </c>
    </row>
    <row r="2595" spans="1:19">
      <c r="A2595">
        <v>5869</v>
      </c>
      <c r="B2595">
        <v>1742</v>
      </c>
      <c r="C2595">
        <v>1895</v>
      </c>
      <c r="D2595">
        <v>8832</v>
      </c>
      <c r="E2595">
        <v>1895</v>
      </c>
      <c r="F2595">
        <v>8832</v>
      </c>
      <c r="G2595">
        <v>4.6606860000000001</v>
      </c>
      <c r="H2595">
        <v>5.13</v>
      </c>
      <c r="I2595">
        <v>-0.46931400000000001</v>
      </c>
      <c r="J2595">
        <v>0.90851599999999999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21</v>
      </c>
      <c r="Q2595">
        <v>1.108179</v>
      </c>
      <c r="R2595" t="s">
        <v>43</v>
      </c>
      <c r="S2595" t="s">
        <v>43</v>
      </c>
    </row>
    <row r="2596" spans="1:19">
      <c r="A2596">
        <v>5752</v>
      </c>
      <c r="B2596">
        <v>1843</v>
      </c>
      <c r="C2596">
        <v>1894</v>
      </c>
      <c r="D2596">
        <v>93949.21</v>
      </c>
      <c r="E2596">
        <v>1845</v>
      </c>
      <c r="F2596">
        <v>98814.21</v>
      </c>
      <c r="G2596">
        <v>53.557836999999999</v>
      </c>
      <c r="H2596">
        <v>39.26</v>
      </c>
      <c r="I2596">
        <v>14.297836999999999</v>
      </c>
      <c r="J2596">
        <v>1.3641829999999999</v>
      </c>
      <c r="K2596">
        <v>0</v>
      </c>
      <c r="L2596">
        <v>0</v>
      </c>
      <c r="M2596">
        <v>49</v>
      </c>
      <c r="N2596">
        <v>-4865</v>
      </c>
      <c r="O2596">
        <v>2.5871170000000001</v>
      </c>
      <c r="P2596">
        <v>18</v>
      </c>
      <c r="Q2596">
        <v>0.95037000000000005</v>
      </c>
      <c r="R2596" t="s">
        <v>43</v>
      </c>
      <c r="S2596" t="s">
        <v>43</v>
      </c>
    </row>
    <row r="2597" spans="1:19">
      <c r="A2597">
        <v>2417</v>
      </c>
      <c r="B2597">
        <v>27</v>
      </c>
      <c r="C2597">
        <v>1894</v>
      </c>
      <c r="D2597">
        <v>112458.69</v>
      </c>
      <c r="E2597">
        <v>1759</v>
      </c>
      <c r="F2597">
        <v>133515.69</v>
      </c>
      <c r="G2597">
        <v>75.904314999999997</v>
      </c>
      <c r="H2597">
        <v>39.9</v>
      </c>
      <c r="I2597">
        <v>36.004314999999998</v>
      </c>
      <c r="J2597">
        <v>1.9023639999999999</v>
      </c>
      <c r="K2597">
        <v>0</v>
      </c>
      <c r="L2597">
        <v>0</v>
      </c>
      <c r="M2597">
        <v>135</v>
      </c>
      <c r="N2597">
        <v>-21057</v>
      </c>
      <c r="O2597">
        <v>7.1277720000000002</v>
      </c>
      <c r="P2597">
        <v>25</v>
      </c>
      <c r="Q2597">
        <v>1.319958</v>
      </c>
      <c r="R2597" t="s">
        <v>43</v>
      </c>
      <c r="S2597" t="s">
        <v>43</v>
      </c>
    </row>
    <row r="2598" spans="1:19">
      <c r="A2598">
        <v>4301</v>
      </c>
      <c r="B2598">
        <v>432</v>
      </c>
      <c r="C2598">
        <v>1894</v>
      </c>
      <c r="D2598">
        <v>91520.01</v>
      </c>
      <c r="E2598">
        <v>1789</v>
      </c>
      <c r="F2598">
        <v>100353.01</v>
      </c>
      <c r="G2598">
        <v>56.094472000000003</v>
      </c>
      <c r="H2598">
        <v>53.08</v>
      </c>
      <c r="I2598">
        <v>3.014472</v>
      </c>
      <c r="J2598">
        <v>1.056791</v>
      </c>
      <c r="K2598">
        <v>0</v>
      </c>
      <c r="L2598">
        <v>0</v>
      </c>
      <c r="M2598">
        <v>105</v>
      </c>
      <c r="N2598">
        <v>-8833</v>
      </c>
      <c r="O2598">
        <v>5.5438229999999997</v>
      </c>
      <c r="P2598">
        <v>46</v>
      </c>
      <c r="Q2598">
        <v>2.428722</v>
      </c>
      <c r="R2598" t="s">
        <v>43</v>
      </c>
      <c r="S2598" t="s">
        <v>43</v>
      </c>
    </row>
    <row r="2599" spans="1:19">
      <c r="A2599">
        <v>6003</v>
      </c>
      <c r="B2599">
        <v>1851</v>
      </c>
      <c r="C2599">
        <v>1891</v>
      </c>
      <c r="D2599">
        <v>166578.42000000001</v>
      </c>
      <c r="E2599">
        <v>1771</v>
      </c>
      <c r="F2599">
        <v>184114.42</v>
      </c>
      <c r="G2599">
        <v>103.960711</v>
      </c>
      <c r="H2599">
        <v>76.69</v>
      </c>
      <c r="I2599">
        <v>27.270710999999999</v>
      </c>
      <c r="J2599">
        <v>1.3555969999999999</v>
      </c>
      <c r="K2599">
        <v>0</v>
      </c>
      <c r="L2599">
        <v>0</v>
      </c>
      <c r="M2599">
        <v>120</v>
      </c>
      <c r="N2599">
        <v>-17536</v>
      </c>
      <c r="O2599">
        <v>6.3458490000000003</v>
      </c>
      <c r="P2599">
        <v>40</v>
      </c>
      <c r="Q2599">
        <v>2.1152829999999998</v>
      </c>
      <c r="R2599" t="s">
        <v>43</v>
      </c>
      <c r="S2599" t="s">
        <v>43</v>
      </c>
    </row>
    <row r="2600" spans="1:19">
      <c r="A2600">
        <v>4390</v>
      </c>
      <c r="B2600">
        <v>519</v>
      </c>
      <c r="C2600">
        <v>1890</v>
      </c>
      <c r="D2600">
        <v>26138.67</v>
      </c>
      <c r="E2600">
        <v>1867</v>
      </c>
      <c r="F2600">
        <v>27820.67</v>
      </c>
      <c r="G2600">
        <v>14.901268999999999</v>
      </c>
      <c r="H2600">
        <v>3.4</v>
      </c>
      <c r="I2600">
        <v>11.501269000000001</v>
      </c>
      <c r="J2600">
        <v>4.3827259999999999</v>
      </c>
      <c r="K2600">
        <v>0</v>
      </c>
      <c r="L2600">
        <v>0</v>
      </c>
      <c r="M2600">
        <v>23</v>
      </c>
      <c r="N2600">
        <v>-1682</v>
      </c>
      <c r="O2600">
        <v>1.216931</v>
      </c>
      <c r="P2600">
        <v>20</v>
      </c>
      <c r="Q2600">
        <v>1.0582009999999999</v>
      </c>
      <c r="R2600" t="s">
        <v>43</v>
      </c>
      <c r="S2600" t="s">
        <v>43</v>
      </c>
    </row>
    <row r="2601" spans="1:19">
      <c r="A2601">
        <v>3003</v>
      </c>
      <c r="B2601">
        <v>377</v>
      </c>
      <c r="C2601">
        <v>1890</v>
      </c>
      <c r="D2601">
        <v>85485.57</v>
      </c>
      <c r="E2601">
        <v>1800</v>
      </c>
      <c r="F2601">
        <v>93243.57</v>
      </c>
      <c r="G2601">
        <v>51.801983</v>
      </c>
      <c r="H2601">
        <v>42.445</v>
      </c>
      <c r="I2601">
        <v>9.3569829999999996</v>
      </c>
      <c r="J2601">
        <v>1.22045</v>
      </c>
      <c r="K2601">
        <v>0</v>
      </c>
      <c r="L2601">
        <v>0</v>
      </c>
      <c r="M2601">
        <v>90</v>
      </c>
      <c r="N2601">
        <v>-7758</v>
      </c>
      <c r="O2601">
        <v>4.7619049999999996</v>
      </c>
      <c r="P2601">
        <v>48</v>
      </c>
      <c r="Q2601">
        <v>2.5396830000000001</v>
      </c>
      <c r="R2601" t="s">
        <v>43</v>
      </c>
      <c r="S2601" t="s">
        <v>43</v>
      </c>
    </row>
    <row r="2602" spans="1:19">
      <c r="A2602">
        <v>2457</v>
      </c>
      <c r="B2602">
        <v>1257</v>
      </c>
      <c r="C2602">
        <v>1889</v>
      </c>
      <c r="D2602">
        <v>65846.3</v>
      </c>
      <c r="E2602">
        <v>1791</v>
      </c>
      <c r="F2602">
        <v>77074.03</v>
      </c>
      <c r="G2602">
        <v>43.034075999999999</v>
      </c>
      <c r="H2602">
        <v>29.16</v>
      </c>
      <c r="I2602">
        <v>13.874076000000001</v>
      </c>
      <c r="J2602">
        <v>1.4757910000000001</v>
      </c>
      <c r="K2602">
        <v>0</v>
      </c>
      <c r="L2602">
        <v>0</v>
      </c>
      <c r="M2602">
        <v>98</v>
      </c>
      <c r="N2602">
        <v>-11227.73</v>
      </c>
      <c r="O2602">
        <v>5.1879299999999997</v>
      </c>
      <c r="P2602">
        <v>30</v>
      </c>
      <c r="Q2602">
        <v>1.5881419999999999</v>
      </c>
      <c r="R2602" t="s">
        <v>43</v>
      </c>
      <c r="S2602" t="s">
        <v>43</v>
      </c>
    </row>
    <row r="2603" spans="1:19">
      <c r="A2603">
        <v>4105</v>
      </c>
      <c r="B2603">
        <v>752</v>
      </c>
      <c r="C2603">
        <v>1889</v>
      </c>
      <c r="D2603">
        <v>107001.2</v>
      </c>
      <c r="E2603">
        <v>1669</v>
      </c>
      <c r="F2603">
        <v>127233.2</v>
      </c>
      <c r="G2603">
        <v>76.233193999999997</v>
      </c>
      <c r="H2603">
        <v>51</v>
      </c>
      <c r="I2603">
        <v>25.233194000000001</v>
      </c>
      <c r="J2603">
        <v>1.494769</v>
      </c>
      <c r="K2603">
        <v>0</v>
      </c>
      <c r="L2603">
        <v>0</v>
      </c>
      <c r="M2603">
        <v>220</v>
      </c>
      <c r="N2603">
        <v>-20232</v>
      </c>
      <c r="O2603">
        <v>11.646374</v>
      </c>
      <c r="P2603">
        <v>32</v>
      </c>
      <c r="Q2603">
        <v>1.694018</v>
      </c>
      <c r="R2603" t="s">
        <v>43</v>
      </c>
      <c r="S2603" t="s">
        <v>43</v>
      </c>
    </row>
    <row r="2604" spans="1:19">
      <c r="A2604">
        <v>4669</v>
      </c>
      <c r="B2604">
        <v>377</v>
      </c>
      <c r="C2604">
        <v>1889</v>
      </c>
      <c r="D2604">
        <v>83164.179999999993</v>
      </c>
      <c r="E2604">
        <v>1802</v>
      </c>
      <c r="F2604">
        <v>90390.18</v>
      </c>
      <c r="G2604">
        <v>50.161031999999999</v>
      </c>
      <c r="H2604">
        <v>38.125</v>
      </c>
      <c r="I2604">
        <v>12.036032000000001</v>
      </c>
      <c r="J2604">
        <v>1.315699</v>
      </c>
      <c r="K2604">
        <v>0</v>
      </c>
      <c r="L2604">
        <v>0</v>
      </c>
      <c r="M2604">
        <v>87</v>
      </c>
      <c r="N2604">
        <v>-7226</v>
      </c>
      <c r="O2604">
        <v>4.6056109999999997</v>
      </c>
      <c r="P2604">
        <v>51</v>
      </c>
      <c r="Q2604">
        <v>2.6998410000000002</v>
      </c>
      <c r="R2604" t="s">
        <v>43</v>
      </c>
      <c r="S2604" t="s">
        <v>43</v>
      </c>
    </row>
    <row r="2605" spans="1:19">
      <c r="A2605">
        <v>1345</v>
      </c>
      <c r="B2605">
        <v>661</v>
      </c>
      <c r="C2605">
        <v>1888</v>
      </c>
      <c r="D2605">
        <v>34212.959999999999</v>
      </c>
      <c r="E2605">
        <v>1803</v>
      </c>
      <c r="F2605">
        <v>41950.96</v>
      </c>
      <c r="G2605">
        <v>23.267309999999998</v>
      </c>
      <c r="H2605">
        <v>3.68</v>
      </c>
      <c r="I2605">
        <v>19.587309999999999</v>
      </c>
      <c r="J2605">
        <v>6.3226389999999997</v>
      </c>
      <c r="K2605">
        <v>0</v>
      </c>
      <c r="L2605">
        <v>0</v>
      </c>
      <c r="M2605">
        <v>85</v>
      </c>
      <c r="N2605">
        <v>-7738</v>
      </c>
      <c r="O2605">
        <v>4.5021190000000004</v>
      </c>
      <c r="P2605">
        <v>23</v>
      </c>
      <c r="Q2605">
        <v>1.2182200000000001</v>
      </c>
      <c r="R2605" t="s">
        <v>43</v>
      </c>
      <c r="S2605" t="s">
        <v>43</v>
      </c>
    </row>
    <row r="2606" spans="1:19">
      <c r="A2606">
        <v>1141</v>
      </c>
      <c r="B2606">
        <v>1425</v>
      </c>
      <c r="C2606">
        <v>1884</v>
      </c>
      <c r="D2606">
        <v>86083.37</v>
      </c>
      <c r="E2606">
        <v>1835</v>
      </c>
      <c r="F2606">
        <v>92562.37</v>
      </c>
      <c r="G2606">
        <v>50.442708000000003</v>
      </c>
      <c r="H2606">
        <v>25.9</v>
      </c>
      <c r="I2606">
        <v>24.542708000000001</v>
      </c>
      <c r="J2606">
        <v>1.947595</v>
      </c>
      <c r="K2606">
        <v>0</v>
      </c>
      <c r="L2606">
        <v>0</v>
      </c>
      <c r="M2606">
        <v>49</v>
      </c>
      <c r="N2606">
        <v>-6479</v>
      </c>
      <c r="O2606">
        <v>2.6008490000000002</v>
      </c>
      <c r="P2606">
        <v>37</v>
      </c>
      <c r="Q2606">
        <v>1.9639070000000001</v>
      </c>
      <c r="R2606" t="s">
        <v>43</v>
      </c>
      <c r="S2606" t="s">
        <v>43</v>
      </c>
    </row>
    <row r="2607" spans="1:19">
      <c r="A2607">
        <v>363</v>
      </c>
      <c r="B2607">
        <v>1717</v>
      </c>
      <c r="C2607">
        <v>1883</v>
      </c>
      <c r="D2607">
        <v>95253.65</v>
      </c>
      <c r="E2607">
        <v>1838</v>
      </c>
      <c r="F2607">
        <v>99708.65</v>
      </c>
      <c r="G2607">
        <v>54.248449000000001</v>
      </c>
      <c r="H2607">
        <v>44.375</v>
      </c>
      <c r="I2607">
        <v>9.8734490000000008</v>
      </c>
      <c r="J2607">
        <v>1.2224999999999999</v>
      </c>
      <c r="K2607">
        <v>0</v>
      </c>
      <c r="L2607">
        <v>0</v>
      </c>
      <c r="M2607">
        <v>45</v>
      </c>
      <c r="N2607">
        <v>-4455</v>
      </c>
      <c r="O2607">
        <v>2.3898039999999998</v>
      </c>
      <c r="P2607">
        <v>58</v>
      </c>
      <c r="Q2607">
        <v>3.0801910000000001</v>
      </c>
      <c r="R2607" t="s">
        <v>43</v>
      </c>
      <c r="S2607" t="s">
        <v>43</v>
      </c>
    </row>
    <row r="2608" spans="1:19">
      <c r="A2608">
        <v>2425</v>
      </c>
      <c r="B2608">
        <v>62</v>
      </c>
      <c r="C2608">
        <v>1882</v>
      </c>
      <c r="D2608">
        <v>54715.05</v>
      </c>
      <c r="E2608">
        <v>1805</v>
      </c>
      <c r="F2608">
        <v>63382.05</v>
      </c>
      <c r="G2608">
        <v>35.114708999999998</v>
      </c>
      <c r="H2608">
        <v>27.83</v>
      </c>
      <c r="I2608">
        <v>7.2847090000000003</v>
      </c>
      <c r="J2608">
        <v>1.261757</v>
      </c>
      <c r="K2608">
        <v>0</v>
      </c>
      <c r="L2608">
        <v>0</v>
      </c>
      <c r="M2608">
        <v>77</v>
      </c>
      <c r="N2608">
        <v>-8667</v>
      </c>
      <c r="O2608">
        <v>4.0913919999999999</v>
      </c>
      <c r="P2608">
        <v>35</v>
      </c>
      <c r="Q2608">
        <v>1.8597239999999999</v>
      </c>
      <c r="R2608" t="s">
        <v>43</v>
      </c>
      <c r="S2608" t="s">
        <v>43</v>
      </c>
    </row>
    <row r="2609" spans="1:19">
      <c r="A2609">
        <v>4719</v>
      </c>
      <c r="B2609">
        <v>1757</v>
      </c>
      <c r="C2609">
        <v>1880</v>
      </c>
      <c r="D2609">
        <v>66680.899999999994</v>
      </c>
      <c r="E2609">
        <v>1732</v>
      </c>
      <c r="F2609">
        <v>84968.9</v>
      </c>
      <c r="G2609">
        <v>49.058256</v>
      </c>
      <c r="H2609">
        <v>31.64</v>
      </c>
      <c r="I2609">
        <v>17.418256</v>
      </c>
      <c r="J2609">
        <v>1.5505139999999999</v>
      </c>
      <c r="K2609">
        <v>0</v>
      </c>
      <c r="L2609">
        <v>0</v>
      </c>
      <c r="M2609">
        <v>148</v>
      </c>
      <c r="N2609">
        <v>-18288</v>
      </c>
      <c r="O2609">
        <v>7.8723400000000003</v>
      </c>
      <c r="P2609">
        <v>21</v>
      </c>
      <c r="Q2609">
        <v>1.117021</v>
      </c>
      <c r="R2609" t="s">
        <v>43</v>
      </c>
      <c r="S2609" t="s">
        <v>43</v>
      </c>
    </row>
    <row r="2610" spans="1:19">
      <c r="A2610">
        <v>4028</v>
      </c>
      <c r="B2610">
        <v>865</v>
      </c>
      <c r="C2610">
        <v>1879</v>
      </c>
      <c r="D2610">
        <v>99504.04</v>
      </c>
      <c r="E2610">
        <v>1830</v>
      </c>
      <c r="F2610">
        <v>104341.04</v>
      </c>
      <c r="G2610">
        <v>57.016961999999999</v>
      </c>
      <c r="H2610">
        <v>42.55</v>
      </c>
      <c r="I2610">
        <v>14.466962000000001</v>
      </c>
      <c r="J2610">
        <v>1.3399989999999999</v>
      </c>
      <c r="K2610">
        <v>0</v>
      </c>
      <c r="L2610">
        <v>0</v>
      </c>
      <c r="M2610">
        <v>49</v>
      </c>
      <c r="N2610">
        <v>-4837</v>
      </c>
      <c r="O2610">
        <v>2.6077699999999999</v>
      </c>
      <c r="P2610">
        <v>31</v>
      </c>
      <c r="Q2610">
        <v>1.6498139999999999</v>
      </c>
      <c r="R2610" t="s">
        <v>43</v>
      </c>
      <c r="S2610" t="s">
        <v>43</v>
      </c>
    </row>
    <row r="2611" spans="1:19">
      <c r="A2611">
        <v>5113</v>
      </c>
      <c r="B2611">
        <v>103</v>
      </c>
      <c r="C2611">
        <v>1877</v>
      </c>
      <c r="D2611">
        <v>135898.10999999999</v>
      </c>
      <c r="E2611">
        <v>1773</v>
      </c>
      <c r="F2611">
        <v>148062.10999999999</v>
      </c>
      <c r="G2611">
        <v>83.509367999999995</v>
      </c>
      <c r="H2611">
        <v>63.55</v>
      </c>
      <c r="I2611">
        <v>19.959368000000001</v>
      </c>
      <c r="J2611">
        <v>1.314073</v>
      </c>
      <c r="K2611">
        <v>0</v>
      </c>
      <c r="L2611">
        <v>0</v>
      </c>
      <c r="M2611">
        <v>104</v>
      </c>
      <c r="N2611">
        <v>-12164</v>
      </c>
      <c r="O2611">
        <v>5.5407570000000002</v>
      </c>
      <c r="P2611">
        <v>37</v>
      </c>
      <c r="Q2611">
        <v>1.971231</v>
      </c>
      <c r="R2611" t="s">
        <v>43</v>
      </c>
      <c r="S2611" t="s">
        <v>43</v>
      </c>
    </row>
    <row r="2612" spans="1:19">
      <c r="A2612">
        <v>3166</v>
      </c>
      <c r="B2612">
        <v>1500</v>
      </c>
      <c r="C2612">
        <v>1876</v>
      </c>
      <c r="D2612">
        <v>27741.31</v>
      </c>
      <c r="E2612">
        <v>1848</v>
      </c>
      <c r="F2612">
        <v>29828.31</v>
      </c>
      <c r="G2612">
        <v>16.14086</v>
      </c>
      <c r="H2612">
        <v>6.2</v>
      </c>
      <c r="I2612">
        <v>9.9408600000000007</v>
      </c>
      <c r="J2612">
        <v>2.6033650000000002</v>
      </c>
      <c r="K2612">
        <v>0</v>
      </c>
      <c r="L2612">
        <v>0</v>
      </c>
      <c r="M2612">
        <v>28</v>
      </c>
      <c r="N2612">
        <v>-2087</v>
      </c>
      <c r="O2612">
        <v>1.492537</v>
      </c>
      <c r="P2612">
        <v>15</v>
      </c>
      <c r="Q2612">
        <v>0.79957400000000001</v>
      </c>
      <c r="R2612" t="s">
        <v>43</v>
      </c>
      <c r="S2612" t="s">
        <v>43</v>
      </c>
    </row>
    <row r="2613" spans="1:19">
      <c r="A2613">
        <v>1068</v>
      </c>
      <c r="B2613">
        <v>1898</v>
      </c>
      <c r="C2613">
        <v>1875</v>
      </c>
      <c r="D2613">
        <v>65661.149999999994</v>
      </c>
      <c r="E2613">
        <v>1775</v>
      </c>
      <c r="F2613">
        <v>76454.149999999994</v>
      </c>
      <c r="G2613">
        <v>43.072761</v>
      </c>
      <c r="H2613">
        <v>32.74</v>
      </c>
      <c r="I2613">
        <v>10.332761</v>
      </c>
      <c r="J2613">
        <v>1.315601</v>
      </c>
      <c r="K2613">
        <v>0</v>
      </c>
      <c r="L2613">
        <v>0</v>
      </c>
      <c r="M2613">
        <v>100</v>
      </c>
      <c r="N2613">
        <v>-10793</v>
      </c>
      <c r="O2613">
        <v>5.3333329999999997</v>
      </c>
      <c r="P2613">
        <v>23</v>
      </c>
      <c r="Q2613">
        <v>1.226667</v>
      </c>
      <c r="R2613" t="s">
        <v>43</v>
      </c>
      <c r="S2613" t="s">
        <v>43</v>
      </c>
    </row>
    <row r="2614" spans="1:19">
      <c r="A2614">
        <v>4668</v>
      </c>
      <c r="B2614">
        <v>81</v>
      </c>
      <c r="C2614">
        <v>1873</v>
      </c>
      <c r="D2614">
        <v>104779.68</v>
      </c>
      <c r="E2614">
        <v>1805</v>
      </c>
      <c r="F2614">
        <v>115537.68</v>
      </c>
      <c r="G2614">
        <v>64.009794999999997</v>
      </c>
      <c r="H2614">
        <v>49.9</v>
      </c>
      <c r="I2614">
        <v>14.109795</v>
      </c>
      <c r="J2614">
        <v>1.282761</v>
      </c>
      <c r="K2614">
        <v>0</v>
      </c>
      <c r="L2614">
        <v>0</v>
      </c>
      <c r="M2614">
        <v>68</v>
      </c>
      <c r="N2614">
        <v>-10758</v>
      </c>
      <c r="O2614">
        <v>3.6305390000000002</v>
      </c>
      <c r="P2614">
        <v>47</v>
      </c>
      <c r="Q2614">
        <v>2.5093429999999999</v>
      </c>
      <c r="R2614" t="s">
        <v>43</v>
      </c>
      <c r="S2614" t="s">
        <v>43</v>
      </c>
    </row>
    <row r="2615" spans="1:19">
      <c r="A2615">
        <v>4328</v>
      </c>
      <c r="B2615">
        <v>652</v>
      </c>
      <c r="C2615">
        <v>1872</v>
      </c>
      <c r="D2615">
        <v>39376.69</v>
      </c>
      <c r="E2615">
        <v>1840</v>
      </c>
      <c r="F2615">
        <v>42653.69</v>
      </c>
      <c r="G2615">
        <v>23.181353000000001</v>
      </c>
      <c r="H2615">
        <v>7.8849999999999998</v>
      </c>
      <c r="I2615">
        <v>15.296353</v>
      </c>
      <c r="J2615">
        <v>2.9399310000000001</v>
      </c>
      <c r="K2615">
        <v>0</v>
      </c>
      <c r="L2615">
        <v>0</v>
      </c>
      <c r="M2615">
        <v>32</v>
      </c>
      <c r="N2615">
        <v>-3277</v>
      </c>
      <c r="O2615">
        <v>1.7094020000000001</v>
      </c>
      <c r="P2615">
        <v>23</v>
      </c>
      <c r="Q2615">
        <v>1.2286319999999999</v>
      </c>
      <c r="R2615" t="s">
        <v>43</v>
      </c>
      <c r="S2615" t="s">
        <v>43</v>
      </c>
    </row>
    <row r="2616" spans="1:19">
      <c r="A2616">
        <v>107</v>
      </c>
      <c r="B2616">
        <v>153</v>
      </c>
      <c r="C2616">
        <v>1870</v>
      </c>
      <c r="D2616">
        <v>101820.13</v>
      </c>
      <c r="E2616">
        <v>1765</v>
      </c>
      <c r="F2616">
        <v>119400.13</v>
      </c>
      <c r="G2616">
        <v>67.648798999999997</v>
      </c>
      <c r="H2616">
        <v>37.17</v>
      </c>
      <c r="I2616">
        <v>30.478798999999999</v>
      </c>
      <c r="J2616">
        <v>1.819984</v>
      </c>
      <c r="K2616">
        <v>0</v>
      </c>
      <c r="L2616">
        <v>0</v>
      </c>
      <c r="M2616">
        <v>105</v>
      </c>
      <c r="N2616">
        <v>-17580</v>
      </c>
      <c r="O2616">
        <v>5.614973</v>
      </c>
      <c r="P2616">
        <v>47</v>
      </c>
      <c r="Q2616">
        <v>2.513369</v>
      </c>
      <c r="R2616" t="s">
        <v>43</v>
      </c>
      <c r="S2616" t="s">
        <v>43</v>
      </c>
    </row>
    <row r="2617" spans="1:19">
      <c r="A2617">
        <v>2839</v>
      </c>
      <c r="B2617">
        <v>797</v>
      </c>
      <c r="C2617">
        <v>1870</v>
      </c>
      <c r="D2617">
        <v>94120.76</v>
      </c>
      <c r="E2617">
        <v>1796</v>
      </c>
      <c r="F2617">
        <v>108669.75999999999</v>
      </c>
      <c r="G2617">
        <v>60.506548000000002</v>
      </c>
      <c r="H2617">
        <v>10.385</v>
      </c>
      <c r="I2617">
        <v>50.121547999999997</v>
      </c>
      <c r="J2617">
        <v>5.8263410000000002</v>
      </c>
      <c r="K2617">
        <v>0</v>
      </c>
      <c r="L2617">
        <v>0</v>
      </c>
      <c r="M2617">
        <v>74</v>
      </c>
      <c r="N2617">
        <v>-14549</v>
      </c>
      <c r="O2617">
        <v>3.9572189999999998</v>
      </c>
      <c r="P2617">
        <v>21</v>
      </c>
      <c r="Q2617">
        <v>1.122995</v>
      </c>
      <c r="R2617" t="s">
        <v>43</v>
      </c>
      <c r="S2617" t="s">
        <v>43</v>
      </c>
    </row>
    <row r="2618" spans="1:19">
      <c r="A2618">
        <v>3024</v>
      </c>
      <c r="B2618">
        <v>1921</v>
      </c>
      <c r="C2618">
        <v>1868</v>
      </c>
      <c r="D2618">
        <v>110205.81</v>
      </c>
      <c r="E2618">
        <v>1716</v>
      </c>
      <c r="F2618">
        <v>132779.81</v>
      </c>
      <c r="G2618">
        <v>77.377511999999996</v>
      </c>
      <c r="H2618">
        <v>53.484999999999999</v>
      </c>
      <c r="I2618">
        <v>23.892512</v>
      </c>
      <c r="J2618">
        <v>1.4467140000000001</v>
      </c>
      <c r="K2618">
        <v>0</v>
      </c>
      <c r="L2618">
        <v>0</v>
      </c>
      <c r="M2618">
        <v>152</v>
      </c>
      <c r="N2618">
        <v>-22574</v>
      </c>
      <c r="O2618">
        <v>8.1370450000000005</v>
      </c>
      <c r="P2618">
        <v>32</v>
      </c>
      <c r="Q2618">
        <v>1.7130620000000001</v>
      </c>
      <c r="R2618" t="s">
        <v>43</v>
      </c>
      <c r="S2618" t="s">
        <v>43</v>
      </c>
    </row>
    <row r="2619" spans="1:19">
      <c r="A2619">
        <v>6052</v>
      </c>
      <c r="B2619">
        <v>972</v>
      </c>
      <c r="C2619">
        <v>1868</v>
      </c>
      <c r="D2619">
        <v>81297.45</v>
      </c>
      <c r="E2619">
        <v>1464</v>
      </c>
      <c r="F2619">
        <v>117776.45</v>
      </c>
      <c r="G2619">
        <v>80.448395000000005</v>
      </c>
      <c r="H2619">
        <v>65.83</v>
      </c>
      <c r="I2619">
        <v>14.618395</v>
      </c>
      <c r="J2619">
        <v>1.2220629999999999</v>
      </c>
      <c r="K2619">
        <v>0</v>
      </c>
      <c r="L2619">
        <v>0</v>
      </c>
      <c r="M2619">
        <v>404</v>
      </c>
      <c r="N2619">
        <v>-36479</v>
      </c>
      <c r="O2619">
        <v>21.627409</v>
      </c>
      <c r="P2619">
        <v>22</v>
      </c>
      <c r="Q2619">
        <v>1.1777299999999999</v>
      </c>
      <c r="R2619" t="s">
        <v>43</v>
      </c>
      <c r="S2619" t="s">
        <v>43</v>
      </c>
    </row>
    <row r="2620" spans="1:19">
      <c r="A2620">
        <v>6066</v>
      </c>
      <c r="B2620">
        <v>1284</v>
      </c>
      <c r="C2620">
        <v>1863</v>
      </c>
      <c r="D2620">
        <v>139752.19</v>
      </c>
      <c r="E2620">
        <v>1841</v>
      </c>
      <c r="F2620">
        <v>146115.19</v>
      </c>
      <c r="G2620">
        <v>79.367294999999999</v>
      </c>
      <c r="H2620">
        <v>80</v>
      </c>
      <c r="I2620">
        <v>-0.63270499999999996</v>
      </c>
      <c r="J2620">
        <v>0.99209099999999995</v>
      </c>
      <c r="K2620">
        <v>1</v>
      </c>
      <c r="L2620">
        <v>5.3677000000000002E-2</v>
      </c>
      <c r="M2620">
        <v>21</v>
      </c>
      <c r="N2620">
        <v>-6363</v>
      </c>
      <c r="O2620">
        <v>1.1272139999999999</v>
      </c>
      <c r="P2620">
        <v>66</v>
      </c>
      <c r="Q2620">
        <v>3.5426730000000002</v>
      </c>
      <c r="R2620" t="s">
        <v>43</v>
      </c>
      <c r="S2620" t="s">
        <v>43</v>
      </c>
    </row>
    <row r="2621" spans="1:19">
      <c r="A2621">
        <v>4023</v>
      </c>
      <c r="B2621">
        <v>1193</v>
      </c>
      <c r="C2621">
        <v>1862</v>
      </c>
      <c r="D2621">
        <v>62446.95</v>
      </c>
      <c r="E2621">
        <v>1828</v>
      </c>
      <c r="F2621">
        <v>65190.95</v>
      </c>
      <c r="G2621">
        <v>35.662444999999998</v>
      </c>
      <c r="H2621">
        <v>13.295</v>
      </c>
      <c r="I2621">
        <v>22.367445</v>
      </c>
      <c r="J2621">
        <v>2.6823950000000001</v>
      </c>
      <c r="K2621">
        <v>0</v>
      </c>
      <c r="L2621">
        <v>0</v>
      </c>
      <c r="M2621">
        <v>34</v>
      </c>
      <c r="N2621">
        <v>-2744</v>
      </c>
      <c r="O2621">
        <v>1.8259939999999999</v>
      </c>
      <c r="P2621">
        <v>33</v>
      </c>
      <c r="Q2621">
        <v>1.7722880000000001</v>
      </c>
      <c r="R2621" t="s">
        <v>43</v>
      </c>
      <c r="S2621" t="s">
        <v>43</v>
      </c>
    </row>
    <row r="2622" spans="1:19">
      <c r="A2622">
        <v>206</v>
      </c>
      <c r="B2622">
        <v>1258</v>
      </c>
      <c r="C2622">
        <v>1859</v>
      </c>
      <c r="D2622">
        <v>34288.699999999997</v>
      </c>
      <c r="E2622">
        <v>1815</v>
      </c>
      <c r="F2622">
        <v>37730.699999999997</v>
      </c>
      <c r="G2622">
        <v>20.788264000000002</v>
      </c>
      <c r="H2622">
        <v>14.95</v>
      </c>
      <c r="I2622">
        <v>5.8382639999999997</v>
      </c>
      <c r="J2622">
        <v>1.3905190000000001</v>
      </c>
      <c r="K2622">
        <v>0</v>
      </c>
      <c r="L2622">
        <v>0</v>
      </c>
      <c r="M2622">
        <v>44</v>
      </c>
      <c r="N2622">
        <v>-3442</v>
      </c>
      <c r="O2622">
        <v>2.3668640000000001</v>
      </c>
      <c r="P2622">
        <v>19</v>
      </c>
      <c r="Q2622">
        <v>1.0220549999999999</v>
      </c>
      <c r="R2622" t="s">
        <v>43</v>
      </c>
      <c r="S2622" t="s">
        <v>43</v>
      </c>
    </row>
    <row r="2623" spans="1:19">
      <c r="A2623">
        <v>5439</v>
      </c>
      <c r="B2623">
        <v>1926</v>
      </c>
      <c r="C2623">
        <v>1859</v>
      </c>
      <c r="D2623">
        <v>81302.38</v>
      </c>
      <c r="E2623">
        <v>1760</v>
      </c>
      <c r="F2623">
        <v>97577.38</v>
      </c>
      <c r="G2623">
        <v>55.441693000000001</v>
      </c>
      <c r="H2623">
        <v>15.815</v>
      </c>
      <c r="I2623">
        <v>39.626693000000003</v>
      </c>
      <c r="J2623">
        <v>3.5056400000000001</v>
      </c>
      <c r="K2623">
        <v>0</v>
      </c>
      <c r="L2623">
        <v>0</v>
      </c>
      <c r="M2623">
        <v>99</v>
      </c>
      <c r="N2623">
        <v>-16275</v>
      </c>
      <c r="O2623">
        <v>5.3254440000000001</v>
      </c>
      <c r="P2623">
        <v>22</v>
      </c>
      <c r="Q2623">
        <v>1.183432</v>
      </c>
      <c r="R2623" t="s">
        <v>43</v>
      </c>
      <c r="S2623" t="s">
        <v>43</v>
      </c>
    </row>
    <row r="2624" spans="1:19">
      <c r="A2624">
        <v>2891</v>
      </c>
      <c r="B2624">
        <v>1026</v>
      </c>
      <c r="C2624">
        <v>1857</v>
      </c>
      <c r="D2624">
        <v>78162.66</v>
      </c>
      <c r="E2624">
        <v>1744</v>
      </c>
      <c r="F2624">
        <v>91183.66</v>
      </c>
      <c r="G2624">
        <v>52.284208999999997</v>
      </c>
      <c r="H2624">
        <v>34.494999999999997</v>
      </c>
      <c r="I2624">
        <v>17.789209</v>
      </c>
      <c r="J2624">
        <v>1.5157039999999999</v>
      </c>
      <c r="K2624">
        <v>0</v>
      </c>
      <c r="L2624">
        <v>0</v>
      </c>
      <c r="M2624">
        <v>113</v>
      </c>
      <c r="N2624">
        <v>-13021</v>
      </c>
      <c r="O2624">
        <v>6.085083</v>
      </c>
      <c r="P2624">
        <v>50</v>
      </c>
      <c r="Q2624">
        <v>2.6925150000000002</v>
      </c>
      <c r="R2624" t="s">
        <v>43</v>
      </c>
      <c r="S2624" t="s">
        <v>43</v>
      </c>
    </row>
    <row r="2625" spans="1:19">
      <c r="A2625">
        <v>4607</v>
      </c>
      <c r="B2625">
        <v>652</v>
      </c>
      <c r="C2625">
        <v>1856</v>
      </c>
      <c r="D2625">
        <v>20090.689999999999</v>
      </c>
      <c r="E2625">
        <v>1815</v>
      </c>
      <c r="F2625">
        <v>23271.69</v>
      </c>
      <c r="G2625">
        <v>12.821868</v>
      </c>
      <c r="H2625">
        <v>3.14</v>
      </c>
      <c r="I2625">
        <v>9.6818679999999997</v>
      </c>
      <c r="J2625">
        <v>4.0833969999999997</v>
      </c>
      <c r="K2625">
        <v>0</v>
      </c>
      <c r="L2625">
        <v>0</v>
      </c>
      <c r="M2625">
        <v>41</v>
      </c>
      <c r="N2625">
        <v>-3181</v>
      </c>
      <c r="O2625">
        <v>2.2090519999999998</v>
      </c>
      <c r="P2625">
        <v>27</v>
      </c>
      <c r="Q2625">
        <v>1.4547410000000001</v>
      </c>
      <c r="R2625" t="s">
        <v>43</v>
      </c>
      <c r="S2625" t="s">
        <v>43</v>
      </c>
    </row>
    <row r="2626" spans="1:19">
      <c r="A2626">
        <v>3962</v>
      </c>
      <c r="B2626">
        <v>1872</v>
      </c>
      <c r="C2626">
        <v>1855</v>
      </c>
      <c r="D2626">
        <v>116908.46</v>
      </c>
      <c r="E2626">
        <v>1716</v>
      </c>
      <c r="F2626">
        <v>134021.46</v>
      </c>
      <c r="G2626">
        <v>78.101084</v>
      </c>
      <c r="H2626">
        <v>59.62</v>
      </c>
      <c r="I2626">
        <v>18.481083999999999</v>
      </c>
      <c r="J2626">
        <v>1.3099810000000001</v>
      </c>
      <c r="K2626">
        <v>0</v>
      </c>
      <c r="L2626">
        <v>0</v>
      </c>
      <c r="M2626">
        <v>139</v>
      </c>
      <c r="N2626">
        <v>-17113</v>
      </c>
      <c r="O2626">
        <v>7.4932610000000004</v>
      </c>
      <c r="P2626">
        <v>42</v>
      </c>
      <c r="Q2626">
        <v>2.264151</v>
      </c>
      <c r="R2626" t="s">
        <v>43</v>
      </c>
      <c r="S2626" t="s">
        <v>43</v>
      </c>
    </row>
    <row r="2627" spans="1:19">
      <c r="A2627">
        <v>2873</v>
      </c>
      <c r="B2627">
        <v>1674</v>
      </c>
      <c r="C2627">
        <v>1854</v>
      </c>
      <c r="D2627">
        <v>84619.28</v>
      </c>
      <c r="E2627">
        <v>1657</v>
      </c>
      <c r="F2627">
        <v>100817.28</v>
      </c>
      <c r="G2627">
        <v>60.843259000000003</v>
      </c>
      <c r="H2627">
        <v>34.53</v>
      </c>
      <c r="I2627">
        <v>26.313258999999999</v>
      </c>
      <c r="J2627">
        <v>1.762041</v>
      </c>
      <c r="K2627">
        <v>0</v>
      </c>
      <c r="L2627">
        <v>0</v>
      </c>
      <c r="M2627">
        <v>197</v>
      </c>
      <c r="N2627">
        <v>-16198</v>
      </c>
      <c r="O2627">
        <v>10.625674</v>
      </c>
      <c r="P2627">
        <v>21</v>
      </c>
      <c r="Q2627">
        <v>1.1326860000000001</v>
      </c>
      <c r="R2627" t="s">
        <v>43</v>
      </c>
      <c r="S2627" t="s">
        <v>43</v>
      </c>
    </row>
    <row r="2628" spans="1:19">
      <c r="A2628">
        <v>4240</v>
      </c>
      <c r="B2628">
        <v>1564</v>
      </c>
      <c r="C2628">
        <v>1851</v>
      </c>
      <c r="D2628">
        <v>78025.75</v>
      </c>
      <c r="E2628">
        <v>1686</v>
      </c>
      <c r="F2628">
        <v>100286.75</v>
      </c>
      <c r="G2628">
        <v>59.482058000000002</v>
      </c>
      <c r="H2628">
        <v>28.78</v>
      </c>
      <c r="I2628">
        <v>30.702058000000001</v>
      </c>
      <c r="J2628">
        <v>2.0667849999999999</v>
      </c>
      <c r="K2628">
        <v>0</v>
      </c>
      <c r="L2628">
        <v>0</v>
      </c>
      <c r="M2628">
        <v>165</v>
      </c>
      <c r="N2628">
        <v>-22261</v>
      </c>
      <c r="O2628">
        <v>8.9140999999999995</v>
      </c>
      <c r="P2628">
        <v>14</v>
      </c>
      <c r="Q2628">
        <v>0.75634800000000002</v>
      </c>
      <c r="R2628" t="s">
        <v>43</v>
      </c>
      <c r="S2628" t="s">
        <v>43</v>
      </c>
    </row>
    <row r="2629" spans="1:19">
      <c r="A2629">
        <v>3400</v>
      </c>
      <c r="B2629">
        <v>246</v>
      </c>
      <c r="C2629">
        <v>1850</v>
      </c>
      <c r="D2629">
        <v>249177.23</v>
      </c>
      <c r="E2629">
        <v>1716</v>
      </c>
      <c r="F2629">
        <v>272881.23</v>
      </c>
      <c r="G2629">
        <v>159.02169599999999</v>
      </c>
      <c r="H2629">
        <v>85.394999999999996</v>
      </c>
      <c r="I2629">
        <v>73.626695999999995</v>
      </c>
      <c r="J2629">
        <v>1.86219</v>
      </c>
      <c r="K2629">
        <v>0</v>
      </c>
      <c r="L2629">
        <v>0</v>
      </c>
      <c r="M2629">
        <v>134</v>
      </c>
      <c r="N2629">
        <v>-23704</v>
      </c>
      <c r="O2629">
        <v>7.2432429999999997</v>
      </c>
      <c r="P2629">
        <v>32</v>
      </c>
      <c r="Q2629">
        <v>1.72973</v>
      </c>
      <c r="R2629" t="s">
        <v>43</v>
      </c>
      <c r="S2629" t="s">
        <v>43</v>
      </c>
    </row>
    <row r="2630" spans="1:19">
      <c r="A2630">
        <v>5701</v>
      </c>
      <c r="B2630">
        <v>1946</v>
      </c>
      <c r="C2630">
        <v>1846</v>
      </c>
      <c r="D2630">
        <v>81410.58</v>
      </c>
      <c r="E2630">
        <v>1756</v>
      </c>
      <c r="F2630">
        <v>95163.58</v>
      </c>
      <c r="G2630">
        <v>54.193382999999997</v>
      </c>
      <c r="H2630">
        <v>36.53</v>
      </c>
      <c r="I2630">
        <v>17.663383</v>
      </c>
      <c r="J2630">
        <v>1.4835309999999999</v>
      </c>
      <c r="K2630">
        <v>0</v>
      </c>
      <c r="L2630">
        <v>0</v>
      </c>
      <c r="M2630">
        <v>90</v>
      </c>
      <c r="N2630">
        <v>-13753</v>
      </c>
      <c r="O2630">
        <v>4.8754059999999999</v>
      </c>
      <c r="P2630">
        <v>26</v>
      </c>
      <c r="Q2630">
        <v>1.4084509999999999</v>
      </c>
      <c r="R2630" t="s">
        <v>43</v>
      </c>
      <c r="S2630" t="s">
        <v>43</v>
      </c>
    </row>
    <row r="2631" spans="1:19">
      <c r="A2631">
        <v>3518</v>
      </c>
      <c r="B2631">
        <v>1213</v>
      </c>
      <c r="C2631">
        <v>1844</v>
      </c>
      <c r="D2631">
        <v>38503.72</v>
      </c>
      <c r="E2631">
        <v>1724</v>
      </c>
      <c r="F2631">
        <v>47434.720000000001</v>
      </c>
      <c r="G2631">
        <v>27.514339</v>
      </c>
      <c r="H2631">
        <v>24.39</v>
      </c>
      <c r="I2631">
        <v>3.124339</v>
      </c>
      <c r="J2631">
        <v>1.128099</v>
      </c>
      <c r="K2631">
        <v>0</v>
      </c>
      <c r="L2631">
        <v>0</v>
      </c>
      <c r="M2631">
        <v>120</v>
      </c>
      <c r="N2631">
        <v>-8931</v>
      </c>
      <c r="O2631">
        <v>6.5075919999999998</v>
      </c>
      <c r="P2631">
        <v>24</v>
      </c>
      <c r="Q2631">
        <v>1.301518</v>
      </c>
      <c r="R2631" t="s">
        <v>43</v>
      </c>
      <c r="S2631" t="s">
        <v>43</v>
      </c>
    </row>
    <row r="2632" spans="1:19">
      <c r="A2632">
        <v>4515</v>
      </c>
      <c r="B2632">
        <v>631</v>
      </c>
      <c r="C2632">
        <v>1843</v>
      </c>
      <c r="D2632">
        <v>49499.21</v>
      </c>
      <c r="E2632">
        <v>1714</v>
      </c>
      <c r="F2632">
        <v>60464.21</v>
      </c>
      <c r="G2632">
        <v>35.276668999999998</v>
      </c>
      <c r="H2632">
        <v>15.425000000000001</v>
      </c>
      <c r="I2632">
        <v>19.851669000000001</v>
      </c>
      <c r="J2632">
        <v>2.2869799999999998</v>
      </c>
      <c r="K2632">
        <v>0</v>
      </c>
      <c r="L2632">
        <v>0</v>
      </c>
      <c r="M2632">
        <v>129</v>
      </c>
      <c r="N2632">
        <v>-10965</v>
      </c>
      <c r="O2632">
        <v>6.9994569999999996</v>
      </c>
      <c r="P2632">
        <v>24</v>
      </c>
      <c r="Q2632">
        <v>1.302225</v>
      </c>
      <c r="R2632" t="s">
        <v>43</v>
      </c>
      <c r="S2632" t="s">
        <v>43</v>
      </c>
    </row>
    <row r="2633" spans="1:19">
      <c r="A2633">
        <v>3282</v>
      </c>
      <c r="B2633">
        <v>1229</v>
      </c>
      <c r="C2633">
        <v>1842</v>
      </c>
      <c r="D2633">
        <v>151140.25</v>
      </c>
      <c r="E2633">
        <v>1655</v>
      </c>
      <c r="F2633">
        <v>171942.25</v>
      </c>
      <c r="G2633">
        <v>103.89259800000001</v>
      </c>
      <c r="H2633">
        <v>80</v>
      </c>
      <c r="I2633">
        <v>23.892598</v>
      </c>
      <c r="J2633">
        <v>1.298657</v>
      </c>
      <c r="K2633">
        <v>0</v>
      </c>
      <c r="L2633">
        <v>0</v>
      </c>
      <c r="M2633">
        <v>187</v>
      </c>
      <c r="N2633">
        <v>-20802</v>
      </c>
      <c r="O2633">
        <v>10.152009</v>
      </c>
      <c r="P2633">
        <v>45</v>
      </c>
      <c r="Q2633">
        <v>2.4429970000000001</v>
      </c>
      <c r="R2633" t="s">
        <v>43</v>
      </c>
      <c r="S2633" t="s">
        <v>43</v>
      </c>
    </row>
    <row r="2634" spans="1:19">
      <c r="A2634">
        <v>2723</v>
      </c>
      <c r="B2634">
        <v>1684</v>
      </c>
      <c r="C2634">
        <v>1841</v>
      </c>
      <c r="D2634">
        <v>50458.05</v>
      </c>
      <c r="E2634">
        <v>1784</v>
      </c>
      <c r="F2634">
        <v>55976.05</v>
      </c>
      <c r="G2634">
        <v>31.376709999999999</v>
      </c>
      <c r="H2634">
        <v>27.09</v>
      </c>
      <c r="I2634">
        <v>4.2867100000000002</v>
      </c>
      <c r="J2634">
        <v>1.1582399999999999</v>
      </c>
      <c r="K2634">
        <v>0</v>
      </c>
      <c r="L2634">
        <v>0</v>
      </c>
      <c r="M2634">
        <v>57</v>
      </c>
      <c r="N2634">
        <v>-5518</v>
      </c>
      <c r="O2634">
        <v>3.0961430000000001</v>
      </c>
      <c r="P2634">
        <v>44</v>
      </c>
      <c r="Q2634">
        <v>2.3900049999999999</v>
      </c>
      <c r="R2634" t="s">
        <v>43</v>
      </c>
      <c r="S2634" t="s">
        <v>43</v>
      </c>
    </row>
    <row r="2635" spans="1:19">
      <c r="A2635">
        <v>4582</v>
      </c>
      <c r="B2635">
        <v>1815</v>
      </c>
      <c r="C2635">
        <v>1840</v>
      </c>
      <c r="D2635">
        <v>50817.96</v>
      </c>
      <c r="E2635">
        <v>1781</v>
      </c>
      <c r="F2635">
        <v>55341.96</v>
      </c>
      <c r="G2635">
        <v>31.073532</v>
      </c>
      <c r="H2635">
        <v>30.84</v>
      </c>
      <c r="I2635">
        <v>0.23353199999999999</v>
      </c>
      <c r="J2635">
        <v>1.0075719999999999</v>
      </c>
      <c r="K2635">
        <v>0</v>
      </c>
      <c r="L2635">
        <v>0</v>
      </c>
      <c r="M2635">
        <v>59</v>
      </c>
      <c r="N2635">
        <v>-4524</v>
      </c>
      <c r="O2635">
        <v>3.2065220000000001</v>
      </c>
      <c r="P2635">
        <v>19</v>
      </c>
      <c r="Q2635">
        <v>1.0326090000000001</v>
      </c>
      <c r="R2635" t="s">
        <v>43</v>
      </c>
      <c r="S2635" t="s">
        <v>43</v>
      </c>
    </row>
    <row r="2636" spans="1:19">
      <c r="A2636">
        <v>1286</v>
      </c>
      <c r="B2636">
        <v>1148</v>
      </c>
      <c r="C2636">
        <v>1839</v>
      </c>
      <c r="D2636">
        <v>75254.37</v>
      </c>
      <c r="E2636">
        <v>1697</v>
      </c>
      <c r="F2636">
        <v>90266.37</v>
      </c>
      <c r="G2636">
        <v>53.191732000000002</v>
      </c>
      <c r="H2636">
        <v>46.9</v>
      </c>
      <c r="I2636">
        <v>6.2917319999999997</v>
      </c>
      <c r="J2636">
        <v>1.134152</v>
      </c>
      <c r="K2636">
        <v>0</v>
      </c>
      <c r="L2636">
        <v>0</v>
      </c>
      <c r="M2636">
        <v>142</v>
      </c>
      <c r="N2636">
        <v>-15012</v>
      </c>
      <c r="O2636">
        <v>7.7215879999999997</v>
      </c>
      <c r="P2636">
        <v>29</v>
      </c>
      <c r="Q2636">
        <v>1.5769439999999999</v>
      </c>
      <c r="R2636" t="s">
        <v>43</v>
      </c>
      <c r="S2636" t="s">
        <v>43</v>
      </c>
    </row>
    <row r="2637" spans="1:19">
      <c r="A2637">
        <v>2851</v>
      </c>
      <c r="B2637">
        <v>1425</v>
      </c>
      <c r="C2637">
        <v>1838</v>
      </c>
      <c r="D2637">
        <v>80268</v>
      </c>
      <c r="E2637">
        <v>1776</v>
      </c>
      <c r="F2637">
        <v>87529</v>
      </c>
      <c r="G2637">
        <v>49.284346999999997</v>
      </c>
      <c r="H2637">
        <v>26.09</v>
      </c>
      <c r="I2637">
        <v>23.194347</v>
      </c>
      <c r="J2637">
        <v>1.8890130000000001</v>
      </c>
      <c r="K2637">
        <v>0</v>
      </c>
      <c r="L2637">
        <v>0</v>
      </c>
      <c r="M2637">
        <v>62</v>
      </c>
      <c r="N2637">
        <v>-7261</v>
      </c>
      <c r="O2637">
        <v>3.3732319999999998</v>
      </c>
      <c r="P2637">
        <v>52</v>
      </c>
      <c r="Q2637">
        <v>2.8291620000000002</v>
      </c>
      <c r="R2637" t="s">
        <v>43</v>
      </c>
      <c r="S2637" t="s">
        <v>43</v>
      </c>
    </row>
    <row r="2638" spans="1:19">
      <c r="A2638">
        <v>6084</v>
      </c>
      <c r="B2638">
        <v>602</v>
      </c>
      <c r="C2638">
        <v>1838</v>
      </c>
      <c r="D2638">
        <v>51305.93</v>
      </c>
      <c r="E2638">
        <v>1771</v>
      </c>
      <c r="F2638">
        <v>56671.93</v>
      </c>
      <c r="G2638">
        <v>31.999960000000002</v>
      </c>
      <c r="H2638">
        <v>10.199999999999999</v>
      </c>
      <c r="I2638">
        <v>21.799959999999999</v>
      </c>
      <c r="J2638">
        <v>3.137251</v>
      </c>
      <c r="K2638">
        <v>0</v>
      </c>
      <c r="L2638">
        <v>0</v>
      </c>
      <c r="M2638">
        <v>67</v>
      </c>
      <c r="N2638">
        <v>-5366</v>
      </c>
      <c r="O2638">
        <v>3.645267</v>
      </c>
      <c r="P2638">
        <v>31</v>
      </c>
      <c r="Q2638">
        <v>1.6866159999999999</v>
      </c>
      <c r="R2638" t="s">
        <v>43</v>
      </c>
      <c r="S2638" t="s">
        <v>43</v>
      </c>
    </row>
    <row r="2639" spans="1:19">
      <c r="A2639">
        <v>5122</v>
      </c>
      <c r="B2639">
        <v>1898</v>
      </c>
      <c r="C2639">
        <v>1837</v>
      </c>
      <c r="D2639">
        <v>64865.38</v>
      </c>
      <c r="E2639">
        <v>1758</v>
      </c>
      <c r="F2639">
        <v>74058.38</v>
      </c>
      <c r="G2639">
        <v>42.126496000000003</v>
      </c>
      <c r="H2639">
        <v>33.454999999999998</v>
      </c>
      <c r="I2639">
        <v>8.6714959999999994</v>
      </c>
      <c r="J2639">
        <v>1.259199</v>
      </c>
      <c r="K2639">
        <v>0</v>
      </c>
      <c r="L2639">
        <v>0</v>
      </c>
      <c r="M2639">
        <v>79</v>
      </c>
      <c r="N2639">
        <v>-9193</v>
      </c>
      <c r="O2639">
        <v>4.3004899999999999</v>
      </c>
      <c r="P2639">
        <v>29</v>
      </c>
      <c r="Q2639">
        <v>1.5786610000000001</v>
      </c>
      <c r="R2639" t="s">
        <v>43</v>
      </c>
      <c r="S2639" t="s">
        <v>43</v>
      </c>
    </row>
    <row r="2640" spans="1:19">
      <c r="A2640">
        <v>6008</v>
      </c>
      <c r="B2640">
        <v>1245</v>
      </c>
      <c r="C2640">
        <v>1837</v>
      </c>
      <c r="D2640">
        <v>48233.23</v>
      </c>
      <c r="E2640">
        <v>1761</v>
      </c>
      <c r="F2640">
        <v>55263.23</v>
      </c>
      <c r="G2640">
        <v>31.381732</v>
      </c>
      <c r="H2640">
        <v>20.47</v>
      </c>
      <c r="I2640">
        <v>10.911732000000001</v>
      </c>
      <c r="J2640">
        <v>1.5330600000000001</v>
      </c>
      <c r="K2640">
        <v>1</v>
      </c>
      <c r="L2640">
        <v>5.4436999999999999E-2</v>
      </c>
      <c r="M2640">
        <v>75</v>
      </c>
      <c r="N2640">
        <v>-7030</v>
      </c>
      <c r="O2640">
        <v>4.0827439999999999</v>
      </c>
      <c r="P2640">
        <v>27</v>
      </c>
      <c r="Q2640">
        <v>1.4697880000000001</v>
      </c>
      <c r="R2640" t="s">
        <v>43</v>
      </c>
      <c r="S2640" t="s">
        <v>43</v>
      </c>
    </row>
    <row r="2641" spans="1:19">
      <c r="A2641">
        <v>2661</v>
      </c>
      <c r="B2641">
        <v>207</v>
      </c>
      <c r="C2641">
        <v>1836</v>
      </c>
      <c r="D2641">
        <v>104190.35</v>
      </c>
      <c r="E2641">
        <v>1712</v>
      </c>
      <c r="F2641">
        <v>119739.35</v>
      </c>
      <c r="G2641">
        <v>69.941209000000001</v>
      </c>
      <c r="H2641">
        <v>52.774999999999999</v>
      </c>
      <c r="I2641">
        <v>17.166208999999998</v>
      </c>
      <c r="J2641">
        <v>1.325272</v>
      </c>
      <c r="K2641">
        <v>0</v>
      </c>
      <c r="L2641">
        <v>0</v>
      </c>
      <c r="M2641">
        <v>124</v>
      </c>
      <c r="N2641">
        <v>-15549</v>
      </c>
      <c r="O2641">
        <v>6.7538130000000001</v>
      </c>
      <c r="P2641">
        <v>22</v>
      </c>
      <c r="Q2641">
        <v>1.1982569999999999</v>
      </c>
      <c r="R2641" t="s">
        <v>43</v>
      </c>
      <c r="S2641" t="s">
        <v>43</v>
      </c>
    </row>
    <row r="2642" spans="1:19">
      <c r="A2642">
        <v>4849</v>
      </c>
      <c r="B2642">
        <v>1104</v>
      </c>
      <c r="C2642">
        <v>1835</v>
      </c>
      <c r="D2642">
        <v>115445.91</v>
      </c>
      <c r="E2642">
        <v>1750</v>
      </c>
      <c r="F2642">
        <v>124534.91</v>
      </c>
      <c r="G2642">
        <v>71.162806000000003</v>
      </c>
      <c r="H2642">
        <v>57.31</v>
      </c>
      <c r="I2642">
        <v>13.852805999999999</v>
      </c>
      <c r="J2642">
        <v>1.241717</v>
      </c>
      <c r="K2642">
        <v>0</v>
      </c>
      <c r="L2642">
        <v>0</v>
      </c>
      <c r="M2642">
        <v>85</v>
      </c>
      <c r="N2642">
        <v>-9089</v>
      </c>
      <c r="O2642">
        <v>4.6321529999999997</v>
      </c>
      <c r="P2642">
        <v>23</v>
      </c>
      <c r="Q2642">
        <v>1.253406</v>
      </c>
      <c r="R2642" t="s">
        <v>43</v>
      </c>
      <c r="S2642" t="s">
        <v>43</v>
      </c>
    </row>
    <row r="2643" spans="1:19">
      <c r="A2643">
        <v>5428</v>
      </c>
      <c r="B2643">
        <v>797</v>
      </c>
      <c r="C2643">
        <v>1834</v>
      </c>
      <c r="D2643">
        <v>93381.51</v>
      </c>
      <c r="E2643">
        <v>1769</v>
      </c>
      <c r="F2643">
        <v>103887.51</v>
      </c>
      <c r="G2643">
        <v>58.726686999999998</v>
      </c>
      <c r="H2643">
        <v>10.029999999999999</v>
      </c>
      <c r="I2643">
        <v>48.696686999999997</v>
      </c>
      <c r="J2643">
        <v>5.8551029999999997</v>
      </c>
      <c r="K2643">
        <v>0</v>
      </c>
      <c r="L2643">
        <v>0</v>
      </c>
      <c r="M2643">
        <v>65</v>
      </c>
      <c r="N2643">
        <v>-10506</v>
      </c>
      <c r="O2643">
        <v>3.5441660000000001</v>
      </c>
      <c r="P2643">
        <v>22</v>
      </c>
      <c r="Q2643">
        <v>1.1995640000000001</v>
      </c>
      <c r="R2643" t="s">
        <v>43</v>
      </c>
      <c r="S2643" t="s">
        <v>43</v>
      </c>
    </row>
    <row r="2644" spans="1:19">
      <c r="A2644">
        <v>3387</v>
      </c>
      <c r="B2644">
        <v>1209</v>
      </c>
      <c r="C2644">
        <v>1834</v>
      </c>
      <c r="D2644">
        <v>34327.269999999997</v>
      </c>
      <c r="E2644">
        <v>1825</v>
      </c>
      <c r="F2644">
        <v>34998.269999999997</v>
      </c>
      <c r="G2644">
        <v>19.177133999999999</v>
      </c>
      <c r="H2644">
        <v>4.7300000000000004</v>
      </c>
      <c r="I2644">
        <v>14.447134</v>
      </c>
      <c r="J2644">
        <v>4.0543620000000002</v>
      </c>
      <c r="K2644">
        <v>0</v>
      </c>
      <c r="L2644">
        <v>0</v>
      </c>
      <c r="M2644">
        <v>9</v>
      </c>
      <c r="N2644">
        <v>-671</v>
      </c>
      <c r="O2644">
        <v>0.49073099999999997</v>
      </c>
      <c r="P2644">
        <v>23</v>
      </c>
      <c r="Q2644">
        <v>1.254089</v>
      </c>
      <c r="R2644" t="s">
        <v>43</v>
      </c>
      <c r="S2644" t="s">
        <v>43</v>
      </c>
    </row>
    <row r="2645" spans="1:19">
      <c r="A2645">
        <v>4026</v>
      </c>
      <c r="B2645">
        <v>1809</v>
      </c>
      <c r="C2645">
        <v>1834</v>
      </c>
      <c r="D2645">
        <v>103014.21</v>
      </c>
      <c r="E2645">
        <v>1741</v>
      </c>
      <c r="F2645">
        <v>114679.21</v>
      </c>
      <c r="G2645">
        <v>65.869736000000003</v>
      </c>
      <c r="H2645">
        <v>36.56</v>
      </c>
      <c r="I2645">
        <v>29.309736000000001</v>
      </c>
      <c r="J2645">
        <v>1.8016890000000001</v>
      </c>
      <c r="K2645">
        <v>0</v>
      </c>
      <c r="L2645">
        <v>0</v>
      </c>
      <c r="M2645">
        <v>93</v>
      </c>
      <c r="N2645">
        <v>-11665</v>
      </c>
      <c r="O2645">
        <v>5.0708830000000003</v>
      </c>
      <c r="P2645">
        <v>14</v>
      </c>
      <c r="Q2645">
        <v>0.76335900000000001</v>
      </c>
      <c r="R2645" t="s">
        <v>43</v>
      </c>
      <c r="S2645" t="s">
        <v>43</v>
      </c>
    </row>
    <row r="2646" spans="1:19">
      <c r="A2646">
        <v>4407</v>
      </c>
      <c r="B2646">
        <v>1712</v>
      </c>
      <c r="C2646">
        <v>1834</v>
      </c>
      <c r="D2646">
        <v>60451.7</v>
      </c>
      <c r="E2646">
        <v>1772</v>
      </c>
      <c r="F2646">
        <v>67574.7</v>
      </c>
      <c r="G2646">
        <v>38.134706999999999</v>
      </c>
      <c r="H2646">
        <v>25.495000000000001</v>
      </c>
      <c r="I2646">
        <v>12.639707</v>
      </c>
      <c r="J2646">
        <v>1.4957720000000001</v>
      </c>
      <c r="K2646">
        <v>0</v>
      </c>
      <c r="L2646">
        <v>0</v>
      </c>
      <c r="M2646">
        <v>62</v>
      </c>
      <c r="N2646">
        <v>-7123</v>
      </c>
      <c r="O2646">
        <v>3.3805890000000001</v>
      </c>
      <c r="P2646">
        <v>25</v>
      </c>
      <c r="Q2646">
        <v>1.3631409999999999</v>
      </c>
      <c r="R2646" t="s">
        <v>43</v>
      </c>
      <c r="S2646" t="s">
        <v>43</v>
      </c>
    </row>
    <row r="2647" spans="1:19">
      <c r="A2647">
        <v>5006</v>
      </c>
      <c r="B2647">
        <v>1151</v>
      </c>
      <c r="C2647">
        <v>1832</v>
      </c>
      <c r="D2647">
        <v>26090.53</v>
      </c>
      <c r="E2647">
        <v>1749</v>
      </c>
      <c r="F2647">
        <v>32672.53</v>
      </c>
      <c r="G2647">
        <v>18.680692000000001</v>
      </c>
      <c r="H2647">
        <v>6.02</v>
      </c>
      <c r="I2647">
        <v>12.660691999999999</v>
      </c>
      <c r="J2647">
        <v>3.1031049999999998</v>
      </c>
      <c r="K2647">
        <v>0</v>
      </c>
      <c r="L2647">
        <v>0</v>
      </c>
      <c r="M2647">
        <v>83</v>
      </c>
      <c r="N2647">
        <v>-6582</v>
      </c>
      <c r="O2647">
        <v>4.5305679999999997</v>
      </c>
      <c r="P2647">
        <v>8</v>
      </c>
      <c r="Q2647">
        <v>0.43668099999999999</v>
      </c>
      <c r="R2647" t="s">
        <v>43</v>
      </c>
      <c r="S2647" t="s">
        <v>43</v>
      </c>
    </row>
    <row r="2648" spans="1:19">
      <c r="A2648">
        <v>5192</v>
      </c>
      <c r="B2648">
        <v>395</v>
      </c>
      <c r="C2648">
        <v>1832</v>
      </c>
      <c r="D2648">
        <v>56152.94</v>
      </c>
      <c r="E2648">
        <v>1704</v>
      </c>
      <c r="F2648">
        <v>67898.94</v>
      </c>
      <c r="G2648">
        <v>39.846795999999998</v>
      </c>
      <c r="H2648">
        <v>18.484999999999999</v>
      </c>
      <c r="I2648">
        <v>21.361795999999998</v>
      </c>
      <c r="J2648">
        <v>2.1556289999999998</v>
      </c>
      <c r="K2648">
        <v>0</v>
      </c>
      <c r="L2648">
        <v>0</v>
      </c>
      <c r="M2648">
        <v>128</v>
      </c>
      <c r="N2648">
        <v>-11746</v>
      </c>
      <c r="O2648">
        <v>6.9869000000000003</v>
      </c>
      <c r="P2648">
        <v>27</v>
      </c>
      <c r="Q2648">
        <v>1.4737990000000001</v>
      </c>
      <c r="R2648" t="s">
        <v>43</v>
      </c>
      <c r="S2648" t="s">
        <v>43</v>
      </c>
    </row>
    <row r="2649" spans="1:19">
      <c r="A2649">
        <v>5352</v>
      </c>
      <c r="B2649">
        <v>1898</v>
      </c>
      <c r="C2649">
        <v>1831</v>
      </c>
      <c r="D2649">
        <v>64037.71</v>
      </c>
      <c r="E2649">
        <v>1738</v>
      </c>
      <c r="F2649">
        <v>76056.710000000006</v>
      </c>
      <c r="G2649">
        <v>43.761052999999997</v>
      </c>
      <c r="H2649">
        <v>34.155000000000001</v>
      </c>
      <c r="I2649">
        <v>9.6060529999999993</v>
      </c>
      <c r="J2649">
        <v>1.2812490000000001</v>
      </c>
      <c r="K2649">
        <v>0</v>
      </c>
      <c r="L2649">
        <v>0</v>
      </c>
      <c r="M2649">
        <v>93</v>
      </c>
      <c r="N2649">
        <v>-12019</v>
      </c>
      <c r="O2649">
        <v>5.0791919999999999</v>
      </c>
      <c r="P2649">
        <v>34</v>
      </c>
      <c r="Q2649">
        <v>1.8569089999999999</v>
      </c>
      <c r="R2649" t="s">
        <v>43</v>
      </c>
      <c r="S2649" t="s">
        <v>43</v>
      </c>
    </row>
    <row r="2650" spans="1:19">
      <c r="A2650">
        <v>4239</v>
      </c>
      <c r="B2650">
        <v>1269</v>
      </c>
      <c r="C2650">
        <v>1830</v>
      </c>
      <c r="D2650">
        <v>48621.82</v>
      </c>
      <c r="E2650">
        <v>1782</v>
      </c>
      <c r="F2650">
        <v>53299.82</v>
      </c>
      <c r="G2650">
        <v>29.910112000000002</v>
      </c>
      <c r="H2650">
        <v>10.574999999999999</v>
      </c>
      <c r="I2650">
        <v>19.335111999999999</v>
      </c>
      <c r="J2650">
        <v>2.828379</v>
      </c>
      <c r="K2650">
        <v>0</v>
      </c>
      <c r="L2650">
        <v>0</v>
      </c>
      <c r="M2650">
        <v>48</v>
      </c>
      <c r="N2650">
        <v>-4678</v>
      </c>
      <c r="O2650">
        <v>2.622951</v>
      </c>
      <c r="P2650">
        <v>22</v>
      </c>
      <c r="Q2650">
        <v>1.202186</v>
      </c>
      <c r="R2650" t="s">
        <v>43</v>
      </c>
      <c r="S2650" t="s">
        <v>43</v>
      </c>
    </row>
    <row r="2651" spans="1:19">
      <c r="A2651">
        <v>3419</v>
      </c>
      <c r="B2651">
        <v>477</v>
      </c>
      <c r="C2651">
        <v>1829</v>
      </c>
      <c r="D2651">
        <v>16533.580000000002</v>
      </c>
      <c r="E2651">
        <v>1820</v>
      </c>
      <c r="F2651">
        <v>17276.490000000002</v>
      </c>
      <c r="G2651">
        <v>9.4925770000000007</v>
      </c>
      <c r="H2651">
        <v>3.75</v>
      </c>
      <c r="I2651">
        <v>5.7425769999999998</v>
      </c>
      <c r="J2651">
        <v>2.5313539999999999</v>
      </c>
      <c r="K2651">
        <v>0</v>
      </c>
      <c r="L2651">
        <v>0</v>
      </c>
      <c r="M2651">
        <v>9</v>
      </c>
      <c r="N2651">
        <v>-742.91</v>
      </c>
      <c r="O2651">
        <v>0.49207200000000001</v>
      </c>
      <c r="P2651">
        <v>24</v>
      </c>
      <c r="Q2651">
        <v>1.312192</v>
      </c>
      <c r="R2651" t="s">
        <v>43</v>
      </c>
      <c r="S2651" t="s">
        <v>43</v>
      </c>
    </row>
    <row r="2652" spans="1:19">
      <c r="A2652">
        <v>5989</v>
      </c>
      <c r="B2652">
        <v>752</v>
      </c>
      <c r="C2652">
        <v>1829</v>
      </c>
      <c r="D2652">
        <v>100323.31</v>
      </c>
      <c r="E2652">
        <v>1627</v>
      </c>
      <c r="F2652">
        <v>121221.31</v>
      </c>
      <c r="G2652">
        <v>74.506029999999996</v>
      </c>
      <c r="H2652">
        <v>49.25</v>
      </c>
      <c r="I2652">
        <v>25.256029999999999</v>
      </c>
      <c r="J2652">
        <v>1.512813</v>
      </c>
      <c r="K2652">
        <v>0</v>
      </c>
      <c r="L2652">
        <v>0</v>
      </c>
      <c r="M2652">
        <v>202</v>
      </c>
      <c r="N2652">
        <v>-20898</v>
      </c>
      <c r="O2652">
        <v>11.044286</v>
      </c>
      <c r="P2652">
        <v>26</v>
      </c>
      <c r="Q2652">
        <v>1.4215420000000001</v>
      </c>
      <c r="R2652" t="s">
        <v>43</v>
      </c>
      <c r="S2652" t="s">
        <v>43</v>
      </c>
    </row>
    <row r="2653" spans="1:19">
      <c r="A2653">
        <v>1146</v>
      </c>
      <c r="B2653">
        <v>432</v>
      </c>
      <c r="C2653">
        <v>1828</v>
      </c>
      <c r="D2653">
        <v>82443.210000000006</v>
      </c>
      <c r="E2653">
        <v>1707</v>
      </c>
      <c r="F2653">
        <v>92743.21</v>
      </c>
      <c r="G2653">
        <v>54.331113000000002</v>
      </c>
      <c r="H2653">
        <v>49.56</v>
      </c>
      <c r="I2653">
        <v>4.7711129999999997</v>
      </c>
      <c r="J2653">
        <v>1.0962689999999999</v>
      </c>
      <c r="K2653">
        <v>0</v>
      </c>
      <c r="L2653">
        <v>0</v>
      </c>
      <c r="M2653">
        <v>121</v>
      </c>
      <c r="N2653">
        <v>-10300</v>
      </c>
      <c r="O2653">
        <v>6.619256</v>
      </c>
      <c r="P2653">
        <v>41</v>
      </c>
      <c r="Q2653">
        <v>2.2428880000000002</v>
      </c>
      <c r="R2653" t="s">
        <v>43</v>
      </c>
      <c r="S2653" t="s">
        <v>43</v>
      </c>
    </row>
    <row r="2654" spans="1:19">
      <c r="A2654">
        <v>2537</v>
      </c>
      <c r="B2654">
        <v>1551</v>
      </c>
      <c r="C2654">
        <v>1828</v>
      </c>
      <c r="D2654">
        <v>55617.78</v>
      </c>
      <c r="E2654">
        <v>1775</v>
      </c>
      <c r="F2654">
        <v>59425.78</v>
      </c>
      <c r="G2654">
        <v>33.479312999999998</v>
      </c>
      <c r="H2654">
        <v>27.4</v>
      </c>
      <c r="I2654">
        <v>6.079313</v>
      </c>
      <c r="J2654">
        <v>1.221873</v>
      </c>
      <c r="K2654">
        <v>0</v>
      </c>
      <c r="L2654">
        <v>0</v>
      </c>
      <c r="M2654">
        <v>53</v>
      </c>
      <c r="N2654">
        <v>-3808</v>
      </c>
      <c r="O2654">
        <v>2.8993440000000001</v>
      </c>
      <c r="P2654">
        <v>28</v>
      </c>
      <c r="Q2654">
        <v>1.5317289999999999</v>
      </c>
      <c r="R2654" t="s">
        <v>43</v>
      </c>
      <c r="S2654" t="s">
        <v>43</v>
      </c>
    </row>
    <row r="2655" spans="1:19">
      <c r="A2655">
        <v>3816</v>
      </c>
      <c r="B2655">
        <v>257</v>
      </c>
      <c r="C2655">
        <v>1827</v>
      </c>
      <c r="D2655">
        <v>96681.82</v>
      </c>
      <c r="E2655">
        <v>1749</v>
      </c>
      <c r="F2655">
        <v>105850.82</v>
      </c>
      <c r="G2655">
        <v>60.520766000000002</v>
      </c>
      <c r="H2655">
        <v>60</v>
      </c>
      <c r="I2655">
        <v>0.52076599999999995</v>
      </c>
      <c r="J2655">
        <v>1.0086790000000001</v>
      </c>
      <c r="K2655">
        <v>0</v>
      </c>
      <c r="L2655">
        <v>0</v>
      </c>
      <c r="M2655">
        <v>78</v>
      </c>
      <c r="N2655">
        <v>-9169</v>
      </c>
      <c r="O2655">
        <v>4.2692940000000004</v>
      </c>
      <c r="P2655">
        <v>36</v>
      </c>
      <c r="Q2655">
        <v>1.9704429999999999</v>
      </c>
      <c r="R2655" t="s">
        <v>43</v>
      </c>
      <c r="S2655" t="s">
        <v>43</v>
      </c>
    </row>
    <row r="2656" spans="1:19">
      <c r="A2656">
        <v>3294</v>
      </c>
      <c r="B2656">
        <v>69</v>
      </c>
      <c r="C2656">
        <v>1823</v>
      </c>
      <c r="D2656">
        <v>44172.41</v>
      </c>
      <c r="E2656">
        <v>1713</v>
      </c>
      <c r="F2656">
        <v>53123.41</v>
      </c>
      <c r="G2656">
        <v>31.011914999999998</v>
      </c>
      <c r="H2656">
        <v>6.28</v>
      </c>
      <c r="I2656">
        <v>24.731915000000001</v>
      </c>
      <c r="J2656">
        <v>4.9382029999999997</v>
      </c>
      <c r="K2656">
        <v>0</v>
      </c>
      <c r="L2656">
        <v>0</v>
      </c>
      <c r="M2656">
        <v>110</v>
      </c>
      <c r="N2656">
        <v>-8951</v>
      </c>
      <c r="O2656">
        <v>6.0340100000000003</v>
      </c>
      <c r="P2656">
        <v>33</v>
      </c>
      <c r="Q2656">
        <v>1.810203</v>
      </c>
      <c r="R2656" t="s">
        <v>43</v>
      </c>
      <c r="S2656" t="s">
        <v>43</v>
      </c>
    </row>
    <row r="2657" spans="1:19">
      <c r="A2657">
        <v>2320</v>
      </c>
      <c r="B2657">
        <v>581</v>
      </c>
      <c r="C2657">
        <v>1822</v>
      </c>
      <c r="D2657">
        <v>61166.92</v>
      </c>
      <c r="E2657">
        <v>1757</v>
      </c>
      <c r="F2657">
        <v>67056.92</v>
      </c>
      <c r="G2657">
        <v>38.165577999999996</v>
      </c>
      <c r="H2657">
        <v>27.29</v>
      </c>
      <c r="I2657">
        <v>10.875578000000001</v>
      </c>
      <c r="J2657">
        <v>1.3985190000000001</v>
      </c>
      <c r="K2657">
        <v>0</v>
      </c>
      <c r="L2657">
        <v>0</v>
      </c>
      <c r="M2657">
        <v>65</v>
      </c>
      <c r="N2657">
        <v>-5890</v>
      </c>
      <c r="O2657">
        <v>3.5675080000000001</v>
      </c>
      <c r="P2657">
        <v>24</v>
      </c>
      <c r="Q2657">
        <v>1.317234</v>
      </c>
      <c r="R2657" t="s">
        <v>43</v>
      </c>
      <c r="S2657" t="s">
        <v>43</v>
      </c>
    </row>
    <row r="2658" spans="1:19">
      <c r="A2658">
        <v>5886</v>
      </c>
      <c r="B2658">
        <v>1521</v>
      </c>
      <c r="C2658">
        <v>1822</v>
      </c>
      <c r="D2658">
        <v>53438.39</v>
      </c>
      <c r="E2658">
        <v>1644</v>
      </c>
      <c r="F2658">
        <v>68180.39</v>
      </c>
      <c r="G2658">
        <v>41.472256999999999</v>
      </c>
      <c r="H2658">
        <v>39.564999999999998</v>
      </c>
      <c r="I2658">
        <v>1.907257</v>
      </c>
      <c r="J2658">
        <v>1.048206</v>
      </c>
      <c r="K2658">
        <v>0</v>
      </c>
      <c r="L2658">
        <v>0</v>
      </c>
      <c r="M2658">
        <v>178</v>
      </c>
      <c r="N2658">
        <v>-14742</v>
      </c>
      <c r="O2658">
        <v>9.7694840000000003</v>
      </c>
      <c r="P2658">
        <v>16</v>
      </c>
      <c r="Q2658">
        <v>0.87815600000000005</v>
      </c>
      <c r="R2658" t="s">
        <v>43</v>
      </c>
      <c r="S2658" t="s">
        <v>43</v>
      </c>
    </row>
    <row r="2659" spans="1:19">
      <c r="A2659">
        <v>96</v>
      </c>
      <c r="B2659">
        <v>81</v>
      </c>
      <c r="C2659">
        <v>1821</v>
      </c>
      <c r="D2659">
        <v>104611.54</v>
      </c>
      <c r="E2659">
        <v>1762</v>
      </c>
      <c r="F2659">
        <v>115165.54</v>
      </c>
      <c r="G2659">
        <v>65.360692</v>
      </c>
      <c r="H2659">
        <v>51.77</v>
      </c>
      <c r="I2659">
        <v>13.590692000000001</v>
      </c>
      <c r="J2659">
        <v>1.262521</v>
      </c>
      <c r="K2659">
        <v>0</v>
      </c>
      <c r="L2659">
        <v>0</v>
      </c>
      <c r="M2659">
        <v>59</v>
      </c>
      <c r="N2659">
        <v>-10554</v>
      </c>
      <c r="O2659">
        <v>3.2399779999999998</v>
      </c>
      <c r="P2659">
        <v>41</v>
      </c>
      <c r="Q2659">
        <v>2.2515100000000001</v>
      </c>
      <c r="R2659" t="s">
        <v>43</v>
      </c>
      <c r="S2659" t="s">
        <v>43</v>
      </c>
    </row>
    <row r="2660" spans="1:19">
      <c r="A2660">
        <v>1245</v>
      </c>
      <c r="B2660">
        <v>721</v>
      </c>
      <c r="C2660">
        <v>1821</v>
      </c>
      <c r="D2660">
        <v>61576.480000000003</v>
      </c>
      <c r="E2660">
        <v>1778</v>
      </c>
      <c r="F2660">
        <v>69123.48</v>
      </c>
      <c r="G2660">
        <v>38.877097999999997</v>
      </c>
      <c r="H2660">
        <v>13.88</v>
      </c>
      <c r="I2660">
        <v>24.997098000000001</v>
      </c>
      <c r="J2660">
        <v>2.8009439999999999</v>
      </c>
      <c r="K2660">
        <v>0</v>
      </c>
      <c r="L2660">
        <v>0</v>
      </c>
      <c r="M2660">
        <v>43</v>
      </c>
      <c r="N2660">
        <v>-7547</v>
      </c>
      <c r="O2660">
        <v>2.3613400000000002</v>
      </c>
      <c r="P2660">
        <v>28</v>
      </c>
      <c r="Q2660">
        <v>1.537617</v>
      </c>
      <c r="R2660" t="s">
        <v>43</v>
      </c>
      <c r="S2660" t="s">
        <v>43</v>
      </c>
    </row>
    <row r="2661" spans="1:19">
      <c r="A2661">
        <v>1155</v>
      </c>
      <c r="B2661">
        <v>1742</v>
      </c>
      <c r="C2661">
        <v>1818</v>
      </c>
      <c r="D2661">
        <v>111429.71</v>
      </c>
      <c r="E2661">
        <v>1732</v>
      </c>
      <c r="F2661">
        <v>127575.71</v>
      </c>
      <c r="G2661">
        <v>73.658030999999994</v>
      </c>
      <c r="H2661">
        <v>23.91</v>
      </c>
      <c r="I2661">
        <v>49.748030999999997</v>
      </c>
      <c r="J2661">
        <v>3.0806369999999998</v>
      </c>
      <c r="K2661">
        <v>0</v>
      </c>
      <c r="L2661">
        <v>0</v>
      </c>
      <c r="M2661">
        <v>86</v>
      </c>
      <c r="N2661">
        <v>-16146</v>
      </c>
      <c r="O2661">
        <v>4.7304729999999999</v>
      </c>
      <c r="P2661">
        <v>18</v>
      </c>
      <c r="Q2661">
        <v>0.99009899999999995</v>
      </c>
      <c r="R2661" t="s">
        <v>43</v>
      </c>
      <c r="S2661" t="s">
        <v>43</v>
      </c>
    </row>
    <row r="2662" spans="1:19">
      <c r="A2662">
        <v>1213</v>
      </c>
      <c r="B2662">
        <v>442</v>
      </c>
      <c r="C2662">
        <v>1816</v>
      </c>
      <c r="D2662">
        <v>85902.080000000002</v>
      </c>
      <c r="E2662">
        <v>1741</v>
      </c>
      <c r="F2662">
        <v>92928.08</v>
      </c>
      <c r="G2662">
        <v>53.376266999999999</v>
      </c>
      <c r="H2662">
        <v>26.12</v>
      </c>
      <c r="I2662">
        <v>27.256267000000001</v>
      </c>
      <c r="J2662">
        <v>2.0435020000000002</v>
      </c>
      <c r="K2662">
        <v>0</v>
      </c>
      <c r="L2662">
        <v>0</v>
      </c>
      <c r="M2662">
        <v>75</v>
      </c>
      <c r="N2662">
        <v>-7026</v>
      </c>
      <c r="O2662">
        <v>4.129956</v>
      </c>
      <c r="P2662">
        <v>26</v>
      </c>
      <c r="Q2662">
        <v>1.431718</v>
      </c>
      <c r="R2662" t="s">
        <v>43</v>
      </c>
      <c r="S2662" t="s">
        <v>43</v>
      </c>
    </row>
    <row r="2663" spans="1:19">
      <c r="A2663">
        <v>5646</v>
      </c>
      <c r="B2663">
        <v>1508</v>
      </c>
      <c r="C2663">
        <v>1816</v>
      </c>
      <c r="D2663">
        <v>29963.53</v>
      </c>
      <c r="E2663">
        <v>1777</v>
      </c>
      <c r="F2663">
        <v>33585.53</v>
      </c>
      <c r="G2663">
        <v>18.900129</v>
      </c>
      <c r="H2663">
        <v>2.1</v>
      </c>
      <c r="I2663">
        <v>16.800128999999998</v>
      </c>
      <c r="J2663">
        <v>9.0000610000000005</v>
      </c>
      <c r="K2663">
        <v>0</v>
      </c>
      <c r="L2663">
        <v>0</v>
      </c>
      <c r="M2663">
        <v>39</v>
      </c>
      <c r="N2663">
        <v>-3622</v>
      </c>
      <c r="O2663">
        <v>2.1475770000000001</v>
      </c>
      <c r="P2663">
        <v>18</v>
      </c>
      <c r="Q2663">
        <v>0.99118899999999999</v>
      </c>
      <c r="R2663" t="s">
        <v>43</v>
      </c>
      <c r="S2663" t="s">
        <v>43</v>
      </c>
    </row>
    <row r="2664" spans="1:19">
      <c r="A2664">
        <v>2514</v>
      </c>
      <c r="B2664">
        <v>69</v>
      </c>
      <c r="C2664">
        <v>1815</v>
      </c>
      <c r="D2664">
        <v>41852.83</v>
      </c>
      <c r="E2664">
        <v>1716</v>
      </c>
      <c r="F2664">
        <v>50268.83</v>
      </c>
      <c r="G2664">
        <v>29.29419</v>
      </c>
      <c r="H2664">
        <v>4.8099999999999996</v>
      </c>
      <c r="I2664">
        <v>24.484190000000002</v>
      </c>
      <c r="J2664">
        <v>6.090268</v>
      </c>
      <c r="K2664">
        <v>0</v>
      </c>
      <c r="L2664">
        <v>0</v>
      </c>
      <c r="M2664">
        <v>99</v>
      </c>
      <c r="N2664">
        <v>-8416</v>
      </c>
      <c r="O2664">
        <v>5.4545450000000004</v>
      </c>
      <c r="P2664">
        <v>44</v>
      </c>
      <c r="Q2664">
        <v>2.424242</v>
      </c>
      <c r="R2664" t="s">
        <v>43</v>
      </c>
      <c r="S2664" t="s">
        <v>43</v>
      </c>
    </row>
    <row r="2665" spans="1:19">
      <c r="A2665">
        <v>1175</v>
      </c>
      <c r="B2665">
        <v>377</v>
      </c>
      <c r="C2665">
        <v>1814</v>
      </c>
      <c r="D2665">
        <v>86908.63</v>
      </c>
      <c r="E2665">
        <v>1747</v>
      </c>
      <c r="F2665">
        <v>92724.63</v>
      </c>
      <c r="G2665">
        <v>53.076490999999997</v>
      </c>
      <c r="H2665">
        <v>40.24</v>
      </c>
      <c r="I2665">
        <v>12.836491000000001</v>
      </c>
      <c r="J2665">
        <v>1.3189979999999999</v>
      </c>
      <c r="K2665">
        <v>0</v>
      </c>
      <c r="L2665">
        <v>0</v>
      </c>
      <c r="M2665">
        <v>67</v>
      </c>
      <c r="N2665">
        <v>-5816</v>
      </c>
      <c r="O2665">
        <v>3.693495</v>
      </c>
      <c r="P2665">
        <v>47</v>
      </c>
      <c r="Q2665">
        <v>2.5909589999999998</v>
      </c>
      <c r="R2665" t="s">
        <v>43</v>
      </c>
      <c r="S2665" t="s">
        <v>43</v>
      </c>
    </row>
    <row r="2666" spans="1:19">
      <c r="A2666">
        <v>3028</v>
      </c>
      <c r="B2666">
        <v>141</v>
      </c>
      <c r="C2666">
        <v>1814</v>
      </c>
      <c r="D2666">
        <v>85235.15</v>
      </c>
      <c r="E2666">
        <v>1693</v>
      </c>
      <c r="F2666">
        <v>101208.15</v>
      </c>
      <c r="G2666">
        <v>59.780360000000002</v>
      </c>
      <c r="H2666">
        <v>41.79</v>
      </c>
      <c r="I2666">
        <v>17.990359999999999</v>
      </c>
      <c r="J2666">
        <v>1.4304939999999999</v>
      </c>
      <c r="K2666">
        <v>0</v>
      </c>
      <c r="L2666">
        <v>0</v>
      </c>
      <c r="M2666">
        <v>121</v>
      </c>
      <c r="N2666">
        <v>-15973</v>
      </c>
      <c r="O2666">
        <v>6.6703419999999998</v>
      </c>
      <c r="P2666">
        <v>21</v>
      </c>
      <c r="Q2666">
        <v>1.1576630000000001</v>
      </c>
      <c r="R2666" t="s">
        <v>43</v>
      </c>
      <c r="S2666" t="s">
        <v>43</v>
      </c>
    </row>
    <row r="2667" spans="1:19">
      <c r="A2667">
        <v>1308</v>
      </c>
      <c r="B2667">
        <v>1444</v>
      </c>
      <c r="C2667">
        <v>1813</v>
      </c>
      <c r="D2667">
        <v>136449.03</v>
      </c>
      <c r="E2667">
        <v>1729</v>
      </c>
      <c r="F2667">
        <v>144836.03</v>
      </c>
      <c r="G2667">
        <v>83.76867</v>
      </c>
      <c r="H2667">
        <v>41.88</v>
      </c>
      <c r="I2667">
        <v>41.888669999999998</v>
      </c>
      <c r="J2667">
        <v>2.0002070000000001</v>
      </c>
      <c r="K2667">
        <v>0</v>
      </c>
      <c r="L2667">
        <v>0</v>
      </c>
      <c r="M2667">
        <v>84</v>
      </c>
      <c r="N2667">
        <v>-8387</v>
      </c>
      <c r="O2667">
        <v>4.6332050000000002</v>
      </c>
      <c r="P2667">
        <v>29</v>
      </c>
      <c r="Q2667">
        <v>1.599559</v>
      </c>
      <c r="R2667" t="s">
        <v>43</v>
      </c>
      <c r="S2667" t="s">
        <v>43</v>
      </c>
    </row>
    <row r="2668" spans="1:19">
      <c r="A2668">
        <v>2217</v>
      </c>
      <c r="B2668">
        <v>729</v>
      </c>
      <c r="C2668">
        <v>1813</v>
      </c>
      <c r="D2668">
        <v>94567.47</v>
      </c>
      <c r="E2668">
        <v>1654</v>
      </c>
      <c r="F2668">
        <v>111981.47</v>
      </c>
      <c r="G2668">
        <v>67.703428000000002</v>
      </c>
      <c r="H2668">
        <v>47.65</v>
      </c>
      <c r="I2668">
        <v>20.053428</v>
      </c>
      <c r="J2668">
        <v>1.4208480000000001</v>
      </c>
      <c r="K2668">
        <v>0</v>
      </c>
      <c r="L2668">
        <v>0</v>
      </c>
      <c r="M2668">
        <v>159</v>
      </c>
      <c r="N2668">
        <v>-17414</v>
      </c>
      <c r="O2668">
        <v>8.7699940000000005</v>
      </c>
      <c r="P2668">
        <v>35</v>
      </c>
      <c r="Q2668">
        <v>1.9305019999999999</v>
      </c>
      <c r="R2668" t="s">
        <v>43</v>
      </c>
      <c r="S2668" t="s">
        <v>43</v>
      </c>
    </row>
    <row r="2669" spans="1:19">
      <c r="A2669">
        <v>5828</v>
      </c>
      <c r="B2669">
        <v>1528</v>
      </c>
      <c r="C2669">
        <v>1813</v>
      </c>
      <c r="D2669">
        <v>125371.65</v>
      </c>
      <c r="E2669">
        <v>1767</v>
      </c>
      <c r="F2669">
        <v>129717.65</v>
      </c>
      <c r="G2669">
        <v>73.411233999999993</v>
      </c>
      <c r="H2669">
        <v>80</v>
      </c>
      <c r="I2669">
        <v>-6.5887659999999997</v>
      </c>
      <c r="J2669">
        <v>0.91764000000000001</v>
      </c>
      <c r="K2669">
        <v>0</v>
      </c>
      <c r="L2669">
        <v>0</v>
      </c>
      <c r="M2669">
        <v>46</v>
      </c>
      <c r="N2669">
        <v>-4346</v>
      </c>
      <c r="O2669">
        <v>2.5372309999999998</v>
      </c>
      <c r="P2669">
        <v>51</v>
      </c>
      <c r="Q2669">
        <v>2.8130169999999999</v>
      </c>
      <c r="R2669" t="s">
        <v>43</v>
      </c>
      <c r="S2669" t="s">
        <v>43</v>
      </c>
    </row>
    <row r="2670" spans="1:19">
      <c r="A2670">
        <v>4698</v>
      </c>
      <c r="B2670">
        <v>727</v>
      </c>
      <c r="C2670">
        <v>1810</v>
      </c>
      <c r="D2670">
        <v>75813.990000000005</v>
      </c>
      <c r="E2670">
        <v>1776</v>
      </c>
      <c r="F2670">
        <v>83396.990000000005</v>
      </c>
      <c r="G2670">
        <v>46.957765000000002</v>
      </c>
      <c r="H2670">
        <v>14.945</v>
      </c>
      <c r="I2670">
        <v>32.012765000000002</v>
      </c>
      <c r="J2670">
        <v>3.1420379999999999</v>
      </c>
      <c r="K2670">
        <v>0</v>
      </c>
      <c r="L2670">
        <v>0</v>
      </c>
      <c r="M2670">
        <v>34</v>
      </c>
      <c r="N2670">
        <v>-7583</v>
      </c>
      <c r="O2670">
        <v>1.8784529999999999</v>
      </c>
      <c r="P2670">
        <v>14</v>
      </c>
      <c r="Q2670">
        <v>0.77348099999999997</v>
      </c>
      <c r="R2670" t="s">
        <v>43</v>
      </c>
      <c r="S2670" t="s">
        <v>43</v>
      </c>
    </row>
    <row r="2671" spans="1:19">
      <c r="A2671">
        <v>3810</v>
      </c>
      <c r="B2671">
        <v>1921</v>
      </c>
      <c r="C2671">
        <v>1807</v>
      </c>
      <c r="D2671">
        <v>109161.1</v>
      </c>
      <c r="E2671">
        <v>1666</v>
      </c>
      <c r="F2671">
        <v>129326.1</v>
      </c>
      <c r="G2671">
        <v>77.626711</v>
      </c>
      <c r="H2671">
        <v>54.58</v>
      </c>
      <c r="I2671">
        <v>23.046710999999998</v>
      </c>
      <c r="J2671">
        <v>1.422256</v>
      </c>
      <c r="K2671">
        <v>0</v>
      </c>
      <c r="L2671">
        <v>0</v>
      </c>
      <c r="M2671">
        <v>141</v>
      </c>
      <c r="N2671">
        <v>-20165</v>
      </c>
      <c r="O2671">
        <v>7.802988</v>
      </c>
      <c r="P2671">
        <v>35</v>
      </c>
      <c r="Q2671">
        <v>1.936912</v>
      </c>
      <c r="R2671" t="s">
        <v>43</v>
      </c>
      <c r="S2671" t="s">
        <v>43</v>
      </c>
    </row>
    <row r="2672" spans="1:19">
      <c r="A2672">
        <v>5072</v>
      </c>
      <c r="B2672">
        <v>1070</v>
      </c>
      <c r="C2672">
        <v>1806</v>
      </c>
      <c r="D2672">
        <v>105405.46</v>
      </c>
      <c r="E2672">
        <v>1711</v>
      </c>
      <c r="F2672">
        <v>118225.46</v>
      </c>
      <c r="G2672">
        <v>69.097288000000006</v>
      </c>
      <c r="H2672">
        <v>42.89</v>
      </c>
      <c r="I2672">
        <v>26.207287999999998</v>
      </c>
      <c r="J2672">
        <v>1.611035</v>
      </c>
      <c r="K2672">
        <v>0</v>
      </c>
      <c r="L2672">
        <v>0</v>
      </c>
      <c r="M2672">
        <v>95</v>
      </c>
      <c r="N2672">
        <v>-12820</v>
      </c>
      <c r="O2672">
        <v>5.2602440000000001</v>
      </c>
      <c r="P2672">
        <v>19</v>
      </c>
      <c r="Q2672">
        <v>1.052049</v>
      </c>
      <c r="R2672" t="s">
        <v>43</v>
      </c>
      <c r="S2672" t="s">
        <v>43</v>
      </c>
    </row>
    <row r="2673" spans="1:19">
      <c r="A2673">
        <v>6000</v>
      </c>
      <c r="B2673">
        <v>1303</v>
      </c>
      <c r="C2673">
        <v>1806</v>
      </c>
      <c r="D2673">
        <v>186357.61</v>
      </c>
      <c r="E2673">
        <v>1607</v>
      </c>
      <c r="F2673">
        <v>214201.61</v>
      </c>
      <c r="G2673">
        <v>133.29284999999999</v>
      </c>
      <c r="H2673">
        <v>78.97</v>
      </c>
      <c r="I2673">
        <v>54.322850000000003</v>
      </c>
      <c r="J2673">
        <v>1.6878919999999999</v>
      </c>
      <c r="K2673">
        <v>0</v>
      </c>
      <c r="L2673">
        <v>0</v>
      </c>
      <c r="M2673">
        <v>199</v>
      </c>
      <c r="N2673">
        <v>-27844</v>
      </c>
      <c r="O2673">
        <v>11.018826000000001</v>
      </c>
      <c r="P2673">
        <v>30</v>
      </c>
      <c r="Q2673">
        <v>1.66113</v>
      </c>
      <c r="R2673" t="s">
        <v>43</v>
      </c>
      <c r="S2673" t="s">
        <v>43</v>
      </c>
    </row>
    <row r="2674" spans="1:19">
      <c r="A2674">
        <v>273</v>
      </c>
      <c r="B2674">
        <v>940</v>
      </c>
      <c r="C2674">
        <v>1803</v>
      </c>
      <c r="D2674">
        <v>53730.28</v>
      </c>
      <c r="E2674">
        <v>1708</v>
      </c>
      <c r="F2674">
        <v>62852.28</v>
      </c>
      <c r="G2674">
        <v>36.798758999999997</v>
      </c>
      <c r="H2674">
        <v>26.98</v>
      </c>
      <c r="I2674">
        <v>9.818759</v>
      </c>
      <c r="J2674">
        <v>1.3639269999999999</v>
      </c>
      <c r="K2674">
        <v>0</v>
      </c>
      <c r="L2674">
        <v>0</v>
      </c>
      <c r="M2674">
        <v>95</v>
      </c>
      <c r="N2674">
        <v>-9122</v>
      </c>
      <c r="O2674">
        <v>5.2689959999999996</v>
      </c>
      <c r="P2674">
        <v>24</v>
      </c>
      <c r="Q2674">
        <v>1.331115</v>
      </c>
      <c r="R2674" t="s">
        <v>43</v>
      </c>
      <c r="S2674" t="s">
        <v>43</v>
      </c>
    </row>
    <row r="2675" spans="1:19">
      <c r="A2675">
        <v>2355</v>
      </c>
      <c r="B2675">
        <v>608</v>
      </c>
      <c r="C2675">
        <v>1800</v>
      </c>
      <c r="D2675">
        <v>30780.2</v>
      </c>
      <c r="E2675">
        <v>1662</v>
      </c>
      <c r="F2675">
        <v>41593.199999999997</v>
      </c>
      <c r="G2675">
        <v>25.025993</v>
      </c>
      <c r="H2675">
        <v>13.76</v>
      </c>
      <c r="I2675">
        <v>11.265993</v>
      </c>
      <c r="J2675">
        <v>1.8187489999999999</v>
      </c>
      <c r="K2675">
        <v>0</v>
      </c>
      <c r="L2675">
        <v>0</v>
      </c>
      <c r="M2675">
        <v>138</v>
      </c>
      <c r="N2675">
        <v>-10813</v>
      </c>
      <c r="O2675">
        <v>7.6666670000000003</v>
      </c>
      <c r="P2675">
        <v>22</v>
      </c>
      <c r="Q2675">
        <v>1.2222219999999999</v>
      </c>
      <c r="R2675" t="s">
        <v>43</v>
      </c>
      <c r="S2675" t="s">
        <v>43</v>
      </c>
    </row>
    <row r="2676" spans="1:19">
      <c r="A2676">
        <v>121</v>
      </c>
      <c r="B2676">
        <v>984</v>
      </c>
      <c r="C2676">
        <v>1797</v>
      </c>
      <c r="D2676">
        <v>151531.23000000001</v>
      </c>
      <c r="E2676">
        <v>1745</v>
      </c>
      <c r="F2676">
        <v>159403.23000000001</v>
      </c>
      <c r="G2676">
        <v>91.348556000000002</v>
      </c>
      <c r="H2676">
        <v>91.93</v>
      </c>
      <c r="I2676">
        <v>-0.58144399999999996</v>
      </c>
      <c r="J2676">
        <v>0.99367499999999997</v>
      </c>
      <c r="K2676">
        <v>0</v>
      </c>
      <c r="L2676">
        <v>0</v>
      </c>
      <c r="M2676">
        <v>52</v>
      </c>
      <c r="N2676">
        <v>-7872</v>
      </c>
      <c r="O2676">
        <v>2.8937119999999998</v>
      </c>
      <c r="P2676">
        <v>19</v>
      </c>
      <c r="Q2676">
        <v>1.057318</v>
      </c>
      <c r="R2676" t="s">
        <v>43</v>
      </c>
      <c r="S2676" t="s">
        <v>44</v>
      </c>
    </row>
    <row r="2677" spans="1:19">
      <c r="A2677">
        <v>5290</v>
      </c>
      <c r="B2677">
        <v>469</v>
      </c>
      <c r="C2677">
        <v>1797</v>
      </c>
      <c r="D2677">
        <v>47376.4</v>
      </c>
      <c r="E2677">
        <v>1707</v>
      </c>
      <c r="F2677">
        <v>56462.400000000001</v>
      </c>
      <c r="G2677">
        <v>33.076976999999999</v>
      </c>
      <c r="H2677">
        <v>9.4700000000000006</v>
      </c>
      <c r="I2677">
        <v>23.606977000000001</v>
      </c>
      <c r="J2677">
        <v>3.4928170000000001</v>
      </c>
      <c r="K2677">
        <v>0</v>
      </c>
      <c r="L2677">
        <v>0</v>
      </c>
      <c r="M2677">
        <v>90</v>
      </c>
      <c r="N2677">
        <v>-9086</v>
      </c>
      <c r="O2677">
        <v>5.0083469999999997</v>
      </c>
      <c r="P2677">
        <v>21</v>
      </c>
      <c r="Q2677">
        <v>1.168614</v>
      </c>
      <c r="R2677" t="s">
        <v>43</v>
      </c>
      <c r="S2677" t="s">
        <v>43</v>
      </c>
    </row>
    <row r="2678" spans="1:19">
      <c r="A2678">
        <v>2423</v>
      </c>
      <c r="B2678">
        <v>1898</v>
      </c>
      <c r="C2678">
        <v>1796</v>
      </c>
      <c r="D2678">
        <v>62466.95</v>
      </c>
      <c r="E2678">
        <v>1714</v>
      </c>
      <c r="F2678">
        <v>71076.95</v>
      </c>
      <c r="G2678">
        <v>41.468465999999999</v>
      </c>
      <c r="H2678">
        <v>32.6</v>
      </c>
      <c r="I2678">
        <v>8.8684659999999997</v>
      </c>
      <c r="J2678">
        <v>1.2720389999999999</v>
      </c>
      <c r="K2678">
        <v>0</v>
      </c>
      <c r="L2678">
        <v>0</v>
      </c>
      <c r="M2678">
        <v>82</v>
      </c>
      <c r="N2678">
        <v>-8610</v>
      </c>
      <c r="O2678">
        <v>4.5657019999999999</v>
      </c>
      <c r="P2678">
        <v>26</v>
      </c>
      <c r="Q2678">
        <v>1.4476610000000001</v>
      </c>
      <c r="R2678" t="s">
        <v>43</v>
      </c>
      <c r="S2678" t="s">
        <v>43</v>
      </c>
    </row>
    <row r="2679" spans="1:19">
      <c r="A2679">
        <v>2631</v>
      </c>
      <c r="B2679">
        <v>27</v>
      </c>
      <c r="C2679">
        <v>1795</v>
      </c>
      <c r="D2679">
        <v>102982.18</v>
      </c>
      <c r="E2679">
        <v>1688</v>
      </c>
      <c r="F2679">
        <v>119321.18</v>
      </c>
      <c r="G2679">
        <v>70.687903000000006</v>
      </c>
      <c r="H2679">
        <v>39.435000000000002</v>
      </c>
      <c r="I2679">
        <v>31.252903</v>
      </c>
      <c r="J2679">
        <v>1.7925169999999999</v>
      </c>
      <c r="K2679">
        <v>0</v>
      </c>
      <c r="L2679">
        <v>0</v>
      </c>
      <c r="M2679">
        <v>107</v>
      </c>
      <c r="N2679">
        <v>-16339</v>
      </c>
      <c r="O2679">
        <v>5.9610029999999998</v>
      </c>
      <c r="P2679">
        <v>18</v>
      </c>
      <c r="Q2679">
        <v>1.002786</v>
      </c>
      <c r="R2679" t="s">
        <v>43</v>
      </c>
      <c r="S2679" t="s">
        <v>43</v>
      </c>
    </row>
    <row r="2680" spans="1:19">
      <c r="A2680">
        <v>2818</v>
      </c>
      <c r="B2680">
        <v>631</v>
      </c>
      <c r="C2680">
        <v>1790</v>
      </c>
      <c r="D2680">
        <v>48921.599999999999</v>
      </c>
      <c r="E2680">
        <v>1683</v>
      </c>
      <c r="F2680">
        <v>57841.599999999999</v>
      </c>
      <c r="G2680">
        <v>34.368152000000002</v>
      </c>
      <c r="H2680">
        <v>13.01</v>
      </c>
      <c r="I2680">
        <v>21.358152</v>
      </c>
      <c r="J2680">
        <v>2.6416719999999998</v>
      </c>
      <c r="K2680">
        <v>0</v>
      </c>
      <c r="L2680">
        <v>0</v>
      </c>
      <c r="M2680">
        <v>107</v>
      </c>
      <c r="N2680">
        <v>-8920</v>
      </c>
      <c r="O2680">
        <v>5.9776540000000002</v>
      </c>
      <c r="P2680">
        <v>19</v>
      </c>
      <c r="Q2680">
        <v>1.061453</v>
      </c>
      <c r="R2680" t="s">
        <v>43</v>
      </c>
      <c r="S2680" t="s">
        <v>43</v>
      </c>
    </row>
    <row r="2681" spans="1:19">
      <c r="A2681">
        <v>104</v>
      </c>
      <c r="B2681">
        <v>257</v>
      </c>
      <c r="C2681">
        <v>1788</v>
      </c>
      <c r="D2681">
        <v>94770.76</v>
      </c>
      <c r="E2681">
        <v>1720</v>
      </c>
      <c r="F2681">
        <v>103138.76</v>
      </c>
      <c r="G2681">
        <v>59.964395000000003</v>
      </c>
      <c r="H2681">
        <v>60</v>
      </c>
      <c r="I2681">
        <v>-3.5604999999999998E-2</v>
      </c>
      <c r="J2681">
        <v>0.99940700000000005</v>
      </c>
      <c r="K2681">
        <v>0</v>
      </c>
      <c r="L2681">
        <v>0</v>
      </c>
      <c r="M2681">
        <v>68</v>
      </c>
      <c r="N2681">
        <v>-8368</v>
      </c>
      <c r="O2681">
        <v>3.8031320000000002</v>
      </c>
      <c r="P2681">
        <v>33</v>
      </c>
      <c r="Q2681">
        <v>1.8456379999999999</v>
      </c>
      <c r="R2681" t="s">
        <v>43</v>
      </c>
      <c r="S2681" t="s">
        <v>43</v>
      </c>
    </row>
    <row r="2682" spans="1:19">
      <c r="A2682">
        <v>3669</v>
      </c>
      <c r="B2682">
        <v>650</v>
      </c>
      <c r="C2682">
        <v>1788</v>
      </c>
      <c r="D2682">
        <v>57769.91</v>
      </c>
      <c r="E2682">
        <v>1607</v>
      </c>
      <c r="F2682">
        <v>72548.91</v>
      </c>
      <c r="G2682">
        <v>45.145556999999997</v>
      </c>
      <c r="H2682">
        <v>31.86</v>
      </c>
      <c r="I2682">
        <v>13.285557000000001</v>
      </c>
      <c r="J2682">
        <v>1.416998</v>
      </c>
      <c r="K2682">
        <v>0</v>
      </c>
      <c r="L2682">
        <v>0</v>
      </c>
      <c r="M2682">
        <v>181</v>
      </c>
      <c r="N2682">
        <v>-14779</v>
      </c>
      <c r="O2682">
        <v>10.123042999999999</v>
      </c>
      <c r="P2682">
        <v>18</v>
      </c>
      <c r="Q2682">
        <v>1.0067109999999999</v>
      </c>
      <c r="R2682" t="s">
        <v>43</v>
      </c>
      <c r="S2682" t="s">
        <v>43</v>
      </c>
    </row>
    <row r="2683" spans="1:19">
      <c r="A2683">
        <v>1112</v>
      </c>
      <c r="B2683">
        <v>351</v>
      </c>
      <c r="C2683">
        <v>1782</v>
      </c>
      <c r="D2683">
        <v>20152.82</v>
      </c>
      <c r="E2683">
        <v>1671</v>
      </c>
      <c r="F2683">
        <v>29448.82</v>
      </c>
      <c r="G2683">
        <v>17.623470999999999</v>
      </c>
      <c r="H2683">
        <v>9.73</v>
      </c>
      <c r="I2683">
        <v>7.8934709999999999</v>
      </c>
      <c r="J2683">
        <v>1.8112509999999999</v>
      </c>
      <c r="K2683">
        <v>0</v>
      </c>
      <c r="L2683">
        <v>0</v>
      </c>
      <c r="M2683">
        <v>111</v>
      </c>
      <c r="N2683">
        <v>-9296</v>
      </c>
      <c r="O2683">
        <v>6.2289560000000002</v>
      </c>
      <c r="P2683">
        <v>36</v>
      </c>
      <c r="Q2683">
        <v>2.0202019999999998</v>
      </c>
      <c r="R2683" t="s">
        <v>43</v>
      </c>
      <c r="S2683" t="s">
        <v>43</v>
      </c>
    </row>
    <row r="2684" spans="1:19">
      <c r="A2684">
        <v>5070</v>
      </c>
      <c r="B2684">
        <v>1315</v>
      </c>
      <c r="C2684">
        <v>1781</v>
      </c>
      <c r="D2684">
        <v>25486.31</v>
      </c>
      <c r="E2684">
        <v>1705</v>
      </c>
      <c r="F2684">
        <v>32262.31</v>
      </c>
      <c r="G2684">
        <v>18.922176</v>
      </c>
      <c r="H2684">
        <v>8.64</v>
      </c>
      <c r="I2684">
        <v>10.282176</v>
      </c>
      <c r="J2684">
        <v>2.190067</v>
      </c>
      <c r="K2684">
        <v>0</v>
      </c>
      <c r="L2684">
        <v>0</v>
      </c>
      <c r="M2684">
        <v>76</v>
      </c>
      <c r="N2684">
        <v>-6776</v>
      </c>
      <c r="O2684">
        <v>4.2672660000000002</v>
      </c>
      <c r="P2684">
        <v>12</v>
      </c>
      <c r="Q2684">
        <v>0.67377900000000002</v>
      </c>
      <c r="R2684" t="s">
        <v>43</v>
      </c>
      <c r="S2684" t="s">
        <v>43</v>
      </c>
    </row>
    <row r="2685" spans="1:19">
      <c r="A2685">
        <v>3229</v>
      </c>
      <c r="B2685">
        <v>1882</v>
      </c>
      <c r="C2685">
        <v>1780</v>
      </c>
      <c r="D2685">
        <v>103402.34</v>
      </c>
      <c r="E2685">
        <v>1707</v>
      </c>
      <c r="F2685">
        <v>116801.34</v>
      </c>
      <c r="G2685">
        <v>68.424920999999998</v>
      </c>
      <c r="H2685">
        <v>55.51</v>
      </c>
      <c r="I2685">
        <v>12.914921</v>
      </c>
      <c r="J2685">
        <v>1.2326589999999999</v>
      </c>
      <c r="K2685">
        <v>0</v>
      </c>
      <c r="L2685">
        <v>0</v>
      </c>
      <c r="M2685">
        <v>73</v>
      </c>
      <c r="N2685">
        <v>-13399</v>
      </c>
      <c r="O2685">
        <v>4.1011240000000004</v>
      </c>
      <c r="P2685">
        <v>27</v>
      </c>
      <c r="Q2685">
        <v>1.5168539999999999</v>
      </c>
      <c r="R2685" t="s">
        <v>43</v>
      </c>
      <c r="S2685" t="s">
        <v>43</v>
      </c>
    </row>
    <row r="2686" spans="1:19">
      <c r="A2686">
        <v>2918</v>
      </c>
      <c r="B2686">
        <v>1872</v>
      </c>
      <c r="C2686">
        <v>1777</v>
      </c>
      <c r="D2686">
        <v>57051.92</v>
      </c>
      <c r="E2686">
        <v>1694</v>
      </c>
      <c r="F2686">
        <v>64621.919999999998</v>
      </c>
      <c r="G2686">
        <v>38.147531999999998</v>
      </c>
      <c r="H2686">
        <v>13.705</v>
      </c>
      <c r="I2686">
        <v>24.442532</v>
      </c>
      <c r="J2686">
        <v>2.7834759999999998</v>
      </c>
      <c r="K2686">
        <v>0</v>
      </c>
      <c r="L2686">
        <v>0</v>
      </c>
      <c r="M2686">
        <v>83</v>
      </c>
      <c r="N2686">
        <v>-7570</v>
      </c>
      <c r="O2686">
        <v>4.6707929999999998</v>
      </c>
      <c r="P2686">
        <v>20</v>
      </c>
      <c r="Q2686">
        <v>1.1254919999999999</v>
      </c>
      <c r="R2686" t="s">
        <v>43</v>
      </c>
      <c r="S2686" t="s">
        <v>43</v>
      </c>
    </row>
    <row r="2687" spans="1:19">
      <c r="A2687">
        <v>1208</v>
      </c>
      <c r="B2687">
        <v>984</v>
      </c>
      <c r="C2687">
        <v>1775</v>
      </c>
      <c r="D2687">
        <v>142713.1</v>
      </c>
      <c r="E2687">
        <v>1727</v>
      </c>
      <c r="F2687">
        <v>150094.1</v>
      </c>
      <c r="G2687">
        <v>86.910307000000003</v>
      </c>
      <c r="H2687">
        <v>89.88</v>
      </c>
      <c r="I2687">
        <v>-2.9696929999999999</v>
      </c>
      <c r="J2687">
        <v>0.96695900000000001</v>
      </c>
      <c r="K2687">
        <v>0</v>
      </c>
      <c r="L2687">
        <v>0</v>
      </c>
      <c r="M2687">
        <v>48</v>
      </c>
      <c r="N2687">
        <v>-7381</v>
      </c>
      <c r="O2687">
        <v>2.7042250000000001</v>
      </c>
      <c r="P2687">
        <v>16</v>
      </c>
      <c r="Q2687">
        <v>0.90140799999999999</v>
      </c>
      <c r="R2687" t="s">
        <v>43</v>
      </c>
      <c r="S2687" t="s">
        <v>44</v>
      </c>
    </row>
    <row r="2688" spans="1:19">
      <c r="A2688">
        <v>4369</v>
      </c>
      <c r="B2688">
        <v>604</v>
      </c>
      <c r="C2688">
        <v>1775</v>
      </c>
      <c r="D2688">
        <v>89628.24</v>
      </c>
      <c r="E2688">
        <v>1724</v>
      </c>
      <c r="F2688">
        <v>96830.24</v>
      </c>
      <c r="G2688">
        <v>56.166032000000001</v>
      </c>
      <c r="H2688">
        <v>36.69</v>
      </c>
      <c r="I2688">
        <v>19.476032</v>
      </c>
      <c r="J2688">
        <v>1.5308269999999999</v>
      </c>
      <c r="K2688">
        <v>0</v>
      </c>
      <c r="L2688">
        <v>0</v>
      </c>
      <c r="M2688">
        <v>51</v>
      </c>
      <c r="N2688">
        <v>-7202</v>
      </c>
      <c r="O2688">
        <v>2.8732389999999999</v>
      </c>
      <c r="P2688">
        <v>41</v>
      </c>
      <c r="Q2688">
        <v>2.3098589999999999</v>
      </c>
      <c r="R2688" t="s">
        <v>43</v>
      </c>
      <c r="S2688" t="s">
        <v>43</v>
      </c>
    </row>
    <row r="2689" spans="1:19">
      <c r="A2689">
        <v>5528</v>
      </c>
      <c r="B2689">
        <v>1851</v>
      </c>
      <c r="C2689">
        <v>1774</v>
      </c>
      <c r="D2689">
        <v>153759.10999999999</v>
      </c>
      <c r="E2689">
        <v>1674</v>
      </c>
      <c r="F2689">
        <v>167915.11</v>
      </c>
      <c r="G2689">
        <v>100.307712</v>
      </c>
      <c r="H2689">
        <v>75.295000000000002</v>
      </c>
      <c r="I2689">
        <v>25.012712000000001</v>
      </c>
      <c r="J2689">
        <v>1.3321959999999999</v>
      </c>
      <c r="K2689">
        <v>0</v>
      </c>
      <c r="L2689">
        <v>0</v>
      </c>
      <c r="M2689">
        <v>100</v>
      </c>
      <c r="N2689">
        <v>-14156</v>
      </c>
      <c r="O2689">
        <v>5.6369790000000002</v>
      </c>
      <c r="P2689">
        <v>35</v>
      </c>
      <c r="Q2689">
        <v>1.9729429999999999</v>
      </c>
      <c r="R2689" t="s">
        <v>43</v>
      </c>
      <c r="S2689" t="s">
        <v>43</v>
      </c>
    </row>
    <row r="2690" spans="1:19">
      <c r="A2690">
        <v>6106</v>
      </c>
      <c r="B2690">
        <v>688</v>
      </c>
      <c r="C2690">
        <v>1774</v>
      </c>
      <c r="D2690">
        <v>48705.13</v>
      </c>
      <c r="E2690">
        <v>1753</v>
      </c>
      <c r="F2690">
        <v>51416.13</v>
      </c>
      <c r="G2690">
        <v>29.330365</v>
      </c>
      <c r="H2690">
        <v>14.47</v>
      </c>
      <c r="I2690">
        <v>14.860365</v>
      </c>
      <c r="J2690">
        <v>2.0269780000000002</v>
      </c>
      <c r="K2690">
        <v>0</v>
      </c>
      <c r="L2690">
        <v>0</v>
      </c>
      <c r="M2690">
        <v>21</v>
      </c>
      <c r="N2690">
        <v>-2711</v>
      </c>
      <c r="O2690">
        <v>1.1837660000000001</v>
      </c>
      <c r="P2690">
        <v>19</v>
      </c>
      <c r="Q2690">
        <v>1.071026</v>
      </c>
      <c r="R2690" t="s">
        <v>43</v>
      </c>
      <c r="S2690" t="s">
        <v>43</v>
      </c>
    </row>
    <row r="2691" spans="1:19">
      <c r="A2691">
        <v>1278</v>
      </c>
      <c r="B2691">
        <v>1746</v>
      </c>
      <c r="C2691">
        <v>1772</v>
      </c>
      <c r="D2691">
        <v>159887.44</v>
      </c>
      <c r="E2691">
        <v>1657</v>
      </c>
      <c r="F2691">
        <v>181985.44</v>
      </c>
      <c r="G2691">
        <v>109.82826799999999</v>
      </c>
      <c r="H2691">
        <v>84.05</v>
      </c>
      <c r="I2691">
        <v>25.778268000000001</v>
      </c>
      <c r="J2691">
        <v>1.306702</v>
      </c>
      <c r="K2691">
        <v>0</v>
      </c>
      <c r="L2691">
        <v>0</v>
      </c>
      <c r="M2691">
        <v>115</v>
      </c>
      <c r="N2691">
        <v>-22098</v>
      </c>
      <c r="O2691">
        <v>6.4898420000000003</v>
      </c>
      <c r="P2691">
        <v>44</v>
      </c>
      <c r="Q2691">
        <v>2.4830700000000001</v>
      </c>
      <c r="R2691" t="s">
        <v>43</v>
      </c>
      <c r="S2691" t="s">
        <v>43</v>
      </c>
    </row>
    <row r="2692" spans="1:19">
      <c r="A2692">
        <v>5609</v>
      </c>
      <c r="B2692">
        <v>872</v>
      </c>
      <c r="C2692">
        <v>1771</v>
      </c>
      <c r="D2692">
        <v>92131</v>
      </c>
      <c r="E2692">
        <v>1730</v>
      </c>
      <c r="F2692">
        <v>96820</v>
      </c>
      <c r="G2692">
        <v>55.965318000000003</v>
      </c>
      <c r="H2692">
        <v>40</v>
      </c>
      <c r="I2692">
        <v>15.965318</v>
      </c>
      <c r="J2692">
        <v>1.399133</v>
      </c>
      <c r="K2692">
        <v>0</v>
      </c>
      <c r="L2692">
        <v>0</v>
      </c>
      <c r="M2692">
        <v>41</v>
      </c>
      <c r="N2692">
        <v>-4689</v>
      </c>
      <c r="O2692">
        <v>2.3150759999999999</v>
      </c>
      <c r="P2692">
        <v>34</v>
      </c>
      <c r="Q2692">
        <v>1.9198189999999999</v>
      </c>
      <c r="R2692" t="s">
        <v>43</v>
      </c>
      <c r="S2692" t="s">
        <v>43</v>
      </c>
    </row>
    <row r="2693" spans="1:19">
      <c r="A2693">
        <v>3396</v>
      </c>
      <c r="B2693">
        <v>672</v>
      </c>
      <c r="C2693">
        <v>1770</v>
      </c>
      <c r="D2693">
        <v>42270.73</v>
      </c>
      <c r="E2693">
        <v>1705</v>
      </c>
      <c r="F2693">
        <v>47321.73</v>
      </c>
      <c r="G2693">
        <v>27.75468</v>
      </c>
      <c r="H2693">
        <v>17.88</v>
      </c>
      <c r="I2693">
        <v>9.8746799999999997</v>
      </c>
      <c r="J2693">
        <v>1.5522750000000001</v>
      </c>
      <c r="K2693">
        <v>0</v>
      </c>
      <c r="L2693">
        <v>0</v>
      </c>
      <c r="M2693">
        <v>65</v>
      </c>
      <c r="N2693">
        <v>-5051</v>
      </c>
      <c r="O2693">
        <v>3.6723159999999999</v>
      </c>
      <c r="P2693">
        <v>30</v>
      </c>
      <c r="Q2693">
        <v>1.6949149999999999</v>
      </c>
      <c r="R2693" t="s">
        <v>43</v>
      </c>
      <c r="S2693" t="s">
        <v>43</v>
      </c>
    </row>
    <row r="2694" spans="1:19">
      <c r="A2694">
        <v>5719</v>
      </c>
      <c r="B2694">
        <v>1315</v>
      </c>
      <c r="C2694">
        <v>1769</v>
      </c>
      <c r="D2694">
        <v>24941.38</v>
      </c>
      <c r="E2694">
        <v>1706</v>
      </c>
      <c r="F2694">
        <v>30785.38</v>
      </c>
      <c r="G2694">
        <v>18.045358</v>
      </c>
      <c r="H2694">
        <v>7.0549999999999997</v>
      </c>
      <c r="I2694">
        <v>10.990358000000001</v>
      </c>
      <c r="J2694">
        <v>2.5578110000000001</v>
      </c>
      <c r="K2694">
        <v>0</v>
      </c>
      <c r="L2694">
        <v>0</v>
      </c>
      <c r="M2694">
        <v>63</v>
      </c>
      <c r="N2694">
        <v>-5844</v>
      </c>
      <c r="O2694">
        <v>3.561334</v>
      </c>
      <c r="P2694">
        <v>16</v>
      </c>
      <c r="Q2694">
        <v>0.90446599999999999</v>
      </c>
      <c r="R2694" t="s">
        <v>43</v>
      </c>
      <c r="S2694" t="s">
        <v>43</v>
      </c>
    </row>
    <row r="2695" spans="1:19">
      <c r="A2695">
        <v>143</v>
      </c>
      <c r="B2695">
        <v>1360</v>
      </c>
      <c r="C2695">
        <v>1769</v>
      </c>
      <c r="D2695">
        <v>80360.009999999995</v>
      </c>
      <c r="E2695">
        <v>1557</v>
      </c>
      <c r="F2695">
        <v>102719.01</v>
      </c>
      <c r="G2695">
        <v>65.972389000000007</v>
      </c>
      <c r="H2695">
        <v>44.93</v>
      </c>
      <c r="I2695">
        <v>21.042389</v>
      </c>
      <c r="J2695">
        <v>1.468337</v>
      </c>
      <c r="K2695">
        <v>0</v>
      </c>
      <c r="L2695">
        <v>0</v>
      </c>
      <c r="M2695">
        <v>212</v>
      </c>
      <c r="N2695">
        <v>-22359</v>
      </c>
      <c r="O2695">
        <v>11.984171999999999</v>
      </c>
      <c r="P2695">
        <v>21</v>
      </c>
      <c r="Q2695">
        <v>1.187111</v>
      </c>
      <c r="R2695" t="s">
        <v>43</v>
      </c>
      <c r="S2695" t="s">
        <v>43</v>
      </c>
    </row>
    <row r="2696" spans="1:19">
      <c r="A2696">
        <v>2892</v>
      </c>
      <c r="B2696">
        <v>609</v>
      </c>
      <c r="C2696">
        <v>1769</v>
      </c>
      <c r="D2696">
        <v>72919.89</v>
      </c>
      <c r="E2696">
        <v>1692</v>
      </c>
      <c r="F2696">
        <v>82971.89</v>
      </c>
      <c r="G2696">
        <v>49.037759999999999</v>
      </c>
      <c r="H2696">
        <v>12.1</v>
      </c>
      <c r="I2696">
        <v>36.937759999999997</v>
      </c>
      <c r="J2696">
        <v>4.0527069999999998</v>
      </c>
      <c r="K2696">
        <v>0</v>
      </c>
      <c r="L2696">
        <v>0</v>
      </c>
      <c r="M2696">
        <v>77</v>
      </c>
      <c r="N2696">
        <v>-10052</v>
      </c>
      <c r="O2696">
        <v>4.3527420000000001</v>
      </c>
      <c r="P2696">
        <v>17</v>
      </c>
      <c r="Q2696">
        <v>0.96099500000000004</v>
      </c>
      <c r="R2696" t="s">
        <v>43</v>
      </c>
      <c r="S2696" t="s">
        <v>43</v>
      </c>
    </row>
    <row r="2697" spans="1:19">
      <c r="A2697">
        <v>3836</v>
      </c>
      <c r="B2697">
        <v>984</v>
      </c>
      <c r="C2697">
        <v>1768</v>
      </c>
      <c r="D2697">
        <v>142679.94</v>
      </c>
      <c r="E2697">
        <v>1721</v>
      </c>
      <c r="F2697">
        <v>148866.94</v>
      </c>
      <c r="G2697">
        <v>86.500255999999993</v>
      </c>
      <c r="H2697">
        <v>91.05</v>
      </c>
      <c r="I2697">
        <v>-4.5497439999999996</v>
      </c>
      <c r="J2697">
        <v>0.95003000000000004</v>
      </c>
      <c r="K2697">
        <v>0</v>
      </c>
      <c r="L2697">
        <v>0</v>
      </c>
      <c r="M2697">
        <v>47</v>
      </c>
      <c r="N2697">
        <v>-6187</v>
      </c>
      <c r="O2697">
        <v>2.6583709999999998</v>
      </c>
      <c r="P2697">
        <v>23</v>
      </c>
      <c r="Q2697">
        <v>1.300905</v>
      </c>
      <c r="R2697" t="s">
        <v>43</v>
      </c>
      <c r="S2697" t="s">
        <v>44</v>
      </c>
    </row>
    <row r="2698" spans="1:19">
      <c r="A2698">
        <v>357</v>
      </c>
      <c r="B2698">
        <v>1730</v>
      </c>
      <c r="C2698">
        <v>1765</v>
      </c>
      <c r="D2698">
        <v>34081.11</v>
      </c>
      <c r="E2698">
        <v>1687</v>
      </c>
      <c r="F2698">
        <v>40874.11</v>
      </c>
      <c r="G2698">
        <v>24.228874000000001</v>
      </c>
      <c r="H2698">
        <v>8.4</v>
      </c>
      <c r="I2698">
        <v>15.828874000000001</v>
      </c>
      <c r="J2698">
        <v>2.8843899999999998</v>
      </c>
      <c r="K2698">
        <v>0</v>
      </c>
      <c r="L2698">
        <v>0</v>
      </c>
      <c r="M2698">
        <v>78</v>
      </c>
      <c r="N2698">
        <v>-6793</v>
      </c>
      <c r="O2698">
        <v>4.4192629999999999</v>
      </c>
      <c r="P2698">
        <v>30</v>
      </c>
      <c r="Q2698">
        <v>1.6997169999999999</v>
      </c>
      <c r="R2698" t="s">
        <v>43</v>
      </c>
      <c r="S2698" t="s">
        <v>43</v>
      </c>
    </row>
    <row r="2699" spans="1:19">
      <c r="A2699">
        <v>4236</v>
      </c>
      <c r="B2699">
        <v>1163</v>
      </c>
      <c r="C2699">
        <v>1765</v>
      </c>
      <c r="D2699">
        <v>182876.55</v>
      </c>
      <c r="E2699">
        <v>1660</v>
      </c>
      <c r="F2699">
        <v>209014.55</v>
      </c>
      <c r="G2699">
        <v>125.91238</v>
      </c>
      <c r="H2699">
        <v>70.319999999999993</v>
      </c>
      <c r="I2699">
        <v>55.592379999999999</v>
      </c>
      <c r="J2699">
        <v>1.7905629999999999</v>
      </c>
      <c r="K2699">
        <v>0</v>
      </c>
      <c r="L2699">
        <v>0</v>
      </c>
      <c r="M2699">
        <v>105</v>
      </c>
      <c r="N2699">
        <v>-26138</v>
      </c>
      <c r="O2699">
        <v>5.9490080000000001</v>
      </c>
      <c r="P2699">
        <v>20</v>
      </c>
      <c r="Q2699">
        <v>1.1331439999999999</v>
      </c>
      <c r="R2699" t="s">
        <v>43</v>
      </c>
      <c r="S2699" t="s">
        <v>43</v>
      </c>
    </row>
    <row r="2700" spans="1:19">
      <c r="A2700">
        <v>4694</v>
      </c>
      <c r="B2700">
        <v>1885</v>
      </c>
      <c r="C2700">
        <v>1765</v>
      </c>
      <c r="D2700">
        <v>75685.58</v>
      </c>
      <c r="E2700">
        <v>1712</v>
      </c>
      <c r="F2700">
        <v>81585.58</v>
      </c>
      <c r="G2700">
        <v>47.655129000000002</v>
      </c>
      <c r="H2700">
        <v>42.34</v>
      </c>
      <c r="I2700">
        <v>5.3151289999999998</v>
      </c>
      <c r="J2700">
        <v>1.125534</v>
      </c>
      <c r="K2700">
        <v>0</v>
      </c>
      <c r="L2700">
        <v>0</v>
      </c>
      <c r="M2700">
        <v>53</v>
      </c>
      <c r="N2700">
        <v>-5900</v>
      </c>
      <c r="O2700">
        <v>3.0028329999999999</v>
      </c>
      <c r="P2700">
        <v>57</v>
      </c>
      <c r="Q2700">
        <v>3.2294619999999998</v>
      </c>
      <c r="R2700" t="s">
        <v>43</v>
      </c>
      <c r="S2700" t="s">
        <v>43</v>
      </c>
    </row>
    <row r="2701" spans="1:19">
      <c r="A2701">
        <v>3305</v>
      </c>
      <c r="B2701">
        <v>1916</v>
      </c>
      <c r="C2701">
        <v>1764</v>
      </c>
      <c r="D2701">
        <v>33697.18</v>
      </c>
      <c r="E2701">
        <v>1638</v>
      </c>
      <c r="F2701">
        <v>42805.18</v>
      </c>
      <c r="G2701">
        <v>26.132588999999999</v>
      </c>
      <c r="H2701">
        <v>19.59</v>
      </c>
      <c r="I2701">
        <v>6.5425890000000004</v>
      </c>
      <c r="J2701">
        <v>1.3339760000000001</v>
      </c>
      <c r="K2701">
        <v>1</v>
      </c>
      <c r="L2701">
        <v>5.6689000000000003E-2</v>
      </c>
      <c r="M2701">
        <v>125</v>
      </c>
      <c r="N2701">
        <v>-9108</v>
      </c>
      <c r="O2701">
        <v>7.0861679999999998</v>
      </c>
      <c r="P2701">
        <v>33</v>
      </c>
      <c r="Q2701">
        <v>1.8707480000000001</v>
      </c>
      <c r="R2701" t="s">
        <v>43</v>
      </c>
      <c r="S2701" t="s">
        <v>43</v>
      </c>
    </row>
    <row r="2702" spans="1:19">
      <c r="A2702">
        <v>3161</v>
      </c>
      <c r="B2702">
        <v>104</v>
      </c>
      <c r="C2702">
        <v>1764</v>
      </c>
      <c r="D2702">
        <v>90432.9</v>
      </c>
      <c r="E2702">
        <v>1690</v>
      </c>
      <c r="F2702">
        <v>99528.9</v>
      </c>
      <c r="G2702">
        <v>58.89284</v>
      </c>
      <c r="H2702">
        <v>44.5</v>
      </c>
      <c r="I2702">
        <v>14.39284</v>
      </c>
      <c r="J2702">
        <v>1.3234349999999999</v>
      </c>
      <c r="K2702">
        <v>0</v>
      </c>
      <c r="L2702">
        <v>0</v>
      </c>
      <c r="M2702">
        <v>74</v>
      </c>
      <c r="N2702">
        <v>-9096</v>
      </c>
      <c r="O2702">
        <v>4.195011</v>
      </c>
      <c r="P2702">
        <v>19</v>
      </c>
      <c r="Q2702">
        <v>1.0770980000000001</v>
      </c>
      <c r="R2702" t="s">
        <v>43</v>
      </c>
      <c r="S2702" t="s">
        <v>43</v>
      </c>
    </row>
    <row r="2703" spans="1:19">
      <c r="A2703">
        <v>1206</v>
      </c>
      <c r="B2703">
        <v>723</v>
      </c>
      <c r="C2703">
        <v>1762</v>
      </c>
      <c r="D2703">
        <v>65127.61</v>
      </c>
      <c r="E2703">
        <v>1694</v>
      </c>
      <c r="F2703">
        <v>74172.61</v>
      </c>
      <c r="G2703">
        <v>43.785483999999997</v>
      </c>
      <c r="H2703">
        <v>12.904999999999999</v>
      </c>
      <c r="I2703">
        <v>30.880483999999999</v>
      </c>
      <c r="J2703">
        <v>3.3929079999999998</v>
      </c>
      <c r="K2703">
        <v>0</v>
      </c>
      <c r="L2703">
        <v>0</v>
      </c>
      <c r="M2703">
        <v>68</v>
      </c>
      <c r="N2703">
        <v>-9045</v>
      </c>
      <c r="O2703">
        <v>3.859251</v>
      </c>
      <c r="P2703">
        <v>24</v>
      </c>
      <c r="Q2703">
        <v>1.3620890000000001</v>
      </c>
      <c r="R2703" t="s">
        <v>43</v>
      </c>
      <c r="S2703" t="s">
        <v>43</v>
      </c>
    </row>
    <row r="2704" spans="1:19">
      <c r="A2704">
        <v>3309</v>
      </c>
      <c r="B2704">
        <v>1195</v>
      </c>
      <c r="C2704">
        <v>1760</v>
      </c>
      <c r="D2704">
        <v>104839.93</v>
      </c>
      <c r="E2704">
        <v>1678</v>
      </c>
      <c r="F2704">
        <v>113768.93</v>
      </c>
      <c r="G2704">
        <v>67.800315999999995</v>
      </c>
      <c r="H2704">
        <v>60</v>
      </c>
      <c r="I2704">
        <v>7.8003159999999996</v>
      </c>
      <c r="J2704">
        <v>1.1300049999999999</v>
      </c>
      <c r="K2704">
        <v>0</v>
      </c>
      <c r="L2704">
        <v>0</v>
      </c>
      <c r="M2704">
        <v>82</v>
      </c>
      <c r="N2704">
        <v>-8929</v>
      </c>
      <c r="O2704">
        <v>4.6590910000000001</v>
      </c>
      <c r="P2704">
        <v>48</v>
      </c>
      <c r="Q2704">
        <v>2.7272729999999998</v>
      </c>
      <c r="R2704" t="s">
        <v>43</v>
      </c>
      <c r="S2704" t="s">
        <v>43</v>
      </c>
    </row>
    <row r="2705" spans="1:19">
      <c r="A2705">
        <v>2692</v>
      </c>
      <c r="B2705">
        <v>477</v>
      </c>
      <c r="C2705">
        <v>1759</v>
      </c>
      <c r="D2705">
        <v>154843.59</v>
      </c>
      <c r="E2705">
        <v>1643</v>
      </c>
      <c r="F2705">
        <v>171327.59</v>
      </c>
      <c r="G2705">
        <v>104.277292</v>
      </c>
      <c r="H2705">
        <v>74.47</v>
      </c>
      <c r="I2705">
        <v>29.807292</v>
      </c>
      <c r="J2705">
        <v>1.4002589999999999</v>
      </c>
      <c r="K2705">
        <v>0</v>
      </c>
      <c r="L2705">
        <v>0</v>
      </c>
      <c r="M2705">
        <v>116</v>
      </c>
      <c r="N2705">
        <v>-16484</v>
      </c>
      <c r="O2705">
        <v>6.5946559999999996</v>
      </c>
      <c r="P2705">
        <v>33</v>
      </c>
      <c r="Q2705">
        <v>1.876066</v>
      </c>
      <c r="R2705" t="s">
        <v>43</v>
      </c>
      <c r="S2705" t="s">
        <v>43</v>
      </c>
    </row>
    <row r="2706" spans="1:19">
      <c r="A2706">
        <v>1045</v>
      </c>
      <c r="B2706">
        <v>100</v>
      </c>
      <c r="C2706">
        <v>1758</v>
      </c>
      <c r="D2706">
        <v>90361.600000000006</v>
      </c>
      <c r="E2706">
        <v>1602</v>
      </c>
      <c r="F2706">
        <v>107200.6</v>
      </c>
      <c r="G2706">
        <v>66.916729000000004</v>
      </c>
      <c r="H2706">
        <v>50.28</v>
      </c>
      <c r="I2706">
        <v>16.636728999999999</v>
      </c>
      <c r="J2706">
        <v>1.3308819999999999</v>
      </c>
      <c r="K2706">
        <v>0</v>
      </c>
      <c r="L2706">
        <v>0</v>
      </c>
      <c r="M2706">
        <v>156</v>
      </c>
      <c r="N2706">
        <v>-16839</v>
      </c>
      <c r="O2706">
        <v>8.8737200000000005</v>
      </c>
      <c r="P2706">
        <v>48</v>
      </c>
      <c r="Q2706">
        <v>2.730375</v>
      </c>
      <c r="R2706" t="s">
        <v>43</v>
      </c>
      <c r="S2706" t="s">
        <v>43</v>
      </c>
    </row>
    <row r="2707" spans="1:19">
      <c r="A2707">
        <v>5882</v>
      </c>
      <c r="B2707">
        <v>1882</v>
      </c>
      <c r="C2707">
        <v>1758</v>
      </c>
      <c r="D2707">
        <v>102945.86</v>
      </c>
      <c r="E2707">
        <v>1700</v>
      </c>
      <c r="F2707">
        <v>113203.86</v>
      </c>
      <c r="G2707">
        <v>66.590506000000005</v>
      </c>
      <c r="H2707">
        <v>55.414999999999999</v>
      </c>
      <c r="I2707">
        <v>11.175506</v>
      </c>
      <c r="J2707">
        <v>1.2016690000000001</v>
      </c>
      <c r="K2707">
        <v>0</v>
      </c>
      <c r="L2707">
        <v>0</v>
      </c>
      <c r="M2707">
        <v>58</v>
      </c>
      <c r="N2707">
        <v>-10258</v>
      </c>
      <c r="O2707">
        <v>3.299204</v>
      </c>
      <c r="P2707">
        <v>28</v>
      </c>
      <c r="Q2707">
        <v>1.592719</v>
      </c>
      <c r="R2707" t="s">
        <v>43</v>
      </c>
      <c r="S2707" t="s">
        <v>43</v>
      </c>
    </row>
    <row r="2708" spans="1:19">
      <c r="A2708">
        <v>4525</v>
      </c>
      <c r="B2708">
        <v>81</v>
      </c>
      <c r="C2708">
        <v>1757</v>
      </c>
      <c r="D2708">
        <v>96845.25</v>
      </c>
      <c r="E2708">
        <v>1696</v>
      </c>
      <c r="F2708">
        <v>106791.25</v>
      </c>
      <c r="G2708">
        <v>62.966538999999997</v>
      </c>
      <c r="H2708">
        <v>44.914999999999999</v>
      </c>
      <c r="I2708">
        <v>18.051538999999998</v>
      </c>
      <c r="J2708">
        <v>1.401904</v>
      </c>
      <c r="K2708">
        <v>0</v>
      </c>
      <c r="L2708">
        <v>0</v>
      </c>
      <c r="M2708">
        <v>61</v>
      </c>
      <c r="N2708">
        <v>-9946</v>
      </c>
      <c r="O2708">
        <v>3.4718270000000002</v>
      </c>
      <c r="P2708">
        <v>38</v>
      </c>
      <c r="Q2708">
        <v>2.1627770000000002</v>
      </c>
      <c r="R2708" t="s">
        <v>43</v>
      </c>
      <c r="S2708" t="s">
        <v>43</v>
      </c>
    </row>
    <row r="2709" spans="1:19">
      <c r="A2709">
        <v>2665</v>
      </c>
      <c r="B2709">
        <v>727</v>
      </c>
      <c r="C2709">
        <v>1755</v>
      </c>
      <c r="D2709">
        <v>71097.990000000005</v>
      </c>
      <c r="E2709">
        <v>1720</v>
      </c>
      <c r="F2709">
        <v>78781.990000000005</v>
      </c>
      <c r="G2709">
        <v>45.803483</v>
      </c>
      <c r="H2709">
        <v>15.195</v>
      </c>
      <c r="I2709">
        <v>30.608483</v>
      </c>
      <c r="J2709">
        <v>3.0143789999999999</v>
      </c>
      <c r="K2709">
        <v>0</v>
      </c>
      <c r="L2709">
        <v>0</v>
      </c>
      <c r="M2709">
        <v>35</v>
      </c>
      <c r="N2709">
        <v>-7684</v>
      </c>
      <c r="O2709">
        <v>1.994302</v>
      </c>
      <c r="P2709">
        <v>10</v>
      </c>
      <c r="Q2709">
        <v>0.569801</v>
      </c>
      <c r="R2709" t="s">
        <v>43</v>
      </c>
      <c r="S2709" t="s">
        <v>43</v>
      </c>
    </row>
    <row r="2710" spans="1:19">
      <c r="A2710">
        <v>2062</v>
      </c>
      <c r="B2710">
        <v>69</v>
      </c>
      <c r="C2710">
        <v>1754</v>
      </c>
      <c r="D2710">
        <v>37583.769999999997</v>
      </c>
      <c r="E2710">
        <v>1650</v>
      </c>
      <c r="F2710">
        <v>46235.77</v>
      </c>
      <c r="G2710">
        <v>28.021678999999999</v>
      </c>
      <c r="H2710">
        <v>4.9950000000000001</v>
      </c>
      <c r="I2710">
        <v>23.026679000000001</v>
      </c>
      <c r="J2710">
        <v>5.6099459999999999</v>
      </c>
      <c r="K2710">
        <v>0</v>
      </c>
      <c r="L2710">
        <v>0</v>
      </c>
      <c r="M2710">
        <v>104</v>
      </c>
      <c r="N2710">
        <v>-8652</v>
      </c>
      <c r="O2710">
        <v>5.9293040000000001</v>
      </c>
      <c r="P2710">
        <v>48</v>
      </c>
      <c r="Q2710">
        <v>2.736602</v>
      </c>
      <c r="R2710" t="s">
        <v>43</v>
      </c>
      <c r="S2710" t="s">
        <v>43</v>
      </c>
    </row>
    <row r="2711" spans="1:19">
      <c r="A2711">
        <v>6037</v>
      </c>
      <c r="B2711">
        <v>1370</v>
      </c>
      <c r="C2711">
        <v>1753</v>
      </c>
      <c r="D2711">
        <v>128305.87</v>
      </c>
      <c r="E2711">
        <v>1706</v>
      </c>
      <c r="F2711">
        <v>135992.87</v>
      </c>
      <c r="G2711">
        <v>79.714461</v>
      </c>
      <c r="H2711">
        <v>47.814999999999998</v>
      </c>
      <c r="I2711">
        <v>31.899460999999999</v>
      </c>
      <c r="J2711">
        <v>1.667143</v>
      </c>
      <c r="K2711">
        <v>0</v>
      </c>
      <c r="L2711">
        <v>0</v>
      </c>
      <c r="M2711">
        <v>47</v>
      </c>
      <c r="N2711">
        <v>-7687</v>
      </c>
      <c r="O2711">
        <v>2.6811180000000001</v>
      </c>
      <c r="P2711">
        <v>21</v>
      </c>
      <c r="Q2711">
        <v>1.197946</v>
      </c>
      <c r="R2711" t="s">
        <v>43</v>
      </c>
      <c r="S2711" t="s">
        <v>43</v>
      </c>
    </row>
    <row r="2712" spans="1:19">
      <c r="A2712">
        <v>5293</v>
      </c>
      <c r="B2712">
        <v>802</v>
      </c>
      <c r="C2712">
        <v>1751</v>
      </c>
      <c r="D2712">
        <v>59159.61</v>
      </c>
      <c r="E2712">
        <v>1661</v>
      </c>
      <c r="F2712">
        <v>67295.61</v>
      </c>
      <c r="G2712">
        <v>40.515116999999996</v>
      </c>
      <c r="H2712">
        <v>26.83</v>
      </c>
      <c r="I2712">
        <v>13.685117</v>
      </c>
      <c r="J2712">
        <v>1.510068</v>
      </c>
      <c r="K2712">
        <v>0</v>
      </c>
      <c r="L2712">
        <v>0</v>
      </c>
      <c r="M2712">
        <v>90</v>
      </c>
      <c r="N2712">
        <v>-8136</v>
      </c>
      <c r="O2712">
        <v>5.13992</v>
      </c>
      <c r="P2712">
        <v>25</v>
      </c>
      <c r="Q2712">
        <v>1.427756</v>
      </c>
      <c r="R2712" t="s">
        <v>43</v>
      </c>
      <c r="S2712" t="s">
        <v>43</v>
      </c>
    </row>
    <row r="2713" spans="1:19">
      <c r="A2713">
        <v>5688</v>
      </c>
      <c r="B2713">
        <v>77</v>
      </c>
      <c r="C2713">
        <v>1751</v>
      </c>
      <c r="D2713">
        <v>129066.79</v>
      </c>
      <c r="E2713">
        <v>1708</v>
      </c>
      <c r="F2713">
        <v>134288.79</v>
      </c>
      <c r="G2713">
        <v>78.623412999999999</v>
      </c>
      <c r="H2713">
        <v>60</v>
      </c>
      <c r="I2713">
        <v>18.623412999999999</v>
      </c>
      <c r="J2713">
        <v>1.3103899999999999</v>
      </c>
      <c r="K2713">
        <v>0</v>
      </c>
      <c r="L2713">
        <v>0</v>
      </c>
      <c r="M2713">
        <v>43</v>
      </c>
      <c r="N2713">
        <v>-5222</v>
      </c>
      <c r="O2713">
        <v>2.45574</v>
      </c>
      <c r="P2713">
        <v>42</v>
      </c>
      <c r="Q2713">
        <v>2.3986290000000001</v>
      </c>
      <c r="R2713" t="s">
        <v>43</v>
      </c>
      <c r="S2713" t="s">
        <v>43</v>
      </c>
    </row>
    <row r="2714" spans="1:19">
      <c r="A2714">
        <v>3082</v>
      </c>
      <c r="B2714">
        <v>14</v>
      </c>
      <c r="C2714">
        <v>1751</v>
      </c>
      <c r="D2714">
        <v>55897.58</v>
      </c>
      <c r="E2714">
        <v>1441</v>
      </c>
      <c r="F2714">
        <v>70664.58</v>
      </c>
      <c r="G2714">
        <v>49.03857</v>
      </c>
      <c r="H2714">
        <v>38.56</v>
      </c>
      <c r="I2714">
        <v>10.478569999999999</v>
      </c>
      <c r="J2714">
        <v>1.271747</v>
      </c>
      <c r="K2714">
        <v>143</v>
      </c>
      <c r="L2714">
        <v>8.1667620000000003</v>
      </c>
      <c r="M2714">
        <v>167</v>
      </c>
      <c r="N2714">
        <v>-14767</v>
      </c>
      <c r="O2714">
        <v>9.537407</v>
      </c>
      <c r="P2714">
        <v>25</v>
      </c>
      <c r="Q2714">
        <v>1.427756</v>
      </c>
      <c r="R2714" t="s">
        <v>43</v>
      </c>
      <c r="S2714" t="s">
        <v>43</v>
      </c>
    </row>
    <row r="2715" spans="1:19">
      <c r="A2715">
        <v>5801</v>
      </c>
      <c r="B2715">
        <v>1750</v>
      </c>
      <c r="C2715">
        <v>1750</v>
      </c>
      <c r="D2715">
        <v>24810.080000000002</v>
      </c>
      <c r="E2715">
        <v>1749</v>
      </c>
      <c r="F2715">
        <v>24903.08</v>
      </c>
      <c r="G2715">
        <v>14.238467999999999</v>
      </c>
      <c r="H2715">
        <v>13.55</v>
      </c>
      <c r="I2715">
        <v>0.68846799999999997</v>
      </c>
      <c r="J2715">
        <v>1.0508090000000001</v>
      </c>
      <c r="K2715">
        <v>0</v>
      </c>
      <c r="L2715">
        <v>0</v>
      </c>
      <c r="M2715">
        <v>1</v>
      </c>
      <c r="N2715">
        <v>-93</v>
      </c>
      <c r="O2715">
        <v>5.7142999999999999E-2</v>
      </c>
      <c r="P2715">
        <v>10</v>
      </c>
      <c r="Q2715">
        <v>0.57142899999999996</v>
      </c>
      <c r="R2715" t="s">
        <v>43</v>
      </c>
      <c r="S2715" t="s">
        <v>43</v>
      </c>
    </row>
    <row r="2716" spans="1:19">
      <c r="A2716">
        <v>2109</v>
      </c>
      <c r="B2716">
        <v>13</v>
      </c>
      <c r="C2716">
        <v>1749</v>
      </c>
      <c r="D2716">
        <v>83449.960000000006</v>
      </c>
      <c r="E2716">
        <v>1662</v>
      </c>
      <c r="F2716">
        <v>97736.960000000006</v>
      </c>
      <c r="G2716">
        <v>58.806835</v>
      </c>
      <c r="H2716">
        <v>31.29</v>
      </c>
      <c r="I2716">
        <v>27.516835</v>
      </c>
      <c r="J2716">
        <v>1.879413</v>
      </c>
      <c r="K2716">
        <v>0</v>
      </c>
      <c r="L2716">
        <v>0</v>
      </c>
      <c r="M2716">
        <v>87</v>
      </c>
      <c r="N2716">
        <v>-14287</v>
      </c>
      <c r="O2716">
        <v>4.9742709999999999</v>
      </c>
      <c r="P2716">
        <v>22</v>
      </c>
      <c r="Q2716">
        <v>1.257862</v>
      </c>
      <c r="R2716" t="s">
        <v>43</v>
      </c>
      <c r="S2716" t="s">
        <v>43</v>
      </c>
    </row>
    <row r="2717" spans="1:19">
      <c r="A2717">
        <v>5313</v>
      </c>
      <c r="B2717">
        <v>461</v>
      </c>
      <c r="C2717">
        <v>1748</v>
      </c>
      <c r="D2717">
        <v>65236.91</v>
      </c>
      <c r="E2717">
        <v>1704</v>
      </c>
      <c r="F2717">
        <v>70783.91</v>
      </c>
      <c r="G2717">
        <v>41.539853000000001</v>
      </c>
      <c r="H2717">
        <v>25.47</v>
      </c>
      <c r="I2717">
        <v>16.069852999999998</v>
      </c>
      <c r="J2717">
        <v>1.630933</v>
      </c>
      <c r="K2717">
        <v>0</v>
      </c>
      <c r="L2717">
        <v>0</v>
      </c>
      <c r="M2717">
        <v>44</v>
      </c>
      <c r="N2717">
        <v>-5547</v>
      </c>
      <c r="O2717">
        <v>2.5171619999999999</v>
      </c>
      <c r="P2717">
        <v>27</v>
      </c>
      <c r="Q2717">
        <v>1.5446219999999999</v>
      </c>
      <c r="R2717" t="s">
        <v>43</v>
      </c>
      <c r="S2717" t="s">
        <v>43</v>
      </c>
    </row>
    <row r="2718" spans="1:19">
      <c r="A2718">
        <v>5925</v>
      </c>
      <c r="B2718">
        <v>1564</v>
      </c>
      <c r="C2718">
        <v>1745</v>
      </c>
      <c r="D2718">
        <v>69556.84</v>
      </c>
      <c r="E2718">
        <v>1595</v>
      </c>
      <c r="F2718">
        <v>88147.839999999997</v>
      </c>
      <c r="G2718">
        <v>55.265103000000003</v>
      </c>
      <c r="H2718">
        <v>25.18</v>
      </c>
      <c r="I2718">
        <v>30.085103</v>
      </c>
      <c r="J2718">
        <v>2.1948020000000001</v>
      </c>
      <c r="K2718">
        <v>0</v>
      </c>
      <c r="L2718">
        <v>0</v>
      </c>
      <c r="M2718">
        <v>150</v>
      </c>
      <c r="N2718">
        <v>-18591</v>
      </c>
      <c r="O2718">
        <v>8.5959889999999994</v>
      </c>
      <c r="P2718">
        <v>18</v>
      </c>
      <c r="Q2718">
        <v>1.0315190000000001</v>
      </c>
      <c r="R2718" t="s">
        <v>43</v>
      </c>
      <c r="S2718" t="s">
        <v>43</v>
      </c>
    </row>
    <row r="2719" spans="1:19">
      <c r="A2719">
        <v>1073</v>
      </c>
      <c r="B2719">
        <v>1247</v>
      </c>
      <c r="C2719">
        <v>1745</v>
      </c>
      <c r="D2719">
        <v>68759.039999999994</v>
      </c>
      <c r="E2719">
        <v>1640</v>
      </c>
      <c r="F2719">
        <v>78307.039999999994</v>
      </c>
      <c r="G2719">
        <v>47.748195000000003</v>
      </c>
      <c r="H2719">
        <v>42.744999999999997</v>
      </c>
      <c r="I2719">
        <v>5.0031949999999998</v>
      </c>
      <c r="J2719">
        <v>1.1170469999999999</v>
      </c>
      <c r="K2719">
        <v>0</v>
      </c>
      <c r="L2719">
        <v>0</v>
      </c>
      <c r="M2719">
        <v>105</v>
      </c>
      <c r="N2719">
        <v>-9548</v>
      </c>
      <c r="O2719">
        <v>6.0171919999999997</v>
      </c>
      <c r="P2719">
        <v>22</v>
      </c>
      <c r="Q2719">
        <v>1.260745</v>
      </c>
      <c r="R2719" t="s">
        <v>43</v>
      </c>
      <c r="S2719" t="s">
        <v>43</v>
      </c>
    </row>
    <row r="2720" spans="1:19">
      <c r="A2720">
        <v>2702</v>
      </c>
      <c r="B2720">
        <v>855</v>
      </c>
      <c r="C2720">
        <v>1744</v>
      </c>
      <c r="D2720">
        <v>35593.86</v>
      </c>
      <c r="E2720">
        <v>1701</v>
      </c>
      <c r="F2720">
        <v>40224.86</v>
      </c>
      <c r="G2720">
        <v>23.647772</v>
      </c>
      <c r="H2720">
        <v>2.77</v>
      </c>
      <c r="I2720">
        <v>20.877772</v>
      </c>
      <c r="J2720">
        <v>8.5371020000000009</v>
      </c>
      <c r="K2720">
        <v>0</v>
      </c>
      <c r="L2720">
        <v>0</v>
      </c>
      <c r="M2720">
        <v>43</v>
      </c>
      <c r="N2720">
        <v>-4631</v>
      </c>
      <c r="O2720">
        <v>2.4655960000000001</v>
      </c>
      <c r="P2720">
        <v>29</v>
      </c>
      <c r="Q2720">
        <v>1.662844</v>
      </c>
      <c r="R2720" t="s">
        <v>43</v>
      </c>
      <c r="S2720" t="s">
        <v>43</v>
      </c>
    </row>
    <row r="2721" spans="1:19">
      <c r="A2721">
        <v>130</v>
      </c>
      <c r="B2721">
        <v>1031</v>
      </c>
      <c r="C2721">
        <v>1743</v>
      </c>
      <c r="D2721">
        <v>54377.599999999999</v>
      </c>
      <c r="E2721">
        <v>1684</v>
      </c>
      <c r="F2721">
        <v>61187.6</v>
      </c>
      <c r="G2721">
        <v>36.334679000000001</v>
      </c>
      <c r="H2721">
        <v>7.2050000000000001</v>
      </c>
      <c r="I2721">
        <v>29.129678999999999</v>
      </c>
      <c r="J2721">
        <v>5.0429810000000002</v>
      </c>
      <c r="K2721">
        <v>0</v>
      </c>
      <c r="L2721">
        <v>0</v>
      </c>
      <c r="M2721">
        <v>59</v>
      </c>
      <c r="N2721">
        <v>-6810</v>
      </c>
      <c r="O2721">
        <v>3.3849680000000002</v>
      </c>
      <c r="P2721">
        <v>20</v>
      </c>
      <c r="Q2721">
        <v>1.1474470000000001</v>
      </c>
      <c r="R2721" t="s">
        <v>43</v>
      </c>
      <c r="S2721" t="s">
        <v>43</v>
      </c>
    </row>
    <row r="2722" spans="1:19">
      <c r="A2722">
        <v>4020</v>
      </c>
      <c r="B2722">
        <v>675</v>
      </c>
      <c r="C2722">
        <v>1742</v>
      </c>
      <c r="D2722">
        <v>38909.19</v>
      </c>
      <c r="E2722">
        <v>1625</v>
      </c>
      <c r="F2722">
        <v>49403.19</v>
      </c>
      <c r="G2722">
        <v>30.401962999999999</v>
      </c>
      <c r="H2722">
        <v>12.12</v>
      </c>
      <c r="I2722">
        <v>18.281963000000001</v>
      </c>
      <c r="J2722">
        <v>2.508413</v>
      </c>
      <c r="K2722">
        <v>0</v>
      </c>
      <c r="L2722">
        <v>0</v>
      </c>
      <c r="M2722">
        <v>117</v>
      </c>
      <c r="N2722">
        <v>-10494</v>
      </c>
      <c r="O2722">
        <v>6.716418</v>
      </c>
      <c r="P2722">
        <v>32</v>
      </c>
      <c r="Q2722">
        <v>1.8369690000000001</v>
      </c>
      <c r="R2722" t="s">
        <v>43</v>
      </c>
      <c r="S2722" t="s">
        <v>43</v>
      </c>
    </row>
    <row r="2723" spans="1:19">
      <c r="A2723">
        <v>5515</v>
      </c>
      <c r="B2723">
        <v>1422</v>
      </c>
      <c r="C2723">
        <v>1741</v>
      </c>
      <c r="D2723">
        <v>45850.78</v>
      </c>
      <c r="E2723">
        <v>1683</v>
      </c>
      <c r="F2723">
        <v>51083.78</v>
      </c>
      <c r="G2723">
        <v>30.352810000000002</v>
      </c>
      <c r="H2723">
        <v>20.91</v>
      </c>
      <c r="I2723">
        <v>9.4428099999999997</v>
      </c>
      <c r="J2723">
        <v>1.4515929999999999</v>
      </c>
      <c r="K2723">
        <v>0</v>
      </c>
      <c r="L2723">
        <v>0</v>
      </c>
      <c r="M2723">
        <v>58</v>
      </c>
      <c r="N2723">
        <v>-5233</v>
      </c>
      <c r="O2723">
        <v>3.3314189999999999</v>
      </c>
      <c r="P2723">
        <v>22</v>
      </c>
      <c r="Q2723">
        <v>1.2636419999999999</v>
      </c>
      <c r="R2723" t="s">
        <v>43</v>
      </c>
      <c r="S2723" t="s">
        <v>43</v>
      </c>
    </row>
    <row r="2724" spans="1:19">
      <c r="A2724">
        <v>2170</v>
      </c>
      <c r="B2724">
        <v>1579</v>
      </c>
      <c r="C2724">
        <v>1741</v>
      </c>
      <c r="D2724">
        <v>93744.95</v>
      </c>
      <c r="E2724">
        <v>1702</v>
      </c>
      <c r="F2724">
        <v>99617.95</v>
      </c>
      <c r="G2724">
        <v>58.529935000000002</v>
      </c>
      <c r="H2724">
        <v>30.324999999999999</v>
      </c>
      <c r="I2724">
        <v>28.204934999999999</v>
      </c>
      <c r="J2724">
        <v>1.9300889999999999</v>
      </c>
      <c r="K2724">
        <v>0</v>
      </c>
      <c r="L2724">
        <v>0</v>
      </c>
      <c r="M2724">
        <v>39</v>
      </c>
      <c r="N2724">
        <v>-5873</v>
      </c>
      <c r="O2724">
        <v>2.2400920000000002</v>
      </c>
      <c r="P2724">
        <v>30</v>
      </c>
      <c r="Q2724">
        <v>1.7231479999999999</v>
      </c>
      <c r="R2724" t="s">
        <v>43</v>
      </c>
      <c r="S2724" t="s">
        <v>43</v>
      </c>
    </row>
    <row r="2725" spans="1:19">
      <c r="A2725">
        <v>308</v>
      </c>
      <c r="B2725">
        <v>1872</v>
      </c>
      <c r="C2725">
        <v>1739</v>
      </c>
      <c r="D2725">
        <v>55274.76</v>
      </c>
      <c r="E2725">
        <v>1651</v>
      </c>
      <c r="F2725">
        <v>63844.76</v>
      </c>
      <c r="G2725">
        <v>38.670357000000003</v>
      </c>
      <c r="H2725">
        <v>13.46</v>
      </c>
      <c r="I2725">
        <v>25.210356999999998</v>
      </c>
      <c r="J2725">
        <v>2.8729830000000001</v>
      </c>
      <c r="K2725">
        <v>0</v>
      </c>
      <c r="L2725">
        <v>0</v>
      </c>
      <c r="M2725">
        <v>88</v>
      </c>
      <c r="N2725">
        <v>-8570</v>
      </c>
      <c r="O2725">
        <v>5.0603800000000003</v>
      </c>
      <c r="P2725">
        <v>25</v>
      </c>
      <c r="Q2725">
        <v>1.437608</v>
      </c>
      <c r="R2725" t="s">
        <v>43</v>
      </c>
      <c r="S2725" t="s">
        <v>43</v>
      </c>
    </row>
    <row r="2726" spans="1:19">
      <c r="A2726">
        <v>3026</v>
      </c>
      <c r="B2726">
        <v>977</v>
      </c>
      <c r="C2726">
        <v>1737</v>
      </c>
      <c r="D2726">
        <v>64731.24</v>
      </c>
      <c r="E2726">
        <v>1651</v>
      </c>
      <c r="F2726">
        <v>72315.240000000005</v>
      </c>
      <c r="G2726">
        <v>43.800871999999998</v>
      </c>
      <c r="H2726">
        <v>22.48</v>
      </c>
      <c r="I2726">
        <v>21.320872000000001</v>
      </c>
      <c r="J2726">
        <v>1.948437</v>
      </c>
      <c r="K2726">
        <v>0</v>
      </c>
      <c r="L2726">
        <v>0</v>
      </c>
      <c r="M2726">
        <v>86</v>
      </c>
      <c r="N2726">
        <v>-7584</v>
      </c>
      <c r="O2726">
        <v>4.9510649999999998</v>
      </c>
      <c r="P2726">
        <v>22</v>
      </c>
      <c r="Q2726">
        <v>1.2665519999999999</v>
      </c>
      <c r="R2726" t="s">
        <v>43</v>
      </c>
      <c r="S2726" t="s">
        <v>43</v>
      </c>
    </row>
    <row r="2727" spans="1:19">
      <c r="A2727">
        <v>3595</v>
      </c>
      <c r="B2727">
        <v>1301</v>
      </c>
      <c r="C2727">
        <v>1735</v>
      </c>
      <c r="D2727">
        <v>65933.91</v>
      </c>
      <c r="E2727">
        <v>1688</v>
      </c>
      <c r="F2727">
        <v>72899.91</v>
      </c>
      <c r="G2727">
        <v>43.187150000000003</v>
      </c>
      <c r="H2727">
        <v>7.99</v>
      </c>
      <c r="I2727">
        <v>35.197150000000001</v>
      </c>
      <c r="J2727">
        <v>5.4051499999999999</v>
      </c>
      <c r="K2727">
        <v>0</v>
      </c>
      <c r="L2727">
        <v>0</v>
      </c>
      <c r="M2727">
        <v>47</v>
      </c>
      <c r="N2727">
        <v>-6966</v>
      </c>
      <c r="O2727">
        <v>2.7089340000000002</v>
      </c>
      <c r="P2727">
        <v>15</v>
      </c>
      <c r="Q2727">
        <v>0.86455300000000002</v>
      </c>
      <c r="R2727" t="s">
        <v>43</v>
      </c>
      <c r="S2727" t="s">
        <v>43</v>
      </c>
    </row>
    <row r="2728" spans="1:19">
      <c r="A2728">
        <v>2560</v>
      </c>
      <c r="B2728">
        <v>629</v>
      </c>
      <c r="C2728">
        <v>1733</v>
      </c>
      <c r="D2728">
        <v>95979.91</v>
      </c>
      <c r="E2728">
        <v>1702</v>
      </c>
      <c r="F2728">
        <v>99594.91</v>
      </c>
      <c r="G2728">
        <v>58.516398000000002</v>
      </c>
      <c r="H2728">
        <v>22.76</v>
      </c>
      <c r="I2728">
        <v>35.756397999999997</v>
      </c>
      <c r="J2728">
        <v>2.5710190000000002</v>
      </c>
      <c r="K2728">
        <v>0</v>
      </c>
      <c r="L2728">
        <v>0</v>
      </c>
      <c r="M2728">
        <v>31</v>
      </c>
      <c r="N2728">
        <v>-3615</v>
      </c>
      <c r="O2728">
        <v>1.7888059999999999</v>
      </c>
      <c r="P2728">
        <v>35</v>
      </c>
      <c r="Q2728">
        <v>2.0196190000000001</v>
      </c>
      <c r="R2728" t="s">
        <v>43</v>
      </c>
      <c r="S2728" t="s">
        <v>43</v>
      </c>
    </row>
    <row r="2729" spans="1:19">
      <c r="A2729">
        <v>2068</v>
      </c>
      <c r="B2729">
        <v>638</v>
      </c>
      <c r="C2729">
        <v>1732</v>
      </c>
      <c r="D2729">
        <v>148404.26999999999</v>
      </c>
      <c r="E2729">
        <v>1617</v>
      </c>
      <c r="F2729">
        <v>164551.26999999999</v>
      </c>
      <c r="G2729">
        <v>101.76330900000001</v>
      </c>
      <c r="H2729">
        <v>64.48</v>
      </c>
      <c r="I2729">
        <v>37.283309000000003</v>
      </c>
      <c r="J2729">
        <v>1.5782149999999999</v>
      </c>
      <c r="K2729">
        <v>0</v>
      </c>
      <c r="L2729">
        <v>0</v>
      </c>
      <c r="M2729">
        <v>115</v>
      </c>
      <c r="N2729">
        <v>-16147</v>
      </c>
      <c r="O2729">
        <v>6.639723</v>
      </c>
      <c r="P2729">
        <v>32</v>
      </c>
      <c r="Q2729">
        <v>1.847575</v>
      </c>
      <c r="R2729" t="s">
        <v>43</v>
      </c>
      <c r="S2729" t="s">
        <v>43</v>
      </c>
    </row>
    <row r="2730" spans="1:19">
      <c r="A2730">
        <v>6036</v>
      </c>
      <c r="B2730">
        <v>1834</v>
      </c>
      <c r="C2730">
        <v>1732</v>
      </c>
      <c r="D2730">
        <v>90548.63</v>
      </c>
      <c r="E2730">
        <v>1649</v>
      </c>
      <c r="F2730">
        <v>102115.63</v>
      </c>
      <c r="G2730">
        <v>61.925790999999997</v>
      </c>
      <c r="H2730">
        <v>40.659999999999997</v>
      </c>
      <c r="I2730">
        <v>21.265791</v>
      </c>
      <c r="J2730">
        <v>1.523015</v>
      </c>
      <c r="K2730">
        <v>0</v>
      </c>
      <c r="L2730">
        <v>0</v>
      </c>
      <c r="M2730">
        <v>83</v>
      </c>
      <c r="N2730">
        <v>-11567</v>
      </c>
      <c r="O2730">
        <v>4.7921480000000001</v>
      </c>
      <c r="P2730">
        <v>31</v>
      </c>
      <c r="Q2730">
        <v>1.789838</v>
      </c>
      <c r="R2730" t="s">
        <v>43</v>
      </c>
      <c r="S2730" t="s">
        <v>43</v>
      </c>
    </row>
    <row r="2731" spans="1:19">
      <c r="A2731">
        <v>6090</v>
      </c>
      <c r="B2731">
        <v>646</v>
      </c>
      <c r="C2731">
        <v>1732</v>
      </c>
      <c r="D2731">
        <v>57424.06</v>
      </c>
      <c r="E2731">
        <v>1678</v>
      </c>
      <c r="F2731">
        <v>61742.06</v>
      </c>
      <c r="G2731">
        <v>36.795029999999997</v>
      </c>
      <c r="H2731">
        <v>29.145</v>
      </c>
      <c r="I2731">
        <v>7.6500300000000001</v>
      </c>
      <c r="J2731">
        <v>1.2624820000000001</v>
      </c>
      <c r="K2731">
        <v>0</v>
      </c>
      <c r="L2731">
        <v>0</v>
      </c>
      <c r="M2731">
        <v>54</v>
      </c>
      <c r="N2731">
        <v>-4318</v>
      </c>
      <c r="O2731">
        <v>3.1177830000000002</v>
      </c>
      <c r="P2731">
        <v>20</v>
      </c>
      <c r="Q2731">
        <v>1.1547339999999999</v>
      </c>
      <c r="R2731" t="s">
        <v>43</v>
      </c>
      <c r="S2731" t="s">
        <v>43</v>
      </c>
    </row>
    <row r="2732" spans="1:19">
      <c r="A2732">
        <v>5045</v>
      </c>
      <c r="B2732">
        <v>977</v>
      </c>
      <c r="C2732">
        <v>1730</v>
      </c>
      <c r="D2732">
        <v>65678.47</v>
      </c>
      <c r="E2732">
        <v>1652</v>
      </c>
      <c r="F2732">
        <v>73504.47</v>
      </c>
      <c r="G2732">
        <v>44.494230999999999</v>
      </c>
      <c r="H2732">
        <v>22.2</v>
      </c>
      <c r="I2732">
        <v>22.294231</v>
      </c>
      <c r="J2732">
        <v>2.0042450000000001</v>
      </c>
      <c r="K2732">
        <v>0</v>
      </c>
      <c r="L2732">
        <v>0</v>
      </c>
      <c r="M2732">
        <v>78</v>
      </c>
      <c r="N2732">
        <v>-7826</v>
      </c>
      <c r="O2732">
        <v>4.5086709999999997</v>
      </c>
      <c r="P2732">
        <v>22</v>
      </c>
      <c r="Q2732">
        <v>1.271676</v>
      </c>
      <c r="R2732" t="s">
        <v>43</v>
      </c>
      <c r="S2732" t="s">
        <v>43</v>
      </c>
    </row>
    <row r="2733" spans="1:19">
      <c r="A2733">
        <v>3966</v>
      </c>
      <c r="B2733">
        <v>203</v>
      </c>
      <c r="C2733">
        <v>1730</v>
      </c>
      <c r="D2733">
        <v>82370.2</v>
      </c>
      <c r="E2733">
        <v>1559</v>
      </c>
      <c r="F2733">
        <v>101160.2</v>
      </c>
      <c r="G2733">
        <v>64.887877000000003</v>
      </c>
      <c r="H2733">
        <v>54.03</v>
      </c>
      <c r="I2733">
        <v>10.857877</v>
      </c>
      <c r="J2733">
        <v>1.20096</v>
      </c>
      <c r="K2733">
        <v>0</v>
      </c>
      <c r="L2733">
        <v>0</v>
      </c>
      <c r="M2733">
        <v>171</v>
      </c>
      <c r="N2733">
        <v>-18790</v>
      </c>
      <c r="O2733">
        <v>9.8843929999999993</v>
      </c>
      <c r="P2733">
        <v>48</v>
      </c>
      <c r="Q2733">
        <v>2.7745660000000001</v>
      </c>
      <c r="R2733" t="s">
        <v>43</v>
      </c>
      <c r="S2733" t="s">
        <v>43</v>
      </c>
    </row>
    <row r="2734" spans="1:19">
      <c r="A2734">
        <v>1379</v>
      </c>
      <c r="B2734">
        <v>1727</v>
      </c>
      <c r="C2734">
        <v>1730</v>
      </c>
      <c r="D2734">
        <v>30435.26</v>
      </c>
      <c r="E2734">
        <v>1345</v>
      </c>
      <c r="F2734">
        <v>60038.26</v>
      </c>
      <c r="G2734">
        <v>44.638112</v>
      </c>
      <c r="H2734">
        <v>37.619999999999997</v>
      </c>
      <c r="I2734">
        <v>7.0181120000000004</v>
      </c>
      <c r="J2734">
        <v>1.186553</v>
      </c>
      <c r="K2734">
        <v>0</v>
      </c>
      <c r="L2734">
        <v>0</v>
      </c>
      <c r="M2734">
        <v>385</v>
      </c>
      <c r="N2734">
        <v>-29603</v>
      </c>
      <c r="O2734">
        <v>22.254335000000001</v>
      </c>
      <c r="P2734">
        <v>31</v>
      </c>
      <c r="Q2734">
        <v>1.7919080000000001</v>
      </c>
      <c r="R2734" t="s">
        <v>43</v>
      </c>
      <c r="S2734" t="s">
        <v>43</v>
      </c>
    </row>
    <row r="2735" spans="1:19">
      <c r="A2735">
        <v>1289</v>
      </c>
      <c r="B2735">
        <v>40</v>
      </c>
      <c r="C2735">
        <v>1729</v>
      </c>
      <c r="D2735">
        <v>23174.5</v>
      </c>
      <c r="E2735">
        <v>1688</v>
      </c>
      <c r="F2735">
        <v>26543.5</v>
      </c>
      <c r="G2735">
        <v>15.724822</v>
      </c>
      <c r="H2735">
        <v>8.6199999999999992</v>
      </c>
      <c r="I2735">
        <v>7.1048220000000004</v>
      </c>
      <c r="J2735">
        <v>1.824225</v>
      </c>
      <c r="K2735">
        <v>0</v>
      </c>
      <c r="L2735">
        <v>0</v>
      </c>
      <c r="M2735">
        <v>41</v>
      </c>
      <c r="N2735">
        <v>-3369</v>
      </c>
      <c r="O2735">
        <v>2.3713129999999998</v>
      </c>
      <c r="P2735">
        <v>21</v>
      </c>
      <c r="Q2735">
        <v>1.214575</v>
      </c>
      <c r="R2735" t="s">
        <v>43</v>
      </c>
      <c r="S2735" t="s">
        <v>43</v>
      </c>
    </row>
    <row r="2736" spans="1:19">
      <c r="A2736">
        <v>2691</v>
      </c>
      <c r="B2736">
        <v>217</v>
      </c>
      <c r="C2736">
        <v>1729</v>
      </c>
      <c r="D2736">
        <v>54809.41</v>
      </c>
      <c r="E2736">
        <v>1686</v>
      </c>
      <c r="F2736">
        <v>59906.41</v>
      </c>
      <c r="G2736">
        <v>35.531678999999997</v>
      </c>
      <c r="H2736">
        <v>27.52</v>
      </c>
      <c r="I2736">
        <v>8.0116790000000009</v>
      </c>
      <c r="J2736">
        <v>1.2911220000000001</v>
      </c>
      <c r="K2736">
        <v>0</v>
      </c>
      <c r="L2736">
        <v>0</v>
      </c>
      <c r="M2736">
        <v>43</v>
      </c>
      <c r="N2736">
        <v>-5097</v>
      </c>
      <c r="O2736">
        <v>2.4869870000000001</v>
      </c>
      <c r="P2736">
        <v>34</v>
      </c>
      <c r="Q2736">
        <v>1.9664550000000001</v>
      </c>
      <c r="R2736" t="s">
        <v>43</v>
      </c>
      <c r="S2736" t="s">
        <v>43</v>
      </c>
    </row>
    <row r="2737" spans="1:19">
      <c r="A2737">
        <v>3002</v>
      </c>
      <c r="B2737">
        <v>1031</v>
      </c>
      <c r="C2737">
        <v>1729</v>
      </c>
      <c r="D2737">
        <v>55122.83</v>
      </c>
      <c r="E2737">
        <v>1677</v>
      </c>
      <c r="F2737">
        <v>61366.83</v>
      </c>
      <c r="G2737">
        <v>36.593220000000002</v>
      </c>
      <c r="H2737">
        <v>7.77</v>
      </c>
      <c r="I2737">
        <v>28.823219999999999</v>
      </c>
      <c r="J2737">
        <v>4.7095520000000004</v>
      </c>
      <c r="K2737">
        <v>0</v>
      </c>
      <c r="L2737">
        <v>0</v>
      </c>
      <c r="M2737">
        <v>52</v>
      </c>
      <c r="N2737">
        <v>-6244</v>
      </c>
      <c r="O2737">
        <v>3.0075189999999998</v>
      </c>
      <c r="P2737">
        <v>24</v>
      </c>
      <c r="Q2737">
        <v>1.3880859999999999</v>
      </c>
      <c r="R2737" t="s">
        <v>43</v>
      </c>
      <c r="S2737" t="s">
        <v>43</v>
      </c>
    </row>
    <row r="2738" spans="1:19">
      <c r="A2738">
        <v>3423</v>
      </c>
      <c r="B2738">
        <v>148</v>
      </c>
      <c r="C2738">
        <v>1728</v>
      </c>
      <c r="D2738">
        <v>45916.4</v>
      </c>
      <c r="E2738">
        <v>1687</v>
      </c>
      <c r="F2738">
        <v>49576.4</v>
      </c>
      <c r="G2738">
        <v>29.387315000000001</v>
      </c>
      <c r="H2738">
        <v>18.03</v>
      </c>
      <c r="I2738">
        <v>11.357315</v>
      </c>
      <c r="J2738">
        <v>1.629912</v>
      </c>
      <c r="K2738">
        <v>0</v>
      </c>
      <c r="L2738">
        <v>0</v>
      </c>
      <c r="M2738">
        <v>41</v>
      </c>
      <c r="N2738">
        <v>-3660</v>
      </c>
      <c r="O2738">
        <v>2.3726850000000002</v>
      </c>
      <c r="P2738">
        <v>23</v>
      </c>
      <c r="Q2738">
        <v>1.331019</v>
      </c>
      <c r="R2738" t="s">
        <v>43</v>
      </c>
      <c r="S2738" t="s">
        <v>43</v>
      </c>
    </row>
    <row r="2739" spans="1:19">
      <c r="A2739">
        <v>4799</v>
      </c>
      <c r="B2739">
        <v>234</v>
      </c>
      <c r="C2739">
        <v>1728</v>
      </c>
      <c r="D2739">
        <v>105338.22</v>
      </c>
      <c r="E2739">
        <v>1645</v>
      </c>
      <c r="F2739">
        <v>116940.22</v>
      </c>
      <c r="G2739">
        <v>71.088279999999997</v>
      </c>
      <c r="H2739">
        <v>60</v>
      </c>
      <c r="I2739">
        <v>11.088279999999999</v>
      </c>
      <c r="J2739">
        <v>1.1848050000000001</v>
      </c>
      <c r="K2739">
        <v>0</v>
      </c>
      <c r="L2739">
        <v>0</v>
      </c>
      <c r="M2739">
        <v>83</v>
      </c>
      <c r="N2739">
        <v>-11602</v>
      </c>
      <c r="O2739">
        <v>4.8032409999999999</v>
      </c>
      <c r="P2739">
        <v>26</v>
      </c>
      <c r="Q2739">
        <v>1.5046299999999999</v>
      </c>
      <c r="R2739" t="s">
        <v>43</v>
      </c>
      <c r="S2739" t="s">
        <v>43</v>
      </c>
    </row>
    <row r="2740" spans="1:19">
      <c r="A2740">
        <v>3858</v>
      </c>
      <c r="B2740">
        <v>1076</v>
      </c>
      <c r="C2740">
        <v>1726</v>
      </c>
      <c r="D2740">
        <v>54706.59</v>
      </c>
      <c r="E2740">
        <v>1665</v>
      </c>
      <c r="F2740">
        <v>60323.59</v>
      </c>
      <c r="G2740">
        <v>36.230384000000001</v>
      </c>
      <c r="H2740">
        <v>29.13</v>
      </c>
      <c r="I2740">
        <v>7.100384</v>
      </c>
      <c r="J2740">
        <v>1.2437480000000001</v>
      </c>
      <c r="K2740">
        <v>0</v>
      </c>
      <c r="L2740">
        <v>0</v>
      </c>
      <c r="M2740">
        <v>61</v>
      </c>
      <c r="N2740">
        <v>-5617</v>
      </c>
      <c r="O2740">
        <v>3.5341830000000001</v>
      </c>
      <c r="P2740">
        <v>30</v>
      </c>
      <c r="Q2740">
        <v>1.7381230000000001</v>
      </c>
      <c r="R2740" t="s">
        <v>43</v>
      </c>
      <c r="S2740" t="s">
        <v>43</v>
      </c>
    </row>
    <row r="2741" spans="1:19">
      <c r="A2741">
        <v>36</v>
      </c>
      <c r="B2741">
        <v>1391</v>
      </c>
      <c r="C2741">
        <v>1725</v>
      </c>
      <c r="D2741">
        <v>76306.67</v>
      </c>
      <c r="E2741">
        <v>1695</v>
      </c>
      <c r="F2741">
        <v>79958.67</v>
      </c>
      <c r="G2741">
        <v>47.173257</v>
      </c>
      <c r="H2741">
        <v>35.24</v>
      </c>
      <c r="I2741">
        <v>11.933256999999999</v>
      </c>
      <c r="J2741">
        <v>1.3386279999999999</v>
      </c>
      <c r="K2741">
        <v>0</v>
      </c>
      <c r="L2741">
        <v>0</v>
      </c>
      <c r="M2741">
        <v>30</v>
      </c>
      <c r="N2741">
        <v>-3652</v>
      </c>
      <c r="O2741">
        <v>1.7391300000000001</v>
      </c>
      <c r="P2741">
        <v>26</v>
      </c>
      <c r="Q2741">
        <v>1.5072460000000001</v>
      </c>
      <c r="R2741" t="s">
        <v>43</v>
      </c>
      <c r="S2741" t="s">
        <v>43</v>
      </c>
    </row>
    <row r="2742" spans="1:19">
      <c r="A2742">
        <v>5998</v>
      </c>
      <c r="B2742">
        <v>847</v>
      </c>
      <c r="C2742">
        <v>1722</v>
      </c>
      <c r="D2742">
        <v>87188.39</v>
      </c>
      <c r="E2742">
        <v>1684</v>
      </c>
      <c r="F2742">
        <v>90608.39</v>
      </c>
      <c r="G2742">
        <v>53.805456999999997</v>
      </c>
      <c r="H2742">
        <v>34.634999999999998</v>
      </c>
      <c r="I2742">
        <v>19.170456999999999</v>
      </c>
      <c r="J2742">
        <v>1.5535000000000001</v>
      </c>
      <c r="K2742">
        <v>0</v>
      </c>
      <c r="L2742">
        <v>0</v>
      </c>
      <c r="M2742">
        <v>38</v>
      </c>
      <c r="N2742">
        <v>-3420</v>
      </c>
      <c r="O2742">
        <v>2.2067359999999998</v>
      </c>
      <c r="P2742">
        <v>21</v>
      </c>
      <c r="Q2742">
        <v>1.2195119999999999</v>
      </c>
      <c r="R2742" t="s">
        <v>43</v>
      </c>
      <c r="S2742" t="s">
        <v>43</v>
      </c>
    </row>
    <row r="2743" spans="1:19">
      <c r="A2743">
        <v>6070</v>
      </c>
      <c r="B2743">
        <v>554</v>
      </c>
      <c r="C2743">
        <v>1721</v>
      </c>
      <c r="D2743">
        <v>74568.710000000006</v>
      </c>
      <c r="E2743">
        <v>1670</v>
      </c>
      <c r="F2743">
        <v>79840.710000000006</v>
      </c>
      <c r="G2743">
        <v>47.808807999999999</v>
      </c>
      <c r="H2743">
        <v>19.61</v>
      </c>
      <c r="I2743">
        <v>28.198808</v>
      </c>
      <c r="J2743">
        <v>2.4379810000000002</v>
      </c>
      <c r="K2743">
        <v>0</v>
      </c>
      <c r="L2743">
        <v>0</v>
      </c>
      <c r="M2743">
        <v>51</v>
      </c>
      <c r="N2743">
        <v>-5272</v>
      </c>
      <c r="O2743">
        <v>2.9633929999999999</v>
      </c>
      <c r="P2743">
        <v>35</v>
      </c>
      <c r="Q2743">
        <v>2.0337010000000002</v>
      </c>
      <c r="R2743" t="s">
        <v>43</v>
      </c>
      <c r="S2743" t="s">
        <v>43</v>
      </c>
    </row>
    <row r="2744" spans="1:19">
      <c r="A2744">
        <v>5186</v>
      </c>
      <c r="B2744">
        <v>437</v>
      </c>
      <c r="C2744">
        <v>1718</v>
      </c>
      <c r="D2744">
        <v>129198.44</v>
      </c>
      <c r="E2744">
        <v>1642</v>
      </c>
      <c r="F2744">
        <v>143002.44</v>
      </c>
      <c r="G2744">
        <v>87.090401999999997</v>
      </c>
      <c r="H2744">
        <v>75.575000000000003</v>
      </c>
      <c r="I2744">
        <v>11.515402</v>
      </c>
      <c r="J2744">
        <v>1.152371</v>
      </c>
      <c r="K2744">
        <v>0</v>
      </c>
      <c r="L2744">
        <v>0</v>
      </c>
      <c r="M2744">
        <v>76</v>
      </c>
      <c r="N2744">
        <v>-13804</v>
      </c>
      <c r="O2744">
        <v>4.4237489999999999</v>
      </c>
      <c r="P2744">
        <v>28</v>
      </c>
      <c r="Q2744">
        <v>1.629802</v>
      </c>
      <c r="R2744" t="s">
        <v>43</v>
      </c>
      <c r="S2744" t="s">
        <v>43</v>
      </c>
    </row>
    <row r="2745" spans="1:19">
      <c r="A2745">
        <v>5444</v>
      </c>
      <c r="B2745">
        <v>1145</v>
      </c>
      <c r="C2745">
        <v>1718</v>
      </c>
      <c r="D2745">
        <v>25615.66</v>
      </c>
      <c r="E2745">
        <v>1712</v>
      </c>
      <c r="F2745">
        <v>27246.66</v>
      </c>
      <c r="G2745">
        <v>15.915105000000001</v>
      </c>
      <c r="H2745">
        <v>16.675000000000001</v>
      </c>
      <c r="I2745">
        <v>-0.75989499999999999</v>
      </c>
      <c r="J2745">
        <v>0.95442899999999997</v>
      </c>
      <c r="K2745">
        <v>0</v>
      </c>
      <c r="L2745">
        <v>0</v>
      </c>
      <c r="M2745">
        <v>6</v>
      </c>
      <c r="N2745">
        <v>-1631</v>
      </c>
      <c r="O2745">
        <v>0.34924300000000003</v>
      </c>
      <c r="P2745">
        <v>23</v>
      </c>
      <c r="Q2745">
        <v>1.3387659999999999</v>
      </c>
      <c r="R2745" t="s">
        <v>43</v>
      </c>
      <c r="S2745" t="s">
        <v>43</v>
      </c>
    </row>
    <row r="2746" spans="1:19">
      <c r="A2746">
        <v>5648</v>
      </c>
      <c r="B2746">
        <v>619</v>
      </c>
      <c r="C2746">
        <v>1718</v>
      </c>
      <c r="D2746">
        <v>73127.09</v>
      </c>
      <c r="E2746">
        <v>1595</v>
      </c>
      <c r="F2746">
        <v>85595.09</v>
      </c>
      <c r="G2746">
        <v>53.664633000000002</v>
      </c>
      <c r="H2746">
        <v>17.809999999999999</v>
      </c>
      <c r="I2746">
        <v>35.854633</v>
      </c>
      <c r="J2746">
        <v>3.0131739999999998</v>
      </c>
      <c r="K2746">
        <v>0</v>
      </c>
      <c r="L2746">
        <v>0</v>
      </c>
      <c r="M2746">
        <v>123</v>
      </c>
      <c r="N2746">
        <v>-12468</v>
      </c>
      <c r="O2746">
        <v>7.1594879999999996</v>
      </c>
      <c r="P2746">
        <v>21</v>
      </c>
      <c r="Q2746">
        <v>1.2223520000000001</v>
      </c>
      <c r="R2746" t="s">
        <v>43</v>
      </c>
      <c r="S2746" t="s">
        <v>43</v>
      </c>
    </row>
    <row r="2747" spans="1:19">
      <c r="A2747">
        <v>5915</v>
      </c>
      <c r="B2747">
        <v>1840</v>
      </c>
      <c r="C2747">
        <v>1717</v>
      </c>
      <c r="D2747">
        <v>57176.24</v>
      </c>
      <c r="E2747">
        <v>1624</v>
      </c>
      <c r="F2747">
        <v>68355.240000000005</v>
      </c>
      <c r="G2747">
        <v>42.090665000000001</v>
      </c>
      <c r="H2747">
        <v>13.475</v>
      </c>
      <c r="I2747">
        <v>28.615665</v>
      </c>
      <c r="J2747">
        <v>3.1236120000000001</v>
      </c>
      <c r="K2747">
        <v>0</v>
      </c>
      <c r="L2747">
        <v>0</v>
      </c>
      <c r="M2747">
        <v>93</v>
      </c>
      <c r="N2747">
        <v>-11179</v>
      </c>
      <c r="O2747">
        <v>5.4164240000000001</v>
      </c>
      <c r="P2747">
        <v>17</v>
      </c>
      <c r="Q2747">
        <v>0.99009899999999995</v>
      </c>
      <c r="R2747" t="s">
        <v>43</v>
      </c>
      <c r="S2747" t="s">
        <v>43</v>
      </c>
    </row>
    <row r="2748" spans="1:19">
      <c r="A2748">
        <v>1054</v>
      </c>
      <c r="B2748">
        <v>683</v>
      </c>
      <c r="C2748">
        <v>1717</v>
      </c>
      <c r="D2748">
        <v>54903.11</v>
      </c>
      <c r="E2748">
        <v>1601</v>
      </c>
      <c r="F2748">
        <v>64373.11</v>
      </c>
      <c r="G2748">
        <v>40.208064</v>
      </c>
      <c r="H2748">
        <v>12.23</v>
      </c>
      <c r="I2748">
        <v>27.978064</v>
      </c>
      <c r="J2748">
        <v>3.2876590000000001</v>
      </c>
      <c r="K2748">
        <v>0</v>
      </c>
      <c r="L2748">
        <v>0</v>
      </c>
      <c r="M2748">
        <v>116</v>
      </c>
      <c r="N2748">
        <v>-9470</v>
      </c>
      <c r="O2748">
        <v>6.7559699999999996</v>
      </c>
      <c r="P2748">
        <v>15</v>
      </c>
      <c r="Q2748">
        <v>0.87361699999999998</v>
      </c>
      <c r="R2748" t="s">
        <v>43</v>
      </c>
      <c r="S2748" t="s">
        <v>43</v>
      </c>
    </row>
    <row r="2749" spans="1:19">
      <c r="A2749">
        <v>3020</v>
      </c>
      <c r="B2749">
        <v>1195</v>
      </c>
      <c r="C2749">
        <v>1717</v>
      </c>
      <c r="D2749">
        <v>101442.66</v>
      </c>
      <c r="E2749">
        <v>1643</v>
      </c>
      <c r="F2749">
        <v>108465.66</v>
      </c>
      <c r="G2749">
        <v>66.016835</v>
      </c>
      <c r="H2749">
        <v>61.2</v>
      </c>
      <c r="I2749">
        <v>4.8168350000000002</v>
      </c>
      <c r="J2749">
        <v>1.0787059999999999</v>
      </c>
      <c r="K2749">
        <v>0</v>
      </c>
      <c r="L2749">
        <v>0</v>
      </c>
      <c r="M2749">
        <v>74</v>
      </c>
      <c r="N2749">
        <v>-7023</v>
      </c>
      <c r="O2749">
        <v>4.3098429999999999</v>
      </c>
      <c r="P2749">
        <v>69</v>
      </c>
      <c r="Q2749">
        <v>4.018637</v>
      </c>
      <c r="R2749" t="s">
        <v>43</v>
      </c>
      <c r="S2749" t="s">
        <v>43</v>
      </c>
    </row>
    <row r="2750" spans="1:19">
      <c r="A2750">
        <v>3099</v>
      </c>
      <c r="B2750">
        <v>75</v>
      </c>
      <c r="C2750">
        <v>1716</v>
      </c>
      <c r="D2750">
        <v>90539.05</v>
      </c>
      <c r="E2750">
        <v>1665</v>
      </c>
      <c r="F2750">
        <v>101027.05</v>
      </c>
      <c r="G2750">
        <v>60.676907</v>
      </c>
      <c r="H2750">
        <v>36.86</v>
      </c>
      <c r="I2750">
        <v>23.816907</v>
      </c>
      <c r="J2750">
        <v>1.646145</v>
      </c>
      <c r="K2750">
        <v>0</v>
      </c>
      <c r="L2750">
        <v>0</v>
      </c>
      <c r="M2750">
        <v>51</v>
      </c>
      <c r="N2750">
        <v>-10488</v>
      </c>
      <c r="O2750">
        <v>2.9720279999999999</v>
      </c>
      <c r="P2750">
        <v>21</v>
      </c>
      <c r="Q2750">
        <v>1.223776</v>
      </c>
      <c r="R2750" t="s">
        <v>43</v>
      </c>
      <c r="S2750" t="s">
        <v>43</v>
      </c>
    </row>
    <row r="2751" spans="1:19">
      <c r="A2751">
        <v>3905</v>
      </c>
      <c r="B2751">
        <v>729</v>
      </c>
      <c r="C2751">
        <v>1714</v>
      </c>
      <c r="D2751">
        <v>103147.85</v>
      </c>
      <c r="E2751">
        <v>1587</v>
      </c>
      <c r="F2751">
        <v>118532.85</v>
      </c>
      <c r="G2751">
        <v>74.689886999999999</v>
      </c>
      <c r="H2751">
        <v>49.51</v>
      </c>
      <c r="I2751">
        <v>25.179887000000001</v>
      </c>
      <c r="J2751">
        <v>1.5085820000000001</v>
      </c>
      <c r="K2751">
        <v>0</v>
      </c>
      <c r="L2751">
        <v>0</v>
      </c>
      <c r="M2751">
        <v>127</v>
      </c>
      <c r="N2751">
        <v>-15385</v>
      </c>
      <c r="O2751">
        <v>7.4095680000000002</v>
      </c>
      <c r="P2751">
        <v>23</v>
      </c>
      <c r="Q2751">
        <v>1.34189</v>
      </c>
      <c r="R2751" t="s">
        <v>43</v>
      </c>
      <c r="S2751" t="s">
        <v>43</v>
      </c>
    </row>
    <row r="2752" spans="1:19">
      <c r="A2752">
        <v>3145</v>
      </c>
      <c r="B2752">
        <v>530</v>
      </c>
      <c r="C2752">
        <v>1712</v>
      </c>
      <c r="D2752">
        <v>34382.26</v>
      </c>
      <c r="E2752">
        <v>1674</v>
      </c>
      <c r="F2752">
        <v>39626.26</v>
      </c>
      <c r="G2752">
        <v>23.671600999999999</v>
      </c>
      <c r="H2752">
        <v>3.4049999999999998</v>
      </c>
      <c r="I2752">
        <v>20.266601000000001</v>
      </c>
      <c r="J2752">
        <v>6.9520119999999999</v>
      </c>
      <c r="K2752">
        <v>0</v>
      </c>
      <c r="L2752">
        <v>0</v>
      </c>
      <c r="M2752">
        <v>38</v>
      </c>
      <c r="N2752">
        <v>-5244</v>
      </c>
      <c r="O2752">
        <v>2.2196259999999999</v>
      </c>
      <c r="P2752">
        <v>19</v>
      </c>
      <c r="Q2752">
        <v>1.1098129999999999</v>
      </c>
      <c r="R2752" t="s">
        <v>43</v>
      </c>
      <c r="S2752" t="s">
        <v>43</v>
      </c>
    </row>
    <row r="2753" spans="1:19">
      <c r="A2753">
        <v>136</v>
      </c>
      <c r="B2753">
        <v>1181</v>
      </c>
      <c r="C2753">
        <v>1711</v>
      </c>
      <c r="D2753">
        <v>67348.5</v>
      </c>
      <c r="E2753">
        <v>1678</v>
      </c>
      <c r="F2753">
        <v>70137.5</v>
      </c>
      <c r="G2753">
        <v>41.798271999999997</v>
      </c>
      <c r="H2753">
        <v>34.86</v>
      </c>
      <c r="I2753">
        <v>6.9382720000000004</v>
      </c>
      <c r="J2753">
        <v>1.1990320000000001</v>
      </c>
      <c r="K2753">
        <v>0</v>
      </c>
      <c r="L2753">
        <v>0</v>
      </c>
      <c r="M2753">
        <v>33</v>
      </c>
      <c r="N2753">
        <v>-2789</v>
      </c>
      <c r="O2753">
        <v>1.9286970000000001</v>
      </c>
      <c r="P2753">
        <v>26</v>
      </c>
      <c r="Q2753">
        <v>1.519579</v>
      </c>
      <c r="R2753" t="s">
        <v>43</v>
      </c>
      <c r="S2753" t="s">
        <v>43</v>
      </c>
    </row>
    <row r="2754" spans="1:19">
      <c r="A2754">
        <v>1274</v>
      </c>
      <c r="B2754">
        <v>914</v>
      </c>
      <c r="C2754">
        <v>1710</v>
      </c>
      <c r="D2754">
        <v>36740.97</v>
      </c>
      <c r="E2754">
        <v>1338</v>
      </c>
      <c r="F2754">
        <v>66987.97</v>
      </c>
      <c r="G2754">
        <v>50.065747000000002</v>
      </c>
      <c r="H2754">
        <v>46.255000000000003</v>
      </c>
      <c r="I2754">
        <v>3.8107470000000001</v>
      </c>
      <c r="J2754">
        <v>1.0823860000000001</v>
      </c>
      <c r="K2754">
        <v>0</v>
      </c>
      <c r="L2754">
        <v>0</v>
      </c>
      <c r="M2754">
        <v>372</v>
      </c>
      <c r="N2754">
        <v>-30247</v>
      </c>
      <c r="O2754">
        <v>21.754386</v>
      </c>
      <c r="P2754">
        <v>23</v>
      </c>
      <c r="Q2754">
        <v>1.345029</v>
      </c>
      <c r="R2754" t="s">
        <v>43</v>
      </c>
      <c r="S2754" t="s">
        <v>43</v>
      </c>
    </row>
    <row r="2755" spans="1:19">
      <c r="A2755">
        <v>4979</v>
      </c>
      <c r="B2755">
        <v>542</v>
      </c>
      <c r="C2755">
        <v>1710</v>
      </c>
      <c r="D2755">
        <v>45707.99</v>
      </c>
      <c r="E2755">
        <v>1613</v>
      </c>
      <c r="F2755">
        <v>53611.99</v>
      </c>
      <c r="G2755">
        <v>33.237439999999999</v>
      </c>
      <c r="H2755">
        <v>18.350000000000001</v>
      </c>
      <c r="I2755">
        <v>14.88744</v>
      </c>
      <c r="J2755">
        <v>1.8113049999999999</v>
      </c>
      <c r="K2755">
        <v>0</v>
      </c>
      <c r="L2755">
        <v>0</v>
      </c>
      <c r="M2755">
        <v>97</v>
      </c>
      <c r="N2755">
        <v>-7904</v>
      </c>
      <c r="O2755">
        <v>5.6725149999999998</v>
      </c>
      <c r="P2755">
        <v>13</v>
      </c>
      <c r="Q2755">
        <v>0.76023399999999997</v>
      </c>
      <c r="R2755" t="s">
        <v>43</v>
      </c>
      <c r="S2755" t="s">
        <v>43</v>
      </c>
    </row>
    <row r="2756" spans="1:19">
      <c r="A2756">
        <v>5411</v>
      </c>
      <c r="B2756">
        <v>317</v>
      </c>
      <c r="C2756">
        <v>1709</v>
      </c>
      <c r="D2756">
        <v>89490.83</v>
      </c>
      <c r="E2756">
        <v>1568</v>
      </c>
      <c r="F2756">
        <v>106038.83</v>
      </c>
      <c r="G2756">
        <v>67.626805000000004</v>
      </c>
      <c r="H2756">
        <v>57.22</v>
      </c>
      <c r="I2756">
        <v>10.406805</v>
      </c>
      <c r="J2756">
        <v>1.1818740000000001</v>
      </c>
      <c r="K2756">
        <v>0</v>
      </c>
      <c r="L2756">
        <v>0</v>
      </c>
      <c r="M2756">
        <v>141</v>
      </c>
      <c r="N2756">
        <v>-16548</v>
      </c>
      <c r="O2756">
        <v>8.2504390000000001</v>
      </c>
      <c r="P2756">
        <v>57</v>
      </c>
      <c r="Q2756">
        <v>3.3352840000000001</v>
      </c>
      <c r="R2756" t="s">
        <v>43</v>
      </c>
      <c r="S2756" t="s">
        <v>43</v>
      </c>
    </row>
    <row r="2757" spans="1:19">
      <c r="A2757">
        <v>272</v>
      </c>
      <c r="B2757">
        <v>1229</v>
      </c>
      <c r="C2757">
        <v>1709</v>
      </c>
      <c r="D2757">
        <v>75599.600000000006</v>
      </c>
      <c r="E2757">
        <v>1606</v>
      </c>
      <c r="F2757">
        <v>85350.6</v>
      </c>
      <c r="G2757">
        <v>53.144832000000001</v>
      </c>
      <c r="H2757">
        <v>19.175000000000001</v>
      </c>
      <c r="I2757">
        <v>33.969831999999997</v>
      </c>
      <c r="J2757">
        <v>2.7715689999999999</v>
      </c>
      <c r="K2757">
        <v>0</v>
      </c>
      <c r="L2757">
        <v>0</v>
      </c>
      <c r="M2757">
        <v>103</v>
      </c>
      <c r="N2757">
        <v>-9751</v>
      </c>
      <c r="O2757">
        <v>6.0269159999999999</v>
      </c>
      <c r="P2757">
        <v>30</v>
      </c>
      <c r="Q2757">
        <v>1.7554129999999999</v>
      </c>
      <c r="R2757" t="s">
        <v>43</v>
      </c>
      <c r="S2757" t="s">
        <v>43</v>
      </c>
    </row>
    <row r="2758" spans="1:19">
      <c r="A2758">
        <v>1228</v>
      </c>
      <c r="B2758">
        <v>20</v>
      </c>
      <c r="C2758">
        <v>1707</v>
      </c>
      <c r="D2758">
        <v>26830.5</v>
      </c>
      <c r="E2758">
        <v>1611</v>
      </c>
      <c r="F2758">
        <v>34139.5</v>
      </c>
      <c r="G2758">
        <v>21.191496000000001</v>
      </c>
      <c r="H2758">
        <v>2.97</v>
      </c>
      <c r="I2758">
        <v>18.221495999999998</v>
      </c>
      <c r="J2758">
        <v>7.1351839999999997</v>
      </c>
      <c r="K2758">
        <v>0</v>
      </c>
      <c r="L2758">
        <v>0</v>
      </c>
      <c r="M2758">
        <v>96</v>
      </c>
      <c r="N2758">
        <v>-7309</v>
      </c>
      <c r="O2758">
        <v>5.6239020000000002</v>
      </c>
      <c r="P2758">
        <v>29</v>
      </c>
      <c r="Q2758">
        <v>1.698887</v>
      </c>
      <c r="R2758" t="s">
        <v>43</v>
      </c>
      <c r="S2758" t="s">
        <v>43</v>
      </c>
    </row>
    <row r="2759" spans="1:19">
      <c r="A2759">
        <v>4382</v>
      </c>
      <c r="B2759">
        <v>225</v>
      </c>
      <c r="C2759">
        <v>1705</v>
      </c>
      <c r="D2759">
        <v>77641.539999999994</v>
      </c>
      <c r="E2759">
        <v>1579</v>
      </c>
      <c r="F2759">
        <v>88258.54</v>
      </c>
      <c r="G2759">
        <v>55.895212000000001</v>
      </c>
      <c r="H2759">
        <v>58.91</v>
      </c>
      <c r="I2759">
        <v>-3.0147879999999998</v>
      </c>
      <c r="J2759">
        <v>0.948824</v>
      </c>
      <c r="K2759">
        <v>0</v>
      </c>
      <c r="L2759">
        <v>0</v>
      </c>
      <c r="M2759">
        <v>126</v>
      </c>
      <c r="N2759">
        <v>-10617</v>
      </c>
      <c r="O2759">
        <v>7.3900290000000002</v>
      </c>
      <c r="P2759">
        <v>42</v>
      </c>
      <c r="Q2759">
        <v>2.4633430000000001</v>
      </c>
      <c r="R2759" t="s">
        <v>43</v>
      </c>
      <c r="S2759" t="s">
        <v>43</v>
      </c>
    </row>
    <row r="2760" spans="1:19">
      <c r="A2760">
        <v>5990</v>
      </c>
      <c r="B2760">
        <v>683</v>
      </c>
      <c r="C2760">
        <v>1703</v>
      </c>
      <c r="D2760">
        <v>54535.25</v>
      </c>
      <c r="E2760">
        <v>1594</v>
      </c>
      <c r="F2760">
        <v>64869.25</v>
      </c>
      <c r="G2760">
        <v>40.695891000000003</v>
      </c>
      <c r="H2760">
        <v>9.8049999999999997</v>
      </c>
      <c r="I2760">
        <v>30.890891</v>
      </c>
      <c r="J2760">
        <v>4.1505239999999999</v>
      </c>
      <c r="K2760">
        <v>0</v>
      </c>
      <c r="L2760">
        <v>0</v>
      </c>
      <c r="M2760">
        <v>109</v>
      </c>
      <c r="N2760">
        <v>-10334</v>
      </c>
      <c r="O2760">
        <v>6.4004700000000003</v>
      </c>
      <c r="P2760">
        <v>27</v>
      </c>
      <c r="Q2760">
        <v>1.585437</v>
      </c>
      <c r="R2760" t="s">
        <v>43</v>
      </c>
      <c r="S2760" t="s">
        <v>43</v>
      </c>
    </row>
    <row r="2761" spans="1:19">
      <c r="A2761">
        <v>5638</v>
      </c>
      <c r="B2761">
        <v>256</v>
      </c>
      <c r="C2761">
        <v>1700</v>
      </c>
      <c r="D2761">
        <v>75105.929999999993</v>
      </c>
      <c r="E2761">
        <v>1624</v>
      </c>
      <c r="F2761">
        <v>84337.93</v>
      </c>
      <c r="G2761">
        <v>51.932223</v>
      </c>
      <c r="H2761">
        <v>24.78</v>
      </c>
      <c r="I2761">
        <v>27.152222999999999</v>
      </c>
      <c r="J2761">
        <v>2.0957309999999998</v>
      </c>
      <c r="K2761">
        <v>13</v>
      </c>
      <c r="L2761">
        <v>0.764706</v>
      </c>
      <c r="M2761">
        <v>63</v>
      </c>
      <c r="N2761">
        <v>-9232</v>
      </c>
      <c r="O2761">
        <v>3.7058819999999999</v>
      </c>
      <c r="P2761">
        <v>21</v>
      </c>
      <c r="Q2761">
        <v>1.2352939999999999</v>
      </c>
      <c r="R2761" t="s">
        <v>43</v>
      </c>
      <c r="S2761" t="s">
        <v>43</v>
      </c>
    </row>
    <row r="2762" spans="1:19">
      <c r="A2762">
        <v>2871</v>
      </c>
      <c r="B2762">
        <v>385</v>
      </c>
      <c r="C2762">
        <v>1700</v>
      </c>
      <c r="D2762">
        <v>39921.14</v>
      </c>
      <c r="E2762">
        <v>1584</v>
      </c>
      <c r="F2762">
        <v>50861.14</v>
      </c>
      <c r="G2762">
        <v>32.109305999999997</v>
      </c>
      <c r="H2762">
        <v>11.86</v>
      </c>
      <c r="I2762">
        <v>20.249306000000001</v>
      </c>
      <c r="J2762">
        <v>2.7073610000000001</v>
      </c>
      <c r="K2762">
        <v>0</v>
      </c>
      <c r="L2762">
        <v>0</v>
      </c>
      <c r="M2762">
        <v>116</v>
      </c>
      <c r="N2762">
        <v>-10940</v>
      </c>
      <c r="O2762">
        <v>6.8235289999999997</v>
      </c>
      <c r="P2762">
        <v>24</v>
      </c>
      <c r="Q2762">
        <v>1.4117649999999999</v>
      </c>
      <c r="R2762" t="s">
        <v>43</v>
      </c>
      <c r="S2762" t="s">
        <v>43</v>
      </c>
    </row>
    <row r="2763" spans="1:19">
      <c r="A2763">
        <v>4027</v>
      </c>
      <c r="B2763">
        <v>74</v>
      </c>
      <c r="C2763">
        <v>1700</v>
      </c>
      <c r="D2763">
        <v>80601.45</v>
      </c>
      <c r="E2763">
        <v>1609</v>
      </c>
      <c r="F2763">
        <v>91216.45</v>
      </c>
      <c r="G2763">
        <v>56.691392</v>
      </c>
      <c r="H2763">
        <v>44.06</v>
      </c>
      <c r="I2763">
        <v>12.631392</v>
      </c>
      <c r="J2763">
        <v>1.286686</v>
      </c>
      <c r="K2763">
        <v>0</v>
      </c>
      <c r="L2763">
        <v>0</v>
      </c>
      <c r="M2763">
        <v>91</v>
      </c>
      <c r="N2763">
        <v>-10615</v>
      </c>
      <c r="O2763">
        <v>5.3529410000000004</v>
      </c>
      <c r="P2763">
        <v>26</v>
      </c>
      <c r="Q2763">
        <v>1.529412</v>
      </c>
      <c r="R2763" t="s">
        <v>43</v>
      </c>
      <c r="S2763" t="s">
        <v>43</v>
      </c>
    </row>
    <row r="2764" spans="1:19">
      <c r="A2764">
        <v>3370</v>
      </c>
      <c r="B2764">
        <v>1247</v>
      </c>
      <c r="C2764">
        <v>1697</v>
      </c>
      <c r="D2764">
        <v>63159.79</v>
      </c>
      <c r="E2764">
        <v>1582</v>
      </c>
      <c r="F2764">
        <v>73553.789999999994</v>
      </c>
      <c r="G2764">
        <v>46.494177999999998</v>
      </c>
      <c r="H2764">
        <v>42.5</v>
      </c>
      <c r="I2764">
        <v>3.9941779999999998</v>
      </c>
      <c r="J2764">
        <v>1.0939810000000001</v>
      </c>
      <c r="K2764">
        <v>0</v>
      </c>
      <c r="L2764">
        <v>0</v>
      </c>
      <c r="M2764">
        <v>115</v>
      </c>
      <c r="N2764">
        <v>-10394</v>
      </c>
      <c r="O2764">
        <v>6.7766650000000004</v>
      </c>
      <c r="P2764">
        <v>17</v>
      </c>
      <c r="Q2764">
        <v>1.001768</v>
      </c>
      <c r="R2764" t="s">
        <v>43</v>
      </c>
      <c r="S2764" t="s">
        <v>43</v>
      </c>
    </row>
    <row r="2765" spans="1:19">
      <c r="A2765">
        <v>1094</v>
      </c>
      <c r="B2765">
        <v>1181</v>
      </c>
      <c r="C2765">
        <v>1697</v>
      </c>
      <c r="D2765">
        <v>67940.17</v>
      </c>
      <c r="E2765">
        <v>1672</v>
      </c>
      <c r="F2765">
        <v>70702.17</v>
      </c>
      <c r="G2765">
        <v>42.285986999999999</v>
      </c>
      <c r="H2765">
        <v>34.19</v>
      </c>
      <c r="I2765">
        <v>8.0959869999999992</v>
      </c>
      <c r="J2765">
        <v>1.2367939999999999</v>
      </c>
      <c r="K2765">
        <v>0</v>
      </c>
      <c r="L2765">
        <v>0</v>
      </c>
      <c r="M2765">
        <v>25</v>
      </c>
      <c r="N2765">
        <v>-2762</v>
      </c>
      <c r="O2765">
        <v>1.4731879999999999</v>
      </c>
      <c r="P2765">
        <v>18</v>
      </c>
      <c r="Q2765">
        <v>1.0606949999999999</v>
      </c>
      <c r="R2765" t="s">
        <v>43</v>
      </c>
      <c r="S2765" t="s">
        <v>43</v>
      </c>
    </row>
    <row r="2766" spans="1:19">
      <c r="A2766">
        <v>2733</v>
      </c>
      <c r="B2766">
        <v>1484</v>
      </c>
      <c r="C2766">
        <v>1696</v>
      </c>
      <c r="D2766">
        <v>94798.52</v>
      </c>
      <c r="E2766">
        <v>1619</v>
      </c>
      <c r="F2766">
        <v>104734.52</v>
      </c>
      <c r="G2766">
        <v>64.690871000000001</v>
      </c>
      <c r="H2766">
        <v>40</v>
      </c>
      <c r="I2766">
        <v>24.690871000000001</v>
      </c>
      <c r="J2766">
        <v>1.617272</v>
      </c>
      <c r="K2766">
        <v>0</v>
      </c>
      <c r="L2766">
        <v>0</v>
      </c>
      <c r="M2766">
        <v>77</v>
      </c>
      <c r="N2766">
        <v>-9936</v>
      </c>
      <c r="O2766">
        <v>4.5400939999999999</v>
      </c>
      <c r="P2766">
        <v>13</v>
      </c>
      <c r="Q2766">
        <v>0.766509</v>
      </c>
      <c r="R2766" t="s">
        <v>43</v>
      </c>
      <c r="S2766" t="s">
        <v>43</v>
      </c>
    </row>
    <row r="2767" spans="1:19">
      <c r="A2767">
        <v>2880</v>
      </c>
      <c r="B2767">
        <v>1361</v>
      </c>
      <c r="C2767">
        <v>1694</v>
      </c>
      <c r="D2767">
        <v>50435.13</v>
      </c>
      <c r="E2767">
        <v>1559</v>
      </c>
      <c r="F2767">
        <v>58202.13</v>
      </c>
      <c r="G2767">
        <v>37.332988999999998</v>
      </c>
      <c r="H2767">
        <v>7.49</v>
      </c>
      <c r="I2767">
        <v>29.842988999999999</v>
      </c>
      <c r="J2767">
        <v>4.9843780000000004</v>
      </c>
      <c r="K2767">
        <v>75</v>
      </c>
      <c r="L2767">
        <v>4.4273910000000001</v>
      </c>
      <c r="M2767">
        <v>60</v>
      </c>
      <c r="N2767">
        <v>-7767</v>
      </c>
      <c r="O2767">
        <v>3.5419130000000001</v>
      </c>
      <c r="P2767">
        <v>19</v>
      </c>
      <c r="Q2767">
        <v>1.1216060000000001</v>
      </c>
      <c r="R2767" t="s">
        <v>43</v>
      </c>
      <c r="S2767" t="s">
        <v>43</v>
      </c>
    </row>
    <row r="2768" spans="1:19">
      <c r="A2768">
        <v>3682</v>
      </c>
      <c r="B2768">
        <v>1</v>
      </c>
      <c r="C2768">
        <v>1694</v>
      </c>
      <c r="D2768">
        <v>58056.05</v>
      </c>
      <c r="E2768">
        <v>1663</v>
      </c>
      <c r="F2768">
        <v>61758.05</v>
      </c>
      <c r="G2768">
        <v>37.13653</v>
      </c>
      <c r="H2768">
        <v>16.3</v>
      </c>
      <c r="I2768">
        <v>20.83653</v>
      </c>
      <c r="J2768">
        <v>2.2783150000000001</v>
      </c>
      <c r="K2768">
        <v>0</v>
      </c>
      <c r="L2768">
        <v>0</v>
      </c>
      <c r="M2768">
        <v>31</v>
      </c>
      <c r="N2768">
        <v>-3702</v>
      </c>
      <c r="O2768">
        <v>1.8299879999999999</v>
      </c>
      <c r="P2768">
        <v>21</v>
      </c>
      <c r="Q2768">
        <v>1.2396689999999999</v>
      </c>
      <c r="R2768" t="s">
        <v>43</v>
      </c>
      <c r="S2768" t="s">
        <v>43</v>
      </c>
    </row>
    <row r="2769" spans="1:19">
      <c r="A2769">
        <v>2409</v>
      </c>
      <c r="B2769">
        <v>906</v>
      </c>
      <c r="C2769">
        <v>1691</v>
      </c>
      <c r="D2769">
        <v>95921.8</v>
      </c>
      <c r="E2769">
        <v>1568</v>
      </c>
      <c r="F2769">
        <v>111991.2</v>
      </c>
      <c r="G2769">
        <v>71.422959000000006</v>
      </c>
      <c r="H2769">
        <v>35.215000000000003</v>
      </c>
      <c r="I2769">
        <v>36.207959000000002</v>
      </c>
      <c r="J2769">
        <v>2.028197</v>
      </c>
      <c r="K2769">
        <v>0</v>
      </c>
      <c r="L2769">
        <v>0</v>
      </c>
      <c r="M2769">
        <v>123</v>
      </c>
      <c r="N2769">
        <v>-16069.4</v>
      </c>
      <c r="O2769">
        <v>7.2738019999999999</v>
      </c>
      <c r="P2769">
        <v>27</v>
      </c>
      <c r="Q2769">
        <v>1.5966880000000001</v>
      </c>
      <c r="R2769" t="s">
        <v>43</v>
      </c>
      <c r="S2769" t="s">
        <v>43</v>
      </c>
    </row>
    <row r="2770" spans="1:19">
      <c r="A2770">
        <v>3660</v>
      </c>
      <c r="B2770">
        <v>1840</v>
      </c>
      <c r="C2770">
        <v>1690</v>
      </c>
      <c r="D2770">
        <v>57228.17</v>
      </c>
      <c r="E2770">
        <v>1604</v>
      </c>
      <c r="F2770">
        <v>68093.17</v>
      </c>
      <c r="G2770">
        <v>42.452100999999999</v>
      </c>
      <c r="H2770">
        <v>13.05</v>
      </c>
      <c r="I2770">
        <v>29.402100999999998</v>
      </c>
      <c r="J2770">
        <v>3.2530350000000001</v>
      </c>
      <c r="K2770">
        <v>0</v>
      </c>
      <c r="L2770">
        <v>0</v>
      </c>
      <c r="M2770">
        <v>86</v>
      </c>
      <c r="N2770">
        <v>-10865</v>
      </c>
      <c r="O2770">
        <v>5.0887570000000002</v>
      </c>
      <c r="P2770">
        <v>26</v>
      </c>
      <c r="Q2770">
        <v>1.538462</v>
      </c>
      <c r="R2770" t="s">
        <v>43</v>
      </c>
      <c r="S2770" t="s">
        <v>43</v>
      </c>
    </row>
    <row r="2771" spans="1:19">
      <c r="A2771">
        <v>2588</v>
      </c>
      <c r="B2771">
        <v>549</v>
      </c>
      <c r="C2771">
        <v>1689</v>
      </c>
      <c r="D2771">
        <v>149334.76</v>
      </c>
      <c r="E2771">
        <v>1537</v>
      </c>
      <c r="F2771">
        <v>172262.76</v>
      </c>
      <c r="G2771">
        <v>112.07726700000001</v>
      </c>
      <c r="H2771">
        <v>61</v>
      </c>
      <c r="I2771">
        <v>51.077266999999999</v>
      </c>
      <c r="J2771">
        <v>1.837332</v>
      </c>
      <c r="K2771">
        <v>0</v>
      </c>
      <c r="L2771">
        <v>0</v>
      </c>
      <c r="M2771">
        <v>152</v>
      </c>
      <c r="N2771">
        <v>-22928</v>
      </c>
      <c r="O2771">
        <v>8.9994080000000007</v>
      </c>
      <c r="P2771">
        <v>18</v>
      </c>
      <c r="Q2771">
        <v>1.0657190000000001</v>
      </c>
      <c r="R2771" t="s">
        <v>43</v>
      </c>
      <c r="S2771" t="s">
        <v>43</v>
      </c>
    </row>
    <row r="2772" spans="1:19">
      <c r="A2772">
        <v>1190</v>
      </c>
      <c r="B2772">
        <v>906</v>
      </c>
      <c r="C2772">
        <v>1688</v>
      </c>
      <c r="D2772">
        <v>89438.06</v>
      </c>
      <c r="E2772">
        <v>1545</v>
      </c>
      <c r="F2772">
        <v>106925.06</v>
      </c>
      <c r="G2772">
        <v>69.207159000000004</v>
      </c>
      <c r="H2772">
        <v>36.35</v>
      </c>
      <c r="I2772">
        <v>32.857159000000003</v>
      </c>
      <c r="J2772">
        <v>1.9039109999999999</v>
      </c>
      <c r="K2772">
        <v>0</v>
      </c>
      <c r="L2772">
        <v>0</v>
      </c>
      <c r="M2772">
        <v>143</v>
      </c>
      <c r="N2772">
        <v>-17487</v>
      </c>
      <c r="O2772">
        <v>8.4715640000000008</v>
      </c>
      <c r="P2772">
        <v>33</v>
      </c>
      <c r="Q2772">
        <v>1.954976</v>
      </c>
      <c r="R2772" t="s">
        <v>43</v>
      </c>
      <c r="S2772" t="s">
        <v>43</v>
      </c>
    </row>
    <row r="2773" spans="1:19">
      <c r="A2773">
        <v>2605</v>
      </c>
      <c r="B2773">
        <v>1257</v>
      </c>
      <c r="C2773">
        <v>1688</v>
      </c>
      <c r="D2773">
        <v>47908.68</v>
      </c>
      <c r="E2773">
        <v>1612</v>
      </c>
      <c r="F2773">
        <v>53625.68</v>
      </c>
      <c r="G2773">
        <v>33.266551</v>
      </c>
      <c r="H2773">
        <v>25.785</v>
      </c>
      <c r="I2773">
        <v>7.4815509999999996</v>
      </c>
      <c r="J2773">
        <v>1.290151</v>
      </c>
      <c r="K2773">
        <v>0</v>
      </c>
      <c r="L2773">
        <v>0</v>
      </c>
      <c r="M2773">
        <v>76</v>
      </c>
      <c r="N2773">
        <v>-5717</v>
      </c>
      <c r="O2773">
        <v>4.50237</v>
      </c>
      <c r="P2773">
        <v>17</v>
      </c>
      <c r="Q2773">
        <v>1.007109</v>
      </c>
      <c r="R2773" t="s">
        <v>43</v>
      </c>
      <c r="S2773" t="s">
        <v>43</v>
      </c>
    </row>
    <row r="2774" spans="1:19">
      <c r="A2774">
        <v>4503</v>
      </c>
      <c r="B2774">
        <v>1876</v>
      </c>
      <c r="C2774">
        <v>1688</v>
      </c>
      <c r="D2774">
        <v>122973.32</v>
      </c>
      <c r="E2774">
        <v>1470</v>
      </c>
      <c r="F2774">
        <v>145266.32</v>
      </c>
      <c r="G2774">
        <v>98.820626000000004</v>
      </c>
      <c r="H2774">
        <v>81.995000000000005</v>
      </c>
      <c r="I2774">
        <v>16.825626</v>
      </c>
      <c r="J2774">
        <v>1.205203</v>
      </c>
      <c r="K2774">
        <v>68</v>
      </c>
      <c r="L2774">
        <v>4.0284360000000001</v>
      </c>
      <c r="M2774">
        <v>150</v>
      </c>
      <c r="N2774">
        <v>-22293</v>
      </c>
      <c r="O2774">
        <v>8.8862559999999995</v>
      </c>
      <c r="P2774">
        <v>26</v>
      </c>
      <c r="Q2774">
        <v>1.540284</v>
      </c>
      <c r="R2774" t="s">
        <v>43</v>
      </c>
      <c r="S2774" t="s">
        <v>43</v>
      </c>
    </row>
    <row r="2775" spans="1:19">
      <c r="A2775">
        <v>4161</v>
      </c>
      <c r="B2775">
        <v>538</v>
      </c>
      <c r="C2775">
        <v>1687</v>
      </c>
      <c r="D2775">
        <v>50057.98</v>
      </c>
      <c r="E2775">
        <v>1601</v>
      </c>
      <c r="F2775">
        <v>56892.98</v>
      </c>
      <c r="G2775">
        <v>35.535902999999998</v>
      </c>
      <c r="H2775">
        <v>16.489999999999998</v>
      </c>
      <c r="I2775">
        <v>19.045902999999999</v>
      </c>
      <c r="J2775">
        <v>2.1549969999999998</v>
      </c>
      <c r="K2775">
        <v>0</v>
      </c>
      <c r="L2775">
        <v>0</v>
      </c>
      <c r="M2775">
        <v>86</v>
      </c>
      <c r="N2775">
        <v>-6835</v>
      </c>
      <c r="O2775">
        <v>5.0978070000000004</v>
      </c>
      <c r="P2775">
        <v>53</v>
      </c>
      <c r="Q2775">
        <v>3.1416719999999998</v>
      </c>
      <c r="R2775" t="s">
        <v>43</v>
      </c>
      <c r="S2775" t="s">
        <v>43</v>
      </c>
    </row>
    <row r="2776" spans="1:19">
      <c r="A2776">
        <v>4712</v>
      </c>
      <c r="B2776">
        <v>629</v>
      </c>
      <c r="C2776">
        <v>1687</v>
      </c>
      <c r="D2776">
        <v>95245.2</v>
      </c>
      <c r="E2776">
        <v>1641</v>
      </c>
      <c r="F2776">
        <v>101270.2</v>
      </c>
      <c r="G2776">
        <v>61.712491999999997</v>
      </c>
      <c r="H2776">
        <v>23.87</v>
      </c>
      <c r="I2776">
        <v>37.842492</v>
      </c>
      <c r="J2776">
        <v>2.5853579999999998</v>
      </c>
      <c r="K2776">
        <v>0</v>
      </c>
      <c r="L2776">
        <v>0</v>
      </c>
      <c r="M2776">
        <v>46</v>
      </c>
      <c r="N2776">
        <v>-6025</v>
      </c>
      <c r="O2776">
        <v>2.726734</v>
      </c>
      <c r="P2776">
        <v>27</v>
      </c>
      <c r="Q2776">
        <v>1.600474</v>
      </c>
      <c r="R2776" t="s">
        <v>43</v>
      </c>
      <c r="S2776" t="s">
        <v>43</v>
      </c>
    </row>
    <row r="2777" spans="1:19">
      <c r="A2777">
        <v>2572</v>
      </c>
      <c r="B2777">
        <v>542</v>
      </c>
      <c r="C2777">
        <v>1687</v>
      </c>
      <c r="D2777">
        <v>47463.12</v>
      </c>
      <c r="E2777">
        <v>1585</v>
      </c>
      <c r="F2777">
        <v>56659.12</v>
      </c>
      <c r="G2777">
        <v>35.747078999999999</v>
      </c>
      <c r="H2777">
        <v>16.920000000000002</v>
      </c>
      <c r="I2777">
        <v>18.827079000000001</v>
      </c>
      <c r="J2777">
        <v>2.1127120000000001</v>
      </c>
      <c r="K2777">
        <v>0</v>
      </c>
      <c r="L2777">
        <v>0</v>
      </c>
      <c r="M2777">
        <v>102</v>
      </c>
      <c r="N2777">
        <v>-9196</v>
      </c>
      <c r="O2777">
        <v>6.0462360000000004</v>
      </c>
      <c r="P2777">
        <v>14</v>
      </c>
      <c r="Q2777">
        <v>0.82987599999999995</v>
      </c>
      <c r="R2777" t="s">
        <v>43</v>
      </c>
      <c r="S2777" t="s">
        <v>43</v>
      </c>
    </row>
    <row r="2778" spans="1:19">
      <c r="A2778">
        <v>1138</v>
      </c>
      <c r="B2778">
        <v>1744</v>
      </c>
      <c r="C2778">
        <v>1686</v>
      </c>
      <c r="D2778">
        <v>65442.95</v>
      </c>
      <c r="E2778">
        <v>1503</v>
      </c>
      <c r="F2778">
        <v>82892.95</v>
      </c>
      <c r="G2778">
        <v>55.151662999999999</v>
      </c>
      <c r="H2778">
        <v>34.880000000000003</v>
      </c>
      <c r="I2778">
        <v>20.271663</v>
      </c>
      <c r="J2778">
        <v>1.581183</v>
      </c>
      <c r="K2778">
        <v>0</v>
      </c>
      <c r="L2778">
        <v>0</v>
      </c>
      <c r="M2778">
        <v>183</v>
      </c>
      <c r="N2778">
        <v>-17450</v>
      </c>
      <c r="O2778">
        <v>10.854093000000001</v>
      </c>
      <c r="P2778">
        <v>25</v>
      </c>
      <c r="Q2778">
        <v>1.4827999999999999</v>
      </c>
      <c r="R2778" t="s">
        <v>43</v>
      </c>
      <c r="S2778" t="s">
        <v>43</v>
      </c>
    </row>
    <row r="2779" spans="1:19">
      <c r="A2779">
        <v>4581</v>
      </c>
      <c r="B2779">
        <v>60</v>
      </c>
      <c r="C2779">
        <v>1681</v>
      </c>
      <c r="D2779">
        <v>93887.76</v>
      </c>
      <c r="E2779">
        <v>1630</v>
      </c>
      <c r="F2779">
        <v>99735.76</v>
      </c>
      <c r="G2779">
        <v>61.187582999999997</v>
      </c>
      <c r="H2779">
        <v>48.33</v>
      </c>
      <c r="I2779">
        <v>12.857583</v>
      </c>
      <c r="J2779">
        <v>1.2660370000000001</v>
      </c>
      <c r="K2779">
        <v>0</v>
      </c>
      <c r="L2779">
        <v>0</v>
      </c>
      <c r="M2779">
        <v>51</v>
      </c>
      <c r="N2779">
        <v>-5848</v>
      </c>
      <c r="O2779">
        <v>3.0339079999999998</v>
      </c>
      <c r="P2779">
        <v>32</v>
      </c>
      <c r="Q2779">
        <v>1.903629</v>
      </c>
      <c r="R2779" t="s">
        <v>43</v>
      </c>
      <c r="S2779" t="s">
        <v>43</v>
      </c>
    </row>
    <row r="2780" spans="1:19">
      <c r="A2780">
        <v>1367</v>
      </c>
      <c r="B2780">
        <v>856</v>
      </c>
      <c r="C2780">
        <v>1678</v>
      </c>
      <c r="D2780">
        <v>180261.08</v>
      </c>
      <c r="E2780">
        <v>1607</v>
      </c>
      <c r="F2780">
        <v>187708.08</v>
      </c>
      <c r="G2780">
        <v>116.806521</v>
      </c>
      <c r="H2780">
        <v>113.96</v>
      </c>
      <c r="I2780">
        <v>2.8465210000000001</v>
      </c>
      <c r="J2780">
        <v>1.0249779999999999</v>
      </c>
      <c r="K2780">
        <v>0</v>
      </c>
      <c r="L2780">
        <v>0</v>
      </c>
      <c r="M2780">
        <v>71</v>
      </c>
      <c r="N2780">
        <v>-7447</v>
      </c>
      <c r="O2780">
        <v>4.2312279999999998</v>
      </c>
      <c r="P2780">
        <v>28</v>
      </c>
      <c r="Q2780">
        <v>1.6686529999999999</v>
      </c>
      <c r="R2780" t="s">
        <v>43</v>
      </c>
      <c r="S2780" t="s">
        <v>42</v>
      </c>
    </row>
    <row r="2781" spans="1:19">
      <c r="A2781">
        <v>2176</v>
      </c>
      <c r="B2781">
        <v>346</v>
      </c>
      <c r="C2781">
        <v>1677</v>
      </c>
      <c r="D2781">
        <v>81687.789999999994</v>
      </c>
      <c r="E2781">
        <v>1653</v>
      </c>
      <c r="F2781">
        <v>85649.79</v>
      </c>
      <c r="G2781">
        <v>51.814754999999998</v>
      </c>
      <c r="H2781">
        <v>35.21</v>
      </c>
      <c r="I2781">
        <v>16.604755000000001</v>
      </c>
      <c r="J2781">
        <v>1.471592</v>
      </c>
      <c r="K2781">
        <v>0</v>
      </c>
      <c r="L2781">
        <v>0</v>
      </c>
      <c r="M2781">
        <v>24</v>
      </c>
      <c r="N2781">
        <v>-3962</v>
      </c>
      <c r="O2781">
        <v>1.431127</v>
      </c>
      <c r="P2781">
        <v>24</v>
      </c>
      <c r="Q2781">
        <v>1.431127</v>
      </c>
      <c r="R2781" t="s">
        <v>43</v>
      </c>
      <c r="S2781" t="s">
        <v>43</v>
      </c>
    </row>
    <row r="2782" spans="1:19">
      <c r="A2782">
        <v>5903</v>
      </c>
      <c r="B2782">
        <v>100</v>
      </c>
      <c r="C2782">
        <v>1675</v>
      </c>
      <c r="D2782">
        <v>89274.89</v>
      </c>
      <c r="E2782">
        <v>1534</v>
      </c>
      <c r="F2782">
        <v>104584.89</v>
      </c>
      <c r="G2782">
        <v>68.177893999999995</v>
      </c>
      <c r="H2782">
        <v>51</v>
      </c>
      <c r="I2782">
        <v>17.177893999999998</v>
      </c>
      <c r="J2782">
        <v>1.336821</v>
      </c>
      <c r="K2782">
        <v>0</v>
      </c>
      <c r="L2782">
        <v>0</v>
      </c>
      <c r="M2782">
        <v>141</v>
      </c>
      <c r="N2782">
        <v>-15310</v>
      </c>
      <c r="O2782">
        <v>8.4179099999999991</v>
      </c>
      <c r="P2782">
        <v>51</v>
      </c>
      <c r="Q2782">
        <v>3.0447760000000001</v>
      </c>
      <c r="R2782" t="s">
        <v>43</v>
      </c>
      <c r="S2782" t="s">
        <v>43</v>
      </c>
    </row>
    <row r="2783" spans="1:19">
      <c r="A2783">
        <v>5018</v>
      </c>
      <c r="B2783">
        <v>1859</v>
      </c>
      <c r="C2783">
        <v>1674</v>
      </c>
      <c r="D2783">
        <v>47660.3</v>
      </c>
      <c r="E2783">
        <v>1527</v>
      </c>
      <c r="F2783">
        <v>57599.3</v>
      </c>
      <c r="G2783">
        <v>37.720562999999999</v>
      </c>
      <c r="H2783">
        <v>14.69</v>
      </c>
      <c r="I2783">
        <v>23.030563000000001</v>
      </c>
      <c r="J2783">
        <v>2.567771</v>
      </c>
      <c r="K2783">
        <v>46</v>
      </c>
      <c r="L2783">
        <v>2.7479089999999999</v>
      </c>
      <c r="M2783">
        <v>101</v>
      </c>
      <c r="N2783">
        <v>-9939</v>
      </c>
      <c r="O2783">
        <v>6.0334529999999997</v>
      </c>
      <c r="P2783">
        <v>22</v>
      </c>
      <c r="Q2783">
        <v>1.314217</v>
      </c>
      <c r="R2783" t="s">
        <v>43</v>
      </c>
      <c r="S2783" t="s">
        <v>43</v>
      </c>
    </row>
    <row r="2784" spans="1:19">
      <c r="A2784">
        <v>1043</v>
      </c>
      <c r="B2784">
        <v>351</v>
      </c>
      <c r="C2784">
        <v>1673</v>
      </c>
      <c r="D2784">
        <v>71008.69</v>
      </c>
      <c r="E2784">
        <v>1581</v>
      </c>
      <c r="F2784">
        <v>79410.69</v>
      </c>
      <c r="G2784">
        <v>50.228140000000003</v>
      </c>
      <c r="H2784">
        <v>25.86</v>
      </c>
      <c r="I2784">
        <v>24.36814</v>
      </c>
      <c r="J2784">
        <v>1.94231</v>
      </c>
      <c r="K2784">
        <v>0</v>
      </c>
      <c r="L2784">
        <v>0</v>
      </c>
      <c r="M2784">
        <v>92</v>
      </c>
      <c r="N2784">
        <v>-8402</v>
      </c>
      <c r="O2784">
        <v>5.4991029999999999</v>
      </c>
      <c r="P2784">
        <v>30</v>
      </c>
      <c r="Q2784">
        <v>1.7931859999999999</v>
      </c>
      <c r="R2784" t="s">
        <v>43</v>
      </c>
      <c r="S2784" t="s">
        <v>43</v>
      </c>
    </row>
    <row r="2785" spans="1:19">
      <c r="A2785">
        <v>4311</v>
      </c>
      <c r="B2785">
        <v>542</v>
      </c>
      <c r="C2785">
        <v>1673</v>
      </c>
      <c r="D2785">
        <v>48836.800000000003</v>
      </c>
      <c r="E2785">
        <v>1566</v>
      </c>
      <c r="F2785">
        <v>58910.8</v>
      </c>
      <c r="G2785">
        <v>37.618645999999998</v>
      </c>
      <c r="H2785">
        <v>18.614999999999998</v>
      </c>
      <c r="I2785">
        <v>19.003646</v>
      </c>
      <c r="J2785">
        <v>2.0208780000000002</v>
      </c>
      <c r="K2785">
        <v>0</v>
      </c>
      <c r="L2785">
        <v>0</v>
      </c>
      <c r="M2785">
        <v>107</v>
      </c>
      <c r="N2785">
        <v>-10074</v>
      </c>
      <c r="O2785">
        <v>6.395696</v>
      </c>
      <c r="P2785">
        <v>14</v>
      </c>
      <c r="Q2785">
        <v>0.83682000000000001</v>
      </c>
      <c r="R2785" t="s">
        <v>43</v>
      </c>
      <c r="S2785" t="s">
        <v>43</v>
      </c>
    </row>
    <row r="2786" spans="1:19">
      <c r="A2786">
        <v>256</v>
      </c>
      <c r="B2786">
        <v>1470</v>
      </c>
      <c r="C2786">
        <v>1672</v>
      </c>
      <c r="D2786">
        <v>61901.65</v>
      </c>
      <c r="E2786">
        <v>1662</v>
      </c>
      <c r="F2786">
        <v>64522.65</v>
      </c>
      <c r="G2786">
        <v>38.822291999999997</v>
      </c>
      <c r="H2786">
        <v>16.2</v>
      </c>
      <c r="I2786">
        <v>22.622292000000002</v>
      </c>
      <c r="J2786">
        <v>2.3964379999999998</v>
      </c>
      <c r="K2786">
        <v>0</v>
      </c>
      <c r="L2786">
        <v>0</v>
      </c>
      <c r="M2786">
        <v>10</v>
      </c>
      <c r="N2786">
        <v>-2621</v>
      </c>
      <c r="O2786">
        <v>0.59808600000000001</v>
      </c>
      <c r="P2786">
        <v>34</v>
      </c>
      <c r="Q2786">
        <v>2.033493</v>
      </c>
      <c r="R2786" t="s">
        <v>43</v>
      </c>
      <c r="S2786" t="s">
        <v>43</v>
      </c>
    </row>
    <row r="2787" spans="1:19">
      <c r="A2787">
        <v>2346</v>
      </c>
      <c r="B2787">
        <v>442</v>
      </c>
      <c r="C2787">
        <v>1671</v>
      </c>
      <c r="D2787">
        <v>85298.48</v>
      </c>
      <c r="E2787">
        <v>1590</v>
      </c>
      <c r="F2787">
        <v>95140.479999999996</v>
      </c>
      <c r="G2787">
        <v>59.836779999999997</v>
      </c>
      <c r="H2787">
        <v>26.62</v>
      </c>
      <c r="I2787">
        <v>33.21678</v>
      </c>
      <c r="J2787">
        <v>2.2478129999999998</v>
      </c>
      <c r="K2787">
        <v>0</v>
      </c>
      <c r="L2787">
        <v>0</v>
      </c>
      <c r="M2787">
        <v>81</v>
      </c>
      <c r="N2787">
        <v>-9842</v>
      </c>
      <c r="O2787">
        <v>4.847397</v>
      </c>
      <c r="P2787">
        <v>28</v>
      </c>
      <c r="Q2787">
        <v>1.675643</v>
      </c>
      <c r="R2787" t="s">
        <v>43</v>
      </c>
      <c r="S2787" t="s">
        <v>43</v>
      </c>
    </row>
    <row r="2788" spans="1:19">
      <c r="A2788">
        <v>3778</v>
      </c>
      <c r="B2788">
        <v>1411</v>
      </c>
      <c r="C2788">
        <v>1671</v>
      </c>
      <c r="D2788">
        <v>66048.39</v>
      </c>
      <c r="E2788">
        <v>1634</v>
      </c>
      <c r="F2788">
        <v>70549.39</v>
      </c>
      <c r="G2788">
        <v>43.175880999999997</v>
      </c>
      <c r="H2788">
        <v>40</v>
      </c>
      <c r="I2788">
        <v>3.175881</v>
      </c>
      <c r="J2788">
        <v>1.0793969999999999</v>
      </c>
      <c r="K2788">
        <v>0</v>
      </c>
      <c r="L2788">
        <v>0</v>
      </c>
      <c r="M2788">
        <v>37</v>
      </c>
      <c r="N2788">
        <v>-4501</v>
      </c>
      <c r="O2788">
        <v>2.2142430000000002</v>
      </c>
      <c r="P2788">
        <v>15</v>
      </c>
      <c r="Q2788">
        <v>0.89766599999999996</v>
      </c>
      <c r="R2788" t="s">
        <v>43</v>
      </c>
      <c r="S2788" t="s">
        <v>43</v>
      </c>
    </row>
    <row r="2789" spans="1:19">
      <c r="A2789">
        <v>5277</v>
      </c>
      <c r="B2789">
        <v>811</v>
      </c>
      <c r="C2789">
        <v>1668</v>
      </c>
      <c r="D2789">
        <v>105446.91</v>
      </c>
      <c r="E2789">
        <v>1628</v>
      </c>
      <c r="F2789">
        <v>110413.91</v>
      </c>
      <c r="G2789">
        <v>67.821811999999994</v>
      </c>
      <c r="H2789">
        <v>52.365000000000002</v>
      </c>
      <c r="I2789">
        <v>15.456811999999999</v>
      </c>
      <c r="J2789">
        <v>1.295174</v>
      </c>
      <c r="K2789">
        <v>0</v>
      </c>
      <c r="L2789">
        <v>0</v>
      </c>
      <c r="M2789">
        <v>40</v>
      </c>
      <c r="N2789">
        <v>-4967</v>
      </c>
      <c r="O2789">
        <v>2.398082</v>
      </c>
      <c r="P2789">
        <v>20</v>
      </c>
      <c r="Q2789">
        <v>1.199041</v>
      </c>
      <c r="R2789" t="s">
        <v>43</v>
      </c>
      <c r="S2789" t="s">
        <v>43</v>
      </c>
    </row>
    <row r="2790" spans="1:19">
      <c r="A2790">
        <v>4034</v>
      </c>
      <c r="B2790">
        <v>474</v>
      </c>
      <c r="C2790">
        <v>1667</v>
      </c>
      <c r="D2790">
        <v>123379.39</v>
      </c>
      <c r="E2790">
        <v>1583</v>
      </c>
      <c r="F2790">
        <v>133997.39000000001</v>
      </c>
      <c r="G2790">
        <v>84.647751</v>
      </c>
      <c r="H2790">
        <v>65.510000000000005</v>
      </c>
      <c r="I2790">
        <v>19.137751000000002</v>
      </c>
      <c r="J2790">
        <v>1.292135</v>
      </c>
      <c r="K2790">
        <v>0</v>
      </c>
      <c r="L2790">
        <v>0</v>
      </c>
      <c r="M2790">
        <v>84</v>
      </c>
      <c r="N2790">
        <v>-10618</v>
      </c>
      <c r="O2790">
        <v>5.0389920000000004</v>
      </c>
      <c r="P2790">
        <v>12</v>
      </c>
      <c r="Q2790">
        <v>0.71985600000000005</v>
      </c>
      <c r="R2790" t="s">
        <v>43</v>
      </c>
      <c r="S2790" t="s">
        <v>43</v>
      </c>
    </row>
    <row r="2791" spans="1:19">
      <c r="A2791">
        <v>2910</v>
      </c>
      <c r="B2791">
        <v>871</v>
      </c>
      <c r="C2791">
        <v>1667</v>
      </c>
      <c r="D2791">
        <v>71317.91</v>
      </c>
      <c r="E2791">
        <v>1621</v>
      </c>
      <c r="F2791">
        <v>75450.91</v>
      </c>
      <c r="G2791">
        <v>46.545904</v>
      </c>
      <c r="H2791">
        <v>34.79</v>
      </c>
      <c r="I2791">
        <v>11.755903999999999</v>
      </c>
      <c r="J2791">
        <v>1.3379099999999999</v>
      </c>
      <c r="K2791">
        <v>0</v>
      </c>
      <c r="L2791">
        <v>0</v>
      </c>
      <c r="M2791">
        <v>46</v>
      </c>
      <c r="N2791">
        <v>-4133</v>
      </c>
      <c r="O2791">
        <v>2.7594479999999999</v>
      </c>
      <c r="P2791">
        <v>26</v>
      </c>
      <c r="Q2791">
        <v>1.559688</v>
      </c>
      <c r="R2791" t="s">
        <v>43</v>
      </c>
      <c r="S2791" t="s">
        <v>43</v>
      </c>
    </row>
    <row r="2792" spans="1:19">
      <c r="A2792">
        <v>2922</v>
      </c>
      <c r="B2792">
        <v>1495</v>
      </c>
      <c r="C2792">
        <v>1667</v>
      </c>
      <c r="D2792">
        <v>124231.44</v>
      </c>
      <c r="E2792">
        <v>1604</v>
      </c>
      <c r="F2792">
        <v>130772.44</v>
      </c>
      <c r="G2792">
        <v>81.528953000000001</v>
      </c>
      <c r="H2792">
        <v>66.75</v>
      </c>
      <c r="I2792">
        <v>14.778953</v>
      </c>
      <c r="J2792">
        <v>1.221408</v>
      </c>
      <c r="K2792">
        <v>0</v>
      </c>
      <c r="L2792">
        <v>0</v>
      </c>
      <c r="M2792">
        <v>63</v>
      </c>
      <c r="N2792">
        <v>-6541</v>
      </c>
      <c r="O2792">
        <v>3.7792439999999998</v>
      </c>
      <c r="P2792">
        <v>18</v>
      </c>
      <c r="Q2792">
        <v>1.0797840000000001</v>
      </c>
      <c r="R2792" t="s">
        <v>43</v>
      </c>
      <c r="S2792" t="s">
        <v>43</v>
      </c>
    </row>
    <row r="2793" spans="1:19">
      <c r="A2793">
        <v>3394</v>
      </c>
      <c r="B2793">
        <v>638</v>
      </c>
      <c r="C2793">
        <v>1666</v>
      </c>
      <c r="D2793">
        <v>125342.55</v>
      </c>
      <c r="E2793">
        <v>1559</v>
      </c>
      <c r="F2793">
        <v>139622.54999999999</v>
      </c>
      <c r="G2793">
        <v>89.559044</v>
      </c>
      <c r="H2793">
        <v>58.5</v>
      </c>
      <c r="I2793">
        <v>31.059044</v>
      </c>
      <c r="J2793">
        <v>1.530924</v>
      </c>
      <c r="K2793">
        <v>0</v>
      </c>
      <c r="L2793">
        <v>0</v>
      </c>
      <c r="M2793">
        <v>107</v>
      </c>
      <c r="N2793">
        <v>-14280</v>
      </c>
      <c r="O2793">
        <v>6.4225690000000002</v>
      </c>
      <c r="P2793">
        <v>35</v>
      </c>
      <c r="Q2793">
        <v>2.1008399999999998</v>
      </c>
      <c r="R2793" t="s">
        <v>43</v>
      </c>
      <c r="S2793" t="s">
        <v>43</v>
      </c>
    </row>
    <row r="2794" spans="1:19">
      <c r="A2794">
        <v>3545</v>
      </c>
      <c r="B2794">
        <v>1227</v>
      </c>
      <c r="C2794">
        <v>1666</v>
      </c>
      <c r="D2794">
        <v>91972.2</v>
      </c>
      <c r="E2794">
        <v>1626</v>
      </c>
      <c r="F2794">
        <v>99113.2</v>
      </c>
      <c r="G2794">
        <v>60.955227999999998</v>
      </c>
      <c r="H2794">
        <v>25.145</v>
      </c>
      <c r="I2794">
        <v>35.810228000000002</v>
      </c>
      <c r="J2794">
        <v>2.4241489999999999</v>
      </c>
      <c r="K2794">
        <v>0</v>
      </c>
      <c r="L2794">
        <v>0</v>
      </c>
      <c r="M2794">
        <v>40</v>
      </c>
      <c r="N2794">
        <v>-7141</v>
      </c>
      <c r="O2794">
        <v>2.40096</v>
      </c>
      <c r="P2794">
        <v>7</v>
      </c>
      <c r="Q2794">
        <v>0.42016799999999999</v>
      </c>
      <c r="R2794" t="s">
        <v>43</v>
      </c>
      <c r="S2794" t="s">
        <v>43</v>
      </c>
    </row>
    <row r="2795" spans="1:19">
      <c r="A2795">
        <v>359</v>
      </c>
      <c r="B2795">
        <v>1881</v>
      </c>
      <c r="C2795">
        <v>1666</v>
      </c>
      <c r="D2795">
        <v>18876.53</v>
      </c>
      <c r="E2795">
        <v>1613</v>
      </c>
      <c r="F2795">
        <v>23150.53</v>
      </c>
      <c r="G2795">
        <v>14.352467000000001</v>
      </c>
      <c r="H2795">
        <v>2.0699999999999998</v>
      </c>
      <c r="I2795">
        <v>12.282467</v>
      </c>
      <c r="J2795">
        <v>6.9335589999999998</v>
      </c>
      <c r="K2795">
        <v>0</v>
      </c>
      <c r="L2795">
        <v>0</v>
      </c>
      <c r="M2795">
        <v>53</v>
      </c>
      <c r="N2795">
        <v>-4274</v>
      </c>
      <c r="O2795">
        <v>3.181273</v>
      </c>
      <c r="P2795">
        <v>22</v>
      </c>
      <c r="Q2795">
        <v>1.3205279999999999</v>
      </c>
      <c r="R2795" t="s">
        <v>43</v>
      </c>
      <c r="S2795" t="s">
        <v>43</v>
      </c>
    </row>
    <row r="2796" spans="1:19">
      <c r="A2796">
        <v>4193</v>
      </c>
      <c r="B2796">
        <v>1937</v>
      </c>
      <c r="C2796">
        <v>1665</v>
      </c>
      <c r="D2796">
        <v>22286.07</v>
      </c>
      <c r="E2796">
        <v>1657</v>
      </c>
      <c r="F2796">
        <v>24991.07</v>
      </c>
      <c r="G2796">
        <v>15.082117999999999</v>
      </c>
      <c r="H2796">
        <v>9.86</v>
      </c>
      <c r="I2796">
        <v>5.222118</v>
      </c>
      <c r="J2796">
        <v>1.5296270000000001</v>
      </c>
      <c r="K2796">
        <v>0</v>
      </c>
      <c r="L2796">
        <v>0</v>
      </c>
      <c r="M2796">
        <v>8</v>
      </c>
      <c r="N2796">
        <v>-2705</v>
      </c>
      <c r="O2796">
        <v>0.48048000000000002</v>
      </c>
      <c r="P2796">
        <v>22</v>
      </c>
      <c r="Q2796">
        <v>1.321321</v>
      </c>
      <c r="R2796" t="s">
        <v>43</v>
      </c>
      <c r="S2796" t="s">
        <v>43</v>
      </c>
    </row>
    <row r="2797" spans="1:19">
      <c r="A2797">
        <v>4751</v>
      </c>
      <c r="B2797">
        <v>742</v>
      </c>
      <c r="C2797">
        <v>1665</v>
      </c>
      <c r="D2797">
        <v>35662.94</v>
      </c>
      <c r="E2797">
        <v>1644</v>
      </c>
      <c r="F2797">
        <v>37328.94</v>
      </c>
      <c r="G2797">
        <v>22.706168000000002</v>
      </c>
      <c r="H2797">
        <v>18.195</v>
      </c>
      <c r="I2797">
        <v>4.5111679999999996</v>
      </c>
      <c r="J2797">
        <v>1.2479340000000001</v>
      </c>
      <c r="K2797">
        <v>0</v>
      </c>
      <c r="L2797">
        <v>0</v>
      </c>
      <c r="M2797">
        <v>21</v>
      </c>
      <c r="N2797">
        <v>-1666</v>
      </c>
      <c r="O2797">
        <v>1.261261</v>
      </c>
      <c r="P2797">
        <v>12</v>
      </c>
      <c r="Q2797">
        <v>0.72072099999999995</v>
      </c>
      <c r="R2797" t="s">
        <v>43</v>
      </c>
      <c r="S2797" t="s">
        <v>43</v>
      </c>
    </row>
    <row r="2798" spans="1:19">
      <c r="A2798">
        <v>2424</v>
      </c>
      <c r="B2798">
        <v>554</v>
      </c>
      <c r="C2798">
        <v>1664</v>
      </c>
      <c r="D2798">
        <v>17819.03</v>
      </c>
      <c r="E2798">
        <v>1654</v>
      </c>
      <c r="F2798">
        <v>18511.03</v>
      </c>
      <c r="G2798">
        <v>11.191675</v>
      </c>
      <c r="H2798">
        <v>4.7</v>
      </c>
      <c r="I2798">
        <v>6.4916749999999999</v>
      </c>
      <c r="J2798">
        <v>2.3812069999999999</v>
      </c>
      <c r="K2798">
        <v>0</v>
      </c>
      <c r="L2798">
        <v>0</v>
      </c>
      <c r="M2798">
        <v>10</v>
      </c>
      <c r="N2798">
        <v>-692</v>
      </c>
      <c r="O2798">
        <v>0.600962</v>
      </c>
      <c r="P2798">
        <v>10</v>
      </c>
      <c r="Q2798">
        <v>0.600962</v>
      </c>
      <c r="R2798" t="s">
        <v>43</v>
      </c>
      <c r="S2798" t="s">
        <v>43</v>
      </c>
    </row>
    <row r="2799" spans="1:19">
      <c r="A2799">
        <v>2282</v>
      </c>
      <c r="B2799">
        <v>618</v>
      </c>
      <c r="C2799">
        <v>1661</v>
      </c>
      <c r="D2799">
        <v>49586.44</v>
      </c>
      <c r="E2799">
        <v>1649</v>
      </c>
      <c r="F2799">
        <v>53510.44</v>
      </c>
      <c r="G2799">
        <v>32.450237000000001</v>
      </c>
      <c r="H2799">
        <v>18.23</v>
      </c>
      <c r="I2799">
        <v>14.220236999999999</v>
      </c>
      <c r="J2799">
        <v>1.780046</v>
      </c>
      <c r="K2799">
        <v>0</v>
      </c>
      <c r="L2799">
        <v>0</v>
      </c>
      <c r="M2799">
        <v>12</v>
      </c>
      <c r="N2799">
        <v>-3924</v>
      </c>
      <c r="O2799">
        <v>0.72245599999999999</v>
      </c>
      <c r="P2799">
        <v>21</v>
      </c>
      <c r="Q2799">
        <v>1.2642990000000001</v>
      </c>
      <c r="R2799" t="s">
        <v>43</v>
      </c>
      <c r="S2799" t="s">
        <v>43</v>
      </c>
    </row>
    <row r="2800" spans="1:19">
      <c r="A2800">
        <v>2923</v>
      </c>
      <c r="B2800">
        <v>1070</v>
      </c>
      <c r="C2800">
        <v>1658</v>
      </c>
      <c r="D2800">
        <v>101905.15</v>
      </c>
      <c r="E2800">
        <v>1582</v>
      </c>
      <c r="F2800">
        <v>113504.15</v>
      </c>
      <c r="G2800">
        <v>71.747249999999994</v>
      </c>
      <c r="H2800">
        <v>42.115000000000002</v>
      </c>
      <c r="I2800">
        <v>29.632249999999999</v>
      </c>
      <c r="J2800">
        <v>1.703603</v>
      </c>
      <c r="K2800">
        <v>0</v>
      </c>
      <c r="L2800">
        <v>0</v>
      </c>
      <c r="M2800">
        <v>76</v>
      </c>
      <c r="N2800">
        <v>-11599</v>
      </c>
      <c r="O2800">
        <v>4.5838359999999998</v>
      </c>
      <c r="P2800">
        <v>18</v>
      </c>
      <c r="Q2800">
        <v>1.085645</v>
      </c>
      <c r="R2800" t="s">
        <v>43</v>
      </c>
      <c r="S2800" t="s">
        <v>43</v>
      </c>
    </row>
    <row r="2801" spans="1:19">
      <c r="A2801">
        <v>5127</v>
      </c>
      <c r="B2801">
        <v>257</v>
      </c>
      <c r="C2801">
        <v>1658</v>
      </c>
      <c r="D2801">
        <v>69422.91</v>
      </c>
      <c r="E2801">
        <v>1588</v>
      </c>
      <c r="F2801">
        <v>74594.91</v>
      </c>
      <c r="G2801">
        <v>46.974125000000001</v>
      </c>
      <c r="H2801">
        <v>56.29</v>
      </c>
      <c r="I2801">
        <v>-9.3158750000000001</v>
      </c>
      <c r="J2801">
        <v>0.83450199999999997</v>
      </c>
      <c r="K2801">
        <v>1</v>
      </c>
      <c r="L2801">
        <v>6.0314E-2</v>
      </c>
      <c r="M2801">
        <v>69</v>
      </c>
      <c r="N2801">
        <v>-5172</v>
      </c>
      <c r="O2801">
        <v>4.1616410000000004</v>
      </c>
      <c r="P2801">
        <v>29</v>
      </c>
      <c r="Q2801">
        <v>1.7490950000000001</v>
      </c>
      <c r="R2801" t="s">
        <v>43</v>
      </c>
      <c r="S2801" t="s">
        <v>43</v>
      </c>
    </row>
    <row r="2802" spans="1:19">
      <c r="A2802">
        <v>5422</v>
      </c>
      <c r="B2802">
        <v>138</v>
      </c>
      <c r="C2802">
        <v>1658</v>
      </c>
      <c r="D2802">
        <v>94628.35</v>
      </c>
      <c r="E2802">
        <v>1538</v>
      </c>
      <c r="F2802">
        <v>107439.35</v>
      </c>
      <c r="G2802">
        <v>69.856533999999996</v>
      </c>
      <c r="H2802">
        <v>39.76</v>
      </c>
      <c r="I2802">
        <v>30.096533999999998</v>
      </c>
      <c r="J2802">
        <v>1.756955</v>
      </c>
      <c r="K2802">
        <v>0</v>
      </c>
      <c r="L2802">
        <v>0</v>
      </c>
      <c r="M2802">
        <v>120</v>
      </c>
      <c r="N2802">
        <v>-12811</v>
      </c>
      <c r="O2802">
        <v>7.2376360000000002</v>
      </c>
      <c r="P2802">
        <v>16</v>
      </c>
      <c r="Q2802">
        <v>0.96501800000000004</v>
      </c>
      <c r="R2802" t="s">
        <v>43</v>
      </c>
      <c r="S2802" t="s">
        <v>43</v>
      </c>
    </row>
    <row r="2803" spans="1:19">
      <c r="A2803">
        <v>4963</v>
      </c>
      <c r="B2803">
        <v>1504</v>
      </c>
      <c r="C2803">
        <v>1657</v>
      </c>
      <c r="D2803">
        <v>70702.67</v>
      </c>
      <c r="E2803">
        <v>1524</v>
      </c>
      <c r="F2803">
        <v>84828.67</v>
      </c>
      <c r="G2803">
        <v>55.661856999999998</v>
      </c>
      <c r="H2803">
        <v>44.475000000000001</v>
      </c>
      <c r="I2803">
        <v>11.186857</v>
      </c>
      <c r="J2803">
        <v>1.2515309999999999</v>
      </c>
      <c r="K2803">
        <v>0</v>
      </c>
      <c r="L2803">
        <v>0</v>
      </c>
      <c r="M2803">
        <v>133</v>
      </c>
      <c r="N2803">
        <v>-14126</v>
      </c>
      <c r="O2803">
        <v>8.0265540000000009</v>
      </c>
      <c r="P2803">
        <v>22</v>
      </c>
      <c r="Q2803">
        <v>1.327701</v>
      </c>
      <c r="R2803" t="s">
        <v>43</v>
      </c>
      <c r="S2803" t="s">
        <v>43</v>
      </c>
    </row>
    <row r="2804" spans="1:19">
      <c r="A2804">
        <v>5275</v>
      </c>
      <c r="B2804">
        <v>1837</v>
      </c>
      <c r="C2804">
        <v>1657</v>
      </c>
      <c r="D2804">
        <v>54403.360000000001</v>
      </c>
      <c r="E2804">
        <v>1549</v>
      </c>
      <c r="F2804">
        <v>62617.36</v>
      </c>
      <c r="G2804">
        <v>40.424377</v>
      </c>
      <c r="H2804">
        <v>43.05</v>
      </c>
      <c r="I2804">
        <v>-2.625623</v>
      </c>
      <c r="J2804">
        <v>0.93901000000000001</v>
      </c>
      <c r="K2804">
        <v>0</v>
      </c>
      <c r="L2804">
        <v>0</v>
      </c>
      <c r="M2804">
        <v>108</v>
      </c>
      <c r="N2804">
        <v>-8214</v>
      </c>
      <c r="O2804">
        <v>6.5178029999999998</v>
      </c>
      <c r="P2804">
        <v>68</v>
      </c>
      <c r="Q2804">
        <v>4.1038019999999999</v>
      </c>
      <c r="R2804" t="s">
        <v>43</v>
      </c>
      <c r="S2804" t="s">
        <v>43</v>
      </c>
    </row>
    <row r="2805" spans="1:19">
      <c r="A2805">
        <v>5000</v>
      </c>
      <c r="B2805">
        <v>100</v>
      </c>
      <c r="C2805">
        <v>1656</v>
      </c>
      <c r="D2805">
        <v>84429.34</v>
      </c>
      <c r="E2805">
        <v>1521</v>
      </c>
      <c r="F2805">
        <v>98446.34</v>
      </c>
      <c r="G2805">
        <v>64.724746999999994</v>
      </c>
      <c r="H2805">
        <v>50.15</v>
      </c>
      <c r="I2805">
        <v>14.574747</v>
      </c>
      <c r="J2805">
        <v>1.2906230000000001</v>
      </c>
      <c r="K2805">
        <v>0</v>
      </c>
      <c r="L2805">
        <v>0</v>
      </c>
      <c r="M2805">
        <v>135</v>
      </c>
      <c r="N2805">
        <v>-14017</v>
      </c>
      <c r="O2805">
        <v>8.1521740000000005</v>
      </c>
      <c r="P2805">
        <v>51</v>
      </c>
      <c r="Q2805">
        <v>3.0797099999999999</v>
      </c>
      <c r="R2805" t="s">
        <v>43</v>
      </c>
      <c r="S2805" t="s">
        <v>43</v>
      </c>
    </row>
    <row r="2806" spans="1:19">
      <c r="A2806">
        <v>2894</v>
      </c>
      <c r="B2806">
        <v>679</v>
      </c>
      <c r="C2806">
        <v>1655</v>
      </c>
      <c r="D2806">
        <v>72075.23</v>
      </c>
      <c r="E2806">
        <v>1595</v>
      </c>
      <c r="F2806">
        <v>81568.23</v>
      </c>
      <c r="G2806">
        <v>51.139955999999998</v>
      </c>
      <c r="H2806">
        <v>27.73</v>
      </c>
      <c r="I2806">
        <v>23.409956000000001</v>
      </c>
      <c r="J2806">
        <v>1.8442099999999999</v>
      </c>
      <c r="K2806">
        <v>0</v>
      </c>
      <c r="L2806">
        <v>0</v>
      </c>
      <c r="M2806">
        <v>60</v>
      </c>
      <c r="N2806">
        <v>-9493</v>
      </c>
      <c r="O2806">
        <v>3.625378</v>
      </c>
      <c r="P2806">
        <v>20</v>
      </c>
      <c r="Q2806">
        <v>1.2084589999999999</v>
      </c>
      <c r="R2806" t="s">
        <v>43</v>
      </c>
      <c r="S2806" t="s">
        <v>43</v>
      </c>
    </row>
    <row r="2807" spans="1:19">
      <c r="A2807">
        <v>4355</v>
      </c>
      <c r="B2807">
        <v>631</v>
      </c>
      <c r="C2807">
        <v>1654</v>
      </c>
      <c r="D2807">
        <v>47741.64</v>
      </c>
      <c r="E2807">
        <v>1549</v>
      </c>
      <c r="F2807">
        <v>57523.64</v>
      </c>
      <c r="G2807">
        <v>37.135984999999998</v>
      </c>
      <c r="H2807">
        <v>20.09</v>
      </c>
      <c r="I2807">
        <v>17.045985000000002</v>
      </c>
      <c r="J2807">
        <v>1.848481</v>
      </c>
      <c r="K2807">
        <v>0</v>
      </c>
      <c r="L2807">
        <v>0</v>
      </c>
      <c r="M2807">
        <v>105</v>
      </c>
      <c r="N2807">
        <v>-9782</v>
      </c>
      <c r="O2807">
        <v>6.3482469999999998</v>
      </c>
      <c r="P2807">
        <v>25</v>
      </c>
      <c r="Q2807">
        <v>1.511487</v>
      </c>
      <c r="R2807" t="s">
        <v>43</v>
      </c>
      <c r="S2807" t="s">
        <v>43</v>
      </c>
    </row>
    <row r="2808" spans="1:19">
      <c r="A2808">
        <v>4644</v>
      </c>
      <c r="B2808">
        <v>1416</v>
      </c>
      <c r="C2808">
        <v>1654</v>
      </c>
      <c r="D2808">
        <v>87421.759999999995</v>
      </c>
      <c r="E2808">
        <v>1598</v>
      </c>
      <c r="F2808">
        <v>93184.76</v>
      </c>
      <c r="G2808">
        <v>58.313367</v>
      </c>
      <c r="H2808">
        <v>47.265000000000001</v>
      </c>
      <c r="I2808">
        <v>11.048367000000001</v>
      </c>
      <c r="J2808">
        <v>1.233754</v>
      </c>
      <c r="K2808">
        <v>0</v>
      </c>
      <c r="L2808">
        <v>0</v>
      </c>
      <c r="M2808">
        <v>56</v>
      </c>
      <c r="N2808">
        <v>-5763</v>
      </c>
      <c r="O2808">
        <v>3.385732</v>
      </c>
      <c r="P2808">
        <v>17</v>
      </c>
      <c r="Q2808">
        <v>1.027811</v>
      </c>
      <c r="R2808" t="s">
        <v>43</v>
      </c>
      <c r="S2808" t="s">
        <v>43</v>
      </c>
    </row>
    <row r="2809" spans="1:19">
      <c r="A2809">
        <v>2025</v>
      </c>
      <c r="B2809">
        <v>542</v>
      </c>
      <c r="C2809">
        <v>1653</v>
      </c>
      <c r="D2809">
        <v>45914.2</v>
      </c>
      <c r="E2809">
        <v>1556</v>
      </c>
      <c r="F2809">
        <v>54160.2</v>
      </c>
      <c r="G2809">
        <v>34.807326000000003</v>
      </c>
      <c r="H2809">
        <v>17.239999999999998</v>
      </c>
      <c r="I2809">
        <v>17.567326000000001</v>
      </c>
      <c r="J2809">
        <v>2.0189859999999999</v>
      </c>
      <c r="K2809">
        <v>0</v>
      </c>
      <c r="L2809">
        <v>0</v>
      </c>
      <c r="M2809">
        <v>97</v>
      </c>
      <c r="N2809">
        <v>-8246</v>
      </c>
      <c r="O2809">
        <v>5.8681190000000001</v>
      </c>
      <c r="P2809">
        <v>6</v>
      </c>
      <c r="Q2809">
        <v>0.36297600000000002</v>
      </c>
      <c r="R2809" t="s">
        <v>43</v>
      </c>
      <c r="S2809" t="s">
        <v>43</v>
      </c>
    </row>
    <row r="2810" spans="1:19">
      <c r="A2810">
        <v>4995</v>
      </c>
      <c r="B2810">
        <v>20</v>
      </c>
      <c r="C2810">
        <v>1652</v>
      </c>
      <c r="D2810">
        <v>29530.3</v>
      </c>
      <c r="E2810">
        <v>1570</v>
      </c>
      <c r="F2810">
        <v>36506.300000000003</v>
      </c>
      <c r="G2810">
        <v>23.252420000000001</v>
      </c>
      <c r="H2810">
        <v>3.0150000000000001</v>
      </c>
      <c r="I2810">
        <v>20.23742</v>
      </c>
      <c r="J2810">
        <v>7.7122450000000002</v>
      </c>
      <c r="K2810">
        <v>0</v>
      </c>
      <c r="L2810">
        <v>0</v>
      </c>
      <c r="M2810">
        <v>82</v>
      </c>
      <c r="N2810">
        <v>-6976</v>
      </c>
      <c r="O2810">
        <v>4.9636800000000001</v>
      </c>
      <c r="P2810">
        <v>26</v>
      </c>
      <c r="Q2810">
        <v>1.57385</v>
      </c>
      <c r="R2810" t="s">
        <v>43</v>
      </c>
      <c r="S2810" t="s">
        <v>43</v>
      </c>
    </row>
    <row r="2811" spans="1:19">
      <c r="A2811">
        <v>4195</v>
      </c>
      <c r="B2811">
        <v>542</v>
      </c>
      <c r="C2811">
        <v>1651</v>
      </c>
      <c r="D2811">
        <v>46582</v>
      </c>
      <c r="E2811">
        <v>1548</v>
      </c>
      <c r="F2811">
        <v>55940</v>
      </c>
      <c r="G2811">
        <v>36.136951000000003</v>
      </c>
      <c r="H2811">
        <v>19.035</v>
      </c>
      <c r="I2811">
        <v>17.101951</v>
      </c>
      <c r="J2811">
        <v>1.8984479999999999</v>
      </c>
      <c r="K2811">
        <v>0</v>
      </c>
      <c r="L2811">
        <v>0</v>
      </c>
      <c r="M2811">
        <v>103</v>
      </c>
      <c r="N2811">
        <v>-9358</v>
      </c>
      <c r="O2811">
        <v>6.2386429999999997</v>
      </c>
      <c r="P2811">
        <v>12</v>
      </c>
      <c r="Q2811">
        <v>0.72683200000000003</v>
      </c>
      <c r="R2811" t="s">
        <v>43</v>
      </c>
      <c r="S2811" t="s">
        <v>43</v>
      </c>
    </row>
    <row r="2812" spans="1:19">
      <c r="A2812">
        <v>2939</v>
      </c>
      <c r="B2812">
        <v>1405</v>
      </c>
      <c r="C2812">
        <v>1650</v>
      </c>
      <c r="D2812">
        <v>113110.89</v>
      </c>
      <c r="E2812">
        <v>1611</v>
      </c>
      <c r="F2812">
        <v>120320.89</v>
      </c>
      <c r="G2812">
        <v>74.687083000000001</v>
      </c>
      <c r="H2812">
        <v>60</v>
      </c>
      <c r="I2812">
        <v>14.687082999999999</v>
      </c>
      <c r="J2812">
        <v>1.244785</v>
      </c>
      <c r="K2812">
        <v>0</v>
      </c>
      <c r="L2812">
        <v>0</v>
      </c>
      <c r="M2812">
        <v>39</v>
      </c>
      <c r="N2812">
        <v>-7210</v>
      </c>
      <c r="O2812">
        <v>2.3636360000000001</v>
      </c>
      <c r="P2812">
        <v>31</v>
      </c>
      <c r="Q2812">
        <v>1.8787879999999999</v>
      </c>
      <c r="R2812" t="s">
        <v>43</v>
      </c>
      <c r="S2812" t="s">
        <v>43</v>
      </c>
    </row>
    <row r="2813" spans="1:19">
      <c r="A2813">
        <v>5047</v>
      </c>
      <c r="B2813">
        <v>1891</v>
      </c>
      <c r="C2813">
        <v>1649</v>
      </c>
      <c r="D2813">
        <v>85945.279999999999</v>
      </c>
      <c r="E2813">
        <v>1607</v>
      </c>
      <c r="F2813">
        <v>93518.28</v>
      </c>
      <c r="G2813">
        <v>58.194324999999999</v>
      </c>
      <c r="H2813">
        <v>38.01</v>
      </c>
      <c r="I2813">
        <v>20.184325000000001</v>
      </c>
      <c r="J2813">
        <v>1.5310269999999999</v>
      </c>
      <c r="K2813">
        <v>0</v>
      </c>
      <c r="L2813">
        <v>0</v>
      </c>
      <c r="M2813">
        <v>42</v>
      </c>
      <c r="N2813">
        <v>-7573</v>
      </c>
      <c r="O2813">
        <v>2.5469979999999999</v>
      </c>
      <c r="P2813">
        <v>25</v>
      </c>
      <c r="Q2813">
        <v>1.51607</v>
      </c>
      <c r="R2813" t="s">
        <v>43</v>
      </c>
      <c r="S2813" t="s">
        <v>43</v>
      </c>
    </row>
    <row r="2814" spans="1:19">
      <c r="A2814">
        <v>4841</v>
      </c>
      <c r="B2814">
        <v>170</v>
      </c>
      <c r="C2814">
        <v>1648</v>
      </c>
      <c r="D2814">
        <v>74285.58</v>
      </c>
      <c r="E2814">
        <v>1618</v>
      </c>
      <c r="F2814">
        <v>78378.58</v>
      </c>
      <c r="G2814">
        <v>48.441643999999997</v>
      </c>
      <c r="H2814">
        <v>43.7</v>
      </c>
      <c r="I2814">
        <v>4.741644</v>
      </c>
      <c r="J2814">
        <v>1.1085039999999999</v>
      </c>
      <c r="K2814">
        <v>0</v>
      </c>
      <c r="L2814">
        <v>0</v>
      </c>
      <c r="M2814">
        <v>30</v>
      </c>
      <c r="N2814">
        <v>-4093</v>
      </c>
      <c r="O2814">
        <v>1.8203879999999999</v>
      </c>
      <c r="P2814">
        <v>33</v>
      </c>
      <c r="Q2814">
        <v>2.002427</v>
      </c>
      <c r="R2814" t="s">
        <v>43</v>
      </c>
      <c r="S2814" t="s">
        <v>43</v>
      </c>
    </row>
    <row r="2815" spans="1:19">
      <c r="A2815">
        <v>5696</v>
      </c>
      <c r="B2815">
        <v>1422</v>
      </c>
      <c r="C2815">
        <v>1644</v>
      </c>
      <c r="D2815">
        <v>45961.34</v>
      </c>
      <c r="E2815">
        <v>1607</v>
      </c>
      <c r="F2815">
        <v>50159.34</v>
      </c>
      <c r="G2815">
        <v>31.21303</v>
      </c>
      <c r="H2815">
        <v>21.97</v>
      </c>
      <c r="I2815">
        <v>9.2430299999999992</v>
      </c>
      <c r="J2815">
        <v>1.4207110000000001</v>
      </c>
      <c r="K2815">
        <v>0</v>
      </c>
      <c r="L2815">
        <v>0</v>
      </c>
      <c r="M2815">
        <v>37</v>
      </c>
      <c r="N2815">
        <v>-4198</v>
      </c>
      <c r="O2815">
        <v>2.2506080000000002</v>
      </c>
      <c r="P2815">
        <v>12</v>
      </c>
      <c r="Q2815">
        <v>0.72992699999999999</v>
      </c>
      <c r="R2815" t="s">
        <v>43</v>
      </c>
      <c r="S2815" t="s">
        <v>43</v>
      </c>
    </row>
    <row r="2816" spans="1:19">
      <c r="A2816">
        <v>2769</v>
      </c>
      <c r="B2816">
        <v>275</v>
      </c>
      <c r="C2816">
        <v>1641</v>
      </c>
      <c r="D2816">
        <v>64187.46</v>
      </c>
      <c r="E2816">
        <v>1631</v>
      </c>
      <c r="F2816">
        <v>65867.460000000006</v>
      </c>
      <c r="G2816">
        <v>40.384709000000001</v>
      </c>
      <c r="H2816">
        <v>26.13</v>
      </c>
      <c r="I2816">
        <v>14.254709</v>
      </c>
      <c r="J2816">
        <v>1.5455300000000001</v>
      </c>
      <c r="K2816">
        <v>0</v>
      </c>
      <c r="L2816">
        <v>0</v>
      </c>
      <c r="M2816">
        <v>10</v>
      </c>
      <c r="N2816">
        <v>-1680</v>
      </c>
      <c r="O2816">
        <v>0.60938499999999995</v>
      </c>
      <c r="P2816">
        <v>22</v>
      </c>
      <c r="Q2816">
        <v>1.340646</v>
      </c>
      <c r="R2816" t="s">
        <v>43</v>
      </c>
      <c r="S2816" t="s">
        <v>43</v>
      </c>
    </row>
    <row r="2817" spans="1:19">
      <c r="A2817">
        <v>2050</v>
      </c>
      <c r="B2817">
        <v>491</v>
      </c>
      <c r="C2817">
        <v>1639</v>
      </c>
      <c r="D2817">
        <v>71867.55</v>
      </c>
      <c r="E2817">
        <v>1392</v>
      </c>
      <c r="F2817">
        <v>97983.55</v>
      </c>
      <c r="G2817">
        <v>70.390480999999994</v>
      </c>
      <c r="H2817">
        <v>46.494999999999997</v>
      </c>
      <c r="I2817">
        <v>23.895481</v>
      </c>
      <c r="J2817">
        <v>1.5139370000000001</v>
      </c>
      <c r="K2817">
        <v>0</v>
      </c>
      <c r="L2817">
        <v>0</v>
      </c>
      <c r="M2817">
        <v>247</v>
      </c>
      <c r="N2817">
        <v>-26116</v>
      </c>
      <c r="O2817">
        <v>15.070164999999999</v>
      </c>
      <c r="P2817">
        <v>14</v>
      </c>
      <c r="Q2817">
        <v>0.85417900000000002</v>
      </c>
      <c r="R2817" t="s">
        <v>43</v>
      </c>
      <c r="S2817" t="s">
        <v>43</v>
      </c>
    </row>
    <row r="2818" spans="1:19">
      <c r="A2818">
        <v>2065</v>
      </c>
      <c r="B2818">
        <v>1247</v>
      </c>
      <c r="C2818">
        <v>1637</v>
      </c>
      <c r="D2818">
        <v>63432.97</v>
      </c>
      <c r="E2818">
        <v>1534</v>
      </c>
      <c r="F2818">
        <v>72427.97</v>
      </c>
      <c r="G2818">
        <v>47.215103999999997</v>
      </c>
      <c r="H2818">
        <v>42.71</v>
      </c>
      <c r="I2818">
        <v>4.5051040000000002</v>
      </c>
      <c r="J2818">
        <v>1.1054809999999999</v>
      </c>
      <c r="K2818">
        <v>0</v>
      </c>
      <c r="L2818">
        <v>0</v>
      </c>
      <c r="M2818">
        <v>103</v>
      </c>
      <c r="N2818">
        <v>-8995</v>
      </c>
      <c r="O2818">
        <v>6.2919980000000004</v>
      </c>
      <c r="P2818">
        <v>21</v>
      </c>
      <c r="Q2818">
        <v>1.282834</v>
      </c>
      <c r="R2818" t="s">
        <v>43</v>
      </c>
      <c r="S2818" t="s">
        <v>43</v>
      </c>
    </row>
    <row r="2819" spans="1:19">
      <c r="A2819">
        <v>2754</v>
      </c>
      <c r="B2819">
        <v>1413</v>
      </c>
      <c r="C2819">
        <v>1637</v>
      </c>
      <c r="D2819">
        <v>35596.410000000003</v>
      </c>
      <c r="E2819">
        <v>1598</v>
      </c>
      <c r="F2819">
        <v>39379.410000000003</v>
      </c>
      <c r="G2819">
        <v>24.642935000000001</v>
      </c>
      <c r="H2819">
        <v>11.625</v>
      </c>
      <c r="I2819">
        <v>13.017935</v>
      </c>
      <c r="J2819">
        <v>2.1198220000000001</v>
      </c>
      <c r="K2819">
        <v>0</v>
      </c>
      <c r="L2819">
        <v>0</v>
      </c>
      <c r="M2819">
        <v>39</v>
      </c>
      <c r="N2819">
        <v>-3783</v>
      </c>
      <c r="O2819">
        <v>2.3824070000000002</v>
      </c>
      <c r="P2819">
        <v>28</v>
      </c>
      <c r="Q2819">
        <v>1.7104459999999999</v>
      </c>
      <c r="R2819" t="s">
        <v>43</v>
      </c>
      <c r="S2819" t="s">
        <v>43</v>
      </c>
    </row>
    <row r="2820" spans="1:19">
      <c r="A2820">
        <v>3141</v>
      </c>
      <c r="B2820">
        <v>1811</v>
      </c>
      <c r="C2820">
        <v>1636</v>
      </c>
      <c r="D2820">
        <v>97570.15</v>
      </c>
      <c r="E2820">
        <v>1579</v>
      </c>
      <c r="F2820">
        <v>103279.15</v>
      </c>
      <c r="G2820">
        <v>65.407948000000005</v>
      </c>
      <c r="H2820">
        <v>32.630000000000003</v>
      </c>
      <c r="I2820">
        <v>32.777948000000002</v>
      </c>
      <c r="J2820">
        <v>2.004534</v>
      </c>
      <c r="K2820">
        <v>0</v>
      </c>
      <c r="L2820">
        <v>0</v>
      </c>
      <c r="M2820">
        <v>57</v>
      </c>
      <c r="N2820">
        <v>-5709</v>
      </c>
      <c r="O2820">
        <v>3.484108</v>
      </c>
      <c r="P2820">
        <v>17</v>
      </c>
      <c r="Q2820">
        <v>1.03912</v>
      </c>
      <c r="R2820" t="s">
        <v>43</v>
      </c>
      <c r="S2820" t="s">
        <v>43</v>
      </c>
    </row>
    <row r="2821" spans="1:19">
      <c r="A2821">
        <v>3895</v>
      </c>
      <c r="B2821">
        <v>20</v>
      </c>
      <c r="C2821">
        <v>1635</v>
      </c>
      <c r="D2821">
        <v>27799.67</v>
      </c>
      <c r="E2821">
        <v>1553</v>
      </c>
      <c r="F2821">
        <v>34746.67</v>
      </c>
      <c r="G2821">
        <v>22.373902000000001</v>
      </c>
      <c r="H2821">
        <v>3.01</v>
      </c>
      <c r="I2821">
        <v>19.363902</v>
      </c>
      <c r="J2821">
        <v>7.4331899999999997</v>
      </c>
      <c r="K2821">
        <v>0</v>
      </c>
      <c r="L2821">
        <v>0</v>
      </c>
      <c r="M2821">
        <v>82</v>
      </c>
      <c r="N2821">
        <v>-6947</v>
      </c>
      <c r="O2821">
        <v>5.0152910000000004</v>
      </c>
      <c r="P2821">
        <v>22</v>
      </c>
      <c r="Q2821">
        <v>1.345566</v>
      </c>
      <c r="R2821" t="s">
        <v>43</v>
      </c>
      <c r="S2821" t="s">
        <v>43</v>
      </c>
    </row>
    <row r="2822" spans="1:19">
      <c r="A2822">
        <v>5197</v>
      </c>
      <c r="B2822">
        <v>1810</v>
      </c>
      <c r="C2822">
        <v>1634</v>
      </c>
      <c r="D2822">
        <v>66930.009999999995</v>
      </c>
      <c r="E2822">
        <v>1517</v>
      </c>
      <c r="F2822">
        <v>78849.009999999995</v>
      </c>
      <c r="G2822">
        <v>51.976934999999997</v>
      </c>
      <c r="H2822">
        <v>29.43</v>
      </c>
      <c r="I2822">
        <v>22.546935000000001</v>
      </c>
      <c r="J2822">
        <v>1.7661210000000001</v>
      </c>
      <c r="K2822">
        <v>0</v>
      </c>
      <c r="L2822">
        <v>0</v>
      </c>
      <c r="M2822">
        <v>117</v>
      </c>
      <c r="N2822">
        <v>-11919</v>
      </c>
      <c r="O2822">
        <v>7.1603430000000001</v>
      </c>
      <c r="P2822">
        <v>16</v>
      </c>
      <c r="Q2822">
        <v>0.97919199999999995</v>
      </c>
      <c r="R2822" t="s">
        <v>43</v>
      </c>
      <c r="S2822" t="s">
        <v>43</v>
      </c>
    </row>
    <row r="2823" spans="1:19">
      <c r="A2823">
        <v>5367</v>
      </c>
      <c r="B2823">
        <v>994</v>
      </c>
      <c r="C2823">
        <v>1634</v>
      </c>
      <c r="D2823">
        <v>35982.400000000001</v>
      </c>
      <c r="E2823">
        <v>1517</v>
      </c>
      <c r="F2823">
        <v>47706.400000000001</v>
      </c>
      <c r="G2823">
        <v>31.447858</v>
      </c>
      <c r="H2823">
        <v>18.48</v>
      </c>
      <c r="I2823">
        <v>12.967858</v>
      </c>
      <c r="J2823">
        <v>1.701724</v>
      </c>
      <c r="K2823">
        <v>0</v>
      </c>
      <c r="L2823">
        <v>0</v>
      </c>
      <c r="M2823">
        <v>117</v>
      </c>
      <c r="N2823">
        <v>-11724</v>
      </c>
      <c r="O2823">
        <v>7.1603430000000001</v>
      </c>
      <c r="P2823">
        <v>29</v>
      </c>
      <c r="Q2823">
        <v>1.774786</v>
      </c>
      <c r="R2823" t="s">
        <v>43</v>
      </c>
      <c r="S2823" t="s">
        <v>43</v>
      </c>
    </row>
    <row r="2824" spans="1:19">
      <c r="A2824">
        <v>2511</v>
      </c>
      <c r="B2824">
        <v>989</v>
      </c>
      <c r="C2824">
        <v>1633</v>
      </c>
      <c r="D2824">
        <v>101000.51</v>
      </c>
      <c r="E2824">
        <v>1603</v>
      </c>
      <c r="F2824">
        <v>108246.51</v>
      </c>
      <c r="G2824">
        <v>67.527455000000003</v>
      </c>
      <c r="H2824">
        <v>27.61</v>
      </c>
      <c r="I2824">
        <v>39.917454999999997</v>
      </c>
      <c r="J2824">
        <v>2.4457610000000001</v>
      </c>
      <c r="K2824">
        <v>0</v>
      </c>
      <c r="L2824">
        <v>0</v>
      </c>
      <c r="M2824">
        <v>30</v>
      </c>
      <c r="N2824">
        <v>-7246</v>
      </c>
      <c r="O2824">
        <v>1.83711</v>
      </c>
      <c r="P2824">
        <v>12</v>
      </c>
      <c r="Q2824">
        <v>0.73484400000000005</v>
      </c>
      <c r="R2824" t="s">
        <v>43</v>
      </c>
      <c r="S2824" t="s">
        <v>43</v>
      </c>
    </row>
    <row r="2825" spans="1:19">
      <c r="A2825">
        <v>2972</v>
      </c>
      <c r="B2825">
        <v>1556</v>
      </c>
      <c r="C2825">
        <v>1631</v>
      </c>
      <c r="D2825">
        <v>31906.83</v>
      </c>
      <c r="E2825">
        <v>1438</v>
      </c>
      <c r="F2825">
        <v>46273.83</v>
      </c>
      <c r="G2825">
        <v>32.179298000000003</v>
      </c>
      <c r="H2825">
        <v>20.535</v>
      </c>
      <c r="I2825">
        <v>11.644297999999999</v>
      </c>
      <c r="J2825">
        <v>1.5670459999999999</v>
      </c>
      <c r="K2825">
        <v>0</v>
      </c>
      <c r="L2825">
        <v>0</v>
      </c>
      <c r="M2825">
        <v>193</v>
      </c>
      <c r="N2825">
        <v>-14367</v>
      </c>
      <c r="O2825">
        <v>11.833231</v>
      </c>
      <c r="P2825">
        <v>18</v>
      </c>
      <c r="Q2825">
        <v>1.1036170000000001</v>
      </c>
      <c r="R2825" t="s">
        <v>43</v>
      </c>
      <c r="S2825" t="s">
        <v>43</v>
      </c>
    </row>
    <row r="2826" spans="1:19">
      <c r="A2826">
        <v>26</v>
      </c>
      <c r="B2826">
        <v>1195</v>
      </c>
      <c r="C2826">
        <v>1626</v>
      </c>
      <c r="D2826">
        <v>96807.44</v>
      </c>
      <c r="E2826">
        <v>1553</v>
      </c>
      <c r="F2826">
        <v>105284.44</v>
      </c>
      <c r="G2826">
        <v>67.794230999999996</v>
      </c>
      <c r="H2826">
        <v>61.01</v>
      </c>
      <c r="I2826">
        <v>6.7842310000000001</v>
      </c>
      <c r="J2826">
        <v>1.111199</v>
      </c>
      <c r="K2826">
        <v>0</v>
      </c>
      <c r="L2826">
        <v>0</v>
      </c>
      <c r="M2826">
        <v>73</v>
      </c>
      <c r="N2826">
        <v>-8477</v>
      </c>
      <c r="O2826">
        <v>4.4895449999999997</v>
      </c>
      <c r="P2826">
        <v>41</v>
      </c>
      <c r="Q2826">
        <v>2.521525</v>
      </c>
      <c r="R2826" t="s">
        <v>43</v>
      </c>
      <c r="S2826" t="s">
        <v>43</v>
      </c>
    </row>
    <row r="2827" spans="1:19">
      <c r="A2827">
        <v>2392</v>
      </c>
      <c r="B2827">
        <v>1569</v>
      </c>
      <c r="C2827">
        <v>1625</v>
      </c>
      <c r="D2827">
        <v>80177.22</v>
      </c>
      <c r="E2827">
        <v>1561</v>
      </c>
      <c r="F2827">
        <v>87571.22</v>
      </c>
      <c r="G2827">
        <v>56.099435999999997</v>
      </c>
      <c r="H2827">
        <v>47.2</v>
      </c>
      <c r="I2827">
        <v>8.8994359999999997</v>
      </c>
      <c r="J2827">
        <v>1.188547</v>
      </c>
      <c r="K2827">
        <v>0</v>
      </c>
      <c r="L2827">
        <v>0</v>
      </c>
      <c r="M2827">
        <v>64</v>
      </c>
      <c r="N2827">
        <v>-7394</v>
      </c>
      <c r="O2827">
        <v>3.9384619999999999</v>
      </c>
      <c r="P2827">
        <v>17</v>
      </c>
      <c r="Q2827">
        <v>1.046154</v>
      </c>
      <c r="R2827" t="s">
        <v>43</v>
      </c>
      <c r="S2827" t="s">
        <v>43</v>
      </c>
    </row>
    <row r="2828" spans="1:19">
      <c r="A2828">
        <v>4613</v>
      </c>
      <c r="B2828">
        <v>989</v>
      </c>
      <c r="C2828">
        <v>1625</v>
      </c>
      <c r="D2828">
        <v>100250.52</v>
      </c>
      <c r="E2828">
        <v>1599</v>
      </c>
      <c r="F2828">
        <v>105805.52</v>
      </c>
      <c r="G2828">
        <v>66.169805999999994</v>
      </c>
      <c r="H2828">
        <v>26.98</v>
      </c>
      <c r="I2828">
        <v>39.189805999999997</v>
      </c>
      <c r="J2828">
        <v>2.45255</v>
      </c>
      <c r="K2828">
        <v>0</v>
      </c>
      <c r="L2828">
        <v>0</v>
      </c>
      <c r="M2828">
        <v>26</v>
      </c>
      <c r="N2828">
        <v>-5555</v>
      </c>
      <c r="O2828">
        <v>1.6</v>
      </c>
      <c r="P2828">
        <v>24</v>
      </c>
      <c r="Q2828">
        <v>1.476923</v>
      </c>
      <c r="R2828" t="s">
        <v>43</v>
      </c>
      <c r="S2828" t="s">
        <v>43</v>
      </c>
    </row>
    <row r="2829" spans="1:19">
      <c r="A2829">
        <v>3751</v>
      </c>
      <c r="B2829">
        <v>457</v>
      </c>
      <c r="C2829">
        <v>1624</v>
      </c>
      <c r="D2829">
        <v>148724.01</v>
      </c>
      <c r="E2829">
        <v>1534</v>
      </c>
      <c r="F2829">
        <v>160374.01</v>
      </c>
      <c r="G2829">
        <v>104.546291</v>
      </c>
      <c r="H2829">
        <v>117.13</v>
      </c>
      <c r="I2829">
        <v>-12.583709000000001</v>
      </c>
      <c r="J2829">
        <v>0.89256599999999997</v>
      </c>
      <c r="K2829">
        <v>0</v>
      </c>
      <c r="L2829">
        <v>0</v>
      </c>
      <c r="M2829">
        <v>90</v>
      </c>
      <c r="N2829">
        <v>-11650</v>
      </c>
      <c r="O2829">
        <v>5.5418719999999997</v>
      </c>
      <c r="P2829">
        <v>18</v>
      </c>
      <c r="Q2829">
        <v>1.108374</v>
      </c>
      <c r="R2829" t="s">
        <v>43</v>
      </c>
      <c r="S2829" t="s">
        <v>42</v>
      </c>
    </row>
    <row r="2830" spans="1:19">
      <c r="A2830">
        <v>5397</v>
      </c>
      <c r="B2830">
        <v>1571</v>
      </c>
      <c r="C2830">
        <v>1624</v>
      </c>
      <c r="D2830">
        <v>102442.95</v>
      </c>
      <c r="E2830">
        <v>1483</v>
      </c>
      <c r="F2830">
        <v>117587.95</v>
      </c>
      <c r="G2830">
        <v>79.290593000000001</v>
      </c>
      <c r="H2830">
        <v>59.45</v>
      </c>
      <c r="I2830">
        <v>19.840592999999998</v>
      </c>
      <c r="J2830">
        <v>1.333736</v>
      </c>
      <c r="K2830">
        <v>0</v>
      </c>
      <c r="L2830">
        <v>0</v>
      </c>
      <c r="M2830">
        <v>141</v>
      </c>
      <c r="N2830">
        <v>-15145</v>
      </c>
      <c r="O2830">
        <v>8.6822660000000003</v>
      </c>
      <c r="P2830">
        <v>18</v>
      </c>
      <c r="Q2830">
        <v>1.108374</v>
      </c>
      <c r="R2830" t="s">
        <v>43</v>
      </c>
      <c r="S2830" t="s">
        <v>43</v>
      </c>
    </row>
    <row r="2831" spans="1:19">
      <c r="A2831">
        <v>1265</v>
      </c>
      <c r="B2831">
        <v>948</v>
      </c>
      <c r="C2831">
        <v>1624</v>
      </c>
      <c r="D2831">
        <v>75681.009999999995</v>
      </c>
      <c r="E2831">
        <v>1586</v>
      </c>
      <c r="F2831">
        <v>80398.009999999995</v>
      </c>
      <c r="G2831">
        <v>50.692314000000003</v>
      </c>
      <c r="H2831">
        <v>27.94</v>
      </c>
      <c r="I2831">
        <v>22.752313999999998</v>
      </c>
      <c r="J2831">
        <v>1.8143279999999999</v>
      </c>
      <c r="K2831">
        <v>0</v>
      </c>
      <c r="L2831">
        <v>0</v>
      </c>
      <c r="M2831">
        <v>38</v>
      </c>
      <c r="N2831">
        <v>-4717</v>
      </c>
      <c r="O2831">
        <v>2.3399009999999998</v>
      </c>
      <c r="P2831">
        <v>22</v>
      </c>
      <c r="Q2831">
        <v>1.3546800000000001</v>
      </c>
      <c r="R2831" t="s">
        <v>43</v>
      </c>
      <c r="S2831" t="s">
        <v>43</v>
      </c>
    </row>
    <row r="2832" spans="1:19">
      <c r="A2832">
        <v>3122</v>
      </c>
      <c r="B2832">
        <v>566</v>
      </c>
      <c r="C2832">
        <v>1624</v>
      </c>
      <c r="D2832">
        <v>26984.26</v>
      </c>
      <c r="E2832">
        <v>1619</v>
      </c>
      <c r="F2832">
        <v>27544.26</v>
      </c>
      <c r="G2832">
        <v>17.013131999999999</v>
      </c>
      <c r="H2832">
        <v>15.39</v>
      </c>
      <c r="I2832">
        <v>1.623132</v>
      </c>
      <c r="J2832">
        <v>1.105467</v>
      </c>
      <c r="K2832">
        <v>0</v>
      </c>
      <c r="L2832">
        <v>0</v>
      </c>
      <c r="M2832">
        <v>5</v>
      </c>
      <c r="N2832">
        <v>-560</v>
      </c>
      <c r="O2832">
        <v>0.30788199999999999</v>
      </c>
      <c r="P2832">
        <v>20</v>
      </c>
      <c r="Q2832">
        <v>1.231527</v>
      </c>
      <c r="R2832" t="s">
        <v>43</v>
      </c>
      <c r="S2832" t="s">
        <v>43</v>
      </c>
    </row>
    <row r="2833" spans="1:19">
      <c r="A2833">
        <v>3692</v>
      </c>
      <c r="B2833">
        <v>447</v>
      </c>
      <c r="C2833">
        <v>1622</v>
      </c>
      <c r="D2833">
        <v>35675.22</v>
      </c>
      <c r="E2833">
        <v>1443</v>
      </c>
      <c r="F2833">
        <v>43311.22</v>
      </c>
      <c r="G2833">
        <v>30.014704999999999</v>
      </c>
      <c r="H2833">
        <v>11.54</v>
      </c>
      <c r="I2833">
        <v>18.474705</v>
      </c>
      <c r="J2833">
        <v>2.6009280000000001</v>
      </c>
      <c r="K2833">
        <v>118</v>
      </c>
      <c r="L2833">
        <v>7.2749689999999996</v>
      </c>
      <c r="M2833">
        <v>61</v>
      </c>
      <c r="N2833">
        <v>-7636</v>
      </c>
      <c r="O2833">
        <v>3.7607889999999999</v>
      </c>
      <c r="P2833">
        <v>16</v>
      </c>
      <c r="Q2833">
        <v>0.98643599999999998</v>
      </c>
      <c r="R2833" t="s">
        <v>43</v>
      </c>
      <c r="S2833" t="s">
        <v>43</v>
      </c>
    </row>
    <row r="2834" spans="1:19">
      <c r="A2834">
        <v>3779</v>
      </c>
      <c r="B2834">
        <v>1416</v>
      </c>
      <c r="C2834">
        <v>1620</v>
      </c>
      <c r="D2834">
        <v>86686.9</v>
      </c>
      <c r="E2834">
        <v>1562</v>
      </c>
      <c r="F2834">
        <v>93272.9</v>
      </c>
      <c r="G2834">
        <v>59.713763999999998</v>
      </c>
      <c r="H2834">
        <v>46.53</v>
      </c>
      <c r="I2834">
        <v>13.183764</v>
      </c>
      <c r="J2834">
        <v>1.283339</v>
      </c>
      <c r="K2834">
        <v>0</v>
      </c>
      <c r="L2834">
        <v>0</v>
      </c>
      <c r="M2834">
        <v>58</v>
      </c>
      <c r="N2834">
        <v>-6586</v>
      </c>
      <c r="O2834">
        <v>3.580247</v>
      </c>
      <c r="P2834">
        <v>18</v>
      </c>
      <c r="Q2834">
        <v>1.111111</v>
      </c>
      <c r="R2834" t="s">
        <v>43</v>
      </c>
      <c r="S2834" t="s">
        <v>43</v>
      </c>
    </row>
    <row r="2835" spans="1:19">
      <c r="A2835">
        <v>5526</v>
      </c>
      <c r="B2835">
        <v>547</v>
      </c>
      <c r="C2835">
        <v>1619</v>
      </c>
      <c r="D2835">
        <v>58364.22</v>
      </c>
      <c r="E2835">
        <v>1567</v>
      </c>
      <c r="F2835">
        <v>64870.22</v>
      </c>
      <c r="G2835">
        <v>41.397714999999998</v>
      </c>
      <c r="H2835">
        <v>14.16</v>
      </c>
      <c r="I2835">
        <v>27.237715000000001</v>
      </c>
      <c r="J2835">
        <v>2.9235669999999998</v>
      </c>
      <c r="K2835">
        <v>0</v>
      </c>
      <c r="L2835">
        <v>0</v>
      </c>
      <c r="M2835">
        <v>52</v>
      </c>
      <c r="N2835">
        <v>-6506</v>
      </c>
      <c r="O2835">
        <v>3.211859</v>
      </c>
      <c r="P2835">
        <v>37</v>
      </c>
      <c r="Q2835">
        <v>2.285361</v>
      </c>
      <c r="R2835" t="s">
        <v>43</v>
      </c>
      <c r="S2835" t="s">
        <v>43</v>
      </c>
    </row>
    <row r="2836" spans="1:19">
      <c r="A2836">
        <v>6071</v>
      </c>
      <c r="B2836">
        <v>723</v>
      </c>
      <c r="C2836">
        <v>1618</v>
      </c>
      <c r="D2836">
        <v>32758.57</v>
      </c>
      <c r="E2836">
        <v>1576</v>
      </c>
      <c r="F2836">
        <v>36823.57</v>
      </c>
      <c r="G2836">
        <v>23.365209</v>
      </c>
      <c r="H2836">
        <v>10.54</v>
      </c>
      <c r="I2836">
        <v>12.825208999999999</v>
      </c>
      <c r="J2836">
        <v>2.2168130000000001</v>
      </c>
      <c r="K2836">
        <v>0</v>
      </c>
      <c r="L2836">
        <v>0</v>
      </c>
      <c r="M2836">
        <v>42</v>
      </c>
      <c r="N2836">
        <v>-4065</v>
      </c>
      <c r="O2836">
        <v>2.5957970000000001</v>
      </c>
      <c r="P2836">
        <v>29</v>
      </c>
      <c r="Q2836">
        <v>1.7923359999999999</v>
      </c>
      <c r="R2836" t="s">
        <v>43</v>
      </c>
      <c r="S2836" t="s">
        <v>43</v>
      </c>
    </row>
    <row r="2837" spans="1:19">
      <c r="A2837">
        <v>3204</v>
      </c>
      <c r="B2837">
        <v>1416</v>
      </c>
      <c r="C2837">
        <v>1618</v>
      </c>
      <c r="D2837">
        <v>87836.28</v>
      </c>
      <c r="E2837">
        <v>1560</v>
      </c>
      <c r="F2837">
        <v>94048.28</v>
      </c>
      <c r="G2837">
        <v>60.287359000000002</v>
      </c>
      <c r="H2837">
        <v>48.65</v>
      </c>
      <c r="I2837">
        <v>11.637359</v>
      </c>
      <c r="J2837">
        <v>1.239206</v>
      </c>
      <c r="K2837">
        <v>0</v>
      </c>
      <c r="L2837">
        <v>0</v>
      </c>
      <c r="M2837">
        <v>58</v>
      </c>
      <c r="N2837">
        <v>-6212</v>
      </c>
      <c r="O2837">
        <v>3.5846719999999999</v>
      </c>
      <c r="P2837">
        <v>21</v>
      </c>
      <c r="Q2837">
        <v>1.2978989999999999</v>
      </c>
      <c r="R2837" t="s">
        <v>43</v>
      </c>
      <c r="S2837" t="s">
        <v>43</v>
      </c>
    </row>
    <row r="2838" spans="1:19">
      <c r="A2838">
        <v>3404</v>
      </c>
      <c r="B2838">
        <v>216</v>
      </c>
      <c r="C2838">
        <v>1618</v>
      </c>
      <c r="D2838">
        <v>36451.370000000003</v>
      </c>
      <c r="E2838">
        <v>1420</v>
      </c>
      <c r="F2838">
        <v>51266.37</v>
      </c>
      <c r="G2838">
        <v>36.103076999999999</v>
      </c>
      <c r="H2838">
        <v>36.215000000000003</v>
      </c>
      <c r="I2838">
        <v>-0.11192299999999999</v>
      </c>
      <c r="J2838">
        <v>0.99690900000000005</v>
      </c>
      <c r="K2838">
        <v>0</v>
      </c>
      <c r="L2838">
        <v>0</v>
      </c>
      <c r="M2838">
        <v>198</v>
      </c>
      <c r="N2838">
        <v>-14815</v>
      </c>
      <c r="O2838">
        <v>12.23733</v>
      </c>
      <c r="P2838">
        <v>18</v>
      </c>
      <c r="Q2838">
        <v>1.1124849999999999</v>
      </c>
      <c r="R2838" t="s">
        <v>43</v>
      </c>
      <c r="S2838" t="s">
        <v>43</v>
      </c>
    </row>
    <row r="2839" spans="1:19">
      <c r="A2839">
        <v>4015</v>
      </c>
      <c r="B2839">
        <v>1857</v>
      </c>
      <c r="C2839">
        <v>1618</v>
      </c>
      <c r="D2839">
        <v>139832.87</v>
      </c>
      <c r="E2839">
        <v>1588</v>
      </c>
      <c r="F2839">
        <v>146545.87</v>
      </c>
      <c r="G2839">
        <v>92.283293</v>
      </c>
      <c r="H2839">
        <v>40.505000000000003</v>
      </c>
      <c r="I2839">
        <v>51.778292999999998</v>
      </c>
      <c r="J2839">
        <v>2.2783190000000002</v>
      </c>
      <c r="K2839">
        <v>0</v>
      </c>
      <c r="L2839">
        <v>0</v>
      </c>
      <c r="M2839">
        <v>30</v>
      </c>
      <c r="N2839">
        <v>-6713</v>
      </c>
      <c r="O2839">
        <v>1.854141</v>
      </c>
      <c r="P2839">
        <v>22</v>
      </c>
      <c r="Q2839">
        <v>1.3597030000000001</v>
      </c>
      <c r="R2839" t="s">
        <v>43</v>
      </c>
      <c r="S2839" t="s">
        <v>43</v>
      </c>
    </row>
    <row r="2840" spans="1:19">
      <c r="A2840">
        <v>5244</v>
      </c>
      <c r="B2840">
        <v>1702</v>
      </c>
      <c r="C2840">
        <v>1617</v>
      </c>
      <c r="D2840">
        <v>61476.06</v>
      </c>
      <c r="E2840">
        <v>1524</v>
      </c>
      <c r="F2840">
        <v>71012.06</v>
      </c>
      <c r="G2840">
        <v>46.595840000000003</v>
      </c>
      <c r="H2840">
        <v>28.6</v>
      </c>
      <c r="I2840">
        <v>17.995840000000001</v>
      </c>
      <c r="J2840">
        <v>1.6292249999999999</v>
      </c>
      <c r="K2840">
        <v>0</v>
      </c>
      <c r="L2840">
        <v>0</v>
      </c>
      <c r="M2840">
        <v>93</v>
      </c>
      <c r="N2840">
        <v>-9536</v>
      </c>
      <c r="O2840">
        <v>5.7513909999999999</v>
      </c>
      <c r="P2840">
        <v>17</v>
      </c>
      <c r="Q2840">
        <v>1.0513300000000001</v>
      </c>
      <c r="R2840" t="s">
        <v>43</v>
      </c>
      <c r="S2840" t="s">
        <v>43</v>
      </c>
    </row>
    <row r="2841" spans="1:19">
      <c r="A2841">
        <v>6034</v>
      </c>
      <c r="B2841">
        <v>1642</v>
      </c>
      <c r="C2841">
        <v>1617</v>
      </c>
      <c r="D2841">
        <v>52180.27</v>
      </c>
      <c r="E2841">
        <v>1586</v>
      </c>
      <c r="F2841">
        <v>56167.27</v>
      </c>
      <c r="G2841">
        <v>35.41442</v>
      </c>
      <c r="H2841">
        <v>8.3000000000000007</v>
      </c>
      <c r="I2841">
        <v>27.114419999999999</v>
      </c>
      <c r="J2841">
        <v>4.2667979999999996</v>
      </c>
      <c r="K2841">
        <v>0</v>
      </c>
      <c r="L2841">
        <v>0</v>
      </c>
      <c r="M2841">
        <v>31</v>
      </c>
      <c r="N2841">
        <v>-3987</v>
      </c>
      <c r="O2841">
        <v>1.91713</v>
      </c>
      <c r="P2841">
        <v>11</v>
      </c>
      <c r="Q2841">
        <v>0.68027199999999999</v>
      </c>
      <c r="R2841" t="s">
        <v>43</v>
      </c>
      <c r="S2841" t="s">
        <v>43</v>
      </c>
    </row>
    <row r="2842" spans="1:19">
      <c r="A2842">
        <v>2142</v>
      </c>
      <c r="B2842">
        <v>447</v>
      </c>
      <c r="C2842">
        <v>1616</v>
      </c>
      <c r="D2842">
        <v>33588.93</v>
      </c>
      <c r="E2842">
        <v>1424</v>
      </c>
      <c r="F2842">
        <v>41137.93</v>
      </c>
      <c r="G2842">
        <v>28.888995999999999</v>
      </c>
      <c r="H2842">
        <v>11.835000000000001</v>
      </c>
      <c r="I2842">
        <v>17.053996000000001</v>
      </c>
      <c r="J2842">
        <v>2.4409800000000001</v>
      </c>
      <c r="K2842">
        <v>128</v>
      </c>
      <c r="L2842">
        <v>7.9207919999999996</v>
      </c>
      <c r="M2842">
        <v>64</v>
      </c>
      <c r="N2842">
        <v>-7549</v>
      </c>
      <c r="O2842">
        <v>3.9603959999999998</v>
      </c>
      <c r="P2842">
        <v>31</v>
      </c>
      <c r="Q2842">
        <v>1.918317</v>
      </c>
      <c r="R2842" t="s">
        <v>43</v>
      </c>
      <c r="S2842" t="s">
        <v>43</v>
      </c>
    </row>
    <row r="2843" spans="1:19">
      <c r="A2843">
        <v>1266</v>
      </c>
      <c r="B2843">
        <v>217</v>
      </c>
      <c r="C2843">
        <v>1615</v>
      </c>
      <c r="D2843">
        <v>69773.91</v>
      </c>
      <c r="E2843">
        <v>1555</v>
      </c>
      <c r="F2843">
        <v>79988.91</v>
      </c>
      <c r="G2843">
        <v>51.439813999999998</v>
      </c>
      <c r="H2843">
        <v>32.93</v>
      </c>
      <c r="I2843">
        <v>18.509813999999999</v>
      </c>
      <c r="J2843">
        <v>1.5620959999999999</v>
      </c>
      <c r="K2843">
        <v>0</v>
      </c>
      <c r="L2843">
        <v>0</v>
      </c>
      <c r="M2843">
        <v>60</v>
      </c>
      <c r="N2843">
        <v>-10215</v>
      </c>
      <c r="O2843">
        <v>3.7151700000000001</v>
      </c>
      <c r="P2843">
        <v>20</v>
      </c>
      <c r="Q2843">
        <v>1.2383900000000001</v>
      </c>
      <c r="R2843" t="s">
        <v>43</v>
      </c>
      <c r="S2843" t="s">
        <v>43</v>
      </c>
    </row>
    <row r="2844" spans="1:19">
      <c r="A2844">
        <v>5992</v>
      </c>
      <c r="B2844">
        <v>1609</v>
      </c>
      <c r="C2844">
        <v>1615</v>
      </c>
      <c r="D2844">
        <v>117492.31</v>
      </c>
      <c r="E2844">
        <v>1483</v>
      </c>
      <c r="F2844">
        <v>134229.31</v>
      </c>
      <c r="G2844">
        <v>90.512009000000006</v>
      </c>
      <c r="H2844">
        <v>69.94</v>
      </c>
      <c r="I2844">
        <v>20.572009000000001</v>
      </c>
      <c r="J2844">
        <v>1.294138</v>
      </c>
      <c r="K2844">
        <v>0</v>
      </c>
      <c r="L2844">
        <v>0</v>
      </c>
      <c r="M2844">
        <v>132</v>
      </c>
      <c r="N2844">
        <v>-16737</v>
      </c>
      <c r="O2844">
        <v>8.1733750000000001</v>
      </c>
      <c r="P2844">
        <v>20</v>
      </c>
      <c r="Q2844">
        <v>1.2383900000000001</v>
      </c>
      <c r="R2844" t="s">
        <v>43</v>
      </c>
      <c r="S2844" t="s">
        <v>43</v>
      </c>
    </row>
    <row r="2845" spans="1:19">
      <c r="A2845">
        <v>4567</v>
      </c>
      <c r="B2845">
        <v>374</v>
      </c>
      <c r="C2845">
        <v>1615</v>
      </c>
      <c r="D2845">
        <v>54118.06</v>
      </c>
      <c r="E2845">
        <v>1575</v>
      </c>
      <c r="F2845">
        <v>59894.06</v>
      </c>
      <c r="G2845">
        <v>38.027974999999998</v>
      </c>
      <c r="H2845">
        <v>30.14</v>
      </c>
      <c r="I2845">
        <v>7.887975</v>
      </c>
      <c r="J2845">
        <v>1.261711</v>
      </c>
      <c r="K2845">
        <v>0</v>
      </c>
      <c r="L2845">
        <v>0</v>
      </c>
      <c r="M2845">
        <v>40</v>
      </c>
      <c r="N2845">
        <v>-5776</v>
      </c>
      <c r="O2845">
        <v>2.4767800000000002</v>
      </c>
      <c r="P2845">
        <v>42</v>
      </c>
      <c r="Q2845">
        <v>2.600619</v>
      </c>
      <c r="R2845" t="s">
        <v>43</v>
      </c>
      <c r="S2845" t="s">
        <v>43</v>
      </c>
    </row>
    <row r="2846" spans="1:19">
      <c r="A2846">
        <v>346</v>
      </c>
      <c r="B2846">
        <v>657</v>
      </c>
      <c r="C2846">
        <v>1614</v>
      </c>
      <c r="D2846">
        <v>57040.87</v>
      </c>
      <c r="E2846">
        <v>1562</v>
      </c>
      <c r="F2846">
        <v>64636.87</v>
      </c>
      <c r="G2846">
        <v>41.380839000000002</v>
      </c>
      <c r="H2846">
        <v>13.465</v>
      </c>
      <c r="I2846">
        <v>27.915838999999998</v>
      </c>
      <c r="J2846">
        <v>3.0732149999999998</v>
      </c>
      <c r="K2846">
        <v>0</v>
      </c>
      <c r="L2846">
        <v>0</v>
      </c>
      <c r="M2846">
        <v>52</v>
      </c>
      <c r="N2846">
        <v>-7596</v>
      </c>
      <c r="O2846">
        <v>3.2218089999999999</v>
      </c>
      <c r="P2846">
        <v>45</v>
      </c>
      <c r="Q2846">
        <v>2.7881040000000001</v>
      </c>
      <c r="R2846" t="s">
        <v>43</v>
      </c>
      <c r="S2846" t="s">
        <v>43</v>
      </c>
    </row>
    <row r="2847" spans="1:19">
      <c r="A2847">
        <v>4428</v>
      </c>
      <c r="B2847">
        <v>1652</v>
      </c>
      <c r="C2847">
        <v>1614</v>
      </c>
      <c r="D2847">
        <v>52422.95</v>
      </c>
      <c r="E2847">
        <v>1509</v>
      </c>
      <c r="F2847">
        <v>62963.95</v>
      </c>
      <c r="G2847">
        <v>41.725613000000003</v>
      </c>
      <c r="H2847">
        <v>23.35</v>
      </c>
      <c r="I2847">
        <v>18.375613000000001</v>
      </c>
      <c r="J2847">
        <v>1.786964</v>
      </c>
      <c r="K2847">
        <v>0</v>
      </c>
      <c r="L2847">
        <v>0</v>
      </c>
      <c r="M2847">
        <v>105</v>
      </c>
      <c r="N2847">
        <v>-10541</v>
      </c>
      <c r="O2847">
        <v>6.5055759999999996</v>
      </c>
      <c r="P2847">
        <v>15</v>
      </c>
      <c r="Q2847">
        <v>0.92936799999999997</v>
      </c>
      <c r="R2847" t="s">
        <v>43</v>
      </c>
      <c r="S2847" t="s">
        <v>43</v>
      </c>
    </row>
    <row r="2848" spans="1:19">
      <c r="A2848">
        <v>5554</v>
      </c>
      <c r="B2848">
        <v>457</v>
      </c>
      <c r="C2848">
        <v>1613</v>
      </c>
      <c r="D2848">
        <v>150331.49</v>
      </c>
      <c r="E2848">
        <v>1533</v>
      </c>
      <c r="F2848">
        <v>160669.49</v>
      </c>
      <c r="G2848">
        <v>104.80723399999999</v>
      </c>
      <c r="H2848">
        <v>115</v>
      </c>
      <c r="I2848">
        <v>-10.192766000000001</v>
      </c>
      <c r="J2848">
        <v>0.91136700000000004</v>
      </c>
      <c r="K2848">
        <v>0</v>
      </c>
      <c r="L2848">
        <v>0</v>
      </c>
      <c r="M2848">
        <v>80</v>
      </c>
      <c r="N2848">
        <v>-10338</v>
      </c>
      <c r="O2848">
        <v>4.9597020000000001</v>
      </c>
      <c r="P2848">
        <v>16</v>
      </c>
      <c r="Q2848">
        <v>0.99194000000000004</v>
      </c>
      <c r="R2848" t="s">
        <v>43</v>
      </c>
      <c r="S2848" t="s">
        <v>42</v>
      </c>
    </row>
    <row r="2849" spans="1:19">
      <c r="A2849">
        <v>5703</v>
      </c>
      <c r="B2849">
        <v>704</v>
      </c>
      <c r="C2849">
        <v>1613</v>
      </c>
      <c r="D2849">
        <v>74059.34</v>
      </c>
      <c r="E2849">
        <v>1586</v>
      </c>
      <c r="F2849">
        <v>77369.399999999994</v>
      </c>
      <c r="G2849">
        <v>48.782724000000002</v>
      </c>
      <c r="H2849">
        <v>19.12</v>
      </c>
      <c r="I2849">
        <v>29.662724000000001</v>
      </c>
      <c r="J2849">
        <v>2.5513979999999998</v>
      </c>
      <c r="K2849">
        <v>0</v>
      </c>
      <c r="L2849">
        <v>0</v>
      </c>
      <c r="M2849">
        <v>27</v>
      </c>
      <c r="N2849">
        <v>-3310.06</v>
      </c>
      <c r="O2849">
        <v>1.6738999999999999</v>
      </c>
      <c r="P2849">
        <v>16</v>
      </c>
      <c r="Q2849">
        <v>0.99194000000000004</v>
      </c>
      <c r="R2849" t="s">
        <v>43</v>
      </c>
      <c r="S2849" t="s">
        <v>43</v>
      </c>
    </row>
    <row r="2850" spans="1:19">
      <c r="A2850">
        <v>1355</v>
      </c>
      <c r="B2850">
        <v>747</v>
      </c>
      <c r="C2850">
        <v>1612</v>
      </c>
      <c r="D2850">
        <v>59604.639999999999</v>
      </c>
      <c r="E2850">
        <v>1580</v>
      </c>
      <c r="F2850">
        <v>64172.639999999999</v>
      </c>
      <c r="G2850">
        <v>40.615594999999999</v>
      </c>
      <c r="H2850">
        <v>15.645</v>
      </c>
      <c r="I2850">
        <v>24.970594999999999</v>
      </c>
      <c r="J2850">
        <v>2.5960749999999999</v>
      </c>
      <c r="K2850">
        <v>0</v>
      </c>
      <c r="L2850">
        <v>0</v>
      </c>
      <c r="M2850">
        <v>32</v>
      </c>
      <c r="N2850">
        <v>-4568</v>
      </c>
      <c r="O2850">
        <v>1.985112</v>
      </c>
      <c r="P2850">
        <v>14</v>
      </c>
      <c r="Q2850">
        <v>0.86848599999999998</v>
      </c>
      <c r="R2850" t="s">
        <v>43</v>
      </c>
      <c r="S2850" t="s">
        <v>43</v>
      </c>
    </row>
    <row r="2851" spans="1:19">
      <c r="A2851">
        <v>5842</v>
      </c>
      <c r="B2851">
        <v>1181</v>
      </c>
      <c r="C2851">
        <v>1610</v>
      </c>
      <c r="D2851">
        <v>62270.51</v>
      </c>
      <c r="E2851">
        <v>1592</v>
      </c>
      <c r="F2851">
        <v>64217.51</v>
      </c>
      <c r="G2851">
        <v>40.337631999999999</v>
      </c>
      <c r="H2851">
        <v>33.94</v>
      </c>
      <c r="I2851">
        <v>6.3976319999999998</v>
      </c>
      <c r="J2851">
        <v>1.1884980000000001</v>
      </c>
      <c r="K2851">
        <v>0</v>
      </c>
      <c r="L2851">
        <v>0</v>
      </c>
      <c r="M2851">
        <v>18</v>
      </c>
      <c r="N2851">
        <v>-1947</v>
      </c>
      <c r="O2851">
        <v>1.118012</v>
      </c>
      <c r="P2851">
        <v>23</v>
      </c>
      <c r="Q2851">
        <v>1.428571</v>
      </c>
      <c r="R2851" t="s">
        <v>43</v>
      </c>
      <c r="S2851" t="s">
        <v>43</v>
      </c>
    </row>
    <row r="2852" spans="1:19">
      <c r="A2852">
        <v>1251</v>
      </c>
      <c r="B2852">
        <v>1891</v>
      </c>
      <c r="C2852">
        <v>1609</v>
      </c>
      <c r="D2852">
        <v>82594.820000000007</v>
      </c>
      <c r="E2852">
        <v>1568</v>
      </c>
      <c r="F2852">
        <v>89435.82</v>
      </c>
      <c r="G2852">
        <v>57.038150999999999</v>
      </c>
      <c r="H2852">
        <v>37.825000000000003</v>
      </c>
      <c r="I2852">
        <v>19.213151</v>
      </c>
      <c r="J2852">
        <v>1.5079480000000001</v>
      </c>
      <c r="K2852">
        <v>0</v>
      </c>
      <c r="L2852">
        <v>0</v>
      </c>
      <c r="M2852">
        <v>41</v>
      </c>
      <c r="N2852">
        <v>-6841</v>
      </c>
      <c r="O2852">
        <v>2.5481669999999998</v>
      </c>
      <c r="P2852">
        <v>23</v>
      </c>
      <c r="Q2852">
        <v>1.429459</v>
      </c>
      <c r="R2852" t="s">
        <v>43</v>
      </c>
      <c r="S2852" t="s">
        <v>43</v>
      </c>
    </row>
    <row r="2853" spans="1:19">
      <c r="A2853">
        <v>2807</v>
      </c>
      <c r="B2853">
        <v>138</v>
      </c>
      <c r="C2853">
        <v>1609</v>
      </c>
      <c r="D2853">
        <v>85475.5</v>
      </c>
      <c r="E2853">
        <v>1486</v>
      </c>
      <c r="F2853">
        <v>100613.5</v>
      </c>
      <c r="G2853">
        <v>67.707604000000003</v>
      </c>
      <c r="H2853">
        <v>40.409999999999997</v>
      </c>
      <c r="I2853">
        <v>27.297604</v>
      </c>
      <c r="J2853">
        <v>1.675516</v>
      </c>
      <c r="K2853">
        <v>0</v>
      </c>
      <c r="L2853">
        <v>0</v>
      </c>
      <c r="M2853">
        <v>123</v>
      </c>
      <c r="N2853">
        <v>-15138</v>
      </c>
      <c r="O2853">
        <v>7.6444999999999999</v>
      </c>
      <c r="P2853">
        <v>17</v>
      </c>
      <c r="Q2853">
        <v>1.056557</v>
      </c>
      <c r="R2853" t="s">
        <v>43</v>
      </c>
      <c r="S2853" t="s">
        <v>43</v>
      </c>
    </row>
    <row r="2854" spans="1:19">
      <c r="A2854">
        <v>2578</v>
      </c>
      <c r="B2854">
        <v>1405</v>
      </c>
      <c r="C2854">
        <v>1608</v>
      </c>
      <c r="D2854">
        <v>75453.820000000007</v>
      </c>
      <c r="E2854">
        <v>1583</v>
      </c>
      <c r="F2854">
        <v>78371.820000000007</v>
      </c>
      <c r="G2854">
        <v>49.508414000000002</v>
      </c>
      <c r="H2854">
        <v>43.63</v>
      </c>
      <c r="I2854">
        <v>5.8784140000000003</v>
      </c>
      <c r="J2854">
        <v>1.134733</v>
      </c>
      <c r="K2854">
        <v>0</v>
      </c>
      <c r="L2854">
        <v>0</v>
      </c>
      <c r="M2854">
        <v>25</v>
      </c>
      <c r="N2854">
        <v>-2918</v>
      </c>
      <c r="O2854">
        <v>1.5547260000000001</v>
      </c>
      <c r="P2854">
        <v>27</v>
      </c>
      <c r="Q2854">
        <v>1.6791039999999999</v>
      </c>
      <c r="R2854" t="s">
        <v>43</v>
      </c>
      <c r="S2854" t="s">
        <v>43</v>
      </c>
    </row>
    <row r="2855" spans="1:19">
      <c r="A2855">
        <v>3837</v>
      </c>
      <c r="B2855">
        <v>650</v>
      </c>
      <c r="C2855">
        <v>1608</v>
      </c>
      <c r="D2855">
        <v>34487.08</v>
      </c>
      <c r="E2855">
        <v>1433</v>
      </c>
      <c r="F2855">
        <v>48553.08</v>
      </c>
      <c r="G2855">
        <v>33.882120999999998</v>
      </c>
      <c r="H2855">
        <v>27.89</v>
      </c>
      <c r="I2855">
        <v>5.992121</v>
      </c>
      <c r="J2855">
        <v>1.2148479999999999</v>
      </c>
      <c r="K2855">
        <v>0</v>
      </c>
      <c r="L2855">
        <v>0</v>
      </c>
      <c r="M2855">
        <v>175</v>
      </c>
      <c r="N2855">
        <v>-14066</v>
      </c>
      <c r="O2855">
        <v>10.883084999999999</v>
      </c>
      <c r="P2855">
        <v>21</v>
      </c>
      <c r="Q2855">
        <v>1.3059700000000001</v>
      </c>
      <c r="R2855" t="s">
        <v>43</v>
      </c>
      <c r="S2855" t="s">
        <v>43</v>
      </c>
    </row>
    <row r="2856" spans="1:19">
      <c r="A2856">
        <v>3392</v>
      </c>
      <c r="B2856">
        <v>1470</v>
      </c>
      <c r="C2856">
        <v>1607</v>
      </c>
      <c r="D2856">
        <v>61870.21</v>
      </c>
      <c r="E2856">
        <v>1598</v>
      </c>
      <c r="F2856">
        <v>64645.21</v>
      </c>
      <c r="G2856">
        <v>40.453823999999997</v>
      </c>
      <c r="H2856">
        <v>17.75</v>
      </c>
      <c r="I2856">
        <v>22.703824000000001</v>
      </c>
      <c r="J2856">
        <v>2.2790889999999999</v>
      </c>
      <c r="K2856">
        <v>0</v>
      </c>
      <c r="L2856">
        <v>0</v>
      </c>
      <c r="M2856">
        <v>9</v>
      </c>
      <c r="N2856">
        <v>-2775</v>
      </c>
      <c r="O2856">
        <v>0.56005000000000005</v>
      </c>
      <c r="P2856">
        <v>39</v>
      </c>
      <c r="Q2856">
        <v>2.426882</v>
      </c>
      <c r="R2856" t="s">
        <v>43</v>
      </c>
      <c r="S2856" t="s">
        <v>43</v>
      </c>
    </row>
    <row r="2857" spans="1:19">
      <c r="A2857">
        <v>5885</v>
      </c>
      <c r="B2857">
        <v>1740</v>
      </c>
      <c r="C2857">
        <v>1607</v>
      </c>
      <c r="D2857">
        <v>64160.38</v>
      </c>
      <c r="E2857">
        <v>1526</v>
      </c>
      <c r="F2857">
        <v>72158.38</v>
      </c>
      <c r="G2857">
        <v>47.285963000000002</v>
      </c>
      <c r="H2857">
        <v>26.295000000000002</v>
      </c>
      <c r="I2857">
        <v>20.990963000000001</v>
      </c>
      <c r="J2857">
        <v>1.798287</v>
      </c>
      <c r="K2857">
        <v>0</v>
      </c>
      <c r="L2857">
        <v>0</v>
      </c>
      <c r="M2857">
        <v>81</v>
      </c>
      <c r="N2857">
        <v>-7998</v>
      </c>
      <c r="O2857">
        <v>5.0404479999999996</v>
      </c>
      <c r="P2857">
        <v>35</v>
      </c>
      <c r="Q2857">
        <v>2.1779709999999999</v>
      </c>
      <c r="R2857" t="s">
        <v>43</v>
      </c>
      <c r="S2857" t="s">
        <v>43</v>
      </c>
    </row>
    <row r="2858" spans="1:19">
      <c r="A2858">
        <v>360</v>
      </c>
      <c r="B2858">
        <v>1662</v>
      </c>
      <c r="C2858">
        <v>1606</v>
      </c>
      <c r="D2858">
        <v>100371.56</v>
      </c>
      <c r="E2858">
        <v>1583</v>
      </c>
      <c r="F2858">
        <v>103769.56</v>
      </c>
      <c r="G2858">
        <v>65.55247</v>
      </c>
      <c r="H2858">
        <v>34.54</v>
      </c>
      <c r="I2858">
        <v>31.01247</v>
      </c>
      <c r="J2858">
        <v>1.8978710000000001</v>
      </c>
      <c r="K2858">
        <v>0</v>
      </c>
      <c r="L2858">
        <v>0</v>
      </c>
      <c r="M2858">
        <v>23</v>
      </c>
      <c r="N2858">
        <v>-3398</v>
      </c>
      <c r="O2858">
        <v>1.4321299999999999</v>
      </c>
      <c r="P2858">
        <v>20</v>
      </c>
      <c r="Q2858">
        <v>1.24533</v>
      </c>
      <c r="R2858" t="s">
        <v>43</v>
      </c>
      <c r="S2858" t="s">
        <v>43</v>
      </c>
    </row>
    <row r="2859" spans="1:19">
      <c r="A2859">
        <v>3420</v>
      </c>
      <c r="B2859">
        <v>636</v>
      </c>
      <c r="C2859">
        <v>1605</v>
      </c>
      <c r="D2859">
        <v>50355.31</v>
      </c>
      <c r="E2859">
        <v>1427</v>
      </c>
      <c r="F2859">
        <v>66067.31</v>
      </c>
      <c r="G2859">
        <v>46.298045000000002</v>
      </c>
      <c r="H2859">
        <v>32.729999999999997</v>
      </c>
      <c r="I2859">
        <v>13.568045</v>
      </c>
      <c r="J2859">
        <v>1.4145449999999999</v>
      </c>
      <c r="K2859">
        <v>0</v>
      </c>
      <c r="L2859">
        <v>0</v>
      </c>
      <c r="M2859">
        <v>178</v>
      </c>
      <c r="N2859">
        <v>-15712</v>
      </c>
      <c r="O2859">
        <v>11.090343000000001</v>
      </c>
      <c r="P2859">
        <v>26</v>
      </c>
      <c r="Q2859">
        <v>1.6199380000000001</v>
      </c>
      <c r="R2859" t="s">
        <v>43</v>
      </c>
      <c r="S2859" t="s">
        <v>43</v>
      </c>
    </row>
    <row r="2860" spans="1:19">
      <c r="A2860">
        <v>2338</v>
      </c>
      <c r="B2860">
        <v>1225</v>
      </c>
      <c r="C2860">
        <v>1605</v>
      </c>
      <c r="D2860">
        <v>87741.6</v>
      </c>
      <c r="E2860">
        <v>1570</v>
      </c>
      <c r="F2860">
        <v>94673.600000000006</v>
      </c>
      <c r="G2860">
        <v>60.301656000000001</v>
      </c>
      <c r="H2860">
        <v>33.270000000000003</v>
      </c>
      <c r="I2860">
        <v>27.031656000000002</v>
      </c>
      <c r="J2860">
        <v>1.8124929999999999</v>
      </c>
      <c r="K2860">
        <v>0</v>
      </c>
      <c r="L2860">
        <v>0</v>
      </c>
      <c r="M2860">
        <v>35</v>
      </c>
      <c r="N2860">
        <v>-6932</v>
      </c>
      <c r="O2860">
        <v>2.180685</v>
      </c>
      <c r="P2860">
        <v>20</v>
      </c>
      <c r="Q2860">
        <v>1.2461059999999999</v>
      </c>
      <c r="R2860" t="s">
        <v>43</v>
      </c>
      <c r="S2860" t="s">
        <v>43</v>
      </c>
    </row>
    <row r="2861" spans="1:19">
      <c r="A2861">
        <v>1296</v>
      </c>
      <c r="B2861">
        <v>688</v>
      </c>
      <c r="C2861">
        <v>1603</v>
      </c>
      <c r="D2861">
        <v>78666.11</v>
      </c>
      <c r="E2861">
        <v>1565</v>
      </c>
      <c r="F2861">
        <v>86815.11</v>
      </c>
      <c r="G2861">
        <v>55.472914000000003</v>
      </c>
      <c r="H2861">
        <v>40.83</v>
      </c>
      <c r="I2861">
        <v>14.642913999999999</v>
      </c>
      <c r="J2861">
        <v>1.3586309999999999</v>
      </c>
      <c r="K2861">
        <v>0</v>
      </c>
      <c r="L2861">
        <v>0</v>
      </c>
      <c r="M2861">
        <v>38</v>
      </c>
      <c r="N2861">
        <v>-8149</v>
      </c>
      <c r="O2861">
        <v>2.370555</v>
      </c>
      <c r="P2861">
        <v>17</v>
      </c>
      <c r="Q2861">
        <v>1.0605119999999999</v>
      </c>
      <c r="R2861" t="s">
        <v>43</v>
      </c>
      <c r="S2861" t="s">
        <v>43</v>
      </c>
    </row>
    <row r="2862" spans="1:19">
      <c r="A2862">
        <v>4754</v>
      </c>
      <c r="B2862">
        <v>1405</v>
      </c>
      <c r="C2862">
        <v>1603</v>
      </c>
      <c r="D2862">
        <v>77073.84</v>
      </c>
      <c r="E2862">
        <v>1583</v>
      </c>
      <c r="F2862">
        <v>79872.84</v>
      </c>
      <c r="G2862">
        <v>50.456626999999997</v>
      </c>
      <c r="H2862">
        <v>44.58</v>
      </c>
      <c r="I2862">
        <v>5.876627</v>
      </c>
      <c r="J2862">
        <v>1.1318220000000001</v>
      </c>
      <c r="K2862">
        <v>0</v>
      </c>
      <c r="L2862">
        <v>0</v>
      </c>
      <c r="M2862">
        <v>20</v>
      </c>
      <c r="N2862">
        <v>-2799</v>
      </c>
      <c r="O2862">
        <v>1.2476609999999999</v>
      </c>
      <c r="P2862">
        <v>33</v>
      </c>
      <c r="Q2862">
        <v>2.05864</v>
      </c>
      <c r="R2862" t="s">
        <v>43</v>
      </c>
      <c r="S2862" t="s">
        <v>43</v>
      </c>
    </row>
    <row r="2863" spans="1:19">
      <c r="A2863">
        <v>3539</v>
      </c>
      <c r="B2863">
        <v>1577</v>
      </c>
      <c r="C2863">
        <v>1602</v>
      </c>
      <c r="D2863">
        <v>114204.14</v>
      </c>
      <c r="E2863">
        <v>1545</v>
      </c>
      <c r="F2863">
        <v>127358.14</v>
      </c>
      <c r="G2863">
        <v>82.432452999999995</v>
      </c>
      <c r="H2863">
        <v>48.17</v>
      </c>
      <c r="I2863">
        <v>34.262453000000001</v>
      </c>
      <c r="J2863">
        <v>1.711282</v>
      </c>
      <c r="K2863">
        <v>0</v>
      </c>
      <c r="L2863">
        <v>0</v>
      </c>
      <c r="M2863">
        <v>57</v>
      </c>
      <c r="N2863">
        <v>-13154</v>
      </c>
      <c r="O2863">
        <v>3.558052</v>
      </c>
      <c r="P2863">
        <v>31</v>
      </c>
      <c r="Q2863">
        <v>1.9350810000000001</v>
      </c>
      <c r="R2863" t="s">
        <v>43</v>
      </c>
      <c r="S2863" t="s">
        <v>43</v>
      </c>
    </row>
    <row r="2864" spans="1:19">
      <c r="A2864">
        <v>3734</v>
      </c>
      <c r="B2864">
        <v>994</v>
      </c>
      <c r="C2864">
        <v>1602</v>
      </c>
      <c r="D2864">
        <v>32680.19</v>
      </c>
      <c r="E2864">
        <v>1481</v>
      </c>
      <c r="F2864">
        <v>42398.19</v>
      </c>
      <c r="G2864">
        <v>28.628081999999999</v>
      </c>
      <c r="H2864">
        <v>18.559999999999999</v>
      </c>
      <c r="I2864">
        <v>10.068082</v>
      </c>
      <c r="J2864">
        <v>1.5424610000000001</v>
      </c>
      <c r="K2864">
        <v>0</v>
      </c>
      <c r="L2864">
        <v>0</v>
      </c>
      <c r="M2864">
        <v>121</v>
      </c>
      <c r="N2864">
        <v>-9718</v>
      </c>
      <c r="O2864">
        <v>7.5530590000000002</v>
      </c>
      <c r="P2864">
        <v>41</v>
      </c>
      <c r="Q2864">
        <v>2.559301</v>
      </c>
      <c r="R2864" t="s">
        <v>43</v>
      </c>
      <c r="S2864" t="s">
        <v>43</v>
      </c>
    </row>
    <row r="2865" spans="1:19">
      <c r="A2865">
        <v>1344</v>
      </c>
      <c r="B2865">
        <v>794</v>
      </c>
      <c r="C2865">
        <v>1602</v>
      </c>
      <c r="D2865">
        <v>78557.929999999993</v>
      </c>
      <c r="E2865">
        <v>1416</v>
      </c>
      <c r="F2865">
        <v>95110.93</v>
      </c>
      <c r="G2865">
        <v>67.168735999999996</v>
      </c>
      <c r="H2865">
        <v>59.914999999999999</v>
      </c>
      <c r="I2865">
        <v>7.253736</v>
      </c>
      <c r="J2865">
        <v>1.121067</v>
      </c>
      <c r="K2865">
        <v>0</v>
      </c>
      <c r="L2865">
        <v>0</v>
      </c>
      <c r="M2865">
        <v>186</v>
      </c>
      <c r="N2865">
        <v>-16553</v>
      </c>
      <c r="O2865">
        <v>11.610486999999999</v>
      </c>
      <c r="P2865">
        <v>19</v>
      </c>
      <c r="Q2865">
        <v>1.1860170000000001</v>
      </c>
      <c r="R2865" t="s">
        <v>43</v>
      </c>
      <c r="S2865" t="s">
        <v>43</v>
      </c>
    </row>
    <row r="2866" spans="1:19">
      <c r="A2866">
        <v>2352</v>
      </c>
      <c r="B2866">
        <v>1509</v>
      </c>
      <c r="C2866">
        <v>1602</v>
      </c>
      <c r="D2866">
        <v>28615.08</v>
      </c>
      <c r="E2866">
        <v>1564</v>
      </c>
      <c r="F2866">
        <v>30461.08</v>
      </c>
      <c r="G2866">
        <v>19.476393999999999</v>
      </c>
      <c r="H2866">
        <v>10.455</v>
      </c>
      <c r="I2866">
        <v>9.0213940000000008</v>
      </c>
      <c r="J2866">
        <v>1.862878</v>
      </c>
      <c r="K2866">
        <v>22</v>
      </c>
      <c r="L2866">
        <v>1.373283</v>
      </c>
      <c r="M2866">
        <v>16</v>
      </c>
      <c r="N2866">
        <v>-1846</v>
      </c>
      <c r="O2866">
        <v>0.99875199999999997</v>
      </c>
      <c r="P2866">
        <v>13</v>
      </c>
      <c r="Q2866">
        <v>0.81148600000000004</v>
      </c>
      <c r="R2866" t="s">
        <v>43</v>
      </c>
      <c r="S2866" t="s">
        <v>43</v>
      </c>
    </row>
    <row r="2867" spans="1:19">
      <c r="A2867">
        <v>29</v>
      </c>
      <c r="B2867">
        <v>316</v>
      </c>
      <c r="C2867">
        <v>1602</v>
      </c>
      <c r="D2867">
        <v>124561.34</v>
      </c>
      <c r="E2867">
        <v>1505</v>
      </c>
      <c r="F2867">
        <v>135342.34</v>
      </c>
      <c r="G2867">
        <v>89.928465000000003</v>
      </c>
      <c r="H2867">
        <v>90.91</v>
      </c>
      <c r="I2867">
        <v>-0.98153500000000005</v>
      </c>
      <c r="J2867">
        <v>0.98920300000000005</v>
      </c>
      <c r="K2867">
        <v>0</v>
      </c>
      <c r="L2867">
        <v>0</v>
      </c>
      <c r="M2867">
        <v>97</v>
      </c>
      <c r="N2867">
        <v>-10781</v>
      </c>
      <c r="O2867">
        <v>6.0549309999999998</v>
      </c>
      <c r="P2867">
        <v>54</v>
      </c>
      <c r="Q2867">
        <v>3.370787</v>
      </c>
      <c r="R2867" t="s">
        <v>43</v>
      </c>
      <c r="S2867" t="s">
        <v>44</v>
      </c>
    </row>
    <row r="2868" spans="1:19">
      <c r="A2868">
        <v>3178</v>
      </c>
      <c r="B2868">
        <v>86</v>
      </c>
      <c r="C2868">
        <v>1601</v>
      </c>
      <c r="D2868">
        <v>46378.61</v>
      </c>
      <c r="E2868">
        <v>1549</v>
      </c>
      <c r="F2868">
        <v>51292.61</v>
      </c>
      <c r="G2868">
        <v>33.113370000000003</v>
      </c>
      <c r="H2868">
        <v>31.78</v>
      </c>
      <c r="I2868">
        <v>1.3333699999999999</v>
      </c>
      <c r="J2868">
        <v>1.0419560000000001</v>
      </c>
      <c r="K2868">
        <v>0</v>
      </c>
      <c r="L2868">
        <v>0</v>
      </c>
      <c r="M2868">
        <v>52</v>
      </c>
      <c r="N2868">
        <v>-4914</v>
      </c>
      <c r="O2868">
        <v>3.24797</v>
      </c>
      <c r="P2868">
        <v>47</v>
      </c>
      <c r="Q2868">
        <v>2.9356650000000002</v>
      </c>
      <c r="R2868" t="s">
        <v>43</v>
      </c>
      <c r="S2868" t="s">
        <v>43</v>
      </c>
    </row>
    <row r="2869" spans="1:19">
      <c r="A2869">
        <v>5098</v>
      </c>
      <c r="B2869">
        <v>1569</v>
      </c>
      <c r="C2869">
        <v>1600</v>
      </c>
      <c r="D2869">
        <v>85366.59</v>
      </c>
      <c r="E2869">
        <v>1547</v>
      </c>
      <c r="F2869">
        <v>91634.59</v>
      </c>
      <c r="G2869">
        <v>59.233736</v>
      </c>
      <c r="H2869">
        <v>49.25</v>
      </c>
      <c r="I2869">
        <v>9.9837360000000004</v>
      </c>
      <c r="J2869">
        <v>1.202715</v>
      </c>
      <c r="K2869">
        <v>0</v>
      </c>
      <c r="L2869">
        <v>0</v>
      </c>
      <c r="M2869">
        <v>53</v>
      </c>
      <c r="N2869">
        <v>-6268</v>
      </c>
      <c r="O2869">
        <v>3.3125</v>
      </c>
      <c r="P2869">
        <v>26</v>
      </c>
      <c r="Q2869">
        <v>1.625</v>
      </c>
      <c r="R2869" t="s">
        <v>43</v>
      </c>
      <c r="S2869" t="s">
        <v>43</v>
      </c>
    </row>
    <row r="2870" spans="1:19">
      <c r="A2870">
        <v>5870</v>
      </c>
      <c r="B2870">
        <v>798</v>
      </c>
      <c r="C2870">
        <v>1600</v>
      </c>
      <c r="D2870">
        <v>85488.26</v>
      </c>
      <c r="E2870">
        <v>1511</v>
      </c>
      <c r="F2870">
        <v>94919.26</v>
      </c>
      <c r="G2870">
        <v>62.818835</v>
      </c>
      <c r="H2870">
        <v>36.22</v>
      </c>
      <c r="I2870">
        <v>26.598835000000001</v>
      </c>
      <c r="J2870">
        <v>1.734369</v>
      </c>
      <c r="K2870">
        <v>0</v>
      </c>
      <c r="L2870">
        <v>0</v>
      </c>
      <c r="M2870">
        <v>89</v>
      </c>
      <c r="N2870">
        <v>-9431</v>
      </c>
      <c r="O2870">
        <v>5.5625</v>
      </c>
      <c r="P2870">
        <v>43</v>
      </c>
      <c r="Q2870">
        <v>2.6875</v>
      </c>
      <c r="R2870" t="s">
        <v>43</v>
      </c>
      <c r="S2870" t="s">
        <v>43</v>
      </c>
    </row>
    <row r="2871" spans="1:19">
      <c r="A2871">
        <v>1051</v>
      </c>
      <c r="B2871">
        <v>27</v>
      </c>
      <c r="C2871">
        <v>1600</v>
      </c>
      <c r="D2871">
        <v>51757.84</v>
      </c>
      <c r="E2871">
        <v>1478</v>
      </c>
      <c r="F2871">
        <v>62576.84</v>
      </c>
      <c r="G2871">
        <v>42.338863000000003</v>
      </c>
      <c r="H2871">
        <v>32.305</v>
      </c>
      <c r="I2871">
        <v>10.033863</v>
      </c>
      <c r="J2871">
        <v>1.3105979999999999</v>
      </c>
      <c r="K2871">
        <v>0</v>
      </c>
      <c r="L2871">
        <v>0</v>
      </c>
      <c r="M2871">
        <v>122</v>
      </c>
      <c r="N2871">
        <v>-10819</v>
      </c>
      <c r="O2871">
        <v>7.625</v>
      </c>
      <c r="P2871">
        <v>28</v>
      </c>
      <c r="Q2871">
        <v>1.75</v>
      </c>
      <c r="R2871" t="s">
        <v>43</v>
      </c>
      <c r="S2871" t="s">
        <v>43</v>
      </c>
    </row>
    <row r="2872" spans="1:19">
      <c r="A2872">
        <v>4770</v>
      </c>
      <c r="B2872">
        <v>549</v>
      </c>
      <c r="C2872">
        <v>1599</v>
      </c>
      <c r="D2872">
        <v>140316.34</v>
      </c>
      <c r="E2872">
        <v>1452</v>
      </c>
      <c r="F2872">
        <v>162947.34</v>
      </c>
      <c r="G2872">
        <v>112.222686</v>
      </c>
      <c r="H2872">
        <v>61.58</v>
      </c>
      <c r="I2872">
        <v>50.642685999999998</v>
      </c>
      <c r="J2872">
        <v>1.822389</v>
      </c>
      <c r="K2872">
        <v>0</v>
      </c>
      <c r="L2872">
        <v>0</v>
      </c>
      <c r="M2872">
        <v>147</v>
      </c>
      <c r="N2872">
        <v>-22631</v>
      </c>
      <c r="O2872">
        <v>9.1932460000000003</v>
      </c>
      <c r="P2872">
        <v>20</v>
      </c>
      <c r="Q2872">
        <v>1.2507820000000001</v>
      </c>
      <c r="R2872" t="s">
        <v>43</v>
      </c>
      <c r="S2872" t="s">
        <v>43</v>
      </c>
    </row>
    <row r="2873" spans="1:19">
      <c r="A2873">
        <v>1105</v>
      </c>
      <c r="B2873">
        <v>1258</v>
      </c>
      <c r="C2873">
        <v>1598</v>
      </c>
      <c r="D2873">
        <v>68814.66</v>
      </c>
      <c r="E2873">
        <v>1545</v>
      </c>
      <c r="F2873">
        <v>76737.66</v>
      </c>
      <c r="G2873">
        <v>49.668388</v>
      </c>
      <c r="H2873">
        <v>18.329999999999998</v>
      </c>
      <c r="I2873">
        <v>31.338387999999998</v>
      </c>
      <c r="J2873">
        <v>2.7096770000000001</v>
      </c>
      <c r="K2873">
        <v>0</v>
      </c>
      <c r="L2873">
        <v>0</v>
      </c>
      <c r="M2873">
        <v>53</v>
      </c>
      <c r="N2873">
        <v>-7923</v>
      </c>
      <c r="O2873">
        <v>3.316646</v>
      </c>
      <c r="P2873">
        <v>12</v>
      </c>
      <c r="Q2873">
        <v>0.75093900000000002</v>
      </c>
      <c r="R2873" t="s">
        <v>43</v>
      </c>
      <c r="S2873" t="s">
        <v>43</v>
      </c>
    </row>
    <row r="2874" spans="1:19">
      <c r="A2874">
        <v>4032</v>
      </c>
      <c r="B2874">
        <v>1908</v>
      </c>
      <c r="C2874">
        <v>1596</v>
      </c>
      <c r="D2874">
        <v>141919.39000000001</v>
      </c>
      <c r="E2874">
        <v>1506</v>
      </c>
      <c r="F2874">
        <v>154199.39000000001</v>
      </c>
      <c r="G2874">
        <v>102.390033</v>
      </c>
      <c r="H2874">
        <v>87.825000000000003</v>
      </c>
      <c r="I2874">
        <v>14.565033</v>
      </c>
      <c r="J2874">
        <v>1.165842</v>
      </c>
      <c r="K2874">
        <v>0</v>
      </c>
      <c r="L2874">
        <v>0</v>
      </c>
      <c r="M2874">
        <v>90</v>
      </c>
      <c r="N2874">
        <v>-12280</v>
      </c>
      <c r="O2874">
        <v>5.6390979999999997</v>
      </c>
      <c r="P2874">
        <v>39</v>
      </c>
      <c r="Q2874">
        <v>2.4436089999999999</v>
      </c>
      <c r="R2874" t="s">
        <v>43</v>
      </c>
      <c r="S2874" t="s">
        <v>43</v>
      </c>
    </row>
    <row r="2875" spans="1:19">
      <c r="A2875">
        <v>2453</v>
      </c>
      <c r="B2875">
        <v>1530</v>
      </c>
      <c r="C2875">
        <v>1595</v>
      </c>
      <c r="D2875">
        <v>22202.86</v>
      </c>
      <c r="E2875">
        <v>1430</v>
      </c>
      <c r="F2875">
        <v>35352.86</v>
      </c>
      <c r="G2875">
        <v>24.722280000000001</v>
      </c>
      <c r="H2875">
        <v>15.75</v>
      </c>
      <c r="I2875">
        <v>8.9722799999999996</v>
      </c>
      <c r="J2875">
        <v>1.569669</v>
      </c>
      <c r="K2875">
        <v>0</v>
      </c>
      <c r="L2875">
        <v>0</v>
      </c>
      <c r="M2875">
        <v>165</v>
      </c>
      <c r="N2875">
        <v>-13150</v>
      </c>
      <c r="O2875">
        <v>10.344828</v>
      </c>
      <c r="P2875">
        <v>16</v>
      </c>
      <c r="Q2875">
        <v>1.0031350000000001</v>
      </c>
      <c r="R2875" t="s">
        <v>43</v>
      </c>
      <c r="S2875" t="s">
        <v>43</v>
      </c>
    </row>
    <row r="2876" spans="1:19">
      <c r="A2876">
        <v>362</v>
      </c>
      <c r="B2876">
        <v>1118</v>
      </c>
      <c r="C2876">
        <v>1594</v>
      </c>
      <c r="D2876">
        <v>222558.55</v>
      </c>
      <c r="E2876">
        <v>1486</v>
      </c>
      <c r="F2876">
        <v>237353.55</v>
      </c>
      <c r="G2876">
        <v>159.72648000000001</v>
      </c>
      <c r="H2876">
        <v>82.93</v>
      </c>
      <c r="I2876">
        <v>76.796480000000003</v>
      </c>
      <c r="J2876">
        <v>1.92604</v>
      </c>
      <c r="K2876">
        <v>0</v>
      </c>
      <c r="L2876">
        <v>0</v>
      </c>
      <c r="M2876">
        <v>108</v>
      </c>
      <c r="N2876">
        <v>-14795</v>
      </c>
      <c r="O2876">
        <v>6.7754079999999997</v>
      </c>
      <c r="P2876">
        <v>24</v>
      </c>
      <c r="Q2876">
        <v>1.505646</v>
      </c>
      <c r="R2876" t="s">
        <v>43</v>
      </c>
      <c r="S2876" t="s">
        <v>43</v>
      </c>
    </row>
    <row r="2877" spans="1:19">
      <c r="A2877">
        <v>3865</v>
      </c>
      <c r="B2877">
        <v>447</v>
      </c>
      <c r="C2877">
        <v>1593</v>
      </c>
      <c r="D2877">
        <v>32603.759999999998</v>
      </c>
      <c r="E2877">
        <v>1424</v>
      </c>
      <c r="F2877">
        <v>39992.76</v>
      </c>
      <c r="G2877">
        <v>28.084803000000001</v>
      </c>
      <c r="H2877">
        <v>11.705</v>
      </c>
      <c r="I2877">
        <v>16.379802999999999</v>
      </c>
      <c r="J2877">
        <v>2.3993850000000001</v>
      </c>
      <c r="K2877">
        <v>115</v>
      </c>
      <c r="L2877">
        <v>7.2190830000000004</v>
      </c>
      <c r="M2877">
        <v>54</v>
      </c>
      <c r="N2877">
        <v>-7389</v>
      </c>
      <c r="O2877">
        <v>3.389831</v>
      </c>
      <c r="P2877">
        <v>15</v>
      </c>
      <c r="Q2877">
        <v>0.94162000000000001</v>
      </c>
      <c r="R2877" t="s">
        <v>43</v>
      </c>
      <c r="S2877" t="s">
        <v>43</v>
      </c>
    </row>
    <row r="2878" spans="1:19">
      <c r="A2878">
        <v>5025</v>
      </c>
      <c r="B2878">
        <v>27</v>
      </c>
      <c r="C2878">
        <v>1593</v>
      </c>
      <c r="D2878">
        <v>56606.61</v>
      </c>
      <c r="E2878">
        <v>1505</v>
      </c>
      <c r="F2878">
        <v>64887.61</v>
      </c>
      <c r="G2878">
        <v>43.114691000000001</v>
      </c>
      <c r="H2878">
        <v>33.25</v>
      </c>
      <c r="I2878">
        <v>9.8646910000000005</v>
      </c>
      <c r="J2878">
        <v>1.2966819999999999</v>
      </c>
      <c r="K2878">
        <v>0</v>
      </c>
      <c r="L2878">
        <v>0</v>
      </c>
      <c r="M2878">
        <v>88</v>
      </c>
      <c r="N2878">
        <v>-8281</v>
      </c>
      <c r="O2878">
        <v>5.5241680000000004</v>
      </c>
      <c r="P2878">
        <v>18</v>
      </c>
      <c r="Q2878">
        <v>1.1299440000000001</v>
      </c>
      <c r="R2878" t="s">
        <v>43</v>
      </c>
      <c r="S2878" t="s">
        <v>43</v>
      </c>
    </row>
    <row r="2879" spans="1:19">
      <c r="A2879">
        <v>5490</v>
      </c>
      <c r="B2879">
        <v>869</v>
      </c>
      <c r="C2879">
        <v>1593</v>
      </c>
      <c r="D2879">
        <v>38924.449999999997</v>
      </c>
      <c r="E2879">
        <v>1534</v>
      </c>
      <c r="F2879">
        <v>46806.45</v>
      </c>
      <c r="G2879">
        <v>30.512678999999999</v>
      </c>
      <c r="H2879">
        <v>16.72</v>
      </c>
      <c r="I2879">
        <v>13.792679</v>
      </c>
      <c r="J2879">
        <v>1.824921</v>
      </c>
      <c r="K2879">
        <v>0</v>
      </c>
      <c r="L2879">
        <v>0</v>
      </c>
      <c r="M2879">
        <v>59</v>
      </c>
      <c r="N2879">
        <v>-7882</v>
      </c>
      <c r="O2879">
        <v>3.7037040000000001</v>
      </c>
      <c r="P2879">
        <v>12</v>
      </c>
      <c r="Q2879">
        <v>0.75329599999999997</v>
      </c>
      <c r="R2879" t="s">
        <v>43</v>
      </c>
      <c r="S2879" t="s">
        <v>43</v>
      </c>
    </row>
    <row r="2880" spans="1:19">
      <c r="A2880">
        <v>5695</v>
      </c>
      <c r="B2880">
        <v>948</v>
      </c>
      <c r="C2880">
        <v>1592</v>
      </c>
      <c r="D2880">
        <v>47284.800000000003</v>
      </c>
      <c r="E2880">
        <v>1563</v>
      </c>
      <c r="F2880">
        <v>50507.8</v>
      </c>
      <c r="G2880">
        <v>32.314650999999998</v>
      </c>
      <c r="H2880">
        <v>17.22</v>
      </c>
      <c r="I2880">
        <v>15.094651000000001</v>
      </c>
      <c r="J2880">
        <v>1.8765769999999999</v>
      </c>
      <c r="K2880">
        <v>0</v>
      </c>
      <c r="L2880">
        <v>0</v>
      </c>
      <c r="M2880">
        <v>29</v>
      </c>
      <c r="N2880">
        <v>-3223</v>
      </c>
      <c r="O2880">
        <v>1.8216079999999999</v>
      </c>
      <c r="P2880">
        <v>22</v>
      </c>
      <c r="Q2880">
        <v>1.38191</v>
      </c>
      <c r="R2880" t="s">
        <v>43</v>
      </c>
      <c r="S2880" t="s">
        <v>43</v>
      </c>
    </row>
    <row r="2881" spans="1:19">
      <c r="A2881">
        <v>2252</v>
      </c>
      <c r="B2881">
        <v>33</v>
      </c>
      <c r="C2881">
        <v>1592</v>
      </c>
      <c r="D2881">
        <v>63802.7</v>
      </c>
      <c r="E2881">
        <v>1547</v>
      </c>
      <c r="F2881">
        <v>68830.7</v>
      </c>
      <c r="G2881">
        <v>44.493018999999997</v>
      </c>
      <c r="H2881">
        <v>19.91</v>
      </c>
      <c r="I2881">
        <v>24.583019</v>
      </c>
      <c r="J2881">
        <v>2.2347070000000002</v>
      </c>
      <c r="K2881">
        <v>0</v>
      </c>
      <c r="L2881">
        <v>0</v>
      </c>
      <c r="M2881">
        <v>45</v>
      </c>
      <c r="N2881">
        <v>-5028</v>
      </c>
      <c r="O2881">
        <v>2.8266330000000002</v>
      </c>
      <c r="P2881">
        <v>30</v>
      </c>
      <c r="Q2881">
        <v>1.884422</v>
      </c>
      <c r="R2881" t="s">
        <v>43</v>
      </c>
      <c r="S2881" t="s">
        <v>43</v>
      </c>
    </row>
    <row r="2882" spans="1:19">
      <c r="A2882">
        <v>2440</v>
      </c>
      <c r="B2882">
        <v>346</v>
      </c>
      <c r="C2882">
        <v>1592</v>
      </c>
      <c r="D2882">
        <v>73500.320000000007</v>
      </c>
      <c r="E2882">
        <v>1558</v>
      </c>
      <c r="F2882">
        <v>78059.320000000007</v>
      </c>
      <c r="G2882">
        <v>50.102258999999997</v>
      </c>
      <c r="H2882">
        <v>34.68</v>
      </c>
      <c r="I2882">
        <v>15.422259</v>
      </c>
      <c r="J2882">
        <v>1.4447019999999999</v>
      </c>
      <c r="K2882">
        <v>0</v>
      </c>
      <c r="L2882">
        <v>0</v>
      </c>
      <c r="M2882">
        <v>34</v>
      </c>
      <c r="N2882">
        <v>-4559</v>
      </c>
      <c r="O2882">
        <v>2.135678</v>
      </c>
      <c r="P2882">
        <v>26</v>
      </c>
      <c r="Q2882">
        <v>1.6331659999999999</v>
      </c>
      <c r="R2882" t="s">
        <v>43</v>
      </c>
      <c r="S2882" t="s">
        <v>43</v>
      </c>
    </row>
    <row r="2883" spans="1:19">
      <c r="A2883">
        <v>3336</v>
      </c>
      <c r="B2883">
        <v>1735</v>
      </c>
      <c r="C2883">
        <v>1591</v>
      </c>
      <c r="D2883">
        <v>32491.200000000001</v>
      </c>
      <c r="E2883">
        <v>1500</v>
      </c>
      <c r="F2883">
        <v>39572.199999999997</v>
      </c>
      <c r="G2883">
        <v>26.381467000000001</v>
      </c>
      <c r="H2883">
        <v>8.0649999999999995</v>
      </c>
      <c r="I2883">
        <v>18.316466999999999</v>
      </c>
      <c r="J2883">
        <v>3.2711060000000001</v>
      </c>
      <c r="K2883">
        <v>0</v>
      </c>
      <c r="L2883">
        <v>0</v>
      </c>
      <c r="M2883">
        <v>91</v>
      </c>
      <c r="N2883">
        <v>-7081</v>
      </c>
      <c r="O2883">
        <v>5.7196730000000002</v>
      </c>
      <c r="P2883">
        <v>25</v>
      </c>
      <c r="Q2883">
        <v>1.571339</v>
      </c>
      <c r="R2883" t="s">
        <v>43</v>
      </c>
      <c r="S2883" t="s">
        <v>43</v>
      </c>
    </row>
    <row r="2884" spans="1:19">
      <c r="A2884">
        <v>4036</v>
      </c>
      <c r="B2884">
        <v>1989</v>
      </c>
      <c r="C2884">
        <v>1591</v>
      </c>
      <c r="D2884">
        <v>182116.9</v>
      </c>
      <c r="E2884">
        <v>1551</v>
      </c>
      <c r="F2884">
        <v>189758.9</v>
      </c>
      <c r="G2884">
        <v>122.346164</v>
      </c>
      <c r="H2884">
        <v>52.65</v>
      </c>
      <c r="I2884">
        <v>69.696163999999996</v>
      </c>
      <c r="J2884">
        <v>2.3237640000000002</v>
      </c>
      <c r="K2884">
        <v>0</v>
      </c>
      <c r="L2884">
        <v>0</v>
      </c>
      <c r="M2884">
        <v>40</v>
      </c>
      <c r="N2884">
        <v>-7642</v>
      </c>
      <c r="O2884">
        <v>2.5141420000000001</v>
      </c>
      <c r="P2884">
        <v>18</v>
      </c>
      <c r="Q2884">
        <v>1.131364</v>
      </c>
      <c r="R2884" t="s">
        <v>43</v>
      </c>
      <c r="S2884" t="s">
        <v>43</v>
      </c>
    </row>
    <row r="2885" spans="1:19">
      <c r="A2885">
        <v>3861</v>
      </c>
      <c r="B2885">
        <v>1920</v>
      </c>
      <c r="C2885">
        <v>1590</v>
      </c>
      <c r="D2885">
        <v>35036.71</v>
      </c>
      <c r="E2885">
        <v>1541</v>
      </c>
      <c r="F2885">
        <v>38815.71</v>
      </c>
      <c r="G2885">
        <v>25.188649999999999</v>
      </c>
      <c r="H2885">
        <v>21.4</v>
      </c>
      <c r="I2885">
        <v>3.7886500000000001</v>
      </c>
      <c r="J2885">
        <v>1.1770400000000001</v>
      </c>
      <c r="K2885">
        <v>0</v>
      </c>
      <c r="L2885">
        <v>0</v>
      </c>
      <c r="M2885">
        <v>49</v>
      </c>
      <c r="N2885">
        <v>-3779</v>
      </c>
      <c r="O2885">
        <v>3.0817610000000002</v>
      </c>
      <c r="P2885">
        <v>16</v>
      </c>
      <c r="Q2885">
        <v>1.006289</v>
      </c>
      <c r="R2885" t="s">
        <v>43</v>
      </c>
      <c r="S2885" t="s">
        <v>43</v>
      </c>
    </row>
    <row r="2886" spans="1:19">
      <c r="A2886">
        <v>5550</v>
      </c>
      <c r="B2886">
        <v>944</v>
      </c>
      <c r="C2886">
        <v>1589</v>
      </c>
      <c r="D2886">
        <v>126209.26</v>
      </c>
      <c r="E2886">
        <v>1565</v>
      </c>
      <c r="F2886">
        <v>130539.26</v>
      </c>
      <c r="G2886">
        <v>83.411668000000006</v>
      </c>
      <c r="H2886">
        <v>50.3</v>
      </c>
      <c r="I2886">
        <v>33.111668000000002</v>
      </c>
      <c r="J2886">
        <v>1.6582840000000001</v>
      </c>
      <c r="K2886">
        <v>0</v>
      </c>
      <c r="L2886">
        <v>0</v>
      </c>
      <c r="M2886">
        <v>24</v>
      </c>
      <c r="N2886">
        <v>-4330</v>
      </c>
      <c r="O2886">
        <v>1.5103839999999999</v>
      </c>
      <c r="P2886">
        <v>14</v>
      </c>
      <c r="Q2886">
        <v>0.88105699999999998</v>
      </c>
      <c r="R2886" t="s">
        <v>43</v>
      </c>
      <c r="S2886" t="s">
        <v>43</v>
      </c>
    </row>
    <row r="2887" spans="1:19">
      <c r="A2887">
        <v>5039</v>
      </c>
      <c r="B2887">
        <v>1405</v>
      </c>
      <c r="C2887">
        <v>1586</v>
      </c>
      <c r="D2887">
        <v>77919.67</v>
      </c>
      <c r="E2887">
        <v>1556</v>
      </c>
      <c r="F2887">
        <v>81706.67</v>
      </c>
      <c r="G2887">
        <v>52.510713000000003</v>
      </c>
      <c r="H2887">
        <v>47.954999999999998</v>
      </c>
      <c r="I2887">
        <v>4.5557129999999999</v>
      </c>
      <c r="J2887">
        <v>1.095</v>
      </c>
      <c r="K2887">
        <v>0</v>
      </c>
      <c r="L2887">
        <v>0</v>
      </c>
      <c r="M2887">
        <v>30</v>
      </c>
      <c r="N2887">
        <v>-3787</v>
      </c>
      <c r="O2887">
        <v>1.891551</v>
      </c>
      <c r="P2887">
        <v>28</v>
      </c>
      <c r="Q2887">
        <v>1.7654479999999999</v>
      </c>
      <c r="R2887" t="s">
        <v>43</v>
      </c>
      <c r="S2887" t="s">
        <v>43</v>
      </c>
    </row>
    <row r="2888" spans="1:19">
      <c r="A2888">
        <v>4171</v>
      </c>
      <c r="B2888">
        <v>726</v>
      </c>
      <c r="C2888">
        <v>1585</v>
      </c>
      <c r="D2888">
        <v>49622.28</v>
      </c>
      <c r="E2888">
        <v>1473</v>
      </c>
      <c r="F2888">
        <v>62271.28</v>
      </c>
      <c r="G2888">
        <v>42.275139000000003</v>
      </c>
      <c r="H2888">
        <v>14.71</v>
      </c>
      <c r="I2888">
        <v>27.565138999999999</v>
      </c>
      <c r="J2888">
        <v>2.8739050000000002</v>
      </c>
      <c r="K2888">
        <v>0</v>
      </c>
      <c r="L2888">
        <v>0</v>
      </c>
      <c r="M2888">
        <v>112</v>
      </c>
      <c r="N2888">
        <v>-12649</v>
      </c>
      <c r="O2888">
        <v>7.0662459999999996</v>
      </c>
      <c r="P2888">
        <v>11</v>
      </c>
      <c r="Q2888">
        <v>0.69400600000000001</v>
      </c>
      <c r="R2888" t="s">
        <v>43</v>
      </c>
      <c r="S2888" t="s">
        <v>43</v>
      </c>
    </row>
    <row r="2889" spans="1:19">
      <c r="A2889">
        <v>3896</v>
      </c>
      <c r="B2889">
        <v>1470</v>
      </c>
      <c r="C2889">
        <v>1582</v>
      </c>
      <c r="D2889">
        <v>56988.3</v>
      </c>
      <c r="E2889">
        <v>1570</v>
      </c>
      <c r="F2889">
        <v>60185.3</v>
      </c>
      <c r="G2889">
        <v>38.334586000000002</v>
      </c>
      <c r="H2889">
        <v>16.734999999999999</v>
      </c>
      <c r="I2889">
        <v>21.599585999999999</v>
      </c>
      <c r="J2889">
        <v>2.290683</v>
      </c>
      <c r="K2889">
        <v>0</v>
      </c>
      <c r="L2889">
        <v>0</v>
      </c>
      <c r="M2889">
        <v>12</v>
      </c>
      <c r="N2889">
        <v>-3197</v>
      </c>
      <c r="O2889">
        <v>0.75853400000000004</v>
      </c>
      <c r="P2889">
        <v>33</v>
      </c>
      <c r="Q2889">
        <v>2.0859670000000001</v>
      </c>
      <c r="R2889" t="s">
        <v>43</v>
      </c>
      <c r="S2889" t="s">
        <v>43</v>
      </c>
    </row>
    <row r="2890" spans="1:19">
      <c r="A2890">
        <v>1072</v>
      </c>
      <c r="B2890">
        <v>366</v>
      </c>
      <c r="C2890">
        <v>1582</v>
      </c>
      <c r="D2890">
        <v>67883.11</v>
      </c>
      <c r="E2890">
        <v>1511</v>
      </c>
      <c r="F2890">
        <v>77018.11</v>
      </c>
      <c r="G2890">
        <v>50.971615</v>
      </c>
      <c r="H2890">
        <v>26.03</v>
      </c>
      <c r="I2890">
        <v>24.941614999999999</v>
      </c>
      <c r="J2890">
        <v>1.9581869999999999</v>
      </c>
      <c r="K2890">
        <v>1</v>
      </c>
      <c r="L2890">
        <v>6.3211000000000003E-2</v>
      </c>
      <c r="M2890">
        <v>70</v>
      </c>
      <c r="N2890">
        <v>-9135</v>
      </c>
      <c r="O2890">
        <v>4.424779</v>
      </c>
      <c r="P2890">
        <v>15</v>
      </c>
      <c r="Q2890">
        <v>0.94816699999999998</v>
      </c>
      <c r="R2890" t="s">
        <v>43</v>
      </c>
      <c r="S2890" t="s">
        <v>43</v>
      </c>
    </row>
    <row r="2891" spans="1:19">
      <c r="A2891">
        <v>191</v>
      </c>
      <c r="B2891">
        <v>1091</v>
      </c>
      <c r="C2891">
        <v>1582</v>
      </c>
      <c r="D2891">
        <v>145356.72</v>
      </c>
      <c r="E2891">
        <v>1487</v>
      </c>
      <c r="F2891">
        <v>159376.72</v>
      </c>
      <c r="G2891">
        <v>107.18004000000001</v>
      </c>
      <c r="H2891">
        <v>65</v>
      </c>
      <c r="I2891">
        <v>42.180039999999998</v>
      </c>
      <c r="J2891">
        <v>1.6489240000000001</v>
      </c>
      <c r="K2891">
        <v>0</v>
      </c>
      <c r="L2891">
        <v>0</v>
      </c>
      <c r="M2891">
        <v>95</v>
      </c>
      <c r="N2891">
        <v>-14020</v>
      </c>
      <c r="O2891">
        <v>6.0050569999999999</v>
      </c>
      <c r="P2891">
        <v>28</v>
      </c>
      <c r="Q2891">
        <v>1.7699119999999999</v>
      </c>
      <c r="R2891" t="s">
        <v>43</v>
      </c>
      <c r="S2891" t="s">
        <v>43</v>
      </c>
    </row>
    <row r="2892" spans="1:19">
      <c r="A2892">
        <v>3102</v>
      </c>
      <c r="B2892">
        <v>1258</v>
      </c>
      <c r="C2892">
        <v>1581</v>
      </c>
      <c r="D2892">
        <v>42716.56</v>
      </c>
      <c r="E2892">
        <v>1539</v>
      </c>
      <c r="F2892">
        <v>47558.559999999998</v>
      </c>
      <c r="G2892">
        <v>30.902248</v>
      </c>
      <c r="H2892">
        <v>15.89</v>
      </c>
      <c r="I2892">
        <v>15.012248</v>
      </c>
      <c r="J2892">
        <v>1.944761</v>
      </c>
      <c r="K2892">
        <v>0</v>
      </c>
      <c r="L2892">
        <v>0</v>
      </c>
      <c r="M2892">
        <v>42</v>
      </c>
      <c r="N2892">
        <v>-4842</v>
      </c>
      <c r="O2892">
        <v>2.6565460000000001</v>
      </c>
      <c r="P2892">
        <v>17</v>
      </c>
      <c r="Q2892">
        <v>1.075269</v>
      </c>
      <c r="R2892" t="s">
        <v>43</v>
      </c>
      <c r="S2892" t="s">
        <v>43</v>
      </c>
    </row>
    <row r="2893" spans="1:19">
      <c r="A2893">
        <v>5004</v>
      </c>
      <c r="B2893">
        <v>1039</v>
      </c>
      <c r="C2893">
        <v>1580</v>
      </c>
      <c r="D2893">
        <v>53007.42</v>
      </c>
      <c r="E2893">
        <v>1552</v>
      </c>
      <c r="F2893">
        <v>55750.42</v>
      </c>
      <c r="G2893">
        <v>35.921661999999998</v>
      </c>
      <c r="H2893">
        <v>25.4</v>
      </c>
      <c r="I2893">
        <v>10.521661999999999</v>
      </c>
      <c r="J2893">
        <v>1.414239</v>
      </c>
      <c r="K2893">
        <v>0</v>
      </c>
      <c r="L2893">
        <v>0</v>
      </c>
      <c r="M2893">
        <v>28</v>
      </c>
      <c r="N2893">
        <v>-2743</v>
      </c>
      <c r="O2893">
        <v>1.7721519999999999</v>
      </c>
      <c r="P2893">
        <v>26</v>
      </c>
      <c r="Q2893">
        <v>1.64557</v>
      </c>
      <c r="R2893" t="s">
        <v>43</v>
      </c>
      <c r="S2893" t="s">
        <v>43</v>
      </c>
    </row>
    <row r="2894" spans="1:19">
      <c r="A2894">
        <v>208</v>
      </c>
      <c r="B2894">
        <v>299</v>
      </c>
      <c r="C2894">
        <v>1575</v>
      </c>
      <c r="D2894">
        <v>76539.81</v>
      </c>
      <c r="E2894">
        <v>1462</v>
      </c>
      <c r="F2894">
        <v>87240.81</v>
      </c>
      <c r="G2894">
        <v>59.672237000000003</v>
      </c>
      <c r="H2894">
        <v>33.534999999999997</v>
      </c>
      <c r="I2894">
        <v>26.137236999999999</v>
      </c>
      <c r="J2894">
        <v>1.7794019999999999</v>
      </c>
      <c r="K2894">
        <v>0</v>
      </c>
      <c r="L2894">
        <v>0</v>
      </c>
      <c r="M2894">
        <v>113</v>
      </c>
      <c r="N2894">
        <v>-10701</v>
      </c>
      <c r="O2894">
        <v>7.1746030000000003</v>
      </c>
      <c r="P2894">
        <v>25</v>
      </c>
      <c r="Q2894">
        <v>1.587302</v>
      </c>
      <c r="R2894" t="s">
        <v>43</v>
      </c>
      <c r="S2894" t="s">
        <v>43</v>
      </c>
    </row>
    <row r="2895" spans="1:19">
      <c r="A2895">
        <v>2180</v>
      </c>
      <c r="B2895">
        <v>1973</v>
      </c>
      <c r="C2895">
        <v>1575</v>
      </c>
      <c r="D2895">
        <v>99348.88</v>
      </c>
      <c r="E2895">
        <v>1512</v>
      </c>
      <c r="F2895">
        <v>109080.88</v>
      </c>
      <c r="G2895">
        <v>72.143439000000001</v>
      </c>
      <c r="H2895">
        <v>49.234999999999999</v>
      </c>
      <c r="I2895">
        <v>22.908439000000001</v>
      </c>
      <c r="J2895">
        <v>1.4652879999999999</v>
      </c>
      <c r="K2895">
        <v>0</v>
      </c>
      <c r="L2895">
        <v>0</v>
      </c>
      <c r="M2895">
        <v>63</v>
      </c>
      <c r="N2895">
        <v>-9732</v>
      </c>
      <c r="O2895">
        <v>4</v>
      </c>
      <c r="P2895">
        <v>38</v>
      </c>
      <c r="Q2895">
        <v>2.4126979999999998</v>
      </c>
      <c r="R2895" t="s">
        <v>43</v>
      </c>
      <c r="S2895" t="s">
        <v>43</v>
      </c>
    </row>
    <row r="2896" spans="1:19">
      <c r="A2896">
        <v>2459</v>
      </c>
      <c r="B2896">
        <v>1163</v>
      </c>
      <c r="C2896">
        <v>1575</v>
      </c>
      <c r="D2896">
        <v>30336.77</v>
      </c>
      <c r="E2896">
        <v>1568</v>
      </c>
      <c r="F2896">
        <v>32696.77</v>
      </c>
      <c r="G2896">
        <v>20.852532</v>
      </c>
      <c r="H2896">
        <v>19.414999999999999</v>
      </c>
      <c r="I2896">
        <v>1.437532</v>
      </c>
      <c r="J2896">
        <v>1.0740419999999999</v>
      </c>
      <c r="K2896">
        <v>0</v>
      </c>
      <c r="L2896">
        <v>0</v>
      </c>
      <c r="M2896">
        <v>7</v>
      </c>
      <c r="N2896">
        <v>-2360</v>
      </c>
      <c r="O2896">
        <v>0.44444400000000001</v>
      </c>
      <c r="P2896">
        <v>6</v>
      </c>
      <c r="Q2896">
        <v>0.38095200000000001</v>
      </c>
      <c r="R2896" t="s">
        <v>43</v>
      </c>
      <c r="S2896" t="s">
        <v>43</v>
      </c>
    </row>
    <row r="2897" spans="1:19">
      <c r="A2897">
        <v>1361</v>
      </c>
      <c r="B2897">
        <v>1240</v>
      </c>
      <c r="C2897">
        <v>1574</v>
      </c>
      <c r="D2897">
        <v>43139.99</v>
      </c>
      <c r="E2897">
        <v>1457</v>
      </c>
      <c r="F2897">
        <v>45858.99</v>
      </c>
      <c r="G2897">
        <v>31.474941999999999</v>
      </c>
      <c r="H2897">
        <v>25.15</v>
      </c>
      <c r="I2897">
        <v>6.3249420000000001</v>
      </c>
      <c r="J2897">
        <v>1.2514890000000001</v>
      </c>
      <c r="K2897">
        <v>97</v>
      </c>
      <c r="L2897">
        <v>6.1626430000000001</v>
      </c>
      <c r="M2897">
        <v>20</v>
      </c>
      <c r="N2897">
        <v>-2719</v>
      </c>
      <c r="O2897">
        <v>1.270648</v>
      </c>
      <c r="P2897">
        <v>22</v>
      </c>
      <c r="Q2897">
        <v>1.397713</v>
      </c>
      <c r="R2897" t="s">
        <v>43</v>
      </c>
      <c r="S2897" t="s">
        <v>43</v>
      </c>
    </row>
    <row r="2898" spans="1:19">
      <c r="A2898">
        <v>3163</v>
      </c>
      <c r="B2898">
        <v>433</v>
      </c>
      <c r="C2898">
        <v>1574</v>
      </c>
      <c r="D2898">
        <v>54677.69</v>
      </c>
      <c r="E2898">
        <v>1550</v>
      </c>
      <c r="F2898">
        <v>59330.69</v>
      </c>
      <c r="G2898">
        <v>38.277864999999998</v>
      </c>
      <c r="H2898">
        <v>14.335000000000001</v>
      </c>
      <c r="I2898">
        <v>23.942865000000001</v>
      </c>
      <c r="J2898">
        <v>2.6702379999999999</v>
      </c>
      <c r="K2898">
        <v>0</v>
      </c>
      <c r="L2898">
        <v>0</v>
      </c>
      <c r="M2898">
        <v>24</v>
      </c>
      <c r="N2898">
        <v>-4653</v>
      </c>
      <c r="O2898">
        <v>1.524778</v>
      </c>
      <c r="P2898">
        <v>19</v>
      </c>
      <c r="Q2898">
        <v>1.2071160000000001</v>
      </c>
      <c r="R2898" t="s">
        <v>43</v>
      </c>
      <c r="S2898" t="s">
        <v>43</v>
      </c>
    </row>
    <row r="2899" spans="1:19">
      <c r="A2899">
        <v>3175</v>
      </c>
      <c r="B2899">
        <v>565</v>
      </c>
      <c r="C2899">
        <v>1571</v>
      </c>
      <c r="D2899">
        <v>73595.600000000006</v>
      </c>
      <c r="E2899">
        <v>1526</v>
      </c>
      <c r="F2899">
        <v>79708.600000000006</v>
      </c>
      <c r="G2899">
        <v>52.233682999999999</v>
      </c>
      <c r="H2899">
        <v>33.69</v>
      </c>
      <c r="I2899">
        <v>18.543683000000001</v>
      </c>
      <c r="J2899">
        <v>1.550421</v>
      </c>
      <c r="K2899">
        <v>0</v>
      </c>
      <c r="L2899">
        <v>0</v>
      </c>
      <c r="M2899">
        <v>45</v>
      </c>
      <c r="N2899">
        <v>-6113</v>
      </c>
      <c r="O2899">
        <v>2.8644180000000001</v>
      </c>
      <c r="P2899">
        <v>26</v>
      </c>
      <c r="Q2899">
        <v>1.6549970000000001</v>
      </c>
      <c r="R2899" t="s">
        <v>43</v>
      </c>
      <c r="S2899" t="s">
        <v>43</v>
      </c>
    </row>
    <row r="2900" spans="1:19">
      <c r="A2900">
        <v>4814</v>
      </c>
      <c r="B2900">
        <v>1458</v>
      </c>
      <c r="C2900">
        <v>1571</v>
      </c>
      <c r="D2900">
        <v>79133.75</v>
      </c>
      <c r="E2900">
        <v>1534</v>
      </c>
      <c r="F2900">
        <v>85834.75</v>
      </c>
      <c r="G2900">
        <v>55.954856999999997</v>
      </c>
      <c r="H2900">
        <v>11.75</v>
      </c>
      <c r="I2900">
        <v>44.204856999999997</v>
      </c>
      <c r="J2900">
        <v>4.7621149999999997</v>
      </c>
      <c r="K2900">
        <v>0</v>
      </c>
      <c r="L2900">
        <v>0</v>
      </c>
      <c r="M2900">
        <v>37</v>
      </c>
      <c r="N2900">
        <v>-6701</v>
      </c>
      <c r="O2900">
        <v>2.3551880000000001</v>
      </c>
      <c r="P2900">
        <v>22</v>
      </c>
      <c r="Q2900">
        <v>1.400382</v>
      </c>
      <c r="R2900" t="s">
        <v>43</v>
      </c>
      <c r="S2900" t="s">
        <v>43</v>
      </c>
    </row>
    <row r="2901" spans="1:19">
      <c r="A2901">
        <v>2658</v>
      </c>
      <c r="B2901">
        <v>1268</v>
      </c>
      <c r="C2901">
        <v>1570</v>
      </c>
      <c r="D2901">
        <v>73174.22</v>
      </c>
      <c r="E2901">
        <v>1377</v>
      </c>
      <c r="F2901">
        <v>89309.22</v>
      </c>
      <c r="G2901">
        <v>64.857821000000001</v>
      </c>
      <c r="H2901">
        <v>53.99</v>
      </c>
      <c r="I2901">
        <v>10.867820999999999</v>
      </c>
      <c r="J2901">
        <v>1.2012929999999999</v>
      </c>
      <c r="K2901">
        <v>0</v>
      </c>
      <c r="L2901">
        <v>0</v>
      </c>
      <c r="M2901">
        <v>193</v>
      </c>
      <c r="N2901">
        <v>-16135</v>
      </c>
      <c r="O2901">
        <v>12.292994</v>
      </c>
      <c r="P2901">
        <v>22</v>
      </c>
      <c r="Q2901">
        <v>1.4012739999999999</v>
      </c>
      <c r="R2901" t="s">
        <v>43</v>
      </c>
      <c r="S2901" t="s">
        <v>43</v>
      </c>
    </row>
    <row r="2902" spans="1:19">
      <c r="A2902">
        <v>5520</v>
      </c>
      <c r="B2902">
        <v>1268</v>
      </c>
      <c r="C2902">
        <v>1567</v>
      </c>
      <c r="D2902">
        <v>49996.56</v>
      </c>
      <c r="E2902">
        <v>1356</v>
      </c>
      <c r="F2902">
        <v>67980.56</v>
      </c>
      <c r="G2902">
        <v>50.133156</v>
      </c>
      <c r="H2902">
        <v>37.064999999999998</v>
      </c>
      <c r="I2902">
        <v>13.068156</v>
      </c>
      <c r="J2902">
        <v>1.3525739999999999</v>
      </c>
      <c r="K2902">
        <v>0</v>
      </c>
      <c r="L2902">
        <v>0</v>
      </c>
      <c r="M2902">
        <v>211</v>
      </c>
      <c r="N2902">
        <v>-17984</v>
      </c>
      <c r="O2902">
        <v>13.46522</v>
      </c>
      <c r="P2902">
        <v>17</v>
      </c>
      <c r="Q2902">
        <v>1.084876</v>
      </c>
      <c r="R2902" t="s">
        <v>43</v>
      </c>
      <c r="S2902" t="s">
        <v>43</v>
      </c>
    </row>
    <row r="2903" spans="1:19">
      <c r="A2903">
        <v>4359</v>
      </c>
      <c r="B2903">
        <v>1669</v>
      </c>
      <c r="C2903">
        <v>1567</v>
      </c>
      <c r="D2903">
        <v>133213.48000000001</v>
      </c>
      <c r="E2903">
        <v>1483</v>
      </c>
      <c r="F2903">
        <v>144758.48000000001</v>
      </c>
      <c r="G2903">
        <v>97.611922000000007</v>
      </c>
      <c r="H2903">
        <v>66</v>
      </c>
      <c r="I2903">
        <v>31.611922</v>
      </c>
      <c r="J2903">
        <v>1.478969</v>
      </c>
      <c r="K2903">
        <v>0</v>
      </c>
      <c r="L2903">
        <v>0</v>
      </c>
      <c r="M2903">
        <v>84</v>
      </c>
      <c r="N2903">
        <v>-11545</v>
      </c>
      <c r="O2903">
        <v>5.3605619999999998</v>
      </c>
      <c r="P2903">
        <v>23</v>
      </c>
      <c r="Q2903">
        <v>1.467773</v>
      </c>
      <c r="R2903" t="s">
        <v>43</v>
      </c>
      <c r="S2903" t="s">
        <v>43</v>
      </c>
    </row>
    <row r="2904" spans="1:19">
      <c r="A2904">
        <v>4383</v>
      </c>
      <c r="B2904">
        <v>1430</v>
      </c>
      <c r="C2904">
        <v>1566</v>
      </c>
      <c r="D2904">
        <v>74639.8</v>
      </c>
      <c r="E2904">
        <v>1436</v>
      </c>
      <c r="F2904">
        <v>86305.8</v>
      </c>
      <c r="G2904">
        <v>60.101531999999999</v>
      </c>
      <c r="H2904">
        <v>51.335000000000001</v>
      </c>
      <c r="I2904">
        <v>8.7665319999999998</v>
      </c>
      <c r="J2904">
        <v>1.170771</v>
      </c>
      <c r="K2904">
        <v>0</v>
      </c>
      <c r="L2904">
        <v>0</v>
      </c>
      <c r="M2904">
        <v>130</v>
      </c>
      <c r="N2904">
        <v>-11666</v>
      </c>
      <c r="O2904">
        <v>8.3014050000000008</v>
      </c>
      <c r="P2904">
        <v>22</v>
      </c>
      <c r="Q2904">
        <v>1.4048529999999999</v>
      </c>
      <c r="R2904" t="s">
        <v>43</v>
      </c>
      <c r="S2904" t="s">
        <v>43</v>
      </c>
    </row>
    <row r="2905" spans="1:19">
      <c r="A2905">
        <v>2244</v>
      </c>
      <c r="B2905">
        <v>351</v>
      </c>
      <c r="C2905">
        <v>1566</v>
      </c>
      <c r="D2905">
        <v>65900.539999999994</v>
      </c>
      <c r="E2905">
        <v>1484</v>
      </c>
      <c r="F2905">
        <v>73101.539999999994</v>
      </c>
      <c r="G2905">
        <v>49.259798000000004</v>
      </c>
      <c r="H2905">
        <v>26.495000000000001</v>
      </c>
      <c r="I2905">
        <v>22.764797999999999</v>
      </c>
      <c r="J2905">
        <v>1.8592109999999999</v>
      </c>
      <c r="K2905">
        <v>0</v>
      </c>
      <c r="L2905">
        <v>0</v>
      </c>
      <c r="M2905">
        <v>82</v>
      </c>
      <c r="N2905">
        <v>-7201</v>
      </c>
      <c r="O2905">
        <v>5.2362710000000003</v>
      </c>
      <c r="P2905">
        <v>30</v>
      </c>
      <c r="Q2905">
        <v>1.9157090000000001</v>
      </c>
      <c r="R2905" t="s">
        <v>43</v>
      </c>
      <c r="S2905" t="s">
        <v>43</v>
      </c>
    </row>
    <row r="2906" spans="1:19">
      <c r="A2906">
        <v>5243</v>
      </c>
      <c r="B2906">
        <v>1458</v>
      </c>
      <c r="C2906">
        <v>1566</v>
      </c>
      <c r="D2906">
        <v>73420.479999999996</v>
      </c>
      <c r="E2906">
        <v>1536</v>
      </c>
      <c r="F2906">
        <v>80512.479999999996</v>
      </c>
      <c r="G2906">
        <v>52.416978999999998</v>
      </c>
      <c r="H2906">
        <v>11.33</v>
      </c>
      <c r="I2906">
        <v>41.086978999999999</v>
      </c>
      <c r="J2906">
        <v>4.6263880000000004</v>
      </c>
      <c r="K2906">
        <v>0</v>
      </c>
      <c r="L2906">
        <v>0</v>
      </c>
      <c r="M2906">
        <v>30</v>
      </c>
      <c r="N2906">
        <v>-7092</v>
      </c>
      <c r="O2906">
        <v>1.9157090000000001</v>
      </c>
      <c r="P2906">
        <v>27</v>
      </c>
      <c r="Q2906">
        <v>1.7241379999999999</v>
      </c>
      <c r="R2906" t="s">
        <v>43</v>
      </c>
      <c r="S2906" t="s">
        <v>43</v>
      </c>
    </row>
    <row r="2907" spans="1:19">
      <c r="A2907">
        <v>5665</v>
      </c>
      <c r="B2907">
        <v>1702</v>
      </c>
      <c r="C2907">
        <v>1566</v>
      </c>
      <c r="D2907">
        <v>59544.35</v>
      </c>
      <c r="E2907">
        <v>1464</v>
      </c>
      <c r="F2907">
        <v>69766.350000000006</v>
      </c>
      <c r="G2907">
        <v>47.654611000000003</v>
      </c>
      <c r="H2907">
        <v>26.46</v>
      </c>
      <c r="I2907">
        <v>21.194610999999998</v>
      </c>
      <c r="J2907">
        <v>1.8010060000000001</v>
      </c>
      <c r="K2907">
        <v>0</v>
      </c>
      <c r="L2907">
        <v>0</v>
      </c>
      <c r="M2907">
        <v>102</v>
      </c>
      <c r="N2907">
        <v>-10222</v>
      </c>
      <c r="O2907">
        <v>6.5134100000000004</v>
      </c>
      <c r="P2907">
        <v>24</v>
      </c>
      <c r="Q2907">
        <v>1.532567</v>
      </c>
      <c r="R2907" t="s">
        <v>43</v>
      </c>
      <c r="S2907" t="s">
        <v>43</v>
      </c>
    </row>
    <row r="2908" spans="1:19">
      <c r="A2908">
        <v>4029</v>
      </c>
      <c r="B2908">
        <v>248</v>
      </c>
      <c r="C2908">
        <v>1562</v>
      </c>
      <c r="D2908">
        <v>63275.96</v>
      </c>
      <c r="E2908">
        <v>1541</v>
      </c>
      <c r="F2908">
        <v>67118.960000000006</v>
      </c>
      <c r="G2908">
        <v>43.555456999999997</v>
      </c>
      <c r="H2908">
        <v>32.979999999999997</v>
      </c>
      <c r="I2908">
        <v>10.575457</v>
      </c>
      <c r="J2908">
        <v>1.3206629999999999</v>
      </c>
      <c r="K2908">
        <v>1</v>
      </c>
      <c r="L2908">
        <v>6.4019999999999994E-2</v>
      </c>
      <c r="M2908">
        <v>20</v>
      </c>
      <c r="N2908">
        <v>-3843</v>
      </c>
      <c r="O2908">
        <v>1.28041</v>
      </c>
      <c r="P2908">
        <v>70</v>
      </c>
      <c r="Q2908">
        <v>4.4814340000000001</v>
      </c>
      <c r="R2908" t="s">
        <v>43</v>
      </c>
      <c r="S2908" t="s">
        <v>43</v>
      </c>
    </row>
    <row r="2909" spans="1:19">
      <c r="A2909">
        <v>3680</v>
      </c>
      <c r="B2909">
        <v>1958</v>
      </c>
      <c r="C2909">
        <v>1559</v>
      </c>
      <c r="D2909">
        <v>79029.759999999995</v>
      </c>
      <c r="E2909">
        <v>1468</v>
      </c>
      <c r="F2909">
        <v>90082.76</v>
      </c>
      <c r="G2909">
        <v>61.364277999999999</v>
      </c>
      <c r="H2909">
        <v>30.62</v>
      </c>
      <c r="I2909">
        <v>30.744278000000001</v>
      </c>
      <c r="J2909">
        <v>2.0040589999999998</v>
      </c>
      <c r="K2909">
        <v>0</v>
      </c>
      <c r="L2909">
        <v>0</v>
      </c>
      <c r="M2909">
        <v>91</v>
      </c>
      <c r="N2909">
        <v>-11053</v>
      </c>
      <c r="O2909">
        <v>5.8370749999999996</v>
      </c>
      <c r="P2909">
        <v>13</v>
      </c>
      <c r="Q2909">
        <v>0.83386800000000005</v>
      </c>
      <c r="R2909" t="s">
        <v>43</v>
      </c>
      <c r="S2909" t="s">
        <v>43</v>
      </c>
    </row>
    <row r="2910" spans="1:19">
      <c r="A2910">
        <v>4991</v>
      </c>
      <c r="B2910">
        <v>1859</v>
      </c>
      <c r="C2910">
        <v>1558</v>
      </c>
      <c r="D2910">
        <v>44940.62</v>
      </c>
      <c r="E2910">
        <v>1430</v>
      </c>
      <c r="F2910">
        <v>52135.62</v>
      </c>
      <c r="G2910">
        <v>36.458475999999997</v>
      </c>
      <c r="H2910">
        <v>13.6</v>
      </c>
      <c r="I2910">
        <v>22.858476</v>
      </c>
      <c r="J2910">
        <v>2.6807699999999999</v>
      </c>
      <c r="K2910">
        <v>44</v>
      </c>
      <c r="L2910">
        <v>2.8241339999999999</v>
      </c>
      <c r="M2910">
        <v>84</v>
      </c>
      <c r="N2910">
        <v>-7195</v>
      </c>
      <c r="O2910">
        <v>5.3915280000000001</v>
      </c>
      <c r="P2910">
        <v>22</v>
      </c>
      <c r="Q2910">
        <v>1.412067</v>
      </c>
      <c r="R2910" t="s">
        <v>43</v>
      </c>
      <c r="S2910" t="s">
        <v>43</v>
      </c>
    </row>
    <row r="2911" spans="1:19">
      <c r="A2911">
        <v>986</v>
      </c>
      <c r="B2911">
        <v>366</v>
      </c>
      <c r="C2911">
        <v>1557</v>
      </c>
      <c r="D2911">
        <v>61065.79</v>
      </c>
      <c r="E2911">
        <v>1480</v>
      </c>
      <c r="F2911">
        <v>70779.789999999994</v>
      </c>
      <c r="G2911">
        <v>47.824182</v>
      </c>
      <c r="H2911">
        <v>26.984999999999999</v>
      </c>
      <c r="I2911">
        <v>20.839182000000001</v>
      </c>
      <c r="J2911">
        <v>1.772251</v>
      </c>
      <c r="K2911">
        <v>0</v>
      </c>
      <c r="L2911">
        <v>0</v>
      </c>
      <c r="M2911">
        <v>77</v>
      </c>
      <c r="N2911">
        <v>-9714</v>
      </c>
      <c r="O2911">
        <v>4.9454079999999996</v>
      </c>
      <c r="P2911">
        <v>21</v>
      </c>
      <c r="Q2911">
        <v>1.3487480000000001</v>
      </c>
      <c r="R2911" t="s">
        <v>43</v>
      </c>
      <c r="S2911" t="s">
        <v>43</v>
      </c>
    </row>
    <row r="2912" spans="1:19">
      <c r="A2912">
        <v>1232</v>
      </c>
      <c r="B2912">
        <v>172</v>
      </c>
      <c r="C2912">
        <v>1557</v>
      </c>
      <c r="D2912">
        <v>69212.539999999994</v>
      </c>
      <c r="E2912">
        <v>1532</v>
      </c>
      <c r="F2912">
        <v>74444.539999999994</v>
      </c>
      <c r="G2912">
        <v>48.593041999999997</v>
      </c>
      <c r="H2912">
        <v>32.58</v>
      </c>
      <c r="I2912">
        <v>16.013041999999999</v>
      </c>
      <c r="J2912">
        <v>1.4914989999999999</v>
      </c>
      <c r="K2912">
        <v>0</v>
      </c>
      <c r="L2912">
        <v>0</v>
      </c>
      <c r="M2912">
        <v>25</v>
      </c>
      <c r="N2912">
        <v>-5232</v>
      </c>
      <c r="O2912">
        <v>1.6056520000000001</v>
      </c>
      <c r="P2912">
        <v>33</v>
      </c>
      <c r="Q2912">
        <v>2.1194609999999998</v>
      </c>
      <c r="R2912" t="s">
        <v>43</v>
      </c>
      <c r="S2912" t="s">
        <v>43</v>
      </c>
    </row>
    <row r="2913" spans="1:19">
      <c r="A2913">
        <v>4965</v>
      </c>
      <c r="B2913">
        <v>1268</v>
      </c>
      <c r="C2913">
        <v>1556</v>
      </c>
      <c r="D2913">
        <v>53255.15</v>
      </c>
      <c r="E2913">
        <v>1364</v>
      </c>
      <c r="F2913">
        <v>69748.149999999994</v>
      </c>
      <c r="G2913">
        <v>51.135007000000002</v>
      </c>
      <c r="H2913">
        <v>37.174999999999997</v>
      </c>
      <c r="I2913">
        <v>13.960006999999999</v>
      </c>
      <c r="J2913">
        <v>1.375521</v>
      </c>
      <c r="K2913">
        <v>0</v>
      </c>
      <c r="L2913">
        <v>0</v>
      </c>
      <c r="M2913">
        <v>192</v>
      </c>
      <c r="N2913">
        <v>-16493</v>
      </c>
      <c r="O2913">
        <v>12.339332000000001</v>
      </c>
      <c r="P2913">
        <v>18</v>
      </c>
      <c r="Q2913">
        <v>1.156812</v>
      </c>
      <c r="R2913" t="s">
        <v>43</v>
      </c>
      <c r="S2913" t="s">
        <v>43</v>
      </c>
    </row>
    <row r="2914" spans="1:19">
      <c r="A2914">
        <v>2701</v>
      </c>
      <c r="B2914">
        <v>1702</v>
      </c>
      <c r="C2914">
        <v>1555</v>
      </c>
      <c r="D2914">
        <v>58684.79</v>
      </c>
      <c r="E2914">
        <v>1454</v>
      </c>
      <c r="F2914">
        <v>69736.789999999994</v>
      </c>
      <c r="G2914">
        <v>47.962029000000001</v>
      </c>
      <c r="H2914">
        <v>26.035</v>
      </c>
      <c r="I2914">
        <v>21.927029000000001</v>
      </c>
      <c r="J2914">
        <v>1.842214</v>
      </c>
      <c r="K2914">
        <v>0</v>
      </c>
      <c r="L2914">
        <v>0</v>
      </c>
      <c r="M2914">
        <v>101</v>
      </c>
      <c r="N2914">
        <v>-11052</v>
      </c>
      <c r="O2914">
        <v>6.495177</v>
      </c>
      <c r="P2914">
        <v>25</v>
      </c>
      <c r="Q2914">
        <v>1.6077170000000001</v>
      </c>
      <c r="R2914" t="s">
        <v>43</v>
      </c>
      <c r="S2914" t="s">
        <v>43</v>
      </c>
    </row>
    <row r="2915" spans="1:19">
      <c r="A2915">
        <v>3843</v>
      </c>
      <c r="B2915">
        <v>1958</v>
      </c>
      <c r="C2915">
        <v>1554</v>
      </c>
      <c r="D2915">
        <v>69839.69</v>
      </c>
      <c r="E2915">
        <v>1452</v>
      </c>
      <c r="F2915">
        <v>78375.69</v>
      </c>
      <c r="G2915">
        <v>53.977747999999998</v>
      </c>
      <c r="H2915">
        <v>32.28</v>
      </c>
      <c r="I2915">
        <v>21.697748000000001</v>
      </c>
      <c r="J2915">
        <v>1.6721729999999999</v>
      </c>
      <c r="K2915">
        <v>0</v>
      </c>
      <c r="L2915">
        <v>0</v>
      </c>
      <c r="M2915">
        <v>102</v>
      </c>
      <c r="N2915">
        <v>-8536</v>
      </c>
      <c r="O2915">
        <v>6.563707</v>
      </c>
      <c r="P2915">
        <v>16</v>
      </c>
      <c r="Q2915">
        <v>1.029601</v>
      </c>
      <c r="R2915" t="s">
        <v>43</v>
      </c>
      <c r="S2915" t="s">
        <v>43</v>
      </c>
    </row>
    <row r="2916" spans="1:19">
      <c r="A2916">
        <v>4372</v>
      </c>
      <c r="B2916">
        <v>618</v>
      </c>
      <c r="C2916">
        <v>1554</v>
      </c>
      <c r="D2916">
        <v>44776.959999999999</v>
      </c>
      <c r="E2916">
        <v>1547</v>
      </c>
      <c r="F2916">
        <v>47619.96</v>
      </c>
      <c r="G2916">
        <v>30.782133000000002</v>
      </c>
      <c r="H2916">
        <v>18.61</v>
      </c>
      <c r="I2916">
        <v>12.172133000000001</v>
      </c>
      <c r="J2916">
        <v>1.654064</v>
      </c>
      <c r="K2916">
        <v>0</v>
      </c>
      <c r="L2916">
        <v>0</v>
      </c>
      <c r="M2916">
        <v>7</v>
      </c>
      <c r="N2916">
        <v>-2843</v>
      </c>
      <c r="O2916">
        <v>0.45045000000000002</v>
      </c>
      <c r="P2916">
        <v>16</v>
      </c>
      <c r="Q2916">
        <v>1.029601</v>
      </c>
      <c r="R2916" t="s">
        <v>43</v>
      </c>
      <c r="S2916" t="s">
        <v>43</v>
      </c>
    </row>
    <row r="2917" spans="1:19">
      <c r="A2917">
        <v>4586</v>
      </c>
      <c r="B2917">
        <v>113</v>
      </c>
      <c r="C2917">
        <v>1554</v>
      </c>
      <c r="D2917">
        <v>123508.67</v>
      </c>
      <c r="E2917">
        <v>1509</v>
      </c>
      <c r="F2917">
        <v>131912.67000000001</v>
      </c>
      <c r="G2917">
        <v>87.417276000000001</v>
      </c>
      <c r="H2917">
        <v>57.13</v>
      </c>
      <c r="I2917">
        <v>30.287275999999999</v>
      </c>
      <c r="J2917">
        <v>1.5301469999999999</v>
      </c>
      <c r="K2917">
        <v>0</v>
      </c>
      <c r="L2917">
        <v>0</v>
      </c>
      <c r="M2917">
        <v>45</v>
      </c>
      <c r="N2917">
        <v>-8404</v>
      </c>
      <c r="O2917">
        <v>2.895753</v>
      </c>
      <c r="P2917">
        <v>23</v>
      </c>
      <c r="Q2917">
        <v>1.480051</v>
      </c>
      <c r="R2917" t="s">
        <v>43</v>
      </c>
      <c r="S2917" t="s">
        <v>43</v>
      </c>
    </row>
    <row r="2918" spans="1:19">
      <c r="A2918">
        <v>223</v>
      </c>
      <c r="B2918">
        <v>299</v>
      </c>
      <c r="C2918">
        <v>1552</v>
      </c>
      <c r="D2918">
        <v>72276.91</v>
      </c>
      <c r="E2918">
        <v>1438</v>
      </c>
      <c r="F2918">
        <v>83028.91</v>
      </c>
      <c r="G2918">
        <v>57.739159000000001</v>
      </c>
      <c r="H2918">
        <v>33.21</v>
      </c>
      <c r="I2918">
        <v>24.529159</v>
      </c>
      <c r="J2918">
        <v>1.7386079999999999</v>
      </c>
      <c r="K2918">
        <v>0</v>
      </c>
      <c r="L2918">
        <v>0</v>
      </c>
      <c r="M2918">
        <v>114</v>
      </c>
      <c r="N2918">
        <v>-10752</v>
      </c>
      <c r="O2918">
        <v>7.3453609999999996</v>
      </c>
      <c r="P2918">
        <v>32</v>
      </c>
      <c r="Q2918">
        <v>2.0618560000000001</v>
      </c>
      <c r="R2918" t="s">
        <v>43</v>
      </c>
      <c r="S2918" t="s">
        <v>43</v>
      </c>
    </row>
    <row r="2919" spans="1:19">
      <c r="A2919">
        <v>5557</v>
      </c>
      <c r="B2919">
        <v>1515</v>
      </c>
      <c r="C2919">
        <v>1552</v>
      </c>
      <c r="D2919">
        <v>94933.14</v>
      </c>
      <c r="E2919">
        <v>1511</v>
      </c>
      <c r="F2919">
        <v>101873.14</v>
      </c>
      <c r="G2919">
        <v>67.421006000000006</v>
      </c>
      <c r="H2919">
        <v>58</v>
      </c>
      <c r="I2919">
        <v>9.4210060000000002</v>
      </c>
      <c r="J2919">
        <v>1.162431</v>
      </c>
      <c r="K2919">
        <v>0</v>
      </c>
      <c r="L2919">
        <v>0</v>
      </c>
      <c r="M2919">
        <v>41</v>
      </c>
      <c r="N2919">
        <v>-6940</v>
      </c>
      <c r="O2919">
        <v>2.641753</v>
      </c>
      <c r="P2919">
        <v>21</v>
      </c>
      <c r="Q2919">
        <v>1.3530930000000001</v>
      </c>
      <c r="R2919" t="s">
        <v>43</v>
      </c>
      <c r="S2919" t="s">
        <v>43</v>
      </c>
    </row>
    <row r="2920" spans="1:19">
      <c r="A2920">
        <v>6127</v>
      </c>
      <c r="B2920">
        <v>1852</v>
      </c>
      <c r="C2920">
        <v>1552</v>
      </c>
      <c r="D2920">
        <v>37488.269999999997</v>
      </c>
      <c r="E2920">
        <v>1534</v>
      </c>
      <c r="F2920">
        <v>38925.269999999997</v>
      </c>
      <c r="G2920">
        <v>25.375012999999999</v>
      </c>
      <c r="H2920">
        <v>16.114999999999998</v>
      </c>
      <c r="I2920">
        <v>9.2600130000000007</v>
      </c>
      <c r="J2920">
        <v>1.574621</v>
      </c>
      <c r="K2920">
        <v>0</v>
      </c>
      <c r="L2920">
        <v>0</v>
      </c>
      <c r="M2920">
        <v>18</v>
      </c>
      <c r="N2920">
        <v>-1437</v>
      </c>
      <c r="O2920">
        <v>1.159794</v>
      </c>
      <c r="P2920">
        <v>16</v>
      </c>
      <c r="Q2920">
        <v>1.0309280000000001</v>
      </c>
      <c r="R2920" t="s">
        <v>43</v>
      </c>
      <c r="S2920" t="s">
        <v>43</v>
      </c>
    </row>
    <row r="2921" spans="1:19">
      <c r="A2921">
        <v>4899</v>
      </c>
      <c r="B2921">
        <v>116</v>
      </c>
      <c r="C2921">
        <v>1550</v>
      </c>
      <c r="D2921">
        <v>41028.31</v>
      </c>
      <c r="E2921">
        <v>1523</v>
      </c>
      <c r="F2921">
        <v>43028.31</v>
      </c>
      <c r="G2921">
        <v>28.252337000000001</v>
      </c>
      <c r="H2921">
        <v>33.69</v>
      </c>
      <c r="I2921">
        <v>-5.4376629999999997</v>
      </c>
      <c r="J2921">
        <v>0.83859700000000004</v>
      </c>
      <c r="K2921">
        <v>0</v>
      </c>
      <c r="L2921">
        <v>0</v>
      </c>
      <c r="M2921">
        <v>27</v>
      </c>
      <c r="N2921">
        <v>-2000</v>
      </c>
      <c r="O2921">
        <v>1.741935</v>
      </c>
      <c r="P2921">
        <v>21</v>
      </c>
      <c r="Q2921">
        <v>1.3548389999999999</v>
      </c>
      <c r="R2921" t="s">
        <v>43</v>
      </c>
      <c r="S2921" t="s">
        <v>43</v>
      </c>
    </row>
    <row r="2922" spans="1:19">
      <c r="A2922">
        <v>3243</v>
      </c>
      <c r="B2922">
        <v>994</v>
      </c>
      <c r="C2922">
        <v>1550</v>
      </c>
      <c r="D2922">
        <v>33216.31</v>
      </c>
      <c r="E2922">
        <v>1439</v>
      </c>
      <c r="F2922">
        <v>43234.31</v>
      </c>
      <c r="G2922">
        <v>30.044691</v>
      </c>
      <c r="H2922">
        <v>18.18</v>
      </c>
      <c r="I2922">
        <v>11.864691000000001</v>
      </c>
      <c r="J2922">
        <v>1.652623</v>
      </c>
      <c r="K2922">
        <v>0</v>
      </c>
      <c r="L2922">
        <v>0</v>
      </c>
      <c r="M2922">
        <v>111</v>
      </c>
      <c r="N2922">
        <v>-10018</v>
      </c>
      <c r="O2922">
        <v>7.1612900000000002</v>
      </c>
      <c r="P2922">
        <v>43</v>
      </c>
      <c r="Q2922">
        <v>2.774194</v>
      </c>
      <c r="R2922" t="s">
        <v>43</v>
      </c>
      <c r="S2922" t="s">
        <v>43</v>
      </c>
    </row>
    <row r="2923" spans="1:19">
      <c r="A2923">
        <v>45</v>
      </c>
      <c r="B2923">
        <v>1571</v>
      </c>
      <c r="C2923">
        <v>1548</v>
      </c>
      <c r="D2923">
        <v>92765.98</v>
      </c>
      <c r="E2923">
        <v>1402</v>
      </c>
      <c r="F2923">
        <v>108183.98</v>
      </c>
      <c r="G2923">
        <v>77.164036999999993</v>
      </c>
      <c r="H2923">
        <v>58.74</v>
      </c>
      <c r="I2923">
        <v>18.424036999999998</v>
      </c>
      <c r="J2923">
        <v>1.3136540000000001</v>
      </c>
      <c r="K2923">
        <v>0</v>
      </c>
      <c r="L2923">
        <v>0</v>
      </c>
      <c r="M2923">
        <v>146</v>
      </c>
      <c r="N2923">
        <v>-15418</v>
      </c>
      <c r="O2923">
        <v>9.4315250000000006</v>
      </c>
      <c r="P2923">
        <v>29</v>
      </c>
      <c r="Q2923">
        <v>1.8733850000000001</v>
      </c>
      <c r="R2923" t="s">
        <v>43</v>
      </c>
      <c r="S2923" t="s">
        <v>43</v>
      </c>
    </row>
    <row r="2924" spans="1:19">
      <c r="A2924">
        <v>5242</v>
      </c>
      <c r="B2924">
        <v>589</v>
      </c>
      <c r="C2924">
        <v>1548</v>
      </c>
      <c r="D2924">
        <v>54674.42</v>
      </c>
      <c r="E2924">
        <v>1502</v>
      </c>
      <c r="F2924">
        <v>60449.42</v>
      </c>
      <c r="G2924">
        <v>40.245952000000003</v>
      </c>
      <c r="H2924">
        <v>20</v>
      </c>
      <c r="I2924">
        <v>20.245951999999999</v>
      </c>
      <c r="J2924">
        <v>2.0122979999999999</v>
      </c>
      <c r="K2924">
        <v>13</v>
      </c>
      <c r="L2924">
        <v>0.83979300000000001</v>
      </c>
      <c r="M2924">
        <v>33</v>
      </c>
      <c r="N2924">
        <v>-5775</v>
      </c>
      <c r="O2924">
        <v>2.131783</v>
      </c>
      <c r="P2924">
        <v>17</v>
      </c>
      <c r="Q2924">
        <v>1.0981909999999999</v>
      </c>
      <c r="R2924" t="s">
        <v>43</v>
      </c>
      <c r="S2924" t="s">
        <v>43</v>
      </c>
    </row>
    <row r="2925" spans="1:19">
      <c r="A2925">
        <v>3510</v>
      </c>
      <c r="B2925">
        <v>1609</v>
      </c>
      <c r="C2925">
        <v>1547</v>
      </c>
      <c r="D2925">
        <v>110551.72</v>
      </c>
      <c r="E2925">
        <v>1407</v>
      </c>
      <c r="F2925">
        <v>126466.72</v>
      </c>
      <c r="G2925">
        <v>89.883951999999994</v>
      </c>
      <c r="H2925">
        <v>67.39</v>
      </c>
      <c r="I2925">
        <v>22.493952</v>
      </c>
      <c r="J2925">
        <v>1.333788</v>
      </c>
      <c r="K2925">
        <v>0</v>
      </c>
      <c r="L2925">
        <v>0</v>
      </c>
      <c r="M2925">
        <v>140</v>
      </c>
      <c r="N2925">
        <v>-15915</v>
      </c>
      <c r="O2925">
        <v>9.0497739999999993</v>
      </c>
      <c r="P2925">
        <v>25</v>
      </c>
      <c r="Q2925">
        <v>1.616031</v>
      </c>
      <c r="R2925" t="s">
        <v>43</v>
      </c>
      <c r="S2925" t="s">
        <v>43</v>
      </c>
    </row>
    <row r="2926" spans="1:19">
      <c r="A2926">
        <v>3587</v>
      </c>
      <c r="B2926">
        <v>419</v>
      </c>
      <c r="C2926">
        <v>1544</v>
      </c>
      <c r="D2926">
        <v>32990.300000000003</v>
      </c>
      <c r="E2926">
        <v>1471</v>
      </c>
      <c r="F2926">
        <v>38746.300000000003</v>
      </c>
      <c r="G2926">
        <v>26.340109000000002</v>
      </c>
      <c r="H2926">
        <v>9.2100000000000009</v>
      </c>
      <c r="I2926">
        <v>17.130109000000001</v>
      </c>
      <c r="J2926">
        <v>2.859947</v>
      </c>
      <c r="K2926">
        <v>0</v>
      </c>
      <c r="L2926">
        <v>0</v>
      </c>
      <c r="M2926">
        <v>73</v>
      </c>
      <c r="N2926">
        <v>-5756</v>
      </c>
      <c r="O2926">
        <v>4.7279790000000004</v>
      </c>
      <c r="P2926">
        <v>24</v>
      </c>
      <c r="Q2926">
        <v>1.5544039999999999</v>
      </c>
      <c r="R2926" t="s">
        <v>43</v>
      </c>
      <c r="S2926" t="s">
        <v>43</v>
      </c>
    </row>
    <row r="2927" spans="1:19">
      <c r="A2927">
        <v>3780</v>
      </c>
      <c r="B2927">
        <v>1549</v>
      </c>
      <c r="C2927">
        <v>1544</v>
      </c>
      <c r="D2927">
        <v>140997.73000000001</v>
      </c>
      <c r="E2927">
        <v>1430</v>
      </c>
      <c r="F2927">
        <v>153865.73000000001</v>
      </c>
      <c r="G2927">
        <v>107.59841299999999</v>
      </c>
      <c r="H2927">
        <v>73.63</v>
      </c>
      <c r="I2927">
        <v>33.968412999999998</v>
      </c>
      <c r="J2927">
        <v>1.4613389999999999</v>
      </c>
      <c r="K2927">
        <v>0</v>
      </c>
      <c r="L2927">
        <v>0</v>
      </c>
      <c r="M2927">
        <v>114</v>
      </c>
      <c r="N2927">
        <v>-12868</v>
      </c>
      <c r="O2927">
        <v>7.3834200000000001</v>
      </c>
      <c r="P2927">
        <v>38</v>
      </c>
      <c r="Q2927">
        <v>2.4611399999999999</v>
      </c>
      <c r="R2927" t="s">
        <v>43</v>
      </c>
      <c r="S2927" t="s">
        <v>43</v>
      </c>
    </row>
    <row r="2928" spans="1:19">
      <c r="A2928">
        <v>4125</v>
      </c>
      <c r="B2928">
        <v>316</v>
      </c>
      <c r="C2928">
        <v>1544</v>
      </c>
      <c r="D2928">
        <v>122577.64</v>
      </c>
      <c r="E2928">
        <v>1442</v>
      </c>
      <c r="F2928">
        <v>133260.64000000001</v>
      </c>
      <c r="G2928">
        <v>92.413758999999999</v>
      </c>
      <c r="H2928">
        <v>89.995000000000005</v>
      </c>
      <c r="I2928">
        <v>2.4187590000000001</v>
      </c>
      <c r="J2928">
        <v>1.026877</v>
      </c>
      <c r="K2928">
        <v>0</v>
      </c>
      <c r="L2928">
        <v>0</v>
      </c>
      <c r="M2928">
        <v>102</v>
      </c>
      <c r="N2928">
        <v>-10683</v>
      </c>
      <c r="O2928">
        <v>6.6062180000000001</v>
      </c>
      <c r="P2928">
        <v>40</v>
      </c>
      <c r="Q2928">
        <v>2.5906739999999999</v>
      </c>
      <c r="R2928" t="s">
        <v>43</v>
      </c>
      <c r="S2928" t="s">
        <v>44</v>
      </c>
    </row>
    <row r="2929" spans="1:19">
      <c r="A2929">
        <v>3705</v>
      </c>
      <c r="B2929">
        <v>113</v>
      </c>
      <c r="C2929">
        <v>1542</v>
      </c>
      <c r="D2929">
        <v>117076.72</v>
      </c>
      <c r="E2929">
        <v>1488</v>
      </c>
      <c r="F2929">
        <v>125192.72</v>
      </c>
      <c r="G2929">
        <v>84.134891999999994</v>
      </c>
      <c r="H2929">
        <v>54.244999999999997</v>
      </c>
      <c r="I2929">
        <v>29.889892</v>
      </c>
      <c r="J2929">
        <v>1.5510170000000001</v>
      </c>
      <c r="K2929">
        <v>1</v>
      </c>
      <c r="L2929">
        <v>6.4851000000000006E-2</v>
      </c>
      <c r="M2929">
        <v>53</v>
      </c>
      <c r="N2929">
        <v>-8116</v>
      </c>
      <c r="O2929">
        <v>3.4370949999999998</v>
      </c>
      <c r="P2929">
        <v>23</v>
      </c>
      <c r="Q2929">
        <v>1.4915689999999999</v>
      </c>
      <c r="R2929" t="s">
        <v>43</v>
      </c>
      <c r="S2929" t="s">
        <v>43</v>
      </c>
    </row>
    <row r="2930" spans="1:19">
      <c r="A2930">
        <v>5399</v>
      </c>
      <c r="B2930">
        <v>1879</v>
      </c>
      <c r="C2930">
        <v>1542</v>
      </c>
      <c r="D2930">
        <v>121039.87</v>
      </c>
      <c r="E2930">
        <v>1469</v>
      </c>
      <c r="F2930">
        <v>132629.87</v>
      </c>
      <c r="G2930">
        <v>90.285820000000001</v>
      </c>
      <c r="H2930">
        <v>80</v>
      </c>
      <c r="I2930">
        <v>10.285819999999999</v>
      </c>
      <c r="J2930">
        <v>1.128573</v>
      </c>
      <c r="K2930">
        <v>0</v>
      </c>
      <c r="L2930">
        <v>0</v>
      </c>
      <c r="M2930">
        <v>73</v>
      </c>
      <c r="N2930">
        <v>-11590</v>
      </c>
      <c r="O2930">
        <v>4.7341119999999997</v>
      </c>
      <c r="P2930">
        <v>45</v>
      </c>
      <c r="Q2930">
        <v>2.918288</v>
      </c>
      <c r="R2930" t="s">
        <v>43</v>
      </c>
      <c r="S2930" t="s">
        <v>43</v>
      </c>
    </row>
    <row r="2931" spans="1:19">
      <c r="A2931">
        <v>1167</v>
      </c>
      <c r="B2931">
        <v>46</v>
      </c>
      <c r="C2931">
        <v>1542</v>
      </c>
      <c r="D2931">
        <v>33338.910000000003</v>
      </c>
      <c r="E2931">
        <v>1481</v>
      </c>
      <c r="F2931">
        <v>38110.910000000003</v>
      </c>
      <c r="G2931">
        <v>25.733228</v>
      </c>
      <c r="H2931">
        <v>14.92</v>
      </c>
      <c r="I2931">
        <v>10.813228000000001</v>
      </c>
      <c r="J2931">
        <v>1.724747</v>
      </c>
      <c r="K2931">
        <v>0</v>
      </c>
      <c r="L2931">
        <v>0</v>
      </c>
      <c r="M2931">
        <v>61</v>
      </c>
      <c r="N2931">
        <v>-4772</v>
      </c>
      <c r="O2931">
        <v>3.9559009999999999</v>
      </c>
      <c r="P2931">
        <v>11</v>
      </c>
      <c r="Q2931">
        <v>0.71335899999999997</v>
      </c>
      <c r="R2931" t="s">
        <v>43</v>
      </c>
      <c r="S2931" t="s">
        <v>43</v>
      </c>
    </row>
    <row r="2932" spans="1:19">
      <c r="A2932">
        <v>4005</v>
      </c>
      <c r="B2932">
        <v>655</v>
      </c>
      <c r="C2932">
        <v>1541</v>
      </c>
      <c r="D2932">
        <v>56397.03</v>
      </c>
      <c r="E2932">
        <v>1504</v>
      </c>
      <c r="F2932">
        <v>62611.03</v>
      </c>
      <c r="G2932">
        <v>41.629674000000001</v>
      </c>
      <c r="H2932">
        <v>20</v>
      </c>
      <c r="I2932">
        <v>21.629674000000001</v>
      </c>
      <c r="J2932">
        <v>2.0814840000000001</v>
      </c>
      <c r="K2932">
        <v>3</v>
      </c>
      <c r="L2932">
        <v>0.19467899999999999</v>
      </c>
      <c r="M2932">
        <v>34</v>
      </c>
      <c r="N2932">
        <v>-6214</v>
      </c>
      <c r="O2932">
        <v>2.2063600000000001</v>
      </c>
      <c r="P2932">
        <v>27</v>
      </c>
      <c r="Q2932">
        <v>1.7521089999999999</v>
      </c>
      <c r="R2932" t="s">
        <v>43</v>
      </c>
      <c r="S2932" t="s">
        <v>43</v>
      </c>
    </row>
    <row r="2933" spans="1:19">
      <c r="A2933">
        <v>6101</v>
      </c>
      <c r="B2933">
        <v>421</v>
      </c>
      <c r="C2933">
        <v>1541</v>
      </c>
      <c r="D2933">
        <v>31163.4</v>
      </c>
      <c r="E2933">
        <v>1516</v>
      </c>
      <c r="F2933">
        <v>33090.400000000001</v>
      </c>
      <c r="G2933">
        <v>21.827441</v>
      </c>
      <c r="H2933">
        <v>2.835</v>
      </c>
      <c r="I2933">
        <v>18.992440999999999</v>
      </c>
      <c r="J2933">
        <v>7.699274</v>
      </c>
      <c r="K2933">
        <v>0</v>
      </c>
      <c r="L2933">
        <v>0</v>
      </c>
      <c r="M2933">
        <v>25</v>
      </c>
      <c r="N2933">
        <v>-1927</v>
      </c>
      <c r="O2933">
        <v>1.622323</v>
      </c>
      <c r="P2933">
        <v>27</v>
      </c>
      <c r="Q2933">
        <v>1.7521089999999999</v>
      </c>
      <c r="R2933" t="s">
        <v>43</v>
      </c>
      <c r="S2933" t="s">
        <v>43</v>
      </c>
    </row>
    <row r="2934" spans="1:19">
      <c r="A2934">
        <v>6083</v>
      </c>
      <c r="B2934">
        <v>1518</v>
      </c>
      <c r="C2934">
        <v>1539</v>
      </c>
      <c r="D2934">
        <v>67225.34</v>
      </c>
      <c r="E2934">
        <v>1499</v>
      </c>
      <c r="F2934">
        <v>72328.34</v>
      </c>
      <c r="G2934">
        <v>48.251061</v>
      </c>
      <c r="H2934">
        <v>22.74</v>
      </c>
      <c r="I2934">
        <v>25.511061000000002</v>
      </c>
      <c r="J2934">
        <v>2.121858</v>
      </c>
      <c r="K2934">
        <v>0</v>
      </c>
      <c r="L2934">
        <v>0</v>
      </c>
      <c r="M2934">
        <v>40</v>
      </c>
      <c r="N2934">
        <v>-5103</v>
      </c>
      <c r="O2934">
        <v>2.5990899999999999</v>
      </c>
      <c r="P2934">
        <v>20</v>
      </c>
      <c r="Q2934">
        <v>1.299545</v>
      </c>
      <c r="R2934" t="s">
        <v>43</v>
      </c>
      <c r="S2934" t="s">
        <v>43</v>
      </c>
    </row>
    <row r="2935" spans="1:19">
      <c r="A2935">
        <v>133</v>
      </c>
      <c r="B2935">
        <v>1744</v>
      </c>
      <c r="C2935">
        <v>1539</v>
      </c>
      <c r="D2935">
        <v>40078.620000000003</v>
      </c>
      <c r="E2935">
        <v>1353</v>
      </c>
      <c r="F2935">
        <v>55486.62</v>
      </c>
      <c r="G2935">
        <v>41.010066999999999</v>
      </c>
      <c r="H2935">
        <v>27.92</v>
      </c>
      <c r="I2935">
        <v>13.090066999999999</v>
      </c>
      <c r="J2935">
        <v>1.468842</v>
      </c>
      <c r="K2935">
        <v>0</v>
      </c>
      <c r="L2935">
        <v>0</v>
      </c>
      <c r="M2935">
        <v>186</v>
      </c>
      <c r="N2935">
        <v>-15408</v>
      </c>
      <c r="O2935">
        <v>12.08577</v>
      </c>
      <c r="P2935">
        <v>18</v>
      </c>
      <c r="Q2935">
        <v>1.169591</v>
      </c>
      <c r="R2935" t="s">
        <v>43</v>
      </c>
      <c r="S2935" t="s">
        <v>43</v>
      </c>
    </row>
    <row r="2936" spans="1:19">
      <c r="A2936">
        <v>2569</v>
      </c>
      <c r="B2936">
        <v>374</v>
      </c>
      <c r="C2936">
        <v>1537</v>
      </c>
      <c r="D2936">
        <v>51920.27</v>
      </c>
      <c r="E2936">
        <v>1507</v>
      </c>
      <c r="F2936">
        <v>54979.27</v>
      </c>
      <c r="G2936">
        <v>36.482595000000003</v>
      </c>
      <c r="H2936">
        <v>29.73</v>
      </c>
      <c r="I2936">
        <v>6.7525950000000003</v>
      </c>
      <c r="J2936">
        <v>1.227131</v>
      </c>
      <c r="K2936">
        <v>0</v>
      </c>
      <c r="L2936">
        <v>0</v>
      </c>
      <c r="M2936">
        <v>30</v>
      </c>
      <c r="N2936">
        <v>-3059</v>
      </c>
      <c r="O2936">
        <v>1.951854</v>
      </c>
      <c r="P2936">
        <v>31</v>
      </c>
      <c r="Q2936">
        <v>2.0169160000000002</v>
      </c>
      <c r="R2936" t="s">
        <v>43</v>
      </c>
      <c r="S2936" t="s">
        <v>43</v>
      </c>
    </row>
    <row r="2937" spans="1:19">
      <c r="A2937">
        <v>5914</v>
      </c>
      <c r="B2937">
        <v>1936</v>
      </c>
      <c r="C2937">
        <v>1536</v>
      </c>
      <c r="D2937">
        <v>53491</v>
      </c>
      <c r="E2937">
        <v>1534</v>
      </c>
      <c r="F2937">
        <v>54334</v>
      </c>
      <c r="G2937">
        <v>35.419817000000002</v>
      </c>
      <c r="H2937">
        <v>26.864999999999998</v>
      </c>
      <c r="I2937">
        <v>8.5548169999999999</v>
      </c>
      <c r="J2937">
        <v>1.3184370000000001</v>
      </c>
      <c r="K2937">
        <v>0</v>
      </c>
      <c r="L2937">
        <v>0</v>
      </c>
      <c r="M2937">
        <v>2</v>
      </c>
      <c r="N2937">
        <v>-843</v>
      </c>
      <c r="O2937">
        <v>0.13020799999999999</v>
      </c>
      <c r="P2937">
        <v>16</v>
      </c>
      <c r="Q2937">
        <v>1.0416669999999999</v>
      </c>
      <c r="R2937" t="s">
        <v>43</v>
      </c>
      <c r="S2937" t="s">
        <v>43</v>
      </c>
    </row>
    <row r="2938" spans="1:19">
      <c r="A2938">
        <v>5846</v>
      </c>
      <c r="B2938">
        <v>366</v>
      </c>
      <c r="C2938">
        <v>1534</v>
      </c>
      <c r="D2938">
        <v>63692.25</v>
      </c>
      <c r="E2938">
        <v>1459</v>
      </c>
      <c r="F2938">
        <v>74835.25</v>
      </c>
      <c r="G2938">
        <v>51.292152000000002</v>
      </c>
      <c r="H2938">
        <v>26.22</v>
      </c>
      <c r="I2938">
        <v>25.072151999999999</v>
      </c>
      <c r="J2938">
        <v>1.9562219999999999</v>
      </c>
      <c r="K2938">
        <v>0</v>
      </c>
      <c r="L2938">
        <v>0</v>
      </c>
      <c r="M2938">
        <v>75</v>
      </c>
      <c r="N2938">
        <v>-11143</v>
      </c>
      <c r="O2938">
        <v>4.8891790000000004</v>
      </c>
      <c r="P2938">
        <v>16</v>
      </c>
      <c r="Q2938">
        <v>1.0430250000000001</v>
      </c>
      <c r="R2938" t="s">
        <v>43</v>
      </c>
      <c r="S2938" t="s">
        <v>43</v>
      </c>
    </row>
    <row r="2939" spans="1:19">
      <c r="A2939">
        <v>3075</v>
      </c>
      <c r="B2939">
        <v>1782</v>
      </c>
      <c r="C2939">
        <v>1534</v>
      </c>
      <c r="D2939">
        <v>50249.62</v>
      </c>
      <c r="E2939">
        <v>1427</v>
      </c>
      <c r="F2939">
        <v>60532.29</v>
      </c>
      <c r="G2939">
        <v>42.419263999999998</v>
      </c>
      <c r="H2939">
        <v>22.9</v>
      </c>
      <c r="I2939">
        <v>19.519264</v>
      </c>
      <c r="J2939">
        <v>1.8523700000000001</v>
      </c>
      <c r="K2939">
        <v>0</v>
      </c>
      <c r="L2939">
        <v>0</v>
      </c>
      <c r="M2939">
        <v>107</v>
      </c>
      <c r="N2939">
        <v>-10282.67</v>
      </c>
      <c r="O2939">
        <v>6.9752280000000004</v>
      </c>
      <c r="P2939">
        <v>25</v>
      </c>
      <c r="Q2939">
        <v>1.629726</v>
      </c>
      <c r="R2939" t="s">
        <v>43</v>
      </c>
      <c r="S2939" t="s">
        <v>43</v>
      </c>
    </row>
    <row r="2940" spans="1:19">
      <c r="A2940">
        <v>3486</v>
      </c>
      <c r="B2940">
        <v>1504</v>
      </c>
      <c r="C2940">
        <v>1534</v>
      </c>
      <c r="D2940">
        <v>64630.71</v>
      </c>
      <c r="E2940">
        <v>1418</v>
      </c>
      <c r="F2940">
        <v>78054.710000000006</v>
      </c>
      <c r="G2940">
        <v>55.045634999999997</v>
      </c>
      <c r="H2940">
        <v>42.865000000000002</v>
      </c>
      <c r="I2940">
        <v>12.180635000000001</v>
      </c>
      <c r="J2940">
        <v>1.2841629999999999</v>
      </c>
      <c r="K2940">
        <v>0</v>
      </c>
      <c r="L2940">
        <v>0</v>
      </c>
      <c r="M2940">
        <v>116</v>
      </c>
      <c r="N2940">
        <v>-13424</v>
      </c>
      <c r="O2940">
        <v>7.5619300000000003</v>
      </c>
      <c r="P2940">
        <v>16</v>
      </c>
      <c r="Q2940">
        <v>1.0430250000000001</v>
      </c>
      <c r="R2940" t="s">
        <v>43</v>
      </c>
      <c r="S2940" t="s">
        <v>43</v>
      </c>
    </row>
    <row r="2941" spans="1:19">
      <c r="A2941">
        <v>2600</v>
      </c>
      <c r="B2941">
        <v>1425</v>
      </c>
      <c r="C2941">
        <v>1533</v>
      </c>
      <c r="D2941">
        <v>35558.68</v>
      </c>
      <c r="E2941">
        <v>1496</v>
      </c>
      <c r="F2941">
        <v>38382.68</v>
      </c>
      <c r="G2941">
        <v>25.656872</v>
      </c>
      <c r="H2941">
        <v>22.914999999999999</v>
      </c>
      <c r="I2941">
        <v>2.7418719999999999</v>
      </c>
      <c r="J2941">
        <v>1.1196539999999999</v>
      </c>
      <c r="K2941">
        <v>0</v>
      </c>
      <c r="L2941">
        <v>0</v>
      </c>
      <c r="M2941">
        <v>37</v>
      </c>
      <c r="N2941">
        <v>-2824</v>
      </c>
      <c r="O2941">
        <v>2.4135680000000002</v>
      </c>
      <c r="P2941">
        <v>56</v>
      </c>
      <c r="Q2941">
        <v>3.652968</v>
      </c>
      <c r="R2941" t="s">
        <v>43</v>
      </c>
      <c r="S2941" t="s">
        <v>43</v>
      </c>
    </row>
    <row r="2942" spans="1:19">
      <c r="A2942">
        <v>5760</v>
      </c>
      <c r="B2942">
        <v>601</v>
      </c>
      <c r="C2942">
        <v>1532</v>
      </c>
      <c r="D2942">
        <v>67286.84</v>
      </c>
      <c r="E2942">
        <v>1396</v>
      </c>
      <c r="F2942">
        <v>81827.839999999997</v>
      </c>
      <c r="G2942">
        <v>58.615931000000003</v>
      </c>
      <c r="H2942">
        <v>36.39</v>
      </c>
      <c r="I2942">
        <v>22.225930999999999</v>
      </c>
      <c r="J2942">
        <v>1.61077</v>
      </c>
      <c r="K2942">
        <v>0</v>
      </c>
      <c r="L2942">
        <v>0</v>
      </c>
      <c r="M2942">
        <v>136</v>
      </c>
      <c r="N2942">
        <v>-14541</v>
      </c>
      <c r="O2942">
        <v>8.8772850000000005</v>
      </c>
      <c r="P2942">
        <v>18</v>
      </c>
      <c r="Q2942">
        <v>1.1749350000000001</v>
      </c>
      <c r="R2942" t="s">
        <v>43</v>
      </c>
      <c r="S2942" t="s">
        <v>43</v>
      </c>
    </row>
    <row r="2943" spans="1:19">
      <c r="A2943">
        <v>2298</v>
      </c>
      <c r="B2943">
        <v>1723</v>
      </c>
      <c r="C2943">
        <v>1529</v>
      </c>
      <c r="D2943">
        <v>30323.73</v>
      </c>
      <c r="E2943">
        <v>1471</v>
      </c>
      <c r="F2943">
        <v>38303.730000000003</v>
      </c>
      <c r="G2943">
        <v>26.039245000000001</v>
      </c>
      <c r="H2943">
        <v>13.27</v>
      </c>
      <c r="I2943">
        <v>12.769245</v>
      </c>
      <c r="J2943">
        <v>1.962264</v>
      </c>
      <c r="K2943">
        <v>0</v>
      </c>
      <c r="L2943">
        <v>0</v>
      </c>
      <c r="M2943">
        <v>58</v>
      </c>
      <c r="N2943">
        <v>-7980</v>
      </c>
      <c r="O2943">
        <v>3.793329</v>
      </c>
      <c r="P2943">
        <v>23</v>
      </c>
      <c r="Q2943">
        <v>1.504251</v>
      </c>
      <c r="R2943" t="s">
        <v>43</v>
      </c>
      <c r="S2943" t="s">
        <v>43</v>
      </c>
    </row>
    <row r="2944" spans="1:19">
      <c r="A2944">
        <v>963</v>
      </c>
      <c r="B2944">
        <v>798</v>
      </c>
      <c r="C2944">
        <v>1527</v>
      </c>
      <c r="D2944">
        <v>80120.2</v>
      </c>
      <c r="E2944">
        <v>1457</v>
      </c>
      <c r="F2944">
        <v>88169.2</v>
      </c>
      <c r="G2944">
        <v>60.514206999999999</v>
      </c>
      <c r="H2944">
        <v>36.82</v>
      </c>
      <c r="I2944">
        <v>23.694206999999999</v>
      </c>
      <c r="J2944">
        <v>1.6435150000000001</v>
      </c>
      <c r="K2944">
        <v>0</v>
      </c>
      <c r="L2944">
        <v>0</v>
      </c>
      <c r="M2944">
        <v>70</v>
      </c>
      <c r="N2944">
        <v>-8049</v>
      </c>
      <c r="O2944">
        <v>4.5841519999999996</v>
      </c>
      <c r="P2944">
        <v>31</v>
      </c>
      <c r="Q2944">
        <v>2.0301239999999998</v>
      </c>
      <c r="R2944" t="s">
        <v>43</v>
      </c>
      <c r="S2944" t="s">
        <v>43</v>
      </c>
    </row>
    <row r="2945" spans="1:19">
      <c r="A2945">
        <v>4526</v>
      </c>
      <c r="B2945">
        <v>113</v>
      </c>
      <c r="C2945">
        <v>1527</v>
      </c>
      <c r="D2945">
        <v>120895.67999999999</v>
      </c>
      <c r="E2945">
        <v>1482</v>
      </c>
      <c r="F2945">
        <v>127261.68</v>
      </c>
      <c r="G2945">
        <v>85.871578999999997</v>
      </c>
      <c r="H2945">
        <v>56.97</v>
      </c>
      <c r="I2945">
        <v>28.901579000000002</v>
      </c>
      <c r="J2945">
        <v>1.507312</v>
      </c>
      <c r="K2945">
        <v>0</v>
      </c>
      <c r="L2945">
        <v>0</v>
      </c>
      <c r="M2945">
        <v>45</v>
      </c>
      <c r="N2945">
        <v>-6366</v>
      </c>
      <c r="O2945">
        <v>2.946955</v>
      </c>
      <c r="P2945">
        <v>30</v>
      </c>
      <c r="Q2945">
        <v>1.964637</v>
      </c>
      <c r="R2945" t="s">
        <v>43</v>
      </c>
      <c r="S2945" t="s">
        <v>43</v>
      </c>
    </row>
    <row r="2946" spans="1:19">
      <c r="A2946">
        <v>3025</v>
      </c>
      <c r="B2946">
        <v>1741</v>
      </c>
      <c r="C2946">
        <v>1526</v>
      </c>
      <c r="D2946">
        <v>32311.919999999998</v>
      </c>
      <c r="E2946">
        <v>1426</v>
      </c>
      <c r="F2946">
        <v>40444.92</v>
      </c>
      <c r="G2946">
        <v>28.362496</v>
      </c>
      <c r="H2946">
        <v>27.364999999999998</v>
      </c>
      <c r="I2946">
        <v>0.99749600000000005</v>
      </c>
      <c r="J2946">
        <v>1.0364519999999999</v>
      </c>
      <c r="K2946">
        <v>0</v>
      </c>
      <c r="L2946">
        <v>0</v>
      </c>
      <c r="M2946">
        <v>100</v>
      </c>
      <c r="N2946">
        <v>-8133</v>
      </c>
      <c r="O2946">
        <v>6.5530799999999996</v>
      </c>
      <c r="P2946">
        <v>22</v>
      </c>
      <c r="Q2946">
        <v>1.441678</v>
      </c>
      <c r="R2946" t="s">
        <v>43</v>
      </c>
      <c r="S2946" t="s">
        <v>43</v>
      </c>
    </row>
    <row r="2947" spans="1:19">
      <c r="A2947">
        <v>2487</v>
      </c>
      <c r="B2947">
        <v>1571</v>
      </c>
      <c r="C2947">
        <v>1524</v>
      </c>
      <c r="D2947">
        <v>97955.44</v>
      </c>
      <c r="E2947">
        <v>1387</v>
      </c>
      <c r="F2947">
        <v>111742.44</v>
      </c>
      <c r="G2947">
        <v>80.564124000000007</v>
      </c>
      <c r="H2947">
        <v>58.28</v>
      </c>
      <c r="I2947">
        <v>22.284123999999998</v>
      </c>
      <c r="J2947">
        <v>1.382363</v>
      </c>
      <c r="K2947">
        <v>0</v>
      </c>
      <c r="L2947">
        <v>0</v>
      </c>
      <c r="M2947">
        <v>137</v>
      </c>
      <c r="N2947">
        <v>-13787</v>
      </c>
      <c r="O2947">
        <v>8.9895010000000006</v>
      </c>
      <c r="P2947">
        <v>34</v>
      </c>
      <c r="Q2947">
        <v>2.2309709999999998</v>
      </c>
      <c r="R2947" t="s">
        <v>43</v>
      </c>
      <c r="S2947" t="s">
        <v>43</v>
      </c>
    </row>
    <row r="2948" spans="1:19">
      <c r="A2948">
        <v>4350</v>
      </c>
      <c r="B2948">
        <v>1123</v>
      </c>
      <c r="C2948">
        <v>1524</v>
      </c>
      <c r="D2948">
        <v>33046.19</v>
      </c>
      <c r="E2948">
        <v>1414</v>
      </c>
      <c r="F2948">
        <v>43264.19</v>
      </c>
      <c r="G2948">
        <v>30.597023</v>
      </c>
      <c r="H2948">
        <v>14.25</v>
      </c>
      <c r="I2948">
        <v>16.347023</v>
      </c>
      <c r="J2948">
        <v>2.14716</v>
      </c>
      <c r="K2948">
        <v>0</v>
      </c>
      <c r="L2948">
        <v>0</v>
      </c>
      <c r="M2948">
        <v>110</v>
      </c>
      <c r="N2948">
        <v>-10218</v>
      </c>
      <c r="O2948">
        <v>7.217848</v>
      </c>
      <c r="P2948">
        <v>15</v>
      </c>
      <c r="Q2948">
        <v>0.98425200000000002</v>
      </c>
      <c r="R2948" t="s">
        <v>43</v>
      </c>
      <c r="S2948" t="s">
        <v>43</v>
      </c>
    </row>
    <row r="2949" spans="1:19">
      <c r="A2949">
        <v>5383</v>
      </c>
      <c r="B2949">
        <v>27</v>
      </c>
      <c r="C2949">
        <v>1524</v>
      </c>
      <c r="D2949">
        <v>51639.81</v>
      </c>
      <c r="E2949">
        <v>1423</v>
      </c>
      <c r="F2949">
        <v>61273.81</v>
      </c>
      <c r="G2949">
        <v>43.059598999999999</v>
      </c>
      <c r="H2949">
        <v>32.9</v>
      </c>
      <c r="I2949">
        <v>10.159599</v>
      </c>
      <c r="J2949">
        <v>1.308802</v>
      </c>
      <c r="K2949">
        <v>0</v>
      </c>
      <c r="L2949">
        <v>0</v>
      </c>
      <c r="M2949">
        <v>101</v>
      </c>
      <c r="N2949">
        <v>-9634</v>
      </c>
      <c r="O2949">
        <v>6.6272970000000004</v>
      </c>
      <c r="P2949">
        <v>27</v>
      </c>
      <c r="Q2949">
        <v>1.7716540000000001</v>
      </c>
      <c r="R2949" t="s">
        <v>43</v>
      </c>
      <c r="S2949" t="s">
        <v>43</v>
      </c>
    </row>
    <row r="2950" spans="1:19">
      <c r="A2950">
        <v>5189</v>
      </c>
      <c r="B2950">
        <v>110</v>
      </c>
      <c r="C2950">
        <v>1523</v>
      </c>
      <c r="D2950">
        <v>73882.039999999994</v>
      </c>
      <c r="E2950">
        <v>1485</v>
      </c>
      <c r="F2950">
        <v>77565.039999999994</v>
      </c>
      <c r="G2950">
        <v>52.232349999999997</v>
      </c>
      <c r="H2950">
        <v>32.26</v>
      </c>
      <c r="I2950">
        <v>19.972349999999999</v>
      </c>
      <c r="J2950">
        <v>1.6191059999999999</v>
      </c>
      <c r="K2950">
        <v>0</v>
      </c>
      <c r="L2950">
        <v>0</v>
      </c>
      <c r="M2950">
        <v>38</v>
      </c>
      <c r="N2950">
        <v>-3683</v>
      </c>
      <c r="O2950">
        <v>2.4950760000000001</v>
      </c>
      <c r="P2950">
        <v>20</v>
      </c>
      <c r="Q2950">
        <v>1.3131980000000001</v>
      </c>
      <c r="R2950" t="s">
        <v>43</v>
      </c>
      <c r="S2950" t="s">
        <v>43</v>
      </c>
    </row>
    <row r="2951" spans="1:19">
      <c r="A2951">
        <v>5043</v>
      </c>
      <c r="B2951">
        <v>1699</v>
      </c>
      <c r="C2951">
        <v>1522</v>
      </c>
      <c r="D2951">
        <v>100861.56</v>
      </c>
      <c r="E2951">
        <v>1433</v>
      </c>
      <c r="F2951">
        <v>113393.56</v>
      </c>
      <c r="G2951">
        <v>79.130188000000004</v>
      </c>
      <c r="H2951">
        <v>65.73</v>
      </c>
      <c r="I2951">
        <v>13.400188</v>
      </c>
      <c r="J2951">
        <v>1.203867</v>
      </c>
      <c r="K2951">
        <v>0</v>
      </c>
      <c r="L2951">
        <v>0</v>
      </c>
      <c r="M2951">
        <v>89</v>
      </c>
      <c r="N2951">
        <v>-12532</v>
      </c>
      <c r="O2951">
        <v>5.847569</v>
      </c>
      <c r="P2951">
        <v>13</v>
      </c>
      <c r="Q2951">
        <v>0.85413899999999998</v>
      </c>
      <c r="R2951" t="s">
        <v>43</v>
      </c>
      <c r="S2951" t="s">
        <v>43</v>
      </c>
    </row>
    <row r="2952" spans="1:19">
      <c r="A2952">
        <v>5210</v>
      </c>
      <c r="B2952">
        <v>684</v>
      </c>
      <c r="C2952">
        <v>1520</v>
      </c>
      <c r="D2952">
        <v>44838.16</v>
      </c>
      <c r="E2952">
        <v>1483</v>
      </c>
      <c r="F2952">
        <v>49414.16</v>
      </c>
      <c r="G2952">
        <v>33.320405000000001</v>
      </c>
      <c r="H2952">
        <v>9.98</v>
      </c>
      <c r="I2952">
        <v>23.340405000000001</v>
      </c>
      <c r="J2952">
        <v>3.3387180000000001</v>
      </c>
      <c r="K2952">
        <v>0</v>
      </c>
      <c r="L2952">
        <v>0</v>
      </c>
      <c r="M2952">
        <v>37</v>
      </c>
      <c r="N2952">
        <v>-4576</v>
      </c>
      <c r="O2952">
        <v>2.4342109999999999</v>
      </c>
      <c r="P2952">
        <v>27</v>
      </c>
      <c r="Q2952">
        <v>1.776316</v>
      </c>
      <c r="R2952" t="s">
        <v>43</v>
      </c>
      <c r="S2952" t="s">
        <v>43</v>
      </c>
    </row>
    <row r="2953" spans="1:19">
      <c r="A2953">
        <v>5250</v>
      </c>
      <c r="B2953">
        <v>675</v>
      </c>
      <c r="C2953">
        <v>1520</v>
      </c>
      <c r="D2953">
        <v>60679.75</v>
      </c>
      <c r="E2953">
        <v>1426</v>
      </c>
      <c r="F2953">
        <v>70607.75</v>
      </c>
      <c r="G2953">
        <v>49.514550999999997</v>
      </c>
      <c r="H2953">
        <v>27.085000000000001</v>
      </c>
      <c r="I2953">
        <v>22.429551</v>
      </c>
      <c r="J2953">
        <v>1.828117</v>
      </c>
      <c r="K2953">
        <v>0</v>
      </c>
      <c r="L2953">
        <v>0</v>
      </c>
      <c r="M2953">
        <v>94</v>
      </c>
      <c r="N2953">
        <v>-9928</v>
      </c>
      <c r="O2953">
        <v>6.1842110000000003</v>
      </c>
      <c r="P2953">
        <v>23</v>
      </c>
      <c r="Q2953">
        <v>1.513158</v>
      </c>
      <c r="R2953" t="s">
        <v>43</v>
      </c>
      <c r="S2953" t="s">
        <v>43</v>
      </c>
    </row>
    <row r="2954" spans="1:19">
      <c r="A2954">
        <v>5249</v>
      </c>
      <c r="B2954">
        <v>675</v>
      </c>
      <c r="C2954">
        <v>1519</v>
      </c>
      <c r="D2954">
        <v>60546.03</v>
      </c>
      <c r="E2954">
        <v>1401</v>
      </c>
      <c r="F2954">
        <v>72236.03</v>
      </c>
      <c r="G2954">
        <v>51.560335000000002</v>
      </c>
      <c r="H2954">
        <v>31.37</v>
      </c>
      <c r="I2954">
        <v>20.190335000000001</v>
      </c>
      <c r="J2954">
        <v>1.6436189999999999</v>
      </c>
      <c r="K2954">
        <v>0</v>
      </c>
      <c r="L2954">
        <v>0</v>
      </c>
      <c r="M2954">
        <v>118</v>
      </c>
      <c r="N2954">
        <v>-11690</v>
      </c>
      <c r="O2954">
        <v>7.7682690000000001</v>
      </c>
      <c r="P2954">
        <v>26</v>
      </c>
      <c r="Q2954">
        <v>1.711652</v>
      </c>
      <c r="R2954" t="s">
        <v>43</v>
      </c>
      <c r="S2954" t="s">
        <v>43</v>
      </c>
    </row>
    <row r="2955" spans="1:19">
      <c r="A2955">
        <v>5993</v>
      </c>
      <c r="B2955">
        <v>1926</v>
      </c>
      <c r="C2955">
        <v>1518</v>
      </c>
      <c r="D2955">
        <v>69838.06</v>
      </c>
      <c r="E2955">
        <v>1451</v>
      </c>
      <c r="F2955">
        <v>80462.06</v>
      </c>
      <c r="G2955">
        <v>55.452832999999998</v>
      </c>
      <c r="H2955">
        <v>15.53</v>
      </c>
      <c r="I2955">
        <v>39.922832999999997</v>
      </c>
      <c r="J2955">
        <v>3.5706910000000001</v>
      </c>
      <c r="K2955">
        <v>1</v>
      </c>
      <c r="L2955">
        <v>6.5876000000000004E-2</v>
      </c>
      <c r="M2955">
        <v>66</v>
      </c>
      <c r="N2955">
        <v>-10624</v>
      </c>
      <c r="O2955">
        <v>4.3478260000000004</v>
      </c>
      <c r="P2955">
        <v>15</v>
      </c>
      <c r="Q2955">
        <v>0.98814199999999996</v>
      </c>
      <c r="R2955" t="s">
        <v>43</v>
      </c>
      <c r="S2955" t="s">
        <v>43</v>
      </c>
    </row>
    <row r="2956" spans="1:19">
      <c r="A2956">
        <v>2506</v>
      </c>
      <c r="B2956">
        <v>207</v>
      </c>
      <c r="C2956">
        <v>1518</v>
      </c>
      <c r="D2956">
        <v>53957.22</v>
      </c>
      <c r="E2956">
        <v>1408</v>
      </c>
      <c r="F2956">
        <v>65045.22</v>
      </c>
      <c r="G2956">
        <v>46.196888999999999</v>
      </c>
      <c r="H2956">
        <v>34.715000000000003</v>
      </c>
      <c r="I2956">
        <v>11.481889000000001</v>
      </c>
      <c r="J2956">
        <v>1.3307469999999999</v>
      </c>
      <c r="K2956">
        <v>0</v>
      </c>
      <c r="L2956">
        <v>0</v>
      </c>
      <c r="M2956">
        <v>110</v>
      </c>
      <c r="N2956">
        <v>-11088</v>
      </c>
      <c r="O2956">
        <v>7.2463769999999998</v>
      </c>
      <c r="P2956">
        <v>29</v>
      </c>
      <c r="Q2956">
        <v>1.9104080000000001</v>
      </c>
      <c r="R2956" t="s">
        <v>43</v>
      </c>
      <c r="S2956" t="s">
        <v>43</v>
      </c>
    </row>
    <row r="2957" spans="1:19">
      <c r="A2957">
        <v>2716</v>
      </c>
      <c r="B2957">
        <v>561</v>
      </c>
      <c r="C2957">
        <v>1516</v>
      </c>
      <c r="D2957">
        <v>26401.46</v>
      </c>
      <c r="E2957">
        <v>1448</v>
      </c>
      <c r="F2957">
        <v>31788.46</v>
      </c>
      <c r="G2957">
        <v>21.953355999999999</v>
      </c>
      <c r="H2957">
        <v>12.885</v>
      </c>
      <c r="I2957">
        <v>9.0683559999999996</v>
      </c>
      <c r="J2957">
        <v>1.703792</v>
      </c>
      <c r="K2957">
        <v>0</v>
      </c>
      <c r="L2957">
        <v>0</v>
      </c>
      <c r="M2957">
        <v>68</v>
      </c>
      <c r="N2957">
        <v>-5387</v>
      </c>
      <c r="O2957">
        <v>4.4854880000000001</v>
      </c>
      <c r="P2957">
        <v>16</v>
      </c>
      <c r="Q2957">
        <v>1.055409</v>
      </c>
      <c r="R2957" t="s">
        <v>43</v>
      </c>
      <c r="S2957" t="s">
        <v>43</v>
      </c>
    </row>
    <row r="2958" spans="1:19">
      <c r="A2958">
        <v>48</v>
      </c>
      <c r="B2958">
        <v>1695</v>
      </c>
      <c r="C2958">
        <v>1516</v>
      </c>
      <c r="D2958">
        <v>132311.28</v>
      </c>
      <c r="E2958">
        <v>1329</v>
      </c>
      <c r="F2958">
        <v>157731.28</v>
      </c>
      <c r="G2958">
        <v>118.684184</v>
      </c>
      <c r="H2958">
        <v>92.35</v>
      </c>
      <c r="I2958">
        <v>26.334184</v>
      </c>
      <c r="J2958">
        <v>1.285156</v>
      </c>
      <c r="K2958">
        <v>0</v>
      </c>
      <c r="L2958">
        <v>0</v>
      </c>
      <c r="M2958">
        <v>187</v>
      </c>
      <c r="N2958">
        <v>-25420</v>
      </c>
      <c r="O2958">
        <v>12.335092</v>
      </c>
      <c r="P2958">
        <v>28</v>
      </c>
      <c r="Q2958">
        <v>1.8469660000000001</v>
      </c>
      <c r="R2958" t="s">
        <v>43</v>
      </c>
      <c r="S2958" t="s">
        <v>44</v>
      </c>
    </row>
    <row r="2959" spans="1:19">
      <c r="A2959">
        <v>3232</v>
      </c>
      <c r="B2959">
        <v>1084</v>
      </c>
      <c r="C2959">
        <v>1512</v>
      </c>
      <c r="D2959">
        <v>120751.91</v>
      </c>
      <c r="E2959">
        <v>1465</v>
      </c>
      <c r="F2959">
        <v>127549.91</v>
      </c>
      <c r="G2959">
        <v>87.064785000000001</v>
      </c>
      <c r="H2959">
        <v>24.31</v>
      </c>
      <c r="I2959">
        <v>62.754784999999998</v>
      </c>
      <c r="J2959">
        <v>3.581439</v>
      </c>
      <c r="K2959">
        <v>0</v>
      </c>
      <c r="L2959">
        <v>0</v>
      </c>
      <c r="M2959">
        <v>47</v>
      </c>
      <c r="N2959">
        <v>-6798</v>
      </c>
      <c r="O2959">
        <v>3.108466</v>
      </c>
      <c r="P2959">
        <v>17</v>
      </c>
      <c r="Q2959">
        <v>1.124339</v>
      </c>
      <c r="R2959" t="s">
        <v>43</v>
      </c>
      <c r="S2959" t="s">
        <v>43</v>
      </c>
    </row>
    <row r="2960" spans="1:19">
      <c r="A2960">
        <v>4354</v>
      </c>
      <c r="B2960">
        <v>989</v>
      </c>
      <c r="C2960">
        <v>1512</v>
      </c>
      <c r="D2960">
        <v>96483.5</v>
      </c>
      <c r="E2960">
        <v>1490</v>
      </c>
      <c r="F2960">
        <v>103625.5</v>
      </c>
      <c r="G2960">
        <v>69.547314999999998</v>
      </c>
      <c r="H2960">
        <v>27.79</v>
      </c>
      <c r="I2960">
        <v>41.757314999999998</v>
      </c>
      <c r="J2960">
        <v>2.502602</v>
      </c>
      <c r="K2960">
        <v>0</v>
      </c>
      <c r="L2960">
        <v>0</v>
      </c>
      <c r="M2960">
        <v>22</v>
      </c>
      <c r="N2960">
        <v>-7142</v>
      </c>
      <c r="O2960">
        <v>1.4550259999999999</v>
      </c>
      <c r="P2960">
        <v>16</v>
      </c>
      <c r="Q2960">
        <v>1.0582009999999999</v>
      </c>
      <c r="R2960" t="s">
        <v>43</v>
      </c>
      <c r="S2960" t="s">
        <v>43</v>
      </c>
    </row>
    <row r="2961" spans="1:19">
      <c r="A2961">
        <v>120</v>
      </c>
      <c r="B2961">
        <v>459</v>
      </c>
      <c r="C2961">
        <v>1512</v>
      </c>
      <c r="D2961">
        <v>68737.53</v>
      </c>
      <c r="E2961">
        <v>1446</v>
      </c>
      <c r="F2961">
        <v>75487.53</v>
      </c>
      <c r="G2961">
        <v>52.204377999999998</v>
      </c>
      <c r="H2961">
        <v>43.15</v>
      </c>
      <c r="I2961">
        <v>9.0543779999999998</v>
      </c>
      <c r="J2961">
        <v>1.209835</v>
      </c>
      <c r="K2961">
        <v>0</v>
      </c>
      <c r="L2961">
        <v>0</v>
      </c>
      <c r="M2961">
        <v>66</v>
      </c>
      <c r="N2961">
        <v>-6750</v>
      </c>
      <c r="O2961">
        <v>4.3650789999999997</v>
      </c>
      <c r="P2961">
        <v>40</v>
      </c>
      <c r="Q2961">
        <v>2.6455030000000002</v>
      </c>
      <c r="R2961" t="s">
        <v>43</v>
      </c>
      <c r="S2961" t="s">
        <v>43</v>
      </c>
    </row>
    <row r="2962" spans="1:19">
      <c r="A2962">
        <v>2038</v>
      </c>
      <c r="B2962">
        <v>316</v>
      </c>
      <c r="C2962">
        <v>1512</v>
      </c>
      <c r="D2962">
        <v>120660.27</v>
      </c>
      <c r="E2962">
        <v>1417</v>
      </c>
      <c r="F2962">
        <v>132129.26999999999</v>
      </c>
      <c r="G2962">
        <v>93.245779999999996</v>
      </c>
      <c r="H2962">
        <v>91.4</v>
      </c>
      <c r="I2962">
        <v>1.84578</v>
      </c>
      <c r="J2962">
        <v>1.020195</v>
      </c>
      <c r="K2962">
        <v>0</v>
      </c>
      <c r="L2962">
        <v>0</v>
      </c>
      <c r="M2962">
        <v>95</v>
      </c>
      <c r="N2962">
        <v>-11469</v>
      </c>
      <c r="O2962">
        <v>6.2830690000000002</v>
      </c>
      <c r="P2962">
        <v>45</v>
      </c>
      <c r="Q2962">
        <v>2.9761899999999999</v>
      </c>
      <c r="R2962" t="s">
        <v>43</v>
      </c>
      <c r="S2962" t="s">
        <v>44</v>
      </c>
    </row>
    <row r="2963" spans="1:19">
      <c r="A2963">
        <v>2889</v>
      </c>
      <c r="B2963">
        <v>994</v>
      </c>
      <c r="C2963">
        <v>1512</v>
      </c>
      <c r="D2963">
        <v>34018.81</v>
      </c>
      <c r="E2963">
        <v>1414</v>
      </c>
      <c r="F2963">
        <v>41957.81</v>
      </c>
      <c r="G2963">
        <v>29.673133</v>
      </c>
      <c r="H2963">
        <v>20.04</v>
      </c>
      <c r="I2963">
        <v>9.6331330000000008</v>
      </c>
      <c r="J2963">
        <v>1.4806950000000001</v>
      </c>
      <c r="K2963">
        <v>0</v>
      </c>
      <c r="L2963">
        <v>0</v>
      </c>
      <c r="M2963">
        <v>98</v>
      </c>
      <c r="N2963">
        <v>-7939</v>
      </c>
      <c r="O2963">
        <v>6.4814809999999996</v>
      </c>
      <c r="P2963">
        <v>44</v>
      </c>
      <c r="Q2963">
        <v>2.910053</v>
      </c>
      <c r="R2963" t="s">
        <v>43</v>
      </c>
      <c r="S2963" t="s">
        <v>43</v>
      </c>
    </row>
    <row r="2964" spans="1:19">
      <c r="A2964">
        <v>5753</v>
      </c>
      <c r="B2964">
        <v>1445</v>
      </c>
      <c r="C2964">
        <v>1510</v>
      </c>
      <c r="D2964">
        <v>41339.29</v>
      </c>
      <c r="E2964">
        <v>1407</v>
      </c>
      <c r="F2964">
        <v>53189.29</v>
      </c>
      <c r="G2964">
        <v>37.803333000000002</v>
      </c>
      <c r="H2964">
        <v>8.74</v>
      </c>
      <c r="I2964">
        <v>29.063333</v>
      </c>
      <c r="J2964">
        <v>4.3253240000000002</v>
      </c>
      <c r="K2964">
        <v>0</v>
      </c>
      <c r="L2964">
        <v>0</v>
      </c>
      <c r="M2964">
        <v>103</v>
      </c>
      <c r="N2964">
        <v>-11850</v>
      </c>
      <c r="O2964">
        <v>6.8211919999999999</v>
      </c>
      <c r="P2964">
        <v>22</v>
      </c>
      <c r="Q2964">
        <v>1.4569540000000001</v>
      </c>
      <c r="R2964" t="s">
        <v>43</v>
      </c>
      <c r="S2964" t="s">
        <v>43</v>
      </c>
    </row>
    <row r="2965" spans="1:19">
      <c r="A2965">
        <v>5612</v>
      </c>
      <c r="B2965">
        <v>696</v>
      </c>
      <c r="C2965">
        <v>1509</v>
      </c>
      <c r="D2965">
        <v>31501.95</v>
      </c>
      <c r="E2965">
        <v>1495</v>
      </c>
      <c r="F2965">
        <v>32742.95</v>
      </c>
      <c r="G2965">
        <v>21.901638999999999</v>
      </c>
      <c r="H2965">
        <v>7.02</v>
      </c>
      <c r="I2965">
        <v>14.881639</v>
      </c>
      <c r="J2965">
        <v>3.1198920000000001</v>
      </c>
      <c r="K2965">
        <v>0</v>
      </c>
      <c r="L2965">
        <v>0</v>
      </c>
      <c r="M2965">
        <v>14</v>
      </c>
      <c r="N2965">
        <v>-1241</v>
      </c>
      <c r="O2965">
        <v>0.92776700000000001</v>
      </c>
      <c r="P2965">
        <v>13</v>
      </c>
      <c r="Q2965">
        <v>0.86149799999999999</v>
      </c>
      <c r="R2965" t="s">
        <v>43</v>
      </c>
      <c r="S2965" t="s">
        <v>43</v>
      </c>
    </row>
    <row r="2966" spans="1:19">
      <c r="A2966">
        <v>1135</v>
      </c>
      <c r="B2966">
        <v>1445</v>
      </c>
      <c r="C2966">
        <v>1509</v>
      </c>
      <c r="D2966">
        <v>43685.5</v>
      </c>
      <c r="E2966">
        <v>1404</v>
      </c>
      <c r="F2966">
        <v>56337.5</v>
      </c>
      <c r="G2966">
        <v>40.126424999999998</v>
      </c>
      <c r="H2966">
        <v>9.2850000000000001</v>
      </c>
      <c r="I2966">
        <v>30.841425000000001</v>
      </c>
      <c r="J2966">
        <v>4.3216400000000004</v>
      </c>
      <c r="K2966">
        <v>0</v>
      </c>
      <c r="L2966">
        <v>0</v>
      </c>
      <c r="M2966">
        <v>105</v>
      </c>
      <c r="N2966">
        <v>-12652</v>
      </c>
      <c r="O2966">
        <v>6.9582499999999996</v>
      </c>
      <c r="P2966">
        <v>28</v>
      </c>
      <c r="Q2966">
        <v>1.8555330000000001</v>
      </c>
      <c r="R2966" t="s">
        <v>43</v>
      </c>
      <c r="S2966" t="s">
        <v>43</v>
      </c>
    </row>
    <row r="2967" spans="1:19">
      <c r="A2967">
        <v>2879</v>
      </c>
      <c r="B2967">
        <v>1973</v>
      </c>
      <c r="C2967">
        <v>1507</v>
      </c>
      <c r="D2967">
        <v>94426.77</v>
      </c>
      <c r="E2967">
        <v>1449</v>
      </c>
      <c r="F2967">
        <v>105231.77</v>
      </c>
      <c r="G2967">
        <v>72.623720000000006</v>
      </c>
      <c r="H2967">
        <v>49.15</v>
      </c>
      <c r="I2967">
        <v>23.47372</v>
      </c>
      <c r="J2967">
        <v>1.4775929999999999</v>
      </c>
      <c r="K2967">
        <v>0</v>
      </c>
      <c r="L2967">
        <v>0</v>
      </c>
      <c r="M2967">
        <v>58</v>
      </c>
      <c r="N2967">
        <v>-10805</v>
      </c>
      <c r="O2967">
        <v>3.848706</v>
      </c>
      <c r="P2967">
        <v>36</v>
      </c>
      <c r="Q2967">
        <v>2.388852</v>
      </c>
      <c r="R2967" t="s">
        <v>43</v>
      </c>
      <c r="S2967" t="s">
        <v>43</v>
      </c>
    </row>
    <row r="2968" spans="1:19">
      <c r="A2968">
        <v>3185</v>
      </c>
      <c r="B2968">
        <v>1604</v>
      </c>
      <c r="C2968">
        <v>1507</v>
      </c>
      <c r="D2968">
        <v>21457.599999999999</v>
      </c>
      <c r="E2968">
        <v>1314</v>
      </c>
      <c r="F2968">
        <v>36813.599999999999</v>
      </c>
      <c r="G2968">
        <v>28.016438000000001</v>
      </c>
      <c r="H2968">
        <v>10.47</v>
      </c>
      <c r="I2968">
        <v>17.546437999999998</v>
      </c>
      <c r="J2968">
        <v>2.675878</v>
      </c>
      <c r="K2968">
        <v>0</v>
      </c>
      <c r="L2968">
        <v>0</v>
      </c>
      <c r="M2968">
        <v>193</v>
      </c>
      <c r="N2968">
        <v>-15356</v>
      </c>
      <c r="O2968">
        <v>12.806901</v>
      </c>
      <c r="P2968">
        <v>29</v>
      </c>
      <c r="Q2968">
        <v>1.924353</v>
      </c>
      <c r="R2968" t="s">
        <v>43</v>
      </c>
      <c r="S2968" t="s">
        <v>43</v>
      </c>
    </row>
    <row r="2969" spans="1:19">
      <c r="A2969">
        <v>5357</v>
      </c>
      <c r="B2969">
        <v>665</v>
      </c>
      <c r="C2969">
        <v>1506</v>
      </c>
      <c r="D2969">
        <v>48313.17</v>
      </c>
      <c r="E2969">
        <v>1465</v>
      </c>
      <c r="F2969">
        <v>52111.17</v>
      </c>
      <c r="G2969">
        <v>35.570765000000002</v>
      </c>
      <c r="H2969">
        <v>16.43</v>
      </c>
      <c r="I2969">
        <v>19.140764999999998</v>
      </c>
      <c r="J2969">
        <v>2.1649889999999998</v>
      </c>
      <c r="K2969">
        <v>0</v>
      </c>
      <c r="L2969">
        <v>0</v>
      </c>
      <c r="M2969">
        <v>41</v>
      </c>
      <c r="N2969">
        <v>-3798</v>
      </c>
      <c r="O2969">
        <v>2.7224439999999999</v>
      </c>
      <c r="P2969">
        <v>26</v>
      </c>
      <c r="Q2969">
        <v>1.7264280000000001</v>
      </c>
      <c r="R2969" t="s">
        <v>43</v>
      </c>
      <c r="S2969" t="s">
        <v>43</v>
      </c>
    </row>
    <row r="2970" spans="1:19">
      <c r="A2970">
        <v>2242</v>
      </c>
      <c r="B2970">
        <v>220</v>
      </c>
      <c r="C2970">
        <v>1504</v>
      </c>
      <c r="D2970">
        <v>135763.45000000001</v>
      </c>
      <c r="E2970">
        <v>1332</v>
      </c>
      <c r="F2970">
        <v>157037.45000000001</v>
      </c>
      <c r="G2970">
        <v>117.895983</v>
      </c>
      <c r="H2970">
        <v>70.935000000000002</v>
      </c>
      <c r="I2970">
        <v>46.960982999999999</v>
      </c>
      <c r="J2970">
        <v>1.6620280000000001</v>
      </c>
      <c r="K2970">
        <v>0</v>
      </c>
      <c r="L2970">
        <v>0</v>
      </c>
      <c r="M2970">
        <v>172</v>
      </c>
      <c r="N2970">
        <v>-21274</v>
      </c>
      <c r="O2970">
        <v>11.436170000000001</v>
      </c>
      <c r="P2970">
        <v>25</v>
      </c>
      <c r="Q2970">
        <v>1.662234</v>
      </c>
      <c r="R2970" t="s">
        <v>43</v>
      </c>
      <c r="S2970" t="s">
        <v>43</v>
      </c>
    </row>
    <row r="2971" spans="1:19">
      <c r="A2971">
        <v>1336</v>
      </c>
      <c r="B2971">
        <v>11</v>
      </c>
      <c r="C2971">
        <v>1503</v>
      </c>
      <c r="D2971">
        <v>73020.460000000006</v>
      </c>
      <c r="E2971">
        <v>1475</v>
      </c>
      <c r="F2971">
        <v>76544.460000000006</v>
      </c>
      <c r="G2971">
        <v>51.894548999999998</v>
      </c>
      <c r="H2971">
        <v>46.92</v>
      </c>
      <c r="I2971">
        <v>4.9745489999999997</v>
      </c>
      <c r="J2971">
        <v>1.1060220000000001</v>
      </c>
      <c r="K2971">
        <v>0</v>
      </c>
      <c r="L2971">
        <v>0</v>
      </c>
      <c r="M2971">
        <v>28</v>
      </c>
      <c r="N2971">
        <v>-3524</v>
      </c>
      <c r="O2971">
        <v>1.862941</v>
      </c>
      <c r="P2971">
        <v>18</v>
      </c>
      <c r="Q2971">
        <v>1.197605</v>
      </c>
      <c r="R2971" t="s">
        <v>43</v>
      </c>
      <c r="S2971" t="s">
        <v>43</v>
      </c>
    </row>
    <row r="2972" spans="1:19">
      <c r="A2972">
        <v>2454</v>
      </c>
      <c r="B2972">
        <v>980</v>
      </c>
      <c r="C2972">
        <v>1503</v>
      </c>
      <c r="D2972">
        <v>74316.899999999994</v>
      </c>
      <c r="E2972">
        <v>1427</v>
      </c>
      <c r="F2972">
        <v>82322.899999999994</v>
      </c>
      <c r="G2972">
        <v>57.689487999999997</v>
      </c>
      <c r="H2972">
        <v>49.53</v>
      </c>
      <c r="I2972">
        <v>8.1594879999999996</v>
      </c>
      <c r="J2972">
        <v>1.1647380000000001</v>
      </c>
      <c r="K2972">
        <v>0</v>
      </c>
      <c r="L2972">
        <v>0</v>
      </c>
      <c r="M2972">
        <v>76</v>
      </c>
      <c r="N2972">
        <v>-8006</v>
      </c>
      <c r="O2972">
        <v>5.0565540000000002</v>
      </c>
      <c r="P2972">
        <v>18</v>
      </c>
      <c r="Q2972">
        <v>1.197605</v>
      </c>
      <c r="R2972" t="s">
        <v>43</v>
      </c>
      <c r="S2972" t="s">
        <v>43</v>
      </c>
    </row>
    <row r="2973" spans="1:19">
      <c r="A2973">
        <v>305</v>
      </c>
      <c r="B2973">
        <v>198</v>
      </c>
      <c r="C2973">
        <v>1502</v>
      </c>
      <c r="D2973">
        <v>95825.03</v>
      </c>
      <c r="E2973">
        <v>1428</v>
      </c>
      <c r="F2973">
        <v>108520.03</v>
      </c>
      <c r="G2973">
        <v>75.994418999999994</v>
      </c>
      <c r="H2973">
        <v>58.034999999999997</v>
      </c>
      <c r="I2973">
        <v>17.959419</v>
      </c>
      <c r="J2973">
        <v>1.309458</v>
      </c>
      <c r="K2973">
        <v>0</v>
      </c>
      <c r="L2973">
        <v>0</v>
      </c>
      <c r="M2973">
        <v>74</v>
      </c>
      <c r="N2973">
        <v>-12695</v>
      </c>
      <c r="O2973">
        <v>4.9267640000000004</v>
      </c>
      <c r="P2973">
        <v>36</v>
      </c>
      <c r="Q2973">
        <v>2.3968039999999999</v>
      </c>
      <c r="R2973" t="s">
        <v>43</v>
      </c>
      <c r="S2973" t="s">
        <v>43</v>
      </c>
    </row>
    <row r="2974" spans="1:19">
      <c r="A2974">
        <v>4057</v>
      </c>
      <c r="B2974">
        <v>1356</v>
      </c>
      <c r="C2974">
        <v>1502</v>
      </c>
      <c r="D2974">
        <v>39462.25</v>
      </c>
      <c r="E2974">
        <v>1456</v>
      </c>
      <c r="F2974">
        <v>44612.25</v>
      </c>
      <c r="G2974">
        <v>30.640281999999999</v>
      </c>
      <c r="H2974">
        <v>14.605</v>
      </c>
      <c r="I2974">
        <v>16.035281999999999</v>
      </c>
      <c r="J2974">
        <v>2.097931</v>
      </c>
      <c r="K2974">
        <v>0</v>
      </c>
      <c r="L2974">
        <v>0</v>
      </c>
      <c r="M2974">
        <v>46</v>
      </c>
      <c r="N2974">
        <v>-5150</v>
      </c>
      <c r="O2974">
        <v>3.0625830000000001</v>
      </c>
      <c r="P2974">
        <v>25</v>
      </c>
      <c r="Q2974">
        <v>1.664447</v>
      </c>
      <c r="R2974" t="s">
        <v>43</v>
      </c>
      <c r="S2974" t="s">
        <v>43</v>
      </c>
    </row>
    <row r="2975" spans="1:19">
      <c r="A2975">
        <v>373</v>
      </c>
      <c r="B2975">
        <v>987</v>
      </c>
      <c r="C2975">
        <v>1501</v>
      </c>
      <c r="D2975">
        <v>60573.87</v>
      </c>
      <c r="E2975">
        <v>1490</v>
      </c>
      <c r="F2975">
        <v>62884.87</v>
      </c>
      <c r="G2975">
        <v>42.204611</v>
      </c>
      <c r="H2975">
        <v>27.405000000000001</v>
      </c>
      <c r="I2975">
        <v>14.799611000000001</v>
      </c>
      <c r="J2975">
        <v>1.540033</v>
      </c>
      <c r="K2975">
        <v>0</v>
      </c>
      <c r="L2975">
        <v>0</v>
      </c>
      <c r="M2975">
        <v>11</v>
      </c>
      <c r="N2975">
        <v>-2311</v>
      </c>
      <c r="O2975">
        <v>0.73284499999999997</v>
      </c>
      <c r="P2975">
        <v>23</v>
      </c>
      <c r="Q2975">
        <v>1.5323119999999999</v>
      </c>
      <c r="R2975" t="s">
        <v>43</v>
      </c>
      <c r="S2975" t="s">
        <v>43</v>
      </c>
    </row>
    <row r="2976" spans="1:19">
      <c r="A2976">
        <v>5678</v>
      </c>
      <c r="B2976">
        <v>1347</v>
      </c>
      <c r="C2976">
        <v>1501</v>
      </c>
      <c r="D2976">
        <v>50200.7</v>
      </c>
      <c r="E2976">
        <v>1478</v>
      </c>
      <c r="F2976">
        <v>53340.7</v>
      </c>
      <c r="G2976">
        <v>36.089782999999997</v>
      </c>
      <c r="H2976">
        <v>8.33</v>
      </c>
      <c r="I2976">
        <v>27.759782999999999</v>
      </c>
      <c r="J2976">
        <v>4.3325069999999997</v>
      </c>
      <c r="K2976">
        <v>0</v>
      </c>
      <c r="L2976">
        <v>0</v>
      </c>
      <c r="M2976">
        <v>23</v>
      </c>
      <c r="N2976">
        <v>-3140</v>
      </c>
      <c r="O2976">
        <v>1.5323119999999999</v>
      </c>
      <c r="P2976">
        <v>12</v>
      </c>
      <c r="Q2976">
        <v>0.79946700000000004</v>
      </c>
      <c r="R2976" t="s">
        <v>43</v>
      </c>
      <c r="S2976" t="s">
        <v>43</v>
      </c>
    </row>
    <row r="2977" spans="1:19">
      <c r="A2977">
        <v>4691</v>
      </c>
      <c r="B2977">
        <v>1095</v>
      </c>
      <c r="C2977">
        <v>1500</v>
      </c>
      <c r="D2977">
        <v>65621.02</v>
      </c>
      <c r="E2977">
        <v>1342</v>
      </c>
      <c r="F2977">
        <v>81159.02</v>
      </c>
      <c r="G2977">
        <v>60.476170000000003</v>
      </c>
      <c r="H2977">
        <v>47.314999999999998</v>
      </c>
      <c r="I2977">
        <v>13.16117</v>
      </c>
      <c r="J2977">
        <v>1.2781610000000001</v>
      </c>
      <c r="K2977">
        <v>0</v>
      </c>
      <c r="L2977">
        <v>0</v>
      </c>
      <c r="M2977">
        <v>158</v>
      </c>
      <c r="N2977">
        <v>-15538</v>
      </c>
      <c r="O2977">
        <v>10.533333000000001</v>
      </c>
      <c r="P2977">
        <v>37</v>
      </c>
      <c r="Q2977">
        <v>2.4666670000000002</v>
      </c>
      <c r="R2977" t="s">
        <v>43</v>
      </c>
      <c r="S2977" t="s">
        <v>43</v>
      </c>
    </row>
    <row r="2978" spans="1:19">
      <c r="A2978">
        <v>5100</v>
      </c>
      <c r="B2978">
        <v>374</v>
      </c>
      <c r="C2978">
        <v>1499</v>
      </c>
      <c r="D2978">
        <v>51229.26</v>
      </c>
      <c r="E2978">
        <v>1471</v>
      </c>
      <c r="F2978">
        <v>54990.26</v>
      </c>
      <c r="G2978">
        <v>37.382910000000003</v>
      </c>
      <c r="H2978">
        <v>30.26</v>
      </c>
      <c r="I2978">
        <v>7.1229100000000001</v>
      </c>
      <c r="J2978">
        <v>1.23539</v>
      </c>
      <c r="K2978">
        <v>0</v>
      </c>
      <c r="L2978">
        <v>0</v>
      </c>
      <c r="M2978">
        <v>28</v>
      </c>
      <c r="N2978">
        <v>-3761</v>
      </c>
      <c r="O2978">
        <v>1.867912</v>
      </c>
      <c r="P2978">
        <v>26</v>
      </c>
      <c r="Q2978">
        <v>1.7344900000000001</v>
      </c>
      <c r="R2978" t="s">
        <v>43</v>
      </c>
      <c r="S2978" t="s">
        <v>43</v>
      </c>
    </row>
    <row r="2979" spans="1:19">
      <c r="A2979">
        <v>5613</v>
      </c>
      <c r="B2979">
        <v>1685</v>
      </c>
      <c r="C2979">
        <v>1499</v>
      </c>
      <c r="D2979">
        <v>9399.1</v>
      </c>
      <c r="E2979">
        <v>1498</v>
      </c>
      <c r="F2979">
        <v>9456.1</v>
      </c>
      <c r="G2979">
        <v>6.3124830000000003</v>
      </c>
      <c r="H2979">
        <v>3.67</v>
      </c>
      <c r="I2979">
        <v>2.6424829999999999</v>
      </c>
      <c r="J2979">
        <v>1.7200230000000001</v>
      </c>
      <c r="K2979">
        <v>0</v>
      </c>
      <c r="L2979">
        <v>0</v>
      </c>
      <c r="M2979">
        <v>1</v>
      </c>
      <c r="N2979">
        <v>-57</v>
      </c>
      <c r="O2979">
        <v>6.6711000000000006E-2</v>
      </c>
      <c r="P2979">
        <v>17</v>
      </c>
      <c r="Q2979">
        <v>1.1340889999999999</v>
      </c>
      <c r="R2979" t="s">
        <v>43</v>
      </c>
      <c r="S2979" t="s">
        <v>43</v>
      </c>
    </row>
    <row r="2980" spans="1:19">
      <c r="A2980">
        <v>4449</v>
      </c>
      <c r="B2980">
        <v>677</v>
      </c>
      <c r="C2980">
        <v>1498</v>
      </c>
      <c r="D2980">
        <v>51026.46</v>
      </c>
      <c r="E2980">
        <v>1408</v>
      </c>
      <c r="F2980">
        <v>59930.46</v>
      </c>
      <c r="G2980">
        <v>42.564247000000002</v>
      </c>
      <c r="H2980">
        <v>12.055</v>
      </c>
      <c r="I2980">
        <v>30.509246999999998</v>
      </c>
      <c r="J2980">
        <v>3.5308380000000001</v>
      </c>
      <c r="K2980">
        <v>0</v>
      </c>
      <c r="L2980">
        <v>0</v>
      </c>
      <c r="M2980">
        <v>90</v>
      </c>
      <c r="N2980">
        <v>-8904</v>
      </c>
      <c r="O2980">
        <v>6.0080109999999998</v>
      </c>
      <c r="P2980">
        <v>18</v>
      </c>
      <c r="Q2980">
        <v>1.2016020000000001</v>
      </c>
      <c r="R2980" t="s">
        <v>43</v>
      </c>
      <c r="S2980" t="s">
        <v>43</v>
      </c>
    </row>
    <row r="2981" spans="1:19">
      <c r="A2981">
        <v>184</v>
      </c>
      <c r="B2981">
        <v>843</v>
      </c>
      <c r="C2981">
        <v>1493</v>
      </c>
      <c r="D2981">
        <v>55760.76</v>
      </c>
      <c r="E2981">
        <v>1458</v>
      </c>
      <c r="F2981">
        <v>58908.76</v>
      </c>
      <c r="G2981">
        <v>40.403813</v>
      </c>
      <c r="H2981">
        <v>43.115000000000002</v>
      </c>
      <c r="I2981">
        <v>-2.7111869999999998</v>
      </c>
      <c r="J2981">
        <v>0.93711699999999998</v>
      </c>
      <c r="K2981">
        <v>0</v>
      </c>
      <c r="L2981">
        <v>0</v>
      </c>
      <c r="M2981">
        <v>35</v>
      </c>
      <c r="N2981">
        <v>-3148</v>
      </c>
      <c r="O2981">
        <v>2.3442729999999998</v>
      </c>
      <c r="P2981">
        <v>62</v>
      </c>
      <c r="Q2981">
        <v>4.1527130000000003</v>
      </c>
      <c r="R2981" t="s">
        <v>43</v>
      </c>
      <c r="S2981" t="s">
        <v>43</v>
      </c>
    </row>
    <row r="2982" spans="1:19">
      <c r="A2982">
        <v>4880</v>
      </c>
      <c r="B2982">
        <v>1332</v>
      </c>
      <c r="C2982">
        <v>1490</v>
      </c>
      <c r="D2982">
        <v>67030.350000000006</v>
      </c>
      <c r="E2982">
        <v>1425</v>
      </c>
      <c r="F2982">
        <v>77044.350000000006</v>
      </c>
      <c r="G2982">
        <v>54.066211000000003</v>
      </c>
      <c r="H2982">
        <v>14.03</v>
      </c>
      <c r="I2982">
        <v>40.036211000000002</v>
      </c>
      <c r="J2982">
        <v>3.8536139999999999</v>
      </c>
      <c r="K2982">
        <v>0</v>
      </c>
      <c r="L2982">
        <v>0</v>
      </c>
      <c r="M2982">
        <v>65</v>
      </c>
      <c r="N2982">
        <v>-10014</v>
      </c>
      <c r="O2982">
        <v>4.3624159999999996</v>
      </c>
      <c r="P2982">
        <v>14</v>
      </c>
      <c r="Q2982">
        <v>0.93959700000000002</v>
      </c>
      <c r="R2982" t="s">
        <v>43</v>
      </c>
      <c r="S2982" t="s">
        <v>43</v>
      </c>
    </row>
    <row r="2983" spans="1:19">
      <c r="A2983">
        <v>1291</v>
      </c>
      <c r="B2983">
        <v>20</v>
      </c>
      <c r="C2983">
        <v>1487</v>
      </c>
      <c r="D2983">
        <v>25419.51</v>
      </c>
      <c r="E2983">
        <v>1404</v>
      </c>
      <c r="F2983">
        <v>33049.51</v>
      </c>
      <c r="G2983">
        <v>23.539536999999999</v>
      </c>
      <c r="H2983">
        <v>2.9249999999999998</v>
      </c>
      <c r="I2983">
        <v>20.614536999999999</v>
      </c>
      <c r="J2983">
        <v>8.0477050000000006</v>
      </c>
      <c r="K2983">
        <v>0</v>
      </c>
      <c r="L2983">
        <v>0</v>
      </c>
      <c r="M2983">
        <v>83</v>
      </c>
      <c r="N2983">
        <v>-7630</v>
      </c>
      <c r="O2983">
        <v>5.5817079999999999</v>
      </c>
      <c r="P2983">
        <v>20</v>
      </c>
      <c r="Q2983">
        <v>1.3449899999999999</v>
      </c>
      <c r="R2983" t="s">
        <v>43</v>
      </c>
      <c r="S2983" t="s">
        <v>43</v>
      </c>
    </row>
    <row r="2984" spans="1:19">
      <c r="A2984">
        <v>2725</v>
      </c>
      <c r="B2984">
        <v>124</v>
      </c>
      <c r="C2984">
        <v>1485</v>
      </c>
      <c r="D2984">
        <v>33754.699999999997</v>
      </c>
      <c r="E2984">
        <v>1427</v>
      </c>
      <c r="F2984">
        <v>41192.699999999997</v>
      </c>
      <c r="G2984">
        <v>28.866643</v>
      </c>
      <c r="H2984">
        <v>3.66</v>
      </c>
      <c r="I2984">
        <v>25.206643</v>
      </c>
      <c r="J2984">
        <v>7.8870610000000001</v>
      </c>
      <c r="K2984">
        <v>0</v>
      </c>
      <c r="L2984">
        <v>0</v>
      </c>
      <c r="M2984">
        <v>58</v>
      </c>
      <c r="N2984">
        <v>-7438</v>
      </c>
      <c r="O2984">
        <v>3.9057240000000002</v>
      </c>
      <c r="P2984">
        <v>18</v>
      </c>
      <c r="Q2984">
        <v>1.212121</v>
      </c>
      <c r="R2984" t="s">
        <v>43</v>
      </c>
      <c r="S2984" t="s">
        <v>43</v>
      </c>
    </row>
    <row r="2985" spans="1:19">
      <c r="A2985">
        <v>4189</v>
      </c>
      <c r="B2985">
        <v>343</v>
      </c>
      <c r="C2985">
        <v>1485</v>
      </c>
      <c r="D2985">
        <v>54661.96</v>
      </c>
      <c r="E2985">
        <v>1373</v>
      </c>
      <c r="F2985">
        <v>66913.960000000006</v>
      </c>
      <c r="G2985">
        <v>48.735585999999998</v>
      </c>
      <c r="H2985">
        <v>29.77</v>
      </c>
      <c r="I2985">
        <v>18.965585999999998</v>
      </c>
      <c r="J2985">
        <v>1.63707</v>
      </c>
      <c r="K2985">
        <v>0</v>
      </c>
      <c r="L2985">
        <v>0</v>
      </c>
      <c r="M2985">
        <v>112</v>
      </c>
      <c r="N2985">
        <v>-12252</v>
      </c>
      <c r="O2985">
        <v>7.5420879999999997</v>
      </c>
      <c r="P2985">
        <v>16</v>
      </c>
      <c r="Q2985">
        <v>1.0774410000000001</v>
      </c>
      <c r="R2985" t="s">
        <v>43</v>
      </c>
      <c r="S2985" t="s">
        <v>43</v>
      </c>
    </row>
    <row r="2986" spans="1:19">
      <c r="A2986">
        <v>5558</v>
      </c>
      <c r="B2986">
        <v>1515</v>
      </c>
      <c r="C2986">
        <v>1485</v>
      </c>
      <c r="D2986">
        <v>88892.25</v>
      </c>
      <c r="E2986">
        <v>1442</v>
      </c>
      <c r="F2986">
        <v>94987.25</v>
      </c>
      <c r="G2986">
        <v>65.871879000000007</v>
      </c>
      <c r="H2986">
        <v>56.625</v>
      </c>
      <c r="I2986">
        <v>9.2468789999999998</v>
      </c>
      <c r="J2986">
        <v>1.1633</v>
      </c>
      <c r="K2986">
        <v>0</v>
      </c>
      <c r="L2986">
        <v>0</v>
      </c>
      <c r="M2986">
        <v>43</v>
      </c>
      <c r="N2986">
        <v>-6095</v>
      </c>
      <c r="O2986">
        <v>2.8956230000000001</v>
      </c>
      <c r="P2986">
        <v>9</v>
      </c>
      <c r="Q2986">
        <v>0.60606099999999996</v>
      </c>
      <c r="R2986" t="s">
        <v>43</v>
      </c>
      <c r="S2986" t="s">
        <v>43</v>
      </c>
    </row>
    <row r="2987" spans="1:19">
      <c r="A2987">
        <v>5057</v>
      </c>
      <c r="B2987">
        <v>1735</v>
      </c>
      <c r="C2987">
        <v>1484</v>
      </c>
      <c r="D2987">
        <v>61458.12</v>
      </c>
      <c r="E2987">
        <v>1396</v>
      </c>
      <c r="F2987">
        <v>73043.12</v>
      </c>
      <c r="G2987">
        <v>52.323152</v>
      </c>
      <c r="H2987">
        <v>31.88</v>
      </c>
      <c r="I2987">
        <v>20.443152000000001</v>
      </c>
      <c r="J2987">
        <v>1.6412530000000001</v>
      </c>
      <c r="K2987">
        <v>0</v>
      </c>
      <c r="L2987">
        <v>0</v>
      </c>
      <c r="M2987">
        <v>88</v>
      </c>
      <c r="N2987">
        <v>-11585</v>
      </c>
      <c r="O2987">
        <v>5.9299189999999999</v>
      </c>
      <c r="P2987">
        <v>14</v>
      </c>
      <c r="Q2987">
        <v>0.94339600000000001</v>
      </c>
      <c r="R2987" t="s">
        <v>43</v>
      </c>
      <c r="S2987" t="s">
        <v>43</v>
      </c>
    </row>
    <row r="2988" spans="1:19">
      <c r="A2988">
        <v>5194</v>
      </c>
      <c r="B2988">
        <v>50</v>
      </c>
      <c r="C2988">
        <v>1483</v>
      </c>
      <c r="D2988">
        <v>37858.910000000003</v>
      </c>
      <c r="E2988">
        <v>1407</v>
      </c>
      <c r="F2988">
        <v>45371.91</v>
      </c>
      <c r="G2988">
        <v>32.247270999999998</v>
      </c>
      <c r="H2988">
        <v>14</v>
      </c>
      <c r="I2988">
        <v>18.247271000000001</v>
      </c>
      <c r="J2988">
        <v>2.3033769999999998</v>
      </c>
      <c r="K2988">
        <v>0</v>
      </c>
      <c r="L2988">
        <v>0</v>
      </c>
      <c r="M2988">
        <v>76</v>
      </c>
      <c r="N2988">
        <v>-7513</v>
      </c>
      <c r="O2988">
        <v>5.1247470000000002</v>
      </c>
      <c r="P2988">
        <v>14</v>
      </c>
      <c r="Q2988">
        <v>0.94403199999999998</v>
      </c>
      <c r="R2988" t="s">
        <v>43</v>
      </c>
      <c r="S2988" t="s">
        <v>43</v>
      </c>
    </row>
    <row r="2989" spans="1:19">
      <c r="A2989">
        <v>258</v>
      </c>
      <c r="B2989">
        <v>209</v>
      </c>
      <c r="C2989">
        <v>1481</v>
      </c>
      <c r="D2989">
        <v>51002.3</v>
      </c>
      <c r="E2989">
        <v>1409</v>
      </c>
      <c r="F2989">
        <v>58008.3</v>
      </c>
      <c r="G2989">
        <v>41.169837000000001</v>
      </c>
      <c r="H2989">
        <v>34.76</v>
      </c>
      <c r="I2989">
        <v>6.4098369999999996</v>
      </c>
      <c r="J2989">
        <v>1.1844030000000001</v>
      </c>
      <c r="K2989">
        <v>0</v>
      </c>
      <c r="L2989">
        <v>0</v>
      </c>
      <c r="M2989">
        <v>72</v>
      </c>
      <c r="N2989">
        <v>-7006</v>
      </c>
      <c r="O2989">
        <v>4.86158</v>
      </c>
      <c r="P2989">
        <v>21</v>
      </c>
      <c r="Q2989">
        <v>1.417961</v>
      </c>
      <c r="R2989" t="s">
        <v>43</v>
      </c>
      <c r="S2989" t="s">
        <v>43</v>
      </c>
    </row>
    <row r="2990" spans="1:19">
      <c r="A2990">
        <v>3397</v>
      </c>
      <c r="B2990">
        <v>1417</v>
      </c>
      <c r="C2990">
        <v>1481</v>
      </c>
      <c r="D2990">
        <v>68482.710000000006</v>
      </c>
      <c r="E2990">
        <v>1412</v>
      </c>
      <c r="F2990">
        <v>76730.710000000006</v>
      </c>
      <c r="G2990">
        <v>54.341862999999996</v>
      </c>
      <c r="H2990">
        <v>23.63</v>
      </c>
      <c r="I2990">
        <v>30.711863000000001</v>
      </c>
      <c r="J2990">
        <v>2.2996979999999998</v>
      </c>
      <c r="K2990">
        <v>0</v>
      </c>
      <c r="L2990">
        <v>0</v>
      </c>
      <c r="M2990">
        <v>69</v>
      </c>
      <c r="N2990">
        <v>-8248</v>
      </c>
      <c r="O2990">
        <v>4.659014</v>
      </c>
      <c r="P2990">
        <v>27</v>
      </c>
      <c r="Q2990">
        <v>1.8230930000000001</v>
      </c>
      <c r="R2990" t="s">
        <v>43</v>
      </c>
      <c r="S2990" t="s">
        <v>43</v>
      </c>
    </row>
    <row r="2991" spans="1:19">
      <c r="A2991">
        <v>4209</v>
      </c>
      <c r="B2991">
        <v>1744</v>
      </c>
      <c r="C2991">
        <v>1481</v>
      </c>
      <c r="D2991">
        <v>36619.120000000003</v>
      </c>
      <c r="E2991">
        <v>1318</v>
      </c>
      <c r="F2991">
        <v>50813.120000000003</v>
      </c>
      <c r="G2991">
        <v>38.553201999999999</v>
      </c>
      <c r="H2991">
        <v>25.99</v>
      </c>
      <c r="I2991">
        <v>12.563202</v>
      </c>
      <c r="J2991">
        <v>1.4833860000000001</v>
      </c>
      <c r="K2991">
        <v>0</v>
      </c>
      <c r="L2991">
        <v>0</v>
      </c>
      <c r="M2991">
        <v>163</v>
      </c>
      <c r="N2991">
        <v>-14194</v>
      </c>
      <c r="O2991">
        <v>11.006076999999999</v>
      </c>
      <c r="P2991">
        <v>29</v>
      </c>
      <c r="Q2991">
        <v>1.9581360000000001</v>
      </c>
      <c r="R2991" t="s">
        <v>43</v>
      </c>
      <c r="S2991" t="s">
        <v>43</v>
      </c>
    </row>
    <row r="2992" spans="1:19">
      <c r="A2992">
        <v>4307</v>
      </c>
      <c r="B2992">
        <v>472</v>
      </c>
      <c r="C2992">
        <v>1479</v>
      </c>
      <c r="D2992">
        <v>41188.71</v>
      </c>
      <c r="E2992">
        <v>1225</v>
      </c>
      <c r="F2992">
        <v>60693.71</v>
      </c>
      <c r="G2992">
        <v>49.545886000000003</v>
      </c>
      <c r="H2992">
        <v>53.47</v>
      </c>
      <c r="I2992">
        <v>-3.9241139999999999</v>
      </c>
      <c r="J2992">
        <v>0.92661099999999996</v>
      </c>
      <c r="K2992">
        <v>0</v>
      </c>
      <c r="L2992">
        <v>0</v>
      </c>
      <c r="M2992">
        <v>254</v>
      </c>
      <c r="N2992">
        <v>-19505</v>
      </c>
      <c r="O2992">
        <v>17.173766000000001</v>
      </c>
      <c r="P2992">
        <v>20</v>
      </c>
      <c r="Q2992">
        <v>1.3522650000000001</v>
      </c>
      <c r="R2992" t="s">
        <v>43</v>
      </c>
      <c r="S2992" t="s">
        <v>43</v>
      </c>
    </row>
    <row r="2993" spans="1:19">
      <c r="A2993">
        <v>3652</v>
      </c>
      <c r="B2993">
        <v>665</v>
      </c>
      <c r="C2993">
        <v>1477</v>
      </c>
      <c r="D2993">
        <v>49091.89</v>
      </c>
      <c r="E2993">
        <v>1432</v>
      </c>
      <c r="F2993">
        <v>54459.89</v>
      </c>
      <c r="G2993">
        <v>38.030648999999997</v>
      </c>
      <c r="H2993">
        <v>19.54</v>
      </c>
      <c r="I2993">
        <v>18.490649000000001</v>
      </c>
      <c r="J2993">
        <v>1.9462969999999999</v>
      </c>
      <c r="K2993">
        <v>0</v>
      </c>
      <c r="L2993">
        <v>0</v>
      </c>
      <c r="M2993">
        <v>45</v>
      </c>
      <c r="N2993">
        <v>-5368</v>
      </c>
      <c r="O2993">
        <v>3.046716</v>
      </c>
      <c r="P2993">
        <v>26</v>
      </c>
      <c r="Q2993">
        <v>1.7603249999999999</v>
      </c>
      <c r="R2993" t="s">
        <v>43</v>
      </c>
      <c r="S2993" t="s">
        <v>43</v>
      </c>
    </row>
    <row r="2994" spans="1:19">
      <c r="A2994">
        <v>5509</v>
      </c>
      <c r="B2994">
        <v>1523</v>
      </c>
      <c r="C2994">
        <v>1477</v>
      </c>
      <c r="D2994">
        <v>42263.44</v>
      </c>
      <c r="E2994">
        <v>1364</v>
      </c>
      <c r="F2994">
        <v>51893.440000000002</v>
      </c>
      <c r="G2994">
        <v>38.045043999999997</v>
      </c>
      <c r="H2994">
        <v>30.635000000000002</v>
      </c>
      <c r="I2994">
        <v>7.4100440000000001</v>
      </c>
      <c r="J2994">
        <v>1.2418819999999999</v>
      </c>
      <c r="K2994">
        <v>0</v>
      </c>
      <c r="L2994">
        <v>0</v>
      </c>
      <c r="M2994">
        <v>113</v>
      </c>
      <c r="N2994">
        <v>-9630</v>
      </c>
      <c r="O2994">
        <v>7.6506429999999996</v>
      </c>
      <c r="P2994">
        <v>15</v>
      </c>
      <c r="Q2994">
        <v>1.0155719999999999</v>
      </c>
      <c r="R2994" t="s">
        <v>43</v>
      </c>
      <c r="S2994" t="s">
        <v>43</v>
      </c>
    </row>
    <row r="2995" spans="1:19">
      <c r="A2995">
        <v>5661</v>
      </c>
      <c r="B2995">
        <v>199</v>
      </c>
      <c r="C2995">
        <v>1476</v>
      </c>
      <c r="D2995">
        <v>102185.11</v>
      </c>
      <c r="E2995">
        <v>1388</v>
      </c>
      <c r="F2995">
        <v>114340.11</v>
      </c>
      <c r="G2995">
        <v>82.377600999999999</v>
      </c>
      <c r="H2995">
        <v>43.424999999999997</v>
      </c>
      <c r="I2995">
        <v>38.952601000000001</v>
      </c>
      <c r="J2995">
        <v>1.8970089999999999</v>
      </c>
      <c r="K2995">
        <v>0</v>
      </c>
      <c r="L2995">
        <v>0</v>
      </c>
      <c r="M2995">
        <v>88</v>
      </c>
      <c r="N2995">
        <v>-12155</v>
      </c>
      <c r="O2995">
        <v>5.9620600000000001</v>
      </c>
      <c r="P2995">
        <v>20</v>
      </c>
      <c r="Q2995">
        <v>1.3550139999999999</v>
      </c>
      <c r="R2995" t="s">
        <v>43</v>
      </c>
      <c r="S2995" t="s">
        <v>43</v>
      </c>
    </row>
    <row r="2996" spans="1:19">
      <c r="A2996">
        <v>2986</v>
      </c>
      <c r="B2996">
        <v>1173</v>
      </c>
      <c r="C2996">
        <v>1475</v>
      </c>
      <c r="D2996">
        <v>118046.74</v>
      </c>
      <c r="E2996">
        <v>1402</v>
      </c>
      <c r="F2996">
        <v>127092.74</v>
      </c>
      <c r="G2996">
        <v>90.651026999999999</v>
      </c>
      <c r="H2996">
        <v>66.47</v>
      </c>
      <c r="I2996">
        <v>24.181027</v>
      </c>
      <c r="J2996">
        <v>1.3637889999999999</v>
      </c>
      <c r="K2996">
        <v>0</v>
      </c>
      <c r="L2996">
        <v>0</v>
      </c>
      <c r="M2996">
        <v>73</v>
      </c>
      <c r="N2996">
        <v>-9046</v>
      </c>
      <c r="O2996">
        <v>4.9491529999999999</v>
      </c>
      <c r="P2996">
        <v>18</v>
      </c>
      <c r="Q2996">
        <v>1.2203390000000001</v>
      </c>
      <c r="R2996" t="s">
        <v>43</v>
      </c>
      <c r="S2996" t="s">
        <v>43</v>
      </c>
    </row>
    <row r="2997" spans="1:19">
      <c r="A2997">
        <v>6061</v>
      </c>
      <c r="B2997">
        <v>1416</v>
      </c>
      <c r="C2997">
        <v>1472</v>
      </c>
      <c r="D2997">
        <v>120591.31</v>
      </c>
      <c r="E2997">
        <v>1415</v>
      </c>
      <c r="F2997">
        <v>129945.31</v>
      </c>
      <c r="G2997">
        <v>91.834141000000002</v>
      </c>
      <c r="H2997">
        <v>56.4</v>
      </c>
      <c r="I2997">
        <v>35.434140999999997</v>
      </c>
      <c r="J2997">
        <v>1.6282650000000001</v>
      </c>
      <c r="K2997">
        <v>0</v>
      </c>
      <c r="L2997">
        <v>0</v>
      </c>
      <c r="M2997">
        <v>57</v>
      </c>
      <c r="N2997">
        <v>-9354</v>
      </c>
      <c r="O2997">
        <v>3.8722829999999999</v>
      </c>
      <c r="P2997">
        <v>15</v>
      </c>
      <c r="Q2997">
        <v>1.0190220000000001</v>
      </c>
      <c r="R2997" t="s">
        <v>43</v>
      </c>
      <c r="S2997" t="s">
        <v>43</v>
      </c>
    </row>
    <row r="2998" spans="1:19">
      <c r="A2998">
        <v>2317</v>
      </c>
      <c r="B2998">
        <v>169</v>
      </c>
      <c r="C2998">
        <v>1471</v>
      </c>
      <c r="D2998">
        <v>19962.68</v>
      </c>
      <c r="E2998">
        <v>1469</v>
      </c>
      <c r="F2998">
        <v>20438.68</v>
      </c>
      <c r="G2998">
        <v>13.913328999999999</v>
      </c>
      <c r="H2998">
        <v>8.2200000000000006</v>
      </c>
      <c r="I2998">
        <v>5.6933290000000003</v>
      </c>
      <c r="J2998">
        <v>1.6926190000000001</v>
      </c>
      <c r="K2998">
        <v>0</v>
      </c>
      <c r="L2998">
        <v>0</v>
      </c>
      <c r="M2998">
        <v>2</v>
      </c>
      <c r="N2998">
        <v>-476</v>
      </c>
      <c r="O2998">
        <v>0.135962</v>
      </c>
      <c r="P2998">
        <v>18</v>
      </c>
      <c r="Q2998">
        <v>1.223657</v>
      </c>
      <c r="R2998" t="s">
        <v>43</v>
      </c>
      <c r="S2998" t="s">
        <v>43</v>
      </c>
    </row>
    <row r="2999" spans="1:19">
      <c r="A2999">
        <v>4011</v>
      </c>
      <c r="B2999">
        <v>773</v>
      </c>
      <c r="C2999">
        <v>1470</v>
      </c>
      <c r="D2999">
        <v>50510.45</v>
      </c>
      <c r="E2999">
        <v>1422</v>
      </c>
      <c r="F2999">
        <v>57454.45</v>
      </c>
      <c r="G2999">
        <v>40.403973000000001</v>
      </c>
      <c r="H2999">
        <v>18.920000000000002</v>
      </c>
      <c r="I2999">
        <v>21.483972999999999</v>
      </c>
      <c r="J2999">
        <v>2.1355170000000001</v>
      </c>
      <c r="K2999">
        <v>0</v>
      </c>
      <c r="L2999">
        <v>0</v>
      </c>
      <c r="M2999">
        <v>48</v>
      </c>
      <c r="N2999">
        <v>-6944</v>
      </c>
      <c r="O2999">
        <v>3.2653059999999998</v>
      </c>
      <c r="P2999">
        <v>21</v>
      </c>
      <c r="Q2999">
        <v>1.428571</v>
      </c>
      <c r="R2999" t="s">
        <v>43</v>
      </c>
      <c r="S2999" t="s">
        <v>43</v>
      </c>
    </row>
    <row r="3000" spans="1:19">
      <c r="A3000">
        <v>3218</v>
      </c>
      <c r="B3000">
        <v>209</v>
      </c>
      <c r="C3000">
        <v>1466</v>
      </c>
      <c r="D3000">
        <v>48851.01</v>
      </c>
      <c r="E3000">
        <v>1405</v>
      </c>
      <c r="F3000">
        <v>54868.01</v>
      </c>
      <c r="G3000">
        <v>39.051963999999998</v>
      </c>
      <c r="H3000">
        <v>33.89</v>
      </c>
      <c r="I3000">
        <v>5.1619640000000002</v>
      </c>
      <c r="J3000">
        <v>1.152315</v>
      </c>
      <c r="K3000">
        <v>0</v>
      </c>
      <c r="L3000">
        <v>0</v>
      </c>
      <c r="M3000">
        <v>61</v>
      </c>
      <c r="N3000">
        <v>-6017</v>
      </c>
      <c r="O3000">
        <v>4.1609819999999997</v>
      </c>
      <c r="P3000">
        <v>20</v>
      </c>
      <c r="Q3000">
        <v>1.3642559999999999</v>
      </c>
      <c r="R3000" t="s">
        <v>43</v>
      </c>
      <c r="S3000" t="s">
        <v>43</v>
      </c>
    </row>
    <row r="3001" spans="1:19">
      <c r="A3001">
        <v>3146</v>
      </c>
      <c r="B3001">
        <v>1915</v>
      </c>
      <c r="C3001">
        <v>1466</v>
      </c>
      <c r="D3001">
        <v>63831.95</v>
      </c>
      <c r="E3001">
        <v>1441</v>
      </c>
      <c r="F3001">
        <v>66071.95</v>
      </c>
      <c r="G3001">
        <v>45.851457000000003</v>
      </c>
      <c r="H3001">
        <v>25.78</v>
      </c>
      <c r="I3001">
        <v>20.071456999999999</v>
      </c>
      <c r="J3001">
        <v>1.778567</v>
      </c>
      <c r="K3001">
        <v>0</v>
      </c>
      <c r="L3001">
        <v>0</v>
      </c>
      <c r="M3001">
        <v>25</v>
      </c>
      <c r="N3001">
        <v>-2240</v>
      </c>
      <c r="O3001">
        <v>1.7053210000000001</v>
      </c>
      <c r="P3001">
        <v>25</v>
      </c>
      <c r="Q3001">
        <v>1.7053210000000001</v>
      </c>
      <c r="R3001" t="s">
        <v>43</v>
      </c>
      <c r="S3001" t="s">
        <v>43</v>
      </c>
    </row>
    <row r="3002" spans="1:19">
      <c r="A3002">
        <v>6122</v>
      </c>
      <c r="B3002">
        <v>1717</v>
      </c>
      <c r="C3002">
        <v>1466</v>
      </c>
      <c r="D3002">
        <v>68981.119999999995</v>
      </c>
      <c r="E3002">
        <v>1430</v>
      </c>
      <c r="F3002">
        <v>73132.12</v>
      </c>
      <c r="G3002">
        <v>51.141342999999999</v>
      </c>
      <c r="H3002">
        <v>43.22</v>
      </c>
      <c r="I3002">
        <v>7.9213430000000002</v>
      </c>
      <c r="J3002">
        <v>1.1832800000000001</v>
      </c>
      <c r="K3002">
        <v>0</v>
      </c>
      <c r="L3002">
        <v>0</v>
      </c>
      <c r="M3002">
        <v>36</v>
      </c>
      <c r="N3002">
        <v>-4151</v>
      </c>
      <c r="O3002">
        <v>2.4556619999999998</v>
      </c>
      <c r="P3002">
        <v>26</v>
      </c>
      <c r="Q3002">
        <v>1.773533</v>
      </c>
      <c r="R3002" t="s">
        <v>43</v>
      </c>
      <c r="S3002" t="s">
        <v>43</v>
      </c>
    </row>
    <row r="3003" spans="1:19">
      <c r="A3003">
        <v>6088</v>
      </c>
      <c r="B3003">
        <v>415</v>
      </c>
      <c r="C3003">
        <v>1464</v>
      </c>
      <c r="D3003">
        <v>31580.81</v>
      </c>
      <c r="E3003">
        <v>1363</v>
      </c>
      <c r="F3003">
        <v>39824.81</v>
      </c>
      <c r="G3003">
        <v>29.218495999999998</v>
      </c>
      <c r="H3003">
        <v>17.34</v>
      </c>
      <c r="I3003">
        <v>11.878496</v>
      </c>
      <c r="J3003">
        <v>1.6850339999999999</v>
      </c>
      <c r="K3003">
        <v>0</v>
      </c>
      <c r="L3003">
        <v>0</v>
      </c>
      <c r="M3003">
        <v>101</v>
      </c>
      <c r="N3003">
        <v>-8244</v>
      </c>
      <c r="O3003">
        <v>6.8989070000000003</v>
      </c>
      <c r="P3003">
        <v>19</v>
      </c>
      <c r="Q3003">
        <v>1.297814</v>
      </c>
      <c r="R3003" t="s">
        <v>43</v>
      </c>
      <c r="S3003" t="s">
        <v>43</v>
      </c>
    </row>
    <row r="3004" spans="1:19">
      <c r="A3004">
        <v>364</v>
      </c>
      <c r="B3004">
        <v>1282</v>
      </c>
      <c r="C3004">
        <v>1463</v>
      </c>
      <c r="D3004">
        <v>52734.62</v>
      </c>
      <c r="E3004">
        <v>1380</v>
      </c>
      <c r="F3004">
        <v>62890.62</v>
      </c>
      <c r="G3004">
        <v>45.572913</v>
      </c>
      <c r="H3004">
        <v>32.5</v>
      </c>
      <c r="I3004">
        <v>13.072913</v>
      </c>
      <c r="J3004">
        <v>1.4022429999999999</v>
      </c>
      <c r="K3004">
        <v>0</v>
      </c>
      <c r="L3004">
        <v>0</v>
      </c>
      <c r="M3004">
        <v>83</v>
      </c>
      <c r="N3004">
        <v>-10156</v>
      </c>
      <c r="O3004">
        <v>5.6732740000000002</v>
      </c>
      <c r="P3004">
        <v>24</v>
      </c>
      <c r="Q3004">
        <v>1.6404650000000001</v>
      </c>
      <c r="R3004" t="s">
        <v>43</v>
      </c>
      <c r="S3004" t="s">
        <v>43</v>
      </c>
    </row>
    <row r="3005" spans="1:19">
      <c r="A3005">
        <v>4722</v>
      </c>
      <c r="B3005">
        <v>1526</v>
      </c>
      <c r="C3005">
        <v>1463</v>
      </c>
      <c r="D3005">
        <v>40097.64</v>
      </c>
      <c r="E3005">
        <v>1392</v>
      </c>
      <c r="F3005">
        <v>45644.639999999999</v>
      </c>
      <c r="G3005">
        <v>32.790689999999998</v>
      </c>
      <c r="H3005">
        <v>22.215</v>
      </c>
      <c r="I3005">
        <v>10.57569</v>
      </c>
      <c r="J3005">
        <v>1.4760610000000001</v>
      </c>
      <c r="K3005">
        <v>0</v>
      </c>
      <c r="L3005">
        <v>0</v>
      </c>
      <c r="M3005">
        <v>71</v>
      </c>
      <c r="N3005">
        <v>-5547</v>
      </c>
      <c r="O3005">
        <v>4.8530420000000003</v>
      </c>
      <c r="P3005">
        <v>27</v>
      </c>
      <c r="Q3005">
        <v>1.845523</v>
      </c>
      <c r="R3005" t="s">
        <v>43</v>
      </c>
      <c r="S3005" t="s">
        <v>43</v>
      </c>
    </row>
    <row r="3006" spans="1:19">
      <c r="A3006">
        <v>3389</v>
      </c>
      <c r="B3006">
        <v>1169</v>
      </c>
      <c r="C3006">
        <v>1462</v>
      </c>
      <c r="D3006">
        <v>57229</v>
      </c>
      <c r="E3006">
        <v>1452</v>
      </c>
      <c r="F3006">
        <v>58779</v>
      </c>
      <c r="G3006">
        <v>40.481405000000002</v>
      </c>
      <c r="H3006">
        <v>34.674999999999997</v>
      </c>
      <c r="I3006">
        <v>5.8064049999999998</v>
      </c>
      <c r="J3006">
        <v>1.1674519999999999</v>
      </c>
      <c r="K3006">
        <v>0</v>
      </c>
      <c r="L3006">
        <v>0</v>
      </c>
      <c r="M3006">
        <v>10</v>
      </c>
      <c r="N3006">
        <v>-1550</v>
      </c>
      <c r="O3006">
        <v>0.68399500000000002</v>
      </c>
      <c r="P3006">
        <v>27</v>
      </c>
      <c r="Q3006">
        <v>1.8467849999999999</v>
      </c>
      <c r="R3006" t="s">
        <v>43</v>
      </c>
      <c r="S3006" t="s">
        <v>43</v>
      </c>
    </row>
    <row r="3007" spans="1:19">
      <c r="A3007">
        <v>5563</v>
      </c>
      <c r="B3007">
        <v>1211</v>
      </c>
      <c r="C3007">
        <v>1462</v>
      </c>
      <c r="D3007">
        <v>50258.16</v>
      </c>
      <c r="E3007">
        <v>1401</v>
      </c>
      <c r="F3007">
        <v>57004.160000000003</v>
      </c>
      <c r="G3007">
        <v>40.688194000000003</v>
      </c>
      <c r="H3007">
        <v>18.579999999999998</v>
      </c>
      <c r="I3007">
        <v>22.108194000000001</v>
      </c>
      <c r="J3007">
        <v>2.1898919999999999</v>
      </c>
      <c r="K3007">
        <v>0</v>
      </c>
      <c r="L3007">
        <v>0</v>
      </c>
      <c r="M3007">
        <v>61</v>
      </c>
      <c r="N3007">
        <v>-6746</v>
      </c>
      <c r="O3007">
        <v>4.1723670000000004</v>
      </c>
      <c r="P3007">
        <v>10</v>
      </c>
      <c r="Q3007">
        <v>0.68399500000000002</v>
      </c>
      <c r="R3007" t="s">
        <v>43</v>
      </c>
      <c r="S3007" t="s">
        <v>43</v>
      </c>
    </row>
    <row r="3008" spans="1:19">
      <c r="A3008">
        <v>6042</v>
      </c>
      <c r="B3008">
        <v>1555</v>
      </c>
      <c r="C3008">
        <v>1462</v>
      </c>
      <c r="D3008">
        <v>42893.25</v>
      </c>
      <c r="E3008">
        <v>1403</v>
      </c>
      <c r="F3008">
        <v>47313.25</v>
      </c>
      <c r="G3008">
        <v>33.722915</v>
      </c>
      <c r="H3008">
        <v>37.17</v>
      </c>
      <c r="I3008">
        <v>-3.447085</v>
      </c>
      <c r="J3008">
        <v>0.90726200000000001</v>
      </c>
      <c r="K3008">
        <v>0</v>
      </c>
      <c r="L3008">
        <v>0</v>
      </c>
      <c r="M3008">
        <v>59</v>
      </c>
      <c r="N3008">
        <v>-4420</v>
      </c>
      <c r="O3008">
        <v>4.0355679999999996</v>
      </c>
      <c r="P3008">
        <v>19</v>
      </c>
      <c r="Q3008">
        <v>1.29959</v>
      </c>
      <c r="R3008" t="s">
        <v>43</v>
      </c>
      <c r="S3008" t="s">
        <v>43</v>
      </c>
    </row>
    <row r="3009" spans="1:19">
      <c r="A3009">
        <v>4213</v>
      </c>
      <c r="B3009">
        <v>1171</v>
      </c>
      <c r="C3009">
        <v>1461</v>
      </c>
      <c r="D3009">
        <v>162786.29</v>
      </c>
      <c r="E3009">
        <v>1438</v>
      </c>
      <c r="F3009">
        <v>167094.29</v>
      </c>
      <c r="G3009">
        <v>116.199089</v>
      </c>
      <c r="H3009">
        <v>80.814999999999998</v>
      </c>
      <c r="I3009">
        <v>35.384089000000003</v>
      </c>
      <c r="J3009">
        <v>1.4378409999999999</v>
      </c>
      <c r="K3009">
        <v>0</v>
      </c>
      <c r="L3009">
        <v>0</v>
      </c>
      <c r="M3009">
        <v>23</v>
      </c>
      <c r="N3009">
        <v>-4308</v>
      </c>
      <c r="O3009">
        <v>1.5742640000000001</v>
      </c>
      <c r="P3009">
        <v>22</v>
      </c>
      <c r="Q3009">
        <v>1.5058180000000001</v>
      </c>
      <c r="R3009" t="s">
        <v>43</v>
      </c>
      <c r="S3009" t="s">
        <v>43</v>
      </c>
    </row>
    <row r="3010" spans="1:19">
      <c r="A3010">
        <v>4229</v>
      </c>
      <c r="B3010">
        <v>282</v>
      </c>
      <c r="C3010">
        <v>1459</v>
      </c>
      <c r="D3010">
        <v>48770.42</v>
      </c>
      <c r="E3010">
        <v>1349</v>
      </c>
      <c r="F3010">
        <v>58930.42</v>
      </c>
      <c r="G3010">
        <v>43.684522000000001</v>
      </c>
      <c r="H3010">
        <v>24.41</v>
      </c>
      <c r="I3010">
        <v>19.274522000000001</v>
      </c>
      <c r="J3010">
        <v>1.7896160000000001</v>
      </c>
      <c r="K3010">
        <v>0</v>
      </c>
      <c r="L3010">
        <v>0</v>
      </c>
      <c r="M3010">
        <v>110</v>
      </c>
      <c r="N3010">
        <v>-10160</v>
      </c>
      <c r="O3010">
        <v>7.5394110000000003</v>
      </c>
      <c r="P3010">
        <v>12</v>
      </c>
      <c r="Q3010">
        <v>0.82248100000000002</v>
      </c>
      <c r="R3010" t="s">
        <v>43</v>
      </c>
      <c r="S3010" t="s">
        <v>43</v>
      </c>
    </row>
    <row r="3011" spans="1:19">
      <c r="A3011">
        <v>3949</v>
      </c>
      <c r="B3011">
        <v>721</v>
      </c>
      <c r="C3011">
        <v>1458</v>
      </c>
      <c r="D3011">
        <v>51715.18</v>
      </c>
      <c r="E3011">
        <v>1417</v>
      </c>
      <c r="F3011">
        <v>59785.18</v>
      </c>
      <c r="G3011">
        <v>42.191375999999998</v>
      </c>
      <c r="H3011">
        <v>14.48</v>
      </c>
      <c r="I3011">
        <v>27.711376000000001</v>
      </c>
      <c r="J3011">
        <v>2.9137689999999998</v>
      </c>
      <c r="K3011">
        <v>0</v>
      </c>
      <c r="L3011">
        <v>0</v>
      </c>
      <c r="M3011">
        <v>41</v>
      </c>
      <c r="N3011">
        <v>-8070</v>
      </c>
      <c r="O3011">
        <v>2.812071</v>
      </c>
      <c r="P3011">
        <v>15</v>
      </c>
      <c r="Q3011">
        <v>1.028807</v>
      </c>
      <c r="R3011" t="s">
        <v>43</v>
      </c>
      <c r="S3011" t="s">
        <v>43</v>
      </c>
    </row>
    <row r="3012" spans="1:19">
      <c r="A3012">
        <v>4371</v>
      </c>
      <c r="B3012">
        <v>1815</v>
      </c>
      <c r="C3012">
        <v>1455</v>
      </c>
      <c r="D3012">
        <v>39067.46</v>
      </c>
      <c r="E3012">
        <v>1400</v>
      </c>
      <c r="F3012">
        <v>43220.46</v>
      </c>
      <c r="G3012">
        <v>30.871756999999999</v>
      </c>
      <c r="H3012">
        <v>30.524999999999999</v>
      </c>
      <c r="I3012">
        <v>0.34675699999999998</v>
      </c>
      <c r="J3012">
        <v>1.01136</v>
      </c>
      <c r="K3012">
        <v>0</v>
      </c>
      <c r="L3012">
        <v>0</v>
      </c>
      <c r="M3012">
        <v>55</v>
      </c>
      <c r="N3012">
        <v>-4153</v>
      </c>
      <c r="O3012">
        <v>3.7800690000000001</v>
      </c>
      <c r="P3012">
        <v>23</v>
      </c>
      <c r="Q3012">
        <v>1.580756</v>
      </c>
      <c r="R3012" t="s">
        <v>43</v>
      </c>
      <c r="S3012" t="s">
        <v>43</v>
      </c>
    </row>
    <row r="3013" spans="1:19">
      <c r="A3013">
        <v>5899</v>
      </c>
      <c r="B3013">
        <v>913</v>
      </c>
      <c r="C3013">
        <v>1455</v>
      </c>
      <c r="D3013">
        <v>47824.5</v>
      </c>
      <c r="E3013">
        <v>1352</v>
      </c>
      <c r="F3013">
        <v>55891.5</v>
      </c>
      <c r="G3013">
        <v>41.339866999999998</v>
      </c>
      <c r="H3013">
        <v>36.22</v>
      </c>
      <c r="I3013">
        <v>5.1198670000000002</v>
      </c>
      <c r="J3013">
        <v>1.1413549999999999</v>
      </c>
      <c r="K3013">
        <v>0</v>
      </c>
      <c r="L3013">
        <v>0</v>
      </c>
      <c r="M3013">
        <v>103</v>
      </c>
      <c r="N3013">
        <v>-8067</v>
      </c>
      <c r="O3013">
        <v>7.0790379999999997</v>
      </c>
      <c r="P3013">
        <v>17</v>
      </c>
      <c r="Q3013">
        <v>1.168385</v>
      </c>
      <c r="R3013" t="s">
        <v>43</v>
      </c>
      <c r="S3013" t="s">
        <v>43</v>
      </c>
    </row>
    <row r="3014" spans="1:19">
      <c r="A3014">
        <v>3563</v>
      </c>
      <c r="B3014">
        <v>1492</v>
      </c>
      <c r="C3014">
        <v>1454</v>
      </c>
      <c r="D3014">
        <v>50613.67</v>
      </c>
      <c r="E3014">
        <v>1419</v>
      </c>
      <c r="F3014">
        <v>54927.67</v>
      </c>
      <c r="G3014">
        <v>38.708717</v>
      </c>
      <c r="H3014">
        <v>27.1</v>
      </c>
      <c r="I3014">
        <v>11.608717</v>
      </c>
      <c r="J3014">
        <v>1.428366</v>
      </c>
      <c r="K3014">
        <v>0</v>
      </c>
      <c r="L3014">
        <v>0</v>
      </c>
      <c r="M3014">
        <v>35</v>
      </c>
      <c r="N3014">
        <v>-4314</v>
      </c>
      <c r="O3014">
        <v>2.4071530000000001</v>
      </c>
      <c r="P3014">
        <v>16</v>
      </c>
      <c r="Q3014">
        <v>1.1004130000000001</v>
      </c>
      <c r="R3014" t="s">
        <v>43</v>
      </c>
      <c r="S3014" t="s">
        <v>43</v>
      </c>
    </row>
    <row r="3015" spans="1:19">
      <c r="A3015">
        <v>4440</v>
      </c>
      <c r="B3015">
        <v>1668</v>
      </c>
      <c r="C3015">
        <v>1453</v>
      </c>
      <c r="D3015">
        <v>98175.24</v>
      </c>
      <c r="E3015">
        <v>1371</v>
      </c>
      <c r="F3015">
        <v>105202.24000000001</v>
      </c>
      <c r="G3015">
        <v>76.733946000000003</v>
      </c>
      <c r="H3015">
        <v>75.069999999999993</v>
      </c>
      <c r="I3015">
        <v>1.6639459999999999</v>
      </c>
      <c r="J3015">
        <v>1.022165</v>
      </c>
      <c r="K3015">
        <v>0</v>
      </c>
      <c r="L3015">
        <v>0</v>
      </c>
      <c r="M3015">
        <v>82</v>
      </c>
      <c r="N3015">
        <v>-7027</v>
      </c>
      <c r="O3015">
        <v>5.6434959999999998</v>
      </c>
      <c r="P3015">
        <v>38</v>
      </c>
      <c r="Q3015">
        <v>2.6152790000000001</v>
      </c>
      <c r="R3015" t="s">
        <v>43</v>
      </c>
      <c r="S3015" t="s">
        <v>43</v>
      </c>
    </row>
    <row r="3016" spans="1:19">
      <c r="A3016">
        <v>1179</v>
      </c>
      <c r="B3016">
        <v>1530</v>
      </c>
      <c r="C3016">
        <v>1453</v>
      </c>
      <c r="D3016">
        <v>19394.84</v>
      </c>
      <c r="E3016">
        <v>1299</v>
      </c>
      <c r="F3016">
        <v>31711.84</v>
      </c>
      <c r="G3016">
        <v>24.412502</v>
      </c>
      <c r="H3016">
        <v>15.67</v>
      </c>
      <c r="I3016">
        <v>8.742502</v>
      </c>
      <c r="J3016">
        <v>1.5579130000000001</v>
      </c>
      <c r="K3016">
        <v>0</v>
      </c>
      <c r="L3016">
        <v>0</v>
      </c>
      <c r="M3016">
        <v>154</v>
      </c>
      <c r="N3016">
        <v>-12317</v>
      </c>
      <c r="O3016">
        <v>10.598761</v>
      </c>
      <c r="P3016">
        <v>5</v>
      </c>
      <c r="Q3016">
        <v>0.34411599999999998</v>
      </c>
      <c r="R3016" t="s">
        <v>43</v>
      </c>
      <c r="S3016" t="s">
        <v>43</v>
      </c>
    </row>
    <row r="3017" spans="1:19">
      <c r="A3017">
        <v>1300</v>
      </c>
      <c r="B3017">
        <v>678</v>
      </c>
      <c r="C3017">
        <v>1453</v>
      </c>
      <c r="D3017">
        <v>43520.77</v>
      </c>
      <c r="E3017">
        <v>1356</v>
      </c>
      <c r="F3017">
        <v>51246.77</v>
      </c>
      <c r="G3017">
        <v>37.792603</v>
      </c>
      <c r="H3017">
        <v>19.594999999999999</v>
      </c>
      <c r="I3017">
        <v>18.197603000000001</v>
      </c>
      <c r="J3017">
        <v>1.9286859999999999</v>
      </c>
      <c r="K3017">
        <v>0</v>
      </c>
      <c r="L3017">
        <v>0</v>
      </c>
      <c r="M3017">
        <v>97</v>
      </c>
      <c r="N3017">
        <v>-7726</v>
      </c>
      <c r="O3017">
        <v>6.6758430000000004</v>
      </c>
      <c r="P3017">
        <v>18</v>
      </c>
      <c r="Q3017">
        <v>1.2388159999999999</v>
      </c>
      <c r="R3017" t="s">
        <v>43</v>
      </c>
      <c r="S3017" t="s">
        <v>43</v>
      </c>
    </row>
    <row r="3018" spans="1:19">
      <c r="A3018">
        <v>3107</v>
      </c>
      <c r="B3018">
        <v>832</v>
      </c>
      <c r="C3018">
        <v>1453</v>
      </c>
      <c r="D3018">
        <v>97858.23</v>
      </c>
      <c r="E3018">
        <v>1439</v>
      </c>
      <c r="F3018">
        <v>100462.23</v>
      </c>
      <c r="G3018">
        <v>69.813918999999999</v>
      </c>
      <c r="H3018">
        <v>48.54</v>
      </c>
      <c r="I3018">
        <v>21.273918999999999</v>
      </c>
      <c r="J3018">
        <v>1.4382760000000001</v>
      </c>
      <c r="K3018">
        <v>0</v>
      </c>
      <c r="L3018">
        <v>0</v>
      </c>
      <c r="M3018">
        <v>14</v>
      </c>
      <c r="N3018">
        <v>-2604</v>
      </c>
      <c r="O3018">
        <v>0.96352400000000005</v>
      </c>
      <c r="P3018">
        <v>34</v>
      </c>
      <c r="Q3018">
        <v>2.3399860000000001</v>
      </c>
      <c r="R3018" t="s">
        <v>43</v>
      </c>
      <c r="S3018" t="s">
        <v>43</v>
      </c>
    </row>
    <row r="3019" spans="1:19">
      <c r="A3019">
        <v>4292</v>
      </c>
      <c r="B3019">
        <v>249</v>
      </c>
      <c r="C3019">
        <v>1452</v>
      </c>
      <c r="D3019">
        <v>65566.8</v>
      </c>
      <c r="E3019">
        <v>1426</v>
      </c>
      <c r="F3019">
        <v>69491.8</v>
      </c>
      <c r="G3019">
        <v>48.731977999999998</v>
      </c>
      <c r="H3019">
        <v>35.21</v>
      </c>
      <c r="I3019">
        <v>13.521978000000001</v>
      </c>
      <c r="J3019">
        <v>1.3840380000000001</v>
      </c>
      <c r="K3019">
        <v>1</v>
      </c>
      <c r="L3019">
        <v>6.8871000000000002E-2</v>
      </c>
      <c r="M3019">
        <v>25</v>
      </c>
      <c r="N3019">
        <v>-3925</v>
      </c>
      <c r="O3019">
        <v>1.7217629999999999</v>
      </c>
      <c r="P3019">
        <v>16</v>
      </c>
      <c r="Q3019">
        <v>1.101928</v>
      </c>
      <c r="R3019" t="s">
        <v>43</v>
      </c>
      <c r="S3019" t="s">
        <v>43</v>
      </c>
    </row>
    <row r="3020" spans="1:19">
      <c r="A3020">
        <v>4820</v>
      </c>
      <c r="B3020">
        <v>1757</v>
      </c>
      <c r="C3020">
        <v>1449</v>
      </c>
      <c r="D3020">
        <v>33391.949999999997</v>
      </c>
      <c r="E3020">
        <v>1361</v>
      </c>
      <c r="F3020">
        <v>41186.949999999997</v>
      </c>
      <c r="G3020">
        <v>30.262270000000001</v>
      </c>
      <c r="H3020">
        <v>14.82</v>
      </c>
      <c r="I3020">
        <v>15.442270000000001</v>
      </c>
      <c r="J3020">
        <v>2.0419890000000001</v>
      </c>
      <c r="K3020">
        <v>0</v>
      </c>
      <c r="L3020">
        <v>0</v>
      </c>
      <c r="M3020">
        <v>88</v>
      </c>
      <c r="N3020">
        <v>-7795</v>
      </c>
      <c r="O3020">
        <v>6.0731539999999997</v>
      </c>
      <c r="P3020">
        <v>14</v>
      </c>
      <c r="Q3020">
        <v>0.96618400000000004</v>
      </c>
      <c r="R3020" t="s">
        <v>43</v>
      </c>
      <c r="S3020" t="s">
        <v>43</v>
      </c>
    </row>
    <row r="3021" spans="1:19">
      <c r="A3021">
        <v>2982</v>
      </c>
      <c r="B3021">
        <v>369</v>
      </c>
      <c r="C3021">
        <v>1449</v>
      </c>
      <c r="D3021">
        <v>88135.360000000001</v>
      </c>
      <c r="E3021">
        <v>1373</v>
      </c>
      <c r="F3021">
        <v>95914.36</v>
      </c>
      <c r="G3021">
        <v>69.857508999999993</v>
      </c>
      <c r="H3021">
        <v>65.41</v>
      </c>
      <c r="I3021">
        <v>4.4475090000000002</v>
      </c>
      <c r="J3021">
        <v>1.0679940000000001</v>
      </c>
      <c r="K3021">
        <v>0</v>
      </c>
      <c r="L3021">
        <v>0</v>
      </c>
      <c r="M3021">
        <v>76</v>
      </c>
      <c r="N3021">
        <v>-7779</v>
      </c>
      <c r="O3021">
        <v>5.2449969999999997</v>
      </c>
      <c r="P3021">
        <v>36</v>
      </c>
      <c r="Q3021">
        <v>2.4844719999999998</v>
      </c>
      <c r="R3021" t="s">
        <v>43</v>
      </c>
      <c r="S3021" t="s">
        <v>43</v>
      </c>
    </row>
    <row r="3022" spans="1:19">
      <c r="A3022">
        <v>4421</v>
      </c>
      <c r="B3022">
        <v>1844</v>
      </c>
      <c r="C3022">
        <v>1448</v>
      </c>
      <c r="D3022">
        <v>66614.09</v>
      </c>
      <c r="E3022">
        <v>1394</v>
      </c>
      <c r="F3022">
        <v>73369.09</v>
      </c>
      <c r="G3022">
        <v>52.632058999999998</v>
      </c>
      <c r="H3022">
        <v>16.03</v>
      </c>
      <c r="I3022">
        <v>36.602058999999997</v>
      </c>
      <c r="J3022">
        <v>3.283347</v>
      </c>
      <c r="K3022">
        <v>0</v>
      </c>
      <c r="L3022">
        <v>0</v>
      </c>
      <c r="M3022">
        <v>54</v>
      </c>
      <c r="N3022">
        <v>-6755</v>
      </c>
      <c r="O3022">
        <v>3.729282</v>
      </c>
      <c r="P3022">
        <v>11</v>
      </c>
      <c r="Q3022">
        <v>0.75966900000000004</v>
      </c>
      <c r="R3022" t="s">
        <v>43</v>
      </c>
      <c r="S3022" t="s">
        <v>43</v>
      </c>
    </row>
    <row r="3023" spans="1:19">
      <c r="A3023">
        <v>6012</v>
      </c>
      <c r="B3023">
        <v>683</v>
      </c>
      <c r="C3023">
        <v>1447</v>
      </c>
      <c r="D3023">
        <v>46198.36</v>
      </c>
      <c r="E3023">
        <v>1360</v>
      </c>
      <c r="F3023">
        <v>53898.36</v>
      </c>
      <c r="G3023">
        <v>39.631146999999999</v>
      </c>
      <c r="H3023">
        <v>9.4849999999999994</v>
      </c>
      <c r="I3023">
        <v>30.146146999999999</v>
      </c>
      <c r="J3023">
        <v>4.1782969999999997</v>
      </c>
      <c r="K3023">
        <v>0</v>
      </c>
      <c r="L3023">
        <v>0</v>
      </c>
      <c r="M3023">
        <v>87</v>
      </c>
      <c r="N3023">
        <v>-7700</v>
      </c>
      <c r="O3023">
        <v>6.0124399999999998</v>
      </c>
      <c r="P3023">
        <v>19</v>
      </c>
      <c r="Q3023">
        <v>1.313062</v>
      </c>
      <c r="R3023" t="s">
        <v>43</v>
      </c>
      <c r="S3023" t="s">
        <v>43</v>
      </c>
    </row>
    <row r="3024" spans="1:19">
      <c r="A3024">
        <v>5973</v>
      </c>
      <c r="B3024">
        <v>1649</v>
      </c>
      <c r="C3024">
        <v>1445</v>
      </c>
      <c r="D3024">
        <v>56198.29</v>
      </c>
      <c r="E3024">
        <v>1445</v>
      </c>
      <c r="F3024">
        <v>56198.29</v>
      </c>
      <c r="G3024">
        <v>38.891550000000002</v>
      </c>
      <c r="H3024">
        <v>14.17</v>
      </c>
      <c r="I3024">
        <v>24.721550000000001</v>
      </c>
      <c r="J3024">
        <v>2.74464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11</v>
      </c>
      <c r="Q3024">
        <v>0.76124599999999998</v>
      </c>
      <c r="R3024" t="s">
        <v>43</v>
      </c>
      <c r="S3024" t="s">
        <v>43</v>
      </c>
    </row>
    <row r="3025" spans="1:19">
      <c r="A3025">
        <v>323</v>
      </c>
      <c r="B3025">
        <v>260</v>
      </c>
      <c r="C3025">
        <v>1445</v>
      </c>
      <c r="D3025">
        <v>55144.82</v>
      </c>
      <c r="E3025">
        <v>1361</v>
      </c>
      <c r="F3025">
        <v>64120.82</v>
      </c>
      <c r="G3025">
        <v>47.113019999999999</v>
      </c>
      <c r="H3025">
        <v>23.02</v>
      </c>
      <c r="I3025">
        <v>24.093019999999999</v>
      </c>
      <c r="J3025">
        <v>2.0466129999999998</v>
      </c>
      <c r="K3025">
        <v>0</v>
      </c>
      <c r="L3025">
        <v>0</v>
      </c>
      <c r="M3025">
        <v>84</v>
      </c>
      <c r="N3025">
        <v>-8976</v>
      </c>
      <c r="O3025">
        <v>5.8131490000000001</v>
      </c>
      <c r="P3025">
        <v>28</v>
      </c>
      <c r="Q3025">
        <v>1.937716</v>
      </c>
      <c r="R3025" t="s">
        <v>43</v>
      </c>
      <c r="S3025" t="s">
        <v>43</v>
      </c>
    </row>
    <row r="3026" spans="1:19">
      <c r="A3026">
        <v>4412</v>
      </c>
      <c r="B3026">
        <v>241</v>
      </c>
      <c r="C3026">
        <v>1445</v>
      </c>
      <c r="D3026">
        <v>42322.559999999998</v>
      </c>
      <c r="E3026">
        <v>1374</v>
      </c>
      <c r="F3026">
        <v>48754.559999999998</v>
      </c>
      <c r="G3026">
        <v>35.483668000000002</v>
      </c>
      <c r="H3026">
        <v>30.684999999999999</v>
      </c>
      <c r="I3026">
        <v>4.7986680000000002</v>
      </c>
      <c r="J3026">
        <v>1.156385</v>
      </c>
      <c r="K3026">
        <v>0</v>
      </c>
      <c r="L3026">
        <v>0</v>
      </c>
      <c r="M3026">
        <v>71</v>
      </c>
      <c r="N3026">
        <v>-6432</v>
      </c>
      <c r="O3026">
        <v>4.9134950000000002</v>
      </c>
      <c r="P3026">
        <v>30</v>
      </c>
      <c r="Q3026">
        <v>2.0761250000000002</v>
      </c>
      <c r="R3026" t="s">
        <v>43</v>
      </c>
      <c r="S3026" t="s">
        <v>43</v>
      </c>
    </row>
    <row r="3027" spans="1:19">
      <c r="A3027">
        <v>5060</v>
      </c>
      <c r="B3027">
        <v>1095</v>
      </c>
      <c r="C3027">
        <v>1443</v>
      </c>
      <c r="D3027">
        <v>69530.720000000001</v>
      </c>
      <c r="E3027">
        <v>1301</v>
      </c>
      <c r="F3027">
        <v>83456.72</v>
      </c>
      <c r="G3027">
        <v>64.148132000000004</v>
      </c>
      <c r="H3027">
        <v>47.74</v>
      </c>
      <c r="I3027">
        <v>16.408131999999998</v>
      </c>
      <c r="J3027">
        <v>1.3436980000000001</v>
      </c>
      <c r="K3027">
        <v>0</v>
      </c>
      <c r="L3027">
        <v>0</v>
      </c>
      <c r="M3027">
        <v>142</v>
      </c>
      <c r="N3027">
        <v>-13926</v>
      </c>
      <c r="O3027">
        <v>9.8406099999999999</v>
      </c>
      <c r="P3027">
        <v>57</v>
      </c>
      <c r="Q3027">
        <v>3.9501040000000001</v>
      </c>
      <c r="R3027" t="s">
        <v>43</v>
      </c>
      <c r="S3027" t="s">
        <v>43</v>
      </c>
    </row>
    <row r="3028" spans="1:19">
      <c r="A3028">
        <v>2798</v>
      </c>
      <c r="B3028">
        <v>665</v>
      </c>
      <c r="C3028">
        <v>1443</v>
      </c>
      <c r="D3028">
        <v>46539.74</v>
      </c>
      <c r="E3028">
        <v>1405</v>
      </c>
      <c r="F3028">
        <v>50010.74</v>
      </c>
      <c r="G3028">
        <v>35.594833000000001</v>
      </c>
      <c r="H3028">
        <v>20.12</v>
      </c>
      <c r="I3028">
        <v>15.474833</v>
      </c>
      <c r="J3028">
        <v>1.7691269999999999</v>
      </c>
      <c r="K3028">
        <v>0</v>
      </c>
      <c r="L3028">
        <v>0</v>
      </c>
      <c r="M3028">
        <v>38</v>
      </c>
      <c r="N3028">
        <v>-3471</v>
      </c>
      <c r="O3028">
        <v>2.6334029999999999</v>
      </c>
      <c r="P3028">
        <v>25</v>
      </c>
      <c r="Q3028">
        <v>1.732502</v>
      </c>
      <c r="R3028" t="s">
        <v>43</v>
      </c>
      <c r="S3028" t="s">
        <v>43</v>
      </c>
    </row>
    <row r="3029" spans="1:19">
      <c r="A3029">
        <v>6033</v>
      </c>
      <c r="B3029">
        <v>723</v>
      </c>
      <c r="C3029">
        <v>1441</v>
      </c>
      <c r="D3029">
        <v>54638.78</v>
      </c>
      <c r="E3029">
        <v>1378</v>
      </c>
      <c r="F3029">
        <v>61648.78</v>
      </c>
      <c r="G3029">
        <v>44.737865999999997</v>
      </c>
      <c r="H3029">
        <v>13.664999999999999</v>
      </c>
      <c r="I3029">
        <v>31.072866000000001</v>
      </c>
      <c r="J3029">
        <v>3.2739020000000001</v>
      </c>
      <c r="K3029">
        <v>0</v>
      </c>
      <c r="L3029">
        <v>0</v>
      </c>
      <c r="M3029">
        <v>63</v>
      </c>
      <c r="N3029">
        <v>-7010</v>
      </c>
      <c r="O3029">
        <v>4.3719640000000002</v>
      </c>
      <c r="P3029">
        <v>17</v>
      </c>
      <c r="Q3029">
        <v>1.1797359999999999</v>
      </c>
      <c r="R3029" t="s">
        <v>43</v>
      </c>
      <c r="S3029" t="s">
        <v>43</v>
      </c>
    </row>
    <row r="3030" spans="1:19">
      <c r="A3030">
        <v>2399</v>
      </c>
      <c r="B3030">
        <v>416</v>
      </c>
      <c r="C3030">
        <v>1439</v>
      </c>
      <c r="D3030">
        <v>30221.29</v>
      </c>
      <c r="E3030">
        <v>1302</v>
      </c>
      <c r="F3030">
        <v>39864.29</v>
      </c>
      <c r="G3030">
        <v>30.617733999999999</v>
      </c>
      <c r="H3030">
        <v>15.035</v>
      </c>
      <c r="I3030">
        <v>15.582734</v>
      </c>
      <c r="J3030">
        <v>2.0364309999999999</v>
      </c>
      <c r="K3030">
        <v>41</v>
      </c>
      <c r="L3030">
        <v>2.8492009999999999</v>
      </c>
      <c r="M3030">
        <v>96</v>
      </c>
      <c r="N3030">
        <v>-9643</v>
      </c>
      <c r="O3030">
        <v>6.6712999999999996</v>
      </c>
      <c r="P3030">
        <v>18</v>
      </c>
      <c r="Q3030">
        <v>1.250869</v>
      </c>
      <c r="R3030" t="s">
        <v>43</v>
      </c>
      <c r="S3030" t="s">
        <v>43</v>
      </c>
    </row>
    <row r="3031" spans="1:19">
      <c r="A3031">
        <v>4429</v>
      </c>
      <c r="B3031">
        <v>1871</v>
      </c>
      <c r="C3031">
        <v>1437</v>
      </c>
      <c r="D3031">
        <v>62791.13</v>
      </c>
      <c r="E3031">
        <v>1369</v>
      </c>
      <c r="F3031">
        <v>70077.13</v>
      </c>
      <c r="G3031">
        <v>51.188554000000003</v>
      </c>
      <c r="H3031">
        <v>38.159999999999997</v>
      </c>
      <c r="I3031">
        <v>13.028554</v>
      </c>
      <c r="J3031">
        <v>1.3414189999999999</v>
      </c>
      <c r="K3031">
        <v>0</v>
      </c>
      <c r="L3031">
        <v>0</v>
      </c>
      <c r="M3031">
        <v>68</v>
      </c>
      <c r="N3031">
        <v>-7286</v>
      </c>
      <c r="O3031">
        <v>4.732081</v>
      </c>
      <c r="P3031">
        <v>27</v>
      </c>
      <c r="Q3031">
        <v>1.878914</v>
      </c>
      <c r="R3031" t="s">
        <v>43</v>
      </c>
      <c r="S3031" t="s">
        <v>43</v>
      </c>
    </row>
    <row r="3032" spans="1:19">
      <c r="A3032">
        <v>4828</v>
      </c>
      <c r="B3032">
        <v>843</v>
      </c>
      <c r="C3032">
        <v>1437</v>
      </c>
      <c r="D3032">
        <v>55119.72</v>
      </c>
      <c r="E3032">
        <v>1404</v>
      </c>
      <c r="F3032">
        <v>59231.72</v>
      </c>
      <c r="G3032">
        <v>42.187835</v>
      </c>
      <c r="H3032">
        <v>40.71</v>
      </c>
      <c r="I3032">
        <v>1.477835</v>
      </c>
      <c r="J3032">
        <v>1.0363020000000001</v>
      </c>
      <c r="K3032">
        <v>0</v>
      </c>
      <c r="L3032">
        <v>0</v>
      </c>
      <c r="M3032">
        <v>33</v>
      </c>
      <c r="N3032">
        <v>-4112</v>
      </c>
      <c r="O3032">
        <v>2.2964509999999998</v>
      </c>
      <c r="P3032">
        <v>59</v>
      </c>
      <c r="Q3032">
        <v>4.1057759999999996</v>
      </c>
      <c r="R3032" t="s">
        <v>43</v>
      </c>
      <c r="S3032" t="s">
        <v>43</v>
      </c>
    </row>
    <row r="3033" spans="1:19">
      <c r="A3033">
        <v>5667</v>
      </c>
      <c r="B3033">
        <v>839</v>
      </c>
      <c r="C3033">
        <v>1437</v>
      </c>
      <c r="D3033">
        <v>141490.35</v>
      </c>
      <c r="E3033">
        <v>1331</v>
      </c>
      <c r="F3033">
        <v>155740.35</v>
      </c>
      <c r="G3033">
        <v>117.01003</v>
      </c>
      <c r="H3033">
        <v>80</v>
      </c>
      <c r="I3033">
        <v>37.01003</v>
      </c>
      <c r="J3033">
        <v>1.4626250000000001</v>
      </c>
      <c r="K3033">
        <v>1</v>
      </c>
      <c r="L3033">
        <v>6.9588999999999998E-2</v>
      </c>
      <c r="M3033">
        <v>105</v>
      </c>
      <c r="N3033">
        <v>-14250</v>
      </c>
      <c r="O3033">
        <v>7.306889</v>
      </c>
      <c r="P3033">
        <v>17</v>
      </c>
      <c r="Q3033">
        <v>1.18302</v>
      </c>
      <c r="R3033" t="s">
        <v>43</v>
      </c>
      <c r="S3033" t="s">
        <v>43</v>
      </c>
    </row>
    <row r="3034" spans="1:19">
      <c r="A3034">
        <v>4869</v>
      </c>
      <c r="B3034">
        <v>311</v>
      </c>
      <c r="C3034">
        <v>1436</v>
      </c>
      <c r="D3034">
        <v>48809.1</v>
      </c>
      <c r="E3034">
        <v>1347</v>
      </c>
      <c r="F3034">
        <v>58791.1</v>
      </c>
      <c r="G3034">
        <v>43.645954000000003</v>
      </c>
      <c r="H3034">
        <v>26.62</v>
      </c>
      <c r="I3034">
        <v>17.025953999999999</v>
      </c>
      <c r="J3034">
        <v>1.6395930000000001</v>
      </c>
      <c r="K3034">
        <v>0</v>
      </c>
      <c r="L3034">
        <v>0</v>
      </c>
      <c r="M3034">
        <v>89</v>
      </c>
      <c r="N3034">
        <v>-9982</v>
      </c>
      <c r="O3034">
        <v>6.1977719999999996</v>
      </c>
      <c r="P3034">
        <v>11</v>
      </c>
      <c r="Q3034">
        <v>0.76601699999999995</v>
      </c>
      <c r="R3034" t="s">
        <v>43</v>
      </c>
      <c r="S3034" t="s">
        <v>43</v>
      </c>
    </row>
    <row r="3035" spans="1:19">
      <c r="A3035">
        <v>4857</v>
      </c>
      <c r="B3035">
        <v>550</v>
      </c>
      <c r="C3035">
        <v>1435</v>
      </c>
      <c r="D3035">
        <v>65553.36</v>
      </c>
      <c r="E3035">
        <v>1396</v>
      </c>
      <c r="F3035">
        <v>69115.360000000001</v>
      </c>
      <c r="G3035">
        <v>49.509569999999997</v>
      </c>
      <c r="H3035">
        <v>46.015000000000001</v>
      </c>
      <c r="I3035">
        <v>3.49457</v>
      </c>
      <c r="J3035">
        <v>1.075944</v>
      </c>
      <c r="K3035">
        <v>0</v>
      </c>
      <c r="L3035">
        <v>0</v>
      </c>
      <c r="M3035">
        <v>39</v>
      </c>
      <c r="N3035">
        <v>-3562</v>
      </c>
      <c r="O3035">
        <v>2.7177699999999998</v>
      </c>
      <c r="P3035">
        <v>39</v>
      </c>
      <c r="Q3035">
        <v>2.7177699999999998</v>
      </c>
      <c r="R3035" t="s">
        <v>43</v>
      </c>
      <c r="S3035" t="s">
        <v>43</v>
      </c>
    </row>
    <row r="3036" spans="1:19">
      <c r="A3036">
        <v>5948</v>
      </c>
      <c r="B3036">
        <v>732</v>
      </c>
      <c r="C3036">
        <v>1434</v>
      </c>
      <c r="D3036">
        <v>78480.539999999994</v>
      </c>
      <c r="E3036">
        <v>1309</v>
      </c>
      <c r="F3036">
        <v>95335.54</v>
      </c>
      <c r="G3036">
        <v>72.830816999999996</v>
      </c>
      <c r="H3036">
        <v>46.61</v>
      </c>
      <c r="I3036">
        <v>26.220817</v>
      </c>
      <c r="J3036">
        <v>1.5625579999999999</v>
      </c>
      <c r="K3036">
        <v>0</v>
      </c>
      <c r="L3036">
        <v>0</v>
      </c>
      <c r="M3036">
        <v>125</v>
      </c>
      <c r="N3036">
        <v>-16855</v>
      </c>
      <c r="O3036">
        <v>8.7168759999999992</v>
      </c>
      <c r="P3036">
        <v>25</v>
      </c>
      <c r="Q3036">
        <v>1.7433749999999999</v>
      </c>
      <c r="R3036" t="s">
        <v>43</v>
      </c>
      <c r="S3036" t="s">
        <v>43</v>
      </c>
    </row>
    <row r="3037" spans="1:19">
      <c r="A3037">
        <v>4530</v>
      </c>
      <c r="B3037">
        <v>1171</v>
      </c>
      <c r="C3037">
        <v>1434</v>
      </c>
      <c r="D3037">
        <v>157692.87</v>
      </c>
      <c r="E3037">
        <v>1414</v>
      </c>
      <c r="F3037">
        <v>160991.87</v>
      </c>
      <c r="G3037">
        <v>113.855636</v>
      </c>
      <c r="H3037">
        <v>81.97</v>
      </c>
      <c r="I3037">
        <v>31.885636000000002</v>
      </c>
      <c r="J3037">
        <v>1.388992</v>
      </c>
      <c r="K3037">
        <v>0</v>
      </c>
      <c r="L3037">
        <v>0</v>
      </c>
      <c r="M3037">
        <v>20</v>
      </c>
      <c r="N3037">
        <v>-3299</v>
      </c>
      <c r="O3037">
        <v>1.3947000000000001</v>
      </c>
      <c r="P3037">
        <v>28</v>
      </c>
      <c r="Q3037">
        <v>1.95258</v>
      </c>
      <c r="R3037" t="s">
        <v>43</v>
      </c>
      <c r="S3037" t="s">
        <v>43</v>
      </c>
    </row>
    <row r="3038" spans="1:19">
      <c r="A3038">
        <v>3555</v>
      </c>
      <c r="B3038">
        <v>519</v>
      </c>
      <c r="C3038">
        <v>1433</v>
      </c>
      <c r="D3038">
        <v>18142.04</v>
      </c>
      <c r="E3038">
        <v>1413</v>
      </c>
      <c r="F3038">
        <v>19715.04</v>
      </c>
      <c r="G3038">
        <v>13.952610999999999</v>
      </c>
      <c r="H3038">
        <v>3.43</v>
      </c>
      <c r="I3038">
        <v>10.522610999999999</v>
      </c>
      <c r="J3038">
        <v>4.0678169999999998</v>
      </c>
      <c r="K3038">
        <v>0</v>
      </c>
      <c r="L3038">
        <v>0</v>
      </c>
      <c r="M3038">
        <v>20</v>
      </c>
      <c r="N3038">
        <v>-1573</v>
      </c>
      <c r="O3038">
        <v>1.3956729999999999</v>
      </c>
      <c r="P3038">
        <v>15</v>
      </c>
      <c r="Q3038">
        <v>1.0467550000000001</v>
      </c>
      <c r="R3038" t="s">
        <v>43</v>
      </c>
      <c r="S3038" t="s">
        <v>43</v>
      </c>
    </row>
    <row r="3039" spans="1:19">
      <c r="A3039">
        <v>2750</v>
      </c>
      <c r="B3039">
        <v>863</v>
      </c>
      <c r="C3039">
        <v>1433</v>
      </c>
      <c r="D3039">
        <v>56508.82</v>
      </c>
      <c r="E3039">
        <v>1406</v>
      </c>
      <c r="F3039">
        <v>60246.82</v>
      </c>
      <c r="G3039">
        <v>42.849800999999999</v>
      </c>
      <c r="H3039">
        <v>19.36</v>
      </c>
      <c r="I3039">
        <v>23.489801</v>
      </c>
      <c r="J3039">
        <v>2.2133159999999998</v>
      </c>
      <c r="K3039">
        <v>0</v>
      </c>
      <c r="L3039">
        <v>0</v>
      </c>
      <c r="M3039">
        <v>27</v>
      </c>
      <c r="N3039">
        <v>-3738</v>
      </c>
      <c r="O3039">
        <v>1.8841589999999999</v>
      </c>
      <c r="P3039">
        <v>27</v>
      </c>
      <c r="Q3039">
        <v>1.8841589999999999</v>
      </c>
      <c r="R3039" t="s">
        <v>43</v>
      </c>
      <c r="S3039" t="s">
        <v>43</v>
      </c>
    </row>
    <row r="3040" spans="1:19">
      <c r="A3040">
        <v>3772</v>
      </c>
      <c r="B3040">
        <v>1503</v>
      </c>
      <c r="C3040">
        <v>1432</v>
      </c>
      <c r="D3040">
        <v>42297.39</v>
      </c>
      <c r="E3040">
        <v>1326</v>
      </c>
      <c r="F3040">
        <v>51090.39</v>
      </c>
      <c r="G3040">
        <v>38.529705999999997</v>
      </c>
      <c r="H3040">
        <v>26.06</v>
      </c>
      <c r="I3040">
        <v>12.469706</v>
      </c>
      <c r="J3040">
        <v>1.4784999999999999</v>
      </c>
      <c r="K3040">
        <v>0</v>
      </c>
      <c r="L3040">
        <v>0</v>
      </c>
      <c r="M3040">
        <v>106</v>
      </c>
      <c r="N3040">
        <v>-8793</v>
      </c>
      <c r="O3040">
        <v>7.4022350000000001</v>
      </c>
      <c r="P3040">
        <v>21</v>
      </c>
      <c r="Q3040">
        <v>1.46648</v>
      </c>
      <c r="R3040" t="s">
        <v>43</v>
      </c>
      <c r="S3040" t="s">
        <v>43</v>
      </c>
    </row>
    <row r="3041" spans="1:19">
      <c r="A3041">
        <v>3879</v>
      </c>
      <c r="B3041">
        <v>497</v>
      </c>
      <c r="C3041">
        <v>1431</v>
      </c>
      <c r="D3041">
        <v>111978.19</v>
      </c>
      <c r="E3041">
        <v>1344</v>
      </c>
      <c r="F3041">
        <v>122411.19</v>
      </c>
      <c r="G3041">
        <v>91.079753999999994</v>
      </c>
      <c r="H3041">
        <v>45.87</v>
      </c>
      <c r="I3041">
        <v>45.209753999999997</v>
      </c>
      <c r="J3041">
        <v>1.985606</v>
      </c>
      <c r="K3041">
        <v>0</v>
      </c>
      <c r="L3041">
        <v>0</v>
      </c>
      <c r="M3041">
        <v>87</v>
      </c>
      <c r="N3041">
        <v>-10433</v>
      </c>
      <c r="O3041">
        <v>6.0796650000000003</v>
      </c>
      <c r="P3041">
        <v>19</v>
      </c>
      <c r="Q3041">
        <v>1.3277429999999999</v>
      </c>
      <c r="R3041" t="s">
        <v>43</v>
      </c>
      <c r="S3041" t="s">
        <v>43</v>
      </c>
    </row>
    <row r="3042" spans="1:19">
      <c r="A3042">
        <v>6055</v>
      </c>
      <c r="B3042">
        <v>1226</v>
      </c>
      <c r="C3042">
        <v>1430</v>
      </c>
      <c r="D3042">
        <v>26678.94</v>
      </c>
      <c r="E3042">
        <v>1371</v>
      </c>
      <c r="F3042">
        <v>31207.94</v>
      </c>
      <c r="G3042">
        <v>22.762903000000001</v>
      </c>
      <c r="H3042">
        <v>13.77</v>
      </c>
      <c r="I3042">
        <v>8.9929030000000001</v>
      </c>
      <c r="J3042">
        <v>1.653079</v>
      </c>
      <c r="K3042">
        <v>0</v>
      </c>
      <c r="L3042">
        <v>0</v>
      </c>
      <c r="M3042">
        <v>59</v>
      </c>
      <c r="N3042">
        <v>-4529</v>
      </c>
      <c r="O3042">
        <v>4.1258739999999996</v>
      </c>
      <c r="P3042">
        <v>15</v>
      </c>
      <c r="Q3042">
        <v>1.048951</v>
      </c>
      <c r="R3042" t="s">
        <v>43</v>
      </c>
      <c r="S3042" t="s">
        <v>43</v>
      </c>
    </row>
    <row r="3043" spans="1:19">
      <c r="A3043">
        <v>3402</v>
      </c>
      <c r="B3043">
        <v>665</v>
      </c>
      <c r="C3043">
        <v>1429</v>
      </c>
      <c r="D3043">
        <v>45753.75</v>
      </c>
      <c r="E3043">
        <v>1386</v>
      </c>
      <c r="F3043">
        <v>49295.75</v>
      </c>
      <c r="G3043">
        <v>35.566918999999999</v>
      </c>
      <c r="H3043">
        <v>19.350000000000001</v>
      </c>
      <c r="I3043">
        <v>16.216919000000001</v>
      </c>
      <c r="J3043">
        <v>1.8380840000000001</v>
      </c>
      <c r="K3043">
        <v>0</v>
      </c>
      <c r="L3043">
        <v>0</v>
      </c>
      <c r="M3043">
        <v>43</v>
      </c>
      <c r="N3043">
        <v>-3542</v>
      </c>
      <c r="O3043">
        <v>3.0090970000000001</v>
      </c>
      <c r="P3043">
        <v>31</v>
      </c>
      <c r="Q3043">
        <v>2.169349</v>
      </c>
      <c r="R3043" t="s">
        <v>43</v>
      </c>
      <c r="S3043" t="s">
        <v>43</v>
      </c>
    </row>
    <row r="3044" spans="1:19">
      <c r="A3044">
        <v>3507</v>
      </c>
      <c r="B3044">
        <v>1091</v>
      </c>
      <c r="C3044">
        <v>1429</v>
      </c>
      <c r="D3044">
        <v>116824.18</v>
      </c>
      <c r="E3044">
        <v>1338</v>
      </c>
      <c r="F3044">
        <v>130661.18</v>
      </c>
      <c r="G3044">
        <v>97.654095999999996</v>
      </c>
      <c r="H3044">
        <v>61.42</v>
      </c>
      <c r="I3044">
        <v>36.234096000000001</v>
      </c>
      <c r="J3044">
        <v>1.5899399999999999</v>
      </c>
      <c r="K3044">
        <v>0</v>
      </c>
      <c r="L3044">
        <v>0</v>
      </c>
      <c r="M3044">
        <v>91</v>
      </c>
      <c r="N3044">
        <v>-13837</v>
      </c>
      <c r="O3044">
        <v>6.3680899999999996</v>
      </c>
      <c r="P3044">
        <v>20</v>
      </c>
      <c r="Q3044">
        <v>1.39958</v>
      </c>
      <c r="R3044" t="s">
        <v>43</v>
      </c>
      <c r="S3044" t="s">
        <v>43</v>
      </c>
    </row>
    <row r="3045" spans="1:19">
      <c r="A3045">
        <v>3576</v>
      </c>
      <c r="B3045">
        <v>1317</v>
      </c>
      <c r="C3045">
        <v>1428</v>
      </c>
      <c r="D3045">
        <v>45351.43</v>
      </c>
      <c r="E3045">
        <v>1357</v>
      </c>
      <c r="F3045">
        <v>55832.43</v>
      </c>
      <c r="G3045">
        <v>41.144016000000001</v>
      </c>
      <c r="H3045">
        <v>14.17</v>
      </c>
      <c r="I3045">
        <v>26.974015999999999</v>
      </c>
      <c r="J3045">
        <v>2.9036</v>
      </c>
      <c r="K3045">
        <v>0</v>
      </c>
      <c r="L3045">
        <v>0</v>
      </c>
      <c r="M3045">
        <v>71</v>
      </c>
      <c r="N3045">
        <v>-10481</v>
      </c>
      <c r="O3045">
        <v>4.9719889999999998</v>
      </c>
      <c r="P3045">
        <v>15</v>
      </c>
      <c r="Q3045">
        <v>1.0504199999999999</v>
      </c>
      <c r="R3045" t="s">
        <v>43</v>
      </c>
      <c r="S3045" t="s">
        <v>43</v>
      </c>
    </row>
    <row r="3046" spans="1:19">
      <c r="A3046">
        <v>4014</v>
      </c>
      <c r="B3046">
        <v>859</v>
      </c>
      <c r="C3046">
        <v>1427</v>
      </c>
      <c r="D3046">
        <v>48526.58</v>
      </c>
      <c r="E3046">
        <v>1408</v>
      </c>
      <c r="F3046">
        <v>50796.58</v>
      </c>
      <c r="G3046">
        <v>36.077115999999997</v>
      </c>
      <c r="H3046">
        <v>34.53</v>
      </c>
      <c r="I3046">
        <v>1.5471159999999999</v>
      </c>
      <c r="J3046">
        <v>1.044805</v>
      </c>
      <c r="K3046">
        <v>0</v>
      </c>
      <c r="L3046">
        <v>0</v>
      </c>
      <c r="M3046">
        <v>19</v>
      </c>
      <c r="N3046">
        <v>-2270</v>
      </c>
      <c r="O3046">
        <v>1.3314649999999999</v>
      </c>
      <c r="P3046">
        <v>22</v>
      </c>
      <c r="Q3046">
        <v>1.541696</v>
      </c>
      <c r="R3046" t="s">
        <v>43</v>
      </c>
      <c r="S3046" t="s">
        <v>43</v>
      </c>
    </row>
    <row r="3047" spans="1:19">
      <c r="A3047">
        <v>2280</v>
      </c>
      <c r="B3047">
        <v>1470</v>
      </c>
      <c r="C3047">
        <v>1427</v>
      </c>
      <c r="D3047">
        <v>48702.04</v>
      </c>
      <c r="E3047">
        <v>1422</v>
      </c>
      <c r="F3047">
        <v>50429.04</v>
      </c>
      <c r="G3047">
        <v>35.463459999999998</v>
      </c>
      <c r="H3047">
        <v>16.484999999999999</v>
      </c>
      <c r="I3047">
        <v>18.978459999999998</v>
      </c>
      <c r="J3047">
        <v>2.1512560000000001</v>
      </c>
      <c r="K3047">
        <v>0</v>
      </c>
      <c r="L3047">
        <v>0</v>
      </c>
      <c r="M3047">
        <v>5</v>
      </c>
      <c r="N3047">
        <v>-1727</v>
      </c>
      <c r="O3047">
        <v>0.350385</v>
      </c>
      <c r="P3047">
        <v>26</v>
      </c>
      <c r="Q3047">
        <v>1.822004</v>
      </c>
      <c r="R3047" t="s">
        <v>43</v>
      </c>
      <c r="S3047" t="s">
        <v>43</v>
      </c>
    </row>
    <row r="3048" spans="1:19">
      <c r="A3048">
        <v>6022</v>
      </c>
      <c r="B3048">
        <v>684</v>
      </c>
      <c r="C3048">
        <v>1427</v>
      </c>
      <c r="D3048">
        <v>36171.230000000003</v>
      </c>
      <c r="E3048">
        <v>1403</v>
      </c>
      <c r="F3048">
        <v>38653.230000000003</v>
      </c>
      <c r="G3048">
        <v>27.550412999999999</v>
      </c>
      <c r="H3048">
        <v>2.78</v>
      </c>
      <c r="I3048">
        <v>24.770413000000001</v>
      </c>
      <c r="J3048">
        <v>9.9102209999999999</v>
      </c>
      <c r="K3048">
        <v>0</v>
      </c>
      <c r="L3048">
        <v>0</v>
      </c>
      <c r="M3048">
        <v>24</v>
      </c>
      <c r="N3048">
        <v>-2482</v>
      </c>
      <c r="O3048">
        <v>1.6818500000000001</v>
      </c>
      <c r="P3048">
        <v>25</v>
      </c>
      <c r="Q3048">
        <v>1.751927</v>
      </c>
      <c r="R3048" t="s">
        <v>43</v>
      </c>
      <c r="S3048" t="s">
        <v>43</v>
      </c>
    </row>
    <row r="3049" spans="1:19">
      <c r="A3049">
        <v>3942</v>
      </c>
      <c r="B3049">
        <v>1412</v>
      </c>
      <c r="C3049">
        <v>1425</v>
      </c>
      <c r="D3049">
        <v>17894.919999999998</v>
      </c>
      <c r="E3049">
        <v>1378</v>
      </c>
      <c r="F3049">
        <v>21282.92</v>
      </c>
      <c r="G3049">
        <v>15.444789999999999</v>
      </c>
      <c r="H3049">
        <v>12.785</v>
      </c>
      <c r="I3049">
        <v>2.6597900000000001</v>
      </c>
      <c r="J3049">
        <v>1.20804</v>
      </c>
      <c r="K3049">
        <v>0</v>
      </c>
      <c r="L3049">
        <v>0</v>
      </c>
      <c r="M3049">
        <v>47</v>
      </c>
      <c r="N3049">
        <v>-3388</v>
      </c>
      <c r="O3049">
        <v>3.2982459999999998</v>
      </c>
      <c r="P3049">
        <v>9</v>
      </c>
      <c r="Q3049">
        <v>0.631579</v>
      </c>
      <c r="R3049" t="s">
        <v>43</v>
      </c>
      <c r="S3049" t="s">
        <v>43</v>
      </c>
    </row>
    <row r="3050" spans="1:19">
      <c r="A3050">
        <v>4401</v>
      </c>
      <c r="B3050">
        <v>661</v>
      </c>
      <c r="C3050">
        <v>1425</v>
      </c>
      <c r="D3050">
        <v>51807.88</v>
      </c>
      <c r="E3050">
        <v>1338</v>
      </c>
      <c r="F3050">
        <v>63434.879999999997</v>
      </c>
      <c r="G3050">
        <v>47.410223999999999</v>
      </c>
      <c r="H3050">
        <v>23.965</v>
      </c>
      <c r="I3050">
        <v>23.445224</v>
      </c>
      <c r="J3050">
        <v>1.9783109999999999</v>
      </c>
      <c r="K3050">
        <v>0</v>
      </c>
      <c r="L3050">
        <v>0</v>
      </c>
      <c r="M3050">
        <v>87</v>
      </c>
      <c r="N3050">
        <v>-11627</v>
      </c>
      <c r="O3050">
        <v>6.1052629999999999</v>
      </c>
      <c r="P3050">
        <v>5</v>
      </c>
      <c r="Q3050">
        <v>0.35087699999999999</v>
      </c>
      <c r="R3050" t="s">
        <v>43</v>
      </c>
      <c r="S3050" t="s">
        <v>43</v>
      </c>
    </row>
    <row r="3051" spans="1:19">
      <c r="A3051">
        <v>1101</v>
      </c>
      <c r="B3051">
        <v>1697</v>
      </c>
      <c r="C3051">
        <v>1425</v>
      </c>
      <c r="D3051">
        <v>51737.7</v>
      </c>
      <c r="E3051">
        <v>1373</v>
      </c>
      <c r="F3051">
        <v>58490.7</v>
      </c>
      <c r="G3051">
        <v>42.600655000000003</v>
      </c>
      <c r="H3051">
        <v>23.59</v>
      </c>
      <c r="I3051">
        <v>19.010655</v>
      </c>
      <c r="J3051">
        <v>1.8058780000000001</v>
      </c>
      <c r="K3051">
        <v>0</v>
      </c>
      <c r="L3051">
        <v>0</v>
      </c>
      <c r="M3051">
        <v>52</v>
      </c>
      <c r="N3051">
        <v>-6753</v>
      </c>
      <c r="O3051">
        <v>3.6491229999999999</v>
      </c>
      <c r="P3051">
        <v>16</v>
      </c>
      <c r="Q3051">
        <v>1.1228070000000001</v>
      </c>
      <c r="R3051" t="s">
        <v>43</v>
      </c>
      <c r="S3051" t="s">
        <v>43</v>
      </c>
    </row>
    <row r="3052" spans="1:19">
      <c r="A3052">
        <v>1015</v>
      </c>
      <c r="B3052">
        <v>1425</v>
      </c>
      <c r="C3052">
        <v>1424</v>
      </c>
      <c r="D3052">
        <v>30065.55</v>
      </c>
      <c r="E3052">
        <v>1418</v>
      </c>
      <c r="F3052">
        <v>30471.55</v>
      </c>
      <c r="G3052">
        <v>21.489104000000001</v>
      </c>
      <c r="H3052">
        <v>21.79</v>
      </c>
      <c r="I3052">
        <v>-0.300896</v>
      </c>
      <c r="J3052">
        <v>0.98619100000000004</v>
      </c>
      <c r="K3052">
        <v>0</v>
      </c>
      <c r="L3052">
        <v>0</v>
      </c>
      <c r="M3052">
        <v>6</v>
      </c>
      <c r="N3052">
        <v>-406</v>
      </c>
      <c r="O3052">
        <v>0.421348</v>
      </c>
      <c r="P3052">
        <v>37</v>
      </c>
      <c r="Q3052">
        <v>2.5983149999999999</v>
      </c>
      <c r="R3052" t="s">
        <v>43</v>
      </c>
      <c r="S3052" t="s">
        <v>43</v>
      </c>
    </row>
    <row r="3053" spans="1:19">
      <c r="A3053">
        <v>4456</v>
      </c>
      <c r="B3053">
        <v>641</v>
      </c>
      <c r="C3053">
        <v>1424</v>
      </c>
      <c r="D3053">
        <v>48923.78</v>
      </c>
      <c r="E3053">
        <v>1390</v>
      </c>
      <c r="F3053">
        <v>52063.78</v>
      </c>
      <c r="G3053">
        <v>37.455956999999998</v>
      </c>
      <c r="H3053">
        <v>15.32</v>
      </c>
      <c r="I3053">
        <v>22.135957000000001</v>
      </c>
      <c r="J3053">
        <v>2.444906</v>
      </c>
      <c r="K3053">
        <v>0</v>
      </c>
      <c r="L3053">
        <v>0</v>
      </c>
      <c r="M3053">
        <v>34</v>
      </c>
      <c r="N3053">
        <v>-3140</v>
      </c>
      <c r="O3053">
        <v>2.3876400000000002</v>
      </c>
      <c r="P3053">
        <v>22</v>
      </c>
      <c r="Q3053">
        <v>1.5449440000000001</v>
      </c>
      <c r="R3053" t="s">
        <v>43</v>
      </c>
      <c r="S3053" t="s">
        <v>43</v>
      </c>
    </row>
    <row r="3054" spans="1:19">
      <c r="A3054">
        <v>3900</v>
      </c>
      <c r="B3054">
        <v>742</v>
      </c>
      <c r="C3054">
        <v>1420</v>
      </c>
      <c r="D3054">
        <v>26708.39</v>
      </c>
      <c r="E3054">
        <v>1416</v>
      </c>
      <c r="F3054">
        <v>27016.39</v>
      </c>
      <c r="G3054">
        <v>19.079370999999998</v>
      </c>
      <c r="H3054">
        <v>17.829999999999998</v>
      </c>
      <c r="I3054">
        <v>1.249371</v>
      </c>
      <c r="J3054">
        <v>1.070071</v>
      </c>
      <c r="K3054">
        <v>0</v>
      </c>
      <c r="L3054">
        <v>0</v>
      </c>
      <c r="M3054">
        <v>4</v>
      </c>
      <c r="N3054">
        <v>-308</v>
      </c>
      <c r="O3054">
        <v>0.28169</v>
      </c>
      <c r="P3054">
        <v>15</v>
      </c>
      <c r="Q3054">
        <v>1.056338</v>
      </c>
      <c r="R3054" t="s">
        <v>43</v>
      </c>
      <c r="S3054" t="s">
        <v>43</v>
      </c>
    </row>
    <row r="3055" spans="1:19">
      <c r="A3055">
        <v>3311</v>
      </c>
      <c r="B3055">
        <v>820</v>
      </c>
      <c r="C3055">
        <v>1418</v>
      </c>
      <c r="D3055">
        <v>34684.6</v>
      </c>
      <c r="E3055">
        <v>1384</v>
      </c>
      <c r="F3055">
        <v>37071.300000000003</v>
      </c>
      <c r="G3055">
        <v>26.785620999999999</v>
      </c>
      <c r="H3055">
        <v>26.02</v>
      </c>
      <c r="I3055">
        <v>0.765621</v>
      </c>
      <c r="J3055">
        <v>1.0294239999999999</v>
      </c>
      <c r="K3055">
        <v>0</v>
      </c>
      <c r="L3055">
        <v>0</v>
      </c>
      <c r="M3055">
        <v>34</v>
      </c>
      <c r="N3055">
        <v>-2386.6999999999998</v>
      </c>
      <c r="O3055">
        <v>2.3977430000000002</v>
      </c>
      <c r="P3055">
        <v>13</v>
      </c>
      <c r="Q3055">
        <v>0.91678400000000004</v>
      </c>
      <c r="R3055" t="s">
        <v>43</v>
      </c>
      <c r="S3055" t="s">
        <v>43</v>
      </c>
    </row>
    <row r="3056" spans="1:19">
      <c r="A3056">
        <v>3060</v>
      </c>
      <c r="B3056">
        <v>1695</v>
      </c>
      <c r="C3056">
        <v>1418</v>
      </c>
      <c r="D3056">
        <v>114794.16</v>
      </c>
      <c r="E3056">
        <v>1233</v>
      </c>
      <c r="F3056">
        <v>137746.16</v>
      </c>
      <c r="G3056">
        <v>111.716269</v>
      </c>
      <c r="H3056">
        <v>87.09</v>
      </c>
      <c r="I3056">
        <v>24.626269000000001</v>
      </c>
      <c r="J3056">
        <v>1.2827679999999999</v>
      </c>
      <c r="K3056">
        <v>0</v>
      </c>
      <c r="L3056">
        <v>0</v>
      </c>
      <c r="M3056">
        <v>185</v>
      </c>
      <c r="N3056">
        <v>-22952</v>
      </c>
      <c r="O3056">
        <v>13.046544000000001</v>
      </c>
      <c r="P3056">
        <v>15</v>
      </c>
      <c r="Q3056">
        <v>1.057828</v>
      </c>
      <c r="R3056" t="s">
        <v>43</v>
      </c>
      <c r="S3056" t="s">
        <v>43</v>
      </c>
    </row>
    <row r="3057" spans="1:19">
      <c r="A3057">
        <v>3131</v>
      </c>
      <c r="B3057">
        <v>872</v>
      </c>
      <c r="C3057">
        <v>1418</v>
      </c>
      <c r="D3057">
        <v>77125.179999999993</v>
      </c>
      <c r="E3057">
        <v>1383</v>
      </c>
      <c r="F3057">
        <v>81109.179999999993</v>
      </c>
      <c r="G3057">
        <v>58.647274000000003</v>
      </c>
      <c r="H3057">
        <v>43.29</v>
      </c>
      <c r="I3057">
        <v>15.357274</v>
      </c>
      <c r="J3057">
        <v>1.3547530000000001</v>
      </c>
      <c r="K3057">
        <v>0</v>
      </c>
      <c r="L3057">
        <v>0</v>
      </c>
      <c r="M3057">
        <v>35</v>
      </c>
      <c r="N3057">
        <v>-3984</v>
      </c>
      <c r="O3057">
        <v>2.4682650000000002</v>
      </c>
      <c r="P3057">
        <v>22</v>
      </c>
      <c r="Q3057">
        <v>1.5514810000000001</v>
      </c>
      <c r="R3057" t="s">
        <v>43</v>
      </c>
      <c r="S3057" t="s">
        <v>43</v>
      </c>
    </row>
    <row r="3058" spans="1:19">
      <c r="A3058">
        <v>5385</v>
      </c>
      <c r="B3058">
        <v>822</v>
      </c>
      <c r="C3058">
        <v>1417</v>
      </c>
      <c r="D3058">
        <v>69599.33</v>
      </c>
      <c r="E3058">
        <v>1331</v>
      </c>
      <c r="F3058">
        <v>83055.33</v>
      </c>
      <c r="G3058">
        <v>62.400699000000003</v>
      </c>
      <c r="H3058">
        <v>37.340000000000003</v>
      </c>
      <c r="I3058">
        <v>25.060699</v>
      </c>
      <c r="J3058">
        <v>1.671149</v>
      </c>
      <c r="K3058">
        <v>0</v>
      </c>
      <c r="L3058">
        <v>0</v>
      </c>
      <c r="M3058">
        <v>86</v>
      </c>
      <c r="N3058">
        <v>-13456</v>
      </c>
      <c r="O3058">
        <v>6.0691600000000001</v>
      </c>
      <c r="P3058">
        <v>16</v>
      </c>
      <c r="Q3058">
        <v>1.129146</v>
      </c>
      <c r="R3058" t="s">
        <v>43</v>
      </c>
      <c r="S3058" t="s">
        <v>43</v>
      </c>
    </row>
    <row r="3059" spans="1:19">
      <c r="A3059">
        <v>5968</v>
      </c>
      <c r="B3059">
        <v>576</v>
      </c>
      <c r="C3059">
        <v>1415</v>
      </c>
      <c r="D3059">
        <v>43992.75</v>
      </c>
      <c r="E3059">
        <v>1364</v>
      </c>
      <c r="F3059">
        <v>49975.75</v>
      </c>
      <c r="G3059">
        <v>36.639113000000002</v>
      </c>
      <c r="H3059">
        <v>12.07</v>
      </c>
      <c r="I3059">
        <v>24.569113000000002</v>
      </c>
      <c r="J3059">
        <v>3.035552</v>
      </c>
      <c r="K3059">
        <v>0</v>
      </c>
      <c r="L3059">
        <v>0</v>
      </c>
      <c r="M3059">
        <v>51</v>
      </c>
      <c r="N3059">
        <v>-5983</v>
      </c>
      <c r="O3059">
        <v>3.6042399999999999</v>
      </c>
      <c r="P3059">
        <v>16</v>
      </c>
      <c r="Q3059">
        <v>1.1307419999999999</v>
      </c>
      <c r="R3059" t="s">
        <v>43</v>
      </c>
      <c r="S3059" t="s">
        <v>43</v>
      </c>
    </row>
    <row r="3060" spans="1:19">
      <c r="A3060">
        <v>2602</v>
      </c>
      <c r="B3060">
        <v>1019</v>
      </c>
      <c r="C3060">
        <v>1415</v>
      </c>
      <c r="D3060">
        <v>49592.85</v>
      </c>
      <c r="E3060">
        <v>1357</v>
      </c>
      <c r="F3060">
        <v>56076.85</v>
      </c>
      <c r="G3060">
        <v>41.324134000000001</v>
      </c>
      <c r="H3060">
        <v>29.95</v>
      </c>
      <c r="I3060">
        <v>11.374134</v>
      </c>
      <c r="J3060">
        <v>1.3797710000000001</v>
      </c>
      <c r="K3060">
        <v>0</v>
      </c>
      <c r="L3060">
        <v>0</v>
      </c>
      <c r="M3060">
        <v>58</v>
      </c>
      <c r="N3060">
        <v>-6484</v>
      </c>
      <c r="O3060">
        <v>4.0989399999999998</v>
      </c>
      <c r="P3060">
        <v>37</v>
      </c>
      <c r="Q3060">
        <v>2.6148410000000002</v>
      </c>
      <c r="R3060" t="s">
        <v>43</v>
      </c>
      <c r="S3060" t="s">
        <v>43</v>
      </c>
    </row>
    <row r="3061" spans="1:19">
      <c r="A3061">
        <v>2568</v>
      </c>
      <c r="B3061">
        <v>28</v>
      </c>
      <c r="C3061">
        <v>1414</v>
      </c>
      <c r="D3061">
        <v>76450.740000000005</v>
      </c>
      <c r="E3061">
        <v>1341</v>
      </c>
      <c r="F3061">
        <v>89213.74</v>
      </c>
      <c r="G3061">
        <v>66.527770000000004</v>
      </c>
      <c r="H3061">
        <v>33.020000000000003</v>
      </c>
      <c r="I3061">
        <v>33.507770000000001</v>
      </c>
      <c r="J3061">
        <v>2.0147719999999998</v>
      </c>
      <c r="K3061">
        <v>0</v>
      </c>
      <c r="L3061">
        <v>0</v>
      </c>
      <c r="M3061">
        <v>73</v>
      </c>
      <c r="N3061">
        <v>-12763</v>
      </c>
      <c r="O3061">
        <v>5.1626589999999997</v>
      </c>
      <c r="P3061">
        <v>13</v>
      </c>
      <c r="Q3061">
        <v>0.91937800000000003</v>
      </c>
      <c r="R3061" t="s">
        <v>43</v>
      </c>
      <c r="S3061" t="s">
        <v>43</v>
      </c>
    </row>
    <row r="3062" spans="1:19">
      <c r="A3062">
        <v>4274</v>
      </c>
      <c r="B3062">
        <v>1503</v>
      </c>
      <c r="C3062">
        <v>1414</v>
      </c>
      <c r="D3062">
        <v>41658.74</v>
      </c>
      <c r="E3062">
        <v>1300</v>
      </c>
      <c r="F3062">
        <v>52159.74</v>
      </c>
      <c r="G3062">
        <v>40.122877000000003</v>
      </c>
      <c r="H3062">
        <v>26.42</v>
      </c>
      <c r="I3062">
        <v>13.702877000000001</v>
      </c>
      <c r="J3062">
        <v>1.5186550000000001</v>
      </c>
      <c r="K3062">
        <v>0</v>
      </c>
      <c r="L3062">
        <v>0</v>
      </c>
      <c r="M3062">
        <v>114</v>
      </c>
      <c r="N3062">
        <v>-10501</v>
      </c>
      <c r="O3062">
        <v>8.0622349999999994</v>
      </c>
      <c r="P3062">
        <v>28</v>
      </c>
      <c r="Q3062">
        <v>1.9801979999999999</v>
      </c>
      <c r="R3062" t="s">
        <v>43</v>
      </c>
      <c r="S3062" t="s">
        <v>43</v>
      </c>
    </row>
    <row r="3063" spans="1:19">
      <c r="A3063">
        <v>3133</v>
      </c>
      <c r="B3063">
        <v>506</v>
      </c>
      <c r="C3063">
        <v>1413</v>
      </c>
      <c r="D3063">
        <v>56162.5</v>
      </c>
      <c r="E3063">
        <v>1390</v>
      </c>
      <c r="F3063">
        <v>59787.5</v>
      </c>
      <c r="G3063">
        <v>43.012590000000003</v>
      </c>
      <c r="H3063">
        <v>41.54</v>
      </c>
      <c r="I3063">
        <v>1.4725900000000001</v>
      </c>
      <c r="J3063">
        <v>1.03545</v>
      </c>
      <c r="K3063">
        <v>0</v>
      </c>
      <c r="L3063">
        <v>0</v>
      </c>
      <c r="M3063">
        <v>23</v>
      </c>
      <c r="N3063">
        <v>-3625</v>
      </c>
      <c r="O3063">
        <v>1.627742</v>
      </c>
      <c r="P3063">
        <v>14</v>
      </c>
      <c r="Q3063">
        <v>0.99080000000000001</v>
      </c>
      <c r="R3063" t="s">
        <v>43</v>
      </c>
      <c r="S3063" t="s">
        <v>43</v>
      </c>
    </row>
    <row r="3064" spans="1:19">
      <c r="A3064">
        <v>6095</v>
      </c>
      <c r="B3064">
        <v>1088</v>
      </c>
      <c r="C3064">
        <v>1412</v>
      </c>
      <c r="D3064">
        <v>38567.089999999997</v>
      </c>
      <c r="E3064">
        <v>1232</v>
      </c>
      <c r="F3064">
        <v>45995.09</v>
      </c>
      <c r="G3064">
        <v>37.333677000000002</v>
      </c>
      <c r="H3064">
        <v>23.02</v>
      </c>
      <c r="I3064">
        <v>14.313677</v>
      </c>
      <c r="J3064">
        <v>1.621793</v>
      </c>
      <c r="K3064">
        <v>86</v>
      </c>
      <c r="L3064">
        <v>6.0906520000000004</v>
      </c>
      <c r="M3064">
        <v>94</v>
      </c>
      <c r="N3064">
        <v>-7428</v>
      </c>
      <c r="O3064">
        <v>6.6572240000000003</v>
      </c>
      <c r="P3064">
        <v>21</v>
      </c>
      <c r="Q3064">
        <v>1.487252</v>
      </c>
      <c r="R3064" t="s">
        <v>43</v>
      </c>
      <c r="S3064" t="s">
        <v>43</v>
      </c>
    </row>
    <row r="3065" spans="1:19">
      <c r="A3065">
        <v>2483</v>
      </c>
      <c r="B3065">
        <v>491</v>
      </c>
      <c r="C3065">
        <v>1411</v>
      </c>
      <c r="D3065">
        <v>39686.35</v>
      </c>
      <c r="E3065">
        <v>1227</v>
      </c>
      <c r="F3065">
        <v>54318.35</v>
      </c>
      <c r="G3065">
        <v>44.269233999999997</v>
      </c>
      <c r="H3065">
        <v>37.14</v>
      </c>
      <c r="I3065">
        <v>7.1292340000000003</v>
      </c>
      <c r="J3065">
        <v>1.191956</v>
      </c>
      <c r="K3065">
        <v>0</v>
      </c>
      <c r="L3065">
        <v>0</v>
      </c>
      <c r="M3065">
        <v>184</v>
      </c>
      <c r="N3065">
        <v>-14632</v>
      </c>
      <c r="O3065">
        <v>13.040397</v>
      </c>
      <c r="P3065">
        <v>33</v>
      </c>
      <c r="Q3065">
        <v>2.3387669999999998</v>
      </c>
      <c r="R3065" t="s">
        <v>43</v>
      </c>
      <c r="S3065" t="s">
        <v>43</v>
      </c>
    </row>
    <row r="3066" spans="1:19">
      <c r="A3066">
        <v>3722</v>
      </c>
      <c r="B3066">
        <v>1445</v>
      </c>
      <c r="C3066">
        <v>1411</v>
      </c>
      <c r="D3066">
        <v>36982.050000000003</v>
      </c>
      <c r="E3066">
        <v>1314</v>
      </c>
      <c r="F3066">
        <v>47984.05</v>
      </c>
      <c r="G3066">
        <v>36.517541999999999</v>
      </c>
      <c r="H3066">
        <v>8.7100000000000009</v>
      </c>
      <c r="I3066">
        <v>27.807542000000002</v>
      </c>
      <c r="J3066">
        <v>4.1925999999999997</v>
      </c>
      <c r="K3066">
        <v>0</v>
      </c>
      <c r="L3066">
        <v>0</v>
      </c>
      <c r="M3066">
        <v>97</v>
      </c>
      <c r="N3066">
        <v>-11002</v>
      </c>
      <c r="O3066">
        <v>6.8745570000000003</v>
      </c>
      <c r="P3066">
        <v>26</v>
      </c>
      <c r="Q3066">
        <v>1.842665</v>
      </c>
      <c r="R3066" t="s">
        <v>43</v>
      </c>
      <c r="S3066" t="s">
        <v>43</v>
      </c>
    </row>
    <row r="3067" spans="1:19">
      <c r="A3067">
        <v>4624</v>
      </c>
      <c r="B3067">
        <v>576</v>
      </c>
      <c r="C3067">
        <v>1411</v>
      </c>
      <c r="D3067">
        <v>43214.55</v>
      </c>
      <c r="E3067">
        <v>1372</v>
      </c>
      <c r="F3067">
        <v>47605.55</v>
      </c>
      <c r="G3067">
        <v>34.697923000000003</v>
      </c>
      <c r="H3067">
        <v>10.79</v>
      </c>
      <c r="I3067">
        <v>23.907923</v>
      </c>
      <c r="J3067">
        <v>3.2157480000000001</v>
      </c>
      <c r="K3067">
        <v>0</v>
      </c>
      <c r="L3067">
        <v>0</v>
      </c>
      <c r="M3067">
        <v>39</v>
      </c>
      <c r="N3067">
        <v>-4391</v>
      </c>
      <c r="O3067">
        <v>2.7639969999999998</v>
      </c>
      <c r="P3067">
        <v>19</v>
      </c>
      <c r="Q3067">
        <v>1.346563</v>
      </c>
      <c r="R3067" t="s">
        <v>43</v>
      </c>
      <c r="S3067" t="s">
        <v>43</v>
      </c>
    </row>
    <row r="3068" spans="1:19">
      <c r="A3068">
        <v>2330</v>
      </c>
      <c r="B3068">
        <v>1335</v>
      </c>
      <c r="C3068">
        <v>1410</v>
      </c>
      <c r="D3068">
        <v>27029.8</v>
      </c>
      <c r="E3068">
        <v>1407</v>
      </c>
      <c r="F3068">
        <v>27204.799999999999</v>
      </c>
      <c r="G3068">
        <v>19.335322999999999</v>
      </c>
      <c r="H3068">
        <v>14.97</v>
      </c>
      <c r="I3068">
        <v>4.3653230000000001</v>
      </c>
      <c r="J3068">
        <v>1.2916049999999999</v>
      </c>
      <c r="K3068">
        <v>0</v>
      </c>
      <c r="L3068">
        <v>0</v>
      </c>
      <c r="M3068">
        <v>3</v>
      </c>
      <c r="N3068">
        <v>-175</v>
      </c>
      <c r="O3068">
        <v>0.21276600000000001</v>
      </c>
      <c r="P3068">
        <v>12</v>
      </c>
      <c r="Q3068">
        <v>0.85106400000000004</v>
      </c>
      <c r="R3068" t="s">
        <v>43</v>
      </c>
      <c r="S3068" t="s">
        <v>43</v>
      </c>
    </row>
    <row r="3069" spans="1:19">
      <c r="A3069">
        <v>5614</v>
      </c>
      <c r="B3069">
        <v>1171</v>
      </c>
      <c r="C3069">
        <v>1409</v>
      </c>
      <c r="D3069">
        <v>122971.74</v>
      </c>
      <c r="E3069">
        <v>1395</v>
      </c>
      <c r="F3069">
        <v>125177.74</v>
      </c>
      <c r="G3069">
        <v>89.733147000000002</v>
      </c>
      <c r="H3069">
        <v>61</v>
      </c>
      <c r="I3069">
        <v>28.733146999999999</v>
      </c>
      <c r="J3069">
        <v>1.4710350000000001</v>
      </c>
      <c r="K3069">
        <v>0</v>
      </c>
      <c r="L3069">
        <v>0</v>
      </c>
      <c r="M3069">
        <v>14</v>
      </c>
      <c r="N3069">
        <v>-2206</v>
      </c>
      <c r="O3069">
        <v>0.99361200000000005</v>
      </c>
      <c r="P3069">
        <v>12</v>
      </c>
      <c r="Q3069">
        <v>0.85166799999999998</v>
      </c>
      <c r="R3069" t="s">
        <v>43</v>
      </c>
      <c r="S3069" t="s">
        <v>43</v>
      </c>
    </row>
    <row r="3070" spans="1:19">
      <c r="A3070">
        <v>3790</v>
      </c>
      <c r="B3070">
        <v>1451</v>
      </c>
      <c r="C3070">
        <v>1408</v>
      </c>
      <c r="D3070">
        <v>57579.44</v>
      </c>
      <c r="E3070">
        <v>1381</v>
      </c>
      <c r="F3070">
        <v>60131.44</v>
      </c>
      <c r="G3070">
        <v>43.541955000000002</v>
      </c>
      <c r="H3070">
        <v>38.03</v>
      </c>
      <c r="I3070">
        <v>5.5119550000000004</v>
      </c>
      <c r="J3070">
        <v>1.1449370000000001</v>
      </c>
      <c r="K3070">
        <v>0</v>
      </c>
      <c r="L3070">
        <v>0</v>
      </c>
      <c r="M3070">
        <v>27</v>
      </c>
      <c r="N3070">
        <v>-2552</v>
      </c>
      <c r="O3070">
        <v>1.9176139999999999</v>
      </c>
      <c r="P3070">
        <v>21</v>
      </c>
      <c r="Q3070">
        <v>1.4914769999999999</v>
      </c>
      <c r="R3070" t="s">
        <v>43</v>
      </c>
      <c r="S3070" t="s">
        <v>43</v>
      </c>
    </row>
    <row r="3071" spans="1:19">
      <c r="A3071">
        <v>2112</v>
      </c>
      <c r="B3071">
        <v>1575</v>
      </c>
      <c r="C3071">
        <v>1405</v>
      </c>
      <c r="D3071">
        <v>69544.91</v>
      </c>
      <c r="E3071">
        <v>1378</v>
      </c>
      <c r="F3071">
        <v>72654.91</v>
      </c>
      <c r="G3071">
        <v>52.724898000000003</v>
      </c>
      <c r="H3071">
        <v>25.265000000000001</v>
      </c>
      <c r="I3071">
        <v>27.459897999999999</v>
      </c>
      <c r="J3071">
        <v>2.086875</v>
      </c>
      <c r="K3071">
        <v>0</v>
      </c>
      <c r="L3071">
        <v>0</v>
      </c>
      <c r="M3071">
        <v>27</v>
      </c>
      <c r="N3071">
        <v>-3110</v>
      </c>
      <c r="O3071">
        <v>1.921708</v>
      </c>
      <c r="P3071">
        <v>19</v>
      </c>
      <c r="Q3071">
        <v>1.3523130000000001</v>
      </c>
      <c r="R3071" t="s">
        <v>43</v>
      </c>
      <c r="S3071" t="s">
        <v>43</v>
      </c>
    </row>
    <row r="3072" spans="1:19">
      <c r="A3072">
        <v>2419</v>
      </c>
      <c r="B3072">
        <v>1859</v>
      </c>
      <c r="C3072">
        <v>1404</v>
      </c>
      <c r="D3072">
        <v>23591.55</v>
      </c>
      <c r="E3072">
        <v>1276</v>
      </c>
      <c r="F3072">
        <v>29566.55</v>
      </c>
      <c r="G3072">
        <v>23.171277</v>
      </c>
      <c r="H3072">
        <v>7.9349999999999996</v>
      </c>
      <c r="I3072">
        <v>15.236276999999999</v>
      </c>
      <c r="J3072">
        <v>2.9201359999999998</v>
      </c>
      <c r="K3072">
        <v>49</v>
      </c>
      <c r="L3072">
        <v>3.4900280000000001</v>
      </c>
      <c r="M3072">
        <v>79</v>
      </c>
      <c r="N3072">
        <v>-5975</v>
      </c>
      <c r="O3072">
        <v>5.6267810000000003</v>
      </c>
      <c r="P3072">
        <v>18</v>
      </c>
      <c r="Q3072">
        <v>1.2820510000000001</v>
      </c>
      <c r="R3072" t="s">
        <v>43</v>
      </c>
      <c r="S3072" t="s">
        <v>43</v>
      </c>
    </row>
    <row r="3073" spans="1:19">
      <c r="A3073">
        <v>3907</v>
      </c>
      <c r="B3073">
        <v>1060</v>
      </c>
      <c r="C3073">
        <v>1403</v>
      </c>
      <c r="D3073">
        <v>78018.62</v>
      </c>
      <c r="E3073">
        <v>1281</v>
      </c>
      <c r="F3073">
        <v>92821.62</v>
      </c>
      <c r="G3073">
        <v>72.460280999999995</v>
      </c>
      <c r="H3073">
        <v>50.56</v>
      </c>
      <c r="I3073">
        <v>21.900281</v>
      </c>
      <c r="J3073">
        <v>1.433154</v>
      </c>
      <c r="K3073">
        <v>0</v>
      </c>
      <c r="L3073">
        <v>0</v>
      </c>
      <c r="M3073">
        <v>122</v>
      </c>
      <c r="N3073">
        <v>-14803</v>
      </c>
      <c r="O3073">
        <v>8.6956520000000008</v>
      </c>
      <c r="P3073">
        <v>58</v>
      </c>
      <c r="Q3073">
        <v>4.1339990000000002</v>
      </c>
      <c r="R3073" t="s">
        <v>43</v>
      </c>
      <c r="S3073" t="s">
        <v>43</v>
      </c>
    </row>
    <row r="3074" spans="1:19">
      <c r="A3074">
        <v>1001</v>
      </c>
      <c r="B3074">
        <v>59</v>
      </c>
      <c r="C3074">
        <v>1401</v>
      </c>
      <c r="D3074">
        <v>62358.07</v>
      </c>
      <c r="E3074">
        <v>1373</v>
      </c>
      <c r="F3074">
        <v>66129.070000000007</v>
      </c>
      <c r="G3074">
        <v>48.163925999999996</v>
      </c>
      <c r="H3074">
        <v>31.45</v>
      </c>
      <c r="I3074">
        <v>16.713926000000001</v>
      </c>
      <c r="J3074">
        <v>1.531444</v>
      </c>
      <c r="K3074">
        <v>0</v>
      </c>
      <c r="L3074">
        <v>0</v>
      </c>
      <c r="M3074">
        <v>28</v>
      </c>
      <c r="N3074">
        <v>-3771</v>
      </c>
      <c r="O3074">
        <v>1.998572</v>
      </c>
      <c r="P3074">
        <v>16</v>
      </c>
      <c r="Q3074">
        <v>1.1420410000000001</v>
      </c>
      <c r="R3074" t="s">
        <v>43</v>
      </c>
      <c r="S3074" t="s">
        <v>43</v>
      </c>
    </row>
    <row r="3075" spans="1:19">
      <c r="A3075">
        <v>2651</v>
      </c>
      <c r="B3075">
        <v>209</v>
      </c>
      <c r="C3075">
        <v>1400</v>
      </c>
      <c r="D3075">
        <v>46484.58</v>
      </c>
      <c r="E3075">
        <v>1337</v>
      </c>
      <c r="F3075">
        <v>52257.58</v>
      </c>
      <c r="G3075">
        <v>39.085698999999998</v>
      </c>
      <c r="H3075">
        <v>35.08</v>
      </c>
      <c r="I3075">
        <v>4.0056989999999999</v>
      </c>
      <c r="J3075">
        <v>1.114188</v>
      </c>
      <c r="K3075">
        <v>0</v>
      </c>
      <c r="L3075">
        <v>0</v>
      </c>
      <c r="M3075">
        <v>63</v>
      </c>
      <c r="N3075">
        <v>-5773</v>
      </c>
      <c r="O3075">
        <v>4.5</v>
      </c>
      <c r="P3075">
        <v>15</v>
      </c>
      <c r="Q3075">
        <v>1.071429</v>
      </c>
      <c r="R3075" t="s">
        <v>43</v>
      </c>
      <c r="S3075" t="s">
        <v>43</v>
      </c>
    </row>
    <row r="3076" spans="1:19">
      <c r="A3076">
        <v>52</v>
      </c>
      <c r="B3076">
        <v>1530</v>
      </c>
      <c r="C3076">
        <v>1399</v>
      </c>
      <c r="D3076">
        <v>19785.13</v>
      </c>
      <c r="E3076">
        <v>1262</v>
      </c>
      <c r="F3076">
        <v>30243.13</v>
      </c>
      <c r="G3076">
        <v>23.964445000000001</v>
      </c>
      <c r="H3076">
        <v>15.795</v>
      </c>
      <c r="I3076">
        <v>8.1694449999999996</v>
      </c>
      <c r="J3076">
        <v>1.517217</v>
      </c>
      <c r="K3076">
        <v>0</v>
      </c>
      <c r="L3076">
        <v>0</v>
      </c>
      <c r="M3076">
        <v>137</v>
      </c>
      <c r="N3076">
        <v>-10458</v>
      </c>
      <c r="O3076">
        <v>9.7927090000000003</v>
      </c>
      <c r="P3076">
        <v>3</v>
      </c>
      <c r="Q3076">
        <v>0.21443899999999999</v>
      </c>
      <c r="R3076" t="s">
        <v>43</v>
      </c>
      <c r="S3076" t="s">
        <v>43</v>
      </c>
    </row>
    <row r="3077" spans="1:19">
      <c r="A3077">
        <v>3379</v>
      </c>
      <c r="B3077">
        <v>346</v>
      </c>
      <c r="C3077">
        <v>1396</v>
      </c>
      <c r="D3077">
        <v>45461.25</v>
      </c>
      <c r="E3077">
        <v>1371</v>
      </c>
      <c r="F3077">
        <v>48758.25</v>
      </c>
      <c r="G3077">
        <v>35.564003999999997</v>
      </c>
      <c r="H3077">
        <v>32.07</v>
      </c>
      <c r="I3077">
        <v>3.4940039999999999</v>
      </c>
      <c r="J3077">
        <v>1.108949</v>
      </c>
      <c r="K3077">
        <v>0</v>
      </c>
      <c r="L3077">
        <v>0</v>
      </c>
      <c r="M3077">
        <v>25</v>
      </c>
      <c r="N3077">
        <v>-3297</v>
      </c>
      <c r="O3077">
        <v>1.7908310000000001</v>
      </c>
      <c r="P3077">
        <v>9</v>
      </c>
      <c r="Q3077">
        <v>0.64469900000000002</v>
      </c>
      <c r="R3077" t="s">
        <v>43</v>
      </c>
      <c r="S3077" t="s">
        <v>43</v>
      </c>
    </row>
    <row r="3078" spans="1:19">
      <c r="A3078">
        <v>4571</v>
      </c>
      <c r="B3078">
        <v>744</v>
      </c>
      <c r="C3078">
        <v>1396</v>
      </c>
      <c r="D3078">
        <v>77627.05</v>
      </c>
      <c r="E3078">
        <v>1344</v>
      </c>
      <c r="F3078">
        <v>83422.05</v>
      </c>
      <c r="G3078">
        <v>62.069977999999999</v>
      </c>
      <c r="H3078">
        <v>49.91</v>
      </c>
      <c r="I3078">
        <v>12.159978000000001</v>
      </c>
      <c r="J3078">
        <v>1.243638</v>
      </c>
      <c r="K3078">
        <v>0</v>
      </c>
      <c r="L3078">
        <v>0</v>
      </c>
      <c r="M3078">
        <v>52</v>
      </c>
      <c r="N3078">
        <v>-5795</v>
      </c>
      <c r="O3078">
        <v>3.7249279999999998</v>
      </c>
      <c r="P3078">
        <v>24</v>
      </c>
      <c r="Q3078">
        <v>1.719198</v>
      </c>
      <c r="R3078" t="s">
        <v>43</v>
      </c>
      <c r="S3078" t="s">
        <v>43</v>
      </c>
    </row>
    <row r="3079" spans="1:19">
      <c r="A3079">
        <v>132</v>
      </c>
      <c r="B3079">
        <v>249</v>
      </c>
      <c r="C3079">
        <v>1395</v>
      </c>
      <c r="D3079">
        <v>64099.75</v>
      </c>
      <c r="E3079">
        <v>1368</v>
      </c>
      <c r="F3079">
        <v>69247.75</v>
      </c>
      <c r="G3079">
        <v>50.619700000000002</v>
      </c>
      <c r="H3079">
        <v>35.895000000000003</v>
      </c>
      <c r="I3079">
        <v>14.7247</v>
      </c>
      <c r="J3079">
        <v>1.4102159999999999</v>
      </c>
      <c r="K3079">
        <v>0</v>
      </c>
      <c r="L3079">
        <v>0</v>
      </c>
      <c r="M3079">
        <v>27</v>
      </c>
      <c r="N3079">
        <v>-5148</v>
      </c>
      <c r="O3079">
        <v>1.935484</v>
      </c>
      <c r="P3079">
        <v>15</v>
      </c>
      <c r="Q3079">
        <v>1.075269</v>
      </c>
      <c r="R3079" t="s">
        <v>43</v>
      </c>
      <c r="S3079" t="s">
        <v>43</v>
      </c>
    </row>
    <row r="3080" spans="1:19">
      <c r="A3080">
        <v>2810</v>
      </c>
      <c r="B3080">
        <v>1307</v>
      </c>
      <c r="C3080">
        <v>1395</v>
      </c>
      <c r="D3080">
        <v>165456.89000000001</v>
      </c>
      <c r="E3080">
        <v>1345</v>
      </c>
      <c r="F3080">
        <v>178946.89</v>
      </c>
      <c r="G3080">
        <v>133.04601500000001</v>
      </c>
      <c r="H3080">
        <v>70.89</v>
      </c>
      <c r="I3080">
        <v>62.156014999999996</v>
      </c>
      <c r="J3080">
        <v>1.876795</v>
      </c>
      <c r="K3080">
        <v>1</v>
      </c>
      <c r="L3080">
        <v>7.1684999999999999E-2</v>
      </c>
      <c r="M3080">
        <v>49</v>
      </c>
      <c r="N3080">
        <v>-13490</v>
      </c>
      <c r="O3080">
        <v>3.5125449999999998</v>
      </c>
      <c r="P3080">
        <v>18</v>
      </c>
      <c r="Q3080">
        <v>1.2903230000000001</v>
      </c>
      <c r="R3080" t="s">
        <v>43</v>
      </c>
      <c r="S3080" t="s">
        <v>43</v>
      </c>
    </row>
    <row r="3081" spans="1:19">
      <c r="A3081">
        <v>4370</v>
      </c>
      <c r="B3081">
        <v>843</v>
      </c>
      <c r="C3081">
        <v>1392</v>
      </c>
      <c r="D3081">
        <v>51891.28</v>
      </c>
      <c r="E3081">
        <v>1365</v>
      </c>
      <c r="F3081">
        <v>54856.28</v>
      </c>
      <c r="G3081">
        <v>40.187750999999999</v>
      </c>
      <c r="H3081">
        <v>39.630000000000003</v>
      </c>
      <c r="I3081">
        <v>0.557751</v>
      </c>
      <c r="J3081">
        <v>1.0140739999999999</v>
      </c>
      <c r="K3081">
        <v>0</v>
      </c>
      <c r="L3081">
        <v>0</v>
      </c>
      <c r="M3081">
        <v>27</v>
      </c>
      <c r="N3081">
        <v>-2965</v>
      </c>
      <c r="O3081">
        <v>1.9396549999999999</v>
      </c>
      <c r="P3081">
        <v>56</v>
      </c>
      <c r="Q3081">
        <v>4.0229889999999999</v>
      </c>
      <c r="R3081" t="s">
        <v>43</v>
      </c>
      <c r="S3081" t="s">
        <v>43</v>
      </c>
    </row>
    <row r="3082" spans="1:19">
      <c r="A3082">
        <v>2395</v>
      </c>
      <c r="B3082">
        <v>1916</v>
      </c>
      <c r="C3082">
        <v>1390</v>
      </c>
      <c r="D3082">
        <v>70509.19</v>
      </c>
      <c r="E3082">
        <v>1275</v>
      </c>
      <c r="F3082">
        <v>81914.19</v>
      </c>
      <c r="G3082">
        <v>64.246424000000005</v>
      </c>
      <c r="H3082">
        <v>33.270000000000003</v>
      </c>
      <c r="I3082">
        <v>30.976424000000002</v>
      </c>
      <c r="J3082">
        <v>1.9310620000000001</v>
      </c>
      <c r="K3082">
        <v>0</v>
      </c>
      <c r="L3082">
        <v>0</v>
      </c>
      <c r="M3082">
        <v>115</v>
      </c>
      <c r="N3082">
        <v>-11405</v>
      </c>
      <c r="O3082">
        <v>8.2733810000000005</v>
      </c>
      <c r="P3082">
        <v>14</v>
      </c>
      <c r="Q3082">
        <v>1.0071939999999999</v>
      </c>
      <c r="R3082" t="s">
        <v>43</v>
      </c>
      <c r="S3082" t="s">
        <v>43</v>
      </c>
    </row>
    <row r="3083" spans="1:19">
      <c r="A3083">
        <v>2206</v>
      </c>
      <c r="B3083">
        <v>755</v>
      </c>
      <c r="C3083">
        <v>1389</v>
      </c>
      <c r="D3083">
        <v>43268.55</v>
      </c>
      <c r="E3083">
        <v>1251</v>
      </c>
      <c r="F3083">
        <v>54530.55</v>
      </c>
      <c r="G3083">
        <v>43.589568</v>
      </c>
      <c r="H3083">
        <v>36.36</v>
      </c>
      <c r="I3083">
        <v>7.2295680000000004</v>
      </c>
      <c r="J3083">
        <v>1.198833</v>
      </c>
      <c r="K3083">
        <v>0</v>
      </c>
      <c r="L3083">
        <v>0</v>
      </c>
      <c r="M3083">
        <v>138</v>
      </c>
      <c r="N3083">
        <v>-11262</v>
      </c>
      <c r="O3083">
        <v>9.9352049999999998</v>
      </c>
      <c r="P3083">
        <v>30</v>
      </c>
      <c r="Q3083">
        <v>2.1598269999999999</v>
      </c>
      <c r="R3083" t="s">
        <v>43</v>
      </c>
      <c r="S3083" t="s">
        <v>43</v>
      </c>
    </row>
    <row r="3084" spans="1:19">
      <c r="A3084">
        <v>2262</v>
      </c>
      <c r="B3084">
        <v>1523</v>
      </c>
      <c r="C3084">
        <v>1388</v>
      </c>
      <c r="D3084">
        <v>42528.7</v>
      </c>
      <c r="E3084">
        <v>1287</v>
      </c>
      <c r="F3084">
        <v>52480.7</v>
      </c>
      <c r="G3084">
        <v>40.777545000000003</v>
      </c>
      <c r="H3084">
        <v>28.54</v>
      </c>
      <c r="I3084">
        <v>12.237545000000001</v>
      </c>
      <c r="J3084">
        <v>1.4287859999999999</v>
      </c>
      <c r="K3084">
        <v>0</v>
      </c>
      <c r="L3084">
        <v>0</v>
      </c>
      <c r="M3084">
        <v>101</v>
      </c>
      <c r="N3084">
        <v>-9952</v>
      </c>
      <c r="O3084">
        <v>7.2766570000000002</v>
      </c>
      <c r="P3084">
        <v>21</v>
      </c>
      <c r="Q3084">
        <v>1.5129680000000001</v>
      </c>
      <c r="R3084" t="s">
        <v>43</v>
      </c>
      <c r="S3084" t="s">
        <v>43</v>
      </c>
    </row>
    <row r="3085" spans="1:19">
      <c r="A3085">
        <v>75</v>
      </c>
      <c r="B3085">
        <v>1749</v>
      </c>
      <c r="C3085">
        <v>1388</v>
      </c>
      <c r="D3085">
        <v>27581.07</v>
      </c>
      <c r="E3085">
        <v>1257</v>
      </c>
      <c r="F3085">
        <v>37626.07</v>
      </c>
      <c r="G3085">
        <v>29.933230000000002</v>
      </c>
      <c r="H3085">
        <v>28.21</v>
      </c>
      <c r="I3085">
        <v>1.72323</v>
      </c>
      <c r="J3085">
        <v>1.061086</v>
      </c>
      <c r="K3085">
        <v>0</v>
      </c>
      <c r="L3085">
        <v>0</v>
      </c>
      <c r="M3085">
        <v>131</v>
      </c>
      <c r="N3085">
        <v>-10045</v>
      </c>
      <c r="O3085">
        <v>9.4380400000000009</v>
      </c>
      <c r="P3085">
        <v>34</v>
      </c>
      <c r="Q3085">
        <v>2.4495680000000002</v>
      </c>
      <c r="R3085" t="s">
        <v>43</v>
      </c>
      <c r="S3085" t="s">
        <v>43</v>
      </c>
    </row>
    <row r="3086" spans="1:19">
      <c r="A3086">
        <v>5475</v>
      </c>
      <c r="B3086">
        <v>60</v>
      </c>
      <c r="C3086">
        <v>1386</v>
      </c>
      <c r="D3086">
        <v>19381.669999999998</v>
      </c>
      <c r="E3086">
        <v>1319</v>
      </c>
      <c r="F3086">
        <v>24432.67</v>
      </c>
      <c r="G3086">
        <v>18.523631999999999</v>
      </c>
      <c r="H3086">
        <v>7.72</v>
      </c>
      <c r="I3086">
        <v>10.803632</v>
      </c>
      <c r="J3086">
        <v>2.3994339999999998</v>
      </c>
      <c r="K3086">
        <v>0</v>
      </c>
      <c r="L3086">
        <v>0</v>
      </c>
      <c r="M3086">
        <v>67</v>
      </c>
      <c r="N3086">
        <v>-5051</v>
      </c>
      <c r="O3086">
        <v>4.8340550000000002</v>
      </c>
      <c r="P3086">
        <v>16</v>
      </c>
      <c r="Q3086">
        <v>1.154401</v>
      </c>
      <c r="R3086" t="s">
        <v>43</v>
      </c>
      <c r="S3086" t="s">
        <v>43</v>
      </c>
    </row>
    <row r="3087" spans="1:19">
      <c r="A3087">
        <v>1369</v>
      </c>
      <c r="B3087">
        <v>1490</v>
      </c>
      <c r="C3087">
        <v>1381</v>
      </c>
      <c r="D3087">
        <v>32854.97</v>
      </c>
      <c r="E3087">
        <v>1309</v>
      </c>
      <c r="F3087">
        <v>39237.97</v>
      </c>
      <c r="G3087">
        <v>29.975531</v>
      </c>
      <c r="H3087">
        <v>13.46</v>
      </c>
      <c r="I3087">
        <v>16.515530999999999</v>
      </c>
      <c r="J3087">
        <v>2.2270080000000001</v>
      </c>
      <c r="K3087">
        <v>0</v>
      </c>
      <c r="L3087">
        <v>0</v>
      </c>
      <c r="M3087">
        <v>72</v>
      </c>
      <c r="N3087">
        <v>-6383</v>
      </c>
      <c r="O3087">
        <v>5.2136129999999996</v>
      </c>
      <c r="P3087">
        <v>9</v>
      </c>
      <c r="Q3087">
        <v>0.651702</v>
      </c>
      <c r="R3087" t="s">
        <v>43</v>
      </c>
      <c r="S3087" t="s">
        <v>43</v>
      </c>
    </row>
    <row r="3088" spans="1:19">
      <c r="A3088">
        <v>2741</v>
      </c>
      <c r="B3088">
        <v>1034</v>
      </c>
      <c r="C3088">
        <v>1381</v>
      </c>
      <c r="D3088">
        <v>106354.61</v>
      </c>
      <c r="E3088">
        <v>1326</v>
      </c>
      <c r="F3088">
        <v>116807.61</v>
      </c>
      <c r="G3088">
        <v>88.090204</v>
      </c>
      <c r="H3088">
        <v>74.599999999999994</v>
      </c>
      <c r="I3088">
        <v>13.490204</v>
      </c>
      <c r="J3088">
        <v>1.1808339999999999</v>
      </c>
      <c r="K3088">
        <v>0</v>
      </c>
      <c r="L3088">
        <v>0</v>
      </c>
      <c r="M3088">
        <v>55</v>
      </c>
      <c r="N3088">
        <v>-10453</v>
      </c>
      <c r="O3088">
        <v>3.982621</v>
      </c>
      <c r="P3088">
        <v>17</v>
      </c>
      <c r="Q3088">
        <v>1.2309920000000001</v>
      </c>
      <c r="R3088" t="s">
        <v>43</v>
      </c>
      <c r="S3088" t="s">
        <v>43</v>
      </c>
    </row>
    <row r="3089" spans="1:19">
      <c r="A3089">
        <v>255</v>
      </c>
      <c r="B3089">
        <v>107</v>
      </c>
      <c r="C3089">
        <v>1379</v>
      </c>
      <c r="D3089">
        <v>33060.57</v>
      </c>
      <c r="E3089">
        <v>1264</v>
      </c>
      <c r="F3089">
        <v>41614.57</v>
      </c>
      <c r="G3089">
        <v>32.922919</v>
      </c>
      <c r="H3089">
        <v>30.53</v>
      </c>
      <c r="I3089">
        <v>2.392919</v>
      </c>
      <c r="J3089">
        <v>1.078379</v>
      </c>
      <c r="K3089">
        <v>0</v>
      </c>
      <c r="L3089">
        <v>0</v>
      </c>
      <c r="M3089">
        <v>115</v>
      </c>
      <c r="N3089">
        <v>-8554</v>
      </c>
      <c r="O3089">
        <v>8.3393759999999997</v>
      </c>
      <c r="P3089">
        <v>23</v>
      </c>
      <c r="Q3089">
        <v>1.667875</v>
      </c>
      <c r="R3089" t="s">
        <v>43</v>
      </c>
      <c r="S3089" t="s">
        <v>43</v>
      </c>
    </row>
    <row r="3090" spans="1:19">
      <c r="A3090">
        <v>3350</v>
      </c>
      <c r="B3090">
        <v>790</v>
      </c>
      <c r="C3090">
        <v>1379</v>
      </c>
      <c r="D3090">
        <v>47776.49</v>
      </c>
      <c r="E3090">
        <v>1346</v>
      </c>
      <c r="F3090">
        <v>52203.49</v>
      </c>
      <c r="G3090">
        <v>38.784168000000001</v>
      </c>
      <c r="H3090">
        <v>23.965</v>
      </c>
      <c r="I3090">
        <v>14.819167999999999</v>
      </c>
      <c r="J3090">
        <v>1.6183670000000001</v>
      </c>
      <c r="K3090">
        <v>0</v>
      </c>
      <c r="L3090">
        <v>0</v>
      </c>
      <c r="M3090">
        <v>33</v>
      </c>
      <c r="N3090">
        <v>-4427</v>
      </c>
      <c r="O3090">
        <v>2.3930380000000002</v>
      </c>
      <c r="P3090">
        <v>13</v>
      </c>
      <c r="Q3090">
        <v>0.94271199999999999</v>
      </c>
      <c r="R3090" t="s">
        <v>43</v>
      </c>
      <c r="S3090" t="s">
        <v>43</v>
      </c>
    </row>
    <row r="3091" spans="1:19">
      <c r="A3091">
        <v>2902</v>
      </c>
      <c r="B3091">
        <v>1281</v>
      </c>
      <c r="C3091">
        <v>1378</v>
      </c>
      <c r="D3091">
        <v>40075.050000000003</v>
      </c>
      <c r="E3091">
        <v>1296</v>
      </c>
      <c r="F3091">
        <v>49032.05</v>
      </c>
      <c r="G3091">
        <v>37.833371999999997</v>
      </c>
      <c r="H3091">
        <v>28.864999999999998</v>
      </c>
      <c r="I3091">
        <v>8.9683720000000005</v>
      </c>
      <c r="J3091">
        <v>1.3107009999999999</v>
      </c>
      <c r="K3091">
        <v>0</v>
      </c>
      <c r="L3091">
        <v>0</v>
      </c>
      <c r="M3091">
        <v>82</v>
      </c>
      <c r="N3091">
        <v>-8957</v>
      </c>
      <c r="O3091">
        <v>5.950653</v>
      </c>
      <c r="P3091">
        <v>19</v>
      </c>
      <c r="Q3091">
        <v>1.3788100000000001</v>
      </c>
      <c r="R3091" t="s">
        <v>43</v>
      </c>
      <c r="S3091" t="s">
        <v>43</v>
      </c>
    </row>
    <row r="3092" spans="1:19">
      <c r="A3092">
        <v>2727</v>
      </c>
      <c r="B3092">
        <v>1477</v>
      </c>
      <c r="C3092">
        <v>1377</v>
      </c>
      <c r="D3092">
        <v>45322.15</v>
      </c>
      <c r="E3092">
        <v>1283</v>
      </c>
      <c r="F3092">
        <v>54019.15</v>
      </c>
      <c r="G3092">
        <v>42.10378</v>
      </c>
      <c r="H3092">
        <v>29.37</v>
      </c>
      <c r="I3092">
        <v>12.733779999999999</v>
      </c>
      <c r="J3092">
        <v>1.4335640000000001</v>
      </c>
      <c r="K3092">
        <v>0</v>
      </c>
      <c r="L3092">
        <v>0</v>
      </c>
      <c r="M3092">
        <v>94</v>
      </c>
      <c r="N3092">
        <v>-8697</v>
      </c>
      <c r="O3092">
        <v>6.8264339999999999</v>
      </c>
      <c r="P3092">
        <v>16</v>
      </c>
      <c r="Q3092">
        <v>1.1619459999999999</v>
      </c>
      <c r="R3092" t="s">
        <v>43</v>
      </c>
      <c r="S3092" t="s">
        <v>43</v>
      </c>
    </row>
    <row r="3093" spans="1:19">
      <c r="A3093">
        <v>976</v>
      </c>
      <c r="B3093">
        <v>1512</v>
      </c>
      <c r="C3093">
        <v>1377</v>
      </c>
      <c r="D3093">
        <v>36029.980000000003</v>
      </c>
      <c r="E3093">
        <v>1348</v>
      </c>
      <c r="F3093">
        <v>38869.980000000003</v>
      </c>
      <c r="G3093">
        <v>28.835297000000001</v>
      </c>
      <c r="H3093">
        <v>15.615</v>
      </c>
      <c r="I3093">
        <v>13.220297</v>
      </c>
      <c r="J3093">
        <v>1.846641</v>
      </c>
      <c r="K3093">
        <v>0</v>
      </c>
      <c r="L3093">
        <v>0</v>
      </c>
      <c r="M3093">
        <v>29</v>
      </c>
      <c r="N3093">
        <v>-2840</v>
      </c>
      <c r="O3093">
        <v>2.1060279999999998</v>
      </c>
      <c r="P3093">
        <v>18</v>
      </c>
      <c r="Q3093">
        <v>1.3071900000000001</v>
      </c>
      <c r="R3093" t="s">
        <v>43</v>
      </c>
      <c r="S3093" t="s">
        <v>43</v>
      </c>
    </row>
    <row r="3094" spans="1:19">
      <c r="A3094">
        <v>3855</v>
      </c>
      <c r="B3094">
        <v>497</v>
      </c>
      <c r="C3094">
        <v>1377</v>
      </c>
      <c r="D3094">
        <v>91519.78</v>
      </c>
      <c r="E3094">
        <v>1285</v>
      </c>
      <c r="F3094">
        <v>104013.78</v>
      </c>
      <c r="G3094">
        <v>80.944575999999998</v>
      </c>
      <c r="H3094">
        <v>44.2</v>
      </c>
      <c r="I3094">
        <v>36.744576000000002</v>
      </c>
      <c r="J3094">
        <v>1.8313250000000001</v>
      </c>
      <c r="K3094">
        <v>0</v>
      </c>
      <c r="L3094">
        <v>0</v>
      </c>
      <c r="M3094">
        <v>92</v>
      </c>
      <c r="N3094">
        <v>-12494</v>
      </c>
      <c r="O3094">
        <v>6.6811910000000001</v>
      </c>
      <c r="P3094">
        <v>22</v>
      </c>
      <c r="Q3094">
        <v>1.5976760000000001</v>
      </c>
      <c r="R3094" t="s">
        <v>43</v>
      </c>
      <c r="S3094" t="s">
        <v>43</v>
      </c>
    </row>
    <row r="3095" spans="1:19">
      <c r="A3095">
        <v>4243</v>
      </c>
      <c r="B3095">
        <v>851</v>
      </c>
      <c r="C3095">
        <v>1373</v>
      </c>
      <c r="D3095">
        <v>17119.84</v>
      </c>
      <c r="E3095">
        <v>1369</v>
      </c>
      <c r="F3095">
        <v>17407.84</v>
      </c>
      <c r="G3095">
        <v>12.715733999999999</v>
      </c>
      <c r="H3095">
        <v>4.76</v>
      </c>
      <c r="I3095">
        <v>7.9557339999999996</v>
      </c>
      <c r="J3095">
        <v>2.671373</v>
      </c>
      <c r="K3095">
        <v>0</v>
      </c>
      <c r="L3095">
        <v>0</v>
      </c>
      <c r="M3095">
        <v>4</v>
      </c>
      <c r="N3095">
        <v>-288</v>
      </c>
      <c r="O3095">
        <v>0.29133300000000001</v>
      </c>
      <c r="P3095">
        <v>13</v>
      </c>
      <c r="Q3095">
        <v>0.94683200000000001</v>
      </c>
      <c r="R3095" t="s">
        <v>43</v>
      </c>
      <c r="S3095" t="s">
        <v>43</v>
      </c>
    </row>
    <row r="3096" spans="1:19">
      <c r="A3096">
        <v>342</v>
      </c>
      <c r="B3096">
        <v>1028</v>
      </c>
      <c r="C3096">
        <v>1371</v>
      </c>
      <c r="D3096">
        <v>126721.97</v>
      </c>
      <c r="E3096">
        <v>1306</v>
      </c>
      <c r="F3096">
        <v>135946.97</v>
      </c>
      <c r="G3096">
        <v>104.09415799999999</v>
      </c>
      <c r="H3096">
        <v>60.125</v>
      </c>
      <c r="I3096">
        <v>43.969158</v>
      </c>
      <c r="J3096">
        <v>1.7312959999999999</v>
      </c>
      <c r="K3096">
        <v>0</v>
      </c>
      <c r="L3096">
        <v>0</v>
      </c>
      <c r="M3096">
        <v>65</v>
      </c>
      <c r="N3096">
        <v>-9225</v>
      </c>
      <c r="O3096">
        <v>4.7410649999999999</v>
      </c>
      <c r="P3096">
        <v>17</v>
      </c>
      <c r="Q3096">
        <v>1.2399709999999999</v>
      </c>
      <c r="R3096" t="s">
        <v>43</v>
      </c>
      <c r="S3096" t="s">
        <v>43</v>
      </c>
    </row>
    <row r="3097" spans="1:19">
      <c r="A3097">
        <v>4864</v>
      </c>
      <c r="B3097">
        <v>659</v>
      </c>
      <c r="C3097">
        <v>1371</v>
      </c>
      <c r="D3097">
        <v>44621.7</v>
      </c>
      <c r="E3097">
        <v>1332</v>
      </c>
      <c r="F3097">
        <v>48501.7</v>
      </c>
      <c r="G3097">
        <v>36.412688000000003</v>
      </c>
      <c r="H3097">
        <v>31.58</v>
      </c>
      <c r="I3097">
        <v>4.8326880000000001</v>
      </c>
      <c r="J3097">
        <v>1.15303</v>
      </c>
      <c r="K3097">
        <v>0</v>
      </c>
      <c r="L3097">
        <v>0</v>
      </c>
      <c r="M3097">
        <v>39</v>
      </c>
      <c r="N3097">
        <v>-3880</v>
      </c>
      <c r="O3097">
        <v>2.8446389999999999</v>
      </c>
      <c r="P3097">
        <v>32</v>
      </c>
      <c r="Q3097">
        <v>2.334063</v>
      </c>
      <c r="R3097" t="s">
        <v>43</v>
      </c>
      <c r="S3097" t="s">
        <v>43</v>
      </c>
    </row>
    <row r="3098" spans="1:19">
      <c r="A3098">
        <v>6019</v>
      </c>
      <c r="B3098">
        <v>1844</v>
      </c>
      <c r="C3098">
        <v>1371</v>
      </c>
      <c r="D3098">
        <v>13567.57</v>
      </c>
      <c r="E3098">
        <v>1371</v>
      </c>
      <c r="F3098">
        <v>13567.57</v>
      </c>
      <c r="G3098">
        <v>9.8961120000000005</v>
      </c>
      <c r="H3098">
        <v>9.5299999999999994</v>
      </c>
      <c r="I3098">
        <v>0.36611199999999999</v>
      </c>
      <c r="J3098">
        <v>1.0384169999999999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16</v>
      </c>
      <c r="Q3098">
        <v>1.1670309999999999</v>
      </c>
      <c r="R3098" t="s">
        <v>43</v>
      </c>
      <c r="S3098" t="s">
        <v>43</v>
      </c>
    </row>
    <row r="3099" spans="1:19">
      <c r="A3099">
        <v>5523</v>
      </c>
      <c r="B3099">
        <v>629</v>
      </c>
      <c r="C3099">
        <v>1369</v>
      </c>
      <c r="D3099">
        <v>33571.56</v>
      </c>
      <c r="E3099">
        <v>1341</v>
      </c>
      <c r="F3099">
        <v>35843.56</v>
      </c>
      <c r="G3099">
        <v>26.728978000000001</v>
      </c>
      <c r="H3099">
        <v>19.54</v>
      </c>
      <c r="I3099">
        <v>7.1889779999999996</v>
      </c>
      <c r="J3099">
        <v>1.3679110000000001</v>
      </c>
      <c r="K3099">
        <v>0</v>
      </c>
      <c r="L3099">
        <v>0</v>
      </c>
      <c r="M3099">
        <v>28</v>
      </c>
      <c r="N3099">
        <v>-2272</v>
      </c>
      <c r="O3099">
        <v>2.0452889999999999</v>
      </c>
      <c r="P3099">
        <v>12</v>
      </c>
      <c r="Q3099">
        <v>0.876552</v>
      </c>
      <c r="R3099" t="s">
        <v>43</v>
      </c>
      <c r="S3099" t="s">
        <v>43</v>
      </c>
    </row>
    <row r="3100" spans="1:19">
      <c r="A3100">
        <v>4870</v>
      </c>
      <c r="B3100">
        <v>898</v>
      </c>
      <c r="C3100">
        <v>1368</v>
      </c>
      <c r="D3100">
        <v>47470.73</v>
      </c>
      <c r="E3100">
        <v>1277</v>
      </c>
      <c r="F3100">
        <v>54707.73</v>
      </c>
      <c r="G3100">
        <v>42.840822000000003</v>
      </c>
      <c r="H3100">
        <v>26.02</v>
      </c>
      <c r="I3100">
        <v>16.820822</v>
      </c>
      <c r="J3100">
        <v>1.6464570000000001</v>
      </c>
      <c r="K3100">
        <v>0</v>
      </c>
      <c r="L3100">
        <v>0</v>
      </c>
      <c r="M3100">
        <v>91</v>
      </c>
      <c r="N3100">
        <v>-7237</v>
      </c>
      <c r="O3100">
        <v>6.6520469999999996</v>
      </c>
      <c r="P3100">
        <v>17</v>
      </c>
      <c r="Q3100">
        <v>1.2426900000000001</v>
      </c>
      <c r="R3100" t="s">
        <v>43</v>
      </c>
      <c r="S3100" t="s">
        <v>43</v>
      </c>
    </row>
    <row r="3101" spans="1:19">
      <c r="A3101">
        <v>3575</v>
      </c>
      <c r="B3101">
        <v>145</v>
      </c>
      <c r="C3101">
        <v>1368</v>
      </c>
      <c r="D3101">
        <v>31765.13</v>
      </c>
      <c r="E3101">
        <v>1271</v>
      </c>
      <c r="F3101">
        <v>40157.129999999997</v>
      </c>
      <c r="G3101">
        <v>31.594909999999999</v>
      </c>
      <c r="H3101">
        <v>13.85</v>
      </c>
      <c r="I3101">
        <v>17.744910000000001</v>
      </c>
      <c r="J3101">
        <v>2.2812209999999999</v>
      </c>
      <c r="K3101">
        <v>0</v>
      </c>
      <c r="L3101">
        <v>0</v>
      </c>
      <c r="M3101">
        <v>97</v>
      </c>
      <c r="N3101">
        <v>-8392</v>
      </c>
      <c r="O3101">
        <v>7.090643</v>
      </c>
      <c r="P3101">
        <v>10</v>
      </c>
      <c r="Q3101">
        <v>0.73099400000000003</v>
      </c>
      <c r="R3101" t="s">
        <v>43</v>
      </c>
      <c r="S3101" t="s">
        <v>43</v>
      </c>
    </row>
    <row r="3102" spans="1:19">
      <c r="A3102">
        <v>4757</v>
      </c>
      <c r="B3102">
        <v>1766</v>
      </c>
      <c r="C3102">
        <v>1367</v>
      </c>
      <c r="D3102">
        <v>75657.87</v>
      </c>
      <c r="E3102">
        <v>1355</v>
      </c>
      <c r="F3102">
        <v>78550.87</v>
      </c>
      <c r="G3102">
        <v>57.971122000000001</v>
      </c>
      <c r="H3102">
        <v>30.01</v>
      </c>
      <c r="I3102">
        <v>27.961122</v>
      </c>
      <c r="J3102">
        <v>1.931727</v>
      </c>
      <c r="K3102">
        <v>0</v>
      </c>
      <c r="L3102">
        <v>0</v>
      </c>
      <c r="M3102">
        <v>12</v>
      </c>
      <c r="N3102">
        <v>-2893</v>
      </c>
      <c r="O3102">
        <v>0.87783500000000003</v>
      </c>
      <c r="P3102">
        <v>6</v>
      </c>
      <c r="Q3102">
        <v>0.438917</v>
      </c>
      <c r="R3102" t="s">
        <v>43</v>
      </c>
      <c r="S3102" t="s">
        <v>43</v>
      </c>
    </row>
    <row r="3103" spans="1:19">
      <c r="A3103">
        <v>1106</v>
      </c>
      <c r="B3103">
        <v>708</v>
      </c>
      <c r="C3103">
        <v>1366</v>
      </c>
      <c r="D3103">
        <v>44724.46</v>
      </c>
      <c r="E3103">
        <v>1297</v>
      </c>
      <c r="F3103">
        <v>49881.46</v>
      </c>
      <c r="G3103">
        <v>38.459105999999998</v>
      </c>
      <c r="H3103">
        <v>35.520000000000003</v>
      </c>
      <c r="I3103">
        <v>2.9391060000000002</v>
      </c>
      <c r="J3103">
        <v>1.0827450000000001</v>
      </c>
      <c r="K3103">
        <v>0</v>
      </c>
      <c r="L3103">
        <v>0</v>
      </c>
      <c r="M3103">
        <v>69</v>
      </c>
      <c r="N3103">
        <v>-5157</v>
      </c>
      <c r="O3103">
        <v>5.0512449999999998</v>
      </c>
      <c r="P3103">
        <v>8</v>
      </c>
      <c r="Q3103">
        <v>0.58565199999999995</v>
      </c>
      <c r="R3103" t="s">
        <v>43</v>
      </c>
      <c r="S3103" t="s">
        <v>43</v>
      </c>
    </row>
    <row r="3104" spans="1:19">
      <c r="A3104">
        <v>2260</v>
      </c>
      <c r="B3104">
        <v>207</v>
      </c>
      <c r="C3104">
        <v>1364</v>
      </c>
      <c r="D3104">
        <v>50397.42</v>
      </c>
      <c r="E3104">
        <v>1289</v>
      </c>
      <c r="F3104">
        <v>59175.42</v>
      </c>
      <c r="G3104">
        <v>45.908006</v>
      </c>
      <c r="H3104">
        <v>33.97</v>
      </c>
      <c r="I3104">
        <v>11.938006</v>
      </c>
      <c r="J3104">
        <v>1.3514280000000001</v>
      </c>
      <c r="K3104">
        <v>0</v>
      </c>
      <c r="L3104">
        <v>0</v>
      </c>
      <c r="M3104">
        <v>75</v>
      </c>
      <c r="N3104">
        <v>-8778</v>
      </c>
      <c r="O3104">
        <v>5.4985340000000003</v>
      </c>
      <c r="P3104">
        <v>20</v>
      </c>
      <c r="Q3104">
        <v>1.4662759999999999</v>
      </c>
      <c r="R3104" t="s">
        <v>43</v>
      </c>
      <c r="S3104" t="s">
        <v>43</v>
      </c>
    </row>
    <row r="3105" spans="1:19">
      <c r="A3105">
        <v>2645</v>
      </c>
      <c r="B3105">
        <v>432</v>
      </c>
      <c r="C3105">
        <v>1364</v>
      </c>
      <c r="D3105">
        <v>62342.12</v>
      </c>
      <c r="E3105">
        <v>1285</v>
      </c>
      <c r="F3105">
        <v>69369.119999999995</v>
      </c>
      <c r="G3105">
        <v>53.983750999999998</v>
      </c>
      <c r="H3105">
        <v>49.04</v>
      </c>
      <c r="I3105">
        <v>4.9437509999999998</v>
      </c>
      <c r="J3105">
        <v>1.100811</v>
      </c>
      <c r="K3105">
        <v>0</v>
      </c>
      <c r="L3105">
        <v>0</v>
      </c>
      <c r="M3105">
        <v>79</v>
      </c>
      <c r="N3105">
        <v>-7027</v>
      </c>
      <c r="O3105">
        <v>5.7917889999999996</v>
      </c>
      <c r="P3105">
        <v>29</v>
      </c>
      <c r="Q3105">
        <v>2.1261000000000001</v>
      </c>
      <c r="R3105" t="s">
        <v>43</v>
      </c>
      <c r="S3105" t="s">
        <v>43</v>
      </c>
    </row>
    <row r="3106" spans="1:19">
      <c r="A3106">
        <v>5827</v>
      </c>
      <c r="B3106">
        <v>459</v>
      </c>
      <c r="C3106">
        <v>1364</v>
      </c>
      <c r="D3106">
        <v>62790.55</v>
      </c>
      <c r="E3106">
        <v>1307</v>
      </c>
      <c r="F3106">
        <v>68965.55</v>
      </c>
      <c r="G3106">
        <v>52.766297000000002</v>
      </c>
      <c r="H3106">
        <v>43.12</v>
      </c>
      <c r="I3106">
        <v>9.6462970000000006</v>
      </c>
      <c r="J3106">
        <v>1.223708</v>
      </c>
      <c r="K3106">
        <v>0</v>
      </c>
      <c r="L3106">
        <v>0</v>
      </c>
      <c r="M3106">
        <v>57</v>
      </c>
      <c r="N3106">
        <v>-6175</v>
      </c>
      <c r="O3106">
        <v>4.1788860000000003</v>
      </c>
      <c r="P3106">
        <v>37</v>
      </c>
      <c r="Q3106">
        <v>2.7126100000000002</v>
      </c>
      <c r="R3106" t="s">
        <v>43</v>
      </c>
      <c r="S3106" t="s">
        <v>43</v>
      </c>
    </row>
    <row r="3107" spans="1:19">
      <c r="A3107">
        <v>3452</v>
      </c>
      <c r="B3107">
        <v>497</v>
      </c>
      <c r="C3107">
        <v>1361</v>
      </c>
      <c r="D3107">
        <v>92032.79</v>
      </c>
      <c r="E3107">
        <v>1272</v>
      </c>
      <c r="F3107">
        <v>103653.79</v>
      </c>
      <c r="G3107">
        <v>81.488828999999996</v>
      </c>
      <c r="H3107">
        <v>44.545000000000002</v>
      </c>
      <c r="I3107">
        <v>36.943829000000001</v>
      </c>
      <c r="J3107">
        <v>1.8293600000000001</v>
      </c>
      <c r="K3107">
        <v>0</v>
      </c>
      <c r="L3107">
        <v>0</v>
      </c>
      <c r="M3107">
        <v>89</v>
      </c>
      <c r="N3107">
        <v>-11621</v>
      </c>
      <c r="O3107">
        <v>6.5393090000000003</v>
      </c>
      <c r="P3107">
        <v>17</v>
      </c>
      <c r="Q3107">
        <v>1.249082</v>
      </c>
      <c r="R3107" t="s">
        <v>43</v>
      </c>
      <c r="S3107" t="s">
        <v>43</v>
      </c>
    </row>
    <row r="3108" spans="1:19">
      <c r="A3108">
        <v>1165</v>
      </c>
      <c r="B3108">
        <v>1735</v>
      </c>
      <c r="C3108">
        <v>1361</v>
      </c>
      <c r="D3108">
        <v>54653.09</v>
      </c>
      <c r="E3108">
        <v>1273</v>
      </c>
      <c r="F3108">
        <v>63754.09</v>
      </c>
      <c r="G3108">
        <v>50.081766999999999</v>
      </c>
      <c r="H3108">
        <v>29.91</v>
      </c>
      <c r="I3108">
        <v>20.171766999999999</v>
      </c>
      <c r="J3108">
        <v>1.674415</v>
      </c>
      <c r="K3108">
        <v>0</v>
      </c>
      <c r="L3108">
        <v>0</v>
      </c>
      <c r="M3108">
        <v>88</v>
      </c>
      <c r="N3108">
        <v>-9101</v>
      </c>
      <c r="O3108">
        <v>6.4658340000000001</v>
      </c>
      <c r="P3108">
        <v>16</v>
      </c>
      <c r="Q3108">
        <v>1.1756059999999999</v>
      </c>
      <c r="R3108" t="s">
        <v>43</v>
      </c>
      <c r="S3108" t="s">
        <v>43</v>
      </c>
    </row>
    <row r="3109" spans="1:19">
      <c r="A3109">
        <v>2963</v>
      </c>
      <c r="B3109">
        <v>1193</v>
      </c>
      <c r="C3109">
        <v>1361</v>
      </c>
      <c r="D3109">
        <v>46344.33</v>
      </c>
      <c r="E3109">
        <v>1334</v>
      </c>
      <c r="F3109">
        <v>49503.33</v>
      </c>
      <c r="G3109">
        <v>37.108942999999996</v>
      </c>
      <c r="H3109">
        <v>13.435</v>
      </c>
      <c r="I3109">
        <v>23.673943000000001</v>
      </c>
      <c r="J3109">
        <v>2.7621099999999998</v>
      </c>
      <c r="K3109">
        <v>0</v>
      </c>
      <c r="L3109">
        <v>0</v>
      </c>
      <c r="M3109">
        <v>27</v>
      </c>
      <c r="N3109">
        <v>-3159</v>
      </c>
      <c r="O3109">
        <v>1.983835</v>
      </c>
      <c r="P3109">
        <v>19</v>
      </c>
      <c r="Q3109">
        <v>1.3960319999999999</v>
      </c>
      <c r="R3109" t="s">
        <v>43</v>
      </c>
      <c r="S3109" t="s">
        <v>43</v>
      </c>
    </row>
    <row r="3110" spans="1:19">
      <c r="A3110">
        <v>3561</v>
      </c>
      <c r="B3110">
        <v>1258</v>
      </c>
      <c r="C3110">
        <v>1359</v>
      </c>
      <c r="D3110">
        <v>36363.68</v>
      </c>
      <c r="E3110">
        <v>1308</v>
      </c>
      <c r="F3110">
        <v>41150.68</v>
      </c>
      <c r="G3110">
        <v>31.460764999999999</v>
      </c>
      <c r="H3110">
        <v>16.100000000000001</v>
      </c>
      <c r="I3110">
        <v>15.360765000000001</v>
      </c>
      <c r="J3110">
        <v>1.9540850000000001</v>
      </c>
      <c r="K3110">
        <v>0</v>
      </c>
      <c r="L3110">
        <v>0</v>
      </c>
      <c r="M3110">
        <v>51</v>
      </c>
      <c r="N3110">
        <v>-4787</v>
      </c>
      <c r="O3110">
        <v>3.7527590000000002</v>
      </c>
      <c r="P3110">
        <v>26</v>
      </c>
      <c r="Q3110">
        <v>1.913171</v>
      </c>
      <c r="R3110" t="s">
        <v>43</v>
      </c>
      <c r="S3110" t="s">
        <v>43</v>
      </c>
    </row>
    <row r="3111" spans="1:19">
      <c r="A3111">
        <v>2326</v>
      </c>
      <c r="B3111">
        <v>1596</v>
      </c>
      <c r="C3111">
        <v>1356</v>
      </c>
      <c r="D3111">
        <v>77373</v>
      </c>
      <c r="E3111">
        <v>1331</v>
      </c>
      <c r="F3111">
        <v>79707</v>
      </c>
      <c r="G3111">
        <v>59.885049000000002</v>
      </c>
      <c r="H3111">
        <v>59.78</v>
      </c>
      <c r="I3111">
        <v>0.105049</v>
      </c>
      <c r="J3111">
        <v>1.001757</v>
      </c>
      <c r="K3111">
        <v>0</v>
      </c>
      <c r="L3111">
        <v>0</v>
      </c>
      <c r="M3111">
        <v>25</v>
      </c>
      <c r="N3111">
        <v>-2334</v>
      </c>
      <c r="O3111">
        <v>1.843658</v>
      </c>
      <c r="P3111">
        <v>40</v>
      </c>
      <c r="Q3111">
        <v>2.9498530000000001</v>
      </c>
      <c r="R3111" t="s">
        <v>43</v>
      </c>
      <c r="S3111" t="s">
        <v>43</v>
      </c>
    </row>
    <row r="3112" spans="1:19">
      <c r="A3112">
        <v>3557</v>
      </c>
      <c r="B3112">
        <v>118</v>
      </c>
      <c r="C3112">
        <v>1355</v>
      </c>
      <c r="D3112">
        <v>52058.71</v>
      </c>
      <c r="E3112">
        <v>1281</v>
      </c>
      <c r="F3112">
        <v>58823.71</v>
      </c>
      <c r="G3112">
        <v>45.920147999999998</v>
      </c>
      <c r="H3112">
        <v>40.299999999999997</v>
      </c>
      <c r="I3112">
        <v>5.6201480000000004</v>
      </c>
      <c r="J3112">
        <v>1.1394580000000001</v>
      </c>
      <c r="K3112">
        <v>0</v>
      </c>
      <c r="L3112">
        <v>0</v>
      </c>
      <c r="M3112">
        <v>74</v>
      </c>
      <c r="N3112">
        <v>-6765</v>
      </c>
      <c r="O3112">
        <v>5.4612550000000004</v>
      </c>
      <c r="P3112">
        <v>36</v>
      </c>
      <c r="Q3112">
        <v>2.6568269999999998</v>
      </c>
      <c r="R3112" t="s">
        <v>43</v>
      </c>
      <c r="S3112" t="s">
        <v>43</v>
      </c>
    </row>
    <row r="3113" spans="1:19">
      <c r="A3113">
        <v>4881</v>
      </c>
      <c r="B3113">
        <v>1125</v>
      </c>
      <c r="C3113">
        <v>1353</v>
      </c>
      <c r="D3113">
        <v>100065.49</v>
      </c>
      <c r="E3113">
        <v>1254</v>
      </c>
      <c r="F3113">
        <v>115804.53</v>
      </c>
      <c r="G3113">
        <v>92.348110000000005</v>
      </c>
      <c r="H3113">
        <v>56.48</v>
      </c>
      <c r="I3113">
        <v>35.868110000000001</v>
      </c>
      <c r="J3113">
        <v>1.635059</v>
      </c>
      <c r="K3113">
        <v>0</v>
      </c>
      <c r="L3113">
        <v>0</v>
      </c>
      <c r="M3113">
        <v>99</v>
      </c>
      <c r="N3113">
        <v>-15739.04</v>
      </c>
      <c r="O3113">
        <v>7.3170729999999997</v>
      </c>
      <c r="P3113">
        <v>12</v>
      </c>
      <c r="Q3113">
        <v>0.88691799999999998</v>
      </c>
      <c r="R3113" t="s">
        <v>43</v>
      </c>
      <c r="S3113" t="s">
        <v>43</v>
      </c>
    </row>
    <row r="3114" spans="1:19">
      <c r="A3114">
        <v>3517</v>
      </c>
      <c r="B3114">
        <v>869</v>
      </c>
      <c r="C3114">
        <v>1351</v>
      </c>
      <c r="D3114">
        <v>69895.78</v>
      </c>
      <c r="E3114">
        <v>1308</v>
      </c>
      <c r="F3114">
        <v>76745.78</v>
      </c>
      <c r="G3114">
        <v>58.674143999999998</v>
      </c>
      <c r="H3114">
        <v>24.565000000000001</v>
      </c>
      <c r="I3114">
        <v>34.109144000000001</v>
      </c>
      <c r="J3114">
        <v>2.3885260000000001</v>
      </c>
      <c r="K3114">
        <v>0</v>
      </c>
      <c r="L3114">
        <v>0</v>
      </c>
      <c r="M3114">
        <v>43</v>
      </c>
      <c r="N3114">
        <v>-6850</v>
      </c>
      <c r="O3114">
        <v>3.1828280000000002</v>
      </c>
      <c r="P3114">
        <v>21</v>
      </c>
      <c r="Q3114">
        <v>1.5544039999999999</v>
      </c>
      <c r="R3114" t="s">
        <v>43</v>
      </c>
      <c r="S3114" t="s">
        <v>43</v>
      </c>
    </row>
    <row r="3115" spans="1:19">
      <c r="A3115">
        <v>3559</v>
      </c>
      <c r="B3115">
        <v>449</v>
      </c>
      <c r="C3115">
        <v>1350</v>
      </c>
      <c r="D3115">
        <v>39713.089999999997</v>
      </c>
      <c r="E3115">
        <v>1268</v>
      </c>
      <c r="F3115">
        <v>47465.09</v>
      </c>
      <c r="G3115">
        <v>37.433036000000001</v>
      </c>
      <c r="H3115">
        <v>12.484999999999999</v>
      </c>
      <c r="I3115">
        <v>24.948035999999998</v>
      </c>
      <c r="J3115">
        <v>2.9982410000000002</v>
      </c>
      <c r="K3115">
        <v>0</v>
      </c>
      <c r="L3115">
        <v>0</v>
      </c>
      <c r="M3115">
        <v>82</v>
      </c>
      <c r="N3115">
        <v>-7752</v>
      </c>
      <c r="O3115">
        <v>6.0740740000000004</v>
      </c>
      <c r="P3115">
        <v>16</v>
      </c>
      <c r="Q3115">
        <v>1.1851849999999999</v>
      </c>
      <c r="R3115" t="s">
        <v>43</v>
      </c>
      <c r="S3115" t="s">
        <v>43</v>
      </c>
    </row>
    <row r="3116" spans="1:19">
      <c r="A3116">
        <v>4411</v>
      </c>
      <c r="B3116">
        <v>267</v>
      </c>
      <c r="C3116">
        <v>1350</v>
      </c>
      <c r="D3116">
        <v>50726.97</v>
      </c>
      <c r="E3116">
        <v>1248</v>
      </c>
      <c r="F3116">
        <v>61914.97</v>
      </c>
      <c r="G3116">
        <v>49.611353999999999</v>
      </c>
      <c r="H3116">
        <v>29.97</v>
      </c>
      <c r="I3116">
        <v>19.641354</v>
      </c>
      <c r="J3116">
        <v>1.655367</v>
      </c>
      <c r="K3116">
        <v>0</v>
      </c>
      <c r="L3116">
        <v>0</v>
      </c>
      <c r="M3116">
        <v>102</v>
      </c>
      <c r="N3116">
        <v>-11188</v>
      </c>
      <c r="O3116">
        <v>7.5555560000000002</v>
      </c>
      <c r="P3116">
        <v>24</v>
      </c>
      <c r="Q3116">
        <v>1.7777780000000001</v>
      </c>
      <c r="R3116" t="s">
        <v>43</v>
      </c>
      <c r="S3116" t="s">
        <v>43</v>
      </c>
    </row>
    <row r="3117" spans="1:19">
      <c r="A3117">
        <v>3794</v>
      </c>
      <c r="B3117">
        <v>122</v>
      </c>
      <c r="C3117">
        <v>1349</v>
      </c>
      <c r="D3117">
        <v>61480.53</v>
      </c>
      <c r="E3117">
        <v>1275</v>
      </c>
      <c r="F3117">
        <v>68907.53</v>
      </c>
      <c r="G3117">
        <v>54.045121999999999</v>
      </c>
      <c r="H3117">
        <v>32.58</v>
      </c>
      <c r="I3117">
        <v>21.465122000000001</v>
      </c>
      <c r="J3117">
        <v>1.658844</v>
      </c>
      <c r="K3117">
        <v>0</v>
      </c>
      <c r="L3117">
        <v>0</v>
      </c>
      <c r="M3117">
        <v>74</v>
      </c>
      <c r="N3117">
        <v>-7427</v>
      </c>
      <c r="O3117">
        <v>5.4855450000000001</v>
      </c>
      <c r="P3117">
        <v>64</v>
      </c>
      <c r="Q3117">
        <v>4.7442549999999999</v>
      </c>
      <c r="R3117" t="s">
        <v>43</v>
      </c>
      <c r="S3117" t="s">
        <v>43</v>
      </c>
    </row>
    <row r="3118" spans="1:19">
      <c r="A3118">
        <v>5652</v>
      </c>
      <c r="B3118">
        <v>1646</v>
      </c>
      <c r="C3118">
        <v>1348</v>
      </c>
      <c r="D3118">
        <v>45948.95</v>
      </c>
      <c r="E3118">
        <v>1334</v>
      </c>
      <c r="F3118">
        <v>48913.95</v>
      </c>
      <c r="G3118">
        <v>36.667129000000003</v>
      </c>
      <c r="H3118">
        <v>15.82</v>
      </c>
      <c r="I3118">
        <v>20.847128999999999</v>
      </c>
      <c r="J3118">
        <v>2.3177699999999999</v>
      </c>
      <c r="K3118">
        <v>0</v>
      </c>
      <c r="L3118">
        <v>0</v>
      </c>
      <c r="M3118">
        <v>14</v>
      </c>
      <c r="N3118">
        <v>-2965</v>
      </c>
      <c r="O3118">
        <v>1.0385759999999999</v>
      </c>
      <c r="P3118">
        <v>8</v>
      </c>
      <c r="Q3118">
        <v>0.593472</v>
      </c>
      <c r="R3118" t="s">
        <v>43</v>
      </c>
      <c r="S3118" t="s">
        <v>43</v>
      </c>
    </row>
    <row r="3119" spans="1:19">
      <c r="A3119">
        <v>6120</v>
      </c>
      <c r="B3119">
        <v>134</v>
      </c>
      <c r="C3119">
        <v>1348</v>
      </c>
      <c r="D3119">
        <v>77081.87</v>
      </c>
      <c r="E3119">
        <v>1313</v>
      </c>
      <c r="F3119">
        <v>82308.87</v>
      </c>
      <c r="G3119">
        <v>62.687638999999997</v>
      </c>
      <c r="H3119">
        <v>25.18</v>
      </c>
      <c r="I3119">
        <v>37.507638999999998</v>
      </c>
      <c r="J3119">
        <v>2.4895809999999998</v>
      </c>
      <c r="K3119">
        <v>0</v>
      </c>
      <c r="L3119">
        <v>0</v>
      </c>
      <c r="M3119">
        <v>35</v>
      </c>
      <c r="N3119">
        <v>-5227</v>
      </c>
      <c r="O3119">
        <v>2.5964390000000002</v>
      </c>
      <c r="P3119">
        <v>15</v>
      </c>
      <c r="Q3119">
        <v>1.11276</v>
      </c>
      <c r="R3119" t="s">
        <v>43</v>
      </c>
      <c r="S3119" t="s">
        <v>43</v>
      </c>
    </row>
    <row r="3120" spans="1:19">
      <c r="A3120">
        <v>4594</v>
      </c>
      <c r="B3120">
        <v>744</v>
      </c>
      <c r="C3120">
        <v>1346</v>
      </c>
      <c r="D3120">
        <v>68439.600000000006</v>
      </c>
      <c r="E3120">
        <v>1293</v>
      </c>
      <c r="F3120">
        <v>73542.600000000006</v>
      </c>
      <c r="G3120">
        <v>56.877493999999999</v>
      </c>
      <c r="H3120">
        <v>47.03</v>
      </c>
      <c r="I3120">
        <v>9.8474939999999993</v>
      </c>
      <c r="J3120">
        <v>1.209387</v>
      </c>
      <c r="K3120">
        <v>0</v>
      </c>
      <c r="L3120">
        <v>0</v>
      </c>
      <c r="M3120">
        <v>53</v>
      </c>
      <c r="N3120">
        <v>-5103</v>
      </c>
      <c r="O3120">
        <v>3.9375930000000001</v>
      </c>
      <c r="P3120">
        <v>27</v>
      </c>
      <c r="Q3120">
        <v>2.0059439999999999</v>
      </c>
      <c r="R3120" t="s">
        <v>43</v>
      </c>
      <c r="S3120" t="s">
        <v>43</v>
      </c>
    </row>
    <row r="3121" spans="1:19">
      <c r="A3121">
        <v>2297</v>
      </c>
      <c r="B3121">
        <v>1586</v>
      </c>
      <c r="C3121">
        <v>1346</v>
      </c>
      <c r="D3121">
        <v>71490.13</v>
      </c>
      <c r="E3121">
        <v>1273</v>
      </c>
      <c r="F3121">
        <v>79174.13</v>
      </c>
      <c r="G3121">
        <v>62.194918000000001</v>
      </c>
      <c r="H3121">
        <v>60.76</v>
      </c>
      <c r="I3121">
        <v>1.4349179999999999</v>
      </c>
      <c r="J3121">
        <v>1.0236160000000001</v>
      </c>
      <c r="K3121">
        <v>0</v>
      </c>
      <c r="L3121">
        <v>0</v>
      </c>
      <c r="M3121">
        <v>73</v>
      </c>
      <c r="N3121">
        <v>-7684</v>
      </c>
      <c r="O3121">
        <v>5.4234770000000001</v>
      </c>
      <c r="P3121">
        <v>12</v>
      </c>
      <c r="Q3121">
        <v>0.89153000000000004</v>
      </c>
      <c r="R3121" t="s">
        <v>43</v>
      </c>
      <c r="S3121" t="s">
        <v>43</v>
      </c>
    </row>
    <row r="3122" spans="1:19">
      <c r="A3122">
        <v>2164</v>
      </c>
      <c r="B3122">
        <v>14</v>
      </c>
      <c r="C3122">
        <v>1345</v>
      </c>
      <c r="D3122">
        <v>44333.04</v>
      </c>
      <c r="E3122">
        <v>1106</v>
      </c>
      <c r="F3122">
        <v>57184.04</v>
      </c>
      <c r="G3122">
        <v>51.703471999999998</v>
      </c>
      <c r="H3122">
        <v>41.164999999999999</v>
      </c>
      <c r="I3122">
        <v>10.538472000000001</v>
      </c>
      <c r="J3122">
        <v>1.256006</v>
      </c>
      <c r="K3122">
        <v>90</v>
      </c>
      <c r="L3122">
        <v>6.6914499999999997</v>
      </c>
      <c r="M3122">
        <v>149</v>
      </c>
      <c r="N3122">
        <v>-12851</v>
      </c>
      <c r="O3122">
        <v>11.078067000000001</v>
      </c>
      <c r="P3122">
        <v>17</v>
      </c>
      <c r="Q3122">
        <v>1.263941</v>
      </c>
      <c r="R3122" t="s">
        <v>43</v>
      </c>
      <c r="S3122" t="s">
        <v>43</v>
      </c>
    </row>
    <row r="3123" spans="1:19">
      <c r="A3123">
        <v>5193</v>
      </c>
      <c r="B3123">
        <v>665</v>
      </c>
      <c r="C3123">
        <v>1344</v>
      </c>
      <c r="D3123">
        <v>42477.14</v>
      </c>
      <c r="E3123">
        <v>1305</v>
      </c>
      <c r="F3123">
        <v>46265.14</v>
      </c>
      <c r="G3123">
        <v>35.452215000000002</v>
      </c>
      <c r="H3123">
        <v>16.75</v>
      </c>
      <c r="I3123">
        <v>18.702214999999999</v>
      </c>
      <c r="J3123">
        <v>2.1165500000000002</v>
      </c>
      <c r="K3123">
        <v>0</v>
      </c>
      <c r="L3123">
        <v>0</v>
      </c>
      <c r="M3123">
        <v>39</v>
      </c>
      <c r="N3123">
        <v>-3788</v>
      </c>
      <c r="O3123">
        <v>2.901786</v>
      </c>
      <c r="P3123">
        <v>28</v>
      </c>
      <c r="Q3123">
        <v>2.0833330000000001</v>
      </c>
      <c r="R3123" t="s">
        <v>43</v>
      </c>
      <c r="S3123" t="s">
        <v>43</v>
      </c>
    </row>
    <row r="3124" spans="1:19">
      <c r="A3124">
        <v>5991</v>
      </c>
      <c r="B3124">
        <v>134</v>
      </c>
      <c r="C3124">
        <v>1344</v>
      </c>
      <c r="D3124">
        <v>85786.64</v>
      </c>
      <c r="E3124">
        <v>1307</v>
      </c>
      <c r="F3124">
        <v>93130.64</v>
      </c>
      <c r="G3124">
        <v>71.255272000000005</v>
      </c>
      <c r="H3124">
        <v>28.52</v>
      </c>
      <c r="I3124">
        <v>42.735272000000002</v>
      </c>
      <c r="J3124">
        <v>2.4984320000000002</v>
      </c>
      <c r="K3124">
        <v>0</v>
      </c>
      <c r="L3124">
        <v>0</v>
      </c>
      <c r="M3124">
        <v>37</v>
      </c>
      <c r="N3124">
        <v>-7344</v>
      </c>
      <c r="O3124">
        <v>2.7529759999999999</v>
      </c>
      <c r="P3124">
        <v>16</v>
      </c>
      <c r="Q3124">
        <v>1.1904760000000001</v>
      </c>
      <c r="R3124" t="s">
        <v>43</v>
      </c>
      <c r="S3124" t="s">
        <v>43</v>
      </c>
    </row>
    <row r="3125" spans="1:19">
      <c r="A3125">
        <v>4091</v>
      </c>
      <c r="B3125">
        <v>218</v>
      </c>
      <c r="C3125">
        <v>1344</v>
      </c>
      <c r="D3125">
        <v>35548.14</v>
      </c>
      <c r="E3125">
        <v>1302</v>
      </c>
      <c r="F3125">
        <v>39122.14</v>
      </c>
      <c r="G3125">
        <v>30.047726999999998</v>
      </c>
      <c r="H3125">
        <v>14.42</v>
      </c>
      <c r="I3125">
        <v>15.627727</v>
      </c>
      <c r="J3125">
        <v>2.0837539999999999</v>
      </c>
      <c r="K3125">
        <v>0</v>
      </c>
      <c r="L3125">
        <v>0</v>
      </c>
      <c r="M3125">
        <v>42</v>
      </c>
      <c r="N3125">
        <v>-3574</v>
      </c>
      <c r="O3125">
        <v>3.125</v>
      </c>
      <c r="P3125">
        <v>23</v>
      </c>
      <c r="Q3125">
        <v>1.7113100000000001</v>
      </c>
      <c r="R3125" t="s">
        <v>43</v>
      </c>
      <c r="S3125" t="s">
        <v>43</v>
      </c>
    </row>
    <row r="3126" spans="1:19">
      <c r="A3126">
        <v>3689</v>
      </c>
      <c r="B3126">
        <v>1512</v>
      </c>
      <c r="C3126">
        <v>1343</v>
      </c>
      <c r="D3126">
        <v>34991.31</v>
      </c>
      <c r="E3126">
        <v>1309</v>
      </c>
      <c r="F3126">
        <v>39028.31</v>
      </c>
      <c r="G3126">
        <v>29.815363000000001</v>
      </c>
      <c r="H3126">
        <v>15.3</v>
      </c>
      <c r="I3126">
        <v>14.515363000000001</v>
      </c>
      <c r="J3126">
        <v>1.948717</v>
      </c>
      <c r="K3126">
        <v>0</v>
      </c>
      <c r="L3126">
        <v>0</v>
      </c>
      <c r="M3126">
        <v>34</v>
      </c>
      <c r="N3126">
        <v>-4037</v>
      </c>
      <c r="O3126">
        <v>2.5316459999999998</v>
      </c>
      <c r="P3126">
        <v>12</v>
      </c>
      <c r="Q3126">
        <v>0.89352200000000004</v>
      </c>
      <c r="R3126" t="s">
        <v>43</v>
      </c>
      <c r="S3126" t="s">
        <v>43</v>
      </c>
    </row>
    <row r="3127" spans="1:19">
      <c r="A3127">
        <v>3730</v>
      </c>
      <c r="B3127">
        <v>1307</v>
      </c>
      <c r="C3127">
        <v>1343</v>
      </c>
      <c r="D3127">
        <v>151478.01999999999</v>
      </c>
      <c r="E3127">
        <v>1294</v>
      </c>
      <c r="F3127">
        <v>162694.01999999999</v>
      </c>
      <c r="G3127">
        <v>125.729536</v>
      </c>
      <c r="H3127">
        <v>69.239999999999995</v>
      </c>
      <c r="I3127">
        <v>56.489536000000001</v>
      </c>
      <c r="J3127">
        <v>1.8158510000000001</v>
      </c>
      <c r="K3127">
        <v>0</v>
      </c>
      <c r="L3127">
        <v>0</v>
      </c>
      <c r="M3127">
        <v>49</v>
      </c>
      <c r="N3127">
        <v>-11216</v>
      </c>
      <c r="O3127">
        <v>3.6485479999999999</v>
      </c>
      <c r="P3127">
        <v>30</v>
      </c>
      <c r="Q3127">
        <v>2.2338049999999998</v>
      </c>
      <c r="R3127" t="s">
        <v>43</v>
      </c>
      <c r="S3127" t="s">
        <v>43</v>
      </c>
    </row>
    <row r="3128" spans="1:19">
      <c r="A3128">
        <v>3633</v>
      </c>
      <c r="B3128">
        <v>840</v>
      </c>
      <c r="C3128">
        <v>1341</v>
      </c>
      <c r="D3128">
        <v>192174.5</v>
      </c>
      <c r="E3128">
        <v>1288</v>
      </c>
      <c r="F3128">
        <v>199326.5</v>
      </c>
      <c r="G3128">
        <v>154.75659899999999</v>
      </c>
      <c r="H3128">
        <v>140.04</v>
      </c>
      <c r="I3128">
        <v>14.716599</v>
      </c>
      <c r="J3128">
        <v>1.105089</v>
      </c>
      <c r="K3128">
        <v>0</v>
      </c>
      <c r="L3128">
        <v>0</v>
      </c>
      <c r="M3128">
        <v>53</v>
      </c>
      <c r="N3128">
        <v>-7152</v>
      </c>
      <c r="O3128">
        <v>3.9522740000000001</v>
      </c>
      <c r="P3128">
        <v>32</v>
      </c>
      <c r="Q3128">
        <v>2.386279</v>
      </c>
      <c r="R3128" t="s">
        <v>43</v>
      </c>
      <c r="S3128" t="s">
        <v>42</v>
      </c>
    </row>
    <row r="3129" spans="1:19">
      <c r="A3129">
        <v>2846</v>
      </c>
      <c r="B3129">
        <v>218</v>
      </c>
      <c r="C3129">
        <v>1341</v>
      </c>
      <c r="D3129">
        <v>35601.74</v>
      </c>
      <c r="E3129">
        <v>1290</v>
      </c>
      <c r="F3129">
        <v>40638.74</v>
      </c>
      <c r="G3129">
        <v>31.502898999999999</v>
      </c>
      <c r="H3129">
        <v>14.215</v>
      </c>
      <c r="I3129">
        <v>17.287898999999999</v>
      </c>
      <c r="J3129">
        <v>2.2161729999999999</v>
      </c>
      <c r="K3129">
        <v>0</v>
      </c>
      <c r="L3129">
        <v>0</v>
      </c>
      <c r="M3129">
        <v>51</v>
      </c>
      <c r="N3129">
        <v>-5037</v>
      </c>
      <c r="O3129">
        <v>3.8031320000000002</v>
      </c>
      <c r="P3129">
        <v>16</v>
      </c>
      <c r="Q3129">
        <v>1.1931389999999999</v>
      </c>
      <c r="R3129" t="s">
        <v>43</v>
      </c>
      <c r="S3129" t="s">
        <v>43</v>
      </c>
    </row>
    <row r="3130" spans="1:19">
      <c r="A3130">
        <v>2442</v>
      </c>
      <c r="B3130">
        <v>1928</v>
      </c>
      <c r="C3130">
        <v>1339</v>
      </c>
      <c r="D3130">
        <v>19871.310000000001</v>
      </c>
      <c r="E3130">
        <v>1332</v>
      </c>
      <c r="F3130">
        <v>20760.310000000001</v>
      </c>
      <c r="G3130">
        <v>15.585818</v>
      </c>
      <c r="H3130">
        <v>11.73</v>
      </c>
      <c r="I3130">
        <v>3.8558180000000002</v>
      </c>
      <c r="J3130">
        <v>1.328714</v>
      </c>
      <c r="K3130">
        <v>0</v>
      </c>
      <c r="L3130">
        <v>0</v>
      </c>
      <c r="M3130">
        <v>7</v>
      </c>
      <c r="N3130">
        <v>-889</v>
      </c>
      <c r="O3130">
        <v>0.52277799999999996</v>
      </c>
      <c r="P3130">
        <v>7</v>
      </c>
      <c r="Q3130">
        <v>0.52277799999999996</v>
      </c>
      <c r="R3130" t="s">
        <v>43</v>
      </c>
      <c r="S3130" t="s">
        <v>43</v>
      </c>
    </row>
    <row r="3131" spans="1:19">
      <c r="A3131">
        <v>3849</v>
      </c>
      <c r="B3131">
        <v>1060</v>
      </c>
      <c r="C3131">
        <v>1339</v>
      </c>
      <c r="D3131">
        <v>75910.720000000001</v>
      </c>
      <c r="E3131">
        <v>1218</v>
      </c>
      <c r="F3131">
        <v>89119.72</v>
      </c>
      <c r="G3131">
        <v>73.168899999999994</v>
      </c>
      <c r="H3131">
        <v>52.3</v>
      </c>
      <c r="I3131">
        <v>20.8689</v>
      </c>
      <c r="J3131">
        <v>1.3990229999999999</v>
      </c>
      <c r="K3131">
        <v>0</v>
      </c>
      <c r="L3131">
        <v>0</v>
      </c>
      <c r="M3131">
        <v>121</v>
      </c>
      <c r="N3131">
        <v>-13209</v>
      </c>
      <c r="O3131">
        <v>9.0365939999999991</v>
      </c>
      <c r="P3131">
        <v>32</v>
      </c>
      <c r="Q3131">
        <v>2.3898429999999999</v>
      </c>
      <c r="R3131" t="s">
        <v>43</v>
      </c>
      <c r="S3131" t="s">
        <v>43</v>
      </c>
    </row>
    <row r="3132" spans="1:19">
      <c r="A3132">
        <v>5181</v>
      </c>
      <c r="B3132">
        <v>1846</v>
      </c>
      <c r="C3132">
        <v>1339</v>
      </c>
      <c r="D3132">
        <v>27634.86</v>
      </c>
      <c r="E3132">
        <v>1287</v>
      </c>
      <c r="F3132">
        <v>34520.86</v>
      </c>
      <c r="G3132">
        <v>26.822735000000002</v>
      </c>
      <c r="H3132">
        <v>9.48</v>
      </c>
      <c r="I3132">
        <v>17.342735000000001</v>
      </c>
      <c r="J3132">
        <v>2.829402</v>
      </c>
      <c r="K3132">
        <v>0</v>
      </c>
      <c r="L3132">
        <v>0</v>
      </c>
      <c r="M3132">
        <v>52</v>
      </c>
      <c r="N3132">
        <v>-6886</v>
      </c>
      <c r="O3132">
        <v>3.8834949999999999</v>
      </c>
      <c r="P3132">
        <v>13</v>
      </c>
      <c r="Q3132">
        <v>0.97087400000000001</v>
      </c>
      <c r="R3132" t="s">
        <v>43</v>
      </c>
      <c r="S3132" t="s">
        <v>43</v>
      </c>
    </row>
    <row r="3133" spans="1:19">
      <c r="A3133">
        <v>110</v>
      </c>
      <c r="B3133">
        <v>103</v>
      </c>
      <c r="C3133">
        <v>1337</v>
      </c>
      <c r="D3133">
        <v>55109.08</v>
      </c>
      <c r="E3133">
        <v>1248</v>
      </c>
      <c r="F3133">
        <v>64232.08</v>
      </c>
      <c r="G3133">
        <v>51.468012999999999</v>
      </c>
      <c r="H3133">
        <v>44.7</v>
      </c>
      <c r="I3133">
        <v>6.7680129999999998</v>
      </c>
      <c r="J3133">
        <v>1.15141</v>
      </c>
      <c r="K3133">
        <v>0</v>
      </c>
      <c r="L3133">
        <v>0</v>
      </c>
      <c r="M3133">
        <v>89</v>
      </c>
      <c r="N3133">
        <v>-9123</v>
      </c>
      <c r="O3133">
        <v>6.6566939999999999</v>
      </c>
      <c r="P3133">
        <v>31</v>
      </c>
      <c r="Q3133">
        <v>2.3186239999999998</v>
      </c>
      <c r="R3133" t="s">
        <v>43</v>
      </c>
      <c r="S3133" t="s">
        <v>43</v>
      </c>
    </row>
    <row r="3134" spans="1:19">
      <c r="A3134">
        <v>3080</v>
      </c>
      <c r="B3134">
        <v>1969</v>
      </c>
      <c r="C3134">
        <v>1336</v>
      </c>
      <c r="D3134">
        <v>43845.97</v>
      </c>
      <c r="E3134">
        <v>1296</v>
      </c>
      <c r="F3134">
        <v>46855.97</v>
      </c>
      <c r="G3134">
        <v>36.154297999999997</v>
      </c>
      <c r="H3134">
        <v>24.61</v>
      </c>
      <c r="I3134">
        <v>11.544298</v>
      </c>
      <c r="J3134">
        <v>1.46909</v>
      </c>
      <c r="K3134">
        <v>0</v>
      </c>
      <c r="L3134">
        <v>0</v>
      </c>
      <c r="M3134">
        <v>40</v>
      </c>
      <c r="N3134">
        <v>-3010</v>
      </c>
      <c r="O3134">
        <v>2.9940120000000001</v>
      </c>
      <c r="P3134">
        <v>24</v>
      </c>
      <c r="Q3134">
        <v>1.7964070000000001</v>
      </c>
      <c r="R3134" t="s">
        <v>43</v>
      </c>
      <c r="S3134" t="s">
        <v>43</v>
      </c>
    </row>
    <row r="3135" spans="1:19">
      <c r="A3135">
        <v>4943</v>
      </c>
      <c r="B3135">
        <v>755</v>
      </c>
      <c r="C3135">
        <v>1336</v>
      </c>
      <c r="D3135">
        <v>41928.21</v>
      </c>
      <c r="E3135">
        <v>1210</v>
      </c>
      <c r="F3135">
        <v>52562.21</v>
      </c>
      <c r="G3135">
        <v>43.439843000000003</v>
      </c>
      <c r="H3135">
        <v>34.594999999999999</v>
      </c>
      <c r="I3135">
        <v>8.8448429999999991</v>
      </c>
      <c r="J3135">
        <v>1.255668</v>
      </c>
      <c r="K3135">
        <v>0</v>
      </c>
      <c r="L3135">
        <v>0</v>
      </c>
      <c r="M3135">
        <v>126</v>
      </c>
      <c r="N3135">
        <v>-10634</v>
      </c>
      <c r="O3135">
        <v>9.4311380000000007</v>
      </c>
      <c r="P3135">
        <v>25</v>
      </c>
      <c r="Q3135">
        <v>1.8712569999999999</v>
      </c>
      <c r="R3135" t="s">
        <v>43</v>
      </c>
      <c r="S3135" t="s">
        <v>43</v>
      </c>
    </row>
    <row r="3136" spans="1:19">
      <c r="A3136">
        <v>3476</v>
      </c>
      <c r="B3136">
        <v>1503</v>
      </c>
      <c r="C3136">
        <v>1335</v>
      </c>
      <c r="D3136">
        <v>37248.01</v>
      </c>
      <c r="E3136">
        <v>1235</v>
      </c>
      <c r="F3136">
        <v>45653.01</v>
      </c>
      <c r="G3136">
        <v>36.966000000000001</v>
      </c>
      <c r="H3136">
        <v>26.38</v>
      </c>
      <c r="I3136">
        <v>10.586</v>
      </c>
      <c r="J3136">
        <v>1.401289</v>
      </c>
      <c r="K3136">
        <v>0</v>
      </c>
      <c r="L3136">
        <v>0</v>
      </c>
      <c r="M3136">
        <v>100</v>
      </c>
      <c r="N3136">
        <v>-8405</v>
      </c>
      <c r="O3136">
        <v>7.4906370000000004</v>
      </c>
      <c r="P3136">
        <v>27</v>
      </c>
      <c r="Q3136">
        <v>2.022472</v>
      </c>
      <c r="R3136" t="s">
        <v>43</v>
      </c>
      <c r="S3136" t="s">
        <v>43</v>
      </c>
    </row>
    <row r="3137" spans="1:19">
      <c r="A3137">
        <v>2128</v>
      </c>
      <c r="B3137">
        <v>595</v>
      </c>
      <c r="C3137">
        <v>1334</v>
      </c>
      <c r="D3137">
        <v>66214.67</v>
      </c>
      <c r="E3137">
        <v>1311</v>
      </c>
      <c r="F3137">
        <v>72767.67</v>
      </c>
      <c r="G3137">
        <v>55.505468999999998</v>
      </c>
      <c r="H3137">
        <v>28.6</v>
      </c>
      <c r="I3137">
        <v>26.905469</v>
      </c>
      <c r="J3137">
        <v>1.9407509999999999</v>
      </c>
      <c r="K3137">
        <v>0</v>
      </c>
      <c r="L3137">
        <v>0</v>
      </c>
      <c r="M3137">
        <v>23</v>
      </c>
      <c r="N3137">
        <v>-6553</v>
      </c>
      <c r="O3137">
        <v>1.7241379999999999</v>
      </c>
      <c r="P3137">
        <v>19</v>
      </c>
      <c r="Q3137">
        <v>1.424288</v>
      </c>
      <c r="R3137" t="s">
        <v>43</v>
      </c>
      <c r="S3137" t="s">
        <v>43</v>
      </c>
    </row>
    <row r="3138" spans="1:19">
      <c r="A3138">
        <v>5285</v>
      </c>
      <c r="B3138">
        <v>1029</v>
      </c>
      <c r="C3138">
        <v>1333</v>
      </c>
      <c r="D3138">
        <v>100917.72</v>
      </c>
      <c r="E3138">
        <v>1209</v>
      </c>
      <c r="F3138">
        <v>116609.72</v>
      </c>
      <c r="G3138">
        <v>96.451380999999998</v>
      </c>
      <c r="H3138">
        <v>63.81</v>
      </c>
      <c r="I3138">
        <v>32.641381000000003</v>
      </c>
      <c r="J3138">
        <v>1.5115400000000001</v>
      </c>
      <c r="K3138">
        <v>0</v>
      </c>
      <c r="L3138">
        <v>0</v>
      </c>
      <c r="M3138">
        <v>124</v>
      </c>
      <c r="N3138">
        <v>-15692</v>
      </c>
      <c r="O3138">
        <v>9.3023260000000008</v>
      </c>
      <c r="P3138">
        <v>12</v>
      </c>
      <c r="Q3138">
        <v>0.90022500000000005</v>
      </c>
      <c r="R3138" t="s">
        <v>43</v>
      </c>
      <c r="S3138" t="s">
        <v>43</v>
      </c>
    </row>
    <row r="3139" spans="1:19">
      <c r="A3139">
        <v>240</v>
      </c>
      <c r="B3139">
        <v>218</v>
      </c>
      <c r="C3139">
        <v>1332</v>
      </c>
      <c r="D3139">
        <v>34277.120000000003</v>
      </c>
      <c r="E3139">
        <v>1292</v>
      </c>
      <c r="F3139">
        <v>38515.120000000003</v>
      </c>
      <c r="G3139">
        <v>29.810464</v>
      </c>
      <c r="H3139">
        <v>14.22</v>
      </c>
      <c r="I3139">
        <v>15.590464000000001</v>
      </c>
      <c r="J3139">
        <v>2.0963759999999998</v>
      </c>
      <c r="K3139">
        <v>0</v>
      </c>
      <c r="L3139">
        <v>0</v>
      </c>
      <c r="M3139">
        <v>40</v>
      </c>
      <c r="N3139">
        <v>-4238</v>
      </c>
      <c r="O3139">
        <v>3.0030030000000001</v>
      </c>
      <c r="P3139">
        <v>25</v>
      </c>
      <c r="Q3139">
        <v>1.8768769999999999</v>
      </c>
      <c r="R3139" t="s">
        <v>43</v>
      </c>
      <c r="S3139" t="s">
        <v>43</v>
      </c>
    </row>
    <row r="3140" spans="1:19">
      <c r="A3140">
        <v>1240</v>
      </c>
      <c r="B3140">
        <v>247</v>
      </c>
      <c r="C3140">
        <v>1328</v>
      </c>
      <c r="D3140">
        <v>64666.400000000001</v>
      </c>
      <c r="E3140">
        <v>1268</v>
      </c>
      <c r="F3140">
        <v>70765.399999999994</v>
      </c>
      <c r="G3140">
        <v>55.808675000000001</v>
      </c>
      <c r="H3140">
        <v>56.14</v>
      </c>
      <c r="I3140">
        <v>-0.33132499999999998</v>
      </c>
      <c r="J3140">
        <v>0.99409800000000004</v>
      </c>
      <c r="K3140">
        <v>0</v>
      </c>
      <c r="L3140">
        <v>0</v>
      </c>
      <c r="M3140">
        <v>60</v>
      </c>
      <c r="N3140">
        <v>-6099</v>
      </c>
      <c r="O3140">
        <v>4.5180720000000001</v>
      </c>
      <c r="P3140">
        <v>30</v>
      </c>
      <c r="Q3140">
        <v>2.259036</v>
      </c>
      <c r="R3140" t="s">
        <v>43</v>
      </c>
      <c r="S3140" t="s">
        <v>43</v>
      </c>
    </row>
    <row r="3141" spans="1:19">
      <c r="A3141">
        <v>3258</v>
      </c>
      <c r="B3141">
        <v>1916</v>
      </c>
      <c r="C3141">
        <v>1327</v>
      </c>
      <c r="D3141">
        <v>69741.600000000006</v>
      </c>
      <c r="E3141">
        <v>1225</v>
      </c>
      <c r="F3141">
        <v>80453.600000000006</v>
      </c>
      <c r="G3141">
        <v>65.676407999999995</v>
      </c>
      <c r="H3141">
        <v>32.47</v>
      </c>
      <c r="I3141">
        <v>33.206408000000003</v>
      </c>
      <c r="J3141">
        <v>2.0226799999999998</v>
      </c>
      <c r="K3141">
        <v>0</v>
      </c>
      <c r="L3141">
        <v>0</v>
      </c>
      <c r="M3141">
        <v>102</v>
      </c>
      <c r="N3141">
        <v>-10712</v>
      </c>
      <c r="O3141">
        <v>7.6865110000000003</v>
      </c>
      <c r="P3141">
        <v>19</v>
      </c>
      <c r="Q3141">
        <v>1.4318010000000001</v>
      </c>
      <c r="R3141" t="s">
        <v>43</v>
      </c>
      <c r="S3141" t="s">
        <v>43</v>
      </c>
    </row>
    <row r="3142" spans="1:19">
      <c r="A3142">
        <v>4139</v>
      </c>
      <c r="B3142">
        <v>1512</v>
      </c>
      <c r="C3142">
        <v>1326</v>
      </c>
      <c r="D3142">
        <v>33537.53</v>
      </c>
      <c r="E3142">
        <v>1300</v>
      </c>
      <c r="F3142">
        <v>36816.53</v>
      </c>
      <c r="G3142">
        <v>28.320408</v>
      </c>
      <c r="H3142">
        <v>15.35</v>
      </c>
      <c r="I3142">
        <v>12.970408000000001</v>
      </c>
      <c r="J3142">
        <v>1.844978</v>
      </c>
      <c r="K3142">
        <v>0</v>
      </c>
      <c r="L3142">
        <v>0</v>
      </c>
      <c r="M3142">
        <v>26</v>
      </c>
      <c r="N3142">
        <v>-3279</v>
      </c>
      <c r="O3142">
        <v>1.9607840000000001</v>
      </c>
      <c r="P3142">
        <v>18</v>
      </c>
      <c r="Q3142">
        <v>1.3574660000000001</v>
      </c>
      <c r="R3142" t="s">
        <v>43</v>
      </c>
      <c r="S3142" t="s">
        <v>43</v>
      </c>
    </row>
    <row r="3143" spans="1:19">
      <c r="A3143">
        <v>2102</v>
      </c>
      <c r="B3143">
        <v>1557</v>
      </c>
      <c r="C3143">
        <v>1326</v>
      </c>
      <c r="D3143">
        <v>90936.09</v>
      </c>
      <c r="E3143">
        <v>1267</v>
      </c>
      <c r="F3143">
        <v>103360.09</v>
      </c>
      <c r="G3143">
        <v>81.578603000000001</v>
      </c>
      <c r="H3143">
        <v>48.76</v>
      </c>
      <c r="I3143">
        <v>32.818603000000003</v>
      </c>
      <c r="J3143">
        <v>1.6730640000000001</v>
      </c>
      <c r="K3143">
        <v>0</v>
      </c>
      <c r="L3143">
        <v>0</v>
      </c>
      <c r="M3143">
        <v>59</v>
      </c>
      <c r="N3143">
        <v>-12424</v>
      </c>
      <c r="O3143">
        <v>4.4494720000000001</v>
      </c>
      <c r="P3143">
        <v>21</v>
      </c>
      <c r="Q3143">
        <v>1.58371</v>
      </c>
      <c r="R3143" t="s">
        <v>43</v>
      </c>
      <c r="S3143" t="s">
        <v>43</v>
      </c>
    </row>
    <row r="3144" spans="1:19">
      <c r="A3144">
        <v>3135</v>
      </c>
      <c r="B3144">
        <v>921</v>
      </c>
      <c r="C3144">
        <v>1324</v>
      </c>
      <c r="D3144">
        <v>83685.56</v>
      </c>
      <c r="E3144">
        <v>1302</v>
      </c>
      <c r="F3144">
        <v>86104.56</v>
      </c>
      <c r="G3144">
        <v>66.132535000000004</v>
      </c>
      <c r="H3144">
        <v>67.355000000000004</v>
      </c>
      <c r="I3144">
        <v>-1.2224649999999999</v>
      </c>
      <c r="J3144">
        <v>0.98185</v>
      </c>
      <c r="K3144">
        <v>0</v>
      </c>
      <c r="L3144">
        <v>0</v>
      </c>
      <c r="M3144">
        <v>22</v>
      </c>
      <c r="N3144">
        <v>-2419</v>
      </c>
      <c r="O3144">
        <v>1.6616310000000001</v>
      </c>
      <c r="P3144">
        <v>31</v>
      </c>
      <c r="Q3144">
        <v>2.3413900000000001</v>
      </c>
      <c r="R3144" t="s">
        <v>43</v>
      </c>
      <c r="S3144" t="s">
        <v>43</v>
      </c>
    </row>
    <row r="3145" spans="1:19">
      <c r="A3145">
        <v>2134</v>
      </c>
      <c r="B3145">
        <v>122</v>
      </c>
      <c r="C3145">
        <v>1323</v>
      </c>
      <c r="D3145">
        <v>65734.259999999995</v>
      </c>
      <c r="E3145">
        <v>1244</v>
      </c>
      <c r="F3145">
        <v>74290.259999999995</v>
      </c>
      <c r="G3145">
        <v>59.718859000000002</v>
      </c>
      <c r="H3145">
        <v>34.97</v>
      </c>
      <c r="I3145">
        <v>24.748858999999999</v>
      </c>
      <c r="J3145">
        <v>1.7077169999999999</v>
      </c>
      <c r="K3145">
        <v>0</v>
      </c>
      <c r="L3145">
        <v>0</v>
      </c>
      <c r="M3145">
        <v>79</v>
      </c>
      <c r="N3145">
        <v>-8556</v>
      </c>
      <c r="O3145">
        <v>5.9712769999999997</v>
      </c>
      <c r="P3145">
        <v>54</v>
      </c>
      <c r="Q3145">
        <v>4.0816330000000001</v>
      </c>
      <c r="R3145" t="s">
        <v>43</v>
      </c>
      <c r="S3145" t="s">
        <v>43</v>
      </c>
    </row>
    <row r="3146" spans="1:19">
      <c r="A3146">
        <v>1220</v>
      </c>
      <c r="B3146">
        <v>416</v>
      </c>
      <c r="C3146">
        <v>1321</v>
      </c>
      <c r="D3146">
        <v>27217.66</v>
      </c>
      <c r="E3146">
        <v>1205</v>
      </c>
      <c r="F3146">
        <v>34156.660000000003</v>
      </c>
      <c r="G3146">
        <v>28.345776000000001</v>
      </c>
      <c r="H3146">
        <v>14.58</v>
      </c>
      <c r="I3146">
        <v>13.765776000000001</v>
      </c>
      <c r="J3146">
        <v>1.9441550000000001</v>
      </c>
      <c r="K3146">
        <v>35</v>
      </c>
      <c r="L3146">
        <v>2.649508</v>
      </c>
      <c r="M3146">
        <v>81</v>
      </c>
      <c r="N3146">
        <v>-6939</v>
      </c>
      <c r="O3146">
        <v>6.1317180000000002</v>
      </c>
      <c r="P3146">
        <v>13</v>
      </c>
      <c r="Q3146">
        <v>0.98410299999999995</v>
      </c>
      <c r="R3146" t="s">
        <v>43</v>
      </c>
      <c r="S3146" t="s">
        <v>43</v>
      </c>
    </row>
    <row r="3147" spans="1:19">
      <c r="A3147">
        <v>2431</v>
      </c>
      <c r="B3147">
        <v>1820</v>
      </c>
      <c r="C3147">
        <v>1321</v>
      </c>
      <c r="D3147">
        <v>86297.07</v>
      </c>
      <c r="E3147">
        <v>1253</v>
      </c>
      <c r="F3147">
        <v>94400.07</v>
      </c>
      <c r="G3147">
        <v>75.339241999999999</v>
      </c>
      <c r="H3147">
        <v>69.099999999999994</v>
      </c>
      <c r="I3147">
        <v>6.239242</v>
      </c>
      <c r="J3147">
        <v>1.090293</v>
      </c>
      <c r="K3147">
        <v>0</v>
      </c>
      <c r="L3147">
        <v>0</v>
      </c>
      <c r="M3147">
        <v>68</v>
      </c>
      <c r="N3147">
        <v>-8103</v>
      </c>
      <c r="O3147">
        <v>5.1476150000000001</v>
      </c>
      <c r="P3147">
        <v>36</v>
      </c>
      <c r="Q3147">
        <v>2.7252079999999999</v>
      </c>
      <c r="R3147" t="s">
        <v>43</v>
      </c>
      <c r="S3147" t="s">
        <v>43</v>
      </c>
    </row>
    <row r="3148" spans="1:19">
      <c r="A3148">
        <v>3057</v>
      </c>
      <c r="B3148">
        <v>576</v>
      </c>
      <c r="C3148">
        <v>1317</v>
      </c>
      <c r="D3148">
        <v>44356.18</v>
      </c>
      <c r="E3148">
        <v>1287</v>
      </c>
      <c r="F3148">
        <v>48023.18</v>
      </c>
      <c r="G3148">
        <v>37.314048</v>
      </c>
      <c r="H3148">
        <v>11.18</v>
      </c>
      <c r="I3148">
        <v>26.134048</v>
      </c>
      <c r="J3148">
        <v>3.3375710000000001</v>
      </c>
      <c r="K3148">
        <v>0</v>
      </c>
      <c r="L3148">
        <v>0</v>
      </c>
      <c r="M3148">
        <v>30</v>
      </c>
      <c r="N3148">
        <v>-3667</v>
      </c>
      <c r="O3148">
        <v>2.2779039999999999</v>
      </c>
      <c r="P3148">
        <v>19</v>
      </c>
      <c r="Q3148">
        <v>1.4426730000000001</v>
      </c>
      <c r="R3148" t="s">
        <v>43</v>
      </c>
      <c r="S3148" t="s">
        <v>43</v>
      </c>
    </row>
    <row r="3149" spans="1:19">
      <c r="A3149">
        <v>6075</v>
      </c>
      <c r="B3149">
        <v>246</v>
      </c>
      <c r="C3149">
        <v>1313</v>
      </c>
      <c r="D3149">
        <v>90267.7</v>
      </c>
      <c r="E3149">
        <v>1248</v>
      </c>
      <c r="F3149">
        <v>99630.7</v>
      </c>
      <c r="G3149">
        <v>79.832291999999995</v>
      </c>
      <c r="H3149">
        <v>61.46</v>
      </c>
      <c r="I3149">
        <v>18.372292000000002</v>
      </c>
      <c r="J3149">
        <v>1.2989310000000001</v>
      </c>
      <c r="K3149">
        <v>0</v>
      </c>
      <c r="L3149">
        <v>0</v>
      </c>
      <c r="M3149">
        <v>65</v>
      </c>
      <c r="N3149">
        <v>-9363</v>
      </c>
      <c r="O3149">
        <v>4.9504950000000001</v>
      </c>
      <c r="P3149">
        <v>28</v>
      </c>
      <c r="Q3149">
        <v>2.1325210000000001</v>
      </c>
      <c r="R3149" t="s">
        <v>43</v>
      </c>
      <c r="S3149" t="s">
        <v>43</v>
      </c>
    </row>
    <row r="3150" spans="1:19">
      <c r="A3150">
        <v>3445</v>
      </c>
      <c r="B3150">
        <v>844</v>
      </c>
      <c r="C3150">
        <v>1312</v>
      </c>
      <c r="D3150">
        <v>79846.05</v>
      </c>
      <c r="E3150">
        <v>1264</v>
      </c>
      <c r="F3150">
        <v>85516.05</v>
      </c>
      <c r="G3150">
        <v>67.655102999999997</v>
      </c>
      <c r="H3150">
        <v>55.104999999999997</v>
      </c>
      <c r="I3150">
        <v>12.550103</v>
      </c>
      <c r="J3150">
        <v>1.227749</v>
      </c>
      <c r="K3150">
        <v>0</v>
      </c>
      <c r="L3150">
        <v>0</v>
      </c>
      <c r="M3150">
        <v>48</v>
      </c>
      <c r="N3150">
        <v>-5670</v>
      </c>
      <c r="O3150">
        <v>3.6585369999999999</v>
      </c>
      <c r="P3150">
        <v>19</v>
      </c>
      <c r="Q3150">
        <v>1.4481710000000001</v>
      </c>
      <c r="R3150" t="s">
        <v>43</v>
      </c>
      <c r="S3150" t="s">
        <v>43</v>
      </c>
    </row>
    <row r="3151" spans="1:19">
      <c r="A3151">
        <v>4847</v>
      </c>
      <c r="B3151">
        <v>1976</v>
      </c>
      <c r="C3151">
        <v>1311</v>
      </c>
      <c r="D3151">
        <v>46603.7</v>
      </c>
      <c r="E3151">
        <v>1310</v>
      </c>
      <c r="F3151">
        <v>46673.7</v>
      </c>
      <c r="G3151">
        <v>35.628779000000002</v>
      </c>
      <c r="H3151">
        <v>36.44</v>
      </c>
      <c r="I3151">
        <v>-0.81122099999999997</v>
      </c>
      <c r="J3151">
        <v>0.977738</v>
      </c>
      <c r="K3151">
        <v>0</v>
      </c>
      <c r="L3151">
        <v>0</v>
      </c>
      <c r="M3151">
        <v>1</v>
      </c>
      <c r="N3151">
        <v>-70</v>
      </c>
      <c r="O3151">
        <v>7.6277999999999999E-2</v>
      </c>
      <c r="P3151">
        <v>16</v>
      </c>
      <c r="Q3151">
        <v>1.220442</v>
      </c>
      <c r="R3151" t="s">
        <v>43</v>
      </c>
      <c r="S3151" t="s">
        <v>43</v>
      </c>
    </row>
    <row r="3152" spans="1:19">
      <c r="A3152">
        <v>2447</v>
      </c>
      <c r="B3152">
        <v>122</v>
      </c>
      <c r="C3152">
        <v>1311</v>
      </c>
      <c r="D3152">
        <v>63589.99</v>
      </c>
      <c r="E3152">
        <v>1243</v>
      </c>
      <c r="F3152">
        <v>71672.990000000005</v>
      </c>
      <c r="G3152">
        <v>57.661295000000003</v>
      </c>
      <c r="H3152">
        <v>34.21</v>
      </c>
      <c r="I3152">
        <v>23.451295000000002</v>
      </c>
      <c r="J3152">
        <v>1.6855100000000001</v>
      </c>
      <c r="K3152">
        <v>0</v>
      </c>
      <c r="L3152">
        <v>0</v>
      </c>
      <c r="M3152">
        <v>68</v>
      </c>
      <c r="N3152">
        <v>-8083</v>
      </c>
      <c r="O3152">
        <v>5.1868800000000004</v>
      </c>
      <c r="P3152">
        <v>73</v>
      </c>
      <c r="Q3152">
        <v>5.5682679999999998</v>
      </c>
      <c r="R3152" t="s">
        <v>43</v>
      </c>
      <c r="S3152" t="s">
        <v>43</v>
      </c>
    </row>
    <row r="3153" spans="1:19">
      <c r="A3153">
        <v>2718</v>
      </c>
      <c r="B3153">
        <v>921</v>
      </c>
      <c r="C3153">
        <v>1311</v>
      </c>
      <c r="D3153">
        <v>81881.23</v>
      </c>
      <c r="E3153">
        <v>1290</v>
      </c>
      <c r="F3153">
        <v>83569.070000000007</v>
      </c>
      <c r="G3153">
        <v>64.782224999999997</v>
      </c>
      <c r="H3153">
        <v>65.724999999999994</v>
      </c>
      <c r="I3153">
        <v>-0.94277500000000003</v>
      </c>
      <c r="J3153">
        <v>0.98565599999999998</v>
      </c>
      <c r="K3153">
        <v>0</v>
      </c>
      <c r="L3153">
        <v>0</v>
      </c>
      <c r="M3153">
        <v>21</v>
      </c>
      <c r="N3153">
        <v>-1687.84</v>
      </c>
      <c r="O3153">
        <v>1.601831</v>
      </c>
      <c r="P3153">
        <v>33</v>
      </c>
      <c r="Q3153">
        <v>2.5171619999999999</v>
      </c>
      <c r="R3153" t="s">
        <v>43</v>
      </c>
      <c r="S3153" t="s">
        <v>43</v>
      </c>
    </row>
    <row r="3154" spans="1:19">
      <c r="A3154">
        <v>4037</v>
      </c>
      <c r="B3154">
        <v>1135</v>
      </c>
      <c r="C3154">
        <v>1308</v>
      </c>
      <c r="D3154">
        <v>45332.9</v>
      </c>
      <c r="E3154">
        <v>1285</v>
      </c>
      <c r="F3154">
        <v>47160.9</v>
      </c>
      <c r="G3154">
        <v>36.701089000000003</v>
      </c>
      <c r="H3154">
        <v>23.26</v>
      </c>
      <c r="I3154">
        <v>13.441089</v>
      </c>
      <c r="J3154">
        <v>1.577863</v>
      </c>
      <c r="K3154">
        <v>0</v>
      </c>
      <c r="L3154">
        <v>0</v>
      </c>
      <c r="M3154">
        <v>23</v>
      </c>
      <c r="N3154">
        <v>-1828</v>
      </c>
      <c r="O3154">
        <v>1.75841</v>
      </c>
      <c r="P3154">
        <v>17</v>
      </c>
      <c r="Q3154">
        <v>1.2996939999999999</v>
      </c>
      <c r="R3154" t="s">
        <v>43</v>
      </c>
      <c r="S3154" t="s">
        <v>43</v>
      </c>
    </row>
    <row r="3155" spans="1:19">
      <c r="A3155">
        <v>4667</v>
      </c>
      <c r="B3155">
        <v>595</v>
      </c>
      <c r="C3155">
        <v>1308</v>
      </c>
      <c r="D3155">
        <v>61437.49</v>
      </c>
      <c r="E3155">
        <v>1286</v>
      </c>
      <c r="F3155">
        <v>67981.490000000005</v>
      </c>
      <c r="G3155">
        <v>52.862744999999997</v>
      </c>
      <c r="H3155">
        <v>27.68</v>
      </c>
      <c r="I3155">
        <v>25.182745000000001</v>
      </c>
      <c r="J3155">
        <v>1.909781</v>
      </c>
      <c r="K3155">
        <v>0</v>
      </c>
      <c r="L3155">
        <v>0</v>
      </c>
      <c r="M3155">
        <v>22</v>
      </c>
      <c r="N3155">
        <v>-6544</v>
      </c>
      <c r="O3155">
        <v>1.6819569999999999</v>
      </c>
      <c r="P3155">
        <v>28</v>
      </c>
      <c r="Q3155">
        <v>2.140673</v>
      </c>
      <c r="R3155" t="s">
        <v>43</v>
      </c>
      <c r="S3155" t="s">
        <v>43</v>
      </c>
    </row>
    <row r="3156" spans="1:19">
      <c r="A3156">
        <v>5049</v>
      </c>
      <c r="B3156">
        <v>1512</v>
      </c>
      <c r="C3156">
        <v>1307</v>
      </c>
      <c r="D3156">
        <v>34691.199999999997</v>
      </c>
      <c r="E3156">
        <v>1278</v>
      </c>
      <c r="F3156">
        <v>38074.199999999997</v>
      </c>
      <c r="G3156">
        <v>29.792019</v>
      </c>
      <c r="H3156">
        <v>15.785</v>
      </c>
      <c r="I3156">
        <v>14.007019</v>
      </c>
      <c r="J3156">
        <v>1.8873629999999999</v>
      </c>
      <c r="K3156">
        <v>0</v>
      </c>
      <c r="L3156">
        <v>0</v>
      </c>
      <c r="M3156">
        <v>29</v>
      </c>
      <c r="N3156">
        <v>-3383</v>
      </c>
      <c r="O3156">
        <v>2.2188219999999998</v>
      </c>
      <c r="P3156">
        <v>11</v>
      </c>
      <c r="Q3156">
        <v>0.84162199999999998</v>
      </c>
      <c r="R3156" t="s">
        <v>43</v>
      </c>
      <c r="S3156" t="s">
        <v>43</v>
      </c>
    </row>
    <row r="3157" spans="1:19">
      <c r="A3157">
        <v>1284</v>
      </c>
      <c r="B3157">
        <v>1973</v>
      </c>
      <c r="C3157">
        <v>1303</v>
      </c>
      <c r="D3157">
        <v>82546.460000000006</v>
      </c>
      <c r="E3157">
        <v>1248</v>
      </c>
      <c r="F3157">
        <v>90037.46</v>
      </c>
      <c r="G3157">
        <v>72.145401000000007</v>
      </c>
      <c r="H3157">
        <v>50.88</v>
      </c>
      <c r="I3157">
        <v>21.265401000000001</v>
      </c>
      <c r="J3157">
        <v>1.4179520000000001</v>
      </c>
      <c r="K3157">
        <v>0</v>
      </c>
      <c r="L3157">
        <v>0</v>
      </c>
      <c r="M3157">
        <v>55</v>
      </c>
      <c r="N3157">
        <v>-7491</v>
      </c>
      <c r="O3157">
        <v>4.2210279999999996</v>
      </c>
      <c r="P3157">
        <v>29</v>
      </c>
      <c r="Q3157">
        <v>2.2256330000000002</v>
      </c>
      <c r="R3157" t="s">
        <v>43</v>
      </c>
      <c r="S3157" t="s">
        <v>43</v>
      </c>
    </row>
    <row r="3158" spans="1:19">
      <c r="A3158">
        <v>1375</v>
      </c>
      <c r="B3158">
        <v>1340</v>
      </c>
      <c r="C3158">
        <v>1299</v>
      </c>
      <c r="D3158">
        <v>98966.45</v>
      </c>
      <c r="E3158">
        <v>1251</v>
      </c>
      <c r="F3158">
        <v>103976.45</v>
      </c>
      <c r="G3158">
        <v>83.114667999999995</v>
      </c>
      <c r="H3158">
        <v>71.72</v>
      </c>
      <c r="I3158">
        <v>11.394667999999999</v>
      </c>
      <c r="J3158">
        <v>1.1588769999999999</v>
      </c>
      <c r="K3158">
        <v>0</v>
      </c>
      <c r="L3158">
        <v>0</v>
      </c>
      <c r="M3158">
        <v>48</v>
      </c>
      <c r="N3158">
        <v>-5010</v>
      </c>
      <c r="O3158">
        <v>3.6951499999999999</v>
      </c>
      <c r="P3158">
        <v>46</v>
      </c>
      <c r="Q3158">
        <v>3.5411860000000002</v>
      </c>
      <c r="R3158" t="s">
        <v>43</v>
      </c>
      <c r="S3158" t="s">
        <v>43</v>
      </c>
    </row>
    <row r="3159" spans="1:19">
      <c r="A3159">
        <v>2275</v>
      </c>
      <c r="B3159">
        <v>1163</v>
      </c>
      <c r="C3159">
        <v>1299</v>
      </c>
      <c r="D3159">
        <v>127921.09</v>
      </c>
      <c r="E3159">
        <v>1232</v>
      </c>
      <c r="F3159">
        <v>141769.09</v>
      </c>
      <c r="G3159">
        <v>115.07231299999999</v>
      </c>
      <c r="H3159">
        <v>69.22</v>
      </c>
      <c r="I3159">
        <v>45.852313000000002</v>
      </c>
      <c r="J3159">
        <v>1.6624140000000001</v>
      </c>
      <c r="K3159">
        <v>0</v>
      </c>
      <c r="L3159">
        <v>0</v>
      </c>
      <c r="M3159">
        <v>67</v>
      </c>
      <c r="N3159">
        <v>-13848</v>
      </c>
      <c r="O3159">
        <v>5.1578140000000001</v>
      </c>
      <c r="P3159">
        <v>13</v>
      </c>
      <c r="Q3159">
        <v>1.0007699999999999</v>
      </c>
      <c r="R3159" t="s">
        <v>43</v>
      </c>
      <c r="S3159" t="s">
        <v>43</v>
      </c>
    </row>
    <row r="3160" spans="1:19">
      <c r="A3160">
        <v>2319</v>
      </c>
      <c r="B3160">
        <v>746</v>
      </c>
      <c r="C3160">
        <v>1299</v>
      </c>
      <c r="D3160">
        <v>44022.11</v>
      </c>
      <c r="E3160">
        <v>1279</v>
      </c>
      <c r="F3160">
        <v>47066.11</v>
      </c>
      <c r="G3160">
        <v>36.799148000000002</v>
      </c>
      <c r="H3160">
        <v>29.56</v>
      </c>
      <c r="I3160">
        <v>7.2391480000000001</v>
      </c>
      <c r="J3160">
        <v>1.2448969999999999</v>
      </c>
      <c r="K3160">
        <v>0</v>
      </c>
      <c r="L3160">
        <v>0</v>
      </c>
      <c r="M3160">
        <v>20</v>
      </c>
      <c r="N3160">
        <v>-3044</v>
      </c>
      <c r="O3160">
        <v>1.5396460000000001</v>
      </c>
      <c r="P3160">
        <v>14</v>
      </c>
      <c r="Q3160">
        <v>1.077752</v>
      </c>
      <c r="R3160" t="s">
        <v>43</v>
      </c>
      <c r="S3160" t="s">
        <v>43</v>
      </c>
    </row>
    <row r="3161" spans="1:19">
      <c r="A3161">
        <v>2977</v>
      </c>
      <c r="B3161">
        <v>348</v>
      </c>
      <c r="C3161">
        <v>1299</v>
      </c>
      <c r="D3161">
        <v>47913.88</v>
      </c>
      <c r="E3161">
        <v>1159</v>
      </c>
      <c r="F3161">
        <v>59522.879999999997</v>
      </c>
      <c r="G3161">
        <v>51.357101</v>
      </c>
      <c r="H3161">
        <v>40</v>
      </c>
      <c r="I3161">
        <v>11.357101</v>
      </c>
      <c r="J3161">
        <v>1.283928</v>
      </c>
      <c r="K3161">
        <v>0</v>
      </c>
      <c r="L3161">
        <v>0</v>
      </c>
      <c r="M3161">
        <v>140</v>
      </c>
      <c r="N3161">
        <v>-11609</v>
      </c>
      <c r="O3161">
        <v>10.777521</v>
      </c>
      <c r="P3161">
        <v>17</v>
      </c>
      <c r="Q3161">
        <v>1.3086990000000001</v>
      </c>
      <c r="R3161" t="s">
        <v>43</v>
      </c>
      <c r="S3161" t="s">
        <v>43</v>
      </c>
    </row>
    <row r="3162" spans="1:19">
      <c r="A3162">
        <v>6050</v>
      </c>
      <c r="B3162">
        <v>638</v>
      </c>
      <c r="C3162">
        <v>1299</v>
      </c>
      <c r="D3162">
        <v>100333</v>
      </c>
      <c r="E3162">
        <v>1200</v>
      </c>
      <c r="F3162">
        <v>112045</v>
      </c>
      <c r="G3162">
        <v>93.370833000000005</v>
      </c>
      <c r="H3162">
        <v>62.734999999999999</v>
      </c>
      <c r="I3162">
        <v>30.635833000000002</v>
      </c>
      <c r="J3162">
        <v>1.488337</v>
      </c>
      <c r="K3162">
        <v>0</v>
      </c>
      <c r="L3162">
        <v>0</v>
      </c>
      <c r="M3162">
        <v>99</v>
      </c>
      <c r="N3162">
        <v>-11712</v>
      </c>
      <c r="O3162">
        <v>7.6212470000000003</v>
      </c>
      <c r="P3162">
        <v>26</v>
      </c>
      <c r="Q3162">
        <v>2.0015399999999999</v>
      </c>
      <c r="R3162" t="s">
        <v>43</v>
      </c>
      <c r="S3162" t="s">
        <v>43</v>
      </c>
    </row>
    <row r="3163" spans="1:19">
      <c r="A3163">
        <v>3103</v>
      </c>
      <c r="B3163">
        <v>869</v>
      </c>
      <c r="C3163">
        <v>1298</v>
      </c>
      <c r="D3163">
        <v>60549.760000000002</v>
      </c>
      <c r="E3163">
        <v>1255</v>
      </c>
      <c r="F3163">
        <v>67193.759999999995</v>
      </c>
      <c r="G3163">
        <v>53.540844999999997</v>
      </c>
      <c r="H3163">
        <v>20.41</v>
      </c>
      <c r="I3163">
        <v>33.130845000000001</v>
      </c>
      <c r="J3163">
        <v>2.623265</v>
      </c>
      <c r="K3163">
        <v>0</v>
      </c>
      <c r="L3163">
        <v>0</v>
      </c>
      <c r="M3163">
        <v>43</v>
      </c>
      <c r="N3163">
        <v>-6644</v>
      </c>
      <c r="O3163">
        <v>3.312789</v>
      </c>
      <c r="P3163">
        <v>22</v>
      </c>
      <c r="Q3163">
        <v>1.6949149999999999</v>
      </c>
      <c r="R3163" t="s">
        <v>43</v>
      </c>
      <c r="S3163" t="s">
        <v>43</v>
      </c>
    </row>
    <row r="3164" spans="1:19">
      <c r="A3164">
        <v>2197</v>
      </c>
      <c r="B3164">
        <v>218</v>
      </c>
      <c r="C3164">
        <v>1296</v>
      </c>
      <c r="D3164">
        <v>35641.94</v>
      </c>
      <c r="E3164">
        <v>1264</v>
      </c>
      <c r="F3164">
        <v>38874.94</v>
      </c>
      <c r="G3164">
        <v>30.755490999999999</v>
      </c>
      <c r="H3164">
        <v>14.07</v>
      </c>
      <c r="I3164">
        <v>16.685490999999999</v>
      </c>
      <c r="J3164">
        <v>2.1858909999999998</v>
      </c>
      <c r="K3164">
        <v>0</v>
      </c>
      <c r="L3164">
        <v>0</v>
      </c>
      <c r="M3164">
        <v>32</v>
      </c>
      <c r="N3164">
        <v>-3233</v>
      </c>
      <c r="O3164">
        <v>2.4691360000000002</v>
      </c>
      <c r="P3164">
        <v>22</v>
      </c>
      <c r="Q3164">
        <v>1.6975309999999999</v>
      </c>
      <c r="R3164" t="s">
        <v>43</v>
      </c>
      <c r="S3164" t="s">
        <v>43</v>
      </c>
    </row>
    <row r="3165" spans="1:19">
      <c r="A3165">
        <v>80</v>
      </c>
      <c r="B3165">
        <v>1296</v>
      </c>
      <c r="C3165">
        <v>1294</v>
      </c>
      <c r="D3165">
        <v>9814.4599999999991</v>
      </c>
      <c r="E3165">
        <v>1294</v>
      </c>
      <c r="F3165">
        <v>9814.4599999999991</v>
      </c>
      <c r="G3165">
        <v>7.5845900000000004</v>
      </c>
      <c r="H3165">
        <v>6.18</v>
      </c>
      <c r="I3165">
        <v>1.40459</v>
      </c>
      <c r="J3165">
        <v>1.2272799999999999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6</v>
      </c>
      <c r="Q3165">
        <v>0.46367900000000001</v>
      </c>
      <c r="R3165" t="s">
        <v>43</v>
      </c>
      <c r="S3165" t="s">
        <v>43</v>
      </c>
    </row>
    <row r="3166" spans="1:19">
      <c r="A3166">
        <v>2364</v>
      </c>
      <c r="B3166">
        <v>973</v>
      </c>
      <c r="C3166">
        <v>1292</v>
      </c>
      <c r="D3166">
        <v>19794.62</v>
      </c>
      <c r="E3166">
        <v>1268</v>
      </c>
      <c r="F3166">
        <v>21594.62</v>
      </c>
      <c r="G3166">
        <v>17.030456999999998</v>
      </c>
      <c r="H3166">
        <v>11.275</v>
      </c>
      <c r="I3166">
        <v>5.7554569999999998</v>
      </c>
      <c r="J3166">
        <v>1.510462</v>
      </c>
      <c r="K3166">
        <v>0</v>
      </c>
      <c r="L3166">
        <v>0</v>
      </c>
      <c r="M3166">
        <v>24</v>
      </c>
      <c r="N3166">
        <v>-1800</v>
      </c>
      <c r="O3166">
        <v>1.857585</v>
      </c>
      <c r="P3166">
        <v>13</v>
      </c>
      <c r="Q3166">
        <v>1.006192</v>
      </c>
      <c r="R3166" t="s">
        <v>43</v>
      </c>
      <c r="S3166" t="s">
        <v>43</v>
      </c>
    </row>
    <row r="3167" spans="1:19">
      <c r="A3167">
        <v>348</v>
      </c>
      <c r="B3167">
        <v>455</v>
      </c>
      <c r="C3167">
        <v>1290</v>
      </c>
      <c r="D3167">
        <v>38384.01</v>
      </c>
      <c r="E3167">
        <v>1290</v>
      </c>
      <c r="F3167">
        <v>38384.01</v>
      </c>
      <c r="G3167">
        <v>29.755047000000001</v>
      </c>
      <c r="H3167">
        <v>17.175000000000001</v>
      </c>
      <c r="I3167">
        <v>12.580047</v>
      </c>
      <c r="J3167">
        <v>1.7324630000000001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13</v>
      </c>
      <c r="Q3167">
        <v>1.007752</v>
      </c>
      <c r="R3167" t="s">
        <v>43</v>
      </c>
      <c r="S3167" t="s">
        <v>43</v>
      </c>
    </row>
    <row r="3168" spans="1:19">
      <c r="A3168">
        <v>3658</v>
      </c>
      <c r="B3168">
        <v>59</v>
      </c>
      <c r="C3168">
        <v>1289</v>
      </c>
      <c r="D3168">
        <v>53636.23</v>
      </c>
      <c r="E3168">
        <v>1270</v>
      </c>
      <c r="F3168">
        <v>56874.23</v>
      </c>
      <c r="G3168">
        <v>44.782857999999997</v>
      </c>
      <c r="H3168">
        <v>30.925000000000001</v>
      </c>
      <c r="I3168">
        <v>13.857858</v>
      </c>
      <c r="J3168">
        <v>1.4481120000000001</v>
      </c>
      <c r="K3168">
        <v>0</v>
      </c>
      <c r="L3168">
        <v>0</v>
      </c>
      <c r="M3168">
        <v>19</v>
      </c>
      <c r="N3168">
        <v>-3238</v>
      </c>
      <c r="O3168">
        <v>1.474011</v>
      </c>
      <c r="P3168">
        <v>19</v>
      </c>
      <c r="Q3168">
        <v>1.474011</v>
      </c>
      <c r="R3168" t="s">
        <v>43</v>
      </c>
      <c r="S3168" t="s">
        <v>43</v>
      </c>
    </row>
    <row r="3169" spans="1:19">
      <c r="A3169">
        <v>4022</v>
      </c>
      <c r="B3169">
        <v>124</v>
      </c>
      <c r="C3169">
        <v>1288</v>
      </c>
      <c r="D3169">
        <v>30682.92</v>
      </c>
      <c r="E3169">
        <v>1256</v>
      </c>
      <c r="F3169">
        <v>34867.919999999998</v>
      </c>
      <c r="G3169">
        <v>27.761082999999999</v>
      </c>
      <c r="H3169">
        <v>3.4249999999999998</v>
      </c>
      <c r="I3169">
        <v>24.336082999999999</v>
      </c>
      <c r="J3169">
        <v>8.1054259999999996</v>
      </c>
      <c r="K3169">
        <v>0</v>
      </c>
      <c r="L3169">
        <v>0</v>
      </c>
      <c r="M3169">
        <v>32</v>
      </c>
      <c r="N3169">
        <v>-4185</v>
      </c>
      <c r="O3169">
        <v>2.4844719999999998</v>
      </c>
      <c r="P3169">
        <v>10</v>
      </c>
      <c r="Q3169">
        <v>0.77639800000000003</v>
      </c>
      <c r="R3169" t="s">
        <v>43</v>
      </c>
      <c r="S3169" t="s">
        <v>43</v>
      </c>
    </row>
    <row r="3170" spans="1:19">
      <c r="A3170">
        <v>4797</v>
      </c>
      <c r="B3170">
        <v>755</v>
      </c>
      <c r="C3170">
        <v>1288</v>
      </c>
      <c r="D3170">
        <v>40482.31</v>
      </c>
      <c r="E3170">
        <v>1161</v>
      </c>
      <c r="F3170">
        <v>51950.31</v>
      </c>
      <c r="G3170">
        <v>44.746175999999998</v>
      </c>
      <c r="H3170">
        <v>35.31</v>
      </c>
      <c r="I3170">
        <v>9.4361759999999997</v>
      </c>
      <c r="J3170">
        <v>1.2672380000000001</v>
      </c>
      <c r="K3170">
        <v>0</v>
      </c>
      <c r="L3170">
        <v>0</v>
      </c>
      <c r="M3170">
        <v>127</v>
      </c>
      <c r="N3170">
        <v>-11468</v>
      </c>
      <c r="O3170">
        <v>9.8602480000000003</v>
      </c>
      <c r="P3170">
        <v>17</v>
      </c>
      <c r="Q3170">
        <v>1.319876</v>
      </c>
      <c r="R3170" t="s">
        <v>43</v>
      </c>
      <c r="S3170" t="s">
        <v>43</v>
      </c>
    </row>
    <row r="3171" spans="1:19">
      <c r="A3171">
        <v>2445</v>
      </c>
      <c r="B3171">
        <v>416</v>
      </c>
      <c r="C3171">
        <v>1288</v>
      </c>
      <c r="D3171">
        <v>24989.119999999999</v>
      </c>
      <c r="E3171">
        <v>1172</v>
      </c>
      <c r="F3171">
        <v>31087.119999999999</v>
      </c>
      <c r="G3171">
        <v>26.524846</v>
      </c>
      <c r="H3171">
        <v>14.435</v>
      </c>
      <c r="I3171">
        <v>12.089846</v>
      </c>
      <c r="J3171">
        <v>1.837537</v>
      </c>
      <c r="K3171">
        <v>39</v>
      </c>
      <c r="L3171">
        <v>3.0279500000000001</v>
      </c>
      <c r="M3171">
        <v>77</v>
      </c>
      <c r="N3171">
        <v>-6098</v>
      </c>
      <c r="O3171">
        <v>5.9782609999999998</v>
      </c>
      <c r="P3171">
        <v>20</v>
      </c>
      <c r="Q3171">
        <v>1.5527949999999999</v>
      </c>
      <c r="R3171" t="s">
        <v>43</v>
      </c>
      <c r="S3171" t="s">
        <v>43</v>
      </c>
    </row>
    <row r="3172" spans="1:19">
      <c r="A3172">
        <v>4866</v>
      </c>
      <c r="B3172">
        <v>433</v>
      </c>
      <c r="C3172">
        <v>1288</v>
      </c>
      <c r="D3172">
        <v>30318.12</v>
      </c>
      <c r="E3172">
        <v>1276</v>
      </c>
      <c r="F3172">
        <v>31118.12</v>
      </c>
      <c r="G3172">
        <v>24.387241</v>
      </c>
      <c r="H3172">
        <v>12.23</v>
      </c>
      <c r="I3172">
        <v>12.157241000000001</v>
      </c>
      <c r="J3172">
        <v>1.994051</v>
      </c>
      <c r="K3172">
        <v>0</v>
      </c>
      <c r="L3172">
        <v>0</v>
      </c>
      <c r="M3172">
        <v>12</v>
      </c>
      <c r="N3172">
        <v>-800</v>
      </c>
      <c r="O3172">
        <v>0.93167699999999998</v>
      </c>
      <c r="P3172">
        <v>29</v>
      </c>
      <c r="Q3172">
        <v>2.2515529999999999</v>
      </c>
      <c r="R3172" t="s">
        <v>43</v>
      </c>
      <c r="S3172" t="s">
        <v>43</v>
      </c>
    </row>
    <row r="3173" spans="1:19">
      <c r="A3173">
        <v>4419</v>
      </c>
      <c r="B3173">
        <v>1228</v>
      </c>
      <c r="C3173">
        <v>1287</v>
      </c>
      <c r="D3173">
        <v>32581.62</v>
      </c>
      <c r="E3173">
        <v>1250</v>
      </c>
      <c r="F3173">
        <v>36227.620000000003</v>
      </c>
      <c r="G3173">
        <v>28.982095999999999</v>
      </c>
      <c r="H3173">
        <v>21.565000000000001</v>
      </c>
      <c r="I3173">
        <v>7.4170959999999999</v>
      </c>
      <c r="J3173">
        <v>1.3439410000000001</v>
      </c>
      <c r="K3173">
        <v>0</v>
      </c>
      <c r="L3173">
        <v>0</v>
      </c>
      <c r="M3173">
        <v>37</v>
      </c>
      <c r="N3173">
        <v>-3646</v>
      </c>
      <c r="O3173">
        <v>2.8749030000000002</v>
      </c>
      <c r="P3173">
        <v>11</v>
      </c>
      <c r="Q3173">
        <v>0.85470100000000004</v>
      </c>
      <c r="R3173" t="s">
        <v>43</v>
      </c>
      <c r="S3173" t="s">
        <v>43</v>
      </c>
    </row>
    <row r="3174" spans="1:19">
      <c r="A3174">
        <v>2302</v>
      </c>
      <c r="B3174">
        <v>944</v>
      </c>
      <c r="C3174">
        <v>1286</v>
      </c>
      <c r="D3174">
        <v>90820.95</v>
      </c>
      <c r="E3174">
        <v>1266</v>
      </c>
      <c r="F3174">
        <v>92882.95</v>
      </c>
      <c r="G3174">
        <v>73.367259000000004</v>
      </c>
      <c r="H3174">
        <v>41.74</v>
      </c>
      <c r="I3174">
        <v>31.627258999999999</v>
      </c>
      <c r="J3174">
        <v>1.7577210000000001</v>
      </c>
      <c r="K3174">
        <v>0</v>
      </c>
      <c r="L3174">
        <v>0</v>
      </c>
      <c r="M3174">
        <v>20</v>
      </c>
      <c r="N3174">
        <v>-2062</v>
      </c>
      <c r="O3174">
        <v>1.55521</v>
      </c>
      <c r="P3174">
        <v>17</v>
      </c>
      <c r="Q3174">
        <v>1.321928</v>
      </c>
      <c r="R3174" t="s">
        <v>43</v>
      </c>
      <c r="S3174" t="s">
        <v>43</v>
      </c>
    </row>
    <row r="3175" spans="1:19">
      <c r="A3175">
        <v>5452</v>
      </c>
      <c r="B3175">
        <v>1492</v>
      </c>
      <c r="C3175">
        <v>1285</v>
      </c>
      <c r="D3175">
        <v>69121.039999999994</v>
      </c>
      <c r="E3175">
        <v>1231</v>
      </c>
      <c r="F3175">
        <v>78861.039999999994</v>
      </c>
      <c r="G3175">
        <v>64.062583000000004</v>
      </c>
      <c r="H3175">
        <v>31.51</v>
      </c>
      <c r="I3175">
        <v>32.552582999999998</v>
      </c>
      <c r="J3175">
        <v>2.0330870000000001</v>
      </c>
      <c r="K3175">
        <v>0</v>
      </c>
      <c r="L3175">
        <v>0</v>
      </c>
      <c r="M3175">
        <v>54</v>
      </c>
      <c r="N3175">
        <v>-9740</v>
      </c>
      <c r="O3175">
        <v>4.2023349999999997</v>
      </c>
      <c r="P3175">
        <v>13</v>
      </c>
      <c r="Q3175">
        <v>1.011673</v>
      </c>
      <c r="R3175" t="s">
        <v>43</v>
      </c>
      <c r="S3175" t="s">
        <v>43</v>
      </c>
    </row>
    <row r="3176" spans="1:19">
      <c r="A3176">
        <v>3264</v>
      </c>
      <c r="B3176">
        <v>1549</v>
      </c>
      <c r="C3176">
        <v>1284</v>
      </c>
      <c r="D3176">
        <v>70588.37</v>
      </c>
      <c r="E3176">
        <v>1215</v>
      </c>
      <c r="F3176">
        <v>78551.37</v>
      </c>
      <c r="G3176">
        <v>64.651332999999994</v>
      </c>
      <c r="H3176">
        <v>37.590000000000003</v>
      </c>
      <c r="I3176">
        <v>27.061333000000001</v>
      </c>
      <c r="J3176">
        <v>1.719908</v>
      </c>
      <c r="K3176">
        <v>0</v>
      </c>
      <c r="L3176">
        <v>0</v>
      </c>
      <c r="M3176">
        <v>69</v>
      </c>
      <c r="N3176">
        <v>-7963</v>
      </c>
      <c r="O3176">
        <v>5.3738320000000002</v>
      </c>
      <c r="P3176">
        <v>34</v>
      </c>
      <c r="Q3176">
        <v>2.6479750000000002</v>
      </c>
      <c r="R3176" t="s">
        <v>43</v>
      </c>
      <c r="S3176" t="s">
        <v>43</v>
      </c>
    </row>
    <row r="3177" spans="1:19">
      <c r="A3177">
        <v>3976</v>
      </c>
      <c r="B3177">
        <v>1579</v>
      </c>
      <c r="C3177">
        <v>1283</v>
      </c>
      <c r="D3177">
        <v>72395.990000000005</v>
      </c>
      <c r="E3177">
        <v>1260</v>
      </c>
      <c r="F3177">
        <v>74807.990000000005</v>
      </c>
      <c r="G3177">
        <v>59.371420999999998</v>
      </c>
      <c r="H3177">
        <v>34.39</v>
      </c>
      <c r="I3177">
        <v>24.981421000000001</v>
      </c>
      <c r="J3177">
        <v>1.726415</v>
      </c>
      <c r="K3177">
        <v>0</v>
      </c>
      <c r="L3177">
        <v>0</v>
      </c>
      <c r="M3177">
        <v>23</v>
      </c>
      <c r="N3177">
        <v>-2412</v>
      </c>
      <c r="O3177">
        <v>1.792673</v>
      </c>
      <c r="P3177">
        <v>18</v>
      </c>
      <c r="Q3177">
        <v>1.402962</v>
      </c>
      <c r="R3177" t="s">
        <v>43</v>
      </c>
      <c r="S3177" t="s">
        <v>43</v>
      </c>
    </row>
    <row r="3178" spans="1:19">
      <c r="A3178">
        <v>4367</v>
      </c>
      <c r="B3178">
        <v>216</v>
      </c>
      <c r="C3178">
        <v>1283</v>
      </c>
      <c r="D3178">
        <v>31625.47</v>
      </c>
      <c r="E3178">
        <v>1138</v>
      </c>
      <c r="F3178">
        <v>42463.47</v>
      </c>
      <c r="G3178">
        <v>37.314121</v>
      </c>
      <c r="H3178">
        <v>36.505000000000003</v>
      </c>
      <c r="I3178">
        <v>0.80912099999999998</v>
      </c>
      <c r="J3178">
        <v>1.022165</v>
      </c>
      <c r="K3178">
        <v>0</v>
      </c>
      <c r="L3178">
        <v>0</v>
      </c>
      <c r="M3178">
        <v>145</v>
      </c>
      <c r="N3178">
        <v>-10838</v>
      </c>
      <c r="O3178">
        <v>11.301636999999999</v>
      </c>
      <c r="P3178">
        <v>32</v>
      </c>
      <c r="Q3178">
        <v>2.494154</v>
      </c>
      <c r="R3178" t="s">
        <v>43</v>
      </c>
      <c r="S3178" t="s">
        <v>43</v>
      </c>
    </row>
    <row r="3179" spans="1:19">
      <c r="A3179">
        <v>4795</v>
      </c>
      <c r="B3179">
        <v>636</v>
      </c>
      <c r="C3179">
        <v>1283</v>
      </c>
      <c r="D3179">
        <v>41379.68</v>
      </c>
      <c r="E3179">
        <v>1159</v>
      </c>
      <c r="F3179">
        <v>51403.68</v>
      </c>
      <c r="G3179">
        <v>44.351751999999998</v>
      </c>
      <c r="H3179">
        <v>31.86</v>
      </c>
      <c r="I3179">
        <v>12.491752</v>
      </c>
      <c r="J3179">
        <v>1.392083</v>
      </c>
      <c r="K3179">
        <v>0</v>
      </c>
      <c r="L3179">
        <v>0</v>
      </c>
      <c r="M3179">
        <v>124</v>
      </c>
      <c r="N3179">
        <v>-10024</v>
      </c>
      <c r="O3179">
        <v>9.6648479999999992</v>
      </c>
      <c r="P3179">
        <v>24</v>
      </c>
      <c r="Q3179">
        <v>1.8706160000000001</v>
      </c>
      <c r="R3179" t="s">
        <v>43</v>
      </c>
      <c r="S3179" t="s">
        <v>43</v>
      </c>
    </row>
    <row r="3180" spans="1:19">
      <c r="A3180">
        <v>5458</v>
      </c>
      <c r="B3180">
        <v>757</v>
      </c>
      <c r="C3180">
        <v>1282</v>
      </c>
      <c r="D3180">
        <v>66318.69</v>
      </c>
      <c r="E3180">
        <v>1211</v>
      </c>
      <c r="F3180">
        <v>73374.69</v>
      </c>
      <c r="G3180">
        <v>60.590164999999999</v>
      </c>
      <c r="H3180">
        <v>50</v>
      </c>
      <c r="I3180">
        <v>10.590165000000001</v>
      </c>
      <c r="J3180">
        <v>1.211803</v>
      </c>
      <c r="K3180">
        <v>0</v>
      </c>
      <c r="L3180">
        <v>0</v>
      </c>
      <c r="M3180">
        <v>71</v>
      </c>
      <c r="N3180">
        <v>-7056</v>
      </c>
      <c r="O3180">
        <v>5.5382220000000002</v>
      </c>
      <c r="P3180">
        <v>20</v>
      </c>
      <c r="Q3180">
        <v>1.5600620000000001</v>
      </c>
      <c r="R3180" t="s">
        <v>43</v>
      </c>
      <c r="S3180" t="s">
        <v>43</v>
      </c>
    </row>
    <row r="3181" spans="1:19">
      <c r="A3181">
        <v>5626</v>
      </c>
      <c r="B3181">
        <v>1945</v>
      </c>
      <c r="C3181">
        <v>1280</v>
      </c>
      <c r="D3181">
        <v>53243.94</v>
      </c>
      <c r="E3181">
        <v>1144</v>
      </c>
      <c r="F3181">
        <v>67629.94</v>
      </c>
      <c r="G3181">
        <v>59.117080000000001</v>
      </c>
      <c r="H3181">
        <v>39.884999999999998</v>
      </c>
      <c r="I3181">
        <v>19.23208</v>
      </c>
      <c r="J3181">
        <v>1.4821880000000001</v>
      </c>
      <c r="K3181">
        <v>0</v>
      </c>
      <c r="L3181">
        <v>0</v>
      </c>
      <c r="M3181">
        <v>136</v>
      </c>
      <c r="N3181">
        <v>-14386</v>
      </c>
      <c r="O3181">
        <v>10.625</v>
      </c>
      <c r="P3181">
        <v>10</v>
      </c>
      <c r="Q3181">
        <v>0.78125</v>
      </c>
      <c r="R3181" t="s">
        <v>43</v>
      </c>
      <c r="S3181" t="s">
        <v>43</v>
      </c>
    </row>
    <row r="3182" spans="1:19">
      <c r="A3182">
        <v>2494</v>
      </c>
      <c r="B3182">
        <v>201</v>
      </c>
      <c r="C3182">
        <v>1280</v>
      </c>
      <c r="D3182">
        <v>61744.88</v>
      </c>
      <c r="E3182">
        <v>1217</v>
      </c>
      <c r="F3182">
        <v>74143.88</v>
      </c>
      <c r="G3182">
        <v>60.923484000000002</v>
      </c>
      <c r="H3182">
        <v>43.61</v>
      </c>
      <c r="I3182">
        <v>17.313483999999999</v>
      </c>
      <c r="J3182">
        <v>1.3970070000000001</v>
      </c>
      <c r="K3182">
        <v>0</v>
      </c>
      <c r="L3182">
        <v>0</v>
      </c>
      <c r="M3182">
        <v>63</v>
      </c>
      <c r="N3182">
        <v>-12399</v>
      </c>
      <c r="O3182">
        <v>4.921875</v>
      </c>
      <c r="P3182">
        <v>29</v>
      </c>
      <c r="Q3182">
        <v>2.265625</v>
      </c>
      <c r="R3182" t="s">
        <v>43</v>
      </c>
      <c r="S3182" t="s">
        <v>43</v>
      </c>
    </row>
    <row r="3183" spans="1:19">
      <c r="A3183">
        <v>4489</v>
      </c>
      <c r="B3183">
        <v>201</v>
      </c>
      <c r="C3183">
        <v>1280</v>
      </c>
      <c r="D3183">
        <v>62619.76</v>
      </c>
      <c r="E3183">
        <v>1210</v>
      </c>
      <c r="F3183">
        <v>72416.759999999995</v>
      </c>
      <c r="G3183">
        <v>59.848562000000001</v>
      </c>
      <c r="H3183">
        <v>41.68</v>
      </c>
      <c r="I3183">
        <v>18.168562000000001</v>
      </c>
      <c r="J3183">
        <v>1.4359059999999999</v>
      </c>
      <c r="K3183">
        <v>0</v>
      </c>
      <c r="L3183">
        <v>0</v>
      </c>
      <c r="M3183">
        <v>70</v>
      </c>
      <c r="N3183">
        <v>-9797</v>
      </c>
      <c r="O3183">
        <v>5.46875</v>
      </c>
      <c r="P3183">
        <v>21</v>
      </c>
      <c r="Q3183">
        <v>1.640625</v>
      </c>
      <c r="R3183" t="s">
        <v>43</v>
      </c>
      <c r="S3183" t="s">
        <v>43</v>
      </c>
    </row>
    <row r="3184" spans="1:19">
      <c r="A3184">
        <v>3613</v>
      </c>
      <c r="B3184">
        <v>851</v>
      </c>
      <c r="C3184">
        <v>1279</v>
      </c>
      <c r="D3184">
        <v>51448.81</v>
      </c>
      <c r="E3184">
        <v>1216</v>
      </c>
      <c r="F3184">
        <v>56840.81</v>
      </c>
      <c r="G3184">
        <v>46.744087</v>
      </c>
      <c r="H3184">
        <v>30.22</v>
      </c>
      <c r="I3184">
        <v>16.524087000000002</v>
      </c>
      <c r="J3184">
        <v>1.5467930000000001</v>
      </c>
      <c r="K3184">
        <v>0</v>
      </c>
      <c r="L3184">
        <v>0</v>
      </c>
      <c r="M3184">
        <v>63</v>
      </c>
      <c r="N3184">
        <v>-5392</v>
      </c>
      <c r="O3184">
        <v>4.9257229999999996</v>
      </c>
      <c r="P3184">
        <v>37</v>
      </c>
      <c r="Q3184">
        <v>2.8928850000000002</v>
      </c>
      <c r="R3184" t="s">
        <v>43</v>
      </c>
      <c r="S3184" t="s">
        <v>43</v>
      </c>
    </row>
    <row r="3185" spans="1:19">
      <c r="A3185">
        <v>2993</v>
      </c>
      <c r="B3185">
        <v>1861</v>
      </c>
      <c r="C3185">
        <v>1279</v>
      </c>
      <c r="D3185">
        <v>94104.48</v>
      </c>
      <c r="E3185">
        <v>1148</v>
      </c>
      <c r="F3185">
        <v>109928.48</v>
      </c>
      <c r="G3185">
        <v>95.756516000000005</v>
      </c>
      <c r="H3185">
        <v>69.185000000000002</v>
      </c>
      <c r="I3185">
        <v>26.571515999999999</v>
      </c>
      <c r="J3185">
        <v>1.3840650000000001</v>
      </c>
      <c r="K3185">
        <v>0</v>
      </c>
      <c r="L3185">
        <v>0</v>
      </c>
      <c r="M3185">
        <v>131</v>
      </c>
      <c r="N3185">
        <v>-15824</v>
      </c>
      <c r="O3185">
        <v>10.242376999999999</v>
      </c>
      <c r="P3185">
        <v>15</v>
      </c>
      <c r="Q3185">
        <v>1.1727909999999999</v>
      </c>
      <c r="R3185" t="s">
        <v>43</v>
      </c>
      <c r="S3185" t="s">
        <v>43</v>
      </c>
    </row>
    <row r="3186" spans="1:19">
      <c r="A3186">
        <v>6047</v>
      </c>
      <c r="B3186">
        <v>1840</v>
      </c>
      <c r="C3186">
        <v>1278</v>
      </c>
      <c r="D3186">
        <v>48058.55</v>
      </c>
      <c r="E3186">
        <v>1207</v>
      </c>
      <c r="F3186">
        <v>57961.55</v>
      </c>
      <c r="G3186">
        <v>48.021168000000003</v>
      </c>
      <c r="H3186">
        <v>13.2</v>
      </c>
      <c r="I3186">
        <v>34.821168</v>
      </c>
      <c r="J3186">
        <v>3.6379670000000002</v>
      </c>
      <c r="K3186">
        <v>0</v>
      </c>
      <c r="L3186">
        <v>0</v>
      </c>
      <c r="M3186">
        <v>71</v>
      </c>
      <c r="N3186">
        <v>-9903</v>
      </c>
      <c r="O3186">
        <v>5.5555560000000002</v>
      </c>
      <c r="P3186">
        <v>13</v>
      </c>
      <c r="Q3186">
        <v>1.0172140000000001</v>
      </c>
      <c r="R3186" t="s">
        <v>43</v>
      </c>
      <c r="S3186" t="s">
        <v>43</v>
      </c>
    </row>
    <row r="3187" spans="1:19">
      <c r="A3187">
        <v>2656</v>
      </c>
      <c r="B3187">
        <v>724</v>
      </c>
      <c r="C3187">
        <v>1277</v>
      </c>
      <c r="D3187">
        <v>84172.5</v>
      </c>
      <c r="E3187">
        <v>1211</v>
      </c>
      <c r="F3187">
        <v>97188.5</v>
      </c>
      <c r="G3187">
        <v>80.254748000000006</v>
      </c>
      <c r="H3187">
        <v>59.8</v>
      </c>
      <c r="I3187">
        <v>20.454747999999999</v>
      </c>
      <c r="J3187">
        <v>1.3420529999999999</v>
      </c>
      <c r="K3187">
        <v>0</v>
      </c>
      <c r="L3187">
        <v>0</v>
      </c>
      <c r="M3187">
        <v>66</v>
      </c>
      <c r="N3187">
        <v>-13016</v>
      </c>
      <c r="O3187">
        <v>5.1683630000000003</v>
      </c>
      <c r="P3187">
        <v>47</v>
      </c>
      <c r="Q3187">
        <v>3.680501</v>
      </c>
      <c r="R3187" t="s">
        <v>43</v>
      </c>
      <c r="S3187" t="s">
        <v>43</v>
      </c>
    </row>
    <row r="3188" spans="1:19">
      <c r="A3188">
        <v>4666</v>
      </c>
      <c r="B3188">
        <v>595</v>
      </c>
      <c r="C3188">
        <v>1277</v>
      </c>
      <c r="D3188">
        <v>61579.93</v>
      </c>
      <c r="E3188">
        <v>1259</v>
      </c>
      <c r="F3188">
        <v>67596.929999999993</v>
      </c>
      <c r="G3188">
        <v>53.690969000000003</v>
      </c>
      <c r="H3188">
        <v>28.3</v>
      </c>
      <c r="I3188">
        <v>25.390968999999998</v>
      </c>
      <c r="J3188">
        <v>1.8972070000000001</v>
      </c>
      <c r="K3188">
        <v>0</v>
      </c>
      <c r="L3188">
        <v>0</v>
      </c>
      <c r="M3188">
        <v>18</v>
      </c>
      <c r="N3188">
        <v>-6017</v>
      </c>
      <c r="O3188">
        <v>1.409554</v>
      </c>
      <c r="P3188">
        <v>18</v>
      </c>
      <c r="Q3188">
        <v>1.409554</v>
      </c>
      <c r="R3188" t="s">
        <v>43</v>
      </c>
      <c r="S3188" t="s">
        <v>43</v>
      </c>
    </row>
    <row r="3189" spans="1:19">
      <c r="A3189">
        <v>4896</v>
      </c>
      <c r="B3189">
        <v>844</v>
      </c>
      <c r="C3189">
        <v>1276</v>
      </c>
      <c r="D3189">
        <v>77339.28</v>
      </c>
      <c r="E3189">
        <v>1224</v>
      </c>
      <c r="F3189">
        <v>84425.279999999999</v>
      </c>
      <c r="G3189">
        <v>68.974902</v>
      </c>
      <c r="H3189">
        <v>55.04</v>
      </c>
      <c r="I3189">
        <v>13.934901999999999</v>
      </c>
      <c r="J3189">
        <v>1.2531779999999999</v>
      </c>
      <c r="K3189">
        <v>0</v>
      </c>
      <c r="L3189">
        <v>0</v>
      </c>
      <c r="M3189">
        <v>52</v>
      </c>
      <c r="N3189">
        <v>-7086</v>
      </c>
      <c r="O3189">
        <v>4.0752350000000002</v>
      </c>
      <c r="P3189">
        <v>21</v>
      </c>
      <c r="Q3189">
        <v>1.6457679999999999</v>
      </c>
      <c r="R3189" t="s">
        <v>43</v>
      </c>
      <c r="S3189" t="s">
        <v>43</v>
      </c>
    </row>
    <row r="3190" spans="1:19">
      <c r="A3190">
        <v>5220</v>
      </c>
      <c r="B3190">
        <v>732</v>
      </c>
      <c r="C3190">
        <v>1276</v>
      </c>
      <c r="D3190">
        <v>63464.79</v>
      </c>
      <c r="E3190">
        <v>1153</v>
      </c>
      <c r="F3190">
        <v>78068.789999999994</v>
      </c>
      <c r="G3190">
        <v>67.709271000000001</v>
      </c>
      <c r="H3190">
        <v>47.32</v>
      </c>
      <c r="I3190">
        <v>20.389271000000001</v>
      </c>
      <c r="J3190">
        <v>1.4308810000000001</v>
      </c>
      <c r="K3190">
        <v>0</v>
      </c>
      <c r="L3190">
        <v>0</v>
      </c>
      <c r="M3190">
        <v>123</v>
      </c>
      <c r="N3190">
        <v>-14604</v>
      </c>
      <c r="O3190">
        <v>9.6394979999999997</v>
      </c>
      <c r="P3190">
        <v>19</v>
      </c>
      <c r="Q3190">
        <v>1.489028</v>
      </c>
      <c r="R3190" t="s">
        <v>43</v>
      </c>
      <c r="S3190" t="s">
        <v>43</v>
      </c>
    </row>
    <row r="3191" spans="1:19">
      <c r="A3191">
        <v>215</v>
      </c>
      <c r="B3191">
        <v>801</v>
      </c>
      <c r="C3191">
        <v>1276</v>
      </c>
      <c r="D3191">
        <v>64779.15</v>
      </c>
      <c r="E3191">
        <v>1204</v>
      </c>
      <c r="F3191">
        <v>78640.149999999994</v>
      </c>
      <c r="G3191">
        <v>65.315738999999994</v>
      </c>
      <c r="H3191">
        <v>26.44</v>
      </c>
      <c r="I3191">
        <v>38.875739000000003</v>
      </c>
      <c r="J3191">
        <v>2.4703379999999999</v>
      </c>
      <c r="K3191">
        <v>0</v>
      </c>
      <c r="L3191">
        <v>0</v>
      </c>
      <c r="M3191">
        <v>72</v>
      </c>
      <c r="N3191">
        <v>-13861</v>
      </c>
      <c r="O3191">
        <v>5.642633</v>
      </c>
      <c r="P3191">
        <v>17</v>
      </c>
      <c r="Q3191">
        <v>1.3322879999999999</v>
      </c>
      <c r="R3191" t="s">
        <v>43</v>
      </c>
      <c r="S3191" t="s">
        <v>43</v>
      </c>
    </row>
    <row r="3192" spans="1:19">
      <c r="A3192">
        <v>1108</v>
      </c>
      <c r="B3192">
        <v>1508</v>
      </c>
      <c r="C3192">
        <v>1273</v>
      </c>
      <c r="D3192">
        <v>55361.45</v>
      </c>
      <c r="E3192">
        <v>1230</v>
      </c>
      <c r="F3192">
        <v>61520.45</v>
      </c>
      <c r="G3192">
        <v>50.016626000000002</v>
      </c>
      <c r="H3192">
        <v>25.57</v>
      </c>
      <c r="I3192">
        <v>24.446625999999998</v>
      </c>
      <c r="J3192">
        <v>1.956067</v>
      </c>
      <c r="K3192">
        <v>0</v>
      </c>
      <c r="L3192">
        <v>0</v>
      </c>
      <c r="M3192">
        <v>43</v>
      </c>
      <c r="N3192">
        <v>-6159</v>
      </c>
      <c r="O3192">
        <v>3.3778480000000002</v>
      </c>
      <c r="P3192">
        <v>18</v>
      </c>
      <c r="Q3192">
        <v>1.413983</v>
      </c>
      <c r="R3192" t="s">
        <v>43</v>
      </c>
      <c r="S3192" t="s">
        <v>43</v>
      </c>
    </row>
    <row r="3193" spans="1:19">
      <c r="A3193">
        <v>5273</v>
      </c>
      <c r="B3193">
        <v>1228</v>
      </c>
      <c r="C3193">
        <v>1270</v>
      </c>
      <c r="D3193">
        <v>30113.54</v>
      </c>
      <c r="E3193">
        <v>1241</v>
      </c>
      <c r="F3193">
        <v>32464.54</v>
      </c>
      <c r="G3193">
        <v>26.159984000000001</v>
      </c>
      <c r="H3193">
        <v>18.100000000000001</v>
      </c>
      <c r="I3193">
        <v>8.059984</v>
      </c>
      <c r="J3193">
        <v>1.445303</v>
      </c>
      <c r="K3193">
        <v>0</v>
      </c>
      <c r="L3193">
        <v>0</v>
      </c>
      <c r="M3193">
        <v>29</v>
      </c>
      <c r="N3193">
        <v>-2351</v>
      </c>
      <c r="O3193">
        <v>2.2834650000000001</v>
      </c>
      <c r="P3193">
        <v>13</v>
      </c>
      <c r="Q3193">
        <v>1.023622</v>
      </c>
      <c r="R3193" t="s">
        <v>43</v>
      </c>
      <c r="S3193" t="s">
        <v>43</v>
      </c>
    </row>
    <row r="3194" spans="1:19">
      <c r="A3194">
        <v>4868</v>
      </c>
      <c r="B3194">
        <v>1937</v>
      </c>
      <c r="C3194">
        <v>1268</v>
      </c>
      <c r="D3194">
        <v>110579.01</v>
      </c>
      <c r="E3194">
        <v>1212</v>
      </c>
      <c r="F3194">
        <v>118228.01</v>
      </c>
      <c r="G3194">
        <v>97.547863000000007</v>
      </c>
      <c r="H3194">
        <v>65.900000000000006</v>
      </c>
      <c r="I3194">
        <v>31.647863000000001</v>
      </c>
      <c r="J3194">
        <v>1.4802409999999999</v>
      </c>
      <c r="K3194">
        <v>0</v>
      </c>
      <c r="L3194">
        <v>0</v>
      </c>
      <c r="M3194">
        <v>56</v>
      </c>
      <c r="N3194">
        <v>-7649</v>
      </c>
      <c r="O3194">
        <v>4.416404</v>
      </c>
      <c r="P3194">
        <v>24</v>
      </c>
      <c r="Q3194">
        <v>1.892744</v>
      </c>
      <c r="R3194" t="s">
        <v>43</v>
      </c>
      <c r="S3194" t="s">
        <v>43</v>
      </c>
    </row>
    <row r="3195" spans="1:19">
      <c r="A3195">
        <v>6123</v>
      </c>
      <c r="B3195">
        <v>278</v>
      </c>
      <c r="C3195">
        <v>1266</v>
      </c>
      <c r="D3195">
        <v>54617.14</v>
      </c>
      <c r="E3195">
        <v>1253</v>
      </c>
      <c r="F3195">
        <v>56155.14</v>
      </c>
      <c r="G3195">
        <v>44.816552000000001</v>
      </c>
      <c r="H3195">
        <v>20.23</v>
      </c>
      <c r="I3195">
        <v>24.586552000000001</v>
      </c>
      <c r="J3195">
        <v>2.2153510000000001</v>
      </c>
      <c r="K3195">
        <v>0</v>
      </c>
      <c r="L3195">
        <v>0</v>
      </c>
      <c r="M3195">
        <v>13</v>
      </c>
      <c r="N3195">
        <v>-1538</v>
      </c>
      <c r="O3195">
        <v>1.026856</v>
      </c>
      <c r="P3195">
        <v>11</v>
      </c>
      <c r="Q3195">
        <v>0.86887800000000004</v>
      </c>
      <c r="R3195" t="s">
        <v>43</v>
      </c>
      <c r="S3195" t="s">
        <v>43</v>
      </c>
    </row>
    <row r="3196" spans="1:19">
      <c r="A3196">
        <v>5310</v>
      </c>
      <c r="B3196">
        <v>106</v>
      </c>
      <c r="C3196">
        <v>1264</v>
      </c>
      <c r="D3196">
        <v>19862.509999999998</v>
      </c>
      <c r="E3196">
        <v>1221</v>
      </c>
      <c r="F3196">
        <v>23232.51</v>
      </c>
      <c r="G3196">
        <v>19.027445</v>
      </c>
      <c r="H3196">
        <v>7.79</v>
      </c>
      <c r="I3196">
        <v>11.237444999999999</v>
      </c>
      <c r="J3196">
        <v>2.4425469999999998</v>
      </c>
      <c r="K3196">
        <v>0</v>
      </c>
      <c r="L3196">
        <v>0</v>
      </c>
      <c r="M3196">
        <v>43</v>
      </c>
      <c r="N3196">
        <v>-3370</v>
      </c>
      <c r="O3196">
        <v>3.4018989999999998</v>
      </c>
      <c r="P3196">
        <v>9</v>
      </c>
      <c r="Q3196">
        <v>0.71202500000000002</v>
      </c>
      <c r="R3196" t="s">
        <v>43</v>
      </c>
      <c r="S3196" t="s">
        <v>43</v>
      </c>
    </row>
    <row r="3197" spans="1:19">
      <c r="A3197">
        <v>5236</v>
      </c>
      <c r="B3197">
        <v>201</v>
      </c>
      <c r="C3197">
        <v>1263</v>
      </c>
      <c r="D3197">
        <v>45826.31</v>
      </c>
      <c r="E3197">
        <v>1203</v>
      </c>
      <c r="F3197">
        <v>53524.31</v>
      </c>
      <c r="G3197">
        <v>44.492361000000002</v>
      </c>
      <c r="H3197">
        <v>28.93</v>
      </c>
      <c r="I3197">
        <v>15.562360999999999</v>
      </c>
      <c r="J3197">
        <v>1.5379320000000001</v>
      </c>
      <c r="K3197">
        <v>0</v>
      </c>
      <c r="L3197">
        <v>0</v>
      </c>
      <c r="M3197">
        <v>60</v>
      </c>
      <c r="N3197">
        <v>-7698</v>
      </c>
      <c r="O3197">
        <v>4.7505940000000004</v>
      </c>
      <c r="P3197">
        <v>27</v>
      </c>
      <c r="Q3197">
        <v>2.1377670000000002</v>
      </c>
      <c r="R3197" t="s">
        <v>43</v>
      </c>
      <c r="S3197" t="s">
        <v>43</v>
      </c>
    </row>
    <row r="3198" spans="1:19">
      <c r="A3198">
        <v>2323</v>
      </c>
      <c r="B3198">
        <v>1810</v>
      </c>
      <c r="C3198">
        <v>1262</v>
      </c>
      <c r="D3198">
        <v>46624.53</v>
      </c>
      <c r="E3198">
        <v>1156</v>
      </c>
      <c r="F3198">
        <v>57712.53</v>
      </c>
      <c r="G3198">
        <v>49.924334000000002</v>
      </c>
      <c r="H3198">
        <v>27.55</v>
      </c>
      <c r="I3198">
        <v>22.374334000000001</v>
      </c>
      <c r="J3198">
        <v>1.812136</v>
      </c>
      <c r="K3198">
        <v>0</v>
      </c>
      <c r="L3198">
        <v>0</v>
      </c>
      <c r="M3198">
        <v>106</v>
      </c>
      <c r="N3198">
        <v>-11088</v>
      </c>
      <c r="O3198">
        <v>8.3993660000000006</v>
      </c>
      <c r="P3198">
        <v>16</v>
      </c>
      <c r="Q3198">
        <v>1.2678290000000001</v>
      </c>
      <c r="R3198" t="s">
        <v>43</v>
      </c>
      <c r="S3198" t="s">
        <v>43</v>
      </c>
    </row>
    <row r="3199" spans="1:19">
      <c r="A3199">
        <v>4670</v>
      </c>
      <c r="B3199">
        <v>480</v>
      </c>
      <c r="C3199">
        <v>1261</v>
      </c>
      <c r="D3199">
        <v>118405.86</v>
      </c>
      <c r="E3199">
        <v>1175</v>
      </c>
      <c r="F3199">
        <v>132807.85999999999</v>
      </c>
      <c r="G3199">
        <v>113.02796600000001</v>
      </c>
      <c r="H3199">
        <v>46.31</v>
      </c>
      <c r="I3199">
        <v>66.717966000000004</v>
      </c>
      <c r="J3199">
        <v>2.4406819999999998</v>
      </c>
      <c r="K3199">
        <v>0</v>
      </c>
      <c r="L3199">
        <v>0</v>
      </c>
      <c r="M3199">
        <v>86</v>
      </c>
      <c r="N3199">
        <v>-14402</v>
      </c>
      <c r="O3199">
        <v>6.8199839999999998</v>
      </c>
      <c r="P3199">
        <v>12</v>
      </c>
      <c r="Q3199">
        <v>0.95162599999999997</v>
      </c>
      <c r="R3199" t="s">
        <v>43</v>
      </c>
      <c r="S3199" t="s">
        <v>43</v>
      </c>
    </row>
    <row r="3200" spans="1:19">
      <c r="A3200">
        <v>5662</v>
      </c>
      <c r="B3200">
        <v>1173</v>
      </c>
      <c r="C3200">
        <v>1261</v>
      </c>
      <c r="D3200">
        <v>107024.03</v>
      </c>
      <c r="E3200">
        <v>1209</v>
      </c>
      <c r="F3200">
        <v>114205.03</v>
      </c>
      <c r="G3200">
        <v>94.462389999999999</v>
      </c>
      <c r="H3200">
        <v>64.16</v>
      </c>
      <c r="I3200">
        <v>30.302389999999999</v>
      </c>
      <c r="J3200">
        <v>1.472294</v>
      </c>
      <c r="K3200">
        <v>0</v>
      </c>
      <c r="L3200">
        <v>0</v>
      </c>
      <c r="M3200">
        <v>52</v>
      </c>
      <c r="N3200">
        <v>-7181</v>
      </c>
      <c r="O3200">
        <v>4.1237110000000001</v>
      </c>
      <c r="P3200">
        <v>21</v>
      </c>
      <c r="Q3200">
        <v>1.6653450000000001</v>
      </c>
      <c r="R3200" t="s">
        <v>43</v>
      </c>
      <c r="S3200" t="s">
        <v>43</v>
      </c>
    </row>
    <row r="3201" spans="1:19">
      <c r="A3201">
        <v>5913</v>
      </c>
      <c r="B3201">
        <v>1259</v>
      </c>
      <c r="C3201">
        <v>1261</v>
      </c>
      <c r="D3201">
        <v>27091.98</v>
      </c>
      <c r="E3201">
        <v>1255</v>
      </c>
      <c r="F3201">
        <v>27494.98</v>
      </c>
      <c r="G3201">
        <v>21.908351</v>
      </c>
      <c r="H3201">
        <v>19.88</v>
      </c>
      <c r="I3201">
        <v>2.0283509999999998</v>
      </c>
      <c r="J3201">
        <v>1.1020300000000001</v>
      </c>
      <c r="K3201">
        <v>0</v>
      </c>
      <c r="L3201">
        <v>0</v>
      </c>
      <c r="M3201">
        <v>6</v>
      </c>
      <c r="N3201">
        <v>-403</v>
      </c>
      <c r="O3201">
        <v>0.47581299999999999</v>
      </c>
      <c r="P3201">
        <v>10</v>
      </c>
      <c r="Q3201">
        <v>0.79302099999999998</v>
      </c>
      <c r="R3201" t="s">
        <v>43</v>
      </c>
      <c r="S3201" t="s">
        <v>43</v>
      </c>
    </row>
    <row r="3202" spans="1:19">
      <c r="A3202">
        <v>2172</v>
      </c>
      <c r="B3202">
        <v>1782</v>
      </c>
      <c r="C3202">
        <v>1260</v>
      </c>
      <c r="D3202">
        <v>45147.96</v>
      </c>
      <c r="E3202">
        <v>1158</v>
      </c>
      <c r="F3202">
        <v>55088.959999999999</v>
      </c>
      <c r="G3202">
        <v>47.572504000000002</v>
      </c>
      <c r="H3202">
        <v>28.21</v>
      </c>
      <c r="I3202">
        <v>19.362504000000001</v>
      </c>
      <c r="J3202">
        <v>1.6863699999999999</v>
      </c>
      <c r="K3202">
        <v>0</v>
      </c>
      <c r="L3202">
        <v>0</v>
      </c>
      <c r="M3202">
        <v>102</v>
      </c>
      <c r="N3202">
        <v>-9941</v>
      </c>
      <c r="O3202">
        <v>8.0952380000000002</v>
      </c>
      <c r="P3202">
        <v>22</v>
      </c>
      <c r="Q3202">
        <v>1.746032</v>
      </c>
      <c r="R3202" t="s">
        <v>43</v>
      </c>
      <c r="S3202" t="s">
        <v>43</v>
      </c>
    </row>
    <row r="3203" spans="1:19">
      <c r="A3203">
        <v>3366</v>
      </c>
      <c r="B3203">
        <v>801</v>
      </c>
      <c r="C3203">
        <v>1259</v>
      </c>
      <c r="D3203">
        <v>66850.44</v>
      </c>
      <c r="E3203">
        <v>1196</v>
      </c>
      <c r="F3203">
        <v>79879.44</v>
      </c>
      <c r="G3203">
        <v>66.788829000000007</v>
      </c>
      <c r="H3203">
        <v>26.44</v>
      </c>
      <c r="I3203">
        <v>40.348829000000002</v>
      </c>
      <c r="J3203">
        <v>2.5260530000000001</v>
      </c>
      <c r="K3203">
        <v>0</v>
      </c>
      <c r="L3203">
        <v>0</v>
      </c>
      <c r="M3203">
        <v>63</v>
      </c>
      <c r="N3203">
        <v>-13029</v>
      </c>
      <c r="O3203">
        <v>5.0039709999999999</v>
      </c>
      <c r="P3203">
        <v>10</v>
      </c>
      <c r="Q3203">
        <v>0.79428100000000001</v>
      </c>
      <c r="R3203" t="s">
        <v>43</v>
      </c>
      <c r="S3203" t="s">
        <v>43</v>
      </c>
    </row>
    <row r="3204" spans="1:19">
      <c r="A3204">
        <v>1287</v>
      </c>
      <c r="B3204">
        <v>282</v>
      </c>
      <c r="C3204">
        <v>1256</v>
      </c>
      <c r="D3204">
        <v>39786.71</v>
      </c>
      <c r="E3204">
        <v>1160</v>
      </c>
      <c r="F3204">
        <v>50209.71</v>
      </c>
      <c r="G3204">
        <v>43.284233</v>
      </c>
      <c r="H3204">
        <v>24.254999999999999</v>
      </c>
      <c r="I3204">
        <v>19.029233000000001</v>
      </c>
      <c r="J3204">
        <v>1.7845489999999999</v>
      </c>
      <c r="K3204">
        <v>0</v>
      </c>
      <c r="L3204">
        <v>0</v>
      </c>
      <c r="M3204">
        <v>96</v>
      </c>
      <c r="N3204">
        <v>-10423</v>
      </c>
      <c r="O3204">
        <v>7.6433119999999999</v>
      </c>
      <c r="P3204">
        <v>17</v>
      </c>
      <c r="Q3204">
        <v>1.3535029999999999</v>
      </c>
      <c r="R3204" t="s">
        <v>43</v>
      </c>
      <c r="S3204" t="s">
        <v>43</v>
      </c>
    </row>
    <row r="3205" spans="1:19">
      <c r="A3205">
        <v>3422</v>
      </c>
      <c r="B3205">
        <v>1259</v>
      </c>
      <c r="C3205">
        <v>1252</v>
      </c>
      <c r="D3205">
        <v>29202.33</v>
      </c>
      <c r="E3205">
        <v>1245</v>
      </c>
      <c r="F3205">
        <v>29699.33</v>
      </c>
      <c r="G3205">
        <v>23.854883999999998</v>
      </c>
      <c r="H3205">
        <v>21.75</v>
      </c>
      <c r="I3205">
        <v>2.1048840000000002</v>
      </c>
      <c r="J3205">
        <v>1.096776</v>
      </c>
      <c r="K3205">
        <v>0</v>
      </c>
      <c r="L3205">
        <v>0</v>
      </c>
      <c r="M3205">
        <v>7</v>
      </c>
      <c r="N3205">
        <v>-497</v>
      </c>
      <c r="O3205">
        <v>0.55910499999999996</v>
      </c>
      <c r="P3205">
        <v>10</v>
      </c>
      <c r="Q3205">
        <v>0.79872200000000004</v>
      </c>
      <c r="R3205" t="s">
        <v>43</v>
      </c>
      <c r="S3205" t="s">
        <v>43</v>
      </c>
    </row>
    <row r="3206" spans="1:19">
      <c r="A3206">
        <v>4423</v>
      </c>
      <c r="B3206">
        <v>1022</v>
      </c>
      <c r="C3206">
        <v>1251</v>
      </c>
      <c r="D3206">
        <v>92981.68</v>
      </c>
      <c r="E3206">
        <v>1198</v>
      </c>
      <c r="F3206">
        <v>99602.68</v>
      </c>
      <c r="G3206">
        <v>83.140800999999996</v>
      </c>
      <c r="H3206">
        <v>84.564999999999998</v>
      </c>
      <c r="I3206">
        <v>-1.424199</v>
      </c>
      <c r="J3206">
        <v>0.98315900000000001</v>
      </c>
      <c r="K3206">
        <v>0</v>
      </c>
      <c r="L3206">
        <v>0</v>
      </c>
      <c r="M3206">
        <v>53</v>
      </c>
      <c r="N3206">
        <v>-6621</v>
      </c>
      <c r="O3206">
        <v>4.2366109999999999</v>
      </c>
      <c r="P3206">
        <v>27</v>
      </c>
      <c r="Q3206">
        <v>2.1582729999999999</v>
      </c>
      <c r="R3206" t="s">
        <v>43</v>
      </c>
      <c r="S3206" t="s">
        <v>43</v>
      </c>
    </row>
    <row r="3207" spans="1:19">
      <c r="A3207">
        <v>4743</v>
      </c>
      <c r="B3207">
        <v>1634</v>
      </c>
      <c r="C3207">
        <v>1251</v>
      </c>
      <c r="D3207">
        <v>31551.97</v>
      </c>
      <c r="E3207">
        <v>1236</v>
      </c>
      <c r="F3207">
        <v>33556.97</v>
      </c>
      <c r="G3207">
        <v>27.149652</v>
      </c>
      <c r="H3207">
        <v>3.76</v>
      </c>
      <c r="I3207">
        <v>23.389652000000002</v>
      </c>
      <c r="J3207">
        <v>7.2206520000000003</v>
      </c>
      <c r="K3207">
        <v>0</v>
      </c>
      <c r="L3207">
        <v>0</v>
      </c>
      <c r="M3207">
        <v>15</v>
      </c>
      <c r="N3207">
        <v>-2005</v>
      </c>
      <c r="O3207">
        <v>1.199041</v>
      </c>
      <c r="P3207">
        <v>13</v>
      </c>
      <c r="Q3207">
        <v>1.039169</v>
      </c>
      <c r="R3207" t="s">
        <v>43</v>
      </c>
      <c r="S3207" t="s">
        <v>43</v>
      </c>
    </row>
    <row r="3208" spans="1:19">
      <c r="A3208">
        <v>4112</v>
      </c>
      <c r="B3208">
        <v>1783</v>
      </c>
      <c r="C3208">
        <v>1247</v>
      </c>
      <c r="D3208">
        <v>44636.54</v>
      </c>
      <c r="E3208">
        <v>1177</v>
      </c>
      <c r="F3208">
        <v>52385.54</v>
      </c>
      <c r="G3208">
        <v>44.507680999999998</v>
      </c>
      <c r="H3208">
        <v>22.35</v>
      </c>
      <c r="I3208">
        <v>22.157681</v>
      </c>
      <c r="J3208">
        <v>1.991395</v>
      </c>
      <c r="K3208">
        <v>0</v>
      </c>
      <c r="L3208">
        <v>0</v>
      </c>
      <c r="M3208">
        <v>70</v>
      </c>
      <c r="N3208">
        <v>-7749</v>
      </c>
      <c r="O3208">
        <v>5.6134719999999998</v>
      </c>
      <c r="P3208">
        <v>23</v>
      </c>
      <c r="Q3208">
        <v>1.844427</v>
      </c>
      <c r="R3208" t="s">
        <v>43</v>
      </c>
      <c r="S3208" t="s">
        <v>43</v>
      </c>
    </row>
    <row r="3209" spans="1:19">
      <c r="A3209">
        <v>5318</v>
      </c>
      <c r="B3209">
        <v>1881</v>
      </c>
      <c r="C3209">
        <v>1247</v>
      </c>
      <c r="D3209">
        <v>15192.94</v>
      </c>
      <c r="E3209">
        <v>1207</v>
      </c>
      <c r="F3209">
        <v>19046.939999999999</v>
      </c>
      <c r="G3209">
        <v>15.780398</v>
      </c>
      <c r="H3209">
        <v>1.93</v>
      </c>
      <c r="I3209">
        <v>13.850398</v>
      </c>
      <c r="J3209">
        <v>8.1763720000000006</v>
      </c>
      <c r="K3209">
        <v>0</v>
      </c>
      <c r="L3209">
        <v>0</v>
      </c>
      <c r="M3209">
        <v>40</v>
      </c>
      <c r="N3209">
        <v>-3854</v>
      </c>
      <c r="O3209">
        <v>3.2076980000000002</v>
      </c>
      <c r="P3209">
        <v>8</v>
      </c>
      <c r="Q3209">
        <v>0.64154</v>
      </c>
      <c r="R3209" t="s">
        <v>43</v>
      </c>
      <c r="S3209" t="s">
        <v>43</v>
      </c>
    </row>
    <row r="3210" spans="1:19">
      <c r="A3210">
        <v>6133</v>
      </c>
      <c r="B3210">
        <v>425</v>
      </c>
      <c r="C3210">
        <v>1247</v>
      </c>
      <c r="D3210">
        <v>41754.559999999998</v>
      </c>
      <c r="E3210">
        <v>1048</v>
      </c>
      <c r="F3210">
        <v>57262.559999999998</v>
      </c>
      <c r="G3210">
        <v>54.639847000000003</v>
      </c>
      <c r="H3210">
        <v>33.450000000000003</v>
      </c>
      <c r="I3210">
        <v>21.189847</v>
      </c>
      <c r="J3210">
        <v>1.633478</v>
      </c>
      <c r="K3210">
        <v>0</v>
      </c>
      <c r="L3210">
        <v>0</v>
      </c>
      <c r="M3210">
        <v>199</v>
      </c>
      <c r="N3210">
        <v>-15508</v>
      </c>
      <c r="O3210">
        <v>15.958299999999999</v>
      </c>
      <c r="P3210">
        <v>55</v>
      </c>
      <c r="Q3210">
        <v>4.4105850000000002</v>
      </c>
      <c r="R3210" t="s">
        <v>43</v>
      </c>
      <c r="S3210" t="s">
        <v>43</v>
      </c>
    </row>
    <row r="3211" spans="1:19">
      <c r="A3211">
        <v>5190</v>
      </c>
      <c r="B3211">
        <v>1512</v>
      </c>
      <c r="C3211">
        <v>1246</v>
      </c>
      <c r="D3211">
        <v>31786.2</v>
      </c>
      <c r="E3211">
        <v>1221</v>
      </c>
      <c r="F3211">
        <v>35097.199999999997</v>
      </c>
      <c r="G3211">
        <v>28.744636</v>
      </c>
      <c r="H3211">
        <v>15.42</v>
      </c>
      <c r="I3211">
        <v>13.324636</v>
      </c>
      <c r="J3211">
        <v>1.864114</v>
      </c>
      <c r="K3211">
        <v>0</v>
      </c>
      <c r="L3211">
        <v>0</v>
      </c>
      <c r="M3211">
        <v>25</v>
      </c>
      <c r="N3211">
        <v>-3311</v>
      </c>
      <c r="O3211">
        <v>2.006421</v>
      </c>
      <c r="P3211">
        <v>14</v>
      </c>
      <c r="Q3211">
        <v>1.123596</v>
      </c>
      <c r="R3211" t="s">
        <v>43</v>
      </c>
      <c r="S3211" t="s">
        <v>43</v>
      </c>
    </row>
    <row r="3212" spans="1:19">
      <c r="A3212">
        <v>3160</v>
      </c>
      <c r="B3212">
        <v>1446</v>
      </c>
      <c r="C3212">
        <v>1246</v>
      </c>
      <c r="D3212">
        <v>55530.82</v>
      </c>
      <c r="E3212">
        <v>1200</v>
      </c>
      <c r="F3212">
        <v>60783.82</v>
      </c>
      <c r="G3212">
        <v>50.653182999999999</v>
      </c>
      <c r="H3212">
        <v>28.23</v>
      </c>
      <c r="I3212">
        <v>22.423183000000002</v>
      </c>
      <c r="J3212">
        <v>1.794303</v>
      </c>
      <c r="K3212">
        <v>0</v>
      </c>
      <c r="L3212">
        <v>0</v>
      </c>
      <c r="M3212">
        <v>46</v>
      </c>
      <c r="N3212">
        <v>-5253</v>
      </c>
      <c r="O3212">
        <v>3.6918139999999999</v>
      </c>
      <c r="P3212">
        <v>19</v>
      </c>
      <c r="Q3212">
        <v>1.52488</v>
      </c>
      <c r="R3212" t="s">
        <v>43</v>
      </c>
      <c r="S3212" t="s">
        <v>43</v>
      </c>
    </row>
    <row r="3213" spans="1:19">
      <c r="A3213">
        <v>5674</v>
      </c>
      <c r="B3213">
        <v>1421</v>
      </c>
      <c r="C3213">
        <v>1244</v>
      </c>
      <c r="D3213">
        <v>30493.06</v>
      </c>
      <c r="E3213">
        <v>1077</v>
      </c>
      <c r="F3213">
        <v>43019.06</v>
      </c>
      <c r="G3213">
        <v>39.943416999999997</v>
      </c>
      <c r="H3213">
        <v>36.89</v>
      </c>
      <c r="I3213">
        <v>3.053417</v>
      </c>
      <c r="J3213">
        <v>1.0827709999999999</v>
      </c>
      <c r="K3213">
        <v>0</v>
      </c>
      <c r="L3213">
        <v>0</v>
      </c>
      <c r="M3213">
        <v>167</v>
      </c>
      <c r="N3213">
        <v>-12526</v>
      </c>
      <c r="O3213">
        <v>13.424436999999999</v>
      </c>
      <c r="P3213">
        <v>18</v>
      </c>
      <c r="Q3213">
        <v>1.4469449999999999</v>
      </c>
      <c r="R3213" t="s">
        <v>43</v>
      </c>
      <c r="S3213" t="s">
        <v>43</v>
      </c>
    </row>
    <row r="3214" spans="1:19">
      <c r="A3214">
        <v>4955</v>
      </c>
      <c r="B3214">
        <v>1385</v>
      </c>
      <c r="C3214">
        <v>1242</v>
      </c>
      <c r="D3214">
        <v>14347.18</v>
      </c>
      <c r="E3214">
        <v>1239</v>
      </c>
      <c r="F3214">
        <v>14579.18</v>
      </c>
      <c r="G3214">
        <v>11.766893</v>
      </c>
      <c r="H3214">
        <v>8.23</v>
      </c>
      <c r="I3214">
        <v>3.5368930000000001</v>
      </c>
      <c r="J3214">
        <v>1.429756</v>
      </c>
      <c r="K3214">
        <v>0</v>
      </c>
      <c r="L3214">
        <v>0</v>
      </c>
      <c r="M3214">
        <v>3</v>
      </c>
      <c r="N3214">
        <v>-232</v>
      </c>
      <c r="O3214">
        <v>0.24154600000000001</v>
      </c>
      <c r="P3214">
        <v>8</v>
      </c>
      <c r="Q3214">
        <v>0.64412199999999997</v>
      </c>
      <c r="R3214" t="s">
        <v>43</v>
      </c>
      <c r="S3214" t="s">
        <v>43</v>
      </c>
    </row>
    <row r="3215" spans="1:19">
      <c r="A3215">
        <v>5119</v>
      </c>
      <c r="B3215">
        <v>260</v>
      </c>
      <c r="C3215">
        <v>1240</v>
      </c>
      <c r="D3215">
        <v>21677.63</v>
      </c>
      <c r="E3215">
        <v>1156</v>
      </c>
      <c r="F3215">
        <v>28445.63</v>
      </c>
      <c r="G3215">
        <v>24.606946000000001</v>
      </c>
      <c r="H3215">
        <v>14.725</v>
      </c>
      <c r="I3215">
        <v>9.8819459999999992</v>
      </c>
      <c r="J3215">
        <v>1.6711</v>
      </c>
      <c r="K3215">
        <v>0</v>
      </c>
      <c r="L3215">
        <v>0</v>
      </c>
      <c r="M3215">
        <v>84</v>
      </c>
      <c r="N3215">
        <v>-6768</v>
      </c>
      <c r="O3215">
        <v>6.7741939999999996</v>
      </c>
      <c r="P3215">
        <v>20</v>
      </c>
      <c r="Q3215">
        <v>1.612903</v>
      </c>
      <c r="R3215" t="s">
        <v>43</v>
      </c>
      <c r="S3215" t="s">
        <v>43</v>
      </c>
    </row>
    <row r="3216" spans="1:19">
      <c r="A3216">
        <v>3506</v>
      </c>
      <c r="B3216">
        <v>1642</v>
      </c>
      <c r="C3216">
        <v>1239</v>
      </c>
      <c r="D3216">
        <v>52993.04</v>
      </c>
      <c r="E3216">
        <v>1205</v>
      </c>
      <c r="F3216">
        <v>57685.04</v>
      </c>
      <c r="G3216">
        <v>47.871402000000003</v>
      </c>
      <c r="H3216">
        <v>8.94</v>
      </c>
      <c r="I3216">
        <v>38.931401999999999</v>
      </c>
      <c r="J3216">
        <v>5.354743</v>
      </c>
      <c r="K3216">
        <v>0</v>
      </c>
      <c r="L3216">
        <v>0</v>
      </c>
      <c r="M3216">
        <v>34</v>
      </c>
      <c r="N3216">
        <v>-4692</v>
      </c>
      <c r="O3216">
        <v>2.7441490000000002</v>
      </c>
      <c r="P3216">
        <v>13</v>
      </c>
      <c r="Q3216">
        <v>1.0492330000000001</v>
      </c>
      <c r="R3216" t="s">
        <v>43</v>
      </c>
      <c r="S3216" t="s">
        <v>43</v>
      </c>
    </row>
    <row r="3217" spans="1:19">
      <c r="A3217">
        <v>2598</v>
      </c>
      <c r="B3217">
        <v>1783</v>
      </c>
      <c r="C3217">
        <v>1237</v>
      </c>
      <c r="D3217">
        <v>44813.47</v>
      </c>
      <c r="E3217">
        <v>1173</v>
      </c>
      <c r="F3217">
        <v>51700.47</v>
      </c>
      <c r="G3217">
        <v>44.075422000000003</v>
      </c>
      <c r="H3217">
        <v>23.35</v>
      </c>
      <c r="I3217">
        <v>20.725421999999998</v>
      </c>
      <c r="J3217">
        <v>1.8875980000000001</v>
      </c>
      <c r="K3217">
        <v>0</v>
      </c>
      <c r="L3217">
        <v>0</v>
      </c>
      <c r="M3217">
        <v>64</v>
      </c>
      <c r="N3217">
        <v>-6887</v>
      </c>
      <c r="O3217">
        <v>5.1738080000000002</v>
      </c>
      <c r="P3217">
        <v>23</v>
      </c>
      <c r="Q3217">
        <v>1.859337</v>
      </c>
      <c r="R3217" t="s">
        <v>43</v>
      </c>
      <c r="S3217" t="s">
        <v>43</v>
      </c>
    </row>
    <row r="3218" spans="1:19">
      <c r="A3218">
        <v>5457</v>
      </c>
      <c r="B3218">
        <v>1997</v>
      </c>
      <c r="C3218">
        <v>1233</v>
      </c>
      <c r="D3218">
        <v>40510.379999999997</v>
      </c>
      <c r="E3218">
        <v>1178</v>
      </c>
      <c r="F3218">
        <v>45544.38</v>
      </c>
      <c r="G3218">
        <v>38.662461999999998</v>
      </c>
      <c r="H3218">
        <v>21.355</v>
      </c>
      <c r="I3218">
        <v>17.307462000000001</v>
      </c>
      <c r="J3218">
        <v>1.8104640000000001</v>
      </c>
      <c r="K3218">
        <v>0</v>
      </c>
      <c r="L3218">
        <v>0</v>
      </c>
      <c r="M3218">
        <v>55</v>
      </c>
      <c r="N3218">
        <v>-5034</v>
      </c>
      <c r="O3218">
        <v>4.4606649999999997</v>
      </c>
      <c r="P3218">
        <v>21</v>
      </c>
      <c r="Q3218">
        <v>1.703163</v>
      </c>
      <c r="R3218" t="s">
        <v>43</v>
      </c>
      <c r="S3218" t="s">
        <v>43</v>
      </c>
    </row>
    <row r="3219" spans="1:19">
      <c r="A3219">
        <v>3488</v>
      </c>
      <c r="B3219">
        <v>391</v>
      </c>
      <c r="C3219">
        <v>1231</v>
      </c>
      <c r="D3219">
        <v>45590.65</v>
      </c>
      <c r="E3219">
        <v>1077</v>
      </c>
      <c r="F3219">
        <v>60662.65</v>
      </c>
      <c r="G3219">
        <v>56.325580000000002</v>
      </c>
      <c r="H3219">
        <v>47.44</v>
      </c>
      <c r="I3219">
        <v>8.8855799999999991</v>
      </c>
      <c r="J3219">
        <v>1.1873009999999999</v>
      </c>
      <c r="K3219">
        <v>0</v>
      </c>
      <c r="L3219">
        <v>0</v>
      </c>
      <c r="M3219">
        <v>154</v>
      </c>
      <c r="N3219">
        <v>-15072</v>
      </c>
      <c r="O3219">
        <v>12.510154</v>
      </c>
      <c r="P3219">
        <v>29</v>
      </c>
      <c r="Q3219">
        <v>2.3558080000000001</v>
      </c>
      <c r="R3219" t="s">
        <v>43</v>
      </c>
      <c r="S3219" t="s">
        <v>43</v>
      </c>
    </row>
    <row r="3220" spans="1:19">
      <c r="A3220">
        <v>3979</v>
      </c>
      <c r="B3220">
        <v>989</v>
      </c>
      <c r="C3220">
        <v>1228</v>
      </c>
      <c r="D3220">
        <v>87224.639999999999</v>
      </c>
      <c r="E3220">
        <v>1207</v>
      </c>
      <c r="F3220">
        <v>93320.639999999999</v>
      </c>
      <c r="G3220">
        <v>77.316188999999994</v>
      </c>
      <c r="H3220">
        <v>27.76</v>
      </c>
      <c r="I3220">
        <v>49.556189000000003</v>
      </c>
      <c r="J3220">
        <v>2.7851650000000001</v>
      </c>
      <c r="K3220">
        <v>0</v>
      </c>
      <c r="L3220">
        <v>0</v>
      </c>
      <c r="M3220">
        <v>21</v>
      </c>
      <c r="N3220">
        <v>-6096</v>
      </c>
      <c r="O3220">
        <v>1.7100979999999999</v>
      </c>
      <c r="P3220">
        <v>13</v>
      </c>
      <c r="Q3220">
        <v>1.058632</v>
      </c>
      <c r="R3220" t="s">
        <v>43</v>
      </c>
      <c r="S3220" t="s">
        <v>43</v>
      </c>
    </row>
    <row r="3221" spans="1:19">
      <c r="A3221">
        <v>4775</v>
      </c>
      <c r="B3221">
        <v>1281</v>
      </c>
      <c r="C3221">
        <v>1223</v>
      </c>
      <c r="D3221">
        <v>33657.370000000003</v>
      </c>
      <c r="E3221">
        <v>1140</v>
      </c>
      <c r="F3221">
        <v>43253.37</v>
      </c>
      <c r="G3221">
        <v>37.941552999999999</v>
      </c>
      <c r="H3221">
        <v>27.285</v>
      </c>
      <c r="I3221">
        <v>10.656553000000001</v>
      </c>
      <c r="J3221">
        <v>1.3905650000000001</v>
      </c>
      <c r="K3221">
        <v>0</v>
      </c>
      <c r="L3221">
        <v>0</v>
      </c>
      <c r="M3221">
        <v>83</v>
      </c>
      <c r="N3221">
        <v>-9596</v>
      </c>
      <c r="O3221">
        <v>6.7865900000000003</v>
      </c>
      <c r="P3221">
        <v>16</v>
      </c>
      <c r="Q3221">
        <v>1.3082579999999999</v>
      </c>
      <c r="R3221" t="s">
        <v>43</v>
      </c>
      <c r="S3221" t="s">
        <v>43</v>
      </c>
    </row>
    <row r="3222" spans="1:19">
      <c r="A3222">
        <v>2279</v>
      </c>
      <c r="B3222">
        <v>905</v>
      </c>
      <c r="C3222">
        <v>1223</v>
      </c>
      <c r="D3222">
        <v>28953.91</v>
      </c>
      <c r="E3222">
        <v>1205</v>
      </c>
      <c r="F3222">
        <v>30254.91</v>
      </c>
      <c r="G3222">
        <v>25.107809</v>
      </c>
      <c r="H3222">
        <v>11.51</v>
      </c>
      <c r="I3222">
        <v>13.597809</v>
      </c>
      <c r="J3222">
        <v>2.1813910000000001</v>
      </c>
      <c r="K3222">
        <v>0</v>
      </c>
      <c r="L3222">
        <v>0</v>
      </c>
      <c r="M3222">
        <v>18</v>
      </c>
      <c r="N3222">
        <v>-1301</v>
      </c>
      <c r="O3222">
        <v>1.4717910000000001</v>
      </c>
      <c r="P3222">
        <v>11</v>
      </c>
      <c r="Q3222">
        <v>0.89942800000000001</v>
      </c>
      <c r="R3222" t="s">
        <v>43</v>
      </c>
      <c r="S3222" t="s">
        <v>43</v>
      </c>
    </row>
    <row r="3223" spans="1:19">
      <c r="A3223">
        <v>2481</v>
      </c>
      <c r="B3223">
        <v>1997</v>
      </c>
      <c r="C3223">
        <v>1221</v>
      </c>
      <c r="D3223">
        <v>40766.120000000003</v>
      </c>
      <c r="E3223">
        <v>1168</v>
      </c>
      <c r="F3223">
        <v>44893.120000000003</v>
      </c>
      <c r="G3223">
        <v>38.435890000000001</v>
      </c>
      <c r="H3223">
        <v>20.010000000000002</v>
      </c>
      <c r="I3223">
        <v>18.425889999999999</v>
      </c>
      <c r="J3223">
        <v>1.9208339999999999</v>
      </c>
      <c r="K3223">
        <v>0</v>
      </c>
      <c r="L3223">
        <v>0</v>
      </c>
      <c r="M3223">
        <v>53</v>
      </c>
      <c r="N3223">
        <v>-4127</v>
      </c>
      <c r="O3223">
        <v>4.3407039999999997</v>
      </c>
      <c r="P3223">
        <v>24</v>
      </c>
      <c r="Q3223">
        <v>1.9656020000000001</v>
      </c>
      <c r="R3223" t="s">
        <v>43</v>
      </c>
      <c r="S3223" t="s">
        <v>43</v>
      </c>
    </row>
    <row r="3224" spans="1:19">
      <c r="A3224">
        <v>3775</v>
      </c>
      <c r="B3224">
        <v>1345</v>
      </c>
      <c r="C3224">
        <v>1220</v>
      </c>
      <c r="D3224">
        <v>37834.82</v>
      </c>
      <c r="E3224">
        <v>1198</v>
      </c>
      <c r="F3224">
        <v>40672.82</v>
      </c>
      <c r="G3224">
        <v>33.950600999999999</v>
      </c>
      <c r="H3224">
        <v>16.43</v>
      </c>
      <c r="I3224">
        <v>17.520600999999999</v>
      </c>
      <c r="J3224">
        <v>2.066379</v>
      </c>
      <c r="K3224">
        <v>0</v>
      </c>
      <c r="L3224">
        <v>0</v>
      </c>
      <c r="M3224">
        <v>22</v>
      </c>
      <c r="N3224">
        <v>-2838</v>
      </c>
      <c r="O3224">
        <v>1.8032790000000001</v>
      </c>
      <c r="P3224">
        <v>13</v>
      </c>
      <c r="Q3224">
        <v>1.065574</v>
      </c>
      <c r="R3224" t="s">
        <v>43</v>
      </c>
      <c r="S3224" t="s">
        <v>43</v>
      </c>
    </row>
    <row r="3225" spans="1:19">
      <c r="A3225">
        <v>2883</v>
      </c>
      <c r="B3225">
        <v>416</v>
      </c>
      <c r="C3225">
        <v>1219</v>
      </c>
      <c r="D3225">
        <v>18838.28</v>
      </c>
      <c r="E3225">
        <v>1123</v>
      </c>
      <c r="F3225">
        <v>23742.28</v>
      </c>
      <c r="G3225">
        <v>21.141833999999999</v>
      </c>
      <c r="H3225">
        <v>13</v>
      </c>
      <c r="I3225">
        <v>8.1418339999999993</v>
      </c>
      <c r="J3225">
        <v>1.626295</v>
      </c>
      <c r="K3225">
        <v>34</v>
      </c>
      <c r="L3225">
        <v>2.7891710000000001</v>
      </c>
      <c r="M3225">
        <v>62</v>
      </c>
      <c r="N3225">
        <v>-4904</v>
      </c>
      <c r="O3225">
        <v>5.0861359999999998</v>
      </c>
      <c r="P3225">
        <v>10</v>
      </c>
      <c r="Q3225">
        <v>0.82034499999999999</v>
      </c>
      <c r="R3225" t="s">
        <v>43</v>
      </c>
      <c r="S3225" t="s">
        <v>43</v>
      </c>
    </row>
    <row r="3226" spans="1:19">
      <c r="A3226">
        <v>3803</v>
      </c>
      <c r="B3226">
        <v>771</v>
      </c>
      <c r="C3226">
        <v>1218</v>
      </c>
      <c r="D3226">
        <v>23126.25</v>
      </c>
      <c r="E3226">
        <v>1064</v>
      </c>
      <c r="F3226">
        <v>34720.25</v>
      </c>
      <c r="G3226">
        <v>32.631813999999999</v>
      </c>
      <c r="H3226">
        <v>27.83</v>
      </c>
      <c r="I3226">
        <v>4.8018140000000002</v>
      </c>
      <c r="J3226">
        <v>1.1725410000000001</v>
      </c>
      <c r="K3226">
        <v>0</v>
      </c>
      <c r="L3226">
        <v>0</v>
      </c>
      <c r="M3226">
        <v>154</v>
      </c>
      <c r="N3226">
        <v>-11594</v>
      </c>
      <c r="O3226">
        <v>12.643678</v>
      </c>
      <c r="P3226">
        <v>16</v>
      </c>
      <c r="Q3226">
        <v>1.3136289999999999</v>
      </c>
      <c r="R3226" t="s">
        <v>43</v>
      </c>
      <c r="S3226" t="s">
        <v>43</v>
      </c>
    </row>
    <row r="3227" spans="1:19">
      <c r="A3227">
        <v>2933</v>
      </c>
      <c r="B3227">
        <v>1634</v>
      </c>
      <c r="C3227">
        <v>1217</v>
      </c>
      <c r="D3227">
        <v>29121.23</v>
      </c>
      <c r="E3227">
        <v>1210</v>
      </c>
      <c r="F3227">
        <v>30219.23</v>
      </c>
      <c r="G3227">
        <v>24.97457</v>
      </c>
      <c r="H3227">
        <v>3.78</v>
      </c>
      <c r="I3227">
        <v>21.194569999999999</v>
      </c>
      <c r="J3227">
        <v>6.6070289999999998</v>
      </c>
      <c r="K3227">
        <v>0</v>
      </c>
      <c r="L3227">
        <v>0</v>
      </c>
      <c r="M3227">
        <v>7</v>
      </c>
      <c r="N3227">
        <v>-1098</v>
      </c>
      <c r="O3227">
        <v>0.57518499999999995</v>
      </c>
      <c r="P3227">
        <v>13</v>
      </c>
      <c r="Q3227">
        <v>1.0682</v>
      </c>
      <c r="R3227" t="s">
        <v>43</v>
      </c>
      <c r="S3227" t="s">
        <v>43</v>
      </c>
    </row>
    <row r="3228" spans="1:19">
      <c r="A3228">
        <v>2254</v>
      </c>
      <c r="B3228">
        <v>933</v>
      </c>
      <c r="C3228">
        <v>1216</v>
      </c>
      <c r="D3228">
        <v>60046.94</v>
      </c>
      <c r="E3228">
        <v>1137</v>
      </c>
      <c r="F3228">
        <v>70459.94</v>
      </c>
      <c r="G3228">
        <v>61.970044000000001</v>
      </c>
      <c r="H3228">
        <v>39.74</v>
      </c>
      <c r="I3228">
        <v>22.230043999999999</v>
      </c>
      <c r="J3228">
        <v>1.5593870000000001</v>
      </c>
      <c r="K3228">
        <v>0</v>
      </c>
      <c r="L3228">
        <v>0</v>
      </c>
      <c r="M3228">
        <v>79</v>
      </c>
      <c r="N3228">
        <v>-10413</v>
      </c>
      <c r="O3228">
        <v>6.4967110000000003</v>
      </c>
      <c r="P3228">
        <v>17</v>
      </c>
      <c r="Q3228">
        <v>1.398026</v>
      </c>
      <c r="R3228" t="s">
        <v>43</v>
      </c>
      <c r="S3228" t="s">
        <v>43</v>
      </c>
    </row>
    <row r="3229" spans="1:19">
      <c r="A3229">
        <v>3049</v>
      </c>
      <c r="B3229">
        <v>595</v>
      </c>
      <c r="C3229">
        <v>1216</v>
      </c>
      <c r="D3229">
        <v>58674.17</v>
      </c>
      <c r="E3229">
        <v>1194</v>
      </c>
      <c r="F3229">
        <v>65189.17</v>
      </c>
      <c r="G3229">
        <v>54.597295000000003</v>
      </c>
      <c r="H3229">
        <v>31.34</v>
      </c>
      <c r="I3229">
        <v>23.257294999999999</v>
      </c>
      <c r="J3229">
        <v>1.7420960000000001</v>
      </c>
      <c r="K3229">
        <v>0</v>
      </c>
      <c r="L3229">
        <v>0</v>
      </c>
      <c r="M3229">
        <v>22</v>
      </c>
      <c r="N3229">
        <v>-6515</v>
      </c>
      <c r="O3229">
        <v>1.8092109999999999</v>
      </c>
      <c r="P3229">
        <v>24</v>
      </c>
      <c r="Q3229">
        <v>1.973684</v>
      </c>
      <c r="R3229" t="s">
        <v>43</v>
      </c>
      <c r="S3229" t="s">
        <v>43</v>
      </c>
    </row>
    <row r="3230" spans="1:19">
      <c r="A3230">
        <v>4494</v>
      </c>
      <c r="B3230">
        <v>1967</v>
      </c>
      <c r="C3230">
        <v>1216</v>
      </c>
      <c r="D3230">
        <v>22729.41</v>
      </c>
      <c r="E3230">
        <v>1193</v>
      </c>
      <c r="F3230">
        <v>24496.41</v>
      </c>
      <c r="G3230">
        <v>20.533453000000002</v>
      </c>
      <c r="H3230">
        <v>15.67</v>
      </c>
      <c r="I3230">
        <v>4.8634529999999998</v>
      </c>
      <c r="J3230">
        <v>1.3103670000000001</v>
      </c>
      <c r="K3230">
        <v>0</v>
      </c>
      <c r="L3230">
        <v>0</v>
      </c>
      <c r="M3230">
        <v>23</v>
      </c>
      <c r="N3230">
        <v>-1767</v>
      </c>
      <c r="O3230">
        <v>1.8914470000000001</v>
      </c>
      <c r="P3230">
        <v>8</v>
      </c>
      <c r="Q3230">
        <v>0.65789500000000001</v>
      </c>
      <c r="R3230" t="s">
        <v>43</v>
      </c>
      <c r="S3230" t="s">
        <v>43</v>
      </c>
    </row>
    <row r="3231" spans="1:19">
      <c r="A3231">
        <v>1258</v>
      </c>
      <c r="B3231">
        <v>1998</v>
      </c>
      <c r="C3231">
        <v>1215</v>
      </c>
      <c r="D3231">
        <v>41562.04</v>
      </c>
      <c r="E3231">
        <v>1147</v>
      </c>
      <c r="F3231">
        <v>48101.04</v>
      </c>
      <c r="G3231">
        <v>41.936391</v>
      </c>
      <c r="H3231">
        <v>11.44</v>
      </c>
      <c r="I3231">
        <v>30.496390999999999</v>
      </c>
      <c r="J3231">
        <v>3.6657679999999999</v>
      </c>
      <c r="K3231">
        <v>0</v>
      </c>
      <c r="L3231">
        <v>0</v>
      </c>
      <c r="M3231">
        <v>68</v>
      </c>
      <c r="N3231">
        <v>-6539</v>
      </c>
      <c r="O3231">
        <v>5.5967079999999996</v>
      </c>
      <c r="P3231">
        <v>5</v>
      </c>
      <c r="Q3231">
        <v>0.41152300000000003</v>
      </c>
      <c r="R3231" t="s">
        <v>43</v>
      </c>
      <c r="S3231" t="s">
        <v>43</v>
      </c>
    </row>
    <row r="3232" spans="1:19">
      <c r="A3232">
        <v>2703</v>
      </c>
      <c r="B3232">
        <v>1859</v>
      </c>
      <c r="C3232">
        <v>1215</v>
      </c>
      <c r="D3232">
        <v>35465.72</v>
      </c>
      <c r="E3232">
        <v>1109</v>
      </c>
      <c r="F3232">
        <v>42147.39</v>
      </c>
      <c r="G3232">
        <v>38.004860000000001</v>
      </c>
      <c r="H3232">
        <v>13.9</v>
      </c>
      <c r="I3232">
        <v>24.104859999999999</v>
      </c>
      <c r="J3232">
        <v>2.7341630000000001</v>
      </c>
      <c r="K3232">
        <v>38</v>
      </c>
      <c r="L3232">
        <v>3.1275719999999998</v>
      </c>
      <c r="M3232">
        <v>68</v>
      </c>
      <c r="N3232">
        <v>-6681.67</v>
      </c>
      <c r="O3232">
        <v>5.5967079999999996</v>
      </c>
      <c r="P3232">
        <v>20</v>
      </c>
      <c r="Q3232">
        <v>1.646091</v>
      </c>
      <c r="R3232" t="s">
        <v>43</v>
      </c>
      <c r="S3232" t="s">
        <v>43</v>
      </c>
    </row>
    <row r="3233" spans="1:19">
      <c r="A3233">
        <v>5808</v>
      </c>
      <c r="B3233">
        <v>1997</v>
      </c>
      <c r="C3233">
        <v>1214</v>
      </c>
      <c r="D3233">
        <v>40274.720000000001</v>
      </c>
      <c r="E3233">
        <v>1165</v>
      </c>
      <c r="F3233">
        <v>44147.72</v>
      </c>
      <c r="G3233">
        <v>37.895038999999997</v>
      </c>
      <c r="H3233">
        <v>20.93</v>
      </c>
      <c r="I3233">
        <v>16.965039000000001</v>
      </c>
      <c r="J3233">
        <v>1.8105610000000001</v>
      </c>
      <c r="K3233">
        <v>0</v>
      </c>
      <c r="L3233">
        <v>0</v>
      </c>
      <c r="M3233">
        <v>49</v>
      </c>
      <c r="N3233">
        <v>-3873</v>
      </c>
      <c r="O3233">
        <v>4.0362439999999999</v>
      </c>
      <c r="P3233">
        <v>28</v>
      </c>
      <c r="Q3233">
        <v>2.3064249999999999</v>
      </c>
      <c r="R3233" t="s">
        <v>43</v>
      </c>
      <c r="S3233" t="s">
        <v>43</v>
      </c>
    </row>
    <row r="3234" spans="1:19">
      <c r="A3234">
        <v>3920</v>
      </c>
      <c r="B3234">
        <v>1417</v>
      </c>
      <c r="C3234">
        <v>1213</v>
      </c>
      <c r="D3234">
        <v>53979.75</v>
      </c>
      <c r="E3234">
        <v>1160</v>
      </c>
      <c r="F3234">
        <v>61937.14</v>
      </c>
      <c r="G3234">
        <v>53.394086000000001</v>
      </c>
      <c r="H3234">
        <v>22.785</v>
      </c>
      <c r="I3234">
        <v>30.609086000000001</v>
      </c>
      <c r="J3234">
        <v>2.343388</v>
      </c>
      <c r="K3234">
        <v>0</v>
      </c>
      <c r="L3234">
        <v>0</v>
      </c>
      <c r="M3234">
        <v>53</v>
      </c>
      <c r="N3234">
        <v>-7957.39</v>
      </c>
      <c r="O3234">
        <v>4.369332</v>
      </c>
      <c r="P3234">
        <v>16</v>
      </c>
      <c r="Q3234">
        <v>1.3190440000000001</v>
      </c>
      <c r="R3234" t="s">
        <v>43</v>
      </c>
      <c r="S3234" t="s">
        <v>43</v>
      </c>
    </row>
    <row r="3235" spans="1:19">
      <c r="A3235">
        <v>4409</v>
      </c>
      <c r="B3235">
        <v>980</v>
      </c>
      <c r="C3235">
        <v>1213</v>
      </c>
      <c r="D3235">
        <v>31743.06</v>
      </c>
      <c r="E3235">
        <v>1162</v>
      </c>
      <c r="F3235">
        <v>36708.06</v>
      </c>
      <c r="G3235">
        <v>31.590413000000002</v>
      </c>
      <c r="H3235">
        <v>2.2749999999999999</v>
      </c>
      <c r="I3235">
        <v>29.315412999999999</v>
      </c>
      <c r="J3235">
        <v>13.885896000000001</v>
      </c>
      <c r="K3235">
        <v>0</v>
      </c>
      <c r="L3235">
        <v>0</v>
      </c>
      <c r="M3235">
        <v>51</v>
      </c>
      <c r="N3235">
        <v>-4965</v>
      </c>
      <c r="O3235">
        <v>4.2044519999999999</v>
      </c>
      <c r="P3235">
        <v>11</v>
      </c>
      <c r="Q3235">
        <v>0.90684299999999995</v>
      </c>
      <c r="R3235" t="s">
        <v>43</v>
      </c>
      <c r="S3235" t="s">
        <v>43</v>
      </c>
    </row>
    <row r="3236" spans="1:19">
      <c r="A3236">
        <v>3241</v>
      </c>
      <c r="B3236">
        <v>1594</v>
      </c>
      <c r="C3236">
        <v>1212</v>
      </c>
      <c r="D3236">
        <v>32728.560000000001</v>
      </c>
      <c r="E3236">
        <v>1180</v>
      </c>
      <c r="F3236">
        <v>37088.559999999998</v>
      </c>
      <c r="G3236">
        <v>31.430983000000001</v>
      </c>
      <c r="H3236">
        <v>16.940000000000001</v>
      </c>
      <c r="I3236">
        <v>14.490983</v>
      </c>
      <c r="J3236">
        <v>1.8554299999999999</v>
      </c>
      <c r="K3236">
        <v>0</v>
      </c>
      <c r="L3236">
        <v>0</v>
      </c>
      <c r="M3236">
        <v>32</v>
      </c>
      <c r="N3236">
        <v>-4360</v>
      </c>
      <c r="O3236">
        <v>2.6402640000000002</v>
      </c>
      <c r="P3236">
        <v>17</v>
      </c>
      <c r="Q3236">
        <v>1.4026400000000001</v>
      </c>
      <c r="R3236" t="s">
        <v>43</v>
      </c>
      <c r="S3236" t="s">
        <v>43</v>
      </c>
    </row>
    <row r="3237" spans="1:19">
      <c r="A3237">
        <v>5200</v>
      </c>
      <c r="B3237">
        <v>732</v>
      </c>
      <c r="C3237">
        <v>1212</v>
      </c>
      <c r="D3237">
        <v>65519.87</v>
      </c>
      <c r="E3237">
        <v>1109</v>
      </c>
      <c r="F3237">
        <v>77743.87</v>
      </c>
      <c r="G3237">
        <v>70.102677999999997</v>
      </c>
      <c r="H3237">
        <v>45.16</v>
      </c>
      <c r="I3237">
        <v>24.942678000000001</v>
      </c>
      <c r="J3237">
        <v>1.5523180000000001</v>
      </c>
      <c r="K3237">
        <v>0</v>
      </c>
      <c r="L3237">
        <v>0</v>
      </c>
      <c r="M3237">
        <v>103</v>
      </c>
      <c r="N3237">
        <v>-12224</v>
      </c>
      <c r="O3237">
        <v>8.4983500000000003</v>
      </c>
      <c r="P3237">
        <v>24</v>
      </c>
      <c r="Q3237">
        <v>1.9801979999999999</v>
      </c>
      <c r="R3237" t="s">
        <v>43</v>
      </c>
      <c r="S3237" t="s">
        <v>43</v>
      </c>
    </row>
    <row r="3238" spans="1:19">
      <c r="A3238">
        <v>1373</v>
      </c>
      <c r="B3238">
        <v>884</v>
      </c>
      <c r="C3238">
        <v>1210</v>
      </c>
      <c r="D3238">
        <v>33317.97</v>
      </c>
      <c r="E3238">
        <v>1181</v>
      </c>
      <c r="F3238">
        <v>35572.97</v>
      </c>
      <c r="G3238">
        <v>30.121058000000001</v>
      </c>
      <c r="H3238">
        <v>33.36</v>
      </c>
      <c r="I3238">
        <v>-3.2389420000000002</v>
      </c>
      <c r="J3238">
        <v>0.90290899999999996</v>
      </c>
      <c r="K3238">
        <v>0</v>
      </c>
      <c r="L3238">
        <v>0</v>
      </c>
      <c r="M3238">
        <v>29</v>
      </c>
      <c r="N3238">
        <v>-2255</v>
      </c>
      <c r="O3238">
        <v>2.3966940000000001</v>
      </c>
      <c r="P3238">
        <v>16</v>
      </c>
      <c r="Q3238">
        <v>1.322314</v>
      </c>
      <c r="R3238" t="s">
        <v>43</v>
      </c>
      <c r="S3238" t="s">
        <v>43</v>
      </c>
    </row>
    <row r="3239" spans="1:19">
      <c r="A3239">
        <v>4069</v>
      </c>
      <c r="B3239">
        <v>1251</v>
      </c>
      <c r="C3239">
        <v>1208</v>
      </c>
      <c r="D3239">
        <v>44676.9</v>
      </c>
      <c r="E3239">
        <v>1157</v>
      </c>
      <c r="F3239">
        <v>50695.9</v>
      </c>
      <c r="G3239">
        <v>43.816681000000003</v>
      </c>
      <c r="H3239">
        <v>29.55</v>
      </c>
      <c r="I3239">
        <v>14.266681</v>
      </c>
      <c r="J3239">
        <v>1.4827980000000001</v>
      </c>
      <c r="K3239">
        <v>0</v>
      </c>
      <c r="L3239">
        <v>0</v>
      </c>
      <c r="M3239">
        <v>51</v>
      </c>
      <c r="N3239">
        <v>-6019</v>
      </c>
      <c r="O3239">
        <v>4.2218540000000004</v>
      </c>
      <c r="P3239">
        <v>18</v>
      </c>
      <c r="Q3239">
        <v>1.4900659999999999</v>
      </c>
      <c r="R3239" t="s">
        <v>43</v>
      </c>
      <c r="S3239" t="s">
        <v>43</v>
      </c>
    </row>
    <row r="3240" spans="1:19">
      <c r="A3240">
        <v>3354</v>
      </c>
      <c r="B3240">
        <v>375</v>
      </c>
      <c r="C3240">
        <v>1207</v>
      </c>
      <c r="D3240">
        <v>31918.39</v>
      </c>
      <c r="E3240">
        <v>1185</v>
      </c>
      <c r="F3240">
        <v>34775.39</v>
      </c>
      <c r="G3240">
        <v>29.346321</v>
      </c>
      <c r="H3240">
        <v>4.25</v>
      </c>
      <c r="I3240">
        <v>25.096321</v>
      </c>
      <c r="J3240">
        <v>6.905017</v>
      </c>
      <c r="K3240">
        <v>0</v>
      </c>
      <c r="L3240">
        <v>0</v>
      </c>
      <c r="M3240">
        <v>22</v>
      </c>
      <c r="N3240">
        <v>-2857</v>
      </c>
      <c r="O3240">
        <v>1.8227009999999999</v>
      </c>
      <c r="P3240">
        <v>11</v>
      </c>
      <c r="Q3240">
        <v>0.91134999999999999</v>
      </c>
      <c r="R3240" t="s">
        <v>43</v>
      </c>
      <c r="S3240" t="s">
        <v>43</v>
      </c>
    </row>
    <row r="3241" spans="1:19">
      <c r="A3241">
        <v>5105</v>
      </c>
      <c r="B3241">
        <v>1357</v>
      </c>
      <c r="C3241">
        <v>1207</v>
      </c>
      <c r="D3241">
        <v>40859.42</v>
      </c>
      <c r="E3241">
        <v>1179</v>
      </c>
      <c r="F3241">
        <v>45796.42</v>
      </c>
      <c r="G3241">
        <v>38.843443999999998</v>
      </c>
      <c r="H3241">
        <v>12.49</v>
      </c>
      <c r="I3241">
        <v>26.353444</v>
      </c>
      <c r="J3241">
        <v>3.109963</v>
      </c>
      <c r="K3241">
        <v>1</v>
      </c>
      <c r="L3241">
        <v>8.2849999999999993E-2</v>
      </c>
      <c r="M3241">
        <v>27</v>
      </c>
      <c r="N3241">
        <v>-4937</v>
      </c>
      <c r="O3241">
        <v>2.2369509999999999</v>
      </c>
      <c r="P3241">
        <v>15</v>
      </c>
      <c r="Q3241">
        <v>1.2427509999999999</v>
      </c>
      <c r="R3241" t="s">
        <v>43</v>
      </c>
      <c r="S3241" t="s">
        <v>43</v>
      </c>
    </row>
    <row r="3242" spans="1:19">
      <c r="A3242">
        <v>4033</v>
      </c>
      <c r="B3242">
        <v>1520</v>
      </c>
      <c r="C3242">
        <v>1205</v>
      </c>
      <c r="D3242">
        <v>80270.69</v>
      </c>
      <c r="E3242">
        <v>1187</v>
      </c>
      <c r="F3242">
        <v>83751.69</v>
      </c>
      <c r="G3242">
        <v>70.557446999999996</v>
      </c>
      <c r="H3242">
        <v>50.61</v>
      </c>
      <c r="I3242">
        <v>19.947447</v>
      </c>
      <c r="J3242">
        <v>1.3941399999999999</v>
      </c>
      <c r="K3242">
        <v>0</v>
      </c>
      <c r="L3242">
        <v>0</v>
      </c>
      <c r="M3242">
        <v>18</v>
      </c>
      <c r="N3242">
        <v>-3481</v>
      </c>
      <c r="O3242">
        <v>1.493776</v>
      </c>
      <c r="P3242">
        <v>14</v>
      </c>
      <c r="Q3242">
        <v>1.161826</v>
      </c>
      <c r="R3242" t="s">
        <v>43</v>
      </c>
      <c r="S3242" t="s">
        <v>43</v>
      </c>
    </row>
    <row r="3243" spans="1:19">
      <c r="A3243">
        <v>4058</v>
      </c>
      <c r="B3243">
        <v>145</v>
      </c>
      <c r="C3243">
        <v>1205</v>
      </c>
      <c r="D3243">
        <v>22894.13</v>
      </c>
      <c r="E3243">
        <v>1119</v>
      </c>
      <c r="F3243">
        <v>29932.13</v>
      </c>
      <c r="G3243">
        <v>26.748999000000001</v>
      </c>
      <c r="H3243">
        <v>13.2</v>
      </c>
      <c r="I3243">
        <v>13.548999</v>
      </c>
      <c r="J3243">
        <v>2.0264389999999999</v>
      </c>
      <c r="K3243">
        <v>0</v>
      </c>
      <c r="L3243">
        <v>0</v>
      </c>
      <c r="M3243">
        <v>86</v>
      </c>
      <c r="N3243">
        <v>-7038</v>
      </c>
      <c r="O3243">
        <v>7.1369290000000003</v>
      </c>
      <c r="P3243">
        <v>15</v>
      </c>
      <c r="Q3243">
        <v>1.2448129999999999</v>
      </c>
      <c r="R3243" t="s">
        <v>43</v>
      </c>
      <c r="S3243" t="s">
        <v>43</v>
      </c>
    </row>
    <row r="3244" spans="1:19">
      <c r="A3244">
        <v>1366</v>
      </c>
      <c r="B3244">
        <v>955</v>
      </c>
      <c r="C3244">
        <v>1204</v>
      </c>
      <c r="D3244">
        <v>37697.5</v>
      </c>
      <c r="E3244">
        <v>1167</v>
      </c>
      <c r="F3244">
        <v>41314.5</v>
      </c>
      <c r="G3244">
        <v>35.402313999999997</v>
      </c>
      <c r="H3244">
        <v>16.03</v>
      </c>
      <c r="I3244">
        <v>19.372313999999999</v>
      </c>
      <c r="J3244">
        <v>2.208504</v>
      </c>
      <c r="K3244">
        <v>2</v>
      </c>
      <c r="L3244">
        <v>0.16611300000000001</v>
      </c>
      <c r="M3244">
        <v>35</v>
      </c>
      <c r="N3244">
        <v>-3617</v>
      </c>
      <c r="O3244">
        <v>2.9069769999999999</v>
      </c>
      <c r="P3244">
        <v>15</v>
      </c>
      <c r="Q3244">
        <v>1.2458469999999999</v>
      </c>
      <c r="R3244" t="s">
        <v>43</v>
      </c>
      <c r="S3244" t="s">
        <v>43</v>
      </c>
    </row>
    <row r="3245" spans="1:19">
      <c r="A3245">
        <v>49</v>
      </c>
      <c r="B3245">
        <v>16</v>
      </c>
      <c r="C3245">
        <v>1203</v>
      </c>
      <c r="D3245">
        <v>67472.86</v>
      </c>
      <c r="E3245">
        <v>1124</v>
      </c>
      <c r="F3245">
        <v>77913.86</v>
      </c>
      <c r="G3245">
        <v>69.318381000000002</v>
      </c>
      <c r="H3245">
        <v>52.91</v>
      </c>
      <c r="I3245">
        <v>16.408380999999999</v>
      </c>
      <c r="J3245">
        <v>1.310119</v>
      </c>
      <c r="K3245">
        <v>0</v>
      </c>
      <c r="L3245">
        <v>0</v>
      </c>
      <c r="M3245">
        <v>79</v>
      </c>
      <c r="N3245">
        <v>-10441</v>
      </c>
      <c r="O3245">
        <v>6.566916</v>
      </c>
      <c r="P3245">
        <v>41</v>
      </c>
      <c r="Q3245">
        <v>3.4081459999999999</v>
      </c>
      <c r="R3245" t="s">
        <v>43</v>
      </c>
      <c r="S3245" t="s">
        <v>43</v>
      </c>
    </row>
    <row r="3246" spans="1:19">
      <c r="A3246">
        <v>5289</v>
      </c>
      <c r="B3246">
        <v>1362</v>
      </c>
      <c r="C3246">
        <v>1202</v>
      </c>
      <c r="D3246">
        <v>53919.64</v>
      </c>
      <c r="E3246">
        <v>1094</v>
      </c>
      <c r="F3246">
        <v>63505.64</v>
      </c>
      <c r="G3246">
        <v>58.049030999999999</v>
      </c>
      <c r="H3246">
        <v>33.744999999999997</v>
      </c>
      <c r="I3246">
        <v>24.304030999999998</v>
      </c>
      <c r="J3246">
        <v>1.720226</v>
      </c>
      <c r="K3246">
        <v>0</v>
      </c>
      <c r="L3246">
        <v>0</v>
      </c>
      <c r="M3246">
        <v>108</v>
      </c>
      <c r="N3246">
        <v>-9586</v>
      </c>
      <c r="O3246">
        <v>8.9850250000000003</v>
      </c>
      <c r="P3246">
        <v>18</v>
      </c>
      <c r="Q3246">
        <v>1.4975039999999999</v>
      </c>
      <c r="R3246" t="s">
        <v>43</v>
      </c>
      <c r="S3246" t="s">
        <v>43</v>
      </c>
    </row>
    <row r="3247" spans="1:19">
      <c r="A3247">
        <v>4655</v>
      </c>
      <c r="B3247">
        <v>1783</v>
      </c>
      <c r="C3247">
        <v>1202</v>
      </c>
      <c r="D3247">
        <v>41599.14</v>
      </c>
      <c r="E3247">
        <v>1131</v>
      </c>
      <c r="F3247">
        <v>49113.14</v>
      </c>
      <c r="G3247">
        <v>43.424526999999998</v>
      </c>
      <c r="H3247">
        <v>23.6</v>
      </c>
      <c r="I3247">
        <v>19.824527</v>
      </c>
      <c r="J3247">
        <v>1.840022</v>
      </c>
      <c r="K3247">
        <v>0</v>
      </c>
      <c r="L3247">
        <v>0</v>
      </c>
      <c r="M3247">
        <v>71</v>
      </c>
      <c r="N3247">
        <v>-7514</v>
      </c>
      <c r="O3247">
        <v>5.906822</v>
      </c>
      <c r="P3247">
        <v>12</v>
      </c>
      <c r="Q3247">
        <v>0.998336</v>
      </c>
      <c r="R3247" t="s">
        <v>43</v>
      </c>
      <c r="S3247" t="s">
        <v>43</v>
      </c>
    </row>
    <row r="3248" spans="1:19">
      <c r="A3248">
        <v>2131</v>
      </c>
      <c r="B3248">
        <v>1517</v>
      </c>
      <c r="C3248">
        <v>1201</v>
      </c>
      <c r="D3248">
        <v>8817.43</v>
      </c>
      <c r="E3248">
        <v>1198</v>
      </c>
      <c r="F3248">
        <v>9317.43</v>
      </c>
      <c r="G3248">
        <v>7.7774869999999998</v>
      </c>
      <c r="H3248">
        <v>6.13</v>
      </c>
      <c r="I3248">
        <v>1.6474869999999999</v>
      </c>
      <c r="J3248">
        <v>1.2687580000000001</v>
      </c>
      <c r="K3248">
        <v>0</v>
      </c>
      <c r="L3248">
        <v>0</v>
      </c>
      <c r="M3248">
        <v>3</v>
      </c>
      <c r="N3248">
        <v>-500</v>
      </c>
      <c r="O3248">
        <v>0.24979199999999999</v>
      </c>
      <c r="P3248">
        <v>14</v>
      </c>
      <c r="Q3248">
        <v>1.1656949999999999</v>
      </c>
      <c r="R3248" t="s">
        <v>43</v>
      </c>
      <c r="S3248" t="s">
        <v>43</v>
      </c>
    </row>
    <row r="3249" spans="1:19">
      <c r="A3249">
        <v>2522</v>
      </c>
      <c r="B3249">
        <v>334</v>
      </c>
      <c r="C3249">
        <v>1197</v>
      </c>
      <c r="D3249">
        <v>79298.559999999998</v>
      </c>
      <c r="E3249">
        <v>1140</v>
      </c>
      <c r="F3249">
        <v>88825.23</v>
      </c>
      <c r="G3249">
        <v>77.916867999999994</v>
      </c>
      <c r="H3249">
        <v>48.78</v>
      </c>
      <c r="I3249">
        <v>29.136868</v>
      </c>
      <c r="J3249">
        <v>1.5973120000000001</v>
      </c>
      <c r="K3249">
        <v>0</v>
      </c>
      <c r="L3249">
        <v>0</v>
      </c>
      <c r="M3249">
        <v>57</v>
      </c>
      <c r="N3249">
        <v>-9526.67</v>
      </c>
      <c r="O3249">
        <v>4.7619049999999996</v>
      </c>
      <c r="P3249">
        <v>15</v>
      </c>
      <c r="Q3249">
        <v>1.2531330000000001</v>
      </c>
      <c r="R3249" t="s">
        <v>43</v>
      </c>
      <c r="S3249" t="s">
        <v>43</v>
      </c>
    </row>
    <row r="3250" spans="1:19">
      <c r="A3250">
        <v>4346</v>
      </c>
      <c r="B3250">
        <v>1510</v>
      </c>
      <c r="C3250">
        <v>1195</v>
      </c>
      <c r="D3250">
        <v>100979.66</v>
      </c>
      <c r="E3250">
        <v>1146</v>
      </c>
      <c r="F3250">
        <v>110592.66</v>
      </c>
      <c r="G3250">
        <v>96.503193999999993</v>
      </c>
      <c r="H3250">
        <v>43.96</v>
      </c>
      <c r="I3250">
        <v>52.543194</v>
      </c>
      <c r="J3250">
        <v>2.1952500000000001</v>
      </c>
      <c r="K3250">
        <v>0</v>
      </c>
      <c r="L3250">
        <v>0</v>
      </c>
      <c r="M3250">
        <v>49</v>
      </c>
      <c r="N3250">
        <v>-9613</v>
      </c>
      <c r="O3250">
        <v>4.1004180000000003</v>
      </c>
      <c r="P3250">
        <v>12</v>
      </c>
      <c r="Q3250">
        <v>1.004184</v>
      </c>
      <c r="R3250" t="s">
        <v>43</v>
      </c>
      <c r="S3250" t="s">
        <v>43</v>
      </c>
    </row>
    <row r="3251" spans="1:19">
      <c r="A3251">
        <v>4590</v>
      </c>
      <c r="B3251">
        <v>115</v>
      </c>
      <c r="C3251">
        <v>1191</v>
      </c>
      <c r="D3251">
        <v>22575.49</v>
      </c>
      <c r="E3251">
        <v>1189</v>
      </c>
      <c r="F3251">
        <v>22794.49</v>
      </c>
      <c r="G3251">
        <v>19.171144000000002</v>
      </c>
      <c r="H3251">
        <v>18.52</v>
      </c>
      <c r="I3251">
        <v>0.65114399999999995</v>
      </c>
      <c r="J3251">
        <v>1.0351589999999999</v>
      </c>
      <c r="K3251">
        <v>0</v>
      </c>
      <c r="L3251">
        <v>0</v>
      </c>
      <c r="M3251">
        <v>2</v>
      </c>
      <c r="N3251">
        <v>-219</v>
      </c>
      <c r="O3251">
        <v>0.16792599999999999</v>
      </c>
      <c r="P3251">
        <v>9</v>
      </c>
      <c r="Q3251">
        <v>0.75566800000000001</v>
      </c>
      <c r="R3251" t="s">
        <v>43</v>
      </c>
      <c r="S3251" t="s">
        <v>43</v>
      </c>
    </row>
    <row r="3252" spans="1:19">
      <c r="A3252">
        <v>3578</v>
      </c>
      <c r="B3252">
        <v>1958</v>
      </c>
      <c r="C3252">
        <v>1189</v>
      </c>
      <c r="D3252">
        <v>28500.91</v>
      </c>
      <c r="E3252">
        <v>1114</v>
      </c>
      <c r="F3252">
        <v>35216.910000000003</v>
      </c>
      <c r="G3252">
        <v>31.613025</v>
      </c>
      <c r="H3252">
        <v>13.84</v>
      </c>
      <c r="I3252">
        <v>17.773025000000001</v>
      </c>
      <c r="J3252">
        <v>2.2841779999999998</v>
      </c>
      <c r="K3252">
        <v>0</v>
      </c>
      <c r="L3252">
        <v>0</v>
      </c>
      <c r="M3252">
        <v>75</v>
      </c>
      <c r="N3252">
        <v>-6716</v>
      </c>
      <c r="O3252">
        <v>6.3078219999999998</v>
      </c>
      <c r="P3252">
        <v>13</v>
      </c>
      <c r="Q3252">
        <v>1.093356</v>
      </c>
      <c r="R3252" t="s">
        <v>43</v>
      </c>
      <c r="S3252" t="s">
        <v>43</v>
      </c>
    </row>
    <row r="3253" spans="1:19">
      <c r="A3253">
        <v>3388</v>
      </c>
      <c r="B3253">
        <v>480</v>
      </c>
      <c r="C3253">
        <v>1186</v>
      </c>
      <c r="D3253">
        <v>107229.53</v>
      </c>
      <c r="E3253">
        <v>1098</v>
      </c>
      <c r="F3253">
        <v>120647.53</v>
      </c>
      <c r="G3253">
        <v>109.87935299999999</v>
      </c>
      <c r="H3253">
        <v>46.05</v>
      </c>
      <c r="I3253">
        <v>63.829352999999998</v>
      </c>
      <c r="J3253">
        <v>2.386088</v>
      </c>
      <c r="K3253">
        <v>0</v>
      </c>
      <c r="L3253">
        <v>0</v>
      </c>
      <c r="M3253">
        <v>88</v>
      </c>
      <c r="N3253">
        <v>-13418</v>
      </c>
      <c r="O3253">
        <v>7.419899</v>
      </c>
      <c r="P3253">
        <v>10</v>
      </c>
      <c r="Q3253">
        <v>0.84316999999999998</v>
      </c>
      <c r="R3253" t="s">
        <v>43</v>
      </c>
      <c r="S3253" t="s">
        <v>43</v>
      </c>
    </row>
    <row r="3254" spans="1:19">
      <c r="A3254">
        <v>4679</v>
      </c>
      <c r="B3254">
        <v>1514</v>
      </c>
      <c r="C3254">
        <v>1186</v>
      </c>
      <c r="D3254">
        <v>28017.91</v>
      </c>
      <c r="E3254">
        <v>1062</v>
      </c>
      <c r="F3254">
        <v>37218.910000000003</v>
      </c>
      <c r="G3254">
        <v>35.046055000000003</v>
      </c>
      <c r="H3254">
        <v>32.43</v>
      </c>
      <c r="I3254">
        <v>2.6160549999999998</v>
      </c>
      <c r="J3254">
        <v>1.080668</v>
      </c>
      <c r="K3254">
        <v>0</v>
      </c>
      <c r="L3254">
        <v>0</v>
      </c>
      <c r="M3254">
        <v>124</v>
      </c>
      <c r="N3254">
        <v>-9201</v>
      </c>
      <c r="O3254">
        <v>10.455311999999999</v>
      </c>
      <c r="P3254">
        <v>20</v>
      </c>
      <c r="Q3254">
        <v>1.6863410000000001</v>
      </c>
      <c r="R3254" t="s">
        <v>43</v>
      </c>
      <c r="S3254" t="s">
        <v>43</v>
      </c>
    </row>
    <row r="3255" spans="1:19">
      <c r="A3255">
        <v>5322</v>
      </c>
      <c r="B3255">
        <v>1963</v>
      </c>
      <c r="C3255">
        <v>1186</v>
      </c>
      <c r="D3255">
        <v>30484.05</v>
      </c>
      <c r="E3255">
        <v>1180</v>
      </c>
      <c r="F3255">
        <v>31588.05</v>
      </c>
      <c r="G3255">
        <v>26.769534</v>
      </c>
      <c r="H3255">
        <v>23.405000000000001</v>
      </c>
      <c r="I3255">
        <v>3.3645339999999999</v>
      </c>
      <c r="J3255">
        <v>1.143753</v>
      </c>
      <c r="K3255">
        <v>0</v>
      </c>
      <c r="L3255">
        <v>0</v>
      </c>
      <c r="M3255">
        <v>6</v>
      </c>
      <c r="N3255">
        <v>-1104</v>
      </c>
      <c r="O3255">
        <v>0.50590199999999996</v>
      </c>
      <c r="P3255">
        <v>9</v>
      </c>
      <c r="Q3255">
        <v>0.758853</v>
      </c>
      <c r="R3255" t="s">
        <v>43</v>
      </c>
      <c r="S3255" t="s">
        <v>43</v>
      </c>
    </row>
    <row r="3256" spans="1:19">
      <c r="A3256">
        <v>2707</v>
      </c>
      <c r="B3256">
        <v>132</v>
      </c>
      <c r="C3256">
        <v>1185</v>
      </c>
      <c r="D3256">
        <v>54866.67</v>
      </c>
      <c r="E3256">
        <v>1083</v>
      </c>
      <c r="F3256">
        <v>68983.67</v>
      </c>
      <c r="G3256">
        <v>63.696832999999998</v>
      </c>
      <c r="H3256">
        <v>43.76</v>
      </c>
      <c r="I3256">
        <v>19.936833</v>
      </c>
      <c r="J3256">
        <v>1.455595</v>
      </c>
      <c r="K3256">
        <v>0</v>
      </c>
      <c r="L3256">
        <v>0</v>
      </c>
      <c r="M3256">
        <v>102</v>
      </c>
      <c r="N3256">
        <v>-14117</v>
      </c>
      <c r="O3256">
        <v>8.6075949999999999</v>
      </c>
      <c r="P3256">
        <v>13</v>
      </c>
      <c r="Q3256">
        <v>1.097046</v>
      </c>
      <c r="R3256" t="s">
        <v>43</v>
      </c>
      <c r="S3256" t="s">
        <v>43</v>
      </c>
    </row>
    <row r="3257" spans="1:19">
      <c r="A3257">
        <v>3143</v>
      </c>
      <c r="B3257">
        <v>1156</v>
      </c>
      <c r="C3257">
        <v>1183</v>
      </c>
      <c r="D3257">
        <v>115276.85</v>
      </c>
      <c r="E3257">
        <v>1127</v>
      </c>
      <c r="F3257">
        <v>124315.85</v>
      </c>
      <c r="G3257">
        <v>110.306877</v>
      </c>
      <c r="H3257">
        <v>76.48</v>
      </c>
      <c r="I3257">
        <v>33.826877000000003</v>
      </c>
      <c r="J3257">
        <v>1.4422969999999999</v>
      </c>
      <c r="K3257">
        <v>0</v>
      </c>
      <c r="L3257">
        <v>0</v>
      </c>
      <c r="M3257">
        <v>56</v>
      </c>
      <c r="N3257">
        <v>-9039</v>
      </c>
      <c r="O3257">
        <v>4.7337280000000002</v>
      </c>
      <c r="P3257">
        <v>18</v>
      </c>
      <c r="Q3257">
        <v>1.521555</v>
      </c>
      <c r="R3257" t="s">
        <v>43</v>
      </c>
      <c r="S3257" t="s">
        <v>43</v>
      </c>
    </row>
    <row r="3258" spans="1:19">
      <c r="A3258">
        <v>150</v>
      </c>
      <c r="B3258">
        <v>430</v>
      </c>
      <c r="C3258">
        <v>1182</v>
      </c>
      <c r="D3258">
        <v>80216.990000000005</v>
      </c>
      <c r="E3258">
        <v>1162</v>
      </c>
      <c r="F3258">
        <v>83311.990000000005</v>
      </c>
      <c r="G3258">
        <v>71.697064999999995</v>
      </c>
      <c r="H3258">
        <v>58.335000000000001</v>
      </c>
      <c r="I3258">
        <v>13.362064999999999</v>
      </c>
      <c r="J3258">
        <v>1.2290570000000001</v>
      </c>
      <c r="K3258">
        <v>0</v>
      </c>
      <c r="L3258">
        <v>0</v>
      </c>
      <c r="M3258">
        <v>20</v>
      </c>
      <c r="N3258">
        <v>-3095</v>
      </c>
      <c r="O3258">
        <v>1.6920470000000001</v>
      </c>
      <c r="P3258">
        <v>13</v>
      </c>
      <c r="Q3258">
        <v>1.099831</v>
      </c>
      <c r="R3258" t="s">
        <v>43</v>
      </c>
      <c r="S3258" t="s">
        <v>43</v>
      </c>
    </row>
    <row r="3259" spans="1:19">
      <c r="A3259">
        <v>5622</v>
      </c>
      <c r="B3259">
        <v>822</v>
      </c>
      <c r="C3259">
        <v>1182</v>
      </c>
      <c r="D3259">
        <v>62730.29</v>
      </c>
      <c r="E3259">
        <v>1122</v>
      </c>
      <c r="F3259">
        <v>71639.289999999994</v>
      </c>
      <c r="G3259">
        <v>63.849634999999999</v>
      </c>
      <c r="H3259">
        <v>37.825000000000003</v>
      </c>
      <c r="I3259">
        <v>26.024635</v>
      </c>
      <c r="J3259">
        <v>1.6880269999999999</v>
      </c>
      <c r="K3259">
        <v>0</v>
      </c>
      <c r="L3259">
        <v>0</v>
      </c>
      <c r="M3259">
        <v>60</v>
      </c>
      <c r="N3259">
        <v>-8909</v>
      </c>
      <c r="O3259">
        <v>5.0761419999999999</v>
      </c>
      <c r="P3259">
        <v>13</v>
      </c>
      <c r="Q3259">
        <v>1.099831</v>
      </c>
      <c r="R3259" t="s">
        <v>43</v>
      </c>
      <c r="S3259" t="s">
        <v>43</v>
      </c>
    </row>
    <row r="3260" spans="1:19">
      <c r="A3260">
        <v>263</v>
      </c>
      <c r="B3260">
        <v>986</v>
      </c>
      <c r="C3260">
        <v>1178</v>
      </c>
      <c r="D3260">
        <v>16295</v>
      </c>
      <c r="E3260">
        <v>1120</v>
      </c>
      <c r="F3260">
        <v>21162</v>
      </c>
      <c r="G3260">
        <v>18.894642999999999</v>
      </c>
      <c r="H3260">
        <v>1.85</v>
      </c>
      <c r="I3260">
        <v>17.044643000000001</v>
      </c>
      <c r="J3260">
        <v>10.213321000000001</v>
      </c>
      <c r="K3260">
        <v>0</v>
      </c>
      <c r="L3260">
        <v>0</v>
      </c>
      <c r="M3260">
        <v>58</v>
      </c>
      <c r="N3260">
        <v>-4867</v>
      </c>
      <c r="O3260">
        <v>4.9235990000000003</v>
      </c>
      <c r="P3260">
        <v>19</v>
      </c>
      <c r="Q3260">
        <v>1.612903</v>
      </c>
      <c r="R3260" t="s">
        <v>43</v>
      </c>
      <c r="S3260" t="s">
        <v>43</v>
      </c>
    </row>
    <row r="3261" spans="1:19">
      <c r="A3261">
        <v>1315</v>
      </c>
      <c r="B3261">
        <v>1755</v>
      </c>
      <c r="C3261">
        <v>1177</v>
      </c>
      <c r="D3261">
        <v>41983.360000000001</v>
      </c>
      <c r="E3261">
        <v>1125</v>
      </c>
      <c r="F3261">
        <v>47325.36</v>
      </c>
      <c r="G3261">
        <v>42.066986999999997</v>
      </c>
      <c r="H3261">
        <v>25.88</v>
      </c>
      <c r="I3261">
        <v>16.186986999999998</v>
      </c>
      <c r="J3261">
        <v>1.6254630000000001</v>
      </c>
      <c r="K3261">
        <v>0</v>
      </c>
      <c r="L3261">
        <v>0</v>
      </c>
      <c r="M3261">
        <v>52</v>
      </c>
      <c r="N3261">
        <v>-5342</v>
      </c>
      <c r="O3261">
        <v>4.4180120000000001</v>
      </c>
      <c r="P3261">
        <v>17</v>
      </c>
      <c r="Q3261">
        <v>1.44435</v>
      </c>
      <c r="R3261" t="s">
        <v>43</v>
      </c>
      <c r="S3261" t="s">
        <v>43</v>
      </c>
    </row>
    <row r="3262" spans="1:19">
      <c r="A3262">
        <v>253</v>
      </c>
      <c r="B3262">
        <v>332</v>
      </c>
      <c r="C3262">
        <v>1177</v>
      </c>
      <c r="D3262">
        <v>30339.360000000001</v>
      </c>
      <c r="E3262">
        <v>1110</v>
      </c>
      <c r="F3262">
        <v>36717.360000000001</v>
      </c>
      <c r="G3262">
        <v>33.078702999999997</v>
      </c>
      <c r="H3262">
        <v>29.53</v>
      </c>
      <c r="I3262">
        <v>3.5487030000000002</v>
      </c>
      <c r="J3262">
        <v>1.1201730000000001</v>
      </c>
      <c r="K3262">
        <v>0</v>
      </c>
      <c r="L3262">
        <v>0</v>
      </c>
      <c r="M3262">
        <v>67</v>
      </c>
      <c r="N3262">
        <v>-6378</v>
      </c>
      <c r="O3262">
        <v>5.6924380000000001</v>
      </c>
      <c r="P3262">
        <v>17</v>
      </c>
      <c r="Q3262">
        <v>1.44435</v>
      </c>
      <c r="R3262" t="s">
        <v>43</v>
      </c>
      <c r="S3262" t="s">
        <v>43</v>
      </c>
    </row>
    <row r="3263" spans="1:19">
      <c r="A3263">
        <v>3718</v>
      </c>
      <c r="B3263">
        <v>1137</v>
      </c>
      <c r="C3263">
        <v>1176</v>
      </c>
      <c r="D3263">
        <v>35688.519999999997</v>
      </c>
      <c r="E3263">
        <v>1122</v>
      </c>
      <c r="F3263">
        <v>40808.519999999997</v>
      </c>
      <c r="G3263">
        <v>36.371229999999997</v>
      </c>
      <c r="H3263">
        <v>11.65</v>
      </c>
      <c r="I3263">
        <v>24.721229999999998</v>
      </c>
      <c r="J3263">
        <v>3.1219939999999999</v>
      </c>
      <c r="K3263">
        <v>0</v>
      </c>
      <c r="L3263">
        <v>0</v>
      </c>
      <c r="M3263">
        <v>54</v>
      </c>
      <c r="N3263">
        <v>-5120</v>
      </c>
      <c r="O3263">
        <v>4.5918369999999999</v>
      </c>
      <c r="P3263">
        <v>19</v>
      </c>
      <c r="Q3263">
        <v>1.6156459999999999</v>
      </c>
      <c r="R3263" t="s">
        <v>43</v>
      </c>
      <c r="S3263" t="s">
        <v>43</v>
      </c>
    </row>
    <row r="3264" spans="1:19">
      <c r="A3264">
        <v>5461</v>
      </c>
      <c r="B3264">
        <v>1095</v>
      </c>
      <c r="C3264">
        <v>1176</v>
      </c>
      <c r="D3264">
        <v>56790.82</v>
      </c>
      <c r="E3264">
        <v>1053</v>
      </c>
      <c r="F3264">
        <v>68227.820000000007</v>
      </c>
      <c r="G3264">
        <v>64.793751</v>
      </c>
      <c r="H3264">
        <v>46.51</v>
      </c>
      <c r="I3264">
        <v>18.283750999999999</v>
      </c>
      <c r="J3264">
        <v>1.393114</v>
      </c>
      <c r="K3264">
        <v>0</v>
      </c>
      <c r="L3264">
        <v>0</v>
      </c>
      <c r="M3264">
        <v>123</v>
      </c>
      <c r="N3264">
        <v>-11437</v>
      </c>
      <c r="O3264">
        <v>10.459184</v>
      </c>
      <c r="P3264">
        <v>32</v>
      </c>
      <c r="Q3264">
        <v>2.721088</v>
      </c>
      <c r="R3264" t="s">
        <v>43</v>
      </c>
      <c r="S3264" t="s">
        <v>43</v>
      </c>
    </row>
    <row r="3265" spans="1:19">
      <c r="A3265">
        <v>5409</v>
      </c>
      <c r="B3265">
        <v>480</v>
      </c>
      <c r="C3265">
        <v>1175</v>
      </c>
      <c r="D3265">
        <v>127179.25</v>
      </c>
      <c r="E3265">
        <v>1090</v>
      </c>
      <c r="F3265">
        <v>140976.25</v>
      </c>
      <c r="G3265">
        <v>129.33600899999999</v>
      </c>
      <c r="H3265">
        <v>47.994999999999997</v>
      </c>
      <c r="I3265">
        <v>81.341009</v>
      </c>
      <c r="J3265">
        <v>2.6947809999999999</v>
      </c>
      <c r="K3265">
        <v>0</v>
      </c>
      <c r="L3265">
        <v>0</v>
      </c>
      <c r="M3265">
        <v>85</v>
      </c>
      <c r="N3265">
        <v>-13797</v>
      </c>
      <c r="O3265">
        <v>7.2340429999999998</v>
      </c>
      <c r="P3265">
        <v>10</v>
      </c>
      <c r="Q3265">
        <v>0.85106400000000004</v>
      </c>
      <c r="R3265" t="s">
        <v>43</v>
      </c>
      <c r="S3265" t="s">
        <v>43</v>
      </c>
    </row>
    <row r="3266" spans="1:19">
      <c r="A3266">
        <v>5577</v>
      </c>
      <c r="B3266">
        <v>566</v>
      </c>
      <c r="C3266">
        <v>1175</v>
      </c>
      <c r="D3266">
        <v>42954.95</v>
      </c>
      <c r="E3266">
        <v>1161</v>
      </c>
      <c r="F3266">
        <v>43979.95</v>
      </c>
      <c r="G3266">
        <v>37.881093999999997</v>
      </c>
      <c r="H3266">
        <v>18</v>
      </c>
      <c r="I3266">
        <v>19.881094000000001</v>
      </c>
      <c r="J3266">
        <v>2.1045050000000001</v>
      </c>
      <c r="K3266">
        <v>0</v>
      </c>
      <c r="L3266">
        <v>0</v>
      </c>
      <c r="M3266">
        <v>14</v>
      </c>
      <c r="N3266">
        <v>-1025</v>
      </c>
      <c r="O3266">
        <v>1.191489</v>
      </c>
      <c r="P3266">
        <v>29</v>
      </c>
      <c r="Q3266">
        <v>2.4680849999999999</v>
      </c>
      <c r="R3266" t="s">
        <v>43</v>
      </c>
      <c r="S3266" t="s">
        <v>43</v>
      </c>
    </row>
    <row r="3267" spans="1:19">
      <c r="A3267">
        <v>5624</v>
      </c>
      <c r="B3267">
        <v>724</v>
      </c>
      <c r="C3267">
        <v>1174</v>
      </c>
      <c r="D3267">
        <v>81346.67</v>
      </c>
      <c r="E3267">
        <v>1122</v>
      </c>
      <c r="F3267">
        <v>91333.67</v>
      </c>
      <c r="G3267">
        <v>81.402557999999999</v>
      </c>
      <c r="H3267">
        <v>59.73</v>
      </c>
      <c r="I3267">
        <v>21.672557999999999</v>
      </c>
      <c r="J3267">
        <v>1.3628420000000001</v>
      </c>
      <c r="K3267">
        <v>0</v>
      </c>
      <c r="L3267">
        <v>0</v>
      </c>
      <c r="M3267">
        <v>52</v>
      </c>
      <c r="N3267">
        <v>-9987</v>
      </c>
      <c r="O3267">
        <v>4.4293019999999999</v>
      </c>
      <c r="P3267">
        <v>38</v>
      </c>
      <c r="Q3267">
        <v>3.2367970000000001</v>
      </c>
      <c r="R3267" t="s">
        <v>43</v>
      </c>
      <c r="S3267" t="s">
        <v>43</v>
      </c>
    </row>
    <row r="3268" spans="1:19">
      <c r="A3268">
        <v>5927</v>
      </c>
      <c r="B3268">
        <v>346</v>
      </c>
      <c r="C3268">
        <v>1174</v>
      </c>
      <c r="D3268">
        <v>84645.67</v>
      </c>
      <c r="E3268">
        <v>1141</v>
      </c>
      <c r="F3268">
        <v>90390.67</v>
      </c>
      <c r="G3268">
        <v>79.220569999999995</v>
      </c>
      <c r="H3268">
        <v>44.38</v>
      </c>
      <c r="I3268">
        <v>34.84057</v>
      </c>
      <c r="J3268">
        <v>1.7850509999999999</v>
      </c>
      <c r="K3268">
        <v>0</v>
      </c>
      <c r="L3268">
        <v>0</v>
      </c>
      <c r="M3268">
        <v>33</v>
      </c>
      <c r="N3268">
        <v>-5745</v>
      </c>
      <c r="O3268">
        <v>2.8109030000000002</v>
      </c>
      <c r="P3268">
        <v>18</v>
      </c>
      <c r="Q3268">
        <v>1.53322</v>
      </c>
      <c r="R3268" t="s">
        <v>43</v>
      </c>
      <c r="S3268" t="s">
        <v>43</v>
      </c>
    </row>
    <row r="3269" spans="1:19">
      <c r="A3269">
        <v>2497</v>
      </c>
      <c r="B3269">
        <v>1345</v>
      </c>
      <c r="C3269">
        <v>1173</v>
      </c>
      <c r="D3269">
        <v>35416.65</v>
      </c>
      <c r="E3269">
        <v>1155</v>
      </c>
      <c r="F3269">
        <v>38247.65</v>
      </c>
      <c r="G3269">
        <v>33.114848000000002</v>
      </c>
      <c r="H3269">
        <v>17.239999999999998</v>
      </c>
      <c r="I3269">
        <v>15.874848</v>
      </c>
      <c r="J3269">
        <v>1.9208149999999999</v>
      </c>
      <c r="K3269">
        <v>0</v>
      </c>
      <c r="L3269">
        <v>0</v>
      </c>
      <c r="M3269">
        <v>18</v>
      </c>
      <c r="N3269">
        <v>-2831</v>
      </c>
      <c r="O3269">
        <v>1.534527</v>
      </c>
      <c r="P3269">
        <v>14</v>
      </c>
      <c r="Q3269">
        <v>1.1935210000000001</v>
      </c>
      <c r="R3269" t="s">
        <v>43</v>
      </c>
      <c r="S3269" t="s">
        <v>43</v>
      </c>
    </row>
    <row r="3270" spans="1:19">
      <c r="A3270">
        <v>4488</v>
      </c>
      <c r="B3270">
        <v>1357</v>
      </c>
      <c r="C3270">
        <v>1172</v>
      </c>
      <c r="D3270">
        <v>41716.32</v>
      </c>
      <c r="E3270">
        <v>1144</v>
      </c>
      <c r="F3270">
        <v>46011.32</v>
      </c>
      <c r="G3270">
        <v>40.219684999999998</v>
      </c>
      <c r="H3270">
        <v>13.715</v>
      </c>
      <c r="I3270">
        <v>26.504684999999998</v>
      </c>
      <c r="J3270">
        <v>2.9325329999999998</v>
      </c>
      <c r="K3270">
        <v>0</v>
      </c>
      <c r="L3270">
        <v>0</v>
      </c>
      <c r="M3270">
        <v>28</v>
      </c>
      <c r="N3270">
        <v>-4295</v>
      </c>
      <c r="O3270">
        <v>2.389078</v>
      </c>
      <c r="P3270">
        <v>12</v>
      </c>
      <c r="Q3270">
        <v>1.0238910000000001</v>
      </c>
      <c r="R3270" t="s">
        <v>43</v>
      </c>
      <c r="S3270" t="s">
        <v>43</v>
      </c>
    </row>
    <row r="3271" spans="1:19">
      <c r="A3271">
        <v>5689</v>
      </c>
      <c r="B3271">
        <v>972</v>
      </c>
      <c r="C3271">
        <v>1171</v>
      </c>
      <c r="D3271">
        <v>53280.88</v>
      </c>
      <c r="E3271">
        <v>931</v>
      </c>
      <c r="F3271">
        <v>75493.88</v>
      </c>
      <c r="G3271">
        <v>81.089022999999997</v>
      </c>
      <c r="H3271">
        <v>66.34</v>
      </c>
      <c r="I3271">
        <v>14.749022999999999</v>
      </c>
      <c r="J3271">
        <v>1.2223250000000001</v>
      </c>
      <c r="K3271">
        <v>0</v>
      </c>
      <c r="L3271">
        <v>0</v>
      </c>
      <c r="M3271">
        <v>240</v>
      </c>
      <c r="N3271">
        <v>-22213</v>
      </c>
      <c r="O3271">
        <v>20.495303</v>
      </c>
      <c r="P3271">
        <v>21</v>
      </c>
      <c r="Q3271">
        <v>1.793339</v>
      </c>
      <c r="R3271" t="s">
        <v>43</v>
      </c>
      <c r="S3271" t="s">
        <v>43</v>
      </c>
    </row>
    <row r="3272" spans="1:19">
      <c r="A3272">
        <v>2350</v>
      </c>
      <c r="B3272">
        <v>277</v>
      </c>
      <c r="C3272">
        <v>1171</v>
      </c>
      <c r="D3272">
        <v>17374.400000000001</v>
      </c>
      <c r="E3272">
        <v>1120</v>
      </c>
      <c r="F3272">
        <v>21417.4</v>
      </c>
      <c r="G3272">
        <v>19.122679000000002</v>
      </c>
      <c r="H3272">
        <v>9.02</v>
      </c>
      <c r="I3272">
        <v>10.102679</v>
      </c>
      <c r="J3272">
        <v>2.120031</v>
      </c>
      <c r="K3272">
        <v>0</v>
      </c>
      <c r="L3272">
        <v>0</v>
      </c>
      <c r="M3272">
        <v>51</v>
      </c>
      <c r="N3272">
        <v>-4043</v>
      </c>
      <c r="O3272">
        <v>4.3552520000000001</v>
      </c>
      <c r="P3272">
        <v>12</v>
      </c>
      <c r="Q3272">
        <v>1.0247649999999999</v>
      </c>
      <c r="R3272" t="s">
        <v>43</v>
      </c>
      <c r="S3272" t="s">
        <v>43</v>
      </c>
    </row>
    <row r="3273" spans="1:19">
      <c r="A3273">
        <v>284</v>
      </c>
      <c r="B3273">
        <v>636</v>
      </c>
      <c r="C3273">
        <v>1170</v>
      </c>
      <c r="D3273">
        <v>39308.93</v>
      </c>
      <c r="E3273">
        <v>1057</v>
      </c>
      <c r="F3273">
        <v>48973.93</v>
      </c>
      <c r="G3273">
        <v>46.332951999999999</v>
      </c>
      <c r="H3273">
        <v>31.73</v>
      </c>
      <c r="I3273">
        <v>14.602952</v>
      </c>
      <c r="J3273">
        <v>1.4602250000000001</v>
      </c>
      <c r="K3273">
        <v>0</v>
      </c>
      <c r="L3273">
        <v>0</v>
      </c>
      <c r="M3273">
        <v>113</v>
      </c>
      <c r="N3273">
        <v>-9665</v>
      </c>
      <c r="O3273">
        <v>9.6581200000000003</v>
      </c>
      <c r="P3273">
        <v>12</v>
      </c>
      <c r="Q3273">
        <v>1.025641</v>
      </c>
      <c r="R3273" t="s">
        <v>43</v>
      </c>
      <c r="S3273" t="s">
        <v>43</v>
      </c>
    </row>
    <row r="3274" spans="1:19">
      <c r="A3274">
        <v>3104</v>
      </c>
      <c r="B3274">
        <v>869</v>
      </c>
      <c r="C3274">
        <v>1168</v>
      </c>
      <c r="D3274">
        <v>32844.959999999999</v>
      </c>
      <c r="E3274">
        <v>1133</v>
      </c>
      <c r="F3274">
        <v>37336.959999999999</v>
      </c>
      <c r="G3274">
        <v>32.954068999999997</v>
      </c>
      <c r="H3274">
        <v>17.52</v>
      </c>
      <c r="I3274">
        <v>15.434068999999999</v>
      </c>
      <c r="J3274">
        <v>1.8809400000000001</v>
      </c>
      <c r="K3274">
        <v>0</v>
      </c>
      <c r="L3274">
        <v>0</v>
      </c>
      <c r="M3274">
        <v>35</v>
      </c>
      <c r="N3274">
        <v>-4492</v>
      </c>
      <c r="O3274">
        <v>2.996575</v>
      </c>
      <c r="P3274">
        <v>20</v>
      </c>
      <c r="Q3274">
        <v>1.712329</v>
      </c>
      <c r="R3274" t="s">
        <v>43</v>
      </c>
      <c r="S3274" t="s">
        <v>43</v>
      </c>
    </row>
    <row r="3275" spans="1:19">
      <c r="A3275">
        <v>1290</v>
      </c>
      <c r="B3275">
        <v>385</v>
      </c>
      <c r="C3275">
        <v>1167</v>
      </c>
      <c r="D3275">
        <v>24842.73</v>
      </c>
      <c r="E3275">
        <v>1087</v>
      </c>
      <c r="F3275">
        <v>31708.73</v>
      </c>
      <c r="G3275">
        <v>29.170864999999999</v>
      </c>
      <c r="H3275">
        <v>11.3</v>
      </c>
      <c r="I3275">
        <v>17.870864999999998</v>
      </c>
      <c r="J3275">
        <v>2.5814919999999999</v>
      </c>
      <c r="K3275">
        <v>0</v>
      </c>
      <c r="L3275">
        <v>0</v>
      </c>
      <c r="M3275">
        <v>80</v>
      </c>
      <c r="N3275">
        <v>-6866</v>
      </c>
      <c r="O3275">
        <v>6.8551840000000004</v>
      </c>
      <c r="P3275">
        <v>18</v>
      </c>
      <c r="Q3275">
        <v>1.542416</v>
      </c>
      <c r="R3275" t="s">
        <v>43</v>
      </c>
      <c r="S3275" t="s">
        <v>43</v>
      </c>
    </row>
    <row r="3276" spans="1:19">
      <c r="A3276">
        <v>4396</v>
      </c>
      <c r="B3276">
        <v>1979</v>
      </c>
      <c r="C3276">
        <v>1167</v>
      </c>
      <c r="D3276">
        <v>98092.37</v>
      </c>
      <c r="E3276">
        <v>1028</v>
      </c>
      <c r="F3276">
        <v>115908.37</v>
      </c>
      <c r="G3276">
        <v>112.751333</v>
      </c>
      <c r="H3276">
        <v>71.599999999999994</v>
      </c>
      <c r="I3276">
        <v>41.151333000000001</v>
      </c>
      <c r="J3276">
        <v>1.5747390000000001</v>
      </c>
      <c r="K3276">
        <v>0</v>
      </c>
      <c r="L3276">
        <v>0</v>
      </c>
      <c r="M3276">
        <v>139</v>
      </c>
      <c r="N3276">
        <v>-17816</v>
      </c>
      <c r="O3276">
        <v>11.910883</v>
      </c>
      <c r="P3276">
        <v>12</v>
      </c>
      <c r="Q3276">
        <v>1.028278</v>
      </c>
      <c r="R3276" t="s">
        <v>43</v>
      </c>
      <c r="S3276" t="s">
        <v>43</v>
      </c>
    </row>
    <row r="3277" spans="1:19">
      <c r="A3277">
        <v>192</v>
      </c>
      <c r="B3277">
        <v>346</v>
      </c>
      <c r="C3277">
        <v>1166</v>
      </c>
      <c r="D3277">
        <v>93120.06</v>
      </c>
      <c r="E3277">
        <v>1139</v>
      </c>
      <c r="F3277">
        <v>98158.06</v>
      </c>
      <c r="G3277">
        <v>86.179157000000004</v>
      </c>
      <c r="H3277">
        <v>44.86</v>
      </c>
      <c r="I3277">
        <v>41.319156999999997</v>
      </c>
      <c r="J3277">
        <v>1.9210689999999999</v>
      </c>
      <c r="K3277">
        <v>0</v>
      </c>
      <c r="L3277">
        <v>0</v>
      </c>
      <c r="M3277">
        <v>27</v>
      </c>
      <c r="N3277">
        <v>-5038</v>
      </c>
      <c r="O3277">
        <v>2.3156089999999998</v>
      </c>
      <c r="P3277">
        <v>17</v>
      </c>
      <c r="Q3277">
        <v>1.4579759999999999</v>
      </c>
      <c r="R3277" t="s">
        <v>43</v>
      </c>
      <c r="S3277" t="s">
        <v>43</v>
      </c>
    </row>
    <row r="3278" spans="1:19">
      <c r="A3278">
        <v>1342</v>
      </c>
      <c r="B3278">
        <v>1823</v>
      </c>
      <c r="C3278">
        <v>1164</v>
      </c>
      <c r="D3278">
        <v>65074.62</v>
      </c>
      <c r="E3278">
        <v>1116</v>
      </c>
      <c r="F3278">
        <v>70766.62</v>
      </c>
      <c r="G3278">
        <v>63.41095</v>
      </c>
      <c r="H3278">
        <v>63.85</v>
      </c>
      <c r="I3278">
        <v>-0.43905</v>
      </c>
      <c r="J3278">
        <v>0.99312400000000001</v>
      </c>
      <c r="K3278">
        <v>0</v>
      </c>
      <c r="L3278">
        <v>0</v>
      </c>
      <c r="M3278">
        <v>48</v>
      </c>
      <c r="N3278">
        <v>-5692</v>
      </c>
      <c r="O3278">
        <v>4.1237110000000001</v>
      </c>
      <c r="P3278">
        <v>17</v>
      </c>
      <c r="Q3278">
        <v>1.4604809999999999</v>
      </c>
      <c r="R3278" t="s">
        <v>43</v>
      </c>
      <c r="S3278" t="s">
        <v>43</v>
      </c>
    </row>
    <row r="3279" spans="1:19">
      <c r="A3279">
        <v>2187</v>
      </c>
      <c r="B3279">
        <v>1345</v>
      </c>
      <c r="C3279">
        <v>1163</v>
      </c>
      <c r="D3279">
        <v>38746.94</v>
      </c>
      <c r="E3279">
        <v>1151</v>
      </c>
      <c r="F3279">
        <v>40507.94</v>
      </c>
      <c r="G3279">
        <v>35.193691999999999</v>
      </c>
      <c r="H3279">
        <v>17.52</v>
      </c>
      <c r="I3279">
        <v>17.673691999999999</v>
      </c>
      <c r="J3279">
        <v>2.008772</v>
      </c>
      <c r="K3279">
        <v>0</v>
      </c>
      <c r="L3279">
        <v>0</v>
      </c>
      <c r="M3279">
        <v>12</v>
      </c>
      <c r="N3279">
        <v>-1761</v>
      </c>
      <c r="O3279">
        <v>1.031814</v>
      </c>
      <c r="P3279">
        <v>8</v>
      </c>
      <c r="Q3279">
        <v>0.68787600000000004</v>
      </c>
      <c r="R3279" t="s">
        <v>43</v>
      </c>
      <c r="S3279" t="s">
        <v>43</v>
      </c>
    </row>
    <row r="3280" spans="1:19">
      <c r="A3280">
        <v>5675</v>
      </c>
      <c r="B3280">
        <v>1245</v>
      </c>
      <c r="C3280">
        <v>1162</v>
      </c>
      <c r="D3280">
        <v>19657.349999999999</v>
      </c>
      <c r="E3280">
        <v>1111</v>
      </c>
      <c r="F3280">
        <v>23745.35</v>
      </c>
      <c r="G3280">
        <v>21.372952000000002</v>
      </c>
      <c r="H3280">
        <v>19.53</v>
      </c>
      <c r="I3280">
        <v>1.8429519999999999</v>
      </c>
      <c r="J3280">
        <v>1.094365</v>
      </c>
      <c r="K3280">
        <v>2</v>
      </c>
      <c r="L3280">
        <v>0.17211699999999999</v>
      </c>
      <c r="M3280">
        <v>49</v>
      </c>
      <c r="N3280">
        <v>-4088</v>
      </c>
      <c r="O3280">
        <v>4.2168669999999997</v>
      </c>
      <c r="P3280">
        <v>14</v>
      </c>
      <c r="Q3280">
        <v>1.2048190000000001</v>
      </c>
      <c r="R3280" t="s">
        <v>43</v>
      </c>
      <c r="S3280" t="s">
        <v>43</v>
      </c>
    </row>
    <row r="3281" spans="1:19">
      <c r="A3281">
        <v>5195</v>
      </c>
      <c r="B3281">
        <v>59</v>
      </c>
      <c r="C3281">
        <v>1161</v>
      </c>
      <c r="D3281">
        <v>53918.33</v>
      </c>
      <c r="E3281">
        <v>1138</v>
      </c>
      <c r="F3281">
        <v>56202.33</v>
      </c>
      <c r="G3281">
        <v>49.386932999999999</v>
      </c>
      <c r="H3281">
        <v>33.524999999999999</v>
      </c>
      <c r="I3281">
        <v>15.861933000000001</v>
      </c>
      <c r="J3281">
        <v>1.4731369999999999</v>
      </c>
      <c r="K3281">
        <v>0</v>
      </c>
      <c r="L3281">
        <v>0</v>
      </c>
      <c r="M3281">
        <v>23</v>
      </c>
      <c r="N3281">
        <v>-2284</v>
      </c>
      <c r="O3281">
        <v>1.9810509999999999</v>
      </c>
      <c r="P3281">
        <v>15</v>
      </c>
      <c r="Q3281">
        <v>1.29199</v>
      </c>
      <c r="R3281" t="s">
        <v>43</v>
      </c>
      <c r="S3281" t="s">
        <v>43</v>
      </c>
    </row>
    <row r="3282" spans="1:19">
      <c r="A3282">
        <v>4417</v>
      </c>
      <c r="B3282">
        <v>1623</v>
      </c>
      <c r="C3282">
        <v>1161</v>
      </c>
      <c r="D3282">
        <v>34060.71</v>
      </c>
      <c r="E3282">
        <v>1089</v>
      </c>
      <c r="F3282">
        <v>42330.71</v>
      </c>
      <c r="G3282">
        <v>38.871175000000001</v>
      </c>
      <c r="H3282">
        <v>19.350000000000001</v>
      </c>
      <c r="I3282">
        <v>19.521174999999999</v>
      </c>
      <c r="J3282">
        <v>2.0088460000000001</v>
      </c>
      <c r="K3282">
        <v>0</v>
      </c>
      <c r="L3282">
        <v>0</v>
      </c>
      <c r="M3282">
        <v>72</v>
      </c>
      <c r="N3282">
        <v>-8270</v>
      </c>
      <c r="O3282">
        <v>6.2015500000000001</v>
      </c>
      <c r="P3282">
        <v>22</v>
      </c>
      <c r="Q3282">
        <v>1.8949180000000001</v>
      </c>
      <c r="R3282" t="s">
        <v>43</v>
      </c>
      <c r="S3282" t="s">
        <v>43</v>
      </c>
    </row>
    <row r="3283" spans="1:19">
      <c r="A3283">
        <v>3649</v>
      </c>
      <c r="B3283">
        <v>1357</v>
      </c>
      <c r="C3283">
        <v>1160</v>
      </c>
      <c r="D3283">
        <v>44258.95</v>
      </c>
      <c r="E3283">
        <v>1129</v>
      </c>
      <c r="F3283">
        <v>49538.95</v>
      </c>
      <c r="G3283">
        <v>43.878608999999997</v>
      </c>
      <c r="H3283">
        <v>15.42</v>
      </c>
      <c r="I3283">
        <v>28.458608999999999</v>
      </c>
      <c r="J3283">
        <v>2.8455650000000001</v>
      </c>
      <c r="K3283">
        <v>0</v>
      </c>
      <c r="L3283">
        <v>0</v>
      </c>
      <c r="M3283">
        <v>31</v>
      </c>
      <c r="N3283">
        <v>-5280</v>
      </c>
      <c r="O3283">
        <v>2.6724139999999998</v>
      </c>
      <c r="P3283">
        <v>12</v>
      </c>
      <c r="Q3283">
        <v>1.034483</v>
      </c>
      <c r="R3283" t="s">
        <v>43</v>
      </c>
      <c r="S3283" t="s">
        <v>43</v>
      </c>
    </row>
    <row r="3284" spans="1:19">
      <c r="A3284">
        <v>4813</v>
      </c>
      <c r="B3284">
        <v>546</v>
      </c>
      <c r="C3284">
        <v>1159</v>
      </c>
      <c r="D3284">
        <v>49396.23</v>
      </c>
      <c r="E3284">
        <v>1120</v>
      </c>
      <c r="F3284">
        <v>53154.23</v>
      </c>
      <c r="G3284">
        <v>47.459133999999999</v>
      </c>
      <c r="H3284">
        <v>29.664999999999999</v>
      </c>
      <c r="I3284">
        <v>17.794134</v>
      </c>
      <c r="J3284">
        <v>1.599836</v>
      </c>
      <c r="K3284">
        <v>0</v>
      </c>
      <c r="L3284">
        <v>0</v>
      </c>
      <c r="M3284">
        <v>39</v>
      </c>
      <c r="N3284">
        <v>-3758</v>
      </c>
      <c r="O3284">
        <v>3.36497</v>
      </c>
      <c r="P3284">
        <v>20</v>
      </c>
      <c r="Q3284">
        <v>1.7256260000000001</v>
      </c>
      <c r="R3284" t="s">
        <v>43</v>
      </c>
      <c r="S3284" t="s">
        <v>43</v>
      </c>
    </row>
    <row r="3285" spans="1:19">
      <c r="A3285">
        <v>5769</v>
      </c>
      <c r="B3285">
        <v>1560</v>
      </c>
      <c r="C3285">
        <v>1156</v>
      </c>
      <c r="D3285">
        <v>59368.23</v>
      </c>
      <c r="E3285">
        <v>1083</v>
      </c>
      <c r="F3285">
        <v>67686.23</v>
      </c>
      <c r="G3285">
        <v>62.498826999999999</v>
      </c>
      <c r="H3285">
        <v>40.71</v>
      </c>
      <c r="I3285">
        <v>21.788827000000001</v>
      </c>
      <c r="J3285">
        <v>1.5352209999999999</v>
      </c>
      <c r="K3285">
        <v>0</v>
      </c>
      <c r="L3285">
        <v>0</v>
      </c>
      <c r="M3285">
        <v>73</v>
      </c>
      <c r="N3285">
        <v>-8318</v>
      </c>
      <c r="O3285">
        <v>6.3148790000000004</v>
      </c>
      <c r="P3285">
        <v>12</v>
      </c>
      <c r="Q3285">
        <v>1.038062</v>
      </c>
      <c r="R3285" t="s">
        <v>43</v>
      </c>
      <c r="S3285" t="s">
        <v>43</v>
      </c>
    </row>
    <row r="3286" spans="1:19">
      <c r="A3286">
        <v>65</v>
      </c>
      <c r="B3286">
        <v>1357</v>
      </c>
      <c r="C3286">
        <v>1155</v>
      </c>
      <c r="D3286">
        <v>39515.14</v>
      </c>
      <c r="E3286">
        <v>1116</v>
      </c>
      <c r="F3286">
        <v>46425.14</v>
      </c>
      <c r="G3286">
        <v>41.599587999999997</v>
      </c>
      <c r="H3286">
        <v>13.625</v>
      </c>
      <c r="I3286">
        <v>27.974588000000001</v>
      </c>
      <c r="J3286">
        <v>3.0531809999999999</v>
      </c>
      <c r="K3286">
        <v>0</v>
      </c>
      <c r="L3286">
        <v>0</v>
      </c>
      <c r="M3286">
        <v>39</v>
      </c>
      <c r="N3286">
        <v>-6910</v>
      </c>
      <c r="O3286">
        <v>3.3766229999999999</v>
      </c>
      <c r="P3286">
        <v>20</v>
      </c>
      <c r="Q3286">
        <v>1.7316020000000001</v>
      </c>
      <c r="R3286" t="s">
        <v>43</v>
      </c>
      <c r="S3286" t="s">
        <v>43</v>
      </c>
    </row>
    <row r="3287" spans="1:19">
      <c r="A3287">
        <v>5729</v>
      </c>
      <c r="B3287">
        <v>1618</v>
      </c>
      <c r="C3287">
        <v>1154</v>
      </c>
      <c r="D3287">
        <v>58135.91</v>
      </c>
      <c r="E3287">
        <v>1130</v>
      </c>
      <c r="F3287">
        <v>63455.91</v>
      </c>
      <c r="G3287">
        <v>56.155673</v>
      </c>
      <c r="H3287">
        <v>19.420000000000002</v>
      </c>
      <c r="I3287">
        <v>36.735672999999998</v>
      </c>
      <c r="J3287">
        <v>2.8916409999999999</v>
      </c>
      <c r="K3287">
        <v>0</v>
      </c>
      <c r="L3287">
        <v>0</v>
      </c>
      <c r="M3287">
        <v>24</v>
      </c>
      <c r="N3287">
        <v>-5320</v>
      </c>
      <c r="O3287">
        <v>2.079723</v>
      </c>
      <c r="P3287">
        <v>18</v>
      </c>
      <c r="Q3287">
        <v>1.5597920000000001</v>
      </c>
      <c r="R3287" t="s">
        <v>43</v>
      </c>
      <c r="S3287" t="s">
        <v>43</v>
      </c>
    </row>
    <row r="3288" spans="1:19">
      <c r="A3288">
        <v>2612</v>
      </c>
      <c r="B3288">
        <v>1179</v>
      </c>
      <c r="C3288">
        <v>1154</v>
      </c>
      <c r="D3288">
        <v>48037.47</v>
      </c>
      <c r="E3288">
        <v>1089</v>
      </c>
      <c r="F3288">
        <v>55233.47</v>
      </c>
      <c r="G3288">
        <v>50.719439999999999</v>
      </c>
      <c r="H3288">
        <v>31.14</v>
      </c>
      <c r="I3288">
        <v>19.579440000000002</v>
      </c>
      <c r="J3288">
        <v>1.628755</v>
      </c>
      <c r="K3288">
        <v>0</v>
      </c>
      <c r="L3288">
        <v>0</v>
      </c>
      <c r="M3288">
        <v>65</v>
      </c>
      <c r="N3288">
        <v>-7196</v>
      </c>
      <c r="O3288">
        <v>5.6325820000000002</v>
      </c>
      <c r="P3288">
        <v>21</v>
      </c>
      <c r="Q3288">
        <v>1.8197570000000001</v>
      </c>
      <c r="R3288" t="s">
        <v>43</v>
      </c>
      <c r="S3288" t="s">
        <v>43</v>
      </c>
    </row>
    <row r="3289" spans="1:19">
      <c r="A3289">
        <v>4115</v>
      </c>
      <c r="B3289">
        <v>346</v>
      </c>
      <c r="C3289">
        <v>1153</v>
      </c>
      <c r="D3289">
        <v>84503.42</v>
      </c>
      <c r="E3289">
        <v>1115</v>
      </c>
      <c r="F3289">
        <v>91259.42</v>
      </c>
      <c r="G3289">
        <v>81.847013000000004</v>
      </c>
      <c r="H3289">
        <v>48.47</v>
      </c>
      <c r="I3289">
        <v>33.377012999999998</v>
      </c>
      <c r="J3289">
        <v>1.688612</v>
      </c>
      <c r="K3289">
        <v>0</v>
      </c>
      <c r="L3289">
        <v>0</v>
      </c>
      <c r="M3289">
        <v>38</v>
      </c>
      <c r="N3289">
        <v>-6756</v>
      </c>
      <c r="O3289">
        <v>3.29575</v>
      </c>
      <c r="P3289">
        <v>10</v>
      </c>
      <c r="Q3289">
        <v>0.86730300000000005</v>
      </c>
      <c r="R3289" t="s">
        <v>43</v>
      </c>
      <c r="S3289" t="s">
        <v>43</v>
      </c>
    </row>
    <row r="3290" spans="1:19">
      <c r="A3290">
        <v>1358</v>
      </c>
      <c r="B3290">
        <v>286</v>
      </c>
      <c r="C3290">
        <v>1151</v>
      </c>
      <c r="D3290">
        <v>29449.22</v>
      </c>
      <c r="E3290">
        <v>1056</v>
      </c>
      <c r="F3290">
        <v>38275.22</v>
      </c>
      <c r="G3290">
        <v>36.245472999999997</v>
      </c>
      <c r="H3290">
        <v>13.105</v>
      </c>
      <c r="I3290">
        <v>23.140473</v>
      </c>
      <c r="J3290">
        <v>2.765774</v>
      </c>
      <c r="K3290">
        <v>0</v>
      </c>
      <c r="L3290">
        <v>0</v>
      </c>
      <c r="M3290">
        <v>95</v>
      </c>
      <c r="N3290">
        <v>-8826</v>
      </c>
      <c r="O3290">
        <v>8.2536919999999991</v>
      </c>
      <c r="P3290">
        <v>11</v>
      </c>
      <c r="Q3290">
        <v>0.95569099999999996</v>
      </c>
      <c r="R3290" t="s">
        <v>43</v>
      </c>
      <c r="S3290" t="s">
        <v>43</v>
      </c>
    </row>
    <row r="3291" spans="1:19">
      <c r="A3291">
        <v>5297</v>
      </c>
      <c r="B3291">
        <v>946</v>
      </c>
      <c r="C3291">
        <v>1149</v>
      </c>
      <c r="D3291">
        <v>49630.21</v>
      </c>
      <c r="E3291">
        <v>1112</v>
      </c>
      <c r="F3291">
        <v>55043.21</v>
      </c>
      <c r="G3291">
        <v>49.499290000000002</v>
      </c>
      <c r="H3291">
        <v>13.41</v>
      </c>
      <c r="I3291">
        <v>36.089289999999998</v>
      </c>
      <c r="J3291">
        <v>3.6912219999999998</v>
      </c>
      <c r="K3291">
        <v>0</v>
      </c>
      <c r="L3291">
        <v>0</v>
      </c>
      <c r="M3291">
        <v>37</v>
      </c>
      <c r="N3291">
        <v>-5413</v>
      </c>
      <c r="O3291">
        <v>3.2201909999999998</v>
      </c>
      <c r="P3291">
        <v>20</v>
      </c>
      <c r="Q3291">
        <v>1.7406440000000001</v>
      </c>
      <c r="R3291" t="s">
        <v>43</v>
      </c>
      <c r="S3291" t="s">
        <v>43</v>
      </c>
    </row>
    <row r="3292" spans="1:19">
      <c r="A3292">
        <v>5724</v>
      </c>
      <c r="B3292">
        <v>1583</v>
      </c>
      <c r="C3292">
        <v>1149</v>
      </c>
      <c r="D3292">
        <v>16627.72</v>
      </c>
      <c r="E3292">
        <v>1124</v>
      </c>
      <c r="F3292">
        <v>18487.72</v>
      </c>
      <c r="G3292">
        <v>16.448149000000001</v>
      </c>
      <c r="H3292">
        <v>10.42</v>
      </c>
      <c r="I3292">
        <v>6.028149</v>
      </c>
      <c r="J3292">
        <v>1.5785169999999999</v>
      </c>
      <c r="K3292">
        <v>0</v>
      </c>
      <c r="L3292">
        <v>0</v>
      </c>
      <c r="M3292">
        <v>25</v>
      </c>
      <c r="N3292">
        <v>-1860</v>
      </c>
      <c r="O3292">
        <v>2.175805</v>
      </c>
      <c r="P3292">
        <v>11</v>
      </c>
      <c r="Q3292">
        <v>0.95735400000000004</v>
      </c>
      <c r="R3292" t="s">
        <v>43</v>
      </c>
      <c r="S3292" t="s">
        <v>43</v>
      </c>
    </row>
    <row r="3293" spans="1:19">
      <c r="A3293">
        <v>66</v>
      </c>
      <c r="B3293">
        <v>1430</v>
      </c>
      <c r="C3293">
        <v>1149</v>
      </c>
      <c r="D3293">
        <v>97104.68</v>
      </c>
      <c r="E3293">
        <v>1036</v>
      </c>
      <c r="F3293">
        <v>110432.68</v>
      </c>
      <c r="G3293">
        <v>106.595251</v>
      </c>
      <c r="H3293">
        <v>69.010000000000005</v>
      </c>
      <c r="I3293">
        <v>37.585251</v>
      </c>
      <c r="J3293">
        <v>1.544635</v>
      </c>
      <c r="K3293">
        <v>0</v>
      </c>
      <c r="L3293">
        <v>0</v>
      </c>
      <c r="M3293">
        <v>113</v>
      </c>
      <c r="N3293">
        <v>-13328</v>
      </c>
      <c r="O3293">
        <v>9.8346389999999992</v>
      </c>
      <c r="P3293">
        <v>18</v>
      </c>
      <c r="Q3293">
        <v>1.5665800000000001</v>
      </c>
      <c r="R3293" t="s">
        <v>43</v>
      </c>
      <c r="S3293" t="s">
        <v>43</v>
      </c>
    </row>
    <row r="3294" spans="1:19">
      <c r="A3294">
        <v>5806</v>
      </c>
      <c r="B3294">
        <v>496</v>
      </c>
      <c r="C3294">
        <v>1147</v>
      </c>
      <c r="D3294">
        <v>66601.899999999994</v>
      </c>
      <c r="E3294">
        <v>1077</v>
      </c>
      <c r="F3294">
        <v>78379.899999999994</v>
      </c>
      <c r="G3294">
        <v>72.776137000000006</v>
      </c>
      <c r="H3294">
        <v>36.9</v>
      </c>
      <c r="I3294">
        <v>35.876137</v>
      </c>
      <c r="J3294">
        <v>1.972253</v>
      </c>
      <c r="K3294">
        <v>0</v>
      </c>
      <c r="L3294">
        <v>0</v>
      </c>
      <c r="M3294">
        <v>70</v>
      </c>
      <c r="N3294">
        <v>-11778</v>
      </c>
      <c r="O3294">
        <v>6.1028770000000003</v>
      </c>
      <c r="P3294">
        <v>15</v>
      </c>
      <c r="Q3294">
        <v>1.3077589999999999</v>
      </c>
      <c r="R3294" t="s">
        <v>43</v>
      </c>
      <c r="S3294" t="s">
        <v>43</v>
      </c>
    </row>
    <row r="3295" spans="1:19">
      <c r="A3295">
        <v>3179</v>
      </c>
      <c r="B3295">
        <v>397</v>
      </c>
      <c r="C3295">
        <v>1145</v>
      </c>
      <c r="D3295">
        <v>23207.59</v>
      </c>
      <c r="E3295">
        <v>1068</v>
      </c>
      <c r="F3295">
        <v>29894.59</v>
      </c>
      <c r="G3295">
        <v>27.991188999999999</v>
      </c>
      <c r="H3295">
        <v>16.829999999999998</v>
      </c>
      <c r="I3295">
        <v>11.161189</v>
      </c>
      <c r="J3295">
        <v>1.6631720000000001</v>
      </c>
      <c r="K3295">
        <v>0</v>
      </c>
      <c r="L3295">
        <v>0</v>
      </c>
      <c r="M3295">
        <v>77</v>
      </c>
      <c r="N3295">
        <v>-6687</v>
      </c>
      <c r="O3295">
        <v>6.7248910000000004</v>
      </c>
      <c r="P3295">
        <v>19</v>
      </c>
      <c r="Q3295">
        <v>1.659389</v>
      </c>
      <c r="R3295" t="s">
        <v>43</v>
      </c>
      <c r="S3295" t="s">
        <v>43</v>
      </c>
    </row>
    <row r="3296" spans="1:19">
      <c r="A3296">
        <v>1025</v>
      </c>
      <c r="B3296">
        <v>1561</v>
      </c>
      <c r="C3296">
        <v>1143</v>
      </c>
      <c r="D3296">
        <v>38279.74</v>
      </c>
      <c r="E3296">
        <v>1065</v>
      </c>
      <c r="F3296">
        <v>45392.74</v>
      </c>
      <c r="G3296">
        <v>42.622290999999997</v>
      </c>
      <c r="H3296">
        <v>17.13</v>
      </c>
      <c r="I3296">
        <v>25.492291000000002</v>
      </c>
      <c r="J3296">
        <v>2.4881660000000001</v>
      </c>
      <c r="K3296">
        <v>0</v>
      </c>
      <c r="L3296">
        <v>0</v>
      </c>
      <c r="M3296">
        <v>78</v>
      </c>
      <c r="N3296">
        <v>-7113</v>
      </c>
      <c r="O3296">
        <v>6.824147</v>
      </c>
      <c r="P3296">
        <v>17</v>
      </c>
      <c r="Q3296">
        <v>1.487314</v>
      </c>
      <c r="R3296" t="s">
        <v>43</v>
      </c>
      <c r="S3296" t="s">
        <v>43</v>
      </c>
    </row>
    <row r="3297" spans="1:19">
      <c r="A3297">
        <v>3148</v>
      </c>
      <c r="B3297">
        <v>1140</v>
      </c>
      <c r="C3297">
        <v>1143</v>
      </c>
      <c r="D3297">
        <v>43136.77</v>
      </c>
      <c r="E3297">
        <v>1118</v>
      </c>
      <c r="F3297">
        <v>45119.77</v>
      </c>
      <c r="G3297">
        <v>40.357576000000002</v>
      </c>
      <c r="H3297">
        <v>15.44</v>
      </c>
      <c r="I3297">
        <v>24.917576</v>
      </c>
      <c r="J3297">
        <v>2.6138330000000001</v>
      </c>
      <c r="K3297">
        <v>0</v>
      </c>
      <c r="L3297">
        <v>0</v>
      </c>
      <c r="M3297">
        <v>25</v>
      </c>
      <c r="N3297">
        <v>-1983</v>
      </c>
      <c r="O3297">
        <v>2.187227</v>
      </c>
      <c r="P3297">
        <v>20</v>
      </c>
      <c r="Q3297">
        <v>1.749781</v>
      </c>
      <c r="R3297" t="s">
        <v>43</v>
      </c>
      <c r="S3297" t="s">
        <v>43</v>
      </c>
    </row>
    <row r="3298" spans="1:19">
      <c r="A3298">
        <v>2289</v>
      </c>
      <c r="B3298">
        <v>385</v>
      </c>
      <c r="C3298">
        <v>1142</v>
      </c>
      <c r="D3298">
        <v>23940.91</v>
      </c>
      <c r="E3298">
        <v>1059</v>
      </c>
      <c r="F3298">
        <v>30938.91</v>
      </c>
      <c r="G3298">
        <v>29.215212000000001</v>
      </c>
      <c r="H3298">
        <v>12.01</v>
      </c>
      <c r="I3298">
        <v>17.205212</v>
      </c>
      <c r="J3298">
        <v>2.4325739999999998</v>
      </c>
      <c r="K3298">
        <v>0</v>
      </c>
      <c r="L3298">
        <v>0</v>
      </c>
      <c r="M3298">
        <v>83</v>
      </c>
      <c r="N3298">
        <v>-6998</v>
      </c>
      <c r="O3298">
        <v>7.2679510000000001</v>
      </c>
      <c r="P3298">
        <v>13</v>
      </c>
      <c r="Q3298">
        <v>1.1383540000000001</v>
      </c>
      <c r="R3298" t="s">
        <v>43</v>
      </c>
      <c r="S3298" t="s">
        <v>43</v>
      </c>
    </row>
    <row r="3299" spans="1:19">
      <c r="A3299">
        <v>5263</v>
      </c>
      <c r="B3299">
        <v>659</v>
      </c>
      <c r="C3299">
        <v>1142</v>
      </c>
      <c r="D3299">
        <v>30313.439999999999</v>
      </c>
      <c r="E3299">
        <v>1121</v>
      </c>
      <c r="F3299">
        <v>32089.439999999999</v>
      </c>
      <c r="G3299">
        <v>28.625727000000001</v>
      </c>
      <c r="H3299">
        <v>21.87</v>
      </c>
      <c r="I3299">
        <v>6.7557270000000003</v>
      </c>
      <c r="J3299">
        <v>1.3089040000000001</v>
      </c>
      <c r="K3299">
        <v>0</v>
      </c>
      <c r="L3299">
        <v>0</v>
      </c>
      <c r="M3299">
        <v>21</v>
      </c>
      <c r="N3299">
        <v>-1776</v>
      </c>
      <c r="O3299">
        <v>1.8388789999999999</v>
      </c>
      <c r="P3299">
        <v>25</v>
      </c>
      <c r="Q3299">
        <v>2.1891419999999999</v>
      </c>
      <c r="R3299" t="s">
        <v>43</v>
      </c>
      <c r="S3299" t="s">
        <v>43</v>
      </c>
    </row>
    <row r="3300" spans="1:19">
      <c r="A3300">
        <v>3717</v>
      </c>
      <c r="B3300">
        <v>650</v>
      </c>
      <c r="C3300">
        <v>1142</v>
      </c>
      <c r="D3300">
        <v>57013.51</v>
      </c>
      <c r="E3300">
        <v>1049</v>
      </c>
      <c r="F3300">
        <v>64932.51</v>
      </c>
      <c r="G3300">
        <v>61.899438000000004</v>
      </c>
      <c r="H3300">
        <v>37.79</v>
      </c>
      <c r="I3300">
        <v>24.109438000000001</v>
      </c>
      <c r="J3300">
        <v>1.637985</v>
      </c>
      <c r="K3300">
        <v>0</v>
      </c>
      <c r="L3300">
        <v>0</v>
      </c>
      <c r="M3300">
        <v>93</v>
      </c>
      <c r="N3300">
        <v>-7919</v>
      </c>
      <c r="O3300">
        <v>8.1436080000000004</v>
      </c>
      <c r="P3300">
        <v>17</v>
      </c>
      <c r="Q3300">
        <v>1.4886159999999999</v>
      </c>
      <c r="R3300" t="s">
        <v>43</v>
      </c>
      <c r="S3300" t="s">
        <v>43</v>
      </c>
    </row>
    <row r="3301" spans="1:19">
      <c r="A3301">
        <v>3523</v>
      </c>
      <c r="B3301">
        <v>343</v>
      </c>
      <c r="C3301">
        <v>1139</v>
      </c>
      <c r="D3301">
        <v>41475.870000000003</v>
      </c>
      <c r="E3301">
        <v>1056</v>
      </c>
      <c r="F3301">
        <v>50328.87</v>
      </c>
      <c r="G3301">
        <v>47.659914999999998</v>
      </c>
      <c r="H3301">
        <v>30.555</v>
      </c>
      <c r="I3301">
        <v>17.104914999999998</v>
      </c>
      <c r="J3301">
        <v>1.5598069999999999</v>
      </c>
      <c r="K3301">
        <v>0</v>
      </c>
      <c r="L3301">
        <v>0</v>
      </c>
      <c r="M3301">
        <v>83</v>
      </c>
      <c r="N3301">
        <v>-8853</v>
      </c>
      <c r="O3301">
        <v>7.2870939999999997</v>
      </c>
      <c r="P3301">
        <v>12</v>
      </c>
      <c r="Q3301">
        <v>1.0535559999999999</v>
      </c>
      <c r="R3301" t="s">
        <v>43</v>
      </c>
      <c r="S3301" t="s">
        <v>43</v>
      </c>
    </row>
    <row r="3302" spans="1:19">
      <c r="A3302">
        <v>2328</v>
      </c>
      <c r="B3302">
        <v>1371</v>
      </c>
      <c r="C3302">
        <v>1138</v>
      </c>
      <c r="D3302">
        <v>55954.66</v>
      </c>
      <c r="E3302">
        <v>1115</v>
      </c>
      <c r="F3302">
        <v>57774.66</v>
      </c>
      <c r="G3302">
        <v>51.815838999999997</v>
      </c>
      <c r="H3302">
        <v>21.89</v>
      </c>
      <c r="I3302">
        <v>29.925839</v>
      </c>
      <c r="J3302">
        <v>2.3671009999999999</v>
      </c>
      <c r="K3302">
        <v>0</v>
      </c>
      <c r="L3302">
        <v>0</v>
      </c>
      <c r="M3302">
        <v>23</v>
      </c>
      <c r="N3302">
        <v>-1820</v>
      </c>
      <c r="O3302">
        <v>2.0210900000000001</v>
      </c>
      <c r="P3302">
        <v>9</v>
      </c>
      <c r="Q3302">
        <v>0.79086100000000004</v>
      </c>
      <c r="R3302" t="s">
        <v>43</v>
      </c>
      <c r="S3302" t="s">
        <v>43</v>
      </c>
    </row>
    <row r="3303" spans="1:19">
      <c r="A3303">
        <v>2731</v>
      </c>
      <c r="B3303">
        <v>825</v>
      </c>
      <c r="C3303">
        <v>1137</v>
      </c>
      <c r="D3303">
        <v>74413.259999999995</v>
      </c>
      <c r="E3303">
        <v>1103</v>
      </c>
      <c r="F3303">
        <v>77563.259999999995</v>
      </c>
      <c r="G3303">
        <v>70.320272000000003</v>
      </c>
      <c r="H3303">
        <v>52</v>
      </c>
      <c r="I3303">
        <v>18.320271999999999</v>
      </c>
      <c r="J3303">
        <v>1.3523130000000001</v>
      </c>
      <c r="K3303">
        <v>0</v>
      </c>
      <c r="L3303">
        <v>0</v>
      </c>
      <c r="M3303">
        <v>34</v>
      </c>
      <c r="N3303">
        <v>-3150</v>
      </c>
      <c r="O3303">
        <v>2.9903249999999999</v>
      </c>
      <c r="P3303">
        <v>38</v>
      </c>
      <c r="Q3303">
        <v>3.3421280000000002</v>
      </c>
      <c r="R3303" t="s">
        <v>43</v>
      </c>
      <c r="S3303" t="s">
        <v>43</v>
      </c>
    </row>
    <row r="3304" spans="1:19">
      <c r="A3304">
        <v>2394</v>
      </c>
      <c r="B3304">
        <v>1577</v>
      </c>
      <c r="C3304">
        <v>1134</v>
      </c>
      <c r="D3304">
        <v>46636.83</v>
      </c>
      <c r="E3304">
        <v>1091</v>
      </c>
      <c r="F3304">
        <v>54115.83</v>
      </c>
      <c r="G3304">
        <v>49.602043999999999</v>
      </c>
      <c r="H3304">
        <v>29.97</v>
      </c>
      <c r="I3304">
        <v>19.632044</v>
      </c>
      <c r="J3304">
        <v>1.655057</v>
      </c>
      <c r="K3304">
        <v>0</v>
      </c>
      <c r="L3304">
        <v>0</v>
      </c>
      <c r="M3304">
        <v>43</v>
      </c>
      <c r="N3304">
        <v>-7479</v>
      </c>
      <c r="O3304">
        <v>3.791887</v>
      </c>
      <c r="P3304">
        <v>13</v>
      </c>
      <c r="Q3304">
        <v>1.1463840000000001</v>
      </c>
      <c r="R3304" t="s">
        <v>43</v>
      </c>
      <c r="S3304" t="s">
        <v>43</v>
      </c>
    </row>
    <row r="3305" spans="1:19">
      <c r="A3305">
        <v>4434</v>
      </c>
      <c r="B3305">
        <v>634</v>
      </c>
      <c r="C3305">
        <v>1134</v>
      </c>
      <c r="D3305">
        <v>35064.699999999997</v>
      </c>
      <c r="E3305">
        <v>1095</v>
      </c>
      <c r="F3305">
        <v>38409.699999999997</v>
      </c>
      <c r="G3305">
        <v>35.077351999999998</v>
      </c>
      <c r="H3305">
        <v>12.5</v>
      </c>
      <c r="I3305">
        <v>22.577352000000001</v>
      </c>
      <c r="J3305">
        <v>2.8061880000000001</v>
      </c>
      <c r="K3305">
        <v>0</v>
      </c>
      <c r="L3305">
        <v>0</v>
      </c>
      <c r="M3305">
        <v>39</v>
      </c>
      <c r="N3305">
        <v>-3345</v>
      </c>
      <c r="O3305">
        <v>3.4391530000000001</v>
      </c>
      <c r="P3305">
        <v>18</v>
      </c>
      <c r="Q3305">
        <v>1.587302</v>
      </c>
      <c r="R3305" t="s">
        <v>43</v>
      </c>
      <c r="S3305" t="s">
        <v>43</v>
      </c>
    </row>
    <row r="3306" spans="1:19">
      <c r="A3306">
        <v>4914</v>
      </c>
      <c r="B3306">
        <v>160</v>
      </c>
      <c r="C3306">
        <v>1133</v>
      </c>
      <c r="D3306">
        <v>23135.84</v>
      </c>
      <c r="E3306">
        <v>1070</v>
      </c>
      <c r="F3306">
        <v>28266.84</v>
      </c>
      <c r="G3306">
        <v>26.417607</v>
      </c>
      <c r="H3306">
        <v>14.97</v>
      </c>
      <c r="I3306">
        <v>11.447607</v>
      </c>
      <c r="J3306">
        <v>1.7647029999999999</v>
      </c>
      <c r="K3306">
        <v>0</v>
      </c>
      <c r="L3306">
        <v>0</v>
      </c>
      <c r="M3306">
        <v>63</v>
      </c>
      <c r="N3306">
        <v>-5131</v>
      </c>
      <c r="O3306">
        <v>5.5604589999999998</v>
      </c>
      <c r="P3306">
        <v>16</v>
      </c>
      <c r="Q3306">
        <v>1.41218</v>
      </c>
      <c r="R3306" t="s">
        <v>43</v>
      </c>
      <c r="S3306" t="s">
        <v>43</v>
      </c>
    </row>
    <row r="3307" spans="1:19">
      <c r="A3307">
        <v>270</v>
      </c>
      <c r="B3307">
        <v>103</v>
      </c>
      <c r="C3307">
        <v>1132</v>
      </c>
      <c r="D3307">
        <v>44387.64</v>
      </c>
      <c r="E3307">
        <v>1047</v>
      </c>
      <c r="F3307">
        <v>50980.639999999999</v>
      </c>
      <c r="G3307">
        <v>48.692110999999997</v>
      </c>
      <c r="H3307">
        <v>42.9</v>
      </c>
      <c r="I3307">
        <v>5.7921110000000002</v>
      </c>
      <c r="J3307">
        <v>1.135014</v>
      </c>
      <c r="K3307">
        <v>0</v>
      </c>
      <c r="L3307">
        <v>0</v>
      </c>
      <c r="M3307">
        <v>85</v>
      </c>
      <c r="N3307">
        <v>-6593</v>
      </c>
      <c r="O3307">
        <v>7.5088340000000002</v>
      </c>
      <c r="P3307">
        <v>26</v>
      </c>
      <c r="Q3307">
        <v>2.2968199999999999</v>
      </c>
      <c r="R3307" t="s">
        <v>43</v>
      </c>
      <c r="S3307" t="s">
        <v>43</v>
      </c>
    </row>
    <row r="3308" spans="1:19">
      <c r="A3308">
        <v>4063</v>
      </c>
      <c r="B3308">
        <v>1121</v>
      </c>
      <c r="C3308">
        <v>1128</v>
      </c>
      <c r="D3308">
        <v>31569.61</v>
      </c>
      <c r="E3308">
        <v>1108</v>
      </c>
      <c r="F3308">
        <v>32385.61</v>
      </c>
      <c r="G3308">
        <v>29.22889</v>
      </c>
      <c r="H3308">
        <v>14.16</v>
      </c>
      <c r="I3308">
        <v>15.06889</v>
      </c>
      <c r="J3308">
        <v>2.064187</v>
      </c>
      <c r="K3308">
        <v>10</v>
      </c>
      <c r="L3308">
        <v>0.88652500000000001</v>
      </c>
      <c r="M3308">
        <v>10</v>
      </c>
      <c r="N3308">
        <v>-816</v>
      </c>
      <c r="O3308">
        <v>0.88652500000000001</v>
      </c>
      <c r="P3308">
        <v>9</v>
      </c>
      <c r="Q3308">
        <v>0.79787200000000003</v>
      </c>
      <c r="R3308" t="s">
        <v>43</v>
      </c>
      <c r="S3308" t="s">
        <v>43</v>
      </c>
    </row>
    <row r="3309" spans="1:19">
      <c r="A3309">
        <v>3343</v>
      </c>
      <c r="B3309">
        <v>1997</v>
      </c>
      <c r="C3309">
        <v>1127</v>
      </c>
      <c r="D3309">
        <v>38338.71</v>
      </c>
      <c r="E3309">
        <v>1079</v>
      </c>
      <c r="F3309">
        <v>42298.71</v>
      </c>
      <c r="G3309">
        <v>39.201770000000003</v>
      </c>
      <c r="H3309">
        <v>21.32</v>
      </c>
      <c r="I3309">
        <v>17.881769999999999</v>
      </c>
      <c r="J3309">
        <v>1.838732</v>
      </c>
      <c r="K3309">
        <v>0</v>
      </c>
      <c r="L3309">
        <v>0</v>
      </c>
      <c r="M3309">
        <v>48</v>
      </c>
      <c r="N3309">
        <v>-3960</v>
      </c>
      <c r="O3309">
        <v>4.2590950000000003</v>
      </c>
      <c r="P3309">
        <v>18</v>
      </c>
      <c r="Q3309">
        <v>1.5971610000000001</v>
      </c>
      <c r="R3309" t="s">
        <v>43</v>
      </c>
      <c r="S3309" t="s">
        <v>43</v>
      </c>
    </row>
    <row r="3310" spans="1:19">
      <c r="A3310">
        <v>3562</v>
      </c>
      <c r="B3310">
        <v>932</v>
      </c>
      <c r="C3310">
        <v>1126</v>
      </c>
      <c r="D3310">
        <v>57150.23</v>
      </c>
      <c r="E3310">
        <v>1094</v>
      </c>
      <c r="F3310">
        <v>60260.23</v>
      </c>
      <c r="G3310">
        <v>55.082476999999997</v>
      </c>
      <c r="H3310">
        <v>48.33</v>
      </c>
      <c r="I3310">
        <v>6.7524769999999998</v>
      </c>
      <c r="J3310">
        <v>1.139716</v>
      </c>
      <c r="K3310">
        <v>0</v>
      </c>
      <c r="L3310">
        <v>0</v>
      </c>
      <c r="M3310">
        <v>32</v>
      </c>
      <c r="N3310">
        <v>-3110</v>
      </c>
      <c r="O3310">
        <v>2.8419180000000002</v>
      </c>
      <c r="P3310">
        <v>23</v>
      </c>
      <c r="Q3310">
        <v>2.0426289999999998</v>
      </c>
      <c r="R3310" t="s">
        <v>43</v>
      </c>
      <c r="S3310" t="s">
        <v>43</v>
      </c>
    </row>
    <row r="3311" spans="1:19">
      <c r="A3311">
        <v>4825</v>
      </c>
      <c r="B3311">
        <v>1549</v>
      </c>
      <c r="C3311">
        <v>1125</v>
      </c>
      <c r="D3311">
        <v>102194.57</v>
      </c>
      <c r="E3311">
        <v>1041</v>
      </c>
      <c r="F3311">
        <v>111934.57</v>
      </c>
      <c r="G3311">
        <v>107.526004</v>
      </c>
      <c r="H3311">
        <v>76</v>
      </c>
      <c r="I3311">
        <v>31.526004</v>
      </c>
      <c r="J3311">
        <v>1.4148160000000001</v>
      </c>
      <c r="K3311">
        <v>0</v>
      </c>
      <c r="L3311">
        <v>0</v>
      </c>
      <c r="M3311">
        <v>84</v>
      </c>
      <c r="N3311">
        <v>-9740</v>
      </c>
      <c r="O3311">
        <v>7.4666670000000002</v>
      </c>
      <c r="P3311">
        <v>33</v>
      </c>
      <c r="Q3311">
        <v>2.9333330000000002</v>
      </c>
      <c r="R3311" t="s">
        <v>43</v>
      </c>
      <c r="S3311" t="s">
        <v>43</v>
      </c>
    </row>
    <row r="3312" spans="1:19">
      <c r="A3312">
        <v>5493</v>
      </c>
      <c r="B3312">
        <v>69</v>
      </c>
      <c r="C3312">
        <v>1124</v>
      </c>
      <c r="D3312">
        <v>44798.04</v>
      </c>
      <c r="E3312">
        <v>1024</v>
      </c>
      <c r="F3312">
        <v>54000.99</v>
      </c>
      <c r="G3312">
        <v>52.735342000000003</v>
      </c>
      <c r="H3312">
        <v>47.655000000000001</v>
      </c>
      <c r="I3312">
        <v>5.0803419999999999</v>
      </c>
      <c r="J3312">
        <v>1.1066069999999999</v>
      </c>
      <c r="K3312">
        <v>0</v>
      </c>
      <c r="L3312">
        <v>0</v>
      </c>
      <c r="M3312">
        <v>100</v>
      </c>
      <c r="N3312">
        <v>-9202.9500000000007</v>
      </c>
      <c r="O3312">
        <v>8.8967969999999994</v>
      </c>
      <c r="P3312">
        <v>40</v>
      </c>
      <c r="Q3312">
        <v>3.558719</v>
      </c>
      <c r="R3312" t="s">
        <v>43</v>
      </c>
      <c r="S3312" t="s">
        <v>43</v>
      </c>
    </row>
    <row r="3313" spans="1:19">
      <c r="A3313">
        <v>3437</v>
      </c>
      <c r="B3313">
        <v>1577</v>
      </c>
      <c r="C3313">
        <v>1123</v>
      </c>
      <c r="D3313">
        <v>45748.07</v>
      </c>
      <c r="E3313">
        <v>1082</v>
      </c>
      <c r="F3313">
        <v>51825.07</v>
      </c>
      <c r="G3313">
        <v>47.897477000000002</v>
      </c>
      <c r="H3313">
        <v>32.664999999999999</v>
      </c>
      <c r="I3313">
        <v>15.232476999999999</v>
      </c>
      <c r="J3313">
        <v>1.466324</v>
      </c>
      <c r="K3313">
        <v>0</v>
      </c>
      <c r="L3313">
        <v>0</v>
      </c>
      <c r="M3313">
        <v>41</v>
      </c>
      <c r="N3313">
        <v>-6077</v>
      </c>
      <c r="O3313">
        <v>3.650935</v>
      </c>
      <c r="P3313">
        <v>19</v>
      </c>
      <c r="Q3313">
        <v>1.691897</v>
      </c>
      <c r="R3313" t="s">
        <v>43</v>
      </c>
      <c r="S3313" t="s">
        <v>43</v>
      </c>
    </row>
    <row r="3314" spans="1:19">
      <c r="A3314">
        <v>70</v>
      </c>
      <c r="B3314">
        <v>1993</v>
      </c>
      <c r="C3314">
        <v>1122</v>
      </c>
      <c r="D3314">
        <v>106461.96</v>
      </c>
      <c r="E3314">
        <v>1003</v>
      </c>
      <c r="F3314">
        <v>121343.96</v>
      </c>
      <c r="G3314">
        <v>120.98101699999999</v>
      </c>
      <c r="H3314">
        <v>80</v>
      </c>
      <c r="I3314">
        <v>40.981017000000001</v>
      </c>
      <c r="J3314">
        <v>1.5122629999999999</v>
      </c>
      <c r="K3314">
        <v>0</v>
      </c>
      <c r="L3314">
        <v>0</v>
      </c>
      <c r="M3314">
        <v>119</v>
      </c>
      <c r="N3314">
        <v>-14882</v>
      </c>
      <c r="O3314">
        <v>10.606061</v>
      </c>
      <c r="P3314">
        <v>16</v>
      </c>
      <c r="Q3314">
        <v>1.4260250000000001</v>
      </c>
      <c r="R3314" t="s">
        <v>43</v>
      </c>
      <c r="S3314" t="s">
        <v>43</v>
      </c>
    </row>
    <row r="3315" spans="1:19">
      <c r="A3315">
        <v>2374</v>
      </c>
      <c r="B3315">
        <v>1366</v>
      </c>
      <c r="C3315">
        <v>1122</v>
      </c>
      <c r="D3315">
        <v>28867.45</v>
      </c>
      <c r="E3315">
        <v>1054</v>
      </c>
      <c r="F3315">
        <v>34163.449999999997</v>
      </c>
      <c r="G3315">
        <v>32.413139999999999</v>
      </c>
      <c r="H3315">
        <v>13.71</v>
      </c>
      <c r="I3315">
        <v>18.703140000000001</v>
      </c>
      <c r="J3315">
        <v>2.3641969999999999</v>
      </c>
      <c r="K3315">
        <v>0</v>
      </c>
      <c r="L3315">
        <v>0</v>
      </c>
      <c r="M3315">
        <v>68</v>
      </c>
      <c r="N3315">
        <v>-5296</v>
      </c>
      <c r="O3315">
        <v>6.0606059999999999</v>
      </c>
      <c r="P3315">
        <v>17</v>
      </c>
      <c r="Q3315">
        <v>1.5151520000000001</v>
      </c>
      <c r="R3315" t="s">
        <v>43</v>
      </c>
      <c r="S3315" t="s">
        <v>43</v>
      </c>
    </row>
    <row r="3316" spans="1:19">
      <c r="A3316">
        <v>4893</v>
      </c>
      <c r="B3316">
        <v>1668</v>
      </c>
      <c r="C3316">
        <v>1121</v>
      </c>
      <c r="D3316">
        <v>79272.2</v>
      </c>
      <c r="E3316">
        <v>1059</v>
      </c>
      <c r="F3316">
        <v>84788.2</v>
      </c>
      <c r="G3316">
        <v>80.064400000000006</v>
      </c>
      <c r="H3316">
        <v>79.989999999999995</v>
      </c>
      <c r="I3316">
        <v>7.4399999999999994E-2</v>
      </c>
      <c r="J3316">
        <v>1.0009300000000001</v>
      </c>
      <c r="K3316">
        <v>0</v>
      </c>
      <c r="L3316">
        <v>0</v>
      </c>
      <c r="M3316">
        <v>62</v>
      </c>
      <c r="N3316">
        <v>-5516</v>
      </c>
      <c r="O3316">
        <v>5.5307760000000004</v>
      </c>
      <c r="P3316">
        <v>22</v>
      </c>
      <c r="Q3316">
        <v>1.9625330000000001</v>
      </c>
      <c r="R3316" t="s">
        <v>43</v>
      </c>
      <c r="S3316" t="s">
        <v>43</v>
      </c>
    </row>
    <row r="3317" spans="1:19">
      <c r="A3317">
        <v>5793</v>
      </c>
      <c r="B3317">
        <v>155</v>
      </c>
      <c r="C3317">
        <v>1121</v>
      </c>
      <c r="D3317">
        <v>6707.69</v>
      </c>
      <c r="E3317">
        <v>1120</v>
      </c>
      <c r="F3317">
        <v>6983.69</v>
      </c>
      <c r="G3317">
        <v>6.2354380000000003</v>
      </c>
      <c r="H3317">
        <v>2.7</v>
      </c>
      <c r="I3317">
        <v>3.5354380000000001</v>
      </c>
      <c r="J3317">
        <v>2.3094209999999999</v>
      </c>
      <c r="K3317">
        <v>0</v>
      </c>
      <c r="L3317">
        <v>0</v>
      </c>
      <c r="M3317">
        <v>1</v>
      </c>
      <c r="N3317">
        <v>-276</v>
      </c>
      <c r="O3317">
        <v>8.9205999999999994E-2</v>
      </c>
      <c r="P3317">
        <v>9</v>
      </c>
      <c r="Q3317">
        <v>0.80285499999999999</v>
      </c>
      <c r="R3317" t="s">
        <v>43</v>
      </c>
      <c r="S3317" t="s">
        <v>43</v>
      </c>
    </row>
    <row r="3318" spans="1:19">
      <c r="A3318">
        <v>3891</v>
      </c>
      <c r="B3318">
        <v>816</v>
      </c>
      <c r="C3318">
        <v>1120</v>
      </c>
      <c r="D3318">
        <v>47658.59</v>
      </c>
      <c r="E3318">
        <v>1042</v>
      </c>
      <c r="F3318">
        <v>56177.59</v>
      </c>
      <c r="G3318">
        <v>53.913234000000003</v>
      </c>
      <c r="H3318">
        <v>24.684999999999999</v>
      </c>
      <c r="I3318">
        <v>29.228234</v>
      </c>
      <c r="J3318">
        <v>2.1840480000000002</v>
      </c>
      <c r="K3318">
        <v>0</v>
      </c>
      <c r="L3318">
        <v>0</v>
      </c>
      <c r="M3318">
        <v>78</v>
      </c>
      <c r="N3318">
        <v>-8519</v>
      </c>
      <c r="O3318">
        <v>6.9642860000000004</v>
      </c>
      <c r="P3318">
        <v>12</v>
      </c>
      <c r="Q3318">
        <v>1.071429</v>
      </c>
      <c r="R3318" t="s">
        <v>43</v>
      </c>
      <c r="S3318" t="s">
        <v>43</v>
      </c>
    </row>
    <row r="3319" spans="1:19">
      <c r="A3319">
        <v>4038</v>
      </c>
      <c r="B3319">
        <v>277</v>
      </c>
      <c r="C3319">
        <v>1120</v>
      </c>
      <c r="D3319">
        <v>20672.38</v>
      </c>
      <c r="E3319">
        <v>1067</v>
      </c>
      <c r="F3319">
        <v>24890.38</v>
      </c>
      <c r="G3319">
        <v>23.327441</v>
      </c>
      <c r="H3319">
        <v>9.43</v>
      </c>
      <c r="I3319">
        <v>13.897441000000001</v>
      </c>
      <c r="J3319">
        <v>2.4737480000000001</v>
      </c>
      <c r="K3319">
        <v>0</v>
      </c>
      <c r="L3319">
        <v>0</v>
      </c>
      <c r="M3319">
        <v>53</v>
      </c>
      <c r="N3319">
        <v>-4218</v>
      </c>
      <c r="O3319">
        <v>4.7321429999999998</v>
      </c>
      <c r="P3319">
        <v>15</v>
      </c>
      <c r="Q3319">
        <v>1.339286</v>
      </c>
      <c r="R3319" t="s">
        <v>43</v>
      </c>
      <c r="S3319" t="s">
        <v>43</v>
      </c>
    </row>
    <row r="3320" spans="1:19">
      <c r="A3320">
        <v>2501</v>
      </c>
      <c r="B3320">
        <v>1560</v>
      </c>
      <c r="C3320">
        <v>1120</v>
      </c>
      <c r="D3320">
        <v>60595.72</v>
      </c>
      <c r="E3320">
        <v>1043</v>
      </c>
      <c r="F3320">
        <v>70069.72</v>
      </c>
      <c r="G3320">
        <v>67.180940000000007</v>
      </c>
      <c r="H3320">
        <v>42.81</v>
      </c>
      <c r="I3320">
        <v>24.370940000000001</v>
      </c>
      <c r="J3320">
        <v>1.5692809999999999</v>
      </c>
      <c r="K3320">
        <v>0</v>
      </c>
      <c r="L3320">
        <v>0</v>
      </c>
      <c r="M3320">
        <v>77</v>
      </c>
      <c r="N3320">
        <v>-9474</v>
      </c>
      <c r="O3320">
        <v>6.875</v>
      </c>
      <c r="P3320">
        <v>13</v>
      </c>
      <c r="Q3320">
        <v>1.160714</v>
      </c>
      <c r="R3320" t="s">
        <v>43</v>
      </c>
      <c r="S3320" t="s">
        <v>43</v>
      </c>
    </row>
    <row r="3321" spans="1:19">
      <c r="A3321">
        <v>5455</v>
      </c>
      <c r="B3321">
        <v>1560</v>
      </c>
      <c r="C3321">
        <v>1118</v>
      </c>
      <c r="D3321">
        <v>58030.87</v>
      </c>
      <c r="E3321">
        <v>1046</v>
      </c>
      <c r="F3321">
        <v>66386.87</v>
      </c>
      <c r="G3321">
        <v>63.467371</v>
      </c>
      <c r="H3321">
        <v>39.04</v>
      </c>
      <c r="I3321">
        <v>24.427371000000001</v>
      </c>
      <c r="J3321">
        <v>1.6257010000000001</v>
      </c>
      <c r="K3321">
        <v>0</v>
      </c>
      <c r="L3321">
        <v>0</v>
      </c>
      <c r="M3321">
        <v>72</v>
      </c>
      <c r="N3321">
        <v>-8356</v>
      </c>
      <c r="O3321">
        <v>6.4400719999999998</v>
      </c>
      <c r="P3321">
        <v>10</v>
      </c>
      <c r="Q3321">
        <v>0.89445399999999997</v>
      </c>
      <c r="R3321" t="s">
        <v>43</v>
      </c>
      <c r="S3321" t="s">
        <v>43</v>
      </c>
    </row>
    <row r="3322" spans="1:19">
      <c r="A3322">
        <v>2802</v>
      </c>
      <c r="B3322">
        <v>92</v>
      </c>
      <c r="C3322">
        <v>1117</v>
      </c>
      <c r="D3322">
        <v>24453.33</v>
      </c>
      <c r="E3322">
        <v>1089</v>
      </c>
      <c r="F3322">
        <v>27235.33</v>
      </c>
      <c r="G3322">
        <v>25.009485999999999</v>
      </c>
      <c r="H3322">
        <v>12.3</v>
      </c>
      <c r="I3322">
        <v>12.709486</v>
      </c>
      <c r="J3322">
        <v>2.0332919999999999</v>
      </c>
      <c r="K3322">
        <v>0</v>
      </c>
      <c r="L3322">
        <v>0</v>
      </c>
      <c r="M3322">
        <v>28</v>
      </c>
      <c r="N3322">
        <v>-2782</v>
      </c>
      <c r="O3322">
        <v>2.5067140000000001</v>
      </c>
      <c r="P3322">
        <v>12</v>
      </c>
      <c r="Q3322">
        <v>1.074306</v>
      </c>
      <c r="R3322" t="s">
        <v>43</v>
      </c>
      <c r="S3322" t="s">
        <v>43</v>
      </c>
    </row>
    <row r="3323" spans="1:19">
      <c r="A3323">
        <v>4738</v>
      </c>
      <c r="B3323">
        <v>1615</v>
      </c>
      <c r="C3323">
        <v>1117</v>
      </c>
      <c r="D3323">
        <v>58694.29</v>
      </c>
      <c r="E3323">
        <v>1104</v>
      </c>
      <c r="F3323">
        <v>62022.29</v>
      </c>
      <c r="G3323">
        <v>56.179611000000001</v>
      </c>
      <c r="H3323">
        <v>16.675000000000001</v>
      </c>
      <c r="I3323">
        <v>39.504610999999997</v>
      </c>
      <c r="J3323">
        <v>3.3690920000000002</v>
      </c>
      <c r="K3323">
        <v>0</v>
      </c>
      <c r="L3323">
        <v>0</v>
      </c>
      <c r="M3323">
        <v>13</v>
      </c>
      <c r="N3323">
        <v>-3328</v>
      </c>
      <c r="O3323">
        <v>1.163832</v>
      </c>
      <c r="P3323">
        <v>28</v>
      </c>
      <c r="Q3323">
        <v>2.5067140000000001</v>
      </c>
      <c r="R3323" t="s">
        <v>43</v>
      </c>
      <c r="S3323" t="s">
        <v>43</v>
      </c>
    </row>
    <row r="3324" spans="1:19">
      <c r="A3324">
        <v>1234</v>
      </c>
      <c r="B3324">
        <v>1417</v>
      </c>
      <c r="C3324">
        <v>1113</v>
      </c>
      <c r="D3324">
        <v>29489.97</v>
      </c>
      <c r="E3324">
        <v>1064</v>
      </c>
      <c r="F3324">
        <v>34184.97</v>
      </c>
      <c r="G3324">
        <v>32.128731000000002</v>
      </c>
      <c r="H3324">
        <v>20.475000000000001</v>
      </c>
      <c r="I3324">
        <v>11.653731000000001</v>
      </c>
      <c r="J3324">
        <v>1.569169</v>
      </c>
      <c r="K3324">
        <v>0</v>
      </c>
      <c r="L3324">
        <v>0</v>
      </c>
      <c r="M3324">
        <v>49</v>
      </c>
      <c r="N3324">
        <v>-4695</v>
      </c>
      <c r="O3324">
        <v>4.4025160000000003</v>
      </c>
      <c r="P3324">
        <v>12</v>
      </c>
      <c r="Q3324">
        <v>1.0781670000000001</v>
      </c>
      <c r="R3324" t="s">
        <v>43</v>
      </c>
      <c r="S3324" t="s">
        <v>43</v>
      </c>
    </row>
    <row r="3325" spans="1:19">
      <c r="A3325">
        <v>2074</v>
      </c>
      <c r="B3325">
        <v>1430</v>
      </c>
      <c r="C3325">
        <v>1113</v>
      </c>
      <c r="D3325">
        <v>89762.71</v>
      </c>
      <c r="E3325">
        <v>1026</v>
      </c>
      <c r="F3325">
        <v>99894.71</v>
      </c>
      <c r="G3325">
        <v>97.363264999999998</v>
      </c>
      <c r="H3325">
        <v>68.84</v>
      </c>
      <c r="I3325">
        <v>28.523264999999999</v>
      </c>
      <c r="J3325">
        <v>1.4143410000000001</v>
      </c>
      <c r="K3325">
        <v>0</v>
      </c>
      <c r="L3325">
        <v>0</v>
      </c>
      <c r="M3325">
        <v>87</v>
      </c>
      <c r="N3325">
        <v>-10132</v>
      </c>
      <c r="O3325">
        <v>7.8167119999999999</v>
      </c>
      <c r="P3325">
        <v>21</v>
      </c>
      <c r="Q3325">
        <v>1.886792</v>
      </c>
      <c r="R3325" t="s">
        <v>43</v>
      </c>
      <c r="S3325" t="s">
        <v>43</v>
      </c>
    </row>
    <row r="3326" spans="1:19">
      <c r="A3326">
        <v>5513</v>
      </c>
      <c r="B3326">
        <v>132</v>
      </c>
      <c r="C3326">
        <v>1111</v>
      </c>
      <c r="D3326">
        <v>44463.62</v>
      </c>
      <c r="E3326">
        <v>1038</v>
      </c>
      <c r="F3326">
        <v>52433.62</v>
      </c>
      <c r="G3326">
        <v>50.514085000000001</v>
      </c>
      <c r="H3326">
        <v>42.03</v>
      </c>
      <c r="I3326">
        <v>8.4840850000000003</v>
      </c>
      <c r="J3326">
        <v>1.2018580000000001</v>
      </c>
      <c r="K3326">
        <v>0</v>
      </c>
      <c r="L3326">
        <v>0</v>
      </c>
      <c r="M3326">
        <v>73</v>
      </c>
      <c r="N3326">
        <v>-7970</v>
      </c>
      <c r="O3326">
        <v>6.5706569999999997</v>
      </c>
      <c r="P3326">
        <v>29</v>
      </c>
      <c r="Q3326">
        <v>2.6102609999999999</v>
      </c>
      <c r="R3326" t="s">
        <v>43</v>
      </c>
      <c r="S3326" t="s">
        <v>43</v>
      </c>
    </row>
    <row r="3327" spans="1:19">
      <c r="A3327">
        <v>4839</v>
      </c>
      <c r="B3327">
        <v>1810</v>
      </c>
      <c r="C3327">
        <v>1109</v>
      </c>
      <c r="D3327">
        <v>42615.58</v>
      </c>
      <c r="E3327">
        <v>1043</v>
      </c>
      <c r="F3327">
        <v>49953.58</v>
      </c>
      <c r="G3327">
        <v>47.894131999999999</v>
      </c>
      <c r="H3327">
        <v>22.76</v>
      </c>
      <c r="I3327">
        <v>25.134132000000001</v>
      </c>
      <c r="J3327">
        <v>2.1043120000000002</v>
      </c>
      <c r="K3327">
        <v>0</v>
      </c>
      <c r="L3327">
        <v>0</v>
      </c>
      <c r="M3327">
        <v>66</v>
      </c>
      <c r="N3327">
        <v>-7338</v>
      </c>
      <c r="O3327">
        <v>5.9513069999999999</v>
      </c>
      <c r="P3327">
        <v>18</v>
      </c>
      <c r="Q3327">
        <v>1.623084</v>
      </c>
      <c r="R3327" t="s">
        <v>43</v>
      </c>
      <c r="S3327" t="s">
        <v>43</v>
      </c>
    </row>
    <row r="3328" spans="1:19">
      <c r="A3328">
        <v>5170</v>
      </c>
      <c r="B3328">
        <v>1019</v>
      </c>
      <c r="C3328">
        <v>1108</v>
      </c>
      <c r="D3328">
        <v>65029.23</v>
      </c>
      <c r="E3328">
        <v>1056</v>
      </c>
      <c r="F3328">
        <v>72630.23</v>
      </c>
      <c r="G3328">
        <v>68.778627</v>
      </c>
      <c r="H3328">
        <v>46.115000000000002</v>
      </c>
      <c r="I3328">
        <v>22.663627000000002</v>
      </c>
      <c r="J3328">
        <v>1.4914590000000001</v>
      </c>
      <c r="K3328">
        <v>0</v>
      </c>
      <c r="L3328">
        <v>0</v>
      </c>
      <c r="M3328">
        <v>52</v>
      </c>
      <c r="N3328">
        <v>-7601</v>
      </c>
      <c r="O3328">
        <v>4.6931409999999998</v>
      </c>
      <c r="P3328">
        <v>20</v>
      </c>
      <c r="Q3328">
        <v>1.8050539999999999</v>
      </c>
      <c r="R3328" t="s">
        <v>43</v>
      </c>
      <c r="S3328" t="s">
        <v>43</v>
      </c>
    </row>
    <row r="3329" spans="1:19">
      <c r="A3329">
        <v>6121</v>
      </c>
      <c r="B3329">
        <v>709</v>
      </c>
      <c r="C3329">
        <v>1105</v>
      </c>
      <c r="D3329">
        <v>35180.42</v>
      </c>
      <c r="E3329">
        <v>1076</v>
      </c>
      <c r="F3329">
        <v>38366.42</v>
      </c>
      <c r="G3329">
        <v>35.656523999999997</v>
      </c>
      <c r="H3329">
        <v>22.49</v>
      </c>
      <c r="I3329">
        <v>13.166524000000001</v>
      </c>
      <c r="J3329">
        <v>1.585439</v>
      </c>
      <c r="K3329">
        <v>0</v>
      </c>
      <c r="L3329">
        <v>0</v>
      </c>
      <c r="M3329">
        <v>29</v>
      </c>
      <c r="N3329">
        <v>-3186</v>
      </c>
      <c r="O3329">
        <v>2.6244339999999999</v>
      </c>
      <c r="P3329">
        <v>15</v>
      </c>
      <c r="Q3329">
        <v>1.3574660000000001</v>
      </c>
      <c r="R3329" t="s">
        <v>43</v>
      </c>
      <c r="S3329" t="s">
        <v>43</v>
      </c>
    </row>
    <row r="3330" spans="1:19">
      <c r="A3330">
        <v>2274</v>
      </c>
      <c r="B3330">
        <v>1362</v>
      </c>
      <c r="C3330">
        <v>1105</v>
      </c>
      <c r="D3330">
        <v>19587.53</v>
      </c>
      <c r="E3330">
        <v>1101</v>
      </c>
      <c r="F3330">
        <v>19776.54</v>
      </c>
      <c r="G3330">
        <v>17.962343000000001</v>
      </c>
      <c r="H3330">
        <v>16.670000000000002</v>
      </c>
      <c r="I3330">
        <v>1.292343</v>
      </c>
      <c r="J3330">
        <v>1.0775250000000001</v>
      </c>
      <c r="K3330">
        <v>0</v>
      </c>
      <c r="L3330">
        <v>0</v>
      </c>
      <c r="M3330">
        <v>4</v>
      </c>
      <c r="N3330">
        <v>-189.01</v>
      </c>
      <c r="O3330">
        <v>0.36199100000000001</v>
      </c>
      <c r="P3330">
        <v>6</v>
      </c>
      <c r="Q3330">
        <v>0.54298599999999997</v>
      </c>
      <c r="R3330" t="s">
        <v>43</v>
      </c>
      <c r="S3330" t="s">
        <v>43</v>
      </c>
    </row>
    <row r="3331" spans="1:19">
      <c r="A3331">
        <v>2245</v>
      </c>
      <c r="B3331">
        <v>1634</v>
      </c>
      <c r="C3331">
        <v>1104</v>
      </c>
      <c r="D3331">
        <v>30640.22</v>
      </c>
      <c r="E3331">
        <v>1095</v>
      </c>
      <c r="F3331">
        <v>32173.22</v>
      </c>
      <c r="G3331">
        <v>29.381936</v>
      </c>
      <c r="H3331">
        <v>4.3099999999999996</v>
      </c>
      <c r="I3331">
        <v>25.071936000000001</v>
      </c>
      <c r="J3331">
        <v>6.8171549999999996</v>
      </c>
      <c r="K3331">
        <v>0</v>
      </c>
      <c r="L3331">
        <v>0</v>
      </c>
      <c r="M3331">
        <v>9</v>
      </c>
      <c r="N3331">
        <v>-1533</v>
      </c>
      <c r="O3331">
        <v>0.81521699999999997</v>
      </c>
      <c r="P3331">
        <v>5</v>
      </c>
      <c r="Q3331">
        <v>0.452899</v>
      </c>
      <c r="R3331" t="s">
        <v>43</v>
      </c>
      <c r="S3331" t="s">
        <v>43</v>
      </c>
    </row>
    <row r="3332" spans="1:19">
      <c r="A3332">
        <v>4901</v>
      </c>
      <c r="B3332">
        <v>1488</v>
      </c>
      <c r="C3332">
        <v>1104</v>
      </c>
      <c r="D3332">
        <v>26284.44</v>
      </c>
      <c r="E3332">
        <v>1092</v>
      </c>
      <c r="F3332">
        <v>27451.439999999999</v>
      </c>
      <c r="G3332">
        <v>25.138680999999998</v>
      </c>
      <c r="H3332">
        <v>14.555</v>
      </c>
      <c r="I3332">
        <v>10.583681</v>
      </c>
      <c r="J3332">
        <v>1.7271510000000001</v>
      </c>
      <c r="K3332">
        <v>0</v>
      </c>
      <c r="L3332">
        <v>0</v>
      </c>
      <c r="M3332">
        <v>12</v>
      </c>
      <c r="N3332">
        <v>-1167</v>
      </c>
      <c r="O3332">
        <v>1.086957</v>
      </c>
      <c r="P3332">
        <v>19</v>
      </c>
      <c r="Q3332">
        <v>1.721014</v>
      </c>
      <c r="R3332" t="s">
        <v>43</v>
      </c>
      <c r="S3332" t="s">
        <v>43</v>
      </c>
    </row>
    <row r="3333" spans="1:19">
      <c r="A3333">
        <v>5128</v>
      </c>
      <c r="B3333">
        <v>1179</v>
      </c>
      <c r="C3333">
        <v>1104</v>
      </c>
      <c r="D3333">
        <v>46401.17</v>
      </c>
      <c r="E3333">
        <v>1051</v>
      </c>
      <c r="F3333">
        <v>53357.17</v>
      </c>
      <c r="G3333">
        <v>50.768002000000003</v>
      </c>
      <c r="H3333">
        <v>30.9</v>
      </c>
      <c r="I3333">
        <v>19.868002000000001</v>
      </c>
      <c r="J3333">
        <v>1.6429769999999999</v>
      </c>
      <c r="K3333">
        <v>0</v>
      </c>
      <c r="L3333">
        <v>0</v>
      </c>
      <c r="M3333">
        <v>53</v>
      </c>
      <c r="N3333">
        <v>-6956</v>
      </c>
      <c r="O3333">
        <v>4.8007249999999999</v>
      </c>
      <c r="P3333">
        <v>18</v>
      </c>
      <c r="Q3333">
        <v>1.6304350000000001</v>
      </c>
      <c r="R3333" t="s">
        <v>43</v>
      </c>
      <c r="S3333" t="s">
        <v>43</v>
      </c>
    </row>
    <row r="3334" spans="1:19">
      <c r="A3334">
        <v>343</v>
      </c>
      <c r="B3334">
        <v>583</v>
      </c>
      <c r="C3334">
        <v>1103</v>
      </c>
      <c r="D3334">
        <v>61074.18</v>
      </c>
      <c r="E3334">
        <v>1081</v>
      </c>
      <c r="F3334">
        <v>66899.179999999993</v>
      </c>
      <c r="G3334">
        <v>61.886383000000002</v>
      </c>
      <c r="H3334">
        <v>22.79</v>
      </c>
      <c r="I3334">
        <v>39.096383000000003</v>
      </c>
      <c r="J3334">
        <v>2.715506</v>
      </c>
      <c r="K3334">
        <v>0</v>
      </c>
      <c r="L3334">
        <v>0</v>
      </c>
      <c r="M3334">
        <v>22</v>
      </c>
      <c r="N3334">
        <v>-5825</v>
      </c>
      <c r="O3334">
        <v>1.9945600000000001</v>
      </c>
      <c r="P3334">
        <v>8</v>
      </c>
      <c r="Q3334">
        <v>0.72529500000000002</v>
      </c>
      <c r="R3334" t="s">
        <v>43</v>
      </c>
      <c r="S3334" t="s">
        <v>43</v>
      </c>
    </row>
    <row r="3335" spans="1:19">
      <c r="A3335">
        <v>252</v>
      </c>
      <c r="B3335">
        <v>69</v>
      </c>
      <c r="C3335">
        <v>1102</v>
      </c>
      <c r="D3335">
        <v>49687.76</v>
      </c>
      <c r="E3335">
        <v>1007</v>
      </c>
      <c r="F3335">
        <v>59984.76</v>
      </c>
      <c r="G3335">
        <v>59.567785999999998</v>
      </c>
      <c r="H3335">
        <v>50.45</v>
      </c>
      <c r="I3335">
        <v>9.1177860000000006</v>
      </c>
      <c r="J3335">
        <v>1.1807289999999999</v>
      </c>
      <c r="K3335">
        <v>0</v>
      </c>
      <c r="L3335">
        <v>0</v>
      </c>
      <c r="M3335">
        <v>95</v>
      </c>
      <c r="N3335">
        <v>-10297</v>
      </c>
      <c r="O3335">
        <v>8.6206899999999997</v>
      </c>
      <c r="P3335">
        <v>27</v>
      </c>
      <c r="Q3335">
        <v>2.450091</v>
      </c>
      <c r="R3335" t="s">
        <v>43</v>
      </c>
      <c r="S3335" t="s">
        <v>43</v>
      </c>
    </row>
    <row r="3336" spans="1:19">
      <c r="A3336">
        <v>5684</v>
      </c>
      <c r="B3336">
        <v>476</v>
      </c>
      <c r="C3336">
        <v>1100</v>
      </c>
      <c r="D3336">
        <v>37260.550000000003</v>
      </c>
      <c r="E3336">
        <v>895</v>
      </c>
      <c r="F3336">
        <v>53070.55</v>
      </c>
      <c r="G3336">
        <v>59.296703999999998</v>
      </c>
      <c r="H3336">
        <v>56.98</v>
      </c>
      <c r="I3336">
        <v>2.3167040000000001</v>
      </c>
      <c r="J3336">
        <v>1.0406580000000001</v>
      </c>
      <c r="K3336">
        <v>0</v>
      </c>
      <c r="L3336">
        <v>0</v>
      </c>
      <c r="M3336">
        <v>205</v>
      </c>
      <c r="N3336">
        <v>-15810</v>
      </c>
      <c r="O3336">
        <v>18.636364</v>
      </c>
      <c r="P3336">
        <v>54</v>
      </c>
      <c r="Q3336">
        <v>4.9090910000000001</v>
      </c>
      <c r="R3336" t="s">
        <v>43</v>
      </c>
      <c r="S3336" t="s">
        <v>43</v>
      </c>
    </row>
    <row r="3337" spans="1:19">
      <c r="A3337">
        <v>2076</v>
      </c>
      <c r="B3337">
        <v>14</v>
      </c>
      <c r="C3337">
        <v>1099</v>
      </c>
      <c r="D3337">
        <v>68005.84</v>
      </c>
      <c r="E3337">
        <v>954</v>
      </c>
      <c r="F3337">
        <v>78414.84</v>
      </c>
      <c r="G3337">
        <v>82.195848999999995</v>
      </c>
      <c r="H3337">
        <v>48.35</v>
      </c>
      <c r="I3337">
        <v>33.845849000000001</v>
      </c>
      <c r="J3337">
        <v>1.700018</v>
      </c>
      <c r="K3337">
        <v>54</v>
      </c>
      <c r="L3337">
        <v>4.9135580000000001</v>
      </c>
      <c r="M3337">
        <v>91</v>
      </c>
      <c r="N3337">
        <v>-10409</v>
      </c>
      <c r="O3337">
        <v>8.2802550000000004</v>
      </c>
      <c r="P3337">
        <v>8</v>
      </c>
      <c r="Q3337">
        <v>0.72793399999999997</v>
      </c>
      <c r="R3337" t="s">
        <v>43</v>
      </c>
      <c r="S3337" t="s">
        <v>43</v>
      </c>
    </row>
    <row r="3338" spans="1:19">
      <c r="A3338">
        <v>3857</v>
      </c>
      <c r="B3338">
        <v>20</v>
      </c>
      <c r="C3338">
        <v>1097</v>
      </c>
      <c r="D3338">
        <v>19099.46</v>
      </c>
      <c r="E3338">
        <v>1040</v>
      </c>
      <c r="F3338">
        <v>24430.46</v>
      </c>
      <c r="G3338">
        <v>23.490826999999999</v>
      </c>
      <c r="H3338">
        <v>2.9</v>
      </c>
      <c r="I3338">
        <v>20.590827000000001</v>
      </c>
      <c r="J3338">
        <v>8.1002849999999995</v>
      </c>
      <c r="K3338">
        <v>0</v>
      </c>
      <c r="L3338">
        <v>0</v>
      </c>
      <c r="M3338">
        <v>57</v>
      </c>
      <c r="N3338">
        <v>-5331</v>
      </c>
      <c r="O3338">
        <v>5.195989</v>
      </c>
      <c r="P3338">
        <v>14</v>
      </c>
      <c r="Q3338">
        <v>1.276208</v>
      </c>
      <c r="R3338" t="s">
        <v>43</v>
      </c>
      <c r="S3338" t="s">
        <v>43</v>
      </c>
    </row>
    <row r="3339" spans="1:19">
      <c r="A3339">
        <v>2545</v>
      </c>
      <c r="B3339">
        <v>1179</v>
      </c>
      <c r="C3339">
        <v>1096</v>
      </c>
      <c r="D3339">
        <v>51818.18</v>
      </c>
      <c r="E3339">
        <v>1037</v>
      </c>
      <c r="F3339">
        <v>59811.18</v>
      </c>
      <c r="G3339">
        <v>57.677126000000001</v>
      </c>
      <c r="H3339">
        <v>36.14</v>
      </c>
      <c r="I3339">
        <v>21.537126000000001</v>
      </c>
      <c r="J3339">
        <v>1.595936</v>
      </c>
      <c r="K3339">
        <v>0</v>
      </c>
      <c r="L3339">
        <v>0</v>
      </c>
      <c r="M3339">
        <v>59</v>
      </c>
      <c r="N3339">
        <v>-7993</v>
      </c>
      <c r="O3339">
        <v>5.3832120000000003</v>
      </c>
      <c r="P3339">
        <v>20</v>
      </c>
      <c r="Q3339">
        <v>1.8248180000000001</v>
      </c>
      <c r="R3339" t="s">
        <v>43</v>
      </c>
      <c r="S3339" t="s">
        <v>43</v>
      </c>
    </row>
    <row r="3340" spans="1:19">
      <c r="A3340">
        <v>2337</v>
      </c>
      <c r="B3340">
        <v>398</v>
      </c>
      <c r="C3340">
        <v>1095</v>
      </c>
      <c r="D3340">
        <v>56232.95</v>
      </c>
      <c r="E3340">
        <v>991</v>
      </c>
      <c r="F3340">
        <v>66275.95</v>
      </c>
      <c r="G3340">
        <v>66.877851000000007</v>
      </c>
      <c r="H3340">
        <v>45.98</v>
      </c>
      <c r="I3340">
        <v>20.897850999999999</v>
      </c>
      <c r="J3340">
        <v>1.454499</v>
      </c>
      <c r="K3340">
        <v>0</v>
      </c>
      <c r="L3340">
        <v>0</v>
      </c>
      <c r="M3340">
        <v>104</v>
      </c>
      <c r="N3340">
        <v>-10043</v>
      </c>
      <c r="O3340">
        <v>9.4977169999999997</v>
      </c>
      <c r="P3340">
        <v>25</v>
      </c>
      <c r="Q3340">
        <v>2.2831049999999999</v>
      </c>
      <c r="R3340" t="s">
        <v>43</v>
      </c>
      <c r="S3340" t="s">
        <v>43</v>
      </c>
    </row>
    <row r="3341" spans="1:19">
      <c r="A3341">
        <v>4208</v>
      </c>
      <c r="B3341">
        <v>1345</v>
      </c>
      <c r="C3341">
        <v>1095</v>
      </c>
      <c r="D3341">
        <v>34960.44</v>
      </c>
      <c r="E3341">
        <v>1079</v>
      </c>
      <c r="F3341">
        <v>37269.440000000002</v>
      </c>
      <c r="G3341">
        <v>34.540723</v>
      </c>
      <c r="H3341">
        <v>17.3</v>
      </c>
      <c r="I3341">
        <v>17.240722999999999</v>
      </c>
      <c r="J3341">
        <v>1.9965740000000001</v>
      </c>
      <c r="K3341">
        <v>0</v>
      </c>
      <c r="L3341">
        <v>0</v>
      </c>
      <c r="M3341">
        <v>16</v>
      </c>
      <c r="N3341">
        <v>-2309</v>
      </c>
      <c r="O3341">
        <v>1.461187</v>
      </c>
      <c r="P3341">
        <v>19</v>
      </c>
      <c r="Q3341">
        <v>1.73516</v>
      </c>
      <c r="R3341" t="s">
        <v>43</v>
      </c>
      <c r="S3341" t="s">
        <v>43</v>
      </c>
    </row>
    <row r="3342" spans="1:19">
      <c r="A3342">
        <v>5473</v>
      </c>
      <c r="B3342">
        <v>1615</v>
      </c>
      <c r="C3342">
        <v>1095</v>
      </c>
      <c r="D3342">
        <v>58719.9</v>
      </c>
      <c r="E3342">
        <v>1085</v>
      </c>
      <c r="F3342">
        <v>61557.9</v>
      </c>
      <c r="G3342">
        <v>56.735391999999997</v>
      </c>
      <c r="H3342">
        <v>16.190000000000001</v>
      </c>
      <c r="I3342">
        <v>40.545392</v>
      </c>
      <c r="J3342">
        <v>3.5043479999999998</v>
      </c>
      <c r="K3342">
        <v>0</v>
      </c>
      <c r="L3342">
        <v>0</v>
      </c>
      <c r="M3342">
        <v>10</v>
      </c>
      <c r="N3342">
        <v>-2838</v>
      </c>
      <c r="O3342">
        <v>0.913242</v>
      </c>
      <c r="P3342">
        <v>18</v>
      </c>
      <c r="Q3342">
        <v>1.6438360000000001</v>
      </c>
      <c r="R3342" t="s">
        <v>43</v>
      </c>
      <c r="S3342" t="s">
        <v>43</v>
      </c>
    </row>
    <row r="3343" spans="1:19">
      <c r="A3343">
        <v>3917</v>
      </c>
      <c r="B3343">
        <v>80</v>
      </c>
      <c r="C3343">
        <v>1094</v>
      </c>
      <c r="D3343">
        <v>56269.33</v>
      </c>
      <c r="E3343">
        <v>1034</v>
      </c>
      <c r="F3343">
        <v>66816.33</v>
      </c>
      <c r="G3343">
        <v>64.619275000000002</v>
      </c>
      <c r="H3343">
        <v>26.535</v>
      </c>
      <c r="I3343">
        <v>38.084274999999998</v>
      </c>
      <c r="J3343">
        <v>2.4352469999999999</v>
      </c>
      <c r="K3343">
        <v>0</v>
      </c>
      <c r="L3343">
        <v>0</v>
      </c>
      <c r="M3343">
        <v>60</v>
      </c>
      <c r="N3343">
        <v>-10547</v>
      </c>
      <c r="O3343">
        <v>5.4844609999999996</v>
      </c>
      <c r="P3343">
        <v>21</v>
      </c>
      <c r="Q3343">
        <v>1.9195610000000001</v>
      </c>
      <c r="R3343" t="s">
        <v>43</v>
      </c>
      <c r="S3343" t="s">
        <v>43</v>
      </c>
    </row>
    <row r="3344" spans="1:19">
      <c r="A3344">
        <v>3465</v>
      </c>
      <c r="B3344">
        <v>1746</v>
      </c>
      <c r="C3344">
        <v>1093</v>
      </c>
      <c r="D3344">
        <v>50955.1</v>
      </c>
      <c r="E3344">
        <v>1066</v>
      </c>
      <c r="F3344">
        <v>53587.1</v>
      </c>
      <c r="G3344">
        <v>50.269325000000002</v>
      </c>
      <c r="H3344">
        <v>57.594999999999999</v>
      </c>
      <c r="I3344">
        <v>-7.3256750000000004</v>
      </c>
      <c r="J3344">
        <v>0.872807</v>
      </c>
      <c r="K3344">
        <v>0</v>
      </c>
      <c r="L3344">
        <v>0</v>
      </c>
      <c r="M3344">
        <v>27</v>
      </c>
      <c r="N3344">
        <v>-2632</v>
      </c>
      <c r="O3344">
        <v>2.4702649999999999</v>
      </c>
      <c r="P3344">
        <v>11</v>
      </c>
      <c r="Q3344">
        <v>1.0064040000000001</v>
      </c>
      <c r="R3344" t="s">
        <v>43</v>
      </c>
      <c r="S3344" t="s">
        <v>43</v>
      </c>
    </row>
    <row r="3345" spans="1:19">
      <c r="A3345">
        <v>4254</v>
      </c>
      <c r="B3345">
        <v>1615</v>
      </c>
      <c r="C3345">
        <v>1093</v>
      </c>
      <c r="D3345">
        <v>60514.96</v>
      </c>
      <c r="E3345">
        <v>1085</v>
      </c>
      <c r="F3345">
        <v>62305.96</v>
      </c>
      <c r="G3345">
        <v>57.424847999999997</v>
      </c>
      <c r="H3345">
        <v>15.64</v>
      </c>
      <c r="I3345">
        <v>41.784847999999997</v>
      </c>
      <c r="J3345">
        <v>3.671665</v>
      </c>
      <c r="K3345">
        <v>0</v>
      </c>
      <c r="L3345">
        <v>0</v>
      </c>
      <c r="M3345">
        <v>8</v>
      </c>
      <c r="N3345">
        <v>-1791</v>
      </c>
      <c r="O3345">
        <v>0.73192999999999997</v>
      </c>
      <c r="P3345">
        <v>24</v>
      </c>
      <c r="Q3345">
        <v>2.1957909999999998</v>
      </c>
      <c r="R3345" t="s">
        <v>43</v>
      </c>
      <c r="S3345" t="s">
        <v>43</v>
      </c>
    </row>
    <row r="3346" spans="1:19">
      <c r="A3346">
        <v>3504</v>
      </c>
      <c r="B3346">
        <v>1577</v>
      </c>
      <c r="C3346">
        <v>1091</v>
      </c>
      <c r="D3346">
        <v>39051.300000000003</v>
      </c>
      <c r="E3346">
        <v>1053</v>
      </c>
      <c r="F3346">
        <v>44874.3</v>
      </c>
      <c r="G3346">
        <v>42.615670000000001</v>
      </c>
      <c r="H3346">
        <v>28.86</v>
      </c>
      <c r="I3346">
        <v>13.75567</v>
      </c>
      <c r="J3346">
        <v>1.476634</v>
      </c>
      <c r="K3346">
        <v>0</v>
      </c>
      <c r="L3346">
        <v>0</v>
      </c>
      <c r="M3346">
        <v>38</v>
      </c>
      <c r="N3346">
        <v>-5823</v>
      </c>
      <c r="O3346">
        <v>3.4830429999999999</v>
      </c>
      <c r="P3346">
        <v>23</v>
      </c>
      <c r="Q3346">
        <v>2.108158</v>
      </c>
      <c r="R3346" t="s">
        <v>43</v>
      </c>
      <c r="S3346" t="s">
        <v>43</v>
      </c>
    </row>
    <row r="3347" spans="1:19">
      <c r="A3347">
        <v>1383</v>
      </c>
      <c r="B3347">
        <v>1717</v>
      </c>
      <c r="C3347">
        <v>1089</v>
      </c>
      <c r="D3347">
        <v>53234.01</v>
      </c>
      <c r="E3347">
        <v>1056</v>
      </c>
      <c r="F3347">
        <v>56154.01</v>
      </c>
      <c r="G3347">
        <v>53.176146000000003</v>
      </c>
      <c r="H3347">
        <v>43.96</v>
      </c>
      <c r="I3347">
        <v>9.2161460000000002</v>
      </c>
      <c r="J3347">
        <v>1.2096480000000001</v>
      </c>
      <c r="K3347">
        <v>0</v>
      </c>
      <c r="L3347">
        <v>0</v>
      </c>
      <c r="M3347">
        <v>33</v>
      </c>
      <c r="N3347">
        <v>-2920</v>
      </c>
      <c r="O3347">
        <v>3.030303</v>
      </c>
      <c r="P3347">
        <v>31</v>
      </c>
      <c r="Q3347">
        <v>2.8466480000000001</v>
      </c>
      <c r="R3347" t="s">
        <v>43</v>
      </c>
      <c r="S3347" t="s">
        <v>43</v>
      </c>
    </row>
    <row r="3348" spans="1:19">
      <c r="A3348">
        <v>4392</v>
      </c>
      <c r="B3348">
        <v>1571</v>
      </c>
      <c r="C3348">
        <v>1088</v>
      </c>
      <c r="D3348">
        <v>68341.850000000006</v>
      </c>
      <c r="E3348">
        <v>982</v>
      </c>
      <c r="F3348">
        <v>79442.850000000006</v>
      </c>
      <c r="G3348">
        <v>80.899033000000003</v>
      </c>
      <c r="H3348">
        <v>64.19</v>
      </c>
      <c r="I3348">
        <v>16.709033000000002</v>
      </c>
      <c r="J3348">
        <v>1.2603059999999999</v>
      </c>
      <c r="K3348">
        <v>0</v>
      </c>
      <c r="L3348">
        <v>0</v>
      </c>
      <c r="M3348">
        <v>106</v>
      </c>
      <c r="N3348">
        <v>-11101</v>
      </c>
      <c r="O3348">
        <v>9.7426469999999998</v>
      </c>
      <c r="P3348">
        <v>25</v>
      </c>
      <c r="Q3348">
        <v>2.2977940000000001</v>
      </c>
      <c r="R3348" t="s">
        <v>43</v>
      </c>
      <c r="S3348" t="s">
        <v>43</v>
      </c>
    </row>
    <row r="3349" spans="1:19">
      <c r="A3349">
        <v>4181</v>
      </c>
      <c r="B3349">
        <v>1651</v>
      </c>
      <c r="C3349">
        <v>1087</v>
      </c>
      <c r="D3349">
        <v>70088.149999999994</v>
      </c>
      <c r="E3349">
        <v>1045</v>
      </c>
      <c r="F3349">
        <v>73606.149999999994</v>
      </c>
      <c r="G3349">
        <v>70.436507000000006</v>
      </c>
      <c r="H3349">
        <v>60</v>
      </c>
      <c r="I3349">
        <v>10.436507000000001</v>
      </c>
      <c r="J3349">
        <v>1.173942</v>
      </c>
      <c r="K3349">
        <v>0</v>
      </c>
      <c r="L3349">
        <v>0</v>
      </c>
      <c r="M3349">
        <v>42</v>
      </c>
      <c r="N3349">
        <v>-3518</v>
      </c>
      <c r="O3349">
        <v>3.863845</v>
      </c>
      <c r="P3349">
        <v>21</v>
      </c>
      <c r="Q3349">
        <v>1.9319230000000001</v>
      </c>
      <c r="R3349" t="s">
        <v>43</v>
      </c>
      <c r="S3349" t="s">
        <v>43</v>
      </c>
    </row>
    <row r="3350" spans="1:19">
      <c r="A3350">
        <v>5272</v>
      </c>
      <c r="B3350">
        <v>164</v>
      </c>
      <c r="C3350">
        <v>1086</v>
      </c>
      <c r="D3350">
        <v>28348.03</v>
      </c>
      <c r="E3350">
        <v>1013</v>
      </c>
      <c r="F3350">
        <v>33887.03</v>
      </c>
      <c r="G3350">
        <v>33.452151999999998</v>
      </c>
      <c r="H3350">
        <v>18.510000000000002</v>
      </c>
      <c r="I3350">
        <v>14.942152</v>
      </c>
      <c r="J3350">
        <v>1.807248</v>
      </c>
      <c r="K3350">
        <v>0</v>
      </c>
      <c r="L3350">
        <v>0</v>
      </c>
      <c r="M3350">
        <v>73</v>
      </c>
      <c r="N3350">
        <v>-5539</v>
      </c>
      <c r="O3350">
        <v>6.7219150000000001</v>
      </c>
      <c r="P3350">
        <v>17</v>
      </c>
      <c r="Q3350">
        <v>1.5653779999999999</v>
      </c>
      <c r="R3350" t="s">
        <v>43</v>
      </c>
      <c r="S3350" t="s">
        <v>43</v>
      </c>
    </row>
    <row r="3351" spans="1:19">
      <c r="A3351">
        <v>145</v>
      </c>
      <c r="B3351">
        <v>884</v>
      </c>
      <c r="C3351">
        <v>1083</v>
      </c>
      <c r="D3351">
        <v>35359.279999999999</v>
      </c>
      <c r="E3351">
        <v>1060</v>
      </c>
      <c r="F3351">
        <v>37358.28</v>
      </c>
      <c r="G3351">
        <v>35.243659999999998</v>
      </c>
      <c r="H3351">
        <v>36.53</v>
      </c>
      <c r="I3351">
        <v>-1.28634</v>
      </c>
      <c r="J3351">
        <v>0.96478699999999995</v>
      </c>
      <c r="K3351">
        <v>0</v>
      </c>
      <c r="L3351">
        <v>0</v>
      </c>
      <c r="M3351">
        <v>23</v>
      </c>
      <c r="N3351">
        <v>-1999</v>
      </c>
      <c r="O3351">
        <v>2.1237300000000001</v>
      </c>
      <c r="P3351">
        <v>8</v>
      </c>
      <c r="Q3351">
        <v>0.73868900000000004</v>
      </c>
      <c r="R3351" t="s">
        <v>43</v>
      </c>
      <c r="S3351" t="s">
        <v>43</v>
      </c>
    </row>
    <row r="3352" spans="1:19">
      <c r="A3352">
        <v>4784</v>
      </c>
      <c r="B3352">
        <v>1549</v>
      </c>
      <c r="C3352">
        <v>1082</v>
      </c>
      <c r="D3352">
        <v>58062.080000000002</v>
      </c>
      <c r="E3352">
        <v>1032</v>
      </c>
      <c r="F3352">
        <v>64329.08</v>
      </c>
      <c r="G3352">
        <v>62.334380000000003</v>
      </c>
      <c r="H3352">
        <v>36.24</v>
      </c>
      <c r="I3352">
        <v>26.094380000000001</v>
      </c>
      <c r="J3352">
        <v>1.7200439999999999</v>
      </c>
      <c r="K3352">
        <v>0</v>
      </c>
      <c r="L3352">
        <v>0</v>
      </c>
      <c r="M3352">
        <v>50</v>
      </c>
      <c r="N3352">
        <v>-6267</v>
      </c>
      <c r="O3352">
        <v>4.6210719999999998</v>
      </c>
      <c r="P3352">
        <v>26</v>
      </c>
      <c r="Q3352">
        <v>2.4029569999999998</v>
      </c>
      <c r="R3352" t="s">
        <v>43</v>
      </c>
      <c r="S3352" t="s">
        <v>43</v>
      </c>
    </row>
    <row r="3353" spans="1:19">
      <c r="A3353">
        <v>3903</v>
      </c>
      <c r="B3353">
        <v>1074</v>
      </c>
      <c r="C3353">
        <v>1081</v>
      </c>
      <c r="D3353">
        <v>69101.87</v>
      </c>
      <c r="E3353">
        <v>1001</v>
      </c>
      <c r="F3353">
        <v>81258.87</v>
      </c>
      <c r="G3353">
        <v>81.177691999999993</v>
      </c>
      <c r="H3353">
        <v>56</v>
      </c>
      <c r="I3353">
        <v>25.177692</v>
      </c>
      <c r="J3353">
        <v>1.4496020000000001</v>
      </c>
      <c r="K3353">
        <v>0</v>
      </c>
      <c r="L3353">
        <v>0</v>
      </c>
      <c r="M3353">
        <v>80</v>
      </c>
      <c r="N3353">
        <v>-12157</v>
      </c>
      <c r="O3353">
        <v>7.4005549999999998</v>
      </c>
      <c r="P3353">
        <v>25</v>
      </c>
      <c r="Q3353">
        <v>2.3126730000000002</v>
      </c>
      <c r="R3353" t="s">
        <v>43</v>
      </c>
      <c r="S3353" t="s">
        <v>43</v>
      </c>
    </row>
    <row r="3354" spans="1:19">
      <c r="A3354">
        <v>2044</v>
      </c>
      <c r="B3354">
        <v>1074</v>
      </c>
      <c r="C3354">
        <v>1081</v>
      </c>
      <c r="D3354">
        <v>70097.31</v>
      </c>
      <c r="E3354">
        <v>1011</v>
      </c>
      <c r="F3354">
        <v>79905.31</v>
      </c>
      <c r="G3354">
        <v>79.035915000000003</v>
      </c>
      <c r="H3354">
        <v>54.2</v>
      </c>
      <c r="I3354">
        <v>24.835915</v>
      </c>
      <c r="J3354">
        <v>1.4582269999999999</v>
      </c>
      <c r="K3354">
        <v>0</v>
      </c>
      <c r="L3354">
        <v>0</v>
      </c>
      <c r="M3354">
        <v>70</v>
      </c>
      <c r="N3354">
        <v>-9808</v>
      </c>
      <c r="O3354">
        <v>6.4754860000000001</v>
      </c>
      <c r="P3354">
        <v>22</v>
      </c>
      <c r="Q3354">
        <v>2.0351530000000002</v>
      </c>
      <c r="R3354" t="s">
        <v>43</v>
      </c>
      <c r="S3354" t="s">
        <v>43</v>
      </c>
    </row>
    <row r="3355" spans="1:19">
      <c r="A3355">
        <v>3572</v>
      </c>
      <c r="B3355">
        <v>928</v>
      </c>
      <c r="C3355">
        <v>1080</v>
      </c>
      <c r="D3355">
        <v>23743.86</v>
      </c>
      <c r="E3355">
        <v>1000</v>
      </c>
      <c r="F3355">
        <v>29590.86</v>
      </c>
      <c r="G3355">
        <v>29.590859999999999</v>
      </c>
      <c r="H3355">
        <v>11.07</v>
      </c>
      <c r="I3355">
        <v>18.520859999999999</v>
      </c>
      <c r="J3355">
        <v>2.6730680000000002</v>
      </c>
      <c r="K3355">
        <v>8</v>
      </c>
      <c r="L3355">
        <v>0.74074099999999998</v>
      </c>
      <c r="M3355">
        <v>72</v>
      </c>
      <c r="N3355">
        <v>-5847</v>
      </c>
      <c r="O3355">
        <v>6.6666670000000003</v>
      </c>
      <c r="P3355">
        <v>18</v>
      </c>
      <c r="Q3355">
        <v>1.6666669999999999</v>
      </c>
      <c r="R3355" t="s">
        <v>43</v>
      </c>
      <c r="S3355" t="s">
        <v>43</v>
      </c>
    </row>
    <row r="3356" spans="1:19">
      <c r="A3356">
        <v>4106</v>
      </c>
      <c r="B3356">
        <v>14</v>
      </c>
      <c r="C3356">
        <v>1080</v>
      </c>
      <c r="D3356">
        <v>60928.19</v>
      </c>
      <c r="E3356">
        <v>914</v>
      </c>
      <c r="F3356">
        <v>73802.19</v>
      </c>
      <c r="G3356">
        <v>80.746379000000005</v>
      </c>
      <c r="H3356">
        <v>47.8</v>
      </c>
      <c r="I3356">
        <v>32.946379</v>
      </c>
      <c r="J3356">
        <v>1.689255</v>
      </c>
      <c r="K3356">
        <v>59</v>
      </c>
      <c r="L3356">
        <v>5.4629630000000002</v>
      </c>
      <c r="M3356">
        <v>107</v>
      </c>
      <c r="N3356">
        <v>-12874</v>
      </c>
      <c r="O3356">
        <v>9.9074069999999992</v>
      </c>
      <c r="P3356">
        <v>9</v>
      </c>
      <c r="Q3356">
        <v>0.83333299999999999</v>
      </c>
      <c r="R3356" t="s">
        <v>43</v>
      </c>
      <c r="S3356" t="s">
        <v>43</v>
      </c>
    </row>
    <row r="3357" spans="1:19">
      <c r="A3357">
        <v>2191</v>
      </c>
      <c r="B3357">
        <v>126</v>
      </c>
      <c r="C3357">
        <v>1079</v>
      </c>
      <c r="D3357">
        <v>24997.8</v>
      </c>
      <c r="E3357">
        <v>1055</v>
      </c>
      <c r="F3357">
        <v>27790.799999999999</v>
      </c>
      <c r="G3357">
        <v>26.341991</v>
      </c>
      <c r="H3357">
        <v>11.23</v>
      </c>
      <c r="I3357">
        <v>15.111991</v>
      </c>
      <c r="J3357">
        <v>2.3456800000000002</v>
      </c>
      <c r="K3357">
        <v>0</v>
      </c>
      <c r="L3357">
        <v>0</v>
      </c>
      <c r="M3357">
        <v>24</v>
      </c>
      <c r="N3357">
        <v>-2793</v>
      </c>
      <c r="O3357">
        <v>2.2242820000000001</v>
      </c>
      <c r="P3357">
        <v>12</v>
      </c>
      <c r="Q3357">
        <v>1.112141</v>
      </c>
      <c r="R3357" t="s">
        <v>43</v>
      </c>
      <c r="S3357" t="s">
        <v>43</v>
      </c>
    </row>
    <row r="3358" spans="1:19">
      <c r="A3358">
        <v>3477</v>
      </c>
      <c r="B3358">
        <v>849</v>
      </c>
      <c r="C3358">
        <v>1072</v>
      </c>
      <c r="D3358">
        <v>24268.53</v>
      </c>
      <c r="E3358">
        <v>1011</v>
      </c>
      <c r="F3358">
        <v>30081.53</v>
      </c>
      <c r="G3358">
        <v>29.754232999999999</v>
      </c>
      <c r="H3358">
        <v>11.98</v>
      </c>
      <c r="I3358">
        <v>17.774232999999999</v>
      </c>
      <c r="J3358">
        <v>2.4836589999999998</v>
      </c>
      <c r="K3358">
        <v>0</v>
      </c>
      <c r="L3358">
        <v>0</v>
      </c>
      <c r="M3358">
        <v>61</v>
      </c>
      <c r="N3358">
        <v>-5813</v>
      </c>
      <c r="O3358">
        <v>5.6902990000000004</v>
      </c>
      <c r="P3358">
        <v>12</v>
      </c>
      <c r="Q3358">
        <v>1.1194029999999999</v>
      </c>
      <c r="R3358" t="s">
        <v>43</v>
      </c>
      <c r="S3358" t="s">
        <v>43</v>
      </c>
    </row>
    <row r="3359" spans="1:19">
      <c r="A3359">
        <v>5278</v>
      </c>
      <c r="B3359">
        <v>575</v>
      </c>
      <c r="C3359">
        <v>1070</v>
      </c>
      <c r="D3359">
        <v>59446.6</v>
      </c>
      <c r="E3359">
        <v>989</v>
      </c>
      <c r="F3359">
        <v>68411.600000000006</v>
      </c>
      <c r="G3359">
        <v>69.172497000000007</v>
      </c>
      <c r="H3359">
        <v>41.39</v>
      </c>
      <c r="I3359">
        <v>27.782496999999999</v>
      </c>
      <c r="J3359">
        <v>1.6712370000000001</v>
      </c>
      <c r="K3359">
        <v>0</v>
      </c>
      <c r="L3359">
        <v>0</v>
      </c>
      <c r="M3359">
        <v>81</v>
      </c>
      <c r="N3359">
        <v>-8965</v>
      </c>
      <c r="O3359">
        <v>7.570093</v>
      </c>
      <c r="P3359">
        <v>23</v>
      </c>
      <c r="Q3359">
        <v>2.1495329999999999</v>
      </c>
      <c r="R3359" t="s">
        <v>43</v>
      </c>
      <c r="S3359" t="s">
        <v>43</v>
      </c>
    </row>
    <row r="3360" spans="1:19">
      <c r="A3360">
        <v>6112</v>
      </c>
      <c r="B3360">
        <v>1107</v>
      </c>
      <c r="C3360">
        <v>1070</v>
      </c>
      <c r="D3360">
        <v>37151.160000000003</v>
      </c>
      <c r="E3360">
        <v>1012</v>
      </c>
      <c r="F3360">
        <v>44500.160000000003</v>
      </c>
      <c r="G3360">
        <v>43.972490000000001</v>
      </c>
      <c r="H3360">
        <v>37.79</v>
      </c>
      <c r="I3360">
        <v>6.1824899999999996</v>
      </c>
      <c r="J3360">
        <v>1.1636010000000001</v>
      </c>
      <c r="K3360">
        <v>0</v>
      </c>
      <c r="L3360">
        <v>0</v>
      </c>
      <c r="M3360">
        <v>58</v>
      </c>
      <c r="N3360">
        <v>-7349</v>
      </c>
      <c r="O3360">
        <v>5.4205610000000002</v>
      </c>
      <c r="P3360">
        <v>17</v>
      </c>
      <c r="Q3360">
        <v>1.5887849999999999</v>
      </c>
      <c r="R3360" t="s">
        <v>43</v>
      </c>
      <c r="S3360" t="s">
        <v>43</v>
      </c>
    </row>
    <row r="3361" spans="1:19">
      <c r="A3361">
        <v>1147</v>
      </c>
      <c r="B3361">
        <v>1615</v>
      </c>
      <c r="C3361">
        <v>1070</v>
      </c>
      <c r="D3361">
        <v>53995.8</v>
      </c>
      <c r="E3361">
        <v>1055</v>
      </c>
      <c r="F3361">
        <v>56504.800000000003</v>
      </c>
      <c r="G3361">
        <v>53.559052000000001</v>
      </c>
      <c r="H3361">
        <v>15.96</v>
      </c>
      <c r="I3361">
        <v>37.599052</v>
      </c>
      <c r="J3361">
        <v>3.3558300000000001</v>
      </c>
      <c r="K3361">
        <v>0</v>
      </c>
      <c r="L3361">
        <v>0</v>
      </c>
      <c r="M3361">
        <v>15</v>
      </c>
      <c r="N3361">
        <v>-2509</v>
      </c>
      <c r="O3361">
        <v>1.401869</v>
      </c>
      <c r="P3361">
        <v>19</v>
      </c>
      <c r="Q3361">
        <v>1.775701</v>
      </c>
      <c r="R3361" t="s">
        <v>43</v>
      </c>
      <c r="S3361" t="s">
        <v>43</v>
      </c>
    </row>
    <row r="3362" spans="1:19">
      <c r="A3362">
        <v>245</v>
      </c>
      <c r="B3362">
        <v>1546</v>
      </c>
      <c r="C3362">
        <v>1069</v>
      </c>
      <c r="D3362">
        <v>32487.45</v>
      </c>
      <c r="E3362">
        <v>991</v>
      </c>
      <c r="F3362">
        <v>41183.449999999997</v>
      </c>
      <c r="G3362">
        <v>41.557467000000003</v>
      </c>
      <c r="H3362">
        <v>16.78</v>
      </c>
      <c r="I3362">
        <v>24.777467000000001</v>
      </c>
      <c r="J3362">
        <v>2.476607</v>
      </c>
      <c r="K3362">
        <v>0</v>
      </c>
      <c r="L3362">
        <v>0</v>
      </c>
      <c r="M3362">
        <v>78</v>
      </c>
      <c r="N3362">
        <v>-8696</v>
      </c>
      <c r="O3362">
        <v>7.2965390000000001</v>
      </c>
      <c r="P3362">
        <v>15</v>
      </c>
      <c r="Q3362">
        <v>1.403181</v>
      </c>
      <c r="R3362" t="s">
        <v>43</v>
      </c>
      <c r="S3362" t="s">
        <v>43</v>
      </c>
    </row>
    <row r="3363" spans="1:19">
      <c r="A3363">
        <v>3320</v>
      </c>
      <c r="B3363">
        <v>1515</v>
      </c>
      <c r="C3363">
        <v>1066</v>
      </c>
      <c r="D3363">
        <v>17639.349999999999</v>
      </c>
      <c r="E3363">
        <v>1065</v>
      </c>
      <c r="F3363">
        <v>17641.900000000001</v>
      </c>
      <c r="G3363">
        <v>16.565163999999999</v>
      </c>
      <c r="H3363">
        <v>18.87</v>
      </c>
      <c r="I3363">
        <v>-2.3048359999999999</v>
      </c>
      <c r="J3363">
        <v>0.877857</v>
      </c>
      <c r="K3363">
        <v>0</v>
      </c>
      <c r="L3363">
        <v>0</v>
      </c>
      <c r="M3363">
        <v>1</v>
      </c>
      <c r="N3363">
        <v>-2.5499999999999998</v>
      </c>
      <c r="O3363">
        <v>9.3809000000000003E-2</v>
      </c>
      <c r="P3363">
        <v>12</v>
      </c>
      <c r="Q3363">
        <v>1.125704</v>
      </c>
      <c r="R3363" t="s">
        <v>43</v>
      </c>
      <c r="S3363" t="s">
        <v>43</v>
      </c>
    </row>
    <row r="3364" spans="1:19">
      <c r="A3364">
        <v>4050</v>
      </c>
      <c r="B3364">
        <v>1856</v>
      </c>
      <c r="C3364">
        <v>1066</v>
      </c>
      <c r="D3364">
        <v>23994.32</v>
      </c>
      <c r="E3364">
        <v>1034</v>
      </c>
      <c r="F3364">
        <v>26380.32</v>
      </c>
      <c r="G3364">
        <v>25.512882000000001</v>
      </c>
      <c r="H3364">
        <v>23.905000000000001</v>
      </c>
      <c r="I3364">
        <v>1.607882</v>
      </c>
      <c r="J3364">
        <v>1.067261</v>
      </c>
      <c r="K3364">
        <v>0</v>
      </c>
      <c r="L3364">
        <v>0</v>
      </c>
      <c r="M3364">
        <v>32</v>
      </c>
      <c r="N3364">
        <v>-2386</v>
      </c>
      <c r="O3364">
        <v>3.0018760000000002</v>
      </c>
      <c r="P3364">
        <v>7</v>
      </c>
      <c r="Q3364">
        <v>0.65666000000000002</v>
      </c>
      <c r="R3364" t="s">
        <v>43</v>
      </c>
      <c r="S3364" t="s">
        <v>43</v>
      </c>
    </row>
    <row r="3365" spans="1:19">
      <c r="A3365">
        <v>5157</v>
      </c>
      <c r="B3365">
        <v>1615</v>
      </c>
      <c r="C3365">
        <v>1065</v>
      </c>
      <c r="D3365">
        <v>55757.55</v>
      </c>
      <c r="E3365">
        <v>1049</v>
      </c>
      <c r="F3365">
        <v>58086.55</v>
      </c>
      <c r="G3365">
        <v>55.373260000000002</v>
      </c>
      <c r="H3365">
        <v>16.43</v>
      </c>
      <c r="I3365">
        <v>38.943260000000002</v>
      </c>
      <c r="J3365">
        <v>3.3702529999999999</v>
      </c>
      <c r="K3365">
        <v>0</v>
      </c>
      <c r="L3365">
        <v>0</v>
      </c>
      <c r="M3365">
        <v>16</v>
      </c>
      <c r="N3365">
        <v>-2329</v>
      </c>
      <c r="O3365">
        <v>1.5023470000000001</v>
      </c>
      <c r="P3365">
        <v>18</v>
      </c>
      <c r="Q3365">
        <v>1.6901409999999999</v>
      </c>
      <c r="R3365" t="s">
        <v>43</v>
      </c>
      <c r="S3365" t="s">
        <v>43</v>
      </c>
    </row>
    <row r="3366" spans="1:19">
      <c r="A3366">
        <v>2396</v>
      </c>
      <c r="B3366">
        <v>538</v>
      </c>
      <c r="C3366">
        <v>1064</v>
      </c>
      <c r="D3366">
        <v>28916.45</v>
      </c>
      <c r="E3366">
        <v>998</v>
      </c>
      <c r="F3366">
        <v>34371.449999999997</v>
      </c>
      <c r="G3366">
        <v>34.440331</v>
      </c>
      <c r="H3366">
        <v>15.93</v>
      </c>
      <c r="I3366">
        <v>18.510331000000001</v>
      </c>
      <c r="J3366">
        <v>2.1619790000000001</v>
      </c>
      <c r="K3366">
        <v>0</v>
      </c>
      <c r="L3366">
        <v>0</v>
      </c>
      <c r="M3366">
        <v>66</v>
      </c>
      <c r="N3366">
        <v>-5455</v>
      </c>
      <c r="O3366">
        <v>6.2030079999999996</v>
      </c>
      <c r="P3366">
        <v>31</v>
      </c>
      <c r="Q3366">
        <v>2.9135339999999998</v>
      </c>
      <c r="R3366" t="s">
        <v>43</v>
      </c>
      <c r="S3366" t="s">
        <v>43</v>
      </c>
    </row>
    <row r="3367" spans="1:19">
      <c r="A3367">
        <v>3499</v>
      </c>
      <c r="B3367">
        <v>1615</v>
      </c>
      <c r="C3367">
        <v>1064</v>
      </c>
      <c r="D3367">
        <v>58711.43</v>
      </c>
      <c r="E3367">
        <v>1050</v>
      </c>
      <c r="F3367">
        <v>61651.43</v>
      </c>
      <c r="G3367">
        <v>58.715648000000002</v>
      </c>
      <c r="H3367">
        <v>16.61</v>
      </c>
      <c r="I3367">
        <v>42.105648000000002</v>
      </c>
      <c r="J3367">
        <v>3.534958</v>
      </c>
      <c r="K3367">
        <v>0</v>
      </c>
      <c r="L3367">
        <v>0</v>
      </c>
      <c r="M3367">
        <v>14</v>
      </c>
      <c r="N3367">
        <v>-2940</v>
      </c>
      <c r="O3367">
        <v>1.3157890000000001</v>
      </c>
      <c r="P3367">
        <v>21</v>
      </c>
      <c r="Q3367">
        <v>1.973684</v>
      </c>
      <c r="R3367" t="s">
        <v>43</v>
      </c>
      <c r="S3367" t="s">
        <v>43</v>
      </c>
    </row>
    <row r="3368" spans="1:19">
      <c r="A3368">
        <v>3593</v>
      </c>
      <c r="B3368">
        <v>2</v>
      </c>
      <c r="C3368">
        <v>1062</v>
      </c>
      <c r="D3368">
        <v>24988.19</v>
      </c>
      <c r="E3368">
        <v>1005</v>
      </c>
      <c r="F3368">
        <v>29375.19</v>
      </c>
      <c r="G3368">
        <v>29.229044999999999</v>
      </c>
      <c r="H3368">
        <v>21.52</v>
      </c>
      <c r="I3368">
        <v>7.7090449999999997</v>
      </c>
      <c r="J3368">
        <v>1.3582270000000001</v>
      </c>
      <c r="K3368">
        <v>0</v>
      </c>
      <c r="L3368">
        <v>0</v>
      </c>
      <c r="M3368">
        <v>57</v>
      </c>
      <c r="N3368">
        <v>-4387</v>
      </c>
      <c r="O3368">
        <v>5.3672319999999996</v>
      </c>
      <c r="P3368">
        <v>12</v>
      </c>
      <c r="Q3368">
        <v>1.1299440000000001</v>
      </c>
      <c r="R3368" t="s">
        <v>43</v>
      </c>
      <c r="S3368" t="s">
        <v>43</v>
      </c>
    </row>
    <row r="3369" spans="1:19">
      <c r="A3369">
        <v>2528</v>
      </c>
      <c r="B3369">
        <v>1560</v>
      </c>
      <c r="C3369">
        <v>1061</v>
      </c>
      <c r="D3369">
        <v>56497.82</v>
      </c>
      <c r="E3369">
        <v>998</v>
      </c>
      <c r="F3369">
        <v>67248.820000000007</v>
      </c>
      <c r="G3369">
        <v>67.383587000000006</v>
      </c>
      <c r="H3369">
        <v>39.51</v>
      </c>
      <c r="I3369">
        <v>27.873587000000001</v>
      </c>
      <c r="J3369">
        <v>1.7054819999999999</v>
      </c>
      <c r="K3369">
        <v>0</v>
      </c>
      <c r="L3369">
        <v>0</v>
      </c>
      <c r="M3369">
        <v>63</v>
      </c>
      <c r="N3369">
        <v>-10751</v>
      </c>
      <c r="O3369">
        <v>5.9377950000000004</v>
      </c>
      <c r="P3369">
        <v>16</v>
      </c>
      <c r="Q3369">
        <v>1.508011</v>
      </c>
      <c r="R3369" t="s">
        <v>43</v>
      </c>
      <c r="S3369" t="s">
        <v>43</v>
      </c>
    </row>
    <row r="3370" spans="1:19">
      <c r="A3370">
        <v>2775</v>
      </c>
      <c r="B3370">
        <v>793</v>
      </c>
      <c r="C3370">
        <v>1060</v>
      </c>
      <c r="D3370">
        <v>39307.31</v>
      </c>
      <c r="E3370">
        <v>990</v>
      </c>
      <c r="F3370">
        <v>46851.31</v>
      </c>
      <c r="G3370">
        <v>47.324556000000001</v>
      </c>
      <c r="H3370">
        <v>22.73</v>
      </c>
      <c r="I3370">
        <v>24.594556000000001</v>
      </c>
      <c r="J3370">
        <v>2.0820310000000002</v>
      </c>
      <c r="K3370">
        <v>0</v>
      </c>
      <c r="L3370">
        <v>0</v>
      </c>
      <c r="M3370">
        <v>70</v>
      </c>
      <c r="N3370">
        <v>-7544</v>
      </c>
      <c r="O3370">
        <v>6.6037739999999996</v>
      </c>
      <c r="P3370">
        <v>16</v>
      </c>
      <c r="Q3370">
        <v>1.5094339999999999</v>
      </c>
      <c r="R3370" t="s">
        <v>43</v>
      </c>
      <c r="S3370" t="s">
        <v>43</v>
      </c>
    </row>
    <row r="3371" spans="1:19">
      <c r="A3371">
        <v>4936</v>
      </c>
      <c r="B3371">
        <v>391</v>
      </c>
      <c r="C3371">
        <v>1059</v>
      </c>
      <c r="D3371">
        <v>27508.95</v>
      </c>
      <c r="E3371">
        <v>936</v>
      </c>
      <c r="F3371">
        <v>37043.949999999997</v>
      </c>
      <c r="G3371">
        <v>39.57687</v>
      </c>
      <c r="H3371">
        <v>34.384999999999998</v>
      </c>
      <c r="I3371">
        <v>5.1918699999999998</v>
      </c>
      <c r="J3371">
        <v>1.150992</v>
      </c>
      <c r="K3371">
        <v>0</v>
      </c>
      <c r="L3371">
        <v>0</v>
      </c>
      <c r="M3371">
        <v>123</v>
      </c>
      <c r="N3371">
        <v>-9535</v>
      </c>
      <c r="O3371">
        <v>11.614731000000001</v>
      </c>
      <c r="P3371">
        <v>27</v>
      </c>
      <c r="Q3371">
        <v>2.5495749999999999</v>
      </c>
      <c r="R3371" t="s">
        <v>43</v>
      </c>
      <c r="S3371" t="s">
        <v>43</v>
      </c>
    </row>
    <row r="3372" spans="1:19">
      <c r="A3372">
        <v>5709</v>
      </c>
      <c r="B3372">
        <v>1919</v>
      </c>
      <c r="C3372">
        <v>1059</v>
      </c>
      <c r="D3372">
        <v>33741.629999999997</v>
      </c>
      <c r="E3372">
        <v>1020</v>
      </c>
      <c r="F3372">
        <v>37664.629999999997</v>
      </c>
      <c r="G3372">
        <v>36.926107999999999</v>
      </c>
      <c r="H3372">
        <v>21.19</v>
      </c>
      <c r="I3372">
        <v>15.736108</v>
      </c>
      <c r="J3372">
        <v>1.7426200000000001</v>
      </c>
      <c r="K3372">
        <v>0</v>
      </c>
      <c r="L3372">
        <v>0</v>
      </c>
      <c r="M3372">
        <v>39</v>
      </c>
      <c r="N3372">
        <v>-3923</v>
      </c>
      <c r="O3372">
        <v>3.6827200000000002</v>
      </c>
      <c r="P3372">
        <v>7</v>
      </c>
      <c r="Q3372">
        <v>0.66100099999999995</v>
      </c>
      <c r="R3372" t="s">
        <v>43</v>
      </c>
      <c r="S3372" t="s">
        <v>43</v>
      </c>
    </row>
    <row r="3373" spans="1:19">
      <c r="A3373">
        <v>2765</v>
      </c>
      <c r="B3373">
        <v>1034</v>
      </c>
      <c r="C3373">
        <v>1058</v>
      </c>
      <c r="D3373">
        <v>54498.91</v>
      </c>
      <c r="E3373">
        <v>1030</v>
      </c>
      <c r="F3373">
        <v>57760.91</v>
      </c>
      <c r="G3373">
        <v>56.078552999999999</v>
      </c>
      <c r="H3373">
        <v>36.26</v>
      </c>
      <c r="I3373">
        <v>19.818553000000001</v>
      </c>
      <c r="J3373">
        <v>1.5465679999999999</v>
      </c>
      <c r="K3373">
        <v>0</v>
      </c>
      <c r="L3373">
        <v>0</v>
      </c>
      <c r="M3373">
        <v>28</v>
      </c>
      <c r="N3373">
        <v>-3262</v>
      </c>
      <c r="O3373">
        <v>2.646503</v>
      </c>
      <c r="P3373">
        <v>13</v>
      </c>
      <c r="Q3373">
        <v>1.2287330000000001</v>
      </c>
      <c r="R3373" t="s">
        <v>43</v>
      </c>
      <c r="S3373" t="s">
        <v>43</v>
      </c>
    </row>
    <row r="3374" spans="1:19">
      <c r="A3374">
        <v>2340</v>
      </c>
      <c r="B3374">
        <v>1494</v>
      </c>
      <c r="C3374">
        <v>1057</v>
      </c>
      <c r="D3374">
        <v>44829.43</v>
      </c>
      <c r="E3374">
        <v>1020</v>
      </c>
      <c r="F3374">
        <v>49185.43</v>
      </c>
      <c r="G3374">
        <v>48.22101</v>
      </c>
      <c r="H3374">
        <v>24.245000000000001</v>
      </c>
      <c r="I3374">
        <v>23.976009999999999</v>
      </c>
      <c r="J3374">
        <v>1.9889049999999999</v>
      </c>
      <c r="K3374">
        <v>0</v>
      </c>
      <c r="L3374">
        <v>0</v>
      </c>
      <c r="M3374">
        <v>37</v>
      </c>
      <c r="N3374">
        <v>-4356</v>
      </c>
      <c r="O3374">
        <v>3.5004729999999999</v>
      </c>
      <c r="P3374">
        <v>13</v>
      </c>
      <c r="Q3374">
        <v>1.2298960000000001</v>
      </c>
      <c r="R3374" t="s">
        <v>43</v>
      </c>
      <c r="S3374" t="s">
        <v>43</v>
      </c>
    </row>
    <row r="3375" spans="1:19">
      <c r="A3375">
        <v>3745</v>
      </c>
      <c r="B3375">
        <v>637</v>
      </c>
      <c r="C3375">
        <v>1057</v>
      </c>
      <c r="D3375">
        <v>70966.509999999995</v>
      </c>
      <c r="E3375">
        <v>1001</v>
      </c>
      <c r="F3375">
        <v>77382.509999999995</v>
      </c>
      <c r="G3375">
        <v>77.305205000000001</v>
      </c>
      <c r="H3375">
        <v>36.57</v>
      </c>
      <c r="I3375">
        <v>40.735205000000001</v>
      </c>
      <c r="J3375">
        <v>2.1138970000000001</v>
      </c>
      <c r="K3375">
        <v>0</v>
      </c>
      <c r="L3375">
        <v>0</v>
      </c>
      <c r="M3375">
        <v>56</v>
      </c>
      <c r="N3375">
        <v>-6416</v>
      </c>
      <c r="O3375">
        <v>5.2980130000000001</v>
      </c>
      <c r="P3375">
        <v>16</v>
      </c>
      <c r="Q3375">
        <v>1.5137179999999999</v>
      </c>
      <c r="R3375" t="s">
        <v>43</v>
      </c>
      <c r="S3375" t="s">
        <v>43</v>
      </c>
    </row>
    <row r="3376" spans="1:19">
      <c r="A3376">
        <v>371</v>
      </c>
      <c r="B3376">
        <v>368</v>
      </c>
      <c r="C3376">
        <v>1055</v>
      </c>
      <c r="D3376">
        <v>35533.61</v>
      </c>
      <c r="E3376">
        <v>1024</v>
      </c>
      <c r="F3376">
        <v>38223.61</v>
      </c>
      <c r="G3376">
        <v>37.327744000000003</v>
      </c>
      <c r="H3376">
        <v>39.01</v>
      </c>
      <c r="I3376">
        <v>-1.682256</v>
      </c>
      <c r="J3376">
        <v>0.95687599999999995</v>
      </c>
      <c r="K3376">
        <v>0</v>
      </c>
      <c r="L3376">
        <v>0</v>
      </c>
      <c r="M3376">
        <v>31</v>
      </c>
      <c r="N3376">
        <v>-2690</v>
      </c>
      <c r="O3376">
        <v>2.9383889999999999</v>
      </c>
      <c r="P3376">
        <v>20</v>
      </c>
      <c r="Q3376">
        <v>1.8957349999999999</v>
      </c>
      <c r="R3376" t="s">
        <v>43</v>
      </c>
      <c r="S3376" t="s">
        <v>43</v>
      </c>
    </row>
    <row r="3377" spans="1:19">
      <c r="A3377">
        <v>2735</v>
      </c>
      <c r="B3377">
        <v>1201</v>
      </c>
      <c r="C3377">
        <v>1055</v>
      </c>
      <c r="D3377">
        <v>103850.31</v>
      </c>
      <c r="E3377">
        <v>1000</v>
      </c>
      <c r="F3377">
        <v>111461.31</v>
      </c>
      <c r="G3377">
        <v>111.46131</v>
      </c>
      <c r="H3377">
        <v>87.98</v>
      </c>
      <c r="I3377">
        <v>23.481310000000001</v>
      </c>
      <c r="J3377">
        <v>1.266894</v>
      </c>
      <c r="K3377">
        <v>0</v>
      </c>
      <c r="L3377">
        <v>0</v>
      </c>
      <c r="M3377">
        <v>55</v>
      </c>
      <c r="N3377">
        <v>-7611</v>
      </c>
      <c r="O3377">
        <v>5.2132699999999996</v>
      </c>
      <c r="P3377">
        <v>15</v>
      </c>
      <c r="Q3377">
        <v>1.4218010000000001</v>
      </c>
      <c r="R3377" t="s">
        <v>43</v>
      </c>
      <c r="S3377" t="s">
        <v>43</v>
      </c>
    </row>
    <row r="3378" spans="1:19">
      <c r="A3378">
        <v>2369</v>
      </c>
      <c r="B3378">
        <v>1236</v>
      </c>
      <c r="C3378">
        <v>1053</v>
      </c>
      <c r="D3378">
        <v>30972.76</v>
      </c>
      <c r="E3378">
        <v>990</v>
      </c>
      <c r="F3378">
        <v>37611.760000000002</v>
      </c>
      <c r="G3378">
        <v>37.991677000000003</v>
      </c>
      <c r="H3378">
        <v>20.414999999999999</v>
      </c>
      <c r="I3378">
        <v>17.576677</v>
      </c>
      <c r="J3378">
        <v>1.8609690000000001</v>
      </c>
      <c r="K3378">
        <v>0</v>
      </c>
      <c r="L3378">
        <v>0</v>
      </c>
      <c r="M3378">
        <v>63</v>
      </c>
      <c r="N3378">
        <v>-6639</v>
      </c>
      <c r="O3378">
        <v>5.9829059999999998</v>
      </c>
      <c r="P3378">
        <v>9</v>
      </c>
      <c r="Q3378">
        <v>0.85470100000000004</v>
      </c>
      <c r="R3378" t="s">
        <v>43</v>
      </c>
      <c r="S3378" t="s">
        <v>43</v>
      </c>
    </row>
    <row r="3379" spans="1:19">
      <c r="A3379">
        <v>4517</v>
      </c>
      <c r="B3379">
        <v>496</v>
      </c>
      <c r="C3379">
        <v>1053</v>
      </c>
      <c r="D3379">
        <v>58153.13</v>
      </c>
      <c r="E3379">
        <v>994</v>
      </c>
      <c r="F3379">
        <v>67539.13</v>
      </c>
      <c r="G3379">
        <v>67.946810999999997</v>
      </c>
      <c r="H3379">
        <v>36.369999999999997</v>
      </c>
      <c r="I3379">
        <v>31.576810999999999</v>
      </c>
      <c r="J3379">
        <v>1.8682099999999999</v>
      </c>
      <c r="K3379">
        <v>0</v>
      </c>
      <c r="L3379">
        <v>0</v>
      </c>
      <c r="M3379">
        <v>59</v>
      </c>
      <c r="N3379">
        <v>-9386</v>
      </c>
      <c r="O3379">
        <v>5.6030389999999999</v>
      </c>
      <c r="P3379">
        <v>14</v>
      </c>
      <c r="Q3379">
        <v>1.3295349999999999</v>
      </c>
      <c r="R3379" t="s">
        <v>43</v>
      </c>
      <c r="S3379" t="s">
        <v>43</v>
      </c>
    </row>
    <row r="3380" spans="1:19">
      <c r="A3380">
        <v>3829</v>
      </c>
      <c r="B3380">
        <v>80</v>
      </c>
      <c r="C3380">
        <v>1052</v>
      </c>
      <c r="D3380">
        <v>52297.27</v>
      </c>
      <c r="E3380">
        <v>986</v>
      </c>
      <c r="F3380">
        <v>61379.27</v>
      </c>
      <c r="G3380">
        <v>62.250781000000003</v>
      </c>
      <c r="H3380">
        <v>34.99</v>
      </c>
      <c r="I3380">
        <v>27.260781000000001</v>
      </c>
      <c r="J3380">
        <v>1.779102</v>
      </c>
      <c r="K3380">
        <v>0</v>
      </c>
      <c r="L3380">
        <v>0</v>
      </c>
      <c r="M3380">
        <v>66</v>
      </c>
      <c r="N3380">
        <v>-9082</v>
      </c>
      <c r="O3380">
        <v>6.2737639999999999</v>
      </c>
      <c r="P3380">
        <v>26</v>
      </c>
      <c r="Q3380">
        <v>2.4714830000000001</v>
      </c>
      <c r="R3380" t="s">
        <v>43</v>
      </c>
      <c r="S3380" t="s">
        <v>43</v>
      </c>
    </row>
    <row r="3381" spans="1:19">
      <c r="A3381">
        <v>2045</v>
      </c>
      <c r="B3381">
        <v>1259</v>
      </c>
      <c r="C3381">
        <v>1052</v>
      </c>
      <c r="D3381">
        <v>95256.08</v>
      </c>
      <c r="E3381">
        <v>981</v>
      </c>
      <c r="F3381">
        <v>103257.08</v>
      </c>
      <c r="G3381">
        <v>105.256962</v>
      </c>
      <c r="H3381">
        <v>54.69</v>
      </c>
      <c r="I3381">
        <v>50.566961999999997</v>
      </c>
      <c r="J3381">
        <v>1.9246110000000001</v>
      </c>
      <c r="K3381">
        <v>0</v>
      </c>
      <c r="L3381">
        <v>0</v>
      </c>
      <c r="M3381">
        <v>71</v>
      </c>
      <c r="N3381">
        <v>-8001</v>
      </c>
      <c r="O3381">
        <v>6.7490490000000003</v>
      </c>
      <c r="P3381">
        <v>14</v>
      </c>
      <c r="Q3381">
        <v>1.3307979999999999</v>
      </c>
      <c r="R3381" t="s">
        <v>43</v>
      </c>
      <c r="S3381" t="s">
        <v>43</v>
      </c>
    </row>
    <row r="3382" spans="1:19">
      <c r="A3382">
        <v>5961</v>
      </c>
      <c r="B3382">
        <v>1074</v>
      </c>
      <c r="C3382">
        <v>1049</v>
      </c>
      <c r="D3382">
        <v>39440.79</v>
      </c>
      <c r="E3382">
        <v>987</v>
      </c>
      <c r="F3382">
        <v>45671.79</v>
      </c>
      <c r="G3382">
        <v>46.273342999999997</v>
      </c>
      <c r="H3382">
        <v>29.27</v>
      </c>
      <c r="I3382">
        <v>17.003343000000001</v>
      </c>
      <c r="J3382">
        <v>1.5809139999999999</v>
      </c>
      <c r="K3382">
        <v>0</v>
      </c>
      <c r="L3382">
        <v>0</v>
      </c>
      <c r="M3382">
        <v>62</v>
      </c>
      <c r="N3382">
        <v>-6231</v>
      </c>
      <c r="O3382">
        <v>5.9103909999999997</v>
      </c>
      <c r="P3382">
        <v>27</v>
      </c>
      <c r="Q3382">
        <v>2.5738799999999999</v>
      </c>
      <c r="R3382" t="s">
        <v>43</v>
      </c>
      <c r="S3382" t="s">
        <v>43</v>
      </c>
    </row>
    <row r="3383" spans="1:19">
      <c r="A3383">
        <v>2243</v>
      </c>
      <c r="B3383">
        <v>1967</v>
      </c>
      <c r="C3383">
        <v>1042</v>
      </c>
      <c r="D3383">
        <v>53581.62</v>
      </c>
      <c r="E3383">
        <v>1006</v>
      </c>
      <c r="F3383">
        <v>58148.62</v>
      </c>
      <c r="G3383">
        <v>57.801808999999999</v>
      </c>
      <c r="H3383">
        <v>21.49</v>
      </c>
      <c r="I3383">
        <v>36.311808999999997</v>
      </c>
      <c r="J3383">
        <v>2.6897069999999998</v>
      </c>
      <c r="K3383">
        <v>0</v>
      </c>
      <c r="L3383">
        <v>0</v>
      </c>
      <c r="M3383">
        <v>36</v>
      </c>
      <c r="N3383">
        <v>-4567</v>
      </c>
      <c r="O3383">
        <v>3.4548939999999999</v>
      </c>
      <c r="P3383">
        <v>17</v>
      </c>
      <c r="Q3383">
        <v>1.631478</v>
      </c>
      <c r="R3383" t="s">
        <v>43</v>
      </c>
      <c r="S3383" t="s">
        <v>43</v>
      </c>
    </row>
    <row r="3384" spans="1:19">
      <c r="A3384">
        <v>271</v>
      </c>
      <c r="B3384">
        <v>252</v>
      </c>
      <c r="C3384">
        <v>1042</v>
      </c>
      <c r="D3384">
        <v>11756.53</v>
      </c>
      <c r="E3384">
        <v>1027</v>
      </c>
      <c r="F3384">
        <v>12494.53</v>
      </c>
      <c r="G3384">
        <v>12.166047000000001</v>
      </c>
      <c r="H3384">
        <v>9.49</v>
      </c>
      <c r="I3384">
        <v>2.6760470000000001</v>
      </c>
      <c r="J3384">
        <v>1.2819860000000001</v>
      </c>
      <c r="K3384">
        <v>5</v>
      </c>
      <c r="L3384">
        <v>0.47984599999999999</v>
      </c>
      <c r="M3384">
        <v>10</v>
      </c>
      <c r="N3384">
        <v>-738</v>
      </c>
      <c r="O3384">
        <v>0.95969300000000002</v>
      </c>
      <c r="P3384">
        <v>5</v>
      </c>
      <c r="Q3384">
        <v>0.47984599999999999</v>
      </c>
      <c r="R3384" t="s">
        <v>43</v>
      </c>
      <c r="S3384" t="s">
        <v>43</v>
      </c>
    </row>
    <row r="3385" spans="1:19">
      <c r="A3385">
        <v>21</v>
      </c>
      <c r="B3385">
        <v>1596</v>
      </c>
      <c r="C3385">
        <v>1041</v>
      </c>
      <c r="D3385">
        <v>74607.23</v>
      </c>
      <c r="E3385">
        <v>1023</v>
      </c>
      <c r="F3385">
        <v>76726.23</v>
      </c>
      <c r="G3385">
        <v>75.001202000000006</v>
      </c>
      <c r="H3385">
        <v>72.8</v>
      </c>
      <c r="I3385">
        <v>2.2012019999999999</v>
      </c>
      <c r="J3385">
        <v>1.0302359999999999</v>
      </c>
      <c r="K3385">
        <v>0</v>
      </c>
      <c r="L3385">
        <v>0</v>
      </c>
      <c r="M3385">
        <v>18</v>
      </c>
      <c r="N3385">
        <v>-2119</v>
      </c>
      <c r="O3385">
        <v>1.7291069999999999</v>
      </c>
      <c r="P3385">
        <v>24</v>
      </c>
      <c r="Q3385">
        <v>2.3054760000000001</v>
      </c>
      <c r="R3385" t="s">
        <v>43</v>
      </c>
      <c r="S3385" t="s">
        <v>43</v>
      </c>
    </row>
    <row r="3386" spans="1:19">
      <c r="A3386">
        <v>2233</v>
      </c>
      <c r="B3386">
        <v>868</v>
      </c>
      <c r="C3386">
        <v>1041</v>
      </c>
      <c r="D3386">
        <v>20405.38</v>
      </c>
      <c r="E3386">
        <v>979</v>
      </c>
      <c r="F3386">
        <v>25270.38</v>
      </c>
      <c r="G3386">
        <v>25.812441</v>
      </c>
      <c r="H3386">
        <v>15.52</v>
      </c>
      <c r="I3386">
        <v>10.292441</v>
      </c>
      <c r="J3386">
        <v>1.663173</v>
      </c>
      <c r="K3386">
        <v>0</v>
      </c>
      <c r="L3386">
        <v>0</v>
      </c>
      <c r="M3386">
        <v>62</v>
      </c>
      <c r="N3386">
        <v>-4865</v>
      </c>
      <c r="O3386">
        <v>5.9558119999999999</v>
      </c>
      <c r="P3386">
        <v>12</v>
      </c>
      <c r="Q3386">
        <v>1.152738</v>
      </c>
      <c r="R3386" t="s">
        <v>43</v>
      </c>
      <c r="S3386" t="s">
        <v>43</v>
      </c>
    </row>
    <row r="3387" spans="1:19">
      <c r="A3387">
        <v>5288</v>
      </c>
      <c r="B3387">
        <v>1694</v>
      </c>
      <c r="C3387">
        <v>1041</v>
      </c>
      <c r="D3387">
        <v>49290.47</v>
      </c>
      <c r="E3387">
        <v>985</v>
      </c>
      <c r="F3387">
        <v>54311.47</v>
      </c>
      <c r="G3387">
        <v>55.138548</v>
      </c>
      <c r="H3387">
        <v>43.55</v>
      </c>
      <c r="I3387">
        <v>11.588547999999999</v>
      </c>
      <c r="J3387">
        <v>1.2660979999999999</v>
      </c>
      <c r="K3387">
        <v>0</v>
      </c>
      <c r="L3387">
        <v>0</v>
      </c>
      <c r="M3387">
        <v>56</v>
      </c>
      <c r="N3387">
        <v>-5021</v>
      </c>
      <c r="O3387">
        <v>5.3794430000000002</v>
      </c>
      <c r="P3387">
        <v>16</v>
      </c>
      <c r="Q3387">
        <v>1.5369839999999999</v>
      </c>
      <c r="R3387" t="s">
        <v>43</v>
      </c>
      <c r="S3387" t="s">
        <v>43</v>
      </c>
    </row>
    <row r="3388" spans="1:19">
      <c r="A3388">
        <v>4844</v>
      </c>
      <c r="B3388">
        <v>1405</v>
      </c>
      <c r="C3388">
        <v>1040</v>
      </c>
      <c r="D3388">
        <v>52192.09</v>
      </c>
      <c r="E3388">
        <v>1025</v>
      </c>
      <c r="F3388">
        <v>54302.09</v>
      </c>
      <c r="G3388">
        <v>52.977649</v>
      </c>
      <c r="H3388">
        <v>49.06</v>
      </c>
      <c r="I3388">
        <v>3.9176489999999999</v>
      </c>
      <c r="J3388">
        <v>1.0798540000000001</v>
      </c>
      <c r="K3388">
        <v>0</v>
      </c>
      <c r="L3388">
        <v>0</v>
      </c>
      <c r="M3388">
        <v>15</v>
      </c>
      <c r="N3388">
        <v>-2110</v>
      </c>
      <c r="O3388">
        <v>1.4423079999999999</v>
      </c>
      <c r="P3388">
        <v>13</v>
      </c>
      <c r="Q3388">
        <v>1.25</v>
      </c>
      <c r="R3388" t="s">
        <v>43</v>
      </c>
      <c r="S3388" t="s">
        <v>43</v>
      </c>
    </row>
    <row r="3389" spans="1:19">
      <c r="A3389">
        <v>4045</v>
      </c>
      <c r="B3389">
        <v>1646</v>
      </c>
      <c r="C3389">
        <v>1039</v>
      </c>
      <c r="D3389">
        <v>19118.259999999998</v>
      </c>
      <c r="E3389">
        <v>1039</v>
      </c>
      <c r="F3389">
        <v>19118.259999999998</v>
      </c>
      <c r="G3389">
        <v>18.400635000000001</v>
      </c>
      <c r="H3389">
        <v>13.41</v>
      </c>
      <c r="I3389">
        <v>4.9906350000000002</v>
      </c>
      <c r="J3389">
        <v>1.372158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9</v>
      </c>
      <c r="Q3389">
        <v>0.86621800000000004</v>
      </c>
      <c r="R3389" t="s">
        <v>43</v>
      </c>
      <c r="S3389" t="s">
        <v>43</v>
      </c>
    </row>
    <row r="3390" spans="1:19">
      <c r="A3390">
        <v>4319</v>
      </c>
      <c r="B3390">
        <v>1155</v>
      </c>
      <c r="C3390">
        <v>1038</v>
      </c>
      <c r="D3390">
        <v>42938.61</v>
      </c>
      <c r="E3390">
        <v>987</v>
      </c>
      <c r="F3390">
        <v>47707.61</v>
      </c>
      <c r="G3390">
        <v>48.335977999999997</v>
      </c>
      <c r="H3390">
        <v>31.01</v>
      </c>
      <c r="I3390">
        <v>17.325977999999999</v>
      </c>
      <c r="J3390">
        <v>1.5587219999999999</v>
      </c>
      <c r="K3390">
        <v>0</v>
      </c>
      <c r="L3390">
        <v>0</v>
      </c>
      <c r="M3390">
        <v>51</v>
      </c>
      <c r="N3390">
        <v>-4769</v>
      </c>
      <c r="O3390">
        <v>4.9132949999999997</v>
      </c>
      <c r="P3390">
        <v>14</v>
      </c>
      <c r="Q3390">
        <v>1.3487480000000001</v>
      </c>
      <c r="R3390" t="s">
        <v>43</v>
      </c>
      <c r="S3390" t="s">
        <v>43</v>
      </c>
    </row>
    <row r="3391" spans="1:19">
      <c r="A3391">
        <v>4873</v>
      </c>
      <c r="B3391">
        <v>1245</v>
      </c>
      <c r="C3391">
        <v>1038</v>
      </c>
      <c r="D3391">
        <v>44607.44</v>
      </c>
      <c r="E3391">
        <v>983</v>
      </c>
      <c r="F3391">
        <v>51172.44</v>
      </c>
      <c r="G3391">
        <v>52.057416000000003</v>
      </c>
      <c r="H3391">
        <v>28.84</v>
      </c>
      <c r="I3391">
        <v>23.217416</v>
      </c>
      <c r="J3391">
        <v>1.805042</v>
      </c>
      <c r="K3391">
        <v>1</v>
      </c>
      <c r="L3391">
        <v>9.6338999999999994E-2</v>
      </c>
      <c r="M3391">
        <v>54</v>
      </c>
      <c r="N3391">
        <v>-6565</v>
      </c>
      <c r="O3391">
        <v>5.202312</v>
      </c>
      <c r="P3391">
        <v>14</v>
      </c>
      <c r="Q3391">
        <v>1.3487480000000001</v>
      </c>
      <c r="R3391" t="s">
        <v>43</v>
      </c>
      <c r="S3391" t="s">
        <v>43</v>
      </c>
    </row>
    <row r="3392" spans="1:19">
      <c r="A3392">
        <v>5315</v>
      </c>
      <c r="B3392">
        <v>772</v>
      </c>
      <c r="C3392">
        <v>1038</v>
      </c>
      <c r="D3392">
        <v>34187.870000000003</v>
      </c>
      <c r="E3392">
        <v>958</v>
      </c>
      <c r="F3392">
        <v>42811.87</v>
      </c>
      <c r="G3392">
        <v>44.688800000000001</v>
      </c>
      <c r="H3392">
        <v>20.754999999999999</v>
      </c>
      <c r="I3392">
        <v>23.933800000000002</v>
      </c>
      <c r="J3392">
        <v>2.1531579999999999</v>
      </c>
      <c r="K3392">
        <v>0</v>
      </c>
      <c r="L3392">
        <v>0</v>
      </c>
      <c r="M3392">
        <v>80</v>
      </c>
      <c r="N3392">
        <v>-8624</v>
      </c>
      <c r="O3392">
        <v>7.7071290000000001</v>
      </c>
      <c r="P3392">
        <v>25</v>
      </c>
      <c r="Q3392">
        <v>2.4084780000000001</v>
      </c>
      <c r="R3392" t="s">
        <v>43</v>
      </c>
      <c r="S3392" t="s">
        <v>43</v>
      </c>
    </row>
    <row r="3393" spans="1:19">
      <c r="A3393">
        <v>2096</v>
      </c>
      <c r="B3393">
        <v>11</v>
      </c>
      <c r="C3393">
        <v>1036</v>
      </c>
      <c r="D3393">
        <v>15837.75</v>
      </c>
      <c r="E3393">
        <v>1035</v>
      </c>
      <c r="F3393">
        <v>15893.75</v>
      </c>
      <c r="G3393">
        <v>15.35628</v>
      </c>
      <c r="H3393">
        <v>15.06</v>
      </c>
      <c r="I3393">
        <v>0.29627999999999999</v>
      </c>
      <c r="J3393">
        <v>1.0196730000000001</v>
      </c>
      <c r="K3393">
        <v>0</v>
      </c>
      <c r="L3393">
        <v>0</v>
      </c>
      <c r="M3393">
        <v>1</v>
      </c>
      <c r="N3393">
        <v>-56</v>
      </c>
      <c r="O3393">
        <v>9.6525E-2</v>
      </c>
      <c r="P3393">
        <v>5</v>
      </c>
      <c r="Q3393">
        <v>0.48262500000000003</v>
      </c>
      <c r="R3393" t="s">
        <v>43</v>
      </c>
      <c r="S3393" t="s">
        <v>43</v>
      </c>
    </row>
    <row r="3394" spans="1:19">
      <c r="A3394">
        <v>3635</v>
      </c>
      <c r="B3394">
        <v>1575</v>
      </c>
      <c r="C3394">
        <v>1033</v>
      </c>
      <c r="D3394">
        <v>19088.18</v>
      </c>
      <c r="E3394">
        <v>1027</v>
      </c>
      <c r="F3394">
        <v>19572.18</v>
      </c>
      <c r="G3394">
        <v>19.057624000000001</v>
      </c>
      <c r="H3394">
        <v>14.61</v>
      </c>
      <c r="I3394">
        <v>4.4476240000000002</v>
      </c>
      <c r="J3394">
        <v>1.3044230000000001</v>
      </c>
      <c r="K3394">
        <v>0</v>
      </c>
      <c r="L3394">
        <v>0</v>
      </c>
      <c r="M3394">
        <v>6</v>
      </c>
      <c r="N3394">
        <v>-484</v>
      </c>
      <c r="O3394">
        <v>0.58083300000000004</v>
      </c>
      <c r="P3394">
        <v>8</v>
      </c>
      <c r="Q3394">
        <v>0.77444299999999999</v>
      </c>
      <c r="R3394" t="s">
        <v>43</v>
      </c>
      <c r="S3394" t="s">
        <v>43</v>
      </c>
    </row>
    <row r="3395" spans="1:19">
      <c r="A3395">
        <v>3173</v>
      </c>
      <c r="B3395">
        <v>519</v>
      </c>
      <c r="C3395">
        <v>1032</v>
      </c>
      <c r="D3395">
        <v>31547.98</v>
      </c>
      <c r="E3395">
        <v>1012</v>
      </c>
      <c r="F3395">
        <v>35103.980000000003</v>
      </c>
      <c r="G3395">
        <v>34.687727000000002</v>
      </c>
      <c r="H3395">
        <v>4.18</v>
      </c>
      <c r="I3395">
        <v>30.507726999999999</v>
      </c>
      <c r="J3395">
        <v>8.2984989999999996</v>
      </c>
      <c r="K3395">
        <v>0</v>
      </c>
      <c r="L3395">
        <v>0</v>
      </c>
      <c r="M3395">
        <v>20</v>
      </c>
      <c r="N3395">
        <v>-3556</v>
      </c>
      <c r="O3395">
        <v>1.9379839999999999</v>
      </c>
      <c r="P3395">
        <v>20</v>
      </c>
      <c r="Q3395">
        <v>1.9379839999999999</v>
      </c>
      <c r="R3395" t="s">
        <v>43</v>
      </c>
      <c r="S3395" t="s">
        <v>43</v>
      </c>
    </row>
    <row r="3396" spans="1:19">
      <c r="A3396">
        <v>4450</v>
      </c>
      <c r="B3396">
        <v>286</v>
      </c>
      <c r="C3396">
        <v>1032</v>
      </c>
      <c r="D3396">
        <v>26989.87</v>
      </c>
      <c r="E3396">
        <v>936</v>
      </c>
      <c r="F3396">
        <v>37471.870000000003</v>
      </c>
      <c r="G3396">
        <v>40.034049000000003</v>
      </c>
      <c r="H3396">
        <v>14.46</v>
      </c>
      <c r="I3396">
        <v>25.574048999999999</v>
      </c>
      <c r="J3396">
        <v>2.7686060000000001</v>
      </c>
      <c r="K3396">
        <v>0</v>
      </c>
      <c r="L3396">
        <v>0</v>
      </c>
      <c r="M3396">
        <v>96</v>
      </c>
      <c r="N3396">
        <v>-10482</v>
      </c>
      <c r="O3396">
        <v>9.3023260000000008</v>
      </c>
      <c r="P3396">
        <v>22</v>
      </c>
      <c r="Q3396">
        <v>2.131783</v>
      </c>
      <c r="R3396" t="s">
        <v>43</v>
      </c>
      <c r="S3396" t="s">
        <v>43</v>
      </c>
    </row>
    <row r="3397" spans="1:19">
      <c r="A3397">
        <v>3200</v>
      </c>
      <c r="B3397">
        <v>1274</v>
      </c>
      <c r="C3397">
        <v>1030</v>
      </c>
      <c r="D3397">
        <v>94186.6</v>
      </c>
      <c r="E3397">
        <v>1006</v>
      </c>
      <c r="F3397">
        <v>98683.6</v>
      </c>
      <c r="G3397">
        <v>98.095029999999994</v>
      </c>
      <c r="H3397">
        <v>76.765000000000001</v>
      </c>
      <c r="I3397">
        <v>21.330030000000001</v>
      </c>
      <c r="J3397">
        <v>1.2778609999999999</v>
      </c>
      <c r="K3397">
        <v>0</v>
      </c>
      <c r="L3397">
        <v>0</v>
      </c>
      <c r="M3397">
        <v>24</v>
      </c>
      <c r="N3397">
        <v>-4497</v>
      </c>
      <c r="O3397">
        <v>2.3300969999999999</v>
      </c>
      <c r="P3397">
        <v>8</v>
      </c>
      <c r="Q3397">
        <v>0.77669900000000003</v>
      </c>
      <c r="R3397" t="s">
        <v>43</v>
      </c>
      <c r="S3397" t="s">
        <v>43</v>
      </c>
    </row>
    <row r="3398" spans="1:19">
      <c r="A3398">
        <v>5103</v>
      </c>
      <c r="B3398">
        <v>1514</v>
      </c>
      <c r="C3398">
        <v>1029</v>
      </c>
      <c r="D3398">
        <v>57694.98</v>
      </c>
      <c r="E3398">
        <v>924</v>
      </c>
      <c r="F3398">
        <v>71222.98</v>
      </c>
      <c r="G3398">
        <v>77.081147000000001</v>
      </c>
      <c r="H3398">
        <v>44.725000000000001</v>
      </c>
      <c r="I3398">
        <v>32.356147</v>
      </c>
      <c r="J3398">
        <v>1.723447</v>
      </c>
      <c r="K3398">
        <v>0</v>
      </c>
      <c r="L3398">
        <v>0</v>
      </c>
      <c r="M3398">
        <v>105</v>
      </c>
      <c r="N3398">
        <v>-13528</v>
      </c>
      <c r="O3398">
        <v>10.204082</v>
      </c>
      <c r="P3398">
        <v>15</v>
      </c>
      <c r="Q3398">
        <v>1.4577260000000001</v>
      </c>
      <c r="R3398" t="s">
        <v>43</v>
      </c>
      <c r="S3398" t="s">
        <v>43</v>
      </c>
    </row>
    <row r="3399" spans="1:19">
      <c r="A3399">
        <v>2376</v>
      </c>
      <c r="B3399">
        <v>127</v>
      </c>
      <c r="C3399">
        <v>1028</v>
      </c>
      <c r="D3399">
        <v>53374.879999999997</v>
      </c>
      <c r="E3399">
        <v>972</v>
      </c>
      <c r="F3399">
        <v>58276.88</v>
      </c>
      <c r="G3399">
        <v>59.955638</v>
      </c>
      <c r="H3399">
        <v>41.814999999999998</v>
      </c>
      <c r="I3399">
        <v>18.140637999999999</v>
      </c>
      <c r="J3399">
        <v>1.4338310000000001</v>
      </c>
      <c r="K3399">
        <v>0</v>
      </c>
      <c r="L3399">
        <v>0</v>
      </c>
      <c r="M3399">
        <v>56</v>
      </c>
      <c r="N3399">
        <v>-4902</v>
      </c>
      <c r="O3399">
        <v>5.4474710000000002</v>
      </c>
      <c r="P3399">
        <v>16</v>
      </c>
      <c r="Q3399">
        <v>1.5564199999999999</v>
      </c>
      <c r="R3399" t="s">
        <v>43</v>
      </c>
      <c r="S3399" t="s">
        <v>43</v>
      </c>
    </row>
    <row r="3400" spans="1:19">
      <c r="A3400">
        <v>3494</v>
      </c>
      <c r="B3400">
        <v>650</v>
      </c>
      <c r="C3400">
        <v>1027</v>
      </c>
      <c r="D3400">
        <v>51341.34</v>
      </c>
      <c r="E3400">
        <v>946</v>
      </c>
      <c r="F3400">
        <v>58687.34</v>
      </c>
      <c r="G3400">
        <v>62.037357</v>
      </c>
      <c r="H3400">
        <v>36.395000000000003</v>
      </c>
      <c r="I3400">
        <v>25.642357000000001</v>
      </c>
      <c r="J3400">
        <v>1.7045570000000001</v>
      </c>
      <c r="K3400">
        <v>0</v>
      </c>
      <c r="L3400">
        <v>0</v>
      </c>
      <c r="M3400">
        <v>81</v>
      </c>
      <c r="N3400">
        <v>-7346</v>
      </c>
      <c r="O3400">
        <v>7.8870500000000003</v>
      </c>
      <c r="P3400">
        <v>10</v>
      </c>
      <c r="Q3400">
        <v>0.97370999999999996</v>
      </c>
      <c r="R3400" t="s">
        <v>43</v>
      </c>
      <c r="S3400" t="s">
        <v>43</v>
      </c>
    </row>
    <row r="3401" spans="1:19">
      <c r="A3401">
        <v>4455</v>
      </c>
      <c r="B3401">
        <v>1660</v>
      </c>
      <c r="C3401">
        <v>1025</v>
      </c>
      <c r="D3401">
        <v>22979.87</v>
      </c>
      <c r="E3401">
        <v>957</v>
      </c>
      <c r="F3401">
        <v>28659.87</v>
      </c>
      <c r="G3401">
        <v>29.947617999999999</v>
      </c>
      <c r="H3401">
        <v>12.96</v>
      </c>
      <c r="I3401">
        <v>16.987618000000001</v>
      </c>
      <c r="J3401">
        <v>2.3107730000000002</v>
      </c>
      <c r="K3401">
        <v>0</v>
      </c>
      <c r="L3401">
        <v>0</v>
      </c>
      <c r="M3401">
        <v>68</v>
      </c>
      <c r="N3401">
        <v>-5680</v>
      </c>
      <c r="O3401">
        <v>6.6341460000000003</v>
      </c>
      <c r="P3401">
        <v>16</v>
      </c>
      <c r="Q3401">
        <v>1.5609759999999999</v>
      </c>
      <c r="R3401" t="s">
        <v>43</v>
      </c>
      <c r="S3401" t="s">
        <v>43</v>
      </c>
    </row>
    <row r="3402" spans="1:19">
      <c r="A3402">
        <v>2746</v>
      </c>
      <c r="B3402">
        <v>1697</v>
      </c>
      <c r="C3402">
        <v>1025</v>
      </c>
      <c r="D3402">
        <v>18190.990000000002</v>
      </c>
      <c r="E3402">
        <v>1003</v>
      </c>
      <c r="F3402">
        <v>19807.990000000002</v>
      </c>
      <c r="G3402">
        <v>19.748743999999999</v>
      </c>
      <c r="H3402">
        <v>21.15</v>
      </c>
      <c r="I3402">
        <v>-1.4012560000000001</v>
      </c>
      <c r="J3402">
        <v>0.93374699999999999</v>
      </c>
      <c r="K3402">
        <v>0</v>
      </c>
      <c r="L3402">
        <v>0</v>
      </c>
      <c r="M3402">
        <v>22</v>
      </c>
      <c r="N3402">
        <v>-1617</v>
      </c>
      <c r="O3402">
        <v>2.1463410000000001</v>
      </c>
      <c r="P3402">
        <v>9</v>
      </c>
      <c r="Q3402">
        <v>0.87804899999999997</v>
      </c>
      <c r="R3402" t="s">
        <v>43</v>
      </c>
      <c r="S3402" t="s">
        <v>43</v>
      </c>
    </row>
    <row r="3403" spans="1:19">
      <c r="A3403">
        <v>5451</v>
      </c>
      <c r="B3403">
        <v>1940</v>
      </c>
      <c r="C3403">
        <v>1025</v>
      </c>
      <c r="D3403">
        <v>35158.11</v>
      </c>
      <c r="E3403">
        <v>983</v>
      </c>
      <c r="F3403">
        <v>39890.11</v>
      </c>
      <c r="G3403">
        <v>40.579968999999998</v>
      </c>
      <c r="H3403">
        <v>19.55</v>
      </c>
      <c r="I3403">
        <v>21.029969000000001</v>
      </c>
      <c r="J3403">
        <v>2.0757020000000002</v>
      </c>
      <c r="K3403">
        <v>0</v>
      </c>
      <c r="L3403">
        <v>0</v>
      </c>
      <c r="M3403">
        <v>42</v>
      </c>
      <c r="N3403">
        <v>-4732</v>
      </c>
      <c r="O3403">
        <v>4.0975609999999998</v>
      </c>
      <c r="P3403">
        <v>11</v>
      </c>
      <c r="Q3403">
        <v>1.0731710000000001</v>
      </c>
      <c r="R3403" t="s">
        <v>43</v>
      </c>
      <c r="S3403" t="s">
        <v>43</v>
      </c>
    </row>
    <row r="3404" spans="1:19">
      <c r="A3404">
        <v>6130</v>
      </c>
      <c r="B3404">
        <v>205</v>
      </c>
      <c r="C3404">
        <v>1021</v>
      </c>
      <c r="D3404">
        <v>36204.620000000003</v>
      </c>
      <c r="E3404">
        <v>957</v>
      </c>
      <c r="F3404">
        <v>43013.62</v>
      </c>
      <c r="G3404">
        <v>44.946311000000001</v>
      </c>
      <c r="H3404">
        <v>19.02</v>
      </c>
      <c r="I3404">
        <v>25.926310999999998</v>
      </c>
      <c r="J3404">
        <v>2.363108</v>
      </c>
      <c r="K3404">
        <v>0</v>
      </c>
      <c r="L3404">
        <v>0</v>
      </c>
      <c r="M3404">
        <v>64</v>
      </c>
      <c r="N3404">
        <v>-6809</v>
      </c>
      <c r="O3404">
        <v>6.268364</v>
      </c>
      <c r="P3404">
        <v>9</v>
      </c>
      <c r="Q3404">
        <v>0.88148899999999997</v>
      </c>
      <c r="R3404" t="s">
        <v>43</v>
      </c>
      <c r="S3404" t="s">
        <v>43</v>
      </c>
    </row>
    <row r="3405" spans="1:19">
      <c r="A3405">
        <v>3177</v>
      </c>
      <c r="B3405">
        <v>198</v>
      </c>
      <c r="C3405">
        <v>1020</v>
      </c>
      <c r="D3405">
        <v>48332.2</v>
      </c>
      <c r="E3405">
        <v>971</v>
      </c>
      <c r="F3405">
        <v>56610.2</v>
      </c>
      <c r="G3405">
        <v>58.300927000000001</v>
      </c>
      <c r="H3405">
        <v>49.28</v>
      </c>
      <c r="I3405">
        <v>9.0209270000000004</v>
      </c>
      <c r="J3405">
        <v>1.183055</v>
      </c>
      <c r="K3405">
        <v>0</v>
      </c>
      <c r="L3405">
        <v>0</v>
      </c>
      <c r="M3405">
        <v>49</v>
      </c>
      <c r="N3405">
        <v>-8278</v>
      </c>
      <c r="O3405">
        <v>4.803922</v>
      </c>
      <c r="P3405">
        <v>24</v>
      </c>
      <c r="Q3405">
        <v>2.3529409999999999</v>
      </c>
      <c r="R3405" t="s">
        <v>43</v>
      </c>
      <c r="S3405" t="s">
        <v>43</v>
      </c>
    </row>
    <row r="3406" spans="1:19">
      <c r="A3406">
        <v>4361</v>
      </c>
      <c r="B3406">
        <v>636</v>
      </c>
      <c r="C3406">
        <v>1019</v>
      </c>
      <c r="D3406">
        <v>34014.29</v>
      </c>
      <c r="E3406">
        <v>931</v>
      </c>
      <c r="F3406">
        <v>40869.29</v>
      </c>
      <c r="G3406">
        <v>43.898271000000001</v>
      </c>
      <c r="H3406">
        <v>31.39</v>
      </c>
      <c r="I3406">
        <v>12.508271000000001</v>
      </c>
      <c r="J3406">
        <v>1.398479</v>
      </c>
      <c r="K3406">
        <v>0</v>
      </c>
      <c r="L3406">
        <v>0</v>
      </c>
      <c r="M3406">
        <v>88</v>
      </c>
      <c r="N3406">
        <v>-6855</v>
      </c>
      <c r="O3406">
        <v>8.6359180000000002</v>
      </c>
      <c r="P3406">
        <v>18</v>
      </c>
      <c r="Q3406">
        <v>1.766438</v>
      </c>
      <c r="R3406" t="s">
        <v>43</v>
      </c>
      <c r="S3406" t="s">
        <v>43</v>
      </c>
    </row>
    <row r="3407" spans="1:19">
      <c r="A3407">
        <v>1352</v>
      </c>
      <c r="B3407">
        <v>1027</v>
      </c>
      <c r="C3407">
        <v>1017</v>
      </c>
      <c r="D3407">
        <v>58902.2</v>
      </c>
      <c r="E3407">
        <v>942</v>
      </c>
      <c r="F3407">
        <v>65578.2</v>
      </c>
      <c r="G3407">
        <v>69.615924000000007</v>
      </c>
      <c r="H3407">
        <v>65.334999999999994</v>
      </c>
      <c r="I3407">
        <v>4.2809239999999997</v>
      </c>
      <c r="J3407">
        <v>1.065523</v>
      </c>
      <c r="K3407">
        <v>0</v>
      </c>
      <c r="L3407">
        <v>0</v>
      </c>
      <c r="M3407">
        <v>75</v>
      </c>
      <c r="N3407">
        <v>-6676</v>
      </c>
      <c r="O3407">
        <v>7.3746309999999999</v>
      </c>
      <c r="P3407">
        <v>11</v>
      </c>
      <c r="Q3407">
        <v>1.0816129999999999</v>
      </c>
      <c r="R3407" t="s">
        <v>43</v>
      </c>
      <c r="S3407" t="s">
        <v>43</v>
      </c>
    </row>
    <row r="3408" spans="1:19">
      <c r="A3408">
        <v>5664</v>
      </c>
      <c r="B3408">
        <v>576</v>
      </c>
      <c r="C3408">
        <v>1016</v>
      </c>
      <c r="D3408">
        <v>31855.24</v>
      </c>
      <c r="E3408">
        <v>981</v>
      </c>
      <c r="F3408">
        <v>35454.239999999998</v>
      </c>
      <c r="G3408">
        <v>36.140917000000002</v>
      </c>
      <c r="H3408">
        <v>11.55</v>
      </c>
      <c r="I3408">
        <v>24.590917000000001</v>
      </c>
      <c r="J3408">
        <v>3.1290840000000002</v>
      </c>
      <c r="K3408">
        <v>0</v>
      </c>
      <c r="L3408">
        <v>0</v>
      </c>
      <c r="M3408">
        <v>35</v>
      </c>
      <c r="N3408">
        <v>-3599</v>
      </c>
      <c r="O3408">
        <v>3.4448820000000002</v>
      </c>
      <c r="P3408">
        <v>12</v>
      </c>
      <c r="Q3408">
        <v>1.1811020000000001</v>
      </c>
      <c r="R3408" t="s">
        <v>43</v>
      </c>
      <c r="S3408" t="s">
        <v>43</v>
      </c>
    </row>
    <row r="3409" spans="1:19">
      <c r="A3409">
        <v>5571</v>
      </c>
      <c r="B3409">
        <v>1741</v>
      </c>
      <c r="C3409">
        <v>1015</v>
      </c>
      <c r="D3409">
        <v>63312.07</v>
      </c>
      <c r="E3409">
        <v>984</v>
      </c>
      <c r="F3409">
        <v>66995.070000000007</v>
      </c>
      <c r="G3409">
        <v>68.084421000000006</v>
      </c>
      <c r="H3409">
        <v>66.334999999999994</v>
      </c>
      <c r="I3409">
        <v>1.7494209999999999</v>
      </c>
      <c r="J3409">
        <v>1.026373</v>
      </c>
      <c r="K3409">
        <v>0</v>
      </c>
      <c r="L3409">
        <v>0</v>
      </c>
      <c r="M3409">
        <v>31</v>
      </c>
      <c r="N3409">
        <v>-3683</v>
      </c>
      <c r="O3409">
        <v>3.0541870000000002</v>
      </c>
      <c r="P3409">
        <v>20</v>
      </c>
      <c r="Q3409">
        <v>1.9704429999999999</v>
      </c>
      <c r="R3409" t="s">
        <v>43</v>
      </c>
      <c r="S3409" t="s">
        <v>43</v>
      </c>
    </row>
    <row r="3410" spans="1:19">
      <c r="A3410">
        <v>4391</v>
      </c>
      <c r="B3410">
        <v>797</v>
      </c>
      <c r="C3410">
        <v>1015</v>
      </c>
      <c r="D3410">
        <v>49598.47</v>
      </c>
      <c r="E3410">
        <v>991</v>
      </c>
      <c r="F3410">
        <v>53318.47</v>
      </c>
      <c r="G3410">
        <v>53.802694000000002</v>
      </c>
      <c r="H3410">
        <v>8.33</v>
      </c>
      <c r="I3410">
        <v>45.472693999999997</v>
      </c>
      <c r="J3410">
        <v>6.458907</v>
      </c>
      <c r="K3410">
        <v>0</v>
      </c>
      <c r="L3410">
        <v>0</v>
      </c>
      <c r="M3410">
        <v>24</v>
      </c>
      <c r="N3410">
        <v>-3720</v>
      </c>
      <c r="O3410">
        <v>2.3645320000000001</v>
      </c>
      <c r="P3410">
        <v>14</v>
      </c>
      <c r="Q3410">
        <v>1.37931</v>
      </c>
      <c r="R3410" t="s">
        <v>43</v>
      </c>
      <c r="S3410" t="s">
        <v>43</v>
      </c>
    </row>
    <row r="3411" spans="1:19">
      <c r="A3411">
        <v>1288</v>
      </c>
      <c r="B3411">
        <v>343</v>
      </c>
      <c r="C3411">
        <v>1014</v>
      </c>
      <c r="D3411">
        <v>22439.8</v>
      </c>
      <c r="E3411">
        <v>958</v>
      </c>
      <c r="F3411">
        <v>27402.799999999999</v>
      </c>
      <c r="G3411">
        <v>28.604175000000001</v>
      </c>
      <c r="H3411">
        <v>22.695</v>
      </c>
      <c r="I3411">
        <v>5.9091750000000003</v>
      </c>
      <c r="J3411">
        <v>1.260373</v>
      </c>
      <c r="K3411">
        <v>0</v>
      </c>
      <c r="L3411">
        <v>0</v>
      </c>
      <c r="M3411">
        <v>56</v>
      </c>
      <c r="N3411">
        <v>-4963</v>
      </c>
      <c r="O3411">
        <v>5.5226819999999996</v>
      </c>
      <c r="P3411">
        <v>13</v>
      </c>
      <c r="Q3411">
        <v>1.2820510000000001</v>
      </c>
      <c r="R3411" t="s">
        <v>43</v>
      </c>
      <c r="S3411" t="s">
        <v>43</v>
      </c>
    </row>
    <row r="3412" spans="1:19">
      <c r="A3412">
        <v>1341</v>
      </c>
      <c r="B3412">
        <v>1151</v>
      </c>
      <c r="C3412">
        <v>1011</v>
      </c>
      <c r="D3412">
        <v>8975.73</v>
      </c>
      <c r="E3412">
        <v>980</v>
      </c>
      <c r="F3412">
        <v>11392.73</v>
      </c>
      <c r="G3412">
        <v>11.625235</v>
      </c>
      <c r="H3412">
        <v>5.47</v>
      </c>
      <c r="I3412">
        <v>6.1552350000000002</v>
      </c>
      <c r="J3412">
        <v>2.1252710000000001</v>
      </c>
      <c r="K3412">
        <v>0</v>
      </c>
      <c r="L3412">
        <v>0</v>
      </c>
      <c r="M3412">
        <v>31</v>
      </c>
      <c r="N3412">
        <v>-2417</v>
      </c>
      <c r="O3412">
        <v>3.066271</v>
      </c>
      <c r="P3412">
        <v>13</v>
      </c>
      <c r="Q3412">
        <v>1.2858560000000001</v>
      </c>
      <c r="R3412" t="s">
        <v>43</v>
      </c>
      <c r="S3412" t="s">
        <v>43</v>
      </c>
    </row>
    <row r="3413" spans="1:19">
      <c r="A3413">
        <v>4108</v>
      </c>
      <c r="B3413">
        <v>1074</v>
      </c>
      <c r="C3413">
        <v>1011</v>
      </c>
      <c r="D3413">
        <v>35207.79</v>
      </c>
      <c r="E3413">
        <v>952</v>
      </c>
      <c r="F3413">
        <v>41519.97</v>
      </c>
      <c r="G3413">
        <v>43.613413999999999</v>
      </c>
      <c r="H3413">
        <v>27.8</v>
      </c>
      <c r="I3413">
        <v>15.813414</v>
      </c>
      <c r="J3413">
        <v>1.5688279999999999</v>
      </c>
      <c r="K3413">
        <v>0</v>
      </c>
      <c r="L3413">
        <v>0</v>
      </c>
      <c r="M3413">
        <v>59</v>
      </c>
      <c r="N3413">
        <v>-6312.18</v>
      </c>
      <c r="O3413">
        <v>5.8358059999999998</v>
      </c>
      <c r="P3413">
        <v>26</v>
      </c>
      <c r="Q3413">
        <v>2.5717110000000001</v>
      </c>
      <c r="R3413" t="s">
        <v>43</v>
      </c>
      <c r="S3413" t="s">
        <v>43</v>
      </c>
    </row>
    <row r="3414" spans="1:19">
      <c r="A3414">
        <v>4008</v>
      </c>
      <c r="B3414">
        <v>994</v>
      </c>
      <c r="C3414">
        <v>1010</v>
      </c>
      <c r="D3414">
        <v>23312.1</v>
      </c>
      <c r="E3414">
        <v>939</v>
      </c>
      <c r="F3414">
        <v>29016.1</v>
      </c>
      <c r="G3414">
        <v>30.901064999999999</v>
      </c>
      <c r="H3414">
        <v>20.53</v>
      </c>
      <c r="I3414">
        <v>10.371065</v>
      </c>
      <c r="J3414">
        <v>1.505166</v>
      </c>
      <c r="K3414">
        <v>0</v>
      </c>
      <c r="L3414">
        <v>0</v>
      </c>
      <c r="M3414">
        <v>71</v>
      </c>
      <c r="N3414">
        <v>-5704</v>
      </c>
      <c r="O3414">
        <v>7.0297029999999996</v>
      </c>
      <c r="P3414">
        <v>31</v>
      </c>
      <c r="Q3414">
        <v>3.0693069999999998</v>
      </c>
      <c r="R3414" t="s">
        <v>43</v>
      </c>
      <c r="S3414" t="s">
        <v>43</v>
      </c>
    </row>
    <row r="3415" spans="1:19">
      <c r="A3415">
        <v>4539</v>
      </c>
      <c r="B3415">
        <v>1074</v>
      </c>
      <c r="C3415">
        <v>1010</v>
      </c>
      <c r="D3415">
        <v>37059.800000000003</v>
      </c>
      <c r="E3415">
        <v>961</v>
      </c>
      <c r="F3415">
        <v>41808.800000000003</v>
      </c>
      <c r="G3415">
        <v>43.505515000000003</v>
      </c>
      <c r="H3415">
        <v>29.76</v>
      </c>
      <c r="I3415">
        <v>13.745514999999999</v>
      </c>
      <c r="J3415">
        <v>1.4618789999999999</v>
      </c>
      <c r="K3415">
        <v>0</v>
      </c>
      <c r="L3415">
        <v>0</v>
      </c>
      <c r="M3415">
        <v>49</v>
      </c>
      <c r="N3415">
        <v>-4749</v>
      </c>
      <c r="O3415">
        <v>4.8514850000000003</v>
      </c>
      <c r="P3415">
        <v>27</v>
      </c>
      <c r="Q3415">
        <v>2.6732670000000001</v>
      </c>
      <c r="R3415" t="s">
        <v>43</v>
      </c>
      <c r="S3415" t="s">
        <v>43</v>
      </c>
    </row>
    <row r="3416" spans="1:19">
      <c r="A3416">
        <v>3390</v>
      </c>
      <c r="B3416">
        <v>1636</v>
      </c>
      <c r="C3416">
        <v>1009</v>
      </c>
      <c r="D3416">
        <v>41147.29</v>
      </c>
      <c r="E3416">
        <v>945</v>
      </c>
      <c r="F3416">
        <v>49637.29</v>
      </c>
      <c r="G3416">
        <v>52.526232999999998</v>
      </c>
      <c r="H3416">
        <v>25.01</v>
      </c>
      <c r="I3416">
        <v>27.516233</v>
      </c>
      <c r="J3416">
        <v>2.100209</v>
      </c>
      <c r="K3416">
        <v>0</v>
      </c>
      <c r="L3416">
        <v>0</v>
      </c>
      <c r="M3416">
        <v>64</v>
      </c>
      <c r="N3416">
        <v>-8490</v>
      </c>
      <c r="O3416">
        <v>6.3429140000000004</v>
      </c>
      <c r="P3416">
        <v>6</v>
      </c>
      <c r="Q3416">
        <v>0.59464799999999995</v>
      </c>
      <c r="R3416" t="s">
        <v>43</v>
      </c>
      <c r="S3416" t="s">
        <v>43</v>
      </c>
    </row>
    <row r="3417" spans="1:19">
      <c r="A3417">
        <v>316</v>
      </c>
      <c r="B3417">
        <v>1954</v>
      </c>
      <c r="C3417">
        <v>1009</v>
      </c>
      <c r="D3417">
        <v>74597.33</v>
      </c>
      <c r="E3417">
        <v>971</v>
      </c>
      <c r="F3417">
        <v>79845.33</v>
      </c>
      <c r="G3417">
        <v>82.23</v>
      </c>
      <c r="H3417">
        <v>77.599999999999994</v>
      </c>
      <c r="I3417">
        <v>4.63</v>
      </c>
      <c r="J3417">
        <v>1.0596650000000001</v>
      </c>
      <c r="K3417">
        <v>0</v>
      </c>
      <c r="L3417">
        <v>0</v>
      </c>
      <c r="M3417">
        <v>38</v>
      </c>
      <c r="N3417">
        <v>-5248</v>
      </c>
      <c r="O3417">
        <v>3.766105</v>
      </c>
      <c r="P3417">
        <v>21</v>
      </c>
      <c r="Q3417">
        <v>2.0812689999999998</v>
      </c>
      <c r="R3417" t="s">
        <v>43</v>
      </c>
      <c r="S3417" t="s">
        <v>43</v>
      </c>
    </row>
    <row r="3418" spans="1:19">
      <c r="A3418">
        <v>1065</v>
      </c>
      <c r="B3418">
        <v>1640</v>
      </c>
      <c r="C3418">
        <v>1007</v>
      </c>
      <c r="D3418">
        <v>76765.23</v>
      </c>
      <c r="E3418">
        <v>922</v>
      </c>
      <c r="F3418">
        <v>86920.23</v>
      </c>
      <c r="G3418">
        <v>94.273567999999997</v>
      </c>
      <c r="H3418">
        <v>62.73</v>
      </c>
      <c r="I3418">
        <v>31.543568</v>
      </c>
      <c r="J3418">
        <v>1.502847</v>
      </c>
      <c r="K3418">
        <v>0</v>
      </c>
      <c r="L3418">
        <v>0</v>
      </c>
      <c r="M3418">
        <v>85</v>
      </c>
      <c r="N3418">
        <v>-10155</v>
      </c>
      <c r="O3418">
        <v>8.4409139999999994</v>
      </c>
      <c r="P3418">
        <v>31</v>
      </c>
      <c r="Q3418">
        <v>3.0784509999999998</v>
      </c>
      <c r="R3418" t="s">
        <v>43</v>
      </c>
      <c r="S3418" t="s">
        <v>43</v>
      </c>
    </row>
    <row r="3419" spans="1:19">
      <c r="A3419">
        <v>2525</v>
      </c>
      <c r="B3419">
        <v>246</v>
      </c>
      <c r="C3419">
        <v>1007</v>
      </c>
      <c r="D3419">
        <v>129589.64</v>
      </c>
      <c r="E3419">
        <v>921</v>
      </c>
      <c r="F3419">
        <v>142283.64000000001</v>
      </c>
      <c r="G3419">
        <v>154.48820799999999</v>
      </c>
      <c r="H3419">
        <v>84.69</v>
      </c>
      <c r="I3419">
        <v>69.798208000000002</v>
      </c>
      <c r="J3419">
        <v>1.8241609999999999</v>
      </c>
      <c r="K3419">
        <v>0</v>
      </c>
      <c r="L3419">
        <v>0</v>
      </c>
      <c r="M3419">
        <v>86</v>
      </c>
      <c r="N3419">
        <v>-12694</v>
      </c>
      <c r="O3419">
        <v>8.5402179999999994</v>
      </c>
      <c r="P3419">
        <v>20</v>
      </c>
      <c r="Q3419">
        <v>1.986097</v>
      </c>
      <c r="R3419" t="s">
        <v>43</v>
      </c>
      <c r="S3419" t="s">
        <v>43</v>
      </c>
    </row>
    <row r="3420" spans="1:19">
      <c r="A3420">
        <v>4490</v>
      </c>
      <c r="B3420">
        <v>171</v>
      </c>
      <c r="C3420">
        <v>1007</v>
      </c>
      <c r="D3420">
        <v>25309.03</v>
      </c>
      <c r="E3420">
        <v>975</v>
      </c>
      <c r="F3420">
        <v>27838.03</v>
      </c>
      <c r="G3420">
        <v>28.551825999999998</v>
      </c>
      <c r="H3420">
        <v>23.88</v>
      </c>
      <c r="I3420">
        <v>4.6718260000000003</v>
      </c>
      <c r="J3420">
        <v>1.195638</v>
      </c>
      <c r="K3420">
        <v>0</v>
      </c>
      <c r="L3420">
        <v>0</v>
      </c>
      <c r="M3420">
        <v>32</v>
      </c>
      <c r="N3420">
        <v>-2529</v>
      </c>
      <c r="O3420">
        <v>3.177756</v>
      </c>
      <c r="P3420">
        <v>11</v>
      </c>
      <c r="Q3420">
        <v>1.092354</v>
      </c>
      <c r="R3420" t="s">
        <v>43</v>
      </c>
      <c r="S3420" t="s">
        <v>43</v>
      </c>
    </row>
    <row r="3421" spans="1:19">
      <c r="A3421">
        <v>4744</v>
      </c>
      <c r="B3421">
        <v>1996</v>
      </c>
      <c r="C3421">
        <v>1007</v>
      </c>
      <c r="D3421">
        <v>57144.83</v>
      </c>
      <c r="E3421">
        <v>931</v>
      </c>
      <c r="F3421">
        <v>65206.83</v>
      </c>
      <c r="G3421">
        <v>70.039559999999994</v>
      </c>
      <c r="H3421">
        <v>51.18</v>
      </c>
      <c r="I3421">
        <v>18.859559999999998</v>
      </c>
      <c r="J3421">
        <v>1.368495</v>
      </c>
      <c r="K3421">
        <v>0</v>
      </c>
      <c r="L3421">
        <v>0</v>
      </c>
      <c r="M3421">
        <v>76</v>
      </c>
      <c r="N3421">
        <v>-8062</v>
      </c>
      <c r="O3421">
        <v>7.5471700000000004</v>
      </c>
      <c r="P3421">
        <v>6</v>
      </c>
      <c r="Q3421">
        <v>0.59582900000000005</v>
      </c>
      <c r="R3421" t="s">
        <v>43</v>
      </c>
      <c r="S3421" t="s">
        <v>43</v>
      </c>
    </row>
    <row r="3422" spans="1:19">
      <c r="A3422">
        <v>5683</v>
      </c>
      <c r="B3422">
        <v>1063</v>
      </c>
      <c r="C3422">
        <v>1007</v>
      </c>
      <c r="D3422">
        <v>31465.3</v>
      </c>
      <c r="E3422">
        <v>989</v>
      </c>
      <c r="F3422">
        <v>33416.300000000003</v>
      </c>
      <c r="G3422">
        <v>33.787967999999999</v>
      </c>
      <c r="H3422">
        <v>13.53</v>
      </c>
      <c r="I3422">
        <v>20.257968000000002</v>
      </c>
      <c r="J3422">
        <v>2.4972629999999998</v>
      </c>
      <c r="K3422">
        <v>0</v>
      </c>
      <c r="L3422">
        <v>0</v>
      </c>
      <c r="M3422">
        <v>18</v>
      </c>
      <c r="N3422">
        <v>-1951</v>
      </c>
      <c r="O3422">
        <v>1.787488</v>
      </c>
      <c r="P3422">
        <v>17</v>
      </c>
      <c r="Q3422">
        <v>1.688183</v>
      </c>
      <c r="R3422" t="s">
        <v>43</v>
      </c>
      <c r="S3422" t="s">
        <v>43</v>
      </c>
    </row>
    <row r="3423" spans="1:19">
      <c r="A3423">
        <v>5302</v>
      </c>
      <c r="B3423">
        <v>359</v>
      </c>
      <c r="C3423">
        <v>1004</v>
      </c>
      <c r="D3423">
        <v>63205.33</v>
      </c>
      <c r="E3423">
        <v>954</v>
      </c>
      <c r="F3423">
        <v>69260.33</v>
      </c>
      <c r="G3423">
        <v>72.599926999999994</v>
      </c>
      <c r="H3423">
        <v>32.134999999999998</v>
      </c>
      <c r="I3423">
        <v>40.464927000000003</v>
      </c>
      <c r="J3423">
        <v>2.259217</v>
      </c>
      <c r="K3423">
        <v>0</v>
      </c>
      <c r="L3423">
        <v>0</v>
      </c>
      <c r="M3423">
        <v>50</v>
      </c>
      <c r="N3423">
        <v>-6055</v>
      </c>
      <c r="O3423">
        <v>4.9800800000000001</v>
      </c>
      <c r="P3423">
        <v>4</v>
      </c>
      <c r="Q3423">
        <v>0.39840599999999998</v>
      </c>
      <c r="R3423" t="s">
        <v>43</v>
      </c>
      <c r="S3423" t="s">
        <v>43</v>
      </c>
    </row>
    <row r="3424" spans="1:19">
      <c r="A3424">
        <v>5229</v>
      </c>
      <c r="B3424">
        <v>1384</v>
      </c>
      <c r="C3424">
        <v>1003</v>
      </c>
      <c r="D3424">
        <v>57303.28</v>
      </c>
      <c r="E3424">
        <v>954</v>
      </c>
      <c r="F3424">
        <v>62240.28</v>
      </c>
      <c r="G3424">
        <v>65.241383999999996</v>
      </c>
      <c r="H3424">
        <v>51.77</v>
      </c>
      <c r="I3424">
        <v>13.471384</v>
      </c>
      <c r="J3424">
        <v>1.260216</v>
      </c>
      <c r="K3424">
        <v>0</v>
      </c>
      <c r="L3424">
        <v>0</v>
      </c>
      <c r="M3424">
        <v>49</v>
      </c>
      <c r="N3424">
        <v>-4937</v>
      </c>
      <c r="O3424">
        <v>4.8853439999999999</v>
      </c>
      <c r="P3424">
        <v>34</v>
      </c>
      <c r="Q3424">
        <v>3.389831</v>
      </c>
      <c r="R3424" t="s">
        <v>43</v>
      </c>
      <c r="S3424" t="s">
        <v>43</v>
      </c>
    </row>
    <row r="3425" spans="1:19">
      <c r="A3425">
        <v>4994</v>
      </c>
      <c r="B3425">
        <v>219</v>
      </c>
      <c r="C3425">
        <v>1002</v>
      </c>
      <c r="D3425">
        <v>30928.7</v>
      </c>
      <c r="E3425">
        <v>895</v>
      </c>
      <c r="F3425">
        <v>39455.699999999997</v>
      </c>
      <c r="G3425">
        <v>44.084581</v>
      </c>
      <c r="H3425">
        <v>27.5</v>
      </c>
      <c r="I3425">
        <v>16.584581</v>
      </c>
      <c r="J3425">
        <v>1.6030759999999999</v>
      </c>
      <c r="K3425">
        <v>0</v>
      </c>
      <c r="L3425">
        <v>0</v>
      </c>
      <c r="M3425">
        <v>107</v>
      </c>
      <c r="N3425">
        <v>-8527</v>
      </c>
      <c r="O3425">
        <v>10.678642999999999</v>
      </c>
      <c r="P3425">
        <v>14</v>
      </c>
      <c r="Q3425">
        <v>1.3972059999999999</v>
      </c>
      <c r="R3425" t="s">
        <v>43</v>
      </c>
      <c r="S3425" t="s">
        <v>43</v>
      </c>
    </row>
    <row r="3426" spans="1:19">
      <c r="A3426">
        <v>287</v>
      </c>
      <c r="B3426">
        <v>1345</v>
      </c>
      <c r="C3426">
        <v>1002</v>
      </c>
      <c r="D3426">
        <v>31519.37</v>
      </c>
      <c r="E3426">
        <v>982</v>
      </c>
      <c r="F3426">
        <v>33528.370000000003</v>
      </c>
      <c r="G3426">
        <v>34.142943000000002</v>
      </c>
      <c r="H3426">
        <v>17.184999999999999</v>
      </c>
      <c r="I3426">
        <v>16.957943</v>
      </c>
      <c r="J3426">
        <v>1.9867870000000001</v>
      </c>
      <c r="K3426">
        <v>0</v>
      </c>
      <c r="L3426">
        <v>0</v>
      </c>
      <c r="M3426">
        <v>20</v>
      </c>
      <c r="N3426">
        <v>-2009</v>
      </c>
      <c r="O3426">
        <v>1.996008</v>
      </c>
      <c r="P3426">
        <v>13</v>
      </c>
      <c r="Q3426">
        <v>1.2974049999999999</v>
      </c>
      <c r="R3426" t="s">
        <v>43</v>
      </c>
      <c r="S3426" t="s">
        <v>43</v>
      </c>
    </row>
    <row r="3427" spans="1:19">
      <c r="A3427">
        <v>2897</v>
      </c>
      <c r="B3427">
        <v>81</v>
      </c>
      <c r="C3427">
        <v>1001</v>
      </c>
      <c r="D3427">
        <v>13248.65</v>
      </c>
      <c r="E3427">
        <v>966</v>
      </c>
      <c r="F3427">
        <v>15850.3</v>
      </c>
      <c r="G3427">
        <v>16.408177999999999</v>
      </c>
      <c r="H3427">
        <v>11.824999999999999</v>
      </c>
      <c r="I3427">
        <v>4.5831780000000002</v>
      </c>
      <c r="J3427">
        <v>1.3875839999999999</v>
      </c>
      <c r="K3427">
        <v>0</v>
      </c>
      <c r="L3427">
        <v>0</v>
      </c>
      <c r="M3427">
        <v>35</v>
      </c>
      <c r="N3427">
        <v>-2601.65</v>
      </c>
      <c r="O3427">
        <v>3.4965030000000001</v>
      </c>
      <c r="P3427">
        <v>18</v>
      </c>
      <c r="Q3427">
        <v>1.7982020000000001</v>
      </c>
      <c r="R3427" t="s">
        <v>43</v>
      </c>
      <c r="S3427" t="s">
        <v>43</v>
      </c>
    </row>
    <row r="3428" spans="1:19">
      <c r="A3428">
        <v>3127</v>
      </c>
      <c r="B3428">
        <v>797</v>
      </c>
      <c r="C3428">
        <v>1000</v>
      </c>
      <c r="D3428">
        <v>47193.3</v>
      </c>
      <c r="E3428">
        <v>967</v>
      </c>
      <c r="F3428">
        <v>52881.3</v>
      </c>
      <c r="G3428">
        <v>54.685935999999998</v>
      </c>
      <c r="H3428">
        <v>10.25</v>
      </c>
      <c r="I3428">
        <v>44.435935999999998</v>
      </c>
      <c r="J3428">
        <v>5.3352130000000004</v>
      </c>
      <c r="K3428">
        <v>0</v>
      </c>
      <c r="L3428">
        <v>0</v>
      </c>
      <c r="M3428">
        <v>33</v>
      </c>
      <c r="N3428">
        <v>-5688</v>
      </c>
      <c r="O3428">
        <v>3.3</v>
      </c>
      <c r="P3428">
        <v>14</v>
      </c>
      <c r="Q3428">
        <v>1.4</v>
      </c>
      <c r="R3428" t="s">
        <v>43</v>
      </c>
      <c r="S3428" t="s">
        <v>43</v>
      </c>
    </row>
    <row r="3429" spans="1:19">
      <c r="A3429">
        <v>5853</v>
      </c>
      <c r="B3429">
        <v>219</v>
      </c>
      <c r="C3429">
        <v>999</v>
      </c>
      <c r="D3429">
        <v>27994.61</v>
      </c>
      <c r="E3429">
        <v>896</v>
      </c>
      <c r="F3429">
        <v>37311.61</v>
      </c>
      <c r="G3429">
        <v>41.642422000000003</v>
      </c>
      <c r="H3429">
        <v>27.324999999999999</v>
      </c>
      <c r="I3429">
        <v>14.317422000000001</v>
      </c>
      <c r="J3429">
        <v>1.523968</v>
      </c>
      <c r="K3429">
        <v>0</v>
      </c>
      <c r="L3429">
        <v>0</v>
      </c>
      <c r="M3429">
        <v>103</v>
      </c>
      <c r="N3429">
        <v>-9317</v>
      </c>
      <c r="O3429">
        <v>10.310309999999999</v>
      </c>
      <c r="P3429">
        <v>12</v>
      </c>
      <c r="Q3429">
        <v>1.201201</v>
      </c>
      <c r="R3429" t="s">
        <v>43</v>
      </c>
      <c r="S3429" t="s">
        <v>43</v>
      </c>
    </row>
    <row r="3430" spans="1:19">
      <c r="A3430">
        <v>5713</v>
      </c>
      <c r="B3430">
        <v>1825</v>
      </c>
      <c r="C3430">
        <v>998</v>
      </c>
      <c r="D3430">
        <v>59888.25</v>
      </c>
      <c r="E3430">
        <v>950</v>
      </c>
      <c r="F3430">
        <v>66102.25</v>
      </c>
      <c r="G3430">
        <v>69.581316000000001</v>
      </c>
      <c r="H3430">
        <v>27.965</v>
      </c>
      <c r="I3430">
        <v>41.616315999999998</v>
      </c>
      <c r="J3430">
        <v>2.4881570000000002</v>
      </c>
      <c r="K3430">
        <v>0</v>
      </c>
      <c r="L3430">
        <v>0</v>
      </c>
      <c r="M3430">
        <v>48</v>
      </c>
      <c r="N3430">
        <v>-6214</v>
      </c>
      <c r="O3430">
        <v>4.8096189999999996</v>
      </c>
      <c r="P3430">
        <v>16</v>
      </c>
      <c r="Q3430">
        <v>1.6032059999999999</v>
      </c>
      <c r="R3430" t="s">
        <v>43</v>
      </c>
      <c r="S3430" t="s">
        <v>43</v>
      </c>
    </row>
    <row r="3431" spans="1:19">
      <c r="A3431">
        <v>2590</v>
      </c>
      <c r="B3431">
        <v>317</v>
      </c>
      <c r="C3431">
        <v>998</v>
      </c>
      <c r="D3431">
        <v>47699.12</v>
      </c>
      <c r="E3431">
        <v>919</v>
      </c>
      <c r="F3431">
        <v>55537.120000000003</v>
      </c>
      <c r="G3431">
        <v>60.432122</v>
      </c>
      <c r="H3431">
        <v>57.77</v>
      </c>
      <c r="I3431">
        <v>2.6621220000000001</v>
      </c>
      <c r="J3431">
        <v>1.046081</v>
      </c>
      <c r="K3431">
        <v>0</v>
      </c>
      <c r="L3431">
        <v>0</v>
      </c>
      <c r="M3431">
        <v>79</v>
      </c>
      <c r="N3431">
        <v>-7838</v>
      </c>
      <c r="O3431">
        <v>7.915832</v>
      </c>
      <c r="P3431">
        <v>35</v>
      </c>
      <c r="Q3431">
        <v>3.5070139999999999</v>
      </c>
      <c r="R3431" t="s">
        <v>43</v>
      </c>
      <c r="S3431" t="s">
        <v>43</v>
      </c>
    </row>
    <row r="3432" spans="1:19">
      <c r="A3432">
        <v>159</v>
      </c>
      <c r="B3432">
        <v>154</v>
      </c>
      <c r="C3432">
        <v>995</v>
      </c>
      <c r="D3432">
        <v>33773.279999999999</v>
      </c>
      <c r="E3432">
        <v>815</v>
      </c>
      <c r="F3432">
        <v>47906.28</v>
      </c>
      <c r="G3432">
        <v>58.780712000000001</v>
      </c>
      <c r="H3432">
        <v>61</v>
      </c>
      <c r="I3432">
        <v>-2.2192880000000001</v>
      </c>
      <c r="J3432">
        <v>0.96361799999999997</v>
      </c>
      <c r="K3432">
        <v>0</v>
      </c>
      <c r="L3432">
        <v>0</v>
      </c>
      <c r="M3432">
        <v>180</v>
      </c>
      <c r="N3432">
        <v>-14133</v>
      </c>
      <c r="O3432">
        <v>18.090451999999999</v>
      </c>
      <c r="P3432">
        <v>38</v>
      </c>
      <c r="Q3432">
        <v>3.8190949999999999</v>
      </c>
      <c r="R3432" t="s">
        <v>43</v>
      </c>
      <c r="S3432" t="s">
        <v>43</v>
      </c>
    </row>
    <row r="3433" spans="1:19">
      <c r="A3433">
        <v>4334</v>
      </c>
      <c r="B3433">
        <v>1514</v>
      </c>
      <c r="C3433">
        <v>995</v>
      </c>
      <c r="D3433">
        <v>58989.35</v>
      </c>
      <c r="E3433">
        <v>897</v>
      </c>
      <c r="F3433">
        <v>72128.350000000006</v>
      </c>
      <c r="G3433">
        <v>80.410646999999997</v>
      </c>
      <c r="H3433">
        <v>44.37</v>
      </c>
      <c r="I3433">
        <v>36.040647</v>
      </c>
      <c r="J3433">
        <v>1.8122750000000001</v>
      </c>
      <c r="K3433">
        <v>0</v>
      </c>
      <c r="L3433">
        <v>0</v>
      </c>
      <c r="M3433">
        <v>98</v>
      </c>
      <c r="N3433">
        <v>-13139</v>
      </c>
      <c r="O3433">
        <v>9.8492460000000008</v>
      </c>
      <c r="P3433">
        <v>13</v>
      </c>
      <c r="Q3433">
        <v>1.3065329999999999</v>
      </c>
      <c r="R3433" t="s">
        <v>43</v>
      </c>
      <c r="S3433" t="s">
        <v>43</v>
      </c>
    </row>
    <row r="3434" spans="1:19">
      <c r="A3434">
        <v>3192</v>
      </c>
      <c r="B3434">
        <v>123</v>
      </c>
      <c r="C3434">
        <v>994</v>
      </c>
      <c r="D3434">
        <v>23863.1</v>
      </c>
      <c r="E3434">
        <v>979</v>
      </c>
      <c r="F3434">
        <v>25637.1</v>
      </c>
      <c r="G3434">
        <v>26.187028000000002</v>
      </c>
      <c r="H3434">
        <v>16.21</v>
      </c>
      <c r="I3434">
        <v>9.9770280000000007</v>
      </c>
      <c r="J3434">
        <v>1.615486</v>
      </c>
      <c r="K3434">
        <v>0</v>
      </c>
      <c r="L3434">
        <v>0</v>
      </c>
      <c r="M3434">
        <v>15</v>
      </c>
      <c r="N3434">
        <v>-1774</v>
      </c>
      <c r="O3434">
        <v>1.5090539999999999</v>
      </c>
      <c r="P3434">
        <v>17</v>
      </c>
      <c r="Q3434">
        <v>1.7102619999999999</v>
      </c>
      <c r="R3434" t="s">
        <v>43</v>
      </c>
      <c r="S3434" t="s">
        <v>43</v>
      </c>
    </row>
    <row r="3435" spans="1:19">
      <c r="A3435">
        <v>4724</v>
      </c>
      <c r="B3435">
        <v>416</v>
      </c>
      <c r="C3435">
        <v>994</v>
      </c>
      <c r="D3435">
        <v>11840.27</v>
      </c>
      <c r="E3435">
        <v>942</v>
      </c>
      <c r="F3435">
        <v>12947.27</v>
      </c>
      <c r="G3435">
        <v>13.744448</v>
      </c>
      <c r="H3435">
        <v>7.125</v>
      </c>
      <c r="I3435">
        <v>6.6194480000000002</v>
      </c>
      <c r="J3435">
        <v>1.9290449999999999</v>
      </c>
      <c r="K3435">
        <v>36</v>
      </c>
      <c r="L3435">
        <v>3.6217299999999999</v>
      </c>
      <c r="M3435">
        <v>16</v>
      </c>
      <c r="N3435">
        <v>-1107</v>
      </c>
      <c r="O3435">
        <v>1.609658</v>
      </c>
      <c r="P3435">
        <v>6</v>
      </c>
      <c r="Q3435">
        <v>0.60362199999999999</v>
      </c>
      <c r="R3435" t="s">
        <v>43</v>
      </c>
      <c r="S3435" t="s">
        <v>43</v>
      </c>
    </row>
    <row r="3436" spans="1:19">
      <c r="A3436">
        <v>238</v>
      </c>
      <c r="B3436">
        <v>1682</v>
      </c>
      <c r="C3436">
        <v>994</v>
      </c>
      <c r="D3436">
        <v>64191.47</v>
      </c>
      <c r="E3436">
        <v>947</v>
      </c>
      <c r="F3436">
        <v>71116.47</v>
      </c>
      <c r="G3436">
        <v>75.096588999999994</v>
      </c>
      <c r="H3436">
        <v>24.87</v>
      </c>
      <c r="I3436">
        <v>50.226588999999997</v>
      </c>
      <c r="J3436">
        <v>3.0195650000000001</v>
      </c>
      <c r="K3436">
        <v>8</v>
      </c>
      <c r="L3436">
        <v>0.80482900000000002</v>
      </c>
      <c r="M3436">
        <v>39</v>
      </c>
      <c r="N3436">
        <v>-6925</v>
      </c>
      <c r="O3436">
        <v>3.9235410000000002</v>
      </c>
      <c r="P3436">
        <v>6</v>
      </c>
      <c r="Q3436">
        <v>0.60362199999999999</v>
      </c>
      <c r="R3436" t="s">
        <v>43</v>
      </c>
      <c r="S3436" t="s">
        <v>43</v>
      </c>
    </row>
    <row r="3437" spans="1:19">
      <c r="A3437">
        <v>2300</v>
      </c>
      <c r="B3437">
        <v>601</v>
      </c>
      <c r="C3437">
        <v>989</v>
      </c>
      <c r="D3437">
        <v>42374.95</v>
      </c>
      <c r="E3437">
        <v>913</v>
      </c>
      <c r="F3437">
        <v>51155.95</v>
      </c>
      <c r="G3437">
        <v>56.030613000000002</v>
      </c>
      <c r="H3437">
        <v>33.049999999999997</v>
      </c>
      <c r="I3437">
        <v>22.980613000000002</v>
      </c>
      <c r="J3437">
        <v>1.6953290000000001</v>
      </c>
      <c r="K3437">
        <v>0</v>
      </c>
      <c r="L3437">
        <v>0</v>
      </c>
      <c r="M3437">
        <v>76</v>
      </c>
      <c r="N3437">
        <v>-8781</v>
      </c>
      <c r="O3437">
        <v>7.6845299999999996</v>
      </c>
      <c r="P3437">
        <v>13</v>
      </c>
      <c r="Q3437">
        <v>1.314459</v>
      </c>
      <c r="R3437" t="s">
        <v>43</v>
      </c>
      <c r="S3437" t="s">
        <v>43</v>
      </c>
    </row>
    <row r="3438" spans="1:19">
      <c r="A3438">
        <v>2359</v>
      </c>
      <c r="B3438">
        <v>1314</v>
      </c>
      <c r="C3438">
        <v>988</v>
      </c>
      <c r="D3438">
        <v>48743.35</v>
      </c>
      <c r="E3438">
        <v>956</v>
      </c>
      <c r="F3438">
        <v>51787.35</v>
      </c>
      <c r="G3438">
        <v>54.170867999999999</v>
      </c>
      <c r="H3438">
        <v>51.15</v>
      </c>
      <c r="I3438">
        <v>3.0208680000000001</v>
      </c>
      <c r="J3438">
        <v>1.059059</v>
      </c>
      <c r="K3438">
        <v>0</v>
      </c>
      <c r="L3438">
        <v>0</v>
      </c>
      <c r="M3438">
        <v>32</v>
      </c>
      <c r="N3438">
        <v>-3044</v>
      </c>
      <c r="O3438">
        <v>3.2388659999999998</v>
      </c>
      <c r="P3438">
        <v>11</v>
      </c>
      <c r="Q3438">
        <v>1.1133599999999999</v>
      </c>
      <c r="R3438" t="s">
        <v>43</v>
      </c>
      <c r="S3438" t="s">
        <v>43</v>
      </c>
    </row>
    <row r="3439" spans="1:19">
      <c r="A3439">
        <v>4056</v>
      </c>
      <c r="B3439">
        <v>1712</v>
      </c>
      <c r="C3439">
        <v>988</v>
      </c>
      <c r="D3439">
        <v>30177.77</v>
      </c>
      <c r="E3439">
        <v>944</v>
      </c>
      <c r="F3439">
        <v>34007.769999999997</v>
      </c>
      <c r="G3439">
        <v>36.025179999999999</v>
      </c>
      <c r="H3439">
        <v>25.524999999999999</v>
      </c>
      <c r="I3439">
        <v>10.50018</v>
      </c>
      <c r="J3439">
        <v>1.411368</v>
      </c>
      <c r="K3439">
        <v>0</v>
      </c>
      <c r="L3439">
        <v>0</v>
      </c>
      <c r="M3439">
        <v>44</v>
      </c>
      <c r="N3439">
        <v>-3830</v>
      </c>
      <c r="O3439">
        <v>4.4534409999999998</v>
      </c>
      <c r="P3439">
        <v>9</v>
      </c>
      <c r="Q3439">
        <v>0.91093100000000005</v>
      </c>
      <c r="R3439" t="s">
        <v>43</v>
      </c>
      <c r="S3439" t="s">
        <v>43</v>
      </c>
    </row>
    <row r="3440" spans="1:19">
      <c r="A3440">
        <v>4127</v>
      </c>
      <c r="B3440">
        <v>370</v>
      </c>
      <c r="C3440">
        <v>987</v>
      </c>
      <c r="D3440">
        <v>32291.88</v>
      </c>
      <c r="E3440">
        <v>966</v>
      </c>
      <c r="F3440">
        <v>35602.879999999997</v>
      </c>
      <c r="G3440">
        <v>36.855983000000002</v>
      </c>
      <c r="H3440">
        <v>15.43</v>
      </c>
      <c r="I3440">
        <v>21.425982999999999</v>
      </c>
      <c r="J3440">
        <v>2.3885930000000002</v>
      </c>
      <c r="K3440">
        <v>0</v>
      </c>
      <c r="L3440">
        <v>0</v>
      </c>
      <c r="M3440">
        <v>21</v>
      </c>
      <c r="N3440">
        <v>-3311</v>
      </c>
      <c r="O3440">
        <v>2.1276600000000001</v>
      </c>
      <c r="P3440">
        <v>15</v>
      </c>
      <c r="Q3440">
        <v>1.519757</v>
      </c>
      <c r="R3440" t="s">
        <v>43</v>
      </c>
      <c r="S3440" t="s">
        <v>43</v>
      </c>
    </row>
    <row r="3441" spans="1:19">
      <c r="A3441">
        <v>3043</v>
      </c>
      <c r="B3441">
        <v>746</v>
      </c>
      <c r="C3441">
        <v>985</v>
      </c>
      <c r="D3441">
        <v>22676.07</v>
      </c>
      <c r="E3441">
        <v>967</v>
      </c>
      <c r="F3441">
        <v>24772.07</v>
      </c>
      <c r="G3441">
        <v>25.617446000000001</v>
      </c>
      <c r="H3441">
        <v>18.02</v>
      </c>
      <c r="I3441">
        <v>7.5974459999999997</v>
      </c>
      <c r="J3441">
        <v>1.4216120000000001</v>
      </c>
      <c r="K3441">
        <v>0</v>
      </c>
      <c r="L3441">
        <v>0</v>
      </c>
      <c r="M3441">
        <v>18</v>
      </c>
      <c r="N3441">
        <v>-2096</v>
      </c>
      <c r="O3441">
        <v>1.8274109999999999</v>
      </c>
      <c r="P3441">
        <v>20</v>
      </c>
      <c r="Q3441">
        <v>2.0304570000000002</v>
      </c>
      <c r="R3441" t="s">
        <v>43</v>
      </c>
      <c r="S3441" t="s">
        <v>43</v>
      </c>
    </row>
    <row r="3442" spans="1:19">
      <c r="A3442">
        <v>2517</v>
      </c>
      <c r="B3442">
        <v>1682</v>
      </c>
      <c r="C3442">
        <v>980</v>
      </c>
      <c r="D3442">
        <v>63173.61</v>
      </c>
      <c r="E3442">
        <v>919</v>
      </c>
      <c r="F3442">
        <v>72544.61</v>
      </c>
      <c r="G3442">
        <v>78.938640000000007</v>
      </c>
      <c r="H3442">
        <v>26.75</v>
      </c>
      <c r="I3442">
        <v>52.188639999999999</v>
      </c>
      <c r="J3442">
        <v>2.950977</v>
      </c>
      <c r="K3442">
        <v>12</v>
      </c>
      <c r="L3442">
        <v>1.2244900000000001</v>
      </c>
      <c r="M3442">
        <v>49</v>
      </c>
      <c r="N3442">
        <v>-9371</v>
      </c>
      <c r="O3442">
        <v>5</v>
      </c>
      <c r="P3442">
        <v>10</v>
      </c>
      <c r="Q3442">
        <v>1.020408</v>
      </c>
      <c r="R3442" t="s">
        <v>43</v>
      </c>
      <c r="S3442" t="s">
        <v>43</v>
      </c>
    </row>
    <row r="3443" spans="1:19">
      <c r="A3443">
        <v>3168</v>
      </c>
      <c r="B3443">
        <v>354</v>
      </c>
      <c r="C3443">
        <v>980</v>
      </c>
      <c r="D3443">
        <v>39262.01</v>
      </c>
      <c r="E3443">
        <v>928</v>
      </c>
      <c r="F3443">
        <v>43904.01</v>
      </c>
      <c r="G3443">
        <v>47.310355999999999</v>
      </c>
      <c r="H3443">
        <v>41.575000000000003</v>
      </c>
      <c r="I3443">
        <v>5.7353560000000003</v>
      </c>
      <c r="J3443">
        <v>1.1379520000000001</v>
      </c>
      <c r="K3443">
        <v>0</v>
      </c>
      <c r="L3443">
        <v>0</v>
      </c>
      <c r="M3443">
        <v>52</v>
      </c>
      <c r="N3443">
        <v>-4642</v>
      </c>
      <c r="O3443">
        <v>5.3061220000000002</v>
      </c>
      <c r="P3443">
        <v>15</v>
      </c>
      <c r="Q3443">
        <v>1.5306120000000001</v>
      </c>
      <c r="R3443" t="s">
        <v>43</v>
      </c>
      <c r="S3443" t="s">
        <v>43</v>
      </c>
    </row>
    <row r="3444" spans="1:19">
      <c r="A3444">
        <v>20</v>
      </c>
      <c r="B3444">
        <v>1728</v>
      </c>
      <c r="C3444">
        <v>979</v>
      </c>
      <c r="D3444">
        <v>75848.179999999993</v>
      </c>
      <c r="E3444">
        <v>941</v>
      </c>
      <c r="F3444">
        <v>85650.18</v>
      </c>
      <c r="G3444">
        <v>91.020382999999995</v>
      </c>
      <c r="H3444">
        <v>66.599999999999994</v>
      </c>
      <c r="I3444">
        <v>24.420383000000001</v>
      </c>
      <c r="J3444">
        <v>1.3666720000000001</v>
      </c>
      <c r="K3444">
        <v>0</v>
      </c>
      <c r="L3444">
        <v>0</v>
      </c>
      <c r="M3444">
        <v>38</v>
      </c>
      <c r="N3444">
        <v>-9802</v>
      </c>
      <c r="O3444">
        <v>3.8815119999999999</v>
      </c>
      <c r="P3444">
        <v>17</v>
      </c>
      <c r="Q3444">
        <v>1.7364660000000001</v>
      </c>
      <c r="R3444" t="s">
        <v>43</v>
      </c>
      <c r="S3444" t="s">
        <v>43</v>
      </c>
    </row>
    <row r="3445" spans="1:19">
      <c r="A3445">
        <v>3904</v>
      </c>
      <c r="B3445">
        <v>994</v>
      </c>
      <c r="C3445">
        <v>977</v>
      </c>
      <c r="D3445">
        <v>21812.09</v>
      </c>
      <c r="E3445">
        <v>915</v>
      </c>
      <c r="F3445">
        <v>27295.09</v>
      </c>
      <c r="G3445">
        <v>29.830698999999999</v>
      </c>
      <c r="H3445">
        <v>19.760000000000002</v>
      </c>
      <c r="I3445">
        <v>10.070698999999999</v>
      </c>
      <c r="J3445">
        <v>1.5096510000000001</v>
      </c>
      <c r="K3445">
        <v>0</v>
      </c>
      <c r="L3445">
        <v>0</v>
      </c>
      <c r="M3445">
        <v>62</v>
      </c>
      <c r="N3445">
        <v>-5483</v>
      </c>
      <c r="O3445">
        <v>6.3459570000000003</v>
      </c>
      <c r="P3445">
        <v>33</v>
      </c>
      <c r="Q3445">
        <v>3.3776869999999999</v>
      </c>
      <c r="R3445" t="s">
        <v>43</v>
      </c>
      <c r="S3445" t="s">
        <v>43</v>
      </c>
    </row>
    <row r="3446" spans="1:19">
      <c r="A3446">
        <v>4874</v>
      </c>
      <c r="B3446">
        <v>1488</v>
      </c>
      <c r="C3446">
        <v>974</v>
      </c>
      <c r="D3446">
        <v>45722.22</v>
      </c>
      <c r="E3446">
        <v>951</v>
      </c>
      <c r="F3446">
        <v>48717.22</v>
      </c>
      <c r="G3446">
        <v>51.227361000000002</v>
      </c>
      <c r="H3446">
        <v>18.64</v>
      </c>
      <c r="I3446">
        <v>32.587361000000001</v>
      </c>
      <c r="J3446">
        <v>2.7482489999999999</v>
      </c>
      <c r="K3446">
        <v>0</v>
      </c>
      <c r="L3446">
        <v>0</v>
      </c>
      <c r="M3446">
        <v>23</v>
      </c>
      <c r="N3446">
        <v>-2995</v>
      </c>
      <c r="O3446">
        <v>2.3613960000000001</v>
      </c>
      <c r="P3446">
        <v>21</v>
      </c>
      <c r="Q3446">
        <v>2.1560570000000001</v>
      </c>
      <c r="R3446" t="s">
        <v>43</v>
      </c>
      <c r="S3446" t="s">
        <v>43</v>
      </c>
    </row>
    <row r="3447" spans="1:19">
      <c r="A3447">
        <v>5301</v>
      </c>
      <c r="B3447">
        <v>1086</v>
      </c>
      <c r="C3447">
        <v>974</v>
      </c>
      <c r="D3447">
        <v>102704.15</v>
      </c>
      <c r="E3447">
        <v>874</v>
      </c>
      <c r="F3447">
        <v>115849.15</v>
      </c>
      <c r="G3447">
        <v>132.55051499999999</v>
      </c>
      <c r="H3447">
        <v>90.444999999999993</v>
      </c>
      <c r="I3447">
        <v>42.105514999999997</v>
      </c>
      <c r="J3447">
        <v>1.4655370000000001</v>
      </c>
      <c r="K3447">
        <v>0</v>
      </c>
      <c r="L3447">
        <v>0</v>
      </c>
      <c r="M3447">
        <v>100</v>
      </c>
      <c r="N3447">
        <v>-13145</v>
      </c>
      <c r="O3447">
        <v>10.26694</v>
      </c>
      <c r="P3447">
        <v>16</v>
      </c>
      <c r="Q3447">
        <v>1.6427099999999999</v>
      </c>
      <c r="R3447" t="s">
        <v>43</v>
      </c>
      <c r="S3447" t="s">
        <v>44</v>
      </c>
    </row>
    <row r="3448" spans="1:19">
      <c r="A3448">
        <v>367</v>
      </c>
      <c r="B3448">
        <v>1789</v>
      </c>
      <c r="C3448">
        <v>973</v>
      </c>
      <c r="D3448">
        <v>39811.980000000003</v>
      </c>
      <c r="E3448">
        <v>965</v>
      </c>
      <c r="F3448">
        <v>41025.980000000003</v>
      </c>
      <c r="G3448">
        <v>42.513969000000003</v>
      </c>
      <c r="H3448">
        <v>35.11</v>
      </c>
      <c r="I3448">
        <v>7.403969</v>
      </c>
      <c r="J3448">
        <v>1.210879</v>
      </c>
      <c r="K3448">
        <v>0</v>
      </c>
      <c r="L3448">
        <v>0</v>
      </c>
      <c r="M3448">
        <v>8</v>
      </c>
      <c r="N3448">
        <v>-1214</v>
      </c>
      <c r="O3448">
        <v>0.82219900000000001</v>
      </c>
      <c r="P3448">
        <v>15</v>
      </c>
      <c r="Q3448">
        <v>1.5416240000000001</v>
      </c>
      <c r="R3448" t="s">
        <v>43</v>
      </c>
      <c r="S3448" t="s">
        <v>43</v>
      </c>
    </row>
    <row r="3449" spans="1:19">
      <c r="A3449">
        <v>3330</v>
      </c>
      <c r="B3449">
        <v>951</v>
      </c>
      <c r="C3449">
        <v>972</v>
      </c>
      <c r="D3449">
        <v>20866.509999999998</v>
      </c>
      <c r="E3449">
        <v>928</v>
      </c>
      <c r="F3449">
        <v>24678.51</v>
      </c>
      <c r="G3449">
        <v>26.593222000000001</v>
      </c>
      <c r="H3449">
        <v>17.559999999999999</v>
      </c>
      <c r="I3449">
        <v>9.0332220000000003</v>
      </c>
      <c r="J3449">
        <v>1.5144200000000001</v>
      </c>
      <c r="K3449">
        <v>0</v>
      </c>
      <c r="L3449">
        <v>0</v>
      </c>
      <c r="M3449">
        <v>44</v>
      </c>
      <c r="N3449">
        <v>-3812</v>
      </c>
      <c r="O3449">
        <v>4.5267489999999997</v>
      </c>
      <c r="P3449">
        <v>14</v>
      </c>
      <c r="Q3449">
        <v>1.440329</v>
      </c>
      <c r="R3449" t="s">
        <v>43</v>
      </c>
      <c r="S3449" t="s">
        <v>43</v>
      </c>
    </row>
    <row r="3450" spans="1:19">
      <c r="A3450">
        <v>340</v>
      </c>
      <c r="B3450">
        <v>814</v>
      </c>
      <c r="C3450">
        <v>972</v>
      </c>
      <c r="D3450">
        <v>51714.87</v>
      </c>
      <c r="E3450">
        <v>909</v>
      </c>
      <c r="F3450">
        <v>61227.87</v>
      </c>
      <c r="G3450">
        <v>67.357393000000002</v>
      </c>
      <c r="H3450">
        <v>35.520000000000003</v>
      </c>
      <c r="I3450">
        <v>31.837392999999999</v>
      </c>
      <c r="J3450">
        <v>1.896323</v>
      </c>
      <c r="K3450">
        <v>0</v>
      </c>
      <c r="L3450">
        <v>0</v>
      </c>
      <c r="M3450">
        <v>63</v>
      </c>
      <c r="N3450">
        <v>-9513</v>
      </c>
      <c r="O3450">
        <v>6.4814809999999996</v>
      </c>
      <c r="P3450">
        <v>14</v>
      </c>
      <c r="Q3450">
        <v>1.440329</v>
      </c>
      <c r="R3450" t="s">
        <v>43</v>
      </c>
      <c r="S3450" t="s">
        <v>43</v>
      </c>
    </row>
    <row r="3451" spans="1:19">
      <c r="A3451">
        <v>4834</v>
      </c>
      <c r="B3451">
        <v>1307</v>
      </c>
      <c r="C3451">
        <v>972</v>
      </c>
      <c r="D3451">
        <v>112804.61</v>
      </c>
      <c r="E3451">
        <v>941</v>
      </c>
      <c r="F3451">
        <v>121126.61</v>
      </c>
      <c r="G3451">
        <v>128.721158</v>
      </c>
      <c r="H3451">
        <v>69.37</v>
      </c>
      <c r="I3451">
        <v>59.351157999999998</v>
      </c>
      <c r="J3451">
        <v>1.8555740000000001</v>
      </c>
      <c r="K3451">
        <v>0</v>
      </c>
      <c r="L3451">
        <v>0</v>
      </c>
      <c r="M3451">
        <v>31</v>
      </c>
      <c r="N3451">
        <v>-8322</v>
      </c>
      <c r="O3451">
        <v>3.1892999999999998</v>
      </c>
      <c r="P3451">
        <v>18</v>
      </c>
      <c r="Q3451">
        <v>1.8518520000000001</v>
      </c>
      <c r="R3451" t="s">
        <v>43</v>
      </c>
      <c r="S3451" t="s">
        <v>43</v>
      </c>
    </row>
    <row r="3452" spans="1:19">
      <c r="A3452">
        <v>3338</v>
      </c>
      <c r="B3452">
        <v>1636</v>
      </c>
      <c r="C3452">
        <v>970</v>
      </c>
      <c r="D3452">
        <v>42264.27</v>
      </c>
      <c r="E3452">
        <v>900</v>
      </c>
      <c r="F3452">
        <v>49900.27</v>
      </c>
      <c r="G3452">
        <v>55.444744</v>
      </c>
      <c r="H3452">
        <v>25.51</v>
      </c>
      <c r="I3452">
        <v>29.934743999999998</v>
      </c>
      <c r="J3452">
        <v>2.173451</v>
      </c>
      <c r="K3452">
        <v>0</v>
      </c>
      <c r="L3452">
        <v>0</v>
      </c>
      <c r="M3452">
        <v>70</v>
      </c>
      <c r="N3452">
        <v>-7636</v>
      </c>
      <c r="O3452">
        <v>7.2164950000000001</v>
      </c>
      <c r="P3452">
        <v>8</v>
      </c>
      <c r="Q3452">
        <v>0.82474199999999998</v>
      </c>
      <c r="R3452" t="s">
        <v>43</v>
      </c>
      <c r="S3452" t="s">
        <v>43</v>
      </c>
    </row>
    <row r="3453" spans="1:19">
      <c r="A3453">
        <v>3597</v>
      </c>
      <c r="B3453">
        <v>3</v>
      </c>
      <c r="C3453">
        <v>969</v>
      </c>
      <c r="D3453">
        <v>60317.38</v>
      </c>
      <c r="E3453">
        <v>955</v>
      </c>
      <c r="F3453">
        <v>63478.38</v>
      </c>
      <c r="G3453">
        <v>66.469508000000005</v>
      </c>
      <c r="H3453">
        <v>56.06</v>
      </c>
      <c r="I3453">
        <v>10.409508000000001</v>
      </c>
      <c r="J3453">
        <v>1.1856850000000001</v>
      </c>
      <c r="K3453">
        <v>0</v>
      </c>
      <c r="L3453">
        <v>0</v>
      </c>
      <c r="M3453">
        <v>14</v>
      </c>
      <c r="N3453">
        <v>-3161</v>
      </c>
      <c r="O3453">
        <v>1.444788</v>
      </c>
      <c r="P3453">
        <v>36</v>
      </c>
      <c r="Q3453">
        <v>3.7151700000000001</v>
      </c>
      <c r="R3453" t="s">
        <v>43</v>
      </c>
      <c r="S3453" t="s">
        <v>43</v>
      </c>
    </row>
    <row r="3454" spans="1:19">
      <c r="A3454">
        <v>6092</v>
      </c>
      <c r="B3454">
        <v>286</v>
      </c>
      <c r="C3454">
        <v>969</v>
      </c>
      <c r="D3454">
        <v>25228.92</v>
      </c>
      <c r="E3454">
        <v>907</v>
      </c>
      <c r="F3454">
        <v>30694.92</v>
      </c>
      <c r="G3454">
        <v>33.842249000000002</v>
      </c>
      <c r="H3454">
        <v>12.36</v>
      </c>
      <c r="I3454">
        <v>21.482248999999999</v>
      </c>
      <c r="J3454">
        <v>2.7380460000000002</v>
      </c>
      <c r="K3454">
        <v>0</v>
      </c>
      <c r="L3454">
        <v>0</v>
      </c>
      <c r="M3454">
        <v>62</v>
      </c>
      <c r="N3454">
        <v>-5466</v>
      </c>
      <c r="O3454">
        <v>6.3983489999999996</v>
      </c>
      <c r="P3454">
        <v>8</v>
      </c>
      <c r="Q3454">
        <v>0.82559300000000002</v>
      </c>
      <c r="R3454" t="s">
        <v>43</v>
      </c>
      <c r="S3454" t="s">
        <v>43</v>
      </c>
    </row>
    <row r="3455" spans="1:19">
      <c r="A3455">
        <v>5893</v>
      </c>
      <c r="B3455">
        <v>230</v>
      </c>
      <c r="C3455">
        <v>966</v>
      </c>
      <c r="D3455">
        <v>52351.91</v>
      </c>
      <c r="E3455">
        <v>851</v>
      </c>
      <c r="F3455">
        <v>63461.91</v>
      </c>
      <c r="G3455">
        <v>74.573336999999995</v>
      </c>
      <c r="H3455">
        <v>28.16</v>
      </c>
      <c r="I3455">
        <v>46.413336999999999</v>
      </c>
      <c r="J3455">
        <v>2.6482009999999998</v>
      </c>
      <c r="K3455">
        <v>46</v>
      </c>
      <c r="L3455">
        <v>4.7619049999999996</v>
      </c>
      <c r="M3455">
        <v>69</v>
      </c>
      <c r="N3455">
        <v>-11110</v>
      </c>
      <c r="O3455">
        <v>7.1428570000000002</v>
      </c>
      <c r="P3455">
        <v>9</v>
      </c>
      <c r="Q3455">
        <v>0.93167699999999998</v>
      </c>
      <c r="R3455" t="s">
        <v>43</v>
      </c>
      <c r="S3455" t="s">
        <v>43</v>
      </c>
    </row>
    <row r="3456" spans="1:19">
      <c r="A3456">
        <v>3236</v>
      </c>
      <c r="B3456">
        <v>491</v>
      </c>
      <c r="C3456">
        <v>965</v>
      </c>
      <c r="D3456">
        <v>29025.29</v>
      </c>
      <c r="E3456">
        <v>843</v>
      </c>
      <c r="F3456">
        <v>39263.29</v>
      </c>
      <c r="G3456">
        <v>46.575670000000002</v>
      </c>
      <c r="H3456">
        <v>37.97</v>
      </c>
      <c r="I3456">
        <v>8.6056699999999999</v>
      </c>
      <c r="J3456">
        <v>1.2266440000000001</v>
      </c>
      <c r="K3456">
        <v>0</v>
      </c>
      <c r="L3456">
        <v>0</v>
      </c>
      <c r="M3456">
        <v>122</v>
      </c>
      <c r="N3456">
        <v>-10238</v>
      </c>
      <c r="O3456">
        <v>12.642486999999999</v>
      </c>
      <c r="P3456">
        <v>12</v>
      </c>
      <c r="Q3456">
        <v>1.2435229999999999</v>
      </c>
      <c r="R3456" t="s">
        <v>43</v>
      </c>
      <c r="S3456" t="s">
        <v>43</v>
      </c>
    </row>
    <row r="3457" spans="1:19">
      <c r="A3457">
        <v>4835</v>
      </c>
      <c r="B3457">
        <v>3</v>
      </c>
      <c r="C3457">
        <v>963</v>
      </c>
      <c r="D3457">
        <v>37114.980000000003</v>
      </c>
      <c r="E3457">
        <v>954</v>
      </c>
      <c r="F3457">
        <v>37743.980000000003</v>
      </c>
      <c r="G3457">
        <v>39.563920000000003</v>
      </c>
      <c r="H3457">
        <v>45.255000000000003</v>
      </c>
      <c r="I3457">
        <v>-5.6910800000000004</v>
      </c>
      <c r="J3457">
        <v>0.87424400000000002</v>
      </c>
      <c r="K3457">
        <v>0</v>
      </c>
      <c r="L3457">
        <v>0</v>
      </c>
      <c r="M3457">
        <v>9</v>
      </c>
      <c r="N3457">
        <v>-629</v>
      </c>
      <c r="O3457">
        <v>0.93457900000000005</v>
      </c>
      <c r="P3457">
        <v>26</v>
      </c>
      <c r="Q3457">
        <v>2.6998959999999999</v>
      </c>
      <c r="R3457" t="s">
        <v>43</v>
      </c>
      <c r="S3457" t="s">
        <v>43</v>
      </c>
    </row>
    <row r="3458" spans="1:19">
      <c r="A3458">
        <v>3624</v>
      </c>
      <c r="B3458">
        <v>1141</v>
      </c>
      <c r="C3458">
        <v>960</v>
      </c>
      <c r="D3458">
        <v>24506.73</v>
      </c>
      <c r="E3458">
        <v>906</v>
      </c>
      <c r="F3458">
        <v>29470.73</v>
      </c>
      <c r="G3458">
        <v>32.528399999999998</v>
      </c>
      <c r="H3458">
        <v>10.1</v>
      </c>
      <c r="I3458">
        <v>22.4284</v>
      </c>
      <c r="J3458">
        <v>3.220634</v>
      </c>
      <c r="K3458">
        <v>0</v>
      </c>
      <c r="L3458">
        <v>0</v>
      </c>
      <c r="M3458">
        <v>54</v>
      </c>
      <c r="N3458">
        <v>-4964</v>
      </c>
      <c r="O3458">
        <v>5.625</v>
      </c>
      <c r="P3458">
        <v>11</v>
      </c>
      <c r="Q3458">
        <v>1.1458330000000001</v>
      </c>
      <c r="R3458" t="s">
        <v>43</v>
      </c>
      <c r="S3458" t="s">
        <v>43</v>
      </c>
    </row>
    <row r="3459" spans="1:19">
      <c r="A3459">
        <v>4740</v>
      </c>
      <c r="B3459">
        <v>250</v>
      </c>
      <c r="C3459">
        <v>960</v>
      </c>
      <c r="D3459">
        <v>53707.21</v>
      </c>
      <c r="E3459">
        <v>925</v>
      </c>
      <c r="F3459">
        <v>57804.21</v>
      </c>
      <c r="G3459">
        <v>62.491038000000003</v>
      </c>
      <c r="H3459">
        <v>40.200000000000003</v>
      </c>
      <c r="I3459">
        <v>22.291038</v>
      </c>
      <c r="J3459">
        <v>1.554503</v>
      </c>
      <c r="K3459">
        <v>1</v>
      </c>
      <c r="L3459">
        <v>0.104167</v>
      </c>
      <c r="M3459">
        <v>34</v>
      </c>
      <c r="N3459">
        <v>-4097</v>
      </c>
      <c r="O3459">
        <v>3.5416669999999999</v>
      </c>
      <c r="P3459">
        <v>9</v>
      </c>
      <c r="Q3459">
        <v>0.9375</v>
      </c>
      <c r="R3459" t="s">
        <v>43</v>
      </c>
      <c r="S3459" t="s">
        <v>43</v>
      </c>
    </row>
    <row r="3460" spans="1:19">
      <c r="A3460">
        <v>3835</v>
      </c>
      <c r="B3460">
        <v>1425</v>
      </c>
      <c r="C3460">
        <v>959</v>
      </c>
      <c r="D3460">
        <v>41872.160000000003</v>
      </c>
      <c r="E3460">
        <v>933</v>
      </c>
      <c r="F3460">
        <v>44660.160000000003</v>
      </c>
      <c r="G3460">
        <v>47.867266999999998</v>
      </c>
      <c r="H3460">
        <v>25.5</v>
      </c>
      <c r="I3460">
        <v>22.367266999999998</v>
      </c>
      <c r="J3460">
        <v>1.877148</v>
      </c>
      <c r="K3460">
        <v>0</v>
      </c>
      <c r="L3460">
        <v>0</v>
      </c>
      <c r="M3460">
        <v>26</v>
      </c>
      <c r="N3460">
        <v>-2788</v>
      </c>
      <c r="O3460">
        <v>2.711157</v>
      </c>
      <c r="P3460">
        <v>17</v>
      </c>
      <c r="Q3460">
        <v>1.77268</v>
      </c>
      <c r="R3460" t="s">
        <v>43</v>
      </c>
      <c r="S3460" t="s">
        <v>43</v>
      </c>
    </row>
    <row r="3461" spans="1:19">
      <c r="A3461">
        <v>3859</v>
      </c>
      <c r="B3461">
        <v>1940</v>
      </c>
      <c r="C3461">
        <v>958</v>
      </c>
      <c r="D3461">
        <v>27934.12</v>
      </c>
      <c r="E3461">
        <v>916</v>
      </c>
      <c r="F3461">
        <v>32978.120000000003</v>
      </c>
      <c r="G3461">
        <v>36.002313999999998</v>
      </c>
      <c r="H3461">
        <v>18.815000000000001</v>
      </c>
      <c r="I3461">
        <v>17.187314000000001</v>
      </c>
      <c r="J3461">
        <v>1.9134899999999999</v>
      </c>
      <c r="K3461">
        <v>0</v>
      </c>
      <c r="L3461">
        <v>0</v>
      </c>
      <c r="M3461">
        <v>42</v>
      </c>
      <c r="N3461">
        <v>-5044</v>
      </c>
      <c r="O3461">
        <v>4.3841340000000004</v>
      </c>
      <c r="P3461">
        <v>19</v>
      </c>
      <c r="Q3461">
        <v>1.9832989999999999</v>
      </c>
      <c r="R3461" t="s">
        <v>43</v>
      </c>
      <c r="S3461" t="s">
        <v>43</v>
      </c>
    </row>
    <row r="3462" spans="1:19">
      <c r="A3462">
        <v>5617</v>
      </c>
      <c r="B3462">
        <v>1834</v>
      </c>
      <c r="C3462">
        <v>956</v>
      </c>
      <c r="D3462">
        <v>49464.18</v>
      </c>
      <c r="E3462">
        <v>911</v>
      </c>
      <c r="F3462">
        <v>55644.18</v>
      </c>
      <c r="G3462">
        <v>61.080328999999999</v>
      </c>
      <c r="H3462">
        <v>42.56</v>
      </c>
      <c r="I3462">
        <v>18.520329</v>
      </c>
      <c r="J3462">
        <v>1.4351579999999999</v>
      </c>
      <c r="K3462">
        <v>0</v>
      </c>
      <c r="L3462">
        <v>0</v>
      </c>
      <c r="M3462">
        <v>45</v>
      </c>
      <c r="N3462">
        <v>-6180</v>
      </c>
      <c r="O3462">
        <v>4.7071129999999997</v>
      </c>
      <c r="P3462">
        <v>20</v>
      </c>
      <c r="Q3462">
        <v>2.09205</v>
      </c>
      <c r="R3462" t="s">
        <v>43</v>
      </c>
      <c r="S3462" t="s">
        <v>43</v>
      </c>
    </row>
    <row r="3463" spans="1:19">
      <c r="A3463">
        <v>4583</v>
      </c>
      <c r="B3463">
        <v>1128</v>
      </c>
      <c r="C3463">
        <v>951</v>
      </c>
      <c r="D3463">
        <v>40006.660000000003</v>
      </c>
      <c r="E3463">
        <v>877</v>
      </c>
      <c r="F3463">
        <v>46941.66</v>
      </c>
      <c r="G3463">
        <v>53.525267999999997</v>
      </c>
      <c r="H3463">
        <v>24.62</v>
      </c>
      <c r="I3463">
        <v>28.905268</v>
      </c>
      <c r="J3463">
        <v>2.1740560000000002</v>
      </c>
      <c r="K3463">
        <v>0</v>
      </c>
      <c r="L3463">
        <v>0</v>
      </c>
      <c r="M3463">
        <v>74</v>
      </c>
      <c r="N3463">
        <v>-6935</v>
      </c>
      <c r="O3463">
        <v>7.7812830000000002</v>
      </c>
      <c r="P3463">
        <v>11</v>
      </c>
      <c r="Q3463">
        <v>1.156677</v>
      </c>
      <c r="R3463" t="s">
        <v>43</v>
      </c>
      <c r="S3463" t="s">
        <v>43</v>
      </c>
    </row>
    <row r="3464" spans="1:19">
      <c r="A3464">
        <v>2163</v>
      </c>
      <c r="B3464">
        <v>1940</v>
      </c>
      <c r="C3464">
        <v>951</v>
      </c>
      <c r="D3464">
        <v>29060.93</v>
      </c>
      <c r="E3464">
        <v>913</v>
      </c>
      <c r="F3464">
        <v>32645.93</v>
      </c>
      <c r="G3464">
        <v>35.756768999999998</v>
      </c>
      <c r="H3464">
        <v>18.940000000000001</v>
      </c>
      <c r="I3464">
        <v>16.816769000000001</v>
      </c>
      <c r="J3464">
        <v>1.8878969999999999</v>
      </c>
      <c r="K3464">
        <v>0</v>
      </c>
      <c r="L3464">
        <v>0</v>
      </c>
      <c r="M3464">
        <v>38</v>
      </c>
      <c r="N3464">
        <v>-3585</v>
      </c>
      <c r="O3464">
        <v>3.9957940000000001</v>
      </c>
      <c r="P3464">
        <v>8</v>
      </c>
      <c r="Q3464">
        <v>0.84121999999999997</v>
      </c>
      <c r="R3464" t="s">
        <v>43</v>
      </c>
      <c r="S3464" t="s">
        <v>43</v>
      </c>
    </row>
    <row r="3465" spans="1:19">
      <c r="A3465">
        <v>5669</v>
      </c>
      <c r="B3465">
        <v>1095</v>
      </c>
      <c r="C3465">
        <v>950</v>
      </c>
      <c r="D3465">
        <v>43037.04</v>
      </c>
      <c r="E3465">
        <v>865</v>
      </c>
      <c r="F3465">
        <v>50709.04</v>
      </c>
      <c r="G3465">
        <v>58.623168</v>
      </c>
      <c r="H3465">
        <v>46.46</v>
      </c>
      <c r="I3465">
        <v>12.163168000000001</v>
      </c>
      <c r="J3465">
        <v>1.2617989999999999</v>
      </c>
      <c r="K3465">
        <v>0</v>
      </c>
      <c r="L3465">
        <v>0</v>
      </c>
      <c r="M3465">
        <v>85</v>
      </c>
      <c r="N3465">
        <v>-7672</v>
      </c>
      <c r="O3465">
        <v>8.9473680000000009</v>
      </c>
      <c r="P3465">
        <v>26</v>
      </c>
      <c r="Q3465">
        <v>2.7368420000000002</v>
      </c>
      <c r="R3465" t="s">
        <v>43</v>
      </c>
      <c r="S3465" t="s">
        <v>43</v>
      </c>
    </row>
    <row r="3466" spans="1:19">
      <c r="A3466">
        <v>5633</v>
      </c>
      <c r="B3466">
        <v>1345</v>
      </c>
      <c r="C3466">
        <v>949</v>
      </c>
      <c r="D3466">
        <v>29398.54</v>
      </c>
      <c r="E3466">
        <v>942</v>
      </c>
      <c r="F3466">
        <v>30074.54</v>
      </c>
      <c r="G3466">
        <v>31.926262999999999</v>
      </c>
      <c r="H3466">
        <v>16.945</v>
      </c>
      <c r="I3466">
        <v>14.981263</v>
      </c>
      <c r="J3466">
        <v>1.8841110000000001</v>
      </c>
      <c r="K3466">
        <v>0</v>
      </c>
      <c r="L3466">
        <v>0</v>
      </c>
      <c r="M3466">
        <v>7</v>
      </c>
      <c r="N3466">
        <v>-676</v>
      </c>
      <c r="O3466">
        <v>0.73761900000000002</v>
      </c>
      <c r="P3466">
        <v>13</v>
      </c>
      <c r="Q3466">
        <v>1.3698630000000001</v>
      </c>
      <c r="R3466" t="s">
        <v>43</v>
      </c>
      <c r="S3466" t="s">
        <v>43</v>
      </c>
    </row>
    <row r="3467" spans="1:19">
      <c r="A3467">
        <v>4933</v>
      </c>
      <c r="B3467">
        <v>1876</v>
      </c>
      <c r="C3467">
        <v>948</v>
      </c>
      <c r="D3467">
        <v>38154.769999999997</v>
      </c>
      <c r="E3467">
        <v>808</v>
      </c>
      <c r="F3467">
        <v>46186.77</v>
      </c>
      <c r="G3467">
        <v>57.161844000000002</v>
      </c>
      <c r="H3467">
        <v>44.975000000000001</v>
      </c>
      <c r="I3467">
        <v>12.186844000000001</v>
      </c>
      <c r="J3467">
        <v>1.270969</v>
      </c>
      <c r="K3467">
        <v>63</v>
      </c>
      <c r="L3467">
        <v>6.6455700000000002</v>
      </c>
      <c r="M3467">
        <v>77</v>
      </c>
      <c r="N3467">
        <v>-8032</v>
      </c>
      <c r="O3467">
        <v>8.122363</v>
      </c>
      <c r="P3467">
        <v>15</v>
      </c>
      <c r="Q3467">
        <v>1.5822780000000001</v>
      </c>
      <c r="R3467" t="s">
        <v>43</v>
      </c>
      <c r="S3467" t="s">
        <v>43</v>
      </c>
    </row>
    <row r="3468" spans="1:19">
      <c r="A3468">
        <v>3237</v>
      </c>
      <c r="B3468">
        <v>1171</v>
      </c>
      <c r="C3468">
        <v>948</v>
      </c>
      <c r="D3468">
        <v>30804.38</v>
      </c>
      <c r="E3468">
        <v>940</v>
      </c>
      <c r="F3468">
        <v>31373.38</v>
      </c>
      <c r="G3468">
        <v>33.375936000000003</v>
      </c>
      <c r="H3468">
        <v>24.8</v>
      </c>
      <c r="I3468">
        <v>8.5759360000000004</v>
      </c>
      <c r="J3468">
        <v>1.345804</v>
      </c>
      <c r="K3468">
        <v>0</v>
      </c>
      <c r="L3468">
        <v>0</v>
      </c>
      <c r="M3468">
        <v>8</v>
      </c>
      <c r="N3468">
        <v>-569</v>
      </c>
      <c r="O3468">
        <v>0.84388200000000002</v>
      </c>
      <c r="P3468">
        <v>14</v>
      </c>
      <c r="Q3468">
        <v>1.476793</v>
      </c>
      <c r="R3468" t="s">
        <v>43</v>
      </c>
      <c r="S3468" t="s">
        <v>43</v>
      </c>
    </row>
    <row r="3469" spans="1:19">
      <c r="A3469">
        <v>4405</v>
      </c>
      <c r="B3469">
        <v>869</v>
      </c>
      <c r="C3469">
        <v>947</v>
      </c>
      <c r="D3469">
        <v>45858.16</v>
      </c>
      <c r="E3469">
        <v>920</v>
      </c>
      <c r="F3469">
        <v>49650.16</v>
      </c>
      <c r="G3469">
        <v>53.967565</v>
      </c>
      <c r="H3469">
        <v>21.145</v>
      </c>
      <c r="I3469">
        <v>32.822564999999997</v>
      </c>
      <c r="J3469">
        <v>2.5522610000000001</v>
      </c>
      <c r="K3469">
        <v>0</v>
      </c>
      <c r="L3469">
        <v>0</v>
      </c>
      <c r="M3469">
        <v>27</v>
      </c>
      <c r="N3469">
        <v>-3792</v>
      </c>
      <c r="O3469">
        <v>2.8511090000000001</v>
      </c>
      <c r="P3469">
        <v>15</v>
      </c>
      <c r="Q3469">
        <v>1.5839490000000001</v>
      </c>
      <c r="R3469" t="s">
        <v>43</v>
      </c>
      <c r="S3469" t="s">
        <v>43</v>
      </c>
    </row>
    <row r="3470" spans="1:19">
      <c r="A3470">
        <v>3078</v>
      </c>
      <c r="B3470">
        <v>637</v>
      </c>
      <c r="C3470">
        <v>946</v>
      </c>
      <c r="D3470">
        <v>42951.14</v>
      </c>
      <c r="E3470">
        <v>908</v>
      </c>
      <c r="F3470">
        <v>47060.14</v>
      </c>
      <c r="G3470">
        <v>51.828347999999998</v>
      </c>
      <c r="H3470">
        <v>31.454999999999998</v>
      </c>
      <c r="I3470">
        <v>20.373348</v>
      </c>
      <c r="J3470">
        <v>1.6476980000000001</v>
      </c>
      <c r="K3470">
        <v>0</v>
      </c>
      <c r="L3470">
        <v>0</v>
      </c>
      <c r="M3470">
        <v>38</v>
      </c>
      <c r="N3470">
        <v>-4109</v>
      </c>
      <c r="O3470">
        <v>4.0169129999999997</v>
      </c>
      <c r="P3470">
        <v>19</v>
      </c>
      <c r="Q3470">
        <v>2.0084569999999999</v>
      </c>
      <c r="R3470" t="s">
        <v>43</v>
      </c>
      <c r="S3470" t="s">
        <v>43</v>
      </c>
    </row>
    <row r="3471" spans="1:19">
      <c r="A3471">
        <v>5833</v>
      </c>
      <c r="B3471">
        <v>1538</v>
      </c>
      <c r="C3471">
        <v>945</v>
      </c>
      <c r="D3471">
        <v>33362.120000000003</v>
      </c>
      <c r="E3471">
        <v>916</v>
      </c>
      <c r="F3471">
        <v>37211.120000000003</v>
      </c>
      <c r="G3471">
        <v>40.623493000000003</v>
      </c>
      <c r="H3471">
        <v>27.954999999999998</v>
      </c>
      <c r="I3471">
        <v>12.668493</v>
      </c>
      <c r="J3471">
        <v>1.453174</v>
      </c>
      <c r="K3471">
        <v>0</v>
      </c>
      <c r="L3471">
        <v>0</v>
      </c>
      <c r="M3471">
        <v>29</v>
      </c>
      <c r="N3471">
        <v>-3849</v>
      </c>
      <c r="O3471">
        <v>3.0687829999999998</v>
      </c>
      <c r="P3471">
        <v>19</v>
      </c>
      <c r="Q3471">
        <v>2.0105819999999999</v>
      </c>
      <c r="R3471" t="s">
        <v>43</v>
      </c>
      <c r="S3471" t="s">
        <v>43</v>
      </c>
    </row>
    <row r="3472" spans="1:19">
      <c r="A3472">
        <v>4918</v>
      </c>
      <c r="B3472">
        <v>1727</v>
      </c>
      <c r="C3472">
        <v>944</v>
      </c>
      <c r="D3472">
        <v>29047.4</v>
      </c>
      <c r="E3472">
        <v>744</v>
      </c>
      <c r="F3472">
        <v>44736.4</v>
      </c>
      <c r="G3472">
        <v>60.129570000000001</v>
      </c>
      <c r="H3472">
        <v>40.99</v>
      </c>
      <c r="I3472">
        <v>19.139569999999999</v>
      </c>
      <c r="J3472">
        <v>1.466933</v>
      </c>
      <c r="K3472">
        <v>0</v>
      </c>
      <c r="L3472">
        <v>0</v>
      </c>
      <c r="M3472">
        <v>200</v>
      </c>
      <c r="N3472">
        <v>-15689</v>
      </c>
      <c r="O3472">
        <v>21.186440999999999</v>
      </c>
      <c r="P3472">
        <v>19</v>
      </c>
      <c r="Q3472">
        <v>2.0127120000000001</v>
      </c>
      <c r="R3472" t="s">
        <v>43</v>
      </c>
      <c r="S3472" t="s">
        <v>43</v>
      </c>
    </row>
    <row r="3473" spans="1:19">
      <c r="A3473">
        <v>4446</v>
      </c>
      <c r="B3473">
        <v>1371</v>
      </c>
      <c r="C3473">
        <v>944</v>
      </c>
      <c r="D3473">
        <v>18710.39</v>
      </c>
      <c r="E3473">
        <v>917</v>
      </c>
      <c r="F3473">
        <v>20746.39</v>
      </c>
      <c r="G3473">
        <v>22.624198</v>
      </c>
      <c r="H3473">
        <v>14.23</v>
      </c>
      <c r="I3473">
        <v>8.3941979999999994</v>
      </c>
      <c r="J3473">
        <v>1.5898939999999999</v>
      </c>
      <c r="K3473">
        <v>0</v>
      </c>
      <c r="L3473">
        <v>0</v>
      </c>
      <c r="M3473">
        <v>27</v>
      </c>
      <c r="N3473">
        <v>-2036</v>
      </c>
      <c r="O3473">
        <v>2.860169</v>
      </c>
      <c r="P3473">
        <v>9</v>
      </c>
      <c r="Q3473">
        <v>0.95338999999999996</v>
      </c>
      <c r="R3473" t="s">
        <v>43</v>
      </c>
      <c r="S3473" t="s">
        <v>43</v>
      </c>
    </row>
    <row r="3474" spans="1:19">
      <c r="A3474">
        <v>6059</v>
      </c>
      <c r="B3474">
        <v>980</v>
      </c>
      <c r="C3474">
        <v>942</v>
      </c>
      <c r="D3474">
        <v>45487.75</v>
      </c>
      <c r="E3474">
        <v>900</v>
      </c>
      <c r="F3474">
        <v>49813.75</v>
      </c>
      <c r="G3474">
        <v>55.348610999999998</v>
      </c>
      <c r="H3474">
        <v>47.655000000000001</v>
      </c>
      <c r="I3474">
        <v>7.6936109999999998</v>
      </c>
      <c r="J3474">
        <v>1.1614439999999999</v>
      </c>
      <c r="K3474">
        <v>0</v>
      </c>
      <c r="L3474">
        <v>0</v>
      </c>
      <c r="M3474">
        <v>42</v>
      </c>
      <c r="N3474">
        <v>-4326</v>
      </c>
      <c r="O3474">
        <v>4.4585990000000004</v>
      </c>
      <c r="P3474">
        <v>17</v>
      </c>
      <c r="Q3474">
        <v>1.8046709999999999</v>
      </c>
      <c r="R3474" t="s">
        <v>43</v>
      </c>
      <c r="S3474" t="s">
        <v>43</v>
      </c>
    </row>
    <row r="3475" spans="1:19">
      <c r="A3475">
        <v>99</v>
      </c>
      <c r="B3475">
        <v>248</v>
      </c>
      <c r="C3475">
        <v>942</v>
      </c>
      <c r="D3475">
        <v>39718.800000000003</v>
      </c>
      <c r="E3475">
        <v>929</v>
      </c>
      <c r="F3475">
        <v>41587.800000000003</v>
      </c>
      <c r="G3475">
        <v>44.766199999999998</v>
      </c>
      <c r="H3475">
        <v>34.119999999999997</v>
      </c>
      <c r="I3475">
        <v>10.6462</v>
      </c>
      <c r="J3475">
        <v>1.312022</v>
      </c>
      <c r="K3475">
        <v>0</v>
      </c>
      <c r="L3475">
        <v>0</v>
      </c>
      <c r="M3475">
        <v>13</v>
      </c>
      <c r="N3475">
        <v>-1869</v>
      </c>
      <c r="O3475">
        <v>1.380042</v>
      </c>
      <c r="P3475">
        <v>34</v>
      </c>
      <c r="Q3475">
        <v>3.6093419999999998</v>
      </c>
      <c r="R3475" t="s">
        <v>43</v>
      </c>
      <c r="S3475" t="s">
        <v>43</v>
      </c>
    </row>
    <row r="3476" spans="1:19">
      <c r="A3476">
        <v>4703</v>
      </c>
      <c r="B3476">
        <v>361</v>
      </c>
      <c r="C3476">
        <v>939</v>
      </c>
      <c r="D3476">
        <v>5578.25</v>
      </c>
      <c r="E3476">
        <v>825</v>
      </c>
      <c r="F3476">
        <v>14175.25</v>
      </c>
      <c r="G3476">
        <v>17.182120999999999</v>
      </c>
      <c r="H3476">
        <v>8.06</v>
      </c>
      <c r="I3476">
        <v>9.1221209999999999</v>
      </c>
      <c r="J3476">
        <v>2.131777</v>
      </c>
      <c r="K3476">
        <v>0</v>
      </c>
      <c r="L3476">
        <v>0</v>
      </c>
      <c r="M3476">
        <v>114</v>
      </c>
      <c r="N3476">
        <v>-8597</v>
      </c>
      <c r="O3476">
        <v>12.140575</v>
      </c>
      <c r="P3476">
        <v>8</v>
      </c>
      <c r="Q3476">
        <v>0.85197000000000001</v>
      </c>
      <c r="R3476" t="s">
        <v>43</v>
      </c>
      <c r="S3476" t="s">
        <v>43</v>
      </c>
    </row>
    <row r="3477" spans="1:19">
      <c r="A3477">
        <v>5354</v>
      </c>
      <c r="B3477">
        <v>1171</v>
      </c>
      <c r="C3477">
        <v>938</v>
      </c>
      <c r="D3477">
        <v>30654.52</v>
      </c>
      <c r="E3477">
        <v>928</v>
      </c>
      <c r="F3477">
        <v>31380.52</v>
      </c>
      <c r="G3477">
        <v>33.815215999999999</v>
      </c>
      <c r="H3477">
        <v>26.864999999999998</v>
      </c>
      <c r="I3477">
        <v>6.9502160000000002</v>
      </c>
      <c r="J3477">
        <v>1.2587090000000001</v>
      </c>
      <c r="K3477">
        <v>0</v>
      </c>
      <c r="L3477">
        <v>0</v>
      </c>
      <c r="M3477">
        <v>10</v>
      </c>
      <c r="N3477">
        <v>-726</v>
      </c>
      <c r="O3477">
        <v>1.066098</v>
      </c>
      <c r="P3477">
        <v>31</v>
      </c>
      <c r="Q3477">
        <v>3.3049040000000001</v>
      </c>
      <c r="R3477" t="s">
        <v>43</v>
      </c>
      <c r="S3477" t="s">
        <v>43</v>
      </c>
    </row>
    <row r="3478" spans="1:19">
      <c r="A3478">
        <v>3164</v>
      </c>
      <c r="B3478">
        <v>1851</v>
      </c>
      <c r="C3478">
        <v>937</v>
      </c>
      <c r="D3478">
        <v>80777.09</v>
      </c>
      <c r="E3478">
        <v>873</v>
      </c>
      <c r="F3478">
        <v>88933.09</v>
      </c>
      <c r="G3478">
        <v>101.870664</v>
      </c>
      <c r="H3478">
        <v>78.03</v>
      </c>
      <c r="I3478">
        <v>23.840664</v>
      </c>
      <c r="J3478">
        <v>1.3055319999999999</v>
      </c>
      <c r="K3478">
        <v>0</v>
      </c>
      <c r="L3478">
        <v>0</v>
      </c>
      <c r="M3478">
        <v>64</v>
      </c>
      <c r="N3478">
        <v>-8156</v>
      </c>
      <c r="O3478">
        <v>6.8303089999999997</v>
      </c>
      <c r="P3478">
        <v>22</v>
      </c>
      <c r="Q3478">
        <v>2.3479190000000001</v>
      </c>
      <c r="R3478" t="s">
        <v>43</v>
      </c>
      <c r="S3478" t="s">
        <v>43</v>
      </c>
    </row>
    <row r="3479" spans="1:19">
      <c r="A3479">
        <v>2138</v>
      </c>
      <c r="B3479">
        <v>1603</v>
      </c>
      <c r="C3479">
        <v>934</v>
      </c>
      <c r="D3479">
        <v>50664.7</v>
      </c>
      <c r="E3479">
        <v>892</v>
      </c>
      <c r="F3479">
        <v>56236.7</v>
      </c>
      <c r="G3479">
        <v>63.045628000000001</v>
      </c>
      <c r="H3479">
        <v>42.44</v>
      </c>
      <c r="I3479">
        <v>20.605627999999999</v>
      </c>
      <c r="J3479">
        <v>1.4855240000000001</v>
      </c>
      <c r="K3479">
        <v>0</v>
      </c>
      <c r="L3479">
        <v>0</v>
      </c>
      <c r="M3479">
        <v>42</v>
      </c>
      <c r="N3479">
        <v>-5572</v>
      </c>
      <c r="O3479">
        <v>4.4967879999999996</v>
      </c>
      <c r="P3479">
        <v>12</v>
      </c>
      <c r="Q3479">
        <v>1.284797</v>
      </c>
      <c r="R3479" t="s">
        <v>43</v>
      </c>
      <c r="S3479" t="s">
        <v>43</v>
      </c>
    </row>
    <row r="3480" spans="1:19">
      <c r="A3480">
        <v>46</v>
      </c>
      <c r="B3480">
        <v>732</v>
      </c>
      <c r="C3480">
        <v>933</v>
      </c>
      <c r="D3480">
        <v>16747.759999999998</v>
      </c>
      <c r="E3480">
        <v>819</v>
      </c>
      <c r="F3480">
        <v>25617.759999999998</v>
      </c>
      <c r="G3480">
        <v>31.279316000000001</v>
      </c>
      <c r="H3480">
        <v>26.54</v>
      </c>
      <c r="I3480">
        <v>4.7393159999999996</v>
      </c>
      <c r="J3480">
        <v>1.1785730000000001</v>
      </c>
      <c r="K3480">
        <v>0</v>
      </c>
      <c r="L3480">
        <v>0</v>
      </c>
      <c r="M3480">
        <v>114</v>
      </c>
      <c r="N3480">
        <v>-8870</v>
      </c>
      <c r="O3480">
        <v>12.21865</v>
      </c>
      <c r="P3480">
        <v>14</v>
      </c>
      <c r="Q3480">
        <v>1.5005360000000001</v>
      </c>
      <c r="R3480" t="s">
        <v>43</v>
      </c>
      <c r="S3480" t="s">
        <v>43</v>
      </c>
    </row>
    <row r="3481" spans="1:19">
      <c r="A3481">
        <v>5037</v>
      </c>
      <c r="B3481">
        <v>1048</v>
      </c>
      <c r="C3481">
        <v>932</v>
      </c>
      <c r="D3481">
        <v>58869.29</v>
      </c>
      <c r="E3481">
        <v>845</v>
      </c>
      <c r="F3481">
        <v>70912.289999999994</v>
      </c>
      <c r="G3481">
        <v>83.919870000000003</v>
      </c>
      <c r="H3481">
        <v>52.79</v>
      </c>
      <c r="I3481">
        <v>31.12987</v>
      </c>
      <c r="J3481">
        <v>1.589693</v>
      </c>
      <c r="K3481">
        <v>0</v>
      </c>
      <c r="L3481">
        <v>0</v>
      </c>
      <c r="M3481">
        <v>87</v>
      </c>
      <c r="N3481">
        <v>-12043</v>
      </c>
      <c r="O3481">
        <v>9.3347639999999998</v>
      </c>
      <c r="P3481">
        <v>20</v>
      </c>
      <c r="Q3481">
        <v>2.1459229999999998</v>
      </c>
      <c r="R3481" t="s">
        <v>43</v>
      </c>
      <c r="S3481" t="s">
        <v>43</v>
      </c>
    </row>
    <row r="3482" spans="1:19">
      <c r="A3482">
        <v>2896</v>
      </c>
      <c r="B3482">
        <v>470</v>
      </c>
      <c r="C3482">
        <v>931</v>
      </c>
      <c r="D3482">
        <v>34896.480000000003</v>
      </c>
      <c r="E3482">
        <v>924</v>
      </c>
      <c r="F3482">
        <v>35726.480000000003</v>
      </c>
      <c r="G3482">
        <v>38.665022</v>
      </c>
      <c r="H3482">
        <v>33.094999999999999</v>
      </c>
      <c r="I3482">
        <v>5.5700219999999998</v>
      </c>
      <c r="J3482">
        <v>1.168304</v>
      </c>
      <c r="K3482">
        <v>0</v>
      </c>
      <c r="L3482">
        <v>0</v>
      </c>
      <c r="M3482">
        <v>7</v>
      </c>
      <c r="N3482">
        <v>-830</v>
      </c>
      <c r="O3482">
        <v>0.75187999999999999</v>
      </c>
      <c r="P3482">
        <v>18</v>
      </c>
      <c r="Q3482">
        <v>1.933405</v>
      </c>
      <c r="R3482" t="s">
        <v>43</v>
      </c>
      <c r="S3482" t="s">
        <v>43</v>
      </c>
    </row>
    <row r="3483" spans="1:19">
      <c r="A3483">
        <v>5697</v>
      </c>
      <c r="B3483">
        <v>489</v>
      </c>
      <c r="C3483">
        <v>930</v>
      </c>
      <c r="D3483">
        <v>17080.009999999998</v>
      </c>
      <c r="E3483">
        <v>842</v>
      </c>
      <c r="F3483">
        <v>23571.01</v>
      </c>
      <c r="G3483">
        <v>27.994074000000001</v>
      </c>
      <c r="H3483">
        <v>13.975</v>
      </c>
      <c r="I3483">
        <v>14.019074</v>
      </c>
      <c r="J3483">
        <v>2.0031539999999999</v>
      </c>
      <c r="K3483">
        <v>0</v>
      </c>
      <c r="L3483">
        <v>0</v>
      </c>
      <c r="M3483">
        <v>88</v>
      </c>
      <c r="N3483">
        <v>-6491</v>
      </c>
      <c r="O3483">
        <v>9.4623659999999994</v>
      </c>
      <c r="P3483">
        <v>16</v>
      </c>
      <c r="Q3483">
        <v>1.7204299999999999</v>
      </c>
      <c r="R3483" t="s">
        <v>43</v>
      </c>
      <c r="S3483" t="s">
        <v>43</v>
      </c>
    </row>
    <row r="3484" spans="1:19">
      <c r="A3484">
        <v>5299</v>
      </c>
      <c r="B3484">
        <v>807</v>
      </c>
      <c r="C3484">
        <v>929</v>
      </c>
      <c r="D3484">
        <v>16028.03</v>
      </c>
      <c r="E3484">
        <v>910</v>
      </c>
      <c r="F3484">
        <v>17380.03</v>
      </c>
      <c r="G3484">
        <v>19.098934</v>
      </c>
      <c r="H3484">
        <v>4.51</v>
      </c>
      <c r="I3484">
        <v>14.588934</v>
      </c>
      <c r="J3484">
        <v>4.2347970000000004</v>
      </c>
      <c r="K3484">
        <v>0</v>
      </c>
      <c r="L3484">
        <v>0</v>
      </c>
      <c r="M3484">
        <v>19</v>
      </c>
      <c r="N3484">
        <v>-1352</v>
      </c>
      <c r="O3484">
        <v>2.04521</v>
      </c>
      <c r="P3484">
        <v>11</v>
      </c>
      <c r="Q3484">
        <v>1.184069</v>
      </c>
      <c r="R3484" t="s">
        <v>43</v>
      </c>
      <c r="S3484" t="s">
        <v>43</v>
      </c>
    </row>
    <row r="3485" spans="1:19">
      <c r="A3485">
        <v>1186</v>
      </c>
      <c r="B3485">
        <v>1937</v>
      </c>
      <c r="C3485">
        <v>929</v>
      </c>
      <c r="D3485">
        <v>48272.4</v>
      </c>
      <c r="E3485">
        <v>898</v>
      </c>
      <c r="F3485">
        <v>52249.4</v>
      </c>
      <c r="G3485">
        <v>58.184187000000001</v>
      </c>
      <c r="H3485">
        <v>29.155000000000001</v>
      </c>
      <c r="I3485">
        <v>29.029187</v>
      </c>
      <c r="J3485">
        <v>1.9956849999999999</v>
      </c>
      <c r="K3485">
        <v>0</v>
      </c>
      <c r="L3485">
        <v>0</v>
      </c>
      <c r="M3485">
        <v>31</v>
      </c>
      <c r="N3485">
        <v>-3977</v>
      </c>
      <c r="O3485">
        <v>3.3369209999999998</v>
      </c>
      <c r="P3485">
        <v>19</v>
      </c>
      <c r="Q3485">
        <v>2.04521</v>
      </c>
      <c r="R3485" t="s">
        <v>43</v>
      </c>
      <c r="S3485" t="s">
        <v>43</v>
      </c>
    </row>
    <row r="3486" spans="1:19">
      <c r="A3486">
        <v>5581</v>
      </c>
      <c r="B3486">
        <v>847</v>
      </c>
      <c r="C3486">
        <v>927</v>
      </c>
      <c r="D3486">
        <v>61689.11</v>
      </c>
      <c r="E3486">
        <v>909</v>
      </c>
      <c r="F3486">
        <v>63887.11</v>
      </c>
      <c r="G3486">
        <v>70.282848999999999</v>
      </c>
      <c r="H3486">
        <v>67</v>
      </c>
      <c r="I3486">
        <v>3.2828490000000001</v>
      </c>
      <c r="J3486">
        <v>1.0489980000000001</v>
      </c>
      <c r="K3486">
        <v>0</v>
      </c>
      <c r="L3486">
        <v>0</v>
      </c>
      <c r="M3486">
        <v>18</v>
      </c>
      <c r="N3486">
        <v>-2198</v>
      </c>
      <c r="O3486">
        <v>1.941748</v>
      </c>
      <c r="P3486">
        <v>12</v>
      </c>
      <c r="Q3486">
        <v>1.2944979999999999</v>
      </c>
      <c r="R3486" t="s">
        <v>43</v>
      </c>
      <c r="S3486" t="s">
        <v>43</v>
      </c>
    </row>
    <row r="3487" spans="1:19">
      <c r="A3487">
        <v>377</v>
      </c>
      <c r="B3487">
        <v>1759</v>
      </c>
      <c r="C3487">
        <v>926</v>
      </c>
      <c r="D3487">
        <v>23620.19</v>
      </c>
      <c r="E3487">
        <v>902</v>
      </c>
      <c r="F3487">
        <v>26473.19</v>
      </c>
      <c r="G3487">
        <v>29.349435</v>
      </c>
      <c r="H3487">
        <v>13.1</v>
      </c>
      <c r="I3487">
        <v>16.249434999999998</v>
      </c>
      <c r="J3487">
        <v>2.240415</v>
      </c>
      <c r="K3487">
        <v>0</v>
      </c>
      <c r="L3487">
        <v>0</v>
      </c>
      <c r="M3487">
        <v>24</v>
      </c>
      <c r="N3487">
        <v>-2853</v>
      </c>
      <c r="O3487">
        <v>2.591793</v>
      </c>
      <c r="P3487">
        <v>8</v>
      </c>
      <c r="Q3487">
        <v>0.863931</v>
      </c>
      <c r="R3487" t="s">
        <v>43</v>
      </c>
      <c r="S3487" t="s">
        <v>43</v>
      </c>
    </row>
    <row r="3488" spans="1:19">
      <c r="A3488">
        <v>3508</v>
      </c>
      <c r="B3488">
        <v>1508</v>
      </c>
      <c r="C3488">
        <v>924</v>
      </c>
      <c r="D3488">
        <v>40751.96</v>
      </c>
      <c r="E3488">
        <v>903</v>
      </c>
      <c r="F3488">
        <v>43742.96</v>
      </c>
      <c r="G3488">
        <v>48.441816000000003</v>
      </c>
      <c r="H3488">
        <v>25.87</v>
      </c>
      <c r="I3488">
        <v>22.571815999999998</v>
      </c>
      <c r="J3488">
        <v>1.872509</v>
      </c>
      <c r="K3488">
        <v>0</v>
      </c>
      <c r="L3488">
        <v>0</v>
      </c>
      <c r="M3488">
        <v>21</v>
      </c>
      <c r="N3488">
        <v>-2991</v>
      </c>
      <c r="O3488">
        <v>2.2727270000000002</v>
      </c>
      <c r="P3488">
        <v>16</v>
      </c>
      <c r="Q3488">
        <v>1.7316020000000001</v>
      </c>
      <c r="R3488" t="s">
        <v>43</v>
      </c>
      <c r="S3488" t="s">
        <v>43</v>
      </c>
    </row>
    <row r="3489" spans="1:19">
      <c r="A3489">
        <v>4030</v>
      </c>
      <c r="B3489">
        <v>1563</v>
      </c>
      <c r="C3489">
        <v>923</v>
      </c>
      <c r="D3489">
        <v>20255.29</v>
      </c>
      <c r="E3489">
        <v>887</v>
      </c>
      <c r="F3489">
        <v>23037.29</v>
      </c>
      <c r="G3489">
        <v>25.972142000000002</v>
      </c>
      <c r="H3489">
        <v>14.98</v>
      </c>
      <c r="I3489">
        <v>10.992141999999999</v>
      </c>
      <c r="J3489">
        <v>1.7337880000000001</v>
      </c>
      <c r="K3489">
        <v>0</v>
      </c>
      <c r="L3489">
        <v>0</v>
      </c>
      <c r="M3489">
        <v>36</v>
      </c>
      <c r="N3489">
        <v>-2782</v>
      </c>
      <c r="O3489">
        <v>3.900325</v>
      </c>
      <c r="P3489">
        <v>17</v>
      </c>
      <c r="Q3489">
        <v>1.84182</v>
      </c>
      <c r="R3489" t="s">
        <v>43</v>
      </c>
      <c r="S3489" t="s">
        <v>43</v>
      </c>
    </row>
    <row r="3490" spans="1:19">
      <c r="A3490">
        <v>1115</v>
      </c>
      <c r="B3490">
        <v>732</v>
      </c>
      <c r="C3490">
        <v>923</v>
      </c>
      <c r="D3490">
        <v>19442.82</v>
      </c>
      <c r="E3490">
        <v>821</v>
      </c>
      <c r="F3490">
        <v>26958.82</v>
      </c>
      <c r="G3490">
        <v>32.836565</v>
      </c>
      <c r="H3490">
        <v>29.53</v>
      </c>
      <c r="I3490">
        <v>3.306565</v>
      </c>
      <c r="J3490">
        <v>1.1119730000000001</v>
      </c>
      <c r="K3490">
        <v>0</v>
      </c>
      <c r="L3490">
        <v>0</v>
      </c>
      <c r="M3490">
        <v>102</v>
      </c>
      <c r="N3490">
        <v>-7516</v>
      </c>
      <c r="O3490">
        <v>11.050921000000001</v>
      </c>
      <c r="P3490">
        <v>9</v>
      </c>
      <c r="Q3490">
        <v>0.97508099999999998</v>
      </c>
      <c r="R3490" t="s">
        <v>43</v>
      </c>
      <c r="S3490" t="s">
        <v>43</v>
      </c>
    </row>
    <row r="3491" spans="1:19">
      <c r="A3491">
        <v>5595</v>
      </c>
      <c r="B3491">
        <v>334</v>
      </c>
      <c r="C3491">
        <v>922</v>
      </c>
      <c r="D3491">
        <v>63822.34</v>
      </c>
      <c r="E3491">
        <v>872</v>
      </c>
      <c r="F3491">
        <v>73345.34</v>
      </c>
      <c r="G3491">
        <v>84.111627999999996</v>
      </c>
      <c r="H3491">
        <v>52.465000000000003</v>
      </c>
      <c r="I3491">
        <v>31.646628</v>
      </c>
      <c r="J3491">
        <v>1.6031949999999999</v>
      </c>
      <c r="K3491">
        <v>0</v>
      </c>
      <c r="L3491">
        <v>0</v>
      </c>
      <c r="M3491">
        <v>50</v>
      </c>
      <c r="N3491">
        <v>-9523</v>
      </c>
      <c r="O3491">
        <v>5.422993</v>
      </c>
      <c r="P3491">
        <v>13</v>
      </c>
      <c r="Q3491">
        <v>1.409978</v>
      </c>
      <c r="R3491" t="s">
        <v>43</v>
      </c>
      <c r="S3491" t="s">
        <v>43</v>
      </c>
    </row>
    <row r="3492" spans="1:19">
      <c r="A3492">
        <v>5788</v>
      </c>
      <c r="B3492">
        <v>230</v>
      </c>
      <c r="C3492">
        <v>919</v>
      </c>
      <c r="D3492">
        <v>49893.05</v>
      </c>
      <c r="E3492">
        <v>808</v>
      </c>
      <c r="F3492">
        <v>59478.05</v>
      </c>
      <c r="G3492">
        <v>73.611447999999996</v>
      </c>
      <c r="H3492">
        <v>28.805</v>
      </c>
      <c r="I3492">
        <v>44.806448000000003</v>
      </c>
      <c r="J3492">
        <v>2.5555089999999998</v>
      </c>
      <c r="K3492">
        <v>47</v>
      </c>
      <c r="L3492">
        <v>5.114255</v>
      </c>
      <c r="M3492">
        <v>64</v>
      </c>
      <c r="N3492">
        <v>-9585</v>
      </c>
      <c r="O3492">
        <v>6.9640909999999998</v>
      </c>
      <c r="P3492">
        <v>7</v>
      </c>
      <c r="Q3492">
        <v>0.76169699999999996</v>
      </c>
      <c r="R3492" t="s">
        <v>43</v>
      </c>
      <c r="S3492" t="s">
        <v>43</v>
      </c>
    </row>
    <row r="3493" spans="1:19">
      <c r="A3493">
        <v>2697</v>
      </c>
      <c r="B3493">
        <v>220</v>
      </c>
      <c r="C3493">
        <v>918</v>
      </c>
      <c r="D3493">
        <v>84372.91</v>
      </c>
      <c r="E3493">
        <v>810</v>
      </c>
      <c r="F3493">
        <v>99814.91</v>
      </c>
      <c r="G3493">
        <v>123.228284</v>
      </c>
      <c r="H3493">
        <v>77.489999999999995</v>
      </c>
      <c r="I3493">
        <v>45.738284</v>
      </c>
      <c r="J3493">
        <v>1.5902480000000001</v>
      </c>
      <c r="K3493">
        <v>0</v>
      </c>
      <c r="L3493">
        <v>0</v>
      </c>
      <c r="M3493">
        <v>108</v>
      </c>
      <c r="N3493">
        <v>-15442</v>
      </c>
      <c r="O3493">
        <v>11.764706</v>
      </c>
      <c r="P3493">
        <v>17</v>
      </c>
      <c r="Q3493">
        <v>1.8518520000000001</v>
      </c>
      <c r="R3493" t="s">
        <v>43</v>
      </c>
      <c r="S3493" t="s">
        <v>43</v>
      </c>
    </row>
    <row r="3494" spans="1:19">
      <c r="A3494">
        <v>6105</v>
      </c>
      <c r="B3494">
        <v>1602</v>
      </c>
      <c r="C3494">
        <v>916</v>
      </c>
      <c r="D3494">
        <v>46163.68</v>
      </c>
      <c r="E3494">
        <v>856</v>
      </c>
      <c r="F3494">
        <v>51975.68</v>
      </c>
      <c r="G3494">
        <v>60.719251999999997</v>
      </c>
      <c r="H3494">
        <v>37.715000000000003</v>
      </c>
      <c r="I3494">
        <v>23.004252000000001</v>
      </c>
      <c r="J3494">
        <v>1.60995</v>
      </c>
      <c r="K3494">
        <v>0</v>
      </c>
      <c r="L3494">
        <v>0</v>
      </c>
      <c r="M3494">
        <v>60</v>
      </c>
      <c r="N3494">
        <v>-5812</v>
      </c>
      <c r="O3494">
        <v>6.5502180000000001</v>
      </c>
      <c r="P3494">
        <v>14</v>
      </c>
      <c r="Q3494">
        <v>1.528384</v>
      </c>
      <c r="R3494" t="s">
        <v>43</v>
      </c>
      <c r="S3494" t="s">
        <v>43</v>
      </c>
    </row>
    <row r="3495" spans="1:19">
      <c r="A3495">
        <v>2694</v>
      </c>
      <c r="B3495">
        <v>1229</v>
      </c>
      <c r="C3495">
        <v>915</v>
      </c>
      <c r="D3495">
        <v>19876.61</v>
      </c>
      <c r="E3495">
        <v>896</v>
      </c>
      <c r="F3495">
        <v>21275.61</v>
      </c>
      <c r="G3495">
        <v>23.745100000000001</v>
      </c>
      <c r="H3495">
        <v>15.445</v>
      </c>
      <c r="I3495">
        <v>8.3001000000000005</v>
      </c>
      <c r="J3495">
        <v>1.5373969999999999</v>
      </c>
      <c r="K3495">
        <v>0</v>
      </c>
      <c r="L3495">
        <v>0</v>
      </c>
      <c r="M3495">
        <v>19</v>
      </c>
      <c r="N3495">
        <v>-1399</v>
      </c>
      <c r="O3495">
        <v>2.0765030000000002</v>
      </c>
      <c r="P3495">
        <v>11</v>
      </c>
      <c r="Q3495">
        <v>1.202186</v>
      </c>
      <c r="R3495" t="s">
        <v>43</v>
      </c>
      <c r="S3495" t="s">
        <v>43</v>
      </c>
    </row>
    <row r="3496" spans="1:19">
      <c r="A3496">
        <v>3089</v>
      </c>
      <c r="B3496">
        <v>1644</v>
      </c>
      <c r="C3496">
        <v>913</v>
      </c>
      <c r="D3496">
        <v>43031.93</v>
      </c>
      <c r="E3496">
        <v>904</v>
      </c>
      <c r="F3496">
        <v>44464.93</v>
      </c>
      <c r="G3496">
        <v>49.186869000000002</v>
      </c>
      <c r="H3496">
        <v>42.354999999999997</v>
      </c>
      <c r="I3496">
        <v>6.8318690000000002</v>
      </c>
      <c r="J3496">
        <v>1.1613</v>
      </c>
      <c r="K3496">
        <v>3</v>
      </c>
      <c r="L3496">
        <v>0.32858700000000002</v>
      </c>
      <c r="M3496">
        <v>6</v>
      </c>
      <c r="N3496">
        <v>-1433</v>
      </c>
      <c r="O3496">
        <v>0.65717400000000004</v>
      </c>
      <c r="P3496">
        <v>14</v>
      </c>
      <c r="Q3496">
        <v>1.533406</v>
      </c>
      <c r="R3496" t="s">
        <v>43</v>
      </c>
      <c r="S3496" t="s">
        <v>43</v>
      </c>
    </row>
    <row r="3497" spans="1:19">
      <c r="A3497">
        <v>4806</v>
      </c>
      <c r="B3497">
        <v>1905</v>
      </c>
      <c r="C3497">
        <v>913</v>
      </c>
      <c r="D3497">
        <v>53335.66</v>
      </c>
      <c r="E3497">
        <v>856</v>
      </c>
      <c r="F3497">
        <v>62744.66</v>
      </c>
      <c r="G3497">
        <v>73.299835999999999</v>
      </c>
      <c r="H3497">
        <v>51.005000000000003</v>
      </c>
      <c r="I3497">
        <v>22.294836</v>
      </c>
      <c r="J3497">
        <v>1.437111</v>
      </c>
      <c r="K3497">
        <v>0</v>
      </c>
      <c r="L3497">
        <v>0</v>
      </c>
      <c r="M3497">
        <v>57</v>
      </c>
      <c r="N3497">
        <v>-9409</v>
      </c>
      <c r="O3497">
        <v>6.2431539999999996</v>
      </c>
      <c r="P3497">
        <v>15</v>
      </c>
      <c r="Q3497">
        <v>1.642935</v>
      </c>
      <c r="R3497" t="s">
        <v>43</v>
      </c>
      <c r="S3497" t="s">
        <v>43</v>
      </c>
    </row>
    <row r="3498" spans="1:19">
      <c r="A3498">
        <v>4807</v>
      </c>
      <c r="B3498">
        <v>1997</v>
      </c>
      <c r="C3498">
        <v>913</v>
      </c>
      <c r="D3498">
        <v>32991.379999999997</v>
      </c>
      <c r="E3498">
        <v>875</v>
      </c>
      <c r="F3498">
        <v>36588.379999999997</v>
      </c>
      <c r="G3498">
        <v>41.815291000000002</v>
      </c>
      <c r="H3498">
        <v>18.920000000000002</v>
      </c>
      <c r="I3498">
        <v>22.895291</v>
      </c>
      <c r="J3498">
        <v>2.2101109999999999</v>
      </c>
      <c r="K3498">
        <v>0</v>
      </c>
      <c r="L3498">
        <v>0</v>
      </c>
      <c r="M3498">
        <v>38</v>
      </c>
      <c r="N3498">
        <v>-3597</v>
      </c>
      <c r="O3498">
        <v>4.1621030000000001</v>
      </c>
      <c r="P3498">
        <v>12</v>
      </c>
      <c r="Q3498">
        <v>1.3143480000000001</v>
      </c>
      <c r="R3498" t="s">
        <v>43</v>
      </c>
      <c r="S3498" t="s">
        <v>43</v>
      </c>
    </row>
    <row r="3499" spans="1:19">
      <c r="A3499">
        <v>5686</v>
      </c>
      <c r="B3499">
        <v>1247</v>
      </c>
      <c r="C3499">
        <v>912</v>
      </c>
      <c r="D3499">
        <v>38276.559999999998</v>
      </c>
      <c r="E3499">
        <v>855</v>
      </c>
      <c r="F3499">
        <v>44472.56</v>
      </c>
      <c r="G3499">
        <v>52.014690000000002</v>
      </c>
      <c r="H3499">
        <v>44.33</v>
      </c>
      <c r="I3499">
        <v>7.6846899999999998</v>
      </c>
      <c r="J3499">
        <v>1.173352</v>
      </c>
      <c r="K3499">
        <v>0</v>
      </c>
      <c r="L3499">
        <v>0</v>
      </c>
      <c r="M3499">
        <v>57</v>
      </c>
      <c r="N3499">
        <v>-6196</v>
      </c>
      <c r="O3499">
        <v>6.25</v>
      </c>
      <c r="P3499">
        <v>11</v>
      </c>
      <c r="Q3499">
        <v>1.20614</v>
      </c>
      <c r="R3499" t="s">
        <v>43</v>
      </c>
      <c r="S3499" t="s">
        <v>43</v>
      </c>
    </row>
    <row r="3500" spans="1:19">
      <c r="A3500">
        <v>4897</v>
      </c>
      <c r="B3500">
        <v>1184</v>
      </c>
      <c r="C3500">
        <v>910</v>
      </c>
      <c r="D3500">
        <v>37079.25</v>
      </c>
      <c r="E3500">
        <v>855</v>
      </c>
      <c r="F3500">
        <v>41182.25</v>
      </c>
      <c r="G3500">
        <v>48.166373999999998</v>
      </c>
      <c r="H3500">
        <v>34.08</v>
      </c>
      <c r="I3500">
        <v>14.086373999999999</v>
      </c>
      <c r="J3500">
        <v>1.413333</v>
      </c>
      <c r="K3500">
        <v>4</v>
      </c>
      <c r="L3500">
        <v>0.43956000000000001</v>
      </c>
      <c r="M3500">
        <v>51</v>
      </c>
      <c r="N3500">
        <v>-4103</v>
      </c>
      <c r="O3500">
        <v>5.6043960000000004</v>
      </c>
      <c r="P3500">
        <v>14</v>
      </c>
      <c r="Q3500">
        <v>1.538462</v>
      </c>
      <c r="R3500" t="s">
        <v>43</v>
      </c>
      <c r="S3500" t="s">
        <v>43</v>
      </c>
    </row>
    <row r="3501" spans="1:19">
      <c r="A3501">
        <v>2066</v>
      </c>
      <c r="B3501">
        <v>1766</v>
      </c>
      <c r="C3501">
        <v>909</v>
      </c>
      <c r="D3501">
        <v>31539.41</v>
      </c>
      <c r="E3501">
        <v>901</v>
      </c>
      <c r="F3501">
        <v>34304.410000000003</v>
      </c>
      <c r="G3501">
        <v>38.073706999999999</v>
      </c>
      <c r="H3501">
        <v>21.38</v>
      </c>
      <c r="I3501">
        <v>16.693707</v>
      </c>
      <c r="J3501">
        <v>1.7808090000000001</v>
      </c>
      <c r="K3501">
        <v>0</v>
      </c>
      <c r="L3501">
        <v>0</v>
      </c>
      <c r="M3501">
        <v>8</v>
      </c>
      <c r="N3501">
        <v>-2765</v>
      </c>
      <c r="O3501">
        <v>0.88008799999999998</v>
      </c>
      <c r="P3501">
        <v>11</v>
      </c>
      <c r="Q3501">
        <v>1.210121</v>
      </c>
      <c r="R3501" t="s">
        <v>43</v>
      </c>
      <c r="S3501" t="s">
        <v>43</v>
      </c>
    </row>
    <row r="3502" spans="1:19">
      <c r="A3502">
        <v>3890</v>
      </c>
      <c r="B3502">
        <v>1851</v>
      </c>
      <c r="C3502">
        <v>908</v>
      </c>
      <c r="D3502">
        <v>95626.76</v>
      </c>
      <c r="E3502">
        <v>848</v>
      </c>
      <c r="F3502">
        <v>104988.76</v>
      </c>
      <c r="G3502">
        <v>123.8075</v>
      </c>
      <c r="H3502">
        <v>88.575000000000003</v>
      </c>
      <c r="I3502">
        <v>35.232500000000002</v>
      </c>
      <c r="J3502">
        <v>1.39777</v>
      </c>
      <c r="K3502">
        <v>0</v>
      </c>
      <c r="L3502">
        <v>0</v>
      </c>
      <c r="M3502">
        <v>60</v>
      </c>
      <c r="N3502">
        <v>-9362</v>
      </c>
      <c r="O3502">
        <v>6.6079299999999996</v>
      </c>
      <c r="P3502">
        <v>15</v>
      </c>
      <c r="Q3502">
        <v>1.6519820000000001</v>
      </c>
      <c r="R3502" t="s">
        <v>43</v>
      </c>
      <c r="S3502" t="s">
        <v>43</v>
      </c>
    </row>
    <row r="3503" spans="1:19">
      <c r="A3503">
        <v>5329</v>
      </c>
      <c r="B3503">
        <v>1727</v>
      </c>
      <c r="C3503">
        <v>906</v>
      </c>
      <c r="D3503">
        <v>23472.94</v>
      </c>
      <c r="E3503">
        <v>714</v>
      </c>
      <c r="F3503">
        <v>38718.94</v>
      </c>
      <c r="G3503">
        <v>54.228206999999998</v>
      </c>
      <c r="H3503">
        <v>39.909999999999997</v>
      </c>
      <c r="I3503">
        <v>14.318206999999999</v>
      </c>
      <c r="J3503">
        <v>1.358762</v>
      </c>
      <c r="K3503">
        <v>0</v>
      </c>
      <c r="L3503">
        <v>0</v>
      </c>
      <c r="M3503">
        <v>192</v>
      </c>
      <c r="N3503">
        <v>-15246</v>
      </c>
      <c r="O3503">
        <v>21.192053000000001</v>
      </c>
      <c r="P3503">
        <v>10</v>
      </c>
      <c r="Q3503">
        <v>1.103753</v>
      </c>
      <c r="R3503" t="s">
        <v>43</v>
      </c>
      <c r="S3503" t="s">
        <v>43</v>
      </c>
    </row>
    <row r="3504" spans="1:19">
      <c r="A3504">
        <v>5565</v>
      </c>
      <c r="B3504">
        <v>868</v>
      </c>
      <c r="C3504">
        <v>906</v>
      </c>
      <c r="D3504">
        <v>16780.009999999998</v>
      </c>
      <c r="E3504">
        <v>854</v>
      </c>
      <c r="F3504">
        <v>20612.009999999998</v>
      </c>
      <c r="G3504">
        <v>24.135843000000001</v>
      </c>
      <c r="H3504">
        <v>15.035</v>
      </c>
      <c r="I3504">
        <v>9.1008429999999993</v>
      </c>
      <c r="J3504">
        <v>1.60531</v>
      </c>
      <c r="K3504">
        <v>0</v>
      </c>
      <c r="L3504">
        <v>0</v>
      </c>
      <c r="M3504">
        <v>52</v>
      </c>
      <c r="N3504">
        <v>-3832</v>
      </c>
      <c r="O3504">
        <v>5.7395139999999998</v>
      </c>
      <c r="P3504">
        <v>14</v>
      </c>
      <c r="Q3504">
        <v>1.5452539999999999</v>
      </c>
      <c r="R3504" t="s">
        <v>43</v>
      </c>
      <c r="S3504" t="s">
        <v>43</v>
      </c>
    </row>
    <row r="3505" spans="1:19">
      <c r="A3505">
        <v>3315</v>
      </c>
      <c r="B3505">
        <v>1876</v>
      </c>
      <c r="C3505">
        <v>905</v>
      </c>
      <c r="D3505">
        <v>32474.92</v>
      </c>
      <c r="E3505">
        <v>774</v>
      </c>
      <c r="F3505">
        <v>38481.919999999998</v>
      </c>
      <c r="G3505">
        <v>49.718243000000001</v>
      </c>
      <c r="H3505">
        <v>29.114999999999998</v>
      </c>
      <c r="I3505">
        <v>20.603242999999999</v>
      </c>
      <c r="J3505">
        <v>1.7076499999999999</v>
      </c>
      <c r="K3505">
        <v>64</v>
      </c>
      <c r="L3505">
        <v>7.0718230000000002</v>
      </c>
      <c r="M3505">
        <v>67</v>
      </c>
      <c r="N3505">
        <v>-6007</v>
      </c>
      <c r="O3505">
        <v>7.4033150000000001</v>
      </c>
      <c r="P3505">
        <v>14</v>
      </c>
      <c r="Q3505">
        <v>1.546961</v>
      </c>
      <c r="R3505" t="s">
        <v>43</v>
      </c>
      <c r="S3505" t="s">
        <v>43</v>
      </c>
    </row>
    <row r="3506" spans="1:19">
      <c r="A3506">
        <v>3623</v>
      </c>
      <c r="B3506">
        <v>350</v>
      </c>
      <c r="C3506">
        <v>905</v>
      </c>
      <c r="D3506">
        <v>38394.639999999999</v>
      </c>
      <c r="E3506">
        <v>864</v>
      </c>
      <c r="F3506">
        <v>42083.64</v>
      </c>
      <c r="G3506">
        <v>48.707917000000002</v>
      </c>
      <c r="H3506">
        <v>40.380000000000003</v>
      </c>
      <c r="I3506">
        <v>8.3279169999999993</v>
      </c>
      <c r="J3506">
        <v>1.2062390000000001</v>
      </c>
      <c r="K3506">
        <v>0</v>
      </c>
      <c r="L3506">
        <v>0</v>
      </c>
      <c r="M3506">
        <v>41</v>
      </c>
      <c r="N3506">
        <v>-3689</v>
      </c>
      <c r="O3506">
        <v>4.5303870000000002</v>
      </c>
      <c r="P3506">
        <v>21</v>
      </c>
      <c r="Q3506">
        <v>2.3204419999999999</v>
      </c>
      <c r="R3506" t="s">
        <v>43</v>
      </c>
      <c r="S3506" t="s">
        <v>43</v>
      </c>
    </row>
    <row r="3507" spans="1:19">
      <c r="A3507">
        <v>3684</v>
      </c>
      <c r="B3507">
        <v>1766</v>
      </c>
      <c r="C3507">
        <v>905</v>
      </c>
      <c r="D3507">
        <v>30677.38</v>
      </c>
      <c r="E3507">
        <v>901</v>
      </c>
      <c r="F3507">
        <v>31934.38</v>
      </c>
      <c r="G3507">
        <v>35.443263000000002</v>
      </c>
      <c r="H3507">
        <v>22.08</v>
      </c>
      <c r="I3507">
        <v>13.363263</v>
      </c>
      <c r="J3507">
        <v>1.6052200000000001</v>
      </c>
      <c r="K3507">
        <v>0</v>
      </c>
      <c r="L3507">
        <v>0</v>
      </c>
      <c r="M3507">
        <v>4</v>
      </c>
      <c r="N3507">
        <v>-1257</v>
      </c>
      <c r="O3507">
        <v>0.44198900000000002</v>
      </c>
      <c r="P3507">
        <v>16</v>
      </c>
      <c r="Q3507">
        <v>1.7679560000000001</v>
      </c>
      <c r="R3507" t="s">
        <v>43</v>
      </c>
      <c r="S3507" t="s">
        <v>43</v>
      </c>
    </row>
    <row r="3508" spans="1:19">
      <c r="A3508">
        <v>5704</v>
      </c>
      <c r="B3508">
        <v>115</v>
      </c>
      <c r="C3508">
        <v>903</v>
      </c>
      <c r="D3508">
        <v>56001.69</v>
      </c>
      <c r="E3508">
        <v>887</v>
      </c>
      <c r="F3508">
        <v>57582.69</v>
      </c>
      <c r="G3508">
        <v>64.918477999999993</v>
      </c>
      <c r="H3508">
        <v>23.56</v>
      </c>
      <c r="I3508">
        <v>41.358477999999998</v>
      </c>
      <c r="J3508">
        <v>2.7554530000000002</v>
      </c>
      <c r="K3508">
        <v>0</v>
      </c>
      <c r="L3508">
        <v>0</v>
      </c>
      <c r="M3508">
        <v>16</v>
      </c>
      <c r="N3508">
        <v>-1581</v>
      </c>
      <c r="O3508">
        <v>1.7718719999999999</v>
      </c>
      <c r="P3508">
        <v>16</v>
      </c>
      <c r="Q3508">
        <v>1.7718719999999999</v>
      </c>
      <c r="R3508" t="s">
        <v>43</v>
      </c>
      <c r="S3508" t="s">
        <v>43</v>
      </c>
    </row>
    <row r="3509" spans="1:19">
      <c r="A3509">
        <v>6128</v>
      </c>
      <c r="B3509">
        <v>1594</v>
      </c>
      <c r="C3509">
        <v>902</v>
      </c>
      <c r="D3509">
        <v>37968.870000000003</v>
      </c>
      <c r="E3509">
        <v>876</v>
      </c>
      <c r="F3509">
        <v>42523.87</v>
      </c>
      <c r="G3509">
        <v>48.543230999999999</v>
      </c>
      <c r="H3509">
        <v>19.399999999999999</v>
      </c>
      <c r="I3509">
        <v>29.143231</v>
      </c>
      <c r="J3509">
        <v>2.5022280000000001</v>
      </c>
      <c r="K3509">
        <v>0</v>
      </c>
      <c r="L3509">
        <v>0</v>
      </c>
      <c r="M3509">
        <v>26</v>
      </c>
      <c r="N3509">
        <v>-4555</v>
      </c>
      <c r="O3509">
        <v>2.8824830000000001</v>
      </c>
      <c r="P3509">
        <v>13</v>
      </c>
      <c r="Q3509">
        <v>1.4412419999999999</v>
      </c>
      <c r="R3509" t="s">
        <v>43</v>
      </c>
      <c r="S3509" t="s">
        <v>43</v>
      </c>
    </row>
    <row r="3510" spans="1:19">
      <c r="A3510">
        <v>5954</v>
      </c>
      <c r="B3510">
        <v>1276</v>
      </c>
      <c r="C3510">
        <v>899</v>
      </c>
      <c r="D3510">
        <v>107692.27</v>
      </c>
      <c r="E3510">
        <v>858</v>
      </c>
      <c r="F3510">
        <v>113993.27</v>
      </c>
      <c r="G3510">
        <v>132.85928899999999</v>
      </c>
      <c r="H3510">
        <v>92.68</v>
      </c>
      <c r="I3510">
        <v>40.179288999999997</v>
      </c>
      <c r="J3510">
        <v>1.433527</v>
      </c>
      <c r="K3510">
        <v>0</v>
      </c>
      <c r="L3510">
        <v>0</v>
      </c>
      <c r="M3510">
        <v>41</v>
      </c>
      <c r="N3510">
        <v>-6301</v>
      </c>
      <c r="O3510">
        <v>4.5606229999999996</v>
      </c>
      <c r="P3510">
        <v>21</v>
      </c>
      <c r="Q3510">
        <v>2.3359290000000001</v>
      </c>
      <c r="R3510" t="s">
        <v>43</v>
      </c>
      <c r="S3510" t="s">
        <v>44</v>
      </c>
    </row>
    <row r="3511" spans="1:19">
      <c r="A3511">
        <v>5312</v>
      </c>
      <c r="B3511">
        <v>140</v>
      </c>
      <c r="C3511">
        <v>898</v>
      </c>
      <c r="D3511">
        <v>24529.37</v>
      </c>
      <c r="E3511">
        <v>854</v>
      </c>
      <c r="F3511">
        <v>29513.37</v>
      </c>
      <c r="G3511">
        <v>34.558981000000003</v>
      </c>
      <c r="H3511">
        <v>19.454999999999998</v>
      </c>
      <c r="I3511">
        <v>15.103980999999999</v>
      </c>
      <c r="J3511">
        <v>1.7763549999999999</v>
      </c>
      <c r="K3511">
        <v>0</v>
      </c>
      <c r="L3511">
        <v>0</v>
      </c>
      <c r="M3511">
        <v>44</v>
      </c>
      <c r="N3511">
        <v>-4984</v>
      </c>
      <c r="O3511">
        <v>4.8997770000000003</v>
      </c>
      <c r="P3511">
        <v>16</v>
      </c>
      <c r="Q3511">
        <v>1.7817369999999999</v>
      </c>
      <c r="R3511" t="s">
        <v>43</v>
      </c>
      <c r="S3511" t="s">
        <v>43</v>
      </c>
    </row>
    <row r="3512" spans="1:19">
      <c r="A3512">
        <v>5718</v>
      </c>
      <c r="B3512">
        <v>231</v>
      </c>
      <c r="C3512">
        <v>898</v>
      </c>
      <c r="D3512">
        <v>27995.34</v>
      </c>
      <c r="E3512">
        <v>874</v>
      </c>
      <c r="F3512">
        <v>30356.34</v>
      </c>
      <c r="G3512">
        <v>34.732653999999997</v>
      </c>
      <c r="H3512">
        <v>18.625</v>
      </c>
      <c r="I3512">
        <v>16.107654</v>
      </c>
      <c r="J3512">
        <v>1.8648400000000001</v>
      </c>
      <c r="K3512">
        <v>0</v>
      </c>
      <c r="L3512">
        <v>0</v>
      </c>
      <c r="M3512">
        <v>24</v>
      </c>
      <c r="N3512">
        <v>-2361</v>
      </c>
      <c r="O3512">
        <v>2.672606</v>
      </c>
      <c r="P3512">
        <v>13</v>
      </c>
      <c r="Q3512">
        <v>1.4476610000000001</v>
      </c>
      <c r="R3512" t="s">
        <v>43</v>
      </c>
      <c r="S3512" t="s">
        <v>43</v>
      </c>
    </row>
    <row r="3513" spans="1:19">
      <c r="A3513">
        <v>3608</v>
      </c>
      <c r="B3513">
        <v>113</v>
      </c>
      <c r="C3513">
        <v>896</v>
      </c>
      <c r="D3513">
        <v>102019.84</v>
      </c>
      <c r="E3513">
        <v>868</v>
      </c>
      <c r="F3513">
        <v>106523.84</v>
      </c>
      <c r="G3513">
        <v>122.72331800000001</v>
      </c>
      <c r="H3513">
        <v>87.27</v>
      </c>
      <c r="I3513">
        <v>35.453318000000003</v>
      </c>
      <c r="J3513">
        <v>1.4062490000000001</v>
      </c>
      <c r="K3513">
        <v>0</v>
      </c>
      <c r="L3513">
        <v>0</v>
      </c>
      <c r="M3513">
        <v>28</v>
      </c>
      <c r="N3513">
        <v>-4504</v>
      </c>
      <c r="O3513">
        <v>3.125</v>
      </c>
      <c r="P3513">
        <v>14</v>
      </c>
      <c r="Q3513">
        <v>1.5625</v>
      </c>
      <c r="R3513" t="s">
        <v>43</v>
      </c>
      <c r="S3513" t="s">
        <v>43</v>
      </c>
    </row>
    <row r="3514" spans="1:19">
      <c r="A3514">
        <v>3987</v>
      </c>
      <c r="B3514">
        <v>1430</v>
      </c>
      <c r="C3514">
        <v>896</v>
      </c>
      <c r="D3514">
        <v>72351.990000000005</v>
      </c>
      <c r="E3514">
        <v>816</v>
      </c>
      <c r="F3514">
        <v>79675.990000000005</v>
      </c>
      <c r="G3514">
        <v>97.642144999999999</v>
      </c>
      <c r="H3514">
        <v>68.099999999999994</v>
      </c>
      <c r="I3514">
        <v>29.542145000000001</v>
      </c>
      <c r="J3514">
        <v>1.433805</v>
      </c>
      <c r="K3514">
        <v>0</v>
      </c>
      <c r="L3514">
        <v>0</v>
      </c>
      <c r="M3514">
        <v>80</v>
      </c>
      <c r="N3514">
        <v>-7324</v>
      </c>
      <c r="O3514">
        <v>8.9285709999999998</v>
      </c>
      <c r="P3514">
        <v>12</v>
      </c>
      <c r="Q3514">
        <v>1.339286</v>
      </c>
      <c r="R3514" t="s">
        <v>43</v>
      </c>
      <c r="S3514" t="s">
        <v>43</v>
      </c>
    </row>
    <row r="3515" spans="1:19">
      <c r="A3515">
        <v>2990</v>
      </c>
      <c r="B3515">
        <v>1357</v>
      </c>
      <c r="C3515">
        <v>895</v>
      </c>
      <c r="D3515">
        <v>16325.23</v>
      </c>
      <c r="E3515">
        <v>872</v>
      </c>
      <c r="F3515">
        <v>18651.23</v>
      </c>
      <c r="G3515">
        <v>21.389025</v>
      </c>
      <c r="H3515">
        <v>6.88</v>
      </c>
      <c r="I3515">
        <v>14.509024999999999</v>
      </c>
      <c r="J3515">
        <v>3.10887</v>
      </c>
      <c r="K3515">
        <v>0</v>
      </c>
      <c r="L3515">
        <v>0</v>
      </c>
      <c r="M3515">
        <v>23</v>
      </c>
      <c r="N3515">
        <v>-2326</v>
      </c>
      <c r="O3515">
        <v>2.5698319999999999</v>
      </c>
      <c r="P3515">
        <v>17</v>
      </c>
      <c r="Q3515">
        <v>1.8994409999999999</v>
      </c>
      <c r="R3515" t="s">
        <v>43</v>
      </c>
      <c r="S3515" t="s">
        <v>43</v>
      </c>
    </row>
    <row r="3516" spans="1:19">
      <c r="A3516">
        <v>3129</v>
      </c>
      <c r="B3516">
        <v>457</v>
      </c>
      <c r="C3516">
        <v>895</v>
      </c>
      <c r="D3516">
        <v>83369.88</v>
      </c>
      <c r="E3516">
        <v>842</v>
      </c>
      <c r="F3516">
        <v>90046.88</v>
      </c>
      <c r="G3516">
        <v>106.94403800000001</v>
      </c>
      <c r="H3516">
        <v>116.12</v>
      </c>
      <c r="I3516">
        <v>-9.1759620000000002</v>
      </c>
      <c r="J3516">
        <v>0.92097899999999999</v>
      </c>
      <c r="K3516">
        <v>0</v>
      </c>
      <c r="L3516">
        <v>0</v>
      </c>
      <c r="M3516">
        <v>53</v>
      </c>
      <c r="N3516">
        <v>-6677</v>
      </c>
      <c r="O3516">
        <v>5.9217880000000003</v>
      </c>
      <c r="P3516">
        <v>19</v>
      </c>
      <c r="Q3516">
        <v>2.1229049999999998</v>
      </c>
      <c r="R3516" t="s">
        <v>43</v>
      </c>
      <c r="S3516" t="s">
        <v>42</v>
      </c>
    </row>
    <row r="3517" spans="1:19">
      <c r="A3517">
        <v>3011</v>
      </c>
      <c r="B3517">
        <v>1766</v>
      </c>
      <c r="C3517">
        <v>894</v>
      </c>
      <c r="D3517">
        <v>31903.7</v>
      </c>
      <c r="E3517">
        <v>891</v>
      </c>
      <c r="F3517">
        <v>33034.699999999997</v>
      </c>
      <c r="G3517">
        <v>37.075982000000003</v>
      </c>
      <c r="H3517">
        <v>21.79</v>
      </c>
      <c r="I3517">
        <v>15.285982000000001</v>
      </c>
      <c r="J3517">
        <v>1.701514</v>
      </c>
      <c r="K3517">
        <v>0</v>
      </c>
      <c r="L3517">
        <v>0</v>
      </c>
      <c r="M3517">
        <v>3</v>
      </c>
      <c r="N3517">
        <v>-1131</v>
      </c>
      <c r="O3517">
        <v>0.33556999999999998</v>
      </c>
      <c r="P3517">
        <v>12</v>
      </c>
      <c r="Q3517">
        <v>1.342282</v>
      </c>
      <c r="R3517" t="s">
        <v>43</v>
      </c>
      <c r="S3517" t="s">
        <v>43</v>
      </c>
    </row>
    <row r="3518" spans="1:19">
      <c r="A3518">
        <v>4176</v>
      </c>
      <c r="B3518">
        <v>1993</v>
      </c>
      <c r="C3518">
        <v>893</v>
      </c>
      <c r="D3518">
        <v>48749.07</v>
      </c>
      <c r="E3518">
        <v>843</v>
      </c>
      <c r="F3518">
        <v>54889.52</v>
      </c>
      <c r="G3518">
        <v>65.112122999999997</v>
      </c>
      <c r="H3518">
        <v>21.25</v>
      </c>
      <c r="I3518">
        <v>43.862122999999997</v>
      </c>
      <c r="J3518">
        <v>3.0640999999999998</v>
      </c>
      <c r="K3518">
        <v>0</v>
      </c>
      <c r="L3518">
        <v>0</v>
      </c>
      <c r="M3518">
        <v>50</v>
      </c>
      <c r="N3518">
        <v>-6140.45</v>
      </c>
      <c r="O3518">
        <v>5.5991039999999996</v>
      </c>
      <c r="P3518">
        <v>13</v>
      </c>
      <c r="Q3518">
        <v>1.455767</v>
      </c>
      <c r="R3518" t="s">
        <v>43</v>
      </c>
      <c r="S3518" t="s">
        <v>43</v>
      </c>
    </row>
    <row r="3519" spans="1:19">
      <c r="A3519">
        <v>5171</v>
      </c>
      <c r="B3519">
        <v>1640</v>
      </c>
      <c r="C3519">
        <v>892</v>
      </c>
      <c r="D3519">
        <v>65101.69</v>
      </c>
      <c r="E3519">
        <v>819</v>
      </c>
      <c r="F3519">
        <v>75085.69</v>
      </c>
      <c r="G3519">
        <v>91.679719000000006</v>
      </c>
      <c r="H3519">
        <v>63.61</v>
      </c>
      <c r="I3519">
        <v>28.069718999999999</v>
      </c>
      <c r="J3519">
        <v>1.4412780000000001</v>
      </c>
      <c r="K3519">
        <v>0</v>
      </c>
      <c r="L3519">
        <v>0</v>
      </c>
      <c r="M3519">
        <v>73</v>
      </c>
      <c r="N3519">
        <v>-9984</v>
      </c>
      <c r="O3519">
        <v>8.1838569999999997</v>
      </c>
      <c r="P3519">
        <v>26</v>
      </c>
      <c r="Q3519">
        <v>2.9147980000000002</v>
      </c>
      <c r="R3519" t="s">
        <v>43</v>
      </c>
      <c r="S3519" t="s">
        <v>43</v>
      </c>
    </row>
    <row r="3520" spans="1:19">
      <c r="A3520">
        <v>4459</v>
      </c>
      <c r="B3520">
        <v>1195</v>
      </c>
      <c r="C3520">
        <v>891</v>
      </c>
      <c r="D3520">
        <v>33228.050000000003</v>
      </c>
      <c r="E3520">
        <v>854</v>
      </c>
      <c r="F3520">
        <v>37084.050000000003</v>
      </c>
      <c r="G3520">
        <v>43.423946000000001</v>
      </c>
      <c r="H3520">
        <v>28.765000000000001</v>
      </c>
      <c r="I3520">
        <v>14.658946</v>
      </c>
      <c r="J3520">
        <v>1.5096099999999999</v>
      </c>
      <c r="K3520">
        <v>0</v>
      </c>
      <c r="L3520">
        <v>0</v>
      </c>
      <c r="M3520">
        <v>37</v>
      </c>
      <c r="N3520">
        <v>-3856</v>
      </c>
      <c r="O3520">
        <v>4.1526370000000004</v>
      </c>
      <c r="P3520">
        <v>17</v>
      </c>
      <c r="Q3520">
        <v>1.907969</v>
      </c>
      <c r="R3520" t="s">
        <v>43</v>
      </c>
      <c r="S3520" t="s">
        <v>43</v>
      </c>
    </row>
    <row r="3521" spans="1:19">
      <c r="A3521">
        <v>4</v>
      </c>
      <c r="B3521">
        <v>1981</v>
      </c>
      <c r="C3521">
        <v>890</v>
      </c>
      <c r="D3521">
        <v>32379.03</v>
      </c>
      <c r="E3521">
        <v>786</v>
      </c>
      <c r="F3521">
        <v>41365.03</v>
      </c>
      <c r="G3521">
        <v>52.627265000000001</v>
      </c>
      <c r="H3521">
        <v>45.765000000000001</v>
      </c>
      <c r="I3521">
        <v>6.8622649999999998</v>
      </c>
      <c r="J3521">
        <v>1.1499459999999999</v>
      </c>
      <c r="K3521">
        <v>0</v>
      </c>
      <c r="L3521">
        <v>0</v>
      </c>
      <c r="M3521">
        <v>104</v>
      </c>
      <c r="N3521">
        <v>-8986</v>
      </c>
      <c r="O3521">
        <v>11.685392999999999</v>
      </c>
      <c r="P3521">
        <v>28</v>
      </c>
      <c r="Q3521">
        <v>3.1460669999999999</v>
      </c>
      <c r="R3521" t="s">
        <v>43</v>
      </c>
      <c r="S3521" t="s">
        <v>43</v>
      </c>
    </row>
    <row r="3522" spans="1:19">
      <c r="A3522">
        <v>4432</v>
      </c>
      <c r="B3522">
        <v>794</v>
      </c>
      <c r="C3522">
        <v>890</v>
      </c>
      <c r="D3522">
        <v>18205.97</v>
      </c>
      <c r="E3522">
        <v>750</v>
      </c>
      <c r="F3522">
        <v>29166.97</v>
      </c>
      <c r="G3522">
        <v>38.889293000000002</v>
      </c>
      <c r="H3522">
        <v>29.73</v>
      </c>
      <c r="I3522">
        <v>9.1592929999999999</v>
      </c>
      <c r="J3522">
        <v>1.3080830000000001</v>
      </c>
      <c r="K3522">
        <v>0</v>
      </c>
      <c r="L3522">
        <v>0</v>
      </c>
      <c r="M3522">
        <v>140</v>
      </c>
      <c r="N3522">
        <v>-10961</v>
      </c>
      <c r="O3522">
        <v>15.730337</v>
      </c>
      <c r="P3522">
        <v>17</v>
      </c>
      <c r="Q3522">
        <v>1.910112</v>
      </c>
      <c r="R3522" t="s">
        <v>43</v>
      </c>
      <c r="S3522" t="s">
        <v>43</v>
      </c>
    </row>
    <row r="3523" spans="1:19">
      <c r="A3523">
        <v>4436</v>
      </c>
      <c r="B3523">
        <v>1073</v>
      </c>
      <c r="C3523">
        <v>886</v>
      </c>
      <c r="D3523">
        <v>24878.080000000002</v>
      </c>
      <c r="E3523">
        <v>835</v>
      </c>
      <c r="F3523">
        <v>28765.08</v>
      </c>
      <c r="G3523">
        <v>34.449198000000003</v>
      </c>
      <c r="H3523">
        <v>38.090000000000003</v>
      </c>
      <c r="I3523">
        <v>-3.6408019999999999</v>
      </c>
      <c r="J3523">
        <v>0.904416</v>
      </c>
      <c r="K3523">
        <v>0</v>
      </c>
      <c r="L3523">
        <v>0</v>
      </c>
      <c r="M3523">
        <v>51</v>
      </c>
      <c r="N3523">
        <v>-3887</v>
      </c>
      <c r="O3523">
        <v>5.756208</v>
      </c>
      <c r="P3523">
        <v>10</v>
      </c>
      <c r="Q3523">
        <v>1.128668</v>
      </c>
      <c r="R3523" t="s">
        <v>43</v>
      </c>
      <c r="S3523" t="s">
        <v>43</v>
      </c>
    </row>
    <row r="3524" spans="1:19">
      <c r="A3524">
        <v>2690</v>
      </c>
      <c r="B3524">
        <v>1405</v>
      </c>
      <c r="C3524">
        <v>885</v>
      </c>
      <c r="D3524">
        <v>27311.1</v>
      </c>
      <c r="E3524">
        <v>881</v>
      </c>
      <c r="F3524">
        <v>27583.1</v>
      </c>
      <c r="G3524">
        <v>31.308854</v>
      </c>
      <c r="H3524">
        <v>33.49</v>
      </c>
      <c r="I3524">
        <v>-2.181146</v>
      </c>
      <c r="J3524">
        <v>0.93487200000000004</v>
      </c>
      <c r="K3524">
        <v>0</v>
      </c>
      <c r="L3524">
        <v>0</v>
      </c>
      <c r="M3524">
        <v>4</v>
      </c>
      <c r="N3524">
        <v>-272</v>
      </c>
      <c r="O3524">
        <v>0.45197700000000002</v>
      </c>
      <c r="P3524">
        <v>10</v>
      </c>
      <c r="Q3524">
        <v>1.1299440000000001</v>
      </c>
      <c r="R3524" t="s">
        <v>43</v>
      </c>
      <c r="S3524" t="s">
        <v>43</v>
      </c>
    </row>
    <row r="3525" spans="1:19">
      <c r="A3525">
        <v>2362</v>
      </c>
      <c r="B3525">
        <v>1046</v>
      </c>
      <c r="C3525">
        <v>882</v>
      </c>
      <c r="D3525">
        <v>28094</v>
      </c>
      <c r="E3525">
        <v>700</v>
      </c>
      <c r="F3525">
        <v>43329</v>
      </c>
      <c r="G3525">
        <v>61.898570999999997</v>
      </c>
      <c r="H3525">
        <v>58.015000000000001</v>
      </c>
      <c r="I3525">
        <v>3.8835709999999999</v>
      </c>
      <c r="J3525">
        <v>1.0669409999999999</v>
      </c>
      <c r="K3525">
        <v>0</v>
      </c>
      <c r="L3525">
        <v>0</v>
      </c>
      <c r="M3525">
        <v>182</v>
      </c>
      <c r="N3525">
        <v>-15235</v>
      </c>
      <c r="O3525">
        <v>20.634920999999999</v>
      </c>
      <c r="P3525">
        <v>8</v>
      </c>
      <c r="Q3525">
        <v>0.90702899999999997</v>
      </c>
      <c r="R3525" t="s">
        <v>43</v>
      </c>
      <c r="S3525" t="s">
        <v>43</v>
      </c>
    </row>
    <row r="3526" spans="1:19">
      <c r="A3526">
        <v>2774</v>
      </c>
      <c r="B3526">
        <v>641</v>
      </c>
      <c r="C3526">
        <v>881</v>
      </c>
      <c r="D3526">
        <v>29511.14</v>
      </c>
      <c r="E3526">
        <v>860</v>
      </c>
      <c r="F3526">
        <v>31541.14</v>
      </c>
      <c r="G3526">
        <v>36.675744000000002</v>
      </c>
      <c r="H3526">
        <v>15.005000000000001</v>
      </c>
      <c r="I3526">
        <v>21.670743999999999</v>
      </c>
      <c r="J3526">
        <v>2.4442349999999999</v>
      </c>
      <c r="K3526">
        <v>0</v>
      </c>
      <c r="L3526">
        <v>0</v>
      </c>
      <c r="M3526">
        <v>21</v>
      </c>
      <c r="N3526">
        <v>-2030</v>
      </c>
      <c r="O3526">
        <v>2.3836550000000001</v>
      </c>
      <c r="P3526">
        <v>22</v>
      </c>
      <c r="Q3526">
        <v>2.4971619999999999</v>
      </c>
      <c r="R3526" t="s">
        <v>43</v>
      </c>
      <c r="S3526" t="s">
        <v>43</v>
      </c>
    </row>
    <row r="3527" spans="1:19">
      <c r="A3527">
        <v>5317</v>
      </c>
      <c r="B3527">
        <v>677</v>
      </c>
      <c r="C3527">
        <v>880</v>
      </c>
      <c r="D3527">
        <v>26163.79</v>
      </c>
      <c r="E3527">
        <v>836</v>
      </c>
      <c r="F3527">
        <v>29466.79</v>
      </c>
      <c r="G3527">
        <v>35.247356000000003</v>
      </c>
      <c r="H3527">
        <v>9.6850000000000005</v>
      </c>
      <c r="I3527">
        <v>25.562356000000001</v>
      </c>
      <c r="J3527">
        <v>3.6393759999999999</v>
      </c>
      <c r="K3527">
        <v>0</v>
      </c>
      <c r="L3527">
        <v>0</v>
      </c>
      <c r="M3527">
        <v>44</v>
      </c>
      <c r="N3527">
        <v>-3303</v>
      </c>
      <c r="O3527">
        <v>5</v>
      </c>
      <c r="P3527">
        <v>11</v>
      </c>
      <c r="Q3527">
        <v>1.25</v>
      </c>
      <c r="R3527" t="s">
        <v>43</v>
      </c>
      <c r="S3527" t="s">
        <v>43</v>
      </c>
    </row>
    <row r="3528" spans="1:19">
      <c r="A3528">
        <v>2595</v>
      </c>
      <c r="B3528">
        <v>1741</v>
      </c>
      <c r="C3528">
        <v>878</v>
      </c>
      <c r="D3528">
        <v>61960.47</v>
      </c>
      <c r="E3528">
        <v>836</v>
      </c>
      <c r="F3528">
        <v>66457.47</v>
      </c>
      <c r="G3528">
        <v>79.494580999999997</v>
      </c>
      <c r="H3528">
        <v>88.375</v>
      </c>
      <c r="I3528">
        <v>-8.8804189999999998</v>
      </c>
      <c r="J3528">
        <v>0.89951400000000004</v>
      </c>
      <c r="K3528">
        <v>0</v>
      </c>
      <c r="L3528">
        <v>0</v>
      </c>
      <c r="M3528">
        <v>42</v>
      </c>
      <c r="N3528">
        <v>-4497</v>
      </c>
      <c r="O3528">
        <v>4.7835989999999997</v>
      </c>
      <c r="P3528">
        <v>10</v>
      </c>
      <c r="Q3528">
        <v>1.138952</v>
      </c>
      <c r="R3528" t="s">
        <v>43</v>
      </c>
      <c r="S3528" t="s">
        <v>43</v>
      </c>
    </row>
    <row r="3529" spans="1:19">
      <c r="A3529">
        <v>331</v>
      </c>
      <c r="B3529">
        <v>1811</v>
      </c>
      <c r="C3529">
        <v>876</v>
      </c>
      <c r="D3529">
        <v>17296.98</v>
      </c>
      <c r="E3529">
        <v>871</v>
      </c>
      <c r="F3529">
        <v>17656.98</v>
      </c>
      <c r="G3529">
        <v>20.272078</v>
      </c>
      <c r="H3529">
        <v>19.2</v>
      </c>
      <c r="I3529">
        <v>1.0720780000000001</v>
      </c>
      <c r="J3529">
        <v>1.0558369999999999</v>
      </c>
      <c r="K3529">
        <v>0</v>
      </c>
      <c r="L3529">
        <v>0</v>
      </c>
      <c r="M3529">
        <v>5</v>
      </c>
      <c r="N3529">
        <v>-360</v>
      </c>
      <c r="O3529">
        <v>0.57077599999999995</v>
      </c>
      <c r="P3529">
        <v>10</v>
      </c>
      <c r="Q3529">
        <v>1.141553</v>
      </c>
      <c r="R3529" t="s">
        <v>43</v>
      </c>
      <c r="S3529" t="s">
        <v>43</v>
      </c>
    </row>
    <row r="3530" spans="1:19">
      <c r="A3530">
        <v>2738</v>
      </c>
      <c r="B3530">
        <v>449</v>
      </c>
      <c r="C3530">
        <v>875</v>
      </c>
      <c r="D3530">
        <v>23438.87</v>
      </c>
      <c r="E3530">
        <v>831</v>
      </c>
      <c r="F3530">
        <v>26521.87</v>
      </c>
      <c r="G3530">
        <v>31.915607999999999</v>
      </c>
      <c r="H3530">
        <v>9.7899999999999991</v>
      </c>
      <c r="I3530">
        <v>22.125608</v>
      </c>
      <c r="J3530">
        <v>3.2600210000000001</v>
      </c>
      <c r="K3530">
        <v>0</v>
      </c>
      <c r="L3530">
        <v>0</v>
      </c>
      <c r="M3530">
        <v>44</v>
      </c>
      <c r="N3530">
        <v>-3083</v>
      </c>
      <c r="O3530">
        <v>5.0285710000000003</v>
      </c>
      <c r="P3530">
        <v>8</v>
      </c>
      <c r="Q3530">
        <v>0.91428600000000004</v>
      </c>
      <c r="R3530" t="s">
        <v>43</v>
      </c>
      <c r="S3530" t="s">
        <v>43</v>
      </c>
    </row>
    <row r="3531" spans="1:19">
      <c r="A3531">
        <v>2767</v>
      </c>
      <c r="B3531">
        <v>1560</v>
      </c>
      <c r="C3531">
        <v>875</v>
      </c>
      <c r="D3531">
        <v>30880.94</v>
      </c>
      <c r="E3531">
        <v>828</v>
      </c>
      <c r="F3531">
        <v>36337.94</v>
      </c>
      <c r="G3531">
        <v>43.886400999999999</v>
      </c>
      <c r="H3531">
        <v>27.59</v>
      </c>
      <c r="I3531">
        <v>16.296400999999999</v>
      </c>
      <c r="J3531">
        <v>1.5906629999999999</v>
      </c>
      <c r="K3531">
        <v>0</v>
      </c>
      <c r="L3531">
        <v>0</v>
      </c>
      <c r="M3531">
        <v>47</v>
      </c>
      <c r="N3531">
        <v>-5457</v>
      </c>
      <c r="O3531">
        <v>5.371429</v>
      </c>
      <c r="P3531">
        <v>12</v>
      </c>
      <c r="Q3531">
        <v>1.371429</v>
      </c>
      <c r="R3531" t="s">
        <v>43</v>
      </c>
      <c r="S3531" t="s">
        <v>43</v>
      </c>
    </row>
    <row r="3532" spans="1:19">
      <c r="A3532">
        <v>1277</v>
      </c>
      <c r="B3532">
        <v>1682</v>
      </c>
      <c r="C3532">
        <v>874</v>
      </c>
      <c r="D3532">
        <v>57358.83</v>
      </c>
      <c r="E3532">
        <v>825</v>
      </c>
      <c r="F3532">
        <v>64240.83</v>
      </c>
      <c r="G3532">
        <v>77.867672999999996</v>
      </c>
      <c r="H3532">
        <v>25.63</v>
      </c>
      <c r="I3532">
        <v>52.237673000000001</v>
      </c>
      <c r="J3532">
        <v>3.0381459999999998</v>
      </c>
      <c r="K3532">
        <v>9</v>
      </c>
      <c r="L3532">
        <v>1.0297480000000001</v>
      </c>
      <c r="M3532">
        <v>40</v>
      </c>
      <c r="N3532">
        <v>-6882</v>
      </c>
      <c r="O3532">
        <v>4.5766590000000003</v>
      </c>
      <c r="P3532">
        <v>8</v>
      </c>
      <c r="Q3532">
        <v>0.91533200000000003</v>
      </c>
      <c r="R3532" t="s">
        <v>43</v>
      </c>
      <c r="S3532" t="s">
        <v>43</v>
      </c>
    </row>
    <row r="3533" spans="1:19">
      <c r="A3533">
        <v>4821</v>
      </c>
      <c r="B3533">
        <v>222</v>
      </c>
      <c r="C3533">
        <v>871</v>
      </c>
      <c r="D3533">
        <v>93646.15</v>
      </c>
      <c r="E3533">
        <v>837</v>
      </c>
      <c r="F3533">
        <v>100409.15</v>
      </c>
      <c r="G3533">
        <v>119.963142</v>
      </c>
      <c r="H3533">
        <v>60.42</v>
      </c>
      <c r="I3533">
        <v>59.543142000000003</v>
      </c>
      <c r="J3533">
        <v>1.985487</v>
      </c>
      <c r="K3533">
        <v>0</v>
      </c>
      <c r="L3533">
        <v>0</v>
      </c>
      <c r="M3533">
        <v>34</v>
      </c>
      <c r="N3533">
        <v>-6763</v>
      </c>
      <c r="O3533">
        <v>3.903559</v>
      </c>
      <c r="P3533">
        <v>10</v>
      </c>
      <c r="Q3533">
        <v>1.1481060000000001</v>
      </c>
      <c r="R3533" t="s">
        <v>43</v>
      </c>
      <c r="S3533" t="s">
        <v>43</v>
      </c>
    </row>
    <row r="3534" spans="1:19">
      <c r="A3534">
        <v>2171</v>
      </c>
      <c r="B3534">
        <v>1492</v>
      </c>
      <c r="C3534">
        <v>867</v>
      </c>
      <c r="D3534">
        <v>8759.18</v>
      </c>
      <c r="E3534">
        <v>867</v>
      </c>
      <c r="F3534">
        <v>8759.18</v>
      </c>
      <c r="G3534">
        <v>10.10286</v>
      </c>
      <c r="H3534">
        <v>7.21</v>
      </c>
      <c r="I3534">
        <v>2.8928600000000002</v>
      </c>
      <c r="J3534">
        <v>1.4012290000000001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8</v>
      </c>
      <c r="Q3534">
        <v>0.92272200000000004</v>
      </c>
      <c r="R3534" t="s">
        <v>43</v>
      </c>
      <c r="S3534" t="s">
        <v>43</v>
      </c>
    </row>
    <row r="3535" spans="1:19">
      <c r="A3535">
        <v>3140</v>
      </c>
      <c r="B3535">
        <v>1429</v>
      </c>
      <c r="C3535">
        <v>867</v>
      </c>
      <c r="D3535">
        <v>35428.550000000003</v>
      </c>
      <c r="E3535">
        <v>850</v>
      </c>
      <c r="F3535">
        <v>38965.550000000003</v>
      </c>
      <c r="G3535">
        <v>45.841824000000003</v>
      </c>
      <c r="H3535">
        <v>13.565</v>
      </c>
      <c r="I3535">
        <v>32.276823999999998</v>
      </c>
      <c r="J3535">
        <v>3.379419</v>
      </c>
      <c r="K3535">
        <v>0</v>
      </c>
      <c r="L3535">
        <v>0</v>
      </c>
      <c r="M3535">
        <v>17</v>
      </c>
      <c r="N3535">
        <v>-3537</v>
      </c>
      <c r="O3535">
        <v>1.9607840000000001</v>
      </c>
      <c r="P3535">
        <v>11</v>
      </c>
      <c r="Q3535">
        <v>1.268743</v>
      </c>
      <c r="R3535" t="s">
        <v>43</v>
      </c>
      <c r="S3535" t="s">
        <v>43</v>
      </c>
    </row>
    <row r="3536" spans="1:19">
      <c r="A3536">
        <v>5076</v>
      </c>
      <c r="B3536">
        <v>1276</v>
      </c>
      <c r="C3536">
        <v>867</v>
      </c>
      <c r="D3536">
        <v>103246.22</v>
      </c>
      <c r="E3536">
        <v>828</v>
      </c>
      <c r="F3536">
        <v>110893.22</v>
      </c>
      <c r="G3536">
        <v>133.92901000000001</v>
      </c>
      <c r="H3536">
        <v>91.22</v>
      </c>
      <c r="I3536">
        <v>42.709009999999999</v>
      </c>
      <c r="J3536">
        <v>1.4681979999999999</v>
      </c>
      <c r="K3536">
        <v>0</v>
      </c>
      <c r="L3536">
        <v>0</v>
      </c>
      <c r="M3536">
        <v>39</v>
      </c>
      <c r="N3536">
        <v>-7647</v>
      </c>
      <c r="O3536">
        <v>4.4982699999999998</v>
      </c>
      <c r="P3536">
        <v>25</v>
      </c>
      <c r="Q3536">
        <v>2.8835060000000001</v>
      </c>
      <c r="R3536" t="s">
        <v>43</v>
      </c>
      <c r="S3536" t="s">
        <v>44</v>
      </c>
    </row>
    <row r="3537" spans="1:19">
      <c r="A3537">
        <v>335</v>
      </c>
      <c r="B3537">
        <v>1095</v>
      </c>
      <c r="C3537">
        <v>866</v>
      </c>
      <c r="D3537">
        <v>41846.269999999997</v>
      </c>
      <c r="E3537">
        <v>770</v>
      </c>
      <c r="F3537">
        <v>51466.27</v>
      </c>
      <c r="G3537">
        <v>66.839312000000007</v>
      </c>
      <c r="H3537">
        <v>48.02</v>
      </c>
      <c r="I3537">
        <v>18.819312</v>
      </c>
      <c r="J3537">
        <v>1.3919060000000001</v>
      </c>
      <c r="K3537">
        <v>0</v>
      </c>
      <c r="L3537">
        <v>0</v>
      </c>
      <c r="M3537">
        <v>96</v>
      </c>
      <c r="N3537">
        <v>-9620</v>
      </c>
      <c r="O3537">
        <v>11.08545</v>
      </c>
      <c r="P3537">
        <v>28</v>
      </c>
      <c r="Q3537">
        <v>3.2332559999999999</v>
      </c>
      <c r="R3537" t="s">
        <v>43</v>
      </c>
      <c r="S3537" t="s">
        <v>43</v>
      </c>
    </row>
    <row r="3538" spans="1:19">
      <c r="A3538">
        <v>3551</v>
      </c>
      <c r="B3538">
        <v>385</v>
      </c>
      <c r="C3538">
        <v>864</v>
      </c>
      <c r="D3538">
        <v>18553.59</v>
      </c>
      <c r="E3538">
        <v>811</v>
      </c>
      <c r="F3538">
        <v>23441.59</v>
      </c>
      <c r="G3538">
        <v>28.90455</v>
      </c>
      <c r="H3538">
        <v>10.59</v>
      </c>
      <c r="I3538">
        <v>18.314550000000001</v>
      </c>
      <c r="J3538">
        <v>2.729419</v>
      </c>
      <c r="K3538">
        <v>0</v>
      </c>
      <c r="L3538">
        <v>0</v>
      </c>
      <c r="M3538">
        <v>53</v>
      </c>
      <c r="N3538">
        <v>-4888</v>
      </c>
      <c r="O3538">
        <v>6.1342590000000001</v>
      </c>
      <c r="P3538">
        <v>8</v>
      </c>
      <c r="Q3538">
        <v>0.92592600000000003</v>
      </c>
      <c r="R3538" t="s">
        <v>43</v>
      </c>
      <c r="S3538" t="s">
        <v>43</v>
      </c>
    </row>
    <row r="3539" spans="1:19">
      <c r="A3539">
        <v>2009</v>
      </c>
      <c r="B3539">
        <v>1276</v>
      </c>
      <c r="C3539">
        <v>864</v>
      </c>
      <c r="D3539">
        <v>93244.06</v>
      </c>
      <c r="E3539">
        <v>814</v>
      </c>
      <c r="F3539">
        <v>101745.06</v>
      </c>
      <c r="G3539">
        <v>124.993931</v>
      </c>
      <c r="H3539">
        <v>90.05</v>
      </c>
      <c r="I3539">
        <v>34.943930999999999</v>
      </c>
      <c r="J3539">
        <v>1.38805</v>
      </c>
      <c r="K3539">
        <v>0</v>
      </c>
      <c r="L3539">
        <v>0</v>
      </c>
      <c r="M3539">
        <v>50</v>
      </c>
      <c r="N3539">
        <v>-8501</v>
      </c>
      <c r="O3539">
        <v>5.7870369999999998</v>
      </c>
      <c r="P3539">
        <v>17</v>
      </c>
      <c r="Q3539">
        <v>1.9675929999999999</v>
      </c>
      <c r="R3539" t="s">
        <v>43</v>
      </c>
      <c r="S3539" t="s">
        <v>44</v>
      </c>
    </row>
    <row r="3540" spans="1:19">
      <c r="A3540">
        <v>2679</v>
      </c>
      <c r="B3540">
        <v>132</v>
      </c>
      <c r="C3540">
        <v>862</v>
      </c>
      <c r="D3540">
        <v>32385.33</v>
      </c>
      <c r="E3540">
        <v>804</v>
      </c>
      <c r="F3540">
        <v>38965.33</v>
      </c>
      <c r="G3540">
        <v>48.464340999999997</v>
      </c>
      <c r="H3540">
        <v>39.424999999999997</v>
      </c>
      <c r="I3540">
        <v>9.0393410000000003</v>
      </c>
      <c r="J3540">
        <v>1.229279</v>
      </c>
      <c r="K3540">
        <v>0</v>
      </c>
      <c r="L3540">
        <v>0</v>
      </c>
      <c r="M3540">
        <v>58</v>
      </c>
      <c r="N3540">
        <v>-6580</v>
      </c>
      <c r="O3540">
        <v>6.7285380000000004</v>
      </c>
      <c r="P3540">
        <v>23</v>
      </c>
      <c r="Q3540">
        <v>2.6682130000000002</v>
      </c>
      <c r="R3540" t="s">
        <v>43</v>
      </c>
      <c r="S3540" t="s">
        <v>43</v>
      </c>
    </row>
    <row r="3541" spans="1:19">
      <c r="A3541">
        <v>5555</v>
      </c>
      <c r="B3541">
        <v>363</v>
      </c>
      <c r="C3541">
        <v>858</v>
      </c>
      <c r="D3541">
        <v>40618.04</v>
      </c>
      <c r="E3541">
        <v>828</v>
      </c>
      <c r="F3541">
        <v>44171.040000000001</v>
      </c>
      <c r="G3541">
        <v>53.346666999999997</v>
      </c>
      <c r="H3541">
        <v>21.72</v>
      </c>
      <c r="I3541">
        <v>31.626667000000001</v>
      </c>
      <c r="J3541">
        <v>2.456108</v>
      </c>
      <c r="K3541">
        <v>0</v>
      </c>
      <c r="L3541">
        <v>0</v>
      </c>
      <c r="M3541">
        <v>30</v>
      </c>
      <c r="N3541">
        <v>-3553</v>
      </c>
      <c r="O3541">
        <v>3.4965030000000001</v>
      </c>
      <c r="P3541">
        <v>53</v>
      </c>
      <c r="Q3541">
        <v>6.1771560000000001</v>
      </c>
      <c r="R3541" t="s">
        <v>43</v>
      </c>
      <c r="S3541" t="s">
        <v>43</v>
      </c>
    </row>
    <row r="3542" spans="1:19">
      <c r="A3542">
        <v>4476</v>
      </c>
      <c r="B3542">
        <v>1117</v>
      </c>
      <c r="C3542">
        <v>858</v>
      </c>
      <c r="D3542">
        <v>66544.81</v>
      </c>
      <c r="E3542">
        <v>841</v>
      </c>
      <c r="F3542">
        <v>67902.81</v>
      </c>
      <c r="G3542">
        <v>80.740559000000005</v>
      </c>
      <c r="H3542">
        <v>97.94</v>
      </c>
      <c r="I3542">
        <v>-17.199441</v>
      </c>
      <c r="J3542">
        <v>0.82438800000000001</v>
      </c>
      <c r="K3542">
        <v>0</v>
      </c>
      <c r="L3542">
        <v>0</v>
      </c>
      <c r="M3542">
        <v>17</v>
      </c>
      <c r="N3542">
        <v>-1358</v>
      </c>
      <c r="O3542">
        <v>1.981352</v>
      </c>
      <c r="P3542">
        <v>15</v>
      </c>
      <c r="Q3542">
        <v>1.7482519999999999</v>
      </c>
      <c r="R3542" t="s">
        <v>43</v>
      </c>
      <c r="S3542" t="s">
        <v>44</v>
      </c>
    </row>
    <row r="3543" spans="1:19">
      <c r="A3543">
        <v>4765</v>
      </c>
      <c r="B3543">
        <v>1128</v>
      </c>
      <c r="C3543">
        <v>855</v>
      </c>
      <c r="D3543">
        <v>38016.959999999999</v>
      </c>
      <c r="E3543">
        <v>781</v>
      </c>
      <c r="F3543">
        <v>46506.96</v>
      </c>
      <c r="G3543">
        <v>59.547964</v>
      </c>
      <c r="H3543">
        <v>26.95</v>
      </c>
      <c r="I3543">
        <v>32.597963999999997</v>
      </c>
      <c r="J3543">
        <v>2.2095720000000001</v>
      </c>
      <c r="K3543">
        <v>0</v>
      </c>
      <c r="L3543">
        <v>0</v>
      </c>
      <c r="M3543">
        <v>74</v>
      </c>
      <c r="N3543">
        <v>-8490</v>
      </c>
      <c r="O3543">
        <v>8.6549709999999997</v>
      </c>
      <c r="P3543">
        <v>13</v>
      </c>
      <c r="Q3543">
        <v>1.5204679999999999</v>
      </c>
      <c r="R3543" t="s">
        <v>43</v>
      </c>
      <c r="S3543" t="s">
        <v>43</v>
      </c>
    </row>
    <row r="3544" spans="1:19">
      <c r="A3544">
        <v>3152</v>
      </c>
      <c r="B3544">
        <v>928</v>
      </c>
      <c r="C3544">
        <v>854</v>
      </c>
      <c r="D3544">
        <v>19785.259999999998</v>
      </c>
      <c r="E3544">
        <v>776</v>
      </c>
      <c r="F3544">
        <v>25437.26</v>
      </c>
      <c r="G3544">
        <v>32.779974000000003</v>
      </c>
      <c r="H3544">
        <v>12.12</v>
      </c>
      <c r="I3544">
        <v>20.659973999999998</v>
      </c>
      <c r="J3544">
        <v>2.704618</v>
      </c>
      <c r="K3544">
        <v>10</v>
      </c>
      <c r="L3544">
        <v>1.17096</v>
      </c>
      <c r="M3544">
        <v>68</v>
      </c>
      <c r="N3544">
        <v>-5652</v>
      </c>
      <c r="O3544">
        <v>7.962529</v>
      </c>
      <c r="P3544">
        <v>7</v>
      </c>
      <c r="Q3544">
        <v>0.81967199999999996</v>
      </c>
      <c r="R3544" t="s">
        <v>43</v>
      </c>
      <c r="S3544" t="s">
        <v>43</v>
      </c>
    </row>
    <row r="3545" spans="1:19">
      <c r="A3545">
        <v>4935</v>
      </c>
      <c r="B3545">
        <v>184</v>
      </c>
      <c r="C3545">
        <v>854</v>
      </c>
      <c r="D3545">
        <v>16637.68</v>
      </c>
      <c r="E3545">
        <v>800</v>
      </c>
      <c r="F3545">
        <v>22413.68</v>
      </c>
      <c r="G3545">
        <v>28.017099999999999</v>
      </c>
      <c r="H3545">
        <v>12.375</v>
      </c>
      <c r="I3545">
        <v>15.642099999999999</v>
      </c>
      <c r="J3545">
        <v>2.264008</v>
      </c>
      <c r="K3545">
        <v>0</v>
      </c>
      <c r="L3545">
        <v>0</v>
      </c>
      <c r="M3545">
        <v>54</v>
      </c>
      <c r="N3545">
        <v>-5776</v>
      </c>
      <c r="O3545">
        <v>6.3231849999999996</v>
      </c>
      <c r="P3545">
        <v>12</v>
      </c>
      <c r="Q3545">
        <v>1.405152</v>
      </c>
      <c r="R3545" t="s">
        <v>43</v>
      </c>
      <c r="S3545" t="s">
        <v>43</v>
      </c>
    </row>
    <row r="3546" spans="1:19">
      <c r="A3546">
        <v>6089</v>
      </c>
      <c r="B3546">
        <v>256</v>
      </c>
      <c r="C3546">
        <v>854</v>
      </c>
      <c r="D3546">
        <v>41794.080000000002</v>
      </c>
      <c r="E3546">
        <v>820</v>
      </c>
      <c r="F3546">
        <v>46352.08</v>
      </c>
      <c r="G3546">
        <v>56.526927000000001</v>
      </c>
      <c r="H3546">
        <v>24.774999999999999</v>
      </c>
      <c r="I3546">
        <v>31.751926999999998</v>
      </c>
      <c r="J3546">
        <v>2.281612</v>
      </c>
      <c r="K3546">
        <v>7</v>
      </c>
      <c r="L3546">
        <v>0.81967199999999996</v>
      </c>
      <c r="M3546">
        <v>27</v>
      </c>
      <c r="N3546">
        <v>-4558</v>
      </c>
      <c r="O3546">
        <v>3.1615929999999999</v>
      </c>
      <c r="P3546">
        <v>17</v>
      </c>
      <c r="Q3546">
        <v>1.990632</v>
      </c>
      <c r="R3546" t="s">
        <v>43</v>
      </c>
      <c r="S3546" t="s">
        <v>43</v>
      </c>
    </row>
    <row r="3547" spans="1:19">
      <c r="A3547">
        <v>4902</v>
      </c>
      <c r="B3547">
        <v>354</v>
      </c>
      <c r="C3547">
        <v>853</v>
      </c>
      <c r="D3547">
        <v>43721.18</v>
      </c>
      <c r="E3547">
        <v>806</v>
      </c>
      <c r="F3547">
        <v>48370.18</v>
      </c>
      <c r="G3547">
        <v>60.012630000000001</v>
      </c>
      <c r="H3547">
        <v>49.795000000000002</v>
      </c>
      <c r="I3547">
        <v>10.21763</v>
      </c>
      <c r="J3547">
        <v>1.2051940000000001</v>
      </c>
      <c r="K3547">
        <v>0</v>
      </c>
      <c r="L3547">
        <v>0</v>
      </c>
      <c r="M3547">
        <v>47</v>
      </c>
      <c r="N3547">
        <v>-4649</v>
      </c>
      <c r="O3547">
        <v>5.5099650000000002</v>
      </c>
      <c r="P3547">
        <v>10</v>
      </c>
      <c r="Q3547">
        <v>1.1723330000000001</v>
      </c>
      <c r="R3547" t="s">
        <v>43</v>
      </c>
      <c r="S3547" t="s">
        <v>43</v>
      </c>
    </row>
    <row r="3548" spans="1:19">
      <c r="A3548">
        <v>193</v>
      </c>
      <c r="B3548">
        <v>875</v>
      </c>
      <c r="C3548">
        <v>853</v>
      </c>
      <c r="D3548">
        <v>37992.76</v>
      </c>
      <c r="E3548">
        <v>816</v>
      </c>
      <c r="F3548">
        <v>43635.76</v>
      </c>
      <c r="G3548">
        <v>53.475195999999997</v>
      </c>
      <c r="H3548">
        <v>40.9</v>
      </c>
      <c r="I3548">
        <v>12.575196</v>
      </c>
      <c r="J3548">
        <v>1.3074619999999999</v>
      </c>
      <c r="K3548">
        <v>0</v>
      </c>
      <c r="L3548">
        <v>0</v>
      </c>
      <c r="M3548">
        <v>37</v>
      </c>
      <c r="N3548">
        <v>-5643</v>
      </c>
      <c r="O3548">
        <v>4.3376320000000002</v>
      </c>
      <c r="P3548">
        <v>10</v>
      </c>
      <c r="Q3548">
        <v>1.1723330000000001</v>
      </c>
      <c r="R3548" t="s">
        <v>43</v>
      </c>
      <c r="S3548" t="s">
        <v>43</v>
      </c>
    </row>
    <row r="3549" spans="1:19">
      <c r="A3549">
        <v>319</v>
      </c>
      <c r="B3549">
        <v>1727</v>
      </c>
      <c r="C3549">
        <v>852</v>
      </c>
      <c r="D3549">
        <v>20121.5</v>
      </c>
      <c r="E3549">
        <v>658</v>
      </c>
      <c r="F3549">
        <v>34978.5</v>
      </c>
      <c r="G3549">
        <v>53.158814999999997</v>
      </c>
      <c r="H3549">
        <v>41.715000000000003</v>
      </c>
      <c r="I3549">
        <v>11.443815000000001</v>
      </c>
      <c r="J3549">
        <v>1.2743329999999999</v>
      </c>
      <c r="K3549">
        <v>0</v>
      </c>
      <c r="L3549">
        <v>0</v>
      </c>
      <c r="M3549">
        <v>194</v>
      </c>
      <c r="N3549">
        <v>-14857</v>
      </c>
      <c r="O3549">
        <v>22.769953000000001</v>
      </c>
      <c r="P3549">
        <v>15</v>
      </c>
      <c r="Q3549">
        <v>1.7605630000000001</v>
      </c>
      <c r="R3549" t="s">
        <v>43</v>
      </c>
      <c r="S3549" t="s">
        <v>43</v>
      </c>
    </row>
    <row r="3550" spans="1:19">
      <c r="A3550">
        <v>5253</v>
      </c>
      <c r="B3550">
        <v>69</v>
      </c>
      <c r="C3550">
        <v>852</v>
      </c>
      <c r="D3550">
        <v>36217.35</v>
      </c>
      <c r="E3550">
        <v>780</v>
      </c>
      <c r="F3550">
        <v>43661.35</v>
      </c>
      <c r="G3550">
        <v>55.976089999999999</v>
      </c>
      <c r="H3550">
        <v>47.344999999999999</v>
      </c>
      <c r="I3550">
        <v>8.6310900000000004</v>
      </c>
      <c r="J3550">
        <v>1.182302</v>
      </c>
      <c r="K3550">
        <v>0</v>
      </c>
      <c r="L3550">
        <v>0</v>
      </c>
      <c r="M3550">
        <v>72</v>
      </c>
      <c r="N3550">
        <v>-7444</v>
      </c>
      <c r="O3550">
        <v>8.450704</v>
      </c>
      <c r="P3550">
        <v>25</v>
      </c>
      <c r="Q3550">
        <v>2.934272</v>
      </c>
      <c r="R3550" t="s">
        <v>43</v>
      </c>
      <c r="S3550" t="s">
        <v>43</v>
      </c>
    </row>
    <row r="3551" spans="1:19">
      <c r="A3551">
        <v>3493</v>
      </c>
      <c r="B3551">
        <v>1728</v>
      </c>
      <c r="C3551">
        <v>850</v>
      </c>
      <c r="D3551">
        <v>73456.86</v>
      </c>
      <c r="E3551">
        <v>826</v>
      </c>
      <c r="F3551">
        <v>79845.86</v>
      </c>
      <c r="G3551">
        <v>96.665689999999998</v>
      </c>
      <c r="H3551">
        <v>80</v>
      </c>
      <c r="I3551">
        <v>16.665690000000001</v>
      </c>
      <c r="J3551">
        <v>1.208321</v>
      </c>
      <c r="K3551">
        <v>0</v>
      </c>
      <c r="L3551">
        <v>0</v>
      </c>
      <c r="M3551">
        <v>24</v>
      </c>
      <c r="N3551">
        <v>-6389</v>
      </c>
      <c r="O3551">
        <v>2.8235290000000002</v>
      </c>
      <c r="P3551">
        <v>10</v>
      </c>
      <c r="Q3551">
        <v>1.176471</v>
      </c>
      <c r="R3551" t="s">
        <v>43</v>
      </c>
      <c r="S3551" t="s">
        <v>43</v>
      </c>
    </row>
    <row r="3552" spans="1:19">
      <c r="A3552">
        <v>3181</v>
      </c>
      <c r="B3552">
        <v>1446</v>
      </c>
      <c r="C3552">
        <v>848</v>
      </c>
      <c r="D3552">
        <v>24204.99</v>
      </c>
      <c r="E3552">
        <v>816</v>
      </c>
      <c r="F3552">
        <v>28090.99</v>
      </c>
      <c r="G3552">
        <v>34.425232999999999</v>
      </c>
      <c r="H3552">
        <v>25.25</v>
      </c>
      <c r="I3552">
        <v>9.1752330000000004</v>
      </c>
      <c r="J3552">
        <v>1.3633759999999999</v>
      </c>
      <c r="K3552">
        <v>0</v>
      </c>
      <c r="L3552">
        <v>0</v>
      </c>
      <c r="M3552">
        <v>32</v>
      </c>
      <c r="N3552">
        <v>-3886</v>
      </c>
      <c r="O3552">
        <v>3.7735850000000002</v>
      </c>
      <c r="P3552">
        <v>17</v>
      </c>
      <c r="Q3552">
        <v>2.0047169999999999</v>
      </c>
      <c r="R3552" t="s">
        <v>43</v>
      </c>
      <c r="S3552" t="s">
        <v>43</v>
      </c>
    </row>
    <row r="3553" spans="1:19">
      <c r="A3553">
        <v>5715</v>
      </c>
      <c r="B3553">
        <v>855</v>
      </c>
      <c r="C3553">
        <v>848</v>
      </c>
      <c r="D3553">
        <v>15555.13</v>
      </c>
      <c r="E3553">
        <v>820</v>
      </c>
      <c r="F3553">
        <v>19100.13</v>
      </c>
      <c r="G3553">
        <v>23.292840999999999</v>
      </c>
      <c r="H3553">
        <v>2.8</v>
      </c>
      <c r="I3553">
        <v>20.492840999999999</v>
      </c>
      <c r="J3553">
        <v>8.3188720000000007</v>
      </c>
      <c r="K3553">
        <v>0</v>
      </c>
      <c r="L3553">
        <v>0</v>
      </c>
      <c r="M3553">
        <v>28</v>
      </c>
      <c r="N3553">
        <v>-3545</v>
      </c>
      <c r="O3553">
        <v>3.3018869999999998</v>
      </c>
      <c r="P3553">
        <v>10</v>
      </c>
      <c r="Q3553">
        <v>1.1792450000000001</v>
      </c>
      <c r="R3553" t="s">
        <v>43</v>
      </c>
      <c r="S3553" t="s">
        <v>43</v>
      </c>
    </row>
    <row r="3554" spans="1:19">
      <c r="A3554">
        <v>4889</v>
      </c>
      <c r="B3554">
        <v>807</v>
      </c>
      <c r="C3554">
        <v>843</v>
      </c>
      <c r="D3554">
        <v>21215.56</v>
      </c>
      <c r="E3554">
        <v>821</v>
      </c>
      <c r="F3554">
        <v>23028.560000000001</v>
      </c>
      <c r="G3554">
        <v>28.049403000000002</v>
      </c>
      <c r="H3554">
        <v>20.97</v>
      </c>
      <c r="I3554">
        <v>7.0794030000000001</v>
      </c>
      <c r="J3554">
        <v>1.3375969999999999</v>
      </c>
      <c r="K3554">
        <v>0</v>
      </c>
      <c r="L3554">
        <v>0</v>
      </c>
      <c r="M3554">
        <v>22</v>
      </c>
      <c r="N3554">
        <v>-1813</v>
      </c>
      <c r="O3554">
        <v>2.6097269999999999</v>
      </c>
      <c r="P3554">
        <v>10</v>
      </c>
      <c r="Q3554">
        <v>1.18624</v>
      </c>
      <c r="R3554" t="s">
        <v>43</v>
      </c>
      <c r="S3554" t="s">
        <v>43</v>
      </c>
    </row>
    <row r="3555" spans="1:19">
      <c r="A3555">
        <v>3190</v>
      </c>
      <c r="B3555">
        <v>1555</v>
      </c>
      <c r="C3555">
        <v>843</v>
      </c>
      <c r="D3555">
        <v>70206.69</v>
      </c>
      <c r="E3555">
        <v>787</v>
      </c>
      <c r="F3555">
        <v>76332.69</v>
      </c>
      <c r="G3555">
        <v>96.991981999999993</v>
      </c>
      <c r="H3555">
        <v>92.91</v>
      </c>
      <c r="I3555">
        <v>4.081982</v>
      </c>
      <c r="J3555">
        <v>1.0439350000000001</v>
      </c>
      <c r="K3555">
        <v>0</v>
      </c>
      <c r="L3555">
        <v>0</v>
      </c>
      <c r="M3555">
        <v>56</v>
      </c>
      <c r="N3555">
        <v>-6126</v>
      </c>
      <c r="O3555">
        <v>6.6429419999999997</v>
      </c>
      <c r="P3555">
        <v>11</v>
      </c>
      <c r="Q3555">
        <v>1.304864</v>
      </c>
      <c r="R3555" t="s">
        <v>43</v>
      </c>
      <c r="S3555" t="s">
        <v>44</v>
      </c>
    </row>
    <row r="3556" spans="1:19">
      <c r="A3556">
        <v>4905</v>
      </c>
      <c r="B3556">
        <v>1116</v>
      </c>
      <c r="C3556">
        <v>842</v>
      </c>
      <c r="D3556">
        <v>36146.379999999997</v>
      </c>
      <c r="E3556">
        <v>829</v>
      </c>
      <c r="F3556">
        <v>37103.379999999997</v>
      </c>
      <c r="G3556">
        <v>44.756791</v>
      </c>
      <c r="H3556">
        <v>18.829999999999998</v>
      </c>
      <c r="I3556">
        <v>25.926791000000001</v>
      </c>
      <c r="J3556">
        <v>2.376887</v>
      </c>
      <c r="K3556">
        <v>0</v>
      </c>
      <c r="L3556">
        <v>0</v>
      </c>
      <c r="M3556">
        <v>13</v>
      </c>
      <c r="N3556">
        <v>-957</v>
      </c>
      <c r="O3556">
        <v>1.5439430000000001</v>
      </c>
      <c r="P3556">
        <v>14</v>
      </c>
      <c r="Q3556">
        <v>1.6627080000000001</v>
      </c>
      <c r="R3556" t="s">
        <v>43</v>
      </c>
      <c r="S3556" t="s">
        <v>43</v>
      </c>
    </row>
    <row r="3557" spans="1:19">
      <c r="A3557">
        <v>2755</v>
      </c>
      <c r="B3557">
        <v>1702</v>
      </c>
      <c r="C3557">
        <v>840</v>
      </c>
      <c r="D3557">
        <v>31401.22</v>
      </c>
      <c r="E3557">
        <v>772</v>
      </c>
      <c r="F3557">
        <v>38205.22</v>
      </c>
      <c r="G3557">
        <v>49.488627000000001</v>
      </c>
      <c r="H3557">
        <v>28.225000000000001</v>
      </c>
      <c r="I3557">
        <v>21.263627</v>
      </c>
      <c r="J3557">
        <v>1.7533609999999999</v>
      </c>
      <c r="K3557">
        <v>0</v>
      </c>
      <c r="L3557">
        <v>0</v>
      </c>
      <c r="M3557">
        <v>68</v>
      </c>
      <c r="N3557">
        <v>-6804</v>
      </c>
      <c r="O3557">
        <v>8.0952380000000002</v>
      </c>
      <c r="P3557">
        <v>9</v>
      </c>
      <c r="Q3557">
        <v>1.071429</v>
      </c>
      <c r="R3557" t="s">
        <v>43</v>
      </c>
      <c r="S3557" t="s">
        <v>43</v>
      </c>
    </row>
    <row r="3558" spans="1:19">
      <c r="A3558">
        <v>5295</v>
      </c>
      <c r="B3558">
        <v>1944</v>
      </c>
      <c r="C3558">
        <v>838</v>
      </c>
      <c r="D3558">
        <v>24772.76</v>
      </c>
      <c r="E3558">
        <v>815</v>
      </c>
      <c r="F3558">
        <v>26948.76</v>
      </c>
      <c r="G3558">
        <v>33.065963000000004</v>
      </c>
      <c r="H3558">
        <v>16.73</v>
      </c>
      <c r="I3558">
        <v>16.335963</v>
      </c>
      <c r="J3558">
        <v>1.9764470000000001</v>
      </c>
      <c r="K3558">
        <v>0</v>
      </c>
      <c r="L3558">
        <v>0</v>
      </c>
      <c r="M3558">
        <v>23</v>
      </c>
      <c r="N3558">
        <v>-2176</v>
      </c>
      <c r="O3558">
        <v>2.7446299999999999</v>
      </c>
      <c r="P3558">
        <v>8</v>
      </c>
      <c r="Q3558">
        <v>0.954654</v>
      </c>
      <c r="R3558" t="s">
        <v>43</v>
      </c>
      <c r="S3558" t="s">
        <v>43</v>
      </c>
    </row>
    <row r="3559" spans="1:19">
      <c r="A3559">
        <v>4177</v>
      </c>
      <c r="B3559">
        <v>458</v>
      </c>
      <c r="C3559">
        <v>838</v>
      </c>
      <c r="D3559">
        <v>18566.099999999999</v>
      </c>
      <c r="E3559">
        <v>807</v>
      </c>
      <c r="F3559">
        <v>21734.1</v>
      </c>
      <c r="G3559">
        <v>26.93197</v>
      </c>
      <c r="H3559">
        <v>19.37</v>
      </c>
      <c r="I3559">
        <v>7.5619699999999996</v>
      </c>
      <c r="J3559">
        <v>1.390396</v>
      </c>
      <c r="K3559">
        <v>0</v>
      </c>
      <c r="L3559">
        <v>0</v>
      </c>
      <c r="M3559">
        <v>31</v>
      </c>
      <c r="N3559">
        <v>-3168</v>
      </c>
      <c r="O3559">
        <v>3.699284</v>
      </c>
      <c r="P3559">
        <v>7</v>
      </c>
      <c r="Q3559">
        <v>0.83532200000000001</v>
      </c>
      <c r="R3559" t="s">
        <v>43</v>
      </c>
      <c r="S3559" t="s">
        <v>43</v>
      </c>
    </row>
    <row r="3560" spans="1:19">
      <c r="A3560">
        <v>230</v>
      </c>
      <c r="B3560">
        <v>132</v>
      </c>
      <c r="C3560">
        <v>835</v>
      </c>
      <c r="D3560">
        <v>18011.66</v>
      </c>
      <c r="E3560">
        <v>768</v>
      </c>
      <c r="F3560">
        <v>22921.66</v>
      </c>
      <c r="G3560">
        <v>29.845911000000001</v>
      </c>
      <c r="H3560">
        <v>30.295000000000002</v>
      </c>
      <c r="I3560">
        <v>-0.44908900000000002</v>
      </c>
      <c r="J3560">
        <v>0.98517600000000005</v>
      </c>
      <c r="K3560">
        <v>0</v>
      </c>
      <c r="L3560">
        <v>0</v>
      </c>
      <c r="M3560">
        <v>67</v>
      </c>
      <c r="N3560">
        <v>-4910</v>
      </c>
      <c r="O3560">
        <v>8.0239519999999995</v>
      </c>
      <c r="P3560">
        <v>13</v>
      </c>
      <c r="Q3560">
        <v>1.556886</v>
      </c>
      <c r="R3560" t="s">
        <v>43</v>
      </c>
      <c r="S3560" t="s">
        <v>43</v>
      </c>
    </row>
    <row r="3561" spans="1:19">
      <c r="A3561">
        <v>1321</v>
      </c>
      <c r="B3561">
        <v>385</v>
      </c>
      <c r="C3561">
        <v>834</v>
      </c>
      <c r="D3561">
        <v>17578.310000000001</v>
      </c>
      <c r="E3561">
        <v>778</v>
      </c>
      <c r="F3561">
        <v>22727.31</v>
      </c>
      <c r="G3561">
        <v>29.212481</v>
      </c>
      <c r="H3561">
        <v>8.9949999999999992</v>
      </c>
      <c r="I3561">
        <v>20.217480999999999</v>
      </c>
      <c r="J3561">
        <v>3.2476349999999998</v>
      </c>
      <c r="K3561">
        <v>0</v>
      </c>
      <c r="L3561">
        <v>0</v>
      </c>
      <c r="M3561">
        <v>56</v>
      </c>
      <c r="N3561">
        <v>-5149</v>
      </c>
      <c r="O3561">
        <v>6.7146280000000003</v>
      </c>
      <c r="P3561">
        <v>5</v>
      </c>
      <c r="Q3561">
        <v>0.59952000000000005</v>
      </c>
      <c r="R3561" t="s">
        <v>43</v>
      </c>
      <c r="S3561" t="s">
        <v>43</v>
      </c>
    </row>
    <row r="3562" spans="1:19">
      <c r="A3562">
        <v>2757</v>
      </c>
      <c r="B3562">
        <v>755</v>
      </c>
      <c r="C3562">
        <v>833</v>
      </c>
      <c r="D3562">
        <v>36050.74</v>
      </c>
      <c r="E3562">
        <v>751</v>
      </c>
      <c r="F3562">
        <v>45060.74</v>
      </c>
      <c r="G3562">
        <v>60.000985</v>
      </c>
      <c r="H3562">
        <v>43.64</v>
      </c>
      <c r="I3562">
        <v>16.360984999999999</v>
      </c>
      <c r="J3562">
        <v>1.374908</v>
      </c>
      <c r="K3562">
        <v>0</v>
      </c>
      <c r="L3562">
        <v>0</v>
      </c>
      <c r="M3562">
        <v>82</v>
      </c>
      <c r="N3562">
        <v>-9010</v>
      </c>
      <c r="O3562">
        <v>9.8439379999999996</v>
      </c>
      <c r="P3562">
        <v>13</v>
      </c>
      <c r="Q3562">
        <v>1.560624</v>
      </c>
      <c r="R3562" t="s">
        <v>43</v>
      </c>
      <c r="S3562" t="s">
        <v>43</v>
      </c>
    </row>
    <row r="3563" spans="1:19">
      <c r="A3563">
        <v>3211</v>
      </c>
      <c r="B3563">
        <v>184</v>
      </c>
      <c r="C3563">
        <v>832</v>
      </c>
      <c r="D3563">
        <v>19368.580000000002</v>
      </c>
      <c r="E3563">
        <v>782</v>
      </c>
      <c r="F3563">
        <v>24551.58</v>
      </c>
      <c r="G3563">
        <v>31.395882</v>
      </c>
      <c r="H3563">
        <v>14.815</v>
      </c>
      <c r="I3563">
        <v>16.580881999999999</v>
      </c>
      <c r="J3563">
        <v>2.1191960000000001</v>
      </c>
      <c r="K3563">
        <v>0</v>
      </c>
      <c r="L3563">
        <v>0</v>
      </c>
      <c r="M3563">
        <v>50</v>
      </c>
      <c r="N3563">
        <v>-5183</v>
      </c>
      <c r="O3563">
        <v>6.0096150000000002</v>
      </c>
      <c r="P3563">
        <v>10</v>
      </c>
      <c r="Q3563">
        <v>1.2019230000000001</v>
      </c>
      <c r="R3563" t="s">
        <v>43</v>
      </c>
      <c r="S3563" t="s">
        <v>43</v>
      </c>
    </row>
    <row r="3564" spans="1:19">
      <c r="A3564">
        <v>5381</v>
      </c>
      <c r="B3564">
        <v>47</v>
      </c>
      <c r="C3564">
        <v>831</v>
      </c>
      <c r="D3564">
        <v>21126.74</v>
      </c>
      <c r="E3564">
        <v>798</v>
      </c>
      <c r="F3564">
        <v>23518.74</v>
      </c>
      <c r="G3564">
        <v>29.472104999999999</v>
      </c>
      <c r="H3564">
        <v>26.004999999999999</v>
      </c>
      <c r="I3564">
        <v>3.4671050000000001</v>
      </c>
      <c r="J3564">
        <v>1.1333249999999999</v>
      </c>
      <c r="K3564">
        <v>0</v>
      </c>
      <c r="L3564">
        <v>0</v>
      </c>
      <c r="M3564">
        <v>33</v>
      </c>
      <c r="N3564">
        <v>-2392</v>
      </c>
      <c r="O3564">
        <v>3.9711189999999998</v>
      </c>
      <c r="P3564">
        <v>17</v>
      </c>
      <c r="Q3564">
        <v>2.045728</v>
      </c>
      <c r="R3564" t="s">
        <v>43</v>
      </c>
      <c r="S3564" t="s">
        <v>43</v>
      </c>
    </row>
    <row r="3565" spans="1:19">
      <c r="A3565">
        <v>3156</v>
      </c>
      <c r="B3565">
        <v>1353</v>
      </c>
      <c r="C3565">
        <v>829</v>
      </c>
      <c r="D3565">
        <v>25230.86</v>
      </c>
      <c r="E3565">
        <v>755</v>
      </c>
      <c r="F3565">
        <v>32760.86</v>
      </c>
      <c r="G3565">
        <v>43.391868000000002</v>
      </c>
      <c r="H3565">
        <v>20.56</v>
      </c>
      <c r="I3565">
        <v>22.831868</v>
      </c>
      <c r="J3565">
        <v>2.1104989999999999</v>
      </c>
      <c r="K3565">
        <v>0</v>
      </c>
      <c r="L3565">
        <v>0</v>
      </c>
      <c r="M3565">
        <v>74</v>
      </c>
      <c r="N3565">
        <v>-7530</v>
      </c>
      <c r="O3565">
        <v>8.9264170000000007</v>
      </c>
      <c r="P3565">
        <v>14</v>
      </c>
      <c r="Q3565">
        <v>1.688782</v>
      </c>
      <c r="R3565" t="s">
        <v>43</v>
      </c>
      <c r="S3565" t="s">
        <v>43</v>
      </c>
    </row>
    <row r="3566" spans="1:19">
      <c r="A3566">
        <v>4461</v>
      </c>
      <c r="B3566">
        <v>547</v>
      </c>
      <c r="C3566">
        <v>826</v>
      </c>
      <c r="D3566">
        <v>25115.87</v>
      </c>
      <c r="E3566">
        <v>803</v>
      </c>
      <c r="F3566">
        <v>27345.87</v>
      </c>
      <c r="G3566">
        <v>34.054633000000003</v>
      </c>
      <c r="H3566">
        <v>12.59</v>
      </c>
      <c r="I3566">
        <v>21.464632999999999</v>
      </c>
      <c r="J3566">
        <v>2.704895</v>
      </c>
      <c r="K3566">
        <v>0</v>
      </c>
      <c r="L3566">
        <v>0</v>
      </c>
      <c r="M3566">
        <v>23</v>
      </c>
      <c r="N3566">
        <v>-2230</v>
      </c>
      <c r="O3566">
        <v>2.7845040000000001</v>
      </c>
      <c r="P3566">
        <v>13</v>
      </c>
      <c r="Q3566">
        <v>1.57385</v>
      </c>
      <c r="R3566" t="s">
        <v>43</v>
      </c>
      <c r="S3566" t="s">
        <v>43</v>
      </c>
    </row>
    <row r="3567" spans="1:19">
      <c r="A3567">
        <v>4473</v>
      </c>
      <c r="B3567">
        <v>1543</v>
      </c>
      <c r="C3567">
        <v>825</v>
      </c>
      <c r="D3567">
        <v>34192.79</v>
      </c>
      <c r="E3567">
        <v>805</v>
      </c>
      <c r="F3567">
        <v>35576.79</v>
      </c>
      <c r="G3567">
        <v>44.194769999999998</v>
      </c>
      <c r="H3567">
        <v>33.270000000000003</v>
      </c>
      <c r="I3567">
        <v>10.924770000000001</v>
      </c>
      <c r="J3567">
        <v>1.3283670000000001</v>
      </c>
      <c r="K3567">
        <v>0</v>
      </c>
      <c r="L3567">
        <v>0</v>
      </c>
      <c r="M3567">
        <v>20</v>
      </c>
      <c r="N3567">
        <v>-1384</v>
      </c>
      <c r="O3567">
        <v>2.424242</v>
      </c>
      <c r="P3567">
        <v>12</v>
      </c>
      <c r="Q3567">
        <v>1.454545</v>
      </c>
      <c r="R3567" t="s">
        <v>43</v>
      </c>
      <c r="S3567" t="s">
        <v>43</v>
      </c>
    </row>
    <row r="3568" spans="1:19">
      <c r="A3568">
        <v>146</v>
      </c>
      <c r="B3568">
        <v>1549</v>
      </c>
      <c r="C3568">
        <v>820</v>
      </c>
      <c r="D3568">
        <v>24906.01</v>
      </c>
      <c r="E3568">
        <v>800</v>
      </c>
      <c r="F3568">
        <v>26474.01</v>
      </c>
      <c r="G3568">
        <v>33.092512999999997</v>
      </c>
      <c r="H3568">
        <v>29.885000000000002</v>
      </c>
      <c r="I3568">
        <v>3.2075130000000001</v>
      </c>
      <c r="J3568">
        <v>1.107329</v>
      </c>
      <c r="K3568">
        <v>0</v>
      </c>
      <c r="L3568">
        <v>0</v>
      </c>
      <c r="M3568">
        <v>20</v>
      </c>
      <c r="N3568">
        <v>-1568</v>
      </c>
      <c r="O3568">
        <v>2.4390239999999999</v>
      </c>
      <c r="P3568">
        <v>7</v>
      </c>
      <c r="Q3568">
        <v>0.85365899999999995</v>
      </c>
      <c r="R3568" t="s">
        <v>43</v>
      </c>
      <c r="S3568" t="s">
        <v>43</v>
      </c>
    </row>
    <row r="3569" spans="1:19">
      <c r="A3569">
        <v>2797</v>
      </c>
      <c r="B3569">
        <v>1731</v>
      </c>
      <c r="C3569">
        <v>820</v>
      </c>
      <c r="D3569">
        <v>38750.93</v>
      </c>
      <c r="E3569">
        <v>782</v>
      </c>
      <c r="F3569">
        <v>42675.93</v>
      </c>
      <c r="G3569">
        <v>54.572800999999998</v>
      </c>
      <c r="H3569">
        <v>48.55</v>
      </c>
      <c r="I3569">
        <v>6.0228010000000003</v>
      </c>
      <c r="J3569">
        <v>1.1240540000000001</v>
      </c>
      <c r="K3569">
        <v>0</v>
      </c>
      <c r="L3569">
        <v>0</v>
      </c>
      <c r="M3569">
        <v>38</v>
      </c>
      <c r="N3569">
        <v>-3925</v>
      </c>
      <c r="O3569">
        <v>4.6341460000000003</v>
      </c>
      <c r="P3569">
        <v>10</v>
      </c>
      <c r="Q3569">
        <v>1.2195119999999999</v>
      </c>
      <c r="R3569" t="s">
        <v>43</v>
      </c>
      <c r="S3569" t="s">
        <v>43</v>
      </c>
    </row>
    <row r="3570" spans="1:19">
      <c r="A3570">
        <v>2855</v>
      </c>
      <c r="B3570">
        <v>845</v>
      </c>
      <c r="C3570">
        <v>820</v>
      </c>
      <c r="D3570">
        <v>27153.85</v>
      </c>
      <c r="E3570">
        <v>810</v>
      </c>
      <c r="F3570">
        <v>28127.85</v>
      </c>
      <c r="G3570">
        <v>34.725740999999999</v>
      </c>
      <c r="H3570">
        <v>23.274999999999999</v>
      </c>
      <c r="I3570">
        <v>11.450741000000001</v>
      </c>
      <c r="J3570">
        <v>1.491976</v>
      </c>
      <c r="K3570">
        <v>0</v>
      </c>
      <c r="L3570">
        <v>0</v>
      </c>
      <c r="M3570">
        <v>10</v>
      </c>
      <c r="N3570">
        <v>-974</v>
      </c>
      <c r="O3570">
        <v>1.2195119999999999</v>
      </c>
      <c r="P3570">
        <v>23</v>
      </c>
      <c r="Q3570">
        <v>2.804878</v>
      </c>
      <c r="R3570" t="s">
        <v>43</v>
      </c>
      <c r="S3570" t="s">
        <v>43</v>
      </c>
    </row>
    <row r="3571" spans="1:19">
      <c r="A3571">
        <v>5258</v>
      </c>
      <c r="B3571">
        <v>366</v>
      </c>
      <c r="C3571">
        <v>819</v>
      </c>
      <c r="D3571">
        <v>37333.089999999997</v>
      </c>
      <c r="E3571">
        <v>787</v>
      </c>
      <c r="F3571">
        <v>41811.089999999997</v>
      </c>
      <c r="G3571">
        <v>53.127178999999998</v>
      </c>
      <c r="H3571">
        <v>26.57</v>
      </c>
      <c r="I3571">
        <v>26.557179000000001</v>
      </c>
      <c r="J3571">
        <v>1.999517</v>
      </c>
      <c r="K3571">
        <v>0</v>
      </c>
      <c r="L3571">
        <v>0</v>
      </c>
      <c r="M3571">
        <v>32</v>
      </c>
      <c r="N3571">
        <v>-4478</v>
      </c>
      <c r="O3571">
        <v>3.9072040000000001</v>
      </c>
      <c r="P3571">
        <v>4</v>
      </c>
      <c r="Q3571">
        <v>0.4884</v>
      </c>
      <c r="R3571" t="s">
        <v>43</v>
      </c>
      <c r="S3571" t="s">
        <v>43</v>
      </c>
    </row>
    <row r="3572" spans="1:19">
      <c r="A3572">
        <v>2996</v>
      </c>
      <c r="B3572">
        <v>1981</v>
      </c>
      <c r="C3572">
        <v>817</v>
      </c>
      <c r="D3572">
        <v>31070.1</v>
      </c>
      <c r="E3572">
        <v>742</v>
      </c>
      <c r="F3572">
        <v>38670.1</v>
      </c>
      <c r="G3572">
        <v>52.116038000000003</v>
      </c>
      <c r="H3572">
        <v>43.064999999999998</v>
      </c>
      <c r="I3572">
        <v>9.0510380000000001</v>
      </c>
      <c r="J3572">
        <v>1.210172</v>
      </c>
      <c r="K3572">
        <v>0</v>
      </c>
      <c r="L3572">
        <v>0</v>
      </c>
      <c r="M3572">
        <v>75</v>
      </c>
      <c r="N3572">
        <v>-7600</v>
      </c>
      <c r="O3572">
        <v>9.1799269999999993</v>
      </c>
      <c r="P3572">
        <v>22</v>
      </c>
      <c r="Q3572">
        <v>2.6927780000000001</v>
      </c>
      <c r="R3572" t="s">
        <v>43</v>
      </c>
      <c r="S3572" t="s">
        <v>43</v>
      </c>
    </row>
    <row r="3573" spans="1:19">
      <c r="A3573">
        <v>4064</v>
      </c>
      <c r="B3573">
        <v>455</v>
      </c>
      <c r="C3573">
        <v>815</v>
      </c>
      <c r="D3573">
        <v>55265.49</v>
      </c>
      <c r="E3573">
        <v>795</v>
      </c>
      <c r="F3573">
        <v>60997.49</v>
      </c>
      <c r="G3573">
        <v>76.726403000000005</v>
      </c>
      <c r="H3573">
        <v>42.15</v>
      </c>
      <c r="I3573">
        <v>34.576402999999999</v>
      </c>
      <c r="J3573">
        <v>1.8203180000000001</v>
      </c>
      <c r="K3573">
        <v>0</v>
      </c>
      <c r="L3573">
        <v>0</v>
      </c>
      <c r="M3573">
        <v>20</v>
      </c>
      <c r="N3573">
        <v>-5732</v>
      </c>
      <c r="O3573">
        <v>2.4539879999999998</v>
      </c>
      <c r="P3573">
        <v>12</v>
      </c>
      <c r="Q3573">
        <v>1.4723930000000001</v>
      </c>
      <c r="R3573" t="s">
        <v>43</v>
      </c>
      <c r="S3573" t="s">
        <v>43</v>
      </c>
    </row>
    <row r="3574" spans="1:19">
      <c r="A3574">
        <v>2086</v>
      </c>
      <c r="B3574">
        <v>1016</v>
      </c>
      <c r="C3574">
        <v>814</v>
      </c>
      <c r="D3574">
        <v>18162.59</v>
      </c>
      <c r="E3574">
        <v>814</v>
      </c>
      <c r="F3574">
        <v>18162.59</v>
      </c>
      <c r="G3574">
        <v>22.312764000000001</v>
      </c>
      <c r="H3574">
        <v>12.09</v>
      </c>
      <c r="I3574">
        <v>10.222764</v>
      </c>
      <c r="J3574">
        <v>1.8455550000000001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9</v>
      </c>
      <c r="Q3574">
        <v>1.1056509999999999</v>
      </c>
      <c r="R3574" t="s">
        <v>43</v>
      </c>
      <c r="S3574" t="s">
        <v>43</v>
      </c>
    </row>
    <row r="3575" spans="1:19">
      <c r="A3575">
        <v>2729</v>
      </c>
      <c r="B3575">
        <v>827</v>
      </c>
      <c r="C3575">
        <v>813</v>
      </c>
      <c r="D3575">
        <v>48112.49</v>
      </c>
      <c r="E3575">
        <v>789</v>
      </c>
      <c r="F3575">
        <v>51848.49</v>
      </c>
      <c r="G3575">
        <v>65.714183000000006</v>
      </c>
      <c r="H3575">
        <v>40.520000000000003</v>
      </c>
      <c r="I3575">
        <v>25.194182999999999</v>
      </c>
      <c r="J3575">
        <v>1.621772</v>
      </c>
      <c r="K3575">
        <v>0</v>
      </c>
      <c r="L3575">
        <v>0</v>
      </c>
      <c r="M3575">
        <v>24</v>
      </c>
      <c r="N3575">
        <v>-3736</v>
      </c>
      <c r="O3575">
        <v>2.9520300000000002</v>
      </c>
      <c r="P3575">
        <v>5</v>
      </c>
      <c r="Q3575">
        <v>0.61500600000000005</v>
      </c>
      <c r="R3575" t="s">
        <v>43</v>
      </c>
      <c r="S3575" t="s">
        <v>43</v>
      </c>
    </row>
    <row r="3576" spans="1:19">
      <c r="A3576">
        <v>3095</v>
      </c>
      <c r="B3576">
        <v>1281</v>
      </c>
      <c r="C3576">
        <v>813</v>
      </c>
      <c r="D3576">
        <v>33578.300000000003</v>
      </c>
      <c r="E3576">
        <v>753</v>
      </c>
      <c r="F3576">
        <v>40972.300000000003</v>
      </c>
      <c r="G3576">
        <v>54.412084999999998</v>
      </c>
      <c r="H3576">
        <v>31.96</v>
      </c>
      <c r="I3576">
        <v>22.452085</v>
      </c>
      <c r="J3576">
        <v>1.7025060000000001</v>
      </c>
      <c r="K3576">
        <v>0</v>
      </c>
      <c r="L3576">
        <v>0</v>
      </c>
      <c r="M3576">
        <v>60</v>
      </c>
      <c r="N3576">
        <v>-7394</v>
      </c>
      <c r="O3576">
        <v>7.3800739999999996</v>
      </c>
      <c r="P3576">
        <v>11</v>
      </c>
      <c r="Q3576">
        <v>1.3530139999999999</v>
      </c>
      <c r="R3576" t="s">
        <v>43</v>
      </c>
      <c r="S3576" t="s">
        <v>43</v>
      </c>
    </row>
    <row r="3577" spans="1:19">
      <c r="A3577">
        <v>3112</v>
      </c>
      <c r="B3577">
        <v>826</v>
      </c>
      <c r="C3577">
        <v>813</v>
      </c>
      <c r="D3577">
        <v>65739.759999999995</v>
      </c>
      <c r="E3577">
        <v>775</v>
      </c>
      <c r="F3577">
        <v>74664.759999999995</v>
      </c>
      <c r="G3577">
        <v>96.341626000000005</v>
      </c>
      <c r="H3577">
        <v>43.57</v>
      </c>
      <c r="I3577">
        <v>52.771625999999998</v>
      </c>
      <c r="J3577">
        <v>2.211192</v>
      </c>
      <c r="K3577">
        <v>0</v>
      </c>
      <c r="L3577">
        <v>0</v>
      </c>
      <c r="M3577">
        <v>38</v>
      </c>
      <c r="N3577">
        <v>-8925</v>
      </c>
      <c r="O3577">
        <v>4.6740469999999998</v>
      </c>
      <c r="P3577">
        <v>12</v>
      </c>
      <c r="Q3577">
        <v>1.4760150000000001</v>
      </c>
      <c r="R3577" t="s">
        <v>43</v>
      </c>
      <c r="S3577" t="s">
        <v>43</v>
      </c>
    </row>
    <row r="3578" spans="1:19">
      <c r="A3578">
        <v>3937</v>
      </c>
      <c r="B3578">
        <v>1820</v>
      </c>
      <c r="C3578">
        <v>812</v>
      </c>
      <c r="D3578">
        <v>37796.33</v>
      </c>
      <c r="E3578">
        <v>750</v>
      </c>
      <c r="F3578">
        <v>43186.33</v>
      </c>
      <c r="G3578">
        <v>57.581772999999998</v>
      </c>
      <c r="H3578">
        <v>53.534999999999997</v>
      </c>
      <c r="I3578">
        <v>4.046773</v>
      </c>
      <c r="J3578">
        <v>1.075591</v>
      </c>
      <c r="K3578">
        <v>0</v>
      </c>
      <c r="L3578">
        <v>0</v>
      </c>
      <c r="M3578">
        <v>62</v>
      </c>
      <c r="N3578">
        <v>-5390</v>
      </c>
      <c r="O3578">
        <v>7.6354680000000004</v>
      </c>
      <c r="P3578">
        <v>11</v>
      </c>
      <c r="Q3578">
        <v>1.3546800000000001</v>
      </c>
      <c r="R3578" t="s">
        <v>43</v>
      </c>
      <c r="S3578" t="s">
        <v>43</v>
      </c>
    </row>
    <row r="3579" spans="1:19">
      <c r="A3579">
        <v>4025</v>
      </c>
      <c r="B3579">
        <v>1861</v>
      </c>
      <c r="C3579">
        <v>809</v>
      </c>
      <c r="D3579">
        <v>30104.36</v>
      </c>
      <c r="E3579">
        <v>765</v>
      </c>
      <c r="F3579">
        <v>33938.36</v>
      </c>
      <c r="G3579">
        <v>44.363869000000001</v>
      </c>
      <c r="H3579">
        <v>24.66</v>
      </c>
      <c r="I3579">
        <v>19.703869000000001</v>
      </c>
      <c r="J3579">
        <v>1.799021</v>
      </c>
      <c r="K3579">
        <v>0</v>
      </c>
      <c r="L3579">
        <v>0</v>
      </c>
      <c r="M3579">
        <v>44</v>
      </c>
      <c r="N3579">
        <v>-3834</v>
      </c>
      <c r="O3579">
        <v>5.4388129999999997</v>
      </c>
      <c r="P3579">
        <v>17</v>
      </c>
      <c r="Q3579">
        <v>2.1013600000000001</v>
      </c>
      <c r="R3579" t="s">
        <v>43</v>
      </c>
      <c r="S3579" t="s">
        <v>43</v>
      </c>
    </row>
    <row r="3580" spans="1:19">
      <c r="A3580">
        <v>5717</v>
      </c>
      <c r="B3580">
        <v>169</v>
      </c>
      <c r="C3580">
        <v>808</v>
      </c>
      <c r="D3580">
        <v>11638.49</v>
      </c>
      <c r="E3580">
        <v>807</v>
      </c>
      <c r="F3580">
        <v>12032.49</v>
      </c>
      <c r="G3580">
        <v>14.910149000000001</v>
      </c>
      <c r="H3580">
        <v>8.9600000000000009</v>
      </c>
      <c r="I3580">
        <v>5.9501489999999997</v>
      </c>
      <c r="J3580">
        <v>1.6640790000000001</v>
      </c>
      <c r="K3580">
        <v>0</v>
      </c>
      <c r="L3580">
        <v>0</v>
      </c>
      <c r="M3580">
        <v>1</v>
      </c>
      <c r="N3580">
        <v>-394</v>
      </c>
      <c r="O3580">
        <v>0.123762</v>
      </c>
      <c r="P3580">
        <v>14</v>
      </c>
      <c r="Q3580">
        <v>1.7326729999999999</v>
      </c>
      <c r="R3580" t="s">
        <v>43</v>
      </c>
      <c r="S3580" t="s">
        <v>43</v>
      </c>
    </row>
    <row r="3581" spans="1:19">
      <c r="A3581">
        <v>2321</v>
      </c>
      <c r="B3581">
        <v>755</v>
      </c>
      <c r="C3581">
        <v>807</v>
      </c>
      <c r="D3581">
        <v>24642.28</v>
      </c>
      <c r="E3581">
        <v>733</v>
      </c>
      <c r="F3581">
        <v>30700.28</v>
      </c>
      <c r="G3581">
        <v>41.883056000000003</v>
      </c>
      <c r="H3581">
        <v>32.270000000000003</v>
      </c>
      <c r="I3581">
        <v>9.6130560000000003</v>
      </c>
      <c r="J3581">
        <v>1.297895</v>
      </c>
      <c r="K3581">
        <v>0</v>
      </c>
      <c r="L3581">
        <v>0</v>
      </c>
      <c r="M3581">
        <v>74</v>
      </c>
      <c r="N3581">
        <v>-6058</v>
      </c>
      <c r="O3581">
        <v>9.1697649999999999</v>
      </c>
      <c r="P3581">
        <v>20</v>
      </c>
      <c r="Q3581">
        <v>2.4783149999999998</v>
      </c>
      <c r="R3581" t="s">
        <v>43</v>
      </c>
      <c r="S3581" t="s">
        <v>43</v>
      </c>
    </row>
    <row r="3582" spans="1:19">
      <c r="A3582">
        <v>5930</v>
      </c>
      <c r="B3582">
        <v>1731</v>
      </c>
      <c r="C3582">
        <v>805</v>
      </c>
      <c r="D3582">
        <v>59194.66</v>
      </c>
      <c r="E3582">
        <v>773</v>
      </c>
      <c r="F3582">
        <v>63774.66</v>
      </c>
      <c r="G3582">
        <v>82.502793999999994</v>
      </c>
      <c r="H3582">
        <v>60.81</v>
      </c>
      <c r="I3582">
        <v>21.692793999999999</v>
      </c>
      <c r="J3582">
        <v>1.3567309999999999</v>
      </c>
      <c r="K3582">
        <v>0</v>
      </c>
      <c r="L3582">
        <v>0</v>
      </c>
      <c r="M3582">
        <v>32</v>
      </c>
      <c r="N3582">
        <v>-4580</v>
      </c>
      <c r="O3582">
        <v>3.975155</v>
      </c>
      <c r="P3582">
        <v>15</v>
      </c>
      <c r="Q3582">
        <v>1.863354</v>
      </c>
      <c r="R3582" t="s">
        <v>43</v>
      </c>
      <c r="S3582" t="s">
        <v>43</v>
      </c>
    </row>
    <row r="3583" spans="1:19">
      <c r="A3583">
        <v>5201</v>
      </c>
      <c r="B3583">
        <v>1820</v>
      </c>
      <c r="C3583">
        <v>804</v>
      </c>
      <c r="D3583">
        <v>33925.61</v>
      </c>
      <c r="E3583">
        <v>732</v>
      </c>
      <c r="F3583">
        <v>39892.61</v>
      </c>
      <c r="G3583">
        <v>54.498100999999998</v>
      </c>
      <c r="H3583">
        <v>52.125</v>
      </c>
      <c r="I3583">
        <v>2.3731010000000001</v>
      </c>
      <c r="J3583">
        <v>1.0455270000000001</v>
      </c>
      <c r="K3583">
        <v>0</v>
      </c>
      <c r="L3583">
        <v>0</v>
      </c>
      <c r="M3583">
        <v>72</v>
      </c>
      <c r="N3583">
        <v>-5967</v>
      </c>
      <c r="O3583">
        <v>8.9552239999999994</v>
      </c>
      <c r="P3583">
        <v>12</v>
      </c>
      <c r="Q3583">
        <v>1.492537</v>
      </c>
      <c r="R3583" t="s">
        <v>43</v>
      </c>
      <c r="S3583" t="s">
        <v>43</v>
      </c>
    </row>
    <row r="3584" spans="1:19">
      <c r="A3584">
        <v>3928</v>
      </c>
      <c r="B3584">
        <v>1243</v>
      </c>
      <c r="C3584">
        <v>804</v>
      </c>
      <c r="D3584">
        <v>53238.04</v>
      </c>
      <c r="E3584">
        <v>775</v>
      </c>
      <c r="F3584">
        <v>55406.04</v>
      </c>
      <c r="G3584">
        <v>71.491664999999998</v>
      </c>
      <c r="H3584">
        <v>60.61</v>
      </c>
      <c r="I3584">
        <v>10.881665</v>
      </c>
      <c r="J3584">
        <v>1.1795359999999999</v>
      </c>
      <c r="K3584">
        <v>0</v>
      </c>
      <c r="L3584">
        <v>0</v>
      </c>
      <c r="M3584">
        <v>29</v>
      </c>
      <c r="N3584">
        <v>-2168</v>
      </c>
      <c r="O3584">
        <v>3.6069650000000002</v>
      </c>
      <c r="P3584">
        <v>13</v>
      </c>
      <c r="Q3584">
        <v>1.6169150000000001</v>
      </c>
      <c r="R3584" t="s">
        <v>43</v>
      </c>
      <c r="S3584" t="s">
        <v>43</v>
      </c>
    </row>
    <row r="3585" spans="1:19">
      <c r="A3585">
        <v>4316</v>
      </c>
      <c r="B3585">
        <v>1128</v>
      </c>
      <c r="C3585">
        <v>804</v>
      </c>
      <c r="D3585">
        <v>33906.79</v>
      </c>
      <c r="E3585">
        <v>741</v>
      </c>
      <c r="F3585">
        <v>41701.79</v>
      </c>
      <c r="G3585">
        <v>56.277718999999998</v>
      </c>
      <c r="H3585">
        <v>23.27</v>
      </c>
      <c r="I3585">
        <v>33.007719000000002</v>
      </c>
      <c r="J3585">
        <v>2.4184670000000001</v>
      </c>
      <c r="K3585">
        <v>0</v>
      </c>
      <c r="L3585">
        <v>0</v>
      </c>
      <c r="M3585">
        <v>63</v>
      </c>
      <c r="N3585">
        <v>-7795</v>
      </c>
      <c r="O3585">
        <v>7.8358210000000001</v>
      </c>
      <c r="P3585">
        <v>10</v>
      </c>
      <c r="Q3585">
        <v>1.243781</v>
      </c>
      <c r="R3585" t="s">
        <v>43</v>
      </c>
      <c r="S3585" t="s">
        <v>43</v>
      </c>
    </row>
    <row r="3586" spans="1:19">
      <c r="A3586">
        <v>5465</v>
      </c>
      <c r="B3586">
        <v>1741</v>
      </c>
      <c r="C3586">
        <v>803</v>
      </c>
      <c r="D3586">
        <v>62662.38</v>
      </c>
      <c r="E3586">
        <v>781</v>
      </c>
      <c r="F3586">
        <v>65934.38</v>
      </c>
      <c r="G3586">
        <v>84.423022000000003</v>
      </c>
      <c r="H3586">
        <v>93.59</v>
      </c>
      <c r="I3586">
        <v>-9.1669780000000003</v>
      </c>
      <c r="J3586">
        <v>0.90205199999999996</v>
      </c>
      <c r="K3586">
        <v>0</v>
      </c>
      <c r="L3586">
        <v>0</v>
      </c>
      <c r="M3586">
        <v>22</v>
      </c>
      <c r="N3586">
        <v>-3272</v>
      </c>
      <c r="O3586">
        <v>2.7397260000000001</v>
      </c>
      <c r="P3586">
        <v>11</v>
      </c>
      <c r="Q3586">
        <v>1.3698630000000001</v>
      </c>
      <c r="R3586" t="s">
        <v>43</v>
      </c>
      <c r="S3586" t="s">
        <v>44</v>
      </c>
    </row>
    <row r="3587" spans="1:19">
      <c r="A3587">
        <v>4920</v>
      </c>
      <c r="B3587">
        <v>860</v>
      </c>
      <c r="C3587">
        <v>799</v>
      </c>
      <c r="D3587">
        <v>44435.07</v>
      </c>
      <c r="E3587">
        <v>770</v>
      </c>
      <c r="F3587">
        <v>47930.07</v>
      </c>
      <c r="G3587">
        <v>62.246844000000003</v>
      </c>
      <c r="H3587">
        <v>55.555</v>
      </c>
      <c r="I3587">
        <v>6.6918439999999997</v>
      </c>
      <c r="J3587">
        <v>1.1204540000000001</v>
      </c>
      <c r="K3587">
        <v>0</v>
      </c>
      <c r="L3587">
        <v>0</v>
      </c>
      <c r="M3587">
        <v>29</v>
      </c>
      <c r="N3587">
        <v>-3495</v>
      </c>
      <c r="O3587">
        <v>3.629537</v>
      </c>
      <c r="P3587">
        <v>8</v>
      </c>
      <c r="Q3587">
        <v>1.001252</v>
      </c>
      <c r="R3587" t="s">
        <v>43</v>
      </c>
      <c r="S3587" t="s">
        <v>43</v>
      </c>
    </row>
    <row r="3588" spans="1:19">
      <c r="A3588">
        <v>5883</v>
      </c>
      <c r="B3588">
        <v>1016</v>
      </c>
      <c r="C3588">
        <v>799</v>
      </c>
      <c r="D3588">
        <v>17733.09</v>
      </c>
      <c r="E3588">
        <v>798</v>
      </c>
      <c r="F3588">
        <v>17837.09</v>
      </c>
      <c r="G3588">
        <v>22.352243000000001</v>
      </c>
      <c r="H3588">
        <v>12.39</v>
      </c>
      <c r="I3588">
        <v>9.9622430000000008</v>
      </c>
      <c r="J3588">
        <v>1.804055</v>
      </c>
      <c r="K3588">
        <v>0</v>
      </c>
      <c r="L3588">
        <v>0</v>
      </c>
      <c r="M3588">
        <v>1</v>
      </c>
      <c r="N3588">
        <v>-104</v>
      </c>
      <c r="O3588">
        <v>0.12515599999999999</v>
      </c>
      <c r="P3588">
        <v>9</v>
      </c>
      <c r="Q3588">
        <v>1.1264080000000001</v>
      </c>
      <c r="R3588" t="s">
        <v>43</v>
      </c>
      <c r="S3588" t="s">
        <v>43</v>
      </c>
    </row>
    <row r="3589" spans="1:19">
      <c r="A3589">
        <v>4442</v>
      </c>
      <c r="B3589">
        <v>1992</v>
      </c>
      <c r="C3589">
        <v>797</v>
      </c>
      <c r="D3589">
        <v>22278.5</v>
      </c>
      <c r="E3589">
        <v>784</v>
      </c>
      <c r="F3589">
        <v>23402.5</v>
      </c>
      <c r="G3589">
        <v>29.850128000000002</v>
      </c>
      <c r="H3589">
        <v>31.914999999999999</v>
      </c>
      <c r="I3589">
        <v>-2.0648719999999998</v>
      </c>
      <c r="J3589">
        <v>0.93530100000000005</v>
      </c>
      <c r="K3589">
        <v>0</v>
      </c>
      <c r="L3589">
        <v>0</v>
      </c>
      <c r="M3589">
        <v>13</v>
      </c>
      <c r="N3589">
        <v>-1124</v>
      </c>
      <c r="O3589">
        <v>1.6311169999999999</v>
      </c>
      <c r="P3589">
        <v>20</v>
      </c>
      <c r="Q3589">
        <v>2.5094099999999999</v>
      </c>
      <c r="R3589" t="s">
        <v>43</v>
      </c>
      <c r="S3589" t="s">
        <v>43</v>
      </c>
    </row>
    <row r="3590" spans="1:19">
      <c r="A3590">
        <v>3936</v>
      </c>
      <c r="B3590">
        <v>184</v>
      </c>
      <c r="C3590">
        <v>796</v>
      </c>
      <c r="D3590">
        <v>30950.55</v>
      </c>
      <c r="E3590">
        <v>758</v>
      </c>
      <c r="F3590">
        <v>35349.550000000003</v>
      </c>
      <c r="G3590">
        <v>46.635289999999998</v>
      </c>
      <c r="H3590">
        <v>15.51</v>
      </c>
      <c r="I3590">
        <v>31.12529</v>
      </c>
      <c r="J3590">
        <v>3.0067889999999999</v>
      </c>
      <c r="K3590">
        <v>0</v>
      </c>
      <c r="L3590">
        <v>0</v>
      </c>
      <c r="M3590">
        <v>38</v>
      </c>
      <c r="N3590">
        <v>-4399</v>
      </c>
      <c r="O3590">
        <v>4.7738690000000004</v>
      </c>
      <c r="P3590">
        <v>12</v>
      </c>
      <c r="Q3590">
        <v>1.507538</v>
      </c>
      <c r="R3590" t="s">
        <v>43</v>
      </c>
      <c r="S3590" t="s">
        <v>43</v>
      </c>
    </row>
    <row r="3591" spans="1:19">
      <c r="A3591">
        <v>4941</v>
      </c>
      <c r="B3591">
        <v>1495</v>
      </c>
      <c r="C3591">
        <v>795</v>
      </c>
      <c r="D3591">
        <v>11680.91</v>
      </c>
      <c r="E3591">
        <v>793</v>
      </c>
      <c r="F3591">
        <v>11822.91</v>
      </c>
      <c r="G3591">
        <v>14.909091999999999</v>
      </c>
      <c r="H3591">
        <v>13.46</v>
      </c>
      <c r="I3591">
        <v>1.449092</v>
      </c>
      <c r="J3591">
        <v>1.1076589999999999</v>
      </c>
      <c r="K3591">
        <v>0</v>
      </c>
      <c r="L3591">
        <v>0</v>
      </c>
      <c r="M3591">
        <v>2</v>
      </c>
      <c r="N3591">
        <v>-142</v>
      </c>
      <c r="O3591">
        <v>0.25157200000000002</v>
      </c>
      <c r="P3591">
        <v>6</v>
      </c>
      <c r="Q3591">
        <v>0.75471699999999997</v>
      </c>
      <c r="R3591" t="s">
        <v>43</v>
      </c>
      <c r="S3591" t="s">
        <v>43</v>
      </c>
    </row>
    <row r="3592" spans="1:19">
      <c r="A3592">
        <v>4800</v>
      </c>
      <c r="B3592">
        <v>184</v>
      </c>
      <c r="C3592">
        <v>794</v>
      </c>
      <c r="D3592">
        <v>30870.79</v>
      </c>
      <c r="E3592">
        <v>757</v>
      </c>
      <c r="F3592">
        <v>35381.79</v>
      </c>
      <c r="G3592">
        <v>46.739485000000002</v>
      </c>
      <c r="H3592">
        <v>15.95</v>
      </c>
      <c r="I3592">
        <v>30.789484999999999</v>
      </c>
      <c r="J3592">
        <v>2.9303750000000002</v>
      </c>
      <c r="K3592">
        <v>0</v>
      </c>
      <c r="L3592">
        <v>0</v>
      </c>
      <c r="M3592">
        <v>37</v>
      </c>
      <c r="N3592">
        <v>-4511</v>
      </c>
      <c r="O3592">
        <v>4.6599500000000003</v>
      </c>
      <c r="P3592">
        <v>18</v>
      </c>
      <c r="Q3592">
        <v>2.2670029999999999</v>
      </c>
      <c r="R3592" t="s">
        <v>43</v>
      </c>
      <c r="S3592" t="s">
        <v>43</v>
      </c>
    </row>
    <row r="3593" spans="1:19">
      <c r="A3593">
        <v>1097</v>
      </c>
      <c r="B3593">
        <v>1741</v>
      </c>
      <c r="C3593">
        <v>794</v>
      </c>
      <c r="D3593">
        <v>57962.5</v>
      </c>
      <c r="E3593">
        <v>765</v>
      </c>
      <c r="F3593">
        <v>61096.5</v>
      </c>
      <c r="G3593">
        <v>79.864705999999998</v>
      </c>
      <c r="H3593">
        <v>87</v>
      </c>
      <c r="I3593">
        <v>-7.135294</v>
      </c>
      <c r="J3593">
        <v>0.91798500000000005</v>
      </c>
      <c r="K3593">
        <v>0</v>
      </c>
      <c r="L3593">
        <v>0</v>
      </c>
      <c r="M3593">
        <v>29</v>
      </c>
      <c r="N3593">
        <v>-3134</v>
      </c>
      <c r="O3593">
        <v>3.652393</v>
      </c>
      <c r="P3593">
        <v>5</v>
      </c>
      <c r="Q3593">
        <v>0.62972300000000003</v>
      </c>
      <c r="R3593" t="s">
        <v>43</v>
      </c>
      <c r="S3593" t="s">
        <v>43</v>
      </c>
    </row>
    <row r="3594" spans="1:19">
      <c r="A3594">
        <v>5723</v>
      </c>
      <c r="B3594">
        <v>955</v>
      </c>
      <c r="C3594">
        <v>793</v>
      </c>
      <c r="D3594">
        <v>24043.99</v>
      </c>
      <c r="E3594">
        <v>770</v>
      </c>
      <c r="F3594">
        <v>27169.99</v>
      </c>
      <c r="G3594">
        <v>35.285701000000003</v>
      </c>
      <c r="H3594">
        <v>12.765000000000001</v>
      </c>
      <c r="I3594">
        <v>22.520700999999999</v>
      </c>
      <c r="J3594">
        <v>2.7642540000000002</v>
      </c>
      <c r="K3594">
        <v>0</v>
      </c>
      <c r="L3594">
        <v>0</v>
      </c>
      <c r="M3594">
        <v>23</v>
      </c>
      <c r="N3594">
        <v>-3126</v>
      </c>
      <c r="O3594">
        <v>2.9003779999999999</v>
      </c>
      <c r="P3594">
        <v>11</v>
      </c>
      <c r="Q3594">
        <v>1.3871370000000001</v>
      </c>
      <c r="R3594" t="s">
        <v>43</v>
      </c>
      <c r="S3594" t="s">
        <v>43</v>
      </c>
    </row>
    <row r="3595" spans="1:19">
      <c r="A3595">
        <v>6086</v>
      </c>
      <c r="B3595">
        <v>452</v>
      </c>
      <c r="C3595">
        <v>793</v>
      </c>
      <c r="D3595">
        <v>23879.63</v>
      </c>
      <c r="E3595">
        <v>786</v>
      </c>
      <c r="F3595">
        <v>24418.63</v>
      </c>
      <c r="G3595">
        <v>31.066959000000001</v>
      </c>
      <c r="H3595">
        <v>35.82</v>
      </c>
      <c r="I3595">
        <v>-4.7530409999999996</v>
      </c>
      <c r="J3595">
        <v>0.86730799999999997</v>
      </c>
      <c r="K3595">
        <v>0</v>
      </c>
      <c r="L3595">
        <v>0</v>
      </c>
      <c r="M3595">
        <v>7</v>
      </c>
      <c r="N3595">
        <v>-539</v>
      </c>
      <c r="O3595">
        <v>0.88272399999999995</v>
      </c>
      <c r="P3595">
        <v>15</v>
      </c>
      <c r="Q3595">
        <v>1.891551</v>
      </c>
      <c r="R3595" t="s">
        <v>43</v>
      </c>
      <c r="S3595" t="s">
        <v>43</v>
      </c>
    </row>
    <row r="3596" spans="1:19">
      <c r="A3596">
        <v>2287</v>
      </c>
      <c r="B3596">
        <v>747</v>
      </c>
      <c r="C3596">
        <v>791</v>
      </c>
      <c r="D3596">
        <v>20527.95</v>
      </c>
      <c r="E3596">
        <v>774</v>
      </c>
      <c r="F3596">
        <v>22770.95</v>
      </c>
      <c r="G3596">
        <v>29.419832</v>
      </c>
      <c r="H3596">
        <v>11.77</v>
      </c>
      <c r="I3596">
        <v>17.649832</v>
      </c>
      <c r="J3596">
        <v>2.4995609999999999</v>
      </c>
      <c r="K3596">
        <v>0</v>
      </c>
      <c r="L3596">
        <v>0</v>
      </c>
      <c r="M3596">
        <v>17</v>
      </c>
      <c r="N3596">
        <v>-2243</v>
      </c>
      <c r="O3596">
        <v>2.149178</v>
      </c>
      <c r="P3596">
        <v>7</v>
      </c>
      <c r="Q3596">
        <v>0.88495599999999996</v>
      </c>
      <c r="R3596" t="s">
        <v>43</v>
      </c>
      <c r="S3596" t="s">
        <v>43</v>
      </c>
    </row>
    <row r="3597" spans="1:19">
      <c r="A3597">
        <v>2372</v>
      </c>
      <c r="B3597">
        <v>1675</v>
      </c>
      <c r="C3597">
        <v>791</v>
      </c>
      <c r="D3597">
        <v>47104.77</v>
      </c>
      <c r="E3597">
        <v>723</v>
      </c>
      <c r="F3597">
        <v>54042.77</v>
      </c>
      <c r="G3597">
        <v>74.747952999999995</v>
      </c>
      <c r="H3597">
        <v>38.25</v>
      </c>
      <c r="I3597">
        <v>36.497953000000003</v>
      </c>
      <c r="J3597">
        <v>1.9541949999999999</v>
      </c>
      <c r="K3597">
        <v>0</v>
      </c>
      <c r="L3597">
        <v>0</v>
      </c>
      <c r="M3597">
        <v>68</v>
      </c>
      <c r="N3597">
        <v>-6938</v>
      </c>
      <c r="O3597">
        <v>8.5967129999999994</v>
      </c>
      <c r="P3597">
        <v>14</v>
      </c>
      <c r="Q3597">
        <v>1.7699119999999999</v>
      </c>
      <c r="R3597" t="s">
        <v>43</v>
      </c>
      <c r="S3597" t="s">
        <v>43</v>
      </c>
    </row>
    <row r="3598" spans="1:19">
      <c r="A3598">
        <v>4886</v>
      </c>
      <c r="B3598">
        <v>227</v>
      </c>
      <c r="C3598">
        <v>790</v>
      </c>
      <c r="D3598">
        <v>31926.51</v>
      </c>
      <c r="E3598">
        <v>770</v>
      </c>
      <c r="F3598">
        <v>34297.51</v>
      </c>
      <c r="G3598">
        <v>44.542220999999998</v>
      </c>
      <c r="H3598">
        <v>22.445</v>
      </c>
      <c r="I3598">
        <v>22.097221000000001</v>
      </c>
      <c r="J3598">
        <v>1.984505</v>
      </c>
      <c r="K3598">
        <v>0</v>
      </c>
      <c r="L3598">
        <v>0</v>
      </c>
      <c r="M3598">
        <v>20</v>
      </c>
      <c r="N3598">
        <v>-2371</v>
      </c>
      <c r="O3598">
        <v>2.5316459999999998</v>
      </c>
      <c r="P3598">
        <v>7</v>
      </c>
      <c r="Q3598">
        <v>0.88607599999999997</v>
      </c>
      <c r="R3598" t="s">
        <v>43</v>
      </c>
      <c r="S3598" t="s">
        <v>43</v>
      </c>
    </row>
    <row r="3599" spans="1:19">
      <c r="A3599">
        <v>3254</v>
      </c>
      <c r="B3599">
        <v>1416</v>
      </c>
      <c r="C3599">
        <v>790</v>
      </c>
      <c r="D3599">
        <v>23623.4</v>
      </c>
      <c r="E3599">
        <v>769</v>
      </c>
      <c r="F3599">
        <v>25215.4</v>
      </c>
      <c r="G3599">
        <v>32.789856999999998</v>
      </c>
      <c r="H3599">
        <v>34.21</v>
      </c>
      <c r="I3599">
        <v>-1.4201429999999999</v>
      </c>
      <c r="J3599">
        <v>0.95848699999999998</v>
      </c>
      <c r="K3599">
        <v>0</v>
      </c>
      <c r="L3599">
        <v>0</v>
      </c>
      <c r="M3599">
        <v>21</v>
      </c>
      <c r="N3599">
        <v>-1592</v>
      </c>
      <c r="O3599">
        <v>2.6582279999999998</v>
      </c>
      <c r="P3599">
        <v>4</v>
      </c>
      <c r="Q3599">
        <v>0.50632900000000003</v>
      </c>
      <c r="R3599" t="s">
        <v>43</v>
      </c>
      <c r="S3599" t="s">
        <v>43</v>
      </c>
    </row>
    <row r="3600" spans="1:19">
      <c r="A3600">
        <v>4054</v>
      </c>
      <c r="B3600">
        <v>563</v>
      </c>
      <c r="C3600">
        <v>790</v>
      </c>
      <c r="D3600">
        <v>55157.14</v>
      </c>
      <c r="E3600">
        <v>771</v>
      </c>
      <c r="F3600">
        <v>57864.14</v>
      </c>
      <c r="G3600">
        <v>75.050764999999998</v>
      </c>
      <c r="H3600">
        <v>32.69</v>
      </c>
      <c r="I3600">
        <v>42.360765000000001</v>
      </c>
      <c r="J3600">
        <v>2.295833</v>
      </c>
      <c r="K3600">
        <v>0</v>
      </c>
      <c r="L3600">
        <v>0</v>
      </c>
      <c r="M3600">
        <v>19</v>
      </c>
      <c r="N3600">
        <v>-2707</v>
      </c>
      <c r="O3600">
        <v>2.4050630000000002</v>
      </c>
      <c r="P3600">
        <v>12</v>
      </c>
      <c r="Q3600">
        <v>1.5189870000000001</v>
      </c>
      <c r="R3600" t="s">
        <v>43</v>
      </c>
      <c r="S3600" t="s">
        <v>43</v>
      </c>
    </row>
    <row r="3601" spans="1:19">
      <c r="A3601">
        <v>2749</v>
      </c>
      <c r="B3601">
        <v>241</v>
      </c>
      <c r="C3601">
        <v>788</v>
      </c>
      <c r="D3601">
        <v>21755.47</v>
      </c>
      <c r="E3601">
        <v>757</v>
      </c>
      <c r="F3601">
        <v>24092.47</v>
      </c>
      <c r="G3601">
        <v>31.826248</v>
      </c>
      <c r="H3601">
        <v>23.41</v>
      </c>
      <c r="I3601">
        <v>8.4162479999999995</v>
      </c>
      <c r="J3601">
        <v>1.359515</v>
      </c>
      <c r="K3601">
        <v>0</v>
      </c>
      <c r="L3601">
        <v>0</v>
      </c>
      <c r="M3601">
        <v>31</v>
      </c>
      <c r="N3601">
        <v>-2337</v>
      </c>
      <c r="O3601">
        <v>3.9340099999999998</v>
      </c>
      <c r="P3601">
        <v>24</v>
      </c>
      <c r="Q3601">
        <v>3.0456850000000002</v>
      </c>
      <c r="R3601" t="s">
        <v>43</v>
      </c>
      <c r="S3601" t="s">
        <v>43</v>
      </c>
    </row>
    <row r="3602" spans="1:19">
      <c r="A3602">
        <v>5698</v>
      </c>
      <c r="B3602">
        <v>1031</v>
      </c>
      <c r="C3602">
        <v>788</v>
      </c>
      <c r="D3602">
        <v>21817.77</v>
      </c>
      <c r="E3602">
        <v>765</v>
      </c>
      <c r="F3602">
        <v>24091.77</v>
      </c>
      <c r="G3602">
        <v>31.492509999999999</v>
      </c>
      <c r="H3602">
        <v>6.37</v>
      </c>
      <c r="I3602">
        <v>25.122509999999998</v>
      </c>
      <c r="J3602">
        <v>4.9438789999999999</v>
      </c>
      <c r="K3602">
        <v>0</v>
      </c>
      <c r="L3602">
        <v>0</v>
      </c>
      <c r="M3602">
        <v>23</v>
      </c>
      <c r="N3602">
        <v>-2274</v>
      </c>
      <c r="O3602">
        <v>2.9187820000000002</v>
      </c>
      <c r="P3602">
        <v>12</v>
      </c>
      <c r="Q3602">
        <v>1.5228429999999999</v>
      </c>
      <c r="R3602" t="s">
        <v>43</v>
      </c>
      <c r="S3602" t="s">
        <v>43</v>
      </c>
    </row>
    <row r="3603" spans="1:19">
      <c r="A3603">
        <v>4863</v>
      </c>
      <c r="B3603">
        <v>1916</v>
      </c>
      <c r="C3603">
        <v>786</v>
      </c>
      <c r="D3603">
        <v>23979.23</v>
      </c>
      <c r="E3603">
        <v>729</v>
      </c>
      <c r="F3603">
        <v>29048.23</v>
      </c>
      <c r="G3603">
        <v>39.846679999999999</v>
      </c>
      <c r="H3603">
        <v>20.89</v>
      </c>
      <c r="I3603">
        <v>18.956679999999999</v>
      </c>
      <c r="J3603">
        <v>1.9074519999999999</v>
      </c>
      <c r="K3603">
        <v>0</v>
      </c>
      <c r="L3603">
        <v>0</v>
      </c>
      <c r="M3603">
        <v>57</v>
      </c>
      <c r="N3603">
        <v>-5069</v>
      </c>
      <c r="O3603">
        <v>7.2519080000000002</v>
      </c>
      <c r="P3603">
        <v>21</v>
      </c>
      <c r="Q3603">
        <v>2.6717559999999998</v>
      </c>
      <c r="R3603" t="s">
        <v>43</v>
      </c>
      <c r="S3603" t="s">
        <v>43</v>
      </c>
    </row>
    <row r="3604" spans="1:19">
      <c r="A3604">
        <v>2744</v>
      </c>
      <c r="B3604">
        <v>1201</v>
      </c>
      <c r="C3604">
        <v>785</v>
      </c>
      <c r="D3604">
        <v>68365.75</v>
      </c>
      <c r="E3604">
        <v>743</v>
      </c>
      <c r="F3604">
        <v>74580.75</v>
      </c>
      <c r="G3604">
        <v>100.37786</v>
      </c>
      <c r="H3604">
        <v>89.14</v>
      </c>
      <c r="I3604">
        <v>11.23786</v>
      </c>
      <c r="J3604">
        <v>1.1260699999999999</v>
      </c>
      <c r="K3604">
        <v>0</v>
      </c>
      <c r="L3604">
        <v>0</v>
      </c>
      <c r="M3604">
        <v>42</v>
      </c>
      <c r="N3604">
        <v>-6215</v>
      </c>
      <c r="O3604">
        <v>5.3503179999999997</v>
      </c>
      <c r="P3604">
        <v>11</v>
      </c>
      <c r="Q3604">
        <v>1.4012739999999999</v>
      </c>
      <c r="R3604" t="s">
        <v>43</v>
      </c>
      <c r="S3604" t="s">
        <v>43</v>
      </c>
    </row>
    <row r="3605" spans="1:19">
      <c r="A3605">
        <v>5535</v>
      </c>
      <c r="B3605">
        <v>20</v>
      </c>
      <c r="C3605">
        <v>777</v>
      </c>
      <c r="D3605">
        <v>32654.32</v>
      </c>
      <c r="E3605">
        <v>728</v>
      </c>
      <c r="F3605">
        <v>38629.32</v>
      </c>
      <c r="G3605">
        <v>53.062252999999998</v>
      </c>
      <c r="H3605">
        <v>27.25</v>
      </c>
      <c r="I3605">
        <v>25.812252999999998</v>
      </c>
      <c r="J3605">
        <v>1.9472389999999999</v>
      </c>
      <c r="K3605">
        <v>0</v>
      </c>
      <c r="L3605">
        <v>0</v>
      </c>
      <c r="M3605">
        <v>49</v>
      </c>
      <c r="N3605">
        <v>-5975</v>
      </c>
      <c r="O3605">
        <v>6.3063060000000002</v>
      </c>
      <c r="P3605">
        <v>17</v>
      </c>
      <c r="Q3605">
        <v>2.1879019999999998</v>
      </c>
      <c r="R3605" t="s">
        <v>43</v>
      </c>
      <c r="S3605" t="s">
        <v>43</v>
      </c>
    </row>
    <row r="3606" spans="1:19">
      <c r="A3606">
        <v>2456</v>
      </c>
      <c r="B3606">
        <v>1669</v>
      </c>
      <c r="C3606">
        <v>775</v>
      </c>
      <c r="D3606">
        <v>60409</v>
      </c>
      <c r="E3606">
        <v>717</v>
      </c>
      <c r="F3606">
        <v>67881</v>
      </c>
      <c r="G3606">
        <v>94.673640000000006</v>
      </c>
      <c r="H3606">
        <v>59.07</v>
      </c>
      <c r="I3606">
        <v>35.603639999999999</v>
      </c>
      <c r="J3606">
        <v>1.6027359999999999</v>
      </c>
      <c r="K3606">
        <v>0</v>
      </c>
      <c r="L3606">
        <v>0</v>
      </c>
      <c r="M3606">
        <v>58</v>
      </c>
      <c r="N3606">
        <v>-7472</v>
      </c>
      <c r="O3606">
        <v>7.4838709999999997</v>
      </c>
      <c r="P3606">
        <v>10</v>
      </c>
      <c r="Q3606">
        <v>1.2903230000000001</v>
      </c>
      <c r="R3606" t="s">
        <v>43</v>
      </c>
      <c r="S3606" t="s">
        <v>43</v>
      </c>
    </row>
    <row r="3607" spans="1:19">
      <c r="A3607">
        <v>3055</v>
      </c>
      <c r="B3607">
        <v>27</v>
      </c>
      <c r="C3607">
        <v>775</v>
      </c>
      <c r="D3607">
        <v>23776.69</v>
      </c>
      <c r="E3607">
        <v>721</v>
      </c>
      <c r="F3607">
        <v>29900.69</v>
      </c>
      <c r="G3607">
        <v>41.471136999999999</v>
      </c>
      <c r="H3607">
        <v>30.43</v>
      </c>
      <c r="I3607">
        <v>11.041137000000001</v>
      </c>
      <c r="J3607">
        <v>1.3628370000000001</v>
      </c>
      <c r="K3607">
        <v>0</v>
      </c>
      <c r="L3607">
        <v>0</v>
      </c>
      <c r="M3607">
        <v>54</v>
      </c>
      <c r="N3607">
        <v>-6124</v>
      </c>
      <c r="O3607">
        <v>6.9677420000000003</v>
      </c>
      <c r="P3607">
        <v>15</v>
      </c>
      <c r="Q3607">
        <v>1.935484</v>
      </c>
      <c r="R3607" t="s">
        <v>43</v>
      </c>
      <c r="S3607" t="s">
        <v>43</v>
      </c>
    </row>
    <row r="3608" spans="1:19">
      <c r="A3608">
        <v>274</v>
      </c>
      <c r="B3608">
        <v>1695</v>
      </c>
      <c r="C3608">
        <v>774</v>
      </c>
      <c r="D3608">
        <v>38670.720000000001</v>
      </c>
      <c r="E3608">
        <v>708</v>
      </c>
      <c r="F3608">
        <v>46438.720000000001</v>
      </c>
      <c r="G3608">
        <v>65.591412000000005</v>
      </c>
      <c r="H3608">
        <v>43.284999999999997</v>
      </c>
      <c r="I3608">
        <v>22.306412000000002</v>
      </c>
      <c r="J3608">
        <v>1.5153380000000001</v>
      </c>
      <c r="K3608">
        <v>0</v>
      </c>
      <c r="L3608">
        <v>0</v>
      </c>
      <c r="M3608">
        <v>66</v>
      </c>
      <c r="N3608">
        <v>-7768</v>
      </c>
      <c r="O3608">
        <v>8.5271319999999999</v>
      </c>
      <c r="P3608">
        <v>14</v>
      </c>
      <c r="Q3608">
        <v>1.808786</v>
      </c>
      <c r="R3608" t="s">
        <v>43</v>
      </c>
      <c r="S3608" t="s">
        <v>43</v>
      </c>
    </row>
    <row r="3609" spans="1:19">
      <c r="A3609">
        <v>3346</v>
      </c>
      <c r="B3609">
        <v>1029</v>
      </c>
      <c r="C3609">
        <v>771</v>
      </c>
      <c r="D3609">
        <v>43039.43</v>
      </c>
      <c r="E3609">
        <v>712</v>
      </c>
      <c r="F3609">
        <v>49574.43</v>
      </c>
      <c r="G3609">
        <v>69.627008000000004</v>
      </c>
      <c r="H3609">
        <v>42.454999999999998</v>
      </c>
      <c r="I3609">
        <v>27.172008000000002</v>
      </c>
      <c r="J3609">
        <v>1.6400189999999999</v>
      </c>
      <c r="K3609">
        <v>0</v>
      </c>
      <c r="L3609">
        <v>0</v>
      </c>
      <c r="M3609">
        <v>59</v>
      </c>
      <c r="N3609">
        <v>-6535</v>
      </c>
      <c r="O3609">
        <v>7.652399</v>
      </c>
      <c r="P3609">
        <v>9</v>
      </c>
      <c r="Q3609">
        <v>1.1673150000000001</v>
      </c>
      <c r="R3609" t="s">
        <v>43</v>
      </c>
      <c r="S3609" t="s">
        <v>43</v>
      </c>
    </row>
    <row r="3610" spans="1:19">
      <c r="A3610">
        <v>2235</v>
      </c>
      <c r="B3610">
        <v>1741</v>
      </c>
      <c r="C3610">
        <v>770</v>
      </c>
      <c r="D3610">
        <v>58481.69</v>
      </c>
      <c r="E3610">
        <v>746</v>
      </c>
      <c r="F3610">
        <v>61225.69</v>
      </c>
      <c r="G3610">
        <v>82.071971000000005</v>
      </c>
      <c r="H3610">
        <v>92.185000000000002</v>
      </c>
      <c r="I3610">
        <v>-10.113028999999999</v>
      </c>
      <c r="J3610">
        <v>0.89029599999999998</v>
      </c>
      <c r="K3610">
        <v>0</v>
      </c>
      <c r="L3610">
        <v>0</v>
      </c>
      <c r="M3610">
        <v>24</v>
      </c>
      <c r="N3610">
        <v>-2744</v>
      </c>
      <c r="O3610">
        <v>3.1168830000000001</v>
      </c>
      <c r="P3610">
        <v>12</v>
      </c>
      <c r="Q3610">
        <v>1.5584420000000001</v>
      </c>
      <c r="R3610" t="s">
        <v>43</v>
      </c>
      <c r="S3610" t="s">
        <v>44</v>
      </c>
    </row>
    <row r="3611" spans="1:19">
      <c r="A3611">
        <v>3371</v>
      </c>
      <c r="B3611">
        <v>1962</v>
      </c>
      <c r="C3611">
        <v>769</v>
      </c>
      <c r="D3611">
        <v>58050.04</v>
      </c>
      <c r="E3611">
        <v>729</v>
      </c>
      <c r="F3611">
        <v>64294.04</v>
      </c>
      <c r="G3611">
        <v>88.194841999999994</v>
      </c>
      <c r="H3611">
        <v>43.74</v>
      </c>
      <c r="I3611">
        <v>44.454841999999999</v>
      </c>
      <c r="J3611">
        <v>2.016343</v>
      </c>
      <c r="K3611">
        <v>0</v>
      </c>
      <c r="L3611">
        <v>0</v>
      </c>
      <c r="M3611">
        <v>40</v>
      </c>
      <c r="N3611">
        <v>-6244</v>
      </c>
      <c r="O3611">
        <v>5.2015599999999997</v>
      </c>
      <c r="P3611">
        <v>12</v>
      </c>
      <c r="Q3611">
        <v>1.560468</v>
      </c>
      <c r="R3611" t="s">
        <v>43</v>
      </c>
      <c r="S3611" t="s">
        <v>43</v>
      </c>
    </row>
    <row r="3612" spans="1:19">
      <c r="A3612">
        <v>3189</v>
      </c>
      <c r="B3612">
        <v>1301</v>
      </c>
      <c r="C3612">
        <v>766</v>
      </c>
      <c r="D3612">
        <v>26304.67</v>
      </c>
      <c r="E3612">
        <v>749</v>
      </c>
      <c r="F3612">
        <v>29534.67</v>
      </c>
      <c r="G3612">
        <v>39.432136</v>
      </c>
      <c r="H3612">
        <v>7.13</v>
      </c>
      <c r="I3612">
        <v>32.302135999999997</v>
      </c>
      <c r="J3612">
        <v>5.5304539999999998</v>
      </c>
      <c r="K3612">
        <v>0</v>
      </c>
      <c r="L3612">
        <v>0</v>
      </c>
      <c r="M3612">
        <v>17</v>
      </c>
      <c r="N3612">
        <v>-3230</v>
      </c>
      <c r="O3612">
        <v>2.2193209999999999</v>
      </c>
      <c r="P3612">
        <v>8</v>
      </c>
      <c r="Q3612">
        <v>1.044386</v>
      </c>
      <c r="R3612" t="s">
        <v>43</v>
      </c>
      <c r="S3612" t="s">
        <v>43</v>
      </c>
    </row>
    <row r="3613" spans="1:19">
      <c r="A3613">
        <v>34</v>
      </c>
      <c r="B3613">
        <v>1731</v>
      </c>
      <c r="C3613">
        <v>766</v>
      </c>
      <c r="D3613">
        <v>57314.54</v>
      </c>
      <c r="E3613">
        <v>742</v>
      </c>
      <c r="F3613">
        <v>62589.54</v>
      </c>
      <c r="G3613">
        <v>84.35248</v>
      </c>
      <c r="H3613">
        <v>63.295000000000002</v>
      </c>
      <c r="I3613">
        <v>21.057480000000002</v>
      </c>
      <c r="J3613">
        <v>1.3326880000000001</v>
      </c>
      <c r="K3613">
        <v>0</v>
      </c>
      <c r="L3613">
        <v>0</v>
      </c>
      <c r="M3613">
        <v>24</v>
      </c>
      <c r="N3613">
        <v>-5275</v>
      </c>
      <c r="O3613">
        <v>3.133159</v>
      </c>
      <c r="P3613">
        <v>7</v>
      </c>
      <c r="Q3613">
        <v>0.91383800000000004</v>
      </c>
      <c r="R3613" t="s">
        <v>43</v>
      </c>
      <c r="S3613" t="s">
        <v>43</v>
      </c>
    </row>
    <row r="3614" spans="1:19">
      <c r="A3614">
        <v>4853</v>
      </c>
      <c r="B3614">
        <v>1797</v>
      </c>
      <c r="C3614">
        <v>763</v>
      </c>
      <c r="D3614">
        <v>35007.1</v>
      </c>
      <c r="E3614">
        <v>751</v>
      </c>
      <c r="F3614">
        <v>36038.1</v>
      </c>
      <c r="G3614">
        <v>47.986818</v>
      </c>
      <c r="H3614">
        <v>41.31</v>
      </c>
      <c r="I3614">
        <v>6.6768179999999999</v>
      </c>
      <c r="J3614">
        <v>1.161627</v>
      </c>
      <c r="K3614">
        <v>0</v>
      </c>
      <c r="L3614">
        <v>0</v>
      </c>
      <c r="M3614">
        <v>12</v>
      </c>
      <c r="N3614">
        <v>-1031</v>
      </c>
      <c r="O3614">
        <v>1.5727390000000001</v>
      </c>
      <c r="P3614">
        <v>15</v>
      </c>
      <c r="Q3614">
        <v>1.965924</v>
      </c>
      <c r="R3614" t="s">
        <v>43</v>
      </c>
      <c r="S3614" t="s">
        <v>43</v>
      </c>
    </row>
    <row r="3615" spans="1:19">
      <c r="A3615">
        <v>3634</v>
      </c>
      <c r="B3615">
        <v>582</v>
      </c>
      <c r="C3615">
        <v>762</v>
      </c>
      <c r="D3615">
        <v>45894.2</v>
      </c>
      <c r="E3615">
        <v>716</v>
      </c>
      <c r="F3615">
        <v>51624.2</v>
      </c>
      <c r="G3615">
        <v>72.100837999999996</v>
      </c>
      <c r="H3615">
        <v>58.04</v>
      </c>
      <c r="I3615">
        <v>14.060838</v>
      </c>
      <c r="J3615">
        <v>1.2422610000000001</v>
      </c>
      <c r="K3615">
        <v>0</v>
      </c>
      <c r="L3615">
        <v>0</v>
      </c>
      <c r="M3615">
        <v>46</v>
      </c>
      <c r="N3615">
        <v>-5730</v>
      </c>
      <c r="O3615">
        <v>6.0367449999999998</v>
      </c>
      <c r="P3615">
        <v>12</v>
      </c>
      <c r="Q3615">
        <v>1.574803</v>
      </c>
      <c r="R3615" t="s">
        <v>43</v>
      </c>
      <c r="S3615" t="s">
        <v>43</v>
      </c>
    </row>
    <row r="3616" spans="1:19">
      <c r="A3616">
        <v>3715</v>
      </c>
      <c r="B3616">
        <v>177</v>
      </c>
      <c r="C3616">
        <v>761</v>
      </c>
      <c r="D3616">
        <v>54622.66</v>
      </c>
      <c r="E3616">
        <v>704</v>
      </c>
      <c r="F3616">
        <v>60058.66</v>
      </c>
      <c r="G3616">
        <v>85.310597000000001</v>
      </c>
      <c r="H3616">
        <v>82.004999999999995</v>
      </c>
      <c r="I3616">
        <v>3.3055970000000001</v>
      </c>
      <c r="J3616">
        <v>1.0403100000000001</v>
      </c>
      <c r="K3616">
        <v>0</v>
      </c>
      <c r="L3616">
        <v>0</v>
      </c>
      <c r="M3616">
        <v>57</v>
      </c>
      <c r="N3616">
        <v>-5436</v>
      </c>
      <c r="O3616">
        <v>7.4901450000000001</v>
      </c>
      <c r="P3616">
        <v>16</v>
      </c>
      <c r="Q3616">
        <v>2.1024970000000001</v>
      </c>
      <c r="R3616" t="s">
        <v>43</v>
      </c>
      <c r="S3616" t="s">
        <v>43</v>
      </c>
    </row>
    <row r="3617" spans="1:19">
      <c r="A3617">
        <v>4931</v>
      </c>
      <c r="B3617">
        <v>125</v>
      </c>
      <c r="C3617">
        <v>760</v>
      </c>
      <c r="D3617">
        <v>30262.36</v>
      </c>
      <c r="E3617">
        <v>714</v>
      </c>
      <c r="F3617">
        <v>35268.36</v>
      </c>
      <c r="G3617">
        <v>49.395462000000002</v>
      </c>
      <c r="H3617">
        <v>26.074999999999999</v>
      </c>
      <c r="I3617">
        <v>23.320461999999999</v>
      </c>
      <c r="J3617">
        <v>1.894361</v>
      </c>
      <c r="K3617">
        <v>0</v>
      </c>
      <c r="L3617">
        <v>0</v>
      </c>
      <c r="M3617">
        <v>46</v>
      </c>
      <c r="N3617">
        <v>-5006</v>
      </c>
      <c r="O3617">
        <v>6.052632</v>
      </c>
      <c r="P3617">
        <v>11</v>
      </c>
      <c r="Q3617">
        <v>1.447368</v>
      </c>
      <c r="R3617" t="s">
        <v>43</v>
      </c>
      <c r="S3617" t="s">
        <v>43</v>
      </c>
    </row>
    <row r="3618" spans="1:19">
      <c r="A3618">
        <v>2108</v>
      </c>
      <c r="B3618">
        <v>1981</v>
      </c>
      <c r="C3618">
        <v>759</v>
      </c>
      <c r="D3618">
        <v>27129.77</v>
      </c>
      <c r="E3618">
        <v>686</v>
      </c>
      <c r="F3618">
        <v>33695.769999999997</v>
      </c>
      <c r="G3618">
        <v>49.119197999999997</v>
      </c>
      <c r="H3618">
        <v>42.84</v>
      </c>
      <c r="I3618">
        <v>6.2791980000000001</v>
      </c>
      <c r="J3618">
        <v>1.1465730000000001</v>
      </c>
      <c r="K3618">
        <v>0</v>
      </c>
      <c r="L3618">
        <v>0</v>
      </c>
      <c r="M3618">
        <v>73</v>
      </c>
      <c r="N3618">
        <v>-6566</v>
      </c>
      <c r="O3618">
        <v>9.6179179999999995</v>
      </c>
      <c r="P3618">
        <v>21</v>
      </c>
      <c r="Q3618">
        <v>2.7667980000000001</v>
      </c>
      <c r="R3618" t="s">
        <v>43</v>
      </c>
      <c r="S3618" t="s">
        <v>43</v>
      </c>
    </row>
    <row r="3619" spans="1:19">
      <c r="A3619">
        <v>4452</v>
      </c>
      <c r="B3619">
        <v>1793</v>
      </c>
      <c r="C3619">
        <v>759</v>
      </c>
      <c r="D3619">
        <v>15175.09</v>
      </c>
      <c r="E3619">
        <v>668</v>
      </c>
      <c r="F3619">
        <v>21954.09</v>
      </c>
      <c r="G3619">
        <v>32.865403999999998</v>
      </c>
      <c r="H3619">
        <v>28.055</v>
      </c>
      <c r="I3619">
        <v>4.8104040000000001</v>
      </c>
      <c r="J3619">
        <v>1.1714629999999999</v>
      </c>
      <c r="K3619">
        <v>0</v>
      </c>
      <c r="L3619">
        <v>0</v>
      </c>
      <c r="M3619">
        <v>91</v>
      </c>
      <c r="N3619">
        <v>-6779</v>
      </c>
      <c r="O3619">
        <v>11.989459999999999</v>
      </c>
      <c r="P3619">
        <v>15</v>
      </c>
      <c r="Q3619">
        <v>1.9762850000000001</v>
      </c>
      <c r="R3619" t="s">
        <v>43</v>
      </c>
      <c r="S3619" t="s">
        <v>43</v>
      </c>
    </row>
    <row r="3620" spans="1:19">
      <c r="A3620">
        <v>4906</v>
      </c>
      <c r="B3620">
        <v>1880</v>
      </c>
      <c r="C3620">
        <v>757</v>
      </c>
      <c r="D3620">
        <v>25768.799999999999</v>
      </c>
      <c r="E3620">
        <v>732</v>
      </c>
      <c r="F3620">
        <v>28134.799999999999</v>
      </c>
      <c r="G3620">
        <v>38.435518999999999</v>
      </c>
      <c r="H3620">
        <v>36.1</v>
      </c>
      <c r="I3620">
        <v>2.3355190000000001</v>
      </c>
      <c r="J3620">
        <v>1.0646960000000001</v>
      </c>
      <c r="K3620">
        <v>0</v>
      </c>
      <c r="L3620">
        <v>0</v>
      </c>
      <c r="M3620">
        <v>25</v>
      </c>
      <c r="N3620">
        <v>-2366</v>
      </c>
      <c r="O3620">
        <v>3.3025099999999998</v>
      </c>
      <c r="P3620">
        <v>20</v>
      </c>
      <c r="Q3620">
        <v>2.6420080000000001</v>
      </c>
      <c r="R3620" t="s">
        <v>43</v>
      </c>
      <c r="S3620" t="s">
        <v>43</v>
      </c>
    </row>
    <row r="3621" spans="1:19">
      <c r="A3621">
        <v>5327</v>
      </c>
      <c r="B3621">
        <v>1992</v>
      </c>
      <c r="C3621">
        <v>756</v>
      </c>
      <c r="D3621">
        <v>19678.05</v>
      </c>
      <c r="E3621">
        <v>750</v>
      </c>
      <c r="F3621">
        <v>20242.05</v>
      </c>
      <c r="G3621">
        <v>26.9894</v>
      </c>
      <c r="H3621">
        <v>31.49</v>
      </c>
      <c r="I3621">
        <v>-4.5006000000000004</v>
      </c>
      <c r="J3621">
        <v>0.85707800000000001</v>
      </c>
      <c r="K3621">
        <v>0</v>
      </c>
      <c r="L3621">
        <v>0</v>
      </c>
      <c r="M3621">
        <v>6</v>
      </c>
      <c r="N3621">
        <v>-564</v>
      </c>
      <c r="O3621">
        <v>0.793651</v>
      </c>
      <c r="P3621">
        <v>19</v>
      </c>
      <c r="Q3621">
        <v>2.5132279999999998</v>
      </c>
      <c r="R3621" t="s">
        <v>43</v>
      </c>
      <c r="S3621" t="s">
        <v>43</v>
      </c>
    </row>
    <row r="3622" spans="1:19">
      <c r="A3622">
        <v>3409</v>
      </c>
      <c r="B3622">
        <v>1504</v>
      </c>
      <c r="C3622">
        <v>756</v>
      </c>
      <c r="D3622">
        <v>26655.35</v>
      </c>
      <c r="E3622">
        <v>710</v>
      </c>
      <c r="F3622">
        <v>31446.35</v>
      </c>
      <c r="G3622">
        <v>44.290633999999997</v>
      </c>
      <c r="H3622">
        <v>41.104999999999997</v>
      </c>
      <c r="I3622">
        <v>3.1856339999999999</v>
      </c>
      <c r="J3622">
        <v>1.0774999999999999</v>
      </c>
      <c r="K3622">
        <v>0</v>
      </c>
      <c r="L3622">
        <v>0</v>
      </c>
      <c r="M3622">
        <v>46</v>
      </c>
      <c r="N3622">
        <v>-4791</v>
      </c>
      <c r="O3622">
        <v>6.0846559999999998</v>
      </c>
      <c r="P3622">
        <v>18</v>
      </c>
      <c r="Q3622">
        <v>2.3809520000000002</v>
      </c>
      <c r="R3622" t="s">
        <v>43</v>
      </c>
      <c r="S3622" t="s">
        <v>43</v>
      </c>
    </row>
    <row r="3623" spans="1:19">
      <c r="A3623">
        <v>6115</v>
      </c>
      <c r="B3623">
        <v>921</v>
      </c>
      <c r="C3623">
        <v>754</v>
      </c>
      <c r="D3623">
        <v>46955.66</v>
      </c>
      <c r="E3623">
        <v>741</v>
      </c>
      <c r="F3623">
        <v>48248.66</v>
      </c>
      <c r="G3623">
        <v>65.112900999999994</v>
      </c>
      <c r="H3623">
        <v>68.430000000000007</v>
      </c>
      <c r="I3623">
        <v>-3.3170989999999998</v>
      </c>
      <c r="J3623">
        <v>0.95152599999999998</v>
      </c>
      <c r="K3623">
        <v>0</v>
      </c>
      <c r="L3623">
        <v>0</v>
      </c>
      <c r="M3623">
        <v>13</v>
      </c>
      <c r="N3623">
        <v>-1293</v>
      </c>
      <c r="O3623">
        <v>1.7241379999999999</v>
      </c>
      <c r="P3623">
        <v>11</v>
      </c>
      <c r="Q3623">
        <v>1.4588859999999999</v>
      </c>
      <c r="R3623" t="s">
        <v>43</v>
      </c>
      <c r="S3623" t="s">
        <v>43</v>
      </c>
    </row>
    <row r="3624" spans="1:19">
      <c r="A3624">
        <v>5412</v>
      </c>
      <c r="B3624">
        <v>860</v>
      </c>
      <c r="C3624">
        <v>751</v>
      </c>
      <c r="D3624">
        <v>40349.19</v>
      </c>
      <c r="E3624">
        <v>723</v>
      </c>
      <c r="F3624">
        <v>43125.19</v>
      </c>
      <c r="G3624">
        <v>59.647565999999998</v>
      </c>
      <c r="H3624">
        <v>54.27</v>
      </c>
      <c r="I3624">
        <v>5.3775659999999998</v>
      </c>
      <c r="J3624">
        <v>1.099089</v>
      </c>
      <c r="K3624">
        <v>0</v>
      </c>
      <c r="L3624">
        <v>0</v>
      </c>
      <c r="M3624">
        <v>28</v>
      </c>
      <c r="N3624">
        <v>-2776</v>
      </c>
      <c r="O3624">
        <v>3.7283620000000002</v>
      </c>
      <c r="P3624">
        <v>7</v>
      </c>
      <c r="Q3624">
        <v>0.932091</v>
      </c>
      <c r="R3624" t="s">
        <v>43</v>
      </c>
      <c r="S3624" t="s">
        <v>43</v>
      </c>
    </row>
    <row r="3625" spans="1:19">
      <c r="A3625">
        <v>3158</v>
      </c>
      <c r="B3625">
        <v>660</v>
      </c>
      <c r="C3625">
        <v>749</v>
      </c>
      <c r="D3625">
        <v>13107.36</v>
      </c>
      <c r="E3625">
        <v>729</v>
      </c>
      <c r="F3625">
        <v>15032.36</v>
      </c>
      <c r="G3625">
        <v>20.620521</v>
      </c>
      <c r="H3625">
        <v>6.95</v>
      </c>
      <c r="I3625">
        <v>13.670521000000001</v>
      </c>
      <c r="J3625">
        <v>2.9669810000000001</v>
      </c>
      <c r="K3625">
        <v>0</v>
      </c>
      <c r="L3625">
        <v>0</v>
      </c>
      <c r="M3625">
        <v>20</v>
      </c>
      <c r="N3625">
        <v>-1925</v>
      </c>
      <c r="O3625">
        <v>2.6702270000000001</v>
      </c>
      <c r="P3625">
        <v>4</v>
      </c>
      <c r="Q3625">
        <v>0.53404499999999999</v>
      </c>
      <c r="R3625" t="s">
        <v>43</v>
      </c>
      <c r="S3625" t="s">
        <v>43</v>
      </c>
    </row>
    <row r="3626" spans="1:19">
      <c r="A3626">
        <v>3195</v>
      </c>
      <c r="B3626">
        <v>1413</v>
      </c>
      <c r="C3626">
        <v>746</v>
      </c>
      <c r="D3626">
        <v>17095.91</v>
      </c>
      <c r="E3626">
        <v>734</v>
      </c>
      <c r="F3626">
        <v>18550.91</v>
      </c>
      <c r="G3626">
        <v>25.273719</v>
      </c>
      <c r="H3626">
        <v>11.78</v>
      </c>
      <c r="I3626">
        <v>13.493719</v>
      </c>
      <c r="J3626">
        <v>2.1454770000000001</v>
      </c>
      <c r="K3626">
        <v>0</v>
      </c>
      <c r="L3626">
        <v>0</v>
      </c>
      <c r="M3626">
        <v>12</v>
      </c>
      <c r="N3626">
        <v>-1455</v>
      </c>
      <c r="O3626">
        <v>1.608579</v>
      </c>
      <c r="P3626">
        <v>12</v>
      </c>
      <c r="Q3626">
        <v>1.608579</v>
      </c>
      <c r="R3626" t="s">
        <v>43</v>
      </c>
      <c r="S3626" t="s">
        <v>43</v>
      </c>
    </row>
    <row r="3627" spans="1:19">
      <c r="A3627">
        <v>4424</v>
      </c>
      <c r="B3627">
        <v>819</v>
      </c>
      <c r="C3627">
        <v>746</v>
      </c>
      <c r="D3627">
        <v>42120.38</v>
      </c>
      <c r="E3627">
        <v>696</v>
      </c>
      <c r="F3627">
        <v>48205.38</v>
      </c>
      <c r="G3627">
        <v>69.260603000000003</v>
      </c>
      <c r="H3627">
        <v>36.524999999999999</v>
      </c>
      <c r="I3627">
        <v>32.735602999999998</v>
      </c>
      <c r="J3627">
        <v>1.896252</v>
      </c>
      <c r="K3627">
        <v>0</v>
      </c>
      <c r="L3627">
        <v>0</v>
      </c>
      <c r="M3627">
        <v>50</v>
      </c>
      <c r="N3627">
        <v>-6085</v>
      </c>
      <c r="O3627">
        <v>6.702413</v>
      </c>
      <c r="P3627">
        <v>9</v>
      </c>
      <c r="Q3627">
        <v>1.206434</v>
      </c>
      <c r="R3627" t="s">
        <v>43</v>
      </c>
      <c r="S3627" t="s">
        <v>43</v>
      </c>
    </row>
    <row r="3628" spans="1:19">
      <c r="A3628">
        <v>1098</v>
      </c>
      <c r="B3628">
        <v>1488</v>
      </c>
      <c r="C3628">
        <v>743</v>
      </c>
      <c r="D3628">
        <v>18877.12</v>
      </c>
      <c r="E3628">
        <v>728</v>
      </c>
      <c r="F3628">
        <v>20031.12</v>
      </c>
      <c r="G3628">
        <v>27.515274999999999</v>
      </c>
      <c r="H3628">
        <v>15.205</v>
      </c>
      <c r="I3628">
        <v>12.310275000000001</v>
      </c>
      <c r="J3628">
        <v>1.80962</v>
      </c>
      <c r="K3628">
        <v>0</v>
      </c>
      <c r="L3628">
        <v>0</v>
      </c>
      <c r="M3628">
        <v>15</v>
      </c>
      <c r="N3628">
        <v>-1154</v>
      </c>
      <c r="O3628">
        <v>2.0188429999999999</v>
      </c>
      <c r="P3628">
        <v>17</v>
      </c>
      <c r="Q3628">
        <v>2.2880219999999998</v>
      </c>
      <c r="R3628" t="s">
        <v>43</v>
      </c>
      <c r="S3628" t="s">
        <v>43</v>
      </c>
    </row>
    <row r="3629" spans="1:19">
      <c r="A3629">
        <v>351</v>
      </c>
      <c r="B3629">
        <v>449</v>
      </c>
      <c r="C3629">
        <v>742</v>
      </c>
      <c r="D3629">
        <v>20528.060000000001</v>
      </c>
      <c r="E3629">
        <v>696</v>
      </c>
      <c r="F3629">
        <v>24961.06</v>
      </c>
      <c r="G3629">
        <v>35.863591999999997</v>
      </c>
      <c r="H3629">
        <v>10.085000000000001</v>
      </c>
      <c r="I3629">
        <v>25.778592</v>
      </c>
      <c r="J3629">
        <v>3.5561319999999998</v>
      </c>
      <c r="K3629">
        <v>0</v>
      </c>
      <c r="L3629">
        <v>0</v>
      </c>
      <c r="M3629">
        <v>46</v>
      </c>
      <c r="N3629">
        <v>-4433</v>
      </c>
      <c r="O3629">
        <v>6.1994610000000003</v>
      </c>
      <c r="P3629">
        <v>6</v>
      </c>
      <c r="Q3629">
        <v>0.80862500000000004</v>
      </c>
      <c r="R3629" t="s">
        <v>43</v>
      </c>
      <c r="S3629" t="s">
        <v>43</v>
      </c>
    </row>
    <row r="3630" spans="1:19">
      <c r="A3630">
        <v>5765</v>
      </c>
      <c r="B3630">
        <v>1434</v>
      </c>
      <c r="C3630">
        <v>741</v>
      </c>
      <c r="D3630">
        <v>45603.48</v>
      </c>
      <c r="E3630">
        <v>679</v>
      </c>
      <c r="F3630">
        <v>53424.480000000003</v>
      </c>
      <c r="G3630">
        <v>78.681118999999995</v>
      </c>
      <c r="H3630">
        <v>45.33</v>
      </c>
      <c r="I3630">
        <v>33.351118999999997</v>
      </c>
      <c r="J3630">
        <v>1.735741</v>
      </c>
      <c r="K3630">
        <v>0</v>
      </c>
      <c r="L3630">
        <v>0</v>
      </c>
      <c r="M3630">
        <v>62</v>
      </c>
      <c r="N3630">
        <v>-7821</v>
      </c>
      <c r="O3630">
        <v>8.3670720000000003</v>
      </c>
      <c r="P3630">
        <v>9</v>
      </c>
      <c r="Q3630">
        <v>1.214575</v>
      </c>
      <c r="R3630" t="s">
        <v>43</v>
      </c>
      <c r="S3630" t="s">
        <v>43</v>
      </c>
    </row>
    <row r="3631" spans="1:19">
      <c r="A3631">
        <v>5776</v>
      </c>
      <c r="B3631">
        <v>1434</v>
      </c>
      <c r="C3631">
        <v>739</v>
      </c>
      <c r="D3631">
        <v>52860.71</v>
      </c>
      <c r="E3631">
        <v>689</v>
      </c>
      <c r="F3631">
        <v>61077.71</v>
      </c>
      <c r="G3631">
        <v>88.646894000000003</v>
      </c>
      <c r="H3631">
        <v>53.7</v>
      </c>
      <c r="I3631">
        <v>34.946894</v>
      </c>
      <c r="J3631">
        <v>1.6507799999999999</v>
      </c>
      <c r="K3631">
        <v>0</v>
      </c>
      <c r="L3631">
        <v>0</v>
      </c>
      <c r="M3631">
        <v>50</v>
      </c>
      <c r="N3631">
        <v>-8217</v>
      </c>
      <c r="O3631">
        <v>6.7659000000000002</v>
      </c>
      <c r="P3631">
        <v>16</v>
      </c>
      <c r="Q3631">
        <v>2.1650879999999999</v>
      </c>
      <c r="R3631" t="s">
        <v>43</v>
      </c>
      <c r="S3631" t="s">
        <v>43</v>
      </c>
    </row>
    <row r="3632" spans="1:19">
      <c r="A3632">
        <v>4322</v>
      </c>
      <c r="B3632">
        <v>514</v>
      </c>
      <c r="C3632">
        <v>739</v>
      </c>
      <c r="D3632">
        <v>24370.48</v>
      </c>
      <c r="E3632">
        <v>732</v>
      </c>
      <c r="F3632">
        <v>25071.48</v>
      </c>
      <c r="G3632">
        <v>34.250655999999999</v>
      </c>
      <c r="H3632">
        <v>22.625</v>
      </c>
      <c r="I3632">
        <v>11.625655999999999</v>
      </c>
      <c r="J3632">
        <v>1.513841</v>
      </c>
      <c r="K3632">
        <v>0</v>
      </c>
      <c r="L3632">
        <v>0</v>
      </c>
      <c r="M3632">
        <v>7</v>
      </c>
      <c r="N3632">
        <v>-701</v>
      </c>
      <c r="O3632">
        <v>0.94722600000000001</v>
      </c>
      <c r="P3632">
        <v>6</v>
      </c>
      <c r="Q3632">
        <v>0.81190799999999996</v>
      </c>
      <c r="R3632" t="s">
        <v>43</v>
      </c>
      <c r="S3632" t="s">
        <v>43</v>
      </c>
    </row>
    <row r="3633" spans="1:19">
      <c r="A3633">
        <v>2961</v>
      </c>
      <c r="B3633">
        <v>580</v>
      </c>
      <c r="C3633">
        <v>738</v>
      </c>
      <c r="D3633">
        <v>33335.74</v>
      </c>
      <c r="E3633">
        <v>718</v>
      </c>
      <c r="F3633">
        <v>35086.74</v>
      </c>
      <c r="G3633">
        <v>48.867325999999998</v>
      </c>
      <c r="H3633">
        <v>42.04</v>
      </c>
      <c r="I3633">
        <v>6.8273260000000002</v>
      </c>
      <c r="J3633">
        <v>1.162401</v>
      </c>
      <c r="K3633">
        <v>0</v>
      </c>
      <c r="L3633">
        <v>0</v>
      </c>
      <c r="M3633">
        <v>20</v>
      </c>
      <c r="N3633">
        <v>-1751</v>
      </c>
      <c r="O3633">
        <v>2.7100270000000002</v>
      </c>
      <c r="P3633">
        <v>13</v>
      </c>
      <c r="Q3633">
        <v>1.7615179999999999</v>
      </c>
      <c r="R3633" t="s">
        <v>43</v>
      </c>
      <c r="S3633" t="s">
        <v>43</v>
      </c>
    </row>
    <row r="3634" spans="1:19">
      <c r="A3634">
        <v>5227</v>
      </c>
      <c r="B3634">
        <v>230</v>
      </c>
      <c r="C3634">
        <v>738</v>
      </c>
      <c r="D3634">
        <v>45551.17</v>
      </c>
      <c r="E3634">
        <v>660</v>
      </c>
      <c r="F3634">
        <v>52032.17</v>
      </c>
      <c r="G3634">
        <v>78.836620999999994</v>
      </c>
      <c r="H3634">
        <v>32.545000000000002</v>
      </c>
      <c r="I3634">
        <v>46.291620999999999</v>
      </c>
      <c r="J3634">
        <v>2.4223880000000002</v>
      </c>
      <c r="K3634">
        <v>32</v>
      </c>
      <c r="L3634">
        <v>4.3360430000000001</v>
      </c>
      <c r="M3634">
        <v>46</v>
      </c>
      <c r="N3634">
        <v>-6481</v>
      </c>
      <c r="O3634">
        <v>6.2330620000000003</v>
      </c>
      <c r="P3634">
        <v>8</v>
      </c>
      <c r="Q3634">
        <v>1.0840110000000001</v>
      </c>
      <c r="R3634" t="s">
        <v>43</v>
      </c>
      <c r="S3634" t="s">
        <v>43</v>
      </c>
    </row>
    <row r="3635" spans="1:19">
      <c r="A3635">
        <v>3214</v>
      </c>
      <c r="B3635">
        <v>1173</v>
      </c>
      <c r="C3635">
        <v>737</v>
      </c>
      <c r="D3635">
        <v>62473.279999999999</v>
      </c>
      <c r="E3635">
        <v>706</v>
      </c>
      <c r="F3635">
        <v>67303.28</v>
      </c>
      <c r="G3635">
        <v>95.330425000000005</v>
      </c>
      <c r="H3635">
        <v>70.849999999999994</v>
      </c>
      <c r="I3635">
        <v>24.480425</v>
      </c>
      <c r="J3635">
        <v>1.3455250000000001</v>
      </c>
      <c r="K3635">
        <v>0</v>
      </c>
      <c r="L3635">
        <v>0</v>
      </c>
      <c r="M3635">
        <v>31</v>
      </c>
      <c r="N3635">
        <v>-4830</v>
      </c>
      <c r="O3635">
        <v>4.2062419999999996</v>
      </c>
      <c r="P3635">
        <v>6</v>
      </c>
      <c r="Q3635">
        <v>0.81411100000000003</v>
      </c>
      <c r="R3635" t="s">
        <v>43</v>
      </c>
      <c r="S3635" t="s">
        <v>43</v>
      </c>
    </row>
    <row r="3636" spans="1:19">
      <c r="A3636">
        <v>3850</v>
      </c>
      <c r="B3636">
        <v>32</v>
      </c>
      <c r="C3636">
        <v>736</v>
      </c>
      <c r="D3636">
        <v>35489.65</v>
      </c>
      <c r="E3636">
        <v>705</v>
      </c>
      <c r="F3636">
        <v>39318.65</v>
      </c>
      <c r="G3636">
        <v>55.771135000000001</v>
      </c>
      <c r="H3636">
        <v>27.91</v>
      </c>
      <c r="I3636">
        <v>27.861135000000001</v>
      </c>
      <c r="J3636">
        <v>1.9982489999999999</v>
      </c>
      <c r="K3636">
        <v>0</v>
      </c>
      <c r="L3636">
        <v>0</v>
      </c>
      <c r="M3636">
        <v>31</v>
      </c>
      <c r="N3636">
        <v>-3829</v>
      </c>
      <c r="O3636">
        <v>4.211957</v>
      </c>
      <c r="P3636">
        <v>8</v>
      </c>
      <c r="Q3636">
        <v>1.086957</v>
      </c>
      <c r="R3636" t="s">
        <v>43</v>
      </c>
      <c r="S3636" t="s">
        <v>43</v>
      </c>
    </row>
    <row r="3637" spans="1:19">
      <c r="A3637">
        <v>4463</v>
      </c>
      <c r="B3637">
        <v>368</v>
      </c>
      <c r="C3637">
        <v>736</v>
      </c>
      <c r="D3637">
        <v>31174.81</v>
      </c>
      <c r="E3637">
        <v>699</v>
      </c>
      <c r="F3637">
        <v>35477.81</v>
      </c>
      <c r="G3637">
        <v>50.755093000000002</v>
      </c>
      <c r="H3637">
        <v>44.85</v>
      </c>
      <c r="I3637">
        <v>5.9050929999999999</v>
      </c>
      <c r="J3637">
        <v>1.1316630000000001</v>
      </c>
      <c r="K3637">
        <v>0</v>
      </c>
      <c r="L3637">
        <v>0</v>
      </c>
      <c r="M3637">
        <v>37</v>
      </c>
      <c r="N3637">
        <v>-4303</v>
      </c>
      <c r="O3637">
        <v>5.0271739999999996</v>
      </c>
      <c r="P3637">
        <v>9</v>
      </c>
      <c r="Q3637">
        <v>1.222826</v>
      </c>
      <c r="R3637" t="s">
        <v>43</v>
      </c>
      <c r="S3637" t="s">
        <v>43</v>
      </c>
    </row>
    <row r="3638" spans="1:19">
      <c r="A3638">
        <v>6013</v>
      </c>
      <c r="B3638">
        <v>1254</v>
      </c>
      <c r="C3638">
        <v>732</v>
      </c>
      <c r="D3638">
        <v>13610.01</v>
      </c>
      <c r="E3638">
        <v>716</v>
      </c>
      <c r="F3638">
        <v>15842.01</v>
      </c>
      <c r="G3638">
        <v>22.125712</v>
      </c>
      <c r="H3638">
        <v>3.1850000000000001</v>
      </c>
      <c r="I3638">
        <v>18.940712000000001</v>
      </c>
      <c r="J3638">
        <v>6.9468480000000001</v>
      </c>
      <c r="K3638">
        <v>0</v>
      </c>
      <c r="L3638">
        <v>0</v>
      </c>
      <c r="M3638">
        <v>16</v>
      </c>
      <c r="N3638">
        <v>-2232</v>
      </c>
      <c r="O3638">
        <v>2.1857920000000002</v>
      </c>
      <c r="P3638">
        <v>9</v>
      </c>
      <c r="Q3638">
        <v>1.229508</v>
      </c>
      <c r="R3638" t="s">
        <v>43</v>
      </c>
      <c r="S3638" t="s">
        <v>43</v>
      </c>
    </row>
    <row r="3639" spans="1:19">
      <c r="A3639">
        <v>2387</v>
      </c>
      <c r="B3639">
        <v>1954</v>
      </c>
      <c r="C3639">
        <v>732</v>
      </c>
      <c r="D3639">
        <v>34994.449999999997</v>
      </c>
      <c r="E3639">
        <v>707</v>
      </c>
      <c r="F3639">
        <v>36906.449999999997</v>
      </c>
      <c r="G3639">
        <v>52.201484999999998</v>
      </c>
      <c r="H3639">
        <v>14.95</v>
      </c>
      <c r="I3639">
        <v>37.251485000000002</v>
      </c>
      <c r="J3639">
        <v>3.4917379999999998</v>
      </c>
      <c r="K3639">
        <v>0</v>
      </c>
      <c r="L3639">
        <v>0</v>
      </c>
      <c r="M3639">
        <v>25</v>
      </c>
      <c r="N3639">
        <v>-1912</v>
      </c>
      <c r="O3639">
        <v>3.4153009999999999</v>
      </c>
      <c r="P3639">
        <v>8</v>
      </c>
      <c r="Q3639">
        <v>1.0928960000000001</v>
      </c>
      <c r="R3639" t="s">
        <v>43</v>
      </c>
      <c r="S3639" t="s">
        <v>43</v>
      </c>
    </row>
    <row r="3640" spans="1:19">
      <c r="A3640">
        <v>4529</v>
      </c>
      <c r="B3640">
        <v>1896</v>
      </c>
      <c r="C3640">
        <v>727</v>
      </c>
      <c r="D3640">
        <v>27838.86</v>
      </c>
      <c r="E3640">
        <v>690</v>
      </c>
      <c r="F3640">
        <v>32687.86</v>
      </c>
      <c r="G3640">
        <v>47.373710000000003</v>
      </c>
      <c r="H3640">
        <v>19.07</v>
      </c>
      <c r="I3640">
        <v>28.303709999999999</v>
      </c>
      <c r="J3640">
        <v>2.4842010000000001</v>
      </c>
      <c r="K3640">
        <v>0</v>
      </c>
      <c r="L3640">
        <v>0</v>
      </c>
      <c r="M3640">
        <v>37</v>
      </c>
      <c r="N3640">
        <v>-4849</v>
      </c>
      <c r="O3640">
        <v>5.0894089999999998</v>
      </c>
      <c r="P3640">
        <v>9</v>
      </c>
      <c r="Q3640">
        <v>1.2379640000000001</v>
      </c>
      <c r="R3640" t="s">
        <v>43</v>
      </c>
      <c r="S3640" t="s">
        <v>43</v>
      </c>
    </row>
    <row r="3641" spans="1:19">
      <c r="A3641">
        <v>3992</v>
      </c>
      <c r="B3641">
        <v>1636</v>
      </c>
      <c r="C3641">
        <v>725</v>
      </c>
      <c r="D3641">
        <v>26381.63</v>
      </c>
      <c r="E3641">
        <v>675</v>
      </c>
      <c r="F3641">
        <v>31497.63</v>
      </c>
      <c r="G3641">
        <v>46.663156000000001</v>
      </c>
      <c r="H3641">
        <v>23.94</v>
      </c>
      <c r="I3641">
        <v>22.723155999999999</v>
      </c>
      <c r="J3641">
        <v>1.949171</v>
      </c>
      <c r="K3641">
        <v>0</v>
      </c>
      <c r="L3641">
        <v>0</v>
      </c>
      <c r="M3641">
        <v>50</v>
      </c>
      <c r="N3641">
        <v>-5116</v>
      </c>
      <c r="O3641">
        <v>6.8965519999999998</v>
      </c>
      <c r="P3641">
        <v>10</v>
      </c>
      <c r="Q3641">
        <v>1.37931</v>
      </c>
      <c r="R3641" t="s">
        <v>43</v>
      </c>
      <c r="S3641" t="s">
        <v>43</v>
      </c>
    </row>
    <row r="3642" spans="1:19">
      <c r="A3642">
        <v>4862</v>
      </c>
      <c r="B3642">
        <v>13</v>
      </c>
      <c r="C3642">
        <v>725</v>
      </c>
      <c r="D3642">
        <v>39282.93</v>
      </c>
      <c r="E3642">
        <v>695</v>
      </c>
      <c r="F3642">
        <v>42780.93</v>
      </c>
      <c r="G3642">
        <v>61.555295000000001</v>
      </c>
      <c r="H3642">
        <v>33.57</v>
      </c>
      <c r="I3642">
        <v>27.985295000000001</v>
      </c>
      <c r="J3642">
        <v>1.8336399999999999</v>
      </c>
      <c r="K3642">
        <v>0</v>
      </c>
      <c r="L3642">
        <v>0</v>
      </c>
      <c r="M3642">
        <v>30</v>
      </c>
      <c r="N3642">
        <v>-3498</v>
      </c>
      <c r="O3642">
        <v>4.137931</v>
      </c>
      <c r="P3642">
        <v>7</v>
      </c>
      <c r="Q3642">
        <v>0.96551699999999996</v>
      </c>
      <c r="R3642" t="s">
        <v>43</v>
      </c>
      <c r="S3642" t="s">
        <v>43</v>
      </c>
    </row>
    <row r="3643" spans="1:19">
      <c r="A3643">
        <v>5955</v>
      </c>
      <c r="B3643">
        <v>1875</v>
      </c>
      <c r="C3643">
        <v>722</v>
      </c>
      <c r="D3643">
        <v>54696.09</v>
      </c>
      <c r="E3643">
        <v>690</v>
      </c>
      <c r="F3643">
        <v>60274.09</v>
      </c>
      <c r="G3643">
        <v>87.353753999999995</v>
      </c>
      <c r="H3643">
        <v>55.875</v>
      </c>
      <c r="I3643">
        <v>31.478753999999999</v>
      </c>
      <c r="J3643">
        <v>1.5633779999999999</v>
      </c>
      <c r="K3643">
        <v>0</v>
      </c>
      <c r="L3643">
        <v>0</v>
      </c>
      <c r="M3643">
        <v>32</v>
      </c>
      <c r="N3643">
        <v>-5578</v>
      </c>
      <c r="O3643">
        <v>4.4321330000000003</v>
      </c>
      <c r="P3643">
        <v>3</v>
      </c>
      <c r="Q3643">
        <v>0.41551199999999999</v>
      </c>
      <c r="R3643" t="s">
        <v>43</v>
      </c>
      <c r="S3643" t="s">
        <v>43</v>
      </c>
    </row>
    <row r="3644" spans="1:19">
      <c r="A3644">
        <v>4299</v>
      </c>
      <c r="B3644">
        <v>1267</v>
      </c>
      <c r="C3644">
        <v>722</v>
      </c>
      <c r="D3644">
        <v>15973.48</v>
      </c>
      <c r="E3644">
        <v>709</v>
      </c>
      <c r="F3644">
        <v>17966.48</v>
      </c>
      <c r="G3644">
        <v>25.340592000000001</v>
      </c>
      <c r="H3644">
        <v>16.16</v>
      </c>
      <c r="I3644">
        <v>9.1805920000000008</v>
      </c>
      <c r="J3644">
        <v>1.568106</v>
      </c>
      <c r="K3644">
        <v>0</v>
      </c>
      <c r="L3644">
        <v>0</v>
      </c>
      <c r="M3644">
        <v>13</v>
      </c>
      <c r="N3644">
        <v>-1993</v>
      </c>
      <c r="O3644">
        <v>1.800554</v>
      </c>
      <c r="P3644">
        <v>3</v>
      </c>
      <c r="Q3644">
        <v>0.41551199999999999</v>
      </c>
      <c r="R3644" t="s">
        <v>43</v>
      </c>
      <c r="S3644" t="s">
        <v>43</v>
      </c>
    </row>
    <row r="3645" spans="1:19">
      <c r="A3645">
        <v>4616</v>
      </c>
      <c r="B3645">
        <v>1731</v>
      </c>
      <c r="C3645">
        <v>721</v>
      </c>
      <c r="D3645">
        <v>34389.56</v>
      </c>
      <c r="E3645">
        <v>688</v>
      </c>
      <c r="F3645">
        <v>38629.56</v>
      </c>
      <c r="G3645">
        <v>56.147615999999999</v>
      </c>
      <c r="H3645">
        <v>46.924999999999997</v>
      </c>
      <c r="I3645">
        <v>9.2226160000000004</v>
      </c>
      <c r="J3645">
        <v>1.196539</v>
      </c>
      <c r="K3645">
        <v>0</v>
      </c>
      <c r="L3645">
        <v>0</v>
      </c>
      <c r="M3645">
        <v>33</v>
      </c>
      <c r="N3645">
        <v>-4240</v>
      </c>
      <c r="O3645">
        <v>4.5769760000000002</v>
      </c>
      <c r="P3645">
        <v>8</v>
      </c>
      <c r="Q3645">
        <v>1.1095699999999999</v>
      </c>
      <c r="R3645" t="s">
        <v>43</v>
      </c>
      <c r="S3645" t="s">
        <v>43</v>
      </c>
    </row>
    <row r="3646" spans="1:19">
      <c r="A3646">
        <v>3248</v>
      </c>
      <c r="B3646">
        <v>1981</v>
      </c>
      <c r="C3646">
        <v>718</v>
      </c>
      <c r="D3646">
        <v>26990.44</v>
      </c>
      <c r="E3646">
        <v>645</v>
      </c>
      <c r="F3646">
        <v>35300.44</v>
      </c>
      <c r="G3646">
        <v>54.729363999999997</v>
      </c>
      <c r="H3646">
        <v>43.32</v>
      </c>
      <c r="I3646">
        <v>11.409364</v>
      </c>
      <c r="J3646">
        <v>1.263374</v>
      </c>
      <c r="K3646">
        <v>0</v>
      </c>
      <c r="L3646">
        <v>0</v>
      </c>
      <c r="M3646">
        <v>73</v>
      </c>
      <c r="N3646">
        <v>-8310</v>
      </c>
      <c r="O3646">
        <v>10.167130999999999</v>
      </c>
      <c r="P3646">
        <v>22</v>
      </c>
      <c r="Q3646">
        <v>3.0640670000000001</v>
      </c>
      <c r="R3646" t="s">
        <v>43</v>
      </c>
      <c r="S3646" t="s">
        <v>43</v>
      </c>
    </row>
    <row r="3647" spans="1:19">
      <c r="A3647">
        <v>4155</v>
      </c>
      <c r="B3647">
        <v>247</v>
      </c>
      <c r="C3647">
        <v>714</v>
      </c>
      <c r="D3647">
        <v>33510.57</v>
      </c>
      <c r="E3647">
        <v>692</v>
      </c>
      <c r="F3647">
        <v>35355.57</v>
      </c>
      <c r="G3647">
        <v>51.091864000000001</v>
      </c>
      <c r="H3647">
        <v>51.715000000000003</v>
      </c>
      <c r="I3647">
        <v>-0.62313600000000002</v>
      </c>
      <c r="J3647">
        <v>0.98795100000000002</v>
      </c>
      <c r="K3647">
        <v>0</v>
      </c>
      <c r="L3647">
        <v>0</v>
      </c>
      <c r="M3647">
        <v>22</v>
      </c>
      <c r="N3647">
        <v>-1845</v>
      </c>
      <c r="O3647">
        <v>3.081232</v>
      </c>
      <c r="P3647">
        <v>10</v>
      </c>
      <c r="Q3647">
        <v>1.40056</v>
      </c>
      <c r="R3647" t="s">
        <v>43</v>
      </c>
      <c r="S3647" t="s">
        <v>43</v>
      </c>
    </row>
    <row r="3648" spans="1:19">
      <c r="A3648">
        <v>213</v>
      </c>
      <c r="B3648">
        <v>804</v>
      </c>
      <c r="C3648">
        <v>714</v>
      </c>
      <c r="D3648">
        <v>30267.360000000001</v>
      </c>
      <c r="E3648">
        <v>683</v>
      </c>
      <c r="F3648">
        <v>32992.36</v>
      </c>
      <c r="G3648">
        <v>48.305065999999997</v>
      </c>
      <c r="H3648">
        <v>23.25</v>
      </c>
      <c r="I3648">
        <v>25.055066</v>
      </c>
      <c r="J3648">
        <v>2.0776370000000002</v>
      </c>
      <c r="K3648">
        <v>0</v>
      </c>
      <c r="L3648">
        <v>0</v>
      </c>
      <c r="M3648">
        <v>31</v>
      </c>
      <c r="N3648">
        <v>-2725</v>
      </c>
      <c r="O3648">
        <v>4.3417370000000002</v>
      </c>
      <c r="P3648">
        <v>7</v>
      </c>
      <c r="Q3648">
        <v>0.98039200000000004</v>
      </c>
      <c r="R3648" t="s">
        <v>43</v>
      </c>
      <c r="S3648" t="s">
        <v>43</v>
      </c>
    </row>
    <row r="3649" spans="1:19">
      <c r="A3649">
        <v>2382</v>
      </c>
      <c r="B3649">
        <v>1740</v>
      </c>
      <c r="C3649">
        <v>710</v>
      </c>
      <c r="D3649">
        <v>30143.34</v>
      </c>
      <c r="E3649">
        <v>675</v>
      </c>
      <c r="F3649">
        <v>34565.339999999997</v>
      </c>
      <c r="G3649">
        <v>51.207911000000003</v>
      </c>
      <c r="H3649">
        <v>27.72</v>
      </c>
      <c r="I3649">
        <v>23.487911</v>
      </c>
      <c r="J3649">
        <v>1.8473269999999999</v>
      </c>
      <c r="K3649">
        <v>0</v>
      </c>
      <c r="L3649">
        <v>0</v>
      </c>
      <c r="M3649">
        <v>35</v>
      </c>
      <c r="N3649">
        <v>-4422</v>
      </c>
      <c r="O3649">
        <v>4.9295770000000001</v>
      </c>
      <c r="P3649">
        <v>13</v>
      </c>
      <c r="Q3649">
        <v>1.830986</v>
      </c>
      <c r="R3649" t="s">
        <v>43</v>
      </c>
      <c r="S3649" t="s">
        <v>43</v>
      </c>
    </row>
    <row r="3650" spans="1:19">
      <c r="A3650">
        <v>4021</v>
      </c>
      <c r="B3650">
        <v>530</v>
      </c>
      <c r="C3650">
        <v>710</v>
      </c>
      <c r="D3650">
        <v>11794.41</v>
      </c>
      <c r="E3650">
        <v>692</v>
      </c>
      <c r="F3650">
        <v>14613.41</v>
      </c>
      <c r="G3650">
        <v>21.117645</v>
      </c>
      <c r="H3650">
        <v>3.46</v>
      </c>
      <c r="I3650">
        <v>17.657644999999999</v>
      </c>
      <c r="J3650">
        <v>6.1033660000000003</v>
      </c>
      <c r="K3650">
        <v>0</v>
      </c>
      <c r="L3650">
        <v>0</v>
      </c>
      <c r="M3650">
        <v>18</v>
      </c>
      <c r="N3650">
        <v>-2819</v>
      </c>
      <c r="O3650">
        <v>2.5352109999999999</v>
      </c>
      <c r="P3650">
        <v>13</v>
      </c>
      <c r="Q3650">
        <v>1.830986</v>
      </c>
      <c r="R3650" t="s">
        <v>43</v>
      </c>
      <c r="S3650" t="s">
        <v>43</v>
      </c>
    </row>
    <row r="3651" spans="1:19">
      <c r="A3651">
        <v>374</v>
      </c>
      <c r="B3651">
        <v>1115</v>
      </c>
      <c r="C3651">
        <v>709</v>
      </c>
      <c r="D3651">
        <v>40639.64</v>
      </c>
      <c r="E3651">
        <v>683</v>
      </c>
      <c r="F3651">
        <v>43169.64</v>
      </c>
      <c r="G3651">
        <v>63.205914999999997</v>
      </c>
      <c r="H3651">
        <v>64.03</v>
      </c>
      <c r="I3651">
        <v>-0.82408499999999996</v>
      </c>
      <c r="J3651">
        <v>0.98712999999999995</v>
      </c>
      <c r="K3651">
        <v>1</v>
      </c>
      <c r="L3651">
        <v>0.141044</v>
      </c>
      <c r="M3651">
        <v>25</v>
      </c>
      <c r="N3651">
        <v>-2530</v>
      </c>
      <c r="O3651">
        <v>3.5260929999999999</v>
      </c>
      <c r="P3651">
        <v>16</v>
      </c>
      <c r="Q3651">
        <v>2.2566999999999999</v>
      </c>
      <c r="R3651" t="s">
        <v>43</v>
      </c>
      <c r="S3651" t="s">
        <v>43</v>
      </c>
    </row>
    <row r="3652" spans="1:19">
      <c r="A3652">
        <v>2073</v>
      </c>
      <c r="B3652">
        <v>692</v>
      </c>
      <c r="C3652">
        <v>709</v>
      </c>
      <c r="D3652">
        <v>15568.57</v>
      </c>
      <c r="E3652">
        <v>676</v>
      </c>
      <c r="F3652">
        <v>18606.57</v>
      </c>
      <c r="G3652">
        <v>27.524512000000001</v>
      </c>
      <c r="H3652">
        <v>19.920000000000002</v>
      </c>
      <c r="I3652">
        <v>7.6045119999999997</v>
      </c>
      <c r="J3652">
        <v>1.381753</v>
      </c>
      <c r="K3652">
        <v>0</v>
      </c>
      <c r="L3652">
        <v>0</v>
      </c>
      <c r="M3652">
        <v>33</v>
      </c>
      <c r="N3652">
        <v>-3038</v>
      </c>
      <c r="O3652">
        <v>4.6544429999999997</v>
      </c>
      <c r="P3652">
        <v>9</v>
      </c>
      <c r="Q3652">
        <v>1.2693939999999999</v>
      </c>
      <c r="R3652" t="s">
        <v>43</v>
      </c>
      <c r="S3652" t="s">
        <v>43</v>
      </c>
    </row>
    <row r="3653" spans="1:19">
      <c r="A3653">
        <v>2919</v>
      </c>
      <c r="B3653">
        <v>2</v>
      </c>
      <c r="C3653">
        <v>709</v>
      </c>
      <c r="D3653">
        <v>23822.33</v>
      </c>
      <c r="E3653">
        <v>675</v>
      </c>
      <c r="F3653">
        <v>26834.33</v>
      </c>
      <c r="G3653">
        <v>39.754562999999997</v>
      </c>
      <c r="H3653">
        <v>26.43</v>
      </c>
      <c r="I3653">
        <v>13.324562999999999</v>
      </c>
      <c r="J3653">
        <v>1.5041450000000001</v>
      </c>
      <c r="K3653">
        <v>0</v>
      </c>
      <c r="L3653">
        <v>0</v>
      </c>
      <c r="M3653">
        <v>34</v>
      </c>
      <c r="N3653">
        <v>-3012</v>
      </c>
      <c r="O3653">
        <v>4.7954869999999996</v>
      </c>
      <c r="P3653">
        <v>7</v>
      </c>
      <c r="Q3653">
        <v>0.98730600000000002</v>
      </c>
      <c r="R3653" t="s">
        <v>43</v>
      </c>
      <c r="S3653" t="s">
        <v>43</v>
      </c>
    </row>
    <row r="3654" spans="1:19">
      <c r="A3654">
        <v>2120</v>
      </c>
      <c r="B3654">
        <v>125</v>
      </c>
      <c r="C3654">
        <v>708</v>
      </c>
      <c r="D3654">
        <v>28197.87</v>
      </c>
      <c r="E3654">
        <v>670</v>
      </c>
      <c r="F3654">
        <v>32296.87</v>
      </c>
      <c r="G3654">
        <v>48.204284000000001</v>
      </c>
      <c r="H3654">
        <v>25.145</v>
      </c>
      <c r="I3654">
        <v>23.059284000000002</v>
      </c>
      <c r="J3654">
        <v>1.917052</v>
      </c>
      <c r="K3654">
        <v>0</v>
      </c>
      <c r="L3654">
        <v>0</v>
      </c>
      <c r="M3654">
        <v>38</v>
      </c>
      <c r="N3654">
        <v>-4099</v>
      </c>
      <c r="O3654">
        <v>5.3672319999999996</v>
      </c>
      <c r="P3654">
        <v>4</v>
      </c>
      <c r="Q3654">
        <v>0.56497200000000003</v>
      </c>
      <c r="R3654" t="s">
        <v>43</v>
      </c>
      <c r="S3654" t="s">
        <v>43</v>
      </c>
    </row>
    <row r="3655" spans="1:19">
      <c r="A3655">
        <v>2365</v>
      </c>
      <c r="B3655">
        <v>172</v>
      </c>
      <c r="C3655">
        <v>708</v>
      </c>
      <c r="D3655">
        <v>31703.74</v>
      </c>
      <c r="E3655">
        <v>692</v>
      </c>
      <c r="F3655">
        <v>35111.74</v>
      </c>
      <c r="G3655">
        <v>50.739508999999998</v>
      </c>
      <c r="H3655">
        <v>35.314999999999998</v>
      </c>
      <c r="I3655">
        <v>15.424509</v>
      </c>
      <c r="J3655">
        <v>1.436769</v>
      </c>
      <c r="K3655">
        <v>0</v>
      </c>
      <c r="L3655">
        <v>0</v>
      </c>
      <c r="M3655">
        <v>16</v>
      </c>
      <c r="N3655">
        <v>-3408</v>
      </c>
      <c r="O3655">
        <v>2.259887</v>
      </c>
      <c r="P3655">
        <v>19</v>
      </c>
      <c r="Q3655">
        <v>2.6836159999999998</v>
      </c>
      <c r="R3655" t="s">
        <v>43</v>
      </c>
      <c r="S3655" t="s">
        <v>43</v>
      </c>
    </row>
    <row r="3656" spans="1:19">
      <c r="A3656">
        <v>3697</v>
      </c>
      <c r="B3656">
        <v>1649</v>
      </c>
      <c r="C3656">
        <v>695</v>
      </c>
      <c r="D3656">
        <v>14795.47</v>
      </c>
      <c r="E3656">
        <v>693</v>
      </c>
      <c r="F3656">
        <v>15310.47</v>
      </c>
      <c r="G3656">
        <v>22.093029999999999</v>
      </c>
      <c r="H3656">
        <v>10.37</v>
      </c>
      <c r="I3656">
        <v>11.72303</v>
      </c>
      <c r="J3656">
        <v>2.1304750000000001</v>
      </c>
      <c r="K3656">
        <v>0</v>
      </c>
      <c r="L3656">
        <v>0</v>
      </c>
      <c r="M3656">
        <v>2</v>
      </c>
      <c r="N3656">
        <v>-515</v>
      </c>
      <c r="O3656">
        <v>0.28777000000000003</v>
      </c>
      <c r="P3656">
        <v>10</v>
      </c>
      <c r="Q3656">
        <v>1.438849</v>
      </c>
      <c r="R3656" t="s">
        <v>43</v>
      </c>
      <c r="S3656" t="s">
        <v>43</v>
      </c>
    </row>
    <row r="3657" spans="1:19">
      <c r="A3657">
        <v>1144</v>
      </c>
      <c r="B3657">
        <v>320</v>
      </c>
      <c r="C3657">
        <v>694</v>
      </c>
      <c r="D3657">
        <v>47928.27</v>
      </c>
      <c r="E3657">
        <v>653</v>
      </c>
      <c r="F3657">
        <v>53919.27</v>
      </c>
      <c r="G3657">
        <v>82.571623000000002</v>
      </c>
      <c r="H3657">
        <v>63.92</v>
      </c>
      <c r="I3657">
        <v>18.651623000000001</v>
      </c>
      <c r="J3657">
        <v>1.2917959999999999</v>
      </c>
      <c r="K3657">
        <v>0</v>
      </c>
      <c r="L3657">
        <v>0</v>
      </c>
      <c r="M3657">
        <v>41</v>
      </c>
      <c r="N3657">
        <v>-5991</v>
      </c>
      <c r="O3657">
        <v>5.9077809999999999</v>
      </c>
      <c r="P3657">
        <v>9</v>
      </c>
      <c r="Q3657">
        <v>1.2968299999999999</v>
      </c>
      <c r="R3657" t="s">
        <v>43</v>
      </c>
      <c r="S3657" t="s">
        <v>43</v>
      </c>
    </row>
    <row r="3658" spans="1:19">
      <c r="A3658">
        <v>3299</v>
      </c>
      <c r="B3658">
        <v>779</v>
      </c>
      <c r="C3658">
        <v>688</v>
      </c>
      <c r="D3658">
        <v>25851.53</v>
      </c>
      <c r="E3658">
        <v>678</v>
      </c>
      <c r="F3658">
        <v>26486.53</v>
      </c>
      <c r="G3658">
        <v>39.065677999999998</v>
      </c>
      <c r="H3658">
        <v>24.204999999999998</v>
      </c>
      <c r="I3658">
        <v>14.860678</v>
      </c>
      <c r="J3658">
        <v>1.6139509999999999</v>
      </c>
      <c r="K3658">
        <v>0</v>
      </c>
      <c r="L3658">
        <v>0</v>
      </c>
      <c r="M3658">
        <v>10</v>
      </c>
      <c r="N3658">
        <v>-635</v>
      </c>
      <c r="O3658">
        <v>1.4534879999999999</v>
      </c>
      <c r="P3658">
        <v>15</v>
      </c>
      <c r="Q3658">
        <v>2.1802329999999999</v>
      </c>
      <c r="R3658" t="s">
        <v>43</v>
      </c>
      <c r="S3658" t="s">
        <v>43</v>
      </c>
    </row>
    <row r="3659" spans="1:19">
      <c r="A3659">
        <v>5728</v>
      </c>
      <c r="B3659">
        <v>1644</v>
      </c>
      <c r="C3659">
        <v>686</v>
      </c>
      <c r="D3659">
        <v>34830.589999999997</v>
      </c>
      <c r="E3659">
        <v>677</v>
      </c>
      <c r="F3659">
        <v>35363.589999999997</v>
      </c>
      <c r="G3659">
        <v>52.235731000000001</v>
      </c>
      <c r="H3659">
        <v>44.74</v>
      </c>
      <c r="I3659">
        <v>7.4957310000000001</v>
      </c>
      <c r="J3659">
        <v>1.16754</v>
      </c>
      <c r="K3659">
        <v>7</v>
      </c>
      <c r="L3659">
        <v>1.020408</v>
      </c>
      <c r="M3659">
        <v>2</v>
      </c>
      <c r="N3659">
        <v>-533</v>
      </c>
      <c r="O3659">
        <v>0.291545</v>
      </c>
      <c r="P3659">
        <v>17</v>
      </c>
      <c r="Q3659">
        <v>2.4781339999999998</v>
      </c>
      <c r="R3659" t="s">
        <v>43</v>
      </c>
      <c r="S3659" t="s">
        <v>43</v>
      </c>
    </row>
    <row r="3660" spans="1:19">
      <c r="A3660">
        <v>3620</v>
      </c>
      <c r="B3660">
        <v>205</v>
      </c>
      <c r="C3660">
        <v>685</v>
      </c>
      <c r="D3660">
        <v>24878.13</v>
      </c>
      <c r="E3660">
        <v>642</v>
      </c>
      <c r="F3660">
        <v>28912.13</v>
      </c>
      <c r="G3660">
        <v>45.034469999999999</v>
      </c>
      <c r="H3660">
        <v>18.914999999999999</v>
      </c>
      <c r="I3660">
        <v>26.11947</v>
      </c>
      <c r="J3660">
        <v>2.380887</v>
      </c>
      <c r="K3660">
        <v>0</v>
      </c>
      <c r="L3660">
        <v>0</v>
      </c>
      <c r="M3660">
        <v>43</v>
      </c>
      <c r="N3660">
        <v>-4034</v>
      </c>
      <c r="O3660">
        <v>6.2773719999999997</v>
      </c>
      <c r="P3660">
        <v>11</v>
      </c>
      <c r="Q3660">
        <v>1.605839</v>
      </c>
      <c r="R3660" t="s">
        <v>43</v>
      </c>
      <c r="S3660" t="s">
        <v>43</v>
      </c>
    </row>
    <row r="3661" spans="1:19">
      <c r="A3661">
        <v>2715</v>
      </c>
      <c r="B3661">
        <v>1520</v>
      </c>
      <c r="C3661">
        <v>684</v>
      </c>
      <c r="D3661">
        <v>16677.189999999999</v>
      </c>
      <c r="E3661">
        <v>676</v>
      </c>
      <c r="F3661">
        <v>17328.189999999999</v>
      </c>
      <c r="G3661">
        <v>25.633417000000001</v>
      </c>
      <c r="H3661">
        <v>17.559999999999999</v>
      </c>
      <c r="I3661">
        <v>8.0734169999999992</v>
      </c>
      <c r="J3661">
        <v>1.459762</v>
      </c>
      <c r="K3661">
        <v>0</v>
      </c>
      <c r="L3661">
        <v>0</v>
      </c>
      <c r="M3661">
        <v>8</v>
      </c>
      <c r="N3661">
        <v>-651</v>
      </c>
      <c r="O3661">
        <v>1.169591</v>
      </c>
      <c r="P3661">
        <v>10</v>
      </c>
      <c r="Q3661">
        <v>1.4619880000000001</v>
      </c>
      <c r="R3661" t="s">
        <v>43</v>
      </c>
      <c r="S3661" t="s">
        <v>43</v>
      </c>
    </row>
    <row r="3662" spans="1:19">
      <c r="A3662">
        <v>2772</v>
      </c>
      <c r="B3662">
        <v>942</v>
      </c>
      <c r="C3662">
        <v>684</v>
      </c>
      <c r="D3662">
        <v>48044.55</v>
      </c>
      <c r="E3662">
        <v>643</v>
      </c>
      <c r="F3662">
        <v>53244.55</v>
      </c>
      <c r="G3662">
        <v>82.806454000000002</v>
      </c>
      <c r="H3662">
        <v>62</v>
      </c>
      <c r="I3662">
        <v>20.806453999999999</v>
      </c>
      <c r="J3662">
        <v>1.335588</v>
      </c>
      <c r="K3662">
        <v>0</v>
      </c>
      <c r="L3662">
        <v>0</v>
      </c>
      <c r="M3662">
        <v>41</v>
      </c>
      <c r="N3662">
        <v>-5200</v>
      </c>
      <c r="O3662">
        <v>5.9941519999999997</v>
      </c>
      <c r="P3662">
        <v>10</v>
      </c>
      <c r="Q3662">
        <v>1.4619880000000001</v>
      </c>
      <c r="R3662" t="s">
        <v>43</v>
      </c>
      <c r="S3662" t="s">
        <v>43</v>
      </c>
    </row>
    <row r="3663" spans="1:19">
      <c r="A3663">
        <v>5425</v>
      </c>
      <c r="B3663">
        <v>322</v>
      </c>
      <c r="C3663">
        <v>683</v>
      </c>
      <c r="D3663">
        <v>8456.35</v>
      </c>
      <c r="E3663">
        <v>665</v>
      </c>
      <c r="F3663">
        <v>10355.35</v>
      </c>
      <c r="G3663">
        <v>15.571955000000001</v>
      </c>
      <c r="H3663">
        <v>3.76</v>
      </c>
      <c r="I3663">
        <v>11.811954999999999</v>
      </c>
      <c r="J3663">
        <v>4.1414770000000001</v>
      </c>
      <c r="K3663">
        <v>0</v>
      </c>
      <c r="L3663">
        <v>0</v>
      </c>
      <c r="M3663">
        <v>18</v>
      </c>
      <c r="N3663">
        <v>-1899</v>
      </c>
      <c r="O3663">
        <v>2.6354320000000002</v>
      </c>
      <c r="P3663">
        <v>10</v>
      </c>
      <c r="Q3663">
        <v>1.464129</v>
      </c>
      <c r="R3663" t="s">
        <v>43</v>
      </c>
      <c r="S3663" t="s">
        <v>43</v>
      </c>
    </row>
    <row r="3664" spans="1:19">
      <c r="A3664">
        <v>317</v>
      </c>
      <c r="B3664">
        <v>391</v>
      </c>
      <c r="C3664">
        <v>682</v>
      </c>
      <c r="D3664">
        <v>26669.37</v>
      </c>
      <c r="E3664">
        <v>608</v>
      </c>
      <c r="F3664">
        <v>33164.370000000003</v>
      </c>
      <c r="G3664">
        <v>54.546661</v>
      </c>
      <c r="H3664">
        <v>42.244999999999997</v>
      </c>
      <c r="I3664">
        <v>12.301660999999999</v>
      </c>
      <c r="J3664">
        <v>1.2911980000000001</v>
      </c>
      <c r="K3664">
        <v>0</v>
      </c>
      <c r="L3664">
        <v>0</v>
      </c>
      <c r="M3664">
        <v>74</v>
      </c>
      <c r="N3664">
        <v>-6495</v>
      </c>
      <c r="O3664">
        <v>10.850440000000001</v>
      </c>
      <c r="P3664">
        <v>13</v>
      </c>
      <c r="Q3664">
        <v>1.906158</v>
      </c>
      <c r="R3664" t="s">
        <v>43</v>
      </c>
      <c r="S3664" t="s">
        <v>43</v>
      </c>
    </row>
    <row r="3665" spans="1:19">
      <c r="A3665">
        <v>4061</v>
      </c>
      <c r="B3665">
        <v>1523</v>
      </c>
      <c r="C3665">
        <v>682</v>
      </c>
      <c r="D3665">
        <v>11982.88</v>
      </c>
      <c r="E3665">
        <v>651</v>
      </c>
      <c r="F3665">
        <v>14268.88</v>
      </c>
      <c r="G3665">
        <v>21.918402</v>
      </c>
      <c r="H3665">
        <v>2.4900000000000002</v>
      </c>
      <c r="I3665">
        <v>19.428401999999998</v>
      </c>
      <c r="J3665">
        <v>8.8025710000000004</v>
      </c>
      <c r="K3665">
        <v>0</v>
      </c>
      <c r="L3665">
        <v>0</v>
      </c>
      <c r="M3665">
        <v>31</v>
      </c>
      <c r="N3665">
        <v>-2286</v>
      </c>
      <c r="O3665">
        <v>4.5454549999999996</v>
      </c>
      <c r="P3665">
        <v>10</v>
      </c>
      <c r="Q3665">
        <v>1.4662759999999999</v>
      </c>
      <c r="R3665" t="s">
        <v>43</v>
      </c>
      <c r="S3665" t="s">
        <v>43</v>
      </c>
    </row>
    <row r="3666" spans="1:19">
      <c r="A3666">
        <v>3535</v>
      </c>
      <c r="B3666">
        <v>1820</v>
      </c>
      <c r="C3666">
        <v>679</v>
      </c>
      <c r="D3666">
        <v>29063.72</v>
      </c>
      <c r="E3666">
        <v>632</v>
      </c>
      <c r="F3666">
        <v>33112.720000000001</v>
      </c>
      <c r="G3666">
        <v>52.393543999999999</v>
      </c>
      <c r="H3666">
        <v>49.99</v>
      </c>
      <c r="I3666">
        <v>2.4035440000000001</v>
      </c>
      <c r="J3666">
        <v>1.0480799999999999</v>
      </c>
      <c r="K3666">
        <v>0</v>
      </c>
      <c r="L3666">
        <v>0</v>
      </c>
      <c r="M3666">
        <v>47</v>
      </c>
      <c r="N3666">
        <v>-4049</v>
      </c>
      <c r="O3666">
        <v>6.9219439999999999</v>
      </c>
      <c r="P3666">
        <v>12</v>
      </c>
      <c r="Q3666">
        <v>1.7673049999999999</v>
      </c>
      <c r="R3666" t="s">
        <v>43</v>
      </c>
      <c r="S3666" t="s">
        <v>43</v>
      </c>
    </row>
    <row r="3667" spans="1:19">
      <c r="A3667">
        <v>2230</v>
      </c>
      <c r="B3667">
        <v>759</v>
      </c>
      <c r="C3667">
        <v>678</v>
      </c>
      <c r="D3667">
        <v>34231.24</v>
      </c>
      <c r="E3667">
        <v>634</v>
      </c>
      <c r="F3667">
        <v>38796.239999999998</v>
      </c>
      <c r="G3667">
        <v>61.192807999999999</v>
      </c>
      <c r="H3667">
        <v>42.03</v>
      </c>
      <c r="I3667">
        <v>19.162807999999998</v>
      </c>
      <c r="J3667">
        <v>1.455932</v>
      </c>
      <c r="K3667">
        <v>0</v>
      </c>
      <c r="L3667">
        <v>0</v>
      </c>
      <c r="M3667">
        <v>44</v>
      </c>
      <c r="N3667">
        <v>-4565</v>
      </c>
      <c r="O3667">
        <v>6.4896760000000002</v>
      </c>
      <c r="P3667">
        <v>7</v>
      </c>
      <c r="Q3667">
        <v>1.032448</v>
      </c>
      <c r="R3667" t="s">
        <v>43</v>
      </c>
      <c r="S3667" t="s">
        <v>43</v>
      </c>
    </row>
    <row r="3668" spans="1:19">
      <c r="A3668">
        <v>5394</v>
      </c>
      <c r="B3668">
        <v>1281</v>
      </c>
      <c r="C3668">
        <v>676</v>
      </c>
      <c r="D3668">
        <v>7081.64</v>
      </c>
      <c r="E3668">
        <v>639</v>
      </c>
      <c r="F3668">
        <v>9759.64</v>
      </c>
      <c r="G3668">
        <v>15.273301999999999</v>
      </c>
      <c r="H3668">
        <v>8.77</v>
      </c>
      <c r="I3668">
        <v>6.5033019999999997</v>
      </c>
      <c r="J3668">
        <v>1.7415400000000001</v>
      </c>
      <c r="K3668">
        <v>0</v>
      </c>
      <c r="L3668">
        <v>0</v>
      </c>
      <c r="M3668">
        <v>37</v>
      </c>
      <c r="N3668">
        <v>-2678</v>
      </c>
      <c r="O3668">
        <v>5.4733729999999996</v>
      </c>
      <c r="P3668">
        <v>7</v>
      </c>
      <c r="Q3668">
        <v>1.0355030000000001</v>
      </c>
      <c r="R3668" t="s">
        <v>43</v>
      </c>
      <c r="S3668" t="s">
        <v>43</v>
      </c>
    </row>
    <row r="3669" spans="1:19">
      <c r="A3669">
        <v>4040</v>
      </c>
      <c r="B3669">
        <v>584</v>
      </c>
      <c r="C3669">
        <v>676</v>
      </c>
      <c r="D3669">
        <v>20076.509999999998</v>
      </c>
      <c r="E3669">
        <v>655</v>
      </c>
      <c r="F3669">
        <v>21998.51</v>
      </c>
      <c r="G3669">
        <v>33.585510999999997</v>
      </c>
      <c r="H3669">
        <v>24.83</v>
      </c>
      <c r="I3669">
        <v>8.7555110000000003</v>
      </c>
      <c r="J3669">
        <v>1.3526180000000001</v>
      </c>
      <c r="K3669">
        <v>0</v>
      </c>
      <c r="L3669">
        <v>0</v>
      </c>
      <c r="M3669">
        <v>21</v>
      </c>
      <c r="N3669">
        <v>-1922</v>
      </c>
      <c r="O3669">
        <v>3.106509</v>
      </c>
      <c r="P3669">
        <v>9</v>
      </c>
      <c r="Q3669">
        <v>1.331361</v>
      </c>
      <c r="R3669" t="s">
        <v>43</v>
      </c>
      <c r="S3669" t="s">
        <v>43</v>
      </c>
    </row>
    <row r="3670" spans="1:19">
      <c r="A3670">
        <v>4044</v>
      </c>
      <c r="B3670">
        <v>1793</v>
      </c>
      <c r="C3670">
        <v>673</v>
      </c>
      <c r="D3670">
        <v>35274.92</v>
      </c>
      <c r="E3670">
        <v>617</v>
      </c>
      <c r="F3670">
        <v>42027.92</v>
      </c>
      <c r="G3670">
        <v>68.116563999999997</v>
      </c>
      <c r="H3670">
        <v>57.47</v>
      </c>
      <c r="I3670">
        <v>10.646564</v>
      </c>
      <c r="J3670">
        <v>1.185254</v>
      </c>
      <c r="K3670">
        <v>0</v>
      </c>
      <c r="L3670">
        <v>0</v>
      </c>
      <c r="M3670">
        <v>56</v>
      </c>
      <c r="N3670">
        <v>-6753</v>
      </c>
      <c r="O3670">
        <v>8.3209510000000009</v>
      </c>
      <c r="P3670">
        <v>14</v>
      </c>
      <c r="Q3670">
        <v>2.080238</v>
      </c>
      <c r="R3670" t="s">
        <v>43</v>
      </c>
      <c r="S3670" t="s">
        <v>43</v>
      </c>
    </row>
    <row r="3671" spans="1:19">
      <c r="A3671">
        <v>2553</v>
      </c>
      <c r="B3671">
        <v>804</v>
      </c>
      <c r="C3671">
        <v>671</v>
      </c>
      <c r="D3671">
        <v>15817.94</v>
      </c>
      <c r="E3671">
        <v>648</v>
      </c>
      <c r="F3671">
        <v>18090.939999999999</v>
      </c>
      <c r="G3671">
        <v>27.918116999999999</v>
      </c>
      <c r="H3671">
        <v>11.505000000000001</v>
      </c>
      <c r="I3671">
        <v>16.413117</v>
      </c>
      <c r="J3671">
        <v>2.4266070000000002</v>
      </c>
      <c r="K3671">
        <v>0</v>
      </c>
      <c r="L3671">
        <v>0</v>
      </c>
      <c r="M3671">
        <v>23</v>
      </c>
      <c r="N3671">
        <v>-2273</v>
      </c>
      <c r="O3671">
        <v>3.4277199999999999</v>
      </c>
      <c r="P3671">
        <v>10</v>
      </c>
      <c r="Q3671">
        <v>1.490313</v>
      </c>
      <c r="R3671" t="s">
        <v>43</v>
      </c>
      <c r="S3671" t="s">
        <v>43</v>
      </c>
    </row>
    <row r="3672" spans="1:19">
      <c r="A3672">
        <v>5919</v>
      </c>
      <c r="B3672">
        <v>1591</v>
      </c>
      <c r="C3672">
        <v>671</v>
      </c>
      <c r="D3672">
        <v>23341</v>
      </c>
      <c r="E3672">
        <v>650</v>
      </c>
      <c r="F3672">
        <v>25697</v>
      </c>
      <c r="G3672">
        <v>39.533845999999997</v>
      </c>
      <c r="H3672">
        <v>21.815000000000001</v>
      </c>
      <c r="I3672">
        <v>17.718845999999999</v>
      </c>
      <c r="J3672">
        <v>1.8122320000000001</v>
      </c>
      <c r="K3672">
        <v>0</v>
      </c>
      <c r="L3672">
        <v>0</v>
      </c>
      <c r="M3672">
        <v>21</v>
      </c>
      <c r="N3672">
        <v>-2356</v>
      </c>
      <c r="O3672">
        <v>3.1296569999999999</v>
      </c>
      <c r="P3672">
        <v>8</v>
      </c>
      <c r="Q3672">
        <v>1.19225</v>
      </c>
      <c r="R3672" t="s">
        <v>43</v>
      </c>
      <c r="S3672" t="s">
        <v>43</v>
      </c>
    </row>
    <row r="3673" spans="1:19">
      <c r="A3673">
        <v>209</v>
      </c>
      <c r="B3673">
        <v>1334</v>
      </c>
      <c r="C3673">
        <v>668</v>
      </c>
      <c r="D3673">
        <v>27485.200000000001</v>
      </c>
      <c r="E3673">
        <v>610</v>
      </c>
      <c r="F3673">
        <v>33117.199999999997</v>
      </c>
      <c r="G3673">
        <v>54.290492</v>
      </c>
      <c r="H3673">
        <v>35.200000000000003</v>
      </c>
      <c r="I3673">
        <v>19.090492000000001</v>
      </c>
      <c r="J3673">
        <v>1.5423439999999999</v>
      </c>
      <c r="K3673">
        <v>0</v>
      </c>
      <c r="L3673">
        <v>0</v>
      </c>
      <c r="M3673">
        <v>58</v>
      </c>
      <c r="N3673">
        <v>-5632</v>
      </c>
      <c r="O3673">
        <v>8.6826349999999994</v>
      </c>
      <c r="P3673">
        <v>4</v>
      </c>
      <c r="Q3673">
        <v>0.59880199999999995</v>
      </c>
      <c r="R3673" t="s">
        <v>43</v>
      </c>
      <c r="S3673" t="s">
        <v>43</v>
      </c>
    </row>
    <row r="3674" spans="1:19">
      <c r="A3674">
        <v>3269</v>
      </c>
      <c r="B3674">
        <v>1141</v>
      </c>
      <c r="C3674">
        <v>665</v>
      </c>
      <c r="D3674">
        <v>25811.439999999999</v>
      </c>
      <c r="E3674">
        <v>630</v>
      </c>
      <c r="F3674">
        <v>29630.44</v>
      </c>
      <c r="G3674">
        <v>47.032443999999998</v>
      </c>
      <c r="H3674">
        <v>22.48</v>
      </c>
      <c r="I3674">
        <v>24.552444000000001</v>
      </c>
      <c r="J3674">
        <v>2.0921910000000001</v>
      </c>
      <c r="K3674">
        <v>0</v>
      </c>
      <c r="L3674">
        <v>0</v>
      </c>
      <c r="M3674">
        <v>35</v>
      </c>
      <c r="N3674">
        <v>-3819</v>
      </c>
      <c r="O3674">
        <v>5.2631579999999998</v>
      </c>
      <c r="P3674">
        <v>6</v>
      </c>
      <c r="Q3674">
        <v>0.90225599999999995</v>
      </c>
      <c r="R3674" t="s">
        <v>43</v>
      </c>
      <c r="S3674" t="s">
        <v>43</v>
      </c>
    </row>
    <row r="3675" spans="1:19">
      <c r="A3675">
        <v>2229</v>
      </c>
      <c r="B3675">
        <v>1305</v>
      </c>
      <c r="C3675">
        <v>661</v>
      </c>
      <c r="D3675">
        <v>30707.39</v>
      </c>
      <c r="E3675">
        <v>635</v>
      </c>
      <c r="F3675">
        <v>33578.39</v>
      </c>
      <c r="G3675">
        <v>52.879353999999999</v>
      </c>
      <c r="H3675">
        <v>44.3</v>
      </c>
      <c r="I3675">
        <v>8.5793540000000004</v>
      </c>
      <c r="J3675">
        <v>1.193665</v>
      </c>
      <c r="K3675">
        <v>0</v>
      </c>
      <c r="L3675">
        <v>0</v>
      </c>
      <c r="M3675">
        <v>26</v>
      </c>
      <c r="N3675">
        <v>-2871</v>
      </c>
      <c r="O3675">
        <v>3.9334340000000001</v>
      </c>
      <c r="P3675">
        <v>43</v>
      </c>
      <c r="Q3675">
        <v>6.5052950000000003</v>
      </c>
      <c r="R3675" t="s">
        <v>43</v>
      </c>
      <c r="S3675" t="s">
        <v>43</v>
      </c>
    </row>
    <row r="3676" spans="1:19">
      <c r="A3676">
        <v>3618</v>
      </c>
      <c r="B3676">
        <v>1737</v>
      </c>
      <c r="C3676">
        <v>660</v>
      </c>
      <c r="D3676">
        <v>15519.69</v>
      </c>
      <c r="E3676">
        <v>635</v>
      </c>
      <c r="F3676">
        <v>18381.689999999999</v>
      </c>
      <c r="G3676">
        <v>28.947543</v>
      </c>
      <c r="H3676">
        <v>16.05</v>
      </c>
      <c r="I3676">
        <v>12.897543000000001</v>
      </c>
      <c r="J3676">
        <v>1.803585</v>
      </c>
      <c r="K3676">
        <v>0</v>
      </c>
      <c r="L3676">
        <v>0</v>
      </c>
      <c r="M3676">
        <v>25</v>
      </c>
      <c r="N3676">
        <v>-2862</v>
      </c>
      <c r="O3676">
        <v>3.7878790000000002</v>
      </c>
      <c r="P3676">
        <v>8</v>
      </c>
      <c r="Q3676">
        <v>1.212121</v>
      </c>
      <c r="R3676" t="s">
        <v>43</v>
      </c>
      <c r="S3676" t="s">
        <v>43</v>
      </c>
    </row>
    <row r="3677" spans="1:19">
      <c r="A3677">
        <v>5183</v>
      </c>
      <c r="B3677">
        <v>125</v>
      </c>
      <c r="C3677">
        <v>660</v>
      </c>
      <c r="D3677">
        <v>25708.62</v>
      </c>
      <c r="E3677">
        <v>629</v>
      </c>
      <c r="F3677">
        <v>29432.62</v>
      </c>
      <c r="G3677">
        <v>46.792718999999998</v>
      </c>
      <c r="H3677">
        <v>24.07</v>
      </c>
      <c r="I3677">
        <v>22.722719000000001</v>
      </c>
      <c r="J3677">
        <v>1.9440269999999999</v>
      </c>
      <c r="K3677">
        <v>0</v>
      </c>
      <c r="L3677">
        <v>0</v>
      </c>
      <c r="M3677">
        <v>31</v>
      </c>
      <c r="N3677">
        <v>-3724</v>
      </c>
      <c r="O3677">
        <v>4.6969700000000003</v>
      </c>
      <c r="P3677">
        <v>6</v>
      </c>
      <c r="Q3677">
        <v>0.90909099999999998</v>
      </c>
      <c r="R3677" t="s">
        <v>43</v>
      </c>
      <c r="S3677" t="s">
        <v>43</v>
      </c>
    </row>
    <row r="3678" spans="1:19">
      <c r="A3678">
        <v>4657</v>
      </c>
      <c r="B3678">
        <v>1598</v>
      </c>
      <c r="C3678">
        <v>657</v>
      </c>
      <c r="D3678">
        <v>36007.81</v>
      </c>
      <c r="E3678">
        <v>611</v>
      </c>
      <c r="F3678">
        <v>41710.81</v>
      </c>
      <c r="G3678">
        <v>68.266464999999997</v>
      </c>
      <c r="H3678">
        <v>30.08</v>
      </c>
      <c r="I3678">
        <v>38.186464999999998</v>
      </c>
      <c r="J3678">
        <v>2.2694969999999999</v>
      </c>
      <c r="K3678">
        <v>0</v>
      </c>
      <c r="L3678">
        <v>0</v>
      </c>
      <c r="M3678">
        <v>46</v>
      </c>
      <c r="N3678">
        <v>-5703</v>
      </c>
      <c r="O3678">
        <v>7.0015219999999996</v>
      </c>
      <c r="P3678">
        <v>5</v>
      </c>
      <c r="Q3678">
        <v>0.76103500000000002</v>
      </c>
      <c r="R3678" t="s">
        <v>43</v>
      </c>
      <c r="S3678" t="s">
        <v>43</v>
      </c>
    </row>
    <row r="3679" spans="1:19">
      <c r="A3679">
        <v>4514</v>
      </c>
      <c r="B3679">
        <v>827</v>
      </c>
      <c r="C3679">
        <v>653</v>
      </c>
      <c r="D3679">
        <v>19918.919999999998</v>
      </c>
      <c r="E3679">
        <v>639</v>
      </c>
      <c r="F3679">
        <v>21513.919999999998</v>
      </c>
      <c r="G3679">
        <v>33.668106000000002</v>
      </c>
      <c r="H3679">
        <v>16.09</v>
      </c>
      <c r="I3679">
        <v>17.578105999999998</v>
      </c>
      <c r="J3679">
        <v>2.0924860000000001</v>
      </c>
      <c r="K3679">
        <v>0</v>
      </c>
      <c r="L3679">
        <v>0</v>
      </c>
      <c r="M3679">
        <v>14</v>
      </c>
      <c r="N3679">
        <v>-1595</v>
      </c>
      <c r="O3679">
        <v>2.1439509999999999</v>
      </c>
      <c r="P3679">
        <v>6</v>
      </c>
      <c r="Q3679">
        <v>0.91883599999999999</v>
      </c>
      <c r="R3679" t="s">
        <v>43</v>
      </c>
      <c r="S3679" t="s">
        <v>43</v>
      </c>
    </row>
    <row r="3680" spans="1:19">
      <c r="A3680">
        <v>3626</v>
      </c>
      <c r="B3680">
        <v>870</v>
      </c>
      <c r="C3680">
        <v>652</v>
      </c>
      <c r="D3680">
        <v>40006.06</v>
      </c>
      <c r="E3680">
        <v>629</v>
      </c>
      <c r="F3680">
        <v>43332.06</v>
      </c>
      <c r="G3680">
        <v>68.890396999999993</v>
      </c>
      <c r="H3680">
        <v>40.299999999999997</v>
      </c>
      <c r="I3680">
        <v>28.590396999999999</v>
      </c>
      <c r="J3680">
        <v>1.7094389999999999</v>
      </c>
      <c r="K3680">
        <v>0</v>
      </c>
      <c r="L3680">
        <v>0</v>
      </c>
      <c r="M3680">
        <v>23</v>
      </c>
      <c r="N3680">
        <v>-3326</v>
      </c>
      <c r="O3680">
        <v>3.5276070000000002</v>
      </c>
      <c r="P3680">
        <v>8</v>
      </c>
      <c r="Q3680">
        <v>1.2269939999999999</v>
      </c>
      <c r="R3680" t="s">
        <v>43</v>
      </c>
      <c r="S3680" t="s">
        <v>43</v>
      </c>
    </row>
    <row r="3681" spans="1:19">
      <c r="A3681">
        <v>4898</v>
      </c>
      <c r="B3681">
        <v>1861</v>
      </c>
      <c r="C3681">
        <v>652</v>
      </c>
      <c r="D3681">
        <v>22163.84</v>
      </c>
      <c r="E3681">
        <v>611</v>
      </c>
      <c r="F3681">
        <v>25288.84</v>
      </c>
      <c r="G3681">
        <v>41.389263999999997</v>
      </c>
      <c r="H3681">
        <v>26.01</v>
      </c>
      <c r="I3681">
        <v>15.379263999999999</v>
      </c>
      <c r="J3681">
        <v>1.591283</v>
      </c>
      <c r="K3681">
        <v>0</v>
      </c>
      <c r="L3681">
        <v>0</v>
      </c>
      <c r="M3681">
        <v>41</v>
      </c>
      <c r="N3681">
        <v>-3125</v>
      </c>
      <c r="O3681">
        <v>6.2883440000000004</v>
      </c>
      <c r="P3681">
        <v>6</v>
      </c>
      <c r="Q3681">
        <v>0.92024499999999998</v>
      </c>
      <c r="R3681" t="s">
        <v>43</v>
      </c>
      <c r="S3681" t="s">
        <v>43</v>
      </c>
    </row>
    <row r="3682" spans="1:19">
      <c r="A3682">
        <v>5727</v>
      </c>
      <c r="B3682">
        <v>1827</v>
      </c>
      <c r="C3682">
        <v>651</v>
      </c>
      <c r="D3682">
        <v>29843.48</v>
      </c>
      <c r="E3682">
        <v>619</v>
      </c>
      <c r="F3682">
        <v>32937.480000000003</v>
      </c>
      <c r="G3682">
        <v>53.210791999999998</v>
      </c>
      <c r="H3682">
        <v>39.94</v>
      </c>
      <c r="I3682">
        <v>13.270792</v>
      </c>
      <c r="J3682">
        <v>1.332268</v>
      </c>
      <c r="K3682">
        <v>0</v>
      </c>
      <c r="L3682">
        <v>0</v>
      </c>
      <c r="M3682">
        <v>32</v>
      </c>
      <c r="N3682">
        <v>-3094</v>
      </c>
      <c r="O3682">
        <v>4.9155150000000001</v>
      </c>
      <c r="P3682">
        <v>13</v>
      </c>
      <c r="Q3682">
        <v>1.996928</v>
      </c>
      <c r="R3682" t="s">
        <v>43</v>
      </c>
      <c r="S3682" t="s">
        <v>43</v>
      </c>
    </row>
    <row r="3683" spans="1:19">
      <c r="A3683">
        <v>1257</v>
      </c>
      <c r="B3683">
        <v>1510</v>
      </c>
      <c r="C3683">
        <v>650</v>
      </c>
      <c r="D3683">
        <v>47939.18</v>
      </c>
      <c r="E3683">
        <v>622</v>
      </c>
      <c r="F3683">
        <v>52952.18</v>
      </c>
      <c r="G3683">
        <v>85.132121999999995</v>
      </c>
      <c r="H3683">
        <v>42.615000000000002</v>
      </c>
      <c r="I3683">
        <v>42.517122000000001</v>
      </c>
      <c r="J3683">
        <v>1.997703</v>
      </c>
      <c r="K3683">
        <v>1</v>
      </c>
      <c r="L3683">
        <v>0.15384600000000001</v>
      </c>
      <c r="M3683">
        <v>27</v>
      </c>
      <c r="N3683">
        <v>-5013</v>
      </c>
      <c r="O3683">
        <v>4.1538459999999997</v>
      </c>
      <c r="P3683">
        <v>10</v>
      </c>
      <c r="Q3683">
        <v>1.538462</v>
      </c>
      <c r="R3683" t="s">
        <v>43</v>
      </c>
      <c r="S3683" t="s">
        <v>43</v>
      </c>
    </row>
    <row r="3684" spans="1:19">
      <c r="A3684">
        <v>2336</v>
      </c>
      <c r="B3684">
        <v>1515</v>
      </c>
      <c r="C3684">
        <v>650</v>
      </c>
      <c r="D3684">
        <v>38382.43</v>
      </c>
      <c r="E3684">
        <v>637</v>
      </c>
      <c r="F3684">
        <v>40612.43</v>
      </c>
      <c r="G3684">
        <v>63.755777000000002</v>
      </c>
      <c r="H3684">
        <v>55.31</v>
      </c>
      <c r="I3684">
        <v>8.4457769999999996</v>
      </c>
      <c r="J3684">
        <v>1.1526989999999999</v>
      </c>
      <c r="K3684">
        <v>1</v>
      </c>
      <c r="L3684">
        <v>0.15384600000000001</v>
      </c>
      <c r="M3684">
        <v>12</v>
      </c>
      <c r="N3684">
        <v>-2230</v>
      </c>
      <c r="O3684">
        <v>1.8461540000000001</v>
      </c>
      <c r="P3684">
        <v>10</v>
      </c>
      <c r="Q3684">
        <v>1.538462</v>
      </c>
      <c r="R3684" t="s">
        <v>43</v>
      </c>
      <c r="S3684" t="s">
        <v>43</v>
      </c>
    </row>
    <row r="3685" spans="1:19">
      <c r="A3685">
        <v>4600</v>
      </c>
      <c r="B3685">
        <v>311</v>
      </c>
      <c r="C3685">
        <v>649</v>
      </c>
      <c r="D3685">
        <v>24526.27</v>
      </c>
      <c r="E3685">
        <v>615</v>
      </c>
      <c r="F3685">
        <v>28522.27</v>
      </c>
      <c r="G3685">
        <v>46.377675000000004</v>
      </c>
      <c r="H3685">
        <v>28.43</v>
      </c>
      <c r="I3685">
        <v>17.947675</v>
      </c>
      <c r="J3685">
        <v>1.631294</v>
      </c>
      <c r="K3685">
        <v>0</v>
      </c>
      <c r="L3685">
        <v>0</v>
      </c>
      <c r="M3685">
        <v>34</v>
      </c>
      <c r="N3685">
        <v>-3996</v>
      </c>
      <c r="O3685">
        <v>5.238829</v>
      </c>
      <c r="P3685">
        <v>7</v>
      </c>
      <c r="Q3685">
        <v>1.0785819999999999</v>
      </c>
      <c r="R3685" t="s">
        <v>43</v>
      </c>
      <c r="S3685" t="s">
        <v>43</v>
      </c>
    </row>
    <row r="3686" spans="1:19">
      <c r="A3686">
        <v>6017</v>
      </c>
      <c r="B3686">
        <v>218</v>
      </c>
      <c r="C3686">
        <v>647</v>
      </c>
      <c r="D3686">
        <v>31201.74</v>
      </c>
      <c r="E3686">
        <v>621</v>
      </c>
      <c r="F3686">
        <v>35296.74</v>
      </c>
      <c r="G3686">
        <v>56.838551000000002</v>
      </c>
      <c r="H3686">
        <v>31.87</v>
      </c>
      <c r="I3686">
        <v>24.968551000000001</v>
      </c>
      <c r="J3686">
        <v>1.78345</v>
      </c>
      <c r="K3686">
        <v>0</v>
      </c>
      <c r="L3686">
        <v>0</v>
      </c>
      <c r="M3686">
        <v>26</v>
      </c>
      <c r="N3686">
        <v>-4095</v>
      </c>
      <c r="O3686">
        <v>4.0185469999999999</v>
      </c>
      <c r="P3686">
        <v>10</v>
      </c>
      <c r="Q3686">
        <v>1.5455950000000001</v>
      </c>
      <c r="R3686" t="s">
        <v>43</v>
      </c>
      <c r="S3686" t="s">
        <v>43</v>
      </c>
    </row>
    <row r="3687" spans="1:19">
      <c r="A3687">
        <v>4060</v>
      </c>
      <c r="B3687">
        <v>797</v>
      </c>
      <c r="C3687">
        <v>641</v>
      </c>
      <c r="D3687">
        <v>50296.05</v>
      </c>
      <c r="E3687">
        <v>608</v>
      </c>
      <c r="F3687">
        <v>55937.05</v>
      </c>
      <c r="G3687">
        <v>92.001727000000002</v>
      </c>
      <c r="H3687">
        <v>37.590000000000003</v>
      </c>
      <c r="I3687">
        <v>54.411726999999999</v>
      </c>
      <c r="J3687">
        <v>2.447505</v>
      </c>
      <c r="K3687">
        <v>0</v>
      </c>
      <c r="L3687">
        <v>0</v>
      </c>
      <c r="M3687">
        <v>33</v>
      </c>
      <c r="N3687">
        <v>-5641</v>
      </c>
      <c r="O3687">
        <v>5.1482060000000001</v>
      </c>
      <c r="P3687">
        <v>6</v>
      </c>
      <c r="Q3687">
        <v>0.93603700000000001</v>
      </c>
      <c r="R3687" t="s">
        <v>43</v>
      </c>
      <c r="S3687" t="s">
        <v>43</v>
      </c>
    </row>
    <row r="3688" spans="1:19">
      <c r="A3688">
        <v>4052</v>
      </c>
      <c r="B3688">
        <v>212</v>
      </c>
      <c r="C3688">
        <v>640</v>
      </c>
      <c r="D3688">
        <v>23221.52</v>
      </c>
      <c r="E3688">
        <v>608</v>
      </c>
      <c r="F3688">
        <v>26170.52</v>
      </c>
      <c r="G3688">
        <v>43.043618000000002</v>
      </c>
      <c r="H3688">
        <v>20.004999999999999</v>
      </c>
      <c r="I3688">
        <v>23.038618</v>
      </c>
      <c r="J3688">
        <v>2.151643</v>
      </c>
      <c r="K3688">
        <v>0</v>
      </c>
      <c r="L3688">
        <v>0</v>
      </c>
      <c r="M3688">
        <v>32</v>
      </c>
      <c r="N3688">
        <v>-2949</v>
      </c>
      <c r="O3688">
        <v>5</v>
      </c>
      <c r="P3688">
        <v>5</v>
      </c>
      <c r="Q3688">
        <v>0.78125</v>
      </c>
      <c r="R3688" t="s">
        <v>43</v>
      </c>
      <c r="S3688" t="s">
        <v>43</v>
      </c>
    </row>
    <row r="3689" spans="1:19">
      <c r="A3689">
        <v>2705</v>
      </c>
      <c r="B3689">
        <v>1303</v>
      </c>
      <c r="C3689">
        <v>639</v>
      </c>
      <c r="D3689">
        <v>37288.86</v>
      </c>
      <c r="E3689">
        <v>611</v>
      </c>
      <c r="F3689">
        <v>40096.86</v>
      </c>
      <c r="G3689">
        <v>65.624975000000006</v>
      </c>
      <c r="H3689">
        <v>51.54</v>
      </c>
      <c r="I3689">
        <v>14.084975</v>
      </c>
      <c r="J3689">
        <v>1.273282</v>
      </c>
      <c r="K3689">
        <v>0</v>
      </c>
      <c r="L3689">
        <v>0</v>
      </c>
      <c r="M3689">
        <v>28</v>
      </c>
      <c r="N3689">
        <v>-2808</v>
      </c>
      <c r="O3689">
        <v>4.3818469999999996</v>
      </c>
      <c r="P3689">
        <v>11</v>
      </c>
      <c r="Q3689">
        <v>1.7214400000000001</v>
      </c>
      <c r="R3689" t="s">
        <v>43</v>
      </c>
      <c r="S3689" t="s">
        <v>43</v>
      </c>
    </row>
    <row r="3690" spans="1:19">
      <c r="A3690">
        <v>2516</v>
      </c>
      <c r="B3690">
        <v>720</v>
      </c>
      <c r="C3690">
        <v>637</v>
      </c>
      <c r="D3690">
        <v>21362.27</v>
      </c>
      <c r="E3690">
        <v>590</v>
      </c>
      <c r="F3690">
        <v>26545.27</v>
      </c>
      <c r="G3690">
        <v>44.991982999999998</v>
      </c>
      <c r="H3690">
        <v>32.984999999999999</v>
      </c>
      <c r="I3690">
        <v>12.006983</v>
      </c>
      <c r="J3690">
        <v>1.3640129999999999</v>
      </c>
      <c r="K3690">
        <v>0</v>
      </c>
      <c r="L3690">
        <v>0</v>
      </c>
      <c r="M3690">
        <v>47</v>
      </c>
      <c r="N3690">
        <v>-5183</v>
      </c>
      <c r="O3690">
        <v>7.378336</v>
      </c>
      <c r="P3690">
        <v>10</v>
      </c>
      <c r="Q3690">
        <v>1.5698589999999999</v>
      </c>
      <c r="R3690" t="s">
        <v>43</v>
      </c>
      <c r="S3690" t="s">
        <v>43</v>
      </c>
    </row>
    <row r="3691" spans="1:19">
      <c r="A3691">
        <v>2766</v>
      </c>
      <c r="B3691">
        <v>649</v>
      </c>
      <c r="C3691">
        <v>637</v>
      </c>
      <c r="D3691">
        <v>11597.27</v>
      </c>
      <c r="E3691">
        <v>612</v>
      </c>
      <c r="F3691">
        <v>13623.27</v>
      </c>
      <c r="G3691">
        <v>22.260245000000001</v>
      </c>
      <c r="H3691">
        <v>4.0250000000000004</v>
      </c>
      <c r="I3691">
        <v>18.235244999999999</v>
      </c>
      <c r="J3691">
        <v>5.5304960000000003</v>
      </c>
      <c r="K3691">
        <v>0</v>
      </c>
      <c r="L3691">
        <v>0</v>
      </c>
      <c r="M3691">
        <v>25</v>
      </c>
      <c r="N3691">
        <v>-2026</v>
      </c>
      <c r="O3691">
        <v>3.9246470000000002</v>
      </c>
      <c r="P3691">
        <v>6</v>
      </c>
      <c r="Q3691">
        <v>0.94191499999999995</v>
      </c>
      <c r="R3691" t="s">
        <v>43</v>
      </c>
      <c r="S3691" t="s">
        <v>43</v>
      </c>
    </row>
    <row r="3692" spans="1:19">
      <c r="A3692">
        <v>6137</v>
      </c>
      <c r="B3692">
        <v>1256</v>
      </c>
      <c r="C3692">
        <v>637</v>
      </c>
      <c r="D3692">
        <v>20165.330000000002</v>
      </c>
      <c r="E3692">
        <v>628</v>
      </c>
      <c r="F3692">
        <v>21762.33</v>
      </c>
      <c r="G3692">
        <v>34.653391999999997</v>
      </c>
      <c r="H3692">
        <v>22.94</v>
      </c>
      <c r="I3692">
        <v>11.713392000000001</v>
      </c>
      <c r="J3692">
        <v>1.51061</v>
      </c>
      <c r="K3692">
        <v>0</v>
      </c>
      <c r="L3692">
        <v>0</v>
      </c>
      <c r="M3692">
        <v>9</v>
      </c>
      <c r="N3692">
        <v>-1597</v>
      </c>
      <c r="O3692">
        <v>1.412873</v>
      </c>
      <c r="P3692">
        <v>13</v>
      </c>
      <c r="Q3692">
        <v>2.040816</v>
      </c>
      <c r="R3692" t="s">
        <v>43</v>
      </c>
      <c r="S3692" t="s">
        <v>43</v>
      </c>
    </row>
    <row r="3693" spans="1:19">
      <c r="A3693">
        <v>5026</v>
      </c>
      <c r="B3693">
        <v>1851</v>
      </c>
      <c r="C3693">
        <v>636</v>
      </c>
      <c r="D3693">
        <v>22731.5</v>
      </c>
      <c r="E3693">
        <v>625</v>
      </c>
      <c r="F3693">
        <v>23862.5</v>
      </c>
      <c r="G3693">
        <v>38.18</v>
      </c>
      <c r="H3693">
        <v>26.33</v>
      </c>
      <c r="I3693">
        <v>11.85</v>
      </c>
      <c r="J3693">
        <v>1.4500569999999999</v>
      </c>
      <c r="K3693">
        <v>0</v>
      </c>
      <c r="L3693">
        <v>0</v>
      </c>
      <c r="M3693">
        <v>11</v>
      </c>
      <c r="N3693">
        <v>-1131</v>
      </c>
      <c r="O3693">
        <v>1.72956</v>
      </c>
      <c r="P3693">
        <v>7</v>
      </c>
      <c r="Q3693">
        <v>1.1006290000000001</v>
      </c>
      <c r="R3693" t="s">
        <v>43</v>
      </c>
      <c r="S3693" t="s">
        <v>43</v>
      </c>
    </row>
    <row r="3694" spans="1:19">
      <c r="A3694">
        <v>4891</v>
      </c>
      <c r="B3694">
        <v>1416</v>
      </c>
      <c r="C3694">
        <v>634</v>
      </c>
      <c r="D3694">
        <v>50557.7</v>
      </c>
      <c r="E3694">
        <v>612</v>
      </c>
      <c r="F3694">
        <v>53913.7</v>
      </c>
      <c r="G3694">
        <v>88.094280999999995</v>
      </c>
      <c r="H3694">
        <v>56.384999999999998</v>
      </c>
      <c r="I3694">
        <v>31.709281000000001</v>
      </c>
      <c r="J3694">
        <v>1.562371</v>
      </c>
      <c r="K3694">
        <v>0</v>
      </c>
      <c r="L3694">
        <v>0</v>
      </c>
      <c r="M3694">
        <v>22</v>
      </c>
      <c r="N3694">
        <v>-3356</v>
      </c>
      <c r="O3694">
        <v>3.4700319999999998</v>
      </c>
      <c r="P3694">
        <v>8</v>
      </c>
      <c r="Q3694">
        <v>1.26183</v>
      </c>
      <c r="R3694" t="s">
        <v>43</v>
      </c>
      <c r="S3694" t="s">
        <v>43</v>
      </c>
    </row>
    <row r="3695" spans="1:19">
      <c r="A3695">
        <v>5707</v>
      </c>
      <c r="B3695">
        <v>1417</v>
      </c>
      <c r="C3695">
        <v>629</v>
      </c>
      <c r="D3695">
        <v>28074.83</v>
      </c>
      <c r="E3695">
        <v>604</v>
      </c>
      <c r="F3695">
        <v>31763.83</v>
      </c>
      <c r="G3695">
        <v>52.589123000000001</v>
      </c>
      <c r="H3695">
        <v>21.965</v>
      </c>
      <c r="I3695">
        <v>30.624123000000001</v>
      </c>
      <c r="J3695">
        <v>2.3942239999999999</v>
      </c>
      <c r="K3695">
        <v>0</v>
      </c>
      <c r="L3695">
        <v>0</v>
      </c>
      <c r="M3695">
        <v>25</v>
      </c>
      <c r="N3695">
        <v>-3689</v>
      </c>
      <c r="O3695">
        <v>3.9745629999999998</v>
      </c>
      <c r="P3695">
        <v>11</v>
      </c>
      <c r="Q3695">
        <v>1.7488079999999999</v>
      </c>
      <c r="R3695" t="s">
        <v>43</v>
      </c>
      <c r="S3695" t="s">
        <v>43</v>
      </c>
    </row>
    <row r="3696" spans="1:19">
      <c r="A3696">
        <v>3543</v>
      </c>
      <c r="B3696">
        <v>1684</v>
      </c>
      <c r="C3696">
        <v>629</v>
      </c>
      <c r="D3696">
        <v>17249.05</v>
      </c>
      <c r="E3696">
        <v>598</v>
      </c>
      <c r="F3696">
        <v>20237.05</v>
      </c>
      <c r="G3696">
        <v>33.841220999999997</v>
      </c>
      <c r="H3696">
        <v>27.67</v>
      </c>
      <c r="I3696">
        <v>6.1712210000000001</v>
      </c>
      <c r="J3696">
        <v>1.2230289999999999</v>
      </c>
      <c r="K3696">
        <v>0</v>
      </c>
      <c r="L3696">
        <v>0</v>
      </c>
      <c r="M3696">
        <v>31</v>
      </c>
      <c r="N3696">
        <v>-2988</v>
      </c>
      <c r="O3696">
        <v>4.928458</v>
      </c>
      <c r="P3696">
        <v>12</v>
      </c>
      <c r="Q3696">
        <v>1.9077900000000001</v>
      </c>
      <c r="R3696" t="s">
        <v>43</v>
      </c>
      <c r="S3696" t="s">
        <v>43</v>
      </c>
    </row>
    <row r="3697" spans="1:19">
      <c r="A3697">
        <v>3817</v>
      </c>
      <c r="B3697">
        <v>1141</v>
      </c>
      <c r="C3697">
        <v>627</v>
      </c>
      <c r="D3697">
        <v>24484.89</v>
      </c>
      <c r="E3697">
        <v>589</v>
      </c>
      <c r="F3697">
        <v>28534.89</v>
      </c>
      <c r="G3697">
        <v>48.446333000000003</v>
      </c>
      <c r="H3697">
        <v>22.25</v>
      </c>
      <c r="I3697">
        <v>26.196332999999999</v>
      </c>
      <c r="J3697">
        <v>2.1773630000000002</v>
      </c>
      <c r="K3697">
        <v>0</v>
      </c>
      <c r="L3697">
        <v>0</v>
      </c>
      <c r="M3697">
        <v>38</v>
      </c>
      <c r="N3697">
        <v>-4050</v>
      </c>
      <c r="O3697">
        <v>6.0606059999999999</v>
      </c>
      <c r="P3697">
        <v>9</v>
      </c>
      <c r="Q3697">
        <v>1.4354070000000001</v>
      </c>
      <c r="R3697" t="s">
        <v>43</v>
      </c>
      <c r="S3697" t="s">
        <v>43</v>
      </c>
    </row>
    <row r="3698" spans="1:19">
      <c r="A3698">
        <v>2737</v>
      </c>
      <c r="B3698">
        <v>1908</v>
      </c>
      <c r="C3698">
        <v>622</v>
      </c>
      <c r="D3698">
        <v>42837.1</v>
      </c>
      <c r="E3698">
        <v>592</v>
      </c>
      <c r="F3698">
        <v>45924.1</v>
      </c>
      <c r="G3698">
        <v>77.574493000000004</v>
      </c>
      <c r="H3698">
        <v>55.825000000000003</v>
      </c>
      <c r="I3698">
        <v>21.749493000000001</v>
      </c>
      <c r="J3698">
        <v>1.3896010000000001</v>
      </c>
      <c r="K3698">
        <v>0</v>
      </c>
      <c r="L3698">
        <v>0</v>
      </c>
      <c r="M3698">
        <v>30</v>
      </c>
      <c r="N3698">
        <v>-3087</v>
      </c>
      <c r="O3698">
        <v>4.8231510000000002</v>
      </c>
      <c r="P3698">
        <v>18</v>
      </c>
      <c r="Q3698">
        <v>2.893891</v>
      </c>
      <c r="R3698" t="s">
        <v>43</v>
      </c>
      <c r="S3698" t="s">
        <v>43</v>
      </c>
    </row>
    <row r="3699" spans="1:19">
      <c r="A3699">
        <v>2378</v>
      </c>
      <c r="B3699">
        <v>1429</v>
      </c>
      <c r="C3699">
        <v>620</v>
      </c>
      <c r="D3699">
        <v>23331.97</v>
      </c>
      <c r="E3699">
        <v>600</v>
      </c>
      <c r="F3699">
        <v>27447.97</v>
      </c>
      <c r="G3699">
        <v>45.746617000000001</v>
      </c>
      <c r="H3699">
        <v>13.715</v>
      </c>
      <c r="I3699">
        <v>32.031616999999997</v>
      </c>
      <c r="J3699">
        <v>3.3355169999999998</v>
      </c>
      <c r="K3699">
        <v>0</v>
      </c>
      <c r="L3699">
        <v>0</v>
      </c>
      <c r="M3699">
        <v>20</v>
      </c>
      <c r="N3699">
        <v>-4116</v>
      </c>
      <c r="O3699">
        <v>3.225806</v>
      </c>
      <c r="P3699">
        <v>13</v>
      </c>
      <c r="Q3699">
        <v>2.0967739999999999</v>
      </c>
      <c r="R3699" t="s">
        <v>43</v>
      </c>
      <c r="S3699" t="s">
        <v>43</v>
      </c>
    </row>
    <row r="3700" spans="1:19">
      <c r="A3700">
        <v>5096</v>
      </c>
      <c r="B3700">
        <v>891</v>
      </c>
      <c r="C3700">
        <v>620</v>
      </c>
      <c r="D3700">
        <v>22964.42</v>
      </c>
      <c r="E3700">
        <v>592</v>
      </c>
      <c r="F3700">
        <v>25861.42</v>
      </c>
      <c r="G3700">
        <v>43.684831000000003</v>
      </c>
      <c r="H3700">
        <v>28.47</v>
      </c>
      <c r="I3700">
        <v>15.214831</v>
      </c>
      <c r="J3700">
        <v>1.534416</v>
      </c>
      <c r="K3700">
        <v>0</v>
      </c>
      <c r="L3700">
        <v>0</v>
      </c>
      <c r="M3700">
        <v>28</v>
      </c>
      <c r="N3700">
        <v>-2897</v>
      </c>
      <c r="O3700">
        <v>4.5161290000000003</v>
      </c>
      <c r="P3700">
        <v>5</v>
      </c>
      <c r="Q3700">
        <v>0.80645199999999995</v>
      </c>
      <c r="R3700" t="s">
        <v>43</v>
      </c>
      <c r="S3700" t="s">
        <v>43</v>
      </c>
    </row>
    <row r="3701" spans="1:19">
      <c r="A3701">
        <v>5722</v>
      </c>
      <c r="B3701">
        <v>1928</v>
      </c>
      <c r="C3701">
        <v>618</v>
      </c>
      <c r="D3701">
        <v>38691.17</v>
      </c>
      <c r="E3701">
        <v>589</v>
      </c>
      <c r="F3701">
        <v>44131.17</v>
      </c>
      <c r="G3701">
        <v>74.925585999999996</v>
      </c>
      <c r="H3701">
        <v>51.77</v>
      </c>
      <c r="I3701">
        <v>23.155586</v>
      </c>
      <c r="J3701">
        <v>1.4472780000000001</v>
      </c>
      <c r="K3701">
        <v>0</v>
      </c>
      <c r="L3701">
        <v>0</v>
      </c>
      <c r="M3701">
        <v>29</v>
      </c>
      <c r="N3701">
        <v>-5440</v>
      </c>
      <c r="O3701">
        <v>4.6925569999999999</v>
      </c>
      <c r="P3701">
        <v>8</v>
      </c>
      <c r="Q3701">
        <v>1.2944979999999999</v>
      </c>
      <c r="R3701" t="s">
        <v>43</v>
      </c>
      <c r="S3701" t="s">
        <v>43</v>
      </c>
    </row>
    <row r="3702" spans="1:19">
      <c r="A3702">
        <v>4226</v>
      </c>
      <c r="B3702">
        <v>1303</v>
      </c>
      <c r="C3702">
        <v>616</v>
      </c>
      <c r="D3702">
        <v>38962.959999999999</v>
      </c>
      <c r="E3702">
        <v>589</v>
      </c>
      <c r="F3702">
        <v>42016.959999999999</v>
      </c>
      <c r="G3702">
        <v>71.336095</v>
      </c>
      <c r="H3702">
        <v>53.26</v>
      </c>
      <c r="I3702">
        <v>18.076094999999999</v>
      </c>
      <c r="J3702">
        <v>1.3393930000000001</v>
      </c>
      <c r="K3702">
        <v>0</v>
      </c>
      <c r="L3702">
        <v>0</v>
      </c>
      <c r="M3702">
        <v>27</v>
      </c>
      <c r="N3702">
        <v>-3054</v>
      </c>
      <c r="O3702">
        <v>4.3831170000000004</v>
      </c>
      <c r="P3702">
        <v>6</v>
      </c>
      <c r="Q3702">
        <v>0.97402599999999995</v>
      </c>
      <c r="R3702" t="s">
        <v>43</v>
      </c>
      <c r="S3702" t="s">
        <v>43</v>
      </c>
    </row>
    <row r="3703" spans="1:19">
      <c r="A3703">
        <v>3621</v>
      </c>
      <c r="B3703">
        <v>77</v>
      </c>
      <c r="C3703">
        <v>614</v>
      </c>
      <c r="D3703">
        <v>43831.519999999997</v>
      </c>
      <c r="E3703">
        <v>608</v>
      </c>
      <c r="F3703">
        <v>44305.52</v>
      </c>
      <c r="G3703">
        <v>72.870920999999996</v>
      </c>
      <c r="H3703">
        <v>57.83</v>
      </c>
      <c r="I3703">
        <v>15.040921000000001</v>
      </c>
      <c r="J3703">
        <v>1.260089</v>
      </c>
      <c r="K3703">
        <v>0</v>
      </c>
      <c r="L3703">
        <v>0</v>
      </c>
      <c r="M3703">
        <v>6</v>
      </c>
      <c r="N3703">
        <v>-474</v>
      </c>
      <c r="O3703">
        <v>0.97719900000000004</v>
      </c>
      <c r="P3703">
        <v>17</v>
      </c>
      <c r="Q3703">
        <v>2.7687300000000001</v>
      </c>
      <c r="R3703" t="s">
        <v>43</v>
      </c>
      <c r="S3703" t="s">
        <v>43</v>
      </c>
    </row>
    <row r="3704" spans="1:19">
      <c r="A3704">
        <v>6119</v>
      </c>
      <c r="B3704">
        <v>561</v>
      </c>
      <c r="C3704">
        <v>614</v>
      </c>
      <c r="D3704">
        <v>13854.15</v>
      </c>
      <c r="E3704">
        <v>592</v>
      </c>
      <c r="F3704">
        <v>15489.15</v>
      </c>
      <c r="G3704">
        <v>26.164104999999999</v>
      </c>
      <c r="H3704">
        <v>14.615</v>
      </c>
      <c r="I3704">
        <v>11.549105000000001</v>
      </c>
      <c r="J3704">
        <v>1.7902229999999999</v>
      </c>
      <c r="K3704">
        <v>0</v>
      </c>
      <c r="L3704">
        <v>0</v>
      </c>
      <c r="M3704">
        <v>22</v>
      </c>
      <c r="N3704">
        <v>-1635</v>
      </c>
      <c r="O3704">
        <v>3.583062</v>
      </c>
      <c r="P3704">
        <v>8</v>
      </c>
      <c r="Q3704">
        <v>1.302932</v>
      </c>
      <c r="R3704" t="s">
        <v>43</v>
      </c>
      <c r="S3704" t="s">
        <v>43</v>
      </c>
    </row>
    <row r="3705" spans="1:19">
      <c r="A3705">
        <v>4776</v>
      </c>
      <c r="B3705">
        <v>1598</v>
      </c>
      <c r="C3705">
        <v>609</v>
      </c>
      <c r="D3705">
        <v>27155.5</v>
      </c>
      <c r="E3705">
        <v>557</v>
      </c>
      <c r="F3705">
        <v>35168.5</v>
      </c>
      <c r="G3705">
        <v>63.139138000000003</v>
      </c>
      <c r="H3705">
        <v>34.53</v>
      </c>
      <c r="I3705">
        <v>28.609138000000002</v>
      </c>
      <c r="J3705">
        <v>1.82853</v>
      </c>
      <c r="K3705">
        <v>0</v>
      </c>
      <c r="L3705">
        <v>0</v>
      </c>
      <c r="M3705">
        <v>52</v>
      </c>
      <c r="N3705">
        <v>-8013</v>
      </c>
      <c r="O3705">
        <v>8.5385880000000007</v>
      </c>
      <c r="P3705">
        <v>6</v>
      </c>
      <c r="Q3705">
        <v>0.98522200000000004</v>
      </c>
      <c r="R3705" t="s">
        <v>43</v>
      </c>
      <c r="S3705" t="s">
        <v>43</v>
      </c>
    </row>
    <row r="3706" spans="1:19">
      <c r="A3706">
        <v>4018</v>
      </c>
      <c r="B3706">
        <v>1945</v>
      </c>
      <c r="C3706">
        <v>608</v>
      </c>
      <c r="D3706">
        <v>28180.38</v>
      </c>
      <c r="E3706">
        <v>541</v>
      </c>
      <c r="F3706">
        <v>34573.379999999997</v>
      </c>
      <c r="G3706">
        <v>63.906433</v>
      </c>
      <c r="H3706">
        <v>43.73</v>
      </c>
      <c r="I3706">
        <v>20.176432999999999</v>
      </c>
      <c r="J3706">
        <v>1.461387</v>
      </c>
      <c r="K3706">
        <v>0</v>
      </c>
      <c r="L3706">
        <v>0</v>
      </c>
      <c r="M3706">
        <v>67</v>
      </c>
      <c r="N3706">
        <v>-6393</v>
      </c>
      <c r="O3706">
        <v>11.019736999999999</v>
      </c>
      <c r="P3706">
        <v>7</v>
      </c>
      <c r="Q3706">
        <v>1.151316</v>
      </c>
      <c r="R3706" t="s">
        <v>43</v>
      </c>
      <c r="S3706" t="s">
        <v>43</v>
      </c>
    </row>
    <row r="3707" spans="1:19">
      <c r="A3707">
        <v>3609</v>
      </c>
      <c r="B3707">
        <v>1360</v>
      </c>
      <c r="C3707">
        <v>603</v>
      </c>
      <c r="D3707">
        <v>13933.2</v>
      </c>
      <c r="E3707">
        <v>532</v>
      </c>
      <c r="F3707">
        <v>19297.2</v>
      </c>
      <c r="G3707">
        <v>36.272931999999997</v>
      </c>
      <c r="H3707">
        <v>33.704999999999998</v>
      </c>
      <c r="I3707">
        <v>2.5679319999999999</v>
      </c>
      <c r="J3707">
        <v>1.0761879999999999</v>
      </c>
      <c r="K3707">
        <v>0</v>
      </c>
      <c r="L3707">
        <v>0</v>
      </c>
      <c r="M3707">
        <v>71</v>
      </c>
      <c r="N3707">
        <v>-5364</v>
      </c>
      <c r="O3707">
        <v>11.774461000000001</v>
      </c>
      <c r="P3707">
        <v>12</v>
      </c>
      <c r="Q3707">
        <v>1.9900500000000001</v>
      </c>
      <c r="R3707" t="s">
        <v>43</v>
      </c>
      <c r="S3707" t="s">
        <v>43</v>
      </c>
    </row>
    <row r="3708" spans="1:19">
      <c r="A3708">
        <v>4035</v>
      </c>
      <c r="B3708">
        <v>27</v>
      </c>
      <c r="C3708">
        <v>603</v>
      </c>
      <c r="D3708">
        <v>14669.31</v>
      </c>
      <c r="E3708">
        <v>565</v>
      </c>
      <c r="F3708">
        <v>17607.310000000001</v>
      </c>
      <c r="G3708">
        <v>31.163381000000001</v>
      </c>
      <c r="H3708">
        <v>27.52</v>
      </c>
      <c r="I3708">
        <v>3.6433810000000002</v>
      </c>
      <c r="J3708">
        <v>1.13239</v>
      </c>
      <c r="K3708">
        <v>0</v>
      </c>
      <c r="L3708">
        <v>0</v>
      </c>
      <c r="M3708">
        <v>38</v>
      </c>
      <c r="N3708">
        <v>-2938</v>
      </c>
      <c r="O3708">
        <v>6.3018239999999999</v>
      </c>
      <c r="P3708">
        <v>7</v>
      </c>
      <c r="Q3708">
        <v>1.1608620000000001</v>
      </c>
      <c r="R3708" t="s">
        <v>43</v>
      </c>
      <c r="S3708" t="s">
        <v>43</v>
      </c>
    </row>
    <row r="3709" spans="1:19">
      <c r="A3709">
        <v>1380</v>
      </c>
      <c r="B3709">
        <v>1552</v>
      </c>
      <c r="C3709">
        <v>603</v>
      </c>
      <c r="D3709">
        <v>48210.71</v>
      </c>
      <c r="E3709">
        <v>583</v>
      </c>
      <c r="F3709">
        <v>50684.71</v>
      </c>
      <c r="G3709">
        <v>86.937753000000001</v>
      </c>
      <c r="H3709">
        <v>98.94</v>
      </c>
      <c r="I3709">
        <v>-12.002247000000001</v>
      </c>
      <c r="J3709">
        <v>0.87869200000000003</v>
      </c>
      <c r="K3709">
        <v>0</v>
      </c>
      <c r="L3709">
        <v>0</v>
      </c>
      <c r="M3709">
        <v>20</v>
      </c>
      <c r="N3709">
        <v>-2474</v>
      </c>
      <c r="O3709">
        <v>3.3167499999999999</v>
      </c>
      <c r="P3709">
        <v>21</v>
      </c>
      <c r="Q3709">
        <v>3.4825870000000001</v>
      </c>
      <c r="R3709" t="s">
        <v>43</v>
      </c>
      <c r="S3709" t="s">
        <v>44</v>
      </c>
    </row>
    <row r="3710" spans="1:19">
      <c r="A3710">
        <v>4714</v>
      </c>
      <c r="B3710">
        <v>1031</v>
      </c>
      <c r="C3710">
        <v>602</v>
      </c>
      <c r="D3710">
        <v>51380.45</v>
      </c>
      <c r="E3710">
        <v>557</v>
      </c>
      <c r="F3710">
        <v>57785.45</v>
      </c>
      <c r="G3710">
        <v>103.744075</v>
      </c>
      <c r="H3710">
        <v>69.63</v>
      </c>
      <c r="I3710">
        <v>34.114075</v>
      </c>
      <c r="J3710">
        <v>1.4899340000000001</v>
      </c>
      <c r="K3710">
        <v>0</v>
      </c>
      <c r="L3710">
        <v>0</v>
      </c>
      <c r="M3710">
        <v>45</v>
      </c>
      <c r="N3710">
        <v>-6405</v>
      </c>
      <c r="O3710">
        <v>7.4750829999999997</v>
      </c>
      <c r="P3710">
        <v>12</v>
      </c>
      <c r="Q3710">
        <v>1.993355</v>
      </c>
      <c r="R3710" t="s">
        <v>43</v>
      </c>
      <c r="S3710" t="s">
        <v>43</v>
      </c>
    </row>
    <row r="3711" spans="1:19">
      <c r="A3711">
        <v>4838</v>
      </c>
      <c r="B3711">
        <v>335</v>
      </c>
      <c r="C3711">
        <v>601</v>
      </c>
      <c r="D3711">
        <v>39685.97</v>
      </c>
      <c r="E3711">
        <v>574</v>
      </c>
      <c r="F3711">
        <v>42745.97</v>
      </c>
      <c r="G3711">
        <v>74.470331000000002</v>
      </c>
      <c r="H3711">
        <v>41.395000000000003</v>
      </c>
      <c r="I3711">
        <v>33.075330999999998</v>
      </c>
      <c r="J3711">
        <v>1.799018</v>
      </c>
      <c r="K3711">
        <v>0</v>
      </c>
      <c r="L3711">
        <v>0</v>
      </c>
      <c r="M3711">
        <v>27</v>
      </c>
      <c r="N3711">
        <v>-3060</v>
      </c>
      <c r="O3711">
        <v>4.4925119999999996</v>
      </c>
      <c r="P3711">
        <v>10</v>
      </c>
      <c r="Q3711">
        <v>1.663894</v>
      </c>
      <c r="R3711" t="s">
        <v>43</v>
      </c>
      <c r="S3711" t="s">
        <v>43</v>
      </c>
    </row>
    <row r="3712" spans="1:19">
      <c r="A3712">
        <v>4872</v>
      </c>
      <c r="B3712">
        <v>480</v>
      </c>
      <c r="C3712">
        <v>599</v>
      </c>
      <c r="D3712">
        <v>46607.22</v>
      </c>
      <c r="E3712">
        <v>552</v>
      </c>
      <c r="F3712">
        <v>53465.22</v>
      </c>
      <c r="G3712">
        <v>96.857282999999995</v>
      </c>
      <c r="H3712">
        <v>45.57</v>
      </c>
      <c r="I3712">
        <v>51.287283000000002</v>
      </c>
      <c r="J3712">
        <v>2.1254620000000002</v>
      </c>
      <c r="K3712">
        <v>0</v>
      </c>
      <c r="L3712">
        <v>0</v>
      </c>
      <c r="M3712">
        <v>47</v>
      </c>
      <c r="N3712">
        <v>-6858</v>
      </c>
      <c r="O3712">
        <v>7.8464109999999998</v>
      </c>
      <c r="P3712">
        <v>8</v>
      </c>
      <c r="Q3712">
        <v>1.3355589999999999</v>
      </c>
      <c r="R3712" t="s">
        <v>43</v>
      </c>
      <c r="S3712" t="s">
        <v>43</v>
      </c>
    </row>
    <row r="3713" spans="1:19">
      <c r="A3713">
        <v>3964</v>
      </c>
      <c r="B3713">
        <v>1106</v>
      </c>
      <c r="C3713">
        <v>596</v>
      </c>
      <c r="D3713">
        <v>20607.95</v>
      </c>
      <c r="E3713">
        <v>582</v>
      </c>
      <c r="F3713">
        <v>22704.95</v>
      </c>
      <c r="G3713">
        <v>39.011941999999998</v>
      </c>
      <c r="H3713">
        <v>17.91</v>
      </c>
      <c r="I3713">
        <v>21.101942000000001</v>
      </c>
      <c r="J3713">
        <v>2.1782210000000002</v>
      </c>
      <c r="K3713">
        <v>0</v>
      </c>
      <c r="L3713">
        <v>0</v>
      </c>
      <c r="M3713">
        <v>14</v>
      </c>
      <c r="N3713">
        <v>-2097</v>
      </c>
      <c r="O3713">
        <v>2.3489930000000001</v>
      </c>
      <c r="P3713">
        <v>6</v>
      </c>
      <c r="Q3713">
        <v>1.0067109999999999</v>
      </c>
      <c r="R3713" t="s">
        <v>43</v>
      </c>
      <c r="S3713" t="s">
        <v>43</v>
      </c>
    </row>
    <row r="3714" spans="1:19">
      <c r="A3714">
        <v>3777</v>
      </c>
      <c r="B3714">
        <v>1121</v>
      </c>
      <c r="C3714">
        <v>593</v>
      </c>
      <c r="D3714">
        <v>40846.870000000003</v>
      </c>
      <c r="E3714">
        <v>574</v>
      </c>
      <c r="F3714">
        <v>44168.87</v>
      </c>
      <c r="G3714">
        <v>76.949251000000004</v>
      </c>
      <c r="H3714">
        <v>45.33</v>
      </c>
      <c r="I3714">
        <v>31.619250999999998</v>
      </c>
      <c r="J3714">
        <v>1.697535</v>
      </c>
      <c r="K3714">
        <v>2</v>
      </c>
      <c r="L3714">
        <v>0.33726800000000001</v>
      </c>
      <c r="M3714">
        <v>17</v>
      </c>
      <c r="N3714">
        <v>-3322</v>
      </c>
      <c r="O3714">
        <v>2.8667790000000002</v>
      </c>
      <c r="P3714">
        <v>9</v>
      </c>
      <c r="Q3714">
        <v>1.5177069999999999</v>
      </c>
      <c r="R3714" t="s">
        <v>43</v>
      </c>
      <c r="S3714" t="s">
        <v>43</v>
      </c>
    </row>
    <row r="3715" spans="1:19">
      <c r="A3715">
        <v>4643</v>
      </c>
      <c r="B3715">
        <v>1367</v>
      </c>
      <c r="C3715">
        <v>593</v>
      </c>
      <c r="D3715">
        <v>23508.240000000002</v>
      </c>
      <c r="E3715">
        <v>581</v>
      </c>
      <c r="F3715">
        <v>25006.240000000002</v>
      </c>
      <c r="G3715">
        <v>43.04</v>
      </c>
      <c r="H3715">
        <v>11.46</v>
      </c>
      <c r="I3715">
        <v>31.58</v>
      </c>
      <c r="J3715">
        <v>3.7556720000000001</v>
      </c>
      <c r="K3715">
        <v>0</v>
      </c>
      <c r="L3715">
        <v>0</v>
      </c>
      <c r="M3715">
        <v>12</v>
      </c>
      <c r="N3715">
        <v>-1498</v>
      </c>
      <c r="O3715">
        <v>2.023609</v>
      </c>
      <c r="P3715">
        <v>8</v>
      </c>
      <c r="Q3715">
        <v>1.349073</v>
      </c>
      <c r="R3715" t="s">
        <v>43</v>
      </c>
      <c r="S3715" t="s">
        <v>43</v>
      </c>
    </row>
    <row r="3716" spans="1:19">
      <c r="A3716">
        <v>4892</v>
      </c>
      <c r="B3716">
        <v>1998</v>
      </c>
      <c r="C3716">
        <v>592</v>
      </c>
      <c r="D3716">
        <v>10272.469999999999</v>
      </c>
      <c r="E3716">
        <v>563</v>
      </c>
      <c r="F3716">
        <v>12756.47</v>
      </c>
      <c r="G3716">
        <v>22.658028000000002</v>
      </c>
      <c r="H3716">
        <v>8.1</v>
      </c>
      <c r="I3716">
        <v>14.558028</v>
      </c>
      <c r="J3716">
        <v>2.7972869999999999</v>
      </c>
      <c r="K3716">
        <v>0</v>
      </c>
      <c r="L3716">
        <v>0</v>
      </c>
      <c r="M3716">
        <v>29</v>
      </c>
      <c r="N3716">
        <v>-2484</v>
      </c>
      <c r="O3716">
        <v>4.8986489999999998</v>
      </c>
      <c r="P3716">
        <v>7</v>
      </c>
      <c r="Q3716">
        <v>1.1824319999999999</v>
      </c>
      <c r="R3716" t="s">
        <v>43</v>
      </c>
      <c r="S3716" t="s">
        <v>43</v>
      </c>
    </row>
    <row r="3717" spans="1:19">
      <c r="A3717">
        <v>3625</v>
      </c>
      <c r="B3717">
        <v>459</v>
      </c>
      <c r="C3717">
        <v>590</v>
      </c>
      <c r="D3717">
        <v>21711.68</v>
      </c>
      <c r="E3717">
        <v>569</v>
      </c>
      <c r="F3717">
        <v>24065.68</v>
      </c>
      <c r="G3717">
        <v>42.294691999999998</v>
      </c>
      <c r="H3717">
        <v>39.33</v>
      </c>
      <c r="I3717">
        <v>2.9646919999999999</v>
      </c>
      <c r="J3717">
        <v>1.07538</v>
      </c>
      <c r="K3717">
        <v>0</v>
      </c>
      <c r="L3717">
        <v>0</v>
      </c>
      <c r="M3717">
        <v>21</v>
      </c>
      <c r="N3717">
        <v>-2354</v>
      </c>
      <c r="O3717">
        <v>3.5593219999999999</v>
      </c>
      <c r="P3717">
        <v>16</v>
      </c>
      <c r="Q3717">
        <v>2.7118639999999998</v>
      </c>
      <c r="R3717" t="s">
        <v>43</v>
      </c>
      <c r="S3717" t="s">
        <v>43</v>
      </c>
    </row>
    <row r="3718" spans="1:19">
      <c r="A3718">
        <v>2742</v>
      </c>
      <c r="B3718">
        <v>42</v>
      </c>
      <c r="C3718">
        <v>589</v>
      </c>
      <c r="D3718">
        <v>19687.900000000001</v>
      </c>
      <c r="E3718">
        <v>551</v>
      </c>
      <c r="F3718">
        <v>23150.9</v>
      </c>
      <c r="G3718">
        <v>42.016151999999998</v>
      </c>
      <c r="H3718">
        <v>27.58</v>
      </c>
      <c r="I3718">
        <v>14.436152</v>
      </c>
      <c r="J3718">
        <v>1.523428</v>
      </c>
      <c r="K3718">
        <v>1</v>
      </c>
      <c r="L3718">
        <v>0.16977900000000001</v>
      </c>
      <c r="M3718">
        <v>37</v>
      </c>
      <c r="N3718">
        <v>-3463</v>
      </c>
      <c r="O3718">
        <v>6.2818339999999999</v>
      </c>
      <c r="P3718">
        <v>5</v>
      </c>
      <c r="Q3718">
        <v>0.84889599999999998</v>
      </c>
      <c r="R3718" t="s">
        <v>43</v>
      </c>
      <c r="S3718" t="s">
        <v>43</v>
      </c>
    </row>
    <row r="3719" spans="1:19">
      <c r="A3719">
        <v>6109</v>
      </c>
      <c r="B3719">
        <v>1571</v>
      </c>
      <c r="C3719">
        <v>586</v>
      </c>
      <c r="D3719">
        <v>35503.339999999997</v>
      </c>
      <c r="E3719">
        <v>532</v>
      </c>
      <c r="F3719">
        <v>42021.34</v>
      </c>
      <c r="G3719">
        <v>78.987481000000002</v>
      </c>
      <c r="H3719">
        <v>59.375</v>
      </c>
      <c r="I3719">
        <v>19.612480999999999</v>
      </c>
      <c r="J3719">
        <v>1.3303149999999999</v>
      </c>
      <c r="K3719">
        <v>0</v>
      </c>
      <c r="L3719">
        <v>0</v>
      </c>
      <c r="M3719">
        <v>54</v>
      </c>
      <c r="N3719">
        <v>-6518</v>
      </c>
      <c r="O3719">
        <v>9.2150169999999996</v>
      </c>
      <c r="P3719">
        <v>11</v>
      </c>
      <c r="Q3719">
        <v>1.8771329999999999</v>
      </c>
      <c r="R3719" t="s">
        <v>43</v>
      </c>
      <c r="S3719" t="s">
        <v>43</v>
      </c>
    </row>
    <row r="3720" spans="1:19">
      <c r="A3720">
        <v>5668</v>
      </c>
      <c r="B3720">
        <v>716</v>
      </c>
      <c r="C3720">
        <v>585</v>
      </c>
      <c r="D3720">
        <v>13677.29</v>
      </c>
      <c r="E3720">
        <v>576</v>
      </c>
      <c r="F3720">
        <v>14407.29</v>
      </c>
      <c r="G3720">
        <v>25.012656</v>
      </c>
      <c r="H3720">
        <v>9.17</v>
      </c>
      <c r="I3720">
        <v>15.842656</v>
      </c>
      <c r="J3720">
        <v>2.727662</v>
      </c>
      <c r="K3720">
        <v>0</v>
      </c>
      <c r="L3720">
        <v>0</v>
      </c>
      <c r="M3720">
        <v>9</v>
      </c>
      <c r="N3720">
        <v>-730</v>
      </c>
      <c r="O3720">
        <v>1.538462</v>
      </c>
      <c r="P3720">
        <v>20</v>
      </c>
      <c r="Q3720">
        <v>3.418803</v>
      </c>
      <c r="R3720" t="s">
        <v>43</v>
      </c>
      <c r="S3720" t="s">
        <v>43</v>
      </c>
    </row>
    <row r="3721" spans="1:19">
      <c r="A3721">
        <v>4444</v>
      </c>
      <c r="B3721">
        <v>814</v>
      </c>
      <c r="C3721">
        <v>585</v>
      </c>
      <c r="D3721">
        <v>29601.33</v>
      </c>
      <c r="E3721">
        <v>540</v>
      </c>
      <c r="F3721">
        <v>35133.33</v>
      </c>
      <c r="G3721">
        <v>65.061722000000003</v>
      </c>
      <c r="H3721">
        <v>39.534999999999997</v>
      </c>
      <c r="I3721">
        <v>25.526721999999999</v>
      </c>
      <c r="J3721">
        <v>1.6456740000000001</v>
      </c>
      <c r="K3721">
        <v>0</v>
      </c>
      <c r="L3721">
        <v>0</v>
      </c>
      <c r="M3721">
        <v>45</v>
      </c>
      <c r="N3721">
        <v>-5532</v>
      </c>
      <c r="O3721">
        <v>7.6923079999999997</v>
      </c>
      <c r="P3721">
        <v>10</v>
      </c>
      <c r="Q3721">
        <v>1.7094020000000001</v>
      </c>
      <c r="R3721" t="s">
        <v>43</v>
      </c>
      <c r="S3721" t="s">
        <v>43</v>
      </c>
    </row>
    <row r="3722" spans="1:19">
      <c r="A3722">
        <v>4830</v>
      </c>
      <c r="B3722">
        <v>1258</v>
      </c>
      <c r="C3722">
        <v>581</v>
      </c>
      <c r="D3722">
        <v>16331.8</v>
      </c>
      <c r="E3722">
        <v>559</v>
      </c>
      <c r="F3722">
        <v>18751.8</v>
      </c>
      <c r="G3722">
        <v>33.545259000000001</v>
      </c>
      <c r="H3722">
        <v>15.37</v>
      </c>
      <c r="I3722">
        <v>18.175259</v>
      </c>
      <c r="J3722">
        <v>2.182515</v>
      </c>
      <c r="K3722">
        <v>0</v>
      </c>
      <c r="L3722">
        <v>0</v>
      </c>
      <c r="M3722">
        <v>22</v>
      </c>
      <c r="N3722">
        <v>-2420</v>
      </c>
      <c r="O3722">
        <v>3.786575</v>
      </c>
      <c r="P3722">
        <v>7</v>
      </c>
      <c r="Q3722">
        <v>1.2048190000000001</v>
      </c>
      <c r="R3722" t="s">
        <v>43</v>
      </c>
      <c r="S3722" t="s">
        <v>43</v>
      </c>
    </row>
    <row r="3723" spans="1:19">
      <c r="A3723">
        <v>2756</v>
      </c>
      <c r="B3723">
        <v>299</v>
      </c>
      <c r="C3723">
        <v>580</v>
      </c>
      <c r="D3723">
        <v>38498.589999999997</v>
      </c>
      <c r="E3723">
        <v>543</v>
      </c>
      <c r="F3723">
        <v>42505.59</v>
      </c>
      <c r="G3723">
        <v>78.279171000000005</v>
      </c>
      <c r="H3723">
        <v>70.14</v>
      </c>
      <c r="I3723">
        <v>8.1391709999999993</v>
      </c>
      <c r="J3723">
        <v>1.116042</v>
      </c>
      <c r="K3723">
        <v>0</v>
      </c>
      <c r="L3723">
        <v>0</v>
      </c>
      <c r="M3723">
        <v>37</v>
      </c>
      <c r="N3723">
        <v>-4007</v>
      </c>
      <c r="O3723">
        <v>6.3793100000000003</v>
      </c>
      <c r="P3723">
        <v>16</v>
      </c>
      <c r="Q3723">
        <v>2.7586210000000002</v>
      </c>
      <c r="R3723" t="s">
        <v>43</v>
      </c>
      <c r="S3723" t="s">
        <v>43</v>
      </c>
    </row>
    <row r="3724" spans="1:19">
      <c r="A3724">
        <v>3615</v>
      </c>
      <c r="B3724">
        <v>712</v>
      </c>
      <c r="C3724">
        <v>579</v>
      </c>
      <c r="D3724">
        <v>15686.47</v>
      </c>
      <c r="E3724">
        <v>540</v>
      </c>
      <c r="F3724">
        <v>18613.47</v>
      </c>
      <c r="G3724">
        <v>34.469389</v>
      </c>
      <c r="H3724">
        <v>20.48</v>
      </c>
      <c r="I3724">
        <v>13.989388999999999</v>
      </c>
      <c r="J3724">
        <v>1.683076</v>
      </c>
      <c r="K3724">
        <v>0</v>
      </c>
      <c r="L3724">
        <v>0</v>
      </c>
      <c r="M3724">
        <v>39</v>
      </c>
      <c r="N3724">
        <v>-2927</v>
      </c>
      <c r="O3724">
        <v>6.7357509999999996</v>
      </c>
      <c r="P3724">
        <v>9</v>
      </c>
      <c r="Q3724">
        <v>1.5544039999999999</v>
      </c>
      <c r="R3724" t="s">
        <v>43</v>
      </c>
      <c r="S3724" t="s">
        <v>43</v>
      </c>
    </row>
    <row r="3725" spans="1:19">
      <c r="A3725">
        <v>4867</v>
      </c>
      <c r="B3725">
        <v>157</v>
      </c>
      <c r="C3725">
        <v>579</v>
      </c>
      <c r="D3725">
        <v>24059.69</v>
      </c>
      <c r="E3725">
        <v>550</v>
      </c>
      <c r="F3725">
        <v>27396.69</v>
      </c>
      <c r="G3725">
        <v>49.812164000000003</v>
      </c>
      <c r="H3725">
        <v>47.354999999999997</v>
      </c>
      <c r="I3725">
        <v>2.4571640000000001</v>
      </c>
      <c r="J3725">
        <v>1.0518879999999999</v>
      </c>
      <c r="K3725">
        <v>0</v>
      </c>
      <c r="L3725">
        <v>0</v>
      </c>
      <c r="M3725">
        <v>29</v>
      </c>
      <c r="N3725">
        <v>-3337</v>
      </c>
      <c r="O3725">
        <v>5.0086360000000001</v>
      </c>
      <c r="P3725">
        <v>12</v>
      </c>
      <c r="Q3725">
        <v>2.0725389999999999</v>
      </c>
      <c r="R3725" t="s">
        <v>43</v>
      </c>
      <c r="S3725" t="s">
        <v>43</v>
      </c>
    </row>
    <row r="3726" spans="1:19">
      <c r="A3726">
        <v>5106</v>
      </c>
      <c r="B3726">
        <v>1997</v>
      </c>
      <c r="C3726">
        <v>579</v>
      </c>
      <c r="D3726">
        <v>18395.45</v>
      </c>
      <c r="E3726">
        <v>550</v>
      </c>
      <c r="F3726">
        <v>20660.84</v>
      </c>
      <c r="G3726">
        <v>37.565164000000003</v>
      </c>
      <c r="H3726">
        <v>21.695</v>
      </c>
      <c r="I3726">
        <v>15.870164000000001</v>
      </c>
      <c r="J3726">
        <v>1.7315130000000001</v>
      </c>
      <c r="K3726">
        <v>0</v>
      </c>
      <c r="L3726">
        <v>0</v>
      </c>
      <c r="M3726">
        <v>29</v>
      </c>
      <c r="N3726">
        <v>-2265.39</v>
      </c>
      <c r="O3726">
        <v>5.0086360000000001</v>
      </c>
      <c r="P3726">
        <v>6</v>
      </c>
      <c r="Q3726">
        <v>1.0362690000000001</v>
      </c>
      <c r="R3726" t="s">
        <v>43</v>
      </c>
      <c r="S3726" t="s">
        <v>43</v>
      </c>
    </row>
    <row r="3727" spans="1:19">
      <c r="A3727">
        <v>3325</v>
      </c>
      <c r="B3727">
        <v>1514</v>
      </c>
      <c r="C3727">
        <v>575</v>
      </c>
      <c r="D3727">
        <v>32070.94</v>
      </c>
      <c r="E3727">
        <v>517</v>
      </c>
      <c r="F3727">
        <v>38545.94</v>
      </c>
      <c r="G3727">
        <v>74.556944000000001</v>
      </c>
      <c r="H3727">
        <v>40.51</v>
      </c>
      <c r="I3727">
        <v>34.046944000000003</v>
      </c>
      <c r="J3727">
        <v>1.8404579999999999</v>
      </c>
      <c r="K3727">
        <v>0</v>
      </c>
      <c r="L3727">
        <v>0</v>
      </c>
      <c r="M3727">
        <v>58</v>
      </c>
      <c r="N3727">
        <v>-6475</v>
      </c>
      <c r="O3727">
        <v>10.086957</v>
      </c>
      <c r="P3727">
        <v>1</v>
      </c>
      <c r="Q3727">
        <v>0.17391300000000001</v>
      </c>
      <c r="R3727" t="s">
        <v>43</v>
      </c>
      <c r="S3727" t="s">
        <v>43</v>
      </c>
    </row>
    <row r="3728" spans="1:19">
      <c r="A3728">
        <v>375</v>
      </c>
      <c r="B3728">
        <v>1769</v>
      </c>
      <c r="C3728">
        <v>569</v>
      </c>
      <c r="D3728">
        <v>19273.45</v>
      </c>
      <c r="E3728">
        <v>542</v>
      </c>
      <c r="F3728">
        <v>22593.45</v>
      </c>
      <c r="G3728">
        <v>41.685332000000002</v>
      </c>
      <c r="H3728">
        <v>20.91</v>
      </c>
      <c r="I3728">
        <v>20.775331999999999</v>
      </c>
      <c r="J3728">
        <v>1.99356</v>
      </c>
      <c r="K3728">
        <v>0</v>
      </c>
      <c r="L3728">
        <v>0</v>
      </c>
      <c r="M3728">
        <v>27</v>
      </c>
      <c r="N3728">
        <v>-3320</v>
      </c>
      <c r="O3728">
        <v>4.7451670000000004</v>
      </c>
      <c r="P3728">
        <v>5</v>
      </c>
      <c r="Q3728">
        <v>0.87873500000000004</v>
      </c>
      <c r="R3728" t="s">
        <v>43</v>
      </c>
      <c r="S3728" t="s">
        <v>43</v>
      </c>
    </row>
    <row r="3729" spans="1:19">
      <c r="A3729">
        <v>5159</v>
      </c>
      <c r="B3729">
        <v>14</v>
      </c>
      <c r="C3729">
        <v>568</v>
      </c>
      <c r="D3729">
        <v>4667.12</v>
      </c>
      <c r="E3729">
        <v>408</v>
      </c>
      <c r="F3729">
        <v>7089.12</v>
      </c>
      <c r="G3729">
        <v>17.375294</v>
      </c>
      <c r="H3729">
        <v>11.845000000000001</v>
      </c>
      <c r="I3729">
        <v>5.5302939999999996</v>
      </c>
      <c r="J3729">
        <v>1.466888</v>
      </c>
      <c r="K3729">
        <v>127</v>
      </c>
      <c r="L3729">
        <v>22.359155000000001</v>
      </c>
      <c r="M3729">
        <v>33</v>
      </c>
      <c r="N3729">
        <v>-2422</v>
      </c>
      <c r="O3729">
        <v>5.8098590000000003</v>
      </c>
      <c r="P3729">
        <v>5</v>
      </c>
      <c r="Q3729">
        <v>0.88028200000000001</v>
      </c>
      <c r="R3729" t="s">
        <v>43</v>
      </c>
      <c r="S3729" t="s">
        <v>43</v>
      </c>
    </row>
    <row r="3730" spans="1:19">
      <c r="A3730">
        <v>350</v>
      </c>
      <c r="B3730">
        <v>797</v>
      </c>
      <c r="C3730">
        <v>563</v>
      </c>
      <c r="D3730">
        <v>19714.13</v>
      </c>
      <c r="E3730">
        <v>549</v>
      </c>
      <c r="F3730">
        <v>22338.13</v>
      </c>
      <c r="G3730">
        <v>40.688761</v>
      </c>
      <c r="H3730">
        <v>6.39</v>
      </c>
      <c r="I3730">
        <v>34.298760999999999</v>
      </c>
      <c r="J3730">
        <v>6.3675680000000003</v>
      </c>
      <c r="K3730">
        <v>0</v>
      </c>
      <c r="L3730">
        <v>0</v>
      </c>
      <c r="M3730">
        <v>14</v>
      </c>
      <c r="N3730">
        <v>-2624</v>
      </c>
      <c r="O3730">
        <v>2.4866790000000001</v>
      </c>
      <c r="P3730">
        <v>6</v>
      </c>
      <c r="Q3730">
        <v>1.0657190000000001</v>
      </c>
      <c r="R3730" t="s">
        <v>43</v>
      </c>
      <c r="S3730" t="s">
        <v>43</v>
      </c>
    </row>
    <row r="3731" spans="1:19">
      <c r="A3731">
        <v>5922</v>
      </c>
      <c r="B3731">
        <v>1405</v>
      </c>
      <c r="C3731">
        <v>561</v>
      </c>
      <c r="D3731">
        <v>34992.31</v>
      </c>
      <c r="E3731">
        <v>548</v>
      </c>
      <c r="F3731">
        <v>36212.31</v>
      </c>
      <c r="G3731">
        <v>66.080858000000006</v>
      </c>
      <c r="H3731">
        <v>58.22</v>
      </c>
      <c r="I3731">
        <v>7.8608580000000003</v>
      </c>
      <c r="J3731">
        <v>1.1350199999999999</v>
      </c>
      <c r="K3731">
        <v>0</v>
      </c>
      <c r="L3731">
        <v>0</v>
      </c>
      <c r="M3731">
        <v>13</v>
      </c>
      <c r="N3731">
        <v>-1220</v>
      </c>
      <c r="O3731">
        <v>2.317291</v>
      </c>
      <c r="P3731">
        <v>6</v>
      </c>
      <c r="Q3731">
        <v>1.0695190000000001</v>
      </c>
      <c r="R3731" t="s">
        <v>43</v>
      </c>
      <c r="S3731" t="s">
        <v>43</v>
      </c>
    </row>
    <row r="3732" spans="1:19">
      <c r="A3732">
        <v>2105</v>
      </c>
      <c r="B3732">
        <v>649</v>
      </c>
      <c r="C3732">
        <v>560</v>
      </c>
      <c r="D3732">
        <v>19010.37</v>
      </c>
      <c r="E3732">
        <v>509</v>
      </c>
      <c r="F3732">
        <v>24583.37</v>
      </c>
      <c r="G3732">
        <v>48.297387000000001</v>
      </c>
      <c r="H3732">
        <v>31.12</v>
      </c>
      <c r="I3732">
        <v>17.177387</v>
      </c>
      <c r="J3732">
        <v>1.551973</v>
      </c>
      <c r="K3732">
        <v>0</v>
      </c>
      <c r="L3732">
        <v>0</v>
      </c>
      <c r="M3732">
        <v>51</v>
      </c>
      <c r="N3732">
        <v>-5573</v>
      </c>
      <c r="O3732">
        <v>9.1071430000000007</v>
      </c>
      <c r="P3732">
        <v>3</v>
      </c>
      <c r="Q3732">
        <v>0.53571400000000002</v>
      </c>
      <c r="R3732" t="s">
        <v>43</v>
      </c>
      <c r="S3732" t="s">
        <v>43</v>
      </c>
    </row>
    <row r="3733" spans="1:19">
      <c r="A3733">
        <v>311</v>
      </c>
      <c r="B3733">
        <v>826</v>
      </c>
      <c r="C3733">
        <v>559</v>
      </c>
      <c r="D3733">
        <v>20439.91</v>
      </c>
      <c r="E3733">
        <v>539</v>
      </c>
      <c r="F3733">
        <v>22582.91</v>
      </c>
      <c r="G3733">
        <v>41.897792000000003</v>
      </c>
      <c r="H3733">
        <v>24.98</v>
      </c>
      <c r="I3733">
        <v>16.917791999999999</v>
      </c>
      <c r="J3733">
        <v>1.6772530000000001</v>
      </c>
      <c r="K3733">
        <v>0</v>
      </c>
      <c r="L3733">
        <v>0</v>
      </c>
      <c r="M3733">
        <v>20</v>
      </c>
      <c r="N3733">
        <v>-2143</v>
      </c>
      <c r="O3733">
        <v>3.5778180000000002</v>
      </c>
      <c r="P3733">
        <v>10</v>
      </c>
      <c r="Q3733">
        <v>1.7889090000000001</v>
      </c>
      <c r="R3733" t="s">
        <v>43</v>
      </c>
      <c r="S3733" t="s">
        <v>43</v>
      </c>
    </row>
    <row r="3734" spans="1:19">
      <c r="A3734">
        <v>4913</v>
      </c>
      <c r="B3734">
        <v>1589</v>
      </c>
      <c r="C3734">
        <v>559</v>
      </c>
      <c r="D3734">
        <v>25777.759999999998</v>
      </c>
      <c r="E3734">
        <v>534</v>
      </c>
      <c r="F3734">
        <v>28017.759999999998</v>
      </c>
      <c r="G3734">
        <v>52.467714999999998</v>
      </c>
      <c r="H3734">
        <v>34.844999999999999</v>
      </c>
      <c r="I3734">
        <v>17.622714999999999</v>
      </c>
      <c r="J3734">
        <v>1.505746</v>
      </c>
      <c r="K3734">
        <v>0</v>
      </c>
      <c r="L3734">
        <v>0</v>
      </c>
      <c r="M3734">
        <v>25</v>
      </c>
      <c r="N3734">
        <v>-2240</v>
      </c>
      <c r="O3734">
        <v>4.4722720000000002</v>
      </c>
      <c r="P3734">
        <v>11</v>
      </c>
      <c r="Q3734">
        <v>1.9678</v>
      </c>
      <c r="R3734" t="s">
        <v>43</v>
      </c>
      <c r="S3734" t="s">
        <v>43</v>
      </c>
    </row>
    <row r="3735" spans="1:19">
      <c r="A3735">
        <v>3187</v>
      </c>
      <c r="B3735">
        <v>839</v>
      </c>
      <c r="C3735">
        <v>559</v>
      </c>
      <c r="D3735">
        <v>29456.880000000001</v>
      </c>
      <c r="E3735">
        <v>529</v>
      </c>
      <c r="F3735">
        <v>33903.879999999997</v>
      </c>
      <c r="G3735">
        <v>64.090509999999995</v>
      </c>
      <c r="H3735">
        <v>38.53</v>
      </c>
      <c r="I3735">
        <v>25.560510000000001</v>
      </c>
      <c r="J3735">
        <v>1.663392</v>
      </c>
      <c r="K3735">
        <v>0</v>
      </c>
      <c r="L3735">
        <v>0</v>
      </c>
      <c r="M3735">
        <v>30</v>
      </c>
      <c r="N3735">
        <v>-4447</v>
      </c>
      <c r="O3735">
        <v>5.3667259999999999</v>
      </c>
      <c r="P3735">
        <v>13</v>
      </c>
      <c r="Q3735">
        <v>2.3255810000000001</v>
      </c>
      <c r="R3735" t="s">
        <v>43</v>
      </c>
      <c r="S3735" t="s">
        <v>43</v>
      </c>
    </row>
    <row r="3736" spans="1:19">
      <c r="A3736">
        <v>1306</v>
      </c>
      <c r="B3736">
        <v>1016</v>
      </c>
      <c r="C3736">
        <v>557</v>
      </c>
      <c r="D3736">
        <v>16493.07</v>
      </c>
      <c r="E3736">
        <v>554</v>
      </c>
      <c r="F3736">
        <v>17196.07</v>
      </c>
      <c r="G3736">
        <v>31.039838</v>
      </c>
      <c r="H3736">
        <v>15.3</v>
      </c>
      <c r="I3736">
        <v>15.739838000000001</v>
      </c>
      <c r="J3736">
        <v>2.0287480000000002</v>
      </c>
      <c r="K3736">
        <v>0</v>
      </c>
      <c r="L3736">
        <v>0</v>
      </c>
      <c r="M3736">
        <v>3</v>
      </c>
      <c r="N3736">
        <v>-703</v>
      </c>
      <c r="O3736">
        <v>0.53859999999999997</v>
      </c>
      <c r="P3736">
        <v>8</v>
      </c>
      <c r="Q3736">
        <v>1.436266</v>
      </c>
      <c r="R3736" t="s">
        <v>43</v>
      </c>
      <c r="S3736" t="s">
        <v>43</v>
      </c>
    </row>
    <row r="3737" spans="1:19">
      <c r="A3737">
        <v>3614</v>
      </c>
      <c r="B3737">
        <v>1945</v>
      </c>
      <c r="C3737">
        <v>556</v>
      </c>
      <c r="D3737">
        <v>16020.22</v>
      </c>
      <c r="E3737">
        <v>500</v>
      </c>
      <c r="F3737">
        <v>21131.22</v>
      </c>
      <c r="G3737">
        <v>42.262439999999998</v>
      </c>
      <c r="H3737">
        <v>31.805</v>
      </c>
      <c r="I3737">
        <v>10.45744</v>
      </c>
      <c r="J3737">
        <v>1.3287990000000001</v>
      </c>
      <c r="K3737">
        <v>0</v>
      </c>
      <c r="L3737">
        <v>0</v>
      </c>
      <c r="M3737">
        <v>56</v>
      </c>
      <c r="N3737">
        <v>-5111</v>
      </c>
      <c r="O3737">
        <v>10.071942</v>
      </c>
      <c r="P3737">
        <v>5</v>
      </c>
      <c r="Q3737">
        <v>0.899281</v>
      </c>
      <c r="R3737" t="s">
        <v>43</v>
      </c>
      <c r="S3737" t="s">
        <v>43</v>
      </c>
    </row>
    <row r="3738" spans="1:19">
      <c r="A3738">
        <v>3600</v>
      </c>
      <c r="B3738">
        <v>576</v>
      </c>
      <c r="C3738">
        <v>555</v>
      </c>
      <c r="D3738">
        <v>18225.419999999998</v>
      </c>
      <c r="E3738">
        <v>543</v>
      </c>
      <c r="F3738">
        <v>19145.419999999998</v>
      </c>
      <c r="G3738">
        <v>35.258600000000001</v>
      </c>
      <c r="H3738">
        <v>12.71</v>
      </c>
      <c r="I3738">
        <v>22.5486</v>
      </c>
      <c r="J3738">
        <v>2.7740830000000001</v>
      </c>
      <c r="K3738">
        <v>0</v>
      </c>
      <c r="L3738">
        <v>0</v>
      </c>
      <c r="M3738">
        <v>12</v>
      </c>
      <c r="N3738">
        <v>-920</v>
      </c>
      <c r="O3738">
        <v>2.1621619999999999</v>
      </c>
      <c r="P3738">
        <v>13</v>
      </c>
      <c r="Q3738">
        <v>2.3423419999999999</v>
      </c>
      <c r="R3738" t="s">
        <v>43</v>
      </c>
      <c r="S3738" t="s">
        <v>43</v>
      </c>
    </row>
    <row r="3739" spans="1:19">
      <c r="A3739">
        <v>3754</v>
      </c>
      <c r="B3739">
        <v>1746</v>
      </c>
      <c r="C3739">
        <v>555</v>
      </c>
      <c r="D3739">
        <v>18349.650000000001</v>
      </c>
      <c r="E3739">
        <v>553</v>
      </c>
      <c r="F3739">
        <v>18518.650000000001</v>
      </c>
      <c r="G3739">
        <v>33.487613000000003</v>
      </c>
      <c r="H3739">
        <v>16.78</v>
      </c>
      <c r="I3739">
        <v>16.707612999999998</v>
      </c>
      <c r="J3739">
        <v>1.9956860000000001</v>
      </c>
      <c r="K3739">
        <v>0</v>
      </c>
      <c r="L3739">
        <v>0</v>
      </c>
      <c r="M3739">
        <v>2</v>
      </c>
      <c r="N3739">
        <v>-169</v>
      </c>
      <c r="O3739">
        <v>0.36036000000000001</v>
      </c>
      <c r="P3739">
        <v>5</v>
      </c>
      <c r="Q3739">
        <v>0.90090099999999995</v>
      </c>
      <c r="R3739" t="s">
        <v>43</v>
      </c>
      <c r="S3739" t="s">
        <v>43</v>
      </c>
    </row>
    <row r="3740" spans="1:19">
      <c r="A3740">
        <v>3376</v>
      </c>
      <c r="B3740">
        <v>948</v>
      </c>
      <c r="C3740">
        <v>554</v>
      </c>
      <c r="D3740">
        <v>22348.14</v>
      </c>
      <c r="E3740">
        <v>542</v>
      </c>
      <c r="F3740">
        <v>24259.14</v>
      </c>
      <c r="G3740">
        <v>44.758561</v>
      </c>
      <c r="H3740">
        <v>24.12</v>
      </c>
      <c r="I3740">
        <v>20.638560999999999</v>
      </c>
      <c r="J3740">
        <v>1.8556619999999999</v>
      </c>
      <c r="K3740">
        <v>0</v>
      </c>
      <c r="L3740">
        <v>0</v>
      </c>
      <c r="M3740">
        <v>12</v>
      </c>
      <c r="N3740">
        <v>-1911</v>
      </c>
      <c r="O3740">
        <v>2.1660650000000001</v>
      </c>
      <c r="P3740">
        <v>1</v>
      </c>
      <c r="Q3740">
        <v>0.180505</v>
      </c>
      <c r="R3740" t="s">
        <v>43</v>
      </c>
      <c r="S3740" t="s">
        <v>43</v>
      </c>
    </row>
    <row r="3741" spans="1:19">
      <c r="A3741">
        <v>147</v>
      </c>
      <c r="B3741">
        <v>256</v>
      </c>
      <c r="C3741">
        <v>554</v>
      </c>
      <c r="D3741">
        <v>21566.83</v>
      </c>
      <c r="E3741">
        <v>529</v>
      </c>
      <c r="F3741">
        <v>23996.83</v>
      </c>
      <c r="G3741">
        <v>45.362628000000001</v>
      </c>
      <c r="H3741">
        <v>24.11</v>
      </c>
      <c r="I3741">
        <v>21.252628000000001</v>
      </c>
      <c r="J3741">
        <v>1.881486</v>
      </c>
      <c r="K3741">
        <v>4</v>
      </c>
      <c r="L3741">
        <v>0.72202200000000005</v>
      </c>
      <c r="M3741">
        <v>21</v>
      </c>
      <c r="N3741">
        <v>-2430</v>
      </c>
      <c r="O3741">
        <v>3.7906140000000001</v>
      </c>
      <c r="P3741">
        <v>9</v>
      </c>
      <c r="Q3741">
        <v>1.624549</v>
      </c>
      <c r="R3741" t="s">
        <v>43</v>
      </c>
      <c r="S3741" t="s">
        <v>43</v>
      </c>
    </row>
    <row r="3742" spans="1:19">
      <c r="A3742">
        <v>5710</v>
      </c>
      <c r="B3742">
        <v>661</v>
      </c>
      <c r="C3742">
        <v>552</v>
      </c>
      <c r="D3742">
        <v>9115.31</v>
      </c>
      <c r="E3742">
        <v>529</v>
      </c>
      <c r="F3742">
        <v>11039.31</v>
      </c>
      <c r="G3742">
        <v>20.868261</v>
      </c>
      <c r="H3742">
        <v>4.0199999999999996</v>
      </c>
      <c r="I3742">
        <v>16.848261000000001</v>
      </c>
      <c r="J3742">
        <v>5.1911100000000001</v>
      </c>
      <c r="K3742">
        <v>0</v>
      </c>
      <c r="L3742">
        <v>0</v>
      </c>
      <c r="M3742">
        <v>23</v>
      </c>
      <c r="N3742">
        <v>-1924</v>
      </c>
      <c r="O3742">
        <v>4.1666670000000003</v>
      </c>
      <c r="P3742">
        <v>8</v>
      </c>
      <c r="Q3742">
        <v>1.4492750000000001</v>
      </c>
      <c r="R3742" t="s">
        <v>43</v>
      </c>
      <c r="S3742" t="s">
        <v>43</v>
      </c>
    </row>
    <row r="3743" spans="1:19">
      <c r="A3743">
        <v>2358</v>
      </c>
      <c r="B3743">
        <v>1076</v>
      </c>
      <c r="C3743">
        <v>544</v>
      </c>
      <c r="D3743">
        <v>31816.74</v>
      </c>
      <c r="E3743">
        <v>509</v>
      </c>
      <c r="F3743">
        <v>37169.74</v>
      </c>
      <c r="G3743">
        <v>73.025029000000004</v>
      </c>
      <c r="H3743">
        <v>34.49</v>
      </c>
      <c r="I3743">
        <v>38.535029000000002</v>
      </c>
      <c r="J3743">
        <v>2.1172810000000002</v>
      </c>
      <c r="K3743">
        <v>0</v>
      </c>
      <c r="L3743">
        <v>0</v>
      </c>
      <c r="M3743">
        <v>35</v>
      </c>
      <c r="N3743">
        <v>-5353</v>
      </c>
      <c r="O3743">
        <v>6.4338240000000004</v>
      </c>
      <c r="P3743">
        <v>7</v>
      </c>
      <c r="Q3743">
        <v>1.2867649999999999</v>
      </c>
      <c r="R3743" t="s">
        <v>43</v>
      </c>
      <c r="S3743" t="s">
        <v>43</v>
      </c>
    </row>
    <row r="3744" spans="1:19">
      <c r="A3744">
        <v>1363</v>
      </c>
      <c r="B3744">
        <v>1710</v>
      </c>
      <c r="C3744">
        <v>543</v>
      </c>
      <c r="D3744">
        <v>30779.66</v>
      </c>
      <c r="E3744">
        <v>510</v>
      </c>
      <c r="F3744">
        <v>34420.660000000003</v>
      </c>
      <c r="G3744">
        <v>67.491489999999999</v>
      </c>
      <c r="H3744">
        <v>42.88</v>
      </c>
      <c r="I3744">
        <v>24.61149</v>
      </c>
      <c r="J3744">
        <v>1.5739620000000001</v>
      </c>
      <c r="K3744">
        <v>0</v>
      </c>
      <c r="L3744">
        <v>0</v>
      </c>
      <c r="M3744">
        <v>33</v>
      </c>
      <c r="N3744">
        <v>-3641</v>
      </c>
      <c r="O3744">
        <v>6.0773479999999998</v>
      </c>
      <c r="P3744">
        <v>5</v>
      </c>
      <c r="Q3744">
        <v>0.92081000000000002</v>
      </c>
      <c r="R3744" t="s">
        <v>43</v>
      </c>
      <c r="S3744" t="s">
        <v>43</v>
      </c>
    </row>
    <row r="3745" spans="1:19">
      <c r="A3745">
        <v>2347</v>
      </c>
      <c r="B3745">
        <v>601</v>
      </c>
      <c r="C3745">
        <v>540</v>
      </c>
      <c r="D3745">
        <v>22531.23</v>
      </c>
      <c r="E3745">
        <v>492</v>
      </c>
      <c r="F3745">
        <v>26914.23</v>
      </c>
      <c r="G3745">
        <v>54.703719999999997</v>
      </c>
      <c r="H3745">
        <v>37.58</v>
      </c>
      <c r="I3745">
        <v>17.123719999999999</v>
      </c>
      <c r="J3745">
        <v>1.45566</v>
      </c>
      <c r="K3745">
        <v>0</v>
      </c>
      <c r="L3745">
        <v>0</v>
      </c>
      <c r="M3745">
        <v>48</v>
      </c>
      <c r="N3745">
        <v>-4383</v>
      </c>
      <c r="O3745">
        <v>8.8888890000000007</v>
      </c>
      <c r="P3745">
        <v>6</v>
      </c>
      <c r="Q3745">
        <v>1.111111</v>
      </c>
      <c r="R3745" t="s">
        <v>43</v>
      </c>
      <c r="S3745" t="s">
        <v>43</v>
      </c>
    </row>
    <row r="3746" spans="1:19">
      <c r="A3746">
        <v>3377</v>
      </c>
      <c r="B3746">
        <v>1874</v>
      </c>
      <c r="C3746">
        <v>540</v>
      </c>
      <c r="D3746">
        <v>16179.59</v>
      </c>
      <c r="E3746">
        <v>533</v>
      </c>
      <c r="F3746">
        <v>17249.59</v>
      </c>
      <c r="G3746">
        <v>32.363208</v>
      </c>
      <c r="H3746">
        <v>20.92</v>
      </c>
      <c r="I3746">
        <v>11.443208</v>
      </c>
      <c r="J3746">
        <v>1.5469980000000001</v>
      </c>
      <c r="K3746">
        <v>0</v>
      </c>
      <c r="L3746">
        <v>0</v>
      </c>
      <c r="M3746">
        <v>7</v>
      </c>
      <c r="N3746">
        <v>-1070</v>
      </c>
      <c r="O3746">
        <v>1.2962959999999999</v>
      </c>
      <c r="P3746">
        <v>10</v>
      </c>
      <c r="Q3746">
        <v>1.8518520000000001</v>
      </c>
      <c r="R3746" t="s">
        <v>43</v>
      </c>
      <c r="S3746" t="s">
        <v>43</v>
      </c>
    </row>
    <row r="3747" spans="1:19">
      <c r="A3747">
        <v>2722</v>
      </c>
      <c r="B3747">
        <v>184</v>
      </c>
      <c r="C3747">
        <v>538</v>
      </c>
      <c r="D3747">
        <v>17864.47</v>
      </c>
      <c r="E3747">
        <v>500</v>
      </c>
      <c r="F3747">
        <v>21836.47</v>
      </c>
      <c r="G3747">
        <v>43.672939999999997</v>
      </c>
      <c r="H3747">
        <v>18.625</v>
      </c>
      <c r="I3747">
        <v>25.047940000000001</v>
      </c>
      <c r="J3747">
        <v>2.3448560000000001</v>
      </c>
      <c r="K3747">
        <v>0</v>
      </c>
      <c r="L3747">
        <v>0</v>
      </c>
      <c r="M3747">
        <v>38</v>
      </c>
      <c r="N3747">
        <v>-3972</v>
      </c>
      <c r="O3747">
        <v>7.0631969999999997</v>
      </c>
      <c r="P3747">
        <v>6</v>
      </c>
      <c r="Q3747">
        <v>1.1152420000000001</v>
      </c>
      <c r="R3747" t="s">
        <v>43</v>
      </c>
      <c r="S3747" t="s">
        <v>43</v>
      </c>
    </row>
    <row r="3748" spans="1:19">
      <c r="A3748">
        <v>4578</v>
      </c>
      <c r="B3748">
        <v>317</v>
      </c>
      <c r="C3748">
        <v>537</v>
      </c>
      <c r="D3748">
        <v>36828.79</v>
      </c>
      <c r="E3748">
        <v>496</v>
      </c>
      <c r="F3748">
        <v>42688.79</v>
      </c>
      <c r="G3748">
        <v>86.066108999999997</v>
      </c>
      <c r="H3748">
        <v>65.875</v>
      </c>
      <c r="I3748">
        <v>20.191109000000001</v>
      </c>
      <c r="J3748">
        <v>1.3065059999999999</v>
      </c>
      <c r="K3748">
        <v>0</v>
      </c>
      <c r="L3748">
        <v>0</v>
      </c>
      <c r="M3748">
        <v>41</v>
      </c>
      <c r="N3748">
        <v>-5860</v>
      </c>
      <c r="O3748">
        <v>7.6350090000000002</v>
      </c>
      <c r="P3748">
        <v>9</v>
      </c>
      <c r="Q3748">
        <v>1.675978</v>
      </c>
      <c r="R3748" t="s">
        <v>43</v>
      </c>
      <c r="S3748" t="s">
        <v>43</v>
      </c>
    </row>
    <row r="3749" spans="1:19">
      <c r="A3749">
        <v>3534</v>
      </c>
      <c r="B3749">
        <v>860</v>
      </c>
      <c r="C3749">
        <v>532</v>
      </c>
      <c r="D3749">
        <v>26817.07</v>
      </c>
      <c r="E3749">
        <v>510</v>
      </c>
      <c r="F3749">
        <v>28863.07</v>
      </c>
      <c r="G3749">
        <v>56.594254999999997</v>
      </c>
      <c r="H3749">
        <v>52.55</v>
      </c>
      <c r="I3749">
        <v>4.0442549999999997</v>
      </c>
      <c r="J3749">
        <v>1.0769599999999999</v>
      </c>
      <c r="K3749">
        <v>0</v>
      </c>
      <c r="L3749">
        <v>0</v>
      </c>
      <c r="M3749">
        <v>22</v>
      </c>
      <c r="N3749">
        <v>-2046</v>
      </c>
      <c r="O3749">
        <v>4.135338</v>
      </c>
      <c r="P3749">
        <v>6</v>
      </c>
      <c r="Q3749">
        <v>1.12782</v>
      </c>
      <c r="R3749" t="s">
        <v>43</v>
      </c>
      <c r="S3749" t="s">
        <v>43</v>
      </c>
    </row>
    <row r="3750" spans="1:19">
      <c r="A3750">
        <v>4472</v>
      </c>
      <c r="B3750">
        <v>1759</v>
      </c>
      <c r="C3750">
        <v>530</v>
      </c>
      <c r="D3750">
        <v>13164.19</v>
      </c>
      <c r="E3750">
        <v>515</v>
      </c>
      <c r="F3750">
        <v>14500.19</v>
      </c>
      <c r="G3750">
        <v>28.155709000000002</v>
      </c>
      <c r="H3750">
        <v>13.1</v>
      </c>
      <c r="I3750">
        <v>15.055709</v>
      </c>
      <c r="J3750">
        <v>2.1492909999999998</v>
      </c>
      <c r="K3750">
        <v>0</v>
      </c>
      <c r="L3750">
        <v>0</v>
      </c>
      <c r="M3750">
        <v>15</v>
      </c>
      <c r="N3750">
        <v>-1336</v>
      </c>
      <c r="O3750">
        <v>2.8301889999999998</v>
      </c>
      <c r="P3750">
        <v>10</v>
      </c>
      <c r="Q3750">
        <v>1.886792</v>
      </c>
      <c r="R3750" t="s">
        <v>43</v>
      </c>
      <c r="S3750" t="s">
        <v>43</v>
      </c>
    </row>
    <row r="3751" spans="1:19">
      <c r="A3751">
        <v>1376</v>
      </c>
      <c r="B3751">
        <v>649</v>
      </c>
      <c r="C3751">
        <v>529</v>
      </c>
      <c r="D3751">
        <v>8579.19</v>
      </c>
      <c r="E3751">
        <v>502</v>
      </c>
      <c r="F3751">
        <v>10572.19</v>
      </c>
      <c r="G3751">
        <v>21.060138999999999</v>
      </c>
      <c r="H3751">
        <v>3.96</v>
      </c>
      <c r="I3751">
        <v>17.100138999999999</v>
      </c>
      <c r="J3751">
        <v>5.3182169999999998</v>
      </c>
      <c r="K3751">
        <v>0</v>
      </c>
      <c r="L3751">
        <v>0</v>
      </c>
      <c r="M3751">
        <v>27</v>
      </c>
      <c r="N3751">
        <v>-1993</v>
      </c>
      <c r="O3751">
        <v>5.1039700000000003</v>
      </c>
      <c r="P3751">
        <v>4</v>
      </c>
      <c r="Q3751">
        <v>0.75614400000000004</v>
      </c>
      <c r="R3751" t="s">
        <v>43</v>
      </c>
      <c r="S3751" t="s">
        <v>43</v>
      </c>
    </row>
    <row r="3752" spans="1:19">
      <c r="A3752">
        <v>3767</v>
      </c>
      <c r="B3752">
        <v>828</v>
      </c>
      <c r="C3752">
        <v>528</v>
      </c>
      <c r="D3752">
        <v>15611.11</v>
      </c>
      <c r="E3752">
        <v>514</v>
      </c>
      <c r="F3752">
        <v>17262.11</v>
      </c>
      <c r="G3752">
        <v>33.583872</v>
      </c>
      <c r="H3752">
        <v>22.605</v>
      </c>
      <c r="I3752">
        <v>10.978872000000001</v>
      </c>
      <c r="J3752">
        <v>1.4856830000000001</v>
      </c>
      <c r="K3752">
        <v>0</v>
      </c>
      <c r="L3752">
        <v>0</v>
      </c>
      <c r="M3752">
        <v>14</v>
      </c>
      <c r="N3752">
        <v>-1651</v>
      </c>
      <c r="O3752">
        <v>2.6515149999999998</v>
      </c>
      <c r="P3752">
        <v>5</v>
      </c>
      <c r="Q3752">
        <v>0.94696999999999998</v>
      </c>
      <c r="R3752" t="s">
        <v>43</v>
      </c>
      <c r="S3752" t="s">
        <v>43</v>
      </c>
    </row>
    <row r="3753" spans="1:19">
      <c r="A3753">
        <v>326</v>
      </c>
      <c r="B3753">
        <v>267</v>
      </c>
      <c r="C3753">
        <v>523</v>
      </c>
      <c r="D3753">
        <v>17129.07</v>
      </c>
      <c r="E3753">
        <v>484</v>
      </c>
      <c r="F3753">
        <v>20478.07</v>
      </c>
      <c r="G3753">
        <v>42.310062000000002</v>
      </c>
      <c r="H3753">
        <v>26.74</v>
      </c>
      <c r="I3753">
        <v>15.570062</v>
      </c>
      <c r="J3753">
        <v>1.582276</v>
      </c>
      <c r="K3753">
        <v>0</v>
      </c>
      <c r="L3753">
        <v>0</v>
      </c>
      <c r="M3753">
        <v>39</v>
      </c>
      <c r="N3753">
        <v>-3349</v>
      </c>
      <c r="O3753">
        <v>7.4569789999999996</v>
      </c>
      <c r="P3753">
        <v>10</v>
      </c>
      <c r="Q3753">
        <v>1.9120459999999999</v>
      </c>
      <c r="R3753" t="s">
        <v>43</v>
      </c>
      <c r="S3753" t="s">
        <v>43</v>
      </c>
    </row>
    <row r="3754" spans="1:19">
      <c r="A3754">
        <v>3191</v>
      </c>
      <c r="B3754">
        <v>50</v>
      </c>
      <c r="C3754">
        <v>513</v>
      </c>
      <c r="D3754">
        <v>13229.26</v>
      </c>
      <c r="E3754">
        <v>495</v>
      </c>
      <c r="F3754">
        <v>14550.26</v>
      </c>
      <c r="G3754">
        <v>29.394465</v>
      </c>
      <c r="H3754">
        <v>12.26</v>
      </c>
      <c r="I3754">
        <v>17.134464999999999</v>
      </c>
      <c r="J3754">
        <v>2.3975909999999998</v>
      </c>
      <c r="K3754">
        <v>0</v>
      </c>
      <c r="L3754">
        <v>0</v>
      </c>
      <c r="M3754">
        <v>18</v>
      </c>
      <c r="N3754">
        <v>-1321</v>
      </c>
      <c r="O3754">
        <v>3.508772</v>
      </c>
      <c r="P3754">
        <v>5</v>
      </c>
      <c r="Q3754">
        <v>0.97465900000000005</v>
      </c>
      <c r="R3754" t="s">
        <v>43</v>
      </c>
      <c r="S3754" t="s">
        <v>43</v>
      </c>
    </row>
    <row r="3755" spans="1:19">
      <c r="A3755">
        <v>1153</v>
      </c>
      <c r="B3755">
        <v>1668</v>
      </c>
      <c r="C3755">
        <v>512</v>
      </c>
      <c r="D3755">
        <v>5748.04</v>
      </c>
      <c r="E3755">
        <v>510</v>
      </c>
      <c r="F3755">
        <v>5933.04</v>
      </c>
      <c r="G3755">
        <v>11.633412</v>
      </c>
      <c r="H3755">
        <v>11.775</v>
      </c>
      <c r="I3755">
        <v>-0.14158799999999999</v>
      </c>
      <c r="J3755">
        <v>0.98797599999999997</v>
      </c>
      <c r="K3755">
        <v>0</v>
      </c>
      <c r="L3755">
        <v>0</v>
      </c>
      <c r="M3755">
        <v>2</v>
      </c>
      <c r="N3755">
        <v>-185</v>
      </c>
      <c r="O3755">
        <v>0.390625</v>
      </c>
      <c r="P3755">
        <v>4</v>
      </c>
      <c r="Q3755">
        <v>0.78125</v>
      </c>
      <c r="R3755" t="s">
        <v>43</v>
      </c>
      <c r="S3755" t="s">
        <v>43</v>
      </c>
    </row>
    <row r="3756" spans="1:19">
      <c r="A3756">
        <v>307</v>
      </c>
      <c r="B3756">
        <v>80</v>
      </c>
      <c r="C3756">
        <v>512</v>
      </c>
      <c r="D3756">
        <v>25273.360000000001</v>
      </c>
      <c r="E3756">
        <v>474</v>
      </c>
      <c r="F3756">
        <v>31729.360000000001</v>
      </c>
      <c r="G3756">
        <v>66.939577999999997</v>
      </c>
      <c r="H3756">
        <v>34.234999999999999</v>
      </c>
      <c r="I3756">
        <v>32.704577999999998</v>
      </c>
      <c r="J3756">
        <v>1.9552970000000001</v>
      </c>
      <c r="K3756">
        <v>0</v>
      </c>
      <c r="L3756">
        <v>0</v>
      </c>
      <c r="M3756">
        <v>38</v>
      </c>
      <c r="N3756">
        <v>-6456</v>
      </c>
      <c r="O3756">
        <v>7.421875</v>
      </c>
      <c r="P3756">
        <v>5</v>
      </c>
      <c r="Q3756">
        <v>0.97656299999999996</v>
      </c>
      <c r="R3756" t="s">
        <v>43</v>
      </c>
      <c r="S3756" t="s">
        <v>43</v>
      </c>
    </row>
    <row r="3757" spans="1:19">
      <c r="A3757">
        <v>95</v>
      </c>
      <c r="B3757">
        <v>1512</v>
      </c>
      <c r="C3757">
        <v>510</v>
      </c>
      <c r="D3757">
        <v>8721.5</v>
      </c>
      <c r="E3757">
        <v>504</v>
      </c>
      <c r="F3757">
        <v>9174.5</v>
      </c>
      <c r="G3757">
        <v>18.203372999999999</v>
      </c>
      <c r="H3757">
        <v>15.23</v>
      </c>
      <c r="I3757">
        <v>2.973373</v>
      </c>
      <c r="J3757">
        <v>1.1952309999999999</v>
      </c>
      <c r="K3757">
        <v>0</v>
      </c>
      <c r="L3757">
        <v>0</v>
      </c>
      <c r="M3757">
        <v>6</v>
      </c>
      <c r="N3757">
        <v>-453</v>
      </c>
      <c r="O3757">
        <v>1.176471</v>
      </c>
      <c r="P3757">
        <v>3</v>
      </c>
      <c r="Q3757">
        <v>0.58823499999999995</v>
      </c>
      <c r="R3757" t="s">
        <v>43</v>
      </c>
      <c r="S3757" t="s">
        <v>43</v>
      </c>
    </row>
    <row r="3758" spans="1:19">
      <c r="A3758">
        <v>3941</v>
      </c>
      <c r="B3758">
        <v>1348</v>
      </c>
      <c r="C3758">
        <v>508</v>
      </c>
      <c r="D3758">
        <v>348.13</v>
      </c>
      <c r="E3758">
        <v>508</v>
      </c>
      <c r="F3758">
        <v>348.13</v>
      </c>
      <c r="G3758">
        <v>0.68529499999999999</v>
      </c>
      <c r="H3758">
        <v>0.76</v>
      </c>
      <c r="I3758">
        <v>-7.4704999999999994E-2</v>
      </c>
      <c r="J3758">
        <v>0.90170399999999995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6</v>
      </c>
      <c r="Q3758">
        <v>1.1811020000000001</v>
      </c>
      <c r="R3758" t="s">
        <v>43</v>
      </c>
      <c r="S3758" t="s">
        <v>43</v>
      </c>
    </row>
    <row r="3759" spans="1:19">
      <c r="A3759">
        <v>5912</v>
      </c>
      <c r="B3759">
        <v>1307</v>
      </c>
      <c r="C3759">
        <v>507</v>
      </c>
      <c r="D3759">
        <v>56478.82</v>
      </c>
      <c r="E3759">
        <v>487</v>
      </c>
      <c r="F3759">
        <v>60833.82</v>
      </c>
      <c r="G3759">
        <v>124.915441</v>
      </c>
      <c r="H3759">
        <v>67.709999999999994</v>
      </c>
      <c r="I3759">
        <v>57.205441</v>
      </c>
      <c r="J3759">
        <v>1.8448599999999999</v>
      </c>
      <c r="K3759">
        <v>1</v>
      </c>
      <c r="L3759">
        <v>0.197239</v>
      </c>
      <c r="M3759">
        <v>19</v>
      </c>
      <c r="N3759">
        <v>-4355</v>
      </c>
      <c r="O3759">
        <v>3.7475350000000001</v>
      </c>
      <c r="P3759">
        <v>4</v>
      </c>
      <c r="Q3759">
        <v>0.78895499999999996</v>
      </c>
      <c r="R3759" t="s">
        <v>43</v>
      </c>
      <c r="S3759" t="s">
        <v>43</v>
      </c>
    </row>
    <row r="3760" spans="1:19">
      <c r="A3760">
        <v>3162</v>
      </c>
      <c r="B3760">
        <v>1314</v>
      </c>
      <c r="C3760">
        <v>504</v>
      </c>
      <c r="D3760">
        <v>20564.32</v>
      </c>
      <c r="E3760">
        <v>492</v>
      </c>
      <c r="F3760">
        <v>22273.32</v>
      </c>
      <c r="G3760">
        <v>45.270975999999997</v>
      </c>
      <c r="H3760">
        <v>40.375</v>
      </c>
      <c r="I3760">
        <v>4.8959760000000001</v>
      </c>
      <c r="J3760">
        <v>1.1212629999999999</v>
      </c>
      <c r="K3760">
        <v>0</v>
      </c>
      <c r="L3760">
        <v>0</v>
      </c>
      <c r="M3760">
        <v>12</v>
      </c>
      <c r="N3760">
        <v>-1709</v>
      </c>
      <c r="O3760">
        <v>2.3809520000000002</v>
      </c>
      <c r="P3760">
        <v>9</v>
      </c>
      <c r="Q3760">
        <v>1.785714</v>
      </c>
      <c r="R3760" t="s">
        <v>43</v>
      </c>
      <c r="S3760" t="s">
        <v>43</v>
      </c>
    </row>
    <row r="3761" spans="1:19">
      <c r="A3761">
        <v>3170</v>
      </c>
      <c r="B3761">
        <v>459</v>
      </c>
      <c r="C3761">
        <v>503</v>
      </c>
      <c r="D3761">
        <v>24787.61</v>
      </c>
      <c r="E3761">
        <v>477</v>
      </c>
      <c r="F3761">
        <v>28401.61</v>
      </c>
      <c r="G3761">
        <v>59.542158999999998</v>
      </c>
      <c r="H3761">
        <v>43.51</v>
      </c>
      <c r="I3761">
        <v>16.032159</v>
      </c>
      <c r="J3761">
        <v>1.368471</v>
      </c>
      <c r="K3761">
        <v>0</v>
      </c>
      <c r="L3761">
        <v>0</v>
      </c>
      <c r="M3761">
        <v>26</v>
      </c>
      <c r="N3761">
        <v>-3614</v>
      </c>
      <c r="O3761">
        <v>5.1689860000000003</v>
      </c>
      <c r="P3761">
        <v>12</v>
      </c>
      <c r="Q3761">
        <v>2.3856860000000002</v>
      </c>
      <c r="R3761" t="s">
        <v>43</v>
      </c>
      <c r="S3761" t="s">
        <v>43</v>
      </c>
    </row>
    <row r="3762" spans="1:19">
      <c r="A3762">
        <v>2831</v>
      </c>
      <c r="B3762">
        <v>1303</v>
      </c>
      <c r="C3762">
        <v>503</v>
      </c>
      <c r="D3762">
        <v>31161.200000000001</v>
      </c>
      <c r="E3762">
        <v>458</v>
      </c>
      <c r="F3762">
        <v>36809.199999999997</v>
      </c>
      <c r="G3762">
        <v>80.369432000000003</v>
      </c>
      <c r="H3762">
        <v>58</v>
      </c>
      <c r="I3762">
        <v>22.369432</v>
      </c>
      <c r="J3762">
        <v>1.38568</v>
      </c>
      <c r="K3762">
        <v>0</v>
      </c>
      <c r="L3762">
        <v>0</v>
      </c>
      <c r="M3762">
        <v>45</v>
      </c>
      <c r="N3762">
        <v>-5648</v>
      </c>
      <c r="O3762">
        <v>8.9463220000000003</v>
      </c>
      <c r="P3762">
        <v>15</v>
      </c>
      <c r="Q3762">
        <v>2.9821070000000001</v>
      </c>
      <c r="R3762" t="s">
        <v>43</v>
      </c>
      <c r="S3762" t="s">
        <v>43</v>
      </c>
    </row>
    <row r="3763" spans="1:19">
      <c r="A3763">
        <v>6085</v>
      </c>
      <c r="B3763">
        <v>1303</v>
      </c>
      <c r="C3763">
        <v>501</v>
      </c>
      <c r="D3763">
        <v>27902.7</v>
      </c>
      <c r="E3763">
        <v>475</v>
      </c>
      <c r="F3763">
        <v>30554.7</v>
      </c>
      <c r="G3763">
        <v>64.325683999999995</v>
      </c>
      <c r="H3763">
        <v>53.72</v>
      </c>
      <c r="I3763">
        <v>10.605684</v>
      </c>
      <c r="J3763">
        <v>1.197425</v>
      </c>
      <c r="K3763">
        <v>0</v>
      </c>
      <c r="L3763">
        <v>0</v>
      </c>
      <c r="M3763">
        <v>26</v>
      </c>
      <c r="N3763">
        <v>-2652</v>
      </c>
      <c r="O3763">
        <v>5.1896209999999998</v>
      </c>
      <c r="P3763">
        <v>6</v>
      </c>
      <c r="Q3763">
        <v>1.197605</v>
      </c>
      <c r="R3763" t="s">
        <v>43</v>
      </c>
      <c r="S3763" t="s">
        <v>43</v>
      </c>
    </row>
    <row r="3764" spans="1:19">
      <c r="A3764">
        <v>4431</v>
      </c>
      <c r="B3764">
        <v>1964</v>
      </c>
      <c r="C3764">
        <v>501</v>
      </c>
      <c r="D3764">
        <v>26085.57</v>
      </c>
      <c r="E3764">
        <v>495</v>
      </c>
      <c r="F3764">
        <v>26888.57</v>
      </c>
      <c r="G3764">
        <v>54.320343000000001</v>
      </c>
      <c r="H3764">
        <v>40.299999999999997</v>
      </c>
      <c r="I3764">
        <v>14.020343</v>
      </c>
      <c r="J3764">
        <v>1.347899</v>
      </c>
      <c r="K3764">
        <v>0</v>
      </c>
      <c r="L3764">
        <v>0</v>
      </c>
      <c r="M3764">
        <v>6</v>
      </c>
      <c r="N3764">
        <v>-803</v>
      </c>
      <c r="O3764">
        <v>1.197605</v>
      </c>
      <c r="P3764">
        <v>7</v>
      </c>
      <c r="Q3764">
        <v>1.3972059999999999</v>
      </c>
      <c r="R3764" t="s">
        <v>43</v>
      </c>
      <c r="S3764" t="s">
        <v>43</v>
      </c>
    </row>
    <row r="3765" spans="1:19">
      <c r="A3765">
        <v>6098</v>
      </c>
      <c r="B3765">
        <v>1557</v>
      </c>
      <c r="C3765">
        <v>500</v>
      </c>
      <c r="D3765">
        <v>33221.97</v>
      </c>
      <c r="E3765">
        <v>480</v>
      </c>
      <c r="F3765">
        <v>37202.97</v>
      </c>
      <c r="G3765">
        <v>77.506187999999995</v>
      </c>
      <c r="H3765">
        <v>46.155000000000001</v>
      </c>
      <c r="I3765">
        <v>31.351188</v>
      </c>
      <c r="J3765">
        <v>1.6792590000000001</v>
      </c>
      <c r="K3765">
        <v>0</v>
      </c>
      <c r="L3765">
        <v>0</v>
      </c>
      <c r="M3765">
        <v>20</v>
      </c>
      <c r="N3765">
        <v>-3981</v>
      </c>
      <c r="O3765">
        <v>4</v>
      </c>
      <c r="P3765">
        <v>4</v>
      </c>
      <c r="Q3765">
        <v>0.8</v>
      </c>
      <c r="R3765" t="s">
        <v>43</v>
      </c>
      <c r="S3765" t="s">
        <v>43</v>
      </c>
    </row>
    <row r="3766" spans="1:19">
      <c r="A3766">
        <v>2345</v>
      </c>
      <c r="B3766">
        <v>1833</v>
      </c>
      <c r="C3766">
        <v>497</v>
      </c>
      <c r="D3766">
        <v>23548.75</v>
      </c>
      <c r="E3766">
        <v>464</v>
      </c>
      <c r="F3766">
        <v>26848.75</v>
      </c>
      <c r="G3766">
        <v>57.863684999999997</v>
      </c>
      <c r="H3766">
        <v>50.984999999999999</v>
      </c>
      <c r="I3766">
        <v>6.8786849999999999</v>
      </c>
      <c r="J3766">
        <v>1.134916</v>
      </c>
      <c r="K3766">
        <v>0</v>
      </c>
      <c r="L3766">
        <v>0</v>
      </c>
      <c r="M3766">
        <v>33</v>
      </c>
      <c r="N3766">
        <v>-3300</v>
      </c>
      <c r="O3766">
        <v>6.6398390000000003</v>
      </c>
      <c r="P3766">
        <v>17</v>
      </c>
      <c r="Q3766">
        <v>3.4205230000000002</v>
      </c>
      <c r="R3766" t="s">
        <v>43</v>
      </c>
      <c r="S3766" t="s">
        <v>43</v>
      </c>
    </row>
    <row r="3767" spans="1:19">
      <c r="A3767">
        <v>2174</v>
      </c>
      <c r="B3767">
        <v>906</v>
      </c>
      <c r="C3767">
        <v>495</v>
      </c>
      <c r="D3767">
        <v>9387.9</v>
      </c>
      <c r="E3767">
        <v>462</v>
      </c>
      <c r="F3767">
        <v>11957.9</v>
      </c>
      <c r="G3767">
        <v>25.882899999999999</v>
      </c>
      <c r="H3767">
        <v>19.36</v>
      </c>
      <c r="I3767">
        <v>6.5228999999999999</v>
      </c>
      <c r="J3767">
        <v>1.336927</v>
      </c>
      <c r="K3767">
        <v>0</v>
      </c>
      <c r="L3767">
        <v>0</v>
      </c>
      <c r="M3767">
        <v>33</v>
      </c>
      <c r="N3767">
        <v>-2570</v>
      </c>
      <c r="O3767">
        <v>6.6666670000000003</v>
      </c>
      <c r="P3767">
        <v>6</v>
      </c>
      <c r="Q3767">
        <v>1.212121</v>
      </c>
      <c r="R3767" t="s">
        <v>43</v>
      </c>
      <c r="S3767" t="s">
        <v>43</v>
      </c>
    </row>
    <row r="3768" spans="1:19">
      <c r="A3768">
        <v>1350</v>
      </c>
      <c r="B3768">
        <v>571</v>
      </c>
      <c r="C3768">
        <v>491</v>
      </c>
      <c r="D3768">
        <v>22178.080000000002</v>
      </c>
      <c r="E3768">
        <v>474</v>
      </c>
      <c r="F3768">
        <v>24198.080000000002</v>
      </c>
      <c r="G3768">
        <v>51.050801999999997</v>
      </c>
      <c r="H3768">
        <v>36.14</v>
      </c>
      <c r="I3768">
        <v>14.910802</v>
      </c>
      <c r="J3768">
        <v>1.4125840000000001</v>
      </c>
      <c r="K3768">
        <v>0</v>
      </c>
      <c r="L3768">
        <v>0</v>
      </c>
      <c r="M3768">
        <v>17</v>
      </c>
      <c r="N3768">
        <v>-2020</v>
      </c>
      <c r="O3768">
        <v>3.4623219999999999</v>
      </c>
      <c r="P3768">
        <v>4</v>
      </c>
      <c r="Q3768">
        <v>0.81466400000000005</v>
      </c>
      <c r="R3768" t="s">
        <v>43</v>
      </c>
      <c r="S3768" t="s">
        <v>43</v>
      </c>
    </row>
    <row r="3769" spans="1:19">
      <c r="A3769">
        <v>2153</v>
      </c>
      <c r="B3769">
        <v>1785</v>
      </c>
      <c r="C3769">
        <v>489</v>
      </c>
      <c r="D3769">
        <v>21143.26</v>
      </c>
      <c r="E3769">
        <v>488</v>
      </c>
      <c r="F3769">
        <v>21498.26</v>
      </c>
      <c r="G3769">
        <v>44.053811000000003</v>
      </c>
      <c r="H3769">
        <v>36.520000000000003</v>
      </c>
      <c r="I3769">
        <v>7.533811</v>
      </c>
      <c r="J3769">
        <v>1.2062930000000001</v>
      </c>
      <c r="K3769">
        <v>0</v>
      </c>
      <c r="L3769">
        <v>0</v>
      </c>
      <c r="M3769">
        <v>1</v>
      </c>
      <c r="N3769">
        <v>-355</v>
      </c>
      <c r="O3769">
        <v>0.20449899999999999</v>
      </c>
      <c r="P3769">
        <v>8</v>
      </c>
      <c r="Q3769">
        <v>1.6359919999999999</v>
      </c>
      <c r="R3769" t="s">
        <v>43</v>
      </c>
      <c r="S3769" t="s">
        <v>43</v>
      </c>
    </row>
    <row r="3770" spans="1:19">
      <c r="A3770">
        <v>3186</v>
      </c>
      <c r="B3770">
        <v>496</v>
      </c>
      <c r="C3770">
        <v>487</v>
      </c>
      <c r="D3770">
        <v>16366.91</v>
      </c>
      <c r="E3770">
        <v>468</v>
      </c>
      <c r="F3770">
        <v>19190.91</v>
      </c>
      <c r="G3770">
        <v>41.006217999999997</v>
      </c>
      <c r="H3770">
        <v>23.414999999999999</v>
      </c>
      <c r="I3770">
        <v>17.591218000000001</v>
      </c>
      <c r="J3770">
        <v>1.7512799999999999</v>
      </c>
      <c r="K3770">
        <v>0</v>
      </c>
      <c r="L3770">
        <v>0</v>
      </c>
      <c r="M3770">
        <v>19</v>
      </c>
      <c r="N3770">
        <v>-2824</v>
      </c>
      <c r="O3770">
        <v>3.901437</v>
      </c>
      <c r="P3770">
        <v>8</v>
      </c>
      <c r="Q3770">
        <v>1.6427099999999999</v>
      </c>
      <c r="R3770" t="s">
        <v>43</v>
      </c>
      <c r="S3770" t="s">
        <v>43</v>
      </c>
    </row>
    <row r="3771" spans="1:19">
      <c r="A3771">
        <v>4890</v>
      </c>
      <c r="B3771">
        <v>988</v>
      </c>
      <c r="C3771">
        <v>484</v>
      </c>
      <c r="D3771">
        <v>23690.92</v>
      </c>
      <c r="E3771">
        <v>473</v>
      </c>
      <c r="F3771">
        <v>24570.92</v>
      </c>
      <c r="G3771">
        <v>51.946976999999997</v>
      </c>
      <c r="H3771">
        <v>56.05</v>
      </c>
      <c r="I3771">
        <v>-4.1030230000000003</v>
      </c>
      <c r="J3771">
        <v>0.92679699999999998</v>
      </c>
      <c r="K3771">
        <v>0</v>
      </c>
      <c r="L3771">
        <v>0</v>
      </c>
      <c r="M3771">
        <v>11</v>
      </c>
      <c r="N3771">
        <v>-880</v>
      </c>
      <c r="O3771">
        <v>2.2727270000000002</v>
      </c>
      <c r="P3771">
        <v>7</v>
      </c>
      <c r="Q3771">
        <v>1.4462809999999999</v>
      </c>
      <c r="R3771" t="s">
        <v>43</v>
      </c>
      <c r="S3771" t="s">
        <v>43</v>
      </c>
    </row>
    <row r="3772" spans="1:19">
      <c r="A3772">
        <v>5711</v>
      </c>
      <c r="B3772">
        <v>751</v>
      </c>
      <c r="C3772">
        <v>484</v>
      </c>
      <c r="D3772">
        <v>19905.810000000001</v>
      </c>
      <c r="E3772">
        <v>453</v>
      </c>
      <c r="F3772">
        <v>23077.81</v>
      </c>
      <c r="G3772">
        <v>50.944392999999998</v>
      </c>
      <c r="H3772">
        <v>19.52</v>
      </c>
      <c r="I3772">
        <v>31.424392999999998</v>
      </c>
      <c r="J3772">
        <v>2.6098560000000002</v>
      </c>
      <c r="K3772">
        <v>0</v>
      </c>
      <c r="L3772">
        <v>0</v>
      </c>
      <c r="M3772">
        <v>31</v>
      </c>
      <c r="N3772">
        <v>-3172</v>
      </c>
      <c r="O3772">
        <v>6.4049589999999998</v>
      </c>
      <c r="P3772">
        <v>9</v>
      </c>
      <c r="Q3772">
        <v>1.859504</v>
      </c>
      <c r="R3772" t="s">
        <v>43</v>
      </c>
      <c r="S3772" t="s">
        <v>43</v>
      </c>
    </row>
    <row r="3773" spans="1:19">
      <c r="A3773">
        <v>1382</v>
      </c>
      <c r="B3773">
        <v>1118</v>
      </c>
      <c r="C3773">
        <v>484</v>
      </c>
      <c r="D3773">
        <v>29457.49</v>
      </c>
      <c r="E3773">
        <v>462</v>
      </c>
      <c r="F3773">
        <v>31644.49</v>
      </c>
      <c r="G3773">
        <v>68.494567000000004</v>
      </c>
      <c r="H3773">
        <v>53.695</v>
      </c>
      <c r="I3773">
        <v>14.799567</v>
      </c>
      <c r="J3773">
        <v>1.275623</v>
      </c>
      <c r="K3773">
        <v>0</v>
      </c>
      <c r="L3773">
        <v>0</v>
      </c>
      <c r="M3773">
        <v>22</v>
      </c>
      <c r="N3773">
        <v>-2187</v>
      </c>
      <c r="O3773">
        <v>4.5454549999999996</v>
      </c>
      <c r="P3773">
        <v>10</v>
      </c>
      <c r="Q3773">
        <v>2.0661160000000001</v>
      </c>
      <c r="R3773" t="s">
        <v>43</v>
      </c>
      <c r="S3773" t="s">
        <v>43</v>
      </c>
    </row>
    <row r="3774" spans="1:19">
      <c r="A3774">
        <v>3582</v>
      </c>
      <c r="B3774">
        <v>343</v>
      </c>
      <c r="C3774">
        <v>483</v>
      </c>
      <c r="D3774">
        <v>16849.57</v>
      </c>
      <c r="E3774">
        <v>444</v>
      </c>
      <c r="F3774">
        <v>22685.57</v>
      </c>
      <c r="G3774">
        <v>51.093626</v>
      </c>
      <c r="H3774">
        <v>29.004999999999999</v>
      </c>
      <c r="I3774">
        <v>22.088626000000001</v>
      </c>
      <c r="J3774">
        <v>1.7615449999999999</v>
      </c>
      <c r="K3774">
        <v>0</v>
      </c>
      <c r="L3774">
        <v>0</v>
      </c>
      <c r="M3774">
        <v>39</v>
      </c>
      <c r="N3774">
        <v>-5836</v>
      </c>
      <c r="O3774">
        <v>8.0745339999999999</v>
      </c>
      <c r="P3774">
        <v>6</v>
      </c>
      <c r="Q3774">
        <v>1.2422359999999999</v>
      </c>
      <c r="R3774" t="s">
        <v>43</v>
      </c>
      <c r="S3774" t="s">
        <v>43</v>
      </c>
    </row>
    <row r="3775" spans="1:19">
      <c r="A3775">
        <v>4048</v>
      </c>
      <c r="B3775">
        <v>1823</v>
      </c>
      <c r="C3775">
        <v>482</v>
      </c>
      <c r="D3775">
        <v>28713.13</v>
      </c>
      <c r="E3775">
        <v>469</v>
      </c>
      <c r="F3775">
        <v>30558.13</v>
      </c>
      <c r="G3775">
        <v>65.155928000000003</v>
      </c>
      <c r="H3775">
        <v>63.68</v>
      </c>
      <c r="I3775">
        <v>1.4759279999999999</v>
      </c>
      <c r="J3775">
        <v>1.023177</v>
      </c>
      <c r="K3775">
        <v>0</v>
      </c>
      <c r="L3775">
        <v>0</v>
      </c>
      <c r="M3775">
        <v>13</v>
      </c>
      <c r="N3775">
        <v>-1845</v>
      </c>
      <c r="O3775">
        <v>2.697095</v>
      </c>
      <c r="P3775">
        <v>6</v>
      </c>
      <c r="Q3775">
        <v>1.2448129999999999</v>
      </c>
      <c r="R3775" t="s">
        <v>43</v>
      </c>
      <c r="S3775" t="s">
        <v>43</v>
      </c>
    </row>
    <row r="3776" spans="1:19">
      <c r="A3776">
        <v>2342</v>
      </c>
      <c r="B3776">
        <v>1973</v>
      </c>
      <c r="C3776">
        <v>479</v>
      </c>
      <c r="D3776">
        <v>18383.87</v>
      </c>
      <c r="E3776">
        <v>465</v>
      </c>
      <c r="F3776">
        <v>19423.87</v>
      </c>
      <c r="G3776">
        <v>41.771763</v>
      </c>
      <c r="H3776">
        <v>41.14</v>
      </c>
      <c r="I3776">
        <v>0.63176299999999996</v>
      </c>
      <c r="J3776">
        <v>1.0153559999999999</v>
      </c>
      <c r="K3776">
        <v>0</v>
      </c>
      <c r="L3776">
        <v>0</v>
      </c>
      <c r="M3776">
        <v>14</v>
      </c>
      <c r="N3776">
        <v>-1040</v>
      </c>
      <c r="O3776">
        <v>2.9227560000000001</v>
      </c>
      <c r="P3776">
        <v>13</v>
      </c>
      <c r="Q3776">
        <v>2.7139869999999999</v>
      </c>
      <c r="R3776" t="s">
        <v>43</v>
      </c>
      <c r="S3776" t="s">
        <v>43</v>
      </c>
    </row>
    <row r="3777" spans="1:19">
      <c r="A3777">
        <v>2708</v>
      </c>
      <c r="B3777">
        <v>107</v>
      </c>
      <c r="C3777">
        <v>479</v>
      </c>
      <c r="D3777">
        <v>24370.23</v>
      </c>
      <c r="E3777">
        <v>448</v>
      </c>
      <c r="F3777">
        <v>28180.23</v>
      </c>
      <c r="G3777">
        <v>62.902298999999999</v>
      </c>
      <c r="H3777">
        <v>44.06</v>
      </c>
      <c r="I3777">
        <v>18.842299000000001</v>
      </c>
      <c r="J3777">
        <v>1.427651</v>
      </c>
      <c r="K3777">
        <v>0</v>
      </c>
      <c r="L3777">
        <v>0</v>
      </c>
      <c r="M3777">
        <v>31</v>
      </c>
      <c r="N3777">
        <v>-3810</v>
      </c>
      <c r="O3777">
        <v>6.4718159999999996</v>
      </c>
      <c r="P3777">
        <v>11</v>
      </c>
      <c r="Q3777">
        <v>2.2964509999999998</v>
      </c>
      <c r="R3777" t="s">
        <v>43</v>
      </c>
      <c r="S3777" t="s">
        <v>43</v>
      </c>
    </row>
    <row r="3778" spans="1:19">
      <c r="A3778">
        <v>3430</v>
      </c>
      <c r="B3778">
        <v>794</v>
      </c>
      <c r="C3778">
        <v>478</v>
      </c>
      <c r="D3778">
        <v>19611.740000000002</v>
      </c>
      <c r="E3778">
        <v>413</v>
      </c>
      <c r="F3778">
        <v>25088.74</v>
      </c>
      <c r="G3778">
        <v>60.747554000000001</v>
      </c>
      <c r="H3778">
        <v>49.37</v>
      </c>
      <c r="I3778">
        <v>11.377554</v>
      </c>
      <c r="J3778">
        <v>1.2304550000000001</v>
      </c>
      <c r="K3778">
        <v>0</v>
      </c>
      <c r="L3778">
        <v>0</v>
      </c>
      <c r="M3778">
        <v>65</v>
      </c>
      <c r="N3778">
        <v>-5477</v>
      </c>
      <c r="O3778">
        <v>13.598326</v>
      </c>
      <c r="P3778">
        <v>10</v>
      </c>
      <c r="Q3778">
        <v>2.09205</v>
      </c>
      <c r="R3778" t="s">
        <v>43</v>
      </c>
      <c r="S3778" t="s">
        <v>43</v>
      </c>
    </row>
    <row r="3779" spans="1:19">
      <c r="A3779">
        <v>3902</v>
      </c>
      <c r="B3779">
        <v>1905</v>
      </c>
      <c r="C3779">
        <v>477</v>
      </c>
      <c r="D3779">
        <v>26991.01</v>
      </c>
      <c r="E3779">
        <v>451</v>
      </c>
      <c r="F3779">
        <v>29589.01</v>
      </c>
      <c r="G3779">
        <v>65.607561000000004</v>
      </c>
      <c r="H3779">
        <v>46.51</v>
      </c>
      <c r="I3779">
        <v>19.097560999999999</v>
      </c>
      <c r="J3779">
        <v>1.410612</v>
      </c>
      <c r="K3779">
        <v>0</v>
      </c>
      <c r="L3779">
        <v>0</v>
      </c>
      <c r="M3779">
        <v>26</v>
      </c>
      <c r="N3779">
        <v>-2598</v>
      </c>
      <c r="O3779">
        <v>5.4507339999999997</v>
      </c>
      <c r="P3779">
        <v>3</v>
      </c>
      <c r="Q3779">
        <v>0.62893100000000002</v>
      </c>
      <c r="R3779" t="s">
        <v>43</v>
      </c>
      <c r="S3779" t="s">
        <v>43</v>
      </c>
    </row>
    <row r="3780" spans="1:19">
      <c r="A3780">
        <v>6097</v>
      </c>
      <c r="B3780">
        <v>1669</v>
      </c>
      <c r="C3780">
        <v>477</v>
      </c>
      <c r="D3780">
        <v>37784.44</v>
      </c>
      <c r="E3780">
        <v>453</v>
      </c>
      <c r="F3780">
        <v>39669.440000000002</v>
      </c>
      <c r="G3780">
        <v>87.570508000000004</v>
      </c>
      <c r="H3780">
        <v>55.4</v>
      </c>
      <c r="I3780">
        <v>32.170507999999998</v>
      </c>
      <c r="J3780">
        <v>1.580695</v>
      </c>
      <c r="K3780">
        <v>0</v>
      </c>
      <c r="L3780">
        <v>0</v>
      </c>
      <c r="M3780">
        <v>24</v>
      </c>
      <c r="N3780">
        <v>-1885</v>
      </c>
      <c r="O3780">
        <v>5.031447</v>
      </c>
      <c r="P3780">
        <v>4</v>
      </c>
      <c r="Q3780">
        <v>0.83857400000000004</v>
      </c>
      <c r="R3780" t="s">
        <v>43</v>
      </c>
      <c r="S3780" t="s">
        <v>43</v>
      </c>
    </row>
    <row r="3781" spans="1:19">
      <c r="A3781">
        <v>4854</v>
      </c>
      <c r="B3781">
        <v>538</v>
      </c>
      <c r="C3781">
        <v>470</v>
      </c>
      <c r="D3781">
        <v>13226.64</v>
      </c>
      <c r="E3781">
        <v>442</v>
      </c>
      <c r="F3781">
        <v>15338.64</v>
      </c>
      <c r="G3781">
        <v>34.702804999999998</v>
      </c>
      <c r="H3781">
        <v>17.774999999999999</v>
      </c>
      <c r="I3781">
        <v>16.927804999999999</v>
      </c>
      <c r="J3781">
        <v>1.9523379999999999</v>
      </c>
      <c r="K3781">
        <v>0</v>
      </c>
      <c r="L3781">
        <v>0</v>
      </c>
      <c r="M3781">
        <v>28</v>
      </c>
      <c r="N3781">
        <v>-2112</v>
      </c>
      <c r="O3781">
        <v>5.9574470000000002</v>
      </c>
      <c r="P3781">
        <v>14</v>
      </c>
      <c r="Q3781">
        <v>2.978723</v>
      </c>
      <c r="R3781" t="s">
        <v>43</v>
      </c>
      <c r="S3781" t="s">
        <v>43</v>
      </c>
    </row>
    <row r="3782" spans="1:19">
      <c r="A3782">
        <v>3995</v>
      </c>
      <c r="B3782">
        <v>1731</v>
      </c>
      <c r="C3782">
        <v>467</v>
      </c>
      <c r="D3782">
        <v>25875.02</v>
      </c>
      <c r="E3782">
        <v>450</v>
      </c>
      <c r="F3782">
        <v>28971.02</v>
      </c>
      <c r="G3782">
        <v>64.380043999999998</v>
      </c>
      <c r="H3782">
        <v>46.59</v>
      </c>
      <c r="I3782">
        <v>17.790044000000002</v>
      </c>
      <c r="J3782">
        <v>1.3818429999999999</v>
      </c>
      <c r="K3782">
        <v>0</v>
      </c>
      <c r="L3782">
        <v>0</v>
      </c>
      <c r="M3782">
        <v>17</v>
      </c>
      <c r="N3782">
        <v>-3096</v>
      </c>
      <c r="O3782">
        <v>3.6402570000000001</v>
      </c>
      <c r="P3782">
        <v>8</v>
      </c>
      <c r="Q3782">
        <v>1.7130620000000001</v>
      </c>
      <c r="R3782" t="s">
        <v>43</v>
      </c>
      <c r="S3782" t="s">
        <v>43</v>
      </c>
    </row>
    <row r="3783" spans="1:19">
      <c r="A3783">
        <v>2234</v>
      </c>
      <c r="B3783">
        <v>1345</v>
      </c>
      <c r="C3783">
        <v>460</v>
      </c>
      <c r="D3783">
        <v>14525.8</v>
      </c>
      <c r="E3783">
        <v>453</v>
      </c>
      <c r="F3783">
        <v>15815.8</v>
      </c>
      <c r="G3783">
        <v>34.913466</v>
      </c>
      <c r="H3783">
        <v>17.8</v>
      </c>
      <c r="I3783">
        <v>17.113465999999999</v>
      </c>
      <c r="J3783">
        <v>1.9614309999999999</v>
      </c>
      <c r="K3783">
        <v>0</v>
      </c>
      <c r="L3783">
        <v>0</v>
      </c>
      <c r="M3783">
        <v>7</v>
      </c>
      <c r="N3783">
        <v>-1290</v>
      </c>
      <c r="O3783">
        <v>1.521739</v>
      </c>
      <c r="P3783">
        <v>6</v>
      </c>
      <c r="Q3783">
        <v>1.3043480000000001</v>
      </c>
      <c r="R3783" t="s">
        <v>43</v>
      </c>
      <c r="S3783" t="s">
        <v>43</v>
      </c>
    </row>
    <row r="3784" spans="1:19">
      <c r="A3784">
        <v>1381</v>
      </c>
      <c r="B3784">
        <v>764</v>
      </c>
      <c r="C3784">
        <v>455</v>
      </c>
      <c r="D3784">
        <v>21030.73</v>
      </c>
      <c r="E3784">
        <v>437</v>
      </c>
      <c r="F3784">
        <v>22347.73</v>
      </c>
      <c r="G3784">
        <v>51.13897</v>
      </c>
      <c r="H3784">
        <v>51.8</v>
      </c>
      <c r="I3784">
        <v>-0.66103000000000001</v>
      </c>
      <c r="J3784">
        <v>0.98723899999999998</v>
      </c>
      <c r="K3784">
        <v>0</v>
      </c>
      <c r="L3784">
        <v>0</v>
      </c>
      <c r="M3784">
        <v>18</v>
      </c>
      <c r="N3784">
        <v>-1317</v>
      </c>
      <c r="O3784">
        <v>3.9560439999999999</v>
      </c>
      <c r="P3784">
        <v>10</v>
      </c>
      <c r="Q3784">
        <v>2.1978019999999998</v>
      </c>
      <c r="R3784" t="s">
        <v>43</v>
      </c>
      <c r="S3784" t="s">
        <v>43</v>
      </c>
    </row>
    <row r="3785" spans="1:19">
      <c r="A3785">
        <v>4071</v>
      </c>
      <c r="B3785">
        <v>565</v>
      </c>
      <c r="C3785">
        <v>454</v>
      </c>
      <c r="D3785">
        <v>22236.49</v>
      </c>
      <c r="E3785">
        <v>446</v>
      </c>
      <c r="F3785">
        <v>23063.49</v>
      </c>
      <c r="G3785">
        <v>51.711860999999999</v>
      </c>
      <c r="H3785">
        <v>25.745000000000001</v>
      </c>
      <c r="I3785">
        <v>25.966861000000002</v>
      </c>
      <c r="J3785">
        <v>2.0086179999999998</v>
      </c>
      <c r="K3785">
        <v>0</v>
      </c>
      <c r="L3785">
        <v>0</v>
      </c>
      <c r="M3785">
        <v>8</v>
      </c>
      <c r="N3785">
        <v>-827</v>
      </c>
      <c r="O3785">
        <v>1.7621150000000001</v>
      </c>
      <c r="P3785">
        <v>9</v>
      </c>
      <c r="Q3785">
        <v>1.9823789999999999</v>
      </c>
      <c r="R3785" t="s">
        <v>43</v>
      </c>
      <c r="S3785" t="s">
        <v>43</v>
      </c>
    </row>
    <row r="3786" spans="1:19">
      <c r="A3786">
        <v>3632</v>
      </c>
      <c r="B3786">
        <v>1618</v>
      </c>
      <c r="C3786">
        <v>453</v>
      </c>
      <c r="D3786">
        <v>20704.04</v>
      </c>
      <c r="E3786">
        <v>448</v>
      </c>
      <c r="F3786">
        <v>22060.04</v>
      </c>
      <c r="G3786">
        <v>49.241160999999998</v>
      </c>
      <c r="H3786">
        <v>15.595000000000001</v>
      </c>
      <c r="I3786">
        <v>33.646160999999999</v>
      </c>
      <c r="J3786">
        <v>3.1574970000000002</v>
      </c>
      <c r="K3786">
        <v>0</v>
      </c>
      <c r="L3786">
        <v>0</v>
      </c>
      <c r="M3786">
        <v>5</v>
      </c>
      <c r="N3786">
        <v>-1356</v>
      </c>
      <c r="O3786">
        <v>1.103753</v>
      </c>
      <c r="P3786">
        <v>3</v>
      </c>
      <c r="Q3786">
        <v>0.66225199999999995</v>
      </c>
      <c r="R3786" t="s">
        <v>43</v>
      </c>
      <c r="S3786" t="s">
        <v>43</v>
      </c>
    </row>
    <row r="3787" spans="1:19">
      <c r="A3787">
        <v>1388</v>
      </c>
      <c r="B3787">
        <v>1198</v>
      </c>
      <c r="C3787">
        <v>451</v>
      </c>
      <c r="D3787">
        <v>20557.13</v>
      </c>
      <c r="E3787">
        <v>442</v>
      </c>
      <c r="F3787">
        <v>21731.13</v>
      </c>
      <c r="G3787">
        <v>49.165452000000002</v>
      </c>
      <c r="H3787">
        <v>38.354999999999997</v>
      </c>
      <c r="I3787">
        <v>10.810452</v>
      </c>
      <c r="J3787">
        <v>1.281852</v>
      </c>
      <c r="K3787">
        <v>0</v>
      </c>
      <c r="L3787">
        <v>0</v>
      </c>
      <c r="M3787">
        <v>9</v>
      </c>
      <c r="N3787">
        <v>-1174</v>
      </c>
      <c r="O3787">
        <v>1.995565</v>
      </c>
      <c r="P3787">
        <v>3</v>
      </c>
      <c r="Q3787">
        <v>0.665188</v>
      </c>
      <c r="R3787" t="s">
        <v>43</v>
      </c>
      <c r="S3787" t="s">
        <v>43</v>
      </c>
    </row>
    <row r="3788" spans="1:19">
      <c r="A3788">
        <v>3930</v>
      </c>
      <c r="B3788">
        <v>103</v>
      </c>
      <c r="C3788">
        <v>448</v>
      </c>
      <c r="D3788">
        <v>19432.650000000001</v>
      </c>
      <c r="E3788">
        <v>417</v>
      </c>
      <c r="F3788">
        <v>22856.65</v>
      </c>
      <c r="G3788">
        <v>54.812109999999997</v>
      </c>
      <c r="H3788">
        <v>43.74</v>
      </c>
      <c r="I3788">
        <v>11.07211</v>
      </c>
      <c r="J3788">
        <v>1.2531350000000001</v>
      </c>
      <c r="K3788">
        <v>0</v>
      </c>
      <c r="L3788">
        <v>0</v>
      </c>
      <c r="M3788">
        <v>31</v>
      </c>
      <c r="N3788">
        <v>-3424</v>
      </c>
      <c r="O3788">
        <v>6.9196429999999998</v>
      </c>
      <c r="P3788">
        <v>13</v>
      </c>
      <c r="Q3788">
        <v>2.901786</v>
      </c>
      <c r="R3788" t="s">
        <v>43</v>
      </c>
      <c r="S3788" t="s">
        <v>43</v>
      </c>
    </row>
    <row r="3789" spans="1:19">
      <c r="A3789">
        <v>2752</v>
      </c>
      <c r="B3789">
        <v>1964</v>
      </c>
      <c r="C3789">
        <v>438</v>
      </c>
      <c r="D3789">
        <v>14631.65</v>
      </c>
      <c r="E3789">
        <v>431</v>
      </c>
      <c r="F3789">
        <v>15222.65</v>
      </c>
      <c r="G3789">
        <v>35.319374000000003</v>
      </c>
      <c r="H3789">
        <v>32.96</v>
      </c>
      <c r="I3789">
        <v>2.3593739999999999</v>
      </c>
      <c r="J3789">
        <v>1.071583</v>
      </c>
      <c r="K3789">
        <v>0</v>
      </c>
      <c r="L3789">
        <v>0</v>
      </c>
      <c r="M3789">
        <v>7</v>
      </c>
      <c r="N3789">
        <v>-591</v>
      </c>
      <c r="O3789">
        <v>1.598174</v>
      </c>
      <c r="P3789">
        <v>9</v>
      </c>
      <c r="Q3789">
        <v>2.0547949999999999</v>
      </c>
      <c r="R3789" t="s">
        <v>43</v>
      </c>
      <c r="S3789" t="s">
        <v>43</v>
      </c>
    </row>
    <row r="3790" spans="1:19">
      <c r="A3790">
        <v>4673</v>
      </c>
      <c r="B3790">
        <v>1413</v>
      </c>
      <c r="C3790">
        <v>437</v>
      </c>
      <c r="D3790">
        <v>9492.7099999999991</v>
      </c>
      <c r="E3790">
        <v>423</v>
      </c>
      <c r="F3790">
        <v>10595.71</v>
      </c>
      <c r="G3790">
        <v>25.048960000000001</v>
      </c>
      <c r="H3790">
        <v>12.23</v>
      </c>
      <c r="I3790">
        <v>12.818960000000001</v>
      </c>
      <c r="J3790">
        <v>2.0481569999999998</v>
      </c>
      <c r="K3790">
        <v>0</v>
      </c>
      <c r="L3790">
        <v>0</v>
      </c>
      <c r="M3790">
        <v>14</v>
      </c>
      <c r="N3790">
        <v>-1103</v>
      </c>
      <c r="O3790">
        <v>3.2036609999999999</v>
      </c>
      <c r="P3790">
        <v>6</v>
      </c>
      <c r="Q3790">
        <v>1.3729979999999999</v>
      </c>
      <c r="R3790" t="s">
        <v>43</v>
      </c>
      <c r="S3790" t="s">
        <v>43</v>
      </c>
    </row>
    <row r="3791" spans="1:19">
      <c r="A3791">
        <v>4837</v>
      </c>
      <c r="B3791">
        <v>77</v>
      </c>
      <c r="C3791">
        <v>437</v>
      </c>
      <c r="D3791">
        <v>26808.57</v>
      </c>
      <c r="E3791">
        <v>429</v>
      </c>
      <c r="F3791">
        <v>27399.57</v>
      </c>
      <c r="G3791">
        <v>63.868462000000001</v>
      </c>
      <c r="H3791">
        <v>54.88</v>
      </c>
      <c r="I3791">
        <v>8.9884620000000002</v>
      </c>
      <c r="J3791">
        <v>1.1637839999999999</v>
      </c>
      <c r="K3791">
        <v>0</v>
      </c>
      <c r="L3791">
        <v>0</v>
      </c>
      <c r="M3791">
        <v>8</v>
      </c>
      <c r="N3791">
        <v>-591</v>
      </c>
      <c r="O3791">
        <v>1.8306640000000001</v>
      </c>
      <c r="P3791">
        <v>11</v>
      </c>
      <c r="Q3791">
        <v>2.5171619999999999</v>
      </c>
      <c r="R3791" t="s">
        <v>43</v>
      </c>
      <c r="S3791" t="s">
        <v>43</v>
      </c>
    </row>
    <row r="3792" spans="1:19">
      <c r="A3792">
        <v>1372</v>
      </c>
      <c r="B3792">
        <v>1121</v>
      </c>
      <c r="C3792">
        <v>435</v>
      </c>
      <c r="D3792">
        <v>13682.91</v>
      </c>
      <c r="E3792">
        <v>426</v>
      </c>
      <c r="F3792">
        <v>15378.91</v>
      </c>
      <c r="G3792">
        <v>36.100727999999997</v>
      </c>
      <c r="H3792">
        <v>14.66</v>
      </c>
      <c r="I3792">
        <v>21.440728</v>
      </c>
      <c r="J3792">
        <v>2.4625330000000001</v>
      </c>
      <c r="K3792">
        <v>2</v>
      </c>
      <c r="L3792">
        <v>0.45977000000000001</v>
      </c>
      <c r="M3792">
        <v>7</v>
      </c>
      <c r="N3792">
        <v>-1696</v>
      </c>
      <c r="O3792">
        <v>1.6091949999999999</v>
      </c>
      <c r="P3792">
        <v>2</v>
      </c>
      <c r="Q3792">
        <v>0.45977000000000001</v>
      </c>
      <c r="R3792" t="s">
        <v>43</v>
      </c>
      <c r="S3792" t="s">
        <v>43</v>
      </c>
    </row>
    <row r="3793" spans="1:19">
      <c r="A3793">
        <v>2559</v>
      </c>
      <c r="B3793">
        <v>165</v>
      </c>
      <c r="C3793">
        <v>434</v>
      </c>
      <c r="D3793">
        <v>39405.26</v>
      </c>
      <c r="E3793">
        <v>412</v>
      </c>
      <c r="F3793">
        <v>41484.26</v>
      </c>
      <c r="G3793">
        <v>100.68995099999999</v>
      </c>
      <c r="H3793">
        <v>104.88</v>
      </c>
      <c r="I3793">
        <v>-4.1900490000000001</v>
      </c>
      <c r="J3793">
        <v>0.96004900000000004</v>
      </c>
      <c r="K3793">
        <v>0</v>
      </c>
      <c r="L3793">
        <v>0</v>
      </c>
      <c r="M3793">
        <v>22</v>
      </c>
      <c r="N3793">
        <v>-2079</v>
      </c>
      <c r="O3793">
        <v>5.0691240000000004</v>
      </c>
      <c r="P3793">
        <v>4</v>
      </c>
      <c r="Q3793">
        <v>0.92165900000000001</v>
      </c>
      <c r="R3793" t="s">
        <v>43</v>
      </c>
      <c r="S3793" t="s">
        <v>42</v>
      </c>
    </row>
    <row r="3794" spans="1:19">
      <c r="A3794">
        <v>3852</v>
      </c>
      <c r="B3794">
        <v>400</v>
      </c>
      <c r="C3794">
        <v>432</v>
      </c>
      <c r="D3794">
        <v>25092.18</v>
      </c>
      <c r="E3794">
        <v>410</v>
      </c>
      <c r="F3794">
        <v>27246.18</v>
      </c>
      <c r="G3794">
        <v>66.454098000000002</v>
      </c>
      <c r="H3794">
        <v>37.76</v>
      </c>
      <c r="I3794">
        <v>28.694098</v>
      </c>
      <c r="J3794">
        <v>1.7599070000000001</v>
      </c>
      <c r="K3794">
        <v>0</v>
      </c>
      <c r="L3794">
        <v>0</v>
      </c>
      <c r="M3794">
        <v>22</v>
      </c>
      <c r="N3794">
        <v>-2154</v>
      </c>
      <c r="O3794">
        <v>5.0925929999999999</v>
      </c>
      <c r="P3794">
        <v>3</v>
      </c>
      <c r="Q3794">
        <v>0.69444399999999995</v>
      </c>
      <c r="R3794" t="s">
        <v>43</v>
      </c>
      <c r="S3794" t="s">
        <v>43</v>
      </c>
    </row>
    <row r="3795" spans="1:19">
      <c r="A3795">
        <v>4067</v>
      </c>
      <c r="B3795">
        <v>63</v>
      </c>
      <c r="C3795">
        <v>431</v>
      </c>
      <c r="D3795">
        <v>4341.1000000000004</v>
      </c>
      <c r="E3795">
        <v>415</v>
      </c>
      <c r="F3795">
        <v>5567.1</v>
      </c>
      <c r="G3795">
        <v>13.414699000000001</v>
      </c>
      <c r="H3795">
        <v>1.38</v>
      </c>
      <c r="I3795">
        <v>12.034699</v>
      </c>
      <c r="J3795">
        <v>9.720796</v>
      </c>
      <c r="K3795">
        <v>0</v>
      </c>
      <c r="L3795">
        <v>0</v>
      </c>
      <c r="M3795">
        <v>16</v>
      </c>
      <c r="N3795">
        <v>-1226</v>
      </c>
      <c r="O3795">
        <v>3.712297</v>
      </c>
      <c r="P3795">
        <v>6</v>
      </c>
      <c r="Q3795">
        <v>1.3921110000000001</v>
      </c>
      <c r="R3795" t="s">
        <v>43</v>
      </c>
      <c r="S3795" t="s">
        <v>43</v>
      </c>
    </row>
    <row r="3796" spans="1:19">
      <c r="A3796">
        <v>3598</v>
      </c>
      <c r="B3796">
        <v>1281</v>
      </c>
      <c r="C3796">
        <v>421</v>
      </c>
      <c r="D3796">
        <v>17973.16</v>
      </c>
      <c r="E3796">
        <v>390</v>
      </c>
      <c r="F3796">
        <v>22837.16</v>
      </c>
      <c r="G3796">
        <v>58.556820999999999</v>
      </c>
      <c r="H3796">
        <v>29.635000000000002</v>
      </c>
      <c r="I3796">
        <v>28.921821000000001</v>
      </c>
      <c r="J3796">
        <v>1.975935</v>
      </c>
      <c r="K3796">
        <v>0</v>
      </c>
      <c r="L3796">
        <v>0</v>
      </c>
      <c r="M3796">
        <v>31</v>
      </c>
      <c r="N3796">
        <v>-4864</v>
      </c>
      <c r="O3796">
        <v>7.3634199999999996</v>
      </c>
      <c r="P3796">
        <v>4</v>
      </c>
      <c r="Q3796">
        <v>0.95011900000000005</v>
      </c>
      <c r="R3796" t="s">
        <v>43</v>
      </c>
      <c r="S3796" t="s">
        <v>43</v>
      </c>
    </row>
    <row r="3797" spans="1:19">
      <c r="A3797">
        <v>4280</v>
      </c>
      <c r="B3797">
        <v>604</v>
      </c>
      <c r="C3797">
        <v>421</v>
      </c>
      <c r="D3797">
        <v>13531.84</v>
      </c>
      <c r="E3797">
        <v>420</v>
      </c>
      <c r="F3797">
        <v>13874.84</v>
      </c>
      <c r="G3797">
        <v>33.035333000000001</v>
      </c>
      <c r="H3797">
        <v>20.239999999999998</v>
      </c>
      <c r="I3797">
        <v>12.795332999999999</v>
      </c>
      <c r="J3797">
        <v>1.63218</v>
      </c>
      <c r="K3797">
        <v>0</v>
      </c>
      <c r="L3797">
        <v>0</v>
      </c>
      <c r="M3797">
        <v>1</v>
      </c>
      <c r="N3797">
        <v>-343</v>
      </c>
      <c r="O3797">
        <v>0.23752999999999999</v>
      </c>
      <c r="P3797">
        <v>7</v>
      </c>
      <c r="Q3797">
        <v>1.6627080000000001</v>
      </c>
      <c r="R3797" t="s">
        <v>43</v>
      </c>
      <c r="S3797" t="s">
        <v>43</v>
      </c>
    </row>
    <row r="3798" spans="1:19">
      <c r="A3798">
        <v>3887</v>
      </c>
      <c r="B3798">
        <v>1901</v>
      </c>
      <c r="C3798">
        <v>417</v>
      </c>
      <c r="D3798">
        <v>4418.88</v>
      </c>
      <c r="E3798">
        <v>406</v>
      </c>
      <c r="F3798">
        <v>5312.88</v>
      </c>
      <c r="G3798">
        <v>13.085910999999999</v>
      </c>
      <c r="H3798">
        <v>9.7949999999999999</v>
      </c>
      <c r="I3798">
        <v>3.2909109999999999</v>
      </c>
      <c r="J3798">
        <v>1.335979</v>
      </c>
      <c r="K3798">
        <v>0</v>
      </c>
      <c r="L3798">
        <v>0</v>
      </c>
      <c r="M3798">
        <v>11</v>
      </c>
      <c r="N3798">
        <v>-894</v>
      </c>
      <c r="O3798">
        <v>2.6378900000000001</v>
      </c>
      <c r="P3798">
        <v>7</v>
      </c>
      <c r="Q3798">
        <v>1.6786570000000001</v>
      </c>
      <c r="R3798" t="s">
        <v>43</v>
      </c>
      <c r="S3798" t="s">
        <v>43</v>
      </c>
    </row>
    <row r="3799" spans="1:19">
      <c r="A3799">
        <v>2911</v>
      </c>
      <c r="B3799">
        <v>1314</v>
      </c>
      <c r="C3799">
        <v>416</v>
      </c>
      <c r="D3799">
        <v>18609.3</v>
      </c>
      <c r="E3799">
        <v>395</v>
      </c>
      <c r="F3799">
        <v>21000.3</v>
      </c>
      <c r="G3799">
        <v>53.165315999999997</v>
      </c>
      <c r="H3799">
        <v>47.84</v>
      </c>
      <c r="I3799">
        <v>5.3253159999999999</v>
      </c>
      <c r="J3799">
        <v>1.1113150000000001</v>
      </c>
      <c r="K3799">
        <v>0</v>
      </c>
      <c r="L3799">
        <v>0</v>
      </c>
      <c r="M3799">
        <v>21</v>
      </c>
      <c r="N3799">
        <v>-2391</v>
      </c>
      <c r="O3799">
        <v>5.0480770000000001</v>
      </c>
      <c r="P3799">
        <v>5</v>
      </c>
      <c r="Q3799">
        <v>1.2019230000000001</v>
      </c>
      <c r="R3799" t="s">
        <v>43</v>
      </c>
      <c r="S3799" t="s">
        <v>43</v>
      </c>
    </row>
    <row r="3800" spans="1:19">
      <c r="A3800">
        <v>4812</v>
      </c>
      <c r="B3800">
        <v>366</v>
      </c>
      <c r="C3800">
        <v>414</v>
      </c>
      <c r="D3800">
        <v>10532.05</v>
      </c>
      <c r="E3800">
        <v>404</v>
      </c>
      <c r="F3800">
        <v>11439.05</v>
      </c>
      <c r="G3800">
        <v>28.31448</v>
      </c>
      <c r="H3800">
        <v>23.95</v>
      </c>
      <c r="I3800">
        <v>4.3644800000000004</v>
      </c>
      <c r="J3800">
        <v>1.1822330000000001</v>
      </c>
      <c r="K3800">
        <v>0</v>
      </c>
      <c r="L3800">
        <v>0</v>
      </c>
      <c r="M3800">
        <v>10</v>
      </c>
      <c r="N3800">
        <v>-907</v>
      </c>
      <c r="O3800">
        <v>2.4154589999999998</v>
      </c>
      <c r="P3800">
        <v>1</v>
      </c>
      <c r="Q3800">
        <v>0.24154600000000001</v>
      </c>
      <c r="R3800" t="s">
        <v>43</v>
      </c>
      <c r="S3800" t="s">
        <v>43</v>
      </c>
    </row>
    <row r="3801" spans="1:19">
      <c r="A3801">
        <v>4059</v>
      </c>
      <c r="B3801">
        <v>1371</v>
      </c>
      <c r="C3801">
        <v>413</v>
      </c>
      <c r="D3801">
        <v>6536.17</v>
      </c>
      <c r="E3801">
        <v>404</v>
      </c>
      <c r="F3801">
        <v>7195.17</v>
      </c>
      <c r="G3801">
        <v>17.809826999999999</v>
      </c>
      <c r="H3801">
        <v>13.725</v>
      </c>
      <c r="I3801">
        <v>4.0848269999999998</v>
      </c>
      <c r="J3801">
        <v>1.2976190000000001</v>
      </c>
      <c r="K3801">
        <v>0</v>
      </c>
      <c r="L3801">
        <v>0</v>
      </c>
      <c r="M3801">
        <v>9</v>
      </c>
      <c r="N3801">
        <v>-659</v>
      </c>
      <c r="O3801">
        <v>2.1791770000000001</v>
      </c>
      <c r="P3801">
        <v>5</v>
      </c>
      <c r="Q3801">
        <v>1.2106539999999999</v>
      </c>
      <c r="R3801" t="s">
        <v>43</v>
      </c>
      <c r="S3801" t="s">
        <v>43</v>
      </c>
    </row>
    <row r="3802" spans="1:19">
      <c r="A3802">
        <v>3144</v>
      </c>
      <c r="B3802">
        <v>1128</v>
      </c>
      <c r="C3802">
        <v>411</v>
      </c>
      <c r="D3802">
        <v>19987.93</v>
      </c>
      <c r="E3802">
        <v>387</v>
      </c>
      <c r="F3802">
        <v>22265.93</v>
      </c>
      <c r="G3802">
        <v>57.534703</v>
      </c>
      <c r="H3802">
        <v>24.67</v>
      </c>
      <c r="I3802">
        <v>32.864702999999999</v>
      </c>
      <c r="J3802">
        <v>2.3321730000000001</v>
      </c>
      <c r="K3802">
        <v>0</v>
      </c>
      <c r="L3802">
        <v>0</v>
      </c>
      <c r="M3802">
        <v>24</v>
      </c>
      <c r="N3802">
        <v>-2278</v>
      </c>
      <c r="O3802">
        <v>5.8394159999999999</v>
      </c>
      <c r="P3802">
        <v>4</v>
      </c>
      <c r="Q3802">
        <v>0.97323599999999999</v>
      </c>
      <c r="R3802" t="s">
        <v>43</v>
      </c>
      <c r="S3802" t="s">
        <v>43</v>
      </c>
    </row>
    <row r="3803" spans="1:19">
      <c r="A3803">
        <v>4051</v>
      </c>
      <c r="B3803">
        <v>489</v>
      </c>
      <c r="C3803">
        <v>409</v>
      </c>
      <c r="D3803">
        <v>23050.720000000001</v>
      </c>
      <c r="E3803">
        <v>372</v>
      </c>
      <c r="F3803">
        <v>26479.72</v>
      </c>
      <c r="G3803">
        <v>71.182042999999993</v>
      </c>
      <c r="H3803">
        <v>60</v>
      </c>
      <c r="I3803">
        <v>11.182043</v>
      </c>
      <c r="J3803">
        <v>1.1863669999999999</v>
      </c>
      <c r="K3803">
        <v>0</v>
      </c>
      <c r="L3803">
        <v>0</v>
      </c>
      <c r="M3803">
        <v>37</v>
      </c>
      <c r="N3803">
        <v>-3429</v>
      </c>
      <c r="O3803">
        <v>9.0464549999999999</v>
      </c>
      <c r="P3803">
        <v>9</v>
      </c>
      <c r="Q3803">
        <v>2.2004890000000001</v>
      </c>
      <c r="R3803" t="s">
        <v>43</v>
      </c>
      <c r="S3803" t="s">
        <v>43</v>
      </c>
    </row>
    <row r="3804" spans="1:19">
      <c r="A3804">
        <v>2080</v>
      </c>
      <c r="B3804">
        <v>16</v>
      </c>
      <c r="C3804">
        <v>407</v>
      </c>
      <c r="D3804">
        <v>5713.67</v>
      </c>
      <c r="E3804">
        <v>404</v>
      </c>
      <c r="F3804">
        <v>6108.67</v>
      </c>
      <c r="G3804">
        <v>15.120469999999999</v>
      </c>
      <c r="H3804">
        <v>13.695</v>
      </c>
      <c r="I3804">
        <v>1.42547</v>
      </c>
      <c r="J3804">
        <v>1.104087</v>
      </c>
      <c r="K3804">
        <v>0</v>
      </c>
      <c r="L3804">
        <v>0</v>
      </c>
      <c r="M3804">
        <v>3</v>
      </c>
      <c r="N3804">
        <v>-395</v>
      </c>
      <c r="O3804">
        <v>0.73710100000000001</v>
      </c>
      <c r="P3804">
        <v>5</v>
      </c>
      <c r="Q3804">
        <v>1.2285010000000001</v>
      </c>
      <c r="R3804" t="s">
        <v>43</v>
      </c>
      <c r="S3804" t="s">
        <v>43</v>
      </c>
    </row>
    <row r="3805" spans="1:19">
      <c r="A3805">
        <v>2680</v>
      </c>
      <c r="B3805">
        <v>674</v>
      </c>
      <c r="C3805">
        <v>406</v>
      </c>
      <c r="D3805">
        <v>7884.29</v>
      </c>
      <c r="E3805">
        <v>405</v>
      </c>
      <c r="F3805">
        <v>7938.29</v>
      </c>
      <c r="G3805">
        <v>19.600715999999998</v>
      </c>
      <c r="H3805">
        <v>11.48</v>
      </c>
      <c r="I3805">
        <v>8.1207159999999998</v>
      </c>
      <c r="J3805">
        <v>1.707379</v>
      </c>
      <c r="K3805">
        <v>0</v>
      </c>
      <c r="L3805">
        <v>0</v>
      </c>
      <c r="M3805">
        <v>1</v>
      </c>
      <c r="N3805">
        <v>-54</v>
      </c>
      <c r="O3805">
        <v>0.246305</v>
      </c>
      <c r="P3805">
        <v>4</v>
      </c>
      <c r="Q3805">
        <v>0.98522200000000004</v>
      </c>
      <c r="R3805" t="s">
        <v>43</v>
      </c>
      <c r="S3805" t="s">
        <v>43</v>
      </c>
    </row>
    <row r="3806" spans="1:19">
      <c r="A3806">
        <v>384</v>
      </c>
      <c r="B3806">
        <v>1223</v>
      </c>
      <c r="C3806">
        <v>405</v>
      </c>
      <c r="D3806">
        <v>56825.23</v>
      </c>
      <c r="E3806">
        <v>368</v>
      </c>
      <c r="F3806">
        <v>63169.23</v>
      </c>
      <c r="G3806">
        <v>171.65551600000001</v>
      </c>
      <c r="H3806">
        <v>107.595</v>
      </c>
      <c r="I3806">
        <v>64.060516000000007</v>
      </c>
      <c r="J3806">
        <v>1.595386</v>
      </c>
      <c r="K3806">
        <v>0</v>
      </c>
      <c r="L3806">
        <v>0</v>
      </c>
      <c r="M3806">
        <v>37</v>
      </c>
      <c r="N3806">
        <v>-6344</v>
      </c>
      <c r="O3806">
        <v>9.135802</v>
      </c>
      <c r="P3806">
        <v>3</v>
      </c>
      <c r="Q3806">
        <v>0.74074099999999998</v>
      </c>
      <c r="R3806" t="s">
        <v>43</v>
      </c>
      <c r="S3806" t="s">
        <v>42</v>
      </c>
    </row>
    <row r="3807" spans="1:19">
      <c r="A3807">
        <v>35</v>
      </c>
      <c r="B3807">
        <v>321</v>
      </c>
      <c r="C3807">
        <v>404</v>
      </c>
      <c r="D3807">
        <v>23661.360000000001</v>
      </c>
      <c r="E3807">
        <v>387</v>
      </c>
      <c r="F3807">
        <v>28046.36</v>
      </c>
      <c r="G3807">
        <v>72.471214000000003</v>
      </c>
      <c r="H3807">
        <v>23.26</v>
      </c>
      <c r="I3807">
        <v>49.211213999999998</v>
      </c>
      <c r="J3807">
        <v>3.1157010000000001</v>
      </c>
      <c r="K3807">
        <v>0</v>
      </c>
      <c r="L3807">
        <v>0</v>
      </c>
      <c r="M3807">
        <v>17</v>
      </c>
      <c r="N3807">
        <v>-4385</v>
      </c>
      <c r="O3807">
        <v>4.2079209999999998</v>
      </c>
      <c r="P3807">
        <v>7</v>
      </c>
      <c r="Q3807">
        <v>1.7326729999999999</v>
      </c>
      <c r="R3807" t="s">
        <v>43</v>
      </c>
      <c r="S3807" t="s">
        <v>43</v>
      </c>
    </row>
    <row r="3808" spans="1:19">
      <c r="A3808">
        <v>4992</v>
      </c>
      <c r="B3808">
        <v>840</v>
      </c>
      <c r="C3808">
        <v>404</v>
      </c>
      <c r="D3808">
        <v>11347.51</v>
      </c>
      <c r="E3808">
        <v>387</v>
      </c>
      <c r="F3808">
        <v>13299.51</v>
      </c>
      <c r="G3808">
        <v>34.365659000000001</v>
      </c>
      <c r="H3808">
        <v>16.96</v>
      </c>
      <c r="I3808">
        <v>17.405659</v>
      </c>
      <c r="J3808">
        <v>2.0262769999999999</v>
      </c>
      <c r="K3808">
        <v>0</v>
      </c>
      <c r="L3808">
        <v>0</v>
      </c>
      <c r="M3808">
        <v>17</v>
      </c>
      <c r="N3808">
        <v>-1952</v>
      </c>
      <c r="O3808">
        <v>4.2079209999999998</v>
      </c>
      <c r="P3808">
        <v>6</v>
      </c>
      <c r="Q3808">
        <v>1.4851490000000001</v>
      </c>
      <c r="R3808" t="s">
        <v>43</v>
      </c>
      <c r="S3808" t="s">
        <v>43</v>
      </c>
    </row>
    <row r="3809" spans="1:19">
      <c r="A3809">
        <v>4855</v>
      </c>
      <c r="B3809">
        <v>980</v>
      </c>
      <c r="C3809">
        <v>403</v>
      </c>
      <c r="D3809">
        <v>10155.049999999999</v>
      </c>
      <c r="E3809">
        <v>390</v>
      </c>
      <c r="F3809">
        <v>11129.05</v>
      </c>
      <c r="G3809">
        <v>28.536026</v>
      </c>
      <c r="H3809">
        <v>2.3149999999999999</v>
      </c>
      <c r="I3809">
        <v>26.221025999999998</v>
      </c>
      <c r="J3809">
        <v>12.326577</v>
      </c>
      <c r="K3809">
        <v>0</v>
      </c>
      <c r="L3809">
        <v>0</v>
      </c>
      <c r="M3809">
        <v>13</v>
      </c>
      <c r="N3809">
        <v>-974</v>
      </c>
      <c r="O3809">
        <v>3.225806</v>
      </c>
      <c r="P3809">
        <v>8</v>
      </c>
      <c r="Q3809">
        <v>1.985112</v>
      </c>
      <c r="R3809" t="s">
        <v>43</v>
      </c>
      <c r="S3809" t="s">
        <v>43</v>
      </c>
    </row>
    <row r="3810" spans="1:19">
      <c r="A3810">
        <v>2322</v>
      </c>
      <c r="B3810">
        <v>52</v>
      </c>
      <c r="C3810">
        <v>403</v>
      </c>
      <c r="D3810">
        <v>26787.29</v>
      </c>
      <c r="E3810">
        <v>401</v>
      </c>
      <c r="F3810">
        <v>26939.29</v>
      </c>
      <c r="G3810">
        <v>67.180273999999997</v>
      </c>
      <c r="H3810">
        <v>53.84</v>
      </c>
      <c r="I3810">
        <v>13.340274000000001</v>
      </c>
      <c r="J3810">
        <v>1.247776</v>
      </c>
      <c r="K3810">
        <v>0</v>
      </c>
      <c r="L3810">
        <v>0</v>
      </c>
      <c r="M3810">
        <v>2</v>
      </c>
      <c r="N3810">
        <v>-152</v>
      </c>
      <c r="O3810">
        <v>0.496278</v>
      </c>
      <c r="P3810">
        <v>7</v>
      </c>
      <c r="Q3810">
        <v>1.7369730000000001</v>
      </c>
      <c r="R3810" t="s">
        <v>43</v>
      </c>
      <c r="S3810" t="s">
        <v>43</v>
      </c>
    </row>
    <row r="3811" spans="1:19">
      <c r="A3811">
        <v>2565</v>
      </c>
      <c r="B3811">
        <v>1031</v>
      </c>
      <c r="C3811">
        <v>403</v>
      </c>
      <c r="D3811">
        <v>10737.62</v>
      </c>
      <c r="E3811">
        <v>389</v>
      </c>
      <c r="F3811">
        <v>11794.62</v>
      </c>
      <c r="G3811">
        <v>30.320360000000001</v>
      </c>
      <c r="H3811">
        <v>6.65</v>
      </c>
      <c r="I3811">
        <v>23.670359999999999</v>
      </c>
      <c r="J3811">
        <v>4.5594530000000004</v>
      </c>
      <c r="K3811">
        <v>0</v>
      </c>
      <c r="L3811">
        <v>0</v>
      </c>
      <c r="M3811">
        <v>14</v>
      </c>
      <c r="N3811">
        <v>-1057</v>
      </c>
      <c r="O3811">
        <v>3.4739450000000001</v>
      </c>
      <c r="P3811">
        <v>4</v>
      </c>
      <c r="Q3811">
        <v>0.99255599999999999</v>
      </c>
      <c r="R3811" t="s">
        <v>43</v>
      </c>
      <c r="S3811" t="s">
        <v>43</v>
      </c>
    </row>
    <row r="3812" spans="1:19">
      <c r="A3812">
        <v>5314</v>
      </c>
      <c r="B3812">
        <v>1646</v>
      </c>
      <c r="C3812">
        <v>402</v>
      </c>
      <c r="D3812">
        <v>6887.2</v>
      </c>
      <c r="E3812">
        <v>402</v>
      </c>
      <c r="F3812">
        <v>6887.2</v>
      </c>
      <c r="G3812">
        <v>17.132338000000001</v>
      </c>
      <c r="H3812">
        <v>12.625</v>
      </c>
      <c r="I3812">
        <v>4.5073379999999998</v>
      </c>
      <c r="J3812">
        <v>1.3570169999999999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4</v>
      </c>
      <c r="Q3812">
        <v>0.99502500000000005</v>
      </c>
      <c r="R3812" t="s">
        <v>43</v>
      </c>
      <c r="S3812" t="s">
        <v>43</v>
      </c>
    </row>
    <row r="3813" spans="1:19">
      <c r="A3813">
        <v>1385</v>
      </c>
      <c r="B3813">
        <v>863</v>
      </c>
      <c r="C3813">
        <v>397</v>
      </c>
      <c r="D3813">
        <v>9388.59</v>
      </c>
      <c r="E3813">
        <v>392</v>
      </c>
      <c r="F3813">
        <v>9790.59</v>
      </c>
      <c r="G3813">
        <v>24.975995000000001</v>
      </c>
      <c r="H3813">
        <v>17.355</v>
      </c>
      <c r="I3813">
        <v>7.6209949999999997</v>
      </c>
      <c r="J3813">
        <v>1.4391240000000001</v>
      </c>
      <c r="K3813">
        <v>0</v>
      </c>
      <c r="L3813">
        <v>0</v>
      </c>
      <c r="M3813">
        <v>5</v>
      </c>
      <c r="N3813">
        <v>-402</v>
      </c>
      <c r="O3813">
        <v>1.2594460000000001</v>
      </c>
      <c r="P3813">
        <v>4</v>
      </c>
      <c r="Q3813">
        <v>1.007557</v>
      </c>
      <c r="R3813" t="s">
        <v>43</v>
      </c>
      <c r="S3813" t="s">
        <v>43</v>
      </c>
    </row>
    <row r="3814" spans="1:19">
      <c r="A3814">
        <v>1091</v>
      </c>
      <c r="B3814">
        <v>343</v>
      </c>
      <c r="C3814">
        <v>395</v>
      </c>
      <c r="D3814">
        <v>8536.51</v>
      </c>
      <c r="E3814">
        <v>373</v>
      </c>
      <c r="F3814">
        <v>10233.51</v>
      </c>
      <c r="G3814">
        <v>27.435683999999998</v>
      </c>
      <c r="H3814">
        <v>22.52</v>
      </c>
      <c r="I3814">
        <v>4.9156839999999997</v>
      </c>
      <c r="J3814">
        <v>1.2182809999999999</v>
      </c>
      <c r="K3814">
        <v>0</v>
      </c>
      <c r="L3814">
        <v>0</v>
      </c>
      <c r="M3814">
        <v>22</v>
      </c>
      <c r="N3814">
        <v>-1697</v>
      </c>
      <c r="O3814">
        <v>5.5696199999999996</v>
      </c>
      <c r="P3814">
        <v>3</v>
      </c>
      <c r="Q3814">
        <v>0.759494</v>
      </c>
      <c r="R3814" t="s">
        <v>43</v>
      </c>
      <c r="S3814" t="s">
        <v>43</v>
      </c>
    </row>
    <row r="3815" spans="1:19">
      <c r="A3815">
        <v>2339</v>
      </c>
      <c r="B3815">
        <v>1820</v>
      </c>
      <c r="C3815">
        <v>393</v>
      </c>
      <c r="D3815">
        <v>28075.45</v>
      </c>
      <c r="E3815">
        <v>374</v>
      </c>
      <c r="F3815">
        <v>30041.45</v>
      </c>
      <c r="G3815">
        <v>80.324732999999995</v>
      </c>
      <c r="H3815">
        <v>71.97</v>
      </c>
      <c r="I3815">
        <v>8.3547329999999995</v>
      </c>
      <c r="J3815">
        <v>1.1160859999999999</v>
      </c>
      <c r="K3815">
        <v>0</v>
      </c>
      <c r="L3815">
        <v>0</v>
      </c>
      <c r="M3815">
        <v>19</v>
      </c>
      <c r="N3815">
        <v>-1966</v>
      </c>
      <c r="O3815">
        <v>4.834606</v>
      </c>
      <c r="P3815">
        <v>9</v>
      </c>
      <c r="Q3815">
        <v>2.290076</v>
      </c>
      <c r="R3815" t="s">
        <v>43</v>
      </c>
      <c r="S3815" t="s">
        <v>43</v>
      </c>
    </row>
    <row r="3816" spans="1:19">
      <c r="A3816">
        <v>2786</v>
      </c>
      <c r="B3816">
        <v>1616</v>
      </c>
      <c r="C3816">
        <v>392</v>
      </c>
      <c r="D3816">
        <v>19306.72</v>
      </c>
      <c r="E3816">
        <v>374</v>
      </c>
      <c r="F3816">
        <v>20574.72</v>
      </c>
      <c r="G3816">
        <v>55.012619999999998</v>
      </c>
      <c r="H3816">
        <v>40.659999999999997</v>
      </c>
      <c r="I3816">
        <v>14.35262</v>
      </c>
      <c r="J3816">
        <v>1.3529910000000001</v>
      </c>
      <c r="K3816">
        <v>0</v>
      </c>
      <c r="L3816">
        <v>0</v>
      </c>
      <c r="M3816">
        <v>18</v>
      </c>
      <c r="N3816">
        <v>-1268</v>
      </c>
      <c r="O3816">
        <v>4.5918369999999999</v>
      </c>
      <c r="P3816">
        <v>3</v>
      </c>
      <c r="Q3816">
        <v>0.76530600000000004</v>
      </c>
      <c r="R3816" t="s">
        <v>43</v>
      </c>
      <c r="S3816" t="s">
        <v>43</v>
      </c>
    </row>
    <row r="3817" spans="1:19">
      <c r="A3817">
        <v>2331</v>
      </c>
      <c r="B3817">
        <v>359</v>
      </c>
      <c r="C3817">
        <v>389</v>
      </c>
      <c r="D3817">
        <v>11974.08</v>
      </c>
      <c r="E3817">
        <v>382</v>
      </c>
      <c r="F3817">
        <v>12667.08</v>
      </c>
      <c r="G3817">
        <v>33.159894999999999</v>
      </c>
      <c r="H3817">
        <v>24.71</v>
      </c>
      <c r="I3817">
        <v>8.4498949999999997</v>
      </c>
      <c r="J3817">
        <v>1.341963</v>
      </c>
      <c r="K3817">
        <v>0</v>
      </c>
      <c r="L3817">
        <v>0</v>
      </c>
      <c r="M3817">
        <v>7</v>
      </c>
      <c r="N3817">
        <v>-693</v>
      </c>
      <c r="O3817">
        <v>1.7994859999999999</v>
      </c>
      <c r="P3817">
        <v>3</v>
      </c>
      <c r="Q3817">
        <v>0.771208</v>
      </c>
      <c r="R3817" t="s">
        <v>43</v>
      </c>
      <c r="S3817" t="s">
        <v>43</v>
      </c>
    </row>
    <row r="3818" spans="1:19">
      <c r="A3818">
        <v>2776</v>
      </c>
      <c r="B3818">
        <v>1492</v>
      </c>
      <c r="C3818">
        <v>389</v>
      </c>
      <c r="D3818">
        <v>20508.099999999999</v>
      </c>
      <c r="E3818">
        <v>379</v>
      </c>
      <c r="F3818">
        <v>22602.1</v>
      </c>
      <c r="G3818">
        <v>59.636147999999999</v>
      </c>
      <c r="H3818">
        <v>31.37</v>
      </c>
      <c r="I3818">
        <v>28.266148000000001</v>
      </c>
      <c r="J3818">
        <v>1.901057</v>
      </c>
      <c r="K3818">
        <v>0</v>
      </c>
      <c r="L3818">
        <v>0</v>
      </c>
      <c r="M3818">
        <v>10</v>
      </c>
      <c r="N3818">
        <v>-2094</v>
      </c>
      <c r="O3818">
        <v>2.570694</v>
      </c>
      <c r="P3818">
        <v>7</v>
      </c>
      <c r="Q3818">
        <v>1.7994859999999999</v>
      </c>
      <c r="R3818" t="s">
        <v>43</v>
      </c>
      <c r="S3818" t="s">
        <v>43</v>
      </c>
    </row>
    <row r="3819" spans="1:19">
      <c r="A3819">
        <v>6125</v>
      </c>
      <c r="B3819">
        <v>979</v>
      </c>
      <c r="C3819">
        <v>386</v>
      </c>
      <c r="D3819">
        <v>30153.7</v>
      </c>
      <c r="E3819">
        <v>353</v>
      </c>
      <c r="F3819">
        <v>33965.699999999997</v>
      </c>
      <c r="G3819">
        <v>96.220112999999998</v>
      </c>
      <c r="H3819">
        <v>63.52</v>
      </c>
      <c r="I3819">
        <v>32.700113000000002</v>
      </c>
      <c r="J3819">
        <v>1.5147999999999999</v>
      </c>
      <c r="K3819">
        <v>0</v>
      </c>
      <c r="L3819">
        <v>0</v>
      </c>
      <c r="M3819">
        <v>33</v>
      </c>
      <c r="N3819">
        <v>-3812</v>
      </c>
      <c r="O3819">
        <v>8.5492229999999996</v>
      </c>
      <c r="P3819">
        <v>8</v>
      </c>
      <c r="Q3819">
        <v>2.0725389999999999</v>
      </c>
      <c r="R3819" t="s">
        <v>43</v>
      </c>
      <c r="S3819" t="s">
        <v>43</v>
      </c>
    </row>
    <row r="3820" spans="1:19">
      <c r="A3820">
        <v>4422</v>
      </c>
      <c r="B3820">
        <v>1728</v>
      </c>
      <c r="C3820">
        <v>386</v>
      </c>
      <c r="D3820">
        <v>31498.1</v>
      </c>
      <c r="E3820">
        <v>373</v>
      </c>
      <c r="F3820">
        <v>35798.1</v>
      </c>
      <c r="G3820">
        <v>95.973457999999994</v>
      </c>
      <c r="H3820">
        <v>79.77</v>
      </c>
      <c r="I3820">
        <v>16.203458000000001</v>
      </c>
      <c r="J3820">
        <v>1.2031270000000001</v>
      </c>
      <c r="K3820">
        <v>0</v>
      </c>
      <c r="L3820">
        <v>0</v>
      </c>
      <c r="M3820">
        <v>13</v>
      </c>
      <c r="N3820">
        <v>-4300</v>
      </c>
      <c r="O3820">
        <v>3.3678759999999999</v>
      </c>
      <c r="P3820">
        <v>5</v>
      </c>
      <c r="Q3820">
        <v>1.295337</v>
      </c>
      <c r="R3820" t="s">
        <v>43</v>
      </c>
      <c r="S3820" t="s">
        <v>43</v>
      </c>
    </row>
    <row r="3821" spans="1:19">
      <c r="A3821">
        <v>3554</v>
      </c>
      <c r="B3821">
        <v>348</v>
      </c>
      <c r="C3821">
        <v>384</v>
      </c>
      <c r="D3821">
        <v>23656.05</v>
      </c>
      <c r="E3821">
        <v>346</v>
      </c>
      <c r="F3821">
        <v>28026.05</v>
      </c>
      <c r="G3821">
        <v>81.000145000000003</v>
      </c>
      <c r="H3821">
        <v>52.21</v>
      </c>
      <c r="I3821">
        <v>28.790144999999999</v>
      </c>
      <c r="J3821">
        <v>1.5514300000000001</v>
      </c>
      <c r="K3821">
        <v>0</v>
      </c>
      <c r="L3821">
        <v>0</v>
      </c>
      <c r="M3821">
        <v>38</v>
      </c>
      <c r="N3821">
        <v>-4370</v>
      </c>
      <c r="O3821">
        <v>9.8958329999999997</v>
      </c>
      <c r="P3821">
        <v>5</v>
      </c>
      <c r="Q3821">
        <v>1.3020830000000001</v>
      </c>
      <c r="R3821" t="s">
        <v>43</v>
      </c>
      <c r="S3821" t="s">
        <v>43</v>
      </c>
    </row>
    <row r="3822" spans="1:19">
      <c r="A3822">
        <v>1259</v>
      </c>
      <c r="B3822">
        <v>462</v>
      </c>
      <c r="C3822">
        <v>383</v>
      </c>
      <c r="D3822">
        <v>6397.97</v>
      </c>
      <c r="E3822">
        <v>383</v>
      </c>
      <c r="F3822">
        <v>6397.97</v>
      </c>
      <c r="G3822">
        <v>16.704882999999999</v>
      </c>
      <c r="H3822">
        <v>16.940000000000001</v>
      </c>
      <c r="I3822">
        <v>-0.23511699999999999</v>
      </c>
      <c r="J3822">
        <v>0.98612100000000003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2</v>
      </c>
      <c r="Q3822">
        <v>0.52219300000000002</v>
      </c>
      <c r="R3822" t="s">
        <v>43</v>
      </c>
      <c r="S3822" t="s">
        <v>43</v>
      </c>
    </row>
    <row r="3823" spans="1:19">
      <c r="A3823">
        <v>5739</v>
      </c>
      <c r="B3823">
        <v>671</v>
      </c>
      <c r="C3823">
        <v>382</v>
      </c>
      <c r="D3823">
        <v>15077.93</v>
      </c>
      <c r="E3823">
        <v>364</v>
      </c>
      <c r="F3823">
        <v>16782.93</v>
      </c>
      <c r="G3823">
        <v>46.106951000000002</v>
      </c>
      <c r="H3823">
        <v>15.975</v>
      </c>
      <c r="I3823">
        <v>30.131951000000001</v>
      </c>
      <c r="J3823">
        <v>2.8861940000000001</v>
      </c>
      <c r="K3823">
        <v>0</v>
      </c>
      <c r="L3823">
        <v>0</v>
      </c>
      <c r="M3823">
        <v>18</v>
      </c>
      <c r="N3823">
        <v>-1705</v>
      </c>
      <c r="O3823">
        <v>4.7120420000000003</v>
      </c>
      <c r="P3823">
        <v>3</v>
      </c>
      <c r="Q3823">
        <v>0.78534000000000004</v>
      </c>
      <c r="R3823" t="s">
        <v>43</v>
      </c>
      <c r="S3823" t="s">
        <v>43</v>
      </c>
    </row>
    <row r="3824" spans="1:19">
      <c r="A3824">
        <v>6131</v>
      </c>
      <c r="B3824">
        <v>821</v>
      </c>
      <c r="C3824">
        <v>382</v>
      </c>
      <c r="D3824">
        <v>15424.7</v>
      </c>
      <c r="E3824">
        <v>374</v>
      </c>
      <c r="F3824">
        <v>17750.7</v>
      </c>
      <c r="G3824">
        <v>47.461765</v>
      </c>
      <c r="H3824">
        <v>27.68</v>
      </c>
      <c r="I3824">
        <v>19.781765</v>
      </c>
      <c r="J3824">
        <v>1.7146589999999999</v>
      </c>
      <c r="K3824">
        <v>0</v>
      </c>
      <c r="L3824">
        <v>0</v>
      </c>
      <c r="M3824">
        <v>8</v>
      </c>
      <c r="N3824">
        <v>-2326</v>
      </c>
      <c r="O3824">
        <v>2.0942409999999998</v>
      </c>
      <c r="P3824">
        <v>2</v>
      </c>
      <c r="Q3824">
        <v>0.52356000000000003</v>
      </c>
      <c r="R3824" t="s">
        <v>43</v>
      </c>
      <c r="S3824" t="s">
        <v>43</v>
      </c>
    </row>
    <row r="3825" spans="1:19">
      <c r="A3825">
        <v>4279</v>
      </c>
      <c r="B3825">
        <v>683</v>
      </c>
      <c r="C3825">
        <v>379</v>
      </c>
      <c r="D3825">
        <v>4585.57</v>
      </c>
      <c r="E3825">
        <v>346</v>
      </c>
      <c r="F3825">
        <v>7310.57</v>
      </c>
      <c r="G3825">
        <v>21.128814999999999</v>
      </c>
      <c r="H3825">
        <v>6.65</v>
      </c>
      <c r="I3825">
        <v>14.478815000000001</v>
      </c>
      <c r="J3825">
        <v>3.1772649999999998</v>
      </c>
      <c r="K3825">
        <v>0</v>
      </c>
      <c r="L3825">
        <v>0</v>
      </c>
      <c r="M3825">
        <v>33</v>
      </c>
      <c r="N3825">
        <v>-2725</v>
      </c>
      <c r="O3825">
        <v>8.7071240000000003</v>
      </c>
      <c r="P3825">
        <v>3</v>
      </c>
      <c r="Q3825">
        <v>0.79155699999999996</v>
      </c>
      <c r="R3825" t="s">
        <v>43</v>
      </c>
      <c r="S3825" t="s">
        <v>43</v>
      </c>
    </row>
    <row r="3826" spans="1:19">
      <c r="A3826">
        <v>4360</v>
      </c>
      <c r="B3826">
        <v>575</v>
      </c>
      <c r="C3826">
        <v>379</v>
      </c>
      <c r="D3826">
        <v>21415.47</v>
      </c>
      <c r="E3826">
        <v>353</v>
      </c>
      <c r="F3826">
        <v>24093.47</v>
      </c>
      <c r="G3826">
        <v>68.253456</v>
      </c>
      <c r="H3826">
        <v>41.18</v>
      </c>
      <c r="I3826">
        <v>27.073456</v>
      </c>
      <c r="J3826">
        <v>1.6574420000000001</v>
      </c>
      <c r="K3826">
        <v>0</v>
      </c>
      <c r="L3826">
        <v>0</v>
      </c>
      <c r="M3826">
        <v>26</v>
      </c>
      <c r="N3826">
        <v>-2678</v>
      </c>
      <c r="O3826">
        <v>6.8601580000000002</v>
      </c>
      <c r="P3826">
        <v>8</v>
      </c>
      <c r="Q3826">
        <v>2.1108180000000001</v>
      </c>
      <c r="R3826" t="s">
        <v>43</v>
      </c>
      <c r="S3826" t="s">
        <v>43</v>
      </c>
    </row>
    <row r="3827" spans="1:19">
      <c r="A3827">
        <v>4468</v>
      </c>
      <c r="B3827">
        <v>816</v>
      </c>
      <c r="C3827">
        <v>379</v>
      </c>
      <c r="D3827">
        <v>17741.62</v>
      </c>
      <c r="E3827">
        <v>347</v>
      </c>
      <c r="F3827">
        <v>21681.62</v>
      </c>
      <c r="G3827">
        <v>62.483055</v>
      </c>
      <c r="H3827">
        <v>35.369999999999997</v>
      </c>
      <c r="I3827">
        <v>27.113054999999999</v>
      </c>
      <c r="J3827">
        <v>1.7665550000000001</v>
      </c>
      <c r="K3827">
        <v>0</v>
      </c>
      <c r="L3827">
        <v>0</v>
      </c>
      <c r="M3827">
        <v>32</v>
      </c>
      <c r="N3827">
        <v>-3940</v>
      </c>
      <c r="O3827">
        <v>8.4432720000000003</v>
      </c>
      <c r="P3827">
        <v>5</v>
      </c>
      <c r="Q3827">
        <v>1.319261</v>
      </c>
      <c r="R3827" t="s">
        <v>43</v>
      </c>
      <c r="S3827" t="s">
        <v>43</v>
      </c>
    </row>
    <row r="3828" spans="1:19">
      <c r="A3828">
        <v>4082</v>
      </c>
      <c r="B3828">
        <v>329</v>
      </c>
      <c r="C3828">
        <v>377</v>
      </c>
      <c r="D3828">
        <v>5435.23</v>
      </c>
      <c r="E3828">
        <v>364</v>
      </c>
      <c r="F3828">
        <v>6338.23</v>
      </c>
      <c r="G3828">
        <v>17.41272</v>
      </c>
      <c r="H3828">
        <v>2.8149999999999999</v>
      </c>
      <c r="I3828">
        <v>14.597720000000001</v>
      </c>
      <c r="J3828">
        <v>6.1856910000000003</v>
      </c>
      <c r="K3828">
        <v>0</v>
      </c>
      <c r="L3828">
        <v>0</v>
      </c>
      <c r="M3828">
        <v>13</v>
      </c>
      <c r="N3828">
        <v>-903</v>
      </c>
      <c r="O3828">
        <v>3.4482759999999999</v>
      </c>
      <c r="P3828">
        <v>7</v>
      </c>
      <c r="Q3828">
        <v>1.8567640000000001</v>
      </c>
      <c r="R3828" t="s">
        <v>43</v>
      </c>
      <c r="S3828" t="s">
        <v>43</v>
      </c>
    </row>
    <row r="3829" spans="1:19">
      <c r="A3829">
        <v>5007</v>
      </c>
      <c r="B3829">
        <v>992</v>
      </c>
      <c r="C3829">
        <v>377</v>
      </c>
      <c r="D3829">
        <v>25017.73</v>
      </c>
      <c r="E3829">
        <v>363</v>
      </c>
      <c r="F3829">
        <v>27003.73</v>
      </c>
      <c r="G3829">
        <v>74.390440999999996</v>
      </c>
      <c r="H3829">
        <v>56.26</v>
      </c>
      <c r="I3829">
        <v>18.130441000000001</v>
      </c>
      <c r="J3829">
        <v>1.322262</v>
      </c>
      <c r="K3829">
        <v>0</v>
      </c>
      <c r="L3829">
        <v>0</v>
      </c>
      <c r="M3829">
        <v>14</v>
      </c>
      <c r="N3829">
        <v>-1986</v>
      </c>
      <c r="O3829">
        <v>3.7135280000000002</v>
      </c>
      <c r="P3829">
        <v>6</v>
      </c>
      <c r="Q3829">
        <v>1.591512</v>
      </c>
      <c r="R3829" t="s">
        <v>43</v>
      </c>
      <c r="S3829" t="s">
        <v>43</v>
      </c>
    </row>
    <row r="3830" spans="1:19">
      <c r="A3830">
        <v>4006</v>
      </c>
      <c r="B3830">
        <v>1425</v>
      </c>
      <c r="C3830">
        <v>376</v>
      </c>
      <c r="D3830">
        <v>11110.01</v>
      </c>
      <c r="E3830">
        <v>369</v>
      </c>
      <c r="F3830">
        <v>11627.01</v>
      </c>
      <c r="G3830">
        <v>31.509512000000001</v>
      </c>
      <c r="H3830">
        <v>24.58</v>
      </c>
      <c r="I3830">
        <v>6.9295119999999999</v>
      </c>
      <c r="J3830">
        <v>1.281917</v>
      </c>
      <c r="K3830">
        <v>0</v>
      </c>
      <c r="L3830">
        <v>0</v>
      </c>
      <c r="M3830">
        <v>7</v>
      </c>
      <c r="N3830">
        <v>-517</v>
      </c>
      <c r="O3830">
        <v>1.861702</v>
      </c>
      <c r="P3830">
        <v>8</v>
      </c>
      <c r="Q3830">
        <v>2.1276600000000001</v>
      </c>
      <c r="R3830" t="s">
        <v>43</v>
      </c>
      <c r="S3830" t="s">
        <v>43</v>
      </c>
    </row>
    <row r="3831" spans="1:19">
      <c r="A3831">
        <v>181</v>
      </c>
      <c r="B3831">
        <v>980</v>
      </c>
      <c r="C3831">
        <v>374</v>
      </c>
      <c r="D3831">
        <v>11187.89</v>
      </c>
      <c r="E3831">
        <v>351</v>
      </c>
      <c r="F3831">
        <v>13815.89</v>
      </c>
      <c r="G3831">
        <v>39.361510000000003</v>
      </c>
      <c r="H3831">
        <v>18.89</v>
      </c>
      <c r="I3831">
        <v>20.471509999999999</v>
      </c>
      <c r="J3831">
        <v>2.0837219999999999</v>
      </c>
      <c r="K3831">
        <v>0</v>
      </c>
      <c r="L3831">
        <v>0</v>
      </c>
      <c r="M3831">
        <v>23</v>
      </c>
      <c r="N3831">
        <v>-2628</v>
      </c>
      <c r="O3831">
        <v>6.1497330000000003</v>
      </c>
      <c r="P3831">
        <v>9</v>
      </c>
      <c r="Q3831">
        <v>2.4064169999999998</v>
      </c>
      <c r="R3831" t="s">
        <v>43</v>
      </c>
      <c r="S3831" t="s">
        <v>43</v>
      </c>
    </row>
    <row r="3832" spans="1:19">
      <c r="A3832">
        <v>1384</v>
      </c>
      <c r="B3832">
        <v>1091</v>
      </c>
      <c r="C3832">
        <v>373</v>
      </c>
      <c r="D3832">
        <v>14042.93</v>
      </c>
      <c r="E3832">
        <v>362</v>
      </c>
      <c r="F3832">
        <v>14808.93</v>
      </c>
      <c r="G3832">
        <v>40.908645999999997</v>
      </c>
      <c r="H3832">
        <v>11.545</v>
      </c>
      <c r="I3832">
        <v>29.363645999999999</v>
      </c>
      <c r="J3832">
        <v>3.5434079999999999</v>
      </c>
      <c r="K3832">
        <v>0</v>
      </c>
      <c r="L3832">
        <v>0</v>
      </c>
      <c r="M3832">
        <v>11</v>
      </c>
      <c r="N3832">
        <v>-766</v>
      </c>
      <c r="O3832">
        <v>2.9490620000000001</v>
      </c>
      <c r="P3832">
        <v>5</v>
      </c>
      <c r="Q3832">
        <v>1.3404830000000001</v>
      </c>
      <c r="R3832" t="s">
        <v>43</v>
      </c>
      <c r="S3832" t="s">
        <v>43</v>
      </c>
    </row>
    <row r="3833" spans="1:19">
      <c r="A3833">
        <v>6129</v>
      </c>
      <c r="B3833">
        <v>261</v>
      </c>
      <c r="C3833">
        <v>372</v>
      </c>
      <c r="D3833">
        <v>14199.11</v>
      </c>
      <c r="E3833">
        <v>360</v>
      </c>
      <c r="F3833">
        <v>15019.11</v>
      </c>
      <c r="G3833">
        <v>41.719749999999998</v>
      </c>
      <c r="H3833">
        <v>24.93</v>
      </c>
      <c r="I3833">
        <v>16.789750000000002</v>
      </c>
      <c r="J3833">
        <v>1.673476</v>
      </c>
      <c r="K3833">
        <v>1</v>
      </c>
      <c r="L3833">
        <v>0.26881699999999997</v>
      </c>
      <c r="M3833">
        <v>11</v>
      </c>
      <c r="N3833">
        <v>-820</v>
      </c>
      <c r="O3833">
        <v>2.9569890000000001</v>
      </c>
      <c r="P3833">
        <v>9</v>
      </c>
      <c r="Q3833">
        <v>2.4193549999999999</v>
      </c>
      <c r="R3833" t="s">
        <v>43</v>
      </c>
      <c r="S3833" t="s">
        <v>43</v>
      </c>
    </row>
    <row r="3834" spans="1:19">
      <c r="A3834">
        <v>3194</v>
      </c>
      <c r="B3834">
        <v>801</v>
      </c>
      <c r="C3834">
        <v>369</v>
      </c>
      <c r="D3834">
        <v>7386.86</v>
      </c>
      <c r="E3834">
        <v>362</v>
      </c>
      <c r="F3834">
        <v>8339.86</v>
      </c>
      <c r="G3834">
        <v>23.038287</v>
      </c>
      <c r="H3834">
        <v>6.7350000000000003</v>
      </c>
      <c r="I3834">
        <v>16.303287000000001</v>
      </c>
      <c r="J3834">
        <v>3.4206810000000001</v>
      </c>
      <c r="K3834">
        <v>0</v>
      </c>
      <c r="L3834">
        <v>0</v>
      </c>
      <c r="M3834">
        <v>7</v>
      </c>
      <c r="N3834">
        <v>-953</v>
      </c>
      <c r="O3834">
        <v>1.897019</v>
      </c>
      <c r="P3834">
        <v>7</v>
      </c>
      <c r="Q3834">
        <v>1.897019</v>
      </c>
      <c r="R3834" t="s">
        <v>43</v>
      </c>
      <c r="S3834" t="s">
        <v>43</v>
      </c>
    </row>
    <row r="3835" spans="1:19">
      <c r="A3835">
        <v>3637</v>
      </c>
      <c r="B3835">
        <v>1196</v>
      </c>
      <c r="C3835">
        <v>366</v>
      </c>
      <c r="D3835">
        <v>16269.11</v>
      </c>
      <c r="E3835">
        <v>359</v>
      </c>
      <c r="F3835">
        <v>17404.11</v>
      </c>
      <c r="G3835">
        <v>48.479415000000003</v>
      </c>
      <c r="H3835">
        <v>44.08</v>
      </c>
      <c r="I3835">
        <v>4.3994150000000003</v>
      </c>
      <c r="J3835">
        <v>1.0998049999999999</v>
      </c>
      <c r="K3835">
        <v>0</v>
      </c>
      <c r="L3835">
        <v>0</v>
      </c>
      <c r="M3835">
        <v>7</v>
      </c>
      <c r="N3835">
        <v>-1135</v>
      </c>
      <c r="O3835">
        <v>1.912568</v>
      </c>
      <c r="P3835">
        <v>7</v>
      </c>
      <c r="Q3835">
        <v>1.912568</v>
      </c>
      <c r="R3835" t="s">
        <v>43</v>
      </c>
      <c r="S3835" t="s">
        <v>43</v>
      </c>
    </row>
    <row r="3836" spans="1:19">
      <c r="A3836">
        <v>6134</v>
      </c>
      <c r="B3836">
        <v>1492</v>
      </c>
      <c r="C3836">
        <v>365</v>
      </c>
      <c r="D3836">
        <v>13355.1</v>
      </c>
      <c r="E3836">
        <v>359</v>
      </c>
      <c r="F3836">
        <v>13925.1</v>
      </c>
      <c r="G3836">
        <v>38.788578999999999</v>
      </c>
      <c r="H3836">
        <v>27.59</v>
      </c>
      <c r="I3836">
        <v>11.198579000000001</v>
      </c>
      <c r="J3836">
        <v>1.4058930000000001</v>
      </c>
      <c r="K3836">
        <v>0</v>
      </c>
      <c r="L3836">
        <v>0</v>
      </c>
      <c r="M3836">
        <v>6</v>
      </c>
      <c r="N3836">
        <v>-570</v>
      </c>
      <c r="O3836">
        <v>1.6438360000000001</v>
      </c>
      <c r="P3836">
        <v>4</v>
      </c>
      <c r="Q3836">
        <v>1.09589</v>
      </c>
      <c r="R3836" t="s">
        <v>43</v>
      </c>
      <c r="S3836" t="s">
        <v>43</v>
      </c>
    </row>
    <row r="3837" spans="1:19">
      <c r="A3837">
        <v>1203</v>
      </c>
      <c r="B3837">
        <v>928</v>
      </c>
      <c r="C3837">
        <v>364</v>
      </c>
      <c r="D3837">
        <v>18348.64</v>
      </c>
      <c r="E3837">
        <v>336</v>
      </c>
      <c r="F3837">
        <v>21389.64</v>
      </c>
      <c r="G3837">
        <v>63.659643000000003</v>
      </c>
      <c r="H3837">
        <v>36</v>
      </c>
      <c r="I3837">
        <v>27.659642999999999</v>
      </c>
      <c r="J3837">
        <v>1.7683230000000001</v>
      </c>
      <c r="K3837">
        <v>0</v>
      </c>
      <c r="L3837">
        <v>0</v>
      </c>
      <c r="M3837">
        <v>28</v>
      </c>
      <c r="N3837">
        <v>-3041</v>
      </c>
      <c r="O3837">
        <v>7.6923079999999997</v>
      </c>
      <c r="P3837">
        <v>2</v>
      </c>
      <c r="Q3837">
        <v>0.54945100000000002</v>
      </c>
      <c r="R3837" t="s">
        <v>43</v>
      </c>
      <c r="S3837" t="s">
        <v>43</v>
      </c>
    </row>
    <row r="3838" spans="1:19">
      <c r="A3838">
        <v>2779</v>
      </c>
      <c r="B3838">
        <v>369</v>
      </c>
      <c r="C3838">
        <v>361</v>
      </c>
      <c r="D3838">
        <v>9614.9699999999993</v>
      </c>
      <c r="E3838">
        <v>357</v>
      </c>
      <c r="F3838">
        <v>9933.9699999999993</v>
      </c>
      <c r="G3838">
        <v>27.826246000000001</v>
      </c>
      <c r="H3838">
        <v>15.36</v>
      </c>
      <c r="I3838">
        <v>12.466246</v>
      </c>
      <c r="J3838">
        <v>1.8116049999999999</v>
      </c>
      <c r="K3838">
        <v>0</v>
      </c>
      <c r="L3838">
        <v>0</v>
      </c>
      <c r="M3838">
        <v>4</v>
      </c>
      <c r="N3838">
        <v>-319</v>
      </c>
      <c r="O3838">
        <v>1.108033</v>
      </c>
      <c r="P3838">
        <v>10</v>
      </c>
      <c r="Q3838">
        <v>2.7700830000000001</v>
      </c>
      <c r="R3838" t="s">
        <v>43</v>
      </c>
      <c r="S3838" t="s">
        <v>43</v>
      </c>
    </row>
    <row r="3839" spans="1:19">
      <c r="A3839">
        <v>382</v>
      </c>
      <c r="B3839">
        <v>1008</v>
      </c>
      <c r="C3839">
        <v>358</v>
      </c>
      <c r="D3839">
        <v>5745.6</v>
      </c>
      <c r="E3839">
        <v>355</v>
      </c>
      <c r="F3839">
        <v>5958.6</v>
      </c>
      <c r="G3839">
        <v>16.784789</v>
      </c>
      <c r="H3839">
        <v>10.98</v>
      </c>
      <c r="I3839">
        <v>5.8047890000000004</v>
      </c>
      <c r="J3839">
        <v>1.5286690000000001</v>
      </c>
      <c r="K3839">
        <v>0</v>
      </c>
      <c r="L3839">
        <v>0</v>
      </c>
      <c r="M3839">
        <v>3</v>
      </c>
      <c r="N3839">
        <v>-213</v>
      </c>
      <c r="O3839">
        <v>0.83798899999999998</v>
      </c>
      <c r="P3839">
        <v>1</v>
      </c>
      <c r="Q3839">
        <v>0.27933000000000002</v>
      </c>
      <c r="R3839" t="s">
        <v>43</v>
      </c>
      <c r="S3839" t="s">
        <v>43</v>
      </c>
    </row>
    <row r="3840" spans="1:19">
      <c r="A3840">
        <v>1360</v>
      </c>
      <c r="B3840">
        <v>1741</v>
      </c>
      <c r="C3840">
        <v>357</v>
      </c>
      <c r="D3840">
        <v>27253.759999999998</v>
      </c>
      <c r="E3840">
        <v>351</v>
      </c>
      <c r="F3840">
        <v>27958.76</v>
      </c>
      <c r="G3840">
        <v>79.654587000000006</v>
      </c>
      <c r="H3840">
        <v>90.09</v>
      </c>
      <c r="I3840">
        <v>-10.435413</v>
      </c>
      <c r="J3840">
        <v>0.88416700000000004</v>
      </c>
      <c r="K3840">
        <v>0</v>
      </c>
      <c r="L3840">
        <v>0</v>
      </c>
      <c r="M3840">
        <v>6</v>
      </c>
      <c r="N3840">
        <v>-705</v>
      </c>
      <c r="O3840">
        <v>1.6806719999999999</v>
      </c>
      <c r="P3840">
        <v>2</v>
      </c>
      <c r="Q3840">
        <v>0.56022400000000006</v>
      </c>
      <c r="R3840" t="s">
        <v>43</v>
      </c>
      <c r="S3840" t="s">
        <v>44</v>
      </c>
    </row>
    <row r="3841" spans="1:19">
      <c r="A3841">
        <v>207</v>
      </c>
      <c r="B3841">
        <v>217</v>
      </c>
      <c r="C3841">
        <v>356</v>
      </c>
      <c r="D3841">
        <v>15109.99</v>
      </c>
      <c r="E3841">
        <v>345</v>
      </c>
      <c r="F3841">
        <v>16032.99</v>
      </c>
      <c r="G3841">
        <v>46.472434999999997</v>
      </c>
      <c r="H3841">
        <v>32.47</v>
      </c>
      <c r="I3841">
        <v>14.002435</v>
      </c>
      <c r="J3841">
        <v>1.4312419999999999</v>
      </c>
      <c r="K3841">
        <v>0</v>
      </c>
      <c r="L3841">
        <v>0</v>
      </c>
      <c r="M3841">
        <v>11</v>
      </c>
      <c r="N3841">
        <v>-923</v>
      </c>
      <c r="O3841">
        <v>3.0898880000000002</v>
      </c>
      <c r="P3841">
        <v>3</v>
      </c>
      <c r="Q3841">
        <v>0.84269700000000003</v>
      </c>
      <c r="R3841" t="s">
        <v>43</v>
      </c>
      <c r="S3841" t="s">
        <v>43</v>
      </c>
    </row>
    <row r="3842" spans="1:19">
      <c r="A3842">
        <v>4454</v>
      </c>
      <c r="B3842">
        <v>675</v>
      </c>
      <c r="C3842">
        <v>353</v>
      </c>
      <c r="D3842">
        <v>14858.11</v>
      </c>
      <c r="E3842">
        <v>329</v>
      </c>
      <c r="F3842">
        <v>16970.11</v>
      </c>
      <c r="G3842">
        <v>51.580880999999998</v>
      </c>
      <c r="H3842">
        <v>31.55</v>
      </c>
      <c r="I3842">
        <v>20.030881000000001</v>
      </c>
      <c r="J3842">
        <v>1.6348929999999999</v>
      </c>
      <c r="K3842">
        <v>0</v>
      </c>
      <c r="L3842">
        <v>0</v>
      </c>
      <c r="M3842">
        <v>24</v>
      </c>
      <c r="N3842">
        <v>-2112</v>
      </c>
      <c r="O3842">
        <v>6.7988670000000004</v>
      </c>
      <c r="P3842">
        <v>4</v>
      </c>
      <c r="Q3842">
        <v>1.1331439999999999</v>
      </c>
      <c r="R3842" t="s">
        <v>43</v>
      </c>
      <c r="S3842" t="s">
        <v>43</v>
      </c>
    </row>
    <row r="3843" spans="1:19">
      <c r="A3843">
        <v>5819</v>
      </c>
      <c r="B3843">
        <v>1872</v>
      </c>
      <c r="C3843">
        <v>351</v>
      </c>
      <c r="D3843">
        <v>11224.62</v>
      </c>
      <c r="E3843">
        <v>333</v>
      </c>
      <c r="F3843">
        <v>12522.35</v>
      </c>
      <c r="G3843">
        <v>37.604655000000001</v>
      </c>
      <c r="H3843">
        <v>13.34</v>
      </c>
      <c r="I3843">
        <v>24.264655000000001</v>
      </c>
      <c r="J3843">
        <v>2.81894</v>
      </c>
      <c r="K3843">
        <v>0</v>
      </c>
      <c r="L3843">
        <v>0</v>
      </c>
      <c r="M3843">
        <v>18</v>
      </c>
      <c r="N3843">
        <v>-1297.73</v>
      </c>
      <c r="O3843">
        <v>5.1282050000000003</v>
      </c>
      <c r="P3843">
        <v>4</v>
      </c>
      <c r="Q3843">
        <v>1.1396010000000001</v>
      </c>
      <c r="R3843" t="s">
        <v>43</v>
      </c>
      <c r="S3843" t="s">
        <v>43</v>
      </c>
    </row>
    <row r="3844" spans="1:19">
      <c r="A3844">
        <v>2075</v>
      </c>
      <c r="B3844">
        <v>1972</v>
      </c>
      <c r="C3844">
        <v>349</v>
      </c>
      <c r="D3844">
        <v>7781.24</v>
      </c>
      <c r="E3844">
        <v>340</v>
      </c>
      <c r="F3844">
        <v>9075.24</v>
      </c>
      <c r="G3844">
        <v>26.691882</v>
      </c>
      <c r="H3844">
        <v>9.4450000000000003</v>
      </c>
      <c r="I3844">
        <v>17.246881999999999</v>
      </c>
      <c r="J3844">
        <v>2.8260329999999998</v>
      </c>
      <c r="K3844">
        <v>0</v>
      </c>
      <c r="L3844">
        <v>0</v>
      </c>
      <c r="M3844">
        <v>9</v>
      </c>
      <c r="N3844">
        <v>-1294</v>
      </c>
      <c r="O3844">
        <v>2.5787969999999998</v>
      </c>
      <c r="P3844">
        <v>4</v>
      </c>
      <c r="Q3844">
        <v>1.1461319999999999</v>
      </c>
      <c r="R3844" t="s">
        <v>43</v>
      </c>
      <c r="S3844" t="s">
        <v>43</v>
      </c>
    </row>
    <row r="3845" spans="1:19">
      <c r="A3845">
        <v>2370</v>
      </c>
      <c r="B3845">
        <v>433</v>
      </c>
      <c r="C3845">
        <v>348</v>
      </c>
      <c r="D3845">
        <v>20072.75</v>
      </c>
      <c r="E3845">
        <v>340</v>
      </c>
      <c r="F3845">
        <v>21776.75</v>
      </c>
      <c r="G3845">
        <v>64.049265000000005</v>
      </c>
      <c r="H3845">
        <v>40.844999999999999</v>
      </c>
      <c r="I3845">
        <v>23.204264999999999</v>
      </c>
      <c r="J3845">
        <v>1.5681050000000001</v>
      </c>
      <c r="K3845">
        <v>0</v>
      </c>
      <c r="L3845">
        <v>0</v>
      </c>
      <c r="M3845">
        <v>8</v>
      </c>
      <c r="N3845">
        <v>-1704</v>
      </c>
      <c r="O3845">
        <v>2.298851</v>
      </c>
      <c r="P3845">
        <v>2</v>
      </c>
      <c r="Q3845">
        <v>0.57471300000000003</v>
      </c>
      <c r="R3845" t="s">
        <v>43</v>
      </c>
      <c r="S3845" t="s">
        <v>43</v>
      </c>
    </row>
    <row r="3846" spans="1:19">
      <c r="A3846">
        <v>2379</v>
      </c>
      <c r="B3846">
        <v>1718</v>
      </c>
      <c r="C3846">
        <v>348</v>
      </c>
      <c r="D3846">
        <v>11766.03</v>
      </c>
      <c r="E3846">
        <v>344</v>
      </c>
      <c r="F3846">
        <v>12404.03</v>
      </c>
      <c r="G3846">
        <v>36.058227000000002</v>
      </c>
      <c r="H3846">
        <v>34.615000000000002</v>
      </c>
      <c r="I3846">
        <v>1.443227</v>
      </c>
      <c r="J3846">
        <v>1.0416939999999999</v>
      </c>
      <c r="K3846">
        <v>0</v>
      </c>
      <c r="L3846">
        <v>0</v>
      </c>
      <c r="M3846">
        <v>4</v>
      </c>
      <c r="N3846">
        <v>-638</v>
      </c>
      <c r="O3846">
        <v>1.1494249999999999</v>
      </c>
      <c r="P3846">
        <v>4</v>
      </c>
      <c r="Q3846">
        <v>1.1494249999999999</v>
      </c>
      <c r="R3846" t="s">
        <v>43</v>
      </c>
      <c r="S3846" t="s">
        <v>43</v>
      </c>
    </row>
    <row r="3847" spans="1:19">
      <c r="A3847">
        <v>1357</v>
      </c>
      <c r="B3847">
        <v>33</v>
      </c>
      <c r="C3847">
        <v>347</v>
      </c>
      <c r="D3847">
        <v>22055.31</v>
      </c>
      <c r="E3847">
        <v>336</v>
      </c>
      <c r="F3847">
        <v>23802.31</v>
      </c>
      <c r="G3847">
        <v>70.840208000000004</v>
      </c>
      <c r="H3847">
        <v>80</v>
      </c>
      <c r="I3847">
        <v>-9.1597919999999995</v>
      </c>
      <c r="J3847">
        <v>0.88550300000000004</v>
      </c>
      <c r="K3847">
        <v>0</v>
      </c>
      <c r="L3847">
        <v>0</v>
      </c>
      <c r="M3847">
        <v>11</v>
      </c>
      <c r="N3847">
        <v>-1747</v>
      </c>
      <c r="O3847">
        <v>3.170029</v>
      </c>
      <c r="P3847">
        <v>5</v>
      </c>
      <c r="Q3847">
        <v>1.440922</v>
      </c>
      <c r="R3847" t="s">
        <v>43</v>
      </c>
      <c r="S3847" t="s">
        <v>43</v>
      </c>
    </row>
    <row r="3848" spans="1:19">
      <c r="A3848">
        <v>376</v>
      </c>
      <c r="B3848">
        <v>20</v>
      </c>
      <c r="C3848">
        <v>347</v>
      </c>
      <c r="D3848">
        <v>12869.25</v>
      </c>
      <c r="E3848">
        <v>327</v>
      </c>
      <c r="F3848">
        <v>14746.25</v>
      </c>
      <c r="G3848">
        <v>45.095565999999998</v>
      </c>
      <c r="H3848">
        <v>28.98</v>
      </c>
      <c r="I3848">
        <v>16.115566000000001</v>
      </c>
      <c r="J3848">
        <v>1.5560929999999999</v>
      </c>
      <c r="K3848">
        <v>0</v>
      </c>
      <c r="L3848">
        <v>0</v>
      </c>
      <c r="M3848">
        <v>20</v>
      </c>
      <c r="N3848">
        <v>-1877</v>
      </c>
      <c r="O3848">
        <v>5.7636890000000003</v>
      </c>
      <c r="P3848">
        <v>6</v>
      </c>
      <c r="Q3848">
        <v>1.7291069999999999</v>
      </c>
      <c r="R3848" t="s">
        <v>43</v>
      </c>
      <c r="S3848" t="s">
        <v>43</v>
      </c>
    </row>
    <row r="3849" spans="1:19">
      <c r="A3849">
        <v>4336</v>
      </c>
      <c r="B3849">
        <v>1975</v>
      </c>
      <c r="C3849">
        <v>344</v>
      </c>
      <c r="D3849">
        <v>19275.240000000002</v>
      </c>
      <c r="E3849">
        <v>323</v>
      </c>
      <c r="F3849">
        <v>21766.240000000002</v>
      </c>
      <c r="G3849">
        <v>67.387739999999994</v>
      </c>
      <c r="H3849">
        <v>30.89</v>
      </c>
      <c r="I3849">
        <v>36.49774</v>
      </c>
      <c r="J3849">
        <v>2.1815389999999999</v>
      </c>
      <c r="K3849">
        <v>0</v>
      </c>
      <c r="L3849">
        <v>0</v>
      </c>
      <c r="M3849">
        <v>21</v>
      </c>
      <c r="N3849">
        <v>-2491</v>
      </c>
      <c r="O3849">
        <v>6.1046509999999996</v>
      </c>
      <c r="P3849">
        <v>4</v>
      </c>
      <c r="Q3849">
        <v>1.1627909999999999</v>
      </c>
      <c r="R3849" t="s">
        <v>43</v>
      </c>
      <c r="S3849" t="s">
        <v>43</v>
      </c>
    </row>
    <row r="3850" spans="1:19">
      <c r="A3850">
        <v>3580</v>
      </c>
      <c r="B3850">
        <v>1012</v>
      </c>
      <c r="C3850">
        <v>341</v>
      </c>
      <c r="D3850">
        <v>18623.47</v>
      </c>
      <c r="E3850">
        <v>333</v>
      </c>
      <c r="F3850">
        <v>20062.47</v>
      </c>
      <c r="G3850">
        <v>60.247658000000001</v>
      </c>
      <c r="H3850">
        <v>41.16</v>
      </c>
      <c r="I3850">
        <v>19.087658000000001</v>
      </c>
      <c r="J3850">
        <v>1.463743</v>
      </c>
      <c r="K3850">
        <v>0</v>
      </c>
      <c r="L3850">
        <v>0</v>
      </c>
      <c r="M3850">
        <v>8</v>
      </c>
      <c r="N3850">
        <v>-1439</v>
      </c>
      <c r="O3850">
        <v>2.346041</v>
      </c>
      <c r="P3850">
        <v>5</v>
      </c>
      <c r="Q3850">
        <v>1.4662759999999999</v>
      </c>
      <c r="R3850" t="s">
        <v>43</v>
      </c>
      <c r="S3850" t="s">
        <v>43</v>
      </c>
    </row>
    <row r="3851" spans="1:19">
      <c r="A3851">
        <v>3037</v>
      </c>
      <c r="B3851">
        <v>1741</v>
      </c>
      <c r="C3851">
        <v>341</v>
      </c>
      <c r="D3851">
        <v>27477.56</v>
      </c>
      <c r="E3851">
        <v>336</v>
      </c>
      <c r="F3851">
        <v>28463.56</v>
      </c>
      <c r="G3851">
        <v>84.712975999999998</v>
      </c>
      <c r="H3851">
        <v>94.37</v>
      </c>
      <c r="I3851">
        <v>-9.6570239999999998</v>
      </c>
      <c r="J3851">
        <v>0.89766800000000002</v>
      </c>
      <c r="K3851">
        <v>0</v>
      </c>
      <c r="L3851">
        <v>0</v>
      </c>
      <c r="M3851">
        <v>5</v>
      </c>
      <c r="N3851">
        <v>-986</v>
      </c>
      <c r="O3851">
        <v>1.4662759999999999</v>
      </c>
      <c r="P3851">
        <v>4</v>
      </c>
      <c r="Q3851">
        <v>1.1730210000000001</v>
      </c>
      <c r="R3851" t="s">
        <v>43</v>
      </c>
      <c r="S3851" t="s">
        <v>44</v>
      </c>
    </row>
    <row r="3852" spans="1:19">
      <c r="A3852">
        <v>3201</v>
      </c>
      <c r="B3852">
        <v>1823</v>
      </c>
      <c r="C3852">
        <v>338</v>
      </c>
      <c r="D3852">
        <v>31133.3</v>
      </c>
      <c r="E3852">
        <v>319</v>
      </c>
      <c r="F3852">
        <v>34040.300000000003</v>
      </c>
      <c r="G3852">
        <v>106.70940400000001</v>
      </c>
      <c r="H3852">
        <v>80.760000000000005</v>
      </c>
      <c r="I3852">
        <v>25.949404000000001</v>
      </c>
      <c r="J3852">
        <v>1.321315</v>
      </c>
      <c r="K3852">
        <v>0</v>
      </c>
      <c r="L3852">
        <v>0</v>
      </c>
      <c r="M3852">
        <v>19</v>
      </c>
      <c r="N3852">
        <v>-2907</v>
      </c>
      <c r="O3852">
        <v>5.621302</v>
      </c>
      <c r="P3852">
        <v>3</v>
      </c>
      <c r="Q3852">
        <v>0.88757399999999997</v>
      </c>
      <c r="R3852" t="s">
        <v>43</v>
      </c>
      <c r="S3852" t="s">
        <v>43</v>
      </c>
    </row>
    <row r="3853" spans="1:19">
      <c r="A3853">
        <v>370</v>
      </c>
      <c r="B3853">
        <v>1809</v>
      </c>
      <c r="C3853">
        <v>338</v>
      </c>
      <c r="D3853">
        <v>7767.42</v>
      </c>
      <c r="E3853">
        <v>335</v>
      </c>
      <c r="F3853">
        <v>7984.42</v>
      </c>
      <c r="G3853">
        <v>23.83409</v>
      </c>
      <c r="H3853">
        <v>17.82</v>
      </c>
      <c r="I3853">
        <v>6.0140900000000004</v>
      </c>
      <c r="J3853">
        <v>1.337491</v>
      </c>
      <c r="K3853">
        <v>0</v>
      </c>
      <c r="L3853">
        <v>0</v>
      </c>
      <c r="M3853">
        <v>3</v>
      </c>
      <c r="N3853">
        <v>-217</v>
      </c>
      <c r="O3853">
        <v>0.88757399999999997</v>
      </c>
      <c r="P3853">
        <v>3</v>
      </c>
      <c r="Q3853">
        <v>0.88757399999999997</v>
      </c>
      <c r="R3853" t="s">
        <v>43</v>
      </c>
      <c r="S3853" t="s">
        <v>43</v>
      </c>
    </row>
    <row r="3854" spans="1:19">
      <c r="A3854">
        <v>372</v>
      </c>
      <c r="B3854">
        <v>944</v>
      </c>
      <c r="C3854">
        <v>334</v>
      </c>
      <c r="D3854">
        <v>25948.07</v>
      </c>
      <c r="E3854">
        <v>333</v>
      </c>
      <c r="F3854">
        <v>26017.07</v>
      </c>
      <c r="G3854">
        <v>78.129339000000002</v>
      </c>
      <c r="H3854">
        <v>43.55</v>
      </c>
      <c r="I3854">
        <v>34.579338999999997</v>
      </c>
      <c r="J3854">
        <v>1.7940149999999999</v>
      </c>
      <c r="K3854">
        <v>0</v>
      </c>
      <c r="L3854">
        <v>0</v>
      </c>
      <c r="M3854">
        <v>1</v>
      </c>
      <c r="N3854">
        <v>-69</v>
      </c>
      <c r="O3854">
        <v>0.29940099999999997</v>
      </c>
      <c r="P3854">
        <v>6</v>
      </c>
      <c r="Q3854">
        <v>1.7964070000000001</v>
      </c>
      <c r="R3854" t="s">
        <v>43</v>
      </c>
      <c r="S3854" t="s">
        <v>43</v>
      </c>
    </row>
    <row r="3855" spans="1:19">
      <c r="A3855">
        <v>5333</v>
      </c>
      <c r="B3855">
        <v>983</v>
      </c>
      <c r="C3855">
        <v>334</v>
      </c>
      <c r="D3855">
        <v>12132.1</v>
      </c>
      <c r="E3855">
        <v>324</v>
      </c>
      <c r="F3855">
        <v>12953.1</v>
      </c>
      <c r="G3855">
        <v>39.978704</v>
      </c>
      <c r="H3855">
        <v>16.579999999999998</v>
      </c>
      <c r="I3855">
        <v>23.398703999999999</v>
      </c>
      <c r="J3855">
        <v>2.4112610000000001</v>
      </c>
      <c r="K3855">
        <v>0</v>
      </c>
      <c r="L3855">
        <v>0</v>
      </c>
      <c r="M3855">
        <v>10</v>
      </c>
      <c r="N3855">
        <v>-821</v>
      </c>
      <c r="O3855">
        <v>2.9940120000000001</v>
      </c>
      <c r="P3855">
        <v>8</v>
      </c>
      <c r="Q3855">
        <v>2.3952100000000001</v>
      </c>
      <c r="R3855" t="s">
        <v>43</v>
      </c>
      <c r="S3855" t="s">
        <v>43</v>
      </c>
    </row>
    <row r="3856" spans="1:19">
      <c r="A3856">
        <v>5405</v>
      </c>
      <c r="B3856">
        <v>447</v>
      </c>
      <c r="C3856">
        <v>334</v>
      </c>
      <c r="D3856">
        <v>7168.34</v>
      </c>
      <c r="E3856">
        <v>296</v>
      </c>
      <c r="F3856">
        <v>8941.34</v>
      </c>
      <c r="G3856">
        <v>30.207229999999999</v>
      </c>
      <c r="H3856">
        <v>12.105</v>
      </c>
      <c r="I3856">
        <v>18.102229999999999</v>
      </c>
      <c r="J3856">
        <v>2.4954339999999999</v>
      </c>
      <c r="K3856">
        <v>25</v>
      </c>
      <c r="L3856">
        <v>7.4850300000000001</v>
      </c>
      <c r="M3856">
        <v>13</v>
      </c>
      <c r="N3856">
        <v>-1773</v>
      </c>
      <c r="O3856">
        <v>3.8922159999999999</v>
      </c>
      <c r="P3856">
        <v>8</v>
      </c>
      <c r="Q3856">
        <v>2.3952100000000001</v>
      </c>
      <c r="R3856" t="s">
        <v>43</v>
      </c>
      <c r="S3856" t="s">
        <v>43</v>
      </c>
    </row>
    <row r="3857" spans="1:19">
      <c r="A3857">
        <v>5784</v>
      </c>
      <c r="B3857">
        <v>1155</v>
      </c>
      <c r="C3857">
        <v>334</v>
      </c>
      <c r="D3857">
        <v>22437.919999999998</v>
      </c>
      <c r="E3857">
        <v>322</v>
      </c>
      <c r="F3857">
        <v>24026.92</v>
      </c>
      <c r="G3857">
        <v>74.617763999999994</v>
      </c>
      <c r="H3857">
        <v>85.56</v>
      </c>
      <c r="I3857">
        <v>-10.942235999999999</v>
      </c>
      <c r="J3857">
        <v>0.87211000000000005</v>
      </c>
      <c r="K3857">
        <v>0</v>
      </c>
      <c r="L3857">
        <v>0</v>
      </c>
      <c r="M3857">
        <v>12</v>
      </c>
      <c r="N3857">
        <v>-1589</v>
      </c>
      <c r="O3857">
        <v>3.5928140000000002</v>
      </c>
      <c r="P3857">
        <v>4</v>
      </c>
      <c r="Q3857">
        <v>1.197605</v>
      </c>
      <c r="R3857" t="s">
        <v>43</v>
      </c>
      <c r="S3857" t="s">
        <v>43</v>
      </c>
    </row>
    <row r="3858" spans="1:19">
      <c r="A3858">
        <v>4153</v>
      </c>
      <c r="B3858">
        <v>421</v>
      </c>
      <c r="C3858">
        <v>331</v>
      </c>
      <c r="D3858">
        <v>7442.47</v>
      </c>
      <c r="E3858">
        <v>329</v>
      </c>
      <c r="F3858">
        <v>7565.47</v>
      </c>
      <c r="G3858">
        <v>22.995349999999998</v>
      </c>
      <c r="H3858">
        <v>2.84</v>
      </c>
      <c r="I3858">
        <v>20.155349999999999</v>
      </c>
      <c r="J3858">
        <v>8.0969540000000002</v>
      </c>
      <c r="K3858">
        <v>0</v>
      </c>
      <c r="L3858">
        <v>0</v>
      </c>
      <c r="M3858">
        <v>2</v>
      </c>
      <c r="N3858">
        <v>-123</v>
      </c>
      <c r="O3858">
        <v>0.60423000000000004</v>
      </c>
      <c r="P3858">
        <v>2</v>
      </c>
      <c r="Q3858">
        <v>0.60423000000000004</v>
      </c>
      <c r="R3858" t="s">
        <v>43</v>
      </c>
      <c r="S3858" t="s">
        <v>43</v>
      </c>
    </row>
    <row r="3859" spans="1:19">
      <c r="A3859">
        <v>4196</v>
      </c>
      <c r="B3859">
        <v>285</v>
      </c>
      <c r="C3859">
        <v>327</v>
      </c>
      <c r="D3859">
        <v>20952.560000000001</v>
      </c>
      <c r="E3859">
        <v>324</v>
      </c>
      <c r="F3859">
        <v>21129.56</v>
      </c>
      <c r="G3859">
        <v>65.214691000000002</v>
      </c>
      <c r="H3859">
        <v>60.5</v>
      </c>
      <c r="I3859">
        <v>4.7146910000000002</v>
      </c>
      <c r="J3859">
        <v>1.0779289999999999</v>
      </c>
      <c r="K3859">
        <v>0</v>
      </c>
      <c r="L3859">
        <v>0</v>
      </c>
      <c r="M3859">
        <v>3</v>
      </c>
      <c r="N3859">
        <v>-177</v>
      </c>
      <c r="O3859">
        <v>0.917431</v>
      </c>
      <c r="P3859">
        <v>2</v>
      </c>
      <c r="Q3859">
        <v>0.61162099999999997</v>
      </c>
      <c r="R3859" t="s">
        <v>43</v>
      </c>
      <c r="S3859" t="s">
        <v>43</v>
      </c>
    </row>
    <row r="3860" spans="1:19">
      <c r="A3860">
        <v>2629</v>
      </c>
      <c r="B3860">
        <v>1176</v>
      </c>
      <c r="C3860">
        <v>327</v>
      </c>
      <c r="D3860">
        <v>18855.61</v>
      </c>
      <c r="E3860">
        <v>308</v>
      </c>
      <c r="F3860">
        <v>21530.61</v>
      </c>
      <c r="G3860">
        <v>69.904578000000001</v>
      </c>
      <c r="H3860">
        <v>30.895</v>
      </c>
      <c r="I3860">
        <v>39.009577999999998</v>
      </c>
      <c r="J3860">
        <v>2.2626499999999998</v>
      </c>
      <c r="K3860">
        <v>0</v>
      </c>
      <c r="L3860">
        <v>0</v>
      </c>
      <c r="M3860">
        <v>19</v>
      </c>
      <c r="N3860">
        <v>-2675</v>
      </c>
      <c r="O3860">
        <v>5.8103980000000002</v>
      </c>
      <c r="P3860">
        <v>4</v>
      </c>
      <c r="Q3860">
        <v>1.2232419999999999</v>
      </c>
      <c r="R3860" t="s">
        <v>43</v>
      </c>
      <c r="S3860" t="s">
        <v>43</v>
      </c>
    </row>
    <row r="3861" spans="1:19">
      <c r="A3861">
        <v>5708</v>
      </c>
      <c r="B3861">
        <v>1876</v>
      </c>
      <c r="C3861">
        <v>327</v>
      </c>
      <c r="D3861">
        <v>11763.54</v>
      </c>
      <c r="E3861">
        <v>278</v>
      </c>
      <c r="F3861">
        <v>14166.54</v>
      </c>
      <c r="G3861">
        <v>50.958776999999998</v>
      </c>
      <c r="H3861">
        <v>35.42</v>
      </c>
      <c r="I3861">
        <v>15.538777</v>
      </c>
      <c r="J3861">
        <v>1.438701</v>
      </c>
      <c r="K3861">
        <v>25</v>
      </c>
      <c r="L3861">
        <v>7.6452600000000004</v>
      </c>
      <c r="M3861">
        <v>24</v>
      </c>
      <c r="N3861">
        <v>-2403</v>
      </c>
      <c r="O3861">
        <v>7.3394500000000003</v>
      </c>
      <c r="P3861">
        <v>4</v>
      </c>
      <c r="Q3861">
        <v>1.2232419999999999</v>
      </c>
      <c r="R3861" t="s">
        <v>43</v>
      </c>
      <c r="S3861" t="s">
        <v>43</v>
      </c>
    </row>
    <row r="3862" spans="1:19">
      <c r="A3862">
        <v>5321</v>
      </c>
      <c r="B3862">
        <v>1972</v>
      </c>
      <c r="C3862">
        <v>325</v>
      </c>
      <c r="D3862">
        <v>9463.8799999999992</v>
      </c>
      <c r="E3862">
        <v>309</v>
      </c>
      <c r="F3862">
        <v>13477.88</v>
      </c>
      <c r="G3862">
        <v>43.617735000000003</v>
      </c>
      <c r="H3862">
        <v>11.52</v>
      </c>
      <c r="I3862">
        <v>32.097735</v>
      </c>
      <c r="J3862">
        <v>3.7862619999999998</v>
      </c>
      <c r="K3862">
        <v>0</v>
      </c>
      <c r="L3862">
        <v>0</v>
      </c>
      <c r="M3862">
        <v>16</v>
      </c>
      <c r="N3862">
        <v>-4014</v>
      </c>
      <c r="O3862">
        <v>4.9230770000000001</v>
      </c>
      <c r="P3862">
        <v>6</v>
      </c>
      <c r="Q3862">
        <v>1.8461540000000001</v>
      </c>
      <c r="R3862" t="s">
        <v>43</v>
      </c>
      <c r="S3862" t="s">
        <v>43</v>
      </c>
    </row>
    <row r="3863" spans="1:19">
      <c r="A3863">
        <v>3631</v>
      </c>
      <c r="B3863">
        <v>1444</v>
      </c>
      <c r="C3863">
        <v>323</v>
      </c>
      <c r="D3863">
        <v>22709.16</v>
      </c>
      <c r="E3863">
        <v>305</v>
      </c>
      <c r="F3863">
        <v>24235.16</v>
      </c>
      <c r="G3863">
        <v>79.459541000000002</v>
      </c>
      <c r="H3863">
        <v>43.45</v>
      </c>
      <c r="I3863">
        <v>36.009540999999999</v>
      </c>
      <c r="J3863">
        <v>1.8287580000000001</v>
      </c>
      <c r="K3863">
        <v>0</v>
      </c>
      <c r="L3863">
        <v>0</v>
      </c>
      <c r="M3863">
        <v>18</v>
      </c>
      <c r="N3863">
        <v>-1526</v>
      </c>
      <c r="O3863">
        <v>5.5727549999999999</v>
      </c>
      <c r="P3863">
        <v>4</v>
      </c>
      <c r="Q3863">
        <v>1.2383900000000001</v>
      </c>
      <c r="R3863" t="s">
        <v>43</v>
      </c>
      <c r="S3863" t="s">
        <v>43</v>
      </c>
    </row>
    <row r="3864" spans="1:19">
      <c r="A3864">
        <v>5311</v>
      </c>
      <c r="B3864">
        <v>1412</v>
      </c>
      <c r="C3864">
        <v>322</v>
      </c>
      <c r="D3864">
        <v>12650.99</v>
      </c>
      <c r="E3864">
        <v>316</v>
      </c>
      <c r="F3864">
        <v>13123.99</v>
      </c>
      <c r="G3864">
        <v>41.531613999999998</v>
      </c>
      <c r="H3864">
        <v>23.23</v>
      </c>
      <c r="I3864">
        <v>18.301614000000001</v>
      </c>
      <c r="J3864">
        <v>1.787844</v>
      </c>
      <c r="K3864">
        <v>0</v>
      </c>
      <c r="L3864">
        <v>0</v>
      </c>
      <c r="M3864">
        <v>6</v>
      </c>
      <c r="N3864">
        <v>-473</v>
      </c>
      <c r="O3864">
        <v>1.863354</v>
      </c>
      <c r="P3864">
        <v>2</v>
      </c>
      <c r="Q3864">
        <v>0.62111799999999995</v>
      </c>
      <c r="R3864" t="s">
        <v>43</v>
      </c>
      <c r="S3864" t="s">
        <v>43</v>
      </c>
    </row>
    <row r="3865" spans="1:19">
      <c r="A3865">
        <v>2601</v>
      </c>
      <c r="B3865">
        <v>1300</v>
      </c>
      <c r="C3865">
        <v>322</v>
      </c>
      <c r="D3865">
        <v>5238.71</v>
      </c>
      <c r="E3865">
        <v>312</v>
      </c>
      <c r="F3865">
        <v>5974.71</v>
      </c>
      <c r="G3865">
        <v>19.149712000000001</v>
      </c>
      <c r="H3865">
        <v>16.23</v>
      </c>
      <c r="I3865">
        <v>2.9197120000000001</v>
      </c>
      <c r="J3865">
        <v>1.1798960000000001</v>
      </c>
      <c r="K3865">
        <v>0</v>
      </c>
      <c r="L3865">
        <v>0</v>
      </c>
      <c r="M3865">
        <v>10</v>
      </c>
      <c r="N3865">
        <v>-736</v>
      </c>
      <c r="O3865">
        <v>3.1055899999999999</v>
      </c>
      <c r="P3865">
        <v>3</v>
      </c>
      <c r="Q3865">
        <v>0.93167699999999998</v>
      </c>
      <c r="R3865" t="s">
        <v>43</v>
      </c>
      <c r="S3865" t="s">
        <v>43</v>
      </c>
    </row>
    <row r="3866" spans="1:19">
      <c r="A3866">
        <v>4759</v>
      </c>
      <c r="B3866">
        <v>732</v>
      </c>
      <c r="C3866">
        <v>317</v>
      </c>
      <c r="D3866">
        <v>16337.38</v>
      </c>
      <c r="E3866">
        <v>291</v>
      </c>
      <c r="F3866">
        <v>19694.38</v>
      </c>
      <c r="G3866">
        <v>67.678281999999996</v>
      </c>
      <c r="H3866">
        <v>42.96</v>
      </c>
      <c r="I3866">
        <v>24.718281999999999</v>
      </c>
      <c r="J3866">
        <v>1.5753790000000001</v>
      </c>
      <c r="K3866">
        <v>0</v>
      </c>
      <c r="L3866">
        <v>0</v>
      </c>
      <c r="M3866">
        <v>26</v>
      </c>
      <c r="N3866">
        <v>-3357</v>
      </c>
      <c r="O3866">
        <v>8.2018930000000001</v>
      </c>
      <c r="P3866">
        <v>4</v>
      </c>
      <c r="Q3866">
        <v>1.26183</v>
      </c>
      <c r="R3866" t="s">
        <v>43</v>
      </c>
      <c r="S3866" t="s">
        <v>43</v>
      </c>
    </row>
    <row r="3867" spans="1:19">
      <c r="A3867">
        <v>2127</v>
      </c>
      <c r="B3867">
        <v>1905</v>
      </c>
      <c r="C3867">
        <v>314</v>
      </c>
      <c r="D3867">
        <v>17993.18</v>
      </c>
      <c r="E3867">
        <v>295</v>
      </c>
      <c r="F3867">
        <v>19920.18</v>
      </c>
      <c r="G3867">
        <v>67.526033999999996</v>
      </c>
      <c r="H3867">
        <v>51.48</v>
      </c>
      <c r="I3867">
        <v>16.046033999999999</v>
      </c>
      <c r="J3867">
        <v>1.3116950000000001</v>
      </c>
      <c r="K3867">
        <v>0</v>
      </c>
      <c r="L3867">
        <v>0</v>
      </c>
      <c r="M3867">
        <v>19</v>
      </c>
      <c r="N3867">
        <v>-1927</v>
      </c>
      <c r="O3867">
        <v>6.0509550000000001</v>
      </c>
      <c r="P3867">
        <v>7</v>
      </c>
      <c r="Q3867">
        <v>2.2292990000000001</v>
      </c>
      <c r="R3867" t="s">
        <v>43</v>
      </c>
      <c r="S3867" t="s">
        <v>43</v>
      </c>
    </row>
    <row r="3868" spans="1:19">
      <c r="A3868">
        <v>2771</v>
      </c>
      <c r="B3868">
        <v>928</v>
      </c>
      <c r="C3868">
        <v>314</v>
      </c>
      <c r="D3868">
        <v>7105.74</v>
      </c>
      <c r="E3868">
        <v>286</v>
      </c>
      <c r="F3868">
        <v>9301.74</v>
      </c>
      <c r="G3868">
        <v>32.523566000000002</v>
      </c>
      <c r="H3868">
        <v>11.47</v>
      </c>
      <c r="I3868">
        <v>21.053566</v>
      </c>
      <c r="J3868">
        <v>2.8355329999999999</v>
      </c>
      <c r="K3868">
        <v>1</v>
      </c>
      <c r="L3868">
        <v>0.318471</v>
      </c>
      <c r="M3868">
        <v>27</v>
      </c>
      <c r="N3868">
        <v>-2196</v>
      </c>
      <c r="O3868">
        <v>8.5987259999999992</v>
      </c>
      <c r="P3868">
        <v>2</v>
      </c>
      <c r="Q3868">
        <v>0.63694300000000004</v>
      </c>
      <c r="R3868" t="s">
        <v>43</v>
      </c>
      <c r="S3868" t="s">
        <v>43</v>
      </c>
    </row>
    <row r="3869" spans="1:19">
      <c r="A3869">
        <v>4878</v>
      </c>
      <c r="B3869">
        <v>1166</v>
      </c>
      <c r="C3869">
        <v>309</v>
      </c>
      <c r="D3869">
        <v>5273.59</v>
      </c>
      <c r="E3869">
        <v>254</v>
      </c>
      <c r="F3869">
        <v>9294.59</v>
      </c>
      <c r="G3869">
        <v>36.592874000000002</v>
      </c>
      <c r="H3869">
        <v>21.85</v>
      </c>
      <c r="I3869">
        <v>14.742874</v>
      </c>
      <c r="J3869">
        <v>1.674731</v>
      </c>
      <c r="K3869">
        <v>0</v>
      </c>
      <c r="L3869">
        <v>0</v>
      </c>
      <c r="M3869">
        <v>55</v>
      </c>
      <c r="N3869">
        <v>-4021</v>
      </c>
      <c r="O3869">
        <v>17.799353</v>
      </c>
      <c r="P3869">
        <v>3</v>
      </c>
      <c r="Q3869">
        <v>0.97087400000000001</v>
      </c>
      <c r="R3869" t="s">
        <v>43</v>
      </c>
      <c r="S3869" t="s">
        <v>43</v>
      </c>
    </row>
    <row r="3870" spans="1:19">
      <c r="A3870">
        <v>5218</v>
      </c>
      <c r="B3870">
        <v>1526</v>
      </c>
      <c r="C3870">
        <v>308</v>
      </c>
      <c r="D3870">
        <v>12207.9</v>
      </c>
      <c r="E3870">
        <v>294</v>
      </c>
      <c r="F3870">
        <v>13680.9</v>
      </c>
      <c r="G3870">
        <v>46.533673</v>
      </c>
      <c r="H3870">
        <v>35.774999999999999</v>
      </c>
      <c r="I3870">
        <v>10.758673</v>
      </c>
      <c r="J3870">
        <v>1.300732</v>
      </c>
      <c r="K3870">
        <v>0</v>
      </c>
      <c r="L3870">
        <v>0</v>
      </c>
      <c r="M3870">
        <v>14</v>
      </c>
      <c r="N3870">
        <v>-1473</v>
      </c>
      <c r="O3870">
        <v>4.5454549999999996</v>
      </c>
      <c r="P3870">
        <v>9</v>
      </c>
      <c r="Q3870">
        <v>2.922078</v>
      </c>
      <c r="R3870" t="s">
        <v>43</v>
      </c>
      <c r="S3870" t="s">
        <v>43</v>
      </c>
    </row>
    <row r="3871" spans="1:19">
      <c r="A3871">
        <v>3408</v>
      </c>
      <c r="B3871">
        <v>1682</v>
      </c>
      <c r="C3871">
        <v>302</v>
      </c>
      <c r="D3871">
        <v>18736.259999999998</v>
      </c>
      <c r="E3871">
        <v>287</v>
      </c>
      <c r="F3871">
        <v>21703.26</v>
      </c>
      <c r="G3871">
        <v>75.621115000000003</v>
      </c>
      <c r="H3871">
        <v>26.01</v>
      </c>
      <c r="I3871">
        <v>49.611114999999998</v>
      </c>
      <c r="J3871">
        <v>2.9073859999999998</v>
      </c>
      <c r="K3871">
        <v>1</v>
      </c>
      <c r="L3871">
        <v>0.33112599999999998</v>
      </c>
      <c r="M3871">
        <v>14</v>
      </c>
      <c r="N3871">
        <v>-2967</v>
      </c>
      <c r="O3871">
        <v>4.6357619999999997</v>
      </c>
      <c r="P3871">
        <v>4</v>
      </c>
      <c r="Q3871">
        <v>1.324503</v>
      </c>
      <c r="R3871" t="s">
        <v>43</v>
      </c>
      <c r="S3871" t="s">
        <v>43</v>
      </c>
    </row>
    <row r="3872" spans="1:19">
      <c r="A3872">
        <v>5720</v>
      </c>
      <c r="B3872">
        <v>744</v>
      </c>
      <c r="C3872">
        <v>301</v>
      </c>
      <c r="D3872">
        <v>15352.33</v>
      </c>
      <c r="E3872">
        <v>292</v>
      </c>
      <c r="F3872">
        <v>16381.33</v>
      </c>
      <c r="G3872">
        <v>56.100445000000001</v>
      </c>
      <c r="H3872">
        <v>49.53</v>
      </c>
      <c r="I3872">
        <v>6.5704450000000003</v>
      </c>
      <c r="J3872">
        <v>1.1326560000000001</v>
      </c>
      <c r="K3872">
        <v>0</v>
      </c>
      <c r="L3872">
        <v>0</v>
      </c>
      <c r="M3872">
        <v>9</v>
      </c>
      <c r="N3872">
        <v>-1029</v>
      </c>
      <c r="O3872">
        <v>2.9900329999999999</v>
      </c>
      <c r="P3872">
        <v>6</v>
      </c>
      <c r="Q3872">
        <v>1.993355</v>
      </c>
      <c r="R3872" t="s">
        <v>43</v>
      </c>
      <c r="S3872" t="s">
        <v>43</v>
      </c>
    </row>
    <row r="3873" spans="1:19">
      <c r="A3873">
        <v>3616</v>
      </c>
      <c r="B3873">
        <v>391</v>
      </c>
      <c r="C3873">
        <v>299</v>
      </c>
      <c r="D3873">
        <v>9813.5400000000009</v>
      </c>
      <c r="E3873">
        <v>268</v>
      </c>
      <c r="F3873">
        <v>12135.54</v>
      </c>
      <c r="G3873">
        <v>45.281866000000001</v>
      </c>
      <c r="H3873">
        <v>32.335000000000001</v>
      </c>
      <c r="I3873">
        <v>12.946866</v>
      </c>
      <c r="J3873">
        <v>1.400398</v>
      </c>
      <c r="K3873">
        <v>0</v>
      </c>
      <c r="L3873">
        <v>0</v>
      </c>
      <c r="M3873">
        <v>31</v>
      </c>
      <c r="N3873">
        <v>-2322</v>
      </c>
      <c r="O3873">
        <v>10.367893</v>
      </c>
      <c r="P3873">
        <v>6</v>
      </c>
      <c r="Q3873">
        <v>2.0066890000000002</v>
      </c>
      <c r="R3873" t="s">
        <v>43</v>
      </c>
      <c r="S3873" t="s">
        <v>43</v>
      </c>
    </row>
    <row r="3874" spans="1:19">
      <c r="A3874">
        <v>4013</v>
      </c>
      <c r="B3874">
        <v>657</v>
      </c>
      <c r="C3874">
        <v>298</v>
      </c>
      <c r="D3874">
        <v>10506.9</v>
      </c>
      <c r="E3874">
        <v>285</v>
      </c>
      <c r="F3874">
        <v>12788.9</v>
      </c>
      <c r="G3874">
        <v>44.873333000000002</v>
      </c>
      <c r="H3874">
        <v>13.31</v>
      </c>
      <c r="I3874">
        <v>31.563333</v>
      </c>
      <c r="J3874">
        <v>3.3714</v>
      </c>
      <c r="K3874">
        <v>0</v>
      </c>
      <c r="L3874">
        <v>0</v>
      </c>
      <c r="M3874">
        <v>13</v>
      </c>
      <c r="N3874">
        <v>-2282</v>
      </c>
      <c r="O3874">
        <v>4.3624159999999996</v>
      </c>
      <c r="P3874">
        <v>6</v>
      </c>
      <c r="Q3874">
        <v>2.013423</v>
      </c>
      <c r="R3874" t="s">
        <v>43</v>
      </c>
      <c r="S3874" t="s">
        <v>43</v>
      </c>
    </row>
    <row r="3875" spans="1:19">
      <c r="A3875">
        <v>5196</v>
      </c>
      <c r="B3875">
        <v>1813</v>
      </c>
      <c r="C3875">
        <v>297</v>
      </c>
      <c r="D3875">
        <v>26421.93</v>
      </c>
      <c r="E3875">
        <v>287</v>
      </c>
      <c r="F3875">
        <v>27636.93</v>
      </c>
      <c r="G3875">
        <v>96.295923000000002</v>
      </c>
      <c r="H3875">
        <v>95.19</v>
      </c>
      <c r="I3875">
        <v>1.105923</v>
      </c>
      <c r="J3875">
        <v>1.0116179999999999</v>
      </c>
      <c r="K3875">
        <v>0</v>
      </c>
      <c r="L3875">
        <v>0</v>
      </c>
      <c r="M3875">
        <v>10</v>
      </c>
      <c r="N3875">
        <v>-1215</v>
      </c>
      <c r="O3875">
        <v>3.367003</v>
      </c>
      <c r="P3875">
        <v>8</v>
      </c>
      <c r="Q3875">
        <v>2.693603</v>
      </c>
      <c r="R3875" t="s">
        <v>43</v>
      </c>
      <c r="S3875" t="s">
        <v>44</v>
      </c>
    </row>
    <row r="3876" spans="1:19">
      <c r="A3876">
        <v>2219</v>
      </c>
      <c r="B3876">
        <v>754</v>
      </c>
      <c r="C3876">
        <v>297</v>
      </c>
      <c r="D3876">
        <v>9544.85</v>
      </c>
      <c r="E3876">
        <v>291</v>
      </c>
      <c r="F3876">
        <v>9973.85</v>
      </c>
      <c r="G3876">
        <v>34.274399000000003</v>
      </c>
      <c r="H3876">
        <v>14.18</v>
      </c>
      <c r="I3876">
        <v>20.094398999999999</v>
      </c>
      <c r="J3876">
        <v>2.4170940000000001</v>
      </c>
      <c r="K3876">
        <v>0</v>
      </c>
      <c r="L3876">
        <v>0</v>
      </c>
      <c r="M3876">
        <v>6</v>
      </c>
      <c r="N3876">
        <v>-429</v>
      </c>
      <c r="O3876">
        <v>2.0202019999999998</v>
      </c>
      <c r="P3876">
        <v>4</v>
      </c>
      <c r="Q3876">
        <v>1.3468009999999999</v>
      </c>
      <c r="R3876" t="s">
        <v>43</v>
      </c>
      <c r="S3876" t="s">
        <v>43</v>
      </c>
    </row>
    <row r="3877" spans="1:19">
      <c r="A3877">
        <v>6077</v>
      </c>
      <c r="B3877">
        <v>1604</v>
      </c>
      <c r="C3877">
        <v>294</v>
      </c>
      <c r="D3877">
        <v>3935.7</v>
      </c>
      <c r="E3877">
        <v>254</v>
      </c>
      <c r="F3877">
        <v>7053.7</v>
      </c>
      <c r="G3877">
        <v>27.770472000000002</v>
      </c>
      <c r="H3877">
        <v>10.91</v>
      </c>
      <c r="I3877">
        <v>16.860472000000001</v>
      </c>
      <c r="J3877">
        <v>2.5454140000000001</v>
      </c>
      <c r="K3877">
        <v>0</v>
      </c>
      <c r="L3877">
        <v>0</v>
      </c>
      <c r="M3877">
        <v>40</v>
      </c>
      <c r="N3877">
        <v>-3118</v>
      </c>
      <c r="O3877">
        <v>13.605442</v>
      </c>
      <c r="P3877">
        <v>2</v>
      </c>
      <c r="Q3877">
        <v>0.68027199999999999</v>
      </c>
      <c r="R3877" t="s">
        <v>43</v>
      </c>
      <c r="S3877" t="s">
        <v>43</v>
      </c>
    </row>
    <row r="3878" spans="1:19">
      <c r="A3878">
        <v>4621</v>
      </c>
      <c r="B3878">
        <v>190</v>
      </c>
      <c r="C3878">
        <v>293</v>
      </c>
      <c r="D3878">
        <v>4187.6400000000003</v>
      </c>
      <c r="E3878">
        <v>286</v>
      </c>
      <c r="F3878">
        <v>4658.6400000000003</v>
      </c>
      <c r="G3878">
        <v>16.288951000000001</v>
      </c>
      <c r="H3878">
        <v>8.7149999999999999</v>
      </c>
      <c r="I3878">
        <v>7.5739510000000001</v>
      </c>
      <c r="J3878">
        <v>1.8690709999999999</v>
      </c>
      <c r="K3878">
        <v>0</v>
      </c>
      <c r="L3878">
        <v>0</v>
      </c>
      <c r="M3878">
        <v>7</v>
      </c>
      <c r="N3878">
        <v>-471</v>
      </c>
      <c r="O3878">
        <v>2.389078</v>
      </c>
      <c r="P3878">
        <v>1</v>
      </c>
      <c r="Q3878">
        <v>0.34129700000000002</v>
      </c>
      <c r="R3878" t="s">
        <v>43</v>
      </c>
      <c r="S3878" t="s">
        <v>43</v>
      </c>
    </row>
    <row r="3879" spans="1:19">
      <c r="A3879">
        <v>6138</v>
      </c>
      <c r="B3879">
        <v>1115</v>
      </c>
      <c r="C3879">
        <v>287</v>
      </c>
      <c r="D3879">
        <v>16259.82</v>
      </c>
      <c r="E3879">
        <v>280</v>
      </c>
      <c r="F3879">
        <v>17040.82</v>
      </c>
      <c r="G3879">
        <v>60.860070999999998</v>
      </c>
      <c r="H3879">
        <v>61.68</v>
      </c>
      <c r="I3879">
        <v>-0.81992900000000002</v>
      </c>
      <c r="J3879">
        <v>0.986707</v>
      </c>
      <c r="K3879">
        <v>0</v>
      </c>
      <c r="L3879">
        <v>0</v>
      </c>
      <c r="M3879">
        <v>7</v>
      </c>
      <c r="N3879">
        <v>-781</v>
      </c>
      <c r="O3879">
        <v>2.4390239999999999</v>
      </c>
      <c r="P3879">
        <v>6</v>
      </c>
      <c r="Q3879">
        <v>2.090592</v>
      </c>
      <c r="R3879" t="s">
        <v>43</v>
      </c>
      <c r="S3879" t="s">
        <v>43</v>
      </c>
    </row>
    <row r="3880" spans="1:19">
      <c r="A3880">
        <v>2420</v>
      </c>
      <c r="B3880">
        <v>657</v>
      </c>
      <c r="C3880">
        <v>285</v>
      </c>
      <c r="D3880">
        <v>12264.29</v>
      </c>
      <c r="E3880">
        <v>273</v>
      </c>
      <c r="F3880">
        <v>14769.29</v>
      </c>
      <c r="G3880">
        <v>54.099963000000002</v>
      </c>
      <c r="H3880">
        <v>14.13</v>
      </c>
      <c r="I3880">
        <v>39.969963</v>
      </c>
      <c r="J3880">
        <v>3.8287309999999999</v>
      </c>
      <c r="K3880">
        <v>0</v>
      </c>
      <c r="L3880">
        <v>0</v>
      </c>
      <c r="M3880">
        <v>12</v>
      </c>
      <c r="N3880">
        <v>-2505</v>
      </c>
      <c r="O3880">
        <v>4.2105259999999998</v>
      </c>
      <c r="P3880">
        <v>5</v>
      </c>
      <c r="Q3880">
        <v>1.754386</v>
      </c>
      <c r="R3880" t="s">
        <v>43</v>
      </c>
      <c r="S3880" t="s">
        <v>43</v>
      </c>
    </row>
    <row r="3881" spans="1:19">
      <c r="A3881">
        <v>2789</v>
      </c>
      <c r="B3881">
        <v>846</v>
      </c>
      <c r="C3881">
        <v>285</v>
      </c>
      <c r="D3881">
        <v>12598.76</v>
      </c>
      <c r="E3881">
        <v>271</v>
      </c>
      <c r="F3881">
        <v>13365.76</v>
      </c>
      <c r="G3881">
        <v>49.320148000000003</v>
      </c>
      <c r="H3881">
        <v>24.37</v>
      </c>
      <c r="I3881">
        <v>24.950147999999999</v>
      </c>
      <c r="J3881">
        <v>2.023806</v>
      </c>
      <c r="K3881">
        <v>4</v>
      </c>
      <c r="L3881">
        <v>1.4035089999999999</v>
      </c>
      <c r="M3881">
        <v>10</v>
      </c>
      <c r="N3881">
        <v>-767</v>
      </c>
      <c r="O3881">
        <v>3.508772</v>
      </c>
      <c r="P3881">
        <v>3</v>
      </c>
      <c r="Q3881">
        <v>1.052632</v>
      </c>
      <c r="R3881" t="s">
        <v>43</v>
      </c>
      <c r="S3881" t="s">
        <v>43</v>
      </c>
    </row>
    <row r="3882" spans="1:19">
      <c r="A3882">
        <v>5580</v>
      </c>
      <c r="B3882">
        <v>650</v>
      </c>
      <c r="C3882">
        <v>284</v>
      </c>
      <c r="D3882">
        <v>6707.89</v>
      </c>
      <c r="E3882">
        <v>253</v>
      </c>
      <c r="F3882">
        <v>9115.89</v>
      </c>
      <c r="G3882">
        <v>36.031185999999998</v>
      </c>
      <c r="H3882">
        <v>29.45</v>
      </c>
      <c r="I3882">
        <v>6.5811859999999998</v>
      </c>
      <c r="J3882">
        <v>1.2234700000000001</v>
      </c>
      <c r="K3882">
        <v>0</v>
      </c>
      <c r="L3882">
        <v>0</v>
      </c>
      <c r="M3882">
        <v>31</v>
      </c>
      <c r="N3882">
        <v>-2408</v>
      </c>
      <c r="O3882">
        <v>10.915493</v>
      </c>
      <c r="P3882">
        <v>2</v>
      </c>
      <c r="Q3882">
        <v>0.70422499999999999</v>
      </c>
      <c r="R3882" t="s">
        <v>43</v>
      </c>
      <c r="S3882" t="s">
        <v>43</v>
      </c>
    </row>
    <row r="3883" spans="1:19">
      <c r="A3883">
        <v>5566</v>
      </c>
      <c r="B3883">
        <v>368</v>
      </c>
      <c r="C3883">
        <v>283</v>
      </c>
      <c r="D3883">
        <v>7272.24</v>
      </c>
      <c r="E3883">
        <v>272</v>
      </c>
      <c r="F3883">
        <v>8100.24</v>
      </c>
      <c r="G3883">
        <v>29.780294000000001</v>
      </c>
      <c r="H3883">
        <v>36.68</v>
      </c>
      <c r="I3883">
        <v>-6.8997060000000001</v>
      </c>
      <c r="J3883">
        <v>0.81189500000000003</v>
      </c>
      <c r="K3883">
        <v>0</v>
      </c>
      <c r="L3883">
        <v>0</v>
      </c>
      <c r="M3883">
        <v>11</v>
      </c>
      <c r="N3883">
        <v>-828</v>
      </c>
      <c r="O3883">
        <v>3.8869259999999999</v>
      </c>
      <c r="P3883">
        <v>4</v>
      </c>
      <c r="Q3883">
        <v>1.4134279999999999</v>
      </c>
      <c r="R3883" t="s">
        <v>43</v>
      </c>
      <c r="S3883" t="s">
        <v>43</v>
      </c>
    </row>
    <row r="3884" spans="1:19">
      <c r="A3884">
        <v>1348</v>
      </c>
      <c r="B3884">
        <v>1598</v>
      </c>
      <c r="C3884">
        <v>283</v>
      </c>
      <c r="D3884">
        <v>11449.5</v>
      </c>
      <c r="E3884">
        <v>260</v>
      </c>
      <c r="F3884">
        <v>13280.5</v>
      </c>
      <c r="G3884">
        <v>51.078845999999999</v>
      </c>
      <c r="H3884">
        <v>29.145</v>
      </c>
      <c r="I3884">
        <v>21.933845999999999</v>
      </c>
      <c r="J3884">
        <v>1.7525770000000001</v>
      </c>
      <c r="K3884">
        <v>0</v>
      </c>
      <c r="L3884">
        <v>0</v>
      </c>
      <c r="M3884">
        <v>23</v>
      </c>
      <c r="N3884">
        <v>-1831</v>
      </c>
      <c r="O3884">
        <v>8.1272079999999995</v>
      </c>
      <c r="P3884">
        <v>1</v>
      </c>
      <c r="Q3884">
        <v>0.35335699999999998</v>
      </c>
      <c r="R3884" t="s">
        <v>43</v>
      </c>
      <c r="S3884" t="s">
        <v>43</v>
      </c>
    </row>
    <row r="3885" spans="1:19">
      <c r="A3885">
        <v>5306</v>
      </c>
      <c r="B3885">
        <v>1589</v>
      </c>
      <c r="C3885">
        <v>278</v>
      </c>
      <c r="D3885">
        <v>12328.68</v>
      </c>
      <c r="E3885">
        <v>260</v>
      </c>
      <c r="F3885">
        <v>13681.68</v>
      </c>
      <c r="G3885">
        <v>52.621845999999998</v>
      </c>
      <c r="H3885">
        <v>34.89</v>
      </c>
      <c r="I3885">
        <v>17.731846000000001</v>
      </c>
      <c r="J3885">
        <v>1.508221</v>
      </c>
      <c r="K3885">
        <v>0</v>
      </c>
      <c r="L3885">
        <v>0</v>
      </c>
      <c r="M3885">
        <v>18</v>
      </c>
      <c r="N3885">
        <v>-1353</v>
      </c>
      <c r="O3885">
        <v>6.4748200000000002</v>
      </c>
      <c r="P3885">
        <v>3</v>
      </c>
      <c r="Q3885">
        <v>1.079137</v>
      </c>
      <c r="R3885" t="s">
        <v>43</v>
      </c>
      <c r="S3885" t="s">
        <v>43</v>
      </c>
    </row>
    <row r="3886" spans="1:19">
      <c r="A3886">
        <v>4470</v>
      </c>
      <c r="B3886">
        <v>1871</v>
      </c>
      <c r="C3886">
        <v>275</v>
      </c>
      <c r="D3886">
        <v>12372.05</v>
      </c>
      <c r="E3886">
        <v>261</v>
      </c>
      <c r="F3886">
        <v>13983.05</v>
      </c>
      <c r="G3886">
        <v>53.574903999999997</v>
      </c>
      <c r="H3886">
        <v>41.52</v>
      </c>
      <c r="I3886">
        <v>12.054904000000001</v>
      </c>
      <c r="J3886">
        <v>1.29034</v>
      </c>
      <c r="K3886">
        <v>0</v>
      </c>
      <c r="L3886">
        <v>0</v>
      </c>
      <c r="M3886">
        <v>14</v>
      </c>
      <c r="N3886">
        <v>-1611</v>
      </c>
      <c r="O3886">
        <v>5.0909089999999999</v>
      </c>
      <c r="P3886">
        <v>1</v>
      </c>
      <c r="Q3886">
        <v>0.36363600000000001</v>
      </c>
      <c r="R3886" t="s">
        <v>43</v>
      </c>
      <c r="S3886" t="s">
        <v>43</v>
      </c>
    </row>
    <row r="3887" spans="1:19">
      <c r="A3887">
        <v>1042</v>
      </c>
      <c r="B3887">
        <v>1223</v>
      </c>
      <c r="C3887">
        <v>275</v>
      </c>
      <c r="D3887">
        <v>40242.550000000003</v>
      </c>
      <c r="E3887">
        <v>251</v>
      </c>
      <c r="F3887">
        <v>45019.55</v>
      </c>
      <c r="G3887">
        <v>179.36075700000001</v>
      </c>
      <c r="H3887">
        <v>107.31</v>
      </c>
      <c r="I3887">
        <v>72.050757000000004</v>
      </c>
      <c r="J3887">
        <v>1.6714260000000001</v>
      </c>
      <c r="K3887">
        <v>0</v>
      </c>
      <c r="L3887">
        <v>0</v>
      </c>
      <c r="M3887">
        <v>24</v>
      </c>
      <c r="N3887">
        <v>-4777</v>
      </c>
      <c r="O3887">
        <v>8.7272730000000003</v>
      </c>
      <c r="P3887">
        <v>6</v>
      </c>
      <c r="Q3887">
        <v>2.1818179999999998</v>
      </c>
      <c r="R3887" t="s">
        <v>43</v>
      </c>
      <c r="S3887" t="s">
        <v>42</v>
      </c>
    </row>
    <row r="3888" spans="1:19">
      <c r="A3888">
        <v>2011</v>
      </c>
      <c r="B3888">
        <v>40</v>
      </c>
      <c r="C3888">
        <v>273</v>
      </c>
      <c r="D3888">
        <v>6115.12</v>
      </c>
      <c r="E3888">
        <v>267</v>
      </c>
      <c r="F3888">
        <v>6872.12</v>
      </c>
      <c r="G3888">
        <v>25.738277</v>
      </c>
      <c r="H3888">
        <v>9.1300000000000008</v>
      </c>
      <c r="I3888">
        <v>16.608277000000001</v>
      </c>
      <c r="J3888">
        <v>2.8190879999999998</v>
      </c>
      <c r="K3888">
        <v>0</v>
      </c>
      <c r="L3888">
        <v>0</v>
      </c>
      <c r="M3888">
        <v>6</v>
      </c>
      <c r="N3888">
        <v>-757</v>
      </c>
      <c r="O3888">
        <v>2.1978019999999998</v>
      </c>
      <c r="P3888">
        <v>5</v>
      </c>
      <c r="Q3888">
        <v>1.831502</v>
      </c>
      <c r="R3888" t="s">
        <v>43</v>
      </c>
      <c r="S3888" t="s">
        <v>43</v>
      </c>
    </row>
    <row r="3889" spans="1:19">
      <c r="A3889">
        <v>379</v>
      </c>
      <c r="B3889">
        <v>119</v>
      </c>
      <c r="C3889">
        <v>271</v>
      </c>
      <c r="D3889">
        <v>13454.37</v>
      </c>
      <c r="E3889">
        <v>250</v>
      </c>
      <c r="F3889">
        <v>14958.37</v>
      </c>
      <c r="G3889">
        <v>59.833480000000002</v>
      </c>
      <c r="H3889">
        <v>33.905000000000001</v>
      </c>
      <c r="I3889">
        <v>25.92848</v>
      </c>
      <c r="J3889">
        <v>1.7647390000000001</v>
      </c>
      <c r="K3889">
        <v>2</v>
      </c>
      <c r="L3889">
        <v>0.73800699999999997</v>
      </c>
      <c r="M3889">
        <v>19</v>
      </c>
      <c r="N3889">
        <v>-1504</v>
      </c>
      <c r="O3889">
        <v>7.0110700000000001</v>
      </c>
      <c r="P3889">
        <v>6</v>
      </c>
      <c r="Q3889">
        <v>2.2140219999999999</v>
      </c>
      <c r="R3889" t="s">
        <v>43</v>
      </c>
      <c r="S3889" t="s">
        <v>43</v>
      </c>
    </row>
    <row r="3890" spans="1:19">
      <c r="A3890">
        <v>4009</v>
      </c>
      <c r="B3890">
        <v>1031</v>
      </c>
      <c r="C3890">
        <v>271</v>
      </c>
      <c r="D3890">
        <v>25251.59</v>
      </c>
      <c r="E3890">
        <v>258</v>
      </c>
      <c r="F3890">
        <v>27391.59</v>
      </c>
      <c r="G3890">
        <v>106.168953</v>
      </c>
      <c r="H3890">
        <v>58.98</v>
      </c>
      <c r="I3890">
        <v>47.188952999999998</v>
      </c>
      <c r="J3890">
        <v>1.800084</v>
      </c>
      <c r="K3890">
        <v>0</v>
      </c>
      <c r="L3890">
        <v>0</v>
      </c>
      <c r="M3890">
        <v>13</v>
      </c>
      <c r="N3890">
        <v>-2140</v>
      </c>
      <c r="O3890">
        <v>4.7970480000000002</v>
      </c>
      <c r="P3890">
        <v>3</v>
      </c>
      <c r="Q3890">
        <v>1.107011</v>
      </c>
      <c r="R3890" t="s">
        <v>43</v>
      </c>
      <c r="S3890" t="s">
        <v>43</v>
      </c>
    </row>
    <row r="3891" spans="1:19">
      <c r="A3891">
        <v>3589</v>
      </c>
      <c r="B3891">
        <v>1281</v>
      </c>
      <c r="C3891">
        <v>270</v>
      </c>
      <c r="D3891">
        <v>11899.95</v>
      </c>
      <c r="E3891">
        <v>253</v>
      </c>
      <c r="F3891">
        <v>13784.95</v>
      </c>
      <c r="G3891">
        <v>54.485968</v>
      </c>
      <c r="H3891">
        <v>31.7</v>
      </c>
      <c r="I3891">
        <v>22.785968</v>
      </c>
      <c r="J3891">
        <v>1.7188000000000001</v>
      </c>
      <c r="K3891">
        <v>0</v>
      </c>
      <c r="L3891">
        <v>0</v>
      </c>
      <c r="M3891">
        <v>17</v>
      </c>
      <c r="N3891">
        <v>-1885</v>
      </c>
      <c r="O3891">
        <v>6.2962959999999999</v>
      </c>
      <c r="P3891">
        <v>1</v>
      </c>
      <c r="Q3891">
        <v>0.37036999999999998</v>
      </c>
      <c r="R3891" t="s">
        <v>43</v>
      </c>
      <c r="S3891" t="s">
        <v>43</v>
      </c>
    </row>
    <row r="3892" spans="1:19">
      <c r="A3892">
        <v>2381</v>
      </c>
      <c r="B3892">
        <v>1603</v>
      </c>
      <c r="C3892">
        <v>268</v>
      </c>
      <c r="D3892">
        <v>12195.39</v>
      </c>
      <c r="E3892">
        <v>252</v>
      </c>
      <c r="F3892">
        <v>13863.39</v>
      </c>
      <c r="G3892">
        <v>55.013452000000001</v>
      </c>
      <c r="H3892">
        <v>28.15</v>
      </c>
      <c r="I3892">
        <v>26.863451999999999</v>
      </c>
      <c r="J3892">
        <v>1.954297</v>
      </c>
      <c r="K3892">
        <v>0</v>
      </c>
      <c r="L3892">
        <v>0</v>
      </c>
      <c r="M3892">
        <v>16</v>
      </c>
      <c r="N3892">
        <v>-1668</v>
      </c>
      <c r="O3892">
        <v>5.9701490000000002</v>
      </c>
      <c r="P3892">
        <v>3</v>
      </c>
      <c r="Q3892">
        <v>1.1194029999999999</v>
      </c>
      <c r="R3892" t="s">
        <v>43</v>
      </c>
      <c r="S3892" t="s">
        <v>43</v>
      </c>
    </row>
    <row r="3893" spans="1:19">
      <c r="A3893">
        <v>2768</v>
      </c>
      <c r="B3893">
        <v>684</v>
      </c>
      <c r="C3893">
        <v>266</v>
      </c>
      <c r="D3893">
        <v>6721.58</v>
      </c>
      <c r="E3893">
        <v>258</v>
      </c>
      <c r="F3893">
        <v>7924.58</v>
      </c>
      <c r="G3893">
        <v>30.715426000000001</v>
      </c>
      <c r="H3893">
        <v>0.34</v>
      </c>
      <c r="I3893">
        <v>30.375426000000001</v>
      </c>
      <c r="J3893">
        <v>90.339488000000003</v>
      </c>
      <c r="K3893">
        <v>0</v>
      </c>
      <c r="L3893">
        <v>0</v>
      </c>
      <c r="M3893">
        <v>8</v>
      </c>
      <c r="N3893">
        <v>-1203</v>
      </c>
      <c r="O3893">
        <v>3.0075189999999998</v>
      </c>
      <c r="P3893">
        <v>4</v>
      </c>
      <c r="Q3893">
        <v>1.5037590000000001</v>
      </c>
      <c r="R3893" t="s">
        <v>43</v>
      </c>
      <c r="S3893" t="s">
        <v>43</v>
      </c>
    </row>
    <row r="3894" spans="1:19">
      <c r="A3894">
        <v>5323</v>
      </c>
      <c r="B3894">
        <v>398</v>
      </c>
      <c r="C3894">
        <v>266</v>
      </c>
      <c r="D3894">
        <v>12195.47</v>
      </c>
      <c r="E3894">
        <v>242</v>
      </c>
      <c r="F3894">
        <v>13990.47</v>
      </c>
      <c r="G3894">
        <v>57.811860000000003</v>
      </c>
      <c r="H3894">
        <v>42.86</v>
      </c>
      <c r="I3894">
        <v>14.95186</v>
      </c>
      <c r="J3894">
        <v>1.3488530000000001</v>
      </c>
      <c r="K3894">
        <v>0</v>
      </c>
      <c r="L3894">
        <v>0</v>
      </c>
      <c r="M3894">
        <v>24</v>
      </c>
      <c r="N3894">
        <v>-1795</v>
      </c>
      <c r="O3894">
        <v>9.0225559999999998</v>
      </c>
      <c r="P3894">
        <v>4</v>
      </c>
      <c r="Q3894">
        <v>1.5037590000000001</v>
      </c>
      <c r="R3894" t="s">
        <v>43</v>
      </c>
      <c r="S3894" t="s">
        <v>43</v>
      </c>
    </row>
    <row r="3895" spans="1:19">
      <c r="A3895">
        <v>5335</v>
      </c>
      <c r="B3895">
        <v>517</v>
      </c>
      <c r="C3895">
        <v>266</v>
      </c>
      <c r="D3895">
        <v>4893.1000000000004</v>
      </c>
      <c r="E3895">
        <v>254</v>
      </c>
      <c r="F3895">
        <v>5749.1</v>
      </c>
      <c r="G3895">
        <v>22.634252</v>
      </c>
      <c r="H3895">
        <v>4.5</v>
      </c>
      <c r="I3895">
        <v>18.134252</v>
      </c>
      <c r="J3895">
        <v>5.0298340000000001</v>
      </c>
      <c r="K3895">
        <v>0</v>
      </c>
      <c r="L3895">
        <v>0</v>
      </c>
      <c r="M3895">
        <v>12</v>
      </c>
      <c r="N3895">
        <v>-856</v>
      </c>
      <c r="O3895">
        <v>4.5112779999999999</v>
      </c>
      <c r="P3895">
        <v>3</v>
      </c>
      <c r="Q3895">
        <v>1.12782</v>
      </c>
      <c r="R3895" t="s">
        <v>43</v>
      </c>
      <c r="S3895" t="s">
        <v>43</v>
      </c>
    </row>
    <row r="3896" spans="1:19">
      <c r="A3896">
        <v>2476</v>
      </c>
      <c r="B3896">
        <v>1519</v>
      </c>
      <c r="C3896">
        <v>265</v>
      </c>
      <c r="D3896">
        <v>10202.1</v>
      </c>
      <c r="E3896">
        <v>259</v>
      </c>
      <c r="F3896">
        <v>10958.1</v>
      </c>
      <c r="G3896">
        <v>42.309266000000001</v>
      </c>
      <c r="H3896">
        <v>11.33</v>
      </c>
      <c r="I3896">
        <v>30.979265999999999</v>
      </c>
      <c r="J3896">
        <v>3.7342689999999998</v>
      </c>
      <c r="K3896">
        <v>0</v>
      </c>
      <c r="L3896">
        <v>0</v>
      </c>
      <c r="M3896">
        <v>6</v>
      </c>
      <c r="N3896">
        <v>-756</v>
      </c>
      <c r="O3896">
        <v>2.264151</v>
      </c>
      <c r="P3896">
        <v>3</v>
      </c>
      <c r="Q3896">
        <v>1.1320749999999999</v>
      </c>
      <c r="R3896" t="s">
        <v>43</v>
      </c>
      <c r="S3896" t="s">
        <v>43</v>
      </c>
    </row>
    <row r="3897" spans="1:19">
      <c r="A3897">
        <v>196</v>
      </c>
      <c r="B3897">
        <v>1031</v>
      </c>
      <c r="C3897">
        <v>262</v>
      </c>
      <c r="D3897">
        <v>22252.34</v>
      </c>
      <c r="E3897">
        <v>244</v>
      </c>
      <c r="F3897">
        <v>24884.34</v>
      </c>
      <c r="G3897">
        <v>101.985</v>
      </c>
      <c r="H3897">
        <v>69.814999999999998</v>
      </c>
      <c r="I3897">
        <v>32.17</v>
      </c>
      <c r="J3897">
        <v>1.4607889999999999</v>
      </c>
      <c r="K3897">
        <v>0</v>
      </c>
      <c r="L3897">
        <v>0</v>
      </c>
      <c r="M3897">
        <v>18</v>
      </c>
      <c r="N3897">
        <v>-2632</v>
      </c>
      <c r="O3897">
        <v>6.8702290000000001</v>
      </c>
      <c r="P3897">
        <v>1</v>
      </c>
      <c r="Q3897">
        <v>0.38167899999999999</v>
      </c>
      <c r="R3897" t="s">
        <v>43</v>
      </c>
      <c r="S3897" t="s">
        <v>43</v>
      </c>
    </row>
    <row r="3898" spans="1:19">
      <c r="A3898">
        <v>380</v>
      </c>
      <c r="B3898">
        <v>1576</v>
      </c>
      <c r="C3898">
        <v>261</v>
      </c>
      <c r="D3898">
        <v>17591.61</v>
      </c>
      <c r="E3898">
        <v>254</v>
      </c>
      <c r="F3898">
        <v>19765.61</v>
      </c>
      <c r="G3898">
        <v>77.817362000000003</v>
      </c>
      <c r="H3898">
        <v>32.32</v>
      </c>
      <c r="I3898">
        <v>45.497362000000003</v>
      </c>
      <c r="J3898">
        <v>2.407715</v>
      </c>
      <c r="K3898">
        <v>0</v>
      </c>
      <c r="L3898">
        <v>0</v>
      </c>
      <c r="M3898">
        <v>7</v>
      </c>
      <c r="N3898">
        <v>-2174</v>
      </c>
      <c r="O3898">
        <v>2.6819920000000002</v>
      </c>
      <c r="P3898">
        <v>7</v>
      </c>
      <c r="Q3898">
        <v>2.6819920000000002</v>
      </c>
      <c r="R3898" t="s">
        <v>43</v>
      </c>
      <c r="S3898" t="s">
        <v>43</v>
      </c>
    </row>
    <row r="3899" spans="1:19">
      <c r="A3899">
        <v>4467</v>
      </c>
      <c r="B3899">
        <v>549</v>
      </c>
      <c r="C3899">
        <v>255</v>
      </c>
      <c r="D3899">
        <v>17273.439999999999</v>
      </c>
      <c r="E3899">
        <v>243</v>
      </c>
      <c r="F3899">
        <v>19011.439999999999</v>
      </c>
      <c r="G3899">
        <v>78.236378999999999</v>
      </c>
      <c r="H3899">
        <v>38.42</v>
      </c>
      <c r="I3899">
        <v>39.816378999999998</v>
      </c>
      <c r="J3899">
        <v>2.0363449999999998</v>
      </c>
      <c r="K3899">
        <v>0</v>
      </c>
      <c r="L3899">
        <v>0</v>
      </c>
      <c r="M3899">
        <v>12</v>
      </c>
      <c r="N3899">
        <v>-1738</v>
      </c>
      <c r="O3899">
        <v>4.7058819999999999</v>
      </c>
      <c r="P3899">
        <v>2</v>
      </c>
      <c r="Q3899">
        <v>0.78431399999999996</v>
      </c>
      <c r="R3899" t="s">
        <v>43</v>
      </c>
      <c r="S3899" t="s">
        <v>43</v>
      </c>
    </row>
    <row r="3900" spans="1:19">
      <c r="A3900">
        <v>1028</v>
      </c>
      <c r="B3900">
        <v>153</v>
      </c>
      <c r="C3900">
        <v>253</v>
      </c>
      <c r="D3900">
        <v>18595.47</v>
      </c>
      <c r="E3900">
        <v>234</v>
      </c>
      <c r="F3900">
        <v>22619.47</v>
      </c>
      <c r="G3900">
        <v>96.664401999999995</v>
      </c>
      <c r="H3900">
        <v>58</v>
      </c>
      <c r="I3900">
        <v>38.664402000000003</v>
      </c>
      <c r="J3900">
        <v>1.666628</v>
      </c>
      <c r="K3900">
        <v>0</v>
      </c>
      <c r="L3900">
        <v>0</v>
      </c>
      <c r="M3900">
        <v>19</v>
      </c>
      <c r="N3900">
        <v>-4024</v>
      </c>
      <c r="O3900">
        <v>7.509881</v>
      </c>
      <c r="P3900">
        <v>4</v>
      </c>
      <c r="Q3900">
        <v>1.5810280000000001</v>
      </c>
      <c r="R3900" t="s">
        <v>43</v>
      </c>
      <c r="S3900" t="s">
        <v>43</v>
      </c>
    </row>
    <row r="3901" spans="1:19">
      <c r="A3901">
        <v>5304</v>
      </c>
      <c r="B3901">
        <v>659</v>
      </c>
      <c r="C3901">
        <v>252</v>
      </c>
      <c r="D3901">
        <v>8033.32</v>
      </c>
      <c r="E3901">
        <v>246</v>
      </c>
      <c r="F3901">
        <v>8492.32</v>
      </c>
      <c r="G3901">
        <v>34.521625999999998</v>
      </c>
      <c r="H3901">
        <v>29.33</v>
      </c>
      <c r="I3901">
        <v>5.1916260000000003</v>
      </c>
      <c r="J3901">
        <v>1.1770069999999999</v>
      </c>
      <c r="K3901">
        <v>0</v>
      </c>
      <c r="L3901">
        <v>0</v>
      </c>
      <c r="M3901">
        <v>6</v>
      </c>
      <c r="N3901">
        <v>-459</v>
      </c>
      <c r="O3901">
        <v>2.3809520000000002</v>
      </c>
      <c r="P3901">
        <v>6</v>
      </c>
      <c r="Q3901">
        <v>2.3809520000000002</v>
      </c>
      <c r="R3901" t="s">
        <v>43</v>
      </c>
      <c r="S3901" t="s">
        <v>43</v>
      </c>
    </row>
    <row r="3902" spans="1:19">
      <c r="A3902">
        <v>3606</v>
      </c>
      <c r="B3902">
        <v>1981</v>
      </c>
      <c r="C3902">
        <v>250</v>
      </c>
      <c r="D3902">
        <v>9792.67</v>
      </c>
      <c r="E3902">
        <v>226</v>
      </c>
      <c r="F3902">
        <v>12220.67</v>
      </c>
      <c r="G3902">
        <v>54.073760999999998</v>
      </c>
      <c r="H3902">
        <v>45.994999999999997</v>
      </c>
      <c r="I3902">
        <v>8.0787610000000001</v>
      </c>
      <c r="J3902">
        <v>1.1756439999999999</v>
      </c>
      <c r="K3902">
        <v>0</v>
      </c>
      <c r="L3902">
        <v>0</v>
      </c>
      <c r="M3902">
        <v>24</v>
      </c>
      <c r="N3902">
        <v>-2428</v>
      </c>
      <c r="O3902">
        <v>9.6</v>
      </c>
      <c r="P3902">
        <v>7</v>
      </c>
      <c r="Q3902">
        <v>2.8</v>
      </c>
      <c r="R3902" t="s">
        <v>43</v>
      </c>
      <c r="S3902" t="s">
        <v>43</v>
      </c>
    </row>
    <row r="3903" spans="1:19">
      <c r="A3903">
        <v>4475</v>
      </c>
      <c r="B3903">
        <v>146</v>
      </c>
      <c r="C3903">
        <v>250</v>
      </c>
      <c r="D3903">
        <v>10836.26</v>
      </c>
      <c r="E3903">
        <v>238</v>
      </c>
      <c r="F3903">
        <v>11926.26</v>
      </c>
      <c r="G3903">
        <v>50.110335999999997</v>
      </c>
      <c r="H3903">
        <v>34.314999999999998</v>
      </c>
      <c r="I3903">
        <v>15.795336000000001</v>
      </c>
      <c r="J3903">
        <v>1.460304</v>
      </c>
      <c r="K3903">
        <v>0</v>
      </c>
      <c r="L3903">
        <v>0</v>
      </c>
      <c r="M3903">
        <v>12</v>
      </c>
      <c r="N3903">
        <v>-1090</v>
      </c>
      <c r="O3903">
        <v>4.8</v>
      </c>
      <c r="P3903">
        <v>4</v>
      </c>
      <c r="Q3903">
        <v>1.6</v>
      </c>
      <c r="R3903" t="s">
        <v>43</v>
      </c>
      <c r="S3903" t="s">
        <v>43</v>
      </c>
    </row>
    <row r="3904" spans="1:19">
      <c r="A3904">
        <v>2773</v>
      </c>
      <c r="B3904">
        <v>712</v>
      </c>
      <c r="C3904">
        <v>249</v>
      </c>
      <c r="D3904">
        <v>6943.11</v>
      </c>
      <c r="E3904">
        <v>231</v>
      </c>
      <c r="F3904">
        <v>8260.11</v>
      </c>
      <c r="G3904">
        <v>35.758051999999999</v>
      </c>
      <c r="H3904">
        <v>20.81</v>
      </c>
      <c r="I3904">
        <v>14.948052000000001</v>
      </c>
      <c r="J3904">
        <v>1.7183109999999999</v>
      </c>
      <c r="K3904">
        <v>0</v>
      </c>
      <c r="L3904">
        <v>0</v>
      </c>
      <c r="M3904">
        <v>18</v>
      </c>
      <c r="N3904">
        <v>-1317</v>
      </c>
      <c r="O3904">
        <v>7.2289159999999999</v>
      </c>
      <c r="P3904">
        <v>8</v>
      </c>
      <c r="Q3904">
        <v>3.2128510000000001</v>
      </c>
      <c r="R3904" t="s">
        <v>43</v>
      </c>
      <c r="S3904" t="s">
        <v>43</v>
      </c>
    </row>
    <row r="3905" spans="1:19">
      <c r="A3905">
        <v>3627</v>
      </c>
      <c r="B3905">
        <v>1397</v>
      </c>
      <c r="C3905">
        <v>248</v>
      </c>
      <c r="D3905">
        <v>12123.9</v>
      </c>
      <c r="E3905">
        <v>235</v>
      </c>
      <c r="F3905">
        <v>13614.9</v>
      </c>
      <c r="G3905">
        <v>57.935744999999997</v>
      </c>
      <c r="H3905">
        <v>26.9</v>
      </c>
      <c r="I3905">
        <v>31.035744999999999</v>
      </c>
      <c r="J3905">
        <v>2.1537449999999998</v>
      </c>
      <c r="K3905">
        <v>0</v>
      </c>
      <c r="L3905">
        <v>0</v>
      </c>
      <c r="M3905">
        <v>13</v>
      </c>
      <c r="N3905">
        <v>-1491</v>
      </c>
      <c r="O3905">
        <v>5.2419349999999998</v>
      </c>
      <c r="P3905">
        <v>3</v>
      </c>
      <c r="Q3905">
        <v>1.2096769999999999</v>
      </c>
      <c r="R3905" t="s">
        <v>43</v>
      </c>
      <c r="S3905" t="s">
        <v>43</v>
      </c>
    </row>
    <row r="3906" spans="1:19">
      <c r="A3906">
        <v>4465</v>
      </c>
      <c r="B3906">
        <v>218</v>
      </c>
      <c r="C3906">
        <v>247</v>
      </c>
      <c r="D3906">
        <v>6768.72</v>
      </c>
      <c r="E3906">
        <v>241</v>
      </c>
      <c r="F3906">
        <v>7221.72</v>
      </c>
      <c r="G3906">
        <v>29.965643</v>
      </c>
      <c r="H3906">
        <v>14.53</v>
      </c>
      <c r="I3906">
        <v>15.435643000000001</v>
      </c>
      <c r="J3906">
        <v>2.0623290000000001</v>
      </c>
      <c r="K3906">
        <v>0</v>
      </c>
      <c r="L3906">
        <v>0</v>
      </c>
      <c r="M3906">
        <v>6</v>
      </c>
      <c r="N3906">
        <v>-453</v>
      </c>
      <c r="O3906">
        <v>2.4291499999999999</v>
      </c>
      <c r="P3906">
        <v>7</v>
      </c>
      <c r="Q3906">
        <v>2.8340079999999999</v>
      </c>
      <c r="R3906" t="s">
        <v>43</v>
      </c>
      <c r="S3906" t="s">
        <v>43</v>
      </c>
    </row>
    <row r="3907" spans="1:19">
      <c r="A3907">
        <v>5737</v>
      </c>
      <c r="B3907">
        <v>242</v>
      </c>
      <c r="C3907">
        <v>241</v>
      </c>
      <c r="D3907">
        <v>11609.27</v>
      </c>
      <c r="E3907">
        <v>224</v>
      </c>
      <c r="F3907">
        <v>13085.27</v>
      </c>
      <c r="G3907">
        <v>58.416384000000001</v>
      </c>
      <c r="H3907">
        <v>55.634999999999998</v>
      </c>
      <c r="I3907">
        <v>2.7813840000000001</v>
      </c>
      <c r="J3907">
        <v>1.049993</v>
      </c>
      <c r="K3907">
        <v>0</v>
      </c>
      <c r="L3907">
        <v>0</v>
      </c>
      <c r="M3907">
        <v>17</v>
      </c>
      <c r="N3907">
        <v>-1476</v>
      </c>
      <c r="O3907">
        <v>7.0539420000000002</v>
      </c>
      <c r="P3907">
        <v>0</v>
      </c>
      <c r="Q3907">
        <v>0</v>
      </c>
      <c r="R3907" t="s">
        <v>43</v>
      </c>
      <c r="S3907" t="s">
        <v>43</v>
      </c>
    </row>
    <row r="3908" spans="1:19">
      <c r="A3908">
        <v>378</v>
      </c>
      <c r="B3908">
        <v>1301</v>
      </c>
      <c r="C3908">
        <v>239</v>
      </c>
      <c r="D3908">
        <v>6475.91</v>
      </c>
      <c r="E3908">
        <v>233</v>
      </c>
      <c r="F3908">
        <v>7504.91</v>
      </c>
      <c r="G3908">
        <v>32.209913999999998</v>
      </c>
      <c r="H3908">
        <v>8.33</v>
      </c>
      <c r="I3908">
        <v>23.879913999999999</v>
      </c>
      <c r="J3908">
        <v>3.866736</v>
      </c>
      <c r="K3908">
        <v>0</v>
      </c>
      <c r="L3908">
        <v>0</v>
      </c>
      <c r="M3908">
        <v>6</v>
      </c>
      <c r="N3908">
        <v>-1029</v>
      </c>
      <c r="O3908">
        <v>2.5104600000000001</v>
      </c>
      <c r="P3908">
        <v>0</v>
      </c>
      <c r="Q3908">
        <v>0</v>
      </c>
      <c r="R3908" t="s">
        <v>43</v>
      </c>
      <c r="S3908" t="s">
        <v>43</v>
      </c>
    </row>
    <row r="3909" spans="1:19">
      <c r="A3909">
        <v>2373</v>
      </c>
      <c r="B3909">
        <v>1846</v>
      </c>
      <c r="C3909">
        <v>238</v>
      </c>
      <c r="D3909">
        <v>4024.2</v>
      </c>
      <c r="E3909">
        <v>228</v>
      </c>
      <c r="F3909">
        <v>4970.2</v>
      </c>
      <c r="G3909">
        <v>21.799123000000002</v>
      </c>
      <c r="H3909">
        <v>10.025</v>
      </c>
      <c r="I3909">
        <v>11.774122999999999</v>
      </c>
      <c r="J3909">
        <v>2.1744759999999999</v>
      </c>
      <c r="K3909">
        <v>0</v>
      </c>
      <c r="L3909">
        <v>0</v>
      </c>
      <c r="M3909">
        <v>10</v>
      </c>
      <c r="N3909">
        <v>-946</v>
      </c>
      <c r="O3909">
        <v>4.2016809999999998</v>
      </c>
      <c r="P3909">
        <v>2</v>
      </c>
      <c r="Q3909">
        <v>0.84033599999999997</v>
      </c>
      <c r="R3909" t="s">
        <v>43</v>
      </c>
      <c r="S3909" t="s">
        <v>43</v>
      </c>
    </row>
    <row r="3910" spans="1:19">
      <c r="A3910">
        <v>3292</v>
      </c>
      <c r="B3910">
        <v>868</v>
      </c>
      <c r="C3910">
        <v>232</v>
      </c>
      <c r="D3910">
        <v>15403.8</v>
      </c>
      <c r="E3910">
        <v>224</v>
      </c>
      <c r="F3910">
        <v>16101.8</v>
      </c>
      <c r="G3910">
        <v>71.883036000000004</v>
      </c>
      <c r="H3910">
        <v>63.32</v>
      </c>
      <c r="I3910">
        <v>8.5630360000000003</v>
      </c>
      <c r="J3910">
        <v>1.1352340000000001</v>
      </c>
      <c r="K3910">
        <v>0</v>
      </c>
      <c r="L3910">
        <v>0</v>
      </c>
      <c r="M3910">
        <v>8</v>
      </c>
      <c r="N3910">
        <v>-698</v>
      </c>
      <c r="O3910">
        <v>3.4482759999999999</v>
      </c>
      <c r="P3910">
        <v>3</v>
      </c>
      <c r="Q3910">
        <v>1.2931029999999999</v>
      </c>
      <c r="R3910" t="s">
        <v>43</v>
      </c>
      <c r="S3910" t="s">
        <v>43</v>
      </c>
    </row>
    <row r="3911" spans="1:19">
      <c r="A3911">
        <v>4402</v>
      </c>
      <c r="B3911">
        <v>977</v>
      </c>
      <c r="C3911">
        <v>232</v>
      </c>
      <c r="D3911">
        <v>9233.0300000000007</v>
      </c>
      <c r="E3911">
        <v>222</v>
      </c>
      <c r="F3911">
        <v>10266.030000000001</v>
      </c>
      <c r="G3911">
        <v>46.243378</v>
      </c>
      <c r="H3911">
        <v>20.78</v>
      </c>
      <c r="I3911">
        <v>25.463377999999999</v>
      </c>
      <c r="J3911">
        <v>2.2253790000000002</v>
      </c>
      <c r="K3911">
        <v>0</v>
      </c>
      <c r="L3911">
        <v>0</v>
      </c>
      <c r="M3911">
        <v>10</v>
      </c>
      <c r="N3911">
        <v>-1033</v>
      </c>
      <c r="O3911">
        <v>4.3103449999999999</v>
      </c>
      <c r="P3911">
        <v>2</v>
      </c>
      <c r="Q3911">
        <v>0.86206899999999997</v>
      </c>
      <c r="R3911" t="s">
        <v>43</v>
      </c>
      <c r="S3911" t="s">
        <v>43</v>
      </c>
    </row>
    <row r="3912" spans="1:19">
      <c r="A3912">
        <v>5741</v>
      </c>
      <c r="B3912">
        <v>976</v>
      </c>
      <c r="C3912">
        <v>231</v>
      </c>
      <c r="D3912">
        <v>9248.18</v>
      </c>
      <c r="E3912">
        <v>224</v>
      </c>
      <c r="F3912">
        <v>9771.18</v>
      </c>
      <c r="G3912">
        <v>43.621338999999999</v>
      </c>
      <c r="H3912">
        <v>26.87</v>
      </c>
      <c r="I3912">
        <v>16.751339000000002</v>
      </c>
      <c r="J3912">
        <v>1.6234219999999999</v>
      </c>
      <c r="K3912">
        <v>0</v>
      </c>
      <c r="L3912">
        <v>0</v>
      </c>
      <c r="M3912">
        <v>7</v>
      </c>
      <c r="N3912">
        <v>-523</v>
      </c>
      <c r="O3912">
        <v>3.030303</v>
      </c>
      <c r="P3912">
        <v>3</v>
      </c>
      <c r="Q3912">
        <v>1.2987010000000001</v>
      </c>
      <c r="R3912" t="s">
        <v>43</v>
      </c>
      <c r="S3912" t="s">
        <v>43</v>
      </c>
    </row>
    <row r="3913" spans="1:19">
      <c r="A3913">
        <v>3726</v>
      </c>
      <c r="B3913">
        <v>940</v>
      </c>
      <c r="C3913">
        <v>229</v>
      </c>
      <c r="D3913">
        <v>9388.25</v>
      </c>
      <c r="E3913">
        <v>218</v>
      </c>
      <c r="F3913">
        <v>11083.25</v>
      </c>
      <c r="G3913">
        <v>50.840595999999998</v>
      </c>
      <c r="H3913">
        <v>37.174999999999997</v>
      </c>
      <c r="I3913">
        <v>13.665596000000001</v>
      </c>
      <c r="J3913">
        <v>1.367602</v>
      </c>
      <c r="K3913">
        <v>0</v>
      </c>
      <c r="L3913">
        <v>0</v>
      </c>
      <c r="M3913">
        <v>11</v>
      </c>
      <c r="N3913">
        <v>-1695</v>
      </c>
      <c r="O3913">
        <v>4.8034929999999996</v>
      </c>
      <c r="P3913">
        <v>3</v>
      </c>
      <c r="Q3913">
        <v>1.310044</v>
      </c>
      <c r="R3913" t="s">
        <v>43</v>
      </c>
      <c r="S3913" t="s">
        <v>43</v>
      </c>
    </row>
    <row r="3914" spans="1:19">
      <c r="A3914">
        <v>4343</v>
      </c>
      <c r="B3914">
        <v>658</v>
      </c>
      <c r="C3914">
        <v>228</v>
      </c>
      <c r="D3914">
        <v>14885.91</v>
      </c>
      <c r="E3914">
        <v>222</v>
      </c>
      <c r="F3914">
        <v>15857.91</v>
      </c>
      <c r="G3914">
        <v>71.432027000000005</v>
      </c>
      <c r="H3914">
        <v>41.274999999999999</v>
      </c>
      <c r="I3914">
        <v>30.157026999999999</v>
      </c>
      <c r="J3914">
        <v>1.730637</v>
      </c>
      <c r="K3914">
        <v>0</v>
      </c>
      <c r="L3914">
        <v>0</v>
      </c>
      <c r="M3914">
        <v>6</v>
      </c>
      <c r="N3914">
        <v>-972</v>
      </c>
      <c r="O3914">
        <v>2.6315789999999999</v>
      </c>
      <c r="P3914">
        <v>4</v>
      </c>
      <c r="Q3914">
        <v>1.754386</v>
      </c>
      <c r="R3914" t="s">
        <v>43</v>
      </c>
      <c r="S3914" t="s">
        <v>43</v>
      </c>
    </row>
    <row r="3915" spans="1:19">
      <c r="A3915">
        <v>2383</v>
      </c>
      <c r="B3915">
        <v>401</v>
      </c>
      <c r="C3915">
        <v>228</v>
      </c>
      <c r="D3915">
        <v>4624.71</v>
      </c>
      <c r="E3915">
        <v>221</v>
      </c>
      <c r="F3915">
        <v>5340.71</v>
      </c>
      <c r="G3915">
        <v>24.166108999999999</v>
      </c>
      <c r="H3915">
        <v>9.73</v>
      </c>
      <c r="I3915">
        <v>14.436109</v>
      </c>
      <c r="J3915">
        <v>2.48367</v>
      </c>
      <c r="K3915">
        <v>0</v>
      </c>
      <c r="L3915">
        <v>0</v>
      </c>
      <c r="M3915">
        <v>7</v>
      </c>
      <c r="N3915">
        <v>-716</v>
      </c>
      <c r="O3915">
        <v>3.0701749999999999</v>
      </c>
      <c r="P3915">
        <v>1</v>
      </c>
      <c r="Q3915">
        <v>0.43859599999999999</v>
      </c>
      <c r="R3915" t="s">
        <v>43</v>
      </c>
      <c r="S3915" t="s">
        <v>43</v>
      </c>
    </row>
    <row r="3916" spans="1:19">
      <c r="A3916">
        <v>3926</v>
      </c>
      <c r="B3916">
        <v>1267</v>
      </c>
      <c r="C3916">
        <v>222</v>
      </c>
      <c r="D3916">
        <v>15577.53</v>
      </c>
      <c r="E3916">
        <v>213</v>
      </c>
      <c r="F3916">
        <v>17568.53</v>
      </c>
      <c r="G3916">
        <v>82.481362000000004</v>
      </c>
      <c r="H3916">
        <v>67.03</v>
      </c>
      <c r="I3916">
        <v>15.451362</v>
      </c>
      <c r="J3916">
        <v>1.2305140000000001</v>
      </c>
      <c r="K3916">
        <v>0</v>
      </c>
      <c r="L3916">
        <v>0</v>
      </c>
      <c r="M3916">
        <v>9</v>
      </c>
      <c r="N3916">
        <v>-1991</v>
      </c>
      <c r="O3916">
        <v>4.0540539999999998</v>
      </c>
      <c r="P3916">
        <v>5</v>
      </c>
      <c r="Q3916">
        <v>2.2522519999999999</v>
      </c>
      <c r="R3916" t="s">
        <v>43</v>
      </c>
      <c r="S3916" t="s">
        <v>43</v>
      </c>
    </row>
    <row r="3917" spans="1:19">
      <c r="A3917">
        <v>4900</v>
      </c>
      <c r="B3917">
        <v>1764</v>
      </c>
      <c r="C3917">
        <v>220</v>
      </c>
      <c r="D3917">
        <v>5667.56</v>
      </c>
      <c r="E3917">
        <v>215</v>
      </c>
      <c r="F3917">
        <v>6700.56</v>
      </c>
      <c r="G3917">
        <v>31.165395</v>
      </c>
      <c r="H3917">
        <v>10.43</v>
      </c>
      <c r="I3917">
        <v>20.735395</v>
      </c>
      <c r="J3917">
        <v>2.9880529999999998</v>
      </c>
      <c r="K3917">
        <v>0</v>
      </c>
      <c r="L3917">
        <v>0</v>
      </c>
      <c r="M3917">
        <v>5</v>
      </c>
      <c r="N3917">
        <v>-1033</v>
      </c>
      <c r="O3917">
        <v>2.2727270000000002</v>
      </c>
      <c r="P3917">
        <v>0</v>
      </c>
      <c r="Q3917">
        <v>0</v>
      </c>
      <c r="R3917" t="s">
        <v>43</v>
      </c>
      <c r="S3917" t="s">
        <v>43</v>
      </c>
    </row>
    <row r="3918" spans="1:19">
      <c r="A3918">
        <v>1154</v>
      </c>
      <c r="B3918">
        <v>1783</v>
      </c>
      <c r="C3918">
        <v>219</v>
      </c>
      <c r="D3918">
        <v>8744.34</v>
      </c>
      <c r="E3918">
        <v>207</v>
      </c>
      <c r="F3918">
        <v>9958.34</v>
      </c>
      <c r="G3918">
        <v>48.107923</v>
      </c>
      <c r="H3918">
        <v>25.29</v>
      </c>
      <c r="I3918">
        <v>22.817923</v>
      </c>
      <c r="J3918">
        <v>1.9022509999999999</v>
      </c>
      <c r="K3918">
        <v>0</v>
      </c>
      <c r="L3918">
        <v>0</v>
      </c>
      <c r="M3918">
        <v>12</v>
      </c>
      <c r="N3918">
        <v>-1214</v>
      </c>
      <c r="O3918">
        <v>5.4794520000000002</v>
      </c>
      <c r="P3918">
        <v>10</v>
      </c>
      <c r="Q3918">
        <v>4.5662099999999999</v>
      </c>
      <c r="R3918" t="s">
        <v>43</v>
      </c>
      <c r="S3918" t="s">
        <v>43</v>
      </c>
    </row>
    <row r="3919" spans="1:19">
      <c r="A3919">
        <v>4466</v>
      </c>
      <c r="B3919">
        <v>1179</v>
      </c>
      <c r="C3919">
        <v>215</v>
      </c>
      <c r="D3919">
        <v>7877.4</v>
      </c>
      <c r="E3919">
        <v>203</v>
      </c>
      <c r="F3919">
        <v>9370.4</v>
      </c>
      <c r="G3919">
        <v>46.159605999999997</v>
      </c>
      <c r="H3919">
        <v>27.39</v>
      </c>
      <c r="I3919">
        <v>18.769606</v>
      </c>
      <c r="J3919">
        <v>1.6852720000000001</v>
      </c>
      <c r="K3919">
        <v>0</v>
      </c>
      <c r="L3919">
        <v>0</v>
      </c>
      <c r="M3919">
        <v>12</v>
      </c>
      <c r="N3919">
        <v>-1493</v>
      </c>
      <c r="O3919">
        <v>5.5813949999999997</v>
      </c>
      <c r="P3919">
        <v>0</v>
      </c>
      <c r="Q3919">
        <v>0</v>
      </c>
      <c r="R3919" t="s">
        <v>43</v>
      </c>
      <c r="S3919" t="s">
        <v>43</v>
      </c>
    </row>
    <row r="3920" spans="1:19">
      <c r="A3920">
        <v>4481</v>
      </c>
      <c r="B3920">
        <v>467</v>
      </c>
      <c r="C3920">
        <v>212</v>
      </c>
      <c r="D3920">
        <v>5988.04</v>
      </c>
      <c r="E3920">
        <v>205</v>
      </c>
      <c r="F3920">
        <v>6683.04</v>
      </c>
      <c r="G3920">
        <v>32.600194999999999</v>
      </c>
      <c r="H3920">
        <v>11.62</v>
      </c>
      <c r="I3920">
        <v>20.980194999999998</v>
      </c>
      <c r="J3920">
        <v>2.8055249999999998</v>
      </c>
      <c r="K3920">
        <v>0</v>
      </c>
      <c r="L3920">
        <v>0</v>
      </c>
      <c r="M3920">
        <v>7</v>
      </c>
      <c r="N3920">
        <v>-695</v>
      </c>
      <c r="O3920">
        <v>3.3018869999999998</v>
      </c>
      <c r="P3920">
        <v>4</v>
      </c>
      <c r="Q3920">
        <v>1.886792</v>
      </c>
      <c r="R3920" t="s">
        <v>43</v>
      </c>
      <c r="S3920" t="s">
        <v>43</v>
      </c>
    </row>
    <row r="3921" spans="1:19">
      <c r="A3921">
        <v>3645</v>
      </c>
      <c r="B3921">
        <v>534</v>
      </c>
      <c r="C3921">
        <v>211</v>
      </c>
      <c r="D3921">
        <v>11474.13</v>
      </c>
      <c r="E3921">
        <v>207</v>
      </c>
      <c r="F3921">
        <v>11787.13</v>
      </c>
      <c r="G3921">
        <v>56.942656999999997</v>
      </c>
      <c r="H3921">
        <v>40</v>
      </c>
      <c r="I3921">
        <v>16.942657000000001</v>
      </c>
      <c r="J3921">
        <v>1.4235660000000001</v>
      </c>
      <c r="K3921">
        <v>0</v>
      </c>
      <c r="L3921">
        <v>0</v>
      </c>
      <c r="M3921">
        <v>4</v>
      </c>
      <c r="N3921">
        <v>-313</v>
      </c>
      <c r="O3921">
        <v>1.8957349999999999</v>
      </c>
      <c r="P3921">
        <v>3</v>
      </c>
      <c r="Q3921">
        <v>1.4218010000000001</v>
      </c>
      <c r="R3921" t="s">
        <v>43</v>
      </c>
      <c r="S3921" t="s">
        <v>43</v>
      </c>
    </row>
    <row r="3922" spans="1:19">
      <c r="A3922">
        <v>4908</v>
      </c>
      <c r="B3922">
        <v>684</v>
      </c>
      <c r="C3922">
        <v>210</v>
      </c>
      <c r="D3922">
        <v>4811.1499999999996</v>
      </c>
      <c r="E3922">
        <v>206</v>
      </c>
      <c r="F3922">
        <v>5335.15</v>
      </c>
      <c r="G3922">
        <v>25.898786000000001</v>
      </c>
      <c r="H3922">
        <v>0.30499999999999999</v>
      </c>
      <c r="I3922">
        <v>25.593786000000001</v>
      </c>
      <c r="J3922">
        <v>84.914051999999998</v>
      </c>
      <c r="K3922">
        <v>0</v>
      </c>
      <c r="L3922">
        <v>0</v>
      </c>
      <c r="M3922">
        <v>4</v>
      </c>
      <c r="N3922">
        <v>-524</v>
      </c>
      <c r="O3922">
        <v>1.9047620000000001</v>
      </c>
      <c r="P3922">
        <v>1</v>
      </c>
      <c r="Q3922">
        <v>0.47619</v>
      </c>
      <c r="R3922" t="s">
        <v>43</v>
      </c>
      <c r="S3922" t="s">
        <v>43</v>
      </c>
    </row>
    <row r="3923" spans="1:19">
      <c r="A3923">
        <v>1210</v>
      </c>
      <c r="B3923">
        <v>1217</v>
      </c>
      <c r="C3923">
        <v>210</v>
      </c>
      <c r="D3923">
        <v>12562.5</v>
      </c>
      <c r="E3923">
        <v>203</v>
      </c>
      <c r="F3923">
        <v>13124.5</v>
      </c>
      <c r="G3923">
        <v>64.652709000000002</v>
      </c>
      <c r="H3923">
        <v>52.3</v>
      </c>
      <c r="I3923">
        <v>12.352709000000001</v>
      </c>
      <c r="J3923">
        <v>1.236189</v>
      </c>
      <c r="K3923">
        <v>0</v>
      </c>
      <c r="L3923">
        <v>0</v>
      </c>
      <c r="M3923">
        <v>7</v>
      </c>
      <c r="N3923">
        <v>-562</v>
      </c>
      <c r="O3923">
        <v>3.3333330000000001</v>
      </c>
      <c r="P3923">
        <v>2</v>
      </c>
      <c r="Q3923">
        <v>0.95238100000000003</v>
      </c>
      <c r="R3923" t="s">
        <v>43</v>
      </c>
      <c r="S3923" t="s">
        <v>43</v>
      </c>
    </row>
    <row r="3924" spans="1:19">
      <c r="A3924">
        <v>2341</v>
      </c>
      <c r="B3924">
        <v>1283</v>
      </c>
      <c r="C3924">
        <v>209</v>
      </c>
      <c r="D3924">
        <v>9104.43</v>
      </c>
      <c r="E3924">
        <v>200</v>
      </c>
      <c r="F3924">
        <v>10128.43</v>
      </c>
      <c r="G3924">
        <v>50.642150000000001</v>
      </c>
      <c r="H3924">
        <v>52.91</v>
      </c>
      <c r="I3924">
        <v>-2.2678500000000001</v>
      </c>
      <c r="J3924">
        <v>0.95713800000000004</v>
      </c>
      <c r="K3924">
        <v>0</v>
      </c>
      <c r="L3924">
        <v>0</v>
      </c>
      <c r="M3924">
        <v>9</v>
      </c>
      <c r="N3924">
        <v>-1024</v>
      </c>
      <c r="O3924">
        <v>4.3062199999999997</v>
      </c>
      <c r="P3924">
        <v>2</v>
      </c>
      <c r="Q3924">
        <v>0.95693799999999996</v>
      </c>
      <c r="R3924" t="s">
        <v>43</v>
      </c>
      <c r="S3924" t="s">
        <v>43</v>
      </c>
    </row>
    <row r="3925" spans="1:19">
      <c r="A3925">
        <v>381</v>
      </c>
      <c r="B3925">
        <v>1635</v>
      </c>
      <c r="C3925">
        <v>209</v>
      </c>
      <c r="D3925">
        <v>2833.37</v>
      </c>
      <c r="E3925">
        <v>199</v>
      </c>
      <c r="F3925">
        <v>3667.37</v>
      </c>
      <c r="G3925">
        <v>18.428995</v>
      </c>
      <c r="H3925">
        <v>6.69</v>
      </c>
      <c r="I3925">
        <v>11.738994999999999</v>
      </c>
      <c r="J3925">
        <v>2.7547079999999999</v>
      </c>
      <c r="K3925">
        <v>0</v>
      </c>
      <c r="L3925">
        <v>0</v>
      </c>
      <c r="M3925">
        <v>10</v>
      </c>
      <c r="N3925">
        <v>-834</v>
      </c>
      <c r="O3925">
        <v>4.7846890000000002</v>
      </c>
      <c r="P3925">
        <v>0</v>
      </c>
      <c r="Q3925">
        <v>0</v>
      </c>
      <c r="R3925" t="s">
        <v>43</v>
      </c>
      <c r="S3925" t="s">
        <v>43</v>
      </c>
    </row>
    <row r="3926" spans="1:19">
      <c r="A3926">
        <v>3973</v>
      </c>
      <c r="B3926">
        <v>400</v>
      </c>
      <c r="C3926">
        <v>206</v>
      </c>
      <c r="D3926">
        <v>8824.42</v>
      </c>
      <c r="E3926">
        <v>186</v>
      </c>
      <c r="F3926">
        <v>11718.42</v>
      </c>
      <c r="G3926">
        <v>63.002257999999998</v>
      </c>
      <c r="H3926">
        <v>32.03</v>
      </c>
      <c r="I3926">
        <v>30.972258</v>
      </c>
      <c r="J3926">
        <v>1.966977</v>
      </c>
      <c r="K3926">
        <v>0</v>
      </c>
      <c r="L3926">
        <v>0</v>
      </c>
      <c r="M3926">
        <v>20</v>
      </c>
      <c r="N3926">
        <v>-2894</v>
      </c>
      <c r="O3926">
        <v>9.7087380000000003</v>
      </c>
      <c r="P3926">
        <v>5</v>
      </c>
      <c r="Q3926">
        <v>2.427184</v>
      </c>
      <c r="R3926" t="s">
        <v>43</v>
      </c>
      <c r="S3926" t="s">
        <v>43</v>
      </c>
    </row>
    <row r="3927" spans="1:19">
      <c r="A3927">
        <v>4888</v>
      </c>
      <c r="B3927">
        <v>1731</v>
      </c>
      <c r="C3927">
        <v>204</v>
      </c>
      <c r="D3927">
        <v>6545.03</v>
      </c>
      <c r="E3927">
        <v>193</v>
      </c>
      <c r="F3927">
        <v>7577.03</v>
      </c>
      <c r="G3927">
        <v>39.259222999999999</v>
      </c>
      <c r="H3927">
        <v>38.29</v>
      </c>
      <c r="I3927">
        <v>0.96922299999999995</v>
      </c>
      <c r="J3927">
        <v>1.0253129999999999</v>
      </c>
      <c r="K3927">
        <v>0</v>
      </c>
      <c r="L3927">
        <v>0</v>
      </c>
      <c r="M3927">
        <v>11</v>
      </c>
      <c r="N3927">
        <v>-1032</v>
      </c>
      <c r="O3927">
        <v>5.3921570000000001</v>
      </c>
      <c r="P3927">
        <v>1</v>
      </c>
      <c r="Q3927">
        <v>0.49019600000000002</v>
      </c>
      <c r="R3927" t="s">
        <v>43</v>
      </c>
      <c r="S3927" t="s">
        <v>43</v>
      </c>
    </row>
    <row r="3928" spans="1:19">
      <c r="A3928">
        <v>3157</v>
      </c>
      <c r="B3928">
        <v>1993</v>
      </c>
      <c r="C3928">
        <v>202</v>
      </c>
      <c r="D3928">
        <v>13946.27</v>
      </c>
      <c r="E3928">
        <v>187</v>
      </c>
      <c r="F3928">
        <v>15843.27</v>
      </c>
      <c r="G3928">
        <v>84.723369000000005</v>
      </c>
      <c r="H3928">
        <v>27.45</v>
      </c>
      <c r="I3928">
        <v>57.273369000000002</v>
      </c>
      <c r="J3928">
        <v>3.086462</v>
      </c>
      <c r="K3928">
        <v>0</v>
      </c>
      <c r="L3928">
        <v>0</v>
      </c>
      <c r="M3928">
        <v>15</v>
      </c>
      <c r="N3928">
        <v>-1897</v>
      </c>
      <c r="O3928">
        <v>7.4257429999999998</v>
      </c>
      <c r="P3928">
        <v>2</v>
      </c>
      <c r="Q3928">
        <v>0.99009899999999995</v>
      </c>
      <c r="R3928" t="s">
        <v>43</v>
      </c>
      <c r="S3928" t="s">
        <v>43</v>
      </c>
    </row>
    <row r="3929" spans="1:19">
      <c r="A3929">
        <v>3198</v>
      </c>
      <c r="B3929">
        <v>497</v>
      </c>
      <c r="C3929">
        <v>201</v>
      </c>
      <c r="D3929">
        <v>14184.96</v>
      </c>
      <c r="E3929">
        <v>189</v>
      </c>
      <c r="F3929">
        <v>15530.96</v>
      </c>
      <c r="G3929">
        <v>82.174391999999997</v>
      </c>
      <c r="H3929">
        <v>41.54</v>
      </c>
      <c r="I3929">
        <v>40.634391999999998</v>
      </c>
      <c r="J3929">
        <v>1.978199</v>
      </c>
      <c r="K3929">
        <v>0</v>
      </c>
      <c r="L3929">
        <v>0</v>
      </c>
      <c r="M3929">
        <v>12</v>
      </c>
      <c r="N3929">
        <v>-1346</v>
      </c>
      <c r="O3929">
        <v>5.9701490000000002</v>
      </c>
      <c r="P3929">
        <v>1</v>
      </c>
      <c r="Q3929">
        <v>0.49751200000000001</v>
      </c>
      <c r="R3929" t="s">
        <v>43</v>
      </c>
      <c r="S3929" t="s">
        <v>43</v>
      </c>
    </row>
    <row r="3930" spans="1:19">
      <c r="A3930">
        <v>5239</v>
      </c>
      <c r="B3930">
        <v>249</v>
      </c>
      <c r="C3930">
        <v>200</v>
      </c>
      <c r="D3930">
        <v>6481.46</v>
      </c>
      <c r="E3930">
        <v>195</v>
      </c>
      <c r="F3930">
        <v>6840.46</v>
      </c>
      <c r="G3930">
        <v>35.079281999999999</v>
      </c>
      <c r="H3930">
        <v>33.409999999999997</v>
      </c>
      <c r="I3930">
        <v>1.6692819999999999</v>
      </c>
      <c r="J3930">
        <v>1.0499639999999999</v>
      </c>
      <c r="K3930">
        <v>0</v>
      </c>
      <c r="L3930">
        <v>0</v>
      </c>
      <c r="M3930">
        <v>5</v>
      </c>
      <c r="N3930">
        <v>-359</v>
      </c>
      <c r="O3930">
        <v>2.5</v>
      </c>
      <c r="P3930">
        <v>4</v>
      </c>
      <c r="Q3930">
        <v>2</v>
      </c>
      <c r="R3930" t="s">
        <v>43</v>
      </c>
      <c r="S3930" t="s">
        <v>43</v>
      </c>
    </row>
    <row r="3931" spans="1:19">
      <c r="A3931">
        <v>369</v>
      </c>
      <c r="B3931">
        <v>575</v>
      </c>
      <c r="C3931">
        <v>199</v>
      </c>
      <c r="D3931">
        <v>7436.2</v>
      </c>
      <c r="E3931">
        <v>188</v>
      </c>
      <c r="F3931">
        <v>8304.2000000000007</v>
      </c>
      <c r="G3931">
        <v>44.171277000000003</v>
      </c>
      <c r="H3931">
        <v>36.854999999999997</v>
      </c>
      <c r="I3931">
        <v>7.3162770000000004</v>
      </c>
      <c r="J3931">
        <v>1.198515</v>
      </c>
      <c r="K3931">
        <v>0</v>
      </c>
      <c r="L3931">
        <v>0</v>
      </c>
      <c r="M3931">
        <v>11</v>
      </c>
      <c r="N3931">
        <v>-868</v>
      </c>
      <c r="O3931">
        <v>5.5276379999999996</v>
      </c>
      <c r="P3931">
        <v>5</v>
      </c>
      <c r="Q3931">
        <v>2.5125630000000001</v>
      </c>
      <c r="R3931" t="s">
        <v>43</v>
      </c>
      <c r="S3931" t="s">
        <v>43</v>
      </c>
    </row>
    <row r="3932" spans="1:19">
      <c r="A3932">
        <v>2363</v>
      </c>
      <c r="B3932">
        <v>1416</v>
      </c>
      <c r="C3932">
        <v>198</v>
      </c>
      <c r="D3932">
        <v>9675.23</v>
      </c>
      <c r="E3932">
        <v>192</v>
      </c>
      <c r="F3932">
        <v>10144.23</v>
      </c>
      <c r="G3932">
        <v>52.834530999999998</v>
      </c>
      <c r="H3932">
        <v>44.005000000000003</v>
      </c>
      <c r="I3932">
        <v>8.8295309999999994</v>
      </c>
      <c r="J3932">
        <v>1.2006479999999999</v>
      </c>
      <c r="K3932">
        <v>0</v>
      </c>
      <c r="L3932">
        <v>0</v>
      </c>
      <c r="M3932">
        <v>6</v>
      </c>
      <c r="N3932">
        <v>-469</v>
      </c>
      <c r="O3932">
        <v>3.030303</v>
      </c>
      <c r="P3932">
        <v>5</v>
      </c>
      <c r="Q3932">
        <v>2.5252530000000002</v>
      </c>
      <c r="R3932" t="s">
        <v>43</v>
      </c>
      <c r="S3932" t="s">
        <v>43</v>
      </c>
    </row>
    <row r="3933" spans="1:19">
      <c r="A3933">
        <v>3071</v>
      </c>
      <c r="B3933">
        <v>742</v>
      </c>
      <c r="C3933">
        <v>198</v>
      </c>
      <c r="D3933">
        <v>20327.87</v>
      </c>
      <c r="E3933">
        <v>178</v>
      </c>
      <c r="F3933">
        <v>23310.87</v>
      </c>
      <c r="G3933">
        <v>130.95994400000001</v>
      </c>
      <c r="H3933">
        <v>84.5</v>
      </c>
      <c r="I3933">
        <v>46.459944</v>
      </c>
      <c r="J3933">
        <v>1.549822</v>
      </c>
      <c r="K3933">
        <v>0</v>
      </c>
      <c r="L3933">
        <v>0</v>
      </c>
      <c r="M3933">
        <v>20</v>
      </c>
      <c r="N3933">
        <v>-2983</v>
      </c>
      <c r="O3933">
        <v>10.10101</v>
      </c>
      <c r="P3933">
        <v>3</v>
      </c>
      <c r="Q3933">
        <v>1.5151520000000001</v>
      </c>
      <c r="R3933" t="s">
        <v>43</v>
      </c>
      <c r="S3933" t="s">
        <v>43</v>
      </c>
    </row>
    <row r="3934" spans="1:19">
      <c r="A3934">
        <v>4726</v>
      </c>
      <c r="B3934">
        <v>1525</v>
      </c>
      <c r="C3934">
        <v>197</v>
      </c>
      <c r="D3934">
        <v>7567.77</v>
      </c>
      <c r="E3934">
        <v>191</v>
      </c>
      <c r="F3934">
        <v>8189.77</v>
      </c>
      <c r="G3934">
        <v>42.878377</v>
      </c>
      <c r="H3934">
        <v>19.68</v>
      </c>
      <c r="I3934">
        <v>23.198377000000001</v>
      </c>
      <c r="J3934">
        <v>2.178779</v>
      </c>
      <c r="K3934">
        <v>0</v>
      </c>
      <c r="L3934">
        <v>0</v>
      </c>
      <c r="M3934">
        <v>6</v>
      </c>
      <c r="N3934">
        <v>-622</v>
      </c>
      <c r="O3934">
        <v>3.0456850000000002</v>
      </c>
      <c r="P3934">
        <v>6</v>
      </c>
      <c r="Q3934">
        <v>3.0456850000000002</v>
      </c>
      <c r="R3934" t="s">
        <v>43</v>
      </c>
      <c r="S3934" t="s">
        <v>43</v>
      </c>
    </row>
    <row r="3935" spans="1:19">
      <c r="A3935">
        <v>4410</v>
      </c>
      <c r="B3935">
        <v>1649</v>
      </c>
      <c r="C3935">
        <v>196</v>
      </c>
      <c r="D3935">
        <v>9999.0400000000009</v>
      </c>
      <c r="E3935">
        <v>195</v>
      </c>
      <c r="F3935">
        <v>10343.040000000001</v>
      </c>
      <c r="G3935">
        <v>53.041231000000003</v>
      </c>
      <c r="H3935">
        <v>24.92</v>
      </c>
      <c r="I3935">
        <v>28.121231000000002</v>
      </c>
      <c r="J3935">
        <v>2.12846</v>
      </c>
      <c r="K3935">
        <v>0</v>
      </c>
      <c r="L3935">
        <v>0</v>
      </c>
      <c r="M3935">
        <v>1</v>
      </c>
      <c r="N3935">
        <v>-344</v>
      </c>
      <c r="O3935">
        <v>0.51020399999999999</v>
      </c>
      <c r="P3935">
        <v>0</v>
      </c>
      <c r="Q3935">
        <v>0</v>
      </c>
      <c r="R3935" t="s">
        <v>43</v>
      </c>
      <c r="S3935" t="s">
        <v>43</v>
      </c>
    </row>
    <row r="3936" spans="1:19">
      <c r="A3936">
        <v>1391</v>
      </c>
      <c r="B3936">
        <v>59</v>
      </c>
      <c r="C3936">
        <v>193</v>
      </c>
      <c r="D3936">
        <v>3000.55</v>
      </c>
      <c r="E3936">
        <v>191</v>
      </c>
      <c r="F3936">
        <v>3140.55</v>
      </c>
      <c r="G3936">
        <v>16.44267</v>
      </c>
      <c r="H3936">
        <v>2.36</v>
      </c>
      <c r="I3936">
        <v>14.08267</v>
      </c>
      <c r="J3936">
        <v>6.9672330000000002</v>
      </c>
      <c r="K3936">
        <v>0</v>
      </c>
      <c r="L3936">
        <v>0</v>
      </c>
      <c r="M3936">
        <v>2</v>
      </c>
      <c r="N3936">
        <v>-140</v>
      </c>
      <c r="O3936">
        <v>1.0362690000000001</v>
      </c>
      <c r="P3936">
        <v>5</v>
      </c>
      <c r="Q3936">
        <v>2.5906739999999999</v>
      </c>
      <c r="R3936" t="s">
        <v>43</v>
      </c>
      <c r="S3936" t="s">
        <v>43</v>
      </c>
    </row>
    <row r="3937" spans="1:19">
      <c r="A3937">
        <v>2778</v>
      </c>
      <c r="B3937">
        <v>346</v>
      </c>
      <c r="C3937">
        <v>193</v>
      </c>
      <c r="D3937">
        <v>9230.84</v>
      </c>
      <c r="E3937">
        <v>189</v>
      </c>
      <c r="F3937">
        <v>9966.84</v>
      </c>
      <c r="G3937">
        <v>52.734603</v>
      </c>
      <c r="H3937">
        <v>36.54</v>
      </c>
      <c r="I3937">
        <v>16.194603000000001</v>
      </c>
      <c r="J3937">
        <v>1.4432020000000001</v>
      </c>
      <c r="K3937">
        <v>0</v>
      </c>
      <c r="L3937">
        <v>0</v>
      </c>
      <c r="M3937">
        <v>4</v>
      </c>
      <c r="N3937">
        <v>-736</v>
      </c>
      <c r="O3937">
        <v>2.0725389999999999</v>
      </c>
      <c r="P3937">
        <v>2</v>
      </c>
      <c r="Q3937">
        <v>1.0362690000000001</v>
      </c>
      <c r="R3937" t="s">
        <v>43</v>
      </c>
      <c r="S3937" t="s">
        <v>43</v>
      </c>
    </row>
    <row r="3938" spans="1:19">
      <c r="A3938">
        <v>5731</v>
      </c>
      <c r="B3938">
        <v>1875</v>
      </c>
      <c r="C3938">
        <v>191</v>
      </c>
      <c r="D3938">
        <v>10694.82</v>
      </c>
      <c r="E3938">
        <v>186</v>
      </c>
      <c r="F3938">
        <v>11372.82</v>
      </c>
      <c r="G3938">
        <v>61.144193999999999</v>
      </c>
      <c r="H3938">
        <v>53.65</v>
      </c>
      <c r="I3938">
        <v>7.4941940000000002</v>
      </c>
      <c r="J3938">
        <v>1.1396869999999999</v>
      </c>
      <c r="K3938">
        <v>0</v>
      </c>
      <c r="L3938">
        <v>0</v>
      </c>
      <c r="M3938">
        <v>5</v>
      </c>
      <c r="N3938">
        <v>-678</v>
      </c>
      <c r="O3938">
        <v>2.617801</v>
      </c>
      <c r="P3938">
        <v>3</v>
      </c>
      <c r="Q3938">
        <v>1.570681</v>
      </c>
      <c r="R3938" t="s">
        <v>43</v>
      </c>
      <c r="S3938" t="s">
        <v>43</v>
      </c>
    </row>
    <row r="3939" spans="1:19">
      <c r="A3939">
        <v>4416</v>
      </c>
      <c r="B3939">
        <v>954</v>
      </c>
      <c r="C3939">
        <v>191</v>
      </c>
      <c r="D3939">
        <v>7704.45</v>
      </c>
      <c r="E3939">
        <v>185</v>
      </c>
      <c r="F3939">
        <v>8593.4500000000007</v>
      </c>
      <c r="G3939">
        <v>46.451081000000002</v>
      </c>
      <c r="H3939">
        <v>35.979999999999997</v>
      </c>
      <c r="I3939">
        <v>10.471081</v>
      </c>
      <c r="J3939">
        <v>1.2910250000000001</v>
      </c>
      <c r="K3939">
        <v>0</v>
      </c>
      <c r="L3939">
        <v>0</v>
      </c>
      <c r="M3939">
        <v>6</v>
      </c>
      <c r="N3939">
        <v>-889</v>
      </c>
      <c r="O3939">
        <v>3.1413609999999998</v>
      </c>
      <c r="P3939">
        <v>24</v>
      </c>
      <c r="Q3939">
        <v>12.565445</v>
      </c>
      <c r="R3939" t="s">
        <v>43</v>
      </c>
      <c r="S3939" t="s">
        <v>43</v>
      </c>
    </row>
    <row r="3940" spans="1:19">
      <c r="A3940">
        <v>3994</v>
      </c>
      <c r="B3940">
        <v>1104</v>
      </c>
      <c r="C3940">
        <v>187</v>
      </c>
      <c r="D3940">
        <v>8313.6200000000008</v>
      </c>
      <c r="E3940">
        <v>180</v>
      </c>
      <c r="F3940">
        <v>9123.6200000000008</v>
      </c>
      <c r="G3940">
        <v>50.686777999999997</v>
      </c>
      <c r="H3940">
        <v>39.225000000000001</v>
      </c>
      <c r="I3940">
        <v>11.461778000000001</v>
      </c>
      <c r="J3940">
        <v>1.292206</v>
      </c>
      <c r="K3940">
        <v>0</v>
      </c>
      <c r="L3940">
        <v>0</v>
      </c>
      <c r="M3940">
        <v>7</v>
      </c>
      <c r="N3940">
        <v>-810</v>
      </c>
      <c r="O3940">
        <v>3.7433160000000001</v>
      </c>
      <c r="P3940">
        <v>6</v>
      </c>
      <c r="Q3940">
        <v>3.2085560000000002</v>
      </c>
      <c r="R3940" t="s">
        <v>43</v>
      </c>
      <c r="S3940" t="s">
        <v>43</v>
      </c>
    </row>
    <row r="3941" spans="1:19">
      <c r="A3941">
        <v>5230</v>
      </c>
      <c r="B3941">
        <v>1241</v>
      </c>
      <c r="C3941">
        <v>186</v>
      </c>
      <c r="D3941">
        <v>16731.66</v>
      </c>
      <c r="E3941">
        <v>183</v>
      </c>
      <c r="F3941">
        <v>16975.66</v>
      </c>
      <c r="G3941">
        <v>92.763169000000005</v>
      </c>
      <c r="H3941">
        <v>87.87</v>
      </c>
      <c r="I3941">
        <v>4.8931690000000003</v>
      </c>
      <c r="J3941">
        <v>1.0556859999999999</v>
      </c>
      <c r="K3941">
        <v>0</v>
      </c>
      <c r="L3941">
        <v>0</v>
      </c>
      <c r="M3941">
        <v>3</v>
      </c>
      <c r="N3941">
        <v>-244</v>
      </c>
      <c r="O3941">
        <v>1.612903</v>
      </c>
      <c r="P3941">
        <v>9</v>
      </c>
      <c r="Q3941">
        <v>4.8387099999999998</v>
      </c>
      <c r="R3941" t="s">
        <v>43</v>
      </c>
      <c r="S3941" t="s">
        <v>43</v>
      </c>
    </row>
    <row r="3942" spans="1:19">
      <c r="A3942">
        <v>5736</v>
      </c>
      <c r="B3942">
        <v>1358</v>
      </c>
      <c r="C3942">
        <v>185</v>
      </c>
      <c r="D3942">
        <v>3682.11</v>
      </c>
      <c r="E3942">
        <v>182</v>
      </c>
      <c r="F3942">
        <v>3863.11</v>
      </c>
      <c r="G3942">
        <v>21.225878999999999</v>
      </c>
      <c r="H3942">
        <v>5.33</v>
      </c>
      <c r="I3942">
        <v>15.895879000000001</v>
      </c>
      <c r="J3942">
        <v>3.9823409999999999</v>
      </c>
      <c r="K3942">
        <v>0</v>
      </c>
      <c r="L3942">
        <v>0</v>
      </c>
      <c r="M3942">
        <v>3</v>
      </c>
      <c r="N3942">
        <v>-181</v>
      </c>
      <c r="O3942">
        <v>1.6216219999999999</v>
      </c>
      <c r="P3942">
        <v>0</v>
      </c>
      <c r="Q3942">
        <v>0</v>
      </c>
      <c r="R3942" t="s">
        <v>43</v>
      </c>
      <c r="S3942" t="s">
        <v>43</v>
      </c>
    </row>
    <row r="3943" spans="1:19">
      <c r="A3943">
        <v>3202</v>
      </c>
      <c r="B3943">
        <v>1137</v>
      </c>
      <c r="C3943">
        <v>183</v>
      </c>
      <c r="D3943">
        <v>8041.53</v>
      </c>
      <c r="E3943">
        <v>174</v>
      </c>
      <c r="F3943">
        <v>8701.5300000000007</v>
      </c>
      <c r="G3943">
        <v>50.008792999999997</v>
      </c>
      <c r="H3943">
        <v>38.024999999999999</v>
      </c>
      <c r="I3943">
        <v>11.983793</v>
      </c>
      <c r="J3943">
        <v>1.315156</v>
      </c>
      <c r="K3943">
        <v>0</v>
      </c>
      <c r="L3943">
        <v>0</v>
      </c>
      <c r="M3943">
        <v>9</v>
      </c>
      <c r="N3943">
        <v>-660</v>
      </c>
      <c r="O3943">
        <v>4.9180330000000003</v>
      </c>
      <c r="P3943">
        <v>1</v>
      </c>
      <c r="Q3943">
        <v>0.54644800000000004</v>
      </c>
      <c r="R3943" t="s">
        <v>43</v>
      </c>
      <c r="S3943" t="s">
        <v>43</v>
      </c>
    </row>
    <row r="3944" spans="1:19">
      <c r="A3944">
        <v>3421</v>
      </c>
      <c r="B3944">
        <v>728</v>
      </c>
      <c r="C3944">
        <v>182</v>
      </c>
      <c r="D3944">
        <v>5088.16</v>
      </c>
      <c r="E3944">
        <v>163</v>
      </c>
      <c r="F3944">
        <v>7211.16</v>
      </c>
      <c r="G3944">
        <v>44.240245000000002</v>
      </c>
      <c r="H3944">
        <v>14.49</v>
      </c>
      <c r="I3944">
        <v>29.750245</v>
      </c>
      <c r="J3944">
        <v>3.0531570000000001</v>
      </c>
      <c r="K3944">
        <v>0</v>
      </c>
      <c r="L3944">
        <v>0</v>
      </c>
      <c r="M3944">
        <v>19</v>
      </c>
      <c r="N3944">
        <v>-2123</v>
      </c>
      <c r="O3944">
        <v>10.43956</v>
      </c>
      <c r="P3944">
        <v>1</v>
      </c>
      <c r="Q3944">
        <v>0.54945100000000002</v>
      </c>
      <c r="R3944" t="s">
        <v>43</v>
      </c>
      <c r="S3944" t="s">
        <v>43</v>
      </c>
    </row>
    <row r="3945" spans="1:19">
      <c r="A3945">
        <v>4068</v>
      </c>
      <c r="B3945">
        <v>59</v>
      </c>
      <c r="C3945">
        <v>182</v>
      </c>
      <c r="D3945">
        <v>4432.6899999999996</v>
      </c>
      <c r="E3945">
        <v>179</v>
      </c>
      <c r="F3945">
        <v>4984.6899999999996</v>
      </c>
      <c r="G3945">
        <v>27.847429999999999</v>
      </c>
      <c r="H3945">
        <v>2.58</v>
      </c>
      <c r="I3945">
        <v>25.267430000000001</v>
      </c>
      <c r="J3945">
        <v>10.793578</v>
      </c>
      <c r="K3945">
        <v>0</v>
      </c>
      <c r="L3945">
        <v>0</v>
      </c>
      <c r="M3945">
        <v>3</v>
      </c>
      <c r="N3945">
        <v>-552</v>
      </c>
      <c r="O3945">
        <v>1.648352</v>
      </c>
      <c r="P3945">
        <v>4</v>
      </c>
      <c r="Q3945">
        <v>2.1978019999999998</v>
      </c>
      <c r="R3945" t="s">
        <v>43</v>
      </c>
      <c r="S3945" t="s">
        <v>43</v>
      </c>
    </row>
    <row r="3946" spans="1:19">
      <c r="A3946">
        <v>1389</v>
      </c>
      <c r="B3946">
        <v>961</v>
      </c>
      <c r="C3946">
        <v>181</v>
      </c>
      <c r="D3946">
        <v>6392.21</v>
      </c>
      <c r="E3946">
        <v>166</v>
      </c>
      <c r="F3946">
        <v>7277.21</v>
      </c>
      <c r="G3946">
        <v>43.838614</v>
      </c>
      <c r="H3946">
        <v>36.975000000000001</v>
      </c>
      <c r="I3946">
        <v>6.8636140000000001</v>
      </c>
      <c r="J3946">
        <v>1.185629</v>
      </c>
      <c r="K3946">
        <v>6</v>
      </c>
      <c r="L3946">
        <v>3.3149169999999999</v>
      </c>
      <c r="M3946">
        <v>9</v>
      </c>
      <c r="N3946">
        <v>-885</v>
      </c>
      <c r="O3946">
        <v>4.9723759999999997</v>
      </c>
      <c r="P3946">
        <v>2</v>
      </c>
      <c r="Q3946">
        <v>1.1049720000000001</v>
      </c>
      <c r="R3946" t="s">
        <v>43</v>
      </c>
      <c r="S3946" t="s">
        <v>43</v>
      </c>
    </row>
    <row r="3947" spans="1:19">
      <c r="A3947">
        <v>3416</v>
      </c>
      <c r="B3947">
        <v>847</v>
      </c>
      <c r="C3947">
        <v>179</v>
      </c>
      <c r="D3947">
        <v>13511.69</v>
      </c>
      <c r="E3947">
        <v>177</v>
      </c>
      <c r="F3947">
        <v>13652.69</v>
      </c>
      <c r="G3947">
        <v>77.133842000000001</v>
      </c>
      <c r="H3947">
        <v>80</v>
      </c>
      <c r="I3947">
        <v>-2.866158</v>
      </c>
      <c r="J3947">
        <v>0.96417299999999995</v>
      </c>
      <c r="K3947">
        <v>0</v>
      </c>
      <c r="L3947">
        <v>0</v>
      </c>
      <c r="M3947">
        <v>2</v>
      </c>
      <c r="N3947">
        <v>-141</v>
      </c>
      <c r="O3947">
        <v>1.117318</v>
      </c>
      <c r="P3947">
        <v>3</v>
      </c>
      <c r="Q3947">
        <v>1.675978</v>
      </c>
      <c r="R3947" t="s">
        <v>43</v>
      </c>
      <c r="S3947" t="s">
        <v>43</v>
      </c>
    </row>
    <row r="3948" spans="1:19">
      <c r="A3948">
        <v>3885</v>
      </c>
      <c r="B3948">
        <v>1243</v>
      </c>
      <c r="C3948">
        <v>176</v>
      </c>
      <c r="D3948">
        <v>2273.4699999999998</v>
      </c>
      <c r="E3948">
        <v>172</v>
      </c>
      <c r="F3948">
        <v>2544.4699999999998</v>
      </c>
      <c r="G3948">
        <v>14.793430000000001</v>
      </c>
      <c r="H3948">
        <v>11.494999999999999</v>
      </c>
      <c r="I3948">
        <v>3.2984300000000002</v>
      </c>
      <c r="J3948">
        <v>1.286945</v>
      </c>
      <c r="K3948">
        <v>0</v>
      </c>
      <c r="L3948">
        <v>0</v>
      </c>
      <c r="M3948">
        <v>4</v>
      </c>
      <c r="N3948">
        <v>-271</v>
      </c>
      <c r="O3948">
        <v>2.2727270000000002</v>
      </c>
      <c r="P3948">
        <v>0</v>
      </c>
      <c r="Q3948">
        <v>0</v>
      </c>
      <c r="R3948" t="s">
        <v>43</v>
      </c>
      <c r="S3948" t="s">
        <v>43</v>
      </c>
    </row>
    <row r="3949" spans="1:19">
      <c r="A3949">
        <v>5051</v>
      </c>
      <c r="B3949">
        <v>1876</v>
      </c>
      <c r="C3949">
        <v>176</v>
      </c>
      <c r="D3949">
        <v>5635.82</v>
      </c>
      <c r="E3949">
        <v>144</v>
      </c>
      <c r="F3949">
        <v>6406.06</v>
      </c>
      <c r="G3949">
        <v>44.486528</v>
      </c>
      <c r="H3949">
        <v>23.76</v>
      </c>
      <c r="I3949">
        <v>20.726527999999998</v>
      </c>
      <c r="J3949">
        <v>1.8723289999999999</v>
      </c>
      <c r="K3949">
        <v>21</v>
      </c>
      <c r="L3949">
        <v>11.931818</v>
      </c>
      <c r="M3949">
        <v>11</v>
      </c>
      <c r="N3949">
        <v>-770.24</v>
      </c>
      <c r="O3949">
        <v>6.25</v>
      </c>
      <c r="P3949">
        <v>2</v>
      </c>
      <c r="Q3949">
        <v>1.1363639999999999</v>
      </c>
      <c r="R3949" t="s">
        <v>43</v>
      </c>
      <c r="S3949" t="s">
        <v>43</v>
      </c>
    </row>
    <row r="3950" spans="1:19">
      <c r="A3950">
        <v>77</v>
      </c>
      <c r="B3950">
        <v>478</v>
      </c>
      <c r="C3950">
        <v>175</v>
      </c>
      <c r="D3950">
        <v>1340.92</v>
      </c>
      <c r="E3950">
        <v>175</v>
      </c>
      <c r="F3950">
        <v>1340.92</v>
      </c>
      <c r="G3950">
        <v>7.6623999999999999</v>
      </c>
      <c r="H3950">
        <v>8</v>
      </c>
      <c r="I3950">
        <v>-0.33760000000000001</v>
      </c>
      <c r="J3950">
        <v>0.95779999999999998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2</v>
      </c>
      <c r="Q3950">
        <v>1.142857</v>
      </c>
      <c r="R3950" t="s">
        <v>43</v>
      </c>
      <c r="S3950" t="s">
        <v>43</v>
      </c>
    </row>
    <row r="3951" spans="1:19">
      <c r="A3951">
        <v>1030</v>
      </c>
      <c r="B3951">
        <v>248</v>
      </c>
      <c r="C3951">
        <v>175</v>
      </c>
      <c r="D3951">
        <v>7420.12</v>
      </c>
      <c r="E3951">
        <v>174</v>
      </c>
      <c r="F3951">
        <v>7691.12</v>
      </c>
      <c r="G3951">
        <v>44.201839</v>
      </c>
      <c r="H3951">
        <v>34.340000000000003</v>
      </c>
      <c r="I3951">
        <v>9.8618389999999998</v>
      </c>
      <c r="J3951">
        <v>1.287182</v>
      </c>
      <c r="K3951">
        <v>0</v>
      </c>
      <c r="L3951">
        <v>0</v>
      </c>
      <c r="M3951">
        <v>1</v>
      </c>
      <c r="N3951">
        <v>-271</v>
      </c>
      <c r="O3951">
        <v>0.57142899999999996</v>
      </c>
      <c r="P3951">
        <v>8</v>
      </c>
      <c r="Q3951">
        <v>4.5714290000000002</v>
      </c>
      <c r="R3951" t="s">
        <v>43</v>
      </c>
      <c r="S3951" t="s">
        <v>43</v>
      </c>
    </row>
    <row r="3952" spans="1:19">
      <c r="A3952">
        <v>4076</v>
      </c>
      <c r="B3952">
        <v>547</v>
      </c>
      <c r="C3952">
        <v>174</v>
      </c>
      <c r="D3952">
        <v>3701.54</v>
      </c>
      <c r="E3952">
        <v>170</v>
      </c>
      <c r="F3952">
        <v>4028.54</v>
      </c>
      <c r="G3952">
        <v>23.697293999999999</v>
      </c>
      <c r="H3952">
        <v>11.1</v>
      </c>
      <c r="I3952">
        <v>12.597294</v>
      </c>
      <c r="J3952">
        <v>2.1348910000000001</v>
      </c>
      <c r="K3952">
        <v>0</v>
      </c>
      <c r="L3952">
        <v>0</v>
      </c>
      <c r="M3952">
        <v>4</v>
      </c>
      <c r="N3952">
        <v>-327</v>
      </c>
      <c r="O3952">
        <v>2.298851</v>
      </c>
      <c r="P3952">
        <v>5</v>
      </c>
      <c r="Q3952">
        <v>2.8735629999999999</v>
      </c>
      <c r="R3952" t="s">
        <v>43</v>
      </c>
      <c r="S3952" t="s">
        <v>43</v>
      </c>
    </row>
    <row r="3953" spans="1:19">
      <c r="A3953">
        <v>5326</v>
      </c>
      <c r="B3953">
        <v>1060</v>
      </c>
      <c r="C3953">
        <v>173</v>
      </c>
      <c r="D3953">
        <v>11545.98</v>
      </c>
      <c r="E3953">
        <v>164</v>
      </c>
      <c r="F3953">
        <v>12778.98</v>
      </c>
      <c r="G3953">
        <v>77.920609999999996</v>
      </c>
      <c r="H3953">
        <v>50.33</v>
      </c>
      <c r="I3953">
        <v>27.590610000000002</v>
      </c>
      <c r="J3953">
        <v>1.5481940000000001</v>
      </c>
      <c r="K3953">
        <v>0</v>
      </c>
      <c r="L3953">
        <v>0</v>
      </c>
      <c r="M3953">
        <v>9</v>
      </c>
      <c r="N3953">
        <v>-1233</v>
      </c>
      <c r="O3953">
        <v>5.202312</v>
      </c>
      <c r="P3953">
        <v>5</v>
      </c>
      <c r="Q3953">
        <v>2.8901729999999999</v>
      </c>
      <c r="R3953" t="s">
        <v>43</v>
      </c>
      <c r="S3953" t="s">
        <v>43</v>
      </c>
    </row>
    <row r="3954" spans="1:19">
      <c r="A3954">
        <v>4469</v>
      </c>
      <c r="B3954">
        <v>1276</v>
      </c>
      <c r="C3954">
        <v>170</v>
      </c>
      <c r="D3954">
        <v>8919.27</v>
      </c>
      <c r="E3954">
        <v>168</v>
      </c>
      <c r="F3954">
        <v>9096.27</v>
      </c>
      <c r="G3954">
        <v>54.144463999999999</v>
      </c>
      <c r="H3954">
        <v>54.295000000000002</v>
      </c>
      <c r="I3954">
        <v>-0.150536</v>
      </c>
      <c r="J3954">
        <v>0.99722699999999997</v>
      </c>
      <c r="K3954">
        <v>0</v>
      </c>
      <c r="L3954">
        <v>0</v>
      </c>
      <c r="M3954">
        <v>2</v>
      </c>
      <c r="N3954">
        <v>-177</v>
      </c>
      <c r="O3954">
        <v>1.176471</v>
      </c>
      <c r="P3954">
        <v>3</v>
      </c>
      <c r="Q3954">
        <v>1.7647060000000001</v>
      </c>
      <c r="R3954" t="s">
        <v>43</v>
      </c>
      <c r="S3954" t="s">
        <v>43</v>
      </c>
    </row>
    <row r="3955" spans="1:19">
      <c r="A3955">
        <v>2281</v>
      </c>
      <c r="B3955">
        <v>155</v>
      </c>
      <c r="C3955">
        <v>170</v>
      </c>
      <c r="D3955">
        <v>3162.37</v>
      </c>
      <c r="E3955">
        <v>153</v>
      </c>
      <c r="F3955">
        <v>5019.37</v>
      </c>
      <c r="G3955">
        <v>32.806339999999999</v>
      </c>
      <c r="H3955">
        <v>16.670000000000002</v>
      </c>
      <c r="I3955">
        <v>16.136340000000001</v>
      </c>
      <c r="J3955">
        <v>1.9679869999999999</v>
      </c>
      <c r="K3955">
        <v>0</v>
      </c>
      <c r="L3955">
        <v>0</v>
      </c>
      <c r="M3955">
        <v>17</v>
      </c>
      <c r="N3955">
        <v>-1857</v>
      </c>
      <c r="O3955">
        <v>10</v>
      </c>
      <c r="P3955">
        <v>5</v>
      </c>
      <c r="Q3955">
        <v>2.941176</v>
      </c>
      <c r="R3955" t="s">
        <v>43</v>
      </c>
      <c r="S3955" t="s">
        <v>43</v>
      </c>
    </row>
    <row r="3956" spans="1:19">
      <c r="A3956">
        <v>2385</v>
      </c>
      <c r="B3956">
        <v>1187</v>
      </c>
      <c r="C3956">
        <v>170</v>
      </c>
      <c r="D3956">
        <v>3524.7</v>
      </c>
      <c r="E3956">
        <v>161</v>
      </c>
      <c r="F3956">
        <v>4338.7</v>
      </c>
      <c r="G3956">
        <v>26.948447000000002</v>
      </c>
      <c r="H3956">
        <v>13.37</v>
      </c>
      <c r="I3956">
        <v>13.578447000000001</v>
      </c>
      <c r="J3956">
        <v>2.0155910000000001</v>
      </c>
      <c r="K3956">
        <v>0</v>
      </c>
      <c r="L3956">
        <v>0</v>
      </c>
      <c r="M3956">
        <v>9</v>
      </c>
      <c r="N3956">
        <v>-814</v>
      </c>
      <c r="O3956">
        <v>5.2941180000000001</v>
      </c>
      <c r="P3956">
        <v>4</v>
      </c>
      <c r="Q3956">
        <v>2.3529409999999999</v>
      </c>
      <c r="R3956" t="s">
        <v>43</v>
      </c>
      <c r="S3956" t="s">
        <v>43</v>
      </c>
    </row>
    <row r="3957" spans="1:19">
      <c r="A3957">
        <v>2386</v>
      </c>
      <c r="B3957">
        <v>913</v>
      </c>
      <c r="C3957">
        <v>170</v>
      </c>
      <c r="D3957">
        <v>4165.46</v>
      </c>
      <c r="E3957">
        <v>157</v>
      </c>
      <c r="F3957">
        <v>5160.46</v>
      </c>
      <c r="G3957">
        <v>32.869171999999999</v>
      </c>
      <c r="H3957">
        <v>28.29</v>
      </c>
      <c r="I3957">
        <v>4.5791719999999998</v>
      </c>
      <c r="J3957">
        <v>1.1618649999999999</v>
      </c>
      <c r="K3957">
        <v>0</v>
      </c>
      <c r="L3957">
        <v>0</v>
      </c>
      <c r="M3957">
        <v>13</v>
      </c>
      <c r="N3957">
        <v>-995</v>
      </c>
      <c r="O3957">
        <v>7.6470589999999996</v>
      </c>
      <c r="P3957">
        <v>2</v>
      </c>
      <c r="Q3957">
        <v>1.176471</v>
      </c>
      <c r="R3957" t="s">
        <v>43</v>
      </c>
      <c r="S3957" t="s">
        <v>43</v>
      </c>
    </row>
    <row r="3958" spans="1:19">
      <c r="A3958">
        <v>2763</v>
      </c>
      <c r="B3958">
        <v>748</v>
      </c>
      <c r="C3958">
        <v>170</v>
      </c>
      <c r="D3958">
        <v>5226.82</v>
      </c>
      <c r="E3958">
        <v>161</v>
      </c>
      <c r="F3958">
        <v>6327.82</v>
      </c>
      <c r="G3958">
        <v>39.303229999999999</v>
      </c>
      <c r="H3958">
        <v>20.11</v>
      </c>
      <c r="I3958">
        <v>19.19323</v>
      </c>
      <c r="J3958">
        <v>1.954412</v>
      </c>
      <c r="K3958">
        <v>0</v>
      </c>
      <c r="L3958">
        <v>0</v>
      </c>
      <c r="M3958">
        <v>9</v>
      </c>
      <c r="N3958">
        <v>-1101</v>
      </c>
      <c r="O3958">
        <v>5.2941180000000001</v>
      </c>
      <c r="P3958">
        <v>1</v>
      </c>
      <c r="Q3958">
        <v>0.58823499999999995</v>
      </c>
      <c r="R3958" t="s">
        <v>43</v>
      </c>
      <c r="S3958" t="s">
        <v>43</v>
      </c>
    </row>
    <row r="3959" spans="1:19">
      <c r="A3959">
        <v>334</v>
      </c>
      <c r="B3959">
        <v>684</v>
      </c>
      <c r="C3959">
        <v>168</v>
      </c>
      <c r="D3959">
        <v>4861.6099999999997</v>
      </c>
      <c r="E3959">
        <v>166</v>
      </c>
      <c r="F3959">
        <v>5034.6099999999997</v>
      </c>
      <c r="G3959">
        <v>30.328976000000001</v>
      </c>
      <c r="H3959">
        <v>8.8049999999999997</v>
      </c>
      <c r="I3959">
        <v>21.523976000000001</v>
      </c>
      <c r="J3959">
        <v>3.4445169999999998</v>
      </c>
      <c r="K3959">
        <v>0</v>
      </c>
      <c r="L3959">
        <v>0</v>
      </c>
      <c r="M3959">
        <v>2</v>
      </c>
      <c r="N3959">
        <v>-173</v>
      </c>
      <c r="O3959">
        <v>1.1904760000000001</v>
      </c>
      <c r="P3959">
        <v>0</v>
      </c>
      <c r="Q3959">
        <v>0</v>
      </c>
      <c r="R3959" t="s">
        <v>43</v>
      </c>
      <c r="S3959" t="s">
        <v>43</v>
      </c>
    </row>
    <row r="3960" spans="1:19">
      <c r="A3960">
        <v>2991</v>
      </c>
      <c r="B3960">
        <v>90</v>
      </c>
      <c r="C3960">
        <v>167</v>
      </c>
      <c r="D3960">
        <v>10161.280000000001</v>
      </c>
      <c r="E3960">
        <v>156</v>
      </c>
      <c r="F3960">
        <v>12686.28</v>
      </c>
      <c r="G3960">
        <v>81.322308000000007</v>
      </c>
      <c r="H3960">
        <v>65.954999999999998</v>
      </c>
      <c r="I3960">
        <v>15.367308</v>
      </c>
      <c r="J3960">
        <v>1.2329969999999999</v>
      </c>
      <c r="K3960">
        <v>0</v>
      </c>
      <c r="L3960">
        <v>0</v>
      </c>
      <c r="M3960">
        <v>11</v>
      </c>
      <c r="N3960">
        <v>-2525</v>
      </c>
      <c r="O3960">
        <v>6.5868260000000003</v>
      </c>
      <c r="P3960">
        <v>3</v>
      </c>
      <c r="Q3960">
        <v>1.7964070000000001</v>
      </c>
      <c r="R3960" t="s">
        <v>43</v>
      </c>
      <c r="S3960" t="s">
        <v>43</v>
      </c>
    </row>
    <row r="3961" spans="1:19">
      <c r="A3961">
        <v>2389</v>
      </c>
      <c r="B3961">
        <v>1551</v>
      </c>
      <c r="C3961">
        <v>165</v>
      </c>
      <c r="D3961">
        <v>9573.99</v>
      </c>
      <c r="E3961">
        <v>162</v>
      </c>
      <c r="F3961">
        <v>10129.99</v>
      </c>
      <c r="G3961">
        <v>62.530802000000001</v>
      </c>
      <c r="H3961">
        <v>50.88</v>
      </c>
      <c r="I3961">
        <v>11.650802000000001</v>
      </c>
      <c r="J3961">
        <v>1.2289859999999999</v>
      </c>
      <c r="K3961">
        <v>0</v>
      </c>
      <c r="L3961">
        <v>0</v>
      </c>
      <c r="M3961">
        <v>3</v>
      </c>
      <c r="N3961">
        <v>-556</v>
      </c>
      <c r="O3961">
        <v>1.818182</v>
      </c>
      <c r="P3961">
        <v>3</v>
      </c>
      <c r="Q3961">
        <v>1.818182</v>
      </c>
      <c r="R3961" t="s">
        <v>43</v>
      </c>
      <c r="S3961" t="s">
        <v>43</v>
      </c>
    </row>
    <row r="3962" spans="1:19">
      <c r="A3962">
        <v>4324</v>
      </c>
      <c r="B3962">
        <v>1097</v>
      </c>
      <c r="C3962">
        <v>164</v>
      </c>
      <c r="D3962">
        <v>2946.57</v>
      </c>
      <c r="E3962">
        <v>154</v>
      </c>
      <c r="F3962">
        <v>3716.57</v>
      </c>
      <c r="G3962">
        <v>24.133571</v>
      </c>
      <c r="H3962">
        <v>12.175000000000001</v>
      </c>
      <c r="I3962">
        <v>11.958570999999999</v>
      </c>
      <c r="J3962">
        <v>1.9822230000000001</v>
      </c>
      <c r="K3962">
        <v>0</v>
      </c>
      <c r="L3962">
        <v>0</v>
      </c>
      <c r="M3962">
        <v>10</v>
      </c>
      <c r="N3962">
        <v>-770</v>
      </c>
      <c r="O3962">
        <v>6.0975609999999998</v>
      </c>
      <c r="P3962">
        <v>1</v>
      </c>
      <c r="Q3962">
        <v>0.60975599999999996</v>
      </c>
      <c r="R3962" t="s">
        <v>43</v>
      </c>
      <c r="S3962" t="s">
        <v>43</v>
      </c>
    </row>
    <row r="3963" spans="1:19">
      <c r="A3963">
        <v>4684</v>
      </c>
      <c r="B3963">
        <v>1070</v>
      </c>
      <c r="C3963">
        <v>158</v>
      </c>
      <c r="D3963">
        <v>4596.5</v>
      </c>
      <c r="E3963">
        <v>158</v>
      </c>
      <c r="F3963">
        <v>4596.5</v>
      </c>
      <c r="G3963">
        <v>29.091771999999999</v>
      </c>
      <c r="H3963">
        <v>31.23</v>
      </c>
      <c r="I3963">
        <v>-2.1382279999999998</v>
      </c>
      <c r="J3963">
        <v>0.93153300000000006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0.632911</v>
      </c>
      <c r="R3963" t="s">
        <v>43</v>
      </c>
      <c r="S3963" t="s">
        <v>43</v>
      </c>
    </row>
    <row r="3964" spans="1:19">
      <c r="A3964">
        <v>5041</v>
      </c>
      <c r="B3964">
        <v>113</v>
      </c>
      <c r="C3964">
        <v>152</v>
      </c>
      <c r="D3964">
        <v>15186.06</v>
      </c>
      <c r="E3964">
        <v>147</v>
      </c>
      <c r="F3964">
        <v>16031.06</v>
      </c>
      <c r="G3964">
        <v>109.05483</v>
      </c>
      <c r="H3964">
        <v>79.56</v>
      </c>
      <c r="I3964">
        <v>29.49483</v>
      </c>
      <c r="J3964">
        <v>1.3707240000000001</v>
      </c>
      <c r="K3964">
        <v>0</v>
      </c>
      <c r="L3964">
        <v>0</v>
      </c>
      <c r="M3964">
        <v>5</v>
      </c>
      <c r="N3964">
        <v>-845</v>
      </c>
      <c r="O3964">
        <v>3.2894739999999998</v>
      </c>
      <c r="P3964">
        <v>4</v>
      </c>
      <c r="Q3964">
        <v>2.6315789999999999</v>
      </c>
      <c r="R3964" t="s">
        <v>43</v>
      </c>
      <c r="S3964" t="s">
        <v>43</v>
      </c>
    </row>
    <row r="3965" spans="1:19">
      <c r="A3965">
        <v>5714</v>
      </c>
      <c r="B3965">
        <v>679</v>
      </c>
      <c r="C3965">
        <v>151</v>
      </c>
      <c r="D3965">
        <v>2567.38</v>
      </c>
      <c r="E3965">
        <v>148</v>
      </c>
      <c r="F3965">
        <v>2765.38</v>
      </c>
      <c r="G3965">
        <v>18.684999999999999</v>
      </c>
      <c r="H3965">
        <v>4.62</v>
      </c>
      <c r="I3965">
        <v>14.065</v>
      </c>
      <c r="J3965">
        <v>4.0443720000000001</v>
      </c>
      <c r="K3965">
        <v>0</v>
      </c>
      <c r="L3965">
        <v>0</v>
      </c>
      <c r="M3965">
        <v>3</v>
      </c>
      <c r="N3965">
        <v>-198</v>
      </c>
      <c r="O3965">
        <v>1.986755</v>
      </c>
      <c r="P3965">
        <v>3</v>
      </c>
      <c r="Q3965">
        <v>1.986755</v>
      </c>
      <c r="R3965" t="s">
        <v>43</v>
      </c>
      <c r="S3965" t="s">
        <v>43</v>
      </c>
    </row>
    <row r="3966" spans="1:19">
      <c r="A3966">
        <v>2787</v>
      </c>
      <c r="B3966">
        <v>1301</v>
      </c>
      <c r="C3966">
        <v>151</v>
      </c>
      <c r="D3966">
        <v>4978.18</v>
      </c>
      <c r="E3966">
        <v>149</v>
      </c>
      <c r="F3966">
        <v>5174.18</v>
      </c>
      <c r="G3966">
        <v>34.726039999999998</v>
      </c>
      <c r="H3966">
        <v>7.54</v>
      </c>
      <c r="I3966">
        <v>27.186039999999998</v>
      </c>
      <c r="J3966">
        <v>4.6055760000000001</v>
      </c>
      <c r="K3966">
        <v>0</v>
      </c>
      <c r="L3966">
        <v>0</v>
      </c>
      <c r="M3966">
        <v>2</v>
      </c>
      <c r="N3966">
        <v>-196</v>
      </c>
      <c r="O3966">
        <v>1.324503</v>
      </c>
      <c r="P3966">
        <v>3</v>
      </c>
      <c r="Q3966">
        <v>1.986755</v>
      </c>
      <c r="R3966" t="s">
        <v>43</v>
      </c>
      <c r="S3966" t="s">
        <v>43</v>
      </c>
    </row>
    <row r="3967" spans="1:19">
      <c r="A3967">
        <v>3203</v>
      </c>
      <c r="B3967">
        <v>1302</v>
      </c>
      <c r="C3967">
        <v>145</v>
      </c>
      <c r="D3967">
        <v>7384.62</v>
      </c>
      <c r="E3967">
        <v>139</v>
      </c>
      <c r="F3967">
        <v>7837.62</v>
      </c>
      <c r="G3967">
        <v>56.385755000000003</v>
      </c>
      <c r="H3967">
        <v>57.62</v>
      </c>
      <c r="I3967">
        <v>-1.234245</v>
      </c>
      <c r="J3967">
        <v>0.97858000000000001</v>
      </c>
      <c r="K3967">
        <v>0</v>
      </c>
      <c r="L3967">
        <v>0</v>
      </c>
      <c r="M3967">
        <v>6</v>
      </c>
      <c r="N3967">
        <v>-453</v>
      </c>
      <c r="O3967">
        <v>4.137931</v>
      </c>
      <c r="P3967">
        <v>7</v>
      </c>
      <c r="Q3967">
        <v>4.8275860000000002</v>
      </c>
      <c r="R3967" t="s">
        <v>43</v>
      </c>
      <c r="S3967" t="s">
        <v>43</v>
      </c>
    </row>
    <row r="3968" spans="1:19">
      <c r="A3968">
        <v>4485</v>
      </c>
      <c r="B3968">
        <v>1433</v>
      </c>
      <c r="C3968">
        <v>145</v>
      </c>
      <c r="D3968">
        <v>8039.05</v>
      </c>
      <c r="E3968">
        <v>139</v>
      </c>
      <c r="F3968">
        <v>9085.0499999999993</v>
      </c>
      <c r="G3968">
        <v>65.360072000000002</v>
      </c>
      <c r="H3968">
        <v>42.39</v>
      </c>
      <c r="I3968">
        <v>22.970071999999998</v>
      </c>
      <c r="J3968">
        <v>1.5418750000000001</v>
      </c>
      <c r="K3968">
        <v>0</v>
      </c>
      <c r="L3968">
        <v>0</v>
      </c>
      <c r="M3968">
        <v>6</v>
      </c>
      <c r="N3968">
        <v>-1046</v>
      </c>
      <c r="O3968">
        <v>4.137931</v>
      </c>
      <c r="P3968">
        <v>1</v>
      </c>
      <c r="Q3968">
        <v>0.68965500000000002</v>
      </c>
      <c r="R3968" t="s">
        <v>43</v>
      </c>
      <c r="S3968" t="s">
        <v>43</v>
      </c>
    </row>
    <row r="3969" spans="1:19">
      <c r="A3969">
        <v>3184</v>
      </c>
      <c r="B3969">
        <v>1552</v>
      </c>
      <c r="C3969">
        <v>144</v>
      </c>
      <c r="D3969">
        <v>12870.29</v>
      </c>
      <c r="E3969">
        <v>137</v>
      </c>
      <c r="F3969">
        <v>13736.29</v>
      </c>
      <c r="G3969">
        <v>100.26489100000001</v>
      </c>
      <c r="H3969">
        <v>106</v>
      </c>
      <c r="I3969">
        <v>-5.7351089999999996</v>
      </c>
      <c r="J3969">
        <v>0.94589500000000004</v>
      </c>
      <c r="K3969">
        <v>0</v>
      </c>
      <c r="L3969">
        <v>0</v>
      </c>
      <c r="M3969">
        <v>7</v>
      </c>
      <c r="N3969">
        <v>-866</v>
      </c>
      <c r="O3969">
        <v>4.8611110000000002</v>
      </c>
      <c r="P3969">
        <v>11</v>
      </c>
      <c r="Q3969">
        <v>7.6388889999999998</v>
      </c>
      <c r="R3969" t="s">
        <v>43</v>
      </c>
      <c r="S3969" t="s">
        <v>42</v>
      </c>
    </row>
    <row r="3970" spans="1:19">
      <c r="A3970">
        <v>2758</v>
      </c>
      <c r="B3970">
        <v>1598</v>
      </c>
      <c r="C3970">
        <v>144</v>
      </c>
      <c r="D3970">
        <v>5136.57</v>
      </c>
      <c r="E3970">
        <v>137</v>
      </c>
      <c r="F3970">
        <v>6004.57</v>
      </c>
      <c r="G3970">
        <v>43.828977999999999</v>
      </c>
      <c r="H3970">
        <v>25.02</v>
      </c>
      <c r="I3970">
        <v>18.808978</v>
      </c>
      <c r="J3970">
        <v>1.7517579999999999</v>
      </c>
      <c r="K3970">
        <v>0</v>
      </c>
      <c r="L3970">
        <v>0</v>
      </c>
      <c r="M3970">
        <v>7</v>
      </c>
      <c r="N3970">
        <v>-868</v>
      </c>
      <c r="O3970">
        <v>4.8611110000000002</v>
      </c>
      <c r="P3970">
        <v>3</v>
      </c>
      <c r="Q3970">
        <v>2.0833330000000001</v>
      </c>
      <c r="R3970" t="s">
        <v>43</v>
      </c>
      <c r="S3970" t="s">
        <v>43</v>
      </c>
    </row>
    <row r="3971" spans="1:19">
      <c r="A3971">
        <v>4727</v>
      </c>
      <c r="B3971">
        <v>1183</v>
      </c>
      <c r="C3971">
        <v>143</v>
      </c>
      <c r="D3971">
        <v>5105.37</v>
      </c>
      <c r="E3971">
        <v>141</v>
      </c>
      <c r="F3971">
        <v>5883.37</v>
      </c>
      <c r="G3971">
        <v>41.726027999999999</v>
      </c>
      <c r="H3971">
        <v>36.61</v>
      </c>
      <c r="I3971">
        <v>5.116028</v>
      </c>
      <c r="J3971">
        <v>1.1397440000000001</v>
      </c>
      <c r="K3971">
        <v>0</v>
      </c>
      <c r="L3971">
        <v>0</v>
      </c>
      <c r="M3971">
        <v>2</v>
      </c>
      <c r="N3971">
        <v>-778</v>
      </c>
      <c r="O3971">
        <v>1.398601</v>
      </c>
      <c r="P3971">
        <v>3</v>
      </c>
      <c r="Q3971">
        <v>2.0979019999999999</v>
      </c>
      <c r="R3971" t="s">
        <v>43</v>
      </c>
      <c r="S3971" t="s">
        <v>43</v>
      </c>
    </row>
    <row r="3972" spans="1:19">
      <c r="A3972">
        <v>2380</v>
      </c>
      <c r="B3972">
        <v>875</v>
      </c>
      <c r="C3972">
        <v>142</v>
      </c>
      <c r="D3972">
        <v>5169.88</v>
      </c>
      <c r="E3972">
        <v>137</v>
      </c>
      <c r="F3972">
        <v>5539.88</v>
      </c>
      <c r="G3972">
        <v>40.437080000000002</v>
      </c>
      <c r="H3972">
        <v>34.33</v>
      </c>
      <c r="I3972">
        <v>6.1070799999999998</v>
      </c>
      <c r="J3972">
        <v>1.1778930000000001</v>
      </c>
      <c r="K3972">
        <v>0</v>
      </c>
      <c r="L3972">
        <v>0</v>
      </c>
      <c r="M3972">
        <v>5</v>
      </c>
      <c r="N3972">
        <v>-370</v>
      </c>
      <c r="O3972">
        <v>3.5211269999999999</v>
      </c>
      <c r="P3972">
        <v>0</v>
      </c>
      <c r="Q3972">
        <v>0</v>
      </c>
      <c r="R3972" t="s">
        <v>43</v>
      </c>
      <c r="S3972" t="s">
        <v>43</v>
      </c>
    </row>
    <row r="3973" spans="1:19">
      <c r="A3973">
        <v>2410</v>
      </c>
      <c r="B3973">
        <v>343</v>
      </c>
      <c r="C3973">
        <v>140</v>
      </c>
      <c r="D3973">
        <v>5119.6499999999996</v>
      </c>
      <c r="E3973">
        <v>130</v>
      </c>
      <c r="F3973">
        <v>5872.65</v>
      </c>
      <c r="G3973">
        <v>45.174230999999999</v>
      </c>
      <c r="H3973">
        <v>32.43</v>
      </c>
      <c r="I3973">
        <v>12.744230999999999</v>
      </c>
      <c r="J3973">
        <v>1.3929769999999999</v>
      </c>
      <c r="K3973">
        <v>0</v>
      </c>
      <c r="L3973">
        <v>0</v>
      </c>
      <c r="M3973">
        <v>10</v>
      </c>
      <c r="N3973">
        <v>-753</v>
      </c>
      <c r="O3973">
        <v>7.1428570000000002</v>
      </c>
      <c r="P3973">
        <v>0</v>
      </c>
      <c r="Q3973">
        <v>0</v>
      </c>
      <c r="R3973" t="s">
        <v>43</v>
      </c>
      <c r="S3973" t="s">
        <v>43</v>
      </c>
    </row>
    <row r="3974" spans="1:19">
      <c r="A3974">
        <v>3644</v>
      </c>
      <c r="B3974">
        <v>1194</v>
      </c>
      <c r="C3974">
        <v>135</v>
      </c>
      <c r="D3974">
        <v>3895.05</v>
      </c>
      <c r="E3974">
        <v>133</v>
      </c>
      <c r="F3974">
        <v>4071.05</v>
      </c>
      <c r="G3974">
        <v>30.609397999999999</v>
      </c>
      <c r="H3974">
        <v>24.44</v>
      </c>
      <c r="I3974">
        <v>6.1693980000000002</v>
      </c>
      <c r="J3974">
        <v>1.2524299999999999</v>
      </c>
      <c r="K3974">
        <v>0</v>
      </c>
      <c r="L3974">
        <v>0</v>
      </c>
      <c r="M3974">
        <v>2</v>
      </c>
      <c r="N3974">
        <v>-176</v>
      </c>
      <c r="O3974">
        <v>1.481481</v>
      </c>
      <c r="P3974">
        <v>1</v>
      </c>
      <c r="Q3974">
        <v>0.74074099999999998</v>
      </c>
      <c r="R3974" t="s">
        <v>43</v>
      </c>
      <c r="S3974" t="s">
        <v>43</v>
      </c>
    </row>
    <row r="3975" spans="1:19">
      <c r="A3975">
        <v>2979</v>
      </c>
      <c r="B3975">
        <v>16</v>
      </c>
      <c r="C3975">
        <v>134</v>
      </c>
      <c r="D3975">
        <v>9949.5499999999993</v>
      </c>
      <c r="E3975">
        <v>122</v>
      </c>
      <c r="F3975">
        <v>11649.55</v>
      </c>
      <c r="G3975">
        <v>95.488114999999993</v>
      </c>
      <c r="H3975">
        <v>63.774999999999999</v>
      </c>
      <c r="I3975">
        <v>31.713114999999998</v>
      </c>
      <c r="J3975">
        <v>1.497266</v>
      </c>
      <c r="K3975">
        <v>0</v>
      </c>
      <c r="L3975">
        <v>0</v>
      </c>
      <c r="M3975">
        <v>12</v>
      </c>
      <c r="N3975">
        <v>-1700</v>
      </c>
      <c r="O3975">
        <v>8.9552239999999994</v>
      </c>
      <c r="P3975">
        <v>3</v>
      </c>
      <c r="Q3975">
        <v>2.2388059999999999</v>
      </c>
      <c r="R3975" t="s">
        <v>43</v>
      </c>
      <c r="S3975" t="s">
        <v>43</v>
      </c>
    </row>
    <row r="3976" spans="1:19">
      <c r="A3976">
        <v>5537</v>
      </c>
      <c r="B3976">
        <v>375</v>
      </c>
      <c r="C3976">
        <v>133</v>
      </c>
      <c r="D3976">
        <v>2260.02</v>
      </c>
      <c r="E3976">
        <v>130</v>
      </c>
      <c r="F3976">
        <v>2486.02</v>
      </c>
      <c r="G3976">
        <v>19.123231000000001</v>
      </c>
      <c r="H3976">
        <v>1.47</v>
      </c>
      <c r="I3976">
        <v>17.653231000000002</v>
      </c>
      <c r="J3976">
        <v>13.009001</v>
      </c>
      <c r="K3976">
        <v>0</v>
      </c>
      <c r="L3976">
        <v>0</v>
      </c>
      <c r="M3976">
        <v>3</v>
      </c>
      <c r="N3976">
        <v>-226</v>
      </c>
      <c r="O3976">
        <v>2.2556389999999999</v>
      </c>
      <c r="P3976">
        <v>0</v>
      </c>
      <c r="Q3976">
        <v>0</v>
      </c>
      <c r="R3976" t="s">
        <v>43</v>
      </c>
      <c r="S3976" t="s">
        <v>43</v>
      </c>
    </row>
    <row r="3977" spans="1:19">
      <c r="A3977">
        <v>3066</v>
      </c>
      <c r="B3977">
        <v>173</v>
      </c>
      <c r="C3977">
        <v>129</v>
      </c>
      <c r="D3977">
        <v>2046.09</v>
      </c>
      <c r="E3977">
        <v>129</v>
      </c>
      <c r="F3977">
        <v>2046.09</v>
      </c>
      <c r="G3977">
        <v>15.861162999999999</v>
      </c>
      <c r="H3977">
        <v>2.52</v>
      </c>
      <c r="I3977">
        <v>13.341163</v>
      </c>
      <c r="J3977">
        <v>6.2941120000000002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3</v>
      </c>
      <c r="Q3977">
        <v>2.3255810000000001</v>
      </c>
      <c r="R3977" t="s">
        <v>43</v>
      </c>
      <c r="S3977" t="s">
        <v>43</v>
      </c>
    </row>
    <row r="3978" spans="1:19">
      <c r="A3978">
        <v>2563</v>
      </c>
      <c r="B3978">
        <v>721</v>
      </c>
      <c r="C3978">
        <v>128</v>
      </c>
      <c r="D3978">
        <v>4067.58</v>
      </c>
      <c r="E3978">
        <v>125</v>
      </c>
      <c r="F3978">
        <v>4298.58</v>
      </c>
      <c r="G3978">
        <v>34.388640000000002</v>
      </c>
      <c r="H3978">
        <v>14.22</v>
      </c>
      <c r="I3978">
        <v>20.16864</v>
      </c>
      <c r="J3978">
        <v>2.418329</v>
      </c>
      <c r="K3978">
        <v>0</v>
      </c>
      <c r="L3978">
        <v>0</v>
      </c>
      <c r="M3978">
        <v>3</v>
      </c>
      <c r="N3978">
        <v>-231</v>
      </c>
      <c r="O3978">
        <v>2.34375</v>
      </c>
      <c r="P3978">
        <v>1</v>
      </c>
      <c r="Q3978">
        <v>0.78125</v>
      </c>
      <c r="R3978" t="s">
        <v>43</v>
      </c>
      <c r="S3978" t="s">
        <v>43</v>
      </c>
    </row>
    <row r="3979" spans="1:19">
      <c r="A3979">
        <v>2788</v>
      </c>
      <c r="B3979">
        <v>1204</v>
      </c>
      <c r="C3979">
        <v>126</v>
      </c>
      <c r="D3979">
        <v>6785.83</v>
      </c>
      <c r="E3979">
        <v>126</v>
      </c>
      <c r="F3979">
        <v>6785.83</v>
      </c>
      <c r="G3979">
        <v>53.855794000000003</v>
      </c>
      <c r="H3979">
        <v>15.445</v>
      </c>
      <c r="I3979">
        <v>38.410794000000003</v>
      </c>
      <c r="J3979">
        <v>3.4869400000000002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2</v>
      </c>
      <c r="Q3979">
        <v>1.587302</v>
      </c>
      <c r="R3979" t="s">
        <v>43</v>
      </c>
      <c r="S3979" t="s">
        <v>43</v>
      </c>
    </row>
    <row r="3980" spans="1:19">
      <c r="A3980">
        <v>1339</v>
      </c>
      <c r="B3980">
        <v>200</v>
      </c>
      <c r="C3980">
        <v>124</v>
      </c>
      <c r="D3980">
        <v>3440.71</v>
      </c>
      <c r="E3980">
        <v>119</v>
      </c>
      <c r="F3980">
        <v>3836.71</v>
      </c>
      <c r="G3980">
        <v>32.241261000000002</v>
      </c>
      <c r="H3980">
        <v>31.23</v>
      </c>
      <c r="I3980">
        <v>1.011261</v>
      </c>
      <c r="J3980">
        <v>1.032381</v>
      </c>
      <c r="K3980">
        <v>0</v>
      </c>
      <c r="L3980">
        <v>0</v>
      </c>
      <c r="M3980">
        <v>5</v>
      </c>
      <c r="N3980">
        <v>-396</v>
      </c>
      <c r="O3980">
        <v>4.0322579999999997</v>
      </c>
      <c r="P3980">
        <v>6</v>
      </c>
      <c r="Q3980">
        <v>4.8387099999999998</v>
      </c>
      <c r="R3980" t="s">
        <v>43</v>
      </c>
      <c r="S3980" t="s">
        <v>43</v>
      </c>
    </row>
    <row r="3981" spans="1:19">
      <c r="A3981">
        <v>1386</v>
      </c>
      <c r="B3981">
        <v>1455</v>
      </c>
      <c r="C3981">
        <v>121</v>
      </c>
      <c r="D3981">
        <v>3294.01</v>
      </c>
      <c r="E3981">
        <v>116</v>
      </c>
      <c r="F3981">
        <v>4149.01</v>
      </c>
      <c r="G3981">
        <v>35.767327999999999</v>
      </c>
      <c r="H3981">
        <v>12.095000000000001</v>
      </c>
      <c r="I3981">
        <v>23.672328</v>
      </c>
      <c r="J3981">
        <v>2.9571999999999998</v>
      </c>
      <c r="K3981">
        <v>0</v>
      </c>
      <c r="L3981">
        <v>0</v>
      </c>
      <c r="M3981">
        <v>5</v>
      </c>
      <c r="N3981">
        <v>-855</v>
      </c>
      <c r="O3981">
        <v>4.132231</v>
      </c>
      <c r="P3981">
        <v>1</v>
      </c>
      <c r="Q3981">
        <v>0.82644600000000001</v>
      </c>
      <c r="R3981" t="s">
        <v>43</v>
      </c>
      <c r="S3981" t="s">
        <v>43</v>
      </c>
    </row>
    <row r="3982" spans="1:19">
      <c r="A3982">
        <v>4595</v>
      </c>
      <c r="B3982">
        <v>1799</v>
      </c>
      <c r="C3982">
        <v>121</v>
      </c>
      <c r="D3982">
        <v>635.99</v>
      </c>
      <c r="E3982">
        <v>121</v>
      </c>
      <c r="F3982">
        <v>635.99</v>
      </c>
      <c r="G3982">
        <v>5.2561159999999996</v>
      </c>
      <c r="H3982">
        <v>2.23</v>
      </c>
      <c r="I3982">
        <v>3.026116</v>
      </c>
      <c r="J3982">
        <v>2.3570030000000002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 t="s">
        <v>43</v>
      </c>
      <c r="S3982" t="s">
        <v>43</v>
      </c>
    </row>
    <row r="3983" spans="1:19">
      <c r="A3983">
        <v>5320</v>
      </c>
      <c r="B3983">
        <v>1248</v>
      </c>
      <c r="C3983">
        <v>120</v>
      </c>
      <c r="D3983">
        <v>4854.04</v>
      </c>
      <c r="E3983">
        <v>120</v>
      </c>
      <c r="F3983">
        <v>4854.04</v>
      </c>
      <c r="G3983">
        <v>40.450333000000001</v>
      </c>
      <c r="H3983">
        <v>26.05</v>
      </c>
      <c r="I3983">
        <v>14.400333</v>
      </c>
      <c r="J3983">
        <v>1.5527960000000001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</v>
      </c>
      <c r="Q3983">
        <v>0.83333299999999999</v>
      </c>
      <c r="R3983" t="s">
        <v>43</v>
      </c>
      <c r="S3983" t="s">
        <v>43</v>
      </c>
    </row>
    <row r="3984" spans="1:19">
      <c r="A3984">
        <v>3925</v>
      </c>
      <c r="B3984">
        <v>120</v>
      </c>
      <c r="C3984">
        <v>119</v>
      </c>
      <c r="D3984">
        <v>12850.45</v>
      </c>
      <c r="E3984">
        <v>112</v>
      </c>
      <c r="F3984">
        <v>14346.45</v>
      </c>
      <c r="G3984">
        <v>128.09330399999999</v>
      </c>
      <c r="H3984">
        <v>84.41</v>
      </c>
      <c r="I3984">
        <v>43.683304</v>
      </c>
      <c r="J3984">
        <v>1.5175129999999999</v>
      </c>
      <c r="K3984">
        <v>0</v>
      </c>
      <c r="L3984">
        <v>0</v>
      </c>
      <c r="M3984">
        <v>7</v>
      </c>
      <c r="N3984">
        <v>-1496</v>
      </c>
      <c r="O3984">
        <v>5.8823530000000002</v>
      </c>
      <c r="P3984">
        <v>1</v>
      </c>
      <c r="Q3984">
        <v>0.84033599999999997</v>
      </c>
      <c r="R3984" t="s">
        <v>43</v>
      </c>
      <c r="S3984" t="s">
        <v>43</v>
      </c>
    </row>
    <row r="3985" spans="1:19">
      <c r="A3985">
        <v>2488</v>
      </c>
      <c r="B3985">
        <v>696</v>
      </c>
      <c r="C3985">
        <v>117</v>
      </c>
      <c r="D3985">
        <v>16252.98</v>
      </c>
      <c r="E3985">
        <v>113</v>
      </c>
      <c r="F3985">
        <v>17207.98</v>
      </c>
      <c r="G3985">
        <v>152.28300899999999</v>
      </c>
      <c r="H3985">
        <v>72.23</v>
      </c>
      <c r="I3985">
        <v>80.053009000000003</v>
      </c>
      <c r="J3985">
        <v>2.1083069999999999</v>
      </c>
      <c r="K3985">
        <v>0</v>
      </c>
      <c r="L3985">
        <v>0</v>
      </c>
      <c r="M3985">
        <v>4</v>
      </c>
      <c r="N3985">
        <v>-955</v>
      </c>
      <c r="O3985">
        <v>3.418803</v>
      </c>
      <c r="P3985">
        <v>0</v>
      </c>
      <c r="Q3985">
        <v>0</v>
      </c>
      <c r="R3985" t="s">
        <v>43</v>
      </c>
      <c r="S3985" t="s">
        <v>43</v>
      </c>
    </row>
    <row r="3986" spans="1:19">
      <c r="A3986">
        <v>6024</v>
      </c>
      <c r="B3986">
        <v>1546</v>
      </c>
      <c r="C3986">
        <v>115</v>
      </c>
      <c r="D3986">
        <v>2304.2199999999998</v>
      </c>
      <c r="E3986">
        <v>107</v>
      </c>
      <c r="F3986">
        <v>3134.22</v>
      </c>
      <c r="G3986">
        <v>29.291775999999999</v>
      </c>
      <c r="H3986">
        <v>14.11</v>
      </c>
      <c r="I3986">
        <v>15.181775999999999</v>
      </c>
      <c r="J3986">
        <v>2.0759590000000001</v>
      </c>
      <c r="K3986">
        <v>0</v>
      </c>
      <c r="L3986">
        <v>0</v>
      </c>
      <c r="M3986">
        <v>8</v>
      </c>
      <c r="N3986">
        <v>-830</v>
      </c>
      <c r="O3986">
        <v>6.9565219999999997</v>
      </c>
      <c r="P3986">
        <v>2</v>
      </c>
      <c r="Q3986">
        <v>1.7391300000000001</v>
      </c>
      <c r="R3986" t="s">
        <v>43</v>
      </c>
      <c r="S3986" t="s">
        <v>43</v>
      </c>
    </row>
    <row r="3987" spans="1:19">
      <c r="A3987">
        <v>3569</v>
      </c>
      <c r="B3987">
        <v>162</v>
      </c>
      <c r="C3987">
        <v>113</v>
      </c>
      <c r="D3987">
        <v>10126.969999999999</v>
      </c>
      <c r="E3987">
        <v>110</v>
      </c>
      <c r="F3987">
        <v>10694.97</v>
      </c>
      <c r="G3987">
        <v>97.227000000000004</v>
      </c>
      <c r="H3987">
        <v>67.314999999999998</v>
      </c>
      <c r="I3987">
        <v>29.911999999999999</v>
      </c>
      <c r="J3987">
        <v>1.4443589999999999</v>
      </c>
      <c r="K3987">
        <v>0</v>
      </c>
      <c r="L3987">
        <v>0</v>
      </c>
      <c r="M3987">
        <v>3</v>
      </c>
      <c r="N3987">
        <v>-568</v>
      </c>
      <c r="O3987">
        <v>2.6548669999999999</v>
      </c>
      <c r="P3987">
        <v>4</v>
      </c>
      <c r="Q3987">
        <v>3.5398230000000002</v>
      </c>
      <c r="R3987" t="s">
        <v>43</v>
      </c>
      <c r="S3987" t="s">
        <v>43</v>
      </c>
    </row>
    <row r="3988" spans="1:19">
      <c r="A3988">
        <v>4909</v>
      </c>
      <c r="B3988">
        <v>1317</v>
      </c>
      <c r="C3988">
        <v>112</v>
      </c>
      <c r="D3988">
        <v>2055.29</v>
      </c>
      <c r="E3988">
        <v>109</v>
      </c>
      <c r="F3988">
        <v>2249.29</v>
      </c>
      <c r="G3988">
        <v>20.635687999999998</v>
      </c>
      <c r="H3988">
        <v>7.5</v>
      </c>
      <c r="I3988">
        <v>13.135688</v>
      </c>
      <c r="J3988">
        <v>2.7514249999999998</v>
      </c>
      <c r="K3988">
        <v>0</v>
      </c>
      <c r="L3988">
        <v>0</v>
      </c>
      <c r="M3988">
        <v>3</v>
      </c>
      <c r="N3988">
        <v>-194</v>
      </c>
      <c r="O3988">
        <v>2.6785709999999998</v>
      </c>
      <c r="P3988">
        <v>0</v>
      </c>
      <c r="Q3988">
        <v>0</v>
      </c>
      <c r="R3988" t="s">
        <v>43</v>
      </c>
      <c r="S3988" t="s">
        <v>43</v>
      </c>
    </row>
    <row r="3989" spans="1:19">
      <c r="A3989">
        <v>4915</v>
      </c>
      <c r="B3989">
        <v>906</v>
      </c>
      <c r="C3989">
        <v>111</v>
      </c>
      <c r="D3989">
        <v>3699.99</v>
      </c>
      <c r="E3989">
        <v>103</v>
      </c>
      <c r="F3989">
        <v>4781.99</v>
      </c>
      <c r="G3989">
        <v>46.427087</v>
      </c>
      <c r="H3989">
        <v>24.99</v>
      </c>
      <c r="I3989">
        <v>21.437086999999998</v>
      </c>
      <c r="J3989">
        <v>1.8578269999999999</v>
      </c>
      <c r="K3989">
        <v>0</v>
      </c>
      <c r="L3989">
        <v>0</v>
      </c>
      <c r="M3989">
        <v>8</v>
      </c>
      <c r="N3989">
        <v>-1082</v>
      </c>
      <c r="O3989">
        <v>7.2072070000000004</v>
      </c>
      <c r="P3989">
        <v>1</v>
      </c>
      <c r="Q3989">
        <v>0.90090099999999995</v>
      </c>
      <c r="R3989" t="s">
        <v>43</v>
      </c>
      <c r="S3989" t="s">
        <v>43</v>
      </c>
    </row>
    <row r="3990" spans="1:19">
      <c r="A3990">
        <v>76</v>
      </c>
      <c r="B3990">
        <v>462</v>
      </c>
      <c r="C3990">
        <v>110</v>
      </c>
      <c r="D3990">
        <v>4842.08</v>
      </c>
      <c r="E3990">
        <v>106</v>
      </c>
      <c r="F3990">
        <v>5183.08</v>
      </c>
      <c r="G3990">
        <v>48.896980999999997</v>
      </c>
      <c r="H3990">
        <v>27.215</v>
      </c>
      <c r="I3990">
        <v>21.681981</v>
      </c>
      <c r="J3990">
        <v>1.796692</v>
      </c>
      <c r="K3990">
        <v>0</v>
      </c>
      <c r="L3990">
        <v>0</v>
      </c>
      <c r="M3990">
        <v>4</v>
      </c>
      <c r="N3990">
        <v>-341</v>
      </c>
      <c r="O3990">
        <v>3.6363639999999999</v>
      </c>
      <c r="P3990">
        <v>0</v>
      </c>
      <c r="Q3990">
        <v>0</v>
      </c>
      <c r="R3990" t="s">
        <v>43</v>
      </c>
      <c r="S3990" t="s">
        <v>43</v>
      </c>
    </row>
    <row r="3991" spans="1:19">
      <c r="A3991">
        <v>3638</v>
      </c>
      <c r="B3991">
        <v>1823</v>
      </c>
      <c r="C3991">
        <v>109</v>
      </c>
      <c r="D3991">
        <v>3128.63</v>
      </c>
      <c r="E3991">
        <v>107</v>
      </c>
      <c r="F3991">
        <v>3346.63</v>
      </c>
      <c r="G3991">
        <v>31.276916</v>
      </c>
      <c r="H3991">
        <v>23.32</v>
      </c>
      <c r="I3991">
        <v>7.9569159999999997</v>
      </c>
      <c r="J3991">
        <v>1.3412059999999999</v>
      </c>
      <c r="K3991">
        <v>0</v>
      </c>
      <c r="L3991">
        <v>0</v>
      </c>
      <c r="M3991">
        <v>2</v>
      </c>
      <c r="N3991">
        <v>-218</v>
      </c>
      <c r="O3991">
        <v>1.834862</v>
      </c>
      <c r="P3991">
        <v>1</v>
      </c>
      <c r="Q3991">
        <v>0.917431</v>
      </c>
      <c r="R3991" t="s">
        <v>43</v>
      </c>
      <c r="S3991" t="s">
        <v>43</v>
      </c>
    </row>
    <row r="3992" spans="1:19">
      <c r="A3992">
        <v>3447</v>
      </c>
      <c r="B3992">
        <v>1083</v>
      </c>
      <c r="C3992">
        <v>106</v>
      </c>
      <c r="D3992">
        <v>3303.33</v>
      </c>
      <c r="E3992">
        <v>104</v>
      </c>
      <c r="F3992">
        <v>3407.33</v>
      </c>
      <c r="G3992">
        <v>32.762788</v>
      </c>
      <c r="H3992">
        <v>21.315000000000001</v>
      </c>
      <c r="I3992">
        <v>11.447787999999999</v>
      </c>
      <c r="J3992">
        <v>1.537077</v>
      </c>
      <c r="K3992">
        <v>0</v>
      </c>
      <c r="L3992">
        <v>0</v>
      </c>
      <c r="M3992">
        <v>2</v>
      </c>
      <c r="N3992">
        <v>-104</v>
      </c>
      <c r="O3992">
        <v>1.886792</v>
      </c>
      <c r="P3992">
        <v>3</v>
      </c>
      <c r="Q3992">
        <v>2.8301889999999998</v>
      </c>
      <c r="R3992" t="s">
        <v>43</v>
      </c>
      <c r="S3992" t="s">
        <v>43</v>
      </c>
    </row>
    <row r="3993" spans="1:19">
      <c r="A3993">
        <v>2209</v>
      </c>
      <c r="B3993">
        <v>212</v>
      </c>
      <c r="C3993">
        <v>102</v>
      </c>
      <c r="D3993">
        <v>2375.7600000000002</v>
      </c>
      <c r="E3993">
        <v>99</v>
      </c>
      <c r="F3993">
        <v>2737.31</v>
      </c>
      <c r="G3993">
        <v>27.649595999999999</v>
      </c>
      <c r="H3993">
        <v>2.5499999999999998</v>
      </c>
      <c r="I3993">
        <v>25.099595999999998</v>
      </c>
      <c r="J3993">
        <v>10.842979</v>
      </c>
      <c r="K3993">
        <v>0</v>
      </c>
      <c r="L3993">
        <v>0</v>
      </c>
      <c r="M3993">
        <v>3</v>
      </c>
      <c r="N3993">
        <v>-361.55</v>
      </c>
      <c r="O3993">
        <v>2.941176</v>
      </c>
      <c r="P3993">
        <v>2</v>
      </c>
      <c r="Q3993">
        <v>1.9607840000000001</v>
      </c>
      <c r="R3993" t="s">
        <v>43</v>
      </c>
      <c r="S3993" t="s">
        <v>43</v>
      </c>
    </row>
    <row r="3994" spans="1:19">
      <c r="A3994">
        <v>5625</v>
      </c>
      <c r="B3994">
        <v>427</v>
      </c>
      <c r="C3994">
        <v>101</v>
      </c>
      <c r="D3994">
        <v>4039.8</v>
      </c>
      <c r="E3994">
        <v>97</v>
      </c>
      <c r="F3994">
        <v>4401.8</v>
      </c>
      <c r="G3994">
        <v>45.379381000000002</v>
      </c>
      <c r="H3994">
        <v>42.11</v>
      </c>
      <c r="I3994">
        <v>3.2693810000000001</v>
      </c>
      <c r="J3994">
        <v>1.077639</v>
      </c>
      <c r="K3994">
        <v>0</v>
      </c>
      <c r="L3994">
        <v>0</v>
      </c>
      <c r="M3994">
        <v>4</v>
      </c>
      <c r="N3994">
        <v>-362</v>
      </c>
      <c r="O3994">
        <v>3.9603959999999998</v>
      </c>
      <c r="P3994">
        <v>7</v>
      </c>
      <c r="Q3994">
        <v>6.9306929999999998</v>
      </c>
      <c r="R3994" t="s">
        <v>43</v>
      </c>
      <c r="S3994" t="s">
        <v>43</v>
      </c>
    </row>
    <row r="3995" spans="1:19">
      <c r="A3995">
        <v>386</v>
      </c>
      <c r="B3995">
        <v>1229</v>
      </c>
      <c r="C3995">
        <v>100</v>
      </c>
      <c r="D3995">
        <v>5090.5600000000004</v>
      </c>
      <c r="E3995">
        <v>95</v>
      </c>
      <c r="F3995">
        <v>5436.56</v>
      </c>
      <c r="G3995">
        <v>57.226947000000003</v>
      </c>
      <c r="H3995">
        <v>17.8</v>
      </c>
      <c r="I3995">
        <v>39.426946999999998</v>
      </c>
      <c r="J3995">
        <v>3.2149969999999999</v>
      </c>
      <c r="K3995">
        <v>0</v>
      </c>
      <c r="L3995">
        <v>0</v>
      </c>
      <c r="M3995">
        <v>5</v>
      </c>
      <c r="N3995">
        <v>-346</v>
      </c>
      <c r="O3995">
        <v>5</v>
      </c>
      <c r="P3995">
        <v>2</v>
      </c>
      <c r="Q3995">
        <v>2</v>
      </c>
      <c r="R3995" t="s">
        <v>43</v>
      </c>
      <c r="S3995" t="s">
        <v>43</v>
      </c>
    </row>
    <row r="3996" spans="1:19">
      <c r="A3996">
        <v>3147</v>
      </c>
      <c r="B3996">
        <v>1459</v>
      </c>
      <c r="C3996">
        <v>99</v>
      </c>
      <c r="D3996">
        <v>1838.45</v>
      </c>
      <c r="E3996">
        <v>82</v>
      </c>
      <c r="F3996">
        <v>3181.45</v>
      </c>
      <c r="G3996">
        <v>38.798171000000004</v>
      </c>
      <c r="H3996">
        <v>29.22</v>
      </c>
      <c r="I3996">
        <v>9.5781709999999993</v>
      </c>
      <c r="J3996">
        <v>1.3277950000000001</v>
      </c>
      <c r="K3996">
        <v>0</v>
      </c>
      <c r="L3996">
        <v>0</v>
      </c>
      <c r="M3996">
        <v>17</v>
      </c>
      <c r="N3996">
        <v>-1343</v>
      </c>
      <c r="O3996">
        <v>17.171717000000001</v>
      </c>
      <c r="P3996">
        <v>2</v>
      </c>
      <c r="Q3996">
        <v>2.0202019999999998</v>
      </c>
      <c r="R3996" t="s">
        <v>43</v>
      </c>
      <c r="S3996" t="s">
        <v>43</v>
      </c>
    </row>
    <row r="3997" spans="1:19">
      <c r="A3997">
        <v>3487</v>
      </c>
      <c r="B3997">
        <v>1089</v>
      </c>
      <c r="C3997">
        <v>97</v>
      </c>
      <c r="D3997">
        <v>1879.44</v>
      </c>
      <c r="E3997">
        <v>94</v>
      </c>
      <c r="F3997">
        <v>2128.44</v>
      </c>
      <c r="G3997">
        <v>22.642979</v>
      </c>
      <c r="H3997">
        <v>17.43</v>
      </c>
      <c r="I3997">
        <v>5.2129789999999998</v>
      </c>
      <c r="J3997">
        <v>1.2990809999999999</v>
      </c>
      <c r="K3997">
        <v>0</v>
      </c>
      <c r="L3997">
        <v>0</v>
      </c>
      <c r="M3997">
        <v>3</v>
      </c>
      <c r="N3997">
        <v>-249</v>
      </c>
      <c r="O3997">
        <v>3.092784</v>
      </c>
      <c r="P3997">
        <v>0</v>
      </c>
      <c r="Q3997">
        <v>0</v>
      </c>
      <c r="R3997" t="s">
        <v>43</v>
      </c>
      <c r="S3997" t="s">
        <v>43</v>
      </c>
    </row>
    <row r="3998" spans="1:19">
      <c r="A3998">
        <v>4053</v>
      </c>
      <c r="B3998">
        <v>1735</v>
      </c>
      <c r="C3998">
        <v>97</v>
      </c>
      <c r="D3998">
        <v>5326.99</v>
      </c>
      <c r="E3998">
        <v>93</v>
      </c>
      <c r="F3998">
        <v>5627.99</v>
      </c>
      <c r="G3998">
        <v>60.516022</v>
      </c>
      <c r="H3998">
        <v>31.56</v>
      </c>
      <c r="I3998">
        <v>28.956022000000001</v>
      </c>
      <c r="J3998">
        <v>1.9174910000000001</v>
      </c>
      <c r="K3998">
        <v>0</v>
      </c>
      <c r="L3998">
        <v>0</v>
      </c>
      <c r="M3998">
        <v>4</v>
      </c>
      <c r="N3998">
        <v>-301</v>
      </c>
      <c r="O3998">
        <v>4.1237110000000001</v>
      </c>
      <c r="P3998">
        <v>1</v>
      </c>
      <c r="Q3998">
        <v>1.0309280000000001</v>
      </c>
      <c r="R3998" t="s">
        <v>43</v>
      </c>
      <c r="S3998" t="s">
        <v>43</v>
      </c>
    </row>
    <row r="3999" spans="1:19">
      <c r="A3999">
        <v>2668</v>
      </c>
      <c r="B3999">
        <v>1461</v>
      </c>
      <c r="C3999">
        <v>95</v>
      </c>
      <c r="D3999">
        <v>1501.43</v>
      </c>
      <c r="E3999">
        <v>89</v>
      </c>
      <c r="F3999">
        <v>1996.43</v>
      </c>
      <c r="G3999">
        <v>22.431798000000001</v>
      </c>
      <c r="H3999">
        <v>11.45</v>
      </c>
      <c r="I3999">
        <v>10.981798</v>
      </c>
      <c r="J3999">
        <v>1.959109</v>
      </c>
      <c r="K3999">
        <v>0</v>
      </c>
      <c r="L3999">
        <v>0</v>
      </c>
      <c r="M3999">
        <v>6</v>
      </c>
      <c r="N3999">
        <v>-495</v>
      </c>
      <c r="O3999">
        <v>6.3157889999999997</v>
      </c>
      <c r="P3999">
        <v>1</v>
      </c>
      <c r="Q3999">
        <v>1.052632</v>
      </c>
      <c r="R3999" t="s">
        <v>43</v>
      </c>
      <c r="S3999" t="s">
        <v>43</v>
      </c>
    </row>
    <row r="4000" spans="1:19">
      <c r="A4000">
        <v>2745</v>
      </c>
      <c r="B4000">
        <v>21</v>
      </c>
      <c r="C4000">
        <v>94</v>
      </c>
      <c r="D4000">
        <v>2641.97</v>
      </c>
      <c r="E4000">
        <v>86</v>
      </c>
      <c r="F4000">
        <v>3469.97</v>
      </c>
      <c r="G4000">
        <v>40.348488000000003</v>
      </c>
      <c r="H4000">
        <v>14.744999999999999</v>
      </c>
      <c r="I4000">
        <v>25.603487999999999</v>
      </c>
      <c r="J4000">
        <v>2.736418</v>
      </c>
      <c r="K4000">
        <v>0</v>
      </c>
      <c r="L4000">
        <v>0</v>
      </c>
      <c r="M4000">
        <v>8</v>
      </c>
      <c r="N4000">
        <v>-828</v>
      </c>
      <c r="O4000">
        <v>8.5106380000000001</v>
      </c>
      <c r="P4000">
        <v>1</v>
      </c>
      <c r="Q4000">
        <v>1.0638300000000001</v>
      </c>
      <c r="R4000" t="s">
        <v>43</v>
      </c>
      <c r="S4000" t="s">
        <v>43</v>
      </c>
    </row>
    <row r="4001" spans="1:19">
      <c r="A4001">
        <v>325</v>
      </c>
      <c r="B4001">
        <v>376</v>
      </c>
      <c r="C4001">
        <v>94</v>
      </c>
      <c r="D4001">
        <v>6313.9</v>
      </c>
      <c r="E4001">
        <v>93</v>
      </c>
      <c r="F4001">
        <v>6511.9</v>
      </c>
      <c r="G4001">
        <v>70.020430000000005</v>
      </c>
      <c r="H4001">
        <v>25.07</v>
      </c>
      <c r="I4001">
        <v>44.950429999999997</v>
      </c>
      <c r="J4001">
        <v>2.7929970000000002</v>
      </c>
      <c r="K4001">
        <v>0</v>
      </c>
      <c r="L4001">
        <v>0</v>
      </c>
      <c r="M4001">
        <v>1</v>
      </c>
      <c r="N4001">
        <v>-198</v>
      </c>
      <c r="O4001">
        <v>1.0638300000000001</v>
      </c>
      <c r="P4001">
        <v>0</v>
      </c>
      <c r="Q4001">
        <v>0</v>
      </c>
      <c r="R4001" t="s">
        <v>43</v>
      </c>
      <c r="S4001" t="s">
        <v>43</v>
      </c>
    </row>
    <row r="4002" spans="1:19">
      <c r="A4002">
        <v>3971</v>
      </c>
      <c r="B4002">
        <v>250</v>
      </c>
      <c r="C4002">
        <v>94</v>
      </c>
      <c r="D4002">
        <v>2035.26</v>
      </c>
      <c r="E4002">
        <v>92</v>
      </c>
      <c r="F4002">
        <v>2209.2600000000002</v>
      </c>
      <c r="G4002">
        <v>24.013695999999999</v>
      </c>
      <c r="H4002">
        <v>10.31</v>
      </c>
      <c r="I4002">
        <v>13.703696000000001</v>
      </c>
      <c r="J4002">
        <v>2.3291650000000002</v>
      </c>
      <c r="K4002">
        <v>0</v>
      </c>
      <c r="L4002">
        <v>0</v>
      </c>
      <c r="M4002">
        <v>2</v>
      </c>
      <c r="N4002">
        <v>-174</v>
      </c>
      <c r="O4002">
        <v>2.1276600000000001</v>
      </c>
      <c r="P4002">
        <v>1</v>
      </c>
      <c r="Q4002">
        <v>1.0638300000000001</v>
      </c>
      <c r="R4002" t="s">
        <v>43</v>
      </c>
      <c r="S4002" t="s">
        <v>43</v>
      </c>
    </row>
    <row r="4003" spans="1:19">
      <c r="A4003">
        <v>4474</v>
      </c>
      <c r="B4003">
        <v>684</v>
      </c>
      <c r="C4003">
        <v>94</v>
      </c>
      <c r="D4003">
        <v>1169.44</v>
      </c>
      <c r="E4003">
        <v>92</v>
      </c>
      <c r="F4003">
        <v>1350.44</v>
      </c>
      <c r="G4003">
        <v>14.678696</v>
      </c>
      <c r="H4003">
        <v>0.28499999999999998</v>
      </c>
      <c r="I4003">
        <v>14.393696</v>
      </c>
      <c r="J4003">
        <v>51.504196</v>
      </c>
      <c r="K4003">
        <v>0</v>
      </c>
      <c r="L4003">
        <v>0</v>
      </c>
      <c r="M4003">
        <v>2</v>
      </c>
      <c r="N4003">
        <v>-181</v>
      </c>
      <c r="O4003">
        <v>2.1276600000000001</v>
      </c>
      <c r="P4003">
        <v>2</v>
      </c>
      <c r="Q4003">
        <v>2.1276600000000001</v>
      </c>
      <c r="R4003" t="s">
        <v>43</v>
      </c>
      <c r="S4003" t="s">
        <v>43</v>
      </c>
    </row>
    <row r="4004" spans="1:19">
      <c r="A4004">
        <v>1364</v>
      </c>
      <c r="B4004">
        <v>217</v>
      </c>
      <c r="C4004">
        <v>93</v>
      </c>
      <c r="D4004">
        <v>2701.47</v>
      </c>
      <c r="E4004">
        <v>92</v>
      </c>
      <c r="F4004">
        <v>3015.47</v>
      </c>
      <c r="G4004">
        <v>32.776848000000001</v>
      </c>
      <c r="H4004">
        <v>22.63</v>
      </c>
      <c r="I4004">
        <v>10.146848</v>
      </c>
      <c r="J4004">
        <v>1.44838</v>
      </c>
      <c r="K4004">
        <v>0</v>
      </c>
      <c r="L4004">
        <v>0</v>
      </c>
      <c r="M4004">
        <v>1</v>
      </c>
      <c r="N4004">
        <v>-314</v>
      </c>
      <c r="O4004">
        <v>1.075269</v>
      </c>
      <c r="P4004">
        <v>2</v>
      </c>
      <c r="Q4004">
        <v>2.1505380000000001</v>
      </c>
      <c r="R4004" t="s">
        <v>43</v>
      </c>
      <c r="S4004" t="s">
        <v>43</v>
      </c>
    </row>
    <row r="4005" spans="1:19">
      <c r="A4005">
        <v>5002</v>
      </c>
      <c r="B4005">
        <v>798</v>
      </c>
      <c r="C4005">
        <v>92</v>
      </c>
      <c r="D4005">
        <v>7829.66</v>
      </c>
      <c r="E4005">
        <v>85</v>
      </c>
      <c r="F4005">
        <v>8611.66</v>
      </c>
      <c r="G4005">
        <v>101.313647</v>
      </c>
      <c r="H4005">
        <v>89.93</v>
      </c>
      <c r="I4005">
        <v>11.383647</v>
      </c>
      <c r="J4005">
        <v>1.1265829999999999</v>
      </c>
      <c r="K4005">
        <v>0</v>
      </c>
      <c r="L4005">
        <v>0</v>
      </c>
      <c r="M4005">
        <v>7</v>
      </c>
      <c r="N4005">
        <v>-782</v>
      </c>
      <c r="O4005">
        <v>7.6086960000000001</v>
      </c>
      <c r="P4005">
        <v>2</v>
      </c>
      <c r="Q4005">
        <v>2.1739130000000002</v>
      </c>
      <c r="R4005" t="s">
        <v>43</v>
      </c>
      <c r="S4005" t="s">
        <v>44</v>
      </c>
    </row>
    <row r="4006" spans="1:19">
      <c r="A4006">
        <v>5370</v>
      </c>
      <c r="B4006">
        <v>234</v>
      </c>
      <c r="C4006">
        <v>92</v>
      </c>
      <c r="D4006">
        <v>2284.14</v>
      </c>
      <c r="E4006">
        <v>92</v>
      </c>
      <c r="F4006">
        <v>2284.14</v>
      </c>
      <c r="G4006">
        <v>24.827608999999999</v>
      </c>
      <c r="H4006">
        <v>20.55</v>
      </c>
      <c r="I4006">
        <v>4.277609</v>
      </c>
      <c r="J4006">
        <v>1.208156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 t="s">
        <v>43</v>
      </c>
      <c r="S4006" t="s">
        <v>43</v>
      </c>
    </row>
    <row r="4007" spans="1:19">
      <c r="A4007">
        <v>3972</v>
      </c>
      <c r="B4007">
        <v>1302</v>
      </c>
      <c r="C4007">
        <v>91</v>
      </c>
      <c r="D4007">
        <v>841.7</v>
      </c>
      <c r="E4007">
        <v>90</v>
      </c>
      <c r="F4007">
        <v>843.75</v>
      </c>
      <c r="G4007">
        <v>9.375</v>
      </c>
      <c r="H4007">
        <v>9.1150000000000002</v>
      </c>
      <c r="I4007">
        <v>0.26</v>
      </c>
      <c r="J4007">
        <v>1.028524</v>
      </c>
      <c r="K4007">
        <v>0</v>
      </c>
      <c r="L4007">
        <v>0</v>
      </c>
      <c r="M4007">
        <v>1</v>
      </c>
      <c r="N4007">
        <v>-2.0499999999999998</v>
      </c>
      <c r="O4007">
        <v>1.0989009999999999</v>
      </c>
      <c r="P4007">
        <v>0</v>
      </c>
      <c r="Q4007">
        <v>0</v>
      </c>
      <c r="R4007" t="s">
        <v>43</v>
      </c>
      <c r="S4007" t="s">
        <v>43</v>
      </c>
    </row>
    <row r="4008" spans="1:19">
      <c r="A4008">
        <v>4803</v>
      </c>
      <c r="B4008">
        <v>1668</v>
      </c>
      <c r="C4008">
        <v>91</v>
      </c>
      <c r="D4008">
        <v>6531.8</v>
      </c>
      <c r="E4008">
        <v>88</v>
      </c>
      <c r="F4008">
        <v>6770.8</v>
      </c>
      <c r="G4008">
        <v>76.940909000000005</v>
      </c>
      <c r="H4008">
        <v>85.094999999999999</v>
      </c>
      <c r="I4008">
        <v>-8.1540909999999993</v>
      </c>
      <c r="J4008">
        <v>0.90417700000000001</v>
      </c>
      <c r="K4008">
        <v>0</v>
      </c>
      <c r="L4008">
        <v>0</v>
      </c>
      <c r="M4008">
        <v>3</v>
      </c>
      <c r="N4008">
        <v>-239</v>
      </c>
      <c r="O4008">
        <v>3.2967029999999999</v>
      </c>
      <c r="P4008">
        <v>2</v>
      </c>
      <c r="Q4008">
        <v>2.1978019999999998</v>
      </c>
      <c r="R4008" t="s">
        <v>43</v>
      </c>
      <c r="S4008" t="s">
        <v>43</v>
      </c>
    </row>
    <row r="4009" spans="1:19">
      <c r="A4009">
        <v>4024</v>
      </c>
      <c r="B4009">
        <v>729</v>
      </c>
      <c r="C4009">
        <v>90</v>
      </c>
      <c r="D4009">
        <v>1706.44</v>
      </c>
      <c r="E4009">
        <v>88</v>
      </c>
      <c r="F4009">
        <v>1859.44</v>
      </c>
      <c r="G4009">
        <v>21.13</v>
      </c>
      <c r="H4009">
        <v>4.5949999999999998</v>
      </c>
      <c r="I4009">
        <v>16.535</v>
      </c>
      <c r="J4009">
        <v>4.5984769999999999</v>
      </c>
      <c r="K4009">
        <v>0</v>
      </c>
      <c r="L4009">
        <v>0</v>
      </c>
      <c r="M4009">
        <v>2</v>
      </c>
      <c r="N4009">
        <v>-153</v>
      </c>
      <c r="O4009">
        <v>2.2222219999999999</v>
      </c>
      <c r="P4009">
        <v>1</v>
      </c>
      <c r="Q4009">
        <v>1.111111</v>
      </c>
      <c r="R4009" t="s">
        <v>43</v>
      </c>
      <c r="S4009" t="s">
        <v>43</v>
      </c>
    </row>
    <row r="4010" spans="1:19">
      <c r="A4010">
        <v>4042</v>
      </c>
      <c r="B4010">
        <v>1348</v>
      </c>
      <c r="C4010">
        <v>90</v>
      </c>
      <c r="D4010">
        <v>59.87</v>
      </c>
      <c r="E4010">
        <v>90</v>
      </c>
      <c r="F4010">
        <v>59.87</v>
      </c>
      <c r="G4010">
        <v>0.66522199999999998</v>
      </c>
      <c r="H4010">
        <v>0.72499999999999998</v>
      </c>
      <c r="I4010">
        <v>-5.9777999999999998E-2</v>
      </c>
      <c r="J4010">
        <v>0.91754800000000003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 t="s">
        <v>43</v>
      </c>
      <c r="S4010" t="s">
        <v>43</v>
      </c>
    </row>
    <row r="4011" spans="1:19">
      <c r="A4011">
        <v>4462</v>
      </c>
      <c r="B4011">
        <v>1209</v>
      </c>
      <c r="C4011">
        <v>88</v>
      </c>
      <c r="D4011">
        <v>7816.51</v>
      </c>
      <c r="E4011">
        <v>86</v>
      </c>
      <c r="F4011">
        <v>8279.51</v>
      </c>
      <c r="G4011">
        <v>96.273371999999995</v>
      </c>
      <c r="H4011">
        <v>82.254999999999995</v>
      </c>
      <c r="I4011">
        <v>14.018371999999999</v>
      </c>
      <c r="J4011">
        <v>1.170426</v>
      </c>
      <c r="K4011">
        <v>0</v>
      </c>
      <c r="L4011">
        <v>0</v>
      </c>
      <c r="M4011">
        <v>2</v>
      </c>
      <c r="N4011">
        <v>-463</v>
      </c>
      <c r="O4011">
        <v>2.2727270000000002</v>
      </c>
      <c r="P4011">
        <v>2</v>
      </c>
      <c r="Q4011">
        <v>2.2727270000000002</v>
      </c>
      <c r="R4011" t="s">
        <v>43</v>
      </c>
      <c r="S4011" t="s">
        <v>43</v>
      </c>
    </row>
    <row r="4012" spans="1:19">
      <c r="A4012">
        <v>5324</v>
      </c>
      <c r="B4012">
        <v>629</v>
      </c>
      <c r="C4012">
        <v>88</v>
      </c>
      <c r="D4012">
        <v>4129.5600000000004</v>
      </c>
      <c r="E4012">
        <v>88</v>
      </c>
      <c r="F4012">
        <v>4129.5600000000004</v>
      </c>
      <c r="G4012">
        <v>46.926817999999997</v>
      </c>
      <c r="H4012">
        <v>21.56</v>
      </c>
      <c r="I4012">
        <v>25.366817999999999</v>
      </c>
      <c r="J4012">
        <v>2.1765690000000002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</v>
      </c>
      <c r="Q4012">
        <v>1.1363639999999999</v>
      </c>
      <c r="R4012" t="s">
        <v>43</v>
      </c>
      <c r="S4012" t="s">
        <v>43</v>
      </c>
    </row>
    <row r="4013" spans="1:19">
      <c r="A4013">
        <v>5596</v>
      </c>
      <c r="B4013">
        <v>822</v>
      </c>
      <c r="C4013">
        <v>88</v>
      </c>
      <c r="D4013">
        <v>1333.64</v>
      </c>
      <c r="E4013">
        <v>85</v>
      </c>
      <c r="F4013">
        <v>1574.64</v>
      </c>
      <c r="G4013">
        <v>18.525175999999998</v>
      </c>
      <c r="H4013">
        <v>4.93</v>
      </c>
      <c r="I4013">
        <v>13.595176</v>
      </c>
      <c r="J4013">
        <v>3.7576420000000001</v>
      </c>
      <c r="K4013">
        <v>0</v>
      </c>
      <c r="L4013">
        <v>0</v>
      </c>
      <c r="M4013">
        <v>3</v>
      </c>
      <c r="N4013">
        <v>-241</v>
      </c>
      <c r="O4013">
        <v>3.4090910000000001</v>
      </c>
      <c r="P4013">
        <v>7</v>
      </c>
      <c r="Q4013">
        <v>7.9545450000000004</v>
      </c>
      <c r="R4013" t="s">
        <v>43</v>
      </c>
      <c r="S4013" t="s">
        <v>43</v>
      </c>
    </row>
    <row r="4014" spans="1:19">
      <c r="A4014">
        <v>4445</v>
      </c>
      <c r="B4014">
        <v>638</v>
      </c>
      <c r="C4014">
        <v>87</v>
      </c>
      <c r="D4014">
        <v>9417.5499999999993</v>
      </c>
      <c r="E4014">
        <v>84</v>
      </c>
      <c r="F4014">
        <v>9935.5499999999993</v>
      </c>
      <c r="G4014">
        <v>118.280357</v>
      </c>
      <c r="H4014">
        <v>82.07</v>
      </c>
      <c r="I4014">
        <v>36.210357000000002</v>
      </c>
      <c r="J4014">
        <v>1.4412130000000001</v>
      </c>
      <c r="K4014">
        <v>0</v>
      </c>
      <c r="L4014">
        <v>0</v>
      </c>
      <c r="M4014">
        <v>3</v>
      </c>
      <c r="N4014">
        <v>-518</v>
      </c>
      <c r="O4014">
        <v>3.4482759999999999</v>
      </c>
      <c r="P4014">
        <v>4</v>
      </c>
      <c r="Q4014">
        <v>4.5977009999999998</v>
      </c>
      <c r="R4014" t="s">
        <v>43</v>
      </c>
      <c r="S4014" t="s">
        <v>43</v>
      </c>
    </row>
    <row r="4015" spans="1:19">
      <c r="A4015">
        <v>3642</v>
      </c>
      <c r="B4015">
        <v>1181</v>
      </c>
      <c r="C4015">
        <v>84</v>
      </c>
      <c r="D4015">
        <v>6037.44</v>
      </c>
      <c r="E4015">
        <v>83</v>
      </c>
      <c r="F4015">
        <v>6112.44</v>
      </c>
      <c r="G4015">
        <v>73.643855000000002</v>
      </c>
      <c r="H4015">
        <v>41.01</v>
      </c>
      <c r="I4015">
        <v>32.633854999999997</v>
      </c>
      <c r="J4015">
        <v>1.7957540000000001</v>
      </c>
      <c r="K4015">
        <v>0</v>
      </c>
      <c r="L4015">
        <v>0</v>
      </c>
      <c r="M4015">
        <v>1</v>
      </c>
      <c r="N4015">
        <v>-75</v>
      </c>
      <c r="O4015">
        <v>1.1904760000000001</v>
      </c>
      <c r="P4015">
        <v>0</v>
      </c>
      <c r="Q4015">
        <v>0</v>
      </c>
      <c r="R4015" t="s">
        <v>43</v>
      </c>
      <c r="S4015" t="s">
        <v>43</v>
      </c>
    </row>
    <row r="4016" spans="1:19">
      <c r="A4016">
        <v>3761</v>
      </c>
      <c r="B4016">
        <v>1334</v>
      </c>
      <c r="C4016">
        <v>83</v>
      </c>
      <c r="D4016">
        <v>3208.01</v>
      </c>
      <c r="E4016">
        <v>74</v>
      </c>
      <c r="F4016">
        <v>3873.01</v>
      </c>
      <c r="G4016">
        <v>52.337972999999998</v>
      </c>
      <c r="H4016">
        <v>42.765000000000001</v>
      </c>
      <c r="I4016">
        <v>9.5729729999999993</v>
      </c>
      <c r="J4016">
        <v>1.223851</v>
      </c>
      <c r="K4016">
        <v>0</v>
      </c>
      <c r="L4016">
        <v>0</v>
      </c>
      <c r="M4016">
        <v>9</v>
      </c>
      <c r="N4016">
        <v>-665</v>
      </c>
      <c r="O4016">
        <v>10.843373</v>
      </c>
      <c r="P4016">
        <v>0</v>
      </c>
      <c r="Q4016">
        <v>0</v>
      </c>
      <c r="R4016" t="s">
        <v>43</v>
      </c>
      <c r="S4016" t="s">
        <v>43</v>
      </c>
    </row>
    <row r="4017" spans="1:19">
      <c r="A4017">
        <v>385</v>
      </c>
      <c r="B4017">
        <v>207</v>
      </c>
      <c r="C4017">
        <v>83</v>
      </c>
      <c r="D4017">
        <v>7021.05</v>
      </c>
      <c r="E4017">
        <v>77</v>
      </c>
      <c r="F4017">
        <v>7851.05</v>
      </c>
      <c r="G4017">
        <v>101.961688</v>
      </c>
      <c r="H4017">
        <v>57.03</v>
      </c>
      <c r="I4017">
        <v>44.931688000000001</v>
      </c>
      <c r="J4017">
        <v>1.7878609999999999</v>
      </c>
      <c r="K4017">
        <v>0</v>
      </c>
      <c r="L4017">
        <v>0</v>
      </c>
      <c r="M4017">
        <v>6</v>
      </c>
      <c r="N4017">
        <v>-830</v>
      </c>
      <c r="O4017">
        <v>7.2289159999999999</v>
      </c>
      <c r="P4017">
        <v>1</v>
      </c>
      <c r="Q4017">
        <v>1.2048190000000001</v>
      </c>
      <c r="R4017" t="s">
        <v>43</v>
      </c>
      <c r="S4017" t="s">
        <v>43</v>
      </c>
    </row>
    <row r="4018" spans="1:19">
      <c r="A4018">
        <v>4484</v>
      </c>
      <c r="B4018">
        <v>332</v>
      </c>
      <c r="C4018">
        <v>81</v>
      </c>
      <c r="D4018">
        <v>2270.1799999999998</v>
      </c>
      <c r="E4018">
        <v>80</v>
      </c>
      <c r="F4018">
        <v>2343.1799999999998</v>
      </c>
      <c r="G4018">
        <v>29.289750000000002</v>
      </c>
      <c r="H4018">
        <v>28.93</v>
      </c>
      <c r="I4018">
        <v>0.35975000000000001</v>
      </c>
      <c r="J4018">
        <v>1.012435</v>
      </c>
      <c r="K4018">
        <v>0</v>
      </c>
      <c r="L4018">
        <v>0</v>
      </c>
      <c r="M4018">
        <v>1</v>
      </c>
      <c r="N4018">
        <v>-73</v>
      </c>
      <c r="O4018">
        <v>1.2345680000000001</v>
      </c>
      <c r="P4018">
        <v>0</v>
      </c>
      <c r="Q4018">
        <v>0</v>
      </c>
      <c r="R4018" t="s">
        <v>43</v>
      </c>
      <c r="S4018" t="s">
        <v>43</v>
      </c>
    </row>
    <row r="4019" spans="1:19">
      <c r="A4019">
        <v>5251</v>
      </c>
      <c r="B4019">
        <v>1223</v>
      </c>
      <c r="C4019">
        <v>80</v>
      </c>
      <c r="D4019">
        <v>14837.77</v>
      </c>
      <c r="E4019">
        <v>76</v>
      </c>
      <c r="F4019">
        <v>15527.77</v>
      </c>
      <c r="G4019">
        <v>204.31276299999999</v>
      </c>
      <c r="H4019">
        <v>121.4</v>
      </c>
      <c r="I4019">
        <v>82.912762999999998</v>
      </c>
      <c r="J4019">
        <v>1.6829719999999999</v>
      </c>
      <c r="K4019">
        <v>0</v>
      </c>
      <c r="L4019">
        <v>0</v>
      </c>
      <c r="M4019">
        <v>4</v>
      </c>
      <c r="N4019">
        <v>-690</v>
      </c>
      <c r="O4019">
        <v>5</v>
      </c>
      <c r="P4019">
        <v>0</v>
      </c>
      <c r="Q4019">
        <v>0</v>
      </c>
      <c r="R4019" t="s">
        <v>43</v>
      </c>
      <c r="S4019" t="s">
        <v>42</v>
      </c>
    </row>
    <row r="4020" spans="1:19">
      <c r="A4020">
        <v>3165</v>
      </c>
      <c r="B4020">
        <v>1571</v>
      </c>
      <c r="C4020">
        <v>77</v>
      </c>
      <c r="D4020">
        <v>3792.75</v>
      </c>
      <c r="E4020">
        <v>66</v>
      </c>
      <c r="F4020">
        <v>4818.75</v>
      </c>
      <c r="G4020">
        <v>73.011364</v>
      </c>
      <c r="H4020">
        <v>58.38</v>
      </c>
      <c r="I4020">
        <v>14.631364</v>
      </c>
      <c r="J4020">
        <v>1.250623</v>
      </c>
      <c r="K4020">
        <v>0</v>
      </c>
      <c r="L4020">
        <v>0</v>
      </c>
      <c r="M4020">
        <v>11</v>
      </c>
      <c r="N4020">
        <v>-1026</v>
      </c>
      <c r="O4020">
        <v>14.285714</v>
      </c>
      <c r="P4020">
        <v>1</v>
      </c>
      <c r="Q4020">
        <v>1.2987010000000001</v>
      </c>
      <c r="R4020" t="s">
        <v>43</v>
      </c>
      <c r="S4020" t="s">
        <v>43</v>
      </c>
    </row>
    <row r="4021" spans="1:19">
      <c r="A4021">
        <v>2384</v>
      </c>
      <c r="B4021">
        <v>576</v>
      </c>
      <c r="C4021">
        <v>77</v>
      </c>
      <c r="D4021">
        <v>2412.2399999999998</v>
      </c>
      <c r="E4021">
        <v>77</v>
      </c>
      <c r="F4021">
        <v>2412.2399999999998</v>
      </c>
      <c r="G4021">
        <v>31.327791999999999</v>
      </c>
      <c r="H4021">
        <v>8.65</v>
      </c>
      <c r="I4021">
        <v>22.677792</v>
      </c>
      <c r="J4021">
        <v>3.6217100000000002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2</v>
      </c>
      <c r="Q4021">
        <v>2.5974029999999999</v>
      </c>
      <c r="R4021" t="s">
        <v>43</v>
      </c>
      <c r="S4021" t="s">
        <v>43</v>
      </c>
    </row>
    <row r="4022" spans="1:19">
      <c r="A4022">
        <v>4376</v>
      </c>
      <c r="B4022">
        <v>1765</v>
      </c>
      <c r="C4022">
        <v>76</v>
      </c>
      <c r="D4022">
        <v>4200.8599999999997</v>
      </c>
      <c r="E4022">
        <v>75</v>
      </c>
      <c r="F4022">
        <v>4389.8599999999997</v>
      </c>
      <c r="G4022">
        <v>58.531466999999999</v>
      </c>
      <c r="H4022">
        <v>47.83</v>
      </c>
      <c r="I4022">
        <v>10.701466999999999</v>
      </c>
      <c r="J4022">
        <v>1.22374</v>
      </c>
      <c r="K4022">
        <v>0</v>
      </c>
      <c r="L4022">
        <v>0</v>
      </c>
      <c r="M4022">
        <v>1</v>
      </c>
      <c r="N4022">
        <v>-189</v>
      </c>
      <c r="O4022">
        <v>1.3157890000000001</v>
      </c>
      <c r="P4022">
        <v>6</v>
      </c>
      <c r="Q4022">
        <v>7.8947370000000001</v>
      </c>
      <c r="R4022" t="s">
        <v>43</v>
      </c>
      <c r="S4022" t="s">
        <v>43</v>
      </c>
    </row>
    <row r="4023" spans="1:19">
      <c r="A4023">
        <v>2143</v>
      </c>
      <c r="B4023">
        <v>207</v>
      </c>
      <c r="C4023">
        <v>74</v>
      </c>
      <c r="D4023">
        <v>470.24</v>
      </c>
      <c r="E4023">
        <v>74</v>
      </c>
      <c r="F4023">
        <v>470.24</v>
      </c>
      <c r="G4023">
        <v>6.3545949999999998</v>
      </c>
      <c r="H4023">
        <v>6.7450000000000001</v>
      </c>
      <c r="I4023">
        <v>-0.390405</v>
      </c>
      <c r="J4023">
        <v>0.94211900000000004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1.351351</v>
      </c>
      <c r="R4023" t="s">
        <v>43</v>
      </c>
      <c r="S4023" t="s">
        <v>43</v>
      </c>
    </row>
    <row r="4024" spans="1:19">
      <c r="A4024">
        <v>3594</v>
      </c>
      <c r="B4024">
        <v>1434</v>
      </c>
      <c r="C4024">
        <v>72</v>
      </c>
      <c r="D4024">
        <v>3629.01</v>
      </c>
      <c r="E4024">
        <v>65</v>
      </c>
      <c r="F4024">
        <v>5053.01</v>
      </c>
      <c r="G4024">
        <v>77.738614999999996</v>
      </c>
      <c r="H4024">
        <v>45.87</v>
      </c>
      <c r="I4024">
        <v>31.868614999999998</v>
      </c>
      <c r="J4024">
        <v>1.6947589999999999</v>
      </c>
      <c r="K4024">
        <v>0</v>
      </c>
      <c r="L4024">
        <v>0</v>
      </c>
      <c r="M4024">
        <v>7</v>
      </c>
      <c r="N4024">
        <v>-1424</v>
      </c>
      <c r="O4024">
        <v>9.7222220000000004</v>
      </c>
      <c r="P4024">
        <v>1</v>
      </c>
      <c r="Q4024">
        <v>1.388889</v>
      </c>
      <c r="R4024" t="s">
        <v>43</v>
      </c>
      <c r="S4024" t="s">
        <v>43</v>
      </c>
    </row>
    <row r="4025" spans="1:19">
      <c r="A4025">
        <v>4077</v>
      </c>
      <c r="B4025">
        <v>1018</v>
      </c>
      <c r="C4025">
        <v>71</v>
      </c>
      <c r="D4025">
        <v>3345.48</v>
      </c>
      <c r="E4025">
        <v>71</v>
      </c>
      <c r="F4025">
        <v>3345.48</v>
      </c>
      <c r="G4025">
        <v>47.119436999999998</v>
      </c>
      <c r="H4025">
        <v>46.67</v>
      </c>
      <c r="I4025">
        <v>0.44943699999999998</v>
      </c>
      <c r="J4025">
        <v>1.00963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5</v>
      </c>
      <c r="Q4025">
        <v>7.0422539999999998</v>
      </c>
      <c r="R4025" t="s">
        <v>43</v>
      </c>
      <c r="S4025" t="s">
        <v>43</v>
      </c>
    </row>
    <row r="4026" spans="1:19">
      <c r="A4026">
        <v>4478</v>
      </c>
      <c r="B4026">
        <v>1759</v>
      </c>
      <c r="C4026">
        <v>66</v>
      </c>
      <c r="D4026">
        <v>2245.4699999999998</v>
      </c>
      <c r="E4026">
        <v>64</v>
      </c>
      <c r="F4026">
        <v>2402.4699999999998</v>
      </c>
      <c r="G4026">
        <v>37.538594000000003</v>
      </c>
      <c r="H4026">
        <v>17.649999999999999</v>
      </c>
      <c r="I4026">
        <v>19.888594000000001</v>
      </c>
      <c r="J4026">
        <v>2.126833</v>
      </c>
      <c r="K4026">
        <v>0</v>
      </c>
      <c r="L4026">
        <v>0</v>
      </c>
      <c r="M4026">
        <v>2</v>
      </c>
      <c r="N4026">
        <v>-157</v>
      </c>
      <c r="O4026">
        <v>3.030303</v>
      </c>
      <c r="P4026">
        <v>1</v>
      </c>
      <c r="Q4026">
        <v>1.5151520000000001</v>
      </c>
      <c r="R4026" t="s">
        <v>43</v>
      </c>
      <c r="S4026" t="s">
        <v>43</v>
      </c>
    </row>
    <row r="4027" spans="1:19">
      <c r="A4027">
        <v>5694</v>
      </c>
      <c r="B4027">
        <v>162</v>
      </c>
      <c r="C4027">
        <v>66</v>
      </c>
      <c r="D4027">
        <v>2445.77</v>
      </c>
      <c r="E4027">
        <v>61</v>
      </c>
      <c r="F4027">
        <v>2837.77</v>
      </c>
      <c r="G4027">
        <v>46.520820000000001</v>
      </c>
      <c r="H4027">
        <v>39.619999999999997</v>
      </c>
      <c r="I4027">
        <v>6.9008200000000004</v>
      </c>
      <c r="J4027">
        <v>1.174175</v>
      </c>
      <c r="K4027">
        <v>0</v>
      </c>
      <c r="L4027">
        <v>0</v>
      </c>
      <c r="M4027">
        <v>5</v>
      </c>
      <c r="N4027">
        <v>-392</v>
      </c>
      <c r="O4027">
        <v>7.5757580000000004</v>
      </c>
      <c r="P4027">
        <v>1</v>
      </c>
      <c r="Q4027">
        <v>1.5151520000000001</v>
      </c>
      <c r="R4027" t="s">
        <v>43</v>
      </c>
      <c r="S4027" t="s">
        <v>43</v>
      </c>
    </row>
    <row r="4028" spans="1:19">
      <c r="A4028">
        <v>4075</v>
      </c>
      <c r="B4028">
        <v>719</v>
      </c>
      <c r="C4028">
        <v>64</v>
      </c>
      <c r="D4028">
        <v>3486.61</v>
      </c>
      <c r="E4028">
        <v>62</v>
      </c>
      <c r="F4028">
        <v>3625.61</v>
      </c>
      <c r="G4028">
        <v>58.477581000000001</v>
      </c>
      <c r="H4028">
        <v>43.465000000000003</v>
      </c>
      <c r="I4028">
        <v>15.012581000000001</v>
      </c>
      <c r="J4028">
        <v>1.3453949999999999</v>
      </c>
      <c r="K4028">
        <v>0</v>
      </c>
      <c r="L4028">
        <v>0</v>
      </c>
      <c r="M4028">
        <v>2</v>
      </c>
      <c r="N4028">
        <v>-139</v>
      </c>
      <c r="O4028">
        <v>3.125</v>
      </c>
      <c r="P4028">
        <v>1</v>
      </c>
      <c r="Q4028">
        <v>1.5625</v>
      </c>
      <c r="R4028" t="s">
        <v>43</v>
      </c>
      <c r="S4028" t="s">
        <v>43</v>
      </c>
    </row>
    <row r="4029" spans="1:19">
      <c r="A4029">
        <v>2857</v>
      </c>
      <c r="B4029">
        <v>1755</v>
      </c>
      <c r="C4029">
        <v>63</v>
      </c>
      <c r="D4029">
        <v>1175.8900000000001</v>
      </c>
      <c r="E4029">
        <v>60</v>
      </c>
      <c r="F4029">
        <v>1397.89</v>
      </c>
      <c r="G4029">
        <v>23.298166999999999</v>
      </c>
      <c r="H4029">
        <v>14.045</v>
      </c>
      <c r="I4029">
        <v>9.2531669999999995</v>
      </c>
      <c r="J4029">
        <v>1.6588229999999999</v>
      </c>
      <c r="K4029">
        <v>0</v>
      </c>
      <c r="L4029">
        <v>0</v>
      </c>
      <c r="M4029">
        <v>3</v>
      </c>
      <c r="N4029">
        <v>-222</v>
      </c>
      <c r="O4029">
        <v>4.7619049999999996</v>
      </c>
      <c r="P4029">
        <v>0</v>
      </c>
      <c r="Q4029">
        <v>0</v>
      </c>
      <c r="R4029" t="s">
        <v>43</v>
      </c>
      <c r="S4029" t="s">
        <v>43</v>
      </c>
    </row>
    <row r="4030" spans="1:19">
      <c r="A4030">
        <v>4081</v>
      </c>
      <c r="B4030">
        <v>843</v>
      </c>
      <c r="C4030">
        <v>58</v>
      </c>
      <c r="D4030">
        <v>2264.04</v>
      </c>
      <c r="E4030">
        <v>56</v>
      </c>
      <c r="F4030">
        <v>2418.04</v>
      </c>
      <c r="G4030">
        <v>43.179285999999998</v>
      </c>
      <c r="H4030">
        <v>47.335000000000001</v>
      </c>
      <c r="I4030">
        <v>-4.1557139999999997</v>
      </c>
      <c r="J4030">
        <v>0.91220599999999996</v>
      </c>
      <c r="K4030">
        <v>0</v>
      </c>
      <c r="L4030">
        <v>0</v>
      </c>
      <c r="M4030">
        <v>2</v>
      </c>
      <c r="N4030">
        <v>-154</v>
      </c>
      <c r="O4030">
        <v>3.4482759999999999</v>
      </c>
      <c r="P4030">
        <v>5</v>
      </c>
      <c r="Q4030">
        <v>8.6206899999999997</v>
      </c>
      <c r="R4030" t="s">
        <v>43</v>
      </c>
      <c r="S4030" t="s">
        <v>43</v>
      </c>
    </row>
    <row r="4031" spans="1:19">
      <c r="A4031">
        <v>5087</v>
      </c>
      <c r="B4031">
        <v>905</v>
      </c>
      <c r="C4031">
        <v>57</v>
      </c>
      <c r="D4031">
        <v>2954.78</v>
      </c>
      <c r="E4031">
        <v>56</v>
      </c>
      <c r="F4031">
        <v>3191.78</v>
      </c>
      <c r="G4031">
        <v>56.996071000000001</v>
      </c>
      <c r="H4031">
        <v>42.15</v>
      </c>
      <c r="I4031">
        <v>14.846071</v>
      </c>
      <c r="J4031">
        <v>1.35222</v>
      </c>
      <c r="K4031">
        <v>0</v>
      </c>
      <c r="L4031">
        <v>0</v>
      </c>
      <c r="M4031">
        <v>1</v>
      </c>
      <c r="N4031">
        <v>-237</v>
      </c>
      <c r="O4031">
        <v>1.754386</v>
      </c>
      <c r="P4031">
        <v>0</v>
      </c>
      <c r="Q4031">
        <v>0</v>
      </c>
      <c r="R4031" t="s">
        <v>43</v>
      </c>
      <c r="S4031" t="s">
        <v>43</v>
      </c>
    </row>
    <row r="4032" spans="1:19">
      <c r="A4032">
        <v>5268</v>
      </c>
      <c r="B4032">
        <v>1024</v>
      </c>
      <c r="C4032">
        <v>57</v>
      </c>
      <c r="D4032">
        <v>1138.47</v>
      </c>
      <c r="E4032">
        <v>56</v>
      </c>
      <c r="F4032">
        <v>1226.47</v>
      </c>
      <c r="G4032">
        <v>21.901250000000001</v>
      </c>
      <c r="H4032">
        <v>9.3450000000000006</v>
      </c>
      <c r="I4032">
        <v>12.55625</v>
      </c>
      <c r="J4032">
        <v>2.3436330000000001</v>
      </c>
      <c r="K4032">
        <v>0</v>
      </c>
      <c r="L4032">
        <v>0</v>
      </c>
      <c r="M4032">
        <v>1</v>
      </c>
      <c r="N4032">
        <v>-88</v>
      </c>
      <c r="O4032">
        <v>1.754386</v>
      </c>
      <c r="P4032">
        <v>0</v>
      </c>
      <c r="Q4032">
        <v>0</v>
      </c>
      <c r="R4032" t="s">
        <v>43</v>
      </c>
      <c r="S4032" t="s">
        <v>43</v>
      </c>
    </row>
    <row r="4033" spans="1:19">
      <c r="A4033">
        <v>4480</v>
      </c>
      <c r="B4033">
        <v>1173</v>
      </c>
      <c r="C4033">
        <v>56</v>
      </c>
      <c r="D4033">
        <v>1860.24</v>
      </c>
      <c r="E4033">
        <v>54</v>
      </c>
      <c r="F4033">
        <v>2380.2399999999998</v>
      </c>
      <c r="G4033">
        <v>44.078519</v>
      </c>
      <c r="H4033">
        <v>7.33</v>
      </c>
      <c r="I4033">
        <v>36.748519000000002</v>
      </c>
      <c r="J4033">
        <v>6.0134410000000003</v>
      </c>
      <c r="K4033">
        <v>0</v>
      </c>
      <c r="L4033">
        <v>0</v>
      </c>
      <c r="M4033">
        <v>2</v>
      </c>
      <c r="N4033">
        <v>-520</v>
      </c>
      <c r="O4033">
        <v>3.5714290000000002</v>
      </c>
      <c r="P4033">
        <v>2</v>
      </c>
      <c r="Q4033">
        <v>3.5714290000000002</v>
      </c>
      <c r="R4033" t="s">
        <v>43</v>
      </c>
      <c r="S4033" t="s">
        <v>43</v>
      </c>
    </row>
    <row r="4034" spans="1:19">
      <c r="A4034">
        <v>3558</v>
      </c>
      <c r="B4034">
        <v>120</v>
      </c>
      <c r="C4034">
        <v>54</v>
      </c>
      <c r="D4034">
        <v>6657.14</v>
      </c>
      <c r="E4034">
        <v>51</v>
      </c>
      <c r="F4034">
        <v>7184.14</v>
      </c>
      <c r="G4034">
        <v>140.86548999999999</v>
      </c>
      <c r="H4034">
        <v>100</v>
      </c>
      <c r="I4034">
        <v>40.865490000000001</v>
      </c>
      <c r="J4034">
        <v>1.408655</v>
      </c>
      <c r="K4034">
        <v>0</v>
      </c>
      <c r="L4034">
        <v>0</v>
      </c>
      <c r="M4034">
        <v>3</v>
      </c>
      <c r="N4034">
        <v>-527</v>
      </c>
      <c r="O4034">
        <v>5.5555560000000002</v>
      </c>
      <c r="P4034">
        <v>1</v>
      </c>
      <c r="Q4034">
        <v>1.8518520000000001</v>
      </c>
      <c r="R4034" t="s">
        <v>43</v>
      </c>
      <c r="S4034" t="s">
        <v>42</v>
      </c>
    </row>
    <row r="4035" spans="1:19">
      <c r="A4035">
        <v>2388</v>
      </c>
      <c r="B4035">
        <v>1173</v>
      </c>
      <c r="C4035">
        <v>54</v>
      </c>
      <c r="D4035">
        <v>855.79</v>
      </c>
      <c r="E4035">
        <v>54</v>
      </c>
      <c r="F4035">
        <v>855.79</v>
      </c>
      <c r="G4035">
        <v>15.847963</v>
      </c>
      <c r="H4035">
        <v>8.36</v>
      </c>
      <c r="I4035">
        <v>7.4879629999999997</v>
      </c>
      <c r="J4035">
        <v>1.895689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 t="s">
        <v>43</v>
      </c>
      <c r="S4035" t="s">
        <v>43</v>
      </c>
    </row>
    <row r="4036" spans="1:19">
      <c r="A4036">
        <v>4926</v>
      </c>
      <c r="B4036">
        <v>530</v>
      </c>
      <c r="C4036">
        <v>53</v>
      </c>
      <c r="D4036">
        <v>873.5</v>
      </c>
      <c r="E4036">
        <v>52</v>
      </c>
      <c r="F4036">
        <v>927.5</v>
      </c>
      <c r="G4036">
        <v>17.836538000000001</v>
      </c>
      <c r="H4036">
        <v>3</v>
      </c>
      <c r="I4036">
        <v>14.836537999999999</v>
      </c>
      <c r="J4036">
        <v>5.945513</v>
      </c>
      <c r="K4036">
        <v>0</v>
      </c>
      <c r="L4036">
        <v>0</v>
      </c>
      <c r="M4036">
        <v>1</v>
      </c>
      <c r="N4036">
        <v>-54</v>
      </c>
      <c r="O4036">
        <v>1.886792</v>
      </c>
      <c r="P4036">
        <v>1</v>
      </c>
      <c r="Q4036">
        <v>1.886792</v>
      </c>
      <c r="R4036" t="s">
        <v>43</v>
      </c>
      <c r="S4036" t="s">
        <v>43</v>
      </c>
    </row>
    <row r="4037" spans="1:19">
      <c r="A4037">
        <v>5611</v>
      </c>
      <c r="B4037">
        <v>364</v>
      </c>
      <c r="C4037">
        <v>53</v>
      </c>
      <c r="D4037">
        <v>2471.73</v>
      </c>
      <c r="E4037">
        <v>50</v>
      </c>
      <c r="F4037">
        <v>3107.73</v>
      </c>
      <c r="G4037">
        <v>62.154600000000002</v>
      </c>
      <c r="H4037">
        <v>53.534999999999997</v>
      </c>
      <c r="I4037">
        <v>8.6196000000000002</v>
      </c>
      <c r="J4037">
        <v>1.161009</v>
      </c>
      <c r="K4037">
        <v>0</v>
      </c>
      <c r="L4037">
        <v>0</v>
      </c>
      <c r="M4037">
        <v>3</v>
      </c>
      <c r="N4037">
        <v>-636</v>
      </c>
      <c r="O4037">
        <v>5.6603770000000004</v>
      </c>
      <c r="P4037">
        <v>0</v>
      </c>
      <c r="Q4037">
        <v>0</v>
      </c>
      <c r="R4037" t="s">
        <v>43</v>
      </c>
      <c r="S4037" t="s">
        <v>43</v>
      </c>
    </row>
    <row r="4038" spans="1:19">
      <c r="A4038">
        <v>5340</v>
      </c>
      <c r="B4038">
        <v>364</v>
      </c>
      <c r="C4038">
        <v>52</v>
      </c>
      <c r="D4038">
        <v>2629.22</v>
      </c>
      <c r="E4038">
        <v>52</v>
      </c>
      <c r="F4038">
        <v>2629.22</v>
      </c>
      <c r="G4038">
        <v>50.561923</v>
      </c>
      <c r="H4038">
        <v>28.11</v>
      </c>
      <c r="I4038">
        <v>22.451923000000001</v>
      </c>
      <c r="J4038">
        <v>1.7987169999999999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1</v>
      </c>
      <c r="Q4038">
        <v>1.9230769999999999</v>
      </c>
      <c r="R4038" t="s">
        <v>43</v>
      </c>
      <c r="S4038" t="s">
        <v>43</v>
      </c>
    </row>
    <row r="4039" spans="1:19">
      <c r="A4039">
        <v>3588</v>
      </c>
      <c r="B4039">
        <v>1058</v>
      </c>
      <c r="C4039">
        <v>51</v>
      </c>
      <c r="D4039">
        <v>2414.35</v>
      </c>
      <c r="E4039">
        <v>50</v>
      </c>
      <c r="F4039">
        <v>2682.35</v>
      </c>
      <c r="G4039">
        <v>53.646999999999998</v>
      </c>
      <c r="H4039">
        <v>50.98</v>
      </c>
      <c r="I4039">
        <v>2.6669999999999998</v>
      </c>
      <c r="J4039">
        <v>1.0523149999999999</v>
      </c>
      <c r="K4039">
        <v>0</v>
      </c>
      <c r="L4039">
        <v>0</v>
      </c>
      <c r="M4039">
        <v>1</v>
      </c>
      <c r="N4039">
        <v>-268</v>
      </c>
      <c r="O4039">
        <v>1.9607840000000001</v>
      </c>
      <c r="P4039">
        <v>3</v>
      </c>
      <c r="Q4039">
        <v>5.8823530000000002</v>
      </c>
      <c r="R4039" t="s">
        <v>43</v>
      </c>
      <c r="S4039" t="s">
        <v>43</v>
      </c>
    </row>
    <row r="4040" spans="1:19">
      <c r="A4040">
        <v>3603</v>
      </c>
      <c r="B4040">
        <v>1903</v>
      </c>
      <c r="C4040">
        <v>48</v>
      </c>
      <c r="D4040">
        <v>2164.04</v>
      </c>
      <c r="E4040">
        <v>48</v>
      </c>
      <c r="F4040">
        <v>2164.04</v>
      </c>
      <c r="G4040">
        <v>45.084167000000001</v>
      </c>
      <c r="H4040">
        <v>27.8</v>
      </c>
      <c r="I4040">
        <v>17.284167</v>
      </c>
      <c r="J4040">
        <v>1.6217330000000001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 t="s">
        <v>43</v>
      </c>
      <c r="S4040" t="s">
        <v>43</v>
      </c>
    </row>
    <row r="4041" spans="1:19">
      <c r="A4041">
        <v>4078</v>
      </c>
      <c r="B4041">
        <v>100</v>
      </c>
      <c r="C4041">
        <v>46</v>
      </c>
      <c r="D4041">
        <v>3000.24</v>
      </c>
      <c r="E4041">
        <v>41</v>
      </c>
      <c r="F4041">
        <v>3343.24</v>
      </c>
      <c r="G4041">
        <v>81.542439000000002</v>
      </c>
      <c r="H4041">
        <v>62.98</v>
      </c>
      <c r="I4041">
        <v>18.562439000000001</v>
      </c>
      <c r="J4041">
        <v>1.294735</v>
      </c>
      <c r="K4041">
        <v>0</v>
      </c>
      <c r="L4041">
        <v>0</v>
      </c>
      <c r="M4041">
        <v>5</v>
      </c>
      <c r="N4041">
        <v>-343</v>
      </c>
      <c r="O4041">
        <v>10.869565</v>
      </c>
      <c r="P4041">
        <v>2</v>
      </c>
      <c r="Q4041">
        <v>4.3478260000000004</v>
      </c>
      <c r="R4041" t="s">
        <v>43</v>
      </c>
      <c r="S4041" t="s">
        <v>43</v>
      </c>
    </row>
    <row r="4042" spans="1:19">
      <c r="A4042">
        <v>5338</v>
      </c>
      <c r="B4042">
        <v>1740</v>
      </c>
      <c r="C4042">
        <v>42</v>
      </c>
      <c r="D4042">
        <v>1547.19</v>
      </c>
      <c r="E4042">
        <v>39</v>
      </c>
      <c r="F4042">
        <v>1899.19</v>
      </c>
      <c r="G4042">
        <v>48.697178999999998</v>
      </c>
      <c r="H4042">
        <v>20.78</v>
      </c>
      <c r="I4042">
        <v>27.917179000000001</v>
      </c>
      <c r="J4042">
        <v>2.343464</v>
      </c>
      <c r="K4042">
        <v>0</v>
      </c>
      <c r="L4042">
        <v>0</v>
      </c>
      <c r="M4042">
        <v>3</v>
      </c>
      <c r="N4042">
        <v>-352</v>
      </c>
      <c r="O4042">
        <v>7.1428570000000002</v>
      </c>
      <c r="P4042">
        <v>0</v>
      </c>
      <c r="Q4042">
        <v>0</v>
      </c>
      <c r="R4042" t="s">
        <v>43</v>
      </c>
      <c r="S4042" t="s">
        <v>43</v>
      </c>
    </row>
    <row r="4043" spans="1:19">
      <c r="A4043">
        <v>4482</v>
      </c>
      <c r="B4043">
        <v>1670</v>
      </c>
      <c r="C4043">
        <v>40</v>
      </c>
      <c r="D4043">
        <v>1290.96</v>
      </c>
      <c r="E4043">
        <v>37</v>
      </c>
      <c r="F4043">
        <v>1546.96</v>
      </c>
      <c r="G4043">
        <v>41.809730000000002</v>
      </c>
      <c r="H4043">
        <v>10.93</v>
      </c>
      <c r="I4043">
        <v>30.879729999999999</v>
      </c>
      <c r="J4043">
        <v>3.8252269999999999</v>
      </c>
      <c r="K4043">
        <v>0</v>
      </c>
      <c r="L4043">
        <v>0</v>
      </c>
      <c r="M4043">
        <v>3</v>
      </c>
      <c r="N4043">
        <v>-256</v>
      </c>
      <c r="O4043">
        <v>7.5</v>
      </c>
      <c r="P4043">
        <v>1</v>
      </c>
      <c r="Q4043">
        <v>2.5</v>
      </c>
      <c r="R4043" t="s">
        <v>43</v>
      </c>
      <c r="S4043" t="s">
        <v>43</v>
      </c>
    </row>
    <row r="4044" spans="1:19">
      <c r="A4044">
        <v>5345</v>
      </c>
      <c r="B4044">
        <v>1461</v>
      </c>
      <c r="C4044">
        <v>39</v>
      </c>
      <c r="D4044">
        <v>1069.03</v>
      </c>
      <c r="E4044">
        <v>36</v>
      </c>
      <c r="F4044">
        <v>1287.03</v>
      </c>
      <c r="G4044">
        <v>35.750833</v>
      </c>
      <c r="H4044">
        <v>14.435</v>
      </c>
      <c r="I4044">
        <v>21.315833000000001</v>
      </c>
      <c r="J4044">
        <v>2.476677</v>
      </c>
      <c r="K4044">
        <v>0</v>
      </c>
      <c r="L4044">
        <v>0</v>
      </c>
      <c r="M4044">
        <v>3</v>
      </c>
      <c r="N4044">
        <v>-218</v>
      </c>
      <c r="O4044">
        <v>7.6923079999999997</v>
      </c>
      <c r="P4044">
        <v>1</v>
      </c>
      <c r="Q4044">
        <v>2.5641029999999998</v>
      </c>
      <c r="R4044" t="s">
        <v>43</v>
      </c>
      <c r="S4044" t="s">
        <v>43</v>
      </c>
    </row>
    <row r="4045" spans="1:19">
      <c r="A4045">
        <v>3640</v>
      </c>
      <c r="B4045">
        <v>697</v>
      </c>
      <c r="C4045">
        <v>38</v>
      </c>
      <c r="D4045">
        <v>2291.77</v>
      </c>
      <c r="E4045">
        <v>37</v>
      </c>
      <c r="F4045">
        <v>2466.77</v>
      </c>
      <c r="G4045">
        <v>66.669459000000003</v>
      </c>
      <c r="H4045">
        <v>55.99</v>
      </c>
      <c r="I4045">
        <v>10.679459</v>
      </c>
      <c r="J4045">
        <v>1.190739</v>
      </c>
      <c r="K4045">
        <v>0</v>
      </c>
      <c r="L4045">
        <v>0</v>
      </c>
      <c r="M4045">
        <v>1</v>
      </c>
      <c r="N4045">
        <v>-175</v>
      </c>
      <c r="O4045">
        <v>2.6315789999999999</v>
      </c>
      <c r="P4045">
        <v>0</v>
      </c>
      <c r="Q4045">
        <v>0</v>
      </c>
      <c r="R4045" t="s">
        <v>43</v>
      </c>
      <c r="S4045" t="s">
        <v>43</v>
      </c>
    </row>
    <row r="4046" spans="1:19">
      <c r="A4046">
        <v>4438</v>
      </c>
      <c r="B4046">
        <v>1202</v>
      </c>
      <c r="C4046">
        <v>36</v>
      </c>
      <c r="D4046">
        <v>687.29</v>
      </c>
      <c r="E4046">
        <v>36</v>
      </c>
      <c r="F4046">
        <v>687.29</v>
      </c>
      <c r="G4046">
        <v>19.091388999999999</v>
      </c>
      <c r="H4046">
        <v>0.82</v>
      </c>
      <c r="I4046">
        <v>18.271388999999999</v>
      </c>
      <c r="J4046">
        <v>23.282181999999999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 t="s">
        <v>43</v>
      </c>
      <c r="S4046" t="s">
        <v>43</v>
      </c>
    </row>
    <row r="4047" spans="1:19">
      <c r="A4047">
        <v>4927</v>
      </c>
      <c r="B4047">
        <v>115</v>
      </c>
      <c r="C4047">
        <v>36</v>
      </c>
      <c r="D4047">
        <v>4127.7299999999996</v>
      </c>
      <c r="E4047">
        <v>35</v>
      </c>
      <c r="F4047">
        <v>4354.7299999999996</v>
      </c>
      <c r="G4047">
        <v>124.420857</v>
      </c>
      <c r="H4047">
        <v>111.81</v>
      </c>
      <c r="I4047">
        <v>12.610856999999999</v>
      </c>
      <c r="J4047">
        <v>1.1127880000000001</v>
      </c>
      <c r="K4047">
        <v>0</v>
      </c>
      <c r="L4047">
        <v>0</v>
      </c>
      <c r="M4047">
        <v>1</v>
      </c>
      <c r="N4047">
        <v>-227</v>
      </c>
      <c r="O4047">
        <v>2.7777780000000001</v>
      </c>
      <c r="P4047">
        <v>0</v>
      </c>
      <c r="Q4047">
        <v>0</v>
      </c>
      <c r="R4047" t="s">
        <v>43</v>
      </c>
      <c r="S4047" t="s">
        <v>42</v>
      </c>
    </row>
    <row r="4048" spans="1:19">
      <c r="A4048">
        <v>5336</v>
      </c>
      <c r="B4048">
        <v>871</v>
      </c>
      <c r="C4048">
        <v>35</v>
      </c>
      <c r="D4048">
        <v>843.46</v>
      </c>
      <c r="E4048">
        <v>34</v>
      </c>
      <c r="F4048">
        <v>923.46</v>
      </c>
      <c r="G4048">
        <v>27.160588000000001</v>
      </c>
      <c r="H4048">
        <v>13.385</v>
      </c>
      <c r="I4048">
        <v>13.775588000000001</v>
      </c>
      <c r="J4048">
        <v>2.0291809999999999</v>
      </c>
      <c r="K4048">
        <v>0</v>
      </c>
      <c r="L4048">
        <v>0</v>
      </c>
      <c r="M4048">
        <v>1</v>
      </c>
      <c r="N4048">
        <v>-80</v>
      </c>
      <c r="O4048">
        <v>2.8571430000000002</v>
      </c>
      <c r="P4048">
        <v>1</v>
      </c>
      <c r="Q4048">
        <v>2.8571430000000002</v>
      </c>
      <c r="R4048" t="s">
        <v>43</v>
      </c>
      <c r="S4048" t="s">
        <v>43</v>
      </c>
    </row>
    <row r="4049" spans="1:19">
      <c r="A4049">
        <v>6015</v>
      </c>
      <c r="B4049">
        <v>1837</v>
      </c>
      <c r="C4049">
        <v>35</v>
      </c>
      <c r="D4049">
        <v>1680.82</v>
      </c>
      <c r="E4049">
        <v>33</v>
      </c>
      <c r="F4049">
        <v>1854.82</v>
      </c>
      <c r="G4049">
        <v>56.206667000000003</v>
      </c>
      <c r="H4049">
        <v>48.23</v>
      </c>
      <c r="I4049">
        <v>7.976667</v>
      </c>
      <c r="J4049">
        <v>1.1653880000000001</v>
      </c>
      <c r="K4049">
        <v>0</v>
      </c>
      <c r="L4049">
        <v>0</v>
      </c>
      <c r="M4049">
        <v>2</v>
      </c>
      <c r="N4049">
        <v>-174</v>
      </c>
      <c r="O4049">
        <v>5.7142860000000004</v>
      </c>
      <c r="P4049">
        <v>1</v>
      </c>
      <c r="Q4049">
        <v>2.8571430000000002</v>
      </c>
      <c r="R4049" t="s">
        <v>43</v>
      </c>
      <c r="S4049" t="s">
        <v>43</v>
      </c>
    </row>
    <row r="4050" spans="1:19">
      <c r="A4050">
        <v>3639</v>
      </c>
      <c r="B4050">
        <v>205</v>
      </c>
      <c r="C4050">
        <v>34</v>
      </c>
      <c r="D4050">
        <v>1866.2</v>
      </c>
      <c r="E4050">
        <v>33</v>
      </c>
      <c r="F4050">
        <v>1924.2</v>
      </c>
      <c r="G4050">
        <v>58.309091000000002</v>
      </c>
      <c r="H4050">
        <v>17.23</v>
      </c>
      <c r="I4050">
        <v>41.079090999999998</v>
      </c>
      <c r="J4050">
        <v>3.3841610000000002</v>
      </c>
      <c r="K4050">
        <v>0</v>
      </c>
      <c r="L4050">
        <v>0</v>
      </c>
      <c r="M4050">
        <v>1</v>
      </c>
      <c r="N4050">
        <v>-58</v>
      </c>
      <c r="O4050">
        <v>2.941176</v>
      </c>
      <c r="P4050">
        <v>1</v>
      </c>
      <c r="Q4050">
        <v>2.941176</v>
      </c>
      <c r="R4050" t="s">
        <v>43</v>
      </c>
      <c r="S4050" t="s">
        <v>43</v>
      </c>
    </row>
    <row r="4051" spans="1:19">
      <c r="A4051">
        <v>4172</v>
      </c>
      <c r="B4051">
        <v>1144</v>
      </c>
      <c r="C4051">
        <v>34</v>
      </c>
      <c r="D4051">
        <v>1214.04</v>
      </c>
      <c r="E4051">
        <v>33</v>
      </c>
      <c r="F4051">
        <v>1616.04</v>
      </c>
      <c r="G4051">
        <v>48.970908999999999</v>
      </c>
      <c r="H4051">
        <v>33.01</v>
      </c>
      <c r="I4051">
        <v>15.960908999999999</v>
      </c>
      <c r="J4051">
        <v>1.483517</v>
      </c>
      <c r="K4051">
        <v>0</v>
      </c>
      <c r="L4051">
        <v>0</v>
      </c>
      <c r="M4051">
        <v>1</v>
      </c>
      <c r="N4051">
        <v>-402</v>
      </c>
      <c r="O4051">
        <v>2.941176</v>
      </c>
      <c r="P4051">
        <v>0</v>
      </c>
      <c r="Q4051">
        <v>0</v>
      </c>
      <c r="R4051" t="s">
        <v>43</v>
      </c>
      <c r="S4051" t="s">
        <v>43</v>
      </c>
    </row>
    <row r="4052" spans="1:19">
      <c r="A4052">
        <v>6087</v>
      </c>
      <c r="B4052">
        <v>1662</v>
      </c>
      <c r="C4052">
        <v>31</v>
      </c>
      <c r="D4052">
        <v>484.73</v>
      </c>
      <c r="E4052">
        <v>31</v>
      </c>
      <c r="F4052">
        <v>484.73</v>
      </c>
      <c r="G4052">
        <v>15.636452</v>
      </c>
      <c r="H4052">
        <v>4.0199999999999996</v>
      </c>
      <c r="I4052">
        <v>11.616452000000001</v>
      </c>
      <c r="J4052">
        <v>3.8896649999999999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 t="s">
        <v>43</v>
      </c>
      <c r="S4052" t="s">
        <v>43</v>
      </c>
    </row>
    <row r="4053" spans="1:19">
      <c r="A4053">
        <v>4922</v>
      </c>
      <c r="B4053">
        <v>650</v>
      </c>
      <c r="C4053">
        <v>30</v>
      </c>
      <c r="D4053">
        <v>680.22</v>
      </c>
      <c r="E4053">
        <v>26</v>
      </c>
      <c r="F4053">
        <v>1003.22</v>
      </c>
      <c r="G4053">
        <v>38.585385000000002</v>
      </c>
      <c r="H4053">
        <v>31.75</v>
      </c>
      <c r="I4053">
        <v>6.8353849999999996</v>
      </c>
      <c r="J4053">
        <v>1.2152879999999999</v>
      </c>
      <c r="K4053">
        <v>0</v>
      </c>
      <c r="L4053">
        <v>0</v>
      </c>
      <c r="M4053">
        <v>4</v>
      </c>
      <c r="N4053">
        <v>-323</v>
      </c>
      <c r="O4053">
        <v>13.333333</v>
      </c>
      <c r="P4053">
        <v>1</v>
      </c>
      <c r="Q4053">
        <v>3.3333330000000001</v>
      </c>
      <c r="R4053" t="s">
        <v>43</v>
      </c>
      <c r="S4053" t="s">
        <v>43</v>
      </c>
    </row>
    <row r="4054" spans="1:19">
      <c r="A4054">
        <v>5653</v>
      </c>
      <c r="B4054">
        <v>1604</v>
      </c>
      <c r="C4054">
        <v>30</v>
      </c>
      <c r="D4054">
        <v>871.42</v>
      </c>
      <c r="E4054">
        <v>26</v>
      </c>
      <c r="F4054">
        <v>1190.42</v>
      </c>
      <c r="G4054">
        <v>45.785384999999998</v>
      </c>
      <c r="H4054">
        <v>35.935000000000002</v>
      </c>
      <c r="I4054">
        <v>9.8503849999999993</v>
      </c>
      <c r="J4054">
        <v>1.2741169999999999</v>
      </c>
      <c r="K4054">
        <v>0</v>
      </c>
      <c r="L4054">
        <v>0</v>
      </c>
      <c r="M4054">
        <v>4</v>
      </c>
      <c r="N4054">
        <v>-319</v>
      </c>
      <c r="O4054">
        <v>13.333333</v>
      </c>
      <c r="P4054">
        <v>0</v>
      </c>
      <c r="Q4054">
        <v>0</v>
      </c>
      <c r="R4054" t="s">
        <v>43</v>
      </c>
      <c r="S4054" t="s">
        <v>43</v>
      </c>
    </row>
    <row r="4055" spans="1:19">
      <c r="A4055">
        <v>3643</v>
      </c>
      <c r="B4055">
        <v>989</v>
      </c>
      <c r="C4055">
        <v>30</v>
      </c>
      <c r="D4055">
        <v>614.44000000000005</v>
      </c>
      <c r="E4055">
        <v>30</v>
      </c>
      <c r="F4055">
        <v>614.44000000000005</v>
      </c>
      <c r="G4055">
        <v>20.481332999999999</v>
      </c>
      <c r="H4055">
        <v>22.555</v>
      </c>
      <c r="I4055">
        <v>-2.0736669999999999</v>
      </c>
      <c r="J4055">
        <v>0.90806200000000004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 t="s">
        <v>43</v>
      </c>
      <c r="S4055" t="s">
        <v>43</v>
      </c>
    </row>
    <row r="4056" spans="1:19">
      <c r="A4056">
        <v>4924</v>
      </c>
      <c r="B4056">
        <v>401</v>
      </c>
      <c r="C4056">
        <v>29</v>
      </c>
      <c r="D4056">
        <v>1204.8699999999999</v>
      </c>
      <c r="E4056">
        <v>29</v>
      </c>
      <c r="F4056">
        <v>1204.8699999999999</v>
      </c>
      <c r="G4056">
        <v>41.547241</v>
      </c>
      <c r="H4056">
        <v>10.42</v>
      </c>
      <c r="I4056">
        <v>31.127241000000001</v>
      </c>
      <c r="J4056">
        <v>3.9872589999999999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 t="s">
        <v>43</v>
      </c>
      <c r="S4056" t="s">
        <v>43</v>
      </c>
    </row>
    <row r="4057" spans="1:19">
      <c r="A4057">
        <v>5781</v>
      </c>
      <c r="B4057">
        <v>1942</v>
      </c>
      <c r="C4057">
        <v>29</v>
      </c>
      <c r="D4057">
        <v>1734.68</v>
      </c>
      <c r="E4057">
        <v>20</v>
      </c>
      <c r="F4057">
        <v>1942.68</v>
      </c>
      <c r="G4057">
        <v>97.134</v>
      </c>
      <c r="H4057">
        <v>84.46</v>
      </c>
      <c r="I4057">
        <v>12.673999999999999</v>
      </c>
      <c r="J4057">
        <v>1.1500589999999999</v>
      </c>
      <c r="K4057">
        <v>8</v>
      </c>
      <c r="L4057">
        <v>27.586207000000002</v>
      </c>
      <c r="M4057">
        <v>1</v>
      </c>
      <c r="N4057">
        <v>-208</v>
      </c>
      <c r="O4057">
        <v>3.4482759999999999</v>
      </c>
      <c r="P4057">
        <v>1</v>
      </c>
      <c r="Q4057">
        <v>3.4482759999999999</v>
      </c>
      <c r="R4057" t="s">
        <v>43</v>
      </c>
      <c r="S4057" t="s">
        <v>43</v>
      </c>
    </row>
    <row r="4058" spans="1:19">
      <c r="A4058">
        <v>5342</v>
      </c>
      <c r="B4058">
        <v>1509</v>
      </c>
      <c r="C4058">
        <v>27</v>
      </c>
      <c r="D4058">
        <v>292.16000000000003</v>
      </c>
      <c r="E4058">
        <v>26</v>
      </c>
      <c r="F4058">
        <v>292.16000000000003</v>
      </c>
      <c r="G4058">
        <v>11.236923000000001</v>
      </c>
      <c r="H4058">
        <v>9.09</v>
      </c>
      <c r="I4058">
        <v>2.1469230000000001</v>
      </c>
      <c r="J4058">
        <v>1.2361850000000001</v>
      </c>
      <c r="K4058">
        <v>1</v>
      </c>
      <c r="L4058">
        <v>3.7037040000000001</v>
      </c>
      <c r="M4058">
        <v>0</v>
      </c>
      <c r="N4058">
        <v>0</v>
      </c>
      <c r="O4058">
        <v>0</v>
      </c>
      <c r="P4058">
        <v>0</v>
      </c>
      <c r="Q4058">
        <v>0</v>
      </c>
      <c r="R4058" t="s">
        <v>43</v>
      </c>
      <c r="S4058" t="s">
        <v>43</v>
      </c>
    </row>
    <row r="4059" spans="1:19">
      <c r="A4059">
        <v>5187</v>
      </c>
      <c r="B4059">
        <v>1082</v>
      </c>
      <c r="C4059">
        <v>25</v>
      </c>
      <c r="D4059">
        <v>1175.75</v>
      </c>
      <c r="E4059">
        <v>24</v>
      </c>
      <c r="F4059">
        <v>1226.75</v>
      </c>
      <c r="G4059">
        <v>51.114583000000003</v>
      </c>
      <c r="H4059">
        <v>60</v>
      </c>
      <c r="I4059">
        <v>-8.8854170000000003</v>
      </c>
      <c r="J4059">
        <v>0.85190999999999995</v>
      </c>
      <c r="K4059">
        <v>0</v>
      </c>
      <c r="L4059">
        <v>0</v>
      </c>
      <c r="M4059">
        <v>1</v>
      </c>
      <c r="N4059">
        <v>-51</v>
      </c>
      <c r="O4059">
        <v>4</v>
      </c>
      <c r="P4059">
        <v>1</v>
      </c>
      <c r="Q4059">
        <v>4</v>
      </c>
      <c r="R4059" t="s">
        <v>43</v>
      </c>
      <c r="S4059" t="s">
        <v>43</v>
      </c>
    </row>
    <row r="4060" spans="1:19">
      <c r="A4060">
        <v>2669</v>
      </c>
      <c r="B4060">
        <v>1348</v>
      </c>
      <c r="C4060">
        <v>25</v>
      </c>
      <c r="D4060">
        <v>16.62</v>
      </c>
      <c r="E4060">
        <v>25</v>
      </c>
      <c r="F4060">
        <v>16.62</v>
      </c>
      <c r="G4060">
        <v>0.66479999999999995</v>
      </c>
      <c r="H4060">
        <v>0.73</v>
      </c>
      <c r="I4060">
        <v>-6.5199999999999994E-2</v>
      </c>
      <c r="J4060">
        <v>0.91068499999999997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 t="s">
        <v>43</v>
      </c>
      <c r="S4060" t="s">
        <v>43</v>
      </c>
    </row>
    <row r="4061" spans="1:19">
      <c r="A4061">
        <v>4377</v>
      </c>
      <c r="B4061">
        <v>721</v>
      </c>
      <c r="C4061">
        <v>25</v>
      </c>
      <c r="D4061">
        <v>754.73</v>
      </c>
      <c r="E4061">
        <v>24</v>
      </c>
      <c r="F4061">
        <v>982.73</v>
      </c>
      <c r="G4061">
        <v>40.947082999999999</v>
      </c>
      <c r="H4061">
        <v>12.375</v>
      </c>
      <c r="I4061">
        <v>28.572082999999999</v>
      </c>
      <c r="J4061">
        <v>3.3088549999999999</v>
      </c>
      <c r="K4061">
        <v>0</v>
      </c>
      <c r="L4061">
        <v>0</v>
      </c>
      <c r="M4061">
        <v>1</v>
      </c>
      <c r="N4061">
        <v>-228</v>
      </c>
      <c r="O4061">
        <v>4</v>
      </c>
      <c r="P4061">
        <v>0</v>
      </c>
      <c r="Q4061">
        <v>0</v>
      </c>
      <c r="R4061" t="s">
        <v>43</v>
      </c>
      <c r="S4061" t="s">
        <v>43</v>
      </c>
    </row>
    <row r="4062" spans="1:19">
      <c r="A4062">
        <v>1192</v>
      </c>
      <c r="B4062">
        <v>1432</v>
      </c>
      <c r="C4062">
        <v>24</v>
      </c>
      <c r="D4062">
        <v>1134.03</v>
      </c>
      <c r="E4062">
        <v>24</v>
      </c>
      <c r="F4062">
        <v>1134.03</v>
      </c>
      <c r="G4062">
        <v>47.251249999999999</v>
      </c>
      <c r="H4062">
        <v>35.575000000000003</v>
      </c>
      <c r="I4062">
        <v>11.67625</v>
      </c>
      <c r="J4062">
        <v>1.3282149999999999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 t="s">
        <v>43</v>
      </c>
      <c r="S4062" t="s">
        <v>43</v>
      </c>
    </row>
    <row r="4063" spans="1:19">
      <c r="A4063">
        <v>4921</v>
      </c>
      <c r="B4063">
        <v>391</v>
      </c>
      <c r="C4063">
        <v>22</v>
      </c>
      <c r="D4063">
        <v>2537.0500000000002</v>
      </c>
      <c r="E4063">
        <v>22</v>
      </c>
      <c r="F4063">
        <v>2537.0500000000002</v>
      </c>
      <c r="G4063">
        <v>115.320455</v>
      </c>
      <c r="H4063">
        <v>69.795000000000002</v>
      </c>
      <c r="I4063">
        <v>45.525455000000001</v>
      </c>
      <c r="J4063">
        <v>1.652274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 t="s">
        <v>43</v>
      </c>
      <c r="S4063" t="s">
        <v>43</v>
      </c>
    </row>
    <row r="4064" spans="1:19">
      <c r="A4064">
        <v>4923</v>
      </c>
      <c r="B4064">
        <v>1512</v>
      </c>
      <c r="C4064">
        <v>22</v>
      </c>
      <c r="D4064">
        <v>322.74</v>
      </c>
      <c r="E4064">
        <v>22</v>
      </c>
      <c r="F4064">
        <v>322.74</v>
      </c>
      <c r="G4064">
        <v>14.67</v>
      </c>
      <c r="H4064">
        <v>12.68</v>
      </c>
      <c r="I4064">
        <v>1.99</v>
      </c>
      <c r="J4064">
        <v>1.1569400000000001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 t="s">
        <v>43</v>
      </c>
      <c r="S4064" t="s">
        <v>43</v>
      </c>
    </row>
    <row r="4065" spans="1:19">
      <c r="A4065">
        <v>6065</v>
      </c>
      <c r="B4065">
        <v>614</v>
      </c>
      <c r="C4065">
        <v>21</v>
      </c>
      <c r="D4065">
        <v>639.98</v>
      </c>
      <c r="E4065">
        <v>16</v>
      </c>
      <c r="F4065">
        <v>639.98</v>
      </c>
      <c r="G4065">
        <v>39.998750000000001</v>
      </c>
      <c r="H4065">
        <v>20.52</v>
      </c>
      <c r="I4065">
        <v>19.478750000000002</v>
      </c>
      <c r="J4065">
        <v>1.949257</v>
      </c>
      <c r="K4065">
        <v>5</v>
      </c>
      <c r="L4065">
        <v>23.809524</v>
      </c>
      <c r="M4065">
        <v>0</v>
      </c>
      <c r="N4065">
        <v>0</v>
      </c>
      <c r="O4065">
        <v>0</v>
      </c>
      <c r="P4065">
        <v>0</v>
      </c>
      <c r="Q4065">
        <v>0</v>
      </c>
      <c r="R4065" t="s">
        <v>43</v>
      </c>
      <c r="S4065" t="s">
        <v>43</v>
      </c>
    </row>
    <row r="4066" spans="1:19">
      <c r="A4066">
        <v>4073</v>
      </c>
      <c r="B4066">
        <v>141</v>
      </c>
      <c r="C4066">
        <v>20</v>
      </c>
      <c r="D4066">
        <v>1460.61</v>
      </c>
      <c r="E4066">
        <v>19</v>
      </c>
      <c r="F4066">
        <v>1551.61</v>
      </c>
      <c r="G4066">
        <v>81.663684000000003</v>
      </c>
      <c r="H4066">
        <v>38.840000000000003</v>
      </c>
      <c r="I4066">
        <v>42.823684</v>
      </c>
      <c r="J4066">
        <v>2.1025670000000001</v>
      </c>
      <c r="K4066">
        <v>0</v>
      </c>
      <c r="L4066">
        <v>0</v>
      </c>
      <c r="M4066">
        <v>1</v>
      </c>
      <c r="N4066">
        <v>-91</v>
      </c>
      <c r="O4066">
        <v>5</v>
      </c>
      <c r="P4066">
        <v>0</v>
      </c>
      <c r="Q4066">
        <v>0</v>
      </c>
      <c r="R4066" t="s">
        <v>43</v>
      </c>
      <c r="S4066" t="s">
        <v>43</v>
      </c>
    </row>
    <row r="4067" spans="1:19">
      <c r="A4067">
        <v>6107</v>
      </c>
      <c r="B4067">
        <v>1184</v>
      </c>
      <c r="C4067">
        <v>16</v>
      </c>
      <c r="D4067">
        <v>457.08</v>
      </c>
      <c r="E4067">
        <v>16</v>
      </c>
      <c r="F4067">
        <v>457.08</v>
      </c>
      <c r="G4067">
        <v>28.567499999999999</v>
      </c>
      <c r="H4067">
        <v>22.7</v>
      </c>
      <c r="I4067">
        <v>5.8674999999999997</v>
      </c>
      <c r="J4067">
        <v>1.25848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 t="s">
        <v>43</v>
      </c>
      <c r="S4067" t="s">
        <v>43</v>
      </c>
    </row>
    <row r="4068" spans="1:19">
      <c r="A4068">
        <v>5344</v>
      </c>
      <c r="B4068">
        <v>415</v>
      </c>
      <c r="C4068">
        <v>15</v>
      </c>
      <c r="D4068">
        <v>442.56</v>
      </c>
      <c r="E4068">
        <v>14</v>
      </c>
      <c r="F4068">
        <v>503.56</v>
      </c>
      <c r="G4068">
        <v>35.968570999999997</v>
      </c>
      <c r="H4068">
        <v>26.71</v>
      </c>
      <c r="I4068">
        <v>9.2585709999999999</v>
      </c>
      <c r="J4068">
        <v>1.346633</v>
      </c>
      <c r="K4068">
        <v>0</v>
      </c>
      <c r="L4068">
        <v>0</v>
      </c>
      <c r="M4068">
        <v>1</v>
      </c>
      <c r="N4068">
        <v>-61</v>
      </c>
      <c r="O4068">
        <v>6.6666670000000003</v>
      </c>
      <c r="P4068">
        <v>0</v>
      </c>
      <c r="Q4068">
        <v>0</v>
      </c>
      <c r="R4068" t="s">
        <v>43</v>
      </c>
      <c r="S4068" t="s">
        <v>43</v>
      </c>
    </row>
    <row r="4069" spans="1:19">
      <c r="A4069">
        <v>2814</v>
      </c>
      <c r="B4069">
        <v>1725</v>
      </c>
      <c r="C4069">
        <v>15</v>
      </c>
      <c r="D4069">
        <v>46.24</v>
      </c>
      <c r="E4069">
        <v>15</v>
      </c>
      <c r="F4069">
        <v>46.24</v>
      </c>
      <c r="G4069">
        <v>3.0826669999999998</v>
      </c>
      <c r="H4069">
        <v>1.1200000000000001</v>
      </c>
      <c r="I4069">
        <v>1.9626669999999999</v>
      </c>
      <c r="J4069">
        <v>2.7523810000000002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 t="s">
        <v>43</v>
      </c>
      <c r="S4069" t="s">
        <v>43</v>
      </c>
    </row>
    <row r="4070" spans="1:19">
      <c r="A4070">
        <v>314</v>
      </c>
      <c r="B4070">
        <v>1202</v>
      </c>
      <c r="C4070">
        <v>15</v>
      </c>
      <c r="D4070">
        <v>315.11</v>
      </c>
      <c r="E4070">
        <v>15</v>
      </c>
      <c r="F4070">
        <v>315.11</v>
      </c>
      <c r="G4070">
        <v>21.007332999999999</v>
      </c>
      <c r="H4070">
        <v>0.97</v>
      </c>
      <c r="I4070">
        <v>20.037333</v>
      </c>
      <c r="J4070">
        <v>21.657043999999999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 t="s">
        <v>43</v>
      </c>
      <c r="S4070" t="s">
        <v>43</v>
      </c>
    </row>
    <row r="4071" spans="1:19">
      <c r="A4071">
        <v>5339</v>
      </c>
      <c r="B4071">
        <v>797</v>
      </c>
      <c r="C4071">
        <v>4</v>
      </c>
      <c r="D4071">
        <v>120.84</v>
      </c>
      <c r="E4071">
        <v>4</v>
      </c>
      <c r="F4071">
        <v>120.84</v>
      </c>
      <c r="G4071">
        <v>30.21</v>
      </c>
      <c r="H4071">
        <v>25.344999999999999</v>
      </c>
      <c r="I4071">
        <v>4.8650000000000002</v>
      </c>
      <c r="J4071">
        <v>1.191951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 t="s">
        <v>43</v>
      </c>
      <c r="S4071" t="s">
        <v>43</v>
      </c>
    </row>
    <row r="4072" spans="1:19">
      <c r="A4072">
        <v>6144</v>
      </c>
      <c r="B4072">
        <v>737</v>
      </c>
      <c r="C4072">
        <v>1</v>
      </c>
      <c r="D4072">
        <v>1127.5999999999999</v>
      </c>
      <c r="E4072">
        <v>1</v>
      </c>
      <c r="F4072">
        <v>1127.5999999999999</v>
      </c>
      <c r="G4072">
        <v>1127.5999999999999</v>
      </c>
      <c r="H4072">
        <v>1127.5999999999999</v>
      </c>
      <c r="I4072">
        <v>0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 t="s">
        <v>43</v>
      </c>
      <c r="S4072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59C9-545F-453F-807D-00110B07EB66}">
  <dimension ref="A1:D11"/>
  <sheetViews>
    <sheetView workbookViewId="0">
      <selection activeCell="I14" sqref="I14"/>
    </sheetView>
  </sheetViews>
  <sheetFormatPr defaultRowHeight="17"/>
  <cols>
    <col min="1" max="1" width="41.6640625" customWidth="1"/>
    <col min="2" max="2" width="21.83203125" customWidth="1"/>
    <col min="3" max="3" width="19.75" customWidth="1"/>
    <col min="4" max="4" width="21.1640625" customWidth="1"/>
  </cols>
  <sheetData>
    <row r="1" spans="1:4">
      <c r="A1" s="2" t="s">
        <v>46</v>
      </c>
      <c r="B1" s="2" t="s">
        <v>47</v>
      </c>
      <c r="C1" s="2" t="s">
        <v>48</v>
      </c>
      <c r="D1" s="2" t="s">
        <v>49</v>
      </c>
    </row>
    <row r="2" spans="1:4">
      <c r="A2" t="s">
        <v>50</v>
      </c>
      <c r="B2">
        <f>Q1_SQL_Summary!B2</f>
        <v>1219</v>
      </c>
      <c r="C2">
        <f>COUNTA(Q1_sql_Customer_Detail!A:A)-1</f>
        <v>1219</v>
      </c>
      <c r="D2" t="str">
        <f t="shared" ref="D2:D11" si="0">IF(B2=C2,"PASS","FAIL")</f>
        <v>PASS</v>
      </c>
    </row>
    <row r="3" spans="1:4">
      <c r="A3" t="s">
        <v>51</v>
      </c>
      <c r="B3">
        <f>Q1_SQL_Summary!B3</f>
        <v>4071</v>
      </c>
      <c r="C3">
        <f>COUNTA(Q1_sql_Card_Detail!A:A)-1</f>
        <v>4071</v>
      </c>
      <c r="D3" t="str">
        <f t="shared" si="0"/>
        <v>PASS</v>
      </c>
    </row>
    <row r="4" spans="1:4">
      <c r="A4" t="s">
        <v>52</v>
      </c>
      <c r="B4">
        <f>Q1_SQL_Summary!D2</f>
        <v>9832</v>
      </c>
      <c r="C4">
        <f>MEDIAN(Q1_sql_Customer_Detail!B:B)</f>
        <v>9832</v>
      </c>
      <c r="D4" t="str">
        <f t="shared" si="0"/>
        <v>PASS</v>
      </c>
    </row>
    <row r="5" spans="1:4">
      <c r="A5" t="s">
        <v>53</v>
      </c>
      <c r="B5">
        <f>Q1_SQL_Summary!D3</f>
        <v>2558</v>
      </c>
      <c r="C5">
        <f>MEDIAN(Q1_sql_Card_Detail!C:C)</f>
        <v>2558</v>
      </c>
      <c r="D5" t="str">
        <f t="shared" si="0"/>
        <v>PASS</v>
      </c>
    </row>
    <row r="6" spans="1:4">
      <c r="A6" t="s">
        <v>54</v>
      </c>
      <c r="B6">
        <f>Q1_SQL_Summary!I2</f>
        <v>31.004999999999999</v>
      </c>
      <c r="C6">
        <f>MEDIAN(Q1_sql_Customer_Detail!G:G)</f>
        <v>31.004999999999999</v>
      </c>
      <c r="D6" t="str">
        <f t="shared" si="0"/>
        <v>PASS</v>
      </c>
    </row>
    <row r="7" spans="1:4">
      <c r="A7" t="s">
        <v>55</v>
      </c>
      <c r="B7">
        <f>Q1_SQL_Summary!I3</f>
        <v>29.74</v>
      </c>
      <c r="C7">
        <f>MEDIAN(Q1_sql_Card_Detail!H:H)</f>
        <v>29.74</v>
      </c>
      <c r="D7" t="str">
        <f t="shared" si="0"/>
        <v>PASS</v>
      </c>
    </row>
    <row r="8" spans="1:4">
      <c r="A8" t="s">
        <v>56</v>
      </c>
      <c r="B8">
        <f>Q1_SQL_Summary!O2</f>
        <v>1.8868</v>
      </c>
      <c r="C8">
        <f>ROUND(COUNTIF(Q1_sql_Customer_Detail!Q:Q,"iqr-outlier")/(COUNTA(Q1_sql_Customer_Detail!A:A)-1)*100,4)</f>
        <v>1.8868</v>
      </c>
      <c r="D8" t="str">
        <f t="shared" si="0"/>
        <v>PASS</v>
      </c>
    </row>
    <row r="9" spans="1:4">
      <c r="A9" t="s">
        <v>57</v>
      </c>
      <c r="B9">
        <f>Q1_SQL_Summary!O3</f>
        <v>4.3232999999999997</v>
      </c>
      <c r="C9" s="1">
        <f>ROUND(COUNTIF(Q1_sql_Card_Detail!R:R,"iqr-outlier")/(COUNTA(Q1_sql_Card_Detail!A:A)-1)*100,4)</f>
        <v>4.3232999999999997</v>
      </c>
      <c r="D9" t="str">
        <f t="shared" si="0"/>
        <v>PASS</v>
      </c>
    </row>
    <row r="10" spans="1:4">
      <c r="A10" t="s">
        <v>58</v>
      </c>
      <c r="B10">
        <f>Q1_SQL_Summary!S2</f>
        <v>0.57420000000000004</v>
      </c>
      <c r="C10">
        <f>ROUND(COUNTIF(Q1_sql_Customer_Detail!R:R,"iqr-outlier")/(COUNTA(Q1_sql_Customer_Detail!A:A)-1)*100,4)</f>
        <v>0.57420000000000004</v>
      </c>
      <c r="D10" t="str">
        <f t="shared" si="0"/>
        <v>PASS</v>
      </c>
    </row>
    <row r="11" spans="1:4">
      <c r="A11" t="s">
        <v>59</v>
      </c>
      <c r="B11">
        <f>Q1_SQL_Summary!S3</f>
        <v>1.2282</v>
      </c>
      <c r="C11">
        <f>ROUND(COUNTIF(Q1_sql_Card_Detail!S:S,"iqr-outlier")/(COUNTA(Q1_sql_Card_Detail!A:A)-1)*100,4)</f>
        <v>1.2282</v>
      </c>
      <c r="D11" t="str">
        <f t="shared" si="0"/>
        <v>PASS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A955-6657-46B9-A306-C9D6B61F247A}">
  <dimension ref="A1:N4"/>
  <sheetViews>
    <sheetView workbookViewId="0"/>
  </sheetViews>
  <sheetFormatPr defaultRowHeight="17"/>
  <cols>
    <col min="1" max="1" width="17.25" bestFit="1" customWidth="1"/>
    <col min="2" max="2" width="19.25" bestFit="1" customWidth="1"/>
    <col min="3" max="3" width="22.75" bestFit="1" customWidth="1"/>
    <col min="4" max="4" width="27.4140625" bestFit="1" customWidth="1"/>
    <col min="5" max="5" width="33.5" bestFit="1" customWidth="1"/>
    <col min="6" max="6" width="36.9140625" bestFit="1" customWidth="1"/>
    <col min="7" max="7" width="24.08203125" bestFit="1" customWidth="1"/>
    <col min="8" max="8" width="19.08203125" bestFit="1" customWidth="1"/>
    <col min="9" max="9" width="24.1640625" bestFit="1" customWidth="1"/>
    <col min="10" max="10" width="15.1640625" bestFit="1" customWidth="1"/>
    <col min="11" max="11" width="28" bestFit="1" customWidth="1"/>
    <col min="12" max="12" width="19" bestFit="1" customWidth="1"/>
    <col min="13" max="13" width="24.75" bestFit="1" customWidth="1"/>
    <col min="14" max="14" width="15.75" bestFit="1" customWidth="1"/>
  </cols>
  <sheetData>
    <row r="1" spans="1:14">
      <c r="A1" t="s">
        <v>60</v>
      </c>
      <c r="B1" t="s">
        <v>24</v>
      </c>
      <c r="C1" t="s">
        <v>61</v>
      </c>
      <c r="D1" t="s">
        <v>26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36</v>
      </c>
      <c r="M1" t="s">
        <v>37</v>
      </c>
      <c r="N1" t="s">
        <v>38</v>
      </c>
    </row>
    <row r="2" spans="1:14">
      <c r="A2" t="s">
        <v>62</v>
      </c>
      <c r="B2">
        <v>6967185</v>
      </c>
      <c r="C2">
        <v>52.361600000000003</v>
      </c>
      <c r="D2">
        <v>6571735</v>
      </c>
      <c r="E2">
        <v>49.720855</v>
      </c>
      <c r="F2">
        <v>30.88</v>
      </c>
      <c r="G2">
        <v>18.840855000000001</v>
      </c>
      <c r="H2">
        <v>1.610131</v>
      </c>
      <c r="I2">
        <v>6274</v>
      </c>
      <c r="J2">
        <v>9.0050000000000005E-2</v>
      </c>
      <c r="K2">
        <v>389176</v>
      </c>
      <c r="L2">
        <v>5.5858400000000001</v>
      </c>
      <c r="M2">
        <v>103538</v>
      </c>
      <c r="N2">
        <v>1.4860800000000001</v>
      </c>
    </row>
    <row r="3" spans="1:14">
      <c r="A3" t="s">
        <v>63</v>
      </c>
      <c r="B3">
        <v>4780818</v>
      </c>
      <c r="C3">
        <v>35.93</v>
      </c>
      <c r="D3">
        <v>4512267</v>
      </c>
      <c r="E3">
        <v>49.069251999999999</v>
      </c>
      <c r="F3">
        <v>30.8</v>
      </c>
      <c r="G3">
        <v>18.269252000000002</v>
      </c>
      <c r="H3">
        <v>1.5931580000000001</v>
      </c>
      <c r="I3">
        <v>4361</v>
      </c>
      <c r="J3">
        <v>9.1219999999999996E-2</v>
      </c>
      <c r="K3">
        <v>264190</v>
      </c>
      <c r="L3">
        <v>5.5260400000000001</v>
      </c>
      <c r="M3">
        <v>72294</v>
      </c>
      <c r="N3">
        <v>1.51217</v>
      </c>
    </row>
    <row r="4" spans="1:14">
      <c r="A4" t="s">
        <v>64</v>
      </c>
      <c r="B4">
        <v>1557912</v>
      </c>
      <c r="C4">
        <v>11.708399999999999</v>
      </c>
      <c r="D4">
        <v>1551225</v>
      </c>
      <c r="E4">
        <v>58.784970999999999</v>
      </c>
      <c r="F4">
        <v>35.299999999999997</v>
      </c>
      <c r="G4">
        <v>23.484971000000002</v>
      </c>
      <c r="H4">
        <v>1.665297</v>
      </c>
      <c r="I4">
        <v>4</v>
      </c>
      <c r="J4">
        <v>2.5999999999999998E-4</v>
      </c>
      <c r="K4">
        <v>6683</v>
      </c>
      <c r="L4">
        <v>0.42897000000000002</v>
      </c>
      <c r="M4">
        <v>35561</v>
      </c>
      <c r="N4">
        <v>2.28261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6CE8-E936-42CE-B297-FD305C01D414}">
  <dimension ref="A1:H295"/>
  <sheetViews>
    <sheetView zoomScale="85" zoomScaleNormal="85" workbookViewId="0"/>
  </sheetViews>
  <sheetFormatPr defaultRowHeight="17"/>
  <cols>
    <col min="1" max="1" width="20.08203125" bestFit="1" customWidth="1"/>
    <col min="2" max="2" width="17.25" bestFit="1" customWidth="1"/>
    <col min="3" max="3" width="19.25" bestFit="1" customWidth="1"/>
    <col min="4" max="4" width="27.4140625" bestFit="1" customWidth="1"/>
    <col min="5" max="5" width="29.25" bestFit="1" customWidth="1"/>
    <col min="6" max="6" width="24.1640625" bestFit="1" customWidth="1"/>
    <col min="7" max="7" width="28" bestFit="1" customWidth="1"/>
    <col min="8" max="8" width="24.75" bestFit="1" customWidth="1"/>
  </cols>
  <sheetData>
    <row r="1" spans="1:8">
      <c r="A1" t="s">
        <v>65</v>
      </c>
      <c r="B1" t="s">
        <v>60</v>
      </c>
      <c r="C1" t="s">
        <v>24</v>
      </c>
      <c r="D1" t="s">
        <v>26</v>
      </c>
      <c r="E1" t="s">
        <v>27</v>
      </c>
      <c r="F1" t="s">
        <v>32</v>
      </c>
      <c r="G1" t="s">
        <v>34</v>
      </c>
      <c r="H1" t="s">
        <v>37</v>
      </c>
    </row>
    <row r="2" spans="1:8">
      <c r="A2" s="3">
        <v>40179</v>
      </c>
      <c r="B2" t="s">
        <v>64</v>
      </c>
      <c r="C2">
        <v>11143</v>
      </c>
      <c r="D2">
        <v>11078</v>
      </c>
      <c r="E2">
        <v>658937.72</v>
      </c>
      <c r="F2">
        <v>0</v>
      </c>
      <c r="G2">
        <v>65</v>
      </c>
      <c r="H2">
        <v>255</v>
      </c>
    </row>
    <row r="3" spans="1:8">
      <c r="A3" s="3">
        <v>40179</v>
      </c>
      <c r="B3" t="s">
        <v>62</v>
      </c>
      <c r="C3">
        <v>90066</v>
      </c>
      <c r="D3">
        <v>84786</v>
      </c>
      <c r="E3">
        <v>4245510.6100000003</v>
      </c>
      <c r="F3">
        <v>83</v>
      </c>
      <c r="G3">
        <v>5197</v>
      </c>
      <c r="H3">
        <v>1320</v>
      </c>
    </row>
    <row r="4" spans="1:8">
      <c r="A4" s="3">
        <v>40210</v>
      </c>
      <c r="B4" t="s">
        <v>64</v>
      </c>
      <c r="C4">
        <v>10354</v>
      </c>
      <c r="D4">
        <v>10281</v>
      </c>
      <c r="E4">
        <v>631414.67000000004</v>
      </c>
      <c r="F4">
        <v>0</v>
      </c>
      <c r="G4">
        <v>73</v>
      </c>
      <c r="H4">
        <v>220</v>
      </c>
    </row>
    <row r="5" spans="1:8">
      <c r="A5" s="3">
        <v>40210</v>
      </c>
      <c r="B5" t="s">
        <v>62</v>
      </c>
      <c r="C5">
        <v>83116</v>
      </c>
      <c r="D5">
        <v>78271</v>
      </c>
      <c r="E5">
        <v>3963856.57</v>
      </c>
      <c r="F5">
        <v>78</v>
      </c>
      <c r="G5">
        <v>4767</v>
      </c>
      <c r="H5">
        <v>1222</v>
      </c>
    </row>
    <row r="6" spans="1:8">
      <c r="A6" s="3">
        <v>40238</v>
      </c>
      <c r="B6" t="s">
        <v>64</v>
      </c>
      <c r="C6">
        <v>11205</v>
      </c>
      <c r="D6">
        <v>11125</v>
      </c>
      <c r="E6">
        <v>697393.78</v>
      </c>
      <c r="F6">
        <v>0</v>
      </c>
      <c r="G6">
        <v>80</v>
      </c>
      <c r="H6">
        <v>251</v>
      </c>
    </row>
    <row r="7" spans="1:8">
      <c r="A7" s="3">
        <v>40238</v>
      </c>
      <c r="B7" t="s">
        <v>62</v>
      </c>
      <c r="C7">
        <v>92140</v>
      </c>
      <c r="D7">
        <v>86822</v>
      </c>
      <c r="E7">
        <v>4371963.53</v>
      </c>
      <c r="F7">
        <v>80</v>
      </c>
      <c r="G7">
        <v>5238</v>
      </c>
      <c r="H7">
        <v>1333</v>
      </c>
    </row>
    <row r="8" spans="1:8">
      <c r="A8" s="3">
        <v>40269</v>
      </c>
      <c r="B8" t="s">
        <v>64</v>
      </c>
      <c r="C8">
        <v>10808</v>
      </c>
      <c r="D8">
        <v>10709</v>
      </c>
      <c r="E8">
        <v>671756.55</v>
      </c>
      <c r="F8">
        <v>1</v>
      </c>
      <c r="G8">
        <v>98</v>
      </c>
      <c r="H8">
        <v>220</v>
      </c>
    </row>
    <row r="9" spans="1:8">
      <c r="A9" s="3">
        <v>40269</v>
      </c>
      <c r="B9" t="s">
        <v>62</v>
      </c>
      <c r="C9">
        <v>89361</v>
      </c>
      <c r="D9">
        <v>84120</v>
      </c>
      <c r="E9">
        <v>4273048.33</v>
      </c>
      <c r="F9">
        <v>86</v>
      </c>
      <c r="G9">
        <v>5155</v>
      </c>
      <c r="H9">
        <v>1260</v>
      </c>
    </row>
    <row r="10" spans="1:8">
      <c r="A10" s="3">
        <v>40299</v>
      </c>
      <c r="B10" t="s">
        <v>64</v>
      </c>
      <c r="C10">
        <v>11639</v>
      </c>
      <c r="D10">
        <v>11555</v>
      </c>
      <c r="E10">
        <v>718350.13</v>
      </c>
      <c r="F10">
        <v>0</v>
      </c>
      <c r="G10">
        <v>84</v>
      </c>
      <c r="H10">
        <v>264</v>
      </c>
    </row>
    <row r="11" spans="1:8">
      <c r="A11" s="3">
        <v>40299</v>
      </c>
      <c r="B11" t="s">
        <v>62</v>
      </c>
      <c r="C11">
        <v>93134</v>
      </c>
      <c r="D11">
        <v>87759</v>
      </c>
      <c r="E11">
        <v>4445973.12</v>
      </c>
      <c r="F11">
        <v>97</v>
      </c>
      <c r="G11">
        <v>5278</v>
      </c>
      <c r="H11">
        <v>1356</v>
      </c>
    </row>
    <row r="12" spans="1:8">
      <c r="A12" s="3">
        <v>40330</v>
      </c>
      <c r="B12" t="s">
        <v>64</v>
      </c>
      <c r="C12">
        <v>11152</v>
      </c>
      <c r="D12">
        <v>11049</v>
      </c>
      <c r="E12">
        <v>683038.24</v>
      </c>
      <c r="F12">
        <v>0</v>
      </c>
      <c r="G12">
        <v>103</v>
      </c>
      <c r="H12">
        <v>272</v>
      </c>
    </row>
    <row r="13" spans="1:8">
      <c r="A13" s="3">
        <v>40330</v>
      </c>
      <c r="B13" t="s">
        <v>62</v>
      </c>
      <c r="C13">
        <v>91525</v>
      </c>
      <c r="D13">
        <v>86092</v>
      </c>
      <c r="E13">
        <v>4405417.54</v>
      </c>
      <c r="F13">
        <v>79</v>
      </c>
      <c r="G13">
        <v>5354</v>
      </c>
      <c r="H13">
        <v>1399</v>
      </c>
    </row>
    <row r="14" spans="1:8">
      <c r="A14" s="3">
        <v>40360</v>
      </c>
      <c r="B14" t="s">
        <v>64</v>
      </c>
      <c r="C14">
        <v>11602</v>
      </c>
      <c r="D14">
        <v>11490</v>
      </c>
      <c r="E14">
        <v>722659.23</v>
      </c>
      <c r="F14">
        <v>0</v>
      </c>
      <c r="G14">
        <v>112</v>
      </c>
      <c r="H14">
        <v>288</v>
      </c>
    </row>
    <row r="15" spans="1:8">
      <c r="A15" s="3">
        <v>40360</v>
      </c>
      <c r="B15" t="s">
        <v>62</v>
      </c>
      <c r="C15">
        <v>94432</v>
      </c>
      <c r="D15">
        <v>88951</v>
      </c>
      <c r="E15">
        <v>4527115.91</v>
      </c>
      <c r="F15">
        <v>93</v>
      </c>
      <c r="G15">
        <v>5388</v>
      </c>
      <c r="H15">
        <v>1443</v>
      </c>
    </row>
    <row r="16" spans="1:8">
      <c r="A16" s="3">
        <v>40391</v>
      </c>
      <c r="B16" t="s">
        <v>64</v>
      </c>
      <c r="C16">
        <v>11839</v>
      </c>
      <c r="D16">
        <v>11738</v>
      </c>
      <c r="E16">
        <v>730944.04</v>
      </c>
      <c r="F16">
        <v>0</v>
      </c>
      <c r="G16">
        <v>101</v>
      </c>
      <c r="H16">
        <v>249</v>
      </c>
    </row>
    <row r="17" spans="1:8">
      <c r="A17" s="3">
        <v>40391</v>
      </c>
      <c r="B17" t="s">
        <v>62</v>
      </c>
      <c r="C17">
        <v>95708</v>
      </c>
      <c r="D17">
        <v>90143</v>
      </c>
      <c r="E17">
        <v>4546406.2300000004</v>
      </c>
      <c r="F17">
        <v>97</v>
      </c>
      <c r="G17">
        <v>5468</v>
      </c>
      <c r="H17">
        <v>1417</v>
      </c>
    </row>
    <row r="18" spans="1:8">
      <c r="A18" s="3">
        <v>40422</v>
      </c>
      <c r="B18" t="s">
        <v>64</v>
      </c>
      <c r="C18">
        <v>11227</v>
      </c>
      <c r="D18">
        <v>11133</v>
      </c>
      <c r="E18">
        <v>683548.27</v>
      </c>
      <c r="F18">
        <v>1</v>
      </c>
      <c r="G18">
        <v>93</v>
      </c>
      <c r="H18">
        <v>250</v>
      </c>
    </row>
    <row r="19" spans="1:8">
      <c r="A19" s="3">
        <v>40422</v>
      </c>
      <c r="B19" t="s">
        <v>62</v>
      </c>
      <c r="C19">
        <v>92675</v>
      </c>
      <c r="D19">
        <v>87297</v>
      </c>
      <c r="E19">
        <v>4411388.29</v>
      </c>
      <c r="F19">
        <v>92</v>
      </c>
      <c r="G19">
        <v>5286</v>
      </c>
      <c r="H19">
        <v>1349</v>
      </c>
    </row>
    <row r="20" spans="1:8">
      <c r="A20" s="3">
        <v>40452</v>
      </c>
      <c r="B20" t="s">
        <v>64</v>
      </c>
      <c r="C20">
        <v>11253</v>
      </c>
      <c r="D20">
        <v>11161</v>
      </c>
      <c r="E20">
        <v>695940.84</v>
      </c>
      <c r="F20">
        <v>0</v>
      </c>
      <c r="G20">
        <v>92</v>
      </c>
      <c r="H20">
        <v>278</v>
      </c>
    </row>
    <row r="21" spans="1:8">
      <c r="A21" s="3">
        <v>40452</v>
      </c>
      <c r="B21" t="s">
        <v>62</v>
      </c>
      <c r="C21">
        <v>94897</v>
      </c>
      <c r="D21">
        <v>89378</v>
      </c>
      <c r="E21">
        <v>4503816.24</v>
      </c>
      <c r="F21">
        <v>85</v>
      </c>
      <c r="G21">
        <v>5434</v>
      </c>
      <c r="H21">
        <v>1448</v>
      </c>
    </row>
    <row r="22" spans="1:8">
      <c r="A22" s="3">
        <v>40483</v>
      </c>
      <c r="B22" t="s">
        <v>64</v>
      </c>
      <c r="C22">
        <v>11175</v>
      </c>
      <c r="D22">
        <v>11097</v>
      </c>
      <c r="E22">
        <v>695588.13</v>
      </c>
      <c r="F22">
        <v>0</v>
      </c>
      <c r="G22">
        <v>78</v>
      </c>
      <c r="H22">
        <v>264</v>
      </c>
    </row>
    <row r="23" spans="1:8">
      <c r="A23" s="3">
        <v>40483</v>
      </c>
      <c r="B23" t="s">
        <v>62</v>
      </c>
      <c r="C23">
        <v>92546</v>
      </c>
      <c r="D23">
        <v>87296</v>
      </c>
      <c r="E23">
        <v>4322972.66</v>
      </c>
      <c r="F23">
        <v>92</v>
      </c>
      <c r="G23">
        <v>5158</v>
      </c>
      <c r="H23">
        <v>1373</v>
      </c>
    </row>
    <row r="24" spans="1:8">
      <c r="A24" s="3">
        <v>40513</v>
      </c>
      <c r="B24" t="s">
        <v>64</v>
      </c>
      <c r="C24">
        <v>11425</v>
      </c>
      <c r="D24">
        <v>11365</v>
      </c>
      <c r="E24">
        <v>675700.91</v>
      </c>
      <c r="F24">
        <v>0</v>
      </c>
      <c r="G24">
        <v>60</v>
      </c>
      <c r="H24">
        <v>257</v>
      </c>
    </row>
    <row r="25" spans="1:8">
      <c r="A25" s="3">
        <v>40513</v>
      </c>
      <c r="B25" t="s">
        <v>62</v>
      </c>
      <c r="C25">
        <v>96458</v>
      </c>
      <c r="D25">
        <v>91087</v>
      </c>
      <c r="E25">
        <v>4539636.47</v>
      </c>
      <c r="F25">
        <v>89</v>
      </c>
      <c r="G25">
        <v>5282</v>
      </c>
      <c r="H25">
        <v>1395</v>
      </c>
    </row>
    <row r="26" spans="1:8">
      <c r="A26" s="3">
        <v>40544</v>
      </c>
      <c r="B26" t="s">
        <v>64</v>
      </c>
      <c r="C26">
        <v>11995</v>
      </c>
      <c r="D26">
        <v>11919</v>
      </c>
      <c r="E26">
        <v>710140.34</v>
      </c>
      <c r="F26">
        <v>0</v>
      </c>
      <c r="G26">
        <v>76</v>
      </c>
      <c r="H26">
        <v>271</v>
      </c>
    </row>
    <row r="27" spans="1:8">
      <c r="A27" s="3">
        <v>40544</v>
      </c>
      <c r="B27" t="s">
        <v>62</v>
      </c>
      <c r="C27">
        <v>95826</v>
      </c>
      <c r="D27">
        <v>90320</v>
      </c>
      <c r="E27">
        <v>4495614.12</v>
      </c>
      <c r="F27">
        <v>91</v>
      </c>
      <c r="G27">
        <v>5415</v>
      </c>
      <c r="H27">
        <v>1435</v>
      </c>
    </row>
    <row r="28" spans="1:8">
      <c r="A28" s="3">
        <v>40575</v>
      </c>
      <c r="B28" t="s">
        <v>64</v>
      </c>
      <c r="C28">
        <v>10560</v>
      </c>
      <c r="D28">
        <v>10503</v>
      </c>
      <c r="E28">
        <v>613155.06000000006</v>
      </c>
      <c r="F28">
        <v>0</v>
      </c>
      <c r="G28">
        <v>57</v>
      </c>
      <c r="H28">
        <v>272</v>
      </c>
    </row>
    <row r="29" spans="1:8">
      <c r="A29" s="3">
        <v>40575</v>
      </c>
      <c r="B29" t="s">
        <v>62</v>
      </c>
      <c r="C29">
        <v>86835</v>
      </c>
      <c r="D29">
        <v>81940</v>
      </c>
      <c r="E29">
        <v>4047175.8</v>
      </c>
      <c r="F29">
        <v>89</v>
      </c>
      <c r="G29">
        <v>4806</v>
      </c>
      <c r="H29">
        <v>1317</v>
      </c>
    </row>
    <row r="30" spans="1:8">
      <c r="A30" s="3">
        <v>40603</v>
      </c>
      <c r="B30" t="s">
        <v>64</v>
      </c>
      <c r="C30">
        <v>11609</v>
      </c>
      <c r="D30">
        <v>11548</v>
      </c>
      <c r="E30">
        <v>681514.48</v>
      </c>
      <c r="F30">
        <v>0</v>
      </c>
      <c r="G30">
        <v>61</v>
      </c>
      <c r="H30">
        <v>272</v>
      </c>
    </row>
    <row r="31" spans="1:8">
      <c r="A31" s="3">
        <v>40603</v>
      </c>
      <c r="B31" t="s">
        <v>62</v>
      </c>
      <c r="C31">
        <v>96626</v>
      </c>
      <c r="D31">
        <v>91178</v>
      </c>
      <c r="E31">
        <v>4577139.9800000004</v>
      </c>
      <c r="F31">
        <v>88</v>
      </c>
      <c r="G31">
        <v>5360</v>
      </c>
      <c r="H31">
        <v>1428</v>
      </c>
    </row>
    <row r="32" spans="1:8">
      <c r="A32" s="3">
        <v>40634</v>
      </c>
      <c r="B32" t="s">
        <v>64</v>
      </c>
      <c r="C32">
        <v>11479</v>
      </c>
      <c r="D32">
        <v>11401</v>
      </c>
      <c r="E32">
        <v>672811.49</v>
      </c>
      <c r="F32">
        <v>0</v>
      </c>
      <c r="G32">
        <v>78</v>
      </c>
      <c r="H32">
        <v>257</v>
      </c>
    </row>
    <row r="33" spans="1:8">
      <c r="A33" s="3">
        <v>40634</v>
      </c>
      <c r="B33" t="s">
        <v>62</v>
      </c>
      <c r="C33">
        <v>94183</v>
      </c>
      <c r="D33">
        <v>88772</v>
      </c>
      <c r="E33">
        <v>4480050.58</v>
      </c>
      <c r="F33">
        <v>83</v>
      </c>
      <c r="G33">
        <v>5328</v>
      </c>
      <c r="H33">
        <v>1424</v>
      </c>
    </row>
    <row r="34" spans="1:8">
      <c r="A34" s="3">
        <v>40664</v>
      </c>
      <c r="B34" t="s">
        <v>64</v>
      </c>
      <c r="C34">
        <v>11685</v>
      </c>
      <c r="D34">
        <v>11609</v>
      </c>
      <c r="E34">
        <v>675992.6</v>
      </c>
      <c r="F34">
        <v>0</v>
      </c>
      <c r="G34">
        <v>76</v>
      </c>
      <c r="H34">
        <v>256</v>
      </c>
    </row>
    <row r="35" spans="1:8">
      <c r="A35" s="3">
        <v>40664</v>
      </c>
      <c r="B35" t="s">
        <v>62</v>
      </c>
      <c r="C35">
        <v>97261</v>
      </c>
      <c r="D35">
        <v>91664</v>
      </c>
      <c r="E35">
        <v>4550642.93</v>
      </c>
      <c r="F35">
        <v>77</v>
      </c>
      <c r="G35">
        <v>5520</v>
      </c>
      <c r="H35">
        <v>1511</v>
      </c>
    </row>
    <row r="36" spans="1:8">
      <c r="A36" s="3">
        <v>40695</v>
      </c>
      <c r="B36" t="s">
        <v>64</v>
      </c>
      <c r="C36">
        <v>11443</v>
      </c>
      <c r="D36">
        <v>11368</v>
      </c>
      <c r="E36">
        <v>686599.38</v>
      </c>
      <c r="F36">
        <v>0</v>
      </c>
      <c r="G36">
        <v>75</v>
      </c>
      <c r="H36">
        <v>250</v>
      </c>
    </row>
    <row r="37" spans="1:8">
      <c r="A37" s="3">
        <v>40695</v>
      </c>
      <c r="B37" t="s">
        <v>62</v>
      </c>
      <c r="C37">
        <v>94796</v>
      </c>
      <c r="D37">
        <v>89329</v>
      </c>
      <c r="E37">
        <v>4545280.42</v>
      </c>
      <c r="F37">
        <v>84</v>
      </c>
      <c r="G37">
        <v>5383</v>
      </c>
      <c r="H37">
        <v>1457</v>
      </c>
    </row>
    <row r="38" spans="1:8">
      <c r="A38" s="3">
        <v>40725</v>
      </c>
      <c r="B38" t="s">
        <v>64</v>
      </c>
      <c r="C38">
        <v>11974</v>
      </c>
      <c r="D38">
        <v>11890</v>
      </c>
      <c r="E38">
        <v>718847.31</v>
      </c>
      <c r="F38">
        <v>0</v>
      </c>
      <c r="G38">
        <v>84</v>
      </c>
      <c r="H38">
        <v>269</v>
      </c>
    </row>
    <row r="39" spans="1:8">
      <c r="A39" s="3">
        <v>40725</v>
      </c>
      <c r="B39" t="s">
        <v>62</v>
      </c>
      <c r="C39">
        <v>98222</v>
      </c>
      <c r="D39">
        <v>92554</v>
      </c>
      <c r="E39">
        <v>4630850.01</v>
      </c>
      <c r="F39">
        <v>89</v>
      </c>
      <c r="G39">
        <v>5579</v>
      </c>
      <c r="H39">
        <v>1468</v>
      </c>
    </row>
    <row r="40" spans="1:8">
      <c r="A40" s="3">
        <v>40756</v>
      </c>
      <c r="B40" t="s">
        <v>64</v>
      </c>
      <c r="C40">
        <v>12018</v>
      </c>
      <c r="D40">
        <v>11917</v>
      </c>
      <c r="E40">
        <v>702963.22</v>
      </c>
      <c r="F40">
        <v>0</v>
      </c>
      <c r="G40">
        <v>101</v>
      </c>
      <c r="H40">
        <v>295</v>
      </c>
    </row>
    <row r="41" spans="1:8">
      <c r="A41" s="3">
        <v>40756</v>
      </c>
      <c r="B41" t="s">
        <v>62</v>
      </c>
      <c r="C41">
        <v>98983</v>
      </c>
      <c r="D41">
        <v>93328</v>
      </c>
      <c r="E41">
        <v>4676670.4400000004</v>
      </c>
      <c r="F41">
        <v>85</v>
      </c>
      <c r="G41">
        <v>5570</v>
      </c>
      <c r="H41">
        <v>1496</v>
      </c>
    </row>
    <row r="42" spans="1:8">
      <c r="A42" s="3">
        <v>40787</v>
      </c>
      <c r="B42" t="s">
        <v>64</v>
      </c>
      <c r="C42">
        <v>11489</v>
      </c>
      <c r="D42">
        <v>11414</v>
      </c>
      <c r="E42">
        <v>673390.27</v>
      </c>
      <c r="F42">
        <v>0</v>
      </c>
      <c r="G42">
        <v>75</v>
      </c>
      <c r="H42">
        <v>291</v>
      </c>
    </row>
    <row r="43" spans="1:8">
      <c r="A43" s="3">
        <v>40787</v>
      </c>
      <c r="B43" t="s">
        <v>62</v>
      </c>
      <c r="C43">
        <v>95341</v>
      </c>
      <c r="D43">
        <v>89847</v>
      </c>
      <c r="E43">
        <v>4529448.84</v>
      </c>
      <c r="F43">
        <v>85</v>
      </c>
      <c r="G43">
        <v>5409</v>
      </c>
      <c r="H43">
        <v>1397</v>
      </c>
    </row>
    <row r="44" spans="1:8">
      <c r="A44" s="3">
        <v>40817</v>
      </c>
      <c r="B44" t="s">
        <v>64</v>
      </c>
      <c r="C44">
        <v>11904</v>
      </c>
      <c r="D44">
        <v>11829</v>
      </c>
      <c r="E44">
        <v>708594.94</v>
      </c>
      <c r="F44">
        <v>0</v>
      </c>
      <c r="G44">
        <v>75</v>
      </c>
      <c r="H44">
        <v>273</v>
      </c>
    </row>
    <row r="45" spans="1:8">
      <c r="A45" s="3">
        <v>40817</v>
      </c>
      <c r="B45" t="s">
        <v>62</v>
      </c>
      <c r="C45">
        <v>98517</v>
      </c>
      <c r="D45">
        <v>92893</v>
      </c>
      <c r="E45">
        <v>4660536.01</v>
      </c>
      <c r="F45">
        <v>79</v>
      </c>
      <c r="G45">
        <v>5545</v>
      </c>
      <c r="H45">
        <v>1492</v>
      </c>
    </row>
    <row r="46" spans="1:8">
      <c r="A46" s="3">
        <v>40848</v>
      </c>
      <c r="B46" t="s">
        <v>64</v>
      </c>
      <c r="C46">
        <v>11495</v>
      </c>
      <c r="D46">
        <v>11419</v>
      </c>
      <c r="E46">
        <v>673590.95</v>
      </c>
      <c r="F46">
        <v>0</v>
      </c>
      <c r="G46">
        <v>76</v>
      </c>
      <c r="H46">
        <v>257</v>
      </c>
    </row>
    <row r="47" spans="1:8">
      <c r="A47" s="3">
        <v>40848</v>
      </c>
      <c r="B47" t="s">
        <v>62</v>
      </c>
      <c r="C47">
        <v>95460</v>
      </c>
      <c r="D47">
        <v>90212</v>
      </c>
      <c r="E47">
        <v>4450881.0599999996</v>
      </c>
      <c r="F47">
        <v>79</v>
      </c>
      <c r="G47">
        <v>5169</v>
      </c>
      <c r="H47">
        <v>1428</v>
      </c>
    </row>
    <row r="48" spans="1:8">
      <c r="A48" s="3">
        <v>40878</v>
      </c>
      <c r="B48" t="s">
        <v>64</v>
      </c>
      <c r="C48">
        <v>11863</v>
      </c>
      <c r="D48">
        <v>11793</v>
      </c>
      <c r="E48">
        <v>701649.26</v>
      </c>
      <c r="F48">
        <v>0</v>
      </c>
      <c r="G48">
        <v>70</v>
      </c>
      <c r="H48">
        <v>269</v>
      </c>
    </row>
    <row r="49" spans="1:8">
      <c r="A49" s="3">
        <v>40878</v>
      </c>
      <c r="B49" t="s">
        <v>62</v>
      </c>
      <c r="C49">
        <v>99206</v>
      </c>
      <c r="D49">
        <v>93567</v>
      </c>
      <c r="E49">
        <v>4600472.76</v>
      </c>
      <c r="F49">
        <v>103</v>
      </c>
      <c r="G49">
        <v>5536</v>
      </c>
      <c r="H49">
        <v>1479</v>
      </c>
    </row>
    <row r="50" spans="1:8">
      <c r="A50" s="3">
        <v>40909</v>
      </c>
      <c r="B50" t="s">
        <v>64</v>
      </c>
      <c r="C50">
        <v>12436</v>
      </c>
      <c r="D50">
        <v>12358</v>
      </c>
      <c r="E50">
        <v>727494.36</v>
      </c>
      <c r="F50">
        <v>0</v>
      </c>
      <c r="G50">
        <v>78</v>
      </c>
      <c r="H50">
        <v>259</v>
      </c>
    </row>
    <row r="51" spans="1:8">
      <c r="A51" s="3">
        <v>40909</v>
      </c>
      <c r="B51" t="s">
        <v>62</v>
      </c>
      <c r="C51">
        <v>98948</v>
      </c>
      <c r="D51">
        <v>93416</v>
      </c>
      <c r="E51">
        <v>4622781.76</v>
      </c>
      <c r="F51">
        <v>88</v>
      </c>
      <c r="G51">
        <v>5444</v>
      </c>
      <c r="H51">
        <v>1485</v>
      </c>
    </row>
    <row r="52" spans="1:8">
      <c r="A52" s="3">
        <v>40940</v>
      </c>
      <c r="B52" t="s">
        <v>64</v>
      </c>
      <c r="C52">
        <v>11343</v>
      </c>
      <c r="D52">
        <v>11274</v>
      </c>
      <c r="E52">
        <v>665807.91</v>
      </c>
      <c r="F52">
        <v>0</v>
      </c>
      <c r="G52">
        <v>69</v>
      </c>
      <c r="H52">
        <v>256</v>
      </c>
    </row>
    <row r="53" spans="1:8">
      <c r="A53" s="3">
        <v>40940</v>
      </c>
      <c r="B53" t="s">
        <v>62</v>
      </c>
      <c r="C53">
        <v>89332</v>
      </c>
      <c r="D53">
        <v>84291</v>
      </c>
      <c r="E53">
        <v>4198462.2300000004</v>
      </c>
      <c r="F53">
        <v>80</v>
      </c>
      <c r="G53">
        <v>4961</v>
      </c>
      <c r="H53">
        <v>1381</v>
      </c>
    </row>
    <row r="54" spans="1:8">
      <c r="A54" s="3">
        <v>40969</v>
      </c>
      <c r="B54" t="s">
        <v>64</v>
      </c>
      <c r="C54">
        <v>12322</v>
      </c>
      <c r="D54">
        <v>12250</v>
      </c>
      <c r="E54">
        <v>724508.55</v>
      </c>
      <c r="F54">
        <v>0</v>
      </c>
      <c r="G54">
        <v>72</v>
      </c>
      <c r="H54">
        <v>286</v>
      </c>
    </row>
    <row r="55" spans="1:8">
      <c r="A55" s="3">
        <v>40969</v>
      </c>
      <c r="B55" t="s">
        <v>62</v>
      </c>
      <c r="C55">
        <v>99356</v>
      </c>
      <c r="D55">
        <v>93766</v>
      </c>
      <c r="E55">
        <v>4672200.5999999996</v>
      </c>
      <c r="F55">
        <v>79</v>
      </c>
      <c r="G55">
        <v>5511</v>
      </c>
      <c r="H55">
        <v>1454</v>
      </c>
    </row>
    <row r="56" spans="1:8">
      <c r="A56" s="3">
        <v>41000</v>
      </c>
      <c r="B56" t="s">
        <v>64</v>
      </c>
      <c r="C56">
        <v>11842</v>
      </c>
      <c r="D56">
        <v>11771</v>
      </c>
      <c r="E56">
        <v>696264.26</v>
      </c>
      <c r="F56">
        <v>0</v>
      </c>
      <c r="G56">
        <v>71</v>
      </c>
      <c r="H56">
        <v>252</v>
      </c>
    </row>
    <row r="57" spans="1:8">
      <c r="A57" s="3">
        <v>41000</v>
      </c>
      <c r="B57" t="s">
        <v>62</v>
      </c>
      <c r="C57">
        <v>95717</v>
      </c>
      <c r="D57">
        <v>90232</v>
      </c>
      <c r="E57">
        <v>4525243.4400000004</v>
      </c>
      <c r="F57">
        <v>76</v>
      </c>
      <c r="G57">
        <v>5409</v>
      </c>
      <c r="H57">
        <v>1462</v>
      </c>
    </row>
    <row r="58" spans="1:8">
      <c r="A58" s="3">
        <v>41030</v>
      </c>
      <c r="B58" t="s">
        <v>64</v>
      </c>
      <c r="C58">
        <v>12781</v>
      </c>
      <c r="D58">
        <v>12713</v>
      </c>
      <c r="E58">
        <v>745708.61</v>
      </c>
      <c r="F58">
        <v>0</v>
      </c>
      <c r="G58">
        <v>68</v>
      </c>
      <c r="H58">
        <v>307</v>
      </c>
    </row>
    <row r="59" spans="1:8">
      <c r="A59" s="3">
        <v>41030</v>
      </c>
      <c r="B59" t="s">
        <v>62</v>
      </c>
      <c r="C59">
        <v>99563</v>
      </c>
      <c r="D59">
        <v>93975</v>
      </c>
      <c r="E59">
        <v>4617781.63</v>
      </c>
      <c r="F59">
        <v>101</v>
      </c>
      <c r="G59">
        <v>5487</v>
      </c>
      <c r="H59">
        <v>1494</v>
      </c>
    </row>
    <row r="60" spans="1:8">
      <c r="A60" s="3">
        <v>41061</v>
      </c>
      <c r="B60" t="s">
        <v>64</v>
      </c>
      <c r="C60">
        <v>12200</v>
      </c>
      <c r="D60">
        <v>12122</v>
      </c>
      <c r="E60">
        <v>722149.48</v>
      </c>
      <c r="F60">
        <v>0</v>
      </c>
      <c r="G60">
        <v>78</v>
      </c>
      <c r="H60">
        <v>248</v>
      </c>
    </row>
    <row r="61" spans="1:8">
      <c r="A61" s="3">
        <v>41061</v>
      </c>
      <c r="B61" t="s">
        <v>62</v>
      </c>
      <c r="C61">
        <v>97575</v>
      </c>
      <c r="D61">
        <v>91970</v>
      </c>
      <c r="E61">
        <v>4587307.1500000004</v>
      </c>
      <c r="F61">
        <v>94</v>
      </c>
      <c r="G61">
        <v>5511</v>
      </c>
      <c r="H61">
        <v>1409</v>
      </c>
    </row>
    <row r="62" spans="1:8">
      <c r="A62" s="3">
        <v>41091</v>
      </c>
      <c r="B62" t="s">
        <v>64</v>
      </c>
      <c r="C62">
        <v>12628</v>
      </c>
      <c r="D62">
        <v>12530</v>
      </c>
      <c r="E62">
        <v>759187</v>
      </c>
      <c r="F62">
        <v>0</v>
      </c>
      <c r="G62">
        <v>98</v>
      </c>
      <c r="H62">
        <v>286</v>
      </c>
    </row>
    <row r="63" spans="1:8">
      <c r="A63" s="3">
        <v>41091</v>
      </c>
      <c r="B63" t="s">
        <v>62</v>
      </c>
      <c r="C63">
        <v>99640</v>
      </c>
      <c r="D63">
        <v>94020</v>
      </c>
      <c r="E63">
        <v>4672535.43</v>
      </c>
      <c r="F63">
        <v>97</v>
      </c>
      <c r="G63">
        <v>5523</v>
      </c>
      <c r="H63">
        <v>1504</v>
      </c>
    </row>
    <row r="64" spans="1:8">
      <c r="A64" s="3">
        <v>41122</v>
      </c>
      <c r="B64" t="s">
        <v>64</v>
      </c>
      <c r="C64">
        <v>12460</v>
      </c>
      <c r="D64">
        <v>12376</v>
      </c>
      <c r="E64">
        <v>734780.58</v>
      </c>
      <c r="F64">
        <v>0</v>
      </c>
      <c r="G64">
        <v>84</v>
      </c>
      <c r="H64">
        <v>287</v>
      </c>
    </row>
    <row r="65" spans="1:8">
      <c r="A65" s="3">
        <v>41122</v>
      </c>
      <c r="B65" t="s">
        <v>62</v>
      </c>
      <c r="C65">
        <v>100184</v>
      </c>
      <c r="D65">
        <v>94463</v>
      </c>
      <c r="E65">
        <v>4701295.88</v>
      </c>
      <c r="F65">
        <v>92</v>
      </c>
      <c r="G65">
        <v>5629</v>
      </c>
      <c r="H65">
        <v>1473</v>
      </c>
    </row>
    <row r="66" spans="1:8">
      <c r="A66" s="3">
        <v>41153</v>
      </c>
      <c r="B66" t="s">
        <v>64</v>
      </c>
      <c r="C66">
        <v>12017</v>
      </c>
      <c r="D66">
        <v>11950</v>
      </c>
      <c r="E66">
        <v>691323.57</v>
      </c>
      <c r="F66">
        <v>0</v>
      </c>
      <c r="G66">
        <v>67</v>
      </c>
      <c r="H66">
        <v>275</v>
      </c>
    </row>
    <row r="67" spans="1:8">
      <c r="A67" s="3">
        <v>41153</v>
      </c>
      <c r="B67" t="s">
        <v>62</v>
      </c>
      <c r="C67">
        <v>97030</v>
      </c>
      <c r="D67">
        <v>91521</v>
      </c>
      <c r="E67">
        <v>4566885.4000000004</v>
      </c>
      <c r="F67">
        <v>88</v>
      </c>
      <c r="G67">
        <v>5421</v>
      </c>
      <c r="H67">
        <v>1471</v>
      </c>
    </row>
    <row r="68" spans="1:8">
      <c r="A68" s="3">
        <v>41183</v>
      </c>
      <c r="B68" t="s">
        <v>64</v>
      </c>
      <c r="C68">
        <v>12381</v>
      </c>
      <c r="D68">
        <v>12293</v>
      </c>
      <c r="E68">
        <v>735069.07</v>
      </c>
      <c r="F68">
        <v>0</v>
      </c>
      <c r="G68">
        <v>88</v>
      </c>
      <c r="H68">
        <v>270</v>
      </c>
    </row>
    <row r="69" spans="1:8">
      <c r="A69" s="3">
        <v>41183</v>
      </c>
      <c r="B69" t="s">
        <v>62</v>
      </c>
      <c r="C69">
        <v>100258</v>
      </c>
      <c r="D69">
        <v>94644</v>
      </c>
      <c r="E69">
        <v>4707568.9400000004</v>
      </c>
      <c r="F69">
        <v>108</v>
      </c>
      <c r="G69">
        <v>5506</v>
      </c>
      <c r="H69">
        <v>1468</v>
      </c>
    </row>
    <row r="70" spans="1:8">
      <c r="A70" s="3">
        <v>41214</v>
      </c>
      <c r="B70" t="s">
        <v>64</v>
      </c>
      <c r="C70">
        <v>12245</v>
      </c>
      <c r="D70">
        <v>12181</v>
      </c>
      <c r="E70">
        <v>707402.22</v>
      </c>
      <c r="F70">
        <v>0</v>
      </c>
      <c r="G70">
        <v>64</v>
      </c>
      <c r="H70">
        <v>296</v>
      </c>
    </row>
    <row r="71" spans="1:8">
      <c r="A71" s="3">
        <v>41214</v>
      </c>
      <c r="B71" t="s">
        <v>62</v>
      </c>
      <c r="C71">
        <v>96886</v>
      </c>
      <c r="D71">
        <v>91388</v>
      </c>
      <c r="E71">
        <v>4456734.41</v>
      </c>
      <c r="F71">
        <v>96</v>
      </c>
      <c r="G71">
        <v>5402</v>
      </c>
      <c r="H71">
        <v>1436</v>
      </c>
    </row>
    <row r="72" spans="1:8">
      <c r="A72" s="3">
        <v>41244</v>
      </c>
      <c r="B72" t="s">
        <v>64</v>
      </c>
      <c r="C72">
        <v>12697</v>
      </c>
      <c r="D72">
        <v>12617</v>
      </c>
      <c r="E72">
        <v>731402.61</v>
      </c>
      <c r="F72">
        <v>0</v>
      </c>
      <c r="G72">
        <v>80</v>
      </c>
      <c r="H72">
        <v>262</v>
      </c>
    </row>
    <row r="73" spans="1:8">
      <c r="A73" s="3">
        <v>41244</v>
      </c>
      <c r="B73" t="s">
        <v>62</v>
      </c>
      <c r="C73">
        <v>99831</v>
      </c>
      <c r="D73">
        <v>94289</v>
      </c>
      <c r="E73">
        <v>4606278.8499999996</v>
      </c>
      <c r="F73">
        <v>90</v>
      </c>
      <c r="G73">
        <v>5452</v>
      </c>
      <c r="H73">
        <v>1500</v>
      </c>
    </row>
    <row r="74" spans="1:8">
      <c r="A74" s="3">
        <v>41275</v>
      </c>
      <c r="B74" t="s">
        <v>64</v>
      </c>
      <c r="C74">
        <v>13016</v>
      </c>
      <c r="D74">
        <v>12966</v>
      </c>
      <c r="E74">
        <v>730794.69</v>
      </c>
      <c r="F74">
        <v>0</v>
      </c>
      <c r="G74">
        <v>50</v>
      </c>
      <c r="H74">
        <v>288</v>
      </c>
    </row>
    <row r="75" spans="1:8">
      <c r="A75" s="3">
        <v>41275</v>
      </c>
      <c r="B75" t="s">
        <v>62</v>
      </c>
      <c r="C75">
        <v>99477</v>
      </c>
      <c r="D75">
        <v>94076</v>
      </c>
      <c r="E75">
        <v>4610399.68</v>
      </c>
      <c r="F75">
        <v>84</v>
      </c>
      <c r="G75">
        <v>5317</v>
      </c>
      <c r="H75">
        <v>1452</v>
      </c>
    </row>
    <row r="76" spans="1:8">
      <c r="A76" s="3">
        <v>41306</v>
      </c>
      <c r="B76" t="s">
        <v>64</v>
      </c>
      <c r="C76">
        <v>12060</v>
      </c>
      <c r="D76">
        <v>11976</v>
      </c>
      <c r="E76">
        <v>711843.78</v>
      </c>
      <c r="F76">
        <v>0</v>
      </c>
      <c r="G76">
        <v>84</v>
      </c>
      <c r="H76">
        <v>278</v>
      </c>
    </row>
    <row r="77" spans="1:8">
      <c r="A77" s="3">
        <v>41306</v>
      </c>
      <c r="B77" t="s">
        <v>62</v>
      </c>
      <c r="C77">
        <v>91003</v>
      </c>
      <c r="D77">
        <v>85923</v>
      </c>
      <c r="E77">
        <v>4252880.28</v>
      </c>
      <c r="F77">
        <v>84</v>
      </c>
      <c r="G77">
        <v>4996</v>
      </c>
      <c r="H77">
        <v>1406</v>
      </c>
    </row>
    <row r="78" spans="1:8">
      <c r="A78" s="3">
        <v>41334</v>
      </c>
      <c r="B78" t="s">
        <v>64</v>
      </c>
      <c r="C78">
        <v>13222</v>
      </c>
      <c r="D78">
        <v>13151</v>
      </c>
      <c r="E78">
        <v>771499.37</v>
      </c>
      <c r="F78">
        <v>0</v>
      </c>
      <c r="G78">
        <v>71</v>
      </c>
      <c r="H78">
        <v>293</v>
      </c>
    </row>
    <row r="79" spans="1:8">
      <c r="A79" s="3">
        <v>41334</v>
      </c>
      <c r="B79" t="s">
        <v>62</v>
      </c>
      <c r="C79">
        <v>101165</v>
      </c>
      <c r="D79">
        <v>95501</v>
      </c>
      <c r="E79">
        <v>4683541.72</v>
      </c>
      <c r="F79">
        <v>85</v>
      </c>
      <c r="G79">
        <v>5579</v>
      </c>
      <c r="H79">
        <v>1493</v>
      </c>
    </row>
    <row r="80" spans="1:8">
      <c r="A80" s="3">
        <v>41365</v>
      </c>
      <c r="B80" t="s">
        <v>64</v>
      </c>
      <c r="C80">
        <v>12541</v>
      </c>
      <c r="D80">
        <v>12462</v>
      </c>
      <c r="E80">
        <v>743454.28</v>
      </c>
      <c r="F80">
        <v>0</v>
      </c>
      <c r="G80">
        <v>79</v>
      </c>
      <c r="H80">
        <v>288</v>
      </c>
    </row>
    <row r="81" spans="1:8">
      <c r="A81" s="3">
        <v>41365</v>
      </c>
      <c r="B81" t="s">
        <v>62</v>
      </c>
      <c r="C81">
        <v>97640</v>
      </c>
      <c r="D81">
        <v>92131</v>
      </c>
      <c r="E81">
        <v>4610250.9400000004</v>
      </c>
      <c r="F81">
        <v>104</v>
      </c>
      <c r="G81">
        <v>5405</v>
      </c>
      <c r="H81">
        <v>1425</v>
      </c>
    </row>
    <row r="82" spans="1:8">
      <c r="A82" s="3">
        <v>41395</v>
      </c>
      <c r="B82" t="s">
        <v>64</v>
      </c>
      <c r="C82">
        <v>13202</v>
      </c>
      <c r="D82">
        <v>13121</v>
      </c>
      <c r="E82">
        <v>774048.69</v>
      </c>
      <c r="F82">
        <v>0</v>
      </c>
      <c r="G82">
        <v>81</v>
      </c>
      <c r="H82">
        <v>292</v>
      </c>
    </row>
    <row r="83" spans="1:8">
      <c r="A83" s="3">
        <v>41395</v>
      </c>
      <c r="B83" t="s">
        <v>62</v>
      </c>
      <c r="C83">
        <v>101609</v>
      </c>
      <c r="D83">
        <v>95936</v>
      </c>
      <c r="E83">
        <v>4759021.1100000003</v>
      </c>
      <c r="F83">
        <v>94</v>
      </c>
      <c r="G83">
        <v>5579</v>
      </c>
      <c r="H83">
        <v>1630</v>
      </c>
    </row>
    <row r="84" spans="1:8">
      <c r="A84" s="3">
        <v>41426</v>
      </c>
      <c r="B84" t="s">
        <v>64</v>
      </c>
      <c r="C84">
        <v>12999</v>
      </c>
      <c r="D84">
        <v>12909</v>
      </c>
      <c r="E84">
        <v>776877.64</v>
      </c>
      <c r="F84">
        <v>0</v>
      </c>
      <c r="G84">
        <v>90</v>
      </c>
      <c r="H84">
        <v>298</v>
      </c>
    </row>
    <row r="85" spans="1:8">
      <c r="A85" s="3">
        <v>41426</v>
      </c>
      <c r="B85" t="s">
        <v>62</v>
      </c>
      <c r="C85">
        <v>99068</v>
      </c>
      <c r="D85">
        <v>93402</v>
      </c>
      <c r="E85">
        <v>4695920.34</v>
      </c>
      <c r="F85">
        <v>73</v>
      </c>
      <c r="G85">
        <v>5593</v>
      </c>
      <c r="H85">
        <v>1482</v>
      </c>
    </row>
    <row r="86" spans="1:8">
      <c r="A86" s="3">
        <v>41456</v>
      </c>
      <c r="B86" t="s">
        <v>64</v>
      </c>
      <c r="C86">
        <v>13464</v>
      </c>
      <c r="D86">
        <v>13378</v>
      </c>
      <c r="E86">
        <v>796226.54</v>
      </c>
      <c r="F86">
        <v>0</v>
      </c>
      <c r="G86">
        <v>86</v>
      </c>
      <c r="H86">
        <v>320</v>
      </c>
    </row>
    <row r="87" spans="1:8">
      <c r="A87" s="3">
        <v>41456</v>
      </c>
      <c r="B87" t="s">
        <v>62</v>
      </c>
      <c r="C87">
        <v>102658</v>
      </c>
      <c r="D87">
        <v>96714</v>
      </c>
      <c r="E87">
        <v>4873464.75</v>
      </c>
      <c r="F87">
        <v>86</v>
      </c>
      <c r="G87">
        <v>5858</v>
      </c>
      <c r="H87">
        <v>1616</v>
      </c>
    </row>
    <row r="88" spans="1:8">
      <c r="A88" s="3">
        <v>41487</v>
      </c>
      <c r="B88" t="s">
        <v>64</v>
      </c>
      <c r="C88">
        <v>13533</v>
      </c>
      <c r="D88">
        <v>13433</v>
      </c>
      <c r="E88">
        <v>800807.89</v>
      </c>
      <c r="F88">
        <v>0</v>
      </c>
      <c r="G88">
        <v>100</v>
      </c>
      <c r="H88">
        <v>303</v>
      </c>
    </row>
    <row r="89" spans="1:8">
      <c r="A89" s="3">
        <v>41487</v>
      </c>
      <c r="B89" t="s">
        <v>62</v>
      </c>
      <c r="C89">
        <v>102125</v>
      </c>
      <c r="D89">
        <v>96279</v>
      </c>
      <c r="E89">
        <v>4741463.67</v>
      </c>
      <c r="F89">
        <v>91</v>
      </c>
      <c r="G89">
        <v>5755</v>
      </c>
      <c r="H89">
        <v>1544</v>
      </c>
    </row>
    <row r="90" spans="1:8">
      <c r="A90" s="3">
        <v>41518</v>
      </c>
      <c r="B90" t="s">
        <v>64</v>
      </c>
      <c r="C90">
        <v>13206</v>
      </c>
      <c r="D90">
        <v>13119</v>
      </c>
      <c r="E90">
        <v>783535.9</v>
      </c>
      <c r="F90">
        <v>0</v>
      </c>
      <c r="G90">
        <v>87</v>
      </c>
      <c r="H90">
        <v>273</v>
      </c>
    </row>
    <row r="91" spans="1:8">
      <c r="A91" s="3">
        <v>41518</v>
      </c>
      <c r="B91" t="s">
        <v>62</v>
      </c>
      <c r="C91">
        <v>98844</v>
      </c>
      <c r="D91">
        <v>93293</v>
      </c>
      <c r="E91">
        <v>4589633.18</v>
      </c>
      <c r="F91">
        <v>84</v>
      </c>
      <c r="G91">
        <v>5467</v>
      </c>
      <c r="H91">
        <v>1525</v>
      </c>
    </row>
    <row r="92" spans="1:8">
      <c r="A92" s="3">
        <v>41548</v>
      </c>
      <c r="B92" t="s">
        <v>64</v>
      </c>
      <c r="C92">
        <v>13529</v>
      </c>
      <c r="D92">
        <v>13425</v>
      </c>
      <c r="E92">
        <v>811658.29</v>
      </c>
      <c r="F92">
        <v>0</v>
      </c>
      <c r="G92">
        <v>104</v>
      </c>
      <c r="H92">
        <v>303</v>
      </c>
    </row>
    <row r="93" spans="1:8">
      <c r="A93" s="3">
        <v>41548</v>
      </c>
      <c r="B93" t="s">
        <v>62</v>
      </c>
      <c r="C93">
        <v>101638</v>
      </c>
      <c r="D93">
        <v>95806</v>
      </c>
      <c r="E93">
        <v>4786685.03</v>
      </c>
      <c r="F93">
        <v>100</v>
      </c>
      <c r="G93">
        <v>5732</v>
      </c>
      <c r="H93">
        <v>1458</v>
      </c>
    </row>
    <row r="94" spans="1:8">
      <c r="A94" s="3">
        <v>41579</v>
      </c>
      <c r="B94" t="s">
        <v>64</v>
      </c>
      <c r="C94">
        <v>13015</v>
      </c>
      <c r="D94">
        <v>12930</v>
      </c>
      <c r="E94">
        <v>761283.54</v>
      </c>
      <c r="F94">
        <v>0</v>
      </c>
      <c r="G94">
        <v>85</v>
      </c>
      <c r="H94">
        <v>292</v>
      </c>
    </row>
    <row r="95" spans="1:8">
      <c r="A95" s="3">
        <v>41579</v>
      </c>
      <c r="B95" t="s">
        <v>62</v>
      </c>
      <c r="C95">
        <v>98208</v>
      </c>
      <c r="D95">
        <v>92698</v>
      </c>
      <c r="E95">
        <v>4573483.54</v>
      </c>
      <c r="F95">
        <v>86</v>
      </c>
      <c r="G95">
        <v>5424</v>
      </c>
      <c r="H95">
        <v>1502</v>
      </c>
    </row>
    <row r="96" spans="1:8">
      <c r="A96" s="3">
        <v>41609</v>
      </c>
      <c r="B96" t="s">
        <v>64</v>
      </c>
      <c r="C96">
        <v>13354</v>
      </c>
      <c r="D96">
        <v>13272</v>
      </c>
      <c r="E96">
        <v>792501.85</v>
      </c>
      <c r="F96">
        <v>0</v>
      </c>
      <c r="G96">
        <v>82</v>
      </c>
      <c r="H96">
        <v>294</v>
      </c>
    </row>
    <row r="97" spans="1:8">
      <c r="A97" s="3">
        <v>41609</v>
      </c>
      <c r="B97" t="s">
        <v>62</v>
      </c>
      <c r="C97">
        <v>102232</v>
      </c>
      <c r="D97">
        <v>96532</v>
      </c>
      <c r="E97">
        <v>4755024.13</v>
      </c>
      <c r="F97">
        <v>94</v>
      </c>
      <c r="G97">
        <v>5606</v>
      </c>
      <c r="H97">
        <v>1527</v>
      </c>
    </row>
    <row r="98" spans="1:8">
      <c r="A98" s="3">
        <v>41640</v>
      </c>
      <c r="B98" t="s">
        <v>64</v>
      </c>
      <c r="C98">
        <v>14074</v>
      </c>
      <c r="D98">
        <v>13986</v>
      </c>
      <c r="E98">
        <v>821924.84</v>
      </c>
      <c r="F98">
        <v>1</v>
      </c>
      <c r="G98">
        <v>87</v>
      </c>
      <c r="H98">
        <v>336</v>
      </c>
    </row>
    <row r="99" spans="1:8">
      <c r="A99" s="3">
        <v>41640</v>
      </c>
      <c r="B99" t="s">
        <v>62</v>
      </c>
      <c r="C99">
        <v>102050</v>
      </c>
      <c r="D99">
        <v>96310</v>
      </c>
      <c r="E99">
        <v>4755393.79</v>
      </c>
      <c r="F99">
        <v>92</v>
      </c>
      <c r="G99">
        <v>5648</v>
      </c>
      <c r="H99">
        <v>1585</v>
      </c>
    </row>
    <row r="100" spans="1:8">
      <c r="A100" s="3">
        <v>41671</v>
      </c>
      <c r="B100" t="s">
        <v>64</v>
      </c>
      <c r="C100">
        <v>12662</v>
      </c>
      <c r="D100">
        <v>12559</v>
      </c>
      <c r="E100">
        <v>750341.23</v>
      </c>
      <c r="F100">
        <v>0</v>
      </c>
      <c r="G100">
        <v>103</v>
      </c>
      <c r="H100">
        <v>286</v>
      </c>
    </row>
    <row r="101" spans="1:8">
      <c r="A101" s="3">
        <v>41671</v>
      </c>
      <c r="B101" t="s">
        <v>62</v>
      </c>
      <c r="C101">
        <v>92041</v>
      </c>
      <c r="D101">
        <v>86939</v>
      </c>
      <c r="E101">
        <v>4328285.9800000004</v>
      </c>
      <c r="F101">
        <v>87</v>
      </c>
      <c r="G101">
        <v>5015</v>
      </c>
      <c r="H101">
        <v>1383</v>
      </c>
    </row>
    <row r="102" spans="1:8">
      <c r="A102" s="3">
        <v>41699</v>
      </c>
      <c r="B102" t="s">
        <v>64</v>
      </c>
      <c r="C102">
        <v>13805</v>
      </c>
      <c r="D102">
        <v>13737</v>
      </c>
      <c r="E102">
        <v>806406.81</v>
      </c>
      <c r="F102">
        <v>0</v>
      </c>
      <c r="G102">
        <v>68</v>
      </c>
      <c r="H102">
        <v>308</v>
      </c>
    </row>
    <row r="103" spans="1:8">
      <c r="A103" s="3">
        <v>41699</v>
      </c>
      <c r="B103" t="s">
        <v>62</v>
      </c>
      <c r="C103">
        <v>102097</v>
      </c>
      <c r="D103">
        <v>96430</v>
      </c>
      <c r="E103">
        <v>4737582.95</v>
      </c>
      <c r="F103">
        <v>92</v>
      </c>
      <c r="G103">
        <v>5575</v>
      </c>
      <c r="H103">
        <v>1487</v>
      </c>
    </row>
    <row r="104" spans="1:8">
      <c r="A104" s="3">
        <v>41730</v>
      </c>
      <c r="B104" t="s">
        <v>64</v>
      </c>
      <c r="C104">
        <v>13288</v>
      </c>
      <c r="D104">
        <v>13210</v>
      </c>
      <c r="E104">
        <v>770879.59</v>
      </c>
      <c r="F104">
        <v>0</v>
      </c>
      <c r="G104">
        <v>78</v>
      </c>
      <c r="H104">
        <v>301</v>
      </c>
    </row>
    <row r="105" spans="1:8">
      <c r="A105" s="3">
        <v>41730</v>
      </c>
      <c r="B105" t="s">
        <v>62</v>
      </c>
      <c r="C105">
        <v>98522</v>
      </c>
      <c r="D105">
        <v>93005</v>
      </c>
      <c r="E105">
        <v>4615545.32</v>
      </c>
      <c r="F105">
        <v>92</v>
      </c>
      <c r="G105">
        <v>5425</v>
      </c>
      <c r="H105">
        <v>1488</v>
      </c>
    </row>
    <row r="106" spans="1:8">
      <c r="A106" s="3">
        <v>41760</v>
      </c>
      <c r="B106" t="s">
        <v>64</v>
      </c>
      <c r="C106">
        <v>13575</v>
      </c>
      <c r="D106">
        <v>13497</v>
      </c>
      <c r="E106">
        <v>789935.76</v>
      </c>
      <c r="F106">
        <v>0</v>
      </c>
      <c r="G106">
        <v>78</v>
      </c>
      <c r="H106">
        <v>298</v>
      </c>
    </row>
    <row r="107" spans="1:8">
      <c r="A107" s="3">
        <v>41760</v>
      </c>
      <c r="B107" t="s">
        <v>62</v>
      </c>
      <c r="C107">
        <v>101672</v>
      </c>
      <c r="D107">
        <v>96016</v>
      </c>
      <c r="E107">
        <v>4711187.72</v>
      </c>
      <c r="F107">
        <v>82</v>
      </c>
      <c r="G107">
        <v>5574</v>
      </c>
      <c r="H107">
        <v>1451</v>
      </c>
    </row>
    <row r="108" spans="1:8">
      <c r="A108" s="3">
        <v>41791</v>
      </c>
      <c r="B108" t="s">
        <v>64</v>
      </c>
      <c r="C108">
        <v>13265</v>
      </c>
      <c r="D108">
        <v>13195</v>
      </c>
      <c r="E108">
        <v>770650.6</v>
      </c>
      <c r="F108">
        <v>1</v>
      </c>
      <c r="G108">
        <v>69</v>
      </c>
      <c r="H108">
        <v>294</v>
      </c>
    </row>
    <row r="109" spans="1:8">
      <c r="A109" s="3">
        <v>41791</v>
      </c>
      <c r="B109" t="s">
        <v>62</v>
      </c>
      <c r="C109">
        <v>99078</v>
      </c>
      <c r="D109">
        <v>93594</v>
      </c>
      <c r="E109">
        <v>4618746.5199999996</v>
      </c>
      <c r="F109">
        <v>93</v>
      </c>
      <c r="G109">
        <v>5391</v>
      </c>
      <c r="H109">
        <v>1436</v>
      </c>
    </row>
    <row r="110" spans="1:8">
      <c r="A110" s="3">
        <v>41821</v>
      </c>
      <c r="B110" t="s">
        <v>64</v>
      </c>
      <c r="C110">
        <v>13769</v>
      </c>
      <c r="D110">
        <v>13679</v>
      </c>
      <c r="E110">
        <v>802805.62</v>
      </c>
      <c r="F110">
        <v>0</v>
      </c>
      <c r="G110">
        <v>90</v>
      </c>
      <c r="H110">
        <v>290</v>
      </c>
    </row>
    <row r="111" spans="1:8">
      <c r="A111" s="3">
        <v>41821</v>
      </c>
      <c r="B111" t="s">
        <v>62</v>
      </c>
      <c r="C111">
        <v>101781</v>
      </c>
      <c r="D111">
        <v>96126</v>
      </c>
      <c r="E111">
        <v>4724701.91</v>
      </c>
      <c r="F111">
        <v>91</v>
      </c>
      <c r="G111">
        <v>5564</v>
      </c>
      <c r="H111">
        <v>1485</v>
      </c>
    </row>
    <row r="112" spans="1:8">
      <c r="A112" s="3">
        <v>41852</v>
      </c>
      <c r="B112" t="s">
        <v>64</v>
      </c>
      <c r="C112">
        <v>13602</v>
      </c>
      <c r="D112">
        <v>13511</v>
      </c>
      <c r="E112">
        <v>794798.52</v>
      </c>
      <c r="F112">
        <v>0</v>
      </c>
      <c r="G112">
        <v>91</v>
      </c>
      <c r="H112">
        <v>311</v>
      </c>
    </row>
    <row r="113" spans="1:8">
      <c r="A113" s="3">
        <v>41852</v>
      </c>
      <c r="B113" t="s">
        <v>62</v>
      </c>
      <c r="C113">
        <v>102853</v>
      </c>
      <c r="D113">
        <v>96993</v>
      </c>
      <c r="E113">
        <v>4833364.83</v>
      </c>
      <c r="F113">
        <v>77</v>
      </c>
      <c r="G113">
        <v>5783</v>
      </c>
      <c r="H113">
        <v>1565</v>
      </c>
    </row>
    <row r="114" spans="1:8">
      <c r="A114" s="3">
        <v>41883</v>
      </c>
      <c r="B114" t="s">
        <v>64</v>
      </c>
      <c r="C114">
        <v>13136</v>
      </c>
      <c r="D114">
        <v>13067</v>
      </c>
      <c r="E114">
        <v>749286.19</v>
      </c>
      <c r="F114">
        <v>0</v>
      </c>
      <c r="G114">
        <v>69</v>
      </c>
      <c r="H114">
        <v>303</v>
      </c>
    </row>
    <row r="115" spans="1:8">
      <c r="A115" s="3">
        <v>41883</v>
      </c>
      <c r="B115" t="s">
        <v>62</v>
      </c>
      <c r="C115">
        <v>99694</v>
      </c>
      <c r="D115">
        <v>94024</v>
      </c>
      <c r="E115">
        <v>4611260.96</v>
      </c>
      <c r="F115">
        <v>89</v>
      </c>
      <c r="G115">
        <v>5581</v>
      </c>
      <c r="H115">
        <v>1484</v>
      </c>
    </row>
    <row r="116" spans="1:8">
      <c r="A116" s="3">
        <v>41913</v>
      </c>
      <c r="B116" t="s">
        <v>64</v>
      </c>
      <c r="C116">
        <v>13407</v>
      </c>
      <c r="D116">
        <v>13333</v>
      </c>
      <c r="E116">
        <v>791029.6</v>
      </c>
      <c r="F116">
        <v>0</v>
      </c>
      <c r="G116">
        <v>74</v>
      </c>
      <c r="H116">
        <v>311</v>
      </c>
    </row>
    <row r="117" spans="1:8">
      <c r="A117" s="3">
        <v>41913</v>
      </c>
      <c r="B117" t="s">
        <v>62</v>
      </c>
      <c r="C117">
        <v>101725</v>
      </c>
      <c r="D117">
        <v>96073</v>
      </c>
      <c r="E117">
        <v>4738596.0999999996</v>
      </c>
      <c r="F117">
        <v>90</v>
      </c>
      <c r="G117">
        <v>5562</v>
      </c>
      <c r="H117">
        <v>1527</v>
      </c>
    </row>
    <row r="118" spans="1:8">
      <c r="A118" s="3">
        <v>41944</v>
      </c>
      <c r="B118" t="s">
        <v>64</v>
      </c>
      <c r="C118">
        <v>13267</v>
      </c>
      <c r="D118">
        <v>13198</v>
      </c>
      <c r="E118">
        <v>768687.15</v>
      </c>
      <c r="F118">
        <v>0</v>
      </c>
      <c r="G118">
        <v>69</v>
      </c>
      <c r="H118">
        <v>298</v>
      </c>
    </row>
    <row r="119" spans="1:8">
      <c r="A119" s="3">
        <v>41944</v>
      </c>
      <c r="B119" t="s">
        <v>62</v>
      </c>
      <c r="C119">
        <v>99453</v>
      </c>
      <c r="D119">
        <v>93916</v>
      </c>
      <c r="E119">
        <v>4618730.33</v>
      </c>
      <c r="F119">
        <v>96</v>
      </c>
      <c r="G119">
        <v>5441</v>
      </c>
      <c r="H119">
        <v>1456</v>
      </c>
    </row>
    <row r="120" spans="1:8">
      <c r="A120" s="3">
        <v>41974</v>
      </c>
      <c r="B120" t="s">
        <v>64</v>
      </c>
      <c r="C120">
        <v>13609</v>
      </c>
      <c r="D120">
        <v>13540</v>
      </c>
      <c r="E120">
        <v>806464.8</v>
      </c>
      <c r="F120">
        <v>0</v>
      </c>
      <c r="G120">
        <v>69</v>
      </c>
      <c r="H120">
        <v>329</v>
      </c>
    </row>
    <row r="121" spans="1:8">
      <c r="A121" s="3">
        <v>41974</v>
      </c>
      <c r="B121" t="s">
        <v>62</v>
      </c>
      <c r="C121">
        <v>103112</v>
      </c>
      <c r="D121">
        <v>97398</v>
      </c>
      <c r="E121">
        <v>4734261.93</v>
      </c>
      <c r="F121">
        <v>90</v>
      </c>
      <c r="G121">
        <v>5624</v>
      </c>
      <c r="H121">
        <v>1530</v>
      </c>
    </row>
    <row r="122" spans="1:8">
      <c r="A122" s="3">
        <v>42005</v>
      </c>
      <c r="B122" t="s">
        <v>63</v>
      </c>
      <c r="C122">
        <v>82504</v>
      </c>
      <c r="D122">
        <v>77923</v>
      </c>
      <c r="E122">
        <v>3783966.25</v>
      </c>
      <c r="F122">
        <v>76</v>
      </c>
      <c r="G122">
        <v>4505</v>
      </c>
      <c r="H122">
        <v>1279</v>
      </c>
    </row>
    <row r="123" spans="1:8">
      <c r="A123" s="3">
        <v>42005</v>
      </c>
      <c r="B123" t="s">
        <v>64</v>
      </c>
      <c r="C123">
        <v>14237</v>
      </c>
      <c r="D123">
        <v>14203</v>
      </c>
      <c r="E123">
        <v>823009.4</v>
      </c>
      <c r="F123">
        <v>0</v>
      </c>
      <c r="G123">
        <v>34</v>
      </c>
      <c r="H123">
        <v>333</v>
      </c>
    </row>
    <row r="124" spans="1:8">
      <c r="A124" s="3">
        <v>42005</v>
      </c>
      <c r="B124" t="s">
        <v>62</v>
      </c>
      <c r="C124">
        <v>19908</v>
      </c>
      <c r="D124">
        <v>18766</v>
      </c>
      <c r="E124">
        <v>923504.87</v>
      </c>
      <c r="F124">
        <v>17</v>
      </c>
      <c r="G124">
        <v>1125</v>
      </c>
      <c r="H124">
        <v>242</v>
      </c>
    </row>
    <row r="125" spans="1:8">
      <c r="A125" s="3">
        <v>42036</v>
      </c>
      <c r="B125" t="s">
        <v>63</v>
      </c>
      <c r="C125">
        <v>74389</v>
      </c>
      <c r="D125">
        <v>70269</v>
      </c>
      <c r="E125">
        <v>3462864.84</v>
      </c>
      <c r="F125">
        <v>67</v>
      </c>
      <c r="G125">
        <v>4053</v>
      </c>
      <c r="H125">
        <v>1152</v>
      </c>
    </row>
    <row r="126" spans="1:8">
      <c r="A126" s="3">
        <v>42036</v>
      </c>
      <c r="B126" t="s">
        <v>64</v>
      </c>
      <c r="C126">
        <v>12619</v>
      </c>
      <c r="D126">
        <v>12594</v>
      </c>
      <c r="E126">
        <v>732323.66</v>
      </c>
      <c r="F126">
        <v>0</v>
      </c>
      <c r="G126">
        <v>25</v>
      </c>
      <c r="H126">
        <v>294</v>
      </c>
    </row>
    <row r="127" spans="1:8">
      <c r="A127" s="3">
        <v>42036</v>
      </c>
      <c r="B127" t="s">
        <v>62</v>
      </c>
      <c r="C127">
        <v>17854</v>
      </c>
      <c r="D127">
        <v>16842</v>
      </c>
      <c r="E127">
        <v>852111.43</v>
      </c>
      <c r="F127">
        <v>13</v>
      </c>
      <c r="G127">
        <v>999</v>
      </c>
      <c r="H127">
        <v>267</v>
      </c>
    </row>
    <row r="128" spans="1:8">
      <c r="A128" s="3">
        <v>42064</v>
      </c>
      <c r="B128" t="s">
        <v>63</v>
      </c>
      <c r="C128">
        <v>83775</v>
      </c>
      <c r="D128">
        <v>79018</v>
      </c>
      <c r="E128">
        <v>3884371.44</v>
      </c>
      <c r="F128">
        <v>74</v>
      </c>
      <c r="G128">
        <v>4683</v>
      </c>
      <c r="H128">
        <v>1328</v>
      </c>
    </row>
    <row r="129" spans="1:8">
      <c r="A129" s="3">
        <v>42064</v>
      </c>
      <c r="B129" t="s">
        <v>64</v>
      </c>
      <c r="C129">
        <v>14130</v>
      </c>
      <c r="D129">
        <v>14106</v>
      </c>
      <c r="E129">
        <v>834123.47</v>
      </c>
      <c r="F129">
        <v>0</v>
      </c>
      <c r="G129">
        <v>24</v>
      </c>
      <c r="H129">
        <v>318</v>
      </c>
    </row>
    <row r="130" spans="1:8">
      <c r="A130" s="3">
        <v>42064</v>
      </c>
      <c r="B130" t="s">
        <v>62</v>
      </c>
      <c r="C130">
        <v>20082</v>
      </c>
      <c r="D130">
        <v>18956</v>
      </c>
      <c r="E130">
        <v>944141.6</v>
      </c>
      <c r="F130">
        <v>18</v>
      </c>
      <c r="G130">
        <v>1108</v>
      </c>
      <c r="H130">
        <v>317</v>
      </c>
    </row>
    <row r="131" spans="1:8">
      <c r="A131" s="3">
        <v>42095</v>
      </c>
      <c r="B131" t="s">
        <v>63</v>
      </c>
      <c r="C131">
        <v>80001</v>
      </c>
      <c r="D131">
        <v>75509</v>
      </c>
      <c r="E131">
        <v>3724475.1</v>
      </c>
      <c r="F131">
        <v>76</v>
      </c>
      <c r="G131">
        <v>4416</v>
      </c>
      <c r="H131">
        <v>1229</v>
      </c>
    </row>
    <row r="132" spans="1:8">
      <c r="A132" s="3">
        <v>42095</v>
      </c>
      <c r="B132" t="s">
        <v>64</v>
      </c>
      <c r="C132">
        <v>13946</v>
      </c>
      <c r="D132">
        <v>13906</v>
      </c>
      <c r="E132">
        <v>825721.54</v>
      </c>
      <c r="F132">
        <v>0</v>
      </c>
      <c r="G132">
        <v>40</v>
      </c>
      <c r="H132">
        <v>340</v>
      </c>
    </row>
    <row r="133" spans="1:8">
      <c r="A133" s="3">
        <v>42095</v>
      </c>
      <c r="B133" t="s">
        <v>62</v>
      </c>
      <c r="C133">
        <v>19210</v>
      </c>
      <c r="D133">
        <v>18143</v>
      </c>
      <c r="E133">
        <v>903976.39</v>
      </c>
      <c r="F133">
        <v>19</v>
      </c>
      <c r="G133">
        <v>1048</v>
      </c>
      <c r="H133">
        <v>249</v>
      </c>
    </row>
    <row r="134" spans="1:8">
      <c r="A134" s="3">
        <v>42125</v>
      </c>
      <c r="B134" t="s">
        <v>63</v>
      </c>
      <c r="C134">
        <v>83071</v>
      </c>
      <c r="D134">
        <v>78453</v>
      </c>
      <c r="E134">
        <v>3882061.18</v>
      </c>
      <c r="F134">
        <v>71</v>
      </c>
      <c r="G134">
        <v>4547</v>
      </c>
      <c r="H134">
        <v>1213</v>
      </c>
    </row>
    <row r="135" spans="1:8">
      <c r="A135" s="3">
        <v>42125</v>
      </c>
      <c r="B135" t="s">
        <v>64</v>
      </c>
      <c r="C135">
        <v>14523</v>
      </c>
      <c r="D135">
        <v>14484</v>
      </c>
      <c r="E135">
        <v>850292.89</v>
      </c>
      <c r="F135">
        <v>0</v>
      </c>
      <c r="G135">
        <v>39</v>
      </c>
      <c r="H135">
        <v>361</v>
      </c>
    </row>
    <row r="136" spans="1:8">
      <c r="A136" s="3">
        <v>42125</v>
      </c>
      <c r="B136" t="s">
        <v>62</v>
      </c>
      <c r="C136">
        <v>19967</v>
      </c>
      <c r="D136">
        <v>18847</v>
      </c>
      <c r="E136">
        <v>943704.53</v>
      </c>
      <c r="F136">
        <v>21</v>
      </c>
      <c r="G136">
        <v>1099</v>
      </c>
      <c r="H136">
        <v>299</v>
      </c>
    </row>
    <row r="137" spans="1:8">
      <c r="A137" s="3">
        <v>42156</v>
      </c>
      <c r="B137" t="s">
        <v>63</v>
      </c>
      <c r="C137">
        <v>81573</v>
      </c>
      <c r="D137">
        <v>76975</v>
      </c>
      <c r="E137">
        <v>3807483.18</v>
      </c>
      <c r="F137">
        <v>75</v>
      </c>
      <c r="G137">
        <v>4523</v>
      </c>
      <c r="H137">
        <v>1177</v>
      </c>
    </row>
    <row r="138" spans="1:8">
      <c r="A138" s="3">
        <v>42156</v>
      </c>
      <c r="B138" t="s">
        <v>64</v>
      </c>
      <c r="C138">
        <v>13991</v>
      </c>
      <c r="D138">
        <v>13952</v>
      </c>
      <c r="E138">
        <v>823953.02</v>
      </c>
      <c r="F138">
        <v>0</v>
      </c>
      <c r="G138">
        <v>39</v>
      </c>
      <c r="H138">
        <v>322</v>
      </c>
    </row>
    <row r="139" spans="1:8">
      <c r="A139" s="3">
        <v>42156</v>
      </c>
      <c r="B139" t="s">
        <v>62</v>
      </c>
      <c r="C139">
        <v>19274</v>
      </c>
      <c r="D139">
        <v>18148</v>
      </c>
      <c r="E139">
        <v>902906.89</v>
      </c>
      <c r="F139">
        <v>16</v>
      </c>
      <c r="G139">
        <v>1110</v>
      </c>
      <c r="H139">
        <v>268</v>
      </c>
    </row>
    <row r="140" spans="1:8">
      <c r="A140" s="3">
        <v>42186</v>
      </c>
      <c r="B140" t="s">
        <v>63</v>
      </c>
      <c r="C140">
        <v>83827</v>
      </c>
      <c r="D140">
        <v>79044</v>
      </c>
      <c r="E140">
        <v>3883730.66</v>
      </c>
      <c r="F140">
        <v>77</v>
      </c>
      <c r="G140">
        <v>4706</v>
      </c>
      <c r="H140">
        <v>1309</v>
      </c>
    </row>
    <row r="141" spans="1:8">
      <c r="A141" s="3">
        <v>42186</v>
      </c>
      <c r="B141" t="s">
        <v>64</v>
      </c>
      <c r="C141">
        <v>14694</v>
      </c>
      <c r="D141">
        <v>14653</v>
      </c>
      <c r="E141">
        <v>876580.67</v>
      </c>
      <c r="F141">
        <v>0</v>
      </c>
      <c r="G141">
        <v>41</v>
      </c>
      <c r="H141">
        <v>364</v>
      </c>
    </row>
    <row r="142" spans="1:8">
      <c r="A142" s="3">
        <v>42186</v>
      </c>
      <c r="B142" t="s">
        <v>62</v>
      </c>
      <c r="C142">
        <v>20165</v>
      </c>
      <c r="D142">
        <v>19032</v>
      </c>
      <c r="E142">
        <v>942942.27</v>
      </c>
      <c r="F142">
        <v>9</v>
      </c>
      <c r="G142">
        <v>1124</v>
      </c>
      <c r="H142">
        <v>322</v>
      </c>
    </row>
    <row r="143" spans="1:8">
      <c r="A143" s="3">
        <v>42217</v>
      </c>
      <c r="B143" t="s">
        <v>63</v>
      </c>
      <c r="C143">
        <v>84172</v>
      </c>
      <c r="D143">
        <v>79342</v>
      </c>
      <c r="E143">
        <v>3877587.66</v>
      </c>
      <c r="F143">
        <v>70</v>
      </c>
      <c r="G143">
        <v>4760</v>
      </c>
      <c r="H143">
        <v>1272</v>
      </c>
    </row>
    <row r="144" spans="1:8">
      <c r="A144" s="3">
        <v>42217</v>
      </c>
      <c r="B144" t="s">
        <v>64</v>
      </c>
      <c r="C144">
        <v>14638</v>
      </c>
      <c r="D144">
        <v>14597</v>
      </c>
      <c r="E144">
        <v>856995.04</v>
      </c>
      <c r="F144">
        <v>0</v>
      </c>
      <c r="G144">
        <v>41</v>
      </c>
      <c r="H144">
        <v>344</v>
      </c>
    </row>
    <row r="145" spans="1:8">
      <c r="A145" s="3">
        <v>42217</v>
      </c>
      <c r="B145" t="s">
        <v>62</v>
      </c>
      <c r="C145">
        <v>19643</v>
      </c>
      <c r="D145">
        <v>18518</v>
      </c>
      <c r="E145">
        <v>925827.33</v>
      </c>
      <c r="F145">
        <v>19</v>
      </c>
      <c r="G145">
        <v>1106</v>
      </c>
      <c r="H145">
        <v>297</v>
      </c>
    </row>
    <row r="146" spans="1:8">
      <c r="A146" s="3">
        <v>42248</v>
      </c>
      <c r="B146" t="s">
        <v>63</v>
      </c>
      <c r="C146">
        <v>80728</v>
      </c>
      <c r="D146">
        <v>76175</v>
      </c>
      <c r="E146">
        <v>3732423.73</v>
      </c>
      <c r="F146">
        <v>70</v>
      </c>
      <c r="G146">
        <v>4483</v>
      </c>
      <c r="H146">
        <v>1243</v>
      </c>
    </row>
    <row r="147" spans="1:8">
      <c r="A147" s="3">
        <v>42248</v>
      </c>
      <c r="B147" t="s">
        <v>64</v>
      </c>
      <c r="C147">
        <v>14056</v>
      </c>
      <c r="D147">
        <v>14025</v>
      </c>
      <c r="E147">
        <v>836903.13</v>
      </c>
      <c r="F147">
        <v>0</v>
      </c>
      <c r="G147">
        <v>31</v>
      </c>
      <c r="H147">
        <v>354</v>
      </c>
    </row>
    <row r="148" spans="1:8">
      <c r="A148" s="3">
        <v>42248</v>
      </c>
      <c r="B148" t="s">
        <v>62</v>
      </c>
      <c r="C148">
        <v>19595</v>
      </c>
      <c r="D148">
        <v>18488</v>
      </c>
      <c r="E148">
        <v>929036.77</v>
      </c>
      <c r="F148">
        <v>12</v>
      </c>
      <c r="G148">
        <v>1095</v>
      </c>
      <c r="H148">
        <v>288</v>
      </c>
    </row>
    <row r="149" spans="1:8">
      <c r="A149" s="3">
        <v>42278</v>
      </c>
      <c r="B149" t="s">
        <v>63</v>
      </c>
      <c r="C149">
        <v>83480</v>
      </c>
      <c r="D149">
        <v>78809</v>
      </c>
      <c r="E149">
        <v>3874498.09</v>
      </c>
      <c r="F149">
        <v>69</v>
      </c>
      <c r="G149">
        <v>4602</v>
      </c>
      <c r="H149">
        <v>1260</v>
      </c>
    </row>
    <row r="150" spans="1:8">
      <c r="A150" s="3">
        <v>42278</v>
      </c>
      <c r="B150" t="s">
        <v>64</v>
      </c>
      <c r="C150">
        <v>14314</v>
      </c>
      <c r="D150">
        <v>14272</v>
      </c>
      <c r="E150">
        <v>852108.86</v>
      </c>
      <c r="F150">
        <v>0</v>
      </c>
      <c r="G150">
        <v>42</v>
      </c>
      <c r="H150">
        <v>340</v>
      </c>
    </row>
    <row r="151" spans="1:8">
      <c r="A151" s="3">
        <v>42278</v>
      </c>
      <c r="B151" t="s">
        <v>62</v>
      </c>
      <c r="C151">
        <v>19827</v>
      </c>
      <c r="D151">
        <v>18695</v>
      </c>
      <c r="E151">
        <v>928109.72</v>
      </c>
      <c r="F151">
        <v>14</v>
      </c>
      <c r="G151">
        <v>1118</v>
      </c>
      <c r="H151">
        <v>267</v>
      </c>
    </row>
    <row r="152" spans="1:8">
      <c r="A152" s="3">
        <v>42309</v>
      </c>
      <c r="B152" t="s">
        <v>63</v>
      </c>
      <c r="C152">
        <v>80970</v>
      </c>
      <c r="D152">
        <v>76432</v>
      </c>
      <c r="E152">
        <v>3696183.55</v>
      </c>
      <c r="F152">
        <v>69</v>
      </c>
      <c r="G152">
        <v>4469</v>
      </c>
      <c r="H152">
        <v>1214</v>
      </c>
    </row>
    <row r="153" spans="1:8">
      <c r="A153" s="3">
        <v>42309</v>
      </c>
      <c r="B153" t="s">
        <v>64</v>
      </c>
      <c r="C153">
        <v>14133</v>
      </c>
      <c r="D153">
        <v>14097</v>
      </c>
      <c r="E153">
        <v>801282.87</v>
      </c>
      <c r="F153">
        <v>0</v>
      </c>
      <c r="G153">
        <v>36</v>
      </c>
      <c r="H153">
        <v>332</v>
      </c>
    </row>
    <row r="154" spans="1:8">
      <c r="A154" s="3">
        <v>42309</v>
      </c>
      <c r="B154" t="s">
        <v>62</v>
      </c>
      <c r="C154">
        <v>19373</v>
      </c>
      <c r="D154">
        <v>18243</v>
      </c>
      <c r="E154">
        <v>888691</v>
      </c>
      <c r="F154">
        <v>13</v>
      </c>
      <c r="G154">
        <v>1117</v>
      </c>
      <c r="H154">
        <v>272</v>
      </c>
    </row>
    <row r="155" spans="1:8">
      <c r="A155" s="3">
        <v>42339</v>
      </c>
      <c r="B155" t="s">
        <v>63</v>
      </c>
      <c r="C155">
        <v>84471</v>
      </c>
      <c r="D155">
        <v>79669</v>
      </c>
      <c r="E155">
        <v>3883550.86</v>
      </c>
      <c r="F155">
        <v>91</v>
      </c>
      <c r="G155">
        <v>4711</v>
      </c>
      <c r="H155">
        <v>1258</v>
      </c>
    </row>
    <row r="156" spans="1:8">
      <c r="A156" s="3">
        <v>42339</v>
      </c>
      <c r="B156" t="s">
        <v>64</v>
      </c>
      <c r="C156">
        <v>14730</v>
      </c>
      <c r="D156">
        <v>14687</v>
      </c>
      <c r="E156">
        <v>883051.83</v>
      </c>
      <c r="F156">
        <v>0</v>
      </c>
      <c r="G156">
        <v>43</v>
      </c>
      <c r="H156">
        <v>324</v>
      </c>
    </row>
    <row r="157" spans="1:8">
      <c r="A157" s="3">
        <v>42339</v>
      </c>
      <c r="B157" t="s">
        <v>62</v>
      </c>
      <c r="C157">
        <v>20195</v>
      </c>
      <c r="D157">
        <v>19067</v>
      </c>
      <c r="E157">
        <v>929199.46</v>
      </c>
      <c r="F157">
        <v>25</v>
      </c>
      <c r="G157">
        <v>1103</v>
      </c>
      <c r="H157">
        <v>305</v>
      </c>
    </row>
    <row r="158" spans="1:8">
      <c r="A158" s="3">
        <v>42370</v>
      </c>
      <c r="B158" t="s">
        <v>63</v>
      </c>
      <c r="C158">
        <v>83443</v>
      </c>
      <c r="D158">
        <v>78801</v>
      </c>
      <c r="E158">
        <v>3869264.22</v>
      </c>
      <c r="F158">
        <v>74</v>
      </c>
      <c r="G158">
        <v>4568</v>
      </c>
      <c r="H158">
        <v>1243</v>
      </c>
    </row>
    <row r="159" spans="1:8">
      <c r="A159" s="3">
        <v>42370</v>
      </c>
      <c r="B159" t="s">
        <v>64</v>
      </c>
      <c r="C159">
        <v>14585</v>
      </c>
      <c r="D159">
        <v>14545</v>
      </c>
      <c r="E159">
        <v>847281.1</v>
      </c>
      <c r="F159">
        <v>0</v>
      </c>
      <c r="G159">
        <v>40</v>
      </c>
      <c r="H159">
        <v>340</v>
      </c>
    </row>
    <row r="160" spans="1:8">
      <c r="A160" s="3">
        <v>42370</v>
      </c>
      <c r="B160" t="s">
        <v>62</v>
      </c>
      <c r="C160">
        <v>19879</v>
      </c>
      <c r="D160">
        <v>18764</v>
      </c>
      <c r="E160">
        <v>935130.24</v>
      </c>
      <c r="F160">
        <v>21</v>
      </c>
      <c r="G160">
        <v>1094</v>
      </c>
      <c r="H160">
        <v>290</v>
      </c>
    </row>
    <row r="161" spans="1:8">
      <c r="A161" s="3">
        <v>42401</v>
      </c>
      <c r="B161" t="s">
        <v>63</v>
      </c>
      <c r="C161">
        <v>75711</v>
      </c>
      <c r="D161">
        <v>71441</v>
      </c>
      <c r="E161">
        <v>3529028.88</v>
      </c>
      <c r="F161">
        <v>65</v>
      </c>
      <c r="G161">
        <v>4205</v>
      </c>
      <c r="H161">
        <v>1102</v>
      </c>
    </row>
    <row r="162" spans="1:8">
      <c r="A162" s="3">
        <v>42401</v>
      </c>
      <c r="B162" t="s">
        <v>64</v>
      </c>
      <c r="C162">
        <v>13038</v>
      </c>
      <c r="D162">
        <v>12994</v>
      </c>
      <c r="E162">
        <v>783353.05</v>
      </c>
      <c r="F162">
        <v>0</v>
      </c>
      <c r="G162">
        <v>44</v>
      </c>
      <c r="H162">
        <v>287</v>
      </c>
    </row>
    <row r="163" spans="1:8">
      <c r="A163" s="3">
        <v>42401</v>
      </c>
      <c r="B163" t="s">
        <v>62</v>
      </c>
      <c r="C163">
        <v>17925</v>
      </c>
      <c r="D163">
        <v>16885</v>
      </c>
      <c r="E163">
        <v>837882.62</v>
      </c>
      <c r="F163">
        <v>17</v>
      </c>
      <c r="G163">
        <v>1023</v>
      </c>
      <c r="H163">
        <v>293</v>
      </c>
    </row>
    <row r="164" spans="1:8">
      <c r="A164" s="3">
        <v>42430</v>
      </c>
      <c r="B164" t="s">
        <v>63</v>
      </c>
      <c r="C164">
        <v>83779</v>
      </c>
      <c r="D164">
        <v>79119</v>
      </c>
      <c r="E164">
        <v>3853590.71</v>
      </c>
      <c r="F164">
        <v>91</v>
      </c>
      <c r="G164">
        <v>4569</v>
      </c>
      <c r="H164">
        <v>1237</v>
      </c>
    </row>
    <row r="165" spans="1:8">
      <c r="A165" s="3">
        <v>42430</v>
      </c>
      <c r="B165" t="s">
        <v>64</v>
      </c>
      <c r="C165">
        <v>14354</v>
      </c>
      <c r="D165">
        <v>14313</v>
      </c>
      <c r="E165">
        <v>844676.5</v>
      </c>
      <c r="F165">
        <v>0</v>
      </c>
      <c r="G165">
        <v>41</v>
      </c>
      <c r="H165">
        <v>329</v>
      </c>
    </row>
    <row r="166" spans="1:8">
      <c r="A166" s="3">
        <v>42430</v>
      </c>
      <c r="B166" t="s">
        <v>62</v>
      </c>
      <c r="C166">
        <v>19834</v>
      </c>
      <c r="D166">
        <v>18746</v>
      </c>
      <c r="E166">
        <v>923998.75</v>
      </c>
      <c r="F166">
        <v>16</v>
      </c>
      <c r="G166">
        <v>1072</v>
      </c>
      <c r="H166">
        <v>277</v>
      </c>
    </row>
    <row r="167" spans="1:8">
      <c r="A167" s="3">
        <v>42461</v>
      </c>
      <c r="B167" t="s">
        <v>63</v>
      </c>
      <c r="C167">
        <v>80310</v>
      </c>
      <c r="D167">
        <v>75783</v>
      </c>
      <c r="E167">
        <v>3729859.93</v>
      </c>
      <c r="F167">
        <v>87</v>
      </c>
      <c r="G167">
        <v>4440</v>
      </c>
      <c r="H167">
        <v>1170</v>
      </c>
    </row>
    <row r="168" spans="1:8">
      <c r="A168" s="3">
        <v>42461</v>
      </c>
      <c r="B168" t="s">
        <v>64</v>
      </c>
      <c r="C168">
        <v>13940</v>
      </c>
      <c r="D168">
        <v>13902</v>
      </c>
      <c r="E168">
        <v>821836.88</v>
      </c>
      <c r="F168">
        <v>0</v>
      </c>
      <c r="G168">
        <v>38</v>
      </c>
      <c r="H168">
        <v>325</v>
      </c>
    </row>
    <row r="169" spans="1:8">
      <c r="A169" s="3">
        <v>42461</v>
      </c>
      <c r="B169" t="s">
        <v>62</v>
      </c>
      <c r="C169">
        <v>19164</v>
      </c>
      <c r="D169">
        <v>18019</v>
      </c>
      <c r="E169">
        <v>894108.71</v>
      </c>
      <c r="F169">
        <v>18</v>
      </c>
      <c r="G169">
        <v>1127</v>
      </c>
      <c r="H169">
        <v>289</v>
      </c>
    </row>
    <row r="170" spans="1:8">
      <c r="A170" s="3">
        <v>42491</v>
      </c>
      <c r="B170" t="s">
        <v>63</v>
      </c>
      <c r="C170">
        <v>84045</v>
      </c>
      <c r="D170">
        <v>79369</v>
      </c>
      <c r="E170">
        <v>3840881.46</v>
      </c>
      <c r="F170">
        <v>72</v>
      </c>
      <c r="G170">
        <v>4604</v>
      </c>
      <c r="H170">
        <v>1285</v>
      </c>
    </row>
    <row r="171" spans="1:8">
      <c r="A171" s="3">
        <v>42491</v>
      </c>
      <c r="B171" t="s">
        <v>64</v>
      </c>
      <c r="C171">
        <v>14242</v>
      </c>
      <c r="D171">
        <v>14213</v>
      </c>
      <c r="E171">
        <v>826631.62</v>
      </c>
      <c r="F171">
        <v>0</v>
      </c>
      <c r="G171">
        <v>29</v>
      </c>
      <c r="H171">
        <v>346</v>
      </c>
    </row>
    <row r="172" spans="1:8">
      <c r="A172" s="3">
        <v>42491</v>
      </c>
      <c r="B172" t="s">
        <v>62</v>
      </c>
      <c r="C172">
        <v>19906</v>
      </c>
      <c r="D172">
        <v>18734</v>
      </c>
      <c r="E172">
        <v>925798.61</v>
      </c>
      <c r="F172">
        <v>21</v>
      </c>
      <c r="G172">
        <v>1151</v>
      </c>
      <c r="H172">
        <v>313</v>
      </c>
    </row>
    <row r="173" spans="1:8">
      <c r="A173" s="3">
        <v>42522</v>
      </c>
      <c r="B173" t="s">
        <v>63</v>
      </c>
      <c r="C173">
        <v>82028</v>
      </c>
      <c r="D173">
        <v>77340</v>
      </c>
      <c r="E173">
        <v>3855499.72</v>
      </c>
      <c r="F173">
        <v>79</v>
      </c>
      <c r="G173">
        <v>4609</v>
      </c>
      <c r="H173">
        <v>1200</v>
      </c>
    </row>
    <row r="174" spans="1:8">
      <c r="A174" s="3">
        <v>42522</v>
      </c>
      <c r="B174" t="s">
        <v>64</v>
      </c>
      <c r="C174">
        <v>14163</v>
      </c>
      <c r="D174">
        <v>14119</v>
      </c>
      <c r="E174">
        <v>844215.76</v>
      </c>
      <c r="F174">
        <v>0</v>
      </c>
      <c r="G174">
        <v>44</v>
      </c>
      <c r="H174">
        <v>329</v>
      </c>
    </row>
    <row r="175" spans="1:8">
      <c r="A175" s="3">
        <v>42522</v>
      </c>
      <c r="B175" t="s">
        <v>62</v>
      </c>
      <c r="C175">
        <v>19150</v>
      </c>
      <c r="D175">
        <v>18006</v>
      </c>
      <c r="E175">
        <v>907443.63</v>
      </c>
      <c r="F175">
        <v>18</v>
      </c>
      <c r="G175">
        <v>1126</v>
      </c>
      <c r="H175">
        <v>268</v>
      </c>
    </row>
    <row r="176" spans="1:8">
      <c r="A176" s="3">
        <v>42552</v>
      </c>
      <c r="B176" t="s">
        <v>63</v>
      </c>
      <c r="C176">
        <v>84063</v>
      </c>
      <c r="D176">
        <v>79196</v>
      </c>
      <c r="E176">
        <v>3936789.52</v>
      </c>
      <c r="F176">
        <v>69</v>
      </c>
      <c r="G176">
        <v>4798</v>
      </c>
      <c r="H176">
        <v>1302</v>
      </c>
    </row>
    <row r="177" spans="1:8">
      <c r="A177" s="3">
        <v>42552</v>
      </c>
      <c r="B177" t="s">
        <v>64</v>
      </c>
      <c r="C177">
        <v>14532</v>
      </c>
      <c r="D177">
        <v>14494</v>
      </c>
      <c r="E177">
        <v>854794.97</v>
      </c>
      <c r="F177">
        <v>0</v>
      </c>
      <c r="G177">
        <v>38</v>
      </c>
      <c r="H177">
        <v>338</v>
      </c>
    </row>
    <row r="178" spans="1:8">
      <c r="A178" s="3">
        <v>42552</v>
      </c>
      <c r="B178" t="s">
        <v>62</v>
      </c>
      <c r="C178">
        <v>19885</v>
      </c>
      <c r="D178">
        <v>18756</v>
      </c>
      <c r="E178">
        <v>948084.18</v>
      </c>
      <c r="F178">
        <v>19</v>
      </c>
      <c r="G178">
        <v>1110</v>
      </c>
      <c r="H178">
        <v>272</v>
      </c>
    </row>
    <row r="179" spans="1:8">
      <c r="A179" s="3">
        <v>42583</v>
      </c>
      <c r="B179" t="s">
        <v>63</v>
      </c>
      <c r="C179">
        <v>83732</v>
      </c>
      <c r="D179">
        <v>79013</v>
      </c>
      <c r="E179">
        <v>3878566.49</v>
      </c>
      <c r="F179">
        <v>88</v>
      </c>
      <c r="G179">
        <v>4631</v>
      </c>
      <c r="H179">
        <v>1310</v>
      </c>
    </row>
    <row r="180" spans="1:8">
      <c r="A180" s="3">
        <v>42583</v>
      </c>
      <c r="B180" t="s">
        <v>64</v>
      </c>
      <c r="C180">
        <v>14626</v>
      </c>
      <c r="D180">
        <v>14584</v>
      </c>
      <c r="E180">
        <v>855918.23</v>
      </c>
      <c r="F180">
        <v>0</v>
      </c>
      <c r="G180">
        <v>42</v>
      </c>
      <c r="H180">
        <v>338</v>
      </c>
    </row>
    <row r="181" spans="1:8">
      <c r="A181" s="3">
        <v>42583</v>
      </c>
      <c r="B181" t="s">
        <v>62</v>
      </c>
      <c r="C181">
        <v>20084</v>
      </c>
      <c r="D181">
        <v>18930</v>
      </c>
      <c r="E181">
        <v>952643.01</v>
      </c>
      <c r="F181">
        <v>14</v>
      </c>
      <c r="G181">
        <v>1140</v>
      </c>
      <c r="H181">
        <v>287</v>
      </c>
    </row>
    <row r="182" spans="1:8">
      <c r="A182" s="3">
        <v>42614</v>
      </c>
      <c r="B182" t="s">
        <v>63</v>
      </c>
      <c r="C182">
        <v>80912</v>
      </c>
      <c r="D182">
        <v>76371</v>
      </c>
      <c r="E182">
        <v>3763147.85</v>
      </c>
      <c r="F182">
        <v>82</v>
      </c>
      <c r="G182">
        <v>4459</v>
      </c>
      <c r="H182">
        <v>1222</v>
      </c>
    </row>
    <row r="183" spans="1:8">
      <c r="A183" s="3">
        <v>42614</v>
      </c>
      <c r="B183" t="s">
        <v>64</v>
      </c>
      <c r="C183">
        <v>14154</v>
      </c>
      <c r="D183">
        <v>14121</v>
      </c>
      <c r="E183">
        <v>830944.7</v>
      </c>
      <c r="F183">
        <v>0</v>
      </c>
      <c r="G183">
        <v>33</v>
      </c>
      <c r="H183">
        <v>347</v>
      </c>
    </row>
    <row r="184" spans="1:8">
      <c r="A184" s="3">
        <v>42614</v>
      </c>
      <c r="B184" t="s">
        <v>62</v>
      </c>
      <c r="C184">
        <v>18939</v>
      </c>
      <c r="D184">
        <v>17859</v>
      </c>
      <c r="E184">
        <v>888492.55</v>
      </c>
      <c r="F184">
        <v>20</v>
      </c>
      <c r="G184">
        <v>1060</v>
      </c>
      <c r="H184">
        <v>294</v>
      </c>
    </row>
    <row r="185" spans="1:8">
      <c r="A185" s="3">
        <v>42644</v>
      </c>
      <c r="B185" t="s">
        <v>63</v>
      </c>
      <c r="C185">
        <v>84107</v>
      </c>
      <c r="D185">
        <v>79357</v>
      </c>
      <c r="E185">
        <v>3920608.92</v>
      </c>
      <c r="F185">
        <v>79</v>
      </c>
      <c r="G185">
        <v>4671</v>
      </c>
      <c r="H185">
        <v>1338</v>
      </c>
    </row>
    <row r="186" spans="1:8">
      <c r="A186" s="3">
        <v>42644</v>
      </c>
      <c r="B186" t="s">
        <v>64</v>
      </c>
      <c r="C186">
        <v>14264</v>
      </c>
      <c r="D186">
        <v>14238</v>
      </c>
      <c r="E186">
        <v>845094.58</v>
      </c>
      <c r="F186">
        <v>0</v>
      </c>
      <c r="G186">
        <v>26</v>
      </c>
      <c r="H186">
        <v>317</v>
      </c>
    </row>
    <row r="187" spans="1:8">
      <c r="A187" s="3">
        <v>42644</v>
      </c>
      <c r="B187" t="s">
        <v>62</v>
      </c>
      <c r="C187">
        <v>19903</v>
      </c>
      <c r="D187">
        <v>18768</v>
      </c>
      <c r="E187">
        <v>924264.86</v>
      </c>
      <c r="F187">
        <v>15</v>
      </c>
      <c r="G187">
        <v>1120</v>
      </c>
      <c r="H187">
        <v>281</v>
      </c>
    </row>
    <row r="188" spans="1:8">
      <c r="A188" s="3">
        <v>42675</v>
      </c>
      <c r="B188" t="s">
        <v>63</v>
      </c>
      <c r="C188">
        <v>81661</v>
      </c>
      <c r="D188">
        <v>77124</v>
      </c>
      <c r="E188">
        <v>3777633.13</v>
      </c>
      <c r="F188">
        <v>77</v>
      </c>
      <c r="G188">
        <v>4460</v>
      </c>
      <c r="H188">
        <v>1256</v>
      </c>
    </row>
    <row r="189" spans="1:8">
      <c r="A189" s="3">
        <v>42675</v>
      </c>
      <c r="B189" t="s">
        <v>64</v>
      </c>
      <c r="C189">
        <v>14074</v>
      </c>
      <c r="D189">
        <v>14032</v>
      </c>
      <c r="E189">
        <v>830341.56</v>
      </c>
      <c r="F189">
        <v>0</v>
      </c>
      <c r="G189">
        <v>42</v>
      </c>
      <c r="H189">
        <v>320</v>
      </c>
    </row>
    <row r="190" spans="1:8">
      <c r="A190" s="3">
        <v>42675</v>
      </c>
      <c r="B190" t="s">
        <v>62</v>
      </c>
      <c r="C190">
        <v>19347</v>
      </c>
      <c r="D190">
        <v>18246</v>
      </c>
      <c r="E190">
        <v>915535.81</v>
      </c>
      <c r="F190">
        <v>19</v>
      </c>
      <c r="G190">
        <v>1082</v>
      </c>
      <c r="H190">
        <v>278</v>
      </c>
    </row>
    <row r="191" spans="1:8">
      <c r="A191" s="3">
        <v>42705</v>
      </c>
      <c r="B191" t="s">
        <v>63</v>
      </c>
      <c r="C191">
        <v>84116</v>
      </c>
      <c r="D191">
        <v>79343</v>
      </c>
      <c r="E191">
        <v>3886959.22</v>
      </c>
      <c r="F191">
        <v>66</v>
      </c>
      <c r="G191">
        <v>4707</v>
      </c>
      <c r="H191">
        <v>1255</v>
      </c>
    </row>
    <row r="192" spans="1:8">
      <c r="A192" s="3">
        <v>42705</v>
      </c>
      <c r="B192" t="s">
        <v>64</v>
      </c>
      <c r="C192">
        <v>14302</v>
      </c>
      <c r="D192">
        <v>14265</v>
      </c>
      <c r="E192">
        <v>823209.12</v>
      </c>
      <c r="F192">
        <v>0</v>
      </c>
      <c r="G192">
        <v>37</v>
      </c>
      <c r="H192">
        <v>298</v>
      </c>
    </row>
    <row r="193" spans="1:8">
      <c r="A193" s="3">
        <v>42705</v>
      </c>
      <c r="B193" t="s">
        <v>62</v>
      </c>
      <c r="C193">
        <v>19920</v>
      </c>
      <c r="D193">
        <v>18838</v>
      </c>
      <c r="E193">
        <v>927667.95</v>
      </c>
      <c r="F193">
        <v>14</v>
      </c>
      <c r="G193">
        <v>1068</v>
      </c>
      <c r="H193">
        <v>269</v>
      </c>
    </row>
    <row r="194" spans="1:8">
      <c r="A194" s="3">
        <v>42736</v>
      </c>
      <c r="B194" t="s">
        <v>63</v>
      </c>
      <c r="C194">
        <v>83961</v>
      </c>
      <c r="D194">
        <v>79309</v>
      </c>
      <c r="E194">
        <v>3835439.52</v>
      </c>
      <c r="F194">
        <v>88</v>
      </c>
      <c r="G194">
        <v>4564</v>
      </c>
      <c r="H194">
        <v>1200</v>
      </c>
    </row>
    <row r="195" spans="1:8">
      <c r="A195" s="3">
        <v>42736</v>
      </c>
      <c r="B195" t="s">
        <v>64</v>
      </c>
      <c r="C195">
        <v>14391</v>
      </c>
      <c r="D195">
        <v>14364</v>
      </c>
      <c r="E195">
        <v>822894.98</v>
      </c>
      <c r="F195">
        <v>0</v>
      </c>
      <c r="G195">
        <v>27</v>
      </c>
      <c r="H195">
        <v>326</v>
      </c>
    </row>
    <row r="196" spans="1:8">
      <c r="A196" s="3">
        <v>42736</v>
      </c>
      <c r="B196" t="s">
        <v>62</v>
      </c>
      <c r="C196">
        <v>20032</v>
      </c>
      <c r="D196">
        <v>18856</v>
      </c>
      <c r="E196">
        <v>928443.77</v>
      </c>
      <c r="F196">
        <v>18</v>
      </c>
      <c r="G196">
        <v>1158</v>
      </c>
      <c r="H196">
        <v>296</v>
      </c>
    </row>
    <row r="197" spans="1:8">
      <c r="A197" s="3">
        <v>42767</v>
      </c>
      <c r="B197" t="s">
        <v>63</v>
      </c>
      <c r="C197">
        <v>76394</v>
      </c>
      <c r="D197">
        <v>72175</v>
      </c>
      <c r="E197">
        <v>3573615.9</v>
      </c>
      <c r="F197">
        <v>66</v>
      </c>
      <c r="G197">
        <v>4153</v>
      </c>
      <c r="H197">
        <v>1172</v>
      </c>
    </row>
    <row r="198" spans="1:8">
      <c r="A198" s="3">
        <v>42767</v>
      </c>
      <c r="B198" t="s">
        <v>64</v>
      </c>
      <c r="C198">
        <v>12978</v>
      </c>
      <c r="D198">
        <v>12953</v>
      </c>
      <c r="E198">
        <v>740456.87</v>
      </c>
      <c r="F198">
        <v>0</v>
      </c>
      <c r="G198">
        <v>25</v>
      </c>
      <c r="H198">
        <v>291</v>
      </c>
    </row>
    <row r="199" spans="1:8">
      <c r="A199" s="3">
        <v>42767</v>
      </c>
      <c r="B199" t="s">
        <v>62</v>
      </c>
      <c r="C199">
        <v>17973</v>
      </c>
      <c r="D199">
        <v>16954</v>
      </c>
      <c r="E199">
        <v>838345.07</v>
      </c>
      <c r="F199">
        <v>12</v>
      </c>
      <c r="G199">
        <v>1007</v>
      </c>
      <c r="H199">
        <v>251</v>
      </c>
    </row>
    <row r="200" spans="1:8">
      <c r="A200" s="3">
        <v>42795</v>
      </c>
      <c r="B200" t="s">
        <v>63</v>
      </c>
      <c r="C200">
        <v>84655</v>
      </c>
      <c r="D200">
        <v>79891</v>
      </c>
      <c r="E200">
        <v>3954684.19</v>
      </c>
      <c r="F200">
        <v>66</v>
      </c>
      <c r="G200">
        <v>4698</v>
      </c>
      <c r="H200">
        <v>1288</v>
      </c>
    </row>
    <row r="201" spans="1:8">
      <c r="A201" s="3">
        <v>42795</v>
      </c>
      <c r="B201" t="s">
        <v>64</v>
      </c>
      <c r="C201">
        <v>14092</v>
      </c>
      <c r="D201">
        <v>14068</v>
      </c>
      <c r="E201">
        <v>798306.99</v>
      </c>
      <c r="F201">
        <v>0</v>
      </c>
      <c r="G201">
        <v>24</v>
      </c>
      <c r="H201">
        <v>320</v>
      </c>
    </row>
    <row r="202" spans="1:8">
      <c r="A202" s="3">
        <v>42795</v>
      </c>
      <c r="B202" t="s">
        <v>62</v>
      </c>
      <c r="C202">
        <v>20003</v>
      </c>
      <c r="D202">
        <v>18873</v>
      </c>
      <c r="E202">
        <v>906994.56</v>
      </c>
      <c r="F202">
        <v>11</v>
      </c>
      <c r="G202">
        <v>1119</v>
      </c>
      <c r="H202">
        <v>308</v>
      </c>
    </row>
    <row r="203" spans="1:8">
      <c r="A203" s="3">
        <v>42826</v>
      </c>
      <c r="B203" t="s">
        <v>63</v>
      </c>
      <c r="C203">
        <v>82319</v>
      </c>
      <c r="D203">
        <v>77603</v>
      </c>
      <c r="E203">
        <v>3806662.99</v>
      </c>
      <c r="F203">
        <v>69</v>
      </c>
      <c r="G203">
        <v>4647</v>
      </c>
      <c r="H203">
        <v>1262</v>
      </c>
    </row>
    <row r="204" spans="1:8">
      <c r="A204" s="3">
        <v>42826</v>
      </c>
      <c r="B204" t="s">
        <v>64</v>
      </c>
      <c r="C204">
        <v>13868</v>
      </c>
      <c r="D204">
        <v>13841</v>
      </c>
      <c r="E204">
        <v>804667.87</v>
      </c>
      <c r="F204">
        <v>0</v>
      </c>
      <c r="G204">
        <v>27</v>
      </c>
      <c r="H204">
        <v>314</v>
      </c>
    </row>
    <row r="205" spans="1:8">
      <c r="A205" s="3">
        <v>42826</v>
      </c>
      <c r="B205" t="s">
        <v>62</v>
      </c>
      <c r="C205">
        <v>19282</v>
      </c>
      <c r="D205">
        <v>18115</v>
      </c>
      <c r="E205">
        <v>902657.34</v>
      </c>
      <c r="F205">
        <v>18</v>
      </c>
      <c r="G205">
        <v>1149</v>
      </c>
      <c r="H205">
        <v>294</v>
      </c>
    </row>
    <row r="206" spans="1:8">
      <c r="A206" s="3">
        <v>42856</v>
      </c>
      <c r="B206" t="s">
        <v>63</v>
      </c>
      <c r="C206">
        <v>84212</v>
      </c>
      <c r="D206">
        <v>79534</v>
      </c>
      <c r="E206">
        <v>3926294.97</v>
      </c>
      <c r="F206">
        <v>78</v>
      </c>
      <c r="G206">
        <v>4600</v>
      </c>
      <c r="H206">
        <v>1261</v>
      </c>
    </row>
    <row r="207" spans="1:8">
      <c r="A207" s="3">
        <v>42856</v>
      </c>
      <c r="B207" t="s">
        <v>64</v>
      </c>
      <c r="C207">
        <v>14525</v>
      </c>
      <c r="D207">
        <v>14494</v>
      </c>
      <c r="E207">
        <v>834604.49</v>
      </c>
      <c r="F207">
        <v>0</v>
      </c>
      <c r="G207">
        <v>31</v>
      </c>
      <c r="H207">
        <v>344</v>
      </c>
    </row>
    <row r="208" spans="1:8">
      <c r="A208" s="3">
        <v>42856</v>
      </c>
      <c r="B208" t="s">
        <v>62</v>
      </c>
      <c r="C208">
        <v>19798</v>
      </c>
      <c r="D208">
        <v>18636</v>
      </c>
      <c r="E208">
        <v>930293.52</v>
      </c>
      <c r="F208">
        <v>16</v>
      </c>
      <c r="G208">
        <v>1146</v>
      </c>
      <c r="H208">
        <v>256</v>
      </c>
    </row>
    <row r="209" spans="1:8">
      <c r="A209" s="3">
        <v>42887</v>
      </c>
      <c r="B209" t="s">
        <v>63</v>
      </c>
      <c r="C209">
        <v>82511</v>
      </c>
      <c r="D209">
        <v>77756</v>
      </c>
      <c r="E209">
        <v>3814094.76</v>
      </c>
      <c r="F209">
        <v>83</v>
      </c>
      <c r="G209">
        <v>4672</v>
      </c>
      <c r="H209">
        <v>1253</v>
      </c>
    </row>
    <row r="210" spans="1:8">
      <c r="A210" s="3">
        <v>42887</v>
      </c>
      <c r="B210" t="s">
        <v>64</v>
      </c>
      <c r="C210">
        <v>13797</v>
      </c>
      <c r="D210">
        <v>13772</v>
      </c>
      <c r="E210">
        <v>808264.01</v>
      </c>
      <c r="F210">
        <v>0</v>
      </c>
      <c r="G210">
        <v>25</v>
      </c>
      <c r="H210">
        <v>288</v>
      </c>
    </row>
    <row r="211" spans="1:8">
      <c r="A211" s="3">
        <v>42887</v>
      </c>
      <c r="B211" t="s">
        <v>62</v>
      </c>
      <c r="C211">
        <v>19181</v>
      </c>
      <c r="D211">
        <v>18078</v>
      </c>
      <c r="E211">
        <v>919999.13</v>
      </c>
      <c r="F211">
        <v>20</v>
      </c>
      <c r="G211">
        <v>1083</v>
      </c>
      <c r="H211">
        <v>273</v>
      </c>
    </row>
    <row r="212" spans="1:8">
      <c r="A212" s="3">
        <v>42917</v>
      </c>
      <c r="B212" t="s">
        <v>63</v>
      </c>
      <c r="C212">
        <v>84483</v>
      </c>
      <c r="D212">
        <v>79619</v>
      </c>
      <c r="E212">
        <v>3959746.4</v>
      </c>
      <c r="F212">
        <v>91</v>
      </c>
      <c r="G212">
        <v>4773</v>
      </c>
      <c r="H212">
        <v>1297</v>
      </c>
    </row>
    <row r="213" spans="1:8">
      <c r="A213" s="3">
        <v>42917</v>
      </c>
      <c r="B213" t="s">
        <v>64</v>
      </c>
      <c r="C213">
        <v>14299</v>
      </c>
      <c r="D213">
        <v>14269</v>
      </c>
      <c r="E213">
        <v>835181</v>
      </c>
      <c r="F213">
        <v>0</v>
      </c>
      <c r="G213">
        <v>30</v>
      </c>
      <c r="H213">
        <v>344</v>
      </c>
    </row>
    <row r="214" spans="1:8">
      <c r="A214" s="3">
        <v>42917</v>
      </c>
      <c r="B214" t="s">
        <v>62</v>
      </c>
      <c r="C214">
        <v>19952</v>
      </c>
      <c r="D214">
        <v>18811</v>
      </c>
      <c r="E214">
        <v>947901.65</v>
      </c>
      <c r="F214">
        <v>22</v>
      </c>
      <c r="G214">
        <v>1119</v>
      </c>
      <c r="H214">
        <v>285</v>
      </c>
    </row>
    <row r="215" spans="1:8">
      <c r="A215" s="3">
        <v>42948</v>
      </c>
      <c r="B215" t="s">
        <v>63</v>
      </c>
      <c r="C215">
        <v>84392</v>
      </c>
      <c r="D215">
        <v>79540</v>
      </c>
      <c r="E215">
        <v>3901153.17</v>
      </c>
      <c r="F215">
        <v>95</v>
      </c>
      <c r="G215">
        <v>4757</v>
      </c>
      <c r="H215">
        <v>1287</v>
      </c>
    </row>
    <row r="216" spans="1:8">
      <c r="A216" s="3">
        <v>42948</v>
      </c>
      <c r="B216" t="s">
        <v>64</v>
      </c>
      <c r="C216">
        <v>14267</v>
      </c>
      <c r="D216">
        <v>14225</v>
      </c>
      <c r="E216">
        <v>794441.03</v>
      </c>
      <c r="F216">
        <v>0</v>
      </c>
      <c r="G216">
        <v>42</v>
      </c>
      <c r="H216">
        <v>293</v>
      </c>
    </row>
    <row r="217" spans="1:8">
      <c r="A217" s="3">
        <v>42948</v>
      </c>
      <c r="B217" t="s">
        <v>62</v>
      </c>
      <c r="C217">
        <v>20119</v>
      </c>
      <c r="D217">
        <v>18937</v>
      </c>
      <c r="E217">
        <v>940148.66</v>
      </c>
      <c r="F217">
        <v>14</v>
      </c>
      <c r="G217">
        <v>1168</v>
      </c>
      <c r="H217">
        <v>289</v>
      </c>
    </row>
    <row r="218" spans="1:8">
      <c r="A218" s="3">
        <v>42979</v>
      </c>
      <c r="B218" t="s">
        <v>63</v>
      </c>
      <c r="C218">
        <v>82126</v>
      </c>
      <c r="D218">
        <v>77557</v>
      </c>
      <c r="E218">
        <v>3751534.64</v>
      </c>
      <c r="F218">
        <v>81</v>
      </c>
      <c r="G218">
        <v>4488</v>
      </c>
      <c r="H218">
        <v>1289</v>
      </c>
    </row>
    <row r="219" spans="1:8">
      <c r="A219" s="3">
        <v>42979</v>
      </c>
      <c r="B219" t="s">
        <v>64</v>
      </c>
      <c r="C219">
        <v>13921</v>
      </c>
      <c r="D219">
        <v>13897</v>
      </c>
      <c r="E219">
        <v>809791.07</v>
      </c>
      <c r="F219">
        <v>0</v>
      </c>
      <c r="G219">
        <v>24</v>
      </c>
      <c r="H219">
        <v>351</v>
      </c>
    </row>
    <row r="220" spans="1:8">
      <c r="A220" s="3">
        <v>42979</v>
      </c>
      <c r="B220" t="s">
        <v>62</v>
      </c>
      <c r="C220">
        <v>19296</v>
      </c>
      <c r="D220">
        <v>18233</v>
      </c>
      <c r="E220">
        <v>896652.73</v>
      </c>
      <c r="F220">
        <v>13</v>
      </c>
      <c r="G220">
        <v>1050</v>
      </c>
      <c r="H220">
        <v>276</v>
      </c>
    </row>
    <row r="221" spans="1:8">
      <c r="A221" s="3">
        <v>43009</v>
      </c>
      <c r="B221" t="s">
        <v>63</v>
      </c>
      <c r="C221">
        <v>84154</v>
      </c>
      <c r="D221">
        <v>79371</v>
      </c>
      <c r="E221">
        <v>3882682.42</v>
      </c>
      <c r="F221">
        <v>75</v>
      </c>
      <c r="G221">
        <v>4708</v>
      </c>
      <c r="H221">
        <v>1249</v>
      </c>
    </row>
    <row r="222" spans="1:8">
      <c r="A222" s="3">
        <v>43009</v>
      </c>
      <c r="B222" t="s">
        <v>64</v>
      </c>
      <c r="C222">
        <v>14219</v>
      </c>
      <c r="D222">
        <v>14187</v>
      </c>
      <c r="E222">
        <v>822121.19</v>
      </c>
      <c r="F222">
        <v>0</v>
      </c>
      <c r="G222">
        <v>32</v>
      </c>
      <c r="H222">
        <v>334</v>
      </c>
    </row>
    <row r="223" spans="1:8">
      <c r="A223" s="3">
        <v>43009</v>
      </c>
      <c r="B223" t="s">
        <v>62</v>
      </c>
      <c r="C223">
        <v>19771</v>
      </c>
      <c r="D223">
        <v>18620</v>
      </c>
      <c r="E223">
        <v>937771.97</v>
      </c>
      <c r="F223">
        <v>18</v>
      </c>
      <c r="G223">
        <v>1133</v>
      </c>
      <c r="H223">
        <v>295</v>
      </c>
    </row>
    <row r="224" spans="1:8">
      <c r="A224" s="3">
        <v>43040</v>
      </c>
      <c r="B224" t="s">
        <v>63</v>
      </c>
      <c r="C224">
        <v>82323</v>
      </c>
      <c r="D224">
        <v>77563</v>
      </c>
      <c r="E224">
        <v>3793475.83</v>
      </c>
      <c r="F224">
        <v>82</v>
      </c>
      <c r="G224">
        <v>4678</v>
      </c>
      <c r="H224">
        <v>1241</v>
      </c>
    </row>
    <row r="225" spans="1:8">
      <c r="A225" s="3">
        <v>43040</v>
      </c>
      <c r="B225" t="s">
        <v>64</v>
      </c>
      <c r="C225">
        <v>13947</v>
      </c>
      <c r="D225">
        <v>13922</v>
      </c>
      <c r="E225">
        <v>789939.95</v>
      </c>
      <c r="F225">
        <v>0</v>
      </c>
      <c r="G225">
        <v>25</v>
      </c>
      <c r="H225">
        <v>305</v>
      </c>
    </row>
    <row r="226" spans="1:8">
      <c r="A226" s="3">
        <v>43040</v>
      </c>
      <c r="B226" t="s">
        <v>62</v>
      </c>
      <c r="C226">
        <v>19180</v>
      </c>
      <c r="D226">
        <v>18072</v>
      </c>
      <c r="E226">
        <v>878300</v>
      </c>
      <c r="F226">
        <v>12</v>
      </c>
      <c r="G226">
        <v>1096</v>
      </c>
      <c r="H226">
        <v>280</v>
      </c>
    </row>
    <row r="227" spans="1:8">
      <c r="A227" s="3">
        <v>43070</v>
      </c>
      <c r="B227" t="s">
        <v>63</v>
      </c>
      <c r="C227">
        <v>84595</v>
      </c>
      <c r="D227">
        <v>79903</v>
      </c>
      <c r="E227">
        <v>3880517.32</v>
      </c>
      <c r="F227">
        <v>77</v>
      </c>
      <c r="G227">
        <v>4615</v>
      </c>
      <c r="H227">
        <v>1273</v>
      </c>
    </row>
    <row r="228" spans="1:8">
      <c r="A228" s="3">
        <v>43070</v>
      </c>
      <c r="B228" t="s">
        <v>64</v>
      </c>
      <c r="C228">
        <v>14471</v>
      </c>
      <c r="D228">
        <v>14452</v>
      </c>
      <c r="E228">
        <v>819354.19</v>
      </c>
      <c r="F228">
        <v>0</v>
      </c>
      <c r="G228">
        <v>19</v>
      </c>
      <c r="H228">
        <v>310</v>
      </c>
    </row>
    <row r="229" spans="1:8">
      <c r="A229" s="3">
        <v>43070</v>
      </c>
      <c r="B229" t="s">
        <v>62</v>
      </c>
      <c r="C229">
        <v>19821</v>
      </c>
      <c r="D229">
        <v>18678</v>
      </c>
      <c r="E229">
        <v>894002.71</v>
      </c>
      <c r="F229">
        <v>12</v>
      </c>
      <c r="G229">
        <v>1131</v>
      </c>
      <c r="H229">
        <v>294</v>
      </c>
    </row>
    <row r="230" spans="1:8">
      <c r="A230" s="3">
        <v>43101</v>
      </c>
      <c r="B230" t="s">
        <v>63</v>
      </c>
      <c r="C230">
        <v>84317</v>
      </c>
      <c r="D230">
        <v>79676</v>
      </c>
      <c r="E230">
        <v>3872180.64</v>
      </c>
      <c r="F230">
        <v>81</v>
      </c>
      <c r="G230">
        <v>4560</v>
      </c>
      <c r="H230">
        <v>1253</v>
      </c>
    </row>
    <row r="231" spans="1:8">
      <c r="A231" s="3">
        <v>43101</v>
      </c>
      <c r="B231" t="s">
        <v>64</v>
      </c>
      <c r="C231">
        <v>14729</v>
      </c>
      <c r="D231">
        <v>14704</v>
      </c>
      <c r="E231">
        <v>824470.3</v>
      </c>
      <c r="F231">
        <v>0</v>
      </c>
      <c r="G231">
        <v>25</v>
      </c>
      <c r="H231">
        <v>310</v>
      </c>
    </row>
    <row r="232" spans="1:8">
      <c r="A232" s="3">
        <v>43101</v>
      </c>
      <c r="B232" t="s">
        <v>62</v>
      </c>
      <c r="C232">
        <v>20022</v>
      </c>
      <c r="D232">
        <v>18877</v>
      </c>
      <c r="E232">
        <v>921768.29</v>
      </c>
      <c r="F232">
        <v>16</v>
      </c>
      <c r="G232">
        <v>1129</v>
      </c>
      <c r="H232">
        <v>286</v>
      </c>
    </row>
    <row r="233" spans="1:8">
      <c r="A233" s="3">
        <v>43132</v>
      </c>
      <c r="B233" t="s">
        <v>63</v>
      </c>
      <c r="C233">
        <v>75909</v>
      </c>
      <c r="D233">
        <v>71600</v>
      </c>
      <c r="E233">
        <v>3556357.9</v>
      </c>
      <c r="F233">
        <v>70</v>
      </c>
      <c r="G233">
        <v>4239</v>
      </c>
      <c r="H233">
        <v>1153</v>
      </c>
    </row>
    <row r="234" spans="1:8">
      <c r="A234" s="3">
        <v>43132</v>
      </c>
      <c r="B234" t="s">
        <v>64</v>
      </c>
      <c r="C234">
        <v>12946</v>
      </c>
      <c r="D234">
        <v>12925</v>
      </c>
      <c r="E234">
        <v>736933.09</v>
      </c>
      <c r="F234">
        <v>0</v>
      </c>
      <c r="G234">
        <v>21</v>
      </c>
      <c r="H234">
        <v>301</v>
      </c>
    </row>
    <row r="235" spans="1:8">
      <c r="A235" s="3">
        <v>43132</v>
      </c>
      <c r="B235" t="s">
        <v>62</v>
      </c>
      <c r="C235">
        <v>17924</v>
      </c>
      <c r="D235">
        <v>16948</v>
      </c>
      <c r="E235">
        <v>835087.42</v>
      </c>
      <c r="F235">
        <v>13</v>
      </c>
      <c r="G235">
        <v>963</v>
      </c>
      <c r="H235">
        <v>239</v>
      </c>
    </row>
    <row r="236" spans="1:8">
      <c r="A236" s="3">
        <v>43160</v>
      </c>
      <c r="B236" t="s">
        <v>63</v>
      </c>
      <c r="C236">
        <v>84345</v>
      </c>
      <c r="D236">
        <v>79731</v>
      </c>
      <c r="E236">
        <v>3907456.46</v>
      </c>
      <c r="F236">
        <v>84</v>
      </c>
      <c r="G236">
        <v>4530</v>
      </c>
      <c r="H236">
        <v>1262</v>
      </c>
    </row>
    <row r="237" spans="1:8">
      <c r="A237" s="3">
        <v>43160</v>
      </c>
      <c r="B237" t="s">
        <v>64</v>
      </c>
      <c r="C237">
        <v>14212</v>
      </c>
      <c r="D237">
        <v>14183</v>
      </c>
      <c r="E237">
        <v>828784.05</v>
      </c>
      <c r="F237">
        <v>0</v>
      </c>
      <c r="G237">
        <v>29</v>
      </c>
      <c r="H237">
        <v>312</v>
      </c>
    </row>
    <row r="238" spans="1:8">
      <c r="A238" s="3">
        <v>43160</v>
      </c>
      <c r="B238" t="s">
        <v>62</v>
      </c>
      <c r="C238">
        <v>20034</v>
      </c>
      <c r="D238">
        <v>18870</v>
      </c>
      <c r="E238">
        <v>909230.91</v>
      </c>
      <c r="F238">
        <v>18</v>
      </c>
      <c r="G238">
        <v>1146</v>
      </c>
      <c r="H238">
        <v>294</v>
      </c>
    </row>
    <row r="239" spans="1:8">
      <c r="A239" s="3">
        <v>43191</v>
      </c>
      <c r="B239" t="s">
        <v>63</v>
      </c>
      <c r="C239">
        <v>81238</v>
      </c>
      <c r="D239">
        <v>76829</v>
      </c>
      <c r="E239">
        <v>3760367.84</v>
      </c>
      <c r="F239">
        <v>68</v>
      </c>
      <c r="G239">
        <v>4341</v>
      </c>
      <c r="H239">
        <v>1219</v>
      </c>
    </row>
    <row r="240" spans="1:8">
      <c r="A240" s="3">
        <v>43191</v>
      </c>
      <c r="B240" t="s">
        <v>64</v>
      </c>
      <c r="C240">
        <v>13747</v>
      </c>
      <c r="D240">
        <v>13709</v>
      </c>
      <c r="E240">
        <v>800186.86</v>
      </c>
      <c r="F240">
        <v>0</v>
      </c>
      <c r="G240">
        <v>38</v>
      </c>
      <c r="H240">
        <v>313</v>
      </c>
    </row>
    <row r="241" spans="1:8">
      <c r="A241" s="3">
        <v>43191</v>
      </c>
      <c r="B241" t="s">
        <v>62</v>
      </c>
      <c r="C241">
        <v>19742</v>
      </c>
      <c r="D241">
        <v>18618</v>
      </c>
      <c r="E241">
        <v>916965.37</v>
      </c>
      <c r="F241">
        <v>11</v>
      </c>
      <c r="G241">
        <v>1113</v>
      </c>
      <c r="H241">
        <v>284</v>
      </c>
    </row>
    <row r="242" spans="1:8">
      <c r="A242" s="3">
        <v>43221</v>
      </c>
      <c r="B242" t="s">
        <v>63</v>
      </c>
      <c r="C242">
        <v>84099</v>
      </c>
      <c r="D242">
        <v>79305</v>
      </c>
      <c r="E242">
        <v>3859838.35</v>
      </c>
      <c r="F242">
        <v>74</v>
      </c>
      <c r="G242">
        <v>4720</v>
      </c>
      <c r="H242">
        <v>1278</v>
      </c>
    </row>
    <row r="243" spans="1:8">
      <c r="A243" s="3">
        <v>43221</v>
      </c>
      <c r="B243" t="s">
        <v>64</v>
      </c>
      <c r="C243">
        <v>14153</v>
      </c>
      <c r="D243">
        <v>14132</v>
      </c>
      <c r="E243">
        <v>828089.35</v>
      </c>
      <c r="F243">
        <v>0</v>
      </c>
      <c r="G243">
        <v>21</v>
      </c>
      <c r="H243">
        <v>331</v>
      </c>
    </row>
    <row r="244" spans="1:8">
      <c r="A244" s="3">
        <v>43221</v>
      </c>
      <c r="B244" t="s">
        <v>62</v>
      </c>
      <c r="C244">
        <v>19619</v>
      </c>
      <c r="D244">
        <v>18560</v>
      </c>
      <c r="E244">
        <v>910710.19</v>
      </c>
      <c r="F244">
        <v>15</v>
      </c>
      <c r="G244">
        <v>1044</v>
      </c>
      <c r="H244">
        <v>274</v>
      </c>
    </row>
    <row r="245" spans="1:8">
      <c r="A245" s="3">
        <v>43252</v>
      </c>
      <c r="B245" t="s">
        <v>63</v>
      </c>
      <c r="C245">
        <v>81559</v>
      </c>
      <c r="D245">
        <v>77118</v>
      </c>
      <c r="E245">
        <v>3802163.27</v>
      </c>
      <c r="F245">
        <v>71</v>
      </c>
      <c r="G245">
        <v>4370</v>
      </c>
      <c r="H245">
        <v>1221</v>
      </c>
    </row>
    <row r="246" spans="1:8">
      <c r="A246" s="3">
        <v>43252</v>
      </c>
      <c r="B246" t="s">
        <v>64</v>
      </c>
      <c r="C246">
        <v>13808</v>
      </c>
      <c r="D246">
        <v>13772</v>
      </c>
      <c r="E246">
        <v>788615.23</v>
      </c>
      <c r="F246">
        <v>0</v>
      </c>
      <c r="G246">
        <v>36</v>
      </c>
      <c r="H246">
        <v>277</v>
      </c>
    </row>
    <row r="247" spans="1:8">
      <c r="A247" s="3">
        <v>43252</v>
      </c>
      <c r="B247" t="s">
        <v>62</v>
      </c>
      <c r="C247">
        <v>19372</v>
      </c>
      <c r="D247">
        <v>18269</v>
      </c>
      <c r="E247">
        <v>913328.71</v>
      </c>
      <c r="F247">
        <v>16</v>
      </c>
      <c r="G247">
        <v>1087</v>
      </c>
      <c r="H247">
        <v>282</v>
      </c>
    </row>
    <row r="248" spans="1:8">
      <c r="A248" s="3">
        <v>43282</v>
      </c>
      <c r="B248" t="s">
        <v>63</v>
      </c>
      <c r="C248">
        <v>84221</v>
      </c>
      <c r="D248">
        <v>79543</v>
      </c>
      <c r="E248">
        <v>3946602.99</v>
      </c>
      <c r="F248">
        <v>77</v>
      </c>
      <c r="G248">
        <v>4601</v>
      </c>
      <c r="H248">
        <v>1261</v>
      </c>
    </row>
    <row r="249" spans="1:8">
      <c r="A249" s="3">
        <v>43282</v>
      </c>
      <c r="B249" t="s">
        <v>64</v>
      </c>
      <c r="C249">
        <v>14289</v>
      </c>
      <c r="D249">
        <v>14264</v>
      </c>
      <c r="E249">
        <v>819643.73</v>
      </c>
      <c r="F249">
        <v>0</v>
      </c>
      <c r="G249">
        <v>25</v>
      </c>
      <c r="H249">
        <v>332</v>
      </c>
    </row>
    <row r="250" spans="1:8">
      <c r="A250" s="3">
        <v>43282</v>
      </c>
      <c r="B250" t="s">
        <v>62</v>
      </c>
      <c r="C250">
        <v>20189</v>
      </c>
      <c r="D250">
        <v>18999</v>
      </c>
      <c r="E250">
        <v>950297.11</v>
      </c>
      <c r="F250">
        <v>21</v>
      </c>
      <c r="G250">
        <v>1169</v>
      </c>
      <c r="H250">
        <v>321</v>
      </c>
    </row>
    <row r="251" spans="1:8">
      <c r="A251" s="3">
        <v>43313</v>
      </c>
      <c r="B251" t="s">
        <v>63</v>
      </c>
      <c r="C251">
        <v>84241</v>
      </c>
      <c r="D251">
        <v>79537</v>
      </c>
      <c r="E251">
        <v>3894500.23</v>
      </c>
      <c r="F251">
        <v>81</v>
      </c>
      <c r="G251">
        <v>4623</v>
      </c>
      <c r="H251">
        <v>1216</v>
      </c>
    </row>
    <row r="252" spans="1:8">
      <c r="A252" s="3">
        <v>43313</v>
      </c>
      <c r="B252" t="s">
        <v>64</v>
      </c>
      <c r="C252">
        <v>14519</v>
      </c>
      <c r="D252">
        <v>14480</v>
      </c>
      <c r="E252">
        <v>838917.57</v>
      </c>
      <c r="F252">
        <v>0</v>
      </c>
      <c r="G252">
        <v>39</v>
      </c>
      <c r="H252">
        <v>329</v>
      </c>
    </row>
    <row r="253" spans="1:8">
      <c r="A253" s="3">
        <v>43313</v>
      </c>
      <c r="B253" t="s">
        <v>62</v>
      </c>
      <c r="C253">
        <v>20230</v>
      </c>
      <c r="D253">
        <v>19071</v>
      </c>
      <c r="E253">
        <v>964831.5</v>
      </c>
      <c r="F253">
        <v>25</v>
      </c>
      <c r="G253">
        <v>1134</v>
      </c>
      <c r="H253">
        <v>311</v>
      </c>
    </row>
    <row r="254" spans="1:8">
      <c r="A254" s="3">
        <v>43344</v>
      </c>
      <c r="B254" t="s">
        <v>63</v>
      </c>
      <c r="C254">
        <v>81511</v>
      </c>
      <c r="D254">
        <v>77043</v>
      </c>
      <c r="E254">
        <v>3763345.74</v>
      </c>
      <c r="F254">
        <v>64</v>
      </c>
      <c r="G254">
        <v>4404</v>
      </c>
      <c r="H254">
        <v>1282</v>
      </c>
    </row>
    <row r="255" spans="1:8">
      <c r="A255" s="3">
        <v>43344</v>
      </c>
      <c r="B255" t="s">
        <v>64</v>
      </c>
      <c r="C255">
        <v>13748</v>
      </c>
      <c r="D255">
        <v>13720</v>
      </c>
      <c r="E255">
        <v>775503.8</v>
      </c>
      <c r="F255">
        <v>0</v>
      </c>
      <c r="G255">
        <v>28</v>
      </c>
      <c r="H255">
        <v>297</v>
      </c>
    </row>
    <row r="256" spans="1:8">
      <c r="A256" s="3">
        <v>43344</v>
      </c>
      <c r="B256" t="s">
        <v>62</v>
      </c>
      <c r="C256">
        <v>19379</v>
      </c>
      <c r="D256">
        <v>18233</v>
      </c>
      <c r="E256">
        <v>904782.69</v>
      </c>
      <c r="F256">
        <v>19</v>
      </c>
      <c r="G256">
        <v>1127</v>
      </c>
      <c r="H256">
        <v>269</v>
      </c>
    </row>
    <row r="257" spans="1:8">
      <c r="A257" s="3">
        <v>43374</v>
      </c>
      <c r="B257" t="s">
        <v>63</v>
      </c>
      <c r="C257">
        <v>83855</v>
      </c>
      <c r="D257">
        <v>79197</v>
      </c>
      <c r="E257">
        <v>3908392.14</v>
      </c>
      <c r="F257">
        <v>75</v>
      </c>
      <c r="G257">
        <v>4583</v>
      </c>
      <c r="H257">
        <v>1230</v>
      </c>
    </row>
    <row r="258" spans="1:8">
      <c r="A258" s="3">
        <v>43374</v>
      </c>
      <c r="B258" t="s">
        <v>64</v>
      </c>
      <c r="C258">
        <v>14127</v>
      </c>
      <c r="D258">
        <v>14079</v>
      </c>
      <c r="E258">
        <v>804669.54</v>
      </c>
      <c r="F258">
        <v>0</v>
      </c>
      <c r="G258">
        <v>48</v>
      </c>
      <c r="H258">
        <v>322</v>
      </c>
    </row>
    <row r="259" spans="1:8">
      <c r="A259" s="3">
        <v>43374</v>
      </c>
      <c r="B259" t="s">
        <v>62</v>
      </c>
      <c r="C259">
        <v>19734</v>
      </c>
      <c r="D259">
        <v>18631</v>
      </c>
      <c r="E259">
        <v>914307.43</v>
      </c>
      <c r="F259">
        <v>15</v>
      </c>
      <c r="G259">
        <v>1088</v>
      </c>
      <c r="H259">
        <v>269</v>
      </c>
    </row>
    <row r="260" spans="1:8">
      <c r="A260" s="3">
        <v>43405</v>
      </c>
      <c r="B260" t="s">
        <v>63</v>
      </c>
      <c r="C260">
        <v>81390</v>
      </c>
      <c r="D260">
        <v>76832</v>
      </c>
      <c r="E260">
        <v>3788624.95</v>
      </c>
      <c r="F260">
        <v>86</v>
      </c>
      <c r="G260">
        <v>4472</v>
      </c>
      <c r="H260">
        <v>1171</v>
      </c>
    </row>
    <row r="261" spans="1:8">
      <c r="A261" s="3">
        <v>43405</v>
      </c>
      <c r="B261" t="s">
        <v>64</v>
      </c>
      <c r="C261">
        <v>13882</v>
      </c>
      <c r="D261">
        <v>13850</v>
      </c>
      <c r="E261">
        <v>806739.17</v>
      </c>
      <c r="F261">
        <v>0</v>
      </c>
      <c r="G261">
        <v>32</v>
      </c>
      <c r="H261">
        <v>306</v>
      </c>
    </row>
    <row r="262" spans="1:8">
      <c r="A262" s="3">
        <v>43405</v>
      </c>
      <c r="B262" t="s">
        <v>62</v>
      </c>
      <c r="C262">
        <v>19458</v>
      </c>
      <c r="D262">
        <v>18374</v>
      </c>
      <c r="E262">
        <v>883695.41</v>
      </c>
      <c r="F262">
        <v>21</v>
      </c>
      <c r="G262">
        <v>1063</v>
      </c>
      <c r="H262">
        <v>253</v>
      </c>
    </row>
    <row r="263" spans="1:8">
      <c r="A263" s="3">
        <v>43435</v>
      </c>
      <c r="B263" t="s">
        <v>63</v>
      </c>
      <c r="C263">
        <v>83960</v>
      </c>
      <c r="D263">
        <v>79317</v>
      </c>
      <c r="E263">
        <v>3842558.02</v>
      </c>
      <c r="F263">
        <v>72</v>
      </c>
      <c r="G263">
        <v>4571</v>
      </c>
      <c r="H263">
        <v>1298</v>
      </c>
    </row>
    <row r="264" spans="1:8">
      <c r="A264" s="3">
        <v>43435</v>
      </c>
      <c r="B264" t="s">
        <v>64</v>
      </c>
      <c r="C264">
        <v>14417</v>
      </c>
      <c r="D264">
        <v>14383</v>
      </c>
      <c r="E264">
        <v>822763.49</v>
      </c>
      <c r="F264">
        <v>0</v>
      </c>
      <c r="G264">
        <v>34</v>
      </c>
      <c r="H264">
        <v>344</v>
      </c>
    </row>
    <row r="265" spans="1:8">
      <c r="A265" s="3">
        <v>43435</v>
      </c>
      <c r="B265" t="s">
        <v>62</v>
      </c>
      <c r="C265">
        <v>19867</v>
      </c>
      <c r="D265">
        <v>18765</v>
      </c>
      <c r="E265">
        <v>919358.33</v>
      </c>
      <c r="F265">
        <v>21</v>
      </c>
      <c r="G265">
        <v>1081</v>
      </c>
      <c r="H265">
        <v>260</v>
      </c>
    </row>
    <row r="266" spans="1:8">
      <c r="A266" s="3">
        <v>43466</v>
      </c>
      <c r="B266" t="s">
        <v>63</v>
      </c>
      <c r="C266">
        <v>83920</v>
      </c>
      <c r="D266">
        <v>79155</v>
      </c>
      <c r="E266">
        <v>3853290.64</v>
      </c>
      <c r="F266">
        <v>70</v>
      </c>
      <c r="G266">
        <v>4695</v>
      </c>
      <c r="H266">
        <v>1207</v>
      </c>
    </row>
    <row r="267" spans="1:8">
      <c r="A267" s="3">
        <v>43466</v>
      </c>
      <c r="B267" t="s">
        <v>64</v>
      </c>
      <c r="C267">
        <v>14386</v>
      </c>
      <c r="D267">
        <v>14360</v>
      </c>
      <c r="E267">
        <v>818993.22</v>
      </c>
      <c r="F267">
        <v>0</v>
      </c>
      <c r="G267">
        <v>26</v>
      </c>
      <c r="H267">
        <v>345</v>
      </c>
    </row>
    <row r="268" spans="1:8">
      <c r="A268" s="3">
        <v>43466</v>
      </c>
      <c r="B268" t="s">
        <v>62</v>
      </c>
      <c r="C268">
        <v>19810</v>
      </c>
      <c r="D268">
        <v>18704</v>
      </c>
      <c r="E268">
        <v>935314.02</v>
      </c>
      <c r="F268">
        <v>20</v>
      </c>
      <c r="G268">
        <v>1086</v>
      </c>
      <c r="H268">
        <v>293</v>
      </c>
    </row>
    <row r="269" spans="1:8">
      <c r="A269" s="3">
        <v>43497</v>
      </c>
      <c r="B269" t="s">
        <v>63</v>
      </c>
      <c r="C269">
        <v>75523</v>
      </c>
      <c r="D269">
        <v>71272</v>
      </c>
      <c r="E269">
        <v>3490175.36</v>
      </c>
      <c r="F269">
        <v>66</v>
      </c>
      <c r="G269">
        <v>4185</v>
      </c>
      <c r="H269">
        <v>1184</v>
      </c>
    </row>
    <row r="270" spans="1:8">
      <c r="A270" s="3">
        <v>43497</v>
      </c>
      <c r="B270" t="s">
        <v>64</v>
      </c>
      <c r="C270">
        <v>12824</v>
      </c>
      <c r="D270">
        <v>12792</v>
      </c>
      <c r="E270">
        <v>741537.58</v>
      </c>
      <c r="F270">
        <v>0</v>
      </c>
      <c r="G270">
        <v>32</v>
      </c>
      <c r="H270">
        <v>315</v>
      </c>
    </row>
    <row r="271" spans="1:8">
      <c r="A271" s="3">
        <v>43497</v>
      </c>
      <c r="B271" t="s">
        <v>62</v>
      </c>
      <c r="C271">
        <v>18038</v>
      </c>
      <c r="D271">
        <v>17004</v>
      </c>
      <c r="E271">
        <v>841999.67</v>
      </c>
      <c r="F271">
        <v>12</v>
      </c>
      <c r="G271">
        <v>1022</v>
      </c>
      <c r="H271">
        <v>285</v>
      </c>
    </row>
    <row r="272" spans="1:8">
      <c r="A272" s="3">
        <v>43525</v>
      </c>
      <c r="B272" t="s">
        <v>63</v>
      </c>
      <c r="C272">
        <v>84429</v>
      </c>
      <c r="D272">
        <v>79668</v>
      </c>
      <c r="E272">
        <v>3895922.46</v>
      </c>
      <c r="F272">
        <v>78</v>
      </c>
      <c r="G272">
        <v>4683</v>
      </c>
      <c r="H272">
        <v>1318</v>
      </c>
    </row>
    <row r="273" spans="1:8">
      <c r="A273" s="3">
        <v>43525</v>
      </c>
      <c r="B273" t="s">
        <v>64</v>
      </c>
      <c r="C273">
        <v>14168</v>
      </c>
      <c r="D273">
        <v>14144</v>
      </c>
      <c r="E273">
        <v>840416.57</v>
      </c>
      <c r="F273">
        <v>0</v>
      </c>
      <c r="G273">
        <v>24</v>
      </c>
      <c r="H273">
        <v>316</v>
      </c>
    </row>
    <row r="274" spans="1:8">
      <c r="A274" s="3">
        <v>43525</v>
      </c>
      <c r="B274" t="s">
        <v>62</v>
      </c>
      <c r="C274">
        <v>19951</v>
      </c>
      <c r="D274">
        <v>18792</v>
      </c>
      <c r="E274">
        <v>924739.33</v>
      </c>
      <c r="F274">
        <v>18</v>
      </c>
      <c r="G274">
        <v>1141</v>
      </c>
      <c r="H274">
        <v>278</v>
      </c>
    </row>
    <row r="275" spans="1:8">
      <c r="A275" s="3">
        <v>43556</v>
      </c>
      <c r="B275" t="s">
        <v>63</v>
      </c>
      <c r="C275">
        <v>80974</v>
      </c>
      <c r="D275">
        <v>76412</v>
      </c>
      <c r="E275">
        <v>3796069.03</v>
      </c>
      <c r="F275">
        <v>67</v>
      </c>
      <c r="G275">
        <v>4495</v>
      </c>
      <c r="H275">
        <v>1269</v>
      </c>
    </row>
    <row r="276" spans="1:8">
      <c r="A276" s="3">
        <v>43556</v>
      </c>
      <c r="B276" t="s">
        <v>64</v>
      </c>
      <c r="C276">
        <v>13678</v>
      </c>
      <c r="D276">
        <v>13649</v>
      </c>
      <c r="E276">
        <v>786356.91</v>
      </c>
      <c r="F276">
        <v>0</v>
      </c>
      <c r="G276">
        <v>29</v>
      </c>
      <c r="H276">
        <v>321</v>
      </c>
    </row>
    <row r="277" spans="1:8">
      <c r="A277" s="3">
        <v>43556</v>
      </c>
      <c r="B277" t="s">
        <v>62</v>
      </c>
      <c r="C277">
        <v>19382</v>
      </c>
      <c r="D277">
        <v>18321</v>
      </c>
      <c r="E277">
        <v>903113.3</v>
      </c>
      <c r="F277">
        <v>15</v>
      </c>
      <c r="G277">
        <v>1046</v>
      </c>
      <c r="H277">
        <v>274</v>
      </c>
    </row>
    <row r="278" spans="1:8">
      <c r="A278" s="3">
        <v>43586</v>
      </c>
      <c r="B278" t="s">
        <v>63</v>
      </c>
      <c r="C278">
        <v>83154</v>
      </c>
      <c r="D278">
        <v>78493</v>
      </c>
      <c r="E278">
        <v>3880448.02</v>
      </c>
      <c r="F278">
        <v>77</v>
      </c>
      <c r="G278">
        <v>4584</v>
      </c>
      <c r="H278">
        <v>1254</v>
      </c>
    </row>
    <row r="279" spans="1:8">
      <c r="A279" s="3">
        <v>43586</v>
      </c>
      <c r="B279" t="s">
        <v>64</v>
      </c>
      <c r="C279">
        <v>14403</v>
      </c>
      <c r="D279">
        <v>14375</v>
      </c>
      <c r="E279">
        <v>819361.44</v>
      </c>
      <c r="F279">
        <v>0</v>
      </c>
      <c r="G279">
        <v>28</v>
      </c>
      <c r="H279">
        <v>321</v>
      </c>
    </row>
    <row r="280" spans="1:8">
      <c r="A280" s="3">
        <v>43586</v>
      </c>
      <c r="B280" t="s">
        <v>62</v>
      </c>
      <c r="C280">
        <v>20356</v>
      </c>
      <c r="D280">
        <v>19188</v>
      </c>
      <c r="E280">
        <v>945873.6</v>
      </c>
      <c r="F280">
        <v>13</v>
      </c>
      <c r="G280">
        <v>1155</v>
      </c>
      <c r="H280">
        <v>304</v>
      </c>
    </row>
    <row r="281" spans="1:8">
      <c r="A281" s="3">
        <v>43617</v>
      </c>
      <c r="B281" t="s">
        <v>63</v>
      </c>
      <c r="C281">
        <v>81755</v>
      </c>
      <c r="D281">
        <v>77206</v>
      </c>
      <c r="E281">
        <v>3829539</v>
      </c>
      <c r="F281">
        <v>67</v>
      </c>
      <c r="G281">
        <v>4482</v>
      </c>
      <c r="H281">
        <v>1255</v>
      </c>
    </row>
    <row r="282" spans="1:8">
      <c r="A282" s="3">
        <v>43617</v>
      </c>
      <c r="B282" t="s">
        <v>64</v>
      </c>
      <c r="C282">
        <v>13964</v>
      </c>
      <c r="D282">
        <v>13940</v>
      </c>
      <c r="E282">
        <v>797161.54</v>
      </c>
      <c r="F282">
        <v>0</v>
      </c>
      <c r="G282">
        <v>24</v>
      </c>
      <c r="H282">
        <v>322</v>
      </c>
    </row>
    <row r="283" spans="1:8">
      <c r="A283" s="3">
        <v>43617</v>
      </c>
      <c r="B283" t="s">
        <v>62</v>
      </c>
      <c r="C283">
        <v>19295</v>
      </c>
      <c r="D283">
        <v>18253</v>
      </c>
      <c r="E283">
        <v>910091.36</v>
      </c>
      <c r="F283">
        <v>14</v>
      </c>
      <c r="G283">
        <v>1028</v>
      </c>
      <c r="H283">
        <v>275</v>
      </c>
    </row>
    <row r="284" spans="1:8">
      <c r="A284" s="3">
        <v>43647</v>
      </c>
      <c r="B284" t="s">
        <v>63</v>
      </c>
      <c r="C284">
        <v>84327</v>
      </c>
      <c r="D284">
        <v>79580</v>
      </c>
      <c r="E284">
        <v>3879455.89</v>
      </c>
      <c r="F284">
        <v>54</v>
      </c>
      <c r="G284">
        <v>4693</v>
      </c>
      <c r="H284">
        <v>1235</v>
      </c>
    </row>
    <row r="285" spans="1:8">
      <c r="A285" s="3">
        <v>43647</v>
      </c>
      <c r="B285" t="s">
        <v>64</v>
      </c>
      <c r="C285">
        <v>14398</v>
      </c>
      <c r="D285">
        <v>14360</v>
      </c>
      <c r="E285">
        <v>828836.83</v>
      </c>
      <c r="F285">
        <v>0</v>
      </c>
      <c r="G285">
        <v>38</v>
      </c>
      <c r="H285">
        <v>317</v>
      </c>
    </row>
    <row r="286" spans="1:8">
      <c r="A286" s="3">
        <v>43647</v>
      </c>
      <c r="B286" t="s">
        <v>62</v>
      </c>
      <c r="C286">
        <v>20181</v>
      </c>
      <c r="D286">
        <v>19027</v>
      </c>
      <c r="E286">
        <v>942272.79</v>
      </c>
      <c r="F286">
        <v>16</v>
      </c>
      <c r="G286">
        <v>1138</v>
      </c>
      <c r="H286">
        <v>295</v>
      </c>
    </row>
    <row r="287" spans="1:8">
      <c r="A287" s="3">
        <v>43678</v>
      </c>
      <c r="B287" t="s">
        <v>63</v>
      </c>
      <c r="C287">
        <v>84414</v>
      </c>
      <c r="D287">
        <v>79617</v>
      </c>
      <c r="E287">
        <v>3874680.62</v>
      </c>
      <c r="F287">
        <v>70</v>
      </c>
      <c r="G287">
        <v>4727</v>
      </c>
      <c r="H287">
        <v>1281</v>
      </c>
    </row>
    <row r="288" spans="1:8">
      <c r="A288" s="3">
        <v>43678</v>
      </c>
      <c r="B288" t="s">
        <v>64</v>
      </c>
      <c r="C288">
        <v>14265</v>
      </c>
      <c r="D288">
        <v>14231</v>
      </c>
      <c r="E288">
        <v>824668.97</v>
      </c>
      <c r="F288">
        <v>0</v>
      </c>
      <c r="G288">
        <v>34</v>
      </c>
      <c r="H288">
        <v>361</v>
      </c>
    </row>
    <row r="289" spans="1:8">
      <c r="A289" s="3">
        <v>43678</v>
      </c>
      <c r="B289" t="s">
        <v>62</v>
      </c>
      <c r="C289">
        <v>20226</v>
      </c>
      <c r="D289">
        <v>19022</v>
      </c>
      <c r="E289">
        <v>957220.47</v>
      </c>
      <c r="F289">
        <v>24</v>
      </c>
      <c r="G289">
        <v>1180</v>
      </c>
      <c r="H289">
        <v>306</v>
      </c>
    </row>
    <row r="290" spans="1:8">
      <c r="A290" s="3">
        <v>43709</v>
      </c>
      <c r="B290" t="s">
        <v>63</v>
      </c>
      <c r="C290">
        <v>81601</v>
      </c>
      <c r="D290">
        <v>77004</v>
      </c>
      <c r="E290">
        <v>3760892.36</v>
      </c>
      <c r="F290">
        <v>67</v>
      </c>
      <c r="G290">
        <v>4530</v>
      </c>
      <c r="H290">
        <v>1253</v>
      </c>
    </row>
    <row r="291" spans="1:8">
      <c r="A291" s="3">
        <v>43709</v>
      </c>
      <c r="B291" t="s">
        <v>64</v>
      </c>
      <c r="C291">
        <v>13707</v>
      </c>
      <c r="D291">
        <v>13684</v>
      </c>
      <c r="E291">
        <v>764131.3</v>
      </c>
      <c r="F291">
        <v>0</v>
      </c>
      <c r="G291">
        <v>23</v>
      </c>
      <c r="H291">
        <v>304</v>
      </c>
    </row>
    <row r="292" spans="1:8">
      <c r="A292" s="3">
        <v>43709</v>
      </c>
      <c r="B292" t="s">
        <v>62</v>
      </c>
      <c r="C292">
        <v>19463</v>
      </c>
      <c r="D292">
        <v>18386</v>
      </c>
      <c r="E292">
        <v>899829.03</v>
      </c>
      <c r="F292">
        <v>15</v>
      </c>
      <c r="G292">
        <v>1062</v>
      </c>
      <c r="H292">
        <v>261</v>
      </c>
    </row>
    <row r="293" spans="1:8">
      <c r="A293" s="3">
        <v>43739</v>
      </c>
      <c r="B293" t="s">
        <v>63</v>
      </c>
      <c r="C293">
        <v>83083</v>
      </c>
      <c r="D293">
        <v>78436</v>
      </c>
      <c r="E293">
        <v>3835777.15</v>
      </c>
      <c r="F293">
        <v>77</v>
      </c>
      <c r="G293">
        <v>4570</v>
      </c>
      <c r="H293">
        <v>1268</v>
      </c>
    </row>
    <row r="294" spans="1:8">
      <c r="A294" s="3">
        <v>43739</v>
      </c>
      <c r="B294" t="s">
        <v>64</v>
      </c>
      <c r="C294">
        <v>14194</v>
      </c>
      <c r="D294">
        <v>14169</v>
      </c>
      <c r="E294">
        <v>803904.26</v>
      </c>
      <c r="F294">
        <v>0</v>
      </c>
      <c r="G294">
        <v>25</v>
      </c>
      <c r="H294">
        <v>334</v>
      </c>
    </row>
    <row r="295" spans="1:8">
      <c r="A295" s="3">
        <v>43739</v>
      </c>
      <c r="B295" t="s">
        <v>62</v>
      </c>
      <c r="C295">
        <v>20097</v>
      </c>
      <c r="D295">
        <v>18968</v>
      </c>
      <c r="E295">
        <v>934378.67</v>
      </c>
      <c r="F295">
        <v>14</v>
      </c>
      <c r="G295">
        <v>1115</v>
      </c>
      <c r="H295">
        <v>303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63A3-6576-4819-85D9-F99EC6281989}">
  <dimension ref="A1:E24"/>
  <sheetViews>
    <sheetView topLeftCell="A16" workbookViewId="0">
      <selection activeCell="C37" sqref="C37"/>
    </sheetView>
  </sheetViews>
  <sheetFormatPr defaultRowHeight="17"/>
  <cols>
    <col min="1" max="1" width="18.83203125" style="5" customWidth="1"/>
    <col min="2" max="2" width="39" style="5" customWidth="1"/>
    <col min="3" max="3" width="25.25" style="5" customWidth="1"/>
    <col min="4" max="4" width="25.9140625" style="5" customWidth="1"/>
    <col min="5" max="5" width="16.4140625" style="5" customWidth="1"/>
    <col min="6" max="16384" width="8.6640625" style="5"/>
  </cols>
  <sheetData>
    <row r="1" spans="1:5">
      <c r="A1" s="4" t="s">
        <v>66</v>
      </c>
      <c r="B1" s="4" t="s">
        <v>46</v>
      </c>
      <c r="C1" s="4" t="s">
        <v>47</v>
      </c>
      <c r="D1" s="4" t="s">
        <v>48</v>
      </c>
      <c r="E1" s="4" t="s">
        <v>49</v>
      </c>
    </row>
    <row r="2" spans="1:5">
      <c r="A2" s="5" t="s">
        <v>62</v>
      </c>
      <c r="B2" s="5" t="s">
        <v>67</v>
      </c>
      <c r="C2" s="5">
        <f>Q2_SQL_Summary!B2</f>
        <v>6967185</v>
      </c>
      <c r="D2" s="5">
        <f>SUMIF(Q2_sql_validation_base!B:B,A2,Q2_sql_validation_base!C:C)</f>
        <v>6967185</v>
      </c>
      <c r="E2" s="5" t="str">
        <f>IF(C2=D2,"PASS","FAIL")</f>
        <v>PASS</v>
      </c>
    </row>
    <row r="3" spans="1:5">
      <c r="A3" s="5" t="s">
        <v>63</v>
      </c>
      <c r="B3" s="5" t="s">
        <v>67</v>
      </c>
      <c r="C3" s="5">
        <f>Q2_SQL_Summary!B3</f>
        <v>4780818</v>
      </c>
      <c r="D3" s="5">
        <f>SUMIF(Q2_sql_validation_base!B:B,A3,Q2_sql_validation_base!C:C)</f>
        <v>4780818</v>
      </c>
      <c r="E3" s="5" t="str">
        <f t="shared" ref="E3:E4" si="0">IF(C3=D3,"PASS","FAIL")</f>
        <v>PASS</v>
      </c>
    </row>
    <row r="4" spans="1:5">
      <c r="A4" s="5" t="s">
        <v>64</v>
      </c>
      <c r="B4" s="5" t="s">
        <v>67</v>
      </c>
      <c r="C4" s="5">
        <f>Q2_SQL_Summary!B4</f>
        <v>1557912</v>
      </c>
      <c r="D4" s="5">
        <f>SUMIF(Q2_sql_validation_base!B:B,A4,Q2_sql_validation_base!C:C)</f>
        <v>1557912</v>
      </c>
      <c r="E4" s="5" t="str">
        <f t="shared" si="0"/>
        <v>PASS</v>
      </c>
    </row>
    <row r="6" spans="1:5">
      <c r="A6" s="5" t="s">
        <v>62</v>
      </c>
      <c r="B6" s="5" t="s">
        <v>69</v>
      </c>
      <c r="C6" s="5">
        <f>Q2_SQL_Summary!C2</f>
        <v>52.361600000000003</v>
      </c>
      <c r="D6" s="5">
        <f>ROUND(D2/SUM($D$2:$D$4)*100,4)</f>
        <v>52.361600000000003</v>
      </c>
      <c r="E6" s="5" t="str">
        <f>IF(C6=D6,"PASS","FAIL")</f>
        <v>PASS</v>
      </c>
    </row>
    <row r="7" spans="1:5">
      <c r="A7" s="5" t="s">
        <v>63</v>
      </c>
      <c r="B7" s="5" t="s">
        <v>68</v>
      </c>
      <c r="C7" s="5">
        <f>Q2_SQL_Summary!C3</f>
        <v>35.93</v>
      </c>
      <c r="D7" s="5">
        <f t="shared" ref="D7:D8" si="1">ROUND(D3/SUM($D$2:$D$4)*100,4)</f>
        <v>35.93</v>
      </c>
      <c r="E7" s="5" t="str">
        <f t="shared" ref="E7:E8" si="2">IF(C7=D7,"PASS","FAIL")</f>
        <v>PASS</v>
      </c>
    </row>
    <row r="8" spans="1:5">
      <c r="A8" s="5" t="s">
        <v>64</v>
      </c>
      <c r="B8" s="5" t="s">
        <v>68</v>
      </c>
      <c r="C8" s="5">
        <f>Q2_SQL_Summary!C4</f>
        <v>11.708399999999999</v>
      </c>
      <c r="D8" s="5">
        <f t="shared" si="1"/>
        <v>11.708399999999999</v>
      </c>
      <c r="E8" s="5" t="str">
        <f t="shared" si="2"/>
        <v>PASS</v>
      </c>
    </row>
    <row r="10" spans="1:5">
      <c r="A10" s="5" t="s">
        <v>62</v>
      </c>
      <c r="B10" s="5" t="s">
        <v>71</v>
      </c>
      <c r="C10" s="5">
        <f>Q2_SQL_Summary!E2</f>
        <v>49.720855</v>
      </c>
      <c r="D10" s="5">
        <f>ROUND(SUMIF(Q2_sql_validation_base!B:B,A10,Q2_sql_validation_base!E:E)/SUMIF(Q2_sql_validation_base!B:B,A10,Q2_sql_validation_base!D:D),6)</f>
        <v>49.720855</v>
      </c>
      <c r="E10" s="5" t="str">
        <f>IF(C10=D10,"PASS","FAIL")</f>
        <v>PASS</v>
      </c>
    </row>
    <row r="11" spans="1:5">
      <c r="A11" s="5" t="s">
        <v>70</v>
      </c>
      <c r="B11" s="5" t="s">
        <v>71</v>
      </c>
      <c r="C11" s="5">
        <f>Q2_SQL_Summary!E3</f>
        <v>49.069251999999999</v>
      </c>
      <c r="D11" s="5">
        <f>ROUND(SUMIF(Q2_sql_validation_base!B:B,A11,Q2_sql_validation_base!E:E)/SUMIF(Q2_sql_validation_base!B:B,A11,Q2_sql_validation_base!D:D),6)</f>
        <v>49.069251999999999</v>
      </c>
      <c r="E11" s="5" t="str">
        <f t="shared" ref="E11:E12" si="3">IF(C11=D11,"PASS","FAIL")</f>
        <v>PASS</v>
      </c>
    </row>
    <row r="12" spans="1:5">
      <c r="A12" s="5" t="s">
        <v>64</v>
      </c>
      <c r="B12" s="5" t="s">
        <v>71</v>
      </c>
      <c r="C12" s="5">
        <f>Q2_SQL_Summary!E4</f>
        <v>58.784970999999999</v>
      </c>
      <c r="D12" s="5">
        <f>ROUND(SUMIF(Q2_sql_validation_base!B:B,A12,Q2_sql_validation_base!E:E)/SUMIF(Q2_sql_validation_base!B:B,A12,Q2_sql_validation_base!D:D),6)</f>
        <v>58.784970999999999</v>
      </c>
      <c r="E12" s="5" t="str">
        <f t="shared" si="3"/>
        <v>PASS</v>
      </c>
    </row>
    <row r="14" spans="1:5">
      <c r="A14" s="5" t="s">
        <v>62</v>
      </c>
      <c r="B14" s="5" t="s">
        <v>72</v>
      </c>
      <c r="C14" s="5">
        <f>Q2_SQL_Summary!J2</f>
        <v>9.0050000000000005E-2</v>
      </c>
      <c r="D14" s="5">
        <f>ROUND(SUMIF(Q2_sql_validation_base!B:B,A14,Q2_sql_validation_base!F:F)/SUMIF(Q2_sql_validation_base!B:B,A14,Q2_sql_validation_base!C:C)*100,5)</f>
        <v>9.0050000000000005E-2</v>
      </c>
      <c r="E14" s="5" t="str">
        <f>IF(C14=D14,"PASS","FAIL")</f>
        <v>PASS</v>
      </c>
    </row>
    <row r="15" spans="1:5">
      <c r="A15" s="5" t="s">
        <v>70</v>
      </c>
      <c r="B15" s="5" t="s">
        <v>72</v>
      </c>
      <c r="C15" s="5">
        <f>Q2_SQL_Summary!J3</f>
        <v>9.1219999999999996E-2</v>
      </c>
      <c r="D15" s="5">
        <f>ROUND(SUMIF(Q2_sql_validation_base!B:B,A15,Q2_sql_validation_base!F:F)/SUMIF(Q2_sql_validation_base!B:B,A15,Q2_sql_validation_base!C:C)*100,5)</f>
        <v>9.1219999999999996E-2</v>
      </c>
      <c r="E15" s="5" t="str">
        <f t="shared" ref="E15:E16" si="4">IF(C15=D15,"PASS","FAIL")</f>
        <v>PASS</v>
      </c>
    </row>
    <row r="16" spans="1:5">
      <c r="A16" s="5" t="s">
        <v>64</v>
      </c>
      <c r="B16" s="5" t="s">
        <v>72</v>
      </c>
      <c r="C16" s="5">
        <f>Q2_SQL_Summary!J4</f>
        <v>2.5999999999999998E-4</v>
      </c>
      <c r="D16" s="5">
        <f>ROUND(SUMIF(Q2_sql_validation_base!B:B,A16,Q2_sql_validation_base!F:F)/SUMIF(Q2_sql_validation_base!B:B,A16,Q2_sql_validation_base!C:C)*100,5)</f>
        <v>2.5999999999999998E-4</v>
      </c>
      <c r="E16" s="5" t="str">
        <f t="shared" si="4"/>
        <v>PASS</v>
      </c>
    </row>
    <row r="18" spans="1:5">
      <c r="A18" s="5" t="s">
        <v>62</v>
      </c>
      <c r="B18" s="5" t="s">
        <v>73</v>
      </c>
      <c r="C18" s="5">
        <f>Q2_SQL_Summary!L2</f>
        <v>5.5858400000000001</v>
      </c>
      <c r="D18" s="5">
        <f>ROUND(SUMIF(Q2_sql_validation_base!B:B,A18,Q2_sql_validation_base!G:G)/SUMIF(Q2_sql_validation_base!B:B,A18,Q2_sql_validation_base!C:C)*100,5)</f>
        <v>5.5858400000000001</v>
      </c>
      <c r="E18" s="5" t="str">
        <f>IF(C18=D18,"PASS","FAIL")</f>
        <v>PASS</v>
      </c>
    </row>
    <row r="19" spans="1:5">
      <c r="A19" s="5" t="s">
        <v>70</v>
      </c>
      <c r="B19" s="5" t="s">
        <v>73</v>
      </c>
      <c r="C19" s="5">
        <f>Q2_SQL_Summary!L3</f>
        <v>5.5260400000000001</v>
      </c>
      <c r="D19" s="5">
        <f>ROUND(SUMIF(Q2_sql_validation_base!B:B,A19,Q2_sql_validation_base!G:G)/SUMIF(Q2_sql_validation_base!B:B,A19,Q2_sql_validation_base!C:C)*100,5)</f>
        <v>5.5260400000000001</v>
      </c>
      <c r="E19" s="5" t="str">
        <f t="shared" ref="E19:E20" si="5">IF(C19=D19,"PASS","FAIL")</f>
        <v>PASS</v>
      </c>
    </row>
    <row r="20" spans="1:5">
      <c r="A20" s="5" t="s">
        <v>64</v>
      </c>
      <c r="B20" s="5" t="s">
        <v>73</v>
      </c>
      <c r="C20" s="5">
        <f>Q2_SQL_Summary!L4</f>
        <v>0.42897000000000002</v>
      </c>
      <c r="D20" s="5">
        <f>ROUND(SUMIF(Q2_sql_validation_base!B:B,A20,Q2_sql_validation_base!G:G)/SUMIF(Q2_sql_validation_base!B:B,A20,Q2_sql_validation_base!C:C)*100,5)</f>
        <v>0.42897000000000002</v>
      </c>
      <c r="E20" s="5" t="str">
        <f t="shared" si="5"/>
        <v>PASS</v>
      </c>
    </row>
    <row r="22" spans="1:5">
      <c r="A22" s="5" t="s">
        <v>62</v>
      </c>
      <c r="B22" s="5" t="s">
        <v>74</v>
      </c>
      <c r="C22" s="5">
        <f>Q2_SQL_Summary!N2</f>
        <v>1.4860800000000001</v>
      </c>
      <c r="D22" s="5">
        <f>ROUND(SUMIF(Q2_sql_validation_base!B:B,A22,Q2_sql_validation_base!H:H)/SUMIF(Q2_sql_validation_base!B:B,A22,Q2_sql_validation_base!C:C)*100,5)</f>
        <v>1.4860800000000001</v>
      </c>
      <c r="E22" s="5" t="str">
        <f>IF(C22=D22,"PASS","FAIL")</f>
        <v>PASS</v>
      </c>
    </row>
    <row r="23" spans="1:5">
      <c r="A23" s="5" t="s">
        <v>70</v>
      </c>
      <c r="B23" s="5" t="s">
        <v>74</v>
      </c>
      <c r="C23" s="5">
        <f>Q2_SQL_Summary!N3</f>
        <v>1.51217</v>
      </c>
      <c r="D23" s="5">
        <f>ROUND(SUMIF(Q2_sql_validation_base!B:B,A23,Q2_sql_validation_base!H:H)/SUMIF(Q2_sql_validation_base!B:B,A23,Q2_sql_validation_base!C:C)*100,5)</f>
        <v>1.51217</v>
      </c>
      <c r="E23" s="5" t="str">
        <f t="shared" ref="E23:E24" si="6">IF(C23=D23,"PASS","FAIL")</f>
        <v>PASS</v>
      </c>
    </row>
    <row r="24" spans="1:5">
      <c r="A24" s="5" t="s">
        <v>64</v>
      </c>
      <c r="B24" s="5" t="s">
        <v>74</v>
      </c>
      <c r="C24" s="5">
        <f>Q2_SQL_Summary!N4</f>
        <v>2.28261</v>
      </c>
      <c r="D24" s="5">
        <f>ROUND(SUMIF(Q2_sql_validation_base!B:B,A24,Q2_sql_validation_base!H:H)/SUMIF(Q2_sql_validation_base!B:B,A24,Q2_sql_validation_base!C:C)*100,5)</f>
        <v>2.28261</v>
      </c>
      <c r="E24" s="5" t="str">
        <f t="shared" si="6"/>
        <v>PASS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87F0-75B5-44DB-AEEF-817C17954BE1}">
  <dimension ref="A1:J2"/>
  <sheetViews>
    <sheetView workbookViewId="0"/>
  </sheetViews>
  <sheetFormatPr defaultRowHeight="17"/>
  <cols>
    <col min="1" max="1" width="24.1640625" bestFit="1" customWidth="1"/>
    <col min="2" max="2" width="21.83203125" bestFit="1" customWidth="1"/>
    <col min="3" max="3" width="9.75" bestFit="1" customWidth="1"/>
    <col min="4" max="4" width="21.5" bestFit="1" customWidth="1"/>
    <col min="5" max="5" width="28.83203125" bestFit="1" customWidth="1"/>
    <col min="6" max="6" width="26.58203125" bestFit="1" customWidth="1"/>
    <col min="7" max="7" width="31.08203125" bestFit="1" customWidth="1"/>
    <col min="8" max="8" width="25.83203125" bestFit="1" customWidth="1"/>
    <col min="9" max="9" width="26.75" bestFit="1" customWidth="1"/>
    <col min="10" max="10" width="35.83203125" bestFit="1" customWidth="1"/>
  </cols>
  <sheetData>
    <row r="1" spans="1:10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</row>
    <row r="2" spans="1:10">
      <c r="A2">
        <v>1.589</v>
      </c>
      <c r="B2">
        <v>95</v>
      </c>
      <c r="C2">
        <v>1.96</v>
      </c>
      <c r="D2">
        <v>1</v>
      </c>
      <c r="E2">
        <v>601</v>
      </c>
      <c r="F2">
        <v>1.0993999999999999</v>
      </c>
      <c r="G2">
        <v>1.6067</v>
      </c>
      <c r="H2">
        <v>2.1109</v>
      </c>
      <c r="I2">
        <v>1.0115000000000001</v>
      </c>
      <c r="J2">
        <v>3.6282000000000001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E6F6-ABA3-46FA-8E73-9EE1E5219BD6}">
  <dimension ref="A1:M6301"/>
  <sheetViews>
    <sheetView topLeftCell="C1" workbookViewId="0">
      <selection activeCell="K2" sqref="K2"/>
    </sheetView>
  </sheetViews>
  <sheetFormatPr defaultRowHeight="17"/>
  <cols>
    <col min="1" max="1" width="6.9140625" bestFit="1" customWidth="1"/>
    <col min="2" max="2" width="14.1640625" bestFit="1" customWidth="1"/>
    <col min="3" max="3" width="17.25" bestFit="1" customWidth="1"/>
    <col min="4" max="4" width="19.25" bestFit="1" customWidth="1"/>
    <col min="5" max="5" width="24.75" bestFit="1" customWidth="1"/>
    <col min="6" max="6" width="25.58203125" style="7" customWidth="1"/>
    <col min="7" max="7" width="25.58203125" customWidth="1"/>
    <col min="8" max="8" width="13.83203125" customWidth="1"/>
    <col min="9" max="9" width="23.75" customWidth="1"/>
    <col min="10" max="10" width="30.1640625" customWidth="1"/>
    <col min="11" max="11" width="16.1640625" customWidth="1"/>
    <col min="12" max="12" width="34.58203125" customWidth="1"/>
    <col min="13" max="13" width="14.25" customWidth="1"/>
  </cols>
  <sheetData>
    <row r="1" spans="1:13">
      <c r="A1" t="s">
        <v>85</v>
      </c>
      <c r="B1" t="s">
        <v>89</v>
      </c>
      <c r="C1" t="s">
        <v>60</v>
      </c>
      <c r="D1" t="s">
        <v>24</v>
      </c>
      <c r="E1" t="s">
        <v>37</v>
      </c>
      <c r="F1" s="7" t="s">
        <v>96</v>
      </c>
      <c r="G1" t="s">
        <v>97</v>
      </c>
      <c r="H1" t="s">
        <v>98</v>
      </c>
      <c r="I1" t="s">
        <v>99</v>
      </c>
      <c r="J1" t="s">
        <v>100</v>
      </c>
      <c r="K1" s="5" t="s">
        <v>90</v>
      </c>
      <c r="L1" t="s">
        <v>109</v>
      </c>
      <c r="M1" t="s">
        <v>110</v>
      </c>
    </row>
    <row r="2" spans="1:13">
      <c r="A2" s="5">
        <v>1711</v>
      </c>
      <c r="B2" s="5">
        <v>0</v>
      </c>
      <c r="C2" s="5" t="s">
        <v>63</v>
      </c>
      <c r="D2" s="5">
        <v>2</v>
      </c>
      <c r="E2" s="5">
        <v>0</v>
      </c>
      <c r="F2" s="8">
        <f t="shared" ref="F2:F65" si="0">100*E2/D2</f>
        <v>0</v>
      </c>
      <c r="G2" s="6" t="str">
        <f>IF(COUNTIFS(Q3_SQL_Error_Concentration!$A:$A,A2,Q3_SQL_Error_Concentration!$E:$E,B2,Q3_SQL_Error_Concentration!$F:$F,C2)=0,"",SUMIFS(Q3_SQL_Error_Concentration!$I:$I,Q3_SQL_Error_Concentration!$A:$A,A2,Q3_SQL_Error_Concentration!$E:$E,B2,Q3_SQL_Error_Concentration!$F:$F,C2))</f>
        <v/>
      </c>
      <c r="H2" s="5" t="str">
        <f t="shared" ref="H2:H65" si="1">IF(G2="","",IF(ABS(F2-G2)&lt;=0.0002,"PASS","FAIL"))</f>
        <v/>
      </c>
      <c r="I2" s="5">
        <f>IF(D2&gt;=Q3_Validation!$C$2,1,0)</f>
        <v>0</v>
      </c>
      <c r="J2" s="7" t="str">
        <f t="shared" ref="J2:J65" si="2">IF(I2=1,F2,"")</f>
        <v/>
      </c>
      <c r="K2" s="5" t="str">
        <f t="shared" ref="K2:K65" si="3">IF(D2&lt;601,"excluded",IF(J2&gt;3.628192,"outlier",IF(J2&gt;=2.11093,"high-error","normal")))</f>
        <v>excluded</v>
      </c>
      <c r="L2" s="5">
        <f t="shared" ref="L2:L65" si="4">COUNTIFS(A:A,A2,K:K,"high-error")+COUNTIFS(A:A,A2,K:K,"outlier")</f>
        <v>0</v>
      </c>
      <c r="M2" s="5">
        <f t="shared" ref="M2:M65" si="5">IF(AND(L2&gt;=2,OR(K2="high-error",K2="outlier")),1,0)</f>
        <v>0</v>
      </c>
    </row>
    <row r="3" spans="1:13">
      <c r="A3" s="5">
        <v>1711</v>
      </c>
      <c r="B3" s="5">
        <v>0</v>
      </c>
      <c r="C3" s="5" t="s">
        <v>62</v>
      </c>
      <c r="D3" s="5">
        <v>3</v>
      </c>
      <c r="E3" s="5">
        <v>0</v>
      </c>
      <c r="F3" s="8">
        <f t="shared" si="0"/>
        <v>0</v>
      </c>
      <c r="G3" s="5" t="str">
        <f>IF(COUNTIFS(Q3_SQL_Error_Concentration!$A:$A,A3,Q3_SQL_Error_Concentration!$E:$E,B3,Q3_SQL_Error_Concentration!$F:$F,C3)=0,"",SUMIFS(Q3_SQL_Error_Concentration!$I:$I,Q3_SQL_Error_Concentration!$A:$A,A3,Q3_SQL_Error_Concentration!$E:$E,B3,Q3_SQL_Error_Concentration!$F:$F,C3))</f>
        <v/>
      </c>
      <c r="H3" s="5" t="str">
        <f t="shared" si="1"/>
        <v/>
      </c>
      <c r="I3" s="5">
        <f>IF(D3&gt;=Q3_Validation!$C$2,1,0)</f>
        <v>0</v>
      </c>
      <c r="J3" s="8" t="str">
        <f t="shared" si="2"/>
        <v/>
      </c>
      <c r="K3" s="5" t="str">
        <f t="shared" si="3"/>
        <v>excluded</v>
      </c>
      <c r="L3" s="5">
        <f t="shared" si="4"/>
        <v>0</v>
      </c>
      <c r="M3" s="5">
        <f t="shared" si="5"/>
        <v>0</v>
      </c>
    </row>
    <row r="4" spans="1:13">
      <c r="A4" s="5">
        <v>1711</v>
      </c>
      <c r="B4" s="5">
        <v>1</v>
      </c>
      <c r="C4" s="5" t="s">
        <v>63</v>
      </c>
      <c r="D4" s="5">
        <v>1</v>
      </c>
      <c r="E4" s="5">
        <v>0</v>
      </c>
      <c r="F4" s="8">
        <f t="shared" si="0"/>
        <v>0</v>
      </c>
      <c r="G4" s="5" t="str">
        <f>IF(COUNTIFS(Q3_SQL_Error_Concentration!$A:$A,A4,Q3_SQL_Error_Concentration!$E:$E,B4,Q3_SQL_Error_Concentration!$F:$F,C4)=0,"",SUMIFS(Q3_SQL_Error_Concentration!$I:$I,Q3_SQL_Error_Concentration!$A:$A,A4,Q3_SQL_Error_Concentration!$E:$E,B4,Q3_SQL_Error_Concentration!$F:$F,C4))</f>
        <v/>
      </c>
      <c r="H4" s="5" t="str">
        <f t="shared" si="1"/>
        <v/>
      </c>
      <c r="I4" s="5">
        <f>IF(D4&gt;=Q3_Validation!$C$2,1,0)</f>
        <v>0</v>
      </c>
      <c r="J4" s="8" t="str">
        <f t="shared" si="2"/>
        <v/>
      </c>
      <c r="K4" s="5" t="str">
        <f t="shared" si="3"/>
        <v>excluded</v>
      </c>
      <c r="L4" s="5">
        <f t="shared" si="4"/>
        <v>0</v>
      </c>
      <c r="M4" s="5">
        <f t="shared" si="5"/>
        <v>0</v>
      </c>
    </row>
    <row r="5" spans="1:13">
      <c r="A5" s="5">
        <v>1711</v>
      </c>
      <c r="B5" s="5">
        <v>2</v>
      </c>
      <c r="C5" s="5" t="s">
        <v>63</v>
      </c>
      <c r="D5" s="5">
        <v>6</v>
      </c>
      <c r="E5" s="5">
        <v>0</v>
      </c>
      <c r="F5" s="8">
        <f t="shared" si="0"/>
        <v>0</v>
      </c>
      <c r="G5" s="5" t="str">
        <f>IF(COUNTIFS(Q3_SQL_Error_Concentration!$A:$A,A5,Q3_SQL_Error_Concentration!$E:$E,B5,Q3_SQL_Error_Concentration!$F:$F,C5)=0,"",SUMIFS(Q3_SQL_Error_Concentration!$I:$I,Q3_SQL_Error_Concentration!$A:$A,A5,Q3_SQL_Error_Concentration!$E:$E,B5,Q3_SQL_Error_Concentration!$F:$F,C5))</f>
        <v/>
      </c>
      <c r="H5" s="5" t="str">
        <f t="shared" si="1"/>
        <v/>
      </c>
      <c r="I5" s="5">
        <f>IF(D5&gt;=Q3_Validation!$C$2,1,0)</f>
        <v>0</v>
      </c>
      <c r="J5" s="8" t="str">
        <f t="shared" si="2"/>
        <v/>
      </c>
      <c r="K5" s="5" t="str">
        <f t="shared" si="3"/>
        <v>excluded</v>
      </c>
      <c r="L5" s="5">
        <f t="shared" si="4"/>
        <v>0</v>
      </c>
      <c r="M5" s="5">
        <f t="shared" si="5"/>
        <v>0</v>
      </c>
    </row>
    <row r="6" spans="1:13">
      <c r="A6" s="5">
        <v>1711</v>
      </c>
      <c r="B6" s="5">
        <v>2</v>
      </c>
      <c r="C6" s="5" t="s">
        <v>62</v>
      </c>
      <c r="D6" s="5">
        <v>12</v>
      </c>
      <c r="E6" s="5">
        <v>0</v>
      </c>
      <c r="F6" s="8">
        <f t="shared" si="0"/>
        <v>0</v>
      </c>
      <c r="G6" s="5" t="str">
        <f>IF(COUNTIFS(Q3_SQL_Error_Concentration!$A:$A,A6,Q3_SQL_Error_Concentration!$E:$E,B6,Q3_SQL_Error_Concentration!$F:$F,C6)=0,"",SUMIFS(Q3_SQL_Error_Concentration!$I:$I,Q3_SQL_Error_Concentration!$A:$A,A6,Q3_SQL_Error_Concentration!$E:$E,B6,Q3_SQL_Error_Concentration!$F:$F,C6))</f>
        <v/>
      </c>
      <c r="H6" s="5" t="str">
        <f t="shared" si="1"/>
        <v/>
      </c>
      <c r="I6" s="5">
        <f>IF(D6&gt;=Q3_Validation!$C$2,1,0)</f>
        <v>0</v>
      </c>
      <c r="J6" s="8" t="str">
        <f t="shared" si="2"/>
        <v/>
      </c>
      <c r="K6" s="5" t="str">
        <f t="shared" si="3"/>
        <v>excluded</v>
      </c>
      <c r="L6" s="5">
        <f t="shared" si="4"/>
        <v>0</v>
      </c>
      <c r="M6" s="5">
        <f t="shared" si="5"/>
        <v>0</v>
      </c>
    </row>
    <row r="7" spans="1:13">
      <c r="A7" s="5">
        <v>1711</v>
      </c>
      <c r="B7" s="5">
        <v>3</v>
      </c>
      <c r="C7" s="5" t="s">
        <v>63</v>
      </c>
      <c r="D7" s="5">
        <v>2</v>
      </c>
      <c r="E7" s="5">
        <v>0</v>
      </c>
      <c r="F7" s="8">
        <f t="shared" si="0"/>
        <v>0</v>
      </c>
      <c r="G7" s="5" t="str">
        <f>IF(COUNTIFS(Q3_SQL_Error_Concentration!$A:$A,A7,Q3_SQL_Error_Concentration!$E:$E,B7,Q3_SQL_Error_Concentration!$F:$F,C7)=0,"",SUMIFS(Q3_SQL_Error_Concentration!$I:$I,Q3_SQL_Error_Concentration!$A:$A,A7,Q3_SQL_Error_Concentration!$E:$E,B7,Q3_SQL_Error_Concentration!$F:$F,C7))</f>
        <v/>
      </c>
      <c r="H7" s="5" t="str">
        <f t="shared" si="1"/>
        <v/>
      </c>
      <c r="I7" s="5">
        <f>IF(D7&gt;=Q3_Validation!$C$2,1,0)</f>
        <v>0</v>
      </c>
      <c r="J7" s="8" t="str">
        <f t="shared" si="2"/>
        <v/>
      </c>
      <c r="K7" s="5" t="str">
        <f t="shared" si="3"/>
        <v>excluded</v>
      </c>
      <c r="L7" s="5">
        <f t="shared" si="4"/>
        <v>0</v>
      </c>
      <c r="M7" s="5">
        <f t="shared" si="5"/>
        <v>0</v>
      </c>
    </row>
    <row r="8" spans="1:13">
      <c r="A8" s="5">
        <v>1711</v>
      </c>
      <c r="B8" s="5">
        <v>3</v>
      </c>
      <c r="C8" s="5" t="s">
        <v>62</v>
      </c>
      <c r="D8" s="5">
        <v>6</v>
      </c>
      <c r="E8" s="5">
        <v>0</v>
      </c>
      <c r="F8" s="8">
        <f t="shared" si="0"/>
        <v>0</v>
      </c>
      <c r="G8" s="5" t="str">
        <f>IF(COUNTIFS(Q3_SQL_Error_Concentration!$A:$A,A8,Q3_SQL_Error_Concentration!$E:$E,B8,Q3_SQL_Error_Concentration!$F:$F,C8)=0,"",SUMIFS(Q3_SQL_Error_Concentration!$I:$I,Q3_SQL_Error_Concentration!$A:$A,A8,Q3_SQL_Error_Concentration!$E:$E,B8,Q3_SQL_Error_Concentration!$F:$F,C8))</f>
        <v/>
      </c>
      <c r="H8" s="5" t="str">
        <f t="shared" si="1"/>
        <v/>
      </c>
      <c r="I8" s="5">
        <f>IF(D8&gt;=Q3_Validation!$C$2,1,0)</f>
        <v>0</v>
      </c>
      <c r="J8" s="8" t="str">
        <f t="shared" si="2"/>
        <v/>
      </c>
      <c r="K8" s="5" t="str">
        <f t="shared" si="3"/>
        <v>excluded</v>
      </c>
      <c r="L8" s="5">
        <f t="shared" si="4"/>
        <v>0</v>
      </c>
      <c r="M8" s="5">
        <f t="shared" si="5"/>
        <v>0</v>
      </c>
    </row>
    <row r="9" spans="1:13">
      <c r="A9" s="5">
        <v>1711</v>
      </c>
      <c r="B9" s="5">
        <v>4</v>
      </c>
      <c r="C9" s="5" t="s">
        <v>63</v>
      </c>
      <c r="D9" s="5">
        <v>3</v>
      </c>
      <c r="E9" s="5">
        <v>0</v>
      </c>
      <c r="F9" s="8">
        <f t="shared" si="0"/>
        <v>0</v>
      </c>
      <c r="G9" s="5" t="str">
        <f>IF(COUNTIFS(Q3_SQL_Error_Concentration!$A:$A,A9,Q3_SQL_Error_Concentration!$E:$E,B9,Q3_SQL_Error_Concentration!$F:$F,C9)=0,"",SUMIFS(Q3_SQL_Error_Concentration!$I:$I,Q3_SQL_Error_Concentration!$A:$A,A9,Q3_SQL_Error_Concentration!$E:$E,B9,Q3_SQL_Error_Concentration!$F:$F,C9))</f>
        <v/>
      </c>
      <c r="H9" s="5" t="str">
        <f t="shared" si="1"/>
        <v/>
      </c>
      <c r="I9" s="5">
        <f>IF(D9&gt;=Q3_Validation!$C$2,1,0)</f>
        <v>0</v>
      </c>
      <c r="J9" s="8" t="str">
        <f t="shared" si="2"/>
        <v/>
      </c>
      <c r="K9" s="5" t="str">
        <f t="shared" si="3"/>
        <v>excluded</v>
      </c>
      <c r="L9" s="5">
        <f t="shared" si="4"/>
        <v>0</v>
      </c>
      <c r="M9" s="5">
        <f t="shared" si="5"/>
        <v>0</v>
      </c>
    </row>
    <row r="10" spans="1:13">
      <c r="A10" s="5">
        <v>1711</v>
      </c>
      <c r="B10" s="5">
        <v>4</v>
      </c>
      <c r="C10" s="5" t="s">
        <v>62</v>
      </c>
      <c r="D10" s="5">
        <v>6</v>
      </c>
      <c r="E10" s="5">
        <v>0</v>
      </c>
      <c r="F10" s="8">
        <f t="shared" si="0"/>
        <v>0</v>
      </c>
      <c r="G10" s="5" t="str">
        <f>IF(COUNTIFS(Q3_SQL_Error_Concentration!$A:$A,A10,Q3_SQL_Error_Concentration!$E:$E,B10,Q3_SQL_Error_Concentration!$F:$F,C10)=0,"",SUMIFS(Q3_SQL_Error_Concentration!$I:$I,Q3_SQL_Error_Concentration!$A:$A,A10,Q3_SQL_Error_Concentration!$E:$E,B10,Q3_SQL_Error_Concentration!$F:$F,C10))</f>
        <v/>
      </c>
      <c r="H10" s="5" t="str">
        <f t="shared" si="1"/>
        <v/>
      </c>
      <c r="I10" s="5">
        <f>IF(D10&gt;=Q3_Validation!$C$2,1,0)</f>
        <v>0</v>
      </c>
      <c r="J10" s="8" t="str">
        <f t="shared" si="2"/>
        <v/>
      </c>
      <c r="K10" s="5" t="str">
        <f t="shared" si="3"/>
        <v>excluded</v>
      </c>
      <c r="L10" s="5">
        <f t="shared" si="4"/>
        <v>0</v>
      </c>
      <c r="M10" s="5">
        <f t="shared" si="5"/>
        <v>0</v>
      </c>
    </row>
    <row r="11" spans="1:13">
      <c r="A11" s="5">
        <v>1711</v>
      </c>
      <c r="B11" s="5">
        <v>5</v>
      </c>
      <c r="C11" s="5" t="s">
        <v>63</v>
      </c>
      <c r="D11" s="5">
        <v>3</v>
      </c>
      <c r="E11" s="5">
        <v>0</v>
      </c>
      <c r="F11" s="8">
        <f t="shared" si="0"/>
        <v>0</v>
      </c>
      <c r="G11" s="5" t="str">
        <f>IF(COUNTIFS(Q3_SQL_Error_Concentration!$A:$A,A11,Q3_SQL_Error_Concentration!$E:$E,B11,Q3_SQL_Error_Concentration!$F:$F,C11)=0,"",SUMIFS(Q3_SQL_Error_Concentration!$I:$I,Q3_SQL_Error_Concentration!$A:$A,A11,Q3_SQL_Error_Concentration!$E:$E,B11,Q3_SQL_Error_Concentration!$F:$F,C11))</f>
        <v/>
      </c>
      <c r="H11" s="5" t="str">
        <f t="shared" si="1"/>
        <v/>
      </c>
      <c r="I11" s="5">
        <f>IF(D11&gt;=Q3_Validation!$C$2,1,0)</f>
        <v>0</v>
      </c>
      <c r="J11" s="8" t="str">
        <f t="shared" si="2"/>
        <v/>
      </c>
      <c r="K11" s="5" t="str">
        <f t="shared" si="3"/>
        <v>excluded</v>
      </c>
      <c r="L11" s="5">
        <f t="shared" si="4"/>
        <v>0</v>
      </c>
      <c r="M11" s="5">
        <f t="shared" si="5"/>
        <v>0</v>
      </c>
    </row>
    <row r="12" spans="1:13">
      <c r="A12" s="5">
        <v>1711</v>
      </c>
      <c r="B12" s="5">
        <v>5</v>
      </c>
      <c r="C12" s="5" t="s">
        <v>62</v>
      </c>
      <c r="D12" s="5">
        <v>6</v>
      </c>
      <c r="E12" s="5">
        <v>0</v>
      </c>
      <c r="F12" s="8">
        <f t="shared" si="0"/>
        <v>0</v>
      </c>
      <c r="G12" s="5" t="str">
        <f>IF(COUNTIFS(Q3_SQL_Error_Concentration!$A:$A,A12,Q3_SQL_Error_Concentration!$E:$E,B12,Q3_SQL_Error_Concentration!$F:$F,C12)=0,"",SUMIFS(Q3_SQL_Error_Concentration!$I:$I,Q3_SQL_Error_Concentration!$A:$A,A12,Q3_SQL_Error_Concentration!$E:$E,B12,Q3_SQL_Error_Concentration!$F:$F,C12))</f>
        <v/>
      </c>
      <c r="H12" s="5" t="str">
        <f t="shared" si="1"/>
        <v/>
      </c>
      <c r="I12" s="5">
        <f>IF(D12&gt;=Q3_Validation!$C$2,1,0)</f>
        <v>0</v>
      </c>
      <c r="J12" s="8" t="str">
        <f t="shared" si="2"/>
        <v/>
      </c>
      <c r="K12" s="5" t="str">
        <f t="shared" si="3"/>
        <v>excluded</v>
      </c>
      <c r="L12" s="5">
        <f t="shared" si="4"/>
        <v>0</v>
      </c>
      <c r="M12" s="5">
        <f t="shared" si="5"/>
        <v>0</v>
      </c>
    </row>
    <row r="13" spans="1:13">
      <c r="A13" s="5">
        <v>1711</v>
      </c>
      <c r="B13" s="5">
        <v>6</v>
      </c>
      <c r="C13" s="5" t="s">
        <v>63</v>
      </c>
      <c r="D13" s="5">
        <v>94</v>
      </c>
      <c r="E13" s="5">
        <v>2</v>
      </c>
      <c r="F13" s="8">
        <f t="shared" si="0"/>
        <v>2.1276595744680851</v>
      </c>
      <c r="G13" s="5" t="str">
        <f>IF(COUNTIFS(Q3_SQL_Error_Concentration!$A:$A,A13,Q3_SQL_Error_Concentration!$E:$E,B13,Q3_SQL_Error_Concentration!$F:$F,C13)=0,"",SUMIFS(Q3_SQL_Error_Concentration!$I:$I,Q3_SQL_Error_Concentration!$A:$A,A13,Q3_SQL_Error_Concentration!$E:$E,B13,Q3_SQL_Error_Concentration!$F:$F,C13))</f>
        <v/>
      </c>
      <c r="H13" s="5" t="str">
        <f t="shared" si="1"/>
        <v/>
      </c>
      <c r="I13" s="5">
        <f>IF(D13&gt;=Q3_Validation!$C$2,1,0)</f>
        <v>0</v>
      </c>
      <c r="J13" s="8" t="str">
        <f t="shared" si="2"/>
        <v/>
      </c>
      <c r="K13" s="5" t="str">
        <f t="shared" si="3"/>
        <v>excluded</v>
      </c>
      <c r="L13" s="5">
        <f t="shared" si="4"/>
        <v>0</v>
      </c>
      <c r="M13" s="5">
        <f t="shared" si="5"/>
        <v>0</v>
      </c>
    </row>
    <row r="14" spans="1:13">
      <c r="A14" s="5">
        <v>1711</v>
      </c>
      <c r="B14" s="5">
        <v>6</v>
      </c>
      <c r="C14" s="5" t="s">
        <v>62</v>
      </c>
      <c r="D14" s="5">
        <v>112</v>
      </c>
      <c r="E14" s="5">
        <v>6</v>
      </c>
      <c r="F14" s="8">
        <f t="shared" si="0"/>
        <v>5.3571428571428568</v>
      </c>
      <c r="G14" s="5" t="str">
        <f>IF(COUNTIFS(Q3_SQL_Error_Concentration!$A:$A,A14,Q3_SQL_Error_Concentration!$E:$E,B14,Q3_SQL_Error_Concentration!$F:$F,C14)=0,"",SUMIFS(Q3_SQL_Error_Concentration!$I:$I,Q3_SQL_Error_Concentration!$A:$A,A14,Q3_SQL_Error_Concentration!$E:$E,B14,Q3_SQL_Error_Concentration!$F:$F,C14))</f>
        <v/>
      </c>
      <c r="H14" s="5" t="str">
        <f t="shared" si="1"/>
        <v/>
      </c>
      <c r="I14" s="5">
        <f>IF(D14&gt;=Q3_Validation!$C$2,1,0)</f>
        <v>0</v>
      </c>
      <c r="J14" s="8" t="str">
        <f t="shared" si="2"/>
        <v/>
      </c>
      <c r="K14" s="5" t="str">
        <f t="shared" si="3"/>
        <v>excluded</v>
      </c>
      <c r="L14" s="5">
        <f t="shared" si="4"/>
        <v>0</v>
      </c>
      <c r="M14" s="5">
        <f t="shared" si="5"/>
        <v>0</v>
      </c>
    </row>
    <row r="15" spans="1:13">
      <c r="A15" s="5">
        <v>1711</v>
      </c>
      <c r="B15" s="5">
        <v>7</v>
      </c>
      <c r="C15" s="5" t="s">
        <v>63</v>
      </c>
      <c r="D15" s="5">
        <v>84</v>
      </c>
      <c r="E15" s="5">
        <v>0</v>
      </c>
      <c r="F15" s="8">
        <f t="shared" si="0"/>
        <v>0</v>
      </c>
      <c r="G15" s="5" t="str">
        <f>IF(COUNTIFS(Q3_SQL_Error_Concentration!$A:$A,A15,Q3_SQL_Error_Concentration!$E:$E,B15,Q3_SQL_Error_Concentration!$F:$F,C15)=0,"",SUMIFS(Q3_SQL_Error_Concentration!$I:$I,Q3_SQL_Error_Concentration!$A:$A,A15,Q3_SQL_Error_Concentration!$E:$E,B15,Q3_SQL_Error_Concentration!$F:$F,C15))</f>
        <v/>
      </c>
      <c r="H15" s="5" t="str">
        <f t="shared" si="1"/>
        <v/>
      </c>
      <c r="I15" s="5">
        <f>IF(D15&gt;=Q3_Validation!$C$2,1,0)</f>
        <v>0</v>
      </c>
      <c r="J15" s="8" t="str">
        <f t="shared" si="2"/>
        <v/>
      </c>
      <c r="K15" s="5" t="str">
        <f t="shared" si="3"/>
        <v>excluded</v>
      </c>
      <c r="L15" s="5">
        <f t="shared" si="4"/>
        <v>0</v>
      </c>
      <c r="M15" s="5">
        <f t="shared" si="5"/>
        <v>0</v>
      </c>
    </row>
    <row r="16" spans="1:13">
      <c r="A16" s="5">
        <v>1711</v>
      </c>
      <c r="B16" s="5">
        <v>7</v>
      </c>
      <c r="C16" s="5" t="s">
        <v>62</v>
      </c>
      <c r="D16" s="5">
        <v>143</v>
      </c>
      <c r="E16" s="5">
        <v>3</v>
      </c>
      <c r="F16" s="8">
        <f t="shared" si="0"/>
        <v>2.0979020979020979</v>
      </c>
      <c r="G16" s="5" t="str">
        <f>IF(COUNTIFS(Q3_SQL_Error_Concentration!$A:$A,A16,Q3_SQL_Error_Concentration!$E:$E,B16,Q3_SQL_Error_Concentration!$F:$F,C16)=0,"",SUMIFS(Q3_SQL_Error_Concentration!$I:$I,Q3_SQL_Error_Concentration!$A:$A,A16,Q3_SQL_Error_Concentration!$E:$E,B16,Q3_SQL_Error_Concentration!$F:$F,C16))</f>
        <v/>
      </c>
      <c r="H16" s="5" t="str">
        <f t="shared" si="1"/>
        <v/>
      </c>
      <c r="I16" s="5">
        <f>IF(D16&gt;=Q3_Validation!$C$2,1,0)</f>
        <v>0</v>
      </c>
      <c r="J16" s="8" t="str">
        <f t="shared" si="2"/>
        <v/>
      </c>
      <c r="K16" s="5" t="str">
        <f t="shared" si="3"/>
        <v>excluded</v>
      </c>
      <c r="L16" s="5">
        <f t="shared" si="4"/>
        <v>0</v>
      </c>
      <c r="M16" s="5">
        <f t="shared" si="5"/>
        <v>0</v>
      </c>
    </row>
    <row r="17" spans="1:13">
      <c r="A17" s="5">
        <v>1711</v>
      </c>
      <c r="B17" s="5">
        <v>8</v>
      </c>
      <c r="C17" s="5" t="s">
        <v>63</v>
      </c>
      <c r="D17" s="5">
        <v>76</v>
      </c>
      <c r="E17" s="5">
        <v>1</v>
      </c>
      <c r="F17" s="8">
        <f t="shared" si="0"/>
        <v>1.3157894736842106</v>
      </c>
      <c r="G17" s="5" t="str">
        <f>IF(COUNTIFS(Q3_SQL_Error_Concentration!$A:$A,A17,Q3_SQL_Error_Concentration!$E:$E,B17,Q3_SQL_Error_Concentration!$F:$F,C17)=0,"",SUMIFS(Q3_SQL_Error_Concentration!$I:$I,Q3_SQL_Error_Concentration!$A:$A,A17,Q3_SQL_Error_Concentration!$E:$E,B17,Q3_SQL_Error_Concentration!$F:$F,C17))</f>
        <v/>
      </c>
      <c r="H17" s="5" t="str">
        <f t="shared" si="1"/>
        <v/>
      </c>
      <c r="I17" s="5">
        <f>IF(D17&gt;=Q3_Validation!$C$2,1,0)</f>
        <v>0</v>
      </c>
      <c r="J17" s="8" t="str">
        <f t="shared" si="2"/>
        <v/>
      </c>
      <c r="K17" s="5" t="str">
        <f t="shared" si="3"/>
        <v>excluded</v>
      </c>
      <c r="L17" s="5">
        <f t="shared" si="4"/>
        <v>0</v>
      </c>
      <c r="M17" s="5">
        <f t="shared" si="5"/>
        <v>0</v>
      </c>
    </row>
    <row r="18" spans="1:13">
      <c r="A18" s="5">
        <v>1711</v>
      </c>
      <c r="B18" s="5">
        <v>8</v>
      </c>
      <c r="C18" s="5" t="s">
        <v>62</v>
      </c>
      <c r="D18" s="5">
        <v>151</v>
      </c>
      <c r="E18" s="5">
        <v>4</v>
      </c>
      <c r="F18" s="8">
        <f t="shared" si="0"/>
        <v>2.6490066225165565</v>
      </c>
      <c r="G18" s="5" t="str">
        <f>IF(COUNTIFS(Q3_SQL_Error_Concentration!$A:$A,A18,Q3_SQL_Error_Concentration!$E:$E,B18,Q3_SQL_Error_Concentration!$F:$F,C18)=0,"",SUMIFS(Q3_SQL_Error_Concentration!$I:$I,Q3_SQL_Error_Concentration!$A:$A,A18,Q3_SQL_Error_Concentration!$E:$E,B18,Q3_SQL_Error_Concentration!$F:$F,C18))</f>
        <v/>
      </c>
      <c r="H18" s="5" t="str">
        <f t="shared" si="1"/>
        <v/>
      </c>
      <c r="I18" s="5">
        <f>IF(D18&gt;=Q3_Validation!$C$2,1,0)</f>
        <v>0</v>
      </c>
      <c r="J18" s="8" t="str">
        <f t="shared" si="2"/>
        <v/>
      </c>
      <c r="K18" s="5" t="str">
        <f t="shared" si="3"/>
        <v>excluded</v>
      </c>
      <c r="L18" s="5">
        <f t="shared" si="4"/>
        <v>0</v>
      </c>
      <c r="M18" s="5">
        <f t="shared" si="5"/>
        <v>0</v>
      </c>
    </row>
    <row r="19" spans="1:13">
      <c r="A19" s="5">
        <v>1711</v>
      </c>
      <c r="B19" s="5">
        <v>9</v>
      </c>
      <c r="C19" s="5" t="s">
        <v>63</v>
      </c>
      <c r="D19" s="5">
        <v>76</v>
      </c>
      <c r="E19" s="5">
        <v>1</v>
      </c>
      <c r="F19" s="8">
        <f t="shared" si="0"/>
        <v>1.3157894736842106</v>
      </c>
      <c r="G19" s="5" t="str">
        <f>IF(COUNTIFS(Q3_SQL_Error_Concentration!$A:$A,A19,Q3_SQL_Error_Concentration!$E:$E,B19,Q3_SQL_Error_Concentration!$F:$F,C19)=0,"",SUMIFS(Q3_SQL_Error_Concentration!$I:$I,Q3_SQL_Error_Concentration!$A:$A,A19,Q3_SQL_Error_Concentration!$E:$E,B19,Q3_SQL_Error_Concentration!$F:$F,C19))</f>
        <v/>
      </c>
      <c r="H19" s="5" t="str">
        <f t="shared" si="1"/>
        <v/>
      </c>
      <c r="I19" s="5">
        <f>IF(D19&gt;=Q3_Validation!$C$2,1,0)</f>
        <v>0</v>
      </c>
      <c r="J19" s="8" t="str">
        <f t="shared" si="2"/>
        <v/>
      </c>
      <c r="K19" s="5" t="str">
        <f t="shared" si="3"/>
        <v>excluded</v>
      </c>
      <c r="L19" s="5">
        <f t="shared" si="4"/>
        <v>0</v>
      </c>
      <c r="M19" s="5">
        <f t="shared" si="5"/>
        <v>0</v>
      </c>
    </row>
    <row r="20" spans="1:13">
      <c r="A20" s="5">
        <v>1711</v>
      </c>
      <c r="B20" s="5">
        <v>9</v>
      </c>
      <c r="C20" s="5" t="s">
        <v>62</v>
      </c>
      <c r="D20" s="5">
        <v>103</v>
      </c>
      <c r="E20" s="5">
        <v>0</v>
      </c>
      <c r="F20" s="8">
        <f t="shared" si="0"/>
        <v>0</v>
      </c>
      <c r="G20" s="5" t="str">
        <f>IF(COUNTIFS(Q3_SQL_Error_Concentration!$A:$A,A20,Q3_SQL_Error_Concentration!$E:$E,B20,Q3_SQL_Error_Concentration!$F:$F,C20)=0,"",SUMIFS(Q3_SQL_Error_Concentration!$I:$I,Q3_SQL_Error_Concentration!$A:$A,A20,Q3_SQL_Error_Concentration!$E:$E,B20,Q3_SQL_Error_Concentration!$F:$F,C20))</f>
        <v/>
      </c>
      <c r="H20" s="5" t="str">
        <f t="shared" si="1"/>
        <v/>
      </c>
      <c r="I20" s="5">
        <f>IF(D20&gt;=Q3_Validation!$C$2,1,0)</f>
        <v>0</v>
      </c>
      <c r="J20" s="8" t="str">
        <f t="shared" si="2"/>
        <v/>
      </c>
      <c r="K20" s="5" t="str">
        <f t="shared" si="3"/>
        <v>excluded</v>
      </c>
      <c r="L20" s="5">
        <f t="shared" si="4"/>
        <v>0</v>
      </c>
      <c r="M20" s="5">
        <f t="shared" si="5"/>
        <v>0</v>
      </c>
    </row>
    <row r="21" spans="1:13">
      <c r="A21" s="5">
        <v>1711</v>
      </c>
      <c r="B21" s="5">
        <v>10</v>
      </c>
      <c r="C21" s="5" t="s">
        <v>63</v>
      </c>
      <c r="D21" s="5">
        <v>92</v>
      </c>
      <c r="E21" s="5">
        <v>0</v>
      </c>
      <c r="F21" s="8">
        <f t="shared" si="0"/>
        <v>0</v>
      </c>
      <c r="G21" s="5" t="str">
        <f>IF(COUNTIFS(Q3_SQL_Error_Concentration!$A:$A,A21,Q3_SQL_Error_Concentration!$E:$E,B21,Q3_SQL_Error_Concentration!$F:$F,C21)=0,"",SUMIFS(Q3_SQL_Error_Concentration!$I:$I,Q3_SQL_Error_Concentration!$A:$A,A21,Q3_SQL_Error_Concentration!$E:$E,B21,Q3_SQL_Error_Concentration!$F:$F,C21))</f>
        <v/>
      </c>
      <c r="H21" s="5" t="str">
        <f t="shared" si="1"/>
        <v/>
      </c>
      <c r="I21" s="5">
        <f>IF(D21&gt;=Q3_Validation!$C$2,1,0)</f>
        <v>0</v>
      </c>
      <c r="J21" s="8" t="str">
        <f t="shared" si="2"/>
        <v/>
      </c>
      <c r="K21" s="5" t="str">
        <f t="shared" si="3"/>
        <v>excluded</v>
      </c>
      <c r="L21" s="5">
        <f t="shared" si="4"/>
        <v>0</v>
      </c>
      <c r="M21" s="5">
        <f t="shared" si="5"/>
        <v>0</v>
      </c>
    </row>
    <row r="22" spans="1:13">
      <c r="A22" s="5">
        <v>1711</v>
      </c>
      <c r="B22" s="5">
        <v>10</v>
      </c>
      <c r="C22" s="5" t="s">
        <v>62</v>
      </c>
      <c r="D22" s="5">
        <v>136</v>
      </c>
      <c r="E22" s="5">
        <v>0</v>
      </c>
      <c r="F22" s="8">
        <f t="shared" si="0"/>
        <v>0</v>
      </c>
      <c r="G22" s="5" t="str">
        <f>IF(COUNTIFS(Q3_SQL_Error_Concentration!$A:$A,A22,Q3_SQL_Error_Concentration!$E:$E,B22,Q3_SQL_Error_Concentration!$F:$F,C22)=0,"",SUMIFS(Q3_SQL_Error_Concentration!$I:$I,Q3_SQL_Error_Concentration!$A:$A,A22,Q3_SQL_Error_Concentration!$E:$E,B22,Q3_SQL_Error_Concentration!$F:$F,C22))</f>
        <v/>
      </c>
      <c r="H22" s="5" t="str">
        <f t="shared" si="1"/>
        <v/>
      </c>
      <c r="I22" s="5">
        <f>IF(D22&gt;=Q3_Validation!$C$2,1,0)</f>
        <v>0</v>
      </c>
      <c r="J22" s="8" t="str">
        <f t="shared" si="2"/>
        <v/>
      </c>
      <c r="K22" s="5" t="str">
        <f t="shared" si="3"/>
        <v>excluded</v>
      </c>
      <c r="L22" s="5">
        <f t="shared" si="4"/>
        <v>0</v>
      </c>
      <c r="M22" s="5">
        <f t="shared" si="5"/>
        <v>0</v>
      </c>
    </row>
    <row r="23" spans="1:13">
      <c r="A23" s="5">
        <v>1711</v>
      </c>
      <c r="B23" s="5">
        <v>11</v>
      </c>
      <c r="C23" s="5" t="s">
        <v>63</v>
      </c>
      <c r="D23" s="5">
        <v>161</v>
      </c>
      <c r="E23" s="5">
        <v>6</v>
      </c>
      <c r="F23" s="8">
        <f t="shared" si="0"/>
        <v>3.7267080745341614</v>
      </c>
      <c r="G23" s="5" t="str">
        <f>IF(COUNTIFS(Q3_SQL_Error_Concentration!$A:$A,A23,Q3_SQL_Error_Concentration!$E:$E,B23,Q3_SQL_Error_Concentration!$F:$F,C23)=0,"",SUMIFS(Q3_SQL_Error_Concentration!$I:$I,Q3_SQL_Error_Concentration!$A:$A,A23,Q3_SQL_Error_Concentration!$E:$E,B23,Q3_SQL_Error_Concentration!$F:$F,C23))</f>
        <v/>
      </c>
      <c r="H23" s="5" t="str">
        <f t="shared" si="1"/>
        <v/>
      </c>
      <c r="I23" s="5">
        <f>IF(D23&gt;=Q3_Validation!$C$2,1,0)</f>
        <v>0</v>
      </c>
      <c r="J23" s="8" t="str">
        <f t="shared" si="2"/>
        <v/>
      </c>
      <c r="K23" s="5" t="str">
        <f t="shared" si="3"/>
        <v>excluded</v>
      </c>
      <c r="L23" s="5">
        <f t="shared" si="4"/>
        <v>0</v>
      </c>
      <c r="M23" s="5">
        <f t="shared" si="5"/>
        <v>0</v>
      </c>
    </row>
    <row r="24" spans="1:13">
      <c r="A24" s="5">
        <v>1711</v>
      </c>
      <c r="B24" s="5">
        <v>11</v>
      </c>
      <c r="C24" s="5" t="s">
        <v>62</v>
      </c>
      <c r="D24" s="5">
        <v>174</v>
      </c>
      <c r="E24" s="5">
        <v>3</v>
      </c>
      <c r="F24" s="8">
        <f t="shared" si="0"/>
        <v>1.7241379310344827</v>
      </c>
      <c r="G24" s="5" t="str">
        <f>IF(COUNTIFS(Q3_SQL_Error_Concentration!$A:$A,A24,Q3_SQL_Error_Concentration!$E:$E,B24,Q3_SQL_Error_Concentration!$F:$F,C24)=0,"",SUMIFS(Q3_SQL_Error_Concentration!$I:$I,Q3_SQL_Error_Concentration!$A:$A,A24,Q3_SQL_Error_Concentration!$E:$E,B24,Q3_SQL_Error_Concentration!$F:$F,C24))</f>
        <v/>
      </c>
      <c r="H24" s="5" t="str">
        <f t="shared" si="1"/>
        <v/>
      </c>
      <c r="I24" s="5">
        <f>IF(D24&gt;=Q3_Validation!$C$2,1,0)</f>
        <v>0</v>
      </c>
      <c r="J24" s="8" t="str">
        <f t="shared" si="2"/>
        <v/>
      </c>
      <c r="K24" s="5" t="str">
        <f t="shared" si="3"/>
        <v>excluded</v>
      </c>
      <c r="L24" s="5">
        <f t="shared" si="4"/>
        <v>0</v>
      </c>
      <c r="M24" s="5">
        <f t="shared" si="5"/>
        <v>0</v>
      </c>
    </row>
    <row r="25" spans="1:13">
      <c r="A25" s="5">
        <v>1711</v>
      </c>
      <c r="B25" s="5">
        <v>12</v>
      </c>
      <c r="C25" s="5" t="s">
        <v>63</v>
      </c>
      <c r="D25" s="5">
        <v>115</v>
      </c>
      <c r="E25" s="5">
        <v>4</v>
      </c>
      <c r="F25" s="8">
        <f t="shared" si="0"/>
        <v>3.4782608695652173</v>
      </c>
      <c r="G25" s="5" t="str">
        <f>IF(COUNTIFS(Q3_SQL_Error_Concentration!$A:$A,A25,Q3_SQL_Error_Concentration!$E:$E,B25,Q3_SQL_Error_Concentration!$F:$F,C25)=0,"",SUMIFS(Q3_SQL_Error_Concentration!$I:$I,Q3_SQL_Error_Concentration!$A:$A,A25,Q3_SQL_Error_Concentration!$E:$E,B25,Q3_SQL_Error_Concentration!$F:$F,C25))</f>
        <v/>
      </c>
      <c r="H25" s="5" t="str">
        <f t="shared" si="1"/>
        <v/>
      </c>
      <c r="I25" s="5">
        <f>IF(D25&gt;=Q3_Validation!$C$2,1,0)</f>
        <v>0</v>
      </c>
      <c r="J25" s="8" t="str">
        <f t="shared" si="2"/>
        <v/>
      </c>
      <c r="K25" s="5" t="str">
        <f t="shared" si="3"/>
        <v>excluded</v>
      </c>
      <c r="L25" s="5">
        <f t="shared" si="4"/>
        <v>0</v>
      </c>
      <c r="M25" s="5">
        <f t="shared" si="5"/>
        <v>0</v>
      </c>
    </row>
    <row r="26" spans="1:13">
      <c r="A26" s="5">
        <v>1711</v>
      </c>
      <c r="B26" s="5">
        <v>12</v>
      </c>
      <c r="C26" s="5" t="s">
        <v>62</v>
      </c>
      <c r="D26" s="5">
        <v>130</v>
      </c>
      <c r="E26" s="5">
        <v>1</v>
      </c>
      <c r="F26" s="8">
        <f t="shared" si="0"/>
        <v>0.76923076923076927</v>
      </c>
      <c r="G26" s="5" t="str">
        <f>IF(COUNTIFS(Q3_SQL_Error_Concentration!$A:$A,A26,Q3_SQL_Error_Concentration!$E:$E,B26,Q3_SQL_Error_Concentration!$F:$F,C26)=0,"",SUMIFS(Q3_SQL_Error_Concentration!$I:$I,Q3_SQL_Error_Concentration!$A:$A,A26,Q3_SQL_Error_Concentration!$E:$E,B26,Q3_SQL_Error_Concentration!$F:$F,C26))</f>
        <v/>
      </c>
      <c r="H26" s="5" t="str">
        <f t="shared" si="1"/>
        <v/>
      </c>
      <c r="I26" s="5">
        <f>IF(D26&gt;=Q3_Validation!$C$2,1,0)</f>
        <v>0</v>
      </c>
      <c r="J26" s="8" t="str">
        <f t="shared" si="2"/>
        <v/>
      </c>
      <c r="K26" s="5" t="str">
        <f t="shared" si="3"/>
        <v>excluded</v>
      </c>
      <c r="L26" s="5">
        <f t="shared" si="4"/>
        <v>0</v>
      </c>
      <c r="M26" s="5">
        <f t="shared" si="5"/>
        <v>0</v>
      </c>
    </row>
    <row r="27" spans="1:13">
      <c r="A27" s="5">
        <v>1711</v>
      </c>
      <c r="B27" s="5">
        <v>13</v>
      </c>
      <c r="C27" s="5" t="s">
        <v>63</v>
      </c>
      <c r="D27" s="5">
        <v>116</v>
      </c>
      <c r="E27" s="5">
        <v>1</v>
      </c>
      <c r="F27" s="8">
        <f t="shared" si="0"/>
        <v>0.86206896551724133</v>
      </c>
      <c r="G27" s="5" t="str">
        <f>IF(COUNTIFS(Q3_SQL_Error_Concentration!$A:$A,A27,Q3_SQL_Error_Concentration!$E:$E,B27,Q3_SQL_Error_Concentration!$F:$F,C27)=0,"",SUMIFS(Q3_SQL_Error_Concentration!$I:$I,Q3_SQL_Error_Concentration!$A:$A,A27,Q3_SQL_Error_Concentration!$E:$E,B27,Q3_SQL_Error_Concentration!$F:$F,C27))</f>
        <v/>
      </c>
      <c r="H27" s="5" t="str">
        <f t="shared" si="1"/>
        <v/>
      </c>
      <c r="I27" s="5">
        <f>IF(D27&gt;=Q3_Validation!$C$2,1,0)</f>
        <v>0</v>
      </c>
      <c r="J27" s="8" t="str">
        <f t="shared" si="2"/>
        <v/>
      </c>
      <c r="K27" s="5" t="str">
        <f t="shared" si="3"/>
        <v>excluded</v>
      </c>
      <c r="L27" s="5">
        <f t="shared" si="4"/>
        <v>0</v>
      </c>
      <c r="M27" s="5">
        <f t="shared" si="5"/>
        <v>0</v>
      </c>
    </row>
    <row r="28" spans="1:13">
      <c r="A28" s="5">
        <v>1711</v>
      </c>
      <c r="B28" s="5">
        <v>13</v>
      </c>
      <c r="C28" s="5" t="s">
        <v>62</v>
      </c>
      <c r="D28" s="5">
        <v>168</v>
      </c>
      <c r="E28" s="5">
        <v>4</v>
      </c>
      <c r="F28" s="8">
        <f t="shared" si="0"/>
        <v>2.3809523809523809</v>
      </c>
      <c r="G28" s="5" t="str">
        <f>IF(COUNTIFS(Q3_SQL_Error_Concentration!$A:$A,A28,Q3_SQL_Error_Concentration!$E:$E,B28,Q3_SQL_Error_Concentration!$F:$F,C28)=0,"",SUMIFS(Q3_SQL_Error_Concentration!$I:$I,Q3_SQL_Error_Concentration!$A:$A,A28,Q3_SQL_Error_Concentration!$E:$E,B28,Q3_SQL_Error_Concentration!$F:$F,C28))</f>
        <v/>
      </c>
      <c r="H28" s="5" t="str">
        <f t="shared" si="1"/>
        <v/>
      </c>
      <c r="I28" s="5">
        <f>IF(D28&gt;=Q3_Validation!$C$2,1,0)</f>
        <v>0</v>
      </c>
      <c r="J28" s="8" t="str">
        <f t="shared" si="2"/>
        <v/>
      </c>
      <c r="K28" s="5" t="str">
        <f t="shared" si="3"/>
        <v>excluded</v>
      </c>
      <c r="L28" s="5">
        <f t="shared" si="4"/>
        <v>0</v>
      </c>
      <c r="M28" s="5">
        <f t="shared" si="5"/>
        <v>0</v>
      </c>
    </row>
    <row r="29" spans="1:13">
      <c r="A29" s="5">
        <v>1711</v>
      </c>
      <c r="B29" s="5">
        <v>14</v>
      </c>
      <c r="C29" s="5" t="s">
        <v>63</v>
      </c>
      <c r="D29" s="5">
        <v>105</v>
      </c>
      <c r="E29" s="5">
        <v>1</v>
      </c>
      <c r="F29" s="8">
        <f t="shared" si="0"/>
        <v>0.95238095238095233</v>
      </c>
      <c r="G29" s="5" t="str">
        <f>IF(COUNTIFS(Q3_SQL_Error_Concentration!$A:$A,A29,Q3_SQL_Error_Concentration!$E:$E,B29,Q3_SQL_Error_Concentration!$F:$F,C29)=0,"",SUMIFS(Q3_SQL_Error_Concentration!$I:$I,Q3_SQL_Error_Concentration!$A:$A,A29,Q3_SQL_Error_Concentration!$E:$E,B29,Q3_SQL_Error_Concentration!$F:$F,C29))</f>
        <v/>
      </c>
      <c r="H29" s="5" t="str">
        <f t="shared" si="1"/>
        <v/>
      </c>
      <c r="I29" s="5">
        <f>IF(D29&gt;=Q3_Validation!$C$2,1,0)</f>
        <v>0</v>
      </c>
      <c r="J29" s="8" t="str">
        <f t="shared" si="2"/>
        <v/>
      </c>
      <c r="K29" s="5" t="str">
        <f t="shared" si="3"/>
        <v>excluded</v>
      </c>
      <c r="L29" s="5">
        <f t="shared" si="4"/>
        <v>0</v>
      </c>
      <c r="M29" s="5">
        <f t="shared" si="5"/>
        <v>0</v>
      </c>
    </row>
    <row r="30" spans="1:13">
      <c r="A30" s="5">
        <v>1711</v>
      </c>
      <c r="B30" s="5">
        <v>14</v>
      </c>
      <c r="C30" s="5" t="s">
        <v>62</v>
      </c>
      <c r="D30" s="5">
        <v>164</v>
      </c>
      <c r="E30" s="5">
        <v>7</v>
      </c>
      <c r="F30" s="8">
        <f t="shared" si="0"/>
        <v>4.2682926829268295</v>
      </c>
      <c r="G30" s="5" t="str">
        <f>IF(COUNTIFS(Q3_SQL_Error_Concentration!$A:$A,A30,Q3_SQL_Error_Concentration!$E:$E,B30,Q3_SQL_Error_Concentration!$F:$F,C30)=0,"",SUMIFS(Q3_SQL_Error_Concentration!$I:$I,Q3_SQL_Error_Concentration!$A:$A,A30,Q3_SQL_Error_Concentration!$E:$E,B30,Q3_SQL_Error_Concentration!$F:$F,C30))</f>
        <v/>
      </c>
      <c r="H30" s="5" t="str">
        <f t="shared" si="1"/>
        <v/>
      </c>
      <c r="I30" s="5">
        <f>IF(D30&gt;=Q3_Validation!$C$2,1,0)</f>
        <v>0</v>
      </c>
      <c r="J30" s="8" t="str">
        <f t="shared" si="2"/>
        <v/>
      </c>
      <c r="K30" s="5" t="str">
        <f t="shared" si="3"/>
        <v>excluded</v>
      </c>
      <c r="L30" s="5">
        <f t="shared" si="4"/>
        <v>0</v>
      </c>
      <c r="M30" s="5">
        <f t="shared" si="5"/>
        <v>0</v>
      </c>
    </row>
    <row r="31" spans="1:13">
      <c r="A31" s="5">
        <v>1711</v>
      </c>
      <c r="B31" s="5">
        <v>15</v>
      </c>
      <c r="C31" s="5" t="s">
        <v>63</v>
      </c>
      <c r="D31" s="5">
        <v>97</v>
      </c>
      <c r="E31" s="5">
        <v>0</v>
      </c>
      <c r="F31" s="8">
        <f t="shared" si="0"/>
        <v>0</v>
      </c>
      <c r="G31" s="5" t="str">
        <f>IF(COUNTIFS(Q3_SQL_Error_Concentration!$A:$A,A31,Q3_SQL_Error_Concentration!$E:$E,B31,Q3_SQL_Error_Concentration!$F:$F,C31)=0,"",SUMIFS(Q3_SQL_Error_Concentration!$I:$I,Q3_SQL_Error_Concentration!$A:$A,A31,Q3_SQL_Error_Concentration!$E:$E,B31,Q3_SQL_Error_Concentration!$F:$F,C31))</f>
        <v/>
      </c>
      <c r="H31" s="5" t="str">
        <f t="shared" si="1"/>
        <v/>
      </c>
      <c r="I31" s="5">
        <f>IF(D31&gt;=Q3_Validation!$C$2,1,0)</f>
        <v>0</v>
      </c>
      <c r="J31" s="8" t="str">
        <f t="shared" si="2"/>
        <v/>
      </c>
      <c r="K31" s="5" t="str">
        <f t="shared" si="3"/>
        <v>excluded</v>
      </c>
      <c r="L31" s="5">
        <f t="shared" si="4"/>
        <v>0</v>
      </c>
      <c r="M31" s="5">
        <f t="shared" si="5"/>
        <v>0</v>
      </c>
    </row>
    <row r="32" spans="1:13">
      <c r="A32" s="5">
        <v>1711</v>
      </c>
      <c r="B32" s="5">
        <v>15</v>
      </c>
      <c r="C32" s="5" t="s">
        <v>62</v>
      </c>
      <c r="D32" s="5">
        <v>130</v>
      </c>
      <c r="E32" s="5">
        <v>3</v>
      </c>
      <c r="F32" s="8">
        <f t="shared" si="0"/>
        <v>2.3076923076923075</v>
      </c>
      <c r="G32" s="5" t="str">
        <f>IF(COUNTIFS(Q3_SQL_Error_Concentration!$A:$A,A32,Q3_SQL_Error_Concentration!$E:$E,B32,Q3_SQL_Error_Concentration!$F:$F,C32)=0,"",SUMIFS(Q3_SQL_Error_Concentration!$I:$I,Q3_SQL_Error_Concentration!$A:$A,A32,Q3_SQL_Error_Concentration!$E:$E,B32,Q3_SQL_Error_Concentration!$F:$F,C32))</f>
        <v/>
      </c>
      <c r="H32" s="5" t="str">
        <f t="shared" si="1"/>
        <v/>
      </c>
      <c r="I32" s="5">
        <f>IF(D32&gt;=Q3_Validation!$C$2,1,0)</f>
        <v>0</v>
      </c>
      <c r="J32" s="8" t="str">
        <f t="shared" si="2"/>
        <v/>
      </c>
      <c r="K32" s="5" t="str">
        <f t="shared" si="3"/>
        <v>excluded</v>
      </c>
      <c r="L32" s="5">
        <f t="shared" si="4"/>
        <v>0</v>
      </c>
      <c r="M32" s="5">
        <f t="shared" si="5"/>
        <v>0</v>
      </c>
    </row>
    <row r="33" spans="1:13">
      <c r="A33" s="5">
        <v>1711</v>
      </c>
      <c r="B33" s="5">
        <v>16</v>
      </c>
      <c r="C33" s="5" t="s">
        <v>63</v>
      </c>
      <c r="D33" s="5">
        <v>123</v>
      </c>
      <c r="E33" s="5">
        <v>4</v>
      </c>
      <c r="F33" s="8">
        <f t="shared" si="0"/>
        <v>3.2520325203252032</v>
      </c>
      <c r="G33" s="5" t="str">
        <f>IF(COUNTIFS(Q3_SQL_Error_Concentration!$A:$A,A33,Q3_SQL_Error_Concentration!$E:$E,B33,Q3_SQL_Error_Concentration!$F:$F,C33)=0,"",SUMIFS(Q3_SQL_Error_Concentration!$I:$I,Q3_SQL_Error_Concentration!$A:$A,A33,Q3_SQL_Error_Concentration!$E:$E,B33,Q3_SQL_Error_Concentration!$F:$F,C33))</f>
        <v/>
      </c>
      <c r="H33" s="5" t="str">
        <f t="shared" si="1"/>
        <v/>
      </c>
      <c r="I33" s="5">
        <f>IF(D33&gt;=Q3_Validation!$C$2,1,0)</f>
        <v>0</v>
      </c>
      <c r="J33" s="8" t="str">
        <f t="shared" si="2"/>
        <v/>
      </c>
      <c r="K33" s="5" t="str">
        <f t="shared" si="3"/>
        <v>excluded</v>
      </c>
      <c r="L33" s="5">
        <f t="shared" si="4"/>
        <v>0</v>
      </c>
      <c r="M33" s="5">
        <f t="shared" si="5"/>
        <v>0</v>
      </c>
    </row>
    <row r="34" spans="1:13">
      <c r="A34" s="5">
        <v>1711</v>
      </c>
      <c r="B34" s="5">
        <v>16</v>
      </c>
      <c r="C34" s="5" t="s">
        <v>62</v>
      </c>
      <c r="D34" s="5">
        <v>175</v>
      </c>
      <c r="E34" s="5">
        <v>2</v>
      </c>
      <c r="F34" s="8">
        <f t="shared" si="0"/>
        <v>1.1428571428571428</v>
      </c>
      <c r="G34" s="5" t="str">
        <f>IF(COUNTIFS(Q3_SQL_Error_Concentration!$A:$A,A34,Q3_SQL_Error_Concentration!$E:$E,B34,Q3_SQL_Error_Concentration!$F:$F,C34)=0,"",SUMIFS(Q3_SQL_Error_Concentration!$I:$I,Q3_SQL_Error_Concentration!$A:$A,A34,Q3_SQL_Error_Concentration!$E:$E,B34,Q3_SQL_Error_Concentration!$F:$F,C34))</f>
        <v/>
      </c>
      <c r="H34" s="5" t="str">
        <f t="shared" si="1"/>
        <v/>
      </c>
      <c r="I34" s="5">
        <f>IF(D34&gt;=Q3_Validation!$C$2,1,0)</f>
        <v>0</v>
      </c>
      <c r="J34" s="8" t="str">
        <f t="shared" si="2"/>
        <v/>
      </c>
      <c r="K34" s="5" t="str">
        <f t="shared" si="3"/>
        <v>excluded</v>
      </c>
      <c r="L34" s="5">
        <f t="shared" si="4"/>
        <v>0</v>
      </c>
      <c r="M34" s="5">
        <f t="shared" si="5"/>
        <v>0</v>
      </c>
    </row>
    <row r="35" spans="1:13">
      <c r="A35" s="5">
        <v>1711</v>
      </c>
      <c r="B35" s="5">
        <v>17</v>
      </c>
      <c r="C35" s="5" t="s">
        <v>63</v>
      </c>
      <c r="D35" s="5">
        <v>31</v>
      </c>
      <c r="E35" s="5">
        <v>2</v>
      </c>
      <c r="F35" s="8">
        <f t="shared" si="0"/>
        <v>6.4516129032258061</v>
      </c>
      <c r="G35" s="5" t="str">
        <f>IF(COUNTIFS(Q3_SQL_Error_Concentration!$A:$A,A35,Q3_SQL_Error_Concentration!$E:$E,B35,Q3_SQL_Error_Concentration!$F:$F,C35)=0,"",SUMIFS(Q3_SQL_Error_Concentration!$I:$I,Q3_SQL_Error_Concentration!$A:$A,A35,Q3_SQL_Error_Concentration!$E:$E,B35,Q3_SQL_Error_Concentration!$F:$F,C35))</f>
        <v/>
      </c>
      <c r="H35" s="5" t="str">
        <f t="shared" si="1"/>
        <v/>
      </c>
      <c r="I35" s="5">
        <f>IF(D35&gt;=Q3_Validation!$C$2,1,0)</f>
        <v>0</v>
      </c>
      <c r="J35" s="8" t="str">
        <f t="shared" si="2"/>
        <v/>
      </c>
      <c r="K35" s="5" t="str">
        <f t="shared" si="3"/>
        <v>excluded</v>
      </c>
      <c r="L35" s="5">
        <f t="shared" si="4"/>
        <v>0</v>
      </c>
      <c r="M35" s="5">
        <f t="shared" si="5"/>
        <v>0</v>
      </c>
    </row>
    <row r="36" spans="1:13">
      <c r="A36" s="5">
        <v>1711</v>
      </c>
      <c r="B36" s="5">
        <v>17</v>
      </c>
      <c r="C36" s="5" t="s">
        <v>62</v>
      </c>
      <c r="D36" s="5">
        <v>36</v>
      </c>
      <c r="E36" s="5">
        <v>1</v>
      </c>
      <c r="F36" s="8">
        <f t="shared" si="0"/>
        <v>2.7777777777777777</v>
      </c>
      <c r="G36" s="5" t="str">
        <f>IF(COUNTIFS(Q3_SQL_Error_Concentration!$A:$A,A36,Q3_SQL_Error_Concentration!$E:$E,B36,Q3_SQL_Error_Concentration!$F:$F,C36)=0,"",SUMIFS(Q3_SQL_Error_Concentration!$I:$I,Q3_SQL_Error_Concentration!$A:$A,A36,Q3_SQL_Error_Concentration!$E:$E,B36,Q3_SQL_Error_Concentration!$F:$F,C36))</f>
        <v/>
      </c>
      <c r="H36" s="5" t="str">
        <f t="shared" si="1"/>
        <v/>
      </c>
      <c r="I36" s="5">
        <f>IF(D36&gt;=Q3_Validation!$C$2,1,0)</f>
        <v>0</v>
      </c>
      <c r="J36" s="8" t="str">
        <f t="shared" si="2"/>
        <v/>
      </c>
      <c r="K36" s="5" t="str">
        <f t="shared" si="3"/>
        <v>excluded</v>
      </c>
      <c r="L36" s="5">
        <f t="shared" si="4"/>
        <v>0</v>
      </c>
      <c r="M36" s="5">
        <f t="shared" si="5"/>
        <v>0</v>
      </c>
    </row>
    <row r="37" spans="1:13">
      <c r="A37" s="5">
        <v>1711</v>
      </c>
      <c r="B37" s="5">
        <v>18</v>
      </c>
      <c r="C37" s="5" t="s">
        <v>63</v>
      </c>
      <c r="D37" s="5">
        <v>25</v>
      </c>
      <c r="E37" s="5">
        <v>0</v>
      </c>
      <c r="F37" s="8">
        <f t="shared" si="0"/>
        <v>0</v>
      </c>
      <c r="G37" s="5" t="str">
        <f>IF(COUNTIFS(Q3_SQL_Error_Concentration!$A:$A,A37,Q3_SQL_Error_Concentration!$E:$E,B37,Q3_SQL_Error_Concentration!$F:$F,C37)=0,"",SUMIFS(Q3_SQL_Error_Concentration!$I:$I,Q3_SQL_Error_Concentration!$A:$A,A37,Q3_SQL_Error_Concentration!$E:$E,B37,Q3_SQL_Error_Concentration!$F:$F,C37))</f>
        <v/>
      </c>
      <c r="H37" s="5" t="str">
        <f t="shared" si="1"/>
        <v/>
      </c>
      <c r="I37" s="5">
        <f>IF(D37&gt;=Q3_Validation!$C$2,1,0)</f>
        <v>0</v>
      </c>
      <c r="J37" s="8" t="str">
        <f t="shared" si="2"/>
        <v/>
      </c>
      <c r="K37" s="5" t="str">
        <f t="shared" si="3"/>
        <v>excluded</v>
      </c>
      <c r="L37" s="5">
        <f t="shared" si="4"/>
        <v>0</v>
      </c>
      <c r="M37" s="5">
        <f t="shared" si="5"/>
        <v>0</v>
      </c>
    </row>
    <row r="38" spans="1:13">
      <c r="A38" s="5">
        <v>1711</v>
      </c>
      <c r="B38" s="5">
        <v>18</v>
      </c>
      <c r="C38" s="5" t="s">
        <v>62</v>
      </c>
      <c r="D38" s="5">
        <v>34</v>
      </c>
      <c r="E38" s="5">
        <v>0</v>
      </c>
      <c r="F38" s="8">
        <f t="shared" si="0"/>
        <v>0</v>
      </c>
      <c r="G38" s="5" t="str">
        <f>IF(COUNTIFS(Q3_SQL_Error_Concentration!$A:$A,A38,Q3_SQL_Error_Concentration!$E:$E,B38,Q3_SQL_Error_Concentration!$F:$F,C38)=0,"",SUMIFS(Q3_SQL_Error_Concentration!$I:$I,Q3_SQL_Error_Concentration!$A:$A,A38,Q3_SQL_Error_Concentration!$E:$E,B38,Q3_SQL_Error_Concentration!$F:$F,C38))</f>
        <v/>
      </c>
      <c r="H38" s="5" t="str">
        <f t="shared" si="1"/>
        <v/>
      </c>
      <c r="I38" s="5">
        <f>IF(D38&gt;=Q3_Validation!$C$2,1,0)</f>
        <v>0</v>
      </c>
      <c r="J38" s="8" t="str">
        <f t="shared" si="2"/>
        <v/>
      </c>
      <c r="K38" s="5" t="str">
        <f t="shared" si="3"/>
        <v>excluded</v>
      </c>
      <c r="L38" s="5">
        <f t="shared" si="4"/>
        <v>0</v>
      </c>
      <c r="M38" s="5">
        <f t="shared" si="5"/>
        <v>0</v>
      </c>
    </row>
    <row r="39" spans="1:13">
      <c r="A39" s="5">
        <v>1711</v>
      </c>
      <c r="B39" s="5">
        <v>19</v>
      </c>
      <c r="C39" s="5" t="s">
        <v>63</v>
      </c>
      <c r="D39" s="5">
        <v>26</v>
      </c>
      <c r="E39" s="5">
        <v>3</v>
      </c>
      <c r="F39" s="8">
        <f t="shared" si="0"/>
        <v>11.538461538461538</v>
      </c>
      <c r="G39" s="5" t="str">
        <f>IF(COUNTIFS(Q3_SQL_Error_Concentration!$A:$A,A39,Q3_SQL_Error_Concentration!$E:$E,B39,Q3_SQL_Error_Concentration!$F:$F,C39)=0,"",SUMIFS(Q3_SQL_Error_Concentration!$I:$I,Q3_SQL_Error_Concentration!$A:$A,A39,Q3_SQL_Error_Concentration!$E:$E,B39,Q3_SQL_Error_Concentration!$F:$F,C39))</f>
        <v/>
      </c>
      <c r="H39" s="5" t="str">
        <f t="shared" si="1"/>
        <v/>
      </c>
      <c r="I39" s="5">
        <f>IF(D39&gt;=Q3_Validation!$C$2,1,0)</f>
        <v>0</v>
      </c>
      <c r="J39" s="8" t="str">
        <f t="shared" si="2"/>
        <v/>
      </c>
      <c r="K39" s="5" t="str">
        <f t="shared" si="3"/>
        <v>excluded</v>
      </c>
      <c r="L39" s="5">
        <f t="shared" si="4"/>
        <v>0</v>
      </c>
      <c r="M39" s="5">
        <f t="shared" si="5"/>
        <v>0</v>
      </c>
    </row>
    <row r="40" spans="1:13">
      <c r="A40" s="5">
        <v>1711</v>
      </c>
      <c r="B40" s="5">
        <v>19</v>
      </c>
      <c r="C40" s="5" t="s">
        <v>62</v>
      </c>
      <c r="D40" s="5">
        <v>38</v>
      </c>
      <c r="E40" s="5">
        <v>1</v>
      </c>
      <c r="F40" s="8">
        <f t="shared" si="0"/>
        <v>2.6315789473684212</v>
      </c>
      <c r="G40" s="5" t="str">
        <f>IF(COUNTIFS(Q3_SQL_Error_Concentration!$A:$A,A40,Q3_SQL_Error_Concentration!$E:$E,B40,Q3_SQL_Error_Concentration!$F:$F,C40)=0,"",SUMIFS(Q3_SQL_Error_Concentration!$I:$I,Q3_SQL_Error_Concentration!$A:$A,A40,Q3_SQL_Error_Concentration!$E:$E,B40,Q3_SQL_Error_Concentration!$F:$F,C40))</f>
        <v/>
      </c>
      <c r="H40" s="5" t="str">
        <f t="shared" si="1"/>
        <v/>
      </c>
      <c r="I40" s="5">
        <f>IF(D40&gt;=Q3_Validation!$C$2,1,0)</f>
        <v>0</v>
      </c>
      <c r="J40" s="8" t="str">
        <f t="shared" si="2"/>
        <v/>
      </c>
      <c r="K40" s="5" t="str">
        <f t="shared" si="3"/>
        <v>excluded</v>
      </c>
      <c r="L40" s="5">
        <f t="shared" si="4"/>
        <v>0</v>
      </c>
      <c r="M40" s="5">
        <f t="shared" si="5"/>
        <v>0</v>
      </c>
    </row>
    <row r="41" spans="1:13">
      <c r="A41" s="5">
        <v>1711</v>
      </c>
      <c r="B41" s="5">
        <v>20</v>
      </c>
      <c r="C41" s="5" t="s">
        <v>63</v>
      </c>
      <c r="D41" s="5">
        <v>15</v>
      </c>
      <c r="E41" s="5">
        <v>1</v>
      </c>
      <c r="F41" s="8">
        <f t="shared" si="0"/>
        <v>6.666666666666667</v>
      </c>
      <c r="G41" s="5" t="str">
        <f>IF(COUNTIFS(Q3_SQL_Error_Concentration!$A:$A,A41,Q3_SQL_Error_Concentration!$E:$E,B41,Q3_SQL_Error_Concentration!$F:$F,C41)=0,"",SUMIFS(Q3_SQL_Error_Concentration!$I:$I,Q3_SQL_Error_Concentration!$A:$A,A41,Q3_SQL_Error_Concentration!$E:$E,B41,Q3_SQL_Error_Concentration!$F:$F,C41))</f>
        <v/>
      </c>
      <c r="H41" s="5" t="str">
        <f t="shared" si="1"/>
        <v/>
      </c>
      <c r="I41" s="5">
        <f>IF(D41&gt;=Q3_Validation!$C$2,1,0)</f>
        <v>0</v>
      </c>
      <c r="J41" s="8" t="str">
        <f t="shared" si="2"/>
        <v/>
      </c>
      <c r="K41" s="5" t="str">
        <f t="shared" si="3"/>
        <v>excluded</v>
      </c>
      <c r="L41" s="5">
        <f t="shared" si="4"/>
        <v>0</v>
      </c>
      <c r="M41" s="5">
        <f t="shared" si="5"/>
        <v>0</v>
      </c>
    </row>
    <row r="42" spans="1:13">
      <c r="A42" s="5">
        <v>1711</v>
      </c>
      <c r="B42" s="5">
        <v>20</v>
      </c>
      <c r="C42" s="5" t="s">
        <v>62</v>
      </c>
      <c r="D42" s="5">
        <v>31</v>
      </c>
      <c r="E42" s="5">
        <v>0</v>
      </c>
      <c r="F42" s="8">
        <f t="shared" si="0"/>
        <v>0</v>
      </c>
      <c r="G42" s="5" t="str">
        <f>IF(COUNTIFS(Q3_SQL_Error_Concentration!$A:$A,A42,Q3_SQL_Error_Concentration!$E:$E,B42,Q3_SQL_Error_Concentration!$F:$F,C42)=0,"",SUMIFS(Q3_SQL_Error_Concentration!$I:$I,Q3_SQL_Error_Concentration!$A:$A,A42,Q3_SQL_Error_Concentration!$E:$E,B42,Q3_SQL_Error_Concentration!$F:$F,C42))</f>
        <v/>
      </c>
      <c r="H42" s="5" t="str">
        <f t="shared" si="1"/>
        <v/>
      </c>
      <c r="I42" s="5">
        <f>IF(D42&gt;=Q3_Validation!$C$2,1,0)</f>
        <v>0</v>
      </c>
      <c r="J42" s="8" t="str">
        <f t="shared" si="2"/>
        <v/>
      </c>
      <c r="K42" s="5" t="str">
        <f t="shared" si="3"/>
        <v>excluded</v>
      </c>
      <c r="L42" s="5">
        <f t="shared" si="4"/>
        <v>0</v>
      </c>
      <c r="M42" s="5">
        <f t="shared" si="5"/>
        <v>0</v>
      </c>
    </row>
    <row r="43" spans="1:13">
      <c r="A43" s="5">
        <v>1711</v>
      </c>
      <c r="B43" s="5">
        <v>21</v>
      </c>
      <c r="C43" s="5" t="s">
        <v>63</v>
      </c>
      <c r="D43" s="5">
        <v>12</v>
      </c>
      <c r="E43" s="5">
        <v>0</v>
      </c>
      <c r="F43" s="8">
        <f t="shared" si="0"/>
        <v>0</v>
      </c>
      <c r="G43" s="5" t="str">
        <f>IF(COUNTIFS(Q3_SQL_Error_Concentration!$A:$A,A43,Q3_SQL_Error_Concentration!$E:$E,B43,Q3_SQL_Error_Concentration!$F:$F,C43)=0,"",SUMIFS(Q3_SQL_Error_Concentration!$I:$I,Q3_SQL_Error_Concentration!$A:$A,A43,Q3_SQL_Error_Concentration!$E:$E,B43,Q3_SQL_Error_Concentration!$F:$F,C43))</f>
        <v/>
      </c>
      <c r="H43" s="5" t="str">
        <f t="shared" si="1"/>
        <v/>
      </c>
      <c r="I43" s="5">
        <f>IF(D43&gt;=Q3_Validation!$C$2,1,0)</f>
        <v>0</v>
      </c>
      <c r="J43" s="8" t="str">
        <f t="shared" si="2"/>
        <v/>
      </c>
      <c r="K43" s="5" t="str">
        <f t="shared" si="3"/>
        <v>excluded</v>
      </c>
      <c r="L43" s="5">
        <f t="shared" si="4"/>
        <v>0</v>
      </c>
      <c r="M43" s="5">
        <f t="shared" si="5"/>
        <v>0</v>
      </c>
    </row>
    <row r="44" spans="1:13">
      <c r="A44" s="5">
        <v>1711</v>
      </c>
      <c r="B44" s="5">
        <v>21</v>
      </c>
      <c r="C44" s="5" t="s">
        <v>62</v>
      </c>
      <c r="D44" s="5">
        <v>38</v>
      </c>
      <c r="E44" s="5">
        <v>0</v>
      </c>
      <c r="F44" s="8">
        <f t="shared" si="0"/>
        <v>0</v>
      </c>
      <c r="G44" s="5" t="str">
        <f>IF(COUNTIFS(Q3_SQL_Error_Concentration!$A:$A,A44,Q3_SQL_Error_Concentration!$E:$E,B44,Q3_SQL_Error_Concentration!$F:$F,C44)=0,"",SUMIFS(Q3_SQL_Error_Concentration!$I:$I,Q3_SQL_Error_Concentration!$A:$A,A44,Q3_SQL_Error_Concentration!$E:$E,B44,Q3_SQL_Error_Concentration!$F:$F,C44))</f>
        <v/>
      </c>
      <c r="H44" s="5" t="str">
        <f t="shared" si="1"/>
        <v/>
      </c>
      <c r="I44" s="5">
        <f>IF(D44&gt;=Q3_Validation!$C$2,1,0)</f>
        <v>0</v>
      </c>
      <c r="J44" s="8" t="str">
        <f t="shared" si="2"/>
        <v/>
      </c>
      <c r="K44" s="5" t="str">
        <f t="shared" si="3"/>
        <v>excluded</v>
      </c>
      <c r="L44" s="5">
        <f t="shared" si="4"/>
        <v>0</v>
      </c>
      <c r="M44" s="5">
        <f t="shared" si="5"/>
        <v>0</v>
      </c>
    </row>
    <row r="45" spans="1:13">
      <c r="A45" s="5">
        <v>1711</v>
      </c>
      <c r="B45" s="5">
        <v>22</v>
      </c>
      <c r="C45" s="5" t="s">
        <v>63</v>
      </c>
      <c r="D45" s="5">
        <v>16</v>
      </c>
      <c r="E45" s="5">
        <v>0</v>
      </c>
      <c r="F45" s="8">
        <f t="shared" si="0"/>
        <v>0</v>
      </c>
      <c r="G45" s="5" t="str">
        <f>IF(COUNTIFS(Q3_SQL_Error_Concentration!$A:$A,A45,Q3_SQL_Error_Concentration!$E:$E,B45,Q3_SQL_Error_Concentration!$F:$F,C45)=0,"",SUMIFS(Q3_SQL_Error_Concentration!$I:$I,Q3_SQL_Error_Concentration!$A:$A,A45,Q3_SQL_Error_Concentration!$E:$E,B45,Q3_SQL_Error_Concentration!$F:$F,C45))</f>
        <v/>
      </c>
      <c r="H45" s="5" t="str">
        <f t="shared" si="1"/>
        <v/>
      </c>
      <c r="I45" s="5">
        <f>IF(D45&gt;=Q3_Validation!$C$2,1,0)</f>
        <v>0</v>
      </c>
      <c r="J45" s="8" t="str">
        <f t="shared" si="2"/>
        <v/>
      </c>
      <c r="K45" s="5" t="str">
        <f t="shared" si="3"/>
        <v>excluded</v>
      </c>
      <c r="L45" s="5">
        <f t="shared" si="4"/>
        <v>0</v>
      </c>
      <c r="M45" s="5">
        <f t="shared" si="5"/>
        <v>0</v>
      </c>
    </row>
    <row r="46" spans="1:13">
      <c r="A46" s="5">
        <v>1711</v>
      </c>
      <c r="B46" s="5">
        <v>22</v>
      </c>
      <c r="C46" s="5" t="s">
        <v>62</v>
      </c>
      <c r="D46" s="5">
        <v>27</v>
      </c>
      <c r="E46" s="5">
        <v>0</v>
      </c>
      <c r="F46" s="8">
        <f t="shared" si="0"/>
        <v>0</v>
      </c>
      <c r="G46" s="5" t="str">
        <f>IF(COUNTIFS(Q3_SQL_Error_Concentration!$A:$A,A46,Q3_SQL_Error_Concentration!$E:$E,B46,Q3_SQL_Error_Concentration!$F:$F,C46)=0,"",SUMIFS(Q3_SQL_Error_Concentration!$I:$I,Q3_SQL_Error_Concentration!$A:$A,A46,Q3_SQL_Error_Concentration!$E:$E,B46,Q3_SQL_Error_Concentration!$F:$F,C46))</f>
        <v/>
      </c>
      <c r="H46" s="5" t="str">
        <f t="shared" si="1"/>
        <v/>
      </c>
      <c r="I46" s="5">
        <f>IF(D46&gt;=Q3_Validation!$C$2,1,0)</f>
        <v>0</v>
      </c>
      <c r="J46" s="8" t="str">
        <f t="shared" si="2"/>
        <v/>
      </c>
      <c r="K46" s="5" t="str">
        <f t="shared" si="3"/>
        <v>excluded</v>
      </c>
      <c r="L46" s="5">
        <f t="shared" si="4"/>
        <v>0</v>
      </c>
      <c r="M46" s="5">
        <f t="shared" si="5"/>
        <v>0</v>
      </c>
    </row>
    <row r="47" spans="1:13">
      <c r="A47" s="5">
        <v>1711</v>
      </c>
      <c r="B47" s="5">
        <v>23</v>
      </c>
      <c r="C47" s="5" t="s">
        <v>63</v>
      </c>
      <c r="D47" s="5">
        <v>9</v>
      </c>
      <c r="E47" s="5">
        <v>0</v>
      </c>
      <c r="F47" s="8">
        <f t="shared" si="0"/>
        <v>0</v>
      </c>
      <c r="G47" s="5" t="str">
        <f>IF(COUNTIFS(Q3_SQL_Error_Concentration!$A:$A,A47,Q3_SQL_Error_Concentration!$E:$E,B47,Q3_SQL_Error_Concentration!$F:$F,C47)=0,"",SUMIFS(Q3_SQL_Error_Concentration!$I:$I,Q3_SQL_Error_Concentration!$A:$A,A47,Q3_SQL_Error_Concentration!$E:$E,B47,Q3_SQL_Error_Concentration!$F:$F,C47))</f>
        <v/>
      </c>
      <c r="H47" s="5" t="str">
        <f t="shared" si="1"/>
        <v/>
      </c>
      <c r="I47" s="5">
        <f>IF(D47&gt;=Q3_Validation!$C$2,1,0)</f>
        <v>0</v>
      </c>
      <c r="J47" s="8" t="str">
        <f t="shared" si="2"/>
        <v/>
      </c>
      <c r="K47" s="5" t="str">
        <f t="shared" si="3"/>
        <v>excluded</v>
      </c>
      <c r="L47" s="5">
        <f t="shared" si="4"/>
        <v>0</v>
      </c>
      <c r="M47" s="5">
        <f t="shared" si="5"/>
        <v>0</v>
      </c>
    </row>
    <row r="48" spans="1:13">
      <c r="A48" s="5">
        <v>1711</v>
      </c>
      <c r="B48" s="5">
        <v>23</v>
      </c>
      <c r="C48" s="5" t="s">
        <v>62</v>
      </c>
      <c r="D48" s="5">
        <v>9</v>
      </c>
      <c r="E48" s="5">
        <v>0</v>
      </c>
      <c r="F48" s="8">
        <f t="shared" si="0"/>
        <v>0</v>
      </c>
      <c r="G48" s="5" t="str">
        <f>IF(COUNTIFS(Q3_SQL_Error_Concentration!$A:$A,A48,Q3_SQL_Error_Concentration!$E:$E,B48,Q3_SQL_Error_Concentration!$F:$F,C48)=0,"",SUMIFS(Q3_SQL_Error_Concentration!$I:$I,Q3_SQL_Error_Concentration!$A:$A,A48,Q3_SQL_Error_Concentration!$E:$E,B48,Q3_SQL_Error_Concentration!$F:$F,C48))</f>
        <v/>
      </c>
      <c r="H48" s="5" t="str">
        <f t="shared" si="1"/>
        <v/>
      </c>
      <c r="I48" s="5">
        <f>IF(D48&gt;=Q3_Validation!$C$2,1,0)</f>
        <v>0</v>
      </c>
      <c r="J48" s="8" t="str">
        <f t="shared" si="2"/>
        <v/>
      </c>
      <c r="K48" s="5" t="str">
        <f t="shared" si="3"/>
        <v>excluded</v>
      </c>
      <c r="L48" s="5">
        <f t="shared" si="4"/>
        <v>0</v>
      </c>
      <c r="M48" s="5">
        <f t="shared" si="5"/>
        <v>0</v>
      </c>
    </row>
    <row r="49" spans="1:13">
      <c r="A49" s="5">
        <v>3000</v>
      </c>
      <c r="B49" s="5">
        <v>0</v>
      </c>
      <c r="C49" s="5" t="s">
        <v>63</v>
      </c>
      <c r="D49" s="5">
        <v>13</v>
      </c>
      <c r="E49" s="5">
        <v>0</v>
      </c>
      <c r="F49" s="8">
        <f t="shared" si="0"/>
        <v>0</v>
      </c>
      <c r="G49" s="5" t="str">
        <f>IF(COUNTIFS(Q3_SQL_Error_Concentration!$A:$A,A49,Q3_SQL_Error_Concentration!$E:$E,B49,Q3_SQL_Error_Concentration!$F:$F,C49)=0,"",SUMIFS(Q3_SQL_Error_Concentration!$I:$I,Q3_SQL_Error_Concentration!$A:$A,A49,Q3_SQL_Error_Concentration!$E:$E,B49,Q3_SQL_Error_Concentration!$F:$F,C49))</f>
        <v/>
      </c>
      <c r="H49" s="5" t="str">
        <f t="shared" si="1"/>
        <v/>
      </c>
      <c r="I49" s="5">
        <f>IF(D49&gt;=Q3_Validation!$C$2,1,0)</f>
        <v>0</v>
      </c>
      <c r="J49" s="8" t="str">
        <f t="shared" si="2"/>
        <v/>
      </c>
      <c r="K49" s="5" t="str">
        <f t="shared" si="3"/>
        <v>excluded</v>
      </c>
      <c r="L49" s="5">
        <f t="shared" si="4"/>
        <v>0</v>
      </c>
      <c r="M49" s="5">
        <f t="shared" si="5"/>
        <v>0</v>
      </c>
    </row>
    <row r="50" spans="1:13">
      <c r="A50" s="5">
        <v>3000</v>
      </c>
      <c r="B50" s="5">
        <v>0</v>
      </c>
      <c r="C50" s="5" t="s">
        <v>62</v>
      </c>
      <c r="D50" s="5">
        <v>15</v>
      </c>
      <c r="E50" s="5">
        <v>0</v>
      </c>
      <c r="F50" s="8">
        <f t="shared" si="0"/>
        <v>0</v>
      </c>
      <c r="G50" s="5" t="str">
        <f>IF(COUNTIFS(Q3_SQL_Error_Concentration!$A:$A,A50,Q3_SQL_Error_Concentration!$E:$E,B50,Q3_SQL_Error_Concentration!$F:$F,C50)=0,"",SUMIFS(Q3_SQL_Error_Concentration!$I:$I,Q3_SQL_Error_Concentration!$A:$A,A50,Q3_SQL_Error_Concentration!$E:$E,B50,Q3_SQL_Error_Concentration!$F:$F,C50))</f>
        <v/>
      </c>
      <c r="H50" s="5" t="str">
        <f t="shared" si="1"/>
        <v/>
      </c>
      <c r="I50" s="5">
        <f>IF(D50&gt;=Q3_Validation!$C$2,1,0)</f>
        <v>0</v>
      </c>
      <c r="J50" s="8" t="str">
        <f t="shared" si="2"/>
        <v/>
      </c>
      <c r="K50" s="5" t="str">
        <f t="shared" si="3"/>
        <v>excluded</v>
      </c>
      <c r="L50" s="5">
        <f t="shared" si="4"/>
        <v>0</v>
      </c>
      <c r="M50" s="5">
        <f t="shared" si="5"/>
        <v>0</v>
      </c>
    </row>
    <row r="51" spans="1:13">
      <c r="A51" s="5">
        <v>3000</v>
      </c>
      <c r="B51" s="5">
        <v>1</v>
      </c>
      <c r="C51" s="5" t="s">
        <v>63</v>
      </c>
      <c r="D51" s="5">
        <v>12</v>
      </c>
      <c r="E51" s="5">
        <v>0</v>
      </c>
      <c r="F51" s="8">
        <f t="shared" si="0"/>
        <v>0</v>
      </c>
      <c r="G51" s="5" t="str">
        <f>IF(COUNTIFS(Q3_SQL_Error_Concentration!$A:$A,A51,Q3_SQL_Error_Concentration!$E:$E,B51,Q3_SQL_Error_Concentration!$F:$F,C51)=0,"",SUMIFS(Q3_SQL_Error_Concentration!$I:$I,Q3_SQL_Error_Concentration!$A:$A,A51,Q3_SQL_Error_Concentration!$E:$E,B51,Q3_SQL_Error_Concentration!$F:$F,C51))</f>
        <v/>
      </c>
      <c r="H51" s="5" t="str">
        <f t="shared" si="1"/>
        <v/>
      </c>
      <c r="I51" s="5">
        <f>IF(D51&gt;=Q3_Validation!$C$2,1,0)</f>
        <v>0</v>
      </c>
      <c r="J51" s="8" t="str">
        <f t="shared" si="2"/>
        <v/>
      </c>
      <c r="K51" s="5" t="str">
        <f t="shared" si="3"/>
        <v>excluded</v>
      </c>
      <c r="L51" s="5">
        <f t="shared" si="4"/>
        <v>0</v>
      </c>
      <c r="M51" s="5">
        <f t="shared" si="5"/>
        <v>0</v>
      </c>
    </row>
    <row r="52" spans="1:13">
      <c r="A52" s="5">
        <v>3000</v>
      </c>
      <c r="B52" s="5">
        <v>1</v>
      </c>
      <c r="C52" s="5" t="s">
        <v>62</v>
      </c>
      <c r="D52" s="5">
        <v>23</v>
      </c>
      <c r="E52" s="5">
        <v>0</v>
      </c>
      <c r="F52" s="8">
        <f t="shared" si="0"/>
        <v>0</v>
      </c>
      <c r="G52" s="5" t="str">
        <f>IF(COUNTIFS(Q3_SQL_Error_Concentration!$A:$A,A52,Q3_SQL_Error_Concentration!$E:$E,B52,Q3_SQL_Error_Concentration!$F:$F,C52)=0,"",SUMIFS(Q3_SQL_Error_Concentration!$I:$I,Q3_SQL_Error_Concentration!$A:$A,A52,Q3_SQL_Error_Concentration!$E:$E,B52,Q3_SQL_Error_Concentration!$F:$F,C52))</f>
        <v/>
      </c>
      <c r="H52" s="5" t="str">
        <f t="shared" si="1"/>
        <v/>
      </c>
      <c r="I52" s="5">
        <f>IF(D52&gt;=Q3_Validation!$C$2,1,0)</f>
        <v>0</v>
      </c>
      <c r="J52" s="8" t="str">
        <f t="shared" si="2"/>
        <v/>
      </c>
      <c r="K52" s="5" t="str">
        <f t="shared" si="3"/>
        <v>excluded</v>
      </c>
      <c r="L52" s="5">
        <f t="shared" si="4"/>
        <v>0</v>
      </c>
      <c r="M52" s="5">
        <f t="shared" si="5"/>
        <v>0</v>
      </c>
    </row>
    <row r="53" spans="1:13">
      <c r="A53" s="5">
        <v>3000</v>
      </c>
      <c r="B53" s="5">
        <v>2</v>
      </c>
      <c r="C53" s="5" t="s">
        <v>63</v>
      </c>
      <c r="D53" s="5">
        <v>14</v>
      </c>
      <c r="E53" s="5">
        <v>0</v>
      </c>
      <c r="F53" s="8">
        <f t="shared" si="0"/>
        <v>0</v>
      </c>
      <c r="G53" s="5" t="str">
        <f>IF(COUNTIFS(Q3_SQL_Error_Concentration!$A:$A,A53,Q3_SQL_Error_Concentration!$E:$E,B53,Q3_SQL_Error_Concentration!$F:$F,C53)=0,"",SUMIFS(Q3_SQL_Error_Concentration!$I:$I,Q3_SQL_Error_Concentration!$A:$A,A53,Q3_SQL_Error_Concentration!$E:$E,B53,Q3_SQL_Error_Concentration!$F:$F,C53))</f>
        <v/>
      </c>
      <c r="H53" s="5" t="str">
        <f t="shared" si="1"/>
        <v/>
      </c>
      <c r="I53" s="5">
        <f>IF(D53&gt;=Q3_Validation!$C$2,1,0)</f>
        <v>0</v>
      </c>
      <c r="J53" s="8" t="str">
        <f t="shared" si="2"/>
        <v/>
      </c>
      <c r="K53" s="5" t="str">
        <f t="shared" si="3"/>
        <v>excluded</v>
      </c>
      <c r="L53" s="5">
        <f t="shared" si="4"/>
        <v>0</v>
      </c>
      <c r="M53" s="5">
        <f t="shared" si="5"/>
        <v>0</v>
      </c>
    </row>
    <row r="54" spans="1:13">
      <c r="A54" s="5">
        <v>3000</v>
      </c>
      <c r="B54" s="5">
        <v>2</v>
      </c>
      <c r="C54" s="5" t="s">
        <v>64</v>
      </c>
      <c r="D54" s="5">
        <v>1</v>
      </c>
      <c r="E54" s="5">
        <v>0</v>
      </c>
      <c r="F54" s="8">
        <f t="shared" si="0"/>
        <v>0</v>
      </c>
      <c r="G54" s="5" t="str">
        <f>IF(COUNTIFS(Q3_SQL_Error_Concentration!$A:$A,A54,Q3_SQL_Error_Concentration!$E:$E,B54,Q3_SQL_Error_Concentration!$F:$F,C54)=0,"",SUMIFS(Q3_SQL_Error_Concentration!$I:$I,Q3_SQL_Error_Concentration!$A:$A,A54,Q3_SQL_Error_Concentration!$E:$E,B54,Q3_SQL_Error_Concentration!$F:$F,C54))</f>
        <v/>
      </c>
      <c r="H54" s="5" t="str">
        <f t="shared" si="1"/>
        <v/>
      </c>
      <c r="I54" s="5">
        <f>IF(D54&gt;=Q3_Validation!$C$2,1,0)</f>
        <v>0</v>
      </c>
      <c r="J54" s="8" t="str">
        <f t="shared" si="2"/>
        <v/>
      </c>
      <c r="K54" s="5" t="str">
        <f t="shared" si="3"/>
        <v>excluded</v>
      </c>
      <c r="L54" s="5">
        <f t="shared" si="4"/>
        <v>0</v>
      </c>
      <c r="M54" s="5">
        <f t="shared" si="5"/>
        <v>0</v>
      </c>
    </row>
    <row r="55" spans="1:13">
      <c r="A55" s="5">
        <v>3000</v>
      </c>
      <c r="B55" s="5">
        <v>2</v>
      </c>
      <c r="C55" s="5" t="s">
        <v>62</v>
      </c>
      <c r="D55" s="5">
        <v>19</v>
      </c>
      <c r="E55" s="5">
        <v>0</v>
      </c>
      <c r="F55" s="8">
        <f t="shared" si="0"/>
        <v>0</v>
      </c>
      <c r="G55" s="5" t="str">
        <f>IF(COUNTIFS(Q3_SQL_Error_Concentration!$A:$A,A55,Q3_SQL_Error_Concentration!$E:$E,B55,Q3_SQL_Error_Concentration!$F:$F,C55)=0,"",SUMIFS(Q3_SQL_Error_Concentration!$I:$I,Q3_SQL_Error_Concentration!$A:$A,A55,Q3_SQL_Error_Concentration!$E:$E,B55,Q3_SQL_Error_Concentration!$F:$F,C55))</f>
        <v/>
      </c>
      <c r="H55" s="5" t="str">
        <f t="shared" si="1"/>
        <v/>
      </c>
      <c r="I55" s="5">
        <f>IF(D55&gt;=Q3_Validation!$C$2,1,0)</f>
        <v>0</v>
      </c>
      <c r="J55" s="8" t="str">
        <f t="shared" si="2"/>
        <v/>
      </c>
      <c r="K55" s="5" t="str">
        <f t="shared" si="3"/>
        <v>excluded</v>
      </c>
      <c r="L55" s="5">
        <f t="shared" si="4"/>
        <v>0</v>
      </c>
      <c r="M55" s="5">
        <f t="shared" si="5"/>
        <v>0</v>
      </c>
    </row>
    <row r="56" spans="1:13">
      <c r="A56" s="5">
        <v>3000</v>
      </c>
      <c r="B56" s="5">
        <v>3</v>
      </c>
      <c r="C56" s="5" t="s">
        <v>63</v>
      </c>
      <c r="D56" s="5">
        <v>10</v>
      </c>
      <c r="E56" s="5">
        <v>0</v>
      </c>
      <c r="F56" s="8">
        <f t="shared" si="0"/>
        <v>0</v>
      </c>
      <c r="G56" s="5" t="str">
        <f>IF(COUNTIFS(Q3_SQL_Error_Concentration!$A:$A,A56,Q3_SQL_Error_Concentration!$E:$E,B56,Q3_SQL_Error_Concentration!$F:$F,C56)=0,"",SUMIFS(Q3_SQL_Error_Concentration!$I:$I,Q3_SQL_Error_Concentration!$A:$A,A56,Q3_SQL_Error_Concentration!$E:$E,B56,Q3_SQL_Error_Concentration!$F:$F,C56))</f>
        <v/>
      </c>
      <c r="H56" s="5" t="str">
        <f t="shared" si="1"/>
        <v/>
      </c>
      <c r="I56" s="5">
        <f>IF(D56&gt;=Q3_Validation!$C$2,1,0)</f>
        <v>0</v>
      </c>
      <c r="J56" s="8" t="str">
        <f t="shared" si="2"/>
        <v/>
      </c>
      <c r="K56" s="5" t="str">
        <f t="shared" si="3"/>
        <v>excluded</v>
      </c>
      <c r="L56" s="5">
        <f t="shared" si="4"/>
        <v>0</v>
      </c>
      <c r="M56" s="5">
        <f t="shared" si="5"/>
        <v>0</v>
      </c>
    </row>
    <row r="57" spans="1:13">
      <c r="A57" s="5">
        <v>3000</v>
      </c>
      <c r="B57" s="5">
        <v>3</v>
      </c>
      <c r="C57" s="5" t="s">
        <v>62</v>
      </c>
      <c r="D57" s="5">
        <v>21</v>
      </c>
      <c r="E57" s="5">
        <v>0</v>
      </c>
      <c r="F57" s="8">
        <f t="shared" si="0"/>
        <v>0</v>
      </c>
      <c r="G57" s="5" t="str">
        <f>IF(COUNTIFS(Q3_SQL_Error_Concentration!$A:$A,A57,Q3_SQL_Error_Concentration!$E:$E,B57,Q3_SQL_Error_Concentration!$F:$F,C57)=0,"",SUMIFS(Q3_SQL_Error_Concentration!$I:$I,Q3_SQL_Error_Concentration!$A:$A,A57,Q3_SQL_Error_Concentration!$E:$E,B57,Q3_SQL_Error_Concentration!$F:$F,C57))</f>
        <v/>
      </c>
      <c r="H57" s="5" t="str">
        <f t="shared" si="1"/>
        <v/>
      </c>
      <c r="I57" s="5">
        <f>IF(D57&gt;=Q3_Validation!$C$2,1,0)</f>
        <v>0</v>
      </c>
      <c r="J57" s="8" t="str">
        <f t="shared" si="2"/>
        <v/>
      </c>
      <c r="K57" s="5" t="str">
        <f t="shared" si="3"/>
        <v>excluded</v>
      </c>
      <c r="L57" s="5">
        <f t="shared" si="4"/>
        <v>0</v>
      </c>
      <c r="M57" s="5">
        <f t="shared" si="5"/>
        <v>0</v>
      </c>
    </row>
    <row r="58" spans="1:13">
      <c r="A58" s="5">
        <v>3000</v>
      </c>
      <c r="B58" s="5">
        <v>4</v>
      </c>
      <c r="C58" s="5" t="s">
        <v>63</v>
      </c>
      <c r="D58" s="5">
        <v>14</v>
      </c>
      <c r="E58" s="5">
        <v>1</v>
      </c>
      <c r="F58" s="8">
        <f t="shared" si="0"/>
        <v>7.1428571428571432</v>
      </c>
      <c r="G58" s="5" t="str">
        <f>IF(COUNTIFS(Q3_SQL_Error_Concentration!$A:$A,A58,Q3_SQL_Error_Concentration!$E:$E,B58,Q3_SQL_Error_Concentration!$F:$F,C58)=0,"",SUMIFS(Q3_SQL_Error_Concentration!$I:$I,Q3_SQL_Error_Concentration!$A:$A,A58,Q3_SQL_Error_Concentration!$E:$E,B58,Q3_SQL_Error_Concentration!$F:$F,C58))</f>
        <v/>
      </c>
      <c r="H58" s="5" t="str">
        <f t="shared" si="1"/>
        <v/>
      </c>
      <c r="I58" s="5">
        <f>IF(D58&gt;=Q3_Validation!$C$2,1,0)</f>
        <v>0</v>
      </c>
      <c r="J58" s="8" t="str">
        <f t="shared" si="2"/>
        <v/>
      </c>
      <c r="K58" s="5" t="str">
        <f t="shared" si="3"/>
        <v>excluded</v>
      </c>
      <c r="L58" s="5">
        <f t="shared" si="4"/>
        <v>0</v>
      </c>
      <c r="M58" s="5">
        <f t="shared" si="5"/>
        <v>0</v>
      </c>
    </row>
    <row r="59" spans="1:13">
      <c r="A59" s="5">
        <v>3000</v>
      </c>
      <c r="B59" s="5">
        <v>4</v>
      </c>
      <c r="C59" s="5" t="s">
        <v>62</v>
      </c>
      <c r="D59" s="5">
        <v>19</v>
      </c>
      <c r="E59" s="5">
        <v>0</v>
      </c>
      <c r="F59" s="8">
        <f t="shared" si="0"/>
        <v>0</v>
      </c>
      <c r="G59" s="5" t="str">
        <f>IF(COUNTIFS(Q3_SQL_Error_Concentration!$A:$A,A59,Q3_SQL_Error_Concentration!$E:$E,B59,Q3_SQL_Error_Concentration!$F:$F,C59)=0,"",SUMIFS(Q3_SQL_Error_Concentration!$I:$I,Q3_SQL_Error_Concentration!$A:$A,A59,Q3_SQL_Error_Concentration!$E:$E,B59,Q3_SQL_Error_Concentration!$F:$F,C59))</f>
        <v/>
      </c>
      <c r="H59" s="5" t="str">
        <f t="shared" si="1"/>
        <v/>
      </c>
      <c r="I59" s="5">
        <f>IF(D59&gt;=Q3_Validation!$C$2,1,0)</f>
        <v>0</v>
      </c>
      <c r="J59" s="8" t="str">
        <f t="shared" si="2"/>
        <v/>
      </c>
      <c r="K59" s="5" t="str">
        <f t="shared" si="3"/>
        <v>excluded</v>
      </c>
      <c r="L59" s="5">
        <f t="shared" si="4"/>
        <v>0</v>
      </c>
      <c r="M59" s="5">
        <f t="shared" si="5"/>
        <v>0</v>
      </c>
    </row>
    <row r="60" spans="1:13">
      <c r="A60" s="5">
        <v>3000</v>
      </c>
      <c r="B60" s="5">
        <v>5</v>
      </c>
      <c r="C60" s="5" t="s">
        <v>63</v>
      </c>
      <c r="D60" s="5">
        <v>19</v>
      </c>
      <c r="E60" s="5">
        <v>0</v>
      </c>
      <c r="F60" s="8">
        <f t="shared" si="0"/>
        <v>0</v>
      </c>
      <c r="G60" s="5" t="str">
        <f>IF(COUNTIFS(Q3_SQL_Error_Concentration!$A:$A,A60,Q3_SQL_Error_Concentration!$E:$E,B60,Q3_SQL_Error_Concentration!$F:$F,C60)=0,"",SUMIFS(Q3_SQL_Error_Concentration!$I:$I,Q3_SQL_Error_Concentration!$A:$A,A60,Q3_SQL_Error_Concentration!$E:$E,B60,Q3_SQL_Error_Concentration!$F:$F,C60))</f>
        <v/>
      </c>
      <c r="H60" s="5" t="str">
        <f t="shared" si="1"/>
        <v/>
      </c>
      <c r="I60" s="5">
        <f>IF(D60&gt;=Q3_Validation!$C$2,1,0)</f>
        <v>0</v>
      </c>
      <c r="J60" s="8" t="str">
        <f t="shared" si="2"/>
        <v/>
      </c>
      <c r="K60" s="5" t="str">
        <f t="shared" si="3"/>
        <v>excluded</v>
      </c>
      <c r="L60" s="5">
        <f t="shared" si="4"/>
        <v>0</v>
      </c>
      <c r="M60" s="5">
        <f t="shared" si="5"/>
        <v>0</v>
      </c>
    </row>
    <row r="61" spans="1:13">
      <c r="A61" s="5">
        <v>3000</v>
      </c>
      <c r="B61" s="5">
        <v>5</v>
      </c>
      <c r="C61" s="5" t="s">
        <v>62</v>
      </c>
      <c r="D61" s="5">
        <v>18</v>
      </c>
      <c r="E61" s="5">
        <v>0</v>
      </c>
      <c r="F61" s="8">
        <f t="shared" si="0"/>
        <v>0</v>
      </c>
      <c r="G61" s="5" t="str">
        <f>IF(COUNTIFS(Q3_SQL_Error_Concentration!$A:$A,A61,Q3_SQL_Error_Concentration!$E:$E,B61,Q3_SQL_Error_Concentration!$F:$F,C61)=0,"",SUMIFS(Q3_SQL_Error_Concentration!$I:$I,Q3_SQL_Error_Concentration!$A:$A,A61,Q3_SQL_Error_Concentration!$E:$E,B61,Q3_SQL_Error_Concentration!$F:$F,C61))</f>
        <v/>
      </c>
      <c r="H61" s="5" t="str">
        <f t="shared" si="1"/>
        <v/>
      </c>
      <c r="I61" s="5">
        <f>IF(D61&gt;=Q3_Validation!$C$2,1,0)</f>
        <v>0</v>
      </c>
      <c r="J61" s="8" t="str">
        <f t="shared" si="2"/>
        <v/>
      </c>
      <c r="K61" s="5" t="str">
        <f t="shared" si="3"/>
        <v>excluded</v>
      </c>
      <c r="L61" s="5">
        <f t="shared" si="4"/>
        <v>0</v>
      </c>
      <c r="M61" s="5">
        <f t="shared" si="5"/>
        <v>0</v>
      </c>
    </row>
    <row r="62" spans="1:13">
      <c r="A62" s="5">
        <v>3000</v>
      </c>
      <c r="B62" s="5">
        <v>6</v>
      </c>
      <c r="C62" s="5" t="s">
        <v>63</v>
      </c>
      <c r="D62" s="5">
        <v>62</v>
      </c>
      <c r="E62" s="5">
        <v>2</v>
      </c>
      <c r="F62" s="8">
        <f t="shared" si="0"/>
        <v>3.225806451612903</v>
      </c>
      <c r="G62" s="5" t="str">
        <f>IF(COUNTIFS(Q3_SQL_Error_Concentration!$A:$A,A62,Q3_SQL_Error_Concentration!$E:$E,B62,Q3_SQL_Error_Concentration!$F:$F,C62)=0,"",SUMIFS(Q3_SQL_Error_Concentration!$I:$I,Q3_SQL_Error_Concentration!$A:$A,A62,Q3_SQL_Error_Concentration!$E:$E,B62,Q3_SQL_Error_Concentration!$F:$F,C62))</f>
        <v/>
      </c>
      <c r="H62" s="5" t="str">
        <f t="shared" si="1"/>
        <v/>
      </c>
      <c r="I62" s="5">
        <f>IF(D62&gt;=Q3_Validation!$C$2,1,0)</f>
        <v>0</v>
      </c>
      <c r="J62" s="8" t="str">
        <f t="shared" si="2"/>
        <v/>
      </c>
      <c r="K62" s="5" t="str">
        <f t="shared" si="3"/>
        <v>excluded</v>
      </c>
      <c r="L62" s="5">
        <f t="shared" si="4"/>
        <v>0</v>
      </c>
      <c r="M62" s="5">
        <f t="shared" si="5"/>
        <v>0</v>
      </c>
    </row>
    <row r="63" spans="1:13">
      <c r="A63" s="5">
        <v>3000</v>
      </c>
      <c r="B63" s="5">
        <v>6</v>
      </c>
      <c r="C63" s="5" t="s">
        <v>64</v>
      </c>
      <c r="D63" s="5">
        <v>2</v>
      </c>
      <c r="E63" s="5">
        <v>0</v>
      </c>
      <c r="F63" s="8">
        <f t="shared" si="0"/>
        <v>0</v>
      </c>
      <c r="G63" s="5" t="str">
        <f>IF(COUNTIFS(Q3_SQL_Error_Concentration!$A:$A,A63,Q3_SQL_Error_Concentration!$E:$E,B63,Q3_SQL_Error_Concentration!$F:$F,C63)=0,"",SUMIFS(Q3_SQL_Error_Concentration!$I:$I,Q3_SQL_Error_Concentration!$A:$A,A63,Q3_SQL_Error_Concentration!$E:$E,B63,Q3_SQL_Error_Concentration!$F:$F,C63))</f>
        <v/>
      </c>
      <c r="H63" s="5" t="str">
        <f t="shared" si="1"/>
        <v/>
      </c>
      <c r="I63" s="5">
        <f>IF(D63&gt;=Q3_Validation!$C$2,1,0)</f>
        <v>0</v>
      </c>
      <c r="J63" s="8" t="str">
        <f t="shared" si="2"/>
        <v/>
      </c>
      <c r="K63" s="5" t="str">
        <f t="shared" si="3"/>
        <v>excluded</v>
      </c>
      <c r="L63" s="5">
        <f t="shared" si="4"/>
        <v>0</v>
      </c>
      <c r="M63" s="5">
        <f t="shared" si="5"/>
        <v>0</v>
      </c>
    </row>
    <row r="64" spans="1:13">
      <c r="A64" s="5">
        <v>3000</v>
      </c>
      <c r="B64" s="5">
        <v>6</v>
      </c>
      <c r="C64" s="5" t="s">
        <v>62</v>
      </c>
      <c r="D64" s="5">
        <v>74</v>
      </c>
      <c r="E64" s="5">
        <v>0</v>
      </c>
      <c r="F64" s="8">
        <f t="shared" si="0"/>
        <v>0</v>
      </c>
      <c r="G64" s="5" t="str">
        <f>IF(COUNTIFS(Q3_SQL_Error_Concentration!$A:$A,A64,Q3_SQL_Error_Concentration!$E:$E,B64,Q3_SQL_Error_Concentration!$F:$F,C64)=0,"",SUMIFS(Q3_SQL_Error_Concentration!$I:$I,Q3_SQL_Error_Concentration!$A:$A,A64,Q3_SQL_Error_Concentration!$E:$E,B64,Q3_SQL_Error_Concentration!$F:$F,C64))</f>
        <v/>
      </c>
      <c r="H64" s="5" t="str">
        <f t="shared" si="1"/>
        <v/>
      </c>
      <c r="I64" s="5">
        <f>IF(D64&gt;=Q3_Validation!$C$2,1,0)</f>
        <v>0</v>
      </c>
      <c r="J64" s="8" t="str">
        <f t="shared" si="2"/>
        <v/>
      </c>
      <c r="K64" s="5" t="str">
        <f t="shared" si="3"/>
        <v>excluded</v>
      </c>
      <c r="L64" s="5">
        <f t="shared" si="4"/>
        <v>0</v>
      </c>
      <c r="M64" s="5">
        <f t="shared" si="5"/>
        <v>0</v>
      </c>
    </row>
    <row r="65" spans="1:13">
      <c r="A65" s="5">
        <v>3000</v>
      </c>
      <c r="B65" s="5">
        <v>7</v>
      </c>
      <c r="C65" s="5" t="s">
        <v>63</v>
      </c>
      <c r="D65" s="5">
        <v>52</v>
      </c>
      <c r="E65" s="5">
        <v>0</v>
      </c>
      <c r="F65" s="8">
        <f t="shared" si="0"/>
        <v>0</v>
      </c>
      <c r="G65" s="5" t="str">
        <f>IF(COUNTIFS(Q3_SQL_Error_Concentration!$A:$A,A65,Q3_SQL_Error_Concentration!$E:$E,B65,Q3_SQL_Error_Concentration!$F:$F,C65)=0,"",SUMIFS(Q3_SQL_Error_Concentration!$I:$I,Q3_SQL_Error_Concentration!$A:$A,A65,Q3_SQL_Error_Concentration!$E:$E,B65,Q3_SQL_Error_Concentration!$F:$F,C65))</f>
        <v/>
      </c>
      <c r="H65" s="5" t="str">
        <f t="shared" si="1"/>
        <v/>
      </c>
      <c r="I65" s="5">
        <f>IF(D65&gt;=Q3_Validation!$C$2,1,0)</f>
        <v>0</v>
      </c>
      <c r="J65" s="8" t="str">
        <f t="shared" si="2"/>
        <v/>
      </c>
      <c r="K65" s="5" t="str">
        <f t="shared" si="3"/>
        <v>excluded</v>
      </c>
      <c r="L65" s="5">
        <f t="shared" si="4"/>
        <v>0</v>
      </c>
      <c r="M65" s="5">
        <f t="shared" si="5"/>
        <v>0</v>
      </c>
    </row>
    <row r="66" spans="1:13">
      <c r="A66" s="5">
        <v>3000</v>
      </c>
      <c r="B66" s="5">
        <v>7</v>
      </c>
      <c r="C66" s="5" t="s">
        <v>64</v>
      </c>
      <c r="D66" s="5">
        <v>6</v>
      </c>
      <c r="E66" s="5">
        <v>0</v>
      </c>
      <c r="F66" s="8">
        <f t="shared" ref="F66:F129" si="6">100*E66/D66</f>
        <v>0</v>
      </c>
      <c r="G66" s="5" t="str">
        <f>IF(COUNTIFS(Q3_SQL_Error_Concentration!$A:$A,A66,Q3_SQL_Error_Concentration!$E:$E,B66,Q3_SQL_Error_Concentration!$F:$F,C66)=0,"",SUMIFS(Q3_SQL_Error_Concentration!$I:$I,Q3_SQL_Error_Concentration!$A:$A,A66,Q3_SQL_Error_Concentration!$E:$E,B66,Q3_SQL_Error_Concentration!$F:$F,C66))</f>
        <v/>
      </c>
      <c r="H66" s="5" t="str">
        <f t="shared" ref="H66:H129" si="7">IF(G66="","",IF(ABS(F66-G66)&lt;=0.0002,"PASS","FAIL"))</f>
        <v/>
      </c>
      <c r="I66" s="5">
        <f>IF(D66&gt;=Q3_Validation!$C$2,1,0)</f>
        <v>0</v>
      </c>
      <c r="J66" s="8" t="str">
        <f t="shared" ref="J66:J129" si="8">IF(I66=1,F66,"")</f>
        <v/>
      </c>
      <c r="K66" s="5" t="str">
        <f t="shared" ref="K66:K129" si="9">IF(D66&lt;601,"excluded",IF(J66&gt;3.628192,"outlier",IF(J66&gt;=2.11093,"high-error","normal")))</f>
        <v>excluded</v>
      </c>
      <c r="L66" s="5">
        <f t="shared" ref="L66:L129" si="10">COUNTIFS(A:A,A66,K:K,"high-error")+COUNTIFS(A:A,A66,K:K,"outlier")</f>
        <v>0</v>
      </c>
      <c r="M66" s="5">
        <f t="shared" ref="M66:M129" si="11">IF(AND(L66&gt;=2,OR(K66="high-error",K66="outlier")),1,0)</f>
        <v>0</v>
      </c>
    </row>
    <row r="67" spans="1:13">
      <c r="A67" s="5">
        <v>3000</v>
      </c>
      <c r="B67" s="5">
        <v>7</v>
      </c>
      <c r="C67" s="5" t="s">
        <v>62</v>
      </c>
      <c r="D67" s="5">
        <v>86</v>
      </c>
      <c r="E67" s="5">
        <v>0</v>
      </c>
      <c r="F67" s="8">
        <f t="shared" si="6"/>
        <v>0</v>
      </c>
      <c r="G67" s="5" t="str">
        <f>IF(COUNTIFS(Q3_SQL_Error_Concentration!$A:$A,A67,Q3_SQL_Error_Concentration!$E:$E,B67,Q3_SQL_Error_Concentration!$F:$F,C67)=0,"",SUMIFS(Q3_SQL_Error_Concentration!$I:$I,Q3_SQL_Error_Concentration!$A:$A,A67,Q3_SQL_Error_Concentration!$E:$E,B67,Q3_SQL_Error_Concentration!$F:$F,C67))</f>
        <v/>
      </c>
      <c r="H67" s="5" t="str">
        <f t="shared" si="7"/>
        <v/>
      </c>
      <c r="I67" s="5">
        <f>IF(D67&gt;=Q3_Validation!$C$2,1,0)</f>
        <v>0</v>
      </c>
      <c r="J67" s="8" t="str">
        <f t="shared" si="8"/>
        <v/>
      </c>
      <c r="K67" s="5" t="str">
        <f t="shared" si="9"/>
        <v>excluded</v>
      </c>
      <c r="L67" s="5">
        <f t="shared" si="10"/>
        <v>0</v>
      </c>
      <c r="M67" s="5">
        <f t="shared" si="11"/>
        <v>0</v>
      </c>
    </row>
    <row r="68" spans="1:13">
      <c r="A68" s="5">
        <v>3000</v>
      </c>
      <c r="B68" s="5">
        <v>8</v>
      </c>
      <c r="C68" s="5" t="s">
        <v>63</v>
      </c>
      <c r="D68" s="5">
        <v>56</v>
      </c>
      <c r="E68" s="5">
        <v>0</v>
      </c>
      <c r="F68" s="8">
        <f t="shared" si="6"/>
        <v>0</v>
      </c>
      <c r="G68" s="5" t="str">
        <f>IF(COUNTIFS(Q3_SQL_Error_Concentration!$A:$A,A68,Q3_SQL_Error_Concentration!$E:$E,B68,Q3_SQL_Error_Concentration!$F:$F,C68)=0,"",SUMIFS(Q3_SQL_Error_Concentration!$I:$I,Q3_SQL_Error_Concentration!$A:$A,A68,Q3_SQL_Error_Concentration!$E:$E,B68,Q3_SQL_Error_Concentration!$F:$F,C68))</f>
        <v/>
      </c>
      <c r="H68" s="5" t="str">
        <f t="shared" si="7"/>
        <v/>
      </c>
      <c r="I68" s="5">
        <f>IF(D68&gt;=Q3_Validation!$C$2,1,0)</f>
        <v>0</v>
      </c>
      <c r="J68" s="8" t="str">
        <f t="shared" si="8"/>
        <v/>
      </c>
      <c r="K68" s="5" t="str">
        <f t="shared" si="9"/>
        <v>excluded</v>
      </c>
      <c r="L68" s="5">
        <f t="shared" si="10"/>
        <v>0</v>
      </c>
      <c r="M68" s="5">
        <f t="shared" si="11"/>
        <v>0</v>
      </c>
    </row>
    <row r="69" spans="1:13">
      <c r="A69" s="5">
        <v>3000</v>
      </c>
      <c r="B69" s="5">
        <v>8</v>
      </c>
      <c r="C69" s="5" t="s">
        <v>64</v>
      </c>
      <c r="D69" s="5">
        <v>4</v>
      </c>
      <c r="E69" s="5">
        <v>0</v>
      </c>
      <c r="F69" s="8">
        <f t="shared" si="6"/>
        <v>0</v>
      </c>
      <c r="G69" s="5" t="str">
        <f>IF(COUNTIFS(Q3_SQL_Error_Concentration!$A:$A,A69,Q3_SQL_Error_Concentration!$E:$E,B69,Q3_SQL_Error_Concentration!$F:$F,C69)=0,"",SUMIFS(Q3_SQL_Error_Concentration!$I:$I,Q3_SQL_Error_Concentration!$A:$A,A69,Q3_SQL_Error_Concentration!$E:$E,B69,Q3_SQL_Error_Concentration!$F:$F,C69))</f>
        <v/>
      </c>
      <c r="H69" s="5" t="str">
        <f t="shared" si="7"/>
        <v/>
      </c>
      <c r="I69" s="5">
        <f>IF(D69&gt;=Q3_Validation!$C$2,1,0)</f>
        <v>0</v>
      </c>
      <c r="J69" s="8" t="str">
        <f t="shared" si="8"/>
        <v/>
      </c>
      <c r="K69" s="5" t="str">
        <f t="shared" si="9"/>
        <v>excluded</v>
      </c>
      <c r="L69" s="5">
        <f t="shared" si="10"/>
        <v>0</v>
      </c>
      <c r="M69" s="5">
        <f t="shared" si="11"/>
        <v>0</v>
      </c>
    </row>
    <row r="70" spans="1:13">
      <c r="A70" s="5">
        <v>3000</v>
      </c>
      <c r="B70" s="5">
        <v>8</v>
      </c>
      <c r="C70" s="5" t="s">
        <v>62</v>
      </c>
      <c r="D70" s="5">
        <v>65</v>
      </c>
      <c r="E70" s="5">
        <v>0</v>
      </c>
      <c r="F70" s="8">
        <f t="shared" si="6"/>
        <v>0</v>
      </c>
      <c r="G70" s="5" t="str">
        <f>IF(COUNTIFS(Q3_SQL_Error_Concentration!$A:$A,A70,Q3_SQL_Error_Concentration!$E:$E,B70,Q3_SQL_Error_Concentration!$F:$F,C70)=0,"",SUMIFS(Q3_SQL_Error_Concentration!$I:$I,Q3_SQL_Error_Concentration!$A:$A,A70,Q3_SQL_Error_Concentration!$E:$E,B70,Q3_SQL_Error_Concentration!$F:$F,C70))</f>
        <v/>
      </c>
      <c r="H70" s="5" t="str">
        <f t="shared" si="7"/>
        <v/>
      </c>
      <c r="I70" s="5">
        <f>IF(D70&gt;=Q3_Validation!$C$2,1,0)</f>
        <v>0</v>
      </c>
      <c r="J70" s="8" t="str">
        <f t="shared" si="8"/>
        <v/>
      </c>
      <c r="K70" s="5" t="str">
        <f t="shared" si="9"/>
        <v>excluded</v>
      </c>
      <c r="L70" s="5">
        <f t="shared" si="10"/>
        <v>0</v>
      </c>
      <c r="M70" s="5">
        <f t="shared" si="11"/>
        <v>0</v>
      </c>
    </row>
    <row r="71" spans="1:13">
      <c r="A71" s="5">
        <v>3000</v>
      </c>
      <c r="B71" s="5">
        <v>9</v>
      </c>
      <c r="C71" s="5" t="s">
        <v>63</v>
      </c>
      <c r="D71" s="5">
        <v>53</v>
      </c>
      <c r="E71" s="5">
        <v>0</v>
      </c>
      <c r="F71" s="8">
        <f t="shared" si="6"/>
        <v>0</v>
      </c>
      <c r="G71" s="5" t="str">
        <f>IF(COUNTIFS(Q3_SQL_Error_Concentration!$A:$A,A71,Q3_SQL_Error_Concentration!$E:$E,B71,Q3_SQL_Error_Concentration!$F:$F,C71)=0,"",SUMIFS(Q3_SQL_Error_Concentration!$I:$I,Q3_SQL_Error_Concentration!$A:$A,A71,Q3_SQL_Error_Concentration!$E:$E,B71,Q3_SQL_Error_Concentration!$F:$F,C71))</f>
        <v/>
      </c>
      <c r="H71" s="5" t="str">
        <f t="shared" si="7"/>
        <v/>
      </c>
      <c r="I71" s="5">
        <f>IF(D71&gt;=Q3_Validation!$C$2,1,0)</f>
        <v>0</v>
      </c>
      <c r="J71" s="8" t="str">
        <f t="shared" si="8"/>
        <v/>
      </c>
      <c r="K71" s="5" t="str">
        <f t="shared" si="9"/>
        <v>excluded</v>
      </c>
      <c r="L71" s="5">
        <f t="shared" si="10"/>
        <v>0</v>
      </c>
      <c r="M71" s="5">
        <f t="shared" si="11"/>
        <v>0</v>
      </c>
    </row>
    <row r="72" spans="1:13">
      <c r="A72" s="5">
        <v>3000</v>
      </c>
      <c r="B72" s="5">
        <v>9</v>
      </c>
      <c r="C72" s="5" t="s">
        <v>64</v>
      </c>
      <c r="D72" s="5">
        <v>7</v>
      </c>
      <c r="E72" s="5">
        <v>1</v>
      </c>
      <c r="F72" s="8">
        <f t="shared" si="6"/>
        <v>14.285714285714286</v>
      </c>
      <c r="G72" s="5" t="str">
        <f>IF(COUNTIFS(Q3_SQL_Error_Concentration!$A:$A,A72,Q3_SQL_Error_Concentration!$E:$E,B72,Q3_SQL_Error_Concentration!$F:$F,C72)=0,"",SUMIFS(Q3_SQL_Error_Concentration!$I:$I,Q3_SQL_Error_Concentration!$A:$A,A72,Q3_SQL_Error_Concentration!$E:$E,B72,Q3_SQL_Error_Concentration!$F:$F,C72))</f>
        <v/>
      </c>
      <c r="H72" s="5" t="str">
        <f t="shared" si="7"/>
        <v/>
      </c>
      <c r="I72" s="5">
        <f>IF(D72&gt;=Q3_Validation!$C$2,1,0)</f>
        <v>0</v>
      </c>
      <c r="J72" s="8" t="str">
        <f t="shared" si="8"/>
        <v/>
      </c>
      <c r="K72" s="5" t="str">
        <f t="shared" si="9"/>
        <v>excluded</v>
      </c>
      <c r="L72" s="5">
        <f t="shared" si="10"/>
        <v>0</v>
      </c>
      <c r="M72" s="5">
        <f t="shared" si="11"/>
        <v>0</v>
      </c>
    </row>
    <row r="73" spans="1:13">
      <c r="A73" s="5">
        <v>3000</v>
      </c>
      <c r="B73" s="5">
        <v>9</v>
      </c>
      <c r="C73" s="5" t="s">
        <v>62</v>
      </c>
      <c r="D73" s="5">
        <v>91</v>
      </c>
      <c r="E73" s="5">
        <v>0</v>
      </c>
      <c r="F73" s="8">
        <f t="shared" si="6"/>
        <v>0</v>
      </c>
      <c r="G73" s="5" t="str">
        <f>IF(COUNTIFS(Q3_SQL_Error_Concentration!$A:$A,A73,Q3_SQL_Error_Concentration!$E:$E,B73,Q3_SQL_Error_Concentration!$F:$F,C73)=0,"",SUMIFS(Q3_SQL_Error_Concentration!$I:$I,Q3_SQL_Error_Concentration!$A:$A,A73,Q3_SQL_Error_Concentration!$E:$E,B73,Q3_SQL_Error_Concentration!$F:$F,C73))</f>
        <v/>
      </c>
      <c r="H73" s="5" t="str">
        <f t="shared" si="7"/>
        <v/>
      </c>
      <c r="I73" s="5">
        <f>IF(D73&gt;=Q3_Validation!$C$2,1,0)</f>
        <v>0</v>
      </c>
      <c r="J73" s="8" t="str">
        <f t="shared" si="8"/>
        <v/>
      </c>
      <c r="K73" s="5" t="str">
        <f t="shared" si="9"/>
        <v>excluded</v>
      </c>
      <c r="L73" s="5">
        <f t="shared" si="10"/>
        <v>0</v>
      </c>
      <c r="M73" s="5">
        <f t="shared" si="11"/>
        <v>0</v>
      </c>
    </row>
    <row r="74" spans="1:13">
      <c r="A74" s="5">
        <v>3000</v>
      </c>
      <c r="B74" s="5">
        <v>10</v>
      </c>
      <c r="C74" s="5" t="s">
        <v>63</v>
      </c>
      <c r="D74" s="5">
        <v>56</v>
      </c>
      <c r="E74" s="5">
        <v>0</v>
      </c>
      <c r="F74" s="8">
        <f t="shared" si="6"/>
        <v>0</v>
      </c>
      <c r="G74" s="5" t="str">
        <f>IF(COUNTIFS(Q3_SQL_Error_Concentration!$A:$A,A74,Q3_SQL_Error_Concentration!$E:$E,B74,Q3_SQL_Error_Concentration!$F:$F,C74)=0,"",SUMIFS(Q3_SQL_Error_Concentration!$I:$I,Q3_SQL_Error_Concentration!$A:$A,A74,Q3_SQL_Error_Concentration!$E:$E,B74,Q3_SQL_Error_Concentration!$F:$F,C74))</f>
        <v/>
      </c>
      <c r="H74" s="5" t="str">
        <f t="shared" si="7"/>
        <v/>
      </c>
      <c r="I74" s="5">
        <f>IF(D74&gt;=Q3_Validation!$C$2,1,0)</f>
        <v>0</v>
      </c>
      <c r="J74" s="8" t="str">
        <f t="shared" si="8"/>
        <v/>
      </c>
      <c r="K74" s="5" t="str">
        <f t="shared" si="9"/>
        <v>excluded</v>
      </c>
      <c r="L74" s="5">
        <f t="shared" si="10"/>
        <v>0</v>
      </c>
      <c r="M74" s="5">
        <f t="shared" si="11"/>
        <v>0</v>
      </c>
    </row>
    <row r="75" spans="1:13">
      <c r="A75" s="5">
        <v>3000</v>
      </c>
      <c r="B75" s="5">
        <v>10</v>
      </c>
      <c r="C75" s="5" t="s">
        <v>64</v>
      </c>
      <c r="D75" s="5">
        <v>5</v>
      </c>
      <c r="E75" s="5">
        <v>0</v>
      </c>
      <c r="F75" s="8">
        <f t="shared" si="6"/>
        <v>0</v>
      </c>
      <c r="G75" s="5" t="str">
        <f>IF(COUNTIFS(Q3_SQL_Error_Concentration!$A:$A,A75,Q3_SQL_Error_Concentration!$E:$E,B75,Q3_SQL_Error_Concentration!$F:$F,C75)=0,"",SUMIFS(Q3_SQL_Error_Concentration!$I:$I,Q3_SQL_Error_Concentration!$A:$A,A75,Q3_SQL_Error_Concentration!$E:$E,B75,Q3_SQL_Error_Concentration!$F:$F,C75))</f>
        <v/>
      </c>
      <c r="H75" s="5" t="str">
        <f t="shared" si="7"/>
        <v/>
      </c>
      <c r="I75" s="5">
        <f>IF(D75&gt;=Q3_Validation!$C$2,1,0)</f>
        <v>0</v>
      </c>
      <c r="J75" s="8" t="str">
        <f t="shared" si="8"/>
        <v/>
      </c>
      <c r="K75" s="5" t="str">
        <f t="shared" si="9"/>
        <v>excluded</v>
      </c>
      <c r="L75" s="5">
        <f t="shared" si="10"/>
        <v>0</v>
      </c>
      <c r="M75" s="5">
        <f t="shared" si="11"/>
        <v>0</v>
      </c>
    </row>
    <row r="76" spans="1:13">
      <c r="A76" s="5">
        <v>3000</v>
      </c>
      <c r="B76" s="5">
        <v>10</v>
      </c>
      <c r="C76" s="5" t="s">
        <v>62</v>
      </c>
      <c r="D76" s="5">
        <v>98</v>
      </c>
      <c r="E76" s="5">
        <v>0</v>
      </c>
      <c r="F76" s="8">
        <f t="shared" si="6"/>
        <v>0</v>
      </c>
      <c r="G76" s="5" t="str">
        <f>IF(COUNTIFS(Q3_SQL_Error_Concentration!$A:$A,A76,Q3_SQL_Error_Concentration!$E:$E,B76,Q3_SQL_Error_Concentration!$F:$F,C76)=0,"",SUMIFS(Q3_SQL_Error_Concentration!$I:$I,Q3_SQL_Error_Concentration!$A:$A,A76,Q3_SQL_Error_Concentration!$E:$E,B76,Q3_SQL_Error_Concentration!$F:$F,C76))</f>
        <v/>
      </c>
      <c r="H76" s="5" t="str">
        <f t="shared" si="7"/>
        <v/>
      </c>
      <c r="I76" s="5">
        <f>IF(D76&gt;=Q3_Validation!$C$2,1,0)</f>
        <v>0</v>
      </c>
      <c r="J76" s="8" t="str">
        <f t="shared" si="8"/>
        <v/>
      </c>
      <c r="K76" s="5" t="str">
        <f t="shared" si="9"/>
        <v>excluded</v>
      </c>
      <c r="L76" s="5">
        <f t="shared" si="10"/>
        <v>0</v>
      </c>
      <c r="M76" s="5">
        <f t="shared" si="11"/>
        <v>0</v>
      </c>
    </row>
    <row r="77" spans="1:13">
      <c r="A77" s="5">
        <v>3000</v>
      </c>
      <c r="B77" s="5">
        <v>11</v>
      </c>
      <c r="C77" s="5" t="s">
        <v>63</v>
      </c>
      <c r="D77" s="5">
        <v>81</v>
      </c>
      <c r="E77" s="5">
        <v>0</v>
      </c>
      <c r="F77" s="8">
        <f t="shared" si="6"/>
        <v>0</v>
      </c>
      <c r="G77" s="5" t="str">
        <f>IF(COUNTIFS(Q3_SQL_Error_Concentration!$A:$A,A77,Q3_SQL_Error_Concentration!$E:$E,B77,Q3_SQL_Error_Concentration!$F:$F,C77)=0,"",SUMIFS(Q3_SQL_Error_Concentration!$I:$I,Q3_SQL_Error_Concentration!$A:$A,A77,Q3_SQL_Error_Concentration!$E:$E,B77,Q3_SQL_Error_Concentration!$F:$F,C77))</f>
        <v/>
      </c>
      <c r="H77" s="5" t="str">
        <f t="shared" si="7"/>
        <v/>
      </c>
      <c r="I77" s="5">
        <f>IF(D77&gt;=Q3_Validation!$C$2,1,0)</f>
        <v>0</v>
      </c>
      <c r="J77" s="8" t="str">
        <f t="shared" si="8"/>
        <v/>
      </c>
      <c r="K77" s="5" t="str">
        <f t="shared" si="9"/>
        <v>excluded</v>
      </c>
      <c r="L77" s="5">
        <f t="shared" si="10"/>
        <v>0</v>
      </c>
      <c r="M77" s="5">
        <f t="shared" si="11"/>
        <v>0</v>
      </c>
    </row>
    <row r="78" spans="1:13">
      <c r="A78" s="5">
        <v>3000</v>
      </c>
      <c r="B78" s="5">
        <v>11</v>
      </c>
      <c r="C78" s="5" t="s">
        <v>64</v>
      </c>
      <c r="D78" s="5">
        <v>2</v>
      </c>
      <c r="E78" s="5">
        <v>0</v>
      </c>
      <c r="F78" s="8">
        <f t="shared" si="6"/>
        <v>0</v>
      </c>
      <c r="G78" s="5" t="str">
        <f>IF(COUNTIFS(Q3_SQL_Error_Concentration!$A:$A,A78,Q3_SQL_Error_Concentration!$E:$E,B78,Q3_SQL_Error_Concentration!$F:$F,C78)=0,"",SUMIFS(Q3_SQL_Error_Concentration!$I:$I,Q3_SQL_Error_Concentration!$A:$A,A78,Q3_SQL_Error_Concentration!$E:$E,B78,Q3_SQL_Error_Concentration!$F:$F,C78))</f>
        <v/>
      </c>
      <c r="H78" s="5" t="str">
        <f t="shared" si="7"/>
        <v/>
      </c>
      <c r="I78" s="5">
        <f>IF(D78&gt;=Q3_Validation!$C$2,1,0)</f>
        <v>0</v>
      </c>
      <c r="J78" s="8" t="str">
        <f t="shared" si="8"/>
        <v/>
      </c>
      <c r="K78" s="5" t="str">
        <f t="shared" si="9"/>
        <v>excluded</v>
      </c>
      <c r="L78" s="5">
        <f t="shared" si="10"/>
        <v>0</v>
      </c>
      <c r="M78" s="5">
        <f t="shared" si="11"/>
        <v>0</v>
      </c>
    </row>
    <row r="79" spans="1:13">
      <c r="A79" s="5">
        <v>3000</v>
      </c>
      <c r="B79" s="5">
        <v>11</v>
      </c>
      <c r="C79" s="5" t="s">
        <v>62</v>
      </c>
      <c r="D79" s="5">
        <v>127</v>
      </c>
      <c r="E79" s="5">
        <v>1</v>
      </c>
      <c r="F79" s="8">
        <f t="shared" si="6"/>
        <v>0.78740157480314965</v>
      </c>
      <c r="G79" s="5" t="str">
        <f>IF(COUNTIFS(Q3_SQL_Error_Concentration!$A:$A,A79,Q3_SQL_Error_Concentration!$E:$E,B79,Q3_SQL_Error_Concentration!$F:$F,C79)=0,"",SUMIFS(Q3_SQL_Error_Concentration!$I:$I,Q3_SQL_Error_Concentration!$A:$A,A79,Q3_SQL_Error_Concentration!$E:$E,B79,Q3_SQL_Error_Concentration!$F:$F,C79))</f>
        <v/>
      </c>
      <c r="H79" s="5" t="str">
        <f t="shared" si="7"/>
        <v/>
      </c>
      <c r="I79" s="5">
        <f>IF(D79&gt;=Q3_Validation!$C$2,1,0)</f>
        <v>0</v>
      </c>
      <c r="J79" s="8" t="str">
        <f t="shared" si="8"/>
        <v/>
      </c>
      <c r="K79" s="5" t="str">
        <f t="shared" si="9"/>
        <v>excluded</v>
      </c>
      <c r="L79" s="5">
        <f t="shared" si="10"/>
        <v>0</v>
      </c>
      <c r="M79" s="5">
        <f t="shared" si="11"/>
        <v>0</v>
      </c>
    </row>
    <row r="80" spans="1:13">
      <c r="A80" s="5">
        <v>3000</v>
      </c>
      <c r="B80" s="5">
        <v>12</v>
      </c>
      <c r="C80" s="5" t="s">
        <v>63</v>
      </c>
      <c r="D80" s="5">
        <v>72</v>
      </c>
      <c r="E80" s="5">
        <v>0</v>
      </c>
      <c r="F80" s="8">
        <f t="shared" si="6"/>
        <v>0</v>
      </c>
      <c r="G80" s="5" t="str">
        <f>IF(COUNTIFS(Q3_SQL_Error_Concentration!$A:$A,A80,Q3_SQL_Error_Concentration!$E:$E,B80,Q3_SQL_Error_Concentration!$F:$F,C80)=0,"",SUMIFS(Q3_SQL_Error_Concentration!$I:$I,Q3_SQL_Error_Concentration!$A:$A,A80,Q3_SQL_Error_Concentration!$E:$E,B80,Q3_SQL_Error_Concentration!$F:$F,C80))</f>
        <v/>
      </c>
      <c r="H80" s="5" t="str">
        <f t="shared" si="7"/>
        <v/>
      </c>
      <c r="I80" s="5">
        <f>IF(D80&gt;=Q3_Validation!$C$2,1,0)</f>
        <v>0</v>
      </c>
      <c r="J80" s="8" t="str">
        <f t="shared" si="8"/>
        <v/>
      </c>
      <c r="K80" s="5" t="str">
        <f t="shared" si="9"/>
        <v>excluded</v>
      </c>
      <c r="L80" s="5">
        <f t="shared" si="10"/>
        <v>0</v>
      </c>
      <c r="M80" s="5">
        <f t="shared" si="11"/>
        <v>0</v>
      </c>
    </row>
    <row r="81" spans="1:13">
      <c r="A81" s="5">
        <v>3000</v>
      </c>
      <c r="B81" s="5">
        <v>12</v>
      </c>
      <c r="C81" s="5" t="s">
        <v>64</v>
      </c>
      <c r="D81" s="5">
        <v>5</v>
      </c>
      <c r="E81" s="5">
        <v>0</v>
      </c>
      <c r="F81" s="8">
        <f t="shared" si="6"/>
        <v>0</v>
      </c>
      <c r="G81" s="5" t="str">
        <f>IF(COUNTIFS(Q3_SQL_Error_Concentration!$A:$A,A81,Q3_SQL_Error_Concentration!$E:$E,B81,Q3_SQL_Error_Concentration!$F:$F,C81)=0,"",SUMIFS(Q3_SQL_Error_Concentration!$I:$I,Q3_SQL_Error_Concentration!$A:$A,A81,Q3_SQL_Error_Concentration!$E:$E,B81,Q3_SQL_Error_Concentration!$F:$F,C81))</f>
        <v/>
      </c>
      <c r="H81" s="5" t="str">
        <f t="shared" si="7"/>
        <v/>
      </c>
      <c r="I81" s="5">
        <f>IF(D81&gt;=Q3_Validation!$C$2,1,0)</f>
        <v>0</v>
      </c>
      <c r="J81" s="8" t="str">
        <f t="shared" si="8"/>
        <v/>
      </c>
      <c r="K81" s="5" t="str">
        <f t="shared" si="9"/>
        <v>excluded</v>
      </c>
      <c r="L81" s="5">
        <f t="shared" si="10"/>
        <v>0</v>
      </c>
      <c r="M81" s="5">
        <f t="shared" si="11"/>
        <v>0</v>
      </c>
    </row>
    <row r="82" spans="1:13">
      <c r="A82" s="5">
        <v>3000</v>
      </c>
      <c r="B82" s="5">
        <v>12</v>
      </c>
      <c r="C82" s="5" t="s">
        <v>62</v>
      </c>
      <c r="D82" s="5">
        <v>127</v>
      </c>
      <c r="E82" s="5">
        <v>0</v>
      </c>
      <c r="F82" s="8">
        <f t="shared" si="6"/>
        <v>0</v>
      </c>
      <c r="G82" s="5" t="str">
        <f>IF(COUNTIFS(Q3_SQL_Error_Concentration!$A:$A,A82,Q3_SQL_Error_Concentration!$E:$E,B82,Q3_SQL_Error_Concentration!$F:$F,C82)=0,"",SUMIFS(Q3_SQL_Error_Concentration!$I:$I,Q3_SQL_Error_Concentration!$A:$A,A82,Q3_SQL_Error_Concentration!$E:$E,B82,Q3_SQL_Error_Concentration!$F:$F,C82))</f>
        <v/>
      </c>
      <c r="H82" s="5" t="str">
        <f t="shared" si="7"/>
        <v/>
      </c>
      <c r="I82" s="5">
        <f>IF(D82&gt;=Q3_Validation!$C$2,1,0)</f>
        <v>0</v>
      </c>
      <c r="J82" s="8" t="str">
        <f t="shared" si="8"/>
        <v/>
      </c>
      <c r="K82" s="5" t="str">
        <f t="shared" si="9"/>
        <v>excluded</v>
      </c>
      <c r="L82" s="5">
        <f t="shared" si="10"/>
        <v>0</v>
      </c>
      <c r="M82" s="5">
        <f t="shared" si="11"/>
        <v>0</v>
      </c>
    </row>
    <row r="83" spans="1:13">
      <c r="A83" s="5">
        <v>3000</v>
      </c>
      <c r="B83" s="5">
        <v>13</v>
      </c>
      <c r="C83" s="5" t="s">
        <v>63</v>
      </c>
      <c r="D83" s="5">
        <v>77</v>
      </c>
      <c r="E83" s="5">
        <v>0</v>
      </c>
      <c r="F83" s="8">
        <f t="shared" si="6"/>
        <v>0</v>
      </c>
      <c r="G83" s="5" t="str">
        <f>IF(COUNTIFS(Q3_SQL_Error_Concentration!$A:$A,A83,Q3_SQL_Error_Concentration!$E:$E,B83,Q3_SQL_Error_Concentration!$F:$F,C83)=0,"",SUMIFS(Q3_SQL_Error_Concentration!$I:$I,Q3_SQL_Error_Concentration!$A:$A,A83,Q3_SQL_Error_Concentration!$E:$E,B83,Q3_SQL_Error_Concentration!$F:$F,C83))</f>
        <v/>
      </c>
      <c r="H83" s="5" t="str">
        <f t="shared" si="7"/>
        <v/>
      </c>
      <c r="I83" s="5">
        <f>IF(D83&gt;=Q3_Validation!$C$2,1,0)</f>
        <v>0</v>
      </c>
      <c r="J83" s="8" t="str">
        <f t="shared" si="8"/>
        <v/>
      </c>
      <c r="K83" s="5" t="str">
        <f t="shared" si="9"/>
        <v>excluded</v>
      </c>
      <c r="L83" s="5">
        <f t="shared" si="10"/>
        <v>0</v>
      </c>
      <c r="M83" s="5">
        <f t="shared" si="11"/>
        <v>0</v>
      </c>
    </row>
    <row r="84" spans="1:13">
      <c r="A84" s="5">
        <v>3000</v>
      </c>
      <c r="B84" s="5">
        <v>13</v>
      </c>
      <c r="C84" s="5" t="s">
        <v>64</v>
      </c>
      <c r="D84" s="5">
        <v>5</v>
      </c>
      <c r="E84" s="5">
        <v>0</v>
      </c>
      <c r="F84" s="8">
        <f t="shared" si="6"/>
        <v>0</v>
      </c>
      <c r="G84" s="5" t="str">
        <f>IF(COUNTIFS(Q3_SQL_Error_Concentration!$A:$A,A84,Q3_SQL_Error_Concentration!$E:$E,B84,Q3_SQL_Error_Concentration!$F:$F,C84)=0,"",SUMIFS(Q3_SQL_Error_Concentration!$I:$I,Q3_SQL_Error_Concentration!$A:$A,A84,Q3_SQL_Error_Concentration!$E:$E,B84,Q3_SQL_Error_Concentration!$F:$F,C84))</f>
        <v/>
      </c>
      <c r="H84" s="5" t="str">
        <f t="shared" si="7"/>
        <v/>
      </c>
      <c r="I84" s="5">
        <f>IF(D84&gt;=Q3_Validation!$C$2,1,0)</f>
        <v>0</v>
      </c>
      <c r="J84" s="8" t="str">
        <f t="shared" si="8"/>
        <v/>
      </c>
      <c r="K84" s="5" t="str">
        <f t="shared" si="9"/>
        <v>excluded</v>
      </c>
      <c r="L84" s="5">
        <f t="shared" si="10"/>
        <v>0</v>
      </c>
      <c r="M84" s="5">
        <f t="shared" si="11"/>
        <v>0</v>
      </c>
    </row>
    <row r="85" spans="1:13">
      <c r="A85" s="5">
        <v>3000</v>
      </c>
      <c r="B85" s="5">
        <v>13</v>
      </c>
      <c r="C85" s="5" t="s">
        <v>62</v>
      </c>
      <c r="D85" s="5">
        <v>116</v>
      </c>
      <c r="E85" s="5">
        <v>2</v>
      </c>
      <c r="F85" s="8">
        <f t="shared" si="6"/>
        <v>1.7241379310344827</v>
      </c>
      <c r="G85" s="5" t="str">
        <f>IF(COUNTIFS(Q3_SQL_Error_Concentration!$A:$A,A85,Q3_SQL_Error_Concentration!$E:$E,B85,Q3_SQL_Error_Concentration!$F:$F,C85)=0,"",SUMIFS(Q3_SQL_Error_Concentration!$I:$I,Q3_SQL_Error_Concentration!$A:$A,A85,Q3_SQL_Error_Concentration!$E:$E,B85,Q3_SQL_Error_Concentration!$F:$F,C85))</f>
        <v/>
      </c>
      <c r="H85" s="5" t="str">
        <f t="shared" si="7"/>
        <v/>
      </c>
      <c r="I85" s="5">
        <f>IF(D85&gt;=Q3_Validation!$C$2,1,0)</f>
        <v>0</v>
      </c>
      <c r="J85" s="8" t="str">
        <f t="shared" si="8"/>
        <v/>
      </c>
      <c r="K85" s="5" t="str">
        <f t="shared" si="9"/>
        <v>excluded</v>
      </c>
      <c r="L85" s="5">
        <f t="shared" si="10"/>
        <v>0</v>
      </c>
      <c r="M85" s="5">
        <f t="shared" si="11"/>
        <v>0</v>
      </c>
    </row>
    <row r="86" spans="1:13">
      <c r="A86" s="5">
        <v>3000</v>
      </c>
      <c r="B86" s="5">
        <v>14</v>
      </c>
      <c r="C86" s="5" t="s">
        <v>63</v>
      </c>
      <c r="D86" s="5">
        <v>73</v>
      </c>
      <c r="E86" s="5">
        <v>0</v>
      </c>
      <c r="F86" s="8">
        <f t="shared" si="6"/>
        <v>0</v>
      </c>
      <c r="G86" s="5" t="str">
        <f>IF(COUNTIFS(Q3_SQL_Error_Concentration!$A:$A,A86,Q3_SQL_Error_Concentration!$E:$E,B86,Q3_SQL_Error_Concentration!$F:$F,C86)=0,"",SUMIFS(Q3_SQL_Error_Concentration!$I:$I,Q3_SQL_Error_Concentration!$A:$A,A86,Q3_SQL_Error_Concentration!$E:$E,B86,Q3_SQL_Error_Concentration!$F:$F,C86))</f>
        <v/>
      </c>
      <c r="H86" s="5" t="str">
        <f t="shared" si="7"/>
        <v/>
      </c>
      <c r="I86" s="5">
        <f>IF(D86&gt;=Q3_Validation!$C$2,1,0)</f>
        <v>0</v>
      </c>
      <c r="J86" s="8" t="str">
        <f t="shared" si="8"/>
        <v/>
      </c>
      <c r="K86" s="5" t="str">
        <f t="shared" si="9"/>
        <v>excluded</v>
      </c>
      <c r="L86" s="5">
        <f t="shared" si="10"/>
        <v>0</v>
      </c>
      <c r="M86" s="5">
        <f t="shared" si="11"/>
        <v>0</v>
      </c>
    </row>
    <row r="87" spans="1:13">
      <c r="A87" s="5">
        <v>3000</v>
      </c>
      <c r="B87" s="5">
        <v>14</v>
      </c>
      <c r="C87" s="5" t="s">
        <v>64</v>
      </c>
      <c r="D87" s="5">
        <v>4</v>
      </c>
      <c r="E87" s="5">
        <v>0</v>
      </c>
      <c r="F87" s="8">
        <f t="shared" si="6"/>
        <v>0</v>
      </c>
      <c r="G87" s="5" t="str">
        <f>IF(COUNTIFS(Q3_SQL_Error_Concentration!$A:$A,A87,Q3_SQL_Error_Concentration!$E:$E,B87,Q3_SQL_Error_Concentration!$F:$F,C87)=0,"",SUMIFS(Q3_SQL_Error_Concentration!$I:$I,Q3_SQL_Error_Concentration!$A:$A,A87,Q3_SQL_Error_Concentration!$E:$E,B87,Q3_SQL_Error_Concentration!$F:$F,C87))</f>
        <v/>
      </c>
      <c r="H87" s="5" t="str">
        <f t="shared" si="7"/>
        <v/>
      </c>
      <c r="I87" s="5">
        <f>IF(D87&gt;=Q3_Validation!$C$2,1,0)</f>
        <v>0</v>
      </c>
      <c r="J87" s="8" t="str">
        <f t="shared" si="8"/>
        <v/>
      </c>
      <c r="K87" s="5" t="str">
        <f t="shared" si="9"/>
        <v>excluded</v>
      </c>
      <c r="L87" s="5">
        <f t="shared" si="10"/>
        <v>0</v>
      </c>
      <c r="M87" s="5">
        <f t="shared" si="11"/>
        <v>0</v>
      </c>
    </row>
    <row r="88" spans="1:13">
      <c r="A88" s="5">
        <v>3000</v>
      </c>
      <c r="B88" s="5">
        <v>14</v>
      </c>
      <c r="C88" s="5" t="s">
        <v>62</v>
      </c>
      <c r="D88" s="5">
        <v>127</v>
      </c>
      <c r="E88" s="5">
        <v>1</v>
      </c>
      <c r="F88" s="8">
        <f t="shared" si="6"/>
        <v>0.78740157480314965</v>
      </c>
      <c r="G88" s="5" t="str">
        <f>IF(COUNTIFS(Q3_SQL_Error_Concentration!$A:$A,A88,Q3_SQL_Error_Concentration!$E:$E,B88,Q3_SQL_Error_Concentration!$F:$F,C88)=0,"",SUMIFS(Q3_SQL_Error_Concentration!$I:$I,Q3_SQL_Error_Concentration!$A:$A,A88,Q3_SQL_Error_Concentration!$E:$E,B88,Q3_SQL_Error_Concentration!$F:$F,C88))</f>
        <v/>
      </c>
      <c r="H88" s="5" t="str">
        <f t="shared" si="7"/>
        <v/>
      </c>
      <c r="I88" s="5">
        <f>IF(D88&gt;=Q3_Validation!$C$2,1,0)</f>
        <v>0</v>
      </c>
      <c r="J88" s="8" t="str">
        <f t="shared" si="8"/>
        <v/>
      </c>
      <c r="K88" s="5" t="str">
        <f t="shared" si="9"/>
        <v>excluded</v>
      </c>
      <c r="L88" s="5">
        <f t="shared" si="10"/>
        <v>0</v>
      </c>
      <c r="M88" s="5">
        <f t="shared" si="11"/>
        <v>0</v>
      </c>
    </row>
    <row r="89" spans="1:13">
      <c r="A89" s="5">
        <v>3000</v>
      </c>
      <c r="B89" s="5">
        <v>15</v>
      </c>
      <c r="C89" s="5" t="s">
        <v>63</v>
      </c>
      <c r="D89" s="5">
        <v>71</v>
      </c>
      <c r="E89" s="5">
        <v>0</v>
      </c>
      <c r="F89" s="8">
        <f t="shared" si="6"/>
        <v>0</v>
      </c>
      <c r="G89" s="5" t="str">
        <f>IF(COUNTIFS(Q3_SQL_Error_Concentration!$A:$A,A89,Q3_SQL_Error_Concentration!$E:$E,B89,Q3_SQL_Error_Concentration!$F:$F,C89)=0,"",SUMIFS(Q3_SQL_Error_Concentration!$I:$I,Q3_SQL_Error_Concentration!$A:$A,A89,Q3_SQL_Error_Concentration!$E:$E,B89,Q3_SQL_Error_Concentration!$F:$F,C89))</f>
        <v/>
      </c>
      <c r="H89" s="5" t="str">
        <f t="shared" si="7"/>
        <v/>
      </c>
      <c r="I89" s="5">
        <f>IF(D89&gt;=Q3_Validation!$C$2,1,0)</f>
        <v>0</v>
      </c>
      <c r="J89" s="8" t="str">
        <f t="shared" si="8"/>
        <v/>
      </c>
      <c r="K89" s="5" t="str">
        <f t="shared" si="9"/>
        <v>excluded</v>
      </c>
      <c r="L89" s="5">
        <f t="shared" si="10"/>
        <v>0</v>
      </c>
      <c r="M89" s="5">
        <f t="shared" si="11"/>
        <v>0</v>
      </c>
    </row>
    <row r="90" spans="1:13">
      <c r="A90" s="5">
        <v>3000</v>
      </c>
      <c r="B90" s="5">
        <v>15</v>
      </c>
      <c r="C90" s="5" t="s">
        <v>64</v>
      </c>
      <c r="D90" s="5">
        <v>3</v>
      </c>
      <c r="E90" s="5">
        <v>0</v>
      </c>
      <c r="F90" s="8">
        <f t="shared" si="6"/>
        <v>0</v>
      </c>
      <c r="G90" s="5" t="str">
        <f>IF(COUNTIFS(Q3_SQL_Error_Concentration!$A:$A,A90,Q3_SQL_Error_Concentration!$E:$E,B90,Q3_SQL_Error_Concentration!$F:$F,C90)=0,"",SUMIFS(Q3_SQL_Error_Concentration!$I:$I,Q3_SQL_Error_Concentration!$A:$A,A90,Q3_SQL_Error_Concentration!$E:$E,B90,Q3_SQL_Error_Concentration!$F:$F,C90))</f>
        <v/>
      </c>
      <c r="H90" s="5" t="str">
        <f t="shared" si="7"/>
        <v/>
      </c>
      <c r="I90" s="5">
        <f>IF(D90&gt;=Q3_Validation!$C$2,1,0)</f>
        <v>0</v>
      </c>
      <c r="J90" s="8" t="str">
        <f t="shared" si="8"/>
        <v/>
      </c>
      <c r="K90" s="5" t="str">
        <f t="shared" si="9"/>
        <v>excluded</v>
      </c>
      <c r="L90" s="5">
        <f t="shared" si="10"/>
        <v>0</v>
      </c>
      <c r="M90" s="5">
        <f t="shared" si="11"/>
        <v>0</v>
      </c>
    </row>
    <row r="91" spans="1:13">
      <c r="A91" s="5">
        <v>3000</v>
      </c>
      <c r="B91" s="5">
        <v>15</v>
      </c>
      <c r="C91" s="5" t="s">
        <v>62</v>
      </c>
      <c r="D91" s="5">
        <v>104</v>
      </c>
      <c r="E91" s="5">
        <v>0</v>
      </c>
      <c r="F91" s="8">
        <f t="shared" si="6"/>
        <v>0</v>
      </c>
      <c r="G91" s="5" t="str">
        <f>IF(COUNTIFS(Q3_SQL_Error_Concentration!$A:$A,A91,Q3_SQL_Error_Concentration!$E:$E,B91,Q3_SQL_Error_Concentration!$F:$F,C91)=0,"",SUMIFS(Q3_SQL_Error_Concentration!$I:$I,Q3_SQL_Error_Concentration!$A:$A,A91,Q3_SQL_Error_Concentration!$E:$E,B91,Q3_SQL_Error_Concentration!$F:$F,C91))</f>
        <v/>
      </c>
      <c r="H91" s="5" t="str">
        <f t="shared" si="7"/>
        <v/>
      </c>
      <c r="I91" s="5">
        <f>IF(D91&gt;=Q3_Validation!$C$2,1,0)</f>
        <v>0</v>
      </c>
      <c r="J91" s="8" t="str">
        <f t="shared" si="8"/>
        <v/>
      </c>
      <c r="K91" s="5" t="str">
        <f t="shared" si="9"/>
        <v>excluded</v>
      </c>
      <c r="L91" s="5">
        <f t="shared" si="10"/>
        <v>0</v>
      </c>
      <c r="M91" s="5">
        <f t="shared" si="11"/>
        <v>0</v>
      </c>
    </row>
    <row r="92" spans="1:13">
      <c r="A92" s="5">
        <v>3000</v>
      </c>
      <c r="B92" s="5">
        <v>16</v>
      </c>
      <c r="C92" s="5" t="s">
        <v>63</v>
      </c>
      <c r="D92" s="5">
        <v>74</v>
      </c>
      <c r="E92" s="5">
        <v>0</v>
      </c>
      <c r="F92" s="8">
        <f t="shared" si="6"/>
        <v>0</v>
      </c>
      <c r="G92" s="5" t="str">
        <f>IF(COUNTIFS(Q3_SQL_Error_Concentration!$A:$A,A92,Q3_SQL_Error_Concentration!$E:$E,B92,Q3_SQL_Error_Concentration!$F:$F,C92)=0,"",SUMIFS(Q3_SQL_Error_Concentration!$I:$I,Q3_SQL_Error_Concentration!$A:$A,A92,Q3_SQL_Error_Concentration!$E:$E,B92,Q3_SQL_Error_Concentration!$F:$F,C92))</f>
        <v/>
      </c>
      <c r="H92" s="5" t="str">
        <f t="shared" si="7"/>
        <v/>
      </c>
      <c r="I92" s="5">
        <f>IF(D92&gt;=Q3_Validation!$C$2,1,0)</f>
        <v>0</v>
      </c>
      <c r="J92" s="8" t="str">
        <f t="shared" si="8"/>
        <v/>
      </c>
      <c r="K92" s="5" t="str">
        <f t="shared" si="9"/>
        <v>excluded</v>
      </c>
      <c r="L92" s="5">
        <f t="shared" si="10"/>
        <v>0</v>
      </c>
      <c r="M92" s="5">
        <f t="shared" si="11"/>
        <v>0</v>
      </c>
    </row>
    <row r="93" spans="1:13">
      <c r="A93" s="5">
        <v>3000</v>
      </c>
      <c r="B93" s="5">
        <v>16</v>
      </c>
      <c r="C93" s="5" t="s">
        <v>64</v>
      </c>
      <c r="D93" s="5">
        <v>3</v>
      </c>
      <c r="E93" s="5">
        <v>0</v>
      </c>
      <c r="F93" s="8">
        <f t="shared" si="6"/>
        <v>0</v>
      </c>
      <c r="G93" s="5" t="str">
        <f>IF(COUNTIFS(Q3_SQL_Error_Concentration!$A:$A,A93,Q3_SQL_Error_Concentration!$E:$E,B93,Q3_SQL_Error_Concentration!$F:$F,C93)=0,"",SUMIFS(Q3_SQL_Error_Concentration!$I:$I,Q3_SQL_Error_Concentration!$A:$A,A93,Q3_SQL_Error_Concentration!$E:$E,B93,Q3_SQL_Error_Concentration!$F:$F,C93))</f>
        <v/>
      </c>
      <c r="H93" s="5" t="str">
        <f t="shared" si="7"/>
        <v/>
      </c>
      <c r="I93" s="5">
        <f>IF(D93&gt;=Q3_Validation!$C$2,1,0)</f>
        <v>0</v>
      </c>
      <c r="J93" s="8" t="str">
        <f t="shared" si="8"/>
        <v/>
      </c>
      <c r="K93" s="5" t="str">
        <f t="shared" si="9"/>
        <v>excluded</v>
      </c>
      <c r="L93" s="5">
        <f t="shared" si="10"/>
        <v>0</v>
      </c>
      <c r="M93" s="5">
        <f t="shared" si="11"/>
        <v>0</v>
      </c>
    </row>
    <row r="94" spans="1:13">
      <c r="A94" s="5">
        <v>3000</v>
      </c>
      <c r="B94" s="5">
        <v>16</v>
      </c>
      <c r="C94" s="5" t="s">
        <v>62</v>
      </c>
      <c r="D94" s="5">
        <v>111</v>
      </c>
      <c r="E94" s="5">
        <v>1</v>
      </c>
      <c r="F94" s="8">
        <f t="shared" si="6"/>
        <v>0.90090090090090091</v>
      </c>
      <c r="G94" s="5" t="str">
        <f>IF(COUNTIFS(Q3_SQL_Error_Concentration!$A:$A,A94,Q3_SQL_Error_Concentration!$E:$E,B94,Q3_SQL_Error_Concentration!$F:$F,C94)=0,"",SUMIFS(Q3_SQL_Error_Concentration!$I:$I,Q3_SQL_Error_Concentration!$A:$A,A94,Q3_SQL_Error_Concentration!$E:$E,B94,Q3_SQL_Error_Concentration!$F:$F,C94))</f>
        <v/>
      </c>
      <c r="H94" s="5" t="str">
        <f t="shared" si="7"/>
        <v/>
      </c>
      <c r="I94" s="5">
        <f>IF(D94&gt;=Q3_Validation!$C$2,1,0)</f>
        <v>0</v>
      </c>
      <c r="J94" s="8" t="str">
        <f t="shared" si="8"/>
        <v/>
      </c>
      <c r="K94" s="5" t="str">
        <f t="shared" si="9"/>
        <v>excluded</v>
      </c>
      <c r="L94" s="5">
        <f t="shared" si="10"/>
        <v>0</v>
      </c>
      <c r="M94" s="5">
        <f t="shared" si="11"/>
        <v>0</v>
      </c>
    </row>
    <row r="95" spans="1:13">
      <c r="A95" s="5">
        <v>3000</v>
      </c>
      <c r="B95" s="5">
        <v>17</v>
      </c>
      <c r="C95" s="5" t="s">
        <v>63</v>
      </c>
      <c r="D95" s="5">
        <v>58</v>
      </c>
      <c r="E95" s="5">
        <v>0</v>
      </c>
      <c r="F95" s="8">
        <f t="shared" si="6"/>
        <v>0</v>
      </c>
      <c r="G95" s="5" t="str">
        <f>IF(COUNTIFS(Q3_SQL_Error_Concentration!$A:$A,A95,Q3_SQL_Error_Concentration!$E:$E,B95,Q3_SQL_Error_Concentration!$F:$F,C95)=0,"",SUMIFS(Q3_SQL_Error_Concentration!$I:$I,Q3_SQL_Error_Concentration!$A:$A,A95,Q3_SQL_Error_Concentration!$E:$E,B95,Q3_SQL_Error_Concentration!$F:$F,C95))</f>
        <v/>
      </c>
      <c r="H95" s="5" t="str">
        <f t="shared" si="7"/>
        <v/>
      </c>
      <c r="I95" s="5">
        <f>IF(D95&gt;=Q3_Validation!$C$2,1,0)</f>
        <v>0</v>
      </c>
      <c r="J95" s="8" t="str">
        <f t="shared" si="8"/>
        <v/>
      </c>
      <c r="K95" s="5" t="str">
        <f t="shared" si="9"/>
        <v>excluded</v>
      </c>
      <c r="L95" s="5">
        <f t="shared" si="10"/>
        <v>0</v>
      </c>
      <c r="M95" s="5">
        <f t="shared" si="11"/>
        <v>0</v>
      </c>
    </row>
    <row r="96" spans="1:13">
      <c r="A96" s="5">
        <v>3000</v>
      </c>
      <c r="B96" s="5">
        <v>17</v>
      </c>
      <c r="C96" s="5" t="s">
        <v>64</v>
      </c>
      <c r="D96" s="5">
        <v>1</v>
      </c>
      <c r="E96" s="5">
        <v>0</v>
      </c>
      <c r="F96" s="8">
        <f t="shared" si="6"/>
        <v>0</v>
      </c>
      <c r="G96" s="5" t="str">
        <f>IF(COUNTIFS(Q3_SQL_Error_Concentration!$A:$A,A96,Q3_SQL_Error_Concentration!$E:$E,B96,Q3_SQL_Error_Concentration!$F:$F,C96)=0,"",SUMIFS(Q3_SQL_Error_Concentration!$I:$I,Q3_SQL_Error_Concentration!$A:$A,A96,Q3_SQL_Error_Concentration!$E:$E,B96,Q3_SQL_Error_Concentration!$F:$F,C96))</f>
        <v/>
      </c>
      <c r="H96" s="5" t="str">
        <f t="shared" si="7"/>
        <v/>
      </c>
      <c r="I96" s="5">
        <f>IF(D96&gt;=Q3_Validation!$C$2,1,0)</f>
        <v>0</v>
      </c>
      <c r="J96" s="8" t="str">
        <f t="shared" si="8"/>
        <v/>
      </c>
      <c r="K96" s="5" t="str">
        <f t="shared" si="9"/>
        <v>excluded</v>
      </c>
      <c r="L96" s="5">
        <f t="shared" si="10"/>
        <v>0</v>
      </c>
      <c r="M96" s="5">
        <f t="shared" si="11"/>
        <v>0</v>
      </c>
    </row>
    <row r="97" spans="1:13">
      <c r="A97" s="5">
        <v>3000</v>
      </c>
      <c r="B97" s="5">
        <v>17</v>
      </c>
      <c r="C97" s="5" t="s">
        <v>62</v>
      </c>
      <c r="D97" s="5">
        <v>100</v>
      </c>
      <c r="E97" s="5">
        <v>0</v>
      </c>
      <c r="F97" s="8">
        <f t="shared" si="6"/>
        <v>0</v>
      </c>
      <c r="G97" s="5" t="str">
        <f>IF(COUNTIFS(Q3_SQL_Error_Concentration!$A:$A,A97,Q3_SQL_Error_Concentration!$E:$E,B97,Q3_SQL_Error_Concentration!$F:$F,C97)=0,"",SUMIFS(Q3_SQL_Error_Concentration!$I:$I,Q3_SQL_Error_Concentration!$A:$A,A97,Q3_SQL_Error_Concentration!$E:$E,B97,Q3_SQL_Error_Concentration!$F:$F,C97))</f>
        <v/>
      </c>
      <c r="H97" s="5" t="str">
        <f t="shared" si="7"/>
        <v/>
      </c>
      <c r="I97" s="5">
        <f>IF(D97&gt;=Q3_Validation!$C$2,1,0)</f>
        <v>0</v>
      </c>
      <c r="J97" s="8" t="str">
        <f t="shared" si="8"/>
        <v/>
      </c>
      <c r="K97" s="5" t="str">
        <f t="shared" si="9"/>
        <v>excluded</v>
      </c>
      <c r="L97" s="5">
        <f t="shared" si="10"/>
        <v>0</v>
      </c>
      <c r="M97" s="5">
        <f t="shared" si="11"/>
        <v>0</v>
      </c>
    </row>
    <row r="98" spans="1:13">
      <c r="A98" s="5">
        <v>3000</v>
      </c>
      <c r="B98" s="5">
        <v>18</v>
      </c>
      <c r="C98" s="5" t="s">
        <v>63</v>
      </c>
      <c r="D98" s="5">
        <v>54</v>
      </c>
      <c r="E98" s="5">
        <v>0</v>
      </c>
      <c r="F98" s="8">
        <f t="shared" si="6"/>
        <v>0</v>
      </c>
      <c r="G98" s="5" t="str">
        <f>IF(COUNTIFS(Q3_SQL_Error_Concentration!$A:$A,A98,Q3_SQL_Error_Concentration!$E:$E,B98,Q3_SQL_Error_Concentration!$F:$F,C98)=0,"",SUMIFS(Q3_SQL_Error_Concentration!$I:$I,Q3_SQL_Error_Concentration!$A:$A,A98,Q3_SQL_Error_Concentration!$E:$E,B98,Q3_SQL_Error_Concentration!$F:$F,C98))</f>
        <v/>
      </c>
      <c r="H98" s="5" t="str">
        <f t="shared" si="7"/>
        <v/>
      </c>
      <c r="I98" s="5">
        <f>IF(D98&gt;=Q3_Validation!$C$2,1,0)</f>
        <v>0</v>
      </c>
      <c r="J98" s="8" t="str">
        <f t="shared" si="8"/>
        <v/>
      </c>
      <c r="K98" s="5" t="str">
        <f t="shared" si="9"/>
        <v>excluded</v>
      </c>
      <c r="L98" s="5">
        <f t="shared" si="10"/>
        <v>0</v>
      </c>
      <c r="M98" s="5">
        <f t="shared" si="11"/>
        <v>0</v>
      </c>
    </row>
    <row r="99" spans="1:13">
      <c r="A99" s="5">
        <v>3000</v>
      </c>
      <c r="B99" s="5">
        <v>18</v>
      </c>
      <c r="C99" s="5" t="s">
        <v>64</v>
      </c>
      <c r="D99" s="5">
        <v>3</v>
      </c>
      <c r="E99" s="5">
        <v>1</v>
      </c>
      <c r="F99" s="8">
        <f t="shared" si="6"/>
        <v>33.333333333333336</v>
      </c>
      <c r="G99" s="5" t="str">
        <f>IF(COUNTIFS(Q3_SQL_Error_Concentration!$A:$A,A99,Q3_SQL_Error_Concentration!$E:$E,B99,Q3_SQL_Error_Concentration!$F:$F,C99)=0,"",SUMIFS(Q3_SQL_Error_Concentration!$I:$I,Q3_SQL_Error_Concentration!$A:$A,A99,Q3_SQL_Error_Concentration!$E:$E,B99,Q3_SQL_Error_Concentration!$F:$F,C99))</f>
        <v/>
      </c>
      <c r="H99" s="5" t="str">
        <f t="shared" si="7"/>
        <v/>
      </c>
      <c r="I99" s="5">
        <f>IF(D99&gt;=Q3_Validation!$C$2,1,0)</f>
        <v>0</v>
      </c>
      <c r="J99" s="8" t="str">
        <f t="shared" si="8"/>
        <v/>
      </c>
      <c r="K99" s="5" t="str">
        <f t="shared" si="9"/>
        <v>excluded</v>
      </c>
      <c r="L99" s="5">
        <f t="shared" si="10"/>
        <v>0</v>
      </c>
      <c r="M99" s="5">
        <f t="shared" si="11"/>
        <v>0</v>
      </c>
    </row>
    <row r="100" spans="1:13">
      <c r="A100" s="5">
        <v>3000</v>
      </c>
      <c r="B100" s="5">
        <v>18</v>
      </c>
      <c r="C100" s="5" t="s">
        <v>62</v>
      </c>
      <c r="D100" s="5">
        <v>88</v>
      </c>
      <c r="E100" s="5">
        <v>1</v>
      </c>
      <c r="F100" s="8">
        <f t="shared" si="6"/>
        <v>1.1363636363636365</v>
      </c>
      <c r="G100" s="5" t="str">
        <f>IF(COUNTIFS(Q3_SQL_Error_Concentration!$A:$A,A100,Q3_SQL_Error_Concentration!$E:$E,B100,Q3_SQL_Error_Concentration!$F:$F,C100)=0,"",SUMIFS(Q3_SQL_Error_Concentration!$I:$I,Q3_SQL_Error_Concentration!$A:$A,A100,Q3_SQL_Error_Concentration!$E:$E,B100,Q3_SQL_Error_Concentration!$F:$F,C100))</f>
        <v/>
      </c>
      <c r="H100" s="5" t="str">
        <f t="shared" si="7"/>
        <v/>
      </c>
      <c r="I100" s="5">
        <f>IF(D100&gt;=Q3_Validation!$C$2,1,0)</f>
        <v>0</v>
      </c>
      <c r="J100" s="8" t="str">
        <f t="shared" si="8"/>
        <v/>
      </c>
      <c r="K100" s="5" t="str">
        <f t="shared" si="9"/>
        <v>excluded</v>
      </c>
      <c r="L100" s="5">
        <f t="shared" si="10"/>
        <v>0</v>
      </c>
      <c r="M100" s="5">
        <f t="shared" si="11"/>
        <v>0</v>
      </c>
    </row>
    <row r="101" spans="1:13">
      <c r="A101" s="5">
        <v>3000</v>
      </c>
      <c r="B101" s="5">
        <v>19</v>
      </c>
      <c r="C101" s="5" t="s">
        <v>63</v>
      </c>
      <c r="D101" s="5">
        <v>55</v>
      </c>
      <c r="E101" s="5">
        <v>0</v>
      </c>
      <c r="F101" s="8">
        <f t="shared" si="6"/>
        <v>0</v>
      </c>
      <c r="G101" s="5" t="str">
        <f>IF(COUNTIFS(Q3_SQL_Error_Concentration!$A:$A,A101,Q3_SQL_Error_Concentration!$E:$E,B101,Q3_SQL_Error_Concentration!$F:$F,C101)=0,"",SUMIFS(Q3_SQL_Error_Concentration!$I:$I,Q3_SQL_Error_Concentration!$A:$A,A101,Q3_SQL_Error_Concentration!$E:$E,B101,Q3_SQL_Error_Concentration!$F:$F,C101))</f>
        <v/>
      </c>
      <c r="H101" s="5" t="str">
        <f t="shared" si="7"/>
        <v/>
      </c>
      <c r="I101" s="5">
        <f>IF(D101&gt;=Q3_Validation!$C$2,1,0)</f>
        <v>0</v>
      </c>
      <c r="J101" s="8" t="str">
        <f t="shared" si="8"/>
        <v/>
      </c>
      <c r="K101" s="5" t="str">
        <f t="shared" si="9"/>
        <v>excluded</v>
      </c>
      <c r="L101" s="5">
        <f t="shared" si="10"/>
        <v>0</v>
      </c>
      <c r="M101" s="5">
        <f t="shared" si="11"/>
        <v>0</v>
      </c>
    </row>
    <row r="102" spans="1:13">
      <c r="A102" s="5">
        <v>3000</v>
      </c>
      <c r="B102" s="5">
        <v>19</v>
      </c>
      <c r="C102" s="5" t="s">
        <v>64</v>
      </c>
      <c r="D102" s="5">
        <v>1</v>
      </c>
      <c r="E102" s="5">
        <v>0</v>
      </c>
      <c r="F102" s="8">
        <f t="shared" si="6"/>
        <v>0</v>
      </c>
      <c r="G102" s="5" t="str">
        <f>IF(COUNTIFS(Q3_SQL_Error_Concentration!$A:$A,A102,Q3_SQL_Error_Concentration!$E:$E,B102,Q3_SQL_Error_Concentration!$F:$F,C102)=0,"",SUMIFS(Q3_SQL_Error_Concentration!$I:$I,Q3_SQL_Error_Concentration!$A:$A,A102,Q3_SQL_Error_Concentration!$E:$E,B102,Q3_SQL_Error_Concentration!$F:$F,C102))</f>
        <v/>
      </c>
      <c r="H102" s="5" t="str">
        <f t="shared" si="7"/>
        <v/>
      </c>
      <c r="I102" s="5">
        <f>IF(D102&gt;=Q3_Validation!$C$2,1,0)</f>
        <v>0</v>
      </c>
      <c r="J102" s="8" t="str">
        <f t="shared" si="8"/>
        <v/>
      </c>
      <c r="K102" s="5" t="str">
        <f t="shared" si="9"/>
        <v>excluded</v>
      </c>
      <c r="L102" s="5">
        <f t="shared" si="10"/>
        <v>0</v>
      </c>
      <c r="M102" s="5">
        <f t="shared" si="11"/>
        <v>0</v>
      </c>
    </row>
    <row r="103" spans="1:13">
      <c r="A103" s="5">
        <v>3000</v>
      </c>
      <c r="B103" s="5">
        <v>19</v>
      </c>
      <c r="C103" s="5" t="s">
        <v>62</v>
      </c>
      <c r="D103" s="5">
        <v>96</v>
      </c>
      <c r="E103" s="5">
        <v>0</v>
      </c>
      <c r="F103" s="8">
        <f t="shared" si="6"/>
        <v>0</v>
      </c>
      <c r="G103" s="5" t="str">
        <f>IF(COUNTIFS(Q3_SQL_Error_Concentration!$A:$A,A103,Q3_SQL_Error_Concentration!$E:$E,B103,Q3_SQL_Error_Concentration!$F:$F,C103)=0,"",SUMIFS(Q3_SQL_Error_Concentration!$I:$I,Q3_SQL_Error_Concentration!$A:$A,A103,Q3_SQL_Error_Concentration!$E:$E,B103,Q3_SQL_Error_Concentration!$F:$F,C103))</f>
        <v/>
      </c>
      <c r="H103" s="5" t="str">
        <f t="shared" si="7"/>
        <v/>
      </c>
      <c r="I103" s="5">
        <f>IF(D103&gt;=Q3_Validation!$C$2,1,0)</f>
        <v>0</v>
      </c>
      <c r="J103" s="8" t="str">
        <f t="shared" si="8"/>
        <v/>
      </c>
      <c r="K103" s="5" t="str">
        <f t="shared" si="9"/>
        <v>excluded</v>
      </c>
      <c r="L103" s="5">
        <f t="shared" si="10"/>
        <v>0</v>
      </c>
      <c r="M103" s="5">
        <f t="shared" si="11"/>
        <v>0</v>
      </c>
    </row>
    <row r="104" spans="1:13">
      <c r="A104" s="5">
        <v>3000</v>
      </c>
      <c r="B104" s="5">
        <v>20</v>
      </c>
      <c r="C104" s="5" t="s">
        <v>63</v>
      </c>
      <c r="D104" s="5">
        <v>62</v>
      </c>
      <c r="E104" s="5">
        <v>0</v>
      </c>
      <c r="F104" s="8">
        <f t="shared" si="6"/>
        <v>0</v>
      </c>
      <c r="G104" s="5" t="str">
        <f>IF(COUNTIFS(Q3_SQL_Error_Concentration!$A:$A,A104,Q3_SQL_Error_Concentration!$E:$E,B104,Q3_SQL_Error_Concentration!$F:$F,C104)=0,"",SUMIFS(Q3_SQL_Error_Concentration!$I:$I,Q3_SQL_Error_Concentration!$A:$A,A104,Q3_SQL_Error_Concentration!$E:$E,B104,Q3_SQL_Error_Concentration!$F:$F,C104))</f>
        <v/>
      </c>
      <c r="H104" s="5" t="str">
        <f t="shared" si="7"/>
        <v/>
      </c>
      <c r="I104" s="5">
        <f>IF(D104&gt;=Q3_Validation!$C$2,1,0)</f>
        <v>0</v>
      </c>
      <c r="J104" s="8" t="str">
        <f t="shared" si="8"/>
        <v/>
      </c>
      <c r="K104" s="5" t="str">
        <f t="shared" si="9"/>
        <v>excluded</v>
      </c>
      <c r="L104" s="5">
        <f t="shared" si="10"/>
        <v>0</v>
      </c>
      <c r="M104" s="5">
        <f t="shared" si="11"/>
        <v>0</v>
      </c>
    </row>
    <row r="105" spans="1:13">
      <c r="A105" s="5">
        <v>3000</v>
      </c>
      <c r="B105" s="5">
        <v>20</v>
      </c>
      <c r="C105" s="5" t="s">
        <v>62</v>
      </c>
      <c r="D105" s="5">
        <v>94</v>
      </c>
      <c r="E105" s="5">
        <v>0</v>
      </c>
      <c r="F105" s="8">
        <f t="shared" si="6"/>
        <v>0</v>
      </c>
      <c r="G105" s="5" t="str">
        <f>IF(COUNTIFS(Q3_SQL_Error_Concentration!$A:$A,A105,Q3_SQL_Error_Concentration!$E:$E,B105,Q3_SQL_Error_Concentration!$F:$F,C105)=0,"",SUMIFS(Q3_SQL_Error_Concentration!$I:$I,Q3_SQL_Error_Concentration!$A:$A,A105,Q3_SQL_Error_Concentration!$E:$E,B105,Q3_SQL_Error_Concentration!$F:$F,C105))</f>
        <v/>
      </c>
      <c r="H105" s="5" t="str">
        <f t="shared" si="7"/>
        <v/>
      </c>
      <c r="I105" s="5">
        <f>IF(D105&gt;=Q3_Validation!$C$2,1,0)</f>
        <v>0</v>
      </c>
      <c r="J105" s="8" t="str">
        <f t="shared" si="8"/>
        <v/>
      </c>
      <c r="K105" s="5" t="str">
        <f t="shared" si="9"/>
        <v>excluded</v>
      </c>
      <c r="L105" s="5">
        <f t="shared" si="10"/>
        <v>0</v>
      </c>
      <c r="M105" s="5">
        <f t="shared" si="11"/>
        <v>0</v>
      </c>
    </row>
    <row r="106" spans="1:13">
      <c r="A106" s="5">
        <v>3000</v>
      </c>
      <c r="B106" s="5">
        <v>21</v>
      </c>
      <c r="C106" s="5" t="s">
        <v>63</v>
      </c>
      <c r="D106" s="5">
        <v>58</v>
      </c>
      <c r="E106" s="5">
        <v>2</v>
      </c>
      <c r="F106" s="8">
        <f t="shared" si="6"/>
        <v>3.4482758620689653</v>
      </c>
      <c r="G106" s="5" t="str">
        <f>IF(COUNTIFS(Q3_SQL_Error_Concentration!$A:$A,A106,Q3_SQL_Error_Concentration!$E:$E,B106,Q3_SQL_Error_Concentration!$F:$F,C106)=0,"",SUMIFS(Q3_SQL_Error_Concentration!$I:$I,Q3_SQL_Error_Concentration!$A:$A,A106,Q3_SQL_Error_Concentration!$E:$E,B106,Q3_SQL_Error_Concentration!$F:$F,C106))</f>
        <v/>
      </c>
      <c r="H106" s="5" t="str">
        <f t="shared" si="7"/>
        <v/>
      </c>
      <c r="I106" s="5">
        <f>IF(D106&gt;=Q3_Validation!$C$2,1,0)</f>
        <v>0</v>
      </c>
      <c r="J106" s="8" t="str">
        <f t="shared" si="8"/>
        <v/>
      </c>
      <c r="K106" s="5" t="str">
        <f t="shared" si="9"/>
        <v>excluded</v>
      </c>
      <c r="L106" s="5">
        <f t="shared" si="10"/>
        <v>0</v>
      </c>
      <c r="M106" s="5">
        <f t="shared" si="11"/>
        <v>0</v>
      </c>
    </row>
    <row r="107" spans="1:13">
      <c r="A107" s="5">
        <v>3000</v>
      </c>
      <c r="B107" s="5">
        <v>21</v>
      </c>
      <c r="C107" s="5" t="s">
        <v>62</v>
      </c>
      <c r="D107" s="5">
        <v>109</v>
      </c>
      <c r="E107" s="5">
        <v>1</v>
      </c>
      <c r="F107" s="8">
        <f t="shared" si="6"/>
        <v>0.91743119266055051</v>
      </c>
      <c r="G107" s="5" t="str">
        <f>IF(COUNTIFS(Q3_SQL_Error_Concentration!$A:$A,A107,Q3_SQL_Error_Concentration!$E:$E,B107,Q3_SQL_Error_Concentration!$F:$F,C107)=0,"",SUMIFS(Q3_SQL_Error_Concentration!$I:$I,Q3_SQL_Error_Concentration!$A:$A,A107,Q3_SQL_Error_Concentration!$E:$E,B107,Q3_SQL_Error_Concentration!$F:$F,C107))</f>
        <v/>
      </c>
      <c r="H107" s="5" t="str">
        <f t="shared" si="7"/>
        <v/>
      </c>
      <c r="I107" s="5">
        <f>IF(D107&gt;=Q3_Validation!$C$2,1,0)</f>
        <v>0</v>
      </c>
      <c r="J107" s="8" t="str">
        <f t="shared" si="8"/>
        <v/>
      </c>
      <c r="K107" s="5" t="str">
        <f t="shared" si="9"/>
        <v>excluded</v>
      </c>
      <c r="L107" s="5">
        <f t="shared" si="10"/>
        <v>0</v>
      </c>
      <c r="M107" s="5">
        <f t="shared" si="11"/>
        <v>0</v>
      </c>
    </row>
    <row r="108" spans="1:13">
      <c r="A108" s="5">
        <v>3000</v>
      </c>
      <c r="B108" s="5">
        <v>22</v>
      </c>
      <c r="C108" s="5" t="s">
        <v>63</v>
      </c>
      <c r="D108" s="5">
        <v>65</v>
      </c>
      <c r="E108" s="5">
        <v>0</v>
      </c>
      <c r="F108" s="8">
        <f t="shared" si="6"/>
        <v>0</v>
      </c>
      <c r="G108" s="5" t="str">
        <f>IF(COUNTIFS(Q3_SQL_Error_Concentration!$A:$A,A108,Q3_SQL_Error_Concentration!$E:$E,B108,Q3_SQL_Error_Concentration!$F:$F,C108)=0,"",SUMIFS(Q3_SQL_Error_Concentration!$I:$I,Q3_SQL_Error_Concentration!$A:$A,A108,Q3_SQL_Error_Concentration!$E:$E,B108,Q3_SQL_Error_Concentration!$F:$F,C108))</f>
        <v/>
      </c>
      <c r="H108" s="5" t="str">
        <f t="shared" si="7"/>
        <v/>
      </c>
      <c r="I108" s="5">
        <f>IF(D108&gt;=Q3_Validation!$C$2,1,0)</f>
        <v>0</v>
      </c>
      <c r="J108" s="8" t="str">
        <f t="shared" si="8"/>
        <v/>
      </c>
      <c r="K108" s="5" t="str">
        <f t="shared" si="9"/>
        <v>excluded</v>
      </c>
      <c r="L108" s="5">
        <f t="shared" si="10"/>
        <v>0</v>
      </c>
      <c r="M108" s="5">
        <f t="shared" si="11"/>
        <v>0</v>
      </c>
    </row>
    <row r="109" spans="1:13">
      <c r="A109" s="5">
        <v>3000</v>
      </c>
      <c r="B109" s="5">
        <v>22</v>
      </c>
      <c r="C109" s="5" t="s">
        <v>62</v>
      </c>
      <c r="D109" s="5">
        <v>79</v>
      </c>
      <c r="E109" s="5">
        <v>1</v>
      </c>
      <c r="F109" s="8">
        <f t="shared" si="6"/>
        <v>1.2658227848101267</v>
      </c>
      <c r="G109" s="5" t="str">
        <f>IF(COUNTIFS(Q3_SQL_Error_Concentration!$A:$A,A109,Q3_SQL_Error_Concentration!$E:$E,B109,Q3_SQL_Error_Concentration!$F:$F,C109)=0,"",SUMIFS(Q3_SQL_Error_Concentration!$I:$I,Q3_SQL_Error_Concentration!$A:$A,A109,Q3_SQL_Error_Concentration!$E:$E,B109,Q3_SQL_Error_Concentration!$F:$F,C109))</f>
        <v/>
      </c>
      <c r="H109" s="5" t="str">
        <f t="shared" si="7"/>
        <v/>
      </c>
      <c r="I109" s="5">
        <f>IF(D109&gt;=Q3_Validation!$C$2,1,0)</f>
        <v>0</v>
      </c>
      <c r="J109" s="8" t="str">
        <f t="shared" si="8"/>
        <v/>
      </c>
      <c r="K109" s="5" t="str">
        <f t="shared" si="9"/>
        <v>excluded</v>
      </c>
      <c r="L109" s="5">
        <f t="shared" si="10"/>
        <v>0</v>
      </c>
      <c r="M109" s="5">
        <f t="shared" si="11"/>
        <v>0</v>
      </c>
    </row>
    <row r="110" spans="1:13">
      <c r="A110" s="5">
        <v>3000</v>
      </c>
      <c r="B110" s="5">
        <v>23</v>
      </c>
      <c r="C110" s="5" t="s">
        <v>63</v>
      </c>
      <c r="D110" s="5">
        <v>16</v>
      </c>
      <c r="E110" s="5">
        <v>0</v>
      </c>
      <c r="F110" s="8">
        <f t="shared" si="6"/>
        <v>0</v>
      </c>
      <c r="G110" s="5" t="str">
        <f>IF(COUNTIFS(Q3_SQL_Error_Concentration!$A:$A,A110,Q3_SQL_Error_Concentration!$E:$E,B110,Q3_SQL_Error_Concentration!$F:$F,C110)=0,"",SUMIFS(Q3_SQL_Error_Concentration!$I:$I,Q3_SQL_Error_Concentration!$A:$A,A110,Q3_SQL_Error_Concentration!$E:$E,B110,Q3_SQL_Error_Concentration!$F:$F,C110))</f>
        <v/>
      </c>
      <c r="H110" s="5" t="str">
        <f t="shared" si="7"/>
        <v/>
      </c>
      <c r="I110" s="5">
        <f>IF(D110&gt;=Q3_Validation!$C$2,1,0)</f>
        <v>0</v>
      </c>
      <c r="J110" s="8" t="str">
        <f t="shared" si="8"/>
        <v/>
      </c>
      <c r="K110" s="5" t="str">
        <f t="shared" si="9"/>
        <v>excluded</v>
      </c>
      <c r="L110" s="5">
        <f t="shared" si="10"/>
        <v>0</v>
      </c>
      <c r="M110" s="5">
        <f t="shared" si="11"/>
        <v>0</v>
      </c>
    </row>
    <row r="111" spans="1:13">
      <c r="A111" s="5">
        <v>3000</v>
      </c>
      <c r="B111" s="5">
        <v>23</v>
      </c>
      <c r="C111" s="5" t="s">
        <v>62</v>
      </c>
      <c r="D111" s="5">
        <v>29</v>
      </c>
      <c r="E111" s="5">
        <v>0</v>
      </c>
      <c r="F111" s="8">
        <f t="shared" si="6"/>
        <v>0</v>
      </c>
      <c r="G111" s="5" t="str">
        <f>IF(COUNTIFS(Q3_SQL_Error_Concentration!$A:$A,A111,Q3_SQL_Error_Concentration!$E:$E,B111,Q3_SQL_Error_Concentration!$F:$F,C111)=0,"",SUMIFS(Q3_SQL_Error_Concentration!$I:$I,Q3_SQL_Error_Concentration!$A:$A,A111,Q3_SQL_Error_Concentration!$E:$E,B111,Q3_SQL_Error_Concentration!$F:$F,C111))</f>
        <v/>
      </c>
      <c r="H111" s="5" t="str">
        <f t="shared" si="7"/>
        <v/>
      </c>
      <c r="I111" s="5">
        <f>IF(D111&gt;=Q3_Validation!$C$2,1,0)</f>
        <v>0</v>
      </c>
      <c r="J111" s="8" t="str">
        <f t="shared" si="8"/>
        <v/>
      </c>
      <c r="K111" s="5" t="str">
        <f t="shared" si="9"/>
        <v>excluded</v>
      </c>
      <c r="L111" s="5">
        <f t="shared" si="10"/>
        <v>0</v>
      </c>
      <c r="M111" s="5">
        <f t="shared" si="11"/>
        <v>0</v>
      </c>
    </row>
    <row r="112" spans="1:13">
      <c r="A112" s="5">
        <v>3001</v>
      </c>
      <c r="B112" s="5">
        <v>0</v>
      </c>
      <c r="C112" s="5" t="s">
        <v>63</v>
      </c>
      <c r="D112" s="5">
        <v>15</v>
      </c>
      <c r="E112" s="5">
        <v>1</v>
      </c>
      <c r="F112" s="8">
        <f t="shared" si="6"/>
        <v>6.666666666666667</v>
      </c>
      <c r="G112" s="5" t="str">
        <f>IF(COUNTIFS(Q3_SQL_Error_Concentration!$A:$A,A112,Q3_SQL_Error_Concentration!$E:$E,B112,Q3_SQL_Error_Concentration!$F:$F,C112)=0,"",SUMIFS(Q3_SQL_Error_Concentration!$I:$I,Q3_SQL_Error_Concentration!$A:$A,A112,Q3_SQL_Error_Concentration!$E:$E,B112,Q3_SQL_Error_Concentration!$F:$F,C112))</f>
        <v/>
      </c>
      <c r="H112" s="5" t="str">
        <f t="shared" si="7"/>
        <v/>
      </c>
      <c r="I112" s="5">
        <f>IF(D112&gt;=Q3_Validation!$C$2,1,0)</f>
        <v>0</v>
      </c>
      <c r="J112" s="8" t="str">
        <f t="shared" si="8"/>
        <v/>
      </c>
      <c r="K112" s="5" t="str">
        <f t="shared" si="9"/>
        <v>excluded</v>
      </c>
      <c r="L112" s="5">
        <f t="shared" si="10"/>
        <v>0</v>
      </c>
      <c r="M112" s="5">
        <f t="shared" si="11"/>
        <v>0</v>
      </c>
    </row>
    <row r="113" spans="1:13">
      <c r="A113" s="5">
        <v>3001</v>
      </c>
      <c r="B113" s="5">
        <v>0</v>
      </c>
      <c r="C113" s="5" t="s">
        <v>62</v>
      </c>
      <c r="D113" s="5">
        <v>24</v>
      </c>
      <c r="E113" s="5">
        <v>0</v>
      </c>
      <c r="F113" s="8">
        <f t="shared" si="6"/>
        <v>0</v>
      </c>
      <c r="G113" s="5" t="str">
        <f>IF(COUNTIFS(Q3_SQL_Error_Concentration!$A:$A,A113,Q3_SQL_Error_Concentration!$E:$E,B113,Q3_SQL_Error_Concentration!$F:$F,C113)=0,"",SUMIFS(Q3_SQL_Error_Concentration!$I:$I,Q3_SQL_Error_Concentration!$A:$A,A113,Q3_SQL_Error_Concentration!$E:$E,B113,Q3_SQL_Error_Concentration!$F:$F,C113))</f>
        <v/>
      </c>
      <c r="H113" s="5" t="str">
        <f t="shared" si="7"/>
        <v/>
      </c>
      <c r="I113" s="5">
        <f>IF(D113&gt;=Q3_Validation!$C$2,1,0)</f>
        <v>0</v>
      </c>
      <c r="J113" s="8" t="str">
        <f t="shared" si="8"/>
        <v/>
      </c>
      <c r="K113" s="5" t="str">
        <f t="shared" si="9"/>
        <v>excluded</v>
      </c>
      <c r="L113" s="5">
        <f t="shared" si="10"/>
        <v>0</v>
      </c>
      <c r="M113" s="5">
        <f t="shared" si="11"/>
        <v>0</v>
      </c>
    </row>
    <row r="114" spans="1:13">
      <c r="A114" s="5">
        <v>3001</v>
      </c>
      <c r="B114" s="5">
        <v>1</v>
      </c>
      <c r="C114" s="5" t="s">
        <v>63</v>
      </c>
      <c r="D114" s="5">
        <v>10</v>
      </c>
      <c r="E114" s="5">
        <v>0</v>
      </c>
      <c r="F114" s="8">
        <f t="shared" si="6"/>
        <v>0</v>
      </c>
      <c r="G114" s="5" t="str">
        <f>IF(COUNTIFS(Q3_SQL_Error_Concentration!$A:$A,A114,Q3_SQL_Error_Concentration!$E:$E,B114,Q3_SQL_Error_Concentration!$F:$F,C114)=0,"",SUMIFS(Q3_SQL_Error_Concentration!$I:$I,Q3_SQL_Error_Concentration!$A:$A,A114,Q3_SQL_Error_Concentration!$E:$E,B114,Q3_SQL_Error_Concentration!$F:$F,C114))</f>
        <v/>
      </c>
      <c r="H114" s="5" t="str">
        <f t="shared" si="7"/>
        <v/>
      </c>
      <c r="I114" s="5">
        <f>IF(D114&gt;=Q3_Validation!$C$2,1,0)</f>
        <v>0</v>
      </c>
      <c r="J114" s="8" t="str">
        <f t="shared" si="8"/>
        <v/>
      </c>
      <c r="K114" s="5" t="str">
        <f t="shared" si="9"/>
        <v>excluded</v>
      </c>
      <c r="L114" s="5">
        <f t="shared" si="10"/>
        <v>0</v>
      </c>
      <c r="M114" s="5">
        <f t="shared" si="11"/>
        <v>0</v>
      </c>
    </row>
    <row r="115" spans="1:13">
      <c r="A115" s="5">
        <v>3001</v>
      </c>
      <c r="B115" s="5">
        <v>1</v>
      </c>
      <c r="C115" s="5" t="s">
        <v>62</v>
      </c>
      <c r="D115" s="5">
        <v>28</v>
      </c>
      <c r="E115" s="5">
        <v>0</v>
      </c>
      <c r="F115" s="8">
        <f t="shared" si="6"/>
        <v>0</v>
      </c>
      <c r="G115" s="5" t="str">
        <f>IF(COUNTIFS(Q3_SQL_Error_Concentration!$A:$A,A115,Q3_SQL_Error_Concentration!$E:$E,B115,Q3_SQL_Error_Concentration!$F:$F,C115)=0,"",SUMIFS(Q3_SQL_Error_Concentration!$I:$I,Q3_SQL_Error_Concentration!$A:$A,A115,Q3_SQL_Error_Concentration!$E:$E,B115,Q3_SQL_Error_Concentration!$F:$F,C115))</f>
        <v/>
      </c>
      <c r="H115" s="5" t="str">
        <f t="shared" si="7"/>
        <v/>
      </c>
      <c r="I115" s="5">
        <f>IF(D115&gt;=Q3_Validation!$C$2,1,0)</f>
        <v>0</v>
      </c>
      <c r="J115" s="8" t="str">
        <f t="shared" si="8"/>
        <v/>
      </c>
      <c r="K115" s="5" t="str">
        <f t="shared" si="9"/>
        <v>excluded</v>
      </c>
      <c r="L115" s="5">
        <f t="shared" si="10"/>
        <v>0</v>
      </c>
      <c r="M115" s="5">
        <f t="shared" si="11"/>
        <v>0</v>
      </c>
    </row>
    <row r="116" spans="1:13">
      <c r="A116" s="5">
        <v>3001</v>
      </c>
      <c r="B116" s="5">
        <v>2</v>
      </c>
      <c r="C116" s="5" t="s">
        <v>63</v>
      </c>
      <c r="D116" s="5">
        <v>15</v>
      </c>
      <c r="E116" s="5">
        <v>0</v>
      </c>
      <c r="F116" s="8">
        <f t="shared" si="6"/>
        <v>0</v>
      </c>
      <c r="G116" s="5" t="str">
        <f>IF(COUNTIFS(Q3_SQL_Error_Concentration!$A:$A,A116,Q3_SQL_Error_Concentration!$E:$E,B116,Q3_SQL_Error_Concentration!$F:$F,C116)=0,"",SUMIFS(Q3_SQL_Error_Concentration!$I:$I,Q3_SQL_Error_Concentration!$A:$A,A116,Q3_SQL_Error_Concentration!$E:$E,B116,Q3_SQL_Error_Concentration!$F:$F,C116))</f>
        <v/>
      </c>
      <c r="H116" s="5" t="str">
        <f t="shared" si="7"/>
        <v/>
      </c>
      <c r="I116" s="5">
        <f>IF(D116&gt;=Q3_Validation!$C$2,1,0)</f>
        <v>0</v>
      </c>
      <c r="J116" s="8" t="str">
        <f t="shared" si="8"/>
        <v/>
      </c>
      <c r="K116" s="5" t="str">
        <f t="shared" si="9"/>
        <v>excluded</v>
      </c>
      <c r="L116" s="5">
        <f t="shared" si="10"/>
        <v>0</v>
      </c>
      <c r="M116" s="5">
        <f t="shared" si="11"/>
        <v>0</v>
      </c>
    </row>
    <row r="117" spans="1:13">
      <c r="A117" s="5">
        <v>3001</v>
      </c>
      <c r="B117" s="5">
        <v>2</v>
      </c>
      <c r="C117" s="5" t="s">
        <v>62</v>
      </c>
      <c r="D117" s="5">
        <v>23</v>
      </c>
      <c r="E117" s="5">
        <v>0</v>
      </c>
      <c r="F117" s="8">
        <f t="shared" si="6"/>
        <v>0</v>
      </c>
      <c r="G117" s="5" t="str">
        <f>IF(COUNTIFS(Q3_SQL_Error_Concentration!$A:$A,A117,Q3_SQL_Error_Concentration!$E:$E,B117,Q3_SQL_Error_Concentration!$F:$F,C117)=0,"",SUMIFS(Q3_SQL_Error_Concentration!$I:$I,Q3_SQL_Error_Concentration!$A:$A,A117,Q3_SQL_Error_Concentration!$E:$E,B117,Q3_SQL_Error_Concentration!$F:$F,C117))</f>
        <v/>
      </c>
      <c r="H117" s="5" t="str">
        <f t="shared" si="7"/>
        <v/>
      </c>
      <c r="I117" s="5">
        <f>IF(D117&gt;=Q3_Validation!$C$2,1,0)</f>
        <v>0</v>
      </c>
      <c r="J117" s="8" t="str">
        <f t="shared" si="8"/>
        <v/>
      </c>
      <c r="K117" s="5" t="str">
        <f t="shared" si="9"/>
        <v>excluded</v>
      </c>
      <c r="L117" s="5">
        <f t="shared" si="10"/>
        <v>0</v>
      </c>
      <c r="M117" s="5">
        <f t="shared" si="11"/>
        <v>0</v>
      </c>
    </row>
    <row r="118" spans="1:13">
      <c r="A118" s="5">
        <v>3001</v>
      </c>
      <c r="B118" s="5">
        <v>3</v>
      </c>
      <c r="C118" s="5" t="s">
        <v>63</v>
      </c>
      <c r="D118" s="5">
        <v>2</v>
      </c>
      <c r="E118" s="5">
        <v>0</v>
      </c>
      <c r="F118" s="8">
        <f t="shared" si="6"/>
        <v>0</v>
      </c>
      <c r="G118" s="5" t="str">
        <f>IF(COUNTIFS(Q3_SQL_Error_Concentration!$A:$A,A118,Q3_SQL_Error_Concentration!$E:$E,B118,Q3_SQL_Error_Concentration!$F:$F,C118)=0,"",SUMIFS(Q3_SQL_Error_Concentration!$I:$I,Q3_SQL_Error_Concentration!$A:$A,A118,Q3_SQL_Error_Concentration!$E:$E,B118,Q3_SQL_Error_Concentration!$F:$F,C118))</f>
        <v/>
      </c>
      <c r="H118" s="5" t="str">
        <f t="shared" si="7"/>
        <v/>
      </c>
      <c r="I118" s="5">
        <f>IF(D118&gt;=Q3_Validation!$C$2,1,0)</f>
        <v>0</v>
      </c>
      <c r="J118" s="8" t="str">
        <f t="shared" si="8"/>
        <v/>
      </c>
      <c r="K118" s="5" t="str">
        <f t="shared" si="9"/>
        <v>excluded</v>
      </c>
      <c r="L118" s="5">
        <f t="shared" si="10"/>
        <v>0</v>
      </c>
      <c r="M118" s="5">
        <f t="shared" si="11"/>
        <v>0</v>
      </c>
    </row>
    <row r="119" spans="1:13">
      <c r="A119" s="5">
        <v>3001</v>
      </c>
      <c r="B119" s="5">
        <v>3</v>
      </c>
      <c r="C119" s="5" t="s">
        <v>64</v>
      </c>
      <c r="D119" s="5">
        <v>1</v>
      </c>
      <c r="E119" s="5">
        <v>0</v>
      </c>
      <c r="F119" s="8">
        <f t="shared" si="6"/>
        <v>0</v>
      </c>
      <c r="G119" s="5" t="str">
        <f>IF(COUNTIFS(Q3_SQL_Error_Concentration!$A:$A,A119,Q3_SQL_Error_Concentration!$E:$E,B119,Q3_SQL_Error_Concentration!$F:$F,C119)=0,"",SUMIFS(Q3_SQL_Error_Concentration!$I:$I,Q3_SQL_Error_Concentration!$A:$A,A119,Q3_SQL_Error_Concentration!$E:$E,B119,Q3_SQL_Error_Concentration!$F:$F,C119))</f>
        <v/>
      </c>
      <c r="H119" s="5" t="str">
        <f t="shared" si="7"/>
        <v/>
      </c>
      <c r="I119" s="5">
        <f>IF(D119&gt;=Q3_Validation!$C$2,1,0)</f>
        <v>0</v>
      </c>
      <c r="J119" s="8" t="str">
        <f t="shared" si="8"/>
        <v/>
      </c>
      <c r="K119" s="5" t="str">
        <f t="shared" si="9"/>
        <v>excluded</v>
      </c>
      <c r="L119" s="5">
        <f t="shared" si="10"/>
        <v>0</v>
      </c>
      <c r="M119" s="5">
        <f t="shared" si="11"/>
        <v>0</v>
      </c>
    </row>
    <row r="120" spans="1:13">
      <c r="A120" s="5">
        <v>3001</v>
      </c>
      <c r="B120" s="5">
        <v>3</v>
      </c>
      <c r="C120" s="5" t="s">
        <v>62</v>
      </c>
      <c r="D120" s="5">
        <v>13</v>
      </c>
      <c r="E120" s="5">
        <v>0</v>
      </c>
      <c r="F120" s="8">
        <f t="shared" si="6"/>
        <v>0</v>
      </c>
      <c r="G120" s="5" t="str">
        <f>IF(COUNTIFS(Q3_SQL_Error_Concentration!$A:$A,A120,Q3_SQL_Error_Concentration!$E:$E,B120,Q3_SQL_Error_Concentration!$F:$F,C120)=0,"",SUMIFS(Q3_SQL_Error_Concentration!$I:$I,Q3_SQL_Error_Concentration!$A:$A,A120,Q3_SQL_Error_Concentration!$E:$E,B120,Q3_SQL_Error_Concentration!$F:$F,C120))</f>
        <v/>
      </c>
      <c r="H120" s="5" t="str">
        <f t="shared" si="7"/>
        <v/>
      </c>
      <c r="I120" s="5">
        <f>IF(D120&gt;=Q3_Validation!$C$2,1,0)</f>
        <v>0</v>
      </c>
      <c r="J120" s="8" t="str">
        <f t="shared" si="8"/>
        <v/>
      </c>
      <c r="K120" s="5" t="str">
        <f t="shared" si="9"/>
        <v>excluded</v>
      </c>
      <c r="L120" s="5">
        <f t="shared" si="10"/>
        <v>0</v>
      </c>
      <c r="M120" s="5">
        <f t="shared" si="11"/>
        <v>0</v>
      </c>
    </row>
    <row r="121" spans="1:13">
      <c r="A121" s="5">
        <v>3001</v>
      </c>
      <c r="B121" s="5">
        <v>4</v>
      </c>
      <c r="C121" s="5" t="s">
        <v>63</v>
      </c>
      <c r="D121" s="5">
        <v>11</v>
      </c>
      <c r="E121" s="5">
        <v>0</v>
      </c>
      <c r="F121" s="8">
        <f t="shared" si="6"/>
        <v>0</v>
      </c>
      <c r="G121" s="5" t="str">
        <f>IF(COUNTIFS(Q3_SQL_Error_Concentration!$A:$A,A121,Q3_SQL_Error_Concentration!$E:$E,B121,Q3_SQL_Error_Concentration!$F:$F,C121)=0,"",SUMIFS(Q3_SQL_Error_Concentration!$I:$I,Q3_SQL_Error_Concentration!$A:$A,A121,Q3_SQL_Error_Concentration!$E:$E,B121,Q3_SQL_Error_Concentration!$F:$F,C121))</f>
        <v/>
      </c>
      <c r="H121" s="5" t="str">
        <f t="shared" si="7"/>
        <v/>
      </c>
      <c r="I121" s="5">
        <f>IF(D121&gt;=Q3_Validation!$C$2,1,0)</f>
        <v>0</v>
      </c>
      <c r="J121" s="8" t="str">
        <f t="shared" si="8"/>
        <v/>
      </c>
      <c r="K121" s="5" t="str">
        <f t="shared" si="9"/>
        <v>excluded</v>
      </c>
      <c r="L121" s="5">
        <f t="shared" si="10"/>
        <v>0</v>
      </c>
      <c r="M121" s="5">
        <f t="shared" si="11"/>
        <v>0</v>
      </c>
    </row>
    <row r="122" spans="1:13">
      <c r="A122" s="5">
        <v>3001</v>
      </c>
      <c r="B122" s="5">
        <v>4</v>
      </c>
      <c r="C122" s="5" t="s">
        <v>64</v>
      </c>
      <c r="D122" s="5">
        <v>1</v>
      </c>
      <c r="E122" s="5">
        <v>0</v>
      </c>
      <c r="F122" s="8">
        <f t="shared" si="6"/>
        <v>0</v>
      </c>
      <c r="G122" s="5" t="str">
        <f>IF(COUNTIFS(Q3_SQL_Error_Concentration!$A:$A,A122,Q3_SQL_Error_Concentration!$E:$E,B122,Q3_SQL_Error_Concentration!$F:$F,C122)=0,"",SUMIFS(Q3_SQL_Error_Concentration!$I:$I,Q3_SQL_Error_Concentration!$A:$A,A122,Q3_SQL_Error_Concentration!$E:$E,B122,Q3_SQL_Error_Concentration!$F:$F,C122))</f>
        <v/>
      </c>
      <c r="H122" s="5" t="str">
        <f t="shared" si="7"/>
        <v/>
      </c>
      <c r="I122" s="5">
        <f>IF(D122&gt;=Q3_Validation!$C$2,1,0)</f>
        <v>0</v>
      </c>
      <c r="J122" s="8" t="str">
        <f t="shared" si="8"/>
        <v/>
      </c>
      <c r="K122" s="5" t="str">
        <f t="shared" si="9"/>
        <v>excluded</v>
      </c>
      <c r="L122" s="5">
        <f t="shared" si="10"/>
        <v>0</v>
      </c>
      <c r="M122" s="5">
        <f t="shared" si="11"/>
        <v>0</v>
      </c>
    </row>
    <row r="123" spans="1:13">
      <c r="A123" s="5">
        <v>3001</v>
      </c>
      <c r="B123" s="5">
        <v>4</v>
      </c>
      <c r="C123" s="5" t="s">
        <v>62</v>
      </c>
      <c r="D123" s="5">
        <v>21</v>
      </c>
      <c r="E123" s="5">
        <v>0</v>
      </c>
      <c r="F123" s="8">
        <f t="shared" si="6"/>
        <v>0</v>
      </c>
      <c r="G123" s="5" t="str">
        <f>IF(COUNTIFS(Q3_SQL_Error_Concentration!$A:$A,A123,Q3_SQL_Error_Concentration!$E:$E,B123,Q3_SQL_Error_Concentration!$F:$F,C123)=0,"",SUMIFS(Q3_SQL_Error_Concentration!$I:$I,Q3_SQL_Error_Concentration!$A:$A,A123,Q3_SQL_Error_Concentration!$E:$E,B123,Q3_SQL_Error_Concentration!$F:$F,C123))</f>
        <v/>
      </c>
      <c r="H123" s="5" t="str">
        <f t="shared" si="7"/>
        <v/>
      </c>
      <c r="I123" s="5">
        <f>IF(D123&gt;=Q3_Validation!$C$2,1,0)</f>
        <v>0</v>
      </c>
      <c r="J123" s="8" t="str">
        <f t="shared" si="8"/>
        <v/>
      </c>
      <c r="K123" s="5" t="str">
        <f t="shared" si="9"/>
        <v>excluded</v>
      </c>
      <c r="L123" s="5">
        <f t="shared" si="10"/>
        <v>0</v>
      </c>
      <c r="M123" s="5">
        <f t="shared" si="11"/>
        <v>0</v>
      </c>
    </row>
    <row r="124" spans="1:13">
      <c r="A124" s="5">
        <v>3001</v>
      </c>
      <c r="B124" s="5">
        <v>5</v>
      </c>
      <c r="C124" s="5" t="s">
        <v>63</v>
      </c>
      <c r="D124" s="5">
        <v>11</v>
      </c>
      <c r="E124" s="5">
        <v>0</v>
      </c>
      <c r="F124" s="8">
        <f t="shared" si="6"/>
        <v>0</v>
      </c>
      <c r="G124" s="5" t="str">
        <f>IF(COUNTIFS(Q3_SQL_Error_Concentration!$A:$A,A124,Q3_SQL_Error_Concentration!$E:$E,B124,Q3_SQL_Error_Concentration!$F:$F,C124)=0,"",SUMIFS(Q3_SQL_Error_Concentration!$I:$I,Q3_SQL_Error_Concentration!$A:$A,A124,Q3_SQL_Error_Concentration!$E:$E,B124,Q3_SQL_Error_Concentration!$F:$F,C124))</f>
        <v/>
      </c>
      <c r="H124" s="5" t="str">
        <f t="shared" si="7"/>
        <v/>
      </c>
      <c r="I124" s="5">
        <f>IF(D124&gt;=Q3_Validation!$C$2,1,0)</f>
        <v>0</v>
      </c>
      <c r="J124" s="8" t="str">
        <f t="shared" si="8"/>
        <v/>
      </c>
      <c r="K124" s="5" t="str">
        <f t="shared" si="9"/>
        <v>excluded</v>
      </c>
      <c r="L124" s="5">
        <f t="shared" si="10"/>
        <v>0</v>
      </c>
      <c r="M124" s="5">
        <f t="shared" si="11"/>
        <v>0</v>
      </c>
    </row>
    <row r="125" spans="1:13">
      <c r="A125" s="5">
        <v>3001</v>
      </c>
      <c r="B125" s="5">
        <v>5</v>
      </c>
      <c r="C125" s="5" t="s">
        <v>62</v>
      </c>
      <c r="D125" s="5">
        <v>19</v>
      </c>
      <c r="E125" s="5">
        <v>0</v>
      </c>
      <c r="F125" s="8">
        <f t="shared" si="6"/>
        <v>0</v>
      </c>
      <c r="G125" s="5" t="str">
        <f>IF(COUNTIFS(Q3_SQL_Error_Concentration!$A:$A,A125,Q3_SQL_Error_Concentration!$E:$E,B125,Q3_SQL_Error_Concentration!$F:$F,C125)=0,"",SUMIFS(Q3_SQL_Error_Concentration!$I:$I,Q3_SQL_Error_Concentration!$A:$A,A125,Q3_SQL_Error_Concentration!$E:$E,B125,Q3_SQL_Error_Concentration!$F:$F,C125))</f>
        <v/>
      </c>
      <c r="H125" s="5" t="str">
        <f t="shared" si="7"/>
        <v/>
      </c>
      <c r="I125" s="5">
        <f>IF(D125&gt;=Q3_Validation!$C$2,1,0)</f>
        <v>0</v>
      </c>
      <c r="J125" s="8" t="str">
        <f t="shared" si="8"/>
        <v/>
      </c>
      <c r="K125" s="5" t="str">
        <f t="shared" si="9"/>
        <v>excluded</v>
      </c>
      <c r="L125" s="5">
        <f t="shared" si="10"/>
        <v>0</v>
      </c>
      <c r="M125" s="5">
        <f t="shared" si="11"/>
        <v>0</v>
      </c>
    </row>
    <row r="126" spans="1:13">
      <c r="A126" s="5">
        <v>3001</v>
      </c>
      <c r="B126" s="5">
        <v>6</v>
      </c>
      <c r="C126" s="5" t="s">
        <v>63</v>
      </c>
      <c r="D126" s="5">
        <v>76</v>
      </c>
      <c r="E126" s="5">
        <v>0</v>
      </c>
      <c r="F126" s="8">
        <f t="shared" si="6"/>
        <v>0</v>
      </c>
      <c r="G126" s="5" t="str">
        <f>IF(COUNTIFS(Q3_SQL_Error_Concentration!$A:$A,A126,Q3_SQL_Error_Concentration!$E:$E,B126,Q3_SQL_Error_Concentration!$F:$F,C126)=0,"",SUMIFS(Q3_SQL_Error_Concentration!$I:$I,Q3_SQL_Error_Concentration!$A:$A,A126,Q3_SQL_Error_Concentration!$E:$E,B126,Q3_SQL_Error_Concentration!$F:$F,C126))</f>
        <v/>
      </c>
      <c r="H126" s="5" t="str">
        <f t="shared" si="7"/>
        <v/>
      </c>
      <c r="I126" s="5">
        <f>IF(D126&gt;=Q3_Validation!$C$2,1,0)</f>
        <v>0</v>
      </c>
      <c r="J126" s="8" t="str">
        <f t="shared" si="8"/>
        <v/>
      </c>
      <c r="K126" s="5" t="str">
        <f t="shared" si="9"/>
        <v>excluded</v>
      </c>
      <c r="L126" s="5">
        <f t="shared" si="10"/>
        <v>0</v>
      </c>
      <c r="M126" s="5">
        <f t="shared" si="11"/>
        <v>0</v>
      </c>
    </row>
    <row r="127" spans="1:13">
      <c r="A127" s="5">
        <v>3001</v>
      </c>
      <c r="B127" s="5">
        <v>6</v>
      </c>
      <c r="C127" s="5" t="s">
        <v>64</v>
      </c>
      <c r="D127" s="5">
        <v>1</v>
      </c>
      <c r="E127" s="5">
        <v>0</v>
      </c>
      <c r="F127" s="8">
        <f t="shared" si="6"/>
        <v>0</v>
      </c>
      <c r="G127" s="5" t="str">
        <f>IF(COUNTIFS(Q3_SQL_Error_Concentration!$A:$A,A127,Q3_SQL_Error_Concentration!$E:$E,B127,Q3_SQL_Error_Concentration!$F:$F,C127)=0,"",SUMIFS(Q3_SQL_Error_Concentration!$I:$I,Q3_SQL_Error_Concentration!$A:$A,A127,Q3_SQL_Error_Concentration!$E:$E,B127,Q3_SQL_Error_Concentration!$F:$F,C127))</f>
        <v/>
      </c>
      <c r="H127" s="5" t="str">
        <f t="shared" si="7"/>
        <v/>
      </c>
      <c r="I127" s="5">
        <f>IF(D127&gt;=Q3_Validation!$C$2,1,0)</f>
        <v>0</v>
      </c>
      <c r="J127" s="8" t="str">
        <f t="shared" si="8"/>
        <v/>
      </c>
      <c r="K127" s="5" t="str">
        <f t="shared" si="9"/>
        <v>excluded</v>
      </c>
      <c r="L127" s="5">
        <f t="shared" si="10"/>
        <v>0</v>
      </c>
      <c r="M127" s="5">
        <f t="shared" si="11"/>
        <v>0</v>
      </c>
    </row>
    <row r="128" spans="1:13">
      <c r="A128" s="5">
        <v>3001</v>
      </c>
      <c r="B128" s="5">
        <v>6</v>
      </c>
      <c r="C128" s="5" t="s">
        <v>62</v>
      </c>
      <c r="D128" s="5">
        <v>98</v>
      </c>
      <c r="E128" s="5">
        <v>0</v>
      </c>
      <c r="F128" s="8">
        <f t="shared" si="6"/>
        <v>0</v>
      </c>
      <c r="G128" s="5" t="str">
        <f>IF(COUNTIFS(Q3_SQL_Error_Concentration!$A:$A,A128,Q3_SQL_Error_Concentration!$E:$E,B128,Q3_SQL_Error_Concentration!$F:$F,C128)=0,"",SUMIFS(Q3_SQL_Error_Concentration!$I:$I,Q3_SQL_Error_Concentration!$A:$A,A128,Q3_SQL_Error_Concentration!$E:$E,B128,Q3_SQL_Error_Concentration!$F:$F,C128))</f>
        <v/>
      </c>
      <c r="H128" s="5" t="str">
        <f t="shared" si="7"/>
        <v/>
      </c>
      <c r="I128" s="5">
        <f>IF(D128&gt;=Q3_Validation!$C$2,1,0)</f>
        <v>0</v>
      </c>
      <c r="J128" s="8" t="str">
        <f t="shared" si="8"/>
        <v/>
      </c>
      <c r="K128" s="5" t="str">
        <f t="shared" si="9"/>
        <v>excluded</v>
      </c>
      <c r="L128" s="5">
        <f t="shared" si="10"/>
        <v>0</v>
      </c>
      <c r="M128" s="5">
        <f t="shared" si="11"/>
        <v>0</v>
      </c>
    </row>
    <row r="129" spans="1:13">
      <c r="A129" s="5">
        <v>3001</v>
      </c>
      <c r="B129" s="5">
        <v>7</v>
      </c>
      <c r="C129" s="5" t="s">
        <v>63</v>
      </c>
      <c r="D129" s="5">
        <v>49</v>
      </c>
      <c r="E129" s="5">
        <v>0</v>
      </c>
      <c r="F129" s="8">
        <f t="shared" si="6"/>
        <v>0</v>
      </c>
      <c r="G129" s="5" t="str">
        <f>IF(COUNTIFS(Q3_SQL_Error_Concentration!$A:$A,A129,Q3_SQL_Error_Concentration!$E:$E,B129,Q3_SQL_Error_Concentration!$F:$F,C129)=0,"",SUMIFS(Q3_SQL_Error_Concentration!$I:$I,Q3_SQL_Error_Concentration!$A:$A,A129,Q3_SQL_Error_Concentration!$E:$E,B129,Q3_SQL_Error_Concentration!$F:$F,C129))</f>
        <v/>
      </c>
      <c r="H129" s="5" t="str">
        <f t="shared" si="7"/>
        <v/>
      </c>
      <c r="I129" s="5">
        <f>IF(D129&gt;=Q3_Validation!$C$2,1,0)</f>
        <v>0</v>
      </c>
      <c r="J129" s="8" t="str">
        <f t="shared" si="8"/>
        <v/>
      </c>
      <c r="K129" s="5" t="str">
        <f t="shared" si="9"/>
        <v>excluded</v>
      </c>
      <c r="L129" s="5">
        <f t="shared" si="10"/>
        <v>0</v>
      </c>
      <c r="M129" s="5">
        <f t="shared" si="11"/>
        <v>0</v>
      </c>
    </row>
    <row r="130" spans="1:13">
      <c r="A130" s="5">
        <v>3001</v>
      </c>
      <c r="B130" s="5">
        <v>7</v>
      </c>
      <c r="C130" s="5" t="s">
        <v>64</v>
      </c>
      <c r="D130" s="5">
        <v>1</v>
      </c>
      <c r="E130" s="5">
        <v>0</v>
      </c>
      <c r="F130" s="8">
        <f t="shared" ref="F130:F193" si="12">100*E130/D130</f>
        <v>0</v>
      </c>
      <c r="G130" s="5" t="str">
        <f>IF(COUNTIFS(Q3_SQL_Error_Concentration!$A:$A,A130,Q3_SQL_Error_Concentration!$E:$E,B130,Q3_SQL_Error_Concentration!$F:$F,C130)=0,"",SUMIFS(Q3_SQL_Error_Concentration!$I:$I,Q3_SQL_Error_Concentration!$A:$A,A130,Q3_SQL_Error_Concentration!$E:$E,B130,Q3_SQL_Error_Concentration!$F:$F,C130))</f>
        <v/>
      </c>
      <c r="H130" s="5" t="str">
        <f t="shared" ref="H130:H193" si="13">IF(G130="","",IF(ABS(F130-G130)&lt;=0.0002,"PASS","FAIL"))</f>
        <v/>
      </c>
      <c r="I130" s="5">
        <f>IF(D130&gt;=Q3_Validation!$C$2,1,0)</f>
        <v>0</v>
      </c>
      <c r="J130" s="8" t="str">
        <f t="shared" ref="J130:J193" si="14">IF(I130=1,F130,"")</f>
        <v/>
      </c>
      <c r="K130" s="5" t="str">
        <f t="shared" ref="K130:K193" si="15">IF(D130&lt;601,"excluded",IF(J130&gt;3.628192,"outlier",IF(J130&gt;=2.11093,"high-error","normal")))</f>
        <v>excluded</v>
      </c>
      <c r="L130" s="5">
        <f t="shared" ref="L130:L193" si="16">COUNTIFS(A:A,A130,K:K,"high-error")+COUNTIFS(A:A,A130,K:K,"outlier")</f>
        <v>0</v>
      </c>
      <c r="M130" s="5">
        <f t="shared" ref="M130:M193" si="17">IF(AND(L130&gt;=2,OR(K130="high-error",K130="outlier")),1,0)</f>
        <v>0</v>
      </c>
    </row>
    <row r="131" spans="1:13">
      <c r="A131" s="5">
        <v>3001</v>
      </c>
      <c r="B131" s="5">
        <v>7</v>
      </c>
      <c r="C131" s="5" t="s">
        <v>62</v>
      </c>
      <c r="D131" s="5">
        <v>87</v>
      </c>
      <c r="E131" s="5">
        <v>0</v>
      </c>
      <c r="F131" s="8">
        <f t="shared" si="12"/>
        <v>0</v>
      </c>
      <c r="G131" s="5" t="str">
        <f>IF(COUNTIFS(Q3_SQL_Error_Concentration!$A:$A,A131,Q3_SQL_Error_Concentration!$E:$E,B131,Q3_SQL_Error_Concentration!$F:$F,C131)=0,"",SUMIFS(Q3_SQL_Error_Concentration!$I:$I,Q3_SQL_Error_Concentration!$A:$A,A131,Q3_SQL_Error_Concentration!$E:$E,B131,Q3_SQL_Error_Concentration!$F:$F,C131))</f>
        <v/>
      </c>
      <c r="H131" s="5" t="str">
        <f t="shared" si="13"/>
        <v/>
      </c>
      <c r="I131" s="5">
        <f>IF(D131&gt;=Q3_Validation!$C$2,1,0)</f>
        <v>0</v>
      </c>
      <c r="J131" s="8" t="str">
        <f t="shared" si="14"/>
        <v/>
      </c>
      <c r="K131" s="5" t="str">
        <f t="shared" si="15"/>
        <v>excluded</v>
      </c>
      <c r="L131" s="5">
        <f t="shared" si="16"/>
        <v>0</v>
      </c>
      <c r="M131" s="5">
        <f t="shared" si="17"/>
        <v>0</v>
      </c>
    </row>
    <row r="132" spans="1:13">
      <c r="A132" s="5">
        <v>3001</v>
      </c>
      <c r="B132" s="5">
        <v>8</v>
      </c>
      <c r="C132" s="5" t="s">
        <v>63</v>
      </c>
      <c r="D132" s="5">
        <v>52</v>
      </c>
      <c r="E132" s="5">
        <v>0</v>
      </c>
      <c r="F132" s="8">
        <f t="shared" si="12"/>
        <v>0</v>
      </c>
      <c r="G132" s="5" t="str">
        <f>IF(COUNTIFS(Q3_SQL_Error_Concentration!$A:$A,A132,Q3_SQL_Error_Concentration!$E:$E,B132,Q3_SQL_Error_Concentration!$F:$F,C132)=0,"",SUMIFS(Q3_SQL_Error_Concentration!$I:$I,Q3_SQL_Error_Concentration!$A:$A,A132,Q3_SQL_Error_Concentration!$E:$E,B132,Q3_SQL_Error_Concentration!$F:$F,C132))</f>
        <v/>
      </c>
      <c r="H132" s="5" t="str">
        <f t="shared" si="13"/>
        <v/>
      </c>
      <c r="I132" s="5">
        <f>IF(D132&gt;=Q3_Validation!$C$2,1,0)</f>
        <v>0</v>
      </c>
      <c r="J132" s="8" t="str">
        <f t="shared" si="14"/>
        <v/>
      </c>
      <c r="K132" s="5" t="str">
        <f t="shared" si="15"/>
        <v>excluded</v>
      </c>
      <c r="L132" s="5">
        <f t="shared" si="16"/>
        <v>0</v>
      </c>
      <c r="M132" s="5">
        <f t="shared" si="17"/>
        <v>0</v>
      </c>
    </row>
    <row r="133" spans="1:13">
      <c r="A133" s="5">
        <v>3001</v>
      </c>
      <c r="B133" s="5">
        <v>8</v>
      </c>
      <c r="C133" s="5" t="s">
        <v>64</v>
      </c>
      <c r="D133" s="5">
        <v>3</v>
      </c>
      <c r="E133" s="5">
        <v>0</v>
      </c>
      <c r="F133" s="8">
        <f t="shared" si="12"/>
        <v>0</v>
      </c>
      <c r="G133" s="5" t="str">
        <f>IF(COUNTIFS(Q3_SQL_Error_Concentration!$A:$A,A133,Q3_SQL_Error_Concentration!$E:$E,B133,Q3_SQL_Error_Concentration!$F:$F,C133)=0,"",SUMIFS(Q3_SQL_Error_Concentration!$I:$I,Q3_SQL_Error_Concentration!$A:$A,A133,Q3_SQL_Error_Concentration!$E:$E,B133,Q3_SQL_Error_Concentration!$F:$F,C133))</f>
        <v/>
      </c>
      <c r="H133" s="5" t="str">
        <f t="shared" si="13"/>
        <v/>
      </c>
      <c r="I133" s="5">
        <f>IF(D133&gt;=Q3_Validation!$C$2,1,0)</f>
        <v>0</v>
      </c>
      <c r="J133" s="8" t="str">
        <f t="shared" si="14"/>
        <v/>
      </c>
      <c r="K133" s="5" t="str">
        <f t="shared" si="15"/>
        <v>excluded</v>
      </c>
      <c r="L133" s="5">
        <f t="shared" si="16"/>
        <v>0</v>
      </c>
      <c r="M133" s="5">
        <f t="shared" si="17"/>
        <v>0</v>
      </c>
    </row>
    <row r="134" spans="1:13">
      <c r="A134" s="5">
        <v>3001</v>
      </c>
      <c r="B134" s="5">
        <v>8</v>
      </c>
      <c r="C134" s="5" t="s">
        <v>62</v>
      </c>
      <c r="D134" s="5">
        <v>90</v>
      </c>
      <c r="E134" s="5">
        <v>0</v>
      </c>
      <c r="F134" s="8">
        <f t="shared" si="12"/>
        <v>0</v>
      </c>
      <c r="G134" s="5" t="str">
        <f>IF(COUNTIFS(Q3_SQL_Error_Concentration!$A:$A,A134,Q3_SQL_Error_Concentration!$E:$E,B134,Q3_SQL_Error_Concentration!$F:$F,C134)=0,"",SUMIFS(Q3_SQL_Error_Concentration!$I:$I,Q3_SQL_Error_Concentration!$A:$A,A134,Q3_SQL_Error_Concentration!$E:$E,B134,Q3_SQL_Error_Concentration!$F:$F,C134))</f>
        <v/>
      </c>
      <c r="H134" s="5" t="str">
        <f t="shared" si="13"/>
        <v/>
      </c>
      <c r="I134" s="5">
        <f>IF(D134&gt;=Q3_Validation!$C$2,1,0)</f>
        <v>0</v>
      </c>
      <c r="J134" s="8" t="str">
        <f t="shared" si="14"/>
        <v/>
      </c>
      <c r="K134" s="5" t="str">
        <f t="shared" si="15"/>
        <v>excluded</v>
      </c>
      <c r="L134" s="5">
        <f t="shared" si="16"/>
        <v>0</v>
      </c>
      <c r="M134" s="5">
        <f t="shared" si="17"/>
        <v>0</v>
      </c>
    </row>
    <row r="135" spans="1:13">
      <c r="A135" s="5">
        <v>3001</v>
      </c>
      <c r="B135" s="5">
        <v>9</v>
      </c>
      <c r="C135" s="5" t="s">
        <v>63</v>
      </c>
      <c r="D135" s="5">
        <v>56</v>
      </c>
      <c r="E135" s="5">
        <v>0</v>
      </c>
      <c r="F135" s="8">
        <f t="shared" si="12"/>
        <v>0</v>
      </c>
      <c r="G135" s="5" t="str">
        <f>IF(COUNTIFS(Q3_SQL_Error_Concentration!$A:$A,A135,Q3_SQL_Error_Concentration!$E:$E,B135,Q3_SQL_Error_Concentration!$F:$F,C135)=0,"",SUMIFS(Q3_SQL_Error_Concentration!$I:$I,Q3_SQL_Error_Concentration!$A:$A,A135,Q3_SQL_Error_Concentration!$E:$E,B135,Q3_SQL_Error_Concentration!$F:$F,C135))</f>
        <v/>
      </c>
      <c r="H135" s="5" t="str">
        <f t="shared" si="13"/>
        <v/>
      </c>
      <c r="I135" s="5">
        <f>IF(D135&gt;=Q3_Validation!$C$2,1,0)</f>
        <v>0</v>
      </c>
      <c r="J135" s="8" t="str">
        <f t="shared" si="14"/>
        <v/>
      </c>
      <c r="K135" s="5" t="str">
        <f t="shared" si="15"/>
        <v>excluded</v>
      </c>
      <c r="L135" s="5">
        <f t="shared" si="16"/>
        <v>0</v>
      </c>
      <c r="M135" s="5">
        <f t="shared" si="17"/>
        <v>0</v>
      </c>
    </row>
    <row r="136" spans="1:13">
      <c r="A136" s="5">
        <v>3001</v>
      </c>
      <c r="B136" s="5">
        <v>9</v>
      </c>
      <c r="C136" s="5" t="s">
        <v>64</v>
      </c>
      <c r="D136" s="5">
        <v>2</v>
      </c>
      <c r="E136" s="5">
        <v>0</v>
      </c>
      <c r="F136" s="8">
        <f t="shared" si="12"/>
        <v>0</v>
      </c>
      <c r="G136" s="5" t="str">
        <f>IF(COUNTIFS(Q3_SQL_Error_Concentration!$A:$A,A136,Q3_SQL_Error_Concentration!$E:$E,B136,Q3_SQL_Error_Concentration!$F:$F,C136)=0,"",SUMIFS(Q3_SQL_Error_Concentration!$I:$I,Q3_SQL_Error_Concentration!$A:$A,A136,Q3_SQL_Error_Concentration!$E:$E,B136,Q3_SQL_Error_Concentration!$F:$F,C136))</f>
        <v/>
      </c>
      <c r="H136" s="5" t="str">
        <f t="shared" si="13"/>
        <v/>
      </c>
      <c r="I136" s="5">
        <f>IF(D136&gt;=Q3_Validation!$C$2,1,0)</f>
        <v>0</v>
      </c>
      <c r="J136" s="8" t="str">
        <f t="shared" si="14"/>
        <v/>
      </c>
      <c r="K136" s="5" t="str">
        <f t="shared" si="15"/>
        <v>excluded</v>
      </c>
      <c r="L136" s="5">
        <f t="shared" si="16"/>
        <v>0</v>
      </c>
      <c r="M136" s="5">
        <f t="shared" si="17"/>
        <v>0</v>
      </c>
    </row>
    <row r="137" spans="1:13">
      <c r="A137" s="5">
        <v>3001</v>
      </c>
      <c r="B137" s="5">
        <v>9</v>
      </c>
      <c r="C137" s="5" t="s">
        <v>62</v>
      </c>
      <c r="D137" s="5">
        <v>92</v>
      </c>
      <c r="E137" s="5">
        <v>0</v>
      </c>
      <c r="F137" s="8">
        <f t="shared" si="12"/>
        <v>0</v>
      </c>
      <c r="G137" s="5" t="str">
        <f>IF(COUNTIFS(Q3_SQL_Error_Concentration!$A:$A,A137,Q3_SQL_Error_Concentration!$E:$E,B137,Q3_SQL_Error_Concentration!$F:$F,C137)=0,"",SUMIFS(Q3_SQL_Error_Concentration!$I:$I,Q3_SQL_Error_Concentration!$A:$A,A137,Q3_SQL_Error_Concentration!$E:$E,B137,Q3_SQL_Error_Concentration!$F:$F,C137))</f>
        <v/>
      </c>
      <c r="H137" s="5" t="str">
        <f t="shared" si="13"/>
        <v/>
      </c>
      <c r="I137" s="5">
        <f>IF(D137&gt;=Q3_Validation!$C$2,1,0)</f>
        <v>0</v>
      </c>
      <c r="J137" s="8" t="str">
        <f t="shared" si="14"/>
        <v/>
      </c>
      <c r="K137" s="5" t="str">
        <f t="shared" si="15"/>
        <v>excluded</v>
      </c>
      <c r="L137" s="5">
        <f t="shared" si="16"/>
        <v>0</v>
      </c>
      <c r="M137" s="5">
        <f t="shared" si="17"/>
        <v>0</v>
      </c>
    </row>
    <row r="138" spans="1:13">
      <c r="A138" s="5">
        <v>3001</v>
      </c>
      <c r="B138" s="5">
        <v>10</v>
      </c>
      <c r="C138" s="5" t="s">
        <v>63</v>
      </c>
      <c r="D138" s="5">
        <v>57</v>
      </c>
      <c r="E138" s="5">
        <v>0</v>
      </c>
      <c r="F138" s="8">
        <f t="shared" si="12"/>
        <v>0</v>
      </c>
      <c r="G138" s="5" t="str">
        <f>IF(COUNTIFS(Q3_SQL_Error_Concentration!$A:$A,A138,Q3_SQL_Error_Concentration!$E:$E,B138,Q3_SQL_Error_Concentration!$F:$F,C138)=0,"",SUMIFS(Q3_SQL_Error_Concentration!$I:$I,Q3_SQL_Error_Concentration!$A:$A,A138,Q3_SQL_Error_Concentration!$E:$E,B138,Q3_SQL_Error_Concentration!$F:$F,C138))</f>
        <v/>
      </c>
      <c r="H138" s="5" t="str">
        <f t="shared" si="13"/>
        <v/>
      </c>
      <c r="I138" s="5">
        <f>IF(D138&gt;=Q3_Validation!$C$2,1,0)</f>
        <v>0</v>
      </c>
      <c r="J138" s="8" t="str">
        <f t="shared" si="14"/>
        <v/>
      </c>
      <c r="K138" s="5" t="str">
        <f t="shared" si="15"/>
        <v>excluded</v>
      </c>
      <c r="L138" s="5">
        <f t="shared" si="16"/>
        <v>0</v>
      </c>
      <c r="M138" s="5">
        <f t="shared" si="17"/>
        <v>0</v>
      </c>
    </row>
    <row r="139" spans="1:13">
      <c r="A139" s="5">
        <v>3001</v>
      </c>
      <c r="B139" s="5">
        <v>10</v>
      </c>
      <c r="C139" s="5" t="s">
        <v>64</v>
      </c>
      <c r="D139" s="5">
        <v>5</v>
      </c>
      <c r="E139" s="5">
        <v>1</v>
      </c>
      <c r="F139" s="8">
        <f t="shared" si="12"/>
        <v>20</v>
      </c>
      <c r="G139" s="5" t="str">
        <f>IF(COUNTIFS(Q3_SQL_Error_Concentration!$A:$A,A139,Q3_SQL_Error_Concentration!$E:$E,B139,Q3_SQL_Error_Concentration!$F:$F,C139)=0,"",SUMIFS(Q3_SQL_Error_Concentration!$I:$I,Q3_SQL_Error_Concentration!$A:$A,A139,Q3_SQL_Error_Concentration!$E:$E,B139,Q3_SQL_Error_Concentration!$F:$F,C139))</f>
        <v/>
      </c>
      <c r="H139" s="5" t="str">
        <f t="shared" si="13"/>
        <v/>
      </c>
      <c r="I139" s="5">
        <f>IF(D139&gt;=Q3_Validation!$C$2,1,0)</f>
        <v>0</v>
      </c>
      <c r="J139" s="8" t="str">
        <f t="shared" si="14"/>
        <v/>
      </c>
      <c r="K139" s="5" t="str">
        <f t="shared" si="15"/>
        <v>excluded</v>
      </c>
      <c r="L139" s="5">
        <f t="shared" si="16"/>
        <v>0</v>
      </c>
      <c r="M139" s="5">
        <f t="shared" si="17"/>
        <v>0</v>
      </c>
    </row>
    <row r="140" spans="1:13">
      <c r="A140" s="5">
        <v>3001</v>
      </c>
      <c r="B140" s="5">
        <v>10</v>
      </c>
      <c r="C140" s="5" t="s">
        <v>62</v>
      </c>
      <c r="D140" s="5">
        <v>113</v>
      </c>
      <c r="E140" s="5">
        <v>0</v>
      </c>
      <c r="F140" s="8">
        <f t="shared" si="12"/>
        <v>0</v>
      </c>
      <c r="G140" s="5" t="str">
        <f>IF(COUNTIFS(Q3_SQL_Error_Concentration!$A:$A,A140,Q3_SQL_Error_Concentration!$E:$E,B140,Q3_SQL_Error_Concentration!$F:$F,C140)=0,"",SUMIFS(Q3_SQL_Error_Concentration!$I:$I,Q3_SQL_Error_Concentration!$A:$A,A140,Q3_SQL_Error_Concentration!$E:$E,B140,Q3_SQL_Error_Concentration!$F:$F,C140))</f>
        <v/>
      </c>
      <c r="H140" s="5" t="str">
        <f t="shared" si="13"/>
        <v/>
      </c>
      <c r="I140" s="5">
        <f>IF(D140&gt;=Q3_Validation!$C$2,1,0)</f>
        <v>0</v>
      </c>
      <c r="J140" s="8" t="str">
        <f t="shared" si="14"/>
        <v/>
      </c>
      <c r="K140" s="5" t="str">
        <f t="shared" si="15"/>
        <v>excluded</v>
      </c>
      <c r="L140" s="5">
        <f t="shared" si="16"/>
        <v>0</v>
      </c>
      <c r="M140" s="5">
        <f t="shared" si="17"/>
        <v>0</v>
      </c>
    </row>
    <row r="141" spans="1:13">
      <c r="A141" s="5">
        <v>3001</v>
      </c>
      <c r="B141" s="5">
        <v>11</v>
      </c>
      <c r="C141" s="5" t="s">
        <v>63</v>
      </c>
      <c r="D141" s="5">
        <v>69</v>
      </c>
      <c r="E141" s="5">
        <v>1</v>
      </c>
      <c r="F141" s="8">
        <f t="shared" si="12"/>
        <v>1.4492753623188406</v>
      </c>
      <c r="G141" s="5" t="str">
        <f>IF(COUNTIFS(Q3_SQL_Error_Concentration!$A:$A,A141,Q3_SQL_Error_Concentration!$E:$E,B141,Q3_SQL_Error_Concentration!$F:$F,C141)=0,"",SUMIFS(Q3_SQL_Error_Concentration!$I:$I,Q3_SQL_Error_Concentration!$A:$A,A141,Q3_SQL_Error_Concentration!$E:$E,B141,Q3_SQL_Error_Concentration!$F:$F,C141))</f>
        <v/>
      </c>
      <c r="H141" s="5" t="str">
        <f t="shared" si="13"/>
        <v/>
      </c>
      <c r="I141" s="5">
        <f>IF(D141&gt;=Q3_Validation!$C$2,1,0)</f>
        <v>0</v>
      </c>
      <c r="J141" s="8" t="str">
        <f t="shared" si="14"/>
        <v/>
      </c>
      <c r="K141" s="5" t="str">
        <f t="shared" si="15"/>
        <v>excluded</v>
      </c>
      <c r="L141" s="5">
        <f t="shared" si="16"/>
        <v>0</v>
      </c>
      <c r="M141" s="5">
        <f t="shared" si="17"/>
        <v>0</v>
      </c>
    </row>
    <row r="142" spans="1:13">
      <c r="A142" s="5">
        <v>3001</v>
      </c>
      <c r="B142" s="5">
        <v>11</v>
      </c>
      <c r="C142" s="5" t="s">
        <v>64</v>
      </c>
      <c r="D142" s="5">
        <v>7</v>
      </c>
      <c r="E142" s="5">
        <v>1</v>
      </c>
      <c r="F142" s="8">
        <f t="shared" si="12"/>
        <v>14.285714285714286</v>
      </c>
      <c r="G142" s="5" t="str">
        <f>IF(COUNTIFS(Q3_SQL_Error_Concentration!$A:$A,A142,Q3_SQL_Error_Concentration!$E:$E,B142,Q3_SQL_Error_Concentration!$F:$F,C142)=0,"",SUMIFS(Q3_SQL_Error_Concentration!$I:$I,Q3_SQL_Error_Concentration!$A:$A,A142,Q3_SQL_Error_Concentration!$E:$E,B142,Q3_SQL_Error_Concentration!$F:$F,C142))</f>
        <v/>
      </c>
      <c r="H142" s="5" t="str">
        <f t="shared" si="13"/>
        <v/>
      </c>
      <c r="I142" s="5">
        <f>IF(D142&gt;=Q3_Validation!$C$2,1,0)</f>
        <v>0</v>
      </c>
      <c r="J142" s="8" t="str">
        <f t="shared" si="14"/>
        <v/>
      </c>
      <c r="K142" s="5" t="str">
        <f t="shared" si="15"/>
        <v>excluded</v>
      </c>
      <c r="L142" s="5">
        <f t="shared" si="16"/>
        <v>0</v>
      </c>
      <c r="M142" s="5">
        <f t="shared" si="17"/>
        <v>0</v>
      </c>
    </row>
    <row r="143" spans="1:13">
      <c r="A143" s="5">
        <v>3001</v>
      </c>
      <c r="B143" s="5">
        <v>11</v>
      </c>
      <c r="C143" s="5" t="s">
        <v>62</v>
      </c>
      <c r="D143" s="5">
        <v>133</v>
      </c>
      <c r="E143" s="5">
        <v>1</v>
      </c>
      <c r="F143" s="8">
        <f t="shared" si="12"/>
        <v>0.75187969924812026</v>
      </c>
      <c r="G143" s="5" t="str">
        <f>IF(COUNTIFS(Q3_SQL_Error_Concentration!$A:$A,A143,Q3_SQL_Error_Concentration!$E:$E,B143,Q3_SQL_Error_Concentration!$F:$F,C143)=0,"",SUMIFS(Q3_SQL_Error_Concentration!$I:$I,Q3_SQL_Error_Concentration!$A:$A,A143,Q3_SQL_Error_Concentration!$E:$E,B143,Q3_SQL_Error_Concentration!$F:$F,C143))</f>
        <v/>
      </c>
      <c r="H143" s="5" t="str">
        <f t="shared" si="13"/>
        <v/>
      </c>
      <c r="I143" s="5">
        <f>IF(D143&gt;=Q3_Validation!$C$2,1,0)</f>
        <v>0</v>
      </c>
      <c r="J143" s="8" t="str">
        <f t="shared" si="14"/>
        <v/>
      </c>
      <c r="K143" s="5" t="str">
        <f t="shared" si="15"/>
        <v>excluded</v>
      </c>
      <c r="L143" s="5">
        <f t="shared" si="16"/>
        <v>0</v>
      </c>
      <c r="M143" s="5">
        <f t="shared" si="17"/>
        <v>0</v>
      </c>
    </row>
    <row r="144" spans="1:13">
      <c r="A144" s="5">
        <v>3001</v>
      </c>
      <c r="B144" s="5">
        <v>12</v>
      </c>
      <c r="C144" s="5" t="s">
        <v>63</v>
      </c>
      <c r="D144" s="5">
        <v>69</v>
      </c>
      <c r="E144" s="5">
        <v>0</v>
      </c>
      <c r="F144" s="8">
        <f t="shared" si="12"/>
        <v>0</v>
      </c>
      <c r="G144" s="5" t="str">
        <f>IF(COUNTIFS(Q3_SQL_Error_Concentration!$A:$A,A144,Q3_SQL_Error_Concentration!$E:$E,B144,Q3_SQL_Error_Concentration!$F:$F,C144)=0,"",SUMIFS(Q3_SQL_Error_Concentration!$I:$I,Q3_SQL_Error_Concentration!$A:$A,A144,Q3_SQL_Error_Concentration!$E:$E,B144,Q3_SQL_Error_Concentration!$F:$F,C144))</f>
        <v/>
      </c>
      <c r="H144" s="5" t="str">
        <f t="shared" si="13"/>
        <v/>
      </c>
      <c r="I144" s="5">
        <f>IF(D144&gt;=Q3_Validation!$C$2,1,0)</f>
        <v>0</v>
      </c>
      <c r="J144" s="8" t="str">
        <f t="shared" si="14"/>
        <v/>
      </c>
      <c r="K144" s="5" t="str">
        <f t="shared" si="15"/>
        <v>excluded</v>
      </c>
      <c r="L144" s="5">
        <f t="shared" si="16"/>
        <v>0</v>
      </c>
      <c r="M144" s="5">
        <f t="shared" si="17"/>
        <v>0</v>
      </c>
    </row>
    <row r="145" spans="1:13">
      <c r="A145" s="5">
        <v>3001</v>
      </c>
      <c r="B145" s="5">
        <v>12</v>
      </c>
      <c r="C145" s="5" t="s">
        <v>64</v>
      </c>
      <c r="D145" s="5">
        <v>6</v>
      </c>
      <c r="E145" s="5">
        <v>0</v>
      </c>
      <c r="F145" s="8">
        <f t="shared" si="12"/>
        <v>0</v>
      </c>
      <c r="G145" s="5" t="str">
        <f>IF(COUNTIFS(Q3_SQL_Error_Concentration!$A:$A,A145,Q3_SQL_Error_Concentration!$E:$E,B145,Q3_SQL_Error_Concentration!$F:$F,C145)=0,"",SUMIFS(Q3_SQL_Error_Concentration!$I:$I,Q3_SQL_Error_Concentration!$A:$A,A145,Q3_SQL_Error_Concentration!$E:$E,B145,Q3_SQL_Error_Concentration!$F:$F,C145))</f>
        <v/>
      </c>
      <c r="H145" s="5" t="str">
        <f t="shared" si="13"/>
        <v/>
      </c>
      <c r="I145" s="5">
        <f>IF(D145&gt;=Q3_Validation!$C$2,1,0)</f>
        <v>0</v>
      </c>
      <c r="J145" s="8" t="str">
        <f t="shared" si="14"/>
        <v/>
      </c>
      <c r="K145" s="5" t="str">
        <f t="shared" si="15"/>
        <v>excluded</v>
      </c>
      <c r="L145" s="5">
        <f t="shared" si="16"/>
        <v>0</v>
      </c>
      <c r="M145" s="5">
        <f t="shared" si="17"/>
        <v>0</v>
      </c>
    </row>
    <row r="146" spans="1:13">
      <c r="A146" s="5">
        <v>3001</v>
      </c>
      <c r="B146" s="5">
        <v>12</v>
      </c>
      <c r="C146" s="5" t="s">
        <v>62</v>
      </c>
      <c r="D146" s="5">
        <v>117</v>
      </c>
      <c r="E146" s="5">
        <v>0</v>
      </c>
      <c r="F146" s="8">
        <f t="shared" si="12"/>
        <v>0</v>
      </c>
      <c r="G146" s="5" t="str">
        <f>IF(COUNTIFS(Q3_SQL_Error_Concentration!$A:$A,A146,Q3_SQL_Error_Concentration!$E:$E,B146,Q3_SQL_Error_Concentration!$F:$F,C146)=0,"",SUMIFS(Q3_SQL_Error_Concentration!$I:$I,Q3_SQL_Error_Concentration!$A:$A,A146,Q3_SQL_Error_Concentration!$E:$E,B146,Q3_SQL_Error_Concentration!$F:$F,C146))</f>
        <v/>
      </c>
      <c r="H146" s="5" t="str">
        <f t="shared" si="13"/>
        <v/>
      </c>
      <c r="I146" s="5">
        <f>IF(D146&gt;=Q3_Validation!$C$2,1,0)</f>
        <v>0</v>
      </c>
      <c r="J146" s="8" t="str">
        <f t="shared" si="14"/>
        <v/>
      </c>
      <c r="K146" s="5" t="str">
        <f t="shared" si="15"/>
        <v>excluded</v>
      </c>
      <c r="L146" s="5">
        <f t="shared" si="16"/>
        <v>0</v>
      </c>
      <c r="M146" s="5">
        <f t="shared" si="17"/>
        <v>0</v>
      </c>
    </row>
    <row r="147" spans="1:13">
      <c r="A147" s="5">
        <v>3001</v>
      </c>
      <c r="B147" s="5">
        <v>13</v>
      </c>
      <c r="C147" s="5" t="s">
        <v>63</v>
      </c>
      <c r="D147" s="5">
        <v>55</v>
      </c>
      <c r="E147" s="5">
        <v>0</v>
      </c>
      <c r="F147" s="8">
        <f t="shared" si="12"/>
        <v>0</v>
      </c>
      <c r="G147" s="5" t="str">
        <f>IF(COUNTIFS(Q3_SQL_Error_Concentration!$A:$A,A147,Q3_SQL_Error_Concentration!$E:$E,B147,Q3_SQL_Error_Concentration!$F:$F,C147)=0,"",SUMIFS(Q3_SQL_Error_Concentration!$I:$I,Q3_SQL_Error_Concentration!$A:$A,A147,Q3_SQL_Error_Concentration!$E:$E,B147,Q3_SQL_Error_Concentration!$F:$F,C147))</f>
        <v/>
      </c>
      <c r="H147" s="5" t="str">
        <f t="shared" si="13"/>
        <v/>
      </c>
      <c r="I147" s="5">
        <f>IF(D147&gt;=Q3_Validation!$C$2,1,0)</f>
        <v>0</v>
      </c>
      <c r="J147" s="8" t="str">
        <f t="shared" si="14"/>
        <v/>
      </c>
      <c r="K147" s="5" t="str">
        <f t="shared" si="15"/>
        <v>excluded</v>
      </c>
      <c r="L147" s="5">
        <f t="shared" si="16"/>
        <v>0</v>
      </c>
      <c r="M147" s="5">
        <f t="shared" si="17"/>
        <v>0</v>
      </c>
    </row>
    <row r="148" spans="1:13">
      <c r="A148" s="5">
        <v>3001</v>
      </c>
      <c r="B148" s="5">
        <v>13</v>
      </c>
      <c r="C148" s="5" t="s">
        <v>64</v>
      </c>
      <c r="D148" s="5">
        <v>2</v>
      </c>
      <c r="E148" s="5">
        <v>0</v>
      </c>
      <c r="F148" s="8">
        <f t="shared" si="12"/>
        <v>0</v>
      </c>
      <c r="G148" s="5" t="str">
        <f>IF(COUNTIFS(Q3_SQL_Error_Concentration!$A:$A,A148,Q3_SQL_Error_Concentration!$E:$E,B148,Q3_SQL_Error_Concentration!$F:$F,C148)=0,"",SUMIFS(Q3_SQL_Error_Concentration!$I:$I,Q3_SQL_Error_Concentration!$A:$A,A148,Q3_SQL_Error_Concentration!$E:$E,B148,Q3_SQL_Error_Concentration!$F:$F,C148))</f>
        <v/>
      </c>
      <c r="H148" s="5" t="str">
        <f t="shared" si="13"/>
        <v/>
      </c>
      <c r="I148" s="5">
        <f>IF(D148&gt;=Q3_Validation!$C$2,1,0)</f>
        <v>0</v>
      </c>
      <c r="J148" s="8" t="str">
        <f t="shared" si="14"/>
        <v/>
      </c>
      <c r="K148" s="5" t="str">
        <f t="shared" si="15"/>
        <v>excluded</v>
      </c>
      <c r="L148" s="5">
        <f t="shared" si="16"/>
        <v>0</v>
      </c>
      <c r="M148" s="5">
        <f t="shared" si="17"/>
        <v>0</v>
      </c>
    </row>
    <row r="149" spans="1:13">
      <c r="A149" s="5">
        <v>3001</v>
      </c>
      <c r="B149" s="5">
        <v>13</v>
      </c>
      <c r="C149" s="5" t="s">
        <v>62</v>
      </c>
      <c r="D149" s="5">
        <v>118</v>
      </c>
      <c r="E149" s="5">
        <v>0</v>
      </c>
      <c r="F149" s="8">
        <f t="shared" si="12"/>
        <v>0</v>
      </c>
      <c r="G149" s="5" t="str">
        <f>IF(COUNTIFS(Q3_SQL_Error_Concentration!$A:$A,A149,Q3_SQL_Error_Concentration!$E:$E,B149,Q3_SQL_Error_Concentration!$F:$F,C149)=0,"",SUMIFS(Q3_SQL_Error_Concentration!$I:$I,Q3_SQL_Error_Concentration!$A:$A,A149,Q3_SQL_Error_Concentration!$E:$E,B149,Q3_SQL_Error_Concentration!$F:$F,C149))</f>
        <v/>
      </c>
      <c r="H149" s="5" t="str">
        <f t="shared" si="13"/>
        <v/>
      </c>
      <c r="I149" s="5">
        <f>IF(D149&gt;=Q3_Validation!$C$2,1,0)</f>
        <v>0</v>
      </c>
      <c r="J149" s="8" t="str">
        <f t="shared" si="14"/>
        <v/>
      </c>
      <c r="K149" s="5" t="str">
        <f t="shared" si="15"/>
        <v>excluded</v>
      </c>
      <c r="L149" s="5">
        <f t="shared" si="16"/>
        <v>0</v>
      </c>
      <c r="M149" s="5">
        <f t="shared" si="17"/>
        <v>0</v>
      </c>
    </row>
    <row r="150" spans="1:13">
      <c r="A150" s="5">
        <v>3001</v>
      </c>
      <c r="B150" s="5">
        <v>14</v>
      </c>
      <c r="C150" s="5" t="s">
        <v>63</v>
      </c>
      <c r="D150" s="5">
        <v>56</v>
      </c>
      <c r="E150" s="5">
        <v>0</v>
      </c>
      <c r="F150" s="8">
        <f t="shared" si="12"/>
        <v>0</v>
      </c>
      <c r="G150" s="5" t="str">
        <f>IF(COUNTIFS(Q3_SQL_Error_Concentration!$A:$A,A150,Q3_SQL_Error_Concentration!$E:$E,B150,Q3_SQL_Error_Concentration!$F:$F,C150)=0,"",SUMIFS(Q3_SQL_Error_Concentration!$I:$I,Q3_SQL_Error_Concentration!$A:$A,A150,Q3_SQL_Error_Concentration!$E:$E,B150,Q3_SQL_Error_Concentration!$F:$F,C150))</f>
        <v/>
      </c>
      <c r="H150" s="5" t="str">
        <f t="shared" si="13"/>
        <v/>
      </c>
      <c r="I150" s="5">
        <f>IF(D150&gt;=Q3_Validation!$C$2,1,0)</f>
        <v>0</v>
      </c>
      <c r="J150" s="8" t="str">
        <f t="shared" si="14"/>
        <v/>
      </c>
      <c r="K150" s="5" t="str">
        <f t="shared" si="15"/>
        <v>excluded</v>
      </c>
      <c r="L150" s="5">
        <f t="shared" si="16"/>
        <v>0</v>
      </c>
      <c r="M150" s="5">
        <f t="shared" si="17"/>
        <v>0</v>
      </c>
    </row>
    <row r="151" spans="1:13">
      <c r="A151" s="5">
        <v>3001</v>
      </c>
      <c r="B151" s="5">
        <v>14</v>
      </c>
      <c r="C151" s="5" t="s">
        <v>64</v>
      </c>
      <c r="D151" s="5">
        <v>1</v>
      </c>
      <c r="E151" s="5">
        <v>0</v>
      </c>
      <c r="F151" s="8">
        <f t="shared" si="12"/>
        <v>0</v>
      </c>
      <c r="G151" s="5" t="str">
        <f>IF(COUNTIFS(Q3_SQL_Error_Concentration!$A:$A,A151,Q3_SQL_Error_Concentration!$E:$E,B151,Q3_SQL_Error_Concentration!$F:$F,C151)=0,"",SUMIFS(Q3_SQL_Error_Concentration!$I:$I,Q3_SQL_Error_Concentration!$A:$A,A151,Q3_SQL_Error_Concentration!$E:$E,B151,Q3_SQL_Error_Concentration!$F:$F,C151))</f>
        <v/>
      </c>
      <c r="H151" s="5" t="str">
        <f t="shared" si="13"/>
        <v/>
      </c>
      <c r="I151" s="5">
        <f>IF(D151&gt;=Q3_Validation!$C$2,1,0)</f>
        <v>0</v>
      </c>
      <c r="J151" s="8" t="str">
        <f t="shared" si="14"/>
        <v/>
      </c>
      <c r="K151" s="5" t="str">
        <f t="shared" si="15"/>
        <v>excluded</v>
      </c>
      <c r="L151" s="5">
        <f t="shared" si="16"/>
        <v>0</v>
      </c>
      <c r="M151" s="5">
        <f t="shared" si="17"/>
        <v>0</v>
      </c>
    </row>
    <row r="152" spans="1:13">
      <c r="A152" s="5">
        <v>3001</v>
      </c>
      <c r="B152" s="5">
        <v>14</v>
      </c>
      <c r="C152" s="5" t="s">
        <v>62</v>
      </c>
      <c r="D152" s="5">
        <v>129</v>
      </c>
      <c r="E152" s="5">
        <v>0</v>
      </c>
      <c r="F152" s="8">
        <f t="shared" si="12"/>
        <v>0</v>
      </c>
      <c r="G152" s="5" t="str">
        <f>IF(COUNTIFS(Q3_SQL_Error_Concentration!$A:$A,A152,Q3_SQL_Error_Concentration!$E:$E,B152,Q3_SQL_Error_Concentration!$F:$F,C152)=0,"",SUMIFS(Q3_SQL_Error_Concentration!$I:$I,Q3_SQL_Error_Concentration!$A:$A,A152,Q3_SQL_Error_Concentration!$E:$E,B152,Q3_SQL_Error_Concentration!$F:$F,C152))</f>
        <v/>
      </c>
      <c r="H152" s="5" t="str">
        <f t="shared" si="13"/>
        <v/>
      </c>
      <c r="I152" s="5">
        <f>IF(D152&gt;=Q3_Validation!$C$2,1,0)</f>
        <v>0</v>
      </c>
      <c r="J152" s="8" t="str">
        <f t="shared" si="14"/>
        <v/>
      </c>
      <c r="K152" s="5" t="str">
        <f t="shared" si="15"/>
        <v>excluded</v>
      </c>
      <c r="L152" s="5">
        <f t="shared" si="16"/>
        <v>0</v>
      </c>
      <c r="M152" s="5">
        <f t="shared" si="17"/>
        <v>0</v>
      </c>
    </row>
    <row r="153" spans="1:13">
      <c r="A153" s="5">
        <v>3001</v>
      </c>
      <c r="B153" s="5">
        <v>15</v>
      </c>
      <c r="C153" s="5" t="s">
        <v>63</v>
      </c>
      <c r="D153" s="5">
        <v>65</v>
      </c>
      <c r="E153" s="5">
        <v>1</v>
      </c>
      <c r="F153" s="8">
        <f t="shared" si="12"/>
        <v>1.5384615384615385</v>
      </c>
      <c r="G153" s="5" t="str">
        <f>IF(COUNTIFS(Q3_SQL_Error_Concentration!$A:$A,A153,Q3_SQL_Error_Concentration!$E:$E,B153,Q3_SQL_Error_Concentration!$F:$F,C153)=0,"",SUMIFS(Q3_SQL_Error_Concentration!$I:$I,Q3_SQL_Error_Concentration!$A:$A,A153,Q3_SQL_Error_Concentration!$E:$E,B153,Q3_SQL_Error_Concentration!$F:$F,C153))</f>
        <v/>
      </c>
      <c r="H153" s="5" t="str">
        <f t="shared" si="13"/>
        <v/>
      </c>
      <c r="I153" s="5">
        <f>IF(D153&gt;=Q3_Validation!$C$2,1,0)</f>
        <v>0</v>
      </c>
      <c r="J153" s="8" t="str">
        <f t="shared" si="14"/>
        <v/>
      </c>
      <c r="K153" s="5" t="str">
        <f t="shared" si="15"/>
        <v>excluded</v>
      </c>
      <c r="L153" s="5">
        <f t="shared" si="16"/>
        <v>0</v>
      </c>
      <c r="M153" s="5">
        <f t="shared" si="17"/>
        <v>0</v>
      </c>
    </row>
    <row r="154" spans="1:13">
      <c r="A154" s="5">
        <v>3001</v>
      </c>
      <c r="B154" s="5">
        <v>15</v>
      </c>
      <c r="C154" s="5" t="s">
        <v>64</v>
      </c>
      <c r="D154" s="5">
        <v>1</v>
      </c>
      <c r="E154" s="5">
        <v>1</v>
      </c>
      <c r="F154" s="8">
        <f t="shared" si="12"/>
        <v>100</v>
      </c>
      <c r="G154" s="5" t="str">
        <f>IF(COUNTIFS(Q3_SQL_Error_Concentration!$A:$A,A154,Q3_SQL_Error_Concentration!$E:$E,B154,Q3_SQL_Error_Concentration!$F:$F,C154)=0,"",SUMIFS(Q3_SQL_Error_Concentration!$I:$I,Q3_SQL_Error_Concentration!$A:$A,A154,Q3_SQL_Error_Concentration!$E:$E,B154,Q3_SQL_Error_Concentration!$F:$F,C154))</f>
        <v/>
      </c>
      <c r="H154" s="5" t="str">
        <f t="shared" si="13"/>
        <v/>
      </c>
      <c r="I154" s="5">
        <f>IF(D154&gt;=Q3_Validation!$C$2,1,0)</f>
        <v>0</v>
      </c>
      <c r="J154" s="8" t="str">
        <f t="shared" si="14"/>
        <v/>
      </c>
      <c r="K154" s="5" t="str">
        <f t="shared" si="15"/>
        <v>excluded</v>
      </c>
      <c r="L154" s="5">
        <f t="shared" si="16"/>
        <v>0</v>
      </c>
      <c r="M154" s="5">
        <f t="shared" si="17"/>
        <v>0</v>
      </c>
    </row>
    <row r="155" spans="1:13">
      <c r="A155" s="5">
        <v>3001</v>
      </c>
      <c r="B155" s="5">
        <v>15</v>
      </c>
      <c r="C155" s="5" t="s">
        <v>62</v>
      </c>
      <c r="D155" s="5">
        <v>115</v>
      </c>
      <c r="E155" s="5">
        <v>1</v>
      </c>
      <c r="F155" s="8">
        <f t="shared" si="12"/>
        <v>0.86956521739130432</v>
      </c>
      <c r="G155" s="5" t="str">
        <f>IF(COUNTIFS(Q3_SQL_Error_Concentration!$A:$A,A155,Q3_SQL_Error_Concentration!$E:$E,B155,Q3_SQL_Error_Concentration!$F:$F,C155)=0,"",SUMIFS(Q3_SQL_Error_Concentration!$I:$I,Q3_SQL_Error_Concentration!$A:$A,A155,Q3_SQL_Error_Concentration!$E:$E,B155,Q3_SQL_Error_Concentration!$F:$F,C155))</f>
        <v/>
      </c>
      <c r="H155" s="5" t="str">
        <f t="shared" si="13"/>
        <v/>
      </c>
      <c r="I155" s="5">
        <f>IF(D155&gt;=Q3_Validation!$C$2,1,0)</f>
        <v>0</v>
      </c>
      <c r="J155" s="8" t="str">
        <f t="shared" si="14"/>
        <v/>
      </c>
      <c r="K155" s="5" t="str">
        <f t="shared" si="15"/>
        <v>excluded</v>
      </c>
      <c r="L155" s="5">
        <f t="shared" si="16"/>
        <v>0</v>
      </c>
      <c r="M155" s="5">
        <f t="shared" si="17"/>
        <v>0</v>
      </c>
    </row>
    <row r="156" spans="1:13">
      <c r="A156" s="5">
        <v>3001</v>
      </c>
      <c r="B156" s="5">
        <v>16</v>
      </c>
      <c r="C156" s="5" t="s">
        <v>63</v>
      </c>
      <c r="D156" s="5">
        <v>73</v>
      </c>
      <c r="E156" s="5">
        <v>0</v>
      </c>
      <c r="F156" s="8">
        <f t="shared" si="12"/>
        <v>0</v>
      </c>
      <c r="G156" s="5" t="str">
        <f>IF(COUNTIFS(Q3_SQL_Error_Concentration!$A:$A,A156,Q3_SQL_Error_Concentration!$E:$E,B156,Q3_SQL_Error_Concentration!$F:$F,C156)=0,"",SUMIFS(Q3_SQL_Error_Concentration!$I:$I,Q3_SQL_Error_Concentration!$A:$A,A156,Q3_SQL_Error_Concentration!$E:$E,B156,Q3_SQL_Error_Concentration!$F:$F,C156))</f>
        <v/>
      </c>
      <c r="H156" s="5" t="str">
        <f t="shared" si="13"/>
        <v/>
      </c>
      <c r="I156" s="5">
        <f>IF(D156&gt;=Q3_Validation!$C$2,1,0)</f>
        <v>0</v>
      </c>
      <c r="J156" s="8" t="str">
        <f t="shared" si="14"/>
        <v/>
      </c>
      <c r="K156" s="5" t="str">
        <f t="shared" si="15"/>
        <v>excluded</v>
      </c>
      <c r="L156" s="5">
        <f t="shared" si="16"/>
        <v>0</v>
      </c>
      <c r="M156" s="5">
        <f t="shared" si="17"/>
        <v>0</v>
      </c>
    </row>
    <row r="157" spans="1:13">
      <c r="A157" s="5">
        <v>3001</v>
      </c>
      <c r="B157" s="5">
        <v>16</v>
      </c>
      <c r="C157" s="5" t="s">
        <v>64</v>
      </c>
      <c r="D157" s="5">
        <v>1</v>
      </c>
      <c r="E157" s="5">
        <v>0</v>
      </c>
      <c r="F157" s="8">
        <f t="shared" si="12"/>
        <v>0</v>
      </c>
      <c r="G157" s="5" t="str">
        <f>IF(COUNTIFS(Q3_SQL_Error_Concentration!$A:$A,A157,Q3_SQL_Error_Concentration!$E:$E,B157,Q3_SQL_Error_Concentration!$F:$F,C157)=0,"",SUMIFS(Q3_SQL_Error_Concentration!$I:$I,Q3_SQL_Error_Concentration!$A:$A,A157,Q3_SQL_Error_Concentration!$E:$E,B157,Q3_SQL_Error_Concentration!$F:$F,C157))</f>
        <v/>
      </c>
      <c r="H157" s="5" t="str">
        <f t="shared" si="13"/>
        <v/>
      </c>
      <c r="I157" s="5">
        <f>IF(D157&gt;=Q3_Validation!$C$2,1,0)</f>
        <v>0</v>
      </c>
      <c r="J157" s="8" t="str">
        <f t="shared" si="14"/>
        <v/>
      </c>
      <c r="K157" s="5" t="str">
        <f t="shared" si="15"/>
        <v>excluded</v>
      </c>
      <c r="L157" s="5">
        <f t="shared" si="16"/>
        <v>0</v>
      </c>
      <c r="M157" s="5">
        <f t="shared" si="17"/>
        <v>0</v>
      </c>
    </row>
    <row r="158" spans="1:13">
      <c r="A158" s="5">
        <v>3001</v>
      </c>
      <c r="B158" s="5">
        <v>16</v>
      </c>
      <c r="C158" s="5" t="s">
        <v>62</v>
      </c>
      <c r="D158" s="5">
        <v>115</v>
      </c>
      <c r="E158" s="5">
        <v>0</v>
      </c>
      <c r="F158" s="8">
        <f t="shared" si="12"/>
        <v>0</v>
      </c>
      <c r="G158" s="5" t="str">
        <f>IF(COUNTIFS(Q3_SQL_Error_Concentration!$A:$A,A158,Q3_SQL_Error_Concentration!$E:$E,B158,Q3_SQL_Error_Concentration!$F:$F,C158)=0,"",SUMIFS(Q3_SQL_Error_Concentration!$I:$I,Q3_SQL_Error_Concentration!$A:$A,A158,Q3_SQL_Error_Concentration!$E:$E,B158,Q3_SQL_Error_Concentration!$F:$F,C158))</f>
        <v/>
      </c>
      <c r="H158" s="5" t="str">
        <f t="shared" si="13"/>
        <v/>
      </c>
      <c r="I158" s="5">
        <f>IF(D158&gt;=Q3_Validation!$C$2,1,0)</f>
        <v>0</v>
      </c>
      <c r="J158" s="8" t="str">
        <f t="shared" si="14"/>
        <v/>
      </c>
      <c r="K158" s="5" t="str">
        <f t="shared" si="15"/>
        <v>excluded</v>
      </c>
      <c r="L158" s="5">
        <f t="shared" si="16"/>
        <v>0</v>
      </c>
      <c r="M158" s="5">
        <f t="shared" si="17"/>
        <v>0</v>
      </c>
    </row>
    <row r="159" spans="1:13">
      <c r="A159" s="5">
        <v>3001</v>
      </c>
      <c r="B159" s="5">
        <v>17</v>
      </c>
      <c r="C159" s="5" t="s">
        <v>63</v>
      </c>
      <c r="D159" s="5">
        <v>66</v>
      </c>
      <c r="E159" s="5">
        <v>0</v>
      </c>
      <c r="F159" s="8">
        <f t="shared" si="12"/>
        <v>0</v>
      </c>
      <c r="G159" s="5" t="str">
        <f>IF(COUNTIFS(Q3_SQL_Error_Concentration!$A:$A,A159,Q3_SQL_Error_Concentration!$E:$E,B159,Q3_SQL_Error_Concentration!$F:$F,C159)=0,"",SUMIFS(Q3_SQL_Error_Concentration!$I:$I,Q3_SQL_Error_Concentration!$A:$A,A159,Q3_SQL_Error_Concentration!$E:$E,B159,Q3_SQL_Error_Concentration!$F:$F,C159))</f>
        <v/>
      </c>
      <c r="H159" s="5" t="str">
        <f t="shared" si="13"/>
        <v/>
      </c>
      <c r="I159" s="5">
        <f>IF(D159&gt;=Q3_Validation!$C$2,1,0)</f>
        <v>0</v>
      </c>
      <c r="J159" s="8" t="str">
        <f t="shared" si="14"/>
        <v/>
      </c>
      <c r="K159" s="5" t="str">
        <f t="shared" si="15"/>
        <v>excluded</v>
      </c>
      <c r="L159" s="5">
        <f t="shared" si="16"/>
        <v>0</v>
      </c>
      <c r="M159" s="5">
        <f t="shared" si="17"/>
        <v>0</v>
      </c>
    </row>
    <row r="160" spans="1:13">
      <c r="A160" s="5">
        <v>3001</v>
      </c>
      <c r="B160" s="5">
        <v>17</v>
      </c>
      <c r="C160" s="5" t="s">
        <v>64</v>
      </c>
      <c r="D160" s="5">
        <v>2</v>
      </c>
      <c r="E160" s="5">
        <v>0</v>
      </c>
      <c r="F160" s="8">
        <f t="shared" si="12"/>
        <v>0</v>
      </c>
      <c r="G160" s="5" t="str">
        <f>IF(COUNTIFS(Q3_SQL_Error_Concentration!$A:$A,A160,Q3_SQL_Error_Concentration!$E:$E,B160,Q3_SQL_Error_Concentration!$F:$F,C160)=0,"",SUMIFS(Q3_SQL_Error_Concentration!$I:$I,Q3_SQL_Error_Concentration!$A:$A,A160,Q3_SQL_Error_Concentration!$E:$E,B160,Q3_SQL_Error_Concentration!$F:$F,C160))</f>
        <v/>
      </c>
      <c r="H160" s="5" t="str">
        <f t="shared" si="13"/>
        <v/>
      </c>
      <c r="I160" s="5">
        <f>IF(D160&gt;=Q3_Validation!$C$2,1,0)</f>
        <v>0</v>
      </c>
      <c r="J160" s="8" t="str">
        <f t="shared" si="14"/>
        <v/>
      </c>
      <c r="K160" s="5" t="str">
        <f t="shared" si="15"/>
        <v>excluded</v>
      </c>
      <c r="L160" s="5">
        <f t="shared" si="16"/>
        <v>0</v>
      </c>
      <c r="M160" s="5">
        <f t="shared" si="17"/>
        <v>0</v>
      </c>
    </row>
    <row r="161" spans="1:13">
      <c r="A161" s="5">
        <v>3001</v>
      </c>
      <c r="B161" s="5">
        <v>17</v>
      </c>
      <c r="C161" s="5" t="s">
        <v>62</v>
      </c>
      <c r="D161" s="5">
        <v>78</v>
      </c>
      <c r="E161" s="5">
        <v>1</v>
      </c>
      <c r="F161" s="8">
        <f t="shared" si="12"/>
        <v>1.2820512820512822</v>
      </c>
      <c r="G161" s="5" t="str">
        <f>IF(COUNTIFS(Q3_SQL_Error_Concentration!$A:$A,A161,Q3_SQL_Error_Concentration!$E:$E,B161,Q3_SQL_Error_Concentration!$F:$F,C161)=0,"",SUMIFS(Q3_SQL_Error_Concentration!$I:$I,Q3_SQL_Error_Concentration!$A:$A,A161,Q3_SQL_Error_Concentration!$E:$E,B161,Q3_SQL_Error_Concentration!$F:$F,C161))</f>
        <v/>
      </c>
      <c r="H161" s="5" t="str">
        <f t="shared" si="13"/>
        <v/>
      </c>
      <c r="I161" s="5">
        <f>IF(D161&gt;=Q3_Validation!$C$2,1,0)</f>
        <v>0</v>
      </c>
      <c r="J161" s="8" t="str">
        <f t="shared" si="14"/>
        <v/>
      </c>
      <c r="K161" s="5" t="str">
        <f t="shared" si="15"/>
        <v>excluded</v>
      </c>
      <c r="L161" s="5">
        <f t="shared" si="16"/>
        <v>0</v>
      </c>
      <c r="M161" s="5">
        <f t="shared" si="17"/>
        <v>0</v>
      </c>
    </row>
    <row r="162" spans="1:13">
      <c r="A162" s="5">
        <v>3001</v>
      </c>
      <c r="B162" s="5">
        <v>18</v>
      </c>
      <c r="C162" s="5" t="s">
        <v>63</v>
      </c>
      <c r="D162" s="5">
        <v>52</v>
      </c>
      <c r="E162" s="5">
        <v>0</v>
      </c>
      <c r="F162" s="8">
        <f t="shared" si="12"/>
        <v>0</v>
      </c>
      <c r="G162" s="5" t="str">
        <f>IF(COUNTIFS(Q3_SQL_Error_Concentration!$A:$A,A162,Q3_SQL_Error_Concentration!$E:$E,B162,Q3_SQL_Error_Concentration!$F:$F,C162)=0,"",SUMIFS(Q3_SQL_Error_Concentration!$I:$I,Q3_SQL_Error_Concentration!$A:$A,A162,Q3_SQL_Error_Concentration!$E:$E,B162,Q3_SQL_Error_Concentration!$F:$F,C162))</f>
        <v/>
      </c>
      <c r="H162" s="5" t="str">
        <f t="shared" si="13"/>
        <v/>
      </c>
      <c r="I162" s="5">
        <f>IF(D162&gt;=Q3_Validation!$C$2,1,0)</f>
        <v>0</v>
      </c>
      <c r="J162" s="8" t="str">
        <f t="shared" si="14"/>
        <v/>
      </c>
      <c r="K162" s="5" t="str">
        <f t="shared" si="15"/>
        <v>excluded</v>
      </c>
      <c r="L162" s="5">
        <f t="shared" si="16"/>
        <v>0</v>
      </c>
      <c r="M162" s="5">
        <f t="shared" si="17"/>
        <v>0</v>
      </c>
    </row>
    <row r="163" spans="1:13">
      <c r="A163" s="5">
        <v>3001</v>
      </c>
      <c r="B163" s="5">
        <v>18</v>
      </c>
      <c r="C163" s="5" t="s">
        <v>62</v>
      </c>
      <c r="D163" s="5">
        <v>104</v>
      </c>
      <c r="E163" s="5">
        <v>2</v>
      </c>
      <c r="F163" s="8">
        <f t="shared" si="12"/>
        <v>1.9230769230769231</v>
      </c>
      <c r="G163" s="5" t="str">
        <f>IF(COUNTIFS(Q3_SQL_Error_Concentration!$A:$A,A163,Q3_SQL_Error_Concentration!$E:$E,B163,Q3_SQL_Error_Concentration!$F:$F,C163)=0,"",SUMIFS(Q3_SQL_Error_Concentration!$I:$I,Q3_SQL_Error_Concentration!$A:$A,A163,Q3_SQL_Error_Concentration!$E:$E,B163,Q3_SQL_Error_Concentration!$F:$F,C163))</f>
        <v/>
      </c>
      <c r="H163" s="5" t="str">
        <f t="shared" si="13"/>
        <v/>
      </c>
      <c r="I163" s="5">
        <f>IF(D163&gt;=Q3_Validation!$C$2,1,0)</f>
        <v>0</v>
      </c>
      <c r="J163" s="8" t="str">
        <f t="shared" si="14"/>
        <v/>
      </c>
      <c r="K163" s="5" t="str">
        <f t="shared" si="15"/>
        <v>excluded</v>
      </c>
      <c r="L163" s="5">
        <f t="shared" si="16"/>
        <v>0</v>
      </c>
      <c r="M163" s="5">
        <f t="shared" si="17"/>
        <v>0</v>
      </c>
    </row>
    <row r="164" spans="1:13">
      <c r="A164" s="5">
        <v>3001</v>
      </c>
      <c r="B164" s="5">
        <v>19</v>
      </c>
      <c r="C164" s="5" t="s">
        <v>63</v>
      </c>
      <c r="D164" s="5">
        <v>60</v>
      </c>
      <c r="E164" s="5">
        <v>1</v>
      </c>
      <c r="F164" s="8">
        <f t="shared" si="12"/>
        <v>1.6666666666666667</v>
      </c>
      <c r="G164" s="5" t="str">
        <f>IF(COUNTIFS(Q3_SQL_Error_Concentration!$A:$A,A164,Q3_SQL_Error_Concentration!$E:$E,B164,Q3_SQL_Error_Concentration!$F:$F,C164)=0,"",SUMIFS(Q3_SQL_Error_Concentration!$I:$I,Q3_SQL_Error_Concentration!$A:$A,A164,Q3_SQL_Error_Concentration!$E:$E,B164,Q3_SQL_Error_Concentration!$F:$F,C164))</f>
        <v/>
      </c>
      <c r="H164" s="5" t="str">
        <f t="shared" si="13"/>
        <v/>
      </c>
      <c r="I164" s="5">
        <f>IF(D164&gt;=Q3_Validation!$C$2,1,0)</f>
        <v>0</v>
      </c>
      <c r="J164" s="8" t="str">
        <f t="shared" si="14"/>
        <v/>
      </c>
      <c r="K164" s="5" t="str">
        <f t="shared" si="15"/>
        <v>excluded</v>
      </c>
      <c r="L164" s="5">
        <f t="shared" si="16"/>
        <v>0</v>
      </c>
      <c r="M164" s="5">
        <f t="shared" si="17"/>
        <v>0</v>
      </c>
    </row>
    <row r="165" spans="1:13">
      <c r="A165" s="5">
        <v>3001</v>
      </c>
      <c r="B165" s="5">
        <v>19</v>
      </c>
      <c r="C165" s="5" t="s">
        <v>62</v>
      </c>
      <c r="D165" s="5">
        <v>86</v>
      </c>
      <c r="E165" s="5">
        <v>0</v>
      </c>
      <c r="F165" s="8">
        <f t="shared" si="12"/>
        <v>0</v>
      </c>
      <c r="G165" s="5" t="str">
        <f>IF(COUNTIFS(Q3_SQL_Error_Concentration!$A:$A,A165,Q3_SQL_Error_Concentration!$E:$E,B165,Q3_SQL_Error_Concentration!$F:$F,C165)=0,"",SUMIFS(Q3_SQL_Error_Concentration!$I:$I,Q3_SQL_Error_Concentration!$A:$A,A165,Q3_SQL_Error_Concentration!$E:$E,B165,Q3_SQL_Error_Concentration!$F:$F,C165))</f>
        <v/>
      </c>
      <c r="H165" s="5" t="str">
        <f t="shared" si="13"/>
        <v/>
      </c>
      <c r="I165" s="5">
        <f>IF(D165&gt;=Q3_Validation!$C$2,1,0)</f>
        <v>0</v>
      </c>
      <c r="J165" s="8" t="str">
        <f t="shared" si="14"/>
        <v/>
      </c>
      <c r="K165" s="5" t="str">
        <f t="shared" si="15"/>
        <v>excluded</v>
      </c>
      <c r="L165" s="5">
        <f t="shared" si="16"/>
        <v>0</v>
      </c>
      <c r="M165" s="5">
        <f t="shared" si="17"/>
        <v>0</v>
      </c>
    </row>
    <row r="166" spans="1:13">
      <c r="A166" s="5">
        <v>3001</v>
      </c>
      <c r="B166" s="5">
        <v>20</v>
      </c>
      <c r="C166" s="5" t="s">
        <v>63</v>
      </c>
      <c r="D166" s="5">
        <v>62</v>
      </c>
      <c r="E166" s="5">
        <v>0</v>
      </c>
      <c r="F166" s="8">
        <f t="shared" si="12"/>
        <v>0</v>
      </c>
      <c r="G166" s="5" t="str">
        <f>IF(COUNTIFS(Q3_SQL_Error_Concentration!$A:$A,A166,Q3_SQL_Error_Concentration!$E:$E,B166,Q3_SQL_Error_Concentration!$F:$F,C166)=0,"",SUMIFS(Q3_SQL_Error_Concentration!$I:$I,Q3_SQL_Error_Concentration!$A:$A,A166,Q3_SQL_Error_Concentration!$E:$E,B166,Q3_SQL_Error_Concentration!$F:$F,C166))</f>
        <v/>
      </c>
      <c r="H166" s="5" t="str">
        <f t="shared" si="13"/>
        <v/>
      </c>
      <c r="I166" s="5">
        <f>IF(D166&gt;=Q3_Validation!$C$2,1,0)</f>
        <v>0</v>
      </c>
      <c r="J166" s="8" t="str">
        <f t="shared" si="14"/>
        <v/>
      </c>
      <c r="K166" s="5" t="str">
        <f t="shared" si="15"/>
        <v>excluded</v>
      </c>
      <c r="L166" s="5">
        <f t="shared" si="16"/>
        <v>0</v>
      </c>
      <c r="M166" s="5">
        <f t="shared" si="17"/>
        <v>0</v>
      </c>
    </row>
    <row r="167" spans="1:13">
      <c r="A167" s="5">
        <v>3001</v>
      </c>
      <c r="B167" s="5">
        <v>20</v>
      </c>
      <c r="C167" s="5" t="s">
        <v>62</v>
      </c>
      <c r="D167" s="5">
        <v>98</v>
      </c>
      <c r="E167" s="5">
        <v>0</v>
      </c>
      <c r="F167" s="8">
        <f t="shared" si="12"/>
        <v>0</v>
      </c>
      <c r="G167" s="5" t="str">
        <f>IF(COUNTIFS(Q3_SQL_Error_Concentration!$A:$A,A167,Q3_SQL_Error_Concentration!$E:$E,B167,Q3_SQL_Error_Concentration!$F:$F,C167)=0,"",SUMIFS(Q3_SQL_Error_Concentration!$I:$I,Q3_SQL_Error_Concentration!$A:$A,A167,Q3_SQL_Error_Concentration!$E:$E,B167,Q3_SQL_Error_Concentration!$F:$F,C167))</f>
        <v/>
      </c>
      <c r="H167" s="5" t="str">
        <f t="shared" si="13"/>
        <v/>
      </c>
      <c r="I167" s="5">
        <f>IF(D167&gt;=Q3_Validation!$C$2,1,0)</f>
        <v>0</v>
      </c>
      <c r="J167" s="8" t="str">
        <f t="shared" si="14"/>
        <v/>
      </c>
      <c r="K167" s="5" t="str">
        <f t="shared" si="15"/>
        <v>excluded</v>
      </c>
      <c r="L167" s="5">
        <f t="shared" si="16"/>
        <v>0</v>
      </c>
      <c r="M167" s="5">
        <f t="shared" si="17"/>
        <v>0</v>
      </c>
    </row>
    <row r="168" spans="1:13">
      <c r="A168" s="5">
        <v>3001</v>
      </c>
      <c r="B168" s="5">
        <v>21</v>
      </c>
      <c r="C168" s="5" t="s">
        <v>63</v>
      </c>
      <c r="D168" s="5">
        <v>63</v>
      </c>
      <c r="E168" s="5">
        <v>0</v>
      </c>
      <c r="F168" s="8">
        <f t="shared" si="12"/>
        <v>0</v>
      </c>
      <c r="G168" s="5" t="str">
        <f>IF(COUNTIFS(Q3_SQL_Error_Concentration!$A:$A,A168,Q3_SQL_Error_Concentration!$E:$E,B168,Q3_SQL_Error_Concentration!$F:$F,C168)=0,"",SUMIFS(Q3_SQL_Error_Concentration!$I:$I,Q3_SQL_Error_Concentration!$A:$A,A168,Q3_SQL_Error_Concentration!$E:$E,B168,Q3_SQL_Error_Concentration!$F:$F,C168))</f>
        <v/>
      </c>
      <c r="H168" s="5" t="str">
        <f t="shared" si="13"/>
        <v/>
      </c>
      <c r="I168" s="5">
        <f>IF(D168&gt;=Q3_Validation!$C$2,1,0)</f>
        <v>0</v>
      </c>
      <c r="J168" s="8" t="str">
        <f t="shared" si="14"/>
        <v/>
      </c>
      <c r="K168" s="5" t="str">
        <f t="shared" si="15"/>
        <v>excluded</v>
      </c>
      <c r="L168" s="5">
        <f t="shared" si="16"/>
        <v>0</v>
      </c>
      <c r="M168" s="5">
        <f t="shared" si="17"/>
        <v>0</v>
      </c>
    </row>
    <row r="169" spans="1:13">
      <c r="A169" s="5">
        <v>3001</v>
      </c>
      <c r="B169" s="5">
        <v>21</v>
      </c>
      <c r="C169" s="5" t="s">
        <v>62</v>
      </c>
      <c r="D169" s="5">
        <v>98</v>
      </c>
      <c r="E169" s="5">
        <v>0</v>
      </c>
      <c r="F169" s="8">
        <f t="shared" si="12"/>
        <v>0</v>
      </c>
      <c r="G169" s="5" t="str">
        <f>IF(COUNTIFS(Q3_SQL_Error_Concentration!$A:$A,A169,Q3_SQL_Error_Concentration!$E:$E,B169,Q3_SQL_Error_Concentration!$F:$F,C169)=0,"",SUMIFS(Q3_SQL_Error_Concentration!$I:$I,Q3_SQL_Error_Concentration!$A:$A,A169,Q3_SQL_Error_Concentration!$E:$E,B169,Q3_SQL_Error_Concentration!$F:$F,C169))</f>
        <v/>
      </c>
      <c r="H169" s="5" t="str">
        <f t="shared" si="13"/>
        <v/>
      </c>
      <c r="I169" s="5">
        <f>IF(D169&gt;=Q3_Validation!$C$2,1,0)</f>
        <v>0</v>
      </c>
      <c r="J169" s="8" t="str">
        <f t="shared" si="14"/>
        <v/>
      </c>
      <c r="K169" s="5" t="str">
        <f t="shared" si="15"/>
        <v>excluded</v>
      </c>
      <c r="L169" s="5">
        <f t="shared" si="16"/>
        <v>0</v>
      </c>
      <c r="M169" s="5">
        <f t="shared" si="17"/>
        <v>0</v>
      </c>
    </row>
    <row r="170" spans="1:13">
      <c r="A170" s="5">
        <v>3001</v>
      </c>
      <c r="B170" s="5">
        <v>22</v>
      </c>
      <c r="C170" s="5" t="s">
        <v>63</v>
      </c>
      <c r="D170" s="5">
        <v>68</v>
      </c>
      <c r="E170" s="5">
        <v>1</v>
      </c>
      <c r="F170" s="8">
        <f t="shared" si="12"/>
        <v>1.4705882352941178</v>
      </c>
      <c r="G170" s="5" t="str">
        <f>IF(COUNTIFS(Q3_SQL_Error_Concentration!$A:$A,A170,Q3_SQL_Error_Concentration!$E:$E,B170,Q3_SQL_Error_Concentration!$F:$F,C170)=0,"",SUMIFS(Q3_SQL_Error_Concentration!$I:$I,Q3_SQL_Error_Concentration!$A:$A,A170,Q3_SQL_Error_Concentration!$E:$E,B170,Q3_SQL_Error_Concentration!$F:$F,C170))</f>
        <v/>
      </c>
      <c r="H170" s="5" t="str">
        <f t="shared" si="13"/>
        <v/>
      </c>
      <c r="I170" s="5">
        <f>IF(D170&gt;=Q3_Validation!$C$2,1,0)</f>
        <v>0</v>
      </c>
      <c r="J170" s="8" t="str">
        <f t="shared" si="14"/>
        <v/>
      </c>
      <c r="K170" s="5" t="str">
        <f t="shared" si="15"/>
        <v>excluded</v>
      </c>
      <c r="L170" s="5">
        <f t="shared" si="16"/>
        <v>0</v>
      </c>
      <c r="M170" s="5">
        <f t="shared" si="17"/>
        <v>0</v>
      </c>
    </row>
    <row r="171" spans="1:13">
      <c r="A171" s="5">
        <v>3001</v>
      </c>
      <c r="B171" s="5">
        <v>22</v>
      </c>
      <c r="C171" s="5" t="s">
        <v>62</v>
      </c>
      <c r="D171" s="5">
        <v>135</v>
      </c>
      <c r="E171" s="5">
        <v>1</v>
      </c>
      <c r="F171" s="8">
        <f t="shared" si="12"/>
        <v>0.7407407407407407</v>
      </c>
      <c r="G171" s="5" t="str">
        <f>IF(COUNTIFS(Q3_SQL_Error_Concentration!$A:$A,A171,Q3_SQL_Error_Concentration!$E:$E,B171,Q3_SQL_Error_Concentration!$F:$F,C171)=0,"",SUMIFS(Q3_SQL_Error_Concentration!$I:$I,Q3_SQL_Error_Concentration!$A:$A,A171,Q3_SQL_Error_Concentration!$E:$E,B171,Q3_SQL_Error_Concentration!$F:$F,C171))</f>
        <v/>
      </c>
      <c r="H171" s="5" t="str">
        <f t="shared" si="13"/>
        <v/>
      </c>
      <c r="I171" s="5">
        <f>IF(D171&gt;=Q3_Validation!$C$2,1,0)</f>
        <v>0</v>
      </c>
      <c r="J171" s="8" t="str">
        <f t="shared" si="14"/>
        <v/>
      </c>
      <c r="K171" s="5" t="str">
        <f t="shared" si="15"/>
        <v>excluded</v>
      </c>
      <c r="L171" s="5">
        <f t="shared" si="16"/>
        <v>0</v>
      </c>
      <c r="M171" s="5">
        <f t="shared" si="17"/>
        <v>0</v>
      </c>
    </row>
    <row r="172" spans="1:13">
      <c r="A172" s="5">
        <v>3001</v>
      </c>
      <c r="B172" s="5">
        <v>23</v>
      </c>
      <c r="C172" s="5" t="s">
        <v>63</v>
      </c>
      <c r="D172" s="5">
        <v>11</v>
      </c>
      <c r="E172" s="5">
        <v>0</v>
      </c>
      <c r="F172" s="8">
        <f t="shared" si="12"/>
        <v>0</v>
      </c>
      <c r="G172" s="5" t="str">
        <f>IF(COUNTIFS(Q3_SQL_Error_Concentration!$A:$A,A172,Q3_SQL_Error_Concentration!$E:$E,B172,Q3_SQL_Error_Concentration!$F:$F,C172)=0,"",SUMIFS(Q3_SQL_Error_Concentration!$I:$I,Q3_SQL_Error_Concentration!$A:$A,A172,Q3_SQL_Error_Concentration!$E:$E,B172,Q3_SQL_Error_Concentration!$F:$F,C172))</f>
        <v/>
      </c>
      <c r="H172" s="5" t="str">
        <f t="shared" si="13"/>
        <v/>
      </c>
      <c r="I172" s="5">
        <f>IF(D172&gt;=Q3_Validation!$C$2,1,0)</f>
        <v>0</v>
      </c>
      <c r="J172" s="8" t="str">
        <f t="shared" si="14"/>
        <v/>
      </c>
      <c r="K172" s="5" t="str">
        <f t="shared" si="15"/>
        <v>excluded</v>
      </c>
      <c r="L172" s="5">
        <f t="shared" si="16"/>
        <v>0</v>
      </c>
      <c r="M172" s="5">
        <f t="shared" si="17"/>
        <v>0</v>
      </c>
    </row>
    <row r="173" spans="1:13">
      <c r="A173" s="5">
        <v>3001</v>
      </c>
      <c r="B173" s="5">
        <v>23</v>
      </c>
      <c r="C173" s="5" t="s">
        <v>62</v>
      </c>
      <c r="D173" s="5">
        <v>21</v>
      </c>
      <c r="E173" s="5">
        <v>0</v>
      </c>
      <c r="F173" s="8">
        <f t="shared" si="12"/>
        <v>0</v>
      </c>
      <c r="G173" s="5" t="str">
        <f>IF(COUNTIFS(Q3_SQL_Error_Concentration!$A:$A,A173,Q3_SQL_Error_Concentration!$E:$E,B173,Q3_SQL_Error_Concentration!$F:$F,C173)=0,"",SUMIFS(Q3_SQL_Error_Concentration!$I:$I,Q3_SQL_Error_Concentration!$A:$A,A173,Q3_SQL_Error_Concentration!$E:$E,B173,Q3_SQL_Error_Concentration!$F:$F,C173))</f>
        <v/>
      </c>
      <c r="H173" s="5" t="str">
        <f t="shared" si="13"/>
        <v/>
      </c>
      <c r="I173" s="5">
        <f>IF(D173&gt;=Q3_Validation!$C$2,1,0)</f>
        <v>0</v>
      </c>
      <c r="J173" s="8" t="str">
        <f t="shared" si="14"/>
        <v/>
      </c>
      <c r="K173" s="5" t="str">
        <f t="shared" si="15"/>
        <v>excluded</v>
      </c>
      <c r="L173" s="5">
        <f t="shared" si="16"/>
        <v>0</v>
      </c>
      <c r="M173" s="5">
        <f t="shared" si="17"/>
        <v>0</v>
      </c>
    </row>
    <row r="174" spans="1:13">
      <c r="A174" s="5">
        <v>3005</v>
      </c>
      <c r="B174" s="5">
        <v>0</v>
      </c>
      <c r="C174" s="5" t="s">
        <v>63</v>
      </c>
      <c r="D174" s="5">
        <v>3</v>
      </c>
      <c r="E174" s="5">
        <v>0</v>
      </c>
      <c r="F174" s="8">
        <f t="shared" si="12"/>
        <v>0</v>
      </c>
      <c r="G174" s="5" t="str">
        <f>IF(COUNTIFS(Q3_SQL_Error_Concentration!$A:$A,A174,Q3_SQL_Error_Concentration!$E:$E,B174,Q3_SQL_Error_Concentration!$F:$F,C174)=0,"",SUMIFS(Q3_SQL_Error_Concentration!$I:$I,Q3_SQL_Error_Concentration!$A:$A,A174,Q3_SQL_Error_Concentration!$E:$E,B174,Q3_SQL_Error_Concentration!$F:$F,C174))</f>
        <v/>
      </c>
      <c r="H174" s="5" t="str">
        <f t="shared" si="13"/>
        <v/>
      </c>
      <c r="I174" s="5">
        <f>IF(D174&gt;=Q3_Validation!$C$2,1,0)</f>
        <v>0</v>
      </c>
      <c r="J174" s="8" t="str">
        <f t="shared" si="14"/>
        <v/>
      </c>
      <c r="K174" s="5" t="str">
        <f t="shared" si="15"/>
        <v>excluded</v>
      </c>
      <c r="L174" s="5">
        <f t="shared" si="16"/>
        <v>0</v>
      </c>
      <c r="M174" s="5">
        <f t="shared" si="17"/>
        <v>0</v>
      </c>
    </row>
    <row r="175" spans="1:13">
      <c r="A175" s="5">
        <v>3005</v>
      </c>
      <c r="B175" s="5">
        <v>0</v>
      </c>
      <c r="C175" s="5" t="s">
        <v>62</v>
      </c>
      <c r="D175" s="5">
        <v>1</v>
      </c>
      <c r="E175" s="5">
        <v>0</v>
      </c>
      <c r="F175" s="8">
        <f t="shared" si="12"/>
        <v>0</v>
      </c>
      <c r="G175" s="5" t="str">
        <f>IF(COUNTIFS(Q3_SQL_Error_Concentration!$A:$A,A175,Q3_SQL_Error_Concentration!$E:$E,B175,Q3_SQL_Error_Concentration!$F:$F,C175)=0,"",SUMIFS(Q3_SQL_Error_Concentration!$I:$I,Q3_SQL_Error_Concentration!$A:$A,A175,Q3_SQL_Error_Concentration!$E:$E,B175,Q3_SQL_Error_Concentration!$F:$F,C175))</f>
        <v/>
      </c>
      <c r="H175" s="5" t="str">
        <f t="shared" si="13"/>
        <v/>
      </c>
      <c r="I175" s="5">
        <f>IF(D175&gt;=Q3_Validation!$C$2,1,0)</f>
        <v>0</v>
      </c>
      <c r="J175" s="8" t="str">
        <f t="shared" si="14"/>
        <v/>
      </c>
      <c r="K175" s="5" t="str">
        <f t="shared" si="15"/>
        <v>excluded</v>
      </c>
      <c r="L175" s="5">
        <f t="shared" si="16"/>
        <v>0</v>
      </c>
      <c r="M175" s="5">
        <f t="shared" si="17"/>
        <v>0</v>
      </c>
    </row>
    <row r="176" spans="1:13">
      <c r="A176" s="5">
        <v>3005</v>
      </c>
      <c r="B176" s="5">
        <v>1</v>
      </c>
      <c r="C176" s="5" t="s">
        <v>63</v>
      </c>
      <c r="D176" s="5">
        <v>2</v>
      </c>
      <c r="E176" s="5">
        <v>0</v>
      </c>
      <c r="F176" s="8">
        <f t="shared" si="12"/>
        <v>0</v>
      </c>
      <c r="G176" s="5" t="str">
        <f>IF(COUNTIFS(Q3_SQL_Error_Concentration!$A:$A,A176,Q3_SQL_Error_Concentration!$E:$E,B176,Q3_SQL_Error_Concentration!$F:$F,C176)=0,"",SUMIFS(Q3_SQL_Error_Concentration!$I:$I,Q3_SQL_Error_Concentration!$A:$A,A176,Q3_SQL_Error_Concentration!$E:$E,B176,Q3_SQL_Error_Concentration!$F:$F,C176))</f>
        <v/>
      </c>
      <c r="H176" s="5" t="str">
        <f t="shared" si="13"/>
        <v/>
      </c>
      <c r="I176" s="5">
        <f>IF(D176&gt;=Q3_Validation!$C$2,1,0)</f>
        <v>0</v>
      </c>
      <c r="J176" s="8" t="str">
        <f t="shared" si="14"/>
        <v/>
      </c>
      <c r="K176" s="5" t="str">
        <f t="shared" si="15"/>
        <v>excluded</v>
      </c>
      <c r="L176" s="5">
        <f t="shared" si="16"/>
        <v>0</v>
      </c>
      <c r="M176" s="5">
        <f t="shared" si="17"/>
        <v>0</v>
      </c>
    </row>
    <row r="177" spans="1:13">
      <c r="A177" s="5">
        <v>3005</v>
      </c>
      <c r="B177" s="5">
        <v>1</v>
      </c>
      <c r="C177" s="5" t="s">
        <v>62</v>
      </c>
      <c r="D177" s="5">
        <v>5</v>
      </c>
      <c r="E177" s="5">
        <v>0</v>
      </c>
      <c r="F177" s="8">
        <f t="shared" si="12"/>
        <v>0</v>
      </c>
      <c r="G177" s="5" t="str">
        <f>IF(COUNTIFS(Q3_SQL_Error_Concentration!$A:$A,A177,Q3_SQL_Error_Concentration!$E:$E,B177,Q3_SQL_Error_Concentration!$F:$F,C177)=0,"",SUMIFS(Q3_SQL_Error_Concentration!$I:$I,Q3_SQL_Error_Concentration!$A:$A,A177,Q3_SQL_Error_Concentration!$E:$E,B177,Q3_SQL_Error_Concentration!$F:$F,C177))</f>
        <v/>
      </c>
      <c r="H177" s="5" t="str">
        <f t="shared" si="13"/>
        <v/>
      </c>
      <c r="I177" s="5">
        <f>IF(D177&gt;=Q3_Validation!$C$2,1,0)</f>
        <v>0</v>
      </c>
      <c r="J177" s="8" t="str">
        <f t="shared" si="14"/>
        <v/>
      </c>
      <c r="K177" s="5" t="str">
        <f t="shared" si="15"/>
        <v>excluded</v>
      </c>
      <c r="L177" s="5">
        <f t="shared" si="16"/>
        <v>0</v>
      </c>
      <c r="M177" s="5">
        <f t="shared" si="17"/>
        <v>0</v>
      </c>
    </row>
    <row r="178" spans="1:13">
      <c r="A178" s="5">
        <v>3005</v>
      </c>
      <c r="B178" s="5">
        <v>2</v>
      </c>
      <c r="C178" s="5" t="s">
        <v>63</v>
      </c>
      <c r="D178" s="5">
        <v>4</v>
      </c>
      <c r="E178" s="5">
        <v>0</v>
      </c>
      <c r="F178" s="8">
        <f t="shared" si="12"/>
        <v>0</v>
      </c>
      <c r="G178" s="5" t="str">
        <f>IF(COUNTIFS(Q3_SQL_Error_Concentration!$A:$A,A178,Q3_SQL_Error_Concentration!$E:$E,B178,Q3_SQL_Error_Concentration!$F:$F,C178)=0,"",SUMIFS(Q3_SQL_Error_Concentration!$I:$I,Q3_SQL_Error_Concentration!$A:$A,A178,Q3_SQL_Error_Concentration!$E:$E,B178,Q3_SQL_Error_Concentration!$F:$F,C178))</f>
        <v/>
      </c>
      <c r="H178" s="5" t="str">
        <f t="shared" si="13"/>
        <v/>
      </c>
      <c r="I178" s="5">
        <f>IF(D178&gt;=Q3_Validation!$C$2,1,0)</f>
        <v>0</v>
      </c>
      <c r="J178" s="8" t="str">
        <f t="shared" si="14"/>
        <v/>
      </c>
      <c r="K178" s="5" t="str">
        <f t="shared" si="15"/>
        <v>excluded</v>
      </c>
      <c r="L178" s="5">
        <f t="shared" si="16"/>
        <v>0</v>
      </c>
      <c r="M178" s="5">
        <f t="shared" si="17"/>
        <v>0</v>
      </c>
    </row>
    <row r="179" spans="1:13">
      <c r="A179" s="5">
        <v>3005</v>
      </c>
      <c r="B179" s="5">
        <v>2</v>
      </c>
      <c r="C179" s="5" t="s">
        <v>62</v>
      </c>
      <c r="D179" s="5">
        <v>3</v>
      </c>
      <c r="E179" s="5">
        <v>0</v>
      </c>
      <c r="F179" s="8">
        <f t="shared" si="12"/>
        <v>0</v>
      </c>
      <c r="G179" s="5" t="str">
        <f>IF(COUNTIFS(Q3_SQL_Error_Concentration!$A:$A,A179,Q3_SQL_Error_Concentration!$E:$E,B179,Q3_SQL_Error_Concentration!$F:$F,C179)=0,"",SUMIFS(Q3_SQL_Error_Concentration!$I:$I,Q3_SQL_Error_Concentration!$A:$A,A179,Q3_SQL_Error_Concentration!$E:$E,B179,Q3_SQL_Error_Concentration!$F:$F,C179))</f>
        <v/>
      </c>
      <c r="H179" s="5" t="str">
        <f t="shared" si="13"/>
        <v/>
      </c>
      <c r="I179" s="5">
        <f>IF(D179&gt;=Q3_Validation!$C$2,1,0)</f>
        <v>0</v>
      </c>
      <c r="J179" s="8" t="str">
        <f t="shared" si="14"/>
        <v/>
      </c>
      <c r="K179" s="5" t="str">
        <f t="shared" si="15"/>
        <v>excluded</v>
      </c>
      <c r="L179" s="5">
        <f t="shared" si="16"/>
        <v>0</v>
      </c>
      <c r="M179" s="5">
        <f t="shared" si="17"/>
        <v>0</v>
      </c>
    </row>
    <row r="180" spans="1:13">
      <c r="A180" s="5">
        <v>3005</v>
      </c>
      <c r="B180" s="5">
        <v>3</v>
      </c>
      <c r="C180" s="5" t="s">
        <v>63</v>
      </c>
      <c r="D180" s="5">
        <v>3</v>
      </c>
      <c r="E180" s="5">
        <v>0</v>
      </c>
      <c r="F180" s="8">
        <f t="shared" si="12"/>
        <v>0</v>
      </c>
      <c r="G180" s="5" t="str">
        <f>IF(COUNTIFS(Q3_SQL_Error_Concentration!$A:$A,A180,Q3_SQL_Error_Concentration!$E:$E,B180,Q3_SQL_Error_Concentration!$F:$F,C180)=0,"",SUMIFS(Q3_SQL_Error_Concentration!$I:$I,Q3_SQL_Error_Concentration!$A:$A,A180,Q3_SQL_Error_Concentration!$E:$E,B180,Q3_SQL_Error_Concentration!$F:$F,C180))</f>
        <v/>
      </c>
      <c r="H180" s="5" t="str">
        <f t="shared" si="13"/>
        <v/>
      </c>
      <c r="I180" s="5">
        <f>IF(D180&gt;=Q3_Validation!$C$2,1,0)</f>
        <v>0</v>
      </c>
      <c r="J180" s="8" t="str">
        <f t="shared" si="14"/>
        <v/>
      </c>
      <c r="K180" s="5" t="str">
        <f t="shared" si="15"/>
        <v>excluded</v>
      </c>
      <c r="L180" s="5">
        <f t="shared" si="16"/>
        <v>0</v>
      </c>
      <c r="M180" s="5">
        <f t="shared" si="17"/>
        <v>0</v>
      </c>
    </row>
    <row r="181" spans="1:13">
      <c r="A181" s="5">
        <v>3005</v>
      </c>
      <c r="B181" s="5">
        <v>3</v>
      </c>
      <c r="C181" s="5" t="s">
        <v>62</v>
      </c>
      <c r="D181" s="5">
        <v>3</v>
      </c>
      <c r="E181" s="5">
        <v>0</v>
      </c>
      <c r="F181" s="8">
        <f t="shared" si="12"/>
        <v>0</v>
      </c>
      <c r="G181" s="5" t="str">
        <f>IF(COUNTIFS(Q3_SQL_Error_Concentration!$A:$A,A181,Q3_SQL_Error_Concentration!$E:$E,B181,Q3_SQL_Error_Concentration!$F:$F,C181)=0,"",SUMIFS(Q3_SQL_Error_Concentration!$I:$I,Q3_SQL_Error_Concentration!$A:$A,A181,Q3_SQL_Error_Concentration!$E:$E,B181,Q3_SQL_Error_Concentration!$F:$F,C181))</f>
        <v/>
      </c>
      <c r="H181" s="5" t="str">
        <f t="shared" si="13"/>
        <v/>
      </c>
      <c r="I181" s="5">
        <f>IF(D181&gt;=Q3_Validation!$C$2,1,0)</f>
        <v>0</v>
      </c>
      <c r="J181" s="8" t="str">
        <f t="shared" si="14"/>
        <v/>
      </c>
      <c r="K181" s="5" t="str">
        <f t="shared" si="15"/>
        <v>excluded</v>
      </c>
      <c r="L181" s="5">
        <f t="shared" si="16"/>
        <v>0</v>
      </c>
      <c r="M181" s="5">
        <f t="shared" si="17"/>
        <v>0</v>
      </c>
    </row>
    <row r="182" spans="1:13">
      <c r="A182" s="5">
        <v>3005</v>
      </c>
      <c r="B182" s="5">
        <v>4</v>
      </c>
      <c r="C182" s="5" t="s">
        <v>63</v>
      </c>
      <c r="D182" s="5">
        <v>2</v>
      </c>
      <c r="E182" s="5">
        <v>0</v>
      </c>
      <c r="F182" s="8">
        <f t="shared" si="12"/>
        <v>0</v>
      </c>
      <c r="G182" s="5" t="str">
        <f>IF(COUNTIFS(Q3_SQL_Error_Concentration!$A:$A,A182,Q3_SQL_Error_Concentration!$E:$E,B182,Q3_SQL_Error_Concentration!$F:$F,C182)=0,"",SUMIFS(Q3_SQL_Error_Concentration!$I:$I,Q3_SQL_Error_Concentration!$A:$A,A182,Q3_SQL_Error_Concentration!$E:$E,B182,Q3_SQL_Error_Concentration!$F:$F,C182))</f>
        <v/>
      </c>
      <c r="H182" s="5" t="str">
        <f t="shared" si="13"/>
        <v/>
      </c>
      <c r="I182" s="5">
        <f>IF(D182&gt;=Q3_Validation!$C$2,1,0)</f>
        <v>0</v>
      </c>
      <c r="J182" s="8" t="str">
        <f t="shared" si="14"/>
        <v/>
      </c>
      <c r="K182" s="5" t="str">
        <f t="shared" si="15"/>
        <v>excluded</v>
      </c>
      <c r="L182" s="5">
        <f t="shared" si="16"/>
        <v>0</v>
      </c>
      <c r="M182" s="5">
        <f t="shared" si="17"/>
        <v>0</v>
      </c>
    </row>
    <row r="183" spans="1:13">
      <c r="A183" s="5">
        <v>3005</v>
      </c>
      <c r="B183" s="5">
        <v>4</v>
      </c>
      <c r="C183" s="5" t="s">
        <v>64</v>
      </c>
      <c r="D183" s="5">
        <v>1</v>
      </c>
      <c r="E183" s="5">
        <v>0</v>
      </c>
      <c r="F183" s="8">
        <f t="shared" si="12"/>
        <v>0</v>
      </c>
      <c r="G183" s="5" t="str">
        <f>IF(COUNTIFS(Q3_SQL_Error_Concentration!$A:$A,A183,Q3_SQL_Error_Concentration!$E:$E,B183,Q3_SQL_Error_Concentration!$F:$F,C183)=0,"",SUMIFS(Q3_SQL_Error_Concentration!$I:$I,Q3_SQL_Error_Concentration!$A:$A,A183,Q3_SQL_Error_Concentration!$E:$E,B183,Q3_SQL_Error_Concentration!$F:$F,C183))</f>
        <v/>
      </c>
      <c r="H183" s="5" t="str">
        <f t="shared" si="13"/>
        <v/>
      </c>
      <c r="I183" s="5">
        <f>IF(D183&gt;=Q3_Validation!$C$2,1,0)</f>
        <v>0</v>
      </c>
      <c r="J183" s="8" t="str">
        <f t="shared" si="14"/>
        <v/>
      </c>
      <c r="K183" s="5" t="str">
        <f t="shared" si="15"/>
        <v>excluded</v>
      </c>
      <c r="L183" s="5">
        <f t="shared" si="16"/>
        <v>0</v>
      </c>
      <c r="M183" s="5">
        <f t="shared" si="17"/>
        <v>0</v>
      </c>
    </row>
    <row r="184" spans="1:13">
      <c r="A184" s="5">
        <v>3005</v>
      </c>
      <c r="B184" s="5">
        <v>4</v>
      </c>
      <c r="C184" s="5" t="s">
        <v>62</v>
      </c>
      <c r="D184" s="5">
        <v>3</v>
      </c>
      <c r="E184" s="5">
        <v>0</v>
      </c>
      <c r="F184" s="8">
        <f t="shared" si="12"/>
        <v>0</v>
      </c>
      <c r="G184" s="5" t="str">
        <f>IF(COUNTIFS(Q3_SQL_Error_Concentration!$A:$A,A184,Q3_SQL_Error_Concentration!$E:$E,B184,Q3_SQL_Error_Concentration!$F:$F,C184)=0,"",SUMIFS(Q3_SQL_Error_Concentration!$I:$I,Q3_SQL_Error_Concentration!$A:$A,A184,Q3_SQL_Error_Concentration!$E:$E,B184,Q3_SQL_Error_Concentration!$F:$F,C184))</f>
        <v/>
      </c>
      <c r="H184" s="5" t="str">
        <f t="shared" si="13"/>
        <v/>
      </c>
      <c r="I184" s="5">
        <f>IF(D184&gt;=Q3_Validation!$C$2,1,0)</f>
        <v>0</v>
      </c>
      <c r="J184" s="8" t="str">
        <f t="shared" si="14"/>
        <v/>
      </c>
      <c r="K184" s="5" t="str">
        <f t="shared" si="15"/>
        <v>excluded</v>
      </c>
      <c r="L184" s="5">
        <f t="shared" si="16"/>
        <v>0</v>
      </c>
      <c r="M184" s="5">
        <f t="shared" si="17"/>
        <v>0</v>
      </c>
    </row>
    <row r="185" spans="1:13">
      <c r="A185" s="5">
        <v>3005</v>
      </c>
      <c r="B185" s="5">
        <v>5</v>
      </c>
      <c r="C185" s="5" t="s">
        <v>63</v>
      </c>
      <c r="D185" s="5">
        <v>1</v>
      </c>
      <c r="E185" s="5">
        <v>0</v>
      </c>
      <c r="F185" s="8">
        <f t="shared" si="12"/>
        <v>0</v>
      </c>
      <c r="G185" s="5" t="str">
        <f>IF(COUNTIFS(Q3_SQL_Error_Concentration!$A:$A,A185,Q3_SQL_Error_Concentration!$E:$E,B185,Q3_SQL_Error_Concentration!$F:$F,C185)=0,"",SUMIFS(Q3_SQL_Error_Concentration!$I:$I,Q3_SQL_Error_Concentration!$A:$A,A185,Q3_SQL_Error_Concentration!$E:$E,B185,Q3_SQL_Error_Concentration!$F:$F,C185))</f>
        <v/>
      </c>
      <c r="H185" s="5" t="str">
        <f t="shared" si="13"/>
        <v/>
      </c>
      <c r="I185" s="5">
        <f>IF(D185&gt;=Q3_Validation!$C$2,1,0)</f>
        <v>0</v>
      </c>
      <c r="J185" s="8" t="str">
        <f t="shared" si="14"/>
        <v/>
      </c>
      <c r="K185" s="5" t="str">
        <f t="shared" si="15"/>
        <v>excluded</v>
      </c>
      <c r="L185" s="5">
        <f t="shared" si="16"/>
        <v>0</v>
      </c>
      <c r="M185" s="5">
        <f t="shared" si="17"/>
        <v>0</v>
      </c>
    </row>
    <row r="186" spans="1:13">
      <c r="A186" s="5">
        <v>3005</v>
      </c>
      <c r="B186" s="5">
        <v>5</v>
      </c>
      <c r="C186" s="5" t="s">
        <v>64</v>
      </c>
      <c r="D186" s="5">
        <v>1</v>
      </c>
      <c r="E186" s="5">
        <v>0</v>
      </c>
      <c r="F186" s="8">
        <f t="shared" si="12"/>
        <v>0</v>
      </c>
      <c r="G186" s="5" t="str">
        <f>IF(COUNTIFS(Q3_SQL_Error_Concentration!$A:$A,A186,Q3_SQL_Error_Concentration!$E:$E,B186,Q3_SQL_Error_Concentration!$F:$F,C186)=0,"",SUMIFS(Q3_SQL_Error_Concentration!$I:$I,Q3_SQL_Error_Concentration!$A:$A,A186,Q3_SQL_Error_Concentration!$E:$E,B186,Q3_SQL_Error_Concentration!$F:$F,C186))</f>
        <v/>
      </c>
      <c r="H186" s="5" t="str">
        <f t="shared" si="13"/>
        <v/>
      </c>
      <c r="I186" s="5">
        <f>IF(D186&gt;=Q3_Validation!$C$2,1,0)</f>
        <v>0</v>
      </c>
      <c r="J186" s="8" t="str">
        <f t="shared" si="14"/>
        <v/>
      </c>
      <c r="K186" s="5" t="str">
        <f t="shared" si="15"/>
        <v>excluded</v>
      </c>
      <c r="L186" s="5">
        <f t="shared" si="16"/>
        <v>0</v>
      </c>
      <c r="M186" s="5">
        <f t="shared" si="17"/>
        <v>0</v>
      </c>
    </row>
    <row r="187" spans="1:13">
      <c r="A187" s="5">
        <v>3005</v>
      </c>
      <c r="B187" s="5">
        <v>5</v>
      </c>
      <c r="C187" s="5" t="s">
        <v>62</v>
      </c>
      <c r="D187" s="5">
        <v>2</v>
      </c>
      <c r="E187" s="5">
        <v>0</v>
      </c>
      <c r="F187" s="8">
        <f t="shared" si="12"/>
        <v>0</v>
      </c>
      <c r="G187" s="5" t="str">
        <f>IF(COUNTIFS(Q3_SQL_Error_Concentration!$A:$A,A187,Q3_SQL_Error_Concentration!$E:$E,B187,Q3_SQL_Error_Concentration!$F:$F,C187)=0,"",SUMIFS(Q3_SQL_Error_Concentration!$I:$I,Q3_SQL_Error_Concentration!$A:$A,A187,Q3_SQL_Error_Concentration!$E:$E,B187,Q3_SQL_Error_Concentration!$F:$F,C187))</f>
        <v/>
      </c>
      <c r="H187" s="5" t="str">
        <f t="shared" si="13"/>
        <v/>
      </c>
      <c r="I187" s="5">
        <f>IF(D187&gt;=Q3_Validation!$C$2,1,0)</f>
        <v>0</v>
      </c>
      <c r="J187" s="8" t="str">
        <f t="shared" si="14"/>
        <v/>
      </c>
      <c r="K187" s="5" t="str">
        <f t="shared" si="15"/>
        <v>excluded</v>
      </c>
      <c r="L187" s="5">
        <f t="shared" si="16"/>
        <v>0</v>
      </c>
      <c r="M187" s="5">
        <f t="shared" si="17"/>
        <v>0</v>
      </c>
    </row>
    <row r="188" spans="1:13">
      <c r="A188" s="5">
        <v>3005</v>
      </c>
      <c r="B188" s="5">
        <v>6</v>
      </c>
      <c r="C188" s="5" t="s">
        <v>63</v>
      </c>
      <c r="D188" s="5">
        <v>10</v>
      </c>
      <c r="E188" s="5">
        <v>0</v>
      </c>
      <c r="F188" s="8">
        <f t="shared" si="12"/>
        <v>0</v>
      </c>
      <c r="G188" s="5" t="str">
        <f>IF(COUNTIFS(Q3_SQL_Error_Concentration!$A:$A,A188,Q3_SQL_Error_Concentration!$E:$E,B188,Q3_SQL_Error_Concentration!$F:$F,C188)=0,"",SUMIFS(Q3_SQL_Error_Concentration!$I:$I,Q3_SQL_Error_Concentration!$A:$A,A188,Q3_SQL_Error_Concentration!$E:$E,B188,Q3_SQL_Error_Concentration!$F:$F,C188))</f>
        <v/>
      </c>
      <c r="H188" s="5" t="str">
        <f t="shared" si="13"/>
        <v/>
      </c>
      <c r="I188" s="5">
        <f>IF(D188&gt;=Q3_Validation!$C$2,1,0)</f>
        <v>0</v>
      </c>
      <c r="J188" s="8" t="str">
        <f t="shared" si="14"/>
        <v/>
      </c>
      <c r="K188" s="5" t="str">
        <f t="shared" si="15"/>
        <v>excluded</v>
      </c>
      <c r="L188" s="5">
        <f t="shared" si="16"/>
        <v>0</v>
      </c>
      <c r="M188" s="5">
        <f t="shared" si="17"/>
        <v>0</v>
      </c>
    </row>
    <row r="189" spans="1:13">
      <c r="A189" s="5">
        <v>3005</v>
      </c>
      <c r="B189" s="5">
        <v>6</v>
      </c>
      <c r="C189" s="5" t="s">
        <v>64</v>
      </c>
      <c r="D189" s="5">
        <v>1</v>
      </c>
      <c r="E189" s="5">
        <v>0</v>
      </c>
      <c r="F189" s="8">
        <f t="shared" si="12"/>
        <v>0</v>
      </c>
      <c r="G189" s="5" t="str">
        <f>IF(COUNTIFS(Q3_SQL_Error_Concentration!$A:$A,A189,Q3_SQL_Error_Concentration!$E:$E,B189,Q3_SQL_Error_Concentration!$F:$F,C189)=0,"",SUMIFS(Q3_SQL_Error_Concentration!$I:$I,Q3_SQL_Error_Concentration!$A:$A,A189,Q3_SQL_Error_Concentration!$E:$E,B189,Q3_SQL_Error_Concentration!$F:$F,C189))</f>
        <v/>
      </c>
      <c r="H189" s="5" t="str">
        <f t="shared" si="13"/>
        <v/>
      </c>
      <c r="I189" s="5">
        <f>IF(D189&gt;=Q3_Validation!$C$2,1,0)</f>
        <v>0</v>
      </c>
      <c r="J189" s="8" t="str">
        <f t="shared" si="14"/>
        <v/>
      </c>
      <c r="K189" s="5" t="str">
        <f t="shared" si="15"/>
        <v>excluded</v>
      </c>
      <c r="L189" s="5">
        <f t="shared" si="16"/>
        <v>0</v>
      </c>
      <c r="M189" s="5">
        <f t="shared" si="17"/>
        <v>0</v>
      </c>
    </row>
    <row r="190" spans="1:13">
      <c r="A190" s="5">
        <v>3005</v>
      </c>
      <c r="B190" s="5">
        <v>6</v>
      </c>
      <c r="C190" s="5" t="s">
        <v>62</v>
      </c>
      <c r="D190" s="5">
        <v>9</v>
      </c>
      <c r="E190" s="5">
        <v>0</v>
      </c>
      <c r="F190" s="8">
        <f t="shared" si="12"/>
        <v>0</v>
      </c>
      <c r="G190" s="5" t="str">
        <f>IF(COUNTIFS(Q3_SQL_Error_Concentration!$A:$A,A190,Q3_SQL_Error_Concentration!$E:$E,B190,Q3_SQL_Error_Concentration!$F:$F,C190)=0,"",SUMIFS(Q3_SQL_Error_Concentration!$I:$I,Q3_SQL_Error_Concentration!$A:$A,A190,Q3_SQL_Error_Concentration!$E:$E,B190,Q3_SQL_Error_Concentration!$F:$F,C190))</f>
        <v/>
      </c>
      <c r="H190" s="5" t="str">
        <f t="shared" si="13"/>
        <v/>
      </c>
      <c r="I190" s="5">
        <f>IF(D190&gt;=Q3_Validation!$C$2,1,0)</f>
        <v>0</v>
      </c>
      <c r="J190" s="8" t="str">
        <f t="shared" si="14"/>
        <v/>
      </c>
      <c r="K190" s="5" t="str">
        <f t="shared" si="15"/>
        <v>excluded</v>
      </c>
      <c r="L190" s="5">
        <f t="shared" si="16"/>
        <v>0</v>
      </c>
      <c r="M190" s="5">
        <f t="shared" si="17"/>
        <v>0</v>
      </c>
    </row>
    <row r="191" spans="1:13">
      <c r="A191" s="5">
        <v>3005</v>
      </c>
      <c r="B191" s="5">
        <v>7</v>
      </c>
      <c r="C191" s="5" t="s">
        <v>63</v>
      </c>
      <c r="D191" s="5">
        <v>4</v>
      </c>
      <c r="E191" s="5">
        <v>0</v>
      </c>
      <c r="F191" s="8">
        <f t="shared" si="12"/>
        <v>0</v>
      </c>
      <c r="G191" s="5" t="str">
        <f>IF(COUNTIFS(Q3_SQL_Error_Concentration!$A:$A,A191,Q3_SQL_Error_Concentration!$E:$E,B191,Q3_SQL_Error_Concentration!$F:$F,C191)=0,"",SUMIFS(Q3_SQL_Error_Concentration!$I:$I,Q3_SQL_Error_Concentration!$A:$A,A191,Q3_SQL_Error_Concentration!$E:$E,B191,Q3_SQL_Error_Concentration!$F:$F,C191))</f>
        <v/>
      </c>
      <c r="H191" s="5" t="str">
        <f t="shared" si="13"/>
        <v/>
      </c>
      <c r="I191" s="5">
        <f>IF(D191&gt;=Q3_Validation!$C$2,1,0)</f>
        <v>0</v>
      </c>
      <c r="J191" s="8" t="str">
        <f t="shared" si="14"/>
        <v/>
      </c>
      <c r="K191" s="5" t="str">
        <f t="shared" si="15"/>
        <v>excluded</v>
      </c>
      <c r="L191" s="5">
        <f t="shared" si="16"/>
        <v>0</v>
      </c>
      <c r="M191" s="5">
        <f t="shared" si="17"/>
        <v>0</v>
      </c>
    </row>
    <row r="192" spans="1:13">
      <c r="A192" s="5">
        <v>3005</v>
      </c>
      <c r="B192" s="5">
        <v>7</v>
      </c>
      <c r="C192" s="5" t="s">
        <v>64</v>
      </c>
      <c r="D192" s="5">
        <v>2</v>
      </c>
      <c r="E192" s="5">
        <v>0</v>
      </c>
      <c r="F192" s="8">
        <f t="shared" si="12"/>
        <v>0</v>
      </c>
      <c r="G192" s="5" t="str">
        <f>IF(COUNTIFS(Q3_SQL_Error_Concentration!$A:$A,A192,Q3_SQL_Error_Concentration!$E:$E,B192,Q3_SQL_Error_Concentration!$F:$F,C192)=0,"",SUMIFS(Q3_SQL_Error_Concentration!$I:$I,Q3_SQL_Error_Concentration!$A:$A,A192,Q3_SQL_Error_Concentration!$E:$E,B192,Q3_SQL_Error_Concentration!$F:$F,C192))</f>
        <v/>
      </c>
      <c r="H192" s="5" t="str">
        <f t="shared" si="13"/>
        <v/>
      </c>
      <c r="I192" s="5">
        <f>IF(D192&gt;=Q3_Validation!$C$2,1,0)</f>
        <v>0</v>
      </c>
      <c r="J192" s="8" t="str">
        <f t="shared" si="14"/>
        <v/>
      </c>
      <c r="K192" s="5" t="str">
        <f t="shared" si="15"/>
        <v>excluded</v>
      </c>
      <c r="L192" s="5">
        <f t="shared" si="16"/>
        <v>0</v>
      </c>
      <c r="M192" s="5">
        <f t="shared" si="17"/>
        <v>0</v>
      </c>
    </row>
    <row r="193" spans="1:13">
      <c r="A193" s="5">
        <v>3005</v>
      </c>
      <c r="B193" s="5">
        <v>7</v>
      </c>
      <c r="C193" s="5" t="s">
        <v>62</v>
      </c>
      <c r="D193" s="5">
        <v>7</v>
      </c>
      <c r="E193" s="5">
        <v>0</v>
      </c>
      <c r="F193" s="8">
        <f t="shared" si="12"/>
        <v>0</v>
      </c>
      <c r="G193" s="5" t="str">
        <f>IF(COUNTIFS(Q3_SQL_Error_Concentration!$A:$A,A193,Q3_SQL_Error_Concentration!$E:$E,B193,Q3_SQL_Error_Concentration!$F:$F,C193)=0,"",SUMIFS(Q3_SQL_Error_Concentration!$I:$I,Q3_SQL_Error_Concentration!$A:$A,A193,Q3_SQL_Error_Concentration!$E:$E,B193,Q3_SQL_Error_Concentration!$F:$F,C193))</f>
        <v/>
      </c>
      <c r="H193" s="5" t="str">
        <f t="shared" si="13"/>
        <v/>
      </c>
      <c r="I193" s="5">
        <f>IF(D193&gt;=Q3_Validation!$C$2,1,0)</f>
        <v>0</v>
      </c>
      <c r="J193" s="8" t="str">
        <f t="shared" si="14"/>
        <v/>
      </c>
      <c r="K193" s="5" t="str">
        <f t="shared" si="15"/>
        <v>excluded</v>
      </c>
      <c r="L193" s="5">
        <f t="shared" si="16"/>
        <v>0</v>
      </c>
      <c r="M193" s="5">
        <f t="shared" si="17"/>
        <v>0</v>
      </c>
    </row>
    <row r="194" spans="1:13">
      <c r="A194" s="5">
        <v>3005</v>
      </c>
      <c r="B194" s="5">
        <v>8</v>
      </c>
      <c r="C194" s="5" t="s">
        <v>63</v>
      </c>
      <c r="D194" s="5">
        <v>8</v>
      </c>
      <c r="E194" s="5">
        <v>0</v>
      </c>
      <c r="F194" s="8">
        <f t="shared" ref="F194:F257" si="18">100*E194/D194</f>
        <v>0</v>
      </c>
      <c r="G194" s="5" t="str">
        <f>IF(COUNTIFS(Q3_SQL_Error_Concentration!$A:$A,A194,Q3_SQL_Error_Concentration!$E:$E,B194,Q3_SQL_Error_Concentration!$F:$F,C194)=0,"",SUMIFS(Q3_SQL_Error_Concentration!$I:$I,Q3_SQL_Error_Concentration!$A:$A,A194,Q3_SQL_Error_Concentration!$E:$E,B194,Q3_SQL_Error_Concentration!$F:$F,C194))</f>
        <v/>
      </c>
      <c r="H194" s="5" t="str">
        <f t="shared" ref="H194:H257" si="19">IF(G194="","",IF(ABS(F194-G194)&lt;=0.0002,"PASS","FAIL"))</f>
        <v/>
      </c>
      <c r="I194" s="5">
        <f>IF(D194&gt;=Q3_Validation!$C$2,1,0)</f>
        <v>0</v>
      </c>
      <c r="J194" s="8" t="str">
        <f t="shared" ref="J194:J257" si="20">IF(I194=1,F194,"")</f>
        <v/>
      </c>
      <c r="K194" s="5" t="str">
        <f t="shared" ref="K194:K257" si="21">IF(D194&lt;601,"excluded",IF(J194&gt;3.628192,"outlier",IF(J194&gt;=2.11093,"high-error","normal")))</f>
        <v>excluded</v>
      </c>
      <c r="L194" s="5">
        <f t="shared" ref="L194:L257" si="22">COUNTIFS(A:A,A194,K:K,"high-error")+COUNTIFS(A:A,A194,K:K,"outlier")</f>
        <v>0</v>
      </c>
      <c r="M194" s="5">
        <f t="shared" ref="M194:M257" si="23">IF(AND(L194&gt;=2,OR(K194="high-error",K194="outlier")),1,0)</f>
        <v>0</v>
      </c>
    </row>
    <row r="195" spans="1:13">
      <c r="A195" s="5">
        <v>3005</v>
      </c>
      <c r="B195" s="5">
        <v>8</v>
      </c>
      <c r="C195" s="5" t="s">
        <v>64</v>
      </c>
      <c r="D195" s="5">
        <v>2</v>
      </c>
      <c r="E195" s="5">
        <v>1</v>
      </c>
      <c r="F195" s="8">
        <f t="shared" si="18"/>
        <v>50</v>
      </c>
      <c r="G195" s="5" t="str">
        <f>IF(COUNTIFS(Q3_SQL_Error_Concentration!$A:$A,A195,Q3_SQL_Error_Concentration!$E:$E,B195,Q3_SQL_Error_Concentration!$F:$F,C195)=0,"",SUMIFS(Q3_SQL_Error_Concentration!$I:$I,Q3_SQL_Error_Concentration!$A:$A,A195,Q3_SQL_Error_Concentration!$E:$E,B195,Q3_SQL_Error_Concentration!$F:$F,C195))</f>
        <v/>
      </c>
      <c r="H195" s="5" t="str">
        <f t="shared" si="19"/>
        <v/>
      </c>
      <c r="I195" s="5">
        <f>IF(D195&gt;=Q3_Validation!$C$2,1,0)</f>
        <v>0</v>
      </c>
      <c r="J195" s="8" t="str">
        <f t="shared" si="20"/>
        <v/>
      </c>
      <c r="K195" s="5" t="str">
        <f t="shared" si="21"/>
        <v>excluded</v>
      </c>
      <c r="L195" s="5">
        <f t="shared" si="22"/>
        <v>0</v>
      </c>
      <c r="M195" s="5">
        <f t="shared" si="23"/>
        <v>0</v>
      </c>
    </row>
    <row r="196" spans="1:13">
      <c r="A196" s="5">
        <v>3005</v>
      </c>
      <c r="B196" s="5">
        <v>8</v>
      </c>
      <c r="C196" s="5" t="s">
        <v>62</v>
      </c>
      <c r="D196" s="5">
        <v>12</v>
      </c>
      <c r="E196" s="5">
        <v>0</v>
      </c>
      <c r="F196" s="8">
        <f t="shared" si="18"/>
        <v>0</v>
      </c>
      <c r="G196" s="5" t="str">
        <f>IF(COUNTIFS(Q3_SQL_Error_Concentration!$A:$A,A196,Q3_SQL_Error_Concentration!$E:$E,B196,Q3_SQL_Error_Concentration!$F:$F,C196)=0,"",SUMIFS(Q3_SQL_Error_Concentration!$I:$I,Q3_SQL_Error_Concentration!$A:$A,A196,Q3_SQL_Error_Concentration!$E:$E,B196,Q3_SQL_Error_Concentration!$F:$F,C196))</f>
        <v/>
      </c>
      <c r="H196" s="5" t="str">
        <f t="shared" si="19"/>
        <v/>
      </c>
      <c r="I196" s="5">
        <f>IF(D196&gt;=Q3_Validation!$C$2,1,0)</f>
        <v>0</v>
      </c>
      <c r="J196" s="8" t="str">
        <f t="shared" si="20"/>
        <v/>
      </c>
      <c r="K196" s="5" t="str">
        <f t="shared" si="21"/>
        <v>excluded</v>
      </c>
      <c r="L196" s="5">
        <f t="shared" si="22"/>
        <v>0</v>
      </c>
      <c r="M196" s="5">
        <f t="shared" si="23"/>
        <v>0</v>
      </c>
    </row>
    <row r="197" spans="1:13">
      <c r="A197" s="5">
        <v>3005</v>
      </c>
      <c r="B197" s="5">
        <v>9</v>
      </c>
      <c r="C197" s="5" t="s">
        <v>63</v>
      </c>
      <c r="D197" s="5">
        <v>10</v>
      </c>
      <c r="E197" s="5">
        <v>0</v>
      </c>
      <c r="F197" s="8">
        <f t="shared" si="18"/>
        <v>0</v>
      </c>
      <c r="G197" s="5" t="str">
        <f>IF(COUNTIFS(Q3_SQL_Error_Concentration!$A:$A,A197,Q3_SQL_Error_Concentration!$E:$E,B197,Q3_SQL_Error_Concentration!$F:$F,C197)=0,"",SUMIFS(Q3_SQL_Error_Concentration!$I:$I,Q3_SQL_Error_Concentration!$A:$A,A197,Q3_SQL_Error_Concentration!$E:$E,B197,Q3_SQL_Error_Concentration!$F:$F,C197))</f>
        <v/>
      </c>
      <c r="H197" s="5" t="str">
        <f t="shared" si="19"/>
        <v/>
      </c>
      <c r="I197" s="5">
        <f>IF(D197&gt;=Q3_Validation!$C$2,1,0)</f>
        <v>0</v>
      </c>
      <c r="J197" s="8" t="str">
        <f t="shared" si="20"/>
        <v/>
      </c>
      <c r="K197" s="5" t="str">
        <f t="shared" si="21"/>
        <v>excluded</v>
      </c>
      <c r="L197" s="5">
        <f t="shared" si="22"/>
        <v>0</v>
      </c>
      <c r="M197" s="5">
        <f t="shared" si="23"/>
        <v>0</v>
      </c>
    </row>
    <row r="198" spans="1:13">
      <c r="A198" s="5">
        <v>3005</v>
      </c>
      <c r="B198" s="5">
        <v>9</v>
      </c>
      <c r="C198" s="5" t="s">
        <v>64</v>
      </c>
      <c r="D198" s="5">
        <v>2</v>
      </c>
      <c r="E198" s="5">
        <v>0</v>
      </c>
      <c r="F198" s="8">
        <f t="shared" si="18"/>
        <v>0</v>
      </c>
      <c r="G198" s="5" t="str">
        <f>IF(COUNTIFS(Q3_SQL_Error_Concentration!$A:$A,A198,Q3_SQL_Error_Concentration!$E:$E,B198,Q3_SQL_Error_Concentration!$F:$F,C198)=0,"",SUMIFS(Q3_SQL_Error_Concentration!$I:$I,Q3_SQL_Error_Concentration!$A:$A,A198,Q3_SQL_Error_Concentration!$E:$E,B198,Q3_SQL_Error_Concentration!$F:$F,C198))</f>
        <v/>
      </c>
      <c r="H198" s="5" t="str">
        <f t="shared" si="19"/>
        <v/>
      </c>
      <c r="I198" s="5">
        <f>IF(D198&gt;=Q3_Validation!$C$2,1,0)</f>
        <v>0</v>
      </c>
      <c r="J198" s="8" t="str">
        <f t="shared" si="20"/>
        <v/>
      </c>
      <c r="K198" s="5" t="str">
        <f t="shared" si="21"/>
        <v>excluded</v>
      </c>
      <c r="L198" s="5">
        <f t="shared" si="22"/>
        <v>0</v>
      </c>
      <c r="M198" s="5">
        <f t="shared" si="23"/>
        <v>0</v>
      </c>
    </row>
    <row r="199" spans="1:13">
      <c r="A199" s="5">
        <v>3005</v>
      </c>
      <c r="B199" s="5">
        <v>9</v>
      </c>
      <c r="C199" s="5" t="s">
        <v>62</v>
      </c>
      <c r="D199" s="5">
        <v>5</v>
      </c>
      <c r="E199" s="5">
        <v>0</v>
      </c>
      <c r="F199" s="8">
        <f t="shared" si="18"/>
        <v>0</v>
      </c>
      <c r="G199" s="5" t="str">
        <f>IF(COUNTIFS(Q3_SQL_Error_Concentration!$A:$A,A199,Q3_SQL_Error_Concentration!$E:$E,B199,Q3_SQL_Error_Concentration!$F:$F,C199)=0,"",SUMIFS(Q3_SQL_Error_Concentration!$I:$I,Q3_SQL_Error_Concentration!$A:$A,A199,Q3_SQL_Error_Concentration!$E:$E,B199,Q3_SQL_Error_Concentration!$F:$F,C199))</f>
        <v/>
      </c>
      <c r="H199" s="5" t="str">
        <f t="shared" si="19"/>
        <v/>
      </c>
      <c r="I199" s="5">
        <f>IF(D199&gt;=Q3_Validation!$C$2,1,0)</f>
        <v>0</v>
      </c>
      <c r="J199" s="8" t="str">
        <f t="shared" si="20"/>
        <v/>
      </c>
      <c r="K199" s="5" t="str">
        <f t="shared" si="21"/>
        <v>excluded</v>
      </c>
      <c r="L199" s="5">
        <f t="shared" si="22"/>
        <v>0</v>
      </c>
      <c r="M199" s="5">
        <f t="shared" si="23"/>
        <v>0</v>
      </c>
    </row>
    <row r="200" spans="1:13">
      <c r="A200" s="5">
        <v>3005</v>
      </c>
      <c r="B200" s="5">
        <v>10</v>
      </c>
      <c r="C200" s="5" t="s">
        <v>63</v>
      </c>
      <c r="D200" s="5">
        <v>7</v>
      </c>
      <c r="E200" s="5">
        <v>0</v>
      </c>
      <c r="F200" s="8">
        <f t="shared" si="18"/>
        <v>0</v>
      </c>
      <c r="G200" s="5" t="str">
        <f>IF(COUNTIFS(Q3_SQL_Error_Concentration!$A:$A,A200,Q3_SQL_Error_Concentration!$E:$E,B200,Q3_SQL_Error_Concentration!$F:$F,C200)=0,"",SUMIFS(Q3_SQL_Error_Concentration!$I:$I,Q3_SQL_Error_Concentration!$A:$A,A200,Q3_SQL_Error_Concentration!$E:$E,B200,Q3_SQL_Error_Concentration!$F:$F,C200))</f>
        <v/>
      </c>
      <c r="H200" s="5" t="str">
        <f t="shared" si="19"/>
        <v/>
      </c>
      <c r="I200" s="5">
        <f>IF(D200&gt;=Q3_Validation!$C$2,1,0)</f>
        <v>0</v>
      </c>
      <c r="J200" s="8" t="str">
        <f t="shared" si="20"/>
        <v/>
      </c>
      <c r="K200" s="5" t="str">
        <f t="shared" si="21"/>
        <v>excluded</v>
      </c>
      <c r="L200" s="5">
        <f t="shared" si="22"/>
        <v>0</v>
      </c>
      <c r="M200" s="5">
        <f t="shared" si="23"/>
        <v>0</v>
      </c>
    </row>
    <row r="201" spans="1:13">
      <c r="A201" s="5">
        <v>3005</v>
      </c>
      <c r="B201" s="5">
        <v>10</v>
      </c>
      <c r="C201" s="5" t="s">
        <v>64</v>
      </c>
      <c r="D201" s="5">
        <v>1</v>
      </c>
      <c r="E201" s="5">
        <v>0</v>
      </c>
      <c r="F201" s="8">
        <f t="shared" si="18"/>
        <v>0</v>
      </c>
      <c r="G201" s="5" t="str">
        <f>IF(COUNTIFS(Q3_SQL_Error_Concentration!$A:$A,A201,Q3_SQL_Error_Concentration!$E:$E,B201,Q3_SQL_Error_Concentration!$F:$F,C201)=0,"",SUMIFS(Q3_SQL_Error_Concentration!$I:$I,Q3_SQL_Error_Concentration!$A:$A,A201,Q3_SQL_Error_Concentration!$E:$E,B201,Q3_SQL_Error_Concentration!$F:$F,C201))</f>
        <v/>
      </c>
      <c r="H201" s="5" t="str">
        <f t="shared" si="19"/>
        <v/>
      </c>
      <c r="I201" s="5">
        <f>IF(D201&gt;=Q3_Validation!$C$2,1,0)</f>
        <v>0</v>
      </c>
      <c r="J201" s="8" t="str">
        <f t="shared" si="20"/>
        <v/>
      </c>
      <c r="K201" s="5" t="str">
        <f t="shared" si="21"/>
        <v>excluded</v>
      </c>
      <c r="L201" s="5">
        <f t="shared" si="22"/>
        <v>0</v>
      </c>
      <c r="M201" s="5">
        <f t="shared" si="23"/>
        <v>0</v>
      </c>
    </row>
    <row r="202" spans="1:13">
      <c r="A202" s="5">
        <v>3005</v>
      </c>
      <c r="B202" s="5">
        <v>10</v>
      </c>
      <c r="C202" s="5" t="s">
        <v>62</v>
      </c>
      <c r="D202" s="5">
        <v>11</v>
      </c>
      <c r="E202" s="5">
        <v>0</v>
      </c>
      <c r="F202" s="8">
        <f t="shared" si="18"/>
        <v>0</v>
      </c>
      <c r="G202" s="5" t="str">
        <f>IF(COUNTIFS(Q3_SQL_Error_Concentration!$A:$A,A202,Q3_SQL_Error_Concentration!$E:$E,B202,Q3_SQL_Error_Concentration!$F:$F,C202)=0,"",SUMIFS(Q3_SQL_Error_Concentration!$I:$I,Q3_SQL_Error_Concentration!$A:$A,A202,Q3_SQL_Error_Concentration!$E:$E,B202,Q3_SQL_Error_Concentration!$F:$F,C202))</f>
        <v/>
      </c>
      <c r="H202" s="5" t="str">
        <f t="shared" si="19"/>
        <v/>
      </c>
      <c r="I202" s="5">
        <f>IF(D202&gt;=Q3_Validation!$C$2,1,0)</f>
        <v>0</v>
      </c>
      <c r="J202" s="8" t="str">
        <f t="shared" si="20"/>
        <v/>
      </c>
      <c r="K202" s="5" t="str">
        <f t="shared" si="21"/>
        <v>excluded</v>
      </c>
      <c r="L202" s="5">
        <f t="shared" si="22"/>
        <v>0</v>
      </c>
      <c r="M202" s="5">
        <f t="shared" si="23"/>
        <v>0</v>
      </c>
    </row>
    <row r="203" spans="1:13">
      <c r="A203" s="5">
        <v>3005</v>
      </c>
      <c r="B203" s="5">
        <v>11</v>
      </c>
      <c r="C203" s="5" t="s">
        <v>63</v>
      </c>
      <c r="D203" s="5">
        <v>9</v>
      </c>
      <c r="E203" s="5">
        <v>0</v>
      </c>
      <c r="F203" s="8">
        <f t="shared" si="18"/>
        <v>0</v>
      </c>
      <c r="G203" s="5" t="str">
        <f>IF(COUNTIFS(Q3_SQL_Error_Concentration!$A:$A,A203,Q3_SQL_Error_Concentration!$E:$E,B203,Q3_SQL_Error_Concentration!$F:$F,C203)=0,"",SUMIFS(Q3_SQL_Error_Concentration!$I:$I,Q3_SQL_Error_Concentration!$A:$A,A203,Q3_SQL_Error_Concentration!$E:$E,B203,Q3_SQL_Error_Concentration!$F:$F,C203))</f>
        <v/>
      </c>
      <c r="H203" s="5" t="str">
        <f t="shared" si="19"/>
        <v/>
      </c>
      <c r="I203" s="5">
        <f>IF(D203&gt;=Q3_Validation!$C$2,1,0)</f>
        <v>0</v>
      </c>
      <c r="J203" s="8" t="str">
        <f t="shared" si="20"/>
        <v/>
      </c>
      <c r="K203" s="5" t="str">
        <f t="shared" si="21"/>
        <v>excluded</v>
      </c>
      <c r="L203" s="5">
        <f t="shared" si="22"/>
        <v>0</v>
      </c>
      <c r="M203" s="5">
        <f t="shared" si="23"/>
        <v>0</v>
      </c>
    </row>
    <row r="204" spans="1:13">
      <c r="A204" s="5">
        <v>3005</v>
      </c>
      <c r="B204" s="5">
        <v>11</v>
      </c>
      <c r="C204" s="5" t="s">
        <v>64</v>
      </c>
      <c r="D204" s="5">
        <v>1</v>
      </c>
      <c r="E204" s="5">
        <v>0</v>
      </c>
      <c r="F204" s="8">
        <f t="shared" si="18"/>
        <v>0</v>
      </c>
      <c r="G204" s="5" t="str">
        <f>IF(COUNTIFS(Q3_SQL_Error_Concentration!$A:$A,A204,Q3_SQL_Error_Concentration!$E:$E,B204,Q3_SQL_Error_Concentration!$F:$F,C204)=0,"",SUMIFS(Q3_SQL_Error_Concentration!$I:$I,Q3_SQL_Error_Concentration!$A:$A,A204,Q3_SQL_Error_Concentration!$E:$E,B204,Q3_SQL_Error_Concentration!$F:$F,C204))</f>
        <v/>
      </c>
      <c r="H204" s="5" t="str">
        <f t="shared" si="19"/>
        <v/>
      </c>
      <c r="I204" s="5">
        <f>IF(D204&gt;=Q3_Validation!$C$2,1,0)</f>
        <v>0</v>
      </c>
      <c r="J204" s="8" t="str">
        <f t="shared" si="20"/>
        <v/>
      </c>
      <c r="K204" s="5" t="str">
        <f t="shared" si="21"/>
        <v>excluded</v>
      </c>
      <c r="L204" s="5">
        <f t="shared" si="22"/>
        <v>0</v>
      </c>
      <c r="M204" s="5">
        <f t="shared" si="23"/>
        <v>0</v>
      </c>
    </row>
    <row r="205" spans="1:13">
      <c r="A205" s="5">
        <v>3005</v>
      </c>
      <c r="B205" s="5">
        <v>11</v>
      </c>
      <c r="C205" s="5" t="s">
        <v>62</v>
      </c>
      <c r="D205" s="5">
        <v>15</v>
      </c>
      <c r="E205" s="5">
        <v>0</v>
      </c>
      <c r="F205" s="8">
        <f t="shared" si="18"/>
        <v>0</v>
      </c>
      <c r="G205" s="5" t="str">
        <f>IF(COUNTIFS(Q3_SQL_Error_Concentration!$A:$A,A205,Q3_SQL_Error_Concentration!$E:$E,B205,Q3_SQL_Error_Concentration!$F:$F,C205)=0,"",SUMIFS(Q3_SQL_Error_Concentration!$I:$I,Q3_SQL_Error_Concentration!$A:$A,A205,Q3_SQL_Error_Concentration!$E:$E,B205,Q3_SQL_Error_Concentration!$F:$F,C205))</f>
        <v/>
      </c>
      <c r="H205" s="5" t="str">
        <f t="shared" si="19"/>
        <v/>
      </c>
      <c r="I205" s="5">
        <f>IF(D205&gt;=Q3_Validation!$C$2,1,0)</f>
        <v>0</v>
      </c>
      <c r="J205" s="8" t="str">
        <f t="shared" si="20"/>
        <v/>
      </c>
      <c r="K205" s="5" t="str">
        <f t="shared" si="21"/>
        <v>excluded</v>
      </c>
      <c r="L205" s="5">
        <f t="shared" si="22"/>
        <v>0</v>
      </c>
      <c r="M205" s="5">
        <f t="shared" si="23"/>
        <v>0</v>
      </c>
    </row>
    <row r="206" spans="1:13">
      <c r="A206" s="5">
        <v>3005</v>
      </c>
      <c r="B206" s="5">
        <v>12</v>
      </c>
      <c r="C206" s="5" t="s">
        <v>63</v>
      </c>
      <c r="D206" s="5">
        <v>5</v>
      </c>
      <c r="E206" s="5">
        <v>0</v>
      </c>
      <c r="F206" s="8">
        <f t="shared" si="18"/>
        <v>0</v>
      </c>
      <c r="G206" s="5" t="str">
        <f>IF(COUNTIFS(Q3_SQL_Error_Concentration!$A:$A,A206,Q3_SQL_Error_Concentration!$E:$E,B206,Q3_SQL_Error_Concentration!$F:$F,C206)=0,"",SUMIFS(Q3_SQL_Error_Concentration!$I:$I,Q3_SQL_Error_Concentration!$A:$A,A206,Q3_SQL_Error_Concentration!$E:$E,B206,Q3_SQL_Error_Concentration!$F:$F,C206))</f>
        <v/>
      </c>
      <c r="H206" s="5" t="str">
        <f t="shared" si="19"/>
        <v/>
      </c>
      <c r="I206" s="5">
        <f>IF(D206&gt;=Q3_Validation!$C$2,1,0)</f>
        <v>0</v>
      </c>
      <c r="J206" s="8" t="str">
        <f t="shared" si="20"/>
        <v/>
      </c>
      <c r="K206" s="5" t="str">
        <f t="shared" si="21"/>
        <v>excluded</v>
      </c>
      <c r="L206" s="5">
        <f t="shared" si="22"/>
        <v>0</v>
      </c>
      <c r="M206" s="5">
        <f t="shared" si="23"/>
        <v>0</v>
      </c>
    </row>
    <row r="207" spans="1:13">
      <c r="A207" s="5">
        <v>3005</v>
      </c>
      <c r="B207" s="5">
        <v>12</v>
      </c>
      <c r="C207" s="5" t="s">
        <v>64</v>
      </c>
      <c r="D207" s="5">
        <v>6</v>
      </c>
      <c r="E207" s="5">
        <v>1</v>
      </c>
      <c r="F207" s="8">
        <f t="shared" si="18"/>
        <v>16.666666666666668</v>
      </c>
      <c r="G207" s="5" t="str">
        <f>IF(COUNTIFS(Q3_SQL_Error_Concentration!$A:$A,A207,Q3_SQL_Error_Concentration!$E:$E,B207,Q3_SQL_Error_Concentration!$F:$F,C207)=0,"",SUMIFS(Q3_SQL_Error_Concentration!$I:$I,Q3_SQL_Error_Concentration!$A:$A,A207,Q3_SQL_Error_Concentration!$E:$E,B207,Q3_SQL_Error_Concentration!$F:$F,C207))</f>
        <v/>
      </c>
      <c r="H207" s="5" t="str">
        <f t="shared" si="19"/>
        <v/>
      </c>
      <c r="I207" s="5">
        <f>IF(D207&gt;=Q3_Validation!$C$2,1,0)</f>
        <v>0</v>
      </c>
      <c r="J207" s="8" t="str">
        <f t="shared" si="20"/>
        <v/>
      </c>
      <c r="K207" s="5" t="str">
        <f t="shared" si="21"/>
        <v>excluded</v>
      </c>
      <c r="L207" s="5">
        <f t="shared" si="22"/>
        <v>0</v>
      </c>
      <c r="M207" s="5">
        <f t="shared" si="23"/>
        <v>0</v>
      </c>
    </row>
    <row r="208" spans="1:13">
      <c r="A208" s="5">
        <v>3005</v>
      </c>
      <c r="B208" s="5">
        <v>12</v>
      </c>
      <c r="C208" s="5" t="s">
        <v>62</v>
      </c>
      <c r="D208" s="5">
        <v>15</v>
      </c>
      <c r="E208" s="5">
        <v>0</v>
      </c>
      <c r="F208" s="8">
        <f t="shared" si="18"/>
        <v>0</v>
      </c>
      <c r="G208" s="5" t="str">
        <f>IF(COUNTIFS(Q3_SQL_Error_Concentration!$A:$A,A208,Q3_SQL_Error_Concentration!$E:$E,B208,Q3_SQL_Error_Concentration!$F:$F,C208)=0,"",SUMIFS(Q3_SQL_Error_Concentration!$I:$I,Q3_SQL_Error_Concentration!$A:$A,A208,Q3_SQL_Error_Concentration!$E:$E,B208,Q3_SQL_Error_Concentration!$F:$F,C208))</f>
        <v/>
      </c>
      <c r="H208" s="5" t="str">
        <f t="shared" si="19"/>
        <v/>
      </c>
      <c r="I208" s="5">
        <f>IF(D208&gt;=Q3_Validation!$C$2,1,0)</f>
        <v>0</v>
      </c>
      <c r="J208" s="8" t="str">
        <f t="shared" si="20"/>
        <v/>
      </c>
      <c r="K208" s="5" t="str">
        <f t="shared" si="21"/>
        <v>excluded</v>
      </c>
      <c r="L208" s="5">
        <f t="shared" si="22"/>
        <v>0</v>
      </c>
      <c r="M208" s="5">
        <f t="shared" si="23"/>
        <v>0</v>
      </c>
    </row>
    <row r="209" spans="1:13">
      <c r="A209" s="5">
        <v>3005</v>
      </c>
      <c r="B209" s="5">
        <v>13</v>
      </c>
      <c r="C209" s="5" t="s">
        <v>63</v>
      </c>
      <c r="D209" s="5">
        <v>17</v>
      </c>
      <c r="E209" s="5">
        <v>0</v>
      </c>
      <c r="F209" s="8">
        <f t="shared" si="18"/>
        <v>0</v>
      </c>
      <c r="G209" s="5" t="str">
        <f>IF(COUNTIFS(Q3_SQL_Error_Concentration!$A:$A,A209,Q3_SQL_Error_Concentration!$E:$E,B209,Q3_SQL_Error_Concentration!$F:$F,C209)=0,"",SUMIFS(Q3_SQL_Error_Concentration!$I:$I,Q3_SQL_Error_Concentration!$A:$A,A209,Q3_SQL_Error_Concentration!$E:$E,B209,Q3_SQL_Error_Concentration!$F:$F,C209))</f>
        <v/>
      </c>
      <c r="H209" s="5" t="str">
        <f t="shared" si="19"/>
        <v/>
      </c>
      <c r="I209" s="5">
        <f>IF(D209&gt;=Q3_Validation!$C$2,1,0)</f>
        <v>0</v>
      </c>
      <c r="J209" s="8" t="str">
        <f t="shared" si="20"/>
        <v/>
      </c>
      <c r="K209" s="5" t="str">
        <f t="shared" si="21"/>
        <v>excluded</v>
      </c>
      <c r="L209" s="5">
        <f t="shared" si="22"/>
        <v>0</v>
      </c>
      <c r="M209" s="5">
        <f t="shared" si="23"/>
        <v>0</v>
      </c>
    </row>
    <row r="210" spans="1:13">
      <c r="A210" s="5">
        <v>3005</v>
      </c>
      <c r="B210" s="5">
        <v>13</v>
      </c>
      <c r="C210" s="5" t="s">
        <v>64</v>
      </c>
      <c r="D210" s="5">
        <v>3</v>
      </c>
      <c r="E210" s="5">
        <v>0</v>
      </c>
      <c r="F210" s="8">
        <f t="shared" si="18"/>
        <v>0</v>
      </c>
      <c r="G210" s="5" t="str">
        <f>IF(COUNTIFS(Q3_SQL_Error_Concentration!$A:$A,A210,Q3_SQL_Error_Concentration!$E:$E,B210,Q3_SQL_Error_Concentration!$F:$F,C210)=0,"",SUMIFS(Q3_SQL_Error_Concentration!$I:$I,Q3_SQL_Error_Concentration!$A:$A,A210,Q3_SQL_Error_Concentration!$E:$E,B210,Q3_SQL_Error_Concentration!$F:$F,C210))</f>
        <v/>
      </c>
      <c r="H210" s="5" t="str">
        <f t="shared" si="19"/>
        <v/>
      </c>
      <c r="I210" s="5">
        <f>IF(D210&gt;=Q3_Validation!$C$2,1,0)</f>
        <v>0</v>
      </c>
      <c r="J210" s="8" t="str">
        <f t="shared" si="20"/>
        <v/>
      </c>
      <c r="K210" s="5" t="str">
        <f t="shared" si="21"/>
        <v>excluded</v>
      </c>
      <c r="L210" s="5">
        <f t="shared" si="22"/>
        <v>0</v>
      </c>
      <c r="M210" s="5">
        <f t="shared" si="23"/>
        <v>0</v>
      </c>
    </row>
    <row r="211" spans="1:13">
      <c r="A211" s="5">
        <v>3005</v>
      </c>
      <c r="B211" s="5">
        <v>13</v>
      </c>
      <c r="C211" s="5" t="s">
        <v>62</v>
      </c>
      <c r="D211" s="5">
        <v>11</v>
      </c>
      <c r="E211" s="5">
        <v>0</v>
      </c>
      <c r="F211" s="8">
        <f t="shared" si="18"/>
        <v>0</v>
      </c>
      <c r="G211" s="5" t="str">
        <f>IF(COUNTIFS(Q3_SQL_Error_Concentration!$A:$A,A211,Q3_SQL_Error_Concentration!$E:$E,B211,Q3_SQL_Error_Concentration!$F:$F,C211)=0,"",SUMIFS(Q3_SQL_Error_Concentration!$I:$I,Q3_SQL_Error_Concentration!$A:$A,A211,Q3_SQL_Error_Concentration!$E:$E,B211,Q3_SQL_Error_Concentration!$F:$F,C211))</f>
        <v/>
      </c>
      <c r="H211" s="5" t="str">
        <f t="shared" si="19"/>
        <v/>
      </c>
      <c r="I211" s="5">
        <f>IF(D211&gt;=Q3_Validation!$C$2,1,0)</f>
        <v>0</v>
      </c>
      <c r="J211" s="8" t="str">
        <f t="shared" si="20"/>
        <v/>
      </c>
      <c r="K211" s="5" t="str">
        <f t="shared" si="21"/>
        <v>excluded</v>
      </c>
      <c r="L211" s="5">
        <f t="shared" si="22"/>
        <v>0</v>
      </c>
      <c r="M211" s="5">
        <f t="shared" si="23"/>
        <v>0</v>
      </c>
    </row>
    <row r="212" spans="1:13">
      <c r="A212" s="5">
        <v>3005</v>
      </c>
      <c r="B212" s="5">
        <v>14</v>
      </c>
      <c r="C212" s="5" t="s">
        <v>63</v>
      </c>
      <c r="D212" s="5">
        <v>5</v>
      </c>
      <c r="E212" s="5">
        <v>0</v>
      </c>
      <c r="F212" s="8">
        <f t="shared" si="18"/>
        <v>0</v>
      </c>
      <c r="G212" s="5" t="str">
        <f>IF(COUNTIFS(Q3_SQL_Error_Concentration!$A:$A,A212,Q3_SQL_Error_Concentration!$E:$E,B212,Q3_SQL_Error_Concentration!$F:$F,C212)=0,"",SUMIFS(Q3_SQL_Error_Concentration!$I:$I,Q3_SQL_Error_Concentration!$A:$A,A212,Q3_SQL_Error_Concentration!$E:$E,B212,Q3_SQL_Error_Concentration!$F:$F,C212))</f>
        <v/>
      </c>
      <c r="H212" s="5" t="str">
        <f t="shared" si="19"/>
        <v/>
      </c>
      <c r="I212" s="5">
        <f>IF(D212&gt;=Q3_Validation!$C$2,1,0)</f>
        <v>0</v>
      </c>
      <c r="J212" s="8" t="str">
        <f t="shared" si="20"/>
        <v/>
      </c>
      <c r="K212" s="5" t="str">
        <f t="shared" si="21"/>
        <v>excluded</v>
      </c>
      <c r="L212" s="5">
        <f t="shared" si="22"/>
        <v>0</v>
      </c>
      <c r="M212" s="5">
        <f t="shared" si="23"/>
        <v>0</v>
      </c>
    </row>
    <row r="213" spans="1:13">
      <c r="A213" s="5">
        <v>3005</v>
      </c>
      <c r="B213" s="5">
        <v>14</v>
      </c>
      <c r="C213" s="5" t="s">
        <v>64</v>
      </c>
      <c r="D213" s="5">
        <v>5</v>
      </c>
      <c r="E213" s="5">
        <v>0</v>
      </c>
      <c r="F213" s="8">
        <f t="shared" si="18"/>
        <v>0</v>
      </c>
      <c r="G213" s="5" t="str">
        <f>IF(COUNTIFS(Q3_SQL_Error_Concentration!$A:$A,A213,Q3_SQL_Error_Concentration!$E:$E,B213,Q3_SQL_Error_Concentration!$F:$F,C213)=0,"",SUMIFS(Q3_SQL_Error_Concentration!$I:$I,Q3_SQL_Error_Concentration!$A:$A,A213,Q3_SQL_Error_Concentration!$E:$E,B213,Q3_SQL_Error_Concentration!$F:$F,C213))</f>
        <v/>
      </c>
      <c r="H213" s="5" t="str">
        <f t="shared" si="19"/>
        <v/>
      </c>
      <c r="I213" s="5">
        <f>IF(D213&gt;=Q3_Validation!$C$2,1,0)</f>
        <v>0</v>
      </c>
      <c r="J213" s="8" t="str">
        <f t="shared" si="20"/>
        <v/>
      </c>
      <c r="K213" s="5" t="str">
        <f t="shared" si="21"/>
        <v>excluded</v>
      </c>
      <c r="L213" s="5">
        <f t="shared" si="22"/>
        <v>0</v>
      </c>
      <c r="M213" s="5">
        <f t="shared" si="23"/>
        <v>0</v>
      </c>
    </row>
    <row r="214" spans="1:13">
      <c r="A214" s="5">
        <v>3005</v>
      </c>
      <c r="B214" s="5">
        <v>14</v>
      </c>
      <c r="C214" s="5" t="s">
        <v>62</v>
      </c>
      <c r="D214" s="5">
        <v>9</v>
      </c>
      <c r="E214" s="5">
        <v>0</v>
      </c>
      <c r="F214" s="8">
        <f t="shared" si="18"/>
        <v>0</v>
      </c>
      <c r="G214" s="5" t="str">
        <f>IF(COUNTIFS(Q3_SQL_Error_Concentration!$A:$A,A214,Q3_SQL_Error_Concentration!$E:$E,B214,Q3_SQL_Error_Concentration!$F:$F,C214)=0,"",SUMIFS(Q3_SQL_Error_Concentration!$I:$I,Q3_SQL_Error_Concentration!$A:$A,A214,Q3_SQL_Error_Concentration!$E:$E,B214,Q3_SQL_Error_Concentration!$F:$F,C214))</f>
        <v/>
      </c>
      <c r="H214" s="5" t="str">
        <f t="shared" si="19"/>
        <v/>
      </c>
      <c r="I214" s="5">
        <f>IF(D214&gt;=Q3_Validation!$C$2,1,0)</f>
        <v>0</v>
      </c>
      <c r="J214" s="8" t="str">
        <f t="shared" si="20"/>
        <v/>
      </c>
      <c r="K214" s="5" t="str">
        <f t="shared" si="21"/>
        <v>excluded</v>
      </c>
      <c r="L214" s="5">
        <f t="shared" si="22"/>
        <v>0</v>
      </c>
      <c r="M214" s="5">
        <f t="shared" si="23"/>
        <v>0</v>
      </c>
    </row>
    <row r="215" spans="1:13">
      <c r="A215" s="5">
        <v>3005</v>
      </c>
      <c r="B215" s="5">
        <v>15</v>
      </c>
      <c r="C215" s="5" t="s">
        <v>63</v>
      </c>
      <c r="D215" s="5">
        <v>5</v>
      </c>
      <c r="E215" s="5">
        <v>0</v>
      </c>
      <c r="F215" s="8">
        <f t="shared" si="18"/>
        <v>0</v>
      </c>
      <c r="G215" s="5" t="str">
        <f>IF(COUNTIFS(Q3_SQL_Error_Concentration!$A:$A,A215,Q3_SQL_Error_Concentration!$E:$E,B215,Q3_SQL_Error_Concentration!$F:$F,C215)=0,"",SUMIFS(Q3_SQL_Error_Concentration!$I:$I,Q3_SQL_Error_Concentration!$A:$A,A215,Q3_SQL_Error_Concentration!$E:$E,B215,Q3_SQL_Error_Concentration!$F:$F,C215))</f>
        <v/>
      </c>
      <c r="H215" s="5" t="str">
        <f t="shared" si="19"/>
        <v/>
      </c>
      <c r="I215" s="5">
        <f>IF(D215&gt;=Q3_Validation!$C$2,1,0)</f>
        <v>0</v>
      </c>
      <c r="J215" s="8" t="str">
        <f t="shared" si="20"/>
        <v/>
      </c>
      <c r="K215" s="5" t="str">
        <f t="shared" si="21"/>
        <v>excluded</v>
      </c>
      <c r="L215" s="5">
        <f t="shared" si="22"/>
        <v>0</v>
      </c>
      <c r="M215" s="5">
        <f t="shared" si="23"/>
        <v>0</v>
      </c>
    </row>
    <row r="216" spans="1:13">
      <c r="A216" s="5">
        <v>3005</v>
      </c>
      <c r="B216" s="5">
        <v>15</v>
      </c>
      <c r="C216" s="5" t="s">
        <v>64</v>
      </c>
      <c r="D216" s="5">
        <v>3</v>
      </c>
      <c r="E216" s="5">
        <v>0</v>
      </c>
      <c r="F216" s="8">
        <f t="shared" si="18"/>
        <v>0</v>
      </c>
      <c r="G216" s="5" t="str">
        <f>IF(COUNTIFS(Q3_SQL_Error_Concentration!$A:$A,A216,Q3_SQL_Error_Concentration!$E:$E,B216,Q3_SQL_Error_Concentration!$F:$F,C216)=0,"",SUMIFS(Q3_SQL_Error_Concentration!$I:$I,Q3_SQL_Error_Concentration!$A:$A,A216,Q3_SQL_Error_Concentration!$E:$E,B216,Q3_SQL_Error_Concentration!$F:$F,C216))</f>
        <v/>
      </c>
      <c r="H216" s="5" t="str">
        <f t="shared" si="19"/>
        <v/>
      </c>
      <c r="I216" s="5">
        <f>IF(D216&gt;=Q3_Validation!$C$2,1,0)</f>
        <v>0</v>
      </c>
      <c r="J216" s="8" t="str">
        <f t="shared" si="20"/>
        <v/>
      </c>
      <c r="K216" s="5" t="str">
        <f t="shared" si="21"/>
        <v>excluded</v>
      </c>
      <c r="L216" s="5">
        <f t="shared" si="22"/>
        <v>0</v>
      </c>
      <c r="M216" s="5">
        <f t="shared" si="23"/>
        <v>0</v>
      </c>
    </row>
    <row r="217" spans="1:13">
      <c r="A217" s="5">
        <v>3005</v>
      </c>
      <c r="B217" s="5">
        <v>15</v>
      </c>
      <c r="C217" s="5" t="s">
        <v>62</v>
      </c>
      <c r="D217" s="5">
        <v>18</v>
      </c>
      <c r="E217" s="5">
        <v>0</v>
      </c>
      <c r="F217" s="8">
        <f t="shared" si="18"/>
        <v>0</v>
      </c>
      <c r="G217" s="5" t="str">
        <f>IF(COUNTIFS(Q3_SQL_Error_Concentration!$A:$A,A217,Q3_SQL_Error_Concentration!$E:$E,B217,Q3_SQL_Error_Concentration!$F:$F,C217)=0,"",SUMIFS(Q3_SQL_Error_Concentration!$I:$I,Q3_SQL_Error_Concentration!$A:$A,A217,Q3_SQL_Error_Concentration!$E:$E,B217,Q3_SQL_Error_Concentration!$F:$F,C217))</f>
        <v/>
      </c>
      <c r="H217" s="5" t="str">
        <f t="shared" si="19"/>
        <v/>
      </c>
      <c r="I217" s="5">
        <f>IF(D217&gt;=Q3_Validation!$C$2,1,0)</f>
        <v>0</v>
      </c>
      <c r="J217" s="8" t="str">
        <f t="shared" si="20"/>
        <v/>
      </c>
      <c r="K217" s="5" t="str">
        <f t="shared" si="21"/>
        <v>excluded</v>
      </c>
      <c r="L217" s="5">
        <f t="shared" si="22"/>
        <v>0</v>
      </c>
      <c r="M217" s="5">
        <f t="shared" si="23"/>
        <v>0</v>
      </c>
    </row>
    <row r="218" spans="1:13">
      <c r="A218" s="5">
        <v>3005</v>
      </c>
      <c r="B218" s="5">
        <v>16</v>
      </c>
      <c r="C218" s="5" t="s">
        <v>63</v>
      </c>
      <c r="D218" s="5">
        <v>20</v>
      </c>
      <c r="E218" s="5">
        <v>0</v>
      </c>
      <c r="F218" s="8">
        <f t="shared" si="18"/>
        <v>0</v>
      </c>
      <c r="G218" s="5" t="str">
        <f>IF(COUNTIFS(Q3_SQL_Error_Concentration!$A:$A,A218,Q3_SQL_Error_Concentration!$E:$E,B218,Q3_SQL_Error_Concentration!$F:$F,C218)=0,"",SUMIFS(Q3_SQL_Error_Concentration!$I:$I,Q3_SQL_Error_Concentration!$A:$A,A218,Q3_SQL_Error_Concentration!$E:$E,B218,Q3_SQL_Error_Concentration!$F:$F,C218))</f>
        <v/>
      </c>
      <c r="H218" s="5" t="str">
        <f t="shared" si="19"/>
        <v/>
      </c>
      <c r="I218" s="5">
        <f>IF(D218&gt;=Q3_Validation!$C$2,1,0)</f>
        <v>0</v>
      </c>
      <c r="J218" s="8" t="str">
        <f t="shared" si="20"/>
        <v/>
      </c>
      <c r="K218" s="5" t="str">
        <f t="shared" si="21"/>
        <v>excluded</v>
      </c>
      <c r="L218" s="5">
        <f t="shared" si="22"/>
        <v>0</v>
      </c>
      <c r="M218" s="5">
        <f t="shared" si="23"/>
        <v>0</v>
      </c>
    </row>
    <row r="219" spans="1:13">
      <c r="A219" s="5">
        <v>3005</v>
      </c>
      <c r="B219" s="5">
        <v>16</v>
      </c>
      <c r="C219" s="5" t="s">
        <v>64</v>
      </c>
      <c r="D219" s="5">
        <v>1</v>
      </c>
      <c r="E219" s="5">
        <v>0</v>
      </c>
      <c r="F219" s="8">
        <f t="shared" si="18"/>
        <v>0</v>
      </c>
      <c r="G219" s="5" t="str">
        <f>IF(COUNTIFS(Q3_SQL_Error_Concentration!$A:$A,A219,Q3_SQL_Error_Concentration!$E:$E,B219,Q3_SQL_Error_Concentration!$F:$F,C219)=0,"",SUMIFS(Q3_SQL_Error_Concentration!$I:$I,Q3_SQL_Error_Concentration!$A:$A,A219,Q3_SQL_Error_Concentration!$E:$E,B219,Q3_SQL_Error_Concentration!$F:$F,C219))</f>
        <v/>
      </c>
      <c r="H219" s="5" t="str">
        <f t="shared" si="19"/>
        <v/>
      </c>
      <c r="I219" s="5">
        <f>IF(D219&gt;=Q3_Validation!$C$2,1,0)</f>
        <v>0</v>
      </c>
      <c r="J219" s="8" t="str">
        <f t="shared" si="20"/>
        <v/>
      </c>
      <c r="K219" s="5" t="str">
        <f t="shared" si="21"/>
        <v>excluded</v>
      </c>
      <c r="L219" s="5">
        <f t="shared" si="22"/>
        <v>0</v>
      </c>
      <c r="M219" s="5">
        <f t="shared" si="23"/>
        <v>0</v>
      </c>
    </row>
    <row r="220" spans="1:13">
      <c r="A220" s="5">
        <v>3005</v>
      </c>
      <c r="B220" s="5">
        <v>16</v>
      </c>
      <c r="C220" s="5" t="s">
        <v>62</v>
      </c>
      <c r="D220" s="5">
        <v>13</v>
      </c>
      <c r="E220" s="5">
        <v>0</v>
      </c>
      <c r="F220" s="8">
        <f t="shared" si="18"/>
        <v>0</v>
      </c>
      <c r="G220" s="5" t="str">
        <f>IF(COUNTIFS(Q3_SQL_Error_Concentration!$A:$A,A220,Q3_SQL_Error_Concentration!$E:$E,B220,Q3_SQL_Error_Concentration!$F:$F,C220)=0,"",SUMIFS(Q3_SQL_Error_Concentration!$I:$I,Q3_SQL_Error_Concentration!$A:$A,A220,Q3_SQL_Error_Concentration!$E:$E,B220,Q3_SQL_Error_Concentration!$F:$F,C220))</f>
        <v/>
      </c>
      <c r="H220" s="5" t="str">
        <f t="shared" si="19"/>
        <v/>
      </c>
      <c r="I220" s="5">
        <f>IF(D220&gt;=Q3_Validation!$C$2,1,0)</f>
        <v>0</v>
      </c>
      <c r="J220" s="8" t="str">
        <f t="shared" si="20"/>
        <v/>
      </c>
      <c r="K220" s="5" t="str">
        <f t="shared" si="21"/>
        <v>excluded</v>
      </c>
      <c r="L220" s="5">
        <f t="shared" si="22"/>
        <v>0</v>
      </c>
      <c r="M220" s="5">
        <f t="shared" si="23"/>
        <v>0</v>
      </c>
    </row>
    <row r="221" spans="1:13">
      <c r="A221" s="5">
        <v>3005</v>
      </c>
      <c r="B221" s="5">
        <v>17</v>
      </c>
      <c r="C221" s="5" t="s">
        <v>63</v>
      </c>
      <c r="D221" s="5">
        <v>7</v>
      </c>
      <c r="E221" s="5">
        <v>0</v>
      </c>
      <c r="F221" s="8">
        <f t="shared" si="18"/>
        <v>0</v>
      </c>
      <c r="G221" s="5" t="str">
        <f>IF(COUNTIFS(Q3_SQL_Error_Concentration!$A:$A,A221,Q3_SQL_Error_Concentration!$E:$E,B221,Q3_SQL_Error_Concentration!$F:$F,C221)=0,"",SUMIFS(Q3_SQL_Error_Concentration!$I:$I,Q3_SQL_Error_Concentration!$A:$A,A221,Q3_SQL_Error_Concentration!$E:$E,B221,Q3_SQL_Error_Concentration!$F:$F,C221))</f>
        <v/>
      </c>
      <c r="H221" s="5" t="str">
        <f t="shared" si="19"/>
        <v/>
      </c>
      <c r="I221" s="5">
        <f>IF(D221&gt;=Q3_Validation!$C$2,1,0)</f>
        <v>0</v>
      </c>
      <c r="J221" s="8" t="str">
        <f t="shared" si="20"/>
        <v/>
      </c>
      <c r="K221" s="5" t="str">
        <f t="shared" si="21"/>
        <v>excluded</v>
      </c>
      <c r="L221" s="5">
        <f t="shared" si="22"/>
        <v>0</v>
      </c>
      <c r="M221" s="5">
        <f t="shared" si="23"/>
        <v>0</v>
      </c>
    </row>
    <row r="222" spans="1:13">
      <c r="A222" s="5">
        <v>3005</v>
      </c>
      <c r="B222" s="5">
        <v>17</v>
      </c>
      <c r="C222" s="5" t="s">
        <v>62</v>
      </c>
      <c r="D222" s="5">
        <v>12</v>
      </c>
      <c r="E222" s="5">
        <v>0</v>
      </c>
      <c r="F222" s="8">
        <f t="shared" si="18"/>
        <v>0</v>
      </c>
      <c r="G222" s="5" t="str">
        <f>IF(COUNTIFS(Q3_SQL_Error_Concentration!$A:$A,A222,Q3_SQL_Error_Concentration!$E:$E,B222,Q3_SQL_Error_Concentration!$F:$F,C222)=0,"",SUMIFS(Q3_SQL_Error_Concentration!$I:$I,Q3_SQL_Error_Concentration!$A:$A,A222,Q3_SQL_Error_Concentration!$E:$E,B222,Q3_SQL_Error_Concentration!$F:$F,C222))</f>
        <v/>
      </c>
      <c r="H222" s="5" t="str">
        <f t="shared" si="19"/>
        <v/>
      </c>
      <c r="I222" s="5">
        <f>IF(D222&gt;=Q3_Validation!$C$2,1,0)</f>
        <v>0</v>
      </c>
      <c r="J222" s="8" t="str">
        <f t="shared" si="20"/>
        <v/>
      </c>
      <c r="K222" s="5" t="str">
        <f t="shared" si="21"/>
        <v>excluded</v>
      </c>
      <c r="L222" s="5">
        <f t="shared" si="22"/>
        <v>0</v>
      </c>
      <c r="M222" s="5">
        <f t="shared" si="23"/>
        <v>0</v>
      </c>
    </row>
    <row r="223" spans="1:13">
      <c r="A223" s="5">
        <v>3005</v>
      </c>
      <c r="B223" s="5">
        <v>18</v>
      </c>
      <c r="C223" s="5" t="s">
        <v>63</v>
      </c>
      <c r="D223" s="5">
        <v>8</v>
      </c>
      <c r="E223" s="5">
        <v>0</v>
      </c>
      <c r="F223" s="8">
        <f t="shared" si="18"/>
        <v>0</v>
      </c>
      <c r="G223" s="5" t="str">
        <f>IF(COUNTIFS(Q3_SQL_Error_Concentration!$A:$A,A223,Q3_SQL_Error_Concentration!$E:$E,B223,Q3_SQL_Error_Concentration!$F:$F,C223)=0,"",SUMIFS(Q3_SQL_Error_Concentration!$I:$I,Q3_SQL_Error_Concentration!$A:$A,A223,Q3_SQL_Error_Concentration!$E:$E,B223,Q3_SQL_Error_Concentration!$F:$F,C223))</f>
        <v/>
      </c>
      <c r="H223" s="5" t="str">
        <f t="shared" si="19"/>
        <v/>
      </c>
      <c r="I223" s="5">
        <f>IF(D223&gt;=Q3_Validation!$C$2,1,0)</f>
        <v>0</v>
      </c>
      <c r="J223" s="8" t="str">
        <f t="shared" si="20"/>
        <v/>
      </c>
      <c r="K223" s="5" t="str">
        <f t="shared" si="21"/>
        <v>excluded</v>
      </c>
      <c r="L223" s="5">
        <f t="shared" si="22"/>
        <v>0</v>
      </c>
      <c r="M223" s="5">
        <f t="shared" si="23"/>
        <v>0</v>
      </c>
    </row>
    <row r="224" spans="1:13">
      <c r="A224" s="5">
        <v>3005</v>
      </c>
      <c r="B224" s="5">
        <v>18</v>
      </c>
      <c r="C224" s="5" t="s">
        <v>62</v>
      </c>
      <c r="D224" s="5">
        <v>15</v>
      </c>
      <c r="E224" s="5">
        <v>0</v>
      </c>
      <c r="F224" s="8">
        <f t="shared" si="18"/>
        <v>0</v>
      </c>
      <c r="G224" s="5" t="str">
        <f>IF(COUNTIFS(Q3_SQL_Error_Concentration!$A:$A,A224,Q3_SQL_Error_Concentration!$E:$E,B224,Q3_SQL_Error_Concentration!$F:$F,C224)=0,"",SUMIFS(Q3_SQL_Error_Concentration!$I:$I,Q3_SQL_Error_Concentration!$A:$A,A224,Q3_SQL_Error_Concentration!$E:$E,B224,Q3_SQL_Error_Concentration!$F:$F,C224))</f>
        <v/>
      </c>
      <c r="H224" s="5" t="str">
        <f t="shared" si="19"/>
        <v/>
      </c>
      <c r="I224" s="5">
        <f>IF(D224&gt;=Q3_Validation!$C$2,1,0)</f>
        <v>0</v>
      </c>
      <c r="J224" s="8" t="str">
        <f t="shared" si="20"/>
        <v/>
      </c>
      <c r="K224" s="5" t="str">
        <f t="shared" si="21"/>
        <v>excluded</v>
      </c>
      <c r="L224" s="5">
        <f t="shared" si="22"/>
        <v>0</v>
      </c>
      <c r="M224" s="5">
        <f t="shared" si="23"/>
        <v>0</v>
      </c>
    </row>
    <row r="225" spans="1:13">
      <c r="A225" s="5">
        <v>3005</v>
      </c>
      <c r="B225" s="5">
        <v>19</v>
      </c>
      <c r="C225" s="5" t="s">
        <v>63</v>
      </c>
      <c r="D225" s="5">
        <v>12</v>
      </c>
      <c r="E225" s="5">
        <v>0</v>
      </c>
      <c r="F225" s="8">
        <f t="shared" si="18"/>
        <v>0</v>
      </c>
      <c r="G225" s="5" t="str">
        <f>IF(COUNTIFS(Q3_SQL_Error_Concentration!$A:$A,A225,Q3_SQL_Error_Concentration!$E:$E,B225,Q3_SQL_Error_Concentration!$F:$F,C225)=0,"",SUMIFS(Q3_SQL_Error_Concentration!$I:$I,Q3_SQL_Error_Concentration!$A:$A,A225,Q3_SQL_Error_Concentration!$E:$E,B225,Q3_SQL_Error_Concentration!$F:$F,C225))</f>
        <v/>
      </c>
      <c r="H225" s="5" t="str">
        <f t="shared" si="19"/>
        <v/>
      </c>
      <c r="I225" s="5">
        <f>IF(D225&gt;=Q3_Validation!$C$2,1,0)</f>
        <v>0</v>
      </c>
      <c r="J225" s="8" t="str">
        <f t="shared" si="20"/>
        <v/>
      </c>
      <c r="K225" s="5" t="str">
        <f t="shared" si="21"/>
        <v>excluded</v>
      </c>
      <c r="L225" s="5">
        <f t="shared" si="22"/>
        <v>0</v>
      </c>
      <c r="M225" s="5">
        <f t="shared" si="23"/>
        <v>0</v>
      </c>
    </row>
    <row r="226" spans="1:13">
      <c r="A226" s="5">
        <v>3005</v>
      </c>
      <c r="B226" s="5">
        <v>19</v>
      </c>
      <c r="C226" s="5" t="s">
        <v>62</v>
      </c>
      <c r="D226" s="5">
        <v>8</v>
      </c>
      <c r="E226" s="5">
        <v>0</v>
      </c>
      <c r="F226" s="8">
        <f t="shared" si="18"/>
        <v>0</v>
      </c>
      <c r="G226" s="5" t="str">
        <f>IF(COUNTIFS(Q3_SQL_Error_Concentration!$A:$A,A226,Q3_SQL_Error_Concentration!$E:$E,B226,Q3_SQL_Error_Concentration!$F:$F,C226)=0,"",SUMIFS(Q3_SQL_Error_Concentration!$I:$I,Q3_SQL_Error_Concentration!$A:$A,A226,Q3_SQL_Error_Concentration!$E:$E,B226,Q3_SQL_Error_Concentration!$F:$F,C226))</f>
        <v/>
      </c>
      <c r="H226" s="5" t="str">
        <f t="shared" si="19"/>
        <v/>
      </c>
      <c r="I226" s="5">
        <f>IF(D226&gt;=Q3_Validation!$C$2,1,0)</f>
        <v>0</v>
      </c>
      <c r="J226" s="8" t="str">
        <f t="shared" si="20"/>
        <v/>
      </c>
      <c r="K226" s="5" t="str">
        <f t="shared" si="21"/>
        <v>excluded</v>
      </c>
      <c r="L226" s="5">
        <f t="shared" si="22"/>
        <v>0</v>
      </c>
      <c r="M226" s="5">
        <f t="shared" si="23"/>
        <v>0</v>
      </c>
    </row>
    <row r="227" spans="1:13">
      <c r="A227" s="5">
        <v>3005</v>
      </c>
      <c r="B227" s="5">
        <v>20</v>
      </c>
      <c r="C227" s="5" t="s">
        <v>63</v>
      </c>
      <c r="D227" s="5">
        <v>6</v>
      </c>
      <c r="E227" s="5">
        <v>0</v>
      </c>
      <c r="F227" s="8">
        <f t="shared" si="18"/>
        <v>0</v>
      </c>
      <c r="G227" s="5" t="str">
        <f>IF(COUNTIFS(Q3_SQL_Error_Concentration!$A:$A,A227,Q3_SQL_Error_Concentration!$E:$E,B227,Q3_SQL_Error_Concentration!$F:$F,C227)=0,"",SUMIFS(Q3_SQL_Error_Concentration!$I:$I,Q3_SQL_Error_Concentration!$A:$A,A227,Q3_SQL_Error_Concentration!$E:$E,B227,Q3_SQL_Error_Concentration!$F:$F,C227))</f>
        <v/>
      </c>
      <c r="H227" s="5" t="str">
        <f t="shared" si="19"/>
        <v/>
      </c>
      <c r="I227" s="5">
        <f>IF(D227&gt;=Q3_Validation!$C$2,1,0)</f>
        <v>0</v>
      </c>
      <c r="J227" s="8" t="str">
        <f t="shared" si="20"/>
        <v/>
      </c>
      <c r="K227" s="5" t="str">
        <f t="shared" si="21"/>
        <v>excluded</v>
      </c>
      <c r="L227" s="5">
        <f t="shared" si="22"/>
        <v>0</v>
      </c>
      <c r="M227" s="5">
        <f t="shared" si="23"/>
        <v>0</v>
      </c>
    </row>
    <row r="228" spans="1:13">
      <c r="A228" s="5">
        <v>3005</v>
      </c>
      <c r="B228" s="5">
        <v>20</v>
      </c>
      <c r="C228" s="5" t="s">
        <v>62</v>
      </c>
      <c r="D228" s="5">
        <v>6</v>
      </c>
      <c r="E228" s="5">
        <v>0</v>
      </c>
      <c r="F228" s="8">
        <f t="shared" si="18"/>
        <v>0</v>
      </c>
      <c r="G228" s="5" t="str">
        <f>IF(COUNTIFS(Q3_SQL_Error_Concentration!$A:$A,A228,Q3_SQL_Error_Concentration!$E:$E,B228,Q3_SQL_Error_Concentration!$F:$F,C228)=0,"",SUMIFS(Q3_SQL_Error_Concentration!$I:$I,Q3_SQL_Error_Concentration!$A:$A,A228,Q3_SQL_Error_Concentration!$E:$E,B228,Q3_SQL_Error_Concentration!$F:$F,C228))</f>
        <v/>
      </c>
      <c r="H228" s="5" t="str">
        <f t="shared" si="19"/>
        <v/>
      </c>
      <c r="I228" s="5">
        <f>IF(D228&gt;=Q3_Validation!$C$2,1,0)</f>
        <v>0</v>
      </c>
      <c r="J228" s="8" t="str">
        <f t="shared" si="20"/>
        <v/>
      </c>
      <c r="K228" s="5" t="str">
        <f t="shared" si="21"/>
        <v>excluded</v>
      </c>
      <c r="L228" s="5">
        <f t="shared" si="22"/>
        <v>0</v>
      </c>
      <c r="M228" s="5">
        <f t="shared" si="23"/>
        <v>0</v>
      </c>
    </row>
    <row r="229" spans="1:13">
      <c r="A229" s="5">
        <v>3005</v>
      </c>
      <c r="B229" s="5">
        <v>21</v>
      </c>
      <c r="C229" s="5" t="s">
        <v>63</v>
      </c>
      <c r="D229" s="5">
        <v>5</v>
      </c>
      <c r="E229" s="5">
        <v>0</v>
      </c>
      <c r="F229" s="8">
        <f t="shared" si="18"/>
        <v>0</v>
      </c>
      <c r="G229" s="5" t="str">
        <f>IF(COUNTIFS(Q3_SQL_Error_Concentration!$A:$A,A229,Q3_SQL_Error_Concentration!$E:$E,B229,Q3_SQL_Error_Concentration!$F:$F,C229)=0,"",SUMIFS(Q3_SQL_Error_Concentration!$I:$I,Q3_SQL_Error_Concentration!$A:$A,A229,Q3_SQL_Error_Concentration!$E:$E,B229,Q3_SQL_Error_Concentration!$F:$F,C229))</f>
        <v/>
      </c>
      <c r="H229" s="5" t="str">
        <f t="shared" si="19"/>
        <v/>
      </c>
      <c r="I229" s="5">
        <f>IF(D229&gt;=Q3_Validation!$C$2,1,0)</f>
        <v>0</v>
      </c>
      <c r="J229" s="8" t="str">
        <f t="shared" si="20"/>
        <v/>
      </c>
      <c r="K229" s="5" t="str">
        <f t="shared" si="21"/>
        <v>excluded</v>
      </c>
      <c r="L229" s="5">
        <f t="shared" si="22"/>
        <v>0</v>
      </c>
      <c r="M229" s="5">
        <f t="shared" si="23"/>
        <v>0</v>
      </c>
    </row>
    <row r="230" spans="1:13">
      <c r="A230" s="5">
        <v>3005</v>
      </c>
      <c r="B230" s="5">
        <v>21</v>
      </c>
      <c r="C230" s="5" t="s">
        <v>62</v>
      </c>
      <c r="D230" s="5">
        <v>10</v>
      </c>
      <c r="E230" s="5">
        <v>0</v>
      </c>
      <c r="F230" s="8">
        <f t="shared" si="18"/>
        <v>0</v>
      </c>
      <c r="G230" s="5" t="str">
        <f>IF(COUNTIFS(Q3_SQL_Error_Concentration!$A:$A,A230,Q3_SQL_Error_Concentration!$E:$E,B230,Q3_SQL_Error_Concentration!$F:$F,C230)=0,"",SUMIFS(Q3_SQL_Error_Concentration!$I:$I,Q3_SQL_Error_Concentration!$A:$A,A230,Q3_SQL_Error_Concentration!$E:$E,B230,Q3_SQL_Error_Concentration!$F:$F,C230))</f>
        <v/>
      </c>
      <c r="H230" s="5" t="str">
        <f t="shared" si="19"/>
        <v/>
      </c>
      <c r="I230" s="5">
        <f>IF(D230&gt;=Q3_Validation!$C$2,1,0)</f>
        <v>0</v>
      </c>
      <c r="J230" s="8" t="str">
        <f t="shared" si="20"/>
        <v/>
      </c>
      <c r="K230" s="5" t="str">
        <f t="shared" si="21"/>
        <v>excluded</v>
      </c>
      <c r="L230" s="5">
        <f t="shared" si="22"/>
        <v>0</v>
      </c>
      <c r="M230" s="5">
        <f t="shared" si="23"/>
        <v>0</v>
      </c>
    </row>
    <row r="231" spans="1:13">
      <c r="A231" s="5">
        <v>3005</v>
      </c>
      <c r="B231" s="5">
        <v>22</v>
      </c>
      <c r="C231" s="5" t="s">
        <v>63</v>
      </c>
      <c r="D231" s="5">
        <v>11</v>
      </c>
      <c r="E231" s="5">
        <v>0</v>
      </c>
      <c r="F231" s="8">
        <f t="shared" si="18"/>
        <v>0</v>
      </c>
      <c r="G231" s="5" t="str">
        <f>IF(COUNTIFS(Q3_SQL_Error_Concentration!$A:$A,A231,Q3_SQL_Error_Concentration!$E:$E,B231,Q3_SQL_Error_Concentration!$F:$F,C231)=0,"",SUMIFS(Q3_SQL_Error_Concentration!$I:$I,Q3_SQL_Error_Concentration!$A:$A,A231,Q3_SQL_Error_Concentration!$E:$E,B231,Q3_SQL_Error_Concentration!$F:$F,C231))</f>
        <v/>
      </c>
      <c r="H231" s="5" t="str">
        <f t="shared" si="19"/>
        <v/>
      </c>
      <c r="I231" s="5">
        <f>IF(D231&gt;=Q3_Validation!$C$2,1,0)</f>
        <v>0</v>
      </c>
      <c r="J231" s="8" t="str">
        <f t="shared" si="20"/>
        <v/>
      </c>
      <c r="K231" s="5" t="str">
        <f t="shared" si="21"/>
        <v>excluded</v>
      </c>
      <c r="L231" s="5">
        <f t="shared" si="22"/>
        <v>0</v>
      </c>
      <c r="M231" s="5">
        <f t="shared" si="23"/>
        <v>0</v>
      </c>
    </row>
    <row r="232" spans="1:13">
      <c r="A232" s="5">
        <v>3005</v>
      </c>
      <c r="B232" s="5">
        <v>22</v>
      </c>
      <c r="C232" s="5" t="s">
        <v>62</v>
      </c>
      <c r="D232" s="5">
        <v>3</v>
      </c>
      <c r="E232" s="5">
        <v>0</v>
      </c>
      <c r="F232" s="8">
        <f t="shared" si="18"/>
        <v>0</v>
      </c>
      <c r="G232" s="5" t="str">
        <f>IF(COUNTIFS(Q3_SQL_Error_Concentration!$A:$A,A232,Q3_SQL_Error_Concentration!$E:$E,B232,Q3_SQL_Error_Concentration!$F:$F,C232)=0,"",SUMIFS(Q3_SQL_Error_Concentration!$I:$I,Q3_SQL_Error_Concentration!$A:$A,A232,Q3_SQL_Error_Concentration!$E:$E,B232,Q3_SQL_Error_Concentration!$F:$F,C232))</f>
        <v/>
      </c>
      <c r="H232" s="5" t="str">
        <f t="shared" si="19"/>
        <v/>
      </c>
      <c r="I232" s="5">
        <f>IF(D232&gt;=Q3_Validation!$C$2,1,0)</f>
        <v>0</v>
      </c>
      <c r="J232" s="8" t="str">
        <f t="shared" si="20"/>
        <v/>
      </c>
      <c r="K232" s="5" t="str">
        <f t="shared" si="21"/>
        <v>excluded</v>
      </c>
      <c r="L232" s="5">
        <f t="shared" si="22"/>
        <v>0</v>
      </c>
      <c r="M232" s="5">
        <f t="shared" si="23"/>
        <v>0</v>
      </c>
    </row>
    <row r="233" spans="1:13">
      <c r="A233" s="5">
        <v>3005</v>
      </c>
      <c r="B233" s="5">
        <v>23</v>
      </c>
      <c r="C233" s="5" t="s">
        <v>62</v>
      </c>
      <c r="D233" s="5">
        <v>2</v>
      </c>
      <c r="E233" s="5">
        <v>0</v>
      </c>
      <c r="F233" s="8">
        <f t="shared" si="18"/>
        <v>0</v>
      </c>
      <c r="G233" s="5" t="str">
        <f>IF(COUNTIFS(Q3_SQL_Error_Concentration!$A:$A,A233,Q3_SQL_Error_Concentration!$E:$E,B233,Q3_SQL_Error_Concentration!$F:$F,C233)=0,"",SUMIFS(Q3_SQL_Error_Concentration!$I:$I,Q3_SQL_Error_Concentration!$A:$A,A233,Q3_SQL_Error_Concentration!$E:$E,B233,Q3_SQL_Error_Concentration!$F:$F,C233))</f>
        <v/>
      </c>
      <c r="H233" s="5" t="str">
        <f t="shared" si="19"/>
        <v/>
      </c>
      <c r="I233" s="5">
        <f>IF(D233&gt;=Q3_Validation!$C$2,1,0)</f>
        <v>0</v>
      </c>
      <c r="J233" s="8" t="str">
        <f t="shared" si="20"/>
        <v/>
      </c>
      <c r="K233" s="5" t="str">
        <f t="shared" si="21"/>
        <v>excluded</v>
      </c>
      <c r="L233" s="5">
        <f t="shared" si="22"/>
        <v>0</v>
      </c>
      <c r="M233" s="5">
        <f t="shared" si="23"/>
        <v>0</v>
      </c>
    </row>
    <row r="234" spans="1:13">
      <c r="A234" s="5">
        <v>3006</v>
      </c>
      <c r="B234" s="5">
        <v>0</v>
      </c>
      <c r="C234" s="5" t="s">
        <v>62</v>
      </c>
      <c r="D234" s="5">
        <v>4</v>
      </c>
      <c r="E234" s="5">
        <v>0</v>
      </c>
      <c r="F234" s="8">
        <f t="shared" si="18"/>
        <v>0</v>
      </c>
      <c r="G234" s="5" t="str">
        <f>IF(COUNTIFS(Q3_SQL_Error_Concentration!$A:$A,A234,Q3_SQL_Error_Concentration!$E:$E,B234,Q3_SQL_Error_Concentration!$F:$F,C234)=0,"",SUMIFS(Q3_SQL_Error_Concentration!$I:$I,Q3_SQL_Error_Concentration!$A:$A,A234,Q3_SQL_Error_Concentration!$E:$E,B234,Q3_SQL_Error_Concentration!$F:$F,C234))</f>
        <v/>
      </c>
      <c r="H234" s="5" t="str">
        <f t="shared" si="19"/>
        <v/>
      </c>
      <c r="I234" s="5">
        <f>IF(D234&gt;=Q3_Validation!$C$2,1,0)</f>
        <v>0</v>
      </c>
      <c r="J234" s="8" t="str">
        <f t="shared" si="20"/>
        <v/>
      </c>
      <c r="K234" s="5" t="str">
        <f t="shared" si="21"/>
        <v>excluded</v>
      </c>
      <c r="L234" s="5">
        <f t="shared" si="22"/>
        <v>0</v>
      </c>
      <c r="M234" s="5">
        <f t="shared" si="23"/>
        <v>0</v>
      </c>
    </row>
    <row r="235" spans="1:13">
      <c r="A235" s="5">
        <v>3006</v>
      </c>
      <c r="B235" s="5">
        <v>1</v>
      </c>
      <c r="C235" s="5" t="s">
        <v>63</v>
      </c>
      <c r="D235" s="5">
        <v>1</v>
      </c>
      <c r="E235" s="5">
        <v>0</v>
      </c>
      <c r="F235" s="8">
        <f t="shared" si="18"/>
        <v>0</v>
      </c>
      <c r="G235" s="5" t="str">
        <f>IF(COUNTIFS(Q3_SQL_Error_Concentration!$A:$A,A235,Q3_SQL_Error_Concentration!$E:$E,B235,Q3_SQL_Error_Concentration!$F:$F,C235)=0,"",SUMIFS(Q3_SQL_Error_Concentration!$I:$I,Q3_SQL_Error_Concentration!$A:$A,A235,Q3_SQL_Error_Concentration!$E:$E,B235,Q3_SQL_Error_Concentration!$F:$F,C235))</f>
        <v/>
      </c>
      <c r="H235" s="5" t="str">
        <f t="shared" si="19"/>
        <v/>
      </c>
      <c r="I235" s="5">
        <f>IF(D235&gt;=Q3_Validation!$C$2,1,0)</f>
        <v>0</v>
      </c>
      <c r="J235" s="8" t="str">
        <f t="shared" si="20"/>
        <v/>
      </c>
      <c r="K235" s="5" t="str">
        <f t="shared" si="21"/>
        <v>excluded</v>
      </c>
      <c r="L235" s="5">
        <f t="shared" si="22"/>
        <v>0</v>
      </c>
      <c r="M235" s="5">
        <f t="shared" si="23"/>
        <v>0</v>
      </c>
    </row>
    <row r="236" spans="1:13">
      <c r="A236" s="5">
        <v>3006</v>
      </c>
      <c r="B236" s="5">
        <v>1</v>
      </c>
      <c r="C236" s="5" t="s">
        <v>62</v>
      </c>
      <c r="D236" s="5">
        <v>3</v>
      </c>
      <c r="E236" s="5">
        <v>0</v>
      </c>
      <c r="F236" s="8">
        <f t="shared" si="18"/>
        <v>0</v>
      </c>
      <c r="G236" s="5" t="str">
        <f>IF(COUNTIFS(Q3_SQL_Error_Concentration!$A:$A,A236,Q3_SQL_Error_Concentration!$E:$E,B236,Q3_SQL_Error_Concentration!$F:$F,C236)=0,"",SUMIFS(Q3_SQL_Error_Concentration!$I:$I,Q3_SQL_Error_Concentration!$A:$A,A236,Q3_SQL_Error_Concentration!$E:$E,B236,Q3_SQL_Error_Concentration!$F:$F,C236))</f>
        <v/>
      </c>
      <c r="H236" s="5" t="str">
        <f t="shared" si="19"/>
        <v/>
      </c>
      <c r="I236" s="5">
        <f>IF(D236&gt;=Q3_Validation!$C$2,1,0)</f>
        <v>0</v>
      </c>
      <c r="J236" s="8" t="str">
        <f t="shared" si="20"/>
        <v/>
      </c>
      <c r="K236" s="5" t="str">
        <f t="shared" si="21"/>
        <v>excluded</v>
      </c>
      <c r="L236" s="5">
        <f t="shared" si="22"/>
        <v>0</v>
      </c>
      <c r="M236" s="5">
        <f t="shared" si="23"/>
        <v>0</v>
      </c>
    </row>
    <row r="237" spans="1:13">
      <c r="A237" s="5">
        <v>3006</v>
      </c>
      <c r="B237" s="5">
        <v>3</v>
      </c>
      <c r="C237" s="5" t="s">
        <v>63</v>
      </c>
      <c r="D237" s="5">
        <v>1</v>
      </c>
      <c r="E237" s="5">
        <v>0</v>
      </c>
      <c r="F237" s="8">
        <f t="shared" si="18"/>
        <v>0</v>
      </c>
      <c r="G237" s="5" t="str">
        <f>IF(COUNTIFS(Q3_SQL_Error_Concentration!$A:$A,A237,Q3_SQL_Error_Concentration!$E:$E,B237,Q3_SQL_Error_Concentration!$F:$F,C237)=0,"",SUMIFS(Q3_SQL_Error_Concentration!$I:$I,Q3_SQL_Error_Concentration!$A:$A,A237,Q3_SQL_Error_Concentration!$E:$E,B237,Q3_SQL_Error_Concentration!$F:$F,C237))</f>
        <v/>
      </c>
      <c r="H237" s="5" t="str">
        <f t="shared" si="19"/>
        <v/>
      </c>
      <c r="I237" s="5">
        <f>IF(D237&gt;=Q3_Validation!$C$2,1,0)</f>
        <v>0</v>
      </c>
      <c r="J237" s="8" t="str">
        <f t="shared" si="20"/>
        <v/>
      </c>
      <c r="K237" s="5" t="str">
        <f t="shared" si="21"/>
        <v>excluded</v>
      </c>
      <c r="L237" s="5">
        <f t="shared" si="22"/>
        <v>0</v>
      </c>
      <c r="M237" s="5">
        <f t="shared" si="23"/>
        <v>0</v>
      </c>
    </row>
    <row r="238" spans="1:13">
      <c r="A238" s="5">
        <v>3006</v>
      </c>
      <c r="B238" s="5">
        <v>3</v>
      </c>
      <c r="C238" s="5" t="s">
        <v>62</v>
      </c>
      <c r="D238" s="5">
        <v>4</v>
      </c>
      <c r="E238" s="5">
        <v>0</v>
      </c>
      <c r="F238" s="8">
        <f t="shared" si="18"/>
        <v>0</v>
      </c>
      <c r="G238" s="5" t="str">
        <f>IF(COUNTIFS(Q3_SQL_Error_Concentration!$A:$A,A238,Q3_SQL_Error_Concentration!$E:$E,B238,Q3_SQL_Error_Concentration!$F:$F,C238)=0,"",SUMIFS(Q3_SQL_Error_Concentration!$I:$I,Q3_SQL_Error_Concentration!$A:$A,A238,Q3_SQL_Error_Concentration!$E:$E,B238,Q3_SQL_Error_Concentration!$F:$F,C238))</f>
        <v/>
      </c>
      <c r="H238" s="5" t="str">
        <f t="shared" si="19"/>
        <v/>
      </c>
      <c r="I238" s="5">
        <f>IF(D238&gt;=Q3_Validation!$C$2,1,0)</f>
        <v>0</v>
      </c>
      <c r="J238" s="8" t="str">
        <f t="shared" si="20"/>
        <v/>
      </c>
      <c r="K238" s="5" t="str">
        <f t="shared" si="21"/>
        <v>excluded</v>
      </c>
      <c r="L238" s="5">
        <f t="shared" si="22"/>
        <v>0</v>
      </c>
      <c r="M238" s="5">
        <f t="shared" si="23"/>
        <v>0</v>
      </c>
    </row>
    <row r="239" spans="1:13">
      <c r="A239" s="5">
        <v>3006</v>
      </c>
      <c r="B239" s="5">
        <v>4</v>
      </c>
      <c r="C239" s="5" t="s">
        <v>62</v>
      </c>
      <c r="D239" s="5">
        <v>4</v>
      </c>
      <c r="E239" s="5">
        <v>0</v>
      </c>
      <c r="F239" s="8">
        <f t="shared" si="18"/>
        <v>0</v>
      </c>
      <c r="G239" s="5" t="str">
        <f>IF(COUNTIFS(Q3_SQL_Error_Concentration!$A:$A,A239,Q3_SQL_Error_Concentration!$E:$E,B239,Q3_SQL_Error_Concentration!$F:$F,C239)=0,"",SUMIFS(Q3_SQL_Error_Concentration!$I:$I,Q3_SQL_Error_Concentration!$A:$A,A239,Q3_SQL_Error_Concentration!$E:$E,B239,Q3_SQL_Error_Concentration!$F:$F,C239))</f>
        <v/>
      </c>
      <c r="H239" s="5" t="str">
        <f t="shared" si="19"/>
        <v/>
      </c>
      <c r="I239" s="5">
        <f>IF(D239&gt;=Q3_Validation!$C$2,1,0)</f>
        <v>0</v>
      </c>
      <c r="J239" s="8" t="str">
        <f t="shared" si="20"/>
        <v/>
      </c>
      <c r="K239" s="5" t="str">
        <f t="shared" si="21"/>
        <v>excluded</v>
      </c>
      <c r="L239" s="5">
        <f t="shared" si="22"/>
        <v>0</v>
      </c>
      <c r="M239" s="5">
        <f t="shared" si="23"/>
        <v>0</v>
      </c>
    </row>
    <row r="240" spans="1:13">
      <c r="A240" s="5">
        <v>3006</v>
      </c>
      <c r="B240" s="5">
        <v>5</v>
      </c>
      <c r="C240" s="5" t="s">
        <v>63</v>
      </c>
      <c r="D240" s="5">
        <v>1</v>
      </c>
      <c r="E240" s="5">
        <v>0</v>
      </c>
      <c r="F240" s="8">
        <f t="shared" si="18"/>
        <v>0</v>
      </c>
      <c r="G240" s="5" t="str">
        <f>IF(COUNTIFS(Q3_SQL_Error_Concentration!$A:$A,A240,Q3_SQL_Error_Concentration!$E:$E,B240,Q3_SQL_Error_Concentration!$F:$F,C240)=0,"",SUMIFS(Q3_SQL_Error_Concentration!$I:$I,Q3_SQL_Error_Concentration!$A:$A,A240,Q3_SQL_Error_Concentration!$E:$E,B240,Q3_SQL_Error_Concentration!$F:$F,C240))</f>
        <v/>
      </c>
      <c r="H240" s="5" t="str">
        <f t="shared" si="19"/>
        <v/>
      </c>
      <c r="I240" s="5">
        <f>IF(D240&gt;=Q3_Validation!$C$2,1,0)</f>
        <v>0</v>
      </c>
      <c r="J240" s="8" t="str">
        <f t="shared" si="20"/>
        <v/>
      </c>
      <c r="K240" s="5" t="str">
        <f t="shared" si="21"/>
        <v>excluded</v>
      </c>
      <c r="L240" s="5">
        <f t="shared" si="22"/>
        <v>0</v>
      </c>
      <c r="M240" s="5">
        <f t="shared" si="23"/>
        <v>0</v>
      </c>
    </row>
    <row r="241" spans="1:13">
      <c r="A241" s="5">
        <v>3006</v>
      </c>
      <c r="B241" s="5">
        <v>6</v>
      </c>
      <c r="C241" s="5" t="s">
        <v>63</v>
      </c>
      <c r="D241" s="5">
        <v>2</v>
      </c>
      <c r="E241" s="5">
        <v>0</v>
      </c>
      <c r="F241" s="8">
        <f t="shared" si="18"/>
        <v>0</v>
      </c>
      <c r="G241" s="5" t="str">
        <f>IF(COUNTIFS(Q3_SQL_Error_Concentration!$A:$A,A241,Q3_SQL_Error_Concentration!$E:$E,B241,Q3_SQL_Error_Concentration!$F:$F,C241)=0,"",SUMIFS(Q3_SQL_Error_Concentration!$I:$I,Q3_SQL_Error_Concentration!$A:$A,A241,Q3_SQL_Error_Concentration!$E:$E,B241,Q3_SQL_Error_Concentration!$F:$F,C241))</f>
        <v/>
      </c>
      <c r="H241" s="5" t="str">
        <f t="shared" si="19"/>
        <v/>
      </c>
      <c r="I241" s="5">
        <f>IF(D241&gt;=Q3_Validation!$C$2,1,0)</f>
        <v>0</v>
      </c>
      <c r="J241" s="8" t="str">
        <f t="shared" si="20"/>
        <v/>
      </c>
      <c r="K241" s="5" t="str">
        <f t="shared" si="21"/>
        <v>excluded</v>
      </c>
      <c r="L241" s="5">
        <f t="shared" si="22"/>
        <v>0</v>
      </c>
      <c r="M241" s="5">
        <f t="shared" si="23"/>
        <v>0</v>
      </c>
    </row>
    <row r="242" spans="1:13">
      <c r="A242" s="5">
        <v>3006</v>
      </c>
      <c r="B242" s="5">
        <v>6</v>
      </c>
      <c r="C242" s="5" t="s">
        <v>64</v>
      </c>
      <c r="D242" s="5">
        <v>1</v>
      </c>
      <c r="E242" s="5">
        <v>0</v>
      </c>
      <c r="F242" s="8">
        <f t="shared" si="18"/>
        <v>0</v>
      </c>
      <c r="G242" s="5" t="str">
        <f>IF(COUNTIFS(Q3_SQL_Error_Concentration!$A:$A,A242,Q3_SQL_Error_Concentration!$E:$E,B242,Q3_SQL_Error_Concentration!$F:$F,C242)=0,"",SUMIFS(Q3_SQL_Error_Concentration!$I:$I,Q3_SQL_Error_Concentration!$A:$A,A242,Q3_SQL_Error_Concentration!$E:$E,B242,Q3_SQL_Error_Concentration!$F:$F,C242))</f>
        <v/>
      </c>
      <c r="H242" s="5" t="str">
        <f t="shared" si="19"/>
        <v/>
      </c>
      <c r="I242" s="5">
        <f>IF(D242&gt;=Q3_Validation!$C$2,1,0)</f>
        <v>0</v>
      </c>
      <c r="J242" s="8" t="str">
        <f t="shared" si="20"/>
        <v/>
      </c>
      <c r="K242" s="5" t="str">
        <f t="shared" si="21"/>
        <v>excluded</v>
      </c>
      <c r="L242" s="5">
        <f t="shared" si="22"/>
        <v>0</v>
      </c>
      <c r="M242" s="5">
        <f t="shared" si="23"/>
        <v>0</v>
      </c>
    </row>
    <row r="243" spans="1:13">
      <c r="A243" s="5">
        <v>3006</v>
      </c>
      <c r="B243" s="5">
        <v>6</v>
      </c>
      <c r="C243" s="5" t="s">
        <v>62</v>
      </c>
      <c r="D243" s="5">
        <v>16</v>
      </c>
      <c r="E243" s="5">
        <v>0</v>
      </c>
      <c r="F243" s="8">
        <f t="shared" si="18"/>
        <v>0</v>
      </c>
      <c r="G243" s="5" t="str">
        <f>IF(COUNTIFS(Q3_SQL_Error_Concentration!$A:$A,A243,Q3_SQL_Error_Concentration!$E:$E,B243,Q3_SQL_Error_Concentration!$F:$F,C243)=0,"",SUMIFS(Q3_SQL_Error_Concentration!$I:$I,Q3_SQL_Error_Concentration!$A:$A,A243,Q3_SQL_Error_Concentration!$E:$E,B243,Q3_SQL_Error_Concentration!$F:$F,C243))</f>
        <v/>
      </c>
      <c r="H243" s="5" t="str">
        <f t="shared" si="19"/>
        <v/>
      </c>
      <c r="I243" s="5">
        <f>IF(D243&gt;=Q3_Validation!$C$2,1,0)</f>
        <v>0</v>
      </c>
      <c r="J243" s="8" t="str">
        <f t="shared" si="20"/>
        <v/>
      </c>
      <c r="K243" s="5" t="str">
        <f t="shared" si="21"/>
        <v>excluded</v>
      </c>
      <c r="L243" s="5">
        <f t="shared" si="22"/>
        <v>0</v>
      </c>
      <c r="M243" s="5">
        <f t="shared" si="23"/>
        <v>0</v>
      </c>
    </row>
    <row r="244" spans="1:13">
      <c r="A244" s="5">
        <v>3006</v>
      </c>
      <c r="B244" s="5">
        <v>7</v>
      </c>
      <c r="C244" s="5" t="s">
        <v>63</v>
      </c>
      <c r="D244" s="5">
        <v>3</v>
      </c>
      <c r="E244" s="5">
        <v>0</v>
      </c>
      <c r="F244" s="8">
        <f t="shared" si="18"/>
        <v>0</v>
      </c>
      <c r="G244" s="5" t="str">
        <f>IF(COUNTIFS(Q3_SQL_Error_Concentration!$A:$A,A244,Q3_SQL_Error_Concentration!$E:$E,B244,Q3_SQL_Error_Concentration!$F:$F,C244)=0,"",SUMIFS(Q3_SQL_Error_Concentration!$I:$I,Q3_SQL_Error_Concentration!$A:$A,A244,Q3_SQL_Error_Concentration!$E:$E,B244,Q3_SQL_Error_Concentration!$F:$F,C244))</f>
        <v/>
      </c>
      <c r="H244" s="5" t="str">
        <f t="shared" si="19"/>
        <v/>
      </c>
      <c r="I244" s="5">
        <f>IF(D244&gt;=Q3_Validation!$C$2,1,0)</f>
        <v>0</v>
      </c>
      <c r="J244" s="8" t="str">
        <f t="shared" si="20"/>
        <v/>
      </c>
      <c r="K244" s="5" t="str">
        <f t="shared" si="21"/>
        <v>excluded</v>
      </c>
      <c r="L244" s="5">
        <f t="shared" si="22"/>
        <v>0</v>
      </c>
      <c r="M244" s="5">
        <f t="shared" si="23"/>
        <v>0</v>
      </c>
    </row>
    <row r="245" spans="1:13">
      <c r="A245" s="5">
        <v>3006</v>
      </c>
      <c r="B245" s="5">
        <v>7</v>
      </c>
      <c r="C245" s="5" t="s">
        <v>64</v>
      </c>
      <c r="D245" s="5">
        <v>3</v>
      </c>
      <c r="E245" s="5">
        <v>0</v>
      </c>
      <c r="F245" s="8">
        <f t="shared" si="18"/>
        <v>0</v>
      </c>
      <c r="G245" s="5" t="str">
        <f>IF(COUNTIFS(Q3_SQL_Error_Concentration!$A:$A,A245,Q3_SQL_Error_Concentration!$E:$E,B245,Q3_SQL_Error_Concentration!$F:$F,C245)=0,"",SUMIFS(Q3_SQL_Error_Concentration!$I:$I,Q3_SQL_Error_Concentration!$A:$A,A245,Q3_SQL_Error_Concentration!$E:$E,B245,Q3_SQL_Error_Concentration!$F:$F,C245))</f>
        <v/>
      </c>
      <c r="H245" s="5" t="str">
        <f t="shared" si="19"/>
        <v/>
      </c>
      <c r="I245" s="5">
        <f>IF(D245&gt;=Q3_Validation!$C$2,1,0)</f>
        <v>0</v>
      </c>
      <c r="J245" s="8" t="str">
        <f t="shared" si="20"/>
        <v/>
      </c>
      <c r="K245" s="5" t="str">
        <f t="shared" si="21"/>
        <v>excluded</v>
      </c>
      <c r="L245" s="5">
        <f t="shared" si="22"/>
        <v>0</v>
      </c>
      <c r="M245" s="5">
        <f t="shared" si="23"/>
        <v>0</v>
      </c>
    </row>
    <row r="246" spans="1:13">
      <c r="A246" s="5">
        <v>3006</v>
      </c>
      <c r="B246" s="5">
        <v>7</v>
      </c>
      <c r="C246" s="5" t="s">
        <v>62</v>
      </c>
      <c r="D246" s="5">
        <v>11</v>
      </c>
      <c r="E246" s="5">
        <v>0</v>
      </c>
      <c r="F246" s="8">
        <f t="shared" si="18"/>
        <v>0</v>
      </c>
      <c r="G246" s="5" t="str">
        <f>IF(COUNTIFS(Q3_SQL_Error_Concentration!$A:$A,A246,Q3_SQL_Error_Concentration!$E:$E,B246,Q3_SQL_Error_Concentration!$F:$F,C246)=0,"",SUMIFS(Q3_SQL_Error_Concentration!$I:$I,Q3_SQL_Error_Concentration!$A:$A,A246,Q3_SQL_Error_Concentration!$E:$E,B246,Q3_SQL_Error_Concentration!$F:$F,C246))</f>
        <v/>
      </c>
      <c r="H246" s="5" t="str">
        <f t="shared" si="19"/>
        <v/>
      </c>
      <c r="I246" s="5">
        <f>IF(D246&gt;=Q3_Validation!$C$2,1,0)</f>
        <v>0</v>
      </c>
      <c r="J246" s="8" t="str">
        <f t="shared" si="20"/>
        <v/>
      </c>
      <c r="K246" s="5" t="str">
        <f t="shared" si="21"/>
        <v>excluded</v>
      </c>
      <c r="L246" s="5">
        <f t="shared" si="22"/>
        <v>0</v>
      </c>
      <c r="M246" s="5">
        <f t="shared" si="23"/>
        <v>0</v>
      </c>
    </row>
    <row r="247" spans="1:13">
      <c r="A247" s="5">
        <v>3006</v>
      </c>
      <c r="B247" s="5">
        <v>8</v>
      </c>
      <c r="C247" s="5" t="s">
        <v>63</v>
      </c>
      <c r="D247" s="5">
        <v>4</v>
      </c>
      <c r="E247" s="5">
        <v>0</v>
      </c>
      <c r="F247" s="8">
        <f t="shared" si="18"/>
        <v>0</v>
      </c>
      <c r="G247" s="5" t="str">
        <f>IF(COUNTIFS(Q3_SQL_Error_Concentration!$A:$A,A247,Q3_SQL_Error_Concentration!$E:$E,B247,Q3_SQL_Error_Concentration!$F:$F,C247)=0,"",SUMIFS(Q3_SQL_Error_Concentration!$I:$I,Q3_SQL_Error_Concentration!$A:$A,A247,Q3_SQL_Error_Concentration!$E:$E,B247,Q3_SQL_Error_Concentration!$F:$F,C247))</f>
        <v/>
      </c>
      <c r="H247" s="5" t="str">
        <f t="shared" si="19"/>
        <v/>
      </c>
      <c r="I247" s="5">
        <f>IF(D247&gt;=Q3_Validation!$C$2,1,0)</f>
        <v>0</v>
      </c>
      <c r="J247" s="8" t="str">
        <f t="shared" si="20"/>
        <v/>
      </c>
      <c r="K247" s="5" t="str">
        <f t="shared" si="21"/>
        <v>excluded</v>
      </c>
      <c r="L247" s="5">
        <f t="shared" si="22"/>
        <v>0</v>
      </c>
      <c r="M247" s="5">
        <f t="shared" si="23"/>
        <v>0</v>
      </c>
    </row>
    <row r="248" spans="1:13">
      <c r="A248" s="5">
        <v>3006</v>
      </c>
      <c r="B248" s="5">
        <v>8</v>
      </c>
      <c r="C248" s="5" t="s">
        <v>64</v>
      </c>
      <c r="D248" s="5">
        <v>1</v>
      </c>
      <c r="E248" s="5">
        <v>0</v>
      </c>
      <c r="F248" s="8">
        <f t="shared" si="18"/>
        <v>0</v>
      </c>
      <c r="G248" s="5" t="str">
        <f>IF(COUNTIFS(Q3_SQL_Error_Concentration!$A:$A,A248,Q3_SQL_Error_Concentration!$E:$E,B248,Q3_SQL_Error_Concentration!$F:$F,C248)=0,"",SUMIFS(Q3_SQL_Error_Concentration!$I:$I,Q3_SQL_Error_Concentration!$A:$A,A248,Q3_SQL_Error_Concentration!$E:$E,B248,Q3_SQL_Error_Concentration!$F:$F,C248))</f>
        <v/>
      </c>
      <c r="H248" s="5" t="str">
        <f t="shared" si="19"/>
        <v/>
      </c>
      <c r="I248" s="5">
        <f>IF(D248&gt;=Q3_Validation!$C$2,1,0)</f>
        <v>0</v>
      </c>
      <c r="J248" s="8" t="str">
        <f t="shared" si="20"/>
        <v/>
      </c>
      <c r="K248" s="5" t="str">
        <f t="shared" si="21"/>
        <v>excluded</v>
      </c>
      <c r="L248" s="5">
        <f t="shared" si="22"/>
        <v>0</v>
      </c>
      <c r="M248" s="5">
        <f t="shared" si="23"/>
        <v>0</v>
      </c>
    </row>
    <row r="249" spans="1:13">
      <c r="A249" s="5">
        <v>3006</v>
      </c>
      <c r="B249" s="5">
        <v>8</v>
      </c>
      <c r="C249" s="5" t="s">
        <v>62</v>
      </c>
      <c r="D249" s="5">
        <v>10</v>
      </c>
      <c r="E249" s="5">
        <v>0</v>
      </c>
      <c r="F249" s="8">
        <f t="shared" si="18"/>
        <v>0</v>
      </c>
      <c r="G249" s="5" t="str">
        <f>IF(COUNTIFS(Q3_SQL_Error_Concentration!$A:$A,A249,Q3_SQL_Error_Concentration!$E:$E,B249,Q3_SQL_Error_Concentration!$F:$F,C249)=0,"",SUMIFS(Q3_SQL_Error_Concentration!$I:$I,Q3_SQL_Error_Concentration!$A:$A,A249,Q3_SQL_Error_Concentration!$E:$E,B249,Q3_SQL_Error_Concentration!$F:$F,C249))</f>
        <v/>
      </c>
      <c r="H249" s="5" t="str">
        <f t="shared" si="19"/>
        <v/>
      </c>
      <c r="I249" s="5">
        <f>IF(D249&gt;=Q3_Validation!$C$2,1,0)</f>
        <v>0</v>
      </c>
      <c r="J249" s="8" t="str">
        <f t="shared" si="20"/>
        <v/>
      </c>
      <c r="K249" s="5" t="str">
        <f t="shared" si="21"/>
        <v>excluded</v>
      </c>
      <c r="L249" s="5">
        <f t="shared" si="22"/>
        <v>0</v>
      </c>
      <c r="M249" s="5">
        <f t="shared" si="23"/>
        <v>0</v>
      </c>
    </row>
    <row r="250" spans="1:13">
      <c r="A250" s="5">
        <v>3006</v>
      </c>
      <c r="B250" s="5">
        <v>9</v>
      </c>
      <c r="C250" s="5" t="s">
        <v>63</v>
      </c>
      <c r="D250" s="5">
        <v>7</v>
      </c>
      <c r="E250" s="5">
        <v>0</v>
      </c>
      <c r="F250" s="8">
        <f t="shared" si="18"/>
        <v>0</v>
      </c>
      <c r="G250" s="5" t="str">
        <f>IF(COUNTIFS(Q3_SQL_Error_Concentration!$A:$A,A250,Q3_SQL_Error_Concentration!$E:$E,B250,Q3_SQL_Error_Concentration!$F:$F,C250)=0,"",SUMIFS(Q3_SQL_Error_Concentration!$I:$I,Q3_SQL_Error_Concentration!$A:$A,A250,Q3_SQL_Error_Concentration!$E:$E,B250,Q3_SQL_Error_Concentration!$F:$F,C250))</f>
        <v/>
      </c>
      <c r="H250" s="5" t="str">
        <f t="shared" si="19"/>
        <v/>
      </c>
      <c r="I250" s="5">
        <f>IF(D250&gt;=Q3_Validation!$C$2,1,0)</f>
        <v>0</v>
      </c>
      <c r="J250" s="8" t="str">
        <f t="shared" si="20"/>
        <v/>
      </c>
      <c r="K250" s="5" t="str">
        <f t="shared" si="21"/>
        <v>excluded</v>
      </c>
      <c r="L250" s="5">
        <f t="shared" si="22"/>
        <v>0</v>
      </c>
      <c r="M250" s="5">
        <f t="shared" si="23"/>
        <v>0</v>
      </c>
    </row>
    <row r="251" spans="1:13">
      <c r="A251" s="5">
        <v>3006</v>
      </c>
      <c r="B251" s="5">
        <v>9</v>
      </c>
      <c r="C251" s="5" t="s">
        <v>62</v>
      </c>
      <c r="D251" s="5">
        <v>12</v>
      </c>
      <c r="E251" s="5">
        <v>0</v>
      </c>
      <c r="F251" s="8">
        <f t="shared" si="18"/>
        <v>0</v>
      </c>
      <c r="G251" s="5" t="str">
        <f>IF(COUNTIFS(Q3_SQL_Error_Concentration!$A:$A,A251,Q3_SQL_Error_Concentration!$E:$E,B251,Q3_SQL_Error_Concentration!$F:$F,C251)=0,"",SUMIFS(Q3_SQL_Error_Concentration!$I:$I,Q3_SQL_Error_Concentration!$A:$A,A251,Q3_SQL_Error_Concentration!$E:$E,B251,Q3_SQL_Error_Concentration!$F:$F,C251))</f>
        <v/>
      </c>
      <c r="H251" s="5" t="str">
        <f t="shared" si="19"/>
        <v/>
      </c>
      <c r="I251" s="5">
        <f>IF(D251&gt;=Q3_Validation!$C$2,1,0)</f>
        <v>0</v>
      </c>
      <c r="J251" s="8" t="str">
        <f t="shared" si="20"/>
        <v/>
      </c>
      <c r="K251" s="5" t="str">
        <f t="shared" si="21"/>
        <v>excluded</v>
      </c>
      <c r="L251" s="5">
        <f t="shared" si="22"/>
        <v>0</v>
      </c>
      <c r="M251" s="5">
        <f t="shared" si="23"/>
        <v>0</v>
      </c>
    </row>
    <row r="252" spans="1:13">
      <c r="A252" s="5">
        <v>3006</v>
      </c>
      <c r="B252" s="5">
        <v>10</v>
      </c>
      <c r="C252" s="5" t="s">
        <v>63</v>
      </c>
      <c r="D252" s="5">
        <v>4</v>
      </c>
      <c r="E252" s="5">
        <v>0</v>
      </c>
      <c r="F252" s="8">
        <f t="shared" si="18"/>
        <v>0</v>
      </c>
      <c r="G252" s="5" t="str">
        <f>IF(COUNTIFS(Q3_SQL_Error_Concentration!$A:$A,A252,Q3_SQL_Error_Concentration!$E:$E,B252,Q3_SQL_Error_Concentration!$F:$F,C252)=0,"",SUMIFS(Q3_SQL_Error_Concentration!$I:$I,Q3_SQL_Error_Concentration!$A:$A,A252,Q3_SQL_Error_Concentration!$E:$E,B252,Q3_SQL_Error_Concentration!$F:$F,C252))</f>
        <v/>
      </c>
      <c r="H252" s="5" t="str">
        <f t="shared" si="19"/>
        <v/>
      </c>
      <c r="I252" s="5">
        <f>IF(D252&gt;=Q3_Validation!$C$2,1,0)</f>
        <v>0</v>
      </c>
      <c r="J252" s="8" t="str">
        <f t="shared" si="20"/>
        <v/>
      </c>
      <c r="K252" s="5" t="str">
        <f t="shared" si="21"/>
        <v>excluded</v>
      </c>
      <c r="L252" s="5">
        <f t="shared" si="22"/>
        <v>0</v>
      </c>
      <c r="M252" s="5">
        <f t="shared" si="23"/>
        <v>0</v>
      </c>
    </row>
    <row r="253" spans="1:13">
      <c r="A253" s="5">
        <v>3006</v>
      </c>
      <c r="B253" s="5">
        <v>10</v>
      </c>
      <c r="C253" s="5" t="s">
        <v>64</v>
      </c>
      <c r="D253" s="5">
        <v>6</v>
      </c>
      <c r="E253" s="5">
        <v>0</v>
      </c>
      <c r="F253" s="8">
        <f t="shared" si="18"/>
        <v>0</v>
      </c>
      <c r="G253" s="5" t="str">
        <f>IF(COUNTIFS(Q3_SQL_Error_Concentration!$A:$A,A253,Q3_SQL_Error_Concentration!$E:$E,B253,Q3_SQL_Error_Concentration!$F:$F,C253)=0,"",SUMIFS(Q3_SQL_Error_Concentration!$I:$I,Q3_SQL_Error_Concentration!$A:$A,A253,Q3_SQL_Error_Concentration!$E:$E,B253,Q3_SQL_Error_Concentration!$F:$F,C253))</f>
        <v/>
      </c>
      <c r="H253" s="5" t="str">
        <f t="shared" si="19"/>
        <v/>
      </c>
      <c r="I253" s="5">
        <f>IF(D253&gt;=Q3_Validation!$C$2,1,0)</f>
        <v>0</v>
      </c>
      <c r="J253" s="8" t="str">
        <f t="shared" si="20"/>
        <v/>
      </c>
      <c r="K253" s="5" t="str">
        <f t="shared" si="21"/>
        <v>excluded</v>
      </c>
      <c r="L253" s="5">
        <f t="shared" si="22"/>
        <v>0</v>
      </c>
      <c r="M253" s="5">
        <f t="shared" si="23"/>
        <v>0</v>
      </c>
    </row>
    <row r="254" spans="1:13">
      <c r="A254" s="5">
        <v>3006</v>
      </c>
      <c r="B254" s="5">
        <v>10</v>
      </c>
      <c r="C254" s="5" t="s">
        <v>62</v>
      </c>
      <c r="D254" s="5">
        <v>12</v>
      </c>
      <c r="E254" s="5">
        <v>0</v>
      </c>
      <c r="F254" s="8">
        <f t="shared" si="18"/>
        <v>0</v>
      </c>
      <c r="G254" s="5" t="str">
        <f>IF(COUNTIFS(Q3_SQL_Error_Concentration!$A:$A,A254,Q3_SQL_Error_Concentration!$E:$E,B254,Q3_SQL_Error_Concentration!$F:$F,C254)=0,"",SUMIFS(Q3_SQL_Error_Concentration!$I:$I,Q3_SQL_Error_Concentration!$A:$A,A254,Q3_SQL_Error_Concentration!$E:$E,B254,Q3_SQL_Error_Concentration!$F:$F,C254))</f>
        <v/>
      </c>
      <c r="H254" s="5" t="str">
        <f t="shared" si="19"/>
        <v/>
      </c>
      <c r="I254" s="5">
        <f>IF(D254&gt;=Q3_Validation!$C$2,1,0)</f>
        <v>0</v>
      </c>
      <c r="J254" s="8" t="str">
        <f t="shared" si="20"/>
        <v/>
      </c>
      <c r="K254" s="5" t="str">
        <f t="shared" si="21"/>
        <v>excluded</v>
      </c>
      <c r="L254" s="5">
        <f t="shared" si="22"/>
        <v>0</v>
      </c>
      <c r="M254" s="5">
        <f t="shared" si="23"/>
        <v>0</v>
      </c>
    </row>
    <row r="255" spans="1:13">
      <c r="A255" s="5">
        <v>3006</v>
      </c>
      <c r="B255" s="5">
        <v>11</v>
      </c>
      <c r="C255" s="5" t="s">
        <v>63</v>
      </c>
      <c r="D255" s="5">
        <v>4</v>
      </c>
      <c r="E255" s="5">
        <v>0</v>
      </c>
      <c r="F255" s="8">
        <f t="shared" si="18"/>
        <v>0</v>
      </c>
      <c r="G255" s="5" t="str">
        <f>IF(COUNTIFS(Q3_SQL_Error_Concentration!$A:$A,A255,Q3_SQL_Error_Concentration!$E:$E,B255,Q3_SQL_Error_Concentration!$F:$F,C255)=0,"",SUMIFS(Q3_SQL_Error_Concentration!$I:$I,Q3_SQL_Error_Concentration!$A:$A,A255,Q3_SQL_Error_Concentration!$E:$E,B255,Q3_SQL_Error_Concentration!$F:$F,C255))</f>
        <v/>
      </c>
      <c r="H255" s="5" t="str">
        <f t="shared" si="19"/>
        <v/>
      </c>
      <c r="I255" s="5">
        <f>IF(D255&gt;=Q3_Validation!$C$2,1,0)</f>
        <v>0</v>
      </c>
      <c r="J255" s="8" t="str">
        <f t="shared" si="20"/>
        <v/>
      </c>
      <c r="K255" s="5" t="str">
        <f t="shared" si="21"/>
        <v>excluded</v>
      </c>
      <c r="L255" s="5">
        <f t="shared" si="22"/>
        <v>0</v>
      </c>
      <c r="M255" s="5">
        <f t="shared" si="23"/>
        <v>0</v>
      </c>
    </row>
    <row r="256" spans="1:13">
      <c r="A256" s="5">
        <v>3006</v>
      </c>
      <c r="B256" s="5">
        <v>11</v>
      </c>
      <c r="C256" s="5" t="s">
        <v>64</v>
      </c>
      <c r="D256" s="5">
        <v>7</v>
      </c>
      <c r="E256" s="5">
        <v>0</v>
      </c>
      <c r="F256" s="8">
        <f t="shared" si="18"/>
        <v>0</v>
      </c>
      <c r="G256" s="5" t="str">
        <f>IF(COUNTIFS(Q3_SQL_Error_Concentration!$A:$A,A256,Q3_SQL_Error_Concentration!$E:$E,B256,Q3_SQL_Error_Concentration!$F:$F,C256)=0,"",SUMIFS(Q3_SQL_Error_Concentration!$I:$I,Q3_SQL_Error_Concentration!$A:$A,A256,Q3_SQL_Error_Concentration!$E:$E,B256,Q3_SQL_Error_Concentration!$F:$F,C256))</f>
        <v/>
      </c>
      <c r="H256" s="5" t="str">
        <f t="shared" si="19"/>
        <v/>
      </c>
      <c r="I256" s="5">
        <f>IF(D256&gt;=Q3_Validation!$C$2,1,0)</f>
        <v>0</v>
      </c>
      <c r="J256" s="8" t="str">
        <f t="shared" si="20"/>
        <v/>
      </c>
      <c r="K256" s="5" t="str">
        <f t="shared" si="21"/>
        <v>excluded</v>
      </c>
      <c r="L256" s="5">
        <f t="shared" si="22"/>
        <v>0</v>
      </c>
      <c r="M256" s="5">
        <f t="shared" si="23"/>
        <v>0</v>
      </c>
    </row>
    <row r="257" spans="1:13">
      <c r="A257" s="5">
        <v>3006</v>
      </c>
      <c r="B257" s="5">
        <v>11</v>
      </c>
      <c r="C257" s="5" t="s">
        <v>62</v>
      </c>
      <c r="D257" s="5">
        <v>20</v>
      </c>
      <c r="E257" s="5">
        <v>0</v>
      </c>
      <c r="F257" s="8">
        <f t="shared" si="18"/>
        <v>0</v>
      </c>
      <c r="G257" s="5" t="str">
        <f>IF(COUNTIFS(Q3_SQL_Error_Concentration!$A:$A,A257,Q3_SQL_Error_Concentration!$E:$E,B257,Q3_SQL_Error_Concentration!$F:$F,C257)=0,"",SUMIFS(Q3_SQL_Error_Concentration!$I:$I,Q3_SQL_Error_Concentration!$A:$A,A257,Q3_SQL_Error_Concentration!$E:$E,B257,Q3_SQL_Error_Concentration!$F:$F,C257))</f>
        <v/>
      </c>
      <c r="H257" s="5" t="str">
        <f t="shared" si="19"/>
        <v/>
      </c>
      <c r="I257" s="5">
        <f>IF(D257&gt;=Q3_Validation!$C$2,1,0)</f>
        <v>0</v>
      </c>
      <c r="J257" s="8" t="str">
        <f t="shared" si="20"/>
        <v/>
      </c>
      <c r="K257" s="5" t="str">
        <f t="shared" si="21"/>
        <v>excluded</v>
      </c>
      <c r="L257" s="5">
        <f t="shared" si="22"/>
        <v>0</v>
      </c>
      <c r="M257" s="5">
        <f t="shared" si="23"/>
        <v>0</v>
      </c>
    </row>
    <row r="258" spans="1:13">
      <c r="A258" s="5">
        <v>3006</v>
      </c>
      <c r="B258" s="5">
        <v>12</v>
      </c>
      <c r="C258" s="5" t="s">
        <v>63</v>
      </c>
      <c r="D258" s="5">
        <v>8</v>
      </c>
      <c r="E258" s="5">
        <v>0</v>
      </c>
      <c r="F258" s="8">
        <f t="shared" ref="F258:F321" si="24">100*E258/D258</f>
        <v>0</v>
      </c>
      <c r="G258" s="5" t="str">
        <f>IF(COUNTIFS(Q3_SQL_Error_Concentration!$A:$A,A258,Q3_SQL_Error_Concentration!$E:$E,B258,Q3_SQL_Error_Concentration!$F:$F,C258)=0,"",SUMIFS(Q3_SQL_Error_Concentration!$I:$I,Q3_SQL_Error_Concentration!$A:$A,A258,Q3_SQL_Error_Concentration!$E:$E,B258,Q3_SQL_Error_Concentration!$F:$F,C258))</f>
        <v/>
      </c>
      <c r="H258" s="5" t="str">
        <f t="shared" ref="H258:H321" si="25">IF(G258="","",IF(ABS(F258-G258)&lt;=0.0002,"PASS","FAIL"))</f>
        <v/>
      </c>
      <c r="I258" s="5">
        <f>IF(D258&gt;=Q3_Validation!$C$2,1,0)</f>
        <v>0</v>
      </c>
      <c r="J258" s="8" t="str">
        <f t="shared" ref="J258:J321" si="26">IF(I258=1,F258,"")</f>
        <v/>
      </c>
      <c r="K258" s="5" t="str">
        <f t="shared" ref="K258:K321" si="27">IF(D258&lt;601,"excluded",IF(J258&gt;3.628192,"outlier",IF(J258&gt;=2.11093,"high-error","normal")))</f>
        <v>excluded</v>
      </c>
      <c r="L258" s="5">
        <f t="shared" ref="L258:L321" si="28">COUNTIFS(A:A,A258,K:K,"high-error")+COUNTIFS(A:A,A258,K:K,"outlier")</f>
        <v>0</v>
      </c>
      <c r="M258" s="5">
        <f t="shared" ref="M258:M321" si="29">IF(AND(L258&gt;=2,OR(K258="high-error",K258="outlier")),1,0)</f>
        <v>0</v>
      </c>
    </row>
    <row r="259" spans="1:13">
      <c r="A259" s="5">
        <v>3006</v>
      </c>
      <c r="B259" s="5">
        <v>12</v>
      </c>
      <c r="C259" s="5" t="s">
        <v>64</v>
      </c>
      <c r="D259" s="5">
        <v>3</v>
      </c>
      <c r="E259" s="5">
        <v>0</v>
      </c>
      <c r="F259" s="8">
        <f t="shared" si="24"/>
        <v>0</v>
      </c>
      <c r="G259" s="5" t="str">
        <f>IF(COUNTIFS(Q3_SQL_Error_Concentration!$A:$A,A259,Q3_SQL_Error_Concentration!$E:$E,B259,Q3_SQL_Error_Concentration!$F:$F,C259)=0,"",SUMIFS(Q3_SQL_Error_Concentration!$I:$I,Q3_SQL_Error_Concentration!$A:$A,A259,Q3_SQL_Error_Concentration!$E:$E,B259,Q3_SQL_Error_Concentration!$F:$F,C259))</f>
        <v/>
      </c>
      <c r="H259" s="5" t="str">
        <f t="shared" si="25"/>
        <v/>
      </c>
      <c r="I259" s="5">
        <f>IF(D259&gt;=Q3_Validation!$C$2,1,0)</f>
        <v>0</v>
      </c>
      <c r="J259" s="8" t="str">
        <f t="shared" si="26"/>
        <v/>
      </c>
      <c r="K259" s="5" t="str">
        <f t="shared" si="27"/>
        <v>excluded</v>
      </c>
      <c r="L259" s="5">
        <f t="shared" si="28"/>
        <v>0</v>
      </c>
      <c r="M259" s="5">
        <f t="shared" si="29"/>
        <v>0</v>
      </c>
    </row>
    <row r="260" spans="1:13">
      <c r="A260" s="5">
        <v>3006</v>
      </c>
      <c r="B260" s="5">
        <v>12</v>
      </c>
      <c r="C260" s="5" t="s">
        <v>62</v>
      </c>
      <c r="D260" s="5">
        <v>22</v>
      </c>
      <c r="E260" s="5">
        <v>0</v>
      </c>
      <c r="F260" s="8">
        <f t="shared" si="24"/>
        <v>0</v>
      </c>
      <c r="G260" s="5" t="str">
        <f>IF(COUNTIFS(Q3_SQL_Error_Concentration!$A:$A,A260,Q3_SQL_Error_Concentration!$E:$E,B260,Q3_SQL_Error_Concentration!$F:$F,C260)=0,"",SUMIFS(Q3_SQL_Error_Concentration!$I:$I,Q3_SQL_Error_Concentration!$A:$A,A260,Q3_SQL_Error_Concentration!$E:$E,B260,Q3_SQL_Error_Concentration!$F:$F,C260))</f>
        <v/>
      </c>
      <c r="H260" s="5" t="str">
        <f t="shared" si="25"/>
        <v/>
      </c>
      <c r="I260" s="5">
        <f>IF(D260&gt;=Q3_Validation!$C$2,1,0)</f>
        <v>0</v>
      </c>
      <c r="J260" s="8" t="str">
        <f t="shared" si="26"/>
        <v/>
      </c>
      <c r="K260" s="5" t="str">
        <f t="shared" si="27"/>
        <v>excluded</v>
      </c>
      <c r="L260" s="5">
        <f t="shared" si="28"/>
        <v>0</v>
      </c>
      <c r="M260" s="5">
        <f t="shared" si="29"/>
        <v>0</v>
      </c>
    </row>
    <row r="261" spans="1:13">
      <c r="A261" s="5">
        <v>3006</v>
      </c>
      <c r="B261" s="5">
        <v>13</v>
      </c>
      <c r="C261" s="5" t="s">
        <v>63</v>
      </c>
      <c r="D261" s="5">
        <v>7</v>
      </c>
      <c r="E261" s="5">
        <v>0</v>
      </c>
      <c r="F261" s="8">
        <f t="shared" si="24"/>
        <v>0</v>
      </c>
      <c r="G261" s="5" t="str">
        <f>IF(COUNTIFS(Q3_SQL_Error_Concentration!$A:$A,A261,Q3_SQL_Error_Concentration!$E:$E,B261,Q3_SQL_Error_Concentration!$F:$F,C261)=0,"",SUMIFS(Q3_SQL_Error_Concentration!$I:$I,Q3_SQL_Error_Concentration!$A:$A,A261,Q3_SQL_Error_Concentration!$E:$E,B261,Q3_SQL_Error_Concentration!$F:$F,C261))</f>
        <v/>
      </c>
      <c r="H261" s="5" t="str">
        <f t="shared" si="25"/>
        <v/>
      </c>
      <c r="I261" s="5">
        <f>IF(D261&gt;=Q3_Validation!$C$2,1,0)</f>
        <v>0</v>
      </c>
      <c r="J261" s="8" t="str">
        <f t="shared" si="26"/>
        <v/>
      </c>
      <c r="K261" s="5" t="str">
        <f t="shared" si="27"/>
        <v>excluded</v>
      </c>
      <c r="L261" s="5">
        <f t="shared" si="28"/>
        <v>0</v>
      </c>
      <c r="M261" s="5">
        <f t="shared" si="29"/>
        <v>0</v>
      </c>
    </row>
    <row r="262" spans="1:13">
      <c r="A262" s="5">
        <v>3006</v>
      </c>
      <c r="B262" s="5">
        <v>13</v>
      </c>
      <c r="C262" s="5" t="s">
        <v>64</v>
      </c>
      <c r="D262" s="5">
        <v>1</v>
      </c>
      <c r="E262" s="5">
        <v>0</v>
      </c>
      <c r="F262" s="8">
        <f t="shared" si="24"/>
        <v>0</v>
      </c>
      <c r="G262" s="5" t="str">
        <f>IF(COUNTIFS(Q3_SQL_Error_Concentration!$A:$A,A262,Q3_SQL_Error_Concentration!$E:$E,B262,Q3_SQL_Error_Concentration!$F:$F,C262)=0,"",SUMIFS(Q3_SQL_Error_Concentration!$I:$I,Q3_SQL_Error_Concentration!$A:$A,A262,Q3_SQL_Error_Concentration!$E:$E,B262,Q3_SQL_Error_Concentration!$F:$F,C262))</f>
        <v/>
      </c>
      <c r="H262" s="5" t="str">
        <f t="shared" si="25"/>
        <v/>
      </c>
      <c r="I262" s="5">
        <f>IF(D262&gt;=Q3_Validation!$C$2,1,0)</f>
        <v>0</v>
      </c>
      <c r="J262" s="8" t="str">
        <f t="shared" si="26"/>
        <v/>
      </c>
      <c r="K262" s="5" t="str">
        <f t="shared" si="27"/>
        <v>excluded</v>
      </c>
      <c r="L262" s="5">
        <f t="shared" si="28"/>
        <v>0</v>
      </c>
      <c r="M262" s="5">
        <f t="shared" si="29"/>
        <v>0</v>
      </c>
    </row>
    <row r="263" spans="1:13">
      <c r="A263" s="5">
        <v>3006</v>
      </c>
      <c r="B263" s="5">
        <v>13</v>
      </c>
      <c r="C263" s="5" t="s">
        <v>62</v>
      </c>
      <c r="D263" s="5">
        <v>7</v>
      </c>
      <c r="E263" s="5">
        <v>0</v>
      </c>
      <c r="F263" s="8">
        <f t="shared" si="24"/>
        <v>0</v>
      </c>
      <c r="G263" s="5" t="str">
        <f>IF(COUNTIFS(Q3_SQL_Error_Concentration!$A:$A,A263,Q3_SQL_Error_Concentration!$E:$E,B263,Q3_SQL_Error_Concentration!$F:$F,C263)=0,"",SUMIFS(Q3_SQL_Error_Concentration!$I:$I,Q3_SQL_Error_Concentration!$A:$A,A263,Q3_SQL_Error_Concentration!$E:$E,B263,Q3_SQL_Error_Concentration!$F:$F,C263))</f>
        <v/>
      </c>
      <c r="H263" s="5" t="str">
        <f t="shared" si="25"/>
        <v/>
      </c>
      <c r="I263" s="5">
        <f>IF(D263&gt;=Q3_Validation!$C$2,1,0)</f>
        <v>0</v>
      </c>
      <c r="J263" s="8" t="str">
        <f t="shared" si="26"/>
        <v/>
      </c>
      <c r="K263" s="5" t="str">
        <f t="shared" si="27"/>
        <v>excluded</v>
      </c>
      <c r="L263" s="5">
        <f t="shared" si="28"/>
        <v>0</v>
      </c>
      <c r="M263" s="5">
        <f t="shared" si="29"/>
        <v>0</v>
      </c>
    </row>
    <row r="264" spans="1:13">
      <c r="A264" s="5">
        <v>3006</v>
      </c>
      <c r="B264" s="5">
        <v>14</v>
      </c>
      <c r="C264" s="5" t="s">
        <v>63</v>
      </c>
      <c r="D264" s="5">
        <v>2</v>
      </c>
      <c r="E264" s="5">
        <v>0</v>
      </c>
      <c r="F264" s="8">
        <f t="shared" si="24"/>
        <v>0</v>
      </c>
      <c r="G264" s="5" t="str">
        <f>IF(COUNTIFS(Q3_SQL_Error_Concentration!$A:$A,A264,Q3_SQL_Error_Concentration!$E:$E,B264,Q3_SQL_Error_Concentration!$F:$F,C264)=0,"",SUMIFS(Q3_SQL_Error_Concentration!$I:$I,Q3_SQL_Error_Concentration!$A:$A,A264,Q3_SQL_Error_Concentration!$E:$E,B264,Q3_SQL_Error_Concentration!$F:$F,C264))</f>
        <v/>
      </c>
      <c r="H264" s="5" t="str">
        <f t="shared" si="25"/>
        <v/>
      </c>
      <c r="I264" s="5">
        <f>IF(D264&gt;=Q3_Validation!$C$2,1,0)</f>
        <v>0</v>
      </c>
      <c r="J264" s="8" t="str">
        <f t="shared" si="26"/>
        <v/>
      </c>
      <c r="K264" s="5" t="str">
        <f t="shared" si="27"/>
        <v>excluded</v>
      </c>
      <c r="L264" s="5">
        <f t="shared" si="28"/>
        <v>0</v>
      </c>
      <c r="M264" s="5">
        <f t="shared" si="29"/>
        <v>0</v>
      </c>
    </row>
    <row r="265" spans="1:13">
      <c r="A265" s="5">
        <v>3006</v>
      </c>
      <c r="B265" s="5">
        <v>14</v>
      </c>
      <c r="C265" s="5" t="s">
        <v>64</v>
      </c>
      <c r="D265" s="5">
        <v>1</v>
      </c>
      <c r="E265" s="5">
        <v>0</v>
      </c>
      <c r="F265" s="8">
        <f t="shared" si="24"/>
        <v>0</v>
      </c>
      <c r="G265" s="5" t="str">
        <f>IF(COUNTIFS(Q3_SQL_Error_Concentration!$A:$A,A265,Q3_SQL_Error_Concentration!$E:$E,B265,Q3_SQL_Error_Concentration!$F:$F,C265)=0,"",SUMIFS(Q3_SQL_Error_Concentration!$I:$I,Q3_SQL_Error_Concentration!$A:$A,A265,Q3_SQL_Error_Concentration!$E:$E,B265,Q3_SQL_Error_Concentration!$F:$F,C265))</f>
        <v/>
      </c>
      <c r="H265" s="5" t="str">
        <f t="shared" si="25"/>
        <v/>
      </c>
      <c r="I265" s="5">
        <f>IF(D265&gt;=Q3_Validation!$C$2,1,0)</f>
        <v>0</v>
      </c>
      <c r="J265" s="8" t="str">
        <f t="shared" si="26"/>
        <v/>
      </c>
      <c r="K265" s="5" t="str">
        <f t="shared" si="27"/>
        <v>excluded</v>
      </c>
      <c r="L265" s="5">
        <f t="shared" si="28"/>
        <v>0</v>
      </c>
      <c r="M265" s="5">
        <f t="shared" si="29"/>
        <v>0</v>
      </c>
    </row>
    <row r="266" spans="1:13">
      <c r="A266" s="5">
        <v>3006</v>
      </c>
      <c r="B266" s="5">
        <v>14</v>
      </c>
      <c r="C266" s="5" t="s">
        <v>62</v>
      </c>
      <c r="D266" s="5">
        <v>9</v>
      </c>
      <c r="E266" s="5">
        <v>0</v>
      </c>
      <c r="F266" s="8">
        <f t="shared" si="24"/>
        <v>0</v>
      </c>
      <c r="G266" s="5" t="str">
        <f>IF(COUNTIFS(Q3_SQL_Error_Concentration!$A:$A,A266,Q3_SQL_Error_Concentration!$E:$E,B266,Q3_SQL_Error_Concentration!$F:$F,C266)=0,"",SUMIFS(Q3_SQL_Error_Concentration!$I:$I,Q3_SQL_Error_Concentration!$A:$A,A266,Q3_SQL_Error_Concentration!$E:$E,B266,Q3_SQL_Error_Concentration!$F:$F,C266))</f>
        <v/>
      </c>
      <c r="H266" s="5" t="str">
        <f t="shared" si="25"/>
        <v/>
      </c>
      <c r="I266" s="5">
        <f>IF(D266&gt;=Q3_Validation!$C$2,1,0)</f>
        <v>0</v>
      </c>
      <c r="J266" s="8" t="str">
        <f t="shared" si="26"/>
        <v/>
      </c>
      <c r="K266" s="5" t="str">
        <f t="shared" si="27"/>
        <v>excluded</v>
      </c>
      <c r="L266" s="5">
        <f t="shared" si="28"/>
        <v>0</v>
      </c>
      <c r="M266" s="5">
        <f t="shared" si="29"/>
        <v>0</v>
      </c>
    </row>
    <row r="267" spans="1:13">
      <c r="A267" s="5">
        <v>3006</v>
      </c>
      <c r="B267" s="5">
        <v>15</v>
      </c>
      <c r="C267" s="5" t="s">
        <v>63</v>
      </c>
      <c r="D267" s="5">
        <v>1</v>
      </c>
      <c r="E267" s="5">
        <v>0</v>
      </c>
      <c r="F267" s="8">
        <f t="shared" si="24"/>
        <v>0</v>
      </c>
      <c r="G267" s="5" t="str">
        <f>IF(COUNTIFS(Q3_SQL_Error_Concentration!$A:$A,A267,Q3_SQL_Error_Concentration!$E:$E,B267,Q3_SQL_Error_Concentration!$F:$F,C267)=0,"",SUMIFS(Q3_SQL_Error_Concentration!$I:$I,Q3_SQL_Error_Concentration!$A:$A,A267,Q3_SQL_Error_Concentration!$E:$E,B267,Q3_SQL_Error_Concentration!$F:$F,C267))</f>
        <v/>
      </c>
      <c r="H267" s="5" t="str">
        <f t="shared" si="25"/>
        <v/>
      </c>
      <c r="I267" s="5">
        <f>IF(D267&gt;=Q3_Validation!$C$2,1,0)</f>
        <v>0</v>
      </c>
      <c r="J267" s="8" t="str">
        <f t="shared" si="26"/>
        <v/>
      </c>
      <c r="K267" s="5" t="str">
        <f t="shared" si="27"/>
        <v>excluded</v>
      </c>
      <c r="L267" s="5">
        <f t="shared" si="28"/>
        <v>0</v>
      </c>
      <c r="M267" s="5">
        <f t="shared" si="29"/>
        <v>0</v>
      </c>
    </row>
    <row r="268" spans="1:13">
      <c r="A268" s="5">
        <v>3006</v>
      </c>
      <c r="B268" s="5">
        <v>15</v>
      </c>
      <c r="C268" s="5" t="s">
        <v>64</v>
      </c>
      <c r="D268" s="5">
        <v>1</v>
      </c>
      <c r="E268" s="5">
        <v>0</v>
      </c>
      <c r="F268" s="8">
        <f t="shared" si="24"/>
        <v>0</v>
      </c>
      <c r="G268" s="5" t="str">
        <f>IF(COUNTIFS(Q3_SQL_Error_Concentration!$A:$A,A268,Q3_SQL_Error_Concentration!$E:$E,B268,Q3_SQL_Error_Concentration!$F:$F,C268)=0,"",SUMIFS(Q3_SQL_Error_Concentration!$I:$I,Q3_SQL_Error_Concentration!$A:$A,A268,Q3_SQL_Error_Concentration!$E:$E,B268,Q3_SQL_Error_Concentration!$F:$F,C268))</f>
        <v/>
      </c>
      <c r="H268" s="5" t="str">
        <f t="shared" si="25"/>
        <v/>
      </c>
      <c r="I268" s="5">
        <f>IF(D268&gt;=Q3_Validation!$C$2,1,0)</f>
        <v>0</v>
      </c>
      <c r="J268" s="8" t="str">
        <f t="shared" si="26"/>
        <v/>
      </c>
      <c r="K268" s="5" t="str">
        <f t="shared" si="27"/>
        <v>excluded</v>
      </c>
      <c r="L268" s="5">
        <f t="shared" si="28"/>
        <v>0</v>
      </c>
      <c r="M268" s="5">
        <f t="shared" si="29"/>
        <v>0</v>
      </c>
    </row>
    <row r="269" spans="1:13">
      <c r="A269" s="5">
        <v>3006</v>
      </c>
      <c r="B269" s="5">
        <v>15</v>
      </c>
      <c r="C269" s="5" t="s">
        <v>62</v>
      </c>
      <c r="D269" s="5">
        <v>13</v>
      </c>
      <c r="E269" s="5">
        <v>0</v>
      </c>
      <c r="F269" s="8">
        <f t="shared" si="24"/>
        <v>0</v>
      </c>
      <c r="G269" s="5" t="str">
        <f>IF(COUNTIFS(Q3_SQL_Error_Concentration!$A:$A,A269,Q3_SQL_Error_Concentration!$E:$E,B269,Q3_SQL_Error_Concentration!$F:$F,C269)=0,"",SUMIFS(Q3_SQL_Error_Concentration!$I:$I,Q3_SQL_Error_Concentration!$A:$A,A269,Q3_SQL_Error_Concentration!$E:$E,B269,Q3_SQL_Error_Concentration!$F:$F,C269))</f>
        <v/>
      </c>
      <c r="H269" s="5" t="str">
        <f t="shared" si="25"/>
        <v/>
      </c>
      <c r="I269" s="5">
        <f>IF(D269&gt;=Q3_Validation!$C$2,1,0)</f>
        <v>0</v>
      </c>
      <c r="J269" s="8" t="str">
        <f t="shared" si="26"/>
        <v/>
      </c>
      <c r="K269" s="5" t="str">
        <f t="shared" si="27"/>
        <v>excluded</v>
      </c>
      <c r="L269" s="5">
        <f t="shared" si="28"/>
        <v>0</v>
      </c>
      <c r="M269" s="5">
        <f t="shared" si="29"/>
        <v>0</v>
      </c>
    </row>
    <row r="270" spans="1:13">
      <c r="A270" s="5">
        <v>3006</v>
      </c>
      <c r="B270" s="5">
        <v>16</v>
      </c>
      <c r="C270" s="5" t="s">
        <v>63</v>
      </c>
      <c r="D270" s="5">
        <v>7</v>
      </c>
      <c r="E270" s="5">
        <v>0</v>
      </c>
      <c r="F270" s="8">
        <f t="shared" si="24"/>
        <v>0</v>
      </c>
      <c r="G270" s="5" t="str">
        <f>IF(COUNTIFS(Q3_SQL_Error_Concentration!$A:$A,A270,Q3_SQL_Error_Concentration!$E:$E,B270,Q3_SQL_Error_Concentration!$F:$F,C270)=0,"",SUMIFS(Q3_SQL_Error_Concentration!$I:$I,Q3_SQL_Error_Concentration!$A:$A,A270,Q3_SQL_Error_Concentration!$E:$E,B270,Q3_SQL_Error_Concentration!$F:$F,C270))</f>
        <v/>
      </c>
      <c r="H270" s="5" t="str">
        <f t="shared" si="25"/>
        <v/>
      </c>
      <c r="I270" s="5">
        <f>IF(D270&gt;=Q3_Validation!$C$2,1,0)</f>
        <v>0</v>
      </c>
      <c r="J270" s="8" t="str">
        <f t="shared" si="26"/>
        <v/>
      </c>
      <c r="K270" s="5" t="str">
        <f t="shared" si="27"/>
        <v>excluded</v>
      </c>
      <c r="L270" s="5">
        <f t="shared" si="28"/>
        <v>0</v>
      </c>
      <c r="M270" s="5">
        <f t="shared" si="29"/>
        <v>0</v>
      </c>
    </row>
    <row r="271" spans="1:13">
      <c r="A271" s="5">
        <v>3006</v>
      </c>
      <c r="B271" s="5">
        <v>16</v>
      </c>
      <c r="C271" s="5" t="s">
        <v>64</v>
      </c>
      <c r="D271" s="5">
        <v>3</v>
      </c>
      <c r="E271" s="5">
        <v>0</v>
      </c>
      <c r="F271" s="8">
        <f t="shared" si="24"/>
        <v>0</v>
      </c>
      <c r="G271" s="5" t="str">
        <f>IF(COUNTIFS(Q3_SQL_Error_Concentration!$A:$A,A271,Q3_SQL_Error_Concentration!$E:$E,B271,Q3_SQL_Error_Concentration!$F:$F,C271)=0,"",SUMIFS(Q3_SQL_Error_Concentration!$I:$I,Q3_SQL_Error_Concentration!$A:$A,A271,Q3_SQL_Error_Concentration!$E:$E,B271,Q3_SQL_Error_Concentration!$F:$F,C271))</f>
        <v/>
      </c>
      <c r="H271" s="5" t="str">
        <f t="shared" si="25"/>
        <v/>
      </c>
      <c r="I271" s="5">
        <f>IF(D271&gt;=Q3_Validation!$C$2,1,0)</f>
        <v>0</v>
      </c>
      <c r="J271" s="8" t="str">
        <f t="shared" si="26"/>
        <v/>
      </c>
      <c r="K271" s="5" t="str">
        <f t="shared" si="27"/>
        <v>excluded</v>
      </c>
      <c r="L271" s="5">
        <f t="shared" si="28"/>
        <v>0</v>
      </c>
      <c r="M271" s="5">
        <f t="shared" si="29"/>
        <v>0</v>
      </c>
    </row>
    <row r="272" spans="1:13">
      <c r="A272" s="5">
        <v>3006</v>
      </c>
      <c r="B272" s="5">
        <v>16</v>
      </c>
      <c r="C272" s="5" t="s">
        <v>62</v>
      </c>
      <c r="D272" s="5">
        <v>14</v>
      </c>
      <c r="E272" s="5">
        <v>0</v>
      </c>
      <c r="F272" s="8">
        <f t="shared" si="24"/>
        <v>0</v>
      </c>
      <c r="G272" s="5" t="str">
        <f>IF(COUNTIFS(Q3_SQL_Error_Concentration!$A:$A,A272,Q3_SQL_Error_Concentration!$E:$E,B272,Q3_SQL_Error_Concentration!$F:$F,C272)=0,"",SUMIFS(Q3_SQL_Error_Concentration!$I:$I,Q3_SQL_Error_Concentration!$A:$A,A272,Q3_SQL_Error_Concentration!$E:$E,B272,Q3_SQL_Error_Concentration!$F:$F,C272))</f>
        <v/>
      </c>
      <c r="H272" s="5" t="str">
        <f t="shared" si="25"/>
        <v/>
      </c>
      <c r="I272" s="5">
        <f>IF(D272&gt;=Q3_Validation!$C$2,1,0)</f>
        <v>0</v>
      </c>
      <c r="J272" s="8" t="str">
        <f t="shared" si="26"/>
        <v/>
      </c>
      <c r="K272" s="5" t="str">
        <f t="shared" si="27"/>
        <v>excluded</v>
      </c>
      <c r="L272" s="5">
        <f t="shared" si="28"/>
        <v>0</v>
      </c>
      <c r="M272" s="5">
        <f t="shared" si="29"/>
        <v>0</v>
      </c>
    </row>
    <row r="273" spans="1:13">
      <c r="A273" s="5">
        <v>3006</v>
      </c>
      <c r="B273" s="5">
        <v>17</v>
      </c>
      <c r="C273" s="5" t="s">
        <v>63</v>
      </c>
      <c r="D273" s="5">
        <v>4</v>
      </c>
      <c r="E273" s="5">
        <v>0</v>
      </c>
      <c r="F273" s="8">
        <f t="shared" si="24"/>
        <v>0</v>
      </c>
      <c r="G273" s="5" t="str">
        <f>IF(COUNTIFS(Q3_SQL_Error_Concentration!$A:$A,A273,Q3_SQL_Error_Concentration!$E:$E,B273,Q3_SQL_Error_Concentration!$F:$F,C273)=0,"",SUMIFS(Q3_SQL_Error_Concentration!$I:$I,Q3_SQL_Error_Concentration!$A:$A,A273,Q3_SQL_Error_Concentration!$E:$E,B273,Q3_SQL_Error_Concentration!$F:$F,C273))</f>
        <v/>
      </c>
      <c r="H273" s="5" t="str">
        <f t="shared" si="25"/>
        <v/>
      </c>
      <c r="I273" s="5">
        <f>IF(D273&gt;=Q3_Validation!$C$2,1,0)</f>
        <v>0</v>
      </c>
      <c r="J273" s="8" t="str">
        <f t="shared" si="26"/>
        <v/>
      </c>
      <c r="K273" s="5" t="str">
        <f t="shared" si="27"/>
        <v>excluded</v>
      </c>
      <c r="L273" s="5">
        <f t="shared" si="28"/>
        <v>0</v>
      </c>
      <c r="M273" s="5">
        <f t="shared" si="29"/>
        <v>0</v>
      </c>
    </row>
    <row r="274" spans="1:13">
      <c r="A274" s="5">
        <v>3006</v>
      </c>
      <c r="B274" s="5">
        <v>17</v>
      </c>
      <c r="C274" s="5" t="s">
        <v>64</v>
      </c>
      <c r="D274" s="5">
        <v>1</v>
      </c>
      <c r="E274" s="5">
        <v>0</v>
      </c>
      <c r="F274" s="8">
        <f t="shared" si="24"/>
        <v>0</v>
      </c>
      <c r="G274" s="5" t="str">
        <f>IF(COUNTIFS(Q3_SQL_Error_Concentration!$A:$A,A274,Q3_SQL_Error_Concentration!$E:$E,B274,Q3_SQL_Error_Concentration!$F:$F,C274)=0,"",SUMIFS(Q3_SQL_Error_Concentration!$I:$I,Q3_SQL_Error_Concentration!$A:$A,A274,Q3_SQL_Error_Concentration!$E:$E,B274,Q3_SQL_Error_Concentration!$F:$F,C274))</f>
        <v/>
      </c>
      <c r="H274" s="5" t="str">
        <f t="shared" si="25"/>
        <v/>
      </c>
      <c r="I274" s="5">
        <f>IF(D274&gt;=Q3_Validation!$C$2,1,0)</f>
        <v>0</v>
      </c>
      <c r="J274" s="8" t="str">
        <f t="shared" si="26"/>
        <v/>
      </c>
      <c r="K274" s="5" t="str">
        <f t="shared" si="27"/>
        <v>excluded</v>
      </c>
      <c r="L274" s="5">
        <f t="shared" si="28"/>
        <v>0</v>
      </c>
      <c r="M274" s="5">
        <f t="shared" si="29"/>
        <v>0</v>
      </c>
    </row>
    <row r="275" spans="1:13">
      <c r="A275" s="5">
        <v>3006</v>
      </c>
      <c r="B275" s="5">
        <v>17</v>
      </c>
      <c r="C275" s="5" t="s">
        <v>62</v>
      </c>
      <c r="D275" s="5">
        <v>15</v>
      </c>
      <c r="E275" s="5">
        <v>0</v>
      </c>
      <c r="F275" s="8">
        <f t="shared" si="24"/>
        <v>0</v>
      </c>
      <c r="G275" s="5" t="str">
        <f>IF(COUNTIFS(Q3_SQL_Error_Concentration!$A:$A,A275,Q3_SQL_Error_Concentration!$E:$E,B275,Q3_SQL_Error_Concentration!$F:$F,C275)=0,"",SUMIFS(Q3_SQL_Error_Concentration!$I:$I,Q3_SQL_Error_Concentration!$A:$A,A275,Q3_SQL_Error_Concentration!$E:$E,B275,Q3_SQL_Error_Concentration!$F:$F,C275))</f>
        <v/>
      </c>
      <c r="H275" s="5" t="str">
        <f t="shared" si="25"/>
        <v/>
      </c>
      <c r="I275" s="5">
        <f>IF(D275&gt;=Q3_Validation!$C$2,1,0)</f>
        <v>0</v>
      </c>
      <c r="J275" s="8" t="str">
        <f t="shared" si="26"/>
        <v/>
      </c>
      <c r="K275" s="5" t="str">
        <f t="shared" si="27"/>
        <v>excluded</v>
      </c>
      <c r="L275" s="5">
        <f t="shared" si="28"/>
        <v>0</v>
      </c>
      <c r="M275" s="5">
        <f t="shared" si="29"/>
        <v>0</v>
      </c>
    </row>
    <row r="276" spans="1:13">
      <c r="A276" s="5">
        <v>3006</v>
      </c>
      <c r="B276" s="5">
        <v>18</v>
      </c>
      <c r="C276" s="5" t="s">
        <v>63</v>
      </c>
      <c r="D276" s="5">
        <v>5</v>
      </c>
      <c r="E276" s="5">
        <v>0</v>
      </c>
      <c r="F276" s="8">
        <f t="shared" si="24"/>
        <v>0</v>
      </c>
      <c r="G276" s="5" t="str">
        <f>IF(COUNTIFS(Q3_SQL_Error_Concentration!$A:$A,A276,Q3_SQL_Error_Concentration!$E:$E,B276,Q3_SQL_Error_Concentration!$F:$F,C276)=0,"",SUMIFS(Q3_SQL_Error_Concentration!$I:$I,Q3_SQL_Error_Concentration!$A:$A,A276,Q3_SQL_Error_Concentration!$E:$E,B276,Q3_SQL_Error_Concentration!$F:$F,C276))</f>
        <v/>
      </c>
      <c r="H276" s="5" t="str">
        <f t="shared" si="25"/>
        <v/>
      </c>
      <c r="I276" s="5">
        <f>IF(D276&gt;=Q3_Validation!$C$2,1,0)</f>
        <v>0</v>
      </c>
      <c r="J276" s="8" t="str">
        <f t="shared" si="26"/>
        <v/>
      </c>
      <c r="K276" s="5" t="str">
        <f t="shared" si="27"/>
        <v>excluded</v>
      </c>
      <c r="L276" s="5">
        <f t="shared" si="28"/>
        <v>0</v>
      </c>
      <c r="M276" s="5">
        <f t="shared" si="29"/>
        <v>0</v>
      </c>
    </row>
    <row r="277" spans="1:13">
      <c r="A277" s="5">
        <v>3006</v>
      </c>
      <c r="B277" s="5">
        <v>18</v>
      </c>
      <c r="C277" s="5" t="s">
        <v>62</v>
      </c>
      <c r="D277" s="5">
        <v>13</v>
      </c>
      <c r="E277" s="5">
        <v>0</v>
      </c>
      <c r="F277" s="8">
        <f t="shared" si="24"/>
        <v>0</v>
      </c>
      <c r="G277" s="5" t="str">
        <f>IF(COUNTIFS(Q3_SQL_Error_Concentration!$A:$A,A277,Q3_SQL_Error_Concentration!$E:$E,B277,Q3_SQL_Error_Concentration!$F:$F,C277)=0,"",SUMIFS(Q3_SQL_Error_Concentration!$I:$I,Q3_SQL_Error_Concentration!$A:$A,A277,Q3_SQL_Error_Concentration!$E:$E,B277,Q3_SQL_Error_Concentration!$F:$F,C277))</f>
        <v/>
      </c>
      <c r="H277" s="5" t="str">
        <f t="shared" si="25"/>
        <v/>
      </c>
      <c r="I277" s="5">
        <f>IF(D277&gt;=Q3_Validation!$C$2,1,0)</f>
        <v>0</v>
      </c>
      <c r="J277" s="8" t="str">
        <f t="shared" si="26"/>
        <v/>
      </c>
      <c r="K277" s="5" t="str">
        <f t="shared" si="27"/>
        <v>excluded</v>
      </c>
      <c r="L277" s="5">
        <f t="shared" si="28"/>
        <v>0</v>
      </c>
      <c r="M277" s="5">
        <f t="shared" si="29"/>
        <v>0</v>
      </c>
    </row>
    <row r="278" spans="1:13">
      <c r="A278" s="5">
        <v>3006</v>
      </c>
      <c r="B278" s="5">
        <v>19</v>
      </c>
      <c r="C278" s="5" t="s">
        <v>63</v>
      </c>
      <c r="D278" s="5">
        <v>6</v>
      </c>
      <c r="E278" s="5">
        <v>0</v>
      </c>
      <c r="F278" s="8">
        <f t="shared" si="24"/>
        <v>0</v>
      </c>
      <c r="G278" s="5" t="str">
        <f>IF(COUNTIFS(Q3_SQL_Error_Concentration!$A:$A,A278,Q3_SQL_Error_Concentration!$E:$E,B278,Q3_SQL_Error_Concentration!$F:$F,C278)=0,"",SUMIFS(Q3_SQL_Error_Concentration!$I:$I,Q3_SQL_Error_Concentration!$A:$A,A278,Q3_SQL_Error_Concentration!$E:$E,B278,Q3_SQL_Error_Concentration!$F:$F,C278))</f>
        <v/>
      </c>
      <c r="H278" s="5" t="str">
        <f t="shared" si="25"/>
        <v/>
      </c>
      <c r="I278" s="5">
        <f>IF(D278&gt;=Q3_Validation!$C$2,1,0)</f>
        <v>0</v>
      </c>
      <c r="J278" s="8" t="str">
        <f t="shared" si="26"/>
        <v/>
      </c>
      <c r="K278" s="5" t="str">
        <f t="shared" si="27"/>
        <v>excluded</v>
      </c>
      <c r="L278" s="5">
        <f t="shared" si="28"/>
        <v>0</v>
      </c>
      <c r="M278" s="5">
        <f t="shared" si="29"/>
        <v>0</v>
      </c>
    </row>
    <row r="279" spans="1:13">
      <c r="A279" s="5">
        <v>3006</v>
      </c>
      <c r="B279" s="5">
        <v>19</v>
      </c>
      <c r="C279" s="5" t="s">
        <v>62</v>
      </c>
      <c r="D279" s="5">
        <v>18</v>
      </c>
      <c r="E279" s="5">
        <v>0</v>
      </c>
      <c r="F279" s="8">
        <f t="shared" si="24"/>
        <v>0</v>
      </c>
      <c r="G279" s="5" t="str">
        <f>IF(COUNTIFS(Q3_SQL_Error_Concentration!$A:$A,A279,Q3_SQL_Error_Concentration!$E:$E,B279,Q3_SQL_Error_Concentration!$F:$F,C279)=0,"",SUMIFS(Q3_SQL_Error_Concentration!$I:$I,Q3_SQL_Error_Concentration!$A:$A,A279,Q3_SQL_Error_Concentration!$E:$E,B279,Q3_SQL_Error_Concentration!$F:$F,C279))</f>
        <v/>
      </c>
      <c r="H279" s="5" t="str">
        <f t="shared" si="25"/>
        <v/>
      </c>
      <c r="I279" s="5">
        <f>IF(D279&gt;=Q3_Validation!$C$2,1,0)</f>
        <v>0</v>
      </c>
      <c r="J279" s="8" t="str">
        <f t="shared" si="26"/>
        <v/>
      </c>
      <c r="K279" s="5" t="str">
        <f t="shared" si="27"/>
        <v>excluded</v>
      </c>
      <c r="L279" s="5">
        <f t="shared" si="28"/>
        <v>0</v>
      </c>
      <c r="M279" s="5">
        <f t="shared" si="29"/>
        <v>0</v>
      </c>
    </row>
    <row r="280" spans="1:13">
      <c r="A280" s="5">
        <v>3006</v>
      </c>
      <c r="B280" s="5">
        <v>20</v>
      </c>
      <c r="C280" s="5" t="s">
        <v>63</v>
      </c>
      <c r="D280" s="5">
        <v>3</v>
      </c>
      <c r="E280" s="5">
        <v>0</v>
      </c>
      <c r="F280" s="8">
        <f t="shared" si="24"/>
        <v>0</v>
      </c>
      <c r="G280" s="5" t="str">
        <f>IF(COUNTIFS(Q3_SQL_Error_Concentration!$A:$A,A280,Q3_SQL_Error_Concentration!$E:$E,B280,Q3_SQL_Error_Concentration!$F:$F,C280)=0,"",SUMIFS(Q3_SQL_Error_Concentration!$I:$I,Q3_SQL_Error_Concentration!$A:$A,A280,Q3_SQL_Error_Concentration!$E:$E,B280,Q3_SQL_Error_Concentration!$F:$F,C280))</f>
        <v/>
      </c>
      <c r="H280" s="5" t="str">
        <f t="shared" si="25"/>
        <v/>
      </c>
      <c r="I280" s="5">
        <f>IF(D280&gt;=Q3_Validation!$C$2,1,0)</f>
        <v>0</v>
      </c>
      <c r="J280" s="8" t="str">
        <f t="shared" si="26"/>
        <v/>
      </c>
      <c r="K280" s="5" t="str">
        <f t="shared" si="27"/>
        <v>excluded</v>
      </c>
      <c r="L280" s="5">
        <f t="shared" si="28"/>
        <v>0</v>
      </c>
      <c r="M280" s="5">
        <f t="shared" si="29"/>
        <v>0</v>
      </c>
    </row>
    <row r="281" spans="1:13">
      <c r="A281" s="5">
        <v>3006</v>
      </c>
      <c r="B281" s="5">
        <v>20</v>
      </c>
      <c r="C281" s="5" t="s">
        <v>64</v>
      </c>
      <c r="D281" s="5">
        <v>1</v>
      </c>
      <c r="E281" s="5">
        <v>0</v>
      </c>
      <c r="F281" s="8">
        <f t="shared" si="24"/>
        <v>0</v>
      </c>
      <c r="G281" s="5" t="str">
        <f>IF(COUNTIFS(Q3_SQL_Error_Concentration!$A:$A,A281,Q3_SQL_Error_Concentration!$E:$E,B281,Q3_SQL_Error_Concentration!$F:$F,C281)=0,"",SUMIFS(Q3_SQL_Error_Concentration!$I:$I,Q3_SQL_Error_Concentration!$A:$A,A281,Q3_SQL_Error_Concentration!$E:$E,B281,Q3_SQL_Error_Concentration!$F:$F,C281))</f>
        <v/>
      </c>
      <c r="H281" s="5" t="str">
        <f t="shared" si="25"/>
        <v/>
      </c>
      <c r="I281" s="5">
        <f>IF(D281&gt;=Q3_Validation!$C$2,1,0)</f>
        <v>0</v>
      </c>
      <c r="J281" s="8" t="str">
        <f t="shared" si="26"/>
        <v/>
      </c>
      <c r="K281" s="5" t="str">
        <f t="shared" si="27"/>
        <v>excluded</v>
      </c>
      <c r="L281" s="5">
        <f t="shared" si="28"/>
        <v>0</v>
      </c>
      <c r="M281" s="5">
        <f t="shared" si="29"/>
        <v>0</v>
      </c>
    </row>
    <row r="282" spans="1:13">
      <c r="A282" s="5">
        <v>3006</v>
      </c>
      <c r="B282" s="5">
        <v>20</v>
      </c>
      <c r="C282" s="5" t="s">
        <v>62</v>
      </c>
      <c r="D282" s="5">
        <v>16</v>
      </c>
      <c r="E282" s="5">
        <v>1</v>
      </c>
      <c r="F282" s="8">
        <f t="shared" si="24"/>
        <v>6.25</v>
      </c>
      <c r="G282" s="5" t="str">
        <f>IF(COUNTIFS(Q3_SQL_Error_Concentration!$A:$A,A282,Q3_SQL_Error_Concentration!$E:$E,B282,Q3_SQL_Error_Concentration!$F:$F,C282)=0,"",SUMIFS(Q3_SQL_Error_Concentration!$I:$I,Q3_SQL_Error_Concentration!$A:$A,A282,Q3_SQL_Error_Concentration!$E:$E,B282,Q3_SQL_Error_Concentration!$F:$F,C282))</f>
        <v/>
      </c>
      <c r="H282" s="5" t="str">
        <f t="shared" si="25"/>
        <v/>
      </c>
      <c r="I282" s="5">
        <f>IF(D282&gt;=Q3_Validation!$C$2,1,0)</f>
        <v>0</v>
      </c>
      <c r="J282" s="8" t="str">
        <f t="shared" si="26"/>
        <v/>
      </c>
      <c r="K282" s="5" t="str">
        <f t="shared" si="27"/>
        <v>excluded</v>
      </c>
      <c r="L282" s="5">
        <f t="shared" si="28"/>
        <v>0</v>
      </c>
      <c r="M282" s="5">
        <f t="shared" si="29"/>
        <v>0</v>
      </c>
    </row>
    <row r="283" spans="1:13">
      <c r="A283" s="5">
        <v>3006</v>
      </c>
      <c r="B283" s="5">
        <v>21</v>
      </c>
      <c r="C283" s="5" t="s">
        <v>62</v>
      </c>
      <c r="D283" s="5">
        <v>10</v>
      </c>
      <c r="E283" s="5">
        <v>0</v>
      </c>
      <c r="F283" s="8">
        <f t="shared" si="24"/>
        <v>0</v>
      </c>
      <c r="G283" s="5" t="str">
        <f>IF(COUNTIFS(Q3_SQL_Error_Concentration!$A:$A,A283,Q3_SQL_Error_Concentration!$E:$E,B283,Q3_SQL_Error_Concentration!$F:$F,C283)=0,"",SUMIFS(Q3_SQL_Error_Concentration!$I:$I,Q3_SQL_Error_Concentration!$A:$A,A283,Q3_SQL_Error_Concentration!$E:$E,B283,Q3_SQL_Error_Concentration!$F:$F,C283))</f>
        <v/>
      </c>
      <c r="H283" s="5" t="str">
        <f t="shared" si="25"/>
        <v/>
      </c>
      <c r="I283" s="5">
        <f>IF(D283&gt;=Q3_Validation!$C$2,1,0)</f>
        <v>0</v>
      </c>
      <c r="J283" s="8" t="str">
        <f t="shared" si="26"/>
        <v/>
      </c>
      <c r="K283" s="5" t="str">
        <f t="shared" si="27"/>
        <v>excluded</v>
      </c>
      <c r="L283" s="5">
        <f t="shared" si="28"/>
        <v>0</v>
      </c>
      <c r="M283" s="5">
        <f t="shared" si="29"/>
        <v>0</v>
      </c>
    </row>
    <row r="284" spans="1:13">
      <c r="A284" s="5">
        <v>3006</v>
      </c>
      <c r="B284" s="5">
        <v>22</v>
      </c>
      <c r="C284" s="5" t="s">
        <v>63</v>
      </c>
      <c r="D284" s="5">
        <v>3</v>
      </c>
      <c r="E284" s="5">
        <v>0</v>
      </c>
      <c r="F284" s="8">
        <f t="shared" si="24"/>
        <v>0</v>
      </c>
      <c r="G284" s="5" t="str">
        <f>IF(COUNTIFS(Q3_SQL_Error_Concentration!$A:$A,A284,Q3_SQL_Error_Concentration!$E:$E,B284,Q3_SQL_Error_Concentration!$F:$F,C284)=0,"",SUMIFS(Q3_SQL_Error_Concentration!$I:$I,Q3_SQL_Error_Concentration!$A:$A,A284,Q3_SQL_Error_Concentration!$E:$E,B284,Q3_SQL_Error_Concentration!$F:$F,C284))</f>
        <v/>
      </c>
      <c r="H284" s="5" t="str">
        <f t="shared" si="25"/>
        <v/>
      </c>
      <c r="I284" s="5">
        <f>IF(D284&gt;=Q3_Validation!$C$2,1,0)</f>
        <v>0</v>
      </c>
      <c r="J284" s="8" t="str">
        <f t="shared" si="26"/>
        <v/>
      </c>
      <c r="K284" s="5" t="str">
        <f t="shared" si="27"/>
        <v>excluded</v>
      </c>
      <c r="L284" s="5">
        <f t="shared" si="28"/>
        <v>0</v>
      </c>
      <c r="M284" s="5">
        <f t="shared" si="29"/>
        <v>0</v>
      </c>
    </row>
    <row r="285" spans="1:13">
      <c r="A285" s="5">
        <v>3006</v>
      </c>
      <c r="B285" s="5">
        <v>22</v>
      </c>
      <c r="C285" s="5" t="s">
        <v>64</v>
      </c>
      <c r="D285" s="5">
        <v>1</v>
      </c>
      <c r="E285" s="5">
        <v>0</v>
      </c>
      <c r="F285" s="8">
        <f t="shared" si="24"/>
        <v>0</v>
      </c>
      <c r="G285" s="5" t="str">
        <f>IF(COUNTIFS(Q3_SQL_Error_Concentration!$A:$A,A285,Q3_SQL_Error_Concentration!$E:$E,B285,Q3_SQL_Error_Concentration!$F:$F,C285)=0,"",SUMIFS(Q3_SQL_Error_Concentration!$I:$I,Q3_SQL_Error_Concentration!$A:$A,A285,Q3_SQL_Error_Concentration!$E:$E,B285,Q3_SQL_Error_Concentration!$F:$F,C285))</f>
        <v/>
      </c>
      <c r="H285" s="5" t="str">
        <f t="shared" si="25"/>
        <v/>
      </c>
      <c r="I285" s="5">
        <f>IF(D285&gt;=Q3_Validation!$C$2,1,0)</f>
        <v>0</v>
      </c>
      <c r="J285" s="8" t="str">
        <f t="shared" si="26"/>
        <v/>
      </c>
      <c r="K285" s="5" t="str">
        <f t="shared" si="27"/>
        <v>excluded</v>
      </c>
      <c r="L285" s="5">
        <f t="shared" si="28"/>
        <v>0</v>
      </c>
      <c r="M285" s="5">
        <f t="shared" si="29"/>
        <v>0</v>
      </c>
    </row>
    <row r="286" spans="1:13">
      <c r="A286" s="5">
        <v>3006</v>
      </c>
      <c r="B286" s="5">
        <v>22</v>
      </c>
      <c r="C286" s="5" t="s">
        <v>62</v>
      </c>
      <c r="D286" s="5">
        <v>9</v>
      </c>
      <c r="E286" s="5">
        <v>0</v>
      </c>
      <c r="F286" s="8">
        <f t="shared" si="24"/>
        <v>0</v>
      </c>
      <c r="G286" s="5" t="str">
        <f>IF(COUNTIFS(Q3_SQL_Error_Concentration!$A:$A,A286,Q3_SQL_Error_Concentration!$E:$E,B286,Q3_SQL_Error_Concentration!$F:$F,C286)=0,"",SUMIFS(Q3_SQL_Error_Concentration!$I:$I,Q3_SQL_Error_Concentration!$A:$A,A286,Q3_SQL_Error_Concentration!$E:$E,B286,Q3_SQL_Error_Concentration!$F:$F,C286))</f>
        <v/>
      </c>
      <c r="H286" s="5" t="str">
        <f t="shared" si="25"/>
        <v/>
      </c>
      <c r="I286" s="5">
        <f>IF(D286&gt;=Q3_Validation!$C$2,1,0)</f>
        <v>0</v>
      </c>
      <c r="J286" s="8" t="str">
        <f t="shared" si="26"/>
        <v/>
      </c>
      <c r="K286" s="5" t="str">
        <f t="shared" si="27"/>
        <v>excluded</v>
      </c>
      <c r="L286" s="5">
        <f t="shared" si="28"/>
        <v>0</v>
      </c>
      <c r="M286" s="5">
        <f t="shared" si="29"/>
        <v>0</v>
      </c>
    </row>
    <row r="287" spans="1:13">
      <c r="A287" s="5">
        <v>3006</v>
      </c>
      <c r="B287" s="5">
        <v>23</v>
      </c>
      <c r="C287" s="5" t="s">
        <v>62</v>
      </c>
      <c r="D287" s="5">
        <v>6</v>
      </c>
      <c r="E287" s="5">
        <v>0</v>
      </c>
      <c r="F287" s="8">
        <f t="shared" si="24"/>
        <v>0</v>
      </c>
      <c r="G287" s="5" t="str">
        <f>IF(COUNTIFS(Q3_SQL_Error_Concentration!$A:$A,A287,Q3_SQL_Error_Concentration!$E:$E,B287,Q3_SQL_Error_Concentration!$F:$F,C287)=0,"",SUMIFS(Q3_SQL_Error_Concentration!$I:$I,Q3_SQL_Error_Concentration!$A:$A,A287,Q3_SQL_Error_Concentration!$E:$E,B287,Q3_SQL_Error_Concentration!$F:$F,C287))</f>
        <v/>
      </c>
      <c r="H287" s="5" t="str">
        <f t="shared" si="25"/>
        <v/>
      </c>
      <c r="I287" s="5">
        <f>IF(D287&gt;=Q3_Validation!$C$2,1,0)</f>
        <v>0</v>
      </c>
      <c r="J287" s="8" t="str">
        <f t="shared" si="26"/>
        <v/>
      </c>
      <c r="K287" s="5" t="str">
        <f t="shared" si="27"/>
        <v>excluded</v>
      </c>
      <c r="L287" s="5">
        <f t="shared" si="28"/>
        <v>0</v>
      </c>
      <c r="M287" s="5">
        <f t="shared" si="29"/>
        <v>0</v>
      </c>
    </row>
    <row r="288" spans="1:13">
      <c r="A288" s="5">
        <v>3007</v>
      </c>
      <c r="B288" s="5">
        <v>0</v>
      </c>
      <c r="C288" s="5" t="s">
        <v>63</v>
      </c>
      <c r="D288" s="5">
        <v>1</v>
      </c>
      <c r="E288" s="5">
        <v>0</v>
      </c>
      <c r="F288" s="8">
        <f t="shared" si="24"/>
        <v>0</v>
      </c>
      <c r="G288" s="5" t="str">
        <f>IF(COUNTIFS(Q3_SQL_Error_Concentration!$A:$A,A288,Q3_SQL_Error_Concentration!$E:$E,B288,Q3_SQL_Error_Concentration!$F:$F,C288)=0,"",SUMIFS(Q3_SQL_Error_Concentration!$I:$I,Q3_SQL_Error_Concentration!$A:$A,A288,Q3_SQL_Error_Concentration!$E:$E,B288,Q3_SQL_Error_Concentration!$F:$F,C288))</f>
        <v/>
      </c>
      <c r="H288" s="5" t="str">
        <f t="shared" si="25"/>
        <v/>
      </c>
      <c r="I288" s="5">
        <f>IF(D288&gt;=Q3_Validation!$C$2,1,0)</f>
        <v>0</v>
      </c>
      <c r="J288" s="8" t="str">
        <f t="shared" si="26"/>
        <v/>
      </c>
      <c r="K288" s="5" t="str">
        <f t="shared" si="27"/>
        <v>excluded</v>
      </c>
      <c r="L288" s="5">
        <f t="shared" si="28"/>
        <v>0</v>
      </c>
      <c r="M288" s="5">
        <f t="shared" si="29"/>
        <v>0</v>
      </c>
    </row>
    <row r="289" spans="1:13">
      <c r="A289" s="5">
        <v>3007</v>
      </c>
      <c r="B289" s="5">
        <v>1</v>
      </c>
      <c r="C289" s="5" t="s">
        <v>63</v>
      </c>
      <c r="D289" s="5">
        <v>3</v>
      </c>
      <c r="E289" s="5">
        <v>0</v>
      </c>
      <c r="F289" s="8">
        <f t="shared" si="24"/>
        <v>0</v>
      </c>
      <c r="G289" s="5" t="str">
        <f>IF(COUNTIFS(Q3_SQL_Error_Concentration!$A:$A,A289,Q3_SQL_Error_Concentration!$E:$E,B289,Q3_SQL_Error_Concentration!$F:$F,C289)=0,"",SUMIFS(Q3_SQL_Error_Concentration!$I:$I,Q3_SQL_Error_Concentration!$A:$A,A289,Q3_SQL_Error_Concentration!$E:$E,B289,Q3_SQL_Error_Concentration!$F:$F,C289))</f>
        <v/>
      </c>
      <c r="H289" s="5" t="str">
        <f t="shared" si="25"/>
        <v/>
      </c>
      <c r="I289" s="5">
        <f>IF(D289&gt;=Q3_Validation!$C$2,1,0)</f>
        <v>0</v>
      </c>
      <c r="J289" s="8" t="str">
        <f t="shared" si="26"/>
        <v/>
      </c>
      <c r="K289" s="5" t="str">
        <f t="shared" si="27"/>
        <v>excluded</v>
      </c>
      <c r="L289" s="5">
        <f t="shared" si="28"/>
        <v>0</v>
      </c>
      <c r="M289" s="5">
        <f t="shared" si="29"/>
        <v>0</v>
      </c>
    </row>
    <row r="290" spans="1:13">
      <c r="A290" s="5">
        <v>3007</v>
      </c>
      <c r="B290" s="5">
        <v>1</v>
      </c>
      <c r="C290" s="5" t="s">
        <v>62</v>
      </c>
      <c r="D290" s="5">
        <v>3</v>
      </c>
      <c r="E290" s="5">
        <v>0</v>
      </c>
      <c r="F290" s="8">
        <f t="shared" si="24"/>
        <v>0</v>
      </c>
      <c r="G290" s="5" t="str">
        <f>IF(COUNTIFS(Q3_SQL_Error_Concentration!$A:$A,A290,Q3_SQL_Error_Concentration!$E:$E,B290,Q3_SQL_Error_Concentration!$F:$F,C290)=0,"",SUMIFS(Q3_SQL_Error_Concentration!$I:$I,Q3_SQL_Error_Concentration!$A:$A,A290,Q3_SQL_Error_Concentration!$E:$E,B290,Q3_SQL_Error_Concentration!$F:$F,C290))</f>
        <v/>
      </c>
      <c r="H290" s="5" t="str">
        <f t="shared" si="25"/>
        <v/>
      </c>
      <c r="I290" s="5">
        <f>IF(D290&gt;=Q3_Validation!$C$2,1,0)</f>
        <v>0</v>
      </c>
      <c r="J290" s="8" t="str">
        <f t="shared" si="26"/>
        <v/>
      </c>
      <c r="K290" s="5" t="str">
        <f t="shared" si="27"/>
        <v>excluded</v>
      </c>
      <c r="L290" s="5">
        <f t="shared" si="28"/>
        <v>0</v>
      </c>
      <c r="M290" s="5">
        <f t="shared" si="29"/>
        <v>0</v>
      </c>
    </row>
    <row r="291" spans="1:13">
      <c r="A291" s="5">
        <v>3007</v>
      </c>
      <c r="B291" s="5">
        <v>2</v>
      </c>
      <c r="C291" s="5" t="s">
        <v>63</v>
      </c>
      <c r="D291" s="5">
        <v>1</v>
      </c>
      <c r="E291" s="5">
        <v>0</v>
      </c>
      <c r="F291" s="8">
        <f t="shared" si="24"/>
        <v>0</v>
      </c>
      <c r="G291" s="5" t="str">
        <f>IF(COUNTIFS(Q3_SQL_Error_Concentration!$A:$A,A291,Q3_SQL_Error_Concentration!$E:$E,B291,Q3_SQL_Error_Concentration!$F:$F,C291)=0,"",SUMIFS(Q3_SQL_Error_Concentration!$I:$I,Q3_SQL_Error_Concentration!$A:$A,A291,Q3_SQL_Error_Concentration!$E:$E,B291,Q3_SQL_Error_Concentration!$F:$F,C291))</f>
        <v/>
      </c>
      <c r="H291" s="5" t="str">
        <f t="shared" si="25"/>
        <v/>
      </c>
      <c r="I291" s="5">
        <f>IF(D291&gt;=Q3_Validation!$C$2,1,0)</f>
        <v>0</v>
      </c>
      <c r="J291" s="8" t="str">
        <f t="shared" si="26"/>
        <v/>
      </c>
      <c r="K291" s="5" t="str">
        <f t="shared" si="27"/>
        <v>excluded</v>
      </c>
      <c r="L291" s="5">
        <f t="shared" si="28"/>
        <v>0</v>
      </c>
      <c r="M291" s="5">
        <f t="shared" si="29"/>
        <v>0</v>
      </c>
    </row>
    <row r="292" spans="1:13">
      <c r="A292" s="5">
        <v>3007</v>
      </c>
      <c r="B292" s="5">
        <v>2</v>
      </c>
      <c r="C292" s="5" t="s">
        <v>64</v>
      </c>
      <c r="D292" s="5">
        <v>1</v>
      </c>
      <c r="E292" s="5">
        <v>0</v>
      </c>
      <c r="F292" s="8">
        <f t="shared" si="24"/>
        <v>0</v>
      </c>
      <c r="G292" s="5" t="str">
        <f>IF(COUNTIFS(Q3_SQL_Error_Concentration!$A:$A,A292,Q3_SQL_Error_Concentration!$E:$E,B292,Q3_SQL_Error_Concentration!$F:$F,C292)=0,"",SUMIFS(Q3_SQL_Error_Concentration!$I:$I,Q3_SQL_Error_Concentration!$A:$A,A292,Q3_SQL_Error_Concentration!$E:$E,B292,Q3_SQL_Error_Concentration!$F:$F,C292))</f>
        <v/>
      </c>
      <c r="H292" s="5" t="str">
        <f t="shared" si="25"/>
        <v/>
      </c>
      <c r="I292" s="5">
        <f>IF(D292&gt;=Q3_Validation!$C$2,1,0)</f>
        <v>0</v>
      </c>
      <c r="J292" s="8" t="str">
        <f t="shared" si="26"/>
        <v/>
      </c>
      <c r="K292" s="5" t="str">
        <f t="shared" si="27"/>
        <v>excluded</v>
      </c>
      <c r="L292" s="5">
        <f t="shared" si="28"/>
        <v>0</v>
      </c>
      <c r="M292" s="5">
        <f t="shared" si="29"/>
        <v>0</v>
      </c>
    </row>
    <row r="293" spans="1:13">
      <c r="A293" s="5">
        <v>3007</v>
      </c>
      <c r="B293" s="5">
        <v>2</v>
      </c>
      <c r="C293" s="5" t="s">
        <v>62</v>
      </c>
      <c r="D293" s="5">
        <v>2</v>
      </c>
      <c r="E293" s="5">
        <v>0</v>
      </c>
      <c r="F293" s="8">
        <f t="shared" si="24"/>
        <v>0</v>
      </c>
      <c r="G293" s="5" t="str">
        <f>IF(COUNTIFS(Q3_SQL_Error_Concentration!$A:$A,A293,Q3_SQL_Error_Concentration!$E:$E,B293,Q3_SQL_Error_Concentration!$F:$F,C293)=0,"",SUMIFS(Q3_SQL_Error_Concentration!$I:$I,Q3_SQL_Error_Concentration!$A:$A,A293,Q3_SQL_Error_Concentration!$E:$E,B293,Q3_SQL_Error_Concentration!$F:$F,C293))</f>
        <v/>
      </c>
      <c r="H293" s="5" t="str">
        <f t="shared" si="25"/>
        <v/>
      </c>
      <c r="I293" s="5">
        <f>IF(D293&gt;=Q3_Validation!$C$2,1,0)</f>
        <v>0</v>
      </c>
      <c r="J293" s="8" t="str">
        <f t="shared" si="26"/>
        <v/>
      </c>
      <c r="K293" s="5" t="str">
        <f t="shared" si="27"/>
        <v>excluded</v>
      </c>
      <c r="L293" s="5">
        <f t="shared" si="28"/>
        <v>0</v>
      </c>
      <c r="M293" s="5">
        <f t="shared" si="29"/>
        <v>0</v>
      </c>
    </row>
    <row r="294" spans="1:13">
      <c r="A294" s="5">
        <v>3007</v>
      </c>
      <c r="B294" s="5">
        <v>3</v>
      </c>
      <c r="C294" s="5" t="s">
        <v>62</v>
      </c>
      <c r="D294" s="5">
        <v>3</v>
      </c>
      <c r="E294" s="5">
        <v>0</v>
      </c>
      <c r="F294" s="8">
        <f t="shared" si="24"/>
        <v>0</v>
      </c>
      <c r="G294" s="5" t="str">
        <f>IF(COUNTIFS(Q3_SQL_Error_Concentration!$A:$A,A294,Q3_SQL_Error_Concentration!$E:$E,B294,Q3_SQL_Error_Concentration!$F:$F,C294)=0,"",SUMIFS(Q3_SQL_Error_Concentration!$I:$I,Q3_SQL_Error_Concentration!$A:$A,A294,Q3_SQL_Error_Concentration!$E:$E,B294,Q3_SQL_Error_Concentration!$F:$F,C294))</f>
        <v/>
      </c>
      <c r="H294" s="5" t="str">
        <f t="shared" si="25"/>
        <v/>
      </c>
      <c r="I294" s="5">
        <f>IF(D294&gt;=Q3_Validation!$C$2,1,0)</f>
        <v>0</v>
      </c>
      <c r="J294" s="8" t="str">
        <f t="shared" si="26"/>
        <v/>
      </c>
      <c r="K294" s="5" t="str">
        <f t="shared" si="27"/>
        <v>excluded</v>
      </c>
      <c r="L294" s="5">
        <f t="shared" si="28"/>
        <v>0</v>
      </c>
      <c r="M294" s="5">
        <f t="shared" si="29"/>
        <v>0</v>
      </c>
    </row>
    <row r="295" spans="1:13">
      <c r="A295" s="5">
        <v>3007</v>
      </c>
      <c r="B295" s="5">
        <v>4</v>
      </c>
      <c r="C295" s="5" t="s">
        <v>63</v>
      </c>
      <c r="D295" s="5">
        <v>2</v>
      </c>
      <c r="E295" s="5">
        <v>0</v>
      </c>
      <c r="F295" s="8">
        <f t="shared" si="24"/>
        <v>0</v>
      </c>
      <c r="G295" s="5" t="str">
        <f>IF(COUNTIFS(Q3_SQL_Error_Concentration!$A:$A,A295,Q3_SQL_Error_Concentration!$E:$E,B295,Q3_SQL_Error_Concentration!$F:$F,C295)=0,"",SUMIFS(Q3_SQL_Error_Concentration!$I:$I,Q3_SQL_Error_Concentration!$A:$A,A295,Q3_SQL_Error_Concentration!$E:$E,B295,Q3_SQL_Error_Concentration!$F:$F,C295))</f>
        <v/>
      </c>
      <c r="H295" s="5" t="str">
        <f t="shared" si="25"/>
        <v/>
      </c>
      <c r="I295" s="5">
        <f>IF(D295&gt;=Q3_Validation!$C$2,1,0)</f>
        <v>0</v>
      </c>
      <c r="J295" s="8" t="str">
        <f t="shared" si="26"/>
        <v/>
      </c>
      <c r="K295" s="5" t="str">
        <f t="shared" si="27"/>
        <v>excluded</v>
      </c>
      <c r="L295" s="5">
        <f t="shared" si="28"/>
        <v>0</v>
      </c>
      <c r="M295" s="5">
        <f t="shared" si="29"/>
        <v>0</v>
      </c>
    </row>
    <row r="296" spans="1:13">
      <c r="A296" s="5">
        <v>3007</v>
      </c>
      <c r="B296" s="5">
        <v>4</v>
      </c>
      <c r="C296" s="5" t="s">
        <v>62</v>
      </c>
      <c r="D296" s="5">
        <v>2</v>
      </c>
      <c r="E296" s="5">
        <v>0</v>
      </c>
      <c r="F296" s="8">
        <f t="shared" si="24"/>
        <v>0</v>
      </c>
      <c r="G296" s="5" t="str">
        <f>IF(COUNTIFS(Q3_SQL_Error_Concentration!$A:$A,A296,Q3_SQL_Error_Concentration!$E:$E,B296,Q3_SQL_Error_Concentration!$F:$F,C296)=0,"",SUMIFS(Q3_SQL_Error_Concentration!$I:$I,Q3_SQL_Error_Concentration!$A:$A,A296,Q3_SQL_Error_Concentration!$E:$E,B296,Q3_SQL_Error_Concentration!$F:$F,C296))</f>
        <v/>
      </c>
      <c r="H296" s="5" t="str">
        <f t="shared" si="25"/>
        <v/>
      </c>
      <c r="I296" s="5">
        <f>IF(D296&gt;=Q3_Validation!$C$2,1,0)</f>
        <v>0</v>
      </c>
      <c r="J296" s="8" t="str">
        <f t="shared" si="26"/>
        <v/>
      </c>
      <c r="K296" s="5" t="str">
        <f t="shared" si="27"/>
        <v>excluded</v>
      </c>
      <c r="L296" s="5">
        <f t="shared" si="28"/>
        <v>0</v>
      </c>
      <c r="M296" s="5">
        <f t="shared" si="29"/>
        <v>0</v>
      </c>
    </row>
    <row r="297" spans="1:13">
      <c r="A297" s="5">
        <v>3007</v>
      </c>
      <c r="B297" s="5">
        <v>5</v>
      </c>
      <c r="C297" s="5" t="s">
        <v>63</v>
      </c>
      <c r="D297" s="5">
        <v>2</v>
      </c>
      <c r="E297" s="5">
        <v>0</v>
      </c>
      <c r="F297" s="8">
        <f t="shared" si="24"/>
        <v>0</v>
      </c>
      <c r="G297" s="5" t="str">
        <f>IF(COUNTIFS(Q3_SQL_Error_Concentration!$A:$A,A297,Q3_SQL_Error_Concentration!$E:$E,B297,Q3_SQL_Error_Concentration!$F:$F,C297)=0,"",SUMIFS(Q3_SQL_Error_Concentration!$I:$I,Q3_SQL_Error_Concentration!$A:$A,A297,Q3_SQL_Error_Concentration!$E:$E,B297,Q3_SQL_Error_Concentration!$F:$F,C297))</f>
        <v/>
      </c>
      <c r="H297" s="5" t="str">
        <f t="shared" si="25"/>
        <v/>
      </c>
      <c r="I297" s="5">
        <f>IF(D297&gt;=Q3_Validation!$C$2,1,0)</f>
        <v>0</v>
      </c>
      <c r="J297" s="8" t="str">
        <f t="shared" si="26"/>
        <v/>
      </c>
      <c r="K297" s="5" t="str">
        <f t="shared" si="27"/>
        <v>excluded</v>
      </c>
      <c r="L297" s="5">
        <f t="shared" si="28"/>
        <v>0</v>
      </c>
      <c r="M297" s="5">
        <f t="shared" si="29"/>
        <v>0</v>
      </c>
    </row>
    <row r="298" spans="1:13">
      <c r="A298" s="5">
        <v>3007</v>
      </c>
      <c r="B298" s="5">
        <v>5</v>
      </c>
      <c r="C298" s="5" t="s">
        <v>62</v>
      </c>
      <c r="D298" s="5">
        <v>3</v>
      </c>
      <c r="E298" s="5">
        <v>0</v>
      </c>
      <c r="F298" s="8">
        <f t="shared" si="24"/>
        <v>0</v>
      </c>
      <c r="G298" s="5" t="str">
        <f>IF(COUNTIFS(Q3_SQL_Error_Concentration!$A:$A,A298,Q3_SQL_Error_Concentration!$E:$E,B298,Q3_SQL_Error_Concentration!$F:$F,C298)=0,"",SUMIFS(Q3_SQL_Error_Concentration!$I:$I,Q3_SQL_Error_Concentration!$A:$A,A298,Q3_SQL_Error_Concentration!$E:$E,B298,Q3_SQL_Error_Concentration!$F:$F,C298))</f>
        <v/>
      </c>
      <c r="H298" s="5" t="str">
        <f t="shared" si="25"/>
        <v/>
      </c>
      <c r="I298" s="5">
        <f>IF(D298&gt;=Q3_Validation!$C$2,1,0)</f>
        <v>0</v>
      </c>
      <c r="J298" s="8" t="str">
        <f t="shared" si="26"/>
        <v/>
      </c>
      <c r="K298" s="5" t="str">
        <f t="shared" si="27"/>
        <v>excluded</v>
      </c>
      <c r="L298" s="5">
        <f t="shared" si="28"/>
        <v>0</v>
      </c>
      <c r="M298" s="5">
        <f t="shared" si="29"/>
        <v>0</v>
      </c>
    </row>
    <row r="299" spans="1:13">
      <c r="A299" s="5">
        <v>3007</v>
      </c>
      <c r="B299" s="5">
        <v>6</v>
      </c>
      <c r="C299" s="5" t="s">
        <v>63</v>
      </c>
      <c r="D299" s="5">
        <v>7</v>
      </c>
      <c r="E299" s="5">
        <v>0</v>
      </c>
      <c r="F299" s="8">
        <f t="shared" si="24"/>
        <v>0</v>
      </c>
      <c r="G299" s="5" t="str">
        <f>IF(COUNTIFS(Q3_SQL_Error_Concentration!$A:$A,A299,Q3_SQL_Error_Concentration!$E:$E,B299,Q3_SQL_Error_Concentration!$F:$F,C299)=0,"",SUMIFS(Q3_SQL_Error_Concentration!$I:$I,Q3_SQL_Error_Concentration!$A:$A,A299,Q3_SQL_Error_Concentration!$E:$E,B299,Q3_SQL_Error_Concentration!$F:$F,C299))</f>
        <v/>
      </c>
      <c r="H299" s="5" t="str">
        <f t="shared" si="25"/>
        <v/>
      </c>
      <c r="I299" s="5">
        <f>IF(D299&gt;=Q3_Validation!$C$2,1,0)</f>
        <v>0</v>
      </c>
      <c r="J299" s="8" t="str">
        <f t="shared" si="26"/>
        <v/>
      </c>
      <c r="K299" s="5" t="str">
        <f t="shared" si="27"/>
        <v>excluded</v>
      </c>
      <c r="L299" s="5">
        <f t="shared" si="28"/>
        <v>0</v>
      </c>
      <c r="M299" s="5">
        <f t="shared" si="29"/>
        <v>0</v>
      </c>
    </row>
    <row r="300" spans="1:13">
      <c r="A300" s="5">
        <v>3007</v>
      </c>
      <c r="B300" s="5">
        <v>6</v>
      </c>
      <c r="C300" s="5" t="s">
        <v>64</v>
      </c>
      <c r="D300" s="5">
        <v>1</v>
      </c>
      <c r="E300" s="5">
        <v>0</v>
      </c>
      <c r="F300" s="8">
        <f t="shared" si="24"/>
        <v>0</v>
      </c>
      <c r="G300" s="5" t="str">
        <f>IF(COUNTIFS(Q3_SQL_Error_Concentration!$A:$A,A300,Q3_SQL_Error_Concentration!$E:$E,B300,Q3_SQL_Error_Concentration!$F:$F,C300)=0,"",SUMIFS(Q3_SQL_Error_Concentration!$I:$I,Q3_SQL_Error_Concentration!$A:$A,A300,Q3_SQL_Error_Concentration!$E:$E,B300,Q3_SQL_Error_Concentration!$F:$F,C300))</f>
        <v/>
      </c>
      <c r="H300" s="5" t="str">
        <f t="shared" si="25"/>
        <v/>
      </c>
      <c r="I300" s="5">
        <f>IF(D300&gt;=Q3_Validation!$C$2,1,0)</f>
        <v>0</v>
      </c>
      <c r="J300" s="8" t="str">
        <f t="shared" si="26"/>
        <v/>
      </c>
      <c r="K300" s="5" t="str">
        <f t="shared" si="27"/>
        <v>excluded</v>
      </c>
      <c r="L300" s="5">
        <f t="shared" si="28"/>
        <v>0</v>
      </c>
      <c r="M300" s="5">
        <f t="shared" si="29"/>
        <v>0</v>
      </c>
    </row>
    <row r="301" spans="1:13">
      <c r="A301" s="5">
        <v>3007</v>
      </c>
      <c r="B301" s="5">
        <v>6</v>
      </c>
      <c r="C301" s="5" t="s">
        <v>62</v>
      </c>
      <c r="D301" s="5">
        <v>7</v>
      </c>
      <c r="E301" s="5">
        <v>0</v>
      </c>
      <c r="F301" s="8">
        <f t="shared" si="24"/>
        <v>0</v>
      </c>
      <c r="G301" s="5" t="str">
        <f>IF(COUNTIFS(Q3_SQL_Error_Concentration!$A:$A,A301,Q3_SQL_Error_Concentration!$E:$E,B301,Q3_SQL_Error_Concentration!$F:$F,C301)=0,"",SUMIFS(Q3_SQL_Error_Concentration!$I:$I,Q3_SQL_Error_Concentration!$A:$A,A301,Q3_SQL_Error_Concentration!$E:$E,B301,Q3_SQL_Error_Concentration!$F:$F,C301))</f>
        <v/>
      </c>
      <c r="H301" s="5" t="str">
        <f t="shared" si="25"/>
        <v/>
      </c>
      <c r="I301" s="5">
        <f>IF(D301&gt;=Q3_Validation!$C$2,1,0)</f>
        <v>0</v>
      </c>
      <c r="J301" s="8" t="str">
        <f t="shared" si="26"/>
        <v/>
      </c>
      <c r="K301" s="5" t="str">
        <f t="shared" si="27"/>
        <v>excluded</v>
      </c>
      <c r="L301" s="5">
        <f t="shared" si="28"/>
        <v>0</v>
      </c>
      <c r="M301" s="5">
        <f t="shared" si="29"/>
        <v>0</v>
      </c>
    </row>
    <row r="302" spans="1:13">
      <c r="A302" s="5">
        <v>3007</v>
      </c>
      <c r="B302" s="5">
        <v>7</v>
      </c>
      <c r="C302" s="5" t="s">
        <v>63</v>
      </c>
      <c r="D302" s="5">
        <v>7</v>
      </c>
      <c r="E302" s="5">
        <v>0</v>
      </c>
      <c r="F302" s="8">
        <f t="shared" si="24"/>
        <v>0</v>
      </c>
      <c r="G302" s="5" t="str">
        <f>IF(COUNTIFS(Q3_SQL_Error_Concentration!$A:$A,A302,Q3_SQL_Error_Concentration!$E:$E,B302,Q3_SQL_Error_Concentration!$F:$F,C302)=0,"",SUMIFS(Q3_SQL_Error_Concentration!$I:$I,Q3_SQL_Error_Concentration!$A:$A,A302,Q3_SQL_Error_Concentration!$E:$E,B302,Q3_SQL_Error_Concentration!$F:$F,C302))</f>
        <v/>
      </c>
      <c r="H302" s="5" t="str">
        <f t="shared" si="25"/>
        <v/>
      </c>
      <c r="I302" s="5">
        <f>IF(D302&gt;=Q3_Validation!$C$2,1,0)</f>
        <v>0</v>
      </c>
      <c r="J302" s="8" t="str">
        <f t="shared" si="26"/>
        <v/>
      </c>
      <c r="K302" s="5" t="str">
        <f t="shared" si="27"/>
        <v>excluded</v>
      </c>
      <c r="L302" s="5">
        <f t="shared" si="28"/>
        <v>0</v>
      </c>
      <c r="M302" s="5">
        <f t="shared" si="29"/>
        <v>0</v>
      </c>
    </row>
    <row r="303" spans="1:13">
      <c r="A303" s="5">
        <v>3007</v>
      </c>
      <c r="B303" s="5">
        <v>7</v>
      </c>
      <c r="C303" s="5" t="s">
        <v>62</v>
      </c>
      <c r="D303" s="5">
        <v>9</v>
      </c>
      <c r="E303" s="5">
        <v>0</v>
      </c>
      <c r="F303" s="8">
        <f t="shared" si="24"/>
        <v>0</v>
      </c>
      <c r="G303" s="5" t="str">
        <f>IF(COUNTIFS(Q3_SQL_Error_Concentration!$A:$A,A303,Q3_SQL_Error_Concentration!$E:$E,B303,Q3_SQL_Error_Concentration!$F:$F,C303)=0,"",SUMIFS(Q3_SQL_Error_Concentration!$I:$I,Q3_SQL_Error_Concentration!$A:$A,A303,Q3_SQL_Error_Concentration!$E:$E,B303,Q3_SQL_Error_Concentration!$F:$F,C303))</f>
        <v/>
      </c>
      <c r="H303" s="5" t="str">
        <f t="shared" si="25"/>
        <v/>
      </c>
      <c r="I303" s="5">
        <f>IF(D303&gt;=Q3_Validation!$C$2,1,0)</f>
        <v>0</v>
      </c>
      <c r="J303" s="8" t="str">
        <f t="shared" si="26"/>
        <v/>
      </c>
      <c r="K303" s="5" t="str">
        <f t="shared" si="27"/>
        <v>excluded</v>
      </c>
      <c r="L303" s="5">
        <f t="shared" si="28"/>
        <v>0</v>
      </c>
      <c r="M303" s="5">
        <f t="shared" si="29"/>
        <v>0</v>
      </c>
    </row>
    <row r="304" spans="1:13">
      <c r="A304" s="5">
        <v>3007</v>
      </c>
      <c r="B304" s="5">
        <v>8</v>
      </c>
      <c r="C304" s="5" t="s">
        <v>63</v>
      </c>
      <c r="D304" s="5">
        <v>7</v>
      </c>
      <c r="E304" s="5">
        <v>0</v>
      </c>
      <c r="F304" s="8">
        <f t="shared" si="24"/>
        <v>0</v>
      </c>
      <c r="G304" s="5" t="str">
        <f>IF(COUNTIFS(Q3_SQL_Error_Concentration!$A:$A,A304,Q3_SQL_Error_Concentration!$E:$E,B304,Q3_SQL_Error_Concentration!$F:$F,C304)=0,"",SUMIFS(Q3_SQL_Error_Concentration!$I:$I,Q3_SQL_Error_Concentration!$A:$A,A304,Q3_SQL_Error_Concentration!$E:$E,B304,Q3_SQL_Error_Concentration!$F:$F,C304))</f>
        <v/>
      </c>
      <c r="H304" s="5" t="str">
        <f t="shared" si="25"/>
        <v/>
      </c>
      <c r="I304" s="5">
        <f>IF(D304&gt;=Q3_Validation!$C$2,1,0)</f>
        <v>0</v>
      </c>
      <c r="J304" s="8" t="str">
        <f t="shared" si="26"/>
        <v/>
      </c>
      <c r="K304" s="5" t="str">
        <f t="shared" si="27"/>
        <v>excluded</v>
      </c>
      <c r="L304" s="5">
        <f t="shared" si="28"/>
        <v>0</v>
      </c>
      <c r="M304" s="5">
        <f t="shared" si="29"/>
        <v>0</v>
      </c>
    </row>
    <row r="305" spans="1:13">
      <c r="A305" s="5">
        <v>3007</v>
      </c>
      <c r="B305" s="5">
        <v>8</v>
      </c>
      <c r="C305" s="5" t="s">
        <v>64</v>
      </c>
      <c r="D305" s="5">
        <v>1</v>
      </c>
      <c r="E305" s="5">
        <v>0</v>
      </c>
      <c r="F305" s="8">
        <f t="shared" si="24"/>
        <v>0</v>
      </c>
      <c r="G305" s="5" t="str">
        <f>IF(COUNTIFS(Q3_SQL_Error_Concentration!$A:$A,A305,Q3_SQL_Error_Concentration!$E:$E,B305,Q3_SQL_Error_Concentration!$F:$F,C305)=0,"",SUMIFS(Q3_SQL_Error_Concentration!$I:$I,Q3_SQL_Error_Concentration!$A:$A,A305,Q3_SQL_Error_Concentration!$E:$E,B305,Q3_SQL_Error_Concentration!$F:$F,C305))</f>
        <v/>
      </c>
      <c r="H305" s="5" t="str">
        <f t="shared" si="25"/>
        <v/>
      </c>
      <c r="I305" s="5">
        <f>IF(D305&gt;=Q3_Validation!$C$2,1,0)</f>
        <v>0</v>
      </c>
      <c r="J305" s="8" t="str">
        <f t="shared" si="26"/>
        <v/>
      </c>
      <c r="K305" s="5" t="str">
        <f t="shared" si="27"/>
        <v>excluded</v>
      </c>
      <c r="L305" s="5">
        <f t="shared" si="28"/>
        <v>0</v>
      </c>
      <c r="M305" s="5">
        <f t="shared" si="29"/>
        <v>0</v>
      </c>
    </row>
    <row r="306" spans="1:13">
      <c r="A306" s="5">
        <v>3007</v>
      </c>
      <c r="B306" s="5">
        <v>8</v>
      </c>
      <c r="C306" s="5" t="s">
        <v>62</v>
      </c>
      <c r="D306" s="5">
        <v>9</v>
      </c>
      <c r="E306" s="5">
        <v>0</v>
      </c>
      <c r="F306" s="8">
        <f t="shared" si="24"/>
        <v>0</v>
      </c>
      <c r="G306" s="5" t="str">
        <f>IF(COUNTIFS(Q3_SQL_Error_Concentration!$A:$A,A306,Q3_SQL_Error_Concentration!$E:$E,B306,Q3_SQL_Error_Concentration!$F:$F,C306)=0,"",SUMIFS(Q3_SQL_Error_Concentration!$I:$I,Q3_SQL_Error_Concentration!$A:$A,A306,Q3_SQL_Error_Concentration!$E:$E,B306,Q3_SQL_Error_Concentration!$F:$F,C306))</f>
        <v/>
      </c>
      <c r="H306" s="5" t="str">
        <f t="shared" si="25"/>
        <v/>
      </c>
      <c r="I306" s="5">
        <f>IF(D306&gt;=Q3_Validation!$C$2,1,0)</f>
        <v>0</v>
      </c>
      <c r="J306" s="8" t="str">
        <f t="shared" si="26"/>
        <v/>
      </c>
      <c r="K306" s="5" t="str">
        <f t="shared" si="27"/>
        <v>excluded</v>
      </c>
      <c r="L306" s="5">
        <f t="shared" si="28"/>
        <v>0</v>
      </c>
      <c r="M306" s="5">
        <f t="shared" si="29"/>
        <v>0</v>
      </c>
    </row>
    <row r="307" spans="1:13">
      <c r="A307" s="5">
        <v>3007</v>
      </c>
      <c r="B307" s="5">
        <v>9</v>
      </c>
      <c r="C307" s="5" t="s">
        <v>63</v>
      </c>
      <c r="D307" s="5">
        <v>4</v>
      </c>
      <c r="E307" s="5">
        <v>0</v>
      </c>
      <c r="F307" s="8">
        <f t="shared" si="24"/>
        <v>0</v>
      </c>
      <c r="G307" s="5" t="str">
        <f>IF(COUNTIFS(Q3_SQL_Error_Concentration!$A:$A,A307,Q3_SQL_Error_Concentration!$E:$E,B307,Q3_SQL_Error_Concentration!$F:$F,C307)=0,"",SUMIFS(Q3_SQL_Error_Concentration!$I:$I,Q3_SQL_Error_Concentration!$A:$A,A307,Q3_SQL_Error_Concentration!$E:$E,B307,Q3_SQL_Error_Concentration!$F:$F,C307))</f>
        <v/>
      </c>
      <c r="H307" s="5" t="str">
        <f t="shared" si="25"/>
        <v/>
      </c>
      <c r="I307" s="5">
        <f>IF(D307&gt;=Q3_Validation!$C$2,1,0)</f>
        <v>0</v>
      </c>
      <c r="J307" s="8" t="str">
        <f t="shared" si="26"/>
        <v/>
      </c>
      <c r="K307" s="5" t="str">
        <f t="shared" si="27"/>
        <v>excluded</v>
      </c>
      <c r="L307" s="5">
        <f t="shared" si="28"/>
        <v>0</v>
      </c>
      <c r="M307" s="5">
        <f t="shared" si="29"/>
        <v>0</v>
      </c>
    </row>
    <row r="308" spans="1:13">
      <c r="A308" s="5">
        <v>3007</v>
      </c>
      <c r="B308" s="5">
        <v>9</v>
      </c>
      <c r="C308" s="5" t="s">
        <v>64</v>
      </c>
      <c r="D308" s="5">
        <v>1</v>
      </c>
      <c r="E308" s="5">
        <v>0</v>
      </c>
      <c r="F308" s="8">
        <f t="shared" si="24"/>
        <v>0</v>
      </c>
      <c r="G308" s="5" t="str">
        <f>IF(COUNTIFS(Q3_SQL_Error_Concentration!$A:$A,A308,Q3_SQL_Error_Concentration!$E:$E,B308,Q3_SQL_Error_Concentration!$F:$F,C308)=0,"",SUMIFS(Q3_SQL_Error_Concentration!$I:$I,Q3_SQL_Error_Concentration!$A:$A,A308,Q3_SQL_Error_Concentration!$E:$E,B308,Q3_SQL_Error_Concentration!$F:$F,C308))</f>
        <v/>
      </c>
      <c r="H308" s="5" t="str">
        <f t="shared" si="25"/>
        <v/>
      </c>
      <c r="I308" s="5">
        <f>IF(D308&gt;=Q3_Validation!$C$2,1,0)</f>
        <v>0</v>
      </c>
      <c r="J308" s="8" t="str">
        <f t="shared" si="26"/>
        <v/>
      </c>
      <c r="K308" s="5" t="str">
        <f t="shared" si="27"/>
        <v>excluded</v>
      </c>
      <c r="L308" s="5">
        <f t="shared" si="28"/>
        <v>0</v>
      </c>
      <c r="M308" s="5">
        <f t="shared" si="29"/>
        <v>0</v>
      </c>
    </row>
    <row r="309" spans="1:13">
      <c r="A309" s="5">
        <v>3007</v>
      </c>
      <c r="B309" s="5">
        <v>9</v>
      </c>
      <c r="C309" s="5" t="s">
        <v>62</v>
      </c>
      <c r="D309" s="5">
        <v>9</v>
      </c>
      <c r="E309" s="5">
        <v>0</v>
      </c>
      <c r="F309" s="8">
        <f t="shared" si="24"/>
        <v>0</v>
      </c>
      <c r="G309" s="5" t="str">
        <f>IF(COUNTIFS(Q3_SQL_Error_Concentration!$A:$A,A309,Q3_SQL_Error_Concentration!$E:$E,B309,Q3_SQL_Error_Concentration!$F:$F,C309)=0,"",SUMIFS(Q3_SQL_Error_Concentration!$I:$I,Q3_SQL_Error_Concentration!$A:$A,A309,Q3_SQL_Error_Concentration!$E:$E,B309,Q3_SQL_Error_Concentration!$F:$F,C309))</f>
        <v/>
      </c>
      <c r="H309" s="5" t="str">
        <f t="shared" si="25"/>
        <v/>
      </c>
      <c r="I309" s="5">
        <f>IF(D309&gt;=Q3_Validation!$C$2,1,0)</f>
        <v>0</v>
      </c>
      <c r="J309" s="8" t="str">
        <f t="shared" si="26"/>
        <v/>
      </c>
      <c r="K309" s="5" t="str">
        <f t="shared" si="27"/>
        <v>excluded</v>
      </c>
      <c r="L309" s="5">
        <f t="shared" si="28"/>
        <v>0</v>
      </c>
      <c r="M309" s="5">
        <f t="shared" si="29"/>
        <v>0</v>
      </c>
    </row>
    <row r="310" spans="1:13">
      <c r="A310" s="5">
        <v>3007</v>
      </c>
      <c r="B310" s="5">
        <v>10</v>
      </c>
      <c r="C310" s="5" t="s">
        <v>63</v>
      </c>
      <c r="D310" s="5">
        <v>11</v>
      </c>
      <c r="E310" s="5">
        <v>0</v>
      </c>
      <c r="F310" s="8">
        <f t="shared" si="24"/>
        <v>0</v>
      </c>
      <c r="G310" s="5" t="str">
        <f>IF(COUNTIFS(Q3_SQL_Error_Concentration!$A:$A,A310,Q3_SQL_Error_Concentration!$E:$E,B310,Q3_SQL_Error_Concentration!$F:$F,C310)=0,"",SUMIFS(Q3_SQL_Error_Concentration!$I:$I,Q3_SQL_Error_Concentration!$A:$A,A310,Q3_SQL_Error_Concentration!$E:$E,B310,Q3_SQL_Error_Concentration!$F:$F,C310))</f>
        <v/>
      </c>
      <c r="H310" s="5" t="str">
        <f t="shared" si="25"/>
        <v/>
      </c>
      <c r="I310" s="5">
        <f>IF(D310&gt;=Q3_Validation!$C$2,1,0)</f>
        <v>0</v>
      </c>
      <c r="J310" s="8" t="str">
        <f t="shared" si="26"/>
        <v/>
      </c>
      <c r="K310" s="5" t="str">
        <f t="shared" si="27"/>
        <v>excluded</v>
      </c>
      <c r="L310" s="5">
        <f t="shared" si="28"/>
        <v>0</v>
      </c>
      <c r="M310" s="5">
        <f t="shared" si="29"/>
        <v>0</v>
      </c>
    </row>
    <row r="311" spans="1:13">
      <c r="A311" s="5">
        <v>3007</v>
      </c>
      <c r="B311" s="5">
        <v>10</v>
      </c>
      <c r="C311" s="5" t="s">
        <v>62</v>
      </c>
      <c r="D311" s="5">
        <v>14</v>
      </c>
      <c r="E311" s="5">
        <v>0</v>
      </c>
      <c r="F311" s="8">
        <f t="shared" si="24"/>
        <v>0</v>
      </c>
      <c r="G311" s="5" t="str">
        <f>IF(COUNTIFS(Q3_SQL_Error_Concentration!$A:$A,A311,Q3_SQL_Error_Concentration!$E:$E,B311,Q3_SQL_Error_Concentration!$F:$F,C311)=0,"",SUMIFS(Q3_SQL_Error_Concentration!$I:$I,Q3_SQL_Error_Concentration!$A:$A,A311,Q3_SQL_Error_Concentration!$E:$E,B311,Q3_SQL_Error_Concentration!$F:$F,C311))</f>
        <v/>
      </c>
      <c r="H311" s="5" t="str">
        <f t="shared" si="25"/>
        <v/>
      </c>
      <c r="I311" s="5">
        <f>IF(D311&gt;=Q3_Validation!$C$2,1,0)</f>
        <v>0</v>
      </c>
      <c r="J311" s="8" t="str">
        <f t="shared" si="26"/>
        <v/>
      </c>
      <c r="K311" s="5" t="str">
        <f t="shared" si="27"/>
        <v>excluded</v>
      </c>
      <c r="L311" s="5">
        <f t="shared" si="28"/>
        <v>0</v>
      </c>
      <c r="M311" s="5">
        <f t="shared" si="29"/>
        <v>0</v>
      </c>
    </row>
    <row r="312" spans="1:13">
      <c r="A312" s="5">
        <v>3007</v>
      </c>
      <c r="B312" s="5">
        <v>11</v>
      </c>
      <c r="C312" s="5" t="s">
        <v>63</v>
      </c>
      <c r="D312" s="5">
        <v>13</v>
      </c>
      <c r="E312" s="5">
        <v>0</v>
      </c>
      <c r="F312" s="8">
        <f t="shared" si="24"/>
        <v>0</v>
      </c>
      <c r="G312" s="5" t="str">
        <f>IF(COUNTIFS(Q3_SQL_Error_Concentration!$A:$A,A312,Q3_SQL_Error_Concentration!$E:$E,B312,Q3_SQL_Error_Concentration!$F:$F,C312)=0,"",SUMIFS(Q3_SQL_Error_Concentration!$I:$I,Q3_SQL_Error_Concentration!$A:$A,A312,Q3_SQL_Error_Concentration!$E:$E,B312,Q3_SQL_Error_Concentration!$F:$F,C312))</f>
        <v/>
      </c>
      <c r="H312" s="5" t="str">
        <f t="shared" si="25"/>
        <v/>
      </c>
      <c r="I312" s="5">
        <f>IF(D312&gt;=Q3_Validation!$C$2,1,0)</f>
        <v>0</v>
      </c>
      <c r="J312" s="8" t="str">
        <f t="shared" si="26"/>
        <v/>
      </c>
      <c r="K312" s="5" t="str">
        <f t="shared" si="27"/>
        <v>excluded</v>
      </c>
      <c r="L312" s="5">
        <f t="shared" si="28"/>
        <v>0</v>
      </c>
      <c r="M312" s="5">
        <f t="shared" si="29"/>
        <v>0</v>
      </c>
    </row>
    <row r="313" spans="1:13">
      <c r="A313" s="5">
        <v>3007</v>
      </c>
      <c r="B313" s="5">
        <v>11</v>
      </c>
      <c r="C313" s="5" t="s">
        <v>64</v>
      </c>
      <c r="D313" s="5">
        <v>4</v>
      </c>
      <c r="E313" s="5">
        <v>0</v>
      </c>
      <c r="F313" s="8">
        <f t="shared" si="24"/>
        <v>0</v>
      </c>
      <c r="G313" s="5" t="str">
        <f>IF(COUNTIFS(Q3_SQL_Error_Concentration!$A:$A,A313,Q3_SQL_Error_Concentration!$E:$E,B313,Q3_SQL_Error_Concentration!$F:$F,C313)=0,"",SUMIFS(Q3_SQL_Error_Concentration!$I:$I,Q3_SQL_Error_Concentration!$A:$A,A313,Q3_SQL_Error_Concentration!$E:$E,B313,Q3_SQL_Error_Concentration!$F:$F,C313))</f>
        <v/>
      </c>
      <c r="H313" s="5" t="str">
        <f t="shared" si="25"/>
        <v/>
      </c>
      <c r="I313" s="5">
        <f>IF(D313&gt;=Q3_Validation!$C$2,1,0)</f>
        <v>0</v>
      </c>
      <c r="J313" s="8" t="str">
        <f t="shared" si="26"/>
        <v/>
      </c>
      <c r="K313" s="5" t="str">
        <f t="shared" si="27"/>
        <v>excluded</v>
      </c>
      <c r="L313" s="5">
        <f t="shared" si="28"/>
        <v>0</v>
      </c>
      <c r="M313" s="5">
        <f t="shared" si="29"/>
        <v>0</v>
      </c>
    </row>
    <row r="314" spans="1:13">
      <c r="A314" s="5">
        <v>3007</v>
      </c>
      <c r="B314" s="5">
        <v>11</v>
      </c>
      <c r="C314" s="5" t="s">
        <v>62</v>
      </c>
      <c r="D314" s="5">
        <v>9</v>
      </c>
      <c r="E314" s="5">
        <v>0</v>
      </c>
      <c r="F314" s="8">
        <f t="shared" si="24"/>
        <v>0</v>
      </c>
      <c r="G314" s="5" t="str">
        <f>IF(COUNTIFS(Q3_SQL_Error_Concentration!$A:$A,A314,Q3_SQL_Error_Concentration!$E:$E,B314,Q3_SQL_Error_Concentration!$F:$F,C314)=0,"",SUMIFS(Q3_SQL_Error_Concentration!$I:$I,Q3_SQL_Error_Concentration!$A:$A,A314,Q3_SQL_Error_Concentration!$E:$E,B314,Q3_SQL_Error_Concentration!$F:$F,C314))</f>
        <v/>
      </c>
      <c r="H314" s="5" t="str">
        <f t="shared" si="25"/>
        <v/>
      </c>
      <c r="I314" s="5">
        <f>IF(D314&gt;=Q3_Validation!$C$2,1,0)</f>
        <v>0</v>
      </c>
      <c r="J314" s="8" t="str">
        <f t="shared" si="26"/>
        <v/>
      </c>
      <c r="K314" s="5" t="str">
        <f t="shared" si="27"/>
        <v>excluded</v>
      </c>
      <c r="L314" s="5">
        <f t="shared" si="28"/>
        <v>0</v>
      </c>
      <c r="M314" s="5">
        <f t="shared" si="29"/>
        <v>0</v>
      </c>
    </row>
    <row r="315" spans="1:13">
      <c r="A315" s="5">
        <v>3007</v>
      </c>
      <c r="B315" s="5">
        <v>12</v>
      </c>
      <c r="C315" s="5" t="s">
        <v>63</v>
      </c>
      <c r="D315" s="5">
        <v>9</v>
      </c>
      <c r="E315" s="5">
        <v>0</v>
      </c>
      <c r="F315" s="8">
        <f t="shared" si="24"/>
        <v>0</v>
      </c>
      <c r="G315" s="5" t="str">
        <f>IF(COUNTIFS(Q3_SQL_Error_Concentration!$A:$A,A315,Q3_SQL_Error_Concentration!$E:$E,B315,Q3_SQL_Error_Concentration!$F:$F,C315)=0,"",SUMIFS(Q3_SQL_Error_Concentration!$I:$I,Q3_SQL_Error_Concentration!$A:$A,A315,Q3_SQL_Error_Concentration!$E:$E,B315,Q3_SQL_Error_Concentration!$F:$F,C315))</f>
        <v/>
      </c>
      <c r="H315" s="5" t="str">
        <f t="shared" si="25"/>
        <v/>
      </c>
      <c r="I315" s="5">
        <f>IF(D315&gt;=Q3_Validation!$C$2,1,0)</f>
        <v>0</v>
      </c>
      <c r="J315" s="8" t="str">
        <f t="shared" si="26"/>
        <v/>
      </c>
      <c r="K315" s="5" t="str">
        <f t="shared" si="27"/>
        <v>excluded</v>
      </c>
      <c r="L315" s="5">
        <f t="shared" si="28"/>
        <v>0</v>
      </c>
      <c r="M315" s="5">
        <f t="shared" si="29"/>
        <v>0</v>
      </c>
    </row>
    <row r="316" spans="1:13">
      <c r="A316" s="5">
        <v>3007</v>
      </c>
      <c r="B316" s="5">
        <v>12</v>
      </c>
      <c r="C316" s="5" t="s">
        <v>64</v>
      </c>
      <c r="D316" s="5">
        <v>1</v>
      </c>
      <c r="E316" s="5">
        <v>0</v>
      </c>
      <c r="F316" s="8">
        <f t="shared" si="24"/>
        <v>0</v>
      </c>
      <c r="G316" s="5" t="str">
        <f>IF(COUNTIFS(Q3_SQL_Error_Concentration!$A:$A,A316,Q3_SQL_Error_Concentration!$E:$E,B316,Q3_SQL_Error_Concentration!$F:$F,C316)=0,"",SUMIFS(Q3_SQL_Error_Concentration!$I:$I,Q3_SQL_Error_Concentration!$A:$A,A316,Q3_SQL_Error_Concentration!$E:$E,B316,Q3_SQL_Error_Concentration!$F:$F,C316))</f>
        <v/>
      </c>
      <c r="H316" s="5" t="str">
        <f t="shared" si="25"/>
        <v/>
      </c>
      <c r="I316" s="5">
        <f>IF(D316&gt;=Q3_Validation!$C$2,1,0)</f>
        <v>0</v>
      </c>
      <c r="J316" s="8" t="str">
        <f t="shared" si="26"/>
        <v/>
      </c>
      <c r="K316" s="5" t="str">
        <f t="shared" si="27"/>
        <v>excluded</v>
      </c>
      <c r="L316" s="5">
        <f t="shared" si="28"/>
        <v>0</v>
      </c>
      <c r="M316" s="5">
        <f t="shared" si="29"/>
        <v>0</v>
      </c>
    </row>
    <row r="317" spans="1:13">
      <c r="A317" s="5">
        <v>3007</v>
      </c>
      <c r="B317" s="5">
        <v>12</v>
      </c>
      <c r="C317" s="5" t="s">
        <v>62</v>
      </c>
      <c r="D317" s="5">
        <v>15</v>
      </c>
      <c r="E317" s="5">
        <v>0</v>
      </c>
      <c r="F317" s="8">
        <f t="shared" si="24"/>
        <v>0</v>
      </c>
      <c r="G317" s="5" t="str">
        <f>IF(COUNTIFS(Q3_SQL_Error_Concentration!$A:$A,A317,Q3_SQL_Error_Concentration!$E:$E,B317,Q3_SQL_Error_Concentration!$F:$F,C317)=0,"",SUMIFS(Q3_SQL_Error_Concentration!$I:$I,Q3_SQL_Error_Concentration!$A:$A,A317,Q3_SQL_Error_Concentration!$E:$E,B317,Q3_SQL_Error_Concentration!$F:$F,C317))</f>
        <v/>
      </c>
      <c r="H317" s="5" t="str">
        <f t="shared" si="25"/>
        <v/>
      </c>
      <c r="I317" s="5">
        <f>IF(D317&gt;=Q3_Validation!$C$2,1,0)</f>
        <v>0</v>
      </c>
      <c r="J317" s="8" t="str">
        <f t="shared" si="26"/>
        <v/>
      </c>
      <c r="K317" s="5" t="str">
        <f t="shared" si="27"/>
        <v>excluded</v>
      </c>
      <c r="L317" s="5">
        <f t="shared" si="28"/>
        <v>0</v>
      </c>
      <c r="M317" s="5">
        <f t="shared" si="29"/>
        <v>0</v>
      </c>
    </row>
    <row r="318" spans="1:13">
      <c r="A318" s="5">
        <v>3007</v>
      </c>
      <c r="B318" s="5">
        <v>13</v>
      </c>
      <c r="C318" s="5" t="s">
        <v>63</v>
      </c>
      <c r="D318" s="5">
        <v>11</v>
      </c>
      <c r="E318" s="5">
        <v>0</v>
      </c>
      <c r="F318" s="8">
        <f t="shared" si="24"/>
        <v>0</v>
      </c>
      <c r="G318" s="5" t="str">
        <f>IF(COUNTIFS(Q3_SQL_Error_Concentration!$A:$A,A318,Q3_SQL_Error_Concentration!$E:$E,B318,Q3_SQL_Error_Concentration!$F:$F,C318)=0,"",SUMIFS(Q3_SQL_Error_Concentration!$I:$I,Q3_SQL_Error_Concentration!$A:$A,A318,Q3_SQL_Error_Concentration!$E:$E,B318,Q3_SQL_Error_Concentration!$F:$F,C318))</f>
        <v/>
      </c>
      <c r="H318" s="5" t="str">
        <f t="shared" si="25"/>
        <v/>
      </c>
      <c r="I318" s="5">
        <f>IF(D318&gt;=Q3_Validation!$C$2,1,0)</f>
        <v>0</v>
      </c>
      <c r="J318" s="8" t="str">
        <f t="shared" si="26"/>
        <v/>
      </c>
      <c r="K318" s="5" t="str">
        <f t="shared" si="27"/>
        <v>excluded</v>
      </c>
      <c r="L318" s="5">
        <f t="shared" si="28"/>
        <v>0</v>
      </c>
      <c r="M318" s="5">
        <f t="shared" si="29"/>
        <v>0</v>
      </c>
    </row>
    <row r="319" spans="1:13">
      <c r="A319" s="5">
        <v>3007</v>
      </c>
      <c r="B319" s="5">
        <v>13</v>
      </c>
      <c r="C319" s="5" t="s">
        <v>64</v>
      </c>
      <c r="D319" s="5">
        <v>3</v>
      </c>
      <c r="E319" s="5">
        <v>0</v>
      </c>
      <c r="F319" s="8">
        <f t="shared" si="24"/>
        <v>0</v>
      </c>
      <c r="G319" s="5" t="str">
        <f>IF(COUNTIFS(Q3_SQL_Error_Concentration!$A:$A,A319,Q3_SQL_Error_Concentration!$E:$E,B319,Q3_SQL_Error_Concentration!$F:$F,C319)=0,"",SUMIFS(Q3_SQL_Error_Concentration!$I:$I,Q3_SQL_Error_Concentration!$A:$A,A319,Q3_SQL_Error_Concentration!$E:$E,B319,Q3_SQL_Error_Concentration!$F:$F,C319))</f>
        <v/>
      </c>
      <c r="H319" s="5" t="str">
        <f t="shared" si="25"/>
        <v/>
      </c>
      <c r="I319" s="5">
        <f>IF(D319&gt;=Q3_Validation!$C$2,1,0)</f>
        <v>0</v>
      </c>
      <c r="J319" s="8" t="str">
        <f t="shared" si="26"/>
        <v/>
      </c>
      <c r="K319" s="5" t="str">
        <f t="shared" si="27"/>
        <v>excluded</v>
      </c>
      <c r="L319" s="5">
        <f t="shared" si="28"/>
        <v>0</v>
      </c>
      <c r="M319" s="5">
        <f t="shared" si="29"/>
        <v>0</v>
      </c>
    </row>
    <row r="320" spans="1:13">
      <c r="A320" s="5">
        <v>3007</v>
      </c>
      <c r="B320" s="5">
        <v>13</v>
      </c>
      <c r="C320" s="5" t="s">
        <v>62</v>
      </c>
      <c r="D320" s="5">
        <v>14</v>
      </c>
      <c r="E320" s="5">
        <v>0</v>
      </c>
      <c r="F320" s="8">
        <f t="shared" si="24"/>
        <v>0</v>
      </c>
      <c r="G320" s="5" t="str">
        <f>IF(COUNTIFS(Q3_SQL_Error_Concentration!$A:$A,A320,Q3_SQL_Error_Concentration!$E:$E,B320,Q3_SQL_Error_Concentration!$F:$F,C320)=0,"",SUMIFS(Q3_SQL_Error_Concentration!$I:$I,Q3_SQL_Error_Concentration!$A:$A,A320,Q3_SQL_Error_Concentration!$E:$E,B320,Q3_SQL_Error_Concentration!$F:$F,C320))</f>
        <v/>
      </c>
      <c r="H320" s="5" t="str">
        <f t="shared" si="25"/>
        <v/>
      </c>
      <c r="I320" s="5">
        <f>IF(D320&gt;=Q3_Validation!$C$2,1,0)</f>
        <v>0</v>
      </c>
      <c r="J320" s="8" t="str">
        <f t="shared" si="26"/>
        <v/>
      </c>
      <c r="K320" s="5" t="str">
        <f t="shared" si="27"/>
        <v>excluded</v>
      </c>
      <c r="L320" s="5">
        <f t="shared" si="28"/>
        <v>0</v>
      </c>
      <c r="M320" s="5">
        <f t="shared" si="29"/>
        <v>0</v>
      </c>
    </row>
    <row r="321" spans="1:13">
      <c r="A321" s="5">
        <v>3007</v>
      </c>
      <c r="B321" s="5">
        <v>14</v>
      </c>
      <c r="C321" s="5" t="s">
        <v>63</v>
      </c>
      <c r="D321" s="5">
        <v>9</v>
      </c>
      <c r="E321" s="5">
        <v>0</v>
      </c>
      <c r="F321" s="8">
        <f t="shared" si="24"/>
        <v>0</v>
      </c>
      <c r="G321" s="5" t="str">
        <f>IF(COUNTIFS(Q3_SQL_Error_Concentration!$A:$A,A321,Q3_SQL_Error_Concentration!$E:$E,B321,Q3_SQL_Error_Concentration!$F:$F,C321)=0,"",SUMIFS(Q3_SQL_Error_Concentration!$I:$I,Q3_SQL_Error_Concentration!$A:$A,A321,Q3_SQL_Error_Concentration!$E:$E,B321,Q3_SQL_Error_Concentration!$F:$F,C321))</f>
        <v/>
      </c>
      <c r="H321" s="5" t="str">
        <f t="shared" si="25"/>
        <v/>
      </c>
      <c r="I321" s="5">
        <f>IF(D321&gt;=Q3_Validation!$C$2,1,0)</f>
        <v>0</v>
      </c>
      <c r="J321" s="8" t="str">
        <f t="shared" si="26"/>
        <v/>
      </c>
      <c r="K321" s="5" t="str">
        <f t="shared" si="27"/>
        <v>excluded</v>
      </c>
      <c r="L321" s="5">
        <f t="shared" si="28"/>
        <v>0</v>
      </c>
      <c r="M321" s="5">
        <f t="shared" si="29"/>
        <v>0</v>
      </c>
    </row>
    <row r="322" spans="1:13">
      <c r="A322" s="5">
        <v>3007</v>
      </c>
      <c r="B322" s="5">
        <v>14</v>
      </c>
      <c r="C322" s="5" t="s">
        <v>64</v>
      </c>
      <c r="D322" s="5">
        <v>2</v>
      </c>
      <c r="E322" s="5">
        <v>0</v>
      </c>
      <c r="F322" s="8">
        <f t="shared" ref="F322:F385" si="30">100*E322/D322</f>
        <v>0</v>
      </c>
      <c r="G322" s="5" t="str">
        <f>IF(COUNTIFS(Q3_SQL_Error_Concentration!$A:$A,A322,Q3_SQL_Error_Concentration!$E:$E,B322,Q3_SQL_Error_Concentration!$F:$F,C322)=0,"",SUMIFS(Q3_SQL_Error_Concentration!$I:$I,Q3_SQL_Error_Concentration!$A:$A,A322,Q3_SQL_Error_Concentration!$E:$E,B322,Q3_SQL_Error_Concentration!$F:$F,C322))</f>
        <v/>
      </c>
      <c r="H322" s="5" t="str">
        <f t="shared" ref="H322:H385" si="31">IF(G322="","",IF(ABS(F322-G322)&lt;=0.0002,"PASS","FAIL"))</f>
        <v/>
      </c>
      <c r="I322" s="5">
        <f>IF(D322&gt;=Q3_Validation!$C$2,1,0)</f>
        <v>0</v>
      </c>
      <c r="J322" s="8" t="str">
        <f t="shared" ref="J322:J385" si="32">IF(I322=1,F322,"")</f>
        <v/>
      </c>
      <c r="K322" s="5" t="str">
        <f t="shared" ref="K322:K385" si="33">IF(D322&lt;601,"excluded",IF(J322&gt;3.628192,"outlier",IF(J322&gt;=2.11093,"high-error","normal")))</f>
        <v>excluded</v>
      </c>
      <c r="L322" s="5">
        <f t="shared" ref="L322:L385" si="34">COUNTIFS(A:A,A322,K:K,"high-error")+COUNTIFS(A:A,A322,K:K,"outlier")</f>
        <v>0</v>
      </c>
      <c r="M322" s="5">
        <f t="shared" ref="M322:M385" si="35">IF(AND(L322&gt;=2,OR(K322="high-error",K322="outlier")),1,0)</f>
        <v>0</v>
      </c>
    </row>
    <row r="323" spans="1:13">
      <c r="A323" s="5">
        <v>3007</v>
      </c>
      <c r="B323" s="5">
        <v>14</v>
      </c>
      <c r="C323" s="5" t="s">
        <v>62</v>
      </c>
      <c r="D323" s="5">
        <v>15</v>
      </c>
      <c r="E323" s="5">
        <v>0</v>
      </c>
      <c r="F323" s="8">
        <f t="shared" si="30"/>
        <v>0</v>
      </c>
      <c r="G323" s="5" t="str">
        <f>IF(COUNTIFS(Q3_SQL_Error_Concentration!$A:$A,A323,Q3_SQL_Error_Concentration!$E:$E,B323,Q3_SQL_Error_Concentration!$F:$F,C323)=0,"",SUMIFS(Q3_SQL_Error_Concentration!$I:$I,Q3_SQL_Error_Concentration!$A:$A,A323,Q3_SQL_Error_Concentration!$E:$E,B323,Q3_SQL_Error_Concentration!$F:$F,C323))</f>
        <v/>
      </c>
      <c r="H323" s="5" t="str">
        <f t="shared" si="31"/>
        <v/>
      </c>
      <c r="I323" s="5">
        <f>IF(D323&gt;=Q3_Validation!$C$2,1,0)</f>
        <v>0</v>
      </c>
      <c r="J323" s="8" t="str">
        <f t="shared" si="32"/>
        <v/>
      </c>
      <c r="K323" s="5" t="str">
        <f t="shared" si="33"/>
        <v>excluded</v>
      </c>
      <c r="L323" s="5">
        <f t="shared" si="34"/>
        <v>0</v>
      </c>
      <c r="M323" s="5">
        <f t="shared" si="35"/>
        <v>0</v>
      </c>
    </row>
    <row r="324" spans="1:13">
      <c r="A324" s="5">
        <v>3007</v>
      </c>
      <c r="B324" s="5">
        <v>15</v>
      </c>
      <c r="C324" s="5" t="s">
        <v>63</v>
      </c>
      <c r="D324" s="5">
        <v>11</v>
      </c>
      <c r="E324" s="5">
        <v>0</v>
      </c>
      <c r="F324" s="8">
        <f t="shared" si="30"/>
        <v>0</v>
      </c>
      <c r="G324" s="5" t="str">
        <f>IF(COUNTIFS(Q3_SQL_Error_Concentration!$A:$A,A324,Q3_SQL_Error_Concentration!$E:$E,B324,Q3_SQL_Error_Concentration!$F:$F,C324)=0,"",SUMIFS(Q3_SQL_Error_Concentration!$I:$I,Q3_SQL_Error_Concentration!$A:$A,A324,Q3_SQL_Error_Concentration!$E:$E,B324,Q3_SQL_Error_Concentration!$F:$F,C324))</f>
        <v/>
      </c>
      <c r="H324" s="5" t="str">
        <f t="shared" si="31"/>
        <v/>
      </c>
      <c r="I324" s="5">
        <f>IF(D324&gt;=Q3_Validation!$C$2,1,0)</f>
        <v>0</v>
      </c>
      <c r="J324" s="8" t="str">
        <f t="shared" si="32"/>
        <v/>
      </c>
      <c r="K324" s="5" t="str">
        <f t="shared" si="33"/>
        <v>excluded</v>
      </c>
      <c r="L324" s="5">
        <f t="shared" si="34"/>
        <v>0</v>
      </c>
      <c r="M324" s="5">
        <f t="shared" si="35"/>
        <v>0</v>
      </c>
    </row>
    <row r="325" spans="1:13">
      <c r="A325" s="5">
        <v>3007</v>
      </c>
      <c r="B325" s="5">
        <v>15</v>
      </c>
      <c r="C325" s="5" t="s">
        <v>64</v>
      </c>
      <c r="D325" s="5">
        <v>1</v>
      </c>
      <c r="E325" s="5">
        <v>0</v>
      </c>
      <c r="F325" s="8">
        <f t="shared" si="30"/>
        <v>0</v>
      </c>
      <c r="G325" s="5" t="str">
        <f>IF(COUNTIFS(Q3_SQL_Error_Concentration!$A:$A,A325,Q3_SQL_Error_Concentration!$E:$E,B325,Q3_SQL_Error_Concentration!$F:$F,C325)=0,"",SUMIFS(Q3_SQL_Error_Concentration!$I:$I,Q3_SQL_Error_Concentration!$A:$A,A325,Q3_SQL_Error_Concentration!$E:$E,B325,Q3_SQL_Error_Concentration!$F:$F,C325))</f>
        <v/>
      </c>
      <c r="H325" s="5" t="str">
        <f t="shared" si="31"/>
        <v/>
      </c>
      <c r="I325" s="5">
        <f>IF(D325&gt;=Q3_Validation!$C$2,1,0)</f>
        <v>0</v>
      </c>
      <c r="J325" s="8" t="str">
        <f t="shared" si="32"/>
        <v/>
      </c>
      <c r="K325" s="5" t="str">
        <f t="shared" si="33"/>
        <v>excluded</v>
      </c>
      <c r="L325" s="5">
        <f t="shared" si="34"/>
        <v>0</v>
      </c>
      <c r="M325" s="5">
        <f t="shared" si="35"/>
        <v>0</v>
      </c>
    </row>
    <row r="326" spans="1:13">
      <c r="A326" s="5">
        <v>3007</v>
      </c>
      <c r="B326" s="5">
        <v>15</v>
      </c>
      <c r="C326" s="5" t="s">
        <v>62</v>
      </c>
      <c r="D326" s="5">
        <v>13</v>
      </c>
      <c r="E326" s="5">
        <v>0</v>
      </c>
      <c r="F326" s="8">
        <f t="shared" si="30"/>
        <v>0</v>
      </c>
      <c r="G326" s="5" t="str">
        <f>IF(COUNTIFS(Q3_SQL_Error_Concentration!$A:$A,A326,Q3_SQL_Error_Concentration!$E:$E,B326,Q3_SQL_Error_Concentration!$F:$F,C326)=0,"",SUMIFS(Q3_SQL_Error_Concentration!$I:$I,Q3_SQL_Error_Concentration!$A:$A,A326,Q3_SQL_Error_Concentration!$E:$E,B326,Q3_SQL_Error_Concentration!$F:$F,C326))</f>
        <v/>
      </c>
      <c r="H326" s="5" t="str">
        <f t="shared" si="31"/>
        <v/>
      </c>
      <c r="I326" s="5">
        <f>IF(D326&gt;=Q3_Validation!$C$2,1,0)</f>
        <v>0</v>
      </c>
      <c r="J326" s="8" t="str">
        <f t="shared" si="32"/>
        <v/>
      </c>
      <c r="K326" s="5" t="str">
        <f t="shared" si="33"/>
        <v>excluded</v>
      </c>
      <c r="L326" s="5">
        <f t="shared" si="34"/>
        <v>0</v>
      </c>
      <c r="M326" s="5">
        <f t="shared" si="35"/>
        <v>0</v>
      </c>
    </row>
    <row r="327" spans="1:13">
      <c r="A327" s="5">
        <v>3007</v>
      </c>
      <c r="B327" s="5">
        <v>16</v>
      </c>
      <c r="C327" s="5" t="s">
        <v>63</v>
      </c>
      <c r="D327" s="5">
        <v>11</v>
      </c>
      <c r="E327" s="5">
        <v>0</v>
      </c>
      <c r="F327" s="8">
        <f t="shared" si="30"/>
        <v>0</v>
      </c>
      <c r="G327" s="5" t="str">
        <f>IF(COUNTIFS(Q3_SQL_Error_Concentration!$A:$A,A327,Q3_SQL_Error_Concentration!$E:$E,B327,Q3_SQL_Error_Concentration!$F:$F,C327)=0,"",SUMIFS(Q3_SQL_Error_Concentration!$I:$I,Q3_SQL_Error_Concentration!$A:$A,A327,Q3_SQL_Error_Concentration!$E:$E,B327,Q3_SQL_Error_Concentration!$F:$F,C327))</f>
        <v/>
      </c>
      <c r="H327" s="5" t="str">
        <f t="shared" si="31"/>
        <v/>
      </c>
      <c r="I327" s="5">
        <f>IF(D327&gt;=Q3_Validation!$C$2,1,0)</f>
        <v>0</v>
      </c>
      <c r="J327" s="8" t="str">
        <f t="shared" si="32"/>
        <v/>
      </c>
      <c r="K327" s="5" t="str">
        <f t="shared" si="33"/>
        <v>excluded</v>
      </c>
      <c r="L327" s="5">
        <f t="shared" si="34"/>
        <v>0</v>
      </c>
      <c r="M327" s="5">
        <f t="shared" si="35"/>
        <v>0</v>
      </c>
    </row>
    <row r="328" spans="1:13">
      <c r="A328" s="5">
        <v>3007</v>
      </c>
      <c r="B328" s="5">
        <v>16</v>
      </c>
      <c r="C328" s="5" t="s">
        <v>64</v>
      </c>
      <c r="D328" s="5">
        <v>2</v>
      </c>
      <c r="E328" s="5">
        <v>0</v>
      </c>
      <c r="F328" s="8">
        <f t="shared" si="30"/>
        <v>0</v>
      </c>
      <c r="G328" s="5" t="str">
        <f>IF(COUNTIFS(Q3_SQL_Error_Concentration!$A:$A,A328,Q3_SQL_Error_Concentration!$E:$E,B328,Q3_SQL_Error_Concentration!$F:$F,C328)=0,"",SUMIFS(Q3_SQL_Error_Concentration!$I:$I,Q3_SQL_Error_Concentration!$A:$A,A328,Q3_SQL_Error_Concentration!$E:$E,B328,Q3_SQL_Error_Concentration!$F:$F,C328))</f>
        <v/>
      </c>
      <c r="H328" s="5" t="str">
        <f t="shared" si="31"/>
        <v/>
      </c>
      <c r="I328" s="5">
        <f>IF(D328&gt;=Q3_Validation!$C$2,1,0)</f>
        <v>0</v>
      </c>
      <c r="J328" s="8" t="str">
        <f t="shared" si="32"/>
        <v/>
      </c>
      <c r="K328" s="5" t="str">
        <f t="shared" si="33"/>
        <v>excluded</v>
      </c>
      <c r="L328" s="5">
        <f t="shared" si="34"/>
        <v>0</v>
      </c>
      <c r="M328" s="5">
        <f t="shared" si="35"/>
        <v>0</v>
      </c>
    </row>
    <row r="329" spans="1:13">
      <c r="A329" s="5">
        <v>3007</v>
      </c>
      <c r="B329" s="5">
        <v>16</v>
      </c>
      <c r="C329" s="5" t="s">
        <v>62</v>
      </c>
      <c r="D329" s="5">
        <v>15</v>
      </c>
      <c r="E329" s="5">
        <v>0</v>
      </c>
      <c r="F329" s="8">
        <f t="shared" si="30"/>
        <v>0</v>
      </c>
      <c r="G329" s="5" t="str">
        <f>IF(COUNTIFS(Q3_SQL_Error_Concentration!$A:$A,A329,Q3_SQL_Error_Concentration!$E:$E,B329,Q3_SQL_Error_Concentration!$F:$F,C329)=0,"",SUMIFS(Q3_SQL_Error_Concentration!$I:$I,Q3_SQL_Error_Concentration!$A:$A,A329,Q3_SQL_Error_Concentration!$E:$E,B329,Q3_SQL_Error_Concentration!$F:$F,C329))</f>
        <v/>
      </c>
      <c r="H329" s="5" t="str">
        <f t="shared" si="31"/>
        <v/>
      </c>
      <c r="I329" s="5">
        <f>IF(D329&gt;=Q3_Validation!$C$2,1,0)</f>
        <v>0</v>
      </c>
      <c r="J329" s="8" t="str">
        <f t="shared" si="32"/>
        <v/>
      </c>
      <c r="K329" s="5" t="str">
        <f t="shared" si="33"/>
        <v>excluded</v>
      </c>
      <c r="L329" s="5">
        <f t="shared" si="34"/>
        <v>0</v>
      </c>
      <c r="M329" s="5">
        <f t="shared" si="35"/>
        <v>0</v>
      </c>
    </row>
    <row r="330" spans="1:13">
      <c r="A330" s="5">
        <v>3007</v>
      </c>
      <c r="B330" s="5">
        <v>17</v>
      </c>
      <c r="C330" s="5" t="s">
        <v>63</v>
      </c>
      <c r="D330" s="5">
        <v>9</v>
      </c>
      <c r="E330" s="5">
        <v>0</v>
      </c>
      <c r="F330" s="8">
        <f t="shared" si="30"/>
        <v>0</v>
      </c>
      <c r="G330" s="5" t="str">
        <f>IF(COUNTIFS(Q3_SQL_Error_Concentration!$A:$A,A330,Q3_SQL_Error_Concentration!$E:$E,B330,Q3_SQL_Error_Concentration!$F:$F,C330)=0,"",SUMIFS(Q3_SQL_Error_Concentration!$I:$I,Q3_SQL_Error_Concentration!$A:$A,A330,Q3_SQL_Error_Concentration!$E:$E,B330,Q3_SQL_Error_Concentration!$F:$F,C330))</f>
        <v/>
      </c>
      <c r="H330" s="5" t="str">
        <f t="shared" si="31"/>
        <v/>
      </c>
      <c r="I330" s="5">
        <f>IF(D330&gt;=Q3_Validation!$C$2,1,0)</f>
        <v>0</v>
      </c>
      <c r="J330" s="8" t="str">
        <f t="shared" si="32"/>
        <v/>
      </c>
      <c r="K330" s="5" t="str">
        <f t="shared" si="33"/>
        <v>excluded</v>
      </c>
      <c r="L330" s="5">
        <f t="shared" si="34"/>
        <v>0</v>
      </c>
      <c r="M330" s="5">
        <f t="shared" si="35"/>
        <v>0</v>
      </c>
    </row>
    <row r="331" spans="1:13">
      <c r="A331" s="5">
        <v>3007</v>
      </c>
      <c r="B331" s="5">
        <v>17</v>
      </c>
      <c r="C331" s="5" t="s">
        <v>64</v>
      </c>
      <c r="D331" s="5">
        <v>2</v>
      </c>
      <c r="E331" s="5">
        <v>0</v>
      </c>
      <c r="F331" s="8">
        <f t="shared" si="30"/>
        <v>0</v>
      </c>
      <c r="G331" s="5" t="str">
        <f>IF(COUNTIFS(Q3_SQL_Error_Concentration!$A:$A,A331,Q3_SQL_Error_Concentration!$E:$E,B331,Q3_SQL_Error_Concentration!$F:$F,C331)=0,"",SUMIFS(Q3_SQL_Error_Concentration!$I:$I,Q3_SQL_Error_Concentration!$A:$A,A331,Q3_SQL_Error_Concentration!$E:$E,B331,Q3_SQL_Error_Concentration!$F:$F,C331))</f>
        <v/>
      </c>
      <c r="H331" s="5" t="str">
        <f t="shared" si="31"/>
        <v/>
      </c>
      <c r="I331" s="5">
        <f>IF(D331&gt;=Q3_Validation!$C$2,1,0)</f>
        <v>0</v>
      </c>
      <c r="J331" s="8" t="str">
        <f t="shared" si="32"/>
        <v/>
      </c>
      <c r="K331" s="5" t="str">
        <f t="shared" si="33"/>
        <v>excluded</v>
      </c>
      <c r="L331" s="5">
        <f t="shared" si="34"/>
        <v>0</v>
      </c>
      <c r="M331" s="5">
        <f t="shared" si="35"/>
        <v>0</v>
      </c>
    </row>
    <row r="332" spans="1:13">
      <c r="A332" s="5">
        <v>3007</v>
      </c>
      <c r="B332" s="5">
        <v>17</v>
      </c>
      <c r="C332" s="5" t="s">
        <v>62</v>
      </c>
      <c r="D332" s="5">
        <v>13</v>
      </c>
      <c r="E332" s="5">
        <v>0</v>
      </c>
      <c r="F332" s="8">
        <f t="shared" si="30"/>
        <v>0</v>
      </c>
      <c r="G332" s="5" t="str">
        <f>IF(COUNTIFS(Q3_SQL_Error_Concentration!$A:$A,A332,Q3_SQL_Error_Concentration!$E:$E,B332,Q3_SQL_Error_Concentration!$F:$F,C332)=0,"",SUMIFS(Q3_SQL_Error_Concentration!$I:$I,Q3_SQL_Error_Concentration!$A:$A,A332,Q3_SQL_Error_Concentration!$E:$E,B332,Q3_SQL_Error_Concentration!$F:$F,C332))</f>
        <v/>
      </c>
      <c r="H332" s="5" t="str">
        <f t="shared" si="31"/>
        <v/>
      </c>
      <c r="I332" s="5">
        <f>IF(D332&gt;=Q3_Validation!$C$2,1,0)</f>
        <v>0</v>
      </c>
      <c r="J332" s="8" t="str">
        <f t="shared" si="32"/>
        <v/>
      </c>
      <c r="K332" s="5" t="str">
        <f t="shared" si="33"/>
        <v>excluded</v>
      </c>
      <c r="L332" s="5">
        <f t="shared" si="34"/>
        <v>0</v>
      </c>
      <c r="M332" s="5">
        <f t="shared" si="35"/>
        <v>0</v>
      </c>
    </row>
    <row r="333" spans="1:13">
      <c r="A333" s="5">
        <v>3007</v>
      </c>
      <c r="B333" s="5">
        <v>18</v>
      </c>
      <c r="C333" s="5" t="s">
        <v>63</v>
      </c>
      <c r="D333" s="5">
        <v>9</v>
      </c>
      <c r="E333" s="5">
        <v>0</v>
      </c>
      <c r="F333" s="8">
        <f t="shared" si="30"/>
        <v>0</v>
      </c>
      <c r="G333" s="5" t="str">
        <f>IF(COUNTIFS(Q3_SQL_Error_Concentration!$A:$A,A333,Q3_SQL_Error_Concentration!$E:$E,B333,Q3_SQL_Error_Concentration!$F:$F,C333)=0,"",SUMIFS(Q3_SQL_Error_Concentration!$I:$I,Q3_SQL_Error_Concentration!$A:$A,A333,Q3_SQL_Error_Concentration!$E:$E,B333,Q3_SQL_Error_Concentration!$F:$F,C333))</f>
        <v/>
      </c>
      <c r="H333" s="5" t="str">
        <f t="shared" si="31"/>
        <v/>
      </c>
      <c r="I333" s="5">
        <f>IF(D333&gt;=Q3_Validation!$C$2,1,0)</f>
        <v>0</v>
      </c>
      <c r="J333" s="8" t="str">
        <f t="shared" si="32"/>
        <v/>
      </c>
      <c r="K333" s="5" t="str">
        <f t="shared" si="33"/>
        <v>excluded</v>
      </c>
      <c r="L333" s="5">
        <f t="shared" si="34"/>
        <v>0</v>
      </c>
      <c r="M333" s="5">
        <f t="shared" si="35"/>
        <v>0</v>
      </c>
    </row>
    <row r="334" spans="1:13">
      <c r="A334" s="5">
        <v>3007</v>
      </c>
      <c r="B334" s="5">
        <v>18</v>
      </c>
      <c r="C334" s="5" t="s">
        <v>62</v>
      </c>
      <c r="D334" s="5">
        <v>7</v>
      </c>
      <c r="E334" s="5">
        <v>0</v>
      </c>
      <c r="F334" s="8">
        <f t="shared" si="30"/>
        <v>0</v>
      </c>
      <c r="G334" s="5" t="str">
        <f>IF(COUNTIFS(Q3_SQL_Error_Concentration!$A:$A,A334,Q3_SQL_Error_Concentration!$E:$E,B334,Q3_SQL_Error_Concentration!$F:$F,C334)=0,"",SUMIFS(Q3_SQL_Error_Concentration!$I:$I,Q3_SQL_Error_Concentration!$A:$A,A334,Q3_SQL_Error_Concentration!$E:$E,B334,Q3_SQL_Error_Concentration!$F:$F,C334))</f>
        <v/>
      </c>
      <c r="H334" s="5" t="str">
        <f t="shared" si="31"/>
        <v/>
      </c>
      <c r="I334" s="5">
        <f>IF(D334&gt;=Q3_Validation!$C$2,1,0)</f>
        <v>0</v>
      </c>
      <c r="J334" s="8" t="str">
        <f t="shared" si="32"/>
        <v/>
      </c>
      <c r="K334" s="5" t="str">
        <f t="shared" si="33"/>
        <v>excluded</v>
      </c>
      <c r="L334" s="5">
        <f t="shared" si="34"/>
        <v>0</v>
      </c>
      <c r="M334" s="5">
        <f t="shared" si="35"/>
        <v>0</v>
      </c>
    </row>
    <row r="335" spans="1:13">
      <c r="A335" s="5">
        <v>3007</v>
      </c>
      <c r="B335" s="5">
        <v>19</v>
      </c>
      <c r="C335" s="5" t="s">
        <v>63</v>
      </c>
      <c r="D335" s="5">
        <v>9</v>
      </c>
      <c r="E335" s="5">
        <v>0</v>
      </c>
      <c r="F335" s="8">
        <f t="shared" si="30"/>
        <v>0</v>
      </c>
      <c r="G335" s="5" t="str">
        <f>IF(COUNTIFS(Q3_SQL_Error_Concentration!$A:$A,A335,Q3_SQL_Error_Concentration!$E:$E,B335,Q3_SQL_Error_Concentration!$F:$F,C335)=0,"",SUMIFS(Q3_SQL_Error_Concentration!$I:$I,Q3_SQL_Error_Concentration!$A:$A,A335,Q3_SQL_Error_Concentration!$E:$E,B335,Q3_SQL_Error_Concentration!$F:$F,C335))</f>
        <v/>
      </c>
      <c r="H335" s="5" t="str">
        <f t="shared" si="31"/>
        <v/>
      </c>
      <c r="I335" s="5">
        <f>IF(D335&gt;=Q3_Validation!$C$2,1,0)</f>
        <v>0</v>
      </c>
      <c r="J335" s="8" t="str">
        <f t="shared" si="32"/>
        <v/>
      </c>
      <c r="K335" s="5" t="str">
        <f t="shared" si="33"/>
        <v>excluded</v>
      </c>
      <c r="L335" s="5">
        <f t="shared" si="34"/>
        <v>0</v>
      </c>
      <c r="M335" s="5">
        <f t="shared" si="35"/>
        <v>0</v>
      </c>
    </row>
    <row r="336" spans="1:13">
      <c r="A336" s="5">
        <v>3007</v>
      </c>
      <c r="B336" s="5">
        <v>19</v>
      </c>
      <c r="C336" s="5" t="s">
        <v>62</v>
      </c>
      <c r="D336" s="5">
        <v>12</v>
      </c>
      <c r="E336" s="5">
        <v>0</v>
      </c>
      <c r="F336" s="8">
        <f t="shared" si="30"/>
        <v>0</v>
      </c>
      <c r="G336" s="5" t="str">
        <f>IF(COUNTIFS(Q3_SQL_Error_Concentration!$A:$A,A336,Q3_SQL_Error_Concentration!$E:$E,B336,Q3_SQL_Error_Concentration!$F:$F,C336)=0,"",SUMIFS(Q3_SQL_Error_Concentration!$I:$I,Q3_SQL_Error_Concentration!$A:$A,A336,Q3_SQL_Error_Concentration!$E:$E,B336,Q3_SQL_Error_Concentration!$F:$F,C336))</f>
        <v/>
      </c>
      <c r="H336" s="5" t="str">
        <f t="shared" si="31"/>
        <v/>
      </c>
      <c r="I336" s="5">
        <f>IF(D336&gt;=Q3_Validation!$C$2,1,0)</f>
        <v>0</v>
      </c>
      <c r="J336" s="8" t="str">
        <f t="shared" si="32"/>
        <v/>
      </c>
      <c r="K336" s="5" t="str">
        <f t="shared" si="33"/>
        <v>excluded</v>
      </c>
      <c r="L336" s="5">
        <f t="shared" si="34"/>
        <v>0</v>
      </c>
      <c r="M336" s="5">
        <f t="shared" si="35"/>
        <v>0</v>
      </c>
    </row>
    <row r="337" spans="1:13">
      <c r="A337" s="5">
        <v>3007</v>
      </c>
      <c r="B337" s="5">
        <v>20</v>
      </c>
      <c r="C337" s="5" t="s">
        <v>63</v>
      </c>
      <c r="D337" s="5">
        <v>5</v>
      </c>
      <c r="E337" s="5">
        <v>0</v>
      </c>
      <c r="F337" s="8">
        <f t="shared" si="30"/>
        <v>0</v>
      </c>
      <c r="G337" s="5" t="str">
        <f>IF(COUNTIFS(Q3_SQL_Error_Concentration!$A:$A,A337,Q3_SQL_Error_Concentration!$E:$E,B337,Q3_SQL_Error_Concentration!$F:$F,C337)=0,"",SUMIFS(Q3_SQL_Error_Concentration!$I:$I,Q3_SQL_Error_Concentration!$A:$A,A337,Q3_SQL_Error_Concentration!$E:$E,B337,Q3_SQL_Error_Concentration!$F:$F,C337))</f>
        <v/>
      </c>
      <c r="H337" s="5" t="str">
        <f t="shared" si="31"/>
        <v/>
      </c>
      <c r="I337" s="5">
        <f>IF(D337&gt;=Q3_Validation!$C$2,1,0)</f>
        <v>0</v>
      </c>
      <c r="J337" s="8" t="str">
        <f t="shared" si="32"/>
        <v/>
      </c>
      <c r="K337" s="5" t="str">
        <f t="shared" si="33"/>
        <v>excluded</v>
      </c>
      <c r="L337" s="5">
        <f t="shared" si="34"/>
        <v>0</v>
      </c>
      <c r="M337" s="5">
        <f t="shared" si="35"/>
        <v>0</v>
      </c>
    </row>
    <row r="338" spans="1:13">
      <c r="A338" s="5">
        <v>3007</v>
      </c>
      <c r="B338" s="5">
        <v>20</v>
      </c>
      <c r="C338" s="5" t="s">
        <v>62</v>
      </c>
      <c r="D338" s="5">
        <v>9</v>
      </c>
      <c r="E338" s="5">
        <v>0</v>
      </c>
      <c r="F338" s="8">
        <f t="shared" si="30"/>
        <v>0</v>
      </c>
      <c r="G338" s="5" t="str">
        <f>IF(COUNTIFS(Q3_SQL_Error_Concentration!$A:$A,A338,Q3_SQL_Error_Concentration!$E:$E,B338,Q3_SQL_Error_Concentration!$F:$F,C338)=0,"",SUMIFS(Q3_SQL_Error_Concentration!$I:$I,Q3_SQL_Error_Concentration!$A:$A,A338,Q3_SQL_Error_Concentration!$E:$E,B338,Q3_SQL_Error_Concentration!$F:$F,C338))</f>
        <v/>
      </c>
      <c r="H338" s="5" t="str">
        <f t="shared" si="31"/>
        <v/>
      </c>
      <c r="I338" s="5">
        <f>IF(D338&gt;=Q3_Validation!$C$2,1,0)</f>
        <v>0</v>
      </c>
      <c r="J338" s="8" t="str">
        <f t="shared" si="32"/>
        <v/>
      </c>
      <c r="K338" s="5" t="str">
        <f t="shared" si="33"/>
        <v>excluded</v>
      </c>
      <c r="L338" s="5">
        <f t="shared" si="34"/>
        <v>0</v>
      </c>
      <c r="M338" s="5">
        <f t="shared" si="35"/>
        <v>0</v>
      </c>
    </row>
    <row r="339" spans="1:13">
      <c r="A339" s="5">
        <v>3007</v>
      </c>
      <c r="B339" s="5">
        <v>21</v>
      </c>
      <c r="C339" s="5" t="s">
        <v>63</v>
      </c>
      <c r="D339" s="5">
        <v>10</v>
      </c>
      <c r="E339" s="5">
        <v>0</v>
      </c>
      <c r="F339" s="8">
        <f t="shared" si="30"/>
        <v>0</v>
      </c>
      <c r="G339" s="5" t="str">
        <f>IF(COUNTIFS(Q3_SQL_Error_Concentration!$A:$A,A339,Q3_SQL_Error_Concentration!$E:$E,B339,Q3_SQL_Error_Concentration!$F:$F,C339)=0,"",SUMIFS(Q3_SQL_Error_Concentration!$I:$I,Q3_SQL_Error_Concentration!$A:$A,A339,Q3_SQL_Error_Concentration!$E:$E,B339,Q3_SQL_Error_Concentration!$F:$F,C339))</f>
        <v/>
      </c>
      <c r="H339" s="5" t="str">
        <f t="shared" si="31"/>
        <v/>
      </c>
      <c r="I339" s="5">
        <f>IF(D339&gt;=Q3_Validation!$C$2,1,0)</f>
        <v>0</v>
      </c>
      <c r="J339" s="8" t="str">
        <f t="shared" si="32"/>
        <v/>
      </c>
      <c r="K339" s="5" t="str">
        <f t="shared" si="33"/>
        <v>excluded</v>
      </c>
      <c r="L339" s="5">
        <f t="shared" si="34"/>
        <v>0</v>
      </c>
      <c r="M339" s="5">
        <f t="shared" si="35"/>
        <v>0</v>
      </c>
    </row>
    <row r="340" spans="1:13">
      <c r="A340" s="5">
        <v>3007</v>
      </c>
      <c r="B340" s="5">
        <v>21</v>
      </c>
      <c r="C340" s="5" t="s">
        <v>64</v>
      </c>
      <c r="D340" s="5">
        <v>1</v>
      </c>
      <c r="E340" s="5">
        <v>0</v>
      </c>
      <c r="F340" s="8">
        <f t="shared" si="30"/>
        <v>0</v>
      </c>
      <c r="G340" s="5" t="str">
        <f>IF(COUNTIFS(Q3_SQL_Error_Concentration!$A:$A,A340,Q3_SQL_Error_Concentration!$E:$E,B340,Q3_SQL_Error_Concentration!$F:$F,C340)=0,"",SUMIFS(Q3_SQL_Error_Concentration!$I:$I,Q3_SQL_Error_Concentration!$A:$A,A340,Q3_SQL_Error_Concentration!$E:$E,B340,Q3_SQL_Error_Concentration!$F:$F,C340))</f>
        <v/>
      </c>
      <c r="H340" s="5" t="str">
        <f t="shared" si="31"/>
        <v/>
      </c>
      <c r="I340" s="5">
        <f>IF(D340&gt;=Q3_Validation!$C$2,1,0)</f>
        <v>0</v>
      </c>
      <c r="J340" s="8" t="str">
        <f t="shared" si="32"/>
        <v/>
      </c>
      <c r="K340" s="5" t="str">
        <f t="shared" si="33"/>
        <v>excluded</v>
      </c>
      <c r="L340" s="5">
        <f t="shared" si="34"/>
        <v>0</v>
      </c>
      <c r="M340" s="5">
        <f t="shared" si="35"/>
        <v>0</v>
      </c>
    </row>
    <row r="341" spans="1:13">
      <c r="A341" s="5">
        <v>3007</v>
      </c>
      <c r="B341" s="5">
        <v>21</v>
      </c>
      <c r="C341" s="5" t="s">
        <v>62</v>
      </c>
      <c r="D341" s="5">
        <v>9</v>
      </c>
      <c r="E341" s="5">
        <v>0</v>
      </c>
      <c r="F341" s="8">
        <f t="shared" si="30"/>
        <v>0</v>
      </c>
      <c r="G341" s="5" t="str">
        <f>IF(COUNTIFS(Q3_SQL_Error_Concentration!$A:$A,A341,Q3_SQL_Error_Concentration!$E:$E,B341,Q3_SQL_Error_Concentration!$F:$F,C341)=0,"",SUMIFS(Q3_SQL_Error_Concentration!$I:$I,Q3_SQL_Error_Concentration!$A:$A,A341,Q3_SQL_Error_Concentration!$E:$E,B341,Q3_SQL_Error_Concentration!$F:$F,C341))</f>
        <v/>
      </c>
      <c r="H341" s="5" t="str">
        <f t="shared" si="31"/>
        <v/>
      </c>
      <c r="I341" s="5">
        <f>IF(D341&gt;=Q3_Validation!$C$2,1,0)</f>
        <v>0</v>
      </c>
      <c r="J341" s="8" t="str">
        <f t="shared" si="32"/>
        <v/>
      </c>
      <c r="K341" s="5" t="str">
        <f t="shared" si="33"/>
        <v>excluded</v>
      </c>
      <c r="L341" s="5">
        <f t="shared" si="34"/>
        <v>0</v>
      </c>
      <c r="M341" s="5">
        <f t="shared" si="35"/>
        <v>0</v>
      </c>
    </row>
    <row r="342" spans="1:13">
      <c r="A342" s="5">
        <v>3007</v>
      </c>
      <c r="B342" s="5">
        <v>22</v>
      </c>
      <c r="C342" s="5" t="s">
        <v>63</v>
      </c>
      <c r="D342" s="5">
        <v>7</v>
      </c>
      <c r="E342" s="5">
        <v>0</v>
      </c>
      <c r="F342" s="8">
        <f t="shared" si="30"/>
        <v>0</v>
      </c>
      <c r="G342" s="5" t="str">
        <f>IF(COUNTIFS(Q3_SQL_Error_Concentration!$A:$A,A342,Q3_SQL_Error_Concentration!$E:$E,B342,Q3_SQL_Error_Concentration!$F:$F,C342)=0,"",SUMIFS(Q3_SQL_Error_Concentration!$I:$I,Q3_SQL_Error_Concentration!$A:$A,A342,Q3_SQL_Error_Concentration!$E:$E,B342,Q3_SQL_Error_Concentration!$F:$F,C342))</f>
        <v/>
      </c>
      <c r="H342" s="5" t="str">
        <f t="shared" si="31"/>
        <v/>
      </c>
      <c r="I342" s="5">
        <f>IF(D342&gt;=Q3_Validation!$C$2,1,0)</f>
        <v>0</v>
      </c>
      <c r="J342" s="8" t="str">
        <f t="shared" si="32"/>
        <v/>
      </c>
      <c r="K342" s="5" t="str">
        <f t="shared" si="33"/>
        <v>excluded</v>
      </c>
      <c r="L342" s="5">
        <f t="shared" si="34"/>
        <v>0</v>
      </c>
      <c r="M342" s="5">
        <f t="shared" si="35"/>
        <v>0</v>
      </c>
    </row>
    <row r="343" spans="1:13">
      <c r="A343" s="5">
        <v>3007</v>
      </c>
      <c r="B343" s="5">
        <v>22</v>
      </c>
      <c r="C343" s="5" t="s">
        <v>62</v>
      </c>
      <c r="D343" s="5">
        <v>9</v>
      </c>
      <c r="E343" s="5">
        <v>0</v>
      </c>
      <c r="F343" s="8">
        <f t="shared" si="30"/>
        <v>0</v>
      </c>
      <c r="G343" s="5" t="str">
        <f>IF(COUNTIFS(Q3_SQL_Error_Concentration!$A:$A,A343,Q3_SQL_Error_Concentration!$E:$E,B343,Q3_SQL_Error_Concentration!$F:$F,C343)=0,"",SUMIFS(Q3_SQL_Error_Concentration!$I:$I,Q3_SQL_Error_Concentration!$A:$A,A343,Q3_SQL_Error_Concentration!$E:$E,B343,Q3_SQL_Error_Concentration!$F:$F,C343))</f>
        <v/>
      </c>
      <c r="H343" s="5" t="str">
        <f t="shared" si="31"/>
        <v/>
      </c>
      <c r="I343" s="5">
        <f>IF(D343&gt;=Q3_Validation!$C$2,1,0)</f>
        <v>0</v>
      </c>
      <c r="J343" s="8" t="str">
        <f t="shared" si="32"/>
        <v/>
      </c>
      <c r="K343" s="5" t="str">
        <f t="shared" si="33"/>
        <v>excluded</v>
      </c>
      <c r="L343" s="5">
        <f t="shared" si="34"/>
        <v>0</v>
      </c>
      <c r="M343" s="5">
        <f t="shared" si="35"/>
        <v>0</v>
      </c>
    </row>
    <row r="344" spans="1:13">
      <c r="A344" s="5">
        <v>3007</v>
      </c>
      <c r="B344" s="5">
        <v>23</v>
      </c>
      <c r="C344" s="5" t="s">
        <v>63</v>
      </c>
      <c r="D344" s="5">
        <v>1</v>
      </c>
      <c r="E344" s="5">
        <v>0</v>
      </c>
      <c r="F344" s="8">
        <f t="shared" si="30"/>
        <v>0</v>
      </c>
      <c r="G344" s="5" t="str">
        <f>IF(COUNTIFS(Q3_SQL_Error_Concentration!$A:$A,A344,Q3_SQL_Error_Concentration!$E:$E,B344,Q3_SQL_Error_Concentration!$F:$F,C344)=0,"",SUMIFS(Q3_SQL_Error_Concentration!$I:$I,Q3_SQL_Error_Concentration!$A:$A,A344,Q3_SQL_Error_Concentration!$E:$E,B344,Q3_SQL_Error_Concentration!$F:$F,C344))</f>
        <v/>
      </c>
      <c r="H344" s="5" t="str">
        <f t="shared" si="31"/>
        <v/>
      </c>
      <c r="I344" s="5">
        <f>IF(D344&gt;=Q3_Validation!$C$2,1,0)</f>
        <v>0</v>
      </c>
      <c r="J344" s="8" t="str">
        <f t="shared" si="32"/>
        <v/>
      </c>
      <c r="K344" s="5" t="str">
        <f t="shared" si="33"/>
        <v>excluded</v>
      </c>
      <c r="L344" s="5">
        <f t="shared" si="34"/>
        <v>0</v>
      </c>
      <c r="M344" s="5">
        <f t="shared" si="35"/>
        <v>0</v>
      </c>
    </row>
    <row r="345" spans="1:13">
      <c r="A345" s="5">
        <v>3007</v>
      </c>
      <c r="B345" s="5">
        <v>23</v>
      </c>
      <c r="C345" s="5" t="s">
        <v>62</v>
      </c>
      <c r="D345" s="5">
        <v>1</v>
      </c>
      <c r="E345" s="5">
        <v>0</v>
      </c>
      <c r="F345" s="8">
        <f t="shared" si="30"/>
        <v>0</v>
      </c>
      <c r="G345" s="5" t="str">
        <f>IF(COUNTIFS(Q3_SQL_Error_Concentration!$A:$A,A345,Q3_SQL_Error_Concentration!$E:$E,B345,Q3_SQL_Error_Concentration!$F:$F,C345)=0,"",SUMIFS(Q3_SQL_Error_Concentration!$I:$I,Q3_SQL_Error_Concentration!$A:$A,A345,Q3_SQL_Error_Concentration!$E:$E,B345,Q3_SQL_Error_Concentration!$F:$F,C345))</f>
        <v/>
      </c>
      <c r="H345" s="5" t="str">
        <f t="shared" si="31"/>
        <v/>
      </c>
      <c r="I345" s="5">
        <f>IF(D345&gt;=Q3_Validation!$C$2,1,0)</f>
        <v>0</v>
      </c>
      <c r="J345" s="8" t="str">
        <f t="shared" si="32"/>
        <v/>
      </c>
      <c r="K345" s="5" t="str">
        <f t="shared" si="33"/>
        <v>excluded</v>
      </c>
      <c r="L345" s="5">
        <f t="shared" si="34"/>
        <v>0</v>
      </c>
      <c r="M345" s="5">
        <f t="shared" si="35"/>
        <v>0</v>
      </c>
    </row>
    <row r="346" spans="1:13">
      <c r="A346" s="5">
        <v>3008</v>
      </c>
      <c r="B346" s="5">
        <v>0</v>
      </c>
      <c r="C346" s="5" t="s">
        <v>63</v>
      </c>
      <c r="D346" s="5">
        <v>1</v>
      </c>
      <c r="E346" s="5">
        <v>0</v>
      </c>
      <c r="F346" s="8">
        <f t="shared" si="30"/>
        <v>0</v>
      </c>
      <c r="G346" s="5" t="str">
        <f>IF(COUNTIFS(Q3_SQL_Error_Concentration!$A:$A,A346,Q3_SQL_Error_Concentration!$E:$E,B346,Q3_SQL_Error_Concentration!$F:$F,C346)=0,"",SUMIFS(Q3_SQL_Error_Concentration!$I:$I,Q3_SQL_Error_Concentration!$A:$A,A346,Q3_SQL_Error_Concentration!$E:$E,B346,Q3_SQL_Error_Concentration!$F:$F,C346))</f>
        <v/>
      </c>
      <c r="H346" s="5" t="str">
        <f t="shared" si="31"/>
        <v/>
      </c>
      <c r="I346" s="5">
        <f>IF(D346&gt;=Q3_Validation!$C$2,1,0)</f>
        <v>0</v>
      </c>
      <c r="J346" s="8" t="str">
        <f t="shared" si="32"/>
        <v/>
      </c>
      <c r="K346" s="5" t="str">
        <f t="shared" si="33"/>
        <v>excluded</v>
      </c>
      <c r="L346" s="5">
        <f t="shared" si="34"/>
        <v>0</v>
      </c>
      <c r="M346" s="5">
        <f t="shared" si="35"/>
        <v>0</v>
      </c>
    </row>
    <row r="347" spans="1:13">
      <c r="A347" s="5">
        <v>3008</v>
      </c>
      <c r="B347" s="5">
        <v>0</v>
      </c>
      <c r="C347" s="5" t="s">
        <v>62</v>
      </c>
      <c r="D347" s="5">
        <v>1</v>
      </c>
      <c r="E347" s="5">
        <v>0</v>
      </c>
      <c r="F347" s="8">
        <f t="shared" si="30"/>
        <v>0</v>
      </c>
      <c r="G347" s="5" t="str">
        <f>IF(COUNTIFS(Q3_SQL_Error_Concentration!$A:$A,A347,Q3_SQL_Error_Concentration!$E:$E,B347,Q3_SQL_Error_Concentration!$F:$F,C347)=0,"",SUMIFS(Q3_SQL_Error_Concentration!$I:$I,Q3_SQL_Error_Concentration!$A:$A,A347,Q3_SQL_Error_Concentration!$E:$E,B347,Q3_SQL_Error_Concentration!$F:$F,C347))</f>
        <v/>
      </c>
      <c r="H347" s="5" t="str">
        <f t="shared" si="31"/>
        <v/>
      </c>
      <c r="I347" s="5">
        <f>IF(D347&gt;=Q3_Validation!$C$2,1,0)</f>
        <v>0</v>
      </c>
      <c r="J347" s="8" t="str">
        <f t="shared" si="32"/>
        <v/>
      </c>
      <c r="K347" s="5" t="str">
        <f t="shared" si="33"/>
        <v>excluded</v>
      </c>
      <c r="L347" s="5">
        <f t="shared" si="34"/>
        <v>0</v>
      </c>
      <c r="M347" s="5">
        <f t="shared" si="35"/>
        <v>0</v>
      </c>
    </row>
    <row r="348" spans="1:13">
      <c r="A348" s="5">
        <v>3008</v>
      </c>
      <c r="B348" s="5">
        <v>1</v>
      </c>
      <c r="C348" s="5" t="s">
        <v>63</v>
      </c>
      <c r="D348" s="5">
        <v>2</v>
      </c>
      <c r="E348" s="5">
        <v>0</v>
      </c>
      <c r="F348" s="8">
        <f t="shared" si="30"/>
        <v>0</v>
      </c>
      <c r="G348" s="5" t="str">
        <f>IF(COUNTIFS(Q3_SQL_Error_Concentration!$A:$A,A348,Q3_SQL_Error_Concentration!$E:$E,B348,Q3_SQL_Error_Concentration!$F:$F,C348)=0,"",SUMIFS(Q3_SQL_Error_Concentration!$I:$I,Q3_SQL_Error_Concentration!$A:$A,A348,Q3_SQL_Error_Concentration!$E:$E,B348,Q3_SQL_Error_Concentration!$F:$F,C348))</f>
        <v/>
      </c>
      <c r="H348" s="5" t="str">
        <f t="shared" si="31"/>
        <v/>
      </c>
      <c r="I348" s="5">
        <f>IF(D348&gt;=Q3_Validation!$C$2,1,0)</f>
        <v>0</v>
      </c>
      <c r="J348" s="8" t="str">
        <f t="shared" si="32"/>
        <v/>
      </c>
      <c r="K348" s="5" t="str">
        <f t="shared" si="33"/>
        <v>excluded</v>
      </c>
      <c r="L348" s="5">
        <f t="shared" si="34"/>
        <v>0</v>
      </c>
      <c r="M348" s="5">
        <f t="shared" si="35"/>
        <v>0</v>
      </c>
    </row>
    <row r="349" spans="1:13">
      <c r="A349" s="5">
        <v>3008</v>
      </c>
      <c r="B349" s="5">
        <v>1</v>
      </c>
      <c r="C349" s="5" t="s">
        <v>62</v>
      </c>
      <c r="D349" s="5">
        <v>2</v>
      </c>
      <c r="E349" s="5">
        <v>0</v>
      </c>
      <c r="F349" s="8">
        <f t="shared" si="30"/>
        <v>0</v>
      </c>
      <c r="G349" s="5" t="str">
        <f>IF(COUNTIFS(Q3_SQL_Error_Concentration!$A:$A,A349,Q3_SQL_Error_Concentration!$E:$E,B349,Q3_SQL_Error_Concentration!$F:$F,C349)=0,"",SUMIFS(Q3_SQL_Error_Concentration!$I:$I,Q3_SQL_Error_Concentration!$A:$A,A349,Q3_SQL_Error_Concentration!$E:$E,B349,Q3_SQL_Error_Concentration!$F:$F,C349))</f>
        <v/>
      </c>
      <c r="H349" s="5" t="str">
        <f t="shared" si="31"/>
        <v/>
      </c>
      <c r="I349" s="5">
        <f>IF(D349&gt;=Q3_Validation!$C$2,1,0)</f>
        <v>0</v>
      </c>
      <c r="J349" s="8" t="str">
        <f t="shared" si="32"/>
        <v/>
      </c>
      <c r="K349" s="5" t="str">
        <f t="shared" si="33"/>
        <v>excluded</v>
      </c>
      <c r="L349" s="5">
        <f t="shared" si="34"/>
        <v>0</v>
      </c>
      <c r="M349" s="5">
        <f t="shared" si="35"/>
        <v>0</v>
      </c>
    </row>
    <row r="350" spans="1:13">
      <c r="A350" s="5">
        <v>3008</v>
      </c>
      <c r="B350" s="5">
        <v>2</v>
      </c>
      <c r="C350" s="5" t="s">
        <v>62</v>
      </c>
      <c r="D350" s="5">
        <v>1</v>
      </c>
      <c r="E350" s="5">
        <v>0</v>
      </c>
      <c r="F350" s="8">
        <f t="shared" si="30"/>
        <v>0</v>
      </c>
      <c r="G350" s="5" t="str">
        <f>IF(COUNTIFS(Q3_SQL_Error_Concentration!$A:$A,A350,Q3_SQL_Error_Concentration!$E:$E,B350,Q3_SQL_Error_Concentration!$F:$F,C350)=0,"",SUMIFS(Q3_SQL_Error_Concentration!$I:$I,Q3_SQL_Error_Concentration!$A:$A,A350,Q3_SQL_Error_Concentration!$E:$E,B350,Q3_SQL_Error_Concentration!$F:$F,C350))</f>
        <v/>
      </c>
      <c r="H350" s="5" t="str">
        <f t="shared" si="31"/>
        <v/>
      </c>
      <c r="I350" s="5">
        <f>IF(D350&gt;=Q3_Validation!$C$2,1,0)</f>
        <v>0</v>
      </c>
      <c r="J350" s="8" t="str">
        <f t="shared" si="32"/>
        <v/>
      </c>
      <c r="K350" s="5" t="str">
        <f t="shared" si="33"/>
        <v>excluded</v>
      </c>
      <c r="L350" s="5">
        <f t="shared" si="34"/>
        <v>0</v>
      </c>
      <c r="M350" s="5">
        <f t="shared" si="35"/>
        <v>0</v>
      </c>
    </row>
    <row r="351" spans="1:13">
      <c r="A351" s="5">
        <v>3008</v>
      </c>
      <c r="B351" s="5">
        <v>3</v>
      </c>
      <c r="C351" s="5" t="s">
        <v>63</v>
      </c>
      <c r="D351" s="5">
        <v>3</v>
      </c>
      <c r="E351" s="5">
        <v>0</v>
      </c>
      <c r="F351" s="8">
        <f t="shared" si="30"/>
        <v>0</v>
      </c>
      <c r="G351" s="5" t="str">
        <f>IF(COUNTIFS(Q3_SQL_Error_Concentration!$A:$A,A351,Q3_SQL_Error_Concentration!$E:$E,B351,Q3_SQL_Error_Concentration!$F:$F,C351)=0,"",SUMIFS(Q3_SQL_Error_Concentration!$I:$I,Q3_SQL_Error_Concentration!$A:$A,A351,Q3_SQL_Error_Concentration!$E:$E,B351,Q3_SQL_Error_Concentration!$F:$F,C351))</f>
        <v/>
      </c>
      <c r="H351" s="5" t="str">
        <f t="shared" si="31"/>
        <v/>
      </c>
      <c r="I351" s="5">
        <f>IF(D351&gt;=Q3_Validation!$C$2,1,0)</f>
        <v>0</v>
      </c>
      <c r="J351" s="8" t="str">
        <f t="shared" si="32"/>
        <v/>
      </c>
      <c r="K351" s="5" t="str">
        <f t="shared" si="33"/>
        <v>excluded</v>
      </c>
      <c r="L351" s="5">
        <f t="shared" si="34"/>
        <v>0</v>
      </c>
      <c r="M351" s="5">
        <f t="shared" si="35"/>
        <v>0</v>
      </c>
    </row>
    <row r="352" spans="1:13">
      <c r="A352" s="5">
        <v>3008</v>
      </c>
      <c r="B352" s="5">
        <v>3</v>
      </c>
      <c r="C352" s="5" t="s">
        <v>62</v>
      </c>
      <c r="D352" s="5">
        <v>2</v>
      </c>
      <c r="E352" s="5">
        <v>0</v>
      </c>
      <c r="F352" s="8">
        <f t="shared" si="30"/>
        <v>0</v>
      </c>
      <c r="G352" s="5" t="str">
        <f>IF(COUNTIFS(Q3_SQL_Error_Concentration!$A:$A,A352,Q3_SQL_Error_Concentration!$E:$E,B352,Q3_SQL_Error_Concentration!$F:$F,C352)=0,"",SUMIFS(Q3_SQL_Error_Concentration!$I:$I,Q3_SQL_Error_Concentration!$A:$A,A352,Q3_SQL_Error_Concentration!$E:$E,B352,Q3_SQL_Error_Concentration!$F:$F,C352))</f>
        <v/>
      </c>
      <c r="H352" s="5" t="str">
        <f t="shared" si="31"/>
        <v/>
      </c>
      <c r="I352" s="5">
        <f>IF(D352&gt;=Q3_Validation!$C$2,1,0)</f>
        <v>0</v>
      </c>
      <c r="J352" s="8" t="str">
        <f t="shared" si="32"/>
        <v/>
      </c>
      <c r="K352" s="5" t="str">
        <f t="shared" si="33"/>
        <v>excluded</v>
      </c>
      <c r="L352" s="5">
        <f t="shared" si="34"/>
        <v>0</v>
      </c>
      <c r="M352" s="5">
        <f t="shared" si="35"/>
        <v>0</v>
      </c>
    </row>
    <row r="353" spans="1:13">
      <c r="A353" s="5">
        <v>3008</v>
      </c>
      <c r="B353" s="5">
        <v>4</v>
      </c>
      <c r="C353" s="5" t="s">
        <v>63</v>
      </c>
      <c r="D353" s="5">
        <v>1</v>
      </c>
      <c r="E353" s="5">
        <v>0</v>
      </c>
      <c r="F353" s="8">
        <f t="shared" si="30"/>
        <v>0</v>
      </c>
      <c r="G353" s="5" t="str">
        <f>IF(COUNTIFS(Q3_SQL_Error_Concentration!$A:$A,A353,Q3_SQL_Error_Concentration!$E:$E,B353,Q3_SQL_Error_Concentration!$F:$F,C353)=0,"",SUMIFS(Q3_SQL_Error_Concentration!$I:$I,Q3_SQL_Error_Concentration!$A:$A,A353,Q3_SQL_Error_Concentration!$E:$E,B353,Q3_SQL_Error_Concentration!$F:$F,C353))</f>
        <v/>
      </c>
      <c r="H353" s="5" t="str">
        <f t="shared" si="31"/>
        <v/>
      </c>
      <c r="I353" s="5">
        <f>IF(D353&gt;=Q3_Validation!$C$2,1,0)</f>
        <v>0</v>
      </c>
      <c r="J353" s="8" t="str">
        <f t="shared" si="32"/>
        <v/>
      </c>
      <c r="K353" s="5" t="str">
        <f t="shared" si="33"/>
        <v>excluded</v>
      </c>
      <c r="L353" s="5">
        <f t="shared" si="34"/>
        <v>0</v>
      </c>
      <c r="M353" s="5">
        <f t="shared" si="35"/>
        <v>0</v>
      </c>
    </row>
    <row r="354" spans="1:13">
      <c r="A354" s="5">
        <v>3008</v>
      </c>
      <c r="B354" s="5">
        <v>4</v>
      </c>
      <c r="C354" s="5" t="s">
        <v>64</v>
      </c>
      <c r="D354" s="5">
        <v>1</v>
      </c>
      <c r="E354" s="5">
        <v>0</v>
      </c>
      <c r="F354" s="8">
        <f t="shared" si="30"/>
        <v>0</v>
      </c>
      <c r="G354" s="5" t="str">
        <f>IF(COUNTIFS(Q3_SQL_Error_Concentration!$A:$A,A354,Q3_SQL_Error_Concentration!$E:$E,B354,Q3_SQL_Error_Concentration!$F:$F,C354)=0,"",SUMIFS(Q3_SQL_Error_Concentration!$I:$I,Q3_SQL_Error_Concentration!$A:$A,A354,Q3_SQL_Error_Concentration!$E:$E,B354,Q3_SQL_Error_Concentration!$F:$F,C354))</f>
        <v/>
      </c>
      <c r="H354" s="5" t="str">
        <f t="shared" si="31"/>
        <v/>
      </c>
      <c r="I354" s="5">
        <f>IF(D354&gt;=Q3_Validation!$C$2,1,0)</f>
        <v>0</v>
      </c>
      <c r="J354" s="8" t="str">
        <f t="shared" si="32"/>
        <v/>
      </c>
      <c r="K354" s="5" t="str">
        <f t="shared" si="33"/>
        <v>excluded</v>
      </c>
      <c r="L354" s="5">
        <f t="shared" si="34"/>
        <v>0</v>
      </c>
      <c r="M354" s="5">
        <f t="shared" si="35"/>
        <v>0</v>
      </c>
    </row>
    <row r="355" spans="1:13">
      <c r="A355" s="5">
        <v>3008</v>
      </c>
      <c r="B355" s="5">
        <v>4</v>
      </c>
      <c r="C355" s="5" t="s">
        <v>62</v>
      </c>
      <c r="D355" s="5">
        <v>3</v>
      </c>
      <c r="E355" s="5">
        <v>0</v>
      </c>
      <c r="F355" s="8">
        <f t="shared" si="30"/>
        <v>0</v>
      </c>
      <c r="G355" s="5" t="str">
        <f>IF(COUNTIFS(Q3_SQL_Error_Concentration!$A:$A,A355,Q3_SQL_Error_Concentration!$E:$E,B355,Q3_SQL_Error_Concentration!$F:$F,C355)=0,"",SUMIFS(Q3_SQL_Error_Concentration!$I:$I,Q3_SQL_Error_Concentration!$A:$A,A355,Q3_SQL_Error_Concentration!$E:$E,B355,Q3_SQL_Error_Concentration!$F:$F,C355))</f>
        <v/>
      </c>
      <c r="H355" s="5" t="str">
        <f t="shared" si="31"/>
        <v/>
      </c>
      <c r="I355" s="5">
        <f>IF(D355&gt;=Q3_Validation!$C$2,1,0)</f>
        <v>0</v>
      </c>
      <c r="J355" s="8" t="str">
        <f t="shared" si="32"/>
        <v/>
      </c>
      <c r="K355" s="5" t="str">
        <f t="shared" si="33"/>
        <v>excluded</v>
      </c>
      <c r="L355" s="5">
        <f t="shared" si="34"/>
        <v>0</v>
      </c>
      <c r="M355" s="5">
        <f t="shared" si="35"/>
        <v>0</v>
      </c>
    </row>
    <row r="356" spans="1:13">
      <c r="A356" s="5">
        <v>3008</v>
      </c>
      <c r="B356" s="5">
        <v>5</v>
      </c>
      <c r="C356" s="5" t="s">
        <v>63</v>
      </c>
      <c r="D356" s="5">
        <v>2</v>
      </c>
      <c r="E356" s="5">
        <v>0</v>
      </c>
      <c r="F356" s="8">
        <f t="shared" si="30"/>
        <v>0</v>
      </c>
      <c r="G356" s="5" t="str">
        <f>IF(COUNTIFS(Q3_SQL_Error_Concentration!$A:$A,A356,Q3_SQL_Error_Concentration!$E:$E,B356,Q3_SQL_Error_Concentration!$F:$F,C356)=0,"",SUMIFS(Q3_SQL_Error_Concentration!$I:$I,Q3_SQL_Error_Concentration!$A:$A,A356,Q3_SQL_Error_Concentration!$E:$E,B356,Q3_SQL_Error_Concentration!$F:$F,C356))</f>
        <v/>
      </c>
      <c r="H356" s="5" t="str">
        <f t="shared" si="31"/>
        <v/>
      </c>
      <c r="I356" s="5">
        <f>IF(D356&gt;=Q3_Validation!$C$2,1,0)</f>
        <v>0</v>
      </c>
      <c r="J356" s="8" t="str">
        <f t="shared" si="32"/>
        <v/>
      </c>
      <c r="K356" s="5" t="str">
        <f t="shared" si="33"/>
        <v>excluded</v>
      </c>
      <c r="L356" s="5">
        <f t="shared" si="34"/>
        <v>0</v>
      </c>
      <c r="M356" s="5">
        <f t="shared" si="35"/>
        <v>0</v>
      </c>
    </row>
    <row r="357" spans="1:13">
      <c r="A357" s="5">
        <v>3008</v>
      </c>
      <c r="B357" s="5">
        <v>5</v>
      </c>
      <c r="C357" s="5" t="s">
        <v>62</v>
      </c>
      <c r="D357" s="5">
        <v>1</v>
      </c>
      <c r="E357" s="5">
        <v>0</v>
      </c>
      <c r="F357" s="8">
        <f t="shared" si="30"/>
        <v>0</v>
      </c>
      <c r="G357" s="5" t="str">
        <f>IF(COUNTIFS(Q3_SQL_Error_Concentration!$A:$A,A357,Q3_SQL_Error_Concentration!$E:$E,B357,Q3_SQL_Error_Concentration!$F:$F,C357)=0,"",SUMIFS(Q3_SQL_Error_Concentration!$I:$I,Q3_SQL_Error_Concentration!$A:$A,A357,Q3_SQL_Error_Concentration!$E:$E,B357,Q3_SQL_Error_Concentration!$F:$F,C357))</f>
        <v/>
      </c>
      <c r="H357" s="5" t="str">
        <f t="shared" si="31"/>
        <v/>
      </c>
      <c r="I357" s="5">
        <f>IF(D357&gt;=Q3_Validation!$C$2,1,0)</f>
        <v>0</v>
      </c>
      <c r="J357" s="8" t="str">
        <f t="shared" si="32"/>
        <v/>
      </c>
      <c r="K357" s="5" t="str">
        <f t="shared" si="33"/>
        <v>excluded</v>
      </c>
      <c r="L357" s="5">
        <f t="shared" si="34"/>
        <v>0</v>
      </c>
      <c r="M357" s="5">
        <f t="shared" si="35"/>
        <v>0</v>
      </c>
    </row>
    <row r="358" spans="1:13">
      <c r="A358" s="5">
        <v>3008</v>
      </c>
      <c r="B358" s="5">
        <v>6</v>
      </c>
      <c r="C358" s="5" t="s">
        <v>63</v>
      </c>
      <c r="D358" s="5">
        <v>5</v>
      </c>
      <c r="E358" s="5">
        <v>0</v>
      </c>
      <c r="F358" s="8">
        <f t="shared" si="30"/>
        <v>0</v>
      </c>
      <c r="G358" s="5" t="str">
        <f>IF(COUNTIFS(Q3_SQL_Error_Concentration!$A:$A,A358,Q3_SQL_Error_Concentration!$E:$E,B358,Q3_SQL_Error_Concentration!$F:$F,C358)=0,"",SUMIFS(Q3_SQL_Error_Concentration!$I:$I,Q3_SQL_Error_Concentration!$A:$A,A358,Q3_SQL_Error_Concentration!$E:$E,B358,Q3_SQL_Error_Concentration!$F:$F,C358))</f>
        <v/>
      </c>
      <c r="H358" s="5" t="str">
        <f t="shared" si="31"/>
        <v/>
      </c>
      <c r="I358" s="5">
        <f>IF(D358&gt;=Q3_Validation!$C$2,1,0)</f>
        <v>0</v>
      </c>
      <c r="J358" s="8" t="str">
        <f t="shared" si="32"/>
        <v/>
      </c>
      <c r="K358" s="5" t="str">
        <f t="shared" si="33"/>
        <v>excluded</v>
      </c>
      <c r="L358" s="5">
        <f t="shared" si="34"/>
        <v>0</v>
      </c>
      <c r="M358" s="5">
        <f t="shared" si="35"/>
        <v>0</v>
      </c>
    </row>
    <row r="359" spans="1:13">
      <c r="A359" s="5">
        <v>3008</v>
      </c>
      <c r="B359" s="5">
        <v>6</v>
      </c>
      <c r="C359" s="5" t="s">
        <v>64</v>
      </c>
      <c r="D359" s="5">
        <v>1</v>
      </c>
      <c r="E359" s="5">
        <v>0</v>
      </c>
      <c r="F359" s="8">
        <f t="shared" si="30"/>
        <v>0</v>
      </c>
      <c r="G359" s="5" t="str">
        <f>IF(COUNTIFS(Q3_SQL_Error_Concentration!$A:$A,A359,Q3_SQL_Error_Concentration!$E:$E,B359,Q3_SQL_Error_Concentration!$F:$F,C359)=0,"",SUMIFS(Q3_SQL_Error_Concentration!$I:$I,Q3_SQL_Error_Concentration!$A:$A,A359,Q3_SQL_Error_Concentration!$E:$E,B359,Q3_SQL_Error_Concentration!$F:$F,C359))</f>
        <v/>
      </c>
      <c r="H359" s="5" t="str">
        <f t="shared" si="31"/>
        <v/>
      </c>
      <c r="I359" s="5">
        <f>IF(D359&gt;=Q3_Validation!$C$2,1,0)</f>
        <v>0</v>
      </c>
      <c r="J359" s="8" t="str">
        <f t="shared" si="32"/>
        <v/>
      </c>
      <c r="K359" s="5" t="str">
        <f t="shared" si="33"/>
        <v>excluded</v>
      </c>
      <c r="L359" s="5">
        <f t="shared" si="34"/>
        <v>0</v>
      </c>
      <c r="M359" s="5">
        <f t="shared" si="35"/>
        <v>0</v>
      </c>
    </row>
    <row r="360" spans="1:13">
      <c r="A360" s="5">
        <v>3008</v>
      </c>
      <c r="B360" s="5">
        <v>6</v>
      </c>
      <c r="C360" s="5" t="s">
        <v>62</v>
      </c>
      <c r="D360" s="5">
        <v>6</v>
      </c>
      <c r="E360" s="5">
        <v>0</v>
      </c>
      <c r="F360" s="8">
        <f t="shared" si="30"/>
        <v>0</v>
      </c>
      <c r="G360" s="5" t="str">
        <f>IF(COUNTIFS(Q3_SQL_Error_Concentration!$A:$A,A360,Q3_SQL_Error_Concentration!$E:$E,B360,Q3_SQL_Error_Concentration!$F:$F,C360)=0,"",SUMIFS(Q3_SQL_Error_Concentration!$I:$I,Q3_SQL_Error_Concentration!$A:$A,A360,Q3_SQL_Error_Concentration!$E:$E,B360,Q3_SQL_Error_Concentration!$F:$F,C360))</f>
        <v/>
      </c>
      <c r="H360" s="5" t="str">
        <f t="shared" si="31"/>
        <v/>
      </c>
      <c r="I360" s="5">
        <f>IF(D360&gt;=Q3_Validation!$C$2,1,0)</f>
        <v>0</v>
      </c>
      <c r="J360" s="8" t="str">
        <f t="shared" si="32"/>
        <v/>
      </c>
      <c r="K360" s="5" t="str">
        <f t="shared" si="33"/>
        <v>excluded</v>
      </c>
      <c r="L360" s="5">
        <f t="shared" si="34"/>
        <v>0</v>
      </c>
      <c r="M360" s="5">
        <f t="shared" si="35"/>
        <v>0</v>
      </c>
    </row>
    <row r="361" spans="1:13">
      <c r="A361" s="5">
        <v>3008</v>
      </c>
      <c r="B361" s="5">
        <v>7</v>
      </c>
      <c r="C361" s="5" t="s">
        <v>63</v>
      </c>
      <c r="D361" s="5">
        <v>8</v>
      </c>
      <c r="E361" s="5">
        <v>0</v>
      </c>
      <c r="F361" s="8">
        <f t="shared" si="30"/>
        <v>0</v>
      </c>
      <c r="G361" s="5" t="str">
        <f>IF(COUNTIFS(Q3_SQL_Error_Concentration!$A:$A,A361,Q3_SQL_Error_Concentration!$E:$E,B361,Q3_SQL_Error_Concentration!$F:$F,C361)=0,"",SUMIFS(Q3_SQL_Error_Concentration!$I:$I,Q3_SQL_Error_Concentration!$A:$A,A361,Q3_SQL_Error_Concentration!$E:$E,B361,Q3_SQL_Error_Concentration!$F:$F,C361))</f>
        <v/>
      </c>
      <c r="H361" s="5" t="str">
        <f t="shared" si="31"/>
        <v/>
      </c>
      <c r="I361" s="5">
        <f>IF(D361&gt;=Q3_Validation!$C$2,1,0)</f>
        <v>0</v>
      </c>
      <c r="J361" s="8" t="str">
        <f t="shared" si="32"/>
        <v/>
      </c>
      <c r="K361" s="5" t="str">
        <f t="shared" si="33"/>
        <v>excluded</v>
      </c>
      <c r="L361" s="5">
        <f t="shared" si="34"/>
        <v>0</v>
      </c>
      <c r="M361" s="5">
        <f t="shared" si="35"/>
        <v>0</v>
      </c>
    </row>
    <row r="362" spans="1:13">
      <c r="A362" s="5">
        <v>3008</v>
      </c>
      <c r="B362" s="5">
        <v>7</v>
      </c>
      <c r="C362" s="5" t="s">
        <v>64</v>
      </c>
      <c r="D362" s="5">
        <v>3</v>
      </c>
      <c r="E362" s="5">
        <v>0</v>
      </c>
      <c r="F362" s="8">
        <f t="shared" si="30"/>
        <v>0</v>
      </c>
      <c r="G362" s="5" t="str">
        <f>IF(COUNTIFS(Q3_SQL_Error_Concentration!$A:$A,A362,Q3_SQL_Error_Concentration!$E:$E,B362,Q3_SQL_Error_Concentration!$F:$F,C362)=0,"",SUMIFS(Q3_SQL_Error_Concentration!$I:$I,Q3_SQL_Error_Concentration!$A:$A,A362,Q3_SQL_Error_Concentration!$E:$E,B362,Q3_SQL_Error_Concentration!$F:$F,C362))</f>
        <v/>
      </c>
      <c r="H362" s="5" t="str">
        <f t="shared" si="31"/>
        <v/>
      </c>
      <c r="I362" s="5">
        <f>IF(D362&gt;=Q3_Validation!$C$2,1,0)</f>
        <v>0</v>
      </c>
      <c r="J362" s="8" t="str">
        <f t="shared" si="32"/>
        <v/>
      </c>
      <c r="K362" s="5" t="str">
        <f t="shared" si="33"/>
        <v>excluded</v>
      </c>
      <c r="L362" s="5">
        <f t="shared" si="34"/>
        <v>0</v>
      </c>
      <c r="M362" s="5">
        <f t="shared" si="35"/>
        <v>0</v>
      </c>
    </row>
    <row r="363" spans="1:13">
      <c r="A363" s="5">
        <v>3008</v>
      </c>
      <c r="B363" s="5">
        <v>7</v>
      </c>
      <c r="C363" s="5" t="s">
        <v>62</v>
      </c>
      <c r="D363" s="5">
        <v>10</v>
      </c>
      <c r="E363" s="5">
        <v>0</v>
      </c>
      <c r="F363" s="8">
        <f t="shared" si="30"/>
        <v>0</v>
      </c>
      <c r="G363" s="5" t="str">
        <f>IF(COUNTIFS(Q3_SQL_Error_Concentration!$A:$A,A363,Q3_SQL_Error_Concentration!$E:$E,B363,Q3_SQL_Error_Concentration!$F:$F,C363)=0,"",SUMIFS(Q3_SQL_Error_Concentration!$I:$I,Q3_SQL_Error_Concentration!$A:$A,A363,Q3_SQL_Error_Concentration!$E:$E,B363,Q3_SQL_Error_Concentration!$F:$F,C363))</f>
        <v/>
      </c>
      <c r="H363" s="5" t="str">
        <f t="shared" si="31"/>
        <v/>
      </c>
      <c r="I363" s="5">
        <f>IF(D363&gt;=Q3_Validation!$C$2,1,0)</f>
        <v>0</v>
      </c>
      <c r="J363" s="8" t="str">
        <f t="shared" si="32"/>
        <v/>
      </c>
      <c r="K363" s="5" t="str">
        <f t="shared" si="33"/>
        <v>excluded</v>
      </c>
      <c r="L363" s="5">
        <f t="shared" si="34"/>
        <v>0</v>
      </c>
      <c r="M363" s="5">
        <f t="shared" si="35"/>
        <v>0</v>
      </c>
    </row>
    <row r="364" spans="1:13">
      <c r="A364" s="5">
        <v>3008</v>
      </c>
      <c r="B364" s="5">
        <v>8</v>
      </c>
      <c r="C364" s="5" t="s">
        <v>63</v>
      </c>
      <c r="D364" s="5">
        <v>8</v>
      </c>
      <c r="E364" s="5">
        <v>0</v>
      </c>
      <c r="F364" s="8">
        <f t="shared" si="30"/>
        <v>0</v>
      </c>
      <c r="G364" s="5" t="str">
        <f>IF(COUNTIFS(Q3_SQL_Error_Concentration!$A:$A,A364,Q3_SQL_Error_Concentration!$E:$E,B364,Q3_SQL_Error_Concentration!$F:$F,C364)=0,"",SUMIFS(Q3_SQL_Error_Concentration!$I:$I,Q3_SQL_Error_Concentration!$A:$A,A364,Q3_SQL_Error_Concentration!$E:$E,B364,Q3_SQL_Error_Concentration!$F:$F,C364))</f>
        <v/>
      </c>
      <c r="H364" s="5" t="str">
        <f t="shared" si="31"/>
        <v/>
      </c>
      <c r="I364" s="5">
        <f>IF(D364&gt;=Q3_Validation!$C$2,1,0)</f>
        <v>0</v>
      </c>
      <c r="J364" s="8" t="str">
        <f t="shared" si="32"/>
        <v/>
      </c>
      <c r="K364" s="5" t="str">
        <f t="shared" si="33"/>
        <v>excluded</v>
      </c>
      <c r="L364" s="5">
        <f t="shared" si="34"/>
        <v>0</v>
      </c>
      <c r="M364" s="5">
        <f t="shared" si="35"/>
        <v>0</v>
      </c>
    </row>
    <row r="365" spans="1:13">
      <c r="A365" s="5">
        <v>3008</v>
      </c>
      <c r="B365" s="5">
        <v>8</v>
      </c>
      <c r="C365" s="5" t="s">
        <v>64</v>
      </c>
      <c r="D365" s="5">
        <v>2</v>
      </c>
      <c r="E365" s="5">
        <v>1</v>
      </c>
      <c r="F365" s="8">
        <f t="shared" si="30"/>
        <v>50</v>
      </c>
      <c r="G365" s="5" t="str">
        <f>IF(COUNTIFS(Q3_SQL_Error_Concentration!$A:$A,A365,Q3_SQL_Error_Concentration!$E:$E,B365,Q3_SQL_Error_Concentration!$F:$F,C365)=0,"",SUMIFS(Q3_SQL_Error_Concentration!$I:$I,Q3_SQL_Error_Concentration!$A:$A,A365,Q3_SQL_Error_Concentration!$E:$E,B365,Q3_SQL_Error_Concentration!$F:$F,C365))</f>
        <v/>
      </c>
      <c r="H365" s="5" t="str">
        <f t="shared" si="31"/>
        <v/>
      </c>
      <c r="I365" s="5">
        <f>IF(D365&gt;=Q3_Validation!$C$2,1,0)</f>
        <v>0</v>
      </c>
      <c r="J365" s="8" t="str">
        <f t="shared" si="32"/>
        <v/>
      </c>
      <c r="K365" s="5" t="str">
        <f t="shared" si="33"/>
        <v>excluded</v>
      </c>
      <c r="L365" s="5">
        <f t="shared" si="34"/>
        <v>0</v>
      </c>
      <c r="M365" s="5">
        <f t="shared" si="35"/>
        <v>0</v>
      </c>
    </row>
    <row r="366" spans="1:13">
      <c r="A366" s="5">
        <v>3008</v>
      </c>
      <c r="B366" s="5">
        <v>8</v>
      </c>
      <c r="C366" s="5" t="s">
        <v>62</v>
      </c>
      <c r="D366" s="5">
        <v>15</v>
      </c>
      <c r="E366" s="5">
        <v>0</v>
      </c>
      <c r="F366" s="8">
        <f t="shared" si="30"/>
        <v>0</v>
      </c>
      <c r="G366" s="5" t="str">
        <f>IF(COUNTIFS(Q3_SQL_Error_Concentration!$A:$A,A366,Q3_SQL_Error_Concentration!$E:$E,B366,Q3_SQL_Error_Concentration!$F:$F,C366)=0,"",SUMIFS(Q3_SQL_Error_Concentration!$I:$I,Q3_SQL_Error_Concentration!$A:$A,A366,Q3_SQL_Error_Concentration!$E:$E,B366,Q3_SQL_Error_Concentration!$F:$F,C366))</f>
        <v/>
      </c>
      <c r="H366" s="5" t="str">
        <f t="shared" si="31"/>
        <v/>
      </c>
      <c r="I366" s="5">
        <f>IF(D366&gt;=Q3_Validation!$C$2,1,0)</f>
        <v>0</v>
      </c>
      <c r="J366" s="8" t="str">
        <f t="shared" si="32"/>
        <v/>
      </c>
      <c r="K366" s="5" t="str">
        <f t="shared" si="33"/>
        <v>excluded</v>
      </c>
      <c r="L366" s="5">
        <f t="shared" si="34"/>
        <v>0</v>
      </c>
      <c r="M366" s="5">
        <f t="shared" si="35"/>
        <v>0</v>
      </c>
    </row>
    <row r="367" spans="1:13">
      <c r="A367" s="5">
        <v>3008</v>
      </c>
      <c r="B367" s="5">
        <v>9</v>
      </c>
      <c r="C367" s="5" t="s">
        <v>63</v>
      </c>
      <c r="D367" s="5">
        <v>13</v>
      </c>
      <c r="E367" s="5">
        <v>0</v>
      </c>
      <c r="F367" s="8">
        <f t="shared" si="30"/>
        <v>0</v>
      </c>
      <c r="G367" s="5" t="str">
        <f>IF(COUNTIFS(Q3_SQL_Error_Concentration!$A:$A,A367,Q3_SQL_Error_Concentration!$E:$E,B367,Q3_SQL_Error_Concentration!$F:$F,C367)=0,"",SUMIFS(Q3_SQL_Error_Concentration!$I:$I,Q3_SQL_Error_Concentration!$A:$A,A367,Q3_SQL_Error_Concentration!$E:$E,B367,Q3_SQL_Error_Concentration!$F:$F,C367))</f>
        <v/>
      </c>
      <c r="H367" s="5" t="str">
        <f t="shared" si="31"/>
        <v/>
      </c>
      <c r="I367" s="5">
        <f>IF(D367&gt;=Q3_Validation!$C$2,1,0)</f>
        <v>0</v>
      </c>
      <c r="J367" s="8" t="str">
        <f t="shared" si="32"/>
        <v/>
      </c>
      <c r="K367" s="5" t="str">
        <f t="shared" si="33"/>
        <v>excluded</v>
      </c>
      <c r="L367" s="5">
        <f t="shared" si="34"/>
        <v>0</v>
      </c>
      <c r="M367" s="5">
        <f t="shared" si="35"/>
        <v>0</v>
      </c>
    </row>
    <row r="368" spans="1:13">
      <c r="A368" s="5">
        <v>3008</v>
      </c>
      <c r="B368" s="5">
        <v>9</v>
      </c>
      <c r="C368" s="5" t="s">
        <v>64</v>
      </c>
      <c r="D368" s="5">
        <v>3</v>
      </c>
      <c r="E368" s="5">
        <v>0</v>
      </c>
      <c r="F368" s="8">
        <f t="shared" si="30"/>
        <v>0</v>
      </c>
      <c r="G368" s="5" t="str">
        <f>IF(COUNTIFS(Q3_SQL_Error_Concentration!$A:$A,A368,Q3_SQL_Error_Concentration!$E:$E,B368,Q3_SQL_Error_Concentration!$F:$F,C368)=0,"",SUMIFS(Q3_SQL_Error_Concentration!$I:$I,Q3_SQL_Error_Concentration!$A:$A,A368,Q3_SQL_Error_Concentration!$E:$E,B368,Q3_SQL_Error_Concentration!$F:$F,C368))</f>
        <v/>
      </c>
      <c r="H368" s="5" t="str">
        <f t="shared" si="31"/>
        <v/>
      </c>
      <c r="I368" s="5">
        <f>IF(D368&gt;=Q3_Validation!$C$2,1,0)</f>
        <v>0</v>
      </c>
      <c r="J368" s="8" t="str">
        <f t="shared" si="32"/>
        <v/>
      </c>
      <c r="K368" s="5" t="str">
        <f t="shared" si="33"/>
        <v>excluded</v>
      </c>
      <c r="L368" s="5">
        <f t="shared" si="34"/>
        <v>0</v>
      </c>
      <c r="M368" s="5">
        <f t="shared" si="35"/>
        <v>0</v>
      </c>
    </row>
    <row r="369" spans="1:13">
      <c r="A369" s="5">
        <v>3008</v>
      </c>
      <c r="B369" s="5">
        <v>9</v>
      </c>
      <c r="C369" s="5" t="s">
        <v>62</v>
      </c>
      <c r="D369" s="5">
        <v>11</v>
      </c>
      <c r="E369" s="5">
        <v>1</v>
      </c>
      <c r="F369" s="8">
        <f t="shared" si="30"/>
        <v>9.0909090909090917</v>
      </c>
      <c r="G369" s="5" t="str">
        <f>IF(COUNTIFS(Q3_SQL_Error_Concentration!$A:$A,A369,Q3_SQL_Error_Concentration!$E:$E,B369,Q3_SQL_Error_Concentration!$F:$F,C369)=0,"",SUMIFS(Q3_SQL_Error_Concentration!$I:$I,Q3_SQL_Error_Concentration!$A:$A,A369,Q3_SQL_Error_Concentration!$E:$E,B369,Q3_SQL_Error_Concentration!$F:$F,C369))</f>
        <v/>
      </c>
      <c r="H369" s="5" t="str">
        <f t="shared" si="31"/>
        <v/>
      </c>
      <c r="I369" s="5">
        <f>IF(D369&gt;=Q3_Validation!$C$2,1,0)</f>
        <v>0</v>
      </c>
      <c r="J369" s="8" t="str">
        <f t="shared" si="32"/>
        <v/>
      </c>
      <c r="K369" s="5" t="str">
        <f t="shared" si="33"/>
        <v>excluded</v>
      </c>
      <c r="L369" s="5">
        <f t="shared" si="34"/>
        <v>0</v>
      </c>
      <c r="M369" s="5">
        <f t="shared" si="35"/>
        <v>0</v>
      </c>
    </row>
    <row r="370" spans="1:13">
      <c r="A370" s="5">
        <v>3008</v>
      </c>
      <c r="B370" s="5">
        <v>10</v>
      </c>
      <c r="C370" s="5" t="s">
        <v>63</v>
      </c>
      <c r="D370" s="5">
        <v>9</v>
      </c>
      <c r="E370" s="5">
        <v>0</v>
      </c>
      <c r="F370" s="8">
        <f t="shared" si="30"/>
        <v>0</v>
      </c>
      <c r="G370" s="5" t="str">
        <f>IF(COUNTIFS(Q3_SQL_Error_Concentration!$A:$A,A370,Q3_SQL_Error_Concentration!$E:$E,B370,Q3_SQL_Error_Concentration!$F:$F,C370)=0,"",SUMIFS(Q3_SQL_Error_Concentration!$I:$I,Q3_SQL_Error_Concentration!$A:$A,A370,Q3_SQL_Error_Concentration!$E:$E,B370,Q3_SQL_Error_Concentration!$F:$F,C370))</f>
        <v/>
      </c>
      <c r="H370" s="5" t="str">
        <f t="shared" si="31"/>
        <v/>
      </c>
      <c r="I370" s="5">
        <f>IF(D370&gt;=Q3_Validation!$C$2,1,0)</f>
        <v>0</v>
      </c>
      <c r="J370" s="8" t="str">
        <f t="shared" si="32"/>
        <v/>
      </c>
      <c r="K370" s="5" t="str">
        <f t="shared" si="33"/>
        <v>excluded</v>
      </c>
      <c r="L370" s="5">
        <f t="shared" si="34"/>
        <v>0</v>
      </c>
      <c r="M370" s="5">
        <f t="shared" si="35"/>
        <v>0</v>
      </c>
    </row>
    <row r="371" spans="1:13">
      <c r="A371" s="5">
        <v>3008</v>
      </c>
      <c r="B371" s="5">
        <v>10</v>
      </c>
      <c r="C371" s="5" t="s">
        <v>64</v>
      </c>
      <c r="D371" s="5">
        <v>4</v>
      </c>
      <c r="E371" s="5">
        <v>0</v>
      </c>
      <c r="F371" s="8">
        <f t="shared" si="30"/>
        <v>0</v>
      </c>
      <c r="G371" s="5" t="str">
        <f>IF(COUNTIFS(Q3_SQL_Error_Concentration!$A:$A,A371,Q3_SQL_Error_Concentration!$E:$E,B371,Q3_SQL_Error_Concentration!$F:$F,C371)=0,"",SUMIFS(Q3_SQL_Error_Concentration!$I:$I,Q3_SQL_Error_Concentration!$A:$A,A371,Q3_SQL_Error_Concentration!$E:$E,B371,Q3_SQL_Error_Concentration!$F:$F,C371))</f>
        <v/>
      </c>
      <c r="H371" s="5" t="str">
        <f t="shared" si="31"/>
        <v/>
      </c>
      <c r="I371" s="5">
        <f>IF(D371&gt;=Q3_Validation!$C$2,1,0)</f>
        <v>0</v>
      </c>
      <c r="J371" s="8" t="str">
        <f t="shared" si="32"/>
        <v/>
      </c>
      <c r="K371" s="5" t="str">
        <f t="shared" si="33"/>
        <v>excluded</v>
      </c>
      <c r="L371" s="5">
        <f t="shared" si="34"/>
        <v>0</v>
      </c>
      <c r="M371" s="5">
        <f t="shared" si="35"/>
        <v>0</v>
      </c>
    </row>
    <row r="372" spans="1:13">
      <c r="A372" s="5">
        <v>3008</v>
      </c>
      <c r="B372" s="5">
        <v>10</v>
      </c>
      <c r="C372" s="5" t="s">
        <v>62</v>
      </c>
      <c r="D372" s="5">
        <v>15</v>
      </c>
      <c r="E372" s="5">
        <v>0</v>
      </c>
      <c r="F372" s="8">
        <f t="shared" si="30"/>
        <v>0</v>
      </c>
      <c r="G372" s="5" t="str">
        <f>IF(COUNTIFS(Q3_SQL_Error_Concentration!$A:$A,A372,Q3_SQL_Error_Concentration!$E:$E,B372,Q3_SQL_Error_Concentration!$F:$F,C372)=0,"",SUMIFS(Q3_SQL_Error_Concentration!$I:$I,Q3_SQL_Error_Concentration!$A:$A,A372,Q3_SQL_Error_Concentration!$E:$E,B372,Q3_SQL_Error_Concentration!$F:$F,C372))</f>
        <v/>
      </c>
      <c r="H372" s="5" t="str">
        <f t="shared" si="31"/>
        <v/>
      </c>
      <c r="I372" s="5">
        <f>IF(D372&gt;=Q3_Validation!$C$2,1,0)</f>
        <v>0</v>
      </c>
      <c r="J372" s="8" t="str">
        <f t="shared" si="32"/>
        <v/>
      </c>
      <c r="K372" s="5" t="str">
        <f t="shared" si="33"/>
        <v>excluded</v>
      </c>
      <c r="L372" s="5">
        <f t="shared" si="34"/>
        <v>0</v>
      </c>
      <c r="M372" s="5">
        <f t="shared" si="35"/>
        <v>0</v>
      </c>
    </row>
    <row r="373" spans="1:13">
      <c r="A373" s="5">
        <v>3008</v>
      </c>
      <c r="B373" s="5">
        <v>11</v>
      </c>
      <c r="C373" s="5" t="s">
        <v>63</v>
      </c>
      <c r="D373" s="5">
        <v>10</v>
      </c>
      <c r="E373" s="5">
        <v>0</v>
      </c>
      <c r="F373" s="8">
        <f t="shared" si="30"/>
        <v>0</v>
      </c>
      <c r="G373" s="5" t="str">
        <f>IF(COUNTIFS(Q3_SQL_Error_Concentration!$A:$A,A373,Q3_SQL_Error_Concentration!$E:$E,B373,Q3_SQL_Error_Concentration!$F:$F,C373)=0,"",SUMIFS(Q3_SQL_Error_Concentration!$I:$I,Q3_SQL_Error_Concentration!$A:$A,A373,Q3_SQL_Error_Concentration!$E:$E,B373,Q3_SQL_Error_Concentration!$F:$F,C373))</f>
        <v/>
      </c>
      <c r="H373" s="5" t="str">
        <f t="shared" si="31"/>
        <v/>
      </c>
      <c r="I373" s="5">
        <f>IF(D373&gt;=Q3_Validation!$C$2,1,0)</f>
        <v>0</v>
      </c>
      <c r="J373" s="8" t="str">
        <f t="shared" si="32"/>
        <v/>
      </c>
      <c r="K373" s="5" t="str">
        <f t="shared" si="33"/>
        <v>excluded</v>
      </c>
      <c r="L373" s="5">
        <f t="shared" si="34"/>
        <v>0</v>
      </c>
      <c r="M373" s="5">
        <f t="shared" si="35"/>
        <v>0</v>
      </c>
    </row>
    <row r="374" spans="1:13">
      <c r="A374" s="5">
        <v>3008</v>
      </c>
      <c r="B374" s="5">
        <v>11</v>
      </c>
      <c r="C374" s="5" t="s">
        <v>64</v>
      </c>
      <c r="D374" s="5">
        <v>1</v>
      </c>
      <c r="E374" s="5">
        <v>0</v>
      </c>
      <c r="F374" s="8">
        <f t="shared" si="30"/>
        <v>0</v>
      </c>
      <c r="G374" s="5" t="str">
        <f>IF(COUNTIFS(Q3_SQL_Error_Concentration!$A:$A,A374,Q3_SQL_Error_Concentration!$E:$E,B374,Q3_SQL_Error_Concentration!$F:$F,C374)=0,"",SUMIFS(Q3_SQL_Error_Concentration!$I:$I,Q3_SQL_Error_Concentration!$A:$A,A374,Q3_SQL_Error_Concentration!$E:$E,B374,Q3_SQL_Error_Concentration!$F:$F,C374))</f>
        <v/>
      </c>
      <c r="H374" s="5" t="str">
        <f t="shared" si="31"/>
        <v/>
      </c>
      <c r="I374" s="5">
        <f>IF(D374&gt;=Q3_Validation!$C$2,1,0)</f>
        <v>0</v>
      </c>
      <c r="J374" s="8" t="str">
        <f t="shared" si="32"/>
        <v/>
      </c>
      <c r="K374" s="5" t="str">
        <f t="shared" si="33"/>
        <v>excluded</v>
      </c>
      <c r="L374" s="5">
        <f t="shared" si="34"/>
        <v>0</v>
      </c>
      <c r="M374" s="5">
        <f t="shared" si="35"/>
        <v>0</v>
      </c>
    </row>
    <row r="375" spans="1:13">
      <c r="A375" s="5">
        <v>3008</v>
      </c>
      <c r="B375" s="5">
        <v>11</v>
      </c>
      <c r="C375" s="5" t="s">
        <v>62</v>
      </c>
      <c r="D375" s="5">
        <v>15</v>
      </c>
      <c r="E375" s="5">
        <v>1</v>
      </c>
      <c r="F375" s="8">
        <f t="shared" si="30"/>
        <v>6.666666666666667</v>
      </c>
      <c r="G375" s="5" t="str">
        <f>IF(COUNTIFS(Q3_SQL_Error_Concentration!$A:$A,A375,Q3_SQL_Error_Concentration!$E:$E,B375,Q3_SQL_Error_Concentration!$F:$F,C375)=0,"",SUMIFS(Q3_SQL_Error_Concentration!$I:$I,Q3_SQL_Error_Concentration!$A:$A,A375,Q3_SQL_Error_Concentration!$E:$E,B375,Q3_SQL_Error_Concentration!$F:$F,C375))</f>
        <v/>
      </c>
      <c r="H375" s="5" t="str">
        <f t="shared" si="31"/>
        <v/>
      </c>
      <c r="I375" s="5">
        <f>IF(D375&gt;=Q3_Validation!$C$2,1,0)</f>
        <v>0</v>
      </c>
      <c r="J375" s="8" t="str">
        <f t="shared" si="32"/>
        <v/>
      </c>
      <c r="K375" s="5" t="str">
        <f t="shared" si="33"/>
        <v>excluded</v>
      </c>
      <c r="L375" s="5">
        <f t="shared" si="34"/>
        <v>0</v>
      </c>
      <c r="M375" s="5">
        <f t="shared" si="35"/>
        <v>0</v>
      </c>
    </row>
    <row r="376" spans="1:13">
      <c r="A376" s="5">
        <v>3008</v>
      </c>
      <c r="B376" s="5">
        <v>12</v>
      </c>
      <c r="C376" s="5" t="s">
        <v>63</v>
      </c>
      <c r="D376" s="5">
        <v>9</v>
      </c>
      <c r="E376" s="5">
        <v>0</v>
      </c>
      <c r="F376" s="8">
        <f t="shared" si="30"/>
        <v>0</v>
      </c>
      <c r="G376" s="5" t="str">
        <f>IF(COUNTIFS(Q3_SQL_Error_Concentration!$A:$A,A376,Q3_SQL_Error_Concentration!$E:$E,B376,Q3_SQL_Error_Concentration!$F:$F,C376)=0,"",SUMIFS(Q3_SQL_Error_Concentration!$I:$I,Q3_SQL_Error_Concentration!$A:$A,A376,Q3_SQL_Error_Concentration!$E:$E,B376,Q3_SQL_Error_Concentration!$F:$F,C376))</f>
        <v/>
      </c>
      <c r="H376" s="5" t="str">
        <f t="shared" si="31"/>
        <v/>
      </c>
      <c r="I376" s="5">
        <f>IF(D376&gt;=Q3_Validation!$C$2,1,0)</f>
        <v>0</v>
      </c>
      <c r="J376" s="8" t="str">
        <f t="shared" si="32"/>
        <v/>
      </c>
      <c r="K376" s="5" t="str">
        <f t="shared" si="33"/>
        <v>excluded</v>
      </c>
      <c r="L376" s="5">
        <f t="shared" si="34"/>
        <v>0</v>
      </c>
      <c r="M376" s="5">
        <f t="shared" si="35"/>
        <v>0</v>
      </c>
    </row>
    <row r="377" spans="1:13">
      <c r="A377" s="5">
        <v>3008</v>
      </c>
      <c r="B377" s="5">
        <v>12</v>
      </c>
      <c r="C377" s="5" t="s">
        <v>64</v>
      </c>
      <c r="D377" s="5">
        <v>1</v>
      </c>
      <c r="E377" s="5">
        <v>0</v>
      </c>
      <c r="F377" s="8">
        <f t="shared" si="30"/>
        <v>0</v>
      </c>
      <c r="G377" s="5" t="str">
        <f>IF(COUNTIFS(Q3_SQL_Error_Concentration!$A:$A,A377,Q3_SQL_Error_Concentration!$E:$E,B377,Q3_SQL_Error_Concentration!$F:$F,C377)=0,"",SUMIFS(Q3_SQL_Error_Concentration!$I:$I,Q3_SQL_Error_Concentration!$A:$A,A377,Q3_SQL_Error_Concentration!$E:$E,B377,Q3_SQL_Error_Concentration!$F:$F,C377))</f>
        <v/>
      </c>
      <c r="H377" s="5" t="str">
        <f t="shared" si="31"/>
        <v/>
      </c>
      <c r="I377" s="5">
        <f>IF(D377&gt;=Q3_Validation!$C$2,1,0)</f>
        <v>0</v>
      </c>
      <c r="J377" s="8" t="str">
        <f t="shared" si="32"/>
        <v/>
      </c>
      <c r="K377" s="5" t="str">
        <f t="shared" si="33"/>
        <v>excluded</v>
      </c>
      <c r="L377" s="5">
        <f t="shared" si="34"/>
        <v>0</v>
      </c>
      <c r="M377" s="5">
        <f t="shared" si="35"/>
        <v>0</v>
      </c>
    </row>
    <row r="378" spans="1:13">
      <c r="A378" s="5">
        <v>3008</v>
      </c>
      <c r="B378" s="5">
        <v>12</v>
      </c>
      <c r="C378" s="5" t="s">
        <v>62</v>
      </c>
      <c r="D378" s="5">
        <v>16</v>
      </c>
      <c r="E378" s="5">
        <v>0</v>
      </c>
      <c r="F378" s="8">
        <f t="shared" si="30"/>
        <v>0</v>
      </c>
      <c r="G378" s="5" t="str">
        <f>IF(COUNTIFS(Q3_SQL_Error_Concentration!$A:$A,A378,Q3_SQL_Error_Concentration!$E:$E,B378,Q3_SQL_Error_Concentration!$F:$F,C378)=0,"",SUMIFS(Q3_SQL_Error_Concentration!$I:$I,Q3_SQL_Error_Concentration!$A:$A,A378,Q3_SQL_Error_Concentration!$E:$E,B378,Q3_SQL_Error_Concentration!$F:$F,C378))</f>
        <v/>
      </c>
      <c r="H378" s="5" t="str">
        <f t="shared" si="31"/>
        <v/>
      </c>
      <c r="I378" s="5">
        <f>IF(D378&gt;=Q3_Validation!$C$2,1,0)</f>
        <v>0</v>
      </c>
      <c r="J378" s="8" t="str">
        <f t="shared" si="32"/>
        <v/>
      </c>
      <c r="K378" s="5" t="str">
        <f t="shared" si="33"/>
        <v>excluded</v>
      </c>
      <c r="L378" s="5">
        <f t="shared" si="34"/>
        <v>0</v>
      </c>
      <c r="M378" s="5">
        <f t="shared" si="35"/>
        <v>0</v>
      </c>
    </row>
    <row r="379" spans="1:13">
      <c r="A379" s="5">
        <v>3008</v>
      </c>
      <c r="B379" s="5">
        <v>13</v>
      </c>
      <c r="C379" s="5" t="s">
        <v>63</v>
      </c>
      <c r="D379" s="5">
        <v>17</v>
      </c>
      <c r="E379" s="5">
        <v>0</v>
      </c>
      <c r="F379" s="8">
        <f t="shared" si="30"/>
        <v>0</v>
      </c>
      <c r="G379" s="5" t="str">
        <f>IF(COUNTIFS(Q3_SQL_Error_Concentration!$A:$A,A379,Q3_SQL_Error_Concentration!$E:$E,B379,Q3_SQL_Error_Concentration!$F:$F,C379)=0,"",SUMIFS(Q3_SQL_Error_Concentration!$I:$I,Q3_SQL_Error_Concentration!$A:$A,A379,Q3_SQL_Error_Concentration!$E:$E,B379,Q3_SQL_Error_Concentration!$F:$F,C379))</f>
        <v/>
      </c>
      <c r="H379" s="5" t="str">
        <f t="shared" si="31"/>
        <v/>
      </c>
      <c r="I379" s="5">
        <f>IF(D379&gt;=Q3_Validation!$C$2,1,0)</f>
        <v>0</v>
      </c>
      <c r="J379" s="8" t="str">
        <f t="shared" si="32"/>
        <v/>
      </c>
      <c r="K379" s="5" t="str">
        <f t="shared" si="33"/>
        <v>excluded</v>
      </c>
      <c r="L379" s="5">
        <f t="shared" si="34"/>
        <v>0</v>
      </c>
      <c r="M379" s="5">
        <f t="shared" si="35"/>
        <v>0</v>
      </c>
    </row>
    <row r="380" spans="1:13">
      <c r="A380" s="5">
        <v>3008</v>
      </c>
      <c r="B380" s="5">
        <v>13</v>
      </c>
      <c r="C380" s="5" t="s">
        <v>64</v>
      </c>
      <c r="D380" s="5">
        <v>1</v>
      </c>
      <c r="E380" s="5">
        <v>0</v>
      </c>
      <c r="F380" s="8">
        <f t="shared" si="30"/>
        <v>0</v>
      </c>
      <c r="G380" s="5" t="str">
        <f>IF(COUNTIFS(Q3_SQL_Error_Concentration!$A:$A,A380,Q3_SQL_Error_Concentration!$E:$E,B380,Q3_SQL_Error_Concentration!$F:$F,C380)=0,"",SUMIFS(Q3_SQL_Error_Concentration!$I:$I,Q3_SQL_Error_Concentration!$A:$A,A380,Q3_SQL_Error_Concentration!$E:$E,B380,Q3_SQL_Error_Concentration!$F:$F,C380))</f>
        <v/>
      </c>
      <c r="H380" s="5" t="str">
        <f t="shared" si="31"/>
        <v/>
      </c>
      <c r="I380" s="5">
        <f>IF(D380&gt;=Q3_Validation!$C$2,1,0)</f>
        <v>0</v>
      </c>
      <c r="J380" s="8" t="str">
        <f t="shared" si="32"/>
        <v/>
      </c>
      <c r="K380" s="5" t="str">
        <f t="shared" si="33"/>
        <v>excluded</v>
      </c>
      <c r="L380" s="5">
        <f t="shared" si="34"/>
        <v>0</v>
      </c>
      <c r="M380" s="5">
        <f t="shared" si="35"/>
        <v>0</v>
      </c>
    </row>
    <row r="381" spans="1:13">
      <c r="A381" s="5">
        <v>3008</v>
      </c>
      <c r="B381" s="5">
        <v>13</v>
      </c>
      <c r="C381" s="5" t="s">
        <v>62</v>
      </c>
      <c r="D381" s="5">
        <v>11</v>
      </c>
      <c r="E381" s="5">
        <v>0</v>
      </c>
      <c r="F381" s="8">
        <f t="shared" si="30"/>
        <v>0</v>
      </c>
      <c r="G381" s="5" t="str">
        <f>IF(COUNTIFS(Q3_SQL_Error_Concentration!$A:$A,A381,Q3_SQL_Error_Concentration!$E:$E,B381,Q3_SQL_Error_Concentration!$F:$F,C381)=0,"",SUMIFS(Q3_SQL_Error_Concentration!$I:$I,Q3_SQL_Error_Concentration!$A:$A,A381,Q3_SQL_Error_Concentration!$E:$E,B381,Q3_SQL_Error_Concentration!$F:$F,C381))</f>
        <v/>
      </c>
      <c r="H381" s="5" t="str">
        <f t="shared" si="31"/>
        <v/>
      </c>
      <c r="I381" s="5">
        <f>IF(D381&gt;=Q3_Validation!$C$2,1,0)</f>
        <v>0</v>
      </c>
      <c r="J381" s="8" t="str">
        <f t="shared" si="32"/>
        <v/>
      </c>
      <c r="K381" s="5" t="str">
        <f t="shared" si="33"/>
        <v>excluded</v>
      </c>
      <c r="L381" s="5">
        <f t="shared" si="34"/>
        <v>0</v>
      </c>
      <c r="M381" s="5">
        <f t="shared" si="35"/>
        <v>0</v>
      </c>
    </row>
    <row r="382" spans="1:13">
      <c r="A382" s="5">
        <v>3008</v>
      </c>
      <c r="B382" s="5">
        <v>14</v>
      </c>
      <c r="C382" s="5" t="s">
        <v>63</v>
      </c>
      <c r="D382" s="5">
        <v>9</v>
      </c>
      <c r="E382" s="5">
        <v>0</v>
      </c>
      <c r="F382" s="8">
        <f t="shared" si="30"/>
        <v>0</v>
      </c>
      <c r="G382" s="5" t="str">
        <f>IF(COUNTIFS(Q3_SQL_Error_Concentration!$A:$A,A382,Q3_SQL_Error_Concentration!$E:$E,B382,Q3_SQL_Error_Concentration!$F:$F,C382)=0,"",SUMIFS(Q3_SQL_Error_Concentration!$I:$I,Q3_SQL_Error_Concentration!$A:$A,A382,Q3_SQL_Error_Concentration!$E:$E,B382,Q3_SQL_Error_Concentration!$F:$F,C382))</f>
        <v/>
      </c>
      <c r="H382" s="5" t="str">
        <f t="shared" si="31"/>
        <v/>
      </c>
      <c r="I382" s="5">
        <f>IF(D382&gt;=Q3_Validation!$C$2,1,0)</f>
        <v>0</v>
      </c>
      <c r="J382" s="8" t="str">
        <f t="shared" si="32"/>
        <v/>
      </c>
      <c r="K382" s="5" t="str">
        <f t="shared" si="33"/>
        <v>excluded</v>
      </c>
      <c r="L382" s="5">
        <f t="shared" si="34"/>
        <v>0</v>
      </c>
      <c r="M382" s="5">
        <f t="shared" si="35"/>
        <v>0</v>
      </c>
    </row>
    <row r="383" spans="1:13">
      <c r="A383" s="5">
        <v>3008</v>
      </c>
      <c r="B383" s="5">
        <v>14</v>
      </c>
      <c r="C383" s="5" t="s">
        <v>62</v>
      </c>
      <c r="D383" s="5">
        <v>14</v>
      </c>
      <c r="E383" s="5">
        <v>0</v>
      </c>
      <c r="F383" s="8">
        <f t="shared" si="30"/>
        <v>0</v>
      </c>
      <c r="G383" s="5" t="str">
        <f>IF(COUNTIFS(Q3_SQL_Error_Concentration!$A:$A,A383,Q3_SQL_Error_Concentration!$E:$E,B383,Q3_SQL_Error_Concentration!$F:$F,C383)=0,"",SUMIFS(Q3_SQL_Error_Concentration!$I:$I,Q3_SQL_Error_Concentration!$A:$A,A383,Q3_SQL_Error_Concentration!$E:$E,B383,Q3_SQL_Error_Concentration!$F:$F,C383))</f>
        <v/>
      </c>
      <c r="H383" s="5" t="str">
        <f t="shared" si="31"/>
        <v/>
      </c>
      <c r="I383" s="5">
        <f>IF(D383&gt;=Q3_Validation!$C$2,1,0)</f>
        <v>0</v>
      </c>
      <c r="J383" s="8" t="str">
        <f t="shared" si="32"/>
        <v/>
      </c>
      <c r="K383" s="5" t="str">
        <f t="shared" si="33"/>
        <v>excluded</v>
      </c>
      <c r="L383" s="5">
        <f t="shared" si="34"/>
        <v>0</v>
      </c>
      <c r="M383" s="5">
        <f t="shared" si="35"/>
        <v>0</v>
      </c>
    </row>
    <row r="384" spans="1:13">
      <c r="A384" s="5">
        <v>3008</v>
      </c>
      <c r="B384" s="5">
        <v>15</v>
      </c>
      <c r="C384" s="5" t="s">
        <v>63</v>
      </c>
      <c r="D384" s="5">
        <v>13</v>
      </c>
      <c r="E384" s="5">
        <v>0</v>
      </c>
      <c r="F384" s="8">
        <f t="shared" si="30"/>
        <v>0</v>
      </c>
      <c r="G384" s="5" t="str">
        <f>IF(COUNTIFS(Q3_SQL_Error_Concentration!$A:$A,A384,Q3_SQL_Error_Concentration!$E:$E,B384,Q3_SQL_Error_Concentration!$F:$F,C384)=0,"",SUMIFS(Q3_SQL_Error_Concentration!$I:$I,Q3_SQL_Error_Concentration!$A:$A,A384,Q3_SQL_Error_Concentration!$E:$E,B384,Q3_SQL_Error_Concentration!$F:$F,C384))</f>
        <v/>
      </c>
      <c r="H384" s="5" t="str">
        <f t="shared" si="31"/>
        <v/>
      </c>
      <c r="I384" s="5">
        <f>IF(D384&gt;=Q3_Validation!$C$2,1,0)</f>
        <v>0</v>
      </c>
      <c r="J384" s="8" t="str">
        <f t="shared" si="32"/>
        <v/>
      </c>
      <c r="K384" s="5" t="str">
        <f t="shared" si="33"/>
        <v>excluded</v>
      </c>
      <c r="L384" s="5">
        <f t="shared" si="34"/>
        <v>0</v>
      </c>
      <c r="M384" s="5">
        <f t="shared" si="35"/>
        <v>0</v>
      </c>
    </row>
    <row r="385" spans="1:13">
      <c r="A385" s="5">
        <v>3008</v>
      </c>
      <c r="B385" s="5">
        <v>15</v>
      </c>
      <c r="C385" s="5" t="s">
        <v>64</v>
      </c>
      <c r="D385" s="5">
        <v>4</v>
      </c>
      <c r="E385" s="5">
        <v>0</v>
      </c>
      <c r="F385" s="8">
        <f t="shared" si="30"/>
        <v>0</v>
      </c>
      <c r="G385" s="5" t="str">
        <f>IF(COUNTIFS(Q3_SQL_Error_Concentration!$A:$A,A385,Q3_SQL_Error_Concentration!$E:$E,B385,Q3_SQL_Error_Concentration!$F:$F,C385)=0,"",SUMIFS(Q3_SQL_Error_Concentration!$I:$I,Q3_SQL_Error_Concentration!$A:$A,A385,Q3_SQL_Error_Concentration!$E:$E,B385,Q3_SQL_Error_Concentration!$F:$F,C385))</f>
        <v/>
      </c>
      <c r="H385" s="5" t="str">
        <f t="shared" si="31"/>
        <v/>
      </c>
      <c r="I385" s="5">
        <f>IF(D385&gt;=Q3_Validation!$C$2,1,0)</f>
        <v>0</v>
      </c>
      <c r="J385" s="8" t="str">
        <f t="shared" si="32"/>
        <v/>
      </c>
      <c r="K385" s="5" t="str">
        <f t="shared" si="33"/>
        <v>excluded</v>
      </c>
      <c r="L385" s="5">
        <f t="shared" si="34"/>
        <v>0</v>
      </c>
      <c r="M385" s="5">
        <f t="shared" si="35"/>
        <v>0</v>
      </c>
    </row>
    <row r="386" spans="1:13">
      <c r="A386" s="5">
        <v>3008</v>
      </c>
      <c r="B386" s="5">
        <v>15</v>
      </c>
      <c r="C386" s="5" t="s">
        <v>62</v>
      </c>
      <c r="D386" s="5">
        <v>18</v>
      </c>
      <c r="E386" s="5">
        <v>0</v>
      </c>
      <c r="F386" s="8">
        <f t="shared" ref="F386:F449" si="36">100*E386/D386</f>
        <v>0</v>
      </c>
      <c r="G386" s="5" t="str">
        <f>IF(COUNTIFS(Q3_SQL_Error_Concentration!$A:$A,A386,Q3_SQL_Error_Concentration!$E:$E,B386,Q3_SQL_Error_Concentration!$F:$F,C386)=0,"",SUMIFS(Q3_SQL_Error_Concentration!$I:$I,Q3_SQL_Error_Concentration!$A:$A,A386,Q3_SQL_Error_Concentration!$E:$E,B386,Q3_SQL_Error_Concentration!$F:$F,C386))</f>
        <v/>
      </c>
      <c r="H386" s="5" t="str">
        <f t="shared" ref="H386:H449" si="37">IF(G386="","",IF(ABS(F386-G386)&lt;=0.0002,"PASS","FAIL"))</f>
        <v/>
      </c>
      <c r="I386" s="5">
        <f>IF(D386&gt;=Q3_Validation!$C$2,1,0)</f>
        <v>0</v>
      </c>
      <c r="J386" s="8" t="str">
        <f t="shared" ref="J386:J449" si="38">IF(I386=1,F386,"")</f>
        <v/>
      </c>
      <c r="K386" s="5" t="str">
        <f t="shared" ref="K386:K449" si="39">IF(D386&lt;601,"excluded",IF(J386&gt;3.628192,"outlier",IF(J386&gt;=2.11093,"high-error","normal")))</f>
        <v>excluded</v>
      </c>
      <c r="L386" s="5">
        <f t="shared" ref="L386:L449" si="40">COUNTIFS(A:A,A386,K:K,"high-error")+COUNTIFS(A:A,A386,K:K,"outlier")</f>
        <v>0</v>
      </c>
      <c r="M386" s="5">
        <f t="shared" ref="M386:M449" si="41">IF(AND(L386&gt;=2,OR(K386="high-error",K386="outlier")),1,0)</f>
        <v>0</v>
      </c>
    </row>
    <row r="387" spans="1:13">
      <c r="A387" s="5">
        <v>3008</v>
      </c>
      <c r="B387" s="5">
        <v>16</v>
      </c>
      <c r="C387" s="5" t="s">
        <v>63</v>
      </c>
      <c r="D387" s="5">
        <v>9</v>
      </c>
      <c r="E387" s="5">
        <v>0</v>
      </c>
      <c r="F387" s="8">
        <f t="shared" si="36"/>
        <v>0</v>
      </c>
      <c r="G387" s="5" t="str">
        <f>IF(COUNTIFS(Q3_SQL_Error_Concentration!$A:$A,A387,Q3_SQL_Error_Concentration!$E:$E,B387,Q3_SQL_Error_Concentration!$F:$F,C387)=0,"",SUMIFS(Q3_SQL_Error_Concentration!$I:$I,Q3_SQL_Error_Concentration!$A:$A,A387,Q3_SQL_Error_Concentration!$E:$E,B387,Q3_SQL_Error_Concentration!$F:$F,C387))</f>
        <v/>
      </c>
      <c r="H387" s="5" t="str">
        <f t="shared" si="37"/>
        <v/>
      </c>
      <c r="I387" s="5">
        <f>IF(D387&gt;=Q3_Validation!$C$2,1,0)</f>
        <v>0</v>
      </c>
      <c r="J387" s="8" t="str">
        <f t="shared" si="38"/>
        <v/>
      </c>
      <c r="K387" s="5" t="str">
        <f t="shared" si="39"/>
        <v>excluded</v>
      </c>
      <c r="L387" s="5">
        <f t="shared" si="40"/>
        <v>0</v>
      </c>
      <c r="M387" s="5">
        <f t="shared" si="41"/>
        <v>0</v>
      </c>
    </row>
    <row r="388" spans="1:13">
      <c r="A388" s="5">
        <v>3008</v>
      </c>
      <c r="B388" s="5">
        <v>16</v>
      </c>
      <c r="C388" s="5" t="s">
        <v>62</v>
      </c>
      <c r="D388" s="5">
        <v>18</v>
      </c>
      <c r="E388" s="5">
        <v>1</v>
      </c>
      <c r="F388" s="8">
        <f t="shared" si="36"/>
        <v>5.5555555555555554</v>
      </c>
      <c r="G388" s="5" t="str">
        <f>IF(COUNTIFS(Q3_SQL_Error_Concentration!$A:$A,A388,Q3_SQL_Error_Concentration!$E:$E,B388,Q3_SQL_Error_Concentration!$F:$F,C388)=0,"",SUMIFS(Q3_SQL_Error_Concentration!$I:$I,Q3_SQL_Error_Concentration!$A:$A,A388,Q3_SQL_Error_Concentration!$E:$E,B388,Q3_SQL_Error_Concentration!$F:$F,C388))</f>
        <v/>
      </c>
      <c r="H388" s="5" t="str">
        <f t="shared" si="37"/>
        <v/>
      </c>
      <c r="I388" s="5">
        <f>IF(D388&gt;=Q3_Validation!$C$2,1,0)</f>
        <v>0</v>
      </c>
      <c r="J388" s="8" t="str">
        <f t="shared" si="38"/>
        <v/>
      </c>
      <c r="K388" s="5" t="str">
        <f t="shared" si="39"/>
        <v>excluded</v>
      </c>
      <c r="L388" s="5">
        <f t="shared" si="40"/>
        <v>0</v>
      </c>
      <c r="M388" s="5">
        <f t="shared" si="41"/>
        <v>0</v>
      </c>
    </row>
    <row r="389" spans="1:13">
      <c r="A389" s="5">
        <v>3008</v>
      </c>
      <c r="B389" s="5">
        <v>17</v>
      </c>
      <c r="C389" s="5" t="s">
        <v>63</v>
      </c>
      <c r="D389" s="5">
        <v>9</v>
      </c>
      <c r="E389" s="5">
        <v>0</v>
      </c>
      <c r="F389" s="8">
        <f t="shared" si="36"/>
        <v>0</v>
      </c>
      <c r="G389" s="5" t="str">
        <f>IF(COUNTIFS(Q3_SQL_Error_Concentration!$A:$A,A389,Q3_SQL_Error_Concentration!$E:$E,B389,Q3_SQL_Error_Concentration!$F:$F,C389)=0,"",SUMIFS(Q3_SQL_Error_Concentration!$I:$I,Q3_SQL_Error_Concentration!$A:$A,A389,Q3_SQL_Error_Concentration!$E:$E,B389,Q3_SQL_Error_Concentration!$F:$F,C389))</f>
        <v/>
      </c>
      <c r="H389" s="5" t="str">
        <f t="shared" si="37"/>
        <v/>
      </c>
      <c r="I389" s="5">
        <f>IF(D389&gt;=Q3_Validation!$C$2,1,0)</f>
        <v>0</v>
      </c>
      <c r="J389" s="8" t="str">
        <f t="shared" si="38"/>
        <v/>
      </c>
      <c r="K389" s="5" t="str">
        <f t="shared" si="39"/>
        <v>excluded</v>
      </c>
      <c r="L389" s="5">
        <f t="shared" si="40"/>
        <v>0</v>
      </c>
      <c r="M389" s="5">
        <f t="shared" si="41"/>
        <v>0</v>
      </c>
    </row>
    <row r="390" spans="1:13">
      <c r="A390" s="5">
        <v>3008</v>
      </c>
      <c r="B390" s="5">
        <v>17</v>
      </c>
      <c r="C390" s="5" t="s">
        <v>64</v>
      </c>
      <c r="D390" s="5">
        <v>1</v>
      </c>
      <c r="E390" s="5">
        <v>0</v>
      </c>
      <c r="F390" s="8">
        <f t="shared" si="36"/>
        <v>0</v>
      </c>
      <c r="G390" s="5" t="str">
        <f>IF(COUNTIFS(Q3_SQL_Error_Concentration!$A:$A,A390,Q3_SQL_Error_Concentration!$E:$E,B390,Q3_SQL_Error_Concentration!$F:$F,C390)=0,"",SUMIFS(Q3_SQL_Error_Concentration!$I:$I,Q3_SQL_Error_Concentration!$A:$A,A390,Q3_SQL_Error_Concentration!$E:$E,B390,Q3_SQL_Error_Concentration!$F:$F,C390))</f>
        <v/>
      </c>
      <c r="H390" s="5" t="str">
        <f t="shared" si="37"/>
        <v/>
      </c>
      <c r="I390" s="5">
        <f>IF(D390&gt;=Q3_Validation!$C$2,1,0)</f>
        <v>0</v>
      </c>
      <c r="J390" s="8" t="str">
        <f t="shared" si="38"/>
        <v/>
      </c>
      <c r="K390" s="5" t="str">
        <f t="shared" si="39"/>
        <v>excluded</v>
      </c>
      <c r="L390" s="5">
        <f t="shared" si="40"/>
        <v>0</v>
      </c>
      <c r="M390" s="5">
        <f t="shared" si="41"/>
        <v>0</v>
      </c>
    </row>
    <row r="391" spans="1:13">
      <c r="A391" s="5">
        <v>3008</v>
      </c>
      <c r="B391" s="5">
        <v>17</v>
      </c>
      <c r="C391" s="5" t="s">
        <v>62</v>
      </c>
      <c r="D391" s="5">
        <v>6</v>
      </c>
      <c r="E391" s="5">
        <v>0</v>
      </c>
      <c r="F391" s="8">
        <f t="shared" si="36"/>
        <v>0</v>
      </c>
      <c r="G391" s="5" t="str">
        <f>IF(COUNTIFS(Q3_SQL_Error_Concentration!$A:$A,A391,Q3_SQL_Error_Concentration!$E:$E,B391,Q3_SQL_Error_Concentration!$F:$F,C391)=0,"",SUMIFS(Q3_SQL_Error_Concentration!$I:$I,Q3_SQL_Error_Concentration!$A:$A,A391,Q3_SQL_Error_Concentration!$E:$E,B391,Q3_SQL_Error_Concentration!$F:$F,C391))</f>
        <v/>
      </c>
      <c r="H391" s="5" t="str">
        <f t="shared" si="37"/>
        <v/>
      </c>
      <c r="I391" s="5">
        <f>IF(D391&gt;=Q3_Validation!$C$2,1,0)</f>
        <v>0</v>
      </c>
      <c r="J391" s="8" t="str">
        <f t="shared" si="38"/>
        <v/>
      </c>
      <c r="K391" s="5" t="str">
        <f t="shared" si="39"/>
        <v>excluded</v>
      </c>
      <c r="L391" s="5">
        <f t="shared" si="40"/>
        <v>0</v>
      </c>
      <c r="M391" s="5">
        <f t="shared" si="41"/>
        <v>0</v>
      </c>
    </row>
    <row r="392" spans="1:13">
      <c r="A392" s="5">
        <v>3008</v>
      </c>
      <c r="B392" s="5">
        <v>18</v>
      </c>
      <c r="C392" s="5" t="s">
        <v>63</v>
      </c>
      <c r="D392" s="5">
        <v>4</v>
      </c>
      <c r="E392" s="5">
        <v>0</v>
      </c>
      <c r="F392" s="8">
        <f t="shared" si="36"/>
        <v>0</v>
      </c>
      <c r="G392" s="5" t="str">
        <f>IF(COUNTIFS(Q3_SQL_Error_Concentration!$A:$A,A392,Q3_SQL_Error_Concentration!$E:$E,B392,Q3_SQL_Error_Concentration!$F:$F,C392)=0,"",SUMIFS(Q3_SQL_Error_Concentration!$I:$I,Q3_SQL_Error_Concentration!$A:$A,A392,Q3_SQL_Error_Concentration!$E:$E,B392,Q3_SQL_Error_Concentration!$F:$F,C392))</f>
        <v/>
      </c>
      <c r="H392" s="5" t="str">
        <f t="shared" si="37"/>
        <v/>
      </c>
      <c r="I392" s="5">
        <f>IF(D392&gt;=Q3_Validation!$C$2,1,0)</f>
        <v>0</v>
      </c>
      <c r="J392" s="8" t="str">
        <f t="shared" si="38"/>
        <v/>
      </c>
      <c r="K392" s="5" t="str">
        <f t="shared" si="39"/>
        <v>excluded</v>
      </c>
      <c r="L392" s="5">
        <f t="shared" si="40"/>
        <v>0</v>
      </c>
      <c r="M392" s="5">
        <f t="shared" si="41"/>
        <v>0</v>
      </c>
    </row>
    <row r="393" spans="1:13">
      <c r="A393" s="5">
        <v>3008</v>
      </c>
      <c r="B393" s="5">
        <v>18</v>
      </c>
      <c r="C393" s="5" t="s">
        <v>62</v>
      </c>
      <c r="D393" s="5">
        <v>7</v>
      </c>
      <c r="E393" s="5">
        <v>0</v>
      </c>
      <c r="F393" s="8">
        <f t="shared" si="36"/>
        <v>0</v>
      </c>
      <c r="G393" s="5" t="str">
        <f>IF(COUNTIFS(Q3_SQL_Error_Concentration!$A:$A,A393,Q3_SQL_Error_Concentration!$E:$E,B393,Q3_SQL_Error_Concentration!$F:$F,C393)=0,"",SUMIFS(Q3_SQL_Error_Concentration!$I:$I,Q3_SQL_Error_Concentration!$A:$A,A393,Q3_SQL_Error_Concentration!$E:$E,B393,Q3_SQL_Error_Concentration!$F:$F,C393))</f>
        <v/>
      </c>
      <c r="H393" s="5" t="str">
        <f t="shared" si="37"/>
        <v/>
      </c>
      <c r="I393" s="5">
        <f>IF(D393&gt;=Q3_Validation!$C$2,1,0)</f>
        <v>0</v>
      </c>
      <c r="J393" s="8" t="str">
        <f t="shared" si="38"/>
        <v/>
      </c>
      <c r="K393" s="5" t="str">
        <f t="shared" si="39"/>
        <v>excluded</v>
      </c>
      <c r="L393" s="5">
        <f t="shared" si="40"/>
        <v>0</v>
      </c>
      <c r="M393" s="5">
        <f t="shared" si="41"/>
        <v>0</v>
      </c>
    </row>
    <row r="394" spans="1:13">
      <c r="A394" s="5">
        <v>3008</v>
      </c>
      <c r="B394" s="5">
        <v>19</v>
      </c>
      <c r="C394" s="5" t="s">
        <v>63</v>
      </c>
      <c r="D394" s="5">
        <v>10</v>
      </c>
      <c r="E394" s="5">
        <v>0</v>
      </c>
      <c r="F394" s="8">
        <f t="shared" si="36"/>
        <v>0</v>
      </c>
      <c r="G394" s="5" t="str">
        <f>IF(COUNTIFS(Q3_SQL_Error_Concentration!$A:$A,A394,Q3_SQL_Error_Concentration!$E:$E,B394,Q3_SQL_Error_Concentration!$F:$F,C394)=0,"",SUMIFS(Q3_SQL_Error_Concentration!$I:$I,Q3_SQL_Error_Concentration!$A:$A,A394,Q3_SQL_Error_Concentration!$E:$E,B394,Q3_SQL_Error_Concentration!$F:$F,C394))</f>
        <v/>
      </c>
      <c r="H394" s="5" t="str">
        <f t="shared" si="37"/>
        <v/>
      </c>
      <c r="I394" s="5">
        <f>IF(D394&gt;=Q3_Validation!$C$2,1,0)</f>
        <v>0</v>
      </c>
      <c r="J394" s="8" t="str">
        <f t="shared" si="38"/>
        <v/>
      </c>
      <c r="K394" s="5" t="str">
        <f t="shared" si="39"/>
        <v>excluded</v>
      </c>
      <c r="L394" s="5">
        <f t="shared" si="40"/>
        <v>0</v>
      </c>
      <c r="M394" s="5">
        <f t="shared" si="41"/>
        <v>0</v>
      </c>
    </row>
    <row r="395" spans="1:13">
      <c r="A395" s="5">
        <v>3008</v>
      </c>
      <c r="B395" s="5">
        <v>19</v>
      </c>
      <c r="C395" s="5" t="s">
        <v>62</v>
      </c>
      <c r="D395" s="5">
        <v>3</v>
      </c>
      <c r="E395" s="5">
        <v>0</v>
      </c>
      <c r="F395" s="8">
        <f t="shared" si="36"/>
        <v>0</v>
      </c>
      <c r="G395" s="5" t="str">
        <f>IF(COUNTIFS(Q3_SQL_Error_Concentration!$A:$A,A395,Q3_SQL_Error_Concentration!$E:$E,B395,Q3_SQL_Error_Concentration!$F:$F,C395)=0,"",SUMIFS(Q3_SQL_Error_Concentration!$I:$I,Q3_SQL_Error_Concentration!$A:$A,A395,Q3_SQL_Error_Concentration!$E:$E,B395,Q3_SQL_Error_Concentration!$F:$F,C395))</f>
        <v/>
      </c>
      <c r="H395" s="5" t="str">
        <f t="shared" si="37"/>
        <v/>
      </c>
      <c r="I395" s="5">
        <f>IF(D395&gt;=Q3_Validation!$C$2,1,0)</f>
        <v>0</v>
      </c>
      <c r="J395" s="8" t="str">
        <f t="shared" si="38"/>
        <v/>
      </c>
      <c r="K395" s="5" t="str">
        <f t="shared" si="39"/>
        <v>excluded</v>
      </c>
      <c r="L395" s="5">
        <f t="shared" si="40"/>
        <v>0</v>
      </c>
      <c r="M395" s="5">
        <f t="shared" si="41"/>
        <v>0</v>
      </c>
    </row>
    <row r="396" spans="1:13">
      <c r="A396" s="5">
        <v>3008</v>
      </c>
      <c r="B396" s="5">
        <v>20</v>
      </c>
      <c r="C396" s="5" t="s">
        <v>63</v>
      </c>
      <c r="D396" s="5">
        <v>2</v>
      </c>
      <c r="E396" s="5">
        <v>0</v>
      </c>
      <c r="F396" s="8">
        <f t="shared" si="36"/>
        <v>0</v>
      </c>
      <c r="G396" s="5" t="str">
        <f>IF(COUNTIFS(Q3_SQL_Error_Concentration!$A:$A,A396,Q3_SQL_Error_Concentration!$E:$E,B396,Q3_SQL_Error_Concentration!$F:$F,C396)=0,"",SUMIFS(Q3_SQL_Error_Concentration!$I:$I,Q3_SQL_Error_Concentration!$A:$A,A396,Q3_SQL_Error_Concentration!$E:$E,B396,Q3_SQL_Error_Concentration!$F:$F,C396))</f>
        <v/>
      </c>
      <c r="H396" s="5" t="str">
        <f t="shared" si="37"/>
        <v/>
      </c>
      <c r="I396" s="5">
        <f>IF(D396&gt;=Q3_Validation!$C$2,1,0)</f>
        <v>0</v>
      </c>
      <c r="J396" s="8" t="str">
        <f t="shared" si="38"/>
        <v/>
      </c>
      <c r="K396" s="5" t="str">
        <f t="shared" si="39"/>
        <v>excluded</v>
      </c>
      <c r="L396" s="5">
        <f t="shared" si="40"/>
        <v>0</v>
      </c>
      <c r="M396" s="5">
        <f t="shared" si="41"/>
        <v>0</v>
      </c>
    </row>
    <row r="397" spans="1:13">
      <c r="A397" s="5">
        <v>3008</v>
      </c>
      <c r="B397" s="5">
        <v>20</v>
      </c>
      <c r="C397" s="5" t="s">
        <v>62</v>
      </c>
      <c r="D397" s="5">
        <v>10</v>
      </c>
      <c r="E397" s="5">
        <v>0</v>
      </c>
      <c r="F397" s="8">
        <f t="shared" si="36"/>
        <v>0</v>
      </c>
      <c r="G397" s="5" t="str">
        <f>IF(COUNTIFS(Q3_SQL_Error_Concentration!$A:$A,A397,Q3_SQL_Error_Concentration!$E:$E,B397,Q3_SQL_Error_Concentration!$F:$F,C397)=0,"",SUMIFS(Q3_SQL_Error_Concentration!$I:$I,Q3_SQL_Error_Concentration!$A:$A,A397,Q3_SQL_Error_Concentration!$E:$E,B397,Q3_SQL_Error_Concentration!$F:$F,C397))</f>
        <v/>
      </c>
      <c r="H397" s="5" t="str">
        <f t="shared" si="37"/>
        <v/>
      </c>
      <c r="I397" s="5">
        <f>IF(D397&gt;=Q3_Validation!$C$2,1,0)</f>
        <v>0</v>
      </c>
      <c r="J397" s="8" t="str">
        <f t="shared" si="38"/>
        <v/>
      </c>
      <c r="K397" s="5" t="str">
        <f t="shared" si="39"/>
        <v>excluded</v>
      </c>
      <c r="L397" s="5">
        <f t="shared" si="40"/>
        <v>0</v>
      </c>
      <c r="M397" s="5">
        <f t="shared" si="41"/>
        <v>0</v>
      </c>
    </row>
    <row r="398" spans="1:13">
      <c r="A398" s="5">
        <v>3008</v>
      </c>
      <c r="B398" s="5">
        <v>21</v>
      </c>
      <c r="C398" s="5" t="s">
        <v>63</v>
      </c>
      <c r="D398" s="5">
        <v>5</v>
      </c>
      <c r="E398" s="5">
        <v>0</v>
      </c>
      <c r="F398" s="8">
        <f t="shared" si="36"/>
        <v>0</v>
      </c>
      <c r="G398" s="5" t="str">
        <f>IF(COUNTIFS(Q3_SQL_Error_Concentration!$A:$A,A398,Q3_SQL_Error_Concentration!$E:$E,B398,Q3_SQL_Error_Concentration!$F:$F,C398)=0,"",SUMIFS(Q3_SQL_Error_Concentration!$I:$I,Q3_SQL_Error_Concentration!$A:$A,A398,Q3_SQL_Error_Concentration!$E:$E,B398,Q3_SQL_Error_Concentration!$F:$F,C398))</f>
        <v/>
      </c>
      <c r="H398" s="5" t="str">
        <f t="shared" si="37"/>
        <v/>
      </c>
      <c r="I398" s="5">
        <f>IF(D398&gt;=Q3_Validation!$C$2,1,0)</f>
        <v>0</v>
      </c>
      <c r="J398" s="8" t="str">
        <f t="shared" si="38"/>
        <v/>
      </c>
      <c r="K398" s="5" t="str">
        <f t="shared" si="39"/>
        <v>excluded</v>
      </c>
      <c r="L398" s="5">
        <f t="shared" si="40"/>
        <v>0</v>
      </c>
      <c r="M398" s="5">
        <f t="shared" si="41"/>
        <v>0</v>
      </c>
    </row>
    <row r="399" spans="1:13">
      <c r="A399" s="5">
        <v>3008</v>
      </c>
      <c r="B399" s="5">
        <v>21</v>
      </c>
      <c r="C399" s="5" t="s">
        <v>62</v>
      </c>
      <c r="D399" s="5">
        <v>9</v>
      </c>
      <c r="E399" s="5">
        <v>0</v>
      </c>
      <c r="F399" s="8">
        <f t="shared" si="36"/>
        <v>0</v>
      </c>
      <c r="G399" s="5" t="str">
        <f>IF(COUNTIFS(Q3_SQL_Error_Concentration!$A:$A,A399,Q3_SQL_Error_Concentration!$E:$E,B399,Q3_SQL_Error_Concentration!$F:$F,C399)=0,"",SUMIFS(Q3_SQL_Error_Concentration!$I:$I,Q3_SQL_Error_Concentration!$A:$A,A399,Q3_SQL_Error_Concentration!$E:$E,B399,Q3_SQL_Error_Concentration!$F:$F,C399))</f>
        <v/>
      </c>
      <c r="H399" s="5" t="str">
        <f t="shared" si="37"/>
        <v/>
      </c>
      <c r="I399" s="5">
        <f>IF(D399&gt;=Q3_Validation!$C$2,1,0)</f>
        <v>0</v>
      </c>
      <c r="J399" s="8" t="str">
        <f t="shared" si="38"/>
        <v/>
      </c>
      <c r="K399" s="5" t="str">
        <f t="shared" si="39"/>
        <v>excluded</v>
      </c>
      <c r="L399" s="5">
        <f t="shared" si="40"/>
        <v>0</v>
      </c>
      <c r="M399" s="5">
        <f t="shared" si="41"/>
        <v>0</v>
      </c>
    </row>
    <row r="400" spans="1:13">
      <c r="A400" s="5">
        <v>3008</v>
      </c>
      <c r="B400" s="5">
        <v>22</v>
      </c>
      <c r="C400" s="5" t="s">
        <v>63</v>
      </c>
      <c r="D400" s="5">
        <v>6</v>
      </c>
      <c r="E400" s="5">
        <v>0</v>
      </c>
      <c r="F400" s="8">
        <f t="shared" si="36"/>
        <v>0</v>
      </c>
      <c r="G400" s="5" t="str">
        <f>IF(COUNTIFS(Q3_SQL_Error_Concentration!$A:$A,A400,Q3_SQL_Error_Concentration!$E:$E,B400,Q3_SQL_Error_Concentration!$F:$F,C400)=0,"",SUMIFS(Q3_SQL_Error_Concentration!$I:$I,Q3_SQL_Error_Concentration!$A:$A,A400,Q3_SQL_Error_Concentration!$E:$E,B400,Q3_SQL_Error_Concentration!$F:$F,C400))</f>
        <v/>
      </c>
      <c r="H400" s="5" t="str">
        <f t="shared" si="37"/>
        <v/>
      </c>
      <c r="I400" s="5">
        <f>IF(D400&gt;=Q3_Validation!$C$2,1,0)</f>
        <v>0</v>
      </c>
      <c r="J400" s="8" t="str">
        <f t="shared" si="38"/>
        <v/>
      </c>
      <c r="K400" s="5" t="str">
        <f t="shared" si="39"/>
        <v>excluded</v>
      </c>
      <c r="L400" s="5">
        <f t="shared" si="40"/>
        <v>0</v>
      </c>
      <c r="M400" s="5">
        <f t="shared" si="41"/>
        <v>0</v>
      </c>
    </row>
    <row r="401" spans="1:13">
      <c r="A401" s="5">
        <v>3008</v>
      </c>
      <c r="B401" s="5">
        <v>22</v>
      </c>
      <c r="C401" s="5" t="s">
        <v>62</v>
      </c>
      <c r="D401" s="5">
        <v>10</v>
      </c>
      <c r="E401" s="5">
        <v>0</v>
      </c>
      <c r="F401" s="8">
        <f t="shared" si="36"/>
        <v>0</v>
      </c>
      <c r="G401" s="5" t="str">
        <f>IF(COUNTIFS(Q3_SQL_Error_Concentration!$A:$A,A401,Q3_SQL_Error_Concentration!$E:$E,B401,Q3_SQL_Error_Concentration!$F:$F,C401)=0,"",SUMIFS(Q3_SQL_Error_Concentration!$I:$I,Q3_SQL_Error_Concentration!$A:$A,A401,Q3_SQL_Error_Concentration!$E:$E,B401,Q3_SQL_Error_Concentration!$F:$F,C401))</f>
        <v/>
      </c>
      <c r="H401" s="5" t="str">
        <f t="shared" si="37"/>
        <v/>
      </c>
      <c r="I401" s="5">
        <f>IF(D401&gt;=Q3_Validation!$C$2,1,0)</f>
        <v>0</v>
      </c>
      <c r="J401" s="8" t="str">
        <f t="shared" si="38"/>
        <v/>
      </c>
      <c r="K401" s="5" t="str">
        <f t="shared" si="39"/>
        <v>excluded</v>
      </c>
      <c r="L401" s="5">
        <f t="shared" si="40"/>
        <v>0</v>
      </c>
      <c r="M401" s="5">
        <f t="shared" si="41"/>
        <v>0</v>
      </c>
    </row>
    <row r="402" spans="1:13">
      <c r="A402" s="5">
        <v>3008</v>
      </c>
      <c r="B402" s="5">
        <v>23</v>
      </c>
      <c r="C402" s="5" t="s">
        <v>63</v>
      </c>
      <c r="D402" s="5">
        <v>1</v>
      </c>
      <c r="E402" s="5">
        <v>0</v>
      </c>
      <c r="F402" s="8">
        <f t="shared" si="36"/>
        <v>0</v>
      </c>
      <c r="G402" s="5" t="str">
        <f>IF(COUNTIFS(Q3_SQL_Error_Concentration!$A:$A,A402,Q3_SQL_Error_Concentration!$E:$E,B402,Q3_SQL_Error_Concentration!$F:$F,C402)=0,"",SUMIFS(Q3_SQL_Error_Concentration!$I:$I,Q3_SQL_Error_Concentration!$A:$A,A402,Q3_SQL_Error_Concentration!$E:$E,B402,Q3_SQL_Error_Concentration!$F:$F,C402))</f>
        <v/>
      </c>
      <c r="H402" s="5" t="str">
        <f t="shared" si="37"/>
        <v/>
      </c>
      <c r="I402" s="5">
        <f>IF(D402&gt;=Q3_Validation!$C$2,1,0)</f>
        <v>0</v>
      </c>
      <c r="J402" s="8" t="str">
        <f t="shared" si="38"/>
        <v/>
      </c>
      <c r="K402" s="5" t="str">
        <f t="shared" si="39"/>
        <v>excluded</v>
      </c>
      <c r="L402" s="5">
        <f t="shared" si="40"/>
        <v>0</v>
      </c>
      <c r="M402" s="5">
        <f t="shared" si="41"/>
        <v>0</v>
      </c>
    </row>
    <row r="403" spans="1:13">
      <c r="A403" s="5">
        <v>3008</v>
      </c>
      <c r="B403" s="5">
        <v>23</v>
      </c>
      <c r="C403" s="5" t="s">
        <v>62</v>
      </c>
      <c r="D403" s="5">
        <v>2</v>
      </c>
      <c r="E403" s="5">
        <v>0</v>
      </c>
      <c r="F403" s="8">
        <f t="shared" si="36"/>
        <v>0</v>
      </c>
      <c r="G403" s="5" t="str">
        <f>IF(COUNTIFS(Q3_SQL_Error_Concentration!$A:$A,A403,Q3_SQL_Error_Concentration!$E:$E,B403,Q3_SQL_Error_Concentration!$F:$F,C403)=0,"",SUMIFS(Q3_SQL_Error_Concentration!$I:$I,Q3_SQL_Error_Concentration!$A:$A,A403,Q3_SQL_Error_Concentration!$E:$E,B403,Q3_SQL_Error_Concentration!$F:$F,C403))</f>
        <v/>
      </c>
      <c r="H403" s="5" t="str">
        <f t="shared" si="37"/>
        <v/>
      </c>
      <c r="I403" s="5">
        <f>IF(D403&gt;=Q3_Validation!$C$2,1,0)</f>
        <v>0</v>
      </c>
      <c r="J403" s="8" t="str">
        <f t="shared" si="38"/>
        <v/>
      </c>
      <c r="K403" s="5" t="str">
        <f t="shared" si="39"/>
        <v>excluded</v>
      </c>
      <c r="L403" s="5">
        <f t="shared" si="40"/>
        <v>0</v>
      </c>
      <c r="M403" s="5">
        <f t="shared" si="41"/>
        <v>0</v>
      </c>
    </row>
    <row r="404" spans="1:13">
      <c r="A404" s="5">
        <v>3009</v>
      </c>
      <c r="B404" s="5">
        <v>0</v>
      </c>
      <c r="C404" s="5" t="s">
        <v>62</v>
      </c>
      <c r="D404" s="5">
        <v>2</v>
      </c>
      <c r="E404" s="5">
        <v>0</v>
      </c>
      <c r="F404" s="8">
        <f t="shared" si="36"/>
        <v>0</v>
      </c>
      <c r="G404" s="5" t="str">
        <f>IF(COUNTIFS(Q3_SQL_Error_Concentration!$A:$A,A404,Q3_SQL_Error_Concentration!$E:$E,B404,Q3_SQL_Error_Concentration!$F:$F,C404)=0,"",SUMIFS(Q3_SQL_Error_Concentration!$I:$I,Q3_SQL_Error_Concentration!$A:$A,A404,Q3_SQL_Error_Concentration!$E:$E,B404,Q3_SQL_Error_Concentration!$F:$F,C404))</f>
        <v/>
      </c>
      <c r="H404" s="5" t="str">
        <f t="shared" si="37"/>
        <v/>
      </c>
      <c r="I404" s="5">
        <f>IF(D404&gt;=Q3_Validation!$C$2,1,0)</f>
        <v>0</v>
      </c>
      <c r="J404" s="8" t="str">
        <f t="shared" si="38"/>
        <v/>
      </c>
      <c r="K404" s="5" t="str">
        <f t="shared" si="39"/>
        <v>excluded</v>
      </c>
      <c r="L404" s="5">
        <f t="shared" si="40"/>
        <v>0</v>
      </c>
      <c r="M404" s="5">
        <f t="shared" si="41"/>
        <v>0</v>
      </c>
    </row>
    <row r="405" spans="1:13">
      <c r="A405" s="5">
        <v>3009</v>
      </c>
      <c r="B405" s="5">
        <v>1</v>
      </c>
      <c r="C405" s="5" t="s">
        <v>63</v>
      </c>
      <c r="D405" s="5">
        <v>1</v>
      </c>
      <c r="E405" s="5">
        <v>0</v>
      </c>
      <c r="F405" s="8">
        <f t="shared" si="36"/>
        <v>0</v>
      </c>
      <c r="G405" s="5" t="str">
        <f>IF(COUNTIFS(Q3_SQL_Error_Concentration!$A:$A,A405,Q3_SQL_Error_Concentration!$E:$E,B405,Q3_SQL_Error_Concentration!$F:$F,C405)=0,"",SUMIFS(Q3_SQL_Error_Concentration!$I:$I,Q3_SQL_Error_Concentration!$A:$A,A405,Q3_SQL_Error_Concentration!$E:$E,B405,Q3_SQL_Error_Concentration!$F:$F,C405))</f>
        <v/>
      </c>
      <c r="H405" s="5" t="str">
        <f t="shared" si="37"/>
        <v/>
      </c>
      <c r="I405" s="5">
        <f>IF(D405&gt;=Q3_Validation!$C$2,1,0)</f>
        <v>0</v>
      </c>
      <c r="J405" s="8" t="str">
        <f t="shared" si="38"/>
        <v/>
      </c>
      <c r="K405" s="5" t="str">
        <f t="shared" si="39"/>
        <v>excluded</v>
      </c>
      <c r="L405" s="5">
        <f t="shared" si="40"/>
        <v>0</v>
      </c>
      <c r="M405" s="5">
        <f t="shared" si="41"/>
        <v>0</v>
      </c>
    </row>
    <row r="406" spans="1:13">
      <c r="A406" s="5">
        <v>3009</v>
      </c>
      <c r="B406" s="5">
        <v>1</v>
      </c>
      <c r="C406" s="5" t="s">
        <v>62</v>
      </c>
      <c r="D406" s="5">
        <v>4</v>
      </c>
      <c r="E406" s="5">
        <v>0</v>
      </c>
      <c r="F406" s="8">
        <f t="shared" si="36"/>
        <v>0</v>
      </c>
      <c r="G406" s="5" t="str">
        <f>IF(COUNTIFS(Q3_SQL_Error_Concentration!$A:$A,A406,Q3_SQL_Error_Concentration!$E:$E,B406,Q3_SQL_Error_Concentration!$F:$F,C406)=0,"",SUMIFS(Q3_SQL_Error_Concentration!$I:$I,Q3_SQL_Error_Concentration!$A:$A,A406,Q3_SQL_Error_Concentration!$E:$E,B406,Q3_SQL_Error_Concentration!$F:$F,C406))</f>
        <v/>
      </c>
      <c r="H406" s="5" t="str">
        <f t="shared" si="37"/>
        <v/>
      </c>
      <c r="I406" s="5">
        <f>IF(D406&gt;=Q3_Validation!$C$2,1,0)</f>
        <v>0</v>
      </c>
      <c r="J406" s="8" t="str">
        <f t="shared" si="38"/>
        <v/>
      </c>
      <c r="K406" s="5" t="str">
        <f t="shared" si="39"/>
        <v>excluded</v>
      </c>
      <c r="L406" s="5">
        <f t="shared" si="40"/>
        <v>0</v>
      </c>
      <c r="M406" s="5">
        <f t="shared" si="41"/>
        <v>0</v>
      </c>
    </row>
    <row r="407" spans="1:13">
      <c r="A407" s="5">
        <v>3009</v>
      </c>
      <c r="B407" s="5">
        <v>2</v>
      </c>
      <c r="C407" s="5" t="s">
        <v>63</v>
      </c>
      <c r="D407" s="5">
        <v>3</v>
      </c>
      <c r="E407" s="5">
        <v>0</v>
      </c>
      <c r="F407" s="8">
        <f t="shared" si="36"/>
        <v>0</v>
      </c>
      <c r="G407" s="5" t="str">
        <f>IF(COUNTIFS(Q3_SQL_Error_Concentration!$A:$A,A407,Q3_SQL_Error_Concentration!$E:$E,B407,Q3_SQL_Error_Concentration!$F:$F,C407)=0,"",SUMIFS(Q3_SQL_Error_Concentration!$I:$I,Q3_SQL_Error_Concentration!$A:$A,A407,Q3_SQL_Error_Concentration!$E:$E,B407,Q3_SQL_Error_Concentration!$F:$F,C407))</f>
        <v/>
      </c>
      <c r="H407" s="5" t="str">
        <f t="shared" si="37"/>
        <v/>
      </c>
      <c r="I407" s="5">
        <f>IF(D407&gt;=Q3_Validation!$C$2,1,0)</f>
        <v>0</v>
      </c>
      <c r="J407" s="8" t="str">
        <f t="shared" si="38"/>
        <v/>
      </c>
      <c r="K407" s="5" t="str">
        <f t="shared" si="39"/>
        <v>excluded</v>
      </c>
      <c r="L407" s="5">
        <f t="shared" si="40"/>
        <v>0</v>
      </c>
      <c r="M407" s="5">
        <f t="shared" si="41"/>
        <v>0</v>
      </c>
    </row>
    <row r="408" spans="1:13">
      <c r="A408" s="5">
        <v>3009</v>
      </c>
      <c r="B408" s="5">
        <v>2</v>
      </c>
      <c r="C408" s="5" t="s">
        <v>62</v>
      </c>
      <c r="D408" s="5">
        <v>1</v>
      </c>
      <c r="E408" s="5">
        <v>0</v>
      </c>
      <c r="F408" s="8">
        <f t="shared" si="36"/>
        <v>0</v>
      </c>
      <c r="G408" s="5" t="str">
        <f>IF(COUNTIFS(Q3_SQL_Error_Concentration!$A:$A,A408,Q3_SQL_Error_Concentration!$E:$E,B408,Q3_SQL_Error_Concentration!$F:$F,C408)=0,"",SUMIFS(Q3_SQL_Error_Concentration!$I:$I,Q3_SQL_Error_Concentration!$A:$A,A408,Q3_SQL_Error_Concentration!$E:$E,B408,Q3_SQL_Error_Concentration!$F:$F,C408))</f>
        <v/>
      </c>
      <c r="H408" s="5" t="str">
        <f t="shared" si="37"/>
        <v/>
      </c>
      <c r="I408" s="5">
        <f>IF(D408&gt;=Q3_Validation!$C$2,1,0)</f>
        <v>0</v>
      </c>
      <c r="J408" s="8" t="str">
        <f t="shared" si="38"/>
        <v/>
      </c>
      <c r="K408" s="5" t="str">
        <f t="shared" si="39"/>
        <v>excluded</v>
      </c>
      <c r="L408" s="5">
        <f t="shared" si="40"/>
        <v>0</v>
      </c>
      <c r="M408" s="5">
        <f t="shared" si="41"/>
        <v>0</v>
      </c>
    </row>
    <row r="409" spans="1:13">
      <c r="A409" s="5">
        <v>3009</v>
      </c>
      <c r="B409" s="5">
        <v>3</v>
      </c>
      <c r="C409" s="5" t="s">
        <v>63</v>
      </c>
      <c r="D409" s="5">
        <v>2</v>
      </c>
      <c r="E409" s="5">
        <v>0</v>
      </c>
      <c r="F409" s="8">
        <f t="shared" si="36"/>
        <v>0</v>
      </c>
      <c r="G409" s="5" t="str">
        <f>IF(COUNTIFS(Q3_SQL_Error_Concentration!$A:$A,A409,Q3_SQL_Error_Concentration!$E:$E,B409,Q3_SQL_Error_Concentration!$F:$F,C409)=0,"",SUMIFS(Q3_SQL_Error_Concentration!$I:$I,Q3_SQL_Error_Concentration!$A:$A,A409,Q3_SQL_Error_Concentration!$E:$E,B409,Q3_SQL_Error_Concentration!$F:$F,C409))</f>
        <v/>
      </c>
      <c r="H409" s="5" t="str">
        <f t="shared" si="37"/>
        <v/>
      </c>
      <c r="I409" s="5">
        <f>IF(D409&gt;=Q3_Validation!$C$2,1,0)</f>
        <v>0</v>
      </c>
      <c r="J409" s="8" t="str">
        <f t="shared" si="38"/>
        <v/>
      </c>
      <c r="K409" s="5" t="str">
        <f t="shared" si="39"/>
        <v>excluded</v>
      </c>
      <c r="L409" s="5">
        <f t="shared" si="40"/>
        <v>0</v>
      </c>
      <c r="M409" s="5">
        <f t="shared" si="41"/>
        <v>0</v>
      </c>
    </row>
    <row r="410" spans="1:13">
      <c r="A410" s="5">
        <v>3009</v>
      </c>
      <c r="B410" s="5">
        <v>3</v>
      </c>
      <c r="C410" s="5" t="s">
        <v>62</v>
      </c>
      <c r="D410" s="5">
        <v>3</v>
      </c>
      <c r="E410" s="5">
        <v>0</v>
      </c>
      <c r="F410" s="8">
        <f t="shared" si="36"/>
        <v>0</v>
      </c>
      <c r="G410" s="5" t="str">
        <f>IF(COUNTIFS(Q3_SQL_Error_Concentration!$A:$A,A410,Q3_SQL_Error_Concentration!$E:$E,B410,Q3_SQL_Error_Concentration!$F:$F,C410)=0,"",SUMIFS(Q3_SQL_Error_Concentration!$I:$I,Q3_SQL_Error_Concentration!$A:$A,A410,Q3_SQL_Error_Concentration!$E:$E,B410,Q3_SQL_Error_Concentration!$F:$F,C410))</f>
        <v/>
      </c>
      <c r="H410" s="5" t="str">
        <f t="shared" si="37"/>
        <v/>
      </c>
      <c r="I410" s="5">
        <f>IF(D410&gt;=Q3_Validation!$C$2,1,0)</f>
        <v>0</v>
      </c>
      <c r="J410" s="8" t="str">
        <f t="shared" si="38"/>
        <v/>
      </c>
      <c r="K410" s="5" t="str">
        <f t="shared" si="39"/>
        <v>excluded</v>
      </c>
      <c r="L410" s="5">
        <f t="shared" si="40"/>
        <v>0</v>
      </c>
      <c r="M410" s="5">
        <f t="shared" si="41"/>
        <v>0</v>
      </c>
    </row>
    <row r="411" spans="1:13">
      <c r="A411" s="5">
        <v>3009</v>
      </c>
      <c r="B411" s="5">
        <v>4</v>
      </c>
      <c r="C411" s="5" t="s">
        <v>63</v>
      </c>
      <c r="D411" s="5">
        <v>2</v>
      </c>
      <c r="E411" s="5">
        <v>0</v>
      </c>
      <c r="F411" s="8">
        <f t="shared" si="36"/>
        <v>0</v>
      </c>
      <c r="G411" s="5" t="str">
        <f>IF(COUNTIFS(Q3_SQL_Error_Concentration!$A:$A,A411,Q3_SQL_Error_Concentration!$E:$E,B411,Q3_SQL_Error_Concentration!$F:$F,C411)=0,"",SUMIFS(Q3_SQL_Error_Concentration!$I:$I,Q3_SQL_Error_Concentration!$A:$A,A411,Q3_SQL_Error_Concentration!$E:$E,B411,Q3_SQL_Error_Concentration!$F:$F,C411))</f>
        <v/>
      </c>
      <c r="H411" s="5" t="str">
        <f t="shared" si="37"/>
        <v/>
      </c>
      <c r="I411" s="5">
        <f>IF(D411&gt;=Q3_Validation!$C$2,1,0)</f>
        <v>0</v>
      </c>
      <c r="J411" s="8" t="str">
        <f t="shared" si="38"/>
        <v/>
      </c>
      <c r="K411" s="5" t="str">
        <f t="shared" si="39"/>
        <v>excluded</v>
      </c>
      <c r="L411" s="5">
        <f t="shared" si="40"/>
        <v>0</v>
      </c>
      <c r="M411" s="5">
        <f t="shared" si="41"/>
        <v>0</v>
      </c>
    </row>
    <row r="412" spans="1:13">
      <c r="A412" s="5">
        <v>3009</v>
      </c>
      <c r="B412" s="5">
        <v>4</v>
      </c>
      <c r="C412" s="5" t="s">
        <v>62</v>
      </c>
      <c r="D412" s="5">
        <v>2</v>
      </c>
      <c r="E412" s="5">
        <v>0</v>
      </c>
      <c r="F412" s="8">
        <f t="shared" si="36"/>
        <v>0</v>
      </c>
      <c r="G412" s="5" t="str">
        <f>IF(COUNTIFS(Q3_SQL_Error_Concentration!$A:$A,A412,Q3_SQL_Error_Concentration!$E:$E,B412,Q3_SQL_Error_Concentration!$F:$F,C412)=0,"",SUMIFS(Q3_SQL_Error_Concentration!$I:$I,Q3_SQL_Error_Concentration!$A:$A,A412,Q3_SQL_Error_Concentration!$E:$E,B412,Q3_SQL_Error_Concentration!$F:$F,C412))</f>
        <v/>
      </c>
      <c r="H412" s="5" t="str">
        <f t="shared" si="37"/>
        <v/>
      </c>
      <c r="I412" s="5">
        <f>IF(D412&gt;=Q3_Validation!$C$2,1,0)</f>
        <v>0</v>
      </c>
      <c r="J412" s="8" t="str">
        <f t="shared" si="38"/>
        <v/>
      </c>
      <c r="K412" s="5" t="str">
        <f t="shared" si="39"/>
        <v>excluded</v>
      </c>
      <c r="L412" s="5">
        <f t="shared" si="40"/>
        <v>0</v>
      </c>
      <c r="M412" s="5">
        <f t="shared" si="41"/>
        <v>0</v>
      </c>
    </row>
    <row r="413" spans="1:13">
      <c r="A413" s="5">
        <v>3009</v>
      </c>
      <c r="B413" s="5">
        <v>5</v>
      </c>
      <c r="C413" s="5" t="s">
        <v>62</v>
      </c>
      <c r="D413" s="5">
        <v>4</v>
      </c>
      <c r="E413" s="5">
        <v>0</v>
      </c>
      <c r="F413" s="8">
        <f t="shared" si="36"/>
        <v>0</v>
      </c>
      <c r="G413" s="5" t="str">
        <f>IF(COUNTIFS(Q3_SQL_Error_Concentration!$A:$A,A413,Q3_SQL_Error_Concentration!$E:$E,B413,Q3_SQL_Error_Concentration!$F:$F,C413)=0,"",SUMIFS(Q3_SQL_Error_Concentration!$I:$I,Q3_SQL_Error_Concentration!$A:$A,A413,Q3_SQL_Error_Concentration!$E:$E,B413,Q3_SQL_Error_Concentration!$F:$F,C413))</f>
        <v/>
      </c>
      <c r="H413" s="5" t="str">
        <f t="shared" si="37"/>
        <v/>
      </c>
      <c r="I413" s="5">
        <f>IF(D413&gt;=Q3_Validation!$C$2,1,0)</f>
        <v>0</v>
      </c>
      <c r="J413" s="8" t="str">
        <f t="shared" si="38"/>
        <v/>
      </c>
      <c r="K413" s="5" t="str">
        <f t="shared" si="39"/>
        <v>excluded</v>
      </c>
      <c r="L413" s="5">
        <f t="shared" si="40"/>
        <v>0</v>
      </c>
      <c r="M413" s="5">
        <f t="shared" si="41"/>
        <v>0</v>
      </c>
    </row>
    <row r="414" spans="1:13">
      <c r="A414" s="5">
        <v>3009</v>
      </c>
      <c r="B414" s="5">
        <v>6</v>
      </c>
      <c r="C414" s="5" t="s">
        <v>63</v>
      </c>
      <c r="D414" s="5">
        <v>4</v>
      </c>
      <c r="E414" s="5">
        <v>0</v>
      </c>
      <c r="F414" s="8">
        <f t="shared" si="36"/>
        <v>0</v>
      </c>
      <c r="G414" s="5" t="str">
        <f>IF(COUNTIFS(Q3_SQL_Error_Concentration!$A:$A,A414,Q3_SQL_Error_Concentration!$E:$E,B414,Q3_SQL_Error_Concentration!$F:$F,C414)=0,"",SUMIFS(Q3_SQL_Error_Concentration!$I:$I,Q3_SQL_Error_Concentration!$A:$A,A414,Q3_SQL_Error_Concentration!$E:$E,B414,Q3_SQL_Error_Concentration!$F:$F,C414))</f>
        <v/>
      </c>
      <c r="H414" s="5" t="str">
        <f t="shared" si="37"/>
        <v/>
      </c>
      <c r="I414" s="5">
        <f>IF(D414&gt;=Q3_Validation!$C$2,1,0)</f>
        <v>0</v>
      </c>
      <c r="J414" s="8" t="str">
        <f t="shared" si="38"/>
        <v/>
      </c>
      <c r="K414" s="5" t="str">
        <f t="shared" si="39"/>
        <v>excluded</v>
      </c>
      <c r="L414" s="5">
        <f t="shared" si="40"/>
        <v>0</v>
      </c>
      <c r="M414" s="5">
        <f t="shared" si="41"/>
        <v>0</v>
      </c>
    </row>
    <row r="415" spans="1:13">
      <c r="A415" s="5">
        <v>3009</v>
      </c>
      <c r="B415" s="5">
        <v>6</v>
      </c>
      <c r="C415" s="5" t="s">
        <v>62</v>
      </c>
      <c r="D415" s="5">
        <v>16</v>
      </c>
      <c r="E415" s="5">
        <v>0</v>
      </c>
      <c r="F415" s="8">
        <f t="shared" si="36"/>
        <v>0</v>
      </c>
      <c r="G415" s="5" t="str">
        <f>IF(COUNTIFS(Q3_SQL_Error_Concentration!$A:$A,A415,Q3_SQL_Error_Concentration!$E:$E,B415,Q3_SQL_Error_Concentration!$F:$F,C415)=0,"",SUMIFS(Q3_SQL_Error_Concentration!$I:$I,Q3_SQL_Error_Concentration!$A:$A,A415,Q3_SQL_Error_Concentration!$E:$E,B415,Q3_SQL_Error_Concentration!$F:$F,C415))</f>
        <v/>
      </c>
      <c r="H415" s="5" t="str">
        <f t="shared" si="37"/>
        <v/>
      </c>
      <c r="I415" s="5">
        <f>IF(D415&gt;=Q3_Validation!$C$2,1,0)</f>
        <v>0</v>
      </c>
      <c r="J415" s="8" t="str">
        <f t="shared" si="38"/>
        <v/>
      </c>
      <c r="K415" s="5" t="str">
        <f t="shared" si="39"/>
        <v>excluded</v>
      </c>
      <c r="L415" s="5">
        <f t="shared" si="40"/>
        <v>0</v>
      </c>
      <c r="M415" s="5">
        <f t="shared" si="41"/>
        <v>0</v>
      </c>
    </row>
    <row r="416" spans="1:13">
      <c r="A416" s="5">
        <v>3009</v>
      </c>
      <c r="B416" s="5">
        <v>7</v>
      </c>
      <c r="C416" s="5" t="s">
        <v>63</v>
      </c>
      <c r="D416" s="5">
        <v>8</v>
      </c>
      <c r="E416" s="5">
        <v>0</v>
      </c>
      <c r="F416" s="8">
        <f t="shared" si="36"/>
        <v>0</v>
      </c>
      <c r="G416" s="5" t="str">
        <f>IF(COUNTIFS(Q3_SQL_Error_Concentration!$A:$A,A416,Q3_SQL_Error_Concentration!$E:$E,B416,Q3_SQL_Error_Concentration!$F:$F,C416)=0,"",SUMIFS(Q3_SQL_Error_Concentration!$I:$I,Q3_SQL_Error_Concentration!$A:$A,A416,Q3_SQL_Error_Concentration!$E:$E,B416,Q3_SQL_Error_Concentration!$F:$F,C416))</f>
        <v/>
      </c>
      <c r="H416" s="5" t="str">
        <f t="shared" si="37"/>
        <v/>
      </c>
      <c r="I416" s="5">
        <f>IF(D416&gt;=Q3_Validation!$C$2,1,0)</f>
        <v>0</v>
      </c>
      <c r="J416" s="8" t="str">
        <f t="shared" si="38"/>
        <v/>
      </c>
      <c r="K416" s="5" t="str">
        <f t="shared" si="39"/>
        <v>excluded</v>
      </c>
      <c r="L416" s="5">
        <f t="shared" si="40"/>
        <v>0</v>
      </c>
      <c r="M416" s="5">
        <f t="shared" si="41"/>
        <v>0</v>
      </c>
    </row>
    <row r="417" spans="1:13">
      <c r="A417" s="5">
        <v>3009</v>
      </c>
      <c r="B417" s="5">
        <v>7</v>
      </c>
      <c r="C417" s="5" t="s">
        <v>64</v>
      </c>
      <c r="D417" s="5">
        <v>2</v>
      </c>
      <c r="E417" s="5">
        <v>0</v>
      </c>
      <c r="F417" s="8">
        <f t="shared" si="36"/>
        <v>0</v>
      </c>
      <c r="G417" s="5" t="str">
        <f>IF(COUNTIFS(Q3_SQL_Error_Concentration!$A:$A,A417,Q3_SQL_Error_Concentration!$E:$E,B417,Q3_SQL_Error_Concentration!$F:$F,C417)=0,"",SUMIFS(Q3_SQL_Error_Concentration!$I:$I,Q3_SQL_Error_Concentration!$A:$A,A417,Q3_SQL_Error_Concentration!$E:$E,B417,Q3_SQL_Error_Concentration!$F:$F,C417))</f>
        <v/>
      </c>
      <c r="H417" s="5" t="str">
        <f t="shared" si="37"/>
        <v/>
      </c>
      <c r="I417" s="5">
        <f>IF(D417&gt;=Q3_Validation!$C$2,1,0)</f>
        <v>0</v>
      </c>
      <c r="J417" s="8" t="str">
        <f t="shared" si="38"/>
        <v/>
      </c>
      <c r="K417" s="5" t="str">
        <f t="shared" si="39"/>
        <v>excluded</v>
      </c>
      <c r="L417" s="5">
        <f t="shared" si="40"/>
        <v>0</v>
      </c>
      <c r="M417" s="5">
        <f t="shared" si="41"/>
        <v>0</v>
      </c>
    </row>
    <row r="418" spans="1:13">
      <c r="A418" s="5">
        <v>3009</v>
      </c>
      <c r="B418" s="5">
        <v>7</v>
      </c>
      <c r="C418" s="5" t="s">
        <v>62</v>
      </c>
      <c r="D418" s="5">
        <v>19</v>
      </c>
      <c r="E418" s="5">
        <v>0</v>
      </c>
      <c r="F418" s="8">
        <f t="shared" si="36"/>
        <v>0</v>
      </c>
      <c r="G418" s="5" t="str">
        <f>IF(COUNTIFS(Q3_SQL_Error_Concentration!$A:$A,A418,Q3_SQL_Error_Concentration!$E:$E,B418,Q3_SQL_Error_Concentration!$F:$F,C418)=0,"",SUMIFS(Q3_SQL_Error_Concentration!$I:$I,Q3_SQL_Error_Concentration!$A:$A,A418,Q3_SQL_Error_Concentration!$E:$E,B418,Q3_SQL_Error_Concentration!$F:$F,C418))</f>
        <v/>
      </c>
      <c r="H418" s="5" t="str">
        <f t="shared" si="37"/>
        <v/>
      </c>
      <c r="I418" s="5">
        <f>IF(D418&gt;=Q3_Validation!$C$2,1,0)</f>
        <v>0</v>
      </c>
      <c r="J418" s="8" t="str">
        <f t="shared" si="38"/>
        <v/>
      </c>
      <c r="K418" s="5" t="str">
        <f t="shared" si="39"/>
        <v>excluded</v>
      </c>
      <c r="L418" s="5">
        <f t="shared" si="40"/>
        <v>0</v>
      </c>
      <c r="M418" s="5">
        <f t="shared" si="41"/>
        <v>0</v>
      </c>
    </row>
    <row r="419" spans="1:13">
      <c r="A419" s="5">
        <v>3009</v>
      </c>
      <c r="B419" s="5">
        <v>8</v>
      </c>
      <c r="C419" s="5" t="s">
        <v>63</v>
      </c>
      <c r="D419" s="5">
        <v>5</v>
      </c>
      <c r="E419" s="5">
        <v>0</v>
      </c>
      <c r="F419" s="8">
        <f t="shared" si="36"/>
        <v>0</v>
      </c>
      <c r="G419" s="5" t="str">
        <f>IF(COUNTIFS(Q3_SQL_Error_Concentration!$A:$A,A419,Q3_SQL_Error_Concentration!$E:$E,B419,Q3_SQL_Error_Concentration!$F:$F,C419)=0,"",SUMIFS(Q3_SQL_Error_Concentration!$I:$I,Q3_SQL_Error_Concentration!$A:$A,A419,Q3_SQL_Error_Concentration!$E:$E,B419,Q3_SQL_Error_Concentration!$F:$F,C419))</f>
        <v/>
      </c>
      <c r="H419" s="5" t="str">
        <f t="shared" si="37"/>
        <v/>
      </c>
      <c r="I419" s="5">
        <f>IF(D419&gt;=Q3_Validation!$C$2,1,0)</f>
        <v>0</v>
      </c>
      <c r="J419" s="8" t="str">
        <f t="shared" si="38"/>
        <v/>
      </c>
      <c r="K419" s="5" t="str">
        <f t="shared" si="39"/>
        <v>excluded</v>
      </c>
      <c r="L419" s="5">
        <f t="shared" si="40"/>
        <v>0</v>
      </c>
      <c r="M419" s="5">
        <f t="shared" si="41"/>
        <v>0</v>
      </c>
    </row>
    <row r="420" spans="1:13">
      <c r="A420" s="5">
        <v>3009</v>
      </c>
      <c r="B420" s="5">
        <v>8</v>
      </c>
      <c r="C420" s="5" t="s">
        <v>62</v>
      </c>
      <c r="D420" s="5">
        <v>10</v>
      </c>
      <c r="E420" s="5">
        <v>0</v>
      </c>
      <c r="F420" s="8">
        <f t="shared" si="36"/>
        <v>0</v>
      </c>
      <c r="G420" s="5" t="str">
        <f>IF(COUNTIFS(Q3_SQL_Error_Concentration!$A:$A,A420,Q3_SQL_Error_Concentration!$E:$E,B420,Q3_SQL_Error_Concentration!$F:$F,C420)=0,"",SUMIFS(Q3_SQL_Error_Concentration!$I:$I,Q3_SQL_Error_Concentration!$A:$A,A420,Q3_SQL_Error_Concentration!$E:$E,B420,Q3_SQL_Error_Concentration!$F:$F,C420))</f>
        <v/>
      </c>
      <c r="H420" s="5" t="str">
        <f t="shared" si="37"/>
        <v/>
      </c>
      <c r="I420" s="5">
        <f>IF(D420&gt;=Q3_Validation!$C$2,1,0)</f>
        <v>0</v>
      </c>
      <c r="J420" s="8" t="str">
        <f t="shared" si="38"/>
        <v/>
      </c>
      <c r="K420" s="5" t="str">
        <f t="shared" si="39"/>
        <v>excluded</v>
      </c>
      <c r="L420" s="5">
        <f t="shared" si="40"/>
        <v>0</v>
      </c>
      <c r="M420" s="5">
        <f t="shared" si="41"/>
        <v>0</v>
      </c>
    </row>
    <row r="421" spans="1:13">
      <c r="A421" s="5">
        <v>3009</v>
      </c>
      <c r="B421" s="5">
        <v>9</v>
      </c>
      <c r="C421" s="5" t="s">
        <v>63</v>
      </c>
      <c r="D421" s="5">
        <v>6</v>
      </c>
      <c r="E421" s="5">
        <v>0</v>
      </c>
      <c r="F421" s="8">
        <f t="shared" si="36"/>
        <v>0</v>
      </c>
      <c r="G421" s="5" t="str">
        <f>IF(COUNTIFS(Q3_SQL_Error_Concentration!$A:$A,A421,Q3_SQL_Error_Concentration!$E:$E,B421,Q3_SQL_Error_Concentration!$F:$F,C421)=0,"",SUMIFS(Q3_SQL_Error_Concentration!$I:$I,Q3_SQL_Error_Concentration!$A:$A,A421,Q3_SQL_Error_Concentration!$E:$E,B421,Q3_SQL_Error_Concentration!$F:$F,C421))</f>
        <v/>
      </c>
      <c r="H421" s="5" t="str">
        <f t="shared" si="37"/>
        <v/>
      </c>
      <c r="I421" s="5">
        <f>IF(D421&gt;=Q3_Validation!$C$2,1,0)</f>
        <v>0</v>
      </c>
      <c r="J421" s="8" t="str">
        <f t="shared" si="38"/>
        <v/>
      </c>
      <c r="K421" s="5" t="str">
        <f t="shared" si="39"/>
        <v>excluded</v>
      </c>
      <c r="L421" s="5">
        <f t="shared" si="40"/>
        <v>0</v>
      </c>
      <c r="M421" s="5">
        <f t="shared" si="41"/>
        <v>0</v>
      </c>
    </row>
    <row r="422" spans="1:13">
      <c r="A422" s="5">
        <v>3009</v>
      </c>
      <c r="B422" s="5">
        <v>9</v>
      </c>
      <c r="C422" s="5" t="s">
        <v>64</v>
      </c>
      <c r="D422" s="5">
        <v>1</v>
      </c>
      <c r="E422" s="5">
        <v>0</v>
      </c>
      <c r="F422" s="8">
        <f t="shared" si="36"/>
        <v>0</v>
      </c>
      <c r="G422" s="5" t="str">
        <f>IF(COUNTIFS(Q3_SQL_Error_Concentration!$A:$A,A422,Q3_SQL_Error_Concentration!$E:$E,B422,Q3_SQL_Error_Concentration!$F:$F,C422)=0,"",SUMIFS(Q3_SQL_Error_Concentration!$I:$I,Q3_SQL_Error_Concentration!$A:$A,A422,Q3_SQL_Error_Concentration!$E:$E,B422,Q3_SQL_Error_Concentration!$F:$F,C422))</f>
        <v/>
      </c>
      <c r="H422" s="5" t="str">
        <f t="shared" si="37"/>
        <v/>
      </c>
      <c r="I422" s="5">
        <f>IF(D422&gt;=Q3_Validation!$C$2,1,0)</f>
        <v>0</v>
      </c>
      <c r="J422" s="8" t="str">
        <f t="shared" si="38"/>
        <v/>
      </c>
      <c r="K422" s="5" t="str">
        <f t="shared" si="39"/>
        <v>excluded</v>
      </c>
      <c r="L422" s="5">
        <f t="shared" si="40"/>
        <v>0</v>
      </c>
      <c r="M422" s="5">
        <f t="shared" si="41"/>
        <v>0</v>
      </c>
    </row>
    <row r="423" spans="1:13">
      <c r="A423" s="5">
        <v>3009</v>
      </c>
      <c r="B423" s="5">
        <v>9</v>
      </c>
      <c r="C423" s="5" t="s">
        <v>62</v>
      </c>
      <c r="D423" s="5">
        <v>14</v>
      </c>
      <c r="E423" s="5">
        <v>1</v>
      </c>
      <c r="F423" s="8">
        <f t="shared" si="36"/>
        <v>7.1428571428571432</v>
      </c>
      <c r="G423" s="5" t="str">
        <f>IF(COUNTIFS(Q3_SQL_Error_Concentration!$A:$A,A423,Q3_SQL_Error_Concentration!$E:$E,B423,Q3_SQL_Error_Concentration!$F:$F,C423)=0,"",SUMIFS(Q3_SQL_Error_Concentration!$I:$I,Q3_SQL_Error_Concentration!$A:$A,A423,Q3_SQL_Error_Concentration!$E:$E,B423,Q3_SQL_Error_Concentration!$F:$F,C423))</f>
        <v/>
      </c>
      <c r="H423" s="5" t="str">
        <f t="shared" si="37"/>
        <v/>
      </c>
      <c r="I423" s="5">
        <f>IF(D423&gt;=Q3_Validation!$C$2,1,0)</f>
        <v>0</v>
      </c>
      <c r="J423" s="8" t="str">
        <f t="shared" si="38"/>
        <v/>
      </c>
      <c r="K423" s="5" t="str">
        <f t="shared" si="39"/>
        <v>excluded</v>
      </c>
      <c r="L423" s="5">
        <f t="shared" si="40"/>
        <v>0</v>
      </c>
      <c r="M423" s="5">
        <f t="shared" si="41"/>
        <v>0</v>
      </c>
    </row>
    <row r="424" spans="1:13">
      <c r="A424" s="5">
        <v>3009</v>
      </c>
      <c r="B424" s="5">
        <v>10</v>
      </c>
      <c r="C424" s="5" t="s">
        <v>63</v>
      </c>
      <c r="D424" s="5">
        <v>7</v>
      </c>
      <c r="E424" s="5">
        <v>0</v>
      </c>
      <c r="F424" s="8">
        <f t="shared" si="36"/>
        <v>0</v>
      </c>
      <c r="G424" s="5" t="str">
        <f>IF(COUNTIFS(Q3_SQL_Error_Concentration!$A:$A,A424,Q3_SQL_Error_Concentration!$E:$E,B424,Q3_SQL_Error_Concentration!$F:$F,C424)=0,"",SUMIFS(Q3_SQL_Error_Concentration!$I:$I,Q3_SQL_Error_Concentration!$A:$A,A424,Q3_SQL_Error_Concentration!$E:$E,B424,Q3_SQL_Error_Concentration!$F:$F,C424))</f>
        <v/>
      </c>
      <c r="H424" s="5" t="str">
        <f t="shared" si="37"/>
        <v/>
      </c>
      <c r="I424" s="5">
        <f>IF(D424&gt;=Q3_Validation!$C$2,1,0)</f>
        <v>0</v>
      </c>
      <c r="J424" s="8" t="str">
        <f t="shared" si="38"/>
        <v/>
      </c>
      <c r="K424" s="5" t="str">
        <f t="shared" si="39"/>
        <v>excluded</v>
      </c>
      <c r="L424" s="5">
        <f t="shared" si="40"/>
        <v>0</v>
      </c>
      <c r="M424" s="5">
        <f t="shared" si="41"/>
        <v>0</v>
      </c>
    </row>
    <row r="425" spans="1:13">
      <c r="A425" s="5">
        <v>3009</v>
      </c>
      <c r="B425" s="5">
        <v>10</v>
      </c>
      <c r="C425" s="5" t="s">
        <v>64</v>
      </c>
      <c r="D425" s="5">
        <v>1</v>
      </c>
      <c r="E425" s="5">
        <v>0</v>
      </c>
      <c r="F425" s="8">
        <f t="shared" si="36"/>
        <v>0</v>
      </c>
      <c r="G425" s="5" t="str">
        <f>IF(COUNTIFS(Q3_SQL_Error_Concentration!$A:$A,A425,Q3_SQL_Error_Concentration!$E:$E,B425,Q3_SQL_Error_Concentration!$F:$F,C425)=0,"",SUMIFS(Q3_SQL_Error_Concentration!$I:$I,Q3_SQL_Error_Concentration!$A:$A,A425,Q3_SQL_Error_Concentration!$E:$E,B425,Q3_SQL_Error_Concentration!$F:$F,C425))</f>
        <v/>
      </c>
      <c r="H425" s="5" t="str">
        <f t="shared" si="37"/>
        <v/>
      </c>
      <c r="I425" s="5">
        <f>IF(D425&gt;=Q3_Validation!$C$2,1,0)</f>
        <v>0</v>
      </c>
      <c r="J425" s="8" t="str">
        <f t="shared" si="38"/>
        <v/>
      </c>
      <c r="K425" s="5" t="str">
        <f t="shared" si="39"/>
        <v>excluded</v>
      </c>
      <c r="L425" s="5">
        <f t="shared" si="40"/>
        <v>0</v>
      </c>
      <c r="M425" s="5">
        <f t="shared" si="41"/>
        <v>0</v>
      </c>
    </row>
    <row r="426" spans="1:13">
      <c r="A426" s="5">
        <v>3009</v>
      </c>
      <c r="B426" s="5">
        <v>10</v>
      </c>
      <c r="C426" s="5" t="s">
        <v>62</v>
      </c>
      <c r="D426" s="5">
        <v>6</v>
      </c>
      <c r="E426" s="5">
        <v>0</v>
      </c>
      <c r="F426" s="8">
        <f t="shared" si="36"/>
        <v>0</v>
      </c>
      <c r="G426" s="5" t="str">
        <f>IF(COUNTIFS(Q3_SQL_Error_Concentration!$A:$A,A426,Q3_SQL_Error_Concentration!$E:$E,B426,Q3_SQL_Error_Concentration!$F:$F,C426)=0,"",SUMIFS(Q3_SQL_Error_Concentration!$I:$I,Q3_SQL_Error_Concentration!$A:$A,A426,Q3_SQL_Error_Concentration!$E:$E,B426,Q3_SQL_Error_Concentration!$F:$F,C426))</f>
        <v/>
      </c>
      <c r="H426" s="5" t="str">
        <f t="shared" si="37"/>
        <v/>
      </c>
      <c r="I426" s="5">
        <f>IF(D426&gt;=Q3_Validation!$C$2,1,0)</f>
        <v>0</v>
      </c>
      <c r="J426" s="8" t="str">
        <f t="shared" si="38"/>
        <v/>
      </c>
      <c r="K426" s="5" t="str">
        <f t="shared" si="39"/>
        <v>excluded</v>
      </c>
      <c r="L426" s="5">
        <f t="shared" si="40"/>
        <v>0</v>
      </c>
      <c r="M426" s="5">
        <f t="shared" si="41"/>
        <v>0</v>
      </c>
    </row>
    <row r="427" spans="1:13">
      <c r="A427" s="5">
        <v>3009</v>
      </c>
      <c r="B427" s="5">
        <v>11</v>
      </c>
      <c r="C427" s="5" t="s">
        <v>63</v>
      </c>
      <c r="D427" s="5">
        <v>11</v>
      </c>
      <c r="E427" s="5">
        <v>0</v>
      </c>
      <c r="F427" s="8">
        <f t="shared" si="36"/>
        <v>0</v>
      </c>
      <c r="G427" s="5" t="str">
        <f>IF(COUNTIFS(Q3_SQL_Error_Concentration!$A:$A,A427,Q3_SQL_Error_Concentration!$E:$E,B427,Q3_SQL_Error_Concentration!$F:$F,C427)=0,"",SUMIFS(Q3_SQL_Error_Concentration!$I:$I,Q3_SQL_Error_Concentration!$A:$A,A427,Q3_SQL_Error_Concentration!$E:$E,B427,Q3_SQL_Error_Concentration!$F:$F,C427))</f>
        <v/>
      </c>
      <c r="H427" s="5" t="str">
        <f t="shared" si="37"/>
        <v/>
      </c>
      <c r="I427" s="5">
        <f>IF(D427&gt;=Q3_Validation!$C$2,1,0)</f>
        <v>0</v>
      </c>
      <c r="J427" s="8" t="str">
        <f t="shared" si="38"/>
        <v/>
      </c>
      <c r="K427" s="5" t="str">
        <f t="shared" si="39"/>
        <v>excluded</v>
      </c>
      <c r="L427" s="5">
        <f t="shared" si="40"/>
        <v>0</v>
      </c>
      <c r="M427" s="5">
        <f t="shared" si="41"/>
        <v>0</v>
      </c>
    </row>
    <row r="428" spans="1:13">
      <c r="A428" s="5">
        <v>3009</v>
      </c>
      <c r="B428" s="5">
        <v>11</v>
      </c>
      <c r="C428" s="5" t="s">
        <v>64</v>
      </c>
      <c r="D428" s="5">
        <v>2</v>
      </c>
      <c r="E428" s="5">
        <v>0</v>
      </c>
      <c r="F428" s="8">
        <f t="shared" si="36"/>
        <v>0</v>
      </c>
      <c r="G428" s="5" t="str">
        <f>IF(COUNTIFS(Q3_SQL_Error_Concentration!$A:$A,A428,Q3_SQL_Error_Concentration!$E:$E,B428,Q3_SQL_Error_Concentration!$F:$F,C428)=0,"",SUMIFS(Q3_SQL_Error_Concentration!$I:$I,Q3_SQL_Error_Concentration!$A:$A,A428,Q3_SQL_Error_Concentration!$E:$E,B428,Q3_SQL_Error_Concentration!$F:$F,C428))</f>
        <v/>
      </c>
      <c r="H428" s="5" t="str">
        <f t="shared" si="37"/>
        <v/>
      </c>
      <c r="I428" s="5">
        <f>IF(D428&gt;=Q3_Validation!$C$2,1,0)</f>
        <v>0</v>
      </c>
      <c r="J428" s="8" t="str">
        <f t="shared" si="38"/>
        <v/>
      </c>
      <c r="K428" s="5" t="str">
        <f t="shared" si="39"/>
        <v>excluded</v>
      </c>
      <c r="L428" s="5">
        <f t="shared" si="40"/>
        <v>0</v>
      </c>
      <c r="M428" s="5">
        <f t="shared" si="41"/>
        <v>0</v>
      </c>
    </row>
    <row r="429" spans="1:13">
      <c r="A429" s="5">
        <v>3009</v>
      </c>
      <c r="B429" s="5">
        <v>11</v>
      </c>
      <c r="C429" s="5" t="s">
        <v>62</v>
      </c>
      <c r="D429" s="5">
        <v>18</v>
      </c>
      <c r="E429" s="5">
        <v>0</v>
      </c>
      <c r="F429" s="8">
        <f t="shared" si="36"/>
        <v>0</v>
      </c>
      <c r="G429" s="5" t="str">
        <f>IF(COUNTIFS(Q3_SQL_Error_Concentration!$A:$A,A429,Q3_SQL_Error_Concentration!$E:$E,B429,Q3_SQL_Error_Concentration!$F:$F,C429)=0,"",SUMIFS(Q3_SQL_Error_Concentration!$I:$I,Q3_SQL_Error_Concentration!$A:$A,A429,Q3_SQL_Error_Concentration!$E:$E,B429,Q3_SQL_Error_Concentration!$F:$F,C429))</f>
        <v/>
      </c>
      <c r="H429" s="5" t="str">
        <f t="shared" si="37"/>
        <v/>
      </c>
      <c r="I429" s="5">
        <f>IF(D429&gt;=Q3_Validation!$C$2,1,0)</f>
        <v>0</v>
      </c>
      <c r="J429" s="8" t="str">
        <f t="shared" si="38"/>
        <v/>
      </c>
      <c r="K429" s="5" t="str">
        <f t="shared" si="39"/>
        <v>excluded</v>
      </c>
      <c r="L429" s="5">
        <f t="shared" si="40"/>
        <v>0</v>
      </c>
      <c r="M429" s="5">
        <f t="shared" si="41"/>
        <v>0</v>
      </c>
    </row>
    <row r="430" spans="1:13">
      <c r="A430" s="5">
        <v>3009</v>
      </c>
      <c r="B430" s="5">
        <v>12</v>
      </c>
      <c r="C430" s="5" t="s">
        <v>63</v>
      </c>
      <c r="D430" s="5">
        <v>11</v>
      </c>
      <c r="E430" s="5">
        <v>0</v>
      </c>
      <c r="F430" s="8">
        <f t="shared" si="36"/>
        <v>0</v>
      </c>
      <c r="G430" s="5" t="str">
        <f>IF(COUNTIFS(Q3_SQL_Error_Concentration!$A:$A,A430,Q3_SQL_Error_Concentration!$E:$E,B430,Q3_SQL_Error_Concentration!$F:$F,C430)=0,"",SUMIFS(Q3_SQL_Error_Concentration!$I:$I,Q3_SQL_Error_Concentration!$A:$A,A430,Q3_SQL_Error_Concentration!$E:$E,B430,Q3_SQL_Error_Concentration!$F:$F,C430))</f>
        <v/>
      </c>
      <c r="H430" s="5" t="str">
        <f t="shared" si="37"/>
        <v/>
      </c>
      <c r="I430" s="5">
        <f>IF(D430&gt;=Q3_Validation!$C$2,1,0)</f>
        <v>0</v>
      </c>
      <c r="J430" s="8" t="str">
        <f t="shared" si="38"/>
        <v/>
      </c>
      <c r="K430" s="5" t="str">
        <f t="shared" si="39"/>
        <v>excluded</v>
      </c>
      <c r="L430" s="5">
        <f t="shared" si="40"/>
        <v>0</v>
      </c>
      <c r="M430" s="5">
        <f t="shared" si="41"/>
        <v>0</v>
      </c>
    </row>
    <row r="431" spans="1:13">
      <c r="A431" s="5">
        <v>3009</v>
      </c>
      <c r="B431" s="5">
        <v>12</v>
      </c>
      <c r="C431" s="5" t="s">
        <v>64</v>
      </c>
      <c r="D431" s="5">
        <v>3</v>
      </c>
      <c r="E431" s="5">
        <v>0</v>
      </c>
      <c r="F431" s="8">
        <f t="shared" si="36"/>
        <v>0</v>
      </c>
      <c r="G431" s="5" t="str">
        <f>IF(COUNTIFS(Q3_SQL_Error_Concentration!$A:$A,A431,Q3_SQL_Error_Concentration!$E:$E,B431,Q3_SQL_Error_Concentration!$F:$F,C431)=0,"",SUMIFS(Q3_SQL_Error_Concentration!$I:$I,Q3_SQL_Error_Concentration!$A:$A,A431,Q3_SQL_Error_Concentration!$E:$E,B431,Q3_SQL_Error_Concentration!$F:$F,C431))</f>
        <v/>
      </c>
      <c r="H431" s="5" t="str">
        <f t="shared" si="37"/>
        <v/>
      </c>
      <c r="I431" s="5">
        <f>IF(D431&gt;=Q3_Validation!$C$2,1,0)</f>
        <v>0</v>
      </c>
      <c r="J431" s="8" t="str">
        <f t="shared" si="38"/>
        <v/>
      </c>
      <c r="K431" s="5" t="str">
        <f t="shared" si="39"/>
        <v>excluded</v>
      </c>
      <c r="L431" s="5">
        <f t="shared" si="40"/>
        <v>0</v>
      </c>
      <c r="M431" s="5">
        <f t="shared" si="41"/>
        <v>0</v>
      </c>
    </row>
    <row r="432" spans="1:13">
      <c r="A432" s="5">
        <v>3009</v>
      </c>
      <c r="B432" s="5">
        <v>12</v>
      </c>
      <c r="C432" s="5" t="s">
        <v>62</v>
      </c>
      <c r="D432" s="5">
        <v>12</v>
      </c>
      <c r="E432" s="5">
        <v>0</v>
      </c>
      <c r="F432" s="8">
        <f t="shared" si="36"/>
        <v>0</v>
      </c>
      <c r="G432" s="5" t="str">
        <f>IF(COUNTIFS(Q3_SQL_Error_Concentration!$A:$A,A432,Q3_SQL_Error_Concentration!$E:$E,B432,Q3_SQL_Error_Concentration!$F:$F,C432)=0,"",SUMIFS(Q3_SQL_Error_Concentration!$I:$I,Q3_SQL_Error_Concentration!$A:$A,A432,Q3_SQL_Error_Concentration!$E:$E,B432,Q3_SQL_Error_Concentration!$F:$F,C432))</f>
        <v/>
      </c>
      <c r="H432" s="5" t="str">
        <f t="shared" si="37"/>
        <v/>
      </c>
      <c r="I432" s="5">
        <f>IF(D432&gt;=Q3_Validation!$C$2,1,0)</f>
        <v>0</v>
      </c>
      <c r="J432" s="8" t="str">
        <f t="shared" si="38"/>
        <v/>
      </c>
      <c r="K432" s="5" t="str">
        <f t="shared" si="39"/>
        <v>excluded</v>
      </c>
      <c r="L432" s="5">
        <f t="shared" si="40"/>
        <v>0</v>
      </c>
      <c r="M432" s="5">
        <f t="shared" si="41"/>
        <v>0</v>
      </c>
    </row>
    <row r="433" spans="1:13">
      <c r="A433" s="5">
        <v>3009</v>
      </c>
      <c r="B433" s="5">
        <v>13</v>
      </c>
      <c r="C433" s="5" t="s">
        <v>63</v>
      </c>
      <c r="D433" s="5">
        <v>14</v>
      </c>
      <c r="E433" s="5">
        <v>0</v>
      </c>
      <c r="F433" s="8">
        <f t="shared" si="36"/>
        <v>0</v>
      </c>
      <c r="G433" s="5" t="str">
        <f>IF(COUNTIFS(Q3_SQL_Error_Concentration!$A:$A,A433,Q3_SQL_Error_Concentration!$E:$E,B433,Q3_SQL_Error_Concentration!$F:$F,C433)=0,"",SUMIFS(Q3_SQL_Error_Concentration!$I:$I,Q3_SQL_Error_Concentration!$A:$A,A433,Q3_SQL_Error_Concentration!$E:$E,B433,Q3_SQL_Error_Concentration!$F:$F,C433))</f>
        <v/>
      </c>
      <c r="H433" s="5" t="str">
        <f t="shared" si="37"/>
        <v/>
      </c>
      <c r="I433" s="5">
        <f>IF(D433&gt;=Q3_Validation!$C$2,1,0)</f>
        <v>0</v>
      </c>
      <c r="J433" s="8" t="str">
        <f t="shared" si="38"/>
        <v/>
      </c>
      <c r="K433" s="5" t="str">
        <f t="shared" si="39"/>
        <v>excluded</v>
      </c>
      <c r="L433" s="5">
        <f t="shared" si="40"/>
        <v>0</v>
      </c>
      <c r="M433" s="5">
        <f t="shared" si="41"/>
        <v>0</v>
      </c>
    </row>
    <row r="434" spans="1:13">
      <c r="A434" s="5">
        <v>3009</v>
      </c>
      <c r="B434" s="5">
        <v>13</v>
      </c>
      <c r="C434" s="5" t="s">
        <v>64</v>
      </c>
      <c r="D434" s="5">
        <v>2</v>
      </c>
      <c r="E434" s="5">
        <v>0</v>
      </c>
      <c r="F434" s="8">
        <f t="shared" si="36"/>
        <v>0</v>
      </c>
      <c r="G434" s="5" t="str">
        <f>IF(COUNTIFS(Q3_SQL_Error_Concentration!$A:$A,A434,Q3_SQL_Error_Concentration!$E:$E,B434,Q3_SQL_Error_Concentration!$F:$F,C434)=0,"",SUMIFS(Q3_SQL_Error_Concentration!$I:$I,Q3_SQL_Error_Concentration!$A:$A,A434,Q3_SQL_Error_Concentration!$E:$E,B434,Q3_SQL_Error_Concentration!$F:$F,C434))</f>
        <v/>
      </c>
      <c r="H434" s="5" t="str">
        <f t="shared" si="37"/>
        <v/>
      </c>
      <c r="I434" s="5">
        <f>IF(D434&gt;=Q3_Validation!$C$2,1,0)</f>
        <v>0</v>
      </c>
      <c r="J434" s="8" t="str">
        <f t="shared" si="38"/>
        <v/>
      </c>
      <c r="K434" s="5" t="str">
        <f t="shared" si="39"/>
        <v>excluded</v>
      </c>
      <c r="L434" s="5">
        <f t="shared" si="40"/>
        <v>0</v>
      </c>
      <c r="M434" s="5">
        <f t="shared" si="41"/>
        <v>0</v>
      </c>
    </row>
    <row r="435" spans="1:13">
      <c r="A435" s="5">
        <v>3009</v>
      </c>
      <c r="B435" s="5">
        <v>13</v>
      </c>
      <c r="C435" s="5" t="s">
        <v>62</v>
      </c>
      <c r="D435" s="5">
        <v>18</v>
      </c>
      <c r="E435" s="5">
        <v>0</v>
      </c>
      <c r="F435" s="8">
        <f t="shared" si="36"/>
        <v>0</v>
      </c>
      <c r="G435" s="5" t="str">
        <f>IF(COUNTIFS(Q3_SQL_Error_Concentration!$A:$A,A435,Q3_SQL_Error_Concentration!$E:$E,B435,Q3_SQL_Error_Concentration!$F:$F,C435)=0,"",SUMIFS(Q3_SQL_Error_Concentration!$I:$I,Q3_SQL_Error_Concentration!$A:$A,A435,Q3_SQL_Error_Concentration!$E:$E,B435,Q3_SQL_Error_Concentration!$F:$F,C435))</f>
        <v/>
      </c>
      <c r="H435" s="5" t="str">
        <f t="shared" si="37"/>
        <v/>
      </c>
      <c r="I435" s="5">
        <f>IF(D435&gt;=Q3_Validation!$C$2,1,0)</f>
        <v>0</v>
      </c>
      <c r="J435" s="8" t="str">
        <f t="shared" si="38"/>
        <v/>
      </c>
      <c r="K435" s="5" t="str">
        <f t="shared" si="39"/>
        <v>excluded</v>
      </c>
      <c r="L435" s="5">
        <f t="shared" si="40"/>
        <v>0</v>
      </c>
      <c r="M435" s="5">
        <f t="shared" si="41"/>
        <v>0</v>
      </c>
    </row>
    <row r="436" spans="1:13">
      <c r="A436" s="5">
        <v>3009</v>
      </c>
      <c r="B436" s="5">
        <v>14</v>
      </c>
      <c r="C436" s="5" t="s">
        <v>63</v>
      </c>
      <c r="D436" s="5">
        <v>9</v>
      </c>
      <c r="E436" s="5">
        <v>0</v>
      </c>
      <c r="F436" s="8">
        <f t="shared" si="36"/>
        <v>0</v>
      </c>
      <c r="G436" s="5" t="str">
        <f>IF(COUNTIFS(Q3_SQL_Error_Concentration!$A:$A,A436,Q3_SQL_Error_Concentration!$E:$E,B436,Q3_SQL_Error_Concentration!$F:$F,C436)=0,"",SUMIFS(Q3_SQL_Error_Concentration!$I:$I,Q3_SQL_Error_Concentration!$A:$A,A436,Q3_SQL_Error_Concentration!$E:$E,B436,Q3_SQL_Error_Concentration!$F:$F,C436))</f>
        <v/>
      </c>
      <c r="H436" s="5" t="str">
        <f t="shared" si="37"/>
        <v/>
      </c>
      <c r="I436" s="5">
        <f>IF(D436&gt;=Q3_Validation!$C$2,1,0)</f>
        <v>0</v>
      </c>
      <c r="J436" s="8" t="str">
        <f t="shared" si="38"/>
        <v/>
      </c>
      <c r="K436" s="5" t="str">
        <f t="shared" si="39"/>
        <v>excluded</v>
      </c>
      <c r="L436" s="5">
        <f t="shared" si="40"/>
        <v>0</v>
      </c>
      <c r="M436" s="5">
        <f t="shared" si="41"/>
        <v>0</v>
      </c>
    </row>
    <row r="437" spans="1:13">
      <c r="A437" s="5">
        <v>3009</v>
      </c>
      <c r="B437" s="5">
        <v>14</v>
      </c>
      <c r="C437" s="5" t="s">
        <v>64</v>
      </c>
      <c r="D437" s="5">
        <v>5</v>
      </c>
      <c r="E437" s="5">
        <v>0</v>
      </c>
      <c r="F437" s="8">
        <f t="shared" si="36"/>
        <v>0</v>
      </c>
      <c r="G437" s="5" t="str">
        <f>IF(COUNTIFS(Q3_SQL_Error_Concentration!$A:$A,A437,Q3_SQL_Error_Concentration!$E:$E,B437,Q3_SQL_Error_Concentration!$F:$F,C437)=0,"",SUMIFS(Q3_SQL_Error_Concentration!$I:$I,Q3_SQL_Error_Concentration!$A:$A,A437,Q3_SQL_Error_Concentration!$E:$E,B437,Q3_SQL_Error_Concentration!$F:$F,C437))</f>
        <v/>
      </c>
      <c r="H437" s="5" t="str">
        <f t="shared" si="37"/>
        <v/>
      </c>
      <c r="I437" s="5">
        <f>IF(D437&gt;=Q3_Validation!$C$2,1,0)</f>
        <v>0</v>
      </c>
      <c r="J437" s="8" t="str">
        <f t="shared" si="38"/>
        <v/>
      </c>
      <c r="K437" s="5" t="str">
        <f t="shared" si="39"/>
        <v>excluded</v>
      </c>
      <c r="L437" s="5">
        <f t="shared" si="40"/>
        <v>0</v>
      </c>
      <c r="M437" s="5">
        <f t="shared" si="41"/>
        <v>0</v>
      </c>
    </row>
    <row r="438" spans="1:13">
      <c r="A438" s="5">
        <v>3009</v>
      </c>
      <c r="B438" s="5">
        <v>14</v>
      </c>
      <c r="C438" s="5" t="s">
        <v>62</v>
      </c>
      <c r="D438" s="5">
        <v>14</v>
      </c>
      <c r="E438" s="5">
        <v>0</v>
      </c>
      <c r="F438" s="8">
        <f t="shared" si="36"/>
        <v>0</v>
      </c>
      <c r="G438" s="5" t="str">
        <f>IF(COUNTIFS(Q3_SQL_Error_Concentration!$A:$A,A438,Q3_SQL_Error_Concentration!$E:$E,B438,Q3_SQL_Error_Concentration!$F:$F,C438)=0,"",SUMIFS(Q3_SQL_Error_Concentration!$I:$I,Q3_SQL_Error_Concentration!$A:$A,A438,Q3_SQL_Error_Concentration!$E:$E,B438,Q3_SQL_Error_Concentration!$F:$F,C438))</f>
        <v/>
      </c>
      <c r="H438" s="5" t="str">
        <f t="shared" si="37"/>
        <v/>
      </c>
      <c r="I438" s="5">
        <f>IF(D438&gt;=Q3_Validation!$C$2,1,0)</f>
        <v>0</v>
      </c>
      <c r="J438" s="8" t="str">
        <f t="shared" si="38"/>
        <v/>
      </c>
      <c r="K438" s="5" t="str">
        <f t="shared" si="39"/>
        <v>excluded</v>
      </c>
      <c r="L438" s="5">
        <f t="shared" si="40"/>
        <v>0</v>
      </c>
      <c r="M438" s="5">
        <f t="shared" si="41"/>
        <v>0</v>
      </c>
    </row>
    <row r="439" spans="1:13">
      <c r="A439" s="5">
        <v>3009</v>
      </c>
      <c r="B439" s="5">
        <v>15</v>
      </c>
      <c r="C439" s="5" t="s">
        <v>63</v>
      </c>
      <c r="D439" s="5">
        <v>7</v>
      </c>
      <c r="E439" s="5">
        <v>0</v>
      </c>
      <c r="F439" s="8">
        <f t="shared" si="36"/>
        <v>0</v>
      </c>
      <c r="G439" s="5" t="str">
        <f>IF(COUNTIFS(Q3_SQL_Error_Concentration!$A:$A,A439,Q3_SQL_Error_Concentration!$E:$E,B439,Q3_SQL_Error_Concentration!$F:$F,C439)=0,"",SUMIFS(Q3_SQL_Error_Concentration!$I:$I,Q3_SQL_Error_Concentration!$A:$A,A439,Q3_SQL_Error_Concentration!$E:$E,B439,Q3_SQL_Error_Concentration!$F:$F,C439))</f>
        <v/>
      </c>
      <c r="H439" s="5" t="str">
        <f t="shared" si="37"/>
        <v/>
      </c>
      <c r="I439" s="5">
        <f>IF(D439&gt;=Q3_Validation!$C$2,1,0)</f>
        <v>0</v>
      </c>
      <c r="J439" s="8" t="str">
        <f t="shared" si="38"/>
        <v/>
      </c>
      <c r="K439" s="5" t="str">
        <f t="shared" si="39"/>
        <v>excluded</v>
      </c>
      <c r="L439" s="5">
        <f t="shared" si="40"/>
        <v>0</v>
      </c>
      <c r="M439" s="5">
        <f t="shared" si="41"/>
        <v>0</v>
      </c>
    </row>
    <row r="440" spans="1:13">
      <c r="A440" s="5">
        <v>3009</v>
      </c>
      <c r="B440" s="5">
        <v>15</v>
      </c>
      <c r="C440" s="5" t="s">
        <v>62</v>
      </c>
      <c r="D440" s="5">
        <v>20</v>
      </c>
      <c r="E440" s="5">
        <v>0</v>
      </c>
      <c r="F440" s="8">
        <f t="shared" si="36"/>
        <v>0</v>
      </c>
      <c r="G440" s="5" t="str">
        <f>IF(COUNTIFS(Q3_SQL_Error_Concentration!$A:$A,A440,Q3_SQL_Error_Concentration!$E:$E,B440,Q3_SQL_Error_Concentration!$F:$F,C440)=0,"",SUMIFS(Q3_SQL_Error_Concentration!$I:$I,Q3_SQL_Error_Concentration!$A:$A,A440,Q3_SQL_Error_Concentration!$E:$E,B440,Q3_SQL_Error_Concentration!$F:$F,C440))</f>
        <v/>
      </c>
      <c r="H440" s="5" t="str">
        <f t="shared" si="37"/>
        <v/>
      </c>
      <c r="I440" s="5">
        <f>IF(D440&gt;=Q3_Validation!$C$2,1,0)</f>
        <v>0</v>
      </c>
      <c r="J440" s="8" t="str">
        <f t="shared" si="38"/>
        <v/>
      </c>
      <c r="K440" s="5" t="str">
        <f t="shared" si="39"/>
        <v>excluded</v>
      </c>
      <c r="L440" s="5">
        <f t="shared" si="40"/>
        <v>0</v>
      </c>
      <c r="M440" s="5">
        <f t="shared" si="41"/>
        <v>0</v>
      </c>
    </row>
    <row r="441" spans="1:13">
      <c r="A441" s="5">
        <v>3009</v>
      </c>
      <c r="B441" s="5">
        <v>16</v>
      </c>
      <c r="C441" s="5" t="s">
        <v>63</v>
      </c>
      <c r="D441" s="5">
        <v>10</v>
      </c>
      <c r="E441" s="5">
        <v>0</v>
      </c>
      <c r="F441" s="8">
        <f t="shared" si="36"/>
        <v>0</v>
      </c>
      <c r="G441" s="5" t="str">
        <f>IF(COUNTIFS(Q3_SQL_Error_Concentration!$A:$A,A441,Q3_SQL_Error_Concentration!$E:$E,B441,Q3_SQL_Error_Concentration!$F:$F,C441)=0,"",SUMIFS(Q3_SQL_Error_Concentration!$I:$I,Q3_SQL_Error_Concentration!$A:$A,A441,Q3_SQL_Error_Concentration!$E:$E,B441,Q3_SQL_Error_Concentration!$F:$F,C441))</f>
        <v/>
      </c>
      <c r="H441" s="5" t="str">
        <f t="shared" si="37"/>
        <v/>
      </c>
      <c r="I441" s="5">
        <f>IF(D441&gt;=Q3_Validation!$C$2,1,0)</f>
        <v>0</v>
      </c>
      <c r="J441" s="8" t="str">
        <f t="shared" si="38"/>
        <v/>
      </c>
      <c r="K441" s="5" t="str">
        <f t="shared" si="39"/>
        <v>excluded</v>
      </c>
      <c r="L441" s="5">
        <f t="shared" si="40"/>
        <v>0</v>
      </c>
      <c r="M441" s="5">
        <f t="shared" si="41"/>
        <v>0</v>
      </c>
    </row>
    <row r="442" spans="1:13">
      <c r="A442" s="5">
        <v>3009</v>
      </c>
      <c r="B442" s="5">
        <v>16</v>
      </c>
      <c r="C442" s="5" t="s">
        <v>64</v>
      </c>
      <c r="D442" s="5">
        <v>1</v>
      </c>
      <c r="E442" s="5">
        <v>0</v>
      </c>
      <c r="F442" s="8">
        <f t="shared" si="36"/>
        <v>0</v>
      </c>
      <c r="G442" s="5" t="str">
        <f>IF(COUNTIFS(Q3_SQL_Error_Concentration!$A:$A,A442,Q3_SQL_Error_Concentration!$E:$E,B442,Q3_SQL_Error_Concentration!$F:$F,C442)=0,"",SUMIFS(Q3_SQL_Error_Concentration!$I:$I,Q3_SQL_Error_Concentration!$A:$A,A442,Q3_SQL_Error_Concentration!$E:$E,B442,Q3_SQL_Error_Concentration!$F:$F,C442))</f>
        <v/>
      </c>
      <c r="H442" s="5" t="str">
        <f t="shared" si="37"/>
        <v/>
      </c>
      <c r="I442" s="5">
        <f>IF(D442&gt;=Q3_Validation!$C$2,1,0)</f>
        <v>0</v>
      </c>
      <c r="J442" s="8" t="str">
        <f t="shared" si="38"/>
        <v/>
      </c>
      <c r="K442" s="5" t="str">
        <f t="shared" si="39"/>
        <v>excluded</v>
      </c>
      <c r="L442" s="5">
        <f t="shared" si="40"/>
        <v>0</v>
      </c>
      <c r="M442" s="5">
        <f t="shared" si="41"/>
        <v>0</v>
      </c>
    </row>
    <row r="443" spans="1:13">
      <c r="A443" s="5">
        <v>3009</v>
      </c>
      <c r="B443" s="5">
        <v>16</v>
      </c>
      <c r="C443" s="5" t="s">
        <v>62</v>
      </c>
      <c r="D443" s="5">
        <v>19</v>
      </c>
      <c r="E443" s="5">
        <v>0</v>
      </c>
      <c r="F443" s="8">
        <f t="shared" si="36"/>
        <v>0</v>
      </c>
      <c r="G443" s="5" t="str">
        <f>IF(COUNTIFS(Q3_SQL_Error_Concentration!$A:$A,A443,Q3_SQL_Error_Concentration!$E:$E,B443,Q3_SQL_Error_Concentration!$F:$F,C443)=0,"",SUMIFS(Q3_SQL_Error_Concentration!$I:$I,Q3_SQL_Error_Concentration!$A:$A,A443,Q3_SQL_Error_Concentration!$E:$E,B443,Q3_SQL_Error_Concentration!$F:$F,C443))</f>
        <v/>
      </c>
      <c r="H443" s="5" t="str">
        <f t="shared" si="37"/>
        <v/>
      </c>
      <c r="I443" s="5">
        <f>IF(D443&gt;=Q3_Validation!$C$2,1,0)</f>
        <v>0</v>
      </c>
      <c r="J443" s="8" t="str">
        <f t="shared" si="38"/>
        <v/>
      </c>
      <c r="K443" s="5" t="str">
        <f t="shared" si="39"/>
        <v>excluded</v>
      </c>
      <c r="L443" s="5">
        <f t="shared" si="40"/>
        <v>0</v>
      </c>
      <c r="M443" s="5">
        <f t="shared" si="41"/>
        <v>0</v>
      </c>
    </row>
    <row r="444" spans="1:13">
      <c r="A444" s="5">
        <v>3009</v>
      </c>
      <c r="B444" s="5">
        <v>17</v>
      </c>
      <c r="C444" s="5" t="s">
        <v>63</v>
      </c>
      <c r="D444" s="5">
        <v>5</v>
      </c>
      <c r="E444" s="5">
        <v>0</v>
      </c>
      <c r="F444" s="8">
        <f t="shared" si="36"/>
        <v>0</v>
      </c>
      <c r="G444" s="5" t="str">
        <f>IF(COUNTIFS(Q3_SQL_Error_Concentration!$A:$A,A444,Q3_SQL_Error_Concentration!$E:$E,B444,Q3_SQL_Error_Concentration!$F:$F,C444)=0,"",SUMIFS(Q3_SQL_Error_Concentration!$I:$I,Q3_SQL_Error_Concentration!$A:$A,A444,Q3_SQL_Error_Concentration!$E:$E,B444,Q3_SQL_Error_Concentration!$F:$F,C444))</f>
        <v/>
      </c>
      <c r="H444" s="5" t="str">
        <f t="shared" si="37"/>
        <v/>
      </c>
      <c r="I444" s="5">
        <f>IF(D444&gt;=Q3_Validation!$C$2,1,0)</f>
        <v>0</v>
      </c>
      <c r="J444" s="8" t="str">
        <f t="shared" si="38"/>
        <v/>
      </c>
      <c r="K444" s="5" t="str">
        <f t="shared" si="39"/>
        <v>excluded</v>
      </c>
      <c r="L444" s="5">
        <f t="shared" si="40"/>
        <v>0</v>
      </c>
      <c r="M444" s="5">
        <f t="shared" si="41"/>
        <v>0</v>
      </c>
    </row>
    <row r="445" spans="1:13">
      <c r="A445" s="5">
        <v>3009</v>
      </c>
      <c r="B445" s="5">
        <v>17</v>
      </c>
      <c r="C445" s="5" t="s">
        <v>62</v>
      </c>
      <c r="D445" s="5">
        <v>10</v>
      </c>
      <c r="E445" s="5">
        <v>0</v>
      </c>
      <c r="F445" s="8">
        <f t="shared" si="36"/>
        <v>0</v>
      </c>
      <c r="G445" s="5" t="str">
        <f>IF(COUNTIFS(Q3_SQL_Error_Concentration!$A:$A,A445,Q3_SQL_Error_Concentration!$E:$E,B445,Q3_SQL_Error_Concentration!$F:$F,C445)=0,"",SUMIFS(Q3_SQL_Error_Concentration!$I:$I,Q3_SQL_Error_Concentration!$A:$A,A445,Q3_SQL_Error_Concentration!$E:$E,B445,Q3_SQL_Error_Concentration!$F:$F,C445))</f>
        <v/>
      </c>
      <c r="H445" s="5" t="str">
        <f t="shared" si="37"/>
        <v/>
      </c>
      <c r="I445" s="5">
        <f>IF(D445&gt;=Q3_Validation!$C$2,1,0)</f>
        <v>0</v>
      </c>
      <c r="J445" s="8" t="str">
        <f t="shared" si="38"/>
        <v/>
      </c>
      <c r="K445" s="5" t="str">
        <f t="shared" si="39"/>
        <v>excluded</v>
      </c>
      <c r="L445" s="5">
        <f t="shared" si="40"/>
        <v>0</v>
      </c>
      <c r="M445" s="5">
        <f t="shared" si="41"/>
        <v>0</v>
      </c>
    </row>
    <row r="446" spans="1:13">
      <c r="A446" s="5">
        <v>3009</v>
      </c>
      <c r="B446" s="5">
        <v>18</v>
      </c>
      <c r="C446" s="5" t="s">
        <v>63</v>
      </c>
      <c r="D446" s="5">
        <v>6</v>
      </c>
      <c r="E446" s="5">
        <v>0</v>
      </c>
      <c r="F446" s="8">
        <f t="shared" si="36"/>
        <v>0</v>
      </c>
      <c r="G446" s="5" t="str">
        <f>IF(COUNTIFS(Q3_SQL_Error_Concentration!$A:$A,A446,Q3_SQL_Error_Concentration!$E:$E,B446,Q3_SQL_Error_Concentration!$F:$F,C446)=0,"",SUMIFS(Q3_SQL_Error_Concentration!$I:$I,Q3_SQL_Error_Concentration!$A:$A,A446,Q3_SQL_Error_Concentration!$E:$E,B446,Q3_SQL_Error_Concentration!$F:$F,C446))</f>
        <v/>
      </c>
      <c r="H446" s="5" t="str">
        <f t="shared" si="37"/>
        <v/>
      </c>
      <c r="I446" s="5">
        <f>IF(D446&gt;=Q3_Validation!$C$2,1,0)</f>
        <v>0</v>
      </c>
      <c r="J446" s="8" t="str">
        <f t="shared" si="38"/>
        <v/>
      </c>
      <c r="K446" s="5" t="str">
        <f t="shared" si="39"/>
        <v>excluded</v>
      </c>
      <c r="L446" s="5">
        <f t="shared" si="40"/>
        <v>0</v>
      </c>
      <c r="M446" s="5">
        <f t="shared" si="41"/>
        <v>0</v>
      </c>
    </row>
    <row r="447" spans="1:13">
      <c r="A447" s="5">
        <v>3009</v>
      </c>
      <c r="B447" s="5">
        <v>18</v>
      </c>
      <c r="C447" s="5" t="s">
        <v>62</v>
      </c>
      <c r="D447" s="5">
        <v>14</v>
      </c>
      <c r="E447" s="5">
        <v>0</v>
      </c>
      <c r="F447" s="8">
        <f t="shared" si="36"/>
        <v>0</v>
      </c>
      <c r="G447" s="5" t="str">
        <f>IF(COUNTIFS(Q3_SQL_Error_Concentration!$A:$A,A447,Q3_SQL_Error_Concentration!$E:$E,B447,Q3_SQL_Error_Concentration!$F:$F,C447)=0,"",SUMIFS(Q3_SQL_Error_Concentration!$I:$I,Q3_SQL_Error_Concentration!$A:$A,A447,Q3_SQL_Error_Concentration!$E:$E,B447,Q3_SQL_Error_Concentration!$F:$F,C447))</f>
        <v/>
      </c>
      <c r="H447" s="5" t="str">
        <f t="shared" si="37"/>
        <v/>
      </c>
      <c r="I447" s="5">
        <f>IF(D447&gt;=Q3_Validation!$C$2,1,0)</f>
        <v>0</v>
      </c>
      <c r="J447" s="8" t="str">
        <f t="shared" si="38"/>
        <v/>
      </c>
      <c r="K447" s="5" t="str">
        <f t="shared" si="39"/>
        <v>excluded</v>
      </c>
      <c r="L447" s="5">
        <f t="shared" si="40"/>
        <v>0</v>
      </c>
      <c r="M447" s="5">
        <f t="shared" si="41"/>
        <v>0</v>
      </c>
    </row>
    <row r="448" spans="1:13">
      <c r="A448" s="5">
        <v>3009</v>
      </c>
      <c r="B448" s="5">
        <v>19</v>
      </c>
      <c r="C448" s="5" t="s">
        <v>63</v>
      </c>
      <c r="D448" s="5">
        <v>8</v>
      </c>
      <c r="E448" s="5">
        <v>0</v>
      </c>
      <c r="F448" s="8">
        <f t="shared" si="36"/>
        <v>0</v>
      </c>
      <c r="G448" s="5" t="str">
        <f>IF(COUNTIFS(Q3_SQL_Error_Concentration!$A:$A,A448,Q3_SQL_Error_Concentration!$E:$E,B448,Q3_SQL_Error_Concentration!$F:$F,C448)=0,"",SUMIFS(Q3_SQL_Error_Concentration!$I:$I,Q3_SQL_Error_Concentration!$A:$A,A448,Q3_SQL_Error_Concentration!$E:$E,B448,Q3_SQL_Error_Concentration!$F:$F,C448))</f>
        <v/>
      </c>
      <c r="H448" s="5" t="str">
        <f t="shared" si="37"/>
        <v/>
      </c>
      <c r="I448" s="5">
        <f>IF(D448&gt;=Q3_Validation!$C$2,1,0)</f>
        <v>0</v>
      </c>
      <c r="J448" s="8" t="str">
        <f t="shared" si="38"/>
        <v/>
      </c>
      <c r="K448" s="5" t="str">
        <f t="shared" si="39"/>
        <v>excluded</v>
      </c>
      <c r="L448" s="5">
        <f t="shared" si="40"/>
        <v>0</v>
      </c>
      <c r="M448" s="5">
        <f t="shared" si="41"/>
        <v>0</v>
      </c>
    </row>
    <row r="449" spans="1:13">
      <c r="A449" s="5">
        <v>3009</v>
      </c>
      <c r="B449" s="5">
        <v>19</v>
      </c>
      <c r="C449" s="5" t="s">
        <v>62</v>
      </c>
      <c r="D449" s="5">
        <v>8</v>
      </c>
      <c r="E449" s="5">
        <v>0</v>
      </c>
      <c r="F449" s="8">
        <f t="shared" si="36"/>
        <v>0</v>
      </c>
      <c r="G449" s="5" t="str">
        <f>IF(COUNTIFS(Q3_SQL_Error_Concentration!$A:$A,A449,Q3_SQL_Error_Concentration!$E:$E,B449,Q3_SQL_Error_Concentration!$F:$F,C449)=0,"",SUMIFS(Q3_SQL_Error_Concentration!$I:$I,Q3_SQL_Error_Concentration!$A:$A,A449,Q3_SQL_Error_Concentration!$E:$E,B449,Q3_SQL_Error_Concentration!$F:$F,C449))</f>
        <v/>
      </c>
      <c r="H449" s="5" t="str">
        <f t="shared" si="37"/>
        <v/>
      </c>
      <c r="I449" s="5">
        <f>IF(D449&gt;=Q3_Validation!$C$2,1,0)</f>
        <v>0</v>
      </c>
      <c r="J449" s="8" t="str">
        <f t="shared" si="38"/>
        <v/>
      </c>
      <c r="K449" s="5" t="str">
        <f t="shared" si="39"/>
        <v>excluded</v>
      </c>
      <c r="L449" s="5">
        <f t="shared" si="40"/>
        <v>0</v>
      </c>
      <c r="M449" s="5">
        <f t="shared" si="41"/>
        <v>0</v>
      </c>
    </row>
    <row r="450" spans="1:13">
      <c r="A450" s="5">
        <v>3009</v>
      </c>
      <c r="B450" s="5">
        <v>20</v>
      </c>
      <c r="C450" s="5" t="s">
        <v>63</v>
      </c>
      <c r="D450" s="5">
        <v>4</v>
      </c>
      <c r="E450" s="5">
        <v>0</v>
      </c>
      <c r="F450" s="8">
        <f t="shared" ref="F450:F513" si="42">100*E450/D450</f>
        <v>0</v>
      </c>
      <c r="G450" s="5" t="str">
        <f>IF(COUNTIFS(Q3_SQL_Error_Concentration!$A:$A,A450,Q3_SQL_Error_Concentration!$E:$E,B450,Q3_SQL_Error_Concentration!$F:$F,C450)=0,"",SUMIFS(Q3_SQL_Error_Concentration!$I:$I,Q3_SQL_Error_Concentration!$A:$A,A450,Q3_SQL_Error_Concentration!$E:$E,B450,Q3_SQL_Error_Concentration!$F:$F,C450))</f>
        <v/>
      </c>
      <c r="H450" s="5" t="str">
        <f t="shared" ref="H450:H513" si="43">IF(G450="","",IF(ABS(F450-G450)&lt;=0.0002,"PASS","FAIL"))</f>
        <v/>
      </c>
      <c r="I450" s="5">
        <f>IF(D450&gt;=Q3_Validation!$C$2,1,0)</f>
        <v>0</v>
      </c>
      <c r="J450" s="8" t="str">
        <f t="shared" ref="J450:J513" si="44">IF(I450=1,F450,"")</f>
        <v/>
      </c>
      <c r="K450" s="5" t="str">
        <f t="shared" ref="K450:K513" si="45">IF(D450&lt;601,"excluded",IF(J450&gt;3.628192,"outlier",IF(J450&gt;=2.11093,"high-error","normal")))</f>
        <v>excluded</v>
      </c>
      <c r="L450" s="5">
        <f t="shared" ref="L450:L513" si="46">COUNTIFS(A:A,A450,K:K,"high-error")+COUNTIFS(A:A,A450,K:K,"outlier")</f>
        <v>0</v>
      </c>
      <c r="M450" s="5">
        <f t="shared" ref="M450:M513" si="47">IF(AND(L450&gt;=2,OR(K450="high-error",K450="outlier")),1,0)</f>
        <v>0</v>
      </c>
    </row>
    <row r="451" spans="1:13">
      <c r="A451" s="5">
        <v>3009</v>
      </c>
      <c r="B451" s="5">
        <v>20</v>
      </c>
      <c r="C451" s="5" t="s">
        <v>62</v>
      </c>
      <c r="D451" s="5">
        <v>13</v>
      </c>
      <c r="E451" s="5">
        <v>0</v>
      </c>
      <c r="F451" s="8">
        <f t="shared" si="42"/>
        <v>0</v>
      </c>
      <c r="G451" s="5" t="str">
        <f>IF(COUNTIFS(Q3_SQL_Error_Concentration!$A:$A,A451,Q3_SQL_Error_Concentration!$E:$E,B451,Q3_SQL_Error_Concentration!$F:$F,C451)=0,"",SUMIFS(Q3_SQL_Error_Concentration!$I:$I,Q3_SQL_Error_Concentration!$A:$A,A451,Q3_SQL_Error_Concentration!$E:$E,B451,Q3_SQL_Error_Concentration!$F:$F,C451))</f>
        <v/>
      </c>
      <c r="H451" s="5" t="str">
        <f t="shared" si="43"/>
        <v/>
      </c>
      <c r="I451" s="5">
        <f>IF(D451&gt;=Q3_Validation!$C$2,1,0)</f>
        <v>0</v>
      </c>
      <c r="J451" s="8" t="str">
        <f t="shared" si="44"/>
        <v/>
      </c>
      <c r="K451" s="5" t="str">
        <f t="shared" si="45"/>
        <v>excluded</v>
      </c>
      <c r="L451" s="5">
        <f t="shared" si="46"/>
        <v>0</v>
      </c>
      <c r="M451" s="5">
        <f t="shared" si="47"/>
        <v>0</v>
      </c>
    </row>
    <row r="452" spans="1:13">
      <c r="A452" s="5">
        <v>3009</v>
      </c>
      <c r="B452" s="5">
        <v>21</v>
      </c>
      <c r="C452" s="5" t="s">
        <v>63</v>
      </c>
      <c r="D452" s="5">
        <v>10</v>
      </c>
      <c r="E452" s="5">
        <v>0</v>
      </c>
      <c r="F452" s="8">
        <f t="shared" si="42"/>
        <v>0</v>
      </c>
      <c r="G452" s="5" t="str">
        <f>IF(COUNTIFS(Q3_SQL_Error_Concentration!$A:$A,A452,Q3_SQL_Error_Concentration!$E:$E,B452,Q3_SQL_Error_Concentration!$F:$F,C452)=0,"",SUMIFS(Q3_SQL_Error_Concentration!$I:$I,Q3_SQL_Error_Concentration!$A:$A,A452,Q3_SQL_Error_Concentration!$E:$E,B452,Q3_SQL_Error_Concentration!$F:$F,C452))</f>
        <v/>
      </c>
      <c r="H452" s="5" t="str">
        <f t="shared" si="43"/>
        <v/>
      </c>
      <c r="I452" s="5">
        <f>IF(D452&gt;=Q3_Validation!$C$2,1,0)</f>
        <v>0</v>
      </c>
      <c r="J452" s="8" t="str">
        <f t="shared" si="44"/>
        <v/>
      </c>
      <c r="K452" s="5" t="str">
        <f t="shared" si="45"/>
        <v>excluded</v>
      </c>
      <c r="L452" s="5">
        <f t="shared" si="46"/>
        <v>0</v>
      </c>
      <c r="M452" s="5">
        <f t="shared" si="47"/>
        <v>0</v>
      </c>
    </row>
    <row r="453" spans="1:13">
      <c r="A453" s="5">
        <v>3009</v>
      </c>
      <c r="B453" s="5">
        <v>21</v>
      </c>
      <c r="C453" s="5" t="s">
        <v>62</v>
      </c>
      <c r="D453" s="5">
        <v>9</v>
      </c>
      <c r="E453" s="5">
        <v>0</v>
      </c>
      <c r="F453" s="8">
        <f t="shared" si="42"/>
        <v>0</v>
      </c>
      <c r="G453" s="5" t="str">
        <f>IF(COUNTIFS(Q3_SQL_Error_Concentration!$A:$A,A453,Q3_SQL_Error_Concentration!$E:$E,B453,Q3_SQL_Error_Concentration!$F:$F,C453)=0,"",SUMIFS(Q3_SQL_Error_Concentration!$I:$I,Q3_SQL_Error_Concentration!$A:$A,A453,Q3_SQL_Error_Concentration!$E:$E,B453,Q3_SQL_Error_Concentration!$F:$F,C453))</f>
        <v/>
      </c>
      <c r="H453" s="5" t="str">
        <f t="shared" si="43"/>
        <v/>
      </c>
      <c r="I453" s="5">
        <f>IF(D453&gt;=Q3_Validation!$C$2,1,0)</f>
        <v>0</v>
      </c>
      <c r="J453" s="8" t="str">
        <f t="shared" si="44"/>
        <v/>
      </c>
      <c r="K453" s="5" t="str">
        <f t="shared" si="45"/>
        <v>excluded</v>
      </c>
      <c r="L453" s="5">
        <f t="shared" si="46"/>
        <v>0</v>
      </c>
      <c r="M453" s="5">
        <f t="shared" si="47"/>
        <v>0</v>
      </c>
    </row>
    <row r="454" spans="1:13">
      <c r="A454" s="5">
        <v>3009</v>
      </c>
      <c r="B454" s="5">
        <v>22</v>
      </c>
      <c r="C454" s="5" t="s">
        <v>63</v>
      </c>
      <c r="D454" s="5">
        <v>6</v>
      </c>
      <c r="E454" s="5">
        <v>0</v>
      </c>
      <c r="F454" s="8">
        <f t="shared" si="42"/>
        <v>0</v>
      </c>
      <c r="G454" s="5" t="str">
        <f>IF(COUNTIFS(Q3_SQL_Error_Concentration!$A:$A,A454,Q3_SQL_Error_Concentration!$E:$E,B454,Q3_SQL_Error_Concentration!$F:$F,C454)=0,"",SUMIFS(Q3_SQL_Error_Concentration!$I:$I,Q3_SQL_Error_Concentration!$A:$A,A454,Q3_SQL_Error_Concentration!$E:$E,B454,Q3_SQL_Error_Concentration!$F:$F,C454))</f>
        <v/>
      </c>
      <c r="H454" s="5" t="str">
        <f t="shared" si="43"/>
        <v/>
      </c>
      <c r="I454" s="5">
        <f>IF(D454&gt;=Q3_Validation!$C$2,1,0)</f>
        <v>0</v>
      </c>
      <c r="J454" s="8" t="str">
        <f t="shared" si="44"/>
        <v/>
      </c>
      <c r="K454" s="5" t="str">
        <f t="shared" si="45"/>
        <v>excluded</v>
      </c>
      <c r="L454" s="5">
        <f t="shared" si="46"/>
        <v>0</v>
      </c>
      <c r="M454" s="5">
        <f t="shared" si="47"/>
        <v>0</v>
      </c>
    </row>
    <row r="455" spans="1:13">
      <c r="A455" s="5">
        <v>3009</v>
      </c>
      <c r="B455" s="5">
        <v>22</v>
      </c>
      <c r="C455" s="5" t="s">
        <v>62</v>
      </c>
      <c r="D455" s="5">
        <v>13</v>
      </c>
      <c r="E455" s="5">
        <v>0</v>
      </c>
      <c r="F455" s="8">
        <f t="shared" si="42"/>
        <v>0</v>
      </c>
      <c r="G455" s="5" t="str">
        <f>IF(COUNTIFS(Q3_SQL_Error_Concentration!$A:$A,A455,Q3_SQL_Error_Concentration!$E:$E,B455,Q3_SQL_Error_Concentration!$F:$F,C455)=0,"",SUMIFS(Q3_SQL_Error_Concentration!$I:$I,Q3_SQL_Error_Concentration!$A:$A,A455,Q3_SQL_Error_Concentration!$E:$E,B455,Q3_SQL_Error_Concentration!$F:$F,C455))</f>
        <v/>
      </c>
      <c r="H455" s="5" t="str">
        <f t="shared" si="43"/>
        <v/>
      </c>
      <c r="I455" s="5">
        <f>IF(D455&gt;=Q3_Validation!$C$2,1,0)</f>
        <v>0</v>
      </c>
      <c r="J455" s="8" t="str">
        <f t="shared" si="44"/>
        <v/>
      </c>
      <c r="K455" s="5" t="str">
        <f t="shared" si="45"/>
        <v>excluded</v>
      </c>
      <c r="L455" s="5">
        <f t="shared" si="46"/>
        <v>0</v>
      </c>
      <c r="M455" s="5">
        <f t="shared" si="47"/>
        <v>0</v>
      </c>
    </row>
    <row r="456" spans="1:13">
      <c r="A456" s="5">
        <v>3009</v>
      </c>
      <c r="B456" s="5">
        <v>23</v>
      </c>
      <c r="C456" s="5" t="s">
        <v>63</v>
      </c>
      <c r="D456" s="5">
        <v>1</v>
      </c>
      <c r="E456" s="5">
        <v>0</v>
      </c>
      <c r="F456" s="8">
        <f t="shared" si="42"/>
        <v>0</v>
      </c>
      <c r="G456" s="5" t="str">
        <f>IF(COUNTIFS(Q3_SQL_Error_Concentration!$A:$A,A456,Q3_SQL_Error_Concentration!$E:$E,B456,Q3_SQL_Error_Concentration!$F:$F,C456)=0,"",SUMIFS(Q3_SQL_Error_Concentration!$I:$I,Q3_SQL_Error_Concentration!$A:$A,A456,Q3_SQL_Error_Concentration!$E:$E,B456,Q3_SQL_Error_Concentration!$F:$F,C456))</f>
        <v/>
      </c>
      <c r="H456" s="5" t="str">
        <f t="shared" si="43"/>
        <v/>
      </c>
      <c r="I456" s="5">
        <f>IF(D456&gt;=Q3_Validation!$C$2,1,0)</f>
        <v>0</v>
      </c>
      <c r="J456" s="8" t="str">
        <f t="shared" si="44"/>
        <v/>
      </c>
      <c r="K456" s="5" t="str">
        <f t="shared" si="45"/>
        <v>excluded</v>
      </c>
      <c r="L456" s="5">
        <f t="shared" si="46"/>
        <v>0</v>
      </c>
      <c r="M456" s="5">
        <f t="shared" si="47"/>
        <v>0</v>
      </c>
    </row>
    <row r="457" spans="1:13">
      <c r="A457" s="5">
        <v>3009</v>
      </c>
      <c r="B457" s="5">
        <v>23</v>
      </c>
      <c r="C457" s="5" t="s">
        <v>62</v>
      </c>
      <c r="D457" s="5">
        <v>2</v>
      </c>
      <c r="E457" s="5">
        <v>0</v>
      </c>
      <c r="F457" s="8">
        <f t="shared" si="42"/>
        <v>0</v>
      </c>
      <c r="G457" s="5" t="str">
        <f>IF(COUNTIFS(Q3_SQL_Error_Concentration!$A:$A,A457,Q3_SQL_Error_Concentration!$E:$E,B457,Q3_SQL_Error_Concentration!$F:$F,C457)=0,"",SUMIFS(Q3_SQL_Error_Concentration!$I:$I,Q3_SQL_Error_Concentration!$A:$A,A457,Q3_SQL_Error_Concentration!$E:$E,B457,Q3_SQL_Error_Concentration!$F:$F,C457))</f>
        <v/>
      </c>
      <c r="H457" s="5" t="str">
        <f t="shared" si="43"/>
        <v/>
      </c>
      <c r="I457" s="5">
        <f>IF(D457&gt;=Q3_Validation!$C$2,1,0)</f>
        <v>0</v>
      </c>
      <c r="J457" s="8" t="str">
        <f t="shared" si="44"/>
        <v/>
      </c>
      <c r="K457" s="5" t="str">
        <f t="shared" si="45"/>
        <v>excluded</v>
      </c>
      <c r="L457" s="5">
        <f t="shared" si="46"/>
        <v>0</v>
      </c>
      <c r="M457" s="5">
        <f t="shared" si="47"/>
        <v>0</v>
      </c>
    </row>
    <row r="458" spans="1:13">
      <c r="A458" s="5">
        <v>3058</v>
      </c>
      <c r="B458" s="5">
        <v>0</v>
      </c>
      <c r="C458" s="5" t="s">
        <v>63</v>
      </c>
      <c r="D458" s="5">
        <v>21</v>
      </c>
      <c r="E458" s="5">
        <v>0</v>
      </c>
      <c r="F458" s="8">
        <f t="shared" si="42"/>
        <v>0</v>
      </c>
      <c r="G458" s="5" t="str">
        <f>IF(COUNTIFS(Q3_SQL_Error_Concentration!$A:$A,A458,Q3_SQL_Error_Concentration!$E:$E,B458,Q3_SQL_Error_Concentration!$F:$F,C458)=0,"",SUMIFS(Q3_SQL_Error_Concentration!$I:$I,Q3_SQL_Error_Concentration!$A:$A,A458,Q3_SQL_Error_Concentration!$E:$E,B458,Q3_SQL_Error_Concentration!$F:$F,C458))</f>
        <v/>
      </c>
      <c r="H458" s="5" t="str">
        <f t="shared" si="43"/>
        <v/>
      </c>
      <c r="I458" s="5">
        <f>IF(D458&gt;=Q3_Validation!$C$2,1,0)</f>
        <v>0</v>
      </c>
      <c r="J458" s="8" t="str">
        <f t="shared" si="44"/>
        <v/>
      </c>
      <c r="K458" s="5" t="str">
        <f t="shared" si="45"/>
        <v>excluded</v>
      </c>
      <c r="L458" s="5">
        <f t="shared" si="46"/>
        <v>0</v>
      </c>
      <c r="M458" s="5">
        <f t="shared" si="47"/>
        <v>0</v>
      </c>
    </row>
    <row r="459" spans="1:13">
      <c r="A459" s="5">
        <v>3058</v>
      </c>
      <c r="B459" s="5">
        <v>0</v>
      </c>
      <c r="C459" s="5" t="s">
        <v>62</v>
      </c>
      <c r="D459" s="5">
        <v>19</v>
      </c>
      <c r="E459" s="5">
        <v>0</v>
      </c>
      <c r="F459" s="8">
        <f t="shared" si="42"/>
        <v>0</v>
      </c>
      <c r="G459" s="5" t="str">
        <f>IF(COUNTIFS(Q3_SQL_Error_Concentration!$A:$A,A459,Q3_SQL_Error_Concentration!$E:$E,B459,Q3_SQL_Error_Concentration!$F:$F,C459)=0,"",SUMIFS(Q3_SQL_Error_Concentration!$I:$I,Q3_SQL_Error_Concentration!$A:$A,A459,Q3_SQL_Error_Concentration!$E:$E,B459,Q3_SQL_Error_Concentration!$F:$F,C459))</f>
        <v/>
      </c>
      <c r="H459" s="5" t="str">
        <f t="shared" si="43"/>
        <v/>
      </c>
      <c r="I459" s="5">
        <f>IF(D459&gt;=Q3_Validation!$C$2,1,0)</f>
        <v>0</v>
      </c>
      <c r="J459" s="8" t="str">
        <f t="shared" si="44"/>
        <v/>
      </c>
      <c r="K459" s="5" t="str">
        <f t="shared" si="45"/>
        <v>excluded</v>
      </c>
      <c r="L459" s="5">
        <f t="shared" si="46"/>
        <v>0</v>
      </c>
      <c r="M459" s="5">
        <f t="shared" si="47"/>
        <v>0</v>
      </c>
    </row>
    <row r="460" spans="1:13">
      <c r="A460" s="5">
        <v>3058</v>
      </c>
      <c r="B460" s="5">
        <v>1</v>
      </c>
      <c r="C460" s="5" t="s">
        <v>63</v>
      </c>
      <c r="D460" s="5">
        <v>13</v>
      </c>
      <c r="E460" s="5">
        <v>0</v>
      </c>
      <c r="F460" s="8">
        <f t="shared" si="42"/>
        <v>0</v>
      </c>
      <c r="G460" s="5" t="str">
        <f>IF(COUNTIFS(Q3_SQL_Error_Concentration!$A:$A,A460,Q3_SQL_Error_Concentration!$E:$E,B460,Q3_SQL_Error_Concentration!$F:$F,C460)=0,"",SUMIFS(Q3_SQL_Error_Concentration!$I:$I,Q3_SQL_Error_Concentration!$A:$A,A460,Q3_SQL_Error_Concentration!$E:$E,B460,Q3_SQL_Error_Concentration!$F:$F,C460))</f>
        <v/>
      </c>
      <c r="H460" s="5" t="str">
        <f t="shared" si="43"/>
        <v/>
      </c>
      <c r="I460" s="5">
        <f>IF(D460&gt;=Q3_Validation!$C$2,1,0)</f>
        <v>0</v>
      </c>
      <c r="J460" s="8" t="str">
        <f t="shared" si="44"/>
        <v/>
      </c>
      <c r="K460" s="5" t="str">
        <f t="shared" si="45"/>
        <v>excluded</v>
      </c>
      <c r="L460" s="5">
        <f t="shared" si="46"/>
        <v>0</v>
      </c>
      <c r="M460" s="5">
        <f t="shared" si="47"/>
        <v>0</v>
      </c>
    </row>
    <row r="461" spans="1:13">
      <c r="A461" s="5">
        <v>3058</v>
      </c>
      <c r="B461" s="5">
        <v>1</v>
      </c>
      <c r="C461" s="5" t="s">
        <v>62</v>
      </c>
      <c r="D461" s="5">
        <v>30</v>
      </c>
      <c r="E461" s="5">
        <v>1</v>
      </c>
      <c r="F461" s="8">
        <f t="shared" si="42"/>
        <v>3.3333333333333335</v>
      </c>
      <c r="G461" s="5" t="str">
        <f>IF(COUNTIFS(Q3_SQL_Error_Concentration!$A:$A,A461,Q3_SQL_Error_Concentration!$E:$E,B461,Q3_SQL_Error_Concentration!$F:$F,C461)=0,"",SUMIFS(Q3_SQL_Error_Concentration!$I:$I,Q3_SQL_Error_Concentration!$A:$A,A461,Q3_SQL_Error_Concentration!$E:$E,B461,Q3_SQL_Error_Concentration!$F:$F,C461))</f>
        <v/>
      </c>
      <c r="H461" s="5" t="str">
        <f t="shared" si="43"/>
        <v/>
      </c>
      <c r="I461" s="5">
        <f>IF(D461&gt;=Q3_Validation!$C$2,1,0)</f>
        <v>0</v>
      </c>
      <c r="J461" s="8" t="str">
        <f t="shared" si="44"/>
        <v/>
      </c>
      <c r="K461" s="5" t="str">
        <f t="shared" si="45"/>
        <v>excluded</v>
      </c>
      <c r="L461" s="5">
        <f t="shared" si="46"/>
        <v>0</v>
      </c>
      <c r="M461" s="5">
        <f t="shared" si="47"/>
        <v>0</v>
      </c>
    </row>
    <row r="462" spans="1:13">
      <c r="A462" s="5">
        <v>3058</v>
      </c>
      <c r="B462" s="5">
        <v>2</v>
      </c>
      <c r="C462" s="5" t="s">
        <v>63</v>
      </c>
      <c r="D462" s="5">
        <v>11</v>
      </c>
      <c r="E462" s="5">
        <v>0</v>
      </c>
      <c r="F462" s="8">
        <f t="shared" si="42"/>
        <v>0</v>
      </c>
      <c r="G462" s="5" t="str">
        <f>IF(COUNTIFS(Q3_SQL_Error_Concentration!$A:$A,A462,Q3_SQL_Error_Concentration!$E:$E,B462,Q3_SQL_Error_Concentration!$F:$F,C462)=0,"",SUMIFS(Q3_SQL_Error_Concentration!$I:$I,Q3_SQL_Error_Concentration!$A:$A,A462,Q3_SQL_Error_Concentration!$E:$E,B462,Q3_SQL_Error_Concentration!$F:$F,C462))</f>
        <v/>
      </c>
      <c r="H462" s="5" t="str">
        <f t="shared" si="43"/>
        <v/>
      </c>
      <c r="I462" s="5">
        <f>IF(D462&gt;=Q3_Validation!$C$2,1,0)</f>
        <v>0</v>
      </c>
      <c r="J462" s="8" t="str">
        <f t="shared" si="44"/>
        <v/>
      </c>
      <c r="K462" s="5" t="str">
        <f t="shared" si="45"/>
        <v>excluded</v>
      </c>
      <c r="L462" s="5">
        <f t="shared" si="46"/>
        <v>0</v>
      </c>
      <c r="M462" s="5">
        <f t="shared" si="47"/>
        <v>0</v>
      </c>
    </row>
    <row r="463" spans="1:13">
      <c r="A463" s="5">
        <v>3058</v>
      </c>
      <c r="B463" s="5">
        <v>2</v>
      </c>
      <c r="C463" s="5" t="s">
        <v>62</v>
      </c>
      <c r="D463" s="5">
        <v>23</v>
      </c>
      <c r="E463" s="5">
        <v>0</v>
      </c>
      <c r="F463" s="8">
        <f t="shared" si="42"/>
        <v>0</v>
      </c>
      <c r="G463" s="5" t="str">
        <f>IF(COUNTIFS(Q3_SQL_Error_Concentration!$A:$A,A463,Q3_SQL_Error_Concentration!$E:$E,B463,Q3_SQL_Error_Concentration!$F:$F,C463)=0,"",SUMIFS(Q3_SQL_Error_Concentration!$I:$I,Q3_SQL_Error_Concentration!$A:$A,A463,Q3_SQL_Error_Concentration!$E:$E,B463,Q3_SQL_Error_Concentration!$F:$F,C463))</f>
        <v/>
      </c>
      <c r="H463" s="5" t="str">
        <f t="shared" si="43"/>
        <v/>
      </c>
      <c r="I463" s="5">
        <f>IF(D463&gt;=Q3_Validation!$C$2,1,0)</f>
        <v>0</v>
      </c>
      <c r="J463" s="8" t="str">
        <f t="shared" si="44"/>
        <v/>
      </c>
      <c r="K463" s="5" t="str">
        <f t="shared" si="45"/>
        <v>excluded</v>
      </c>
      <c r="L463" s="5">
        <f t="shared" si="46"/>
        <v>0</v>
      </c>
      <c r="M463" s="5">
        <f t="shared" si="47"/>
        <v>0</v>
      </c>
    </row>
    <row r="464" spans="1:13">
      <c r="A464" s="5">
        <v>3058</v>
      </c>
      <c r="B464" s="5">
        <v>3</v>
      </c>
      <c r="C464" s="5" t="s">
        <v>63</v>
      </c>
      <c r="D464" s="5">
        <v>12</v>
      </c>
      <c r="E464" s="5">
        <v>0</v>
      </c>
      <c r="F464" s="8">
        <f t="shared" si="42"/>
        <v>0</v>
      </c>
      <c r="G464" s="5" t="str">
        <f>IF(COUNTIFS(Q3_SQL_Error_Concentration!$A:$A,A464,Q3_SQL_Error_Concentration!$E:$E,B464,Q3_SQL_Error_Concentration!$F:$F,C464)=0,"",SUMIFS(Q3_SQL_Error_Concentration!$I:$I,Q3_SQL_Error_Concentration!$A:$A,A464,Q3_SQL_Error_Concentration!$E:$E,B464,Q3_SQL_Error_Concentration!$F:$F,C464))</f>
        <v/>
      </c>
      <c r="H464" s="5" t="str">
        <f t="shared" si="43"/>
        <v/>
      </c>
      <c r="I464" s="5">
        <f>IF(D464&gt;=Q3_Validation!$C$2,1,0)</f>
        <v>0</v>
      </c>
      <c r="J464" s="8" t="str">
        <f t="shared" si="44"/>
        <v/>
      </c>
      <c r="K464" s="5" t="str">
        <f t="shared" si="45"/>
        <v>excluded</v>
      </c>
      <c r="L464" s="5">
        <f t="shared" si="46"/>
        <v>0</v>
      </c>
      <c r="M464" s="5">
        <f t="shared" si="47"/>
        <v>0</v>
      </c>
    </row>
    <row r="465" spans="1:13">
      <c r="A465" s="5">
        <v>3058</v>
      </c>
      <c r="B465" s="5">
        <v>3</v>
      </c>
      <c r="C465" s="5" t="s">
        <v>62</v>
      </c>
      <c r="D465" s="5">
        <v>23</v>
      </c>
      <c r="E465" s="5">
        <v>0</v>
      </c>
      <c r="F465" s="8">
        <f t="shared" si="42"/>
        <v>0</v>
      </c>
      <c r="G465" s="5" t="str">
        <f>IF(COUNTIFS(Q3_SQL_Error_Concentration!$A:$A,A465,Q3_SQL_Error_Concentration!$E:$E,B465,Q3_SQL_Error_Concentration!$F:$F,C465)=0,"",SUMIFS(Q3_SQL_Error_Concentration!$I:$I,Q3_SQL_Error_Concentration!$A:$A,A465,Q3_SQL_Error_Concentration!$E:$E,B465,Q3_SQL_Error_Concentration!$F:$F,C465))</f>
        <v/>
      </c>
      <c r="H465" s="5" t="str">
        <f t="shared" si="43"/>
        <v/>
      </c>
      <c r="I465" s="5">
        <f>IF(D465&gt;=Q3_Validation!$C$2,1,0)</f>
        <v>0</v>
      </c>
      <c r="J465" s="8" t="str">
        <f t="shared" si="44"/>
        <v/>
      </c>
      <c r="K465" s="5" t="str">
        <f t="shared" si="45"/>
        <v>excluded</v>
      </c>
      <c r="L465" s="5">
        <f t="shared" si="46"/>
        <v>0</v>
      </c>
      <c r="M465" s="5">
        <f t="shared" si="47"/>
        <v>0</v>
      </c>
    </row>
    <row r="466" spans="1:13">
      <c r="A466" s="5">
        <v>3058</v>
      </c>
      <c r="B466" s="5">
        <v>4</v>
      </c>
      <c r="C466" s="5" t="s">
        <v>63</v>
      </c>
      <c r="D466" s="5">
        <v>12</v>
      </c>
      <c r="E466" s="5">
        <v>1</v>
      </c>
      <c r="F466" s="8">
        <f t="shared" si="42"/>
        <v>8.3333333333333339</v>
      </c>
      <c r="G466" s="5" t="str">
        <f>IF(COUNTIFS(Q3_SQL_Error_Concentration!$A:$A,A466,Q3_SQL_Error_Concentration!$E:$E,B466,Q3_SQL_Error_Concentration!$F:$F,C466)=0,"",SUMIFS(Q3_SQL_Error_Concentration!$I:$I,Q3_SQL_Error_Concentration!$A:$A,A466,Q3_SQL_Error_Concentration!$E:$E,B466,Q3_SQL_Error_Concentration!$F:$F,C466))</f>
        <v/>
      </c>
      <c r="H466" s="5" t="str">
        <f t="shared" si="43"/>
        <v/>
      </c>
      <c r="I466" s="5">
        <f>IF(D466&gt;=Q3_Validation!$C$2,1,0)</f>
        <v>0</v>
      </c>
      <c r="J466" s="8" t="str">
        <f t="shared" si="44"/>
        <v/>
      </c>
      <c r="K466" s="5" t="str">
        <f t="shared" si="45"/>
        <v>excluded</v>
      </c>
      <c r="L466" s="5">
        <f t="shared" si="46"/>
        <v>0</v>
      </c>
      <c r="M466" s="5">
        <f t="shared" si="47"/>
        <v>0</v>
      </c>
    </row>
    <row r="467" spans="1:13">
      <c r="A467" s="5">
        <v>3058</v>
      </c>
      <c r="B467" s="5">
        <v>4</v>
      </c>
      <c r="C467" s="5" t="s">
        <v>62</v>
      </c>
      <c r="D467" s="5">
        <v>22</v>
      </c>
      <c r="E467" s="5">
        <v>0</v>
      </c>
      <c r="F467" s="8">
        <f t="shared" si="42"/>
        <v>0</v>
      </c>
      <c r="G467" s="5" t="str">
        <f>IF(COUNTIFS(Q3_SQL_Error_Concentration!$A:$A,A467,Q3_SQL_Error_Concentration!$E:$E,B467,Q3_SQL_Error_Concentration!$F:$F,C467)=0,"",SUMIFS(Q3_SQL_Error_Concentration!$I:$I,Q3_SQL_Error_Concentration!$A:$A,A467,Q3_SQL_Error_Concentration!$E:$E,B467,Q3_SQL_Error_Concentration!$F:$F,C467))</f>
        <v/>
      </c>
      <c r="H467" s="5" t="str">
        <f t="shared" si="43"/>
        <v/>
      </c>
      <c r="I467" s="5">
        <f>IF(D467&gt;=Q3_Validation!$C$2,1,0)</f>
        <v>0</v>
      </c>
      <c r="J467" s="8" t="str">
        <f t="shared" si="44"/>
        <v/>
      </c>
      <c r="K467" s="5" t="str">
        <f t="shared" si="45"/>
        <v>excluded</v>
      </c>
      <c r="L467" s="5">
        <f t="shared" si="46"/>
        <v>0</v>
      </c>
      <c r="M467" s="5">
        <f t="shared" si="47"/>
        <v>0</v>
      </c>
    </row>
    <row r="468" spans="1:13">
      <c r="A468" s="5">
        <v>3058</v>
      </c>
      <c r="B468" s="5">
        <v>5</v>
      </c>
      <c r="C468" s="5" t="s">
        <v>63</v>
      </c>
      <c r="D468" s="5">
        <v>14</v>
      </c>
      <c r="E468" s="5">
        <v>1</v>
      </c>
      <c r="F468" s="8">
        <f t="shared" si="42"/>
        <v>7.1428571428571432</v>
      </c>
      <c r="G468" s="5" t="str">
        <f>IF(COUNTIFS(Q3_SQL_Error_Concentration!$A:$A,A468,Q3_SQL_Error_Concentration!$E:$E,B468,Q3_SQL_Error_Concentration!$F:$F,C468)=0,"",SUMIFS(Q3_SQL_Error_Concentration!$I:$I,Q3_SQL_Error_Concentration!$A:$A,A468,Q3_SQL_Error_Concentration!$E:$E,B468,Q3_SQL_Error_Concentration!$F:$F,C468))</f>
        <v/>
      </c>
      <c r="H468" s="5" t="str">
        <f t="shared" si="43"/>
        <v/>
      </c>
      <c r="I468" s="5">
        <f>IF(D468&gt;=Q3_Validation!$C$2,1,0)</f>
        <v>0</v>
      </c>
      <c r="J468" s="8" t="str">
        <f t="shared" si="44"/>
        <v/>
      </c>
      <c r="K468" s="5" t="str">
        <f t="shared" si="45"/>
        <v>excluded</v>
      </c>
      <c r="L468" s="5">
        <f t="shared" si="46"/>
        <v>0</v>
      </c>
      <c r="M468" s="5">
        <f t="shared" si="47"/>
        <v>0</v>
      </c>
    </row>
    <row r="469" spans="1:13">
      <c r="A469" s="5">
        <v>3058</v>
      </c>
      <c r="B469" s="5">
        <v>5</v>
      </c>
      <c r="C469" s="5" t="s">
        <v>64</v>
      </c>
      <c r="D469" s="5">
        <v>1</v>
      </c>
      <c r="E469" s="5">
        <v>0</v>
      </c>
      <c r="F469" s="8">
        <f t="shared" si="42"/>
        <v>0</v>
      </c>
      <c r="G469" s="5" t="str">
        <f>IF(COUNTIFS(Q3_SQL_Error_Concentration!$A:$A,A469,Q3_SQL_Error_Concentration!$E:$E,B469,Q3_SQL_Error_Concentration!$F:$F,C469)=0,"",SUMIFS(Q3_SQL_Error_Concentration!$I:$I,Q3_SQL_Error_Concentration!$A:$A,A469,Q3_SQL_Error_Concentration!$E:$E,B469,Q3_SQL_Error_Concentration!$F:$F,C469))</f>
        <v/>
      </c>
      <c r="H469" s="5" t="str">
        <f t="shared" si="43"/>
        <v/>
      </c>
      <c r="I469" s="5">
        <f>IF(D469&gt;=Q3_Validation!$C$2,1,0)</f>
        <v>0</v>
      </c>
      <c r="J469" s="8" t="str">
        <f t="shared" si="44"/>
        <v/>
      </c>
      <c r="K469" s="5" t="str">
        <f t="shared" si="45"/>
        <v>excluded</v>
      </c>
      <c r="L469" s="5">
        <f t="shared" si="46"/>
        <v>0</v>
      </c>
      <c r="M469" s="5">
        <f t="shared" si="47"/>
        <v>0</v>
      </c>
    </row>
    <row r="470" spans="1:13">
      <c r="A470" s="5">
        <v>3058</v>
      </c>
      <c r="B470" s="5">
        <v>5</v>
      </c>
      <c r="C470" s="5" t="s">
        <v>62</v>
      </c>
      <c r="D470" s="5">
        <v>22</v>
      </c>
      <c r="E470" s="5">
        <v>0</v>
      </c>
      <c r="F470" s="8">
        <f t="shared" si="42"/>
        <v>0</v>
      </c>
      <c r="G470" s="5" t="str">
        <f>IF(COUNTIFS(Q3_SQL_Error_Concentration!$A:$A,A470,Q3_SQL_Error_Concentration!$E:$E,B470,Q3_SQL_Error_Concentration!$F:$F,C470)=0,"",SUMIFS(Q3_SQL_Error_Concentration!$I:$I,Q3_SQL_Error_Concentration!$A:$A,A470,Q3_SQL_Error_Concentration!$E:$E,B470,Q3_SQL_Error_Concentration!$F:$F,C470))</f>
        <v/>
      </c>
      <c r="H470" s="5" t="str">
        <f t="shared" si="43"/>
        <v/>
      </c>
      <c r="I470" s="5">
        <f>IF(D470&gt;=Q3_Validation!$C$2,1,0)</f>
        <v>0</v>
      </c>
      <c r="J470" s="8" t="str">
        <f t="shared" si="44"/>
        <v/>
      </c>
      <c r="K470" s="5" t="str">
        <f t="shared" si="45"/>
        <v>excluded</v>
      </c>
      <c r="L470" s="5">
        <f t="shared" si="46"/>
        <v>0</v>
      </c>
      <c r="M470" s="5">
        <f t="shared" si="47"/>
        <v>0</v>
      </c>
    </row>
    <row r="471" spans="1:13">
      <c r="A471" s="5">
        <v>3058</v>
      </c>
      <c r="B471" s="5">
        <v>6</v>
      </c>
      <c r="C471" s="5" t="s">
        <v>63</v>
      </c>
      <c r="D471" s="5">
        <v>54</v>
      </c>
      <c r="E471" s="5">
        <v>1</v>
      </c>
      <c r="F471" s="8">
        <f t="shared" si="42"/>
        <v>1.8518518518518519</v>
      </c>
      <c r="G471" s="5" t="str">
        <f>IF(COUNTIFS(Q3_SQL_Error_Concentration!$A:$A,A471,Q3_SQL_Error_Concentration!$E:$E,B471,Q3_SQL_Error_Concentration!$F:$F,C471)=0,"",SUMIFS(Q3_SQL_Error_Concentration!$I:$I,Q3_SQL_Error_Concentration!$A:$A,A471,Q3_SQL_Error_Concentration!$E:$E,B471,Q3_SQL_Error_Concentration!$F:$F,C471))</f>
        <v/>
      </c>
      <c r="H471" s="5" t="str">
        <f t="shared" si="43"/>
        <v/>
      </c>
      <c r="I471" s="5">
        <f>IF(D471&gt;=Q3_Validation!$C$2,1,0)</f>
        <v>0</v>
      </c>
      <c r="J471" s="8" t="str">
        <f t="shared" si="44"/>
        <v/>
      </c>
      <c r="K471" s="5" t="str">
        <f t="shared" si="45"/>
        <v>excluded</v>
      </c>
      <c r="L471" s="5">
        <f t="shared" si="46"/>
        <v>0</v>
      </c>
      <c r="M471" s="5">
        <f t="shared" si="47"/>
        <v>0</v>
      </c>
    </row>
    <row r="472" spans="1:13">
      <c r="A472" s="5">
        <v>3058</v>
      </c>
      <c r="B472" s="5">
        <v>6</v>
      </c>
      <c r="C472" s="5" t="s">
        <v>64</v>
      </c>
      <c r="D472" s="5">
        <v>3</v>
      </c>
      <c r="E472" s="5">
        <v>0</v>
      </c>
      <c r="F472" s="8">
        <f t="shared" si="42"/>
        <v>0</v>
      </c>
      <c r="G472" s="5" t="str">
        <f>IF(COUNTIFS(Q3_SQL_Error_Concentration!$A:$A,A472,Q3_SQL_Error_Concentration!$E:$E,B472,Q3_SQL_Error_Concentration!$F:$F,C472)=0,"",SUMIFS(Q3_SQL_Error_Concentration!$I:$I,Q3_SQL_Error_Concentration!$A:$A,A472,Q3_SQL_Error_Concentration!$E:$E,B472,Q3_SQL_Error_Concentration!$F:$F,C472))</f>
        <v/>
      </c>
      <c r="H472" s="5" t="str">
        <f t="shared" si="43"/>
        <v/>
      </c>
      <c r="I472" s="5">
        <f>IF(D472&gt;=Q3_Validation!$C$2,1,0)</f>
        <v>0</v>
      </c>
      <c r="J472" s="8" t="str">
        <f t="shared" si="44"/>
        <v/>
      </c>
      <c r="K472" s="5" t="str">
        <f t="shared" si="45"/>
        <v>excluded</v>
      </c>
      <c r="L472" s="5">
        <f t="shared" si="46"/>
        <v>0</v>
      </c>
      <c r="M472" s="5">
        <f t="shared" si="47"/>
        <v>0</v>
      </c>
    </row>
    <row r="473" spans="1:13">
      <c r="A473" s="5">
        <v>3058</v>
      </c>
      <c r="B473" s="5">
        <v>6</v>
      </c>
      <c r="C473" s="5" t="s">
        <v>62</v>
      </c>
      <c r="D473" s="5">
        <v>82</v>
      </c>
      <c r="E473" s="5">
        <v>0</v>
      </c>
      <c r="F473" s="8">
        <f t="shared" si="42"/>
        <v>0</v>
      </c>
      <c r="G473" s="5" t="str">
        <f>IF(COUNTIFS(Q3_SQL_Error_Concentration!$A:$A,A473,Q3_SQL_Error_Concentration!$E:$E,B473,Q3_SQL_Error_Concentration!$F:$F,C473)=0,"",SUMIFS(Q3_SQL_Error_Concentration!$I:$I,Q3_SQL_Error_Concentration!$A:$A,A473,Q3_SQL_Error_Concentration!$E:$E,B473,Q3_SQL_Error_Concentration!$F:$F,C473))</f>
        <v/>
      </c>
      <c r="H473" s="5" t="str">
        <f t="shared" si="43"/>
        <v/>
      </c>
      <c r="I473" s="5">
        <f>IF(D473&gt;=Q3_Validation!$C$2,1,0)</f>
        <v>0</v>
      </c>
      <c r="J473" s="8" t="str">
        <f t="shared" si="44"/>
        <v/>
      </c>
      <c r="K473" s="5" t="str">
        <f t="shared" si="45"/>
        <v>excluded</v>
      </c>
      <c r="L473" s="5">
        <f t="shared" si="46"/>
        <v>0</v>
      </c>
      <c r="M473" s="5">
        <f t="shared" si="47"/>
        <v>0</v>
      </c>
    </row>
    <row r="474" spans="1:13">
      <c r="A474" s="5">
        <v>3058</v>
      </c>
      <c r="B474" s="5">
        <v>7</v>
      </c>
      <c r="C474" s="5" t="s">
        <v>63</v>
      </c>
      <c r="D474" s="5">
        <v>54</v>
      </c>
      <c r="E474" s="5">
        <v>1</v>
      </c>
      <c r="F474" s="8">
        <f t="shared" si="42"/>
        <v>1.8518518518518519</v>
      </c>
      <c r="G474" s="5" t="str">
        <f>IF(COUNTIFS(Q3_SQL_Error_Concentration!$A:$A,A474,Q3_SQL_Error_Concentration!$E:$E,B474,Q3_SQL_Error_Concentration!$F:$F,C474)=0,"",SUMIFS(Q3_SQL_Error_Concentration!$I:$I,Q3_SQL_Error_Concentration!$A:$A,A474,Q3_SQL_Error_Concentration!$E:$E,B474,Q3_SQL_Error_Concentration!$F:$F,C474))</f>
        <v/>
      </c>
      <c r="H474" s="5" t="str">
        <f t="shared" si="43"/>
        <v/>
      </c>
      <c r="I474" s="5">
        <f>IF(D474&gt;=Q3_Validation!$C$2,1,0)</f>
        <v>0</v>
      </c>
      <c r="J474" s="8" t="str">
        <f t="shared" si="44"/>
        <v/>
      </c>
      <c r="K474" s="5" t="str">
        <f t="shared" si="45"/>
        <v>excluded</v>
      </c>
      <c r="L474" s="5">
        <f t="shared" si="46"/>
        <v>0</v>
      </c>
      <c r="M474" s="5">
        <f t="shared" si="47"/>
        <v>0</v>
      </c>
    </row>
    <row r="475" spans="1:13">
      <c r="A475" s="5">
        <v>3058</v>
      </c>
      <c r="B475" s="5">
        <v>7</v>
      </c>
      <c r="C475" s="5" t="s">
        <v>64</v>
      </c>
      <c r="D475" s="5">
        <v>1</v>
      </c>
      <c r="E475" s="5">
        <v>0</v>
      </c>
      <c r="F475" s="8">
        <f t="shared" si="42"/>
        <v>0</v>
      </c>
      <c r="G475" s="5" t="str">
        <f>IF(COUNTIFS(Q3_SQL_Error_Concentration!$A:$A,A475,Q3_SQL_Error_Concentration!$E:$E,B475,Q3_SQL_Error_Concentration!$F:$F,C475)=0,"",SUMIFS(Q3_SQL_Error_Concentration!$I:$I,Q3_SQL_Error_Concentration!$A:$A,A475,Q3_SQL_Error_Concentration!$E:$E,B475,Q3_SQL_Error_Concentration!$F:$F,C475))</f>
        <v/>
      </c>
      <c r="H475" s="5" t="str">
        <f t="shared" si="43"/>
        <v/>
      </c>
      <c r="I475" s="5">
        <f>IF(D475&gt;=Q3_Validation!$C$2,1,0)</f>
        <v>0</v>
      </c>
      <c r="J475" s="8" t="str">
        <f t="shared" si="44"/>
        <v/>
      </c>
      <c r="K475" s="5" t="str">
        <f t="shared" si="45"/>
        <v>excluded</v>
      </c>
      <c r="L475" s="5">
        <f t="shared" si="46"/>
        <v>0</v>
      </c>
      <c r="M475" s="5">
        <f t="shared" si="47"/>
        <v>0</v>
      </c>
    </row>
    <row r="476" spans="1:13">
      <c r="A476" s="5">
        <v>3058</v>
      </c>
      <c r="B476" s="5">
        <v>7</v>
      </c>
      <c r="C476" s="5" t="s">
        <v>62</v>
      </c>
      <c r="D476" s="5">
        <v>99</v>
      </c>
      <c r="E476" s="5">
        <v>1</v>
      </c>
      <c r="F476" s="8">
        <f t="shared" si="42"/>
        <v>1.0101010101010102</v>
      </c>
      <c r="G476" s="5" t="str">
        <f>IF(COUNTIFS(Q3_SQL_Error_Concentration!$A:$A,A476,Q3_SQL_Error_Concentration!$E:$E,B476,Q3_SQL_Error_Concentration!$F:$F,C476)=0,"",SUMIFS(Q3_SQL_Error_Concentration!$I:$I,Q3_SQL_Error_Concentration!$A:$A,A476,Q3_SQL_Error_Concentration!$E:$E,B476,Q3_SQL_Error_Concentration!$F:$F,C476))</f>
        <v/>
      </c>
      <c r="H476" s="5" t="str">
        <f t="shared" si="43"/>
        <v/>
      </c>
      <c r="I476" s="5">
        <f>IF(D476&gt;=Q3_Validation!$C$2,1,0)</f>
        <v>0</v>
      </c>
      <c r="J476" s="8" t="str">
        <f t="shared" si="44"/>
        <v/>
      </c>
      <c r="K476" s="5" t="str">
        <f t="shared" si="45"/>
        <v>excluded</v>
      </c>
      <c r="L476" s="5">
        <f t="shared" si="46"/>
        <v>0</v>
      </c>
      <c r="M476" s="5">
        <f t="shared" si="47"/>
        <v>0</v>
      </c>
    </row>
    <row r="477" spans="1:13">
      <c r="A477" s="5">
        <v>3058</v>
      </c>
      <c r="B477" s="5">
        <v>8</v>
      </c>
      <c r="C477" s="5" t="s">
        <v>63</v>
      </c>
      <c r="D477" s="5">
        <v>38</v>
      </c>
      <c r="E477" s="5">
        <v>0</v>
      </c>
      <c r="F477" s="8">
        <f t="shared" si="42"/>
        <v>0</v>
      </c>
      <c r="G477" s="5" t="str">
        <f>IF(COUNTIFS(Q3_SQL_Error_Concentration!$A:$A,A477,Q3_SQL_Error_Concentration!$E:$E,B477,Q3_SQL_Error_Concentration!$F:$F,C477)=0,"",SUMIFS(Q3_SQL_Error_Concentration!$I:$I,Q3_SQL_Error_Concentration!$A:$A,A477,Q3_SQL_Error_Concentration!$E:$E,B477,Q3_SQL_Error_Concentration!$F:$F,C477))</f>
        <v/>
      </c>
      <c r="H477" s="5" t="str">
        <f t="shared" si="43"/>
        <v/>
      </c>
      <c r="I477" s="5">
        <f>IF(D477&gt;=Q3_Validation!$C$2,1,0)</f>
        <v>0</v>
      </c>
      <c r="J477" s="8" t="str">
        <f t="shared" si="44"/>
        <v/>
      </c>
      <c r="K477" s="5" t="str">
        <f t="shared" si="45"/>
        <v>excluded</v>
      </c>
      <c r="L477" s="5">
        <f t="shared" si="46"/>
        <v>0</v>
      </c>
      <c r="M477" s="5">
        <f t="shared" si="47"/>
        <v>0</v>
      </c>
    </row>
    <row r="478" spans="1:13">
      <c r="A478" s="5">
        <v>3058</v>
      </c>
      <c r="B478" s="5">
        <v>8</v>
      </c>
      <c r="C478" s="5" t="s">
        <v>64</v>
      </c>
      <c r="D478" s="5">
        <v>5</v>
      </c>
      <c r="E478" s="5">
        <v>0</v>
      </c>
      <c r="F478" s="8">
        <f t="shared" si="42"/>
        <v>0</v>
      </c>
      <c r="G478" s="5" t="str">
        <f>IF(COUNTIFS(Q3_SQL_Error_Concentration!$A:$A,A478,Q3_SQL_Error_Concentration!$E:$E,B478,Q3_SQL_Error_Concentration!$F:$F,C478)=0,"",SUMIFS(Q3_SQL_Error_Concentration!$I:$I,Q3_SQL_Error_Concentration!$A:$A,A478,Q3_SQL_Error_Concentration!$E:$E,B478,Q3_SQL_Error_Concentration!$F:$F,C478))</f>
        <v/>
      </c>
      <c r="H478" s="5" t="str">
        <f t="shared" si="43"/>
        <v/>
      </c>
      <c r="I478" s="5">
        <f>IF(D478&gt;=Q3_Validation!$C$2,1,0)</f>
        <v>0</v>
      </c>
      <c r="J478" s="8" t="str">
        <f t="shared" si="44"/>
        <v/>
      </c>
      <c r="K478" s="5" t="str">
        <f t="shared" si="45"/>
        <v>excluded</v>
      </c>
      <c r="L478" s="5">
        <f t="shared" si="46"/>
        <v>0</v>
      </c>
      <c r="M478" s="5">
        <f t="shared" si="47"/>
        <v>0</v>
      </c>
    </row>
    <row r="479" spans="1:13">
      <c r="A479" s="5">
        <v>3058</v>
      </c>
      <c r="B479" s="5">
        <v>8</v>
      </c>
      <c r="C479" s="5" t="s">
        <v>62</v>
      </c>
      <c r="D479" s="5">
        <v>80</v>
      </c>
      <c r="E479" s="5">
        <v>0</v>
      </c>
      <c r="F479" s="8">
        <f t="shared" si="42"/>
        <v>0</v>
      </c>
      <c r="G479" s="5" t="str">
        <f>IF(COUNTIFS(Q3_SQL_Error_Concentration!$A:$A,A479,Q3_SQL_Error_Concentration!$E:$E,B479,Q3_SQL_Error_Concentration!$F:$F,C479)=0,"",SUMIFS(Q3_SQL_Error_Concentration!$I:$I,Q3_SQL_Error_Concentration!$A:$A,A479,Q3_SQL_Error_Concentration!$E:$E,B479,Q3_SQL_Error_Concentration!$F:$F,C479))</f>
        <v/>
      </c>
      <c r="H479" s="5" t="str">
        <f t="shared" si="43"/>
        <v/>
      </c>
      <c r="I479" s="5">
        <f>IF(D479&gt;=Q3_Validation!$C$2,1,0)</f>
        <v>0</v>
      </c>
      <c r="J479" s="8" t="str">
        <f t="shared" si="44"/>
        <v/>
      </c>
      <c r="K479" s="5" t="str">
        <f t="shared" si="45"/>
        <v>excluded</v>
      </c>
      <c r="L479" s="5">
        <f t="shared" si="46"/>
        <v>0</v>
      </c>
      <c r="M479" s="5">
        <f t="shared" si="47"/>
        <v>0</v>
      </c>
    </row>
    <row r="480" spans="1:13">
      <c r="A480" s="5">
        <v>3058</v>
      </c>
      <c r="B480" s="5">
        <v>9</v>
      </c>
      <c r="C480" s="5" t="s">
        <v>63</v>
      </c>
      <c r="D480" s="5">
        <v>50</v>
      </c>
      <c r="E480" s="5">
        <v>0</v>
      </c>
      <c r="F480" s="8">
        <f t="shared" si="42"/>
        <v>0</v>
      </c>
      <c r="G480" s="5" t="str">
        <f>IF(COUNTIFS(Q3_SQL_Error_Concentration!$A:$A,A480,Q3_SQL_Error_Concentration!$E:$E,B480,Q3_SQL_Error_Concentration!$F:$F,C480)=0,"",SUMIFS(Q3_SQL_Error_Concentration!$I:$I,Q3_SQL_Error_Concentration!$A:$A,A480,Q3_SQL_Error_Concentration!$E:$E,B480,Q3_SQL_Error_Concentration!$F:$F,C480))</f>
        <v/>
      </c>
      <c r="H480" s="5" t="str">
        <f t="shared" si="43"/>
        <v/>
      </c>
      <c r="I480" s="5">
        <f>IF(D480&gt;=Q3_Validation!$C$2,1,0)</f>
        <v>0</v>
      </c>
      <c r="J480" s="8" t="str">
        <f t="shared" si="44"/>
        <v/>
      </c>
      <c r="K480" s="5" t="str">
        <f t="shared" si="45"/>
        <v>excluded</v>
      </c>
      <c r="L480" s="5">
        <f t="shared" si="46"/>
        <v>0</v>
      </c>
      <c r="M480" s="5">
        <f t="shared" si="47"/>
        <v>0</v>
      </c>
    </row>
    <row r="481" spans="1:13">
      <c r="A481" s="5">
        <v>3058</v>
      </c>
      <c r="B481" s="5">
        <v>9</v>
      </c>
      <c r="C481" s="5" t="s">
        <v>64</v>
      </c>
      <c r="D481" s="5">
        <v>3</v>
      </c>
      <c r="E481" s="5">
        <v>0</v>
      </c>
      <c r="F481" s="8">
        <f t="shared" si="42"/>
        <v>0</v>
      </c>
      <c r="G481" s="5" t="str">
        <f>IF(COUNTIFS(Q3_SQL_Error_Concentration!$A:$A,A481,Q3_SQL_Error_Concentration!$E:$E,B481,Q3_SQL_Error_Concentration!$F:$F,C481)=0,"",SUMIFS(Q3_SQL_Error_Concentration!$I:$I,Q3_SQL_Error_Concentration!$A:$A,A481,Q3_SQL_Error_Concentration!$E:$E,B481,Q3_SQL_Error_Concentration!$F:$F,C481))</f>
        <v/>
      </c>
      <c r="H481" s="5" t="str">
        <f t="shared" si="43"/>
        <v/>
      </c>
      <c r="I481" s="5">
        <f>IF(D481&gt;=Q3_Validation!$C$2,1,0)</f>
        <v>0</v>
      </c>
      <c r="J481" s="8" t="str">
        <f t="shared" si="44"/>
        <v/>
      </c>
      <c r="K481" s="5" t="str">
        <f t="shared" si="45"/>
        <v>excluded</v>
      </c>
      <c r="L481" s="5">
        <f t="shared" si="46"/>
        <v>0</v>
      </c>
      <c r="M481" s="5">
        <f t="shared" si="47"/>
        <v>0</v>
      </c>
    </row>
    <row r="482" spans="1:13">
      <c r="A482" s="5">
        <v>3058</v>
      </c>
      <c r="B482" s="5">
        <v>9</v>
      </c>
      <c r="C482" s="5" t="s">
        <v>62</v>
      </c>
      <c r="D482" s="5">
        <v>86</v>
      </c>
      <c r="E482" s="5">
        <v>0</v>
      </c>
      <c r="F482" s="8">
        <f t="shared" si="42"/>
        <v>0</v>
      </c>
      <c r="G482" s="5" t="str">
        <f>IF(COUNTIFS(Q3_SQL_Error_Concentration!$A:$A,A482,Q3_SQL_Error_Concentration!$E:$E,B482,Q3_SQL_Error_Concentration!$F:$F,C482)=0,"",SUMIFS(Q3_SQL_Error_Concentration!$I:$I,Q3_SQL_Error_Concentration!$A:$A,A482,Q3_SQL_Error_Concentration!$E:$E,B482,Q3_SQL_Error_Concentration!$F:$F,C482))</f>
        <v/>
      </c>
      <c r="H482" s="5" t="str">
        <f t="shared" si="43"/>
        <v/>
      </c>
      <c r="I482" s="5">
        <f>IF(D482&gt;=Q3_Validation!$C$2,1,0)</f>
        <v>0</v>
      </c>
      <c r="J482" s="8" t="str">
        <f t="shared" si="44"/>
        <v/>
      </c>
      <c r="K482" s="5" t="str">
        <f t="shared" si="45"/>
        <v>excluded</v>
      </c>
      <c r="L482" s="5">
        <f t="shared" si="46"/>
        <v>0</v>
      </c>
      <c r="M482" s="5">
        <f t="shared" si="47"/>
        <v>0</v>
      </c>
    </row>
    <row r="483" spans="1:13">
      <c r="A483" s="5">
        <v>3058</v>
      </c>
      <c r="B483" s="5">
        <v>10</v>
      </c>
      <c r="C483" s="5" t="s">
        <v>63</v>
      </c>
      <c r="D483" s="5">
        <v>64</v>
      </c>
      <c r="E483" s="5">
        <v>0</v>
      </c>
      <c r="F483" s="8">
        <f t="shared" si="42"/>
        <v>0</v>
      </c>
      <c r="G483" s="5" t="str">
        <f>IF(COUNTIFS(Q3_SQL_Error_Concentration!$A:$A,A483,Q3_SQL_Error_Concentration!$E:$E,B483,Q3_SQL_Error_Concentration!$F:$F,C483)=0,"",SUMIFS(Q3_SQL_Error_Concentration!$I:$I,Q3_SQL_Error_Concentration!$A:$A,A483,Q3_SQL_Error_Concentration!$E:$E,B483,Q3_SQL_Error_Concentration!$F:$F,C483))</f>
        <v/>
      </c>
      <c r="H483" s="5" t="str">
        <f t="shared" si="43"/>
        <v/>
      </c>
      <c r="I483" s="5">
        <f>IF(D483&gt;=Q3_Validation!$C$2,1,0)</f>
        <v>0</v>
      </c>
      <c r="J483" s="8" t="str">
        <f t="shared" si="44"/>
        <v/>
      </c>
      <c r="K483" s="5" t="str">
        <f t="shared" si="45"/>
        <v>excluded</v>
      </c>
      <c r="L483" s="5">
        <f t="shared" si="46"/>
        <v>0</v>
      </c>
      <c r="M483" s="5">
        <f t="shared" si="47"/>
        <v>0</v>
      </c>
    </row>
    <row r="484" spans="1:13">
      <c r="A484" s="5">
        <v>3058</v>
      </c>
      <c r="B484" s="5">
        <v>10</v>
      </c>
      <c r="C484" s="5" t="s">
        <v>64</v>
      </c>
      <c r="D484" s="5">
        <v>2</v>
      </c>
      <c r="E484" s="5">
        <v>0</v>
      </c>
      <c r="F484" s="8">
        <f t="shared" si="42"/>
        <v>0</v>
      </c>
      <c r="G484" s="5" t="str">
        <f>IF(COUNTIFS(Q3_SQL_Error_Concentration!$A:$A,A484,Q3_SQL_Error_Concentration!$E:$E,B484,Q3_SQL_Error_Concentration!$F:$F,C484)=0,"",SUMIFS(Q3_SQL_Error_Concentration!$I:$I,Q3_SQL_Error_Concentration!$A:$A,A484,Q3_SQL_Error_Concentration!$E:$E,B484,Q3_SQL_Error_Concentration!$F:$F,C484))</f>
        <v/>
      </c>
      <c r="H484" s="5" t="str">
        <f t="shared" si="43"/>
        <v/>
      </c>
      <c r="I484" s="5">
        <f>IF(D484&gt;=Q3_Validation!$C$2,1,0)</f>
        <v>0</v>
      </c>
      <c r="J484" s="8" t="str">
        <f t="shared" si="44"/>
        <v/>
      </c>
      <c r="K484" s="5" t="str">
        <f t="shared" si="45"/>
        <v>excluded</v>
      </c>
      <c r="L484" s="5">
        <f t="shared" si="46"/>
        <v>0</v>
      </c>
      <c r="M484" s="5">
        <f t="shared" si="47"/>
        <v>0</v>
      </c>
    </row>
    <row r="485" spans="1:13">
      <c r="A485" s="5">
        <v>3058</v>
      </c>
      <c r="B485" s="5">
        <v>10</v>
      </c>
      <c r="C485" s="5" t="s">
        <v>62</v>
      </c>
      <c r="D485" s="5">
        <v>110</v>
      </c>
      <c r="E485" s="5">
        <v>0</v>
      </c>
      <c r="F485" s="8">
        <f t="shared" si="42"/>
        <v>0</v>
      </c>
      <c r="G485" s="5" t="str">
        <f>IF(COUNTIFS(Q3_SQL_Error_Concentration!$A:$A,A485,Q3_SQL_Error_Concentration!$E:$E,B485,Q3_SQL_Error_Concentration!$F:$F,C485)=0,"",SUMIFS(Q3_SQL_Error_Concentration!$I:$I,Q3_SQL_Error_Concentration!$A:$A,A485,Q3_SQL_Error_Concentration!$E:$E,B485,Q3_SQL_Error_Concentration!$F:$F,C485))</f>
        <v/>
      </c>
      <c r="H485" s="5" t="str">
        <f t="shared" si="43"/>
        <v/>
      </c>
      <c r="I485" s="5">
        <f>IF(D485&gt;=Q3_Validation!$C$2,1,0)</f>
        <v>0</v>
      </c>
      <c r="J485" s="8" t="str">
        <f t="shared" si="44"/>
        <v/>
      </c>
      <c r="K485" s="5" t="str">
        <f t="shared" si="45"/>
        <v>excluded</v>
      </c>
      <c r="L485" s="5">
        <f t="shared" si="46"/>
        <v>0</v>
      </c>
      <c r="M485" s="5">
        <f t="shared" si="47"/>
        <v>0</v>
      </c>
    </row>
    <row r="486" spans="1:13">
      <c r="A486" s="5">
        <v>3058</v>
      </c>
      <c r="B486" s="5">
        <v>11</v>
      </c>
      <c r="C486" s="5" t="s">
        <v>63</v>
      </c>
      <c r="D486" s="5">
        <v>71</v>
      </c>
      <c r="E486" s="5">
        <v>0</v>
      </c>
      <c r="F486" s="8">
        <f t="shared" si="42"/>
        <v>0</v>
      </c>
      <c r="G486" s="5" t="str">
        <f>IF(COUNTIFS(Q3_SQL_Error_Concentration!$A:$A,A486,Q3_SQL_Error_Concentration!$E:$E,B486,Q3_SQL_Error_Concentration!$F:$F,C486)=0,"",SUMIFS(Q3_SQL_Error_Concentration!$I:$I,Q3_SQL_Error_Concentration!$A:$A,A486,Q3_SQL_Error_Concentration!$E:$E,B486,Q3_SQL_Error_Concentration!$F:$F,C486))</f>
        <v/>
      </c>
      <c r="H486" s="5" t="str">
        <f t="shared" si="43"/>
        <v/>
      </c>
      <c r="I486" s="5">
        <f>IF(D486&gt;=Q3_Validation!$C$2,1,0)</f>
        <v>0</v>
      </c>
      <c r="J486" s="8" t="str">
        <f t="shared" si="44"/>
        <v/>
      </c>
      <c r="K486" s="5" t="str">
        <f t="shared" si="45"/>
        <v>excluded</v>
      </c>
      <c r="L486" s="5">
        <f t="shared" si="46"/>
        <v>0</v>
      </c>
      <c r="M486" s="5">
        <f t="shared" si="47"/>
        <v>0</v>
      </c>
    </row>
    <row r="487" spans="1:13">
      <c r="A487" s="5">
        <v>3058</v>
      </c>
      <c r="B487" s="5">
        <v>11</v>
      </c>
      <c r="C487" s="5" t="s">
        <v>64</v>
      </c>
      <c r="D487" s="5">
        <v>6</v>
      </c>
      <c r="E487" s="5">
        <v>0</v>
      </c>
      <c r="F487" s="8">
        <f t="shared" si="42"/>
        <v>0</v>
      </c>
      <c r="G487" s="5" t="str">
        <f>IF(COUNTIFS(Q3_SQL_Error_Concentration!$A:$A,A487,Q3_SQL_Error_Concentration!$E:$E,B487,Q3_SQL_Error_Concentration!$F:$F,C487)=0,"",SUMIFS(Q3_SQL_Error_Concentration!$I:$I,Q3_SQL_Error_Concentration!$A:$A,A487,Q3_SQL_Error_Concentration!$E:$E,B487,Q3_SQL_Error_Concentration!$F:$F,C487))</f>
        <v/>
      </c>
      <c r="H487" s="5" t="str">
        <f t="shared" si="43"/>
        <v/>
      </c>
      <c r="I487" s="5">
        <f>IF(D487&gt;=Q3_Validation!$C$2,1,0)</f>
        <v>0</v>
      </c>
      <c r="J487" s="8" t="str">
        <f t="shared" si="44"/>
        <v/>
      </c>
      <c r="K487" s="5" t="str">
        <f t="shared" si="45"/>
        <v>excluded</v>
      </c>
      <c r="L487" s="5">
        <f t="shared" si="46"/>
        <v>0</v>
      </c>
      <c r="M487" s="5">
        <f t="shared" si="47"/>
        <v>0</v>
      </c>
    </row>
    <row r="488" spans="1:13">
      <c r="A488" s="5">
        <v>3058</v>
      </c>
      <c r="B488" s="5">
        <v>11</v>
      </c>
      <c r="C488" s="5" t="s">
        <v>62</v>
      </c>
      <c r="D488" s="5">
        <v>122</v>
      </c>
      <c r="E488" s="5">
        <v>1</v>
      </c>
      <c r="F488" s="8">
        <f t="shared" si="42"/>
        <v>0.81967213114754101</v>
      </c>
      <c r="G488" s="5" t="str">
        <f>IF(COUNTIFS(Q3_SQL_Error_Concentration!$A:$A,A488,Q3_SQL_Error_Concentration!$E:$E,B488,Q3_SQL_Error_Concentration!$F:$F,C488)=0,"",SUMIFS(Q3_SQL_Error_Concentration!$I:$I,Q3_SQL_Error_Concentration!$A:$A,A488,Q3_SQL_Error_Concentration!$E:$E,B488,Q3_SQL_Error_Concentration!$F:$F,C488))</f>
        <v/>
      </c>
      <c r="H488" s="5" t="str">
        <f t="shared" si="43"/>
        <v/>
      </c>
      <c r="I488" s="5">
        <f>IF(D488&gt;=Q3_Validation!$C$2,1,0)</f>
        <v>0</v>
      </c>
      <c r="J488" s="8" t="str">
        <f t="shared" si="44"/>
        <v/>
      </c>
      <c r="K488" s="5" t="str">
        <f t="shared" si="45"/>
        <v>excluded</v>
      </c>
      <c r="L488" s="5">
        <f t="shared" si="46"/>
        <v>0</v>
      </c>
      <c r="M488" s="5">
        <f t="shared" si="47"/>
        <v>0</v>
      </c>
    </row>
    <row r="489" spans="1:13">
      <c r="A489" s="5">
        <v>3058</v>
      </c>
      <c r="B489" s="5">
        <v>12</v>
      </c>
      <c r="C489" s="5" t="s">
        <v>63</v>
      </c>
      <c r="D489" s="5">
        <v>81</v>
      </c>
      <c r="E489" s="5">
        <v>0</v>
      </c>
      <c r="F489" s="8">
        <f t="shared" si="42"/>
        <v>0</v>
      </c>
      <c r="G489" s="5" t="str">
        <f>IF(COUNTIFS(Q3_SQL_Error_Concentration!$A:$A,A489,Q3_SQL_Error_Concentration!$E:$E,B489,Q3_SQL_Error_Concentration!$F:$F,C489)=0,"",SUMIFS(Q3_SQL_Error_Concentration!$I:$I,Q3_SQL_Error_Concentration!$A:$A,A489,Q3_SQL_Error_Concentration!$E:$E,B489,Q3_SQL_Error_Concentration!$F:$F,C489))</f>
        <v/>
      </c>
      <c r="H489" s="5" t="str">
        <f t="shared" si="43"/>
        <v/>
      </c>
      <c r="I489" s="5">
        <f>IF(D489&gt;=Q3_Validation!$C$2,1,0)</f>
        <v>0</v>
      </c>
      <c r="J489" s="8" t="str">
        <f t="shared" si="44"/>
        <v/>
      </c>
      <c r="K489" s="5" t="str">
        <f t="shared" si="45"/>
        <v>excluded</v>
      </c>
      <c r="L489" s="5">
        <f t="shared" si="46"/>
        <v>0</v>
      </c>
      <c r="M489" s="5">
        <f t="shared" si="47"/>
        <v>0</v>
      </c>
    </row>
    <row r="490" spans="1:13">
      <c r="A490" s="5">
        <v>3058</v>
      </c>
      <c r="B490" s="5">
        <v>12</v>
      </c>
      <c r="C490" s="5" t="s">
        <v>64</v>
      </c>
      <c r="D490" s="5">
        <v>6</v>
      </c>
      <c r="E490" s="5">
        <v>1</v>
      </c>
      <c r="F490" s="8">
        <f t="shared" si="42"/>
        <v>16.666666666666668</v>
      </c>
      <c r="G490" s="5" t="str">
        <f>IF(COUNTIFS(Q3_SQL_Error_Concentration!$A:$A,A490,Q3_SQL_Error_Concentration!$E:$E,B490,Q3_SQL_Error_Concentration!$F:$F,C490)=0,"",SUMIFS(Q3_SQL_Error_Concentration!$I:$I,Q3_SQL_Error_Concentration!$A:$A,A490,Q3_SQL_Error_Concentration!$E:$E,B490,Q3_SQL_Error_Concentration!$F:$F,C490))</f>
        <v/>
      </c>
      <c r="H490" s="5" t="str">
        <f t="shared" si="43"/>
        <v/>
      </c>
      <c r="I490" s="5">
        <f>IF(D490&gt;=Q3_Validation!$C$2,1,0)</f>
        <v>0</v>
      </c>
      <c r="J490" s="8" t="str">
        <f t="shared" si="44"/>
        <v/>
      </c>
      <c r="K490" s="5" t="str">
        <f t="shared" si="45"/>
        <v>excluded</v>
      </c>
      <c r="L490" s="5">
        <f t="shared" si="46"/>
        <v>0</v>
      </c>
      <c r="M490" s="5">
        <f t="shared" si="47"/>
        <v>0</v>
      </c>
    </row>
    <row r="491" spans="1:13">
      <c r="A491" s="5">
        <v>3058</v>
      </c>
      <c r="B491" s="5">
        <v>12</v>
      </c>
      <c r="C491" s="5" t="s">
        <v>62</v>
      </c>
      <c r="D491" s="5">
        <v>130</v>
      </c>
      <c r="E491" s="5">
        <v>0</v>
      </c>
      <c r="F491" s="8">
        <f t="shared" si="42"/>
        <v>0</v>
      </c>
      <c r="G491" s="5" t="str">
        <f>IF(COUNTIFS(Q3_SQL_Error_Concentration!$A:$A,A491,Q3_SQL_Error_Concentration!$E:$E,B491,Q3_SQL_Error_Concentration!$F:$F,C491)=0,"",SUMIFS(Q3_SQL_Error_Concentration!$I:$I,Q3_SQL_Error_Concentration!$A:$A,A491,Q3_SQL_Error_Concentration!$E:$E,B491,Q3_SQL_Error_Concentration!$F:$F,C491))</f>
        <v/>
      </c>
      <c r="H491" s="5" t="str">
        <f t="shared" si="43"/>
        <v/>
      </c>
      <c r="I491" s="5">
        <f>IF(D491&gt;=Q3_Validation!$C$2,1,0)</f>
        <v>0</v>
      </c>
      <c r="J491" s="8" t="str">
        <f t="shared" si="44"/>
        <v/>
      </c>
      <c r="K491" s="5" t="str">
        <f t="shared" si="45"/>
        <v>excluded</v>
      </c>
      <c r="L491" s="5">
        <f t="shared" si="46"/>
        <v>0</v>
      </c>
      <c r="M491" s="5">
        <f t="shared" si="47"/>
        <v>0</v>
      </c>
    </row>
    <row r="492" spans="1:13">
      <c r="A492" s="5">
        <v>3058</v>
      </c>
      <c r="B492" s="5">
        <v>13</v>
      </c>
      <c r="C492" s="5" t="s">
        <v>63</v>
      </c>
      <c r="D492" s="5">
        <v>68</v>
      </c>
      <c r="E492" s="5">
        <v>0</v>
      </c>
      <c r="F492" s="8">
        <f t="shared" si="42"/>
        <v>0</v>
      </c>
      <c r="G492" s="5" t="str">
        <f>IF(COUNTIFS(Q3_SQL_Error_Concentration!$A:$A,A492,Q3_SQL_Error_Concentration!$E:$E,B492,Q3_SQL_Error_Concentration!$F:$F,C492)=0,"",SUMIFS(Q3_SQL_Error_Concentration!$I:$I,Q3_SQL_Error_Concentration!$A:$A,A492,Q3_SQL_Error_Concentration!$E:$E,B492,Q3_SQL_Error_Concentration!$F:$F,C492))</f>
        <v/>
      </c>
      <c r="H492" s="5" t="str">
        <f t="shared" si="43"/>
        <v/>
      </c>
      <c r="I492" s="5">
        <f>IF(D492&gt;=Q3_Validation!$C$2,1,0)</f>
        <v>0</v>
      </c>
      <c r="J492" s="8" t="str">
        <f t="shared" si="44"/>
        <v/>
      </c>
      <c r="K492" s="5" t="str">
        <f t="shared" si="45"/>
        <v>excluded</v>
      </c>
      <c r="L492" s="5">
        <f t="shared" si="46"/>
        <v>0</v>
      </c>
      <c r="M492" s="5">
        <f t="shared" si="47"/>
        <v>0</v>
      </c>
    </row>
    <row r="493" spans="1:13">
      <c r="A493" s="5">
        <v>3058</v>
      </c>
      <c r="B493" s="5">
        <v>13</v>
      </c>
      <c r="C493" s="5" t="s">
        <v>64</v>
      </c>
      <c r="D493" s="5">
        <v>6</v>
      </c>
      <c r="E493" s="5">
        <v>0</v>
      </c>
      <c r="F493" s="8">
        <f t="shared" si="42"/>
        <v>0</v>
      </c>
      <c r="G493" s="5" t="str">
        <f>IF(COUNTIFS(Q3_SQL_Error_Concentration!$A:$A,A493,Q3_SQL_Error_Concentration!$E:$E,B493,Q3_SQL_Error_Concentration!$F:$F,C493)=0,"",SUMIFS(Q3_SQL_Error_Concentration!$I:$I,Q3_SQL_Error_Concentration!$A:$A,A493,Q3_SQL_Error_Concentration!$E:$E,B493,Q3_SQL_Error_Concentration!$F:$F,C493))</f>
        <v/>
      </c>
      <c r="H493" s="5" t="str">
        <f t="shared" si="43"/>
        <v/>
      </c>
      <c r="I493" s="5">
        <f>IF(D493&gt;=Q3_Validation!$C$2,1,0)</f>
        <v>0</v>
      </c>
      <c r="J493" s="8" t="str">
        <f t="shared" si="44"/>
        <v/>
      </c>
      <c r="K493" s="5" t="str">
        <f t="shared" si="45"/>
        <v>excluded</v>
      </c>
      <c r="L493" s="5">
        <f t="shared" si="46"/>
        <v>0</v>
      </c>
      <c r="M493" s="5">
        <f t="shared" si="47"/>
        <v>0</v>
      </c>
    </row>
    <row r="494" spans="1:13">
      <c r="A494" s="5">
        <v>3058</v>
      </c>
      <c r="B494" s="5">
        <v>13</v>
      </c>
      <c r="C494" s="5" t="s">
        <v>62</v>
      </c>
      <c r="D494" s="5">
        <v>114</v>
      </c>
      <c r="E494" s="5">
        <v>0</v>
      </c>
      <c r="F494" s="8">
        <f t="shared" si="42"/>
        <v>0</v>
      </c>
      <c r="G494" s="5" t="str">
        <f>IF(COUNTIFS(Q3_SQL_Error_Concentration!$A:$A,A494,Q3_SQL_Error_Concentration!$E:$E,B494,Q3_SQL_Error_Concentration!$F:$F,C494)=0,"",SUMIFS(Q3_SQL_Error_Concentration!$I:$I,Q3_SQL_Error_Concentration!$A:$A,A494,Q3_SQL_Error_Concentration!$E:$E,B494,Q3_SQL_Error_Concentration!$F:$F,C494))</f>
        <v/>
      </c>
      <c r="H494" s="5" t="str">
        <f t="shared" si="43"/>
        <v/>
      </c>
      <c r="I494" s="5">
        <f>IF(D494&gt;=Q3_Validation!$C$2,1,0)</f>
        <v>0</v>
      </c>
      <c r="J494" s="8" t="str">
        <f t="shared" si="44"/>
        <v/>
      </c>
      <c r="K494" s="5" t="str">
        <f t="shared" si="45"/>
        <v>excluded</v>
      </c>
      <c r="L494" s="5">
        <f t="shared" si="46"/>
        <v>0</v>
      </c>
      <c r="M494" s="5">
        <f t="shared" si="47"/>
        <v>0</v>
      </c>
    </row>
    <row r="495" spans="1:13">
      <c r="A495" s="5">
        <v>3058</v>
      </c>
      <c r="B495" s="5">
        <v>14</v>
      </c>
      <c r="C495" s="5" t="s">
        <v>63</v>
      </c>
      <c r="D495" s="5">
        <v>95</v>
      </c>
      <c r="E495" s="5">
        <v>0</v>
      </c>
      <c r="F495" s="8">
        <f t="shared" si="42"/>
        <v>0</v>
      </c>
      <c r="G495" s="5" t="str">
        <f>IF(COUNTIFS(Q3_SQL_Error_Concentration!$A:$A,A495,Q3_SQL_Error_Concentration!$E:$E,B495,Q3_SQL_Error_Concentration!$F:$F,C495)=0,"",SUMIFS(Q3_SQL_Error_Concentration!$I:$I,Q3_SQL_Error_Concentration!$A:$A,A495,Q3_SQL_Error_Concentration!$E:$E,B495,Q3_SQL_Error_Concentration!$F:$F,C495))</f>
        <v/>
      </c>
      <c r="H495" s="5" t="str">
        <f t="shared" si="43"/>
        <v/>
      </c>
      <c r="I495" s="5">
        <f>IF(D495&gt;=Q3_Validation!$C$2,1,0)</f>
        <v>0</v>
      </c>
      <c r="J495" s="8" t="str">
        <f t="shared" si="44"/>
        <v/>
      </c>
      <c r="K495" s="5" t="str">
        <f t="shared" si="45"/>
        <v>excluded</v>
      </c>
      <c r="L495" s="5">
        <f t="shared" si="46"/>
        <v>0</v>
      </c>
      <c r="M495" s="5">
        <f t="shared" si="47"/>
        <v>0</v>
      </c>
    </row>
    <row r="496" spans="1:13">
      <c r="A496" s="5">
        <v>3058</v>
      </c>
      <c r="B496" s="5">
        <v>14</v>
      </c>
      <c r="C496" s="5" t="s">
        <v>64</v>
      </c>
      <c r="D496" s="5">
        <v>4</v>
      </c>
      <c r="E496" s="5">
        <v>0</v>
      </c>
      <c r="F496" s="8">
        <f t="shared" si="42"/>
        <v>0</v>
      </c>
      <c r="G496" s="5" t="str">
        <f>IF(COUNTIFS(Q3_SQL_Error_Concentration!$A:$A,A496,Q3_SQL_Error_Concentration!$E:$E,B496,Q3_SQL_Error_Concentration!$F:$F,C496)=0,"",SUMIFS(Q3_SQL_Error_Concentration!$I:$I,Q3_SQL_Error_Concentration!$A:$A,A496,Q3_SQL_Error_Concentration!$E:$E,B496,Q3_SQL_Error_Concentration!$F:$F,C496))</f>
        <v/>
      </c>
      <c r="H496" s="5" t="str">
        <f t="shared" si="43"/>
        <v/>
      </c>
      <c r="I496" s="5">
        <f>IF(D496&gt;=Q3_Validation!$C$2,1,0)</f>
        <v>0</v>
      </c>
      <c r="J496" s="8" t="str">
        <f t="shared" si="44"/>
        <v/>
      </c>
      <c r="K496" s="5" t="str">
        <f t="shared" si="45"/>
        <v>excluded</v>
      </c>
      <c r="L496" s="5">
        <f t="shared" si="46"/>
        <v>0</v>
      </c>
      <c r="M496" s="5">
        <f t="shared" si="47"/>
        <v>0</v>
      </c>
    </row>
    <row r="497" spans="1:13">
      <c r="A497" s="5">
        <v>3058</v>
      </c>
      <c r="B497" s="5">
        <v>14</v>
      </c>
      <c r="C497" s="5" t="s">
        <v>62</v>
      </c>
      <c r="D497" s="5">
        <v>95</v>
      </c>
      <c r="E497" s="5">
        <v>0</v>
      </c>
      <c r="F497" s="8">
        <f t="shared" si="42"/>
        <v>0</v>
      </c>
      <c r="G497" s="5" t="str">
        <f>IF(COUNTIFS(Q3_SQL_Error_Concentration!$A:$A,A497,Q3_SQL_Error_Concentration!$E:$E,B497,Q3_SQL_Error_Concentration!$F:$F,C497)=0,"",SUMIFS(Q3_SQL_Error_Concentration!$I:$I,Q3_SQL_Error_Concentration!$A:$A,A497,Q3_SQL_Error_Concentration!$E:$E,B497,Q3_SQL_Error_Concentration!$F:$F,C497))</f>
        <v/>
      </c>
      <c r="H497" s="5" t="str">
        <f t="shared" si="43"/>
        <v/>
      </c>
      <c r="I497" s="5">
        <f>IF(D497&gt;=Q3_Validation!$C$2,1,0)</f>
        <v>0</v>
      </c>
      <c r="J497" s="8" t="str">
        <f t="shared" si="44"/>
        <v/>
      </c>
      <c r="K497" s="5" t="str">
        <f t="shared" si="45"/>
        <v>excluded</v>
      </c>
      <c r="L497" s="5">
        <f t="shared" si="46"/>
        <v>0</v>
      </c>
      <c r="M497" s="5">
        <f t="shared" si="47"/>
        <v>0</v>
      </c>
    </row>
    <row r="498" spans="1:13">
      <c r="A498" s="5">
        <v>3058</v>
      </c>
      <c r="B498" s="5">
        <v>15</v>
      </c>
      <c r="C498" s="5" t="s">
        <v>63</v>
      </c>
      <c r="D498" s="5">
        <v>85</v>
      </c>
      <c r="E498" s="5">
        <v>0</v>
      </c>
      <c r="F498" s="8">
        <f t="shared" si="42"/>
        <v>0</v>
      </c>
      <c r="G498" s="5" t="str">
        <f>IF(COUNTIFS(Q3_SQL_Error_Concentration!$A:$A,A498,Q3_SQL_Error_Concentration!$E:$E,B498,Q3_SQL_Error_Concentration!$F:$F,C498)=0,"",SUMIFS(Q3_SQL_Error_Concentration!$I:$I,Q3_SQL_Error_Concentration!$A:$A,A498,Q3_SQL_Error_Concentration!$E:$E,B498,Q3_SQL_Error_Concentration!$F:$F,C498))</f>
        <v/>
      </c>
      <c r="H498" s="5" t="str">
        <f t="shared" si="43"/>
        <v/>
      </c>
      <c r="I498" s="5">
        <f>IF(D498&gt;=Q3_Validation!$C$2,1,0)</f>
        <v>0</v>
      </c>
      <c r="J498" s="8" t="str">
        <f t="shared" si="44"/>
        <v/>
      </c>
      <c r="K498" s="5" t="str">
        <f t="shared" si="45"/>
        <v>excluded</v>
      </c>
      <c r="L498" s="5">
        <f t="shared" si="46"/>
        <v>0</v>
      </c>
      <c r="M498" s="5">
        <f t="shared" si="47"/>
        <v>0</v>
      </c>
    </row>
    <row r="499" spans="1:13">
      <c r="A499" s="5">
        <v>3058</v>
      </c>
      <c r="B499" s="5">
        <v>15</v>
      </c>
      <c r="C499" s="5" t="s">
        <v>64</v>
      </c>
      <c r="D499" s="5">
        <v>1</v>
      </c>
      <c r="E499" s="5">
        <v>0</v>
      </c>
      <c r="F499" s="8">
        <f t="shared" si="42"/>
        <v>0</v>
      </c>
      <c r="G499" s="5" t="str">
        <f>IF(COUNTIFS(Q3_SQL_Error_Concentration!$A:$A,A499,Q3_SQL_Error_Concentration!$E:$E,B499,Q3_SQL_Error_Concentration!$F:$F,C499)=0,"",SUMIFS(Q3_SQL_Error_Concentration!$I:$I,Q3_SQL_Error_Concentration!$A:$A,A499,Q3_SQL_Error_Concentration!$E:$E,B499,Q3_SQL_Error_Concentration!$F:$F,C499))</f>
        <v/>
      </c>
      <c r="H499" s="5" t="str">
        <f t="shared" si="43"/>
        <v/>
      </c>
      <c r="I499" s="5">
        <f>IF(D499&gt;=Q3_Validation!$C$2,1,0)</f>
        <v>0</v>
      </c>
      <c r="J499" s="8" t="str">
        <f t="shared" si="44"/>
        <v/>
      </c>
      <c r="K499" s="5" t="str">
        <f t="shared" si="45"/>
        <v>excluded</v>
      </c>
      <c r="L499" s="5">
        <f t="shared" si="46"/>
        <v>0</v>
      </c>
      <c r="M499" s="5">
        <f t="shared" si="47"/>
        <v>0</v>
      </c>
    </row>
    <row r="500" spans="1:13">
      <c r="A500" s="5">
        <v>3058</v>
      </c>
      <c r="B500" s="5">
        <v>15</v>
      </c>
      <c r="C500" s="5" t="s">
        <v>62</v>
      </c>
      <c r="D500" s="5">
        <v>136</v>
      </c>
      <c r="E500" s="5">
        <v>1</v>
      </c>
      <c r="F500" s="8">
        <f t="shared" si="42"/>
        <v>0.73529411764705888</v>
      </c>
      <c r="G500" s="5" t="str">
        <f>IF(COUNTIFS(Q3_SQL_Error_Concentration!$A:$A,A500,Q3_SQL_Error_Concentration!$E:$E,B500,Q3_SQL_Error_Concentration!$F:$F,C500)=0,"",SUMIFS(Q3_SQL_Error_Concentration!$I:$I,Q3_SQL_Error_Concentration!$A:$A,A500,Q3_SQL_Error_Concentration!$E:$E,B500,Q3_SQL_Error_Concentration!$F:$F,C500))</f>
        <v/>
      </c>
      <c r="H500" s="5" t="str">
        <f t="shared" si="43"/>
        <v/>
      </c>
      <c r="I500" s="5">
        <f>IF(D500&gt;=Q3_Validation!$C$2,1,0)</f>
        <v>0</v>
      </c>
      <c r="J500" s="8" t="str">
        <f t="shared" si="44"/>
        <v/>
      </c>
      <c r="K500" s="5" t="str">
        <f t="shared" si="45"/>
        <v>excluded</v>
      </c>
      <c r="L500" s="5">
        <f t="shared" si="46"/>
        <v>0</v>
      </c>
      <c r="M500" s="5">
        <f t="shared" si="47"/>
        <v>0</v>
      </c>
    </row>
    <row r="501" spans="1:13">
      <c r="A501" s="5">
        <v>3058</v>
      </c>
      <c r="B501" s="5">
        <v>16</v>
      </c>
      <c r="C501" s="5" t="s">
        <v>63</v>
      </c>
      <c r="D501" s="5">
        <v>66</v>
      </c>
      <c r="E501" s="5">
        <v>0</v>
      </c>
      <c r="F501" s="8">
        <f t="shared" si="42"/>
        <v>0</v>
      </c>
      <c r="G501" s="5" t="str">
        <f>IF(COUNTIFS(Q3_SQL_Error_Concentration!$A:$A,A501,Q3_SQL_Error_Concentration!$E:$E,B501,Q3_SQL_Error_Concentration!$F:$F,C501)=0,"",SUMIFS(Q3_SQL_Error_Concentration!$I:$I,Q3_SQL_Error_Concentration!$A:$A,A501,Q3_SQL_Error_Concentration!$E:$E,B501,Q3_SQL_Error_Concentration!$F:$F,C501))</f>
        <v/>
      </c>
      <c r="H501" s="5" t="str">
        <f t="shared" si="43"/>
        <v/>
      </c>
      <c r="I501" s="5">
        <f>IF(D501&gt;=Q3_Validation!$C$2,1,0)</f>
        <v>0</v>
      </c>
      <c r="J501" s="8" t="str">
        <f t="shared" si="44"/>
        <v/>
      </c>
      <c r="K501" s="5" t="str">
        <f t="shared" si="45"/>
        <v>excluded</v>
      </c>
      <c r="L501" s="5">
        <f t="shared" si="46"/>
        <v>0</v>
      </c>
      <c r="M501" s="5">
        <f t="shared" si="47"/>
        <v>0</v>
      </c>
    </row>
    <row r="502" spans="1:13">
      <c r="A502" s="5">
        <v>3058</v>
      </c>
      <c r="B502" s="5">
        <v>16</v>
      </c>
      <c r="C502" s="5" t="s">
        <v>64</v>
      </c>
      <c r="D502" s="5">
        <v>1</v>
      </c>
      <c r="E502" s="5">
        <v>0</v>
      </c>
      <c r="F502" s="8">
        <f t="shared" si="42"/>
        <v>0</v>
      </c>
      <c r="G502" s="5" t="str">
        <f>IF(COUNTIFS(Q3_SQL_Error_Concentration!$A:$A,A502,Q3_SQL_Error_Concentration!$E:$E,B502,Q3_SQL_Error_Concentration!$F:$F,C502)=0,"",SUMIFS(Q3_SQL_Error_Concentration!$I:$I,Q3_SQL_Error_Concentration!$A:$A,A502,Q3_SQL_Error_Concentration!$E:$E,B502,Q3_SQL_Error_Concentration!$F:$F,C502))</f>
        <v/>
      </c>
      <c r="H502" s="5" t="str">
        <f t="shared" si="43"/>
        <v/>
      </c>
      <c r="I502" s="5">
        <f>IF(D502&gt;=Q3_Validation!$C$2,1,0)</f>
        <v>0</v>
      </c>
      <c r="J502" s="8" t="str">
        <f t="shared" si="44"/>
        <v/>
      </c>
      <c r="K502" s="5" t="str">
        <f t="shared" si="45"/>
        <v>excluded</v>
      </c>
      <c r="L502" s="5">
        <f t="shared" si="46"/>
        <v>0</v>
      </c>
      <c r="M502" s="5">
        <f t="shared" si="47"/>
        <v>0</v>
      </c>
    </row>
    <row r="503" spans="1:13">
      <c r="A503" s="5">
        <v>3058</v>
      </c>
      <c r="B503" s="5">
        <v>16</v>
      </c>
      <c r="C503" s="5" t="s">
        <v>62</v>
      </c>
      <c r="D503" s="5">
        <v>127</v>
      </c>
      <c r="E503" s="5">
        <v>0</v>
      </c>
      <c r="F503" s="8">
        <f t="shared" si="42"/>
        <v>0</v>
      </c>
      <c r="G503" s="5" t="str">
        <f>IF(COUNTIFS(Q3_SQL_Error_Concentration!$A:$A,A503,Q3_SQL_Error_Concentration!$E:$E,B503,Q3_SQL_Error_Concentration!$F:$F,C503)=0,"",SUMIFS(Q3_SQL_Error_Concentration!$I:$I,Q3_SQL_Error_Concentration!$A:$A,A503,Q3_SQL_Error_Concentration!$E:$E,B503,Q3_SQL_Error_Concentration!$F:$F,C503))</f>
        <v/>
      </c>
      <c r="H503" s="5" t="str">
        <f t="shared" si="43"/>
        <v/>
      </c>
      <c r="I503" s="5">
        <f>IF(D503&gt;=Q3_Validation!$C$2,1,0)</f>
        <v>0</v>
      </c>
      <c r="J503" s="8" t="str">
        <f t="shared" si="44"/>
        <v/>
      </c>
      <c r="K503" s="5" t="str">
        <f t="shared" si="45"/>
        <v>excluded</v>
      </c>
      <c r="L503" s="5">
        <f t="shared" si="46"/>
        <v>0</v>
      </c>
      <c r="M503" s="5">
        <f t="shared" si="47"/>
        <v>0</v>
      </c>
    </row>
    <row r="504" spans="1:13">
      <c r="A504" s="5">
        <v>3058</v>
      </c>
      <c r="B504" s="5">
        <v>17</v>
      </c>
      <c r="C504" s="5" t="s">
        <v>63</v>
      </c>
      <c r="D504" s="5">
        <v>51</v>
      </c>
      <c r="E504" s="5">
        <v>2</v>
      </c>
      <c r="F504" s="8">
        <f t="shared" si="42"/>
        <v>3.9215686274509802</v>
      </c>
      <c r="G504" s="5" t="str">
        <f>IF(COUNTIFS(Q3_SQL_Error_Concentration!$A:$A,A504,Q3_SQL_Error_Concentration!$E:$E,B504,Q3_SQL_Error_Concentration!$F:$F,C504)=0,"",SUMIFS(Q3_SQL_Error_Concentration!$I:$I,Q3_SQL_Error_Concentration!$A:$A,A504,Q3_SQL_Error_Concentration!$E:$E,B504,Q3_SQL_Error_Concentration!$F:$F,C504))</f>
        <v/>
      </c>
      <c r="H504" s="5" t="str">
        <f t="shared" si="43"/>
        <v/>
      </c>
      <c r="I504" s="5">
        <f>IF(D504&gt;=Q3_Validation!$C$2,1,0)</f>
        <v>0</v>
      </c>
      <c r="J504" s="8" t="str">
        <f t="shared" si="44"/>
        <v/>
      </c>
      <c r="K504" s="5" t="str">
        <f t="shared" si="45"/>
        <v>excluded</v>
      </c>
      <c r="L504" s="5">
        <f t="shared" si="46"/>
        <v>0</v>
      </c>
      <c r="M504" s="5">
        <f t="shared" si="47"/>
        <v>0</v>
      </c>
    </row>
    <row r="505" spans="1:13">
      <c r="A505" s="5">
        <v>3058</v>
      </c>
      <c r="B505" s="5">
        <v>17</v>
      </c>
      <c r="C505" s="5" t="s">
        <v>62</v>
      </c>
      <c r="D505" s="5">
        <v>96</v>
      </c>
      <c r="E505" s="5">
        <v>0</v>
      </c>
      <c r="F505" s="8">
        <f t="shared" si="42"/>
        <v>0</v>
      </c>
      <c r="G505" s="5" t="str">
        <f>IF(COUNTIFS(Q3_SQL_Error_Concentration!$A:$A,A505,Q3_SQL_Error_Concentration!$E:$E,B505,Q3_SQL_Error_Concentration!$F:$F,C505)=0,"",SUMIFS(Q3_SQL_Error_Concentration!$I:$I,Q3_SQL_Error_Concentration!$A:$A,A505,Q3_SQL_Error_Concentration!$E:$E,B505,Q3_SQL_Error_Concentration!$F:$F,C505))</f>
        <v/>
      </c>
      <c r="H505" s="5" t="str">
        <f t="shared" si="43"/>
        <v/>
      </c>
      <c r="I505" s="5">
        <f>IF(D505&gt;=Q3_Validation!$C$2,1,0)</f>
        <v>0</v>
      </c>
      <c r="J505" s="8" t="str">
        <f t="shared" si="44"/>
        <v/>
      </c>
      <c r="K505" s="5" t="str">
        <f t="shared" si="45"/>
        <v>excluded</v>
      </c>
      <c r="L505" s="5">
        <f t="shared" si="46"/>
        <v>0</v>
      </c>
      <c r="M505" s="5">
        <f t="shared" si="47"/>
        <v>0</v>
      </c>
    </row>
    <row r="506" spans="1:13">
      <c r="A506" s="5">
        <v>3058</v>
      </c>
      <c r="B506" s="5">
        <v>18</v>
      </c>
      <c r="C506" s="5" t="s">
        <v>63</v>
      </c>
      <c r="D506" s="5">
        <v>53</v>
      </c>
      <c r="E506" s="5">
        <v>1</v>
      </c>
      <c r="F506" s="8">
        <f t="shared" si="42"/>
        <v>1.8867924528301887</v>
      </c>
      <c r="G506" s="5" t="str">
        <f>IF(COUNTIFS(Q3_SQL_Error_Concentration!$A:$A,A506,Q3_SQL_Error_Concentration!$E:$E,B506,Q3_SQL_Error_Concentration!$F:$F,C506)=0,"",SUMIFS(Q3_SQL_Error_Concentration!$I:$I,Q3_SQL_Error_Concentration!$A:$A,A506,Q3_SQL_Error_Concentration!$E:$E,B506,Q3_SQL_Error_Concentration!$F:$F,C506))</f>
        <v/>
      </c>
      <c r="H506" s="5" t="str">
        <f t="shared" si="43"/>
        <v/>
      </c>
      <c r="I506" s="5">
        <f>IF(D506&gt;=Q3_Validation!$C$2,1,0)</f>
        <v>0</v>
      </c>
      <c r="J506" s="8" t="str">
        <f t="shared" si="44"/>
        <v/>
      </c>
      <c r="K506" s="5" t="str">
        <f t="shared" si="45"/>
        <v>excluded</v>
      </c>
      <c r="L506" s="5">
        <f t="shared" si="46"/>
        <v>0</v>
      </c>
      <c r="M506" s="5">
        <f t="shared" si="47"/>
        <v>0</v>
      </c>
    </row>
    <row r="507" spans="1:13">
      <c r="A507" s="5">
        <v>3058</v>
      </c>
      <c r="B507" s="5">
        <v>18</v>
      </c>
      <c r="C507" s="5" t="s">
        <v>62</v>
      </c>
      <c r="D507" s="5">
        <v>91</v>
      </c>
      <c r="E507" s="5">
        <v>0</v>
      </c>
      <c r="F507" s="8">
        <f t="shared" si="42"/>
        <v>0</v>
      </c>
      <c r="G507" s="5" t="str">
        <f>IF(COUNTIFS(Q3_SQL_Error_Concentration!$A:$A,A507,Q3_SQL_Error_Concentration!$E:$E,B507,Q3_SQL_Error_Concentration!$F:$F,C507)=0,"",SUMIFS(Q3_SQL_Error_Concentration!$I:$I,Q3_SQL_Error_Concentration!$A:$A,A507,Q3_SQL_Error_Concentration!$E:$E,B507,Q3_SQL_Error_Concentration!$F:$F,C507))</f>
        <v/>
      </c>
      <c r="H507" s="5" t="str">
        <f t="shared" si="43"/>
        <v/>
      </c>
      <c r="I507" s="5">
        <f>IF(D507&gt;=Q3_Validation!$C$2,1,0)</f>
        <v>0</v>
      </c>
      <c r="J507" s="8" t="str">
        <f t="shared" si="44"/>
        <v/>
      </c>
      <c r="K507" s="5" t="str">
        <f t="shared" si="45"/>
        <v>excluded</v>
      </c>
      <c r="L507" s="5">
        <f t="shared" si="46"/>
        <v>0</v>
      </c>
      <c r="M507" s="5">
        <f t="shared" si="47"/>
        <v>0</v>
      </c>
    </row>
    <row r="508" spans="1:13">
      <c r="A508" s="5">
        <v>3058</v>
      </c>
      <c r="B508" s="5">
        <v>19</v>
      </c>
      <c r="C508" s="5" t="s">
        <v>63</v>
      </c>
      <c r="D508" s="5">
        <v>54</v>
      </c>
      <c r="E508" s="5">
        <v>0</v>
      </c>
      <c r="F508" s="8">
        <f t="shared" si="42"/>
        <v>0</v>
      </c>
      <c r="G508" s="5" t="str">
        <f>IF(COUNTIFS(Q3_SQL_Error_Concentration!$A:$A,A508,Q3_SQL_Error_Concentration!$E:$E,B508,Q3_SQL_Error_Concentration!$F:$F,C508)=0,"",SUMIFS(Q3_SQL_Error_Concentration!$I:$I,Q3_SQL_Error_Concentration!$A:$A,A508,Q3_SQL_Error_Concentration!$E:$E,B508,Q3_SQL_Error_Concentration!$F:$F,C508))</f>
        <v/>
      </c>
      <c r="H508" s="5" t="str">
        <f t="shared" si="43"/>
        <v/>
      </c>
      <c r="I508" s="5">
        <f>IF(D508&gt;=Q3_Validation!$C$2,1,0)</f>
        <v>0</v>
      </c>
      <c r="J508" s="8" t="str">
        <f t="shared" si="44"/>
        <v/>
      </c>
      <c r="K508" s="5" t="str">
        <f t="shared" si="45"/>
        <v>excluded</v>
      </c>
      <c r="L508" s="5">
        <f t="shared" si="46"/>
        <v>0</v>
      </c>
      <c r="M508" s="5">
        <f t="shared" si="47"/>
        <v>0</v>
      </c>
    </row>
    <row r="509" spans="1:13">
      <c r="A509" s="5">
        <v>3058</v>
      </c>
      <c r="B509" s="5">
        <v>19</v>
      </c>
      <c r="C509" s="5" t="s">
        <v>64</v>
      </c>
      <c r="D509" s="5">
        <v>1</v>
      </c>
      <c r="E509" s="5">
        <v>1</v>
      </c>
      <c r="F509" s="8">
        <f t="shared" si="42"/>
        <v>100</v>
      </c>
      <c r="G509" s="5" t="str">
        <f>IF(COUNTIFS(Q3_SQL_Error_Concentration!$A:$A,A509,Q3_SQL_Error_Concentration!$E:$E,B509,Q3_SQL_Error_Concentration!$F:$F,C509)=0,"",SUMIFS(Q3_SQL_Error_Concentration!$I:$I,Q3_SQL_Error_Concentration!$A:$A,A509,Q3_SQL_Error_Concentration!$E:$E,B509,Q3_SQL_Error_Concentration!$F:$F,C509))</f>
        <v/>
      </c>
      <c r="H509" s="5" t="str">
        <f t="shared" si="43"/>
        <v/>
      </c>
      <c r="I509" s="5">
        <f>IF(D509&gt;=Q3_Validation!$C$2,1,0)</f>
        <v>0</v>
      </c>
      <c r="J509" s="8" t="str">
        <f t="shared" si="44"/>
        <v/>
      </c>
      <c r="K509" s="5" t="str">
        <f t="shared" si="45"/>
        <v>excluded</v>
      </c>
      <c r="L509" s="5">
        <f t="shared" si="46"/>
        <v>0</v>
      </c>
      <c r="M509" s="5">
        <f t="shared" si="47"/>
        <v>0</v>
      </c>
    </row>
    <row r="510" spans="1:13">
      <c r="A510" s="5">
        <v>3058</v>
      </c>
      <c r="B510" s="5">
        <v>19</v>
      </c>
      <c r="C510" s="5" t="s">
        <v>62</v>
      </c>
      <c r="D510" s="5">
        <v>113</v>
      </c>
      <c r="E510" s="5">
        <v>0</v>
      </c>
      <c r="F510" s="8">
        <f t="shared" si="42"/>
        <v>0</v>
      </c>
      <c r="G510" s="5" t="str">
        <f>IF(COUNTIFS(Q3_SQL_Error_Concentration!$A:$A,A510,Q3_SQL_Error_Concentration!$E:$E,B510,Q3_SQL_Error_Concentration!$F:$F,C510)=0,"",SUMIFS(Q3_SQL_Error_Concentration!$I:$I,Q3_SQL_Error_Concentration!$A:$A,A510,Q3_SQL_Error_Concentration!$E:$E,B510,Q3_SQL_Error_Concentration!$F:$F,C510))</f>
        <v/>
      </c>
      <c r="H510" s="5" t="str">
        <f t="shared" si="43"/>
        <v/>
      </c>
      <c r="I510" s="5">
        <f>IF(D510&gt;=Q3_Validation!$C$2,1,0)</f>
        <v>0</v>
      </c>
      <c r="J510" s="8" t="str">
        <f t="shared" si="44"/>
        <v/>
      </c>
      <c r="K510" s="5" t="str">
        <f t="shared" si="45"/>
        <v>excluded</v>
      </c>
      <c r="L510" s="5">
        <f t="shared" si="46"/>
        <v>0</v>
      </c>
      <c r="M510" s="5">
        <f t="shared" si="47"/>
        <v>0</v>
      </c>
    </row>
    <row r="511" spans="1:13">
      <c r="A511" s="5">
        <v>3058</v>
      </c>
      <c r="B511" s="5">
        <v>20</v>
      </c>
      <c r="C511" s="5" t="s">
        <v>63</v>
      </c>
      <c r="D511" s="5">
        <v>49</v>
      </c>
      <c r="E511" s="5">
        <v>0</v>
      </c>
      <c r="F511" s="8">
        <f t="shared" si="42"/>
        <v>0</v>
      </c>
      <c r="G511" s="5" t="str">
        <f>IF(COUNTIFS(Q3_SQL_Error_Concentration!$A:$A,A511,Q3_SQL_Error_Concentration!$E:$E,B511,Q3_SQL_Error_Concentration!$F:$F,C511)=0,"",SUMIFS(Q3_SQL_Error_Concentration!$I:$I,Q3_SQL_Error_Concentration!$A:$A,A511,Q3_SQL_Error_Concentration!$E:$E,B511,Q3_SQL_Error_Concentration!$F:$F,C511))</f>
        <v/>
      </c>
      <c r="H511" s="5" t="str">
        <f t="shared" si="43"/>
        <v/>
      </c>
      <c r="I511" s="5">
        <f>IF(D511&gt;=Q3_Validation!$C$2,1,0)</f>
        <v>0</v>
      </c>
      <c r="J511" s="8" t="str">
        <f t="shared" si="44"/>
        <v/>
      </c>
      <c r="K511" s="5" t="str">
        <f t="shared" si="45"/>
        <v>excluded</v>
      </c>
      <c r="L511" s="5">
        <f t="shared" si="46"/>
        <v>0</v>
      </c>
      <c r="M511" s="5">
        <f t="shared" si="47"/>
        <v>0</v>
      </c>
    </row>
    <row r="512" spans="1:13">
      <c r="A512" s="5">
        <v>3058</v>
      </c>
      <c r="B512" s="5">
        <v>20</v>
      </c>
      <c r="C512" s="5" t="s">
        <v>62</v>
      </c>
      <c r="D512" s="5">
        <v>74</v>
      </c>
      <c r="E512" s="5">
        <v>1</v>
      </c>
      <c r="F512" s="8">
        <f t="shared" si="42"/>
        <v>1.3513513513513513</v>
      </c>
      <c r="G512" s="5" t="str">
        <f>IF(COUNTIFS(Q3_SQL_Error_Concentration!$A:$A,A512,Q3_SQL_Error_Concentration!$E:$E,B512,Q3_SQL_Error_Concentration!$F:$F,C512)=0,"",SUMIFS(Q3_SQL_Error_Concentration!$I:$I,Q3_SQL_Error_Concentration!$A:$A,A512,Q3_SQL_Error_Concentration!$E:$E,B512,Q3_SQL_Error_Concentration!$F:$F,C512))</f>
        <v/>
      </c>
      <c r="H512" s="5" t="str">
        <f t="shared" si="43"/>
        <v/>
      </c>
      <c r="I512" s="5">
        <f>IF(D512&gt;=Q3_Validation!$C$2,1,0)</f>
        <v>0</v>
      </c>
      <c r="J512" s="8" t="str">
        <f t="shared" si="44"/>
        <v/>
      </c>
      <c r="K512" s="5" t="str">
        <f t="shared" si="45"/>
        <v>excluded</v>
      </c>
      <c r="L512" s="5">
        <f t="shared" si="46"/>
        <v>0</v>
      </c>
      <c r="M512" s="5">
        <f t="shared" si="47"/>
        <v>0</v>
      </c>
    </row>
    <row r="513" spans="1:13">
      <c r="A513" s="5">
        <v>3058</v>
      </c>
      <c r="B513" s="5">
        <v>21</v>
      </c>
      <c r="C513" s="5" t="s">
        <v>63</v>
      </c>
      <c r="D513" s="5">
        <v>57</v>
      </c>
      <c r="E513" s="5">
        <v>0</v>
      </c>
      <c r="F513" s="8">
        <f t="shared" si="42"/>
        <v>0</v>
      </c>
      <c r="G513" s="5" t="str">
        <f>IF(COUNTIFS(Q3_SQL_Error_Concentration!$A:$A,A513,Q3_SQL_Error_Concentration!$E:$E,B513,Q3_SQL_Error_Concentration!$F:$F,C513)=0,"",SUMIFS(Q3_SQL_Error_Concentration!$I:$I,Q3_SQL_Error_Concentration!$A:$A,A513,Q3_SQL_Error_Concentration!$E:$E,B513,Q3_SQL_Error_Concentration!$F:$F,C513))</f>
        <v/>
      </c>
      <c r="H513" s="5" t="str">
        <f t="shared" si="43"/>
        <v/>
      </c>
      <c r="I513" s="5">
        <f>IF(D513&gt;=Q3_Validation!$C$2,1,0)</f>
        <v>0</v>
      </c>
      <c r="J513" s="8" t="str">
        <f t="shared" si="44"/>
        <v/>
      </c>
      <c r="K513" s="5" t="str">
        <f t="shared" si="45"/>
        <v>excluded</v>
      </c>
      <c r="L513" s="5">
        <f t="shared" si="46"/>
        <v>0</v>
      </c>
      <c r="M513" s="5">
        <f t="shared" si="47"/>
        <v>0</v>
      </c>
    </row>
    <row r="514" spans="1:13">
      <c r="A514" s="5">
        <v>3058</v>
      </c>
      <c r="B514" s="5">
        <v>21</v>
      </c>
      <c r="C514" s="5" t="s">
        <v>64</v>
      </c>
      <c r="D514" s="5">
        <v>1</v>
      </c>
      <c r="E514" s="5">
        <v>0</v>
      </c>
      <c r="F514" s="8">
        <f t="shared" ref="F514:F577" si="48">100*E514/D514</f>
        <v>0</v>
      </c>
      <c r="G514" s="5" t="str">
        <f>IF(COUNTIFS(Q3_SQL_Error_Concentration!$A:$A,A514,Q3_SQL_Error_Concentration!$E:$E,B514,Q3_SQL_Error_Concentration!$F:$F,C514)=0,"",SUMIFS(Q3_SQL_Error_Concentration!$I:$I,Q3_SQL_Error_Concentration!$A:$A,A514,Q3_SQL_Error_Concentration!$E:$E,B514,Q3_SQL_Error_Concentration!$F:$F,C514))</f>
        <v/>
      </c>
      <c r="H514" s="5" t="str">
        <f t="shared" ref="H514:H577" si="49">IF(G514="","",IF(ABS(F514-G514)&lt;=0.0002,"PASS","FAIL"))</f>
        <v/>
      </c>
      <c r="I514" s="5">
        <f>IF(D514&gt;=Q3_Validation!$C$2,1,0)</f>
        <v>0</v>
      </c>
      <c r="J514" s="8" t="str">
        <f t="shared" ref="J514:J577" si="50">IF(I514=1,F514,"")</f>
        <v/>
      </c>
      <c r="K514" s="5" t="str">
        <f t="shared" ref="K514:K577" si="51">IF(D514&lt;601,"excluded",IF(J514&gt;3.628192,"outlier",IF(J514&gt;=2.11093,"high-error","normal")))</f>
        <v>excluded</v>
      </c>
      <c r="L514" s="5">
        <f t="shared" ref="L514:L577" si="52">COUNTIFS(A:A,A514,K:K,"high-error")+COUNTIFS(A:A,A514,K:K,"outlier")</f>
        <v>0</v>
      </c>
      <c r="M514" s="5">
        <f t="shared" ref="M514:M577" si="53">IF(AND(L514&gt;=2,OR(K514="high-error",K514="outlier")),1,0)</f>
        <v>0</v>
      </c>
    </row>
    <row r="515" spans="1:13">
      <c r="A515" s="5">
        <v>3058</v>
      </c>
      <c r="B515" s="5">
        <v>21</v>
      </c>
      <c r="C515" s="5" t="s">
        <v>62</v>
      </c>
      <c r="D515" s="5">
        <v>95</v>
      </c>
      <c r="E515" s="5">
        <v>1</v>
      </c>
      <c r="F515" s="8">
        <f t="shared" si="48"/>
        <v>1.0526315789473684</v>
      </c>
      <c r="G515" s="5" t="str">
        <f>IF(COUNTIFS(Q3_SQL_Error_Concentration!$A:$A,A515,Q3_SQL_Error_Concentration!$E:$E,B515,Q3_SQL_Error_Concentration!$F:$F,C515)=0,"",SUMIFS(Q3_SQL_Error_Concentration!$I:$I,Q3_SQL_Error_Concentration!$A:$A,A515,Q3_SQL_Error_Concentration!$E:$E,B515,Q3_SQL_Error_Concentration!$F:$F,C515))</f>
        <v/>
      </c>
      <c r="H515" s="5" t="str">
        <f t="shared" si="49"/>
        <v/>
      </c>
      <c r="I515" s="5">
        <f>IF(D515&gt;=Q3_Validation!$C$2,1,0)</f>
        <v>0</v>
      </c>
      <c r="J515" s="8" t="str">
        <f t="shared" si="50"/>
        <v/>
      </c>
      <c r="K515" s="5" t="str">
        <f t="shared" si="51"/>
        <v>excluded</v>
      </c>
      <c r="L515" s="5">
        <f t="shared" si="52"/>
        <v>0</v>
      </c>
      <c r="M515" s="5">
        <f t="shared" si="53"/>
        <v>0</v>
      </c>
    </row>
    <row r="516" spans="1:13">
      <c r="A516" s="5">
        <v>3058</v>
      </c>
      <c r="B516" s="5">
        <v>22</v>
      </c>
      <c r="C516" s="5" t="s">
        <v>63</v>
      </c>
      <c r="D516" s="5">
        <v>47</v>
      </c>
      <c r="E516" s="5">
        <v>0</v>
      </c>
      <c r="F516" s="8">
        <f t="shared" si="48"/>
        <v>0</v>
      </c>
      <c r="G516" s="5" t="str">
        <f>IF(COUNTIFS(Q3_SQL_Error_Concentration!$A:$A,A516,Q3_SQL_Error_Concentration!$E:$E,B516,Q3_SQL_Error_Concentration!$F:$F,C516)=0,"",SUMIFS(Q3_SQL_Error_Concentration!$I:$I,Q3_SQL_Error_Concentration!$A:$A,A516,Q3_SQL_Error_Concentration!$E:$E,B516,Q3_SQL_Error_Concentration!$F:$F,C516))</f>
        <v/>
      </c>
      <c r="H516" s="5" t="str">
        <f t="shared" si="49"/>
        <v/>
      </c>
      <c r="I516" s="5">
        <f>IF(D516&gt;=Q3_Validation!$C$2,1,0)</f>
        <v>0</v>
      </c>
      <c r="J516" s="8" t="str">
        <f t="shared" si="50"/>
        <v/>
      </c>
      <c r="K516" s="5" t="str">
        <f t="shared" si="51"/>
        <v>excluded</v>
      </c>
      <c r="L516" s="5">
        <f t="shared" si="52"/>
        <v>0</v>
      </c>
      <c r="M516" s="5">
        <f t="shared" si="53"/>
        <v>0</v>
      </c>
    </row>
    <row r="517" spans="1:13">
      <c r="A517" s="5">
        <v>3058</v>
      </c>
      <c r="B517" s="5">
        <v>22</v>
      </c>
      <c r="C517" s="5" t="s">
        <v>62</v>
      </c>
      <c r="D517" s="5">
        <v>101</v>
      </c>
      <c r="E517" s="5">
        <v>1</v>
      </c>
      <c r="F517" s="8">
        <f t="shared" si="48"/>
        <v>0.99009900990099009</v>
      </c>
      <c r="G517" s="5" t="str">
        <f>IF(COUNTIFS(Q3_SQL_Error_Concentration!$A:$A,A517,Q3_SQL_Error_Concentration!$E:$E,B517,Q3_SQL_Error_Concentration!$F:$F,C517)=0,"",SUMIFS(Q3_SQL_Error_Concentration!$I:$I,Q3_SQL_Error_Concentration!$A:$A,A517,Q3_SQL_Error_Concentration!$E:$E,B517,Q3_SQL_Error_Concentration!$F:$F,C517))</f>
        <v/>
      </c>
      <c r="H517" s="5" t="str">
        <f t="shared" si="49"/>
        <v/>
      </c>
      <c r="I517" s="5">
        <f>IF(D517&gt;=Q3_Validation!$C$2,1,0)</f>
        <v>0</v>
      </c>
      <c r="J517" s="8" t="str">
        <f t="shared" si="50"/>
        <v/>
      </c>
      <c r="K517" s="5" t="str">
        <f t="shared" si="51"/>
        <v>excluded</v>
      </c>
      <c r="L517" s="5">
        <f t="shared" si="52"/>
        <v>0</v>
      </c>
      <c r="M517" s="5">
        <f t="shared" si="53"/>
        <v>0</v>
      </c>
    </row>
    <row r="518" spans="1:13">
      <c r="A518" s="5">
        <v>3058</v>
      </c>
      <c r="B518" s="5">
        <v>23</v>
      </c>
      <c r="C518" s="5" t="s">
        <v>63</v>
      </c>
      <c r="D518" s="5">
        <v>9</v>
      </c>
      <c r="E518" s="5">
        <v>0</v>
      </c>
      <c r="F518" s="8">
        <f t="shared" si="48"/>
        <v>0</v>
      </c>
      <c r="G518" s="5" t="str">
        <f>IF(COUNTIFS(Q3_SQL_Error_Concentration!$A:$A,A518,Q3_SQL_Error_Concentration!$E:$E,B518,Q3_SQL_Error_Concentration!$F:$F,C518)=0,"",SUMIFS(Q3_SQL_Error_Concentration!$I:$I,Q3_SQL_Error_Concentration!$A:$A,A518,Q3_SQL_Error_Concentration!$E:$E,B518,Q3_SQL_Error_Concentration!$F:$F,C518))</f>
        <v/>
      </c>
      <c r="H518" s="5" t="str">
        <f t="shared" si="49"/>
        <v/>
      </c>
      <c r="I518" s="5">
        <f>IF(D518&gt;=Q3_Validation!$C$2,1,0)</f>
        <v>0</v>
      </c>
      <c r="J518" s="8" t="str">
        <f t="shared" si="50"/>
        <v/>
      </c>
      <c r="K518" s="5" t="str">
        <f t="shared" si="51"/>
        <v>excluded</v>
      </c>
      <c r="L518" s="5">
        <f t="shared" si="52"/>
        <v>0</v>
      </c>
      <c r="M518" s="5">
        <f t="shared" si="53"/>
        <v>0</v>
      </c>
    </row>
    <row r="519" spans="1:13">
      <c r="A519" s="5">
        <v>3058</v>
      </c>
      <c r="B519" s="5">
        <v>23</v>
      </c>
      <c r="C519" s="5" t="s">
        <v>62</v>
      </c>
      <c r="D519" s="5">
        <v>24</v>
      </c>
      <c r="E519" s="5">
        <v>0</v>
      </c>
      <c r="F519" s="8">
        <f t="shared" si="48"/>
        <v>0</v>
      </c>
      <c r="G519" s="5" t="str">
        <f>IF(COUNTIFS(Q3_SQL_Error_Concentration!$A:$A,A519,Q3_SQL_Error_Concentration!$E:$E,B519,Q3_SQL_Error_Concentration!$F:$F,C519)=0,"",SUMIFS(Q3_SQL_Error_Concentration!$I:$I,Q3_SQL_Error_Concentration!$A:$A,A519,Q3_SQL_Error_Concentration!$E:$E,B519,Q3_SQL_Error_Concentration!$F:$F,C519))</f>
        <v/>
      </c>
      <c r="H519" s="5" t="str">
        <f t="shared" si="49"/>
        <v/>
      </c>
      <c r="I519" s="5">
        <f>IF(D519&gt;=Q3_Validation!$C$2,1,0)</f>
        <v>0</v>
      </c>
      <c r="J519" s="8" t="str">
        <f t="shared" si="50"/>
        <v/>
      </c>
      <c r="K519" s="5" t="str">
        <f t="shared" si="51"/>
        <v>excluded</v>
      </c>
      <c r="L519" s="5">
        <f t="shared" si="52"/>
        <v>0</v>
      </c>
      <c r="M519" s="5">
        <f t="shared" si="53"/>
        <v>0</v>
      </c>
    </row>
    <row r="520" spans="1:13">
      <c r="A520" s="5">
        <v>3066</v>
      </c>
      <c r="B520" s="5">
        <v>0</v>
      </c>
      <c r="C520" s="5" t="s">
        <v>63</v>
      </c>
      <c r="D520" s="5">
        <v>12</v>
      </c>
      <c r="E520" s="5">
        <v>0</v>
      </c>
      <c r="F520" s="8">
        <f t="shared" si="48"/>
        <v>0</v>
      </c>
      <c r="G520" s="5" t="str">
        <f>IF(COUNTIFS(Q3_SQL_Error_Concentration!$A:$A,A520,Q3_SQL_Error_Concentration!$E:$E,B520,Q3_SQL_Error_Concentration!$F:$F,C520)=0,"",SUMIFS(Q3_SQL_Error_Concentration!$I:$I,Q3_SQL_Error_Concentration!$A:$A,A520,Q3_SQL_Error_Concentration!$E:$E,B520,Q3_SQL_Error_Concentration!$F:$F,C520))</f>
        <v/>
      </c>
      <c r="H520" s="5" t="str">
        <f t="shared" si="49"/>
        <v/>
      </c>
      <c r="I520" s="5">
        <f>IF(D520&gt;=Q3_Validation!$C$2,1,0)</f>
        <v>0</v>
      </c>
      <c r="J520" s="8" t="str">
        <f t="shared" si="50"/>
        <v/>
      </c>
      <c r="K520" s="5" t="str">
        <f t="shared" si="51"/>
        <v>excluded</v>
      </c>
      <c r="L520" s="5">
        <f t="shared" si="52"/>
        <v>0</v>
      </c>
      <c r="M520" s="5">
        <f t="shared" si="53"/>
        <v>0</v>
      </c>
    </row>
    <row r="521" spans="1:13">
      <c r="A521" s="5">
        <v>3066</v>
      </c>
      <c r="B521" s="5">
        <v>0</v>
      </c>
      <c r="C521" s="5" t="s">
        <v>62</v>
      </c>
      <c r="D521" s="5">
        <v>21</v>
      </c>
      <c r="E521" s="5">
        <v>0</v>
      </c>
      <c r="F521" s="8">
        <f t="shared" si="48"/>
        <v>0</v>
      </c>
      <c r="G521" s="5" t="str">
        <f>IF(COUNTIFS(Q3_SQL_Error_Concentration!$A:$A,A521,Q3_SQL_Error_Concentration!$E:$E,B521,Q3_SQL_Error_Concentration!$F:$F,C521)=0,"",SUMIFS(Q3_SQL_Error_Concentration!$I:$I,Q3_SQL_Error_Concentration!$A:$A,A521,Q3_SQL_Error_Concentration!$E:$E,B521,Q3_SQL_Error_Concentration!$F:$F,C521))</f>
        <v/>
      </c>
      <c r="H521" s="5" t="str">
        <f t="shared" si="49"/>
        <v/>
      </c>
      <c r="I521" s="5">
        <f>IF(D521&gt;=Q3_Validation!$C$2,1,0)</f>
        <v>0</v>
      </c>
      <c r="J521" s="8" t="str">
        <f t="shared" si="50"/>
        <v/>
      </c>
      <c r="K521" s="5" t="str">
        <f t="shared" si="51"/>
        <v>excluded</v>
      </c>
      <c r="L521" s="5">
        <f t="shared" si="52"/>
        <v>0</v>
      </c>
      <c r="M521" s="5">
        <f t="shared" si="53"/>
        <v>0</v>
      </c>
    </row>
    <row r="522" spans="1:13">
      <c r="A522" s="5">
        <v>3066</v>
      </c>
      <c r="B522" s="5">
        <v>1</v>
      </c>
      <c r="C522" s="5" t="s">
        <v>63</v>
      </c>
      <c r="D522" s="5">
        <v>9</v>
      </c>
      <c r="E522" s="5">
        <v>0</v>
      </c>
      <c r="F522" s="8">
        <f t="shared" si="48"/>
        <v>0</v>
      </c>
      <c r="G522" s="5" t="str">
        <f>IF(COUNTIFS(Q3_SQL_Error_Concentration!$A:$A,A522,Q3_SQL_Error_Concentration!$E:$E,B522,Q3_SQL_Error_Concentration!$F:$F,C522)=0,"",SUMIFS(Q3_SQL_Error_Concentration!$I:$I,Q3_SQL_Error_Concentration!$A:$A,A522,Q3_SQL_Error_Concentration!$E:$E,B522,Q3_SQL_Error_Concentration!$F:$F,C522))</f>
        <v/>
      </c>
      <c r="H522" s="5" t="str">
        <f t="shared" si="49"/>
        <v/>
      </c>
      <c r="I522" s="5">
        <f>IF(D522&gt;=Q3_Validation!$C$2,1,0)</f>
        <v>0</v>
      </c>
      <c r="J522" s="8" t="str">
        <f t="shared" si="50"/>
        <v/>
      </c>
      <c r="K522" s="5" t="str">
        <f t="shared" si="51"/>
        <v>excluded</v>
      </c>
      <c r="L522" s="5">
        <f t="shared" si="52"/>
        <v>0</v>
      </c>
      <c r="M522" s="5">
        <f t="shared" si="53"/>
        <v>0</v>
      </c>
    </row>
    <row r="523" spans="1:13">
      <c r="A523" s="5">
        <v>3066</v>
      </c>
      <c r="B523" s="5">
        <v>1</v>
      </c>
      <c r="C523" s="5" t="s">
        <v>62</v>
      </c>
      <c r="D523" s="5">
        <v>19</v>
      </c>
      <c r="E523" s="5">
        <v>0</v>
      </c>
      <c r="F523" s="8">
        <f t="shared" si="48"/>
        <v>0</v>
      </c>
      <c r="G523" s="5" t="str">
        <f>IF(COUNTIFS(Q3_SQL_Error_Concentration!$A:$A,A523,Q3_SQL_Error_Concentration!$E:$E,B523,Q3_SQL_Error_Concentration!$F:$F,C523)=0,"",SUMIFS(Q3_SQL_Error_Concentration!$I:$I,Q3_SQL_Error_Concentration!$A:$A,A523,Q3_SQL_Error_Concentration!$E:$E,B523,Q3_SQL_Error_Concentration!$F:$F,C523))</f>
        <v/>
      </c>
      <c r="H523" s="5" t="str">
        <f t="shared" si="49"/>
        <v/>
      </c>
      <c r="I523" s="5">
        <f>IF(D523&gt;=Q3_Validation!$C$2,1,0)</f>
        <v>0</v>
      </c>
      <c r="J523" s="8" t="str">
        <f t="shared" si="50"/>
        <v/>
      </c>
      <c r="K523" s="5" t="str">
        <f t="shared" si="51"/>
        <v>excluded</v>
      </c>
      <c r="L523" s="5">
        <f t="shared" si="52"/>
        <v>0</v>
      </c>
      <c r="M523" s="5">
        <f t="shared" si="53"/>
        <v>0</v>
      </c>
    </row>
    <row r="524" spans="1:13">
      <c r="A524" s="5">
        <v>3066</v>
      </c>
      <c r="B524" s="5">
        <v>2</v>
      </c>
      <c r="C524" s="5" t="s">
        <v>63</v>
      </c>
      <c r="D524" s="5">
        <v>18</v>
      </c>
      <c r="E524" s="5">
        <v>0</v>
      </c>
      <c r="F524" s="8">
        <f t="shared" si="48"/>
        <v>0</v>
      </c>
      <c r="G524" s="5" t="str">
        <f>IF(COUNTIFS(Q3_SQL_Error_Concentration!$A:$A,A524,Q3_SQL_Error_Concentration!$E:$E,B524,Q3_SQL_Error_Concentration!$F:$F,C524)=0,"",SUMIFS(Q3_SQL_Error_Concentration!$I:$I,Q3_SQL_Error_Concentration!$A:$A,A524,Q3_SQL_Error_Concentration!$E:$E,B524,Q3_SQL_Error_Concentration!$F:$F,C524))</f>
        <v/>
      </c>
      <c r="H524" s="5" t="str">
        <f t="shared" si="49"/>
        <v/>
      </c>
      <c r="I524" s="5">
        <f>IF(D524&gt;=Q3_Validation!$C$2,1,0)</f>
        <v>0</v>
      </c>
      <c r="J524" s="8" t="str">
        <f t="shared" si="50"/>
        <v/>
      </c>
      <c r="K524" s="5" t="str">
        <f t="shared" si="51"/>
        <v>excluded</v>
      </c>
      <c r="L524" s="5">
        <f t="shared" si="52"/>
        <v>0</v>
      </c>
      <c r="M524" s="5">
        <f t="shared" si="53"/>
        <v>0</v>
      </c>
    </row>
    <row r="525" spans="1:13">
      <c r="A525" s="5">
        <v>3066</v>
      </c>
      <c r="B525" s="5">
        <v>2</v>
      </c>
      <c r="C525" s="5" t="s">
        <v>62</v>
      </c>
      <c r="D525" s="5">
        <v>20</v>
      </c>
      <c r="E525" s="5">
        <v>0</v>
      </c>
      <c r="F525" s="8">
        <f t="shared" si="48"/>
        <v>0</v>
      </c>
      <c r="G525" s="5" t="str">
        <f>IF(COUNTIFS(Q3_SQL_Error_Concentration!$A:$A,A525,Q3_SQL_Error_Concentration!$E:$E,B525,Q3_SQL_Error_Concentration!$F:$F,C525)=0,"",SUMIFS(Q3_SQL_Error_Concentration!$I:$I,Q3_SQL_Error_Concentration!$A:$A,A525,Q3_SQL_Error_Concentration!$E:$E,B525,Q3_SQL_Error_Concentration!$F:$F,C525))</f>
        <v/>
      </c>
      <c r="H525" s="5" t="str">
        <f t="shared" si="49"/>
        <v/>
      </c>
      <c r="I525" s="5">
        <f>IF(D525&gt;=Q3_Validation!$C$2,1,0)</f>
        <v>0</v>
      </c>
      <c r="J525" s="8" t="str">
        <f t="shared" si="50"/>
        <v/>
      </c>
      <c r="K525" s="5" t="str">
        <f t="shared" si="51"/>
        <v>excluded</v>
      </c>
      <c r="L525" s="5">
        <f t="shared" si="52"/>
        <v>0</v>
      </c>
      <c r="M525" s="5">
        <f t="shared" si="53"/>
        <v>0</v>
      </c>
    </row>
    <row r="526" spans="1:13">
      <c r="A526" s="5">
        <v>3066</v>
      </c>
      <c r="B526" s="5">
        <v>3</v>
      </c>
      <c r="C526" s="5" t="s">
        <v>63</v>
      </c>
      <c r="D526" s="5">
        <v>7</v>
      </c>
      <c r="E526" s="5">
        <v>0</v>
      </c>
      <c r="F526" s="8">
        <f t="shared" si="48"/>
        <v>0</v>
      </c>
      <c r="G526" s="5" t="str">
        <f>IF(COUNTIFS(Q3_SQL_Error_Concentration!$A:$A,A526,Q3_SQL_Error_Concentration!$E:$E,B526,Q3_SQL_Error_Concentration!$F:$F,C526)=0,"",SUMIFS(Q3_SQL_Error_Concentration!$I:$I,Q3_SQL_Error_Concentration!$A:$A,A526,Q3_SQL_Error_Concentration!$E:$E,B526,Q3_SQL_Error_Concentration!$F:$F,C526))</f>
        <v/>
      </c>
      <c r="H526" s="5" t="str">
        <f t="shared" si="49"/>
        <v/>
      </c>
      <c r="I526" s="5">
        <f>IF(D526&gt;=Q3_Validation!$C$2,1,0)</f>
        <v>0</v>
      </c>
      <c r="J526" s="8" t="str">
        <f t="shared" si="50"/>
        <v/>
      </c>
      <c r="K526" s="5" t="str">
        <f t="shared" si="51"/>
        <v>excluded</v>
      </c>
      <c r="L526" s="5">
        <f t="shared" si="52"/>
        <v>0</v>
      </c>
      <c r="M526" s="5">
        <f t="shared" si="53"/>
        <v>0</v>
      </c>
    </row>
    <row r="527" spans="1:13">
      <c r="A527" s="5">
        <v>3066</v>
      </c>
      <c r="B527" s="5">
        <v>3</v>
      </c>
      <c r="C527" s="5" t="s">
        <v>62</v>
      </c>
      <c r="D527" s="5">
        <v>20</v>
      </c>
      <c r="E527" s="5">
        <v>0</v>
      </c>
      <c r="F527" s="8">
        <f t="shared" si="48"/>
        <v>0</v>
      </c>
      <c r="G527" s="5" t="str">
        <f>IF(COUNTIFS(Q3_SQL_Error_Concentration!$A:$A,A527,Q3_SQL_Error_Concentration!$E:$E,B527,Q3_SQL_Error_Concentration!$F:$F,C527)=0,"",SUMIFS(Q3_SQL_Error_Concentration!$I:$I,Q3_SQL_Error_Concentration!$A:$A,A527,Q3_SQL_Error_Concentration!$E:$E,B527,Q3_SQL_Error_Concentration!$F:$F,C527))</f>
        <v/>
      </c>
      <c r="H527" s="5" t="str">
        <f t="shared" si="49"/>
        <v/>
      </c>
      <c r="I527" s="5">
        <f>IF(D527&gt;=Q3_Validation!$C$2,1,0)</f>
        <v>0</v>
      </c>
      <c r="J527" s="8" t="str">
        <f t="shared" si="50"/>
        <v/>
      </c>
      <c r="K527" s="5" t="str">
        <f t="shared" si="51"/>
        <v>excluded</v>
      </c>
      <c r="L527" s="5">
        <f t="shared" si="52"/>
        <v>0</v>
      </c>
      <c r="M527" s="5">
        <f t="shared" si="53"/>
        <v>0</v>
      </c>
    </row>
    <row r="528" spans="1:13">
      <c r="A528" s="5">
        <v>3066</v>
      </c>
      <c r="B528" s="5">
        <v>4</v>
      </c>
      <c r="C528" s="5" t="s">
        <v>63</v>
      </c>
      <c r="D528" s="5">
        <v>18</v>
      </c>
      <c r="E528" s="5">
        <v>0</v>
      </c>
      <c r="F528" s="8">
        <f t="shared" si="48"/>
        <v>0</v>
      </c>
      <c r="G528" s="5" t="str">
        <f>IF(COUNTIFS(Q3_SQL_Error_Concentration!$A:$A,A528,Q3_SQL_Error_Concentration!$E:$E,B528,Q3_SQL_Error_Concentration!$F:$F,C528)=0,"",SUMIFS(Q3_SQL_Error_Concentration!$I:$I,Q3_SQL_Error_Concentration!$A:$A,A528,Q3_SQL_Error_Concentration!$E:$E,B528,Q3_SQL_Error_Concentration!$F:$F,C528))</f>
        <v/>
      </c>
      <c r="H528" s="5" t="str">
        <f t="shared" si="49"/>
        <v/>
      </c>
      <c r="I528" s="5">
        <f>IF(D528&gt;=Q3_Validation!$C$2,1,0)</f>
        <v>0</v>
      </c>
      <c r="J528" s="8" t="str">
        <f t="shared" si="50"/>
        <v/>
      </c>
      <c r="K528" s="5" t="str">
        <f t="shared" si="51"/>
        <v>excluded</v>
      </c>
      <c r="L528" s="5">
        <f t="shared" si="52"/>
        <v>0</v>
      </c>
      <c r="M528" s="5">
        <f t="shared" si="53"/>
        <v>0</v>
      </c>
    </row>
    <row r="529" spans="1:13">
      <c r="A529" s="5">
        <v>3066</v>
      </c>
      <c r="B529" s="5">
        <v>4</v>
      </c>
      <c r="C529" s="5" t="s">
        <v>64</v>
      </c>
      <c r="D529" s="5">
        <v>1</v>
      </c>
      <c r="E529" s="5">
        <v>0</v>
      </c>
      <c r="F529" s="8">
        <f t="shared" si="48"/>
        <v>0</v>
      </c>
      <c r="G529" s="5" t="str">
        <f>IF(COUNTIFS(Q3_SQL_Error_Concentration!$A:$A,A529,Q3_SQL_Error_Concentration!$E:$E,B529,Q3_SQL_Error_Concentration!$F:$F,C529)=0,"",SUMIFS(Q3_SQL_Error_Concentration!$I:$I,Q3_SQL_Error_Concentration!$A:$A,A529,Q3_SQL_Error_Concentration!$E:$E,B529,Q3_SQL_Error_Concentration!$F:$F,C529))</f>
        <v/>
      </c>
      <c r="H529" s="5" t="str">
        <f t="shared" si="49"/>
        <v/>
      </c>
      <c r="I529" s="5">
        <f>IF(D529&gt;=Q3_Validation!$C$2,1,0)</f>
        <v>0</v>
      </c>
      <c r="J529" s="8" t="str">
        <f t="shared" si="50"/>
        <v/>
      </c>
      <c r="K529" s="5" t="str">
        <f t="shared" si="51"/>
        <v>excluded</v>
      </c>
      <c r="L529" s="5">
        <f t="shared" si="52"/>
        <v>0</v>
      </c>
      <c r="M529" s="5">
        <f t="shared" si="53"/>
        <v>0</v>
      </c>
    </row>
    <row r="530" spans="1:13">
      <c r="A530" s="5">
        <v>3066</v>
      </c>
      <c r="B530" s="5">
        <v>4</v>
      </c>
      <c r="C530" s="5" t="s">
        <v>62</v>
      </c>
      <c r="D530" s="5">
        <v>15</v>
      </c>
      <c r="E530" s="5">
        <v>0</v>
      </c>
      <c r="F530" s="8">
        <f t="shared" si="48"/>
        <v>0</v>
      </c>
      <c r="G530" s="5" t="str">
        <f>IF(COUNTIFS(Q3_SQL_Error_Concentration!$A:$A,A530,Q3_SQL_Error_Concentration!$E:$E,B530,Q3_SQL_Error_Concentration!$F:$F,C530)=0,"",SUMIFS(Q3_SQL_Error_Concentration!$I:$I,Q3_SQL_Error_Concentration!$A:$A,A530,Q3_SQL_Error_Concentration!$E:$E,B530,Q3_SQL_Error_Concentration!$F:$F,C530))</f>
        <v/>
      </c>
      <c r="H530" s="5" t="str">
        <f t="shared" si="49"/>
        <v/>
      </c>
      <c r="I530" s="5">
        <f>IF(D530&gt;=Q3_Validation!$C$2,1,0)</f>
        <v>0</v>
      </c>
      <c r="J530" s="8" t="str">
        <f t="shared" si="50"/>
        <v/>
      </c>
      <c r="K530" s="5" t="str">
        <f t="shared" si="51"/>
        <v>excluded</v>
      </c>
      <c r="L530" s="5">
        <f t="shared" si="52"/>
        <v>0</v>
      </c>
      <c r="M530" s="5">
        <f t="shared" si="53"/>
        <v>0</v>
      </c>
    </row>
    <row r="531" spans="1:13">
      <c r="A531" s="5">
        <v>3066</v>
      </c>
      <c r="B531" s="5">
        <v>5</v>
      </c>
      <c r="C531" s="5" t="s">
        <v>63</v>
      </c>
      <c r="D531" s="5">
        <v>8</v>
      </c>
      <c r="E531" s="5">
        <v>0</v>
      </c>
      <c r="F531" s="8">
        <f t="shared" si="48"/>
        <v>0</v>
      </c>
      <c r="G531" s="5" t="str">
        <f>IF(COUNTIFS(Q3_SQL_Error_Concentration!$A:$A,A531,Q3_SQL_Error_Concentration!$E:$E,B531,Q3_SQL_Error_Concentration!$F:$F,C531)=0,"",SUMIFS(Q3_SQL_Error_Concentration!$I:$I,Q3_SQL_Error_Concentration!$A:$A,A531,Q3_SQL_Error_Concentration!$E:$E,B531,Q3_SQL_Error_Concentration!$F:$F,C531))</f>
        <v/>
      </c>
      <c r="H531" s="5" t="str">
        <f t="shared" si="49"/>
        <v/>
      </c>
      <c r="I531" s="5">
        <f>IF(D531&gt;=Q3_Validation!$C$2,1,0)</f>
        <v>0</v>
      </c>
      <c r="J531" s="8" t="str">
        <f t="shared" si="50"/>
        <v/>
      </c>
      <c r="K531" s="5" t="str">
        <f t="shared" si="51"/>
        <v>excluded</v>
      </c>
      <c r="L531" s="5">
        <f t="shared" si="52"/>
        <v>0</v>
      </c>
      <c r="M531" s="5">
        <f t="shared" si="53"/>
        <v>0</v>
      </c>
    </row>
    <row r="532" spans="1:13">
      <c r="A532" s="5">
        <v>3066</v>
      </c>
      <c r="B532" s="5">
        <v>5</v>
      </c>
      <c r="C532" s="5" t="s">
        <v>62</v>
      </c>
      <c r="D532" s="5">
        <v>21</v>
      </c>
      <c r="E532" s="5">
        <v>0</v>
      </c>
      <c r="F532" s="8">
        <f t="shared" si="48"/>
        <v>0</v>
      </c>
      <c r="G532" s="5" t="str">
        <f>IF(COUNTIFS(Q3_SQL_Error_Concentration!$A:$A,A532,Q3_SQL_Error_Concentration!$E:$E,B532,Q3_SQL_Error_Concentration!$F:$F,C532)=0,"",SUMIFS(Q3_SQL_Error_Concentration!$I:$I,Q3_SQL_Error_Concentration!$A:$A,A532,Q3_SQL_Error_Concentration!$E:$E,B532,Q3_SQL_Error_Concentration!$F:$F,C532))</f>
        <v/>
      </c>
      <c r="H532" s="5" t="str">
        <f t="shared" si="49"/>
        <v/>
      </c>
      <c r="I532" s="5">
        <f>IF(D532&gt;=Q3_Validation!$C$2,1,0)</f>
        <v>0</v>
      </c>
      <c r="J532" s="8" t="str">
        <f t="shared" si="50"/>
        <v/>
      </c>
      <c r="K532" s="5" t="str">
        <f t="shared" si="51"/>
        <v>excluded</v>
      </c>
      <c r="L532" s="5">
        <f t="shared" si="52"/>
        <v>0</v>
      </c>
      <c r="M532" s="5">
        <f t="shared" si="53"/>
        <v>0</v>
      </c>
    </row>
    <row r="533" spans="1:13">
      <c r="A533" s="5">
        <v>3066</v>
      </c>
      <c r="B533" s="5">
        <v>6</v>
      </c>
      <c r="C533" s="5" t="s">
        <v>63</v>
      </c>
      <c r="D533" s="5">
        <v>63</v>
      </c>
      <c r="E533" s="5">
        <v>0</v>
      </c>
      <c r="F533" s="8">
        <f t="shared" si="48"/>
        <v>0</v>
      </c>
      <c r="G533" s="5" t="str">
        <f>IF(COUNTIFS(Q3_SQL_Error_Concentration!$A:$A,A533,Q3_SQL_Error_Concentration!$E:$E,B533,Q3_SQL_Error_Concentration!$F:$F,C533)=0,"",SUMIFS(Q3_SQL_Error_Concentration!$I:$I,Q3_SQL_Error_Concentration!$A:$A,A533,Q3_SQL_Error_Concentration!$E:$E,B533,Q3_SQL_Error_Concentration!$F:$F,C533))</f>
        <v/>
      </c>
      <c r="H533" s="5" t="str">
        <f t="shared" si="49"/>
        <v/>
      </c>
      <c r="I533" s="5">
        <f>IF(D533&gt;=Q3_Validation!$C$2,1,0)</f>
        <v>0</v>
      </c>
      <c r="J533" s="8" t="str">
        <f t="shared" si="50"/>
        <v/>
      </c>
      <c r="K533" s="5" t="str">
        <f t="shared" si="51"/>
        <v>excluded</v>
      </c>
      <c r="L533" s="5">
        <f t="shared" si="52"/>
        <v>0</v>
      </c>
      <c r="M533" s="5">
        <f t="shared" si="53"/>
        <v>0</v>
      </c>
    </row>
    <row r="534" spans="1:13">
      <c r="A534" s="5">
        <v>3066</v>
      </c>
      <c r="B534" s="5">
        <v>6</v>
      </c>
      <c r="C534" s="5" t="s">
        <v>64</v>
      </c>
      <c r="D534" s="5">
        <v>2</v>
      </c>
      <c r="E534" s="5">
        <v>0</v>
      </c>
      <c r="F534" s="8">
        <f t="shared" si="48"/>
        <v>0</v>
      </c>
      <c r="G534" s="5" t="str">
        <f>IF(COUNTIFS(Q3_SQL_Error_Concentration!$A:$A,A534,Q3_SQL_Error_Concentration!$E:$E,B534,Q3_SQL_Error_Concentration!$F:$F,C534)=0,"",SUMIFS(Q3_SQL_Error_Concentration!$I:$I,Q3_SQL_Error_Concentration!$A:$A,A534,Q3_SQL_Error_Concentration!$E:$E,B534,Q3_SQL_Error_Concentration!$F:$F,C534))</f>
        <v/>
      </c>
      <c r="H534" s="5" t="str">
        <f t="shared" si="49"/>
        <v/>
      </c>
      <c r="I534" s="5">
        <f>IF(D534&gt;=Q3_Validation!$C$2,1,0)</f>
        <v>0</v>
      </c>
      <c r="J534" s="8" t="str">
        <f t="shared" si="50"/>
        <v/>
      </c>
      <c r="K534" s="5" t="str">
        <f t="shared" si="51"/>
        <v>excluded</v>
      </c>
      <c r="L534" s="5">
        <f t="shared" si="52"/>
        <v>0</v>
      </c>
      <c r="M534" s="5">
        <f t="shared" si="53"/>
        <v>0</v>
      </c>
    </row>
    <row r="535" spans="1:13">
      <c r="A535" s="5">
        <v>3066</v>
      </c>
      <c r="B535" s="5">
        <v>6</v>
      </c>
      <c r="C535" s="5" t="s">
        <v>62</v>
      </c>
      <c r="D535" s="5">
        <v>95</v>
      </c>
      <c r="E535" s="5">
        <v>0</v>
      </c>
      <c r="F535" s="8">
        <f t="shared" si="48"/>
        <v>0</v>
      </c>
      <c r="G535" s="5" t="str">
        <f>IF(COUNTIFS(Q3_SQL_Error_Concentration!$A:$A,A535,Q3_SQL_Error_Concentration!$E:$E,B535,Q3_SQL_Error_Concentration!$F:$F,C535)=0,"",SUMIFS(Q3_SQL_Error_Concentration!$I:$I,Q3_SQL_Error_Concentration!$A:$A,A535,Q3_SQL_Error_Concentration!$E:$E,B535,Q3_SQL_Error_Concentration!$F:$F,C535))</f>
        <v/>
      </c>
      <c r="H535" s="5" t="str">
        <f t="shared" si="49"/>
        <v/>
      </c>
      <c r="I535" s="5">
        <f>IF(D535&gt;=Q3_Validation!$C$2,1,0)</f>
        <v>0</v>
      </c>
      <c r="J535" s="8" t="str">
        <f t="shared" si="50"/>
        <v/>
      </c>
      <c r="K535" s="5" t="str">
        <f t="shared" si="51"/>
        <v>excluded</v>
      </c>
      <c r="L535" s="5">
        <f t="shared" si="52"/>
        <v>0</v>
      </c>
      <c r="M535" s="5">
        <f t="shared" si="53"/>
        <v>0</v>
      </c>
    </row>
    <row r="536" spans="1:13">
      <c r="A536" s="5">
        <v>3066</v>
      </c>
      <c r="B536" s="5">
        <v>7</v>
      </c>
      <c r="C536" s="5" t="s">
        <v>63</v>
      </c>
      <c r="D536" s="5">
        <v>48</v>
      </c>
      <c r="E536" s="5">
        <v>0</v>
      </c>
      <c r="F536" s="8">
        <f t="shared" si="48"/>
        <v>0</v>
      </c>
      <c r="G536" s="5" t="str">
        <f>IF(COUNTIFS(Q3_SQL_Error_Concentration!$A:$A,A536,Q3_SQL_Error_Concentration!$E:$E,B536,Q3_SQL_Error_Concentration!$F:$F,C536)=0,"",SUMIFS(Q3_SQL_Error_Concentration!$I:$I,Q3_SQL_Error_Concentration!$A:$A,A536,Q3_SQL_Error_Concentration!$E:$E,B536,Q3_SQL_Error_Concentration!$F:$F,C536))</f>
        <v/>
      </c>
      <c r="H536" s="5" t="str">
        <f t="shared" si="49"/>
        <v/>
      </c>
      <c r="I536" s="5">
        <f>IF(D536&gt;=Q3_Validation!$C$2,1,0)</f>
        <v>0</v>
      </c>
      <c r="J536" s="8" t="str">
        <f t="shared" si="50"/>
        <v/>
      </c>
      <c r="K536" s="5" t="str">
        <f t="shared" si="51"/>
        <v>excluded</v>
      </c>
      <c r="L536" s="5">
        <f t="shared" si="52"/>
        <v>0</v>
      </c>
      <c r="M536" s="5">
        <f t="shared" si="53"/>
        <v>0</v>
      </c>
    </row>
    <row r="537" spans="1:13">
      <c r="A537" s="5">
        <v>3066</v>
      </c>
      <c r="B537" s="5">
        <v>7</v>
      </c>
      <c r="C537" s="5" t="s">
        <v>64</v>
      </c>
      <c r="D537" s="5">
        <v>1</v>
      </c>
      <c r="E537" s="5">
        <v>0</v>
      </c>
      <c r="F537" s="8">
        <f t="shared" si="48"/>
        <v>0</v>
      </c>
      <c r="G537" s="5" t="str">
        <f>IF(COUNTIFS(Q3_SQL_Error_Concentration!$A:$A,A537,Q3_SQL_Error_Concentration!$E:$E,B537,Q3_SQL_Error_Concentration!$F:$F,C537)=0,"",SUMIFS(Q3_SQL_Error_Concentration!$I:$I,Q3_SQL_Error_Concentration!$A:$A,A537,Q3_SQL_Error_Concentration!$E:$E,B537,Q3_SQL_Error_Concentration!$F:$F,C537))</f>
        <v/>
      </c>
      <c r="H537" s="5" t="str">
        <f t="shared" si="49"/>
        <v/>
      </c>
      <c r="I537" s="5">
        <f>IF(D537&gt;=Q3_Validation!$C$2,1,0)</f>
        <v>0</v>
      </c>
      <c r="J537" s="8" t="str">
        <f t="shared" si="50"/>
        <v/>
      </c>
      <c r="K537" s="5" t="str">
        <f t="shared" si="51"/>
        <v>excluded</v>
      </c>
      <c r="L537" s="5">
        <f t="shared" si="52"/>
        <v>0</v>
      </c>
      <c r="M537" s="5">
        <f t="shared" si="53"/>
        <v>0</v>
      </c>
    </row>
    <row r="538" spans="1:13">
      <c r="A538" s="5">
        <v>3066</v>
      </c>
      <c r="B538" s="5">
        <v>7</v>
      </c>
      <c r="C538" s="5" t="s">
        <v>62</v>
      </c>
      <c r="D538" s="5">
        <v>77</v>
      </c>
      <c r="E538" s="5">
        <v>0</v>
      </c>
      <c r="F538" s="8">
        <f t="shared" si="48"/>
        <v>0</v>
      </c>
      <c r="G538" s="5" t="str">
        <f>IF(COUNTIFS(Q3_SQL_Error_Concentration!$A:$A,A538,Q3_SQL_Error_Concentration!$E:$E,B538,Q3_SQL_Error_Concentration!$F:$F,C538)=0,"",SUMIFS(Q3_SQL_Error_Concentration!$I:$I,Q3_SQL_Error_Concentration!$A:$A,A538,Q3_SQL_Error_Concentration!$E:$E,B538,Q3_SQL_Error_Concentration!$F:$F,C538))</f>
        <v/>
      </c>
      <c r="H538" s="5" t="str">
        <f t="shared" si="49"/>
        <v/>
      </c>
      <c r="I538" s="5">
        <f>IF(D538&gt;=Q3_Validation!$C$2,1,0)</f>
        <v>0</v>
      </c>
      <c r="J538" s="8" t="str">
        <f t="shared" si="50"/>
        <v/>
      </c>
      <c r="K538" s="5" t="str">
        <f t="shared" si="51"/>
        <v>excluded</v>
      </c>
      <c r="L538" s="5">
        <f t="shared" si="52"/>
        <v>0</v>
      </c>
      <c r="M538" s="5">
        <f t="shared" si="53"/>
        <v>0</v>
      </c>
    </row>
    <row r="539" spans="1:13">
      <c r="A539" s="5">
        <v>3066</v>
      </c>
      <c r="B539" s="5">
        <v>8</v>
      </c>
      <c r="C539" s="5" t="s">
        <v>63</v>
      </c>
      <c r="D539" s="5">
        <v>46</v>
      </c>
      <c r="E539" s="5">
        <v>0</v>
      </c>
      <c r="F539" s="8">
        <f t="shared" si="48"/>
        <v>0</v>
      </c>
      <c r="G539" s="5" t="str">
        <f>IF(COUNTIFS(Q3_SQL_Error_Concentration!$A:$A,A539,Q3_SQL_Error_Concentration!$E:$E,B539,Q3_SQL_Error_Concentration!$F:$F,C539)=0,"",SUMIFS(Q3_SQL_Error_Concentration!$I:$I,Q3_SQL_Error_Concentration!$A:$A,A539,Q3_SQL_Error_Concentration!$E:$E,B539,Q3_SQL_Error_Concentration!$F:$F,C539))</f>
        <v/>
      </c>
      <c r="H539" s="5" t="str">
        <f t="shared" si="49"/>
        <v/>
      </c>
      <c r="I539" s="5">
        <f>IF(D539&gt;=Q3_Validation!$C$2,1,0)</f>
        <v>0</v>
      </c>
      <c r="J539" s="8" t="str">
        <f t="shared" si="50"/>
        <v/>
      </c>
      <c r="K539" s="5" t="str">
        <f t="shared" si="51"/>
        <v>excluded</v>
      </c>
      <c r="L539" s="5">
        <f t="shared" si="52"/>
        <v>0</v>
      </c>
      <c r="M539" s="5">
        <f t="shared" si="53"/>
        <v>0</v>
      </c>
    </row>
    <row r="540" spans="1:13">
      <c r="A540" s="5">
        <v>3066</v>
      </c>
      <c r="B540" s="5">
        <v>8</v>
      </c>
      <c r="C540" s="5" t="s">
        <v>62</v>
      </c>
      <c r="D540" s="5">
        <v>63</v>
      </c>
      <c r="E540" s="5">
        <v>0</v>
      </c>
      <c r="F540" s="8">
        <f t="shared" si="48"/>
        <v>0</v>
      </c>
      <c r="G540" s="5" t="str">
        <f>IF(COUNTIFS(Q3_SQL_Error_Concentration!$A:$A,A540,Q3_SQL_Error_Concentration!$E:$E,B540,Q3_SQL_Error_Concentration!$F:$F,C540)=0,"",SUMIFS(Q3_SQL_Error_Concentration!$I:$I,Q3_SQL_Error_Concentration!$A:$A,A540,Q3_SQL_Error_Concentration!$E:$E,B540,Q3_SQL_Error_Concentration!$F:$F,C540))</f>
        <v/>
      </c>
      <c r="H540" s="5" t="str">
        <f t="shared" si="49"/>
        <v/>
      </c>
      <c r="I540" s="5">
        <f>IF(D540&gt;=Q3_Validation!$C$2,1,0)</f>
        <v>0</v>
      </c>
      <c r="J540" s="8" t="str">
        <f t="shared" si="50"/>
        <v/>
      </c>
      <c r="K540" s="5" t="str">
        <f t="shared" si="51"/>
        <v>excluded</v>
      </c>
      <c r="L540" s="5">
        <f t="shared" si="52"/>
        <v>0</v>
      </c>
      <c r="M540" s="5">
        <f t="shared" si="53"/>
        <v>0</v>
      </c>
    </row>
    <row r="541" spans="1:13">
      <c r="A541" s="5">
        <v>3066</v>
      </c>
      <c r="B541" s="5">
        <v>9</v>
      </c>
      <c r="C541" s="5" t="s">
        <v>63</v>
      </c>
      <c r="D541" s="5">
        <v>55</v>
      </c>
      <c r="E541" s="5">
        <v>1</v>
      </c>
      <c r="F541" s="8">
        <f t="shared" si="48"/>
        <v>1.8181818181818181</v>
      </c>
      <c r="G541" s="5" t="str">
        <f>IF(COUNTIFS(Q3_SQL_Error_Concentration!$A:$A,A541,Q3_SQL_Error_Concentration!$E:$E,B541,Q3_SQL_Error_Concentration!$F:$F,C541)=0,"",SUMIFS(Q3_SQL_Error_Concentration!$I:$I,Q3_SQL_Error_Concentration!$A:$A,A541,Q3_SQL_Error_Concentration!$E:$E,B541,Q3_SQL_Error_Concentration!$F:$F,C541))</f>
        <v/>
      </c>
      <c r="H541" s="5" t="str">
        <f t="shared" si="49"/>
        <v/>
      </c>
      <c r="I541" s="5">
        <f>IF(D541&gt;=Q3_Validation!$C$2,1,0)</f>
        <v>0</v>
      </c>
      <c r="J541" s="8" t="str">
        <f t="shared" si="50"/>
        <v/>
      </c>
      <c r="K541" s="5" t="str">
        <f t="shared" si="51"/>
        <v>excluded</v>
      </c>
      <c r="L541" s="5">
        <f t="shared" si="52"/>
        <v>0</v>
      </c>
      <c r="M541" s="5">
        <f t="shared" si="53"/>
        <v>0</v>
      </c>
    </row>
    <row r="542" spans="1:13">
      <c r="A542" s="5">
        <v>3066</v>
      </c>
      <c r="B542" s="5">
        <v>9</v>
      </c>
      <c r="C542" s="5" t="s">
        <v>64</v>
      </c>
      <c r="D542" s="5">
        <v>1</v>
      </c>
      <c r="E542" s="5">
        <v>1</v>
      </c>
      <c r="F542" s="8">
        <f t="shared" si="48"/>
        <v>100</v>
      </c>
      <c r="G542" s="5" t="str">
        <f>IF(COUNTIFS(Q3_SQL_Error_Concentration!$A:$A,A542,Q3_SQL_Error_Concentration!$E:$E,B542,Q3_SQL_Error_Concentration!$F:$F,C542)=0,"",SUMIFS(Q3_SQL_Error_Concentration!$I:$I,Q3_SQL_Error_Concentration!$A:$A,A542,Q3_SQL_Error_Concentration!$E:$E,B542,Q3_SQL_Error_Concentration!$F:$F,C542))</f>
        <v/>
      </c>
      <c r="H542" s="5" t="str">
        <f t="shared" si="49"/>
        <v/>
      </c>
      <c r="I542" s="5">
        <f>IF(D542&gt;=Q3_Validation!$C$2,1,0)</f>
        <v>0</v>
      </c>
      <c r="J542" s="8" t="str">
        <f t="shared" si="50"/>
        <v/>
      </c>
      <c r="K542" s="5" t="str">
        <f t="shared" si="51"/>
        <v>excluded</v>
      </c>
      <c r="L542" s="5">
        <f t="shared" si="52"/>
        <v>0</v>
      </c>
      <c r="M542" s="5">
        <f t="shared" si="53"/>
        <v>0</v>
      </c>
    </row>
    <row r="543" spans="1:13">
      <c r="A543" s="5">
        <v>3066</v>
      </c>
      <c r="B543" s="5">
        <v>9</v>
      </c>
      <c r="C543" s="5" t="s">
        <v>62</v>
      </c>
      <c r="D543" s="5">
        <v>69</v>
      </c>
      <c r="E543" s="5">
        <v>0</v>
      </c>
      <c r="F543" s="8">
        <f t="shared" si="48"/>
        <v>0</v>
      </c>
      <c r="G543" s="5" t="str">
        <f>IF(COUNTIFS(Q3_SQL_Error_Concentration!$A:$A,A543,Q3_SQL_Error_Concentration!$E:$E,B543,Q3_SQL_Error_Concentration!$F:$F,C543)=0,"",SUMIFS(Q3_SQL_Error_Concentration!$I:$I,Q3_SQL_Error_Concentration!$A:$A,A543,Q3_SQL_Error_Concentration!$E:$E,B543,Q3_SQL_Error_Concentration!$F:$F,C543))</f>
        <v/>
      </c>
      <c r="H543" s="5" t="str">
        <f t="shared" si="49"/>
        <v/>
      </c>
      <c r="I543" s="5">
        <f>IF(D543&gt;=Q3_Validation!$C$2,1,0)</f>
        <v>0</v>
      </c>
      <c r="J543" s="8" t="str">
        <f t="shared" si="50"/>
        <v/>
      </c>
      <c r="K543" s="5" t="str">
        <f t="shared" si="51"/>
        <v>excluded</v>
      </c>
      <c r="L543" s="5">
        <f t="shared" si="52"/>
        <v>0</v>
      </c>
      <c r="M543" s="5">
        <f t="shared" si="53"/>
        <v>0</v>
      </c>
    </row>
    <row r="544" spans="1:13">
      <c r="A544" s="5">
        <v>3066</v>
      </c>
      <c r="B544" s="5">
        <v>10</v>
      </c>
      <c r="C544" s="5" t="s">
        <v>63</v>
      </c>
      <c r="D544" s="5">
        <v>53</v>
      </c>
      <c r="E544" s="5">
        <v>0</v>
      </c>
      <c r="F544" s="8">
        <f t="shared" si="48"/>
        <v>0</v>
      </c>
      <c r="G544" s="5" t="str">
        <f>IF(COUNTIFS(Q3_SQL_Error_Concentration!$A:$A,A544,Q3_SQL_Error_Concentration!$E:$E,B544,Q3_SQL_Error_Concentration!$F:$F,C544)=0,"",SUMIFS(Q3_SQL_Error_Concentration!$I:$I,Q3_SQL_Error_Concentration!$A:$A,A544,Q3_SQL_Error_Concentration!$E:$E,B544,Q3_SQL_Error_Concentration!$F:$F,C544))</f>
        <v/>
      </c>
      <c r="H544" s="5" t="str">
        <f t="shared" si="49"/>
        <v/>
      </c>
      <c r="I544" s="5">
        <f>IF(D544&gt;=Q3_Validation!$C$2,1,0)</f>
        <v>0</v>
      </c>
      <c r="J544" s="8" t="str">
        <f t="shared" si="50"/>
        <v/>
      </c>
      <c r="K544" s="5" t="str">
        <f t="shared" si="51"/>
        <v>excluded</v>
      </c>
      <c r="L544" s="5">
        <f t="shared" si="52"/>
        <v>0</v>
      </c>
      <c r="M544" s="5">
        <f t="shared" si="53"/>
        <v>0</v>
      </c>
    </row>
    <row r="545" spans="1:13">
      <c r="A545" s="5">
        <v>3066</v>
      </c>
      <c r="B545" s="5">
        <v>10</v>
      </c>
      <c r="C545" s="5" t="s">
        <v>64</v>
      </c>
      <c r="D545" s="5">
        <v>2</v>
      </c>
      <c r="E545" s="5">
        <v>0</v>
      </c>
      <c r="F545" s="8">
        <f t="shared" si="48"/>
        <v>0</v>
      </c>
      <c r="G545" s="5" t="str">
        <f>IF(COUNTIFS(Q3_SQL_Error_Concentration!$A:$A,A545,Q3_SQL_Error_Concentration!$E:$E,B545,Q3_SQL_Error_Concentration!$F:$F,C545)=0,"",SUMIFS(Q3_SQL_Error_Concentration!$I:$I,Q3_SQL_Error_Concentration!$A:$A,A545,Q3_SQL_Error_Concentration!$E:$E,B545,Q3_SQL_Error_Concentration!$F:$F,C545))</f>
        <v/>
      </c>
      <c r="H545" s="5" t="str">
        <f t="shared" si="49"/>
        <v/>
      </c>
      <c r="I545" s="5">
        <f>IF(D545&gt;=Q3_Validation!$C$2,1,0)</f>
        <v>0</v>
      </c>
      <c r="J545" s="8" t="str">
        <f t="shared" si="50"/>
        <v/>
      </c>
      <c r="K545" s="5" t="str">
        <f t="shared" si="51"/>
        <v>excluded</v>
      </c>
      <c r="L545" s="5">
        <f t="shared" si="52"/>
        <v>0</v>
      </c>
      <c r="M545" s="5">
        <f t="shared" si="53"/>
        <v>0</v>
      </c>
    </row>
    <row r="546" spans="1:13">
      <c r="A546" s="5">
        <v>3066</v>
      </c>
      <c r="B546" s="5">
        <v>10</v>
      </c>
      <c r="C546" s="5" t="s">
        <v>62</v>
      </c>
      <c r="D546" s="5">
        <v>79</v>
      </c>
      <c r="E546" s="5">
        <v>0</v>
      </c>
      <c r="F546" s="8">
        <f t="shared" si="48"/>
        <v>0</v>
      </c>
      <c r="G546" s="5" t="str">
        <f>IF(COUNTIFS(Q3_SQL_Error_Concentration!$A:$A,A546,Q3_SQL_Error_Concentration!$E:$E,B546,Q3_SQL_Error_Concentration!$F:$F,C546)=0,"",SUMIFS(Q3_SQL_Error_Concentration!$I:$I,Q3_SQL_Error_Concentration!$A:$A,A546,Q3_SQL_Error_Concentration!$E:$E,B546,Q3_SQL_Error_Concentration!$F:$F,C546))</f>
        <v/>
      </c>
      <c r="H546" s="5" t="str">
        <f t="shared" si="49"/>
        <v/>
      </c>
      <c r="I546" s="5">
        <f>IF(D546&gt;=Q3_Validation!$C$2,1,0)</f>
        <v>0</v>
      </c>
      <c r="J546" s="8" t="str">
        <f t="shared" si="50"/>
        <v/>
      </c>
      <c r="K546" s="5" t="str">
        <f t="shared" si="51"/>
        <v>excluded</v>
      </c>
      <c r="L546" s="5">
        <f t="shared" si="52"/>
        <v>0</v>
      </c>
      <c r="M546" s="5">
        <f t="shared" si="53"/>
        <v>0</v>
      </c>
    </row>
    <row r="547" spans="1:13">
      <c r="A547" s="5">
        <v>3066</v>
      </c>
      <c r="B547" s="5">
        <v>11</v>
      </c>
      <c r="C547" s="5" t="s">
        <v>63</v>
      </c>
      <c r="D547" s="5">
        <v>65</v>
      </c>
      <c r="E547" s="5">
        <v>0</v>
      </c>
      <c r="F547" s="8">
        <f t="shared" si="48"/>
        <v>0</v>
      </c>
      <c r="G547" s="5" t="str">
        <f>IF(COUNTIFS(Q3_SQL_Error_Concentration!$A:$A,A547,Q3_SQL_Error_Concentration!$E:$E,B547,Q3_SQL_Error_Concentration!$F:$F,C547)=0,"",SUMIFS(Q3_SQL_Error_Concentration!$I:$I,Q3_SQL_Error_Concentration!$A:$A,A547,Q3_SQL_Error_Concentration!$E:$E,B547,Q3_SQL_Error_Concentration!$F:$F,C547))</f>
        <v/>
      </c>
      <c r="H547" s="5" t="str">
        <f t="shared" si="49"/>
        <v/>
      </c>
      <c r="I547" s="5">
        <f>IF(D547&gt;=Q3_Validation!$C$2,1,0)</f>
        <v>0</v>
      </c>
      <c r="J547" s="8" t="str">
        <f t="shared" si="50"/>
        <v/>
      </c>
      <c r="K547" s="5" t="str">
        <f t="shared" si="51"/>
        <v>excluded</v>
      </c>
      <c r="L547" s="5">
        <f t="shared" si="52"/>
        <v>0</v>
      </c>
      <c r="M547" s="5">
        <f t="shared" si="53"/>
        <v>0</v>
      </c>
    </row>
    <row r="548" spans="1:13">
      <c r="A548" s="5">
        <v>3066</v>
      </c>
      <c r="B548" s="5">
        <v>11</v>
      </c>
      <c r="C548" s="5" t="s">
        <v>64</v>
      </c>
      <c r="D548" s="5">
        <v>1</v>
      </c>
      <c r="E548" s="5">
        <v>0</v>
      </c>
      <c r="F548" s="8">
        <f t="shared" si="48"/>
        <v>0</v>
      </c>
      <c r="G548" s="5" t="str">
        <f>IF(COUNTIFS(Q3_SQL_Error_Concentration!$A:$A,A548,Q3_SQL_Error_Concentration!$E:$E,B548,Q3_SQL_Error_Concentration!$F:$F,C548)=0,"",SUMIFS(Q3_SQL_Error_Concentration!$I:$I,Q3_SQL_Error_Concentration!$A:$A,A548,Q3_SQL_Error_Concentration!$E:$E,B548,Q3_SQL_Error_Concentration!$F:$F,C548))</f>
        <v/>
      </c>
      <c r="H548" s="5" t="str">
        <f t="shared" si="49"/>
        <v/>
      </c>
      <c r="I548" s="5">
        <f>IF(D548&gt;=Q3_Validation!$C$2,1,0)</f>
        <v>0</v>
      </c>
      <c r="J548" s="8" t="str">
        <f t="shared" si="50"/>
        <v/>
      </c>
      <c r="K548" s="5" t="str">
        <f t="shared" si="51"/>
        <v>excluded</v>
      </c>
      <c r="L548" s="5">
        <f t="shared" si="52"/>
        <v>0</v>
      </c>
      <c r="M548" s="5">
        <f t="shared" si="53"/>
        <v>0</v>
      </c>
    </row>
    <row r="549" spans="1:13">
      <c r="A549" s="5">
        <v>3066</v>
      </c>
      <c r="B549" s="5">
        <v>11</v>
      </c>
      <c r="C549" s="5" t="s">
        <v>62</v>
      </c>
      <c r="D549" s="5">
        <v>95</v>
      </c>
      <c r="E549" s="5">
        <v>0</v>
      </c>
      <c r="F549" s="8">
        <f t="shared" si="48"/>
        <v>0</v>
      </c>
      <c r="G549" s="5" t="str">
        <f>IF(COUNTIFS(Q3_SQL_Error_Concentration!$A:$A,A549,Q3_SQL_Error_Concentration!$E:$E,B549,Q3_SQL_Error_Concentration!$F:$F,C549)=0,"",SUMIFS(Q3_SQL_Error_Concentration!$I:$I,Q3_SQL_Error_Concentration!$A:$A,A549,Q3_SQL_Error_Concentration!$E:$E,B549,Q3_SQL_Error_Concentration!$F:$F,C549))</f>
        <v/>
      </c>
      <c r="H549" s="5" t="str">
        <f t="shared" si="49"/>
        <v/>
      </c>
      <c r="I549" s="5">
        <f>IF(D549&gt;=Q3_Validation!$C$2,1,0)</f>
        <v>0</v>
      </c>
      <c r="J549" s="8" t="str">
        <f t="shared" si="50"/>
        <v/>
      </c>
      <c r="K549" s="5" t="str">
        <f t="shared" si="51"/>
        <v>excluded</v>
      </c>
      <c r="L549" s="5">
        <f t="shared" si="52"/>
        <v>0</v>
      </c>
      <c r="M549" s="5">
        <f t="shared" si="53"/>
        <v>0</v>
      </c>
    </row>
    <row r="550" spans="1:13">
      <c r="A550" s="5">
        <v>3066</v>
      </c>
      <c r="B550" s="5">
        <v>12</v>
      </c>
      <c r="C550" s="5" t="s">
        <v>63</v>
      </c>
      <c r="D550" s="5">
        <v>62</v>
      </c>
      <c r="E550" s="5">
        <v>0</v>
      </c>
      <c r="F550" s="8">
        <f t="shared" si="48"/>
        <v>0</v>
      </c>
      <c r="G550" s="5" t="str">
        <f>IF(COUNTIFS(Q3_SQL_Error_Concentration!$A:$A,A550,Q3_SQL_Error_Concentration!$E:$E,B550,Q3_SQL_Error_Concentration!$F:$F,C550)=0,"",SUMIFS(Q3_SQL_Error_Concentration!$I:$I,Q3_SQL_Error_Concentration!$A:$A,A550,Q3_SQL_Error_Concentration!$E:$E,B550,Q3_SQL_Error_Concentration!$F:$F,C550))</f>
        <v/>
      </c>
      <c r="H550" s="5" t="str">
        <f t="shared" si="49"/>
        <v/>
      </c>
      <c r="I550" s="5">
        <f>IF(D550&gt;=Q3_Validation!$C$2,1,0)</f>
        <v>0</v>
      </c>
      <c r="J550" s="8" t="str">
        <f t="shared" si="50"/>
        <v/>
      </c>
      <c r="K550" s="5" t="str">
        <f t="shared" si="51"/>
        <v>excluded</v>
      </c>
      <c r="L550" s="5">
        <f t="shared" si="52"/>
        <v>0</v>
      </c>
      <c r="M550" s="5">
        <f t="shared" si="53"/>
        <v>0</v>
      </c>
    </row>
    <row r="551" spans="1:13">
      <c r="A551" s="5">
        <v>3066</v>
      </c>
      <c r="B551" s="5">
        <v>12</v>
      </c>
      <c r="C551" s="5" t="s">
        <v>64</v>
      </c>
      <c r="D551" s="5">
        <v>1</v>
      </c>
      <c r="E551" s="5">
        <v>0</v>
      </c>
      <c r="F551" s="8">
        <f t="shared" si="48"/>
        <v>0</v>
      </c>
      <c r="G551" s="5" t="str">
        <f>IF(COUNTIFS(Q3_SQL_Error_Concentration!$A:$A,A551,Q3_SQL_Error_Concentration!$E:$E,B551,Q3_SQL_Error_Concentration!$F:$F,C551)=0,"",SUMIFS(Q3_SQL_Error_Concentration!$I:$I,Q3_SQL_Error_Concentration!$A:$A,A551,Q3_SQL_Error_Concentration!$E:$E,B551,Q3_SQL_Error_Concentration!$F:$F,C551))</f>
        <v/>
      </c>
      <c r="H551" s="5" t="str">
        <f t="shared" si="49"/>
        <v/>
      </c>
      <c r="I551" s="5">
        <f>IF(D551&gt;=Q3_Validation!$C$2,1,0)</f>
        <v>0</v>
      </c>
      <c r="J551" s="8" t="str">
        <f t="shared" si="50"/>
        <v/>
      </c>
      <c r="K551" s="5" t="str">
        <f t="shared" si="51"/>
        <v>excluded</v>
      </c>
      <c r="L551" s="5">
        <f t="shared" si="52"/>
        <v>0</v>
      </c>
      <c r="M551" s="5">
        <f t="shared" si="53"/>
        <v>0</v>
      </c>
    </row>
    <row r="552" spans="1:13">
      <c r="A552" s="5">
        <v>3066</v>
      </c>
      <c r="B552" s="5">
        <v>12</v>
      </c>
      <c r="C552" s="5" t="s">
        <v>62</v>
      </c>
      <c r="D552" s="5">
        <v>107</v>
      </c>
      <c r="E552" s="5">
        <v>0</v>
      </c>
      <c r="F552" s="8">
        <f t="shared" si="48"/>
        <v>0</v>
      </c>
      <c r="G552" s="5" t="str">
        <f>IF(COUNTIFS(Q3_SQL_Error_Concentration!$A:$A,A552,Q3_SQL_Error_Concentration!$E:$E,B552,Q3_SQL_Error_Concentration!$F:$F,C552)=0,"",SUMIFS(Q3_SQL_Error_Concentration!$I:$I,Q3_SQL_Error_Concentration!$A:$A,A552,Q3_SQL_Error_Concentration!$E:$E,B552,Q3_SQL_Error_Concentration!$F:$F,C552))</f>
        <v/>
      </c>
      <c r="H552" s="5" t="str">
        <f t="shared" si="49"/>
        <v/>
      </c>
      <c r="I552" s="5">
        <f>IF(D552&gt;=Q3_Validation!$C$2,1,0)</f>
        <v>0</v>
      </c>
      <c r="J552" s="8" t="str">
        <f t="shared" si="50"/>
        <v/>
      </c>
      <c r="K552" s="5" t="str">
        <f t="shared" si="51"/>
        <v>excluded</v>
      </c>
      <c r="L552" s="5">
        <f t="shared" si="52"/>
        <v>0</v>
      </c>
      <c r="M552" s="5">
        <f t="shared" si="53"/>
        <v>0</v>
      </c>
    </row>
    <row r="553" spans="1:13">
      <c r="A553" s="5">
        <v>3066</v>
      </c>
      <c r="B553" s="5">
        <v>13</v>
      </c>
      <c r="C553" s="5" t="s">
        <v>63</v>
      </c>
      <c r="D553" s="5">
        <v>58</v>
      </c>
      <c r="E553" s="5">
        <v>0</v>
      </c>
      <c r="F553" s="8">
        <f t="shared" si="48"/>
        <v>0</v>
      </c>
      <c r="G553" s="5" t="str">
        <f>IF(COUNTIFS(Q3_SQL_Error_Concentration!$A:$A,A553,Q3_SQL_Error_Concentration!$E:$E,B553,Q3_SQL_Error_Concentration!$F:$F,C553)=0,"",SUMIFS(Q3_SQL_Error_Concentration!$I:$I,Q3_SQL_Error_Concentration!$A:$A,A553,Q3_SQL_Error_Concentration!$E:$E,B553,Q3_SQL_Error_Concentration!$F:$F,C553))</f>
        <v/>
      </c>
      <c r="H553" s="5" t="str">
        <f t="shared" si="49"/>
        <v/>
      </c>
      <c r="I553" s="5">
        <f>IF(D553&gt;=Q3_Validation!$C$2,1,0)</f>
        <v>0</v>
      </c>
      <c r="J553" s="8" t="str">
        <f t="shared" si="50"/>
        <v/>
      </c>
      <c r="K553" s="5" t="str">
        <f t="shared" si="51"/>
        <v>excluded</v>
      </c>
      <c r="L553" s="5">
        <f t="shared" si="52"/>
        <v>0</v>
      </c>
      <c r="M553" s="5">
        <f t="shared" si="53"/>
        <v>0</v>
      </c>
    </row>
    <row r="554" spans="1:13">
      <c r="A554" s="5">
        <v>3066</v>
      </c>
      <c r="B554" s="5">
        <v>13</v>
      </c>
      <c r="C554" s="5" t="s">
        <v>64</v>
      </c>
      <c r="D554" s="5">
        <v>5</v>
      </c>
      <c r="E554" s="5">
        <v>1</v>
      </c>
      <c r="F554" s="8">
        <f t="shared" si="48"/>
        <v>20</v>
      </c>
      <c r="G554" s="5" t="str">
        <f>IF(COUNTIFS(Q3_SQL_Error_Concentration!$A:$A,A554,Q3_SQL_Error_Concentration!$E:$E,B554,Q3_SQL_Error_Concentration!$F:$F,C554)=0,"",SUMIFS(Q3_SQL_Error_Concentration!$I:$I,Q3_SQL_Error_Concentration!$A:$A,A554,Q3_SQL_Error_Concentration!$E:$E,B554,Q3_SQL_Error_Concentration!$F:$F,C554))</f>
        <v/>
      </c>
      <c r="H554" s="5" t="str">
        <f t="shared" si="49"/>
        <v/>
      </c>
      <c r="I554" s="5">
        <f>IF(D554&gt;=Q3_Validation!$C$2,1,0)</f>
        <v>0</v>
      </c>
      <c r="J554" s="8" t="str">
        <f t="shared" si="50"/>
        <v/>
      </c>
      <c r="K554" s="5" t="str">
        <f t="shared" si="51"/>
        <v>excluded</v>
      </c>
      <c r="L554" s="5">
        <f t="shared" si="52"/>
        <v>0</v>
      </c>
      <c r="M554" s="5">
        <f t="shared" si="53"/>
        <v>0</v>
      </c>
    </row>
    <row r="555" spans="1:13">
      <c r="A555" s="5">
        <v>3066</v>
      </c>
      <c r="B555" s="5">
        <v>13</v>
      </c>
      <c r="C555" s="5" t="s">
        <v>62</v>
      </c>
      <c r="D555" s="5">
        <v>86</v>
      </c>
      <c r="E555" s="5">
        <v>1</v>
      </c>
      <c r="F555" s="8">
        <f t="shared" si="48"/>
        <v>1.1627906976744187</v>
      </c>
      <c r="G555" s="5" t="str">
        <f>IF(COUNTIFS(Q3_SQL_Error_Concentration!$A:$A,A555,Q3_SQL_Error_Concentration!$E:$E,B555,Q3_SQL_Error_Concentration!$F:$F,C555)=0,"",SUMIFS(Q3_SQL_Error_Concentration!$I:$I,Q3_SQL_Error_Concentration!$A:$A,A555,Q3_SQL_Error_Concentration!$E:$E,B555,Q3_SQL_Error_Concentration!$F:$F,C555))</f>
        <v/>
      </c>
      <c r="H555" s="5" t="str">
        <f t="shared" si="49"/>
        <v/>
      </c>
      <c r="I555" s="5">
        <f>IF(D555&gt;=Q3_Validation!$C$2,1,0)</f>
        <v>0</v>
      </c>
      <c r="J555" s="8" t="str">
        <f t="shared" si="50"/>
        <v/>
      </c>
      <c r="K555" s="5" t="str">
        <f t="shared" si="51"/>
        <v>excluded</v>
      </c>
      <c r="L555" s="5">
        <f t="shared" si="52"/>
        <v>0</v>
      </c>
      <c r="M555" s="5">
        <f t="shared" si="53"/>
        <v>0</v>
      </c>
    </row>
    <row r="556" spans="1:13">
      <c r="A556" s="5">
        <v>3066</v>
      </c>
      <c r="B556" s="5">
        <v>14</v>
      </c>
      <c r="C556" s="5" t="s">
        <v>63</v>
      </c>
      <c r="D556" s="5">
        <v>81</v>
      </c>
      <c r="E556" s="5">
        <v>0</v>
      </c>
      <c r="F556" s="8">
        <f t="shared" si="48"/>
        <v>0</v>
      </c>
      <c r="G556" s="5" t="str">
        <f>IF(COUNTIFS(Q3_SQL_Error_Concentration!$A:$A,A556,Q3_SQL_Error_Concentration!$E:$E,B556,Q3_SQL_Error_Concentration!$F:$F,C556)=0,"",SUMIFS(Q3_SQL_Error_Concentration!$I:$I,Q3_SQL_Error_Concentration!$A:$A,A556,Q3_SQL_Error_Concentration!$E:$E,B556,Q3_SQL_Error_Concentration!$F:$F,C556))</f>
        <v/>
      </c>
      <c r="H556" s="5" t="str">
        <f t="shared" si="49"/>
        <v/>
      </c>
      <c r="I556" s="5">
        <f>IF(D556&gt;=Q3_Validation!$C$2,1,0)</f>
        <v>0</v>
      </c>
      <c r="J556" s="8" t="str">
        <f t="shared" si="50"/>
        <v/>
      </c>
      <c r="K556" s="5" t="str">
        <f t="shared" si="51"/>
        <v>excluded</v>
      </c>
      <c r="L556" s="5">
        <f t="shared" si="52"/>
        <v>0</v>
      </c>
      <c r="M556" s="5">
        <f t="shared" si="53"/>
        <v>0</v>
      </c>
    </row>
    <row r="557" spans="1:13">
      <c r="A557" s="5">
        <v>3066</v>
      </c>
      <c r="B557" s="5">
        <v>14</v>
      </c>
      <c r="C557" s="5" t="s">
        <v>62</v>
      </c>
      <c r="D557" s="5">
        <v>88</v>
      </c>
      <c r="E557" s="5">
        <v>0</v>
      </c>
      <c r="F557" s="8">
        <f t="shared" si="48"/>
        <v>0</v>
      </c>
      <c r="G557" s="5" t="str">
        <f>IF(COUNTIFS(Q3_SQL_Error_Concentration!$A:$A,A557,Q3_SQL_Error_Concentration!$E:$E,B557,Q3_SQL_Error_Concentration!$F:$F,C557)=0,"",SUMIFS(Q3_SQL_Error_Concentration!$I:$I,Q3_SQL_Error_Concentration!$A:$A,A557,Q3_SQL_Error_Concentration!$E:$E,B557,Q3_SQL_Error_Concentration!$F:$F,C557))</f>
        <v/>
      </c>
      <c r="H557" s="5" t="str">
        <f t="shared" si="49"/>
        <v/>
      </c>
      <c r="I557" s="5">
        <f>IF(D557&gt;=Q3_Validation!$C$2,1,0)</f>
        <v>0</v>
      </c>
      <c r="J557" s="8" t="str">
        <f t="shared" si="50"/>
        <v/>
      </c>
      <c r="K557" s="5" t="str">
        <f t="shared" si="51"/>
        <v>excluded</v>
      </c>
      <c r="L557" s="5">
        <f t="shared" si="52"/>
        <v>0</v>
      </c>
      <c r="M557" s="5">
        <f t="shared" si="53"/>
        <v>0</v>
      </c>
    </row>
    <row r="558" spans="1:13">
      <c r="A558" s="5">
        <v>3066</v>
      </c>
      <c r="B558" s="5">
        <v>15</v>
      </c>
      <c r="C558" s="5" t="s">
        <v>63</v>
      </c>
      <c r="D558" s="5">
        <v>67</v>
      </c>
      <c r="E558" s="5">
        <v>0</v>
      </c>
      <c r="F558" s="8">
        <f t="shared" si="48"/>
        <v>0</v>
      </c>
      <c r="G558" s="5" t="str">
        <f>IF(COUNTIFS(Q3_SQL_Error_Concentration!$A:$A,A558,Q3_SQL_Error_Concentration!$E:$E,B558,Q3_SQL_Error_Concentration!$F:$F,C558)=0,"",SUMIFS(Q3_SQL_Error_Concentration!$I:$I,Q3_SQL_Error_Concentration!$A:$A,A558,Q3_SQL_Error_Concentration!$E:$E,B558,Q3_SQL_Error_Concentration!$F:$F,C558))</f>
        <v/>
      </c>
      <c r="H558" s="5" t="str">
        <f t="shared" si="49"/>
        <v/>
      </c>
      <c r="I558" s="5">
        <f>IF(D558&gt;=Q3_Validation!$C$2,1,0)</f>
        <v>0</v>
      </c>
      <c r="J558" s="8" t="str">
        <f t="shared" si="50"/>
        <v/>
      </c>
      <c r="K558" s="5" t="str">
        <f t="shared" si="51"/>
        <v>excluded</v>
      </c>
      <c r="L558" s="5">
        <f t="shared" si="52"/>
        <v>0</v>
      </c>
      <c r="M558" s="5">
        <f t="shared" si="53"/>
        <v>0</v>
      </c>
    </row>
    <row r="559" spans="1:13">
      <c r="A559" s="5">
        <v>3066</v>
      </c>
      <c r="B559" s="5">
        <v>15</v>
      </c>
      <c r="C559" s="5" t="s">
        <v>64</v>
      </c>
      <c r="D559" s="5">
        <v>1</v>
      </c>
      <c r="E559" s="5">
        <v>0</v>
      </c>
      <c r="F559" s="8">
        <f t="shared" si="48"/>
        <v>0</v>
      </c>
      <c r="G559" s="5" t="str">
        <f>IF(COUNTIFS(Q3_SQL_Error_Concentration!$A:$A,A559,Q3_SQL_Error_Concentration!$E:$E,B559,Q3_SQL_Error_Concentration!$F:$F,C559)=0,"",SUMIFS(Q3_SQL_Error_Concentration!$I:$I,Q3_SQL_Error_Concentration!$A:$A,A559,Q3_SQL_Error_Concentration!$E:$E,B559,Q3_SQL_Error_Concentration!$F:$F,C559))</f>
        <v/>
      </c>
      <c r="H559" s="5" t="str">
        <f t="shared" si="49"/>
        <v/>
      </c>
      <c r="I559" s="5">
        <f>IF(D559&gt;=Q3_Validation!$C$2,1,0)</f>
        <v>0</v>
      </c>
      <c r="J559" s="8" t="str">
        <f t="shared" si="50"/>
        <v/>
      </c>
      <c r="K559" s="5" t="str">
        <f t="shared" si="51"/>
        <v>excluded</v>
      </c>
      <c r="L559" s="5">
        <f t="shared" si="52"/>
        <v>0</v>
      </c>
      <c r="M559" s="5">
        <f t="shared" si="53"/>
        <v>0</v>
      </c>
    </row>
    <row r="560" spans="1:13">
      <c r="A560" s="5">
        <v>3066</v>
      </c>
      <c r="B560" s="5">
        <v>15</v>
      </c>
      <c r="C560" s="5" t="s">
        <v>62</v>
      </c>
      <c r="D560" s="5">
        <v>96</v>
      </c>
      <c r="E560" s="5">
        <v>0</v>
      </c>
      <c r="F560" s="8">
        <f t="shared" si="48"/>
        <v>0</v>
      </c>
      <c r="G560" s="5" t="str">
        <f>IF(COUNTIFS(Q3_SQL_Error_Concentration!$A:$A,A560,Q3_SQL_Error_Concentration!$E:$E,B560,Q3_SQL_Error_Concentration!$F:$F,C560)=0,"",SUMIFS(Q3_SQL_Error_Concentration!$I:$I,Q3_SQL_Error_Concentration!$A:$A,A560,Q3_SQL_Error_Concentration!$E:$E,B560,Q3_SQL_Error_Concentration!$F:$F,C560))</f>
        <v/>
      </c>
      <c r="H560" s="5" t="str">
        <f t="shared" si="49"/>
        <v/>
      </c>
      <c r="I560" s="5">
        <f>IF(D560&gt;=Q3_Validation!$C$2,1,0)</f>
        <v>0</v>
      </c>
      <c r="J560" s="8" t="str">
        <f t="shared" si="50"/>
        <v/>
      </c>
      <c r="K560" s="5" t="str">
        <f t="shared" si="51"/>
        <v>excluded</v>
      </c>
      <c r="L560" s="5">
        <f t="shared" si="52"/>
        <v>0</v>
      </c>
      <c r="M560" s="5">
        <f t="shared" si="53"/>
        <v>0</v>
      </c>
    </row>
    <row r="561" spans="1:13">
      <c r="A561" s="5">
        <v>3066</v>
      </c>
      <c r="B561" s="5">
        <v>16</v>
      </c>
      <c r="C561" s="5" t="s">
        <v>63</v>
      </c>
      <c r="D561" s="5">
        <v>73</v>
      </c>
      <c r="E561" s="5">
        <v>0</v>
      </c>
      <c r="F561" s="8">
        <f t="shared" si="48"/>
        <v>0</v>
      </c>
      <c r="G561" s="5" t="str">
        <f>IF(COUNTIFS(Q3_SQL_Error_Concentration!$A:$A,A561,Q3_SQL_Error_Concentration!$E:$E,B561,Q3_SQL_Error_Concentration!$F:$F,C561)=0,"",SUMIFS(Q3_SQL_Error_Concentration!$I:$I,Q3_SQL_Error_Concentration!$A:$A,A561,Q3_SQL_Error_Concentration!$E:$E,B561,Q3_SQL_Error_Concentration!$F:$F,C561))</f>
        <v/>
      </c>
      <c r="H561" s="5" t="str">
        <f t="shared" si="49"/>
        <v/>
      </c>
      <c r="I561" s="5">
        <f>IF(D561&gt;=Q3_Validation!$C$2,1,0)</f>
        <v>0</v>
      </c>
      <c r="J561" s="8" t="str">
        <f t="shared" si="50"/>
        <v/>
      </c>
      <c r="K561" s="5" t="str">
        <f t="shared" si="51"/>
        <v>excluded</v>
      </c>
      <c r="L561" s="5">
        <f t="shared" si="52"/>
        <v>0</v>
      </c>
      <c r="M561" s="5">
        <f t="shared" si="53"/>
        <v>0</v>
      </c>
    </row>
    <row r="562" spans="1:13">
      <c r="A562" s="5">
        <v>3066</v>
      </c>
      <c r="B562" s="5">
        <v>16</v>
      </c>
      <c r="C562" s="5" t="s">
        <v>62</v>
      </c>
      <c r="D562" s="5">
        <v>106</v>
      </c>
      <c r="E562" s="5">
        <v>0</v>
      </c>
      <c r="F562" s="8">
        <f t="shared" si="48"/>
        <v>0</v>
      </c>
      <c r="G562" s="5" t="str">
        <f>IF(COUNTIFS(Q3_SQL_Error_Concentration!$A:$A,A562,Q3_SQL_Error_Concentration!$E:$E,B562,Q3_SQL_Error_Concentration!$F:$F,C562)=0,"",SUMIFS(Q3_SQL_Error_Concentration!$I:$I,Q3_SQL_Error_Concentration!$A:$A,A562,Q3_SQL_Error_Concentration!$E:$E,B562,Q3_SQL_Error_Concentration!$F:$F,C562))</f>
        <v/>
      </c>
      <c r="H562" s="5" t="str">
        <f t="shared" si="49"/>
        <v/>
      </c>
      <c r="I562" s="5">
        <f>IF(D562&gt;=Q3_Validation!$C$2,1,0)</f>
        <v>0</v>
      </c>
      <c r="J562" s="8" t="str">
        <f t="shared" si="50"/>
        <v/>
      </c>
      <c r="K562" s="5" t="str">
        <f t="shared" si="51"/>
        <v>excluded</v>
      </c>
      <c r="L562" s="5">
        <f t="shared" si="52"/>
        <v>0</v>
      </c>
      <c r="M562" s="5">
        <f t="shared" si="53"/>
        <v>0</v>
      </c>
    </row>
    <row r="563" spans="1:13">
      <c r="A563" s="5">
        <v>3066</v>
      </c>
      <c r="B563" s="5">
        <v>17</v>
      </c>
      <c r="C563" s="5" t="s">
        <v>63</v>
      </c>
      <c r="D563" s="5">
        <v>50</v>
      </c>
      <c r="E563" s="5">
        <v>0</v>
      </c>
      <c r="F563" s="8">
        <f t="shared" si="48"/>
        <v>0</v>
      </c>
      <c r="G563" s="5" t="str">
        <f>IF(COUNTIFS(Q3_SQL_Error_Concentration!$A:$A,A563,Q3_SQL_Error_Concentration!$E:$E,B563,Q3_SQL_Error_Concentration!$F:$F,C563)=0,"",SUMIFS(Q3_SQL_Error_Concentration!$I:$I,Q3_SQL_Error_Concentration!$A:$A,A563,Q3_SQL_Error_Concentration!$E:$E,B563,Q3_SQL_Error_Concentration!$F:$F,C563))</f>
        <v/>
      </c>
      <c r="H563" s="5" t="str">
        <f t="shared" si="49"/>
        <v/>
      </c>
      <c r="I563" s="5">
        <f>IF(D563&gt;=Q3_Validation!$C$2,1,0)</f>
        <v>0</v>
      </c>
      <c r="J563" s="8" t="str">
        <f t="shared" si="50"/>
        <v/>
      </c>
      <c r="K563" s="5" t="str">
        <f t="shared" si="51"/>
        <v>excluded</v>
      </c>
      <c r="L563" s="5">
        <f t="shared" si="52"/>
        <v>0</v>
      </c>
      <c r="M563" s="5">
        <f t="shared" si="53"/>
        <v>0</v>
      </c>
    </row>
    <row r="564" spans="1:13">
      <c r="A564" s="5">
        <v>3066</v>
      </c>
      <c r="B564" s="5">
        <v>17</v>
      </c>
      <c r="C564" s="5" t="s">
        <v>64</v>
      </c>
      <c r="D564" s="5">
        <v>1</v>
      </c>
      <c r="E564" s="5">
        <v>0</v>
      </c>
      <c r="F564" s="8">
        <f t="shared" si="48"/>
        <v>0</v>
      </c>
      <c r="G564" s="5" t="str">
        <f>IF(COUNTIFS(Q3_SQL_Error_Concentration!$A:$A,A564,Q3_SQL_Error_Concentration!$E:$E,B564,Q3_SQL_Error_Concentration!$F:$F,C564)=0,"",SUMIFS(Q3_SQL_Error_Concentration!$I:$I,Q3_SQL_Error_Concentration!$A:$A,A564,Q3_SQL_Error_Concentration!$E:$E,B564,Q3_SQL_Error_Concentration!$F:$F,C564))</f>
        <v/>
      </c>
      <c r="H564" s="5" t="str">
        <f t="shared" si="49"/>
        <v/>
      </c>
      <c r="I564" s="5">
        <f>IF(D564&gt;=Q3_Validation!$C$2,1,0)</f>
        <v>0</v>
      </c>
      <c r="J564" s="8" t="str">
        <f t="shared" si="50"/>
        <v/>
      </c>
      <c r="K564" s="5" t="str">
        <f t="shared" si="51"/>
        <v>excluded</v>
      </c>
      <c r="L564" s="5">
        <f t="shared" si="52"/>
        <v>0</v>
      </c>
      <c r="M564" s="5">
        <f t="shared" si="53"/>
        <v>0</v>
      </c>
    </row>
    <row r="565" spans="1:13">
      <c r="A565" s="5">
        <v>3066</v>
      </c>
      <c r="B565" s="5">
        <v>17</v>
      </c>
      <c r="C565" s="5" t="s">
        <v>62</v>
      </c>
      <c r="D565" s="5">
        <v>81</v>
      </c>
      <c r="E565" s="5">
        <v>0</v>
      </c>
      <c r="F565" s="8">
        <f t="shared" si="48"/>
        <v>0</v>
      </c>
      <c r="G565" s="5" t="str">
        <f>IF(COUNTIFS(Q3_SQL_Error_Concentration!$A:$A,A565,Q3_SQL_Error_Concentration!$E:$E,B565,Q3_SQL_Error_Concentration!$F:$F,C565)=0,"",SUMIFS(Q3_SQL_Error_Concentration!$I:$I,Q3_SQL_Error_Concentration!$A:$A,A565,Q3_SQL_Error_Concentration!$E:$E,B565,Q3_SQL_Error_Concentration!$F:$F,C565))</f>
        <v/>
      </c>
      <c r="H565" s="5" t="str">
        <f t="shared" si="49"/>
        <v/>
      </c>
      <c r="I565" s="5">
        <f>IF(D565&gt;=Q3_Validation!$C$2,1,0)</f>
        <v>0</v>
      </c>
      <c r="J565" s="8" t="str">
        <f t="shared" si="50"/>
        <v/>
      </c>
      <c r="K565" s="5" t="str">
        <f t="shared" si="51"/>
        <v>excluded</v>
      </c>
      <c r="L565" s="5">
        <f t="shared" si="52"/>
        <v>0</v>
      </c>
      <c r="M565" s="5">
        <f t="shared" si="53"/>
        <v>0</v>
      </c>
    </row>
    <row r="566" spans="1:13">
      <c r="A566" s="5">
        <v>3066</v>
      </c>
      <c r="B566" s="5">
        <v>18</v>
      </c>
      <c r="C566" s="5" t="s">
        <v>63</v>
      </c>
      <c r="D566" s="5">
        <v>71</v>
      </c>
      <c r="E566" s="5">
        <v>0</v>
      </c>
      <c r="F566" s="8">
        <f t="shared" si="48"/>
        <v>0</v>
      </c>
      <c r="G566" s="5" t="str">
        <f>IF(COUNTIFS(Q3_SQL_Error_Concentration!$A:$A,A566,Q3_SQL_Error_Concentration!$E:$E,B566,Q3_SQL_Error_Concentration!$F:$F,C566)=0,"",SUMIFS(Q3_SQL_Error_Concentration!$I:$I,Q3_SQL_Error_Concentration!$A:$A,A566,Q3_SQL_Error_Concentration!$E:$E,B566,Q3_SQL_Error_Concentration!$F:$F,C566))</f>
        <v/>
      </c>
      <c r="H566" s="5" t="str">
        <f t="shared" si="49"/>
        <v/>
      </c>
      <c r="I566" s="5">
        <f>IF(D566&gt;=Q3_Validation!$C$2,1,0)</f>
        <v>0</v>
      </c>
      <c r="J566" s="8" t="str">
        <f t="shared" si="50"/>
        <v/>
      </c>
      <c r="K566" s="5" t="str">
        <f t="shared" si="51"/>
        <v>excluded</v>
      </c>
      <c r="L566" s="5">
        <f t="shared" si="52"/>
        <v>0</v>
      </c>
      <c r="M566" s="5">
        <f t="shared" si="53"/>
        <v>0</v>
      </c>
    </row>
    <row r="567" spans="1:13">
      <c r="A567" s="5">
        <v>3066</v>
      </c>
      <c r="B567" s="5">
        <v>18</v>
      </c>
      <c r="C567" s="5" t="s">
        <v>64</v>
      </c>
      <c r="D567" s="5">
        <v>1</v>
      </c>
      <c r="E567" s="5">
        <v>0</v>
      </c>
      <c r="F567" s="8">
        <f t="shared" si="48"/>
        <v>0</v>
      </c>
      <c r="G567" s="5" t="str">
        <f>IF(COUNTIFS(Q3_SQL_Error_Concentration!$A:$A,A567,Q3_SQL_Error_Concentration!$E:$E,B567,Q3_SQL_Error_Concentration!$F:$F,C567)=0,"",SUMIFS(Q3_SQL_Error_Concentration!$I:$I,Q3_SQL_Error_Concentration!$A:$A,A567,Q3_SQL_Error_Concentration!$E:$E,B567,Q3_SQL_Error_Concentration!$F:$F,C567))</f>
        <v/>
      </c>
      <c r="H567" s="5" t="str">
        <f t="shared" si="49"/>
        <v/>
      </c>
      <c r="I567" s="5">
        <f>IF(D567&gt;=Q3_Validation!$C$2,1,0)</f>
        <v>0</v>
      </c>
      <c r="J567" s="8" t="str">
        <f t="shared" si="50"/>
        <v/>
      </c>
      <c r="K567" s="5" t="str">
        <f t="shared" si="51"/>
        <v>excluded</v>
      </c>
      <c r="L567" s="5">
        <f t="shared" si="52"/>
        <v>0</v>
      </c>
      <c r="M567" s="5">
        <f t="shared" si="53"/>
        <v>0</v>
      </c>
    </row>
    <row r="568" spans="1:13">
      <c r="A568" s="5">
        <v>3066</v>
      </c>
      <c r="B568" s="5">
        <v>18</v>
      </c>
      <c r="C568" s="5" t="s">
        <v>62</v>
      </c>
      <c r="D568" s="5">
        <v>83</v>
      </c>
      <c r="E568" s="5">
        <v>1</v>
      </c>
      <c r="F568" s="8">
        <f t="shared" si="48"/>
        <v>1.2048192771084338</v>
      </c>
      <c r="G568" s="5" t="str">
        <f>IF(COUNTIFS(Q3_SQL_Error_Concentration!$A:$A,A568,Q3_SQL_Error_Concentration!$E:$E,B568,Q3_SQL_Error_Concentration!$F:$F,C568)=0,"",SUMIFS(Q3_SQL_Error_Concentration!$I:$I,Q3_SQL_Error_Concentration!$A:$A,A568,Q3_SQL_Error_Concentration!$E:$E,B568,Q3_SQL_Error_Concentration!$F:$F,C568))</f>
        <v/>
      </c>
      <c r="H568" s="5" t="str">
        <f t="shared" si="49"/>
        <v/>
      </c>
      <c r="I568" s="5">
        <f>IF(D568&gt;=Q3_Validation!$C$2,1,0)</f>
        <v>0</v>
      </c>
      <c r="J568" s="8" t="str">
        <f t="shared" si="50"/>
        <v/>
      </c>
      <c r="K568" s="5" t="str">
        <f t="shared" si="51"/>
        <v>excluded</v>
      </c>
      <c r="L568" s="5">
        <f t="shared" si="52"/>
        <v>0</v>
      </c>
      <c r="M568" s="5">
        <f t="shared" si="53"/>
        <v>0</v>
      </c>
    </row>
    <row r="569" spans="1:13">
      <c r="A569" s="5">
        <v>3066</v>
      </c>
      <c r="B569" s="5">
        <v>19</v>
      </c>
      <c r="C569" s="5" t="s">
        <v>63</v>
      </c>
      <c r="D569" s="5">
        <v>46</v>
      </c>
      <c r="E569" s="5">
        <v>0</v>
      </c>
      <c r="F569" s="8">
        <f t="shared" si="48"/>
        <v>0</v>
      </c>
      <c r="G569" s="5" t="str">
        <f>IF(COUNTIFS(Q3_SQL_Error_Concentration!$A:$A,A569,Q3_SQL_Error_Concentration!$E:$E,B569,Q3_SQL_Error_Concentration!$F:$F,C569)=0,"",SUMIFS(Q3_SQL_Error_Concentration!$I:$I,Q3_SQL_Error_Concentration!$A:$A,A569,Q3_SQL_Error_Concentration!$E:$E,B569,Q3_SQL_Error_Concentration!$F:$F,C569))</f>
        <v/>
      </c>
      <c r="H569" s="5" t="str">
        <f t="shared" si="49"/>
        <v/>
      </c>
      <c r="I569" s="5">
        <f>IF(D569&gt;=Q3_Validation!$C$2,1,0)</f>
        <v>0</v>
      </c>
      <c r="J569" s="8" t="str">
        <f t="shared" si="50"/>
        <v/>
      </c>
      <c r="K569" s="5" t="str">
        <f t="shared" si="51"/>
        <v>excluded</v>
      </c>
      <c r="L569" s="5">
        <f t="shared" si="52"/>
        <v>0</v>
      </c>
      <c r="M569" s="5">
        <f t="shared" si="53"/>
        <v>0</v>
      </c>
    </row>
    <row r="570" spans="1:13">
      <c r="A570" s="5">
        <v>3066</v>
      </c>
      <c r="B570" s="5">
        <v>19</v>
      </c>
      <c r="C570" s="5" t="s">
        <v>62</v>
      </c>
      <c r="D570" s="5">
        <v>82</v>
      </c>
      <c r="E570" s="5">
        <v>2</v>
      </c>
      <c r="F570" s="8">
        <f t="shared" si="48"/>
        <v>2.4390243902439024</v>
      </c>
      <c r="G570" s="5" t="str">
        <f>IF(COUNTIFS(Q3_SQL_Error_Concentration!$A:$A,A570,Q3_SQL_Error_Concentration!$E:$E,B570,Q3_SQL_Error_Concentration!$F:$F,C570)=0,"",SUMIFS(Q3_SQL_Error_Concentration!$I:$I,Q3_SQL_Error_Concentration!$A:$A,A570,Q3_SQL_Error_Concentration!$E:$E,B570,Q3_SQL_Error_Concentration!$F:$F,C570))</f>
        <v/>
      </c>
      <c r="H570" s="5" t="str">
        <f t="shared" si="49"/>
        <v/>
      </c>
      <c r="I570" s="5">
        <f>IF(D570&gt;=Q3_Validation!$C$2,1,0)</f>
        <v>0</v>
      </c>
      <c r="J570" s="8" t="str">
        <f t="shared" si="50"/>
        <v/>
      </c>
      <c r="K570" s="5" t="str">
        <f t="shared" si="51"/>
        <v>excluded</v>
      </c>
      <c r="L570" s="5">
        <f t="shared" si="52"/>
        <v>0</v>
      </c>
      <c r="M570" s="5">
        <f t="shared" si="53"/>
        <v>0</v>
      </c>
    </row>
    <row r="571" spans="1:13">
      <c r="A571" s="5">
        <v>3066</v>
      </c>
      <c r="B571" s="5">
        <v>20</v>
      </c>
      <c r="C571" s="5" t="s">
        <v>63</v>
      </c>
      <c r="D571" s="5">
        <v>50</v>
      </c>
      <c r="E571" s="5">
        <v>0</v>
      </c>
      <c r="F571" s="8">
        <f t="shared" si="48"/>
        <v>0</v>
      </c>
      <c r="G571" s="5" t="str">
        <f>IF(COUNTIFS(Q3_SQL_Error_Concentration!$A:$A,A571,Q3_SQL_Error_Concentration!$E:$E,B571,Q3_SQL_Error_Concentration!$F:$F,C571)=0,"",SUMIFS(Q3_SQL_Error_Concentration!$I:$I,Q3_SQL_Error_Concentration!$A:$A,A571,Q3_SQL_Error_Concentration!$E:$E,B571,Q3_SQL_Error_Concentration!$F:$F,C571))</f>
        <v/>
      </c>
      <c r="H571" s="5" t="str">
        <f t="shared" si="49"/>
        <v/>
      </c>
      <c r="I571" s="5">
        <f>IF(D571&gt;=Q3_Validation!$C$2,1,0)</f>
        <v>0</v>
      </c>
      <c r="J571" s="8" t="str">
        <f t="shared" si="50"/>
        <v/>
      </c>
      <c r="K571" s="5" t="str">
        <f t="shared" si="51"/>
        <v>excluded</v>
      </c>
      <c r="L571" s="5">
        <f t="shared" si="52"/>
        <v>0</v>
      </c>
      <c r="M571" s="5">
        <f t="shared" si="53"/>
        <v>0</v>
      </c>
    </row>
    <row r="572" spans="1:13">
      <c r="A572" s="5">
        <v>3066</v>
      </c>
      <c r="B572" s="5">
        <v>20</v>
      </c>
      <c r="C572" s="5" t="s">
        <v>62</v>
      </c>
      <c r="D572" s="5">
        <v>71</v>
      </c>
      <c r="E572" s="5">
        <v>0</v>
      </c>
      <c r="F572" s="8">
        <f t="shared" si="48"/>
        <v>0</v>
      </c>
      <c r="G572" s="5" t="str">
        <f>IF(COUNTIFS(Q3_SQL_Error_Concentration!$A:$A,A572,Q3_SQL_Error_Concentration!$E:$E,B572,Q3_SQL_Error_Concentration!$F:$F,C572)=0,"",SUMIFS(Q3_SQL_Error_Concentration!$I:$I,Q3_SQL_Error_Concentration!$A:$A,A572,Q3_SQL_Error_Concentration!$E:$E,B572,Q3_SQL_Error_Concentration!$F:$F,C572))</f>
        <v/>
      </c>
      <c r="H572" s="5" t="str">
        <f t="shared" si="49"/>
        <v/>
      </c>
      <c r="I572" s="5">
        <f>IF(D572&gt;=Q3_Validation!$C$2,1,0)</f>
        <v>0</v>
      </c>
      <c r="J572" s="8" t="str">
        <f t="shared" si="50"/>
        <v/>
      </c>
      <c r="K572" s="5" t="str">
        <f t="shared" si="51"/>
        <v>excluded</v>
      </c>
      <c r="L572" s="5">
        <f t="shared" si="52"/>
        <v>0</v>
      </c>
      <c r="M572" s="5">
        <f t="shared" si="53"/>
        <v>0</v>
      </c>
    </row>
    <row r="573" spans="1:13">
      <c r="A573" s="5">
        <v>3066</v>
      </c>
      <c r="B573" s="5">
        <v>21</v>
      </c>
      <c r="C573" s="5" t="s">
        <v>63</v>
      </c>
      <c r="D573" s="5">
        <v>67</v>
      </c>
      <c r="E573" s="5">
        <v>1</v>
      </c>
      <c r="F573" s="8">
        <f t="shared" si="48"/>
        <v>1.4925373134328359</v>
      </c>
      <c r="G573" s="5" t="str">
        <f>IF(COUNTIFS(Q3_SQL_Error_Concentration!$A:$A,A573,Q3_SQL_Error_Concentration!$E:$E,B573,Q3_SQL_Error_Concentration!$F:$F,C573)=0,"",SUMIFS(Q3_SQL_Error_Concentration!$I:$I,Q3_SQL_Error_Concentration!$A:$A,A573,Q3_SQL_Error_Concentration!$E:$E,B573,Q3_SQL_Error_Concentration!$F:$F,C573))</f>
        <v/>
      </c>
      <c r="H573" s="5" t="str">
        <f t="shared" si="49"/>
        <v/>
      </c>
      <c r="I573" s="5">
        <f>IF(D573&gt;=Q3_Validation!$C$2,1,0)</f>
        <v>0</v>
      </c>
      <c r="J573" s="8" t="str">
        <f t="shared" si="50"/>
        <v/>
      </c>
      <c r="K573" s="5" t="str">
        <f t="shared" si="51"/>
        <v>excluded</v>
      </c>
      <c r="L573" s="5">
        <f t="shared" si="52"/>
        <v>0</v>
      </c>
      <c r="M573" s="5">
        <f t="shared" si="53"/>
        <v>0</v>
      </c>
    </row>
    <row r="574" spans="1:13">
      <c r="A574" s="5">
        <v>3066</v>
      </c>
      <c r="B574" s="5">
        <v>21</v>
      </c>
      <c r="C574" s="5" t="s">
        <v>62</v>
      </c>
      <c r="D574" s="5">
        <v>91</v>
      </c>
      <c r="E574" s="5">
        <v>0</v>
      </c>
      <c r="F574" s="8">
        <f t="shared" si="48"/>
        <v>0</v>
      </c>
      <c r="G574" s="5" t="str">
        <f>IF(COUNTIFS(Q3_SQL_Error_Concentration!$A:$A,A574,Q3_SQL_Error_Concentration!$E:$E,B574,Q3_SQL_Error_Concentration!$F:$F,C574)=0,"",SUMIFS(Q3_SQL_Error_Concentration!$I:$I,Q3_SQL_Error_Concentration!$A:$A,A574,Q3_SQL_Error_Concentration!$E:$E,B574,Q3_SQL_Error_Concentration!$F:$F,C574))</f>
        <v/>
      </c>
      <c r="H574" s="5" t="str">
        <f t="shared" si="49"/>
        <v/>
      </c>
      <c r="I574" s="5">
        <f>IF(D574&gt;=Q3_Validation!$C$2,1,0)</f>
        <v>0</v>
      </c>
      <c r="J574" s="8" t="str">
        <f t="shared" si="50"/>
        <v/>
      </c>
      <c r="K574" s="5" t="str">
        <f t="shared" si="51"/>
        <v>excluded</v>
      </c>
      <c r="L574" s="5">
        <f t="shared" si="52"/>
        <v>0</v>
      </c>
      <c r="M574" s="5">
        <f t="shared" si="53"/>
        <v>0</v>
      </c>
    </row>
    <row r="575" spans="1:13">
      <c r="A575" s="5">
        <v>3066</v>
      </c>
      <c r="B575" s="5">
        <v>22</v>
      </c>
      <c r="C575" s="5" t="s">
        <v>63</v>
      </c>
      <c r="D575" s="5">
        <v>64</v>
      </c>
      <c r="E575" s="5">
        <v>0</v>
      </c>
      <c r="F575" s="8">
        <f t="shared" si="48"/>
        <v>0</v>
      </c>
      <c r="G575" s="5" t="str">
        <f>IF(COUNTIFS(Q3_SQL_Error_Concentration!$A:$A,A575,Q3_SQL_Error_Concentration!$E:$E,B575,Q3_SQL_Error_Concentration!$F:$F,C575)=0,"",SUMIFS(Q3_SQL_Error_Concentration!$I:$I,Q3_SQL_Error_Concentration!$A:$A,A575,Q3_SQL_Error_Concentration!$E:$E,B575,Q3_SQL_Error_Concentration!$F:$F,C575))</f>
        <v/>
      </c>
      <c r="H575" s="5" t="str">
        <f t="shared" si="49"/>
        <v/>
      </c>
      <c r="I575" s="5">
        <f>IF(D575&gt;=Q3_Validation!$C$2,1,0)</f>
        <v>0</v>
      </c>
      <c r="J575" s="8" t="str">
        <f t="shared" si="50"/>
        <v/>
      </c>
      <c r="K575" s="5" t="str">
        <f t="shared" si="51"/>
        <v>excluded</v>
      </c>
      <c r="L575" s="5">
        <f t="shared" si="52"/>
        <v>0</v>
      </c>
      <c r="M575" s="5">
        <f t="shared" si="53"/>
        <v>0</v>
      </c>
    </row>
    <row r="576" spans="1:13">
      <c r="A576" s="5">
        <v>3066</v>
      </c>
      <c r="B576" s="5">
        <v>22</v>
      </c>
      <c r="C576" s="5" t="s">
        <v>62</v>
      </c>
      <c r="D576" s="5">
        <v>84</v>
      </c>
      <c r="E576" s="5">
        <v>0</v>
      </c>
      <c r="F576" s="8">
        <f t="shared" si="48"/>
        <v>0</v>
      </c>
      <c r="G576" s="5" t="str">
        <f>IF(COUNTIFS(Q3_SQL_Error_Concentration!$A:$A,A576,Q3_SQL_Error_Concentration!$E:$E,B576,Q3_SQL_Error_Concentration!$F:$F,C576)=0,"",SUMIFS(Q3_SQL_Error_Concentration!$I:$I,Q3_SQL_Error_Concentration!$A:$A,A576,Q3_SQL_Error_Concentration!$E:$E,B576,Q3_SQL_Error_Concentration!$F:$F,C576))</f>
        <v/>
      </c>
      <c r="H576" s="5" t="str">
        <f t="shared" si="49"/>
        <v/>
      </c>
      <c r="I576" s="5">
        <f>IF(D576&gt;=Q3_Validation!$C$2,1,0)</f>
        <v>0</v>
      </c>
      <c r="J576" s="8" t="str">
        <f t="shared" si="50"/>
        <v/>
      </c>
      <c r="K576" s="5" t="str">
        <f t="shared" si="51"/>
        <v>excluded</v>
      </c>
      <c r="L576" s="5">
        <f t="shared" si="52"/>
        <v>0</v>
      </c>
      <c r="M576" s="5">
        <f t="shared" si="53"/>
        <v>0</v>
      </c>
    </row>
    <row r="577" spans="1:13">
      <c r="A577" s="5">
        <v>3066</v>
      </c>
      <c r="B577" s="5">
        <v>23</v>
      </c>
      <c r="C577" s="5" t="s">
        <v>63</v>
      </c>
      <c r="D577" s="5">
        <v>19</v>
      </c>
      <c r="E577" s="5">
        <v>0</v>
      </c>
      <c r="F577" s="8">
        <f t="shared" si="48"/>
        <v>0</v>
      </c>
      <c r="G577" s="5" t="str">
        <f>IF(COUNTIFS(Q3_SQL_Error_Concentration!$A:$A,A577,Q3_SQL_Error_Concentration!$E:$E,B577,Q3_SQL_Error_Concentration!$F:$F,C577)=0,"",SUMIFS(Q3_SQL_Error_Concentration!$I:$I,Q3_SQL_Error_Concentration!$A:$A,A577,Q3_SQL_Error_Concentration!$E:$E,B577,Q3_SQL_Error_Concentration!$F:$F,C577))</f>
        <v/>
      </c>
      <c r="H577" s="5" t="str">
        <f t="shared" si="49"/>
        <v/>
      </c>
      <c r="I577" s="5">
        <f>IF(D577&gt;=Q3_Validation!$C$2,1,0)</f>
        <v>0</v>
      </c>
      <c r="J577" s="8" t="str">
        <f t="shared" si="50"/>
        <v/>
      </c>
      <c r="K577" s="5" t="str">
        <f t="shared" si="51"/>
        <v>excluded</v>
      </c>
      <c r="L577" s="5">
        <f t="shared" si="52"/>
        <v>0</v>
      </c>
      <c r="M577" s="5">
        <f t="shared" si="53"/>
        <v>0</v>
      </c>
    </row>
    <row r="578" spans="1:13">
      <c r="A578" s="5">
        <v>3066</v>
      </c>
      <c r="B578" s="5">
        <v>23</v>
      </c>
      <c r="C578" s="5" t="s">
        <v>62</v>
      </c>
      <c r="D578" s="5">
        <v>18</v>
      </c>
      <c r="E578" s="5">
        <v>0</v>
      </c>
      <c r="F578" s="8">
        <f t="shared" ref="F578:F641" si="54">100*E578/D578</f>
        <v>0</v>
      </c>
      <c r="G578" s="5" t="str">
        <f>IF(COUNTIFS(Q3_SQL_Error_Concentration!$A:$A,A578,Q3_SQL_Error_Concentration!$E:$E,B578,Q3_SQL_Error_Concentration!$F:$F,C578)=0,"",SUMIFS(Q3_SQL_Error_Concentration!$I:$I,Q3_SQL_Error_Concentration!$A:$A,A578,Q3_SQL_Error_Concentration!$E:$E,B578,Q3_SQL_Error_Concentration!$F:$F,C578))</f>
        <v/>
      </c>
      <c r="H578" s="5" t="str">
        <f t="shared" ref="H578:H641" si="55">IF(G578="","",IF(ABS(F578-G578)&lt;=0.0002,"PASS","FAIL"))</f>
        <v/>
      </c>
      <c r="I578" s="5">
        <f>IF(D578&gt;=Q3_Validation!$C$2,1,0)</f>
        <v>0</v>
      </c>
      <c r="J578" s="8" t="str">
        <f t="shared" ref="J578:J641" si="56">IF(I578=1,F578,"")</f>
        <v/>
      </c>
      <c r="K578" s="5" t="str">
        <f t="shared" ref="K578:K641" si="57">IF(D578&lt;601,"excluded",IF(J578&gt;3.628192,"outlier",IF(J578&gt;=2.11093,"high-error","normal")))</f>
        <v>excluded</v>
      </c>
      <c r="L578" s="5">
        <f t="shared" ref="L578:L641" si="58">COUNTIFS(A:A,A578,K:K,"high-error")+COUNTIFS(A:A,A578,K:K,"outlier")</f>
        <v>0</v>
      </c>
      <c r="M578" s="5">
        <f t="shared" ref="M578:M641" si="59">IF(AND(L578&gt;=2,OR(K578="high-error",K578="outlier")),1,0)</f>
        <v>0</v>
      </c>
    </row>
    <row r="579" spans="1:13">
      <c r="A579" s="5">
        <v>3075</v>
      </c>
      <c r="B579" s="5">
        <v>0</v>
      </c>
      <c r="C579" s="5" t="s">
        <v>63</v>
      </c>
      <c r="D579" s="5">
        <v>1</v>
      </c>
      <c r="E579" s="5">
        <v>0</v>
      </c>
      <c r="F579" s="8">
        <f t="shared" si="54"/>
        <v>0</v>
      </c>
      <c r="G579" s="5" t="str">
        <f>IF(COUNTIFS(Q3_SQL_Error_Concentration!$A:$A,A579,Q3_SQL_Error_Concentration!$E:$E,B579,Q3_SQL_Error_Concentration!$F:$F,C579)=0,"",SUMIFS(Q3_SQL_Error_Concentration!$I:$I,Q3_SQL_Error_Concentration!$A:$A,A579,Q3_SQL_Error_Concentration!$E:$E,B579,Q3_SQL_Error_Concentration!$F:$F,C579))</f>
        <v/>
      </c>
      <c r="H579" s="5" t="str">
        <f t="shared" si="55"/>
        <v/>
      </c>
      <c r="I579" s="5">
        <f>IF(D579&gt;=Q3_Validation!$C$2,1,0)</f>
        <v>0</v>
      </c>
      <c r="J579" s="8" t="str">
        <f t="shared" si="56"/>
        <v/>
      </c>
      <c r="K579" s="5" t="str">
        <f t="shared" si="57"/>
        <v>excluded</v>
      </c>
      <c r="L579" s="5">
        <f t="shared" si="58"/>
        <v>0</v>
      </c>
      <c r="M579" s="5">
        <f t="shared" si="59"/>
        <v>0</v>
      </c>
    </row>
    <row r="580" spans="1:13">
      <c r="A580" s="5">
        <v>3075</v>
      </c>
      <c r="B580" s="5">
        <v>0</v>
      </c>
      <c r="C580" s="5" t="s">
        <v>62</v>
      </c>
      <c r="D580" s="5">
        <v>4</v>
      </c>
      <c r="E580" s="5">
        <v>0</v>
      </c>
      <c r="F580" s="8">
        <f t="shared" si="54"/>
        <v>0</v>
      </c>
      <c r="G580" s="5" t="str">
        <f>IF(COUNTIFS(Q3_SQL_Error_Concentration!$A:$A,A580,Q3_SQL_Error_Concentration!$E:$E,B580,Q3_SQL_Error_Concentration!$F:$F,C580)=0,"",SUMIFS(Q3_SQL_Error_Concentration!$I:$I,Q3_SQL_Error_Concentration!$A:$A,A580,Q3_SQL_Error_Concentration!$E:$E,B580,Q3_SQL_Error_Concentration!$F:$F,C580))</f>
        <v/>
      </c>
      <c r="H580" s="5" t="str">
        <f t="shared" si="55"/>
        <v/>
      </c>
      <c r="I580" s="5">
        <f>IF(D580&gt;=Q3_Validation!$C$2,1,0)</f>
        <v>0</v>
      </c>
      <c r="J580" s="8" t="str">
        <f t="shared" si="56"/>
        <v/>
      </c>
      <c r="K580" s="5" t="str">
        <f t="shared" si="57"/>
        <v>excluded</v>
      </c>
      <c r="L580" s="5">
        <f t="shared" si="58"/>
        <v>0</v>
      </c>
      <c r="M580" s="5">
        <f t="shared" si="59"/>
        <v>0</v>
      </c>
    </row>
    <row r="581" spans="1:13">
      <c r="A581" s="5">
        <v>3075</v>
      </c>
      <c r="B581" s="5">
        <v>1</v>
      </c>
      <c r="C581" s="5" t="s">
        <v>62</v>
      </c>
      <c r="D581" s="5">
        <v>5</v>
      </c>
      <c r="E581" s="5">
        <v>0</v>
      </c>
      <c r="F581" s="8">
        <f t="shared" si="54"/>
        <v>0</v>
      </c>
      <c r="G581" s="5" t="str">
        <f>IF(COUNTIFS(Q3_SQL_Error_Concentration!$A:$A,A581,Q3_SQL_Error_Concentration!$E:$E,B581,Q3_SQL_Error_Concentration!$F:$F,C581)=0,"",SUMIFS(Q3_SQL_Error_Concentration!$I:$I,Q3_SQL_Error_Concentration!$A:$A,A581,Q3_SQL_Error_Concentration!$E:$E,B581,Q3_SQL_Error_Concentration!$F:$F,C581))</f>
        <v/>
      </c>
      <c r="H581" s="5" t="str">
        <f t="shared" si="55"/>
        <v/>
      </c>
      <c r="I581" s="5">
        <f>IF(D581&gt;=Q3_Validation!$C$2,1,0)</f>
        <v>0</v>
      </c>
      <c r="J581" s="8" t="str">
        <f t="shared" si="56"/>
        <v/>
      </c>
      <c r="K581" s="5" t="str">
        <f t="shared" si="57"/>
        <v>excluded</v>
      </c>
      <c r="L581" s="5">
        <f t="shared" si="58"/>
        <v>0</v>
      </c>
      <c r="M581" s="5">
        <f t="shared" si="59"/>
        <v>0</v>
      </c>
    </row>
    <row r="582" spans="1:13">
      <c r="A582" s="5">
        <v>3075</v>
      </c>
      <c r="B582" s="5">
        <v>2</v>
      </c>
      <c r="C582" s="5" t="s">
        <v>63</v>
      </c>
      <c r="D582" s="5">
        <v>3</v>
      </c>
      <c r="E582" s="5">
        <v>0</v>
      </c>
      <c r="F582" s="8">
        <f t="shared" si="54"/>
        <v>0</v>
      </c>
      <c r="G582" s="5" t="str">
        <f>IF(COUNTIFS(Q3_SQL_Error_Concentration!$A:$A,A582,Q3_SQL_Error_Concentration!$E:$E,B582,Q3_SQL_Error_Concentration!$F:$F,C582)=0,"",SUMIFS(Q3_SQL_Error_Concentration!$I:$I,Q3_SQL_Error_Concentration!$A:$A,A582,Q3_SQL_Error_Concentration!$E:$E,B582,Q3_SQL_Error_Concentration!$F:$F,C582))</f>
        <v/>
      </c>
      <c r="H582" s="5" t="str">
        <f t="shared" si="55"/>
        <v/>
      </c>
      <c r="I582" s="5">
        <f>IF(D582&gt;=Q3_Validation!$C$2,1,0)</f>
        <v>0</v>
      </c>
      <c r="J582" s="8" t="str">
        <f t="shared" si="56"/>
        <v/>
      </c>
      <c r="K582" s="5" t="str">
        <f t="shared" si="57"/>
        <v>excluded</v>
      </c>
      <c r="L582" s="5">
        <f t="shared" si="58"/>
        <v>0</v>
      </c>
      <c r="M582" s="5">
        <f t="shared" si="59"/>
        <v>0</v>
      </c>
    </row>
    <row r="583" spans="1:13">
      <c r="A583" s="5">
        <v>3075</v>
      </c>
      <c r="B583" s="5">
        <v>2</v>
      </c>
      <c r="C583" s="5" t="s">
        <v>62</v>
      </c>
      <c r="D583" s="5">
        <v>2</v>
      </c>
      <c r="E583" s="5">
        <v>0</v>
      </c>
      <c r="F583" s="8">
        <f t="shared" si="54"/>
        <v>0</v>
      </c>
      <c r="G583" s="5" t="str">
        <f>IF(COUNTIFS(Q3_SQL_Error_Concentration!$A:$A,A583,Q3_SQL_Error_Concentration!$E:$E,B583,Q3_SQL_Error_Concentration!$F:$F,C583)=0,"",SUMIFS(Q3_SQL_Error_Concentration!$I:$I,Q3_SQL_Error_Concentration!$A:$A,A583,Q3_SQL_Error_Concentration!$E:$E,B583,Q3_SQL_Error_Concentration!$F:$F,C583))</f>
        <v/>
      </c>
      <c r="H583" s="5" t="str">
        <f t="shared" si="55"/>
        <v/>
      </c>
      <c r="I583" s="5">
        <f>IF(D583&gt;=Q3_Validation!$C$2,1,0)</f>
        <v>0</v>
      </c>
      <c r="J583" s="8" t="str">
        <f t="shared" si="56"/>
        <v/>
      </c>
      <c r="K583" s="5" t="str">
        <f t="shared" si="57"/>
        <v>excluded</v>
      </c>
      <c r="L583" s="5">
        <f t="shared" si="58"/>
        <v>0</v>
      </c>
      <c r="M583" s="5">
        <f t="shared" si="59"/>
        <v>0</v>
      </c>
    </row>
    <row r="584" spans="1:13">
      <c r="A584" s="5">
        <v>3075</v>
      </c>
      <c r="B584" s="5">
        <v>4</v>
      </c>
      <c r="C584" s="5" t="s">
        <v>63</v>
      </c>
      <c r="D584" s="5">
        <v>3</v>
      </c>
      <c r="E584" s="5">
        <v>0</v>
      </c>
      <c r="F584" s="8">
        <f t="shared" si="54"/>
        <v>0</v>
      </c>
      <c r="G584" s="5" t="str">
        <f>IF(COUNTIFS(Q3_SQL_Error_Concentration!$A:$A,A584,Q3_SQL_Error_Concentration!$E:$E,B584,Q3_SQL_Error_Concentration!$F:$F,C584)=0,"",SUMIFS(Q3_SQL_Error_Concentration!$I:$I,Q3_SQL_Error_Concentration!$A:$A,A584,Q3_SQL_Error_Concentration!$E:$E,B584,Q3_SQL_Error_Concentration!$F:$F,C584))</f>
        <v/>
      </c>
      <c r="H584" s="5" t="str">
        <f t="shared" si="55"/>
        <v/>
      </c>
      <c r="I584" s="5">
        <f>IF(D584&gt;=Q3_Validation!$C$2,1,0)</f>
        <v>0</v>
      </c>
      <c r="J584" s="8" t="str">
        <f t="shared" si="56"/>
        <v/>
      </c>
      <c r="K584" s="5" t="str">
        <f t="shared" si="57"/>
        <v>excluded</v>
      </c>
      <c r="L584" s="5">
        <f t="shared" si="58"/>
        <v>0</v>
      </c>
      <c r="M584" s="5">
        <f t="shared" si="59"/>
        <v>0</v>
      </c>
    </row>
    <row r="585" spans="1:13">
      <c r="A585" s="5">
        <v>3075</v>
      </c>
      <c r="B585" s="5">
        <v>4</v>
      </c>
      <c r="C585" s="5" t="s">
        <v>62</v>
      </c>
      <c r="D585" s="5">
        <v>1</v>
      </c>
      <c r="E585" s="5">
        <v>0</v>
      </c>
      <c r="F585" s="8">
        <f t="shared" si="54"/>
        <v>0</v>
      </c>
      <c r="G585" s="5" t="str">
        <f>IF(COUNTIFS(Q3_SQL_Error_Concentration!$A:$A,A585,Q3_SQL_Error_Concentration!$E:$E,B585,Q3_SQL_Error_Concentration!$F:$F,C585)=0,"",SUMIFS(Q3_SQL_Error_Concentration!$I:$I,Q3_SQL_Error_Concentration!$A:$A,A585,Q3_SQL_Error_Concentration!$E:$E,B585,Q3_SQL_Error_Concentration!$F:$F,C585))</f>
        <v/>
      </c>
      <c r="H585" s="5" t="str">
        <f t="shared" si="55"/>
        <v/>
      </c>
      <c r="I585" s="5">
        <f>IF(D585&gt;=Q3_Validation!$C$2,1,0)</f>
        <v>0</v>
      </c>
      <c r="J585" s="8" t="str">
        <f t="shared" si="56"/>
        <v/>
      </c>
      <c r="K585" s="5" t="str">
        <f t="shared" si="57"/>
        <v>excluded</v>
      </c>
      <c r="L585" s="5">
        <f t="shared" si="58"/>
        <v>0</v>
      </c>
      <c r="M585" s="5">
        <f t="shared" si="59"/>
        <v>0</v>
      </c>
    </row>
    <row r="586" spans="1:13">
      <c r="A586" s="5">
        <v>3075</v>
      </c>
      <c r="B586" s="5">
        <v>5</v>
      </c>
      <c r="C586" s="5" t="s">
        <v>62</v>
      </c>
      <c r="D586" s="5">
        <v>3</v>
      </c>
      <c r="E586" s="5">
        <v>0</v>
      </c>
      <c r="F586" s="8">
        <f t="shared" si="54"/>
        <v>0</v>
      </c>
      <c r="G586" s="5" t="str">
        <f>IF(COUNTIFS(Q3_SQL_Error_Concentration!$A:$A,A586,Q3_SQL_Error_Concentration!$E:$E,B586,Q3_SQL_Error_Concentration!$F:$F,C586)=0,"",SUMIFS(Q3_SQL_Error_Concentration!$I:$I,Q3_SQL_Error_Concentration!$A:$A,A586,Q3_SQL_Error_Concentration!$E:$E,B586,Q3_SQL_Error_Concentration!$F:$F,C586))</f>
        <v/>
      </c>
      <c r="H586" s="5" t="str">
        <f t="shared" si="55"/>
        <v/>
      </c>
      <c r="I586" s="5">
        <f>IF(D586&gt;=Q3_Validation!$C$2,1,0)</f>
        <v>0</v>
      </c>
      <c r="J586" s="8" t="str">
        <f t="shared" si="56"/>
        <v/>
      </c>
      <c r="K586" s="5" t="str">
        <f t="shared" si="57"/>
        <v>excluded</v>
      </c>
      <c r="L586" s="5">
        <f t="shared" si="58"/>
        <v>0</v>
      </c>
      <c r="M586" s="5">
        <f t="shared" si="59"/>
        <v>0</v>
      </c>
    </row>
    <row r="587" spans="1:13">
      <c r="A587" s="5">
        <v>3075</v>
      </c>
      <c r="B587" s="5">
        <v>6</v>
      </c>
      <c r="C587" s="5" t="s">
        <v>63</v>
      </c>
      <c r="D587" s="5">
        <v>11</v>
      </c>
      <c r="E587" s="5">
        <v>0</v>
      </c>
      <c r="F587" s="8">
        <f t="shared" si="54"/>
        <v>0</v>
      </c>
      <c r="G587" s="5" t="str">
        <f>IF(COUNTIFS(Q3_SQL_Error_Concentration!$A:$A,A587,Q3_SQL_Error_Concentration!$E:$E,B587,Q3_SQL_Error_Concentration!$F:$F,C587)=0,"",SUMIFS(Q3_SQL_Error_Concentration!$I:$I,Q3_SQL_Error_Concentration!$A:$A,A587,Q3_SQL_Error_Concentration!$E:$E,B587,Q3_SQL_Error_Concentration!$F:$F,C587))</f>
        <v/>
      </c>
      <c r="H587" s="5" t="str">
        <f t="shared" si="55"/>
        <v/>
      </c>
      <c r="I587" s="5">
        <f>IF(D587&gt;=Q3_Validation!$C$2,1,0)</f>
        <v>0</v>
      </c>
      <c r="J587" s="8" t="str">
        <f t="shared" si="56"/>
        <v/>
      </c>
      <c r="K587" s="5" t="str">
        <f t="shared" si="57"/>
        <v>excluded</v>
      </c>
      <c r="L587" s="5">
        <f t="shared" si="58"/>
        <v>0</v>
      </c>
      <c r="M587" s="5">
        <f t="shared" si="59"/>
        <v>0</v>
      </c>
    </row>
    <row r="588" spans="1:13">
      <c r="A588" s="5">
        <v>3075</v>
      </c>
      <c r="B588" s="5">
        <v>6</v>
      </c>
      <c r="C588" s="5" t="s">
        <v>62</v>
      </c>
      <c r="D588" s="5">
        <v>8</v>
      </c>
      <c r="E588" s="5">
        <v>0</v>
      </c>
      <c r="F588" s="8">
        <f t="shared" si="54"/>
        <v>0</v>
      </c>
      <c r="G588" s="5" t="str">
        <f>IF(COUNTIFS(Q3_SQL_Error_Concentration!$A:$A,A588,Q3_SQL_Error_Concentration!$E:$E,B588,Q3_SQL_Error_Concentration!$F:$F,C588)=0,"",SUMIFS(Q3_SQL_Error_Concentration!$I:$I,Q3_SQL_Error_Concentration!$A:$A,A588,Q3_SQL_Error_Concentration!$E:$E,B588,Q3_SQL_Error_Concentration!$F:$F,C588))</f>
        <v/>
      </c>
      <c r="H588" s="5" t="str">
        <f t="shared" si="55"/>
        <v/>
      </c>
      <c r="I588" s="5">
        <f>IF(D588&gt;=Q3_Validation!$C$2,1,0)</f>
        <v>0</v>
      </c>
      <c r="J588" s="8" t="str">
        <f t="shared" si="56"/>
        <v/>
      </c>
      <c r="K588" s="5" t="str">
        <f t="shared" si="57"/>
        <v>excluded</v>
      </c>
      <c r="L588" s="5">
        <f t="shared" si="58"/>
        <v>0</v>
      </c>
      <c r="M588" s="5">
        <f t="shared" si="59"/>
        <v>0</v>
      </c>
    </row>
    <row r="589" spans="1:13">
      <c r="A589" s="5">
        <v>3075</v>
      </c>
      <c r="B589" s="5">
        <v>7</v>
      </c>
      <c r="C589" s="5" t="s">
        <v>63</v>
      </c>
      <c r="D589" s="5">
        <v>5</v>
      </c>
      <c r="E589" s="5">
        <v>0</v>
      </c>
      <c r="F589" s="8">
        <f t="shared" si="54"/>
        <v>0</v>
      </c>
      <c r="G589" s="5" t="str">
        <f>IF(COUNTIFS(Q3_SQL_Error_Concentration!$A:$A,A589,Q3_SQL_Error_Concentration!$E:$E,B589,Q3_SQL_Error_Concentration!$F:$F,C589)=0,"",SUMIFS(Q3_SQL_Error_Concentration!$I:$I,Q3_SQL_Error_Concentration!$A:$A,A589,Q3_SQL_Error_Concentration!$E:$E,B589,Q3_SQL_Error_Concentration!$F:$F,C589))</f>
        <v/>
      </c>
      <c r="H589" s="5" t="str">
        <f t="shared" si="55"/>
        <v/>
      </c>
      <c r="I589" s="5">
        <f>IF(D589&gt;=Q3_Validation!$C$2,1,0)</f>
        <v>0</v>
      </c>
      <c r="J589" s="8" t="str">
        <f t="shared" si="56"/>
        <v/>
      </c>
      <c r="K589" s="5" t="str">
        <f t="shared" si="57"/>
        <v>excluded</v>
      </c>
      <c r="L589" s="5">
        <f t="shared" si="58"/>
        <v>0</v>
      </c>
      <c r="M589" s="5">
        <f t="shared" si="59"/>
        <v>0</v>
      </c>
    </row>
    <row r="590" spans="1:13">
      <c r="A590" s="5">
        <v>3075</v>
      </c>
      <c r="B590" s="5">
        <v>7</v>
      </c>
      <c r="C590" s="5" t="s">
        <v>62</v>
      </c>
      <c r="D590" s="5">
        <v>8</v>
      </c>
      <c r="E590" s="5">
        <v>0</v>
      </c>
      <c r="F590" s="8">
        <f t="shared" si="54"/>
        <v>0</v>
      </c>
      <c r="G590" s="5" t="str">
        <f>IF(COUNTIFS(Q3_SQL_Error_Concentration!$A:$A,A590,Q3_SQL_Error_Concentration!$E:$E,B590,Q3_SQL_Error_Concentration!$F:$F,C590)=0,"",SUMIFS(Q3_SQL_Error_Concentration!$I:$I,Q3_SQL_Error_Concentration!$A:$A,A590,Q3_SQL_Error_Concentration!$E:$E,B590,Q3_SQL_Error_Concentration!$F:$F,C590))</f>
        <v/>
      </c>
      <c r="H590" s="5" t="str">
        <f t="shared" si="55"/>
        <v/>
      </c>
      <c r="I590" s="5">
        <f>IF(D590&gt;=Q3_Validation!$C$2,1,0)</f>
        <v>0</v>
      </c>
      <c r="J590" s="8" t="str">
        <f t="shared" si="56"/>
        <v/>
      </c>
      <c r="K590" s="5" t="str">
        <f t="shared" si="57"/>
        <v>excluded</v>
      </c>
      <c r="L590" s="5">
        <f t="shared" si="58"/>
        <v>0</v>
      </c>
      <c r="M590" s="5">
        <f t="shared" si="59"/>
        <v>0</v>
      </c>
    </row>
    <row r="591" spans="1:13">
      <c r="A591" s="5">
        <v>3075</v>
      </c>
      <c r="B591" s="5">
        <v>8</v>
      </c>
      <c r="C591" s="5" t="s">
        <v>63</v>
      </c>
      <c r="D591" s="5">
        <v>8</v>
      </c>
      <c r="E591" s="5">
        <v>0</v>
      </c>
      <c r="F591" s="8">
        <f t="shared" si="54"/>
        <v>0</v>
      </c>
      <c r="G591" s="5" t="str">
        <f>IF(COUNTIFS(Q3_SQL_Error_Concentration!$A:$A,A591,Q3_SQL_Error_Concentration!$E:$E,B591,Q3_SQL_Error_Concentration!$F:$F,C591)=0,"",SUMIFS(Q3_SQL_Error_Concentration!$I:$I,Q3_SQL_Error_Concentration!$A:$A,A591,Q3_SQL_Error_Concentration!$E:$E,B591,Q3_SQL_Error_Concentration!$F:$F,C591))</f>
        <v/>
      </c>
      <c r="H591" s="5" t="str">
        <f t="shared" si="55"/>
        <v/>
      </c>
      <c r="I591" s="5">
        <f>IF(D591&gt;=Q3_Validation!$C$2,1,0)</f>
        <v>0</v>
      </c>
      <c r="J591" s="8" t="str">
        <f t="shared" si="56"/>
        <v/>
      </c>
      <c r="K591" s="5" t="str">
        <f t="shared" si="57"/>
        <v>excluded</v>
      </c>
      <c r="L591" s="5">
        <f t="shared" si="58"/>
        <v>0</v>
      </c>
      <c r="M591" s="5">
        <f t="shared" si="59"/>
        <v>0</v>
      </c>
    </row>
    <row r="592" spans="1:13">
      <c r="A592" s="5">
        <v>3075</v>
      </c>
      <c r="B592" s="5">
        <v>8</v>
      </c>
      <c r="C592" s="5" t="s">
        <v>62</v>
      </c>
      <c r="D592" s="5">
        <v>11</v>
      </c>
      <c r="E592" s="5">
        <v>0</v>
      </c>
      <c r="F592" s="8">
        <f t="shared" si="54"/>
        <v>0</v>
      </c>
      <c r="G592" s="5" t="str">
        <f>IF(COUNTIFS(Q3_SQL_Error_Concentration!$A:$A,A592,Q3_SQL_Error_Concentration!$E:$E,B592,Q3_SQL_Error_Concentration!$F:$F,C592)=0,"",SUMIFS(Q3_SQL_Error_Concentration!$I:$I,Q3_SQL_Error_Concentration!$A:$A,A592,Q3_SQL_Error_Concentration!$E:$E,B592,Q3_SQL_Error_Concentration!$F:$F,C592))</f>
        <v/>
      </c>
      <c r="H592" s="5" t="str">
        <f t="shared" si="55"/>
        <v/>
      </c>
      <c r="I592" s="5">
        <f>IF(D592&gt;=Q3_Validation!$C$2,1,0)</f>
        <v>0</v>
      </c>
      <c r="J592" s="8" t="str">
        <f t="shared" si="56"/>
        <v/>
      </c>
      <c r="K592" s="5" t="str">
        <f t="shared" si="57"/>
        <v>excluded</v>
      </c>
      <c r="L592" s="5">
        <f t="shared" si="58"/>
        <v>0</v>
      </c>
      <c r="M592" s="5">
        <f t="shared" si="59"/>
        <v>0</v>
      </c>
    </row>
    <row r="593" spans="1:13">
      <c r="A593" s="5">
        <v>3075</v>
      </c>
      <c r="B593" s="5">
        <v>9</v>
      </c>
      <c r="C593" s="5" t="s">
        <v>63</v>
      </c>
      <c r="D593" s="5">
        <v>3</v>
      </c>
      <c r="E593" s="5">
        <v>0</v>
      </c>
      <c r="F593" s="8">
        <f t="shared" si="54"/>
        <v>0</v>
      </c>
      <c r="G593" s="5" t="str">
        <f>IF(COUNTIFS(Q3_SQL_Error_Concentration!$A:$A,A593,Q3_SQL_Error_Concentration!$E:$E,B593,Q3_SQL_Error_Concentration!$F:$F,C593)=0,"",SUMIFS(Q3_SQL_Error_Concentration!$I:$I,Q3_SQL_Error_Concentration!$A:$A,A593,Q3_SQL_Error_Concentration!$E:$E,B593,Q3_SQL_Error_Concentration!$F:$F,C593))</f>
        <v/>
      </c>
      <c r="H593" s="5" t="str">
        <f t="shared" si="55"/>
        <v/>
      </c>
      <c r="I593" s="5">
        <f>IF(D593&gt;=Q3_Validation!$C$2,1,0)</f>
        <v>0</v>
      </c>
      <c r="J593" s="8" t="str">
        <f t="shared" si="56"/>
        <v/>
      </c>
      <c r="K593" s="5" t="str">
        <f t="shared" si="57"/>
        <v>excluded</v>
      </c>
      <c r="L593" s="5">
        <f t="shared" si="58"/>
        <v>0</v>
      </c>
      <c r="M593" s="5">
        <f t="shared" si="59"/>
        <v>0</v>
      </c>
    </row>
    <row r="594" spans="1:13">
      <c r="A594" s="5">
        <v>3075</v>
      </c>
      <c r="B594" s="5">
        <v>9</v>
      </c>
      <c r="C594" s="5" t="s">
        <v>64</v>
      </c>
      <c r="D594" s="5">
        <v>1</v>
      </c>
      <c r="E594" s="5">
        <v>0</v>
      </c>
      <c r="F594" s="8">
        <f t="shared" si="54"/>
        <v>0</v>
      </c>
      <c r="G594" s="5" t="str">
        <f>IF(COUNTIFS(Q3_SQL_Error_Concentration!$A:$A,A594,Q3_SQL_Error_Concentration!$E:$E,B594,Q3_SQL_Error_Concentration!$F:$F,C594)=0,"",SUMIFS(Q3_SQL_Error_Concentration!$I:$I,Q3_SQL_Error_Concentration!$A:$A,A594,Q3_SQL_Error_Concentration!$E:$E,B594,Q3_SQL_Error_Concentration!$F:$F,C594))</f>
        <v/>
      </c>
      <c r="H594" s="5" t="str">
        <f t="shared" si="55"/>
        <v/>
      </c>
      <c r="I594" s="5">
        <f>IF(D594&gt;=Q3_Validation!$C$2,1,0)</f>
        <v>0</v>
      </c>
      <c r="J594" s="8" t="str">
        <f t="shared" si="56"/>
        <v/>
      </c>
      <c r="K594" s="5" t="str">
        <f t="shared" si="57"/>
        <v>excluded</v>
      </c>
      <c r="L594" s="5">
        <f t="shared" si="58"/>
        <v>0</v>
      </c>
      <c r="M594" s="5">
        <f t="shared" si="59"/>
        <v>0</v>
      </c>
    </row>
    <row r="595" spans="1:13">
      <c r="A595" s="5">
        <v>3075</v>
      </c>
      <c r="B595" s="5">
        <v>9</v>
      </c>
      <c r="C595" s="5" t="s">
        <v>62</v>
      </c>
      <c r="D595" s="5">
        <v>14</v>
      </c>
      <c r="E595" s="5">
        <v>0</v>
      </c>
      <c r="F595" s="8">
        <f t="shared" si="54"/>
        <v>0</v>
      </c>
      <c r="G595" s="5" t="str">
        <f>IF(COUNTIFS(Q3_SQL_Error_Concentration!$A:$A,A595,Q3_SQL_Error_Concentration!$E:$E,B595,Q3_SQL_Error_Concentration!$F:$F,C595)=0,"",SUMIFS(Q3_SQL_Error_Concentration!$I:$I,Q3_SQL_Error_Concentration!$A:$A,A595,Q3_SQL_Error_Concentration!$E:$E,B595,Q3_SQL_Error_Concentration!$F:$F,C595))</f>
        <v/>
      </c>
      <c r="H595" s="5" t="str">
        <f t="shared" si="55"/>
        <v/>
      </c>
      <c r="I595" s="5">
        <f>IF(D595&gt;=Q3_Validation!$C$2,1,0)</f>
        <v>0</v>
      </c>
      <c r="J595" s="8" t="str">
        <f t="shared" si="56"/>
        <v/>
      </c>
      <c r="K595" s="5" t="str">
        <f t="shared" si="57"/>
        <v>excluded</v>
      </c>
      <c r="L595" s="5">
        <f t="shared" si="58"/>
        <v>0</v>
      </c>
      <c r="M595" s="5">
        <f t="shared" si="59"/>
        <v>0</v>
      </c>
    </row>
    <row r="596" spans="1:13">
      <c r="A596" s="5">
        <v>3075</v>
      </c>
      <c r="B596" s="5">
        <v>10</v>
      </c>
      <c r="C596" s="5" t="s">
        <v>63</v>
      </c>
      <c r="D596" s="5">
        <v>10</v>
      </c>
      <c r="E596" s="5">
        <v>0</v>
      </c>
      <c r="F596" s="8">
        <f t="shared" si="54"/>
        <v>0</v>
      </c>
      <c r="G596" s="5" t="str">
        <f>IF(COUNTIFS(Q3_SQL_Error_Concentration!$A:$A,A596,Q3_SQL_Error_Concentration!$E:$E,B596,Q3_SQL_Error_Concentration!$F:$F,C596)=0,"",SUMIFS(Q3_SQL_Error_Concentration!$I:$I,Q3_SQL_Error_Concentration!$A:$A,A596,Q3_SQL_Error_Concentration!$E:$E,B596,Q3_SQL_Error_Concentration!$F:$F,C596))</f>
        <v/>
      </c>
      <c r="H596" s="5" t="str">
        <f t="shared" si="55"/>
        <v/>
      </c>
      <c r="I596" s="5">
        <f>IF(D596&gt;=Q3_Validation!$C$2,1,0)</f>
        <v>0</v>
      </c>
      <c r="J596" s="8" t="str">
        <f t="shared" si="56"/>
        <v/>
      </c>
      <c r="K596" s="5" t="str">
        <f t="shared" si="57"/>
        <v>excluded</v>
      </c>
      <c r="L596" s="5">
        <f t="shared" si="58"/>
        <v>0</v>
      </c>
      <c r="M596" s="5">
        <f t="shared" si="59"/>
        <v>0</v>
      </c>
    </row>
    <row r="597" spans="1:13">
      <c r="A597" s="5">
        <v>3075</v>
      </c>
      <c r="B597" s="5">
        <v>10</v>
      </c>
      <c r="C597" s="5" t="s">
        <v>64</v>
      </c>
      <c r="D597" s="5">
        <v>1</v>
      </c>
      <c r="E597" s="5">
        <v>0</v>
      </c>
      <c r="F597" s="8">
        <f t="shared" si="54"/>
        <v>0</v>
      </c>
      <c r="G597" s="5" t="str">
        <f>IF(COUNTIFS(Q3_SQL_Error_Concentration!$A:$A,A597,Q3_SQL_Error_Concentration!$E:$E,B597,Q3_SQL_Error_Concentration!$F:$F,C597)=0,"",SUMIFS(Q3_SQL_Error_Concentration!$I:$I,Q3_SQL_Error_Concentration!$A:$A,A597,Q3_SQL_Error_Concentration!$E:$E,B597,Q3_SQL_Error_Concentration!$F:$F,C597))</f>
        <v/>
      </c>
      <c r="H597" s="5" t="str">
        <f t="shared" si="55"/>
        <v/>
      </c>
      <c r="I597" s="5">
        <f>IF(D597&gt;=Q3_Validation!$C$2,1,0)</f>
        <v>0</v>
      </c>
      <c r="J597" s="8" t="str">
        <f t="shared" si="56"/>
        <v/>
      </c>
      <c r="K597" s="5" t="str">
        <f t="shared" si="57"/>
        <v>excluded</v>
      </c>
      <c r="L597" s="5">
        <f t="shared" si="58"/>
        <v>0</v>
      </c>
      <c r="M597" s="5">
        <f t="shared" si="59"/>
        <v>0</v>
      </c>
    </row>
    <row r="598" spans="1:13">
      <c r="A598" s="5">
        <v>3075</v>
      </c>
      <c r="B598" s="5">
        <v>10</v>
      </c>
      <c r="C598" s="5" t="s">
        <v>62</v>
      </c>
      <c r="D598" s="5">
        <v>12</v>
      </c>
      <c r="E598" s="5">
        <v>0</v>
      </c>
      <c r="F598" s="8">
        <f t="shared" si="54"/>
        <v>0</v>
      </c>
      <c r="G598" s="5" t="str">
        <f>IF(COUNTIFS(Q3_SQL_Error_Concentration!$A:$A,A598,Q3_SQL_Error_Concentration!$E:$E,B598,Q3_SQL_Error_Concentration!$F:$F,C598)=0,"",SUMIFS(Q3_SQL_Error_Concentration!$I:$I,Q3_SQL_Error_Concentration!$A:$A,A598,Q3_SQL_Error_Concentration!$E:$E,B598,Q3_SQL_Error_Concentration!$F:$F,C598))</f>
        <v/>
      </c>
      <c r="H598" s="5" t="str">
        <f t="shared" si="55"/>
        <v/>
      </c>
      <c r="I598" s="5">
        <f>IF(D598&gt;=Q3_Validation!$C$2,1,0)</f>
        <v>0</v>
      </c>
      <c r="J598" s="8" t="str">
        <f t="shared" si="56"/>
        <v/>
      </c>
      <c r="K598" s="5" t="str">
        <f t="shared" si="57"/>
        <v>excluded</v>
      </c>
      <c r="L598" s="5">
        <f t="shared" si="58"/>
        <v>0</v>
      </c>
      <c r="M598" s="5">
        <f t="shared" si="59"/>
        <v>0</v>
      </c>
    </row>
    <row r="599" spans="1:13">
      <c r="A599" s="5">
        <v>3075</v>
      </c>
      <c r="B599" s="5">
        <v>11</v>
      </c>
      <c r="C599" s="5" t="s">
        <v>63</v>
      </c>
      <c r="D599" s="5">
        <v>10</v>
      </c>
      <c r="E599" s="5">
        <v>0</v>
      </c>
      <c r="F599" s="8">
        <f t="shared" si="54"/>
        <v>0</v>
      </c>
      <c r="G599" s="5" t="str">
        <f>IF(COUNTIFS(Q3_SQL_Error_Concentration!$A:$A,A599,Q3_SQL_Error_Concentration!$E:$E,B599,Q3_SQL_Error_Concentration!$F:$F,C599)=0,"",SUMIFS(Q3_SQL_Error_Concentration!$I:$I,Q3_SQL_Error_Concentration!$A:$A,A599,Q3_SQL_Error_Concentration!$E:$E,B599,Q3_SQL_Error_Concentration!$F:$F,C599))</f>
        <v/>
      </c>
      <c r="H599" s="5" t="str">
        <f t="shared" si="55"/>
        <v/>
      </c>
      <c r="I599" s="5">
        <f>IF(D599&gt;=Q3_Validation!$C$2,1,0)</f>
        <v>0</v>
      </c>
      <c r="J599" s="8" t="str">
        <f t="shared" si="56"/>
        <v/>
      </c>
      <c r="K599" s="5" t="str">
        <f t="shared" si="57"/>
        <v>excluded</v>
      </c>
      <c r="L599" s="5">
        <f t="shared" si="58"/>
        <v>0</v>
      </c>
      <c r="M599" s="5">
        <f t="shared" si="59"/>
        <v>0</v>
      </c>
    </row>
    <row r="600" spans="1:13">
      <c r="A600" s="5">
        <v>3075</v>
      </c>
      <c r="B600" s="5">
        <v>11</v>
      </c>
      <c r="C600" s="5" t="s">
        <v>62</v>
      </c>
      <c r="D600" s="5">
        <v>14</v>
      </c>
      <c r="E600" s="5">
        <v>0</v>
      </c>
      <c r="F600" s="8">
        <f t="shared" si="54"/>
        <v>0</v>
      </c>
      <c r="G600" s="5" t="str">
        <f>IF(COUNTIFS(Q3_SQL_Error_Concentration!$A:$A,A600,Q3_SQL_Error_Concentration!$E:$E,B600,Q3_SQL_Error_Concentration!$F:$F,C600)=0,"",SUMIFS(Q3_SQL_Error_Concentration!$I:$I,Q3_SQL_Error_Concentration!$A:$A,A600,Q3_SQL_Error_Concentration!$E:$E,B600,Q3_SQL_Error_Concentration!$F:$F,C600))</f>
        <v/>
      </c>
      <c r="H600" s="5" t="str">
        <f t="shared" si="55"/>
        <v/>
      </c>
      <c r="I600" s="5">
        <f>IF(D600&gt;=Q3_Validation!$C$2,1,0)</f>
        <v>0</v>
      </c>
      <c r="J600" s="8" t="str">
        <f t="shared" si="56"/>
        <v/>
      </c>
      <c r="K600" s="5" t="str">
        <f t="shared" si="57"/>
        <v>excluded</v>
      </c>
      <c r="L600" s="5">
        <f t="shared" si="58"/>
        <v>0</v>
      </c>
      <c r="M600" s="5">
        <f t="shared" si="59"/>
        <v>0</v>
      </c>
    </row>
    <row r="601" spans="1:13">
      <c r="A601" s="5">
        <v>3075</v>
      </c>
      <c r="B601" s="5">
        <v>12</v>
      </c>
      <c r="C601" s="5" t="s">
        <v>63</v>
      </c>
      <c r="D601" s="5">
        <v>8</v>
      </c>
      <c r="E601" s="5">
        <v>0</v>
      </c>
      <c r="F601" s="8">
        <f t="shared" si="54"/>
        <v>0</v>
      </c>
      <c r="G601" s="5" t="str">
        <f>IF(COUNTIFS(Q3_SQL_Error_Concentration!$A:$A,A601,Q3_SQL_Error_Concentration!$E:$E,B601,Q3_SQL_Error_Concentration!$F:$F,C601)=0,"",SUMIFS(Q3_SQL_Error_Concentration!$I:$I,Q3_SQL_Error_Concentration!$A:$A,A601,Q3_SQL_Error_Concentration!$E:$E,B601,Q3_SQL_Error_Concentration!$F:$F,C601))</f>
        <v/>
      </c>
      <c r="H601" s="5" t="str">
        <f t="shared" si="55"/>
        <v/>
      </c>
      <c r="I601" s="5">
        <f>IF(D601&gt;=Q3_Validation!$C$2,1,0)</f>
        <v>0</v>
      </c>
      <c r="J601" s="8" t="str">
        <f t="shared" si="56"/>
        <v/>
      </c>
      <c r="K601" s="5" t="str">
        <f t="shared" si="57"/>
        <v>excluded</v>
      </c>
      <c r="L601" s="5">
        <f t="shared" si="58"/>
        <v>0</v>
      </c>
      <c r="M601" s="5">
        <f t="shared" si="59"/>
        <v>0</v>
      </c>
    </row>
    <row r="602" spans="1:13">
      <c r="A602" s="5">
        <v>3075</v>
      </c>
      <c r="B602" s="5">
        <v>12</v>
      </c>
      <c r="C602" s="5" t="s">
        <v>64</v>
      </c>
      <c r="D602" s="5">
        <v>4</v>
      </c>
      <c r="E602" s="5">
        <v>0</v>
      </c>
      <c r="F602" s="8">
        <f t="shared" si="54"/>
        <v>0</v>
      </c>
      <c r="G602" s="5" t="str">
        <f>IF(COUNTIFS(Q3_SQL_Error_Concentration!$A:$A,A602,Q3_SQL_Error_Concentration!$E:$E,B602,Q3_SQL_Error_Concentration!$F:$F,C602)=0,"",SUMIFS(Q3_SQL_Error_Concentration!$I:$I,Q3_SQL_Error_Concentration!$A:$A,A602,Q3_SQL_Error_Concentration!$E:$E,B602,Q3_SQL_Error_Concentration!$F:$F,C602))</f>
        <v/>
      </c>
      <c r="H602" s="5" t="str">
        <f t="shared" si="55"/>
        <v/>
      </c>
      <c r="I602" s="5">
        <f>IF(D602&gt;=Q3_Validation!$C$2,1,0)</f>
        <v>0</v>
      </c>
      <c r="J602" s="8" t="str">
        <f t="shared" si="56"/>
        <v/>
      </c>
      <c r="K602" s="5" t="str">
        <f t="shared" si="57"/>
        <v>excluded</v>
      </c>
      <c r="L602" s="5">
        <f t="shared" si="58"/>
        <v>0</v>
      </c>
      <c r="M602" s="5">
        <f t="shared" si="59"/>
        <v>0</v>
      </c>
    </row>
    <row r="603" spans="1:13">
      <c r="A603" s="5">
        <v>3075</v>
      </c>
      <c r="B603" s="5">
        <v>12</v>
      </c>
      <c r="C603" s="5" t="s">
        <v>62</v>
      </c>
      <c r="D603" s="5">
        <v>9</v>
      </c>
      <c r="E603" s="5">
        <v>0</v>
      </c>
      <c r="F603" s="8">
        <f t="shared" si="54"/>
        <v>0</v>
      </c>
      <c r="G603" s="5" t="str">
        <f>IF(COUNTIFS(Q3_SQL_Error_Concentration!$A:$A,A603,Q3_SQL_Error_Concentration!$E:$E,B603,Q3_SQL_Error_Concentration!$F:$F,C603)=0,"",SUMIFS(Q3_SQL_Error_Concentration!$I:$I,Q3_SQL_Error_Concentration!$A:$A,A603,Q3_SQL_Error_Concentration!$E:$E,B603,Q3_SQL_Error_Concentration!$F:$F,C603))</f>
        <v/>
      </c>
      <c r="H603" s="5" t="str">
        <f t="shared" si="55"/>
        <v/>
      </c>
      <c r="I603" s="5">
        <f>IF(D603&gt;=Q3_Validation!$C$2,1,0)</f>
        <v>0</v>
      </c>
      <c r="J603" s="8" t="str">
        <f t="shared" si="56"/>
        <v/>
      </c>
      <c r="K603" s="5" t="str">
        <f t="shared" si="57"/>
        <v>excluded</v>
      </c>
      <c r="L603" s="5">
        <f t="shared" si="58"/>
        <v>0</v>
      </c>
      <c r="M603" s="5">
        <f t="shared" si="59"/>
        <v>0</v>
      </c>
    </row>
    <row r="604" spans="1:13">
      <c r="A604" s="5">
        <v>3075</v>
      </c>
      <c r="B604" s="5">
        <v>13</v>
      </c>
      <c r="C604" s="5" t="s">
        <v>63</v>
      </c>
      <c r="D604" s="5">
        <v>12</v>
      </c>
      <c r="E604" s="5">
        <v>0</v>
      </c>
      <c r="F604" s="8">
        <f t="shared" si="54"/>
        <v>0</v>
      </c>
      <c r="G604" s="5" t="str">
        <f>IF(COUNTIFS(Q3_SQL_Error_Concentration!$A:$A,A604,Q3_SQL_Error_Concentration!$E:$E,B604,Q3_SQL_Error_Concentration!$F:$F,C604)=0,"",SUMIFS(Q3_SQL_Error_Concentration!$I:$I,Q3_SQL_Error_Concentration!$A:$A,A604,Q3_SQL_Error_Concentration!$E:$E,B604,Q3_SQL_Error_Concentration!$F:$F,C604))</f>
        <v/>
      </c>
      <c r="H604" s="5" t="str">
        <f t="shared" si="55"/>
        <v/>
      </c>
      <c r="I604" s="5">
        <f>IF(D604&gt;=Q3_Validation!$C$2,1,0)</f>
        <v>0</v>
      </c>
      <c r="J604" s="8" t="str">
        <f t="shared" si="56"/>
        <v/>
      </c>
      <c r="K604" s="5" t="str">
        <f t="shared" si="57"/>
        <v>excluded</v>
      </c>
      <c r="L604" s="5">
        <f t="shared" si="58"/>
        <v>0</v>
      </c>
      <c r="M604" s="5">
        <f t="shared" si="59"/>
        <v>0</v>
      </c>
    </row>
    <row r="605" spans="1:13">
      <c r="A605" s="5">
        <v>3075</v>
      </c>
      <c r="B605" s="5">
        <v>13</v>
      </c>
      <c r="C605" s="5" t="s">
        <v>64</v>
      </c>
      <c r="D605" s="5">
        <v>2</v>
      </c>
      <c r="E605" s="5">
        <v>0</v>
      </c>
      <c r="F605" s="8">
        <f t="shared" si="54"/>
        <v>0</v>
      </c>
      <c r="G605" s="5" t="str">
        <f>IF(COUNTIFS(Q3_SQL_Error_Concentration!$A:$A,A605,Q3_SQL_Error_Concentration!$E:$E,B605,Q3_SQL_Error_Concentration!$F:$F,C605)=0,"",SUMIFS(Q3_SQL_Error_Concentration!$I:$I,Q3_SQL_Error_Concentration!$A:$A,A605,Q3_SQL_Error_Concentration!$E:$E,B605,Q3_SQL_Error_Concentration!$F:$F,C605))</f>
        <v/>
      </c>
      <c r="H605" s="5" t="str">
        <f t="shared" si="55"/>
        <v/>
      </c>
      <c r="I605" s="5">
        <f>IF(D605&gt;=Q3_Validation!$C$2,1,0)</f>
        <v>0</v>
      </c>
      <c r="J605" s="8" t="str">
        <f t="shared" si="56"/>
        <v/>
      </c>
      <c r="K605" s="5" t="str">
        <f t="shared" si="57"/>
        <v>excluded</v>
      </c>
      <c r="L605" s="5">
        <f t="shared" si="58"/>
        <v>0</v>
      </c>
      <c r="M605" s="5">
        <f t="shared" si="59"/>
        <v>0</v>
      </c>
    </row>
    <row r="606" spans="1:13">
      <c r="A606" s="5">
        <v>3075</v>
      </c>
      <c r="B606" s="5">
        <v>13</v>
      </c>
      <c r="C606" s="5" t="s">
        <v>62</v>
      </c>
      <c r="D606" s="5">
        <v>10</v>
      </c>
      <c r="E606" s="5">
        <v>0</v>
      </c>
      <c r="F606" s="8">
        <f t="shared" si="54"/>
        <v>0</v>
      </c>
      <c r="G606" s="5" t="str">
        <f>IF(COUNTIFS(Q3_SQL_Error_Concentration!$A:$A,A606,Q3_SQL_Error_Concentration!$E:$E,B606,Q3_SQL_Error_Concentration!$F:$F,C606)=0,"",SUMIFS(Q3_SQL_Error_Concentration!$I:$I,Q3_SQL_Error_Concentration!$A:$A,A606,Q3_SQL_Error_Concentration!$E:$E,B606,Q3_SQL_Error_Concentration!$F:$F,C606))</f>
        <v/>
      </c>
      <c r="H606" s="5" t="str">
        <f t="shared" si="55"/>
        <v/>
      </c>
      <c r="I606" s="5">
        <f>IF(D606&gt;=Q3_Validation!$C$2,1,0)</f>
        <v>0</v>
      </c>
      <c r="J606" s="8" t="str">
        <f t="shared" si="56"/>
        <v/>
      </c>
      <c r="K606" s="5" t="str">
        <f t="shared" si="57"/>
        <v>excluded</v>
      </c>
      <c r="L606" s="5">
        <f t="shared" si="58"/>
        <v>0</v>
      </c>
      <c r="M606" s="5">
        <f t="shared" si="59"/>
        <v>0</v>
      </c>
    </row>
    <row r="607" spans="1:13">
      <c r="A607" s="5">
        <v>3075</v>
      </c>
      <c r="B607" s="5">
        <v>14</v>
      </c>
      <c r="C607" s="5" t="s">
        <v>63</v>
      </c>
      <c r="D607" s="5">
        <v>9</v>
      </c>
      <c r="E607" s="5">
        <v>0</v>
      </c>
      <c r="F607" s="8">
        <f t="shared" si="54"/>
        <v>0</v>
      </c>
      <c r="G607" s="5" t="str">
        <f>IF(COUNTIFS(Q3_SQL_Error_Concentration!$A:$A,A607,Q3_SQL_Error_Concentration!$E:$E,B607,Q3_SQL_Error_Concentration!$F:$F,C607)=0,"",SUMIFS(Q3_SQL_Error_Concentration!$I:$I,Q3_SQL_Error_Concentration!$A:$A,A607,Q3_SQL_Error_Concentration!$E:$E,B607,Q3_SQL_Error_Concentration!$F:$F,C607))</f>
        <v/>
      </c>
      <c r="H607" s="5" t="str">
        <f t="shared" si="55"/>
        <v/>
      </c>
      <c r="I607" s="5">
        <f>IF(D607&gt;=Q3_Validation!$C$2,1,0)</f>
        <v>0</v>
      </c>
      <c r="J607" s="8" t="str">
        <f t="shared" si="56"/>
        <v/>
      </c>
      <c r="K607" s="5" t="str">
        <f t="shared" si="57"/>
        <v>excluded</v>
      </c>
      <c r="L607" s="5">
        <f t="shared" si="58"/>
        <v>0</v>
      </c>
      <c r="M607" s="5">
        <f t="shared" si="59"/>
        <v>0</v>
      </c>
    </row>
    <row r="608" spans="1:13">
      <c r="A608" s="5">
        <v>3075</v>
      </c>
      <c r="B608" s="5">
        <v>14</v>
      </c>
      <c r="C608" s="5" t="s">
        <v>64</v>
      </c>
      <c r="D608" s="5">
        <v>1</v>
      </c>
      <c r="E608" s="5">
        <v>0</v>
      </c>
      <c r="F608" s="8">
        <f t="shared" si="54"/>
        <v>0</v>
      </c>
      <c r="G608" s="5" t="str">
        <f>IF(COUNTIFS(Q3_SQL_Error_Concentration!$A:$A,A608,Q3_SQL_Error_Concentration!$E:$E,B608,Q3_SQL_Error_Concentration!$F:$F,C608)=0,"",SUMIFS(Q3_SQL_Error_Concentration!$I:$I,Q3_SQL_Error_Concentration!$A:$A,A608,Q3_SQL_Error_Concentration!$E:$E,B608,Q3_SQL_Error_Concentration!$F:$F,C608))</f>
        <v/>
      </c>
      <c r="H608" s="5" t="str">
        <f t="shared" si="55"/>
        <v/>
      </c>
      <c r="I608" s="5">
        <f>IF(D608&gt;=Q3_Validation!$C$2,1,0)</f>
        <v>0</v>
      </c>
      <c r="J608" s="8" t="str">
        <f t="shared" si="56"/>
        <v/>
      </c>
      <c r="K608" s="5" t="str">
        <f t="shared" si="57"/>
        <v>excluded</v>
      </c>
      <c r="L608" s="5">
        <f t="shared" si="58"/>
        <v>0</v>
      </c>
      <c r="M608" s="5">
        <f t="shared" si="59"/>
        <v>0</v>
      </c>
    </row>
    <row r="609" spans="1:13">
      <c r="A609" s="5">
        <v>3075</v>
      </c>
      <c r="B609" s="5">
        <v>14</v>
      </c>
      <c r="C609" s="5" t="s">
        <v>62</v>
      </c>
      <c r="D609" s="5">
        <v>19</v>
      </c>
      <c r="E609" s="5">
        <v>0</v>
      </c>
      <c r="F609" s="8">
        <f t="shared" si="54"/>
        <v>0</v>
      </c>
      <c r="G609" s="5" t="str">
        <f>IF(COUNTIFS(Q3_SQL_Error_Concentration!$A:$A,A609,Q3_SQL_Error_Concentration!$E:$E,B609,Q3_SQL_Error_Concentration!$F:$F,C609)=0,"",SUMIFS(Q3_SQL_Error_Concentration!$I:$I,Q3_SQL_Error_Concentration!$A:$A,A609,Q3_SQL_Error_Concentration!$E:$E,B609,Q3_SQL_Error_Concentration!$F:$F,C609))</f>
        <v/>
      </c>
      <c r="H609" s="5" t="str">
        <f t="shared" si="55"/>
        <v/>
      </c>
      <c r="I609" s="5">
        <f>IF(D609&gt;=Q3_Validation!$C$2,1,0)</f>
        <v>0</v>
      </c>
      <c r="J609" s="8" t="str">
        <f t="shared" si="56"/>
        <v/>
      </c>
      <c r="K609" s="5" t="str">
        <f t="shared" si="57"/>
        <v>excluded</v>
      </c>
      <c r="L609" s="5">
        <f t="shared" si="58"/>
        <v>0</v>
      </c>
      <c r="M609" s="5">
        <f t="shared" si="59"/>
        <v>0</v>
      </c>
    </row>
    <row r="610" spans="1:13">
      <c r="A610" s="5">
        <v>3075</v>
      </c>
      <c r="B610" s="5">
        <v>15</v>
      </c>
      <c r="C610" s="5" t="s">
        <v>63</v>
      </c>
      <c r="D610" s="5">
        <v>11</v>
      </c>
      <c r="E610" s="5">
        <v>1</v>
      </c>
      <c r="F610" s="8">
        <f t="shared" si="54"/>
        <v>9.0909090909090917</v>
      </c>
      <c r="G610" s="5" t="str">
        <f>IF(COUNTIFS(Q3_SQL_Error_Concentration!$A:$A,A610,Q3_SQL_Error_Concentration!$E:$E,B610,Q3_SQL_Error_Concentration!$F:$F,C610)=0,"",SUMIFS(Q3_SQL_Error_Concentration!$I:$I,Q3_SQL_Error_Concentration!$A:$A,A610,Q3_SQL_Error_Concentration!$E:$E,B610,Q3_SQL_Error_Concentration!$F:$F,C610))</f>
        <v/>
      </c>
      <c r="H610" s="5" t="str">
        <f t="shared" si="55"/>
        <v/>
      </c>
      <c r="I610" s="5">
        <f>IF(D610&gt;=Q3_Validation!$C$2,1,0)</f>
        <v>0</v>
      </c>
      <c r="J610" s="8" t="str">
        <f t="shared" si="56"/>
        <v/>
      </c>
      <c r="K610" s="5" t="str">
        <f t="shared" si="57"/>
        <v>excluded</v>
      </c>
      <c r="L610" s="5">
        <f t="shared" si="58"/>
        <v>0</v>
      </c>
      <c r="M610" s="5">
        <f t="shared" si="59"/>
        <v>0</v>
      </c>
    </row>
    <row r="611" spans="1:13">
      <c r="A611" s="5">
        <v>3075</v>
      </c>
      <c r="B611" s="5">
        <v>15</v>
      </c>
      <c r="C611" s="5" t="s">
        <v>64</v>
      </c>
      <c r="D611" s="5">
        <v>2</v>
      </c>
      <c r="E611" s="5">
        <v>0</v>
      </c>
      <c r="F611" s="8">
        <f t="shared" si="54"/>
        <v>0</v>
      </c>
      <c r="G611" s="5" t="str">
        <f>IF(COUNTIFS(Q3_SQL_Error_Concentration!$A:$A,A611,Q3_SQL_Error_Concentration!$E:$E,B611,Q3_SQL_Error_Concentration!$F:$F,C611)=0,"",SUMIFS(Q3_SQL_Error_Concentration!$I:$I,Q3_SQL_Error_Concentration!$A:$A,A611,Q3_SQL_Error_Concentration!$E:$E,B611,Q3_SQL_Error_Concentration!$F:$F,C611))</f>
        <v/>
      </c>
      <c r="H611" s="5" t="str">
        <f t="shared" si="55"/>
        <v/>
      </c>
      <c r="I611" s="5">
        <f>IF(D611&gt;=Q3_Validation!$C$2,1,0)</f>
        <v>0</v>
      </c>
      <c r="J611" s="8" t="str">
        <f t="shared" si="56"/>
        <v/>
      </c>
      <c r="K611" s="5" t="str">
        <f t="shared" si="57"/>
        <v>excluded</v>
      </c>
      <c r="L611" s="5">
        <f t="shared" si="58"/>
        <v>0</v>
      </c>
      <c r="M611" s="5">
        <f t="shared" si="59"/>
        <v>0</v>
      </c>
    </row>
    <row r="612" spans="1:13">
      <c r="A612" s="5">
        <v>3075</v>
      </c>
      <c r="B612" s="5">
        <v>15</v>
      </c>
      <c r="C612" s="5" t="s">
        <v>62</v>
      </c>
      <c r="D612" s="5">
        <v>5</v>
      </c>
      <c r="E612" s="5">
        <v>0</v>
      </c>
      <c r="F612" s="8">
        <f t="shared" si="54"/>
        <v>0</v>
      </c>
      <c r="G612" s="5" t="str">
        <f>IF(COUNTIFS(Q3_SQL_Error_Concentration!$A:$A,A612,Q3_SQL_Error_Concentration!$E:$E,B612,Q3_SQL_Error_Concentration!$F:$F,C612)=0,"",SUMIFS(Q3_SQL_Error_Concentration!$I:$I,Q3_SQL_Error_Concentration!$A:$A,A612,Q3_SQL_Error_Concentration!$E:$E,B612,Q3_SQL_Error_Concentration!$F:$F,C612))</f>
        <v/>
      </c>
      <c r="H612" s="5" t="str">
        <f t="shared" si="55"/>
        <v/>
      </c>
      <c r="I612" s="5">
        <f>IF(D612&gt;=Q3_Validation!$C$2,1,0)</f>
        <v>0</v>
      </c>
      <c r="J612" s="8" t="str">
        <f t="shared" si="56"/>
        <v/>
      </c>
      <c r="K612" s="5" t="str">
        <f t="shared" si="57"/>
        <v>excluded</v>
      </c>
      <c r="L612" s="5">
        <f t="shared" si="58"/>
        <v>0</v>
      </c>
      <c r="M612" s="5">
        <f t="shared" si="59"/>
        <v>0</v>
      </c>
    </row>
    <row r="613" spans="1:13">
      <c r="A613" s="5">
        <v>3075</v>
      </c>
      <c r="B613" s="5">
        <v>16</v>
      </c>
      <c r="C613" s="5" t="s">
        <v>63</v>
      </c>
      <c r="D613" s="5">
        <v>11</v>
      </c>
      <c r="E613" s="5">
        <v>0</v>
      </c>
      <c r="F613" s="8">
        <f t="shared" si="54"/>
        <v>0</v>
      </c>
      <c r="G613" s="5" t="str">
        <f>IF(COUNTIFS(Q3_SQL_Error_Concentration!$A:$A,A613,Q3_SQL_Error_Concentration!$E:$E,B613,Q3_SQL_Error_Concentration!$F:$F,C613)=0,"",SUMIFS(Q3_SQL_Error_Concentration!$I:$I,Q3_SQL_Error_Concentration!$A:$A,A613,Q3_SQL_Error_Concentration!$E:$E,B613,Q3_SQL_Error_Concentration!$F:$F,C613))</f>
        <v/>
      </c>
      <c r="H613" s="5" t="str">
        <f t="shared" si="55"/>
        <v/>
      </c>
      <c r="I613" s="5">
        <f>IF(D613&gt;=Q3_Validation!$C$2,1,0)</f>
        <v>0</v>
      </c>
      <c r="J613" s="8" t="str">
        <f t="shared" si="56"/>
        <v/>
      </c>
      <c r="K613" s="5" t="str">
        <f t="shared" si="57"/>
        <v>excluded</v>
      </c>
      <c r="L613" s="5">
        <f t="shared" si="58"/>
        <v>0</v>
      </c>
      <c r="M613" s="5">
        <f t="shared" si="59"/>
        <v>0</v>
      </c>
    </row>
    <row r="614" spans="1:13">
      <c r="A614" s="5">
        <v>3075</v>
      </c>
      <c r="B614" s="5">
        <v>16</v>
      </c>
      <c r="C614" s="5" t="s">
        <v>64</v>
      </c>
      <c r="D614" s="5">
        <v>2</v>
      </c>
      <c r="E614" s="5">
        <v>1</v>
      </c>
      <c r="F614" s="8">
        <f t="shared" si="54"/>
        <v>50</v>
      </c>
      <c r="G614" s="5" t="str">
        <f>IF(COUNTIFS(Q3_SQL_Error_Concentration!$A:$A,A614,Q3_SQL_Error_Concentration!$E:$E,B614,Q3_SQL_Error_Concentration!$F:$F,C614)=0,"",SUMIFS(Q3_SQL_Error_Concentration!$I:$I,Q3_SQL_Error_Concentration!$A:$A,A614,Q3_SQL_Error_Concentration!$E:$E,B614,Q3_SQL_Error_Concentration!$F:$F,C614))</f>
        <v/>
      </c>
      <c r="H614" s="5" t="str">
        <f t="shared" si="55"/>
        <v/>
      </c>
      <c r="I614" s="5">
        <f>IF(D614&gt;=Q3_Validation!$C$2,1,0)</f>
        <v>0</v>
      </c>
      <c r="J614" s="8" t="str">
        <f t="shared" si="56"/>
        <v/>
      </c>
      <c r="K614" s="5" t="str">
        <f t="shared" si="57"/>
        <v>excluded</v>
      </c>
      <c r="L614" s="5">
        <f t="shared" si="58"/>
        <v>0</v>
      </c>
      <c r="M614" s="5">
        <f t="shared" si="59"/>
        <v>0</v>
      </c>
    </row>
    <row r="615" spans="1:13">
      <c r="A615" s="5">
        <v>3075</v>
      </c>
      <c r="B615" s="5">
        <v>16</v>
      </c>
      <c r="C615" s="5" t="s">
        <v>62</v>
      </c>
      <c r="D615" s="5">
        <v>7</v>
      </c>
      <c r="E615" s="5">
        <v>0</v>
      </c>
      <c r="F615" s="8">
        <f t="shared" si="54"/>
        <v>0</v>
      </c>
      <c r="G615" s="5" t="str">
        <f>IF(COUNTIFS(Q3_SQL_Error_Concentration!$A:$A,A615,Q3_SQL_Error_Concentration!$E:$E,B615,Q3_SQL_Error_Concentration!$F:$F,C615)=0,"",SUMIFS(Q3_SQL_Error_Concentration!$I:$I,Q3_SQL_Error_Concentration!$A:$A,A615,Q3_SQL_Error_Concentration!$E:$E,B615,Q3_SQL_Error_Concentration!$F:$F,C615))</f>
        <v/>
      </c>
      <c r="H615" s="5" t="str">
        <f t="shared" si="55"/>
        <v/>
      </c>
      <c r="I615" s="5">
        <f>IF(D615&gt;=Q3_Validation!$C$2,1,0)</f>
        <v>0</v>
      </c>
      <c r="J615" s="8" t="str">
        <f t="shared" si="56"/>
        <v/>
      </c>
      <c r="K615" s="5" t="str">
        <f t="shared" si="57"/>
        <v>excluded</v>
      </c>
      <c r="L615" s="5">
        <f t="shared" si="58"/>
        <v>0</v>
      </c>
      <c r="M615" s="5">
        <f t="shared" si="59"/>
        <v>0</v>
      </c>
    </row>
    <row r="616" spans="1:13">
      <c r="A616" s="5">
        <v>3075</v>
      </c>
      <c r="B616" s="5">
        <v>17</v>
      </c>
      <c r="C616" s="5" t="s">
        <v>63</v>
      </c>
      <c r="D616" s="5">
        <v>2</v>
      </c>
      <c r="E616" s="5">
        <v>0</v>
      </c>
      <c r="F616" s="8">
        <f t="shared" si="54"/>
        <v>0</v>
      </c>
      <c r="G616" s="5" t="str">
        <f>IF(COUNTIFS(Q3_SQL_Error_Concentration!$A:$A,A616,Q3_SQL_Error_Concentration!$E:$E,B616,Q3_SQL_Error_Concentration!$F:$F,C616)=0,"",SUMIFS(Q3_SQL_Error_Concentration!$I:$I,Q3_SQL_Error_Concentration!$A:$A,A616,Q3_SQL_Error_Concentration!$E:$E,B616,Q3_SQL_Error_Concentration!$F:$F,C616))</f>
        <v/>
      </c>
      <c r="H616" s="5" t="str">
        <f t="shared" si="55"/>
        <v/>
      </c>
      <c r="I616" s="5">
        <f>IF(D616&gt;=Q3_Validation!$C$2,1,0)</f>
        <v>0</v>
      </c>
      <c r="J616" s="8" t="str">
        <f t="shared" si="56"/>
        <v/>
      </c>
      <c r="K616" s="5" t="str">
        <f t="shared" si="57"/>
        <v>excluded</v>
      </c>
      <c r="L616" s="5">
        <f t="shared" si="58"/>
        <v>0</v>
      </c>
      <c r="M616" s="5">
        <f t="shared" si="59"/>
        <v>0</v>
      </c>
    </row>
    <row r="617" spans="1:13">
      <c r="A617" s="5">
        <v>3075</v>
      </c>
      <c r="B617" s="5">
        <v>17</v>
      </c>
      <c r="C617" s="5" t="s">
        <v>62</v>
      </c>
      <c r="D617" s="5">
        <v>12</v>
      </c>
      <c r="E617" s="5">
        <v>0</v>
      </c>
      <c r="F617" s="8">
        <f t="shared" si="54"/>
        <v>0</v>
      </c>
      <c r="G617" s="5" t="str">
        <f>IF(COUNTIFS(Q3_SQL_Error_Concentration!$A:$A,A617,Q3_SQL_Error_Concentration!$E:$E,B617,Q3_SQL_Error_Concentration!$F:$F,C617)=0,"",SUMIFS(Q3_SQL_Error_Concentration!$I:$I,Q3_SQL_Error_Concentration!$A:$A,A617,Q3_SQL_Error_Concentration!$E:$E,B617,Q3_SQL_Error_Concentration!$F:$F,C617))</f>
        <v/>
      </c>
      <c r="H617" s="5" t="str">
        <f t="shared" si="55"/>
        <v/>
      </c>
      <c r="I617" s="5">
        <f>IF(D617&gt;=Q3_Validation!$C$2,1,0)</f>
        <v>0</v>
      </c>
      <c r="J617" s="8" t="str">
        <f t="shared" si="56"/>
        <v/>
      </c>
      <c r="K617" s="5" t="str">
        <f t="shared" si="57"/>
        <v>excluded</v>
      </c>
      <c r="L617" s="5">
        <f t="shared" si="58"/>
        <v>0</v>
      </c>
      <c r="M617" s="5">
        <f t="shared" si="59"/>
        <v>0</v>
      </c>
    </row>
    <row r="618" spans="1:13">
      <c r="A618" s="5">
        <v>3075</v>
      </c>
      <c r="B618" s="5">
        <v>18</v>
      </c>
      <c r="C618" s="5" t="s">
        <v>63</v>
      </c>
      <c r="D618" s="5">
        <v>4</v>
      </c>
      <c r="E618" s="5">
        <v>0</v>
      </c>
      <c r="F618" s="8">
        <f t="shared" si="54"/>
        <v>0</v>
      </c>
      <c r="G618" s="5" t="str">
        <f>IF(COUNTIFS(Q3_SQL_Error_Concentration!$A:$A,A618,Q3_SQL_Error_Concentration!$E:$E,B618,Q3_SQL_Error_Concentration!$F:$F,C618)=0,"",SUMIFS(Q3_SQL_Error_Concentration!$I:$I,Q3_SQL_Error_Concentration!$A:$A,A618,Q3_SQL_Error_Concentration!$E:$E,B618,Q3_SQL_Error_Concentration!$F:$F,C618))</f>
        <v/>
      </c>
      <c r="H618" s="5" t="str">
        <f t="shared" si="55"/>
        <v/>
      </c>
      <c r="I618" s="5">
        <f>IF(D618&gt;=Q3_Validation!$C$2,1,0)</f>
        <v>0</v>
      </c>
      <c r="J618" s="8" t="str">
        <f t="shared" si="56"/>
        <v/>
      </c>
      <c r="K618" s="5" t="str">
        <f t="shared" si="57"/>
        <v>excluded</v>
      </c>
      <c r="L618" s="5">
        <f t="shared" si="58"/>
        <v>0</v>
      </c>
      <c r="M618" s="5">
        <f t="shared" si="59"/>
        <v>0</v>
      </c>
    </row>
    <row r="619" spans="1:13">
      <c r="A619" s="5">
        <v>3075</v>
      </c>
      <c r="B619" s="5">
        <v>18</v>
      </c>
      <c r="C619" s="5" t="s">
        <v>64</v>
      </c>
      <c r="D619" s="5">
        <v>1</v>
      </c>
      <c r="E619" s="5">
        <v>0</v>
      </c>
      <c r="F619" s="8">
        <f t="shared" si="54"/>
        <v>0</v>
      </c>
      <c r="G619" s="5" t="str">
        <f>IF(COUNTIFS(Q3_SQL_Error_Concentration!$A:$A,A619,Q3_SQL_Error_Concentration!$E:$E,B619,Q3_SQL_Error_Concentration!$F:$F,C619)=0,"",SUMIFS(Q3_SQL_Error_Concentration!$I:$I,Q3_SQL_Error_Concentration!$A:$A,A619,Q3_SQL_Error_Concentration!$E:$E,B619,Q3_SQL_Error_Concentration!$F:$F,C619))</f>
        <v/>
      </c>
      <c r="H619" s="5" t="str">
        <f t="shared" si="55"/>
        <v/>
      </c>
      <c r="I619" s="5">
        <f>IF(D619&gt;=Q3_Validation!$C$2,1,0)</f>
        <v>0</v>
      </c>
      <c r="J619" s="8" t="str">
        <f t="shared" si="56"/>
        <v/>
      </c>
      <c r="K619" s="5" t="str">
        <f t="shared" si="57"/>
        <v>excluded</v>
      </c>
      <c r="L619" s="5">
        <f t="shared" si="58"/>
        <v>0</v>
      </c>
      <c r="M619" s="5">
        <f t="shared" si="59"/>
        <v>0</v>
      </c>
    </row>
    <row r="620" spans="1:13">
      <c r="A620" s="5">
        <v>3075</v>
      </c>
      <c r="B620" s="5">
        <v>18</v>
      </c>
      <c r="C620" s="5" t="s">
        <v>62</v>
      </c>
      <c r="D620" s="5">
        <v>10</v>
      </c>
      <c r="E620" s="5">
        <v>0</v>
      </c>
      <c r="F620" s="8">
        <f t="shared" si="54"/>
        <v>0</v>
      </c>
      <c r="G620" s="5" t="str">
        <f>IF(COUNTIFS(Q3_SQL_Error_Concentration!$A:$A,A620,Q3_SQL_Error_Concentration!$E:$E,B620,Q3_SQL_Error_Concentration!$F:$F,C620)=0,"",SUMIFS(Q3_SQL_Error_Concentration!$I:$I,Q3_SQL_Error_Concentration!$A:$A,A620,Q3_SQL_Error_Concentration!$E:$E,B620,Q3_SQL_Error_Concentration!$F:$F,C620))</f>
        <v/>
      </c>
      <c r="H620" s="5" t="str">
        <f t="shared" si="55"/>
        <v/>
      </c>
      <c r="I620" s="5">
        <f>IF(D620&gt;=Q3_Validation!$C$2,1,0)</f>
        <v>0</v>
      </c>
      <c r="J620" s="8" t="str">
        <f t="shared" si="56"/>
        <v/>
      </c>
      <c r="K620" s="5" t="str">
        <f t="shared" si="57"/>
        <v>excluded</v>
      </c>
      <c r="L620" s="5">
        <f t="shared" si="58"/>
        <v>0</v>
      </c>
      <c r="M620" s="5">
        <f t="shared" si="59"/>
        <v>0</v>
      </c>
    </row>
    <row r="621" spans="1:13">
      <c r="A621" s="5">
        <v>3075</v>
      </c>
      <c r="B621" s="5">
        <v>19</v>
      </c>
      <c r="C621" s="5" t="s">
        <v>63</v>
      </c>
      <c r="D621" s="5">
        <v>7</v>
      </c>
      <c r="E621" s="5">
        <v>0</v>
      </c>
      <c r="F621" s="8">
        <f t="shared" si="54"/>
        <v>0</v>
      </c>
      <c r="G621" s="5" t="str">
        <f>IF(COUNTIFS(Q3_SQL_Error_Concentration!$A:$A,A621,Q3_SQL_Error_Concentration!$E:$E,B621,Q3_SQL_Error_Concentration!$F:$F,C621)=0,"",SUMIFS(Q3_SQL_Error_Concentration!$I:$I,Q3_SQL_Error_Concentration!$A:$A,A621,Q3_SQL_Error_Concentration!$E:$E,B621,Q3_SQL_Error_Concentration!$F:$F,C621))</f>
        <v/>
      </c>
      <c r="H621" s="5" t="str">
        <f t="shared" si="55"/>
        <v/>
      </c>
      <c r="I621" s="5">
        <f>IF(D621&gt;=Q3_Validation!$C$2,1,0)</f>
        <v>0</v>
      </c>
      <c r="J621" s="8" t="str">
        <f t="shared" si="56"/>
        <v/>
      </c>
      <c r="K621" s="5" t="str">
        <f t="shared" si="57"/>
        <v>excluded</v>
      </c>
      <c r="L621" s="5">
        <f t="shared" si="58"/>
        <v>0</v>
      </c>
      <c r="M621" s="5">
        <f t="shared" si="59"/>
        <v>0</v>
      </c>
    </row>
    <row r="622" spans="1:13">
      <c r="A622" s="5">
        <v>3075</v>
      </c>
      <c r="B622" s="5">
        <v>19</v>
      </c>
      <c r="C622" s="5" t="s">
        <v>62</v>
      </c>
      <c r="D622" s="5">
        <v>7</v>
      </c>
      <c r="E622" s="5">
        <v>0</v>
      </c>
      <c r="F622" s="8">
        <f t="shared" si="54"/>
        <v>0</v>
      </c>
      <c r="G622" s="5" t="str">
        <f>IF(COUNTIFS(Q3_SQL_Error_Concentration!$A:$A,A622,Q3_SQL_Error_Concentration!$E:$E,B622,Q3_SQL_Error_Concentration!$F:$F,C622)=0,"",SUMIFS(Q3_SQL_Error_Concentration!$I:$I,Q3_SQL_Error_Concentration!$A:$A,A622,Q3_SQL_Error_Concentration!$E:$E,B622,Q3_SQL_Error_Concentration!$F:$F,C622))</f>
        <v/>
      </c>
      <c r="H622" s="5" t="str">
        <f t="shared" si="55"/>
        <v/>
      </c>
      <c r="I622" s="5">
        <f>IF(D622&gt;=Q3_Validation!$C$2,1,0)</f>
        <v>0</v>
      </c>
      <c r="J622" s="8" t="str">
        <f t="shared" si="56"/>
        <v/>
      </c>
      <c r="K622" s="5" t="str">
        <f t="shared" si="57"/>
        <v>excluded</v>
      </c>
      <c r="L622" s="5">
        <f t="shared" si="58"/>
        <v>0</v>
      </c>
      <c r="M622" s="5">
        <f t="shared" si="59"/>
        <v>0</v>
      </c>
    </row>
    <row r="623" spans="1:13">
      <c r="A623" s="5">
        <v>3075</v>
      </c>
      <c r="B623" s="5">
        <v>20</v>
      </c>
      <c r="C623" s="5" t="s">
        <v>63</v>
      </c>
      <c r="D623" s="5">
        <v>3</v>
      </c>
      <c r="E623" s="5">
        <v>0</v>
      </c>
      <c r="F623" s="8">
        <f t="shared" si="54"/>
        <v>0</v>
      </c>
      <c r="G623" s="5" t="str">
        <f>IF(COUNTIFS(Q3_SQL_Error_Concentration!$A:$A,A623,Q3_SQL_Error_Concentration!$E:$E,B623,Q3_SQL_Error_Concentration!$F:$F,C623)=0,"",SUMIFS(Q3_SQL_Error_Concentration!$I:$I,Q3_SQL_Error_Concentration!$A:$A,A623,Q3_SQL_Error_Concentration!$E:$E,B623,Q3_SQL_Error_Concentration!$F:$F,C623))</f>
        <v/>
      </c>
      <c r="H623" s="5" t="str">
        <f t="shared" si="55"/>
        <v/>
      </c>
      <c r="I623" s="5">
        <f>IF(D623&gt;=Q3_Validation!$C$2,1,0)</f>
        <v>0</v>
      </c>
      <c r="J623" s="8" t="str">
        <f t="shared" si="56"/>
        <v/>
      </c>
      <c r="K623" s="5" t="str">
        <f t="shared" si="57"/>
        <v>excluded</v>
      </c>
      <c r="L623" s="5">
        <f t="shared" si="58"/>
        <v>0</v>
      </c>
      <c r="M623" s="5">
        <f t="shared" si="59"/>
        <v>0</v>
      </c>
    </row>
    <row r="624" spans="1:13">
      <c r="A624" s="5">
        <v>3075</v>
      </c>
      <c r="B624" s="5">
        <v>20</v>
      </c>
      <c r="C624" s="5" t="s">
        <v>62</v>
      </c>
      <c r="D624" s="5">
        <v>7</v>
      </c>
      <c r="E624" s="5">
        <v>0</v>
      </c>
      <c r="F624" s="8">
        <f t="shared" si="54"/>
        <v>0</v>
      </c>
      <c r="G624" s="5" t="str">
        <f>IF(COUNTIFS(Q3_SQL_Error_Concentration!$A:$A,A624,Q3_SQL_Error_Concentration!$E:$E,B624,Q3_SQL_Error_Concentration!$F:$F,C624)=0,"",SUMIFS(Q3_SQL_Error_Concentration!$I:$I,Q3_SQL_Error_Concentration!$A:$A,A624,Q3_SQL_Error_Concentration!$E:$E,B624,Q3_SQL_Error_Concentration!$F:$F,C624))</f>
        <v/>
      </c>
      <c r="H624" s="5" t="str">
        <f t="shared" si="55"/>
        <v/>
      </c>
      <c r="I624" s="5">
        <f>IF(D624&gt;=Q3_Validation!$C$2,1,0)</f>
        <v>0</v>
      </c>
      <c r="J624" s="8" t="str">
        <f t="shared" si="56"/>
        <v/>
      </c>
      <c r="K624" s="5" t="str">
        <f t="shared" si="57"/>
        <v>excluded</v>
      </c>
      <c r="L624" s="5">
        <f t="shared" si="58"/>
        <v>0</v>
      </c>
      <c r="M624" s="5">
        <f t="shared" si="59"/>
        <v>0</v>
      </c>
    </row>
    <row r="625" spans="1:13">
      <c r="A625" s="5">
        <v>3075</v>
      </c>
      <c r="B625" s="5">
        <v>21</v>
      </c>
      <c r="C625" s="5" t="s">
        <v>63</v>
      </c>
      <c r="D625" s="5">
        <v>4</v>
      </c>
      <c r="E625" s="5">
        <v>0</v>
      </c>
      <c r="F625" s="8">
        <f t="shared" si="54"/>
        <v>0</v>
      </c>
      <c r="G625" s="5" t="str">
        <f>IF(COUNTIFS(Q3_SQL_Error_Concentration!$A:$A,A625,Q3_SQL_Error_Concentration!$E:$E,B625,Q3_SQL_Error_Concentration!$F:$F,C625)=0,"",SUMIFS(Q3_SQL_Error_Concentration!$I:$I,Q3_SQL_Error_Concentration!$A:$A,A625,Q3_SQL_Error_Concentration!$E:$E,B625,Q3_SQL_Error_Concentration!$F:$F,C625))</f>
        <v/>
      </c>
      <c r="H625" s="5" t="str">
        <f t="shared" si="55"/>
        <v/>
      </c>
      <c r="I625" s="5">
        <f>IF(D625&gt;=Q3_Validation!$C$2,1,0)</f>
        <v>0</v>
      </c>
      <c r="J625" s="8" t="str">
        <f t="shared" si="56"/>
        <v/>
      </c>
      <c r="K625" s="5" t="str">
        <f t="shared" si="57"/>
        <v>excluded</v>
      </c>
      <c r="L625" s="5">
        <f t="shared" si="58"/>
        <v>0</v>
      </c>
      <c r="M625" s="5">
        <f t="shared" si="59"/>
        <v>0</v>
      </c>
    </row>
    <row r="626" spans="1:13">
      <c r="A626" s="5">
        <v>3075</v>
      </c>
      <c r="B626" s="5">
        <v>21</v>
      </c>
      <c r="C626" s="5" t="s">
        <v>62</v>
      </c>
      <c r="D626" s="5">
        <v>9</v>
      </c>
      <c r="E626" s="5">
        <v>0</v>
      </c>
      <c r="F626" s="8">
        <f t="shared" si="54"/>
        <v>0</v>
      </c>
      <c r="G626" s="5" t="str">
        <f>IF(COUNTIFS(Q3_SQL_Error_Concentration!$A:$A,A626,Q3_SQL_Error_Concentration!$E:$E,B626,Q3_SQL_Error_Concentration!$F:$F,C626)=0,"",SUMIFS(Q3_SQL_Error_Concentration!$I:$I,Q3_SQL_Error_Concentration!$A:$A,A626,Q3_SQL_Error_Concentration!$E:$E,B626,Q3_SQL_Error_Concentration!$F:$F,C626))</f>
        <v/>
      </c>
      <c r="H626" s="5" t="str">
        <f t="shared" si="55"/>
        <v/>
      </c>
      <c r="I626" s="5">
        <f>IF(D626&gt;=Q3_Validation!$C$2,1,0)</f>
        <v>0</v>
      </c>
      <c r="J626" s="8" t="str">
        <f t="shared" si="56"/>
        <v/>
      </c>
      <c r="K626" s="5" t="str">
        <f t="shared" si="57"/>
        <v>excluded</v>
      </c>
      <c r="L626" s="5">
        <f t="shared" si="58"/>
        <v>0</v>
      </c>
      <c r="M626" s="5">
        <f t="shared" si="59"/>
        <v>0</v>
      </c>
    </row>
    <row r="627" spans="1:13">
      <c r="A627" s="5">
        <v>3075</v>
      </c>
      <c r="B627" s="5">
        <v>22</v>
      </c>
      <c r="C627" s="5" t="s">
        <v>63</v>
      </c>
      <c r="D627" s="5">
        <v>7</v>
      </c>
      <c r="E627" s="5">
        <v>0</v>
      </c>
      <c r="F627" s="8">
        <f t="shared" si="54"/>
        <v>0</v>
      </c>
      <c r="G627" s="5" t="str">
        <f>IF(COUNTIFS(Q3_SQL_Error_Concentration!$A:$A,A627,Q3_SQL_Error_Concentration!$E:$E,B627,Q3_SQL_Error_Concentration!$F:$F,C627)=0,"",SUMIFS(Q3_SQL_Error_Concentration!$I:$I,Q3_SQL_Error_Concentration!$A:$A,A627,Q3_SQL_Error_Concentration!$E:$E,B627,Q3_SQL_Error_Concentration!$F:$F,C627))</f>
        <v/>
      </c>
      <c r="H627" s="5" t="str">
        <f t="shared" si="55"/>
        <v/>
      </c>
      <c r="I627" s="5">
        <f>IF(D627&gt;=Q3_Validation!$C$2,1,0)</f>
        <v>0</v>
      </c>
      <c r="J627" s="8" t="str">
        <f t="shared" si="56"/>
        <v/>
      </c>
      <c r="K627" s="5" t="str">
        <f t="shared" si="57"/>
        <v>excluded</v>
      </c>
      <c r="L627" s="5">
        <f t="shared" si="58"/>
        <v>0</v>
      </c>
      <c r="M627" s="5">
        <f t="shared" si="59"/>
        <v>0</v>
      </c>
    </row>
    <row r="628" spans="1:13">
      <c r="A628" s="5">
        <v>3075</v>
      </c>
      <c r="B628" s="5">
        <v>22</v>
      </c>
      <c r="C628" s="5" t="s">
        <v>62</v>
      </c>
      <c r="D628" s="5">
        <v>9</v>
      </c>
      <c r="E628" s="5">
        <v>0</v>
      </c>
      <c r="F628" s="8">
        <f t="shared" si="54"/>
        <v>0</v>
      </c>
      <c r="G628" s="5" t="str">
        <f>IF(COUNTIFS(Q3_SQL_Error_Concentration!$A:$A,A628,Q3_SQL_Error_Concentration!$E:$E,B628,Q3_SQL_Error_Concentration!$F:$F,C628)=0,"",SUMIFS(Q3_SQL_Error_Concentration!$I:$I,Q3_SQL_Error_Concentration!$A:$A,A628,Q3_SQL_Error_Concentration!$E:$E,B628,Q3_SQL_Error_Concentration!$F:$F,C628))</f>
        <v/>
      </c>
      <c r="H628" s="5" t="str">
        <f t="shared" si="55"/>
        <v/>
      </c>
      <c r="I628" s="5">
        <f>IF(D628&gt;=Q3_Validation!$C$2,1,0)</f>
        <v>0</v>
      </c>
      <c r="J628" s="8" t="str">
        <f t="shared" si="56"/>
        <v/>
      </c>
      <c r="K628" s="5" t="str">
        <f t="shared" si="57"/>
        <v>excluded</v>
      </c>
      <c r="L628" s="5">
        <f t="shared" si="58"/>
        <v>0</v>
      </c>
      <c r="M628" s="5">
        <f t="shared" si="59"/>
        <v>0</v>
      </c>
    </row>
    <row r="629" spans="1:13">
      <c r="A629" s="5">
        <v>3075</v>
      </c>
      <c r="B629" s="5">
        <v>23</v>
      </c>
      <c r="C629" s="5" t="s">
        <v>63</v>
      </c>
      <c r="D629" s="5">
        <v>3</v>
      </c>
      <c r="E629" s="5">
        <v>0</v>
      </c>
      <c r="F629" s="8">
        <f t="shared" si="54"/>
        <v>0</v>
      </c>
      <c r="G629" s="5" t="str">
        <f>IF(COUNTIFS(Q3_SQL_Error_Concentration!$A:$A,A629,Q3_SQL_Error_Concentration!$E:$E,B629,Q3_SQL_Error_Concentration!$F:$F,C629)=0,"",SUMIFS(Q3_SQL_Error_Concentration!$I:$I,Q3_SQL_Error_Concentration!$A:$A,A629,Q3_SQL_Error_Concentration!$E:$E,B629,Q3_SQL_Error_Concentration!$F:$F,C629))</f>
        <v/>
      </c>
      <c r="H629" s="5" t="str">
        <f t="shared" si="55"/>
        <v/>
      </c>
      <c r="I629" s="5">
        <f>IF(D629&gt;=Q3_Validation!$C$2,1,0)</f>
        <v>0</v>
      </c>
      <c r="J629" s="8" t="str">
        <f t="shared" si="56"/>
        <v/>
      </c>
      <c r="K629" s="5" t="str">
        <f t="shared" si="57"/>
        <v>excluded</v>
      </c>
      <c r="L629" s="5">
        <f t="shared" si="58"/>
        <v>0</v>
      </c>
      <c r="M629" s="5">
        <f t="shared" si="59"/>
        <v>0</v>
      </c>
    </row>
    <row r="630" spans="1:13">
      <c r="A630" s="5">
        <v>3075</v>
      </c>
      <c r="B630" s="5">
        <v>23</v>
      </c>
      <c r="C630" s="5" t="s">
        <v>62</v>
      </c>
      <c r="D630" s="5">
        <v>2</v>
      </c>
      <c r="E630" s="5">
        <v>0</v>
      </c>
      <c r="F630" s="8">
        <f t="shared" si="54"/>
        <v>0</v>
      </c>
      <c r="G630" s="5" t="str">
        <f>IF(COUNTIFS(Q3_SQL_Error_Concentration!$A:$A,A630,Q3_SQL_Error_Concentration!$E:$E,B630,Q3_SQL_Error_Concentration!$F:$F,C630)=0,"",SUMIFS(Q3_SQL_Error_Concentration!$I:$I,Q3_SQL_Error_Concentration!$A:$A,A630,Q3_SQL_Error_Concentration!$E:$E,B630,Q3_SQL_Error_Concentration!$F:$F,C630))</f>
        <v/>
      </c>
      <c r="H630" s="5" t="str">
        <f t="shared" si="55"/>
        <v/>
      </c>
      <c r="I630" s="5">
        <f>IF(D630&gt;=Q3_Validation!$C$2,1,0)</f>
        <v>0</v>
      </c>
      <c r="J630" s="8" t="str">
        <f t="shared" si="56"/>
        <v/>
      </c>
      <c r="K630" s="5" t="str">
        <f t="shared" si="57"/>
        <v>excluded</v>
      </c>
      <c r="L630" s="5">
        <f t="shared" si="58"/>
        <v>0</v>
      </c>
      <c r="M630" s="5">
        <f t="shared" si="59"/>
        <v>0</v>
      </c>
    </row>
    <row r="631" spans="1:13">
      <c r="A631" s="5">
        <v>3132</v>
      </c>
      <c r="B631" s="5">
        <v>0</v>
      </c>
      <c r="C631" s="5" t="s">
        <v>63</v>
      </c>
      <c r="D631" s="5">
        <v>16</v>
      </c>
      <c r="E631" s="5">
        <v>0</v>
      </c>
      <c r="F631" s="8">
        <f t="shared" si="54"/>
        <v>0</v>
      </c>
      <c r="G631" s="5" t="str">
        <f>IF(COUNTIFS(Q3_SQL_Error_Concentration!$A:$A,A631,Q3_SQL_Error_Concentration!$E:$E,B631,Q3_SQL_Error_Concentration!$F:$F,C631)=0,"",SUMIFS(Q3_SQL_Error_Concentration!$I:$I,Q3_SQL_Error_Concentration!$A:$A,A631,Q3_SQL_Error_Concentration!$E:$E,B631,Q3_SQL_Error_Concentration!$F:$F,C631))</f>
        <v/>
      </c>
      <c r="H631" s="5" t="str">
        <f t="shared" si="55"/>
        <v/>
      </c>
      <c r="I631" s="5">
        <f>IF(D631&gt;=Q3_Validation!$C$2,1,0)</f>
        <v>0</v>
      </c>
      <c r="J631" s="8" t="str">
        <f t="shared" si="56"/>
        <v/>
      </c>
      <c r="K631" s="5" t="str">
        <f t="shared" si="57"/>
        <v>excluded</v>
      </c>
      <c r="L631" s="5">
        <f t="shared" si="58"/>
        <v>0</v>
      </c>
      <c r="M631" s="5">
        <f t="shared" si="59"/>
        <v>0</v>
      </c>
    </row>
    <row r="632" spans="1:13">
      <c r="A632" s="5">
        <v>3132</v>
      </c>
      <c r="B632" s="5">
        <v>0</v>
      </c>
      <c r="C632" s="5" t="s">
        <v>62</v>
      </c>
      <c r="D632" s="5">
        <v>20</v>
      </c>
      <c r="E632" s="5">
        <v>0</v>
      </c>
      <c r="F632" s="8">
        <f t="shared" si="54"/>
        <v>0</v>
      </c>
      <c r="G632" s="5" t="str">
        <f>IF(COUNTIFS(Q3_SQL_Error_Concentration!$A:$A,A632,Q3_SQL_Error_Concentration!$E:$E,B632,Q3_SQL_Error_Concentration!$F:$F,C632)=0,"",SUMIFS(Q3_SQL_Error_Concentration!$I:$I,Q3_SQL_Error_Concentration!$A:$A,A632,Q3_SQL_Error_Concentration!$E:$E,B632,Q3_SQL_Error_Concentration!$F:$F,C632))</f>
        <v/>
      </c>
      <c r="H632" s="5" t="str">
        <f t="shared" si="55"/>
        <v/>
      </c>
      <c r="I632" s="5">
        <f>IF(D632&gt;=Q3_Validation!$C$2,1,0)</f>
        <v>0</v>
      </c>
      <c r="J632" s="8" t="str">
        <f t="shared" si="56"/>
        <v/>
      </c>
      <c r="K632" s="5" t="str">
        <f t="shared" si="57"/>
        <v>excluded</v>
      </c>
      <c r="L632" s="5">
        <f t="shared" si="58"/>
        <v>0</v>
      </c>
      <c r="M632" s="5">
        <f t="shared" si="59"/>
        <v>0</v>
      </c>
    </row>
    <row r="633" spans="1:13">
      <c r="A633" s="5">
        <v>3132</v>
      </c>
      <c r="B633" s="5">
        <v>1</v>
      </c>
      <c r="C633" s="5" t="s">
        <v>63</v>
      </c>
      <c r="D633" s="5">
        <v>12</v>
      </c>
      <c r="E633" s="5">
        <v>1</v>
      </c>
      <c r="F633" s="8">
        <f t="shared" si="54"/>
        <v>8.3333333333333339</v>
      </c>
      <c r="G633" s="5" t="str">
        <f>IF(COUNTIFS(Q3_SQL_Error_Concentration!$A:$A,A633,Q3_SQL_Error_Concentration!$E:$E,B633,Q3_SQL_Error_Concentration!$F:$F,C633)=0,"",SUMIFS(Q3_SQL_Error_Concentration!$I:$I,Q3_SQL_Error_Concentration!$A:$A,A633,Q3_SQL_Error_Concentration!$E:$E,B633,Q3_SQL_Error_Concentration!$F:$F,C633))</f>
        <v/>
      </c>
      <c r="H633" s="5" t="str">
        <f t="shared" si="55"/>
        <v/>
      </c>
      <c r="I633" s="5">
        <f>IF(D633&gt;=Q3_Validation!$C$2,1,0)</f>
        <v>0</v>
      </c>
      <c r="J633" s="8" t="str">
        <f t="shared" si="56"/>
        <v/>
      </c>
      <c r="K633" s="5" t="str">
        <f t="shared" si="57"/>
        <v>excluded</v>
      </c>
      <c r="L633" s="5">
        <f t="shared" si="58"/>
        <v>0</v>
      </c>
      <c r="M633" s="5">
        <f t="shared" si="59"/>
        <v>0</v>
      </c>
    </row>
    <row r="634" spans="1:13">
      <c r="A634" s="5">
        <v>3132</v>
      </c>
      <c r="B634" s="5">
        <v>1</v>
      </c>
      <c r="C634" s="5" t="s">
        <v>62</v>
      </c>
      <c r="D634" s="5">
        <v>17</v>
      </c>
      <c r="E634" s="5">
        <v>0</v>
      </c>
      <c r="F634" s="8">
        <f t="shared" si="54"/>
        <v>0</v>
      </c>
      <c r="G634" s="5" t="str">
        <f>IF(COUNTIFS(Q3_SQL_Error_Concentration!$A:$A,A634,Q3_SQL_Error_Concentration!$E:$E,B634,Q3_SQL_Error_Concentration!$F:$F,C634)=0,"",SUMIFS(Q3_SQL_Error_Concentration!$I:$I,Q3_SQL_Error_Concentration!$A:$A,A634,Q3_SQL_Error_Concentration!$E:$E,B634,Q3_SQL_Error_Concentration!$F:$F,C634))</f>
        <v/>
      </c>
      <c r="H634" s="5" t="str">
        <f t="shared" si="55"/>
        <v/>
      </c>
      <c r="I634" s="5">
        <f>IF(D634&gt;=Q3_Validation!$C$2,1,0)</f>
        <v>0</v>
      </c>
      <c r="J634" s="8" t="str">
        <f t="shared" si="56"/>
        <v/>
      </c>
      <c r="K634" s="5" t="str">
        <f t="shared" si="57"/>
        <v>excluded</v>
      </c>
      <c r="L634" s="5">
        <f t="shared" si="58"/>
        <v>0</v>
      </c>
      <c r="M634" s="5">
        <f t="shared" si="59"/>
        <v>0</v>
      </c>
    </row>
    <row r="635" spans="1:13">
      <c r="A635" s="5">
        <v>3132</v>
      </c>
      <c r="B635" s="5">
        <v>2</v>
      </c>
      <c r="C635" s="5" t="s">
        <v>63</v>
      </c>
      <c r="D635" s="5">
        <v>16</v>
      </c>
      <c r="E635" s="5">
        <v>0</v>
      </c>
      <c r="F635" s="8">
        <f t="shared" si="54"/>
        <v>0</v>
      </c>
      <c r="G635" s="5" t="str">
        <f>IF(COUNTIFS(Q3_SQL_Error_Concentration!$A:$A,A635,Q3_SQL_Error_Concentration!$E:$E,B635,Q3_SQL_Error_Concentration!$F:$F,C635)=0,"",SUMIFS(Q3_SQL_Error_Concentration!$I:$I,Q3_SQL_Error_Concentration!$A:$A,A635,Q3_SQL_Error_Concentration!$E:$E,B635,Q3_SQL_Error_Concentration!$F:$F,C635))</f>
        <v/>
      </c>
      <c r="H635" s="5" t="str">
        <f t="shared" si="55"/>
        <v/>
      </c>
      <c r="I635" s="5">
        <f>IF(D635&gt;=Q3_Validation!$C$2,1,0)</f>
        <v>0</v>
      </c>
      <c r="J635" s="8" t="str">
        <f t="shared" si="56"/>
        <v/>
      </c>
      <c r="K635" s="5" t="str">
        <f t="shared" si="57"/>
        <v>excluded</v>
      </c>
      <c r="L635" s="5">
        <f t="shared" si="58"/>
        <v>0</v>
      </c>
      <c r="M635" s="5">
        <f t="shared" si="59"/>
        <v>0</v>
      </c>
    </row>
    <row r="636" spans="1:13">
      <c r="A636" s="5">
        <v>3132</v>
      </c>
      <c r="B636" s="5">
        <v>2</v>
      </c>
      <c r="C636" s="5" t="s">
        <v>62</v>
      </c>
      <c r="D636" s="5">
        <v>20</v>
      </c>
      <c r="E636" s="5">
        <v>0</v>
      </c>
      <c r="F636" s="8">
        <f t="shared" si="54"/>
        <v>0</v>
      </c>
      <c r="G636" s="5" t="str">
        <f>IF(COUNTIFS(Q3_SQL_Error_Concentration!$A:$A,A636,Q3_SQL_Error_Concentration!$E:$E,B636,Q3_SQL_Error_Concentration!$F:$F,C636)=0,"",SUMIFS(Q3_SQL_Error_Concentration!$I:$I,Q3_SQL_Error_Concentration!$A:$A,A636,Q3_SQL_Error_Concentration!$E:$E,B636,Q3_SQL_Error_Concentration!$F:$F,C636))</f>
        <v/>
      </c>
      <c r="H636" s="5" t="str">
        <f t="shared" si="55"/>
        <v/>
      </c>
      <c r="I636" s="5">
        <f>IF(D636&gt;=Q3_Validation!$C$2,1,0)</f>
        <v>0</v>
      </c>
      <c r="J636" s="8" t="str">
        <f t="shared" si="56"/>
        <v/>
      </c>
      <c r="K636" s="5" t="str">
        <f t="shared" si="57"/>
        <v>excluded</v>
      </c>
      <c r="L636" s="5">
        <f t="shared" si="58"/>
        <v>0</v>
      </c>
      <c r="M636" s="5">
        <f t="shared" si="59"/>
        <v>0</v>
      </c>
    </row>
    <row r="637" spans="1:13">
      <c r="A637" s="5">
        <v>3132</v>
      </c>
      <c r="B637" s="5">
        <v>3</v>
      </c>
      <c r="C637" s="5" t="s">
        <v>63</v>
      </c>
      <c r="D637" s="5">
        <v>10</v>
      </c>
      <c r="E637" s="5">
        <v>0</v>
      </c>
      <c r="F637" s="8">
        <f t="shared" si="54"/>
        <v>0</v>
      </c>
      <c r="G637" s="5" t="str">
        <f>IF(COUNTIFS(Q3_SQL_Error_Concentration!$A:$A,A637,Q3_SQL_Error_Concentration!$E:$E,B637,Q3_SQL_Error_Concentration!$F:$F,C637)=0,"",SUMIFS(Q3_SQL_Error_Concentration!$I:$I,Q3_SQL_Error_Concentration!$A:$A,A637,Q3_SQL_Error_Concentration!$E:$E,B637,Q3_SQL_Error_Concentration!$F:$F,C637))</f>
        <v/>
      </c>
      <c r="H637" s="5" t="str">
        <f t="shared" si="55"/>
        <v/>
      </c>
      <c r="I637" s="5">
        <f>IF(D637&gt;=Q3_Validation!$C$2,1,0)</f>
        <v>0</v>
      </c>
      <c r="J637" s="8" t="str">
        <f t="shared" si="56"/>
        <v/>
      </c>
      <c r="K637" s="5" t="str">
        <f t="shared" si="57"/>
        <v>excluded</v>
      </c>
      <c r="L637" s="5">
        <f t="shared" si="58"/>
        <v>0</v>
      </c>
      <c r="M637" s="5">
        <f t="shared" si="59"/>
        <v>0</v>
      </c>
    </row>
    <row r="638" spans="1:13">
      <c r="A638" s="5">
        <v>3132</v>
      </c>
      <c r="B638" s="5">
        <v>3</v>
      </c>
      <c r="C638" s="5" t="s">
        <v>62</v>
      </c>
      <c r="D638" s="5">
        <v>19</v>
      </c>
      <c r="E638" s="5">
        <v>0</v>
      </c>
      <c r="F638" s="8">
        <f t="shared" si="54"/>
        <v>0</v>
      </c>
      <c r="G638" s="5" t="str">
        <f>IF(COUNTIFS(Q3_SQL_Error_Concentration!$A:$A,A638,Q3_SQL_Error_Concentration!$E:$E,B638,Q3_SQL_Error_Concentration!$F:$F,C638)=0,"",SUMIFS(Q3_SQL_Error_Concentration!$I:$I,Q3_SQL_Error_Concentration!$A:$A,A638,Q3_SQL_Error_Concentration!$E:$E,B638,Q3_SQL_Error_Concentration!$F:$F,C638))</f>
        <v/>
      </c>
      <c r="H638" s="5" t="str">
        <f t="shared" si="55"/>
        <v/>
      </c>
      <c r="I638" s="5">
        <f>IF(D638&gt;=Q3_Validation!$C$2,1,0)</f>
        <v>0</v>
      </c>
      <c r="J638" s="8" t="str">
        <f t="shared" si="56"/>
        <v/>
      </c>
      <c r="K638" s="5" t="str">
        <f t="shared" si="57"/>
        <v>excluded</v>
      </c>
      <c r="L638" s="5">
        <f t="shared" si="58"/>
        <v>0</v>
      </c>
      <c r="M638" s="5">
        <f t="shared" si="59"/>
        <v>0</v>
      </c>
    </row>
    <row r="639" spans="1:13">
      <c r="A639" s="5">
        <v>3132</v>
      </c>
      <c r="B639" s="5">
        <v>4</v>
      </c>
      <c r="C639" s="5" t="s">
        <v>63</v>
      </c>
      <c r="D639" s="5">
        <v>17</v>
      </c>
      <c r="E639" s="5">
        <v>0</v>
      </c>
      <c r="F639" s="8">
        <f t="shared" si="54"/>
        <v>0</v>
      </c>
      <c r="G639" s="5" t="str">
        <f>IF(COUNTIFS(Q3_SQL_Error_Concentration!$A:$A,A639,Q3_SQL_Error_Concentration!$E:$E,B639,Q3_SQL_Error_Concentration!$F:$F,C639)=0,"",SUMIFS(Q3_SQL_Error_Concentration!$I:$I,Q3_SQL_Error_Concentration!$A:$A,A639,Q3_SQL_Error_Concentration!$E:$E,B639,Q3_SQL_Error_Concentration!$F:$F,C639))</f>
        <v/>
      </c>
      <c r="H639" s="5" t="str">
        <f t="shared" si="55"/>
        <v/>
      </c>
      <c r="I639" s="5">
        <f>IF(D639&gt;=Q3_Validation!$C$2,1,0)</f>
        <v>0</v>
      </c>
      <c r="J639" s="8" t="str">
        <f t="shared" si="56"/>
        <v/>
      </c>
      <c r="K639" s="5" t="str">
        <f t="shared" si="57"/>
        <v>excluded</v>
      </c>
      <c r="L639" s="5">
        <f t="shared" si="58"/>
        <v>0</v>
      </c>
      <c r="M639" s="5">
        <f t="shared" si="59"/>
        <v>0</v>
      </c>
    </row>
    <row r="640" spans="1:13">
      <c r="A640" s="5">
        <v>3132</v>
      </c>
      <c r="B640" s="5">
        <v>4</v>
      </c>
      <c r="C640" s="5" t="s">
        <v>62</v>
      </c>
      <c r="D640" s="5">
        <v>17</v>
      </c>
      <c r="E640" s="5">
        <v>0</v>
      </c>
      <c r="F640" s="8">
        <f t="shared" si="54"/>
        <v>0</v>
      </c>
      <c r="G640" s="5" t="str">
        <f>IF(COUNTIFS(Q3_SQL_Error_Concentration!$A:$A,A640,Q3_SQL_Error_Concentration!$E:$E,B640,Q3_SQL_Error_Concentration!$F:$F,C640)=0,"",SUMIFS(Q3_SQL_Error_Concentration!$I:$I,Q3_SQL_Error_Concentration!$A:$A,A640,Q3_SQL_Error_Concentration!$E:$E,B640,Q3_SQL_Error_Concentration!$F:$F,C640))</f>
        <v/>
      </c>
      <c r="H640" s="5" t="str">
        <f t="shared" si="55"/>
        <v/>
      </c>
      <c r="I640" s="5">
        <f>IF(D640&gt;=Q3_Validation!$C$2,1,0)</f>
        <v>0</v>
      </c>
      <c r="J640" s="8" t="str">
        <f t="shared" si="56"/>
        <v/>
      </c>
      <c r="K640" s="5" t="str">
        <f t="shared" si="57"/>
        <v>excluded</v>
      </c>
      <c r="L640" s="5">
        <f t="shared" si="58"/>
        <v>0</v>
      </c>
      <c r="M640" s="5">
        <f t="shared" si="59"/>
        <v>0</v>
      </c>
    </row>
    <row r="641" spans="1:13">
      <c r="A641" s="5">
        <v>3132</v>
      </c>
      <c r="B641" s="5">
        <v>5</v>
      </c>
      <c r="C641" s="5" t="s">
        <v>63</v>
      </c>
      <c r="D641" s="5">
        <v>11</v>
      </c>
      <c r="E641" s="5">
        <v>0</v>
      </c>
      <c r="F641" s="8">
        <f t="shared" si="54"/>
        <v>0</v>
      </c>
      <c r="G641" s="5" t="str">
        <f>IF(COUNTIFS(Q3_SQL_Error_Concentration!$A:$A,A641,Q3_SQL_Error_Concentration!$E:$E,B641,Q3_SQL_Error_Concentration!$F:$F,C641)=0,"",SUMIFS(Q3_SQL_Error_Concentration!$I:$I,Q3_SQL_Error_Concentration!$A:$A,A641,Q3_SQL_Error_Concentration!$E:$E,B641,Q3_SQL_Error_Concentration!$F:$F,C641))</f>
        <v/>
      </c>
      <c r="H641" s="5" t="str">
        <f t="shared" si="55"/>
        <v/>
      </c>
      <c r="I641" s="5">
        <f>IF(D641&gt;=Q3_Validation!$C$2,1,0)</f>
        <v>0</v>
      </c>
      <c r="J641" s="8" t="str">
        <f t="shared" si="56"/>
        <v/>
      </c>
      <c r="K641" s="5" t="str">
        <f t="shared" si="57"/>
        <v>excluded</v>
      </c>
      <c r="L641" s="5">
        <f t="shared" si="58"/>
        <v>0</v>
      </c>
      <c r="M641" s="5">
        <f t="shared" si="59"/>
        <v>0</v>
      </c>
    </row>
    <row r="642" spans="1:13">
      <c r="A642" s="5">
        <v>3132</v>
      </c>
      <c r="B642" s="5">
        <v>5</v>
      </c>
      <c r="C642" s="5" t="s">
        <v>62</v>
      </c>
      <c r="D642" s="5">
        <v>12</v>
      </c>
      <c r="E642" s="5">
        <v>0</v>
      </c>
      <c r="F642" s="8">
        <f t="shared" ref="F642:F705" si="60">100*E642/D642</f>
        <v>0</v>
      </c>
      <c r="G642" s="5" t="str">
        <f>IF(COUNTIFS(Q3_SQL_Error_Concentration!$A:$A,A642,Q3_SQL_Error_Concentration!$E:$E,B642,Q3_SQL_Error_Concentration!$F:$F,C642)=0,"",SUMIFS(Q3_SQL_Error_Concentration!$I:$I,Q3_SQL_Error_Concentration!$A:$A,A642,Q3_SQL_Error_Concentration!$E:$E,B642,Q3_SQL_Error_Concentration!$F:$F,C642))</f>
        <v/>
      </c>
      <c r="H642" s="5" t="str">
        <f t="shared" ref="H642:H705" si="61">IF(G642="","",IF(ABS(F642-G642)&lt;=0.0002,"PASS","FAIL"))</f>
        <v/>
      </c>
      <c r="I642" s="5">
        <f>IF(D642&gt;=Q3_Validation!$C$2,1,0)</f>
        <v>0</v>
      </c>
      <c r="J642" s="8" t="str">
        <f t="shared" ref="J642:J705" si="62">IF(I642=1,F642,"")</f>
        <v/>
      </c>
      <c r="K642" s="5" t="str">
        <f t="shared" ref="K642:K705" si="63">IF(D642&lt;601,"excluded",IF(J642&gt;3.628192,"outlier",IF(J642&gt;=2.11093,"high-error","normal")))</f>
        <v>excluded</v>
      </c>
      <c r="L642" s="5">
        <f t="shared" ref="L642:L705" si="64">COUNTIFS(A:A,A642,K:K,"high-error")+COUNTIFS(A:A,A642,K:K,"outlier")</f>
        <v>0</v>
      </c>
      <c r="M642" s="5">
        <f t="shared" ref="M642:M705" si="65">IF(AND(L642&gt;=2,OR(K642="high-error",K642="outlier")),1,0)</f>
        <v>0</v>
      </c>
    </row>
    <row r="643" spans="1:13">
      <c r="A643" s="5">
        <v>3132</v>
      </c>
      <c r="B643" s="5">
        <v>6</v>
      </c>
      <c r="C643" s="5" t="s">
        <v>63</v>
      </c>
      <c r="D643" s="5">
        <v>61</v>
      </c>
      <c r="E643" s="5">
        <v>0</v>
      </c>
      <c r="F643" s="8">
        <f t="shared" si="60"/>
        <v>0</v>
      </c>
      <c r="G643" s="5" t="str">
        <f>IF(COUNTIFS(Q3_SQL_Error_Concentration!$A:$A,A643,Q3_SQL_Error_Concentration!$E:$E,B643,Q3_SQL_Error_Concentration!$F:$F,C643)=0,"",SUMIFS(Q3_SQL_Error_Concentration!$I:$I,Q3_SQL_Error_Concentration!$A:$A,A643,Q3_SQL_Error_Concentration!$E:$E,B643,Q3_SQL_Error_Concentration!$F:$F,C643))</f>
        <v/>
      </c>
      <c r="H643" s="5" t="str">
        <f t="shared" si="61"/>
        <v/>
      </c>
      <c r="I643" s="5">
        <f>IF(D643&gt;=Q3_Validation!$C$2,1,0)</f>
        <v>0</v>
      </c>
      <c r="J643" s="8" t="str">
        <f t="shared" si="62"/>
        <v/>
      </c>
      <c r="K643" s="5" t="str">
        <f t="shared" si="63"/>
        <v>excluded</v>
      </c>
      <c r="L643" s="5">
        <f t="shared" si="64"/>
        <v>0</v>
      </c>
      <c r="M643" s="5">
        <f t="shared" si="65"/>
        <v>0</v>
      </c>
    </row>
    <row r="644" spans="1:13">
      <c r="A644" s="5">
        <v>3132</v>
      </c>
      <c r="B644" s="5">
        <v>6</v>
      </c>
      <c r="C644" s="5" t="s">
        <v>62</v>
      </c>
      <c r="D644" s="5">
        <v>80</v>
      </c>
      <c r="E644" s="5">
        <v>0</v>
      </c>
      <c r="F644" s="8">
        <f t="shared" si="60"/>
        <v>0</v>
      </c>
      <c r="G644" s="5" t="str">
        <f>IF(COUNTIFS(Q3_SQL_Error_Concentration!$A:$A,A644,Q3_SQL_Error_Concentration!$E:$E,B644,Q3_SQL_Error_Concentration!$F:$F,C644)=0,"",SUMIFS(Q3_SQL_Error_Concentration!$I:$I,Q3_SQL_Error_Concentration!$A:$A,A644,Q3_SQL_Error_Concentration!$E:$E,B644,Q3_SQL_Error_Concentration!$F:$F,C644))</f>
        <v/>
      </c>
      <c r="H644" s="5" t="str">
        <f t="shared" si="61"/>
        <v/>
      </c>
      <c r="I644" s="5">
        <f>IF(D644&gt;=Q3_Validation!$C$2,1,0)</f>
        <v>0</v>
      </c>
      <c r="J644" s="8" t="str">
        <f t="shared" si="62"/>
        <v/>
      </c>
      <c r="K644" s="5" t="str">
        <f t="shared" si="63"/>
        <v>excluded</v>
      </c>
      <c r="L644" s="5">
        <f t="shared" si="64"/>
        <v>0</v>
      </c>
      <c r="M644" s="5">
        <f t="shared" si="65"/>
        <v>0</v>
      </c>
    </row>
    <row r="645" spans="1:13">
      <c r="A645" s="5">
        <v>3132</v>
      </c>
      <c r="B645" s="5">
        <v>7</v>
      </c>
      <c r="C645" s="5" t="s">
        <v>63</v>
      </c>
      <c r="D645" s="5">
        <v>48</v>
      </c>
      <c r="E645" s="5">
        <v>0</v>
      </c>
      <c r="F645" s="8">
        <f t="shared" si="60"/>
        <v>0</v>
      </c>
      <c r="G645" s="5" t="str">
        <f>IF(COUNTIFS(Q3_SQL_Error_Concentration!$A:$A,A645,Q3_SQL_Error_Concentration!$E:$E,B645,Q3_SQL_Error_Concentration!$F:$F,C645)=0,"",SUMIFS(Q3_SQL_Error_Concentration!$I:$I,Q3_SQL_Error_Concentration!$A:$A,A645,Q3_SQL_Error_Concentration!$E:$E,B645,Q3_SQL_Error_Concentration!$F:$F,C645))</f>
        <v/>
      </c>
      <c r="H645" s="5" t="str">
        <f t="shared" si="61"/>
        <v/>
      </c>
      <c r="I645" s="5">
        <f>IF(D645&gt;=Q3_Validation!$C$2,1,0)</f>
        <v>0</v>
      </c>
      <c r="J645" s="8" t="str">
        <f t="shared" si="62"/>
        <v/>
      </c>
      <c r="K645" s="5" t="str">
        <f t="shared" si="63"/>
        <v>excluded</v>
      </c>
      <c r="L645" s="5">
        <f t="shared" si="64"/>
        <v>0</v>
      </c>
      <c r="M645" s="5">
        <f t="shared" si="65"/>
        <v>0</v>
      </c>
    </row>
    <row r="646" spans="1:13">
      <c r="A646" s="5">
        <v>3132</v>
      </c>
      <c r="B646" s="5">
        <v>7</v>
      </c>
      <c r="C646" s="5" t="s">
        <v>64</v>
      </c>
      <c r="D646" s="5">
        <v>3</v>
      </c>
      <c r="E646" s="5">
        <v>0</v>
      </c>
      <c r="F646" s="8">
        <f t="shared" si="60"/>
        <v>0</v>
      </c>
      <c r="G646" s="5" t="str">
        <f>IF(COUNTIFS(Q3_SQL_Error_Concentration!$A:$A,A646,Q3_SQL_Error_Concentration!$E:$E,B646,Q3_SQL_Error_Concentration!$F:$F,C646)=0,"",SUMIFS(Q3_SQL_Error_Concentration!$I:$I,Q3_SQL_Error_Concentration!$A:$A,A646,Q3_SQL_Error_Concentration!$E:$E,B646,Q3_SQL_Error_Concentration!$F:$F,C646))</f>
        <v/>
      </c>
      <c r="H646" s="5" t="str">
        <f t="shared" si="61"/>
        <v/>
      </c>
      <c r="I646" s="5">
        <f>IF(D646&gt;=Q3_Validation!$C$2,1,0)</f>
        <v>0</v>
      </c>
      <c r="J646" s="8" t="str">
        <f t="shared" si="62"/>
        <v/>
      </c>
      <c r="K646" s="5" t="str">
        <f t="shared" si="63"/>
        <v>excluded</v>
      </c>
      <c r="L646" s="5">
        <f t="shared" si="64"/>
        <v>0</v>
      </c>
      <c r="M646" s="5">
        <f t="shared" si="65"/>
        <v>0</v>
      </c>
    </row>
    <row r="647" spans="1:13">
      <c r="A647" s="5">
        <v>3132</v>
      </c>
      <c r="B647" s="5">
        <v>7</v>
      </c>
      <c r="C647" s="5" t="s">
        <v>62</v>
      </c>
      <c r="D647" s="5">
        <v>87</v>
      </c>
      <c r="E647" s="5">
        <v>0</v>
      </c>
      <c r="F647" s="8">
        <f t="shared" si="60"/>
        <v>0</v>
      </c>
      <c r="G647" s="5" t="str">
        <f>IF(COUNTIFS(Q3_SQL_Error_Concentration!$A:$A,A647,Q3_SQL_Error_Concentration!$E:$E,B647,Q3_SQL_Error_Concentration!$F:$F,C647)=0,"",SUMIFS(Q3_SQL_Error_Concentration!$I:$I,Q3_SQL_Error_Concentration!$A:$A,A647,Q3_SQL_Error_Concentration!$E:$E,B647,Q3_SQL_Error_Concentration!$F:$F,C647))</f>
        <v/>
      </c>
      <c r="H647" s="5" t="str">
        <f t="shared" si="61"/>
        <v/>
      </c>
      <c r="I647" s="5">
        <f>IF(D647&gt;=Q3_Validation!$C$2,1,0)</f>
        <v>0</v>
      </c>
      <c r="J647" s="8" t="str">
        <f t="shared" si="62"/>
        <v/>
      </c>
      <c r="K647" s="5" t="str">
        <f t="shared" si="63"/>
        <v>excluded</v>
      </c>
      <c r="L647" s="5">
        <f t="shared" si="64"/>
        <v>0</v>
      </c>
      <c r="M647" s="5">
        <f t="shared" si="65"/>
        <v>0</v>
      </c>
    </row>
    <row r="648" spans="1:13">
      <c r="A648" s="5">
        <v>3132</v>
      </c>
      <c r="B648" s="5">
        <v>8</v>
      </c>
      <c r="C648" s="5" t="s">
        <v>63</v>
      </c>
      <c r="D648" s="5">
        <v>53</v>
      </c>
      <c r="E648" s="5">
        <v>0</v>
      </c>
      <c r="F648" s="8">
        <f t="shared" si="60"/>
        <v>0</v>
      </c>
      <c r="G648" s="5" t="str">
        <f>IF(COUNTIFS(Q3_SQL_Error_Concentration!$A:$A,A648,Q3_SQL_Error_Concentration!$E:$E,B648,Q3_SQL_Error_Concentration!$F:$F,C648)=0,"",SUMIFS(Q3_SQL_Error_Concentration!$I:$I,Q3_SQL_Error_Concentration!$A:$A,A648,Q3_SQL_Error_Concentration!$E:$E,B648,Q3_SQL_Error_Concentration!$F:$F,C648))</f>
        <v/>
      </c>
      <c r="H648" s="5" t="str">
        <f t="shared" si="61"/>
        <v/>
      </c>
      <c r="I648" s="5">
        <f>IF(D648&gt;=Q3_Validation!$C$2,1,0)</f>
        <v>0</v>
      </c>
      <c r="J648" s="8" t="str">
        <f t="shared" si="62"/>
        <v/>
      </c>
      <c r="K648" s="5" t="str">
        <f t="shared" si="63"/>
        <v>excluded</v>
      </c>
      <c r="L648" s="5">
        <f t="shared" si="64"/>
        <v>0</v>
      </c>
      <c r="M648" s="5">
        <f t="shared" si="65"/>
        <v>0</v>
      </c>
    </row>
    <row r="649" spans="1:13">
      <c r="A649" s="5">
        <v>3132</v>
      </c>
      <c r="B649" s="5">
        <v>8</v>
      </c>
      <c r="C649" s="5" t="s">
        <v>64</v>
      </c>
      <c r="D649" s="5">
        <v>1</v>
      </c>
      <c r="E649" s="5">
        <v>0</v>
      </c>
      <c r="F649" s="8">
        <f t="shared" si="60"/>
        <v>0</v>
      </c>
      <c r="G649" s="5" t="str">
        <f>IF(COUNTIFS(Q3_SQL_Error_Concentration!$A:$A,A649,Q3_SQL_Error_Concentration!$E:$E,B649,Q3_SQL_Error_Concentration!$F:$F,C649)=0,"",SUMIFS(Q3_SQL_Error_Concentration!$I:$I,Q3_SQL_Error_Concentration!$A:$A,A649,Q3_SQL_Error_Concentration!$E:$E,B649,Q3_SQL_Error_Concentration!$F:$F,C649))</f>
        <v/>
      </c>
      <c r="H649" s="5" t="str">
        <f t="shared" si="61"/>
        <v/>
      </c>
      <c r="I649" s="5">
        <f>IF(D649&gt;=Q3_Validation!$C$2,1,0)</f>
        <v>0</v>
      </c>
      <c r="J649" s="8" t="str">
        <f t="shared" si="62"/>
        <v/>
      </c>
      <c r="K649" s="5" t="str">
        <f t="shared" si="63"/>
        <v>excluded</v>
      </c>
      <c r="L649" s="5">
        <f t="shared" si="64"/>
        <v>0</v>
      </c>
      <c r="M649" s="5">
        <f t="shared" si="65"/>
        <v>0</v>
      </c>
    </row>
    <row r="650" spans="1:13">
      <c r="A650" s="5">
        <v>3132</v>
      </c>
      <c r="B650" s="5">
        <v>8</v>
      </c>
      <c r="C650" s="5" t="s">
        <v>62</v>
      </c>
      <c r="D650" s="5">
        <v>73</v>
      </c>
      <c r="E650" s="5">
        <v>0</v>
      </c>
      <c r="F650" s="8">
        <f t="shared" si="60"/>
        <v>0</v>
      </c>
      <c r="G650" s="5" t="str">
        <f>IF(COUNTIFS(Q3_SQL_Error_Concentration!$A:$A,A650,Q3_SQL_Error_Concentration!$E:$E,B650,Q3_SQL_Error_Concentration!$F:$F,C650)=0,"",SUMIFS(Q3_SQL_Error_Concentration!$I:$I,Q3_SQL_Error_Concentration!$A:$A,A650,Q3_SQL_Error_Concentration!$E:$E,B650,Q3_SQL_Error_Concentration!$F:$F,C650))</f>
        <v/>
      </c>
      <c r="H650" s="5" t="str">
        <f t="shared" si="61"/>
        <v/>
      </c>
      <c r="I650" s="5">
        <f>IF(D650&gt;=Q3_Validation!$C$2,1,0)</f>
        <v>0</v>
      </c>
      <c r="J650" s="8" t="str">
        <f t="shared" si="62"/>
        <v/>
      </c>
      <c r="K650" s="5" t="str">
        <f t="shared" si="63"/>
        <v>excluded</v>
      </c>
      <c r="L650" s="5">
        <f t="shared" si="64"/>
        <v>0</v>
      </c>
      <c r="M650" s="5">
        <f t="shared" si="65"/>
        <v>0</v>
      </c>
    </row>
    <row r="651" spans="1:13">
      <c r="A651" s="5">
        <v>3132</v>
      </c>
      <c r="B651" s="5">
        <v>9</v>
      </c>
      <c r="C651" s="5" t="s">
        <v>63</v>
      </c>
      <c r="D651" s="5">
        <v>66</v>
      </c>
      <c r="E651" s="5">
        <v>2</v>
      </c>
      <c r="F651" s="8">
        <f t="shared" si="60"/>
        <v>3.0303030303030303</v>
      </c>
      <c r="G651" s="5" t="str">
        <f>IF(COUNTIFS(Q3_SQL_Error_Concentration!$A:$A,A651,Q3_SQL_Error_Concentration!$E:$E,B651,Q3_SQL_Error_Concentration!$F:$F,C651)=0,"",SUMIFS(Q3_SQL_Error_Concentration!$I:$I,Q3_SQL_Error_Concentration!$A:$A,A651,Q3_SQL_Error_Concentration!$E:$E,B651,Q3_SQL_Error_Concentration!$F:$F,C651))</f>
        <v/>
      </c>
      <c r="H651" s="5" t="str">
        <f t="shared" si="61"/>
        <v/>
      </c>
      <c r="I651" s="5">
        <f>IF(D651&gt;=Q3_Validation!$C$2,1,0)</f>
        <v>0</v>
      </c>
      <c r="J651" s="8" t="str">
        <f t="shared" si="62"/>
        <v/>
      </c>
      <c r="K651" s="5" t="str">
        <f t="shared" si="63"/>
        <v>excluded</v>
      </c>
      <c r="L651" s="5">
        <f t="shared" si="64"/>
        <v>0</v>
      </c>
      <c r="M651" s="5">
        <f t="shared" si="65"/>
        <v>0</v>
      </c>
    </row>
    <row r="652" spans="1:13">
      <c r="A652" s="5">
        <v>3132</v>
      </c>
      <c r="B652" s="5">
        <v>9</v>
      </c>
      <c r="C652" s="5" t="s">
        <v>64</v>
      </c>
      <c r="D652" s="5">
        <v>3</v>
      </c>
      <c r="E652" s="5">
        <v>0</v>
      </c>
      <c r="F652" s="8">
        <f t="shared" si="60"/>
        <v>0</v>
      </c>
      <c r="G652" s="5" t="str">
        <f>IF(COUNTIFS(Q3_SQL_Error_Concentration!$A:$A,A652,Q3_SQL_Error_Concentration!$E:$E,B652,Q3_SQL_Error_Concentration!$F:$F,C652)=0,"",SUMIFS(Q3_SQL_Error_Concentration!$I:$I,Q3_SQL_Error_Concentration!$A:$A,A652,Q3_SQL_Error_Concentration!$E:$E,B652,Q3_SQL_Error_Concentration!$F:$F,C652))</f>
        <v/>
      </c>
      <c r="H652" s="5" t="str">
        <f t="shared" si="61"/>
        <v/>
      </c>
      <c r="I652" s="5">
        <f>IF(D652&gt;=Q3_Validation!$C$2,1,0)</f>
        <v>0</v>
      </c>
      <c r="J652" s="8" t="str">
        <f t="shared" si="62"/>
        <v/>
      </c>
      <c r="K652" s="5" t="str">
        <f t="shared" si="63"/>
        <v>excluded</v>
      </c>
      <c r="L652" s="5">
        <f t="shared" si="64"/>
        <v>0</v>
      </c>
      <c r="M652" s="5">
        <f t="shared" si="65"/>
        <v>0</v>
      </c>
    </row>
    <row r="653" spans="1:13">
      <c r="A653" s="5">
        <v>3132</v>
      </c>
      <c r="B653" s="5">
        <v>9</v>
      </c>
      <c r="C653" s="5" t="s">
        <v>62</v>
      </c>
      <c r="D653" s="5">
        <v>85</v>
      </c>
      <c r="E653" s="5">
        <v>1</v>
      </c>
      <c r="F653" s="8">
        <f t="shared" si="60"/>
        <v>1.1764705882352942</v>
      </c>
      <c r="G653" s="5" t="str">
        <f>IF(COUNTIFS(Q3_SQL_Error_Concentration!$A:$A,A653,Q3_SQL_Error_Concentration!$E:$E,B653,Q3_SQL_Error_Concentration!$F:$F,C653)=0,"",SUMIFS(Q3_SQL_Error_Concentration!$I:$I,Q3_SQL_Error_Concentration!$A:$A,A653,Q3_SQL_Error_Concentration!$E:$E,B653,Q3_SQL_Error_Concentration!$F:$F,C653))</f>
        <v/>
      </c>
      <c r="H653" s="5" t="str">
        <f t="shared" si="61"/>
        <v/>
      </c>
      <c r="I653" s="5">
        <f>IF(D653&gt;=Q3_Validation!$C$2,1,0)</f>
        <v>0</v>
      </c>
      <c r="J653" s="8" t="str">
        <f t="shared" si="62"/>
        <v/>
      </c>
      <c r="K653" s="5" t="str">
        <f t="shared" si="63"/>
        <v>excluded</v>
      </c>
      <c r="L653" s="5">
        <f t="shared" si="64"/>
        <v>0</v>
      </c>
      <c r="M653" s="5">
        <f t="shared" si="65"/>
        <v>0</v>
      </c>
    </row>
    <row r="654" spans="1:13">
      <c r="A654" s="5">
        <v>3132</v>
      </c>
      <c r="B654" s="5">
        <v>10</v>
      </c>
      <c r="C654" s="5" t="s">
        <v>63</v>
      </c>
      <c r="D654" s="5">
        <v>63</v>
      </c>
      <c r="E654" s="5">
        <v>0</v>
      </c>
      <c r="F654" s="8">
        <f t="shared" si="60"/>
        <v>0</v>
      </c>
      <c r="G654" s="5" t="str">
        <f>IF(COUNTIFS(Q3_SQL_Error_Concentration!$A:$A,A654,Q3_SQL_Error_Concentration!$E:$E,B654,Q3_SQL_Error_Concentration!$F:$F,C654)=0,"",SUMIFS(Q3_SQL_Error_Concentration!$I:$I,Q3_SQL_Error_Concentration!$A:$A,A654,Q3_SQL_Error_Concentration!$E:$E,B654,Q3_SQL_Error_Concentration!$F:$F,C654))</f>
        <v/>
      </c>
      <c r="H654" s="5" t="str">
        <f t="shared" si="61"/>
        <v/>
      </c>
      <c r="I654" s="5">
        <f>IF(D654&gt;=Q3_Validation!$C$2,1,0)</f>
        <v>0</v>
      </c>
      <c r="J654" s="8" t="str">
        <f t="shared" si="62"/>
        <v/>
      </c>
      <c r="K654" s="5" t="str">
        <f t="shared" si="63"/>
        <v>excluded</v>
      </c>
      <c r="L654" s="5">
        <f t="shared" si="64"/>
        <v>0</v>
      </c>
      <c r="M654" s="5">
        <f t="shared" si="65"/>
        <v>0</v>
      </c>
    </row>
    <row r="655" spans="1:13">
      <c r="A655" s="5">
        <v>3132</v>
      </c>
      <c r="B655" s="5">
        <v>10</v>
      </c>
      <c r="C655" s="5" t="s">
        <v>64</v>
      </c>
      <c r="D655" s="5">
        <v>3</v>
      </c>
      <c r="E655" s="5">
        <v>0</v>
      </c>
      <c r="F655" s="8">
        <f t="shared" si="60"/>
        <v>0</v>
      </c>
      <c r="G655" s="5" t="str">
        <f>IF(COUNTIFS(Q3_SQL_Error_Concentration!$A:$A,A655,Q3_SQL_Error_Concentration!$E:$E,B655,Q3_SQL_Error_Concentration!$F:$F,C655)=0,"",SUMIFS(Q3_SQL_Error_Concentration!$I:$I,Q3_SQL_Error_Concentration!$A:$A,A655,Q3_SQL_Error_Concentration!$E:$E,B655,Q3_SQL_Error_Concentration!$F:$F,C655))</f>
        <v/>
      </c>
      <c r="H655" s="5" t="str">
        <f t="shared" si="61"/>
        <v/>
      </c>
      <c r="I655" s="5">
        <f>IF(D655&gt;=Q3_Validation!$C$2,1,0)</f>
        <v>0</v>
      </c>
      <c r="J655" s="8" t="str">
        <f t="shared" si="62"/>
        <v/>
      </c>
      <c r="K655" s="5" t="str">
        <f t="shared" si="63"/>
        <v>excluded</v>
      </c>
      <c r="L655" s="5">
        <f t="shared" si="64"/>
        <v>0</v>
      </c>
      <c r="M655" s="5">
        <f t="shared" si="65"/>
        <v>0</v>
      </c>
    </row>
    <row r="656" spans="1:13">
      <c r="A656" s="5">
        <v>3132</v>
      </c>
      <c r="B656" s="5">
        <v>10</v>
      </c>
      <c r="C656" s="5" t="s">
        <v>62</v>
      </c>
      <c r="D656" s="5">
        <v>91</v>
      </c>
      <c r="E656" s="5">
        <v>0</v>
      </c>
      <c r="F656" s="8">
        <f t="shared" si="60"/>
        <v>0</v>
      </c>
      <c r="G656" s="5" t="str">
        <f>IF(COUNTIFS(Q3_SQL_Error_Concentration!$A:$A,A656,Q3_SQL_Error_Concentration!$E:$E,B656,Q3_SQL_Error_Concentration!$F:$F,C656)=0,"",SUMIFS(Q3_SQL_Error_Concentration!$I:$I,Q3_SQL_Error_Concentration!$A:$A,A656,Q3_SQL_Error_Concentration!$E:$E,B656,Q3_SQL_Error_Concentration!$F:$F,C656))</f>
        <v/>
      </c>
      <c r="H656" s="5" t="str">
        <f t="shared" si="61"/>
        <v/>
      </c>
      <c r="I656" s="5">
        <f>IF(D656&gt;=Q3_Validation!$C$2,1,0)</f>
        <v>0</v>
      </c>
      <c r="J656" s="8" t="str">
        <f t="shared" si="62"/>
        <v/>
      </c>
      <c r="K656" s="5" t="str">
        <f t="shared" si="63"/>
        <v>excluded</v>
      </c>
      <c r="L656" s="5">
        <f t="shared" si="64"/>
        <v>0</v>
      </c>
      <c r="M656" s="5">
        <f t="shared" si="65"/>
        <v>0</v>
      </c>
    </row>
    <row r="657" spans="1:13">
      <c r="A657" s="5">
        <v>3132</v>
      </c>
      <c r="B657" s="5">
        <v>11</v>
      </c>
      <c r="C657" s="5" t="s">
        <v>63</v>
      </c>
      <c r="D657" s="5">
        <v>78</v>
      </c>
      <c r="E657" s="5">
        <v>0</v>
      </c>
      <c r="F657" s="8">
        <f t="shared" si="60"/>
        <v>0</v>
      </c>
      <c r="G657" s="5" t="str">
        <f>IF(COUNTIFS(Q3_SQL_Error_Concentration!$A:$A,A657,Q3_SQL_Error_Concentration!$E:$E,B657,Q3_SQL_Error_Concentration!$F:$F,C657)=0,"",SUMIFS(Q3_SQL_Error_Concentration!$I:$I,Q3_SQL_Error_Concentration!$A:$A,A657,Q3_SQL_Error_Concentration!$E:$E,B657,Q3_SQL_Error_Concentration!$F:$F,C657))</f>
        <v/>
      </c>
      <c r="H657" s="5" t="str">
        <f t="shared" si="61"/>
        <v/>
      </c>
      <c r="I657" s="5">
        <f>IF(D657&gt;=Q3_Validation!$C$2,1,0)</f>
        <v>0</v>
      </c>
      <c r="J657" s="8" t="str">
        <f t="shared" si="62"/>
        <v/>
      </c>
      <c r="K657" s="5" t="str">
        <f t="shared" si="63"/>
        <v>excluded</v>
      </c>
      <c r="L657" s="5">
        <f t="shared" si="64"/>
        <v>0</v>
      </c>
      <c r="M657" s="5">
        <f t="shared" si="65"/>
        <v>0</v>
      </c>
    </row>
    <row r="658" spans="1:13">
      <c r="A658" s="5">
        <v>3132</v>
      </c>
      <c r="B658" s="5">
        <v>11</v>
      </c>
      <c r="C658" s="5" t="s">
        <v>64</v>
      </c>
      <c r="D658" s="5">
        <v>3</v>
      </c>
      <c r="E658" s="5">
        <v>0</v>
      </c>
      <c r="F658" s="8">
        <f t="shared" si="60"/>
        <v>0</v>
      </c>
      <c r="G658" s="5" t="str">
        <f>IF(COUNTIFS(Q3_SQL_Error_Concentration!$A:$A,A658,Q3_SQL_Error_Concentration!$E:$E,B658,Q3_SQL_Error_Concentration!$F:$F,C658)=0,"",SUMIFS(Q3_SQL_Error_Concentration!$I:$I,Q3_SQL_Error_Concentration!$A:$A,A658,Q3_SQL_Error_Concentration!$E:$E,B658,Q3_SQL_Error_Concentration!$F:$F,C658))</f>
        <v/>
      </c>
      <c r="H658" s="5" t="str">
        <f t="shared" si="61"/>
        <v/>
      </c>
      <c r="I658" s="5">
        <f>IF(D658&gt;=Q3_Validation!$C$2,1,0)</f>
        <v>0</v>
      </c>
      <c r="J658" s="8" t="str">
        <f t="shared" si="62"/>
        <v/>
      </c>
      <c r="K658" s="5" t="str">
        <f t="shared" si="63"/>
        <v>excluded</v>
      </c>
      <c r="L658" s="5">
        <f t="shared" si="64"/>
        <v>0</v>
      </c>
      <c r="M658" s="5">
        <f t="shared" si="65"/>
        <v>0</v>
      </c>
    </row>
    <row r="659" spans="1:13">
      <c r="A659" s="5">
        <v>3132</v>
      </c>
      <c r="B659" s="5">
        <v>11</v>
      </c>
      <c r="C659" s="5" t="s">
        <v>62</v>
      </c>
      <c r="D659" s="5">
        <v>116</v>
      </c>
      <c r="E659" s="5">
        <v>1</v>
      </c>
      <c r="F659" s="8">
        <f t="shared" si="60"/>
        <v>0.86206896551724133</v>
      </c>
      <c r="G659" s="5" t="str">
        <f>IF(COUNTIFS(Q3_SQL_Error_Concentration!$A:$A,A659,Q3_SQL_Error_Concentration!$E:$E,B659,Q3_SQL_Error_Concentration!$F:$F,C659)=0,"",SUMIFS(Q3_SQL_Error_Concentration!$I:$I,Q3_SQL_Error_Concentration!$A:$A,A659,Q3_SQL_Error_Concentration!$E:$E,B659,Q3_SQL_Error_Concentration!$F:$F,C659))</f>
        <v/>
      </c>
      <c r="H659" s="5" t="str">
        <f t="shared" si="61"/>
        <v/>
      </c>
      <c r="I659" s="5">
        <f>IF(D659&gt;=Q3_Validation!$C$2,1,0)</f>
        <v>0</v>
      </c>
      <c r="J659" s="8" t="str">
        <f t="shared" si="62"/>
        <v/>
      </c>
      <c r="K659" s="5" t="str">
        <f t="shared" si="63"/>
        <v>excluded</v>
      </c>
      <c r="L659" s="5">
        <f t="shared" si="64"/>
        <v>0</v>
      </c>
      <c r="M659" s="5">
        <f t="shared" si="65"/>
        <v>0</v>
      </c>
    </row>
    <row r="660" spans="1:13">
      <c r="A660" s="5">
        <v>3132</v>
      </c>
      <c r="B660" s="5">
        <v>12</v>
      </c>
      <c r="C660" s="5" t="s">
        <v>63</v>
      </c>
      <c r="D660" s="5">
        <v>78</v>
      </c>
      <c r="E660" s="5">
        <v>0</v>
      </c>
      <c r="F660" s="8">
        <f t="shared" si="60"/>
        <v>0</v>
      </c>
      <c r="G660" s="5" t="str">
        <f>IF(COUNTIFS(Q3_SQL_Error_Concentration!$A:$A,A660,Q3_SQL_Error_Concentration!$E:$E,B660,Q3_SQL_Error_Concentration!$F:$F,C660)=0,"",SUMIFS(Q3_SQL_Error_Concentration!$I:$I,Q3_SQL_Error_Concentration!$A:$A,A660,Q3_SQL_Error_Concentration!$E:$E,B660,Q3_SQL_Error_Concentration!$F:$F,C660))</f>
        <v/>
      </c>
      <c r="H660" s="5" t="str">
        <f t="shared" si="61"/>
        <v/>
      </c>
      <c r="I660" s="5">
        <f>IF(D660&gt;=Q3_Validation!$C$2,1,0)</f>
        <v>0</v>
      </c>
      <c r="J660" s="8" t="str">
        <f t="shared" si="62"/>
        <v/>
      </c>
      <c r="K660" s="5" t="str">
        <f t="shared" si="63"/>
        <v>excluded</v>
      </c>
      <c r="L660" s="5">
        <f t="shared" si="64"/>
        <v>0</v>
      </c>
      <c r="M660" s="5">
        <f t="shared" si="65"/>
        <v>0</v>
      </c>
    </row>
    <row r="661" spans="1:13">
      <c r="A661" s="5">
        <v>3132</v>
      </c>
      <c r="B661" s="5">
        <v>12</v>
      </c>
      <c r="C661" s="5" t="s">
        <v>64</v>
      </c>
      <c r="D661" s="5">
        <v>3</v>
      </c>
      <c r="E661" s="5">
        <v>0</v>
      </c>
      <c r="F661" s="8">
        <f t="shared" si="60"/>
        <v>0</v>
      </c>
      <c r="G661" s="5" t="str">
        <f>IF(COUNTIFS(Q3_SQL_Error_Concentration!$A:$A,A661,Q3_SQL_Error_Concentration!$E:$E,B661,Q3_SQL_Error_Concentration!$F:$F,C661)=0,"",SUMIFS(Q3_SQL_Error_Concentration!$I:$I,Q3_SQL_Error_Concentration!$A:$A,A661,Q3_SQL_Error_Concentration!$E:$E,B661,Q3_SQL_Error_Concentration!$F:$F,C661))</f>
        <v/>
      </c>
      <c r="H661" s="5" t="str">
        <f t="shared" si="61"/>
        <v/>
      </c>
      <c r="I661" s="5">
        <f>IF(D661&gt;=Q3_Validation!$C$2,1,0)</f>
        <v>0</v>
      </c>
      <c r="J661" s="8" t="str">
        <f t="shared" si="62"/>
        <v/>
      </c>
      <c r="K661" s="5" t="str">
        <f t="shared" si="63"/>
        <v>excluded</v>
      </c>
      <c r="L661" s="5">
        <f t="shared" si="64"/>
        <v>0</v>
      </c>
      <c r="M661" s="5">
        <f t="shared" si="65"/>
        <v>0</v>
      </c>
    </row>
    <row r="662" spans="1:13">
      <c r="A662" s="5">
        <v>3132</v>
      </c>
      <c r="B662" s="5">
        <v>12</v>
      </c>
      <c r="C662" s="5" t="s">
        <v>62</v>
      </c>
      <c r="D662" s="5">
        <v>97</v>
      </c>
      <c r="E662" s="5">
        <v>0</v>
      </c>
      <c r="F662" s="8">
        <f t="shared" si="60"/>
        <v>0</v>
      </c>
      <c r="G662" s="5" t="str">
        <f>IF(COUNTIFS(Q3_SQL_Error_Concentration!$A:$A,A662,Q3_SQL_Error_Concentration!$E:$E,B662,Q3_SQL_Error_Concentration!$F:$F,C662)=0,"",SUMIFS(Q3_SQL_Error_Concentration!$I:$I,Q3_SQL_Error_Concentration!$A:$A,A662,Q3_SQL_Error_Concentration!$E:$E,B662,Q3_SQL_Error_Concentration!$F:$F,C662))</f>
        <v/>
      </c>
      <c r="H662" s="5" t="str">
        <f t="shared" si="61"/>
        <v/>
      </c>
      <c r="I662" s="5">
        <f>IF(D662&gt;=Q3_Validation!$C$2,1,0)</f>
        <v>0</v>
      </c>
      <c r="J662" s="8" t="str">
        <f t="shared" si="62"/>
        <v/>
      </c>
      <c r="K662" s="5" t="str">
        <f t="shared" si="63"/>
        <v>excluded</v>
      </c>
      <c r="L662" s="5">
        <f t="shared" si="64"/>
        <v>0</v>
      </c>
      <c r="M662" s="5">
        <f t="shared" si="65"/>
        <v>0</v>
      </c>
    </row>
    <row r="663" spans="1:13">
      <c r="A663" s="5">
        <v>3132</v>
      </c>
      <c r="B663" s="5">
        <v>13</v>
      </c>
      <c r="C663" s="5" t="s">
        <v>63</v>
      </c>
      <c r="D663" s="5">
        <v>67</v>
      </c>
      <c r="E663" s="5">
        <v>0</v>
      </c>
      <c r="F663" s="8">
        <f t="shared" si="60"/>
        <v>0</v>
      </c>
      <c r="G663" s="5" t="str">
        <f>IF(COUNTIFS(Q3_SQL_Error_Concentration!$A:$A,A663,Q3_SQL_Error_Concentration!$E:$E,B663,Q3_SQL_Error_Concentration!$F:$F,C663)=0,"",SUMIFS(Q3_SQL_Error_Concentration!$I:$I,Q3_SQL_Error_Concentration!$A:$A,A663,Q3_SQL_Error_Concentration!$E:$E,B663,Q3_SQL_Error_Concentration!$F:$F,C663))</f>
        <v/>
      </c>
      <c r="H663" s="5" t="str">
        <f t="shared" si="61"/>
        <v/>
      </c>
      <c r="I663" s="5">
        <f>IF(D663&gt;=Q3_Validation!$C$2,1,0)</f>
        <v>0</v>
      </c>
      <c r="J663" s="8" t="str">
        <f t="shared" si="62"/>
        <v/>
      </c>
      <c r="K663" s="5" t="str">
        <f t="shared" si="63"/>
        <v>excluded</v>
      </c>
      <c r="L663" s="5">
        <f t="shared" si="64"/>
        <v>0</v>
      </c>
      <c r="M663" s="5">
        <f t="shared" si="65"/>
        <v>0</v>
      </c>
    </row>
    <row r="664" spans="1:13">
      <c r="A664" s="5">
        <v>3132</v>
      </c>
      <c r="B664" s="5">
        <v>13</v>
      </c>
      <c r="C664" s="5" t="s">
        <v>64</v>
      </c>
      <c r="D664" s="5">
        <v>1</v>
      </c>
      <c r="E664" s="5">
        <v>0</v>
      </c>
      <c r="F664" s="8">
        <f t="shared" si="60"/>
        <v>0</v>
      </c>
      <c r="G664" s="5" t="str">
        <f>IF(COUNTIFS(Q3_SQL_Error_Concentration!$A:$A,A664,Q3_SQL_Error_Concentration!$E:$E,B664,Q3_SQL_Error_Concentration!$F:$F,C664)=0,"",SUMIFS(Q3_SQL_Error_Concentration!$I:$I,Q3_SQL_Error_Concentration!$A:$A,A664,Q3_SQL_Error_Concentration!$E:$E,B664,Q3_SQL_Error_Concentration!$F:$F,C664))</f>
        <v/>
      </c>
      <c r="H664" s="5" t="str">
        <f t="shared" si="61"/>
        <v/>
      </c>
      <c r="I664" s="5">
        <f>IF(D664&gt;=Q3_Validation!$C$2,1,0)</f>
        <v>0</v>
      </c>
      <c r="J664" s="8" t="str">
        <f t="shared" si="62"/>
        <v/>
      </c>
      <c r="K664" s="5" t="str">
        <f t="shared" si="63"/>
        <v>excluded</v>
      </c>
      <c r="L664" s="5">
        <f t="shared" si="64"/>
        <v>0</v>
      </c>
      <c r="M664" s="5">
        <f t="shared" si="65"/>
        <v>0</v>
      </c>
    </row>
    <row r="665" spans="1:13">
      <c r="A665" s="5">
        <v>3132</v>
      </c>
      <c r="B665" s="5">
        <v>13</v>
      </c>
      <c r="C665" s="5" t="s">
        <v>62</v>
      </c>
      <c r="D665" s="5">
        <v>82</v>
      </c>
      <c r="E665" s="5">
        <v>0</v>
      </c>
      <c r="F665" s="8">
        <f t="shared" si="60"/>
        <v>0</v>
      </c>
      <c r="G665" s="5" t="str">
        <f>IF(COUNTIFS(Q3_SQL_Error_Concentration!$A:$A,A665,Q3_SQL_Error_Concentration!$E:$E,B665,Q3_SQL_Error_Concentration!$F:$F,C665)=0,"",SUMIFS(Q3_SQL_Error_Concentration!$I:$I,Q3_SQL_Error_Concentration!$A:$A,A665,Q3_SQL_Error_Concentration!$E:$E,B665,Q3_SQL_Error_Concentration!$F:$F,C665))</f>
        <v/>
      </c>
      <c r="H665" s="5" t="str">
        <f t="shared" si="61"/>
        <v/>
      </c>
      <c r="I665" s="5">
        <f>IF(D665&gt;=Q3_Validation!$C$2,1,0)</f>
        <v>0</v>
      </c>
      <c r="J665" s="8" t="str">
        <f t="shared" si="62"/>
        <v/>
      </c>
      <c r="K665" s="5" t="str">
        <f t="shared" si="63"/>
        <v>excluded</v>
      </c>
      <c r="L665" s="5">
        <f t="shared" si="64"/>
        <v>0</v>
      </c>
      <c r="M665" s="5">
        <f t="shared" si="65"/>
        <v>0</v>
      </c>
    </row>
    <row r="666" spans="1:13">
      <c r="A666" s="5">
        <v>3132</v>
      </c>
      <c r="B666" s="5">
        <v>14</v>
      </c>
      <c r="C666" s="5" t="s">
        <v>63</v>
      </c>
      <c r="D666" s="5">
        <v>73</v>
      </c>
      <c r="E666" s="5">
        <v>1</v>
      </c>
      <c r="F666" s="8">
        <f t="shared" si="60"/>
        <v>1.3698630136986301</v>
      </c>
      <c r="G666" s="5" t="str">
        <f>IF(COUNTIFS(Q3_SQL_Error_Concentration!$A:$A,A666,Q3_SQL_Error_Concentration!$E:$E,B666,Q3_SQL_Error_Concentration!$F:$F,C666)=0,"",SUMIFS(Q3_SQL_Error_Concentration!$I:$I,Q3_SQL_Error_Concentration!$A:$A,A666,Q3_SQL_Error_Concentration!$E:$E,B666,Q3_SQL_Error_Concentration!$F:$F,C666))</f>
        <v/>
      </c>
      <c r="H666" s="5" t="str">
        <f t="shared" si="61"/>
        <v/>
      </c>
      <c r="I666" s="5">
        <f>IF(D666&gt;=Q3_Validation!$C$2,1,0)</f>
        <v>0</v>
      </c>
      <c r="J666" s="8" t="str">
        <f t="shared" si="62"/>
        <v/>
      </c>
      <c r="K666" s="5" t="str">
        <f t="shared" si="63"/>
        <v>excluded</v>
      </c>
      <c r="L666" s="5">
        <f t="shared" si="64"/>
        <v>0</v>
      </c>
      <c r="M666" s="5">
        <f t="shared" si="65"/>
        <v>0</v>
      </c>
    </row>
    <row r="667" spans="1:13">
      <c r="A667" s="5">
        <v>3132</v>
      </c>
      <c r="B667" s="5">
        <v>14</v>
      </c>
      <c r="C667" s="5" t="s">
        <v>62</v>
      </c>
      <c r="D667" s="5">
        <v>87</v>
      </c>
      <c r="E667" s="5">
        <v>0</v>
      </c>
      <c r="F667" s="8">
        <f t="shared" si="60"/>
        <v>0</v>
      </c>
      <c r="G667" s="5" t="str">
        <f>IF(COUNTIFS(Q3_SQL_Error_Concentration!$A:$A,A667,Q3_SQL_Error_Concentration!$E:$E,B667,Q3_SQL_Error_Concentration!$F:$F,C667)=0,"",SUMIFS(Q3_SQL_Error_Concentration!$I:$I,Q3_SQL_Error_Concentration!$A:$A,A667,Q3_SQL_Error_Concentration!$E:$E,B667,Q3_SQL_Error_Concentration!$F:$F,C667))</f>
        <v/>
      </c>
      <c r="H667" s="5" t="str">
        <f t="shared" si="61"/>
        <v/>
      </c>
      <c r="I667" s="5">
        <f>IF(D667&gt;=Q3_Validation!$C$2,1,0)</f>
        <v>0</v>
      </c>
      <c r="J667" s="8" t="str">
        <f t="shared" si="62"/>
        <v/>
      </c>
      <c r="K667" s="5" t="str">
        <f t="shared" si="63"/>
        <v>excluded</v>
      </c>
      <c r="L667" s="5">
        <f t="shared" si="64"/>
        <v>0</v>
      </c>
      <c r="M667" s="5">
        <f t="shared" si="65"/>
        <v>0</v>
      </c>
    </row>
    <row r="668" spans="1:13">
      <c r="A668" s="5">
        <v>3132</v>
      </c>
      <c r="B668" s="5">
        <v>15</v>
      </c>
      <c r="C668" s="5" t="s">
        <v>63</v>
      </c>
      <c r="D668" s="5">
        <v>76</v>
      </c>
      <c r="E668" s="5">
        <v>1</v>
      </c>
      <c r="F668" s="8">
        <f t="shared" si="60"/>
        <v>1.3157894736842106</v>
      </c>
      <c r="G668" s="5" t="str">
        <f>IF(COUNTIFS(Q3_SQL_Error_Concentration!$A:$A,A668,Q3_SQL_Error_Concentration!$E:$E,B668,Q3_SQL_Error_Concentration!$F:$F,C668)=0,"",SUMIFS(Q3_SQL_Error_Concentration!$I:$I,Q3_SQL_Error_Concentration!$A:$A,A668,Q3_SQL_Error_Concentration!$E:$E,B668,Q3_SQL_Error_Concentration!$F:$F,C668))</f>
        <v/>
      </c>
      <c r="H668" s="5" t="str">
        <f t="shared" si="61"/>
        <v/>
      </c>
      <c r="I668" s="5">
        <f>IF(D668&gt;=Q3_Validation!$C$2,1,0)</f>
        <v>0</v>
      </c>
      <c r="J668" s="8" t="str">
        <f t="shared" si="62"/>
        <v/>
      </c>
      <c r="K668" s="5" t="str">
        <f t="shared" si="63"/>
        <v>excluded</v>
      </c>
      <c r="L668" s="5">
        <f t="shared" si="64"/>
        <v>0</v>
      </c>
      <c r="M668" s="5">
        <f t="shared" si="65"/>
        <v>0</v>
      </c>
    </row>
    <row r="669" spans="1:13">
      <c r="A669" s="5">
        <v>3132</v>
      </c>
      <c r="B669" s="5">
        <v>15</v>
      </c>
      <c r="C669" s="5" t="s">
        <v>62</v>
      </c>
      <c r="D669" s="5">
        <v>110</v>
      </c>
      <c r="E669" s="5">
        <v>0</v>
      </c>
      <c r="F669" s="8">
        <f t="shared" si="60"/>
        <v>0</v>
      </c>
      <c r="G669" s="5" t="str">
        <f>IF(COUNTIFS(Q3_SQL_Error_Concentration!$A:$A,A669,Q3_SQL_Error_Concentration!$E:$E,B669,Q3_SQL_Error_Concentration!$F:$F,C669)=0,"",SUMIFS(Q3_SQL_Error_Concentration!$I:$I,Q3_SQL_Error_Concentration!$A:$A,A669,Q3_SQL_Error_Concentration!$E:$E,B669,Q3_SQL_Error_Concentration!$F:$F,C669))</f>
        <v/>
      </c>
      <c r="H669" s="5" t="str">
        <f t="shared" si="61"/>
        <v/>
      </c>
      <c r="I669" s="5">
        <f>IF(D669&gt;=Q3_Validation!$C$2,1,0)</f>
        <v>0</v>
      </c>
      <c r="J669" s="8" t="str">
        <f t="shared" si="62"/>
        <v/>
      </c>
      <c r="K669" s="5" t="str">
        <f t="shared" si="63"/>
        <v>excluded</v>
      </c>
      <c r="L669" s="5">
        <f t="shared" si="64"/>
        <v>0</v>
      </c>
      <c r="M669" s="5">
        <f t="shared" si="65"/>
        <v>0</v>
      </c>
    </row>
    <row r="670" spans="1:13">
      <c r="A670" s="5">
        <v>3132</v>
      </c>
      <c r="B670" s="5">
        <v>16</v>
      </c>
      <c r="C670" s="5" t="s">
        <v>63</v>
      </c>
      <c r="D670" s="5">
        <v>76</v>
      </c>
      <c r="E670" s="5">
        <v>0</v>
      </c>
      <c r="F670" s="8">
        <f t="shared" si="60"/>
        <v>0</v>
      </c>
      <c r="G670" s="5" t="str">
        <f>IF(COUNTIFS(Q3_SQL_Error_Concentration!$A:$A,A670,Q3_SQL_Error_Concentration!$E:$E,B670,Q3_SQL_Error_Concentration!$F:$F,C670)=0,"",SUMIFS(Q3_SQL_Error_Concentration!$I:$I,Q3_SQL_Error_Concentration!$A:$A,A670,Q3_SQL_Error_Concentration!$E:$E,B670,Q3_SQL_Error_Concentration!$F:$F,C670))</f>
        <v/>
      </c>
      <c r="H670" s="5" t="str">
        <f t="shared" si="61"/>
        <v/>
      </c>
      <c r="I670" s="5">
        <f>IF(D670&gt;=Q3_Validation!$C$2,1,0)</f>
        <v>0</v>
      </c>
      <c r="J670" s="8" t="str">
        <f t="shared" si="62"/>
        <v/>
      </c>
      <c r="K670" s="5" t="str">
        <f t="shared" si="63"/>
        <v>excluded</v>
      </c>
      <c r="L670" s="5">
        <f t="shared" si="64"/>
        <v>0</v>
      </c>
      <c r="M670" s="5">
        <f t="shared" si="65"/>
        <v>0</v>
      </c>
    </row>
    <row r="671" spans="1:13">
      <c r="A671" s="5">
        <v>3132</v>
      </c>
      <c r="B671" s="5">
        <v>16</v>
      </c>
      <c r="C671" s="5" t="s">
        <v>64</v>
      </c>
      <c r="D671" s="5">
        <v>1</v>
      </c>
      <c r="E671" s="5">
        <v>0</v>
      </c>
      <c r="F671" s="8">
        <f t="shared" si="60"/>
        <v>0</v>
      </c>
      <c r="G671" s="5" t="str">
        <f>IF(COUNTIFS(Q3_SQL_Error_Concentration!$A:$A,A671,Q3_SQL_Error_Concentration!$E:$E,B671,Q3_SQL_Error_Concentration!$F:$F,C671)=0,"",SUMIFS(Q3_SQL_Error_Concentration!$I:$I,Q3_SQL_Error_Concentration!$A:$A,A671,Q3_SQL_Error_Concentration!$E:$E,B671,Q3_SQL_Error_Concentration!$F:$F,C671))</f>
        <v/>
      </c>
      <c r="H671" s="5" t="str">
        <f t="shared" si="61"/>
        <v/>
      </c>
      <c r="I671" s="5">
        <f>IF(D671&gt;=Q3_Validation!$C$2,1,0)</f>
        <v>0</v>
      </c>
      <c r="J671" s="8" t="str">
        <f t="shared" si="62"/>
        <v/>
      </c>
      <c r="K671" s="5" t="str">
        <f t="shared" si="63"/>
        <v>excluded</v>
      </c>
      <c r="L671" s="5">
        <f t="shared" si="64"/>
        <v>0</v>
      </c>
      <c r="M671" s="5">
        <f t="shared" si="65"/>
        <v>0</v>
      </c>
    </row>
    <row r="672" spans="1:13">
      <c r="A672" s="5">
        <v>3132</v>
      </c>
      <c r="B672" s="5">
        <v>16</v>
      </c>
      <c r="C672" s="5" t="s">
        <v>62</v>
      </c>
      <c r="D672" s="5">
        <v>94</v>
      </c>
      <c r="E672" s="5">
        <v>0</v>
      </c>
      <c r="F672" s="8">
        <f t="shared" si="60"/>
        <v>0</v>
      </c>
      <c r="G672" s="5" t="str">
        <f>IF(COUNTIFS(Q3_SQL_Error_Concentration!$A:$A,A672,Q3_SQL_Error_Concentration!$E:$E,B672,Q3_SQL_Error_Concentration!$F:$F,C672)=0,"",SUMIFS(Q3_SQL_Error_Concentration!$I:$I,Q3_SQL_Error_Concentration!$A:$A,A672,Q3_SQL_Error_Concentration!$E:$E,B672,Q3_SQL_Error_Concentration!$F:$F,C672))</f>
        <v/>
      </c>
      <c r="H672" s="5" t="str">
        <f t="shared" si="61"/>
        <v/>
      </c>
      <c r="I672" s="5">
        <f>IF(D672&gt;=Q3_Validation!$C$2,1,0)</f>
        <v>0</v>
      </c>
      <c r="J672" s="8" t="str">
        <f t="shared" si="62"/>
        <v/>
      </c>
      <c r="K672" s="5" t="str">
        <f t="shared" si="63"/>
        <v>excluded</v>
      </c>
      <c r="L672" s="5">
        <f t="shared" si="64"/>
        <v>0</v>
      </c>
      <c r="M672" s="5">
        <f t="shared" si="65"/>
        <v>0</v>
      </c>
    </row>
    <row r="673" spans="1:13">
      <c r="A673" s="5">
        <v>3132</v>
      </c>
      <c r="B673" s="5">
        <v>17</v>
      </c>
      <c r="C673" s="5" t="s">
        <v>63</v>
      </c>
      <c r="D673" s="5">
        <v>74</v>
      </c>
      <c r="E673" s="5">
        <v>0</v>
      </c>
      <c r="F673" s="8">
        <f t="shared" si="60"/>
        <v>0</v>
      </c>
      <c r="G673" s="5" t="str">
        <f>IF(COUNTIFS(Q3_SQL_Error_Concentration!$A:$A,A673,Q3_SQL_Error_Concentration!$E:$E,B673,Q3_SQL_Error_Concentration!$F:$F,C673)=0,"",SUMIFS(Q3_SQL_Error_Concentration!$I:$I,Q3_SQL_Error_Concentration!$A:$A,A673,Q3_SQL_Error_Concentration!$E:$E,B673,Q3_SQL_Error_Concentration!$F:$F,C673))</f>
        <v/>
      </c>
      <c r="H673" s="5" t="str">
        <f t="shared" si="61"/>
        <v/>
      </c>
      <c r="I673" s="5">
        <f>IF(D673&gt;=Q3_Validation!$C$2,1,0)</f>
        <v>0</v>
      </c>
      <c r="J673" s="8" t="str">
        <f t="shared" si="62"/>
        <v/>
      </c>
      <c r="K673" s="5" t="str">
        <f t="shared" si="63"/>
        <v>excluded</v>
      </c>
      <c r="L673" s="5">
        <f t="shared" si="64"/>
        <v>0</v>
      </c>
      <c r="M673" s="5">
        <f t="shared" si="65"/>
        <v>0</v>
      </c>
    </row>
    <row r="674" spans="1:13">
      <c r="A674" s="5">
        <v>3132</v>
      </c>
      <c r="B674" s="5">
        <v>17</v>
      </c>
      <c r="C674" s="5" t="s">
        <v>62</v>
      </c>
      <c r="D674" s="5">
        <v>70</v>
      </c>
      <c r="E674" s="5">
        <v>0</v>
      </c>
      <c r="F674" s="8">
        <f t="shared" si="60"/>
        <v>0</v>
      </c>
      <c r="G674" s="5" t="str">
        <f>IF(COUNTIFS(Q3_SQL_Error_Concentration!$A:$A,A674,Q3_SQL_Error_Concentration!$E:$E,B674,Q3_SQL_Error_Concentration!$F:$F,C674)=0,"",SUMIFS(Q3_SQL_Error_Concentration!$I:$I,Q3_SQL_Error_Concentration!$A:$A,A674,Q3_SQL_Error_Concentration!$E:$E,B674,Q3_SQL_Error_Concentration!$F:$F,C674))</f>
        <v/>
      </c>
      <c r="H674" s="5" t="str">
        <f t="shared" si="61"/>
        <v/>
      </c>
      <c r="I674" s="5">
        <f>IF(D674&gt;=Q3_Validation!$C$2,1,0)</f>
        <v>0</v>
      </c>
      <c r="J674" s="8" t="str">
        <f t="shared" si="62"/>
        <v/>
      </c>
      <c r="K674" s="5" t="str">
        <f t="shared" si="63"/>
        <v>excluded</v>
      </c>
      <c r="L674" s="5">
        <f t="shared" si="64"/>
        <v>0</v>
      </c>
      <c r="M674" s="5">
        <f t="shared" si="65"/>
        <v>0</v>
      </c>
    </row>
    <row r="675" spans="1:13">
      <c r="A675" s="5">
        <v>3132</v>
      </c>
      <c r="B675" s="5">
        <v>18</v>
      </c>
      <c r="C675" s="5" t="s">
        <v>63</v>
      </c>
      <c r="D675" s="5">
        <v>60</v>
      </c>
      <c r="E675" s="5">
        <v>0</v>
      </c>
      <c r="F675" s="8">
        <f t="shared" si="60"/>
        <v>0</v>
      </c>
      <c r="G675" s="5" t="str">
        <f>IF(COUNTIFS(Q3_SQL_Error_Concentration!$A:$A,A675,Q3_SQL_Error_Concentration!$E:$E,B675,Q3_SQL_Error_Concentration!$F:$F,C675)=0,"",SUMIFS(Q3_SQL_Error_Concentration!$I:$I,Q3_SQL_Error_Concentration!$A:$A,A675,Q3_SQL_Error_Concentration!$E:$E,B675,Q3_SQL_Error_Concentration!$F:$F,C675))</f>
        <v/>
      </c>
      <c r="H675" s="5" t="str">
        <f t="shared" si="61"/>
        <v/>
      </c>
      <c r="I675" s="5">
        <f>IF(D675&gt;=Q3_Validation!$C$2,1,0)</f>
        <v>0</v>
      </c>
      <c r="J675" s="8" t="str">
        <f t="shared" si="62"/>
        <v/>
      </c>
      <c r="K675" s="5" t="str">
        <f t="shared" si="63"/>
        <v>excluded</v>
      </c>
      <c r="L675" s="5">
        <f t="shared" si="64"/>
        <v>0</v>
      </c>
      <c r="M675" s="5">
        <f t="shared" si="65"/>
        <v>0</v>
      </c>
    </row>
    <row r="676" spans="1:13">
      <c r="A676" s="5">
        <v>3132</v>
      </c>
      <c r="B676" s="5">
        <v>18</v>
      </c>
      <c r="C676" s="5" t="s">
        <v>62</v>
      </c>
      <c r="D676" s="5">
        <v>97</v>
      </c>
      <c r="E676" s="5">
        <v>0</v>
      </c>
      <c r="F676" s="8">
        <f t="shared" si="60"/>
        <v>0</v>
      </c>
      <c r="G676" s="5" t="str">
        <f>IF(COUNTIFS(Q3_SQL_Error_Concentration!$A:$A,A676,Q3_SQL_Error_Concentration!$E:$E,B676,Q3_SQL_Error_Concentration!$F:$F,C676)=0,"",SUMIFS(Q3_SQL_Error_Concentration!$I:$I,Q3_SQL_Error_Concentration!$A:$A,A676,Q3_SQL_Error_Concentration!$E:$E,B676,Q3_SQL_Error_Concentration!$F:$F,C676))</f>
        <v/>
      </c>
      <c r="H676" s="5" t="str">
        <f t="shared" si="61"/>
        <v/>
      </c>
      <c r="I676" s="5">
        <f>IF(D676&gt;=Q3_Validation!$C$2,1,0)</f>
        <v>0</v>
      </c>
      <c r="J676" s="8" t="str">
        <f t="shared" si="62"/>
        <v/>
      </c>
      <c r="K676" s="5" t="str">
        <f t="shared" si="63"/>
        <v>excluded</v>
      </c>
      <c r="L676" s="5">
        <f t="shared" si="64"/>
        <v>0</v>
      </c>
      <c r="M676" s="5">
        <f t="shared" si="65"/>
        <v>0</v>
      </c>
    </row>
    <row r="677" spans="1:13">
      <c r="A677" s="5">
        <v>3132</v>
      </c>
      <c r="B677" s="5">
        <v>19</v>
      </c>
      <c r="C677" s="5" t="s">
        <v>63</v>
      </c>
      <c r="D677" s="5">
        <v>59</v>
      </c>
      <c r="E677" s="5">
        <v>1</v>
      </c>
      <c r="F677" s="8">
        <f t="shared" si="60"/>
        <v>1.6949152542372881</v>
      </c>
      <c r="G677" s="5" t="str">
        <f>IF(COUNTIFS(Q3_SQL_Error_Concentration!$A:$A,A677,Q3_SQL_Error_Concentration!$E:$E,B677,Q3_SQL_Error_Concentration!$F:$F,C677)=0,"",SUMIFS(Q3_SQL_Error_Concentration!$I:$I,Q3_SQL_Error_Concentration!$A:$A,A677,Q3_SQL_Error_Concentration!$E:$E,B677,Q3_SQL_Error_Concentration!$F:$F,C677))</f>
        <v/>
      </c>
      <c r="H677" s="5" t="str">
        <f t="shared" si="61"/>
        <v/>
      </c>
      <c r="I677" s="5">
        <f>IF(D677&gt;=Q3_Validation!$C$2,1,0)</f>
        <v>0</v>
      </c>
      <c r="J677" s="8" t="str">
        <f t="shared" si="62"/>
        <v/>
      </c>
      <c r="K677" s="5" t="str">
        <f t="shared" si="63"/>
        <v>excluded</v>
      </c>
      <c r="L677" s="5">
        <f t="shared" si="64"/>
        <v>0</v>
      </c>
      <c r="M677" s="5">
        <f t="shared" si="65"/>
        <v>0</v>
      </c>
    </row>
    <row r="678" spans="1:13">
      <c r="A678" s="5">
        <v>3132</v>
      </c>
      <c r="B678" s="5">
        <v>19</v>
      </c>
      <c r="C678" s="5" t="s">
        <v>62</v>
      </c>
      <c r="D678" s="5">
        <v>91</v>
      </c>
      <c r="E678" s="5">
        <v>0</v>
      </c>
      <c r="F678" s="8">
        <f t="shared" si="60"/>
        <v>0</v>
      </c>
      <c r="G678" s="5" t="str">
        <f>IF(COUNTIFS(Q3_SQL_Error_Concentration!$A:$A,A678,Q3_SQL_Error_Concentration!$E:$E,B678,Q3_SQL_Error_Concentration!$F:$F,C678)=0,"",SUMIFS(Q3_SQL_Error_Concentration!$I:$I,Q3_SQL_Error_Concentration!$A:$A,A678,Q3_SQL_Error_Concentration!$E:$E,B678,Q3_SQL_Error_Concentration!$F:$F,C678))</f>
        <v/>
      </c>
      <c r="H678" s="5" t="str">
        <f t="shared" si="61"/>
        <v/>
      </c>
      <c r="I678" s="5">
        <f>IF(D678&gt;=Q3_Validation!$C$2,1,0)</f>
        <v>0</v>
      </c>
      <c r="J678" s="8" t="str">
        <f t="shared" si="62"/>
        <v/>
      </c>
      <c r="K678" s="5" t="str">
        <f t="shared" si="63"/>
        <v>excluded</v>
      </c>
      <c r="L678" s="5">
        <f t="shared" si="64"/>
        <v>0</v>
      </c>
      <c r="M678" s="5">
        <f t="shared" si="65"/>
        <v>0</v>
      </c>
    </row>
    <row r="679" spans="1:13">
      <c r="A679" s="5">
        <v>3132</v>
      </c>
      <c r="B679" s="5">
        <v>20</v>
      </c>
      <c r="C679" s="5" t="s">
        <v>63</v>
      </c>
      <c r="D679" s="5">
        <v>51</v>
      </c>
      <c r="E679" s="5">
        <v>0</v>
      </c>
      <c r="F679" s="8">
        <f t="shared" si="60"/>
        <v>0</v>
      </c>
      <c r="G679" s="5" t="str">
        <f>IF(COUNTIFS(Q3_SQL_Error_Concentration!$A:$A,A679,Q3_SQL_Error_Concentration!$E:$E,B679,Q3_SQL_Error_Concentration!$F:$F,C679)=0,"",SUMIFS(Q3_SQL_Error_Concentration!$I:$I,Q3_SQL_Error_Concentration!$A:$A,A679,Q3_SQL_Error_Concentration!$E:$E,B679,Q3_SQL_Error_Concentration!$F:$F,C679))</f>
        <v/>
      </c>
      <c r="H679" s="5" t="str">
        <f t="shared" si="61"/>
        <v/>
      </c>
      <c r="I679" s="5">
        <f>IF(D679&gt;=Q3_Validation!$C$2,1,0)</f>
        <v>0</v>
      </c>
      <c r="J679" s="8" t="str">
        <f t="shared" si="62"/>
        <v/>
      </c>
      <c r="K679" s="5" t="str">
        <f t="shared" si="63"/>
        <v>excluded</v>
      </c>
      <c r="L679" s="5">
        <f t="shared" si="64"/>
        <v>0</v>
      </c>
      <c r="M679" s="5">
        <f t="shared" si="65"/>
        <v>0</v>
      </c>
    </row>
    <row r="680" spans="1:13">
      <c r="A680" s="5">
        <v>3132</v>
      </c>
      <c r="B680" s="5">
        <v>20</v>
      </c>
      <c r="C680" s="5" t="s">
        <v>62</v>
      </c>
      <c r="D680" s="5">
        <v>91</v>
      </c>
      <c r="E680" s="5">
        <v>0</v>
      </c>
      <c r="F680" s="8">
        <f t="shared" si="60"/>
        <v>0</v>
      </c>
      <c r="G680" s="5" t="str">
        <f>IF(COUNTIFS(Q3_SQL_Error_Concentration!$A:$A,A680,Q3_SQL_Error_Concentration!$E:$E,B680,Q3_SQL_Error_Concentration!$F:$F,C680)=0,"",SUMIFS(Q3_SQL_Error_Concentration!$I:$I,Q3_SQL_Error_Concentration!$A:$A,A680,Q3_SQL_Error_Concentration!$E:$E,B680,Q3_SQL_Error_Concentration!$F:$F,C680))</f>
        <v/>
      </c>
      <c r="H680" s="5" t="str">
        <f t="shared" si="61"/>
        <v/>
      </c>
      <c r="I680" s="5">
        <f>IF(D680&gt;=Q3_Validation!$C$2,1,0)</f>
        <v>0</v>
      </c>
      <c r="J680" s="8" t="str">
        <f t="shared" si="62"/>
        <v/>
      </c>
      <c r="K680" s="5" t="str">
        <f t="shared" si="63"/>
        <v>excluded</v>
      </c>
      <c r="L680" s="5">
        <f t="shared" si="64"/>
        <v>0</v>
      </c>
      <c r="M680" s="5">
        <f t="shared" si="65"/>
        <v>0</v>
      </c>
    </row>
    <row r="681" spans="1:13">
      <c r="A681" s="5">
        <v>3132</v>
      </c>
      <c r="B681" s="5">
        <v>21</v>
      </c>
      <c r="C681" s="5" t="s">
        <v>63</v>
      </c>
      <c r="D681" s="5">
        <v>58</v>
      </c>
      <c r="E681" s="5">
        <v>0</v>
      </c>
      <c r="F681" s="8">
        <f t="shared" si="60"/>
        <v>0</v>
      </c>
      <c r="G681" s="5" t="str">
        <f>IF(COUNTIFS(Q3_SQL_Error_Concentration!$A:$A,A681,Q3_SQL_Error_Concentration!$E:$E,B681,Q3_SQL_Error_Concentration!$F:$F,C681)=0,"",SUMIFS(Q3_SQL_Error_Concentration!$I:$I,Q3_SQL_Error_Concentration!$A:$A,A681,Q3_SQL_Error_Concentration!$E:$E,B681,Q3_SQL_Error_Concentration!$F:$F,C681))</f>
        <v/>
      </c>
      <c r="H681" s="5" t="str">
        <f t="shared" si="61"/>
        <v/>
      </c>
      <c r="I681" s="5">
        <f>IF(D681&gt;=Q3_Validation!$C$2,1,0)</f>
        <v>0</v>
      </c>
      <c r="J681" s="8" t="str">
        <f t="shared" si="62"/>
        <v/>
      </c>
      <c r="K681" s="5" t="str">
        <f t="shared" si="63"/>
        <v>excluded</v>
      </c>
      <c r="L681" s="5">
        <f t="shared" si="64"/>
        <v>0</v>
      </c>
      <c r="M681" s="5">
        <f t="shared" si="65"/>
        <v>0</v>
      </c>
    </row>
    <row r="682" spans="1:13">
      <c r="A682" s="5">
        <v>3132</v>
      </c>
      <c r="B682" s="5">
        <v>21</v>
      </c>
      <c r="C682" s="5" t="s">
        <v>62</v>
      </c>
      <c r="D682" s="5">
        <v>70</v>
      </c>
      <c r="E682" s="5">
        <v>0</v>
      </c>
      <c r="F682" s="8">
        <f t="shared" si="60"/>
        <v>0</v>
      </c>
      <c r="G682" s="5" t="str">
        <f>IF(COUNTIFS(Q3_SQL_Error_Concentration!$A:$A,A682,Q3_SQL_Error_Concentration!$E:$E,B682,Q3_SQL_Error_Concentration!$F:$F,C682)=0,"",SUMIFS(Q3_SQL_Error_Concentration!$I:$I,Q3_SQL_Error_Concentration!$A:$A,A682,Q3_SQL_Error_Concentration!$E:$E,B682,Q3_SQL_Error_Concentration!$F:$F,C682))</f>
        <v/>
      </c>
      <c r="H682" s="5" t="str">
        <f t="shared" si="61"/>
        <v/>
      </c>
      <c r="I682" s="5">
        <f>IF(D682&gt;=Q3_Validation!$C$2,1,0)</f>
        <v>0</v>
      </c>
      <c r="J682" s="8" t="str">
        <f t="shared" si="62"/>
        <v/>
      </c>
      <c r="K682" s="5" t="str">
        <f t="shared" si="63"/>
        <v>excluded</v>
      </c>
      <c r="L682" s="5">
        <f t="shared" si="64"/>
        <v>0</v>
      </c>
      <c r="M682" s="5">
        <f t="shared" si="65"/>
        <v>0</v>
      </c>
    </row>
    <row r="683" spans="1:13">
      <c r="A683" s="5">
        <v>3132</v>
      </c>
      <c r="B683" s="5">
        <v>22</v>
      </c>
      <c r="C683" s="5" t="s">
        <v>63</v>
      </c>
      <c r="D683" s="5">
        <v>56</v>
      </c>
      <c r="E683" s="5">
        <v>1</v>
      </c>
      <c r="F683" s="8">
        <f t="shared" si="60"/>
        <v>1.7857142857142858</v>
      </c>
      <c r="G683" s="5" t="str">
        <f>IF(COUNTIFS(Q3_SQL_Error_Concentration!$A:$A,A683,Q3_SQL_Error_Concentration!$E:$E,B683,Q3_SQL_Error_Concentration!$F:$F,C683)=0,"",SUMIFS(Q3_SQL_Error_Concentration!$I:$I,Q3_SQL_Error_Concentration!$A:$A,A683,Q3_SQL_Error_Concentration!$E:$E,B683,Q3_SQL_Error_Concentration!$F:$F,C683))</f>
        <v/>
      </c>
      <c r="H683" s="5" t="str">
        <f t="shared" si="61"/>
        <v/>
      </c>
      <c r="I683" s="5">
        <f>IF(D683&gt;=Q3_Validation!$C$2,1,0)</f>
        <v>0</v>
      </c>
      <c r="J683" s="8" t="str">
        <f t="shared" si="62"/>
        <v/>
      </c>
      <c r="K683" s="5" t="str">
        <f t="shared" si="63"/>
        <v>excluded</v>
      </c>
      <c r="L683" s="5">
        <f t="shared" si="64"/>
        <v>0</v>
      </c>
      <c r="M683" s="5">
        <f t="shared" si="65"/>
        <v>0</v>
      </c>
    </row>
    <row r="684" spans="1:13">
      <c r="A684" s="5">
        <v>3132</v>
      </c>
      <c r="B684" s="5">
        <v>22</v>
      </c>
      <c r="C684" s="5" t="s">
        <v>62</v>
      </c>
      <c r="D684" s="5">
        <v>72</v>
      </c>
      <c r="E684" s="5">
        <v>1</v>
      </c>
      <c r="F684" s="8">
        <f t="shared" si="60"/>
        <v>1.3888888888888888</v>
      </c>
      <c r="G684" s="5" t="str">
        <f>IF(COUNTIFS(Q3_SQL_Error_Concentration!$A:$A,A684,Q3_SQL_Error_Concentration!$E:$E,B684,Q3_SQL_Error_Concentration!$F:$F,C684)=0,"",SUMIFS(Q3_SQL_Error_Concentration!$I:$I,Q3_SQL_Error_Concentration!$A:$A,A684,Q3_SQL_Error_Concentration!$E:$E,B684,Q3_SQL_Error_Concentration!$F:$F,C684))</f>
        <v/>
      </c>
      <c r="H684" s="5" t="str">
        <f t="shared" si="61"/>
        <v/>
      </c>
      <c r="I684" s="5">
        <f>IF(D684&gt;=Q3_Validation!$C$2,1,0)</f>
        <v>0</v>
      </c>
      <c r="J684" s="8" t="str">
        <f t="shared" si="62"/>
        <v/>
      </c>
      <c r="K684" s="5" t="str">
        <f t="shared" si="63"/>
        <v>excluded</v>
      </c>
      <c r="L684" s="5">
        <f t="shared" si="64"/>
        <v>0</v>
      </c>
      <c r="M684" s="5">
        <f t="shared" si="65"/>
        <v>0</v>
      </c>
    </row>
    <row r="685" spans="1:13">
      <c r="A685" s="5">
        <v>3132</v>
      </c>
      <c r="B685" s="5">
        <v>23</v>
      </c>
      <c r="C685" s="5" t="s">
        <v>63</v>
      </c>
      <c r="D685" s="5">
        <v>8</v>
      </c>
      <c r="E685" s="5">
        <v>0</v>
      </c>
      <c r="F685" s="8">
        <f t="shared" si="60"/>
        <v>0</v>
      </c>
      <c r="G685" s="5" t="str">
        <f>IF(COUNTIFS(Q3_SQL_Error_Concentration!$A:$A,A685,Q3_SQL_Error_Concentration!$E:$E,B685,Q3_SQL_Error_Concentration!$F:$F,C685)=0,"",SUMIFS(Q3_SQL_Error_Concentration!$I:$I,Q3_SQL_Error_Concentration!$A:$A,A685,Q3_SQL_Error_Concentration!$E:$E,B685,Q3_SQL_Error_Concentration!$F:$F,C685))</f>
        <v/>
      </c>
      <c r="H685" s="5" t="str">
        <f t="shared" si="61"/>
        <v/>
      </c>
      <c r="I685" s="5">
        <f>IF(D685&gt;=Q3_Validation!$C$2,1,0)</f>
        <v>0</v>
      </c>
      <c r="J685" s="8" t="str">
        <f t="shared" si="62"/>
        <v/>
      </c>
      <c r="K685" s="5" t="str">
        <f t="shared" si="63"/>
        <v>excluded</v>
      </c>
      <c r="L685" s="5">
        <f t="shared" si="64"/>
        <v>0</v>
      </c>
      <c r="M685" s="5">
        <f t="shared" si="65"/>
        <v>0</v>
      </c>
    </row>
    <row r="686" spans="1:13">
      <c r="A686" s="5">
        <v>3132</v>
      </c>
      <c r="B686" s="5">
        <v>23</v>
      </c>
      <c r="C686" s="5" t="s">
        <v>62</v>
      </c>
      <c r="D686" s="5">
        <v>19</v>
      </c>
      <c r="E686" s="5">
        <v>0</v>
      </c>
      <c r="F686" s="8">
        <f t="shared" si="60"/>
        <v>0</v>
      </c>
      <c r="G686" s="5" t="str">
        <f>IF(COUNTIFS(Q3_SQL_Error_Concentration!$A:$A,A686,Q3_SQL_Error_Concentration!$E:$E,B686,Q3_SQL_Error_Concentration!$F:$F,C686)=0,"",SUMIFS(Q3_SQL_Error_Concentration!$I:$I,Q3_SQL_Error_Concentration!$A:$A,A686,Q3_SQL_Error_Concentration!$E:$E,B686,Q3_SQL_Error_Concentration!$F:$F,C686))</f>
        <v/>
      </c>
      <c r="H686" s="5" t="str">
        <f t="shared" si="61"/>
        <v/>
      </c>
      <c r="I686" s="5">
        <f>IF(D686&gt;=Q3_Validation!$C$2,1,0)</f>
        <v>0</v>
      </c>
      <c r="J686" s="8" t="str">
        <f t="shared" si="62"/>
        <v/>
      </c>
      <c r="K686" s="5" t="str">
        <f t="shared" si="63"/>
        <v>excluded</v>
      </c>
      <c r="L686" s="5">
        <f t="shared" si="64"/>
        <v>0</v>
      </c>
      <c r="M686" s="5">
        <f t="shared" si="65"/>
        <v>0</v>
      </c>
    </row>
    <row r="687" spans="1:13">
      <c r="A687" s="5">
        <v>3144</v>
      </c>
      <c r="B687" s="5">
        <v>0</v>
      </c>
      <c r="C687" s="5" t="s">
        <v>63</v>
      </c>
      <c r="D687" s="5">
        <v>1</v>
      </c>
      <c r="E687" s="5">
        <v>0</v>
      </c>
      <c r="F687" s="8">
        <f t="shared" si="60"/>
        <v>0</v>
      </c>
      <c r="G687" s="5" t="str">
        <f>IF(COUNTIFS(Q3_SQL_Error_Concentration!$A:$A,A687,Q3_SQL_Error_Concentration!$E:$E,B687,Q3_SQL_Error_Concentration!$F:$F,C687)=0,"",SUMIFS(Q3_SQL_Error_Concentration!$I:$I,Q3_SQL_Error_Concentration!$A:$A,A687,Q3_SQL_Error_Concentration!$E:$E,B687,Q3_SQL_Error_Concentration!$F:$F,C687))</f>
        <v/>
      </c>
      <c r="H687" s="5" t="str">
        <f t="shared" si="61"/>
        <v/>
      </c>
      <c r="I687" s="5">
        <f>IF(D687&gt;=Q3_Validation!$C$2,1,0)</f>
        <v>0</v>
      </c>
      <c r="J687" s="8" t="str">
        <f t="shared" si="62"/>
        <v/>
      </c>
      <c r="K687" s="5" t="str">
        <f t="shared" si="63"/>
        <v>excluded</v>
      </c>
      <c r="L687" s="5">
        <f t="shared" si="64"/>
        <v>0</v>
      </c>
      <c r="M687" s="5">
        <f t="shared" si="65"/>
        <v>0</v>
      </c>
    </row>
    <row r="688" spans="1:13">
      <c r="A688" s="5">
        <v>3144</v>
      </c>
      <c r="B688" s="5">
        <v>0</v>
      </c>
      <c r="C688" s="5" t="s">
        <v>62</v>
      </c>
      <c r="D688" s="5">
        <v>2</v>
      </c>
      <c r="E688" s="5">
        <v>1</v>
      </c>
      <c r="F688" s="8">
        <f t="shared" si="60"/>
        <v>50</v>
      </c>
      <c r="G688" s="5" t="str">
        <f>IF(COUNTIFS(Q3_SQL_Error_Concentration!$A:$A,A688,Q3_SQL_Error_Concentration!$E:$E,B688,Q3_SQL_Error_Concentration!$F:$F,C688)=0,"",SUMIFS(Q3_SQL_Error_Concentration!$I:$I,Q3_SQL_Error_Concentration!$A:$A,A688,Q3_SQL_Error_Concentration!$E:$E,B688,Q3_SQL_Error_Concentration!$F:$F,C688))</f>
        <v/>
      </c>
      <c r="H688" s="5" t="str">
        <f t="shared" si="61"/>
        <v/>
      </c>
      <c r="I688" s="5">
        <f>IF(D688&gt;=Q3_Validation!$C$2,1,0)</f>
        <v>0</v>
      </c>
      <c r="J688" s="8" t="str">
        <f t="shared" si="62"/>
        <v/>
      </c>
      <c r="K688" s="5" t="str">
        <f t="shared" si="63"/>
        <v>excluded</v>
      </c>
      <c r="L688" s="5">
        <f t="shared" si="64"/>
        <v>0</v>
      </c>
      <c r="M688" s="5">
        <f t="shared" si="65"/>
        <v>0</v>
      </c>
    </row>
    <row r="689" spans="1:13">
      <c r="A689" s="5">
        <v>3144</v>
      </c>
      <c r="B689" s="5">
        <v>1</v>
      </c>
      <c r="C689" s="5" t="s">
        <v>63</v>
      </c>
      <c r="D689" s="5">
        <v>2</v>
      </c>
      <c r="E689" s="5">
        <v>0</v>
      </c>
      <c r="F689" s="8">
        <f t="shared" si="60"/>
        <v>0</v>
      </c>
      <c r="G689" s="5" t="str">
        <f>IF(COUNTIFS(Q3_SQL_Error_Concentration!$A:$A,A689,Q3_SQL_Error_Concentration!$E:$E,B689,Q3_SQL_Error_Concentration!$F:$F,C689)=0,"",SUMIFS(Q3_SQL_Error_Concentration!$I:$I,Q3_SQL_Error_Concentration!$A:$A,A689,Q3_SQL_Error_Concentration!$E:$E,B689,Q3_SQL_Error_Concentration!$F:$F,C689))</f>
        <v/>
      </c>
      <c r="H689" s="5" t="str">
        <f t="shared" si="61"/>
        <v/>
      </c>
      <c r="I689" s="5">
        <f>IF(D689&gt;=Q3_Validation!$C$2,1,0)</f>
        <v>0</v>
      </c>
      <c r="J689" s="8" t="str">
        <f t="shared" si="62"/>
        <v/>
      </c>
      <c r="K689" s="5" t="str">
        <f t="shared" si="63"/>
        <v>excluded</v>
      </c>
      <c r="L689" s="5">
        <f t="shared" si="64"/>
        <v>0</v>
      </c>
      <c r="M689" s="5">
        <f t="shared" si="65"/>
        <v>0</v>
      </c>
    </row>
    <row r="690" spans="1:13">
      <c r="A690" s="5">
        <v>3144</v>
      </c>
      <c r="B690" s="5">
        <v>1</v>
      </c>
      <c r="C690" s="5" t="s">
        <v>62</v>
      </c>
      <c r="D690" s="5">
        <v>1</v>
      </c>
      <c r="E690" s="5">
        <v>0</v>
      </c>
      <c r="F690" s="8">
        <f t="shared" si="60"/>
        <v>0</v>
      </c>
      <c r="G690" s="5" t="str">
        <f>IF(COUNTIFS(Q3_SQL_Error_Concentration!$A:$A,A690,Q3_SQL_Error_Concentration!$E:$E,B690,Q3_SQL_Error_Concentration!$F:$F,C690)=0,"",SUMIFS(Q3_SQL_Error_Concentration!$I:$I,Q3_SQL_Error_Concentration!$A:$A,A690,Q3_SQL_Error_Concentration!$E:$E,B690,Q3_SQL_Error_Concentration!$F:$F,C690))</f>
        <v/>
      </c>
      <c r="H690" s="5" t="str">
        <f t="shared" si="61"/>
        <v/>
      </c>
      <c r="I690" s="5">
        <f>IF(D690&gt;=Q3_Validation!$C$2,1,0)</f>
        <v>0</v>
      </c>
      <c r="J690" s="8" t="str">
        <f t="shared" si="62"/>
        <v/>
      </c>
      <c r="K690" s="5" t="str">
        <f t="shared" si="63"/>
        <v>excluded</v>
      </c>
      <c r="L690" s="5">
        <f t="shared" si="64"/>
        <v>0</v>
      </c>
      <c r="M690" s="5">
        <f t="shared" si="65"/>
        <v>0</v>
      </c>
    </row>
    <row r="691" spans="1:13">
      <c r="A691" s="5">
        <v>3144</v>
      </c>
      <c r="B691" s="5">
        <v>2</v>
      </c>
      <c r="C691" s="5" t="s">
        <v>62</v>
      </c>
      <c r="D691" s="5">
        <v>3</v>
      </c>
      <c r="E691" s="5">
        <v>0</v>
      </c>
      <c r="F691" s="8">
        <f t="shared" si="60"/>
        <v>0</v>
      </c>
      <c r="G691" s="5" t="str">
        <f>IF(COUNTIFS(Q3_SQL_Error_Concentration!$A:$A,A691,Q3_SQL_Error_Concentration!$E:$E,B691,Q3_SQL_Error_Concentration!$F:$F,C691)=0,"",SUMIFS(Q3_SQL_Error_Concentration!$I:$I,Q3_SQL_Error_Concentration!$A:$A,A691,Q3_SQL_Error_Concentration!$E:$E,B691,Q3_SQL_Error_Concentration!$F:$F,C691))</f>
        <v/>
      </c>
      <c r="H691" s="5" t="str">
        <f t="shared" si="61"/>
        <v/>
      </c>
      <c r="I691" s="5">
        <f>IF(D691&gt;=Q3_Validation!$C$2,1,0)</f>
        <v>0</v>
      </c>
      <c r="J691" s="8" t="str">
        <f t="shared" si="62"/>
        <v/>
      </c>
      <c r="K691" s="5" t="str">
        <f t="shared" si="63"/>
        <v>excluded</v>
      </c>
      <c r="L691" s="5">
        <f t="shared" si="64"/>
        <v>0</v>
      </c>
      <c r="M691" s="5">
        <f t="shared" si="65"/>
        <v>0</v>
      </c>
    </row>
    <row r="692" spans="1:13">
      <c r="A692" s="5">
        <v>3144</v>
      </c>
      <c r="B692" s="5">
        <v>3</v>
      </c>
      <c r="C692" s="5" t="s">
        <v>63</v>
      </c>
      <c r="D692" s="5">
        <v>1</v>
      </c>
      <c r="E692" s="5">
        <v>0</v>
      </c>
      <c r="F692" s="8">
        <f t="shared" si="60"/>
        <v>0</v>
      </c>
      <c r="G692" s="5" t="str">
        <f>IF(COUNTIFS(Q3_SQL_Error_Concentration!$A:$A,A692,Q3_SQL_Error_Concentration!$E:$E,B692,Q3_SQL_Error_Concentration!$F:$F,C692)=0,"",SUMIFS(Q3_SQL_Error_Concentration!$I:$I,Q3_SQL_Error_Concentration!$A:$A,A692,Q3_SQL_Error_Concentration!$E:$E,B692,Q3_SQL_Error_Concentration!$F:$F,C692))</f>
        <v/>
      </c>
      <c r="H692" s="5" t="str">
        <f t="shared" si="61"/>
        <v/>
      </c>
      <c r="I692" s="5">
        <f>IF(D692&gt;=Q3_Validation!$C$2,1,0)</f>
        <v>0</v>
      </c>
      <c r="J692" s="8" t="str">
        <f t="shared" si="62"/>
        <v/>
      </c>
      <c r="K692" s="5" t="str">
        <f t="shared" si="63"/>
        <v>excluded</v>
      </c>
      <c r="L692" s="5">
        <f t="shared" si="64"/>
        <v>0</v>
      </c>
      <c r="M692" s="5">
        <f t="shared" si="65"/>
        <v>0</v>
      </c>
    </row>
    <row r="693" spans="1:13">
      <c r="A693" s="5">
        <v>3144</v>
      </c>
      <c r="B693" s="5">
        <v>3</v>
      </c>
      <c r="C693" s="5" t="s">
        <v>62</v>
      </c>
      <c r="D693" s="5">
        <v>3</v>
      </c>
      <c r="E693" s="5">
        <v>0</v>
      </c>
      <c r="F693" s="8">
        <f t="shared" si="60"/>
        <v>0</v>
      </c>
      <c r="G693" s="5" t="str">
        <f>IF(COUNTIFS(Q3_SQL_Error_Concentration!$A:$A,A693,Q3_SQL_Error_Concentration!$E:$E,B693,Q3_SQL_Error_Concentration!$F:$F,C693)=0,"",SUMIFS(Q3_SQL_Error_Concentration!$I:$I,Q3_SQL_Error_Concentration!$A:$A,A693,Q3_SQL_Error_Concentration!$E:$E,B693,Q3_SQL_Error_Concentration!$F:$F,C693))</f>
        <v/>
      </c>
      <c r="H693" s="5" t="str">
        <f t="shared" si="61"/>
        <v/>
      </c>
      <c r="I693" s="5">
        <f>IF(D693&gt;=Q3_Validation!$C$2,1,0)</f>
        <v>0</v>
      </c>
      <c r="J693" s="8" t="str">
        <f t="shared" si="62"/>
        <v/>
      </c>
      <c r="K693" s="5" t="str">
        <f t="shared" si="63"/>
        <v>excluded</v>
      </c>
      <c r="L693" s="5">
        <f t="shared" si="64"/>
        <v>0</v>
      </c>
      <c r="M693" s="5">
        <f t="shared" si="65"/>
        <v>0</v>
      </c>
    </row>
    <row r="694" spans="1:13">
      <c r="A694" s="5">
        <v>3144</v>
      </c>
      <c r="B694" s="5">
        <v>4</v>
      </c>
      <c r="C694" s="5" t="s">
        <v>62</v>
      </c>
      <c r="D694" s="5">
        <v>2</v>
      </c>
      <c r="E694" s="5">
        <v>0</v>
      </c>
      <c r="F694" s="8">
        <f t="shared" si="60"/>
        <v>0</v>
      </c>
      <c r="G694" s="5" t="str">
        <f>IF(COUNTIFS(Q3_SQL_Error_Concentration!$A:$A,A694,Q3_SQL_Error_Concentration!$E:$E,B694,Q3_SQL_Error_Concentration!$F:$F,C694)=0,"",SUMIFS(Q3_SQL_Error_Concentration!$I:$I,Q3_SQL_Error_Concentration!$A:$A,A694,Q3_SQL_Error_Concentration!$E:$E,B694,Q3_SQL_Error_Concentration!$F:$F,C694))</f>
        <v/>
      </c>
      <c r="H694" s="5" t="str">
        <f t="shared" si="61"/>
        <v/>
      </c>
      <c r="I694" s="5">
        <f>IF(D694&gt;=Q3_Validation!$C$2,1,0)</f>
        <v>0</v>
      </c>
      <c r="J694" s="8" t="str">
        <f t="shared" si="62"/>
        <v/>
      </c>
      <c r="K694" s="5" t="str">
        <f t="shared" si="63"/>
        <v>excluded</v>
      </c>
      <c r="L694" s="5">
        <f t="shared" si="64"/>
        <v>0</v>
      </c>
      <c r="M694" s="5">
        <f t="shared" si="65"/>
        <v>0</v>
      </c>
    </row>
    <row r="695" spans="1:13">
      <c r="A695" s="5">
        <v>3144</v>
      </c>
      <c r="B695" s="5">
        <v>5</v>
      </c>
      <c r="C695" s="5" t="s">
        <v>62</v>
      </c>
      <c r="D695" s="5">
        <v>2</v>
      </c>
      <c r="E695" s="5">
        <v>0</v>
      </c>
      <c r="F695" s="8">
        <f t="shared" si="60"/>
        <v>0</v>
      </c>
      <c r="G695" s="5" t="str">
        <f>IF(COUNTIFS(Q3_SQL_Error_Concentration!$A:$A,A695,Q3_SQL_Error_Concentration!$E:$E,B695,Q3_SQL_Error_Concentration!$F:$F,C695)=0,"",SUMIFS(Q3_SQL_Error_Concentration!$I:$I,Q3_SQL_Error_Concentration!$A:$A,A695,Q3_SQL_Error_Concentration!$E:$E,B695,Q3_SQL_Error_Concentration!$F:$F,C695))</f>
        <v/>
      </c>
      <c r="H695" s="5" t="str">
        <f t="shared" si="61"/>
        <v/>
      </c>
      <c r="I695" s="5">
        <f>IF(D695&gt;=Q3_Validation!$C$2,1,0)</f>
        <v>0</v>
      </c>
      <c r="J695" s="8" t="str">
        <f t="shared" si="62"/>
        <v/>
      </c>
      <c r="K695" s="5" t="str">
        <f t="shared" si="63"/>
        <v>excluded</v>
      </c>
      <c r="L695" s="5">
        <f t="shared" si="64"/>
        <v>0</v>
      </c>
      <c r="M695" s="5">
        <f t="shared" si="65"/>
        <v>0</v>
      </c>
    </row>
    <row r="696" spans="1:13">
      <c r="A696" s="5">
        <v>3144</v>
      </c>
      <c r="B696" s="5">
        <v>6</v>
      </c>
      <c r="C696" s="5" t="s">
        <v>63</v>
      </c>
      <c r="D696" s="5">
        <v>8</v>
      </c>
      <c r="E696" s="5">
        <v>0</v>
      </c>
      <c r="F696" s="8">
        <f t="shared" si="60"/>
        <v>0</v>
      </c>
      <c r="G696" s="5" t="str">
        <f>IF(COUNTIFS(Q3_SQL_Error_Concentration!$A:$A,A696,Q3_SQL_Error_Concentration!$E:$E,B696,Q3_SQL_Error_Concentration!$F:$F,C696)=0,"",SUMIFS(Q3_SQL_Error_Concentration!$I:$I,Q3_SQL_Error_Concentration!$A:$A,A696,Q3_SQL_Error_Concentration!$E:$E,B696,Q3_SQL_Error_Concentration!$F:$F,C696))</f>
        <v/>
      </c>
      <c r="H696" s="5" t="str">
        <f t="shared" si="61"/>
        <v/>
      </c>
      <c r="I696" s="5">
        <f>IF(D696&gt;=Q3_Validation!$C$2,1,0)</f>
        <v>0</v>
      </c>
      <c r="J696" s="8" t="str">
        <f t="shared" si="62"/>
        <v/>
      </c>
      <c r="K696" s="5" t="str">
        <f t="shared" si="63"/>
        <v>excluded</v>
      </c>
      <c r="L696" s="5">
        <f t="shared" si="64"/>
        <v>0</v>
      </c>
      <c r="M696" s="5">
        <f t="shared" si="65"/>
        <v>0</v>
      </c>
    </row>
    <row r="697" spans="1:13">
      <c r="A697" s="5">
        <v>3144</v>
      </c>
      <c r="B697" s="5">
        <v>6</v>
      </c>
      <c r="C697" s="5" t="s">
        <v>64</v>
      </c>
      <c r="D697" s="5">
        <v>1</v>
      </c>
      <c r="E697" s="5">
        <v>0</v>
      </c>
      <c r="F697" s="8">
        <f t="shared" si="60"/>
        <v>0</v>
      </c>
      <c r="G697" s="5" t="str">
        <f>IF(COUNTIFS(Q3_SQL_Error_Concentration!$A:$A,A697,Q3_SQL_Error_Concentration!$E:$E,B697,Q3_SQL_Error_Concentration!$F:$F,C697)=0,"",SUMIFS(Q3_SQL_Error_Concentration!$I:$I,Q3_SQL_Error_Concentration!$A:$A,A697,Q3_SQL_Error_Concentration!$E:$E,B697,Q3_SQL_Error_Concentration!$F:$F,C697))</f>
        <v/>
      </c>
      <c r="H697" s="5" t="str">
        <f t="shared" si="61"/>
        <v/>
      </c>
      <c r="I697" s="5">
        <f>IF(D697&gt;=Q3_Validation!$C$2,1,0)</f>
        <v>0</v>
      </c>
      <c r="J697" s="8" t="str">
        <f t="shared" si="62"/>
        <v/>
      </c>
      <c r="K697" s="5" t="str">
        <f t="shared" si="63"/>
        <v>excluded</v>
      </c>
      <c r="L697" s="5">
        <f t="shared" si="64"/>
        <v>0</v>
      </c>
      <c r="M697" s="5">
        <f t="shared" si="65"/>
        <v>0</v>
      </c>
    </row>
    <row r="698" spans="1:13">
      <c r="A698" s="5">
        <v>3144</v>
      </c>
      <c r="B698" s="5">
        <v>6</v>
      </c>
      <c r="C698" s="5" t="s">
        <v>62</v>
      </c>
      <c r="D698" s="5">
        <v>7</v>
      </c>
      <c r="E698" s="5">
        <v>0</v>
      </c>
      <c r="F698" s="8">
        <f t="shared" si="60"/>
        <v>0</v>
      </c>
      <c r="G698" s="5" t="str">
        <f>IF(COUNTIFS(Q3_SQL_Error_Concentration!$A:$A,A698,Q3_SQL_Error_Concentration!$E:$E,B698,Q3_SQL_Error_Concentration!$F:$F,C698)=0,"",SUMIFS(Q3_SQL_Error_Concentration!$I:$I,Q3_SQL_Error_Concentration!$A:$A,A698,Q3_SQL_Error_Concentration!$E:$E,B698,Q3_SQL_Error_Concentration!$F:$F,C698))</f>
        <v/>
      </c>
      <c r="H698" s="5" t="str">
        <f t="shared" si="61"/>
        <v/>
      </c>
      <c r="I698" s="5">
        <f>IF(D698&gt;=Q3_Validation!$C$2,1,0)</f>
        <v>0</v>
      </c>
      <c r="J698" s="8" t="str">
        <f t="shared" si="62"/>
        <v/>
      </c>
      <c r="K698" s="5" t="str">
        <f t="shared" si="63"/>
        <v>excluded</v>
      </c>
      <c r="L698" s="5">
        <f t="shared" si="64"/>
        <v>0</v>
      </c>
      <c r="M698" s="5">
        <f t="shared" si="65"/>
        <v>0</v>
      </c>
    </row>
    <row r="699" spans="1:13">
      <c r="A699" s="5">
        <v>3144</v>
      </c>
      <c r="B699" s="5">
        <v>7</v>
      </c>
      <c r="C699" s="5" t="s">
        <v>63</v>
      </c>
      <c r="D699" s="5">
        <v>4</v>
      </c>
      <c r="E699" s="5">
        <v>0</v>
      </c>
      <c r="F699" s="8">
        <f t="shared" si="60"/>
        <v>0</v>
      </c>
      <c r="G699" s="5" t="str">
        <f>IF(COUNTIFS(Q3_SQL_Error_Concentration!$A:$A,A699,Q3_SQL_Error_Concentration!$E:$E,B699,Q3_SQL_Error_Concentration!$F:$F,C699)=0,"",SUMIFS(Q3_SQL_Error_Concentration!$I:$I,Q3_SQL_Error_Concentration!$A:$A,A699,Q3_SQL_Error_Concentration!$E:$E,B699,Q3_SQL_Error_Concentration!$F:$F,C699))</f>
        <v/>
      </c>
      <c r="H699" s="5" t="str">
        <f t="shared" si="61"/>
        <v/>
      </c>
      <c r="I699" s="5">
        <f>IF(D699&gt;=Q3_Validation!$C$2,1,0)</f>
        <v>0</v>
      </c>
      <c r="J699" s="8" t="str">
        <f t="shared" si="62"/>
        <v/>
      </c>
      <c r="K699" s="5" t="str">
        <f t="shared" si="63"/>
        <v>excluded</v>
      </c>
      <c r="L699" s="5">
        <f t="shared" si="64"/>
        <v>0</v>
      </c>
      <c r="M699" s="5">
        <f t="shared" si="65"/>
        <v>0</v>
      </c>
    </row>
    <row r="700" spans="1:13">
      <c r="A700" s="5">
        <v>3144</v>
      </c>
      <c r="B700" s="5">
        <v>7</v>
      </c>
      <c r="C700" s="5" t="s">
        <v>62</v>
      </c>
      <c r="D700" s="5">
        <v>14</v>
      </c>
      <c r="E700" s="5">
        <v>0</v>
      </c>
      <c r="F700" s="8">
        <f t="shared" si="60"/>
        <v>0</v>
      </c>
      <c r="G700" s="5" t="str">
        <f>IF(COUNTIFS(Q3_SQL_Error_Concentration!$A:$A,A700,Q3_SQL_Error_Concentration!$E:$E,B700,Q3_SQL_Error_Concentration!$F:$F,C700)=0,"",SUMIFS(Q3_SQL_Error_Concentration!$I:$I,Q3_SQL_Error_Concentration!$A:$A,A700,Q3_SQL_Error_Concentration!$E:$E,B700,Q3_SQL_Error_Concentration!$F:$F,C700))</f>
        <v/>
      </c>
      <c r="H700" s="5" t="str">
        <f t="shared" si="61"/>
        <v/>
      </c>
      <c r="I700" s="5">
        <f>IF(D700&gt;=Q3_Validation!$C$2,1,0)</f>
        <v>0</v>
      </c>
      <c r="J700" s="8" t="str">
        <f t="shared" si="62"/>
        <v/>
      </c>
      <c r="K700" s="5" t="str">
        <f t="shared" si="63"/>
        <v>excluded</v>
      </c>
      <c r="L700" s="5">
        <f t="shared" si="64"/>
        <v>0</v>
      </c>
      <c r="M700" s="5">
        <f t="shared" si="65"/>
        <v>0</v>
      </c>
    </row>
    <row r="701" spans="1:13">
      <c r="A701" s="5">
        <v>3144</v>
      </c>
      <c r="B701" s="5">
        <v>8</v>
      </c>
      <c r="C701" s="5" t="s">
        <v>63</v>
      </c>
      <c r="D701" s="5">
        <v>6</v>
      </c>
      <c r="E701" s="5">
        <v>0</v>
      </c>
      <c r="F701" s="8">
        <f t="shared" si="60"/>
        <v>0</v>
      </c>
      <c r="G701" s="5" t="str">
        <f>IF(COUNTIFS(Q3_SQL_Error_Concentration!$A:$A,A701,Q3_SQL_Error_Concentration!$E:$E,B701,Q3_SQL_Error_Concentration!$F:$F,C701)=0,"",SUMIFS(Q3_SQL_Error_Concentration!$I:$I,Q3_SQL_Error_Concentration!$A:$A,A701,Q3_SQL_Error_Concentration!$E:$E,B701,Q3_SQL_Error_Concentration!$F:$F,C701))</f>
        <v/>
      </c>
      <c r="H701" s="5" t="str">
        <f t="shared" si="61"/>
        <v/>
      </c>
      <c r="I701" s="5">
        <f>IF(D701&gt;=Q3_Validation!$C$2,1,0)</f>
        <v>0</v>
      </c>
      <c r="J701" s="8" t="str">
        <f t="shared" si="62"/>
        <v/>
      </c>
      <c r="K701" s="5" t="str">
        <f t="shared" si="63"/>
        <v>excluded</v>
      </c>
      <c r="L701" s="5">
        <f t="shared" si="64"/>
        <v>0</v>
      </c>
      <c r="M701" s="5">
        <f t="shared" si="65"/>
        <v>0</v>
      </c>
    </row>
    <row r="702" spans="1:13">
      <c r="A702" s="5">
        <v>3144</v>
      </c>
      <c r="B702" s="5">
        <v>8</v>
      </c>
      <c r="C702" s="5" t="s">
        <v>62</v>
      </c>
      <c r="D702" s="5">
        <v>10</v>
      </c>
      <c r="E702" s="5">
        <v>0</v>
      </c>
      <c r="F702" s="8">
        <f t="shared" si="60"/>
        <v>0</v>
      </c>
      <c r="G702" s="5" t="str">
        <f>IF(COUNTIFS(Q3_SQL_Error_Concentration!$A:$A,A702,Q3_SQL_Error_Concentration!$E:$E,B702,Q3_SQL_Error_Concentration!$F:$F,C702)=0,"",SUMIFS(Q3_SQL_Error_Concentration!$I:$I,Q3_SQL_Error_Concentration!$A:$A,A702,Q3_SQL_Error_Concentration!$E:$E,B702,Q3_SQL_Error_Concentration!$F:$F,C702))</f>
        <v/>
      </c>
      <c r="H702" s="5" t="str">
        <f t="shared" si="61"/>
        <v/>
      </c>
      <c r="I702" s="5">
        <f>IF(D702&gt;=Q3_Validation!$C$2,1,0)</f>
        <v>0</v>
      </c>
      <c r="J702" s="8" t="str">
        <f t="shared" si="62"/>
        <v/>
      </c>
      <c r="K702" s="5" t="str">
        <f t="shared" si="63"/>
        <v>excluded</v>
      </c>
      <c r="L702" s="5">
        <f t="shared" si="64"/>
        <v>0</v>
      </c>
      <c r="M702" s="5">
        <f t="shared" si="65"/>
        <v>0</v>
      </c>
    </row>
    <row r="703" spans="1:13">
      <c r="A703" s="5">
        <v>3144</v>
      </c>
      <c r="B703" s="5">
        <v>9</v>
      </c>
      <c r="C703" s="5" t="s">
        <v>63</v>
      </c>
      <c r="D703" s="5">
        <v>7</v>
      </c>
      <c r="E703" s="5">
        <v>0</v>
      </c>
      <c r="F703" s="8">
        <f t="shared" si="60"/>
        <v>0</v>
      </c>
      <c r="G703" s="5" t="str">
        <f>IF(COUNTIFS(Q3_SQL_Error_Concentration!$A:$A,A703,Q3_SQL_Error_Concentration!$E:$E,B703,Q3_SQL_Error_Concentration!$F:$F,C703)=0,"",SUMIFS(Q3_SQL_Error_Concentration!$I:$I,Q3_SQL_Error_Concentration!$A:$A,A703,Q3_SQL_Error_Concentration!$E:$E,B703,Q3_SQL_Error_Concentration!$F:$F,C703))</f>
        <v/>
      </c>
      <c r="H703" s="5" t="str">
        <f t="shared" si="61"/>
        <v/>
      </c>
      <c r="I703" s="5">
        <f>IF(D703&gt;=Q3_Validation!$C$2,1,0)</f>
        <v>0</v>
      </c>
      <c r="J703" s="8" t="str">
        <f t="shared" si="62"/>
        <v/>
      </c>
      <c r="K703" s="5" t="str">
        <f t="shared" si="63"/>
        <v>excluded</v>
      </c>
      <c r="L703" s="5">
        <f t="shared" si="64"/>
        <v>0</v>
      </c>
      <c r="M703" s="5">
        <f t="shared" si="65"/>
        <v>0</v>
      </c>
    </row>
    <row r="704" spans="1:13">
      <c r="A704" s="5">
        <v>3144</v>
      </c>
      <c r="B704" s="5">
        <v>9</v>
      </c>
      <c r="C704" s="5" t="s">
        <v>64</v>
      </c>
      <c r="D704" s="5">
        <v>1</v>
      </c>
      <c r="E704" s="5">
        <v>0</v>
      </c>
      <c r="F704" s="8">
        <f t="shared" si="60"/>
        <v>0</v>
      </c>
      <c r="G704" s="5" t="str">
        <f>IF(COUNTIFS(Q3_SQL_Error_Concentration!$A:$A,A704,Q3_SQL_Error_Concentration!$E:$E,B704,Q3_SQL_Error_Concentration!$F:$F,C704)=0,"",SUMIFS(Q3_SQL_Error_Concentration!$I:$I,Q3_SQL_Error_Concentration!$A:$A,A704,Q3_SQL_Error_Concentration!$E:$E,B704,Q3_SQL_Error_Concentration!$F:$F,C704))</f>
        <v/>
      </c>
      <c r="H704" s="5" t="str">
        <f t="shared" si="61"/>
        <v/>
      </c>
      <c r="I704" s="5">
        <f>IF(D704&gt;=Q3_Validation!$C$2,1,0)</f>
        <v>0</v>
      </c>
      <c r="J704" s="8" t="str">
        <f t="shared" si="62"/>
        <v/>
      </c>
      <c r="K704" s="5" t="str">
        <f t="shared" si="63"/>
        <v>excluded</v>
      </c>
      <c r="L704" s="5">
        <f t="shared" si="64"/>
        <v>0</v>
      </c>
      <c r="M704" s="5">
        <f t="shared" si="65"/>
        <v>0</v>
      </c>
    </row>
    <row r="705" spans="1:13">
      <c r="A705" s="5">
        <v>3144</v>
      </c>
      <c r="B705" s="5">
        <v>9</v>
      </c>
      <c r="C705" s="5" t="s">
        <v>62</v>
      </c>
      <c r="D705" s="5">
        <v>9</v>
      </c>
      <c r="E705" s="5">
        <v>0</v>
      </c>
      <c r="F705" s="8">
        <f t="shared" si="60"/>
        <v>0</v>
      </c>
      <c r="G705" s="5" t="str">
        <f>IF(COUNTIFS(Q3_SQL_Error_Concentration!$A:$A,A705,Q3_SQL_Error_Concentration!$E:$E,B705,Q3_SQL_Error_Concentration!$F:$F,C705)=0,"",SUMIFS(Q3_SQL_Error_Concentration!$I:$I,Q3_SQL_Error_Concentration!$A:$A,A705,Q3_SQL_Error_Concentration!$E:$E,B705,Q3_SQL_Error_Concentration!$F:$F,C705))</f>
        <v/>
      </c>
      <c r="H705" s="5" t="str">
        <f t="shared" si="61"/>
        <v/>
      </c>
      <c r="I705" s="5">
        <f>IF(D705&gt;=Q3_Validation!$C$2,1,0)</f>
        <v>0</v>
      </c>
      <c r="J705" s="8" t="str">
        <f t="shared" si="62"/>
        <v/>
      </c>
      <c r="K705" s="5" t="str">
        <f t="shared" si="63"/>
        <v>excluded</v>
      </c>
      <c r="L705" s="5">
        <f t="shared" si="64"/>
        <v>0</v>
      </c>
      <c r="M705" s="5">
        <f t="shared" si="65"/>
        <v>0</v>
      </c>
    </row>
    <row r="706" spans="1:13">
      <c r="A706" s="5">
        <v>3144</v>
      </c>
      <c r="B706" s="5">
        <v>10</v>
      </c>
      <c r="C706" s="5" t="s">
        <v>63</v>
      </c>
      <c r="D706" s="5">
        <v>6</v>
      </c>
      <c r="E706" s="5">
        <v>0</v>
      </c>
      <c r="F706" s="8">
        <f t="shared" ref="F706:F769" si="66">100*E706/D706</f>
        <v>0</v>
      </c>
      <c r="G706" s="5" t="str">
        <f>IF(COUNTIFS(Q3_SQL_Error_Concentration!$A:$A,A706,Q3_SQL_Error_Concentration!$E:$E,B706,Q3_SQL_Error_Concentration!$F:$F,C706)=0,"",SUMIFS(Q3_SQL_Error_Concentration!$I:$I,Q3_SQL_Error_Concentration!$A:$A,A706,Q3_SQL_Error_Concentration!$E:$E,B706,Q3_SQL_Error_Concentration!$F:$F,C706))</f>
        <v/>
      </c>
      <c r="H706" s="5" t="str">
        <f t="shared" ref="H706:H769" si="67">IF(G706="","",IF(ABS(F706-G706)&lt;=0.0002,"PASS","FAIL"))</f>
        <v/>
      </c>
      <c r="I706" s="5">
        <f>IF(D706&gt;=Q3_Validation!$C$2,1,0)</f>
        <v>0</v>
      </c>
      <c r="J706" s="8" t="str">
        <f t="shared" ref="J706:J769" si="68">IF(I706=1,F706,"")</f>
        <v/>
      </c>
      <c r="K706" s="5" t="str">
        <f t="shared" ref="K706:K769" si="69">IF(D706&lt;601,"excluded",IF(J706&gt;3.628192,"outlier",IF(J706&gt;=2.11093,"high-error","normal")))</f>
        <v>excluded</v>
      </c>
      <c r="L706" s="5">
        <f t="shared" ref="L706:L769" si="70">COUNTIFS(A:A,A706,K:K,"high-error")+COUNTIFS(A:A,A706,K:K,"outlier")</f>
        <v>0</v>
      </c>
      <c r="M706" s="5">
        <f t="shared" ref="M706:M769" si="71">IF(AND(L706&gt;=2,OR(K706="high-error",K706="outlier")),1,0)</f>
        <v>0</v>
      </c>
    </row>
    <row r="707" spans="1:13">
      <c r="A707" s="5">
        <v>3144</v>
      </c>
      <c r="B707" s="5">
        <v>10</v>
      </c>
      <c r="C707" s="5" t="s">
        <v>64</v>
      </c>
      <c r="D707" s="5">
        <v>5</v>
      </c>
      <c r="E707" s="5">
        <v>0</v>
      </c>
      <c r="F707" s="8">
        <f t="shared" si="66"/>
        <v>0</v>
      </c>
      <c r="G707" s="5" t="str">
        <f>IF(COUNTIFS(Q3_SQL_Error_Concentration!$A:$A,A707,Q3_SQL_Error_Concentration!$E:$E,B707,Q3_SQL_Error_Concentration!$F:$F,C707)=0,"",SUMIFS(Q3_SQL_Error_Concentration!$I:$I,Q3_SQL_Error_Concentration!$A:$A,A707,Q3_SQL_Error_Concentration!$E:$E,B707,Q3_SQL_Error_Concentration!$F:$F,C707))</f>
        <v/>
      </c>
      <c r="H707" s="5" t="str">
        <f t="shared" si="67"/>
        <v/>
      </c>
      <c r="I707" s="5">
        <f>IF(D707&gt;=Q3_Validation!$C$2,1,0)</f>
        <v>0</v>
      </c>
      <c r="J707" s="8" t="str">
        <f t="shared" si="68"/>
        <v/>
      </c>
      <c r="K707" s="5" t="str">
        <f t="shared" si="69"/>
        <v>excluded</v>
      </c>
      <c r="L707" s="5">
        <f t="shared" si="70"/>
        <v>0</v>
      </c>
      <c r="M707" s="5">
        <f t="shared" si="71"/>
        <v>0</v>
      </c>
    </row>
    <row r="708" spans="1:13">
      <c r="A708" s="5">
        <v>3144</v>
      </c>
      <c r="B708" s="5">
        <v>10</v>
      </c>
      <c r="C708" s="5" t="s">
        <v>62</v>
      </c>
      <c r="D708" s="5">
        <v>13</v>
      </c>
      <c r="E708" s="5">
        <v>0</v>
      </c>
      <c r="F708" s="8">
        <f t="shared" si="66"/>
        <v>0</v>
      </c>
      <c r="G708" s="5" t="str">
        <f>IF(COUNTIFS(Q3_SQL_Error_Concentration!$A:$A,A708,Q3_SQL_Error_Concentration!$E:$E,B708,Q3_SQL_Error_Concentration!$F:$F,C708)=0,"",SUMIFS(Q3_SQL_Error_Concentration!$I:$I,Q3_SQL_Error_Concentration!$A:$A,A708,Q3_SQL_Error_Concentration!$E:$E,B708,Q3_SQL_Error_Concentration!$F:$F,C708))</f>
        <v/>
      </c>
      <c r="H708" s="5" t="str">
        <f t="shared" si="67"/>
        <v/>
      </c>
      <c r="I708" s="5">
        <f>IF(D708&gt;=Q3_Validation!$C$2,1,0)</f>
        <v>0</v>
      </c>
      <c r="J708" s="8" t="str">
        <f t="shared" si="68"/>
        <v/>
      </c>
      <c r="K708" s="5" t="str">
        <f t="shared" si="69"/>
        <v>excluded</v>
      </c>
      <c r="L708" s="5">
        <f t="shared" si="70"/>
        <v>0</v>
      </c>
      <c r="M708" s="5">
        <f t="shared" si="71"/>
        <v>0</v>
      </c>
    </row>
    <row r="709" spans="1:13">
      <c r="A709" s="5">
        <v>3144</v>
      </c>
      <c r="B709" s="5">
        <v>11</v>
      </c>
      <c r="C709" s="5" t="s">
        <v>63</v>
      </c>
      <c r="D709" s="5">
        <v>7</v>
      </c>
      <c r="E709" s="5">
        <v>0</v>
      </c>
      <c r="F709" s="8">
        <f t="shared" si="66"/>
        <v>0</v>
      </c>
      <c r="G709" s="5" t="str">
        <f>IF(COUNTIFS(Q3_SQL_Error_Concentration!$A:$A,A709,Q3_SQL_Error_Concentration!$E:$E,B709,Q3_SQL_Error_Concentration!$F:$F,C709)=0,"",SUMIFS(Q3_SQL_Error_Concentration!$I:$I,Q3_SQL_Error_Concentration!$A:$A,A709,Q3_SQL_Error_Concentration!$E:$E,B709,Q3_SQL_Error_Concentration!$F:$F,C709))</f>
        <v/>
      </c>
      <c r="H709" s="5" t="str">
        <f t="shared" si="67"/>
        <v/>
      </c>
      <c r="I709" s="5">
        <f>IF(D709&gt;=Q3_Validation!$C$2,1,0)</f>
        <v>0</v>
      </c>
      <c r="J709" s="8" t="str">
        <f t="shared" si="68"/>
        <v/>
      </c>
      <c r="K709" s="5" t="str">
        <f t="shared" si="69"/>
        <v>excluded</v>
      </c>
      <c r="L709" s="5">
        <f t="shared" si="70"/>
        <v>0</v>
      </c>
      <c r="M709" s="5">
        <f t="shared" si="71"/>
        <v>0</v>
      </c>
    </row>
    <row r="710" spans="1:13">
      <c r="A710" s="5">
        <v>3144</v>
      </c>
      <c r="B710" s="5">
        <v>11</v>
      </c>
      <c r="C710" s="5" t="s">
        <v>64</v>
      </c>
      <c r="D710" s="5">
        <v>6</v>
      </c>
      <c r="E710" s="5">
        <v>0</v>
      </c>
      <c r="F710" s="8">
        <f t="shared" si="66"/>
        <v>0</v>
      </c>
      <c r="G710" s="5" t="str">
        <f>IF(COUNTIFS(Q3_SQL_Error_Concentration!$A:$A,A710,Q3_SQL_Error_Concentration!$E:$E,B710,Q3_SQL_Error_Concentration!$F:$F,C710)=0,"",SUMIFS(Q3_SQL_Error_Concentration!$I:$I,Q3_SQL_Error_Concentration!$A:$A,A710,Q3_SQL_Error_Concentration!$E:$E,B710,Q3_SQL_Error_Concentration!$F:$F,C710))</f>
        <v/>
      </c>
      <c r="H710" s="5" t="str">
        <f t="shared" si="67"/>
        <v/>
      </c>
      <c r="I710" s="5">
        <f>IF(D710&gt;=Q3_Validation!$C$2,1,0)</f>
        <v>0</v>
      </c>
      <c r="J710" s="8" t="str">
        <f t="shared" si="68"/>
        <v/>
      </c>
      <c r="K710" s="5" t="str">
        <f t="shared" si="69"/>
        <v>excluded</v>
      </c>
      <c r="L710" s="5">
        <f t="shared" si="70"/>
        <v>0</v>
      </c>
      <c r="M710" s="5">
        <f t="shared" si="71"/>
        <v>0</v>
      </c>
    </row>
    <row r="711" spans="1:13">
      <c r="A711" s="5">
        <v>3144</v>
      </c>
      <c r="B711" s="5">
        <v>11</v>
      </c>
      <c r="C711" s="5" t="s">
        <v>62</v>
      </c>
      <c r="D711" s="5">
        <v>10</v>
      </c>
      <c r="E711" s="5">
        <v>0</v>
      </c>
      <c r="F711" s="8">
        <f t="shared" si="66"/>
        <v>0</v>
      </c>
      <c r="G711" s="5" t="str">
        <f>IF(COUNTIFS(Q3_SQL_Error_Concentration!$A:$A,A711,Q3_SQL_Error_Concentration!$E:$E,B711,Q3_SQL_Error_Concentration!$F:$F,C711)=0,"",SUMIFS(Q3_SQL_Error_Concentration!$I:$I,Q3_SQL_Error_Concentration!$A:$A,A711,Q3_SQL_Error_Concentration!$E:$E,B711,Q3_SQL_Error_Concentration!$F:$F,C711))</f>
        <v/>
      </c>
      <c r="H711" s="5" t="str">
        <f t="shared" si="67"/>
        <v/>
      </c>
      <c r="I711" s="5">
        <f>IF(D711&gt;=Q3_Validation!$C$2,1,0)</f>
        <v>0</v>
      </c>
      <c r="J711" s="8" t="str">
        <f t="shared" si="68"/>
        <v/>
      </c>
      <c r="K711" s="5" t="str">
        <f t="shared" si="69"/>
        <v>excluded</v>
      </c>
      <c r="L711" s="5">
        <f t="shared" si="70"/>
        <v>0</v>
      </c>
      <c r="M711" s="5">
        <f t="shared" si="71"/>
        <v>0</v>
      </c>
    </row>
    <row r="712" spans="1:13">
      <c r="A712" s="5">
        <v>3144</v>
      </c>
      <c r="B712" s="5">
        <v>12</v>
      </c>
      <c r="C712" s="5" t="s">
        <v>63</v>
      </c>
      <c r="D712" s="5">
        <v>10</v>
      </c>
      <c r="E712" s="5">
        <v>0</v>
      </c>
      <c r="F712" s="8">
        <f t="shared" si="66"/>
        <v>0</v>
      </c>
      <c r="G712" s="5" t="str">
        <f>IF(COUNTIFS(Q3_SQL_Error_Concentration!$A:$A,A712,Q3_SQL_Error_Concentration!$E:$E,B712,Q3_SQL_Error_Concentration!$F:$F,C712)=0,"",SUMIFS(Q3_SQL_Error_Concentration!$I:$I,Q3_SQL_Error_Concentration!$A:$A,A712,Q3_SQL_Error_Concentration!$E:$E,B712,Q3_SQL_Error_Concentration!$F:$F,C712))</f>
        <v/>
      </c>
      <c r="H712" s="5" t="str">
        <f t="shared" si="67"/>
        <v/>
      </c>
      <c r="I712" s="5">
        <f>IF(D712&gt;=Q3_Validation!$C$2,1,0)</f>
        <v>0</v>
      </c>
      <c r="J712" s="8" t="str">
        <f t="shared" si="68"/>
        <v/>
      </c>
      <c r="K712" s="5" t="str">
        <f t="shared" si="69"/>
        <v>excluded</v>
      </c>
      <c r="L712" s="5">
        <f t="shared" si="70"/>
        <v>0</v>
      </c>
      <c r="M712" s="5">
        <f t="shared" si="71"/>
        <v>0</v>
      </c>
    </row>
    <row r="713" spans="1:13">
      <c r="A713" s="5">
        <v>3144</v>
      </c>
      <c r="B713" s="5">
        <v>12</v>
      </c>
      <c r="C713" s="5" t="s">
        <v>64</v>
      </c>
      <c r="D713" s="5">
        <v>1</v>
      </c>
      <c r="E713" s="5">
        <v>0</v>
      </c>
      <c r="F713" s="8">
        <f t="shared" si="66"/>
        <v>0</v>
      </c>
      <c r="G713" s="5" t="str">
        <f>IF(COUNTIFS(Q3_SQL_Error_Concentration!$A:$A,A713,Q3_SQL_Error_Concentration!$E:$E,B713,Q3_SQL_Error_Concentration!$F:$F,C713)=0,"",SUMIFS(Q3_SQL_Error_Concentration!$I:$I,Q3_SQL_Error_Concentration!$A:$A,A713,Q3_SQL_Error_Concentration!$E:$E,B713,Q3_SQL_Error_Concentration!$F:$F,C713))</f>
        <v/>
      </c>
      <c r="H713" s="5" t="str">
        <f t="shared" si="67"/>
        <v/>
      </c>
      <c r="I713" s="5">
        <f>IF(D713&gt;=Q3_Validation!$C$2,1,0)</f>
        <v>0</v>
      </c>
      <c r="J713" s="8" t="str">
        <f t="shared" si="68"/>
        <v/>
      </c>
      <c r="K713" s="5" t="str">
        <f t="shared" si="69"/>
        <v>excluded</v>
      </c>
      <c r="L713" s="5">
        <f t="shared" si="70"/>
        <v>0</v>
      </c>
      <c r="M713" s="5">
        <f t="shared" si="71"/>
        <v>0</v>
      </c>
    </row>
    <row r="714" spans="1:13">
      <c r="A714" s="5">
        <v>3144</v>
      </c>
      <c r="B714" s="5">
        <v>12</v>
      </c>
      <c r="C714" s="5" t="s">
        <v>62</v>
      </c>
      <c r="D714" s="5">
        <v>19</v>
      </c>
      <c r="E714" s="5">
        <v>0</v>
      </c>
      <c r="F714" s="8">
        <f t="shared" si="66"/>
        <v>0</v>
      </c>
      <c r="G714" s="5" t="str">
        <f>IF(COUNTIFS(Q3_SQL_Error_Concentration!$A:$A,A714,Q3_SQL_Error_Concentration!$E:$E,B714,Q3_SQL_Error_Concentration!$F:$F,C714)=0,"",SUMIFS(Q3_SQL_Error_Concentration!$I:$I,Q3_SQL_Error_Concentration!$A:$A,A714,Q3_SQL_Error_Concentration!$E:$E,B714,Q3_SQL_Error_Concentration!$F:$F,C714))</f>
        <v/>
      </c>
      <c r="H714" s="5" t="str">
        <f t="shared" si="67"/>
        <v/>
      </c>
      <c r="I714" s="5">
        <f>IF(D714&gt;=Q3_Validation!$C$2,1,0)</f>
        <v>0</v>
      </c>
      <c r="J714" s="8" t="str">
        <f t="shared" si="68"/>
        <v/>
      </c>
      <c r="K714" s="5" t="str">
        <f t="shared" si="69"/>
        <v>excluded</v>
      </c>
      <c r="L714" s="5">
        <f t="shared" si="70"/>
        <v>0</v>
      </c>
      <c r="M714" s="5">
        <f t="shared" si="71"/>
        <v>0</v>
      </c>
    </row>
    <row r="715" spans="1:13">
      <c r="A715" s="5">
        <v>3144</v>
      </c>
      <c r="B715" s="5">
        <v>13</v>
      </c>
      <c r="C715" s="5" t="s">
        <v>63</v>
      </c>
      <c r="D715" s="5">
        <v>12</v>
      </c>
      <c r="E715" s="5">
        <v>0</v>
      </c>
      <c r="F715" s="8">
        <f t="shared" si="66"/>
        <v>0</v>
      </c>
      <c r="G715" s="5" t="str">
        <f>IF(COUNTIFS(Q3_SQL_Error_Concentration!$A:$A,A715,Q3_SQL_Error_Concentration!$E:$E,B715,Q3_SQL_Error_Concentration!$F:$F,C715)=0,"",SUMIFS(Q3_SQL_Error_Concentration!$I:$I,Q3_SQL_Error_Concentration!$A:$A,A715,Q3_SQL_Error_Concentration!$E:$E,B715,Q3_SQL_Error_Concentration!$F:$F,C715))</f>
        <v/>
      </c>
      <c r="H715" s="5" t="str">
        <f t="shared" si="67"/>
        <v/>
      </c>
      <c r="I715" s="5">
        <f>IF(D715&gt;=Q3_Validation!$C$2,1,0)</f>
        <v>0</v>
      </c>
      <c r="J715" s="8" t="str">
        <f t="shared" si="68"/>
        <v/>
      </c>
      <c r="K715" s="5" t="str">
        <f t="shared" si="69"/>
        <v>excluded</v>
      </c>
      <c r="L715" s="5">
        <f t="shared" si="70"/>
        <v>0</v>
      </c>
      <c r="M715" s="5">
        <f t="shared" si="71"/>
        <v>0</v>
      </c>
    </row>
    <row r="716" spans="1:13">
      <c r="A716" s="5">
        <v>3144</v>
      </c>
      <c r="B716" s="5">
        <v>13</v>
      </c>
      <c r="C716" s="5" t="s">
        <v>64</v>
      </c>
      <c r="D716" s="5">
        <v>4</v>
      </c>
      <c r="E716" s="5">
        <v>0</v>
      </c>
      <c r="F716" s="8">
        <f t="shared" si="66"/>
        <v>0</v>
      </c>
      <c r="G716" s="5" t="str">
        <f>IF(COUNTIFS(Q3_SQL_Error_Concentration!$A:$A,A716,Q3_SQL_Error_Concentration!$E:$E,B716,Q3_SQL_Error_Concentration!$F:$F,C716)=0,"",SUMIFS(Q3_SQL_Error_Concentration!$I:$I,Q3_SQL_Error_Concentration!$A:$A,A716,Q3_SQL_Error_Concentration!$E:$E,B716,Q3_SQL_Error_Concentration!$F:$F,C716))</f>
        <v/>
      </c>
      <c r="H716" s="5" t="str">
        <f t="shared" si="67"/>
        <v/>
      </c>
      <c r="I716" s="5">
        <f>IF(D716&gt;=Q3_Validation!$C$2,1,0)</f>
        <v>0</v>
      </c>
      <c r="J716" s="8" t="str">
        <f t="shared" si="68"/>
        <v/>
      </c>
      <c r="K716" s="5" t="str">
        <f t="shared" si="69"/>
        <v>excluded</v>
      </c>
      <c r="L716" s="5">
        <f t="shared" si="70"/>
        <v>0</v>
      </c>
      <c r="M716" s="5">
        <f t="shared" si="71"/>
        <v>0</v>
      </c>
    </row>
    <row r="717" spans="1:13">
      <c r="A717" s="5">
        <v>3144</v>
      </c>
      <c r="B717" s="5">
        <v>13</v>
      </c>
      <c r="C717" s="5" t="s">
        <v>62</v>
      </c>
      <c r="D717" s="5">
        <v>8</v>
      </c>
      <c r="E717" s="5">
        <v>0</v>
      </c>
      <c r="F717" s="8">
        <f t="shared" si="66"/>
        <v>0</v>
      </c>
      <c r="G717" s="5" t="str">
        <f>IF(COUNTIFS(Q3_SQL_Error_Concentration!$A:$A,A717,Q3_SQL_Error_Concentration!$E:$E,B717,Q3_SQL_Error_Concentration!$F:$F,C717)=0,"",SUMIFS(Q3_SQL_Error_Concentration!$I:$I,Q3_SQL_Error_Concentration!$A:$A,A717,Q3_SQL_Error_Concentration!$E:$E,B717,Q3_SQL_Error_Concentration!$F:$F,C717))</f>
        <v/>
      </c>
      <c r="H717" s="5" t="str">
        <f t="shared" si="67"/>
        <v/>
      </c>
      <c r="I717" s="5">
        <f>IF(D717&gt;=Q3_Validation!$C$2,1,0)</f>
        <v>0</v>
      </c>
      <c r="J717" s="8" t="str">
        <f t="shared" si="68"/>
        <v/>
      </c>
      <c r="K717" s="5" t="str">
        <f t="shared" si="69"/>
        <v>excluded</v>
      </c>
      <c r="L717" s="5">
        <f t="shared" si="70"/>
        <v>0</v>
      </c>
      <c r="M717" s="5">
        <f t="shared" si="71"/>
        <v>0</v>
      </c>
    </row>
    <row r="718" spans="1:13">
      <c r="A718" s="5">
        <v>3144</v>
      </c>
      <c r="B718" s="5">
        <v>14</v>
      </c>
      <c r="C718" s="5" t="s">
        <v>63</v>
      </c>
      <c r="D718" s="5">
        <v>11</v>
      </c>
      <c r="E718" s="5">
        <v>0</v>
      </c>
      <c r="F718" s="8">
        <f t="shared" si="66"/>
        <v>0</v>
      </c>
      <c r="G718" s="5" t="str">
        <f>IF(COUNTIFS(Q3_SQL_Error_Concentration!$A:$A,A718,Q3_SQL_Error_Concentration!$E:$E,B718,Q3_SQL_Error_Concentration!$F:$F,C718)=0,"",SUMIFS(Q3_SQL_Error_Concentration!$I:$I,Q3_SQL_Error_Concentration!$A:$A,A718,Q3_SQL_Error_Concentration!$E:$E,B718,Q3_SQL_Error_Concentration!$F:$F,C718))</f>
        <v/>
      </c>
      <c r="H718" s="5" t="str">
        <f t="shared" si="67"/>
        <v/>
      </c>
      <c r="I718" s="5">
        <f>IF(D718&gt;=Q3_Validation!$C$2,1,0)</f>
        <v>0</v>
      </c>
      <c r="J718" s="8" t="str">
        <f t="shared" si="68"/>
        <v/>
      </c>
      <c r="K718" s="5" t="str">
        <f t="shared" si="69"/>
        <v>excluded</v>
      </c>
      <c r="L718" s="5">
        <f t="shared" si="70"/>
        <v>0</v>
      </c>
      <c r="M718" s="5">
        <f t="shared" si="71"/>
        <v>0</v>
      </c>
    </row>
    <row r="719" spans="1:13">
      <c r="A719" s="5">
        <v>3144</v>
      </c>
      <c r="B719" s="5">
        <v>14</v>
      </c>
      <c r="C719" s="5" t="s">
        <v>64</v>
      </c>
      <c r="D719" s="5">
        <v>2</v>
      </c>
      <c r="E719" s="5">
        <v>0</v>
      </c>
      <c r="F719" s="8">
        <f t="shared" si="66"/>
        <v>0</v>
      </c>
      <c r="G719" s="5" t="str">
        <f>IF(COUNTIFS(Q3_SQL_Error_Concentration!$A:$A,A719,Q3_SQL_Error_Concentration!$E:$E,B719,Q3_SQL_Error_Concentration!$F:$F,C719)=0,"",SUMIFS(Q3_SQL_Error_Concentration!$I:$I,Q3_SQL_Error_Concentration!$A:$A,A719,Q3_SQL_Error_Concentration!$E:$E,B719,Q3_SQL_Error_Concentration!$F:$F,C719))</f>
        <v/>
      </c>
      <c r="H719" s="5" t="str">
        <f t="shared" si="67"/>
        <v/>
      </c>
      <c r="I719" s="5">
        <f>IF(D719&gt;=Q3_Validation!$C$2,1,0)</f>
        <v>0</v>
      </c>
      <c r="J719" s="8" t="str">
        <f t="shared" si="68"/>
        <v/>
      </c>
      <c r="K719" s="5" t="str">
        <f t="shared" si="69"/>
        <v>excluded</v>
      </c>
      <c r="L719" s="5">
        <f t="shared" si="70"/>
        <v>0</v>
      </c>
      <c r="M719" s="5">
        <f t="shared" si="71"/>
        <v>0</v>
      </c>
    </row>
    <row r="720" spans="1:13">
      <c r="A720" s="5">
        <v>3144</v>
      </c>
      <c r="B720" s="5">
        <v>14</v>
      </c>
      <c r="C720" s="5" t="s">
        <v>62</v>
      </c>
      <c r="D720" s="5">
        <v>14</v>
      </c>
      <c r="E720" s="5">
        <v>0</v>
      </c>
      <c r="F720" s="8">
        <f t="shared" si="66"/>
        <v>0</v>
      </c>
      <c r="G720" s="5" t="str">
        <f>IF(COUNTIFS(Q3_SQL_Error_Concentration!$A:$A,A720,Q3_SQL_Error_Concentration!$E:$E,B720,Q3_SQL_Error_Concentration!$F:$F,C720)=0,"",SUMIFS(Q3_SQL_Error_Concentration!$I:$I,Q3_SQL_Error_Concentration!$A:$A,A720,Q3_SQL_Error_Concentration!$E:$E,B720,Q3_SQL_Error_Concentration!$F:$F,C720))</f>
        <v/>
      </c>
      <c r="H720" s="5" t="str">
        <f t="shared" si="67"/>
        <v/>
      </c>
      <c r="I720" s="5">
        <f>IF(D720&gt;=Q3_Validation!$C$2,1,0)</f>
        <v>0</v>
      </c>
      <c r="J720" s="8" t="str">
        <f t="shared" si="68"/>
        <v/>
      </c>
      <c r="K720" s="5" t="str">
        <f t="shared" si="69"/>
        <v>excluded</v>
      </c>
      <c r="L720" s="5">
        <f t="shared" si="70"/>
        <v>0</v>
      </c>
      <c r="M720" s="5">
        <f t="shared" si="71"/>
        <v>0</v>
      </c>
    </row>
    <row r="721" spans="1:13">
      <c r="A721" s="5">
        <v>3144</v>
      </c>
      <c r="B721" s="5">
        <v>15</v>
      </c>
      <c r="C721" s="5" t="s">
        <v>63</v>
      </c>
      <c r="D721" s="5">
        <v>7</v>
      </c>
      <c r="E721" s="5">
        <v>0</v>
      </c>
      <c r="F721" s="8">
        <f t="shared" si="66"/>
        <v>0</v>
      </c>
      <c r="G721" s="5" t="str">
        <f>IF(COUNTIFS(Q3_SQL_Error_Concentration!$A:$A,A721,Q3_SQL_Error_Concentration!$E:$E,B721,Q3_SQL_Error_Concentration!$F:$F,C721)=0,"",SUMIFS(Q3_SQL_Error_Concentration!$I:$I,Q3_SQL_Error_Concentration!$A:$A,A721,Q3_SQL_Error_Concentration!$E:$E,B721,Q3_SQL_Error_Concentration!$F:$F,C721))</f>
        <v/>
      </c>
      <c r="H721" s="5" t="str">
        <f t="shared" si="67"/>
        <v/>
      </c>
      <c r="I721" s="5">
        <f>IF(D721&gt;=Q3_Validation!$C$2,1,0)</f>
        <v>0</v>
      </c>
      <c r="J721" s="8" t="str">
        <f t="shared" si="68"/>
        <v/>
      </c>
      <c r="K721" s="5" t="str">
        <f t="shared" si="69"/>
        <v>excluded</v>
      </c>
      <c r="L721" s="5">
        <f t="shared" si="70"/>
        <v>0</v>
      </c>
      <c r="M721" s="5">
        <f t="shared" si="71"/>
        <v>0</v>
      </c>
    </row>
    <row r="722" spans="1:13">
      <c r="A722" s="5">
        <v>3144</v>
      </c>
      <c r="B722" s="5">
        <v>15</v>
      </c>
      <c r="C722" s="5" t="s">
        <v>64</v>
      </c>
      <c r="D722" s="5">
        <v>2</v>
      </c>
      <c r="E722" s="5">
        <v>0</v>
      </c>
      <c r="F722" s="8">
        <f t="shared" si="66"/>
        <v>0</v>
      </c>
      <c r="G722" s="5" t="str">
        <f>IF(COUNTIFS(Q3_SQL_Error_Concentration!$A:$A,A722,Q3_SQL_Error_Concentration!$E:$E,B722,Q3_SQL_Error_Concentration!$F:$F,C722)=0,"",SUMIFS(Q3_SQL_Error_Concentration!$I:$I,Q3_SQL_Error_Concentration!$A:$A,A722,Q3_SQL_Error_Concentration!$E:$E,B722,Q3_SQL_Error_Concentration!$F:$F,C722))</f>
        <v/>
      </c>
      <c r="H722" s="5" t="str">
        <f t="shared" si="67"/>
        <v/>
      </c>
      <c r="I722" s="5">
        <f>IF(D722&gt;=Q3_Validation!$C$2,1,0)</f>
        <v>0</v>
      </c>
      <c r="J722" s="8" t="str">
        <f t="shared" si="68"/>
        <v/>
      </c>
      <c r="K722" s="5" t="str">
        <f t="shared" si="69"/>
        <v>excluded</v>
      </c>
      <c r="L722" s="5">
        <f t="shared" si="70"/>
        <v>0</v>
      </c>
      <c r="M722" s="5">
        <f t="shared" si="71"/>
        <v>0</v>
      </c>
    </row>
    <row r="723" spans="1:13">
      <c r="A723" s="5">
        <v>3144</v>
      </c>
      <c r="B723" s="5">
        <v>15</v>
      </c>
      <c r="C723" s="5" t="s">
        <v>62</v>
      </c>
      <c r="D723" s="5">
        <v>16</v>
      </c>
      <c r="E723" s="5">
        <v>0</v>
      </c>
      <c r="F723" s="8">
        <f t="shared" si="66"/>
        <v>0</v>
      </c>
      <c r="G723" s="5" t="str">
        <f>IF(COUNTIFS(Q3_SQL_Error_Concentration!$A:$A,A723,Q3_SQL_Error_Concentration!$E:$E,B723,Q3_SQL_Error_Concentration!$F:$F,C723)=0,"",SUMIFS(Q3_SQL_Error_Concentration!$I:$I,Q3_SQL_Error_Concentration!$A:$A,A723,Q3_SQL_Error_Concentration!$E:$E,B723,Q3_SQL_Error_Concentration!$F:$F,C723))</f>
        <v/>
      </c>
      <c r="H723" s="5" t="str">
        <f t="shared" si="67"/>
        <v/>
      </c>
      <c r="I723" s="5">
        <f>IF(D723&gt;=Q3_Validation!$C$2,1,0)</f>
        <v>0</v>
      </c>
      <c r="J723" s="8" t="str">
        <f t="shared" si="68"/>
        <v/>
      </c>
      <c r="K723" s="5" t="str">
        <f t="shared" si="69"/>
        <v>excluded</v>
      </c>
      <c r="L723" s="5">
        <f t="shared" si="70"/>
        <v>0</v>
      </c>
      <c r="M723" s="5">
        <f t="shared" si="71"/>
        <v>0</v>
      </c>
    </row>
    <row r="724" spans="1:13">
      <c r="A724" s="5">
        <v>3144</v>
      </c>
      <c r="B724" s="5">
        <v>16</v>
      </c>
      <c r="C724" s="5" t="s">
        <v>63</v>
      </c>
      <c r="D724" s="5">
        <v>4</v>
      </c>
      <c r="E724" s="5">
        <v>0</v>
      </c>
      <c r="F724" s="8">
        <f t="shared" si="66"/>
        <v>0</v>
      </c>
      <c r="G724" s="5" t="str">
        <f>IF(COUNTIFS(Q3_SQL_Error_Concentration!$A:$A,A724,Q3_SQL_Error_Concentration!$E:$E,B724,Q3_SQL_Error_Concentration!$F:$F,C724)=0,"",SUMIFS(Q3_SQL_Error_Concentration!$I:$I,Q3_SQL_Error_Concentration!$A:$A,A724,Q3_SQL_Error_Concentration!$E:$E,B724,Q3_SQL_Error_Concentration!$F:$F,C724))</f>
        <v/>
      </c>
      <c r="H724" s="5" t="str">
        <f t="shared" si="67"/>
        <v/>
      </c>
      <c r="I724" s="5">
        <f>IF(D724&gt;=Q3_Validation!$C$2,1,0)</f>
        <v>0</v>
      </c>
      <c r="J724" s="8" t="str">
        <f t="shared" si="68"/>
        <v/>
      </c>
      <c r="K724" s="5" t="str">
        <f t="shared" si="69"/>
        <v>excluded</v>
      </c>
      <c r="L724" s="5">
        <f t="shared" si="70"/>
        <v>0</v>
      </c>
      <c r="M724" s="5">
        <f t="shared" si="71"/>
        <v>0</v>
      </c>
    </row>
    <row r="725" spans="1:13">
      <c r="A725" s="5">
        <v>3144</v>
      </c>
      <c r="B725" s="5">
        <v>16</v>
      </c>
      <c r="C725" s="5" t="s">
        <v>62</v>
      </c>
      <c r="D725" s="5">
        <v>7</v>
      </c>
      <c r="E725" s="5">
        <v>0</v>
      </c>
      <c r="F725" s="8">
        <f t="shared" si="66"/>
        <v>0</v>
      </c>
      <c r="G725" s="5" t="str">
        <f>IF(COUNTIFS(Q3_SQL_Error_Concentration!$A:$A,A725,Q3_SQL_Error_Concentration!$E:$E,B725,Q3_SQL_Error_Concentration!$F:$F,C725)=0,"",SUMIFS(Q3_SQL_Error_Concentration!$I:$I,Q3_SQL_Error_Concentration!$A:$A,A725,Q3_SQL_Error_Concentration!$E:$E,B725,Q3_SQL_Error_Concentration!$F:$F,C725))</f>
        <v/>
      </c>
      <c r="H725" s="5" t="str">
        <f t="shared" si="67"/>
        <v/>
      </c>
      <c r="I725" s="5">
        <f>IF(D725&gt;=Q3_Validation!$C$2,1,0)</f>
        <v>0</v>
      </c>
      <c r="J725" s="8" t="str">
        <f t="shared" si="68"/>
        <v/>
      </c>
      <c r="K725" s="5" t="str">
        <f t="shared" si="69"/>
        <v>excluded</v>
      </c>
      <c r="L725" s="5">
        <f t="shared" si="70"/>
        <v>0</v>
      </c>
      <c r="M725" s="5">
        <f t="shared" si="71"/>
        <v>0</v>
      </c>
    </row>
    <row r="726" spans="1:13">
      <c r="A726" s="5">
        <v>3144</v>
      </c>
      <c r="B726" s="5">
        <v>17</v>
      </c>
      <c r="C726" s="5" t="s">
        <v>63</v>
      </c>
      <c r="D726" s="5">
        <v>4</v>
      </c>
      <c r="E726" s="5">
        <v>0</v>
      </c>
      <c r="F726" s="8">
        <f t="shared" si="66"/>
        <v>0</v>
      </c>
      <c r="G726" s="5" t="str">
        <f>IF(COUNTIFS(Q3_SQL_Error_Concentration!$A:$A,A726,Q3_SQL_Error_Concentration!$E:$E,B726,Q3_SQL_Error_Concentration!$F:$F,C726)=0,"",SUMIFS(Q3_SQL_Error_Concentration!$I:$I,Q3_SQL_Error_Concentration!$A:$A,A726,Q3_SQL_Error_Concentration!$E:$E,B726,Q3_SQL_Error_Concentration!$F:$F,C726))</f>
        <v/>
      </c>
      <c r="H726" s="5" t="str">
        <f t="shared" si="67"/>
        <v/>
      </c>
      <c r="I726" s="5">
        <f>IF(D726&gt;=Q3_Validation!$C$2,1,0)</f>
        <v>0</v>
      </c>
      <c r="J726" s="8" t="str">
        <f t="shared" si="68"/>
        <v/>
      </c>
      <c r="K726" s="5" t="str">
        <f t="shared" si="69"/>
        <v>excluded</v>
      </c>
      <c r="L726" s="5">
        <f t="shared" si="70"/>
        <v>0</v>
      </c>
      <c r="M726" s="5">
        <f t="shared" si="71"/>
        <v>0</v>
      </c>
    </row>
    <row r="727" spans="1:13">
      <c r="A727" s="5">
        <v>3144</v>
      </c>
      <c r="B727" s="5">
        <v>17</v>
      </c>
      <c r="C727" s="5" t="s">
        <v>64</v>
      </c>
      <c r="D727" s="5">
        <v>1</v>
      </c>
      <c r="E727" s="5">
        <v>0</v>
      </c>
      <c r="F727" s="8">
        <f t="shared" si="66"/>
        <v>0</v>
      </c>
      <c r="G727" s="5" t="str">
        <f>IF(COUNTIFS(Q3_SQL_Error_Concentration!$A:$A,A727,Q3_SQL_Error_Concentration!$E:$E,B727,Q3_SQL_Error_Concentration!$F:$F,C727)=0,"",SUMIFS(Q3_SQL_Error_Concentration!$I:$I,Q3_SQL_Error_Concentration!$A:$A,A727,Q3_SQL_Error_Concentration!$E:$E,B727,Q3_SQL_Error_Concentration!$F:$F,C727))</f>
        <v/>
      </c>
      <c r="H727" s="5" t="str">
        <f t="shared" si="67"/>
        <v/>
      </c>
      <c r="I727" s="5">
        <f>IF(D727&gt;=Q3_Validation!$C$2,1,0)</f>
        <v>0</v>
      </c>
      <c r="J727" s="8" t="str">
        <f t="shared" si="68"/>
        <v/>
      </c>
      <c r="K727" s="5" t="str">
        <f t="shared" si="69"/>
        <v>excluded</v>
      </c>
      <c r="L727" s="5">
        <f t="shared" si="70"/>
        <v>0</v>
      </c>
      <c r="M727" s="5">
        <f t="shared" si="71"/>
        <v>0</v>
      </c>
    </row>
    <row r="728" spans="1:13">
      <c r="A728" s="5">
        <v>3144</v>
      </c>
      <c r="B728" s="5">
        <v>17</v>
      </c>
      <c r="C728" s="5" t="s">
        <v>62</v>
      </c>
      <c r="D728" s="5">
        <v>11</v>
      </c>
      <c r="E728" s="5">
        <v>0</v>
      </c>
      <c r="F728" s="8">
        <f t="shared" si="66"/>
        <v>0</v>
      </c>
      <c r="G728" s="5" t="str">
        <f>IF(COUNTIFS(Q3_SQL_Error_Concentration!$A:$A,A728,Q3_SQL_Error_Concentration!$E:$E,B728,Q3_SQL_Error_Concentration!$F:$F,C728)=0,"",SUMIFS(Q3_SQL_Error_Concentration!$I:$I,Q3_SQL_Error_Concentration!$A:$A,A728,Q3_SQL_Error_Concentration!$E:$E,B728,Q3_SQL_Error_Concentration!$F:$F,C728))</f>
        <v/>
      </c>
      <c r="H728" s="5" t="str">
        <f t="shared" si="67"/>
        <v/>
      </c>
      <c r="I728" s="5">
        <f>IF(D728&gt;=Q3_Validation!$C$2,1,0)</f>
        <v>0</v>
      </c>
      <c r="J728" s="8" t="str">
        <f t="shared" si="68"/>
        <v/>
      </c>
      <c r="K728" s="5" t="str">
        <f t="shared" si="69"/>
        <v>excluded</v>
      </c>
      <c r="L728" s="5">
        <f t="shared" si="70"/>
        <v>0</v>
      </c>
      <c r="M728" s="5">
        <f t="shared" si="71"/>
        <v>0</v>
      </c>
    </row>
    <row r="729" spans="1:13">
      <c r="A729" s="5">
        <v>3144</v>
      </c>
      <c r="B729" s="5">
        <v>18</v>
      </c>
      <c r="C729" s="5" t="s">
        <v>63</v>
      </c>
      <c r="D729" s="5">
        <v>7</v>
      </c>
      <c r="E729" s="5">
        <v>0</v>
      </c>
      <c r="F729" s="8">
        <f t="shared" si="66"/>
        <v>0</v>
      </c>
      <c r="G729" s="5" t="str">
        <f>IF(COUNTIFS(Q3_SQL_Error_Concentration!$A:$A,A729,Q3_SQL_Error_Concentration!$E:$E,B729,Q3_SQL_Error_Concentration!$F:$F,C729)=0,"",SUMIFS(Q3_SQL_Error_Concentration!$I:$I,Q3_SQL_Error_Concentration!$A:$A,A729,Q3_SQL_Error_Concentration!$E:$E,B729,Q3_SQL_Error_Concentration!$F:$F,C729))</f>
        <v/>
      </c>
      <c r="H729" s="5" t="str">
        <f t="shared" si="67"/>
        <v/>
      </c>
      <c r="I729" s="5">
        <f>IF(D729&gt;=Q3_Validation!$C$2,1,0)</f>
        <v>0</v>
      </c>
      <c r="J729" s="8" t="str">
        <f t="shared" si="68"/>
        <v/>
      </c>
      <c r="K729" s="5" t="str">
        <f t="shared" si="69"/>
        <v>excluded</v>
      </c>
      <c r="L729" s="5">
        <f t="shared" si="70"/>
        <v>0</v>
      </c>
      <c r="M729" s="5">
        <f t="shared" si="71"/>
        <v>0</v>
      </c>
    </row>
    <row r="730" spans="1:13">
      <c r="A730" s="5">
        <v>3144</v>
      </c>
      <c r="B730" s="5">
        <v>18</v>
      </c>
      <c r="C730" s="5" t="s">
        <v>62</v>
      </c>
      <c r="D730" s="5">
        <v>13</v>
      </c>
      <c r="E730" s="5">
        <v>0</v>
      </c>
      <c r="F730" s="8">
        <f t="shared" si="66"/>
        <v>0</v>
      </c>
      <c r="G730" s="5" t="str">
        <f>IF(COUNTIFS(Q3_SQL_Error_Concentration!$A:$A,A730,Q3_SQL_Error_Concentration!$E:$E,B730,Q3_SQL_Error_Concentration!$F:$F,C730)=0,"",SUMIFS(Q3_SQL_Error_Concentration!$I:$I,Q3_SQL_Error_Concentration!$A:$A,A730,Q3_SQL_Error_Concentration!$E:$E,B730,Q3_SQL_Error_Concentration!$F:$F,C730))</f>
        <v/>
      </c>
      <c r="H730" s="5" t="str">
        <f t="shared" si="67"/>
        <v/>
      </c>
      <c r="I730" s="5">
        <f>IF(D730&gt;=Q3_Validation!$C$2,1,0)</f>
        <v>0</v>
      </c>
      <c r="J730" s="8" t="str">
        <f t="shared" si="68"/>
        <v/>
      </c>
      <c r="K730" s="5" t="str">
        <f t="shared" si="69"/>
        <v>excluded</v>
      </c>
      <c r="L730" s="5">
        <f t="shared" si="70"/>
        <v>0</v>
      </c>
      <c r="M730" s="5">
        <f t="shared" si="71"/>
        <v>0</v>
      </c>
    </row>
    <row r="731" spans="1:13">
      <c r="A731" s="5">
        <v>3144</v>
      </c>
      <c r="B731" s="5">
        <v>19</v>
      </c>
      <c r="C731" s="5" t="s">
        <v>63</v>
      </c>
      <c r="D731" s="5">
        <v>5</v>
      </c>
      <c r="E731" s="5">
        <v>0</v>
      </c>
      <c r="F731" s="8">
        <f t="shared" si="66"/>
        <v>0</v>
      </c>
      <c r="G731" s="5" t="str">
        <f>IF(COUNTIFS(Q3_SQL_Error_Concentration!$A:$A,A731,Q3_SQL_Error_Concentration!$E:$E,B731,Q3_SQL_Error_Concentration!$F:$F,C731)=0,"",SUMIFS(Q3_SQL_Error_Concentration!$I:$I,Q3_SQL_Error_Concentration!$A:$A,A731,Q3_SQL_Error_Concentration!$E:$E,B731,Q3_SQL_Error_Concentration!$F:$F,C731))</f>
        <v/>
      </c>
      <c r="H731" s="5" t="str">
        <f t="shared" si="67"/>
        <v/>
      </c>
      <c r="I731" s="5">
        <f>IF(D731&gt;=Q3_Validation!$C$2,1,0)</f>
        <v>0</v>
      </c>
      <c r="J731" s="8" t="str">
        <f t="shared" si="68"/>
        <v/>
      </c>
      <c r="K731" s="5" t="str">
        <f t="shared" si="69"/>
        <v>excluded</v>
      </c>
      <c r="L731" s="5">
        <f t="shared" si="70"/>
        <v>0</v>
      </c>
      <c r="M731" s="5">
        <f t="shared" si="71"/>
        <v>0</v>
      </c>
    </row>
    <row r="732" spans="1:13">
      <c r="A732" s="5">
        <v>3144</v>
      </c>
      <c r="B732" s="5">
        <v>19</v>
      </c>
      <c r="C732" s="5" t="s">
        <v>62</v>
      </c>
      <c r="D732" s="5">
        <v>6</v>
      </c>
      <c r="E732" s="5">
        <v>0</v>
      </c>
      <c r="F732" s="8">
        <f t="shared" si="66"/>
        <v>0</v>
      </c>
      <c r="G732" s="5" t="str">
        <f>IF(COUNTIFS(Q3_SQL_Error_Concentration!$A:$A,A732,Q3_SQL_Error_Concentration!$E:$E,B732,Q3_SQL_Error_Concentration!$F:$F,C732)=0,"",SUMIFS(Q3_SQL_Error_Concentration!$I:$I,Q3_SQL_Error_Concentration!$A:$A,A732,Q3_SQL_Error_Concentration!$E:$E,B732,Q3_SQL_Error_Concentration!$F:$F,C732))</f>
        <v/>
      </c>
      <c r="H732" s="5" t="str">
        <f t="shared" si="67"/>
        <v/>
      </c>
      <c r="I732" s="5">
        <f>IF(D732&gt;=Q3_Validation!$C$2,1,0)</f>
        <v>0</v>
      </c>
      <c r="J732" s="8" t="str">
        <f t="shared" si="68"/>
        <v/>
      </c>
      <c r="K732" s="5" t="str">
        <f t="shared" si="69"/>
        <v>excluded</v>
      </c>
      <c r="L732" s="5">
        <f t="shared" si="70"/>
        <v>0</v>
      </c>
      <c r="M732" s="5">
        <f t="shared" si="71"/>
        <v>0</v>
      </c>
    </row>
    <row r="733" spans="1:13">
      <c r="A733" s="5">
        <v>3144</v>
      </c>
      <c r="B733" s="5">
        <v>20</v>
      </c>
      <c r="C733" s="5" t="s">
        <v>63</v>
      </c>
      <c r="D733" s="5">
        <v>2</v>
      </c>
      <c r="E733" s="5">
        <v>0</v>
      </c>
      <c r="F733" s="8">
        <f t="shared" si="66"/>
        <v>0</v>
      </c>
      <c r="G733" s="5" t="str">
        <f>IF(COUNTIFS(Q3_SQL_Error_Concentration!$A:$A,A733,Q3_SQL_Error_Concentration!$E:$E,B733,Q3_SQL_Error_Concentration!$F:$F,C733)=0,"",SUMIFS(Q3_SQL_Error_Concentration!$I:$I,Q3_SQL_Error_Concentration!$A:$A,A733,Q3_SQL_Error_Concentration!$E:$E,B733,Q3_SQL_Error_Concentration!$F:$F,C733))</f>
        <v/>
      </c>
      <c r="H733" s="5" t="str">
        <f t="shared" si="67"/>
        <v/>
      </c>
      <c r="I733" s="5">
        <f>IF(D733&gt;=Q3_Validation!$C$2,1,0)</f>
        <v>0</v>
      </c>
      <c r="J733" s="8" t="str">
        <f t="shared" si="68"/>
        <v/>
      </c>
      <c r="K733" s="5" t="str">
        <f t="shared" si="69"/>
        <v>excluded</v>
      </c>
      <c r="L733" s="5">
        <f t="shared" si="70"/>
        <v>0</v>
      </c>
      <c r="M733" s="5">
        <f t="shared" si="71"/>
        <v>0</v>
      </c>
    </row>
    <row r="734" spans="1:13">
      <c r="A734" s="5">
        <v>3144</v>
      </c>
      <c r="B734" s="5">
        <v>20</v>
      </c>
      <c r="C734" s="5" t="s">
        <v>62</v>
      </c>
      <c r="D734" s="5">
        <v>6</v>
      </c>
      <c r="E734" s="5">
        <v>0</v>
      </c>
      <c r="F734" s="8">
        <f t="shared" si="66"/>
        <v>0</v>
      </c>
      <c r="G734" s="5" t="str">
        <f>IF(COUNTIFS(Q3_SQL_Error_Concentration!$A:$A,A734,Q3_SQL_Error_Concentration!$E:$E,B734,Q3_SQL_Error_Concentration!$F:$F,C734)=0,"",SUMIFS(Q3_SQL_Error_Concentration!$I:$I,Q3_SQL_Error_Concentration!$A:$A,A734,Q3_SQL_Error_Concentration!$E:$E,B734,Q3_SQL_Error_Concentration!$F:$F,C734))</f>
        <v/>
      </c>
      <c r="H734" s="5" t="str">
        <f t="shared" si="67"/>
        <v/>
      </c>
      <c r="I734" s="5">
        <f>IF(D734&gt;=Q3_Validation!$C$2,1,0)</f>
        <v>0</v>
      </c>
      <c r="J734" s="8" t="str">
        <f t="shared" si="68"/>
        <v/>
      </c>
      <c r="K734" s="5" t="str">
        <f t="shared" si="69"/>
        <v>excluded</v>
      </c>
      <c r="L734" s="5">
        <f t="shared" si="70"/>
        <v>0</v>
      </c>
      <c r="M734" s="5">
        <f t="shared" si="71"/>
        <v>0</v>
      </c>
    </row>
    <row r="735" spans="1:13">
      <c r="A735" s="5">
        <v>3144</v>
      </c>
      <c r="B735" s="5">
        <v>21</v>
      </c>
      <c r="C735" s="5" t="s">
        <v>63</v>
      </c>
      <c r="D735" s="5">
        <v>4</v>
      </c>
      <c r="E735" s="5">
        <v>0</v>
      </c>
      <c r="F735" s="8">
        <f t="shared" si="66"/>
        <v>0</v>
      </c>
      <c r="G735" s="5" t="str">
        <f>IF(COUNTIFS(Q3_SQL_Error_Concentration!$A:$A,A735,Q3_SQL_Error_Concentration!$E:$E,B735,Q3_SQL_Error_Concentration!$F:$F,C735)=0,"",SUMIFS(Q3_SQL_Error_Concentration!$I:$I,Q3_SQL_Error_Concentration!$A:$A,A735,Q3_SQL_Error_Concentration!$E:$E,B735,Q3_SQL_Error_Concentration!$F:$F,C735))</f>
        <v/>
      </c>
      <c r="H735" s="5" t="str">
        <f t="shared" si="67"/>
        <v/>
      </c>
      <c r="I735" s="5">
        <f>IF(D735&gt;=Q3_Validation!$C$2,1,0)</f>
        <v>0</v>
      </c>
      <c r="J735" s="8" t="str">
        <f t="shared" si="68"/>
        <v/>
      </c>
      <c r="K735" s="5" t="str">
        <f t="shared" si="69"/>
        <v>excluded</v>
      </c>
      <c r="L735" s="5">
        <f t="shared" si="70"/>
        <v>0</v>
      </c>
      <c r="M735" s="5">
        <f t="shared" si="71"/>
        <v>0</v>
      </c>
    </row>
    <row r="736" spans="1:13">
      <c r="A736" s="5">
        <v>3144</v>
      </c>
      <c r="B736" s="5">
        <v>21</v>
      </c>
      <c r="C736" s="5" t="s">
        <v>62</v>
      </c>
      <c r="D736" s="5">
        <v>5</v>
      </c>
      <c r="E736" s="5">
        <v>0</v>
      </c>
      <c r="F736" s="8">
        <f t="shared" si="66"/>
        <v>0</v>
      </c>
      <c r="G736" s="5" t="str">
        <f>IF(COUNTIFS(Q3_SQL_Error_Concentration!$A:$A,A736,Q3_SQL_Error_Concentration!$E:$E,B736,Q3_SQL_Error_Concentration!$F:$F,C736)=0,"",SUMIFS(Q3_SQL_Error_Concentration!$I:$I,Q3_SQL_Error_Concentration!$A:$A,A736,Q3_SQL_Error_Concentration!$E:$E,B736,Q3_SQL_Error_Concentration!$F:$F,C736))</f>
        <v/>
      </c>
      <c r="H736" s="5" t="str">
        <f t="shared" si="67"/>
        <v/>
      </c>
      <c r="I736" s="5">
        <f>IF(D736&gt;=Q3_Validation!$C$2,1,0)</f>
        <v>0</v>
      </c>
      <c r="J736" s="8" t="str">
        <f t="shared" si="68"/>
        <v/>
      </c>
      <c r="K736" s="5" t="str">
        <f t="shared" si="69"/>
        <v>excluded</v>
      </c>
      <c r="L736" s="5">
        <f t="shared" si="70"/>
        <v>0</v>
      </c>
      <c r="M736" s="5">
        <f t="shared" si="71"/>
        <v>0</v>
      </c>
    </row>
    <row r="737" spans="1:13">
      <c r="A737" s="5">
        <v>3144</v>
      </c>
      <c r="B737" s="5">
        <v>22</v>
      </c>
      <c r="C737" s="5" t="s">
        <v>63</v>
      </c>
      <c r="D737" s="5">
        <v>2</v>
      </c>
      <c r="E737" s="5">
        <v>0</v>
      </c>
      <c r="F737" s="8">
        <f t="shared" si="66"/>
        <v>0</v>
      </c>
      <c r="G737" s="5" t="str">
        <f>IF(COUNTIFS(Q3_SQL_Error_Concentration!$A:$A,A737,Q3_SQL_Error_Concentration!$E:$E,B737,Q3_SQL_Error_Concentration!$F:$F,C737)=0,"",SUMIFS(Q3_SQL_Error_Concentration!$I:$I,Q3_SQL_Error_Concentration!$A:$A,A737,Q3_SQL_Error_Concentration!$E:$E,B737,Q3_SQL_Error_Concentration!$F:$F,C737))</f>
        <v/>
      </c>
      <c r="H737" s="5" t="str">
        <f t="shared" si="67"/>
        <v/>
      </c>
      <c r="I737" s="5">
        <f>IF(D737&gt;=Q3_Validation!$C$2,1,0)</f>
        <v>0</v>
      </c>
      <c r="J737" s="8" t="str">
        <f t="shared" si="68"/>
        <v/>
      </c>
      <c r="K737" s="5" t="str">
        <f t="shared" si="69"/>
        <v>excluded</v>
      </c>
      <c r="L737" s="5">
        <f t="shared" si="70"/>
        <v>0</v>
      </c>
      <c r="M737" s="5">
        <f t="shared" si="71"/>
        <v>0</v>
      </c>
    </row>
    <row r="738" spans="1:13">
      <c r="A738" s="5">
        <v>3144</v>
      </c>
      <c r="B738" s="5">
        <v>22</v>
      </c>
      <c r="C738" s="5" t="s">
        <v>62</v>
      </c>
      <c r="D738" s="5">
        <v>17</v>
      </c>
      <c r="E738" s="5">
        <v>0</v>
      </c>
      <c r="F738" s="8">
        <f t="shared" si="66"/>
        <v>0</v>
      </c>
      <c r="G738" s="5" t="str">
        <f>IF(COUNTIFS(Q3_SQL_Error_Concentration!$A:$A,A738,Q3_SQL_Error_Concentration!$E:$E,B738,Q3_SQL_Error_Concentration!$F:$F,C738)=0,"",SUMIFS(Q3_SQL_Error_Concentration!$I:$I,Q3_SQL_Error_Concentration!$A:$A,A738,Q3_SQL_Error_Concentration!$E:$E,B738,Q3_SQL_Error_Concentration!$F:$F,C738))</f>
        <v/>
      </c>
      <c r="H738" s="5" t="str">
        <f t="shared" si="67"/>
        <v/>
      </c>
      <c r="I738" s="5">
        <f>IF(D738&gt;=Q3_Validation!$C$2,1,0)</f>
        <v>0</v>
      </c>
      <c r="J738" s="8" t="str">
        <f t="shared" si="68"/>
        <v/>
      </c>
      <c r="K738" s="5" t="str">
        <f t="shared" si="69"/>
        <v>excluded</v>
      </c>
      <c r="L738" s="5">
        <f t="shared" si="70"/>
        <v>0</v>
      </c>
      <c r="M738" s="5">
        <f t="shared" si="71"/>
        <v>0</v>
      </c>
    </row>
    <row r="739" spans="1:13">
      <c r="A739" s="5">
        <v>3144</v>
      </c>
      <c r="B739" s="5">
        <v>23</v>
      </c>
      <c r="C739" s="5" t="s">
        <v>63</v>
      </c>
      <c r="D739" s="5">
        <v>2</v>
      </c>
      <c r="E739" s="5">
        <v>0</v>
      </c>
      <c r="F739" s="8">
        <f t="shared" si="66"/>
        <v>0</v>
      </c>
      <c r="G739" s="5" t="str">
        <f>IF(COUNTIFS(Q3_SQL_Error_Concentration!$A:$A,A739,Q3_SQL_Error_Concentration!$E:$E,B739,Q3_SQL_Error_Concentration!$F:$F,C739)=0,"",SUMIFS(Q3_SQL_Error_Concentration!$I:$I,Q3_SQL_Error_Concentration!$A:$A,A739,Q3_SQL_Error_Concentration!$E:$E,B739,Q3_SQL_Error_Concentration!$F:$F,C739))</f>
        <v/>
      </c>
      <c r="H739" s="5" t="str">
        <f t="shared" si="67"/>
        <v/>
      </c>
      <c r="I739" s="5">
        <f>IF(D739&gt;=Q3_Validation!$C$2,1,0)</f>
        <v>0</v>
      </c>
      <c r="J739" s="8" t="str">
        <f t="shared" si="68"/>
        <v/>
      </c>
      <c r="K739" s="5" t="str">
        <f t="shared" si="69"/>
        <v>excluded</v>
      </c>
      <c r="L739" s="5">
        <f t="shared" si="70"/>
        <v>0</v>
      </c>
      <c r="M739" s="5">
        <f t="shared" si="71"/>
        <v>0</v>
      </c>
    </row>
    <row r="740" spans="1:13">
      <c r="A740" s="5">
        <v>3144</v>
      </c>
      <c r="B740" s="5">
        <v>23</v>
      </c>
      <c r="C740" s="5" t="s">
        <v>62</v>
      </c>
      <c r="D740" s="5">
        <v>1</v>
      </c>
      <c r="E740" s="5">
        <v>0</v>
      </c>
      <c r="F740" s="8">
        <f t="shared" si="66"/>
        <v>0</v>
      </c>
      <c r="G740" s="5" t="str">
        <f>IF(COUNTIFS(Q3_SQL_Error_Concentration!$A:$A,A740,Q3_SQL_Error_Concentration!$E:$E,B740,Q3_SQL_Error_Concentration!$F:$F,C740)=0,"",SUMIFS(Q3_SQL_Error_Concentration!$I:$I,Q3_SQL_Error_Concentration!$A:$A,A740,Q3_SQL_Error_Concentration!$E:$E,B740,Q3_SQL_Error_Concentration!$F:$F,C740))</f>
        <v/>
      </c>
      <c r="H740" s="5" t="str">
        <f t="shared" si="67"/>
        <v/>
      </c>
      <c r="I740" s="5">
        <f>IF(D740&gt;=Q3_Validation!$C$2,1,0)</f>
        <v>0</v>
      </c>
      <c r="J740" s="8" t="str">
        <f t="shared" si="68"/>
        <v/>
      </c>
      <c r="K740" s="5" t="str">
        <f t="shared" si="69"/>
        <v>excluded</v>
      </c>
      <c r="L740" s="5">
        <f t="shared" si="70"/>
        <v>0</v>
      </c>
      <c r="M740" s="5">
        <f t="shared" si="71"/>
        <v>0</v>
      </c>
    </row>
    <row r="741" spans="1:13">
      <c r="A741" s="5">
        <v>3174</v>
      </c>
      <c r="B741" s="5">
        <v>0</v>
      </c>
      <c r="C741" s="5" t="s">
        <v>63</v>
      </c>
      <c r="D741" s="5">
        <v>16</v>
      </c>
      <c r="E741" s="5">
        <v>0</v>
      </c>
      <c r="F741" s="8">
        <f t="shared" si="66"/>
        <v>0</v>
      </c>
      <c r="G741" s="5" t="str">
        <f>IF(COUNTIFS(Q3_SQL_Error_Concentration!$A:$A,A741,Q3_SQL_Error_Concentration!$E:$E,B741,Q3_SQL_Error_Concentration!$F:$F,C741)=0,"",SUMIFS(Q3_SQL_Error_Concentration!$I:$I,Q3_SQL_Error_Concentration!$A:$A,A741,Q3_SQL_Error_Concentration!$E:$E,B741,Q3_SQL_Error_Concentration!$F:$F,C741))</f>
        <v/>
      </c>
      <c r="H741" s="5" t="str">
        <f t="shared" si="67"/>
        <v/>
      </c>
      <c r="I741" s="5">
        <f>IF(D741&gt;=Q3_Validation!$C$2,1,0)</f>
        <v>0</v>
      </c>
      <c r="J741" s="8" t="str">
        <f t="shared" si="68"/>
        <v/>
      </c>
      <c r="K741" s="5" t="str">
        <f t="shared" si="69"/>
        <v>excluded</v>
      </c>
      <c r="L741" s="5">
        <f t="shared" si="70"/>
        <v>0</v>
      </c>
      <c r="M741" s="5">
        <f t="shared" si="71"/>
        <v>0</v>
      </c>
    </row>
    <row r="742" spans="1:13">
      <c r="A742" s="5">
        <v>3174</v>
      </c>
      <c r="B742" s="5">
        <v>0</v>
      </c>
      <c r="C742" s="5" t="s">
        <v>62</v>
      </c>
      <c r="D742" s="5">
        <v>15</v>
      </c>
      <c r="E742" s="5">
        <v>0</v>
      </c>
      <c r="F742" s="8">
        <f t="shared" si="66"/>
        <v>0</v>
      </c>
      <c r="G742" s="5" t="str">
        <f>IF(COUNTIFS(Q3_SQL_Error_Concentration!$A:$A,A742,Q3_SQL_Error_Concentration!$E:$E,B742,Q3_SQL_Error_Concentration!$F:$F,C742)=0,"",SUMIFS(Q3_SQL_Error_Concentration!$I:$I,Q3_SQL_Error_Concentration!$A:$A,A742,Q3_SQL_Error_Concentration!$E:$E,B742,Q3_SQL_Error_Concentration!$F:$F,C742))</f>
        <v/>
      </c>
      <c r="H742" s="5" t="str">
        <f t="shared" si="67"/>
        <v/>
      </c>
      <c r="I742" s="5">
        <f>IF(D742&gt;=Q3_Validation!$C$2,1,0)</f>
        <v>0</v>
      </c>
      <c r="J742" s="8" t="str">
        <f t="shared" si="68"/>
        <v/>
      </c>
      <c r="K742" s="5" t="str">
        <f t="shared" si="69"/>
        <v>excluded</v>
      </c>
      <c r="L742" s="5">
        <f t="shared" si="70"/>
        <v>0</v>
      </c>
      <c r="M742" s="5">
        <f t="shared" si="71"/>
        <v>0</v>
      </c>
    </row>
    <row r="743" spans="1:13">
      <c r="A743" s="5">
        <v>3174</v>
      </c>
      <c r="B743" s="5">
        <v>1</v>
      </c>
      <c r="C743" s="5" t="s">
        <v>63</v>
      </c>
      <c r="D743" s="5">
        <v>13</v>
      </c>
      <c r="E743" s="5">
        <v>0</v>
      </c>
      <c r="F743" s="8">
        <f t="shared" si="66"/>
        <v>0</v>
      </c>
      <c r="G743" s="5" t="str">
        <f>IF(COUNTIFS(Q3_SQL_Error_Concentration!$A:$A,A743,Q3_SQL_Error_Concentration!$E:$E,B743,Q3_SQL_Error_Concentration!$F:$F,C743)=0,"",SUMIFS(Q3_SQL_Error_Concentration!$I:$I,Q3_SQL_Error_Concentration!$A:$A,A743,Q3_SQL_Error_Concentration!$E:$E,B743,Q3_SQL_Error_Concentration!$F:$F,C743))</f>
        <v/>
      </c>
      <c r="H743" s="5" t="str">
        <f t="shared" si="67"/>
        <v/>
      </c>
      <c r="I743" s="5">
        <f>IF(D743&gt;=Q3_Validation!$C$2,1,0)</f>
        <v>0</v>
      </c>
      <c r="J743" s="8" t="str">
        <f t="shared" si="68"/>
        <v/>
      </c>
      <c r="K743" s="5" t="str">
        <f t="shared" si="69"/>
        <v>excluded</v>
      </c>
      <c r="L743" s="5">
        <f t="shared" si="70"/>
        <v>0</v>
      </c>
      <c r="M743" s="5">
        <f t="shared" si="71"/>
        <v>0</v>
      </c>
    </row>
    <row r="744" spans="1:13">
      <c r="A744" s="5">
        <v>3174</v>
      </c>
      <c r="B744" s="5">
        <v>1</v>
      </c>
      <c r="C744" s="5" t="s">
        <v>62</v>
      </c>
      <c r="D744" s="5">
        <v>26</v>
      </c>
      <c r="E744" s="5">
        <v>0</v>
      </c>
      <c r="F744" s="8">
        <f t="shared" si="66"/>
        <v>0</v>
      </c>
      <c r="G744" s="5" t="str">
        <f>IF(COUNTIFS(Q3_SQL_Error_Concentration!$A:$A,A744,Q3_SQL_Error_Concentration!$E:$E,B744,Q3_SQL_Error_Concentration!$F:$F,C744)=0,"",SUMIFS(Q3_SQL_Error_Concentration!$I:$I,Q3_SQL_Error_Concentration!$A:$A,A744,Q3_SQL_Error_Concentration!$E:$E,B744,Q3_SQL_Error_Concentration!$F:$F,C744))</f>
        <v/>
      </c>
      <c r="H744" s="5" t="str">
        <f t="shared" si="67"/>
        <v/>
      </c>
      <c r="I744" s="5">
        <f>IF(D744&gt;=Q3_Validation!$C$2,1,0)</f>
        <v>0</v>
      </c>
      <c r="J744" s="8" t="str">
        <f t="shared" si="68"/>
        <v/>
      </c>
      <c r="K744" s="5" t="str">
        <f t="shared" si="69"/>
        <v>excluded</v>
      </c>
      <c r="L744" s="5">
        <f t="shared" si="70"/>
        <v>0</v>
      </c>
      <c r="M744" s="5">
        <f t="shared" si="71"/>
        <v>0</v>
      </c>
    </row>
    <row r="745" spans="1:13">
      <c r="A745" s="5">
        <v>3174</v>
      </c>
      <c r="B745" s="5">
        <v>2</v>
      </c>
      <c r="C745" s="5" t="s">
        <v>63</v>
      </c>
      <c r="D745" s="5">
        <v>14</v>
      </c>
      <c r="E745" s="5">
        <v>0</v>
      </c>
      <c r="F745" s="8">
        <f t="shared" si="66"/>
        <v>0</v>
      </c>
      <c r="G745" s="5" t="str">
        <f>IF(COUNTIFS(Q3_SQL_Error_Concentration!$A:$A,A745,Q3_SQL_Error_Concentration!$E:$E,B745,Q3_SQL_Error_Concentration!$F:$F,C745)=0,"",SUMIFS(Q3_SQL_Error_Concentration!$I:$I,Q3_SQL_Error_Concentration!$A:$A,A745,Q3_SQL_Error_Concentration!$E:$E,B745,Q3_SQL_Error_Concentration!$F:$F,C745))</f>
        <v/>
      </c>
      <c r="H745" s="5" t="str">
        <f t="shared" si="67"/>
        <v/>
      </c>
      <c r="I745" s="5">
        <f>IF(D745&gt;=Q3_Validation!$C$2,1,0)</f>
        <v>0</v>
      </c>
      <c r="J745" s="8" t="str">
        <f t="shared" si="68"/>
        <v/>
      </c>
      <c r="K745" s="5" t="str">
        <f t="shared" si="69"/>
        <v>excluded</v>
      </c>
      <c r="L745" s="5">
        <f t="shared" si="70"/>
        <v>0</v>
      </c>
      <c r="M745" s="5">
        <f t="shared" si="71"/>
        <v>0</v>
      </c>
    </row>
    <row r="746" spans="1:13">
      <c r="A746" s="5">
        <v>3174</v>
      </c>
      <c r="B746" s="5">
        <v>2</v>
      </c>
      <c r="C746" s="5" t="s">
        <v>62</v>
      </c>
      <c r="D746" s="5">
        <v>14</v>
      </c>
      <c r="E746" s="5">
        <v>0</v>
      </c>
      <c r="F746" s="8">
        <f t="shared" si="66"/>
        <v>0</v>
      </c>
      <c r="G746" s="5" t="str">
        <f>IF(COUNTIFS(Q3_SQL_Error_Concentration!$A:$A,A746,Q3_SQL_Error_Concentration!$E:$E,B746,Q3_SQL_Error_Concentration!$F:$F,C746)=0,"",SUMIFS(Q3_SQL_Error_Concentration!$I:$I,Q3_SQL_Error_Concentration!$A:$A,A746,Q3_SQL_Error_Concentration!$E:$E,B746,Q3_SQL_Error_Concentration!$F:$F,C746))</f>
        <v/>
      </c>
      <c r="H746" s="5" t="str">
        <f t="shared" si="67"/>
        <v/>
      </c>
      <c r="I746" s="5">
        <f>IF(D746&gt;=Q3_Validation!$C$2,1,0)</f>
        <v>0</v>
      </c>
      <c r="J746" s="8" t="str">
        <f t="shared" si="68"/>
        <v/>
      </c>
      <c r="K746" s="5" t="str">
        <f t="shared" si="69"/>
        <v>excluded</v>
      </c>
      <c r="L746" s="5">
        <f t="shared" si="70"/>
        <v>0</v>
      </c>
      <c r="M746" s="5">
        <f t="shared" si="71"/>
        <v>0</v>
      </c>
    </row>
    <row r="747" spans="1:13">
      <c r="A747" s="5">
        <v>3174</v>
      </c>
      <c r="B747" s="5">
        <v>3</v>
      </c>
      <c r="C747" s="5" t="s">
        <v>63</v>
      </c>
      <c r="D747" s="5">
        <v>23</v>
      </c>
      <c r="E747" s="5">
        <v>2</v>
      </c>
      <c r="F747" s="8">
        <f t="shared" si="66"/>
        <v>8.695652173913043</v>
      </c>
      <c r="G747" s="5" t="str">
        <f>IF(COUNTIFS(Q3_SQL_Error_Concentration!$A:$A,A747,Q3_SQL_Error_Concentration!$E:$E,B747,Q3_SQL_Error_Concentration!$F:$F,C747)=0,"",SUMIFS(Q3_SQL_Error_Concentration!$I:$I,Q3_SQL_Error_Concentration!$A:$A,A747,Q3_SQL_Error_Concentration!$E:$E,B747,Q3_SQL_Error_Concentration!$F:$F,C747))</f>
        <v/>
      </c>
      <c r="H747" s="5" t="str">
        <f t="shared" si="67"/>
        <v/>
      </c>
      <c r="I747" s="5">
        <f>IF(D747&gt;=Q3_Validation!$C$2,1,0)</f>
        <v>0</v>
      </c>
      <c r="J747" s="8" t="str">
        <f t="shared" si="68"/>
        <v/>
      </c>
      <c r="K747" s="5" t="str">
        <f t="shared" si="69"/>
        <v>excluded</v>
      </c>
      <c r="L747" s="5">
        <f t="shared" si="70"/>
        <v>0</v>
      </c>
      <c r="M747" s="5">
        <f t="shared" si="71"/>
        <v>0</v>
      </c>
    </row>
    <row r="748" spans="1:13">
      <c r="A748" s="5">
        <v>3174</v>
      </c>
      <c r="B748" s="5">
        <v>3</v>
      </c>
      <c r="C748" s="5" t="s">
        <v>62</v>
      </c>
      <c r="D748" s="5">
        <v>18</v>
      </c>
      <c r="E748" s="5">
        <v>0</v>
      </c>
      <c r="F748" s="8">
        <f t="shared" si="66"/>
        <v>0</v>
      </c>
      <c r="G748" s="5" t="str">
        <f>IF(COUNTIFS(Q3_SQL_Error_Concentration!$A:$A,A748,Q3_SQL_Error_Concentration!$E:$E,B748,Q3_SQL_Error_Concentration!$F:$F,C748)=0,"",SUMIFS(Q3_SQL_Error_Concentration!$I:$I,Q3_SQL_Error_Concentration!$A:$A,A748,Q3_SQL_Error_Concentration!$E:$E,B748,Q3_SQL_Error_Concentration!$F:$F,C748))</f>
        <v/>
      </c>
      <c r="H748" s="5" t="str">
        <f t="shared" si="67"/>
        <v/>
      </c>
      <c r="I748" s="5">
        <f>IF(D748&gt;=Q3_Validation!$C$2,1,0)</f>
        <v>0</v>
      </c>
      <c r="J748" s="8" t="str">
        <f t="shared" si="68"/>
        <v/>
      </c>
      <c r="K748" s="5" t="str">
        <f t="shared" si="69"/>
        <v>excluded</v>
      </c>
      <c r="L748" s="5">
        <f t="shared" si="70"/>
        <v>0</v>
      </c>
      <c r="M748" s="5">
        <f t="shared" si="71"/>
        <v>0</v>
      </c>
    </row>
    <row r="749" spans="1:13">
      <c r="A749" s="5">
        <v>3174</v>
      </c>
      <c r="B749" s="5">
        <v>4</v>
      </c>
      <c r="C749" s="5" t="s">
        <v>63</v>
      </c>
      <c r="D749" s="5">
        <v>11</v>
      </c>
      <c r="E749" s="5">
        <v>0</v>
      </c>
      <c r="F749" s="8">
        <f t="shared" si="66"/>
        <v>0</v>
      </c>
      <c r="G749" s="5" t="str">
        <f>IF(COUNTIFS(Q3_SQL_Error_Concentration!$A:$A,A749,Q3_SQL_Error_Concentration!$E:$E,B749,Q3_SQL_Error_Concentration!$F:$F,C749)=0,"",SUMIFS(Q3_SQL_Error_Concentration!$I:$I,Q3_SQL_Error_Concentration!$A:$A,A749,Q3_SQL_Error_Concentration!$E:$E,B749,Q3_SQL_Error_Concentration!$F:$F,C749))</f>
        <v/>
      </c>
      <c r="H749" s="5" t="str">
        <f t="shared" si="67"/>
        <v/>
      </c>
      <c r="I749" s="5">
        <f>IF(D749&gt;=Q3_Validation!$C$2,1,0)</f>
        <v>0</v>
      </c>
      <c r="J749" s="8" t="str">
        <f t="shared" si="68"/>
        <v/>
      </c>
      <c r="K749" s="5" t="str">
        <f t="shared" si="69"/>
        <v>excluded</v>
      </c>
      <c r="L749" s="5">
        <f t="shared" si="70"/>
        <v>0</v>
      </c>
      <c r="M749" s="5">
        <f t="shared" si="71"/>
        <v>0</v>
      </c>
    </row>
    <row r="750" spans="1:13">
      <c r="A750" s="5">
        <v>3174</v>
      </c>
      <c r="B750" s="5">
        <v>4</v>
      </c>
      <c r="C750" s="5" t="s">
        <v>62</v>
      </c>
      <c r="D750" s="5">
        <v>19</v>
      </c>
      <c r="E750" s="5">
        <v>1</v>
      </c>
      <c r="F750" s="8">
        <f t="shared" si="66"/>
        <v>5.2631578947368425</v>
      </c>
      <c r="G750" s="5" t="str">
        <f>IF(COUNTIFS(Q3_SQL_Error_Concentration!$A:$A,A750,Q3_SQL_Error_Concentration!$E:$E,B750,Q3_SQL_Error_Concentration!$F:$F,C750)=0,"",SUMIFS(Q3_SQL_Error_Concentration!$I:$I,Q3_SQL_Error_Concentration!$A:$A,A750,Q3_SQL_Error_Concentration!$E:$E,B750,Q3_SQL_Error_Concentration!$F:$F,C750))</f>
        <v/>
      </c>
      <c r="H750" s="5" t="str">
        <f t="shared" si="67"/>
        <v/>
      </c>
      <c r="I750" s="5">
        <f>IF(D750&gt;=Q3_Validation!$C$2,1,0)</f>
        <v>0</v>
      </c>
      <c r="J750" s="8" t="str">
        <f t="shared" si="68"/>
        <v/>
      </c>
      <c r="K750" s="5" t="str">
        <f t="shared" si="69"/>
        <v>excluded</v>
      </c>
      <c r="L750" s="5">
        <f t="shared" si="70"/>
        <v>0</v>
      </c>
      <c r="M750" s="5">
        <f t="shared" si="71"/>
        <v>0</v>
      </c>
    </row>
    <row r="751" spans="1:13">
      <c r="A751" s="5">
        <v>3174</v>
      </c>
      <c r="B751" s="5">
        <v>5</v>
      </c>
      <c r="C751" s="5" t="s">
        <v>63</v>
      </c>
      <c r="D751" s="5">
        <v>9</v>
      </c>
      <c r="E751" s="5">
        <v>0</v>
      </c>
      <c r="F751" s="8">
        <f t="shared" si="66"/>
        <v>0</v>
      </c>
      <c r="G751" s="5" t="str">
        <f>IF(COUNTIFS(Q3_SQL_Error_Concentration!$A:$A,A751,Q3_SQL_Error_Concentration!$E:$E,B751,Q3_SQL_Error_Concentration!$F:$F,C751)=0,"",SUMIFS(Q3_SQL_Error_Concentration!$I:$I,Q3_SQL_Error_Concentration!$A:$A,A751,Q3_SQL_Error_Concentration!$E:$E,B751,Q3_SQL_Error_Concentration!$F:$F,C751))</f>
        <v/>
      </c>
      <c r="H751" s="5" t="str">
        <f t="shared" si="67"/>
        <v/>
      </c>
      <c r="I751" s="5">
        <f>IF(D751&gt;=Q3_Validation!$C$2,1,0)</f>
        <v>0</v>
      </c>
      <c r="J751" s="8" t="str">
        <f t="shared" si="68"/>
        <v/>
      </c>
      <c r="K751" s="5" t="str">
        <f t="shared" si="69"/>
        <v>excluded</v>
      </c>
      <c r="L751" s="5">
        <f t="shared" si="70"/>
        <v>0</v>
      </c>
      <c r="M751" s="5">
        <f t="shared" si="71"/>
        <v>0</v>
      </c>
    </row>
    <row r="752" spans="1:13">
      <c r="A752" s="5">
        <v>3174</v>
      </c>
      <c r="B752" s="5">
        <v>5</v>
      </c>
      <c r="C752" s="5" t="s">
        <v>64</v>
      </c>
      <c r="D752" s="5">
        <v>2</v>
      </c>
      <c r="E752" s="5">
        <v>0</v>
      </c>
      <c r="F752" s="8">
        <f t="shared" si="66"/>
        <v>0</v>
      </c>
      <c r="G752" s="5" t="str">
        <f>IF(COUNTIFS(Q3_SQL_Error_Concentration!$A:$A,A752,Q3_SQL_Error_Concentration!$E:$E,B752,Q3_SQL_Error_Concentration!$F:$F,C752)=0,"",SUMIFS(Q3_SQL_Error_Concentration!$I:$I,Q3_SQL_Error_Concentration!$A:$A,A752,Q3_SQL_Error_Concentration!$E:$E,B752,Q3_SQL_Error_Concentration!$F:$F,C752))</f>
        <v/>
      </c>
      <c r="H752" s="5" t="str">
        <f t="shared" si="67"/>
        <v/>
      </c>
      <c r="I752" s="5">
        <f>IF(D752&gt;=Q3_Validation!$C$2,1,0)</f>
        <v>0</v>
      </c>
      <c r="J752" s="8" t="str">
        <f t="shared" si="68"/>
        <v/>
      </c>
      <c r="K752" s="5" t="str">
        <f t="shared" si="69"/>
        <v>excluded</v>
      </c>
      <c r="L752" s="5">
        <f t="shared" si="70"/>
        <v>0</v>
      </c>
      <c r="M752" s="5">
        <f t="shared" si="71"/>
        <v>0</v>
      </c>
    </row>
    <row r="753" spans="1:13">
      <c r="A753" s="5">
        <v>3174</v>
      </c>
      <c r="B753" s="5">
        <v>5</v>
      </c>
      <c r="C753" s="5" t="s">
        <v>62</v>
      </c>
      <c r="D753" s="5">
        <v>24</v>
      </c>
      <c r="E753" s="5">
        <v>0</v>
      </c>
      <c r="F753" s="8">
        <f t="shared" si="66"/>
        <v>0</v>
      </c>
      <c r="G753" s="5" t="str">
        <f>IF(COUNTIFS(Q3_SQL_Error_Concentration!$A:$A,A753,Q3_SQL_Error_Concentration!$E:$E,B753,Q3_SQL_Error_Concentration!$F:$F,C753)=0,"",SUMIFS(Q3_SQL_Error_Concentration!$I:$I,Q3_SQL_Error_Concentration!$A:$A,A753,Q3_SQL_Error_Concentration!$E:$E,B753,Q3_SQL_Error_Concentration!$F:$F,C753))</f>
        <v/>
      </c>
      <c r="H753" s="5" t="str">
        <f t="shared" si="67"/>
        <v/>
      </c>
      <c r="I753" s="5">
        <f>IF(D753&gt;=Q3_Validation!$C$2,1,0)</f>
        <v>0</v>
      </c>
      <c r="J753" s="8" t="str">
        <f t="shared" si="68"/>
        <v/>
      </c>
      <c r="K753" s="5" t="str">
        <f t="shared" si="69"/>
        <v>excluded</v>
      </c>
      <c r="L753" s="5">
        <f t="shared" si="70"/>
        <v>0</v>
      </c>
      <c r="M753" s="5">
        <f t="shared" si="71"/>
        <v>0</v>
      </c>
    </row>
    <row r="754" spans="1:13">
      <c r="A754" s="5">
        <v>3174</v>
      </c>
      <c r="B754" s="5">
        <v>6</v>
      </c>
      <c r="C754" s="5" t="s">
        <v>63</v>
      </c>
      <c r="D754" s="5">
        <v>64</v>
      </c>
      <c r="E754" s="5">
        <v>0</v>
      </c>
      <c r="F754" s="8">
        <f t="shared" si="66"/>
        <v>0</v>
      </c>
      <c r="G754" s="5" t="str">
        <f>IF(COUNTIFS(Q3_SQL_Error_Concentration!$A:$A,A754,Q3_SQL_Error_Concentration!$E:$E,B754,Q3_SQL_Error_Concentration!$F:$F,C754)=0,"",SUMIFS(Q3_SQL_Error_Concentration!$I:$I,Q3_SQL_Error_Concentration!$A:$A,A754,Q3_SQL_Error_Concentration!$E:$E,B754,Q3_SQL_Error_Concentration!$F:$F,C754))</f>
        <v/>
      </c>
      <c r="H754" s="5" t="str">
        <f t="shared" si="67"/>
        <v/>
      </c>
      <c r="I754" s="5">
        <f>IF(D754&gt;=Q3_Validation!$C$2,1,0)</f>
        <v>0</v>
      </c>
      <c r="J754" s="8" t="str">
        <f t="shared" si="68"/>
        <v/>
      </c>
      <c r="K754" s="5" t="str">
        <f t="shared" si="69"/>
        <v>excluded</v>
      </c>
      <c r="L754" s="5">
        <f t="shared" si="70"/>
        <v>0</v>
      </c>
      <c r="M754" s="5">
        <f t="shared" si="71"/>
        <v>0</v>
      </c>
    </row>
    <row r="755" spans="1:13">
      <c r="A755" s="5">
        <v>3174</v>
      </c>
      <c r="B755" s="5">
        <v>6</v>
      </c>
      <c r="C755" s="5" t="s">
        <v>62</v>
      </c>
      <c r="D755" s="5">
        <v>82</v>
      </c>
      <c r="E755" s="5">
        <v>0</v>
      </c>
      <c r="F755" s="8">
        <f t="shared" si="66"/>
        <v>0</v>
      </c>
      <c r="G755" s="5" t="str">
        <f>IF(COUNTIFS(Q3_SQL_Error_Concentration!$A:$A,A755,Q3_SQL_Error_Concentration!$E:$E,B755,Q3_SQL_Error_Concentration!$F:$F,C755)=0,"",SUMIFS(Q3_SQL_Error_Concentration!$I:$I,Q3_SQL_Error_Concentration!$A:$A,A755,Q3_SQL_Error_Concentration!$E:$E,B755,Q3_SQL_Error_Concentration!$F:$F,C755))</f>
        <v/>
      </c>
      <c r="H755" s="5" t="str">
        <f t="shared" si="67"/>
        <v/>
      </c>
      <c r="I755" s="5">
        <f>IF(D755&gt;=Q3_Validation!$C$2,1,0)</f>
        <v>0</v>
      </c>
      <c r="J755" s="8" t="str">
        <f t="shared" si="68"/>
        <v/>
      </c>
      <c r="K755" s="5" t="str">
        <f t="shared" si="69"/>
        <v>excluded</v>
      </c>
      <c r="L755" s="5">
        <f t="shared" si="70"/>
        <v>0</v>
      </c>
      <c r="M755" s="5">
        <f t="shared" si="71"/>
        <v>0</v>
      </c>
    </row>
    <row r="756" spans="1:13">
      <c r="A756" s="5">
        <v>3174</v>
      </c>
      <c r="B756" s="5">
        <v>7</v>
      </c>
      <c r="C756" s="5" t="s">
        <v>63</v>
      </c>
      <c r="D756" s="5">
        <v>51</v>
      </c>
      <c r="E756" s="5">
        <v>0</v>
      </c>
      <c r="F756" s="8">
        <f t="shared" si="66"/>
        <v>0</v>
      </c>
      <c r="G756" s="5" t="str">
        <f>IF(COUNTIFS(Q3_SQL_Error_Concentration!$A:$A,A756,Q3_SQL_Error_Concentration!$E:$E,B756,Q3_SQL_Error_Concentration!$F:$F,C756)=0,"",SUMIFS(Q3_SQL_Error_Concentration!$I:$I,Q3_SQL_Error_Concentration!$A:$A,A756,Q3_SQL_Error_Concentration!$E:$E,B756,Q3_SQL_Error_Concentration!$F:$F,C756))</f>
        <v/>
      </c>
      <c r="H756" s="5" t="str">
        <f t="shared" si="67"/>
        <v/>
      </c>
      <c r="I756" s="5">
        <f>IF(D756&gt;=Q3_Validation!$C$2,1,0)</f>
        <v>0</v>
      </c>
      <c r="J756" s="8" t="str">
        <f t="shared" si="68"/>
        <v/>
      </c>
      <c r="K756" s="5" t="str">
        <f t="shared" si="69"/>
        <v>excluded</v>
      </c>
      <c r="L756" s="5">
        <f t="shared" si="70"/>
        <v>0</v>
      </c>
      <c r="M756" s="5">
        <f t="shared" si="71"/>
        <v>0</v>
      </c>
    </row>
    <row r="757" spans="1:13">
      <c r="A757" s="5">
        <v>3174</v>
      </c>
      <c r="B757" s="5">
        <v>7</v>
      </c>
      <c r="C757" s="5" t="s">
        <v>64</v>
      </c>
      <c r="D757" s="5">
        <v>1</v>
      </c>
      <c r="E757" s="5">
        <v>0</v>
      </c>
      <c r="F757" s="8">
        <f t="shared" si="66"/>
        <v>0</v>
      </c>
      <c r="G757" s="5" t="str">
        <f>IF(COUNTIFS(Q3_SQL_Error_Concentration!$A:$A,A757,Q3_SQL_Error_Concentration!$E:$E,B757,Q3_SQL_Error_Concentration!$F:$F,C757)=0,"",SUMIFS(Q3_SQL_Error_Concentration!$I:$I,Q3_SQL_Error_Concentration!$A:$A,A757,Q3_SQL_Error_Concentration!$E:$E,B757,Q3_SQL_Error_Concentration!$F:$F,C757))</f>
        <v/>
      </c>
      <c r="H757" s="5" t="str">
        <f t="shared" si="67"/>
        <v/>
      </c>
      <c r="I757" s="5">
        <f>IF(D757&gt;=Q3_Validation!$C$2,1,0)</f>
        <v>0</v>
      </c>
      <c r="J757" s="8" t="str">
        <f t="shared" si="68"/>
        <v/>
      </c>
      <c r="K757" s="5" t="str">
        <f t="shared" si="69"/>
        <v>excluded</v>
      </c>
      <c r="L757" s="5">
        <f t="shared" si="70"/>
        <v>0</v>
      </c>
      <c r="M757" s="5">
        <f t="shared" si="71"/>
        <v>0</v>
      </c>
    </row>
    <row r="758" spans="1:13">
      <c r="A758" s="5">
        <v>3174</v>
      </c>
      <c r="B758" s="5">
        <v>7</v>
      </c>
      <c r="C758" s="5" t="s">
        <v>62</v>
      </c>
      <c r="D758" s="5">
        <v>66</v>
      </c>
      <c r="E758" s="5">
        <v>0</v>
      </c>
      <c r="F758" s="8">
        <f t="shared" si="66"/>
        <v>0</v>
      </c>
      <c r="G758" s="5" t="str">
        <f>IF(COUNTIFS(Q3_SQL_Error_Concentration!$A:$A,A758,Q3_SQL_Error_Concentration!$E:$E,B758,Q3_SQL_Error_Concentration!$F:$F,C758)=0,"",SUMIFS(Q3_SQL_Error_Concentration!$I:$I,Q3_SQL_Error_Concentration!$A:$A,A758,Q3_SQL_Error_Concentration!$E:$E,B758,Q3_SQL_Error_Concentration!$F:$F,C758))</f>
        <v/>
      </c>
      <c r="H758" s="5" t="str">
        <f t="shared" si="67"/>
        <v/>
      </c>
      <c r="I758" s="5">
        <f>IF(D758&gt;=Q3_Validation!$C$2,1,0)</f>
        <v>0</v>
      </c>
      <c r="J758" s="8" t="str">
        <f t="shared" si="68"/>
        <v/>
      </c>
      <c r="K758" s="5" t="str">
        <f t="shared" si="69"/>
        <v>excluded</v>
      </c>
      <c r="L758" s="5">
        <f t="shared" si="70"/>
        <v>0</v>
      </c>
      <c r="M758" s="5">
        <f t="shared" si="71"/>
        <v>0</v>
      </c>
    </row>
    <row r="759" spans="1:13">
      <c r="A759" s="5">
        <v>3174</v>
      </c>
      <c r="B759" s="5">
        <v>8</v>
      </c>
      <c r="C759" s="5" t="s">
        <v>63</v>
      </c>
      <c r="D759" s="5">
        <v>57</v>
      </c>
      <c r="E759" s="5">
        <v>0</v>
      </c>
      <c r="F759" s="8">
        <f t="shared" si="66"/>
        <v>0</v>
      </c>
      <c r="G759" s="5" t="str">
        <f>IF(COUNTIFS(Q3_SQL_Error_Concentration!$A:$A,A759,Q3_SQL_Error_Concentration!$E:$E,B759,Q3_SQL_Error_Concentration!$F:$F,C759)=0,"",SUMIFS(Q3_SQL_Error_Concentration!$I:$I,Q3_SQL_Error_Concentration!$A:$A,A759,Q3_SQL_Error_Concentration!$E:$E,B759,Q3_SQL_Error_Concentration!$F:$F,C759))</f>
        <v/>
      </c>
      <c r="H759" s="5" t="str">
        <f t="shared" si="67"/>
        <v/>
      </c>
      <c r="I759" s="5">
        <f>IF(D759&gt;=Q3_Validation!$C$2,1,0)</f>
        <v>0</v>
      </c>
      <c r="J759" s="8" t="str">
        <f t="shared" si="68"/>
        <v/>
      </c>
      <c r="K759" s="5" t="str">
        <f t="shared" si="69"/>
        <v>excluded</v>
      </c>
      <c r="L759" s="5">
        <f t="shared" si="70"/>
        <v>0</v>
      </c>
      <c r="M759" s="5">
        <f t="shared" si="71"/>
        <v>0</v>
      </c>
    </row>
    <row r="760" spans="1:13">
      <c r="A760" s="5">
        <v>3174</v>
      </c>
      <c r="B760" s="5">
        <v>8</v>
      </c>
      <c r="C760" s="5" t="s">
        <v>64</v>
      </c>
      <c r="D760" s="5">
        <v>3</v>
      </c>
      <c r="E760" s="5">
        <v>0</v>
      </c>
      <c r="F760" s="8">
        <f t="shared" si="66"/>
        <v>0</v>
      </c>
      <c r="G760" s="5" t="str">
        <f>IF(COUNTIFS(Q3_SQL_Error_Concentration!$A:$A,A760,Q3_SQL_Error_Concentration!$E:$E,B760,Q3_SQL_Error_Concentration!$F:$F,C760)=0,"",SUMIFS(Q3_SQL_Error_Concentration!$I:$I,Q3_SQL_Error_Concentration!$A:$A,A760,Q3_SQL_Error_Concentration!$E:$E,B760,Q3_SQL_Error_Concentration!$F:$F,C760))</f>
        <v/>
      </c>
      <c r="H760" s="5" t="str">
        <f t="shared" si="67"/>
        <v/>
      </c>
      <c r="I760" s="5">
        <f>IF(D760&gt;=Q3_Validation!$C$2,1,0)</f>
        <v>0</v>
      </c>
      <c r="J760" s="8" t="str">
        <f t="shared" si="68"/>
        <v/>
      </c>
      <c r="K760" s="5" t="str">
        <f t="shared" si="69"/>
        <v>excluded</v>
      </c>
      <c r="L760" s="5">
        <f t="shared" si="70"/>
        <v>0</v>
      </c>
      <c r="M760" s="5">
        <f t="shared" si="71"/>
        <v>0</v>
      </c>
    </row>
    <row r="761" spans="1:13">
      <c r="A761" s="5">
        <v>3174</v>
      </c>
      <c r="B761" s="5">
        <v>8</v>
      </c>
      <c r="C761" s="5" t="s">
        <v>62</v>
      </c>
      <c r="D761" s="5">
        <v>64</v>
      </c>
      <c r="E761" s="5">
        <v>0</v>
      </c>
      <c r="F761" s="8">
        <f t="shared" si="66"/>
        <v>0</v>
      </c>
      <c r="G761" s="5" t="str">
        <f>IF(COUNTIFS(Q3_SQL_Error_Concentration!$A:$A,A761,Q3_SQL_Error_Concentration!$E:$E,B761,Q3_SQL_Error_Concentration!$F:$F,C761)=0,"",SUMIFS(Q3_SQL_Error_Concentration!$I:$I,Q3_SQL_Error_Concentration!$A:$A,A761,Q3_SQL_Error_Concentration!$E:$E,B761,Q3_SQL_Error_Concentration!$F:$F,C761))</f>
        <v/>
      </c>
      <c r="H761" s="5" t="str">
        <f t="shared" si="67"/>
        <v/>
      </c>
      <c r="I761" s="5">
        <f>IF(D761&gt;=Q3_Validation!$C$2,1,0)</f>
        <v>0</v>
      </c>
      <c r="J761" s="8" t="str">
        <f t="shared" si="68"/>
        <v/>
      </c>
      <c r="K761" s="5" t="str">
        <f t="shared" si="69"/>
        <v>excluded</v>
      </c>
      <c r="L761" s="5">
        <f t="shared" si="70"/>
        <v>0</v>
      </c>
      <c r="M761" s="5">
        <f t="shared" si="71"/>
        <v>0</v>
      </c>
    </row>
    <row r="762" spans="1:13">
      <c r="A762" s="5">
        <v>3174</v>
      </c>
      <c r="B762" s="5">
        <v>9</v>
      </c>
      <c r="C762" s="5" t="s">
        <v>63</v>
      </c>
      <c r="D762" s="5">
        <v>50</v>
      </c>
      <c r="E762" s="5">
        <v>0</v>
      </c>
      <c r="F762" s="8">
        <f t="shared" si="66"/>
        <v>0</v>
      </c>
      <c r="G762" s="5" t="str">
        <f>IF(COUNTIFS(Q3_SQL_Error_Concentration!$A:$A,A762,Q3_SQL_Error_Concentration!$E:$E,B762,Q3_SQL_Error_Concentration!$F:$F,C762)=0,"",SUMIFS(Q3_SQL_Error_Concentration!$I:$I,Q3_SQL_Error_Concentration!$A:$A,A762,Q3_SQL_Error_Concentration!$E:$E,B762,Q3_SQL_Error_Concentration!$F:$F,C762))</f>
        <v/>
      </c>
      <c r="H762" s="5" t="str">
        <f t="shared" si="67"/>
        <v/>
      </c>
      <c r="I762" s="5">
        <f>IF(D762&gt;=Q3_Validation!$C$2,1,0)</f>
        <v>0</v>
      </c>
      <c r="J762" s="8" t="str">
        <f t="shared" si="68"/>
        <v/>
      </c>
      <c r="K762" s="5" t="str">
        <f t="shared" si="69"/>
        <v>excluded</v>
      </c>
      <c r="L762" s="5">
        <f t="shared" si="70"/>
        <v>0</v>
      </c>
      <c r="M762" s="5">
        <f t="shared" si="71"/>
        <v>0</v>
      </c>
    </row>
    <row r="763" spans="1:13">
      <c r="A763" s="5">
        <v>3174</v>
      </c>
      <c r="B763" s="5">
        <v>9</v>
      </c>
      <c r="C763" s="5" t="s">
        <v>64</v>
      </c>
      <c r="D763" s="5">
        <v>3</v>
      </c>
      <c r="E763" s="5">
        <v>0</v>
      </c>
      <c r="F763" s="8">
        <f t="shared" si="66"/>
        <v>0</v>
      </c>
      <c r="G763" s="5" t="str">
        <f>IF(COUNTIFS(Q3_SQL_Error_Concentration!$A:$A,A763,Q3_SQL_Error_Concentration!$E:$E,B763,Q3_SQL_Error_Concentration!$F:$F,C763)=0,"",SUMIFS(Q3_SQL_Error_Concentration!$I:$I,Q3_SQL_Error_Concentration!$A:$A,A763,Q3_SQL_Error_Concentration!$E:$E,B763,Q3_SQL_Error_Concentration!$F:$F,C763))</f>
        <v/>
      </c>
      <c r="H763" s="5" t="str">
        <f t="shared" si="67"/>
        <v/>
      </c>
      <c r="I763" s="5">
        <f>IF(D763&gt;=Q3_Validation!$C$2,1,0)</f>
        <v>0</v>
      </c>
      <c r="J763" s="8" t="str">
        <f t="shared" si="68"/>
        <v/>
      </c>
      <c r="K763" s="5" t="str">
        <f t="shared" si="69"/>
        <v>excluded</v>
      </c>
      <c r="L763" s="5">
        <f t="shared" si="70"/>
        <v>0</v>
      </c>
      <c r="M763" s="5">
        <f t="shared" si="71"/>
        <v>0</v>
      </c>
    </row>
    <row r="764" spans="1:13">
      <c r="A764" s="5">
        <v>3174</v>
      </c>
      <c r="B764" s="5">
        <v>9</v>
      </c>
      <c r="C764" s="5" t="s">
        <v>62</v>
      </c>
      <c r="D764" s="5">
        <v>78</v>
      </c>
      <c r="E764" s="5">
        <v>1</v>
      </c>
      <c r="F764" s="8">
        <f t="shared" si="66"/>
        <v>1.2820512820512822</v>
      </c>
      <c r="G764" s="5" t="str">
        <f>IF(COUNTIFS(Q3_SQL_Error_Concentration!$A:$A,A764,Q3_SQL_Error_Concentration!$E:$E,B764,Q3_SQL_Error_Concentration!$F:$F,C764)=0,"",SUMIFS(Q3_SQL_Error_Concentration!$I:$I,Q3_SQL_Error_Concentration!$A:$A,A764,Q3_SQL_Error_Concentration!$E:$E,B764,Q3_SQL_Error_Concentration!$F:$F,C764))</f>
        <v/>
      </c>
      <c r="H764" s="5" t="str">
        <f t="shared" si="67"/>
        <v/>
      </c>
      <c r="I764" s="5">
        <f>IF(D764&gt;=Q3_Validation!$C$2,1,0)</f>
        <v>0</v>
      </c>
      <c r="J764" s="8" t="str">
        <f t="shared" si="68"/>
        <v/>
      </c>
      <c r="K764" s="5" t="str">
        <f t="shared" si="69"/>
        <v>excluded</v>
      </c>
      <c r="L764" s="5">
        <f t="shared" si="70"/>
        <v>0</v>
      </c>
      <c r="M764" s="5">
        <f t="shared" si="71"/>
        <v>0</v>
      </c>
    </row>
    <row r="765" spans="1:13">
      <c r="A765" s="5">
        <v>3174</v>
      </c>
      <c r="B765" s="5">
        <v>10</v>
      </c>
      <c r="C765" s="5" t="s">
        <v>63</v>
      </c>
      <c r="D765" s="5">
        <v>69</v>
      </c>
      <c r="E765" s="5">
        <v>0</v>
      </c>
      <c r="F765" s="8">
        <f t="shared" si="66"/>
        <v>0</v>
      </c>
      <c r="G765" s="5" t="str">
        <f>IF(COUNTIFS(Q3_SQL_Error_Concentration!$A:$A,A765,Q3_SQL_Error_Concentration!$E:$E,B765,Q3_SQL_Error_Concentration!$F:$F,C765)=0,"",SUMIFS(Q3_SQL_Error_Concentration!$I:$I,Q3_SQL_Error_Concentration!$A:$A,A765,Q3_SQL_Error_Concentration!$E:$E,B765,Q3_SQL_Error_Concentration!$F:$F,C765))</f>
        <v/>
      </c>
      <c r="H765" s="5" t="str">
        <f t="shared" si="67"/>
        <v/>
      </c>
      <c r="I765" s="5">
        <f>IF(D765&gt;=Q3_Validation!$C$2,1,0)</f>
        <v>0</v>
      </c>
      <c r="J765" s="8" t="str">
        <f t="shared" si="68"/>
        <v/>
      </c>
      <c r="K765" s="5" t="str">
        <f t="shared" si="69"/>
        <v>excluded</v>
      </c>
      <c r="L765" s="5">
        <f t="shared" si="70"/>
        <v>0</v>
      </c>
      <c r="M765" s="5">
        <f t="shared" si="71"/>
        <v>0</v>
      </c>
    </row>
    <row r="766" spans="1:13">
      <c r="A766" s="5">
        <v>3174</v>
      </c>
      <c r="B766" s="5">
        <v>10</v>
      </c>
      <c r="C766" s="5" t="s">
        <v>62</v>
      </c>
      <c r="D766" s="5">
        <v>84</v>
      </c>
      <c r="E766" s="5">
        <v>1</v>
      </c>
      <c r="F766" s="8">
        <f t="shared" si="66"/>
        <v>1.1904761904761905</v>
      </c>
      <c r="G766" s="5" t="str">
        <f>IF(COUNTIFS(Q3_SQL_Error_Concentration!$A:$A,A766,Q3_SQL_Error_Concentration!$E:$E,B766,Q3_SQL_Error_Concentration!$F:$F,C766)=0,"",SUMIFS(Q3_SQL_Error_Concentration!$I:$I,Q3_SQL_Error_Concentration!$A:$A,A766,Q3_SQL_Error_Concentration!$E:$E,B766,Q3_SQL_Error_Concentration!$F:$F,C766))</f>
        <v/>
      </c>
      <c r="H766" s="5" t="str">
        <f t="shared" si="67"/>
        <v/>
      </c>
      <c r="I766" s="5">
        <f>IF(D766&gt;=Q3_Validation!$C$2,1,0)</f>
        <v>0</v>
      </c>
      <c r="J766" s="8" t="str">
        <f t="shared" si="68"/>
        <v/>
      </c>
      <c r="K766" s="5" t="str">
        <f t="shared" si="69"/>
        <v>excluded</v>
      </c>
      <c r="L766" s="5">
        <f t="shared" si="70"/>
        <v>0</v>
      </c>
      <c r="M766" s="5">
        <f t="shared" si="71"/>
        <v>0</v>
      </c>
    </row>
    <row r="767" spans="1:13">
      <c r="A767" s="5">
        <v>3174</v>
      </c>
      <c r="B767" s="5">
        <v>11</v>
      </c>
      <c r="C767" s="5" t="s">
        <v>63</v>
      </c>
      <c r="D767" s="5">
        <v>57</v>
      </c>
      <c r="E767" s="5">
        <v>1</v>
      </c>
      <c r="F767" s="8">
        <f t="shared" si="66"/>
        <v>1.7543859649122806</v>
      </c>
      <c r="G767" s="5" t="str">
        <f>IF(COUNTIFS(Q3_SQL_Error_Concentration!$A:$A,A767,Q3_SQL_Error_Concentration!$E:$E,B767,Q3_SQL_Error_Concentration!$F:$F,C767)=0,"",SUMIFS(Q3_SQL_Error_Concentration!$I:$I,Q3_SQL_Error_Concentration!$A:$A,A767,Q3_SQL_Error_Concentration!$E:$E,B767,Q3_SQL_Error_Concentration!$F:$F,C767))</f>
        <v/>
      </c>
      <c r="H767" s="5" t="str">
        <f t="shared" si="67"/>
        <v/>
      </c>
      <c r="I767" s="5">
        <f>IF(D767&gt;=Q3_Validation!$C$2,1,0)</f>
        <v>0</v>
      </c>
      <c r="J767" s="8" t="str">
        <f t="shared" si="68"/>
        <v/>
      </c>
      <c r="K767" s="5" t="str">
        <f t="shared" si="69"/>
        <v>excluded</v>
      </c>
      <c r="L767" s="5">
        <f t="shared" si="70"/>
        <v>0</v>
      </c>
      <c r="M767" s="5">
        <f t="shared" si="71"/>
        <v>0</v>
      </c>
    </row>
    <row r="768" spans="1:13">
      <c r="A768" s="5">
        <v>3174</v>
      </c>
      <c r="B768" s="5">
        <v>11</v>
      </c>
      <c r="C768" s="5" t="s">
        <v>64</v>
      </c>
      <c r="D768" s="5">
        <v>2</v>
      </c>
      <c r="E768" s="5">
        <v>1</v>
      </c>
      <c r="F768" s="8">
        <f t="shared" si="66"/>
        <v>50</v>
      </c>
      <c r="G768" s="5" t="str">
        <f>IF(COUNTIFS(Q3_SQL_Error_Concentration!$A:$A,A768,Q3_SQL_Error_Concentration!$E:$E,B768,Q3_SQL_Error_Concentration!$F:$F,C768)=0,"",SUMIFS(Q3_SQL_Error_Concentration!$I:$I,Q3_SQL_Error_Concentration!$A:$A,A768,Q3_SQL_Error_Concentration!$E:$E,B768,Q3_SQL_Error_Concentration!$F:$F,C768))</f>
        <v/>
      </c>
      <c r="H768" s="5" t="str">
        <f t="shared" si="67"/>
        <v/>
      </c>
      <c r="I768" s="5">
        <f>IF(D768&gt;=Q3_Validation!$C$2,1,0)</f>
        <v>0</v>
      </c>
      <c r="J768" s="8" t="str">
        <f t="shared" si="68"/>
        <v/>
      </c>
      <c r="K768" s="5" t="str">
        <f t="shared" si="69"/>
        <v>excluded</v>
      </c>
      <c r="L768" s="5">
        <f t="shared" si="70"/>
        <v>0</v>
      </c>
      <c r="M768" s="5">
        <f t="shared" si="71"/>
        <v>0</v>
      </c>
    </row>
    <row r="769" spans="1:13">
      <c r="A769" s="5">
        <v>3174</v>
      </c>
      <c r="B769" s="5">
        <v>11</v>
      </c>
      <c r="C769" s="5" t="s">
        <v>62</v>
      </c>
      <c r="D769" s="5">
        <v>103</v>
      </c>
      <c r="E769" s="5">
        <v>0</v>
      </c>
      <c r="F769" s="8">
        <f t="shared" si="66"/>
        <v>0</v>
      </c>
      <c r="G769" s="5" t="str">
        <f>IF(COUNTIFS(Q3_SQL_Error_Concentration!$A:$A,A769,Q3_SQL_Error_Concentration!$E:$E,B769,Q3_SQL_Error_Concentration!$F:$F,C769)=0,"",SUMIFS(Q3_SQL_Error_Concentration!$I:$I,Q3_SQL_Error_Concentration!$A:$A,A769,Q3_SQL_Error_Concentration!$E:$E,B769,Q3_SQL_Error_Concentration!$F:$F,C769))</f>
        <v/>
      </c>
      <c r="H769" s="5" t="str">
        <f t="shared" si="67"/>
        <v/>
      </c>
      <c r="I769" s="5">
        <f>IF(D769&gt;=Q3_Validation!$C$2,1,0)</f>
        <v>0</v>
      </c>
      <c r="J769" s="8" t="str">
        <f t="shared" si="68"/>
        <v/>
      </c>
      <c r="K769" s="5" t="str">
        <f t="shared" si="69"/>
        <v>excluded</v>
      </c>
      <c r="L769" s="5">
        <f t="shared" si="70"/>
        <v>0</v>
      </c>
      <c r="M769" s="5">
        <f t="shared" si="71"/>
        <v>0</v>
      </c>
    </row>
    <row r="770" spans="1:13">
      <c r="A770" s="5">
        <v>3174</v>
      </c>
      <c r="B770" s="5">
        <v>12</v>
      </c>
      <c r="C770" s="5" t="s">
        <v>63</v>
      </c>
      <c r="D770" s="5">
        <v>74</v>
      </c>
      <c r="E770" s="5">
        <v>1</v>
      </c>
      <c r="F770" s="8">
        <f t="shared" ref="F770:F833" si="72">100*E770/D770</f>
        <v>1.3513513513513513</v>
      </c>
      <c r="G770" s="5" t="str">
        <f>IF(COUNTIFS(Q3_SQL_Error_Concentration!$A:$A,A770,Q3_SQL_Error_Concentration!$E:$E,B770,Q3_SQL_Error_Concentration!$F:$F,C770)=0,"",SUMIFS(Q3_SQL_Error_Concentration!$I:$I,Q3_SQL_Error_Concentration!$A:$A,A770,Q3_SQL_Error_Concentration!$E:$E,B770,Q3_SQL_Error_Concentration!$F:$F,C770))</f>
        <v/>
      </c>
      <c r="H770" s="5" t="str">
        <f t="shared" ref="H770:H833" si="73">IF(G770="","",IF(ABS(F770-G770)&lt;=0.0002,"PASS","FAIL"))</f>
        <v/>
      </c>
      <c r="I770" s="5">
        <f>IF(D770&gt;=Q3_Validation!$C$2,1,0)</f>
        <v>0</v>
      </c>
      <c r="J770" s="8" t="str">
        <f t="shared" ref="J770:J833" si="74">IF(I770=1,F770,"")</f>
        <v/>
      </c>
      <c r="K770" s="5" t="str">
        <f t="shared" ref="K770:K833" si="75">IF(D770&lt;601,"excluded",IF(J770&gt;3.628192,"outlier",IF(J770&gt;=2.11093,"high-error","normal")))</f>
        <v>excluded</v>
      </c>
      <c r="L770" s="5">
        <f t="shared" ref="L770:L833" si="76">COUNTIFS(A:A,A770,K:K,"high-error")+COUNTIFS(A:A,A770,K:K,"outlier")</f>
        <v>0</v>
      </c>
      <c r="M770" s="5">
        <f t="shared" ref="M770:M833" si="77">IF(AND(L770&gt;=2,OR(K770="high-error",K770="outlier")),1,0)</f>
        <v>0</v>
      </c>
    </row>
    <row r="771" spans="1:13">
      <c r="A771" s="5">
        <v>3174</v>
      </c>
      <c r="B771" s="5">
        <v>12</v>
      </c>
      <c r="C771" s="5" t="s">
        <v>64</v>
      </c>
      <c r="D771" s="5">
        <v>3</v>
      </c>
      <c r="E771" s="5">
        <v>0</v>
      </c>
      <c r="F771" s="8">
        <f t="shared" si="72"/>
        <v>0</v>
      </c>
      <c r="G771" s="5" t="str">
        <f>IF(COUNTIFS(Q3_SQL_Error_Concentration!$A:$A,A771,Q3_SQL_Error_Concentration!$E:$E,B771,Q3_SQL_Error_Concentration!$F:$F,C771)=0,"",SUMIFS(Q3_SQL_Error_Concentration!$I:$I,Q3_SQL_Error_Concentration!$A:$A,A771,Q3_SQL_Error_Concentration!$E:$E,B771,Q3_SQL_Error_Concentration!$F:$F,C771))</f>
        <v/>
      </c>
      <c r="H771" s="5" t="str">
        <f t="shared" si="73"/>
        <v/>
      </c>
      <c r="I771" s="5">
        <f>IF(D771&gt;=Q3_Validation!$C$2,1,0)</f>
        <v>0</v>
      </c>
      <c r="J771" s="8" t="str">
        <f t="shared" si="74"/>
        <v/>
      </c>
      <c r="K771" s="5" t="str">
        <f t="shared" si="75"/>
        <v>excluded</v>
      </c>
      <c r="L771" s="5">
        <f t="shared" si="76"/>
        <v>0</v>
      </c>
      <c r="M771" s="5">
        <f t="shared" si="77"/>
        <v>0</v>
      </c>
    </row>
    <row r="772" spans="1:13">
      <c r="A772" s="5">
        <v>3174</v>
      </c>
      <c r="B772" s="5">
        <v>12</v>
      </c>
      <c r="C772" s="5" t="s">
        <v>62</v>
      </c>
      <c r="D772" s="5">
        <v>78</v>
      </c>
      <c r="E772" s="5">
        <v>0</v>
      </c>
      <c r="F772" s="8">
        <f t="shared" si="72"/>
        <v>0</v>
      </c>
      <c r="G772" s="5" t="str">
        <f>IF(COUNTIFS(Q3_SQL_Error_Concentration!$A:$A,A772,Q3_SQL_Error_Concentration!$E:$E,B772,Q3_SQL_Error_Concentration!$F:$F,C772)=0,"",SUMIFS(Q3_SQL_Error_Concentration!$I:$I,Q3_SQL_Error_Concentration!$A:$A,A772,Q3_SQL_Error_Concentration!$E:$E,B772,Q3_SQL_Error_Concentration!$F:$F,C772))</f>
        <v/>
      </c>
      <c r="H772" s="5" t="str">
        <f t="shared" si="73"/>
        <v/>
      </c>
      <c r="I772" s="5">
        <f>IF(D772&gt;=Q3_Validation!$C$2,1,0)</f>
        <v>0</v>
      </c>
      <c r="J772" s="8" t="str">
        <f t="shared" si="74"/>
        <v/>
      </c>
      <c r="K772" s="5" t="str">
        <f t="shared" si="75"/>
        <v>excluded</v>
      </c>
      <c r="L772" s="5">
        <f t="shared" si="76"/>
        <v>0</v>
      </c>
      <c r="M772" s="5">
        <f t="shared" si="77"/>
        <v>0</v>
      </c>
    </row>
    <row r="773" spans="1:13">
      <c r="A773" s="5">
        <v>3174</v>
      </c>
      <c r="B773" s="5">
        <v>13</v>
      </c>
      <c r="C773" s="5" t="s">
        <v>63</v>
      </c>
      <c r="D773" s="5">
        <v>68</v>
      </c>
      <c r="E773" s="5">
        <v>0</v>
      </c>
      <c r="F773" s="8">
        <f t="shared" si="72"/>
        <v>0</v>
      </c>
      <c r="G773" s="5" t="str">
        <f>IF(COUNTIFS(Q3_SQL_Error_Concentration!$A:$A,A773,Q3_SQL_Error_Concentration!$E:$E,B773,Q3_SQL_Error_Concentration!$F:$F,C773)=0,"",SUMIFS(Q3_SQL_Error_Concentration!$I:$I,Q3_SQL_Error_Concentration!$A:$A,A773,Q3_SQL_Error_Concentration!$E:$E,B773,Q3_SQL_Error_Concentration!$F:$F,C773))</f>
        <v/>
      </c>
      <c r="H773" s="5" t="str">
        <f t="shared" si="73"/>
        <v/>
      </c>
      <c r="I773" s="5">
        <f>IF(D773&gt;=Q3_Validation!$C$2,1,0)</f>
        <v>0</v>
      </c>
      <c r="J773" s="8" t="str">
        <f t="shared" si="74"/>
        <v/>
      </c>
      <c r="K773" s="5" t="str">
        <f t="shared" si="75"/>
        <v>excluded</v>
      </c>
      <c r="L773" s="5">
        <f t="shared" si="76"/>
        <v>0</v>
      </c>
      <c r="M773" s="5">
        <f t="shared" si="77"/>
        <v>0</v>
      </c>
    </row>
    <row r="774" spans="1:13">
      <c r="A774" s="5">
        <v>3174</v>
      </c>
      <c r="B774" s="5">
        <v>13</v>
      </c>
      <c r="C774" s="5" t="s">
        <v>64</v>
      </c>
      <c r="D774" s="5">
        <v>1</v>
      </c>
      <c r="E774" s="5">
        <v>0</v>
      </c>
      <c r="F774" s="8">
        <f t="shared" si="72"/>
        <v>0</v>
      </c>
      <c r="G774" s="5" t="str">
        <f>IF(COUNTIFS(Q3_SQL_Error_Concentration!$A:$A,A774,Q3_SQL_Error_Concentration!$E:$E,B774,Q3_SQL_Error_Concentration!$F:$F,C774)=0,"",SUMIFS(Q3_SQL_Error_Concentration!$I:$I,Q3_SQL_Error_Concentration!$A:$A,A774,Q3_SQL_Error_Concentration!$E:$E,B774,Q3_SQL_Error_Concentration!$F:$F,C774))</f>
        <v/>
      </c>
      <c r="H774" s="5" t="str">
        <f t="shared" si="73"/>
        <v/>
      </c>
      <c r="I774" s="5">
        <f>IF(D774&gt;=Q3_Validation!$C$2,1,0)</f>
        <v>0</v>
      </c>
      <c r="J774" s="8" t="str">
        <f t="shared" si="74"/>
        <v/>
      </c>
      <c r="K774" s="5" t="str">
        <f t="shared" si="75"/>
        <v>excluded</v>
      </c>
      <c r="L774" s="5">
        <f t="shared" si="76"/>
        <v>0</v>
      </c>
      <c r="M774" s="5">
        <f t="shared" si="77"/>
        <v>0</v>
      </c>
    </row>
    <row r="775" spans="1:13">
      <c r="A775" s="5">
        <v>3174</v>
      </c>
      <c r="B775" s="5">
        <v>13</v>
      </c>
      <c r="C775" s="5" t="s">
        <v>62</v>
      </c>
      <c r="D775" s="5">
        <v>106</v>
      </c>
      <c r="E775" s="5">
        <v>1</v>
      </c>
      <c r="F775" s="8">
        <f t="shared" si="72"/>
        <v>0.94339622641509435</v>
      </c>
      <c r="G775" s="5" t="str">
        <f>IF(COUNTIFS(Q3_SQL_Error_Concentration!$A:$A,A775,Q3_SQL_Error_Concentration!$E:$E,B775,Q3_SQL_Error_Concentration!$F:$F,C775)=0,"",SUMIFS(Q3_SQL_Error_Concentration!$I:$I,Q3_SQL_Error_Concentration!$A:$A,A775,Q3_SQL_Error_Concentration!$E:$E,B775,Q3_SQL_Error_Concentration!$F:$F,C775))</f>
        <v/>
      </c>
      <c r="H775" s="5" t="str">
        <f t="shared" si="73"/>
        <v/>
      </c>
      <c r="I775" s="5">
        <f>IF(D775&gt;=Q3_Validation!$C$2,1,0)</f>
        <v>0</v>
      </c>
      <c r="J775" s="8" t="str">
        <f t="shared" si="74"/>
        <v/>
      </c>
      <c r="K775" s="5" t="str">
        <f t="shared" si="75"/>
        <v>excluded</v>
      </c>
      <c r="L775" s="5">
        <f t="shared" si="76"/>
        <v>0</v>
      </c>
      <c r="M775" s="5">
        <f t="shared" si="77"/>
        <v>0</v>
      </c>
    </row>
    <row r="776" spans="1:13">
      <c r="A776" s="5">
        <v>3174</v>
      </c>
      <c r="B776" s="5">
        <v>14</v>
      </c>
      <c r="C776" s="5" t="s">
        <v>63</v>
      </c>
      <c r="D776" s="5">
        <v>63</v>
      </c>
      <c r="E776" s="5">
        <v>0</v>
      </c>
      <c r="F776" s="8">
        <f t="shared" si="72"/>
        <v>0</v>
      </c>
      <c r="G776" s="5" t="str">
        <f>IF(COUNTIFS(Q3_SQL_Error_Concentration!$A:$A,A776,Q3_SQL_Error_Concentration!$E:$E,B776,Q3_SQL_Error_Concentration!$F:$F,C776)=0,"",SUMIFS(Q3_SQL_Error_Concentration!$I:$I,Q3_SQL_Error_Concentration!$A:$A,A776,Q3_SQL_Error_Concentration!$E:$E,B776,Q3_SQL_Error_Concentration!$F:$F,C776))</f>
        <v/>
      </c>
      <c r="H776" s="5" t="str">
        <f t="shared" si="73"/>
        <v/>
      </c>
      <c r="I776" s="5">
        <f>IF(D776&gt;=Q3_Validation!$C$2,1,0)</f>
        <v>0</v>
      </c>
      <c r="J776" s="8" t="str">
        <f t="shared" si="74"/>
        <v/>
      </c>
      <c r="K776" s="5" t="str">
        <f t="shared" si="75"/>
        <v>excluded</v>
      </c>
      <c r="L776" s="5">
        <f t="shared" si="76"/>
        <v>0</v>
      </c>
      <c r="M776" s="5">
        <f t="shared" si="77"/>
        <v>0</v>
      </c>
    </row>
    <row r="777" spans="1:13">
      <c r="A777" s="5">
        <v>3174</v>
      </c>
      <c r="B777" s="5">
        <v>14</v>
      </c>
      <c r="C777" s="5" t="s">
        <v>64</v>
      </c>
      <c r="D777" s="5">
        <v>4</v>
      </c>
      <c r="E777" s="5">
        <v>0</v>
      </c>
      <c r="F777" s="8">
        <f t="shared" si="72"/>
        <v>0</v>
      </c>
      <c r="G777" s="5" t="str">
        <f>IF(COUNTIFS(Q3_SQL_Error_Concentration!$A:$A,A777,Q3_SQL_Error_Concentration!$E:$E,B777,Q3_SQL_Error_Concentration!$F:$F,C777)=0,"",SUMIFS(Q3_SQL_Error_Concentration!$I:$I,Q3_SQL_Error_Concentration!$A:$A,A777,Q3_SQL_Error_Concentration!$E:$E,B777,Q3_SQL_Error_Concentration!$F:$F,C777))</f>
        <v/>
      </c>
      <c r="H777" s="5" t="str">
        <f t="shared" si="73"/>
        <v/>
      </c>
      <c r="I777" s="5">
        <f>IF(D777&gt;=Q3_Validation!$C$2,1,0)</f>
        <v>0</v>
      </c>
      <c r="J777" s="8" t="str">
        <f t="shared" si="74"/>
        <v/>
      </c>
      <c r="K777" s="5" t="str">
        <f t="shared" si="75"/>
        <v>excluded</v>
      </c>
      <c r="L777" s="5">
        <f t="shared" si="76"/>
        <v>0</v>
      </c>
      <c r="M777" s="5">
        <f t="shared" si="77"/>
        <v>0</v>
      </c>
    </row>
    <row r="778" spans="1:13">
      <c r="A778" s="5">
        <v>3174</v>
      </c>
      <c r="B778" s="5">
        <v>14</v>
      </c>
      <c r="C778" s="5" t="s">
        <v>62</v>
      </c>
      <c r="D778" s="5">
        <v>101</v>
      </c>
      <c r="E778" s="5">
        <v>0</v>
      </c>
      <c r="F778" s="8">
        <f t="shared" si="72"/>
        <v>0</v>
      </c>
      <c r="G778" s="5" t="str">
        <f>IF(COUNTIFS(Q3_SQL_Error_Concentration!$A:$A,A778,Q3_SQL_Error_Concentration!$E:$E,B778,Q3_SQL_Error_Concentration!$F:$F,C778)=0,"",SUMIFS(Q3_SQL_Error_Concentration!$I:$I,Q3_SQL_Error_Concentration!$A:$A,A778,Q3_SQL_Error_Concentration!$E:$E,B778,Q3_SQL_Error_Concentration!$F:$F,C778))</f>
        <v/>
      </c>
      <c r="H778" s="5" t="str">
        <f t="shared" si="73"/>
        <v/>
      </c>
      <c r="I778" s="5">
        <f>IF(D778&gt;=Q3_Validation!$C$2,1,0)</f>
        <v>0</v>
      </c>
      <c r="J778" s="8" t="str">
        <f t="shared" si="74"/>
        <v/>
      </c>
      <c r="K778" s="5" t="str">
        <f t="shared" si="75"/>
        <v>excluded</v>
      </c>
      <c r="L778" s="5">
        <f t="shared" si="76"/>
        <v>0</v>
      </c>
      <c r="M778" s="5">
        <f t="shared" si="77"/>
        <v>0</v>
      </c>
    </row>
    <row r="779" spans="1:13">
      <c r="A779" s="5">
        <v>3174</v>
      </c>
      <c r="B779" s="5">
        <v>15</v>
      </c>
      <c r="C779" s="5" t="s">
        <v>63</v>
      </c>
      <c r="D779" s="5">
        <v>85</v>
      </c>
      <c r="E779" s="5">
        <v>0</v>
      </c>
      <c r="F779" s="8">
        <f t="shared" si="72"/>
        <v>0</v>
      </c>
      <c r="G779" s="5" t="str">
        <f>IF(COUNTIFS(Q3_SQL_Error_Concentration!$A:$A,A779,Q3_SQL_Error_Concentration!$E:$E,B779,Q3_SQL_Error_Concentration!$F:$F,C779)=0,"",SUMIFS(Q3_SQL_Error_Concentration!$I:$I,Q3_SQL_Error_Concentration!$A:$A,A779,Q3_SQL_Error_Concentration!$E:$E,B779,Q3_SQL_Error_Concentration!$F:$F,C779))</f>
        <v/>
      </c>
      <c r="H779" s="5" t="str">
        <f t="shared" si="73"/>
        <v/>
      </c>
      <c r="I779" s="5">
        <f>IF(D779&gt;=Q3_Validation!$C$2,1,0)</f>
        <v>0</v>
      </c>
      <c r="J779" s="8" t="str">
        <f t="shared" si="74"/>
        <v/>
      </c>
      <c r="K779" s="5" t="str">
        <f t="shared" si="75"/>
        <v>excluded</v>
      </c>
      <c r="L779" s="5">
        <f t="shared" si="76"/>
        <v>0</v>
      </c>
      <c r="M779" s="5">
        <f t="shared" si="77"/>
        <v>0</v>
      </c>
    </row>
    <row r="780" spans="1:13">
      <c r="A780" s="5">
        <v>3174</v>
      </c>
      <c r="B780" s="5">
        <v>15</v>
      </c>
      <c r="C780" s="5" t="s">
        <v>62</v>
      </c>
      <c r="D780" s="5">
        <v>90</v>
      </c>
      <c r="E780" s="5">
        <v>0</v>
      </c>
      <c r="F780" s="8">
        <f t="shared" si="72"/>
        <v>0</v>
      </c>
      <c r="G780" s="5" t="str">
        <f>IF(COUNTIFS(Q3_SQL_Error_Concentration!$A:$A,A780,Q3_SQL_Error_Concentration!$E:$E,B780,Q3_SQL_Error_Concentration!$F:$F,C780)=0,"",SUMIFS(Q3_SQL_Error_Concentration!$I:$I,Q3_SQL_Error_Concentration!$A:$A,A780,Q3_SQL_Error_Concentration!$E:$E,B780,Q3_SQL_Error_Concentration!$F:$F,C780))</f>
        <v/>
      </c>
      <c r="H780" s="5" t="str">
        <f t="shared" si="73"/>
        <v/>
      </c>
      <c r="I780" s="5">
        <f>IF(D780&gt;=Q3_Validation!$C$2,1,0)</f>
        <v>0</v>
      </c>
      <c r="J780" s="8" t="str">
        <f t="shared" si="74"/>
        <v/>
      </c>
      <c r="K780" s="5" t="str">
        <f t="shared" si="75"/>
        <v>excluded</v>
      </c>
      <c r="L780" s="5">
        <f t="shared" si="76"/>
        <v>0</v>
      </c>
      <c r="M780" s="5">
        <f t="shared" si="77"/>
        <v>0</v>
      </c>
    </row>
    <row r="781" spans="1:13">
      <c r="A781" s="5">
        <v>3174</v>
      </c>
      <c r="B781" s="5">
        <v>16</v>
      </c>
      <c r="C781" s="5" t="s">
        <v>63</v>
      </c>
      <c r="D781" s="5">
        <v>74</v>
      </c>
      <c r="E781" s="5">
        <v>1</v>
      </c>
      <c r="F781" s="8">
        <f t="shared" si="72"/>
        <v>1.3513513513513513</v>
      </c>
      <c r="G781" s="5" t="str">
        <f>IF(COUNTIFS(Q3_SQL_Error_Concentration!$A:$A,A781,Q3_SQL_Error_Concentration!$E:$E,B781,Q3_SQL_Error_Concentration!$F:$F,C781)=0,"",SUMIFS(Q3_SQL_Error_Concentration!$I:$I,Q3_SQL_Error_Concentration!$A:$A,A781,Q3_SQL_Error_Concentration!$E:$E,B781,Q3_SQL_Error_Concentration!$F:$F,C781))</f>
        <v/>
      </c>
      <c r="H781" s="5" t="str">
        <f t="shared" si="73"/>
        <v/>
      </c>
      <c r="I781" s="5">
        <f>IF(D781&gt;=Q3_Validation!$C$2,1,0)</f>
        <v>0</v>
      </c>
      <c r="J781" s="8" t="str">
        <f t="shared" si="74"/>
        <v/>
      </c>
      <c r="K781" s="5" t="str">
        <f t="shared" si="75"/>
        <v>excluded</v>
      </c>
      <c r="L781" s="5">
        <f t="shared" si="76"/>
        <v>0</v>
      </c>
      <c r="M781" s="5">
        <f t="shared" si="77"/>
        <v>0</v>
      </c>
    </row>
    <row r="782" spans="1:13">
      <c r="A782" s="5">
        <v>3174</v>
      </c>
      <c r="B782" s="5">
        <v>16</v>
      </c>
      <c r="C782" s="5" t="s">
        <v>62</v>
      </c>
      <c r="D782" s="5">
        <v>106</v>
      </c>
      <c r="E782" s="5">
        <v>0</v>
      </c>
      <c r="F782" s="8">
        <f t="shared" si="72"/>
        <v>0</v>
      </c>
      <c r="G782" s="5" t="str">
        <f>IF(COUNTIFS(Q3_SQL_Error_Concentration!$A:$A,A782,Q3_SQL_Error_Concentration!$E:$E,B782,Q3_SQL_Error_Concentration!$F:$F,C782)=0,"",SUMIFS(Q3_SQL_Error_Concentration!$I:$I,Q3_SQL_Error_Concentration!$A:$A,A782,Q3_SQL_Error_Concentration!$E:$E,B782,Q3_SQL_Error_Concentration!$F:$F,C782))</f>
        <v/>
      </c>
      <c r="H782" s="5" t="str">
        <f t="shared" si="73"/>
        <v/>
      </c>
      <c r="I782" s="5">
        <f>IF(D782&gt;=Q3_Validation!$C$2,1,0)</f>
        <v>0</v>
      </c>
      <c r="J782" s="8" t="str">
        <f t="shared" si="74"/>
        <v/>
      </c>
      <c r="K782" s="5" t="str">
        <f t="shared" si="75"/>
        <v>excluded</v>
      </c>
      <c r="L782" s="5">
        <f t="shared" si="76"/>
        <v>0</v>
      </c>
      <c r="M782" s="5">
        <f t="shared" si="77"/>
        <v>0</v>
      </c>
    </row>
    <row r="783" spans="1:13">
      <c r="A783" s="5">
        <v>3174</v>
      </c>
      <c r="B783" s="5">
        <v>17</v>
      </c>
      <c r="C783" s="5" t="s">
        <v>63</v>
      </c>
      <c r="D783" s="5">
        <v>49</v>
      </c>
      <c r="E783" s="5">
        <v>0</v>
      </c>
      <c r="F783" s="8">
        <f t="shared" si="72"/>
        <v>0</v>
      </c>
      <c r="G783" s="5" t="str">
        <f>IF(COUNTIFS(Q3_SQL_Error_Concentration!$A:$A,A783,Q3_SQL_Error_Concentration!$E:$E,B783,Q3_SQL_Error_Concentration!$F:$F,C783)=0,"",SUMIFS(Q3_SQL_Error_Concentration!$I:$I,Q3_SQL_Error_Concentration!$A:$A,A783,Q3_SQL_Error_Concentration!$E:$E,B783,Q3_SQL_Error_Concentration!$F:$F,C783))</f>
        <v/>
      </c>
      <c r="H783" s="5" t="str">
        <f t="shared" si="73"/>
        <v/>
      </c>
      <c r="I783" s="5">
        <f>IF(D783&gt;=Q3_Validation!$C$2,1,0)</f>
        <v>0</v>
      </c>
      <c r="J783" s="8" t="str">
        <f t="shared" si="74"/>
        <v/>
      </c>
      <c r="K783" s="5" t="str">
        <f t="shared" si="75"/>
        <v>excluded</v>
      </c>
      <c r="L783" s="5">
        <f t="shared" si="76"/>
        <v>0</v>
      </c>
      <c r="M783" s="5">
        <f t="shared" si="77"/>
        <v>0</v>
      </c>
    </row>
    <row r="784" spans="1:13">
      <c r="A784" s="5">
        <v>3174</v>
      </c>
      <c r="B784" s="5">
        <v>17</v>
      </c>
      <c r="C784" s="5" t="s">
        <v>62</v>
      </c>
      <c r="D784" s="5">
        <v>88</v>
      </c>
      <c r="E784" s="5">
        <v>0</v>
      </c>
      <c r="F784" s="8">
        <f t="shared" si="72"/>
        <v>0</v>
      </c>
      <c r="G784" s="5" t="str">
        <f>IF(COUNTIFS(Q3_SQL_Error_Concentration!$A:$A,A784,Q3_SQL_Error_Concentration!$E:$E,B784,Q3_SQL_Error_Concentration!$F:$F,C784)=0,"",SUMIFS(Q3_SQL_Error_Concentration!$I:$I,Q3_SQL_Error_Concentration!$A:$A,A784,Q3_SQL_Error_Concentration!$E:$E,B784,Q3_SQL_Error_Concentration!$F:$F,C784))</f>
        <v/>
      </c>
      <c r="H784" s="5" t="str">
        <f t="shared" si="73"/>
        <v/>
      </c>
      <c r="I784" s="5">
        <f>IF(D784&gt;=Q3_Validation!$C$2,1,0)</f>
        <v>0</v>
      </c>
      <c r="J784" s="8" t="str">
        <f t="shared" si="74"/>
        <v/>
      </c>
      <c r="K784" s="5" t="str">
        <f t="shared" si="75"/>
        <v>excluded</v>
      </c>
      <c r="L784" s="5">
        <f t="shared" si="76"/>
        <v>0</v>
      </c>
      <c r="M784" s="5">
        <f t="shared" si="77"/>
        <v>0</v>
      </c>
    </row>
    <row r="785" spans="1:13">
      <c r="A785" s="5">
        <v>3174</v>
      </c>
      <c r="B785" s="5">
        <v>18</v>
      </c>
      <c r="C785" s="5" t="s">
        <v>63</v>
      </c>
      <c r="D785" s="5">
        <v>58</v>
      </c>
      <c r="E785" s="5">
        <v>0</v>
      </c>
      <c r="F785" s="8">
        <f t="shared" si="72"/>
        <v>0</v>
      </c>
      <c r="G785" s="5" t="str">
        <f>IF(COUNTIFS(Q3_SQL_Error_Concentration!$A:$A,A785,Q3_SQL_Error_Concentration!$E:$E,B785,Q3_SQL_Error_Concentration!$F:$F,C785)=0,"",SUMIFS(Q3_SQL_Error_Concentration!$I:$I,Q3_SQL_Error_Concentration!$A:$A,A785,Q3_SQL_Error_Concentration!$E:$E,B785,Q3_SQL_Error_Concentration!$F:$F,C785))</f>
        <v/>
      </c>
      <c r="H785" s="5" t="str">
        <f t="shared" si="73"/>
        <v/>
      </c>
      <c r="I785" s="5">
        <f>IF(D785&gt;=Q3_Validation!$C$2,1,0)</f>
        <v>0</v>
      </c>
      <c r="J785" s="8" t="str">
        <f t="shared" si="74"/>
        <v/>
      </c>
      <c r="K785" s="5" t="str">
        <f t="shared" si="75"/>
        <v>excluded</v>
      </c>
      <c r="L785" s="5">
        <f t="shared" si="76"/>
        <v>0</v>
      </c>
      <c r="M785" s="5">
        <f t="shared" si="77"/>
        <v>0</v>
      </c>
    </row>
    <row r="786" spans="1:13">
      <c r="A786" s="5">
        <v>3174</v>
      </c>
      <c r="B786" s="5">
        <v>18</v>
      </c>
      <c r="C786" s="5" t="s">
        <v>62</v>
      </c>
      <c r="D786" s="5">
        <v>83</v>
      </c>
      <c r="E786" s="5">
        <v>0</v>
      </c>
      <c r="F786" s="8">
        <f t="shared" si="72"/>
        <v>0</v>
      </c>
      <c r="G786" s="5" t="str">
        <f>IF(COUNTIFS(Q3_SQL_Error_Concentration!$A:$A,A786,Q3_SQL_Error_Concentration!$E:$E,B786,Q3_SQL_Error_Concentration!$F:$F,C786)=0,"",SUMIFS(Q3_SQL_Error_Concentration!$I:$I,Q3_SQL_Error_Concentration!$A:$A,A786,Q3_SQL_Error_Concentration!$E:$E,B786,Q3_SQL_Error_Concentration!$F:$F,C786))</f>
        <v/>
      </c>
      <c r="H786" s="5" t="str">
        <f t="shared" si="73"/>
        <v/>
      </c>
      <c r="I786" s="5">
        <f>IF(D786&gt;=Q3_Validation!$C$2,1,0)</f>
        <v>0</v>
      </c>
      <c r="J786" s="8" t="str">
        <f t="shared" si="74"/>
        <v/>
      </c>
      <c r="K786" s="5" t="str">
        <f t="shared" si="75"/>
        <v>excluded</v>
      </c>
      <c r="L786" s="5">
        <f t="shared" si="76"/>
        <v>0</v>
      </c>
      <c r="M786" s="5">
        <f t="shared" si="77"/>
        <v>0</v>
      </c>
    </row>
    <row r="787" spans="1:13">
      <c r="A787" s="5">
        <v>3174</v>
      </c>
      <c r="B787" s="5">
        <v>19</v>
      </c>
      <c r="C787" s="5" t="s">
        <v>63</v>
      </c>
      <c r="D787" s="5">
        <v>62</v>
      </c>
      <c r="E787" s="5">
        <v>0</v>
      </c>
      <c r="F787" s="8">
        <f t="shared" si="72"/>
        <v>0</v>
      </c>
      <c r="G787" s="5" t="str">
        <f>IF(COUNTIFS(Q3_SQL_Error_Concentration!$A:$A,A787,Q3_SQL_Error_Concentration!$E:$E,B787,Q3_SQL_Error_Concentration!$F:$F,C787)=0,"",SUMIFS(Q3_SQL_Error_Concentration!$I:$I,Q3_SQL_Error_Concentration!$A:$A,A787,Q3_SQL_Error_Concentration!$E:$E,B787,Q3_SQL_Error_Concentration!$F:$F,C787))</f>
        <v/>
      </c>
      <c r="H787" s="5" t="str">
        <f t="shared" si="73"/>
        <v/>
      </c>
      <c r="I787" s="5">
        <f>IF(D787&gt;=Q3_Validation!$C$2,1,0)</f>
        <v>0</v>
      </c>
      <c r="J787" s="8" t="str">
        <f t="shared" si="74"/>
        <v/>
      </c>
      <c r="K787" s="5" t="str">
        <f t="shared" si="75"/>
        <v>excluded</v>
      </c>
      <c r="L787" s="5">
        <f t="shared" si="76"/>
        <v>0</v>
      </c>
      <c r="M787" s="5">
        <f t="shared" si="77"/>
        <v>0</v>
      </c>
    </row>
    <row r="788" spans="1:13">
      <c r="A788" s="5">
        <v>3174</v>
      </c>
      <c r="B788" s="5">
        <v>19</v>
      </c>
      <c r="C788" s="5" t="s">
        <v>62</v>
      </c>
      <c r="D788" s="5">
        <v>84</v>
      </c>
      <c r="E788" s="5">
        <v>0</v>
      </c>
      <c r="F788" s="8">
        <f t="shared" si="72"/>
        <v>0</v>
      </c>
      <c r="G788" s="5" t="str">
        <f>IF(COUNTIFS(Q3_SQL_Error_Concentration!$A:$A,A788,Q3_SQL_Error_Concentration!$E:$E,B788,Q3_SQL_Error_Concentration!$F:$F,C788)=0,"",SUMIFS(Q3_SQL_Error_Concentration!$I:$I,Q3_SQL_Error_Concentration!$A:$A,A788,Q3_SQL_Error_Concentration!$E:$E,B788,Q3_SQL_Error_Concentration!$F:$F,C788))</f>
        <v/>
      </c>
      <c r="H788" s="5" t="str">
        <f t="shared" si="73"/>
        <v/>
      </c>
      <c r="I788" s="5">
        <f>IF(D788&gt;=Q3_Validation!$C$2,1,0)</f>
        <v>0</v>
      </c>
      <c r="J788" s="8" t="str">
        <f t="shared" si="74"/>
        <v/>
      </c>
      <c r="K788" s="5" t="str">
        <f t="shared" si="75"/>
        <v>excluded</v>
      </c>
      <c r="L788" s="5">
        <f t="shared" si="76"/>
        <v>0</v>
      </c>
      <c r="M788" s="5">
        <f t="shared" si="77"/>
        <v>0</v>
      </c>
    </row>
    <row r="789" spans="1:13">
      <c r="A789" s="5">
        <v>3174</v>
      </c>
      <c r="B789" s="5">
        <v>20</v>
      </c>
      <c r="C789" s="5" t="s">
        <v>63</v>
      </c>
      <c r="D789" s="5">
        <v>58</v>
      </c>
      <c r="E789" s="5">
        <v>0</v>
      </c>
      <c r="F789" s="8">
        <f t="shared" si="72"/>
        <v>0</v>
      </c>
      <c r="G789" s="5" t="str">
        <f>IF(COUNTIFS(Q3_SQL_Error_Concentration!$A:$A,A789,Q3_SQL_Error_Concentration!$E:$E,B789,Q3_SQL_Error_Concentration!$F:$F,C789)=0,"",SUMIFS(Q3_SQL_Error_Concentration!$I:$I,Q3_SQL_Error_Concentration!$A:$A,A789,Q3_SQL_Error_Concentration!$E:$E,B789,Q3_SQL_Error_Concentration!$F:$F,C789))</f>
        <v/>
      </c>
      <c r="H789" s="5" t="str">
        <f t="shared" si="73"/>
        <v/>
      </c>
      <c r="I789" s="5">
        <f>IF(D789&gt;=Q3_Validation!$C$2,1,0)</f>
        <v>0</v>
      </c>
      <c r="J789" s="8" t="str">
        <f t="shared" si="74"/>
        <v/>
      </c>
      <c r="K789" s="5" t="str">
        <f t="shared" si="75"/>
        <v>excluded</v>
      </c>
      <c r="L789" s="5">
        <f t="shared" si="76"/>
        <v>0</v>
      </c>
      <c r="M789" s="5">
        <f t="shared" si="77"/>
        <v>0</v>
      </c>
    </row>
    <row r="790" spans="1:13">
      <c r="A790" s="5">
        <v>3174</v>
      </c>
      <c r="B790" s="5">
        <v>20</v>
      </c>
      <c r="C790" s="5" t="s">
        <v>62</v>
      </c>
      <c r="D790" s="5">
        <v>61</v>
      </c>
      <c r="E790" s="5">
        <v>0</v>
      </c>
      <c r="F790" s="8">
        <f t="shared" si="72"/>
        <v>0</v>
      </c>
      <c r="G790" s="5" t="str">
        <f>IF(COUNTIFS(Q3_SQL_Error_Concentration!$A:$A,A790,Q3_SQL_Error_Concentration!$E:$E,B790,Q3_SQL_Error_Concentration!$F:$F,C790)=0,"",SUMIFS(Q3_SQL_Error_Concentration!$I:$I,Q3_SQL_Error_Concentration!$A:$A,A790,Q3_SQL_Error_Concentration!$E:$E,B790,Q3_SQL_Error_Concentration!$F:$F,C790))</f>
        <v/>
      </c>
      <c r="H790" s="5" t="str">
        <f t="shared" si="73"/>
        <v/>
      </c>
      <c r="I790" s="5">
        <f>IF(D790&gt;=Q3_Validation!$C$2,1,0)</f>
        <v>0</v>
      </c>
      <c r="J790" s="8" t="str">
        <f t="shared" si="74"/>
        <v/>
      </c>
      <c r="K790" s="5" t="str">
        <f t="shared" si="75"/>
        <v>excluded</v>
      </c>
      <c r="L790" s="5">
        <f t="shared" si="76"/>
        <v>0</v>
      </c>
      <c r="M790" s="5">
        <f t="shared" si="77"/>
        <v>0</v>
      </c>
    </row>
    <row r="791" spans="1:13">
      <c r="A791" s="5">
        <v>3174</v>
      </c>
      <c r="B791" s="5">
        <v>21</v>
      </c>
      <c r="C791" s="5" t="s">
        <v>63</v>
      </c>
      <c r="D791" s="5">
        <v>67</v>
      </c>
      <c r="E791" s="5">
        <v>0</v>
      </c>
      <c r="F791" s="8">
        <f t="shared" si="72"/>
        <v>0</v>
      </c>
      <c r="G791" s="5" t="str">
        <f>IF(COUNTIFS(Q3_SQL_Error_Concentration!$A:$A,A791,Q3_SQL_Error_Concentration!$E:$E,B791,Q3_SQL_Error_Concentration!$F:$F,C791)=0,"",SUMIFS(Q3_SQL_Error_Concentration!$I:$I,Q3_SQL_Error_Concentration!$A:$A,A791,Q3_SQL_Error_Concentration!$E:$E,B791,Q3_SQL_Error_Concentration!$F:$F,C791))</f>
        <v/>
      </c>
      <c r="H791" s="5" t="str">
        <f t="shared" si="73"/>
        <v/>
      </c>
      <c r="I791" s="5">
        <f>IF(D791&gt;=Q3_Validation!$C$2,1,0)</f>
        <v>0</v>
      </c>
      <c r="J791" s="8" t="str">
        <f t="shared" si="74"/>
        <v/>
      </c>
      <c r="K791" s="5" t="str">
        <f t="shared" si="75"/>
        <v>excluded</v>
      </c>
      <c r="L791" s="5">
        <f t="shared" si="76"/>
        <v>0</v>
      </c>
      <c r="M791" s="5">
        <f t="shared" si="77"/>
        <v>0</v>
      </c>
    </row>
    <row r="792" spans="1:13">
      <c r="A792" s="5">
        <v>3174</v>
      </c>
      <c r="B792" s="5">
        <v>21</v>
      </c>
      <c r="C792" s="5" t="s">
        <v>62</v>
      </c>
      <c r="D792" s="5">
        <v>87</v>
      </c>
      <c r="E792" s="5">
        <v>1</v>
      </c>
      <c r="F792" s="8">
        <f t="shared" si="72"/>
        <v>1.1494252873563218</v>
      </c>
      <c r="G792" s="5" t="str">
        <f>IF(COUNTIFS(Q3_SQL_Error_Concentration!$A:$A,A792,Q3_SQL_Error_Concentration!$E:$E,B792,Q3_SQL_Error_Concentration!$F:$F,C792)=0,"",SUMIFS(Q3_SQL_Error_Concentration!$I:$I,Q3_SQL_Error_Concentration!$A:$A,A792,Q3_SQL_Error_Concentration!$E:$E,B792,Q3_SQL_Error_Concentration!$F:$F,C792))</f>
        <v/>
      </c>
      <c r="H792" s="5" t="str">
        <f t="shared" si="73"/>
        <v/>
      </c>
      <c r="I792" s="5">
        <f>IF(D792&gt;=Q3_Validation!$C$2,1,0)</f>
        <v>0</v>
      </c>
      <c r="J792" s="8" t="str">
        <f t="shared" si="74"/>
        <v/>
      </c>
      <c r="K792" s="5" t="str">
        <f t="shared" si="75"/>
        <v>excluded</v>
      </c>
      <c r="L792" s="5">
        <f t="shared" si="76"/>
        <v>0</v>
      </c>
      <c r="M792" s="5">
        <f t="shared" si="77"/>
        <v>0</v>
      </c>
    </row>
    <row r="793" spans="1:13">
      <c r="A793" s="5">
        <v>3174</v>
      </c>
      <c r="B793" s="5">
        <v>22</v>
      </c>
      <c r="C793" s="5" t="s">
        <v>63</v>
      </c>
      <c r="D793" s="5">
        <v>54</v>
      </c>
      <c r="E793" s="5">
        <v>0</v>
      </c>
      <c r="F793" s="8">
        <f t="shared" si="72"/>
        <v>0</v>
      </c>
      <c r="G793" s="5" t="str">
        <f>IF(COUNTIFS(Q3_SQL_Error_Concentration!$A:$A,A793,Q3_SQL_Error_Concentration!$E:$E,B793,Q3_SQL_Error_Concentration!$F:$F,C793)=0,"",SUMIFS(Q3_SQL_Error_Concentration!$I:$I,Q3_SQL_Error_Concentration!$A:$A,A793,Q3_SQL_Error_Concentration!$E:$E,B793,Q3_SQL_Error_Concentration!$F:$F,C793))</f>
        <v/>
      </c>
      <c r="H793" s="5" t="str">
        <f t="shared" si="73"/>
        <v/>
      </c>
      <c r="I793" s="5">
        <f>IF(D793&gt;=Q3_Validation!$C$2,1,0)</f>
        <v>0</v>
      </c>
      <c r="J793" s="8" t="str">
        <f t="shared" si="74"/>
        <v/>
      </c>
      <c r="K793" s="5" t="str">
        <f t="shared" si="75"/>
        <v>excluded</v>
      </c>
      <c r="L793" s="5">
        <f t="shared" si="76"/>
        <v>0</v>
      </c>
      <c r="M793" s="5">
        <f t="shared" si="77"/>
        <v>0</v>
      </c>
    </row>
    <row r="794" spans="1:13">
      <c r="A794" s="5">
        <v>3174</v>
      </c>
      <c r="B794" s="5">
        <v>22</v>
      </c>
      <c r="C794" s="5" t="s">
        <v>62</v>
      </c>
      <c r="D794" s="5">
        <v>120</v>
      </c>
      <c r="E794" s="5">
        <v>0</v>
      </c>
      <c r="F794" s="8">
        <f t="shared" si="72"/>
        <v>0</v>
      </c>
      <c r="G794" s="5" t="str">
        <f>IF(COUNTIFS(Q3_SQL_Error_Concentration!$A:$A,A794,Q3_SQL_Error_Concentration!$E:$E,B794,Q3_SQL_Error_Concentration!$F:$F,C794)=0,"",SUMIFS(Q3_SQL_Error_Concentration!$I:$I,Q3_SQL_Error_Concentration!$A:$A,A794,Q3_SQL_Error_Concentration!$E:$E,B794,Q3_SQL_Error_Concentration!$F:$F,C794))</f>
        <v/>
      </c>
      <c r="H794" s="5" t="str">
        <f t="shared" si="73"/>
        <v/>
      </c>
      <c r="I794" s="5">
        <f>IF(D794&gt;=Q3_Validation!$C$2,1,0)</f>
        <v>0</v>
      </c>
      <c r="J794" s="8" t="str">
        <f t="shared" si="74"/>
        <v/>
      </c>
      <c r="K794" s="5" t="str">
        <f t="shared" si="75"/>
        <v>excluded</v>
      </c>
      <c r="L794" s="5">
        <f t="shared" si="76"/>
        <v>0</v>
      </c>
      <c r="M794" s="5">
        <f t="shared" si="77"/>
        <v>0</v>
      </c>
    </row>
    <row r="795" spans="1:13">
      <c r="A795" s="5">
        <v>3174</v>
      </c>
      <c r="B795" s="5">
        <v>23</v>
      </c>
      <c r="C795" s="5" t="s">
        <v>63</v>
      </c>
      <c r="D795" s="5">
        <v>21</v>
      </c>
      <c r="E795" s="5">
        <v>0</v>
      </c>
      <c r="F795" s="8">
        <f t="shared" si="72"/>
        <v>0</v>
      </c>
      <c r="G795" s="5" t="str">
        <f>IF(COUNTIFS(Q3_SQL_Error_Concentration!$A:$A,A795,Q3_SQL_Error_Concentration!$E:$E,B795,Q3_SQL_Error_Concentration!$F:$F,C795)=0,"",SUMIFS(Q3_SQL_Error_Concentration!$I:$I,Q3_SQL_Error_Concentration!$A:$A,A795,Q3_SQL_Error_Concentration!$E:$E,B795,Q3_SQL_Error_Concentration!$F:$F,C795))</f>
        <v/>
      </c>
      <c r="H795" s="5" t="str">
        <f t="shared" si="73"/>
        <v/>
      </c>
      <c r="I795" s="5">
        <f>IF(D795&gt;=Q3_Validation!$C$2,1,0)</f>
        <v>0</v>
      </c>
      <c r="J795" s="8" t="str">
        <f t="shared" si="74"/>
        <v/>
      </c>
      <c r="K795" s="5" t="str">
        <f t="shared" si="75"/>
        <v>excluded</v>
      </c>
      <c r="L795" s="5">
        <f t="shared" si="76"/>
        <v>0</v>
      </c>
      <c r="M795" s="5">
        <f t="shared" si="77"/>
        <v>0</v>
      </c>
    </row>
    <row r="796" spans="1:13">
      <c r="A796" s="5">
        <v>3174</v>
      </c>
      <c r="B796" s="5">
        <v>23</v>
      </c>
      <c r="C796" s="5" t="s">
        <v>62</v>
      </c>
      <c r="D796" s="5">
        <v>22</v>
      </c>
      <c r="E796" s="5">
        <v>0</v>
      </c>
      <c r="F796" s="8">
        <f t="shared" si="72"/>
        <v>0</v>
      </c>
      <c r="G796" s="5" t="str">
        <f>IF(COUNTIFS(Q3_SQL_Error_Concentration!$A:$A,A796,Q3_SQL_Error_Concentration!$E:$E,B796,Q3_SQL_Error_Concentration!$F:$F,C796)=0,"",SUMIFS(Q3_SQL_Error_Concentration!$I:$I,Q3_SQL_Error_Concentration!$A:$A,A796,Q3_SQL_Error_Concentration!$E:$E,B796,Q3_SQL_Error_Concentration!$F:$F,C796))</f>
        <v/>
      </c>
      <c r="H796" s="5" t="str">
        <f t="shared" si="73"/>
        <v/>
      </c>
      <c r="I796" s="5">
        <f>IF(D796&gt;=Q3_Validation!$C$2,1,0)</f>
        <v>0</v>
      </c>
      <c r="J796" s="8" t="str">
        <f t="shared" si="74"/>
        <v/>
      </c>
      <c r="K796" s="5" t="str">
        <f t="shared" si="75"/>
        <v>excluded</v>
      </c>
      <c r="L796" s="5">
        <f t="shared" si="76"/>
        <v>0</v>
      </c>
      <c r="M796" s="5">
        <f t="shared" si="77"/>
        <v>0</v>
      </c>
    </row>
    <row r="797" spans="1:13">
      <c r="A797" s="5">
        <v>3256</v>
      </c>
      <c r="B797" s="5">
        <v>0</v>
      </c>
      <c r="C797" s="5" t="s">
        <v>63</v>
      </c>
      <c r="D797" s="5">
        <v>15</v>
      </c>
      <c r="E797" s="5">
        <v>0</v>
      </c>
      <c r="F797" s="8">
        <f t="shared" si="72"/>
        <v>0</v>
      </c>
      <c r="G797" s="5" t="str">
        <f>IF(COUNTIFS(Q3_SQL_Error_Concentration!$A:$A,A797,Q3_SQL_Error_Concentration!$E:$E,B797,Q3_SQL_Error_Concentration!$F:$F,C797)=0,"",SUMIFS(Q3_SQL_Error_Concentration!$I:$I,Q3_SQL_Error_Concentration!$A:$A,A797,Q3_SQL_Error_Concentration!$E:$E,B797,Q3_SQL_Error_Concentration!$F:$F,C797))</f>
        <v/>
      </c>
      <c r="H797" s="5" t="str">
        <f t="shared" si="73"/>
        <v/>
      </c>
      <c r="I797" s="5">
        <f>IF(D797&gt;=Q3_Validation!$C$2,1,0)</f>
        <v>0</v>
      </c>
      <c r="J797" s="8" t="str">
        <f t="shared" si="74"/>
        <v/>
      </c>
      <c r="K797" s="5" t="str">
        <f t="shared" si="75"/>
        <v>excluded</v>
      </c>
      <c r="L797" s="5">
        <f t="shared" si="76"/>
        <v>0</v>
      </c>
      <c r="M797" s="5">
        <f t="shared" si="77"/>
        <v>0</v>
      </c>
    </row>
    <row r="798" spans="1:13">
      <c r="A798" s="5">
        <v>3256</v>
      </c>
      <c r="B798" s="5">
        <v>0</v>
      </c>
      <c r="C798" s="5" t="s">
        <v>62</v>
      </c>
      <c r="D798" s="5">
        <v>29</v>
      </c>
      <c r="E798" s="5">
        <v>0</v>
      </c>
      <c r="F798" s="8">
        <f t="shared" si="72"/>
        <v>0</v>
      </c>
      <c r="G798" s="5" t="str">
        <f>IF(COUNTIFS(Q3_SQL_Error_Concentration!$A:$A,A798,Q3_SQL_Error_Concentration!$E:$E,B798,Q3_SQL_Error_Concentration!$F:$F,C798)=0,"",SUMIFS(Q3_SQL_Error_Concentration!$I:$I,Q3_SQL_Error_Concentration!$A:$A,A798,Q3_SQL_Error_Concentration!$E:$E,B798,Q3_SQL_Error_Concentration!$F:$F,C798))</f>
        <v/>
      </c>
      <c r="H798" s="5" t="str">
        <f t="shared" si="73"/>
        <v/>
      </c>
      <c r="I798" s="5">
        <f>IF(D798&gt;=Q3_Validation!$C$2,1,0)</f>
        <v>0</v>
      </c>
      <c r="J798" s="8" t="str">
        <f t="shared" si="74"/>
        <v/>
      </c>
      <c r="K798" s="5" t="str">
        <f t="shared" si="75"/>
        <v>excluded</v>
      </c>
      <c r="L798" s="5">
        <f t="shared" si="76"/>
        <v>0</v>
      </c>
      <c r="M798" s="5">
        <f t="shared" si="77"/>
        <v>0</v>
      </c>
    </row>
    <row r="799" spans="1:13">
      <c r="A799" s="5">
        <v>3256</v>
      </c>
      <c r="B799" s="5">
        <v>1</v>
      </c>
      <c r="C799" s="5" t="s">
        <v>63</v>
      </c>
      <c r="D799" s="5">
        <v>9</v>
      </c>
      <c r="E799" s="5">
        <v>0</v>
      </c>
      <c r="F799" s="8">
        <f t="shared" si="72"/>
        <v>0</v>
      </c>
      <c r="G799" s="5" t="str">
        <f>IF(COUNTIFS(Q3_SQL_Error_Concentration!$A:$A,A799,Q3_SQL_Error_Concentration!$E:$E,B799,Q3_SQL_Error_Concentration!$F:$F,C799)=0,"",SUMIFS(Q3_SQL_Error_Concentration!$I:$I,Q3_SQL_Error_Concentration!$A:$A,A799,Q3_SQL_Error_Concentration!$E:$E,B799,Q3_SQL_Error_Concentration!$F:$F,C799))</f>
        <v/>
      </c>
      <c r="H799" s="5" t="str">
        <f t="shared" si="73"/>
        <v/>
      </c>
      <c r="I799" s="5">
        <f>IF(D799&gt;=Q3_Validation!$C$2,1,0)</f>
        <v>0</v>
      </c>
      <c r="J799" s="8" t="str">
        <f t="shared" si="74"/>
        <v/>
      </c>
      <c r="K799" s="5" t="str">
        <f t="shared" si="75"/>
        <v>excluded</v>
      </c>
      <c r="L799" s="5">
        <f t="shared" si="76"/>
        <v>0</v>
      </c>
      <c r="M799" s="5">
        <f t="shared" si="77"/>
        <v>0</v>
      </c>
    </row>
    <row r="800" spans="1:13">
      <c r="A800" s="5">
        <v>3256</v>
      </c>
      <c r="B800" s="5">
        <v>1</v>
      </c>
      <c r="C800" s="5" t="s">
        <v>62</v>
      </c>
      <c r="D800" s="5">
        <v>25</v>
      </c>
      <c r="E800" s="5">
        <v>0</v>
      </c>
      <c r="F800" s="8">
        <f t="shared" si="72"/>
        <v>0</v>
      </c>
      <c r="G800" s="5" t="str">
        <f>IF(COUNTIFS(Q3_SQL_Error_Concentration!$A:$A,A800,Q3_SQL_Error_Concentration!$E:$E,B800,Q3_SQL_Error_Concentration!$F:$F,C800)=0,"",SUMIFS(Q3_SQL_Error_Concentration!$I:$I,Q3_SQL_Error_Concentration!$A:$A,A800,Q3_SQL_Error_Concentration!$E:$E,B800,Q3_SQL_Error_Concentration!$F:$F,C800))</f>
        <v/>
      </c>
      <c r="H800" s="5" t="str">
        <f t="shared" si="73"/>
        <v/>
      </c>
      <c r="I800" s="5">
        <f>IF(D800&gt;=Q3_Validation!$C$2,1,0)</f>
        <v>0</v>
      </c>
      <c r="J800" s="8" t="str">
        <f t="shared" si="74"/>
        <v/>
      </c>
      <c r="K800" s="5" t="str">
        <f t="shared" si="75"/>
        <v>excluded</v>
      </c>
      <c r="L800" s="5">
        <f t="shared" si="76"/>
        <v>0</v>
      </c>
      <c r="M800" s="5">
        <f t="shared" si="77"/>
        <v>0</v>
      </c>
    </row>
    <row r="801" spans="1:13">
      <c r="A801" s="5">
        <v>3256</v>
      </c>
      <c r="B801" s="5">
        <v>2</v>
      </c>
      <c r="C801" s="5" t="s">
        <v>63</v>
      </c>
      <c r="D801" s="5">
        <v>8</v>
      </c>
      <c r="E801" s="5">
        <v>0</v>
      </c>
      <c r="F801" s="8">
        <f t="shared" si="72"/>
        <v>0</v>
      </c>
      <c r="G801" s="5" t="str">
        <f>IF(COUNTIFS(Q3_SQL_Error_Concentration!$A:$A,A801,Q3_SQL_Error_Concentration!$E:$E,B801,Q3_SQL_Error_Concentration!$F:$F,C801)=0,"",SUMIFS(Q3_SQL_Error_Concentration!$I:$I,Q3_SQL_Error_Concentration!$A:$A,A801,Q3_SQL_Error_Concentration!$E:$E,B801,Q3_SQL_Error_Concentration!$F:$F,C801))</f>
        <v/>
      </c>
      <c r="H801" s="5" t="str">
        <f t="shared" si="73"/>
        <v/>
      </c>
      <c r="I801" s="5">
        <f>IF(D801&gt;=Q3_Validation!$C$2,1,0)</f>
        <v>0</v>
      </c>
      <c r="J801" s="8" t="str">
        <f t="shared" si="74"/>
        <v/>
      </c>
      <c r="K801" s="5" t="str">
        <f t="shared" si="75"/>
        <v>excluded</v>
      </c>
      <c r="L801" s="5">
        <f t="shared" si="76"/>
        <v>0</v>
      </c>
      <c r="M801" s="5">
        <f t="shared" si="77"/>
        <v>0</v>
      </c>
    </row>
    <row r="802" spans="1:13">
      <c r="A802" s="5">
        <v>3256</v>
      </c>
      <c r="B802" s="5">
        <v>2</v>
      </c>
      <c r="C802" s="5" t="s">
        <v>62</v>
      </c>
      <c r="D802" s="5">
        <v>18</v>
      </c>
      <c r="E802" s="5">
        <v>0</v>
      </c>
      <c r="F802" s="8">
        <f t="shared" si="72"/>
        <v>0</v>
      </c>
      <c r="G802" s="5" t="str">
        <f>IF(COUNTIFS(Q3_SQL_Error_Concentration!$A:$A,A802,Q3_SQL_Error_Concentration!$E:$E,B802,Q3_SQL_Error_Concentration!$F:$F,C802)=0,"",SUMIFS(Q3_SQL_Error_Concentration!$I:$I,Q3_SQL_Error_Concentration!$A:$A,A802,Q3_SQL_Error_Concentration!$E:$E,B802,Q3_SQL_Error_Concentration!$F:$F,C802))</f>
        <v/>
      </c>
      <c r="H802" s="5" t="str">
        <f t="shared" si="73"/>
        <v/>
      </c>
      <c r="I802" s="5">
        <f>IF(D802&gt;=Q3_Validation!$C$2,1,0)</f>
        <v>0</v>
      </c>
      <c r="J802" s="8" t="str">
        <f t="shared" si="74"/>
        <v/>
      </c>
      <c r="K802" s="5" t="str">
        <f t="shared" si="75"/>
        <v>excluded</v>
      </c>
      <c r="L802" s="5">
        <f t="shared" si="76"/>
        <v>0</v>
      </c>
      <c r="M802" s="5">
        <f t="shared" si="77"/>
        <v>0</v>
      </c>
    </row>
    <row r="803" spans="1:13">
      <c r="A803" s="5">
        <v>3256</v>
      </c>
      <c r="B803" s="5">
        <v>3</v>
      </c>
      <c r="C803" s="5" t="s">
        <v>63</v>
      </c>
      <c r="D803" s="5">
        <v>16</v>
      </c>
      <c r="E803" s="5">
        <v>0</v>
      </c>
      <c r="F803" s="8">
        <f t="shared" si="72"/>
        <v>0</v>
      </c>
      <c r="G803" s="5" t="str">
        <f>IF(COUNTIFS(Q3_SQL_Error_Concentration!$A:$A,A803,Q3_SQL_Error_Concentration!$E:$E,B803,Q3_SQL_Error_Concentration!$F:$F,C803)=0,"",SUMIFS(Q3_SQL_Error_Concentration!$I:$I,Q3_SQL_Error_Concentration!$A:$A,A803,Q3_SQL_Error_Concentration!$E:$E,B803,Q3_SQL_Error_Concentration!$F:$F,C803))</f>
        <v/>
      </c>
      <c r="H803" s="5" t="str">
        <f t="shared" si="73"/>
        <v/>
      </c>
      <c r="I803" s="5">
        <f>IF(D803&gt;=Q3_Validation!$C$2,1,0)</f>
        <v>0</v>
      </c>
      <c r="J803" s="8" t="str">
        <f t="shared" si="74"/>
        <v/>
      </c>
      <c r="K803" s="5" t="str">
        <f t="shared" si="75"/>
        <v>excluded</v>
      </c>
      <c r="L803" s="5">
        <f t="shared" si="76"/>
        <v>0</v>
      </c>
      <c r="M803" s="5">
        <f t="shared" si="77"/>
        <v>0</v>
      </c>
    </row>
    <row r="804" spans="1:13">
      <c r="A804" s="5">
        <v>3256</v>
      </c>
      <c r="B804" s="5">
        <v>3</v>
      </c>
      <c r="C804" s="5" t="s">
        <v>64</v>
      </c>
      <c r="D804" s="5">
        <v>1</v>
      </c>
      <c r="E804" s="5">
        <v>0</v>
      </c>
      <c r="F804" s="8">
        <f t="shared" si="72"/>
        <v>0</v>
      </c>
      <c r="G804" s="5" t="str">
        <f>IF(COUNTIFS(Q3_SQL_Error_Concentration!$A:$A,A804,Q3_SQL_Error_Concentration!$E:$E,B804,Q3_SQL_Error_Concentration!$F:$F,C804)=0,"",SUMIFS(Q3_SQL_Error_Concentration!$I:$I,Q3_SQL_Error_Concentration!$A:$A,A804,Q3_SQL_Error_Concentration!$E:$E,B804,Q3_SQL_Error_Concentration!$F:$F,C804))</f>
        <v/>
      </c>
      <c r="H804" s="5" t="str">
        <f t="shared" si="73"/>
        <v/>
      </c>
      <c r="I804" s="5">
        <f>IF(D804&gt;=Q3_Validation!$C$2,1,0)</f>
        <v>0</v>
      </c>
      <c r="J804" s="8" t="str">
        <f t="shared" si="74"/>
        <v/>
      </c>
      <c r="K804" s="5" t="str">
        <f t="shared" si="75"/>
        <v>excluded</v>
      </c>
      <c r="L804" s="5">
        <f t="shared" si="76"/>
        <v>0</v>
      </c>
      <c r="M804" s="5">
        <f t="shared" si="77"/>
        <v>0</v>
      </c>
    </row>
    <row r="805" spans="1:13">
      <c r="A805" s="5">
        <v>3256</v>
      </c>
      <c r="B805" s="5">
        <v>3</v>
      </c>
      <c r="C805" s="5" t="s">
        <v>62</v>
      </c>
      <c r="D805" s="5">
        <v>20</v>
      </c>
      <c r="E805" s="5">
        <v>0</v>
      </c>
      <c r="F805" s="8">
        <f t="shared" si="72"/>
        <v>0</v>
      </c>
      <c r="G805" s="5" t="str">
        <f>IF(COUNTIFS(Q3_SQL_Error_Concentration!$A:$A,A805,Q3_SQL_Error_Concentration!$E:$E,B805,Q3_SQL_Error_Concentration!$F:$F,C805)=0,"",SUMIFS(Q3_SQL_Error_Concentration!$I:$I,Q3_SQL_Error_Concentration!$A:$A,A805,Q3_SQL_Error_Concentration!$E:$E,B805,Q3_SQL_Error_Concentration!$F:$F,C805))</f>
        <v/>
      </c>
      <c r="H805" s="5" t="str">
        <f t="shared" si="73"/>
        <v/>
      </c>
      <c r="I805" s="5">
        <f>IF(D805&gt;=Q3_Validation!$C$2,1,0)</f>
        <v>0</v>
      </c>
      <c r="J805" s="8" t="str">
        <f t="shared" si="74"/>
        <v/>
      </c>
      <c r="K805" s="5" t="str">
        <f t="shared" si="75"/>
        <v>excluded</v>
      </c>
      <c r="L805" s="5">
        <f t="shared" si="76"/>
        <v>0</v>
      </c>
      <c r="M805" s="5">
        <f t="shared" si="77"/>
        <v>0</v>
      </c>
    </row>
    <row r="806" spans="1:13">
      <c r="A806" s="5">
        <v>3256</v>
      </c>
      <c r="B806" s="5">
        <v>4</v>
      </c>
      <c r="C806" s="5" t="s">
        <v>63</v>
      </c>
      <c r="D806" s="5">
        <v>9</v>
      </c>
      <c r="E806" s="5">
        <v>0</v>
      </c>
      <c r="F806" s="8">
        <f t="shared" si="72"/>
        <v>0</v>
      </c>
      <c r="G806" s="5" t="str">
        <f>IF(COUNTIFS(Q3_SQL_Error_Concentration!$A:$A,A806,Q3_SQL_Error_Concentration!$E:$E,B806,Q3_SQL_Error_Concentration!$F:$F,C806)=0,"",SUMIFS(Q3_SQL_Error_Concentration!$I:$I,Q3_SQL_Error_Concentration!$A:$A,A806,Q3_SQL_Error_Concentration!$E:$E,B806,Q3_SQL_Error_Concentration!$F:$F,C806))</f>
        <v/>
      </c>
      <c r="H806" s="5" t="str">
        <f t="shared" si="73"/>
        <v/>
      </c>
      <c r="I806" s="5">
        <f>IF(D806&gt;=Q3_Validation!$C$2,1,0)</f>
        <v>0</v>
      </c>
      <c r="J806" s="8" t="str">
        <f t="shared" si="74"/>
        <v/>
      </c>
      <c r="K806" s="5" t="str">
        <f t="shared" si="75"/>
        <v>excluded</v>
      </c>
      <c r="L806" s="5">
        <f t="shared" si="76"/>
        <v>0</v>
      </c>
      <c r="M806" s="5">
        <f t="shared" si="77"/>
        <v>0</v>
      </c>
    </row>
    <row r="807" spans="1:13">
      <c r="A807" s="5">
        <v>3256</v>
      </c>
      <c r="B807" s="5">
        <v>4</v>
      </c>
      <c r="C807" s="5" t="s">
        <v>64</v>
      </c>
      <c r="D807" s="5">
        <v>1</v>
      </c>
      <c r="E807" s="5">
        <v>0</v>
      </c>
      <c r="F807" s="8">
        <f t="shared" si="72"/>
        <v>0</v>
      </c>
      <c r="G807" s="5" t="str">
        <f>IF(COUNTIFS(Q3_SQL_Error_Concentration!$A:$A,A807,Q3_SQL_Error_Concentration!$E:$E,B807,Q3_SQL_Error_Concentration!$F:$F,C807)=0,"",SUMIFS(Q3_SQL_Error_Concentration!$I:$I,Q3_SQL_Error_Concentration!$A:$A,A807,Q3_SQL_Error_Concentration!$E:$E,B807,Q3_SQL_Error_Concentration!$F:$F,C807))</f>
        <v/>
      </c>
      <c r="H807" s="5" t="str">
        <f t="shared" si="73"/>
        <v/>
      </c>
      <c r="I807" s="5">
        <f>IF(D807&gt;=Q3_Validation!$C$2,1,0)</f>
        <v>0</v>
      </c>
      <c r="J807" s="8" t="str">
        <f t="shared" si="74"/>
        <v/>
      </c>
      <c r="K807" s="5" t="str">
        <f t="shared" si="75"/>
        <v>excluded</v>
      </c>
      <c r="L807" s="5">
        <f t="shared" si="76"/>
        <v>0</v>
      </c>
      <c r="M807" s="5">
        <f t="shared" si="77"/>
        <v>0</v>
      </c>
    </row>
    <row r="808" spans="1:13">
      <c r="A808" s="5">
        <v>3256</v>
      </c>
      <c r="B808" s="5">
        <v>4</v>
      </c>
      <c r="C808" s="5" t="s">
        <v>62</v>
      </c>
      <c r="D808" s="5">
        <v>15</v>
      </c>
      <c r="E808" s="5">
        <v>0</v>
      </c>
      <c r="F808" s="8">
        <f t="shared" si="72"/>
        <v>0</v>
      </c>
      <c r="G808" s="5" t="str">
        <f>IF(COUNTIFS(Q3_SQL_Error_Concentration!$A:$A,A808,Q3_SQL_Error_Concentration!$E:$E,B808,Q3_SQL_Error_Concentration!$F:$F,C808)=0,"",SUMIFS(Q3_SQL_Error_Concentration!$I:$I,Q3_SQL_Error_Concentration!$A:$A,A808,Q3_SQL_Error_Concentration!$E:$E,B808,Q3_SQL_Error_Concentration!$F:$F,C808))</f>
        <v/>
      </c>
      <c r="H808" s="5" t="str">
        <f t="shared" si="73"/>
        <v/>
      </c>
      <c r="I808" s="5">
        <f>IF(D808&gt;=Q3_Validation!$C$2,1,0)</f>
        <v>0</v>
      </c>
      <c r="J808" s="8" t="str">
        <f t="shared" si="74"/>
        <v/>
      </c>
      <c r="K808" s="5" t="str">
        <f t="shared" si="75"/>
        <v>excluded</v>
      </c>
      <c r="L808" s="5">
        <f t="shared" si="76"/>
        <v>0</v>
      </c>
      <c r="M808" s="5">
        <f t="shared" si="77"/>
        <v>0</v>
      </c>
    </row>
    <row r="809" spans="1:13">
      <c r="A809" s="5">
        <v>3256</v>
      </c>
      <c r="B809" s="5">
        <v>5</v>
      </c>
      <c r="C809" s="5" t="s">
        <v>63</v>
      </c>
      <c r="D809" s="5">
        <v>11</v>
      </c>
      <c r="E809" s="5">
        <v>0</v>
      </c>
      <c r="F809" s="8">
        <f t="shared" si="72"/>
        <v>0</v>
      </c>
      <c r="G809" s="5" t="str">
        <f>IF(COUNTIFS(Q3_SQL_Error_Concentration!$A:$A,A809,Q3_SQL_Error_Concentration!$E:$E,B809,Q3_SQL_Error_Concentration!$F:$F,C809)=0,"",SUMIFS(Q3_SQL_Error_Concentration!$I:$I,Q3_SQL_Error_Concentration!$A:$A,A809,Q3_SQL_Error_Concentration!$E:$E,B809,Q3_SQL_Error_Concentration!$F:$F,C809))</f>
        <v/>
      </c>
      <c r="H809" s="5" t="str">
        <f t="shared" si="73"/>
        <v/>
      </c>
      <c r="I809" s="5">
        <f>IF(D809&gt;=Q3_Validation!$C$2,1,0)</f>
        <v>0</v>
      </c>
      <c r="J809" s="8" t="str">
        <f t="shared" si="74"/>
        <v/>
      </c>
      <c r="K809" s="5" t="str">
        <f t="shared" si="75"/>
        <v>excluded</v>
      </c>
      <c r="L809" s="5">
        <f t="shared" si="76"/>
        <v>0</v>
      </c>
      <c r="M809" s="5">
        <f t="shared" si="77"/>
        <v>0</v>
      </c>
    </row>
    <row r="810" spans="1:13">
      <c r="A810" s="5">
        <v>3256</v>
      </c>
      <c r="B810" s="5">
        <v>5</v>
      </c>
      <c r="C810" s="5" t="s">
        <v>64</v>
      </c>
      <c r="D810" s="5">
        <v>1</v>
      </c>
      <c r="E810" s="5">
        <v>0</v>
      </c>
      <c r="F810" s="8">
        <f t="shared" si="72"/>
        <v>0</v>
      </c>
      <c r="G810" s="5" t="str">
        <f>IF(COUNTIFS(Q3_SQL_Error_Concentration!$A:$A,A810,Q3_SQL_Error_Concentration!$E:$E,B810,Q3_SQL_Error_Concentration!$F:$F,C810)=0,"",SUMIFS(Q3_SQL_Error_Concentration!$I:$I,Q3_SQL_Error_Concentration!$A:$A,A810,Q3_SQL_Error_Concentration!$E:$E,B810,Q3_SQL_Error_Concentration!$F:$F,C810))</f>
        <v/>
      </c>
      <c r="H810" s="5" t="str">
        <f t="shared" si="73"/>
        <v/>
      </c>
      <c r="I810" s="5">
        <f>IF(D810&gt;=Q3_Validation!$C$2,1,0)</f>
        <v>0</v>
      </c>
      <c r="J810" s="8" t="str">
        <f t="shared" si="74"/>
        <v/>
      </c>
      <c r="K810" s="5" t="str">
        <f t="shared" si="75"/>
        <v>excluded</v>
      </c>
      <c r="L810" s="5">
        <f t="shared" si="76"/>
        <v>0</v>
      </c>
      <c r="M810" s="5">
        <f t="shared" si="77"/>
        <v>0</v>
      </c>
    </row>
    <row r="811" spans="1:13">
      <c r="A811" s="5">
        <v>3256</v>
      </c>
      <c r="B811" s="5">
        <v>5</v>
      </c>
      <c r="C811" s="5" t="s">
        <v>62</v>
      </c>
      <c r="D811" s="5">
        <v>21</v>
      </c>
      <c r="E811" s="5">
        <v>0</v>
      </c>
      <c r="F811" s="8">
        <f t="shared" si="72"/>
        <v>0</v>
      </c>
      <c r="G811" s="5" t="str">
        <f>IF(COUNTIFS(Q3_SQL_Error_Concentration!$A:$A,A811,Q3_SQL_Error_Concentration!$E:$E,B811,Q3_SQL_Error_Concentration!$F:$F,C811)=0,"",SUMIFS(Q3_SQL_Error_Concentration!$I:$I,Q3_SQL_Error_Concentration!$A:$A,A811,Q3_SQL_Error_Concentration!$E:$E,B811,Q3_SQL_Error_Concentration!$F:$F,C811))</f>
        <v/>
      </c>
      <c r="H811" s="5" t="str">
        <f t="shared" si="73"/>
        <v/>
      </c>
      <c r="I811" s="5">
        <f>IF(D811&gt;=Q3_Validation!$C$2,1,0)</f>
        <v>0</v>
      </c>
      <c r="J811" s="8" t="str">
        <f t="shared" si="74"/>
        <v/>
      </c>
      <c r="K811" s="5" t="str">
        <f t="shared" si="75"/>
        <v>excluded</v>
      </c>
      <c r="L811" s="5">
        <f t="shared" si="76"/>
        <v>0</v>
      </c>
      <c r="M811" s="5">
        <f t="shared" si="77"/>
        <v>0</v>
      </c>
    </row>
    <row r="812" spans="1:13">
      <c r="A812" s="5">
        <v>3256</v>
      </c>
      <c r="B812" s="5">
        <v>6</v>
      </c>
      <c r="C812" s="5" t="s">
        <v>63</v>
      </c>
      <c r="D812" s="5">
        <v>65</v>
      </c>
      <c r="E812" s="5">
        <v>0</v>
      </c>
      <c r="F812" s="8">
        <f t="shared" si="72"/>
        <v>0</v>
      </c>
      <c r="G812" s="5" t="str">
        <f>IF(COUNTIFS(Q3_SQL_Error_Concentration!$A:$A,A812,Q3_SQL_Error_Concentration!$E:$E,B812,Q3_SQL_Error_Concentration!$F:$F,C812)=0,"",SUMIFS(Q3_SQL_Error_Concentration!$I:$I,Q3_SQL_Error_Concentration!$A:$A,A812,Q3_SQL_Error_Concentration!$E:$E,B812,Q3_SQL_Error_Concentration!$F:$F,C812))</f>
        <v/>
      </c>
      <c r="H812" s="5" t="str">
        <f t="shared" si="73"/>
        <v/>
      </c>
      <c r="I812" s="5">
        <f>IF(D812&gt;=Q3_Validation!$C$2,1,0)</f>
        <v>0</v>
      </c>
      <c r="J812" s="8" t="str">
        <f t="shared" si="74"/>
        <v/>
      </c>
      <c r="K812" s="5" t="str">
        <f t="shared" si="75"/>
        <v>excluded</v>
      </c>
      <c r="L812" s="5">
        <f t="shared" si="76"/>
        <v>0</v>
      </c>
      <c r="M812" s="5">
        <f t="shared" si="77"/>
        <v>0</v>
      </c>
    </row>
    <row r="813" spans="1:13">
      <c r="A813" s="5">
        <v>3256</v>
      </c>
      <c r="B813" s="5">
        <v>6</v>
      </c>
      <c r="C813" s="5" t="s">
        <v>64</v>
      </c>
      <c r="D813" s="5">
        <v>2</v>
      </c>
      <c r="E813" s="5">
        <v>0</v>
      </c>
      <c r="F813" s="8">
        <f t="shared" si="72"/>
        <v>0</v>
      </c>
      <c r="G813" s="5" t="str">
        <f>IF(COUNTIFS(Q3_SQL_Error_Concentration!$A:$A,A813,Q3_SQL_Error_Concentration!$E:$E,B813,Q3_SQL_Error_Concentration!$F:$F,C813)=0,"",SUMIFS(Q3_SQL_Error_Concentration!$I:$I,Q3_SQL_Error_Concentration!$A:$A,A813,Q3_SQL_Error_Concentration!$E:$E,B813,Q3_SQL_Error_Concentration!$F:$F,C813))</f>
        <v/>
      </c>
      <c r="H813" s="5" t="str">
        <f t="shared" si="73"/>
        <v/>
      </c>
      <c r="I813" s="5">
        <f>IF(D813&gt;=Q3_Validation!$C$2,1,0)</f>
        <v>0</v>
      </c>
      <c r="J813" s="8" t="str">
        <f t="shared" si="74"/>
        <v/>
      </c>
      <c r="K813" s="5" t="str">
        <f t="shared" si="75"/>
        <v>excluded</v>
      </c>
      <c r="L813" s="5">
        <f t="shared" si="76"/>
        <v>0</v>
      </c>
      <c r="M813" s="5">
        <f t="shared" si="77"/>
        <v>0</v>
      </c>
    </row>
    <row r="814" spans="1:13">
      <c r="A814" s="5">
        <v>3256</v>
      </c>
      <c r="B814" s="5">
        <v>6</v>
      </c>
      <c r="C814" s="5" t="s">
        <v>62</v>
      </c>
      <c r="D814" s="5">
        <v>88</v>
      </c>
      <c r="E814" s="5">
        <v>1</v>
      </c>
      <c r="F814" s="8">
        <f t="shared" si="72"/>
        <v>1.1363636363636365</v>
      </c>
      <c r="G814" s="5" t="str">
        <f>IF(COUNTIFS(Q3_SQL_Error_Concentration!$A:$A,A814,Q3_SQL_Error_Concentration!$E:$E,B814,Q3_SQL_Error_Concentration!$F:$F,C814)=0,"",SUMIFS(Q3_SQL_Error_Concentration!$I:$I,Q3_SQL_Error_Concentration!$A:$A,A814,Q3_SQL_Error_Concentration!$E:$E,B814,Q3_SQL_Error_Concentration!$F:$F,C814))</f>
        <v/>
      </c>
      <c r="H814" s="5" t="str">
        <f t="shared" si="73"/>
        <v/>
      </c>
      <c r="I814" s="5">
        <f>IF(D814&gt;=Q3_Validation!$C$2,1,0)</f>
        <v>0</v>
      </c>
      <c r="J814" s="8" t="str">
        <f t="shared" si="74"/>
        <v/>
      </c>
      <c r="K814" s="5" t="str">
        <f t="shared" si="75"/>
        <v>excluded</v>
      </c>
      <c r="L814" s="5">
        <f t="shared" si="76"/>
        <v>0</v>
      </c>
      <c r="M814" s="5">
        <f t="shared" si="77"/>
        <v>0</v>
      </c>
    </row>
    <row r="815" spans="1:13">
      <c r="A815" s="5">
        <v>3256</v>
      </c>
      <c r="B815" s="5">
        <v>7</v>
      </c>
      <c r="C815" s="5" t="s">
        <v>63</v>
      </c>
      <c r="D815" s="5">
        <v>59</v>
      </c>
      <c r="E815" s="5">
        <v>1</v>
      </c>
      <c r="F815" s="8">
        <f t="shared" si="72"/>
        <v>1.6949152542372881</v>
      </c>
      <c r="G815" s="5" t="str">
        <f>IF(COUNTIFS(Q3_SQL_Error_Concentration!$A:$A,A815,Q3_SQL_Error_Concentration!$E:$E,B815,Q3_SQL_Error_Concentration!$F:$F,C815)=0,"",SUMIFS(Q3_SQL_Error_Concentration!$I:$I,Q3_SQL_Error_Concentration!$A:$A,A815,Q3_SQL_Error_Concentration!$E:$E,B815,Q3_SQL_Error_Concentration!$F:$F,C815))</f>
        <v/>
      </c>
      <c r="H815" s="5" t="str">
        <f t="shared" si="73"/>
        <v/>
      </c>
      <c r="I815" s="5">
        <f>IF(D815&gt;=Q3_Validation!$C$2,1,0)</f>
        <v>0</v>
      </c>
      <c r="J815" s="8" t="str">
        <f t="shared" si="74"/>
        <v/>
      </c>
      <c r="K815" s="5" t="str">
        <f t="shared" si="75"/>
        <v>excluded</v>
      </c>
      <c r="L815" s="5">
        <f t="shared" si="76"/>
        <v>0</v>
      </c>
      <c r="M815" s="5">
        <f t="shared" si="77"/>
        <v>0</v>
      </c>
    </row>
    <row r="816" spans="1:13">
      <c r="A816" s="5">
        <v>3256</v>
      </c>
      <c r="B816" s="5">
        <v>7</v>
      </c>
      <c r="C816" s="5" t="s">
        <v>64</v>
      </c>
      <c r="D816" s="5">
        <v>1</v>
      </c>
      <c r="E816" s="5">
        <v>0</v>
      </c>
      <c r="F816" s="8">
        <f t="shared" si="72"/>
        <v>0</v>
      </c>
      <c r="G816" s="5" t="str">
        <f>IF(COUNTIFS(Q3_SQL_Error_Concentration!$A:$A,A816,Q3_SQL_Error_Concentration!$E:$E,B816,Q3_SQL_Error_Concentration!$F:$F,C816)=0,"",SUMIFS(Q3_SQL_Error_Concentration!$I:$I,Q3_SQL_Error_Concentration!$A:$A,A816,Q3_SQL_Error_Concentration!$E:$E,B816,Q3_SQL_Error_Concentration!$F:$F,C816))</f>
        <v/>
      </c>
      <c r="H816" s="5" t="str">
        <f t="shared" si="73"/>
        <v/>
      </c>
      <c r="I816" s="5">
        <f>IF(D816&gt;=Q3_Validation!$C$2,1,0)</f>
        <v>0</v>
      </c>
      <c r="J816" s="8" t="str">
        <f t="shared" si="74"/>
        <v/>
      </c>
      <c r="K816" s="5" t="str">
        <f t="shared" si="75"/>
        <v>excluded</v>
      </c>
      <c r="L816" s="5">
        <f t="shared" si="76"/>
        <v>0</v>
      </c>
      <c r="M816" s="5">
        <f t="shared" si="77"/>
        <v>0</v>
      </c>
    </row>
    <row r="817" spans="1:13">
      <c r="A817" s="5">
        <v>3256</v>
      </c>
      <c r="B817" s="5">
        <v>7</v>
      </c>
      <c r="C817" s="5" t="s">
        <v>62</v>
      </c>
      <c r="D817" s="5">
        <v>68</v>
      </c>
      <c r="E817" s="5">
        <v>0</v>
      </c>
      <c r="F817" s="8">
        <f t="shared" si="72"/>
        <v>0</v>
      </c>
      <c r="G817" s="5" t="str">
        <f>IF(COUNTIFS(Q3_SQL_Error_Concentration!$A:$A,A817,Q3_SQL_Error_Concentration!$E:$E,B817,Q3_SQL_Error_Concentration!$F:$F,C817)=0,"",SUMIFS(Q3_SQL_Error_Concentration!$I:$I,Q3_SQL_Error_Concentration!$A:$A,A817,Q3_SQL_Error_Concentration!$E:$E,B817,Q3_SQL_Error_Concentration!$F:$F,C817))</f>
        <v/>
      </c>
      <c r="H817" s="5" t="str">
        <f t="shared" si="73"/>
        <v/>
      </c>
      <c r="I817" s="5">
        <f>IF(D817&gt;=Q3_Validation!$C$2,1,0)</f>
        <v>0</v>
      </c>
      <c r="J817" s="8" t="str">
        <f t="shared" si="74"/>
        <v/>
      </c>
      <c r="K817" s="5" t="str">
        <f t="shared" si="75"/>
        <v>excluded</v>
      </c>
      <c r="L817" s="5">
        <f t="shared" si="76"/>
        <v>0</v>
      </c>
      <c r="M817" s="5">
        <f t="shared" si="77"/>
        <v>0</v>
      </c>
    </row>
    <row r="818" spans="1:13">
      <c r="A818" s="5">
        <v>3256</v>
      </c>
      <c r="B818" s="5">
        <v>8</v>
      </c>
      <c r="C818" s="5" t="s">
        <v>63</v>
      </c>
      <c r="D818" s="5">
        <v>48</v>
      </c>
      <c r="E818" s="5">
        <v>0</v>
      </c>
      <c r="F818" s="8">
        <f t="shared" si="72"/>
        <v>0</v>
      </c>
      <c r="G818" s="5" t="str">
        <f>IF(COUNTIFS(Q3_SQL_Error_Concentration!$A:$A,A818,Q3_SQL_Error_Concentration!$E:$E,B818,Q3_SQL_Error_Concentration!$F:$F,C818)=0,"",SUMIFS(Q3_SQL_Error_Concentration!$I:$I,Q3_SQL_Error_Concentration!$A:$A,A818,Q3_SQL_Error_Concentration!$E:$E,B818,Q3_SQL_Error_Concentration!$F:$F,C818))</f>
        <v/>
      </c>
      <c r="H818" s="5" t="str">
        <f t="shared" si="73"/>
        <v/>
      </c>
      <c r="I818" s="5">
        <f>IF(D818&gt;=Q3_Validation!$C$2,1,0)</f>
        <v>0</v>
      </c>
      <c r="J818" s="8" t="str">
        <f t="shared" si="74"/>
        <v/>
      </c>
      <c r="K818" s="5" t="str">
        <f t="shared" si="75"/>
        <v>excluded</v>
      </c>
      <c r="L818" s="5">
        <f t="shared" si="76"/>
        <v>0</v>
      </c>
      <c r="M818" s="5">
        <f t="shared" si="77"/>
        <v>0</v>
      </c>
    </row>
    <row r="819" spans="1:13">
      <c r="A819" s="5">
        <v>3256</v>
      </c>
      <c r="B819" s="5">
        <v>8</v>
      </c>
      <c r="C819" s="5" t="s">
        <v>64</v>
      </c>
      <c r="D819" s="5">
        <v>1</v>
      </c>
      <c r="E819" s="5">
        <v>0</v>
      </c>
      <c r="F819" s="8">
        <f t="shared" si="72"/>
        <v>0</v>
      </c>
      <c r="G819" s="5" t="str">
        <f>IF(COUNTIFS(Q3_SQL_Error_Concentration!$A:$A,A819,Q3_SQL_Error_Concentration!$E:$E,B819,Q3_SQL_Error_Concentration!$F:$F,C819)=0,"",SUMIFS(Q3_SQL_Error_Concentration!$I:$I,Q3_SQL_Error_Concentration!$A:$A,A819,Q3_SQL_Error_Concentration!$E:$E,B819,Q3_SQL_Error_Concentration!$F:$F,C819))</f>
        <v/>
      </c>
      <c r="H819" s="5" t="str">
        <f t="shared" si="73"/>
        <v/>
      </c>
      <c r="I819" s="5">
        <f>IF(D819&gt;=Q3_Validation!$C$2,1,0)</f>
        <v>0</v>
      </c>
      <c r="J819" s="8" t="str">
        <f t="shared" si="74"/>
        <v/>
      </c>
      <c r="K819" s="5" t="str">
        <f t="shared" si="75"/>
        <v>excluded</v>
      </c>
      <c r="L819" s="5">
        <f t="shared" si="76"/>
        <v>0</v>
      </c>
      <c r="M819" s="5">
        <f t="shared" si="77"/>
        <v>0</v>
      </c>
    </row>
    <row r="820" spans="1:13">
      <c r="A820" s="5">
        <v>3256</v>
      </c>
      <c r="B820" s="5">
        <v>8</v>
      </c>
      <c r="C820" s="5" t="s">
        <v>62</v>
      </c>
      <c r="D820" s="5">
        <v>70</v>
      </c>
      <c r="E820" s="5">
        <v>0</v>
      </c>
      <c r="F820" s="8">
        <f t="shared" si="72"/>
        <v>0</v>
      </c>
      <c r="G820" s="5" t="str">
        <f>IF(COUNTIFS(Q3_SQL_Error_Concentration!$A:$A,A820,Q3_SQL_Error_Concentration!$E:$E,B820,Q3_SQL_Error_Concentration!$F:$F,C820)=0,"",SUMIFS(Q3_SQL_Error_Concentration!$I:$I,Q3_SQL_Error_Concentration!$A:$A,A820,Q3_SQL_Error_Concentration!$E:$E,B820,Q3_SQL_Error_Concentration!$F:$F,C820))</f>
        <v/>
      </c>
      <c r="H820" s="5" t="str">
        <f t="shared" si="73"/>
        <v/>
      </c>
      <c r="I820" s="5">
        <f>IF(D820&gt;=Q3_Validation!$C$2,1,0)</f>
        <v>0</v>
      </c>
      <c r="J820" s="8" t="str">
        <f t="shared" si="74"/>
        <v/>
      </c>
      <c r="K820" s="5" t="str">
        <f t="shared" si="75"/>
        <v>excluded</v>
      </c>
      <c r="L820" s="5">
        <f t="shared" si="76"/>
        <v>0</v>
      </c>
      <c r="M820" s="5">
        <f t="shared" si="77"/>
        <v>0</v>
      </c>
    </row>
    <row r="821" spans="1:13">
      <c r="A821" s="5">
        <v>3256</v>
      </c>
      <c r="B821" s="5">
        <v>9</v>
      </c>
      <c r="C821" s="5" t="s">
        <v>63</v>
      </c>
      <c r="D821" s="5">
        <v>47</v>
      </c>
      <c r="E821" s="5">
        <v>0</v>
      </c>
      <c r="F821" s="8">
        <f t="shared" si="72"/>
        <v>0</v>
      </c>
      <c r="G821" s="5" t="str">
        <f>IF(COUNTIFS(Q3_SQL_Error_Concentration!$A:$A,A821,Q3_SQL_Error_Concentration!$E:$E,B821,Q3_SQL_Error_Concentration!$F:$F,C821)=0,"",SUMIFS(Q3_SQL_Error_Concentration!$I:$I,Q3_SQL_Error_Concentration!$A:$A,A821,Q3_SQL_Error_Concentration!$E:$E,B821,Q3_SQL_Error_Concentration!$F:$F,C821))</f>
        <v/>
      </c>
      <c r="H821" s="5" t="str">
        <f t="shared" si="73"/>
        <v/>
      </c>
      <c r="I821" s="5">
        <f>IF(D821&gt;=Q3_Validation!$C$2,1,0)</f>
        <v>0</v>
      </c>
      <c r="J821" s="8" t="str">
        <f t="shared" si="74"/>
        <v/>
      </c>
      <c r="K821" s="5" t="str">
        <f t="shared" si="75"/>
        <v>excluded</v>
      </c>
      <c r="L821" s="5">
        <f t="shared" si="76"/>
        <v>0</v>
      </c>
      <c r="M821" s="5">
        <f t="shared" si="77"/>
        <v>0</v>
      </c>
    </row>
    <row r="822" spans="1:13">
      <c r="A822" s="5">
        <v>3256</v>
      </c>
      <c r="B822" s="5">
        <v>9</v>
      </c>
      <c r="C822" s="5" t="s">
        <v>64</v>
      </c>
      <c r="D822" s="5">
        <v>1</v>
      </c>
      <c r="E822" s="5">
        <v>0</v>
      </c>
      <c r="F822" s="8">
        <f t="shared" si="72"/>
        <v>0</v>
      </c>
      <c r="G822" s="5" t="str">
        <f>IF(COUNTIFS(Q3_SQL_Error_Concentration!$A:$A,A822,Q3_SQL_Error_Concentration!$E:$E,B822,Q3_SQL_Error_Concentration!$F:$F,C822)=0,"",SUMIFS(Q3_SQL_Error_Concentration!$I:$I,Q3_SQL_Error_Concentration!$A:$A,A822,Q3_SQL_Error_Concentration!$E:$E,B822,Q3_SQL_Error_Concentration!$F:$F,C822))</f>
        <v/>
      </c>
      <c r="H822" s="5" t="str">
        <f t="shared" si="73"/>
        <v/>
      </c>
      <c r="I822" s="5">
        <f>IF(D822&gt;=Q3_Validation!$C$2,1,0)</f>
        <v>0</v>
      </c>
      <c r="J822" s="8" t="str">
        <f t="shared" si="74"/>
        <v/>
      </c>
      <c r="K822" s="5" t="str">
        <f t="shared" si="75"/>
        <v>excluded</v>
      </c>
      <c r="L822" s="5">
        <f t="shared" si="76"/>
        <v>0</v>
      </c>
      <c r="M822" s="5">
        <f t="shared" si="77"/>
        <v>0</v>
      </c>
    </row>
    <row r="823" spans="1:13">
      <c r="A823" s="5">
        <v>3256</v>
      </c>
      <c r="B823" s="5">
        <v>9</v>
      </c>
      <c r="C823" s="5" t="s">
        <v>62</v>
      </c>
      <c r="D823" s="5">
        <v>74</v>
      </c>
      <c r="E823" s="5">
        <v>1</v>
      </c>
      <c r="F823" s="8">
        <f t="shared" si="72"/>
        <v>1.3513513513513513</v>
      </c>
      <c r="G823" s="5" t="str">
        <f>IF(COUNTIFS(Q3_SQL_Error_Concentration!$A:$A,A823,Q3_SQL_Error_Concentration!$E:$E,B823,Q3_SQL_Error_Concentration!$F:$F,C823)=0,"",SUMIFS(Q3_SQL_Error_Concentration!$I:$I,Q3_SQL_Error_Concentration!$A:$A,A823,Q3_SQL_Error_Concentration!$E:$E,B823,Q3_SQL_Error_Concentration!$F:$F,C823))</f>
        <v/>
      </c>
      <c r="H823" s="5" t="str">
        <f t="shared" si="73"/>
        <v/>
      </c>
      <c r="I823" s="5">
        <f>IF(D823&gt;=Q3_Validation!$C$2,1,0)</f>
        <v>0</v>
      </c>
      <c r="J823" s="8" t="str">
        <f t="shared" si="74"/>
        <v/>
      </c>
      <c r="K823" s="5" t="str">
        <f t="shared" si="75"/>
        <v>excluded</v>
      </c>
      <c r="L823" s="5">
        <f t="shared" si="76"/>
        <v>0</v>
      </c>
      <c r="M823" s="5">
        <f t="shared" si="77"/>
        <v>0</v>
      </c>
    </row>
    <row r="824" spans="1:13">
      <c r="A824" s="5">
        <v>3256</v>
      </c>
      <c r="B824" s="5">
        <v>10</v>
      </c>
      <c r="C824" s="5" t="s">
        <v>63</v>
      </c>
      <c r="D824" s="5">
        <v>64</v>
      </c>
      <c r="E824" s="5">
        <v>0</v>
      </c>
      <c r="F824" s="8">
        <f t="shared" si="72"/>
        <v>0</v>
      </c>
      <c r="G824" s="5" t="str">
        <f>IF(COUNTIFS(Q3_SQL_Error_Concentration!$A:$A,A824,Q3_SQL_Error_Concentration!$E:$E,B824,Q3_SQL_Error_Concentration!$F:$F,C824)=0,"",SUMIFS(Q3_SQL_Error_Concentration!$I:$I,Q3_SQL_Error_Concentration!$A:$A,A824,Q3_SQL_Error_Concentration!$E:$E,B824,Q3_SQL_Error_Concentration!$F:$F,C824))</f>
        <v/>
      </c>
      <c r="H824" s="5" t="str">
        <f t="shared" si="73"/>
        <v/>
      </c>
      <c r="I824" s="5">
        <f>IF(D824&gt;=Q3_Validation!$C$2,1,0)</f>
        <v>0</v>
      </c>
      <c r="J824" s="8" t="str">
        <f t="shared" si="74"/>
        <v/>
      </c>
      <c r="K824" s="5" t="str">
        <f t="shared" si="75"/>
        <v>excluded</v>
      </c>
      <c r="L824" s="5">
        <f t="shared" si="76"/>
        <v>0</v>
      </c>
      <c r="M824" s="5">
        <f t="shared" si="77"/>
        <v>0</v>
      </c>
    </row>
    <row r="825" spans="1:13">
      <c r="A825" s="5">
        <v>3256</v>
      </c>
      <c r="B825" s="5">
        <v>10</v>
      </c>
      <c r="C825" s="5" t="s">
        <v>64</v>
      </c>
      <c r="D825" s="5">
        <v>3</v>
      </c>
      <c r="E825" s="5">
        <v>1</v>
      </c>
      <c r="F825" s="8">
        <f t="shared" si="72"/>
        <v>33.333333333333336</v>
      </c>
      <c r="G825" s="5" t="str">
        <f>IF(COUNTIFS(Q3_SQL_Error_Concentration!$A:$A,A825,Q3_SQL_Error_Concentration!$E:$E,B825,Q3_SQL_Error_Concentration!$F:$F,C825)=0,"",SUMIFS(Q3_SQL_Error_Concentration!$I:$I,Q3_SQL_Error_Concentration!$A:$A,A825,Q3_SQL_Error_Concentration!$E:$E,B825,Q3_SQL_Error_Concentration!$F:$F,C825))</f>
        <v/>
      </c>
      <c r="H825" s="5" t="str">
        <f t="shared" si="73"/>
        <v/>
      </c>
      <c r="I825" s="5">
        <f>IF(D825&gt;=Q3_Validation!$C$2,1,0)</f>
        <v>0</v>
      </c>
      <c r="J825" s="8" t="str">
        <f t="shared" si="74"/>
        <v/>
      </c>
      <c r="K825" s="5" t="str">
        <f t="shared" si="75"/>
        <v>excluded</v>
      </c>
      <c r="L825" s="5">
        <f t="shared" si="76"/>
        <v>0</v>
      </c>
      <c r="M825" s="5">
        <f t="shared" si="77"/>
        <v>0</v>
      </c>
    </row>
    <row r="826" spans="1:13">
      <c r="A826" s="5">
        <v>3256</v>
      </c>
      <c r="B826" s="5">
        <v>10</v>
      </c>
      <c r="C826" s="5" t="s">
        <v>62</v>
      </c>
      <c r="D826" s="5">
        <v>83</v>
      </c>
      <c r="E826" s="5">
        <v>0</v>
      </c>
      <c r="F826" s="8">
        <f t="shared" si="72"/>
        <v>0</v>
      </c>
      <c r="G826" s="5" t="str">
        <f>IF(COUNTIFS(Q3_SQL_Error_Concentration!$A:$A,A826,Q3_SQL_Error_Concentration!$E:$E,B826,Q3_SQL_Error_Concentration!$F:$F,C826)=0,"",SUMIFS(Q3_SQL_Error_Concentration!$I:$I,Q3_SQL_Error_Concentration!$A:$A,A826,Q3_SQL_Error_Concentration!$E:$E,B826,Q3_SQL_Error_Concentration!$F:$F,C826))</f>
        <v/>
      </c>
      <c r="H826" s="5" t="str">
        <f t="shared" si="73"/>
        <v/>
      </c>
      <c r="I826" s="5">
        <f>IF(D826&gt;=Q3_Validation!$C$2,1,0)</f>
        <v>0</v>
      </c>
      <c r="J826" s="8" t="str">
        <f t="shared" si="74"/>
        <v/>
      </c>
      <c r="K826" s="5" t="str">
        <f t="shared" si="75"/>
        <v>excluded</v>
      </c>
      <c r="L826" s="5">
        <f t="shared" si="76"/>
        <v>0</v>
      </c>
      <c r="M826" s="5">
        <f t="shared" si="77"/>
        <v>0</v>
      </c>
    </row>
    <row r="827" spans="1:13">
      <c r="A827" s="5">
        <v>3256</v>
      </c>
      <c r="B827" s="5">
        <v>11</v>
      </c>
      <c r="C827" s="5" t="s">
        <v>63</v>
      </c>
      <c r="D827" s="5">
        <v>78</v>
      </c>
      <c r="E827" s="5">
        <v>1</v>
      </c>
      <c r="F827" s="8">
        <f t="shared" si="72"/>
        <v>1.2820512820512822</v>
      </c>
      <c r="G827" s="5" t="str">
        <f>IF(COUNTIFS(Q3_SQL_Error_Concentration!$A:$A,A827,Q3_SQL_Error_Concentration!$E:$E,B827,Q3_SQL_Error_Concentration!$F:$F,C827)=0,"",SUMIFS(Q3_SQL_Error_Concentration!$I:$I,Q3_SQL_Error_Concentration!$A:$A,A827,Q3_SQL_Error_Concentration!$E:$E,B827,Q3_SQL_Error_Concentration!$F:$F,C827))</f>
        <v/>
      </c>
      <c r="H827" s="5" t="str">
        <f t="shared" si="73"/>
        <v/>
      </c>
      <c r="I827" s="5">
        <f>IF(D827&gt;=Q3_Validation!$C$2,1,0)</f>
        <v>0</v>
      </c>
      <c r="J827" s="8" t="str">
        <f t="shared" si="74"/>
        <v/>
      </c>
      <c r="K827" s="5" t="str">
        <f t="shared" si="75"/>
        <v>excluded</v>
      </c>
      <c r="L827" s="5">
        <f t="shared" si="76"/>
        <v>0</v>
      </c>
      <c r="M827" s="5">
        <f t="shared" si="77"/>
        <v>0</v>
      </c>
    </row>
    <row r="828" spans="1:13">
      <c r="A828" s="5">
        <v>3256</v>
      </c>
      <c r="B828" s="5">
        <v>11</v>
      </c>
      <c r="C828" s="5" t="s">
        <v>64</v>
      </c>
      <c r="D828" s="5">
        <v>4</v>
      </c>
      <c r="E828" s="5">
        <v>0</v>
      </c>
      <c r="F828" s="8">
        <f t="shared" si="72"/>
        <v>0</v>
      </c>
      <c r="G828" s="5" t="str">
        <f>IF(COUNTIFS(Q3_SQL_Error_Concentration!$A:$A,A828,Q3_SQL_Error_Concentration!$E:$E,B828,Q3_SQL_Error_Concentration!$F:$F,C828)=0,"",SUMIFS(Q3_SQL_Error_Concentration!$I:$I,Q3_SQL_Error_Concentration!$A:$A,A828,Q3_SQL_Error_Concentration!$E:$E,B828,Q3_SQL_Error_Concentration!$F:$F,C828))</f>
        <v/>
      </c>
      <c r="H828" s="5" t="str">
        <f t="shared" si="73"/>
        <v/>
      </c>
      <c r="I828" s="5">
        <f>IF(D828&gt;=Q3_Validation!$C$2,1,0)</f>
        <v>0</v>
      </c>
      <c r="J828" s="8" t="str">
        <f t="shared" si="74"/>
        <v/>
      </c>
      <c r="K828" s="5" t="str">
        <f t="shared" si="75"/>
        <v>excluded</v>
      </c>
      <c r="L828" s="5">
        <f t="shared" si="76"/>
        <v>0</v>
      </c>
      <c r="M828" s="5">
        <f t="shared" si="77"/>
        <v>0</v>
      </c>
    </row>
    <row r="829" spans="1:13">
      <c r="A829" s="5">
        <v>3256</v>
      </c>
      <c r="B829" s="5">
        <v>11</v>
      </c>
      <c r="C829" s="5" t="s">
        <v>62</v>
      </c>
      <c r="D829" s="5">
        <v>114</v>
      </c>
      <c r="E829" s="5">
        <v>0</v>
      </c>
      <c r="F829" s="8">
        <f t="shared" si="72"/>
        <v>0</v>
      </c>
      <c r="G829" s="5" t="str">
        <f>IF(COUNTIFS(Q3_SQL_Error_Concentration!$A:$A,A829,Q3_SQL_Error_Concentration!$E:$E,B829,Q3_SQL_Error_Concentration!$F:$F,C829)=0,"",SUMIFS(Q3_SQL_Error_Concentration!$I:$I,Q3_SQL_Error_Concentration!$A:$A,A829,Q3_SQL_Error_Concentration!$E:$E,B829,Q3_SQL_Error_Concentration!$F:$F,C829))</f>
        <v/>
      </c>
      <c r="H829" s="5" t="str">
        <f t="shared" si="73"/>
        <v/>
      </c>
      <c r="I829" s="5">
        <f>IF(D829&gt;=Q3_Validation!$C$2,1,0)</f>
        <v>0</v>
      </c>
      <c r="J829" s="8" t="str">
        <f t="shared" si="74"/>
        <v/>
      </c>
      <c r="K829" s="5" t="str">
        <f t="shared" si="75"/>
        <v>excluded</v>
      </c>
      <c r="L829" s="5">
        <f t="shared" si="76"/>
        <v>0</v>
      </c>
      <c r="M829" s="5">
        <f t="shared" si="77"/>
        <v>0</v>
      </c>
    </row>
    <row r="830" spans="1:13">
      <c r="A830" s="5">
        <v>3256</v>
      </c>
      <c r="B830" s="5">
        <v>12</v>
      </c>
      <c r="C830" s="5" t="s">
        <v>63</v>
      </c>
      <c r="D830" s="5">
        <v>86</v>
      </c>
      <c r="E830" s="5">
        <v>1</v>
      </c>
      <c r="F830" s="8">
        <f t="shared" si="72"/>
        <v>1.1627906976744187</v>
      </c>
      <c r="G830" s="5" t="str">
        <f>IF(COUNTIFS(Q3_SQL_Error_Concentration!$A:$A,A830,Q3_SQL_Error_Concentration!$E:$E,B830,Q3_SQL_Error_Concentration!$F:$F,C830)=0,"",SUMIFS(Q3_SQL_Error_Concentration!$I:$I,Q3_SQL_Error_Concentration!$A:$A,A830,Q3_SQL_Error_Concentration!$E:$E,B830,Q3_SQL_Error_Concentration!$F:$F,C830))</f>
        <v/>
      </c>
      <c r="H830" s="5" t="str">
        <f t="shared" si="73"/>
        <v/>
      </c>
      <c r="I830" s="5">
        <f>IF(D830&gt;=Q3_Validation!$C$2,1,0)</f>
        <v>0</v>
      </c>
      <c r="J830" s="8" t="str">
        <f t="shared" si="74"/>
        <v/>
      </c>
      <c r="K830" s="5" t="str">
        <f t="shared" si="75"/>
        <v>excluded</v>
      </c>
      <c r="L830" s="5">
        <f t="shared" si="76"/>
        <v>0</v>
      </c>
      <c r="M830" s="5">
        <f t="shared" si="77"/>
        <v>0</v>
      </c>
    </row>
    <row r="831" spans="1:13">
      <c r="A831" s="5">
        <v>3256</v>
      </c>
      <c r="B831" s="5">
        <v>12</v>
      </c>
      <c r="C831" s="5" t="s">
        <v>64</v>
      </c>
      <c r="D831" s="5">
        <v>4</v>
      </c>
      <c r="E831" s="5">
        <v>0</v>
      </c>
      <c r="F831" s="8">
        <f t="shared" si="72"/>
        <v>0</v>
      </c>
      <c r="G831" s="5" t="str">
        <f>IF(COUNTIFS(Q3_SQL_Error_Concentration!$A:$A,A831,Q3_SQL_Error_Concentration!$E:$E,B831,Q3_SQL_Error_Concentration!$F:$F,C831)=0,"",SUMIFS(Q3_SQL_Error_Concentration!$I:$I,Q3_SQL_Error_Concentration!$A:$A,A831,Q3_SQL_Error_Concentration!$E:$E,B831,Q3_SQL_Error_Concentration!$F:$F,C831))</f>
        <v/>
      </c>
      <c r="H831" s="5" t="str">
        <f t="shared" si="73"/>
        <v/>
      </c>
      <c r="I831" s="5">
        <f>IF(D831&gt;=Q3_Validation!$C$2,1,0)</f>
        <v>0</v>
      </c>
      <c r="J831" s="8" t="str">
        <f t="shared" si="74"/>
        <v/>
      </c>
      <c r="K831" s="5" t="str">
        <f t="shared" si="75"/>
        <v>excluded</v>
      </c>
      <c r="L831" s="5">
        <f t="shared" si="76"/>
        <v>0</v>
      </c>
      <c r="M831" s="5">
        <f t="shared" si="77"/>
        <v>0</v>
      </c>
    </row>
    <row r="832" spans="1:13">
      <c r="A832" s="5">
        <v>3256</v>
      </c>
      <c r="B832" s="5">
        <v>12</v>
      </c>
      <c r="C832" s="5" t="s">
        <v>62</v>
      </c>
      <c r="D832" s="5">
        <v>94</v>
      </c>
      <c r="E832" s="5">
        <v>1</v>
      </c>
      <c r="F832" s="8">
        <f t="shared" si="72"/>
        <v>1.0638297872340425</v>
      </c>
      <c r="G832" s="5" t="str">
        <f>IF(COUNTIFS(Q3_SQL_Error_Concentration!$A:$A,A832,Q3_SQL_Error_Concentration!$E:$E,B832,Q3_SQL_Error_Concentration!$F:$F,C832)=0,"",SUMIFS(Q3_SQL_Error_Concentration!$I:$I,Q3_SQL_Error_Concentration!$A:$A,A832,Q3_SQL_Error_Concentration!$E:$E,B832,Q3_SQL_Error_Concentration!$F:$F,C832))</f>
        <v/>
      </c>
      <c r="H832" s="5" t="str">
        <f t="shared" si="73"/>
        <v/>
      </c>
      <c r="I832" s="5">
        <f>IF(D832&gt;=Q3_Validation!$C$2,1,0)</f>
        <v>0</v>
      </c>
      <c r="J832" s="8" t="str">
        <f t="shared" si="74"/>
        <v/>
      </c>
      <c r="K832" s="5" t="str">
        <f t="shared" si="75"/>
        <v>excluded</v>
      </c>
      <c r="L832" s="5">
        <f t="shared" si="76"/>
        <v>0</v>
      </c>
      <c r="M832" s="5">
        <f t="shared" si="77"/>
        <v>0</v>
      </c>
    </row>
    <row r="833" spans="1:13">
      <c r="A833" s="5">
        <v>3256</v>
      </c>
      <c r="B833" s="5">
        <v>13</v>
      </c>
      <c r="C833" s="5" t="s">
        <v>63</v>
      </c>
      <c r="D833" s="5">
        <v>76</v>
      </c>
      <c r="E833" s="5">
        <v>0</v>
      </c>
      <c r="F833" s="8">
        <f t="shared" si="72"/>
        <v>0</v>
      </c>
      <c r="G833" s="5" t="str">
        <f>IF(COUNTIFS(Q3_SQL_Error_Concentration!$A:$A,A833,Q3_SQL_Error_Concentration!$E:$E,B833,Q3_SQL_Error_Concentration!$F:$F,C833)=0,"",SUMIFS(Q3_SQL_Error_Concentration!$I:$I,Q3_SQL_Error_Concentration!$A:$A,A833,Q3_SQL_Error_Concentration!$E:$E,B833,Q3_SQL_Error_Concentration!$F:$F,C833))</f>
        <v/>
      </c>
      <c r="H833" s="5" t="str">
        <f t="shared" si="73"/>
        <v/>
      </c>
      <c r="I833" s="5">
        <f>IF(D833&gt;=Q3_Validation!$C$2,1,0)</f>
        <v>0</v>
      </c>
      <c r="J833" s="8" t="str">
        <f t="shared" si="74"/>
        <v/>
      </c>
      <c r="K833" s="5" t="str">
        <f t="shared" si="75"/>
        <v>excluded</v>
      </c>
      <c r="L833" s="5">
        <f t="shared" si="76"/>
        <v>0</v>
      </c>
      <c r="M833" s="5">
        <f t="shared" si="77"/>
        <v>0</v>
      </c>
    </row>
    <row r="834" spans="1:13">
      <c r="A834" s="5">
        <v>3256</v>
      </c>
      <c r="B834" s="5">
        <v>13</v>
      </c>
      <c r="C834" s="5" t="s">
        <v>64</v>
      </c>
      <c r="D834" s="5">
        <v>4</v>
      </c>
      <c r="E834" s="5">
        <v>0</v>
      </c>
      <c r="F834" s="8">
        <f t="shared" ref="F834:F897" si="78">100*E834/D834</f>
        <v>0</v>
      </c>
      <c r="G834" s="5" t="str">
        <f>IF(COUNTIFS(Q3_SQL_Error_Concentration!$A:$A,A834,Q3_SQL_Error_Concentration!$E:$E,B834,Q3_SQL_Error_Concentration!$F:$F,C834)=0,"",SUMIFS(Q3_SQL_Error_Concentration!$I:$I,Q3_SQL_Error_Concentration!$A:$A,A834,Q3_SQL_Error_Concentration!$E:$E,B834,Q3_SQL_Error_Concentration!$F:$F,C834))</f>
        <v/>
      </c>
      <c r="H834" s="5" t="str">
        <f t="shared" ref="H834:H897" si="79">IF(G834="","",IF(ABS(F834-G834)&lt;=0.0002,"PASS","FAIL"))</f>
        <v/>
      </c>
      <c r="I834" s="5">
        <f>IF(D834&gt;=Q3_Validation!$C$2,1,0)</f>
        <v>0</v>
      </c>
      <c r="J834" s="8" t="str">
        <f t="shared" ref="J834:J897" si="80">IF(I834=1,F834,"")</f>
        <v/>
      </c>
      <c r="K834" s="5" t="str">
        <f t="shared" ref="K834:K897" si="81">IF(D834&lt;601,"excluded",IF(J834&gt;3.628192,"outlier",IF(J834&gt;=2.11093,"high-error","normal")))</f>
        <v>excluded</v>
      </c>
      <c r="L834" s="5">
        <f t="shared" ref="L834:L897" si="82">COUNTIFS(A:A,A834,K:K,"high-error")+COUNTIFS(A:A,A834,K:K,"outlier")</f>
        <v>0</v>
      </c>
      <c r="M834" s="5">
        <f t="shared" ref="M834:M897" si="83">IF(AND(L834&gt;=2,OR(K834="high-error",K834="outlier")),1,0)</f>
        <v>0</v>
      </c>
    </row>
    <row r="835" spans="1:13">
      <c r="A835" s="5">
        <v>3256</v>
      </c>
      <c r="B835" s="5">
        <v>13</v>
      </c>
      <c r="C835" s="5" t="s">
        <v>62</v>
      </c>
      <c r="D835" s="5">
        <v>111</v>
      </c>
      <c r="E835" s="5">
        <v>1</v>
      </c>
      <c r="F835" s="8">
        <f t="shared" si="78"/>
        <v>0.90090090090090091</v>
      </c>
      <c r="G835" s="5" t="str">
        <f>IF(COUNTIFS(Q3_SQL_Error_Concentration!$A:$A,A835,Q3_SQL_Error_Concentration!$E:$E,B835,Q3_SQL_Error_Concentration!$F:$F,C835)=0,"",SUMIFS(Q3_SQL_Error_Concentration!$I:$I,Q3_SQL_Error_Concentration!$A:$A,A835,Q3_SQL_Error_Concentration!$E:$E,B835,Q3_SQL_Error_Concentration!$F:$F,C835))</f>
        <v/>
      </c>
      <c r="H835" s="5" t="str">
        <f t="shared" si="79"/>
        <v/>
      </c>
      <c r="I835" s="5">
        <f>IF(D835&gt;=Q3_Validation!$C$2,1,0)</f>
        <v>0</v>
      </c>
      <c r="J835" s="8" t="str">
        <f t="shared" si="80"/>
        <v/>
      </c>
      <c r="K835" s="5" t="str">
        <f t="shared" si="81"/>
        <v>excluded</v>
      </c>
      <c r="L835" s="5">
        <f t="shared" si="82"/>
        <v>0</v>
      </c>
      <c r="M835" s="5">
        <f t="shared" si="83"/>
        <v>0</v>
      </c>
    </row>
    <row r="836" spans="1:13">
      <c r="A836" s="5">
        <v>3256</v>
      </c>
      <c r="B836" s="5">
        <v>14</v>
      </c>
      <c r="C836" s="5" t="s">
        <v>63</v>
      </c>
      <c r="D836" s="5">
        <v>64</v>
      </c>
      <c r="E836" s="5">
        <v>0</v>
      </c>
      <c r="F836" s="8">
        <f t="shared" si="78"/>
        <v>0</v>
      </c>
      <c r="G836" s="5" t="str">
        <f>IF(COUNTIFS(Q3_SQL_Error_Concentration!$A:$A,A836,Q3_SQL_Error_Concentration!$E:$E,B836,Q3_SQL_Error_Concentration!$F:$F,C836)=0,"",SUMIFS(Q3_SQL_Error_Concentration!$I:$I,Q3_SQL_Error_Concentration!$A:$A,A836,Q3_SQL_Error_Concentration!$E:$E,B836,Q3_SQL_Error_Concentration!$F:$F,C836))</f>
        <v/>
      </c>
      <c r="H836" s="5" t="str">
        <f t="shared" si="79"/>
        <v/>
      </c>
      <c r="I836" s="5">
        <f>IF(D836&gt;=Q3_Validation!$C$2,1,0)</f>
        <v>0</v>
      </c>
      <c r="J836" s="8" t="str">
        <f t="shared" si="80"/>
        <v/>
      </c>
      <c r="K836" s="5" t="str">
        <f t="shared" si="81"/>
        <v>excluded</v>
      </c>
      <c r="L836" s="5">
        <f t="shared" si="82"/>
        <v>0</v>
      </c>
      <c r="M836" s="5">
        <f t="shared" si="83"/>
        <v>0</v>
      </c>
    </row>
    <row r="837" spans="1:13">
      <c r="A837" s="5">
        <v>3256</v>
      </c>
      <c r="B837" s="5">
        <v>14</v>
      </c>
      <c r="C837" s="5" t="s">
        <v>64</v>
      </c>
      <c r="D837" s="5">
        <v>1</v>
      </c>
      <c r="E837" s="5">
        <v>0</v>
      </c>
      <c r="F837" s="8">
        <f t="shared" si="78"/>
        <v>0</v>
      </c>
      <c r="G837" s="5" t="str">
        <f>IF(COUNTIFS(Q3_SQL_Error_Concentration!$A:$A,A837,Q3_SQL_Error_Concentration!$E:$E,B837,Q3_SQL_Error_Concentration!$F:$F,C837)=0,"",SUMIFS(Q3_SQL_Error_Concentration!$I:$I,Q3_SQL_Error_Concentration!$A:$A,A837,Q3_SQL_Error_Concentration!$E:$E,B837,Q3_SQL_Error_Concentration!$F:$F,C837))</f>
        <v/>
      </c>
      <c r="H837" s="5" t="str">
        <f t="shared" si="79"/>
        <v/>
      </c>
      <c r="I837" s="5">
        <f>IF(D837&gt;=Q3_Validation!$C$2,1,0)</f>
        <v>0</v>
      </c>
      <c r="J837" s="8" t="str">
        <f t="shared" si="80"/>
        <v/>
      </c>
      <c r="K837" s="5" t="str">
        <f t="shared" si="81"/>
        <v>excluded</v>
      </c>
      <c r="L837" s="5">
        <f t="shared" si="82"/>
        <v>0</v>
      </c>
      <c r="M837" s="5">
        <f t="shared" si="83"/>
        <v>0</v>
      </c>
    </row>
    <row r="838" spans="1:13">
      <c r="A838" s="5">
        <v>3256</v>
      </c>
      <c r="B838" s="5">
        <v>14</v>
      </c>
      <c r="C838" s="5" t="s">
        <v>62</v>
      </c>
      <c r="D838" s="5">
        <v>85</v>
      </c>
      <c r="E838" s="5">
        <v>1</v>
      </c>
      <c r="F838" s="8">
        <f t="shared" si="78"/>
        <v>1.1764705882352942</v>
      </c>
      <c r="G838" s="5" t="str">
        <f>IF(COUNTIFS(Q3_SQL_Error_Concentration!$A:$A,A838,Q3_SQL_Error_Concentration!$E:$E,B838,Q3_SQL_Error_Concentration!$F:$F,C838)=0,"",SUMIFS(Q3_SQL_Error_Concentration!$I:$I,Q3_SQL_Error_Concentration!$A:$A,A838,Q3_SQL_Error_Concentration!$E:$E,B838,Q3_SQL_Error_Concentration!$F:$F,C838))</f>
        <v/>
      </c>
      <c r="H838" s="5" t="str">
        <f t="shared" si="79"/>
        <v/>
      </c>
      <c r="I838" s="5">
        <f>IF(D838&gt;=Q3_Validation!$C$2,1,0)</f>
        <v>0</v>
      </c>
      <c r="J838" s="8" t="str">
        <f t="shared" si="80"/>
        <v/>
      </c>
      <c r="K838" s="5" t="str">
        <f t="shared" si="81"/>
        <v>excluded</v>
      </c>
      <c r="L838" s="5">
        <f t="shared" si="82"/>
        <v>0</v>
      </c>
      <c r="M838" s="5">
        <f t="shared" si="83"/>
        <v>0</v>
      </c>
    </row>
    <row r="839" spans="1:13">
      <c r="A839" s="5">
        <v>3256</v>
      </c>
      <c r="B839" s="5">
        <v>15</v>
      </c>
      <c r="C839" s="5" t="s">
        <v>63</v>
      </c>
      <c r="D839" s="5">
        <v>71</v>
      </c>
      <c r="E839" s="5">
        <v>1</v>
      </c>
      <c r="F839" s="8">
        <f t="shared" si="78"/>
        <v>1.408450704225352</v>
      </c>
      <c r="G839" s="5" t="str">
        <f>IF(COUNTIFS(Q3_SQL_Error_Concentration!$A:$A,A839,Q3_SQL_Error_Concentration!$E:$E,B839,Q3_SQL_Error_Concentration!$F:$F,C839)=0,"",SUMIFS(Q3_SQL_Error_Concentration!$I:$I,Q3_SQL_Error_Concentration!$A:$A,A839,Q3_SQL_Error_Concentration!$E:$E,B839,Q3_SQL_Error_Concentration!$F:$F,C839))</f>
        <v/>
      </c>
      <c r="H839" s="5" t="str">
        <f t="shared" si="79"/>
        <v/>
      </c>
      <c r="I839" s="5">
        <f>IF(D839&gt;=Q3_Validation!$C$2,1,0)</f>
        <v>0</v>
      </c>
      <c r="J839" s="8" t="str">
        <f t="shared" si="80"/>
        <v/>
      </c>
      <c r="K839" s="5" t="str">
        <f t="shared" si="81"/>
        <v>excluded</v>
      </c>
      <c r="L839" s="5">
        <f t="shared" si="82"/>
        <v>0</v>
      </c>
      <c r="M839" s="5">
        <f t="shared" si="83"/>
        <v>0</v>
      </c>
    </row>
    <row r="840" spans="1:13">
      <c r="A840" s="5">
        <v>3256</v>
      </c>
      <c r="B840" s="5">
        <v>15</v>
      </c>
      <c r="C840" s="5" t="s">
        <v>64</v>
      </c>
      <c r="D840" s="5">
        <v>1</v>
      </c>
      <c r="E840" s="5">
        <v>0</v>
      </c>
      <c r="F840" s="8">
        <f t="shared" si="78"/>
        <v>0</v>
      </c>
      <c r="G840" s="5" t="str">
        <f>IF(COUNTIFS(Q3_SQL_Error_Concentration!$A:$A,A840,Q3_SQL_Error_Concentration!$E:$E,B840,Q3_SQL_Error_Concentration!$F:$F,C840)=0,"",SUMIFS(Q3_SQL_Error_Concentration!$I:$I,Q3_SQL_Error_Concentration!$A:$A,A840,Q3_SQL_Error_Concentration!$E:$E,B840,Q3_SQL_Error_Concentration!$F:$F,C840))</f>
        <v/>
      </c>
      <c r="H840" s="5" t="str">
        <f t="shared" si="79"/>
        <v/>
      </c>
      <c r="I840" s="5">
        <f>IF(D840&gt;=Q3_Validation!$C$2,1,0)</f>
        <v>0</v>
      </c>
      <c r="J840" s="8" t="str">
        <f t="shared" si="80"/>
        <v/>
      </c>
      <c r="K840" s="5" t="str">
        <f t="shared" si="81"/>
        <v>excluded</v>
      </c>
      <c r="L840" s="5">
        <f t="shared" si="82"/>
        <v>0</v>
      </c>
      <c r="M840" s="5">
        <f t="shared" si="83"/>
        <v>0</v>
      </c>
    </row>
    <row r="841" spans="1:13">
      <c r="A841" s="5">
        <v>3256</v>
      </c>
      <c r="B841" s="5">
        <v>15</v>
      </c>
      <c r="C841" s="5" t="s">
        <v>62</v>
      </c>
      <c r="D841" s="5">
        <v>101</v>
      </c>
      <c r="E841" s="5">
        <v>1</v>
      </c>
      <c r="F841" s="8">
        <f t="shared" si="78"/>
        <v>0.99009900990099009</v>
      </c>
      <c r="G841" s="5" t="str">
        <f>IF(COUNTIFS(Q3_SQL_Error_Concentration!$A:$A,A841,Q3_SQL_Error_Concentration!$E:$E,B841,Q3_SQL_Error_Concentration!$F:$F,C841)=0,"",SUMIFS(Q3_SQL_Error_Concentration!$I:$I,Q3_SQL_Error_Concentration!$A:$A,A841,Q3_SQL_Error_Concentration!$E:$E,B841,Q3_SQL_Error_Concentration!$F:$F,C841))</f>
        <v/>
      </c>
      <c r="H841" s="5" t="str">
        <f t="shared" si="79"/>
        <v/>
      </c>
      <c r="I841" s="5">
        <f>IF(D841&gt;=Q3_Validation!$C$2,1,0)</f>
        <v>0</v>
      </c>
      <c r="J841" s="8" t="str">
        <f t="shared" si="80"/>
        <v/>
      </c>
      <c r="K841" s="5" t="str">
        <f t="shared" si="81"/>
        <v>excluded</v>
      </c>
      <c r="L841" s="5">
        <f t="shared" si="82"/>
        <v>0</v>
      </c>
      <c r="M841" s="5">
        <f t="shared" si="83"/>
        <v>0</v>
      </c>
    </row>
    <row r="842" spans="1:13">
      <c r="A842" s="5">
        <v>3256</v>
      </c>
      <c r="B842" s="5">
        <v>16</v>
      </c>
      <c r="C842" s="5" t="s">
        <v>63</v>
      </c>
      <c r="D842" s="5">
        <v>63</v>
      </c>
      <c r="E842" s="5">
        <v>0</v>
      </c>
      <c r="F842" s="8">
        <f t="shared" si="78"/>
        <v>0</v>
      </c>
      <c r="G842" s="5" t="str">
        <f>IF(COUNTIFS(Q3_SQL_Error_Concentration!$A:$A,A842,Q3_SQL_Error_Concentration!$E:$E,B842,Q3_SQL_Error_Concentration!$F:$F,C842)=0,"",SUMIFS(Q3_SQL_Error_Concentration!$I:$I,Q3_SQL_Error_Concentration!$A:$A,A842,Q3_SQL_Error_Concentration!$E:$E,B842,Q3_SQL_Error_Concentration!$F:$F,C842))</f>
        <v/>
      </c>
      <c r="H842" s="5" t="str">
        <f t="shared" si="79"/>
        <v/>
      </c>
      <c r="I842" s="5">
        <f>IF(D842&gt;=Q3_Validation!$C$2,1,0)</f>
        <v>0</v>
      </c>
      <c r="J842" s="8" t="str">
        <f t="shared" si="80"/>
        <v/>
      </c>
      <c r="K842" s="5" t="str">
        <f t="shared" si="81"/>
        <v>excluded</v>
      </c>
      <c r="L842" s="5">
        <f t="shared" si="82"/>
        <v>0</v>
      </c>
      <c r="M842" s="5">
        <f t="shared" si="83"/>
        <v>0</v>
      </c>
    </row>
    <row r="843" spans="1:13">
      <c r="A843" s="5">
        <v>3256</v>
      </c>
      <c r="B843" s="5">
        <v>16</v>
      </c>
      <c r="C843" s="5" t="s">
        <v>62</v>
      </c>
      <c r="D843" s="5">
        <v>78</v>
      </c>
      <c r="E843" s="5">
        <v>1</v>
      </c>
      <c r="F843" s="8">
        <f t="shared" si="78"/>
        <v>1.2820512820512822</v>
      </c>
      <c r="G843" s="5" t="str">
        <f>IF(COUNTIFS(Q3_SQL_Error_Concentration!$A:$A,A843,Q3_SQL_Error_Concentration!$E:$E,B843,Q3_SQL_Error_Concentration!$F:$F,C843)=0,"",SUMIFS(Q3_SQL_Error_Concentration!$I:$I,Q3_SQL_Error_Concentration!$A:$A,A843,Q3_SQL_Error_Concentration!$E:$E,B843,Q3_SQL_Error_Concentration!$F:$F,C843))</f>
        <v/>
      </c>
      <c r="H843" s="5" t="str">
        <f t="shared" si="79"/>
        <v/>
      </c>
      <c r="I843" s="5">
        <f>IF(D843&gt;=Q3_Validation!$C$2,1,0)</f>
        <v>0</v>
      </c>
      <c r="J843" s="8" t="str">
        <f t="shared" si="80"/>
        <v/>
      </c>
      <c r="K843" s="5" t="str">
        <f t="shared" si="81"/>
        <v>excluded</v>
      </c>
      <c r="L843" s="5">
        <f t="shared" si="82"/>
        <v>0</v>
      </c>
      <c r="M843" s="5">
        <f t="shared" si="83"/>
        <v>0</v>
      </c>
    </row>
    <row r="844" spans="1:13">
      <c r="A844" s="5">
        <v>3256</v>
      </c>
      <c r="B844" s="5">
        <v>17</v>
      </c>
      <c r="C844" s="5" t="s">
        <v>63</v>
      </c>
      <c r="D844" s="5">
        <v>42</v>
      </c>
      <c r="E844" s="5">
        <v>0</v>
      </c>
      <c r="F844" s="8">
        <f t="shared" si="78"/>
        <v>0</v>
      </c>
      <c r="G844" s="5" t="str">
        <f>IF(COUNTIFS(Q3_SQL_Error_Concentration!$A:$A,A844,Q3_SQL_Error_Concentration!$E:$E,B844,Q3_SQL_Error_Concentration!$F:$F,C844)=0,"",SUMIFS(Q3_SQL_Error_Concentration!$I:$I,Q3_SQL_Error_Concentration!$A:$A,A844,Q3_SQL_Error_Concentration!$E:$E,B844,Q3_SQL_Error_Concentration!$F:$F,C844))</f>
        <v/>
      </c>
      <c r="H844" s="5" t="str">
        <f t="shared" si="79"/>
        <v/>
      </c>
      <c r="I844" s="5">
        <f>IF(D844&gt;=Q3_Validation!$C$2,1,0)</f>
        <v>0</v>
      </c>
      <c r="J844" s="8" t="str">
        <f t="shared" si="80"/>
        <v/>
      </c>
      <c r="K844" s="5" t="str">
        <f t="shared" si="81"/>
        <v>excluded</v>
      </c>
      <c r="L844" s="5">
        <f t="shared" si="82"/>
        <v>0</v>
      </c>
      <c r="M844" s="5">
        <f t="shared" si="83"/>
        <v>0</v>
      </c>
    </row>
    <row r="845" spans="1:13">
      <c r="A845" s="5">
        <v>3256</v>
      </c>
      <c r="B845" s="5">
        <v>17</v>
      </c>
      <c r="C845" s="5" t="s">
        <v>62</v>
      </c>
      <c r="D845" s="5">
        <v>95</v>
      </c>
      <c r="E845" s="5">
        <v>1</v>
      </c>
      <c r="F845" s="8">
        <f t="shared" si="78"/>
        <v>1.0526315789473684</v>
      </c>
      <c r="G845" s="5" t="str">
        <f>IF(COUNTIFS(Q3_SQL_Error_Concentration!$A:$A,A845,Q3_SQL_Error_Concentration!$E:$E,B845,Q3_SQL_Error_Concentration!$F:$F,C845)=0,"",SUMIFS(Q3_SQL_Error_Concentration!$I:$I,Q3_SQL_Error_Concentration!$A:$A,A845,Q3_SQL_Error_Concentration!$E:$E,B845,Q3_SQL_Error_Concentration!$F:$F,C845))</f>
        <v/>
      </c>
      <c r="H845" s="5" t="str">
        <f t="shared" si="79"/>
        <v/>
      </c>
      <c r="I845" s="5">
        <f>IF(D845&gt;=Q3_Validation!$C$2,1,0)</f>
        <v>0</v>
      </c>
      <c r="J845" s="8" t="str">
        <f t="shared" si="80"/>
        <v/>
      </c>
      <c r="K845" s="5" t="str">
        <f t="shared" si="81"/>
        <v>excluded</v>
      </c>
      <c r="L845" s="5">
        <f t="shared" si="82"/>
        <v>0</v>
      </c>
      <c r="M845" s="5">
        <f t="shared" si="83"/>
        <v>0</v>
      </c>
    </row>
    <row r="846" spans="1:13">
      <c r="A846" s="5">
        <v>3256</v>
      </c>
      <c r="B846" s="5">
        <v>18</v>
      </c>
      <c r="C846" s="5" t="s">
        <v>63</v>
      </c>
      <c r="D846" s="5">
        <v>45</v>
      </c>
      <c r="E846" s="5">
        <v>0</v>
      </c>
      <c r="F846" s="8">
        <f t="shared" si="78"/>
        <v>0</v>
      </c>
      <c r="G846" s="5" t="str">
        <f>IF(COUNTIFS(Q3_SQL_Error_Concentration!$A:$A,A846,Q3_SQL_Error_Concentration!$E:$E,B846,Q3_SQL_Error_Concentration!$F:$F,C846)=0,"",SUMIFS(Q3_SQL_Error_Concentration!$I:$I,Q3_SQL_Error_Concentration!$A:$A,A846,Q3_SQL_Error_Concentration!$E:$E,B846,Q3_SQL_Error_Concentration!$F:$F,C846))</f>
        <v/>
      </c>
      <c r="H846" s="5" t="str">
        <f t="shared" si="79"/>
        <v/>
      </c>
      <c r="I846" s="5">
        <f>IF(D846&gt;=Q3_Validation!$C$2,1,0)</f>
        <v>0</v>
      </c>
      <c r="J846" s="8" t="str">
        <f t="shared" si="80"/>
        <v/>
      </c>
      <c r="K846" s="5" t="str">
        <f t="shared" si="81"/>
        <v>excluded</v>
      </c>
      <c r="L846" s="5">
        <f t="shared" si="82"/>
        <v>0</v>
      </c>
      <c r="M846" s="5">
        <f t="shared" si="83"/>
        <v>0</v>
      </c>
    </row>
    <row r="847" spans="1:13">
      <c r="A847" s="5">
        <v>3256</v>
      </c>
      <c r="B847" s="5">
        <v>18</v>
      </c>
      <c r="C847" s="5" t="s">
        <v>62</v>
      </c>
      <c r="D847" s="5">
        <v>85</v>
      </c>
      <c r="E847" s="5">
        <v>0</v>
      </c>
      <c r="F847" s="8">
        <f t="shared" si="78"/>
        <v>0</v>
      </c>
      <c r="G847" s="5" t="str">
        <f>IF(COUNTIFS(Q3_SQL_Error_Concentration!$A:$A,A847,Q3_SQL_Error_Concentration!$E:$E,B847,Q3_SQL_Error_Concentration!$F:$F,C847)=0,"",SUMIFS(Q3_SQL_Error_Concentration!$I:$I,Q3_SQL_Error_Concentration!$A:$A,A847,Q3_SQL_Error_Concentration!$E:$E,B847,Q3_SQL_Error_Concentration!$F:$F,C847))</f>
        <v/>
      </c>
      <c r="H847" s="5" t="str">
        <f t="shared" si="79"/>
        <v/>
      </c>
      <c r="I847" s="5">
        <f>IF(D847&gt;=Q3_Validation!$C$2,1,0)</f>
        <v>0</v>
      </c>
      <c r="J847" s="8" t="str">
        <f t="shared" si="80"/>
        <v/>
      </c>
      <c r="K847" s="5" t="str">
        <f t="shared" si="81"/>
        <v>excluded</v>
      </c>
      <c r="L847" s="5">
        <f t="shared" si="82"/>
        <v>0</v>
      </c>
      <c r="M847" s="5">
        <f t="shared" si="83"/>
        <v>0</v>
      </c>
    </row>
    <row r="848" spans="1:13">
      <c r="A848" s="5">
        <v>3256</v>
      </c>
      <c r="B848" s="5">
        <v>19</v>
      </c>
      <c r="C848" s="5" t="s">
        <v>63</v>
      </c>
      <c r="D848" s="5">
        <v>72</v>
      </c>
      <c r="E848" s="5">
        <v>1</v>
      </c>
      <c r="F848" s="8">
        <f t="shared" si="78"/>
        <v>1.3888888888888888</v>
      </c>
      <c r="G848" s="5" t="str">
        <f>IF(COUNTIFS(Q3_SQL_Error_Concentration!$A:$A,A848,Q3_SQL_Error_Concentration!$E:$E,B848,Q3_SQL_Error_Concentration!$F:$F,C848)=0,"",SUMIFS(Q3_SQL_Error_Concentration!$I:$I,Q3_SQL_Error_Concentration!$A:$A,A848,Q3_SQL_Error_Concentration!$E:$E,B848,Q3_SQL_Error_Concentration!$F:$F,C848))</f>
        <v/>
      </c>
      <c r="H848" s="5" t="str">
        <f t="shared" si="79"/>
        <v/>
      </c>
      <c r="I848" s="5">
        <f>IF(D848&gt;=Q3_Validation!$C$2,1,0)</f>
        <v>0</v>
      </c>
      <c r="J848" s="8" t="str">
        <f t="shared" si="80"/>
        <v/>
      </c>
      <c r="K848" s="5" t="str">
        <f t="shared" si="81"/>
        <v>excluded</v>
      </c>
      <c r="L848" s="5">
        <f t="shared" si="82"/>
        <v>0</v>
      </c>
      <c r="M848" s="5">
        <f t="shared" si="83"/>
        <v>0</v>
      </c>
    </row>
    <row r="849" spans="1:13">
      <c r="A849" s="5">
        <v>3256</v>
      </c>
      <c r="B849" s="5">
        <v>19</v>
      </c>
      <c r="C849" s="5" t="s">
        <v>62</v>
      </c>
      <c r="D849" s="5">
        <v>66</v>
      </c>
      <c r="E849" s="5">
        <v>0</v>
      </c>
      <c r="F849" s="8">
        <f t="shared" si="78"/>
        <v>0</v>
      </c>
      <c r="G849" s="5" t="str">
        <f>IF(COUNTIFS(Q3_SQL_Error_Concentration!$A:$A,A849,Q3_SQL_Error_Concentration!$E:$E,B849,Q3_SQL_Error_Concentration!$F:$F,C849)=0,"",SUMIFS(Q3_SQL_Error_Concentration!$I:$I,Q3_SQL_Error_Concentration!$A:$A,A849,Q3_SQL_Error_Concentration!$E:$E,B849,Q3_SQL_Error_Concentration!$F:$F,C849))</f>
        <v/>
      </c>
      <c r="H849" s="5" t="str">
        <f t="shared" si="79"/>
        <v/>
      </c>
      <c r="I849" s="5">
        <f>IF(D849&gt;=Q3_Validation!$C$2,1,0)</f>
        <v>0</v>
      </c>
      <c r="J849" s="8" t="str">
        <f t="shared" si="80"/>
        <v/>
      </c>
      <c r="K849" s="5" t="str">
        <f t="shared" si="81"/>
        <v>excluded</v>
      </c>
      <c r="L849" s="5">
        <f t="shared" si="82"/>
        <v>0</v>
      </c>
      <c r="M849" s="5">
        <f t="shared" si="83"/>
        <v>0</v>
      </c>
    </row>
    <row r="850" spans="1:13">
      <c r="A850" s="5">
        <v>3256</v>
      </c>
      <c r="B850" s="5">
        <v>20</v>
      </c>
      <c r="C850" s="5" t="s">
        <v>63</v>
      </c>
      <c r="D850" s="5">
        <v>72</v>
      </c>
      <c r="E850" s="5">
        <v>1</v>
      </c>
      <c r="F850" s="8">
        <f t="shared" si="78"/>
        <v>1.3888888888888888</v>
      </c>
      <c r="G850" s="5" t="str">
        <f>IF(COUNTIFS(Q3_SQL_Error_Concentration!$A:$A,A850,Q3_SQL_Error_Concentration!$E:$E,B850,Q3_SQL_Error_Concentration!$F:$F,C850)=0,"",SUMIFS(Q3_SQL_Error_Concentration!$I:$I,Q3_SQL_Error_Concentration!$A:$A,A850,Q3_SQL_Error_Concentration!$E:$E,B850,Q3_SQL_Error_Concentration!$F:$F,C850))</f>
        <v/>
      </c>
      <c r="H850" s="5" t="str">
        <f t="shared" si="79"/>
        <v/>
      </c>
      <c r="I850" s="5">
        <f>IF(D850&gt;=Q3_Validation!$C$2,1,0)</f>
        <v>0</v>
      </c>
      <c r="J850" s="8" t="str">
        <f t="shared" si="80"/>
        <v/>
      </c>
      <c r="K850" s="5" t="str">
        <f t="shared" si="81"/>
        <v>excluded</v>
      </c>
      <c r="L850" s="5">
        <f t="shared" si="82"/>
        <v>0</v>
      </c>
      <c r="M850" s="5">
        <f t="shared" si="83"/>
        <v>0</v>
      </c>
    </row>
    <row r="851" spans="1:13">
      <c r="A851" s="5">
        <v>3256</v>
      </c>
      <c r="B851" s="5">
        <v>20</v>
      </c>
      <c r="C851" s="5" t="s">
        <v>62</v>
      </c>
      <c r="D851" s="5">
        <v>88</v>
      </c>
      <c r="E851" s="5">
        <v>0</v>
      </c>
      <c r="F851" s="8">
        <f t="shared" si="78"/>
        <v>0</v>
      </c>
      <c r="G851" s="5" t="str">
        <f>IF(COUNTIFS(Q3_SQL_Error_Concentration!$A:$A,A851,Q3_SQL_Error_Concentration!$E:$E,B851,Q3_SQL_Error_Concentration!$F:$F,C851)=0,"",SUMIFS(Q3_SQL_Error_Concentration!$I:$I,Q3_SQL_Error_Concentration!$A:$A,A851,Q3_SQL_Error_Concentration!$E:$E,B851,Q3_SQL_Error_Concentration!$F:$F,C851))</f>
        <v/>
      </c>
      <c r="H851" s="5" t="str">
        <f t="shared" si="79"/>
        <v/>
      </c>
      <c r="I851" s="5">
        <f>IF(D851&gt;=Q3_Validation!$C$2,1,0)</f>
        <v>0</v>
      </c>
      <c r="J851" s="8" t="str">
        <f t="shared" si="80"/>
        <v/>
      </c>
      <c r="K851" s="5" t="str">
        <f t="shared" si="81"/>
        <v>excluded</v>
      </c>
      <c r="L851" s="5">
        <f t="shared" si="82"/>
        <v>0</v>
      </c>
      <c r="M851" s="5">
        <f t="shared" si="83"/>
        <v>0</v>
      </c>
    </row>
    <row r="852" spans="1:13">
      <c r="A852" s="5">
        <v>3256</v>
      </c>
      <c r="B852" s="5">
        <v>21</v>
      </c>
      <c r="C852" s="5" t="s">
        <v>63</v>
      </c>
      <c r="D852" s="5">
        <v>55</v>
      </c>
      <c r="E852" s="5">
        <v>0</v>
      </c>
      <c r="F852" s="8">
        <f t="shared" si="78"/>
        <v>0</v>
      </c>
      <c r="G852" s="5" t="str">
        <f>IF(COUNTIFS(Q3_SQL_Error_Concentration!$A:$A,A852,Q3_SQL_Error_Concentration!$E:$E,B852,Q3_SQL_Error_Concentration!$F:$F,C852)=0,"",SUMIFS(Q3_SQL_Error_Concentration!$I:$I,Q3_SQL_Error_Concentration!$A:$A,A852,Q3_SQL_Error_Concentration!$E:$E,B852,Q3_SQL_Error_Concentration!$F:$F,C852))</f>
        <v/>
      </c>
      <c r="H852" s="5" t="str">
        <f t="shared" si="79"/>
        <v/>
      </c>
      <c r="I852" s="5">
        <f>IF(D852&gt;=Q3_Validation!$C$2,1,0)</f>
        <v>0</v>
      </c>
      <c r="J852" s="8" t="str">
        <f t="shared" si="80"/>
        <v/>
      </c>
      <c r="K852" s="5" t="str">
        <f t="shared" si="81"/>
        <v>excluded</v>
      </c>
      <c r="L852" s="5">
        <f t="shared" si="82"/>
        <v>0</v>
      </c>
      <c r="M852" s="5">
        <f t="shared" si="83"/>
        <v>0</v>
      </c>
    </row>
    <row r="853" spans="1:13">
      <c r="A853" s="5">
        <v>3256</v>
      </c>
      <c r="B853" s="5">
        <v>21</v>
      </c>
      <c r="C853" s="5" t="s">
        <v>62</v>
      </c>
      <c r="D853" s="5">
        <v>100</v>
      </c>
      <c r="E853" s="5">
        <v>0</v>
      </c>
      <c r="F853" s="8">
        <f t="shared" si="78"/>
        <v>0</v>
      </c>
      <c r="G853" s="5" t="str">
        <f>IF(COUNTIFS(Q3_SQL_Error_Concentration!$A:$A,A853,Q3_SQL_Error_Concentration!$E:$E,B853,Q3_SQL_Error_Concentration!$F:$F,C853)=0,"",SUMIFS(Q3_SQL_Error_Concentration!$I:$I,Q3_SQL_Error_Concentration!$A:$A,A853,Q3_SQL_Error_Concentration!$E:$E,B853,Q3_SQL_Error_Concentration!$F:$F,C853))</f>
        <v/>
      </c>
      <c r="H853" s="5" t="str">
        <f t="shared" si="79"/>
        <v/>
      </c>
      <c r="I853" s="5">
        <f>IF(D853&gt;=Q3_Validation!$C$2,1,0)</f>
        <v>0</v>
      </c>
      <c r="J853" s="8" t="str">
        <f t="shared" si="80"/>
        <v/>
      </c>
      <c r="K853" s="5" t="str">
        <f t="shared" si="81"/>
        <v>excluded</v>
      </c>
      <c r="L853" s="5">
        <f t="shared" si="82"/>
        <v>0</v>
      </c>
      <c r="M853" s="5">
        <f t="shared" si="83"/>
        <v>0</v>
      </c>
    </row>
    <row r="854" spans="1:13">
      <c r="A854" s="5">
        <v>3256</v>
      </c>
      <c r="B854" s="5">
        <v>22</v>
      </c>
      <c r="C854" s="5" t="s">
        <v>63</v>
      </c>
      <c r="D854" s="5">
        <v>59</v>
      </c>
      <c r="E854" s="5">
        <v>0</v>
      </c>
      <c r="F854" s="8">
        <f t="shared" si="78"/>
        <v>0</v>
      </c>
      <c r="G854" s="5" t="str">
        <f>IF(COUNTIFS(Q3_SQL_Error_Concentration!$A:$A,A854,Q3_SQL_Error_Concentration!$E:$E,B854,Q3_SQL_Error_Concentration!$F:$F,C854)=0,"",SUMIFS(Q3_SQL_Error_Concentration!$I:$I,Q3_SQL_Error_Concentration!$A:$A,A854,Q3_SQL_Error_Concentration!$E:$E,B854,Q3_SQL_Error_Concentration!$F:$F,C854))</f>
        <v/>
      </c>
      <c r="H854" s="5" t="str">
        <f t="shared" si="79"/>
        <v/>
      </c>
      <c r="I854" s="5">
        <f>IF(D854&gt;=Q3_Validation!$C$2,1,0)</f>
        <v>0</v>
      </c>
      <c r="J854" s="8" t="str">
        <f t="shared" si="80"/>
        <v/>
      </c>
      <c r="K854" s="5" t="str">
        <f t="shared" si="81"/>
        <v>excluded</v>
      </c>
      <c r="L854" s="5">
        <f t="shared" si="82"/>
        <v>0</v>
      </c>
      <c r="M854" s="5">
        <f t="shared" si="83"/>
        <v>0</v>
      </c>
    </row>
    <row r="855" spans="1:13">
      <c r="A855" s="5">
        <v>3256</v>
      </c>
      <c r="B855" s="5">
        <v>22</v>
      </c>
      <c r="C855" s="5" t="s">
        <v>62</v>
      </c>
      <c r="D855" s="5">
        <v>74</v>
      </c>
      <c r="E855" s="5">
        <v>0</v>
      </c>
      <c r="F855" s="8">
        <f t="shared" si="78"/>
        <v>0</v>
      </c>
      <c r="G855" s="5" t="str">
        <f>IF(COUNTIFS(Q3_SQL_Error_Concentration!$A:$A,A855,Q3_SQL_Error_Concentration!$E:$E,B855,Q3_SQL_Error_Concentration!$F:$F,C855)=0,"",SUMIFS(Q3_SQL_Error_Concentration!$I:$I,Q3_SQL_Error_Concentration!$A:$A,A855,Q3_SQL_Error_Concentration!$E:$E,B855,Q3_SQL_Error_Concentration!$F:$F,C855))</f>
        <v/>
      </c>
      <c r="H855" s="5" t="str">
        <f t="shared" si="79"/>
        <v/>
      </c>
      <c r="I855" s="5">
        <f>IF(D855&gt;=Q3_Validation!$C$2,1,0)</f>
        <v>0</v>
      </c>
      <c r="J855" s="8" t="str">
        <f t="shared" si="80"/>
        <v/>
      </c>
      <c r="K855" s="5" t="str">
        <f t="shared" si="81"/>
        <v>excluded</v>
      </c>
      <c r="L855" s="5">
        <f t="shared" si="82"/>
        <v>0</v>
      </c>
      <c r="M855" s="5">
        <f t="shared" si="83"/>
        <v>0</v>
      </c>
    </row>
    <row r="856" spans="1:13">
      <c r="A856" s="5">
        <v>3256</v>
      </c>
      <c r="B856" s="5">
        <v>23</v>
      </c>
      <c r="C856" s="5" t="s">
        <v>63</v>
      </c>
      <c r="D856" s="5">
        <v>16</v>
      </c>
      <c r="E856" s="5">
        <v>0</v>
      </c>
      <c r="F856" s="8">
        <f t="shared" si="78"/>
        <v>0</v>
      </c>
      <c r="G856" s="5" t="str">
        <f>IF(COUNTIFS(Q3_SQL_Error_Concentration!$A:$A,A856,Q3_SQL_Error_Concentration!$E:$E,B856,Q3_SQL_Error_Concentration!$F:$F,C856)=0,"",SUMIFS(Q3_SQL_Error_Concentration!$I:$I,Q3_SQL_Error_Concentration!$A:$A,A856,Q3_SQL_Error_Concentration!$E:$E,B856,Q3_SQL_Error_Concentration!$F:$F,C856))</f>
        <v/>
      </c>
      <c r="H856" s="5" t="str">
        <f t="shared" si="79"/>
        <v/>
      </c>
      <c r="I856" s="5">
        <f>IF(D856&gt;=Q3_Validation!$C$2,1,0)</f>
        <v>0</v>
      </c>
      <c r="J856" s="8" t="str">
        <f t="shared" si="80"/>
        <v/>
      </c>
      <c r="K856" s="5" t="str">
        <f t="shared" si="81"/>
        <v>excluded</v>
      </c>
      <c r="L856" s="5">
        <f t="shared" si="82"/>
        <v>0</v>
      </c>
      <c r="M856" s="5">
        <f t="shared" si="83"/>
        <v>0</v>
      </c>
    </row>
    <row r="857" spans="1:13">
      <c r="A857" s="5">
        <v>3256</v>
      </c>
      <c r="B857" s="5">
        <v>23</v>
      </c>
      <c r="C857" s="5" t="s">
        <v>62</v>
      </c>
      <c r="D857" s="5">
        <v>17</v>
      </c>
      <c r="E857" s="5">
        <v>0</v>
      </c>
      <c r="F857" s="8">
        <f t="shared" si="78"/>
        <v>0</v>
      </c>
      <c r="G857" s="5" t="str">
        <f>IF(COUNTIFS(Q3_SQL_Error_Concentration!$A:$A,A857,Q3_SQL_Error_Concentration!$E:$E,B857,Q3_SQL_Error_Concentration!$F:$F,C857)=0,"",SUMIFS(Q3_SQL_Error_Concentration!$I:$I,Q3_SQL_Error_Concentration!$A:$A,A857,Q3_SQL_Error_Concentration!$E:$E,B857,Q3_SQL_Error_Concentration!$F:$F,C857))</f>
        <v/>
      </c>
      <c r="H857" s="5" t="str">
        <f t="shared" si="79"/>
        <v/>
      </c>
      <c r="I857" s="5">
        <f>IF(D857&gt;=Q3_Validation!$C$2,1,0)</f>
        <v>0</v>
      </c>
      <c r="J857" s="8" t="str">
        <f t="shared" si="80"/>
        <v/>
      </c>
      <c r="K857" s="5" t="str">
        <f t="shared" si="81"/>
        <v>excluded</v>
      </c>
      <c r="L857" s="5">
        <f t="shared" si="82"/>
        <v>0</v>
      </c>
      <c r="M857" s="5">
        <f t="shared" si="83"/>
        <v>0</v>
      </c>
    </row>
    <row r="858" spans="1:13">
      <c r="A858" s="5">
        <v>3260</v>
      </c>
      <c r="B858" s="5">
        <v>0</v>
      </c>
      <c r="C858" s="5" t="s">
        <v>63</v>
      </c>
      <c r="D858" s="5">
        <v>14</v>
      </c>
      <c r="E858" s="5">
        <v>0</v>
      </c>
      <c r="F858" s="8">
        <f t="shared" si="78"/>
        <v>0</v>
      </c>
      <c r="G858" s="5" t="str">
        <f>IF(COUNTIFS(Q3_SQL_Error_Concentration!$A:$A,A858,Q3_SQL_Error_Concentration!$E:$E,B858,Q3_SQL_Error_Concentration!$F:$F,C858)=0,"",SUMIFS(Q3_SQL_Error_Concentration!$I:$I,Q3_SQL_Error_Concentration!$A:$A,A858,Q3_SQL_Error_Concentration!$E:$E,B858,Q3_SQL_Error_Concentration!$F:$F,C858))</f>
        <v/>
      </c>
      <c r="H858" s="5" t="str">
        <f t="shared" si="79"/>
        <v/>
      </c>
      <c r="I858" s="5">
        <f>IF(D858&gt;=Q3_Validation!$C$2,1,0)</f>
        <v>0</v>
      </c>
      <c r="J858" s="8" t="str">
        <f t="shared" si="80"/>
        <v/>
      </c>
      <c r="K858" s="5" t="str">
        <f t="shared" si="81"/>
        <v>excluded</v>
      </c>
      <c r="L858" s="5">
        <f t="shared" si="82"/>
        <v>0</v>
      </c>
      <c r="M858" s="5">
        <f t="shared" si="83"/>
        <v>0</v>
      </c>
    </row>
    <row r="859" spans="1:13">
      <c r="A859" s="5">
        <v>3260</v>
      </c>
      <c r="B859" s="5">
        <v>0</v>
      </c>
      <c r="C859" s="5" t="s">
        <v>62</v>
      </c>
      <c r="D859" s="5">
        <v>23</v>
      </c>
      <c r="E859" s="5">
        <v>0</v>
      </c>
      <c r="F859" s="8">
        <f t="shared" si="78"/>
        <v>0</v>
      </c>
      <c r="G859" s="5" t="str">
        <f>IF(COUNTIFS(Q3_SQL_Error_Concentration!$A:$A,A859,Q3_SQL_Error_Concentration!$E:$E,B859,Q3_SQL_Error_Concentration!$F:$F,C859)=0,"",SUMIFS(Q3_SQL_Error_Concentration!$I:$I,Q3_SQL_Error_Concentration!$A:$A,A859,Q3_SQL_Error_Concentration!$E:$E,B859,Q3_SQL_Error_Concentration!$F:$F,C859))</f>
        <v/>
      </c>
      <c r="H859" s="5" t="str">
        <f t="shared" si="79"/>
        <v/>
      </c>
      <c r="I859" s="5">
        <f>IF(D859&gt;=Q3_Validation!$C$2,1,0)</f>
        <v>0</v>
      </c>
      <c r="J859" s="8" t="str">
        <f t="shared" si="80"/>
        <v/>
      </c>
      <c r="K859" s="5" t="str">
        <f t="shared" si="81"/>
        <v>excluded</v>
      </c>
      <c r="L859" s="5">
        <f t="shared" si="82"/>
        <v>0</v>
      </c>
      <c r="M859" s="5">
        <f t="shared" si="83"/>
        <v>0</v>
      </c>
    </row>
    <row r="860" spans="1:13">
      <c r="A860" s="5">
        <v>3260</v>
      </c>
      <c r="B860" s="5">
        <v>1</v>
      </c>
      <c r="C860" s="5" t="s">
        <v>63</v>
      </c>
      <c r="D860" s="5">
        <v>7</v>
      </c>
      <c r="E860" s="5">
        <v>1</v>
      </c>
      <c r="F860" s="8">
        <f t="shared" si="78"/>
        <v>14.285714285714286</v>
      </c>
      <c r="G860" s="5" t="str">
        <f>IF(COUNTIFS(Q3_SQL_Error_Concentration!$A:$A,A860,Q3_SQL_Error_Concentration!$E:$E,B860,Q3_SQL_Error_Concentration!$F:$F,C860)=0,"",SUMIFS(Q3_SQL_Error_Concentration!$I:$I,Q3_SQL_Error_Concentration!$A:$A,A860,Q3_SQL_Error_Concentration!$E:$E,B860,Q3_SQL_Error_Concentration!$F:$F,C860))</f>
        <v/>
      </c>
      <c r="H860" s="5" t="str">
        <f t="shared" si="79"/>
        <v/>
      </c>
      <c r="I860" s="5">
        <f>IF(D860&gt;=Q3_Validation!$C$2,1,0)</f>
        <v>0</v>
      </c>
      <c r="J860" s="8" t="str">
        <f t="shared" si="80"/>
        <v/>
      </c>
      <c r="K860" s="5" t="str">
        <f t="shared" si="81"/>
        <v>excluded</v>
      </c>
      <c r="L860" s="5">
        <f t="shared" si="82"/>
        <v>0</v>
      </c>
      <c r="M860" s="5">
        <f t="shared" si="83"/>
        <v>0</v>
      </c>
    </row>
    <row r="861" spans="1:13">
      <c r="A861" s="5">
        <v>3260</v>
      </c>
      <c r="B861" s="5">
        <v>1</v>
      </c>
      <c r="C861" s="5" t="s">
        <v>62</v>
      </c>
      <c r="D861" s="5">
        <v>21</v>
      </c>
      <c r="E861" s="5">
        <v>0</v>
      </c>
      <c r="F861" s="8">
        <f t="shared" si="78"/>
        <v>0</v>
      </c>
      <c r="G861" s="5" t="str">
        <f>IF(COUNTIFS(Q3_SQL_Error_Concentration!$A:$A,A861,Q3_SQL_Error_Concentration!$E:$E,B861,Q3_SQL_Error_Concentration!$F:$F,C861)=0,"",SUMIFS(Q3_SQL_Error_Concentration!$I:$I,Q3_SQL_Error_Concentration!$A:$A,A861,Q3_SQL_Error_Concentration!$E:$E,B861,Q3_SQL_Error_Concentration!$F:$F,C861))</f>
        <v/>
      </c>
      <c r="H861" s="5" t="str">
        <f t="shared" si="79"/>
        <v/>
      </c>
      <c r="I861" s="5">
        <f>IF(D861&gt;=Q3_Validation!$C$2,1,0)</f>
        <v>0</v>
      </c>
      <c r="J861" s="8" t="str">
        <f t="shared" si="80"/>
        <v/>
      </c>
      <c r="K861" s="5" t="str">
        <f t="shared" si="81"/>
        <v>excluded</v>
      </c>
      <c r="L861" s="5">
        <f t="shared" si="82"/>
        <v>0</v>
      </c>
      <c r="M861" s="5">
        <f t="shared" si="83"/>
        <v>0</v>
      </c>
    </row>
    <row r="862" spans="1:13">
      <c r="A862" s="5">
        <v>3260</v>
      </c>
      <c r="B862" s="5">
        <v>2</v>
      </c>
      <c r="C862" s="5" t="s">
        <v>63</v>
      </c>
      <c r="D862" s="5">
        <v>16</v>
      </c>
      <c r="E862" s="5">
        <v>0</v>
      </c>
      <c r="F862" s="8">
        <f t="shared" si="78"/>
        <v>0</v>
      </c>
      <c r="G862" s="5" t="str">
        <f>IF(COUNTIFS(Q3_SQL_Error_Concentration!$A:$A,A862,Q3_SQL_Error_Concentration!$E:$E,B862,Q3_SQL_Error_Concentration!$F:$F,C862)=0,"",SUMIFS(Q3_SQL_Error_Concentration!$I:$I,Q3_SQL_Error_Concentration!$A:$A,A862,Q3_SQL_Error_Concentration!$E:$E,B862,Q3_SQL_Error_Concentration!$F:$F,C862))</f>
        <v/>
      </c>
      <c r="H862" s="5" t="str">
        <f t="shared" si="79"/>
        <v/>
      </c>
      <c r="I862" s="5">
        <f>IF(D862&gt;=Q3_Validation!$C$2,1,0)</f>
        <v>0</v>
      </c>
      <c r="J862" s="8" t="str">
        <f t="shared" si="80"/>
        <v/>
      </c>
      <c r="K862" s="5" t="str">
        <f t="shared" si="81"/>
        <v>excluded</v>
      </c>
      <c r="L862" s="5">
        <f t="shared" si="82"/>
        <v>0</v>
      </c>
      <c r="M862" s="5">
        <f t="shared" si="83"/>
        <v>0</v>
      </c>
    </row>
    <row r="863" spans="1:13">
      <c r="A863" s="5">
        <v>3260</v>
      </c>
      <c r="B863" s="5">
        <v>2</v>
      </c>
      <c r="C863" s="5" t="s">
        <v>62</v>
      </c>
      <c r="D863" s="5">
        <v>20</v>
      </c>
      <c r="E863" s="5">
        <v>0</v>
      </c>
      <c r="F863" s="8">
        <f t="shared" si="78"/>
        <v>0</v>
      </c>
      <c r="G863" s="5" t="str">
        <f>IF(COUNTIFS(Q3_SQL_Error_Concentration!$A:$A,A863,Q3_SQL_Error_Concentration!$E:$E,B863,Q3_SQL_Error_Concentration!$F:$F,C863)=0,"",SUMIFS(Q3_SQL_Error_Concentration!$I:$I,Q3_SQL_Error_Concentration!$A:$A,A863,Q3_SQL_Error_Concentration!$E:$E,B863,Q3_SQL_Error_Concentration!$F:$F,C863))</f>
        <v/>
      </c>
      <c r="H863" s="5" t="str">
        <f t="shared" si="79"/>
        <v/>
      </c>
      <c r="I863" s="5">
        <f>IF(D863&gt;=Q3_Validation!$C$2,1,0)</f>
        <v>0</v>
      </c>
      <c r="J863" s="8" t="str">
        <f t="shared" si="80"/>
        <v/>
      </c>
      <c r="K863" s="5" t="str">
        <f t="shared" si="81"/>
        <v>excluded</v>
      </c>
      <c r="L863" s="5">
        <f t="shared" si="82"/>
        <v>0</v>
      </c>
      <c r="M863" s="5">
        <f t="shared" si="83"/>
        <v>0</v>
      </c>
    </row>
    <row r="864" spans="1:13">
      <c r="A864" s="5">
        <v>3260</v>
      </c>
      <c r="B864" s="5">
        <v>3</v>
      </c>
      <c r="C864" s="5" t="s">
        <v>63</v>
      </c>
      <c r="D864" s="5">
        <v>8</v>
      </c>
      <c r="E864" s="5">
        <v>0</v>
      </c>
      <c r="F864" s="8">
        <f t="shared" si="78"/>
        <v>0</v>
      </c>
      <c r="G864" s="5" t="str">
        <f>IF(COUNTIFS(Q3_SQL_Error_Concentration!$A:$A,A864,Q3_SQL_Error_Concentration!$E:$E,B864,Q3_SQL_Error_Concentration!$F:$F,C864)=0,"",SUMIFS(Q3_SQL_Error_Concentration!$I:$I,Q3_SQL_Error_Concentration!$A:$A,A864,Q3_SQL_Error_Concentration!$E:$E,B864,Q3_SQL_Error_Concentration!$F:$F,C864))</f>
        <v/>
      </c>
      <c r="H864" s="5" t="str">
        <f t="shared" si="79"/>
        <v/>
      </c>
      <c r="I864" s="5">
        <f>IF(D864&gt;=Q3_Validation!$C$2,1,0)</f>
        <v>0</v>
      </c>
      <c r="J864" s="8" t="str">
        <f t="shared" si="80"/>
        <v/>
      </c>
      <c r="K864" s="5" t="str">
        <f t="shared" si="81"/>
        <v>excluded</v>
      </c>
      <c r="L864" s="5">
        <f t="shared" si="82"/>
        <v>0</v>
      </c>
      <c r="M864" s="5">
        <f t="shared" si="83"/>
        <v>0</v>
      </c>
    </row>
    <row r="865" spans="1:13">
      <c r="A865" s="5">
        <v>3260</v>
      </c>
      <c r="B865" s="5">
        <v>3</v>
      </c>
      <c r="C865" s="5" t="s">
        <v>62</v>
      </c>
      <c r="D865" s="5">
        <v>17</v>
      </c>
      <c r="E865" s="5">
        <v>0</v>
      </c>
      <c r="F865" s="8">
        <f t="shared" si="78"/>
        <v>0</v>
      </c>
      <c r="G865" s="5" t="str">
        <f>IF(COUNTIFS(Q3_SQL_Error_Concentration!$A:$A,A865,Q3_SQL_Error_Concentration!$E:$E,B865,Q3_SQL_Error_Concentration!$F:$F,C865)=0,"",SUMIFS(Q3_SQL_Error_Concentration!$I:$I,Q3_SQL_Error_Concentration!$A:$A,A865,Q3_SQL_Error_Concentration!$E:$E,B865,Q3_SQL_Error_Concentration!$F:$F,C865))</f>
        <v/>
      </c>
      <c r="H865" s="5" t="str">
        <f t="shared" si="79"/>
        <v/>
      </c>
      <c r="I865" s="5">
        <f>IF(D865&gt;=Q3_Validation!$C$2,1,0)</f>
        <v>0</v>
      </c>
      <c r="J865" s="8" t="str">
        <f t="shared" si="80"/>
        <v/>
      </c>
      <c r="K865" s="5" t="str">
        <f t="shared" si="81"/>
        <v>excluded</v>
      </c>
      <c r="L865" s="5">
        <f t="shared" si="82"/>
        <v>0</v>
      </c>
      <c r="M865" s="5">
        <f t="shared" si="83"/>
        <v>0</v>
      </c>
    </row>
    <row r="866" spans="1:13">
      <c r="A866" s="5">
        <v>3260</v>
      </c>
      <c r="B866" s="5">
        <v>4</v>
      </c>
      <c r="C866" s="5" t="s">
        <v>63</v>
      </c>
      <c r="D866" s="5">
        <v>17</v>
      </c>
      <c r="E866" s="5">
        <v>0</v>
      </c>
      <c r="F866" s="8">
        <f t="shared" si="78"/>
        <v>0</v>
      </c>
      <c r="G866" s="5" t="str">
        <f>IF(COUNTIFS(Q3_SQL_Error_Concentration!$A:$A,A866,Q3_SQL_Error_Concentration!$E:$E,B866,Q3_SQL_Error_Concentration!$F:$F,C866)=0,"",SUMIFS(Q3_SQL_Error_Concentration!$I:$I,Q3_SQL_Error_Concentration!$A:$A,A866,Q3_SQL_Error_Concentration!$E:$E,B866,Q3_SQL_Error_Concentration!$F:$F,C866))</f>
        <v/>
      </c>
      <c r="H866" s="5" t="str">
        <f t="shared" si="79"/>
        <v/>
      </c>
      <c r="I866" s="5">
        <f>IF(D866&gt;=Q3_Validation!$C$2,1,0)</f>
        <v>0</v>
      </c>
      <c r="J866" s="8" t="str">
        <f t="shared" si="80"/>
        <v/>
      </c>
      <c r="K866" s="5" t="str">
        <f t="shared" si="81"/>
        <v>excluded</v>
      </c>
      <c r="L866" s="5">
        <f t="shared" si="82"/>
        <v>0</v>
      </c>
      <c r="M866" s="5">
        <f t="shared" si="83"/>
        <v>0</v>
      </c>
    </row>
    <row r="867" spans="1:13">
      <c r="A867" s="5">
        <v>3260</v>
      </c>
      <c r="B867" s="5">
        <v>4</v>
      </c>
      <c r="C867" s="5" t="s">
        <v>64</v>
      </c>
      <c r="D867" s="5">
        <v>1</v>
      </c>
      <c r="E867" s="5">
        <v>0</v>
      </c>
      <c r="F867" s="8">
        <f t="shared" si="78"/>
        <v>0</v>
      </c>
      <c r="G867" s="5" t="str">
        <f>IF(COUNTIFS(Q3_SQL_Error_Concentration!$A:$A,A867,Q3_SQL_Error_Concentration!$E:$E,B867,Q3_SQL_Error_Concentration!$F:$F,C867)=0,"",SUMIFS(Q3_SQL_Error_Concentration!$I:$I,Q3_SQL_Error_Concentration!$A:$A,A867,Q3_SQL_Error_Concentration!$E:$E,B867,Q3_SQL_Error_Concentration!$F:$F,C867))</f>
        <v/>
      </c>
      <c r="H867" s="5" t="str">
        <f t="shared" si="79"/>
        <v/>
      </c>
      <c r="I867" s="5">
        <f>IF(D867&gt;=Q3_Validation!$C$2,1,0)</f>
        <v>0</v>
      </c>
      <c r="J867" s="8" t="str">
        <f t="shared" si="80"/>
        <v/>
      </c>
      <c r="K867" s="5" t="str">
        <f t="shared" si="81"/>
        <v>excluded</v>
      </c>
      <c r="L867" s="5">
        <f t="shared" si="82"/>
        <v>0</v>
      </c>
      <c r="M867" s="5">
        <f t="shared" si="83"/>
        <v>0</v>
      </c>
    </row>
    <row r="868" spans="1:13">
      <c r="A868" s="5">
        <v>3260</v>
      </c>
      <c r="B868" s="5">
        <v>4</v>
      </c>
      <c r="C868" s="5" t="s">
        <v>62</v>
      </c>
      <c r="D868" s="5">
        <v>18</v>
      </c>
      <c r="E868" s="5">
        <v>0</v>
      </c>
      <c r="F868" s="8">
        <f t="shared" si="78"/>
        <v>0</v>
      </c>
      <c r="G868" s="5" t="str">
        <f>IF(COUNTIFS(Q3_SQL_Error_Concentration!$A:$A,A868,Q3_SQL_Error_Concentration!$E:$E,B868,Q3_SQL_Error_Concentration!$F:$F,C868)=0,"",SUMIFS(Q3_SQL_Error_Concentration!$I:$I,Q3_SQL_Error_Concentration!$A:$A,A868,Q3_SQL_Error_Concentration!$E:$E,B868,Q3_SQL_Error_Concentration!$F:$F,C868))</f>
        <v/>
      </c>
      <c r="H868" s="5" t="str">
        <f t="shared" si="79"/>
        <v/>
      </c>
      <c r="I868" s="5">
        <f>IF(D868&gt;=Q3_Validation!$C$2,1,0)</f>
        <v>0</v>
      </c>
      <c r="J868" s="8" t="str">
        <f t="shared" si="80"/>
        <v/>
      </c>
      <c r="K868" s="5" t="str">
        <f t="shared" si="81"/>
        <v>excluded</v>
      </c>
      <c r="L868" s="5">
        <f t="shared" si="82"/>
        <v>0</v>
      </c>
      <c r="M868" s="5">
        <f t="shared" si="83"/>
        <v>0</v>
      </c>
    </row>
    <row r="869" spans="1:13">
      <c r="A869" s="5">
        <v>3260</v>
      </c>
      <c r="B869" s="5">
        <v>5</v>
      </c>
      <c r="C869" s="5" t="s">
        <v>63</v>
      </c>
      <c r="D869" s="5">
        <v>8</v>
      </c>
      <c r="E869" s="5">
        <v>0</v>
      </c>
      <c r="F869" s="8">
        <f t="shared" si="78"/>
        <v>0</v>
      </c>
      <c r="G869" s="5" t="str">
        <f>IF(COUNTIFS(Q3_SQL_Error_Concentration!$A:$A,A869,Q3_SQL_Error_Concentration!$E:$E,B869,Q3_SQL_Error_Concentration!$F:$F,C869)=0,"",SUMIFS(Q3_SQL_Error_Concentration!$I:$I,Q3_SQL_Error_Concentration!$A:$A,A869,Q3_SQL_Error_Concentration!$E:$E,B869,Q3_SQL_Error_Concentration!$F:$F,C869))</f>
        <v/>
      </c>
      <c r="H869" s="5" t="str">
        <f t="shared" si="79"/>
        <v/>
      </c>
      <c r="I869" s="5">
        <f>IF(D869&gt;=Q3_Validation!$C$2,1,0)</f>
        <v>0</v>
      </c>
      <c r="J869" s="8" t="str">
        <f t="shared" si="80"/>
        <v/>
      </c>
      <c r="K869" s="5" t="str">
        <f t="shared" si="81"/>
        <v>excluded</v>
      </c>
      <c r="L869" s="5">
        <f t="shared" si="82"/>
        <v>0</v>
      </c>
      <c r="M869" s="5">
        <f t="shared" si="83"/>
        <v>0</v>
      </c>
    </row>
    <row r="870" spans="1:13">
      <c r="A870" s="5">
        <v>3260</v>
      </c>
      <c r="B870" s="5">
        <v>5</v>
      </c>
      <c r="C870" s="5" t="s">
        <v>62</v>
      </c>
      <c r="D870" s="5">
        <v>20</v>
      </c>
      <c r="E870" s="5">
        <v>0</v>
      </c>
      <c r="F870" s="8">
        <f t="shared" si="78"/>
        <v>0</v>
      </c>
      <c r="G870" s="5" t="str">
        <f>IF(COUNTIFS(Q3_SQL_Error_Concentration!$A:$A,A870,Q3_SQL_Error_Concentration!$E:$E,B870,Q3_SQL_Error_Concentration!$F:$F,C870)=0,"",SUMIFS(Q3_SQL_Error_Concentration!$I:$I,Q3_SQL_Error_Concentration!$A:$A,A870,Q3_SQL_Error_Concentration!$E:$E,B870,Q3_SQL_Error_Concentration!$F:$F,C870))</f>
        <v/>
      </c>
      <c r="H870" s="5" t="str">
        <f t="shared" si="79"/>
        <v/>
      </c>
      <c r="I870" s="5">
        <f>IF(D870&gt;=Q3_Validation!$C$2,1,0)</f>
        <v>0</v>
      </c>
      <c r="J870" s="8" t="str">
        <f t="shared" si="80"/>
        <v/>
      </c>
      <c r="K870" s="5" t="str">
        <f t="shared" si="81"/>
        <v>excluded</v>
      </c>
      <c r="L870" s="5">
        <f t="shared" si="82"/>
        <v>0</v>
      </c>
      <c r="M870" s="5">
        <f t="shared" si="83"/>
        <v>0</v>
      </c>
    </row>
    <row r="871" spans="1:13">
      <c r="A871" s="5">
        <v>3260</v>
      </c>
      <c r="B871" s="5">
        <v>6</v>
      </c>
      <c r="C871" s="5" t="s">
        <v>63</v>
      </c>
      <c r="D871" s="5">
        <v>57</v>
      </c>
      <c r="E871" s="5">
        <v>1</v>
      </c>
      <c r="F871" s="8">
        <f t="shared" si="78"/>
        <v>1.7543859649122806</v>
      </c>
      <c r="G871" s="5" t="str">
        <f>IF(COUNTIFS(Q3_SQL_Error_Concentration!$A:$A,A871,Q3_SQL_Error_Concentration!$E:$E,B871,Q3_SQL_Error_Concentration!$F:$F,C871)=0,"",SUMIFS(Q3_SQL_Error_Concentration!$I:$I,Q3_SQL_Error_Concentration!$A:$A,A871,Q3_SQL_Error_Concentration!$E:$E,B871,Q3_SQL_Error_Concentration!$F:$F,C871))</f>
        <v/>
      </c>
      <c r="H871" s="5" t="str">
        <f t="shared" si="79"/>
        <v/>
      </c>
      <c r="I871" s="5">
        <f>IF(D871&gt;=Q3_Validation!$C$2,1,0)</f>
        <v>0</v>
      </c>
      <c r="J871" s="8" t="str">
        <f t="shared" si="80"/>
        <v/>
      </c>
      <c r="K871" s="5" t="str">
        <f t="shared" si="81"/>
        <v>excluded</v>
      </c>
      <c r="L871" s="5">
        <f t="shared" si="82"/>
        <v>0</v>
      </c>
      <c r="M871" s="5">
        <f t="shared" si="83"/>
        <v>0</v>
      </c>
    </row>
    <row r="872" spans="1:13">
      <c r="A872" s="5">
        <v>3260</v>
      </c>
      <c r="B872" s="5">
        <v>6</v>
      </c>
      <c r="C872" s="5" t="s">
        <v>64</v>
      </c>
      <c r="D872" s="5">
        <v>3</v>
      </c>
      <c r="E872" s="5">
        <v>1</v>
      </c>
      <c r="F872" s="8">
        <f t="shared" si="78"/>
        <v>33.333333333333336</v>
      </c>
      <c r="G872" s="5" t="str">
        <f>IF(COUNTIFS(Q3_SQL_Error_Concentration!$A:$A,A872,Q3_SQL_Error_Concentration!$E:$E,B872,Q3_SQL_Error_Concentration!$F:$F,C872)=0,"",SUMIFS(Q3_SQL_Error_Concentration!$I:$I,Q3_SQL_Error_Concentration!$A:$A,A872,Q3_SQL_Error_Concentration!$E:$E,B872,Q3_SQL_Error_Concentration!$F:$F,C872))</f>
        <v/>
      </c>
      <c r="H872" s="5" t="str">
        <f t="shared" si="79"/>
        <v/>
      </c>
      <c r="I872" s="5">
        <f>IF(D872&gt;=Q3_Validation!$C$2,1,0)</f>
        <v>0</v>
      </c>
      <c r="J872" s="8" t="str">
        <f t="shared" si="80"/>
        <v/>
      </c>
      <c r="K872" s="5" t="str">
        <f t="shared" si="81"/>
        <v>excluded</v>
      </c>
      <c r="L872" s="5">
        <f t="shared" si="82"/>
        <v>0</v>
      </c>
      <c r="M872" s="5">
        <f t="shared" si="83"/>
        <v>0</v>
      </c>
    </row>
    <row r="873" spans="1:13">
      <c r="A873" s="5">
        <v>3260</v>
      </c>
      <c r="B873" s="5">
        <v>6</v>
      </c>
      <c r="C873" s="5" t="s">
        <v>62</v>
      </c>
      <c r="D873" s="5">
        <v>74</v>
      </c>
      <c r="E873" s="5">
        <v>0</v>
      </c>
      <c r="F873" s="8">
        <f t="shared" si="78"/>
        <v>0</v>
      </c>
      <c r="G873" s="5" t="str">
        <f>IF(COUNTIFS(Q3_SQL_Error_Concentration!$A:$A,A873,Q3_SQL_Error_Concentration!$E:$E,B873,Q3_SQL_Error_Concentration!$F:$F,C873)=0,"",SUMIFS(Q3_SQL_Error_Concentration!$I:$I,Q3_SQL_Error_Concentration!$A:$A,A873,Q3_SQL_Error_Concentration!$E:$E,B873,Q3_SQL_Error_Concentration!$F:$F,C873))</f>
        <v/>
      </c>
      <c r="H873" s="5" t="str">
        <f t="shared" si="79"/>
        <v/>
      </c>
      <c r="I873" s="5">
        <f>IF(D873&gt;=Q3_Validation!$C$2,1,0)</f>
        <v>0</v>
      </c>
      <c r="J873" s="8" t="str">
        <f t="shared" si="80"/>
        <v/>
      </c>
      <c r="K873" s="5" t="str">
        <f t="shared" si="81"/>
        <v>excluded</v>
      </c>
      <c r="L873" s="5">
        <f t="shared" si="82"/>
        <v>0</v>
      </c>
      <c r="M873" s="5">
        <f t="shared" si="83"/>
        <v>0</v>
      </c>
    </row>
    <row r="874" spans="1:13">
      <c r="A874" s="5">
        <v>3260</v>
      </c>
      <c r="B874" s="5">
        <v>7</v>
      </c>
      <c r="C874" s="5" t="s">
        <v>63</v>
      </c>
      <c r="D874" s="5">
        <v>54</v>
      </c>
      <c r="E874" s="5">
        <v>0</v>
      </c>
      <c r="F874" s="8">
        <f t="shared" si="78"/>
        <v>0</v>
      </c>
      <c r="G874" s="5" t="str">
        <f>IF(COUNTIFS(Q3_SQL_Error_Concentration!$A:$A,A874,Q3_SQL_Error_Concentration!$E:$E,B874,Q3_SQL_Error_Concentration!$F:$F,C874)=0,"",SUMIFS(Q3_SQL_Error_Concentration!$I:$I,Q3_SQL_Error_Concentration!$A:$A,A874,Q3_SQL_Error_Concentration!$E:$E,B874,Q3_SQL_Error_Concentration!$F:$F,C874))</f>
        <v/>
      </c>
      <c r="H874" s="5" t="str">
        <f t="shared" si="79"/>
        <v/>
      </c>
      <c r="I874" s="5">
        <f>IF(D874&gt;=Q3_Validation!$C$2,1,0)</f>
        <v>0</v>
      </c>
      <c r="J874" s="8" t="str">
        <f t="shared" si="80"/>
        <v/>
      </c>
      <c r="K874" s="5" t="str">
        <f t="shared" si="81"/>
        <v>excluded</v>
      </c>
      <c r="L874" s="5">
        <f t="shared" si="82"/>
        <v>0</v>
      </c>
      <c r="M874" s="5">
        <f t="shared" si="83"/>
        <v>0</v>
      </c>
    </row>
    <row r="875" spans="1:13">
      <c r="A875" s="5">
        <v>3260</v>
      </c>
      <c r="B875" s="5">
        <v>7</v>
      </c>
      <c r="C875" s="5" t="s">
        <v>62</v>
      </c>
      <c r="D875" s="5">
        <v>72</v>
      </c>
      <c r="E875" s="5">
        <v>0</v>
      </c>
      <c r="F875" s="8">
        <f t="shared" si="78"/>
        <v>0</v>
      </c>
      <c r="G875" s="5" t="str">
        <f>IF(COUNTIFS(Q3_SQL_Error_Concentration!$A:$A,A875,Q3_SQL_Error_Concentration!$E:$E,B875,Q3_SQL_Error_Concentration!$F:$F,C875)=0,"",SUMIFS(Q3_SQL_Error_Concentration!$I:$I,Q3_SQL_Error_Concentration!$A:$A,A875,Q3_SQL_Error_Concentration!$E:$E,B875,Q3_SQL_Error_Concentration!$F:$F,C875))</f>
        <v/>
      </c>
      <c r="H875" s="5" t="str">
        <f t="shared" si="79"/>
        <v/>
      </c>
      <c r="I875" s="5">
        <f>IF(D875&gt;=Q3_Validation!$C$2,1,0)</f>
        <v>0</v>
      </c>
      <c r="J875" s="8" t="str">
        <f t="shared" si="80"/>
        <v/>
      </c>
      <c r="K875" s="5" t="str">
        <f t="shared" si="81"/>
        <v>excluded</v>
      </c>
      <c r="L875" s="5">
        <f t="shared" si="82"/>
        <v>0</v>
      </c>
      <c r="M875" s="5">
        <f t="shared" si="83"/>
        <v>0</v>
      </c>
    </row>
    <row r="876" spans="1:13">
      <c r="A876" s="5">
        <v>3260</v>
      </c>
      <c r="B876" s="5">
        <v>8</v>
      </c>
      <c r="C876" s="5" t="s">
        <v>63</v>
      </c>
      <c r="D876" s="5">
        <v>41</v>
      </c>
      <c r="E876" s="5">
        <v>0</v>
      </c>
      <c r="F876" s="8">
        <f t="shared" si="78"/>
        <v>0</v>
      </c>
      <c r="G876" s="5" t="str">
        <f>IF(COUNTIFS(Q3_SQL_Error_Concentration!$A:$A,A876,Q3_SQL_Error_Concentration!$E:$E,B876,Q3_SQL_Error_Concentration!$F:$F,C876)=0,"",SUMIFS(Q3_SQL_Error_Concentration!$I:$I,Q3_SQL_Error_Concentration!$A:$A,A876,Q3_SQL_Error_Concentration!$E:$E,B876,Q3_SQL_Error_Concentration!$F:$F,C876))</f>
        <v/>
      </c>
      <c r="H876" s="5" t="str">
        <f t="shared" si="79"/>
        <v/>
      </c>
      <c r="I876" s="5">
        <f>IF(D876&gt;=Q3_Validation!$C$2,1,0)</f>
        <v>0</v>
      </c>
      <c r="J876" s="8" t="str">
        <f t="shared" si="80"/>
        <v/>
      </c>
      <c r="K876" s="5" t="str">
        <f t="shared" si="81"/>
        <v>excluded</v>
      </c>
      <c r="L876" s="5">
        <f t="shared" si="82"/>
        <v>0</v>
      </c>
      <c r="M876" s="5">
        <f t="shared" si="83"/>
        <v>0</v>
      </c>
    </row>
    <row r="877" spans="1:13">
      <c r="A877" s="5">
        <v>3260</v>
      </c>
      <c r="B877" s="5">
        <v>8</v>
      </c>
      <c r="C877" s="5" t="s">
        <v>62</v>
      </c>
      <c r="D877" s="5">
        <v>72</v>
      </c>
      <c r="E877" s="5">
        <v>1</v>
      </c>
      <c r="F877" s="8">
        <f t="shared" si="78"/>
        <v>1.3888888888888888</v>
      </c>
      <c r="G877" s="5" t="str">
        <f>IF(COUNTIFS(Q3_SQL_Error_Concentration!$A:$A,A877,Q3_SQL_Error_Concentration!$E:$E,B877,Q3_SQL_Error_Concentration!$F:$F,C877)=0,"",SUMIFS(Q3_SQL_Error_Concentration!$I:$I,Q3_SQL_Error_Concentration!$A:$A,A877,Q3_SQL_Error_Concentration!$E:$E,B877,Q3_SQL_Error_Concentration!$F:$F,C877))</f>
        <v/>
      </c>
      <c r="H877" s="5" t="str">
        <f t="shared" si="79"/>
        <v/>
      </c>
      <c r="I877" s="5">
        <f>IF(D877&gt;=Q3_Validation!$C$2,1,0)</f>
        <v>0</v>
      </c>
      <c r="J877" s="8" t="str">
        <f t="shared" si="80"/>
        <v/>
      </c>
      <c r="K877" s="5" t="str">
        <f t="shared" si="81"/>
        <v>excluded</v>
      </c>
      <c r="L877" s="5">
        <f t="shared" si="82"/>
        <v>0</v>
      </c>
      <c r="M877" s="5">
        <f t="shared" si="83"/>
        <v>0</v>
      </c>
    </row>
    <row r="878" spans="1:13">
      <c r="A878" s="5">
        <v>3260</v>
      </c>
      <c r="B878" s="5">
        <v>9</v>
      </c>
      <c r="C878" s="5" t="s">
        <v>63</v>
      </c>
      <c r="D878" s="5">
        <v>46</v>
      </c>
      <c r="E878" s="5">
        <v>1</v>
      </c>
      <c r="F878" s="8">
        <f t="shared" si="78"/>
        <v>2.1739130434782608</v>
      </c>
      <c r="G878" s="5" t="str">
        <f>IF(COUNTIFS(Q3_SQL_Error_Concentration!$A:$A,A878,Q3_SQL_Error_Concentration!$E:$E,B878,Q3_SQL_Error_Concentration!$F:$F,C878)=0,"",SUMIFS(Q3_SQL_Error_Concentration!$I:$I,Q3_SQL_Error_Concentration!$A:$A,A878,Q3_SQL_Error_Concentration!$E:$E,B878,Q3_SQL_Error_Concentration!$F:$F,C878))</f>
        <v/>
      </c>
      <c r="H878" s="5" t="str">
        <f t="shared" si="79"/>
        <v/>
      </c>
      <c r="I878" s="5">
        <f>IF(D878&gt;=Q3_Validation!$C$2,1,0)</f>
        <v>0</v>
      </c>
      <c r="J878" s="8" t="str">
        <f t="shared" si="80"/>
        <v/>
      </c>
      <c r="K878" s="5" t="str">
        <f t="shared" si="81"/>
        <v>excluded</v>
      </c>
      <c r="L878" s="5">
        <f t="shared" si="82"/>
        <v>0</v>
      </c>
      <c r="M878" s="5">
        <f t="shared" si="83"/>
        <v>0</v>
      </c>
    </row>
    <row r="879" spans="1:13">
      <c r="A879" s="5">
        <v>3260</v>
      </c>
      <c r="B879" s="5">
        <v>9</v>
      </c>
      <c r="C879" s="5" t="s">
        <v>64</v>
      </c>
      <c r="D879" s="5">
        <v>1</v>
      </c>
      <c r="E879" s="5">
        <v>0</v>
      </c>
      <c r="F879" s="8">
        <f t="shared" si="78"/>
        <v>0</v>
      </c>
      <c r="G879" s="5" t="str">
        <f>IF(COUNTIFS(Q3_SQL_Error_Concentration!$A:$A,A879,Q3_SQL_Error_Concentration!$E:$E,B879,Q3_SQL_Error_Concentration!$F:$F,C879)=0,"",SUMIFS(Q3_SQL_Error_Concentration!$I:$I,Q3_SQL_Error_Concentration!$A:$A,A879,Q3_SQL_Error_Concentration!$E:$E,B879,Q3_SQL_Error_Concentration!$F:$F,C879))</f>
        <v/>
      </c>
      <c r="H879" s="5" t="str">
        <f t="shared" si="79"/>
        <v/>
      </c>
      <c r="I879" s="5">
        <f>IF(D879&gt;=Q3_Validation!$C$2,1,0)</f>
        <v>0</v>
      </c>
      <c r="J879" s="8" t="str">
        <f t="shared" si="80"/>
        <v/>
      </c>
      <c r="K879" s="5" t="str">
        <f t="shared" si="81"/>
        <v>excluded</v>
      </c>
      <c r="L879" s="5">
        <f t="shared" si="82"/>
        <v>0</v>
      </c>
      <c r="M879" s="5">
        <f t="shared" si="83"/>
        <v>0</v>
      </c>
    </row>
    <row r="880" spans="1:13">
      <c r="A880" s="5">
        <v>3260</v>
      </c>
      <c r="B880" s="5">
        <v>9</v>
      </c>
      <c r="C880" s="5" t="s">
        <v>62</v>
      </c>
      <c r="D880" s="5">
        <v>68</v>
      </c>
      <c r="E880" s="5">
        <v>0</v>
      </c>
      <c r="F880" s="8">
        <f t="shared" si="78"/>
        <v>0</v>
      </c>
      <c r="G880" s="5" t="str">
        <f>IF(COUNTIFS(Q3_SQL_Error_Concentration!$A:$A,A880,Q3_SQL_Error_Concentration!$E:$E,B880,Q3_SQL_Error_Concentration!$F:$F,C880)=0,"",SUMIFS(Q3_SQL_Error_Concentration!$I:$I,Q3_SQL_Error_Concentration!$A:$A,A880,Q3_SQL_Error_Concentration!$E:$E,B880,Q3_SQL_Error_Concentration!$F:$F,C880))</f>
        <v/>
      </c>
      <c r="H880" s="5" t="str">
        <f t="shared" si="79"/>
        <v/>
      </c>
      <c r="I880" s="5">
        <f>IF(D880&gt;=Q3_Validation!$C$2,1,0)</f>
        <v>0</v>
      </c>
      <c r="J880" s="8" t="str">
        <f t="shared" si="80"/>
        <v/>
      </c>
      <c r="K880" s="5" t="str">
        <f t="shared" si="81"/>
        <v>excluded</v>
      </c>
      <c r="L880" s="5">
        <f t="shared" si="82"/>
        <v>0</v>
      </c>
      <c r="M880" s="5">
        <f t="shared" si="83"/>
        <v>0</v>
      </c>
    </row>
    <row r="881" spans="1:13">
      <c r="A881" s="5">
        <v>3260</v>
      </c>
      <c r="B881" s="5">
        <v>10</v>
      </c>
      <c r="C881" s="5" t="s">
        <v>63</v>
      </c>
      <c r="D881" s="5">
        <v>65</v>
      </c>
      <c r="E881" s="5">
        <v>0</v>
      </c>
      <c r="F881" s="8">
        <f t="shared" si="78"/>
        <v>0</v>
      </c>
      <c r="G881" s="5" t="str">
        <f>IF(COUNTIFS(Q3_SQL_Error_Concentration!$A:$A,A881,Q3_SQL_Error_Concentration!$E:$E,B881,Q3_SQL_Error_Concentration!$F:$F,C881)=0,"",SUMIFS(Q3_SQL_Error_Concentration!$I:$I,Q3_SQL_Error_Concentration!$A:$A,A881,Q3_SQL_Error_Concentration!$E:$E,B881,Q3_SQL_Error_Concentration!$F:$F,C881))</f>
        <v/>
      </c>
      <c r="H881" s="5" t="str">
        <f t="shared" si="79"/>
        <v/>
      </c>
      <c r="I881" s="5">
        <f>IF(D881&gt;=Q3_Validation!$C$2,1,0)</f>
        <v>0</v>
      </c>
      <c r="J881" s="8" t="str">
        <f t="shared" si="80"/>
        <v/>
      </c>
      <c r="K881" s="5" t="str">
        <f t="shared" si="81"/>
        <v>excluded</v>
      </c>
      <c r="L881" s="5">
        <f t="shared" si="82"/>
        <v>0</v>
      </c>
      <c r="M881" s="5">
        <f t="shared" si="83"/>
        <v>0</v>
      </c>
    </row>
    <row r="882" spans="1:13">
      <c r="A882" s="5">
        <v>3260</v>
      </c>
      <c r="B882" s="5">
        <v>10</v>
      </c>
      <c r="C882" s="5" t="s">
        <v>64</v>
      </c>
      <c r="D882" s="5">
        <v>2</v>
      </c>
      <c r="E882" s="5">
        <v>0</v>
      </c>
      <c r="F882" s="8">
        <f t="shared" si="78"/>
        <v>0</v>
      </c>
      <c r="G882" s="5" t="str">
        <f>IF(COUNTIFS(Q3_SQL_Error_Concentration!$A:$A,A882,Q3_SQL_Error_Concentration!$E:$E,B882,Q3_SQL_Error_Concentration!$F:$F,C882)=0,"",SUMIFS(Q3_SQL_Error_Concentration!$I:$I,Q3_SQL_Error_Concentration!$A:$A,A882,Q3_SQL_Error_Concentration!$E:$E,B882,Q3_SQL_Error_Concentration!$F:$F,C882))</f>
        <v/>
      </c>
      <c r="H882" s="5" t="str">
        <f t="shared" si="79"/>
        <v/>
      </c>
      <c r="I882" s="5">
        <f>IF(D882&gt;=Q3_Validation!$C$2,1,0)</f>
        <v>0</v>
      </c>
      <c r="J882" s="8" t="str">
        <f t="shared" si="80"/>
        <v/>
      </c>
      <c r="K882" s="5" t="str">
        <f t="shared" si="81"/>
        <v>excluded</v>
      </c>
      <c r="L882" s="5">
        <f t="shared" si="82"/>
        <v>0</v>
      </c>
      <c r="M882" s="5">
        <f t="shared" si="83"/>
        <v>0</v>
      </c>
    </row>
    <row r="883" spans="1:13">
      <c r="A883" s="5">
        <v>3260</v>
      </c>
      <c r="B883" s="5">
        <v>10</v>
      </c>
      <c r="C883" s="5" t="s">
        <v>62</v>
      </c>
      <c r="D883" s="5">
        <v>92</v>
      </c>
      <c r="E883" s="5">
        <v>0</v>
      </c>
      <c r="F883" s="8">
        <f t="shared" si="78"/>
        <v>0</v>
      </c>
      <c r="G883" s="5" t="str">
        <f>IF(COUNTIFS(Q3_SQL_Error_Concentration!$A:$A,A883,Q3_SQL_Error_Concentration!$E:$E,B883,Q3_SQL_Error_Concentration!$F:$F,C883)=0,"",SUMIFS(Q3_SQL_Error_Concentration!$I:$I,Q3_SQL_Error_Concentration!$A:$A,A883,Q3_SQL_Error_Concentration!$E:$E,B883,Q3_SQL_Error_Concentration!$F:$F,C883))</f>
        <v/>
      </c>
      <c r="H883" s="5" t="str">
        <f t="shared" si="79"/>
        <v/>
      </c>
      <c r="I883" s="5">
        <f>IF(D883&gt;=Q3_Validation!$C$2,1,0)</f>
        <v>0</v>
      </c>
      <c r="J883" s="8" t="str">
        <f t="shared" si="80"/>
        <v/>
      </c>
      <c r="K883" s="5" t="str">
        <f t="shared" si="81"/>
        <v>excluded</v>
      </c>
      <c r="L883" s="5">
        <f t="shared" si="82"/>
        <v>0</v>
      </c>
      <c r="M883" s="5">
        <f t="shared" si="83"/>
        <v>0</v>
      </c>
    </row>
    <row r="884" spans="1:13">
      <c r="A884" s="5">
        <v>3260</v>
      </c>
      <c r="B884" s="5">
        <v>11</v>
      </c>
      <c r="C884" s="5" t="s">
        <v>63</v>
      </c>
      <c r="D884" s="5">
        <v>71</v>
      </c>
      <c r="E884" s="5">
        <v>0</v>
      </c>
      <c r="F884" s="8">
        <f t="shared" si="78"/>
        <v>0</v>
      </c>
      <c r="G884" s="5" t="str">
        <f>IF(COUNTIFS(Q3_SQL_Error_Concentration!$A:$A,A884,Q3_SQL_Error_Concentration!$E:$E,B884,Q3_SQL_Error_Concentration!$F:$F,C884)=0,"",SUMIFS(Q3_SQL_Error_Concentration!$I:$I,Q3_SQL_Error_Concentration!$A:$A,A884,Q3_SQL_Error_Concentration!$E:$E,B884,Q3_SQL_Error_Concentration!$F:$F,C884))</f>
        <v/>
      </c>
      <c r="H884" s="5" t="str">
        <f t="shared" si="79"/>
        <v/>
      </c>
      <c r="I884" s="5">
        <f>IF(D884&gt;=Q3_Validation!$C$2,1,0)</f>
        <v>0</v>
      </c>
      <c r="J884" s="8" t="str">
        <f t="shared" si="80"/>
        <v/>
      </c>
      <c r="K884" s="5" t="str">
        <f t="shared" si="81"/>
        <v>excluded</v>
      </c>
      <c r="L884" s="5">
        <f t="shared" si="82"/>
        <v>0</v>
      </c>
      <c r="M884" s="5">
        <f t="shared" si="83"/>
        <v>0</v>
      </c>
    </row>
    <row r="885" spans="1:13">
      <c r="A885" s="5">
        <v>3260</v>
      </c>
      <c r="B885" s="5">
        <v>11</v>
      </c>
      <c r="C885" s="5" t="s">
        <v>64</v>
      </c>
      <c r="D885" s="5">
        <v>1</v>
      </c>
      <c r="E885" s="5">
        <v>0</v>
      </c>
      <c r="F885" s="8">
        <f t="shared" si="78"/>
        <v>0</v>
      </c>
      <c r="G885" s="5" t="str">
        <f>IF(COUNTIFS(Q3_SQL_Error_Concentration!$A:$A,A885,Q3_SQL_Error_Concentration!$E:$E,B885,Q3_SQL_Error_Concentration!$F:$F,C885)=0,"",SUMIFS(Q3_SQL_Error_Concentration!$I:$I,Q3_SQL_Error_Concentration!$A:$A,A885,Q3_SQL_Error_Concentration!$E:$E,B885,Q3_SQL_Error_Concentration!$F:$F,C885))</f>
        <v/>
      </c>
      <c r="H885" s="5" t="str">
        <f t="shared" si="79"/>
        <v/>
      </c>
      <c r="I885" s="5">
        <f>IF(D885&gt;=Q3_Validation!$C$2,1,0)</f>
        <v>0</v>
      </c>
      <c r="J885" s="8" t="str">
        <f t="shared" si="80"/>
        <v/>
      </c>
      <c r="K885" s="5" t="str">
        <f t="shared" si="81"/>
        <v>excluded</v>
      </c>
      <c r="L885" s="5">
        <f t="shared" si="82"/>
        <v>0</v>
      </c>
      <c r="M885" s="5">
        <f t="shared" si="83"/>
        <v>0</v>
      </c>
    </row>
    <row r="886" spans="1:13">
      <c r="A886" s="5">
        <v>3260</v>
      </c>
      <c r="B886" s="5">
        <v>11</v>
      </c>
      <c r="C886" s="5" t="s">
        <v>62</v>
      </c>
      <c r="D886" s="5">
        <v>102</v>
      </c>
      <c r="E886" s="5">
        <v>1</v>
      </c>
      <c r="F886" s="8">
        <f t="shared" si="78"/>
        <v>0.98039215686274506</v>
      </c>
      <c r="G886" s="5" t="str">
        <f>IF(COUNTIFS(Q3_SQL_Error_Concentration!$A:$A,A886,Q3_SQL_Error_Concentration!$E:$E,B886,Q3_SQL_Error_Concentration!$F:$F,C886)=0,"",SUMIFS(Q3_SQL_Error_Concentration!$I:$I,Q3_SQL_Error_Concentration!$A:$A,A886,Q3_SQL_Error_Concentration!$E:$E,B886,Q3_SQL_Error_Concentration!$F:$F,C886))</f>
        <v/>
      </c>
      <c r="H886" s="5" t="str">
        <f t="shared" si="79"/>
        <v/>
      </c>
      <c r="I886" s="5">
        <f>IF(D886&gt;=Q3_Validation!$C$2,1,0)</f>
        <v>0</v>
      </c>
      <c r="J886" s="8" t="str">
        <f t="shared" si="80"/>
        <v/>
      </c>
      <c r="K886" s="5" t="str">
        <f t="shared" si="81"/>
        <v>excluded</v>
      </c>
      <c r="L886" s="5">
        <f t="shared" si="82"/>
        <v>0</v>
      </c>
      <c r="M886" s="5">
        <f t="shared" si="83"/>
        <v>0</v>
      </c>
    </row>
    <row r="887" spans="1:13">
      <c r="A887" s="5">
        <v>3260</v>
      </c>
      <c r="B887" s="5">
        <v>12</v>
      </c>
      <c r="C887" s="5" t="s">
        <v>63</v>
      </c>
      <c r="D887" s="5">
        <v>84</v>
      </c>
      <c r="E887" s="5">
        <v>0</v>
      </c>
      <c r="F887" s="8">
        <f t="shared" si="78"/>
        <v>0</v>
      </c>
      <c r="G887" s="5" t="str">
        <f>IF(COUNTIFS(Q3_SQL_Error_Concentration!$A:$A,A887,Q3_SQL_Error_Concentration!$E:$E,B887,Q3_SQL_Error_Concentration!$F:$F,C887)=0,"",SUMIFS(Q3_SQL_Error_Concentration!$I:$I,Q3_SQL_Error_Concentration!$A:$A,A887,Q3_SQL_Error_Concentration!$E:$E,B887,Q3_SQL_Error_Concentration!$F:$F,C887))</f>
        <v/>
      </c>
      <c r="H887" s="5" t="str">
        <f t="shared" si="79"/>
        <v/>
      </c>
      <c r="I887" s="5">
        <f>IF(D887&gt;=Q3_Validation!$C$2,1,0)</f>
        <v>0</v>
      </c>
      <c r="J887" s="8" t="str">
        <f t="shared" si="80"/>
        <v/>
      </c>
      <c r="K887" s="5" t="str">
        <f t="shared" si="81"/>
        <v>excluded</v>
      </c>
      <c r="L887" s="5">
        <f t="shared" si="82"/>
        <v>0</v>
      </c>
      <c r="M887" s="5">
        <f t="shared" si="83"/>
        <v>0</v>
      </c>
    </row>
    <row r="888" spans="1:13">
      <c r="A888" s="5">
        <v>3260</v>
      </c>
      <c r="B888" s="5">
        <v>12</v>
      </c>
      <c r="C888" s="5" t="s">
        <v>64</v>
      </c>
      <c r="D888" s="5">
        <v>3</v>
      </c>
      <c r="E888" s="5">
        <v>0</v>
      </c>
      <c r="F888" s="8">
        <f t="shared" si="78"/>
        <v>0</v>
      </c>
      <c r="G888" s="5" t="str">
        <f>IF(COUNTIFS(Q3_SQL_Error_Concentration!$A:$A,A888,Q3_SQL_Error_Concentration!$E:$E,B888,Q3_SQL_Error_Concentration!$F:$F,C888)=0,"",SUMIFS(Q3_SQL_Error_Concentration!$I:$I,Q3_SQL_Error_Concentration!$A:$A,A888,Q3_SQL_Error_Concentration!$E:$E,B888,Q3_SQL_Error_Concentration!$F:$F,C888))</f>
        <v/>
      </c>
      <c r="H888" s="5" t="str">
        <f t="shared" si="79"/>
        <v/>
      </c>
      <c r="I888" s="5">
        <f>IF(D888&gt;=Q3_Validation!$C$2,1,0)</f>
        <v>0</v>
      </c>
      <c r="J888" s="8" t="str">
        <f t="shared" si="80"/>
        <v/>
      </c>
      <c r="K888" s="5" t="str">
        <f t="shared" si="81"/>
        <v>excluded</v>
      </c>
      <c r="L888" s="5">
        <f t="shared" si="82"/>
        <v>0</v>
      </c>
      <c r="M888" s="5">
        <f t="shared" si="83"/>
        <v>0</v>
      </c>
    </row>
    <row r="889" spans="1:13">
      <c r="A889" s="5">
        <v>3260</v>
      </c>
      <c r="B889" s="5">
        <v>12</v>
      </c>
      <c r="C889" s="5" t="s">
        <v>62</v>
      </c>
      <c r="D889" s="5">
        <v>112</v>
      </c>
      <c r="E889" s="5">
        <v>1</v>
      </c>
      <c r="F889" s="8">
        <f t="shared" si="78"/>
        <v>0.8928571428571429</v>
      </c>
      <c r="G889" s="5" t="str">
        <f>IF(COUNTIFS(Q3_SQL_Error_Concentration!$A:$A,A889,Q3_SQL_Error_Concentration!$E:$E,B889,Q3_SQL_Error_Concentration!$F:$F,C889)=0,"",SUMIFS(Q3_SQL_Error_Concentration!$I:$I,Q3_SQL_Error_Concentration!$A:$A,A889,Q3_SQL_Error_Concentration!$E:$E,B889,Q3_SQL_Error_Concentration!$F:$F,C889))</f>
        <v/>
      </c>
      <c r="H889" s="5" t="str">
        <f t="shared" si="79"/>
        <v/>
      </c>
      <c r="I889" s="5">
        <f>IF(D889&gt;=Q3_Validation!$C$2,1,0)</f>
        <v>0</v>
      </c>
      <c r="J889" s="8" t="str">
        <f t="shared" si="80"/>
        <v/>
      </c>
      <c r="K889" s="5" t="str">
        <f t="shared" si="81"/>
        <v>excluded</v>
      </c>
      <c r="L889" s="5">
        <f t="shared" si="82"/>
        <v>0</v>
      </c>
      <c r="M889" s="5">
        <f t="shared" si="83"/>
        <v>0</v>
      </c>
    </row>
    <row r="890" spans="1:13">
      <c r="A890" s="5">
        <v>3260</v>
      </c>
      <c r="B890" s="5">
        <v>13</v>
      </c>
      <c r="C890" s="5" t="s">
        <v>63</v>
      </c>
      <c r="D890" s="5">
        <v>79</v>
      </c>
      <c r="E890" s="5">
        <v>0</v>
      </c>
      <c r="F890" s="8">
        <f t="shared" si="78"/>
        <v>0</v>
      </c>
      <c r="G890" s="5" t="str">
        <f>IF(COUNTIFS(Q3_SQL_Error_Concentration!$A:$A,A890,Q3_SQL_Error_Concentration!$E:$E,B890,Q3_SQL_Error_Concentration!$F:$F,C890)=0,"",SUMIFS(Q3_SQL_Error_Concentration!$I:$I,Q3_SQL_Error_Concentration!$A:$A,A890,Q3_SQL_Error_Concentration!$E:$E,B890,Q3_SQL_Error_Concentration!$F:$F,C890))</f>
        <v/>
      </c>
      <c r="H890" s="5" t="str">
        <f t="shared" si="79"/>
        <v/>
      </c>
      <c r="I890" s="5">
        <f>IF(D890&gt;=Q3_Validation!$C$2,1,0)</f>
        <v>0</v>
      </c>
      <c r="J890" s="8" t="str">
        <f t="shared" si="80"/>
        <v/>
      </c>
      <c r="K890" s="5" t="str">
        <f t="shared" si="81"/>
        <v>excluded</v>
      </c>
      <c r="L890" s="5">
        <f t="shared" si="82"/>
        <v>0</v>
      </c>
      <c r="M890" s="5">
        <f t="shared" si="83"/>
        <v>0</v>
      </c>
    </row>
    <row r="891" spans="1:13">
      <c r="A891" s="5">
        <v>3260</v>
      </c>
      <c r="B891" s="5">
        <v>13</v>
      </c>
      <c r="C891" s="5" t="s">
        <v>64</v>
      </c>
      <c r="D891" s="5">
        <v>1</v>
      </c>
      <c r="E891" s="5">
        <v>0</v>
      </c>
      <c r="F891" s="8">
        <f t="shared" si="78"/>
        <v>0</v>
      </c>
      <c r="G891" s="5" t="str">
        <f>IF(COUNTIFS(Q3_SQL_Error_Concentration!$A:$A,A891,Q3_SQL_Error_Concentration!$E:$E,B891,Q3_SQL_Error_Concentration!$F:$F,C891)=0,"",SUMIFS(Q3_SQL_Error_Concentration!$I:$I,Q3_SQL_Error_Concentration!$A:$A,A891,Q3_SQL_Error_Concentration!$E:$E,B891,Q3_SQL_Error_Concentration!$F:$F,C891))</f>
        <v/>
      </c>
      <c r="H891" s="5" t="str">
        <f t="shared" si="79"/>
        <v/>
      </c>
      <c r="I891" s="5">
        <f>IF(D891&gt;=Q3_Validation!$C$2,1,0)</f>
        <v>0</v>
      </c>
      <c r="J891" s="8" t="str">
        <f t="shared" si="80"/>
        <v/>
      </c>
      <c r="K891" s="5" t="str">
        <f t="shared" si="81"/>
        <v>excluded</v>
      </c>
      <c r="L891" s="5">
        <f t="shared" si="82"/>
        <v>0</v>
      </c>
      <c r="M891" s="5">
        <f t="shared" si="83"/>
        <v>0</v>
      </c>
    </row>
    <row r="892" spans="1:13">
      <c r="A892" s="5">
        <v>3260</v>
      </c>
      <c r="B892" s="5">
        <v>13</v>
      </c>
      <c r="C892" s="5" t="s">
        <v>62</v>
      </c>
      <c r="D892" s="5">
        <v>113</v>
      </c>
      <c r="E892" s="5">
        <v>0</v>
      </c>
      <c r="F892" s="8">
        <f t="shared" si="78"/>
        <v>0</v>
      </c>
      <c r="G892" s="5" t="str">
        <f>IF(COUNTIFS(Q3_SQL_Error_Concentration!$A:$A,A892,Q3_SQL_Error_Concentration!$E:$E,B892,Q3_SQL_Error_Concentration!$F:$F,C892)=0,"",SUMIFS(Q3_SQL_Error_Concentration!$I:$I,Q3_SQL_Error_Concentration!$A:$A,A892,Q3_SQL_Error_Concentration!$E:$E,B892,Q3_SQL_Error_Concentration!$F:$F,C892))</f>
        <v/>
      </c>
      <c r="H892" s="5" t="str">
        <f t="shared" si="79"/>
        <v/>
      </c>
      <c r="I892" s="5">
        <f>IF(D892&gt;=Q3_Validation!$C$2,1,0)</f>
        <v>0</v>
      </c>
      <c r="J892" s="8" t="str">
        <f t="shared" si="80"/>
        <v/>
      </c>
      <c r="K892" s="5" t="str">
        <f t="shared" si="81"/>
        <v>excluded</v>
      </c>
      <c r="L892" s="5">
        <f t="shared" si="82"/>
        <v>0</v>
      </c>
      <c r="M892" s="5">
        <f t="shared" si="83"/>
        <v>0</v>
      </c>
    </row>
    <row r="893" spans="1:13">
      <c r="A893" s="5">
        <v>3260</v>
      </c>
      <c r="B893" s="5">
        <v>14</v>
      </c>
      <c r="C893" s="5" t="s">
        <v>63</v>
      </c>
      <c r="D893" s="5">
        <v>83</v>
      </c>
      <c r="E893" s="5">
        <v>1</v>
      </c>
      <c r="F893" s="8">
        <f t="shared" si="78"/>
        <v>1.2048192771084338</v>
      </c>
      <c r="G893" s="5" t="str">
        <f>IF(COUNTIFS(Q3_SQL_Error_Concentration!$A:$A,A893,Q3_SQL_Error_Concentration!$E:$E,B893,Q3_SQL_Error_Concentration!$F:$F,C893)=0,"",SUMIFS(Q3_SQL_Error_Concentration!$I:$I,Q3_SQL_Error_Concentration!$A:$A,A893,Q3_SQL_Error_Concentration!$E:$E,B893,Q3_SQL_Error_Concentration!$F:$F,C893))</f>
        <v/>
      </c>
      <c r="H893" s="5" t="str">
        <f t="shared" si="79"/>
        <v/>
      </c>
      <c r="I893" s="5">
        <f>IF(D893&gt;=Q3_Validation!$C$2,1,0)</f>
        <v>0</v>
      </c>
      <c r="J893" s="8" t="str">
        <f t="shared" si="80"/>
        <v/>
      </c>
      <c r="K893" s="5" t="str">
        <f t="shared" si="81"/>
        <v>excluded</v>
      </c>
      <c r="L893" s="5">
        <f t="shared" si="82"/>
        <v>0</v>
      </c>
      <c r="M893" s="5">
        <f t="shared" si="83"/>
        <v>0</v>
      </c>
    </row>
    <row r="894" spans="1:13">
      <c r="A894" s="5">
        <v>3260</v>
      </c>
      <c r="B894" s="5">
        <v>14</v>
      </c>
      <c r="C894" s="5" t="s">
        <v>64</v>
      </c>
      <c r="D894" s="5">
        <v>2</v>
      </c>
      <c r="E894" s="5">
        <v>0</v>
      </c>
      <c r="F894" s="8">
        <f t="shared" si="78"/>
        <v>0</v>
      </c>
      <c r="G894" s="5" t="str">
        <f>IF(COUNTIFS(Q3_SQL_Error_Concentration!$A:$A,A894,Q3_SQL_Error_Concentration!$E:$E,B894,Q3_SQL_Error_Concentration!$F:$F,C894)=0,"",SUMIFS(Q3_SQL_Error_Concentration!$I:$I,Q3_SQL_Error_Concentration!$A:$A,A894,Q3_SQL_Error_Concentration!$E:$E,B894,Q3_SQL_Error_Concentration!$F:$F,C894))</f>
        <v/>
      </c>
      <c r="H894" s="5" t="str">
        <f t="shared" si="79"/>
        <v/>
      </c>
      <c r="I894" s="5">
        <f>IF(D894&gt;=Q3_Validation!$C$2,1,0)</f>
        <v>0</v>
      </c>
      <c r="J894" s="8" t="str">
        <f t="shared" si="80"/>
        <v/>
      </c>
      <c r="K894" s="5" t="str">
        <f t="shared" si="81"/>
        <v>excluded</v>
      </c>
      <c r="L894" s="5">
        <f t="shared" si="82"/>
        <v>0</v>
      </c>
      <c r="M894" s="5">
        <f t="shared" si="83"/>
        <v>0</v>
      </c>
    </row>
    <row r="895" spans="1:13">
      <c r="A895" s="5">
        <v>3260</v>
      </c>
      <c r="B895" s="5">
        <v>14</v>
      </c>
      <c r="C895" s="5" t="s">
        <v>62</v>
      </c>
      <c r="D895" s="5">
        <v>98</v>
      </c>
      <c r="E895" s="5">
        <v>0</v>
      </c>
      <c r="F895" s="8">
        <f t="shared" si="78"/>
        <v>0</v>
      </c>
      <c r="G895" s="5" t="str">
        <f>IF(COUNTIFS(Q3_SQL_Error_Concentration!$A:$A,A895,Q3_SQL_Error_Concentration!$E:$E,B895,Q3_SQL_Error_Concentration!$F:$F,C895)=0,"",SUMIFS(Q3_SQL_Error_Concentration!$I:$I,Q3_SQL_Error_Concentration!$A:$A,A895,Q3_SQL_Error_Concentration!$E:$E,B895,Q3_SQL_Error_Concentration!$F:$F,C895))</f>
        <v/>
      </c>
      <c r="H895" s="5" t="str">
        <f t="shared" si="79"/>
        <v/>
      </c>
      <c r="I895" s="5">
        <f>IF(D895&gt;=Q3_Validation!$C$2,1,0)</f>
        <v>0</v>
      </c>
      <c r="J895" s="8" t="str">
        <f t="shared" si="80"/>
        <v/>
      </c>
      <c r="K895" s="5" t="str">
        <f t="shared" si="81"/>
        <v>excluded</v>
      </c>
      <c r="L895" s="5">
        <f t="shared" si="82"/>
        <v>0</v>
      </c>
      <c r="M895" s="5">
        <f t="shared" si="83"/>
        <v>0</v>
      </c>
    </row>
    <row r="896" spans="1:13">
      <c r="A896" s="5">
        <v>3260</v>
      </c>
      <c r="B896" s="5">
        <v>15</v>
      </c>
      <c r="C896" s="5" t="s">
        <v>63</v>
      </c>
      <c r="D896" s="5">
        <v>56</v>
      </c>
      <c r="E896" s="5">
        <v>0</v>
      </c>
      <c r="F896" s="8">
        <f t="shared" si="78"/>
        <v>0</v>
      </c>
      <c r="G896" s="5" t="str">
        <f>IF(COUNTIFS(Q3_SQL_Error_Concentration!$A:$A,A896,Q3_SQL_Error_Concentration!$E:$E,B896,Q3_SQL_Error_Concentration!$F:$F,C896)=0,"",SUMIFS(Q3_SQL_Error_Concentration!$I:$I,Q3_SQL_Error_Concentration!$A:$A,A896,Q3_SQL_Error_Concentration!$E:$E,B896,Q3_SQL_Error_Concentration!$F:$F,C896))</f>
        <v/>
      </c>
      <c r="H896" s="5" t="str">
        <f t="shared" si="79"/>
        <v/>
      </c>
      <c r="I896" s="5">
        <f>IF(D896&gt;=Q3_Validation!$C$2,1,0)</f>
        <v>0</v>
      </c>
      <c r="J896" s="8" t="str">
        <f t="shared" si="80"/>
        <v/>
      </c>
      <c r="K896" s="5" t="str">
        <f t="shared" si="81"/>
        <v>excluded</v>
      </c>
      <c r="L896" s="5">
        <f t="shared" si="82"/>
        <v>0</v>
      </c>
      <c r="M896" s="5">
        <f t="shared" si="83"/>
        <v>0</v>
      </c>
    </row>
    <row r="897" spans="1:13">
      <c r="A897" s="5">
        <v>3260</v>
      </c>
      <c r="B897" s="5">
        <v>15</v>
      </c>
      <c r="C897" s="5" t="s">
        <v>64</v>
      </c>
      <c r="D897" s="5">
        <v>2</v>
      </c>
      <c r="E897" s="5">
        <v>0</v>
      </c>
      <c r="F897" s="8">
        <f t="shared" si="78"/>
        <v>0</v>
      </c>
      <c r="G897" s="5" t="str">
        <f>IF(COUNTIFS(Q3_SQL_Error_Concentration!$A:$A,A897,Q3_SQL_Error_Concentration!$E:$E,B897,Q3_SQL_Error_Concentration!$F:$F,C897)=0,"",SUMIFS(Q3_SQL_Error_Concentration!$I:$I,Q3_SQL_Error_Concentration!$A:$A,A897,Q3_SQL_Error_Concentration!$E:$E,B897,Q3_SQL_Error_Concentration!$F:$F,C897))</f>
        <v/>
      </c>
      <c r="H897" s="5" t="str">
        <f t="shared" si="79"/>
        <v/>
      </c>
      <c r="I897" s="5">
        <f>IF(D897&gt;=Q3_Validation!$C$2,1,0)</f>
        <v>0</v>
      </c>
      <c r="J897" s="8" t="str">
        <f t="shared" si="80"/>
        <v/>
      </c>
      <c r="K897" s="5" t="str">
        <f t="shared" si="81"/>
        <v>excluded</v>
      </c>
      <c r="L897" s="5">
        <f t="shared" si="82"/>
        <v>0</v>
      </c>
      <c r="M897" s="5">
        <f t="shared" si="83"/>
        <v>0</v>
      </c>
    </row>
    <row r="898" spans="1:13">
      <c r="A898" s="5">
        <v>3260</v>
      </c>
      <c r="B898" s="5">
        <v>15</v>
      </c>
      <c r="C898" s="5" t="s">
        <v>62</v>
      </c>
      <c r="D898" s="5">
        <v>103</v>
      </c>
      <c r="E898" s="5">
        <v>0</v>
      </c>
      <c r="F898" s="8">
        <f t="shared" ref="F898:F961" si="84">100*E898/D898</f>
        <v>0</v>
      </c>
      <c r="G898" s="5" t="str">
        <f>IF(COUNTIFS(Q3_SQL_Error_Concentration!$A:$A,A898,Q3_SQL_Error_Concentration!$E:$E,B898,Q3_SQL_Error_Concentration!$F:$F,C898)=0,"",SUMIFS(Q3_SQL_Error_Concentration!$I:$I,Q3_SQL_Error_Concentration!$A:$A,A898,Q3_SQL_Error_Concentration!$E:$E,B898,Q3_SQL_Error_Concentration!$F:$F,C898))</f>
        <v/>
      </c>
      <c r="H898" s="5" t="str">
        <f t="shared" ref="H898:H961" si="85">IF(G898="","",IF(ABS(F898-G898)&lt;=0.0002,"PASS","FAIL"))</f>
        <v/>
      </c>
      <c r="I898" s="5">
        <f>IF(D898&gt;=Q3_Validation!$C$2,1,0)</f>
        <v>0</v>
      </c>
      <c r="J898" s="8" t="str">
        <f t="shared" ref="J898:J961" si="86">IF(I898=1,F898,"")</f>
        <v/>
      </c>
      <c r="K898" s="5" t="str">
        <f t="shared" ref="K898:K961" si="87">IF(D898&lt;601,"excluded",IF(J898&gt;3.628192,"outlier",IF(J898&gt;=2.11093,"high-error","normal")))</f>
        <v>excluded</v>
      </c>
      <c r="L898" s="5">
        <f t="shared" ref="L898:L961" si="88">COUNTIFS(A:A,A898,K:K,"high-error")+COUNTIFS(A:A,A898,K:K,"outlier")</f>
        <v>0</v>
      </c>
      <c r="M898" s="5">
        <f t="shared" ref="M898:M961" si="89">IF(AND(L898&gt;=2,OR(K898="high-error",K898="outlier")),1,0)</f>
        <v>0</v>
      </c>
    </row>
    <row r="899" spans="1:13">
      <c r="A899" s="5">
        <v>3260</v>
      </c>
      <c r="B899" s="5">
        <v>16</v>
      </c>
      <c r="C899" s="5" t="s">
        <v>63</v>
      </c>
      <c r="D899" s="5">
        <v>74</v>
      </c>
      <c r="E899" s="5">
        <v>0</v>
      </c>
      <c r="F899" s="8">
        <f t="shared" si="84"/>
        <v>0</v>
      </c>
      <c r="G899" s="5" t="str">
        <f>IF(COUNTIFS(Q3_SQL_Error_Concentration!$A:$A,A899,Q3_SQL_Error_Concentration!$E:$E,B899,Q3_SQL_Error_Concentration!$F:$F,C899)=0,"",SUMIFS(Q3_SQL_Error_Concentration!$I:$I,Q3_SQL_Error_Concentration!$A:$A,A899,Q3_SQL_Error_Concentration!$E:$E,B899,Q3_SQL_Error_Concentration!$F:$F,C899))</f>
        <v/>
      </c>
      <c r="H899" s="5" t="str">
        <f t="shared" si="85"/>
        <v/>
      </c>
      <c r="I899" s="5">
        <f>IF(D899&gt;=Q3_Validation!$C$2,1,0)</f>
        <v>0</v>
      </c>
      <c r="J899" s="8" t="str">
        <f t="shared" si="86"/>
        <v/>
      </c>
      <c r="K899" s="5" t="str">
        <f t="shared" si="87"/>
        <v>excluded</v>
      </c>
      <c r="L899" s="5">
        <f t="shared" si="88"/>
        <v>0</v>
      </c>
      <c r="M899" s="5">
        <f t="shared" si="89"/>
        <v>0</v>
      </c>
    </row>
    <row r="900" spans="1:13">
      <c r="A900" s="5">
        <v>3260</v>
      </c>
      <c r="B900" s="5">
        <v>16</v>
      </c>
      <c r="C900" s="5" t="s">
        <v>64</v>
      </c>
      <c r="D900" s="5">
        <v>4</v>
      </c>
      <c r="E900" s="5">
        <v>0</v>
      </c>
      <c r="F900" s="8">
        <f t="shared" si="84"/>
        <v>0</v>
      </c>
      <c r="G900" s="5" t="str">
        <f>IF(COUNTIFS(Q3_SQL_Error_Concentration!$A:$A,A900,Q3_SQL_Error_Concentration!$E:$E,B900,Q3_SQL_Error_Concentration!$F:$F,C900)=0,"",SUMIFS(Q3_SQL_Error_Concentration!$I:$I,Q3_SQL_Error_Concentration!$A:$A,A900,Q3_SQL_Error_Concentration!$E:$E,B900,Q3_SQL_Error_Concentration!$F:$F,C900))</f>
        <v/>
      </c>
      <c r="H900" s="5" t="str">
        <f t="shared" si="85"/>
        <v/>
      </c>
      <c r="I900" s="5">
        <f>IF(D900&gt;=Q3_Validation!$C$2,1,0)</f>
        <v>0</v>
      </c>
      <c r="J900" s="8" t="str">
        <f t="shared" si="86"/>
        <v/>
      </c>
      <c r="K900" s="5" t="str">
        <f t="shared" si="87"/>
        <v>excluded</v>
      </c>
      <c r="L900" s="5">
        <f t="shared" si="88"/>
        <v>0</v>
      </c>
      <c r="M900" s="5">
        <f t="shared" si="89"/>
        <v>0</v>
      </c>
    </row>
    <row r="901" spans="1:13">
      <c r="A901" s="5">
        <v>3260</v>
      </c>
      <c r="B901" s="5">
        <v>16</v>
      </c>
      <c r="C901" s="5" t="s">
        <v>62</v>
      </c>
      <c r="D901" s="5">
        <v>94</v>
      </c>
      <c r="E901" s="5">
        <v>0</v>
      </c>
      <c r="F901" s="8">
        <f t="shared" si="84"/>
        <v>0</v>
      </c>
      <c r="G901" s="5" t="str">
        <f>IF(COUNTIFS(Q3_SQL_Error_Concentration!$A:$A,A901,Q3_SQL_Error_Concentration!$E:$E,B901,Q3_SQL_Error_Concentration!$F:$F,C901)=0,"",SUMIFS(Q3_SQL_Error_Concentration!$I:$I,Q3_SQL_Error_Concentration!$A:$A,A901,Q3_SQL_Error_Concentration!$E:$E,B901,Q3_SQL_Error_Concentration!$F:$F,C901))</f>
        <v/>
      </c>
      <c r="H901" s="5" t="str">
        <f t="shared" si="85"/>
        <v/>
      </c>
      <c r="I901" s="5">
        <f>IF(D901&gt;=Q3_Validation!$C$2,1,0)</f>
        <v>0</v>
      </c>
      <c r="J901" s="8" t="str">
        <f t="shared" si="86"/>
        <v/>
      </c>
      <c r="K901" s="5" t="str">
        <f t="shared" si="87"/>
        <v>excluded</v>
      </c>
      <c r="L901" s="5">
        <f t="shared" si="88"/>
        <v>0</v>
      </c>
      <c r="M901" s="5">
        <f t="shared" si="89"/>
        <v>0</v>
      </c>
    </row>
    <row r="902" spans="1:13">
      <c r="A902" s="5">
        <v>3260</v>
      </c>
      <c r="B902" s="5">
        <v>17</v>
      </c>
      <c r="C902" s="5" t="s">
        <v>63</v>
      </c>
      <c r="D902" s="5">
        <v>52</v>
      </c>
      <c r="E902" s="5">
        <v>1</v>
      </c>
      <c r="F902" s="8">
        <f t="shared" si="84"/>
        <v>1.9230769230769231</v>
      </c>
      <c r="G902" s="5" t="str">
        <f>IF(COUNTIFS(Q3_SQL_Error_Concentration!$A:$A,A902,Q3_SQL_Error_Concentration!$E:$E,B902,Q3_SQL_Error_Concentration!$F:$F,C902)=0,"",SUMIFS(Q3_SQL_Error_Concentration!$I:$I,Q3_SQL_Error_Concentration!$A:$A,A902,Q3_SQL_Error_Concentration!$E:$E,B902,Q3_SQL_Error_Concentration!$F:$F,C902))</f>
        <v/>
      </c>
      <c r="H902" s="5" t="str">
        <f t="shared" si="85"/>
        <v/>
      </c>
      <c r="I902" s="5">
        <f>IF(D902&gt;=Q3_Validation!$C$2,1,0)</f>
        <v>0</v>
      </c>
      <c r="J902" s="8" t="str">
        <f t="shared" si="86"/>
        <v/>
      </c>
      <c r="K902" s="5" t="str">
        <f t="shared" si="87"/>
        <v>excluded</v>
      </c>
      <c r="L902" s="5">
        <f t="shared" si="88"/>
        <v>0</v>
      </c>
      <c r="M902" s="5">
        <f t="shared" si="89"/>
        <v>0</v>
      </c>
    </row>
    <row r="903" spans="1:13">
      <c r="A903" s="5">
        <v>3260</v>
      </c>
      <c r="B903" s="5">
        <v>17</v>
      </c>
      <c r="C903" s="5" t="s">
        <v>62</v>
      </c>
      <c r="D903" s="5">
        <v>73</v>
      </c>
      <c r="E903" s="5">
        <v>0</v>
      </c>
      <c r="F903" s="8">
        <f t="shared" si="84"/>
        <v>0</v>
      </c>
      <c r="G903" s="5" t="str">
        <f>IF(COUNTIFS(Q3_SQL_Error_Concentration!$A:$A,A903,Q3_SQL_Error_Concentration!$E:$E,B903,Q3_SQL_Error_Concentration!$F:$F,C903)=0,"",SUMIFS(Q3_SQL_Error_Concentration!$I:$I,Q3_SQL_Error_Concentration!$A:$A,A903,Q3_SQL_Error_Concentration!$E:$E,B903,Q3_SQL_Error_Concentration!$F:$F,C903))</f>
        <v/>
      </c>
      <c r="H903" s="5" t="str">
        <f t="shared" si="85"/>
        <v/>
      </c>
      <c r="I903" s="5">
        <f>IF(D903&gt;=Q3_Validation!$C$2,1,0)</f>
        <v>0</v>
      </c>
      <c r="J903" s="8" t="str">
        <f t="shared" si="86"/>
        <v/>
      </c>
      <c r="K903" s="5" t="str">
        <f t="shared" si="87"/>
        <v>excluded</v>
      </c>
      <c r="L903" s="5">
        <f t="shared" si="88"/>
        <v>0</v>
      </c>
      <c r="M903" s="5">
        <f t="shared" si="89"/>
        <v>0</v>
      </c>
    </row>
    <row r="904" spans="1:13">
      <c r="A904" s="5">
        <v>3260</v>
      </c>
      <c r="B904" s="5">
        <v>18</v>
      </c>
      <c r="C904" s="5" t="s">
        <v>63</v>
      </c>
      <c r="D904" s="5">
        <v>53</v>
      </c>
      <c r="E904" s="5">
        <v>0</v>
      </c>
      <c r="F904" s="8">
        <f t="shared" si="84"/>
        <v>0</v>
      </c>
      <c r="G904" s="5" t="str">
        <f>IF(COUNTIFS(Q3_SQL_Error_Concentration!$A:$A,A904,Q3_SQL_Error_Concentration!$E:$E,B904,Q3_SQL_Error_Concentration!$F:$F,C904)=0,"",SUMIFS(Q3_SQL_Error_Concentration!$I:$I,Q3_SQL_Error_Concentration!$A:$A,A904,Q3_SQL_Error_Concentration!$E:$E,B904,Q3_SQL_Error_Concentration!$F:$F,C904))</f>
        <v/>
      </c>
      <c r="H904" s="5" t="str">
        <f t="shared" si="85"/>
        <v/>
      </c>
      <c r="I904" s="5">
        <f>IF(D904&gt;=Q3_Validation!$C$2,1,0)</f>
        <v>0</v>
      </c>
      <c r="J904" s="8" t="str">
        <f t="shared" si="86"/>
        <v/>
      </c>
      <c r="K904" s="5" t="str">
        <f t="shared" si="87"/>
        <v>excluded</v>
      </c>
      <c r="L904" s="5">
        <f t="shared" si="88"/>
        <v>0</v>
      </c>
      <c r="M904" s="5">
        <f t="shared" si="89"/>
        <v>0</v>
      </c>
    </row>
    <row r="905" spans="1:13">
      <c r="A905" s="5">
        <v>3260</v>
      </c>
      <c r="B905" s="5">
        <v>18</v>
      </c>
      <c r="C905" s="5" t="s">
        <v>64</v>
      </c>
      <c r="D905" s="5">
        <v>1</v>
      </c>
      <c r="E905" s="5">
        <v>0</v>
      </c>
      <c r="F905" s="8">
        <f t="shared" si="84"/>
        <v>0</v>
      </c>
      <c r="G905" s="5" t="str">
        <f>IF(COUNTIFS(Q3_SQL_Error_Concentration!$A:$A,A905,Q3_SQL_Error_Concentration!$E:$E,B905,Q3_SQL_Error_Concentration!$F:$F,C905)=0,"",SUMIFS(Q3_SQL_Error_Concentration!$I:$I,Q3_SQL_Error_Concentration!$A:$A,A905,Q3_SQL_Error_Concentration!$E:$E,B905,Q3_SQL_Error_Concentration!$F:$F,C905))</f>
        <v/>
      </c>
      <c r="H905" s="5" t="str">
        <f t="shared" si="85"/>
        <v/>
      </c>
      <c r="I905" s="5">
        <f>IF(D905&gt;=Q3_Validation!$C$2,1,0)</f>
        <v>0</v>
      </c>
      <c r="J905" s="8" t="str">
        <f t="shared" si="86"/>
        <v/>
      </c>
      <c r="K905" s="5" t="str">
        <f t="shared" si="87"/>
        <v>excluded</v>
      </c>
      <c r="L905" s="5">
        <f t="shared" si="88"/>
        <v>0</v>
      </c>
      <c r="M905" s="5">
        <f t="shared" si="89"/>
        <v>0</v>
      </c>
    </row>
    <row r="906" spans="1:13">
      <c r="A906" s="5">
        <v>3260</v>
      </c>
      <c r="B906" s="5">
        <v>18</v>
      </c>
      <c r="C906" s="5" t="s">
        <v>62</v>
      </c>
      <c r="D906" s="5">
        <v>90</v>
      </c>
      <c r="E906" s="5">
        <v>0</v>
      </c>
      <c r="F906" s="8">
        <f t="shared" si="84"/>
        <v>0</v>
      </c>
      <c r="G906" s="5" t="str">
        <f>IF(COUNTIFS(Q3_SQL_Error_Concentration!$A:$A,A906,Q3_SQL_Error_Concentration!$E:$E,B906,Q3_SQL_Error_Concentration!$F:$F,C906)=0,"",SUMIFS(Q3_SQL_Error_Concentration!$I:$I,Q3_SQL_Error_Concentration!$A:$A,A906,Q3_SQL_Error_Concentration!$E:$E,B906,Q3_SQL_Error_Concentration!$F:$F,C906))</f>
        <v/>
      </c>
      <c r="H906" s="5" t="str">
        <f t="shared" si="85"/>
        <v/>
      </c>
      <c r="I906" s="5">
        <f>IF(D906&gt;=Q3_Validation!$C$2,1,0)</f>
        <v>0</v>
      </c>
      <c r="J906" s="8" t="str">
        <f t="shared" si="86"/>
        <v/>
      </c>
      <c r="K906" s="5" t="str">
        <f t="shared" si="87"/>
        <v>excluded</v>
      </c>
      <c r="L906" s="5">
        <f t="shared" si="88"/>
        <v>0</v>
      </c>
      <c r="M906" s="5">
        <f t="shared" si="89"/>
        <v>0</v>
      </c>
    </row>
    <row r="907" spans="1:13">
      <c r="A907" s="5">
        <v>3260</v>
      </c>
      <c r="B907" s="5">
        <v>19</v>
      </c>
      <c r="C907" s="5" t="s">
        <v>63</v>
      </c>
      <c r="D907" s="5">
        <v>66</v>
      </c>
      <c r="E907" s="5">
        <v>0</v>
      </c>
      <c r="F907" s="8">
        <f t="shared" si="84"/>
        <v>0</v>
      </c>
      <c r="G907" s="5" t="str">
        <f>IF(COUNTIFS(Q3_SQL_Error_Concentration!$A:$A,A907,Q3_SQL_Error_Concentration!$E:$E,B907,Q3_SQL_Error_Concentration!$F:$F,C907)=0,"",SUMIFS(Q3_SQL_Error_Concentration!$I:$I,Q3_SQL_Error_Concentration!$A:$A,A907,Q3_SQL_Error_Concentration!$E:$E,B907,Q3_SQL_Error_Concentration!$F:$F,C907))</f>
        <v/>
      </c>
      <c r="H907" s="5" t="str">
        <f t="shared" si="85"/>
        <v/>
      </c>
      <c r="I907" s="5">
        <f>IF(D907&gt;=Q3_Validation!$C$2,1,0)</f>
        <v>0</v>
      </c>
      <c r="J907" s="8" t="str">
        <f t="shared" si="86"/>
        <v/>
      </c>
      <c r="K907" s="5" t="str">
        <f t="shared" si="87"/>
        <v>excluded</v>
      </c>
      <c r="L907" s="5">
        <f t="shared" si="88"/>
        <v>0</v>
      </c>
      <c r="M907" s="5">
        <f t="shared" si="89"/>
        <v>0</v>
      </c>
    </row>
    <row r="908" spans="1:13">
      <c r="A908" s="5">
        <v>3260</v>
      </c>
      <c r="B908" s="5">
        <v>19</v>
      </c>
      <c r="C908" s="5" t="s">
        <v>62</v>
      </c>
      <c r="D908" s="5">
        <v>86</v>
      </c>
      <c r="E908" s="5">
        <v>1</v>
      </c>
      <c r="F908" s="8">
        <f t="shared" si="84"/>
        <v>1.1627906976744187</v>
      </c>
      <c r="G908" s="5" t="str">
        <f>IF(COUNTIFS(Q3_SQL_Error_Concentration!$A:$A,A908,Q3_SQL_Error_Concentration!$E:$E,B908,Q3_SQL_Error_Concentration!$F:$F,C908)=0,"",SUMIFS(Q3_SQL_Error_Concentration!$I:$I,Q3_SQL_Error_Concentration!$A:$A,A908,Q3_SQL_Error_Concentration!$E:$E,B908,Q3_SQL_Error_Concentration!$F:$F,C908))</f>
        <v/>
      </c>
      <c r="H908" s="5" t="str">
        <f t="shared" si="85"/>
        <v/>
      </c>
      <c r="I908" s="5">
        <f>IF(D908&gt;=Q3_Validation!$C$2,1,0)</f>
        <v>0</v>
      </c>
      <c r="J908" s="8" t="str">
        <f t="shared" si="86"/>
        <v/>
      </c>
      <c r="K908" s="5" t="str">
        <f t="shared" si="87"/>
        <v>excluded</v>
      </c>
      <c r="L908" s="5">
        <f t="shared" si="88"/>
        <v>0</v>
      </c>
      <c r="M908" s="5">
        <f t="shared" si="89"/>
        <v>0</v>
      </c>
    </row>
    <row r="909" spans="1:13">
      <c r="A909" s="5">
        <v>3260</v>
      </c>
      <c r="B909" s="5">
        <v>20</v>
      </c>
      <c r="C909" s="5" t="s">
        <v>63</v>
      </c>
      <c r="D909" s="5">
        <v>59</v>
      </c>
      <c r="E909" s="5">
        <v>0</v>
      </c>
      <c r="F909" s="8">
        <f t="shared" si="84"/>
        <v>0</v>
      </c>
      <c r="G909" s="5" t="str">
        <f>IF(COUNTIFS(Q3_SQL_Error_Concentration!$A:$A,A909,Q3_SQL_Error_Concentration!$E:$E,B909,Q3_SQL_Error_Concentration!$F:$F,C909)=0,"",SUMIFS(Q3_SQL_Error_Concentration!$I:$I,Q3_SQL_Error_Concentration!$A:$A,A909,Q3_SQL_Error_Concentration!$E:$E,B909,Q3_SQL_Error_Concentration!$F:$F,C909))</f>
        <v/>
      </c>
      <c r="H909" s="5" t="str">
        <f t="shared" si="85"/>
        <v/>
      </c>
      <c r="I909" s="5">
        <f>IF(D909&gt;=Q3_Validation!$C$2,1,0)</f>
        <v>0</v>
      </c>
      <c r="J909" s="8" t="str">
        <f t="shared" si="86"/>
        <v/>
      </c>
      <c r="K909" s="5" t="str">
        <f t="shared" si="87"/>
        <v>excluded</v>
      </c>
      <c r="L909" s="5">
        <f t="shared" si="88"/>
        <v>0</v>
      </c>
      <c r="M909" s="5">
        <f t="shared" si="89"/>
        <v>0</v>
      </c>
    </row>
    <row r="910" spans="1:13">
      <c r="A910" s="5">
        <v>3260</v>
      </c>
      <c r="B910" s="5">
        <v>20</v>
      </c>
      <c r="C910" s="5" t="s">
        <v>62</v>
      </c>
      <c r="D910" s="5">
        <v>89</v>
      </c>
      <c r="E910" s="5">
        <v>0</v>
      </c>
      <c r="F910" s="8">
        <f t="shared" si="84"/>
        <v>0</v>
      </c>
      <c r="G910" s="5" t="str">
        <f>IF(COUNTIFS(Q3_SQL_Error_Concentration!$A:$A,A910,Q3_SQL_Error_Concentration!$E:$E,B910,Q3_SQL_Error_Concentration!$F:$F,C910)=0,"",SUMIFS(Q3_SQL_Error_Concentration!$I:$I,Q3_SQL_Error_Concentration!$A:$A,A910,Q3_SQL_Error_Concentration!$E:$E,B910,Q3_SQL_Error_Concentration!$F:$F,C910))</f>
        <v/>
      </c>
      <c r="H910" s="5" t="str">
        <f t="shared" si="85"/>
        <v/>
      </c>
      <c r="I910" s="5">
        <f>IF(D910&gt;=Q3_Validation!$C$2,1,0)</f>
        <v>0</v>
      </c>
      <c r="J910" s="8" t="str">
        <f t="shared" si="86"/>
        <v/>
      </c>
      <c r="K910" s="5" t="str">
        <f t="shared" si="87"/>
        <v>excluded</v>
      </c>
      <c r="L910" s="5">
        <f t="shared" si="88"/>
        <v>0</v>
      </c>
      <c r="M910" s="5">
        <f t="shared" si="89"/>
        <v>0</v>
      </c>
    </row>
    <row r="911" spans="1:13">
      <c r="A911" s="5">
        <v>3260</v>
      </c>
      <c r="B911" s="5">
        <v>21</v>
      </c>
      <c r="C911" s="5" t="s">
        <v>63</v>
      </c>
      <c r="D911" s="5">
        <v>51</v>
      </c>
      <c r="E911" s="5">
        <v>0</v>
      </c>
      <c r="F911" s="8">
        <f t="shared" si="84"/>
        <v>0</v>
      </c>
      <c r="G911" s="5" t="str">
        <f>IF(COUNTIFS(Q3_SQL_Error_Concentration!$A:$A,A911,Q3_SQL_Error_Concentration!$E:$E,B911,Q3_SQL_Error_Concentration!$F:$F,C911)=0,"",SUMIFS(Q3_SQL_Error_Concentration!$I:$I,Q3_SQL_Error_Concentration!$A:$A,A911,Q3_SQL_Error_Concentration!$E:$E,B911,Q3_SQL_Error_Concentration!$F:$F,C911))</f>
        <v/>
      </c>
      <c r="H911" s="5" t="str">
        <f t="shared" si="85"/>
        <v/>
      </c>
      <c r="I911" s="5">
        <f>IF(D911&gt;=Q3_Validation!$C$2,1,0)</f>
        <v>0</v>
      </c>
      <c r="J911" s="8" t="str">
        <f t="shared" si="86"/>
        <v/>
      </c>
      <c r="K911" s="5" t="str">
        <f t="shared" si="87"/>
        <v>excluded</v>
      </c>
      <c r="L911" s="5">
        <f t="shared" si="88"/>
        <v>0</v>
      </c>
      <c r="M911" s="5">
        <f t="shared" si="89"/>
        <v>0</v>
      </c>
    </row>
    <row r="912" spans="1:13">
      <c r="A912" s="5">
        <v>3260</v>
      </c>
      <c r="B912" s="5">
        <v>21</v>
      </c>
      <c r="C912" s="5" t="s">
        <v>62</v>
      </c>
      <c r="D912" s="5">
        <v>82</v>
      </c>
      <c r="E912" s="5">
        <v>0</v>
      </c>
      <c r="F912" s="8">
        <f t="shared" si="84"/>
        <v>0</v>
      </c>
      <c r="G912" s="5" t="str">
        <f>IF(COUNTIFS(Q3_SQL_Error_Concentration!$A:$A,A912,Q3_SQL_Error_Concentration!$E:$E,B912,Q3_SQL_Error_Concentration!$F:$F,C912)=0,"",SUMIFS(Q3_SQL_Error_Concentration!$I:$I,Q3_SQL_Error_Concentration!$A:$A,A912,Q3_SQL_Error_Concentration!$E:$E,B912,Q3_SQL_Error_Concentration!$F:$F,C912))</f>
        <v/>
      </c>
      <c r="H912" s="5" t="str">
        <f t="shared" si="85"/>
        <v/>
      </c>
      <c r="I912" s="5">
        <f>IF(D912&gt;=Q3_Validation!$C$2,1,0)</f>
        <v>0</v>
      </c>
      <c r="J912" s="8" t="str">
        <f t="shared" si="86"/>
        <v/>
      </c>
      <c r="K912" s="5" t="str">
        <f t="shared" si="87"/>
        <v>excluded</v>
      </c>
      <c r="L912" s="5">
        <f t="shared" si="88"/>
        <v>0</v>
      </c>
      <c r="M912" s="5">
        <f t="shared" si="89"/>
        <v>0</v>
      </c>
    </row>
    <row r="913" spans="1:13">
      <c r="A913" s="5">
        <v>3260</v>
      </c>
      <c r="B913" s="5">
        <v>22</v>
      </c>
      <c r="C913" s="5" t="s">
        <v>63</v>
      </c>
      <c r="D913" s="5">
        <v>61</v>
      </c>
      <c r="E913" s="5">
        <v>0</v>
      </c>
      <c r="F913" s="8">
        <f t="shared" si="84"/>
        <v>0</v>
      </c>
      <c r="G913" s="5" t="str">
        <f>IF(COUNTIFS(Q3_SQL_Error_Concentration!$A:$A,A913,Q3_SQL_Error_Concentration!$E:$E,B913,Q3_SQL_Error_Concentration!$F:$F,C913)=0,"",SUMIFS(Q3_SQL_Error_Concentration!$I:$I,Q3_SQL_Error_Concentration!$A:$A,A913,Q3_SQL_Error_Concentration!$E:$E,B913,Q3_SQL_Error_Concentration!$F:$F,C913))</f>
        <v/>
      </c>
      <c r="H913" s="5" t="str">
        <f t="shared" si="85"/>
        <v/>
      </c>
      <c r="I913" s="5">
        <f>IF(D913&gt;=Q3_Validation!$C$2,1,0)</f>
        <v>0</v>
      </c>
      <c r="J913" s="8" t="str">
        <f t="shared" si="86"/>
        <v/>
      </c>
      <c r="K913" s="5" t="str">
        <f t="shared" si="87"/>
        <v>excluded</v>
      </c>
      <c r="L913" s="5">
        <f t="shared" si="88"/>
        <v>0</v>
      </c>
      <c r="M913" s="5">
        <f t="shared" si="89"/>
        <v>0</v>
      </c>
    </row>
    <row r="914" spans="1:13">
      <c r="A914" s="5">
        <v>3260</v>
      </c>
      <c r="B914" s="5">
        <v>22</v>
      </c>
      <c r="C914" s="5" t="s">
        <v>62</v>
      </c>
      <c r="D914" s="5">
        <v>106</v>
      </c>
      <c r="E914" s="5">
        <v>1</v>
      </c>
      <c r="F914" s="8">
        <f t="shared" si="84"/>
        <v>0.94339622641509435</v>
      </c>
      <c r="G914" s="5" t="str">
        <f>IF(COUNTIFS(Q3_SQL_Error_Concentration!$A:$A,A914,Q3_SQL_Error_Concentration!$E:$E,B914,Q3_SQL_Error_Concentration!$F:$F,C914)=0,"",SUMIFS(Q3_SQL_Error_Concentration!$I:$I,Q3_SQL_Error_Concentration!$A:$A,A914,Q3_SQL_Error_Concentration!$E:$E,B914,Q3_SQL_Error_Concentration!$F:$F,C914))</f>
        <v/>
      </c>
      <c r="H914" s="5" t="str">
        <f t="shared" si="85"/>
        <v/>
      </c>
      <c r="I914" s="5">
        <f>IF(D914&gt;=Q3_Validation!$C$2,1,0)</f>
        <v>0</v>
      </c>
      <c r="J914" s="8" t="str">
        <f t="shared" si="86"/>
        <v/>
      </c>
      <c r="K914" s="5" t="str">
        <f t="shared" si="87"/>
        <v>excluded</v>
      </c>
      <c r="L914" s="5">
        <f t="shared" si="88"/>
        <v>0</v>
      </c>
      <c r="M914" s="5">
        <f t="shared" si="89"/>
        <v>0</v>
      </c>
    </row>
    <row r="915" spans="1:13">
      <c r="A915" s="5">
        <v>3260</v>
      </c>
      <c r="B915" s="5">
        <v>23</v>
      </c>
      <c r="C915" s="5" t="s">
        <v>63</v>
      </c>
      <c r="D915" s="5">
        <v>7</v>
      </c>
      <c r="E915" s="5">
        <v>0</v>
      </c>
      <c r="F915" s="8">
        <f t="shared" si="84"/>
        <v>0</v>
      </c>
      <c r="G915" s="5" t="str">
        <f>IF(COUNTIFS(Q3_SQL_Error_Concentration!$A:$A,A915,Q3_SQL_Error_Concentration!$E:$E,B915,Q3_SQL_Error_Concentration!$F:$F,C915)=0,"",SUMIFS(Q3_SQL_Error_Concentration!$I:$I,Q3_SQL_Error_Concentration!$A:$A,A915,Q3_SQL_Error_Concentration!$E:$E,B915,Q3_SQL_Error_Concentration!$F:$F,C915))</f>
        <v/>
      </c>
      <c r="H915" s="5" t="str">
        <f t="shared" si="85"/>
        <v/>
      </c>
      <c r="I915" s="5">
        <f>IF(D915&gt;=Q3_Validation!$C$2,1,0)</f>
        <v>0</v>
      </c>
      <c r="J915" s="8" t="str">
        <f t="shared" si="86"/>
        <v/>
      </c>
      <c r="K915" s="5" t="str">
        <f t="shared" si="87"/>
        <v>excluded</v>
      </c>
      <c r="L915" s="5">
        <f t="shared" si="88"/>
        <v>0</v>
      </c>
      <c r="M915" s="5">
        <f t="shared" si="89"/>
        <v>0</v>
      </c>
    </row>
    <row r="916" spans="1:13">
      <c r="A916" s="5">
        <v>3260</v>
      </c>
      <c r="B916" s="5">
        <v>23</v>
      </c>
      <c r="C916" s="5" t="s">
        <v>62</v>
      </c>
      <c r="D916" s="5">
        <v>14</v>
      </c>
      <c r="E916" s="5">
        <v>0</v>
      </c>
      <c r="F916" s="8">
        <f t="shared" si="84"/>
        <v>0</v>
      </c>
      <c r="G916" s="5" t="str">
        <f>IF(COUNTIFS(Q3_SQL_Error_Concentration!$A:$A,A916,Q3_SQL_Error_Concentration!$E:$E,B916,Q3_SQL_Error_Concentration!$F:$F,C916)=0,"",SUMIFS(Q3_SQL_Error_Concentration!$I:$I,Q3_SQL_Error_Concentration!$A:$A,A916,Q3_SQL_Error_Concentration!$E:$E,B916,Q3_SQL_Error_Concentration!$F:$F,C916))</f>
        <v/>
      </c>
      <c r="H916" s="5" t="str">
        <f t="shared" si="85"/>
        <v/>
      </c>
      <c r="I916" s="5">
        <f>IF(D916&gt;=Q3_Validation!$C$2,1,0)</f>
        <v>0</v>
      </c>
      <c r="J916" s="8" t="str">
        <f t="shared" si="86"/>
        <v/>
      </c>
      <c r="K916" s="5" t="str">
        <f t="shared" si="87"/>
        <v>excluded</v>
      </c>
      <c r="L916" s="5">
        <f t="shared" si="88"/>
        <v>0</v>
      </c>
      <c r="M916" s="5">
        <f t="shared" si="89"/>
        <v>0</v>
      </c>
    </row>
    <row r="917" spans="1:13">
      <c r="A917" s="5">
        <v>3359</v>
      </c>
      <c r="B917" s="5">
        <v>0</v>
      </c>
      <c r="C917" s="5" t="s">
        <v>63</v>
      </c>
      <c r="D917" s="5">
        <v>8</v>
      </c>
      <c r="E917" s="5">
        <v>0</v>
      </c>
      <c r="F917" s="8">
        <f t="shared" si="84"/>
        <v>0</v>
      </c>
      <c r="G917" s="5" t="str">
        <f>IF(COUNTIFS(Q3_SQL_Error_Concentration!$A:$A,A917,Q3_SQL_Error_Concentration!$E:$E,B917,Q3_SQL_Error_Concentration!$F:$F,C917)=0,"",SUMIFS(Q3_SQL_Error_Concentration!$I:$I,Q3_SQL_Error_Concentration!$A:$A,A917,Q3_SQL_Error_Concentration!$E:$E,B917,Q3_SQL_Error_Concentration!$F:$F,C917))</f>
        <v/>
      </c>
      <c r="H917" s="5" t="str">
        <f t="shared" si="85"/>
        <v/>
      </c>
      <c r="I917" s="5">
        <f>IF(D917&gt;=Q3_Validation!$C$2,1,0)</f>
        <v>0</v>
      </c>
      <c r="J917" s="8" t="str">
        <f t="shared" si="86"/>
        <v/>
      </c>
      <c r="K917" s="5" t="str">
        <f t="shared" si="87"/>
        <v>excluded</v>
      </c>
      <c r="L917" s="5">
        <f t="shared" si="88"/>
        <v>2</v>
      </c>
      <c r="M917" s="5">
        <f t="shared" si="89"/>
        <v>0</v>
      </c>
    </row>
    <row r="918" spans="1:13">
      <c r="A918" s="5">
        <v>3359</v>
      </c>
      <c r="B918" s="5">
        <v>0</v>
      </c>
      <c r="C918" s="5" t="s">
        <v>62</v>
      </c>
      <c r="D918" s="5">
        <v>17</v>
      </c>
      <c r="E918" s="5">
        <v>0</v>
      </c>
      <c r="F918" s="8">
        <f t="shared" si="84"/>
        <v>0</v>
      </c>
      <c r="G918" s="5" t="str">
        <f>IF(COUNTIFS(Q3_SQL_Error_Concentration!$A:$A,A918,Q3_SQL_Error_Concentration!$E:$E,B918,Q3_SQL_Error_Concentration!$F:$F,C918)=0,"",SUMIFS(Q3_SQL_Error_Concentration!$I:$I,Q3_SQL_Error_Concentration!$A:$A,A918,Q3_SQL_Error_Concentration!$E:$E,B918,Q3_SQL_Error_Concentration!$F:$F,C918))</f>
        <v/>
      </c>
      <c r="H918" s="5" t="str">
        <f t="shared" si="85"/>
        <v/>
      </c>
      <c r="I918" s="5">
        <f>IF(D918&gt;=Q3_Validation!$C$2,1,0)</f>
        <v>0</v>
      </c>
      <c r="J918" s="8" t="str">
        <f t="shared" si="86"/>
        <v/>
      </c>
      <c r="K918" s="5" t="str">
        <f t="shared" si="87"/>
        <v>excluded</v>
      </c>
      <c r="L918" s="5">
        <f t="shared" si="88"/>
        <v>2</v>
      </c>
      <c r="M918" s="5">
        <f t="shared" si="89"/>
        <v>0</v>
      </c>
    </row>
    <row r="919" spans="1:13">
      <c r="A919" s="5">
        <v>3359</v>
      </c>
      <c r="B919" s="5">
        <v>1</v>
      </c>
      <c r="C919" s="5" t="s">
        <v>63</v>
      </c>
      <c r="D919" s="5">
        <v>27</v>
      </c>
      <c r="E919" s="5">
        <v>0</v>
      </c>
      <c r="F919" s="8">
        <f t="shared" si="84"/>
        <v>0</v>
      </c>
      <c r="G919" s="5" t="str">
        <f>IF(COUNTIFS(Q3_SQL_Error_Concentration!$A:$A,A919,Q3_SQL_Error_Concentration!$E:$E,B919,Q3_SQL_Error_Concentration!$F:$F,C919)=0,"",SUMIFS(Q3_SQL_Error_Concentration!$I:$I,Q3_SQL_Error_Concentration!$A:$A,A919,Q3_SQL_Error_Concentration!$E:$E,B919,Q3_SQL_Error_Concentration!$F:$F,C919))</f>
        <v/>
      </c>
      <c r="H919" s="5" t="str">
        <f t="shared" si="85"/>
        <v/>
      </c>
      <c r="I919" s="5">
        <f>IF(D919&gt;=Q3_Validation!$C$2,1,0)</f>
        <v>0</v>
      </c>
      <c r="J919" s="8" t="str">
        <f t="shared" si="86"/>
        <v/>
      </c>
      <c r="K919" s="5" t="str">
        <f t="shared" si="87"/>
        <v>excluded</v>
      </c>
      <c r="L919" s="5">
        <f t="shared" si="88"/>
        <v>2</v>
      </c>
      <c r="M919" s="5">
        <f t="shared" si="89"/>
        <v>0</v>
      </c>
    </row>
    <row r="920" spans="1:13">
      <c r="A920" s="5">
        <v>3359</v>
      </c>
      <c r="B920" s="5">
        <v>1</v>
      </c>
      <c r="C920" s="5" t="s">
        <v>64</v>
      </c>
      <c r="D920" s="5">
        <v>2</v>
      </c>
      <c r="E920" s="5">
        <v>0</v>
      </c>
      <c r="F920" s="8">
        <f t="shared" si="84"/>
        <v>0</v>
      </c>
      <c r="G920" s="5" t="str">
        <f>IF(COUNTIFS(Q3_SQL_Error_Concentration!$A:$A,A920,Q3_SQL_Error_Concentration!$E:$E,B920,Q3_SQL_Error_Concentration!$F:$F,C920)=0,"",SUMIFS(Q3_SQL_Error_Concentration!$I:$I,Q3_SQL_Error_Concentration!$A:$A,A920,Q3_SQL_Error_Concentration!$E:$E,B920,Q3_SQL_Error_Concentration!$F:$F,C920))</f>
        <v/>
      </c>
      <c r="H920" s="5" t="str">
        <f t="shared" si="85"/>
        <v/>
      </c>
      <c r="I920" s="5">
        <f>IF(D920&gt;=Q3_Validation!$C$2,1,0)</f>
        <v>0</v>
      </c>
      <c r="J920" s="8" t="str">
        <f t="shared" si="86"/>
        <v/>
      </c>
      <c r="K920" s="5" t="str">
        <f t="shared" si="87"/>
        <v>excluded</v>
      </c>
      <c r="L920" s="5">
        <f t="shared" si="88"/>
        <v>2</v>
      </c>
      <c r="M920" s="5">
        <f t="shared" si="89"/>
        <v>0</v>
      </c>
    </row>
    <row r="921" spans="1:13">
      <c r="A921" s="5">
        <v>3359</v>
      </c>
      <c r="B921" s="5">
        <v>1</v>
      </c>
      <c r="C921" s="5" t="s">
        <v>62</v>
      </c>
      <c r="D921" s="5">
        <v>32</v>
      </c>
      <c r="E921" s="5">
        <v>0</v>
      </c>
      <c r="F921" s="8">
        <f t="shared" si="84"/>
        <v>0</v>
      </c>
      <c r="G921" s="5" t="str">
        <f>IF(COUNTIFS(Q3_SQL_Error_Concentration!$A:$A,A921,Q3_SQL_Error_Concentration!$E:$E,B921,Q3_SQL_Error_Concentration!$F:$F,C921)=0,"",SUMIFS(Q3_SQL_Error_Concentration!$I:$I,Q3_SQL_Error_Concentration!$A:$A,A921,Q3_SQL_Error_Concentration!$E:$E,B921,Q3_SQL_Error_Concentration!$F:$F,C921))</f>
        <v/>
      </c>
      <c r="H921" s="5" t="str">
        <f t="shared" si="85"/>
        <v/>
      </c>
      <c r="I921" s="5">
        <f>IF(D921&gt;=Q3_Validation!$C$2,1,0)</f>
        <v>0</v>
      </c>
      <c r="J921" s="8" t="str">
        <f t="shared" si="86"/>
        <v/>
      </c>
      <c r="K921" s="5" t="str">
        <f t="shared" si="87"/>
        <v>excluded</v>
      </c>
      <c r="L921" s="5">
        <f t="shared" si="88"/>
        <v>2</v>
      </c>
      <c r="M921" s="5">
        <f t="shared" si="89"/>
        <v>0</v>
      </c>
    </row>
    <row r="922" spans="1:13">
      <c r="A922" s="5">
        <v>3359</v>
      </c>
      <c r="B922" s="5">
        <v>2</v>
      </c>
      <c r="C922" s="5" t="s">
        <v>63</v>
      </c>
      <c r="D922" s="5">
        <v>36</v>
      </c>
      <c r="E922" s="5">
        <v>0</v>
      </c>
      <c r="F922" s="8">
        <f t="shared" si="84"/>
        <v>0</v>
      </c>
      <c r="G922" s="5" t="str">
        <f>IF(COUNTIFS(Q3_SQL_Error_Concentration!$A:$A,A922,Q3_SQL_Error_Concentration!$E:$E,B922,Q3_SQL_Error_Concentration!$F:$F,C922)=0,"",SUMIFS(Q3_SQL_Error_Concentration!$I:$I,Q3_SQL_Error_Concentration!$A:$A,A922,Q3_SQL_Error_Concentration!$E:$E,B922,Q3_SQL_Error_Concentration!$F:$F,C922))</f>
        <v/>
      </c>
      <c r="H922" s="5" t="str">
        <f t="shared" si="85"/>
        <v/>
      </c>
      <c r="I922" s="5">
        <f>IF(D922&gt;=Q3_Validation!$C$2,1,0)</f>
        <v>0</v>
      </c>
      <c r="J922" s="8" t="str">
        <f t="shared" si="86"/>
        <v/>
      </c>
      <c r="K922" s="5" t="str">
        <f t="shared" si="87"/>
        <v>excluded</v>
      </c>
      <c r="L922" s="5">
        <f t="shared" si="88"/>
        <v>2</v>
      </c>
      <c r="M922" s="5">
        <f t="shared" si="89"/>
        <v>0</v>
      </c>
    </row>
    <row r="923" spans="1:13">
      <c r="A923" s="5">
        <v>3359</v>
      </c>
      <c r="B923" s="5">
        <v>2</v>
      </c>
      <c r="C923" s="5" t="s">
        <v>62</v>
      </c>
      <c r="D923" s="5">
        <v>56</v>
      </c>
      <c r="E923" s="5">
        <v>0</v>
      </c>
      <c r="F923" s="8">
        <f t="shared" si="84"/>
        <v>0</v>
      </c>
      <c r="G923" s="5" t="str">
        <f>IF(COUNTIFS(Q3_SQL_Error_Concentration!$A:$A,A923,Q3_SQL_Error_Concentration!$E:$E,B923,Q3_SQL_Error_Concentration!$F:$F,C923)=0,"",SUMIFS(Q3_SQL_Error_Concentration!$I:$I,Q3_SQL_Error_Concentration!$A:$A,A923,Q3_SQL_Error_Concentration!$E:$E,B923,Q3_SQL_Error_Concentration!$F:$F,C923))</f>
        <v/>
      </c>
      <c r="H923" s="5" t="str">
        <f t="shared" si="85"/>
        <v/>
      </c>
      <c r="I923" s="5">
        <f>IF(D923&gt;=Q3_Validation!$C$2,1,0)</f>
        <v>0</v>
      </c>
      <c r="J923" s="8" t="str">
        <f t="shared" si="86"/>
        <v/>
      </c>
      <c r="K923" s="5" t="str">
        <f t="shared" si="87"/>
        <v>excluded</v>
      </c>
      <c r="L923" s="5">
        <f t="shared" si="88"/>
        <v>2</v>
      </c>
      <c r="M923" s="5">
        <f t="shared" si="89"/>
        <v>0</v>
      </c>
    </row>
    <row r="924" spans="1:13">
      <c r="A924" s="5">
        <v>3359</v>
      </c>
      <c r="B924" s="5">
        <v>3</v>
      </c>
      <c r="C924" s="5" t="s">
        <v>63</v>
      </c>
      <c r="D924" s="5">
        <v>49</v>
      </c>
      <c r="E924" s="5">
        <v>1</v>
      </c>
      <c r="F924" s="8">
        <f t="shared" si="84"/>
        <v>2.0408163265306123</v>
      </c>
      <c r="G924" s="5" t="str">
        <f>IF(COUNTIFS(Q3_SQL_Error_Concentration!$A:$A,A924,Q3_SQL_Error_Concentration!$E:$E,B924,Q3_SQL_Error_Concentration!$F:$F,C924)=0,"",SUMIFS(Q3_SQL_Error_Concentration!$I:$I,Q3_SQL_Error_Concentration!$A:$A,A924,Q3_SQL_Error_Concentration!$E:$E,B924,Q3_SQL_Error_Concentration!$F:$F,C924))</f>
        <v/>
      </c>
      <c r="H924" s="5" t="str">
        <f t="shared" si="85"/>
        <v/>
      </c>
      <c r="I924" s="5">
        <f>IF(D924&gt;=Q3_Validation!$C$2,1,0)</f>
        <v>0</v>
      </c>
      <c r="J924" s="8" t="str">
        <f t="shared" si="86"/>
        <v/>
      </c>
      <c r="K924" s="5" t="str">
        <f t="shared" si="87"/>
        <v>excluded</v>
      </c>
      <c r="L924" s="5">
        <f t="shared" si="88"/>
        <v>2</v>
      </c>
      <c r="M924" s="5">
        <f t="shared" si="89"/>
        <v>0</v>
      </c>
    </row>
    <row r="925" spans="1:13">
      <c r="A925" s="5">
        <v>3359</v>
      </c>
      <c r="B925" s="5">
        <v>3</v>
      </c>
      <c r="C925" s="5" t="s">
        <v>64</v>
      </c>
      <c r="D925" s="5">
        <v>4</v>
      </c>
      <c r="E925" s="5">
        <v>0</v>
      </c>
      <c r="F925" s="8">
        <f t="shared" si="84"/>
        <v>0</v>
      </c>
      <c r="G925" s="5" t="str">
        <f>IF(COUNTIFS(Q3_SQL_Error_Concentration!$A:$A,A925,Q3_SQL_Error_Concentration!$E:$E,B925,Q3_SQL_Error_Concentration!$F:$F,C925)=0,"",SUMIFS(Q3_SQL_Error_Concentration!$I:$I,Q3_SQL_Error_Concentration!$A:$A,A925,Q3_SQL_Error_Concentration!$E:$E,B925,Q3_SQL_Error_Concentration!$F:$F,C925))</f>
        <v/>
      </c>
      <c r="H925" s="5" t="str">
        <f t="shared" si="85"/>
        <v/>
      </c>
      <c r="I925" s="5">
        <f>IF(D925&gt;=Q3_Validation!$C$2,1,0)</f>
        <v>0</v>
      </c>
      <c r="J925" s="8" t="str">
        <f t="shared" si="86"/>
        <v/>
      </c>
      <c r="K925" s="5" t="str">
        <f t="shared" si="87"/>
        <v>excluded</v>
      </c>
      <c r="L925" s="5">
        <f t="shared" si="88"/>
        <v>2</v>
      </c>
      <c r="M925" s="5">
        <f t="shared" si="89"/>
        <v>0</v>
      </c>
    </row>
    <row r="926" spans="1:13">
      <c r="A926" s="5">
        <v>3359</v>
      </c>
      <c r="B926" s="5">
        <v>3</v>
      </c>
      <c r="C926" s="5" t="s">
        <v>62</v>
      </c>
      <c r="D926" s="5">
        <v>79</v>
      </c>
      <c r="E926" s="5">
        <v>0</v>
      </c>
      <c r="F926" s="8">
        <f t="shared" si="84"/>
        <v>0</v>
      </c>
      <c r="G926" s="5" t="str">
        <f>IF(COUNTIFS(Q3_SQL_Error_Concentration!$A:$A,A926,Q3_SQL_Error_Concentration!$E:$E,B926,Q3_SQL_Error_Concentration!$F:$F,C926)=0,"",SUMIFS(Q3_SQL_Error_Concentration!$I:$I,Q3_SQL_Error_Concentration!$A:$A,A926,Q3_SQL_Error_Concentration!$E:$E,B926,Q3_SQL_Error_Concentration!$F:$F,C926))</f>
        <v/>
      </c>
      <c r="H926" s="5" t="str">
        <f t="shared" si="85"/>
        <v/>
      </c>
      <c r="I926" s="5">
        <f>IF(D926&gt;=Q3_Validation!$C$2,1,0)</f>
        <v>0</v>
      </c>
      <c r="J926" s="8" t="str">
        <f t="shared" si="86"/>
        <v/>
      </c>
      <c r="K926" s="5" t="str">
        <f t="shared" si="87"/>
        <v>excluded</v>
      </c>
      <c r="L926" s="5">
        <f t="shared" si="88"/>
        <v>2</v>
      </c>
      <c r="M926" s="5">
        <f t="shared" si="89"/>
        <v>0</v>
      </c>
    </row>
    <row r="927" spans="1:13">
      <c r="A927" s="5">
        <v>3359</v>
      </c>
      <c r="B927" s="5">
        <v>4</v>
      </c>
      <c r="C927" s="5" t="s">
        <v>63</v>
      </c>
      <c r="D927" s="5">
        <v>47</v>
      </c>
      <c r="E927" s="5">
        <v>1</v>
      </c>
      <c r="F927" s="8">
        <f t="shared" si="84"/>
        <v>2.1276595744680851</v>
      </c>
      <c r="G927" s="5" t="str">
        <f>IF(COUNTIFS(Q3_SQL_Error_Concentration!$A:$A,A927,Q3_SQL_Error_Concentration!$E:$E,B927,Q3_SQL_Error_Concentration!$F:$F,C927)=0,"",SUMIFS(Q3_SQL_Error_Concentration!$I:$I,Q3_SQL_Error_Concentration!$A:$A,A927,Q3_SQL_Error_Concentration!$E:$E,B927,Q3_SQL_Error_Concentration!$F:$F,C927))</f>
        <v/>
      </c>
      <c r="H927" s="5" t="str">
        <f t="shared" si="85"/>
        <v/>
      </c>
      <c r="I927" s="5">
        <f>IF(D927&gt;=Q3_Validation!$C$2,1,0)</f>
        <v>0</v>
      </c>
      <c r="J927" s="8" t="str">
        <f t="shared" si="86"/>
        <v/>
      </c>
      <c r="K927" s="5" t="str">
        <f t="shared" si="87"/>
        <v>excluded</v>
      </c>
      <c r="L927" s="5">
        <f t="shared" si="88"/>
        <v>2</v>
      </c>
      <c r="M927" s="5">
        <f t="shared" si="89"/>
        <v>0</v>
      </c>
    </row>
    <row r="928" spans="1:13">
      <c r="A928" s="5">
        <v>3359</v>
      </c>
      <c r="B928" s="5">
        <v>4</v>
      </c>
      <c r="C928" s="5" t="s">
        <v>64</v>
      </c>
      <c r="D928" s="5">
        <v>6</v>
      </c>
      <c r="E928" s="5">
        <v>1</v>
      </c>
      <c r="F928" s="8">
        <f t="shared" si="84"/>
        <v>16.666666666666668</v>
      </c>
      <c r="G928" s="5" t="str">
        <f>IF(COUNTIFS(Q3_SQL_Error_Concentration!$A:$A,A928,Q3_SQL_Error_Concentration!$E:$E,B928,Q3_SQL_Error_Concentration!$F:$F,C928)=0,"",SUMIFS(Q3_SQL_Error_Concentration!$I:$I,Q3_SQL_Error_Concentration!$A:$A,A928,Q3_SQL_Error_Concentration!$E:$E,B928,Q3_SQL_Error_Concentration!$F:$F,C928))</f>
        <v/>
      </c>
      <c r="H928" s="5" t="str">
        <f t="shared" si="85"/>
        <v/>
      </c>
      <c r="I928" s="5">
        <f>IF(D928&gt;=Q3_Validation!$C$2,1,0)</f>
        <v>0</v>
      </c>
      <c r="J928" s="8" t="str">
        <f t="shared" si="86"/>
        <v/>
      </c>
      <c r="K928" s="5" t="str">
        <f t="shared" si="87"/>
        <v>excluded</v>
      </c>
      <c r="L928" s="5">
        <f t="shared" si="88"/>
        <v>2</v>
      </c>
      <c r="M928" s="5">
        <f t="shared" si="89"/>
        <v>0</v>
      </c>
    </row>
    <row r="929" spans="1:13">
      <c r="A929" s="5">
        <v>3359</v>
      </c>
      <c r="B929" s="5">
        <v>4</v>
      </c>
      <c r="C929" s="5" t="s">
        <v>62</v>
      </c>
      <c r="D929" s="5">
        <v>93</v>
      </c>
      <c r="E929" s="5">
        <v>2</v>
      </c>
      <c r="F929" s="8">
        <f t="shared" si="84"/>
        <v>2.150537634408602</v>
      </c>
      <c r="G929" s="5" t="str">
        <f>IF(COUNTIFS(Q3_SQL_Error_Concentration!$A:$A,A929,Q3_SQL_Error_Concentration!$E:$E,B929,Q3_SQL_Error_Concentration!$F:$F,C929)=0,"",SUMIFS(Q3_SQL_Error_Concentration!$I:$I,Q3_SQL_Error_Concentration!$A:$A,A929,Q3_SQL_Error_Concentration!$E:$E,B929,Q3_SQL_Error_Concentration!$F:$F,C929))</f>
        <v/>
      </c>
      <c r="H929" s="5" t="str">
        <f t="shared" si="85"/>
        <v/>
      </c>
      <c r="I929" s="5">
        <f>IF(D929&gt;=Q3_Validation!$C$2,1,0)</f>
        <v>0</v>
      </c>
      <c r="J929" s="8" t="str">
        <f t="shared" si="86"/>
        <v/>
      </c>
      <c r="K929" s="5" t="str">
        <f t="shared" si="87"/>
        <v>excluded</v>
      </c>
      <c r="L929" s="5">
        <f t="shared" si="88"/>
        <v>2</v>
      </c>
      <c r="M929" s="5">
        <f t="shared" si="89"/>
        <v>0</v>
      </c>
    </row>
    <row r="930" spans="1:13">
      <c r="A930" s="5">
        <v>3359</v>
      </c>
      <c r="B930" s="5">
        <v>5</v>
      </c>
      <c r="C930" s="5" t="s">
        <v>63</v>
      </c>
      <c r="D930" s="5">
        <v>62</v>
      </c>
      <c r="E930" s="5">
        <v>0</v>
      </c>
      <c r="F930" s="8">
        <f t="shared" si="84"/>
        <v>0</v>
      </c>
      <c r="G930" s="5" t="str">
        <f>IF(COUNTIFS(Q3_SQL_Error_Concentration!$A:$A,A930,Q3_SQL_Error_Concentration!$E:$E,B930,Q3_SQL_Error_Concentration!$F:$F,C930)=0,"",SUMIFS(Q3_SQL_Error_Concentration!$I:$I,Q3_SQL_Error_Concentration!$A:$A,A930,Q3_SQL_Error_Concentration!$E:$E,B930,Q3_SQL_Error_Concentration!$F:$F,C930))</f>
        <v/>
      </c>
      <c r="H930" s="5" t="str">
        <f t="shared" si="85"/>
        <v/>
      </c>
      <c r="I930" s="5">
        <f>IF(D930&gt;=Q3_Validation!$C$2,1,0)</f>
        <v>0</v>
      </c>
      <c r="J930" s="8" t="str">
        <f t="shared" si="86"/>
        <v/>
      </c>
      <c r="K930" s="5" t="str">
        <f t="shared" si="87"/>
        <v>excluded</v>
      </c>
      <c r="L930" s="5">
        <f t="shared" si="88"/>
        <v>2</v>
      </c>
      <c r="M930" s="5">
        <f t="shared" si="89"/>
        <v>0</v>
      </c>
    </row>
    <row r="931" spans="1:13">
      <c r="A931" s="5">
        <v>3359</v>
      </c>
      <c r="B931" s="5">
        <v>5</v>
      </c>
      <c r="C931" s="5" t="s">
        <v>64</v>
      </c>
      <c r="D931" s="5">
        <v>6</v>
      </c>
      <c r="E931" s="5">
        <v>0</v>
      </c>
      <c r="F931" s="8">
        <f t="shared" si="84"/>
        <v>0</v>
      </c>
      <c r="G931" s="5" t="str">
        <f>IF(COUNTIFS(Q3_SQL_Error_Concentration!$A:$A,A931,Q3_SQL_Error_Concentration!$E:$E,B931,Q3_SQL_Error_Concentration!$F:$F,C931)=0,"",SUMIFS(Q3_SQL_Error_Concentration!$I:$I,Q3_SQL_Error_Concentration!$A:$A,A931,Q3_SQL_Error_Concentration!$E:$E,B931,Q3_SQL_Error_Concentration!$F:$F,C931))</f>
        <v/>
      </c>
      <c r="H931" s="5" t="str">
        <f t="shared" si="85"/>
        <v/>
      </c>
      <c r="I931" s="5">
        <f>IF(D931&gt;=Q3_Validation!$C$2,1,0)</f>
        <v>0</v>
      </c>
      <c r="J931" s="8" t="str">
        <f t="shared" si="86"/>
        <v/>
      </c>
      <c r="K931" s="5" t="str">
        <f t="shared" si="87"/>
        <v>excluded</v>
      </c>
      <c r="L931" s="5">
        <f t="shared" si="88"/>
        <v>2</v>
      </c>
      <c r="M931" s="5">
        <f t="shared" si="89"/>
        <v>0</v>
      </c>
    </row>
    <row r="932" spans="1:13">
      <c r="A932" s="5">
        <v>3359</v>
      </c>
      <c r="B932" s="5">
        <v>5</v>
      </c>
      <c r="C932" s="5" t="s">
        <v>62</v>
      </c>
      <c r="D932" s="5">
        <v>138</v>
      </c>
      <c r="E932" s="5">
        <v>1</v>
      </c>
      <c r="F932" s="8">
        <f t="shared" si="84"/>
        <v>0.72463768115942029</v>
      </c>
      <c r="G932" s="5" t="str">
        <f>IF(COUNTIFS(Q3_SQL_Error_Concentration!$A:$A,A932,Q3_SQL_Error_Concentration!$E:$E,B932,Q3_SQL_Error_Concentration!$F:$F,C932)=0,"",SUMIFS(Q3_SQL_Error_Concentration!$I:$I,Q3_SQL_Error_Concentration!$A:$A,A932,Q3_SQL_Error_Concentration!$E:$E,B932,Q3_SQL_Error_Concentration!$F:$F,C932))</f>
        <v/>
      </c>
      <c r="H932" s="5" t="str">
        <f t="shared" si="85"/>
        <v/>
      </c>
      <c r="I932" s="5">
        <f>IF(D932&gt;=Q3_Validation!$C$2,1,0)</f>
        <v>0</v>
      </c>
      <c r="J932" s="8" t="str">
        <f t="shared" si="86"/>
        <v/>
      </c>
      <c r="K932" s="5" t="str">
        <f t="shared" si="87"/>
        <v>excluded</v>
      </c>
      <c r="L932" s="5">
        <f t="shared" si="88"/>
        <v>2</v>
      </c>
      <c r="M932" s="5">
        <f t="shared" si="89"/>
        <v>0</v>
      </c>
    </row>
    <row r="933" spans="1:13">
      <c r="A933" s="5">
        <v>3359</v>
      </c>
      <c r="B933" s="5">
        <v>6</v>
      </c>
      <c r="C933" s="5" t="s">
        <v>63</v>
      </c>
      <c r="D933" s="5">
        <v>113</v>
      </c>
      <c r="E933" s="5">
        <v>1</v>
      </c>
      <c r="F933" s="8">
        <f t="shared" si="84"/>
        <v>0.88495575221238942</v>
      </c>
      <c r="G933" s="5" t="str">
        <f>IF(COUNTIFS(Q3_SQL_Error_Concentration!$A:$A,A933,Q3_SQL_Error_Concentration!$E:$E,B933,Q3_SQL_Error_Concentration!$F:$F,C933)=0,"",SUMIFS(Q3_SQL_Error_Concentration!$I:$I,Q3_SQL_Error_Concentration!$A:$A,A933,Q3_SQL_Error_Concentration!$E:$E,B933,Q3_SQL_Error_Concentration!$F:$F,C933))</f>
        <v/>
      </c>
      <c r="H933" s="5" t="str">
        <f t="shared" si="85"/>
        <v/>
      </c>
      <c r="I933" s="5">
        <f>IF(D933&gt;=Q3_Validation!$C$2,1,0)</f>
        <v>0</v>
      </c>
      <c r="J933" s="8" t="str">
        <f t="shared" si="86"/>
        <v/>
      </c>
      <c r="K933" s="5" t="str">
        <f t="shared" si="87"/>
        <v>excluded</v>
      </c>
      <c r="L933" s="5">
        <f t="shared" si="88"/>
        <v>2</v>
      </c>
      <c r="M933" s="5">
        <f t="shared" si="89"/>
        <v>0</v>
      </c>
    </row>
    <row r="934" spans="1:13">
      <c r="A934" s="5">
        <v>3359</v>
      </c>
      <c r="B934" s="5">
        <v>6</v>
      </c>
      <c r="C934" s="5" t="s">
        <v>64</v>
      </c>
      <c r="D934" s="5">
        <v>4</v>
      </c>
      <c r="E934" s="5">
        <v>0</v>
      </c>
      <c r="F934" s="8">
        <f t="shared" si="84"/>
        <v>0</v>
      </c>
      <c r="G934" s="5" t="str">
        <f>IF(COUNTIFS(Q3_SQL_Error_Concentration!$A:$A,A934,Q3_SQL_Error_Concentration!$E:$E,B934,Q3_SQL_Error_Concentration!$F:$F,C934)=0,"",SUMIFS(Q3_SQL_Error_Concentration!$I:$I,Q3_SQL_Error_Concentration!$A:$A,A934,Q3_SQL_Error_Concentration!$E:$E,B934,Q3_SQL_Error_Concentration!$F:$F,C934))</f>
        <v/>
      </c>
      <c r="H934" s="5" t="str">
        <f t="shared" si="85"/>
        <v/>
      </c>
      <c r="I934" s="5">
        <f>IF(D934&gt;=Q3_Validation!$C$2,1,0)</f>
        <v>0</v>
      </c>
      <c r="J934" s="8" t="str">
        <f t="shared" si="86"/>
        <v/>
      </c>
      <c r="K934" s="5" t="str">
        <f t="shared" si="87"/>
        <v>excluded</v>
      </c>
      <c r="L934" s="5">
        <f t="shared" si="88"/>
        <v>2</v>
      </c>
      <c r="M934" s="5">
        <f t="shared" si="89"/>
        <v>0</v>
      </c>
    </row>
    <row r="935" spans="1:13">
      <c r="A935" s="5">
        <v>3359</v>
      </c>
      <c r="B935" s="5">
        <v>6</v>
      </c>
      <c r="C935" s="5" t="s">
        <v>62</v>
      </c>
      <c r="D935" s="5">
        <v>146</v>
      </c>
      <c r="E935" s="5">
        <v>2</v>
      </c>
      <c r="F935" s="8">
        <f t="shared" si="84"/>
        <v>1.3698630136986301</v>
      </c>
      <c r="G935" s="5" t="str">
        <f>IF(COUNTIFS(Q3_SQL_Error_Concentration!$A:$A,A935,Q3_SQL_Error_Concentration!$E:$E,B935,Q3_SQL_Error_Concentration!$F:$F,C935)=0,"",SUMIFS(Q3_SQL_Error_Concentration!$I:$I,Q3_SQL_Error_Concentration!$A:$A,A935,Q3_SQL_Error_Concentration!$E:$E,B935,Q3_SQL_Error_Concentration!$F:$F,C935))</f>
        <v/>
      </c>
      <c r="H935" s="5" t="str">
        <f t="shared" si="85"/>
        <v/>
      </c>
      <c r="I935" s="5">
        <f>IF(D935&gt;=Q3_Validation!$C$2,1,0)</f>
        <v>0</v>
      </c>
      <c r="J935" s="8" t="str">
        <f t="shared" si="86"/>
        <v/>
      </c>
      <c r="K935" s="5" t="str">
        <f t="shared" si="87"/>
        <v>excluded</v>
      </c>
      <c r="L935" s="5">
        <f t="shared" si="88"/>
        <v>2</v>
      </c>
      <c r="M935" s="5">
        <f t="shared" si="89"/>
        <v>0</v>
      </c>
    </row>
    <row r="936" spans="1:13">
      <c r="A936" s="5">
        <v>3359</v>
      </c>
      <c r="B936" s="5">
        <v>7</v>
      </c>
      <c r="C936" s="5" t="s">
        <v>63</v>
      </c>
      <c r="D936" s="5">
        <v>111</v>
      </c>
      <c r="E936" s="5">
        <v>2</v>
      </c>
      <c r="F936" s="8">
        <f t="shared" si="84"/>
        <v>1.8018018018018018</v>
      </c>
      <c r="G936" s="5" t="str">
        <f>IF(COUNTIFS(Q3_SQL_Error_Concentration!$A:$A,A936,Q3_SQL_Error_Concentration!$E:$E,B936,Q3_SQL_Error_Concentration!$F:$F,C936)=0,"",SUMIFS(Q3_SQL_Error_Concentration!$I:$I,Q3_SQL_Error_Concentration!$A:$A,A936,Q3_SQL_Error_Concentration!$E:$E,B936,Q3_SQL_Error_Concentration!$F:$F,C936))</f>
        <v/>
      </c>
      <c r="H936" s="5" t="str">
        <f t="shared" si="85"/>
        <v/>
      </c>
      <c r="I936" s="5">
        <f>IF(D936&gt;=Q3_Validation!$C$2,1,0)</f>
        <v>0</v>
      </c>
      <c r="J936" s="8" t="str">
        <f t="shared" si="86"/>
        <v/>
      </c>
      <c r="K936" s="5" t="str">
        <f t="shared" si="87"/>
        <v>excluded</v>
      </c>
      <c r="L936" s="5">
        <f t="shared" si="88"/>
        <v>2</v>
      </c>
      <c r="M936" s="5">
        <f t="shared" si="89"/>
        <v>0</v>
      </c>
    </row>
    <row r="937" spans="1:13">
      <c r="A937" s="5">
        <v>3359</v>
      </c>
      <c r="B937" s="5">
        <v>7</v>
      </c>
      <c r="C937" s="5" t="s">
        <v>64</v>
      </c>
      <c r="D937" s="5">
        <v>2</v>
      </c>
      <c r="E937" s="5">
        <v>0</v>
      </c>
      <c r="F937" s="8">
        <f t="shared" si="84"/>
        <v>0</v>
      </c>
      <c r="G937" s="5" t="str">
        <f>IF(COUNTIFS(Q3_SQL_Error_Concentration!$A:$A,A937,Q3_SQL_Error_Concentration!$E:$E,B937,Q3_SQL_Error_Concentration!$F:$F,C937)=0,"",SUMIFS(Q3_SQL_Error_Concentration!$I:$I,Q3_SQL_Error_Concentration!$A:$A,A937,Q3_SQL_Error_Concentration!$E:$E,B937,Q3_SQL_Error_Concentration!$F:$F,C937))</f>
        <v/>
      </c>
      <c r="H937" s="5" t="str">
        <f t="shared" si="85"/>
        <v/>
      </c>
      <c r="I937" s="5">
        <f>IF(D937&gt;=Q3_Validation!$C$2,1,0)</f>
        <v>0</v>
      </c>
      <c r="J937" s="8" t="str">
        <f t="shared" si="86"/>
        <v/>
      </c>
      <c r="K937" s="5" t="str">
        <f t="shared" si="87"/>
        <v>excluded</v>
      </c>
      <c r="L937" s="5">
        <f t="shared" si="88"/>
        <v>2</v>
      </c>
      <c r="M937" s="5">
        <f t="shared" si="89"/>
        <v>0</v>
      </c>
    </row>
    <row r="938" spans="1:13">
      <c r="A938" s="5">
        <v>3359</v>
      </c>
      <c r="B938" s="5">
        <v>7</v>
      </c>
      <c r="C938" s="5" t="s">
        <v>62</v>
      </c>
      <c r="D938" s="5">
        <v>174</v>
      </c>
      <c r="E938" s="5">
        <v>6</v>
      </c>
      <c r="F938" s="8">
        <f t="shared" si="84"/>
        <v>3.4482758620689653</v>
      </c>
      <c r="G938" s="5" t="str">
        <f>IF(COUNTIFS(Q3_SQL_Error_Concentration!$A:$A,A938,Q3_SQL_Error_Concentration!$E:$E,B938,Q3_SQL_Error_Concentration!$F:$F,C938)=0,"",SUMIFS(Q3_SQL_Error_Concentration!$I:$I,Q3_SQL_Error_Concentration!$A:$A,A938,Q3_SQL_Error_Concentration!$E:$E,B938,Q3_SQL_Error_Concentration!$F:$F,C938))</f>
        <v/>
      </c>
      <c r="H938" s="5" t="str">
        <f t="shared" si="85"/>
        <v/>
      </c>
      <c r="I938" s="5">
        <f>IF(D938&gt;=Q3_Validation!$C$2,1,0)</f>
        <v>0</v>
      </c>
      <c r="J938" s="8" t="str">
        <f t="shared" si="86"/>
        <v/>
      </c>
      <c r="K938" s="5" t="str">
        <f t="shared" si="87"/>
        <v>excluded</v>
      </c>
      <c r="L938" s="5">
        <f t="shared" si="88"/>
        <v>2</v>
      </c>
      <c r="M938" s="5">
        <f t="shared" si="89"/>
        <v>0</v>
      </c>
    </row>
    <row r="939" spans="1:13">
      <c r="A939" s="5">
        <v>3359</v>
      </c>
      <c r="B939" s="5">
        <v>8</v>
      </c>
      <c r="C939" s="5" t="s">
        <v>63</v>
      </c>
      <c r="D939" s="5">
        <v>107</v>
      </c>
      <c r="E939" s="5">
        <v>2</v>
      </c>
      <c r="F939" s="8">
        <f t="shared" si="84"/>
        <v>1.8691588785046729</v>
      </c>
      <c r="G939" s="5" t="str">
        <f>IF(COUNTIFS(Q3_SQL_Error_Concentration!$A:$A,A939,Q3_SQL_Error_Concentration!$E:$E,B939,Q3_SQL_Error_Concentration!$F:$F,C939)=0,"",SUMIFS(Q3_SQL_Error_Concentration!$I:$I,Q3_SQL_Error_Concentration!$A:$A,A939,Q3_SQL_Error_Concentration!$E:$E,B939,Q3_SQL_Error_Concentration!$F:$F,C939))</f>
        <v/>
      </c>
      <c r="H939" s="5" t="str">
        <f t="shared" si="85"/>
        <v/>
      </c>
      <c r="I939" s="5">
        <f>IF(D939&gt;=Q3_Validation!$C$2,1,0)</f>
        <v>0</v>
      </c>
      <c r="J939" s="8" t="str">
        <f t="shared" si="86"/>
        <v/>
      </c>
      <c r="K939" s="5" t="str">
        <f t="shared" si="87"/>
        <v>excluded</v>
      </c>
      <c r="L939" s="5">
        <f t="shared" si="88"/>
        <v>2</v>
      </c>
      <c r="M939" s="5">
        <f t="shared" si="89"/>
        <v>0</v>
      </c>
    </row>
    <row r="940" spans="1:13">
      <c r="A940" s="5">
        <v>3359</v>
      </c>
      <c r="B940" s="5">
        <v>8</v>
      </c>
      <c r="C940" s="5" t="s">
        <v>64</v>
      </c>
      <c r="D940" s="5">
        <v>2</v>
      </c>
      <c r="E940" s="5">
        <v>0</v>
      </c>
      <c r="F940" s="8">
        <f t="shared" si="84"/>
        <v>0</v>
      </c>
      <c r="G940" s="5" t="str">
        <f>IF(COUNTIFS(Q3_SQL_Error_Concentration!$A:$A,A940,Q3_SQL_Error_Concentration!$E:$E,B940,Q3_SQL_Error_Concentration!$F:$F,C940)=0,"",SUMIFS(Q3_SQL_Error_Concentration!$I:$I,Q3_SQL_Error_Concentration!$A:$A,A940,Q3_SQL_Error_Concentration!$E:$E,B940,Q3_SQL_Error_Concentration!$F:$F,C940))</f>
        <v/>
      </c>
      <c r="H940" s="5" t="str">
        <f t="shared" si="85"/>
        <v/>
      </c>
      <c r="I940" s="5">
        <f>IF(D940&gt;=Q3_Validation!$C$2,1,0)</f>
        <v>0</v>
      </c>
      <c r="J940" s="8" t="str">
        <f t="shared" si="86"/>
        <v/>
      </c>
      <c r="K940" s="5" t="str">
        <f t="shared" si="87"/>
        <v>excluded</v>
      </c>
      <c r="L940" s="5">
        <f t="shared" si="88"/>
        <v>2</v>
      </c>
      <c r="M940" s="5">
        <f t="shared" si="89"/>
        <v>0</v>
      </c>
    </row>
    <row r="941" spans="1:13">
      <c r="A941" s="5">
        <v>3359</v>
      </c>
      <c r="B941" s="5">
        <v>8</v>
      </c>
      <c r="C941" s="5" t="s">
        <v>62</v>
      </c>
      <c r="D941" s="5">
        <v>195</v>
      </c>
      <c r="E941" s="5">
        <v>2</v>
      </c>
      <c r="F941" s="8">
        <f t="shared" si="84"/>
        <v>1.0256410256410255</v>
      </c>
      <c r="G941" s="5" t="str">
        <f>IF(COUNTIFS(Q3_SQL_Error_Concentration!$A:$A,A941,Q3_SQL_Error_Concentration!$E:$E,B941,Q3_SQL_Error_Concentration!$F:$F,C941)=0,"",SUMIFS(Q3_SQL_Error_Concentration!$I:$I,Q3_SQL_Error_Concentration!$A:$A,A941,Q3_SQL_Error_Concentration!$E:$E,B941,Q3_SQL_Error_Concentration!$F:$F,C941))</f>
        <v/>
      </c>
      <c r="H941" s="5" t="str">
        <f t="shared" si="85"/>
        <v/>
      </c>
      <c r="I941" s="5">
        <f>IF(D941&gt;=Q3_Validation!$C$2,1,0)</f>
        <v>0</v>
      </c>
      <c r="J941" s="8" t="str">
        <f t="shared" si="86"/>
        <v/>
      </c>
      <c r="K941" s="5" t="str">
        <f t="shared" si="87"/>
        <v>excluded</v>
      </c>
      <c r="L941" s="5">
        <f t="shared" si="88"/>
        <v>2</v>
      </c>
      <c r="M941" s="5">
        <f t="shared" si="89"/>
        <v>0</v>
      </c>
    </row>
    <row r="942" spans="1:13">
      <c r="A942" s="5">
        <v>3359</v>
      </c>
      <c r="B942" s="5">
        <v>9</v>
      </c>
      <c r="C942" s="5" t="s">
        <v>63</v>
      </c>
      <c r="D942" s="5">
        <v>128</v>
      </c>
      <c r="E942" s="5">
        <v>3</v>
      </c>
      <c r="F942" s="8">
        <f t="shared" si="84"/>
        <v>2.34375</v>
      </c>
      <c r="G942" s="5" t="str">
        <f>IF(COUNTIFS(Q3_SQL_Error_Concentration!$A:$A,A942,Q3_SQL_Error_Concentration!$E:$E,B942,Q3_SQL_Error_Concentration!$F:$F,C942)=0,"",SUMIFS(Q3_SQL_Error_Concentration!$I:$I,Q3_SQL_Error_Concentration!$A:$A,A942,Q3_SQL_Error_Concentration!$E:$E,B942,Q3_SQL_Error_Concentration!$F:$F,C942))</f>
        <v/>
      </c>
      <c r="H942" s="5" t="str">
        <f t="shared" si="85"/>
        <v/>
      </c>
      <c r="I942" s="5">
        <f>IF(D942&gt;=Q3_Validation!$C$2,1,0)</f>
        <v>0</v>
      </c>
      <c r="J942" s="8" t="str">
        <f t="shared" si="86"/>
        <v/>
      </c>
      <c r="K942" s="5" t="str">
        <f t="shared" si="87"/>
        <v>excluded</v>
      </c>
      <c r="L942" s="5">
        <f t="shared" si="88"/>
        <v>2</v>
      </c>
      <c r="M942" s="5">
        <f t="shared" si="89"/>
        <v>0</v>
      </c>
    </row>
    <row r="943" spans="1:13">
      <c r="A943" s="5">
        <v>3359</v>
      </c>
      <c r="B943" s="5">
        <v>9</v>
      </c>
      <c r="C943" s="5" t="s">
        <v>64</v>
      </c>
      <c r="D943" s="5">
        <v>5</v>
      </c>
      <c r="E943" s="5">
        <v>0</v>
      </c>
      <c r="F943" s="8">
        <f t="shared" si="84"/>
        <v>0</v>
      </c>
      <c r="G943" s="5" t="str">
        <f>IF(COUNTIFS(Q3_SQL_Error_Concentration!$A:$A,A943,Q3_SQL_Error_Concentration!$E:$E,B943,Q3_SQL_Error_Concentration!$F:$F,C943)=0,"",SUMIFS(Q3_SQL_Error_Concentration!$I:$I,Q3_SQL_Error_Concentration!$A:$A,A943,Q3_SQL_Error_Concentration!$E:$E,B943,Q3_SQL_Error_Concentration!$F:$F,C943))</f>
        <v/>
      </c>
      <c r="H943" s="5" t="str">
        <f t="shared" si="85"/>
        <v/>
      </c>
      <c r="I943" s="5">
        <f>IF(D943&gt;=Q3_Validation!$C$2,1,0)</f>
        <v>0</v>
      </c>
      <c r="J943" s="8" t="str">
        <f t="shared" si="86"/>
        <v/>
      </c>
      <c r="K943" s="5" t="str">
        <f t="shared" si="87"/>
        <v>excluded</v>
      </c>
      <c r="L943" s="5">
        <f t="shared" si="88"/>
        <v>2</v>
      </c>
      <c r="M943" s="5">
        <f t="shared" si="89"/>
        <v>0</v>
      </c>
    </row>
    <row r="944" spans="1:13">
      <c r="A944" s="5">
        <v>3359</v>
      </c>
      <c r="B944" s="5">
        <v>9</v>
      </c>
      <c r="C944" s="5" t="s">
        <v>62</v>
      </c>
      <c r="D944" s="5">
        <v>252</v>
      </c>
      <c r="E944" s="5">
        <v>2</v>
      </c>
      <c r="F944" s="8">
        <f t="shared" si="84"/>
        <v>0.79365079365079361</v>
      </c>
      <c r="G944" s="5" t="str">
        <f>IF(COUNTIFS(Q3_SQL_Error_Concentration!$A:$A,A944,Q3_SQL_Error_Concentration!$E:$E,B944,Q3_SQL_Error_Concentration!$F:$F,C944)=0,"",SUMIFS(Q3_SQL_Error_Concentration!$I:$I,Q3_SQL_Error_Concentration!$A:$A,A944,Q3_SQL_Error_Concentration!$E:$E,B944,Q3_SQL_Error_Concentration!$F:$F,C944))</f>
        <v/>
      </c>
      <c r="H944" s="5" t="str">
        <f t="shared" si="85"/>
        <v/>
      </c>
      <c r="I944" s="5">
        <f>IF(D944&gt;=Q3_Validation!$C$2,1,0)</f>
        <v>0</v>
      </c>
      <c r="J944" s="8" t="str">
        <f t="shared" si="86"/>
        <v/>
      </c>
      <c r="K944" s="5" t="str">
        <f t="shared" si="87"/>
        <v>excluded</v>
      </c>
      <c r="L944" s="5">
        <f t="shared" si="88"/>
        <v>2</v>
      </c>
      <c r="M944" s="5">
        <f t="shared" si="89"/>
        <v>0</v>
      </c>
    </row>
    <row r="945" spans="1:13">
      <c r="A945" s="5">
        <v>3359</v>
      </c>
      <c r="B945" s="5">
        <v>10</v>
      </c>
      <c r="C945" s="5" t="s">
        <v>63</v>
      </c>
      <c r="D945" s="5">
        <v>160</v>
      </c>
      <c r="E945" s="5">
        <v>3</v>
      </c>
      <c r="F945" s="8">
        <f t="shared" si="84"/>
        <v>1.875</v>
      </c>
      <c r="G945" s="5" t="str">
        <f>IF(COUNTIFS(Q3_SQL_Error_Concentration!$A:$A,A945,Q3_SQL_Error_Concentration!$E:$E,B945,Q3_SQL_Error_Concentration!$F:$F,C945)=0,"",SUMIFS(Q3_SQL_Error_Concentration!$I:$I,Q3_SQL_Error_Concentration!$A:$A,A945,Q3_SQL_Error_Concentration!$E:$E,B945,Q3_SQL_Error_Concentration!$F:$F,C945))</f>
        <v/>
      </c>
      <c r="H945" s="5" t="str">
        <f t="shared" si="85"/>
        <v/>
      </c>
      <c r="I945" s="5">
        <f>IF(D945&gt;=Q3_Validation!$C$2,1,0)</f>
        <v>0</v>
      </c>
      <c r="J945" s="8" t="str">
        <f t="shared" si="86"/>
        <v/>
      </c>
      <c r="K945" s="5" t="str">
        <f t="shared" si="87"/>
        <v>excluded</v>
      </c>
      <c r="L945" s="5">
        <f t="shared" si="88"/>
        <v>2</v>
      </c>
      <c r="M945" s="5">
        <f t="shared" si="89"/>
        <v>0</v>
      </c>
    </row>
    <row r="946" spans="1:13">
      <c r="A946" s="5">
        <v>3359</v>
      </c>
      <c r="B946" s="5">
        <v>10</v>
      </c>
      <c r="C946" s="5" t="s">
        <v>64</v>
      </c>
      <c r="D946" s="5">
        <v>3</v>
      </c>
      <c r="E946" s="5">
        <v>0</v>
      </c>
      <c r="F946" s="8">
        <f t="shared" si="84"/>
        <v>0</v>
      </c>
      <c r="G946" s="5" t="str">
        <f>IF(COUNTIFS(Q3_SQL_Error_Concentration!$A:$A,A946,Q3_SQL_Error_Concentration!$E:$E,B946,Q3_SQL_Error_Concentration!$F:$F,C946)=0,"",SUMIFS(Q3_SQL_Error_Concentration!$I:$I,Q3_SQL_Error_Concentration!$A:$A,A946,Q3_SQL_Error_Concentration!$E:$E,B946,Q3_SQL_Error_Concentration!$F:$F,C946))</f>
        <v/>
      </c>
      <c r="H946" s="5" t="str">
        <f t="shared" si="85"/>
        <v/>
      </c>
      <c r="I946" s="5">
        <f>IF(D946&gt;=Q3_Validation!$C$2,1,0)</f>
        <v>0</v>
      </c>
      <c r="J946" s="8" t="str">
        <f t="shared" si="86"/>
        <v/>
      </c>
      <c r="K946" s="5" t="str">
        <f t="shared" si="87"/>
        <v>excluded</v>
      </c>
      <c r="L946" s="5">
        <f t="shared" si="88"/>
        <v>2</v>
      </c>
      <c r="M946" s="5">
        <f t="shared" si="89"/>
        <v>0</v>
      </c>
    </row>
    <row r="947" spans="1:13">
      <c r="A947" s="5">
        <v>3359</v>
      </c>
      <c r="B947" s="5">
        <v>10</v>
      </c>
      <c r="C947" s="5" t="s">
        <v>62</v>
      </c>
      <c r="D947" s="5">
        <v>322</v>
      </c>
      <c r="E947" s="5">
        <v>3</v>
      </c>
      <c r="F947" s="8">
        <f t="shared" si="84"/>
        <v>0.93167701863354035</v>
      </c>
      <c r="G947" s="5" t="str">
        <f>IF(COUNTIFS(Q3_SQL_Error_Concentration!$A:$A,A947,Q3_SQL_Error_Concentration!$E:$E,B947,Q3_SQL_Error_Concentration!$F:$F,C947)=0,"",SUMIFS(Q3_SQL_Error_Concentration!$I:$I,Q3_SQL_Error_Concentration!$A:$A,A947,Q3_SQL_Error_Concentration!$E:$E,B947,Q3_SQL_Error_Concentration!$F:$F,C947))</f>
        <v/>
      </c>
      <c r="H947" s="5" t="str">
        <f t="shared" si="85"/>
        <v/>
      </c>
      <c r="I947" s="5">
        <f>IF(D947&gt;=Q3_Validation!$C$2,1,0)</f>
        <v>0</v>
      </c>
      <c r="J947" s="8" t="str">
        <f t="shared" si="86"/>
        <v/>
      </c>
      <c r="K947" s="5" t="str">
        <f t="shared" si="87"/>
        <v>excluded</v>
      </c>
      <c r="L947" s="5">
        <f t="shared" si="88"/>
        <v>2</v>
      </c>
      <c r="M947" s="5">
        <f t="shared" si="89"/>
        <v>0</v>
      </c>
    </row>
    <row r="948" spans="1:13">
      <c r="A948" s="5">
        <v>3359</v>
      </c>
      <c r="B948" s="5">
        <v>11</v>
      </c>
      <c r="C948" s="5" t="s">
        <v>63</v>
      </c>
      <c r="D948" s="5">
        <v>177</v>
      </c>
      <c r="E948" s="5">
        <v>1</v>
      </c>
      <c r="F948" s="8">
        <f t="shared" si="84"/>
        <v>0.56497175141242939</v>
      </c>
      <c r="G948" s="5" t="str">
        <f>IF(COUNTIFS(Q3_SQL_Error_Concentration!$A:$A,A948,Q3_SQL_Error_Concentration!$E:$E,B948,Q3_SQL_Error_Concentration!$F:$F,C948)=0,"",SUMIFS(Q3_SQL_Error_Concentration!$I:$I,Q3_SQL_Error_Concentration!$A:$A,A948,Q3_SQL_Error_Concentration!$E:$E,B948,Q3_SQL_Error_Concentration!$F:$F,C948))</f>
        <v/>
      </c>
      <c r="H948" s="5" t="str">
        <f t="shared" si="85"/>
        <v/>
      </c>
      <c r="I948" s="5">
        <f>IF(D948&gt;=Q3_Validation!$C$2,1,0)</f>
        <v>0</v>
      </c>
      <c r="J948" s="8" t="str">
        <f t="shared" si="86"/>
        <v/>
      </c>
      <c r="K948" s="5" t="str">
        <f t="shared" si="87"/>
        <v>excluded</v>
      </c>
      <c r="L948" s="5">
        <f t="shared" si="88"/>
        <v>2</v>
      </c>
      <c r="M948" s="5">
        <f t="shared" si="89"/>
        <v>0</v>
      </c>
    </row>
    <row r="949" spans="1:13">
      <c r="A949" s="5">
        <v>3359</v>
      </c>
      <c r="B949" s="5">
        <v>11</v>
      </c>
      <c r="C949" s="5" t="s">
        <v>64</v>
      </c>
      <c r="D949" s="5">
        <v>4</v>
      </c>
      <c r="E949" s="5">
        <v>0</v>
      </c>
      <c r="F949" s="8">
        <f t="shared" si="84"/>
        <v>0</v>
      </c>
      <c r="G949" s="5" t="str">
        <f>IF(COUNTIFS(Q3_SQL_Error_Concentration!$A:$A,A949,Q3_SQL_Error_Concentration!$E:$E,B949,Q3_SQL_Error_Concentration!$F:$F,C949)=0,"",SUMIFS(Q3_SQL_Error_Concentration!$I:$I,Q3_SQL_Error_Concentration!$A:$A,A949,Q3_SQL_Error_Concentration!$E:$E,B949,Q3_SQL_Error_Concentration!$F:$F,C949))</f>
        <v/>
      </c>
      <c r="H949" s="5" t="str">
        <f t="shared" si="85"/>
        <v/>
      </c>
      <c r="I949" s="5">
        <f>IF(D949&gt;=Q3_Validation!$C$2,1,0)</f>
        <v>0</v>
      </c>
      <c r="J949" s="8" t="str">
        <f t="shared" si="86"/>
        <v/>
      </c>
      <c r="K949" s="5" t="str">
        <f t="shared" si="87"/>
        <v>excluded</v>
      </c>
      <c r="L949" s="5">
        <f t="shared" si="88"/>
        <v>2</v>
      </c>
      <c r="M949" s="5">
        <f t="shared" si="89"/>
        <v>0</v>
      </c>
    </row>
    <row r="950" spans="1:13">
      <c r="A950" s="5">
        <v>3359</v>
      </c>
      <c r="B950" s="5">
        <v>11</v>
      </c>
      <c r="C950" s="5" t="s">
        <v>62</v>
      </c>
      <c r="D950" s="5">
        <v>310</v>
      </c>
      <c r="E950" s="5">
        <v>1</v>
      </c>
      <c r="F950" s="8">
        <f t="shared" si="84"/>
        <v>0.32258064516129031</v>
      </c>
      <c r="G950" s="5" t="str">
        <f>IF(COUNTIFS(Q3_SQL_Error_Concentration!$A:$A,A950,Q3_SQL_Error_Concentration!$E:$E,B950,Q3_SQL_Error_Concentration!$F:$F,C950)=0,"",SUMIFS(Q3_SQL_Error_Concentration!$I:$I,Q3_SQL_Error_Concentration!$A:$A,A950,Q3_SQL_Error_Concentration!$E:$E,B950,Q3_SQL_Error_Concentration!$F:$F,C950))</f>
        <v/>
      </c>
      <c r="H950" s="5" t="str">
        <f t="shared" si="85"/>
        <v/>
      </c>
      <c r="I950" s="5">
        <f>IF(D950&gt;=Q3_Validation!$C$2,1,0)</f>
        <v>0</v>
      </c>
      <c r="J950" s="8" t="str">
        <f t="shared" si="86"/>
        <v/>
      </c>
      <c r="K950" s="5" t="str">
        <f t="shared" si="87"/>
        <v>excluded</v>
      </c>
      <c r="L950" s="5">
        <f t="shared" si="88"/>
        <v>2</v>
      </c>
      <c r="M950" s="5">
        <f t="shared" si="89"/>
        <v>0</v>
      </c>
    </row>
    <row r="951" spans="1:13">
      <c r="A951" s="5">
        <v>3359</v>
      </c>
      <c r="B951" s="5">
        <v>12</v>
      </c>
      <c r="C951" s="5" t="s">
        <v>63</v>
      </c>
      <c r="D951" s="5">
        <v>163</v>
      </c>
      <c r="E951" s="5">
        <v>5</v>
      </c>
      <c r="F951" s="8">
        <f t="shared" si="84"/>
        <v>3.0674846625766872</v>
      </c>
      <c r="G951" s="5" t="str">
        <f>IF(COUNTIFS(Q3_SQL_Error_Concentration!$A:$A,A951,Q3_SQL_Error_Concentration!$E:$E,B951,Q3_SQL_Error_Concentration!$F:$F,C951)=0,"",SUMIFS(Q3_SQL_Error_Concentration!$I:$I,Q3_SQL_Error_Concentration!$A:$A,A951,Q3_SQL_Error_Concentration!$E:$E,B951,Q3_SQL_Error_Concentration!$F:$F,C951))</f>
        <v/>
      </c>
      <c r="H951" s="5" t="str">
        <f t="shared" si="85"/>
        <v/>
      </c>
      <c r="I951" s="5">
        <f>IF(D951&gt;=Q3_Validation!$C$2,1,0)</f>
        <v>0</v>
      </c>
      <c r="J951" s="8" t="str">
        <f t="shared" si="86"/>
        <v/>
      </c>
      <c r="K951" s="5" t="str">
        <f t="shared" si="87"/>
        <v>excluded</v>
      </c>
      <c r="L951" s="5">
        <f t="shared" si="88"/>
        <v>2</v>
      </c>
      <c r="M951" s="5">
        <f t="shared" si="89"/>
        <v>0</v>
      </c>
    </row>
    <row r="952" spans="1:13">
      <c r="A952" s="5">
        <v>3359</v>
      </c>
      <c r="B952" s="5">
        <v>12</v>
      </c>
      <c r="C952" s="5" t="s">
        <v>64</v>
      </c>
      <c r="D952" s="5">
        <v>7</v>
      </c>
      <c r="E952" s="5">
        <v>0</v>
      </c>
      <c r="F952" s="8">
        <f t="shared" si="84"/>
        <v>0</v>
      </c>
      <c r="G952" s="5" t="str">
        <f>IF(COUNTIFS(Q3_SQL_Error_Concentration!$A:$A,A952,Q3_SQL_Error_Concentration!$E:$E,B952,Q3_SQL_Error_Concentration!$F:$F,C952)=0,"",SUMIFS(Q3_SQL_Error_Concentration!$I:$I,Q3_SQL_Error_Concentration!$A:$A,A952,Q3_SQL_Error_Concentration!$E:$E,B952,Q3_SQL_Error_Concentration!$F:$F,C952))</f>
        <v/>
      </c>
      <c r="H952" s="5" t="str">
        <f t="shared" si="85"/>
        <v/>
      </c>
      <c r="I952" s="5">
        <f>IF(D952&gt;=Q3_Validation!$C$2,1,0)</f>
        <v>0</v>
      </c>
      <c r="J952" s="8" t="str">
        <f t="shared" si="86"/>
        <v/>
      </c>
      <c r="K952" s="5" t="str">
        <f t="shared" si="87"/>
        <v>excluded</v>
      </c>
      <c r="L952" s="5">
        <f t="shared" si="88"/>
        <v>2</v>
      </c>
      <c r="M952" s="5">
        <f t="shared" si="89"/>
        <v>0</v>
      </c>
    </row>
    <row r="953" spans="1:13">
      <c r="A953" s="5">
        <v>3359</v>
      </c>
      <c r="B953" s="5">
        <v>12</v>
      </c>
      <c r="C953" s="5" t="s">
        <v>62</v>
      </c>
      <c r="D953" s="5">
        <v>327</v>
      </c>
      <c r="E953" s="5">
        <v>6</v>
      </c>
      <c r="F953" s="8">
        <f t="shared" si="84"/>
        <v>1.834862385321101</v>
      </c>
      <c r="G953" s="5" t="str">
        <f>IF(COUNTIFS(Q3_SQL_Error_Concentration!$A:$A,A953,Q3_SQL_Error_Concentration!$E:$E,B953,Q3_SQL_Error_Concentration!$F:$F,C953)=0,"",SUMIFS(Q3_SQL_Error_Concentration!$I:$I,Q3_SQL_Error_Concentration!$A:$A,A953,Q3_SQL_Error_Concentration!$E:$E,B953,Q3_SQL_Error_Concentration!$F:$F,C953))</f>
        <v/>
      </c>
      <c r="H953" s="5" t="str">
        <f t="shared" si="85"/>
        <v/>
      </c>
      <c r="I953" s="5">
        <f>IF(D953&gt;=Q3_Validation!$C$2,1,0)</f>
        <v>0</v>
      </c>
      <c r="J953" s="8" t="str">
        <f t="shared" si="86"/>
        <v/>
      </c>
      <c r="K953" s="5" t="str">
        <f t="shared" si="87"/>
        <v>excluded</v>
      </c>
      <c r="L953" s="5">
        <f t="shared" si="88"/>
        <v>2</v>
      </c>
      <c r="M953" s="5">
        <f t="shared" si="89"/>
        <v>0</v>
      </c>
    </row>
    <row r="954" spans="1:13">
      <c r="A954" s="5">
        <v>3359</v>
      </c>
      <c r="B954" s="5">
        <v>13</v>
      </c>
      <c r="C954" s="5" t="s">
        <v>63</v>
      </c>
      <c r="D954" s="5">
        <v>188</v>
      </c>
      <c r="E954" s="5">
        <v>8</v>
      </c>
      <c r="F954" s="8">
        <f t="shared" si="84"/>
        <v>4.2553191489361701</v>
      </c>
      <c r="G954" s="5" t="str">
        <f>IF(COUNTIFS(Q3_SQL_Error_Concentration!$A:$A,A954,Q3_SQL_Error_Concentration!$E:$E,B954,Q3_SQL_Error_Concentration!$F:$F,C954)=0,"",SUMIFS(Q3_SQL_Error_Concentration!$I:$I,Q3_SQL_Error_Concentration!$A:$A,A954,Q3_SQL_Error_Concentration!$E:$E,B954,Q3_SQL_Error_Concentration!$F:$F,C954))</f>
        <v/>
      </c>
      <c r="H954" s="5" t="str">
        <f t="shared" si="85"/>
        <v/>
      </c>
      <c r="I954" s="5">
        <f>IF(D954&gt;=Q3_Validation!$C$2,1,0)</f>
        <v>0</v>
      </c>
      <c r="J954" s="8" t="str">
        <f t="shared" si="86"/>
        <v/>
      </c>
      <c r="K954" s="5" t="str">
        <f t="shared" si="87"/>
        <v>excluded</v>
      </c>
      <c r="L954" s="5">
        <f t="shared" si="88"/>
        <v>2</v>
      </c>
      <c r="M954" s="5">
        <f t="shared" si="89"/>
        <v>0</v>
      </c>
    </row>
    <row r="955" spans="1:13">
      <c r="A955" s="5">
        <v>3359</v>
      </c>
      <c r="B955" s="5">
        <v>13</v>
      </c>
      <c r="C955" s="5" t="s">
        <v>64</v>
      </c>
      <c r="D955" s="5">
        <v>2</v>
      </c>
      <c r="E955" s="5">
        <v>0</v>
      </c>
      <c r="F955" s="8">
        <f t="shared" si="84"/>
        <v>0</v>
      </c>
      <c r="G955" s="5" t="str">
        <f>IF(COUNTIFS(Q3_SQL_Error_Concentration!$A:$A,A955,Q3_SQL_Error_Concentration!$E:$E,B955,Q3_SQL_Error_Concentration!$F:$F,C955)=0,"",SUMIFS(Q3_SQL_Error_Concentration!$I:$I,Q3_SQL_Error_Concentration!$A:$A,A955,Q3_SQL_Error_Concentration!$E:$E,B955,Q3_SQL_Error_Concentration!$F:$F,C955))</f>
        <v/>
      </c>
      <c r="H955" s="5" t="str">
        <f t="shared" si="85"/>
        <v/>
      </c>
      <c r="I955" s="5">
        <f>IF(D955&gt;=Q3_Validation!$C$2,1,0)</f>
        <v>0</v>
      </c>
      <c r="J955" s="8" t="str">
        <f t="shared" si="86"/>
        <v/>
      </c>
      <c r="K955" s="5" t="str">
        <f t="shared" si="87"/>
        <v>excluded</v>
      </c>
      <c r="L955" s="5">
        <f t="shared" si="88"/>
        <v>2</v>
      </c>
      <c r="M955" s="5">
        <f t="shared" si="89"/>
        <v>0</v>
      </c>
    </row>
    <row r="956" spans="1:13">
      <c r="A956" s="5">
        <v>3359</v>
      </c>
      <c r="B956" s="5">
        <v>13</v>
      </c>
      <c r="C956" s="5" t="s">
        <v>62</v>
      </c>
      <c r="D956" s="5">
        <v>343</v>
      </c>
      <c r="E956" s="5">
        <v>5</v>
      </c>
      <c r="F956" s="8">
        <f t="shared" si="84"/>
        <v>1.4577259475218658</v>
      </c>
      <c r="G956" s="5" t="str">
        <f>IF(COUNTIFS(Q3_SQL_Error_Concentration!$A:$A,A956,Q3_SQL_Error_Concentration!$E:$E,B956,Q3_SQL_Error_Concentration!$F:$F,C956)=0,"",SUMIFS(Q3_SQL_Error_Concentration!$I:$I,Q3_SQL_Error_Concentration!$A:$A,A956,Q3_SQL_Error_Concentration!$E:$E,B956,Q3_SQL_Error_Concentration!$F:$F,C956))</f>
        <v/>
      </c>
      <c r="H956" s="5" t="str">
        <f t="shared" si="85"/>
        <v/>
      </c>
      <c r="I956" s="5">
        <f>IF(D956&gt;=Q3_Validation!$C$2,1,0)</f>
        <v>0</v>
      </c>
      <c r="J956" s="8" t="str">
        <f t="shared" si="86"/>
        <v/>
      </c>
      <c r="K956" s="5" t="str">
        <f t="shared" si="87"/>
        <v>excluded</v>
      </c>
      <c r="L956" s="5">
        <f t="shared" si="88"/>
        <v>2</v>
      </c>
      <c r="M956" s="5">
        <f t="shared" si="89"/>
        <v>0</v>
      </c>
    </row>
    <row r="957" spans="1:13">
      <c r="A957" s="5">
        <v>3359</v>
      </c>
      <c r="B957" s="5">
        <v>14</v>
      </c>
      <c r="C957" s="5" t="s">
        <v>63</v>
      </c>
      <c r="D957" s="5">
        <v>208</v>
      </c>
      <c r="E957" s="5">
        <v>2</v>
      </c>
      <c r="F957" s="8">
        <f t="shared" si="84"/>
        <v>0.96153846153846156</v>
      </c>
      <c r="G957" s="5" t="str">
        <f>IF(COUNTIFS(Q3_SQL_Error_Concentration!$A:$A,A957,Q3_SQL_Error_Concentration!$E:$E,B957,Q3_SQL_Error_Concentration!$F:$F,C957)=0,"",SUMIFS(Q3_SQL_Error_Concentration!$I:$I,Q3_SQL_Error_Concentration!$A:$A,A957,Q3_SQL_Error_Concentration!$E:$E,B957,Q3_SQL_Error_Concentration!$F:$F,C957))</f>
        <v/>
      </c>
      <c r="H957" s="5" t="str">
        <f t="shared" si="85"/>
        <v/>
      </c>
      <c r="I957" s="5">
        <f>IF(D957&gt;=Q3_Validation!$C$2,1,0)</f>
        <v>0</v>
      </c>
      <c r="J957" s="8" t="str">
        <f t="shared" si="86"/>
        <v/>
      </c>
      <c r="K957" s="5" t="str">
        <f t="shared" si="87"/>
        <v>excluded</v>
      </c>
      <c r="L957" s="5">
        <f t="shared" si="88"/>
        <v>2</v>
      </c>
      <c r="M957" s="5">
        <f t="shared" si="89"/>
        <v>0</v>
      </c>
    </row>
    <row r="958" spans="1:13">
      <c r="A958" s="5">
        <v>3359</v>
      </c>
      <c r="B958" s="5">
        <v>14</v>
      </c>
      <c r="C958" s="5" t="s">
        <v>64</v>
      </c>
      <c r="D958" s="5">
        <v>3</v>
      </c>
      <c r="E958" s="5">
        <v>0</v>
      </c>
      <c r="F958" s="8">
        <f t="shared" si="84"/>
        <v>0</v>
      </c>
      <c r="G958" s="5" t="str">
        <f>IF(COUNTIFS(Q3_SQL_Error_Concentration!$A:$A,A958,Q3_SQL_Error_Concentration!$E:$E,B958,Q3_SQL_Error_Concentration!$F:$F,C958)=0,"",SUMIFS(Q3_SQL_Error_Concentration!$I:$I,Q3_SQL_Error_Concentration!$A:$A,A958,Q3_SQL_Error_Concentration!$E:$E,B958,Q3_SQL_Error_Concentration!$F:$F,C958))</f>
        <v/>
      </c>
      <c r="H958" s="5" t="str">
        <f t="shared" si="85"/>
        <v/>
      </c>
      <c r="I958" s="5">
        <f>IF(D958&gt;=Q3_Validation!$C$2,1,0)</f>
        <v>0</v>
      </c>
      <c r="J958" s="8" t="str">
        <f t="shared" si="86"/>
        <v/>
      </c>
      <c r="K958" s="5" t="str">
        <f t="shared" si="87"/>
        <v>excluded</v>
      </c>
      <c r="L958" s="5">
        <f t="shared" si="88"/>
        <v>2</v>
      </c>
      <c r="M958" s="5">
        <f t="shared" si="89"/>
        <v>0</v>
      </c>
    </row>
    <row r="959" spans="1:13">
      <c r="A959" s="5">
        <v>3359</v>
      </c>
      <c r="B959" s="5">
        <v>14</v>
      </c>
      <c r="C959" s="5" t="s">
        <v>62</v>
      </c>
      <c r="D959" s="5">
        <v>362</v>
      </c>
      <c r="E959" s="5">
        <v>5</v>
      </c>
      <c r="F959" s="8">
        <f t="shared" si="84"/>
        <v>1.3812154696132597</v>
      </c>
      <c r="G959" s="5" t="str">
        <f>IF(COUNTIFS(Q3_SQL_Error_Concentration!$A:$A,A959,Q3_SQL_Error_Concentration!$E:$E,B959,Q3_SQL_Error_Concentration!$F:$F,C959)=0,"",SUMIFS(Q3_SQL_Error_Concentration!$I:$I,Q3_SQL_Error_Concentration!$A:$A,A959,Q3_SQL_Error_Concentration!$E:$E,B959,Q3_SQL_Error_Concentration!$F:$F,C959))</f>
        <v/>
      </c>
      <c r="H959" s="5" t="str">
        <f t="shared" si="85"/>
        <v/>
      </c>
      <c r="I959" s="5">
        <f>IF(D959&gt;=Q3_Validation!$C$2,1,0)</f>
        <v>0</v>
      </c>
      <c r="J959" s="8" t="str">
        <f t="shared" si="86"/>
        <v/>
      </c>
      <c r="K959" s="5" t="str">
        <f t="shared" si="87"/>
        <v>excluded</v>
      </c>
      <c r="L959" s="5">
        <f t="shared" si="88"/>
        <v>2</v>
      </c>
      <c r="M959" s="5">
        <f t="shared" si="89"/>
        <v>0</v>
      </c>
    </row>
    <row r="960" spans="1:13">
      <c r="A960" s="5">
        <v>3359</v>
      </c>
      <c r="B960" s="5">
        <v>15</v>
      </c>
      <c r="C960" s="5" t="s">
        <v>63</v>
      </c>
      <c r="D960" s="5">
        <v>244</v>
      </c>
      <c r="E960" s="5">
        <v>4</v>
      </c>
      <c r="F960" s="8">
        <f t="shared" si="84"/>
        <v>1.639344262295082</v>
      </c>
      <c r="G960" s="5" t="str">
        <f>IF(COUNTIFS(Q3_SQL_Error_Concentration!$A:$A,A960,Q3_SQL_Error_Concentration!$E:$E,B960,Q3_SQL_Error_Concentration!$F:$F,C960)=0,"",SUMIFS(Q3_SQL_Error_Concentration!$I:$I,Q3_SQL_Error_Concentration!$A:$A,A960,Q3_SQL_Error_Concentration!$E:$E,B960,Q3_SQL_Error_Concentration!$F:$F,C960))</f>
        <v/>
      </c>
      <c r="H960" s="5" t="str">
        <f t="shared" si="85"/>
        <v/>
      </c>
      <c r="I960" s="5">
        <f>IF(D960&gt;=Q3_Validation!$C$2,1,0)</f>
        <v>0</v>
      </c>
      <c r="J960" s="8" t="str">
        <f t="shared" si="86"/>
        <v/>
      </c>
      <c r="K960" s="5" t="str">
        <f t="shared" si="87"/>
        <v>excluded</v>
      </c>
      <c r="L960" s="5">
        <f t="shared" si="88"/>
        <v>2</v>
      </c>
      <c r="M960" s="5">
        <f t="shared" si="89"/>
        <v>0</v>
      </c>
    </row>
    <row r="961" spans="1:13">
      <c r="A961" s="5">
        <v>3359</v>
      </c>
      <c r="B961" s="5">
        <v>15</v>
      </c>
      <c r="C961" s="5" t="s">
        <v>64</v>
      </c>
      <c r="D961" s="5">
        <v>5</v>
      </c>
      <c r="E961" s="5">
        <v>0</v>
      </c>
      <c r="F961" s="8">
        <f t="shared" si="84"/>
        <v>0</v>
      </c>
      <c r="G961" s="5" t="str">
        <f>IF(COUNTIFS(Q3_SQL_Error_Concentration!$A:$A,A961,Q3_SQL_Error_Concentration!$E:$E,B961,Q3_SQL_Error_Concentration!$F:$F,C961)=0,"",SUMIFS(Q3_SQL_Error_Concentration!$I:$I,Q3_SQL_Error_Concentration!$A:$A,A961,Q3_SQL_Error_Concentration!$E:$E,B961,Q3_SQL_Error_Concentration!$F:$F,C961))</f>
        <v/>
      </c>
      <c r="H961" s="5" t="str">
        <f t="shared" si="85"/>
        <v/>
      </c>
      <c r="I961" s="5">
        <f>IF(D961&gt;=Q3_Validation!$C$2,1,0)</f>
        <v>0</v>
      </c>
      <c r="J961" s="8" t="str">
        <f t="shared" si="86"/>
        <v/>
      </c>
      <c r="K961" s="5" t="str">
        <f t="shared" si="87"/>
        <v>excluded</v>
      </c>
      <c r="L961" s="5">
        <f t="shared" si="88"/>
        <v>2</v>
      </c>
      <c r="M961" s="5">
        <f t="shared" si="89"/>
        <v>0</v>
      </c>
    </row>
    <row r="962" spans="1:13">
      <c r="A962" s="5">
        <v>3359</v>
      </c>
      <c r="B962" s="5">
        <v>15</v>
      </c>
      <c r="C962" s="5" t="s">
        <v>62</v>
      </c>
      <c r="D962" s="5">
        <v>376</v>
      </c>
      <c r="E962" s="5">
        <v>4</v>
      </c>
      <c r="F962" s="8">
        <f t="shared" ref="F962:F1025" si="90">100*E962/D962</f>
        <v>1.0638297872340425</v>
      </c>
      <c r="G962" s="5" t="str">
        <f>IF(COUNTIFS(Q3_SQL_Error_Concentration!$A:$A,A962,Q3_SQL_Error_Concentration!$E:$E,B962,Q3_SQL_Error_Concentration!$F:$F,C962)=0,"",SUMIFS(Q3_SQL_Error_Concentration!$I:$I,Q3_SQL_Error_Concentration!$A:$A,A962,Q3_SQL_Error_Concentration!$E:$E,B962,Q3_SQL_Error_Concentration!$F:$F,C962))</f>
        <v/>
      </c>
      <c r="H962" s="5" t="str">
        <f t="shared" ref="H962:H1025" si="91">IF(G962="","",IF(ABS(F962-G962)&lt;=0.0002,"PASS","FAIL"))</f>
        <v/>
      </c>
      <c r="I962" s="5">
        <f>IF(D962&gt;=Q3_Validation!$C$2,1,0)</f>
        <v>0</v>
      </c>
      <c r="J962" s="8" t="str">
        <f t="shared" ref="J962:J1025" si="92">IF(I962=1,F962,"")</f>
        <v/>
      </c>
      <c r="K962" s="5" t="str">
        <f t="shared" ref="K962:K1025" si="93">IF(D962&lt;601,"excluded",IF(J962&gt;3.628192,"outlier",IF(J962&gt;=2.11093,"high-error","normal")))</f>
        <v>excluded</v>
      </c>
      <c r="L962" s="5">
        <f t="shared" ref="L962:L1025" si="94">COUNTIFS(A:A,A962,K:K,"high-error")+COUNTIFS(A:A,A962,K:K,"outlier")</f>
        <v>2</v>
      </c>
      <c r="M962" s="5">
        <f t="shared" ref="M962:M1025" si="95">IF(AND(L962&gt;=2,OR(K962="high-error",K962="outlier")),1,0)</f>
        <v>0</v>
      </c>
    </row>
    <row r="963" spans="1:13">
      <c r="A963" s="5">
        <v>3359</v>
      </c>
      <c r="B963" s="5">
        <v>16</v>
      </c>
      <c r="C963" s="5" t="s">
        <v>63</v>
      </c>
      <c r="D963" s="5">
        <v>231</v>
      </c>
      <c r="E963" s="5">
        <v>1</v>
      </c>
      <c r="F963" s="8">
        <f t="shared" si="90"/>
        <v>0.4329004329004329</v>
      </c>
      <c r="G963" s="5" t="str">
        <f>IF(COUNTIFS(Q3_SQL_Error_Concentration!$A:$A,A963,Q3_SQL_Error_Concentration!$E:$E,B963,Q3_SQL_Error_Concentration!$F:$F,C963)=0,"",SUMIFS(Q3_SQL_Error_Concentration!$I:$I,Q3_SQL_Error_Concentration!$A:$A,A963,Q3_SQL_Error_Concentration!$E:$E,B963,Q3_SQL_Error_Concentration!$F:$F,C963))</f>
        <v/>
      </c>
      <c r="H963" s="5" t="str">
        <f t="shared" si="91"/>
        <v/>
      </c>
      <c r="I963" s="5">
        <f>IF(D963&gt;=Q3_Validation!$C$2,1,0)</f>
        <v>0</v>
      </c>
      <c r="J963" s="8" t="str">
        <f t="shared" si="92"/>
        <v/>
      </c>
      <c r="K963" s="5" t="str">
        <f t="shared" si="93"/>
        <v>excluded</v>
      </c>
      <c r="L963" s="5">
        <f t="shared" si="94"/>
        <v>2</v>
      </c>
      <c r="M963" s="5">
        <f t="shared" si="95"/>
        <v>0</v>
      </c>
    </row>
    <row r="964" spans="1:13">
      <c r="A964" s="5">
        <v>3359</v>
      </c>
      <c r="B964" s="5">
        <v>16</v>
      </c>
      <c r="C964" s="5" t="s">
        <v>64</v>
      </c>
      <c r="D964" s="5">
        <v>4</v>
      </c>
      <c r="E964" s="5">
        <v>0</v>
      </c>
      <c r="F964" s="8">
        <f t="shared" si="90"/>
        <v>0</v>
      </c>
      <c r="G964" s="5" t="str">
        <f>IF(COUNTIFS(Q3_SQL_Error_Concentration!$A:$A,A964,Q3_SQL_Error_Concentration!$E:$E,B964,Q3_SQL_Error_Concentration!$F:$F,C964)=0,"",SUMIFS(Q3_SQL_Error_Concentration!$I:$I,Q3_SQL_Error_Concentration!$A:$A,A964,Q3_SQL_Error_Concentration!$E:$E,B964,Q3_SQL_Error_Concentration!$F:$F,C964))</f>
        <v/>
      </c>
      <c r="H964" s="5" t="str">
        <f t="shared" si="91"/>
        <v/>
      </c>
      <c r="I964" s="5">
        <f>IF(D964&gt;=Q3_Validation!$C$2,1,0)</f>
        <v>0</v>
      </c>
      <c r="J964" s="8" t="str">
        <f t="shared" si="92"/>
        <v/>
      </c>
      <c r="K964" s="5" t="str">
        <f t="shared" si="93"/>
        <v>excluded</v>
      </c>
      <c r="L964" s="5">
        <f t="shared" si="94"/>
        <v>2</v>
      </c>
      <c r="M964" s="5">
        <f t="shared" si="95"/>
        <v>0</v>
      </c>
    </row>
    <row r="965" spans="1:13">
      <c r="A965" s="5">
        <v>3359</v>
      </c>
      <c r="B965" s="5">
        <v>16</v>
      </c>
      <c r="C965" s="5" t="s">
        <v>62</v>
      </c>
      <c r="D965" s="5">
        <v>396</v>
      </c>
      <c r="E965" s="5">
        <v>2</v>
      </c>
      <c r="F965" s="8">
        <f t="shared" si="90"/>
        <v>0.50505050505050508</v>
      </c>
      <c r="G965" s="5" t="str">
        <f>IF(COUNTIFS(Q3_SQL_Error_Concentration!$A:$A,A965,Q3_SQL_Error_Concentration!$E:$E,B965,Q3_SQL_Error_Concentration!$F:$F,C965)=0,"",SUMIFS(Q3_SQL_Error_Concentration!$I:$I,Q3_SQL_Error_Concentration!$A:$A,A965,Q3_SQL_Error_Concentration!$E:$E,B965,Q3_SQL_Error_Concentration!$F:$F,C965))</f>
        <v/>
      </c>
      <c r="H965" s="5" t="str">
        <f t="shared" si="91"/>
        <v/>
      </c>
      <c r="I965" s="5">
        <f>IF(D965&gt;=Q3_Validation!$C$2,1,0)</f>
        <v>0</v>
      </c>
      <c r="J965" s="8" t="str">
        <f t="shared" si="92"/>
        <v/>
      </c>
      <c r="K965" s="5" t="str">
        <f t="shared" si="93"/>
        <v>excluded</v>
      </c>
      <c r="L965" s="5">
        <f t="shared" si="94"/>
        <v>2</v>
      </c>
      <c r="M965" s="5">
        <f t="shared" si="95"/>
        <v>0</v>
      </c>
    </row>
    <row r="966" spans="1:13">
      <c r="A966" s="5">
        <v>3359</v>
      </c>
      <c r="B966" s="5">
        <v>17</v>
      </c>
      <c r="C966" s="5" t="s">
        <v>63</v>
      </c>
      <c r="D966" s="5">
        <v>200</v>
      </c>
      <c r="E966" s="5">
        <v>5</v>
      </c>
      <c r="F966" s="8">
        <f t="shared" si="90"/>
        <v>2.5</v>
      </c>
      <c r="G966" s="5" t="str">
        <f>IF(COUNTIFS(Q3_SQL_Error_Concentration!$A:$A,A966,Q3_SQL_Error_Concentration!$E:$E,B966,Q3_SQL_Error_Concentration!$F:$F,C966)=0,"",SUMIFS(Q3_SQL_Error_Concentration!$I:$I,Q3_SQL_Error_Concentration!$A:$A,A966,Q3_SQL_Error_Concentration!$E:$E,B966,Q3_SQL_Error_Concentration!$F:$F,C966))</f>
        <v/>
      </c>
      <c r="H966" s="5" t="str">
        <f t="shared" si="91"/>
        <v/>
      </c>
      <c r="I966" s="5">
        <f>IF(D966&gt;=Q3_Validation!$C$2,1,0)</f>
        <v>0</v>
      </c>
      <c r="J966" s="8" t="str">
        <f t="shared" si="92"/>
        <v/>
      </c>
      <c r="K966" s="5" t="str">
        <f t="shared" si="93"/>
        <v>excluded</v>
      </c>
      <c r="L966" s="5">
        <f t="shared" si="94"/>
        <v>2</v>
      </c>
      <c r="M966" s="5">
        <f t="shared" si="95"/>
        <v>0</v>
      </c>
    </row>
    <row r="967" spans="1:13">
      <c r="A967" s="5">
        <v>3359</v>
      </c>
      <c r="B967" s="5">
        <v>17</v>
      </c>
      <c r="C967" s="5" t="s">
        <v>64</v>
      </c>
      <c r="D967" s="5">
        <v>1</v>
      </c>
      <c r="E967" s="5">
        <v>0</v>
      </c>
      <c r="F967" s="8">
        <f t="shared" si="90"/>
        <v>0</v>
      </c>
      <c r="G967" s="5" t="str">
        <f>IF(COUNTIFS(Q3_SQL_Error_Concentration!$A:$A,A967,Q3_SQL_Error_Concentration!$E:$E,B967,Q3_SQL_Error_Concentration!$F:$F,C967)=0,"",SUMIFS(Q3_SQL_Error_Concentration!$I:$I,Q3_SQL_Error_Concentration!$A:$A,A967,Q3_SQL_Error_Concentration!$E:$E,B967,Q3_SQL_Error_Concentration!$F:$F,C967))</f>
        <v/>
      </c>
      <c r="H967" s="5" t="str">
        <f t="shared" si="91"/>
        <v/>
      </c>
      <c r="I967" s="5">
        <f>IF(D967&gt;=Q3_Validation!$C$2,1,0)</f>
        <v>0</v>
      </c>
      <c r="J967" s="8" t="str">
        <f t="shared" si="92"/>
        <v/>
      </c>
      <c r="K967" s="5" t="str">
        <f t="shared" si="93"/>
        <v>excluded</v>
      </c>
      <c r="L967" s="5">
        <f t="shared" si="94"/>
        <v>2</v>
      </c>
      <c r="M967" s="5">
        <f t="shared" si="95"/>
        <v>0</v>
      </c>
    </row>
    <row r="968" spans="1:13">
      <c r="A968" s="5">
        <v>3359</v>
      </c>
      <c r="B968" s="5">
        <v>17</v>
      </c>
      <c r="C968" s="5" t="s">
        <v>62</v>
      </c>
      <c r="D968" s="5">
        <v>428</v>
      </c>
      <c r="E968" s="5">
        <v>3</v>
      </c>
      <c r="F968" s="8">
        <f t="shared" si="90"/>
        <v>0.7009345794392523</v>
      </c>
      <c r="G968" s="5" t="str">
        <f>IF(COUNTIFS(Q3_SQL_Error_Concentration!$A:$A,A968,Q3_SQL_Error_Concentration!$E:$E,B968,Q3_SQL_Error_Concentration!$F:$F,C968)=0,"",SUMIFS(Q3_SQL_Error_Concentration!$I:$I,Q3_SQL_Error_Concentration!$A:$A,A968,Q3_SQL_Error_Concentration!$E:$E,B968,Q3_SQL_Error_Concentration!$F:$F,C968))</f>
        <v/>
      </c>
      <c r="H968" s="5" t="str">
        <f t="shared" si="91"/>
        <v/>
      </c>
      <c r="I968" s="5">
        <f>IF(D968&gt;=Q3_Validation!$C$2,1,0)</f>
        <v>0</v>
      </c>
      <c r="J968" s="8" t="str">
        <f t="shared" si="92"/>
        <v/>
      </c>
      <c r="K968" s="5" t="str">
        <f t="shared" si="93"/>
        <v>excluded</v>
      </c>
      <c r="L968" s="5">
        <f t="shared" si="94"/>
        <v>2</v>
      </c>
      <c r="M968" s="5">
        <f t="shared" si="95"/>
        <v>0</v>
      </c>
    </row>
    <row r="969" spans="1:13">
      <c r="A969" s="5">
        <v>3359</v>
      </c>
      <c r="B969" s="5">
        <v>18</v>
      </c>
      <c r="C969" s="5" t="s">
        <v>63</v>
      </c>
      <c r="D969" s="5">
        <v>217</v>
      </c>
      <c r="E969" s="5">
        <v>3</v>
      </c>
      <c r="F969" s="8">
        <f t="shared" si="90"/>
        <v>1.3824884792626728</v>
      </c>
      <c r="G969" s="5" t="str">
        <f>IF(COUNTIFS(Q3_SQL_Error_Concentration!$A:$A,A969,Q3_SQL_Error_Concentration!$E:$E,B969,Q3_SQL_Error_Concentration!$F:$F,C969)=0,"",SUMIFS(Q3_SQL_Error_Concentration!$I:$I,Q3_SQL_Error_Concentration!$A:$A,A969,Q3_SQL_Error_Concentration!$E:$E,B969,Q3_SQL_Error_Concentration!$F:$F,C969))</f>
        <v/>
      </c>
      <c r="H969" s="5" t="str">
        <f t="shared" si="91"/>
        <v/>
      </c>
      <c r="I969" s="5">
        <f>IF(D969&gt;=Q3_Validation!$C$2,1,0)</f>
        <v>0</v>
      </c>
      <c r="J969" s="8" t="str">
        <f t="shared" si="92"/>
        <v/>
      </c>
      <c r="K969" s="5" t="str">
        <f t="shared" si="93"/>
        <v>excluded</v>
      </c>
      <c r="L969" s="5">
        <f t="shared" si="94"/>
        <v>2</v>
      </c>
      <c r="M969" s="5">
        <f t="shared" si="95"/>
        <v>0</v>
      </c>
    </row>
    <row r="970" spans="1:13">
      <c r="A970" s="5">
        <v>3359</v>
      </c>
      <c r="B970" s="5">
        <v>18</v>
      </c>
      <c r="C970" s="5" t="s">
        <v>64</v>
      </c>
      <c r="D970" s="5">
        <v>2</v>
      </c>
      <c r="E970" s="5">
        <v>0</v>
      </c>
      <c r="F970" s="8">
        <f t="shared" si="90"/>
        <v>0</v>
      </c>
      <c r="G970" s="5" t="str">
        <f>IF(COUNTIFS(Q3_SQL_Error_Concentration!$A:$A,A970,Q3_SQL_Error_Concentration!$E:$E,B970,Q3_SQL_Error_Concentration!$F:$F,C970)=0,"",SUMIFS(Q3_SQL_Error_Concentration!$I:$I,Q3_SQL_Error_Concentration!$A:$A,A970,Q3_SQL_Error_Concentration!$E:$E,B970,Q3_SQL_Error_Concentration!$F:$F,C970))</f>
        <v/>
      </c>
      <c r="H970" s="5" t="str">
        <f t="shared" si="91"/>
        <v/>
      </c>
      <c r="I970" s="5">
        <f>IF(D970&gt;=Q3_Validation!$C$2,1,0)</f>
        <v>0</v>
      </c>
      <c r="J970" s="8" t="str">
        <f t="shared" si="92"/>
        <v/>
      </c>
      <c r="K970" s="5" t="str">
        <f t="shared" si="93"/>
        <v>excluded</v>
      </c>
      <c r="L970" s="5">
        <f t="shared" si="94"/>
        <v>2</v>
      </c>
      <c r="M970" s="5">
        <f t="shared" si="95"/>
        <v>0</v>
      </c>
    </row>
    <row r="971" spans="1:13">
      <c r="A971" s="5">
        <v>3359</v>
      </c>
      <c r="B971" s="5">
        <v>18</v>
      </c>
      <c r="C971" s="5" t="s">
        <v>62</v>
      </c>
      <c r="D971" s="5">
        <v>356</v>
      </c>
      <c r="E971" s="5">
        <v>1</v>
      </c>
      <c r="F971" s="8">
        <f t="shared" si="90"/>
        <v>0.2808988764044944</v>
      </c>
      <c r="G971" s="5" t="str">
        <f>IF(COUNTIFS(Q3_SQL_Error_Concentration!$A:$A,A971,Q3_SQL_Error_Concentration!$E:$E,B971,Q3_SQL_Error_Concentration!$F:$F,C971)=0,"",SUMIFS(Q3_SQL_Error_Concentration!$I:$I,Q3_SQL_Error_Concentration!$A:$A,A971,Q3_SQL_Error_Concentration!$E:$E,B971,Q3_SQL_Error_Concentration!$F:$F,C971))</f>
        <v/>
      </c>
      <c r="H971" s="5" t="str">
        <f t="shared" si="91"/>
        <v/>
      </c>
      <c r="I971" s="5">
        <f>IF(D971&gt;=Q3_Validation!$C$2,1,0)</f>
        <v>0</v>
      </c>
      <c r="J971" s="8" t="str">
        <f t="shared" si="92"/>
        <v/>
      </c>
      <c r="K971" s="5" t="str">
        <f t="shared" si="93"/>
        <v>excluded</v>
      </c>
      <c r="L971" s="5">
        <f t="shared" si="94"/>
        <v>2</v>
      </c>
      <c r="M971" s="5">
        <f t="shared" si="95"/>
        <v>0</v>
      </c>
    </row>
    <row r="972" spans="1:13">
      <c r="A972" s="5">
        <v>3359</v>
      </c>
      <c r="B972" s="5">
        <v>19</v>
      </c>
      <c r="C972" s="5" t="s">
        <v>63</v>
      </c>
      <c r="D972" s="5">
        <v>203</v>
      </c>
      <c r="E972" s="5">
        <v>6</v>
      </c>
      <c r="F972" s="8">
        <f t="shared" si="90"/>
        <v>2.9556650246305418</v>
      </c>
      <c r="G972" s="5" t="str">
        <f>IF(COUNTIFS(Q3_SQL_Error_Concentration!$A:$A,A972,Q3_SQL_Error_Concentration!$E:$E,B972,Q3_SQL_Error_Concentration!$F:$F,C972)=0,"",SUMIFS(Q3_SQL_Error_Concentration!$I:$I,Q3_SQL_Error_Concentration!$A:$A,A972,Q3_SQL_Error_Concentration!$E:$E,B972,Q3_SQL_Error_Concentration!$F:$F,C972))</f>
        <v/>
      </c>
      <c r="H972" s="5" t="str">
        <f t="shared" si="91"/>
        <v/>
      </c>
      <c r="I972" s="5">
        <f>IF(D972&gt;=Q3_Validation!$C$2,1,0)</f>
        <v>0</v>
      </c>
      <c r="J972" s="8" t="str">
        <f t="shared" si="92"/>
        <v/>
      </c>
      <c r="K972" s="5" t="str">
        <f t="shared" si="93"/>
        <v>excluded</v>
      </c>
      <c r="L972" s="5">
        <f t="shared" si="94"/>
        <v>2</v>
      </c>
      <c r="M972" s="5">
        <f t="shared" si="95"/>
        <v>0</v>
      </c>
    </row>
    <row r="973" spans="1:13">
      <c r="A973" s="5">
        <v>3359</v>
      </c>
      <c r="B973" s="5">
        <v>19</v>
      </c>
      <c r="C973" s="5" t="s">
        <v>64</v>
      </c>
      <c r="D973" s="5">
        <v>1</v>
      </c>
      <c r="E973" s="5">
        <v>0</v>
      </c>
      <c r="F973" s="8">
        <f t="shared" si="90"/>
        <v>0</v>
      </c>
      <c r="G973" s="5" t="str">
        <f>IF(COUNTIFS(Q3_SQL_Error_Concentration!$A:$A,A973,Q3_SQL_Error_Concentration!$E:$E,B973,Q3_SQL_Error_Concentration!$F:$F,C973)=0,"",SUMIFS(Q3_SQL_Error_Concentration!$I:$I,Q3_SQL_Error_Concentration!$A:$A,A973,Q3_SQL_Error_Concentration!$E:$E,B973,Q3_SQL_Error_Concentration!$F:$F,C973))</f>
        <v/>
      </c>
      <c r="H973" s="5" t="str">
        <f t="shared" si="91"/>
        <v/>
      </c>
      <c r="I973" s="5">
        <f>IF(D973&gt;=Q3_Validation!$C$2,1,0)</f>
        <v>0</v>
      </c>
      <c r="J973" s="8" t="str">
        <f t="shared" si="92"/>
        <v/>
      </c>
      <c r="K973" s="5" t="str">
        <f t="shared" si="93"/>
        <v>excluded</v>
      </c>
      <c r="L973" s="5">
        <f t="shared" si="94"/>
        <v>2</v>
      </c>
      <c r="M973" s="5">
        <f t="shared" si="95"/>
        <v>0</v>
      </c>
    </row>
    <row r="974" spans="1:13">
      <c r="A974" s="5">
        <v>3359</v>
      </c>
      <c r="B974" s="5">
        <v>19</v>
      </c>
      <c r="C974" s="5" t="s">
        <v>62</v>
      </c>
      <c r="D974" s="5">
        <v>374</v>
      </c>
      <c r="E974" s="5">
        <v>7</v>
      </c>
      <c r="F974" s="8">
        <f t="shared" si="90"/>
        <v>1.8716577540106951</v>
      </c>
      <c r="G974" s="5" t="str">
        <f>IF(COUNTIFS(Q3_SQL_Error_Concentration!$A:$A,A974,Q3_SQL_Error_Concentration!$E:$E,B974,Q3_SQL_Error_Concentration!$F:$F,C974)=0,"",SUMIFS(Q3_SQL_Error_Concentration!$I:$I,Q3_SQL_Error_Concentration!$A:$A,A974,Q3_SQL_Error_Concentration!$E:$E,B974,Q3_SQL_Error_Concentration!$F:$F,C974))</f>
        <v/>
      </c>
      <c r="H974" s="5" t="str">
        <f t="shared" si="91"/>
        <v/>
      </c>
      <c r="I974" s="5">
        <f>IF(D974&gt;=Q3_Validation!$C$2,1,0)</f>
        <v>0</v>
      </c>
      <c r="J974" s="8" t="str">
        <f t="shared" si="92"/>
        <v/>
      </c>
      <c r="K974" s="5" t="str">
        <f t="shared" si="93"/>
        <v>excluded</v>
      </c>
      <c r="L974" s="5">
        <f t="shared" si="94"/>
        <v>2</v>
      </c>
      <c r="M974" s="5">
        <f t="shared" si="95"/>
        <v>0</v>
      </c>
    </row>
    <row r="975" spans="1:13">
      <c r="A975" s="5">
        <v>3359</v>
      </c>
      <c r="B975" s="5">
        <v>20</v>
      </c>
      <c r="C975" s="5" t="s">
        <v>63</v>
      </c>
      <c r="D975" s="5">
        <v>197</v>
      </c>
      <c r="E975" s="5">
        <v>1</v>
      </c>
      <c r="F975" s="8">
        <f t="shared" si="90"/>
        <v>0.50761421319796951</v>
      </c>
      <c r="G975" s="5" t="str">
        <f>IF(COUNTIFS(Q3_SQL_Error_Concentration!$A:$A,A975,Q3_SQL_Error_Concentration!$E:$E,B975,Q3_SQL_Error_Concentration!$F:$F,C975)=0,"",SUMIFS(Q3_SQL_Error_Concentration!$I:$I,Q3_SQL_Error_Concentration!$A:$A,A975,Q3_SQL_Error_Concentration!$E:$E,B975,Q3_SQL_Error_Concentration!$F:$F,C975))</f>
        <v/>
      </c>
      <c r="H975" s="5" t="str">
        <f t="shared" si="91"/>
        <v/>
      </c>
      <c r="I975" s="5">
        <f>IF(D975&gt;=Q3_Validation!$C$2,1,0)</f>
        <v>0</v>
      </c>
      <c r="J975" s="8" t="str">
        <f t="shared" si="92"/>
        <v/>
      </c>
      <c r="K975" s="5" t="str">
        <f t="shared" si="93"/>
        <v>excluded</v>
      </c>
      <c r="L975" s="5">
        <f t="shared" si="94"/>
        <v>2</v>
      </c>
      <c r="M975" s="5">
        <f t="shared" si="95"/>
        <v>0</v>
      </c>
    </row>
    <row r="976" spans="1:13">
      <c r="A976" s="5">
        <v>3359</v>
      </c>
      <c r="B976" s="5">
        <v>20</v>
      </c>
      <c r="C976" s="5" t="s">
        <v>62</v>
      </c>
      <c r="D976" s="5">
        <v>391</v>
      </c>
      <c r="E976" s="5">
        <v>6</v>
      </c>
      <c r="F976" s="8">
        <f t="shared" si="90"/>
        <v>1.5345268542199488</v>
      </c>
      <c r="G976" s="5" t="str">
        <f>IF(COUNTIFS(Q3_SQL_Error_Concentration!$A:$A,A976,Q3_SQL_Error_Concentration!$E:$E,B976,Q3_SQL_Error_Concentration!$F:$F,C976)=0,"",SUMIFS(Q3_SQL_Error_Concentration!$I:$I,Q3_SQL_Error_Concentration!$A:$A,A976,Q3_SQL_Error_Concentration!$E:$E,B976,Q3_SQL_Error_Concentration!$F:$F,C976))</f>
        <v/>
      </c>
      <c r="H976" s="5" t="str">
        <f t="shared" si="91"/>
        <v/>
      </c>
      <c r="I976" s="5">
        <f>IF(D976&gt;=Q3_Validation!$C$2,1,0)</f>
        <v>0</v>
      </c>
      <c r="J976" s="8" t="str">
        <f t="shared" si="92"/>
        <v/>
      </c>
      <c r="K976" s="5" t="str">
        <f t="shared" si="93"/>
        <v>excluded</v>
      </c>
      <c r="L976" s="5">
        <f t="shared" si="94"/>
        <v>2</v>
      </c>
      <c r="M976" s="5">
        <f t="shared" si="95"/>
        <v>0</v>
      </c>
    </row>
    <row r="977" spans="1:13">
      <c r="A977" s="5">
        <v>3359</v>
      </c>
      <c r="B977" s="5">
        <v>21</v>
      </c>
      <c r="C977" s="5" t="s">
        <v>63</v>
      </c>
      <c r="D977" s="5">
        <v>202</v>
      </c>
      <c r="E977" s="5">
        <v>3</v>
      </c>
      <c r="F977" s="8">
        <f t="shared" si="90"/>
        <v>1.4851485148514851</v>
      </c>
      <c r="G977" s="5" t="str">
        <f>IF(COUNTIFS(Q3_SQL_Error_Concentration!$A:$A,A977,Q3_SQL_Error_Concentration!$E:$E,B977,Q3_SQL_Error_Concentration!$F:$F,C977)=0,"",SUMIFS(Q3_SQL_Error_Concentration!$I:$I,Q3_SQL_Error_Concentration!$A:$A,A977,Q3_SQL_Error_Concentration!$E:$E,B977,Q3_SQL_Error_Concentration!$F:$F,C977))</f>
        <v/>
      </c>
      <c r="H977" s="5" t="str">
        <f t="shared" si="91"/>
        <v/>
      </c>
      <c r="I977" s="5">
        <f>IF(D977&gt;=Q3_Validation!$C$2,1,0)</f>
        <v>0</v>
      </c>
      <c r="J977" s="8" t="str">
        <f t="shared" si="92"/>
        <v/>
      </c>
      <c r="K977" s="5" t="str">
        <f t="shared" si="93"/>
        <v>excluded</v>
      </c>
      <c r="L977" s="5">
        <f t="shared" si="94"/>
        <v>2</v>
      </c>
      <c r="M977" s="5">
        <f t="shared" si="95"/>
        <v>0</v>
      </c>
    </row>
    <row r="978" spans="1:13">
      <c r="A978" s="5">
        <v>3359</v>
      </c>
      <c r="B978" s="5">
        <v>21</v>
      </c>
      <c r="C978" s="5" t="s">
        <v>62</v>
      </c>
      <c r="D978" s="5">
        <v>341</v>
      </c>
      <c r="E978" s="5">
        <v>4</v>
      </c>
      <c r="F978" s="8">
        <f t="shared" si="90"/>
        <v>1.1730205278592376</v>
      </c>
      <c r="G978" s="5" t="str">
        <f>IF(COUNTIFS(Q3_SQL_Error_Concentration!$A:$A,A978,Q3_SQL_Error_Concentration!$E:$E,B978,Q3_SQL_Error_Concentration!$F:$F,C978)=0,"",SUMIFS(Q3_SQL_Error_Concentration!$I:$I,Q3_SQL_Error_Concentration!$A:$A,A978,Q3_SQL_Error_Concentration!$E:$E,B978,Q3_SQL_Error_Concentration!$F:$F,C978))</f>
        <v/>
      </c>
      <c r="H978" s="5" t="str">
        <f t="shared" si="91"/>
        <v/>
      </c>
      <c r="I978" s="5">
        <f>IF(D978&gt;=Q3_Validation!$C$2,1,0)</f>
        <v>0</v>
      </c>
      <c r="J978" s="8" t="str">
        <f t="shared" si="92"/>
        <v/>
      </c>
      <c r="K978" s="5" t="str">
        <f t="shared" si="93"/>
        <v>excluded</v>
      </c>
      <c r="L978" s="5">
        <f t="shared" si="94"/>
        <v>2</v>
      </c>
      <c r="M978" s="5">
        <f t="shared" si="95"/>
        <v>0</v>
      </c>
    </row>
    <row r="979" spans="1:13">
      <c r="A979" s="5">
        <v>3359</v>
      </c>
      <c r="B979" s="5">
        <v>22</v>
      </c>
      <c r="C979" s="5" t="s">
        <v>63</v>
      </c>
      <c r="D979" s="5">
        <v>335</v>
      </c>
      <c r="E979" s="5">
        <v>9</v>
      </c>
      <c r="F979" s="8">
        <f t="shared" si="90"/>
        <v>2.6865671641791047</v>
      </c>
      <c r="G979" s="5" t="str">
        <f>IF(COUNTIFS(Q3_SQL_Error_Concentration!$A:$A,A979,Q3_SQL_Error_Concentration!$E:$E,B979,Q3_SQL_Error_Concentration!$F:$F,C979)=0,"",SUMIFS(Q3_SQL_Error_Concentration!$I:$I,Q3_SQL_Error_Concentration!$A:$A,A979,Q3_SQL_Error_Concentration!$E:$E,B979,Q3_SQL_Error_Concentration!$F:$F,C979))</f>
        <v/>
      </c>
      <c r="H979" s="5" t="str">
        <f t="shared" si="91"/>
        <v/>
      </c>
      <c r="I979" s="5">
        <f>IF(D979&gt;=Q3_Validation!$C$2,1,0)</f>
        <v>0</v>
      </c>
      <c r="J979" s="8" t="str">
        <f t="shared" si="92"/>
        <v/>
      </c>
      <c r="K979" s="5" t="str">
        <f t="shared" si="93"/>
        <v>excluded</v>
      </c>
      <c r="L979" s="5">
        <f t="shared" si="94"/>
        <v>2</v>
      </c>
      <c r="M979" s="5">
        <f t="shared" si="95"/>
        <v>0</v>
      </c>
    </row>
    <row r="980" spans="1:13">
      <c r="A980" s="5">
        <v>3359</v>
      </c>
      <c r="B980" s="5">
        <v>22</v>
      </c>
      <c r="C980" s="5" t="s">
        <v>62</v>
      </c>
      <c r="D980" s="5">
        <v>632</v>
      </c>
      <c r="E980" s="5">
        <v>18</v>
      </c>
      <c r="F980" s="8">
        <f t="shared" si="90"/>
        <v>2.8481012658227849</v>
      </c>
      <c r="G980" s="5">
        <f>IF(COUNTIFS(Q3_SQL_Error_Concentration!$A:$A,A980,Q3_SQL_Error_Concentration!$E:$E,B980,Q3_SQL_Error_Concentration!$F:$F,C980)=0,"",SUMIFS(Q3_SQL_Error_Concentration!$I:$I,Q3_SQL_Error_Concentration!$A:$A,A980,Q3_SQL_Error_Concentration!$E:$E,B980,Q3_SQL_Error_Concentration!$F:$F,C980))</f>
        <v>2.8481000000000001</v>
      </c>
      <c r="H980" s="5" t="str">
        <f t="shared" si="91"/>
        <v>PASS</v>
      </c>
      <c r="I980" s="5">
        <f>IF(D980&gt;=Q3_Validation!$C$2,1,0)</f>
        <v>1</v>
      </c>
      <c r="J980" s="8">
        <f t="shared" si="92"/>
        <v>2.8481012658227849</v>
      </c>
      <c r="K980" s="5" t="str">
        <f t="shared" si="93"/>
        <v>high-error</v>
      </c>
      <c r="L980" s="5">
        <f t="shared" si="94"/>
        <v>2</v>
      </c>
      <c r="M980" s="5">
        <f t="shared" si="95"/>
        <v>1</v>
      </c>
    </row>
    <row r="981" spans="1:13">
      <c r="A981" s="5">
        <v>3359</v>
      </c>
      <c r="B981" s="5">
        <v>23</v>
      </c>
      <c r="C981" s="5" t="s">
        <v>63</v>
      </c>
      <c r="D981" s="5">
        <v>440</v>
      </c>
      <c r="E981" s="5">
        <v>12</v>
      </c>
      <c r="F981" s="8">
        <f t="shared" si="90"/>
        <v>2.7272727272727271</v>
      </c>
      <c r="G981" s="5" t="str">
        <f>IF(COUNTIFS(Q3_SQL_Error_Concentration!$A:$A,A981,Q3_SQL_Error_Concentration!$E:$E,B981,Q3_SQL_Error_Concentration!$F:$F,C981)=0,"",SUMIFS(Q3_SQL_Error_Concentration!$I:$I,Q3_SQL_Error_Concentration!$A:$A,A981,Q3_SQL_Error_Concentration!$E:$E,B981,Q3_SQL_Error_Concentration!$F:$F,C981))</f>
        <v/>
      </c>
      <c r="H981" s="5" t="str">
        <f t="shared" si="91"/>
        <v/>
      </c>
      <c r="I981" s="5">
        <f>IF(D981&gt;=Q3_Validation!$C$2,1,0)</f>
        <v>0</v>
      </c>
      <c r="J981" s="8" t="str">
        <f t="shared" si="92"/>
        <v/>
      </c>
      <c r="K981" s="5" t="str">
        <f t="shared" si="93"/>
        <v>excluded</v>
      </c>
      <c r="L981" s="5">
        <f t="shared" si="94"/>
        <v>2</v>
      </c>
      <c r="M981" s="5">
        <f t="shared" si="95"/>
        <v>0</v>
      </c>
    </row>
    <row r="982" spans="1:13">
      <c r="A982" s="5">
        <v>3359</v>
      </c>
      <c r="B982" s="5">
        <v>23</v>
      </c>
      <c r="C982" s="5" t="s">
        <v>62</v>
      </c>
      <c r="D982" s="5">
        <v>814</v>
      </c>
      <c r="E982" s="5">
        <v>22</v>
      </c>
      <c r="F982" s="8">
        <f t="shared" si="90"/>
        <v>2.7027027027027026</v>
      </c>
      <c r="G982" s="5">
        <f>IF(COUNTIFS(Q3_SQL_Error_Concentration!$A:$A,A982,Q3_SQL_Error_Concentration!$E:$E,B982,Q3_SQL_Error_Concentration!$F:$F,C982)=0,"",SUMIFS(Q3_SQL_Error_Concentration!$I:$I,Q3_SQL_Error_Concentration!$A:$A,A982,Q3_SQL_Error_Concentration!$E:$E,B982,Q3_SQL_Error_Concentration!$F:$F,C982))</f>
        <v>2.7027000000000001</v>
      </c>
      <c r="H982" s="5" t="str">
        <f t="shared" si="91"/>
        <v>PASS</v>
      </c>
      <c r="I982" s="5">
        <f>IF(D982&gt;=Q3_Validation!$C$2,1,0)</f>
        <v>1</v>
      </c>
      <c r="J982" s="8">
        <f t="shared" si="92"/>
        <v>2.7027027027027026</v>
      </c>
      <c r="K982" s="5" t="str">
        <f t="shared" si="93"/>
        <v>high-error</v>
      </c>
      <c r="L982" s="5">
        <f t="shared" si="94"/>
        <v>2</v>
      </c>
      <c r="M982" s="5">
        <f t="shared" si="95"/>
        <v>1</v>
      </c>
    </row>
    <row r="983" spans="1:13">
      <c r="A983" s="5">
        <v>3387</v>
      </c>
      <c r="B983" s="5">
        <v>0</v>
      </c>
      <c r="C983" s="5" t="s">
        <v>63</v>
      </c>
      <c r="D983" s="5">
        <v>6</v>
      </c>
      <c r="E983" s="5">
        <v>0</v>
      </c>
      <c r="F983" s="8">
        <f t="shared" si="90"/>
        <v>0</v>
      </c>
      <c r="G983" s="5" t="str">
        <f>IF(COUNTIFS(Q3_SQL_Error_Concentration!$A:$A,A983,Q3_SQL_Error_Concentration!$E:$E,B983,Q3_SQL_Error_Concentration!$F:$F,C983)=0,"",SUMIFS(Q3_SQL_Error_Concentration!$I:$I,Q3_SQL_Error_Concentration!$A:$A,A983,Q3_SQL_Error_Concentration!$E:$E,B983,Q3_SQL_Error_Concentration!$F:$F,C983))</f>
        <v/>
      </c>
      <c r="H983" s="5" t="str">
        <f t="shared" si="91"/>
        <v/>
      </c>
      <c r="I983" s="5">
        <f>IF(D983&gt;=Q3_Validation!$C$2,1,0)</f>
        <v>0</v>
      </c>
      <c r="J983" s="8" t="str">
        <f t="shared" si="92"/>
        <v/>
      </c>
      <c r="K983" s="5" t="str">
        <f t="shared" si="93"/>
        <v>excluded</v>
      </c>
      <c r="L983" s="5">
        <f t="shared" si="94"/>
        <v>0</v>
      </c>
      <c r="M983" s="5">
        <f t="shared" si="95"/>
        <v>0</v>
      </c>
    </row>
    <row r="984" spans="1:13">
      <c r="A984" s="5">
        <v>3387</v>
      </c>
      <c r="B984" s="5">
        <v>0</v>
      </c>
      <c r="C984" s="5" t="s">
        <v>62</v>
      </c>
      <c r="D984" s="5">
        <v>18</v>
      </c>
      <c r="E984" s="5">
        <v>1</v>
      </c>
      <c r="F984" s="8">
        <f t="shared" si="90"/>
        <v>5.5555555555555554</v>
      </c>
      <c r="G984" s="5" t="str">
        <f>IF(COUNTIFS(Q3_SQL_Error_Concentration!$A:$A,A984,Q3_SQL_Error_Concentration!$E:$E,B984,Q3_SQL_Error_Concentration!$F:$F,C984)=0,"",SUMIFS(Q3_SQL_Error_Concentration!$I:$I,Q3_SQL_Error_Concentration!$A:$A,A984,Q3_SQL_Error_Concentration!$E:$E,B984,Q3_SQL_Error_Concentration!$F:$F,C984))</f>
        <v/>
      </c>
      <c r="H984" s="5" t="str">
        <f t="shared" si="91"/>
        <v/>
      </c>
      <c r="I984" s="5">
        <f>IF(D984&gt;=Q3_Validation!$C$2,1,0)</f>
        <v>0</v>
      </c>
      <c r="J984" s="8" t="str">
        <f t="shared" si="92"/>
        <v/>
      </c>
      <c r="K984" s="5" t="str">
        <f t="shared" si="93"/>
        <v>excluded</v>
      </c>
      <c r="L984" s="5">
        <f t="shared" si="94"/>
        <v>0</v>
      </c>
      <c r="M984" s="5">
        <f t="shared" si="95"/>
        <v>0</v>
      </c>
    </row>
    <row r="985" spans="1:13">
      <c r="A985" s="5">
        <v>3387</v>
      </c>
      <c r="B985" s="5">
        <v>1</v>
      </c>
      <c r="C985" s="5" t="s">
        <v>63</v>
      </c>
      <c r="D985" s="5">
        <v>17</v>
      </c>
      <c r="E985" s="5">
        <v>1</v>
      </c>
      <c r="F985" s="8">
        <f t="shared" si="90"/>
        <v>5.882352941176471</v>
      </c>
      <c r="G985" s="5" t="str">
        <f>IF(COUNTIFS(Q3_SQL_Error_Concentration!$A:$A,A985,Q3_SQL_Error_Concentration!$E:$E,B985,Q3_SQL_Error_Concentration!$F:$F,C985)=0,"",SUMIFS(Q3_SQL_Error_Concentration!$I:$I,Q3_SQL_Error_Concentration!$A:$A,A985,Q3_SQL_Error_Concentration!$E:$E,B985,Q3_SQL_Error_Concentration!$F:$F,C985))</f>
        <v/>
      </c>
      <c r="H985" s="5" t="str">
        <f t="shared" si="91"/>
        <v/>
      </c>
      <c r="I985" s="5">
        <f>IF(D985&gt;=Q3_Validation!$C$2,1,0)</f>
        <v>0</v>
      </c>
      <c r="J985" s="8" t="str">
        <f t="shared" si="92"/>
        <v/>
      </c>
      <c r="K985" s="5" t="str">
        <f t="shared" si="93"/>
        <v>excluded</v>
      </c>
      <c r="L985" s="5">
        <f t="shared" si="94"/>
        <v>0</v>
      </c>
      <c r="M985" s="5">
        <f t="shared" si="95"/>
        <v>0</v>
      </c>
    </row>
    <row r="986" spans="1:13">
      <c r="A986" s="5">
        <v>3387</v>
      </c>
      <c r="B986" s="5">
        <v>1</v>
      </c>
      <c r="C986" s="5" t="s">
        <v>64</v>
      </c>
      <c r="D986" s="5">
        <v>2</v>
      </c>
      <c r="E986" s="5">
        <v>0</v>
      </c>
      <c r="F986" s="8">
        <f t="shared" si="90"/>
        <v>0</v>
      </c>
      <c r="G986" s="5" t="str">
        <f>IF(COUNTIFS(Q3_SQL_Error_Concentration!$A:$A,A986,Q3_SQL_Error_Concentration!$E:$E,B986,Q3_SQL_Error_Concentration!$F:$F,C986)=0,"",SUMIFS(Q3_SQL_Error_Concentration!$I:$I,Q3_SQL_Error_Concentration!$A:$A,A986,Q3_SQL_Error_Concentration!$E:$E,B986,Q3_SQL_Error_Concentration!$F:$F,C986))</f>
        <v/>
      </c>
      <c r="H986" s="5" t="str">
        <f t="shared" si="91"/>
        <v/>
      </c>
      <c r="I986" s="5">
        <f>IF(D986&gt;=Q3_Validation!$C$2,1,0)</f>
        <v>0</v>
      </c>
      <c r="J986" s="8" t="str">
        <f t="shared" si="92"/>
        <v/>
      </c>
      <c r="K986" s="5" t="str">
        <f t="shared" si="93"/>
        <v>excluded</v>
      </c>
      <c r="L986" s="5">
        <f t="shared" si="94"/>
        <v>0</v>
      </c>
      <c r="M986" s="5">
        <f t="shared" si="95"/>
        <v>0</v>
      </c>
    </row>
    <row r="987" spans="1:13">
      <c r="A987" s="5">
        <v>3387</v>
      </c>
      <c r="B987" s="5">
        <v>1</v>
      </c>
      <c r="C987" s="5" t="s">
        <v>62</v>
      </c>
      <c r="D987" s="5">
        <v>48</v>
      </c>
      <c r="E987" s="5">
        <v>0</v>
      </c>
      <c r="F987" s="8">
        <f t="shared" si="90"/>
        <v>0</v>
      </c>
      <c r="G987" s="5" t="str">
        <f>IF(COUNTIFS(Q3_SQL_Error_Concentration!$A:$A,A987,Q3_SQL_Error_Concentration!$E:$E,B987,Q3_SQL_Error_Concentration!$F:$F,C987)=0,"",SUMIFS(Q3_SQL_Error_Concentration!$I:$I,Q3_SQL_Error_Concentration!$A:$A,A987,Q3_SQL_Error_Concentration!$E:$E,B987,Q3_SQL_Error_Concentration!$F:$F,C987))</f>
        <v/>
      </c>
      <c r="H987" s="5" t="str">
        <f t="shared" si="91"/>
        <v/>
      </c>
      <c r="I987" s="5">
        <f>IF(D987&gt;=Q3_Validation!$C$2,1,0)</f>
        <v>0</v>
      </c>
      <c r="J987" s="8" t="str">
        <f t="shared" si="92"/>
        <v/>
      </c>
      <c r="K987" s="5" t="str">
        <f t="shared" si="93"/>
        <v>excluded</v>
      </c>
      <c r="L987" s="5">
        <f t="shared" si="94"/>
        <v>0</v>
      </c>
      <c r="M987" s="5">
        <f t="shared" si="95"/>
        <v>0</v>
      </c>
    </row>
    <row r="988" spans="1:13">
      <c r="A988" s="5">
        <v>3387</v>
      </c>
      <c r="B988" s="5">
        <v>2</v>
      </c>
      <c r="C988" s="5" t="s">
        <v>63</v>
      </c>
      <c r="D988" s="5">
        <v>31</v>
      </c>
      <c r="E988" s="5">
        <v>1</v>
      </c>
      <c r="F988" s="8">
        <f t="shared" si="90"/>
        <v>3.225806451612903</v>
      </c>
      <c r="G988" s="5" t="str">
        <f>IF(COUNTIFS(Q3_SQL_Error_Concentration!$A:$A,A988,Q3_SQL_Error_Concentration!$E:$E,B988,Q3_SQL_Error_Concentration!$F:$F,C988)=0,"",SUMIFS(Q3_SQL_Error_Concentration!$I:$I,Q3_SQL_Error_Concentration!$A:$A,A988,Q3_SQL_Error_Concentration!$E:$E,B988,Q3_SQL_Error_Concentration!$F:$F,C988))</f>
        <v/>
      </c>
      <c r="H988" s="5" t="str">
        <f t="shared" si="91"/>
        <v/>
      </c>
      <c r="I988" s="5">
        <f>IF(D988&gt;=Q3_Validation!$C$2,1,0)</f>
        <v>0</v>
      </c>
      <c r="J988" s="8" t="str">
        <f t="shared" si="92"/>
        <v/>
      </c>
      <c r="K988" s="5" t="str">
        <f t="shared" si="93"/>
        <v>excluded</v>
      </c>
      <c r="L988" s="5">
        <f t="shared" si="94"/>
        <v>0</v>
      </c>
      <c r="M988" s="5">
        <f t="shared" si="95"/>
        <v>0</v>
      </c>
    </row>
    <row r="989" spans="1:13">
      <c r="A989" s="5">
        <v>3387</v>
      </c>
      <c r="B989" s="5">
        <v>2</v>
      </c>
      <c r="C989" s="5" t="s">
        <v>64</v>
      </c>
      <c r="D989" s="5">
        <v>2</v>
      </c>
      <c r="E989" s="5">
        <v>0</v>
      </c>
      <c r="F989" s="8">
        <f t="shared" si="90"/>
        <v>0</v>
      </c>
      <c r="G989" s="5" t="str">
        <f>IF(COUNTIFS(Q3_SQL_Error_Concentration!$A:$A,A989,Q3_SQL_Error_Concentration!$E:$E,B989,Q3_SQL_Error_Concentration!$F:$F,C989)=0,"",SUMIFS(Q3_SQL_Error_Concentration!$I:$I,Q3_SQL_Error_Concentration!$A:$A,A989,Q3_SQL_Error_Concentration!$E:$E,B989,Q3_SQL_Error_Concentration!$F:$F,C989))</f>
        <v/>
      </c>
      <c r="H989" s="5" t="str">
        <f t="shared" si="91"/>
        <v/>
      </c>
      <c r="I989" s="5">
        <f>IF(D989&gt;=Q3_Validation!$C$2,1,0)</f>
        <v>0</v>
      </c>
      <c r="J989" s="8" t="str">
        <f t="shared" si="92"/>
        <v/>
      </c>
      <c r="K989" s="5" t="str">
        <f t="shared" si="93"/>
        <v>excluded</v>
      </c>
      <c r="L989" s="5">
        <f t="shared" si="94"/>
        <v>0</v>
      </c>
      <c r="M989" s="5">
        <f t="shared" si="95"/>
        <v>0</v>
      </c>
    </row>
    <row r="990" spans="1:13">
      <c r="A990" s="5">
        <v>3387</v>
      </c>
      <c r="B990" s="5">
        <v>2</v>
      </c>
      <c r="C990" s="5" t="s">
        <v>62</v>
      </c>
      <c r="D990" s="5">
        <v>35</v>
      </c>
      <c r="E990" s="5">
        <v>1</v>
      </c>
      <c r="F990" s="8">
        <f t="shared" si="90"/>
        <v>2.8571428571428572</v>
      </c>
      <c r="G990" s="5" t="str">
        <f>IF(COUNTIFS(Q3_SQL_Error_Concentration!$A:$A,A990,Q3_SQL_Error_Concentration!$E:$E,B990,Q3_SQL_Error_Concentration!$F:$F,C990)=0,"",SUMIFS(Q3_SQL_Error_Concentration!$I:$I,Q3_SQL_Error_Concentration!$A:$A,A990,Q3_SQL_Error_Concentration!$E:$E,B990,Q3_SQL_Error_Concentration!$F:$F,C990))</f>
        <v/>
      </c>
      <c r="H990" s="5" t="str">
        <f t="shared" si="91"/>
        <v/>
      </c>
      <c r="I990" s="5">
        <f>IF(D990&gt;=Q3_Validation!$C$2,1,0)</f>
        <v>0</v>
      </c>
      <c r="J990" s="8" t="str">
        <f t="shared" si="92"/>
        <v/>
      </c>
      <c r="K990" s="5" t="str">
        <f t="shared" si="93"/>
        <v>excluded</v>
      </c>
      <c r="L990" s="5">
        <f t="shared" si="94"/>
        <v>0</v>
      </c>
      <c r="M990" s="5">
        <f t="shared" si="95"/>
        <v>0</v>
      </c>
    </row>
    <row r="991" spans="1:13">
      <c r="A991" s="5">
        <v>3387</v>
      </c>
      <c r="B991" s="5">
        <v>3</v>
      </c>
      <c r="C991" s="5" t="s">
        <v>63</v>
      </c>
      <c r="D991" s="5">
        <v>42</v>
      </c>
      <c r="E991" s="5">
        <v>2</v>
      </c>
      <c r="F991" s="8">
        <f t="shared" si="90"/>
        <v>4.7619047619047619</v>
      </c>
      <c r="G991" s="5" t="str">
        <f>IF(COUNTIFS(Q3_SQL_Error_Concentration!$A:$A,A991,Q3_SQL_Error_Concentration!$E:$E,B991,Q3_SQL_Error_Concentration!$F:$F,C991)=0,"",SUMIFS(Q3_SQL_Error_Concentration!$I:$I,Q3_SQL_Error_Concentration!$A:$A,A991,Q3_SQL_Error_Concentration!$E:$E,B991,Q3_SQL_Error_Concentration!$F:$F,C991))</f>
        <v/>
      </c>
      <c r="H991" s="5" t="str">
        <f t="shared" si="91"/>
        <v/>
      </c>
      <c r="I991" s="5">
        <f>IF(D991&gt;=Q3_Validation!$C$2,1,0)</f>
        <v>0</v>
      </c>
      <c r="J991" s="8" t="str">
        <f t="shared" si="92"/>
        <v/>
      </c>
      <c r="K991" s="5" t="str">
        <f t="shared" si="93"/>
        <v>excluded</v>
      </c>
      <c r="L991" s="5">
        <f t="shared" si="94"/>
        <v>0</v>
      </c>
      <c r="M991" s="5">
        <f t="shared" si="95"/>
        <v>0</v>
      </c>
    </row>
    <row r="992" spans="1:13">
      <c r="A992" s="5">
        <v>3387</v>
      </c>
      <c r="B992" s="5">
        <v>3</v>
      </c>
      <c r="C992" s="5" t="s">
        <v>64</v>
      </c>
      <c r="D992" s="5">
        <v>4</v>
      </c>
      <c r="E992" s="5">
        <v>0</v>
      </c>
      <c r="F992" s="8">
        <f t="shared" si="90"/>
        <v>0</v>
      </c>
      <c r="G992" s="5" t="str">
        <f>IF(COUNTIFS(Q3_SQL_Error_Concentration!$A:$A,A992,Q3_SQL_Error_Concentration!$E:$E,B992,Q3_SQL_Error_Concentration!$F:$F,C992)=0,"",SUMIFS(Q3_SQL_Error_Concentration!$I:$I,Q3_SQL_Error_Concentration!$A:$A,A992,Q3_SQL_Error_Concentration!$E:$E,B992,Q3_SQL_Error_Concentration!$F:$F,C992))</f>
        <v/>
      </c>
      <c r="H992" s="5" t="str">
        <f t="shared" si="91"/>
        <v/>
      </c>
      <c r="I992" s="5">
        <f>IF(D992&gt;=Q3_Validation!$C$2,1,0)</f>
        <v>0</v>
      </c>
      <c r="J992" s="8" t="str">
        <f t="shared" si="92"/>
        <v/>
      </c>
      <c r="K992" s="5" t="str">
        <f t="shared" si="93"/>
        <v>excluded</v>
      </c>
      <c r="L992" s="5">
        <f t="shared" si="94"/>
        <v>0</v>
      </c>
      <c r="M992" s="5">
        <f t="shared" si="95"/>
        <v>0</v>
      </c>
    </row>
    <row r="993" spans="1:13">
      <c r="A993" s="5">
        <v>3387</v>
      </c>
      <c r="B993" s="5">
        <v>3</v>
      </c>
      <c r="C993" s="5" t="s">
        <v>62</v>
      </c>
      <c r="D993" s="5">
        <v>58</v>
      </c>
      <c r="E993" s="5">
        <v>1</v>
      </c>
      <c r="F993" s="8">
        <f t="shared" si="90"/>
        <v>1.7241379310344827</v>
      </c>
      <c r="G993" s="5" t="str">
        <f>IF(COUNTIFS(Q3_SQL_Error_Concentration!$A:$A,A993,Q3_SQL_Error_Concentration!$E:$E,B993,Q3_SQL_Error_Concentration!$F:$F,C993)=0,"",SUMIFS(Q3_SQL_Error_Concentration!$I:$I,Q3_SQL_Error_Concentration!$A:$A,A993,Q3_SQL_Error_Concentration!$E:$E,B993,Q3_SQL_Error_Concentration!$F:$F,C993))</f>
        <v/>
      </c>
      <c r="H993" s="5" t="str">
        <f t="shared" si="91"/>
        <v/>
      </c>
      <c r="I993" s="5">
        <f>IF(D993&gt;=Q3_Validation!$C$2,1,0)</f>
        <v>0</v>
      </c>
      <c r="J993" s="8" t="str">
        <f t="shared" si="92"/>
        <v/>
      </c>
      <c r="K993" s="5" t="str">
        <f t="shared" si="93"/>
        <v>excluded</v>
      </c>
      <c r="L993" s="5">
        <f t="shared" si="94"/>
        <v>0</v>
      </c>
      <c r="M993" s="5">
        <f t="shared" si="95"/>
        <v>0</v>
      </c>
    </row>
    <row r="994" spans="1:13">
      <c r="A994" s="5">
        <v>3387</v>
      </c>
      <c r="B994" s="5">
        <v>4</v>
      </c>
      <c r="C994" s="5" t="s">
        <v>63</v>
      </c>
      <c r="D994" s="5">
        <v>50</v>
      </c>
      <c r="E994" s="5">
        <v>0</v>
      </c>
      <c r="F994" s="8">
        <f t="shared" si="90"/>
        <v>0</v>
      </c>
      <c r="G994" s="5" t="str">
        <f>IF(COUNTIFS(Q3_SQL_Error_Concentration!$A:$A,A994,Q3_SQL_Error_Concentration!$E:$E,B994,Q3_SQL_Error_Concentration!$F:$F,C994)=0,"",SUMIFS(Q3_SQL_Error_Concentration!$I:$I,Q3_SQL_Error_Concentration!$A:$A,A994,Q3_SQL_Error_Concentration!$E:$E,B994,Q3_SQL_Error_Concentration!$F:$F,C994))</f>
        <v/>
      </c>
      <c r="H994" s="5" t="str">
        <f t="shared" si="91"/>
        <v/>
      </c>
      <c r="I994" s="5">
        <f>IF(D994&gt;=Q3_Validation!$C$2,1,0)</f>
        <v>0</v>
      </c>
      <c r="J994" s="8" t="str">
        <f t="shared" si="92"/>
        <v/>
      </c>
      <c r="K994" s="5" t="str">
        <f t="shared" si="93"/>
        <v>excluded</v>
      </c>
      <c r="L994" s="5">
        <f t="shared" si="94"/>
        <v>0</v>
      </c>
      <c r="M994" s="5">
        <f t="shared" si="95"/>
        <v>0</v>
      </c>
    </row>
    <row r="995" spans="1:13">
      <c r="A995" s="5">
        <v>3387</v>
      </c>
      <c r="B995" s="5">
        <v>4</v>
      </c>
      <c r="C995" s="5" t="s">
        <v>64</v>
      </c>
      <c r="D995" s="5">
        <v>2</v>
      </c>
      <c r="E995" s="5">
        <v>0</v>
      </c>
      <c r="F995" s="8">
        <f t="shared" si="90"/>
        <v>0</v>
      </c>
      <c r="G995" s="5" t="str">
        <f>IF(COUNTIFS(Q3_SQL_Error_Concentration!$A:$A,A995,Q3_SQL_Error_Concentration!$E:$E,B995,Q3_SQL_Error_Concentration!$F:$F,C995)=0,"",SUMIFS(Q3_SQL_Error_Concentration!$I:$I,Q3_SQL_Error_Concentration!$A:$A,A995,Q3_SQL_Error_Concentration!$E:$E,B995,Q3_SQL_Error_Concentration!$F:$F,C995))</f>
        <v/>
      </c>
      <c r="H995" s="5" t="str">
        <f t="shared" si="91"/>
        <v/>
      </c>
      <c r="I995" s="5">
        <f>IF(D995&gt;=Q3_Validation!$C$2,1,0)</f>
        <v>0</v>
      </c>
      <c r="J995" s="8" t="str">
        <f t="shared" si="92"/>
        <v/>
      </c>
      <c r="K995" s="5" t="str">
        <f t="shared" si="93"/>
        <v>excluded</v>
      </c>
      <c r="L995" s="5">
        <f t="shared" si="94"/>
        <v>0</v>
      </c>
      <c r="M995" s="5">
        <f t="shared" si="95"/>
        <v>0</v>
      </c>
    </row>
    <row r="996" spans="1:13">
      <c r="A996" s="5">
        <v>3387</v>
      </c>
      <c r="B996" s="5">
        <v>4</v>
      </c>
      <c r="C996" s="5" t="s">
        <v>62</v>
      </c>
      <c r="D996" s="5">
        <v>64</v>
      </c>
      <c r="E996" s="5">
        <v>1</v>
      </c>
      <c r="F996" s="8">
        <f t="shared" si="90"/>
        <v>1.5625</v>
      </c>
      <c r="G996" s="5" t="str">
        <f>IF(COUNTIFS(Q3_SQL_Error_Concentration!$A:$A,A996,Q3_SQL_Error_Concentration!$E:$E,B996,Q3_SQL_Error_Concentration!$F:$F,C996)=0,"",SUMIFS(Q3_SQL_Error_Concentration!$I:$I,Q3_SQL_Error_Concentration!$A:$A,A996,Q3_SQL_Error_Concentration!$E:$E,B996,Q3_SQL_Error_Concentration!$F:$F,C996))</f>
        <v/>
      </c>
      <c r="H996" s="5" t="str">
        <f t="shared" si="91"/>
        <v/>
      </c>
      <c r="I996" s="5">
        <f>IF(D996&gt;=Q3_Validation!$C$2,1,0)</f>
        <v>0</v>
      </c>
      <c r="J996" s="8" t="str">
        <f t="shared" si="92"/>
        <v/>
      </c>
      <c r="K996" s="5" t="str">
        <f t="shared" si="93"/>
        <v>excluded</v>
      </c>
      <c r="L996" s="5">
        <f t="shared" si="94"/>
        <v>0</v>
      </c>
      <c r="M996" s="5">
        <f t="shared" si="95"/>
        <v>0</v>
      </c>
    </row>
    <row r="997" spans="1:13">
      <c r="A997" s="5">
        <v>3387</v>
      </c>
      <c r="B997" s="5">
        <v>5</v>
      </c>
      <c r="C997" s="5" t="s">
        <v>63</v>
      </c>
      <c r="D997" s="5">
        <v>58</v>
      </c>
      <c r="E997" s="5">
        <v>0</v>
      </c>
      <c r="F997" s="8">
        <f t="shared" si="90"/>
        <v>0</v>
      </c>
      <c r="G997" s="5" t="str">
        <f>IF(COUNTIFS(Q3_SQL_Error_Concentration!$A:$A,A997,Q3_SQL_Error_Concentration!$E:$E,B997,Q3_SQL_Error_Concentration!$F:$F,C997)=0,"",SUMIFS(Q3_SQL_Error_Concentration!$I:$I,Q3_SQL_Error_Concentration!$A:$A,A997,Q3_SQL_Error_Concentration!$E:$E,B997,Q3_SQL_Error_Concentration!$F:$F,C997))</f>
        <v/>
      </c>
      <c r="H997" s="5" t="str">
        <f t="shared" si="91"/>
        <v/>
      </c>
      <c r="I997" s="5">
        <f>IF(D997&gt;=Q3_Validation!$C$2,1,0)</f>
        <v>0</v>
      </c>
      <c r="J997" s="8" t="str">
        <f t="shared" si="92"/>
        <v/>
      </c>
      <c r="K997" s="5" t="str">
        <f t="shared" si="93"/>
        <v>excluded</v>
      </c>
      <c r="L997" s="5">
        <f t="shared" si="94"/>
        <v>0</v>
      </c>
      <c r="M997" s="5">
        <f t="shared" si="95"/>
        <v>0</v>
      </c>
    </row>
    <row r="998" spans="1:13">
      <c r="A998" s="5">
        <v>3387</v>
      </c>
      <c r="B998" s="5">
        <v>5</v>
      </c>
      <c r="C998" s="5" t="s">
        <v>64</v>
      </c>
      <c r="D998" s="5">
        <v>4</v>
      </c>
      <c r="E998" s="5">
        <v>0</v>
      </c>
      <c r="F998" s="8">
        <f t="shared" si="90"/>
        <v>0</v>
      </c>
      <c r="G998" s="5" t="str">
        <f>IF(COUNTIFS(Q3_SQL_Error_Concentration!$A:$A,A998,Q3_SQL_Error_Concentration!$E:$E,B998,Q3_SQL_Error_Concentration!$F:$F,C998)=0,"",SUMIFS(Q3_SQL_Error_Concentration!$I:$I,Q3_SQL_Error_Concentration!$A:$A,A998,Q3_SQL_Error_Concentration!$E:$E,B998,Q3_SQL_Error_Concentration!$F:$F,C998))</f>
        <v/>
      </c>
      <c r="H998" s="5" t="str">
        <f t="shared" si="91"/>
        <v/>
      </c>
      <c r="I998" s="5">
        <f>IF(D998&gt;=Q3_Validation!$C$2,1,0)</f>
        <v>0</v>
      </c>
      <c r="J998" s="8" t="str">
        <f t="shared" si="92"/>
        <v/>
      </c>
      <c r="K998" s="5" t="str">
        <f t="shared" si="93"/>
        <v>excluded</v>
      </c>
      <c r="L998" s="5">
        <f t="shared" si="94"/>
        <v>0</v>
      </c>
      <c r="M998" s="5">
        <f t="shared" si="95"/>
        <v>0</v>
      </c>
    </row>
    <row r="999" spans="1:13">
      <c r="A999" s="5">
        <v>3387</v>
      </c>
      <c r="B999" s="5">
        <v>5</v>
      </c>
      <c r="C999" s="5" t="s">
        <v>62</v>
      </c>
      <c r="D999" s="5">
        <v>118</v>
      </c>
      <c r="E999" s="5">
        <v>0</v>
      </c>
      <c r="F999" s="8">
        <f t="shared" si="90"/>
        <v>0</v>
      </c>
      <c r="G999" s="5" t="str">
        <f>IF(COUNTIFS(Q3_SQL_Error_Concentration!$A:$A,A999,Q3_SQL_Error_Concentration!$E:$E,B999,Q3_SQL_Error_Concentration!$F:$F,C999)=0,"",SUMIFS(Q3_SQL_Error_Concentration!$I:$I,Q3_SQL_Error_Concentration!$A:$A,A999,Q3_SQL_Error_Concentration!$E:$E,B999,Q3_SQL_Error_Concentration!$F:$F,C999))</f>
        <v/>
      </c>
      <c r="H999" s="5" t="str">
        <f t="shared" si="91"/>
        <v/>
      </c>
      <c r="I999" s="5">
        <f>IF(D999&gt;=Q3_Validation!$C$2,1,0)</f>
        <v>0</v>
      </c>
      <c r="J999" s="8" t="str">
        <f t="shared" si="92"/>
        <v/>
      </c>
      <c r="K999" s="5" t="str">
        <f t="shared" si="93"/>
        <v>excluded</v>
      </c>
      <c r="L999" s="5">
        <f t="shared" si="94"/>
        <v>0</v>
      </c>
      <c r="M999" s="5">
        <f t="shared" si="95"/>
        <v>0</v>
      </c>
    </row>
    <row r="1000" spans="1:13">
      <c r="A1000" s="5">
        <v>3387</v>
      </c>
      <c r="B1000" s="5">
        <v>6</v>
      </c>
      <c r="C1000" s="5" t="s">
        <v>63</v>
      </c>
      <c r="D1000" s="5">
        <v>69</v>
      </c>
      <c r="E1000" s="5">
        <v>0</v>
      </c>
      <c r="F1000" s="8">
        <f t="shared" si="90"/>
        <v>0</v>
      </c>
      <c r="G1000" s="5" t="str">
        <f>IF(COUNTIFS(Q3_SQL_Error_Concentration!$A:$A,A1000,Q3_SQL_Error_Concentration!$E:$E,B1000,Q3_SQL_Error_Concentration!$F:$F,C1000)=0,"",SUMIFS(Q3_SQL_Error_Concentration!$I:$I,Q3_SQL_Error_Concentration!$A:$A,A1000,Q3_SQL_Error_Concentration!$E:$E,B1000,Q3_SQL_Error_Concentration!$F:$F,C1000))</f>
        <v/>
      </c>
      <c r="H1000" s="5" t="str">
        <f t="shared" si="91"/>
        <v/>
      </c>
      <c r="I1000" s="5">
        <f>IF(D1000&gt;=Q3_Validation!$C$2,1,0)</f>
        <v>0</v>
      </c>
      <c r="J1000" s="8" t="str">
        <f t="shared" si="92"/>
        <v/>
      </c>
      <c r="K1000" s="5" t="str">
        <f t="shared" si="93"/>
        <v>excluded</v>
      </c>
      <c r="L1000" s="5">
        <f t="shared" si="94"/>
        <v>0</v>
      </c>
      <c r="M1000" s="5">
        <f t="shared" si="95"/>
        <v>0</v>
      </c>
    </row>
    <row r="1001" spans="1:13">
      <c r="A1001" s="5">
        <v>3387</v>
      </c>
      <c r="B1001" s="5">
        <v>6</v>
      </c>
      <c r="C1001" s="5" t="s">
        <v>64</v>
      </c>
      <c r="D1001" s="5">
        <v>2</v>
      </c>
      <c r="E1001" s="5">
        <v>0</v>
      </c>
      <c r="F1001" s="8">
        <f t="shared" si="90"/>
        <v>0</v>
      </c>
      <c r="G1001" s="5" t="str">
        <f>IF(COUNTIFS(Q3_SQL_Error_Concentration!$A:$A,A1001,Q3_SQL_Error_Concentration!$E:$E,B1001,Q3_SQL_Error_Concentration!$F:$F,C1001)=0,"",SUMIFS(Q3_SQL_Error_Concentration!$I:$I,Q3_SQL_Error_Concentration!$A:$A,A1001,Q3_SQL_Error_Concentration!$E:$E,B1001,Q3_SQL_Error_Concentration!$F:$F,C1001))</f>
        <v/>
      </c>
      <c r="H1001" s="5" t="str">
        <f t="shared" si="91"/>
        <v/>
      </c>
      <c r="I1001" s="5">
        <f>IF(D1001&gt;=Q3_Validation!$C$2,1,0)</f>
        <v>0</v>
      </c>
      <c r="J1001" s="8" t="str">
        <f t="shared" si="92"/>
        <v/>
      </c>
      <c r="K1001" s="5" t="str">
        <f t="shared" si="93"/>
        <v>excluded</v>
      </c>
      <c r="L1001" s="5">
        <f t="shared" si="94"/>
        <v>0</v>
      </c>
      <c r="M1001" s="5">
        <f t="shared" si="95"/>
        <v>0</v>
      </c>
    </row>
    <row r="1002" spans="1:13">
      <c r="A1002" s="5">
        <v>3387</v>
      </c>
      <c r="B1002" s="5">
        <v>6</v>
      </c>
      <c r="C1002" s="5" t="s">
        <v>62</v>
      </c>
      <c r="D1002" s="5">
        <v>132</v>
      </c>
      <c r="E1002" s="5">
        <v>2</v>
      </c>
      <c r="F1002" s="8">
        <f t="shared" si="90"/>
        <v>1.5151515151515151</v>
      </c>
      <c r="G1002" s="5" t="str">
        <f>IF(COUNTIFS(Q3_SQL_Error_Concentration!$A:$A,A1002,Q3_SQL_Error_Concentration!$E:$E,B1002,Q3_SQL_Error_Concentration!$F:$F,C1002)=0,"",SUMIFS(Q3_SQL_Error_Concentration!$I:$I,Q3_SQL_Error_Concentration!$A:$A,A1002,Q3_SQL_Error_Concentration!$E:$E,B1002,Q3_SQL_Error_Concentration!$F:$F,C1002))</f>
        <v/>
      </c>
      <c r="H1002" s="5" t="str">
        <f t="shared" si="91"/>
        <v/>
      </c>
      <c r="I1002" s="5">
        <f>IF(D1002&gt;=Q3_Validation!$C$2,1,0)</f>
        <v>0</v>
      </c>
      <c r="J1002" s="8" t="str">
        <f t="shared" si="92"/>
        <v/>
      </c>
      <c r="K1002" s="5" t="str">
        <f t="shared" si="93"/>
        <v>excluded</v>
      </c>
      <c r="L1002" s="5">
        <f t="shared" si="94"/>
        <v>0</v>
      </c>
      <c r="M1002" s="5">
        <f t="shared" si="95"/>
        <v>0</v>
      </c>
    </row>
    <row r="1003" spans="1:13">
      <c r="A1003" s="5">
        <v>3387</v>
      </c>
      <c r="B1003" s="5">
        <v>7</v>
      </c>
      <c r="C1003" s="5" t="s">
        <v>63</v>
      </c>
      <c r="D1003" s="5">
        <v>89</v>
      </c>
      <c r="E1003" s="5">
        <v>3</v>
      </c>
      <c r="F1003" s="8">
        <f t="shared" si="90"/>
        <v>3.3707865168539324</v>
      </c>
      <c r="G1003" s="5" t="str">
        <f>IF(COUNTIFS(Q3_SQL_Error_Concentration!$A:$A,A1003,Q3_SQL_Error_Concentration!$E:$E,B1003,Q3_SQL_Error_Concentration!$F:$F,C1003)=0,"",SUMIFS(Q3_SQL_Error_Concentration!$I:$I,Q3_SQL_Error_Concentration!$A:$A,A1003,Q3_SQL_Error_Concentration!$E:$E,B1003,Q3_SQL_Error_Concentration!$F:$F,C1003))</f>
        <v/>
      </c>
      <c r="H1003" s="5" t="str">
        <f t="shared" si="91"/>
        <v/>
      </c>
      <c r="I1003" s="5">
        <f>IF(D1003&gt;=Q3_Validation!$C$2,1,0)</f>
        <v>0</v>
      </c>
      <c r="J1003" s="8" t="str">
        <f t="shared" si="92"/>
        <v/>
      </c>
      <c r="K1003" s="5" t="str">
        <f t="shared" si="93"/>
        <v>excluded</v>
      </c>
      <c r="L1003" s="5">
        <f t="shared" si="94"/>
        <v>0</v>
      </c>
      <c r="M1003" s="5">
        <f t="shared" si="95"/>
        <v>0</v>
      </c>
    </row>
    <row r="1004" spans="1:13">
      <c r="A1004" s="5">
        <v>3387</v>
      </c>
      <c r="B1004" s="5">
        <v>7</v>
      </c>
      <c r="C1004" s="5" t="s">
        <v>64</v>
      </c>
      <c r="D1004" s="5">
        <v>4</v>
      </c>
      <c r="E1004" s="5">
        <v>0</v>
      </c>
      <c r="F1004" s="8">
        <f t="shared" si="90"/>
        <v>0</v>
      </c>
      <c r="G1004" s="5" t="str">
        <f>IF(COUNTIFS(Q3_SQL_Error_Concentration!$A:$A,A1004,Q3_SQL_Error_Concentration!$E:$E,B1004,Q3_SQL_Error_Concentration!$F:$F,C1004)=0,"",SUMIFS(Q3_SQL_Error_Concentration!$I:$I,Q3_SQL_Error_Concentration!$A:$A,A1004,Q3_SQL_Error_Concentration!$E:$E,B1004,Q3_SQL_Error_Concentration!$F:$F,C1004))</f>
        <v/>
      </c>
      <c r="H1004" s="5" t="str">
        <f t="shared" si="91"/>
        <v/>
      </c>
      <c r="I1004" s="5">
        <f>IF(D1004&gt;=Q3_Validation!$C$2,1,0)</f>
        <v>0</v>
      </c>
      <c r="J1004" s="8" t="str">
        <f t="shared" si="92"/>
        <v/>
      </c>
      <c r="K1004" s="5" t="str">
        <f t="shared" si="93"/>
        <v>excluded</v>
      </c>
      <c r="L1004" s="5">
        <f t="shared" si="94"/>
        <v>0</v>
      </c>
      <c r="M1004" s="5">
        <f t="shared" si="95"/>
        <v>0</v>
      </c>
    </row>
    <row r="1005" spans="1:13">
      <c r="A1005" s="5">
        <v>3387</v>
      </c>
      <c r="B1005" s="5">
        <v>7</v>
      </c>
      <c r="C1005" s="5" t="s">
        <v>62</v>
      </c>
      <c r="D1005" s="5">
        <v>133</v>
      </c>
      <c r="E1005" s="5">
        <v>0</v>
      </c>
      <c r="F1005" s="8">
        <f t="shared" si="90"/>
        <v>0</v>
      </c>
      <c r="G1005" s="5" t="str">
        <f>IF(COUNTIFS(Q3_SQL_Error_Concentration!$A:$A,A1005,Q3_SQL_Error_Concentration!$E:$E,B1005,Q3_SQL_Error_Concentration!$F:$F,C1005)=0,"",SUMIFS(Q3_SQL_Error_Concentration!$I:$I,Q3_SQL_Error_Concentration!$A:$A,A1005,Q3_SQL_Error_Concentration!$E:$E,B1005,Q3_SQL_Error_Concentration!$F:$F,C1005))</f>
        <v/>
      </c>
      <c r="H1005" s="5" t="str">
        <f t="shared" si="91"/>
        <v/>
      </c>
      <c r="I1005" s="5">
        <f>IF(D1005&gt;=Q3_Validation!$C$2,1,0)</f>
        <v>0</v>
      </c>
      <c r="J1005" s="8" t="str">
        <f t="shared" si="92"/>
        <v/>
      </c>
      <c r="K1005" s="5" t="str">
        <f t="shared" si="93"/>
        <v>excluded</v>
      </c>
      <c r="L1005" s="5">
        <f t="shared" si="94"/>
        <v>0</v>
      </c>
      <c r="M1005" s="5">
        <f t="shared" si="95"/>
        <v>0</v>
      </c>
    </row>
    <row r="1006" spans="1:13">
      <c r="A1006" s="5">
        <v>3387</v>
      </c>
      <c r="B1006" s="5">
        <v>8</v>
      </c>
      <c r="C1006" s="5" t="s">
        <v>63</v>
      </c>
      <c r="D1006" s="5">
        <v>95</v>
      </c>
      <c r="E1006" s="5">
        <v>0</v>
      </c>
      <c r="F1006" s="8">
        <f t="shared" si="90"/>
        <v>0</v>
      </c>
      <c r="G1006" s="5" t="str">
        <f>IF(COUNTIFS(Q3_SQL_Error_Concentration!$A:$A,A1006,Q3_SQL_Error_Concentration!$E:$E,B1006,Q3_SQL_Error_Concentration!$F:$F,C1006)=0,"",SUMIFS(Q3_SQL_Error_Concentration!$I:$I,Q3_SQL_Error_Concentration!$A:$A,A1006,Q3_SQL_Error_Concentration!$E:$E,B1006,Q3_SQL_Error_Concentration!$F:$F,C1006))</f>
        <v/>
      </c>
      <c r="H1006" s="5" t="str">
        <f t="shared" si="91"/>
        <v/>
      </c>
      <c r="I1006" s="5">
        <f>IF(D1006&gt;=Q3_Validation!$C$2,1,0)</f>
        <v>0</v>
      </c>
      <c r="J1006" s="8" t="str">
        <f t="shared" si="92"/>
        <v/>
      </c>
      <c r="K1006" s="5" t="str">
        <f t="shared" si="93"/>
        <v>excluded</v>
      </c>
      <c r="L1006" s="5">
        <f t="shared" si="94"/>
        <v>0</v>
      </c>
      <c r="M1006" s="5">
        <f t="shared" si="95"/>
        <v>0</v>
      </c>
    </row>
    <row r="1007" spans="1:13">
      <c r="A1007" s="5">
        <v>3387</v>
      </c>
      <c r="B1007" s="5">
        <v>8</v>
      </c>
      <c r="C1007" s="5" t="s">
        <v>64</v>
      </c>
      <c r="D1007" s="5">
        <v>7</v>
      </c>
      <c r="E1007" s="5">
        <v>1</v>
      </c>
      <c r="F1007" s="8">
        <f t="shared" si="90"/>
        <v>14.285714285714286</v>
      </c>
      <c r="G1007" s="5" t="str">
        <f>IF(COUNTIFS(Q3_SQL_Error_Concentration!$A:$A,A1007,Q3_SQL_Error_Concentration!$E:$E,B1007,Q3_SQL_Error_Concentration!$F:$F,C1007)=0,"",SUMIFS(Q3_SQL_Error_Concentration!$I:$I,Q3_SQL_Error_Concentration!$A:$A,A1007,Q3_SQL_Error_Concentration!$E:$E,B1007,Q3_SQL_Error_Concentration!$F:$F,C1007))</f>
        <v/>
      </c>
      <c r="H1007" s="5" t="str">
        <f t="shared" si="91"/>
        <v/>
      </c>
      <c r="I1007" s="5">
        <f>IF(D1007&gt;=Q3_Validation!$C$2,1,0)</f>
        <v>0</v>
      </c>
      <c r="J1007" s="8" t="str">
        <f t="shared" si="92"/>
        <v/>
      </c>
      <c r="K1007" s="5" t="str">
        <f t="shared" si="93"/>
        <v>excluded</v>
      </c>
      <c r="L1007" s="5">
        <f t="shared" si="94"/>
        <v>0</v>
      </c>
      <c r="M1007" s="5">
        <f t="shared" si="95"/>
        <v>0</v>
      </c>
    </row>
    <row r="1008" spans="1:13">
      <c r="A1008" s="5">
        <v>3387</v>
      </c>
      <c r="B1008" s="5">
        <v>8</v>
      </c>
      <c r="C1008" s="5" t="s">
        <v>62</v>
      </c>
      <c r="D1008" s="5">
        <v>140</v>
      </c>
      <c r="E1008" s="5">
        <v>5</v>
      </c>
      <c r="F1008" s="8">
        <f t="shared" si="90"/>
        <v>3.5714285714285716</v>
      </c>
      <c r="G1008" s="5" t="str">
        <f>IF(COUNTIFS(Q3_SQL_Error_Concentration!$A:$A,A1008,Q3_SQL_Error_Concentration!$E:$E,B1008,Q3_SQL_Error_Concentration!$F:$F,C1008)=0,"",SUMIFS(Q3_SQL_Error_Concentration!$I:$I,Q3_SQL_Error_Concentration!$A:$A,A1008,Q3_SQL_Error_Concentration!$E:$E,B1008,Q3_SQL_Error_Concentration!$F:$F,C1008))</f>
        <v/>
      </c>
      <c r="H1008" s="5" t="str">
        <f t="shared" si="91"/>
        <v/>
      </c>
      <c r="I1008" s="5">
        <f>IF(D1008&gt;=Q3_Validation!$C$2,1,0)</f>
        <v>0</v>
      </c>
      <c r="J1008" s="8" t="str">
        <f t="shared" si="92"/>
        <v/>
      </c>
      <c r="K1008" s="5" t="str">
        <f t="shared" si="93"/>
        <v>excluded</v>
      </c>
      <c r="L1008" s="5">
        <f t="shared" si="94"/>
        <v>0</v>
      </c>
      <c r="M1008" s="5">
        <f t="shared" si="95"/>
        <v>0</v>
      </c>
    </row>
    <row r="1009" spans="1:13">
      <c r="A1009" s="5">
        <v>3387</v>
      </c>
      <c r="B1009" s="5">
        <v>9</v>
      </c>
      <c r="C1009" s="5" t="s">
        <v>63</v>
      </c>
      <c r="D1009" s="5">
        <v>96</v>
      </c>
      <c r="E1009" s="5">
        <v>2</v>
      </c>
      <c r="F1009" s="8">
        <f t="shared" si="90"/>
        <v>2.0833333333333335</v>
      </c>
      <c r="G1009" s="5" t="str">
        <f>IF(COUNTIFS(Q3_SQL_Error_Concentration!$A:$A,A1009,Q3_SQL_Error_Concentration!$E:$E,B1009,Q3_SQL_Error_Concentration!$F:$F,C1009)=0,"",SUMIFS(Q3_SQL_Error_Concentration!$I:$I,Q3_SQL_Error_Concentration!$A:$A,A1009,Q3_SQL_Error_Concentration!$E:$E,B1009,Q3_SQL_Error_Concentration!$F:$F,C1009))</f>
        <v/>
      </c>
      <c r="H1009" s="5" t="str">
        <f t="shared" si="91"/>
        <v/>
      </c>
      <c r="I1009" s="5">
        <f>IF(D1009&gt;=Q3_Validation!$C$2,1,0)</f>
        <v>0</v>
      </c>
      <c r="J1009" s="8" t="str">
        <f t="shared" si="92"/>
        <v/>
      </c>
      <c r="K1009" s="5" t="str">
        <f t="shared" si="93"/>
        <v>excluded</v>
      </c>
      <c r="L1009" s="5">
        <f t="shared" si="94"/>
        <v>0</v>
      </c>
      <c r="M1009" s="5">
        <f t="shared" si="95"/>
        <v>0</v>
      </c>
    </row>
    <row r="1010" spans="1:13">
      <c r="A1010" s="5">
        <v>3387</v>
      </c>
      <c r="B1010" s="5">
        <v>9</v>
      </c>
      <c r="C1010" s="5" t="s">
        <v>64</v>
      </c>
      <c r="D1010" s="5">
        <v>13</v>
      </c>
      <c r="E1010" s="5">
        <v>0</v>
      </c>
      <c r="F1010" s="8">
        <f t="shared" si="90"/>
        <v>0</v>
      </c>
      <c r="G1010" s="5" t="str">
        <f>IF(COUNTIFS(Q3_SQL_Error_Concentration!$A:$A,A1010,Q3_SQL_Error_Concentration!$E:$E,B1010,Q3_SQL_Error_Concentration!$F:$F,C1010)=0,"",SUMIFS(Q3_SQL_Error_Concentration!$I:$I,Q3_SQL_Error_Concentration!$A:$A,A1010,Q3_SQL_Error_Concentration!$E:$E,B1010,Q3_SQL_Error_Concentration!$F:$F,C1010))</f>
        <v/>
      </c>
      <c r="H1010" s="5" t="str">
        <f t="shared" si="91"/>
        <v/>
      </c>
      <c r="I1010" s="5">
        <f>IF(D1010&gt;=Q3_Validation!$C$2,1,0)</f>
        <v>0</v>
      </c>
      <c r="J1010" s="8" t="str">
        <f t="shared" si="92"/>
        <v/>
      </c>
      <c r="K1010" s="5" t="str">
        <f t="shared" si="93"/>
        <v>excluded</v>
      </c>
      <c r="L1010" s="5">
        <f t="shared" si="94"/>
        <v>0</v>
      </c>
      <c r="M1010" s="5">
        <f t="shared" si="95"/>
        <v>0</v>
      </c>
    </row>
    <row r="1011" spans="1:13">
      <c r="A1011" s="5">
        <v>3387</v>
      </c>
      <c r="B1011" s="5">
        <v>9</v>
      </c>
      <c r="C1011" s="5" t="s">
        <v>62</v>
      </c>
      <c r="D1011" s="5">
        <v>195</v>
      </c>
      <c r="E1011" s="5">
        <v>3</v>
      </c>
      <c r="F1011" s="8">
        <f t="shared" si="90"/>
        <v>1.5384615384615385</v>
      </c>
      <c r="G1011" s="5" t="str">
        <f>IF(COUNTIFS(Q3_SQL_Error_Concentration!$A:$A,A1011,Q3_SQL_Error_Concentration!$E:$E,B1011,Q3_SQL_Error_Concentration!$F:$F,C1011)=0,"",SUMIFS(Q3_SQL_Error_Concentration!$I:$I,Q3_SQL_Error_Concentration!$A:$A,A1011,Q3_SQL_Error_Concentration!$E:$E,B1011,Q3_SQL_Error_Concentration!$F:$F,C1011))</f>
        <v/>
      </c>
      <c r="H1011" s="5" t="str">
        <f t="shared" si="91"/>
        <v/>
      </c>
      <c r="I1011" s="5">
        <f>IF(D1011&gt;=Q3_Validation!$C$2,1,0)</f>
        <v>0</v>
      </c>
      <c r="J1011" s="8" t="str">
        <f t="shared" si="92"/>
        <v/>
      </c>
      <c r="K1011" s="5" t="str">
        <f t="shared" si="93"/>
        <v>excluded</v>
      </c>
      <c r="L1011" s="5">
        <f t="shared" si="94"/>
        <v>0</v>
      </c>
      <c r="M1011" s="5">
        <f t="shared" si="95"/>
        <v>0</v>
      </c>
    </row>
    <row r="1012" spans="1:13">
      <c r="A1012" s="5">
        <v>3387</v>
      </c>
      <c r="B1012" s="5">
        <v>10</v>
      </c>
      <c r="C1012" s="5" t="s">
        <v>63</v>
      </c>
      <c r="D1012" s="5">
        <v>161</v>
      </c>
      <c r="E1012" s="5">
        <v>4</v>
      </c>
      <c r="F1012" s="8">
        <f t="shared" si="90"/>
        <v>2.4844720496894408</v>
      </c>
      <c r="G1012" s="5" t="str">
        <f>IF(COUNTIFS(Q3_SQL_Error_Concentration!$A:$A,A1012,Q3_SQL_Error_Concentration!$E:$E,B1012,Q3_SQL_Error_Concentration!$F:$F,C1012)=0,"",SUMIFS(Q3_SQL_Error_Concentration!$I:$I,Q3_SQL_Error_Concentration!$A:$A,A1012,Q3_SQL_Error_Concentration!$E:$E,B1012,Q3_SQL_Error_Concentration!$F:$F,C1012))</f>
        <v/>
      </c>
      <c r="H1012" s="5" t="str">
        <f t="shared" si="91"/>
        <v/>
      </c>
      <c r="I1012" s="5">
        <f>IF(D1012&gt;=Q3_Validation!$C$2,1,0)</f>
        <v>0</v>
      </c>
      <c r="J1012" s="8" t="str">
        <f t="shared" si="92"/>
        <v/>
      </c>
      <c r="K1012" s="5" t="str">
        <f t="shared" si="93"/>
        <v>excluded</v>
      </c>
      <c r="L1012" s="5">
        <f t="shared" si="94"/>
        <v>0</v>
      </c>
      <c r="M1012" s="5">
        <f t="shared" si="95"/>
        <v>0</v>
      </c>
    </row>
    <row r="1013" spans="1:13">
      <c r="A1013" s="5">
        <v>3387</v>
      </c>
      <c r="B1013" s="5">
        <v>10</v>
      </c>
      <c r="C1013" s="5" t="s">
        <v>64</v>
      </c>
      <c r="D1013" s="5">
        <v>5</v>
      </c>
      <c r="E1013" s="5">
        <v>0</v>
      </c>
      <c r="F1013" s="8">
        <f t="shared" si="90"/>
        <v>0</v>
      </c>
      <c r="G1013" s="5" t="str">
        <f>IF(COUNTIFS(Q3_SQL_Error_Concentration!$A:$A,A1013,Q3_SQL_Error_Concentration!$E:$E,B1013,Q3_SQL_Error_Concentration!$F:$F,C1013)=0,"",SUMIFS(Q3_SQL_Error_Concentration!$I:$I,Q3_SQL_Error_Concentration!$A:$A,A1013,Q3_SQL_Error_Concentration!$E:$E,B1013,Q3_SQL_Error_Concentration!$F:$F,C1013))</f>
        <v/>
      </c>
      <c r="H1013" s="5" t="str">
        <f t="shared" si="91"/>
        <v/>
      </c>
      <c r="I1013" s="5">
        <f>IF(D1013&gt;=Q3_Validation!$C$2,1,0)</f>
        <v>0</v>
      </c>
      <c r="J1013" s="8" t="str">
        <f t="shared" si="92"/>
        <v/>
      </c>
      <c r="K1013" s="5" t="str">
        <f t="shared" si="93"/>
        <v>excluded</v>
      </c>
      <c r="L1013" s="5">
        <f t="shared" si="94"/>
        <v>0</v>
      </c>
      <c r="M1013" s="5">
        <f t="shared" si="95"/>
        <v>0</v>
      </c>
    </row>
    <row r="1014" spans="1:13">
      <c r="A1014" s="5">
        <v>3387</v>
      </c>
      <c r="B1014" s="5">
        <v>10</v>
      </c>
      <c r="C1014" s="5" t="s">
        <v>62</v>
      </c>
      <c r="D1014" s="5">
        <v>204</v>
      </c>
      <c r="E1014" s="5">
        <v>5</v>
      </c>
      <c r="F1014" s="8">
        <f t="shared" si="90"/>
        <v>2.4509803921568629</v>
      </c>
      <c r="G1014" s="5" t="str">
        <f>IF(COUNTIFS(Q3_SQL_Error_Concentration!$A:$A,A1014,Q3_SQL_Error_Concentration!$E:$E,B1014,Q3_SQL_Error_Concentration!$F:$F,C1014)=0,"",SUMIFS(Q3_SQL_Error_Concentration!$I:$I,Q3_SQL_Error_Concentration!$A:$A,A1014,Q3_SQL_Error_Concentration!$E:$E,B1014,Q3_SQL_Error_Concentration!$F:$F,C1014))</f>
        <v/>
      </c>
      <c r="H1014" s="5" t="str">
        <f t="shared" si="91"/>
        <v/>
      </c>
      <c r="I1014" s="5">
        <f>IF(D1014&gt;=Q3_Validation!$C$2,1,0)</f>
        <v>0</v>
      </c>
      <c r="J1014" s="8" t="str">
        <f t="shared" si="92"/>
        <v/>
      </c>
      <c r="K1014" s="5" t="str">
        <f t="shared" si="93"/>
        <v>excluded</v>
      </c>
      <c r="L1014" s="5">
        <f t="shared" si="94"/>
        <v>0</v>
      </c>
      <c r="M1014" s="5">
        <f t="shared" si="95"/>
        <v>0</v>
      </c>
    </row>
    <row r="1015" spans="1:13">
      <c r="A1015" s="5">
        <v>3387</v>
      </c>
      <c r="B1015" s="5">
        <v>11</v>
      </c>
      <c r="C1015" s="5" t="s">
        <v>63</v>
      </c>
      <c r="D1015" s="5">
        <v>158</v>
      </c>
      <c r="E1015" s="5">
        <v>2</v>
      </c>
      <c r="F1015" s="8">
        <f t="shared" si="90"/>
        <v>1.2658227848101267</v>
      </c>
      <c r="G1015" s="5" t="str">
        <f>IF(COUNTIFS(Q3_SQL_Error_Concentration!$A:$A,A1015,Q3_SQL_Error_Concentration!$E:$E,B1015,Q3_SQL_Error_Concentration!$F:$F,C1015)=0,"",SUMIFS(Q3_SQL_Error_Concentration!$I:$I,Q3_SQL_Error_Concentration!$A:$A,A1015,Q3_SQL_Error_Concentration!$E:$E,B1015,Q3_SQL_Error_Concentration!$F:$F,C1015))</f>
        <v/>
      </c>
      <c r="H1015" s="5" t="str">
        <f t="shared" si="91"/>
        <v/>
      </c>
      <c r="I1015" s="5">
        <f>IF(D1015&gt;=Q3_Validation!$C$2,1,0)</f>
        <v>0</v>
      </c>
      <c r="J1015" s="8" t="str">
        <f t="shared" si="92"/>
        <v/>
      </c>
      <c r="K1015" s="5" t="str">
        <f t="shared" si="93"/>
        <v>excluded</v>
      </c>
      <c r="L1015" s="5">
        <f t="shared" si="94"/>
        <v>0</v>
      </c>
      <c r="M1015" s="5">
        <f t="shared" si="95"/>
        <v>0</v>
      </c>
    </row>
    <row r="1016" spans="1:13">
      <c r="A1016" s="5">
        <v>3387</v>
      </c>
      <c r="B1016" s="5">
        <v>11</v>
      </c>
      <c r="C1016" s="5" t="s">
        <v>64</v>
      </c>
      <c r="D1016" s="5">
        <v>8</v>
      </c>
      <c r="E1016" s="5">
        <v>1</v>
      </c>
      <c r="F1016" s="8">
        <f t="shared" si="90"/>
        <v>12.5</v>
      </c>
      <c r="G1016" s="5" t="str">
        <f>IF(COUNTIFS(Q3_SQL_Error_Concentration!$A:$A,A1016,Q3_SQL_Error_Concentration!$E:$E,B1016,Q3_SQL_Error_Concentration!$F:$F,C1016)=0,"",SUMIFS(Q3_SQL_Error_Concentration!$I:$I,Q3_SQL_Error_Concentration!$A:$A,A1016,Q3_SQL_Error_Concentration!$E:$E,B1016,Q3_SQL_Error_Concentration!$F:$F,C1016))</f>
        <v/>
      </c>
      <c r="H1016" s="5" t="str">
        <f t="shared" si="91"/>
        <v/>
      </c>
      <c r="I1016" s="5">
        <f>IF(D1016&gt;=Q3_Validation!$C$2,1,0)</f>
        <v>0</v>
      </c>
      <c r="J1016" s="8" t="str">
        <f t="shared" si="92"/>
        <v/>
      </c>
      <c r="K1016" s="5" t="str">
        <f t="shared" si="93"/>
        <v>excluded</v>
      </c>
      <c r="L1016" s="5">
        <f t="shared" si="94"/>
        <v>0</v>
      </c>
      <c r="M1016" s="5">
        <f t="shared" si="95"/>
        <v>0</v>
      </c>
    </row>
    <row r="1017" spans="1:13">
      <c r="A1017" s="5">
        <v>3387</v>
      </c>
      <c r="B1017" s="5">
        <v>11</v>
      </c>
      <c r="C1017" s="5" t="s">
        <v>62</v>
      </c>
      <c r="D1017" s="5">
        <v>226</v>
      </c>
      <c r="E1017" s="5">
        <v>2</v>
      </c>
      <c r="F1017" s="8">
        <f t="shared" si="90"/>
        <v>0.88495575221238942</v>
      </c>
      <c r="G1017" s="5" t="str">
        <f>IF(COUNTIFS(Q3_SQL_Error_Concentration!$A:$A,A1017,Q3_SQL_Error_Concentration!$E:$E,B1017,Q3_SQL_Error_Concentration!$F:$F,C1017)=0,"",SUMIFS(Q3_SQL_Error_Concentration!$I:$I,Q3_SQL_Error_Concentration!$A:$A,A1017,Q3_SQL_Error_Concentration!$E:$E,B1017,Q3_SQL_Error_Concentration!$F:$F,C1017))</f>
        <v/>
      </c>
      <c r="H1017" s="5" t="str">
        <f t="shared" si="91"/>
        <v/>
      </c>
      <c r="I1017" s="5">
        <f>IF(D1017&gt;=Q3_Validation!$C$2,1,0)</f>
        <v>0</v>
      </c>
      <c r="J1017" s="8" t="str">
        <f t="shared" si="92"/>
        <v/>
      </c>
      <c r="K1017" s="5" t="str">
        <f t="shared" si="93"/>
        <v>excluded</v>
      </c>
      <c r="L1017" s="5">
        <f t="shared" si="94"/>
        <v>0</v>
      </c>
      <c r="M1017" s="5">
        <f t="shared" si="95"/>
        <v>0</v>
      </c>
    </row>
    <row r="1018" spans="1:13">
      <c r="A1018" s="5">
        <v>3387</v>
      </c>
      <c r="B1018" s="5">
        <v>12</v>
      </c>
      <c r="C1018" s="5" t="s">
        <v>63</v>
      </c>
      <c r="D1018" s="5">
        <v>139</v>
      </c>
      <c r="E1018" s="5">
        <v>1</v>
      </c>
      <c r="F1018" s="8">
        <f t="shared" si="90"/>
        <v>0.71942446043165464</v>
      </c>
      <c r="G1018" s="5" t="str">
        <f>IF(COUNTIFS(Q3_SQL_Error_Concentration!$A:$A,A1018,Q3_SQL_Error_Concentration!$E:$E,B1018,Q3_SQL_Error_Concentration!$F:$F,C1018)=0,"",SUMIFS(Q3_SQL_Error_Concentration!$I:$I,Q3_SQL_Error_Concentration!$A:$A,A1018,Q3_SQL_Error_Concentration!$E:$E,B1018,Q3_SQL_Error_Concentration!$F:$F,C1018))</f>
        <v/>
      </c>
      <c r="H1018" s="5" t="str">
        <f t="shared" si="91"/>
        <v/>
      </c>
      <c r="I1018" s="5">
        <f>IF(D1018&gt;=Q3_Validation!$C$2,1,0)</f>
        <v>0</v>
      </c>
      <c r="J1018" s="8" t="str">
        <f t="shared" si="92"/>
        <v/>
      </c>
      <c r="K1018" s="5" t="str">
        <f t="shared" si="93"/>
        <v>excluded</v>
      </c>
      <c r="L1018" s="5">
        <f t="shared" si="94"/>
        <v>0</v>
      </c>
      <c r="M1018" s="5">
        <f t="shared" si="95"/>
        <v>0</v>
      </c>
    </row>
    <row r="1019" spans="1:13">
      <c r="A1019" s="5">
        <v>3387</v>
      </c>
      <c r="B1019" s="5">
        <v>12</v>
      </c>
      <c r="C1019" s="5" t="s">
        <v>64</v>
      </c>
      <c r="D1019" s="5">
        <v>6</v>
      </c>
      <c r="E1019" s="5">
        <v>0</v>
      </c>
      <c r="F1019" s="8">
        <f t="shared" si="90"/>
        <v>0</v>
      </c>
      <c r="G1019" s="5" t="str">
        <f>IF(COUNTIFS(Q3_SQL_Error_Concentration!$A:$A,A1019,Q3_SQL_Error_Concentration!$E:$E,B1019,Q3_SQL_Error_Concentration!$F:$F,C1019)=0,"",SUMIFS(Q3_SQL_Error_Concentration!$I:$I,Q3_SQL_Error_Concentration!$A:$A,A1019,Q3_SQL_Error_Concentration!$E:$E,B1019,Q3_SQL_Error_Concentration!$F:$F,C1019))</f>
        <v/>
      </c>
      <c r="H1019" s="5" t="str">
        <f t="shared" si="91"/>
        <v/>
      </c>
      <c r="I1019" s="5">
        <f>IF(D1019&gt;=Q3_Validation!$C$2,1,0)</f>
        <v>0</v>
      </c>
      <c r="J1019" s="8" t="str">
        <f t="shared" si="92"/>
        <v/>
      </c>
      <c r="K1019" s="5" t="str">
        <f t="shared" si="93"/>
        <v>excluded</v>
      </c>
      <c r="L1019" s="5">
        <f t="shared" si="94"/>
        <v>0</v>
      </c>
      <c r="M1019" s="5">
        <f t="shared" si="95"/>
        <v>0</v>
      </c>
    </row>
    <row r="1020" spans="1:13">
      <c r="A1020" s="5">
        <v>3387</v>
      </c>
      <c r="B1020" s="5">
        <v>12</v>
      </c>
      <c r="C1020" s="5" t="s">
        <v>62</v>
      </c>
      <c r="D1020" s="5">
        <v>254</v>
      </c>
      <c r="E1020" s="5">
        <v>6</v>
      </c>
      <c r="F1020" s="8">
        <f t="shared" si="90"/>
        <v>2.3622047244094486</v>
      </c>
      <c r="G1020" s="5" t="str">
        <f>IF(COUNTIFS(Q3_SQL_Error_Concentration!$A:$A,A1020,Q3_SQL_Error_Concentration!$E:$E,B1020,Q3_SQL_Error_Concentration!$F:$F,C1020)=0,"",SUMIFS(Q3_SQL_Error_Concentration!$I:$I,Q3_SQL_Error_Concentration!$A:$A,A1020,Q3_SQL_Error_Concentration!$E:$E,B1020,Q3_SQL_Error_Concentration!$F:$F,C1020))</f>
        <v/>
      </c>
      <c r="H1020" s="5" t="str">
        <f t="shared" si="91"/>
        <v/>
      </c>
      <c r="I1020" s="5">
        <f>IF(D1020&gt;=Q3_Validation!$C$2,1,0)</f>
        <v>0</v>
      </c>
      <c r="J1020" s="8" t="str">
        <f t="shared" si="92"/>
        <v/>
      </c>
      <c r="K1020" s="5" t="str">
        <f t="shared" si="93"/>
        <v>excluded</v>
      </c>
      <c r="L1020" s="5">
        <f t="shared" si="94"/>
        <v>0</v>
      </c>
      <c r="M1020" s="5">
        <f t="shared" si="95"/>
        <v>0</v>
      </c>
    </row>
    <row r="1021" spans="1:13">
      <c r="A1021" s="5">
        <v>3387</v>
      </c>
      <c r="B1021" s="5">
        <v>13</v>
      </c>
      <c r="C1021" s="5" t="s">
        <v>63</v>
      </c>
      <c r="D1021" s="5">
        <v>162</v>
      </c>
      <c r="E1021" s="5">
        <v>3</v>
      </c>
      <c r="F1021" s="8">
        <f t="shared" si="90"/>
        <v>1.8518518518518519</v>
      </c>
      <c r="G1021" s="5" t="str">
        <f>IF(COUNTIFS(Q3_SQL_Error_Concentration!$A:$A,A1021,Q3_SQL_Error_Concentration!$E:$E,B1021,Q3_SQL_Error_Concentration!$F:$F,C1021)=0,"",SUMIFS(Q3_SQL_Error_Concentration!$I:$I,Q3_SQL_Error_Concentration!$A:$A,A1021,Q3_SQL_Error_Concentration!$E:$E,B1021,Q3_SQL_Error_Concentration!$F:$F,C1021))</f>
        <v/>
      </c>
      <c r="H1021" s="5" t="str">
        <f t="shared" si="91"/>
        <v/>
      </c>
      <c r="I1021" s="5">
        <f>IF(D1021&gt;=Q3_Validation!$C$2,1,0)</f>
        <v>0</v>
      </c>
      <c r="J1021" s="8" t="str">
        <f t="shared" si="92"/>
        <v/>
      </c>
      <c r="K1021" s="5" t="str">
        <f t="shared" si="93"/>
        <v>excluded</v>
      </c>
      <c r="L1021" s="5">
        <f t="shared" si="94"/>
        <v>0</v>
      </c>
      <c r="M1021" s="5">
        <f t="shared" si="95"/>
        <v>0</v>
      </c>
    </row>
    <row r="1022" spans="1:13">
      <c r="A1022" s="5">
        <v>3387</v>
      </c>
      <c r="B1022" s="5">
        <v>13</v>
      </c>
      <c r="C1022" s="5" t="s">
        <v>64</v>
      </c>
      <c r="D1022" s="5">
        <v>6</v>
      </c>
      <c r="E1022" s="5">
        <v>0</v>
      </c>
      <c r="F1022" s="8">
        <f t="shared" si="90"/>
        <v>0</v>
      </c>
      <c r="G1022" s="5" t="str">
        <f>IF(COUNTIFS(Q3_SQL_Error_Concentration!$A:$A,A1022,Q3_SQL_Error_Concentration!$E:$E,B1022,Q3_SQL_Error_Concentration!$F:$F,C1022)=0,"",SUMIFS(Q3_SQL_Error_Concentration!$I:$I,Q3_SQL_Error_Concentration!$A:$A,A1022,Q3_SQL_Error_Concentration!$E:$E,B1022,Q3_SQL_Error_Concentration!$F:$F,C1022))</f>
        <v/>
      </c>
      <c r="H1022" s="5" t="str">
        <f t="shared" si="91"/>
        <v/>
      </c>
      <c r="I1022" s="5">
        <f>IF(D1022&gt;=Q3_Validation!$C$2,1,0)</f>
        <v>0</v>
      </c>
      <c r="J1022" s="8" t="str">
        <f t="shared" si="92"/>
        <v/>
      </c>
      <c r="K1022" s="5" t="str">
        <f t="shared" si="93"/>
        <v>excluded</v>
      </c>
      <c r="L1022" s="5">
        <f t="shared" si="94"/>
        <v>0</v>
      </c>
      <c r="M1022" s="5">
        <f t="shared" si="95"/>
        <v>0</v>
      </c>
    </row>
    <row r="1023" spans="1:13">
      <c r="A1023" s="5">
        <v>3387</v>
      </c>
      <c r="B1023" s="5">
        <v>13</v>
      </c>
      <c r="C1023" s="5" t="s">
        <v>62</v>
      </c>
      <c r="D1023" s="5">
        <v>302</v>
      </c>
      <c r="E1023" s="5">
        <v>7</v>
      </c>
      <c r="F1023" s="8">
        <f t="shared" si="90"/>
        <v>2.3178807947019866</v>
      </c>
      <c r="G1023" s="5" t="str">
        <f>IF(COUNTIFS(Q3_SQL_Error_Concentration!$A:$A,A1023,Q3_SQL_Error_Concentration!$E:$E,B1023,Q3_SQL_Error_Concentration!$F:$F,C1023)=0,"",SUMIFS(Q3_SQL_Error_Concentration!$I:$I,Q3_SQL_Error_Concentration!$A:$A,A1023,Q3_SQL_Error_Concentration!$E:$E,B1023,Q3_SQL_Error_Concentration!$F:$F,C1023))</f>
        <v/>
      </c>
      <c r="H1023" s="5" t="str">
        <f t="shared" si="91"/>
        <v/>
      </c>
      <c r="I1023" s="5">
        <f>IF(D1023&gt;=Q3_Validation!$C$2,1,0)</f>
        <v>0</v>
      </c>
      <c r="J1023" s="8" t="str">
        <f t="shared" si="92"/>
        <v/>
      </c>
      <c r="K1023" s="5" t="str">
        <f t="shared" si="93"/>
        <v>excluded</v>
      </c>
      <c r="L1023" s="5">
        <f t="shared" si="94"/>
        <v>0</v>
      </c>
      <c r="M1023" s="5">
        <f t="shared" si="95"/>
        <v>0</v>
      </c>
    </row>
    <row r="1024" spans="1:13">
      <c r="A1024" s="5">
        <v>3387</v>
      </c>
      <c r="B1024" s="5">
        <v>14</v>
      </c>
      <c r="C1024" s="5" t="s">
        <v>63</v>
      </c>
      <c r="D1024" s="5">
        <v>179</v>
      </c>
      <c r="E1024" s="5">
        <v>3</v>
      </c>
      <c r="F1024" s="8">
        <f t="shared" si="90"/>
        <v>1.6759776536312849</v>
      </c>
      <c r="G1024" s="5" t="str">
        <f>IF(COUNTIFS(Q3_SQL_Error_Concentration!$A:$A,A1024,Q3_SQL_Error_Concentration!$E:$E,B1024,Q3_SQL_Error_Concentration!$F:$F,C1024)=0,"",SUMIFS(Q3_SQL_Error_Concentration!$I:$I,Q3_SQL_Error_Concentration!$A:$A,A1024,Q3_SQL_Error_Concentration!$E:$E,B1024,Q3_SQL_Error_Concentration!$F:$F,C1024))</f>
        <v/>
      </c>
      <c r="H1024" s="5" t="str">
        <f t="shared" si="91"/>
        <v/>
      </c>
      <c r="I1024" s="5">
        <f>IF(D1024&gt;=Q3_Validation!$C$2,1,0)</f>
        <v>0</v>
      </c>
      <c r="J1024" s="8" t="str">
        <f t="shared" si="92"/>
        <v/>
      </c>
      <c r="K1024" s="5" t="str">
        <f t="shared" si="93"/>
        <v>excluded</v>
      </c>
      <c r="L1024" s="5">
        <f t="shared" si="94"/>
        <v>0</v>
      </c>
      <c r="M1024" s="5">
        <f t="shared" si="95"/>
        <v>0</v>
      </c>
    </row>
    <row r="1025" spans="1:13">
      <c r="A1025" s="5">
        <v>3387</v>
      </c>
      <c r="B1025" s="5">
        <v>14</v>
      </c>
      <c r="C1025" s="5" t="s">
        <v>64</v>
      </c>
      <c r="D1025" s="5">
        <v>5</v>
      </c>
      <c r="E1025" s="5">
        <v>0</v>
      </c>
      <c r="F1025" s="8">
        <f t="shared" si="90"/>
        <v>0</v>
      </c>
      <c r="G1025" s="5" t="str">
        <f>IF(COUNTIFS(Q3_SQL_Error_Concentration!$A:$A,A1025,Q3_SQL_Error_Concentration!$E:$E,B1025,Q3_SQL_Error_Concentration!$F:$F,C1025)=0,"",SUMIFS(Q3_SQL_Error_Concentration!$I:$I,Q3_SQL_Error_Concentration!$A:$A,A1025,Q3_SQL_Error_Concentration!$E:$E,B1025,Q3_SQL_Error_Concentration!$F:$F,C1025))</f>
        <v/>
      </c>
      <c r="H1025" s="5" t="str">
        <f t="shared" si="91"/>
        <v/>
      </c>
      <c r="I1025" s="5">
        <f>IF(D1025&gt;=Q3_Validation!$C$2,1,0)</f>
        <v>0</v>
      </c>
      <c r="J1025" s="8" t="str">
        <f t="shared" si="92"/>
        <v/>
      </c>
      <c r="K1025" s="5" t="str">
        <f t="shared" si="93"/>
        <v>excluded</v>
      </c>
      <c r="L1025" s="5">
        <f t="shared" si="94"/>
        <v>0</v>
      </c>
      <c r="M1025" s="5">
        <f t="shared" si="95"/>
        <v>0</v>
      </c>
    </row>
    <row r="1026" spans="1:13">
      <c r="A1026" s="5">
        <v>3387</v>
      </c>
      <c r="B1026" s="5">
        <v>14</v>
      </c>
      <c r="C1026" s="5" t="s">
        <v>62</v>
      </c>
      <c r="D1026" s="5">
        <v>297</v>
      </c>
      <c r="E1026" s="5">
        <v>7</v>
      </c>
      <c r="F1026" s="8">
        <f t="shared" ref="F1026:F1089" si="96">100*E1026/D1026</f>
        <v>2.3569023569023568</v>
      </c>
      <c r="G1026" s="5" t="str">
        <f>IF(COUNTIFS(Q3_SQL_Error_Concentration!$A:$A,A1026,Q3_SQL_Error_Concentration!$E:$E,B1026,Q3_SQL_Error_Concentration!$F:$F,C1026)=0,"",SUMIFS(Q3_SQL_Error_Concentration!$I:$I,Q3_SQL_Error_Concentration!$A:$A,A1026,Q3_SQL_Error_Concentration!$E:$E,B1026,Q3_SQL_Error_Concentration!$F:$F,C1026))</f>
        <v/>
      </c>
      <c r="H1026" s="5" t="str">
        <f t="shared" ref="H1026:H1089" si="97">IF(G1026="","",IF(ABS(F1026-G1026)&lt;=0.0002,"PASS","FAIL"))</f>
        <v/>
      </c>
      <c r="I1026" s="5">
        <f>IF(D1026&gt;=Q3_Validation!$C$2,1,0)</f>
        <v>0</v>
      </c>
      <c r="J1026" s="8" t="str">
        <f t="shared" ref="J1026:J1089" si="98">IF(I1026=1,F1026,"")</f>
        <v/>
      </c>
      <c r="K1026" s="5" t="str">
        <f t="shared" ref="K1026:K1089" si="99">IF(D1026&lt;601,"excluded",IF(J1026&gt;3.628192,"outlier",IF(J1026&gt;=2.11093,"high-error","normal")))</f>
        <v>excluded</v>
      </c>
      <c r="L1026" s="5">
        <f t="shared" ref="L1026:L1089" si="100">COUNTIFS(A:A,A1026,K:K,"high-error")+COUNTIFS(A:A,A1026,K:K,"outlier")</f>
        <v>0</v>
      </c>
      <c r="M1026" s="5">
        <f t="shared" ref="M1026:M1089" si="101">IF(AND(L1026&gt;=2,OR(K1026="high-error",K1026="outlier")),1,0)</f>
        <v>0</v>
      </c>
    </row>
    <row r="1027" spans="1:13">
      <c r="A1027" s="5">
        <v>3387</v>
      </c>
      <c r="B1027" s="5">
        <v>15</v>
      </c>
      <c r="C1027" s="5" t="s">
        <v>63</v>
      </c>
      <c r="D1027" s="5">
        <v>182</v>
      </c>
      <c r="E1027" s="5">
        <v>4</v>
      </c>
      <c r="F1027" s="8">
        <f t="shared" si="96"/>
        <v>2.197802197802198</v>
      </c>
      <c r="G1027" s="5" t="str">
        <f>IF(COUNTIFS(Q3_SQL_Error_Concentration!$A:$A,A1027,Q3_SQL_Error_Concentration!$E:$E,B1027,Q3_SQL_Error_Concentration!$F:$F,C1027)=0,"",SUMIFS(Q3_SQL_Error_Concentration!$I:$I,Q3_SQL_Error_Concentration!$A:$A,A1027,Q3_SQL_Error_Concentration!$E:$E,B1027,Q3_SQL_Error_Concentration!$F:$F,C1027))</f>
        <v/>
      </c>
      <c r="H1027" s="5" t="str">
        <f t="shared" si="97"/>
        <v/>
      </c>
      <c r="I1027" s="5">
        <f>IF(D1027&gt;=Q3_Validation!$C$2,1,0)</f>
        <v>0</v>
      </c>
      <c r="J1027" s="8" t="str">
        <f t="shared" si="98"/>
        <v/>
      </c>
      <c r="K1027" s="5" t="str">
        <f t="shared" si="99"/>
        <v>excluded</v>
      </c>
      <c r="L1027" s="5">
        <f t="shared" si="100"/>
        <v>0</v>
      </c>
      <c r="M1027" s="5">
        <f t="shared" si="101"/>
        <v>0</v>
      </c>
    </row>
    <row r="1028" spans="1:13">
      <c r="A1028" s="5">
        <v>3387</v>
      </c>
      <c r="B1028" s="5">
        <v>15</v>
      </c>
      <c r="C1028" s="5" t="s">
        <v>64</v>
      </c>
      <c r="D1028" s="5">
        <v>2</v>
      </c>
      <c r="E1028" s="5">
        <v>0</v>
      </c>
      <c r="F1028" s="8">
        <f t="shared" si="96"/>
        <v>0</v>
      </c>
      <c r="G1028" s="5" t="str">
        <f>IF(COUNTIFS(Q3_SQL_Error_Concentration!$A:$A,A1028,Q3_SQL_Error_Concentration!$E:$E,B1028,Q3_SQL_Error_Concentration!$F:$F,C1028)=0,"",SUMIFS(Q3_SQL_Error_Concentration!$I:$I,Q3_SQL_Error_Concentration!$A:$A,A1028,Q3_SQL_Error_Concentration!$E:$E,B1028,Q3_SQL_Error_Concentration!$F:$F,C1028))</f>
        <v/>
      </c>
      <c r="H1028" s="5" t="str">
        <f t="shared" si="97"/>
        <v/>
      </c>
      <c r="I1028" s="5">
        <f>IF(D1028&gt;=Q3_Validation!$C$2,1,0)</f>
        <v>0</v>
      </c>
      <c r="J1028" s="8" t="str">
        <f t="shared" si="98"/>
        <v/>
      </c>
      <c r="K1028" s="5" t="str">
        <f t="shared" si="99"/>
        <v>excluded</v>
      </c>
      <c r="L1028" s="5">
        <f t="shared" si="100"/>
        <v>0</v>
      </c>
      <c r="M1028" s="5">
        <f t="shared" si="101"/>
        <v>0</v>
      </c>
    </row>
    <row r="1029" spans="1:13">
      <c r="A1029" s="5">
        <v>3387</v>
      </c>
      <c r="B1029" s="5">
        <v>15</v>
      </c>
      <c r="C1029" s="5" t="s">
        <v>62</v>
      </c>
      <c r="D1029" s="5">
        <v>247</v>
      </c>
      <c r="E1029" s="5">
        <v>5</v>
      </c>
      <c r="F1029" s="8">
        <f t="shared" si="96"/>
        <v>2.0242914979757085</v>
      </c>
      <c r="G1029" s="5" t="str">
        <f>IF(COUNTIFS(Q3_SQL_Error_Concentration!$A:$A,A1029,Q3_SQL_Error_Concentration!$E:$E,B1029,Q3_SQL_Error_Concentration!$F:$F,C1029)=0,"",SUMIFS(Q3_SQL_Error_Concentration!$I:$I,Q3_SQL_Error_Concentration!$A:$A,A1029,Q3_SQL_Error_Concentration!$E:$E,B1029,Q3_SQL_Error_Concentration!$F:$F,C1029))</f>
        <v/>
      </c>
      <c r="H1029" s="5" t="str">
        <f t="shared" si="97"/>
        <v/>
      </c>
      <c r="I1029" s="5">
        <f>IF(D1029&gt;=Q3_Validation!$C$2,1,0)</f>
        <v>0</v>
      </c>
      <c r="J1029" s="8" t="str">
        <f t="shared" si="98"/>
        <v/>
      </c>
      <c r="K1029" s="5" t="str">
        <f t="shared" si="99"/>
        <v>excluded</v>
      </c>
      <c r="L1029" s="5">
        <f t="shared" si="100"/>
        <v>0</v>
      </c>
      <c r="M1029" s="5">
        <f t="shared" si="101"/>
        <v>0</v>
      </c>
    </row>
    <row r="1030" spans="1:13">
      <c r="A1030" s="5">
        <v>3387</v>
      </c>
      <c r="B1030" s="5">
        <v>16</v>
      </c>
      <c r="C1030" s="5" t="s">
        <v>63</v>
      </c>
      <c r="D1030" s="5">
        <v>157</v>
      </c>
      <c r="E1030" s="5">
        <v>3</v>
      </c>
      <c r="F1030" s="8">
        <f t="shared" si="96"/>
        <v>1.910828025477707</v>
      </c>
      <c r="G1030" s="5" t="str">
        <f>IF(COUNTIFS(Q3_SQL_Error_Concentration!$A:$A,A1030,Q3_SQL_Error_Concentration!$E:$E,B1030,Q3_SQL_Error_Concentration!$F:$F,C1030)=0,"",SUMIFS(Q3_SQL_Error_Concentration!$I:$I,Q3_SQL_Error_Concentration!$A:$A,A1030,Q3_SQL_Error_Concentration!$E:$E,B1030,Q3_SQL_Error_Concentration!$F:$F,C1030))</f>
        <v/>
      </c>
      <c r="H1030" s="5" t="str">
        <f t="shared" si="97"/>
        <v/>
      </c>
      <c r="I1030" s="5">
        <f>IF(D1030&gt;=Q3_Validation!$C$2,1,0)</f>
        <v>0</v>
      </c>
      <c r="J1030" s="8" t="str">
        <f t="shared" si="98"/>
        <v/>
      </c>
      <c r="K1030" s="5" t="str">
        <f t="shared" si="99"/>
        <v>excluded</v>
      </c>
      <c r="L1030" s="5">
        <f t="shared" si="100"/>
        <v>0</v>
      </c>
      <c r="M1030" s="5">
        <f t="shared" si="101"/>
        <v>0</v>
      </c>
    </row>
    <row r="1031" spans="1:13">
      <c r="A1031" s="5">
        <v>3387</v>
      </c>
      <c r="B1031" s="5">
        <v>16</v>
      </c>
      <c r="C1031" s="5" t="s">
        <v>62</v>
      </c>
      <c r="D1031" s="5">
        <v>252</v>
      </c>
      <c r="E1031" s="5">
        <v>1</v>
      </c>
      <c r="F1031" s="8">
        <f t="shared" si="96"/>
        <v>0.3968253968253968</v>
      </c>
      <c r="G1031" s="5" t="str">
        <f>IF(COUNTIFS(Q3_SQL_Error_Concentration!$A:$A,A1031,Q3_SQL_Error_Concentration!$E:$E,B1031,Q3_SQL_Error_Concentration!$F:$F,C1031)=0,"",SUMIFS(Q3_SQL_Error_Concentration!$I:$I,Q3_SQL_Error_Concentration!$A:$A,A1031,Q3_SQL_Error_Concentration!$E:$E,B1031,Q3_SQL_Error_Concentration!$F:$F,C1031))</f>
        <v/>
      </c>
      <c r="H1031" s="5" t="str">
        <f t="shared" si="97"/>
        <v/>
      </c>
      <c r="I1031" s="5">
        <f>IF(D1031&gt;=Q3_Validation!$C$2,1,0)</f>
        <v>0</v>
      </c>
      <c r="J1031" s="8" t="str">
        <f t="shared" si="98"/>
        <v/>
      </c>
      <c r="K1031" s="5" t="str">
        <f t="shared" si="99"/>
        <v>excluded</v>
      </c>
      <c r="L1031" s="5">
        <f t="shared" si="100"/>
        <v>0</v>
      </c>
      <c r="M1031" s="5">
        <f t="shared" si="101"/>
        <v>0</v>
      </c>
    </row>
    <row r="1032" spans="1:13">
      <c r="A1032" s="5">
        <v>3387</v>
      </c>
      <c r="B1032" s="5">
        <v>17</v>
      </c>
      <c r="C1032" s="5" t="s">
        <v>63</v>
      </c>
      <c r="D1032" s="5">
        <v>139</v>
      </c>
      <c r="E1032" s="5">
        <v>3</v>
      </c>
      <c r="F1032" s="8">
        <f t="shared" si="96"/>
        <v>2.1582733812949639</v>
      </c>
      <c r="G1032" s="5" t="str">
        <f>IF(COUNTIFS(Q3_SQL_Error_Concentration!$A:$A,A1032,Q3_SQL_Error_Concentration!$E:$E,B1032,Q3_SQL_Error_Concentration!$F:$F,C1032)=0,"",SUMIFS(Q3_SQL_Error_Concentration!$I:$I,Q3_SQL_Error_Concentration!$A:$A,A1032,Q3_SQL_Error_Concentration!$E:$E,B1032,Q3_SQL_Error_Concentration!$F:$F,C1032))</f>
        <v/>
      </c>
      <c r="H1032" s="5" t="str">
        <f t="shared" si="97"/>
        <v/>
      </c>
      <c r="I1032" s="5">
        <f>IF(D1032&gt;=Q3_Validation!$C$2,1,0)</f>
        <v>0</v>
      </c>
      <c r="J1032" s="8" t="str">
        <f t="shared" si="98"/>
        <v/>
      </c>
      <c r="K1032" s="5" t="str">
        <f t="shared" si="99"/>
        <v>excluded</v>
      </c>
      <c r="L1032" s="5">
        <f t="shared" si="100"/>
        <v>0</v>
      </c>
      <c r="M1032" s="5">
        <f t="shared" si="101"/>
        <v>0</v>
      </c>
    </row>
    <row r="1033" spans="1:13">
      <c r="A1033" s="5">
        <v>3387</v>
      </c>
      <c r="B1033" s="5">
        <v>17</v>
      </c>
      <c r="C1033" s="5" t="s">
        <v>64</v>
      </c>
      <c r="D1033" s="5">
        <v>1</v>
      </c>
      <c r="E1033" s="5">
        <v>0</v>
      </c>
      <c r="F1033" s="8">
        <f t="shared" si="96"/>
        <v>0</v>
      </c>
      <c r="G1033" s="5" t="str">
        <f>IF(COUNTIFS(Q3_SQL_Error_Concentration!$A:$A,A1033,Q3_SQL_Error_Concentration!$E:$E,B1033,Q3_SQL_Error_Concentration!$F:$F,C1033)=0,"",SUMIFS(Q3_SQL_Error_Concentration!$I:$I,Q3_SQL_Error_Concentration!$A:$A,A1033,Q3_SQL_Error_Concentration!$E:$E,B1033,Q3_SQL_Error_Concentration!$F:$F,C1033))</f>
        <v/>
      </c>
      <c r="H1033" s="5" t="str">
        <f t="shared" si="97"/>
        <v/>
      </c>
      <c r="I1033" s="5">
        <f>IF(D1033&gt;=Q3_Validation!$C$2,1,0)</f>
        <v>0</v>
      </c>
      <c r="J1033" s="8" t="str">
        <f t="shared" si="98"/>
        <v/>
      </c>
      <c r="K1033" s="5" t="str">
        <f t="shared" si="99"/>
        <v>excluded</v>
      </c>
      <c r="L1033" s="5">
        <f t="shared" si="100"/>
        <v>0</v>
      </c>
      <c r="M1033" s="5">
        <f t="shared" si="101"/>
        <v>0</v>
      </c>
    </row>
    <row r="1034" spans="1:13">
      <c r="A1034" s="5">
        <v>3387</v>
      </c>
      <c r="B1034" s="5">
        <v>17</v>
      </c>
      <c r="C1034" s="5" t="s">
        <v>62</v>
      </c>
      <c r="D1034" s="5">
        <v>284</v>
      </c>
      <c r="E1034" s="5">
        <v>5</v>
      </c>
      <c r="F1034" s="8">
        <f t="shared" si="96"/>
        <v>1.7605633802816902</v>
      </c>
      <c r="G1034" s="5" t="str">
        <f>IF(COUNTIFS(Q3_SQL_Error_Concentration!$A:$A,A1034,Q3_SQL_Error_Concentration!$E:$E,B1034,Q3_SQL_Error_Concentration!$F:$F,C1034)=0,"",SUMIFS(Q3_SQL_Error_Concentration!$I:$I,Q3_SQL_Error_Concentration!$A:$A,A1034,Q3_SQL_Error_Concentration!$E:$E,B1034,Q3_SQL_Error_Concentration!$F:$F,C1034))</f>
        <v/>
      </c>
      <c r="H1034" s="5" t="str">
        <f t="shared" si="97"/>
        <v/>
      </c>
      <c r="I1034" s="5">
        <f>IF(D1034&gt;=Q3_Validation!$C$2,1,0)</f>
        <v>0</v>
      </c>
      <c r="J1034" s="8" t="str">
        <f t="shared" si="98"/>
        <v/>
      </c>
      <c r="K1034" s="5" t="str">
        <f t="shared" si="99"/>
        <v>excluded</v>
      </c>
      <c r="L1034" s="5">
        <f t="shared" si="100"/>
        <v>0</v>
      </c>
      <c r="M1034" s="5">
        <f t="shared" si="101"/>
        <v>0</v>
      </c>
    </row>
    <row r="1035" spans="1:13">
      <c r="A1035" s="5">
        <v>3387</v>
      </c>
      <c r="B1035" s="5">
        <v>18</v>
      </c>
      <c r="C1035" s="5" t="s">
        <v>63</v>
      </c>
      <c r="D1035" s="5">
        <v>161</v>
      </c>
      <c r="E1035" s="5">
        <v>2</v>
      </c>
      <c r="F1035" s="8">
        <f t="shared" si="96"/>
        <v>1.2422360248447204</v>
      </c>
      <c r="G1035" s="5" t="str">
        <f>IF(COUNTIFS(Q3_SQL_Error_Concentration!$A:$A,A1035,Q3_SQL_Error_Concentration!$E:$E,B1035,Q3_SQL_Error_Concentration!$F:$F,C1035)=0,"",SUMIFS(Q3_SQL_Error_Concentration!$I:$I,Q3_SQL_Error_Concentration!$A:$A,A1035,Q3_SQL_Error_Concentration!$E:$E,B1035,Q3_SQL_Error_Concentration!$F:$F,C1035))</f>
        <v/>
      </c>
      <c r="H1035" s="5" t="str">
        <f t="shared" si="97"/>
        <v/>
      </c>
      <c r="I1035" s="5">
        <f>IF(D1035&gt;=Q3_Validation!$C$2,1,0)</f>
        <v>0</v>
      </c>
      <c r="J1035" s="8" t="str">
        <f t="shared" si="98"/>
        <v/>
      </c>
      <c r="K1035" s="5" t="str">
        <f t="shared" si="99"/>
        <v>excluded</v>
      </c>
      <c r="L1035" s="5">
        <f t="shared" si="100"/>
        <v>0</v>
      </c>
      <c r="M1035" s="5">
        <f t="shared" si="101"/>
        <v>0</v>
      </c>
    </row>
    <row r="1036" spans="1:13">
      <c r="A1036" s="5">
        <v>3387</v>
      </c>
      <c r="B1036" s="5">
        <v>18</v>
      </c>
      <c r="C1036" s="5" t="s">
        <v>62</v>
      </c>
      <c r="D1036" s="5">
        <v>262</v>
      </c>
      <c r="E1036" s="5">
        <v>3</v>
      </c>
      <c r="F1036" s="8">
        <f t="shared" si="96"/>
        <v>1.1450381679389312</v>
      </c>
      <c r="G1036" s="5" t="str">
        <f>IF(COUNTIFS(Q3_SQL_Error_Concentration!$A:$A,A1036,Q3_SQL_Error_Concentration!$E:$E,B1036,Q3_SQL_Error_Concentration!$F:$F,C1036)=0,"",SUMIFS(Q3_SQL_Error_Concentration!$I:$I,Q3_SQL_Error_Concentration!$A:$A,A1036,Q3_SQL_Error_Concentration!$E:$E,B1036,Q3_SQL_Error_Concentration!$F:$F,C1036))</f>
        <v/>
      </c>
      <c r="H1036" s="5" t="str">
        <f t="shared" si="97"/>
        <v/>
      </c>
      <c r="I1036" s="5">
        <f>IF(D1036&gt;=Q3_Validation!$C$2,1,0)</f>
        <v>0</v>
      </c>
      <c r="J1036" s="8" t="str">
        <f t="shared" si="98"/>
        <v/>
      </c>
      <c r="K1036" s="5" t="str">
        <f t="shared" si="99"/>
        <v>excluded</v>
      </c>
      <c r="L1036" s="5">
        <f t="shared" si="100"/>
        <v>0</v>
      </c>
      <c r="M1036" s="5">
        <f t="shared" si="101"/>
        <v>0</v>
      </c>
    </row>
    <row r="1037" spans="1:13">
      <c r="A1037" s="5">
        <v>3387</v>
      </c>
      <c r="B1037" s="5">
        <v>19</v>
      </c>
      <c r="C1037" s="5" t="s">
        <v>63</v>
      </c>
      <c r="D1037" s="5">
        <v>139</v>
      </c>
      <c r="E1037" s="5">
        <v>3</v>
      </c>
      <c r="F1037" s="8">
        <f t="shared" si="96"/>
        <v>2.1582733812949639</v>
      </c>
      <c r="G1037" s="5" t="str">
        <f>IF(COUNTIFS(Q3_SQL_Error_Concentration!$A:$A,A1037,Q3_SQL_Error_Concentration!$E:$E,B1037,Q3_SQL_Error_Concentration!$F:$F,C1037)=0,"",SUMIFS(Q3_SQL_Error_Concentration!$I:$I,Q3_SQL_Error_Concentration!$A:$A,A1037,Q3_SQL_Error_Concentration!$E:$E,B1037,Q3_SQL_Error_Concentration!$F:$F,C1037))</f>
        <v/>
      </c>
      <c r="H1037" s="5" t="str">
        <f t="shared" si="97"/>
        <v/>
      </c>
      <c r="I1037" s="5">
        <f>IF(D1037&gt;=Q3_Validation!$C$2,1,0)</f>
        <v>0</v>
      </c>
      <c r="J1037" s="8" t="str">
        <f t="shared" si="98"/>
        <v/>
      </c>
      <c r="K1037" s="5" t="str">
        <f t="shared" si="99"/>
        <v>excluded</v>
      </c>
      <c r="L1037" s="5">
        <f t="shared" si="100"/>
        <v>0</v>
      </c>
      <c r="M1037" s="5">
        <f t="shared" si="101"/>
        <v>0</v>
      </c>
    </row>
    <row r="1038" spans="1:13">
      <c r="A1038" s="5">
        <v>3387</v>
      </c>
      <c r="B1038" s="5">
        <v>19</v>
      </c>
      <c r="C1038" s="5" t="s">
        <v>62</v>
      </c>
      <c r="D1038" s="5">
        <v>266</v>
      </c>
      <c r="E1038" s="5">
        <v>5</v>
      </c>
      <c r="F1038" s="8">
        <f t="shared" si="96"/>
        <v>1.8796992481203008</v>
      </c>
      <c r="G1038" s="5" t="str">
        <f>IF(COUNTIFS(Q3_SQL_Error_Concentration!$A:$A,A1038,Q3_SQL_Error_Concentration!$E:$E,B1038,Q3_SQL_Error_Concentration!$F:$F,C1038)=0,"",SUMIFS(Q3_SQL_Error_Concentration!$I:$I,Q3_SQL_Error_Concentration!$A:$A,A1038,Q3_SQL_Error_Concentration!$E:$E,B1038,Q3_SQL_Error_Concentration!$F:$F,C1038))</f>
        <v/>
      </c>
      <c r="H1038" s="5" t="str">
        <f t="shared" si="97"/>
        <v/>
      </c>
      <c r="I1038" s="5">
        <f>IF(D1038&gt;=Q3_Validation!$C$2,1,0)</f>
        <v>0</v>
      </c>
      <c r="J1038" s="8" t="str">
        <f t="shared" si="98"/>
        <v/>
      </c>
      <c r="K1038" s="5" t="str">
        <f t="shared" si="99"/>
        <v>excluded</v>
      </c>
      <c r="L1038" s="5">
        <f t="shared" si="100"/>
        <v>0</v>
      </c>
      <c r="M1038" s="5">
        <f t="shared" si="101"/>
        <v>0</v>
      </c>
    </row>
    <row r="1039" spans="1:13">
      <c r="A1039" s="5">
        <v>3387</v>
      </c>
      <c r="B1039" s="5">
        <v>20</v>
      </c>
      <c r="C1039" s="5" t="s">
        <v>63</v>
      </c>
      <c r="D1039" s="5">
        <v>178</v>
      </c>
      <c r="E1039" s="5">
        <v>2</v>
      </c>
      <c r="F1039" s="8">
        <f t="shared" si="96"/>
        <v>1.1235955056179776</v>
      </c>
      <c r="G1039" s="5" t="str">
        <f>IF(COUNTIFS(Q3_SQL_Error_Concentration!$A:$A,A1039,Q3_SQL_Error_Concentration!$E:$E,B1039,Q3_SQL_Error_Concentration!$F:$F,C1039)=0,"",SUMIFS(Q3_SQL_Error_Concentration!$I:$I,Q3_SQL_Error_Concentration!$A:$A,A1039,Q3_SQL_Error_Concentration!$E:$E,B1039,Q3_SQL_Error_Concentration!$F:$F,C1039))</f>
        <v/>
      </c>
      <c r="H1039" s="5" t="str">
        <f t="shared" si="97"/>
        <v/>
      </c>
      <c r="I1039" s="5">
        <f>IF(D1039&gt;=Q3_Validation!$C$2,1,0)</f>
        <v>0</v>
      </c>
      <c r="J1039" s="8" t="str">
        <f t="shared" si="98"/>
        <v/>
      </c>
      <c r="K1039" s="5" t="str">
        <f t="shared" si="99"/>
        <v>excluded</v>
      </c>
      <c r="L1039" s="5">
        <f t="shared" si="100"/>
        <v>0</v>
      </c>
      <c r="M1039" s="5">
        <f t="shared" si="101"/>
        <v>0</v>
      </c>
    </row>
    <row r="1040" spans="1:13">
      <c r="A1040" s="5">
        <v>3387</v>
      </c>
      <c r="B1040" s="5">
        <v>20</v>
      </c>
      <c r="C1040" s="5" t="s">
        <v>62</v>
      </c>
      <c r="D1040" s="5">
        <v>301</v>
      </c>
      <c r="E1040" s="5">
        <v>3</v>
      </c>
      <c r="F1040" s="8">
        <f t="shared" si="96"/>
        <v>0.99667774086378735</v>
      </c>
      <c r="G1040" s="5" t="str">
        <f>IF(COUNTIFS(Q3_SQL_Error_Concentration!$A:$A,A1040,Q3_SQL_Error_Concentration!$E:$E,B1040,Q3_SQL_Error_Concentration!$F:$F,C1040)=0,"",SUMIFS(Q3_SQL_Error_Concentration!$I:$I,Q3_SQL_Error_Concentration!$A:$A,A1040,Q3_SQL_Error_Concentration!$E:$E,B1040,Q3_SQL_Error_Concentration!$F:$F,C1040))</f>
        <v/>
      </c>
      <c r="H1040" s="5" t="str">
        <f t="shared" si="97"/>
        <v/>
      </c>
      <c r="I1040" s="5">
        <f>IF(D1040&gt;=Q3_Validation!$C$2,1,0)</f>
        <v>0</v>
      </c>
      <c r="J1040" s="8" t="str">
        <f t="shared" si="98"/>
        <v/>
      </c>
      <c r="K1040" s="5" t="str">
        <f t="shared" si="99"/>
        <v>excluded</v>
      </c>
      <c r="L1040" s="5">
        <f t="shared" si="100"/>
        <v>0</v>
      </c>
      <c r="M1040" s="5">
        <f t="shared" si="101"/>
        <v>0</v>
      </c>
    </row>
    <row r="1041" spans="1:13">
      <c r="A1041" s="5">
        <v>3387</v>
      </c>
      <c r="B1041" s="5">
        <v>21</v>
      </c>
      <c r="C1041" s="5" t="s">
        <v>63</v>
      </c>
      <c r="D1041" s="5">
        <v>175</v>
      </c>
      <c r="E1041" s="5">
        <v>5</v>
      </c>
      <c r="F1041" s="8">
        <f t="shared" si="96"/>
        <v>2.8571428571428572</v>
      </c>
      <c r="G1041" s="5" t="str">
        <f>IF(COUNTIFS(Q3_SQL_Error_Concentration!$A:$A,A1041,Q3_SQL_Error_Concentration!$E:$E,B1041,Q3_SQL_Error_Concentration!$F:$F,C1041)=0,"",SUMIFS(Q3_SQL_Error_Concentration!$I:$I,Q3_SQL_Error_Concentration!$A:$A,A1041,Q3_SQL_Error_Concentration!$E:$E,B1041,Q3_SQL_Error_Concentration!$F:$F,C1041))</f>
        <v/>
      </c>
      <c r="H1041" s="5" t="str">
        <f t="shared" si="97"/>
        <v/>
      </c>
      <c r="I1041" s="5">
        <f>IF(D1041&gt;=Q3_Validation!$C$2,1,0)</f>
        <v>0</v>
      </c>
      <c r="J1041" s="8" t="str">
        <f t="shared" si="98"/>
        <v/>
      </c>
      <c r="K1041" s="5" t="str">
        <f t="shared" si="99"/>
        <v>excluded</v>
      </c>
      <c r="L1041" s="5">
        <f t="shared" si="100"/>
        <v>0</v>
      </c>
      <c r="M1041" s="5">
        <f t="shared" si="101"/>
        <v>0</v>
      </c>
    </row>
    <row r="1042" spans="1:13">
      <c r="A1042" s="5">
        <v>3387</v>
      </c>
      <c r="B1042" s="5">
        <v>21</v>
      </c>
      <c r="C1042" s="5" t="s">
        <v>62</v>
      </c>
      <c r="D1042" s="5">
        <v>301</v>
      </c>
      <c r="E1042" s="5">
        <v>3</v>
      </c>
      <c r="F1042" s="8">
        <f t="shared" si="96"/>
        <v>0.99667774086378735</v>
      </c>
      <c r="G1042" s="5" t="str">
        <f>IF(COUNTIFS(Q3_SQL_Error_Concentration!$A:$A,A1042,Q3_SQL_Error_Concentration!$E:$E,B1042,Q3_SQL_Error_Concentration!$F:$F,C1042)=0,"",SUMIFS(Q3_SQL_Error_Concentration!$I:$I,Q3_SQL_Error_Concentration!$A:$A,A1042,Q3_SQL_Error_Concentration!$E:$E,B1042,Q3_SQL_Error_Concentration!$F:$F,C1042))</f>
        <v/>
      </c>
      <c r="H1042" s="5" t="str">
        <f t="shared" si="97"/>
        <v/>
      </c>
      <c r="I1042" s="5">
        <f>IF(D1042&gt;=Q3_Validation!$C$2,1,0)</f>
        <v>0</v>
      </c>
      <c r="J1042" s="8" t="str">
        <f t="shared" si="98"/>
        <v/>
      </c>
      <c r="K1042" s="5" t="str">
        <f t="shared" si="99"/>
        <v>excluded</v>
      </c>
      <c r="L1042" s="5">
        <f t="shared" si="100"/>
        <v>0</v>
      </c>
      <c r="M1042" s="5">
        <f t="shared" si="101"/>
        <v>0</v>
      </c>
    </row>
    <row r="1043" spans="1:13">
      <c r="A1043" s="5">
        <v>3387</v>
      </c>
      <c r="B1043" s="5">
        <v>22</v>
      </c>
      <c r="C1043" s="5" t="s">
        <v>63</v>
      </c>
      <c r="D1043" s="5">
        <v>281</v>
      </c>
      <c r="E1043" s="5">
        <v>6</v>
      </c>
      <c r="F1043" s="8">
        <f t="shared" si="96"/>
        <v>2.1352313167259784</v>
      </c>
      <c r="G1043" s="5" t="str">
        <f>IF(COUNTIFS(Q3_SQL_Error_Concentration!$A:$A,A1043,Q3_SQL_Error_Concentration!$E:$E,B1043,Q3_SQL_Error_Concentration!$F:$F,C1043)=0,"",SUMIFS(Q3_SQL_Error_Concentration!$I:$I,Q3_SQL_Error_Concentration!$A:$A,A1043,Q3_SQL_Error_Concentration!$E:$E,B1043,Q3_SQL_Error_Concentration!$F:$F,C1043))</f>
        <v/>
      </c>
      <c r="H1043" s="5" t="str">
        <f t="shared" si="97"/>
        <v/>
      </c>
      <c r="I1043" s="5">
        <f>IF(D1043&gt;=Q3_Validation!$C$2,1,0)</f>
        <v>0</v>
      </c>
      <c r="J1043" s="8" t="str">
        <f t="shared" si="98"/>
        <v/>
      </c>
      <c r="K1043" s="5" t="str">
        <f t="shared" si="99"/>
        <v>excluded</v>
      </c>
      <c r="L1043" s="5">
        <f t="shared" si="100"/>
        <v>0</v>
      </c>
      <c r="M1043" s="5">
        <f t="shared" si="101"/>
        <v>0</v>
      </c>
    </row>
    <row r="1044" spans="1:13">
      <c r="A1044" s="5">
        <v>3387</v>
      </c>
      <c r="B1044" s="5">
        <v>22</v>
      </c>
      <c r="C1044" s="5" t="s">
        <v>62</v>
      </c>
      <c r="D1044" s="5">
        <v>432</v>
      </c>
      <c r="E1044" s="5">
        <v>6</v>
      </c>
      <c r="F1044" s="8">
        <f t="shared" si="96"/>
        <v>1.3888888888888888</v>
      </c>
      <c r="G1044" s="5" t="str">
        <f>IF(COUNTIFS(Q3_SQL_Error_Concentration!$A:$A,A1044,Q3_SQL_Error_Concentration!$E:$E,B1044,Q3_SQL_Error_Concentration!$F:$F,C1044)=0,"",SUMIFS(Q3_SQL_Error_Concentration!$I:$I,Q3_SQL_Error_Concentration!$A:$A,A1044,Q3_SQL_Error_Concentration!$E:$E,B1044,Q3_SQL_Error_Concentration!$F:$F,C1044))</f>
        <v/>
      </c>
      <c r="H1044" s="5" t="str">
        <f t="shared" si="97"/>
        <v/>
      </c>
      <c r="I1044" s="5">
        <f>IF(D1044&gt;=Q3_Validation!$C$2,1,0)</f>
        <v>0</v>
      </c>
      <c r="J1044" s="8" t="str">
        <f t="shared" si="98"/>
        <v/>
      </c>
      <c r="K1044" s="5" t="str">
        <f t="shared" si="99"/>
        <v>excluded</v>
      </c>
      <c r="L1044" s="5">
        <f t="shared" si="100"/>
        <v>0</v>
      </c>
      <c r="M1044" s="5">
        <f t="shared" si="101"/>
        <v>0</v>
      </c>
    </row>
    <row r="1045" spans="1:13">
      <c r="A1045" s="5">
        <v>3387</v>
      </c>
      <c r="B1045" s="5">
        <v>23</v>
      </c>
      <c r="C1045" s="5" t="s">
        <v>63</v>
      </c>
      <c r="D1045" s="5">
        <v>286</v>
      </c>
      <c r="E1045" s="5">
        <v>3</v>
      </c>
      <c r="F1045" s="8">
        <f t="shared" si="96"/>
        <v>1.048951048951049</v>
      </c>
      <c r="G1045" s="5" t="str">
        <f>IF(COUNTIFS(Q3_SQL_Error_Concentration!$A:$A,A1045,Q3_SQL_Error_Concentration!$E:$E,B1045,Q3_SQL_Error_Concentration!$F:$F,C1045)=0,"",SUMIFS(Q3_SQL_Error_Concentration!$I:$I,Q3_SQL_Error_Concentration!$A:$A,A1045,Q3_SQL_Error_Concentration!$E:$E,B1045,Q3_SQL_Error_Concentration!$F:$F,C1045))</f>
        <v/>
      </c>
      <c r="H1045" s="5" t="str">
        <f t="shared" si="97"/>
        <v/>
      </c>
      <c r="I1045" s="5">
        <f>IF(D1045&gt;=Q3_Validation!$C$2,1,0)</f>
        <v>0</v>
      </c>
      <c r="J1045" s="8" t="str">
        <f t="shared" si="98"/>
        <v/>
      </c>
      <c r="K1045" s="5" t="str">
        <f t="shared" si="99"/>
        <v>excluded</v>
      </c>
      <c r="L1045" s="5">
        <f t="shared" si="100"/>
        <v>0</v>
      </c>
      <c r="M1045" s="5">
        <f t="shared" si="101"/>
        <v>0</v>
      </c>
    </row>
    <row r="1046" spans="1:13">
      <c r="A1046" s="5">
        <v>3387</v>
      </c>
      <c r="B1046" s="5">
        <v>23</v>
      </c>
      <c r="C1046" s="5" t="s">
        <v>64</v>
      </c>
      <c r="D1046" s="5">
        <v>2</v>
      </c>
      <c r="E1046" s="5">
        <v>0</v>
      </c>
      <c r="F1046" s="8">
        <f t="shared" si="96"/>
        <v>0</v>
      </c>
      <c r="G1046" s="5" t="str">
        <f>IF(COUNTIFS(Q3_SQL_Error_Concentration!$A:$A,A1046,Q3_SQL_Error_Concentration!$E:$E,B1046,Q3_SQL_Error_Concentration!$F:$F,C1046)=0,"",SUMIFS(Q3_SQL_Error_Concentration!$I:$I,Q3_SQL_Error_Concentration!$A:$A,A1046,Q3_SQL_Error_Concentration!$E:$E,B1046,Q3_SQL_Error_Concentration!$F:$F,C1046))</f>
        <v/>
      </c>
      <c r="H1046" s="5" t="str">
        <f t="shared" si="97"/>
        <v/>
      </c>
      <c r="I1046" s="5">
        <f>IF(D1046&gt;=Q3_Validation!$C$2,1,0)</f>
        <v>0</v>
      </c>
      <c r="J1046" s="8" t="str">
        <f t="shared" si="98"/>
        <v/>
      </c>
      <c r="K1046" s="5" t="str">
        <f t="shared" si="99"/>
        <v>excluded</v>
      </c>
      <c r="L1046" s="5">
        <f t="shared" si="100"/>
        <v>0</v>
      </c>
      <c r="M1046" s="5">
        <f t="shared" si="101"/>
        <v>0</v>
      </c>
    </row>
    <row r="1047" spans="1:13">
      <c r="A1047" s="5">
        <v>3387</v>
      </c>
      <c r="B1047" s="5">
        <v>23</v>
      </c>
      <c r="C1047" s="5" t="s">
        <v>62</v>
      </c>
      <c r="D1047" s="5">
        <v>544</v>
      </c>
      <c r="E1047" s="5">
        <v>3</v>
      </c>
      <c r="F1047" s="8">
        <f t="shared" si="96"/>
        <v>0.55147058823529416</v>
      </c>
      <c r="G1047" s="5" t="str">
        <f>IF(COUNTIFS(Q3_SQL_Error_Concentration!$A:$A,A1047,Q3_SQL_Error_Concentration!$E:$E,B1047,Q3_SQL_Error_Concentration!$F:$F,C1047)=0,"",SUMIFS(Q3_SQL_Error_Concentration!$I:$I,Q3_SQL_Error_Concentration!$A:$A,A1047,Q3_SQL_Error_Concentration!$E:$E,B1047,Q3_SQL_Error_Concentration!$F:$F,C1047))</f>
        <v/>
      </c>
      <c r="H1047" s="5" t="str">
        <f t="shared" si="97"/>
        <v/>
      </c>
      <c r="I1047" s="5">
        <f>IF(D1047&gt;=Q3_Validation!$C$2,1,0)</f>
        <v>0</v>
      </c>
      <c r="J1047" s="8" t="str">
        <f t="shared" si="98"/>
        <v/>
      </c>
      <c r="K1047" s="5" t="str">
        <f t="shared" si="99"/>
        <v>excluded</v>
      </c>
      <c r="L1047" s="5">
        <f t="shared" si="100"/>
        <v>0</v>
      </c>
      <c r="M1047" s="5">
        <f t="shared" si="101"/>
        <v>0</v>
      </c>
    </row>
    <row r="1048" spans="1:13">
      <c r="A1048" s="5">
        <v>3389</v>
      </c>
      <c r="B1048" s="5">
        <v>0</v>
      </c>
      <c r="C1048" s="5" t="s">
        <v>63</v>
      </c>
      <c r="D1048" s="5">
        <v>16</v>
      </c>
      <c r="E1048" s="5">
        <v>0</v>
      </c>
      <c r="F1048" s="8">
        <f t="shared" si="96"/>
        <v>0</v>
      </c>
      <c r="G1048" s="5" t="str">
        <f>IF(COUNTIFS(Q3_SQL_Error_Concentration!$A:$A,A1048,Q3_SQL_Error_Concentration!$E:$E,B1048,Q3_SQL_Error_Concentration!$F:$F,C1048)=0,"",SUMIFS(Q3_SQL_Error_Concentration!$I:$I,Q3_SQL_Error_Concentration!$A:$A,A1048,Q3_SQL_Error_Concentration!$E:$E,B1048,Q3_SQL_Error_Concentration!$F:$F,C1048))</f>
        <v/>
      </c>
      <c r="H1048" s="5" t="str">
        <f t="shared" si="97"/>
        <v/>
      </c>
      <c r="I1048" s="5">
        <f>IF(D1048&gt;=Q3_Validation!$C$2,1,0)</f>
        <v>0</v>
      </c>
      <c r="J1048" s="8" t="str">
        <f t="shared" si="98"/>
        <v/>
      </c>
      <c r="K1048" s="5" t="str">
        <f t="shared" si="99"/>
        <v>excluded</v>
      </c>
      <c r="L1048" s="5">
        <f t="shared" si="100"/>
        <v>0</v>
      </c>
      <c r="M1048" s="5">
        <f t="shared" si="101"/>
        <v>0</v>
      </c>
    </row>
    <row r="1049" spans="1:13">
      <c r="A1049" s="5">
        <v>3389</v>
      </c>
      <c r="B1049" s="5">
        <v>0</v>
      </c>
      <c r="C1049" s="5" t="s">
        <v>62</v>
      </c>
      <c r="D1049" s="5">
        <v>14</v>
      </c>
      <c r="E1049" s="5">
        <v>0</v>
      </c>
      <c r="F1049" s="8">
        <f t="shared" si="96"/>
        <v>0</v>
      </c>
      <c r="G1049" s="5" t="str">
        <f>IF(COUNTIFS(Q3_SQL_Error_Concentration!$A:$A,A1049,Q3_SQL_Error_Concentration!$E:$E,B1049,Q3_SQL_Error_Concentration!$F:$F,C1049)=0,"",SUMIFS(Q3_SQL_Error_Concentration!$I:$I,Q3_SQL_Error_Concentration!$A:$A,A1049,Q3_SQL_Error_Concentration!$E:$E,B1049,Q3_SQL_Error_Concentration!$F:$F,C1049))</f>
        <v/>
      </c>
      <c r="H1049" s="5" t="str">
        <f t="shared" si="97"/>
        <v/>
      </c>
      <c r="I1049" s="5">
        <f>IF(D1049&gt;=Q3_Validation!$C$2,1,0)</f>
        <v>0</v>
      </c>
      <c r="J1049" s="8" t="str">
        <f t="shared" si="98"/>
        <v/>
      </c>
      <c r="K1049" s="5" t="str">
        <f t="shared" si="99"/>
        <v>excluded</v>
      </c>
      <c r="L1049" s="5">
        <f t="shared" si="100"/>
        <v>0</v>
      </c>
      <c r="M1049" s="5">
        <f t="shared" si="101"/>
        <v>0</v>
      </c>
    </row>
    <row r="1050" spans="1:13">
      <c r="A1050" s="5">
        <v>3389</v>
      </c>
      <c r="B1050" s="5">
        <v>1</v>
      </c>
      <c r="C1050" s="5" t="s">
        <v>63</v>
      </c>
      <c r="D1050" s="5">
        <v>26</v>
      </c>
      <c r="E1050" s="5">
        <v>2</v>
      </c>
      <c r="F1050" s="8">
        <f t="shared" si="96"/>
        <v>7.6923076923076925</v>
      </c>
      <c r="G1050" s="5" t="str">
        <f>IF(COUNTIFS(Q3_SQL_Error_Concentration!$A:$A,A1050,Q3_SQL_Error_Concentration!$E:$E,B1050,Q3_SQL_Error_Concentration!$F:$F,C1050)=0,"",SUMIFS(Q3_SQL_Error_Concentration!$I:$I,Q3_SQL_Error_Concentration!$A:$A,A1050,Q3_SQL_Error_Concentration!$E:$E,B1050,Q3_SQL_Error_Concentration!$F:$F,C1050))</f>
        <v/>
      </c>
      <c r="H1050" s="5" t="str">
        <f t="shared" si="97"/>
        <v/>
      </c>
      <c r="I1050" s="5">
        <f>IF(D1050&gt;=Q3_Validation!$C$2,1,0)</f>
        <v>0</v>
      </c>
      <c r="J1050" s="8" t="str">
        <f t="shared" si="98"/>
        <v/>
      </c>
      <c r="K1050" s="5" t="str">
        <f t="shared" si="99"/>
        <v>excluded</v>
      </c>
      <c r="L1050" s="5">
        <f t="shared" si="100"/>
        <v>0</v>
      </c>
      <c r="M1050" s="5">
        <f t="shared" si="101"/>
        <v>0</v>
      </c>
    </row>
    <row r="1051" spans="1:13">
      <c r="A1051" s="5">
        <v>3389</v>
      </c>
      <c r="B1051" s="5">
        <v>1</v>
      </c>
      <c r="C1051" s="5" t="s">
        <v>62</v>
      </c>
      <c r="D1051" s="5">
        <v>41</v>
      </c>
      <c r="E1051" s="5">
        <v>2</v>
      </c>
      <c r="F1051" s="8">
        <f t="shared" si="96"/>
        <v>4.8780487804878048</v>
      </c>
      <c r="G1051" s="5" t="str">
        <f>IF(COUNTIFS(Q3_SQL_Error_Concentration!$A:$A,A1051,Q3_SQL_Error_Concentration!$E:$E,B1051,Q3_SQL_Error_Concentration!$F:$F,C1051)=0,"",SUMIFS(Q3_SQL_Error_Concentration!$I:$I,Q3_SQL_Error_Concentration!$A:$A,A1051,Q3_SQL_Error_Concentration!$E:$E,B1051,Q3_SQL_Error_Concentration!$F:$F,C1051))</f>
        <v/>
      </c>
      <c r="H1051" s="5" t="str">
        <f t="shared" si="97"/>
        <v/>
      </c>
      <c r="I1051" s="5">
        <f>IF(D1051&gt;=Q3_Validation!$C$2,1,0)</f>
        <v>0</v>
      </c>
      <c r="J1051" s="8" t="str">
        <f t="shared" si="98"/>
        <v/>
      </c>
      <c r="K1051" s="5" t="str">
        <f t="shared" si="99"/>
        <v>excluded</v>
      </c>
      <c r="L1051" s="5">
        <f t="shared" si="100"/>
        <v>0</v>
      </c>
      <c r="M1051" s="5">
        <f t="shared" si="101"/>
        <v>0</v>
      </c>
    </row>
    <row r="1052" spans="1:13">
      <c r="A1052" s="5">
        <v>3389</v>
      </c>
      <c r="B1052" s="5">
        <v>2</v>
      </c>
      <c r="C1052" s="5" t="s">
        <v>63</v>
      </c>
      <c r="D1052" s="5">
        <v>18</v>
      </c>
      <c r="E1052" s="5">
        <v>0</v>
      </c>
      <c r="F1052" s="8">
        <f t="shared" si="96"/>
        <v>0</v>
      </c>
      <c r="G1052" s="5" t="str">
        <f>IF(COUNTIFS(Q3_SQL_Error_Concentration!$A:$A,A1052,Q3_SQL_Error_Concentration!$E:$E,B1052,Q3_SQL_Error_Concentration!$F:$F,C1052)=0,"",SUMIFS(Q3_SQL_Error_Concentration!$I:$I,Q3_SQL_Error_Concentration!$A:$A,A1052,Q3_SQL_Error_Concentration!$E:$E,B1052,Q3_SQL_Error_Concentration!$F:$F,C1052))</f>
        <v/>
      </c>
      <c r="H1052" s="5" t="str">
        <f t="shared" si="97"/>
        <v/>
      </c>
      <c r="I1052" s="5">
        <f>IF(D1052&gt;=Q3_Validation!$C$2,1,0)</f>
        <v>0</v>
      </c>
      <c r="J1052" s="8" t="str">
        <f t="shared" si="98"/>
        <v/>
      </c>
      <c r="K1052" s="5" t="str">
        <f t="shared" si="99"/>
        <v>excluded</v>
      </c>
      <c r="L1052" s="5">
        <f t="shared" si="100"/>
        <v>0</v>
      </c>
      <c r="M1052" s="5">
        <f t="shared" si="101"/>
        <v>0</v>
      </c>
    </row>
    <row r="1053" spans="1:13">
      <c r="A1053" s="5">
        <v>3389</v>
      </c>
      <c r="B1053" s="5">
        <v>2</v>
      </c>
      <c r="C1053" s="5" t="s">
        <v>64</v>
      </c>
      <c r="D1053" s="5">
        <v>2</v>
      </c>
      <c r="E1053" s="5">
        <v>0</v>
      </c>
      <c r="F1053" s="8">
        <f t="shared" si="96"/>
        <v>0</v>
      </c>
      <c r="G1053" s="5" t="str">
        <f>IF(COUNTIFS(Q3_SQL_Error_Concentration!$A:$A,A1053,Q3_SQL_Error_Concentration!$E:$E,B1053,Q3_SQL_Error_Concentration!$F:$F,C1053)=0,"",SUMIFS(Q3_SQL_Error_Concentration!$I:$I,Q3_SQL_Error_Concentration!$A:$A,A1053,Q3_SQL_Error_Concentration!$E:$E,B1053,Q3_SQL_Error_Concentration!$F:$F,C1053))</f>
        <v/>
      </c>
      <c r="H1053" s="5" t="str">
        <f t="shared" si="97"/>
        <v/>
      </c>
      <c r="I1053" s="5">
        <f>IF(D1053&gt;=Q3_Validation!$C$2,1,0)</f>
        <v>0</v>
      </c>
      <c r="J1053" s="8" t="str">
        <f t="shared" si="98"/>
        <v/>
      </c>
      <c r="K1053" s="5" t="str">
        <f t="shared" si="99"/>
        <v>excluded</v>
      </c>
      <c r="L1053" s="5">
        <f t="shared" si="100"/>
        <v>0</v>
      </c>
      <c r="M1053" s="5">
        <f t="shared" si="101"/>
        <v>0</v>
      </c>
    </row>
    <row r="1054" spans="1:13">
      <c r="A1054" s="5">
        <v>3389</v>
      </c>
      <c r="B1054" s="5">
        <v>2</v>
      </c>
      <c r="C1054" s="5" t="s">
        <v>62</v>
      </c>
      <c r="D1054" s="5">
        <v>55</v>
      </c>
      <c r="E1054" s="5">
        <v>1</v>
      </c>
      <c r="F1054" s="8">
        <f t="shared" si="96"/>
        <v>1.8181818181818181</v>
      </c>
      <c r="G1054" s="5" t="str">
        <f>IF(COUNTIFS(Q3_SQL_Error_Concentration!$A:$A,A1054,Q3_SQL_Error_Concentration!$E:$E,B1054,Q3_SQL_Error_Concentration!$F:$F,C1054)=0,"",SUMIFS(Q3_SQL_Error_Concentration!$I:$I,Q3_SQL_Error_Concentration!$A:$A,A1054,Q3_SQL_Error_Concentration!$E:$E,B1054,Q3_SQL_Error_Concentration!$F:$F,C1054))</f>
        <v/>
      </c>
      <c r="H1054" s="5" t="str">
        <f t="shared" si="97"/>
        <v/>
      </c>
      <c r="I1054" s="5">
        <f>IF(D1054&gt;=Q3_Validation!$C$2,1,0)</f>
        <v>0</v>
      </c>
      <c r="J1054" s="8" t="str">
        <f t="shared" si="98"/>
        <v/>
      </c>
      <c r="K1054" s="5" t="str">
        <f t="shared" si="99"/>
        <v>excluded</v>
      </c>
      <c r="L1054" s="5">
        <f t="shared" si="100"/>
        <v>0</v>
      </c>
      <c r="M1054" s="5">
        <f t="shared" si="101"/>
        <v>0</v>
      </c>
    </row>
    <row r="1055" spans="1:13">
      <c r="A1055" s="5">
        <v>3389</v>
      </c>
      <c r="B1055" s="5">
        <v>3</v>
      </c>
      <c r="C1055" s="5" t="s">
        <v>63</v>
      </c>
      <c r="D1055" s="5">
        <v>47</v>
      </c>
      <c r="E1055" s="5">
        <v>1</v>
      </c>
      <c r="F1055" s="8">
        <f t="shared" si="96"/>
        <v>2.1276595744680851</v>
      </c>
      <c r="G1055" s="5" t="str">
        <f>IF(COUNTIFS(Q3_SQL_Error_Concentration!$A:$A,A1055,Q3_SQL_Error_Concentration!$E:$E,B1055,Q3_SQL_Error_Concentration!$F:$F,C1055)=0,"",SUMIFS(Q3_SQL_Error_Concentration!$I:$I,Q3_SQL_Error_Concentration!$A:$A,A1055,Q3_SQL_Error_Concentration!$E:$E,B1055,Q3_SQL_Error_Concentration!$F:$F,C1055))</f>
        <v/>
      </c>
      <c r="H1055" s="5" t="str">
        <f t="shared" si="97"/>
        <v/>
      </c>
      <c r="I1055" s="5">
        <f>IF(D1055&gt;=Q3_Validation!$C$2,1,0)</f>
        <v>0</v>
      </c>
      <c r="J1055" s="8" t="str">
        <f t="shared" si="98"/>
        <v/>
      </c>
      <c r="K1055" s="5" t="str">
        <f t="shared" si="99"/>
        <v>excluded</v>
      </c>
      <c r="L1055" s="5">
        <f t="shared" si="100"/>
        <v>0</v>
      </c>
      <c r="M1055" s="5">
        <f t="shared" si="101"/>
        <v>0</v>
      </c>
    </row>
    <row r="1056" spans="1:13">
      <c r="A1056" s="5">
        <v>3389</v>
      </c>
      <c r="B1056" s="5">
        <v>3</v>
      </c>
      <c r="C1056" s="5" t="s">
        <v>64</v>
      </c>
      <c r="D1056" s="5">
        <v>6</v>
      </c>
      <c r="E1056" s="5">
        <v>0</v>
      </c>
      <c r="F1056" s="8">
        <f t="shared" si="96"/>
        <v>0</v>
      </c>
      <c r="G1056" s="5" t="str">
        <f>IF(COUNTIFS(Q3_SQL_Error_Concentration!$A:$A,A1056,Q3_SQL_Error_Concentration!$E:$E,B1056,Q3_SQL_Error_Concentration!$F:$F,C1056)=0,"",SUMIFS(Q3_SQL_Error_Concentration!$I:$I,Q3_SQL_Error_Concentration!$A:$A,A1056,Q3_SQL_Error_Concentration!$E:$E,B1056,Q3_SQL_Error_Concentration!$F:$F,C1056))</f>
        <v/>
      </c>
      <c r="H1056" s="5" t="str">
        <f t="shared" si="97"/>
        <v/>
      </c>
      <c r="I1056" s="5">
        <f>IF(D1056&gt;=Q3_Validation!$C$2,1,0)</f>
        <v>0</v>
      </c>
      <c r="J1056" s="8" t="str">
        <f t="shared" si="98"/>
        <v/>
      </c>
      <c r="K1056" s="5" t="str">
        <f t="shared" si="99"/>
        <v>excluded</v>
      </c>
      <c r="L1056" s="5">
        <f t="shared" si="100"/>
        <v>0</v>
      </c>
      <c r="M1056" s="5">
        <f t="shared" si="101"/>
        <v>0</v>
      </c>
    </row>
    <row r="1057" spans="1:13">
      <c r="A1057" s="5">
        <v>3389</v>
      </c>
      <c r="B1057" s="5">
        <v>3</v>
      </c>
      <c r="C1057" s="5" t="s">
        <v>62</v>
      </c>
      <c r="D1057" s="5">
        <v>66</v>
      </c>
      <c r="E1057" s="5">
        <v>1</v>
      </c>
      <c r="F1057" s="8">
        <f t="shared" si="96"/>
        <v>1.5151515151515151</v>
      </c>
      <c r="G1057" s="5" t="str">
        <f>IF(COUNTIFS(Q3_SQL_Error_Concentration!$A:$A,A1057,Q3_SQL_Error_Concentration!$E:$E,B1057,Q3_SQL_Error_Concentration!$F:$F,C1057)=0,"",SUMIFS(Q3_SQL_Error_Concentration!$I:$I,Q3_SQL_Error_Concentration!$A:$A,A1057,Q3_SQL_Error_Concentration!$E:$E,B1057,Q3_SQL_Error_Concentration!$F:$F,C1057))</f>
        <v/>
      </c>
      <c r="H1057" s="5" t="str">
        <f t="shared" si="97"/>
        <v/>
      </c>
      <c r="I1057" s="5">
        <f>IF(D1057&gt;=Q3_Validation!$C$2,1,0)</f>
        <v>0</v>
      </c>
      <c r="J1057" s="8" t="str">
        <f t="shared" si="98"/>
        <v/>
      </c>
      <c r="K1057" s="5" t="str">
        <f t="shared" si="99"/>
        <v>excluded</v>
      </c>
      <c r="L1057" s="5">
        <f t="shared" si="100"/>
        <v>0</v>
      </c>
      <c r="M1057" s="5">
        <f t="shared" si="101"/>
        <v>0</v>
      </c>
    </row>
    <row r="1058" spans="1:13">
      <c r="A1058" s="5">
        <v>3389</v>
      </c>
      <c r="B1058" s="5">
        <v>4</v>
      </c>
      <c r="C1058" s="5" t="s">
        <v>63</v>
      </c>
      <c r="D1058" s="5">
        <v>44</v>
      </c>
      <c r="E1058" s="5">
        <v>2</v>
      </c>
      <c r="F1058" s="8">
        <f t="shared" si="96"/>
        <v>4.5454545454545459</v>
      </c>
      <c r="G1058" s="5" t="str">
        <f>IF(COUNTIFS(Q3_SQL_Error_Concentration!$A:$A,A1058,Q3_SQL_Error_Concentration!$E:$E,B1058,Q3_SQL_Error_Concentration!$F:$F,C1058)=0,"",SUMIFS(Q3_SQL_Error_Concentration!$I:$I,Q3_SQL_Error_Concentration!$A:$A,A1058,Q3_SQL_Error_Concentration!$E:$E,B1058,Q3_SQL_Error_Concentration!$F:$F,C1058))</f>
        <v/>
      </c>
      <c r="H1058" s="5" t="str">
        <f t="shared" si="97"/>
        <v/>
      </c>
      <c r="I1058" s="5">
        <f>IF(D1058&gt;=Q3_Validation!$C$2,1,0)</f>
        <v>0</v>
      </c>
      <c r="J1058" s="8" t="str">
        <f t="shared" si="98"/>
        <v/>
      </c>
      <c r="K1058" s="5" t="str">
        <f t="shared" si="99"/>
        <v>excluded</v>
      </c>
      <c r="L1058" s="5">
        <f t="shared" si="100"/>
        <v>0</v>
      </c>
      <c r="M1058" s="5">
        <f t="shared" si="101"/>
        <v>0</v>
      </c>
    </row>
    <row r="1059" spans="1:13">
      <c r="A1059" s="5">
        <v>3389</v>
      </c>
      <c r="B1059" s="5">
        <v>4</v>
      </c>
      <c r="C1059" s="5" t="s">
        <v>64</v>
      </c>
      <c r="D1059" s="5">
        <v>4</v>
      </c>
      <c r="E1059" s="5">
        <v>0</v>
      </c>
      <c r="F1059" s="8">
        <f t="shared" si="96"/>
        <v>0</v>
      </c>
      <c r="G1059" s="5" t="str">
        <f>IF(COUNTIFS(Q3_SQL_Error_Concentration!$A:$A,A1059,Q3_SQL_Error_Concentration!$E:$E,B1059,Q3_SQL_Error_Concentration!$F:$F,C1059)=0,"",SUMIFS(Q3_SQL_Error_Concentration!$I:$I,Q3_SQL_Error_Concentration!$A:$A,A1059,Q3_SQL_Error_Concentration!$E:$E,B1059,Q3_SQL_Error_Concentration!$F:$F,C1059))</f>
        <v/>
      </c>
      <c r="H1059" s="5" t="str">
        <f t="shared" si="97"/>
        <v/>
      </c>
      <c r="I1059" s="5">
        <f>IF(D1059&gt;=Q3_Validation!$C$2,1,0)</f>
        <v>0</v>
      </c>
      <c r="J1059" s="8" t="str">
        <f t="shared" si="98"/>
        <v/>
      </c>
      <c r="K1059" s="5" t="str">
        <f t="shared" si="99"/>
        <v>excluded</v>
      </c>
      <c r="L1059" s="5">
        <f t="shared" si="100"/>
        <v>0</v>
      </c>
      <c r="M1059" s="5">
        <f t="shared" si="101"/>
        <v>0</v>
      </c>
    </row>
    <row r="1060" spans="1:13">
      <c r="A1060" s="5">
        <v>3389</v>
      </c>
      <c r="B1060" s="5">
        <v>4</v>
      </c>
      <c r="C1060" s="5" t="s">
        <v>62</v>
      </c>
      <c r="D1060" s="5">
        <v>134</v>
      </c>
      <c r="E1060" s="5">
        <v>0</v>
      </c>
      <c r="F1060" s="8">
        <f t="shared" si="96"/>
        <v>0</v>
      </c>
      <c r="G1060" s="5" t="str">
        <f>IF(COUNTIFS(Q3_SQL_Error_Concentration!$A:$A,A1060,Q3_SQL_Error_Concentration!$E:$E,B1060,Q3_SQL_Error_Concentration!$F:$F,C1060)=0,"",SUMIFS(Q3_SQL_Error_Concentration!$I:$I,Q3_SQL_Error_Concentration!$A:$A,A1060,Q3_SQL_Error_Concentration!$E:$E,B1060,Q3_SQL_Error_Concentration!$F:$F,C1060))</f>
        <v/>
      </c>
      <c r="H1060" s="5" t="str">
        <f t="shared" si="97"/>
        <v/>
      </c>
      <c r="I1060" s="5">
        <f>IF(D1060&gt;=Q3_Validation!$C$2,1,0)</f>
        <v>0</v>
      </c>
      <c r="J1060" s="8" t="str">
        <f t="shared" si="98"/>
        <v/>
      </c>
      <c r="K1060" s="5" t="str">
        <f t="shared" si="99"/>
        <v>excluded</v>
      </c>
      <c r="L1060" s="5">
        <f t="shared" si="100"/>
        <v>0</v>
      </c>
      <c r="M1060" s="5">
        <f t="shared" si="101"/>
        <v>0</v>
      </c>
    </row>
    <row r="1061" spans="1:13">
      <c r="A1061" s="5">
        <v>3389</v>
      </c>
      <c r="B1061" s="5">
        <v>5</v>
      </c>
      <c r="C1061" s="5" t="s">
        <v>63</v>
      </c>
      <c r="D1061" s="5">
        <v>68</v>
      </c>
      <c r="E1061" s="5">
        <v>2</v>
      </c>
      <c r="F1061" s="8">
        <f t="shared" si="96"/>
        <v>2.9411764705882355</v>
      </c>
      <c r="G1061" s="5" t="str">
        <f>IF(COUNTIFS(Q3_SQL_Error_Concentration!$A:$A,A1061,Q3_SQL_Error_Concentration!$E:$E,B1061,Q3_SQL_Error_Concentration!$F:$F,C1061)=0,"",SUMIFS(Q3_SQL_Error_Concentration!$I:$I,Q3_SQL_Error_Concentration!$A:$A,A1061,Q3_SQL_Error_Concentration!$E:$E,B1061,Q3_SQL_Error_Concentration!$F:$F,C1061))</f>
        <v/>
      </c>
      <c r="H1061" s="5" t="str">
        <f t="shared" si="97"/>
        <v/>
      </c>
      <c r="I1061" s="5">
        <f>IF(D1061&gt;=Q3_Validation!$C$2,1,0)</f>
        <v>0</v>
      </c>
      <c r="J1061" s="8" t="str">
        <f t="shared" si="98"/>
        <v/>
      </c>
      <c r="K1061" s="5" t="str">
        <f t="shared" si="99"/>
        <v>excluded</v>
      </c>
      <c r="L1061" s="5">
        <f t="shared" si="100"/>
        <v>0</v>
      </c>
      <c r="M1061" s="5">
        <f t="shared" si="101"/>
        <v>0</v>
      </c>
    </row>
    <row r="1062" spans="1:13">
      <c r="A1062" s="5">
        <v>3389</v>
      </c>
      <c r="B1062" s="5">
        <v>5</v>
      </c>
      <c r="C1062" s="5" t="s">
        <v>62</v>
      </c>
      <c r="D1062" s="5">
        <v>107</v>
      </c>
      <c r="E1062" s="5">
        <v>1</v>
      </c>
      <c r="F1062" s="8">
        <f t="shared" si="96"/>
        <v>0.93457943925233644</v>
      </c>
      <c r="G1062" s="5" t="str">
        <f>IF(COUNTIFS(Q3_SQL_Error_Concentration!$A:$A,A1062,Q3_SQL_Error_Concentration!$E:$E,B1062,Q3_SQL_Error_Concentration!$F:$F,C1062)=0,"",SUMIFS(Q3_SQL_Error_Concentration!$I:$I,Q3_SQL_Error_Concentration!$A:$A,A1062,Q3_SQL_Error_Concentration!$E:$E,B1062,Q3_SQL_Error_Concentration!$F:$F,C1062))</f>
        <v/>
      </c>
      <c r="H1062" s="5" t="str">
        <f t="shared" si="97"/>
        <v/>
      </c>
      <c r="I1062" s="5">
        <f>IF(D1062&gt;=Q3_Validation!$C$2,1,0)</f>
        <v>0</v>
      </c>
      <c r="J1062" s="8" t="str">
        <f t="shared" si="98"/>
        <v/>
      </c>
      <c r="K1062" s="5" t="str">
        <f t="shared" si="99"/>
        <v>excluded</v>
      </c>
      <c r="L1062" s="5">
        <f t="shared" si="100"/>
        <v>0</v>
      </c>
      <c r="M1062" s="5">
        <f t="shared" si="101"/>
        <v>0</v>
      </c>
    </row>
    <row r="1063" spans="1:13">
      <c r="A1063" s="5">
        <v>3389</v>
      </c>
      <c r="B1063" s="5">
        <v>6</v>
      </c>
      <c r="C1063" s="5" t="s">
        <v>63</v>
      </c>
      <c r="D1063" s="5">
        <v>83</v>
      </c>
      <c r="E1063" s="5">
        <v>4</v>
      </c>
      <c r="F1063" s="8">
        <f t="shared" si="96"/>
        <v>4.8192771084337354</v>
      </c>
      <c r="G1063" s="5" t="str">
        <f>IF(COUNTIFS(Q3_SQL_Error_Concentration!$A:$A,A1063,Q3_SQL_Error_Concentration!$E:$E,B1063,Q3_SQL_Error_Concentration!$F:$F,C1063)=0,"",SUMIFS(Q3_SQL_Error_Concentration!$I:$I,Q3_SQL_Error_Concentration!$A:$A,A1063,Q3_SQL_Error_Concentration!$E:$E,B1063,Q3_SQL_Error_Concentration!$F:$F,C1063))</f>
        <v/>
      </c>
      <c r="H1063" s="5" t="str">
        <f t="shared" si="97"/>
        <v/>
      </c>
      <c r="I1063" s="5">
        <f>IF(D1063&gt;=Q3_Validation!$C$2,1,0)</f>
        <v>0</v>
      </c>
      <c r="J1063" s="8" t="str">
        <f t="shared" si="98"/>
        <v/>
      </c>
      <c r="K1063" s="5" t="str">
        <f t="shared" si="99"/>
        <v>excluded</v>
      </c>
      <c r="L1063" s="5">
        <f t="shared" si="100"/>
        <v>0</v>
      </c>
      <c r="M1063" s="5">
        <f t="shared" si="101"/>
        <v>0</v>
      </c>
    </row>
    <row r="1064" spans="1:13">
      <c r="A1064" s="5">
        <v>3389</v>
      </c>
      <c r="B1064" s="5">
        <v>6</v>
      </c>
      <c r="C1064" s="5" t="s">
        <v>64</v>
      </c>
      <c r="D1064" s="5">
        <v>4</v>
      </c>
      <c r="E1064" s="5">
        <v>1</v>
      </c>
      <c r="F1064" s="8">
        <f t="shared" si="96"/>
        <v>25</v>
      </c>
      <c r="G1064" s="5" t="str">
        <f>IF(COUNTIFS(Q3_SQL_Error_Concentration!$A:$A,A1064,Q3_SQL_Error_Concentration!$E:$E,B1064,Q3_SQL_Error_Concentration!$F:$F,C1064)=0,"",SUMIFS(Q3_SQL_Error_Concentration!$I:$I,Q3_SQL_Error_Concentration!$A:$A,A1064,Q3_SQL_Error_Concentration!$E:$E,B1064,Q3_SQL_Error_Concentration!$F:$F,C1064))</f>
        <v/>
      </c>
      <c r="H1064" s="5" t="str">
        <f t="shared" si="97"/>
        <v/>
      </c>
      <c r="I1064" s="5">
        <f>IF(D1064&gt;=Q3_Validation!$C$2,1,0)</f>
        <v>0</v>
      </c>
      <c r="J1064" s="8" t="str">
        <f t="shared" si="98"/>
        <v/>
      </c>
      <c r="K1064" s="5" t="str">
        <f t="shared" si="99"/>
        <v>excluded</v>
      </c>
      <c r="L1064" s="5">
        <f t="shared" si="100"/>
        <v>0</v>
      </c>
      <c r="M1064" s="5">
        <f t="shared" si="101"/>
        <v>0</v>
      </c>
    </row>
    <row r="1065" spans="1:13">
      <c r="A1065" s="5">
        <v>3389</v>
      </c>
      <c r="B1065" s="5">
        <v>6</v>
      </c>
      <c r="C1065" s="5" t="s">
        <v>62</v>
      </c>
      <c r="D1065" s="5">
        <v>189</v>
      </c>
      <c r="E1065" s="5">
        <v>5</v>
      </c>
      <c r="F1065" s="8">
        <f t="shared" si="96"/>
        <v>2.6455026455026456</v>
      </c>
      <c r="G1065" s="5" t="str">
        <f>IF(COUNTIFS(Q3_SQL_Error_Concentration!$A:$A,A1065,Q3_SQL_Error_Concentration!$E:$E,B1065,Q3_SQL_Error_Concentration!$F:$F,C1065)=0,"",SUMIFS(Q3_SQL_Error_Concentration!$I:$I,Q3_SQL_Error_Concentration!$A:$A,A1065,Q3_SQL_Error_Concentration!$E:$E,B1065,Q3_SQL_Error_Concentration!$F:$F,C1065))</f>
        <v/>
      </c>
      <c r="H1065" s="5" t="str">
        <f t="shared" si="97"/>
        <v/>
      </c>
      <c r="I1065" s="5">
        <f>IF(D1065&gt;=Q3_Validation!$C$2,1,0)</f>
        <v>0</v>
      </c>
      <c r="J1065" s="8" t="str">
        <f t="shared" si="98"/>
        <v/>
      </c>
      <c r="K1065" s="5" t="str">
        <f t="shared" si="99"/>
        <v>excluded</v>
      </c>
      <c r="L1065" s="5">
        <f t="shared" si="100"/>
        <v>0</v>
      </c>
      <c r="M1065" s="5">
        <f t="shared" si="101"/>
        <v>0</v>
      </c>
    </row>
    <row r="1066" spans="1:13">
      <c r="A1066" s="5">
        <v>3389</v>
      </c>
      <c r="B1066" s="5">
        <v>7</v>
      </c>
      <c r="C1066" s="5" t="s">
        <v>63</v>
      </c>
      <c r="D1066" s="5">
        <v>108</v>
      </c>
      <c r="E1066" s="5">
        <v>2</v>
      </c>
      <c r="F1066" s="8">
        <f t="shared" si="96"/>
        <v>1.8518518518518519</v>
      </c>
      <c r="G1066" s="5" t="str">
        <f>IF(COUNTIFS(Q3_SQL_Error_Concentration!$A:$A,A1066,Q3_SQL_Error_Concentration!$E:$E,B1066,Q3_SQL_Error_Concentration!$F:$F,C1066)=0,"",SUMIFS(Q3_SQL_Error_Concentration!$I:$I,Q3_SQL_Error_Concentration!$A:$A,A1066,Q3_SQL_Error_Concentration!$E:$E,B1066,Q3_SQL_Error_Concentration!$F:$F,C1066))</f>
        <v/>
      </c>
      <c r="H1066" s="5" t="str">
        <f t="shared" si="97"/>
        <v/>
      </c>
      <c r="I1066" s="5">
        <f>IF(D1066&gt;=Q3_Validation!$C$2,1,0)</f>
        <v>0</v>
      </c>
      <c r="J1066" s="8" t="str">
        <f t="shared" si="98"/>
        <v/>
      </c>
      <c r="K1066" s="5" t="str">
        <f t="shared" si="99"/>
        <v>excluded</v>
      </c>
      <c r="L1066" s="5">
        <f t="shared" si="100"/>
        <v>0</v>
      </c>
      <c r="M1066" s="5">
        <f t="shared" si="101"/>
        <v>0</v>
      </c>
    </row>
    <row r="1067" spans="1:13">
      <c r="A1067" s="5">
        <v>3389</v>
      </c>
      <c r="B1067" s="5">
        <v>7</v>
      </c>
      <c r="C1067" s="5" t="s">
        <v>64</v>
      </c>
      <c r="D1067" s="5">
        <v>6</v>
      </c>
      <c r="E1067" s="5">
        <v>0</v>
      </c>
      <c r="F1067" s="8">
        <f t="shared" si="96"/>
        <v>0</v>
      </c>
      <c r="G1067" s="5" t="str">
        <f>IF(COUNTIFS(Q3_SQL_Error_Concentration!$A:$A,A1067,Q3_SQL_Error_Concentration!$E:$E,B1067,Q3_SQL_Error_Concentration!$F:$F,C1067)=0,"",SUMIFS(Q3_SQL_Error_Concentration!$I:$I,Q3_SQL_Error_Concentration!$A:$A,A1067,Q3_SQL_Error_Concentration!$E:$E,B1067,Q3_SQL_Error_Concentration!$F:$F,C1067))</f>
        <v/>
      </c>
      <c r="H1067" s="5" t="str">
        <f t="shared" si="97"/>
        <v/>
      </c>
      <c r="I1067" s="5">
        <f>IF(D1067&gt;=Q3_Validation!$C$2,1,0)</f>
        <v>0</v>
      </c>
      <c r="J1067" s="8" t="str">
        <f t="shared" si="98"/>
        <v/>
      </c>
      <c r="K1067" s="5" t="str">
        <f t="shared" si="99"/>
        <v>excluded</v>
      </c>
      <c r="L1067" s="5">
        <f t="shared" si="100"/>
        <v>0</v>
      </c>
      <c r="M1067" s="5">
        <f t="shared" si="101"/>
        <v>0</v>
      </c>
    </row>
    <row r="1068" spans="1:13">
      <c r="A1068" s="5">
        <v>3389</v>
      </c>
      <c r="B1068" s="5">
        <v>7</v>
      </c>
      <c r="C1068" s="5" t="s">
        <v>62</v>
      </c>
      <c r="D1068" s="5">
        <v>189</v>
      </c>
      <c r="E1068" s="5">
        <v>1</v>
      </c>
      <c r="F1068" s="8">
        <f t="shared" si="96"/>
        <v>0.52910052910052907</v>
      </c>
      <c r="G1068" s="5" t="str">
        <f>IF(COUNTIFS(Q3_SQL_Error_Concentration!$A:$A,A1068,Q3_SQL_Error_Concentration!$E:$E,B1068,Q3_SQL_Error_Concentration!$F:$F,C1068)=0,"",SUMIFS(Q3_SQL_Error_Concentration!$I:$I,Q3_SQL_Error_Concentration!$A:$A,A1068,Q3_SQL_Error_Concentration!$E:$E,B1068,Q3_SQL_Error_Concentration!$F:$F,C1068))</f>
        <v/>
      </c>
      <c r="H1068" s="5" t="str">
        <f t="shared" si="97"/>
        <v/>
      </c>
      <c r="I1068" s="5">
        <f>IF(D1068&gt;=Q3_Validation!$C$2,1,0)</f>
        <v>0</v>
      </c>
      <c r="J1068" s="8" t="str">
        <f t="shared" si="98"/>
        <v/>
      </c>
      <c r="K1068" s="5" t="str">
        <f t="shared" si="99"/>
        <v>excluded</v>
      </c>
      <c r="L1068" s="5">
        <f t="shared" si="100"/>
        <v>0</v>
      </c>
      <c r="M1068" s="5">
        <f t="shared" si="101"/>
        <v>0</v>
      </c>
    </row>
    <row r="1069" spans="1:13">
      <c r="A1069" s="5">
        <v>3389</v>
      </c>
      <c r="B1069" s="5">
        <v>8</v>
      </c>
      <c r="C1069" s="5" t="s">
        <v>63</v>
      </c>
      <c r="D1069" s="5">
        <v>105</v>
      </c>
      <c r="E1069" s="5">
        <v>2</v>
      </c>
      <c r="F1069" s="8">
        <f t="shared" si="96"/>
        <v>1.9047619047619047</v>
      </c>
      <c r="G1069" s="5" t="str">
        <f>IF(COUNTIFS(Q3_SQL_Error_Concentration!$A:$A,A1069,Q3_SQL_Error_Concentration!$E:$E,B1069,Q3_SQL_Error_Concentration!$F:$F,C1069)=0,"",SUMIFS(Q3_SQL_Error_Concentration!$I:$I,Q3_SQL_Error_Concentration!$A:$A,A1069,Q3_SQL_Error_Concentration!$E:$E,B1069,Q3_SQL_Error_Concentration!$F:$F,C1069))</f>
        <v/>
      </c>
      <c r="H1069" s="5" t="str">
        <f t="shared" si="97"/>
        <v/>
      </c>
      <c r="I1069" s="5">
        <f>IF(D1069&gt;=Q3_Validation!$C$2,1,0)</f>
        <v>0</v>
      </c>
      <c r="J1069" s="8" t="str">
        <f t="shared" si="98"/>
        <v/>
      </c>
      <c r="K1069" s="5" t="str">
        <f t="shared" si="99"/>
        <v>excluded</v>
      </c>
      <c r="L1069" s="5">
        <f t="shared" si="100"/>
        <v>0</v>
      </c>
      <c r="M1069" s="5">
        <f t="shared" si="101"/>
        <v>0</v>
      </c>
    </row>
    <row r="1070" spans="1:13">
      <c r="A1070" s="5">
        <v>3389</v>
      </c>
      <c r="B1070" s="5">
        <v>8</v>
      </c>
      <c r="C1070" s="5" t="s">
        <v>64</v>
      </c>
      <c r="D1070" s="5">
        <v>5</v>
      </c>
      <c r="E1070" s="5">
        <v>0</v>
      </c>
      <c r="F1070" s="8">
        <f t="shared" si="96"/>
        <v>0</v>
      </c>
      <c r="G1070" s="5" t="str">
        <f>IF(COUNTIFS(Q3_SQL_Error_Concentration!$A:$A,A1070,Q3_SQL_Error_Concentration!$E:$E,B1070,Q3_SQL_Error_Concentration!$F:$F,C1070)=0,"",SUMIFS(Q3_SQL_Error_Concentration!$I:$I,Q3_SQL_Error_Concentration!$A:$A,A1070,Q3_SQL_Error_Concentration!$E:$E,B1070,Q3_SQL_Error_Concentration!$F:$F,C1070))</f>
        <v/>
      </c>
      <c r="H1070" s="5" t="str">
        <f t="shared" si="97"/>
        <v/>
      </c>
      <c r="I1070" s="5">
        <f>IF(D1070&gt;=Q3_Validation!$C$2,1,0)</f>
        <v>0</v>
      </c>
      <c r="J1070" s="8" t="str">
        <f t="shared" si="98"/>
        <v/>
      </c>
      <c r="K1070" s="5" t="str">
        <f t="shared" si="99"/>
        <v>excluded</v>
      </c>
      <c r="L1070" s="5">
        <f t="shared" si="100"/>
        <v>0</v>
      </c>
      <c r="M1070" s="5">
        <f t="shared" si="101"/>
        <v>0</v>
      </c>
    </row>
    <row r="1071" spans="1:13">
      <c r="A1071" s="5">
        <v>3389</v>
      </c>
      <c r="B1071" s="5">
        <v>8</v>
      </c>
      <c r="C1071" s="5" t="s">
        <v>62</v>
      </c>
      <c r="D1071" s="5">
        <v>217</v>
      </c>
      <c r="E1071" s="5">
        <v>2</v>
      </c>
      <c r="F1071" s="8">
        <f t="shared" si="96"/>
        <v>0.92165898617511521</v>
      </c>
      <c r="G1071" s="5" t="str">
        <f>IF(COUNTIFS(Q3_SQL_Error_Concentration!$A:$A,A1071,Q3_SQL_Error_Concentration!$E:$E,B1071,Q3_SQL_Error_Concentration!$F:$F,C1071)=0,"",SUMIFS(Q3_SQL_Error_Concentration!$I:$I,Q3_SQL_Error_Concentration!$A:$A,A1071,Q3_SQL_Error_Concentration!$E:$E,B1071,Q3_SQL_Error_Concentration!$F:$F,C1071))</f>
        <v/>
      </c>
      <c r="H1071" s="5" t="str">
        <f t="shared" si="97"/>
        <v/>
      </c>
      <c r="I1071" s="5">
        <f>IF(D1071&gt;=Q3_Validation!$C$2,1,0)</f>
        <v>0</v>
      </c>
      <c r="J1071" s="8" t="str">
        <f t="shared" si="98"/>
        <v/>
      </c>
      <c r="K1071" s="5" t="str">
        <f t="shared" si="99"/>
        <v>excluded</v>
      </c>
      <c r="L1071" s="5">
        <f t="shared" si="100"/>
        <v>0</v>
      </c>
      <c r="M1071" s="5">
        <f t="shared" si="101"/>
        <v>0</v>
      </c>
    </row>
    <row r="1072" spans="1:13">
      <c r="A1072" s="5">
        <v>3389</v>
      </c>
      <c r="B1072" s="5">
        <v>9</v>
      </c>
      <c r="C1072" s="5" t="s">
        <v>63</v>
      </c>
      <c r="D1072" s="5">
        <v>144</v>
      </c>
      <c r="E1072" s="5">
        <v>4</v>
      </c>
      <c r="F1072" s="8">
        <f t="shared" si="96"/>
        <v>2.7777777777777777</v>
      </c>
      <c r="G1072" s="5" t="str">
        <f>IF(COUNTIFS(Q3_SQL_Error_Concentration!$A:$A,A1072,Q3_SQL_Error_Concentration!$E:$E,B1072,Q3_SQL_Error_Concentration!$F:$F,C1072)=0,"",SUMIFS(Q3_SQL_Error_Concentration!$I:$I,Q3_SQL_Error_Concentration!$A:$A,A1072,Q3_SQL_Error_Concentration!$E:$E,B1072,Q3_SQL_Error_Concentration!$F:$F,C1072))</f>
        <v/>
      </c>
      <c r="H1072" s="5" t="str">
        <f t="shared" si="97"/>
        <v/>
      </c>
      <c r="I1072" s="5">
        <f>IF(D1072&gt;=Q3_Validation!$C$2,1,0)</f>
        <v>0</v>
      </c>
      <c r="J1072" s="8" t="str">
        <f t="shared" si="98"/>
        <v/>
      </c>
      <c r="K1072" s="5" t="str">
        <f t="shared" si="99"/>
        <v>excluded</v>
      </c>
      <c r="L1072" s="5">
        <f t="shared" si="100"/>
        <v>0</v>
      </c>
      <c r="M1072" s="5">
        <f t="shared" si="101"/>
        <v>0</v>
      </c>
    </row>
    <row r="1073" spans="1:13">
      <c r="A1073" s="5">
        <v>3389</v>
      </c>
      <c r="B1073" s="5">
        <v>9</v>
      </c>
      <c r="C1073" s="5" t="s">
        <v>64</v>
      </c>
      <c r="D1073" s="5">
        <v>6</v>
      </c>
      <c r="E1073" s="5">
        <v>0</v>
      </c>
      <c r="F1073" s="8">
        <f t="shared" si="96"/>
        <v>0</v>
      </c>
      <c r="G1073" s="5" t="str">
        <f>IF(COUNTIFS(Q3_SQL_Error_Concentration!$A:$A,A1073,Q3_SQL_Error_Concentration!$E:$E,B1073,Q3_SQL_Error_Concentration!$F:$F,C1073)=0,"",SUMIFS(Q3_SQL_Error_Concentration!$I:$I,Q3_SQL_Error_Concentration!$A:$A,A1073,Q3_SQL_Error_Concentration!$E:$E,B1073,Q3_SQL_Error_Concentration!$F:$F,C1073))</f>
        <v/>
      </c>
      <c r="H1073" s="5" t="str">
        <f t="shared" si="97"/>
        <v/>
      </c>
      <c r="I1073" s="5">
        <f>IF(D1073&gt;=Q3_Validation!$C$2,1,0)</f>
        <v>0</v>
      </c>
      <c r="J1073" s="8" t="str">
        <f t="shared" si="98"/>
        <v/>
      </c>
      <c r="K1073" s="5" t="str">
        <f t="shared" si="99"/>
        <v>excluded</v>
      </c>
      <c r="L1073" s="5">
        <f t="shared" si="100"/>
        <v>0</v>
      </c>
      <c r="M1073" s="5">
        <f t="shared" si="101"/>
        <v>0</v>
      </c>
    </row>
    <row r="1074" spans="1:13">
      <c r="A1074" s="5">
        <v>3389</v>
      </c>
      <c r="B1074" s="5">
        <v>9</v>
      </c>
      <c r="C1074" s="5" t="s">
        <v>62</v>
      </c>
      <c r="D1074" s="5">
        <v>194</v>
      </c>
      <c r="E1074" s="5">
        <v>0</v>
      </c>
      <c r="F1074" s="8">
        <f t="shared" si="96"/>
        <v>0</v>
      </c>
      <c r="G1074" s="5" t="str">
        <f>IF(COUNTIFS(Q3_SQL_Error_Concentration!$A:$A,A1074,Q3_SQL_Error_Concentration!$E:$E,B1074,Q3_SQL_Error_Concentration!$F:$F,C1074)=0,"",SUMIFS(Q3_SQL_Error_Concentration!$I:$I,Q3_SQL_Error_Concentration!$A:$A,A1074,Q3_SQL_Error_Concentration!$E:$E,B1074,Q3_SQL_Error_Concentration!$F:$F,C1074))</f>
        <v/>
      </c>
      <c r="H1074" s="5" t="str">
        <f t="shared" si="97"/>
        <v/>
      </c>
      <c r="I1074" s="5">
        <f>IF(D1074&gt;=Q3_Validation!$C$2,1,0)</f>
        <v>0</v>
      </c>
      <c r="J1074" s="8" t="str">
        <f t="shared" si="98"/>
        <v/>
      </c>
      <c r="K1074" s="5" t="str">
        <f t="shared" si="99"/>
        <v>excluded</v>
      </c>
      <c r="L1074" s="5">
        <f t="shared" si="100"/>
        <v>0</v>
      </c>
      <c r="M1074" s="5">
        <f t="shared" si="101"/>
        <v>0</v>
      </c>
    </row>
    <row r="1075" spans="1:13">
      <c r="A1075" s="5">
        <v>3389</v>
      </c>
      <c r="B1075" s="5">
        <v>10</v>
      </c>
      <c r="C1075" s="5" t="s">
        <v>63</v>
      </c>
      <c r="D1075" s="5">
        <v>165</v>
      </c>
      <c r="E1075" s="5">
        <v>1</v>
      </c>
      <c r="F1075" s="8">
        <f t="shared" si="96"/>
        <v>0.60606060606060608</v>
      </c>
      <c r="G1075" s="5" t="str">
        <f>IF(COUNTIFS(Q3_SQL_Error_Concentration!$A:$A,A1075,Q3_SQL_Error_Concentration!$E:$E,B1075,Q3_SQL_Error_Concentration!$F:$F,C1075)=0,"",SUMIFS(Q3_SQL_Error_Concentration!$I:$I,Q3_SQL_Error_Concentration!$A:$A,A1075,Q3_SQL_Error_Concentration!$E:$E,B1075,Q3_SQL_Error_Concentration!$F:$F,C1075))</f>
        <v/>
      </c>
      <c r="H1075" s="5" t="str">
        <f t="shared" si="97"/>
        <v/>
      </c>
      <c r="I1075" s="5">
        <f>IF(D1075&gt;=Q3_Validation!$C$2,1,0)</f>
        <v>0</v>
      </c>
      <c r="J1075" s="8" t="str">
        <f t="shared" si="98"/>
        <v/>
      </c>
      <c r="K1075" s="5" t="str">
        <f t="shared" si="99"/>
        <v>excluded</v>
      </c>
      <c r="L1075" s="5">
        <f t="shared" si="100"/>
        <v>0</v>
      </c>
      <c r="M1075" s="5">
        <f t="shared" si="101"/>
        <v>0</v>
      </c>
    </row>
    <row r="1076" spans="1:13">
      <c r="A1076" s="5">
        <v>3389</v>
      </c>
      <c r="B1076" s="5">
        <v>10</v>
      </c>
      <c r="C1076" s="5" t="s">
        <v>64</v>
      </c>
      <c r="D1076" s="5">
        <v>14</v>
      </c>
      <c r="E1076" s="5">
        <v>0</v>
      </c>
      <c r="F1076" s="8">
        <f t="shared" si="96"/>
        <v>0</v>
      </c>
      <c r="G1076" s="5" t="str">
        <f>IF(COUNTIFS(Q3_SQL_Error_Concentration!$A:$A,A1076,Q3_SQL_Error_Concentration!$E:$E,B1076,Q3_SQL_Error_Concentration!$F:$F,C1076)=0,"",SUMIFS(Q3_SQL_Error_Concentration!$I:$I,Q3_SQL_Error_Concentration!$A:$A,A1076,Q3_SQL_Error_Concentration!$E:$E,B1076,Q3_SQL_Error_Concentration!$F:$F,C1076))</f>
        <v/>
      </c>
      <c r="H1076" s="5" t="str">
        <f t="shared" si="97"/>
        <v/>
      </c>
      <c r="I1076" s="5">
        <f>IF(D1076&gt;=Q3_Validation!$C$2,1,0)</f>
        <v>0</v>
      </c>
      <c r="J1076" s="8" t="str">
        <f t="shared" si="98"/>
        <v/>
      </c>
      <c r="K1076" s="5" t="str">
        <f t="shared" si="99"/>
        <v>excluded</v>
      </c>
      <c r="L1076" s="5">
        <f t="shared" si="100"/>
        <v>0</v>
      </c>
      <c r="M1076" s="5">
        <f t="shared" si="101"/>
        <v>0</v>
      </c>
    </row>
    <row r="1077" spans="1:13">
      <c r="A1077" s="5">
        <v>3389</v>
      </c>
      <c r="B1077" s="5">
        <v>10</v>
      </c>
      <c r="C1077" s="5" t="s">
        <v>62</v>
      </c>
      <c r="D1077" s="5">
        <v>283</v>
      </c>
      <c r="E1077" s="5">
        <v>6</v>
      </c>
      <c r="F1077" s="8">
        <f t="shared" si="96"/>
        <v>2.1201413427561837</v>
      </c>
      <c r="G1077" s="5" t="str">
        <f>IF(COUNTIFS(Q3_SQL_Error_Concentration!$A:$A,A1077,Q3_SQL_Error_Concentration!$E:$E,B1077,Q3_SQL_Error_Concentration!$F:$F,C1077)=0,"",SUMIFS(Q3_SQL_Error_Concentration!$I:$I,Q3_SQL_Error_Concentration!$A:$A,A1077,Q3_SQL_Error_Concentration!$E:$E,B1077,Q3_SQL_Error_Concentration!$F:$F,C1077))</f>
        <v/>
      </c>
      <c r="H1077" s="5" t="str">
        <f t="shared" si="97"/>
        <v/>
      </c>
      <c r="I1077" s="5">
        <f>IF(D1077&gt;=Q3_Validation!$C$2,1,0)</f>
        <v>0</v>
      </c>
      <c r="J1077" s="8" t="str">
        <f t="shared" si="98"/>
        <v/>
      </c>
      <c r="K1077" s="5" t="str">
        <f t="shared" si="99"/>
        <v>excluded</v>
      </c>
      <c r="L1077" s="5">
        <f t="shared" si="100"/>
        <v>0</v>
      </c>
      <c r="M1077" s="5">
        <f t="shared" si="101"/>
        <v>0</v>
      </c>
    </row>
    <row r="1078" spans="1:13">
      <c r="A1078" s="5">
        <v>3389</v>
      </c>
      <c r="B1078" s="5">
        <v>11</v>
      </c>
      <c r="C1078" s="5" t="s">
        <v>63</v>
      </c>
      <c r="D1078" s="5">
        <v>177</v>
      </c>
      <c r="E1078" s="5">
        <v>3</v>
      </c>
      <c r="F1078" s="8">
        <f t="shared" si="96"/>
        <v>1.6949152542372881</v>
      </c>
      <c r="G1078" s="5" t="str">
        <f>IF(COUNTIFS(Q3_SQL_Error_Concentration!$A:$A,A1078,Q3_SQL_Error_Concentration!$E:$E,B1078,Q3_SQL_Error_Concentration!$F:$F,C1078)=0,"",SUMIFS(Q3_SQL_Error_Concentration!$I:$I,Q3_SQL_Error_Concentration!$A:$A,A1078,Q3_SQL_Error_Concentration!$E:$E,B1078,Q3_SQL_Error_Concentration!$F:$F,C1078))</f>
        <v/>
      </c>
      <c r="H1078" s="5" t="str">
        <f t="shared" si="97"/>
        <v/>
      </c>
      <c r="I1078" s="5">
        <f>IF(D1078&gt;=Q3_Validation!$C$2,1,0)</f>
        <v>0</v>
      </c>
      <c r="J1078" s="8" t="str">
        <f t="shared" si="98"/>
        <v/>
      </c>
      <c r="K1078" s="5" t="str">
        <f t="shared" si="99"/>
        <v>excluded</v>
      </c>
      <c r="L1078" s="5">
        <f t="shared" si="100"/>
        <v>0</v>
      </c>
      <c r="M1078" s="5">
        <f t="shared" si="101"/>
        <v>0</v>
      </c>
    </row>
    <row r="1079" spans="1:13">
      <c r="A1079" s="5">
        <v>3389</v>
      </c>
      <c r="B1079" s="5">
        <v>11</v>
      </c>
      <c r="C1079" s="5" t="s">
        <v>64</v>
      </c>
      <c r="D1079" s="5">
        <v>7</v>
      </c>
      <c r="E1079" s="5">
        <v>2</v>
      </c>
      <c r="F1079" s="8">
        <f t="shared" si="96"/>
        <v>28.571428571428573</v>
      </c>
      <c r="G1079" s="5" t="str">
        <f>IF(COUNTIFS(Q3_SQL_Error_Concentration!$A:$A,A1079,Q3_SQL_Error_Concentration!$E:$E,B1079,Q3_SQL_Error_Concentration!$F:$F,C1079)=0,"",SUMIFS(Q3_SQL_Error_Concentration!$I:$I,Q3_SQL_Error_Concentration!$A:$A,A1079,Q3_SQL_Error_Concentration!$E:$E,B1079,Q3_SQL_Error_Concentration!$F:$F,C1079))</f>
        <v/>
      </c>
      <c r="H1079" s="5" t="str">
        <f t="shared" si="97"/>
        <v/>
      </c>
      <c r="I1079" s="5">
        <f>IF(D1079&gt;=Q3_Validation!$C$2,1,0)</f>
        <v>0</v>
      </c>
      <c r="J1079" s="8" t="str">
        <f t="shared" si="98"/>
        <v/>
      </c>
      <c r="K1079" s="5" t="str">
        <f t="shared" si="99"/>
        <v>excluded</v>
      </c>
      <c r="L1079" s="5">
        <f t="shared" si="100"/>
        <v>0</v>
      </c>
      <c r="M1079" s="5">
        <f t="shared" si="101"/>
        <v>0</v>
      </c>
    </row>
    <row r="1080" spans="1:13">
      <c r="A1080" s="5">
        <v>3389</v>
      </c>
      <c r="B1080" s="5">
        <v>11</v>
      </c>
      <c r="C1080" s="5" t="s">
        <v>62</v>
      </c>
      <c r="D1080" s="5">
        <v>301</v>
      </c>
      <c r="E1080" s="5">
        <v>4</v>
      </c>
      <c r="F1080" s="8">
        <f t="shared" si="96"/>
        <v>1.3289036544850499</v>
      </c>
      <c r="G1080" s="5" t="str">
        <f>IF(COUNTIFS(Q3_SQL_Error_Concentration!$A:$A,A1080,Q3_SQL_Error_Concentration!$E:$E,B1080,Q3_SQL_Error_Concentration!$F:$F,C1080)=0,"",SUMIFS(Q3_SQL_Error_Concentration!$I:$I,Q3_SQL_Error_Concentration!$A:$A,A1080,Q3_SQL_Error_Concentration!$E:$E,B1080,Q3_SQL_Error_Concentration!$F:$F,C1080))</f>
        <v/>
      </c>
      <c r="H1080" s="5" t="str">
        <f t="shared" si="97"/>
        <v/>
      </c>
      <c r="I1080" s="5">
        <f>IF(D1080&gt;=Q3_Validation!$C$2,1,0)</f>
        <v>0</v>
      </c>
      <c r="J1080" s="8" t="str">
        <f t="shared" si="98"/>
        <v/>
      </c>
      <c r="K1080" s="5" t="str">
        <f t="shared" si="99"/>
        <v>excluded</v>
      </c>
      <c r="L1080" s="5">
        <f t="shared" si="100"/>
        <v>0</v>
      </c>
      <c r="M1080" s="5">
        <f t="shared" si="101"/>
        <v>0</v>
      </c>
    </row>
    <row r="1081" spans="1:13">
      <c r="A1081" s="5">
        <v>3389</v>
      </c>
      <c r="B1081" s="5">
        <v>12</v>
      </c>
      <c r="C1081" s="5" t="s">
        <v>63</v>
      </c>
      <c r="D1081" s="5">
        <v>217</v>
      </c>
      <c r="E1081" s="5">
        <v>4</v>
      </c>
      <c r="F1081" s="8">
        <f t="shared" si="96"/>
        <v>1.8433179723502304</v>
      </c>
      <c r="G1081" s="5" t="str">
        <f>IF(COUNTIFS(Q3_SQL_Error_Concentration!$A:$A,A1081,Q3_SQL_Error_Concentration!$E:$E,B1081,Q3_SQL_Error_Concentration!$F:$F,C1081)=0,"",SUMIFS(Q3_SQL_Error_Concentration!$I:$I,Q3_SQL_Error_Concentration!$A:$A,A1081,Q3_SQL_Error_Concentration!$E:$E,B1081,Q3_SQL_Error_Concentration!$F:$F,C1081))</f>
        <v/>
      </c>
      <c r="H1081" s="5" t="str">
        <f t="shared" si="97"/>
        <v/>
      </c>
      <c r="I1081" s="5">
        <f>IF(D1081&gt;=Q3_Validation!$C$2,1,0)</f>
        <v>0</v>
      </c>
      <c r="J1081" s="8" t="str">
        <f t="shared" si="98"/>
        <v/>
      </c>
      <c r="K1081" s="5" t="str">
        <f t="shared" si="99"/>
        <v>excluded</v>
      </c>
      <c r="L1081" s="5">
        <f t="shared" si="100"/>
        <v>0</v>
      </c>
      <c r="M1081" s="5">
        <f t="shared" si="101"/>
        <v>0</v>
      </c>
    </row>
    <row r="1082" spans="1:13">
      <c r="A1082" s="5">
        <v>3389</v>
      </c>
      <c r="B1082" s="5">
        <v>12</v>
      </c>
      <c r="C1082" s="5" t="s">
        <v>64</v>
      </c>
      <c r="D1082" s="5">
        <v>10</v>
      </c>
      <c r="E1082" s="5">
        <v>0</v>
      </c>
      <c r="F1082" s="8">
        <f t="shared" si="96"/>
        <v>0</v>
      </c>
      <c r="G1082" s="5" t="str">
        <f>IF(COUNTIFS(Q3_SQL_Error_Concentration!$A:$A,A1082,Q3_SQL_Error_Concentration!$E:$E,B1082,Q3_SQL_Error_Concentration!$F:$F,C1082)=0,"",SUMIFS(Q3_SQL_Error_Concentration!$I:$I,Q3_SQL_Error_Concentration!$A:$A,A1082,Q3_SQL_Error_Concentration!$E:$E,B1082,Q3_SQL_Error_Concentration!$F:$F,C1082))</f>
        <v/>
      </c>
      <c r="H1082" s="5" t="str">
        <f t="shared" si="97"/>
        <v/>
      </c>
      <c r="I1082" s="5">
        <f>IF(D1082&gt;=Q3_Validation!$C$2,1,0)</f>
        <v>0</v>
      </c>
      <c r="J1082" s="8" t="str">
        <f t="shared" si="98"/>
        <v/>
      </c>
      <c r="K1082" s="5" t="str">
        <f t="shared" si="99"/>
        <v>excluded</v>
      </c>
      <c r="L1082" s="5">
        <f t="shared" si="100"/>
        <v>0</v>
      </c>
      <c r="M1082" s="5">
        <f t="shared" si="101"/>
        <v>0</v>
      </c>
    </row>
    <row r="1083" spans="1:13">
      <c r="A1083" s="5">
        <v>3389</v>
      </c>
      <c r="B1083" s="5">
        <v>12</v>
      </c>
      <c r="C1083" s="5" t="s">
        <v>62</v>
      </c>
      <c r="D1083" s="5">
        <v>274</v>
      </c>
      <c r="E1083" s="5">
        <v>3</v>
      </c>
      <c r="F1083" s="8">
        <f t="shared" si="96"/>
        <v>1.0948905109489051</v>
      </c>
      <c r="G1083" s="5" t="str">
        <f>IF(COUNTIFS(Q3_SQL_Error_Concentration!$A:$A,A1083,Q3_SQL_Error_Concentration!$E:$E,B1083,Q3_SQL_Error_Concentration!$F:$F,C1083)=0,"",SUMIFS(Q3_SQL_Error_Concentration!$I:$I,Q3_SQL_Error_Concentration!$A:$A,A1083,Q3_SQL_Error_Concentration!$E:$E,B1083,Q3_SQL_Error_Concentration!$F:$F,C1083))</f>
        <v/>
      </c>
      <c r="H1083" s="5" t="str">
        <f t="shared" si="97"/>
        <v/>
      </c>
      <c r="I1083" s="5">
        <f>IF(D1083&gt;=Q3_Validation!$C$2,1,0)</f>
        <v>0</v>
      </c>
      <c r="J1083" s="8" t="str">
        <f t="shared" si="98"/>
        <v/>
      </c>
      <c r="K1083" s="5" t="str">
        <f t="shared" si="99"/>
        <v>excluded</v>
      </c>
      <c r="L1083" s="5">
        <f t="shared" si="100"/>
        <v>0</v>
      </c>
      <c r="M1083" s="5">
        <f t="shared" si="101"/>
        <v>0</v>
      </c>
    </row>
    <row r="1084" spans="1:13">
      <c r="A1084" s="5">
        <v>3389</v>
      </c>
      <c r="B1084" s="5">
        <v>13</v>
      </c>
      <c r="C1084" s="5" t="s">
        <v>63</v>
      </c>
      <c r="D1084" s="5">
        <v>191</v>
      </c>
      <c r="E1084" s="5">
        <v>3</v>
      </c>
      <c r="F1084" s="8">
        <f t="shared" si="96"/>
        <v>1.5706806282722514</v>
      </c>
      <c r="G1084" s="5" t="str">
        <f>IF(COUNTIFS(Q3_SQL_Error_Concentration!$A:$A,A1084,Q3_SQL_Error_Concentration!$E:$E,B1084,Q3_SQL_Error_Concentration!$F:$F,C1084)=0,"",SUMIFS(Q3_SQL_Error_Concentration!$I:$I,Q3_SQL_Error_Concentration!$A:$A,A1084,Q3_SQL_Error_Concentration!$E:$E,B1084,Q3_SQL_Error_Concentration!$F:$F,C1084))</f>
        <v/>
      </c>
      <c r="H1084" s="5" t="str">
        <f t="shared" si="97"/>
        <v/>
      </c>
      <c r="I1084" s="5">
        <f>IF(D1084&gt;=Q3_Validation!$C$2,1,0)</f>
        <v>0</v>
      </c>
      <c r="J1084" s="8" t="str">
        <f t="shared" si="98"/>
        <v/>
      </c>
      <c r="K1084" s="5" t="str">
        <f t="shared" si="99"/>
        <v>excluded</v>
      </c>
      <c r="L1084" s="5">
        <f t="shared" si="100"/>
        <v>0</v>
      </c>
      <c r="M1084" s="5">
        <f t="shared" si="101"/>
        <v>0</v>
      </c>
    </row>
    <row r="1085" spans="1:13">
      <c r="A1085" s="5">
        <v>3389</v>
      </c>
      <c r="B1085" s="5">
        <v>13</v>
      </c>
      <c r="C1085" s="5" t="s">
        <v>64</v>
      </c>
      <c r="D1085" s="5">
        <v>6</v>
      </c>
      <c r="E1085" s="5">
        <v>0</v>
      </c>
      <c r="F1085" s="8">
        <f t="shared" si="96"/>
        <v>0</v>
      </c>
      <c r="G1085" s="5" t="str">
        <f>IF(COUNTIFS(Q3_SQL_Error_Concentration!$A:$A,A1085,Q3_SQL_Error_Concentration!$E:$E,B1085,Q3_SQL_Error_Concentration!$F:$F,C1085)=0,"",SUMIFS(Q3_SQL_Error_Concentration!$I:$I,Q3_SQL_Error_Concentration!$A:$A,A1085,Q3_SQL_Error_Concentration!$E:$E,B1085,Q3_SQL_Error_Concentration!$F:$F,C1085))</f>
        <v/>
      </c>
      <c r="H1085" s="5" t="str">
        <f t="shared" si="97"/>
        <v/>
      </c>
      <c r="I1085" s="5">
        <f>IF(D1085&gt;=Q3_Validation!$C$2,1,0)</f>
        <v>0</v>
      </c>
      <c r="J1085" s="8" t="str">
        <f t="shared" si="98"/>
        <v/>
      </c>
      <c r="K1085" s="5" t="str">
        <f t="shared" si="99"/>
        <v>excluded</v>
      </c>
      <c r="L1085" s="5">
        <f t="shared" si="100"/>
        <v>0</v>
      </c>
      <c r="M1085" s="5">
        <f t="shared" si="101"/>
        <v>0</v>
      </c>
    </row>
    <row r="1086" spans="1:13">
      <c r="A1086" s="5">
        <v>3389</v>
      </c>
      <c r="B1086" s="5">
        <v>13</v>
      </c>
      <c r="C1086" s="5" t="s">
        <v>62</v>
      </c>
      <c r="D1086" s="5">
        <v>334</v>
      </c>
      <c r="E1086" s="5">
        <v>7</v>
      </c>
      <c r="F1086" s="8">
        <f t="shared" si="96"/>
        <v>2.0958083832335328</v>
      </c>
      <c r="G1086" s="5" t="str">
        <f>IF(COUNTIFS(Q3_SQL_Error_Concentration!$A:$A,A1086,Q3_SQL_Error_Concentration!$E:$E,B1086,Q3_SQL_Error_Concentration!$F:$F,C1086)=0,"",SUMIFS(Q3_SQL_Error_Concentration!$I:$I,Q3_SQL_Error_Concentration!$A:$A,A1086,Q3_SQL_Error_Concentration!$E:$E,B1086,Q3_SQL_Error_Concentration!$F:$F,C1086))</f>
        <v/>
      </c>
      <c r="H1086" s="5" t="str">
        <f t="shared" si="97"/>
        <v/>
      </c>
      <c r="I1086" s="5">
        <f>IF(D1086&gt;=Q3_Validation!$C$2,1,0)</f>
        <v>0</v>
      </c>
      <c r="J1086" s="8" t="str">
        <f t="shared" si="98"/>
        <v/>
      </c>
      <c r="K1086" s="5" t="str">
        <f t="shared" si="99"/>
        <v>excluded</v>
      </c>
      <c r="L1086" s="5">
        <f t="shared" si="100"/>
        <v>0</v>
      </c>
      <c r="M1086" s="5">
        <f t="shared" si="101"/>
        <v>0</v>
      </c>
    </row>
    <row r="1087" spans="1:13">
      <c r="A1087" s="5">
        <v>3389</v>
      </c>
      <c r="B1087" s="5">
        <v>14</v>
      </c>
      <c r="C1087" s="5" t="s">
        <v>63</v>
      </c>
      <c r="D1087" s="5">
        <v>194</v>
      </c>
      <c r="E1087" s="5">
        <v>3</v>
      </c>
      <c r="F1087" s="8">
        <f t="shared" si="96"/>
        <v>1.5463917525773196</v>
      </c>
      <c r="G1087" s="5" t="str">
        <f>IF(COUNTIFS(Q3_SQL_Error_Concentration!$A:$A,A1087,Q3_SQL_Error_Concentration!$E:$E,B1087,Q3_SQL_Error_Concentration!$F:$F,C1087)=0,"",SUMIFS(Q3_SQL_Error_Concentration!$I:$I,Q3_SQL_Error_Concentration!$A:$A,A1087,Q3_SQL_Error_Concentration!$E:$E,B1087,Q3_SQL_Error_Concentration!$F:$F,C1087))</f>
        <v/>
      </c>
      <c r="H1087" s="5" t="str">
        <f t="shared" si="97"/>
        <v/>
      </c>
      <c r="I1087" s="5">
        <f>IF(D1087&gt;=Q3_Validation!$C$2,1,0)</f>
        <v>0</v>
      </c>
      <c r="J1087" s="8" t="str">
        <f t="shared" si="98"/>
        <v/>
      </c>
      <c r="K1087" s="5" t="str">
        <f t="shared" si="99"/>
        <v>excluded</v>
      </c>
      <c r="L1087" s="5">
        <f t="shared" si="100"/>
        <v>0</v>
      </c>
      <c r="M1087" s="5">
        <f t="shared" si="101"/>
        <v>0</v>
      </c>
    </row>
    <row r="1088" spans="1:13">
      <c r="A1088" s="5">
        <v>3389</v>
      </c>
      <c r="B1088" s="5">
        <v>14</v>
      </c>
      <c r="C1088" s="5" t="s">
        <v>64</v>
      </c>
      <c r="D1088" s="5">
        <v>6</v>
      </c>
      <c r="E1088" s="5">
        <v>0</v>
      </c>
      <c r="F1088" s="8">
        <f t="shared" si="96"/>
        <v>0</v>
      </c>
      <c r="G1088" s="5" t="str">
        <f>IF(COUNTIFS(Q3_SQL_Error_Concentration!$A:$A,A1088,Q3_SQL_Error_Concentration!$E:$E,B1088,Q3_SQL_Error_Concentration!$F:$F,C1088)=0,"",SUMIFS(Q3_SQL_Error_Concentration!$I:$I,Q3_SQL_Error_Concentration!$A:$A,A1088,Q3_SQL_Error_Concentration!$E:$E,B1088,Q3_SQL_Error_Concentration!$F:$F,C1088))</f>
        <v/>
      </c>
      <c r="H1088" s="5" t="str">
        <f t="shared" si="97"/>
        <v/>
      </c>
      <c r="I1088" s="5">
        <f>IF(D1088&gt;=Q3_Validation!$C$2,1,0)</f>
        <v>0</v>
      </c>
      <c r="J1088" s="8" t="str">
        <f t="shared" si="98"/>
        <v/>
      </c>
      <c r="K1088" s="5" t="str">
        <f t="shared" si="99"/>
        <v>excluded</v>
      </c>
      <c r="L1088" s="5">
        <f t="shared" si="100"/>
        <v>0</v>
      </c>
      <c r="M1088" s="5">
        <f t="shared" si="101"/>
        <v>0</v>
      </c>
    </row>
    <row r="1089" spans="1:13">
      <c r="A1089" s="5">
        <v>3389</v>
      </c>
      <c r="B1089" s="5">
        <v>14</v>
      </c>
      <c r="C1089" s="5" t="s">
        <v>62</v>
      </c>
      <c r="D1089" s="5">
        <v>354</v>
      </c>
      <c r="E1089" s="5">
        <v>6</v>
      </c>
      <c r="F1089" s="8">
        <f t="shared" si="96"/>
        <v>1.6949152542372881</v>
      </c>
      <c r="G1089" s="5" t="str">
        <f>IF(COUNTIFS(Q3_SQL_Error_Concentration!$A:$A,A1089,Q3_SQL_Error_Concentration!$E:$E,B1089,Q3_SQL_Error_Concentration!$F:$F,C1089)=0,"",SUMIFS(Q3_SQL_Error_Concentration!$I:$I,Q3_SQL_Error_Concentration!$A:$A,A1089,Q3_SQL_Error_Concentration!$E:$E,B1089,Q3_SQL_Error_Concentration!$F:$F,C1089))</f>
        <v/>
      </c>
      <c r="H1089" s="5" t="str">
        <f t="shared" si="97"/>
        <v/>
      </c>
      <c r="I1089" s="5">
        <f>IF(D1089&gt;=Q3_Validation!$C$2,1,0)</f>
        <v>0</v>
      </c>
      <c r="J1089" s="8" t="str">
        <f t="shared" si="98"/>
        <v/>
      </c>
      <c r="K1089" s="5" t="str">
        <f t="shared" si="99"/>
        <v>excluded</v>
      </c>
      <c r="L1089" s="5">
        <f t="shared" si="100"/>
        <v>0</v>
      </c>
      <c r="M1089" s="5">
        <f t="shared" si="101"/>
        <v>0</v>
      </c>
    </row>
    <row r="1090" spans="1:13">
      <c r="A1090" s="5">
        <v>3389</v>
      </c>
      <c r="B1090" s="5">
        <v>15</v>
      </c>
      <c r="C1090" s="5" t="s">
        <v>63</v>
      </c>
      <c r="D1090" s="5">
        <v>208</v>
      </c>
      <c r="E1090" s="5">
        <v>3</v>
      </c>
      <c r="F1090" s="8">
        <f t="shared" ref="F1090:F1153" si="102">100*E1090/D1090</f>
        <v>1.4423076923076923</v>
      </c>
      <c r="G1090" s="5" t="str">
        <f>IF(COUNTIFS(Q3_SQL_Error_Concentration!$A:$A,A1090,Q3_SQL_Error_Concentration!$E:$E,B1090,Q3_SQL_Error_Concentration!$F:$F,C1090)=0,"",SUMIFS(Q3_SQL_Error_Concentration!$I:$I,Q3_SQL_Error_Concentration!$A:$A,A1090,Q3_SQL_Error_Concentration!$E:$E,B1090,Q3_SQL_Error_Concentration!$F:$F,C1090))</f>
        <v/>
      </c>
      <c r="H1090" s="5" t="str">
        <f t="shared" ref="H1090:H1153" si="103">IF(G1090="","",IF(ABS(F1090-G1090)&lt;=0.0002,"PASS","FAIL"))</f>
        <v/>
      </c>
      <c r="I1090" s="5">
        <f>IF(D1090&gt;=Q3_Validation!$C$2,1,0)</f>
        <v>0</v>
      </c>
      <c r="J1090" s="8" t="str">
        <f t="shared" ref="J1090:J1153" si="104">IF(I1090=1,F1090,"")</f>
        <v/>
      </c>
      <c r="K1090" s="5" t="str">
        <f t="shared" ref="K1090:K1153" si="105">IF(D1090&lt;601,"excluded",IF(J1090&gt;3.628192,"outlier",IF(J1090&gt;=2.11093,"high-error","normal")))</f>
        <v>excluded</v>
      </c>
      <c r="L1090" s="5">
        <f t="shared" ref="L1090:L1153" si="106">COUNTIFS(A:A,A1090,K:K,"high-error")+COUNTIFS(A:A,A1090,K:K,"outlier")</f>
        <v>0</v>
      </c>
      <c r="M1090" s="5">
        <f t="shared" ref="M1090:M1153" si="107">IF(AND(L1090&gt;=2,OR(K1090="high-error",K1090="outlier")),1,0)</f>
        <v>0</v>
      </c>
    </row>
    <row r="1091" spans="1:13">
      <c r="A1091" s="5">
        <v>3389</v>
      </c>
      <c r="B1091" s="5">
        <v>15</v>
      </c>
      <c r="C1091" s="5" t="s">
        <v>64</v>
      </c>
      <c r="D1091" s="5">
        <v>8</v>
      </c>
      <c r="E1091" s="5">
        <v>0</v>
      </c>
      <c r="F1091" s="8">
        <f t="shared" si="102"/>
        <v>0</v>
      </c>
      <c r="G1091" s="5" t="str">
        <f>IF(COUNTIFS(Q3_SQL_Error_Concentration!$A:$A,A1091,Q3_SQL_Error_Concentration!$E:$E,B1091,Q3_SQL_Error_Concentration!$F:$F,C1091)=0,"",SUMIFS(Q3_SQL_Error_Concentration!$I:$I,Q3_SQL_Error_Concentration!$A:$A,A1091,Q3_SQL_Error_Concentration!$E:$E,B1091,Q3_SQL_Error_Concentration!$F:$F,C1091))</f>
        <v/>
      </c>
      <c r="H1091" s="5" t="str">
        <f t="shared" si="103"/>
        <v/>
      </c>
      <c r="I1091" s="5">
        <f>IF(D1091&gt;=Q3_Validation!$C$2,1,0)</f>
        <v>0</v>
      </c>
      <c r="J1091" s="8" t="str">
        <f t="shared" si="104"/>
        <v/>
      </c>
      <c r="K1091" s="5" t="str">
        <f t="shared" si="105"/>
        <v>excluded</v>
      </c>
      <c r="L1091" s="5">
        <f t="shared" si="106"/>
        <v>0</v>
      </c>
      <c r="M1091" s="5">
        <f t="shared" si="107"/>
        <v>0</v>
      </c>
    </row>
    <row r="1092" spans="1:13">
      <c r="A1092" s="5">
        <v>3389</v>
      </c>
      <c r="B1092" s="5">
        <v>15</v>
      </c>
      <c r="C1092" s="5" t="s">
        <v>62</v>
      </c>
      <c r="D1092" s="5">
        <v>344</v>
      </c>
      <c r="E1092" s="5">
        <v>3</v>
      </c>
      <c r="F1092" s="8">
        <f t="shared" si="102"/>
        <v>0.87209302325581395</v>
      </c>
      <c r="G1092" s="5" t="str">
        <f>IF(COUNTIFS(Q3_SQL_Error_Concentration!$A:$A,A1092,Q3_SQL_Error_Concentration!$E:$E,B1092,Q3_SQL_Error_Concentration!$F:$F,C1092)=0,"",SUMIFS(Q3_SQL_Error_Concentration!$I:$I,Q3_SQL_Error_Concentration!$A:$A,A1092,Q3_SQL_Error_Concentration!$E:$E,B1092,Q3_SQL_Error_Concentration!$F:$F,C1092))</f>
        <v/>
      </c>
      <c r="H1092" s="5" t="str">
        <f t="shared" si="103"/>
        <v/>
      </c>
      <c r="I1092" s="5">
        <f>IF(D1092&gt;=Q3_Validation!$C$2,1,0)</f>
        <v>0</v>
      </c>
      <c r="J1092" s="8" t="str">
        <f t="shared" si="104"/>
        <v/>
      </c>
      <c r="K1092" s="5" t="str">
        <f t="shared" si="105"/>
        <v>excluded</v>
      </c>
      <c r="L1092" s="5">
        <f t="shared" si="106"/>
        <v>0</v>
      </c>
      <c r="M1092" s="5">
        <f t="shared" si="107"/>
        <v>0</v>
      </c>
    </row>
    <row r="1093" spans="1:13">
      <c r="A1093" s="5">
        <v>3389</v>
      </c>
      <c r="B1093" s="5">
        <v>16</v>
      </c>
      <c r="C1093" s="5" t="s">
        <v>63</v>
      </c>
      <c r="D1093" s="5">
        <v>230</v>
      </c>
      <c r="E1093" s="5">
        <v>4</v>
      </c>
      <c r="F1093" s="8">
        <f t="shared" si="102"/>
        <v>1.7391304347826086</v>
      </c>
      <c r="G1093" s="5" t="str">
        <f>IF(COUNTIFS(Q3_SQL_Error_Concentration!$A:$A,A1093,Q3_SQL_Error_Concentration!$E:$E,B1093,Q3_SQL_Error_Concentration!$F:$F,C1093)=0,"",SUMIFS(Q3_SQL_Error_Concentration!$I:$I,Q3_SQL_Error_Concentration!$A:$A,A1093,Q3_SQL_Error_Concentration!$E:$E,B1093,Q3_SQL_Error_Concentration!$F:$F,C1093))</f>
        <v/>
      </c>
      <c r="H1093" s="5" t="str">
        <f t="shared" si="103"/>
        <v/>
      </c>
      <c r="I1093" s="5">
        <f>IF(D1093&gt;=Q3_Validation!$C$2,1,0)</f>
        <v>0</v>
      </c>
      <c r="J1093" s="8" t="str">
        <f t="shared" si="104"/>
        <v/>
      </c>
      <c r="K1093" s="5" t="str">
        <f t="shared" si="105"/>
        <v>excluded</v>
      </c>
      <c r="L1093" s="5">
        <f t="shared" si="106"/>
        <v>0</v>
      </c>
      <c r="M1093" s="5">
        <f t="shared" si="107"/>
        <v>0</v>
      </c>
    </row>
    <row r="1094" spans="1:13">
      <c r="A1094" s="5">
        <v>3389</v>
      </c>
      <c r="B1094" s="5">
        <v>16</v>
      </c>
      <c r="C1094" s="5" t="s">
        <v>62</v>
      </c>
      <c r="D1094" s="5">
        <v>338</v>
      </c>
      <c r="E1094" s="5">
        <v>2</v>
      </c>
      <c r="F1094" s="8">
        <f t="shared" si="102"/>
        <v>0.59171597633136097</v>
      </c>
      <c r="G1094" s="5" t="str">
        <f>IF(COUNTIFS(Q3_SQL_Error_Concentration!$A:$A,A1094,Q3_SQL_Error_Concentration!$E:$E,B1094,Q3_SQL_Error_Concentration!$F:$F,C1094)=0,"",SUMIFS(Q3_SQL_Error_Concentration!$I:$I,Q3_SQL_Error_Concentration!$A:$A,A1094,Q3_SQL_Error_Concentration!$E:$E,B1094,Q3_SQL_Error_Concentration!$F:$F,C1094))</f>
        <v/>
      </c>
      <c r="H1094" s="5" t="str">
        <f t="shared" si="103"/>
        <v/>
      </c>
      <c r="I1094" s="5">
        <f>IF(D1094&gt;=Q3_Validation!$C$2,1,0)</f>
        <v>0</v>
      </c>
      <c r="J1094" s="8" t="str">
        <f t="shared" si="104"/>
        <v/>
      </c>
      <c r="K1094" s="5" t="str">
        <f t="shared" si="105"/>
        <v>excluded</v>
      </c>
      <c r="L1094" s="5">
        <f t="shared" si="106"/>
        <v>0</v>
      </c>
      <c r="M1094" s="5">
        <f t="shared" si="107"/>
        <v>0</v>
      </c>
    </row>
    <row r="1095" spans="1:13">
      <c r="A1095" s="5">
        <v>3389</v>
      </c>
      <c r="B1095" s="5">
        <v>17</v>
      </c>
      <c r="C1095" s="5" t="s">
        <v>63</v>
      </c>
      <c r="D1095" s="5">
        <v>217</v>
      </c>
      <c r="E1095" s="5">
        <v>4</v>
      </c>
      <c r="F1095" s="8">
        <f t="shared" si="102"/>
        <v>1.8433179723502304</v>
      </c>
      <c r="G1095" s="5" t="str">
        <f>IF(COUNTIFS(Q3_SQL_Error_Concentration!$A:$A,A1095,Q3_SQL_Error_Concentration!$E:$E,B1095,Q3_SQL_Error_Concentration!$F:$F,C1095)=0,"",SUMIFS(Q3_SQL_Error_Concentration!$I:$I,Q3_SQL_Error_Concentration!$A:$A,A1095,Q3_SQL_Error_Concentration!$E:$E,B1095,Q3_SQL_Error_Concentration!$F:$F,C1095))</f>
        <v/>
      </c>
      <c r="H1095" s="5" t="str">
        <f t="shared" si="103"/>
        <v/>
      </c>
      <c r="I1095" s="5">
        <f>IF(D1095&gt;=Q3_Validation!$C$2,1,0)</f>
        <v>0</v>
      </c>
      <c r="J1095" s="8" t="str">
        <f t="shared" si="104"/>
        <v/>
      </c>
      <c r="K1095" s="5" t="str">
        <f t="shared" si="105"/>
        <v>excluded</v>
      </c>
      <c r="L1095" s="5">
        <f t="shared" si="106"/>
        <v>0</v>
      </c>
      <c r="M1095" s="5">
        <f t="shared" si="107"/>
        <v>0</v>
      </c>
    </row>
    <row r="1096" spans="1:13">
      <c r="A1096" s="5">
        <v>3389</v>
      </c>
      <c r="B1096" s="5">
        <v>17</v>
      </c>
      <c r="C1096" s="5" t="s">
        <v>64</v>
      </c>
      <c r="D1096" s="5">
        <v>2</v>
      </c>
      <c r="E1096" s="5">
        <v>0</v>
      </c>
      <c r="F1096" s="8">
        <f t="shared" si="102"/>
        <v>0</v>
      </c>
      <c r="G1096" s="5" t="str">
        <f>IF(COUNTIFS(Q3_SQL_Error_Concentration!$A:$A,A1096,Q3_SQL_Error_Concentration!$E:$E,B1096,Q3_SQL_Error_Concentration!$F:$F,C1096)=0,"",SUMIFS(Q3_SQL_Error_Concentration!$I:$I,Q3_SQL_Error_Concentration!$A:$A,A1096,Q3_SQL_Error_Concentration!$E:$E,B1096,Q3_SQL_Error_Concentration!$F:$F,C1096))</f>
        <v/>
      </c>
      <c r="H1096" s="5" t="str">
        <f t="shared" si="103"/>
        <v/>
      </c>
      <c r="I1096" s="5">
        <f>IF(D1096&gt;=Q3_Validation!$C$2,1,0)</f>
        <v>0</v>
      </c>
      <c r="J1096" s="8" t="str">
        <f t="shared" si="104"/>
        <v/>
      </c>
      <c r="K1096" s="5" t="str">
        <f t="shared" si="105"/>
        <v>excluded</v>
      </c>
      <c r="L1096" s="5">
        <f t="shared" si="106"/>
        <v>0</v>
      </c>
      <c r="M1096" s="5">
        <f t="shared" si="107"/>
        <v>0</v>
      </c>
    </row>
    <row r="1097" spans="1:13">
      <c r="A1097" s="5">
        <v>3389</v>
      </c>
      <c r="B1097" s="5">
        <v>17</v>
      </c>
      <c r="C1097" s="5" t="s">
        <v>62</v>
      </c>
      <c r="D1097" s="5">
        <v>329</v>
      </c>
      <c r="E1097" s="5">
        <v>8</v>
      </c>
      <c r="F1097" s="8">
        <f t="shared" si="102"/>
        <v>2.43161094224924</v>
      </c>
      <c r="G1097" s="5" t="str">
        <f>IF(COUNTIFS(Q3_SQL_Error_Concentration!$A:$A,A1097,Q3_SQL_Error_Concentration!$E:$E,B1097,Q3_SQL_Error_Concentration!$F:$F,C1097)=0,"",SUMIFS(Q3_SQL_Error_Concentration!$I:$I,Q3_SQL_Error_Concentration!$A:$A,A1097,Q3_SQL_Error_Concentration!$E:$E,B1097,Q3_SQL_Error_Concentration!$F:$F,C1097))</f>
        <v/>
      </c>
      <c r="H1097" s="5" t="str">
        <f t="shared" si="103"/>
        <v/>
      </c>
      <c r="I1097" s="5">
        <f>IF(D1097&gt;=Q3_Validation!$C$2,1,0)</f>
        <v>0</v>
      </c>
      <c r="J1097" s="8" t="str">
        <f t="shared" si="104"/>
        <v/>
      </c>
      <c r="K1097" s="5" t="str">
        <f t="shared" si="105"/>
        <v>excluded</v>
      </c>
      <c r="L1097" s="5">
        <f t="shared" si="106"/>
        <v>0</v>
      </c>
      <c r="M1097" s="5">
        <f t="shared" si="107"/>
        <v>0</v>
      </c>
    </row>
    <row r="1098" spans="1:13">
      <c r="A1098" s="5">
        <v>3389</v>
      </c>
      <c r="B1098" s="5">
        <v>18</v>
      </c>
      <c r="C1098" s="5" t="s">
        <v>63</v>
      </c>
      <c r="D1098" s="5">
        <v>205</v>
      </c>
      <c r="E1098" s="5">
        <v>8</v>
      </c>
      <c r="F1098" s="8">
        <f t="shared" si="102"/>
        <v>3.9024390243902438</v>
      </c>
      <c r="G1098" s="5" t="str">
        <f>IF(COUNTIFS(Q3_SQL_Error_Concentration!$A:$A,A1098,Q3_SQL_Error_Concentration!$E:$E,B1098,Q3_SQL_Error_Concentration!$F:$F,C1098)=0,"",SUMIFS(Q3_SQL_Error_Concentration!$I:$I,Q3_SQL_Error_Concentration!$A:$A,A1098,Q3_SQL_Error_Concentration!$E:$E,B1098,Q3_SQL_Error_Concentration!$F:$F,C1098))</f>
        <v/>
      </c>
      <c r="H1098" s="5" t="str">
        <f t="shared" si="103"/>
        <v/>
      </c>
      <c r="I1098" s="5">
        <f>IF(D1098&gt;=Q3_Validation!$C$2,1,0)</f>
        <v>0</v>
      </c>
      <c r="J1098" s="8" t="str">
        <f t="shared" si="104"/>
        <v/>
      </c>
      <c r="K1098" s="5" t="str">
        <f t="shared" si="105"/>
        <v>excluded</v>
      </c>
      <c r="L1098" s="5">
        <f t="shared" si="106"/>
        <v>0</v>
      </c>
      <c r="M1098" s="5">
        <f t="shared" si="107"/>
        <v>0</v>
      </c>
    </row>
    <row r="1099" spans="1:13">
      <c r="A1099" s="5">
        <v>3389</v>
      </c>
      <c r="B1099" s="5">
        <v>18</v>
      </c>
      <c r="C1099" s="5" t="s">
        <v>64</v>
      </c>
      <c r="D1099" s="5">
        <v>1</v>
      </c>
      <c r="E1099" s="5">
        <v>0</v>
      </c>
      <c r="F1099" s="8">
        <f t="shared" si="102"/>
        <v>0</v>
      </c>
      <c r="G1099" s="5" t="str">
        <f>IF(COUNTIFS(Q3_SQL_Error_Concentration!$A:$A,A1099,Q3_SQL_Error_Concentration!$E:$E,B1099,Q3_SQL_Error_Concentration!$F:$F,C1099)=0,"",SUMIFS(Q3_SQL_Error_Concentration!$I:$I,Q3_SQL_Error_Concentration!$A:$A,A1099,Q3_SQL_Error_Concentration!$E:$E,B1099,Q3_SQL_Error_Concentration!$F:$F,C1099))</f>
        <v/>
      </c>
      <c r="H1099" s="5" t="str">
        <f t="shared" si="103"/>
        <v/>
      </c>
      <c r="I1099" s="5">
        <f>IF(D1099&gt;=Q3_Validation!$C$2,1,0)</f>
        <v>0</v>
      </c>
      <c r="J1099" s="8" t="str">
        <f t="shared" si="104"/>
        <v/>
      </c>
      <c r="K1099" s="5" t="str">
        <f t="shared" si="105"/>
        <v>excluded</v>
      </c>
      <c r="L1099" s="5">
        <f t="shared" si="106"/>
        <v>0</v>
      </c>
      <c r="M1099" s="5">
        <f t="shared" si="107"/>
        <v>0</v>
      </c>
    </row>
    <row r="1100" spans="1:13">
      <c r="A1100" s="5">
        <v>3389</v>
      </c>
      <c r="B1100" s="5">
        <v>18</v>
      </c>
      <c r="C1100" s="5" t="s">
        <v>62</v>
      </c>
      <c r="D1100" s="5">
        <v>322</v>
      </c>
      <c r="E1100" s="5">
        <v>5</v>
      </c>
      <c r="F1100" s="8">
        <f t="shared" si="102"/>
        <v>1.5527950310559007</v>
      </c>
      <c r="G1100" s="5" t="str">
        <f>IF(COUNTIFS(Q3_SQL_Error_Concentration!$A:$A,A1100,Q3_SQL_Error_Concentration!$E:$E,B1100,Q3_SQL_Error_Concentration!$F:$F,C1100)=0,"",SUMIFS(Q3_SQL_Error_Concentration!$I:$I,Q3_SQL_Error_Concentration!$A:$A,A1100,Q3_SQL_Error_Concentration!$E:$E,B1100,Q3_SQL_Error_Concentration!$F:$F,C1100))</f>
        <v/>
      </c>
      <c r="H1100" s="5" t="str">
        <f t="shared" si="103"/>
        <v/>
      </c>
      <c r="I1100" s="5">
        <f>IF(D1100&gt;=Q3_Validation!$C$2,1,0)</f>
        <v>0</v>
      </c>
      <c r="J1100" s="8" t="str">
        <f t="shared" si="104"/>
        <v/>
      </c>
      <c r="K1100" s="5" t="str">
        <f t="shared" si="105"/>
        <v>excluded</v>
      </c>
      <c r="L1100" s="5">
        <f t="shared" si="106"/>
        <v>0</v>
      </c>
      <c r="M1100" s="5">
        <f t="shared" si="107"/>
        <v>0</v>
      </c>
    </row>
    <row r="1101" spans="1:13">
      <c r="A1101" s="5">
        <v>3389</v>
      </c>
      <c r="B1101" s="5">
        <v>19</v>
      </c>
      <c r="C1101" s="5" t="s">
        <v>63</v>
      </c>
      <c r="D1101" s="5">
        <v>206</v>
      </c>
      <c r="E1101" s="5">
        <v>7</v>
      </c>
      <c r="F1101" s="8">
        <f t="shared" si="102"/>
        <v>3.3980582524271843</v>
      </c>
      <c r="G1101" s="5" t="str">
        <f>IF(COUNTIFS(Q3_SQL_Error_Concentration!$A:$A,A1101,Q3_SQL_Error_Concentration!$E:$E,B1101,Q3_SQL_Error_Concentration!$F:$F,C1101)=0,"",SUMIFS(Q3_SQL_Error_Concentration!$I:$I,Q3_SQL_Error_Concentration!$A:$A,A1101,Q3_SQL_Error_Concentration!$E:$E,B1101,Q3_SQL_Error_Concentration!$F:$F,C1101))</f>
        <v/>
      </c>
      <c r="H1101" s="5" t="str">
        <f t="shared" si="103"/>
        <v/>
      </c>
      <c r="I1101" s="5">
        <f>IF(D1101&gt;=Q3_Validation!$C$2,1,0)</f>
        <v>0</v>
      </c>
      <c r="J1101" s="8" t="str">
        <f t="shared" si="104"/>
        <v/>
      </c>
      <c r="K1101" s="5" t="str">
        <f t="shared" si="105"/>
        <v>excluded</v>
      </c>
      <c r="L1101" s="5">
        <f t="shared" si="106"/>
        <v>0</v>
      </c>
      <c r="M1101" s="5">
        <f t="shared" si="107"/>
        <v>0</v>
      </c>
    </row>
    <row r="1102" spans="1:13">
      <c r="A1102" s="5">
        <v>3389</v>
      </c>
      <c r="B1102" s="5">
        <v>19</v>
      </c>
      <c r="C1102" s="5" t="s">
        <v>62</v>
      </c>
      <c r="D1102" s="5">
        <v>362</v>
      </c>
      <c r="E1102" s="5">
        <v>8</v>
      </c>
      <c r="F1102" s="8">
        <f t="shared" si="102"/>
        <v>2.2099447513812156</v>
      </c>
      <c r="G1102" s="5" t="str">
        <f>IF(COUNTIFS(Q3_SQL_Error_Concentration!$A:$A,A1102,Q3_SQL_Error_Concentration!$E:$E,B1102,Q3_SQL_Error_Concentration!$F:$F,C1102)=0,"",SUMIFS(Q3_SQL_Error_Concentration!$I:$I,Q3_SQL_Error_Concentration!$A:$A,A1102,Q3_SQL_Error_Concentration!$E:$E,B1102,Q3_SQL_Error_Concentration!$F:$F,C1102))</f>
        <v/>
      </c>
      <c r="H1102" s="5" t="str">
        <f t="shared" si="103"/>
        <v/>
      </c>
      <c r="I1102" s="5">
        <f>IF(D1102&gt;=Q3_Validation!$C$2,1,0)</f>
        <v>0</v>
      </c>
      <c r="J1102" s="8" t="str">
        <f t="shared" si="104"/>
        <v/>
      </c>
      <c r="K1102" s="5" t="str">
        <f t="shared" si="105"/>
        <v>excluded</v>
      </c>
      <c r="L1102" s="5">
        <f t="shared" si="106"/>
        <v>0</v>
      </c>
      <c r="M1102" s="5">
        <f t="shared" si="107"/>
        <v>0</v>
      </c>
    </row>
    <row r="1103" spans="1:13">
      <c r="A1103" s="5">
        <v>3389</v>
      </c>
      <c r="B1103" s="5">
        <v>20</v>
      </c>
      <c r="C1103" s="5" t="s">
        <v>63</v>
      </c>
      <c r="D1103" s="5">
        <v>195</v>
      </c>
      <c r="E1103" s="5">
        <v>4</v>
      </c>
      <c r="F1103" s="8">
        <f t="shared" si="102"/>
        <v>2.0512820512820511</v>
      </c>
      <c r="G1103" s="5" t="str">
        <f>IF(COUNTIFS(Q3_SQL_Error_Concentration!$A:$A,A1103,Q3_SQL_Error_Concentration!$E:$E,B1103,Q3_SQL_Error_Concentration!$F:$F,C1103)=0,"",SUMIFS(Q3_SQL_Error_Concentration!$I:$I,Q3_SQL_Error_Concentration!$A:$A,A1103,Q3_SQL_Error_Concentration!$E:$E,B1103,Q3_SQL_Error_Concentration!$F:$F,C1103))</f>
        <v/>
      </c>
      <c r="H1103" s="5" t="str">
        <f t="shared" si="103"/>
        <v/>
      </c>
      <c r="I1103" s="5">
        <f>IF(D1103&gt;=Q3_Validation!$C$2,1,0)</f>
        <v>0</v>
      </c>
      <c r="J1103" s="8" t="str">
        <f t="shared" si="104"/>
        <v/>
      </c>
      <c r="K1103" s="5" t="str">
        <f t="shared" si="105"/>
        <v>excluded</v>
      </c>
      <c r="L1103" s="5">
        <f t="shared" si="106"/>
        <v>0</v>
      </c>
      <c r="M1103" s="5">
        <f t="shared" si="107"/>
        <v>0</v>
      </c>
    </row>
    <row r="1104" spans="1:13">
      <c r="A1104" s="5">
        <v>3389</v>
      </c>
      <c r="B1104" s="5">
        <v>20</v>
      </c>
      <c r="C1104" s="5" t="s">
        <v>62</v>
      </c>
      <c r="D1104" s="5">
        <v>298</v>
      </c>
      <c r="E1104" s="5">
        <v>6</v>
      </c>
      <c r="F1104" s="8">
        <f t="shared" si="102"/>
        <v>2.0134228187919465</v>
      </c>
      <c r="G1104" s="5" t="str">
        <f>IF(COUNTIFS(Q3_SQL_Error_Concentration!$A:$A,A1104,Q3_SQL_Error_Concentration!$E:$E,B1104,Q3_SQL_Error_Concentration!$F:$F,C1104)=0,"",SUMIFS(Q3_SQL_Error_Concentration!$I:$I,Q3_SQL_Error_Concentration!$A:$A,A1104,Q3_SQL_Error_Concentration!$E:$E,B1104,Q3_SQL_Error_Concentration!$F:$F,C1104))</f>
        <v/>
      </c>
      <c r="H1104" s="5" t="str">
        <f t="shared" si="103"/>
        <v/>
      </c>
      <c r="I1104" s="5">
        <f>IF(D1104&gt;=Q3_Validation!$C$2,1,0)</f>
        <v>0</v>
      </c>
      <c r="J1104" s="8" t="str">
        <f t="shared" si="104"/>
        <v/>
      </c>
      <c r="K1104" s="5" t="str">
        <f t="shared" si="105"/>
        <v>excluded</v>
      </c>
      <c r="L1104" s="5">
        <f t="shared" si="106"/>
        <v>0</v>
      </c>
      <c r="M1104" s="5">
        <f t="shared" si="107"/>
        <v>0</v>
      </c>
    </row>
    <row r="1105" spans="1:13">
      <c r="A1105" s="5">
        <v>3389</v>
      </c>
      <c r="B1105" s="5">
        <v>21</v>
      </c>
      <c r="C1105" s="5" t="s">
        <v>63</v>
      </c>
      <c r="D1105" s="5">
        <v>229</v>
      </c>
      <c r="E1105" s="5">
        <v>5</v>
      </c>
      <c r="F1105" s="8">
        <f t="shared" si="102"/>
        <v>2.1834061135371181</v>
      </c>
      <c r="G1105" s="5" t="str">
        <f>IF(COUNTIFS(Q3_SQL_Error_Concentration!$A:$A,A1105,Q3_SQL_Error_Concentration!$E:$E,B1105,Q3_SQL_Error_Concentration!$F:$F,C1105)=0,"",SUMIFS(Q3_SQL_Error_Concentration!$I:$I,Q3_SQL_Error_Concentration!$A:$A,A1105,Q3_SQL_Error_Concentration!$E:$E,B1105,Q3_SQL_Error_Concentration!$F:$F,C1105))</f>
        <v/>
      </c>
      <c r="H1105" s="5" t="str">
        <f t="shared" si="103"/>
        <v/>
      </c>
      <c r="I1105" s="5">
        <f>IF(D1105&gt;=Q3_Validation!$C$2,1,0)</f>
        <v>0</v>
      </c>
      <c r="J1105" s="8" t="str">
        <f t="shared" si="104"/>
        <v/>
      </c>
      <c r="K1105" s="5" t="str">
        <f t="shared" si="105"/>
        <v>excluded</v>
      </c>
      <c r="L1105" s="5">
        <f t="shared" si="106"/>
        <v>0</v>
      </c>
      <c r="M1105" s="5">
        <f t="shared" si="107"/>
        <v>0</v>
      </c>
    </row>
    <row r="1106" spans="1:13">
      <c r="A1106" s="5">
        <v>3389</v>
      </c>
      <c r="B1106" s="5">
        <v>21</v>
      </c>
      <c r="C1106" s="5" t="s">
        <v>62</v>
      </c>
      <c r="D1106" s="5">
        <v>329</v>
      </c>
      <c r="E1106" s="5">
        <v>4</v>
      </c>
      <c r="F1106" s="8">
        <f t="shared" si="102"/>
        <v>1.21580547112462</v>
      </c>
      <c r="G1106" s="5" t="str">
        <f>IF(COUNTIFS(Q3_SQL_Error_Concentration!$A:$A,A1106,Q3_SQL_Error_Concentration!$E:$E,B1106,Q3_SQL_Error_Concentration!$F:$F,C1106)=0,"",SUMIFS(Q3_SQL_Error_Concentration!$I:$I,Q3_SQL_Error_Concentration!$A:$A,A1106,Q3_SQL_Error_Concentration!$E:$E,B1106,Q3_SQL_Error_Concentration!$F:$F,C1106))</f>
        <v/>
      </c>
      <c r="H1106" s="5" t="str">
        <f t="shared" si="103"/>
        <v/>
      </c>
      <c r="I1106" s="5">
        <f>IF(D1106&gt;=Q3_Validation!$C$2,1,0)</f>
        <v>0</v>
      </c>
      <c r="J1106" s="8" t="str">
        <f t="shared" si="104"/>
        <v/>
      </c>
      <c r="K1106" s="5" t="str">
        <f t="shared" si="105"/>
        <v>excluded</v>
      </c>
      <c r="L1106" s="5">
        <f t="shared" si="106"/>
        <v>0</v>
      </c>
      <c r="M1106" s="5">
        <f t="shared" si="107"/>
        <v>0</v>
      </c>
    </row>
    <row r="1107" spans="1:13">
      <c r="A1107" s="5">
        <v>3389</v>
      </c>
      <c r="B1107" s="5">
        <v>22</v>
      </c>
      <c r="C1107" s="5" t="s">
        <v>63</v>
      </c>
      <c r="D1107" s="5">
        <v>358</v>
      </c>
      <c r="E1107" s="5">
        <v>8</v>
      </c>
      <c r="F1107" s="8">
        <f t="shared" si="102"/>
        <v>2.2346368715083798</v>
      </c>
      <c r="G1107" s="5" t="str">
        <f>IF(COUNTIFS(Q3_SQL_Error_Concentration!$A:$A,A1107,Q3_SQL_Error_Concentration!$E:$E,B1107,Q3_SQL_Error_Concentration!$F:$F,C1107)=0,"",SUMIFS(Q3_SQL_Error_Concentration!$I:$I,Q3_SQL_Error_Concentration!$A:$A,A1107,Q3_SQL_Error_Concentration!$E:$E,B1107,Q3_SQL_Error_Concentration!$F:$F,C1107))</f>
        <v/>
      </c>
      <c r="H1107" s="5" t="str">
        <f t="shared" si="103"/>
        <v/>
      </c>
      <c r="I1107" s="5">
        <f>IF(D1107&gt;=Q3_Validation!$C$2,1,0)</f>
        <v>0</v>
      </c>
      <c r="J1107" s="8" t="str">
        <f t="shared" si="104"/>
        <v/>
      </c>
      <c r="K1107" s="5" t="str">
        <f t="shared" si="105"/>
        <v>excluded</v>
      </c>
      <c r="L1107" s="5">
        <f t="shared" si="106"/>
        <v>0</v>
      </c>
      <c r="M1107" s="5">
        <f t="shared" si="107"/>
        <v>0</v>
      </c>
    </row>
    <row r="1108" spans="1:13">
      <c r="A1108" s="5">
        <v>3389</v>
      </c>
      <c r="B1108" s="5">
        <v>22</v>
      </c>
      <c r="C1108" s="5" t="s">
        <v>62</v>
      </c>
      <c r="D1108" s="5">
        <v>581</v>
      </c>
      <c r="E1108" s="5">
        <v>7</v>
      </c>
      <c r="F1108" s="8">
        <f t="shared" si="102"/>
        <v>1.2048192771084338</v>
      </c>
      <c r="G1108" s="5" t="str">
        <f>IF(COUNTIFS(Q3_SQL_Error_Concentration!$A:$A,A1108,Q3_SQL_Error_Concentration!$E:$E,B1108,Q3_SQL_Error_Concentration!$F:$F,C1108)=0,"",SUMIFS(Q3_SQL_Error_Concentration!$I:$I,Q3_SQL_Error_Concentration!$A:$A,A1108,Q3_SQL_Error_Concentration!$E:$E,B1108,Q3_SQL_Error_Concentration!$F:$F,C1108))</f>
        <v/>
      </c>
      <c r="H1108" s="5" t="str">
        <f t="shared" si="103"/>
        <v/>
      </c>
      <c r="I1108" s="5">
        <f>IF(D1108&gt;=Q3_Validation!$C$2,1,0)</f>
        <v>0</v>
      </c>
      <c r="J1108" s="8" t="str">
        <f t="shared" si="104"/>
        <v/>
      </c>
      <c r="K1108" s="5" t="str">
        <f t="shared" si="105"/>
        <v>excluded</v>
      </c>
      <c r="L1108" s="5">
        <f t="shared" si="106"/>
        <v>0</v>
      </c>
      <c r="M1108" s="5">
        <f t="shared" si="107"/>
        <v>0</v>
      </c>
    </row>
    <row r="1109" spans="1:13">
      <c r="A1109" s="5">
        <v>3389</v>
      </c>
      <c r="B1109" s="5">
        <v>23</v>
      </c>
      <c r="C1109" s="5" t="s">
        <v>63</v>
      </c>
      <c r="D1109" s="5">
        <v>442</v>
      </c>
      <c r="E1109" s="5">
        <v>10</v>
      </c>
      <c r="F1109" s="8">
        <f t="shared" si="102"/>
        <v>2.2624434389140271</v>
      </c>
      <c r="G1109" s="5" t="str">
        <f>IF(COUNTIFS(Q3_SQL_Error_Concentration!$A:$A,A1109,Q3_SQL_Error_Concentration!$E:$E,B1109,Q3_SQL_Error_Concentration!$F:$F,C1109)=0,"",SUMIFS(Q3_SQL_Error_Concentration!$I:$I,Q3_SQL_Error_Concentration!$A:$A,A1109,Q3_SQL_Error_Concentration!$E:$E,B1109,Q3_SQL_Error_Concentration!$F:$F,C1109))</f>
        <v/>
      </c>
      <c r="H1109" s="5" t="str">
        <f t="shared" si="103"/>
        <v/>
      </c>
      <c r="I1109" s="5">
        <f>IF(D1109&gt;=Q3_Validation!$C$2,1,0)</f>
        <v>0</v>
      </c>
      <c r="J1109" s="8" t="str">
        <f t="shared" si="104"/>
        <v/>
      </c>
      <c r="K1109" s="5" t="str">
        <f t="shared" si="105"/>
        <v>excluded</v>
      </c>
      <c r="L1109" s="5">
        <f t="shared" si="106"/>
        <v>0</v>
      </c>
      <c r="M1109" s="5">
        <f t="shared" si="107"/>
        <v>0</v>
      </c>
    </row>
    <row r="1110" spans="1:13">
      <c r="A1110" s="5">
        <v>3389</v>
      </c>
      <c r="B1110" s="5">
        <v>23</v>
      </c>
      <c r="C1110" s="5" t="s">
        <v>62</v>
      </c>
      <c r="D1110" s="5">
        <v>736</v>
      </c>
      <c r="E1110" s="5">
        <v>5</v>
      </c>
      <c r="F1110" s="8">
        <f t="shared" si="102"/>
        <v>0.67934782608695654</v>
      </c>
      <c r="G1110" s="5" t="str">
        <f>IF(COUNTIFS(Q3_SQL_Error_Concentration!$A:$A,A1110,Q3_SQL_Error_Concentration!$E:$E,B1110,Q3_SQL_Error_Concentration!$F:$F,C1110)=0,"",SUMIFS(Q3_SQL_Error_Concentration!$I:$I,Q3_SQL_Error_Concentration!$A:$A,A1110,Q3_SQL_Error_Concentration!$E:$E,B1110,Q3_SQL_Error_Concentration!$F:$F,C1110))</f>
        <v/>
      </c>
      <c r="H1110" s="5" t="str">
        <f t="shared" si="103"/>
        <v/>
      </c>
      <c r="I1110" s="5">
        <f>IF(D1110&gt;=Q3_Validation!$C$2,1,0)</f>
        <v>1</v>
      </c>
      <c r="J1110" s="8">
        <f t="shared" si="104"/>
        <v>0.67934782608695654</v>
      </c>
      <c r="K1110" s="5" t="str">
        <f t="shared" si="105"/>
        <v>normal</v>
      </c>
      <c r="L1110" s="5">
        <f t="shared" si="106"/>
        <v>0</v>
      </c>
      <c r="M1110" s="5">
        <f t="shared" si="107"/>
        <v>0</v>
      </c>
    </row>
    <row r="1111" spans="1:13">
      <c r="A1111" s="5">
        <v>3390</v>
      </c>
      <c r="B1111" s="5">
        <v>0</v>
      </c>
      <c r="C1111" s="5" t="s">
        <v>63</v>
      </c>
      <c r="D1111" s="5">
        <v>10</v>
      </c>
      <c r="E1111" s="5">
        <v>0</v>
      </c>
      <c r="F1111" s="8">
        <f t="shared" si="102"/>
        <v>0</v>
      </c>
      <c r="G1111" s="5" t="str">
        <f>IF(COUNTIFS(Q3_SQL_Error_Concentration!$A:$A,A1111,Q3_SQL_Error_Concentration!$E:$E,B1111,Q3_SQL_Error_Concentration!$F:$F,C1111)=0,"",SUMIFS(Q3_SQL_Error_Concentration!$I:$I,Q3_SQL_Error_Concentration!$A:$A,A1111,Q3_SQL_Error_Concentration!$E:$E,B1111,Q3_SQL_Error_Concentration!$F:$F,C1111))</f>
        <v/>
      </c>
      <c r="H1111" s="5" t="str">
        <f t="shared" si="103"/>
        <v/>
      </c>
      <c r="I1111" s="5">
        <f>IF(D1111&gt;=Q3_Validation!$C$2,1,0)</f>
        <v>0</v>
      </c>
      <c r="J1111" s="8" t="str">
        <f t="shared" si="104"/>
        <v/>
      </c>
      <c r="K1111" s="5" t="str">
        <f t="shared" si="105"/>
        <v>excluded</v>
      </c>
      <c r="L1111" s="5">
        <f t="shared" si="106"/>
        <v>0</v>
      </c>
      <c r="M1111" s="5">
        <f t="shared" si="107"/>
        <v>0</v>
      </c>
    </row>
    <row r="1112" spans="1:13">
      <c r="A1112" s="5">
        <v>3390</v>
      </c>
      <c r="B1112" s="5">
        <v>0</v>
      </c>
      <c r="C1112" s="5" t="s">
        <v>62</v>
      </c>
      <c r="D1112" s="5">
        <v>21</v>
      </c>
      <c r="E1112" s="5">
        <v>0</v>
      </c>
      <c r="F1112" s="8">
        <f t="shared" si="102"/>
        <v>0</v>
      </c>
      <c r="G1112" s="5" t="str">
        <f>IF(COUNTIFS(Q3_SQL_Error_Concentration!$A:$A,A1112,Q3_SQL_Error_Concentration!$E:$E,B1112,Q3_SQL_Error_Concentration!$F:$F,C1112)=0,"",SUMIFS(Q3_SQL_Error_Concentration!$I:$I,Q3_SQL_Error_Concentration!$A:$A,A1112,Q3_SQL_Error_Concentration!$E:$E,B1112,Q3_SQL_Error_Concentration!$F:$F,C1112))</f>
        <v/>
      </c>
      <c r="H1112" s="5" t="str">
        <f t="shared" si="103"/>
        <v/>
      </c>
      <c r="I1112" s="5">
        <f>IF(D1112&gt;=Q3_Validation!$C$2,1,0)</f>
        <v>0</v>
      </c>
      <c r="J1112" s="8" t="str">
        <f t="shared" si="104"/>
        <v/>
      </c>
      <c r="K1112" s="5" t="str">
        <f t="shared" si="105"/>
        <v>excluded</v>
      </c>
      <c r="L1112" s="5">
        <f t="shared" si="106"/>
        <v>0</v>
      </c>
      <c r="M1112" s="5">
        <f t="shared" si="107"/>
        <v>0</v>
      </c>
    </row>
    <row r="1113" spans="1:13">
      <c r="A1113" s="5">
        <v>3390</v>
      </c>
      <c r="B1113" s="5">
        <v>1</v>
      </c>
      <c r="C1113" s="5" t="s">
        <v>63</v>
      </c>
      <c r="D1113" s="5">
        <v>32</v>
      </c>
      <c r="E1113" s="5">
        <v>0</v>
      </c>
      <c r="F1113" s="8">
        <f t="shared" si="102"/>
        <v>0</v>
      </c>
      <c r="G1113" s="5" t="str">
        <f>IF(COUNTIFS(Q3_SQL_Error_Concentration!$A:$A,A1113,Q3_SQL_Error_Concentration!$E:$E,B1113,Q3_SQL_Error_Concentration!$F:$F,C1113)=0,"",SUMIFS(Q3_SQL_Error_Concentration!$I:$I,Q3_SQL_Error_Concentration!$A:$A,A1113,Q3_SQL_Error_Concentration!$E:$E,B1113,Q3_SQL_Error_Concentration!$F:$F,C1113))</f>
        <v/>
      </c>
      <c r="H1113" s="5" t="str">
        <f t="shared" si="103"/>
        <v/>
      </c>
      <c r="I1113" s="5">
        <f>IF(D1113&gt;=Q3_Validation!$C$2,1,0)</f>
        <v>0</v>
      </c>
      <c r="J1113" s="8" t="str">
        <f t="shared" si="104"/>
        <v/>
      </c>
      <c r="K1113" s="5" t="str">
        <f t="shared" si="105"/>
        <v>excluded</v>
      </c>
      <c r="L1113" s="5">
        <f t="shared" si="106"/>
        <v>0</v>
      </c>
      <c r="M1113" s="5">
        <f t="shared" si="107"/>
        <v>0</v>
      </c>
    </row>
    <row r="1114" spans="1:13">
      <c r="A1114" s="5">
        <v>3390</v>
      </c>
      <c r="B1114" s="5">
        <v>1</v>
      </c>
      <c r="C1114" s="5" t="s">
        <v>62</v>
      </c>
      <c r="D1114" s="5">
        <v>38</v>
      </c>
      <c r="E1114" s="5">
        <v>0</v>
      </c>
      <c r="F1114" s="8">
        <f t="shared" si="102"/>
        <v>0</v>
      </c>
      <c r="G1114" s="5" t="str">
        <f>IF(COUNTIFS(Q3_SQL_Error_Concentration!$A:$A,A1114,Q3_SQL_Error_Concentration!$E:$E,B1114,Q3_SQL_Error_Concentration!$F:$F,C1114)=0,"",SUMIFS(Q3_SQL_Error_Concentration!$I:$I,Q3_SQL_Error_Concentration!$A:$A,A1114,Q3_SQL_Error_Concentration!$E:$E,B1114,Q3_SQL_Error_Concentration!$F:$F,C1114))</f>
        <v/>
      </c>
      <c r="H1114" s="5" t="str">
        <f t="shared" si="103"/>
        <v/>
      </c>
      <c r="I1114" s="5">
        <f>IF(D1114&gt;=Q3_Validation!$C$2,1,0)</f>
        <v>0</v>
      </c>
      <c r="J1114" s="8" t="str">
        <f t="shared" si="104"/>
        <v/>
      </c>
      <c r="K1114" s="5" t="str">
        <f t="shared" si="105"/>
        <v>excluded</v>
      </c>
      <c r="L1114" s="5">
        <f t="shared" si="106"/>
        <v>0</v>
      </c>
      <c r="M1114" s="5">
        <f t="shared" si="107"/>
        <v>0</v>
      </c>
    </row>
    <row r="1115" spans="1:13">
      <c r="A1115" s="5">
        <v>3390</v>
      </c>
      <c r="B1115" s="5">
        <v>2</v>
      </c>
      <c r="C1115" s="5" t="s">
        <v>63</v>
      </c>
      <c r="D1115" s="5">
        <v>16</v>
      </c>
      <c r="E1115" s="5">
        <v>1</v>
      </c>
      <c r="F1115" s="8">
        <f t="shared" si="102"/>
        <v>6.25</v>
      </c>
      <c r="G1115" s="5" t="str">
        <f>IF(COUNTIFS(Q3_SQL_Error_Concentration!$A:$A,A1115,Q3_SQL_Error_Concentration!$E:$E,B1115,Q3_SQL_Error_Concentration!$F:$F,C1115)=0,"",SUMIFS(Q3_SQL_Error_Concentration!$I:$I,Q3_SQL_Error_Concentration!$A:$A,A1115,Q3_SQL_Error_Concentration!$E:$E,B1115,Q3_SQL_Error_Concentration!$F:$F,C1115))</f>
        <v/>
      </c>
      <c r="H1115" s="5" t="str">
        <f t="shared" si="103"/>
        <v/>
      </c>
      <c r="I1115" s="5">
        <f>IF(D1115&gt;=Q3_Validation!$C$2,1,0)</f>
        <v>0</v>
      </c>
      <c r="J1115" s="8" t="str">
        <f t="shared" si="104"/>
        <v/>
      </c>
      <c r="K1115" s="5" t="str">
        <f t="shared" si="105"/>
        <v>excluded</v>
      </c>
      <c r="L1115" s="5">
        <f t="shared" si="106"/>
        <v>0</v>
      </c>
      <c r="M1115" s="5">
        <f t="shared" si="107"/>
        <v>0</v>
      </c>
    </row>
    <row r="1116" spans="1:13">
      <c r="A1116" s="5">
        <v>3390</v>
      </c>
      <c r="B1116" s="5">
        <v>2</v>
      </c>
      <c r="C1116" s="5" t="s">
        <v>62</v>
      </c>
      <c r="D1116" s="5">
        <v>46</v>
      </c>
      <c r="E1116" s="5">
        <v>0</v>
      </c>
      <c r="F1116" s="8">
        <f t="shared" si="102"/>
        <v>0</v>
      </c>
      <c r="G1116" s="5" t="str">
        <f>IF(COUNTIFS(Q3_SQL_Error_Concentration!$A:$A,A1116,Q3_SQL_Error_Concentration!$E:$E,B1116,Q3_SQL_Error_Concentration!$F:$F,C1116)=0,"",SUMIFS(Q3_SQL_Error_Concentration!$I:$I,Q3_SQL_Error_Concentration!$A:$A,A1116,Q3_SQL_Error_Concentration!$E:$E,B1116,Q3_SQL_Error_Concentration!$F:$F,C1116))</f>
        <v/>
      </c>
      <c r="H1116" s="5" t="str">
        <f t="shared" si="103"/>
        <v/>
      </c>
      <c r="I1116" s="5">
        <f>IF(D1116&gt;=Q3_Validation!$C$2,1,0)</f>
        <v>0</v>
      </c>
      <c r="J1116" s="8" t="str">
        <f t="shared" si="104"/>
        <v/>
      </c>
      <c r="K1116" s="5" t="str">
        <f t="shared" si="105"/>
        <v>excluded</v>
      </c>
      <c r="L1116" s="5">
        <f t="shared" si="106"/>
        <v>0</v>
      </c>
      <c r="M1116" s="5">
        <f t="shared" si="107"/>
        <v>0</v>
      </c>
    </row>
    <row r="1117" spans="1:13">
      <c r="A1117" s="5">
        <v>3390</v>
      </c>
      <c r="B1117" s="5">
        <v>3</v>
      </c>
      <c r="C1117" s="5" t="s">
        <v>63</v>
      </c>
      <c r="D1117" s="5">
        <v>26</v>
      </c>
      <c r="E1117" s="5">
        <v>1</v>
      </c>
      <c r="F1117" s="8">
        <f t="shared" si="102"/>
        <v>3.8461538461538463</v>
      </c>
      <c r="G1117" s="5" t="str">
        <f>IF(COUNTIFS(Q3_SQL_Error_Concentration!$A:$A,A1117,Q3_SQL_Error_Concentration!$E:$E,B1117,Q3_SQL_Error_Concentration!$F:$F,C1117)=0,"",SUMIFS(Q3_SQL_Error_Concentration!$I:$I,Q3_SQL_Error_Concentration!$A:$A,A1117,Q3_SQL_Error_Concentration!$E:$E,B1117,Q3_SQL_Error_Concentration!$F:$F,C1117))</f>
        <v/>
      </c>
      <c r="H1117" s="5" t="str">
        <f t="shared" si="103"/>
        <v/>
      </c>
      <c r="I1117" s="5">
        <f>IF(D1117&gt;=Q3_Validation!$C$2,1,0)</f>
        <v>0</v>
      </c>
      <c r="J1117" s="8" t="str">
        <f t="shared" si="104"/>
        <v/>
      </c>
      <c r="K1117" s="5" t="str">
        <f t="shared" si="105"/>
        <v>excluded</v>
      </c>
      <c r="L1117" s="5">
        <f t="shared" si="106"/>
        <v>0</v>
      </c>
      <c r="M1117" s="5">
        <f t="shared" si="107"/>
        <v>0</v>
      </c>
    </row>
    <row r="1118" spans="1:13">
      <c r="A1118" s="5">
        <v>3390</v>
      </c>
      <c r="B1118" s="5">
        <v>3</v>
      </c>
      <c r="C1118" s="5" t="s">
        <v>64</v>
      </c>
      <c r="D1118" s="5">
        <v>4</v>
      </c>
      <c r="E1118" s="5">
        <v>0</v>
      </c>
      <c r="F1118" s="8">
        <f t="shared" si="102"/>
        <v>0</v>
      </c>
      <c r="G1118" s="5" t="str">
        <f>IF(COUNTIFS(Q3_SQL_Error_Concentration!$A:$A,A1118,Q3_SQL_Error_Concentration!$E:$E,B1118,Q3_SQL_Error_Concentration!$F:$F,C1118)=0,"",SUMIFS(Q3_SQL_Error_Concentration!$I:$I,Q3_SQL_Error_Concentration!$A:$A,A1118,Q3_SQL_Error_Concentration!$E:$E,B1118,Q3_SQL_Error_Concentration!$F:$F,C1118))</f>
        <v/>
      </c>
      <c r="H1118" s="5" t="str">
        <f t="shared" si="103"/>
        <v/>
      </c>
      <c r="I1118" s="5">
        <f>IF(D1118&gt;=Q3_Validation!$C$2,1,0)</f>
        <v>0</v>
      </c>
      <c r="J1118" s="8" t="str">
        <f t="shared" si="104"/>
        <v/>
      </c>
      <c r="K1118" s="5" t="str">
        <f t="shared" si="105"/>
        <v>excluded</v>
      </c>
      <c r="L1118" s="5">
        <f t="shared" si="106"/>
        <v>0</v>
      </c>
      <c r="M1118" s="5">
        <f t="shared" si="107"/>
        <v>0</v>
      </c>
    </row>
    <row r="1119" spans="1:13">
      <c r="A1119" s="5">
        <v>3390</v>
      </c>
      <c r="B1119" s="5">
        <v>3</v>
      </c>
      <c r="C1119" s="5" t="s">
        <v>62</v>
      </c>
      <c r="D1119" s="5">
        <v>74</v>
      </c>
      <c r="E1119" s="5">
        <v>1</v>
      </c>
      <c r="F1119" s="8">
        <f t="shared" si="102"/>
        <v>1.3513513513513513</v>
      </c>
      <c r="G1119" s="5" t="str">
        <f>IF(COUNTIFS(Q3_SQL_Error_Concentration!$A:$A,A1119,Q3_SQL_Error_Concentration!$E:$E,B1119,Q3_SQL_Error_Concentration!$F:$F,C1119)=0,"",SUMIFS(Q3_SQL_Error_Concentration!$I:$I,Q3_SQL_Error_Concentration!$A:$A,A1119,Q3_SQL_Error_Concentration!$E:$E,B1119,Q3_SQL_Error_Concentration!$F:$F,C1119))</f>
        <v/>
      </c>
      <c r="H1119" s="5" t="str">
        <f t="shared" si="103"/>
        <v/>
      </c>
      <c r="I1119" s="5">
        <f>IF(D1119&gt;=Q3_Validation!$C$2,1,0)</f>
        <v>0</v>
      </c>
      <c r="J1119" s="8" t="str">
        <f t="shared" si="104"/>
        <v/>
      </c>
      <c r="K1119" s="5" t="str">
        <f t="shared" si="105"/>
        <v>excluded</v>
      </c>
      <c r="L1119" s="5">
        <f t="shared" si="106"/>
        <v>0</v>
      </c>
      <c r="M1119" s="5">
        <f t="shared" si="107"/>
        <v>0</v>
      </c>
    </row>
    <row r="1120" spans="1:13">
      <c r="A1120" s="5">
        <v>3390</v>
      </c>
      <c r="B1120" s="5">
        <v>4</v>
      </c>
      <c r="C1120" s="5" t="s">
        <v>63</v>
      </c>
      <c r="D1120" s="5">
        <v>43</v>
      </c>
      <c r="E1120" s="5">
        <v>2</v>
      </c>
      <c r="F1120" s="8">
        <f t="shared" si="102"/>
        <v>4.6511627906976747</v>
      </c>
      <c r="G1120" s="5" t="str">
        <f>IF(COUNTIFS(Q3_SQL_Error_Concentration!$A:$A,A1120,Q3_SQL_Error_Concentration!$E:$E,B1120,Q3_SQL_Error_Concentration!$F:$F,C1120)=0,"",SUMIFS(Q3_SQL_Error_Concentration!$I:$I,Q3_SQL_Error_Concentration!$A:$A,A1120,Q3_SQL_Error_Concentration!$E:$E,B1120,Q3_SQL_Error_Concentration!$F:$F,C1120))</f>
        <v/>
      </c>
      <c r="H1120" s="5" t="str">
        <f t="shared" si="103"/>
        <v/>
      </c>
      <c r="I1120" s="5">
        <f>IF(D1120&gt;=Q3_Validation!$C$2,1,0)</f>
        <v>0</v>
      </c>
      <c r="J1120" s="8" t="str">
        <f t="shared" si="104"/>
        <v/>
      </c>
      <c r="K1120" s="5" t="str">
        <f t="shared" si="105"/>
        <v>excluded</v>
      </c>
      <c r="L1120" s="5">
        <f t="shared" si="106"/>
        <v>0</v>
      </c>
      <c r="M1120" s="5">
        <f t="shared" si="107"/>
        <v>0</v>
      </c>
    </row>
    <row r="1121" spans="1:13">
      <c r="A1121" s="5">
        <v>3390</v>
      </c>
      <c r="B1121" s="5">
        <v>4</v>
      </c>
      <c r="C1121" s="5" t="s">
        <v>64</v>
      </c>
      <c r="D1121" s="5">
        <v>2</v>
      </c>
      <c r="E1121" s="5">
        <v>0</v>
      </c>
      <c r="F1121" s="8">
        <f t="shared" si="102"/>
        <v>0</v>
      </c>
      <c r="G1121" s="5" t="str">
        <f>IF(COUNTIFS(Q3_SQL_Error_Concentration!$A:$A,A1121,Q3_SQL_Error_Concentration!$E:$E,B1121,Q3_SQL_Error_Concentration!$F:$F,C1121)=0,"",SUMIFS(Q3_SQL_Error_Concentration!$I:$I,Q3_SQL_Error_Concentration!$A:$A,A1121,Q3_SQL_Error_Concentration!$E:$E,B1121,Q3_SQL_Error_Concentration!$F:$F,C1121))</f>
        <v/>
      </c>
      <c r="H1121" s="5" t="str">
        <f t="shared" si="103"/>
        <v/>
      </c>
      <c r="I1121" s="5">
        <f>IF(D1121&gt;=Q3_Validation!$C$2,1,0)</f>
        <v>0</v>
      </c>
      <c r="J1121" s="8" t="str">
        <f t="shared" si="104"/>
        <v/>
      </c>
      <c r="K1121" s="5" t="str">
        <f t="shared" si="105"/>
        <v>excluded</v>
      </c>
      <c r="L1121" s="5">
        <f t="shared" si="106"/>
        <v>0</v>
      </c>
      <c r="M1121" s="5">
        <f t="shared" si="107"/>
        <v>0</v>
      </c>
    </row>
    <row r="1122" spans="1:13">
      <c r="A1122" s="5">
        <v>3390</v>
      </c>
      <c r="B1122" s="5">
        <v>4</v>
      </c>
      <c r="C1122" s="5" t="s">
        <v>62</v>
      </c>
      <c r="D1122" s="5">
        <v>69</v>
      </c>
      <c r="E1122" s="5">
        <v>0</v>
      </c>
      <c r="F1122" s="8">
        <f t="shared" si="102"/>
        <v>0</v>
      </c>
      <c r="G1122" s="5" t="str">
        <f>IF(COUNTIFS(Q3_SQL_Error_Concentration!$A:$A,A1122,Q3_SQL_Error_Concentration!$E:$E,B1122,Q3_SQL_Error_Concentration!$F:$F,C1122)=0,"",SUMIFS(Q3_SQL_Error_Concentration!$I:$I,Q3_SQL_Error_Concentration!$A:$A,A1122,Q3_SQL_Error_Concentration!$E:$E,B1122,Q3_SQL_Error_Concentration!$F:$F,C1122))</f>
        <v/>
      </c>
      <c r="H1122" s="5" t="str">
        <f t="shared" si="103"/>
        <v/>
      </c>
      <c r="I1122" s="5">
        <f>IF(D1122&gt;=Q3_Validation!$C$2,1,0)</f>
        <v>0</v>
      </c>
      <c r="J1122" s="8" t="str">
        <f t="shared" si="104"/>
        <v/>
      </c>
      <c r="K1122" s="5" t="str">
        <f t="shared" si="105"/>
        <v>excluded</v>
      </c>
      <c r="L1122" s="5">
        <f t="shared" si="106"/>
        <v>0</v>
      </c>
      <c r="M1122" s="5">
        <f t="shared" si="107"/>
        <v>0</v>
      </c>
    </row>
    <row r="1123" spans="1:13">
      <c r="A1123" s="5">
        <v>3390</v>
      </c>
      <c r="B1123" s="5">
        <v>5</v>
      </c>
      <c r="C1123" s="5" t="s">
        <v>63</v>
      </c>
      <c r="D1123" s="5">
        <v>63</v>
      </c>
      <c r="E1123" s="5">
        <v>0</v>
      </c>
      <c r="F1123" s="8">
        <f t="shared" si="102"/>
        <v>0</v>
      </c>
      <c r="G1123" s="5" t="str">
        <f>IF(COUNTIFS(Q3_SQL_Error_Concentration!$A:$A,A1123,Q3_SQL_Error_Concentration!$E:$E,B1123,Q3_SQL_Error_Concentration!$F:$F,C1123)=0,"",SUMIFS(Q3_SQL_Error_Concentration!$I:$I,Q3_SQL_Error_Concentration!$A:$A,A1123,Q3_SQL_Error_Concentration!$E:$E,B1123,Q3_SQL_Error_Concentration!$F:$F,C1123))</f>
        <v/>
      </c>
      <c r="H1123" s="5" t="str">
        <f t="shared" si="103"/>
        <v/>
      </c>
      <c r="I1123" s="5">
        <f>IF(D1123&gt;=Q3_Validation!$C$2,1,0)</f>
        <v>0</v>
      </c>
      <c r="J1123" s="8" t="str">
        <f t="shared" si="104"/>
        <v/>
      </c>
      <c r="K1123" s="5" t="str">
        <f t="shared" si="105"/>
        <v>excluded</v>
      </c>
      <c r="L1123" s="5">
        <f t="shared" si="106"/>
        <v>0</v>
      </c>
      <c r="M1123" s="5">
        <f t="shared" si="107"/>
        <v>0</v>
      </c>
    </row>
    <row r="1124" spans="1:13">
      <c r="A1124" s="5">
        <v>3390</v>
      </c>
      <c r="B1124" s="5">
        <v>5</v>
      </c>
      <c r="C1124" s="5" t="s">
        <v>64</v>
      </c>
      <c r="D1124" s="5">
        <v>6</v>
      </c>
      <c r="E1124" s="5">
        <v>0</v>
      </c>
      <c r="F1124" s="8">
        <f t="shared" si="102"/>
        <v>0</v>
      </c>
      <c r="G1124" s="5" t="str">
        <f>IF(COUNTIFS(Q3_SQL_Error_Concentration!$A:$A,A1124,Q3_SQL_Error_Concentration!$E:$E,B1124,Q3_SQL_Error_Concentration!$F:$F,C1124)=0,"",SUMIFS(Q3_SQL_Error_Concentration!$I:$I,Q3_SQL_Error_Concentration!$A:$A,A1124,Q3_SQL_Error_Concentration!$E:$E,B1124,Q3_SQL_Error_Concentration!$F:$F,C1124))</f>
        <v/>
      </c>
      <c r="H1124" s="5" t="str">
        <f t="shared" si="103"/>
        <v/>
      </c>
      <c r="I1124" s="5">
        <f>IF(D1124&gt;=Q3_Validation!$C$2,1,0)</f>
        <v>0</v>
      </c>
      <c r="J1124" s="8" t="str">
        <f t="shared" si="104"/>
        <v/>
      </c>
      <c r="K1124" s="5" t="str">
        <f t="shared" si="105"/>
        <v>excluded</v>
      </c>
      <c r="L1124" s="5">
        <f t="shared" si="106"/>
        <v>0</v>
      </c>
      <c r="M1124" s="5">
        <f t="shared" si="107"/>
        <v>0</v>
      </c>
    </row>
    <row r="1125" spans="1:13">
      <c r="A1125" s="5">
        <v>3390</v>
      </c>
      <c r="B1125" s="5">
        <v>5</v>
      </c>
      <c r="C1125" s="5" t="s">
        <v>62</v>
      </c>
      <c r="D1125" s="5">
        <v>82</v>
      </c>
      <c r="E1125" s="5">
        <v>0</v>
      </c>
      <c r="F1125" s="8">
        <f t="shared" si="102"/>
        <v>0</v>
      </c>
      <c r="G1125" s="5" t="str">
        <f>IF(COUNTIFS(Q3_SQL_Error_Concentration!$A:$A,A1125,Q3_SQL_Error_Concentration!$E:$E,B1125,Q3_SQL_Error_Concentration!$F:$F,C1125)=0,"",SUMIFS(Q3_SQL_Error_Concentration!$I:$I,Q3_SQL_Error_Concentration!$A:$A,A1125,Q3_SQL_Error_Concentration!$E:$E,B1125,Q3_SQL_Error_Concentration!$F:$F,C1125))</f>
        <v/>
      </c>
      <c r="H1125" s="5" t="str">
        <f t="shared" si="103"/>
        <v/>
      </c>
      <c r="I1125" s="5">
        <f>IF(D1125&gt;=Q3_Validation!$C$2,1,0)</f>
        <v>0</v>
      </c>
      <c r="J1125" s="8" t="str">
        <f t="shared" si="104"/>
        <v/>
      </c>
      <c r="K1125" s="5" t="str">
        <f t="shared" si="105"/>
        <v>excluded</v>
      </c>
      <c r="L1125" s="5">
        <f t="shared" si="106"/>
        <v>0</v>
      </c>
      <c r="M1125" s="5">
        <f t="shared" si="107"/>
        <v>0</v>
      </c>
    </row>
    <row r="1126" spans="1:13">
      <c r="A1126" s="5">
        <v>3390</v>
      </c>
      <c r="B1126" s="5">
        <v>6</v>
      </c>
      <c r="C1126" s="5" t="s">
        <v>63</v>
      </c>
      <c r="D1126" s="5">
        <v>68</v>
      </c>
      <c r="E1126" s="5">
        <v>1</v>
      </c>
      <c r="F1126" s="8">
        <f t="shared" si="102"/>
        <v>1.4705882352941178</v>
      </c>
      <c r="G1126" s="5" t="str">
        <f>IF(COUNTIFS(Q3_SQL_Error_Concentration!$A:$A,A1126,Q3_SQL_Error_Concentration!$E:$E,B1126,Q3_SQL_Error_Concentration!$F:$F,C1126)=0,"",SUMIFS(Q3_SQL_Error_Concentration!$I:$I,Q3_SQL_Error_Concentration!$A:$A,A1126,Q3_SQL_Error_Concentration!$E:$E,B1126,Q3_SQL_Error_Concentration!$F:$F,C1126))</f>
        <v/>
      </c>
      <c r="H1126" s="5" t="str">
        <f t="shared" si="103"/>
        <v/>
      </c>
      <c r="I1126" s="5">
        <f>IF(D1126&gt;=Q3_Validation!$C$2,1,0)</f>
        <v>0</v>
      </c>
      <c r="J1126" s="8" t="str">
        <f t="shared" si="104"/>
        <v/>
      </c>
      <c r="K1126" s="5" t="str">
        <f t="shared" si="105"/>
        <v>excluded</v>
      </c>
      <c r="L1126" s="5">
        <f t="shared" si="106"/>
        <v>0</v>
      </c>
      <c r="M1126" s="5">
        <f t="shared" si="107"/>
        <v>0</v>
      </c>
    </row>
    <row r="1127" spans="1:13">
      <c r="A1127" s="5">
        <v>3390</v>
      </c>
      <c r="B1127" s="5">
        <v>6</v>
      </c>
      <c r="C1127" s="5" t="s">
        <v>64</v>
      </c>
      <c r="D1127" s="5">
        <v>4</v>
      </c>
      <c r="E1127" s="5">
        <v>0</v>
      </c>
      <c r="F1127" s="8">
        <f t="shared" si="102"/>
        <v>0</v>
      </c>
      <c r="G1127" s="5" t="str">
        <f>IF(COUNTIFS(Q3_SQL_Error_Concentration!$A:$A,A1127,Q3_SQL_Error_Concentration!$E:$E,B1127,Q3_SQL_Error_Concentration!$F:$F,C1127)=0,"",SUMIFS(Q3_SQL_Error_Concentration!$I:$I,Q3_SQL_Error_Concentration!$A:$A,A1127,Q3_SQL_Error_Concentration!$E:$E,B1127,Q3_SQL_Error_Concentration!$F:$F,C1127))</f>
        <v/>
      </c>
      <c r="H1127" s="5" t="str">
        <f t="shared" si="103"/>
        <v/>
      </c>
      <c r="I1127" s="5">
        <f>IF(D1127&gt;=Q3_Validation!$C$2,1,0)</f>
        <v>0</v>
      </c>
      <c r="J1127" s="8" t="str">
        <f t="shared" si="104"/>
        <v/>
      </c>
      <c r="K1127" s="5" t="str">
        <f t="shared" si="105"/>
        <v>excluded</v>
      </c>
      <c r="L1127" s="5">
        <f t="shared" si="106"/>
        <v>0</v>
      </c>
      <c r="M1127" s="5">
        <f t="shared" si="107"/>
        <v>0</v>
      </c>
    </row>
    <row r="1128" spans="1:13">
      <c r="A1128" s="5">
        <v>3390</v>
      </c>
      <c r="B1128" s="5">
        <v>6</v>
      </c>
      <c r="C1128" s="5" t="s">
        <v>62</v>
      </c>
      <c r="D1128" s="5">
        <v>114</v>
      </c>
      <c r="E1128" s="5">
        <v>1</v>
      </c>
      <c r="F1128" s="8">
        <f t="shared" si="102"/>
        <v>0.8771929824561403</v>
      </c>
      <c r="G1128" s="5" t="str">
        <f>IF(COUNTIFS(Q3_SQL_Error_Concentration!$A:$A,A1128,Q3_SQL_Error_Concentration!$E:$E,B1128,Q3_SQL_Error_Concentration!$F:$F,C1128)=0,"",SUMIFS(Q3_SQL_Error_Concentration!$I:$I,Q3_SQL_Error_Concentration!$A:$A,A1128,Q3_SQL_Error_Concentration!$E:$E,B1128,Q3_SQL_Error_Concentration!$F:$F,C1128))</f>
        <v/>
      </c>
      <c r="H1128" s="5" t="str">
        <f t="shared" si="103"/>
        <v/>
      </c>
      <c r="I1128" s="5">
        <f>IF(D1128&gt;=Q3_Validation!$C$2,1,0)</f>
        <v>0</v>
      </c>
      <c r="J1128" s="8" t="str">
        <f t="shared" si="104"/>
        <v/>
      </c>
      <c r="K1128" s="5" t="str">
        <f t="shared" si="105"/>
        <v>excluded</v>
      </c>
      <c r="L1128" s="5">
        <f t="shared" si="106"/>
        <v>0</v>
      </c>
      <c r="M1128" s="5">
        <f t="shared" si="107"/>
        <v>0</v>
      </c>
    </row>
    <row r="1129" spans="1:13">
      <c r="A1129" s="5">
        <v>3390</v>
      </c>
      <c r="B1129" s="5">
        <v>7</v>
      </c>
      <c r="C1129" s="5" t="s">
        <v>63</v>
      </c>
      <c r="D1129" s="5">
        <v>74</v>
      </c>
      <c r="E1129" s="5">
        <v>2</v>
      </c>
      <c r="F1129" s="8">
        <f t="shared" si="102"/>
        <v>2.7027027027027026</v>
      </c>
      <c r="G1129" s="5" t="str">
        <f>IF(COUNTIFS(Q3_SQL_Error_Concentration!$A:$A,A1129,Q3_SQL_Error_Concentration!$E:$E,B1129,Q3_SQL_Error_Concentration!$F:$F,C1129)=0,"",SUMIFS(Q3_SQL_Error_Concentration!$I:$I,Q3_SQL_Error_Concentration!$A:$A,A1129,Q3_SQL_Error_Concentration!$E:$E,B1129,Q3_SQL_Error_Concentration!$F:$F,C1129))</f>
        <v/>
      </c>
      <c r="H1129" s="5" t="str">
        <f t="shared" si="103"/>
        <v/>
      </c>
      <c r="I1129" s="5">
        <f>IF(D1129&gt;=Q3_Validation!$C$2,1,0)</f>
        <v>0</v>
      </c>
      <c r="J1129" s="8" t="str">
        <f t="shared" si="104"/>
        <v/>
      </c>
      <c r="K1129" s="5" t="str">
        <f t="shared" si="105"/>
        <v>excluded</v>
      </c>
      <c r="L1129" s="5">
        <f t="shared" si="106"/>
        <v>0</v>
      </c>
      <c r="M1129" s="5">
        <f t="shared" si="107"/>
        <v>0</v>
      </c>
    </row>
    <row r="1130" spans="1:13">
      <c r="A1130" s="5">
        <v>3390</v>
      </c>
      <c r="B1130" s="5">
        <v>7</v>
      </c>
      <c r="C1130" s="5" t="s">
        <v>64</v>
      </c>
      <c r="D1130" s="5">
        <v>8</v>
      </c>
      <c r="E1130" s="5">
        <v>0</v>
      </c>
      <c r="F1130" s="8">
        <f t="shared" si="102"/>
        <v>0</v>
      </c>
      <c r="G1130" s="5" t="str">
        <f>IF(COUNTIFS(Q3_SQL_Error_Concentration!$A:$A,A1130,Q3_SQL_Error_Concentration!$E:$E,B1130,Q3_SQL_Error_Concentration!$F:$F,C1130)=0,"",SUMIFS(Q3_SQL_Error_Concentration!$I:$I,Q3_SQL_Error_Concentration!$A:$A,A1130,Q3_SQL_Error_Concentration!$E:$E,B1130,Q3_SQL_Error_Concentration!$F:$F,C1130))</f>
        <v/>
      </c>
      <c r="H1130" s="5" t="str">
        <f t="shared" si="103"/>
        <v/>
      </c>
      <c r="I1130" s="5">
        <f>IF(D1130&gt;=Q3_Validation!$C$2,1,0)</f>
        <v>0</v>
      </c>
      <c r="J1130" s="8" t="str">
        <f t="shared" si="104"/>
        <v/>
      </c>
      <c r="K1130" s="5" t="str">
        <f t="shared" si="105"/>
        <v>excluded</v>
      </c>
      <c r="L1130" s="5">
        <f t="shared" si="106"/>
        <v>0</v>
      </c>
      <c r="M1130" s="5">
        <f t="shared" si="107"/>
        <v>0</v>
      </c>
    </row>
    <row r="1131" spans="1:13">
      <c r="A1131" s="5">
        <v>3390</v>
      </c>
      <c r="B1131" s="5">
        <v>7</v>
      </c>
      <c r="C1131" s="5" t="s">
        <v>62</v>
      </c>
      <c r="D1131" s="5">
        <v>157</v>
      </c>
      <c r="E1131" s="5">
        <v>3</v>
      </c>
      <c r="F1131" s="8">
        <f t="shared" si="102"/>
        <v>1.910828025477707</v>
      </c>
      <c r="G1131" s="5" t="str">
        <f>IF(COUNTIFS(Q3_SQL_Error_Concentration!$A:$A,A1131,Q3_SQL_Error_Concentration!$E:$E,B1131,Q3_SQL_Error_Concentration!$F:$F,C1131)=0,"",SUMIFS(Q3_SQL_Error_Concentration!$I:$I,Q3_SQL_Error_Concentration!$A:$A,A1131,Q3_SQL_Error_Concentration!$E:$E,B1131,Q3_SQL_Error_Concentration!$F:$F,C1131))</f>
        <v/>
      </c>
      <c r="H1131" s="5" t="str">
        <f t="shared" si="103"/>
        <v/>
      </c>
      <c r="I1131" s="5">
        <f>IF(D1131&gt;=Q3_Validation!$C$2,1,0)</f>
        <v>0</v>
      </c>
      <c r="J1131" s="8" t="str">
        <f t="shared" si="104"/>
        <v/>
      </c>
      <c r="K1131" s="5" t="str">
        <f t="shared" si="105"/>
        <v>excluded</v>
      </c>
      <c r="L1131" s="5">
        <f t="shared" si="106"/>
        <v>0</v>
      </c>
      <c r="M1131" s="5">
        <f t="shared" si="107"/>
        <v>0</v>
      </c>
    </row>
    <row r="1132" spans="1:13">
      <c r="A1132" s="5">
        <v>3390</v>
      </c>
      <c r="B1132" s="5">
        <v>8</v>
      </c>
      <c r="C1132" s="5" t="s">
        <v>63</v>
      </c>
      <c r="D1132" s="5">
        <v>109</v>
      </c>
      <c r="E1132" s="5">
        <v>2</v>
      </c>
      <c r="F1132" s="8">
        <f t="shared" si="102"/>
        <v>1.834862385321101</v>
      </c>
      <c r="G1132" s="5" t="str">
        <f>IF(COUNTIFS(Q3_SQL_Error_Concentration!$A:$A,A1132,Q3_SQL_Error_Concentration!$E:$E,B1132,Q3_SQL_Error_Concentration!$F:$F,C1132)=0,"",SUMIFS(Q3_SQL_Error_Concentration!$I:$I,Q3_SQL_Error_Concentration!$A:$A,A1132,Q3_SQL_Error_Concentration!$E:$E,B1132,Q3_SQL_Error_Concentration!$F:$F,C1132))</f>
        <v/>
      </c>
      <c r="H1132" s="5" t="str">
        <f t="shared" si="103"/>
        <v/>
      </c>
      <c r="I1132" s="5">
        <f>IF(D1132&gt;=Q3_Validation!$C$2,1,0)</f>
        <v>0</v>
      </c>
      <c r="J1132" s="8" t="str">
        <f t="shared" si="104"/>
        <v/>
      </c>
      <c r="K1132" s="5" t="str">
        <f t="shared" si="105"/>
        <v>excluded</v>
      </c>
      <c r="L1132" s="5">
        <f t="shared" si="106"/>
        <v>0</v>
      </c>
      <c r="M1132" s="5">
        <f t="shared" si="107"/>
        <v>0</v>
      </c>
    </row>
    <row r="1133" spans="1:13">
      <c r="A1133" s="5">
        <v>3390</v>
      </c>
      <c r="B1133" s="5">
        <v>8</v>
      </c>
      <c r="C1133" s="5" t="s">
        <v>64</v>
      </c>
      <c r="D1133" s="5">
        <v>10</v>
      </c>
      <c r="E1133" s="5">
        <v>1</v>
      </c>
      <c r="F1133" s="8">
        <f t="shared" si="102"/>
        <v>10</v>
      </c>
      <c r="G1133" s="5" t="str">
        <f>IF(COUNTIFS(Q3_SQL_Error_Concentration!$A:$A,A1133,Q3_SQL_Error_Concentration!$E:$E,B1133,Q3_SQL_Error_Concentration!$F:$F,C1133)=0,"",SUMIFS(Q3_SQL_Error_Concentration!$I:$I,Q3_SQL_Error_Concentration!$A:$A,A1133,Q3_SQL_Error_Concentration!$E:$E,B1133,Q3_SQL_Error_Concentration!$F:$F,C1133))</f>
        <v/>
      </c>
      <c r="H1133" s="5" t="str">
        <f t="shared" si="103"/>
        <v/>
      </c>
      <c r="I1133" s="5">
        <f>IF(D1133&gt;=Q3_Validation!$C$2,1,0)</f>
        <v>0</v>
      </c>
      <c r="J1133" s="8" t="str">
        <f t="shared" si="104"/>
        <v/>
      </c>
      <c r="K1133" s="5" t="str">
        <f t="shared" si="105"/>
        <v>excluded</v>
      </c>
      <c r="L1133" s="5">
        <f t="shared" si="106"/>
        <v>0</v>
      </c>
      <c r="M1133" s="5">
        <f t="shared" si="107"/>
        <v>0</v>
      </c>
    </row>
    <row r="1134" spans="1:13">
      <c r="A1134" s="5">
        <v>3390</v>
      </c>
      <c r="B1134" s="5">
        <v>8</v>
      </c>
      <c r="C1134" s="5" t="s">
        <v>62</v>
      </c>
      <c r="D1134" s="5">
        <v>163</v>
      </c>
      <c r="E1134" s="5">
        <v>2</v>
      </c>
      <c r="F1134" s="8">
        <f t="shared" si="102"/>
        <v>1.2269938650306749</v>
      </c>
      <c r="G1134" s="5" t="str">
        <f>IF(COUNTIFS(Q3_SQL_Error_Concentration!$A:$A,A1134,Q3_SQL_Error_Concentration!$E:$E,B1134,Q3_SQL_Error_Concentration!$F:$F,C1134)=0,"",SUMIFS(Q3_SQL_Error_Concentration!$I:$I,Q3_SQL_Error_Concentration!$A:$A,A1134,Q3_SQL_Error_Concentration!$E:$E,B1134,Q3_SQL_Error_Concentration!$F:$F,C1134))</f>
        <v/>
      </c>
      <c r="H1134" s="5" t="str">
        <f t="shared" si="103"/>
        <v/>
      </c>
      <c r="I1134" s="5">
        <f>IF(D1134&gt;=Q3_Validation!$C$2,1,0)</f>
        <v>0</v>
      </c>
      <c r="J1134" s="8" t="str">
        <f t="shared" si="104"/>
        <v/>
      </c>
      <c r="K1134" s="5" t="str">
        <f t="shared" si="105"/>
        <v>excluded</v>
      </c>
      <c r="L1134" s="5">
        <f t="shared" si="106"/>
        <v>0</v>
      </c>
      <c r="M1134" s="5">
        <f t="shared" si="107"/>
        <v>0</v>
      </c>
    </row>
    <row r="1135" spans="1:13">
      <c r="A1135" s="5">
        <v>3390</v>
      </c>
      <c r="B1135" s="5">
        <v>9</v>
      </c>
      <c r="C1135" s="5" t="s">
        <v>63</v>
      </c>
      <c r="D1135" s="5">
        <v>109</v>
      </c>
      <c r="E1135" s="5">
        <v>2</v>
      </c>
      <c r="F1135" s="8">
        <f t="shared" si="102"/>
        <v>1.834862385321101</v>
      </c>
      <c r="G1135" s="5" t="str">
        <f>IF(COUNTIFS(Q3_SQL_Error_Concentration!$A:$A,A1135,Q3_SQL_Error_Concentration!$E:$E,B1135,Q3_SQL_Error_Concentration!$F:$F,C1135)=0,"",SUMIFS(Q3_SQL_Error_Concentration!$I:$I,Q3_SQL_Error_Concentration!$A:$A,A1135,Q3_SQL_Error_Concentration!$E:$E,B1135,Q3_SQL_Error_Concentration!$F:$F,C1135))</f>
        <v/>
      </c>
      <c r="H1135" s="5" t="str">
        <f t="shared" si="103"/>
        <v/>
      </c>
      <c r="I1135" s="5">
        <f>IF(D1135&gt;=Q3_Validation!$C$2,1,0)</f>
        <v>0</v>
      </c>
      <c r="J1135" s="8" t="str">
        <f t="shared" si="104"/>
        <v/>
      </c>
      <c r="K1135" s="5" t="str">
        <f t="shared" si="105"/>
        <v>excluded</v>
      </c>
      <c r="L1135" s="5">
        <f t="shared" si="106"/>
        <v>0</v>
      </c>
      <c r="M1135" s="5">
        <f t="shared" si="107"/>
        <v>0</v>
      </c>
    </row>
    <row r="1136" spans="1:13">
      <c r="A1136" s="5">
        <v>3390</v>
      </c>
      <c r="B1136" s="5">
        <v>9</v>
      </c>
      <c r="C1136" s="5" t="s">
        <v>64</v>
      </c>
      <c r="D1136" s="5">
        <v>5</v>
      </c>
      <c r="E1136" s="5">
        <v>0</v>
      </c>
      <c r="F1136" s="8">
        <f t="shared" si="102"/>
        <v>0</v>
      </c>
      <c r="G1136" s="5" t="str">
        <f>IF(COUNTIFS(Q3_SQL_Error_Concentration!$A:$A,A1136,Q3_SQL_Error_Concentration!$E:$E,B1136,Q3_SQL_Error_Concentration!$F:$F,C1136)=0,"",SUMIFS(Q3_SQL_Error_Concentration!$I:$I,Q3_SQL_Error_Concentration!$A:$A,A1136,Q3_SQL_Error_Concentration!$E:$E,B1136,Q3_SQL_Error_Concentration!$F:$F,C1136))</f>
        <v/>
      </c>
      <c r="H1136" s="5" t="str">
        <f t="shared" si="103"/>
        <v/>
      </c>
      <c r="I1136" s="5">
        <f>IF(D1136&gt;=Q3_Validation!$C$2,1,0)</f>
        <v>0</v>
      </c>
      <c r="J1136" s="8" t="str">
        <f t="shared" si="104"/>
        <v/>
      </c>
      <c r="K1136" s="5" t="str">
        <f t="shared" si="105"/>
        <v>excluded</v>
      </c>
      <c r="L1136" s="5">
        <f t="shared" si="106"/>
        <v>0</v>
      </c>
      <c r="M1136" s="5">
        <f t="shared" si="107"/>
        <v>0</v>
      </c>
    </row>
    <row r="1137" spans="1:13">
      <c r="A1137" s="5">
        <v>3390</v>
      </c>
      <c r="B1137" s="5">
        <v>9</v>
      </c>
      <c r="C1137" s="5" t="s">
        <v>62</v>
      </c>
      <c r="D1137" s="5">
        <v>167</v>
      </c>
      <c r="E1137" s="5">
        <v>2</v>
      </c>
      <c r="F1137" s="8">
        <f t="shared" si="102"/>
        <v>1.1976047904191616</v>
      </c>
      <c r="G1137" s="5" t="str">
        <f>IF(COUNTIFS(Q3_SQL_Error_Concentration!$A:$A,A1137,Q3_SQL_Error_Concentration!$E:$E,B1137,Q3_SQL_Error_Concentration!$F:$F,C1137)=0,"",SUMIFS(Q3_SQL_Error_Concentration!$I:$I,Q3_SQL_Error_Concentration!$A:$A,A1137,Q3_SQL_Error_Concentration!$E:$E,B1137,Q3_SQL_Error_Concentration!$F:$F,C1137))</f>
        <v/>
      </c>
      <c r="H1137" s="5" t="str">
        <f t="shared" si="103"/>
        <v/>
      </c>
      <c r="I1137" s="5">
        <f>IF(D1137&gt;=Q3_Validation!$C$2,1,0)</f>
        <v>0</v>
      </c>
      <c r="J1137" s="8" t="str">
        <f t="shared" si="104"/>
        <v/>
      </c>
      <c r="K1137" s="5" t="str">
        <f t="shared" si="105"/>
        <v>excluded</v>
      </c>
      <c r="L1137" s="5">
        <f t="shared" si="106"/>
        <v>0</v>
      </c>
      <c r="M1137" s="5">
        <f t="shared" si="107"/>
        <v>0</v>
      </c>
    </row>
    <row r="1138" spans="1:13">
      <c r="A1138" s="5">
        <v>3390</v>
      </c>
      <c r="B1138" s="5">
        <v>10</v>
      </c>
      <c r="C1138" s="5" t="s">
        <v>63</v>
      </c>
      <c r="D1138" s="5">
        <v>153</v>
      </c>
      <c r="E1138" s="5">
        <v>3</v>
      </c>
      <c r="F1138" s="8">
        <f t="shared" si="102"/>
        <v>1.9607843137254901</v>
      </c>
      <c r="G1138" s="5" t="str">
        <f>IF(COUNTIFS(Q3_SQL_Error_Concentration!$A:$A,A1138,Q3_SQL_Error_Concentration!$E:$E,B1138,Q3_SQL_Error_Concentration!$F:$F,C1138)=0,"",SUMIFS(Q3_SQL_Error_Concentration!$I:$I,Q3_SQL_Error_Concentration!$A:$A,A1138,Q3_SQL_Error_Concentration!$E:$E,B1138,Q3_SQL_Error_Concentration!$F:$F,C1138))</f>
        <v/>
      </c>
      <c r="H1138" s="5" t="str">
        <f t="shared" si="103"/>
        <v/>
      </c>
      <c r="I1138" s="5">
        <f>IF(D1138&gt;=Q3_Validation!$C$2,1,0)</f>
        <v>0</v>
      </c>
      <c r="J1138" s="8" t="str">
        <f t="shared" si="104"/>
        <v/>
      </c>
      <c r="K1138" s="5" t="str">
        <f t="shared" si="105"/>
        <v>excluded</v>
      </c>
      <c r="L1138" s="5">
        <f t="shared" si="106"/>
        <v>0</v>
      </c>
      <c r="M1138" s="5">
        <f t="shared" si="107"/>
        <v>0</v>
      </c>
    </row>
    <row r="1139" spans="1:13">
      <c r="A1139" s="5">
        <v>3390</v>
      </c>
      <c r="B1139" s="5">
        <v>10</v>
      </c>
      <c r="C1139" s="5" t="s">
        <v>64</v>
      </c>
      <c r="D1139" s="5">
        <v>9</v>
      </c>
      <c r="E1139" s="5">
        <v>0</v>
      </c>
      <c r="F1139" s="8">
        <f t="shared" si="102"/>
        <v>0</v>
      </c>
      <c r="G1139" s="5" t="str">
        <f>IF(COUNTIFS(Q3_SQL_Error_Concentration!$A:$A,A1139,Q3_SQL_Error_Concentration!$E:$E,B1139,Q3_SQL_Error_Concentration!$F:$F,C1139)=0,"",SUMIFS(Q3_SQL_Error_Concentration!$I:$I,Q3_SQL_Error_Concentration!$A:$A,A1139,Q3_SQL_Error_Concentration!$E:$E,B1139,Q3_SQL_Error_Concentration!$F:$F,C1139))</f>
        <v/>
      </c>
      <c r="H1139" s="5" t="str">
        <f t="shared" si="103"/>
        <v/>
      </c>
      <c r="I1139" s="5">
        <f>IF(D1139&gt;=Q3_Validation!$C$2,1,0)</f>
        <v>0</v>
      </c>
      <c r="J1139" s="8" t="str">
        <f t="shared" si="104"/>
        <v/>
      </c>
      <c r="K1139" s="5" t="str">
        <f t="shared" si="105"/>
        <v>excluded</v>
      </c>
      <c r="L1139" s="5">
        <f t="shared" si="106"/>
        <v>0</v>
      </c>
      <c r="M1139" s="5">
        <f t="shared" si="107"/>
        <v>0</v>
      </c>
    </row>
    <row r="1140" spans="1:13">
      <c r="A1140" s="5">
        <v>3390</v>
      </c>
      <c r="B1140" s="5">
        <v>10</v>
      </c>
      <c r="C1140" s="5" t="s">
        <v>62</v>
      </c>
      <c r="D1140" s="5">
        <v>227</v>
      </c>
      <c r="E1140" s="5">
        <v>3</v>
      </c>
      <c r="F1140" s="8">
        <f t="shared" si="102"/>
        <v>1.3215859030837005</v>
      </c>
      <c r="G1140" s="5" t="str">
        <f>IF(COUNTIFS(Q3_SQL_Error_Concentration!$A:$A,A1140,Q3_SQL_Error_Concentration!$E:$E,B1140,Q3_SQL_Error_Concentration!$F:$F,C1140)=0,"",SUMIFS(Q3_SQL_Error_Concentration!$I:$I,Q3_SQL_Error_Concentration!$A:$A,A1140,Q3_SQL_Error_Concentration!$E:$E,B1140,Q3_SQL_Error_Concentration!$F:$F,C1140))</f>
        <v/>
      </c>
      <c r="H1140" s="5" t="str">
        <f t="shared" si="103"/>
        <v/>
      </c>
      <c r="I1140" s="5">
        <f>IF(D1140&gt;=Q3_Validation!$C$2,1,0)</f>
        <v>0</v>
      </c>
      <c r="J1140" s="8" t="str">
        <f t="shared" si="104"/>
        <v/>
      </c>
      <c r="K1140" s="5" t="str">
        <f t="shared" si="105"/>
        <v>excluded</v>
      </c>
      <c r="L1140" s="5">
        <f t="shared" si="106"/>
        <v>0</v>
      </c>
      <c r="M1140" s="5">
        <f t="shared" si="107"/>
        <v>0</v>
      </c>
    </row>
    <row r="1141" spans="1:13">
      <c r="A1141" s="5">
        <v>3390</v>
      </c>
      <c r="B1141" s="5">
        <v>11</v>
      </c>
      <c r="C1141" s="5" t="s">
        <v>63</v>
      </c>
      <c r="D1141" s="5">
        <v>165</v>
      </c>
      <c r="E1141" s="5">
        <v>6</v>
      </c>
      <c r="F1141" s="8">
        <f t="shared" si="102"/>
        <v>3.6363636363636362</v>
      </c>
      <c r="G1141" s="5" t="str">
        <f>IF(COUNTIFS(Q3_SQL_Error_Concentration!$A:$A,A1141,Q3_SQL_Error_Concentration!$E:$E,B1141,Q3_SQL_Error_Concentration!$F:$F,C1141)=0,"",SUMIFS(Q3_SQL_Error_Concentration!$I:$I,Q3_SQL_Error_Concentration!$A:$A,A1141,Q3_SQL_Error_Concentration!$E:$E,B1141,Q3_SQL_Error_Concentration!$F:$F,C1141))</f>
        <v/>
      </c>
      <c r="H1141" s="5" t="str">
        <f t="shared" si="103"/>
        <v/>
      </c>
      <c r="I1141" s="5">
        <f>IF(D1141&gt;=Q3_Validation!$C$2,1,0)</f>
        <v>0</v>
      </c>
      <c r="J1141" s="8" t="str">
        <f t="shared" si="104"/>
        <v/>
      </c>
      <c r="K1141" s="5" t="str">
        <f t="shared" si="105"/>
        <v>excluded</v>
      </c>
      <c r="L1141" s="5">
        <f t="shared" si="106"/>
        <v>0</v>
      </c>
      <c r="M1141" s="5">
        <f t="shared" si="107"/>
        <v>0</v>
      </c>
    </row>
    <row r="1142" spans="1:13">
      <c r="A1142" s="5">
        <v>3390</v>
      </c>
      <c r="B1142" s="5">
        <v>11</v>
      </c>
      <c r="C1142" s="5" t="s">
        <v>64</v>
      </c>
      <c r="D1142" s="5">
        <v>6</v>
      </c>
      <c r="E1142" s="5">
        <v>0</v>
      </c>
      <c r="F1142" s="8">
        <f t="shared" si="102"/>
        <v>0</v>
      </c>
      <c r="G1142" s="5" t="str">
        <f>IF(COUNTIFS(Q3_SQL_Error_Concentration!$A:$A,A1142,Q3_SQL_Error_Concentration!$E:$E,B1142,Q3_SQL_Error_Concentration!$F:$F,C1142)=0,"",SUMIFS(Q3_SQL_Error_Concentration!$I:$I,Q3_SQL_Error_Concentration!$A:$A,A1142,Q3_SQL_Error_Concentration!$E:$E,B1142,Q3_SQL_Error_Concentration!$F:$F,C1142))</f>
        <v/>
      </c>
      <c r="H1142" s="5" t="str">
        <f t="shared" si="103"/>
        <v/>
      </c>
      <c r="I1142" s="5">
        <f>IF(D1142&gt;=Q3_Validation!$C$2,1,0)</f>
        <v>0</v>
      </c>
      <c r="J1142" s="8" t="str">
        <f t="shared" si="104"/>
        <v/>
      </c>
      <c r="K1142" s="5" t="str">
        <f t="shared" si="105"/>
        <v>excluded</v>
      </c>
      <c r="L1142" s="5">
        <f t="shared" si="106"/>
        <v>0</v>
      </c>
      <c r="M1142" s="5">
        <f t="shared" si="107"/>
        <v>0</v>
      </c>
    </row>
    <row r="1143" spans="1:13">
      <c r="A1143" s="5">
        <v>3390</v>
      </c>
      <c r="B1143" s="5">
        <v>11</v>
      </c>
      <c r="C1143" s="5" t="s">
        <v>62</v>
      </c>
      <c r="D1143" s="5">
        <v>210</v>
      </c>
      <c r="E1143" s="5">
        <v>3</v>
      </c>
      <c r="F1143" s="8">
        <f t="shared" si="102"/>
        <v>1.4285714285714286</v>
      </c>
      <c r="G1143" s="5" t="str">
        <f>IF(COUNTIFS(Q3_SQL_Error_Concentration!$A:$A,A1143,Q3_SQL_Error_Concentration!$E:$E,B1143,Q3_SQL_Error_Concentration!$F:$F,C1143)=0,"",SUMIFS(Q3_SQL_Error_Concentration!$I:$I,Q3_SQL_Error_Concentration!$A:$A,A1143,Q3_SQL_Error_Concentration!$E:$E,B1143,Q3_SQL_Error_Concentration!$F:$F,C1143))</f>
        <v/>
      </c>
      <c r="H1143" s="5" t="str">
        <f t="shared" si="103"/>
        <v/>
      </c>
      <c r="I1143" s="5">
        <f>IF(D1143&gt;=Q3_Validation!$C$2,1,0)</f>
        <v>0</v>
      </c>
      <c r="J1143" s="8" t="str">
        <f t="shared" si="104"/>
        <v/>
      </c>
      <c r="K1143" s="5" t="str">
        <f t="shared" si="105"/>
        <v>excluded</v>
      </c>
      <c r="L1143" s="5">
        <f t="shared" si="106"/>
        <v>0</v>
      </c>
      <c r="M1143" s="5">
        <f t="shared" si="107"/>
        <v>0</v>
      </c>
    </row>
    <row r="1144" spans="1:13">
      <c r="A1144" s="5">
        <v>3390</v>
      </c>
      <c r="B1144" s="5">
        <v>12</v>
      </c>
      <c r="C1144" s="5" t="s">
        <v>63</v>
      </c>
      <c r="D1144" s="5">
        <v>162</v>
      </c>
      <c r="E1144" s="5">
        <v>3</v>
      </c>
      <c r="F1144" s="8">
        <f t="shared" si="102"/>
        <v>1.8518518518518519</v>
      </c>
      <c r="G1144" s="5" t="str">
        <f>IF(COUNTIFS(Q3_SQL_Error_Concentration!$A:$A,A1144,Q3_SQL_Error_Concentration!$E:$E,B1144,Q3_SQL_Error_Concentration!$F:$F,C1144)=0,"",SUMIFS(Q3_SQL_Error_Concentration!$I:$I,Q3_SQL_Error_Concentration!$A:$A,A1144,Q3_SQL_Error_Concentration!$E:$E,B1144,Q3_SQL_Error_Concentration!$F:$F,C1144))</f>
        <v/>
      </c>
      <c r="H1144" s="5" t="str">
        <f t="shared" si="103"/>
        <v/>
      </c>
      <c r="I1144" s="5">
        <f>IF(D1144&gt;=Q3_Validation!$C$2,1,0)</f>
        <v>0</v>
      </c>
      <c r="J1144" s="8" t="str">
        <f t="shared" si="104"/>
        <v/>
      </c>
      <c r="K1144" s="5" t="str">
        <f t="shared" si="105"/>
        <v>excluded</v>
      </c>
      <c r="L1144" s="5">
        <f t="shared" si="106"/>
        <v>0</v>
      </c>
      <c r="M1144" s="5">
        <f t="shared" si="107"/>
        <v>0</v>
      </c>
    </row>
    <row r="1145" spans="1:13">
      <c r="A1145" s="5">
        <v>3390</v>
      </c>
      <c r="B1145" s="5">
        <v>12</v>
      </c>
      <c r="C1145" s="5" t="s">
        <v>64</v>
      </c>
      <c r="D1145" s="5">
        <v>11</v>
      </c>
      <c r="E1145" s="5">
        <v>0</v>
      </c>
      <c r="F1145" s="8">
        <f t="shared" si="102"/>
        <v>0</v>
      </c>
      <c r="G1145" s="5" t="str">
        <f>IF(COUNTIFS(Q3_SQL_Error_Concentration!$A:$A,A1145,Q3_SQL_Error_Concentration!$E:$E,B1145,Q3_SQL_Error_Concentration!$F:$F,C1145)=0,"",SUMIFS(Q3_SQL_Error_Concentration!$I:$I,Q3_SQL_Error_Concentration!$A:$A,A1145,Q3_SQL_Error_Concentration!$E:$E,B1145,Q3_SQL_Error_Concentration!$F:$F,C1145))</f>
        <v/>
      </c>
      <c r="H1145" s="5" t="str">
        <f t="shared" si="103"/>
        <v/>
      </c>
      <c r="I1145" s="5">
        <f>IF(D1145&gt;=Q3_Validation!$C$2,1,0)</f>
        <v>0</v>
      </c>
      <c r="J1145" s="8" t="str">
        <f t="shared" si="104"/>
        <v/>
      </c>
      <c r="K1145" s="5" t="str">
        <f t="shared" si="105"/>
        <v>excluded</v>
      </c>
      <c r="L1145" s="5">
        <f t="shared" si="106"/>
        <v>0</v>
      </c>
      <c r="M1145" s="5">
        <f t="shared" si="107"/>
        <v>0</v>
      </c>
    </row>
    <row r="1146" spans="1:13">
      <c r="A1146" s="5">
        <v>3390</v>
      </c>
      <c r="B1146" s="5">
        <v>12</v>
      </c>
      <c r="C1146" s="5" t="s">
        <v>62</v>
      </c>
      <c r="D1146" s="5">
        <v>251</v>
      </c>
      <c r="E1146" s="5">
        <v>4</v>
      </c>
      <c r="F1146" s="8">
        <f t="shared" si="102"/>
        <v>1.593625498007968</v>
      </c>
      <c r="G1146" s="5" t="str">
        <f>IF(COUNTIFS(Q3_SQL_Error_Concentration!$A:$A,A1146,Q3_SQL_Error_Concentration!$E:$E,B1146,Q3_SQL_Error_Concentration!$F:$F,C1146)=0,"",SUMIFS(Q3_SQL_Error_Concentration!$I:$I,Q3_SQL_Error_Concentration!$A:$A,A1146,Q3_SQL_Error_Concentration!$E:$E,B1146,Q3_SQL_Error_Concentration!$F:$F,C1146))</f>
        <v/>
      </c>
      <c r="H1146" s="5" t="str">
        <f t="shared" si="103"/>
        <v/>
      </c>
      <c r="I1146" s="5">
        <f>IF(D1146&gt;=Q3_Validation!$C$2,1,0)</f>
        <v>0</v>
      </c>
      <c r="J1146" s="8" t="str">
        <f t="shared" si="104"/>
        <v/>
      </c>
      <c r="K1146" s="5" t="str">
        <f t="shared" si="105"/>
        <v>excluded</v>
      </c>
      <c r="L1146" s="5">
        <f t="shared" si="106"/>
        <v>0</v>
      </c>
      <c r="M1146" s="5">
        <f t="shared" si="107"/>
        <v>0</v>
      </c>
    </row>
    <row r="1147" spans="1:13">
      <c r="A1147" s="5">
        <v>3390</v>
      </c>
      <c r="B1147" s="5">
        <v>13</v>
      </c>
      <c r="C1147" s="5" t="s">
        <v>63</v>
      </c>
      <c r="D1147" s="5">
        <v>162</v>
      </c>
      <c r="E1147" s="5">
        <v>3</v>
      </c>
      <c r="F1147" s="8">
        <f t="shared" si="102"/>
        <v>1.8518518518518519</v>
      </c>
      <c r="G1147" s="5" t="str">
        <f>IF(COUNTIFS(Q3_SQL_Error_Concentration!$A:$A,A1147,Q3_SQL_Error_Concentration!$E:$E,B1147,Q3_SQL_Error_Concentration!$F:$F,C1147)=0,"",SUMIFS(Q3_SQL_Error_Concentration!$I:$I,Q3_SQL_Error_Concentration!$A:$A,A1147,Q3_SQL_Error_Concentration!$E:$E,B1147,Q3_SQL_Error_Concentration!$F:$F,C1147))</f>
        <v/>
      </c>
      <c r="H1147" s="5" t="str">
        <f t="shared" si="103"/>
        <v/>
      </c>
      <c r="I1147" s="5">
        <f>IF(D1147&gt;=Q3_Validation!$C$2,1,0)</f>
        <v>0</v>
      </c>
      <c r="J1147" s="8" t="str">
        <f t="shared" si="104"/>
        <v/>
      </c>
      <c r="K1147" s="5" t="str">
        <f t="shared" si="105"/>
        <v>excluded</v>
      </c>
      <c r="L1147" s="5">
        <f t="shared" si="106"/>
        <v>0</v>
      </c>
      <c r="M1147" s="5">
        <f t="shared" si="107"/>
        <v>0</v>
      </c>
    </row>
    <row r="1148" spans="1:13">
      <c r="A1148" s="5">
        <v>3390</v>
      </c>
      <c r="B1148" s="5">
        <v>13</v>
      </c>
      <c r="C1148" s="5" t="s">
        <v>64</v>
      </c>
      <c r="D1148" s="5">
        <v>6</v>
      </c>
      <c r="E1148" s="5">
        <v>0</v>
      </c>
      <c r="F1148" s="8">
        <f t="shared" si="102"/>
        <v>0</v>
      </c>
      <c r="G1148" s="5" t="str">
        <f>IF(COUNTIFS(Q3_SQL_Error_Concentration!$A:$A,A1148,Q3_SQL_Error_Concentration!$E:$E,B1148,Q3_SQL_Error_Concentration!$F:$F,C1148)=0,"",SUMIFS(Q3_SQL_Error_Concentration!$I:$I,Q3_SQL_Error_Concentration!$A:$A,A1148,Q3_SQL_Error_Concentration!$E:$E,B1148,Q3_SQL_Error_Concentration!$F:$F,C1148))</f>
        <v/>
      </c>
      <c r="H1148" s="5" t="str">
        <f t="shared" si="103"/>
        <v/>
      </c>
      <c r="I1148" s="5">
        <f>IF(D1148&gt;=Q3_Validation!$C$2,1,0)</f>
        <v>0</v>
      </c>
      <c r="J1148" s="8" t="str">
        <f t="shared" si="104"/>
        <v/>
      </c>
      <c r="K1148" s="5" t="str">
        <f t="shared" si="105"/>
        <v>excluded</v>
      </c>
      <c r="L1148" s="5">
        <f t="shared" si="106"/>
        <v>0</v>
      </c>
      <c r="M1148" s="5">
        <f t="shared" si="107"/>
        <v>0</v>
      </c>
    </row>
    <row r="1149" spans="1:13">
      <c r="A1149" s="5">
        <v>3390</v>
      </c>
      <c r="B1149" s="5">
        <v>13</v>
      </c>
      <c r="C1149" s="5" t="s">
        <v>62</v>
      </c>
      <c r="D1149" s="5">
        <v>299</v>
      </c>
      <c r="E1149" s="5">
        <v>6</v>
      </c>
      <c r="F1149" s="8">
        <f t="shared" si="102"/>
        <v>2.0066889632107023</v>
      </c>
      <c r="G1149" s="5" t="str">
        <f>IF(COUNTIFS(Q3_SQL_Error_Concentration!$A:$A,A1149,Q3_SQL_Error_Concentration!$E:$E,B1149,Q3_SQL_Error_Concentration!$F:$F,C1149)=0,"",SUMIFS(Q3_SQL_Error_Concentration!$I:$I,Q3_SQL_Error_Concentration!$A:$A,A1149,Q3_SQL_Error_Concentration!$E:$E,B1149,Q3_SQL_Error_Concentration!$F:$F,C1149))</f>
        <v/>
      </c>
      <c r="H1149" s="5" t="str">
        <f t="shared" si="103"/>
        <v/>
      </c>
      <c r="I1149" s="5">
        <f>IF(D1149&gt;=Q3_Validation!$C$2,1,0)</f>
        <v>0</v>
      </c>
      <c r="J1149" s="8" t="str">
        <f t="shared" si="104"/>
        <v/>
      </c>
      <c r="K1149" s="5" t="str">
        <f t="shared" si="105"/>
        <v>excluded</v>
      </c>
      <c r="L1149" s="5">
        <f t="shared" si="106"/>
        <v>0</v>
      </c>
      <c r="M1149" s="5">
        <f t="shared" si="107"/>
        <v>0</v>
      </c>
    </row>
    <row r="1150" spans="1:13">
      <c r="A1150" s="5">
        <v>3390</v>
      </c>
      <c r="B1150" s="5">
        <v>14</v>
      </c>
      <c r="C1150" s="5" t="s">
        <v>63</v>
      </c>
      <c r="D1150" s="5">
        <v>187</v>
      </c>
      <c r="E1150" s="5">
        <v>6</v>
      </c>
      <c r="F1150" s="8">
        <f t="shared" si="102"/>
        <v>3.2085561497326203</v>
      </c>
      <c r="G1150" s="5" t="str">
        <f>IF(COUNTIFS(Q3_SQL_Error_Concentration!$A:$A,A1150,Q3_SQL_Error_Concentration!$E:$E,B1150,Q3_SQL_Error_Concentration!$F:$F,C1150)=0,"",SUMIFS(Q3_SQL_Error_Concentration!$I:$I,Q3_SQL_Error_Concentration!$A:$A,A1150,Q3_SQL_Error_Concentration!$E:$E,B1150,Q3_SQL_Error_Concentration!$F:$F,C1150))</f>
        <v/>
      </c>
      <c r="H1150" s="5" t="str">
        <f t="shared" si="103"/>
        <v/>
      </c>
      <c r="I1150" s="5">
        <f>IF(D1150&gt;=Q3_Validation!$C$2,1,0)</f>
        <v>0</v>
      </c>
      <c r="J1150" s="8" t="str">
        <f t="shared" si="104"/>
        <v/>
      </c>
      <c r="K1150" s="5" t="str">
        <f t="shared" si="105"/>
        <v>excluded</v>
      </c>
      <c r="L1150" s="5">
        <f t="shared" si="106"/>
        <v>0</v>
      </c>
      <c r="M1150" s="5">
        <f t="shared" si="107"/>
        <v>0</v>
      </c>
    </row>
    <row r="1151" spans="1:13">
      <c r="A1151" s="5">
        <v>3390</v>
      </c>
      <c r="B1151" s="5">
        <v>14</v>
      </c>
      <c r="C1151" s="5" t="s">
        <v>64</v>
      </c>
      <c r="D1151" s="5">
        <v>6</v>
      </c>
      <c r="E1151" s="5">
        <v>0</v>
      </c>
      <c r="F1151" s="8">
        <f t="shared" si="102"/>
        <v>0</v>
      </c>
      <c r="G1151" s="5" t="str">
        <f>IF(COUNTIFS(Q3_SQL_Error_Concentration!$A:$A,A1151,Q3_SQL_Error_Concentration!$E:$E,B1151,Q3_SQL_Error_Concentration!$F:$F,C1151)=0,"",SUMIFS(Q3_SQL_Error_Concentration!$I:$I,Q3_SQL_Error_Concentration!$A:$A,A1151,Q3_SQL_Error_Concentration!$E:$E,B1151,Q3_SQL_Error_Concentration!$F:$F,C1151))</f>
        <v/>
      </c>
      <c r="H1151" s="5" t="str">
        <f t="shared" si="103"/>
        <v/>
      </c>
      <c r="I1151" s="5">
        <f>IF(D1151&gt;=Q3_Validation!$C$2,1,0)</f>
        <v>0</v>
      </c>
      <c r="J1151" s="8" t="str">
        <f t="shared" si="104"/>
        <v/>
      </c>
      <c r="K1151" s="5" t="str">
        <f t="shared" si="105"/>
        <v>excluded</v>
      </c>
      <c r="L1151" s="5">
        <f t="shared" si="106"/>
        <v>0</v>
      </c>
      <c r="M1151" s="5">
        <f t="shared" si="107"/>
        <v>0</v>
      </c>
    </row>
    <row r="1152" spans="1:13">
      <c r="A1152" s="5">
        <v>3390</v>
      </c>
      <c r="B1152" s="5">
        <v>14</v>
      </c>
      <c r="C1152" s="5" t="s">
        <v>62</v>
      </c>
      <c r="D1152" s="5">
        <v>269</v>
      </c>
      <c r="E1152" s="5">
        <v>7</v>
      </c>
      <c r="F1152" s="8">
        <f t="shared" si="102"/>
        <v>2.6022304832713754</v>
      </c>
      <c r="G1152" s="5" t="str">
        <f>IF(COUNTIFS(Q3_SQL_Error_Concentration!$A:$A,A1152,Q3_SQL_Error_Concentration!$E:$E,B1152,Q3_SQL_Error_Concentration!$F:$F,C1152)=0,"",SUMIFS(Q3_SQL_Error_Concentration!$I:$I,Q3_SQL_Error_Concentration!$A:$A,A1152,Q3_SQL_Error_Concentration!$E:$E,B1152,Q3_SQL_Error_Concentration!$F:$F,C1152))</f>
        <v/>
      </c>
      <c r="H1152" s="5" t="str">
        <f t="shared" si="103"/>
        <v/>
      </c>
      <c r="I1152" s="5">
        <f>IF(D1152&gt;=Q3_Validation!$C$2,1,0)</f>
        <v>0</v>
      </c>
      <c r="J1152" s="8" t="str">
        <f t="shared" si="104"/>
        <v/>
      </c>
      <c r="K1152" s="5" t="str">
        <f t="shared" si="105"/>
        <v>excluded</v>
      </c>
      <c r="L1152" s="5">
        <f t="shared" si="106"/>
        <v>0</v>
      </c>
      <c r="M1152" s="5">
        <f t="shared" si="107"/>
        <v>0</v>
      </c>
    </row>
    <row r="1153" spans="1:13">
      <c r="A1153" s="5">
        <v>3390</v>
      </c>
      <c r="B1153" s="5">
        <v>15</v>
      </c>
      <c r="C1153" s="5" t="s">
        <v>63</v>
      </c>
      <c r="D1153" s="5">
        <v>137</v>
      </c>
      <c r="E1153" s="5">
        <v>2</v>
      </c>
      <c r="F1153" s="8">
        <f t="shared" si="102"/>
        <v>1.4598540145985401</v>
      </c>
      <c r="G1153" s="5" t="str">
        <f>IF(COUNTIFS(Q3_SQL_Error_Concentration!$A:$A,A1153,Q3_SQL_Error_Concentration!$E:$E,B1153,Q3_SQL_Error_Concentration!$F:$F,C1153)=0,"",SUMIFS(Q3_SQL_Error_Concentration!$I:$I,Q3_SQL_Error_Concentration!$A:$A,A1153,Q3_SQL_Error_Concentration!$E:$E,B1153,Q3_SQL_Error_Concentration!$F:$F,C1153))</f>
        <v/>
      </c>
      <c r="H1153" s="5" t="str">
        <f t="shared" si="103"/>
        <v/>
      </c>
      <c r="I1153" s="5">
        <f>IF(D1153&gt;=Q3_Validation!$C$2,1,0)</f>
        <v>0</v>
      </c>
      <c r="J1153" s="8" t="str">
        <f t="shared" si="104"/>
        <v/>
      </c>
      <c r="K1153" s="5" t="str">
        <f t="shared" si="105"/>
        <v>excluded</v>
      </c>
      <c r="L1153" s="5">
        <f t="shared" si="106"/>
        <v>0</v>
      </c>
      <c r="M1153" s="5">
        <f t="shared" si="107"/>
        <v>0</v>
      </c>
    </row>
    <row r="1154" spans="1:13">
      <c r="A1154" s="5">
        <v>3390</v>
      </c>
      <c r="B1154" s="5">
        <v>15</v>
      </c>
      <c r="C1154" s="5" t="s">
        <v>64</v>
      </c>
      <c r="D1154" s="5">
        <v>5</v>
      </c>
      <c r="E1154" s="5">
        <v>0</v>
      </c>
      <c r="F1154" s="8">
        <f t="shared" ref="F1154:F1217" si="108">100*E1154/D1154</f>
        <v>0</v>
      </c>
      <c r="G1154" s="5" t="str">
        <f>IF(COUNTIFS(Q3_SQL_Error_Concentration!$A:$A,A1154,Q3_SQL_Error_Concentration!$E:$E,B1154,Q3_SQL_Error_Concentration!$F:$F,C1154)=0,"",SUMIFS(Q3_SQL_Error_Concentration!$I:$I,Q3_SQL_Error_Concentration!$A:$A,A1154,Q3_SQL_Error_Concentration!$E:$E,B1154,Q3_SQL_Error_Concentration!$F:$F,C1154))</f>
        <v/>
      </c>
      <c r="H1154" s="5" t="str">
        <f t="shared" ref="H1154:H1217" si="109">IF(G1154="","",IF(ABS(F1154-G1154)&lt;=0.0002,"PASS","FAIL"))</f>
        <v/>
      </c>
      <c r="I1154" s="5">
        <f>IF(D1154&gt;=Q3_Validation!$C$2,1,0)</f>
        <v>0</v>
      </c>
      <c r="J1154" s="8" t="str">
        <f t="shared" ref="J1154:J1217" si="110">IF(I1154=1,F1154,"")</f>
        <v/>
      </c>
      <c r="K1154" s="5" t="str">
        <f t="shared" ref="K1154:K1217" si="111">IF(D1154&lt;601,"excluded",IF(J1154&gt;3.628192,"outlier",IF(J1154&gt;=2.11093,"high-error","normal")))</f>
        <v>excluded</v>
      </c>
      <c r="L1154" s="5">
        <f t="shared" ref="L1154:L1217" si="112">COUNTIFS(A:A,A1154,K:K,"high-error")+COUNTIFS(A:A,A1154,K:K,"outlier")</f>
        <v>0</v>
      </c>
      <c r="M1154" s="5">
        <f t="shared" ref="M1154:M1217" si="113">IF(AND(L1154&gt;=2,OR(K1154="high-error",K1154="outlier")),1,0)</f>
        <v>0</v>
      </c>
    </row>
    <row r="1155" spans="1:13">
      <c r="A1155" s="5">
        <v>3390</v>
      </c>
      <c r="B1155" s="5">
        <v>15</v>
      </c>
      <c r="C1155" s="5" t="s">
        <v>62</v>
      </c>
      <c r="D1155" s="5">
        <v>272</v>
      </c>
      <c r="E1155" s="5">
        <v>5</v>
      </c>
      <c r="F1155" s="8">
        <f t="shared" si="108"/>
        <v>1.838235294117647</v>
      </c>
      <c r="G1155" s="5" t="str">
        <f>IF(COUNTIFS(Q3_SQL_Error_Concentration!$A:$A,A1155,Q3_SQL_Error_Concentration!$E:$E,B1155,Q3_SQL_Error_Concentration!$F:$F,C1155)=0,"",SUMIFS(Q3_SQL_Error_Concentration!$I:$I,Q3_SQL_Error_Concentration!$A:$A,A1155,Q3_SQL_Error_Concentration!$E:$E,B1155,Q3_SQL_Error_Concentration!$F:$F,C1155))</f>
        <v/>
      </c>
      <c r="H1155" s="5" t="str">
        <f t="shared" si="109"/>
        <v/>
      </c>
      <c r="I1155" s="5">
        <f>IF(D1155&gt;=Q3_Validation!$C$2,1,0)</f>
        <v>0</v>
      </c>
      <c r="J1155" s="8" t="str">
        <f t="shared" si="110"/>
        <v/>
      </c>
      <c r="K1155" s="5" t="str">
        <f t="shared" si="111"/>
        <v>excluded</v>
      </c>
      <c r="L1155" s="5">
        <f t="shared" si="112"/>
        <v>0</v>
      </c>
      <c r="M1155" s="5">
        <f t="shared" si="113"/>
        <v>0</v>
      </c>
    </row>
    <row r="1156" spans="1:13">
      <c r="A1156" s="5">
        <v>3390</v>
      </c>
      <c r="B1156" s="5">
        <v>16</v>
      </c>
      <c r="C1156" s="5" t="s">
        <v>63</v>
      </c>
      <c r="D1156" s="5">
        <v>161</v>
      </c>
      <c r="E1156" s="5">
        <v>2</v>
      </c>
      <c r="F1156" s="8">
        <f t="shared" si="108"/>
        <v>1.2422360248447204</v>
      </c>
      <c r="G1156" s="5" t="str">
        <f>IF(COUNTIFS(Q3_SQL_Error_Concentration!$A:$A,A1156,Q3_SQL_Error_Concentration!$E:$E,B1156,Q3_SQL_Error_Concentration!$F:$F,C1156)=0,"",SUMIFS(Q3_SQL_Error_Concentration!$I:$I,Q3_SQL_Error_Concentration!$A:$A,A1156,Q3_SQL_Error_Concentration!$E:$E,B1156,Q3_SQL_Error_Concentration!$F:$F,C1156))</f>
        <v/>
      </c>
      <c r="H1156" s="5" t="str">
        <f t="shared" si="109"/>
        <v/>
      </c>
      <c r="I1156" s="5">
        <f>IF(D1156&gt;=Q3_Validation!$C$2,1,0)</f>
        <v>0</v>
      </c>
      <c r="J1156" s="8" t="str">
        <f t="shared" si="110"/>
        <v/>
      </c>
      <c r="K1156" s="5" t="str">
        <f t="shared" si="111"/>
        <v>excluded</v>
      </c>
      <c r="L1156" s="5">
        <f t="shared" si="112"/>
        <v>0</v>
      </c>
      <c r="M1156" s="5">
        <f t="shared" si="113"/>
        <v>0</v>
      </c>
    </row>
    <row r="1157" spans="1:13">
      <c r="A1157" s="5">
        <v>3390</v>
      </c>
      <c r="B1157" s="5">
        <v>16</v>
      </c>
      <c r="C1157" s="5" t="s">
        <v>64</v>
      </c>
      <c r="D1157" s="5">
        <v>2</v>
      </c>
      <c r="E1157" s="5">
        <v>0</v>
      </c>
      <c r="F1157" s="8">
        <f t="shared" si="108"/>
        <v>0</v>
      </c>
      <c r="G1157" s="5" t="str">
        <f>IF(COUNTIFS(Q3_SQL_Error_Concentration!$A:$A,A1157,Q3_SQL_Error_Concentration!$E:$E,B1157,Q3_SQL_Error_Concentration!$F:$F,C1157)=0,"",SUMIFS(Q3_SQL_Error_Concentration!$I:$I,Q3_SQL_Error_Concentration!$A:$A,A1157,Q3_SQL_Error_Concentration!$E:$E,B1157,Q3_SQL_Error_Concentration!$F:$F,C1157))</f>
        <v/>
      </c>
      <c r="H1157" s="5" t="str">
        <f t="shared" si="109"/>
        <v/>
      </c>
      <c r="I1157" s="5">
        <f>IF(D1157&gt;=Q3_Validation!$C$2,1,0)</f>
        <v>0</v>
      </c>
      <c r="J1157" s="8" t="str">
        <f t="shared" si="110"/>
        <v/>
      </c>
      <c r="K1157" s="5" t="str">
        <f t="shared" si="111"/>
        <v>excluded</v>
      </c>
      <c r="L1157" s="5">
        <f t="shared" si="112"/>
        <v>0</v>
      </c>
      <c r="M1157" s="5">
        <f t="shared" si="113"/>
        <v>0</v>
      </c>
    </row>
    <row r="1158" spans="1:13">
      <c r="A1158" s="5">
        <v>3390</v>
      </c>
      <c r="B1158" s="5">
        <v>16</v>
      </c>
      <c r="C1158" s="5" t="s">
        <v>62</v>
      </c>
      <c r="D1158" s="5">
        <v>253</v>
      </c>
      <c r="E1158" s="5">
        <v>1</v>
      </c>
      <c r="F1158" s="8">
        <f t="shared" si="108"/>
        <v>0.39525691699604742</v>
      </c>
      <c r="G1158" s="5" t="str">
        <f>IF(COUNTIFS(Q3_SQL_Error_Concentration!$A:$A,A1158,Q3_SQL_Error_Concentration!$E:$E,B1158,Q3_SQL_Error_Concentration!$F:$F,C1158)=0,"",SUMIFS(Q3_SQL_Error_Concentration!$I:$I,Q3_SQL_Error_Concentration!$A:$A,A1158,Q3_SQL_Error_Concentration!$E:$E,B1158,Q3_SQL_Error_Concentration!$F:$F,C1158))</f>
        <v/>
      </c>
      <c r="H1158" s="5" t="str">
        <f t="shared" si="109"/>
        <v/>
      </c>
      <c r="I1158" s="5">
        <f>IF(D1158&gt;=Q3_Validation!$C$2,1,0)</f>
        <v>0</v>
      </c>
      <c r="J1158" s="8" t="str">
        <f t="shared" si="110"/>
        <v/>
      </c>
      <c r="K1158" s="5" t="str">
        <f t="shared" si="111"/>
        <v>excluded</v>
      </c>
      <c r="L1158" s="5">
        <f t="shared" si="112"/>
        <v>0</v>
      </c>
      <c r="M1158" s="5">
        <f t="shared" si="113"/>
        <v>0</v>
      </c>
    </row>
    <row r="1159" spans="1:13">
      <c r="A1159" s="5">
        <v>3390</v>
      </c>
      <c r="B1159" s="5">
        <v>17</v>
      </c>
      <c r="C1159" s="5" t="s">
        <v>63</v>
      </c>
      <c r="D1159" s="5">
        <v>151</v>
      </c>
      <c r="E1159" s="5">
        <v>1</v>
      </c>
      <c r="F1159" s="8">
        <f t="shared" si="108"/>
        <v>0.66225165562913912</v>
      </c>
      <c r="G1159" s="5" t="str">
        <f>IF(COUNTIFS(Q3_SQL_Error_Concentration!$A:$A,A1159,Q3_SQL_Error_Concentration!$E:$E,B1159,Q3_SQL_Error_Concentration!$F:$F,C1159)=0,"",SUMIFS(Q3_SQL_Error_Concentration!$I:$I,Q3_SQL_Error_Concentration!$A:$A,A1159,Q3_SQL_Error_Concentration!$E:$E,B1159,Q3_SQL_Error_Concentration!$F:$F,C1159))</f>
        <v/>
      </c>
      <c r="H1159" s="5" t="str">
        <f t="shared" si="109"/>
        <v/>
      </c>
      <c r="I1159" s="5">
        <f>IF(D1159&gt;=Q3_Validation!$C$2,1,0)</f>
        <v>0</v>
      </c>
      <c r="J1159" s="8" t="str">
        <f t="shared" si="110"/>
        <v/>
      </c>
      <c r="K1159" s="5" t="str">
        <f t="shared" si="111"/>
        <v>excluded</v>
      </c>
      <c r="L1159" s="5">
        <f t="shared" si="112"/>
        <v>0</v>
      </c>
      <c r="M1159" s="5">
        <f t="shared" si="113"/>
        <v>0</v>
      </c>
    </row>
    <row r="1160" spans="1:13">
      <c r="A1160" s="5">
        <v>3390</v>
      </c>
      <c r="B1160" s="5">
        <v>17</v>
      </c>
      <c r="C1160" s="5" t="s">
        <v>64</v>
      </c>
      <c r="D1160" s="5">
        <v>3</v>
      </c>
      <c r="E1160" s="5">
        <v>0</v>
      </c>
      <c r="F1160" s="8">
        <f t="shared" si="108"/>
        <v>0</v>
      </c>
      <c r="G1160" s="5" t="str">
        <f>IF(COUNTIFS(Q3_SQL_Error_Concentration!$A:$A,A1160,Q3_SQL_Error_Concentration!$E:$E,B1160,Q3_SQL_Error_Concentration!$F:$F,C1160)=0,"",SUMIFS(Q3_SQL_Error_Concentration!$I:$I,Q3_SQL_Error_Concentration!$A:$A,A1160,Q3_SQL_Error_Concentration!$E:$E,B1160,Q3_SQL_Error_Concentration!$F:$F,C1160))</f>
        <v/>
      </c>
      <c r="H1160" s="5" t="str">
        <f t="shared" si="109"/>
        <v/>
      </c>
      <c r="I1160" s="5">
        <f>IF(D1160&gt;=Q3_Validation!$C$2,1,0)</f>
        <v>0</v>
      </c>
      <c r="J1160" s="8" t="str">
        <f t="shared" si="110"/>
        <v/>
      </c>
      <c r="K1160" s="5" t="str">
        <f t="shared" si="111"/>
        <v>excluded</v>
      </c>
      <c r="L1160" s="5">
        <f t="shared" si="112"/>
        <v>0</v>
      </c>
      <c r="M1160" s="5">
        <f t="shared" si="113"/>
        <v>0</v>
      </c>
    </row>
    <row r="1161" spans="1:13">
      <c r="A1161" s="5">
        <v>3390</v>
      </c>
      <c r="B1161" s="5">
        <v>17</v>
      </c>
      <c r="C1161" s="5" t="s">
        <v>62</v>
      </c>
      <c r="D1161" s="5">
        <v>270</v>
      </c>
      <c r="E1161" s="5">
        <v>1</v>
      </c>
      <c r="F1161" s="8">
        <f t="shared" si="108"/>
        <v>0.37037037037037035</v>
      </c>
      <c r="G1161" s="5" t="str">
        <f>IF(COUNTIFS(Q3_SQL_Error_Concentration!$A:$A,A1161,Q3_SQL_Error_Concentration!$E:$E,B1161,Q3_SQL_Error_Concentration!$F:$F,C1161)=0,"",SUMIFS(Q3_SQL_Error_Concentration!$I:$I,Q3_SQL_Error_Concentration!$A:$A,A1161,Q3_SQL_Error_Concentration!$E:$E,B1161,Q3_SQL_Error_Concentration!$F:$F,C1161))</f>
        <v/>
      </c>
      <c r="H1161" s="5" t="str">
        <f t="shared" si="109"/>
        <v/>
      </c>
      <c r="I1161" s="5">
        <f>IF(D1161&gt;=Q3_Validation!$C$2,1,0)</f>
        <v>0</v>
      </c>
      <c r="J1161" s="8" t="str">
        <f t="shared" si="110"/>
        <v/>
      </c>
      <c r="K1161" s="5" t="str">
        <f t="shared" si="111"/>
        <v>excluded</v>
      </c>
      <c r="L1161" s="5">
        <f t="shared" si="112"/>
        <v>0</v>
      </c>
      <c r="M1161" s="5">
        <f t="shared" si="113"/>
        <v>0</v>
      </c>
    </row>
    <row r="1162" spans="1:13">
      <c r="A1162" s="5">
        <v>3390</v>
      </c>
      <c r="B1162" s="5">
        <v>18</v>
      </c>
      <c r="C1162" s="5" t="s">
        <v>63</v>
      </c>
      <c r="D1162" s="5">
        <v>162</v>
      </c>
      <c r="E1162" s="5">
        <v>1</v>
      </c>
      <c r="F1162" s="8">
        <f t="shared" si="108"/>
        <v>0.61728395061728392</v>
      </c>
      <c r="G1162" s="5" t="str">
        <f>IF(COUNTIFS(Q3_SQL_Error_Concentration!$A:$A,A1162,Q3_SQL_Error_Concentration!$E:$E,B1162,Q3_SQL_Error_Concentration!$F:$F,C1162)=0,"",SUMIFS(Q3_SQL_Error_Concentration!$I:$I,Q3_SQL_Error_Concentration!$A:$A,A1162,Q3_SQL_Error_Concentration!$E:$E,B1162,Q3_SQL_Error_Concentration!$F:$F,C1162))</f>
        <v/>
      </c>
      <c r="H1162" s="5" t="str">
        <f t="shared" si="109"/>
        <v/>
      </c>
      <c r="I1162" s="5">
        <f>IF(D1162&gt;=Q3_Validation!$C$2,1,0)</f>
        <v>0</v>
      </c>
      <c r="J1162" s="8" t="str">
        <f t="shared" si="110"/>
        <v/>
      </c>
      <c r="K1162" s="5" t="str">
        <f t="shared" si="111"/>
        <v>excluded</v>
      </c>
      <c r="L1162" s="5">
        <f t="shared" si="112"/>
        <v>0</v>
      </c>
      <c r="M1162" s="5">
        <f t="shared" si="113"/>
        <v>0</v>
      </c>
    </row>
    <row r="1163" spans="1:13">
      <c r="A1163" s="5">
        <v>3390</v>
      </c>
      <c r="B1163" s="5">
        <v>18</v>
      </c>
      <c r="C1163" s="5" t="s">
        <v>62</v>
      </c>
      <c r="D1163" s="5">
        <v>299</v>
      </c>
      <c r="E1163" s="5">
        <v>3</v>
      </c>
      <c r="F1163" s="8">
        <f t="shared" si="108"/>
        <v>1.0033444816053512</v>
      </c>
      <c r="G1163" s="5" t="str">
        <f>IF(COUNTIFS(Q3_SQL_Error_Concentration!$A:$A,A1163,Q3_SQL_Error_Concentration!$E:$E,B1163,Q3_SQL_Error_Concentration!$F:$F,C1163)=0,"",SUMIFS(Q3_SQL_Error_Concentration!$I:$I,Q3_SQL_Error_Concentration!$A:$A,A1163,Q3_SQL_Error_Concentration!$E:$E,B1163,Q3_SQL_Error_Concentration!$F:$F,C1163))</f>
        <v/>
      </c>
      <c r="H1163" s="5" t="str">
        <f t="shared" si="109"/>
        <v/>
      </c>
      <c r="I1163" s="5">
        <f>IF(D1163&gt;=Q3_Validation!$C$2,1,0)</f>
        <v>0</v>
      </c>
      <c r="J1163" s="8" t="str">
        <f t="shared" si="110"/>
        <v/>
      </c>
      <c r="K1163" s="5" t="str">
        <f t="shared" si="111"/>
        <v>excluded</v>
      </c>
      <c r="L1163" s="5">
        <f t="shared" si="112"/>
        <v>0</v>
      </c>
      <c r="M1163" s="5">
        <f t="shared" si="113"/>
        <v>0</v>
      </c>
    </row>
    <row r="1164" spans="1:13">
      <c r="A1164" s="5">
        <v>3390</v>
      </c>
      <c r="B1164" s="5">
        <v>19</v>
      </c>
      <c r="C1164" s="5" t="s">
        <v>63</v>
      </c>
      <c r="D1164" s="5">
        <v>154</v>
      </c>
      <c r="E1164" s="5">
        <v>3</v>
      </c>
      <c r="F1164" s="8">
        <f t="shared" si="108"/>
        <v>1.948051948051948</v>
      </c>
      <c r="G1164" s="5" t="str">
        <f>IF(COUNTIFS(Q3_SQL_Error_Concentration!$A:$A,A1164,Q3_SQL_Error_Concentration!$E:$E,B1164,Q3_SQL_Error_Concentration!$F:$F,C1164)=0,"",SUMIFS(Q3_SQL_Error_Concentration!$I:$I,Q3_SQL_Error_Concentration!$A:$A,A1164,Q3_SQL_Error_Concentration!$E:$E,B1164,Q3_SQL_Error_Concentration!$F:$F,C1164))</f>
        <v/>
      </c>
      <c r="H1164" s="5" t="str">
        <f t="shared" si="109"/>
        <v/>
      </c>
      <c r="I1164" s="5">
        <f>IF(D1164&gt;=Q3_Validation!$C$2,1,0)</f>
        <v>0</v>
      </c>
      <c r="J1164" s="8" t="str">
        <f t="shared" si="110"/>
        <v/>
      </c>
      <c r="K1164" s="5" t="str">
        <f t="shared" si="111"/>
        <v>excluded</v>
      </c>
      <c r="L1164" s="5">
        <f t="shared" si="112"/>
        <v>0</v>
      </c>
      <c r="M1164" s="5">
        <f t="shared" si="113"/>
        <v>0</v>
      </c>
    </row>
    <row r="1165" spans="1:13">
      <c r="A1165" s="5">
        <v>3390</v>
      </c>
      <c r="B1165" s="5">
        <v>19</v>
      </c>
      <c r="C1165" s="5" t="s">
        <v>62</v>
      </c>
      <c r="D1165" s="5">
        <v>278</v>
      </c>
      <c r="E1165" s="5">
        <v>2</v>
      </c>
      <c r="F1165" s="8">
        <f t="shared" si="108"/>
        <v>0.71942446043165464</v>
      </c>
      <c r="G1165" s="5" t="str">
        <f>IF(COUNTIFS(Q3_SQL_Error_Concentration!$A:$A,A1165,Q3_SQL_Error_Concentration!$E:$E,B1165,Q3_SQL_Error_Concentration!$F:$F,C1165)=0,"",SUMIFS(Q3_SQL_Error_Concentration!$I:$I,Q3_SQL_Error_Concentration!$A:$A,A1165,Q3_SQL_Error_Concentration!$E:$E,B1165,Q3_SQL_Error_Concentration!$F:$F,C1165))</f>
        <v/>
      </c>
      <c r="H1165" s="5" t="str">
        <f t="shared" si="109"/>
        <v/>
      </c>
      <c r="I1165" s="5">
        <f>IF(D1165&gt;=Q3_Validation!$C$2,1,0)</f>
        <v>0</v>
      </c>
      <c r="J1165" s="8" t="str">
        <f t="shared" si="110"/>
        <v/>
      </c>
      <c r="K1165" s="5" t="str">
        <f t="shared" si="111"/>
        <v>excluded</v>
      </c>
      <c r="L1165" s="5">
        <f t="shared" si="112"/>
        <v>0</v>
      </c>
      <c r="M1165" s="5">
        <f t="shared" si="113"/>
        <v>0</v>
      </c>
    </row>
    <row r="1166" spans="1:13">
      <c r="A1166" s="5">
        <v>3390</v>
      </c>
      <c r="B1166" s="5">
        <v>20</v>
      </c>
      <c r="C1166" s="5" t="s">
        <v>63</v>
      </c>
      <c r="D1166" s="5">
        <v>135</v>
      </c>
      <c r="E1166" s="5">
        <v>1</v>
      </c>
      <c r="F1166" s="8">
        <f t="shared" si="108"/>
        <v>0.7407407407407407</v>
      </c>
      <c r="G1166" s="5" t="str">
        <f>IF(COUNTIFS(Q3_SQL_Error_Concentration!$A:$A,A1166,Q3_SQL_Error_Concentration!$E:$E,B1166,Q3_SQL_Error_Concentration!$F:$F,C1166)=0,"",SUMIFS(Q3_SQL_Error_Concentration!$I:$I,Q3_SQL_Error_Concentration!$A:$A,A1166,Q3_SQL_Error_Concentration!$E:$E,B1166,Q3_SQL_Error_Concentration!$F:$F,C1166))</f>
        <v/>
      </c>
      <c r="H1166" s="5" t="str">
        <f t="shared" si="109"/>
        <v/>
      </c>
      <c r="I1166" s="5">
        <f>IF(D1166&gt;=Q3_Validation!$C$2,1,0)</f>
        <v>0</v>
      </c>
      <c r="J1166" s="8" t="str">
        <f t="shared" si="110"/>
        <v/>
      </c>
      <c r="K1166" s="5" t="str">
        <f t="shared" si="111"/>
        <v>excluded</v>
      </c>
      <c r="L1166" s="5">
        <f t="shared" si="112"/>
        <v>0</v>
      </c>
      <c r="M1166" s="5">
        <f t="shared" si="113"/>
        <v>0</v>
      </c>
    </row>
    <row r="1167" spans="1:13">
      <c r="A1167" s="5">
        <v>3390</v>
      </c>
      <c r="B1167" s="5">
        <v>20</v>
      </c>
      <c r="C1167" s="5" t="s">
        <v>62</v>
      </c>
      <c r="D1167" s="5">
        <v>271</v>
      </c>
      <c r="E1167" s="5">
        <v>3</v>
      </c>
      <c r="F1167" s="8">
        <f t="shared" si="108"/>
        <v>1.1070110701107012</v>
      </c>
      <c r="G1167" s="5" t="str">
        <f>IF(COUNTIFS(Q3_SQL_Error_Concentration!$A:$A,A1167,Q3_SQL_Error_Concentration!$E:$E,B1167,Q3_SQL_Error_Concentration!$F:$F,C1167)=0,"",SUMIFS(Q3_SQL_Error_Concentration!$I:$I,Q3_SQL_Error_Concentration!$A:$A,A1167,Q3_SQL_Error_Concentration!$E:$E,B1167,Q3_SQL_Error_Concentration!$F:$F,C1167))</f>
        <v/>
      </c>
      <c r="H1167" s="5" t="str">
        <f t="shared" si="109"/>
        <v/>
      </c>
      <c r="I1167" s="5">
        <f>IF(D1167&gt;=Q3_Validation!$C$2,1,0)</f>
        <v>0</v>
      </c>
      <c r="J1167" s="8" t="str">
        <f t="shared" si="110"/>
        <v/>
      </c>
      <c r="K1167" s="5" t="str">
        <f t="shared" si="111"/>
        <v>excluded</v>
      </c>
      <c r="L1167" s="5">
        <f t="shared" si="112"/>
        <v>0</v>
      </c>
      <c r="M1167" s="5">
        <f t="shared" si="113"/>
        <v>0</v>
      </c>
    </row>
    <row r="1168" spans="1:13">
      <c r="A1168" s="5">
        <v>3390</v>
      </c>
      <c r="B1168" s="5">
        <v>21</v>
      </c>
      <c r="C1168" s="5" t="s">
        <v>63</v>
      </c>
      <c r="D1168" s="5">
        <v>144</v>
      </c>
      <c r="E1168" s="5">
        <v>5</v>
      </c>
      <c r="F1168" s="8">
        <f t="shared" si="108"/>
        <v>3.4722222222222223</v>
      </c>
      <c r="G1168" s="5" t="str">
        <f>IF(COUNTIFS(Q3_SQL_Error_Concentration!$A:$A,A1168,Q3_SQL_Error_Concentration!$E:$E,B1168,Q3_SQL_Error_Concentration!$F:$F,C1168)=0,"",SUMIFS(Q3_SQL_Error_Concentration!$I:$I,Q3_SQL_Error_Concentration!$A:$A,A1168,Q3_SQL_Error_Concentration!$E:$E,B1168,Q3_SQL_Error_Concentration!$F:$F,C1168))</f>
        <v/>
      </c>
      <c r="H1168" s="5" t="str">
        <f t="shared" si="109"/>
        <v/>
      </c>
      <c r="I1168" s="5">
        <f>IF(D1168&gt;=Q3_Validation!$C$2,1,0)</f>
        <v>0</v>
      </c>
      <c r="J1168" s="8" t="str">
        <f t="shared" si="110"/>
        <v/>
      </c>
      <c r="K1168" s="5" t="str">
        <f t="shared" si="111"/>
        <v>excluded</v>
      </c>
      <c r="L1168" s="5">
        <f t="shared" si="112"/>
        <v>0</v>
      </c>
      <c r="M1168" s="5">
        <f t="shared" si="113"/>
        <v>0</v>
      </c>
    </row>
    <row r="1169" spans="1:13">
      <c r="A1169" s="5">
        <v>3390</v>
      </c>
      <c r="B1169" s="5">
        <v>21</v>
      </c>
      <c r="C1169" s="5" t="s">
        <v>62</v>
      </c>
      <c r="D1169" s="5">
        <v>241</v>
      </c>
      <c r="E1169" s="5">
        <v>2</v>
      </c>
      <c r="F1169" s="8">
        <f t="shared" si="108"/>
        <v>0.82987551867219922</v>
      </c>
      <c r="G1169" s="5" t="str">
        <f>IF(COUNTIFS(Q3_SQL_Error_Concentration!$A:$A,A1169,Q3_SQL_Error_Concentration!$E:$E,B1169,Q3_SQL_Error_Concentration!$F:$F,C1169)=0,"",SUMIFS(Q3_SQL_Error_Concentration!$I:$I,Q3_SQL_Error_Concentration!$A:$A,A1169,Q3_SQL_Error_Concentration!$E:$E,B1169,Q3_SQL_Error_Concentration!$F:$F,C1169))</f>
        <v/>
      </c>
      <c r="H1169" s="5" t="str">
        <f t="shared" si="109"/>
        <v/>
      </c>
      <c r="I1169" s="5">
        <f>IF(D1169&gt;=Q3_Validation!$C$2,1,0)</f>
        <v>0</v>
      </c>
      <c r="J1169" s="8" t="str">
        <f t="shared" si="110"/>
        <v/>
      </c>
      <c r="K1169" s="5" t="str">
        <f t="shared" si="111"/>
        <v>excluded</v>
      </c>
      <c r="L1169" s="5">
        <f t="shared" si="112"/>
        <v>0</v>
      </c>
      <c r="M1169" s="5">
        <f t="shared" si="113"/>
        <v>0</v>
      </c>
    </row>
    <row r="1170" spans="1:13">
      <c r="A1170" s="5">
        <v>3390</v>
      </c>
      <c r="B1170" s="5">
        <v>22</v>
      </c>
      <c r="C1170" s="5" t="s">
        <v>63</v>
      </c>
      <c r="D1170" s="5">
        <v>234</v>
      </c>
      <c r="E1170" s="5">
        <v>8</v>
      </c>
      <c r="F1170" s="8">
        <f t="shared" si="108"/>
        <v>3.4188034188034186</v>
      </c>
      <c r="G1170" s="5" t="str">
        <f>IF(COUNTIFS(Q3_SQL_Error_Concentration!$A:$A,A1170,Q3_SQL_Error_Concentration!$E:$E,B1170,Q3_SQL_Error_Concentration!$F:$F,C1170)=0,"",SUMIFS(Q3_SQL_Error_Concentration!$I:$I,Q3_SQL_Error_Concentration!$A:$A,A1170,Q3_SQL_Error_Concentration!$E:$E,B1170,Q3_SQL_Error_Concentration!$F:$F,C1170))</f>
        <v/>
      </c>
      <c r="H1170" s="5" t="str">
        <f t="shared" si="109"/>
        <v/>
      </c>
      <c r="I1170" s="5">
        <f>IF(D1170&gt;=Q3_Validation!$C$2,1,0)</f>
        <v>0</v>
      </c>
      <c r="J1170" s="8" t="str">
        <f t="shared" si="110"/>
        <v/>
      </c>
      <c r="K1170" s="5" t="str">
        <f t="shared" si="111"/>
        <v>excluded</v>
      </c>
      <c r="L1170" s="5">
        <f t="shared" si="112"/>
        <v>0</v>
      </c>
      <c r="M1170" s="5">
        <f t="shared" si="113"/>
        <v>0</v>
      </c>
    </row>
    <row r="1171" spans="1:13">
      <c r="A1171" s="5">
        <v>3390</v>
      </c>
      <c r="B1171" s="5">
        <v>22</v>
      </c>
      <c r="C1171" s="5" t="s">
        <v>62</v>
      </c>
      <c r="D1171" s="5">
        <v>402</v>
      </c>
      <c r="E1171" s="5">
        <v>8</v>
      </c>
      <c r="F1171" s="8">
        <f t="shared" si="108"/>
        <v>1.9900497512437811</v>
      </c>
      <c r="G1171" s="5" t="str">
        <f>IF(COUNTIFS(Q3_SQL_Error_Concentration!$A:$A,A1171,Q3_SQL_Error_Concentration!$E:$E,B1171,Q3_SQL_Error_Concentration!$F:$F,C1171)=0,"",SUMIFS(Q3_SQL_Error_Concentration!$I:$I,Q3_SQL_Error_Concentration!$A:$A,A1171,Q3_SQL_Error_Concentration!$E:$E,B1171,Q3_SQL_Error_Concentration!$F:$F,C1171))</f>
        <v/>
      </c>
      <c r="H1171" s="5" t="str">
        <f t="shared" si="109"/>
        <v/>
      </c>
      <c r="I1171" s="5">
        <f>IF(D1171&gt;=Q3_Validation!$C$2,1,0)</f>
        <v>0</v>
      </c>
      <c r="J1171" s="8" t="str">
        <f t="shared" si="110"/>
        <v/>
      </c>
      <c r="K1171" s="5" t="str">
        <f t="shared" si="111"/>
        <v>excluded</v>
      </c>
      <c r="L1171" s="5">
        <f t="shared" si="112"/>
        <v>0</v>
      </c>
      <c r="M1171" s="5">
        <f t="shared" si="113"/>
        <v>0</v>
      </c>
    </row>
    <row r="1172" spans="1:13">
      <c r="A1172" s="5">
        <v>3390</v>
      </c>
      <c r="B1172" s="5">
        <v>23</v>
      </c>
      <c r="C1172" s="5" t="s">
        <v>63</v>
      </c>
      <c r="D1172" s="5">
        <v>335</v>
      </c>
      <c r="E1172" s="5">
        <v>10</v>
      </c>
      <c r="F1172" s="8">
        <f t="shared" si="108"/>
        <v>2.9850746268656718</v>
      </c>
      <c r="G1172" s="5" t="str">
        <f>IF(COUNTIFS(Q3_SQL_Error_Concentration!$A:$A,A1172,Q3_SQL_Error_Concentration!$E:$E,B1172,Q3_SQL_Error_Concentration!$F:$F,C1172)=0,"",SUMIFS(Q3_SQL_Error_Concentration!$I:$I,Q3_SQL_Error_Concentration!$A:$A,A1172,Q3_SQL_Error_Concentration!$E:$E,B1172,Q3_SQL_Error_Concentration!$F:$F,C1172))</f>
        <v/>
      </c>
      <c r="H1172" s="5" t="str">
        <f t="shared" si="109"/>
        <v/>
      </c>
      <c r="I1172" s="5">
        <f>IF(D1172&gt;=Q3_Validation!$C$2,1,0)</f>
        <v>0</v>
      </c>
      <c r="J1172" s="8" t="str">
        <f t="shared" si="110"/>
        <v/>
      </c>
      <c r="K1172" s="5" t="str">
        <f t="shared" si="111"/>
        <v>excluded</v>
      </c>
      <c r="L1172" s="5">
        <f t="shared" si="112"/>
        <v>0</v>
      </c>
      <c r="M1172" s="5">
        <f t="shared" si="113"/>
        <v>0</v>
      </c>
    </row>
    <row r="1173" spans="1:13">
      <c r="A1173" s="5">
        <v>3390</v>
      </c>
      <c r="B1173" s="5">
        <v>23</v>
      </c>
      <c r="C1173" s="5" t="s">
        <v>62</v>
      </c>
      <c r="D1173" s="5">
        <v>583</v>
      </c>
      <c r="E1173" s="5">
        <v>11</v>
      </c>
      <c r="F1173" s="8">
        <f t="shared" si="108"/>
        <v>1.8867924528301887</v>
      </c>
      <c r="G1173" s="5" t="str">
        <f>IF(COUNTIFS(Q3_SQL_Error_Concentration!$A:$A,A1173,Q3_SQL_Error_Concentration!$E:$E,B1173,Q3_SQL_Error_Concentration!$F:$F,C1173)=0,"",SUMIFS(Q3_SQL_Error_Concentration!$I:$I,Q3_SQL_Error_Concentration!$A:$A,A1173,Q3_SQL_Error_Concentration!$E:$E,B1173,Q3_SQL_Error_Concentration!$F:$F,C1173))</f>
        <v/>
      </c>
      <c r="H1173" s="5" t="str">
        <f t="shared" si="109"/>
        <v/>
      </c>
      <c r="I1173" s="5">
        <f>IF(D1173&gt;=Q3_Validation!$C$2,1,0)</f>
        <v>0</v>
      </c>
      <c r="J1173" s="8" t="str">
        <f t="shared" si="110"/>
        <v/>
      </c>
      <c r="K1173" s="5" t="str">
        <f t="shared" si="111"/>
        <v>excluded</v>
      </c>
      <c r="L1173" s="5">
        <f t="shared" si="112"/>
        <v>0</v>
      </c>
      <c r="M1173" s="5">
        <f t="shared" si="113"/>
        <v>0</v>
      </c>
    </row>
    <row r="1174" spans="1:13">
      <c r="A1174" s="5">
        <v>3393</v>
      </c>
      <c r="B1174" s="5">
        <v>0</v>
      </c>
      <c r="C1174" s="5" t="s">
        <v>63</v>
      </c>
      <c r="D1174" s="5">
        <v>9</v>
      </c>
      <c r="E1174" s="5">
        <v>0</v>
      </c>
      <c r="F1174" s="8">
        <f t="shared" si="108"/>
        <v>0</v>
      </c>
      <c r="G1174" s="5" t="str">
        <f>IF(COUNTIFS(Q3_SQL_Error_Concentration!$A:$A,A1174,Q3_SQL_Error_Concentration!$E:$E,B1174,Q3_SQL_Error_Concentration!$F:$F,C1174)=0,"",SUMIFS(Q3_SQL_Error_Concentration!$I:$I,Q3_SQL_Error_Concentration!$A:$A,A1174,Q3_SQL_Error_Concentration!$E:$E,B1174,Q3_SQL_Error_Concentration!$F:$F,C1174))</f>
        <v/>
      </c>
      <c r="H1174" s="5" t="str">
        <f t="shared" si="109"/>
        <v/>
      </c>
      <c r="I1174" s="5">
        <f>IF(D1174&gt;=Q3_Validation!$C$2,1,0)</f>
        <v>0</v>
      </c>
      <c r="J1174" s="8" t="str">
        <f t="shared" si="110"/>
        <v/>
      </c>
      <c r="K1174" s="5" t="str">
        <f t="shared" si="111"/>
        <v>excluded</v>
      </c>
      <c r="L1174" s="5">
        <f t="shared" si="112"/>
        <v>0</v>
      </c>
      <c r="M1174" s="5">
        <f t="shared" si="113"/>
        <v>0</v>
      </c>
    </row>
    <row r="1175" spans="1:13">
      <c r="A1175" s="5">
        <v>3393</v>
      </c>
      <c r="B1175" s="5">
        <v>0</v>
      </c>
      <c r="C1175" s="5" t="s">
        <v>62</v>
      </c>
      <c r="D1175" s="5">
        <v>13</v>
      </c>
      <c r="E1175" s="5">
        <v>0</v>
      </c>
      <c r="F1175" s="8">
        <f t="shared" si="108"/>
        <v>0</v>
      </c>
      <c r="G1175" s="5" t="str">
        <f>IF(COUNTIFS(Q3_SQL_Error_Concentration!$A:$A,A1175,Q3_SQL_Error_Concentration!$E:$E,B1175,Q3_SQL_Error_Concentration!$F:$F,C1175)=0,"",SUMIFS(Q3_SQL_Error_Concentration!$I:$I,Q3_SQL_Error_Concentration!$A:$A,A1175,Q3_SQL_Error_Concentration!$E:$E,B1175,Q3_SQL_Error_Concentration!$F:$F,C1175))</f>
        <v/>
      </c>
      <c r="H1175" s="5" t="str">
        <f t="shared" si="109"/>
        <v/>
      </c>
      <c r="I1175" s="5">
        <f>IF(D1175&gt;=Q3_Validation!$C$2,1,0)</f>
        <v>0</v>
      </c>
      <c r="J1175" s="8" t="str">
        <f t="shared" si="110"/>
        <v/>
      </c>
      <c r="K1175" s="5" t="str">
        <f t="shared" si="111"/>
        <v>excluded</v>
      </c>
      <c r="L1175" s="5">
        <f t="shared" si="112"/>
        <v>0</v>
      </c>
      <c r="M1175" s="5">
        <f t="shared" si="113"/>
        <v>0</v>
      </c>
    </row>
    <row r="1176" spans="1:13">
      <c r="A1176" s="5">
        <v>3393</v>
      </c>
      <c r="B1176" s="5">
        <v>1</v>
      </c>
      <c r="C1176" s="5" t="s">
        <v>63</v>
      </c>
      <c r="D1176" s="5">
        <v>26</v>
      </c>
      <c r="E1176" s="5">
        <v>1</v>
      </c>
      <c r="F1176" s="8">
        <f t="shared" si="108"/>
        <v>3.8461538461538463</v>
      </c>
      <c r="G1176" s="5" t="str">
        <f>IF(COUNTIFS(Q3_SQL_Error_Concentration!$A:$A,A1176,Q3_SQL_Error_Concentration!$E:$E,B1176,Q3_SQL_Error_Concentration!$F:$F,C1176)=0,"",SUMIFS(Q3_SQL_Error_Concentration!$I:$I,Q3_SQL_Error_Concentration!$A:$A,A1176,Q3_SQL_Error_Concentration!$E:$E,B1176,Q3_SQL_Error_Concentration!$F:$F,C1176))</f>
        <v/>
      </c>
      <c r="H1176" s="5" t="str">
        <f t="shared" si="109"/>
        <v/>
      </c>
      <c r="I1176" s="5">
        <f>IF(D1176&gt;=Q3_Validation!$C$2,1,0)</f>
        <v>0</v>
      </c>
      <c r="J1176" s="8" t="str">
        <f t="shared" si="110"/>
        <v/>
      </c>
      <c r="K1176" s="5" t="str">
        <f t="shared" si="111"/>
        <v>excluded</v>
      </c>
      <c r="L1176" s="5">
        <f t="shared" si="112"/>
        <v>0</v>
      </c>
      <c r="M1176" s="5">
        <f t="shared" si="113"/>
        <v>0</v>
      </c>
    </row>
    <row r="1177" spans="1:13">
      <c r="A1177" s="5">
        <v>3393</v>
      </c>
      <c r="B1177" s="5">
        <v>1</v>
      </c>
      <c r="C1177" s="5" t="s">
        <v>62</v>
      </c>
      <c r="D1177" s="5">
        <v>45</v>
      </c>
      <c r="E1177" s="5">
        <v>0</v>
      </c>
      <c r="F1177" s="8">
        <f t="shared" si="108"/>
        <v>0</v>
      </c>
      <c r="G1177" s="5" t="str">
        <f>IF(COUNTIFS(Q3_SQL_Error_Concentration!$A:$A,A1177,Q3_SQL_Error_Concentration!$E:$E,B1177,Q3_SQL_Error_Concentration!$F:$F,C1177)=0,"",SUMIFS(Q3_SQL_Error_Concentration!$I:$I,Q3_SQL_Error_Concentration!$A:$A,A1177,Q3_SQL_Error_Concentration!$E:$E,B1177,Q3_SQL_Error_Concentration!$F:$F,C1177))</f>
        <v/>
      </c>
      <c r="H1177" s="5" t="str">
        <f t="shared" si="109"/>
        <v/>
      </c>
      <c r="I1177" s="5">
        <f>IF(D1177&gt;=Q3_Validation!$C$2,1,0)</f>
        <v>0</v>
      </c>
      <c r="J1177" s="8" t="str">
        <f t="shared" si="110"/>
        <v/>
      </c>
      <c r="K1177" s="5" t="str">
        <f t="shared" si="111"/>
        <v>excluded</v>
      </c>
      <c r="L1177" s="5">
        <f t="shared" si="112"/>
        <v>0</v>
      </c>
      <c r="M1177" s="5">
        <f t="shared" si="113"/>
        <v>0</v>
      </c>
    </row>
    <row r="1178" spans="1:13">
      <c r="A1178" s="5">
        <v>3393</v>
      </c>
      <c r="B1178" s="5">
        <v>2</v>
      </c>
      <c r="C1178" s="5" t="s">
        <v>63</v>
      </c>
      <c r="D1178" s="5">
        <v>34</v>
      </c>
      <c r="E1178" s="5">
        <v>2</v>
      </c>
      <c r="F1178" s="8">
        <f t="shared" si="108"/>
        <v>5.882352941176471</v>
      </c>
      <c r="G1178" s="5" t="str">
        <f>IF(COUNTIFS(Q3_SQL_Error_Concentration!$A:$A,A1178,Q3_SQL_Error_Concentration!$E:$E,B1178,Q3_SQL_Error_Concentration!$F:$F,C1178)=0,"",SUMIFS(Q3_SQL_Error_Concentration!$I:$I,Q3_SQL_Error_Concentration!$A:$A,A1178,Q3_SQL_Error_Concentration!$E:$E,B1178,Q3_SQL_Error_Concentration!$F:$F,C1178))</f>
        <v/>
      </c>
      <c r="H1178" s="5" t="str">
        <f t="shared" si="109"/>
        <v/>
      </c>
      <c r="I1178" s="5">
        <f>IF(D1178&gt;=Q3_Validation!$C$2,1,0)</f>
        <v>0</v>
      </c>
      <c r="J1178" s="8" t="str">
        <f t="shared" si="110"/>
        <v/>
      </c>
      <c r="K1178" s="5" t="str">
        <f t="shared" si="111"/>
        <v>excluded</v>
      </c>
      <c r="L1178" s="5">
        <f t="shared" si="112"/>
        <v>0</v>
      </c>
      <c r="M1178" s="5">
        <f t="shared" si="113"/>
        <v>0</v>
      </c>
    </row>
    <row r="1179" spans="1:13">
      <c r="A1179" s="5">
        <v>3393</v>
      </c>
      <c r="B1179" s="5">
        <v>2</v>
      </c>
      <c r="C1179" s="5" t="s">
        <v>64</v>
      </c>
      <c r="D1179" s="5">
        <v>4</v>
      </c>
      <c r="E1179" s="5">
        <v>1</v>
      </c>
      <c r="F1179" s="8">
        <f t="shared" si="108"/>
        <v>25</v>
      </c>
      <c r="G1179" s="5" t="str">
        <f>IF(COUNTIFS(Q3_SQL_Error_Concentration!$A:$A,A1179,Q3_SQL_Error_Concentration!$E:$E,B1179,Q3_SQL_Error_Concentration!$F:$F,C1179)=0,"",SUMIFS(Q3_SQL_Error_Concentration!$I:$I,Q3_SQL_Error_Concentration!$A:$A,A1179,Q3_SQL_Error_Concentration!$E:$E,B1179,Q3_SQL_Error_Concentration!$F:$F,C1179))</f>
        <v/>
      </c>
      <c r="H1179" s="5" t="str">
        <f t="shared" si="109"/>
        <v/>
      </c>
      <c r="I1179" s="5">
        <f>IF(D1179&gt;=Q3_Validation!$C$2,1,0)</f>
        <v>0</v>
      </c>
      <c r="J1179" s="8" t="str">
        <f t="shared" si="110"/>
        <v/>
      </c>
      <c r="K1179" s="5" t="str">
        <f t="shared" si="111"/>
        <v>excluded</v>
      </c>
      <c r="L1179" s="5">
        <f t="shared" si="112"/>
        <v>0</v>
      </c>
      <c r="M1179" s="5">
        <f t="shared" si="113"/>
        <v>0</v>
      </c>
    </row>
    <row r="1180" spans="1:13">
      <c r="A1180" s="5">
        <v>3393</v>
      </c>
      <c r="B1180" s="5">
        <v>2</v>
      </c>
      <c r="C1180" s="5" t="s">
        <v>62</v>
      </c>
      <c r="D1180" s="5">
        <v>57</v>
      </c>
      <c r="E1180" s="5">
        <v>0</v>
      </c>
      <c r="F1180" s="8">
        <f t="shared" si="108"/>
        <v>0</v>
      </c>
      <c r="G1180" s="5" t="str">
        <f>IF(COUNTIFS(Q3_SQL_Error_Concentration!$A:$A,A1180,Q3_SQL_Error_Concentration!$E:$E,B1180,Q3_SQL_Error_Concentration!$F:$F,C1180)=0,"",SUMIFS(Q3_SQL_Error_Concentration!$I:$I,Q3_SQL_Error_Concentration!$A:$A,A1180,Q3_SQL_Error_Concentration!$E:$E,B1180,Q3_SQL_Error_Concentration!$F:$F,C1180))</f>
        <v/>
      </c>
      <c r="H1180" s="5" t="str">
        <f t="shared" si="109"/>
        <v/>
      </c>
      <c r="I1180" s="5">
        <f>IF(D1180&gt;=Q3_Validation!$C$2,1,0)</f>
        <v>0</v>
      </c>
      <c r="J1180" s="8" t="str">
        <f t="shared" si="110"/>
        <v/>
      </c>
      <c r="K1180" s="5" t="str">
        <f t="shared" si="111"/>
        <v>excluded</v>
      </c>
      <c r="L1180" s="5">
        <f t="shared" si="112"/>
        <v>0</v>
      </c>
      <c r="M1180" s="5">
        <f t="shared" si="113"/>
        <v>0</v>
      </c>
    </row>
    <row r="1181" spans="1:13">
      <c r="A1181" s="5">
        <v>3393</v>
      </c>
      <c r="B1181" s="5">
        <v>3</v>
      </c>
      <c r="C1181" s="5" t="s">
        <v>63</v>
      </c>
      <c r="D1181" s="5">
        <v>33</v>
      </c>
      <c r="E1181" s="5">
        <v>0</v>
      </c>
      <c r="F1181" s="8">
        <f t="shared" si="108"/>
        <v>0</v>
      </c>
      <c r="G1181" s="5" t="str">
        <f>IF(COUNTIFS(Q3_SQL_Error_Concentration!$A:$A,A1181,Q3_SQL_Error_Concentration!$E:$E,B1181,Q3_SQL_Error_Concentration!$F:$F,C1181)=0,"",SUMIFS(Q3_SQL_Error_Concentration!$I:$I,Q3_SQL_Error_Concentration!$A:$A,A1181,Q3_SQL_Error_Concentration!$E:$E,B1181,Q3_SQL_Error_Concentration!$F:$F,C1181))</f>
        <v/>
      </c>
      <c r="H1181" s="5" t="str">
        <f t="shared" si="109"/>
        <v/>
      </c>
      <c r="I1181" s="5">
        <f>IF(D1181&gt;=Q3_Validation!$C$2,1,0)</f>
        <v>0</v>
      </c>
      <c r="J1181" s="8" t="str">
        <f t="shared" si="110"/>
        <v/>
      </c>
      <c r="K1181" s="5" t="str">
        <f t="shared" si="111"/>
        <v>excluded</v>
      </c>
      <c r="L1181" s="5">
        <f t="shared" si="112"/>
        <v>0</v>
      </c>
      <c r="M1181" s="5">
        <f t="shared" si="113"/>
        <v>0</v>
      </c>
    </row>
    <row r="1182" spans="1:13">
      <c r="A1182" s="5">
        <v>3393</v>
      </c>
      <c r="B1182" s="5">
        <v>3</v>
      </c>
      <c r="C1182" s="5" t="s">
        <v>62</v>
      </c>
      <c r="D1182" s="5">
        <v>70</v>
      </c>
      <c r="E1182" s="5">
        <v>0</v>
      </c>
      <c r="F1182" s="8">
        <f t="shared" si="108"/>
        <v>0</v>
      </c>
      <c r="G1182" s="5" t="str">
        <f>IF(COUNTIFS(Q3_SQL_Error_Concentration!$A:$A,A1182,Q3_SQL_Error_Concentration!$E:$E,B1182,Q3_SQL_Error_Concentration!$F:$F,C1182)=0,"",SUMIFS(Q3_SQL_Error_Concentration!$I:$I,Q3_SQL_Error_Concentration!$A:$A,A1182,Q3_SQL_Error_Concentration!$E:$E,B1182,Q3_SQL_Error_Concentration!$F:$F,C1182))</f>
        <v/>
      </c>
      <c r="H1182" s="5" t="str">
        <f t="shared" si="109"/>
        <v/>
      </c>
      <c r="I1182" s="5">
        <f>IF(D1182&gt;=Q3_Validation!$C$2,1,0)</f>
        <v>0</v>
      </c>
      <c r="J1182" s="8" t="str">
        <f t="shared" si="110"/>
        <v/>
      </c>
      <c r="K1182" s="5" t="str">
        <f t="shared" si="111"/>
        <v>excluded</v>
      </c>
      <c r="L1182" s="5">
        <f t="shared" si="112"/>
        <v>0</v>
      </c>
      <c r="M1182" s="5">
        <f t="shared" si="113"/>
        <v>0</v>
      </c>
    </row>
    <row r="1183" spans="1:13">
      <c r="A1183" s="5">
        <v>3393</v>
      </c>
      <c r="B1183" s="5">
        <v>4</v>
      </c>
      <c r="C1183" s="5" t="s">
        <v>63</v>
      </c>
      <c r="D1183" s="5">
        <v>27</v>
      </c>
      <c r="E1183" s="5">
        <v>2</v>
      </c>
      <c r="F1183" s="8">
        <f t="shared" si="108"/>
        <v>7.4074074074074074</v>
      </c>
      <c r="G1183" s="5" t="str">
        <f>IF(COUNTIFS(Q3_SQL_Error_Concentration!$A:$A,A1183,Q3_SQL_Error_Concentration!$E:$E,B1183,Q3_SQL_Error_Concentration!$F:$F,C1183)=0,"",SUMIFS(Q3_SQL_Error_Concentration!$I:$I,Q3_SQL_Error_Concentration!$A:$A,A1183,Q3_SQL_Error_Concentration!$E:$E,B1183,Q3_SQL_Error_Concentration!$F:$F,C1183))</f>
        <v/>
      </c>
      <c r="H1183" s="5" t="str">
        <f t="shared" si="109"/>
        <v/>
      </c>
      <c r="I1183" s="5">
        <f>IF(D1183&gt;=Q3_Validation!$C$2,1,0)</f>
        <v>0</v>
      </c>
      <c r="J1183" s="8" t="str">
        <f t="shared" si="110"/>
        <v/>
      </c>
      <c r="K1183" s="5" t="str">
        <f t="shared" si="111"/>
        <v>excluded</v>
      </c>
      <c r="L1183" s="5">
        <f t="shared" si="112"/>
        <v>0</v>
      </c>
      <c r="M1183" s="5">
        <f t="shared" si="113"/>
        <v>0</v>
      </c>
    </row>
    <row r="1184" spans="1:13">
      <c r="A1184" s="5">
        <v>3393</v>
      </c>
      <c r="B1184" s="5">
        <v>4</v>
      </c>
      <c r="C1184" s="5" t="s">
        <v>64</v>
      </c>
      <c r="D1184" s="5">
        <v>5</v>
      </c>
      <c r="E1184" s="5">
        <v>0</v>
      </c>
      <c r="F1184" s="8">
        <f t="shared" si="108"/>
        <v>0</v>
      </c>
      <c r="G1184" s="5" t="str">
        <f>IF(COUNTIFS(Q3_SQL_Error_Concentration!$A:$A,A1184,Q3_SQL_Error_Concentration!$E:$E,B1184,Q3_SQL_Error_Concentration!$F:$F,C1184)=0,"",SUMIFS(Q3_SQL_Error_Concentration!$I:$I,Q3_SQL_Error_Concentration!$A:$A,A1184,Q3_SQL_Error_Concentration!$E:$E,B1184,Q3_SQL_Error_Concentration!$F:$F,C1184))</f>
        <v/>
      </c>
      <c r="H1184" s="5" t="str">
        <f t="shared" si="109"/>
        <v/>
      </c>
      <c r="I1184" s="5">
        <f>IF(D1184&gt;=Q3_Validation!$C$2,1,0)</f>
        <v>0</v>
      </c>
      <c r="J1184" s="8" t="str">
        <f t="shared" si="110"/>
        <v/>
      </c>
      <c r="K1184" s="5" t="str">
        <f t="shared" si="111"/>
        <v>excluded</v>
      </c>
      <c r="L1184" s="5">
        <f t="shared" si="112"/>
        <v>0</v>
      </c>
      <c r="M1184" s="5">
        <f t="shared" si="113"/>
        <v>0</v>
      </c>
    </row>
    <row r="1185" spans="1:13">
      <c r="A1185" s="5">
        <v>3393</v>
      </c>
      <c r="B1185" s="5">
        <v>4</v>
      </c>
      <c r="C1185" s="5" t="s">
        <v>62</v>
      </c>
      <c r="D1185" s="5">
        <v>59</v>
      </c>
      <c r="E1185" s="5">
        <v>0</v>
      </c>
      <c r="F1185" s="8">
        <f t="shared" si="108"/>
        <v>0</v>
      </c>
      <c r="G1185" s="5" t="str">
        <f>IF(COUNTIFS(Q3_SQL_Error_Concentration!$A:$A,A1185,Q3_SQL_Error_Concentration!$E:$E,B1185,Q3_SQL_Error_Concentration!$F:$F,C1185)=0,"",SUMIFS(Q3_SQL_Error_Concentration!$I:$I,Q3_SQL_Error_Concentration!$A:$A,A1185,Q3_SQL_Error_Concentration!$E:$E,B1185,Q3_SQL_Error_Concentration!$F:$F,C1185))</f>
        <v/>
      </c>
      <c r="H1185" s="5" t="str">
        <f t="shared" si="109"/>
        <v/>
      </c>
      <c r="I1185" s="5">
        <f>IF(D1185&gt;=Q3_Validation!$C$2,1,0)</f>
        <v>0</v>
      </c>
      <c r="J1185" s="8" t="str">
        <f t="shared" si="110"/>
        <v/>
      </c>
      <c r="K1185" s="5" t="str">
        <f t="shared" si="111"/>
        <v>excluded</v>
      </c>
      <c r="L1185" s="5">
        <f t="shared" si="112"/>
        <v>0</v>
      </c>
      <c r="M1185" s="5">
        <f t="shared" si="113"/>
        <v>0</v>
      </c>
    </row>
    <row r="1186" spans="1:13">
      <c r="A1186" s="5">
        <v>3393</v>
      </c>
      <c r="B1186" s="5">
        <v>5</v>
      </c>
      <c r="C1186" s="5" t="s">
        <v>63</v>
      </c>
      <c r="D1186" s="5">
        <v>44</v>
      </c>
      <c r="E1186" s="5">
        <v>2</v>
      </c>
      <c r="F1186" s="8">
        <f t="shared" si="108"/>
        <v>4.5454545454545459</v>
      </c>
      <c r="G1186" s="5" t="str">
        <f>IF(COUNTIFS(Q3_SQL_Error_Concentration!$A:$A,A1186,Q3_SQL_Error_Concentration!$E:$E,B1186,Q3_SQL_Error_Concentration!$F:$F,C1186)=0,"",SUMIFS(Q3_SQL_Error_Concentration!$I:$I,Q3_SQL_Error_Concentration!$A:$A,A1186,Q3_SQL_Error_Concentration!$E:$E,B1186,Q3_SQL_Error_Concentration!$F:$F,C1186))</f>
        <v/>
      </c>
      <c r="H1186" s="5" t="str">
        <f t="shared" si="109"/>
        <v/>
      </c>
      <c r="I1186" s="5">
        <f>IF(D1186&gt;=Q3_Validation!$C$2,1,0)</f>
        <v>0</v>
      </c>
      <c r="J1186" s="8" t="str">
        <f t="shared" si="110"/>
        <v/>
      </c>
      <c r="K1186" s="5" t="str">
        <f t="shared" si="111"/>
        <v>excluded</v>
      </c>
      <c r="L1186" s="5">
        <f t="shared" si="112"/>
        <v>0</v>
      </c>
      <c r="M1186" s="5">
        <f t="shared" si="113"/>
        <v>0</v>
      </c>
    </row>
    <row r="1187" spans="1:13">
      <c r="A1187" s="5">
        <v>3393</v>
      </c>
      <c r="B1187" s="5">
        <v>5</v>
      </c>
      <c r="C1187" s="5" t="s">
        <v>64</v>
      </c>
      <c r="D1187" s="5">
        <v>3</v>
      </c>
      <c r="E1187" s="5">
        <v>0</v>
      </c>
      <c r="F1187" s="8">
        <f t="shared" si="108"/>
        <v>0</v>
      </c>
      <c r="G1187" s="5" t="str">
        <f>IF(COUNTIFS(Q3_SQL_Error_Concentration!$A:$A,A1187,Q3_SQL_Error_Concentration!$E:$E,B1187,Q3_SQL_Error_Concentration!$F:$F,C1187)=0,"",SUMIFS(Q3_SQL_Error_Concentration!$I:$I,Q3_SQL_Error_Concentration!$A:$A,A1187,Q3_SQL_Error_Concentration!$E:$E,B1187,Q3_SQL_Error_Concentration!$F:$F,C1187))</f>
        <v/>
      </c>
      <c r="H1187" s="5" t="str">
        <f t="shared" si="109"/>
        <v/>
      </c>
      <c r="I1187" s="5">
        <f>IF(D1187&gt;=Q3_Validation!$C$2,1,0)</f>
        <v>0</v>
      </c>
      <c r="J1187" s="8" t="str">
        <f t="shared" si="110"/>
        <v/>
      </c>
      <c r="K1187" s="5" t="str">
        <f t="shared" si="111"/>
        <v>excluded</v>
      </c>
      <c r="L1187" s="5">
        <f t="shared" si="112"/>
        <v>0</v>
      </c>
      <c r="M1187" s="5">
        <f t="shared" si="113"/>
        <v>0</v>
      </c>
    </row>
    <row r="1188" spans="1:13">
      <c r="A1188" s="5">
        <v>3393</v>
      </c>
      <c r="B1188" s="5">
        <v>5</v>
      </c>
      <c r="C1188" s="5" t="s">
        <v>62</v>
      </c>
      <c r="D1188" s="5">
        <v>88</v>
      </c>
      <c r="E1188" s="5">
        <v>1</v>
      </c>
      <c r="F1188" s="8">
        <f t="shared" si="108"/>
        <v>1.1363636363636365</v>
      </c>
      <c r="G1188" s="5" t="str">
        <f>IF(COUNTIFS(Q3_SQL_Error_Concentration!$A:$A,A1188,Q3_SQL_Error_Concentration!$E:$E,B1188,Q3_SQL_Error_Concentration!$F:$F,C1188)=0,"",SUMIFS(Q3_SQL_Error_Concentration!$I:$I,Q3_SQL_Error_Concentration!$A:$A,A1188,Q3_SQL_Error_Concentration!$E:$E,B1188,Q3_SQL_Error_Concentration!$F:$F,C1188))</f>
        <v/>
      </c>
      <c r="H1188" s="5" t="str">
        <f t="shared" si="109"/>
        <v/>
      </c>
      <c r="I1188" s="5">
        <f>IF(D1188&gt;=Q3_Validation!$C$2,1,0)</f>
        <v>0</v>
      </c>
      <c r="J1188" s="8" t="str">
        <f t="shared" si="110"/>
        <v/>
      </c>
      <c r="K1188" s="5" t="str">
        <f t="shared" si="111"/>
        <v>excluded</v>
      </c>
      <c r="L1188" s="5">
        <f t="shared" si="112"/>
        <v>0</v>
      </c>
      <c r="M1188" s="5">
        <f t="shared" si="113"/>
        <v>0</v>
      </c>
    </row>
    <row r="1189" spans="1:13">
      <c r="A1189" s="5">
        <v>3393</v>
      </c>
      <c r="B1189" s="5">
        <v>6</v>
      </c>
      <c r="C1189" s="5" t="s">
        <v>63</v>
      </c>
      <c r="D1189" s="5">
        <v>50</v>
      </c>
      <c r="E1189" s="5">
        <v>0</v>
      </c>
      <c r="F1189" s="8">
        <f t="shared" si="108"/>
        <v>0</v>
      </c>
      <c r="G1189" s="5" t="str">
        <f>IF(COUNTIFS(Q3_SQL_Error_Concentration!$A:$A,A1189,Q3_SQL_Error_Concentration!$E:$E,B1189,Q3_SQL_Error_Concentration!$F:$F,C1189)=0,"",SUMIFS(Q3_SQL_Error_Concentration!$I:$I,Q3_SQL_Error_Concentration!$A:$A,A1189,Q3_SQL_Error_Concentration!$E:$E,B1189,Q3_SQL_Error_Concentration!$F:$F,C1189))</f>
        <v/>
      </c>
      <c r="H1189" s="5" t="str">
        <f t="shared" si="109"/>
        <v/>
      </c>
      <c r="I1189" s="5">
        <f>IF(D1189&gt;=Q3_Validation!$C$2,1,0)</f>
        <v>0</v>
      </c>
      <c r="J1189" s="8" t="str">
        <f t="shared" si="110"/>
        <v/>
      </c>
      <c r="K1189" s="5" t="str">
        <f t="shared" si="111"/>
        <v>excluded</v>
      </c>
      <c r="L1189" s="5">
        <f t="shared" si="112"/>
        <v>0</v>
      </c>
      <c r="M1189" s="5">
        <f t="shared" si="113"/>
        <v>0</v>
      </c>
    </row>
    <row r="1190" spans="1:13">
      <c r="A1190" s="5">
        <v>3393</v>
      </c>
      <c r="B1190" s="5">
        <v>6</v>
      </c>
      <c r="C1190" s="5" t="s">
        <v>64</v>
      </c>
      <c r="D1190" s="5">
        <v>1</v>
      </c>
      <c r="E1190" s="5">
        <v>0</v>
      </c>
      <c r="F1190" s="8">
        <f t="shared" si="108"/>
        <v>0</v>
      </c>
      <c r="G1190" s="5" t="str">
        <f>IF(COUNTIFS(Q3_SQL_Error_Concentration!$A:$A,A1190,Q3_SQL_Error_Concentration!$E:$E,B1190,Q3_SQL_Error_Concentration!$F:$F,C1190)=0,"",SUMIFS(Q3_SQL_Error_Concentration!$I:$I,Q3_SQL_Error_Concentration!$A:$A,A1190,Q3_SQL_Error_Concentration!$E:$E,B1190,Q3_SQL_Error_Concentration!$F:$F,C1190))</f>
        <v/>
      </c>
      <c r="H1190" s="5" t="str">
        <f t="shared" si="109"/>
        <v/>
      </c>
      <c r="I1190" s="5">
        <f>IF(D1190&gt;=Q3_Validation!$C$2,1,0)</f>
        <v>0</v>
      </c>
      <c r="J1190" s="8" t="str">
        <f t="shared" si="110"/>
        <v/>
      </c>
      <c r="K1190" s="5" t="str">
        <f t="shared" si="111"/>
        <v>excluded</v>
      </c>
      <c r="L1190" s="5">
        <f t="shared" si="112"/>
        <v>0</v>
      </c>
      <c r="M1190" s="5">
        <f t="shared" si="113"/>
        <v>0</v>
      </c>
    </row>
    <row r="1191" spans="1:13">
      <c r="A1191" s="5">
        <v>3393</v>
      </c>
      <c r="B1191" s="5">
        <v>6</v>
      </c>
      <c r="C1191" s="5" t="s">
        <v>62</v>
      </c>
      <c r="D1191" s="5">
        <v>119</v>
      </c>
      <c r="E1191" s="5">
        <v>1</v>
      </c>
      <c r="F1191" s="8">
        <f t="shared" si="108"/>
        <v>0.84033613445378152</v>
      </c>
      <c r="G1191" s="5" t="str">
        <f>IF(COUNTIFS(Q3_SQL_Error_Concentration!$A:$A,A1191,Q3_SQL_Error_Concentration!$E:$E,B1191,Q3_SQL_Error_Concentration!$F:$F,C1191)=0,"",SUMIFS(Q3_SQL_Error_Concentration!$I:$I,Q3_SQL_Error_Concentration!$A:$A,A1191,Q3_SQL_Error_Concentration!$E:$E,B1191,Q3_SQL_Error_Concentration!$F:$F,C1191))</f>
        <v/>
      </c>
      <c r="H1191" s="5" t="str">
        <f t="shared" si="109"/>
        <v/>
      </c>
      <c r="I1191" s="5">
        <f>IF(D1191&gt;=Q3_Validation!$C$2,1,0)</f>
        <v>0</v>
      </c>
      <c r="J1191" s="8" t="str">
        <f t="shared" si="110"/>
        <v/>
      </c>
      <c r="K1191" s="5" t="str">
        <f t="shared" si="111"/>
        <v>excluded</v>
      </c>
      <c r="L1191" s="5">
        <f t="shared" si="112"/>
        <v>0</v>
      </c>
      <c r="M1191" s="5">
        <f t="shared" si="113"/>
        <v>0</v>
      </c>
    </row>
    <row r="1192" spans="1:13">
      <c r="A1192" s="5">
        <v>3393</v>
      </c>
      <c r="B1192" s="5">
        <v>7</v>
      </c>
      <c r="C1192" s="5" t="s">
        <v>63</v>
      </c>
      <c r="D1192" s="5">
        <v>94</v>
      </c>
      <c r="E1192" s="5">
        <v>1</v>
      </c>
      <c r="F1192" s="8">
        <f t="shared" si="108"/>
        <v>1.0638297872340425</v>
      </c>
      <c r="G1192" s="5" t="str">
        <f>IF(COUNTIFS(Q3_SQL_Error_Concentration!$A:$A,A1192,Q3_SQL_Error_Concentration!$E:$E,B1192,Q3_SQL_Error_Concentration!$F:$F,C1192)=0,"",SUMIFS(Q3_SQL_Error_Concentration!$I:$I,Q3_SQL_Error_Concentration!$A:$A,A1192,Q3_SQL_Error_Concentration!$E:$E,B1192,Q3_SQL_Error_Concentration!$F:$F,C1192))</f>
        <v/>
      </c>
      <c r="H1192" s="5" t="str">
        <f t="shared" si="109"/>
        <v/>
      </c>
      <c r="I1192" s="5">
        <f>IF(D1192&gt;=Q3_Validation!$C$2,1,0)</f>
        <v>0</v>
      </c>
      <c r="J1192" s="8" t="str">
        <f t="shared" si="110"/>
        <v/>
      </c>
      <c r="K1192" s="5" t="str">
        <f t="shared" si="111"/>
        <v>excluded</v>
      </c>
      <c r="L1192" s="5">
        <f t="shared" si="112"/>
        <v>0</v>
      </c>
      <c r="M1192" s="5">
        <f t="shared" si="113"/>
        <v>0</v>
      </c>
    </row>
    <row r="1193" spans="1:13">
      <c r="A1193" s="5">
        <v>3393</v>
      </c>
      <c r="B1193" s="5">
        <v>7</v>
      </c>
      <c r="C1193" s="5" t="s">
        <v>62</v>
      </c>
      <c r="D1193" s="5">
        <v>155</v>
      </c>
      <c r="E1193" s="5">
        <v>3</v>
      </c>
      <c r="F1193" s="8">
        <f t="shared" si="108"/>
        <v>1.935483870967742</v>
      </c>
      <c r="G1193" s="5" t="str">
        <f>IF(COUNTIFS(Q3_SQL_Error_Concentration!$A:$A,A1193,Q3_SQL_Error_Concentration!$E:$E,B1193,Q3_SQL_Error_Concentration!$F:$F,C1193)=0,"",SUMIFS(Q3_SQL_Error_Concentration!$I:$I,Q3_SQL_Error_Concentration!$A:$A,A1193,Q3_SQL_Error_Concentration!$E:$E,B1193,Q3_SQL_Error_Concentration!$F:$F,C1193))</f>
        <v/>
      </c>
      <c r="H1193" s="5" t="str">
        <f t="shared" si="109"/>
        <v/>
      </c>
      <c r="I1193" s="5">
        <f>IF(D1193&gt;=Q3_Validation!$C$2,1,0)</f>
        <v>0</v>
      </c>
      <c r="J1193" s="8" t="str">
        <f t="shared" si="110"/>
        <v/>
      </c>
      <c r="K1193" s="5" t="str">
        <f t="shared" si="111"/>
        <v>excluded</v>
      </c>
      <c r="L1193" s="5">
        <f t="shared" si="112"/>
        <v>0</v>
      </c>
      <c r="M1193" s="5">
        <f t="shared" si="113"/>
        <v>0</v>
      </c>
    </row>
    <row r="1194" spans="1:13">
      <c r="A1194" s="5">
        <v>3393</v>
      </c>
      <c r="B1194" s="5">
        <v>8</v>
      </c>
      <c r="C1194" s="5" t="s">
        <v>63</v>
      </c>
      <c r="D1194" s="5">
        <v>86</v>
      </c>
      <c r="E1194" s="5">
        <v>2</v>
      </c>
      <c r="F1194" s="8">
        <f t="shared" si="108"/>
        <v>2.3255813953488373</v>
      </c>
      <c r="G1194" s="5" t="str">
        <f>IF(COUNTIFS(Q3_SQL_Error_Concentration!$A:$A,A1194,Q3_SQL_Error_Concentration!$E:$E,B1194,Q3_SQL_Error_Concentration!$F:$F,C1194)=0,"",SUMIFS(Q3_SQL_Error_Concentration!$I:$I,Q3_SQL_Error_Concentration!$A:$A,A1194,Q3_SQL_Error_Concentration!$E:$E,B1194,Q3_SQL_Error_Concentration!$F:$F,C1194))</f>
        <v/>
      </c>
      <c r="H1194" s="5" t="str">
        <f t="shared" si="109"/>
        <v/>
      </c>
      <c r="I1194" s="5">
        <f>IF(D1194&gt;=Q3_Validation!$C$2,1,0)</f>
        <v>0</v>
      </c>
      <c r="J1194" s="8" t="str">
        <f t="shared" si="110"/>
        <v/>
      </c>
      <c r="K1194" s="5" t="str">
        <f t="shared" si="111"/>
        <v>excluded</v>
      </c>
      <c r="L1194" s="5">
        <f t="shared" si="112"/>
        <v>0</v>
      </c>
      <c r="M1194" s="5">
        <f t="shared" si="113"/>
        <v>0</v>
      </c>
    </row>
    <row r="1195" spans="1:13">
      <c r="A1195" s="5">
        <v>3393</v>
      </c>
      <c r="B1195" s="5">
        <v>8</v>
      </c>
      <c r="C1195" s="5" t="s">
        <v>64</v>
      </c>
      <c r="D1195" s="5">
        <v>6</v>
      </c>
      <c r="E1195" s="5">
        <v>0</v>
      </c>
      <c r="F1195" s="8">
        <f t="shared" si="108"/>
        <v>0</v>
      </c>
      <c r="G1195" s="5" t="str">
        <f>IF(COUNTIFS(Q3_SQL_Error_Concentration!$A:$A,A1195,Q3_SQL_Error_Concentration!$E:$E,B1195,Q3_SQL_Error_Concentration!$F:$F,C1195)=0,"",SUMIFS(Q3_SQL_Error_Concentration!$I:$I,Q3_SQL_Error_Concentration!$A:$A,A1195,Q3_SQL_Error_Concentration!$E:$E,B1195,Q3_SQL_Error_Concentration!$F:$F,C1195))</f>
        <v/>
      </c>
      <c r="H1195" s="5" t="str">
        <f t="shared" si="109"/>
        <v/>
      </c>
      <c r="I1195" s="5">
        <f>IF(D1195&gt;=Q3_Validation!$C$2,1,0)</f>
        <v>0</v>
      </c>
      <c r="J1195" s="8" t="str">
        <f t="shared" si="110"/>
        <v/>
      </c>
      <c r="K1195" s="5" t="str">
        <f t="shared" si="111"/>
        <v>excluded</v>
      </c>
      <c r="L1195" s="5">
        <f t="shared" si="112"/>
        <v>0</v>
      </c>
      <c r="M1195" s="5">
        <f t="shared" si="113"/>
        <v>0</v>
      </c>
    </row>
    <row r="1196" spans="1:13">
      <c r="A1196" s="5">
        <v>3393</v>
      </c>
      <c r="B1196" s="5">
        <v>8</v>
      </c>
      <c r="C1196" s="5" t="s">
        <v>62</v>
      </c>
      <c r="D1196" s="5">
        <v>157</v>
      </c>
      <c r="E1196" s="5">
        <v>2</v>
      </c>
      <c r="F1196" s="8">
        <f t="shared" si="108"/>
        <v>1.2738853503184713</v>
      </c>
      <c r="G1196" s="5" t="str">
        <f>IF(COUNTIFS(Q3_SQL_Error_Concentration!$A:$A,A1196,Q3_SQL_Error_Concentration!$E:$E,B1196,Q3_SQL_Error_Concentration!$F:$F,C1196)=0,"",SUMIFS(Q3_SQL_Error_Concentration!$I:$I,Q3_SQL_Error_Concentration!$A:$A,A1196,Q3_SQL_Error_Concentration!$E:$E,B1196,Q3_SQL_Error_Concentration!$F:$F,C1196))</f>
        <v/>
      </c>
      <c r="H1196" s="5" t="str">
        <f t="shared" si="109"/>
        <v/>
      </c>
      <c r="I1196" s="5">
        <f>IF(D1196&gt;=Q3_Validation!$C$2,1,0)</f>
        <v>0</v>
      </c>
      <c r="J1196" s="8" t="str">
        <f t="shared" si="110"/>
        <v/>
      </c>
      <c r="K1196" s="5" t="str">
        <f t="shared" si="111"/>
        <v>excluded</v>
      </c>
      <c r="L1196" s="5">
        <f t="shared" si="112"/>
        <v>0</v>
      </c>
      <c r="M1196" s="5">
        <f t="shared" si="113"/>
        <v>0</v>
      </c>
    </row>
    <row r="1197" spans="1:13">
      <c r="A1197" s="5">
        <v>3393</v>
      </c>
      <c r="B1197" s="5">
        <v>9</v>
      </c>
      <c r="C1197" s="5" t="s">
        <v>63</v>
      </c>
      <c r="D1197" s="5">
        <v>80</v>
      </c>
      <c r="E1197" s="5">
        <v>0</v>
      </c>
      <c r="F1197" s="8">
        <f t="shared" si="108"/>
        <v>0</v>
      </c>
      <c r="G1197" s="5" t="str">
        <f>IF(COUNTIFS(Q3_SQL_Error_Concentration!$A:$A,A1197,Q3_SQL_Error_Concentration!$E:$E,B1197,Q3_SQL_Error_Concentration!$F:$F,C1197)=0,"",SUMIFS(Q3_SQL_Error_Concentration!$I:$I,Q3_SQL_Error_Concentration!$A:$A,A1197,Q3_SQL_Error_Concentration!$E:$E,B1197,Q3_SQL_Error_Concentration!$F:$F,C1197))</f>
        <v/>
      </c>
      <c r="H1197" s="5" t="str">
        <f t="shared" si="109"/>
        <v/>
      </c>
      <c r="I1197" s="5">
        <f>IF(D1197&gt;=Q3_Validation!$C$2,1,0)</f>
        <v>0</v>
      </c>
      <c r="J1197" s="8" t="str">
        <f t="shared" si="110"/>
        <v/>
      </c>
      <c r="K1197" s="5" t="str">
        <f t="shared" si="111"/>
        <v>excluded</v>
      </c>
      <c r="L1197" s="5">
        <f t="shared" si="112"/>
        <v>0</v>
      </c>
      <c r="M1197" s="5">
        <f t="shared" si="113"/>
        <v>0</v>
      </c>
    </row>
    <row r="1198" spans="1:13">
      <c r="A1198" s="5">
        <v>3393</v>
      </c>
      <c r="B1198" s="5">
        <v>9</v>
      </c>
      <c r="C1198" s="5" t="s">
        <v>64</v>
      </c>
      <c r="D1198" s="5">
        <v>8</v>
      </c>
      <c r="E1198" s="5">
        <v>1</v>
      </c>
      <c r="F1198" s="8">
        <f t="shared" si="108"/>
        <v>12.5</v>
      </c>
      <c r="G1198" s="5" t="str">
        <f>IF(COUNTIFS(Q3_SQL_Error_Concentration!$A:$A,A1198,Q3_SQL_Error_Concentration!$E:$E,B1198,Q3_SQL_Error_Concentration!$F:$F,C1198)=0,"",SUMIFS(Q3_SQL_Error_Concentration!$I:$I,Q3_SQL_Error_Concentration!$A:$A,A1198,Q3_SQL_Error_Concentration!$E:$E,B1198,Q3_SQL_Error_Concentration!$F:$F,C1198))</f>
        <v/>
      </c>
      <c r="H1198" s="5" t="str">
        <f t="shared" si="109"/>
        <v/>
      </c>
      <c r="I1198" s="5">
        <f>IF(D1198&gt;=Q3_Validation!$C$2,1,0)</f>
        <v>0</v>
      </c>
      <c r="J1198" s="8" t="str">
        <f t="shared" si="110"/>
        <v/>
      </c>
      <c r="K1198" s="5" t="str">
        <f t="shared" si="111"/>
        <v>excluded</v>
      </c>
      <c r="L1198" s="5">
        <f t="shared" si="112"/>
        <v>0</v>
      </c>
      <c r="M1198" s="5">
        <f t="shared" si="113"/>
        <v>0</v>
      </c>
    </row>
    <row r="1199" spans="1:13">
      <c r="A1199" s="5">
        <v>3393</v>
      </c>
      <c r="B1199" s="5">
        <v>9</v>
      </c>
      <c r="C1199" s="5" t="s">
        <v>62</v>
      </c>
      <c r="D1199" s="5">
        <v>181</v>
      </c>
      <c r="E1199" s="5">
        <v>1</v>
      </c>
      <c r="F1199" s="8">
        <f t="shared" si="108"/>
        <v>0.5524861878453039</v>
      </c>
      <c r="G1199" s="5" t="str">
        <f>IF(COUNTIFS(Q3_SQL_Error_Concentration!$A:$A,A1199,Q3_SQL_Error_Concentration!$E:$E,B1199,Q3_SQL_Error_Concentration!$F:$F,C1199)=0,"",SUMIFS(Q3_SQL_Error_Concentration!$I:$I,Q3_SQL_Error_Concentration!$A:$A,A1199,Q3_SQL_Error_Concentration!$E:$E,B1199,Q3_SQL_Error_Concentration!$F:$F,C1199))</f>
        <v/>
      </c>
      <c r="H1199" s="5" t="str">
        <f t="shared" si="109"/>
        <v/>
      </c>
      <c r="I1199" s="5">
        <f>IF(D1199&gt;=Q3_Validation!$C$2,1,0)</f>
        <v>0</v>
      </c>
      <c r="J1199" s="8" t="str">
        <f t="shared" si="110"/>
        <v/>
      </c>
      <c r="K1199" s="5" t="str">
        <f t="shared" si="111"/>
        <v>excluded</v>
      </c>
      <c r="L1199" s="5">
        <f t="shared" si="112"/>
        <v>0</v>
      </c>
      <c r="M1199" s="5">
        <f t="shared" si="113"/>
        <v>0</v>
      </c>
    </row>
    <row r="1200" spans="1:13">
      <c r="A1200" s="5">
        <v>3393</v>
      </c>
      <c r="B1200" s="5">
        <v>10</v>
      </c>
      <c r="C1200" s="5" t="s">
        <v>63</v>
      </c>
      <c r="D1200" s="5">
        <v>144</v>
      </c>
      <c r="E1200" s="5">
        <v>1</v>
      </c>
      <c r="F1200" s="8">
        <f t="shared" si="108"/>
        <v>0.69444444444444442</v>
      </c>
      <c r="G1200" s="5" t="str">
        <f>IF(COUNTIFS(Q3_SQL_Error_Concentration!$A:$A,A1200,Q3_SQL_Error_Concentration!$E:$E,B1200,Q3_SQL_Error_Concentration!$F:$F,C1200)=0,"",SUMIFS(Q3_SQL_Error_Concentration!$I:$I,Q3_SQL_Error_Concentration!$A:$A,A1200,Q3_SQL_Error_Concentration!$E:$E,B1200,Q3_SQL_Error_Concentration!$F:$F,C1200))</f>
        <v/>
      </c>
      <c r="H1200" s="5" t="str">
        <f t="shared" si="109"/>
        <v/>
      </c>
      <c r="I1200" s="5">
        <f>IF(D1200&gt;=Q3_Validation!$C$2,1,0)</f>
        <v>0</v>
      </c>
      <c r="J1200" s="8" t="str">
        <f t="shared" si="110"/>
        <v/>
      </c>
      <c r="K1200" s="5" t="str">
        <f t="shared" si="111"/>
        <v>excluded</v>
      </c>
      <c r="L1200" s="5">
        <f t="shared" si="112"/>
        <v>0</v>
      </c>
      <c r="M1200" s="5">
        <f t="shared" si="113"/>
        <v>0</v>
      </c>
    </row>
    <row r="1201" spans="1:13">
      <c r="A1201" s="5">
        <v>3393</v>
      </c>
      <c r="B1201" s="5">
        <v>10</v>
      </c>
      <c r="C1201" s="5" t="s">
        <v>64</v>
      </c>
      <c r="D1201" s="5">
        <v>6</v>
      </c>
      <c r="E1201" s="5">
        <v>0</v>
      </c>
      <c r="F1201" s="8">
        <f t="shared" si="108"/>
        <v>0</v>
      </c>
      <c r="G1201" s="5" t="str">
        <f>IF(COUNTIFS(Q3_SQL_Error_Concentration!$A:$A,A1201,Q3_SQL_Error_Concentration!$E:$E,B1201,Q3_SQL_Error_Concentration!$F:$F,C1201)=0,"",SUMIFS(Q3_SQL_Error_Concentration!$I:$I,Q3_SQL_Error_Concentration!$A:$A,A1201,Q3_SQL_Error_Concentration!$E:$E,B1201,Q3_SQL_Error_Concentration!$F:$F,C1201))</f>
        <v/>
      </c>
      <c r="H1201" s="5" t="str">
        <f t="shared" si="109"/>
        <v/>
      </c>
      <c r="I1201" s="5">
        <f>IF(D1201&gt;=Q3_Validation!$C$2,1,0)</f>
        <v>0</v>
      </c>
      <c r="J1201" s="8" t="str">
        <f t="shared" si="110"/>
        <v/>
      </c>
      <c r="K1201" s="5" t="str">
        <f t="shared" si="111"/>
        <v>excluded</v>
      </c>
      <c r="L1201" s="5">
        <f t="shared" si="112"/>
        <v>0</v>
      </c>
      <c r="M1201" s="5">
        <f t="shared" si="113"/>
        <v>0</v>
      </c>
    </row>
    <row r="1202" spans="1:13">
      <c r="A1202" s="5">
        <v>3393</v>
      </c>
      <c r="B1202" s="5">
        <v>10</v>
      </c>
      <c r="C1202" s="5" t="s">
        <v>62</v>
      </c>
      <c r="D1202" s="5">
        <v>240</v>
      </c>
      <c r="E1202" s="5">
        <v>5</v>
      </c>
      <c r="F1202" s="8">
        <f t="shared" si="108"/>
        <v>2.0833333333333335</v>
      </c>
      <c r="G1202" s="5" t="str">
        <f>IF(COUNTIFS(Q3_SQL_Error_Concentration!$A:$A,A1202,Q3_SQL_Error_Concentration!$E:$E,B1202,Q3_SQL_Error_Concentration!$F:$F,C1202)=0,"",SUMIFS(Q3_SQL_Error_Concentration!$I:$I,Q3_SQL_Error_Concentration!$A:$A,A1202,Q3_SQL_Error_Concentration!$E:$E,B1202,Q3_SQL_Error_Concentration!$F:$F,C1202))</f>
        <v/>
      </c>
      <c r="H1202" s="5" t="str">
        <f t="shared" si="109"/>
        <v/>
      </c>
      <c r="I1202" s="5">
        <f>IF(D1202&gt;=Q3_Validation!$C$2,1,0)</f>
        <v>0</v>
      </c>
      <c r="J1202" s="8" t="str">
        <f t="shared" si="110"/>
        <v/>
      </c>
      <c r="K1202" s="5" t="str">
        <f t="shared" si="111"/>
        <v>excluded</v>
      </c>
      <c r="L1202" s="5">
        <f t="shared" si="112"/>
        <v>0</v>
      </c>
      <c r="M1202" s="5">
        <f t="shared" si="113"/>
        <v>0</v>
      </c>
    </row>
    <row r="1203" spans="1:13">
      <c r="A1203" s="5">
        <v>3393</v>
      </c>
      <c r="B1203" s="5">
        <v>11</v>
      </c>
      <c r="C1203" s="5" t="s">
        <v>63</v>
      </c>
      <c r="D1203" s="5">
        <v>139</v>
      </c>
      <c r="E1203" s="5">
        <v>3</v>
      </c>
      <c r="F1203" s="8">
        <f t="shared" si="108"/>
        <v>2.1582733812949639</v>
      </c>
      <c r="G1203" s="5" t="str">
        <f>IF(COUNTIFS(Q3_SQL_Error_Concentration!$A:$A,A1203,Q3_SQL_Error_Concentration!$E:$E,B1203,Q3_SQL_Error_Concentration!$F:$F,C1203)=0,"",SUMIFS(Q3_SQL_Error_Concentration!$I:$I,Q3_SQL_Error_Concentration!$A:$A,A1203,Q3_SQL_Error_Concentration!$E:$E,B1203,Q3_SQL_Error_Concentration!$F:$F,C1203))</f>
        <v/>
      </c>
      <c r="H1203" s="5" t="str">
        <f t="shared" si="109"/>
        <v/>
      </c>
      <c r="I1203" s="5">
        <f>IF(D1203&gt;=Q3_Validation!$C$2,1,0)</f>
        <v>0</v>
      </c>
      <c r="J1203" s="8" t="str">
        <f t="shared" si="110"/>
        <v/>
      </c>
      <c r="K1203" s="5" t="str">
        <f t="shared" si="111"/>
        <v>excluded</v>
      </c>
      <c r="L1203" s="5">
        <f t="shared" si="112"/>
        <v>0</v>
      </c>
      <c r="M1203" s="5">
        <f t="shared" si="113"/>
        <v>0</v>
      </c>
    </row>
    <row r="1204" spans="1:13">
      <c r="A1204" s="5">
        <v>3393</v>
      </c>
      <c r="B1204" s="5">
        <v>11</v>
      </c>
      <c r="C1204" s="5" t="s">
        <v>64</v>
      </c>
      <c r="D1204" s="5">
        <v>5</v>
      </c>
      <c r="E1204" s="5">
        <v>0</v>
      </c>
      <c r="F1204" s="8">
        <f t="shared" si="108"/>
        <v>0</v>
      </c>
      <c r="G1204" s="5" t="str">
        <f>IF(COUNTIFS(Q3_SQL_Error_Concentration!$A:$A,A1204,Q3_SQL_Error_Concentration!$E:$E,B1204,Q3_SQL_Error_Concentration!$F:$F,C1204)=0,"",SUMIFS(Q3_SQL_Error_Concentration!$I:$I,Q3_SQL_Error_Concentration!$A:$A,A1204,Q3_SQL_Error_Concentration!$E:$E,B1204,Q3_SQL_Error_Concentration!$F:$F,C1204))</f>
        <v/>
      </c>
      <c r="H1204" s="5" t="str">
        <f t="shared" si="109"/>
        <v/>
      </c>
      <c r="I1204" s="5">
        <f>IF(D1204&gt;=Q3_Validation!$C$2,1,0)</f>
        <v>0</v>
      </c>
      <c r="J1204" s="8" t="str">
        <f t="shared" si="110"/>
        <v/>
      </c>
      <c r="K1204" s="5" t="str">
        <f t="shared" si="111"/>
        <v>excluded</v>
      </c>
      <c r="L1204" s="5">
        <f t="shared" si="112"/>
        <v>0</v>
      </c>
      <c r="M1204" s="5">
        <f t="shared" si="113"/>
        <v>0</v>
      </c>
    </row>
    <row r="1205" spans="1:13">
      <c r="A1205" s="5">
        <v>3393</v>
      </c>
      <c r="B1205" s="5">
        <v>11</v>
      </c>
      <c r="C1205" s="5" t="s">
        <v>62</v>
      </c>
      <c r="D1205" s="5">
        <v>243</v>
      </c>
      <c r="E1205" s="5">
        <v>3</v>
      </c>
      <c r="F1205" s="8">
        <f t="shared" si="108"/>
        <v>1.2345679012345678</v>
      </c>
      <c r="G1205" s="5" t="str">
        <f>IF(COUNTIFS(Q3_SQL_Error_Concentration!$A:$A,A1205,Q3_SQL_Error_Concentration!$E:$E,B1205,Q3_SQL_Error_Concentration!$F:$F,C1205)=0,"",SUMIFS(Q3_SQL_Error_Concentration!$I:$I,Q3_SQL_Error_Concentration!$A:$A,A1205,Q3_SQL_Error_Concentration!$E:$E,B1205,Q3_SQL_Error_Concentration!$F:$F,C1205))</f>
        <v/>
      </c>
      <c r="H1205" s="5" t="str">
        <f t="shared" si="109"/>
        <v/>
      </c>
      <c r="I1205" s="5">
        <f>IF(D1205&gt;=Q3_Validation!$C$2,1,0)</f>
        <v>0</v>
      </c>
      <c r="J1205" s="8" t="str">
        <f t="shared" si="110"/>
        <v/>
      </c>
      <c r="K1205" s="5" t="str">
        <f t="shared" si="111"/>
        <v>excluded</v>
      </c>
      <c r="L1205" s="5">
        <f t="shared" si="112"/>
        <v>0</v>
      </c>
      <c r="M1205" s="5">
        <f t="shared" si="113"/>
        <v>0</v>
      </c>
    </row>
    <row r="1206" spans="1:13">
      <c r="A1206" s="5">
        <v>3393</v>
      </c>
      <c r="B1206" s="5">
        <v>12</v>
      </c>
      <c r="C1206" s="5" t="s">
        <v>63</v>
      </c>
      <c r="D1206" s="5">
        <v>128</v>
      </c>
      <c r="E1206" s="5">
        <v>2</v>
      </c>
      <c r="F1206" s="8">
        <f t="shared" si="108"/>
        <v>1.5625</v>
      </c>
      <c r="G1206" s="5" t="str">
        <f>IF(COUNTIFS(Q3_SQL_Error_Concentration!$A:$A,A1206,Q3_SQL_Error_Concentration!$E:$E,B1206,Q3_SQL_Error_Concentration!$F:$F,C1206)=0,"",SUMIFS(Q3_SQL_Error_Concentration!$I:$I,Q3_SQL_Error_Concentration!$A:$A,A1206,Q3_SQL_Error_Concentration!$E:$E,B1206,Q3_SQL_Error_Concentration!$F:$F,C1206))</f>
        <v/>
      </c>
      <c r="H1206" s="5" t="str">
        <f t="shared" si="109"/>
        <v/>
      </c>
      <c r="I1206" s="5">
        <f>IF(D1206&gt;=Q3_Validation!$C$2,1,0)</f>
        <v>0</v>
      </c>
      <c r="J1206" s="8" t="str">
        <f t="shared" si="110"/>
        <v/>
      </c>
      <c r="K1206" s="5" t="str">
        <f t="shared" si="111"/>
        <v>excluded</v>
      </c>
      <c r="L1206" s="5">
        <f t="shared" si="112"/>
        <v>0</v>
      </c>
      <c r="M1206" s="5">
        <f t="shared" si="113"/>
        <v>0</v>
      </c>
    </row>
    <row r="1207" spans="1:13">
      <c r="A1207" s="5">
        <v>3393</v>
      </c>
      <c r="B1207" s="5">
        <v>12</v>
      </c>
      <c r="C1207" s="5" t="s">
        <v>64</v>
      </c>
      <c r="D1207" s="5">
        <v>2</v>
      </c>
      <c r="E1207" s="5">
        <v>0</v>
      </c>
      <c r="F1207" s="8">
        <f t="shared" si="108"/>
        <v>0</v>
      </c>
      <c r="G1207" s="5" t="str">
        <f>IF(COUNTIFS(Q3_SQL_Error_Concentration!$A:$A,A1207,Q3_SQL_Error_Concentration!$E:$E,B1207,Q3_SQL_Error_Concentration!$F:$F,C1207)=0,"",SUMIFS(Q3_SQL_Error_Concentration!$I:$I,Q3_SQL_Error_Concentration!$A:$A,A1207,Q3_SQL_Error_Concentration!$E:$E,B1207,Q3_SQL_Error_Concentration!$F:$F,C1207))</f>
        <v/>
      </c>
      <c r="H1207" s="5" t="str">
        <f t="shared" si="109"/>
        <v/>
      </c>
      <c r="I1207" s="5">
        <f>IF(D1207&gt;=Q3_Validation!$C$2,1,0)</f>
        <v>0</v>
      </c>
      <c r="J1207" s="8" t="str">
        <f t="shared" si="110"/>
        <v/>
      </c>
      <c r="K1207" s="5" t="str">
        <f t="shared" si="111"/>
        <v>excluded</v>
      </c>
      <c r="L1207" s="5">
        <f t="shared" si="112"/>
        <v>0</v>
      </c>
      <c r="M1207" s="5">
        <f t="shared" si="113"/>
        <v>0</v>
      </c>
    </row>
    <row r="1208" spans="1:13">
      <c r="A1208" s="5">
        <v>3393</v>
      </c>
      <c r="B1208" s="5">
        <v>12</v>
      </c>
      <c r="C1208" s="5" t="s">
        <v>62</v>
      </c>
      <c r="D1208" s="5">
        <v>242</v>
      </c>
      <c r="E1208" s="5">
        <v>4</v>
      </c>
      <c r="F1208" s="8">
        <f t="shared" si="108"/>
        <v>1.6528925619834711</v>
      </c>
      <c r="G1208" s="5" t="str">
        <f>IF(COUNTIFS(Q3_SQL_Error_Concentration!$A:$A,A1208,Q3_SQL_Error_Concentration!$E:$E,B1208,Q3_SQL_Error_Concentration!$F:$F,C1208)=0,"",SUMIFS(Q3_SQL_Error_Concentration!$I:$I,Q3_SQL_Error_Concentration!$A:$A,A1208,Q3_SQL_Error_Concentration!$E:$E,B1208,Q3_SQL_Error_Concentration!$F:$F,C1208))</f>
        <v/>
      </c>
      <c r="H1208" s="5" t="str">
        <f t="shared" si="109"/>
        <v/>
      </c>
      <c r="I1208" s="5">
        <f>IF(D1208&gt;=Q3_Validation!$C$2,1,0)</f>
        <v>0</v>
      </c>
      <c r="J1208" s="8" t="str">
        <f t="shared" si="110"/>
        <v/>
      </c>
      <c r="K1208" s="5" t="str">
        <f t="shared" si="111"/>
        <v>excluded</v>
      </c>
      <c r="L1208" s="5">
        <f t="shared" si="112"/>
        <v>0</v>
      </c>
      <c r="M1208" s="5">
        <f t="shared" si="113"/>
        <v>0</v>
      </c>
    </row>
    <row r="1209" spans="1:13">
      <c r="A1209" s="5">
        <v>3393</v>
      </c>
      <c r="B1209" s="5">
        <v>13</v>
      </c>
      <c r="C1209" s="5" t="s">
        <v>63</v>
      </c>
      <c r="D1209" s="5">
        <v>179</v>
      </c>
      <c r="E1209" s="5">
        <v>2</v>
      </c>
      <c r="F1209" s="8">
        <f t="shared" si="108"/>
        <v>1.1173184357541899</v>
      </c>
      <c r="G1209" s="5" t="str">
        <f>IF(COUNTIFS(Q3_SQL_Error_Concentration!$A:$A,A1209,Q3_SQL_Error_Concentration!$E:$E,B1209,Q3_SQL_Error_Concentration!$F:$F,C1209)=0,"",SUMIFS(Q3_SQL_Error_Concentration!$I:$I,Q3_SQL_Error_Concentration!$A:$A,A1209,Q3_SQL_Error_Concentration!$E:$E,B1209,Q3_SQL_Error_Concentration!$F:$F,C1209))</f>
        <v/>
      </c>
      <c r="H1209" s="5" t="str">
        <f t="shared" si="109"/>
        <v/>
      </c>
      <c r="I1209" s="5">
        <f>IF(D1209&gt;=Q3_Validation!$C$2,1,0)</f>
        <v>0</v>
      </c>
      <c r="J1209" s="8" t="str">
        <f t="shared" si="110"/>
        <v/>
      </c>
      <c r="K1209" s="5" t="str">
        <f t="shared" si="111"/>
        <v>excluded</v>
      </c>
      <c r="L1209" s="5">
        <f t="shared" si="112"/>
        <v>0</v>
      </c>
      <c r="M1209" s="5">
        <f t="shared" si="113"/>
        <v>0</v>
      </c>
    </row>
    <row r="1210" spans="1:13">
      <c r="A1210" s="5">
        <v>3393</v>
      </c>
      <c r="B1210" s="5">
        <v>13</v>
      </c>
      <c r="C1210" s="5" t="s">
        <v>64</v>
      </c>
      <c r="D1210" s="5">
        <v>7</v>
      </c>
      <c r="E1210" s="5">
        <v>1</v>
      </c>
      <c r="F1210" s="8">
        <f t="shared" si="108"/>
        <v>14.285714285714286</v>
      </c>
      <c r="G1210" s="5" t="str">
        <f>IF(COUNTIFS(Q3_SQL_Error_Concentration!$A:$A,A1210,Q3_SQL_Error_Concentration!$E:$E,B1210,Q3_SQL_Error_Concentration!$F:$F,C1210)=0,"",SUMIFS(Q3_SQL_Error_Concentration!$I:$I,Q3_SQL_Error_Concentration!$A:$A,A1210,Q3_SQL_Error_Concentration!$E:$E,B1210,Q3_SQL_Error_Concentration!$F:$F,C1210))</f>
        <v/>
      </c>
      <c r="H1210" s="5" t="str">
        <f t="shared" si="109"/>
        <v/>
      </c>
      <c r="I1210" s="5">
        <f>IF(D1210&gt;=Q3_Validation!$C$2,1,0)</f>
        <v>0</v>
      </c>
      <c r="J1210" s="8" t="str">
        <f t="shared" si="110"/>
        <v/>
      </c>
      <c r="K1210" s="5" t="str">
        <f t="shared" si="111"/>
        <v>excluded</v>
      </c>
      <c r="L1210" s="5">
        <f t="shared" si="112"/>
        <v>0</v>
      </c>
      <c r="M1210" s="5">
        <f t="shared" si="113"/>
        <v>0</v>
      </c>
    </row>
    <row r="1211" spans="1:13">
      <c r="A1211" s="5">
        <v>3393</v>
      </c>
      <c r="B1211" s="5">
        <v>13</v>
      </c>
      <c r="C1211" s="5" t="s">
        <v>62</v>
      </c>
      <c r="D1211" s="5">
        <v>258</v>
      </c>
      <c r="E1211" s="5">
        <v>5</v>
      </c>
      <c r="F1211" s="8">
        <f t="shared" si="108"/>
        <v>1.9379844961240309</v>
      </c>
      <c r="G1211" s="5" t="str">
        <f>IF(COUNTIFS(Q3_SQL_Error_Concentration!$A:$A,A1211,Q3_SQL_Error_Concentration!$E:$E,B1211,Q3_SQL_Error_Concentration!$F:$F,C1211)=0,"",SUMIFS(Q3_SQL_Error_Concentration!$I:$I,Q3_SQL_Error_Concentration!$A:$A,A1211,Q3_SQL_Error_Concentration!$E:$E,B1211,Q3_SQL_Error_Concentration!$F:$F,C1211))</f>
        <v/>
      </c>
      <c r="H1211" s="5" t="str">
        <f t="shared" si="109"/>
        <v/>
      </c>
      <c r="I1211" s="5">
        <f>IF(D1211&gt;=Q3_Validation!$C$2,1,0)</f>
        <v>0</v>
      </c>
      <c r="J1211" s="8" t="str">
        <f t="shared" si="110"/>
        <v/>
      </c>
      <c r="K1211" s="5" t="str">
        <f t="shared" si="111"/>
        <v>excluded</v>
      </c>
      <c r="L1211" s="5">
        <f t="shared" si="112"/>
        <v>0</v>
      </c>
      <c r="M1211" s="5">
        <f t="shared" si="113"/>
        <v>0</v>
      </c>
    </row>
    <row r="1212" spans="1:13">
      <c r="A1212" s="5">
        <v>3393</v>
      </c>
      <c r="B1212" s="5">
        <v>14</v>
      </c>
      <c r="C1212" s="5" t="s">
        <v>63</v>
      </c>
      <c r="D1212" s="5">
        <v>151</v>
      </c>
      <c r="E1212" s="5">
        <v>4</v>
      </c>
      <c r="F1212" s="8">
        <f t="shared" si="108"/>
        <v>2.6490066225165565</v>
      </c>
      <c r="G1212" s="5" t="str">
        <f>IF(COUNTIFS(Q3_SQL_Error_Concentration!$A:$A,A1212,Q3_SQL_Error_Concentration!$E:$E,B1212,Q3_SQL_Error_Concentration!$F:$F,C1212)=0,"",SUMIFS(Q3_SQL_Error_Concentration!$I:$I,Q3_SQL_Error_Concentration!$A:$A,A1212,Q3_SQL_Error_Concentration!$E:$E,B1212,Q3_SQL_Error_Concentration!$F:$F,C1212))</f>
        <v/>
      </c>
      <c r="H1212" s="5" t="str">
        <f t="shared" si="109"/>
        <v/>
      </c>
      <c r="I1212" s="5">
        <f>IF(D1212&gt;=Q3_Validation!$C$2,1,0)</f>
        <v>0</v>
      </c>
      <c r="J1212" s="8" t="str">
        <f t="shared" si="110"/>
        <v/>
      </c>
      <c r="K1212" s="5" t="str">
        <f t="shared" si="111"/>
        <v>excluded</v>
      </c>
      <c r="L1212" s="5">
        <f t="shared" si="112"/>
        <v>0</v>
      </c>
      <c r="M1212" s="5">
        <f t="shared" si="113"/>
        <v>0</v>
      </c>
    </row>
    <row r="1213" spans="1:13">
      <c r="A1213" s="5">
        <v>3393</v>
      </c>
      <c r="B1213" s="5">
        <v>14</v>
      </c>
      <c r="C1213" s="5" t="s">
        <v>64</v>
      </c>
      <c r="D1213" s="5">
        <v>1</v>
      </c>
      <c r="E1213" s="5">
        <v>0</v>
      </c>
      <c r="F1213" s="8">
        <f t="shared" si="108"/>
        <v>0</v>
      </c>
      <c r="G1213" s="5" t="str">
        <f>IF(COUNTIFS(Q3_SQL_Error_Concentration!$A:$A,A1213,Q3_SQL_Error_Concentration!$E:$E,B1213,Q3_SQL_Error_Concentration!$F:$F,C1213)=0,"",SUMIFS(Q3_SQL_Error_Concentration!$I:$I,Q3_SQL_Error_Concentration!$A:$A,A1213,Q3_SQL_Error_Concentration!$E:$E,B1213,Q3_SQL_Error_Concentration!$F:$F,C1213))</f>
        <v/>
      </c>
      <c r="H1213" s="5" t="str">
        <f t="shared" si="109"/>
        <v/>
      </c>
      <c r="I1213" s="5">
        <f>IF(D1213&gt;=Q3_Validation!$C$2,1,0)</f>
        <v>0</v>
      </c>
      <c r="J1213" s="8" t="str">
        <f t="shared" si="110"/>
        <v/>
      </c>
      <c r="K1213" s="5" t="str">
        <f t="shared" si="111"/>
        <v>excluded</v>
      </c>
      <c r="L1213" s="5">
        <f t="shared" si="112"/>
        <v>0</v>
      </c>
      <c r="M1213" s="5">
        <f t="shared" si="113"/>
        <v>0</v>
      </c>
    </row>
    <row r="1214" spans="1:13">
      <c r="A1214" s="5">
        <v>3393</v>
      </c>
      <c r="B1214" s="5">
        <v>14</v>
      </c>
      <c r="C1214" s="5" t="s">
        <v>62</v>
      </c>
      <c r="D1214" s="5">
        <v>271</v>
      </c>
      <c r="E1214" s="5">
        <v>6</v>
      </c>
      <c r="F1214" s="8">
        <f t="shared" si="108"/>
        <v>2.2140221402214024</v>
      </c>
      <c r="G1214" s="5" t="str">
        <f>IF(COUNTIFS(Q3_SQL_Error_Concentration!$A:$A,A1214,Q3_SQL_Error_Concentration!$E:$E,B1214,Q3_SQL_Error_Concentration!$F:$F,C1214)=0,"",SUMIFS(Q3_SQL_Error_Concentration!$I:$I,Q3_SQL_Error_Concentration!$A:$A,A1214,Q3_SQL_Error_Concentration!$E:$E,B1214,Q3_SQL_Error_Concentration!$F:$F,C1214))</f>
        <v/>
      </c>
      <c r="H1214" s="5" t="str">
        <f t="shared" si="109"/>
        <v/>
      </c>
      <c r="I1214" s="5">
        <f>IF(D1214&gt;=Q3_Validation!$C$2,1,0)</f>
        <v>0</v>
      </c>
      <c r="J1214" s="8" t="str">
        <f t="shared" si="110"/>
        <v/>
      </c>
      <c r="K1214" s="5" t="str">
        <f t="shared" si="111"/>
        <v>excluded</v>
      </c>
      <c r="L1214" s="5">
        <f t="shared" si="112"/>
        <v>0</v>
      </c>
      <c r="M1214" s="5">
        <f t="shared" si="113"/>
        <v>0</v>
      </c>
    </row>
    <row r="1215" spans="1:13">
      <c r="A1215" s="5">
        <v>3393</v>
      </c>
      <c r="B1215" s="5">
        <v>15</v>
      </c>
      <c r="C1215" s="5" t="s">
        <v>63</v>
      </c>
      <c r="D1215" s="5">
        <v>151</v>
      </c>
      <c r="E1215" s="5">
        <v>4</v>
      </c>
      <c r="F1215" s="8">
        <f t="shared" si="108"/>
        <v>2.6490066225165565</v>
      </c>
      <c r="G1215" s="5" t="str">
        <f>IF(COUNTIFS(Q3_SQL_Error_Concentration!$A:$A,A1215,Q3_SQL_Error_Concentration!$E:$E,B1215,Q3_SQL_Error_Concentration!$F:$F,C1215)=0,"",SUMIFS(Q3_SQL_Error_Concentration!$I:$I,Q3_SQL_Error_Concentration!$A:$A,A1215,Q3_SQL_Error_Concentration!$E:$E,B1215,Q3_SQL_Error_Concentration!$F:$F,C1215))</f>
        <v/>
      </c>
      <c r="H1215" s="5" t="str">
        <f t="shared" si="109"/>
        <v/>
      </c>
      <c r="I1215" s="5">
        <f>IF(D1215&gt;=Q3_Validation!$C$2,1,0)</f>
        <v>0</v>
      </c>
      <c r="J1215" s="8" t="str">
        <f t="shared" si="110"/>
        <v/>
      </c>
      <c r="K1215" s="5" t="str">
        <f t="shared" si="111"/>
        <v>excluded</v>
      </c>
      <c r="L1215" s="5">
        <f t="shared" si="112"/>
        <v>0</v>
      </c>
      <c r="M1215" s="5">
        <f t="shared" si="113"/>
        <v>0</v>
      </c>
    </row>
    <row r="1216" spans="1:13">
      <c r="A1216" s="5">
        <v>3393</v>
      </c>
      <c r="B1216" s="5">
        <v>15</v>
      </c>
      <c r="C1216" s="5" t="s">
        <v>64</v>
      </c>
      <c r="D1216" s="5">
        <v>6</v>
      </c>
      <c r="E1216" s="5">
        <v>0</v>
      </c>
      <c r="F1216" s="8">
        <f t="shared" si="108"/>
        <v>0</v>
      </c>
      <c r="G1216" s="5" t="str">
        <f>IF(COUNTIFS(Q3_SQL_Error_Concentration!$A:$A,A1216,Q3_SQL_Error_Concentration!$E:$E,B1216,Q3_SQL_Error_Concentration!$F:$F,C1216)=0,"",SUMIFS(Q3_SQL_Error_Concentration!$I:$I,Q3_SQL_Error_Concentration!$A:$A,A1216,Q3_SQL_Error_Concentration!$E:$E,B1216,Q3_SQL_Error_Concentration!$F:$F,C1216))</f>
        <v/>
      </c>
      <c r="H1216" s="5" t="str">
        <f t="shared" si="109"/>
        <v/>
      </c>
      <c r="I1216" s="5">
        <f>IF(D1216&gt;=Q3_Validation!$C$2,1,0)</f>
        <v>0</v>
      </c>
      <c r="J1216" s="8" t="str">
        <f t="shared" si="110"/>
        <v/>
      </c>
      <c r="K1216" s="5" t="str">
        <f t="shared" si="111"/>
        <v>excluded</v>
      </c>
      <c r="L1216" s="5">
        <f t="shared" si="112"/>
        <v>0</v>
      </c>
      <c r="M1216" s="5">
        <f t="shared" si="113"/>
        <v>0</v>
      </c>
    </row>
    <row r="1217" spans="1:13">
      <c r="A1217" s="5">
        <v>3393</v>
      </c>
      <c r="B1217" s="5">
        <v>15</v>
      </c>
      <c r="C1217" s="5" t="s">
        <v>62</v>
      </c>
      <c r="D1217" s="5">
        <v>278</v>
      </c>
      <c r="E1217" s="5">
        <v>2</v>
      </c>
      <c r="F1217" s="8">
        <f t="shared" si="108"/>
        <v>0.71942446043165464</v>
      </c>
      <c r="G1217" s="5" t="str">
        <f>IF(COUNTIFS(Q3_SQL_Error_Concentration!$A:$A,A1217,Q3_SQL_Error_Concentration!$E:$E,B1217,Q3_SQL_Error_Concentration!$F:$F,C1217)=0,"",SUMIFS(Q3_SQL_Error_Concentration!$I:$I,Q3_SQL_Error_Concentration!$A:$A,A1217,Q3_SQL_Error_Concentration!$E:$E,B1217,Q3_SQL_Error_Concentration!$F:$F,C1217))</f>
        <v/>
      </c>
      <c r="H1217" s="5" t="str">
        <f t="shared" si="109"/>
        <v/>
      </c>
      <c r="I1217" s="5">
        <f>IF(D1217&gt;=Q3_Validation!$C$2,1,0)</f>
        <v>0</v>
      </c>
      <c r="J1217" s="8" t="str">
        <f t="shared" si="110"/>
        <v/>
      </c>
      <c r="K1217" s="5" t="str">
        <f t="shared" si="111"/>
        <v>excluded</v>
      </c>
      <c r="L1217" s="5">
        <f t="shared" si="112"/>
        <v>0</v>
      </c>
      <c r="M1217" s="5">
        <f t="shared" si="113"/>
        <v>0</v>
      </c>
    </row>
    <row r="1218" spans="1:13">
      <c r="A1218" s="5">
        <v>3393</v>
      </c>
      <c r="B1218" s="5">
        <v>16</v>
      </c>
      <c r="C1218" s="5" t="s">
        <v>63</v>
      </c>
      <c r="D1218" s="5">
        <v>153</v>
      </c>
      <c r="E1218" s="5">
        <v>4</v>
      </c>
      <c r="F1218" s="8">
        <f t="shared" ref="F1218:F1281" si="114">100*E1218/D1218</f>
        <v>2.6143790849673203</v>
      </c>
      <c r="G1218" s="5" t="str">
        <f>IF(COUNTIFS(Q3_SQL_Error_Concentration!$A:$A,A1218,Q3_SQL_Error_Concentration!$E:$E,B1218,Q3_SQL_Error_Concentration!$F:$F,C1218)=0,"",SUMIFS(Q3_SQL_Error_Concentration!$I:$I,Q3_SQL_Error_Concentration!$A:$A,A1218,Q3_SQL_Error_Concentration!$E:$E,B1218,Q3_SQL_Error_Concentration!$F:$F,C1218))</f>
        <v/>
      </c>
      <c r="H1218" s="5" t="str">
        <f t="shared" ref="H1218:H1281" si="115">IF(G1218="","",IF(ABS(F1218-G1218)&lt;=0.0002,"PASS","FAIL"))</f>
        <v/>
      </c>
      <c r="I1218" s="5">
        <f>IF(D1218&gt;=Q3_Validation!$C$2,1,0)</f>
        <v>0</v>
      </c>
      <c r="J1218" s="8" t="str">
        <f t="shared" ref="J1218:J1281" si="116">IF(I1218=1,F1218,"")</f>
        <v/>
      </c>
      <c r="K1218" s="5" t="str">
        <f t="shared" ref="K1218:K1281" si="117">IF(D1218&lt;601,"excluded",IF(J1218&gt;3.628192,"outlier",IF(J1218&gt;=2.11093,"high-error","normal")))</f>
        <v>excluded</v>
      </c>
      <c r="L1218" s="5">
        <f t="shared" ref="L1218:L1281" si="118">COUNTIFS(A:A,A1218,K:K,"high-error")+COUNTIFS(A:A,A1218,K:K,"outlier")</f>
        <v>0</v>
      </c>
      <c r="M1218" s="5">
        <f t="shared" ref="M1218:M1281" si="119">IF(AND(L1218&gt;=2,OR(K1218="high-error",K1218="outlier")),1,0)</f>
        <v>0</v>
      </c>
    </row>
    <row r="1219" spans="1:13">
      <c r="A1219" s="5">
        <v>3393</v>
      </c>
      <c r="B1219" s="5">
        <v>16</v>
      </c>
      <c r="C1219" s="5" t="s">
        <v>64</v>
      </c>
      <c r="D1219" s="5">
        <v>2</v>
      </c>
      <c r="E1219" s="5">
        <v>0</v>
      </c>
      <c r="F1219" s="8">
        <f t="shared" si="114"/>
        <v>0</v>
      </c>
      <c r="G1219" s="5" t="str">
        <f>IF(COUNTIFS(Q3_SQL_Error_Concentration!$A:$A,A1219,Q3_SQL_Error_Concentration!$E:$E,B1219,Q3_SQL_Error_Concentration!$F:$F,C1219)=0,"",SUMIFS(Q3_SQL_Error_Concentration!$I:$I,Q3_SQL_Error_Concentration!$A:$A,A1219,Q3_SQL_Error_Concentration!$E:$E,B1219,Q3_SQL_Error_Concentration!$F:$F,C1219))</f>
        <v/>
      </c>
      <c r="H1219" s="5" t="str">
        <f t="shared" si="115"/>
        <v/>
      </c>
      <c r="I1219" s="5">
        <f>IF(D1219&gt;=Q3_Validation!$C$2,1,0)</f>
        <v>0</v>
      </c>
      <c r="J1219" s="8" t="str">
        <f t="shared" si="116"/>
        <v/>
      </c>
      <c r="K1219" s="5" t="str">
        <f t="shared" si="117"/>
        <v>excluded</v>
      </c>
      <c r="L1219" s="5">
        <f t="shared" si="118"/>
        <v>0</v>
      </c>
      <c r="M1219" s="5">
        <f t="shared" si="119"/>
        <v>0</v>
      </c>
    </row>
    <row r="1220" spans="1:13">
      <c r="A1220" s="5">
        <v>3393</v>
      </c>
      <c r="B1220" s="5">
        <v>16</v>
      </c>
      <c r="C1220" s="5" t="s">
        <v>62</v>
      </c>
      <c r="D1220" s="5">
        <v>281</v>
      </c>
      <c r="E1220" s="5">
        <v>6</v>
      </c>
      <c r="F1220" s="8">
        <f t="shared" si="114"/>
        <v>2.1352313167259784</v>
      </c>
      <c r="G1220" s="5" t="str">
        <f>IF(COUNTIFS(Q3_SQL_Error_Concentration!$A:$A,A1220,Q3_SQL_Error_Concentration!$E:$E,B1220,Q3_SQL_Error_Concentration!$F:$F,C1220)=0,"",SUMIFS(Q3_SQL_Error_Concentration!$I:$I,Q3_SQL_Error_Concentration!$A:$A,A1220,Q3_SQL_Error_Concentration!$E:$E,B1220,Q3_SQL_Error_Concentration!$F:$F,C1220))</f>
        <v/>
      </c>
      <c r="H1220" s="5" t="str">
        <f t="shared" si="115"/>
        <v/>
      </c>
      <c r="I1220" s="5">
        <f>IF(D1220&gt;=Q3_Validation!$C$2,1,0)</f>
        <v>0</v>
      </c>
      <c r="J1220" s="8" t="str">
        <f t="shared" si="116"/>
        <v/>
      </c>
      <c r="K1220" s="5" t="str">
        <f t="shared" si="117"/>
        <v>excluded</v>
      </c>
      <c r="L1220" s="5">
        <f t="shared" si="118"/>
        <v>0</v>
      </c>
      <c r="M1220" s="5">
        <f t="shared" si="119"/>
        <v>0</v>
      </c>
    </row>
    <row r="1221" spans="1:13">
      <c r="A1221" s="5">
        <v>3393</v>
      </c>
      <c r="B1221" s="5">
        <v>17</v>
      </c>
      <c r="C1221" s="5" t="s">
        <v>63</v>
      </c>
      <c r="D1221" s="5">
        <v>137</v>
      </c>
      <c r="E1221" s="5">
        <v>4</v>
      </c>
      <c r="F1221" s="8">
        <f t="shared" si="114"/>
        <v>2.9197080291970803</v>
      </c>
      <c r="G1221" s="5" t="str">
        <f>IF(COUNTIFS(Q3_SQL_Error_Concentration!$A:$A,A1221,Q3_SQL_Error_Concentration!$E:$E,B1221,Q3_SQL_Error_Concentration!$F:$F,C1221)=0,"",SUMIFS(Q3_SQL_Error_Concentration!$I:$I,Q3_SQL_Error_Concentration!$A:$A,A1221,Q3_SQL_Error_Concentration!$E:$E,B1221,Q3_SQL_Error_Concentration!$F:$F,C1221))</f>
        <v/>
      </c>
      <c r="H1221" s="5" t="str">
        <f t="shared" si="115"/>
        <v/>
      </c>
      <c r="I1221" s="5">
        <f>IF(D1221&gt;=Q3_Validation!$C$2,1,0)</f>
        <v>0</v>
      </c>
      <c r="J1221" s="8" t="str">
        <f t="shared" si="116"/>
        <v/>
      </c>
      <c r="K1221" s="5" t="str">
        <f t="shared" si="117"/>
        <v>excluded</v>
      </c>
      <c r="L1221" s="5">
        <f t="shared" si="118"/>
        <v>0</v>
      </c>
      <c r="M1221" s="5">
        <f t="shared" si="119"/>
        <v>0</v>
      </c>
    </row>
    <row r="1222" spans="1:13">
      <c r="A1222" s="5">
        <v>3393</v>
      </c>
      <c r="B1222" s="5">
        <v>17</v>
      </c>
      <c r="C1222" s="5" t="s">
        <v>62</v>
      </c>
      <c r="D1222" s="5">
        <v>285</v>
      </c>
      <c r="E1222" s="5">
        <v>3</v>
      </c>
      <c r="F1222" s="8">
        <f t="shared" si="114"/>
        <v>1.0526315789473684</v>
      </c>
      <c r="G1222" s="5" t="str">
        <f>IF(COUNTIFS(Q3_SQL_Error_Concentration!$A:$A,A1222,Q3_SQL_Error_Concentration!$E:$E,B1222,Q3_SQL_Error_Concentration!$F:$F,C1222)=0,"",SUMIFS(Q3_SQL_Error_Concentration!$I:$I,Q3_SQL_Error_Concentration!$A:$A,A1222,Q3_SQL_Error_Concentration!$E:$E,B1222,Q3_SQL_Error_Concentration!$F:$F,C1222))</f>
        <v/>
      </c>
      <c r="H1222" s="5" t="str">
        <f t="shared" si="115"/>
        <v/>
      </c>
      <c r="I1222" s="5">
        <f>IF(D1222&gt;=Q3_Validation!$C$2,1,0)</f>
        <v>0</v>
      </c>
      <c r="J1222" s="8" t="str">
        <f t="shared" si="116"/>
        <v/>
      </c>
      <c r="K1222" s="5" t="str">
        <f t="shared" si="117"/>
        <v>excluded</v>
      </c>
      <c r="L1222" s="5">
        <f t="shared" si="118"/>
        <v>0</v>
      </c>
      <c r="M1222" s="5">
        <f t="shared" si="119"/>
        <v>0</v>
      </c>
    </row>
    <row r="1223" spans="1:13">
      <c r="A1223" s="5">
        <v>3393</v>
      </c>
      <c r="B1223" s="5">
        <v>18</v>
      </c>
      <c r="C1223" s="5" t="s">
        <v>63</v>
      </c>
      <c r="D1223" s="5">
        <v>155</v>
      </c>
      <c r="E1223" s="5">
        <v>4</v>
      </c>
      <c r="F1223" s="8">
        <f t="shared" si="114"/>
        <v>2.5806451612903225</v>
      </c>
      <c r="G1223" s="5" t="str">
        <f>IF(COUNTIFS(Q3_SQL_Error_Concentration!$A:$A,A1223,Q3_SQL_Error_Concentration!$E:$E,B1223,Q3_SQL_Error_Concentration!$F:$F,C1223)=0,"",SUMIFS(Q3_SQL_Error_Concentration!$I:$I,Q3_SQL_Error_Concentration!$A:$A,A1223,Q3_SQL_Error_Concentration!$E:$E,B1223,Q3_SQL_Error_Concentration!$F:$F,C1223))</f>
        <v/>
      </c>
      <c r="H1223" s="5" t="str">
        <f t="shared" si="115"/>
        <v/>
      </c>
      <c r="I1223" s="5">
        <f>IF(D1223&gt;=Q3_Validation!$C$2,1,0)</f>
        <v>0</v>
      </c>
      <c r="J1223" s="8" t="str">
        <f t="shared" si="116"/>
        <v/>
      </c>
      <c r="K1223" s="5" t="str">
        <f t="shared" si="117"/>
        <v>excluded</v>
      </c>
      <c r="L1223" s="5">
        <f t="shared" si="118"/>
        <v>0</v>
      </c>
      <c r="M1223" s="5">
        <f t="shared" si="119"/>
        <v>0</v>
      </c>
    </row>
    <row r="1224" spans="1:13">
      <c r="A1224" s="5">
        <v>3393</v>
      </c>
      <c r="B1224" s="5">
        <v>18</v>
      </c>
      <c r="C1224" s="5" t="s">
        <v>64</v>
      </c>
      <c r="D1224" s="5">
        <v>2</v>
      </c>
      <c r="E1224" s="5">
        <v>0</v>
      </c>
      <c r="F1224" s="8">
        <f t="shared" si="114"/>
        <v>0</v>
      </c>
      <c r="G1224" s="5" t="str">
        <f>IF(COUNTIFS(Q3_SQL_Error_Concentration!$A:$A,A1224,Q3_SQL_Error_Concentration!$E:$E,B1224,Q3_SQL_Error_Concentration!$F:$F,C1224)=0,"",SUMIFS(Q3_SQL_Error_Concentration!$I:$I,Q3_SQL_Error_Concentration!$A:$A,A1224,Q3_SQL_Error_Concentration!$E:$E,B1224,Q3_SQL_Error_Concentration!$F:$F,C1224))</f>
        <v/>
      </c>
      <c r="H1224" s="5" t="str">
        <f t="shared" si="115"/>
        <v/>
      </c>
      <c r="I1224" s="5">
        <f>IF(D1224&gt;=Q3_Validation!$C$2,1,0)</f>
        <v>0</v>
      </c>
      <c r="J1224" s="8" t="str">
        <f t="shared" si="116"/>
        <v/>
      </c>
      <c r="K1224" s="5" t="str">
        <f t="shared" si="117"/>
        <v>excluded</v>
      </c>
      <c r="L1224" s="5">
        <f t="shared" si="118"/>
        <v>0</v>
      </c>
      <c r="M1224" s="5">
        <f t="shared" si="119"/>
        <v>0</v>
      </c>
    </row>
    <row r="1225" spans="1:13">
      <c r="A1225" s="5">
        <v>3393</v>
      </c>
      <c r="B1225" s="5">
        <v>18</v>
      </c>
      <c r="C1225" s="5" t="s">
        <v>62</v>
      </c>
      <c r="D1225" s="5">
        <v>285</v>
      </c>
      <c r="E1225" s="5">
        <v>6</v>
      </c>
      <c r="F1225" s="8">
        <f t="shared" si="114"/>
        <v>2.1052631578947367</v>
      </c>
      <c r="G1225" s="5" t="str">
        <f>IF(COUNTIFS(Q3_SQL_Error_Concentration!$A:$A,A1225,Q3_SQL_Error_Concentration!$E:$E,B1225,Q3_SQL_Error_Concentration!$F:$F,C1225)=0,"",SUMIFS(Q3_SQL_Error_Concentration!$I:$I,Q3_SQL_Error_Concentration!$A:$A,A1225,Q3_SQL_Error_Concentration!$E:$E,B1225,Q3_SQL_Error_Concentration!$F:$F,C1225))</f>
        <v/>
      </c>
      <c r="H1225" s="5" t="str">
        <f t="shared" si="115"/>
        <v/>
      </c>
      <c r="I1225" s="5">
        <f>IF(D1225&gt;=Q3_Validation!$C$2,1,0)</f>
        <v>0</v>
      </c>
      <c r="J1225" s="8" t="str">
        <f t="shared" si="116"/>
        <v/>
      </c>
      <c r="K1225" s="5" t="str">
        <f t="shared" si="117"/>
        <v>excluded</v>
      </c>
      <c r="L1225" s="5">
        <f t="shared" si="118"/>
        <v>0</v>
      </c>
      <c r="M1225" s="5">
        <f t="shared" si="119"/>
        <v>0</v>
      </c>
    </row>
    <row r="1226" spans="1:13">
      <c r="A1226" s="5">
        <v>3393</v>
      </c>
      <c r="B1226" s="5">
        <v>19</v>
      </c>
      <c r="C1226" s="5" t="s">
        <v>63</v>
      </c>
      <c r="D1226" s="5">
        <v>141</v>
      </c>
      <c r="E1226" s="5">
        <v>4</v>
      </c>
      <c r="F1226" s="8">
        <f t="shared" si="114"/>
        <v>2.8368794326241136</v>
      </c>
      <c r="G1226" s="5" t="str">
        <f>IF(COUNTIFS(Q3_SQL_Error_Concentration!$A:$A,A1226,Q3_SQL_Error_Concentration!$E:$E,B1226,Q3_SQL_Error_Concentration!$F:$F,C1226)=0,"",SUMIFS(Q3_SQL_Error_Concentration!$I:$I,Q3_SQL_Error_Concentration!$A:$A,A1226,Q3_SQL_Error_Concentration!$E:$E,B1226,Q3_SQL_Error_Concentration!$F:$F,C1226))</f>
        <v/>
      </c>
      <c r="H1226" s="5" t="str">
        <f t="shared" si="115"/>
        <v/>
      </c>
      <c r="I1226" s="5">
        <f>IF(D1226&gt;=Q3_Validation!$C$2,1,0)</f>
        <v>0</v>
      </c>
      <c r="J1226" s="8" t="str">
        <f t="shared" si="116"/>
        <v/>
      </c>
      <c r="K1226" s="5" t="str">
        <f t="shared" si="117"/>
        <v>excluded</v>
      </c>
      <c r="L1226" s="5">
        <f t="shared" si="118"/>
        <v>0</v>
      </c>
      <c r="M1226" s="5">
        <f t="shared" si="119"/>
        <v>0</v>
      </c>
    </row>
    <row r="1227" spans="1:13">
      <c r="A1227" s="5">
        <v>3393</v>
      </c>
      <c r="B1227" s="5">
        <v>19</v>
      </c>
      <c r="C1227" s="5" t="s">
        <v>62</v>
      </c>
      <c r="D1227" s="5">
        <v>231</v>
      </c>
      <c r="E1227" s="5">
        <v>2</v>
      </c>
      <c r="F1227" s="8">
        <f t="shared" si="114"/>
        <v>0.86580086580086579</v>
      </c>
      <c r="G1227" s="5" t="str">
        <f>IF(COUNTIFS(Q3_SQL_Error_Concentration!$A:$A,A1227,Q3_SQL_Error_Concentration!$E:$E,B1227,Q3_SQL_Error_Concentration!$F:$F,C1227)=0,"",SUMIFS(Q3_SQL_Error_Concentration!$I:$I,Q3_SQL_Error_Concentration!$A:$A,A1227,Q3_SQL_Error_Concentration!$E:$E,B1227,Q3_SQL_Error_Concentration!$F:$F,C1227))</f>
        <v/>
      </c>
      <c r="H1227" s="5" t="str">
        <f t="shared" si="115"/>
        <v/>
      </c>
      <c r="I1227" s="5">
        <f>IF(D1227&gt;=Q3_Validation!$C$2,1,0)</f>
        <v>0</v>
      </c>
      <c r="J1227" s="8" t="str">
        <f t="shared" si="116"/>
        <v/>
      </c>
      <c r="K1227" s="5" t="str">
        <f t="shared" si="117"/>
        <v>excluded</v>
      </c>
      <c r="L1227" s="5">
        <f t="shared" si="118"/>
        <v>0</v>
      </c>
      <c r="M1227" s="5">
        <f t="shared" si="119"/>
        <v>0</v>
      </c>
    </row>
    <row r="1228" spans="1:13">
      <c r="A1228" s="5">
        <v>3393</v>
      </c>
      <c r="B1228" s="5">
        <v>20</v>
      </c>
      <c r="C1228" s="5" t="s">
        <v>63</v>
      </c>
      <c r="D1228" s="5">
        <v>128</v>
      </c>
      <c r="E1228" s="5">
        <v>3</v>
      </c>
      <c r="F1228" s="8">
        <f t="shared" si="114"/>
        <v>2.34375</v>
      </c>
      <c r="G1228" s="5" t="str">
        <f>IF(COUNTIFS(Q3_SQL_Error_Concentration!$A:$A,A1228,Q3_SQL_Error_Concentration!$E:$E,B1228,Q3_SQL_Error_Concentration!$F:$F,C1228)=0,"",SUMIFS(Q3_SQL_Error_Concentration!$I:$I,Q3_SQL_Error_Concentration!$A:$A,A1228,Q3_SQL_Error_Concentration!$E:$E,B1228,Q3_SQL_Error_Concentration!$F:$F,C1228))</f>
        <v/>
      </c>
      <c r="H1228" s="5" t="str">
        <f t="shared" si="115"/>
        <v/>
      </c>
      <c r="I1228" s="5">
        <f>IF(D1228&gt;=Q3_Validation!$C$2,1,0)</f>
        <v>0</v>
      </c>
      <c r="J1228" s="8" t="str">
        <f t="shared" si="116"/>
        <v/>
      </c>
      <c r="K1228" s="5" t="str">
        <f t="shared" si="117"/>
        <v>excluded</v>
      </c>
      <c r="L1228" s="5">
        <f t="shared" si="118"/>
        <v>0</v>
      </c>
      <c r="M1228" s="5">
        <f t="shared" si="119"/>
        <v>0</v>
      </c>
    </row>
    <row r="1229" spans="1:13">
      <c r="A1229" s="5">
        <v>3393</v>
      </c>
      <c r="B1229" s="5">
        <v>20</v>
      </c>
      <c r="C1229" s="5" t="s">
        <v>62</v>
      </c>
      <c r="D1229" s="5">
        <v>224</v>
      </c>
      <c r="E1229" s="5">
        <v>4</v>
      </c>
      <c r="F1229" s="8">
        <f t="shared" si="114"/>
        <v>1.7857142857142858</v>
      </c>
      <c r="G1229" s="5" t="str">
        <f>IF(COUNTIFS(Q3_SQL_Error_Concentration!$A:$A,A1229,Q3_SQL_Error_Concentration!$E:$E,B1229,Q3_SQL_Error_Concentration!$F:$F,C1229)=0,"",SUMIFS(Q3_SQL_Error_Concentration!$I:$I,Q3_SQL_Error_Concentration!$A:$A,A1229,Q3_SQL_Error_Concentration!$E:$E,B1229,Q3_SQL_Error_Concentration!$F:$F,C1229))</f>
        <v/>
      </c>
      <c r="H1229" s="5" t="str">
        <f t="shared" si="115"/>
        <v/>
      </c>
      <c r="I1229" s="5">
        <f>IF(D1229&gt;=Q3_Validation!$C$2,1,0)</f>
        <v>0</v>
      </c>
      <c r="J1229" s="8" t="str">
        <f t="shared" si="116"/>
        <v/>
      </c>
      <c r="K1229" s="5" t="str">
        <f t="shared" si="117"/>
        <v>excluded</v>
      </c>
      <c r="L1229" s="5">
        <f t="shared" si="118"/>
        <v>0</v>
      </c>
      <c r="M1229" s="5">
        <f t="shared" si="119"/>
        <v>0</v>
      </c>
    </row>
    <row r="1230" spans="1:13">
      <c r="A1230" s="5">
        <v>3393</v>
      </c>
      <c r="B1230" s="5">
        <v>21</v>
      </c>
      <c r="C1230" s="5" t="s">
        <v>63</v>
      </c>
      <c r="D1230" s="5">
        <v>163</v>
      </c>
      <c r="E1230" s="5">
        <v>0</v>
      </c>
      <c r="F1230" s="8">
        <f t="shared" si="114"/>
        <v>0</v>
      </c>
      <c r="G1230" s="5" t="str">
        <f>IF(COUNTIFS(Q3_SQL_Error_Concentration!$A:$A,A1230,Q3_SQL_Error_Concentration!$E:$E,B1230,Q3_SQL_Error_Concentration!$F:$F,C1230)=0,"",SUMIFS(Q3_SQL_Error_Concentration!$I:$I,Q3_SQL_Error_Concentration!$A:$A,A1230,Q3_SQL_Error_Concentration!$E:$E,B1230,Q3_SQL_Error_Concentration!$F:$F,C1230))</f>
        <v/>
      </c>
      <c r="H1230" s="5" t="str">
        <f t="shared" si="115"/>
        <v/>
      </c>
      <c r="I1230" s="5">
        <f>IF(D1230&gt;=Q3_Validation!$C$2,1,0)</f>
        <v>0</v>
      </c>
      <c r="J1230" s="8" t="str">
        <f t="shared" si="116"/>
        <v/>
      </c>
      <c r="K1230" s="5" t="str">
        <f t="shared" si="117"/>
        <v>excluded</v>
      </c>
      <c r="L1230" s="5">
        <f t="shared" si="118"/>
        <v>0</v>
      </c>
      <c r="M1230" s="5">
        <f t="shared" si="119"/>
        <v>0</v>
      </c>
    </row>
    <row r="1231" spans="1:13">
      <c r="A1231" s="5">
        <v>3393</v>
      </c>
      <c r="B1231" s="5">
        <v>21</v>
      </c>
      <c r="C1231" s="5" t="s">
        <v>62</v>
      </c>
      <c r="D1231" s="5">
        <v>249</v>
      </c>
      <c r="E1231" s="5">
        <v>3</v>
      </c>
      <c r="F1231" s="8">
        <f t="shared" si="114"/>
        <v>1.2048192771084338</v>
      </c>
      <c r="G1231" s="5" t="str">
        <f>IF(COUNTIFS(Q3_SQL_Error_Concentration!$A:$A,A1231,Q3_SQL_Error_Concentration!$E:$E,B1231,Q3_SQL_Error_Concentration!$F:$F,C1231)=0,"",SUMIFS(Q3_SQL_Error_Concentration!$I:$I,Q3_SQL_Error_Concentration!$A:$A,A1231,Q3_SQL_Error_Concentration!$E:$E,B1231,Q3_SQL_Error_Concentration!$F:$F,C1231))</f>
        <v/>
      </c>
      <c r="H1231" s="5" t="str">
        <f t="shared" si="115"/>
        <v/>
      </c>
      <c r="I1231" s="5">
        <f>IF(D1231&gt;=Q3_Validation!$C$2,1,0)</f>
        <v>0</v>
      </c>
      <c r="J1231" s="8" t="str">
        <f t="shared" si="116"/>
        <v/>
      </c>
      <c r="K1231" s="5" t="str">
        <f t="shared" si="117"/>
        <v>excluded</v>
      </c>
      <c r="L1231" s="5">
        <f t="shared" si="118"/>
        <v>0</v>
      </c>
      <c r="M1231" s="5">
        <f t="shared" si="119"/>
        <v>0</v>
      </c>
    </row>
    <row r="1232" spans="1:13">
      <c r="A1232" s="5">
        <v>3393</v>
      </c>
      <c r="B1232" s="5">
        <v>22</v>
      </c>
      <c r="C1232" s="5" t="s">
        <v>63</v>
      </c>
      <c r="D1232" s="5">
        <v>275</v>
      </c>
      <c r="E1232" s="5">
        <v>7</v>
      </c>
      <c r="F1232" s="8">
        <f t="shared" si="114"/>
        <v>2.5454545454545454</v>
      </c>
      <c r="G1232" s="5" t="str">
        <f>IF(COUNTIFS(Q3_SQL_Error_Concentration!$A:$A,A1232,Q3_SQL_Error_Concentration!$E:$E,B1232,Q3_SQL_Error_Concentration!$F:$F,C1232)=0,"",SUMIFS(Q3_SQL_Error_Concentration!$I:$I,Q3_SQL_Error_Concentration!$A:$A,A1232,Q3_SQL_Error_Concentration!$E:$E,B1232,Q3_SQL_Error_Concentration!$F:$F,C1232))</f>
        <v/>
      </c>
      <c r="H1232" s="5" t="str">
        <f t="shared" si="115"/>
        <v/>
      </c>
      <c r="I1232" s="5">
        <f>IF(D1232&gt;=Q3_Validation!$C$2,1,0)</f>
        <v>0</v>
      </c>
      <c r="J1232" s="8" t="str">
        <f t="shared" si="116"/>
        <v/>
      </c>
      <c r="K1232" s="5" t="str">
        <f t="shared" si="117"/>
        <v>excluded</v>
      </c>
      <c r="L1232" s="5">
        <f t="shared" si="118"/>
        <v>0</v>
      </c>
      <c r="M1232" s="5">
        <f t="shared" si="119"/>
        <v>0</v>
      </c>
    </row>
    <row r="1233" spans="1:13">
      <c r="A1233" s="5">
        <v>3393</v>
      </c>
      <c r="B1233" s="5">
        <v>22</v>
      </c>
      <c r="C1233" s="5" t="s">
        <v>64</v>
      </c>
      <c r="D1233" s="5">
        <v>2</v>
      </c>
      <c r="E1233" s="5">
        <v>0</v>
      </c>
      <c r="F1233" s="8">
        <f t="shared" si="114"/>
        <v>0</v>
      </c>
      <c r="G1233" s="5" t="str">
        <f>IF(COUNTIFS(Q3_SQL_Error_Concentration!$A:$A,A1233,Q3_SQL_Error_Concentration!$E:$E,B1233,Q3_SQL_Error_Concentration!$F:$F,C1233)=0,"",SUMIFS(Q3_SQL_Error_Concentration!$I:$I,Q3_SQL_Error_Concentration!$A:$A,A1233,Q3_SQL_Error_Concentration!$E:$E,B1233,Q3_SQL_Error_Concentration!$F:$F,C1233))</f>
        <v/>
      </c>
      <c r="H1233" s="5" t="str">
        <f t="shared" si="115"/>
        <v/>
      </c>
      <c r="I1233" s="5">
        <f>IF(D1233&gt;=Q3_Validation!$C$2,1,0)</f>
        <v>0</v>
      </c>
      <c r="J1233" s="8" t="str">
        <f t="shared" si="116"/>
        <v/>
      </c>
      <c r="K1233" s="5" t="str">
        <f t="shared" si="117"/>
        <v>excluded</v>
      </c>
      <c r="L1233" s="5">
        <f t="shared" si="118"/>
        <v>0</v>
      </c>
      <c r="M1233" s="5">
        <f t="shared" si="119"/>
        <v>0</v>
      </c>
    </row>
    <row r="1234" spans="1:13">
      <c r="A1234" s="5">
        <v>3393</v>
      </c>
      <c r="B1234" s="5">
        <v>22</v>
      </c>
      <c r="C1234" s="5" t="s">
        <v>62</v>
      </c>
      <c r="D1234" s="5">
        <v>500</v>
      </c>
      <c r="E1234" s="5">
        <v>14</v>
      </c>
      <c r="F1234" s="8">
        <f t="shared" si="114"/>
        <v>2.8</v>
      </c>
      <c r="G1234" s="5" t="str">
        <f>IF(COUNTIFS(Q3_SQL_Error_Concentration!$A:$A,A1234,Q3_SQL_Error_Concentration!$E:$E,B1234,Q3_SQL_Error_Concentration!$F:$F,C1234)=0,"",SUMIFS(Q3_SQL_Error_Concentration!$I:$I,Q3_SQL_Error_Concentration!$A:$A,A1234,Q3_SQL_Error_Concentration!$E:$E,B1234,Q3_SQL_Error_Concentration!$F:$F,C1234))</f>
        <v/>
      </c>
      <c r="H1234" s="5" t="str">
        <f t="shared" si="115"/>
        <v/>
      </c>
      <c r="I1234" s="5">
        <f>IF(D1234&gt;=Q3_Validation!$C$2,1,0)</f>
        <v>0</v>
      </c>
      <c r="J1234" s="8" t="str">
        <f t="shared" si="116"/>
        <v/>
      </c>
      <c r="K1234" s="5" t="str">
        <f t="shared" si="117"/>
        <v>excluded</v>
      </c>
      <c r="L1234" s="5">
        <f t="shared" si="118"/>
        <v>0</v>
      </c>
      <c r="M1234" s="5">
        <f t="shared" si="119"/>
        <v>0</v>
      </c>
    </row>
    <row r="1235" spans="1:13">
      <c r="A1235" s="5">
        <v>3393</v>
      </c>
      <c r="B1235" s="5">
        <v>23</v>
      </c>
      <c r="C1235" s="5" t="s">
        <v>63</v>
      </c>
      <c r="D1235" s="5">
        <v>324</v>
      </c>
      <c r="E1235" s="5">
        <v>5</v>
      </c>
      <c r="F1235" s="8">
        <f t="shared" si="114"/>
        <v>1.5432098765432098</v>
      </c>
      <c r="G1235" s="5" t="str">
        <f>IF(COUNTIFS(Q3_SQL_Error_Concentration!$A:$A,A1235,Q3_SQL_Error_Concentration!$E:$E,B1235,Q3_SQL_Error_Concentration!$F:$F,C1235)=0,"",SUMIFS(Q3_SQL_Error_Concentration!$I:$I,Q3_SQL_Error_Concentration!$A:$A,A1235,Q3_SQL_Error_Concentration!$E:$E,B1235,Q3_SQL_Error_Concentration!$F:$F,C1235))</f>
        <v/>
      </c>
      <c r="H1235" s="5" t="str">
        <f t="shared" si="115"/>
        <v/>
      </c>
      <c r="I1235" s="5">
        <f>IF(D1235&gt;=Q3_Validation!$C$2,1,0)</f>
        <v>0</v>
      </c>
      <c r="J1235" s="8" t="str">
        <f t="shared" si="116"/>
        <v/>
      </c>
      <c r="K1235" s="5" t="str">
        <f t="shared" si="117"/>
        <v>excluded</v>
      </c>
      <c r="L1235" s="5">
        <f t="shared" si="118"/>
        <v>0</v>
      </c>
      <c r="M1235" s="5">
        <f t="shared" si="119"/>
        <v>0</v>
      </c>
    </row>
    <row r="1236" spans="1:13">
      <c r="A1236" s="5">
        <v>3393</v>
      </c>
      <c r="B1236" s="5">
        <v>23</v>
      </c>
      <c r="C1236" s="5" t="s">
        <v>62</v>
      </c>
      <c r="D1236" s="5">
        <v>525</v>
      </c>
      <c r="E1236" s="5">
        <v>13</v>
      </c>
      <c r="F1236" s="8">
        <f t="shared" si="114"/>
        <v>2.4761904761904763</v>
      </c>
      <c r="G1236" s="5" t="str">
        <f>IF(COUNTIFS(Q3_SQL_Error_Concentration!$A:$A,A1236,Q3_SQL_Error_Concentration!$E:$E,B1236,Q3_SQL_Error_Concentration!$F:$F,C1236)=0,"",SUMIFS(Q3_SQL_Error_Concentration!$I:$I,Q3_SQL_Error_Concentration!$A:$A,A1236,Q3_SQL_Error_Concentration!$E:$E,B1236,Q3_SQL_Error_Concentration!$F:$F,C1236))</f>
        <v/>
      </c>
      <c r="H1236" s="5" t="str">
        <f t="shared" si="115"/>
        <v/>
      </c>
      <c r="I1236" s="5">
        <f>IF(D1236&gt;=Q3_Validation!$C$2,1,0)</f>
        <v>0</v>
      </c>
      <c r="J1236" s="8" t="str">
        <f t="shared" si="116"/>
        <v/>
      </c>
      <c r="K1236" s="5" t="str">
        <f t="shared" si="117"/>
        <v>excluded</v>
      </c>
      <c r="L1236" s="5">
        <f t="shared" si="118"/>
        <v>0</v>
      </c>
      <c r="M1236" s="5">
        <f t="shared" si="119"/>
        <v>0</v>
      </c>
    </row>
    <row r="1237" spans="1:13">
      <c r="A1237" s="5">
        <v>3395</v>
      </c>
      <c r="B1237" s="5">
        <v>0</v>
      </c>
      <c r="C1237" s="5" t="s">
        <v>63</v>
      </c>
      <c r="D1237" s="5">
        <v>11</v>
      </c>
      <c r="E1237" s="5">
        <v>0</v>
      </c>
      <c r="F1237" s="8">
        <f t="shared" si="114"/>
        <v>0</v>
      </c>
      <c r="G1237" s="5" t="str">
        <f>IF(COUNTIFS(Q3_SQL_Error_Concentration!$A:$A,A1237,Q3_SQL_Error_Concentration!$E:$E,B1237,Q3_SQL_Error_Concentration!$F:$F,C1237)=0,"",SUMIFS(Q3_SQL_Error_Concentration!$I:$I,Q3_SQL_Error_Concentration!$A:$A,A1237,Q3_SQL_Error_Concentration!$E:$E,B1237,Q3_SQL_Error_Concentration!$F:$F,C1237))</f>
        <v/>
      </c>
      <c r="H1237" s="5" t="str">
        <f t="shared" si="115"/>
        <v/>
      </c>
      <c r="I1237" s="5">
        <f>IF(D1237&gt;=Q3_Validation!$C$2,1,0)</f>
        <v>0</v>
      </c>
      <c r="J1237" s="8" t="str">
        <f t="shared" si="116"/>
        <v/>
      </c>
      <c r="K1237" s="5" t="str">
        <f t="shared" si="117"/>
        <v>excluded</v>
      </c>
      <c r="L1237" s="5">
        <f t="shared" si="118"/>
        <v>0</v>
      </c>
      <c r="M1237" s="5">
        <f t="shared" si="119"/>
        <v>0</v>
      </c>
    </row>
    <row r="1238" spans="1:13">
      <c r="A1238" s="5">
        <v>3395</v>
      </c>
      <c r="B1238" s="5">
        <v>0</v>
      </c>
      <c r="C1238" s="5" t="s">
        <v>62</v>
      </c>
      <c r="D1238" s="5">
        <v>14</v>
      </c>
      <c r="E1238" s="5">
        <v>1</v>
      </c>
      <c r="F1238" s="8">
        <f t="shared" si="114"/>
        <v>7.1428571428571432</v>
      </c>
      <c r="G1238" s="5" t="str">
        <f>IF(COUNTIFS(Q3_SQL_Error_Concentration!$A:$A,A1238,Q3_SQL_Error_Concentration!$E:$E,B1238,Q3_SQL_Error_Concentration!$F:$F,C1238)=0,"",SUMIFS(Q3_SQL_Error_Concentration!$I:$I,Q3_SQL_Error_Concentration!$A:$A,A1238,Q3_SQL_Error_Concentration!$E:$E,B1238,Q3_SQL_Error_Concentration!$F:$F,C1238))</f>
        <v/>
      </c>
      <c r="H1238" s="5" t="str">
        <f t="shared" si="115"/>
        <v/>
      </c>
      <c r="I1238" s="5">
        <f>IF(D1238&gt;=Q3_Validation!$C$2,1,0)</f>
        <v>0</v>
      </c>
      <c r="J1238" s="8" t="str">
        <f t="shared" si="116"/>
        <v/>
      </c>
      <c r="K1238" s="5" t="str">
        <f t="shared" si="117"/>
        <v>excluded</v>
      </c>
      <c r="L1238" s="5">
        <f t="shared" si="118"/>
        <v>0</v>
      </c>
      <c r="M1238" s="5">
        <f t="shared" si="119"/>
        <v>0</v>
      </c>
    </row>
    <row r="1239" spans="1:13">
      <c r="A1239" s="5">
        <v>3395</v>
      </c>
      <c r="B1239" s="5">
        <v>1</v>
      </c>
      <c r="C1239" s="5" t="s">
        <v>63</v>
      </c>
      <c r="D1239" s="5">
        <v>14</v>
      </c>
      <c r="E1239" s="5">
        <v>0</v>
      </c>
      <c r="F1239" s="8">
        <f t="shared" si="114"/>
        <v>0</v>
      </c>
      <c r="G1239" s="5" t="str">
        <f>IF(COUNTIFS(Q3_SQL_Error_Concentration!$A:$A,A1239,Q3_SQL_Error_Concentration!$E:$E,B1239,Q3_SQL_Error_Concentration!$F:$F,C1239)=0,"",SUMIFS(Q3_SQL_Error_Concentration!$I:$I,Q3_SQL_Error_Concentration!$A:$A,A1239,Q3_SQL_Error_Concentration!$E:$E,B1239,Q3_SQL_Error_Concentration!$F:$F,C1239))</f>
        <v/>
      </c>
      <c r="H1239" s="5" t="str">
        <f t="shared" si="115"/>
        <v/>
      </c>
      <c r="I1239" s="5">
        <f>IF(D1239&gt;=Q3_Validation!$C$2,1,0)</f>
        <v>0</v>
      </c>
      <c r="J1239" s="8" t="str">
        <f t="shared" si="116"/>
        <v/>
      </c>
      <c r="K1239" s="5" t="str">
        <f t="shared" si="117"/>
        <v>excluded</v>
      </c>
      <c r="L1239" s="5">
        <f t="shared" si="118"/>
        <v>0</v>
      </c>
      <c r="M1239" s="5">
        <f t="shared" si="119"/>
        <v>0</v>
      </c>
    </row>
    <row r="1240" spans="1:13">
      <c r="A1240" s="5">
        <v>3395</v>
      </c>
      <c r="B1240" s="5">
        <v>1</v>
      </c>
      <c r="C1240" s="5" t="s">
        <v>64</v>
      </c>
      <c r="D1240" s="5">
        <v>2</v>
      </c>
      <c r="E1240" s="5">
        <v>0</v>
      </c>
      <c r="F1240" s="8">
        <f t="shared" si="114"/>
        <v>0</v>
      </c>
      <c r="G1240" s="5" t="str">
        <f>IF(COUNTIFS(Q3_SQL_Error_Concentration!$A:$A,A1240,Q3_SQL_Error_Concentration!$E:$E,B1240,Q3_SQL_Error_Concentration!$F:$F,C1240)=0,"",SUMIFS(Q3_SQL_Error_Concentration!$I:$I,Q3_SQL_Error_Concentration!$A:$A,A1240,Q3_SQL_Error_Concentration!$E:$E,B1240,Q3_SQL_Error_Concentration!$F:$F,C1240))</f>
        <v/>
      </c>
      <c r="H1240" s="5" t="str">
        <f t="shared" si="115"/>
        <v/>
      </c>
      <c r="I1240" s="5">
        <f>IF(D1240&gt;=Q3_Validation!$C$2,1,0)</f>
        <v>0</v>
      </c>
      <c r="J1240" s="8" t="str">
        <f t="shared" si="116"/>
        <v/>
      </c>
      <c r="K1240" s="5" t="str">
        <f t="shared" si="117"/>
        <v>excluded</v>
      </c>
      <c r="L1240" s="5">
        <f t="shared" si="118"/>
        <v>0</v>
      </c>
      <c r="M1240" s="5">
        <f t="shared" si="119"/>
        <v>0</v>
      </c>
    </row>
    <row r="1241" spans="1:13">
      <c r="A1241" s="5">
        <v>3395</v>
      </c>
      <c r="B1241" s="5">
        <v>1</v>
      </c>
      <c r="C1241" s="5" t="s">
        <v>62</v>
      </c>
      <c r="D1241" s="5">
        <v>31</v>
      </c>
      <c r="E1241" s="5">
        <v>0</v>
      </c>
      <c r="F1241" s="8">
        <f t="shared" si="114"/>
        <v>0</v>
      </c>
      <c r="G1241" s="5" t="str">
        <f>IF(COUNTIFS(Q3_SQL_Error_Concentration!$A:$A,A1241,Q3_SQL_Error_Concentration!$E:$E,B1241,Q3_SQL_Error_Concentration!$F:$F,C1241)=0,"",SUMIFS(Q3_SQL_Error_Concentration!$I:$I,Q3_SQL_Error_Concentration!$A:$A,A1241,Q3_SQL_Error_Concentration!$E:$E,B1241,Q3_SQL_Error_Concentration!$F:$F,C1241))</f>
        <v/>
      </c>
      <c r="H1241" s="5" t="str">
        <f t="shared" si="115"/>
        <v/>
      </c>
      <c r="I1241" s="5">
        <f>IF(D1241&gt;=Q3_Validation!$C$2,1,0)</f>
        <v>0</v>
      </c>
      <c r="J1241" s="8" t="str">
        <f t="shared" si="116"/>
        <v/>
      </c>
      <c r="K1241" s="5" t="str">
        <f t="shared" si="117"/>
        <v>excluded</v>
      </c>
      <c r="L1241" s="5">
        <f t="shared" si="118"/>
        <v>0</v>
      </c>
      <c r="M1241" s="5">
        <f t="shared" si="119"/>
        <v>0</v>
      </c>
    </row>
    <row r="1242" spans="1:13">
      <c r="A1242" s="5">
        <v>3395</v>
      </c>
      <c r="B1242" s="5">
        <v>2</v>
      </c>
      <c r="C1242" s="5" t="s">
        <v>63</v>
      </c>
      <c r="D1242" s="5">
        <v>20</v>
      </c>
      <c r="E1242" s="5">
        <v>1</v>
      </c>
      <c r="F1242" s="8">
        <f t="shared" si="114"/>
        <v>5</v>
      </c>
      <c r="G1242" s="5" t="str">
        <f>IF(COUNTIFS(Q3_SQL_Error_Concentration!$A:$A,A1242,Q3_SQL_Error_Concentration!$E:$E,B1242,Q3_SQL_Error_Concentration!$F:$F,C1242)=0,"",SUMIFS(Q3_SQL_Error_Concentration!$I:$I,Q3_SQL_Error_Concentration!$A:$A,A1242,Q3_SQL_Error_Concentration!$E:$E,B1242,Q3_SQL_Error_Concentration!$F:$F,C1242))</f>
        <v/>
      </c>
      <c r="H1242" s="5" t="str">
        <f t="shared" si="115"/>
        <v/>
      </c>
      <c r="I1242" s="5">
        <f>IF(D1242&gt;=Q3_Validation!$C$2,1,0)</f>
        <v>0</v>
      </c>
      <c r="J1242" s="8" t="str">
        <f t="shared" si="116"/>
        <v/>
      </c>
      <c r="K1242" s="5" t="str">
        <f t="shared" si="117"/>
        <v>excluded</v>
      </c>
      <c r="L1242" s="5">
        <f t="shared" si="118"/>
        <v>0</v>
      </c>
      <c r="M1242" s="5">
        <f t="shared" si="119"/>
        <v>0</v>
      </c>
    </row>
    <row r="1243" spans="1:13">
      <c r="A1243" s="5">
        <v>3395</v>
      </c>
      <c r="B1243" s="5">
        <v>2</v>
      </c>
      <c r="C1243" s="5" t="s">
        <v>62</v>
      </c>
      <c r="D1243" s="5">
        <v>41</v>
      </c>
      <c r="E1243" s="5">
        <v>0</v>
      </c>
      <c r="F1243" s="8">
        <f t="shared" si="114"/>
        <v>0</v>
      </c>
      <c r="G1243" s="5" t="str">
        <f>IF(COUNTIFS(Q3_SQL_Error_Concentration!$A:$A,A1243,Q3_SQL_Error_Concentration!$E:$E,B1243,Q3_SQL_Error_Concentration!$F:$F,C1243)=0,"",SUMIFS(Q3_SQL_Error_Concentration!$I:$I,Q3_SQL_Error_Concentration!$A:$A,A1243,Q3_SQL_Error_Concentration!$E:$E,B1243,Q3_SQL_Error_Concentration!$F:$F,C1243))</f>
        <v/>
      </c>
      <c r="H1243" s="5" t="str">
        <f t="shared" si="115"/>
        <v/>
      </c>
      <c r="I1243" s="5">
        <f>IF(D1243&gt;=Q3_Validation!$C$2,1,0)</f>
        <v>0</v>
      </c>
      <c r="J1243" s="8" t="str">
        <f t="shared" si="116"/>
        <v/>
      </c>
      <c r="K1243" s="5" t="str">
        <f t="shared" si="117"/>
        <v>excluded</v>
      </c>
      <c r="L1243" s="5">
        <f t="shared" si="118"/>
        <v>0</v>
      </c>
      <c r="M1243" s="5">
        <f t="shared" si="119"/>
        <v>0</v>
      </c>
    </row>
    <row r="1244" spans="1:13">
      <c r="A1244" s="5">
        <v>3395</v>
      </c>
      <c r="B1244" s="5">
        <v>3</v>
      </c>
      <c r="C1244" s="5" t="s">
        <v>63</v>
      </c>
      <c r="D1244" s="5">
        <v>21</v>
      </c>
      <c r="E1244" s="5">
        <v>0</v>
      </c>
      <c r="F1244" s="8">
        <f t="shared" si="114"/>
        <v>0</v>
      </c>
      <c r="G1244" s="5" t="str">
        <f>IF(COUNTIFS(Q3_SQL_Error_Concentration!$A:$A,A1244,Q3_SQL_Error_Concentration!$E:$E,B1244,Q3_SQL_Error_Concentration!$F:$F,C1244)=0,"",SUMIFS(Q3_SQL_Error_Concentration!$I:$I,Q3_SQL_Error_Concentration!$A:$A,A1244,Q3_SQL_Error_Concentration!$E:$E,B1244,Q3_SQL_Error_Concentration!$F:$F,C1244))</f>
        <v/>
      </c>
      <c r="H1244" s="5" t="str">
        <f t="shared" si="115"/>
        <v/>
      </c>
      <c r="I1244" s="5">
        <f>IF(D1244&gt;=Q3_Validation!$C$2,1,0)</f>
        <v>0</v>
      </c>
      <c r="J1244" s="8" t="str">
        <f t="shared" si="116"/>
        <v/>
      </c>
      <c r="K1244" s="5" t="str">
        <f t="shared" si="117"/>
        <v>excluded</v>
      </c>
      <c r="L1244" s="5">
        <f t="shared" si="118"/>
        <v>0</v>
      </c>
      <c r="M1244" s="5">
        <f t="shared" si="119"/>
        <v>0</v>
      </c>
    </row>
    <row r="1245" spans="1:13">
      <c r="A1245" s="5">
        <v>3395</v>
      </c>
      <c r="B1245" s="5">
        <v>3</v>
      </c>
      <c r="C1245" s="5" t="s">
        <v>64</v>
      </c>
      <c r="D1245" s="5">
        <v>2</v>
      </c>
      <c r="E1245" s="5">
        <v>0</v>
      </c>
      <c r="F1245" s="8">
        <f t="shared" si="114"/>
        <v>0</v>
      </c>
      <c r="G1245" s="5" t="str">
        <f>IF(COUNTIFS(Q3_SQL_Error_Concentration!$A:$A,A1245,Q3_SQL_Error_Concentration!$E:$E,B1245,Q3_SQL_Error_Concentration!$F:$F,C1245)=0,"",SUMIFS(Q3_SQL_Error_Concentration!$I:$I,Q3_SQL_Error_Concentration!$A:$A,A1245,Q3_SQL_Error_Concentration!$E:$E,B1245,Q3_SQL_Error_Concentration!$F:$F,C1245))</f>
        <v/>
      </c>
      <c r="H1245" s="5" t="str">
        <f t="shared" si="115"/>
        <v/>
      </c>
      <c r="I1245" s="5">
        <f>IF(D1245&gt;=Q3_Validation!$C$2,1,0)</f>
        <v>0</v>
      </c>
      <c r="J1245" s="8" t="str">
        <f t="shared" si="116"/>
        <v/>
      </c>
      <c r="K1245" s="5" t="str">
        <f t="shared" si="117"/>
        <v>excluded</v>
      </c>
      <c r="L1245" s="5">
        <f t="shared" si="118"/>
        <v>0</v>
      </c>
      <c r="M1245" s="5">
        <f t="shared" si="119"/>
        <v>0</v>
      </c>
    </row>
    <row r="1246" spans="1:13">
      <c r="A1246" s="5">
        <v>3395</v>
      </c>
      <c r="B1246" s="5">
        <v>3</v>
      </c>
      <c r="C1246" s="5" t="s">
        <v>62</v>
      </c>
      <c r="D1246" s="5">
        <v>47</v>
      </c>
      <c r="E1246" s="5">
        <v>3</v>
      </c>
      <c r="F1246" s="8">
        <f t="shared" si="114"/>
        <v>6.3829787234042552</v>
      </c>
      <c r="G1246" s="5" t="str">
        <f>IF(COUNTIFS(Q3_SQL_Error_Concentration!$A:$A,A1246,Q3_SQL_Error_Concentration!$E:$E,B1246,Q3_SQL_Error_Concentration!$F:$F,C1246)=0,"",SUMIFS(Q3_SQL_Error_Concentration!$I:$I,Q3_SQL_Error_Concentration!$A:$A,A1246,Q3_SQL_Error_Concentration!$E:$E,B1246,Q3_SQL_Error_Concentration!$F:$F,C1246))</f>
        <v/>
      </c>
      <c r="H1246" s="5" t="str">
        <f t="shared" si="115"/>
        <v/>
      </c>
      <c r="I1246" s="5">
        <f>IF(D1246&gt;=Q3_Validation!$C$2,1,0)</f>
        <v>0</v>
      </c>
      <c r="J1246" s="8" t="str">
        <f t="shared" si="116"/>
        <v/>
      </c>
      <c r="K1246" s="5" t="str">
        <f t="shared" si="117"/>
        <v>excluded</v>
      </c>
      <c r="L1246" s="5">
        <f t="shared" si="118"/>
        <v>0</v>
      </c>
      <c r="M1246" s="5">
        <f t="shared" si="119"/>
        <v>0</v>
      </c>
    </row>
    <row r="1247" spans="1:13">
      <c r="A1247" s="5">
        <v>3395</v>
      </c>
      <c r="B1247" s="5">
        <v>4</v>
      </c>
      <c r="C1247" s="5" t="s">
        <v>63</v>
      </c>
      <c r="D1247" s="5">
        <v>48</v>
      </c>
      <c r="E1247" s="5">
        <v>0</v>
      </c>
      <c r="F1247" s="8">
        <f t="shared" si="114"/>
        <v>0</v>
      </c>
      <c r="G1247" s="5" t="str">
        <f>IF(COUNTIFS(Q3_SQL_Error_Concentration!$A:$A,A1247,Q3_SQL_Error_Concentration!$E:$E,B1247,Q3_SQL_Error_Concentration!$F:$F,C1247)=0,"",SUMIFS(Q3_SQL_Error_Concentration!$I:$I,Q3_SQL_Error_Concentration!$A:$A,A1247,Q3_SQL_Error_Concentration!$E:$E,B1247,Q3_SQL_Error_Concentration!$F:$F,C1247))</f>
        <v/>
      </c>
      <c r="H1247" s="5" t="str">
        <f t="shared" si="115"/>
        <v/>
      </c>
      <c r="I1247" s="5">
        <f>IF(D1247&gt;=Q3_Validation!$C$2,1,0)</f>
        <v>0</v>
      </c>
      <c r="J1247" s="8" t="str">
        <f t="shared" si="116"/>
        <v/>
      </c>
      <c r="K1247" s="5" t="str">
        <f t="shared" si="117"/>
        <v>excluded</v>
      </c>
      <c r="L1247" s="5">
        <f t="shared" si="118"/>
        <v>0</v>
      </c>
      <c r="M1247" s="5">
        <f t="shared" si="119"/>
        <v>0</v>
      </c>
    </row>
    <row r="1248" spans="1:13">
      <c r="A1248" s="5">
        <v>3395</v>
      </c>
      <c r="B1248" s="5">
        <v>4</v>
      </c>
      <c r="C1248" s="5" t="s">
        <v>62</v>
      </c>
      <c r="D1248" s="5">
        <v>71</v>
      </c>
      <c r="E1248" s="5">
        <v>2</v>
      </c>
      <c r="F1248" s="8">
        <f t="shared" si="114"/>
        <v>2.816901408450704</v>
      </c>
      <c r="G1248" s="5" t="str">
        <f>IF(COUNTIFS(Q3_SQL_Error_Concentration!$A:$A,A1248,Q3_SQL_Error_Concentration!$E:$E,B1248,Q3_SQL_Error_Concentration!$F:$F,C1248)=0,"",SUMIFS(Q3_SQL_Error_Concentration!$I:$I,Q3_SQL_Error_Concentration!$A:$A,A1248,Q3_SQL_Error_Concentration!$E:$E,B1248,Q3_SQL_Error_Concentration!$F:$F,C1248))</f>
        <v/>
      </c>
      <c r="H1248" s="5" t="str">
        <f t="shared" si="115"/>
        <v/>
      </c>
      <c r="I1248" s="5">
        <f>IF(D1248&gt;=Q3_Validation!$C$2,1,0)</f>
        <v>0</v>
      </c>
      <c r="J1248" s="8" t="str">
        <f t="shared" si="116"/>
        <v/>
      </c>
      <c r="K1248" s="5" t="str">
        <f t="shared" si="117"/>
        <v>excluded</v>
      </c>
      <c r="L1248" s="5">
        <f t="shared" si="118"/>
        <v>0</v>
      </c>
      <c r="M1248" s="5">
        <f t="shared" si="119"/>
        <v>0</v>
      </c>
    </row>
    <row r="1249" spans="1:13">
      <c r="A1249" s="5">
        <v>3395</v>
      </c>
      <c r="B1249" s="5">
        <v>5</v>
      </c>
      <c r="C1249" s="5" t="s">
        <v>63</v>
      </c>
      <c r="D1249" s="5">
        <v>49</v>
      </c>
      <c r="E1249" s="5">
        <v>0</v>
      </c>
      <c r="F1249" s="8">
        <f t="shared" si="114"/>
        <v>0</v>
      </c>
      <c r="G1249" s="5" t="str">
        <f>IF(COUNTIFS(Q3_SQL_Error_Concentration!$A:$A,A1249,Q3_SQL_Error_Concentration!$E:$E,B1249,Q3_SQL_Error_Concentration!$F:$F,C1249)=0,"",SUMIFS(Q3_SQL_Error_Concentration!$I:$I,Q3_SQL_Error_Concentration!$A:$A,A1249,Q3_SQL_Error_Concentration!$E:$E,B1249,Q3_SQL_Error_Concentration!$F:$F,C1249))</f>
        <v/>
      </c>
      <c r="H1249" s="5" t="str">
        <f t="shared" si="115"/>
        <v/>
      </c>
      <c r="I1249" s="5">
        <f>IF(D1249&gt;=Q3_Validation!$C$2,1,0)</f>
        <v>0</v>
      </c>
      <c r="J1249" s="8" t="str">
        <f t="shared" si="116"/>
        <v/>
      </c>
      <c r="K1249" s="5" t="str">
        <f t="shared" si="117"/>
        <v>excluded</v>
      </c>
      <c r="L1249" s="5">
        <f t="shared" si="118"/>
        <v>0</v>
      </c>
      <c r="M1249" s="5">
        <f t="shared" si="119"/>
        <v>0</v>
      </c>
    </row>
    <row r="1250" spans="1:13">
      <c r="A1250" s="5">
        <v>3395</v>
      </c>
      <c r="B1250" s="5">
        <v>5</v>
      </c>
      <c r="C1250" s="5" t="s">
        <v>64</v>
      </c>
      <c r="D1250" s="5">
        <v>8</v>
      </c>
      <c r="E1250" s="5">
        <v>2</v>
      </c>
      <c r="F1250" s="8">
        <f t="shared" si="114"/>
        <v>25</v>
      </c>
      <c r="G1250" s="5" t="str">
        <f>IF(COUNTIFS(Q3_SQL_Error_Concentration!$A:$A,A1250,Q3_SQL_Error_Concentration!$E:$E,B1250,Q3_SQL_Error_Concentration!$F:$F,C1250)=0,"",SUMIFS(Q3_SQL_Error_Concentration!$I:$I,Q3_SQL_Error_Concentration!$A:$A,A1250,Q3_SQL_Error_Concentration!$E:$E,B1250,Q3_SQL_Error_Concentration!$F:$F,C1250))</f>
        <v/>
      </c>
      <c r="H1250" s="5" t="str">
        <f t="shared" si="115"/>
        <v/>
      </c>
      <c r="I1250" s="5">
        <f>IF(D1250&gt;=Q3_Validation!$C$2,1,0)</f>
        <v>0</v>
      </c>
      <c r="J1250" s="8" t="str">
        <f t="shared" si="116"/>
        <v/>
      </c>
      <c r="K1250" s="5" t="str">
        <f t="shared" si="117"/>
        <v>excluded</v>
      </c>
      <c r="L1250" s="5">
        <f t="shared" si="118"/>
        <v>0</v>
      </c>
      <c r="M1250" s="5">
        <f t="shared" si="119"/>
        <v>0</v>
      </c>
    </row>
    <row r="1251" spans="1:13">
      <c r="A1251" s="5">
        <v>3395</v>
      </c>
      <c r="B1251" s="5">
        <v>5</v>
      </c>
      <c r="C1251" s="5" t="s">
        <v>62</v>
      </c>
      <c r="D1251" s="5">
        <v>77</v>
      </c>
      <c r="E1251" s="5">
        <v>1</v>
      </c>
      <c r="F1251" s="8">
        <f t="shared" si="114"/>
        <v>1.2987012987012987</v>
      </c>
      <c r="G1251" s="5" t="str">
        <f>IF(COUNTIFS(Q3_SQL_Error_Concentration!$A:$A,A1251,Q3_SQL_Error_Concentration!$E:$E,B1251,Q3_SQL_Error_Concentration!$F:$F,C1251)=0,"",SUMIFS(Q3_SQL_Error_Concentration!$I:$I,Q3_SQL_Error_Concentration!$A:$A,A1251,Q3_SQL_Error_Concentration!$E:$E,B1251,Q3_SQL_Error_Concentration!$F:$F,C1251))</f>
        <v/>
      </c>
      <c r="H1251" s="5" t="str">
        <f t="shared" si="115"/>
        <v/>
      </c>
      <c r="I1251" s="5">
        <f>IF(D1251&gt;=Q3_Validation!$C$2,1,0)</f>
        <v>0</v>
      </c>
      <c r="J1251" s="8" t="str">
        <f t="shared" si="116"/>
        <v/>
      </c>
      <c r="K1251" s="5" t="str">
        <f t="shared" si="117"/>
        <v>excluded</v>
      </c>
      <c r="L1251" s="5">
        <f t="shared" si="118"/>
        <v>0</v>
      </c>
      <c r="M1251" s="5">
        <f t="shared" si="119"/>
        <v>0</v>
      </c>
    </row>
    <row r="1252" spans="1:13">
      <c r="A1252" s="5">
        <v>3395</v>
      </c>
      <c r="B1252" s="5">
        <v>6</v>
      </c>
      <c r="C1252" s="5" t="s">
        <v>63</v>
      </c>
      <c r="D1252" s="5">
        <v>91</v>
      </c>
      <c r="E1252" s="5">
        <v>1</v>
      </c>
      <c r="F1252" s="8">
        <f t="shared" si="114"/>
        <v>1.098901098901099</v>
      </c>
      <c r="G1252" s="5" t="str">
        <f>IF(COUNTIFS(Q3_SQL_Error_Concentration!$A:$A,A1252,Q3_SQL_Error_Concentration!$E:$E,B1252,Q3_SQL_Error_Concentration!$F:$F,C1252)=0,"",SUMIFS(Q3_SQL_Error_Concentration!$I:$I,Q3_SQL_Error_Concentration!$A:$A,A1252,Q3_SQL_Error_Concentration!$E:$E,B1252,Q3_SQL_Error_Concentration!$F:$F,C1252))</f>
        <v/>
      </c>
      <c r="H1252" s="5" t="str">
        <f t="shared" si="115"/>
        <v/>
      </c>
      <c r="I1252" s="5">
        <f>IF(D1252&gt;=Q3_Validation!$C$2,1,0)</f>
        <v>0</v>
      </c>
      <c r="J1252" s="8" t="str">
        <f t="shared" si="116"/>
        <v/>
      </c>
      <c r="K1252" s="5" t="str">
        <f t="shared" si="117"/>
        <v>excluded</v>
      </c>
      <c r="L1252" s="5">
        <f t="shared" si="118"/>
        <v>0</v>
      </c>
      <c r="M1252" s="5">
        <f t="shared" si="119"/>
        <v>0</v>
      </c>
    </row>
    <row r="1253" spans="1:13">
      <c r="A1253" s="5">
        <v>3395</v>
      </c>
      <c r="B1253" s="5">
        <v>6</v>
      </c>
      <c r="C1253" s="5" t="s">
        <v>62</v>
      </c>
      <c r="D1253" s="5">
        <v>149</v>
      </c>
      <c r="E1253" s="5">
        <v>4</v>
      </c>
      <c r="F1253" s="8">
        <f t="shared" si="114"/>
        <v>2.6845637583892619</v>
      </c>
      <c r="G1253" s="5" t="str">
        <f>IF(COUNTIFS(Q3_SQL_Error_Concentration!$A:$A,A1253,Q3_SQL_Error_Concentration!$E:$E,B1253,Q3_SQL_Error_Concentration!$F:$F,C1253)=0,"",SUMIFS(Q3_SQL_Error_Concentration!$I:$I,Q3_SQL_Error_Concentration!$A:$A,A1253,Q3_SQL_Error_Concentration!$E:$E,B1253,Q3_SQL_Error_Concentration!$F:$F,C1253))</f>
        <v/>
      </c>
      <c r="H1253" s="5" t="str">
        <f t="shared" si="115"/>
        <v/>
      </c>
      <c r="I1253" s="5">
        <f>IF(D1253&gt;=Q3_Validation!$C$2,1,0)</f>
        <v>0</v>
      </c>
      <c r="J1253" s="8" t="str">
        <f t="shared" si="116"/>
        <v/>
      </c>
      <c r="K1253" s="5" t="str">
        <f t="shared" si="117"/>
        <v>excluded</v>
      </c>
      <c r="L1253" s="5">
        <f t="shared" si="118"/>
        <v>0</v>
      </c>
      <c r="M1253" s="5">
        <f t="shared" si="119"/>
        <v>0</v>
      </c>
    </row>
    <row r="1254" spans="1:13">
      <c r="A1254" s="5">
        <v>3395</v>
      </c>
      <c r="B1254" s="5">
        <v>7</v>
      </c>
      <c r="C1254" s="5" t="s">
        <v>63</v>
      </c>
      <c r="D1254" s="5">
        <v>87</v>
      </c>
      <c r="E1254" s="5">
        <v>1</v>
      </c>
      <c r="F1254" s="8">
        <f t="shared" si="114"/>
        <v>1.1494252873563218</v>
      </c>
      <c r="G1254" s="5" t="str">
        <f>IF(COUNTIFS(Q3_SQL_Error_Concentration!$A:$A,A1254,Q3_SQL_Error_Concentration!$E:$E,B1254,Q3_SQL_Error_Concentration!$F:$F,C1254)=0,"",SUMIFS(Q3_SQL_Error_Concentration!$I:$I,Q3_SQL_Error_Concentration!$A:$A,A1254,Q3_SQL_Error_Concentration!$E:$E,B1254,Q3_SQL_Error_Concentration!$F:$F,C1254))</f>
        <v/>
      </c>
      <c r="H1254" s="5" t="str">
        <f t="shared" si="115"/>
        <v/>
      </c>
      <c r="I1254" s="5">
        <f>IF(D1254&gt;=Q3_Validation!$C$2,1,0)</f>
        <v>0</v>
      </c>
      <c r="J1254" s="8" t="str">
        <f t="shared" si="116"/>
        <v/>
      </c>
      <c r="K1254" s="5" t="str">
        <f t="shared" si="117"/>
        <v>excluded</v>
      </c>
      <c r="L1254" s="5">
        <f t="shared" si="118"/>
        <v>0</v>
      </c>
      <c r="M1254" s="5">
        <f t="shared" si="119"/>
        <v>0</v>
      </c>
    </row>
    <row r="1255" spans="1:13">
      <c r="A1255" s="5">
        <v>3395</v>
      </c>
      <c r="B1255" s="5">
        <v>7</v>
      </c>
      <c r="C1255" s="5" t="s">
        <v>64</v>
      </c>
      <c r="D1255" s="5">
        <v>5</v>
      </c>
      <c r="E1255" s="5">
        <v>0</v>
      </c>
      <c r="F1255" s="8">
        <f t="shared" si="114"/>
        <v>0</v>
      </c>
      <c r="G1255" s="5" t="str">
        <f>IF(COUNTIFS(Q3_SQL_Error_Concentration!$A:$A,A1255,Q3_SQL_Error_Concentration!$E:$E,B1255,Q3_SQL_Error_Concentration!$F:$F,C1255)=0,"",SUMIFS(Q3_SQL_Error_Concentration!$I:$I,Q3_SQL_Error_Concentration!$A:$A,A1255,Q3_SQL_Error_Concentration!$E:$E,B1255,Q3_SQL_Error_Concentration!$F:$F,C1255))</f>
        <v/>
      </c>
      <c r="H1255" s="5" t="str">
        <f t="shared" si="115"/>
        <v/>
      </c>
      <c r="I1255" s="5">
        <f>IF(D1255&gt;=Q3_Validation!$C$2,1,0)</f>
        <v>0</v>
      </c>
      <c r="J1255" s="8" t="str">
        <f t="shared" si="116"/>
        <v/>
      </c>
      <c r="K1255" s="5" t="str">
        <f t="shared" si="117"/>
        <v>excluded</v>
      </c>
      <c r="L1255" s="5">
        <f t="shared" si="118"/>
        <v>0</v>
      </c>
      <c r="M1255" s="5">
        <f t="shared" si="119"/>
        <v>0</v>
      </c>
    </row>
    <row r="1256" spans="1:13">
      <c r="A1256" s="5">
        <v>3395</v>
      </c>
      <c r="B1256" s="5">
        <v>7</v>
      </c>
      <c r="C1256" s="5" t="s">
        <v>62</v>
      </c>
      <c r="D1256" s="5">
        <v>134</v>
      </c>
      <c r="E1256" s="5">
        <v>3</v>
      </c>
      <c r="F1256" s="8">
        <f t="shared" si="114"/>
        <v>2.2388059701492535</v>
      </c>
      <c r="G1256" s="5" t="str">
        <f>IF(COUNTIFS(Q3_SQL_Error_Concentration!$A:$A,A1256,Q3_SQL_Error_Concentration!$E:$E,B1256,Q3_SQL_Error_Concentration!$F:$F,C1256)=0,"",SUMIFS(Q3_SQL_Error_Concentration!$I:$I,Q3_SQL_Error_Concentration!$A:$A,A1256,Q3_SQL_Error_Concentration!$E:$E,B1256,Q3_SQL_Error_Concentration!$F:$F,C1256))</f>
        <v/>
      </c>
      <c r="H1256" s="5" t="str">
        <f t="shared" si="115"/>
        <v/>
      </c>
      <c r="I1256" s="5">
        <f>IF(D1256&gt;=Q3_Validation!$C$2,1,0)</f>
        <v>0</v>
      </c>
      <c r="J1256" s="8" t="str">
        <f t="shared" si="116"/>
        <v/>
      </c>
      <c r="K1256" s="5" t="str">
        <f t="shared" si="117"/>
        <v>excluded</v>
      </c>
      <c r="L1256" s="5">
        <f t="shared" si="118"/>
        <v>0</v>
      </c>
      <c r="M1256" s="5">
        <f t="shared" si="119"/>
        <v>0</v>
      </c>
    </row>
    <row r="1257" spans="1:13">
      <c r="A1257" s="5">
        <v>3395</v>
      </c>
      <c r="B1257" s="5">
        <v>8</v>
      </c>
      <c r="C1257" s="5" t="s">
        <v>63</v>
      </c>
      <c r="D1257" s="5">
        <v>101</v>
      </c>
      <c r="E1257" s="5">
        <v>1</v>
      </c>
      <c r="F1257" s="8">
        <f t="shared" si="114"/>
        <v>0.99009900990099009</v>
      </c>
      <c r="G1257" s="5" t="str">
        <f>IF(COUNTIFS(Q3_SQL_Error_Concentration!$A:$A,A1257,Q3_SQL_Error_Concentration!$E:$E,B1257,Q3_SQL_Error_Concentration!$F:$F,C1257)=0,"",SUMIFS(Q3_SQL_Error_Concentration!$I:$I,Q3_SQL_Error_Concentration!$A:$A,A1257,Q3_SQL_Error_Concentration!$E:$E,B1257,Q3_SQL_Error_Concentration!$F:$F,C1257))</f>
        <v/>
      </c>
      <c r="H1257" s="5" t="str">
        <f t="shared" si="115"/>
        <v/>
      </c>
      <c r="I1257" s="5">
        <f>IF(D1257&gt;=Q3_Validation!$C$2,1,0)</f>
        <v>0</v>
      </c>
      <c r="J1257" s="8" t="str">
        <f t="shared" si="116"/>
        <v/>
      </c>
      <c r="K1257" s="5" t="str">
        <f t="shared" si="117"/>
        <v>excluded</v>
      </c>
      <c r="L1257" s="5">
        <f t="shared" si="118"/>
        <v>0</v>
      </c>
      <c r="M1257" s="5">
        <f t="shared" si="119"/>
        <v>0</v>
      </c>
    </row>
    <row r="1258" spans="1:13">
      <c r="A1258" s="5">
        <v>3395</v>
      </c>
      <c r="B1258" s="5">
        <v>8</v>
      </c>
      <c r="C1258" s="5" t="s">
        <v>64</v>
      </c>
      <c r="D1258" s="5">
        <v>4</v>
      </c>
      <c r="E1258" s="5">
        <v>0</v>
      </c>
      <c r="F1258" s="8">
        <f t="shared" si="114"/>
        <v>0</v>
      </c>
      <c r="G1258" s="5" t="str">
        <f>IF(COUNTIFS(Q3_SQL_Error_Concentration!$A:$A,A1258,Q3_SQL_Error_Concentration!$E:$E,B1258,Q3_SQL_Error_Concentration!$F:$F,C1258)=0,"",SUMIFS(Q3_SQL_Error_Concentration!$I:$I,Q3_SQL_Error_Concentration!$A:$A,A1258,Q3_SQL_Error_Concentration!$E:$E,B1258,Q3_SQL_Error_Concentration!$F:$F,C1258))</f>
        <v/>
      </c>
      <c r="H1258" s="5" t="str">
        <f t="shared" si="115"/>
        <v/>
      </c>
      <c r="I1258" s="5">
        <f>IF(D1258&gt;=Q3_Validation!$C$2,1,0)</f>
        <v>0</v>
      </c>
      <c r="J1258" s="8" t="str">
        <f t="shared" si="116"/>
        <v/>
      </c>
      <c r="K1258" s="5" t="str">
        <f t="shared" si="117"/>
        <v>excluded</v>
      </c>
      <c r="L1258" s="5">
        <f t="shared" si="118"/>
        <v>0</v>
      </c>
      <c r="M1258" s="5">
        <f t="shared" si="119"/>
        <v>0</v>
      </c>
    </row>
    <row r="1259" spans="1:13">
      <c r="A1259" s="5">
        <v>3395</v>
      </c>
      <c r="B1259" s="5">
        <v>8</v>
      </c>
      <c r="C1259" s="5" t="s">
        <v>62</v>
      </c>
      <c r="D1259" s="5">
        <v>164</v>
      </c>
      <c r="E1259" s="5">
        <v>3</v>
      </c>
      <c r="F1259" s="8">
        <f t="shared" si="114"/>
        <v>1.8292682926829269</v>
      </c>
      <c r="G1259" s="5" t="str">
        <f>IF(COUNTIFS(Q3_SQL_Error_Concentration!$A:$A,A1259,Q3_SQL_Error_Concentration!$E:$E,B1259,Q3_SQL_Error_Concentration!$F:$F,C1259)=0,"",SUMIFS(Q3_SQL_Error_Concentration!$I:$I,Q3_SQL_Error_Concentration!$A:$A,A1259,Q3_SQL_Error_Concentration!$E:$E,B1259,Q3_SQL_Error_Concentration!$F:$F,C1259))</f>
        <v/>
      </c>
      <c r="H1259" s="5" t="str">
        <f t="shared" si="115"/>
        <v/>
      </c>
      <c r="I1259" s="5">
        <f>IF(D1259&gt;=Q3_Validation!$C$2,1,0)</f>
        <v>0</v>
      </c>
      <c r="J1259" s="8" t="str">
        <f t="shared" si="116"/>
        <v/>
      </c>
      <c r="K1259" s="5" t="str">
        <f t="shared" si="117"/>
        <v>excluded</v>
      </c>
      <c r="L1259" s="5">
        <f t="shared" si="118"/>
        <v>0</v>
      </c>
      <c r="M1259" s="5">
        <f t="shared" si="119"/>
        <v>0</v>
      </c>
    </row>
    <row r="1260" spans="1:13">
      <c r="A1260" s="5">
        <v>3395</v>
      </c>
      <c r="B1260" s="5">
        <v>9</v>
      </c>
      <c r="C1260" s="5" t="s">
        <v>63</v>
      </c>
      <c r="D1260" s="5">
        <v>90</v>
      </c>
      <c r="E1260" s="5">
        <v>0</v>
      </c>
      <c r="F1260" s="8">
        <f t="shared" si="114"/>
        <v>0</v>
      </c>
      <c r="G1260" s="5" t="str">
        <f>IF(COUNTIFS(Q3_SQL_Error_Concentration!$A:$A,A1260,Q3_SQL_Error_Concentration!$E:$E,B1260,Q3_SQL_Error_Concentration!$F:$F,C1260)=0,"",SUMIFS(Q3_SQL_Error_Concentration!$I:$I,Q3_SQL_Error_Concentration!$A:$A,A1260,Q3_SQL_Error_Concentration!$E:$E,B1260,Q3_SQL_Error_Concentration!$F:$F,C1260))</f>
        <v/>
      </c>
      <c r="H1260" s="5" t="str">
        <f t="shared" si="115"/>
        <v/>
      </c>
      <c r="I1260" s="5">
        <f>IF(D1260&gt;=Q3_Validation!$C$2,1,0)</f>
        <v>0</v>
      </c>
      <c r="J1260" s="8" t="str">
        <f t="shared" si="116"/>
        <v/>
      </c>
      <c r="K1260" s="5" t="str">
        <f t="shared" si="117"/>
        <v>excluded</v>
      </c>
      <c r="L1260" s="5">
        <f t="shared" si="118"/>
        <v>0</v>
      </c>
      <c r="M1260" s="5">
        <f t="shared" si="119"/>
        <v>0</v>
      </c>
    </row>
    <row r="1261" spans="1:13">
      <c r="A1261" s="5">
        <v>3395</v>
      </c>
      <c r="B1261" s="5">
        <v>9</v>
      </c>
      <c r="C1261" s="5" t="s">
        <v>64</v>
      </c>
      <c r="D1261" s="5">
        <v>7</v>
      </c>
      <c r="E1261" s="5">
        <v>0</v>
      </c>
      <c r="F1261" s="8">
        <f t="shared" si="114"/>
        <v>0</v>
      </c>
      <c r="G1261" s="5" t="str">
        <f>IF(COUNTIFS(Q3_SQL_Error_Concentration!$A:$A,A1261,Q3_SQL_Error_Concentration!$E:$E,B1261,Q3_SQL_Error_Concentration!$F:$F,C1261)=0,"",SUMIFS(Q3_SQL_Error_Concentration!$I:$I,Q3_SQL_Error_Concentration!$A:$A,A1261,Q3_SQL_Error_Concentration!$E:$E,B1261,Q3_SQL_Error_Concentration!$F:$F,C1261))</f>
        <v/>
      </c>
      <c r="H1261" s="5" t="str">
        <f t="shared" si="115"/>
        <v/>
      </c>
      <c r="I1261" s="5">
        <f>IF(D1261&gt;=Q3_Validation!$C$2,1,0)</f>
        <v>0</v>
      </c>
      <c r="J1261" s="8" t="str">
        <f t="shared" si="116"/>
        <v/>
      </c>
      <c r="K1261" s="5" t="str">
        <f t="shared" si="117"/>
        <v>excluded</v>
      </c>
      <c r="L1261" s="5">
        <f t="shared" si="118"/>
        <v>0</v>
      </c>
      <c r="M1261" s="5">
        <f t="shared" si="119"/>
        <v>0</v>
      </c>
    </row>
    <row r="1262" spans="1:13">
      <c r="A1262" s="5">
        <v>3395</v>
      </c>
      <c r="B1262" s="5">
        <v>9</v>
      </c>
      <c r="C1262" s="5" t="s">
        <v>62</v>
      </c>
      <c r="D1262" s="5">
        <v>174</v>
      </c>
      <c r="E1262" s="5">
        <v>4</v>
      </c>
      <c r="F1262" s="8">
        <f t="shared" si="114"/>
        <v>2.2988505747126435</v>
      </c>
      <c r="G1262" s="5" t="str">
        <f>IF(COUNTIFS(Q3_SQL_Error_Concentration!$A:$A,A1262,Q3_SQL_Error_Concentration!$E:$E,B1262,Q3_SQL_Error_Concentration!$F:$F,C1262)=0,"",SUMIFS(Q3_SQL_Error_Concentration!$I:$I,Q3_SQL_Error_Concentration!$A:$A,A1262,Q3_SQL_Error_Concentration!$E:$E,B1262,Q3_SQL_Error_Concentration!$F:$F,C1262))</f>
        <v/>
      </c>
      <c r="H1262" s="5" t="str">
        <f t="shared" si="115"/>
        <v/>
      </c>
      <c r="I1262" s="5">
        <f>IF(D1262&gt;=Q3_Validation!$C$2,1,0)</f>
        <v>0</v>
      </c>
      <c r="J1262" s="8" t="str">
        <f t="shared" si="116"/>
        <v/>
      </c>
      <c r="K1262" s="5" t="str">
        <f t="shared" si="117"/>
        <v>excluded</v>
      </c>
      <c r="L1262" s="5">
        <f t="shared" si="118"/>
        <v>0</v>
      </c>
      <c r="M1262" s="5">
        <f t="shared" si="119"/>
        <v>0</v>
      </c>
    </row>
    <row r="1263" spans="1:13">
      <c r="A1263" s="5">
        <v>3395</v>
      </c>
      <c r="B1263" s="5">
        <v>10</v>
      </c>
      <c r="C1263" s="5" t="s">
        <v>63</v>
      </c>
      <c r="D1263" s="5">
        <v>133</v>
      </c>
      <c r="E1263" s="5">
        <v>3</v>
      </c>
      <c r="F1263" s="8">
        <f t="shared" si="114"/>
        <v>2.255639097744361</v>
      </c>
      <c r="G1263" s="5" t="str">
        <f>IF(COUNTIFS(Q3_SQL_Error_Concentration!$A:$A,A1263,Q3_SQL_Error_Concentration!$E:$E,B1263,Q3_SQL_Error_Concentration!$F:$F,C1263)=0,"",SUMIFS(Q3_SQL_Error_Concentration!$I:$I,Q3_SQL_Error_Concentration!$A:$A,A1263,Q3_SQL_Error_Concentration!$E:$E,B1263,Q3_SQL_Error_Concentration!$F:$F,C1263))</f>
        <v/>
      </c>
      <c r="H1263" s="5" t="str">
        <f t="shared" si="115"/>
        <v/>
      </c>
      <c r="I1263" s="5">
        <f>IF(D1263&gt;=Q3_Validation!$C$2,1,0)</f>
        <v>0</v>
      </c>
      <c r="J1263" s="8" t="str">
        <f t="shared" si="116"/>
        <v/>
      </c>
      <c r="K1263" s="5" t="str">
        <f t="shared" si="117"/>
        <v>excluded</v>
      </c>
      <c r="L1263" s="5">
        <f t="shared" si="118"/>
        <v>0</v>
      </c>
      <c r="M1263" s="5">
        <f t="shared" si="119"/>
        <v>0</v>
      </c>
    </row>
    <row r="1264" spans="1:13">
      <c r="A1264" s="5">
        <v>3395</v>
      </c>
      <c r="B1264" s="5">
        <v>10</v>
      </c>
      <c r="C1264" s="5" t="s">
        <v>64</v>
      </c>
      <c r="D1264" s="5">
        <v>8</v>
      </c>
      <c r="E1264" s="5">
        <v>0</v>
      </c>
      <c r="F1264" s="8">
        <f t="shared" si="114"/>
        <v>0</v>
      </c>
      <c r="G1264" s="5" t="str">
        <f>IF(COUNTIFS(Q3_SQL_Error_Concentration!$A:$A,A1264,Q3_SQL_Error_Concentration!$E:$E,B1264,Q3_SQL_Error_Concentration!$F:$F,C1264)=0,"",SUMIFS(Q3_SQL_Error_Concentration!$I:$I,Q3_SQL_Error_Concentration!$A:$A,A1264,Q3_SQL_Error_Concentration!$E:$E,B1264,Q3_SQL_Error_Concentration!$F:$F,C1264))</f>
        <v/>
      </c>
      <c r="H1264" s="5" t="str">
        <f t="shared" si="115"/>
        <v/>
      </c>
      <c r="I1264" s="5">
        <f>IF(D1264&gt;=Q3_Validation!$C$2,1,0)</f>
        <v>0</v>
      </c>
      <c r="J1264" s="8" t="str">
        <f t="shared" si="116"/>
        <v/>
      </c>
      <c r="K1264" s="5" t="str">
        <f t="shared" si="117"/>
        <v>excluded</v>
      </c>
      <c r="L1264" s="5">
        <f t="shared" si="118"/>
        <v>0</v>
      </c>
      <c r="M1264" s="5">
        <f t="shared" si="119"/>
        <v>0</v>
      </c>
    </row>
    <row r="1265" spans="1:13">
      <c r="A1265" s="5">
        <v>3395</v>
      </c>
      <c r="B1265" s="5">
        <v>10</v>
      </c>
      <c r="C1265" s="5" t="s">
        <v>62</v>
      </c>
      <c r="D1265" s="5">
        <v>252</v>
      </c>
      <c r="E1265" s="5">
        <v>4</v>
      </c>
      <c r="F1265" s="8">
        <f t="shared" si="114"/>
        <v>1.5873015873015872</v>
      </c>
      <c r="G1265" s="5" t="str">
        <f>IF(COUNTIFS(Q3_SQL_Error_Concentration!$A:$A,A1265,Q3_SQL_Error_Concentration!$E:$E,B1265,Q3_SQL_Error_Concentration!$F:$F,C1265)=0,"",SUMIFS(Q3_SQL_Error_Concentration!$I:$I,Q3_SQL_Error_Concentration!$A:$A,A1265,Q3_SQL_Error_Concentration!$E:$E,B1265,Q3_SQL_Error_Concentration!$F:$F,C1265))</f>
        <v/>
      </c>
      <c r="H1265" s="5" t="str">
        <f t="shared" si="115"/>
        <v/>
      </c>
      <c r="I1265" s="5">
        <f>IF(D1265&gt;=Q3_Validation!$C$2,1,0)</f>
        <v>0</v>
      </c>
      <c r="J1265" s="8" t="str">
        <f t="shared" si="116"/>
        <v/>
      </c>
      <c r="K1265" s="5" t="str">
        <f t="shared" si="117"/>
        <v>excluded</v>
      </c>
      <c r="L1265" s="5">
        <f t="shared" si="118"/>
        <v>0</v>
      </c>
      <c r="M1265" s="5">
        <f t="shared" si="119"/>
        <v>0</v>
      </c>
    </row>
    <row r="1266" spans="1:13">
      <c r="A1266" s="5">
        <v>3395</v>
      </c>
      <c r="B1266" s="5">
        <v>11</v>
      </c>
      <c r="C1266" s="5" t="s">
        <v>63</v>
      </c>
      <c r="D1266" s="5">
        <v>158</v>
      </c>
      <c r="E1266" s="5">
        <v>4</v>
      </c>
      <c r="F1266" s="8">
        <f t="shared" si="114"/>
        <v>2.5316455696202533</v>
      </c>
      <c r="G1266" s="5" t="str">
        <f>IF(COUNTIFS(Q3_SQL_Error_Concentration!$A:$A,A1266,Q3_SQL_Error_Concentration!$E:$E,B1266,Q3_SQL_Error_Concentration!$F:$F,C1266)=0,"",SUMIFS(Q3_SQL_Error_Concentration!$I:$I,Q3_SQL_Error_Concentration!$A:$A,A1266,Q3_SQL_Error_Concentration!$E:$E,B1266,Q3_SQL_Error_Concentration!$F:$F,C1266))</f>
        <v/>
      </c>
      <c r="H1266" s="5" t="str">
        <f t="shared" si="115"/>
        <v/>
      </c>
      <c r="I1266" s="5">
        <f>IF(D1266&gt;=Q3_Validation!$C$2,1,0)</f>
        <v>0</v>
      </c>
      <c r="J1266" s="8" t="str">
        <f t="shared" si="116"/>
        <v/>
      </c>
      <c r="K1266" s="5" t="str">
        <f t="shared" si="117"/>
        <v>excluded</v>
      </c>
      <c r="L1266" s="5">
        <f t="shared" si="118"/>
        <v>0</v>
      </c>
      <c r="M1266" s="5">
        <f t="shared" si="119"/>
        <v>0</v>
      </c>
    </row>
    <row r="1267" spans="1:13">
      <c r="A1267" s="5">
        <v>3395</v>
      </c>
      <c r="B1267" s="5">
        <v>11</v>
      </c>
      <c r="C1267" s="5" t="s">
        <v>64</v>
      </c>
      <c r="D1267" s="5">
        <v>4</v>
      </c>
      <c r="E1267" s="5">
        <v>0</v>
      </c>
      <c r="F1267" s="8">
        <f t="shared" si="114"/>
        <v>0</v>
      </c>
      <c r="G1267" s="5" t="str">
        <f>IF(COUNTIFS(Q3_SQL_Error_Concentration!$A:$A,A1267,Q3_SQL_Error_Concentration!$E:$E,B1267,Q3_SQL_Error_Concentration!$F:$F,C1267)=0,"",SUMIFS(Q3_SQL_Error_Concentration!$I:$I,Q3_SQL_Error_Concentration!$A:$A,A1267,Q3_SQL_Error_Concentration!$E:$E,B1267,Q3_SQL_Error_Concentration!$F:$F,C1267))</f>
        <v/>
      </c>
      <c r="H1267" s="5" t="str">
        <f t="shared" si="115"/>
        <v/>
      </c>
      <c r="I1267" s="5">
        <f>IF(D1267&gt;=Q3_Validation!$C$2,1,0)</f>
        <v>0</v>
      </c>
      <c r="J1267" s="8" t="str">
        <f t="shared" si="116"/>
        <v/>
      </c>
      <c r="K1267" s="5" t="str">
        <f t="shared" si="117"/>
        <v>excluded</v>
      </c>
      <c r="L1267" s="5">
        <f t="shared" si="118"/>
        <v>0</v>
      </c>
      <c r="M1267" s="5">
        <f t="shared" si="119"/>
        <v>0</v>
      </c>
    </row>
    <row r="1268" spans="1:13">
      <c r="A1268" s="5">
        <v>3395</v>
      </c>
      <c r="B1268" s="5">
        <v>11</v>
      </c>
      <c r="C1268" s="5" t="s">
        <v>62</v>
      </c>
      <c r="D1268" s="5">
        <v>242</v>
      </c>
      <c r="E1268" s="5">
        <v>2</v>
      </c>
      <c r="F1268" s="8">
        <f t="shared" si="114"/>
        <v>0.82644628099173556</v>
      </c>
      <c r="G1268" s="5" t="str">
        <f>IF(COUNTIFS(Q3_SQL_Error_Concentration!$A:$A,A1268,Q3_SQL_Error_Concentration!$E:$E,B1268,Q3_SQL_Error_Concentration!$F:$F,C1268)=0,"",SUMIFS(Q3_SQL_Error_Concentration!$I:$I,Q3_SQL_Error_Concentration!$A:$A,A1268,Q3_SQL_Error_Concentration!$E:$E,B1268,Q3_SQL_Error_Concentration!$F:$F,C1268))</f>
        <v/>
      </c>
      <c r="H1268" s="5" t="str">
        <f t="shared" si="115"/>
        <v/>
      </c>
      <c r="I1268" s="5">
        <f>IF(D1268&gt;=Q3_Validation!$C$2,1,0)</f>
        <v>0</v>
      </c>
      <c r="J1268" s="8" t="str">
        <f t="shared" si="116"/>
        <v/>
      </c>
      <c r="K1268" s="5" t="str">
        <f t="shared" si="117"/>
        <v>excluded</v>
      </c>
      <c r="L1268" s="5">
        <f t="shared" si="118"/>
        <v>0</v>
      </c>
      <c r="M1268" s="5">
        <f t="shared" si="119"/>
        <v>0</v>
      </c>
    </row>
    <row r="1269" spans="1:13">
      <c r="A1269" s="5">
        <v>3395</v>
      </c>
      <c r="B1269" s="5">
        <v>12</v>
      </c>
      <c r="C1269" s="5" t="s">
        <v>63</v>
      </c>
      <c r="D1269" s="5">
        <v>182</v>
      </c>
      <c r="E1269" s="5">
        <v>3</v>
      </c>
      <c r="F1269" s="8">
        <f t="shared" si="114"/>
        <v>1.6483516483516483</v>
      </c>
      <c r="G1269" s="5" t="str">
        <f>IF(COUNTIFS(Q3_SQL_Error_Concentration!$A:$A,A1269,Q3_SQL_Error_Concentration!$E:$E,B1269,Q3_SQL_Error_Concentration!$F:$F,C1269)=0,"",SUMIFS(Q3_SQL_Error_Concentration!$I:$I,Q3_SQL_Error_Concentration!$A:$A,A1269,Q3_SQL_Error_Concentration!$E:$E,B1269,Q3_SQL_Error_Concentration!$F:$F,C1269))</f>
        <v/>
      </c>
      <c r="H1269" s="5" t="str">
        <f t="shared" si="115"/>
        <v/>
      </c>
      <c r="I1269" s="5">
        <f>IF(D1269&gt;=Q3_Validation!$C$2,1,0)</f>
        <v>0</v>
      </c>
      <c r="J1269" s="8" t="str">
        <f t="shared" si="116"/>
        <v/>
      </c>
      <c r="K1269" s="5" t="str">
        <f t="shared" si="117"/>
        <v>excluded</v>
      </c>
      <c r="L1269" s="5">
        <f t="shared" si="118"/>
        <v>0</v>
      </c>
      <c r="M1269" s="5">
        <f t="shared" si="119"/>
        <v>0</v>
      </c>
    </row>
    <row r="1270" spans="1:13">
      <c r="A1270" s="5">
        <v>3395</v>
      </c>
      <c r="B1270" s="5">
        <v>12</v>
      </c>
      <c r="C1270" s="5" t="s">
        <v>64</v>
      </c>
      <c r="D1270" s="5">
        <v>5</v>
      </c>
      <c r="E1270" s="5">
        <v>0</v>
      </c>
      <c r="F1270" s="8">
        <f t="shared" si="114"/>
        <v>0</v>
      </c>
      <c r="G1270" s="5" t="str">
        <f>IF(COUNTIFS(Q3_SQL_Error_Concentration!$A:$A,A1270,Q3_SQL_Error_Concentration!$E:$E,B1270,Q3_SQL_Error_Concentration!$F:$F,C1270)=0,"",SUMIFS(Q3_SQL_Error_Concentration!$I:$I,Q3_SQL_Error_Concentration!$A:$A,A1270,Q3_SQL_Error_Concentration!$E:$E,B1270,Q3_SQL_Error_Concentration!$F:$F,C1270))</f>
        <v/>
      </c>
      <c r="H1270" s="5" t="str">
        <f t="shared" si="115"/>
        <v/>
      </c>
      <c r="I1270" s="5">
        <f>IF(D1270&gt;=Q3_Validation!$C$2,1,0)</f>
        <v>0</v>
      </c>
      <c r="J1270" s="8" t="str">
        <f t="shared" si="116"/>
        <v/>
      </c>
      <c r="K1270" s="5" t="str">
        <f t="shared" si="117"/>
        <v>excluded</v>
      </c>
      <c r="L1270" s="5">
        <f t="shared" si="118"/>
        <v>0</v>
      </c>
      <c r="M1270" s="5">
        <f t="shared" si="119"/>
        <v>0</v>
      </c>
    </row>
    <row r="1271" spans="1:13">
      <c r="A1271" s="5">
        <v>3395</v>
      </c>
      <c r="B1271" s="5">
        <v>12</v>
      </c>
      <c r="C1271" s="5" t="s">
        <v>62</v>
      </c>
      <c r="D1271" s="5">
        <v>198</v>
      </c>
      <c r="E1271" s="5">
        <v>3</v>
      </c>
      <c r="F1271" s="8">
        <f t="shared" si="114"/>
        <v>1.5151515151515151</v>
      </c>
      <c r="G1271" s="5" t="str">
        <f>IF(COUNTIFS(Q3_SQL_Error_Concentration!$A:$A,A1271,Q3_SQL_Error_Concentration!$E:$E,B1271,Q3_SQL_Error_Concentration!$F:$F,C1271)=0,"",SUMIFS(Q3_SQL_Error_Concentration!$I:$I,Q3_SQL_Error_Concentration!$A:$A,A1271,Q3_SQL_Error_Concentration!$E:$E,B1271,Q3_SQL_Error_Concentration!$F:$F,C1271))</f>
        <v/>
      </c>
      <c r="H1271" s="5" t="str">
        <f t="shared" si="115"/>
        <v/>
      </c>
      <c r="I1271" s="5">
        <f>IF(D1271&gt;=Q3_Validation!$C$2,1,0)</f>
        <v>0</v>
      </c>
      <c r="J1271" s="8" t="str">
        <f t="shared" si="116"/>
        <v/>
      </c>
      <c r="K1271" s="5" t="str">
        <f t="shared" si="117"/>
        <v>excluded</v>
      </c>
      <c r="L1271" s="5">
        <f t="shared" si="118"/>
        <v>0</v>
      </c>
      <c r="M1271" s="5">
        <f t="shared" si="119"/>
        <v>0</v>
      </c>
    </row>
    <row r="1272" spans="1:13">
      <c r="A1272" s="5">
        <v>3395</v>
      </c>
      <c r="B1272" s="5">
        <v>13</v>
      </c>
      <c r="C1272" s="5" t="s">
        <v>63</v>
      </c>
      <c r="D1272" s="5">
        <v>191</v>
      </c>
      <c r="E1272" s="5">
        <v>2</v>
      </c>
      <c r="F1272" s="8">
        <f t="shared" si="114"/>
        <v>1.0471204188481675</v>
      </c>
      <c r="G1272" s="5" t="str">
        <f>IF(COUNTIFS(Q3_SQL_Error_Concentration!$A:$A,A1272,Q3_SQL_Error_Concentration!$E:$E,B1272,Q3_SQL_Error_Concentration!$F:$F,C1272)=0,"",SUMIFS(Q3_SQL_Error_Concentration!$I:$I,Q3_SQL_Error_Concentration!$A:$A,A1272,Q3_SQL_Error_Concentration!$E:$E,B1272,Q3_SQL_Error_Concentration!$F:$F,C1272))</f>
        <v/>
      </c>
      <c r="H1272" s="5" t="str">
        <f t="shared" si="115"/>
        <v/>
      </c>
      <c r="I1272" s="5">
        <f>IF(D1272&gt;=Q3_Validation!$C$2,1,0)</f>
        <v>0</v>
      </c>
      <c r="J1272" s="8" t="str">
        <f t="shared" si="116"/>
        <v/>
      </c>
      <c r="K1272" s="5" t="str">
        <f t="shared" si="117"/>
        <v>excluded</v>
      </c>
      <c r="L1272" s="5">
        <f t="shared" si="118"/>
        <v>0</v>
      </c>
      <c r="M1272" s="5">
        <f t="shared" si="119"/>
        <v>0</v>
      </c>
    </row>
    <row r="1273" spans="1:13">
      <c r="A1273" s="5">
        <v>3395</v>
      </c>
      <c r="B1273" s="5">
        <v>13</v>
      </c>
      <c r="C1273" s="5" t="s">
        <v>64</v>
      </c>
      <c r="D1273" s="5">
        <v>2</v>
      </c>
      <c r="E1273" s="5">
        <v>0</v>
      </c>
      <c r="F1273" s="8">
        <f t="shared" si="114"/>
        <v>0</v>
      </c>
      <c r="G1273" s="5" t="str">
        <f>IF(COUNTIFS(Q3_SQL_Error_Concentration!$A:$A,A1273,Q3_SQL_Error_Concentration!$E:$E,B1273,Q3_SQL_Error_Concentration!$F:$F,C1273)=0,"",SUMIFS(Q3_SQL_Error_Concentration!$I:$I,Q3_SQL_Error_Concentration!$A:$A,A1273,Q3_SQL_Error_Concentration!$E:$E,B1273,Q3_SQL_Error_Concentration!$F:$F,C1273))</f>
        <v/>
      </c>
      <c r="H1273" s="5" t="str">
        <f t="shared" si="115"/>
        <v/>
      </c>
      <c r="I1273" s="5">
        <f>IF(D1273&gt;=Q3_Validation!$C$2,1,0)</f>
        <v>0</v>
      </c>
      <c r="J1273" s="8" t="str">
        <f t="shared" si="116"/>
        <v/>
      </c>
      <c r="K1273" s="5" t="str">
        <f t="shared" si="117"/>
        <v>excluded</v>
      </c>
      <c r="L1273" s="5">
        <f t="shared" si="118"/>
        <v>0</v>
      </c>
      <c r="M1273" s="5">
        <f t="shared" si="119"/>
        <v>0</v>
      </c>
    </row>
    <row r="1274" spans="1:13">
      <c r="A1274" s="5">
        <v>3395</v>
      </c>
      <c r="B1274" s="5">
        <v>13</v>
      </c>
      <c r="C1274" s="5" t="s">
        <v>62</v>
      </c>
      <c r="D1274" s="5">
        <v>230</v>
      </c>
      <c r="E1274" s="5">
        <v>5</v>
      </c>
      <c r="F1274" s="8">
        <f t="shared" si="114"/>
        <v>2.1739130434782608</v>
      </c>
      <c r="G1274" s="5" t="str">
        <f>IF(COUNTIFS(Q3_SQL_Error_Concentration!$A:$A,A1274,Q3_SQL_Error_Concentration!$E:$E,B1274,Q3_SQL_Error_Concentration!$F:$F,C1274)=0,"",SUMIFS(Q3_SQL_Error_Concentration!$I:$I,Q3_SQL_Error_Concentration!$A:$A,A1274,Q3_SQL_Error_Concentration!$E:$E,B1274,Q3_SQL_Error_Concentration!$F:$F,C1274))</f>
        <v/>
      </c>
      <c r="H1274" s="5" t="str">
        <f t="shared" si="115"/>
        <v/>
      </c>
      <c r="I1274" s="5">
        <f>IF(D1274&gt;=Q3_Validation!$C$2,1,0)</f>
        <v>0</v>
      </c>
      <c r="J1274" s="8" t="str">
        <f t="shared" si="116"/>
        <v/>
      </c>
      <c r="K1274" s="5" t="str">
        <f t="shared" si="117"/>
        <v>excluded</v>
      </c>
      <c r="L1274" s="5">
        <f t="shared" si="118"/>
        <v>0</v>
      </c>
      <c r="M1274" s="5">
        <f t="shared" si="119"/>
        <v>0</v>
      </c>
    </row>
    <row r="1275" spans="1:13">
      <c r="A1275" s="5">
        <v>3395</v>
      </c>
      <c r="B1275" s="5">
        <v>14</v>
      </c>
      <c r="C1275" s="5" t="s">
        <v>63</v>
      </c>
      <c r="D1275" s="5">
        <v>154</v>
      </c>
      <c r="E1275" s="5">
        <v>4</v>
      </c>
      <c r="F1275" s="8">
        <f t="shared" si="114"/>
        <v>2.5974025974025974</v>
      </c>
      <c r="G1275" s="5" t="str">
        <f>IF(COUNTIFS(Q3_SQL_Error_Concentration!$A:$A,A1275,Q3_SQL_Error_Concentration!$E:$E,B1275,Q3_SQL_Error_Concentration!$F:$F,C1275)=0,"",SUMIFS(Q3_SQL_Error_Concentration!$I:$I,Q3_SQL_Error_Concentration!$A:$A,A1275,Q3_SQL_Error_Concentration!$E:$E,B1275,Q3_SQL_Error_Concentration!$F:$F,C1275))</f>
        <v/>
      </c>
      <c r="H1275" s="5" t="str">
        <f t="shared" si="115"/>
        <v/>
      </c>
      <c r="I1275" s="5">
        <f>IF(D1275&gt;=Q3_Validation!$C$2,1,0)</f>
        <v>0</v>
      </c>
      <c r="J1275" s="8" t="str">
        <f t="shared" si="116"/>
        <v/>
      </c>
      <c r="K1275" s="5" t="str">
        <f t="shared" si="117"/>
        <v>excluded</v>
      </c>
      <c r="L1275" s="5">
        <f t="shared" si="118"/>
        <v>0</v>
      </c>
      <c r="M1275" s="5">
        <f t="shared" si="119"/>
        <v>0</v>
      </c>
    </row>
    <row r="1276" spans="1:13">
      <c r="A1276" s="5">
        <v>3395</v>
      </c>
      <c r="B1276" s="5">
        <v>14</v>
      </c>
      <c r="C1276" s="5" t="s">
        <v>62</v>
      </c>
      <c r="D1276" s="5">
        <v>275</v>
      </c>
      <c r="E1276" s="5">
        <v>7</v>
      </c>
      <c r="F1276" s="8">
        <f t="shared" si="114"/>
        <v>2.5454545454545454</v>
      </c>
      <c r="G1276" s="5" t="str">
        <f>IF(COUNTIFS(Q3_SQL_Error_Concentration!$A:$A,A1276,Q3_SQL_Error_Concentration!$E:$E,B1276,Q3_SQL_Error_Concentration!$F:$F,C1276)=0,"",SUMIFS(Q3_SQL_Error_Concentration!$I:$I,Q3_SQL_Error_Concentration!$A:$A,A1276,Q3_SQL_Error_Concentration!$E:$E,B1276,Q3_SQL_Error_Concentration!$F:$F,C1276))</f>
        <v/>
      </c>
      <c r="H1276" s="5" t="str">
        <f t="shared" si="115"/>
        <v/>
      </c>
      <c r="I1276" s="5">
        <f>IF(D1276&gt;=Q3_Validation!$C$2,1,0)</f>
        <v>0</v>
      </c>
      <c r="J1276" s="8" t="str">
        <f t="shared" si="116"/>
        <v/>
      </c>
      <c r="K1276" s="5" t="str">
        <f t="shared" si="117"/>
        <v>excluded</v>
      </c>
      <c r="L1276" s="5">
        <f t="shared" si="118"/>
        <v>0</v>
      </c>
      <c r="M1276" s="5">
        <f t="shared" si="119"/>
        <v>0</v>
      </c>
    </row>
    <row r="1277" spans="1:13">
      <c r="A1277" s="5">
        <v>3395</v>
      </c>
      <c r="B1277" s="5">
        <v>15</v>
      </c>
      <c r="C1277" s="5" t="s">
        <v>63</v>
      </c>
      <c r="D1277" s="5">
        <v>158</v>
      </c>
      <c r="E1277" s="5">
        <v>1</v>
      </c>
      <c r="F1277" s="8">
        <f t="shared" si="114"/>
        <v>0.63291139240506333</v>
      </c>
      <c r="G1277" s="5" t="str">
        <f>IF(COUNTIFS(Q3_SQL_Error_Concentration!$A:$A,A1277,Q3_SQL_Error_Concentration!$E:$E,B1277,Q3_SQL_Error_Concentration!$F:$F,C1277)=0,"",SUMIFS(Q3_SQL_Error_Concentration!$I:$I,Q3_SQL_Error_Concentration!$A:$A,A1277,Q3_SQL_Error_Concentration!$E:$E,B1277,Q3_SQL_Error_Concentration!$F:$F,C1277))</f>
        <v/>
      </c>
      <c r="H1277" s="5" t="str">
        <f t="shared" si="115"/>
        <v/>
      </c>
      <c r="I1277" s="5">
        <f>IF(D1277&gt;=Q3_Validation!$C$2,1,0)</f>
        <v>0</v>
      </c>
      <c r="J1277" s="8" t="str">
        <f t="shared" si="116"/>
        <v/>
      </c>
      <c r="K1277" s="5" t="str">
        <f t="shared" si="117"/>
        <v>excluded</v>
      </c>
      <c r="L1277" s="5">
        <f t="shared" si="118"/>
        <v>0</v>
      </c>
      <c r="M1277" s="5">
        <f t="shared" si="119"/>
        <v>0</v>
      </c>
    </row>
    <row r="1278" spans="1:13">
      <c r="A1278" s="5">
        <v>3395</v>
      </c>
      <c r="B1278" s="5">
        <v>15</v>
      </c>
      <c r="C1278" s="5" t="s">
        <v>64</v>
      </c>
      <c r="D1278" s="5">
        <v>3</v>
      </c>
      <c r="E1278" s="5">
        <v>0</v>
      </c>
      <c r="F1278" s="8">
        <f t="shared" si="114"/>
        <v>0</v>
      </c>
      <c r="G1278" s="5" t="str">
        <f>IF(COUNTIFS(Q3_SQL_Error_Concentration!$A:$A,A1278,Q3_SQL_Error_Concentration!$E:$E,B1278,Q3_SQL_Error_Concentration!$F:$F,C1278)=0,"",SUMIFS(Q3_SQL_Error_Concentration!$I:$I,Q3_SQL_Error_Concentration!$A:$A,A1278,Q3_SQL_Error_Concentration!$E:$E,B1278,Q3_SQL_Error_Concentration!$F:$F,C1278))</f>
        <v/>
      </c>
      <c r="H1278" s="5" t="str">
        <f t="shared" si="115"/>
        <v/>
      </c>
      <c r="I1278" s="5">
        <f>IF(D1278&gt;=Q3_Validation!$C$2,1,0)</f>
        <v>0</v>
      </c>
      <c r="J1278" s="8" t="str">
        <f t="shared" si="116"/>
        <v/>
      </c>
      <c r="K1278" s="5" t="str">
        <f t="shared" si="117"/>
        <v>excluded</v>
      </c>
      <c r="L1278" s="5">
        <f t="shared" si="118"/>
        <v>0</v>
      </c>
      <c r="M1278" s="5">
        <f t="shared" si="119"/>
        <v>0</v>
      </c>
    </row>
    <row r="1279" spans="1:13">
      <c r="A1279" s="5">
        <v>3395</v>
      </c>
      <c r="B1279" s="5">
        <v>15</v>
      </c>
      <c r="C1279" s="5" t="s">
        <v>62</v>
      </c>
      <c r="D1279" s="5">
        <v>284</v>
      </c>
      <c r="E1279" s="5">
        <v>5</v>
      </c>
      <c r="F1279" s="8">
        <f t="shared" si="114"/>
        <v>1.7605633802816902</v>
      </c>
      <c r="G1279" s="5" t="str">
        <f>IF(COUNTIFS(Q3_SQL_Error_Concentration!$A:$A,A1279,Q3_SQL_Error_Concentration!$E:$E,B1279,Q3_SQL_Error_Concentration!$F:$F,C1279)=0,"",SUMIFS(Q3_SQL_Error_Concentration!$I:$I,Q3_SQL_Error_Concentration!$A:$A,A1279,Q3_SQL_Error_Concentration!$E:$E,B1279,Q3_SQL_Error_Concentration!$F:$F,C1279))</f>
        <v/>
      </c>
      <c r="H1279" s="5" t="str">
        <f t="shared" si="115"/>
        <v/>
      </c>
      <c r="I1279" s="5">
        <f>IF(D1279&gt;=Q3_Validation!$C$2,1,0)</f>
        <v>0</v>
      </c>
      <c r="J1279" s="8" t="str">
        <f t="shared" si="116"/>
        <v/>
      </c>
      <c r="K1279" s="5" t="str">
        <f t="shared" si="117"/>
        <v>excluded</v>
      </c>
      <c r="L1279" s="5">
        <f t="shared" si="118"/>
        <v>0</v>
      </c>
      <c r="M1279" s="5">
        <f t="shared" si="119"/>
        <v>0</v>
      </c>
    </row>
    <row r="1280" spans="1:13">
      <c r="A1280" s="5">
        <v>3395</v>
      </c>
      <c r="B1280" s="5">
        <v>16</v>
      </c>
      <c r="C1280" s="5" t="s">
        <v>63</v>
      </c>
      <c r="D1280" s="5">
        <v>177</v>
      </c>
      <c r="E1280" s="5">
        <v>2</v>
      </c>
      <c r="F1280" s="8">
        <f t="shared" si="114"/>
        <v>1.1299435028248588</v>
      </c>
      <c r="G1280" s="5" t="str">
        <f>IF(COUNTIFS(Q3_SQL_Error_Concentration!$A:$A,A1280,Q3_SQL_Error_Concentration!$E:$E,B1280,Q3_SQL_Error_Concentration!$F:$F,C1280)=0,"",SUMIFS(Q3_SQL_Error_Concentration!$I:$I,Q3_SQL_Error_Concentration!$A:$A,A1280,Q3_SQL_Error_Concentration!$E:$E,B1280,Q3_SQL_Error_Concentration!$F:$F,C1280))</f>
        <v/>
      </c>
      <c r="H1280" s="5" t="str">
        <f t="shared" si="115"/>
        <v/>
      </c>
      <c r="I1280" s="5">
        <f>IF(D1280&gt;=Q3_Validation!$C$2,1,0)</f>
        <v>0</v>
      </c>
      <c r="J1280" s="8" t="str">
        <f t="shared" si="116"/>
        <v/>
      </c>
      <c r="K1280" s="5" t="str">
        <f t="shared" si="117"/>
        <v>excluded</v>
      </c>
      <c r="L1280" s="5">
        <f t="shared" si="118"/>
        <v>0</v>
      </c>
      <c r="M1280" s="5">
        <f t="shared" si="119"/>
        <v>0</v>
      </c>
    </row>
    <row r="1281" spans="1:13">
      <c r="A1281" s="5">
        <v>3395</v>
      </c>
      <c r="B1281" s="5">
        <v>16</v>
      </c>
      <c r="C1281" s="5" t="s">
        <v>64</v>
      </c>
      <c r="D1281" s="5">
        <v>2</v>
      </c>
      <c r="E1281" s="5">
        <v>0</v>
      </c>
      <c r="F1281" s="8">
        <f t="shared" si="114"/>
        <v>0</v>
      </c>
      <c r="G1281" s="5" t="str">
        <f>IF(COUNTIFS(Q3_SQL_Error_Concentration!$A:$A,A1281,Q3_SQL_Error_Concentration!$E:$E,B1281,Q3_SQL_Error_Concentration!$F:$F,C1281)=0,"",SUMIFS(Q3_SQL_Error_Concentration!$I:$I,Q3_SQL_Error_Concentration!$A:$A,A1281,Q3_SQL_Error_Concentration!$E:$E,B1281,Q3_SQL_Error_Concentration!$F:$F,C1281))</f>
        <v/>
      </c>
      <c r="H1281" s="5" t="str">
        <f t="shared" si="115"/>
        <v/>
      </c>
      <c r="I1281" s="5">
        <f>IF(D1281&gt;=Q3_Validation!$C$2,1,0)</f>
        <v>0</v>
      </c>
      <c r="J1281" s="8" t="str">
        <f t="shared" si="116"/>
        <v/>
      </c>
      <c r="K1281" s="5" t="str">
        <f t="shared" si="117"/>
        <v>excluded</v>
      </c>
      <c r="L1281" s="5">
        <f t="shared" si="118"/>
        <v>0</v>
      </c>
      <c r="M1281" s="5">
        <f t="shared" si="119"/>
        <v>0</v>
      </c>
    </row>
    <row r="1282" spans="1:13">
      <c r="A1282" s="5">
        <v>3395</v>
      </c>
      <c r="B1282" s="5">
        <v>16</v>
      </c>
      <c r="C1282" s="5" t="s">
        <v>62</v>
      </c>
      <c r="D1282" s="5">
        <v>312</v>
      </c>
      <c r="E1282" s="5">
        <v>1</v>
      </c>
      <c r="F1282" s="8">
        <f t="shared" ref="F1282:F1345" si="120">100*E1282/D1282</f>
        <v>0.32051282051282054</v>
      </c>
      <c r="G1282" s="5" t="str">
        <f>IF(COUNTIFS(Q3_SQL_Error_Concentration!$A:$A,A1282,Q3_SQL_Error_Concentration!$E:$E,B1282,Q3_SQL_Error_Concentration!$F:$F,C1282)=0,"",SUMIFS(Q3_SQL_Error_Concentration!$I:$I,Q3_SQL_Error_Concentration!$A:$A,A1282,Q3_SQL_Error_Concentration!$E:$E,B1282,Q3_SQL_Error_Concentration!$F:$F,C1282))</f>
        <v/>
      </c>
      <c r="H1282" s="5" t="str">
        <f t="shared" ref="H1282:H1345" si="121">IF(G1282="","",IF(ABS(F1282-G1282)&lt;=0.0002,"PASS","FAIL"))</f>
        <v/>
      </c>
      <c r="I1282" s="5">
        <f>IF(D1282&gt;=Q3_Validation!$C$2,1,0)</f>
        <v>0</v>
      </c>
      <c r="J1282" s="8" t="str">
        <f t="shared" ref="J1282:J1345" si="122">IF(I1282=1,F1282,"")</f>
        <v/>
      </c>
      <c r="K1282" s="5" t="str">
        <f t="shared" ref="K1282:K1345" si="123">IF(D1282&lt;601,"excluded",IF(J1282&gt;3.628192,"outlier",IF(J1282&gt;=2.11093,"high-error","normal")))</f>
        <v>excluded</v>
      </c>
      <c r="L1282" s="5">
        <f t="shared" ref="L1282:L1345" si="124">COUNTIFS(A:A,A1282,K:K,"high-error")+COUNTIFS(A:A,A1282,K:K,"outlier")</f>
        <v>0</v>
      </c>
      <c r="M1282" s="5">
        <f t="shared" ref="M1282:M1345" si="125">IF(AND(L1282&gt;=2,OR(K1282="high-error",K1282="outlier")),1,0)</f>
        <v>0</v>
      </c>
    </row>
    <row r="1283" spans="1:13">
      <c r="A1283" s="5">
        <v>3395</v>
      </c>
      <c r="B1283" s="5">
        <v>17</v>
      </c>
      <c r="C1283" s="5" t="s">
        <v>63</v>
      </c>
      <c r="D1283" s="5">
        <v>162</v>
      </c>
      <c r="E1283" s="5">
        <v>2</v>
      </c>
      <c r="F1283" s="8">
        <f t="shared" si="120"/>
        <v>1.2345679012345678</v>
      </c>
      <c r="G1283" s="5" t="str">
        <f>IF(COUNTIFS(Q3_SQL_Error_Concentration!$A:$A,A1283,Q3_SQL_Error_Concentration!$E:$E,B1283,Q3_SQL_Error_Concentration!$F:$F,C1283)=0,"",SUMIFS(Q3_SQL_Error_Concentration!$I:$I,Q3_SQL_Error_Concentration!$A:$A,A1283,Q3_SQL_Error_Concentration!$E:$E,B1283,Q3_SQL_Error_Concentration!$F:$F,C1283))</f>
        <v/>
      </c>
      <c r="H1283" s="5" t="str">
        <f t="shared" si="121"/>
        <v/>
      </c>
      <c r="I1283" s="5">
        <f>IF(D1283&gt;=Q3_Validation!$C$2,1,0)</f>
        <v>0</v>
      </c>
      <c r="J1283" s="8" t="str">
        <f t="shared" si="122"/>
        <v/>
      </c>
      <c r="K1283" s="5" t="str">
        <f t="shared" si="123"/>
        <v>excluded</v>
      </c>
      <c r="L1283" s="5">
        <f t="shared" si="124"/>
        <v>0</v>
      </c>
      <c r="M1283" s="5">
        <f t="shared" si="125"/>
        <v>0</v>
      </c>
    </row>
    <row r="1284" spans="1:13">
      <c r="A1284" s="5">
        <v>3395</v>
      </c>
      <c r="B1284" s="5">
        <v>17</v>
      </c>
      <c r="C1284" s="5" t="s">
        <v>62</v>
      </c>
      <c r="D1284" s="5">
        <v>300</v>
      </c>
      <c r="E1284" s="5">
        <v>8</v>
      </c>
      <c r="F1284" s="8">
        <f t="shared" si="120"/>
        <v>2.6666666666666665</v>
      </c>
      <c r="G1284" s="5" t="str">
        <f>IF(COUNTIFS(Q3_SQL_Error_Concentration!$A:$A,A1284,Q3_SQL_Error_Concentration!$E:$E,B1284,Q3_SQL_Error_Concentration!$F:$F,C1284)=0,"",SUMIFS(Q3_SQL_Error_Concentration!$I:$I,Q3_SQL_Error_Concentration!$A:$A,A1284,Q3_SQL_Error_Concentration!$E:$E,B1284,Q3_SQL_Error_Concentration!$F:$F,C1284))</f>
        <v/>
      </c>
      <c r="H1284" s="5" t="str">
        <f t="shared" si="121"/>
        <v/>
      </c>
      <c r="I1284" s="5">
        <f>IF(D1284&gt;=Q3_Validation!$C$2,1,0)</f>
        <v>0</v>
      </c>
      <c r="J1284" s="8" t="str">
        <f t="shared" si="122"/>
        <v/>
      </c>
      <c r="K1284" s="5" t="str">
        <f t="shared" si="123"/>
        <v>excluded</v>
      </c>
      <c r="L1284" s="5">
        <f t="shared" si="124"/>
        <v>0</v>
      </c>
      <c r="M1284" s="5">
        <f t="shared" si="125"/>
        <v>0</v>
      </c>
    </row>
    <row r="1285" spans="1:13">
      <c r="A1285" s="5">
        <v>3395</v>
      </c>
      <c r="B1285" s="5">
        <v>18</v>
      </c>
      <c r="C1285" s="5" t="s">
        <v>63</v>
      </c>
      <c r="D1285" s="5">
        <v>165</v>
      </c>
      <c r="E1285" s="5">
        <v>4</v>
      </c>
      <c r="F1285" s="8">
        <f t="shared" si="120"/>
        <v>2.4242424242424243</v>
      </c>
      <c r="G1285" s="5" t="str">
        <f>IF(COUNTIFS(Q3_SQL_Error_Concentration!$A:$A,A1285,Q3_SQL_Error_Concentration!$E:$E,B1285,Q3_SQL_Error_Concentration!$F:$F,C1285)=0,"",SUMIFS(Q3_SQL_Error_Concentration!$I:$I,Q3_SQL_Error_Concentration!$A:$A,A1285,Q3_SQL_Error_Concentration!$E:$E,B1285,Q3_SQL_Error_Concentration!$F:$F,C1285))</f>
        <v/>
      </c>
      <c r="H1285" s="5" t="str">
        <f t="shared" si="121"/>
        <v/>
      </c>
      <c r="I1285" s="5">
        <f>IF(D1285&gt;=Q3_Validation!$C$2,1,0)</f>
        <v>0</v>
      </c>
      <c r="J1285" s="8" t="str">
        <f t="shared" si="122"/>
        <v/>
      </c>
      <c r="K1285" s="5" t="str">
        <f t="shared" si="123"/>
        <v>excluded</v>
      </c>
      <c r="L1285" s="5">
        <f t="shared" si="124"/>
        <v>0</v>
      </c>
      <c r="M1285" s="5">
        <f t="shared" si="125"/>
        <v>0</v>
      </c>
    </row>
    <row r="1286" spans="1:13">
      <c r="A1286" s="5">
        <v>3395</v>
      </c>
      <c r="B1286" s="5">
        <v>18</v>
      </c>
      <c r="C1286" s="5" t="s">
        <v>62</v>
      </c>
      <c r="D1286" s="5">
        <v>277</v>
      </c>
      <c r="E1286" s="5">
        <v>8</v>
      </c>
      <c r="F1286" s="8">
        <f t="shared" si="120"/>
        <v>2.8880866425992782</v>
      </c>
      <c r="G1286" s="5" t="str">
        <f>IF(COUNTIFS(Q3_SQL_Error_Concentration!$A:$A,A1286,Q3_SQL_Error_Concentration!$E:$E,B1286,Q3_SQL_Error_Concentration!$F:$F,C1286)=0,"",SUMIFS(Q3_SQL_Error_Concentration!$I:$I,Q3_SQL_Error_Concentration!$A:$A,A1286,Q3_SQL_Error_Concentration!$E:$E,B1286,Q3_SQL_Error_Concentration!$F:$F,C1286))</f>
        <v/>
      </c>
      <c r="H1286" s="5" t="str">
        <f t="shared" si="121"/>
        <v/>
      </c>
      <c r="I1286" s="5">
        <f>IF(D1286&gt;=Q3_Validation!$C$2,1,0)</f>
        <v>0</v>
      </c>
      <c r="J1286" s="8" t="str">
        <f t="shared" si="122"/>
        <v/>
      </c>
      <c r="K1286" s="5" t="str">
        <f t="shared" si="123"/>
        <v>excluded</v>
      </c>
      <c r="L1286" s="5">
        <f t="shared" si="124"/>
        <v>0</v>
      </c>
      <c r="M1286" s="5">
        <f t="shared" si="125"/>
        <v>0</v>
      </c>
    </row>
    <row r="1287" spans="1:13">
      <c r="A1287" s="5">
        <v>3395</v>
      </c>
      <c r="B1287" s="5">
        <v>19</v>
      </c>
      <c r="C1287" s="5" t="s">
        <v>63</v>
      </c>
      <c r="D1287" s="5">
        <v>154</v>
      </c>
      <c r="E1287" s="5">
        <v>2</v>
      </c>
      <c r="F1287" s="8">
        <f t="shared" si="120"/>
        <v>1.2987012987012987</v>
      </c>
      <c r="G1287" s="5" t="str">
        <f>IF(COUNTIFS(Q3_SQL_Error_Concentration!$A:$A,A1287,Q3_SQL_Error_Concentration!$E:$E,B1287,Q3_SQL_Error_Concentration!$F:$F,C1287)=0,"",SUMIFS(Q3_SQL_Error_Concentration!$I:$I,Q3_SQL_Error_Concentration!$A:$A,A1287,Q3_SQL_Error_Concentration!$E:$E,B1287,Q3_SQL_Error_Concentration!$F:$F,C1287))</f>
        <v/>
      </c>
      <c r="H1287" s="5" t="str">
        <f t="shared" si="121"/>
        <v/>
      </c>
      <c r="I1287" s="5">
        <f>IF(D1287&gt;=Q3_Validation!$C$2,1,0)</f>
        <v>0</v>
      </c>
      <c r="J1287" s="8" t="str">
        <f t="shared" si="122"/>
        <v/>
      </c>
      <c r="K1287" s="5" t="str">
        <f t="shared" si="123"/>
        <v>excluded</v>
      </c>
      <c r="L1287" s="5">
        <f t="shared" si="124"/>
        <v>0</v>
      </c>
      <c r="M1287" s="5">
        <f t="shared" si="125"/>
        <v>0</v>
      </c>
    </row>
    <row r="1288" spans="1:13">
      <c r="A1288" s="5">
        <v>3395</v>
      </c>
      <c r="B1288" s="5">
        <v>19</v>
      </c>
      <c r="C1288" s="5" t="s">
        <v>62</v>
      </c>
      <c r="D1288" s="5">
        <v>277</v>
      </c>
      <c r="E1288" s="5">
        <v>7</v>
      </c>
      <c r="F1288" s="8">
        <f t="shared" si="120"/>
        <v>2.5270758122743682</v>
      </c>
      <c r="G1288" s="5" t="str">
        <f>IF(COUNTIFS(Q3_SQL_Error_Concentration!$A:$A,A1288,Q3_SQL_Error_Concentration!$E:$E,B1288,Q3_SQL_Error_Concentration!$F:$F,C1288)=0,"",SUMIFS(Q3_SQL_Error_Concentration!$I:$I,Q3_SQL_Error_Concentration!$A:$A,A1288,Q3_SQL_Error_Concentration!$E:$E,B1288,Q3_SQL_Error_Concentration!$F:$F,C1288))</f>
        <v/>
      </c>
      <c r="H1288" s="5" t="str">
        <f t="shared" si="121"/>
        <v/>
      </c>
      <c r="I1288" s="5">
        <f>IF(D1288&gt;=Q3_Validation!$C$2,1,0)</f>
        <v>0</v>
      </c>
      <c r="J1288" s="8" t="str">
        <f t="shared" si="122"/>
        <v/>
      </c>
      <c r="K1288" s="5" t="str">
        <f t="shared" si="123"/>
        <v>excluded</v>
      </c>
      <c r="L1288" s="5">
        <f t="shared" si="124"/>
        <v>0</v>
      </c>
      <c r="M1288" s="5">
        <f t="shared" si="125"/>
        <v>0</v>
      </c>
    </row>
    <row r="1289" spans="1:13">
      <c r="A1289" s="5">
        <v>3395</v>
      </c>
      <c r="B1289" s="5">
        <v>20</v>
      </c>
      <c r="C1289" s="5" t="s">
        <v>63</v>
      </c>
      <c r="D1289" s="5">
        <v>133</v>
      </c>
      <c r="E1289" s="5">
        <v>2</v>
      </c>
      <c r="F1289" s="8">
        <f t="shared" si="120"/>
        <v>1.5037593984962405</v>
      </c>
      <c r="G1289" s="5" t="str">
        <f>IF(COUNTIFS(Q3_SQL_Error_Concentration!$A:$A,A1289,Q3_SQL_Error_Concentration!$E:$E,B1289,Q3_SQL_Error_Concentration!$F:$F,C1289)=0,"",SUMIFS(Q3_SQL_Error_Concentration!$I:$I,Q3_SQL_Error_Concentration!$A:$A,A1289,Q3_SQL_Error_Concentration!$E:$E,B1289,Q3_SQL_Error_Concentration!$F:$F,C1289))</f>
        <v/>
      </c>
      <c r="H1289" s="5" t="str">
        <f t="shared" si="121"/>
        <v/>
      </c>
      <c r="I1289" s="5">
        <f>IF(D1289&gt;=Q3_Validation!$C$2,1,0)</f>
        <v>0</v>
      </c>
      <c r="J1289" s="8" t="str">
        <f t="shared" si="122"/>
        <v/>
      </c>
      <c r="K1289" s="5" t="str">
        <f t="shared" si="123"/>
        <v>excluded</v>
      </c>
      <c r="L1289" s="5">
        <f t="shared" si="124"/>
        <v>0</v>
      </c>
      <c r="M1289" s="5">
        <f t="shared" si="125"/>
        <v>0</v>
      </c>
    </row>
    <row r="1290" spans="1:13">
      <c r="A1290" s="5">
        <v>3395</v>
      </c>
      <c r="B1290" s="5">
        <v>20</v>
      </c>
      <c r="C1290" s="5" t="s">
        <v>62</v>
      </c>
      <c r="D1290" s="5">
        <v>259</v>
      </c>
      <c r="E1290" s="5">
        <v>4</v>
      </c>
      <c r="F1290" s="8">
        <f t="shared" si="120"/>
        <v>1.5444015444015444</v>
      </c>
      <c r="G1290" s="5" t="str">
        <f>IF(COUNTIFS(Q3_SQL_Error_Concentration!$A:$A,A1290,Q3_SQL_Error_Concentration!$E:$E,B1290,Q3_SQL_Error_Concentration!$F:$F,C1290)=0,"",SUMIFS(Q3_SQL_Error_Concentration!$I:$I,Q3_SQL_Error_Concentration!$A:$A,A1290,Q3_SQL_Error_Concentration!$E:$E,B1290,Q3_SQL_Error_Concentration!$F:$F,C1290))</f>
        <v/>
      </c>
      <c r="H1290" s="5" t="str">
        <f t="shared" si="121"/>
        <v/>
      </c>
      <c r="I1290" s="5">
        <f>IF(D1290&gt;=Q3_Validation!$C$2,1,0)</f>
        <v>0</v>
      </c>
      <c r="J1290" s="8" t="str">
        <f t="shared" si="122"/>
        <v/>
      </c>
      <c r="K1290" s="5" t="str">
        <f t="shared" si="123"/>
        <v>excluded</v>
      </c>
      <c r="L1290" s="5">
        <f t="shared" si="124"/>
        <v>0</v>
      </c>
      <c r="M1290" s="5">
        <f t="shared" si="125"/>
        <v>0</v>
      </c>
    </row>
    <row r="1291" spans="1:13">
      <c r="A1291" s="5">
        <v>3395</v>
      </c>
      <c r="B1291" s="5">
        <v>21</v>
      </c>
      <c r="C1291" s="5" t="s">
        <v>63</v>
      </c>
      <c r="D1291" s="5">
        <v>160</v>
      </c>
      <c r="E1291" s="5">
        <v>2</v>
      </c>
      <c r="F1291" s="8">
        <f t="shared" si="120"/>
        <v>1.25</v>
      </c>
      <c r="G1291" s="5" t="str">
        <f>IF(COUNTIFS(Q3_SQL_Error_Concentration!$A:$A,A1291,Q3_SQL_Error_Concentration!$E:$E,B1291,Q3_SQL_Error_Concentration!$F:$F,C1291)=0,"",SUMIFS(Q3_SQL_Error_Concentration!$I:$I,Q3_SQL_Error_Concentration!$A:$A,A1291,Q3_SQL_Error_Concentration!$E:$E,B1291,Q3_SQL_Error_Concentration!$F:$F,C1291))</f>
        <v/>
      </c>
      <c r="H1291" s="5" t="str">
        <f t="shared" si="121"/>
        <v/>
      </c>
      <c r="I1291" s="5">
        <f>IF(D1291&gt;=Q3_Validation!$C$2,1,0)</f>
        <v>0</v>
      </c>
      <c r="J1291" s="8" t="str">
        <f t="shared" si="122"/>
        <v/>
      </c>
      <c r="K1291" s="5" t="str">
        <f t="shared" si="123"/>
        <v>excluded</v>
      </c>
      <c r="L1291" s="5">
        <f t="shared" si="124"/>
        <v>0</v>
      </c>
      <c r="M1291" s="5">
        <f t="shared" si="125"/>
        <v>0</v>
      </c>
    </row>
    <row r="1292" spans="1:13">
      <c r="A1292" s="5">
        <v>3395</v>
      </c>
      <c r="B1292" s="5">
        <v>21</v>
      </c>
      <c r="C1292" s="5" t="s">
        <v>62</v>
      </c>
      <c r="D1292" s="5">
        <v>257</v>
      </c>
      <c r="E1292" s="5">
        <v>4</v>
      </c>
      <c r="F1292" s="8">
        <f t="shared" si="120"/>
        <v>1.556420233463035</v>
      </c>
      <c r="G1292" s="5" t="str">
        <f>IF(COUNTIFS(Q3_SQL_Error_Concentration!$A:$A,A1292,Q3_SQL_Error_Concentration!$E:$E,B1292,Q3_SQL_Error_Concentration!$F:$F,C1292)=0,"",SUMIFS(Q3_SQL_Error_Concentration!$I:$I,Q3_SQL_Error_Concentration!$A:$A,A1292,Q3_SQL_Error_Concentration!$E:$E,B1292,Q3_SQL_Error_Concentration!$F:$F,C1292))</f>
        <v/>
      </c>
      <c r="H1292" s="5" t="str">
        <f t="shared" si="121"/>
        <v/>
      </c>
      <c r="I1292" s="5">
        <f>IF(D1292&gt;=Q3_Validation!$C$2,1,0)</f>
        <v>0</v>
      </c>
      <c r="J1292" s="8" t="str">
        <f t="shared" si="122"/>
        <v/>
      </c>
      <c r="K1292" s="5" t="str">
        <f t="shared" si="123"/>
        <v>excluded</v>
      </c>
      <c r="L1292" s="5">
        <f t="shared" si="124"/>
        <v>0</v>
      </c>
      <c r="M1292" s="5">
        <f t="shared" si="125"/>
        <v>0</v>
      </c>
    </row>
    <row r="1293" spans="1:13">
      <c r="A1293" s="5">
        <v>3395</v>
      </c>
      <c r="B1293" s="5">
        <v>22</v>
      </c>
      <c r="C1293" s="5" t="s">
        <v>63</v>
      </c>
      <c r="D1293" s="5">
        <v>287</v>
      </c>
      <c r="E1293" s="5">
        <v>5</v>
      </c>
      <c r="F1293" s="8">
        <f t="shared" si="120"/>
        <v>1.7421602787456445</v>
      </c>
      <c r="G1293" s="5" t="str">
        <f>IF(COUNTIFS(Q3_SQL_Error_Concentration!$A:$A,A1293,Q3_SQL_Error_Concentration!$E:$E,B1293,Q3_SQL_Error_Concentration!$F:$F,C1293)=0,"",SUMIFS(Q3_SQL_Error_Concentration!$I:$I,Q3_SQL_Error_Concentration!$A:$A,A1293,Q3_SQL_Error_Concentration!$E:$E,B1293,Q3_SQL_Error_Concentration!$F:$F,C1293))</f>
        <v/>
      </c>
      <c r="H1293" s="5" t="str">
        <f t="shared" si="121"/>
        <v/>
      </c>
      <c r="I1293" s="5">
        <f>IF(D1293&gt;=Q3_Validation!$C$2,1,0)</f>
        <v>0</v>
      </c>
      <c r="J1293" s="8" t="str">
        <f t="shared" si="122"/>
        <v/>
      </c>
      <c r="K1293" s="5" t="str">
        <f t="shared" si="123"/>
        <v>excluded</v>
      </c>
      <c r="L1293" s="5">
        <f t="shared" si="124"/>
        <v>0</v>
      </c>
      <c r="M1293" s="5">
        <f t="shared" si="125"/>
        <v>0</v>
      </c>
    </row>
    <row r="1294" spans="1:13">
      <c r="A1294" s="5">
        <v>3395</v>
      </c>
      <c r="B1294" s="5">
        <v>22</v>
      </c>
      <c r="C1294" s="5" t="s">
        <v>62</v>
      </c>
      <c r="D1294" s="5">
        <v>431</v>
      </c>
      <c r="E1294" s="5">
        <v>7</v>
      </c>
      <c r="F1294" s="8">
        <f t="shared" si="120"/>
        <v>1.6241299303944317</v>
      </c>
      <c r="G1294" s="5" t="str">
        <f>IF(COUNTIFS(Q3_SQL_Error_Concentration!$A:$A,A1294,Q3_SQL_Error_Concentration!$E:$E,B1294,Q3_SQL_Error_Concentration!$F:$F,C1294)=0,"",SUMIFS(Q3_SQL_Error_Concentration!$I:$I,Q3_SQL_Error_Concentration!$A:$A,A1294,Q3_SQL_Error_Concentration!$E:$E,B1294,Q3_SQL_Error_Concentration!$F:$F,C1294))</f>
        <v/>
      </c>
      <c r="H1294" s="5" t="str">
        <f t="shared" si="121"/>
        <v/>
      </c>
      <c r="I1294" s="5">
        <f>IF(D1294&gt;=Q3_Validation!$C$2,1,0)</f>
        <v>0</v>
      </c>
      <c r="J1294" s="8" t="str">
        <f t="shared" si="122"/>
        <v/>
      </c>
      <c r="K1294" s="5" t="str">
        <f t="shared" si="123"/>
        <v>excluded</v>
      </c>
      <c r="L1294" s="5">
        <f t="shared" si="124"/>
        <v>0</v>
      </c>
      <c r="M1294" s="5">
        <f t="shared" si="125"/>
        <v>0</v>
      </c>
    </row>
    <row r="1295" spans="1:13">
      <c r="A1295" s="5">
        <v>3395</v>
      </c>
      <c r="B1295" s="5">
        <v>23</v>
      </c>
      <c r="C1295" s="5" t="s">
        <v>63</v>
      </c>
      <c r="D1295" s="5">
        <v>323</v>
      </c>
      <c r="E1295" s="5">
        <v>5</v>
      </c>
      <c r="F1295" s="8">
        <f t="shared" si="120"/>
        <v>1.5479876160990713</v>
      </c>
      <c r="G1295" s="5" t="str">
        <f>IF(COUNTIFS(Q3_SQL_Error_Concentration!$A:$A,A1295,Q3_SQL_Error_Concentration!$E:$E,B1295,Q3_SQL_Error_Concentration!$F:$F,C1295)=0,"",SUMIFS(Q3_SQL_Error_Concentration!$I:$I,Q3_SQL_Error_Concentration!$A:$A,A1295,Q3_SQL_Error_Concentration!$E:$E,B1295,Q3_SQL_Error_Concentration!$F:$F,C1295))</f>
        <v/>
      </c>
      <c r="H1295" s="5" t="str">
        <f t="shared" si="121"/>
        <v/>
      </c>
      <c r="I1295" s="5">
        <f>IF(D1295&gt;=Q3_Validation!$C$2,1,0)</f>
        <v>0</v>
      </c>
      <c r="J1295" s="8" t="str">
        <f t="shared" si="122"/>
        <v/>
      </c>
      <c r="K1295" s="5" t="str">
        <f t="shared" si="123"/>
        <v>excluded</v>
      </c>
      <c r="L1295" s="5">
        <f t="shared" si="124"/>
        <v>0</v>
      </c>
      <c r="M1295" s="5">
        <f t="shared" si="125"/>
        <v>0</v>
      </c>
    </row>
    <row r="1296" spans="1:13">
      <c r="A1296" s="5">
        <v>3395</v>
      </c>
      <c r="B1296" s="5">
        <v>23</v>
      </c>
      <c r="C1296" s="5" t="s">
        <v>64</v>
      </c>
      <c r="D1296" s="5">
        <v>2</v>
      </c>
      <c r="E1296" s="5">
        <v>0</v>
      </c>
      <c r="F1296" s="8">
        <f t="shared" si="120"/>
        <v>0</v>
      </c>
      <c r="G1296" s="5" t="str">
        <f>IF(COUNTIFS(Q3_SQL_Error_Concentration!$A:$A,A1296,Q3_SQL_Error_Concentration!$E:$E,B1296,Q3_SQL_Error_Concentration!$F:$F,C1296)=0,"",SUMIFS(Q3_SQL_Error_Concentration!$I:$I,Q3_SQL_Error_Concentration!$A:$A,A1296,Q3_SQL_Error_Concentration!$E:$E,B1296,Q3_SQL_Error_Concentration!$F:$F,C1296))</f>
        <v/>
      </c>
      <c r="H1296" s="5" t="str">
        <f t="shared" si="121"/>
        <v/>
      </c>
      <c r="I1296" s="5">
        <f>IF(D1296&gt;=Q3_Validation!$C$2,1,0)</f>
        <v>0</v>
      </c>
      <c r="J1296" s="8" t="str">
        <f t="shared" si="122"/>
        <v/>
      </c>
      <c r="K1296" s="5" t="str">
        <f t="shared" si="123"/>
        <v>excluded</v>
      </c>
      <c r="L1296" s="5">
        <f t="shared" si="124"/>
        <v>0</v>
      </c>
      <c r="M1296" s="5">
        <f t="shared" si="125"/>
        <v>0</v>
      </c>
    </row>
    <row r="1297" spans="1:13">
      <c r="A1297" s="5">
        <v>3395</v>
      </c>
      <c r="B1297" s="5">
        <v>23</v>
      </c>
      <c r="C1297" s="5" t="s">
        <v>62</v>
      </c>
      <c r="D1297" s="5">
        <v>509</v>
      </c>
      <c r="E1297" s="5">
        <v>7</v>
      </c>
      <c r="F1297" s="8">
        <f t="shared" si="120"/>
        <v>1.37524557956778</v>
      </c>
      <c r="G1297" s="5" t="str">
        <f>IF(COUNTIFS(Q3_SQL_Error_Concentration!$A:$A,A1297,Q3_SQL_Error_Concentration!$E:$E,B1297,Q3_SQL_Error_Concentration!$F:$F,C1297)=0,"",SUMIFS(Q3_SQL_Error_Concentration!$I:$I,Q3_SQL_Error_Concentration!$A:$A,A1297,Q3_SQL_Error_Concentration!$E:$E,B1297,Q3_SQL_Error_Concentration!$F:$F,C1297))</f>
        <v/>
      </c>
      <c r="H1297" s="5" t="str">
        <f t="shared" si="121"/>
        <v/>
      </c>
      <c r="I1297" s="5">
        <f>IF(D1297&gt;=Q3_Validation!$C$2,1,0)</f>
        <v>0</v>
      </c>
      <c r="J1297" s="8" t="str">
        <f t="shared" si="122"/>
        <v/>
      </c>
      <c r="K1297" s="5" t="str">
        <f t="shared" si="123"/>
        <v>excluded</v>
      </c>
      <c r="L1297" s="5">
        <f t="shared" si="124"/>
        <v>0</v>
      </c>
      <c r="M1297" s="5">
        <f t="shared" si="125"/>
        <v>0</v>
      </c>
    </row>
    <row r="1298" spans="1:13">
      <c r="A1298" s="5">
        <v>3405</v>
      </c>
      <c r="B1298" s="5">
        <v>0</v>
      </c>
      <c r="C1298" s="5" t="s">
        <v>63</v>
      </c>
      <c r="D1298" s="5">
        <v>11</v>
      </c>
      <c r="E1298" s="5">
        <v>0</v>
      </c>
      <c r="F1298" s="8">
        <f t="shared" si="120"/>
        <v>0</v>
      </c>
      <c r="G1298" s="5" t="str">
        <f>IF(COUNTIFS(Q3_SQL_Error_Concentration!$A:$A,A1298,Q3_SQL_Error_Concentration!$E:$E,B1298,Q3_SQL_Error_Concentration!$F:$F,C1298)=0,"",SUMIFS(Q3_SQL_Error_Concentration!$I:$I,Q3_SQL_Error_Concentration!$A:$A,A1298,Q3_SQL_Error_Concentration!$E:$E,B1298,Q3_SQL_Error_Concentration!$F:$F,C1298))</f>
        <v/>
      </c>
      <c r="H1298" s="5" t="str">
        <f t="shared" si="121"/>
        <v/>
      </c>
      <c r="I1298" s="5">
        <f>IF(D1298&gt;=Q3_Validation!$C$2,1,0)</f>
        <v>0</v>
      </c>
      <c r="J1298" s="8" t="str">
        <f t="shared" si="122"/>
        <v/>
      </c>
      <c r="K1298" s="5" t="str">
        <f t="shared" si="123"/>
        <v>excluded</v>
      </c>
      <c r="L1298" s="5">
        <f t="shared" si="124"/>
        <v>0</v>
      </c>
      <c r="M1298" s="5">
        <f t="shared" si="125"/>
        <v>0</v>
      </c>
    </row>
    <row r="1299" spans="1:13">
      <c r="A1299" s="5">
        <v>3405</v>
      </c>
      <c r="B1299" s="5">
        <v>0</v>
      </c>
      <c r="C1299" s="5" t="s">
        <v>64</v>
      </c>
      <c r="D1299" s="5">
        <v>2</v>
      </c>
      <c r="E1299" s="5">
        <v>0</v>
      </c>
      <c r="F1299" s="8">
        <f t="shared" si="120"/>
        <v>0</v>
      </c>
      <c r="G1299" s="5" t="str">
        <f>IF(COUNTIFS(Q3_SQL_Error_Concentration!$A:$A,A1299,Q3_SQL_Error_Concentration!$E:$E,B1299,Q3_SQL_Error_Concentration!$F:$F,C1299)=0,"",SUMIFS(Q3_SQL_Error_Concentration!$I:$I,Q3_SQL_Error_Concentration!$A:$A,A1299,Q3_SQL_Error_Concentration!$E:$E,B1299,Q3_SQL_Error_Concentration!$F:$F,C1299))</f>
        <v/>
      </c>
      <c r="H1299" s="5" t="str">
        <f t="shared" si="121"/>
        <v/>
      </c>
      <c r="I1299" s="5">
        <f>IF(D1299&gt;=Q3_Validation!$C$2,1,0)</f>
        <v>0</v>
      </c>
      <c r="J1299" s="8" t="str">
        <f t="shared" si="122"/>
        <v/>
      </c>
      <c r="K1299" s="5" t="str">
        <f t="shared" si="123"/>
        <v>excluded</v>
      </c>
      <c r="L1299" s="5">
        <f t="shared" si="124"/>
        <v>0</v>
      </c>
      <c r="M1299" s="5">
        <f t="shared" si="125"/>
        <v>0</v>
      </c>
    </row>
    <row r="1300" spans="1:13">
      <c r="A1300" s="5">
        <v>3405</v>
      </c>
      <c r="B1300" s="5">
        <v>0</v>
      </c>
      <c r="C1300" s="5" t="s">
        <v>62</v>
      </c>
      <c r="D1300" s="5">
        <v>7</v>
      </c>
      <c r="E1300" s="5">
        <v>0</v>
      </c>
      <c r="F1300" s="8">
        <f t="shared" si="120"/>
        <v>0</v>
      </c>
      <c r="G1300" s="5" t="str">
        <f>IF(COUNTIFS(Q3_SQL_Error_Concentration!$A:$A,A1300,Q3_SQL_Error_Concentration!$E:$E,B1300,Q3_SQL_Error_Concentration!$F:$F,C1300)=0,"",SUMIFS(Q3_SQL_Error_Concentration!$I:$I,Q3_SQL_Error_Concentration!$A:$A,A1300,Q3_SQL_Error_Concentration!$E:$E,B1300,Q3_SQL_Error_Concentration!$F:$F,C1300))</f>
        <v/>
      </c>
      <c r="H1300" s="5" t="str">
        <f t="shared" si="121"/>
        <v/>
      </c>
      <c r="I1300" s="5">
        <f>IF(D1300&gt;=Q3_Validation!$C$2,1,0)</f>
        <v>0</v>
      </c>
      <c r="J1300" s="8" t="str">
        <f t="shared" si="122"/>
        <v/>
      </c>
      <c r="K1300" s="5" t="str">
        <f t="shared" si="123"/>
        <v>excluded</v>
      </c>
      <c r="L1300" s="5">
        <f t="shared" si="124"/>
        <v>0</v>
      </c>
      <c r="M1300" s="5">
        <f t="shared" si="125"/>
        <v>0</v>
      </c>
    </row>
    <row r="1301" spans="1:13">
      <c r="A1301" s="5">
        <v>3405</v>
      </c>
      <c r="B1301" s="5">
        <v>1</v>
      </c>
      <c r="C1301" s="5" t="s">
        <v>63</v>
      </c>
      <c r="D1301" s="5">
        <v>31</v>
      </c>
      <c r="E1301" s="5">
        <v>0</v>
      </c>
      <c r="F1301" s="8">
        <f t="shared" si="120"/>
        <v>0</v>
      </c>
      <c r="G1301" s="5" t="str">
        <f>IF(COUNTIFS(Q3_SQL_Error_Concentration!$A:$A,A1301,Q3_SQL_Error_Concentration!$E:$E,B1301,Q3_SQL_Error_Concentration!$F:$F,C1301)=0,"",SUMIFS(Q3_SQL_Error_Concentration!$I:$I,Q3_SQL_Error_Concentration!$A:$A,A1301,Q3_SQL_Error_Concentration!$E:$E,B1301,Q3_SQL_Error_Concentration!$F:$F,C1301))</f>
        <v/>
      </c>
      <c r="H1301" s="5" t="str">
        <f t="shared" si="121"/>
        <v/>
      </c>
      <c r="I1301" s="5">
        <f>IF(D1301&gt;=Q3_Validation!$C$2,1,0)</f>
        <v>0</v>
      </c>
      <c r="J1301" s="8" t="str">
        <f t="shared" si="122"/>
        <v/>
      </c>
      <c r="K1301" s="5" t="str">
        <f t="shared" si="123"/>
        <v>excluded</v>
      </c>
      <c r="L1301" s="5">
        <f t="shared" si="124"/>
        <v>0</v>
      </c>
      <c r="M1301" s="5">
        <f t="shared" si="125"/>
        <v>0</v>
      </c>
    </row>
    <row r="1302" spans="1:13">
      <c r="A1302" s="5">
        <v>3405</v>
      </c>
      <c r="B1302" s="5">
        <v>1</v>
      </c>
      <c r="C1302" s="5" t="s">
        <v>62</v>
      </c>
      <c r="D1302" s="5">
        <v>30</v>
      </c>
      <c r="E1302" s="5">
        <v>0</v>
      </c>
      <c r="F1302" s="8">
        <f t="shared" si="120"/>
        <v>0</v>
      </c>
      <c r="G1302" s="5" t="str">
        <f>IF(COUNTIFS(Q3_SQL_Error_Concentration!$A:$A,A1302,Q3_SQL_Error_Concentration!$E:$E,B1302,Q3_SQL_Error_Concentration!$F:$F,C1302)=0,"",SUMIFS(Q3_SQL_Error_Concentration!$I:$I,Q3_SQL_Error_Concentration!$A:$A,A1302,Q3_SQL_Error_Concentration!$E:$E,B1302,Q3_SQL_Error_Concentration!$F:$F,C1302))</f>
        <v/>
      </c>
      <c r="H1302" s="5" t="str">
        <f t="shared" si="121"/>
        <v/>
      </c>
      <c r="I1302" s="5">
        <f>IF(D1302&gt;=Q3_Validation!$C$2,1,0)</f>
        <v>0</v>
      </c>
      <c r="J1302" s="8" t="str">
        <f t="shared" si="122"/>
        <v/>
      </c>
      <c r="K1302" s="5" t="str">
        <f t="shared" si="123"/>
        <v>excluded</v>
      </c>
      <c r="L1302" s="5">
        <f t="shared" si="124"/>
        <v>0</v>
      </c>
      <c r="M1302" s="5">
        <f t="shared" si="125"/>
        <v>0</v>
      </c>
    </row>
    <row r="1303" spans="1:13">
      <c r="A1303" s="5">
        <v>3405</v>
      </c>
      <c r="B1303" s="5">
        <v>2</v>
      </c>
      <c r="C1303" s="5" t="s">
        <v>63</v>
      </c>
      <c r="D1303" s="5">
        <v>32</v>
      </c>
      <c r="E1303" s="5">
        <v>1</v>
      </c>
      <c r="F1303" s="8">
        <f t="shared" si="120"/>
        <v>3.125</v>
      </c>
      <c r="G1303" s="5" t="str">
        <f>IF(COUNTIFS(Q3_SQL_Error_Concentration!$A:$A,A1303,Q3_SQL_Error_Concentration!$E:$E,B1303,Q3_SQL_Error_Concentration!$F:$F,C1303)=0,"",SUMIFS(Q3_SQL_Error_Concentration!$I:$I,Q3_SQL_Error_Concentration!$A:$A,A1303,Q3_SQL_Error_Concentration!$E:$E,B1303,Q3_SQL_Error_Concentration!$F:$F,C1303))</f>
        <v/>
      </c>
      <c r="H1303" s="5" t="str">
        <f t="shared" si="121"/>
        <v/>
      </c>
      <c r="I1303" s="5">
        <f>IF(D1303&gt;=Q3_Validation!$C$2,1,0)</f>
        <v>0</v>
      </c>
      <c r="J1303" s="8" t="str">
        <f t="shared" si="122"/>
        <v/>
      </c>
      <c r="K1303" s="5" t="str">
        <f t="shared" si="123"/>
        <v>excluded</v>
      </c>
      <c r="L1303" s="5">
        <f t="shared" si="124"/>
        <v>0</v>
      </c>
      <c r="M1303" s="5">
        <f t="shared" si="125"/>
        <v>0</v>
      </c>
    </row>
    <row r="1304" spans="1:13">
      <c r="A1304" s="5">
        <v>3405</v>
      </c>
      <c r="B1304" s="5">
        <v>2</v>
      </c>
      <c r="C1304" s="5" t="s">
        <v>62</v>
      </c>
      <c r="D1304" s="5">
        <v>45</v>
      </c>
      <c r="E1304" s="5">
        <v>2</v>
      </c>
      <c r="F1304" s="8">
        <f t="shared" si="120"/>
        <v>4.4444444444444446</v>
      </c>
      <c r="G1304" s="5" t="str">
        <f>IF(COUNTIFS(Q3_SQL_Error_Concentration!$A:$A,A1304,Q3_SQL_Error_Concentration!$E:$E,B1304,Q3_SQL_Error_Concentration!$F:$F,C1304)=0,"",SUMIFS(Q3_SQL_Error_Concentration!$I:$I,Q3_SQL_Error_Concentration!$A:$A,A1304,Q3_SQL_Error_Concentration!$E:$E,B1304,Q3_SQL_Error_Concentration!$F:$F,C1304))</f>
        <v/>
      </c>
      <c r="H1304" s="5" t="str">
        <f t="shared" si="121"/>
        <v/>
      </c>
      <c r="I1304" s="5">
        <f>IF(D1304&gt;=Q3_Validation!$C$2,1,0)</f>
        <v>0</v>
      </c>
      <c r="J1304" s="8" t="str">
        <f t="shared" si="122"/>
        <v/>
      </c>
      <c r="K1304" s="5" t="str">
        <f t="shared" si="123"/>
        <v>excluded</v>
      </c>
      <c r="L1304" s="5">
        <f t="shared" si="124"/>
        <v>0</v>
      </c>
      <c r="M1304" s="5">
        <f t="shared" si="125"/>
        <v>0</v>
      </c>
    </row>
    <row r="1305" spans="1:13">
      <c r="A1305" s="5">
        <v>3405</v>
      </c>
      <c r="B1305" s="5">
        <v>3</v>
      </c>
      <c r="C1305" s="5" t="s">
        <v>63</v>
      </c>
      <c r="D1305" s="5">
        <v>30</v>
      </c>
      <c r="E1305" s="5">
        <v>3</v>
      </c>
      <c r="F1305" s="8">
        <f t="shared" si="120"/>
        <v>10</v>
      </c>
      <c r="G1305" s="5" t="str">
        <f>IF(COUNTIFS(Q3_SQL_Error_Concentration!$A:$A,A1305,Q3_SQL_Error_Concentration!$E:$E,B1305,Q3_SQL_Error_Concentration!$F:$F,C1305)=0,"",SUMIFS(Q3_SQL_Error_Concentration!$I:$I,Q3_SQL_Error_Concentration!$A:$A,A1305,Q3_SQL_Error_Concentration!$E:$E,B1305,Q3_SQL_Error_Concentration!$F:$F,C1305))</f>
        <v/>
      </c>
      <c r="H1305" s="5" t="str">
        <f t="shared" si="121"/>
        <v/>
      </c>
      <c r="I1305" s="5">
        <f>IF(D1305&gt;=Q3_Validation!$C$2,1,0)</f>
        <v>0</v>
      </c>
      <c r="J1305" s="8" t="str">
        <f t="shared" si="122"/>
        <v/>
      </c>
      <c r="K1305" s="5" t="str">
        <f t="shared" si="123"/>
        <v>excluded</v>
      </c>
      <c r="L1305" s="5">
        <f t="shared" si="124"/>
        <v>0</v>
      </c>
      <c r="M1305" s="5">
        <f t="shared" si="125"/>
        <v>0</v>
      </c>
    </row>
    <row r="1306" spans="1:13">
      <c r="A1306" s="5">
        <v>3405</v>
      </c>
      <c r="B1306" s="5">
        <v>3</v>
      </c>
      <c r="C1306" s="5" t="s">
        <v>64</v>
      </c>
      <c r="D1306" s="5">
        <v>4</v>
      </c>
      <c r="E1306" s="5">
        <v>0</v>
      </c>
      <c r="F1306" s="8">
        <f t="shared" si="120"/>
        <v>0</v>
      </c>
      <c r="G1306" s="5" t="str">
        <f>IF(COUNTIFS(Q3_SQL_Error_Concentration!$A:$A,A1306,Q3_SQL_Error_Concentration!$E:$E,B1306,Q3_SQL_Error_Concentration!$F:$F,C1306)=0,"",SUMIFS(Q3_SQL_Error_Concentration!$I:$I,Q3_SQL_Error_Concentration!$A:$A,A1306,Q3_SQL_Error_Concentration!$E:$E,B1306,Q3_SQL_Error_Concentration!$F:$F,C1306))</f>
        <v/>
      </c>
      <c r="H1306" s="5" t="str">
        <f t="shared" si="121"/>
        <v/>
      </c>
      <c r="I1306" s="5">
        <f>IF(D1306&gt;=Q3_Validation!$C$2,1,0)</f>
        <v>0</v>
      </c>
      <c r="J1306" s="8" t="str">
        <f t="shared" si="122"/>
        <v/>
      </c>
      <c r="K1306" s="5" t="str">
        <f t="shared" si="123"/>
        <v>excluded</v>
      </c>
      <c r="L1306" s="5">
        <f t="shared" si="124"/>
        <v>0</v>
      </c>
      <c r="M1306" s="5">
        <f t="shared" si="125"/>
        <v>0</v>
      </c>
    </row>
    <row r="1307" spans="1:13">
      <c r="A1307" s="5">
        <v>3405</v>
      </c>
      <c r="B1307" s="5">
        <v>3</v>
      </c>
      <c r="C1307" s="5" t="s">
        <v>62</v>
      </c>
      <c r="D1307" s="5">
        <v>59</v>
      </c>
      <c r="E1307" s="5">
        <v>0</v>
      </c>
      <c r="F1307" s="8">
        <f t="shared" si="120"/>
        <v>0</v>
      </c>
      <c r="G1307" s="5" t="str">
        <f>IF(COUNTIFS(Q3_SQL_Error_Concentration!$A:$A,A1307,Q3_SQL_Error_Concentration!$E:$E,B1307,Q3_SQL_Error_Concentration!$F:$F,C1307)=0,"",SUMIFS(Q3_SQL_Error_Concentration!$I:$I,Q3_SQL_Error_Concentration!$A:$A,A1307,Q3_SQL_Error_Concentration!$E:$E,B1307,Q3_SQL_Error_Concentration!$F:$F,C1307))</f>
        <v/>
      </c>
      <c r="H1307" s="5" t="str">
        <f t="shared" si="121"/>
        <v/>
      </c>
      <c r="I1307" s="5">
        <f>IF(D1307&gt;=Q3_Validation!$C$2,1,0)</f>
        <v>0</v>
      </c>
      <c r="J1307" s="8" t="str">
        <f t="shared" si="122"/>
        <v/>
      </c>
      <c r="K1307" s="5" t="str">
        <f t="shared" si="123"/>
        <v>excluded</v>
      </c>
      <c r="L1307" s="5">
        <f t="shared" si="124"/>
        <v>0</v>
      </c>
      <c r="M1307" s="5">
        <f t="shared" si="125"/>
        <v>0</v>
      </c>
    </row>
    <row r="1308" spans="1:13">
      <c r="A1308" s="5">
        <v>3405</v>
      </c>
      <c r="B1308" s="5">
        <v>4</v>
      </c>
      <c r="C1308" s="5" t="s">
        <v>63</v>
      </c>
      <c r="D1308" s="5">
        <v>39</v>
      </c>
      <c r="E1308" s="5">
        <v>3</v>
      </c>
      <c r="F1308" s="8">
        <f t="shared" si="120"/>
        <v>7.6923076923076925</v>
      </c>
      <c r="G1308" s="5" t="str">
        <f>IF(COUNTIFS(Q3_SQL_Error_Concentration!$A:$A,A1308,Q3_SQL_Error_Concentration!$E:$E,B1308,Q3_SQL_Error_Concentration!$F:$F,C1308)=0,"",SUMIFS(Q3_SQL_Error_Concentration!$I:$I,Q3_SQL_Error_Concentration!$A:$A,A1308,Q3_SQL_Error_Concentration!$E:$E,B1308,Q3_SQL_Error_Concentration!$F:$F,C1308))</f>
        <v/>
      </c>
      <c r="H1308" s="5" t="str">
        <f t="shared" si="121"/>
        <v/>
      </c>
      <c r="I1308" s="5">
        <f>IF(D1308&gt;=Q3_Validation!$C$2,1,0)</f>
        <v>0</v>
      </c>
      <c r="J1308" s="8" t="str">
        <f t="shared" si="122"/>
        <v/>
      </c>
      <c r="K1308" s="5" t="str">
        <f t="shared" si="123"/>
        <v>excluded</v>
      </c>
      <c r="L1308" s="5">
        <f t="shared" si="124"/>
        <v>0</v>
      </c>
      <c r="M1308" s="5">
        <f t="shared" si="125"/>
        <v>0</v>
      </c>
    </row>
    <row r="1309" spans="1:13">
      <c r="A1309" s="5">
        <v>3405</v>
      </c>
      <c r="B1309" s="5">
        <v>4</v>
      </c>
      <c r="C1309" s="5" t="s">
        <v>64</v>
      </c>
      <c r="D1309" s="5">
        <v>8</v>
      </c>
      <c r="E1309" s="5">
        <v>0</v>
      </c>
      <c r="F1309" s="8">
        <f t="shared" si="120"/>
        <v>0</v>
      </c>
      <c r="G1309" s="5" t="str">
        <f>IF(COUNTIFS(Q3_SQL_Error_Concentration!$A:$A,A1309,Q3_SQL_Error_Concentration!$E:$E,B1309,Q3_SQL_Error_Concentration!$F:$F,C1309)=0,"",SUMIFS(Q3_SQL_Error_Concentration!$I:$I,Q3_SQL_Error_Concentration!$A:$A,A1309,Q3_SQL_Error_Concentration!$E:$E,B1309,Q3_SQL_Error_Concentration!$F:$F,C1309))</f>
        <v/>
      </c>
      <c r="H1309" s="5" t="str">
        <f t="shared" si="121"/>
        <v/>
      </c>
      <c r="I1309" s="5">
        <f>IF(D1309&gt;=Q3_Validation!$C$2,1,0)</f>
        <v>0</v>
      </c>
      <c r="J1309" s="8" t="str">
        <f t="shared" si="122"/>
        <v/>
      </c>
      <c r="K1309" s="5" t="str">
        <f t="shared" si="123"/>
        <v>excluded</v>
      </c>
      <c r="L1309" s="5">
        <f t="shared" si="124"/>
        <v>0</v>
      </c>
      <c r="M1309" s="5">
        <f t="shared" si="125"/>
        <v>0</v>
      </c>
    </row>
    <row r="1310" spans="1:13">
      <c r="A1310" s="5">
        <v>3405</v>
      </c>
      <c r="B1310" s="5">
        <v>4</v>
      </c>
      <c r="C1310" s="5" t="s">
        <v>62</v>
      </c>
      <c r="D1310" s="5">
        <v>73</v>
      </c>
      <c r="E1310" s="5">
        <v>0</v>
      </c>
      <c r="F1310" s="8">
        <f t="shared" si="120"/>
        <v>0</v>
      </c>
      <c r="G1310" s="5" t="str">
        <f>IF(COUNTIFS(Q3_SQL_Error_Concentration!$A:$A,A1310,Q3_SQL_Error_Concentration!$E:$E,B1310,Q3_SQL_Error_Concentration!$F:$F,C1310)=0,"",SUMIFS(Q3_SQL_Error_Concentration!$I:$I,Q3_SQL_Error_Concentration!$A:$A,A1310,Q3_SQL_Error_Concentration!$E:$E,B1310,Q3_SQL_Error_Concentration!$F:$F,C1310))</f>
        <v/>
      </c>
      <c r="H1310" s="5" t="str">
        <f t="shared" si="121"/>
        <v/>
      </c>
      <c r="I1310" s="5">
        <f>IF(D1310&gt;=Q3_Validation!$C$2,1,0)</f>
        <v>0</v>
      </c>
      <c r="J1310" s="8" t="str">
        <f t="shared" si="122"/>
        <v/>
      </c>
      <c r="K1310" s="5" t="str">
        <f t="shared" si="123"/>
        <v>excluded</v>
      </c>
      <c r="L1310" s="5">
        <f t="shared" si="124"/>
        <v>0</v>
      </c>
      <c r="M1310" s="5">
        <f t="shared" si="125"/>
        <v>0</v>
      </c>
    </row>
    <row r="1311" spans="1:13">
      <c r="A1311" s="5">
        <v>3405</v>
      </c>
      <c r="B1311" s="5">
        <v>5</v>
      </c>
      <c r="C1311" s="5" t="s">
        <v>63</v>
      </c>
      <c r="D1311" s="5">
        <v>64</v>
      </c>
      <c r="E1311" s="5">
        <v>5</v>
      </c>
      <c r="F1311" s="8">
        <f t="shared" si="120"/>
        <v>7.8125</v>
      </c>
      <c r="G1311" s="5" t="str">
        <f>IF(COUNTIFS(Q3_SQL_Error_Concentration!$A:$A,A1311,Q3_SQL_Error_Concentration!$E:$E,B1311,Q3_SQL_Error_Concentration!$F:$F,C1311)=0,"",SUMIFS(Q3_SQL_Error_Concentration!$I:$I,Q3_SQL_Error_Concentration!$A:$A,A1311,Q3_SQL_Error_Concentration!$E:$E,B1311,Q3_SQL_Error_Concentration!$F:$F,C1311))</f>
        <v/>
      </c>
      <c r="H1311" s="5" t="str">
        <f t="shared" si="121"/>
        <v/>
      </c>
      <c r="I1311" s="5">
        <f>IF(D1311&gt;=Q3_Validation!$C$2,1,0)</f>
        <v>0</v>
      </c>
      <c r="J1311" s="8" t="str">
        <f t="shared" si="122"/>
        <v/>
      </c>
      <c r="K1311" s="5" t="str">
        <f t="shared" si="123"/>
        <v>excluded</v>
      </c>
      <c r="L1311" s="5">
        <f t="shared" si="124"/>
        <v>0</v>
      </c>
      <c r="M1311" s="5">
        <f t="shared" si="125"/>
        <v>0</v>
      </c>
    </row>
    <row r="1312" spans="1:13">
      <c r="A1312" s="5">
        <v>3405</v>
      </c>
      <c r="B1312" s="5">
        <v>5</v>
      </c>
      <c r="C1312" s="5" t="s">
        <v>64</v>
      </c>
      <c r="D1312" s="5">
        <v>2</v>
      </c>
      <c r="E1312" s="5">
        <v>0</v>
      </c>
      <c r="F1312" s="8">
        <f t="shared" si="120"/>
        <v>0</v>
      </c>
      <c r="G1312" s="5" t="str">
        <f>IF(COUNTIFS(Q3_SQL_Error_Concentration!$A:$A,A1312,Q3_SQL_Error_Concentration!$E:$E,B1312,Q3_SQL_Error_Concentration!$F:$F,C1312)=0,"",SUMIFS(Q3_SQL_Error_Concentration!$I:$I,Q3_SQL_Error_Concentration!$A:$A,A1312,Q3_SQL_Error_Concentration!$E:$E,B1312,Q3_SQL_Error_Concentration!$F:$F,C1312))</f>
        <v/>
      </c>
      <c r="H1312" s="5" t="str">
        <f t="shared" si="121"/>
        <v/>
      </c>
      <c r="I1312" s="5">
        <f>IF(D1312&gt;=Q3_Validation!$C$2,1,0)</f>
        <v>0</v>
      </c>
      <c r="J1312" s="8" t="str">
        <f t="shared" si="122"/>
        <v/>
      </c>
      <c r="K1312" s="5" t="str">
        <f t="shared" si="123"/>
        <v>excluded</v>
      </c>
      <c r="L1312" s="5">
        <f t="shared" si="124"/>
        <v>0</v>
      </c>
      <c r="M1312" s="5">
        <f t="shared" si="125"/>
        <v>0</v>
      </c>
    </row>
    <row r="1313" spans="1:13">
      <c r="A1313" s="5">
        <v>3405</v>
      </c>
      <c r="B1313" s="5">
        <v>5</v>
      </c>
      <c r="C1313" s="5" t="s">
        <v>62</v>
      </c>
      <c r="D1313" s="5">
        <v>101</v>
      </c>
      <c r="E1313" s="5">
        <v>2</v>
      </c>
      <c r="F1313" s="8">
        <f t="shared" si="120"/>
        <v>1.9801980198019802</v>
      </c>
      <c r="G1313" s="5" t="str">
        <f>IF(COUNTIFS(Q3_SQL_Error_Concentration!$A:$A,A1313,Q3_SQL_Error_Concentration!$E:$E,B1313,Q3_SQL_Error_Concentration!$F:$F,C1313)=0,"",SUMIFS(Q3_SQL_Error_Concentration!$I:$I,Q3_SQL_Error_Concentration!$A:$A,A1313,Q3_SQL_Error_Concentration!$E:$E,B1313,Q3_SQL_Error_Concentration!$F:$F,C1313))</f>
        <v/>
      </c>
      <c r="H1313" s="5" t="str">
        <f t="shared" si="121"/>
        <v/>
      </c>
      <c r="I1313" s="5">
        <f>IF(D1313&gt;=Q3_Validation!$C$2,1,0)</f>
        <v>0</v>
      </c>
      <c r="J1313" s="8" t="str">
        <f t="shared" si="122"/>
        <v/>
      </c>
      <c r="K1313" s="5" t="str">
        <f t="shared" si="123"/>
        <v>excluded</v>
      </c>
      <c r="L1313" s="5">
        <f t="shared" si="124"/>
        <v>0</v>
      </c>
      <c r="M1313" s="5">
        <f t="shared" si="125"/>
        <v>0</v>
      </c>
    </row>
    <row r="1314" spans="1:13">
      <c r="A1314" s="5">
        <v>3405</v>
      </c>
      <c r="B1314" s="5">
        <v>6</v>
      </c>
      <c r="C1314" s="5" t="s">
        <v>63</v>
      </c>
      <c r="D1314" s="5">
        <v>60</v>
      </c>
      <c r="E1314" s="5">
        <v>2</v>
      </c>
      <c r="F1314" s="8">
        <f t="shared" si="120"/>
        <v>3.3333333333333335</v>
      </c>
      <c r="G1314" s="5" t="str">
        <f>IF(COUNTIFS(Q3_SQL_Error_Concentration!$A:$A,A1314,Q3_SQL_Error_Concentration!$E:$E,B1314,Q3_SQL_Error_Concentration!$F:$F,C1314)=0,"",SUMIFS(Q3_SQL_Error_Concentration!$I:$I,Q3_SQL_Error_Concentration!$A:$A,A1314,Q3_SQL_Error_Concentration!$E:$E,B1314,Q3_SQL_Error_Concentration!$F:$F,C1314))</f>
        <v/>
      </c>
      <c r="H1314" s="5" t="str">
        <f t="shared" si="121"/>
        <v/>
      </c>
      <c r="I1314" s="5">
        <f>IF(D1314&gt;=Q3_Validation!$C$2,1,0)</f>
        <v>0</v>
      </c>
      <c r="J1314" s="8" t="str">
        <f t="shared" si="122"/>
        <v/>
      </c>
      <c r="K1314" s="5" t="str">
        <f t="shared" si="123"/>
        <v>excluded</v>
      </c>
      <c r="L1314" s="5">
        <f t="shared" si="124"/>
        <v>0</v>
      </c>
      <c r="M1314" s="5">
        <f t="shared" si="125"/>
        <v>0</v>
      </c>
    </row>
    <row r="1315" spans="1:13">
      <c r="A1315" s="5">
        <v>3405</v>
      </c>
      <c r="B1315" s="5">
        <v>6</v>
      </c>
      <c r="C1315" s="5" t="s">
        <v>64</v>
      </c>
      <c r="D1315" s="5">
        <v>6</v>
      </c>
      <c r="E1315" s="5">
        <v>0</v>
      </c>
      <c r="F1315" s="8">
        <f t="shared" si="120"/>
        <v>0</v>
      </c>
      <c r="G1315" s="5" t="str">
        <f>IF(COUNTIFS(Q3_SQL_Error_Concentration!$A:$A,A1315,Q3_SQL_Error_Concentration!$E:$E,B1315,Q3_SQL_Error_Concentration!$F:$F,C1315)=0,"",SUMIFS(Q3_SQL_Error_Concentration!$I:$I,Q3_SQL_Error_Concentration!$A:$A,A1315,Q3_SQL_Error_Concentration!$E:$E,B1315,Q3_SQL_Error_Concentration!$F:$F,C1315))</f>
        <v/>
      </c>
      <c r="H1315" s="5" t="str">
        <f t="shared" si="121"/>
        <v/>
      </c>
      <c r="I1315" s="5">
        <f>IF(D1315&gt;=Q3_Validation!$C$2,1,0)</f>
        <v>0</v>
      </c>
      <c r="J1315" s="8" t="str">
        <f t="shared" si="122"/>
        <v/>
      </c>
      <c r="K1315" s="5" t="str">
        <f t="shared" si="123"/>
        <v>excluded</v>
      </c>
      <c r="L1315" s="5">
        <f t="shared" si="124"/>
        <v>0</v>
      </c>
      <c r="M1315" s="5">
        <f t="shared" si="125"/>
        <v>0</v>
      </c>
    </row>
    <row r="1316" spans="1:13">
      <c r="A1316" s="5">
        <v>3405</v>
      </c>
      <c r="B1316" s="5">
        <v>6</v>
      </c>
      <c r="C1316" s="5" t="s">
        <v>62</v>
      </c>
      <c r="D1316" s="5">
        <v>107</v>
      </c>
      <c r="E1316" s="5">
        <v>4</v>
      </c>
      <c r="F1316" s="8">
        <f t="shared" si="120"/>
        <v>3.7383177570093458</v>
      </c>
      <c r="G1316" s="5" t="str">
        <f>IF(COUNTIFS(Q3_SQL_Error_Concentration!$A:$A,A1316,Q3_SQL_Error_Concentration!$E:$E,B1316,Q3_SQL_Error_Concentration!$F:$F,C1316)=0,"",SUMIFS(Q3_SQL_Error_Concentration!$I:$I,Q3_SQL_Error_Concentration!$A:$A,A1316,Q3_SQL_Error_Concentration!$E:$E,B1316,Q3_SQL_Error_Concentration!$F:$F,C1316))</f>
        <v/>
      </c>
      <c r="H1316" s="5" t="str">
        <f t="shared" si="121"/>
        <v/>
      </c>
      <c r="I1316" s="5">
        <f>IF(D1316&gt;=Q3_Validation!$C$2,1,0)</f>
        <v>0</v>
      </c>
      <c r="J1316" s="8" t="str">
        <f t="shared" si="122"/>
        <v/>
      </c>
      <c r="K1316" s="5" t="str">
        <f t="shared" si="123"/>
        <v>excluded</v>
      </c>
      <c r="L1316" s="5">
        <f t="shared" si="124"/>
        <v>0</v>
      </c>
      <c r="M1316" s="5">
        <f t="shared" si="125"/>
        <v>0</v>
      </c>
    </row>
    <row r="1317" spans="1:13">
      <c r="A1317" s="5">
        <v>3405</v>
      </c>
      <c r="B1317" s="5">
        <v>7</v>
      </c>
      <c r="C1317" s="5" t="s">
        <v>63</v>
      </c>
      <c r="D1317" s="5">
        <v>77</v>
      </c>
      <c r="E1317" s="5">
        <v>1</v>
      </c>
      <c r="F1317" s="8">
        <f t="shared" si="120"/>
        <v>1.2987012987012987</v>
      </c>
      <c r="G1317" s="5" t="str">
        <f>IF(COUNTIFS(Q3_SQL_Error_Concentration!$A:$A,A1317,Q3_SQL_Error_Concentration!$E:$E,B1317,Q3_SQL_Error_Concentration!$F:$F,C1317)=0,"",SUMIFS(Q3_SQL_Error_Concentration!$I:$I,Q3_SQL_Error_Concentration!$A:$A,A1317,Q3_SQL_Error_Concentration!$E:$E,B1317,Q3_SQL_Error_Concentration!$F:$F,C1317))</f>
        <v/>
      </c>
      <c r="H1317" s="5" t="str">
        <f t="shared" si="121"/>
        <v/>
      </c>
      <c r="I1317" s="5">
        <f>IF(D1317&gt;=Q3_Validation!$C$2,1,0)</f>
        <v>0</v>
      </c>
      <c r="J1317" s="8" t="str">
        <f t="shared" si="122"/>
        <v/>
      </c>
      <c r="K1317" s="5" t="str">
        <f t="shared" si="123"/>
        <v>excluded</v>
      </c>
      <c r="L1317" s="5">
        <f t="shared" si="124"/>
        <v>0</v>
      </c>
      <c r="M1317" s="5">
        <f t="shared" si="125"/>
        <v>0</v>
      </c>
    </row>
    <row r="1318" spans="1:13">
      <c r="A1318" s="5">
        <v>3405</v>
      </c>
      <c r="B1318" s="5">
        <v>7</v>
      </c>
      <c r="C1318" s="5" t="s">
        <v>64</v>
      </c>
      <c r="D1318" s="5">
        <v>4</v>
      </c>
      <c r="E1318" s="5">
        <v>0</v>
      </c>
      <c r="F1318" s="8">
        <f t="shared" si="120"/>
        <v>0</v>
      </c>
      <c r="G1318" s="5" t="str">
        <f>IF(COUNTIFS(Q3_SQL_Error_Concentration!$A:$A,A1318,Q3_SQL_Error_Concentration!$E:$E,B1318,Q3_SQL_Error_Concentration!$F:$F,C1318)=0,"",SUMIFS(Q3_SQL_Error_Concentration!$I:$I,Q3_SQL_Error_Concentration!$A:$A,A1318,Q3_SQL_Error_Concentration!$E:$E,B1318,Q3_SQL_Error_Concentration!$F:$F,C1318))</f>
        <v/>
      </c>
      <c r="H1318" s="5" t="str">
        <f t="shared" si="121"/>
        <v/>
      </c>
      <c r="I1318" s="5">
        <f>IF(D1318&gt;=Q3_Validation!$C$2,1,0)</f>
        <v>0</v>
      </c>
      <c r="J1318" s="8" t="str">
        <f t="shared" si="122"/>
        <v/>
      </c>
      <c r="K1318" s="5" t="str">
        <f t="shared" si="123"/>
        <v>excluded</v>
      </c>
      <c r="L1318" s="5">
        <f t="shared" si="124"/>
        <v>0</v>
      </c>
      <c r="M1318" s="5">
        <f t="shared" si="125"/>
        <v>0</v>
      </c>
    </row>
    <row r="1319" spans="1:13">
      <c r="A1319" s="5">
        <v>3405</v>
      </c>
      <c r="B1319" s="5">
        <v>7</v>
      </c>
      <c r="C1319" s="5" t="s">
        <v>62</v>
      </c>
      <c r="D1319" s="5">
        <v>130</v>
      </c>
      <c r="E1319" s="5">
        <v>1</v>
      </c>
      <c r="F1319" s="8">
        <f t="shared" si="120"/>
        <v>0.76923076923076927</v>
      </c>
      <c r="G1319" s="5" t="str">
        <f>IF(COUNTIFS(Q3_SQL_Error_Concentration!$A:$A,A1319,Q3_SQL_Error_Concentration!$E:$E,B1319,Q3_SQL_Error_Concentration!$F:$F,C1319)=0,"",SUMIFS(Q3_SQL_Error_Concentration!$I:$I,Q3_SQL_Error_Concentration!$A:$A,A1319,Q3_SQL_Error_Concentration!$E:$E,B1319,Q3_SQL_Error_Concentration!$F:$F,C1319))</f>
        <v/>
      </c>
      <c r="H1319" s="5" t="str">
        <f t="shared" si="121"/>
        <v/>
      </c>
      <c r="I1319" s="5">
        <f>IF(D1319&gt;=Q3_Validation!$C$2,1,0)</f>
        <v>0</v>
      </c>
      <c r="J1319" s="8" t="str">
        <f t="shared" si="122"/>
        <v/>
      </c>
      <c r="K1319" s="5" t="str">
        <f t="shared" si="123"/>
        <v>excluded</v>
      </c>
      <c r="L1319" s="5">
        <f t="shared" si="124"/>
        <v>0</v>
      </c>
      <c r="M1319" s="5">
        <f t="shared" si="125"/>
        <v>0</v>
      </c>
    </row>
    <row r="1320" spans="1:13">
      <c r="A1320" s="5">
        <v>3405</v>
      </c>
      <c r="B1320" s="5">
        <v>8</v>
      </c>
      <c r="C1320" s="5" t="s">
        <v>63</v>
      </c>
      <c r="D1320" s="5">
        <v>84</v>
      </c>
      <c r="E1320" s="5">
        <v>1</v>
      </c>
      <c r="F1320" s="8">
        <f t="shared" si="120"/>
        <v>1.1904761904761905</v>
      </c>
      <c r="G1320" s="5" t="str">
        <f>IF(COUNTIFS(Q3_SQL_Error_Concentration!$A:$A,A1320,Q3_SQL_Error_Concentration!$E:$E,B1320,Q3_SQL_Error_Concentration!$F:$F,C1320)=0,"",SUMIFS(Q3_SQL_Error_Concentration!$I:$I,Q3_SQL_Error_Concentration!$A:$A,A1320,Q3_SQL_Error_Concentration!$E:$E,B1320,Q3_SQL_Error_Concentration!$F:$F,C1320))</f>
        <v/>
      </c>
      <c r="H1320" s="5" t="str">
        <f t="shared" si="121"/>
        <v/>
      </c>
      <c r="I1320" s="5">
        <f>IF(D1320&gt;=Q3_Validation!$C$2,1,0)</f>
        <v>0</v>
      </c>
      <c r="J1320" s="8" t="str">
        <f t="shared" si="122"/>
        <v/>
      </c>
      <c r="K1320" s="5" t="str">
        <f t="shared" si="123"/>
        <v>excluded</v>
      </c>
      <c r="L1320" s="5">
        <f t="shared" si="124"/>
        <v>0</v>
      </c>
      <c r="M1320" s="5">
        <f t="shared" si="125"/>
        <v>0</v>
      </c>
    </row>
    <row r="1321" spans="1:13">
      <c r="A1321" s="5">
        <v>3405</v>
      </c>
      <c r="B1321" s="5">
        <v>8</v>
      </c>
      <c r="C1321" s="5" t="s">
        <v>64</v>
      </c>
      <c r="D1321" s="5">
        <v>4</v>
      </c>
      <c r="E1321" s="5">
        <v>0</v>
      </c>
      <c r="F1321" s="8">
        <f t="shared" si="120"/>
        <v>0</v>
      </c>
      <c r="G1321" s="5" t="str">
        <f>IF(COUNTIFS(Q3_SQL_Error_Concentration!$A:$A,A1321,Q3_SQL_Error_Concentration!$E:$E,B1321,Q3_SQL_Error_Concentration!$F:$F,C1321)=0,"",SUMIFS(Q3_SQL_Error_Concentration!$I:$I,Q3_SQL_Error_Concentration!$A:$A,A1321,Q3_SQL_Error_Concentration!$E:$E,B1321,Q3_SQL_Error_Concentration!$F:$F,C1321))</f>
        <v/>
      </c>
      <c r="H1321" s="5" t="str">
        <f t="shared" si="121"/>
        <v/>
      </c>
      <c r="I1321" s="5">
        <f>IF(D1321&gt;=Q3_Validation!$C$2,1,0)</f>
        <v>0</v>
      </c>
      <c r="J1321" s="8" t="str">
        <f t="shared" si="122"/>
        <v/>
      </c>
      <c r="K1321" s="5" t="str">
        <f t="shared" si="123"/>
        <v>excluded</v>
      </c>
      <c r="L1321" s="5">
        <f t="shared" si="124"/>
        <v>0</v>
      </c>
      <c r="M1321" s="5">
        <f t="shared" si="125"/>
        <v>0</v>
      </c>
    </row>
    <row r="1322" spans="1:13">
      <c r="A1322" s="5">
        <v>3405</v>
      </c>
      <c r="B1322" s="5">
        <v>8</v>
      </c>
      <c r="C1322" s="5" t="s">
        <v>62</v>
      </c>
      <c r="D1322" s="5">
        <v>141</v>
      </c>
      <c r="E1322" s="5">
        <v>4</v>
      </c>
      <c r="F1322" s="8">
        <f t="shared" si="120"/>
        <v>2.8368794326241136</v>
      </c>
      <c r="G1322" s="5" t="str">
        <f>IF(COUNTIFS(Q3_SQL_Error_Concentration!$A:$A,A1322,Q3_SQL_Error_Concentration!$E:$E,B1322,Q3_SQL_Error_Concentration!$F:$F,C1322)=0,"",SUMIFS(Q3_SQL_Error_Concentration!$I:$I,Q3_SQL_Error_Concentration!$A:$A,A1322,Q3_SQL_Error_Concentration!$E:$E,B1322,Q3_SQL_Error_Concentration!$F:$F,C1322))</f>
        <v/>
      </c>
      <c r="H1322" s="5" t="str">
        <f t="shared" si="121"/>
        <v/>
      </c>
      <c r="I1322" s="5">
        <f>IF(D1322&gt;=Q3_Validation!$C$2,1,0)</f>
        <v>0</v>
      </c>
      <c r="J1322" s="8" t="str">
        <f t="shared" si="122"/>
        <v/>
      </c>
      <c r="K1322" s="5" t="str">
        <f t="shared" si="123"/>
        <v>excluded</v>
      </c>
      <c r="L1322" s="5">
        <f t="shared" si="124"/>
        <v>0</v>
      </c>
      <c r="M1322" s="5">
        <f t="shared" si="125"/>
        <v>0</v>
      </c>
    </row>
    <row r="1323" spans="1:13">
      <c r="A1323" s="5">
        <v>3405</v>
      </c>
      <c r="B1323" s="5">
        <v>9</v>
      </c>
      <c r="C1323" s="5" t="s">
        <v>63</v>
      </c>
      <c r="D1323" s="5">
        <v>101</v>
      </c>
      <c r="E1323" s="5">
        <v>0</v>
      </c>
      <c r="F1323" s="8">
        <f t="shared" si="120"/>
        <v>0</v>
      </c>
      <c r="G1323" s="5" t="str">
        <f>IF(COUNTIFS(Q3_SQL_Error_Concentration!$A:$A,A1323,Q3_SQL_Error_Concentration!$E:$E,B1323,Q3_SQL_Error_Concentration!$F:$F,C1323)=0,"",SUMIFS(Q3_SQL_Error_Concentration!$I:$I,Q3_SQL_Error_Concentration!$A:$A,A1323,Q3_SQL_Error_Concentration!$E:$E,B1323,Q3_SQL_Error_Concentration!$F:$F,C1323))</f>
        <v/>
      </c>
      <c r="H1323" s="5" t="str">
        <f t="shared" si="121"/>
        <v/>
      </c>
      <c r="I1323" s="5">
        <f>IF(D1323&gt;=Q3_Validation!$C$2,1,0)</f>
        <v>0</v>
      </c>
      <c r="J1323" s="8" t="str">
        <f t="shared" si="122"/>
        <v/>
      </c>
      <c r="K1323" s="5" t="str">
        <f t="shared" si="123"/>
        <v>excluded</v>
      </c>
      <c r="L1323" s="5">
        <f t="shared" si="124"/>
        <v>0</v>
      </c>
      <c r="M1323" s="5">
        <f t="shared" si="125"/>
        <v>0</v>
      </c>
    </row>
    <row r="1324" spans="1:13">
      <c r="A1324" s="5">
        <v>3405</v>
      </c>
      <c r="B1324" s="5">
        <v>9</v>
      </c>
      <c r="C1324" s="5" t="s">
        <v>64</v>
      </c>
      <c r="D1324" s="5">
        <v>4</v>
      </c>
      <c r="E1324" s="5">
        <v>0</v>
      </c>
      <c r="F1324" s="8">
        <f t="shared" si="120"/>
        <v>0</v>
      </c>
      <c r="G1324" s="5" t="str">
        <f>IF(COUNTIFS(Q3_SQL_Error_Concentration!$A:$A,A1324,Q3_SQL_Error_Concentration!$E:$E,B1324,Q3_SQL_Error_Concentration!$F:$F,C1324)=0,"",SUMIFS(Q3_SQL_Error_Concentration!$I:$I,Q3_SQL_Error_Concentration!$A:$A,A1324,Q3_SQL_Error_Concentration!$E:$E,B1324,Q3_SQL_Error_Concentration!$F:$F,C1324))</f>
        <v/>
      </c>
      <c r="H1324" s="5" t="str">
        <f t="shared" si="121"/>
        <v/>
      </c>
      <c r="I1324" s="5">
        <f>IF(D1324&gt;=Q3_Validation!$C$2,1,0)</f>
        <v>0</v>
      </c>
      <c r="J1324" s="8" t="str">
        <f t="shared" si="122"/>
        <v/>
      </c>
      <c r="K1324" s="5" t="str">
        <f t="shared" si="123"/>
        <v>excluded</v>
      </c>
      <c r="L1324" s="5">
        <f t="shared" si="124"/>
        <v>0</v>
      </c>
      <c r="M1324" s="5">
        <f t="shared" si="125"/>
        <v>0</v>
      </c>
    </row>
    <row r="1325" spans="1:13">
      <c r="A1325" s="5">
        <v>3405</v>
      </c>
      <c r="B1325" s="5">
        <v>9</v>
      </c>
      <c r="C1325" s="5" t="s">
        <v>62</v>
      </c>
      <c r="D1325" s="5">
        <v>164</v>
      </c>
      <c r="E1325" s="5">
        <v>4</v>
      </c>
      <c r="F1325" s="8">
        <f t="shared" si="120"/>
        <v>2.4390243902439024</v>
      </c>
      <c r="G1325" s="5" t="str">
        <f>IF(COUNTIFS(Q3_SQL_Error_Concentration!$A:$A,A1325,Q3_SQL_Error_Concentration!$E:$E,B1325,Q3_SQL_Error_Concentration!$F:$F,C1325)=0,"",SUMIFS(Q3_SQL_Error_Concentration!$I:$I,Q3_SQL_Error_Concentration!$A:$A,A1325,Q3_SQL_Error_Concentration!$E:$E,B1325,Q3_SQL_Error_Concentration!$F:$F,C1325))</f>
        <v/>
      </c>
      <c r="H1325" s="5" t="str">
        <f t="shared" si="121"/>
        <v/>
      </c>
      <c r="I1325" s="5">
        <f>IF(D1325&gt;=Q3_Validation!$C$2,1,0)</f>
        <v>0</v>
      </c>
      <c r="J1325" s="8" t="str">
        <f t="shared" si="122"/>
        <v/>
      </c>
      <c r="K1325" s="5" t="str">
        <f t="shared" si="123"/>
        <v>excluded</v>
      </c>
      <c r="L1325" s="5">
        <f t="shared" si="124"/>
        <v>0</v>
      </c>
      <c r="M1325" s="5">
        <f t="shared" si="125"/>
        <v>0</v>
      </c>
    </row>
    <row r="1326" spans="1:13">
      <c r="A1326" s="5">
        <v>3405</v>
      </c>
      <c r="B1326" s="5">
        <v>10</v>
      </c>
      <c r="C1326" s="5" t="s">
        <v>63</v>
      </c>
      <c r="D1326" s="5">
        <v>132</v>
      </c>
      <c r="E1326" s="5">
        <v>1</v>
      </c>
      <c r="F1326" s="8">
        <f t="shared" si="120"/>
        <v>0.75757575757575757</v>
      </c>
      <c r="G1326" s="5" t="str">
        <f>IF(COUNTIFS(Q3_SQL_Error_Concentration!$A:$A,A1326,Q3_SQL_Error_Concentration!$E:$E,B1326,Q3_SQL_Error_Concentration!$F:$F,C1326)=0,"",SUMIFS(Q3_SQL_Error_Concentration!$I:$I,Q3_SQL_Error_Concentration!$A:$A,A1326,Q3_SQL_Error_Concentration!$E:$E,B1326,Q3_SQL_Error_Concentration!$F:$F,C1326))</f>
        <v/>
      </c>
      <c r="H1326" s="5" t="str">
        <f t="shared" si="121"/>
        <v/>
      </c>
      <c r="I1326" s="5">
        <f>IF(D1326&gt;=Q3_Validation!$C$2,1,0)</f>
        <v>0</v>
      </c>
      <c r="J1326" s="8" t="str">
        <f t="shared" si="122"/>
        <v/>
      </c>
      <c r="K1326" s="5" t="str">
        <f t="shared" si="123"/>
        <v>excluded</v>
      </c>
      <c r="L1326" s="5">
        <f t="shared" si="124"/>
        <v>0</v>
      </c>
      <c r="M1326" s="5">
        <f t="shared" si="125"/>
        <v>0</v>
      </c>
    </row>
    <row r="1327" spans="1:13">
      <c r="A1327" s="5">
        <v>3405</v>
      </c>
      <c r="B1327" s="5">
        <v>10</v>
      </c>
      <c r="C1327" s="5" t="s">
        <v>64</v>
      </c>
      <c r="D1327" s="5">
        <v>8</v>
      </c>
      <c r="E1327" s="5">
        <v>1</v>
      </c>
      <c r="F1327" s="8">
        <f t="shared" si="120"/>
        <v>12.5</v>
      </c>
      <c r="G1327" s="5" t="str">
        <f>IF(COUNTIFS(Q3_SQL_Error_Concentration!$A:$A,A1327,Q3_SQL_Error_Concentration!$E:$E,B1327,Q3_SQL_Error_Concentration!$F:$F,C1327)=0,"",SUMIFS(Q3_SQL_Error_Concentration!$I:$I,Q3_SQL_Error_Concentration!$A:$A,A1327,Q3_SQL_Error_Concentration!$E:$E,B1327,Q3_SQL_Error_Concentration!$F:$F,C1327))</f>
        <v/>
      </c>
      <c r="H1327" s="5" t="str">
        <f t="shared" si="121"/>
        <v/>
      </c>
      <c r="I1327" s="5">
        <f>IF(D1327&gt;=Q3_Validation!$C$2,1,0)</f>
        <v>0</v>
      </c>
      <c r="J1327" s="8" t="str">
        <f t="shared" si="122"/>
        <v/>
      </c>
      <c r="K1327" s="5" t="str">
        <f t="shared" si="123"/>
        <v>excluded</v>
      </c>
      <c r="L1327" s="5">
        <f t="shared" si="124"/>
        <v>0</v>
      </c>
      <c r="M1327" s="5">
        <f t="shared" si="125"/>
        <v>0</v>
      </c>
    </row>
    <row r="1328" spans="1:13">
      <c r="A1328" s="5">
        <v>3405</v>
      </c>
      <c r="B1328" s="5">
        <v>10</v>
      </c>
      <c r="C1328" s="5" t="s">
        <v>62</v>
      </c>
      <c r="D1328" s="5">
        <v>238</v>
      </c>
      <c r="E1328" s="5">
        <v>2</v>
      </c>
      <c r="F1328" s="8">
        <f t="shared" si="120"/>
        <v>0.84033613445378152</v>
      </c>
      <c r="G1328" s="5" t="str">
        <f>IF(COUNTIFS(Q3_SQL_Error_Concentration!$A:$A,A1328,Q3_SQL_Error_Concentration!$E:$E,B1328,Q3_SQL_Error_Concentration!$F:$F,C1328)=0,"",SUMIFS(Q3_SQL_Error_Concentration!$I:$I,Q3_SQL_Error_Concentration!$A:$A,A1328,Q3_SQL_Error_Concentration!$E:$E,B1328,Q3_SQL_Error_Concentration!$F:$F,C1328))</f>
        <v/>
      </c>
      <c r="H1328" s="5" t="str">
        <f t="shared" si="121"/>
        <v/>
      </c>
      <c r="I1328" s="5">
        <f>IF(D1328&gt;=Q3_Validation!$C$2,1,0)</f>
        <v>0</v>
      </c>
      <c r="J1328" s="8" t="str">
        <f t="shared" si="122"/>
        <v/>
      </c>
      <c r="K1328" s="5" t="str">
        <f t="shared" si="123"/>
        <v>excluded</v>
      </c>
      <c r="L1328" s="5">
        <f t="shared" si="124"/>
        <v>0</v>
      </c>
      <c r="M1328" s="5">
        <f t="shared" si="125"/>
        <v>0</v>
      </c>
    </row>
    <row r="1329" spans="1:13">
      <c r="A1329" s="5">
        <v>3405</v>
      </c>
      <c r="B1329" s="5">
        <v>11</v>
      </c>
      <c r="C1329" s="5" t="s">
        <v>63</v>
      </c>
      <c r="D1329" s="5">
        <v>162</v>
      </c>
      <c r="E1329" s="5">
        <v>0</v>
      </c>
      <c r="F1329" s="8">
        <f t="shared" si="120"/>
        <v>0</v>
      </c>
      <c r="G1329" s="5" t="str">
        <f>IF(COUNTIFS(Q3_SQL_Error_Concentration!$A:$A,A1329,Q3_SQL_Error_Concentration!$E:$E,B1329,Q3_SQL_Error_Concentration!$F:$F,C1329)=0,"",SUMIFS(Q3_SQL_Error_Concentration!$I:$I,Q3_SQL_Error_Concentration!$A:$A,A1329,Q3_SQL_Error_Concentration!$E:$E,B1329,Q3_SQL_Error_Concentration!$F:$F,C1329))</f>
        <v/>
      </c>
      <c r="H1329" s="5" t="str">
        <f t="shared" si="121"/>
        <v/>
      </c>
      <c r="I1329" s="5">
        <f>IF(D1329&gt;=Q3_Validation!$C$2,1,0)</f>
        <v>0</v>
      </c>
      <c r="J1329" s="8" t="str">
        <f t="shared" si="122"/>
        <v/>
      </c>
      <c r="K1329" s="5" t="str">
        <f t="shared" si="123"/>
        <v>excluded</v>
      </c>
      <c r="L1329" s="5">
        <f t="shared" si="124"/>
        <v>0</v>
      </c>
      <c r="M1329" s="5">
        <f t="shared" si="125"/>
        <v>0</v>
      </c>
    </row>
    <row r="1330" spans="1:13">
      <c r="A1330" s="5">
        <v>3405</v>
      </c>
      <c r="B1330" s="5">
        <v>11</v>
      </c>
      <c r="C1330" s="5" t="s">
        <v>64</v>
      </c>
      <c r="D1330" s="5">
        <v>6</v>
      </c>
      <c r="E1330" s="5">
        <v>0</v>
      </c>
      <c r="F1330" s="8">
        <f t="shared" si="120"/>
        <v>0</v>
      </c>
      <c r="G1330" s="5" t="str">
        <f>IF(COUNTIFS(Q3_SQL_Error_Concentration!$A:$A,A1330,Q3_SQL_Error_Concentration!$E:$E,B1330,Q3_SQL_Error_Concentration!$F:$F,C1330)=0,"",SUMIFS(Q3_SQL_Error_Concentration!$I:$I,Q3_SQL_Error_Concentration!$A:$A,A1330,Q3_SQL_Error_Concentration!$E:$E,B1330,Q3_SQL_Error_Concentration!$F:$F,C1330))</f>
        <v/>
      </c>
      <c r="H1330" s="5" t="str">
        <f t="shared" si="121"/>
        <v/>
      </c>
      <c r="I1330" s="5">
        <f>IF(D1330&gt;=Q3_Validation!$C$2,1,0)</f>
        <v>0</v>
      </c>
      <c r="J1330" s="8" t="str">
        <f t="shared" si="122"/>
        <v/>
      </c>
      <c r="K1330" s="5" t="str">
        <f t="shared" si="123"/>
        <v>excluded</v>
      </c>
      <c r="L1330" s="5">
        <f t="shared" si="124"/>
        <v>0</v>
      </c>
      <c r="M1330" s="5">
        <f t="shared" si="125"/>
        <v>0</v>
      </c>
    </row>
    <row r="1331" spans="1:13">
      <c r="A1331" s="5">
        <v>3405</v>
      </c>
      <c r="B1331" s="5">
        <v>11</v>
      </c>
      <c r="C1331" s="5" t="s">
        <v>62</v>
      </c>
      <c r="D1331" s="5">
        <v>266</v>
      </c>
      <c r="E1331" s="5">
        <v>2</v>
      </c>
      <c r="F1331" s="8">
        <f t="shared" si="120"/>
        <v>0.75187969924812026</v>
      </c>
      <c r="G1331" s="5" t="str">
        <f>IF(COUNTIFS(Q3_SQL_Error_Concentration!$A:$A,A1331,Q3_SQL_Error_Concentration!$E:$E,B1331,Q3_SQL_Error_Concentration!$F:$F,C1331)=0,"",SUMIFS(Q3_SQL_Error_Concentration!$I:$I,Q3_SQL_Error_Concentration!$A:$A,A1331,Q3_SQL_Error_Concentration!$E:$E,B1331,Q3_SQL_Error_Concentration!$F:$F,C1331))</f>
        <v/>
      </c>
      <c r="H1331" s="5" t="str">
        <f t="shared" si="121"/>
        <v/>
      </c>
      <c r="I1331" s="5">
        <f>IF(D1331&gt;=Q3_Validation!$C$2,1,0)</f>
        <v>0</v>
      </c>
      <c r="J1331" s="8" t="str">
        <f t="shared" si="122"/>
        <v/>
      </c>
      <c r="K1331" s="5" t="str">
        <f t="shared" si="123"/>
        <v>excluded</v>
      </c>
      <c r="L1331" s="5">
        <f t="shared" si="124"/>
        <v>0</v>
      </c>
      <c r="M1331" s="5">
        <f t="shared" si="125"/>
        <v>0</v>
      </c>
    </row>
    <row r="1332" spans="1:13">
      <c r="A1332" s="5">
        <v>3405</v>
      </c>
      <c r="B1332" s="5">
        <v>12</v>
      </c>
      <c r="C1332" s="5" t="s">
        <v>63</v>
      </c>
      <c r="D1332" s="5">
        <v>133</v>
      </c>
      <c r="E1332" s="5">
        <v>1</v>
      </c>
      <c r="F1332" s="8">
        <f t="shared" si="120"/>
        <v>0.75187969924812026</v>
      </c>
      <c r="G1332" s="5" t="str">
        <f>IF(COUNTIFS(Q3_SQL_Error_Concentration!$A:$A,A1332,Q3_SQL_Error_Concentration!$E:$E,B1332,Q3_SQL_Error_Concentration!$F:$F,C1332)=0,"",SUMIFS(Q3_SQL_Error_Concentration!$I:$I,Q3_SQL_Error_Concentration!$A:$A,A1332,Q3_SQL_Error_Concentration!$E:$E,B1332,Q3_SQL_Error_Concentration!$F:$F,C1332))</f>
        <v/>
      </c>
      <c r="H1332" s="5" t="str">
        <f t="shared" si="121"/>
        <v/>
      </c>
      <c r="I1332" s="5">
        <f>IF(D1332&gt;=Q3_Validation!$C$2,1,0)</f>
        <v>0</v>
      </c>
      <c r="J1332" s="8" t="str">
        <f t="shared" si="122"/>
        <v/>
      </c>
      <c r="K1332" s="5" t="str">
        <f t="shared" si="123"/>
        <v>excluded</v>
      </c>
      <c r="L1332" s="5">
        <f t="shared" si="124"/>
        <v>0</v>
      </c>
      <c r="M1332" s="5">
        <f t="shared" si="125"/>
        <v>0</v>
      </c>
    </row>
    <row r="1333" spans="1:13">
      <c r="A1333" s="5">
        <v>3405</v>
      </c>
      <c r="B1333" s="5">
        <v>12</v>
      </c>
      <c r="C1333" s="5" t="s">
        <v>64</v>
      </c>
      <c r="D1333" s="5">
        <v>1</v>
      </c>
      <c r="E1333" s="5">
        <v>0</v>
      </c>
      <c r="F1333" s="8">
        <f t="shared" si="120"/>
        <v>0</v>
      </c>
      <c r="G1333" s="5" t="str">
        <f>IF(COUNTIFS(Q3_SQL_Error_Concentration!$A:$A,A1333,Q3_SQL_Error_Concentration!$E:$E,B1333,Q3_SQL_Error_Concentration!$F:$F,C1333)=0,"",SUMIFS(Q3_SQL_Error_Concentration!$I:$I,Q3_SQL_Error_Concentration!$A:$A,A1333,Q3_SQL_Error_Concentration!$E:$E,B1333,Q3_SQL_Error_Concentration!$F:$F,C1333))</f>
        <v/>
      </c>
      <c r="H1333" s="5" t="str">
        <f t="shared" si="121"/>
        <v/>
      </c>
      <c r="I1333" s="5">
        <f>IF(D1333&gt;=Q3_Validation!$C$2,1,0)</f>
        <v>0</v>
      </c>
      <c r="J1333" s="8" t="str">
        <f t="shared" si="122"/>
        <v/>
      </c>
      <c r="K1333" s="5" t="str">
        <f t="shared" si="123"/>
        <v>excluded</v>
      </c>
      <c r="L1333" s="5">
        <f t="shared" si="124"/>
        <v>0</v>
      </c>
      <c r="M1333" s="5">
        <f t="shared" si="125"/>
        <v>0</v>
      </c>
    </row>
    <row r="1334" spans="1:13">
      <c r="A1334" s="5">
        <v>3405</v>
      </c>
      <c r="B1334" s="5">
        <v>12</v>
      </c>
      <c r="C1334" s="5" t="s">
        <v>62</v>
      </c>
      <c r="D1334" s="5">
        <v>246</v>
      </c>
      <c r="E1334" s="5">
        <v>1</v>
      </c>
      <c r="F1334" s="8">
        <f t="shared" si="120"/>
        <v>0.4065040650406504</v>
      </c>
      <c r="G1334" s="5" t="str">
        <f>IF(COUNTIFS(Q3_SQL_Error_Concentration!$A:$A,A1334,Q3_SQL_Error_Concentration!$E:$E,B1334,Q3_SQL_Error_Concentration!$F:$F,C1334)=0,"",SUMIFS(Q3_SQL_Error_Concentration!$I:$I,Q3_SQL_Error_Concentration!$A:$A,A1334,Q3_SQL_Error_Concentration!$E:$E,B1334,Q3_SQL_Error_Concentration!$F:$F,C1334))</f>
        <v/>
      </c>
      <c r="H1334" s="5" t="str">
        <f t="shared" si="121"/>
        <v/>
      </c>
      <c r="I1334" s="5">
        <f>IF(D1334&gt;=Q3_Validation!$C$2,1,0)</f>
        <v>0</v>
      </c>
      <c r="J1334" s="8" t="str">
        <f t="shared" si="122"/>
        <v/>
      </c>
      <c r="K1334" s="5" t="str">
        <f t="shared" si="123"/>
        <v>excluded</v>
      </c>
      <c r="L1334" s="5">
        <f t="shared" si="124"/>
        <v>0</v>
      </c>
      <c r="M1334" s="5">
        <f t="shared" si="125"/>
        <v>0</v>
      </c>
    </row>
    <row r="1335" spans="1:13">
      <c r="A1335" s="5">
        <v>3405</v>
      </c>
      <c r="B1335" s="5">
        <v>13</v>
      </c>
      <c r="C1335" s="5" t="s">
        <v>63</v>
      </c>
      <c r="D1335" s="5">
        <v>154</v>
      </c>
      <c r="E1335" s="5">
        <v>1</v>
      </c>
      <c r="F1335" s="8">
        <f t="shared" si="120"/>
        <v>0.64935064935064934</v>
      </c>
      <c r="G1335" s="5" t="str">
        <f>IF(COUNTIFS(Q3_SQL_Error_Concentration!$A:$A,A1335,Q3_SQL_Error_Concentration!$E:$E,B1335,Q3_SQL_Error_Concentration!$F:$F,C1335)=0,"",SUMIFS(Q3_SQL_Error_Concentration!$I:$I,Q3_SQL_Error_Concentration!$A:$A,A1335,Q3_SQL_Error_Concentration!$E:$E,B1335,Q3_SQL_Error_Concentration!$F:$F,C1335))</f>
        <v/>
      </c>
      <c r="H1335" s="5" t="str">
        <f t="shared" si="121"/>
        <v/>
      </c>
      <c r="I1335" s="5">
        <f>IF(D1335&gt;=Q3_Validation!$C$2,1,0)</f>
        <v>0</v>
      </c>
      <c r="J1335" s="8" t="str">
        <f t="shared" si="122"/>
        <v/>
      </c>
      <c r="K1335" s="5" t="str">
        <f t="shared" si="123"/>
        <v>excluded</v>
      </c>
      <c r="L1335" s="5">
        <f t="shared" si="124"/>
        <v>0</v>
      </c>
      <c r="M1335" s="5">
        <f t="shared" si="125"/>
        <v>0</v>
      </c>
    </row>
    <row r="1336" spans="1:13">
      <c r="A1336" s="5">
        <v>3405</v>
      </c>
      <c r="B1336" s="5">
        <v>13</v>
      </c>
      <c r="C1336" s="5" t="s">
        <v>64</v>
      </c>
      <c r="D1336" s="5">
        <v>3</v>
      </c>
      <c r="E1336" s="5">
        <v>0</v>
      </c>
      <c r="F1336" s="8">
        <f t="shared" si="120"/>
        <v>0</v>
      </c>
      <c r="G1336" s="5" t="str">
        <f>IF(COUNTIFS(Q3_SQL_Error_Concentration!$A:$A,A1336,Q3_SQL_Error_Concentration!$E:$E,B1336,Q3_SQL_Error_Concentration!$F:$F,C1336)=0,"",SUMIFS(Q3_SQL_Error_Concentration!$I:$I,Q3_SQL_Error_Concentration!$A:$A,A1336,Q3_SQL_Error_Concentration!$E:$E,B1336,Q3_SQL_Error_Concentration!$F:$F,C1336))</f>
        <v/>
      </c>
      <c r="H1336" s="5" t="str">
        <f t="shared" si="121"/>
        <v/>
      </c>
      <c r="I1336" s="5">
        <f>IF(D1336&gt;=Q3_Validation!$C$2,1,0)</f>
        <v>0</v>
      </c>
      <c r="J1336" s="8" t="str">
        <f t="shared" si="122"/>
        <v/>
      </c>
      <c r="K1336" s="5" t="str">
        <f t="shared" si="123"/>
        <v>excluded</v>
      </c>
      <c r="L1336" s="5">
        <f t="shared" si="124"/>
        <v>0</v>
      </c>
      <c r="M1336" s="5">
        <f t="shared" si="125"/>
        <v>0</v>
      </c>
    </row>
    <row r="1337" spans="1:13">
      <c r="A1337" s="5">
        <v>3405</v>
      </c>
      <c r="B1337" s="5">
        <v>13</v>
      </c>
      <c r="C1337" s="5" t="s">
        <v>62</v>
      </c>
      <c r="D1337" s="5">
        <v>233</v>
      </c>
      <c r="E1337" s="5">
        <v>2</v>
      </c>
      <c r="F1337" s="8">
        <f t="shared" si="120"/>
        <v>0.85836909871244638</v>
      </c>
      <c r="G1337" s="5" t="str">
        <f>IF(COUNTIFS(Q3_SQL_Error_Concentration!$A:$A,A1337,Q3_SQL_Error_Concentration!$E:$E,B1337,Q3_SQL_Error_Concentration!$F:$F,C1337)=0,"",SUMIFS(Q3_SQL_Error_Concentration!$I:$I,Q3_SQL_Error_Concentration!$A:$A,A1337,Q3_SQL_Error_Concentration!$E:$E,B1337,Q3_SQL_Error_Concentration!$F:$F,C1337))</f>
        <v/>
      </c>
      <c r="H1337" s="5" t="str">
        <f t="shared" si="121"/>
        <v/>
      </c>
      <c r="I1337" s="5">
        <f>IF(D1337&gt;=Q3_Validation!$C$2,1,0)</f>
        <v>0</v>
      </c>
      <c r="J1337" s="8" t="str">
        <f t="shared" si="122"/>
        <v/>
      </c>
      <c r="K1337" s="5" t="str">
        <f t="shared" si="123"/>
        <v>excluded</v>
      </c>
      <c r="L1337" s="5">
        <f t="shared" si="124"/>
        <v>0</v>
      </c>
      <c r="M1337" s="5">
        <f t="shared" si="125"/>
        <v>0</v>
      </c>
    </row>
    <row r="1338" spans="1:13">
      <c r="A1338" s="5">
        <v>3405</v>
      </c>
      <c r="B1338" s="5">
        <v>14</v>
      </c>
      <c r="C1338" s="5" t="s">
        <v>63</v>
      </c>
      <c r="D1338" s="5">
        <v>160</v>
      </c>
      <c r="E1338" s="5">
        <v>4</v>
      </c>
      <c r="F1338" s="8">
        <f t="shared" si="120"/>
        <v>2.5</v>
      </c>
      <c r="G1338" s="5" t="str">
        <f>IF(COUNTIFS(Q3_SQL_Error_Concentration!$A:$A,A1338,Q3_SQL_Error_Concentration!$E:$E,B1338,Q3_SQL_Error_Concentration!$F:$F,C1338)=0,"",SUMIFS(Q3_SQL_Error_Concentration!$I:$I,Q3_SQL_Error_Concentration!$A:$A,A1338,Q3_SQL_Error_Concentration!$E:$E,B1338,Q3_SQL_Error_Concentration!$F:$F,C1338))</f>
        <v/>
      </c>
      <c r="H1338" s="5" t="str">
        <f t="shared" si="121"/>
        <v/>
      </c>
      <c r="I1338" s="5">
        <f>IF(D1338&gt;=Q3_Validation!$C$2,1,0)</f>
        <v>0</v>
      </c>
      <c r="J1338" s="8" t="str">
        <f t="shared" si="122"/>
        <v/>
      </c>
      <c r="K1338" s="5" t="str">
        <f t="shared" si="123"/>
        <v>excluded</v>
      </c>
      <c r="L1338" s="5">
        <f t="shared" si="124"/>
        <v>0</v>
      </c>
      <c r="M1338" s="5">
        <f t="shared" si="125"/>
        <v>0</v>
      </c>
    </row>
    <row r="1339" spans="1:13">
      <c r="A1339" s="5">
        <v>3405</v>
      </c>
      <c r="B1339" s="5">
        <v>14</v>
      </c>
      <c r="C1339" s="5" t="s">
        <v>64</v>
      </c>
      <c r="D1339" s="5">
        <v>1</v>
      </c>
      <c r="E1339" s="5">
        <v>0</v>
      </c>
      <c r="F1339" s="8">
        <f t="shared" si="120"/>
        <v>0</v>
      </c>
      <c r="G1339" s="5" t="str">
        <f>IF(COUNTIFS(Q3_SQL_Error_Concentration!$A:$A,A1339,Q3_SQL_Error_Concentration!$E:$E,B1339,Q3_SQL_Error_Concentration!$F:$F,C1339)=0,"",SUMIFS(Q3_SQL_Error_Concentration!$I:$I,Q3_SQL_Error_Concentration!$A:$A,A1339,Q3_SQL_Error_Concentration!$E:$E,B1339,Q3_SQL_Error_Concentration!$F:$F,C1339))</f>
        <v/>
      </c>
      <c r="H1339" s="5" t="str">
        <f t="shared" si="121"/>
        <v/>
      </c>
      <c r="I1339" s="5">
        <f>IF(D1339&gt;=Q3_Validation!$C$2,1,0)</f>
        <v>0</v>
      </c>
      <c r="J1339" s="8" t="str">
        <f t="shared" si="122"/>
        <v/>
      </c>
      <c r="K1339" s="5" t="str">
        <f t="shared" si="123"/>
        <v>excluded</v>
      </c>
      <c r="L1339" s="5">
        <f t="shared" si="124"/>
        <v>0</v>
      </c>
      <c r="M1339" s="5">
        <f t="shared" si="125"/>
        <v>0</v>
      </c>
    </row>
    <row r="1340" spans="1:13">
      <c r="A1340" s="5">
        <v>3405</v>
      </c>
      <c r="B1340" s="5">
        <v>14</v>
      </c>
      <c r="C1340" s="5" t="s">
        <v>62</v>
      </c>
      <c r="D1340" s="5">
        <v>284</v>
      </c>
      <c r="E1340" s="5">
        <v>6</v>
      </c>
      <c r="F1340" s="8">
        <f t="shared" si="120"/>
        <v>2.112676056338028</v>
      </c>
      <c r="G1340" s="5" t="str">
        <f>IF(COUNTIFS(Q3_SQL_Error_Concentration!$A:$A,A1340,Q3_SQL_Error_Concentration!$E:$E,B1340,Q3_SQL_Error_Concentration!$F:$F,C1340)=0,"",SUMIFS(Q3_SQL_Error_Concentration!$I:$I,Q3_SQL_Error_Concentration!$A:$A,A1340,Q3_SQL_Error_Concentration!$E:$E,B1340,Q3_SQL_Error_Concentration!$F:$F,C1340))</f>
        <v/>
      </c>
      <c r="H1340" s="5" t="str">
        <f t="shared" si="121"/>
        <v/>
      </c>
      <c r="I1340" s="5">
        <f>IF(D1340&gt;=Q3_Validation!$C$2,1,0)</f>
        <v>0</v>
      </c>
      <c r="J1340" s="8" t="str">
        <f t="shared" si="122"/>
        <v/>
      </c>
      <c r="K1340" s="5" t="str">
        <f t="shared" si="123"/>
        <v>excluded</v>
      </c>
      <c r="L1340" s="5">
        <f t="shared" si="124"/>
        <v>0</v>
      </c>
      <c r="M1340" s="5">
        <f t="shared" si="125"/>
        <v>0</v>
      </c>
    </row>
    <row r="1341" spans="1:13">
      <c r="A1341" s="5">
        <v>3405</v>
      </c>
      <c r="B1341" s="5">
        <v>15</v>
      </c>
      <c r="C1341" s="5" t="s">
        <v>63</v>
      </c>
      <c r="D1341" s="5">
        <v>167</v>
      </c>
      <c r="E1341" s="5">
        <v>4</v>
      </c>
      <c r="F1341" s="8">
        <f t="shared" si="120"/>
        <v>2.3952095808383231</v>
      </c>
      <c r="G1341" s="5" t="str">
        <f>IF(COUNTIFS(Q3_SQL_Error_Concentration!$A:$A,A1341,Q3_SQL_Error_Concentration!$E:$E,B1341,Q3_SQL_Error_Concentration!$F:$F,C1341)=0,"",SUMIFS(Q3_SQL_Error_Concentration!$I:$I,Q3_SQL_Error_Concentration!$A:$A,A1341,Q3_SQL_Error_Concentration!$E:$E,B1341,Q3_SQL_Error_Concentration!$F:$F,C1341))</f>
        <v/>
      </c>
      <c r="H1341" s="5" t="str">
        <f t="shared" si="121"/>
        <v/>
      </c>
      <c r="I1341" s="5">
        <f>IF(D1341&gt;=Q3_Validation!$C$2,1,0)</f>
        <v>0</v>
      </c>
      <c r="J1341" s="8" t="str">
        <f t="shared" si="122"/>
        <v/>
      </c>
      <c r="K1341" s="5" t="str">
        <f t="shared" si="123"/>
        <v>excluded</v>
      </c>
      <c r="L1341" s="5">
        <f t="shared" si="124"/>
        <v>0</v>
      </c>
      <c r="M1341" s="5">
        <f t="shared" si="125"/>
        <v>0</v>
      </c>
    </row>
    <row r="1342" spans="1:13">
      <c r="A1342" s="5">
        <v>3405</v>
      </c>
      <c r="B1342" s="5">
        <v>15</v>
      </c>
      <c r="C1342" s="5" t="s">
        <v>64</v>
      </c>
      <c r="D1342" s="5">
        <v>4</v>
      </c>
      <c r="E1342" s="5">
        <v>0</v>
      </c>
      <c r="F1342" s="8">
        <f t="shared" si="120"/>
        <v>0</v>
      </c>
      <c r="G1342" s="5" t="str">
        <f>IF(COUNTIFS(Q3_SQL_Error_Concentration!$A:$A,A1342,Q3_SQL_Error_Concentration!$E:$E,B1342,Q3_SQL_Error_Concentration!$F:$F,C1342)=0,"",SUMIFS(Q3_SQL_Error_Concentration!$I:$I,Q3_SQL_Error_Concentration!$A:$A,A1342,Q3_SQL_Error_Concentration!$E:$E,B1342,Q3_SQL_Error_Concentration!$F:$F,C1342))</f>
        <v/>
      </c>
      <c r="H1342" s="5" t="str">
        <f t="shared" si="121"/>
        <v/>
      </c>
      <c r="I1342" s="5">
        <f>IF(D1342&gt;=Q3_Validation!$C$2,1,0)</f>
        <v>0</v>
      </c>
      <c r="J1342" s="8" t="str">
        <f t="shared" si="122"/>
        <v/>
      </c>
      <c r="K1342" s="5" t="str">
        <f t="shared" si="123"/>
        <v>excluded</v>
      </c>
      <c r="L1342" s="5">
        <f t="shared" si="124"/>
        <v>0</v>
      </c>
      <c r="M1342" s="5">
        <f t="shared" si="125"/>
        <v>0</v>
      </c>
    </row>
    <row r="1343" spans="1:13">
      <c r="A1343" s="5">
        <v>3405</v>
      </c>
      <c r="B1343" s="5">
        <v>15</v>
      </c>
      <c r="C1343" s="5" t="s">
        <v>62</v>
      </c>
      <c r="D1343" s="5">
        <v>286</v>
      </c>
      <c r="E1343" s="5">
        <v>4</v>
      </c>
      <c r="F1343" s="8">
        <f t="shared" si="120"/>
        <v>1.3986013986013985</v>
      </c>
      <c r="G1343" s="5" t="str">
        <f>IF(COUNTIFS(Q3_SQL_Error_Concentration!$A:$A,A1343,Q3_SQL_Error_Concentration!$E:$E,B1343,Q3_SQL_Error_Concentration!$F:$F,C1343)=0,"",SUMIFS(Q3_SQL_Error_Concentration!$I:$I,Q3_SQL_Error_Concentration!$A:$A,A1343,Q3_SQL_Error_Concentration!$E:$E,B1343,Q3_SQL_Error_Concentration!$F:$F,C1343))</f>
        <v/>
      </c>
      <c r="H1343" s="5" t="str">
        <f t="shared" si="121"/>
        <v/>
      </c>
      <c r="I1343" s="5">
        <f>IF(D1343&gt;=Q3_Validation!$C$2,1,0)</f>
        <v>0</v>
      </c>
      <c r="J1343" s="8" t="str">
        <f t="shared" si="122"/>
        <v/>
      </c>
      <c r="K1343" s="5" t="str">
        <f t="shared" si="123"/>
        <v>excluded</v>
      </c>
      <c r="L1343" s="5">
        <f t="shared" si="124"/>
        <v>0</v>
      </c>
      <c r="M1343" s="5">
        <f t="shared" si="125"/>
        <v>0</v>
      </c>
    </row>
    <row r="1344" spans="1:13">
      <c r="A1344" s="5">
        <v>3405</v>
      </c>
      <c r="B1344" s="5">
        <v>16</v>
      </c>
      <c r="C1344" s="5" t="s">
        <v>63</v>
      </c>
      <c r="D1344" s="5">
        <v>162</v>
      </c>
      <c r="E1344" s="5">
        <v>4</v>
      </c>
      <c r="F1344" s="8">
        <f t="shared" si="120"/>
        <v>2.4691358024691357</v>
      </c>
      <c r="G1344" s="5" t="str">
        <f>IF(COUNTIFS(Q3_SQL_Error_Concentration!$A:$A,A1344,Q3_SQL_Error_Concentration!$E:$E,B1344,Q3_SQL_Error_Concentration!$F:$F,C1344)=0,"",SUMIFS(Q3_SQL_Error_Concentration!$I:$I,Q3_SQL_Error_Concentration!$A:$A,A1344,Q3_SQL_Error_Concentration!$E:$E,B1344,Q3_SQL_Error_Concentration!$F:$F,C1344))</f>
        <v/>
      </c>
      <c r="H1344" s="5" t="str">
        <f t="shared" si="121"/>
        <v/>
      </c>
      <c r="I1344" s="5">
        <f>IF(D1344&gt;=Q3_Validation!$C$2,1,0)</f>
        <v>0</v>
      </c>
      <c r="J1344" s="8" t="str">
        <f t="shared" si="122"/>
        <v/>
      </c>
      <c r="K1344" s="5" t="str">
        <f t="shared" si="123"/>
        <v>excluded</v>
      </c>
      <c r="L1344" s="5">
        <f t="shared" si="124"/>
        <v>0</v>
      </c>
      <c r="M1344" s="5">
        <f t="shared" si="125"/>
        <v>0</v>
      </c>
    </row>
    <row r="1345" spans="1:13">
      <c r="A1345" s="5">
        <v>3405</v>
      </c>
      <c r="B1345" s="5">
        <v>16</v>
      </c>
      <c r="C1345" s="5" t="s">
        <v>64</v>
      </c>
      <c r="D1345" s="5">
        <v>3</v>
      </c>
      <c r="E1345" s="5">
        <v>0</v>
      </c>
      <c r="F1345" s="8">
        <f t="shared" si="120"/>
        <v>0</v>
      </c>
      <c r="G1345" s="5" t="str">
        <f>IF(COUNTIFS(Q3_SQL_Error_Concentration!$A:$A,A1345,Q3_SQL_Error_Concentration!$E:$E,B1345,Q3_SQL_Error_Concentration!$F:$F,C1345)=0,"",SUMIFS(Q3_SQL_Error_Concentration!$I:$I,Q3_SQL_Error_Concentration!$A:$A,A1345,Q3_SQL_Error_Concentration!$E:$E,B1345,Q3_SQL_Error_Concentration!$F:$F,C1345))</f>
        <v/>
      </c>
      <c r="H1345" s="5" t="str">
        <f t="shared" si="121"/>
        <v/>
      </c>
      <c r="I1345" s="5">
        <f>IF(D1345&gt;=Q3_Validation!$C$2,1,0)</f>
        <v>0</v>
      </c>
      <c r="J1345" s="8" t="str">
        <f t="shared" si="122"/>
        <v/>
      </c>
      <c r="K1345" s="5" t="str">
        <f t="shared" si="123"/>
        <v>excluded</v>
      </c>
      <c r="L1345" s="5">
        <f t="shared" si="124"/>
        <v>0</v>
      </c>
      <c r="M1345" s="5">
        <f t="shared" si="125"/>
        <v>0</v>
      </c>
    </row>
    <row r="1346" spans="1:13">
      <c r="A1346" s="5">
        <v>3405</v>
      </c>
      <c r="B1346" s="5">
        <v>16</v>
      </c>
      <c r="C1346" s="5" t="s">
        <v>62</v>
      </c>
      <c r="D1346" s="5">
        <v>301</v>
      </c>
      <c r="E1346" s="5">
        <v>1</v>
      </c>
      <c r="F1346" s="8">
        <f t="shared" ref="F1346:F1409" si="126">100*E1346/D1346</f>
        <v>0.33222591362126247</v>
      </c>
      <c r="G1346" s="5" t="str">
        <f>IF(COUNTIFS(Q3_SQL_Error_Concentration!$A:$A,A1346,Q3_SQL_Error_Concentration!$E:$E,B1346,Q3_SQL_Error_Concentration!$F:$F,C1346)=0,"",SUMIFS(Q3_SQL_Error_Concentration!$I:$I,Q3_SQL_Error_Concentration!$A:$A,A1346,Q3_SQL_Error_Concentration!$E:$E,B1346,Q3_SQL_Error_Concentration!$F:$F,C1346))</f>
        <v/>
      </c>
      <c r="H1346" s="5" t="str">
        <f t="shared" ref="H1346:H1409" si="127">IF(G1346="","",IF(ABS(F1346-G1346)&lt;=0.0002,"PASS","FAIL"))</f>
        <v/>
      </c>
      <c r="I1346" s="5">
        <f>IF(D1346&gt;=Q3_Validation!$C$2,1,0)</f>
        <v>0</v>
      </c>
      <c r="J1346" s="8" t="str">
        <f t="shared" ref="J1346:J1409" si="128">IF(I1346=1,F1346,"")</f>
        <v/>
      </c>
      <c r="K1346" s="5" t="str">
        <f t="shared" ref="K1346:K1409" si="129">IF(D1346&lt;601,"excluded",IF(J1346&gt;3.628192,"outlier",IF(J1346&gt;=2.11093,"high-error","normal")))</f>
        <v>excluded</v>
      </c>
      <c r="L1346" s="5">
        <f t="shared" ref="L1346:L1409" si="130">COUNTIFS(A:A,A1346,K:K,"high-error")+COUNTIFS(A:A,A1346,K:K,"outlier")</f>
        <v>0</v>
      </c>
      <c r="M1346" s="5">
        <f t="shared" ref="M1346:M1409" si="131">IF(AND(L1346&gt;=2,OR(K1346="high-error",K1346="outlier")),1,0)</f>
        <v>0</v>
      </c>
    </row>
    <row r="1347" spans="1:13">
      <c r="A1347" s="5">
        <v>3405</v>
      </c>
      <c r="B1347" s="5">
        <v>17</v>
      </c>
      <c r="C1347" s="5" t="s">
        <v>63</v>
      </c>
      <c r="D1347" s="5">
        <v>159</v>
      </c>
      <c r="E1347" s="5">
        <v>1</v>
      </c>
      <c r="F1347" s="8">
        <f t="shared" si="126"/>
        <v>0.62893081761006286</v>
      </c>
      <c r="G1347" s="5" t="str">
        <f>IF(COUNTIFS(Q3_SQL_Error_Concentration!$A:$A,A1347,Q3_SQL_Error_Concentration!$E:$E,B1347,Q3_SQL_Error_Concentration!$F:$F,C1347)=0,"",SUMIFS(Q3_SQL_Error_Concentration!$I:$I,Q3_SQL_Error_Concentration!$A:$A,A1347,Q3_SQL_Error_Concentration!$E:$E,B1347,Q3_SQL_Error_Concentration!$F:$F,C1347))</f>
        <v/>
      </c>
      <c r="H1347" s="5" t="str">
        <f t="shared" si="127"/>
        <v/>
      </c>
      <c r="I1347" s="5">
        <f>IF(D1347&gt;=Q3_Validation!$C$2,1,0)</f>
        <v>0</v>
      </c>
      <c r="J1347" s="8" t="str">
        <f t="shared" si="128"/>
        <v/>
      </c>
      <c r="K1347" s="5" t="str">
        <f t="shared" si="129"/>
        <v>excluded</v>
      </c>
      <c r="L1347" s="5">
        <f t="shared" si="130"/>
        <v>0</v>
      </c>
      <c r="M1347" s="5">
        <f t="shared" si="131"/>
        <v>0</v>
      </c>
    </row>
    <row r="1348" spans="1:13">
      <c r="A1348" s="5">
        <v>3405</v>
      </c>
      <c r="B1348" s="5">
        <v>17</v>
      </c>
      <c r="C1348" s="5" t="s">
        <v>64</v>
      </c>
      <c r="D1348" s="5">
        <v>3</v>
      </c>
      <c r="E1348" s="5">
        <v>0</v>
      </c>
      <c r="F1348" s="8">
        <f t="shared" si="126"/>
        <v>0</v>
      </c>
      <c r="G1348" s="5" t="str">
        <f>IF(COUNTIFS(Q3_SQL_Error_Concentration!$A:$A,A1348,Q3_SQL_Error_Concentration!$E:$E,B1348,Q3_SQL_Error_Concentration!$F:$F,C1348)=0,"",SUMIFS(Q3_SQL_Error_Concentration!$I:$I,Q3_SQL_Error_Concentration!$A:$A,A1348,Q3_SQL_Error_Concentration!$E:$E,B1348,Q3_SQL_Error_Concentration!$F:$F,C1348))</f>
        <v/>
      </c>
      <c r="H1348" s="5" t="str">
        <f t="shared" si="127"/>
        <v/>
      </c>
      <c r="I1348" s="5">
        <f>IF(D1348&gt;=Q3_Validation!$C$2,1,0)</f>
        <v>0</v>
      </c>
      <c r="J1348" s="8" t="str">
        <f t="shared" si="128"/>
        <v/>
      </c>
      <c r="K1348" s="5" t="str">
        <f t="shared" si="129"/>
        <v>excluded</v>
      </c>
      <c r="L1348" s="5">
        <f t="shared" si="130"/>
        <v>0</v>
      </c>
      <c r="M1348" s="5">
        <f t="shared" si="131"/>
        <v>0</v>
      </c>
    </row>
    <row r="1349" spans="1:13">
      <c r="A1349" s="5">
        <v>3405</v>
      </c>
      <c r="B1349" s="5">
        <v>17</v>
      </c>
      <c r="C1349" s="5" t="s">
        <v>62</v>
      </c>
      <c r="D1349" s="5">
        <v>253</v>
      </c>
      <c r="E1349" s="5">
        <v>2</v>
      </c>
      <c r="F1349" s="8">
        <f t="shared" si="126"/>
        <v>0.79051383399209485</v>
      </c>
      <c r="G1349" s="5" t="str">
        <f>IF(COUNTIFS(Q3_SQL_Error_Concentration!$A:$A,A1349,Q3_SQL_Error_Concentration!$E:$E,B1349,Q3_SQL_Error_Concentration!$F:$F,C1349)=0,"",SUMIFS(Q3_SQL_Error_Concentration!$I:$I,Q3_SQL_Error_Concentration!$A:$A,A1349,Q3_SQL_Error_Concentration!$E:$E,B1349,Q3_SQL_Error_Concentration!$F:$F,C1349))</f>
        <v/>
      </c>
      <c r="H1349" s="5" t="str">
        <f t="shared" si="127"/>
        <v/>
      </c>
      <c r="I1349" s="5">
        <f>IF(D1349&gt;=Q3_Validation!$C$2,1,0)</f>
        <v>0</v>
      </c>
      <c r="J1349" s="8" t="str">
        <f t="shared" si="128"/>
        <v/>
      </c>
      <c r="K1349" s="5" t="str">
        <f t="shared" si="129"/>
        <v>excluded</v>
      </c>
      <c r="L1349" s="5">
        <f t="shared" si="130"/>
        <v>0</v>
      </c>
      <c r="M1349" s="5">
        <f t="shared" si="131"/>
        <v>0</v>
      </c>
    </row>
    <row r="1350" spans="1:13">
      <c r="A1350" s="5">
        <v>3405</v>
      </c>
      <c r="B1350" s="5">
        <v>18</v>
      </c>
      <c r="C1350" s="5" t="s">
        <v>63</v>
      </c>
      <c r="D1350" s="5">
        <v>161</v>
      </c>
      <c r="E1350" s="5">
        <v>3</v>
      </c>
      <c r="F1350" s="8">
        <f t="shared" si="126"/>
        <v>1.8633540372670807</v>
      </c>
      <c r="G1350" s="5" t="str">
        <f>IF(COUNTIFS(Q3_SQL_Error_Concentration!$A:$A,A1350,Q3_SQL_Error_Concentration!$E:$E,B1350,Q3_SQL_Error_Concentration!$F:$F,C1350)=0,"",SUMIFS(Q3_SQL_Error_Concentration!$I:$I,Q3_SQL_Error_Concentration!$A:$A,A1350,Q3_SQL_Error_Concentration!$E:$E,B1350,Q3_SQL_Error_Concentration!$F:$F,C1350))</f>
        <v/>
      </c>
      <c r="H1350" s="5" t="str">
        <f t="shared" si="127"/>
        <v/>
      </c>
      <c r="I1350" s="5">
        <f>IF(D1350&gt;=Q3_Validation!$C$2,1,0)</f>
        <v>0</v>
      </c>
      <c r="J1350" s="8" t="str">
        <f t="shared" si="128"/>
        <v/>
      </c>
      <c r="K1350" s="5" t="str">
        <f t="shared" si="129"/>
        <v>excluded</v>
      </c>
      <c r="L1350" s="5">
        <f t="shared" si="130"/>
        <v>0</v>
      </c>
      <c r="M1350" s="5">
        <f t="shared" si="131"/>
        <v>0</v>
      </c>
    </row>
    <row r="1351" spans="1:13">
      <c r="A1351" s="5">
        <v>3405</v>
      </c>
      <c r="B1351" s="5">
        <v>18</v>
      </c>
      <c r="C1351" s="5" t="s">
        <v>62</v>
      </c>
      <c r="D1351" s="5">
        <v>258</v>
      </c>
      <c r="E1351" s="5">
        <v>4</v>
      </c>
      <c r="F1351" s="8">
        <f t="shared" si="126"/>
        <v>1.5503875968992249</v>
      </c>
      <c r="G1351" s="5" t="str">
        <f>IF(COUNTIFS(Q3_SQL_Error_Concentration!$A:$A,A1351,Q3_SQL_Error_Concentration!$E:$E,B1351,Q3_SQL_Error_Concentration!$F:$F,C1351)=0,"",SUMIFS(Q3_SQL_Error_Concentration!$I:$I,Q3_SQL_Error_Concentration!$A:$A,A1351,Q3_SQL_Error_Concentration!$E:$E,B1351,Q3_SQL_Error_Concentration!$F:$F,C1351))</f>
        <v/>
      </c>
      <c r="H1351" s="5" t="str">
        <f t="shared" si="127"/>
        <v/>
      </c>
      <c r="I1351" s="5">
        <f>IF(D1351&gt;=Q3_Validation!$C$2,1,0)</f>
        <v>0</v>
      </c>
      <c r="J1351" s="8" t="str">
        <f t="shared" si="128"/>
        <v/>
      </c>
      <c r="K1351" s="5" t="str">
        <f t="shared" si="129"/>
        <v>excluded</v>
      </c>
      <c r="L1351" s="5">
        <f t="shared" si="130"/>
        <v>0</v>
      </c>
      <c r="M1351" s="5">
        <f t="shared" si="131"/>
        <v>0</v>
      </c>
    </row>
    <row r="1352" spans="1:13">
      <c r="A1352" s="5">
        <v>3405</v>
      </c>
      <c r="B1352" s="5">
        <v>19</v>
      </c>
      <c r="C1352" s="5" t="s">
        <v>63</v>
      </c>
      <c r="D1352" s="5">
        <v>157</v>
      </c>
      <c r="E1352" s="5">
        <v>3</v>
      </c>
      <c r="F1352" s="8">
        <f t="shared" si="126"/>
        <v>1.910828025477707</v>
      </c>
      <c r="G1352" s="5" t="str">
        <f>IF(COUNTIFS(Q3_SQL_Error_Concentration!$A:$A,A1352,Q3_SQL_Error_Concentration!$E:$E,B1352,Q3_SQL_Error_Concentration!$F:$F,C1352)=0,"",SUMIFS(Q3_SQL_Error_Concentration!$I:$I,Q3_SQL_Error_Concentration!$A:$A,A1352,Q3_SQL_Error_Concentration!$E:$E,B1352,Q3_SQL_Error_Concentration!$F:$F,C1352))</f>
        <v/>
      </c>
      <c r="H1352" s="5" t="str">
        <f t="shared" si="127"/>
        <v/>
      </c>
      <c r="I1352" s="5">
        <f>IF(D1352&gt;=Q3_Validation!$C$2,1,0)</f>
        <v>0</v>
      </c>
      <c r="J1352" s="8" t="str">
        <f t="shared" si="128"/>
        <v/>
      </c>
      <c r="K1352" s="5" t="str">
        <f t="shared" si="129"/>
        <v>excluded</v>
      </c>
      <c r="L1352" s="5">
        <f t="shared" si="130"/>
        <v>0</v>
      </c>
      <c r="M1352" s="5">
        <f t="shared" si="131"/>
        <v>0</v>
      </c>
    </row>
    <row r="1353" spans="1:13">
      <c r="A1353" s="5">
        <v>3405</v>
      </c>
      <c r="B1353" s="5">
        <v>19</v>
      </c>
      <c r="C1353" s="5" t="s">
        <v>62</v>
      </c>
      <c r="D1353" s="5">
        <v>293</v>
      </c>
      <c r="E1353" s="5">
        <v>2</v>
      </c>
      <c r="F1353" s="8">
        <f t="shared" si="126"/>
        <v>0.68259385665529015</v>
      </c>
      <c r="G1353" s="5" t="str">
        <f>IF(COUNTIFS(Q3_SQL_Error_Concentration!$A:$A,A1353,Q3_SQL_Error_Concentration!$E:$E,B1353,Q3_SQL_Error_Concentration!$F:$F,C1353)=0,"",SUMIFS(Q3_SQL_Error_Concentration!$I:$I,Q3_SQL_Error_Concentration!$A:$A,A1353,Q3_SQL_Error_Concentration!$E:$E,B1353,Q3_SQL_Error_Concentration!$F:$F,C1353))</f>
        <v/>
      </c>
      <c r="H1353" s="5" t="str">
        <f t="shared" si="127"/>
        <v/>
      </c>
      <c r="I1353" s="5">
        <f>IF(D1353&gt;=Q3_Validation!$C$2,1,0)</f>
        <v>0</v>
      </c>
      <c r="J1353" s="8" t="str">
        <f t="shared" si="128"/>
        <v/>
      </c>
      <c r="K1353" s="5" t="str">
        <f t="shared" si="129"/>
        <v>excluded</v>
      </c>
      <c r="L1353" s="5">
        <f t="shared" si="130"/>
        <v>0</v>
      </c>
      <c r="M1353" s="5">
        <f t="shared" si="131"/>
        <v>0</v>
      </c>
    </row>
    <row r="1354" spans="1:13">
      <c r="A1354" s="5">
        <v>3405</v>
      </c>
      <c r="B1354" s="5">
        <v>20</v>
      </c>
      <c r="C1354" s="5" t="s">
        <v>63</v>
      </c>
      <c r="D1354" s="5">
        <v>153</v>
      </c>
      <c r="E1354" s="5">
        <v>3</v>
      </c>
      <c r="F1354" s="8">
        <f t="shared" si="126"/>
        <v>1.9607843137254901</v>
      </c>
      <c r="G1354" s="5" t="str">
        <f>IF(COUNTIFS(Q3_SQL_Error_Concentration!$A:$A,A1354,Q3_SQL_Error_Concentration!$E:$E,B1354,Q3_SQL_Error_Concentration!$F:$F,C1354)=0,"",SUMIFS(Q3_SQL_Error_Concentration!$I:$I,Q3_SQL_Error_Concentration!$A:$A,A1354,Q3_SQL_Error_Concentration!$E:$E,B1354,Q3_SQL_Error_Concentration!$F:$F,C1354))</f>
        <v/>
      </c>
      <c r="H1354" s="5" t="str">
        <f t="shared" si="127"/>
        <v/>
      </c>
      <c r="I1354" s="5">
        <f>IF(D1354&gt;=Q3_Validation!$C$2,1,0)</f>
        <v>0</v>
      </c>
      <c r="J1354" s="8" t="str">
        <f t="shared" si="128"/>
        <v/>
      </c>
      <c r="K1354" s="5" t="str">
        <f t="shared" si="129"/>
        <v>excluded</v>
      </c>
      <c r="L1354" s="5">
        <f t="shared" si="130"/>
        <v>0</v>
      </c>
      <c r="M1354" s="5">
        <f t="shared" si="131"/>
        <v>0</v>
      </c>
    </row>
    <row r="1355" spans="1:13">
      <c r="A1355" s="5">
        <v>3405</v>
      </c>
      <c r="B1355" s="5">
        <v>20</v>
      </c>
      <c r="C1355" s="5" t="s">
        <v>62</v>
      </c>
      <c r="D1355" s="5">
        <v>273</v>
      </c>
      <c r="E1355" s="5">
        <v>6</v>
      </c>
      <c r="F1355" s="8">
        <f t="shared" si="126"/>
        <v>2.197802197802198</v>
      </c>
      <c r="G1355" s="5" t="str">
        <f>IF(COUNTIFS(Q3_SQL_Error_Concentration!$A:$A,A1355,Q3_SQL_Error_Concentration!$E:$E,B1355,Q3_SQL_Error_Concentration!$F:$F,C1355)=0,"",SUMIFS(Q3_SQL_Error_Concentration!$I:$I,Q3_SQL_Error_Concentration!$A:$A,A1355,Q3_SQL_Error_Concentration!$E:$E,B1355,Q3_SQL_Error_Concentration!$F:$F,C1355))</f>
        <v/>
      </c>
      <c r="H1355" s="5" t="str">
        <f t="shared" si="127"/>
        <v/>
      </c>
      <c r="I1355" s="5">
        <f>IF(D1355&gt;=Q3_Validation!$C$2,1,0)</f>
        <v>0</v>
      </c>
      <c r="J1355" s="8" t="str">
        <f t="shared" si="128"/>
        <v/>
      </c>
      <c r="K1355" s="5" t="str">
        <f t="shared" si="129"/>
        <v>excluded</v>
      </c>
      <c r="L1355" s="5">
        <f t="shared" si="130"/>
        <v>0</v>
      </c>
      <c r="M1355" s="5">
        <f t="shared" si="131"/>
        <v>0</v>
      </c>
    </row>
    <row r="1356" spans="1:13">
      <c r="A1356" s="5">
        <v>3405</v>
      </c>
      <c r="B1356" s="5">
        <v>21</v>
      </c>
      <c r="C1356" s="5" t="s">
        <v>63</v>
      </c>
      <c r="D1356" s="5">
        <v>141</v>
      </c>
      <c r="E1356" s="5">
        <v>5</v>
      </c>
      <c r="F1356" s="8">
        <f t="shared" si="126"/>
        <v>3.5460992907801416</v>
      </c>
      <c r="G1356" s="5" t="str">
        <f>IF(COUNTIFS(Q3_SQL_Error_Concentration!$A:$A,A1356,Q3_SQL_Error_Concentration!$E:$E,B1356,Q3_SQL_Error_Concentration!$F:$F,C1356)=0,"",SUMIFS(Q3_SQL_Error_Concentration!$I:$I,Q3_SQL_Error_Concentration!$A:$A,A1356,Q3_SQL_Error_Concentration!$E:$E,B1356,Q3_SQL_Error_Concentration!$F:$F,C1356))</f>
        <v/>
      </c>
      <c r="H1356" s="5" t="str">
        <f t="shared" si="127"/>
        <v/>
      </c>
      <c r="I1356" s="5">
        <f>IF(D1356&gt;=Q3_Validation!$C$2,1,0)</f>
        <v>0</v>
      </c>
      <c r="J1356" s="8" t="str">
        <f t="shared" si="128"/>
        <v/>
      </c>
      <c r="K1356" s="5" t="str">
        <f t="shared" si="129"/>
        <v>excluded</v>
      </c>
      <c r="L1356" s="5">
        <f t="shared" si="130"/>
        <v>0</v>
      </c>
      <c r="M1356" s="5">
        <f t="shared" si="131"/>
        <v>0</v>
      </c>
    </row>
    <row r="1357" spans="1:13">
      <c r="A1357" s="5">
        <v>3405</v>
      </c>
      <c r="B1357" s="5">
        <v>21</v>
      </c>
      <c r="C1357" s="5" t="s">
        <v>62</v>
      </c>
      <c r="D1357" s="5">
        <v>241</v>
      </c>
      <c r="E1357" s="5">
        <v>4</v>
      </c>
      <c r="F1357" s="8">
        <f t="shared" si="126"/>
        <v>1.6597510373443984</v>
      </c>
      <c r="G1357" s="5" t="str">
        <f>IF(COUNTIFS(Q3_SQL_Error_Concentration!$A:$A,A1357,Q3_SQL_Error_Concentration!$E:$E,B1357,Q3_SQL_Error_Concentration!$F:$F,C1357)=0,"",SUMIFS(Q3_SQL_Error_Concentration!$I:$I,Q3_SQL_Error_Concentration!$A:$A,A1357,Q3_SQL_Error_Concentration!$E:$E,B1357,Q3_SQL_Error_Concentration!$F:$F,C1357))</f>
        <v/>
      </c>
      <c r="H1357" s="5" t="str">
        <f t="shared" si="127"/>
        <v/>
      </c>
      <c r="I1357" s="5">
        <f>IF(D1357&gt;=Q3_Validation!$C$2,1,0)</f>
        <v>0</v>
      </c>
      <c r="J1357" s="8" t="str">
        <f t="shared" si="128"/>
        <v/>
      </c>
      <c r="K1357" s="5" t="str">
        <f t="shared" si="129"/>
        <v>excluded</v>
      </c>
      <c r="L1357" s="5">
        <f t="shared" si="130"/>
        <v>0</v>
      </c>
      <c r="M1357" s="5">
        <f t="shared" si="131"/>
        <v>0</v>
      </c>
    </row>
    <row r="1358" spans="1:13">
      <c r="A1358" s="5">
        <v>3405</v>
      </c>
      <c r="B1358" s="5">
        <v>22</v>
      </c>
      <c r="C1358" s="5" t="s">
        <v>63</v>
      </c>
      <c r="D1358" s="5">
        <v>225</v>
      </c>
      <c r="E1358" s="5">
        <v>6</v>
      </c>
      <c r="F1358" s="8">
        <f t="shared" si="126"/>
        <v>2.6666666666666665</v>
      </c>
      <c r="G1358" s="5" t="str">
        <f>IF(COUNTIFS(Q3_SQL_Error_Concentration!$A:$A,A1358,Q3_SQL_Error_Concentration!$E:$E,B1358,Q3_SQL_Error_Concentration!$F:$F,C1358)=0,"",SUMIFS(Q3_SQL_Error_Concentration!$I:$I,Q3_SQL_Error_Concentration!$A:$A,A1358,Q3_SQL_Error_Concentration!$E:$E,B1358,Q3_SQL_Error_Concentration!$F:$F,C1358))</f>
        <v/>
      </c>
      <c r="H1358" s="5" t="str">
        <f t="shared" si="127"/>
        <v/>
      </c>
      <c r="I1358" s="5">
        <f>IF(D1358&gt;=Q3_Validation!$C$2,1,0)</f>
        <v>0</v>
      </c>
      <c r="J1358" s="8" t="str">
        <f t="shared" si="128"/>
        <v/>
      </c>
      <c r="K1358" s="5" t="str">
        <f t="shared" si="129"/>
        <v>excluded</v>
      </c>
      <c r="L1358" s="5">
        <f t="shared" si="130"/>
        <v>0</v>
      </c>
      <c r="M1358" s="5">
        <f t="shared" si="131"/>
        <v>0</v>
      </c>
    </row>
    <row r="1359" spans="1:13">
      <c r="A1359" s="5">
        <v>3405</v>
      </c>
      <c r="B1359" s="5">
        <v>22</v>
      </c>
      <c r="C1359" s="5" t="s">
        <v>62</v>
      </c>
      <c r="D1359" s="5">
        <v>419</v>
      </c>
      <c r="E1359" s="5">
        <v>12</v>
      </c>
      <c r="F1359" s="8">
        <f t="shared" si="126"/>
        <v>2.8639618138424821</v>
      </c>
      <c r="G1359" s="5" t="str">
        <f>IF(COUNTIFS(Q3_SQL_Error_Concentration!$A:$A,A1359,Q3_SQL_Error_Concentration!$E:$E,B1359,Q3_SQL_Error_Concentration!$F:$F,C1359)=0,"",SUMIFS(Q3_SQL_Error_Concentration!$I:$I,Q3_SQL_Error_Concentration!$A:$A,A1359,Q3_SQL_Error_Concentration!$E:$E,B1359,Q3_SQL_Error_Concentration!$F:$F,C1359))</f>
        <v/>
      </c>
      <c r="H1359" s="5" t="str">
        <f t="shared" si="127"/>
        <v/>
      </c>
      <c r="I1359" s="5">
        <f>IF(D1359&gt;=Q3_Validation!$C$2,1,0)</f>
        <v>0</v>
      </c>
      <c r="J1359" s="8" t="str">
        <f t="shared" si="128"/>
        <v/>
      </c>
      <c r="K1359" s="5" t="str">
        <f t="shared" si="129"/>
        <v>excluded</v>
      </c>
      <c r="L1359" s="5">
        <f t="shared" si="130"/>
        <v>0</v>
      </c>
      <c r="M1359" s="5">
        <f t="shared" si="131"/>
        <v>0</v>
      </c>
    </row>
    <row r="1360" spans="1:13">
      <c r="A1360" s="5">
        <v>3405</v>
      </c>
      <c r="B1360" s="5">
        <v>23</v>
      </c>
      <c r="C1360" s="5" t="s">
        <v>63</v>
      </c>
      <c r="D1360" s="5">
        <v>299</v>
      </c>
      <c r="E1360" s="5">
        <v>5</v>
      </c>
      <c r="F1360" s="8">
        <f t="shared" si="126"/>
        <v>1.6722408026755853</v>
      </c>
      <c r="G1360" s="5" t="str">
        <f>IF(COUNTIFS(Q3_SQL_Error_Concentration!$A:$A,A1360,Q3_SQL_Error_Concentration!$E:$E,B1360,Q3_SQL_Error_Concentration!$F:$F,C1360)=0,"",SUMIFS(Q3_SQL_Error_Concentration!$I:$I,Q3_SQL_Error_Concentration!$A:$A,A1360,Q3_SQL_Error_Concentration!$E:$E,B1360,Q3_SQL_Error_Concentration!$F:$F,C1360))</f>
        <v/>
      </c>
      <c r="H1360" s="5" t="str">
        <f t="shared" si="127"/>
        <v/>
      </c>
      <c r="I1360" s="5">
        <f>IF(D1360&gt;=Q3_Validation!$C$2,1,0)</f>
        <v>0</v>
      </c>
      <c r="J1360" s="8" t="str">
        <f t="shared" si="128"/>
        <v/>
      </c>
      <c r="K1360" s="5" t="str">
        <f t="shared" si="129"/>
        <v>excluded</v>
      </c>
      <c r="L1360" s="5">
        <f t="shared" si="130"/>
        <v>0</v>
      </c>
      <c r="M1360" s="5">
        <f t="shared" si="131"/>
        <v>0</v>
      </c>
    </row>
    <row r="1361" spans="1:13">
      <c r="A1361" s="5">
        <v>3405</v>
      </c>
      <c r="B1361" s="5">
        <v>23</v>
      </c>
      <c r="C1361" s="5" t="s">
        <v>62</v>
      </c>
      <c r="D1361" s="5">
        <v>595</v>
      </c>
      <c r="E1361" s="5">
        <v>10</v>
      </c>
      <c r="F1361" s="8">
        <f t="shared" si="126"/>
        <v>1.680672268907563</v>
      </c>
      <c r="G1361" s="5" t="str">
        <f>IF(COUNTIFS(Q3_SQL_Error_Concentration!$A:$A,A1361,Q3_SQL_Error_Concentration!$E:$E,B1361,Q3_SQL_Error_Concentration!$F:$F,C1361)=0,"",SUMIFS(Q3_SQL_Error_Concentration!$I:$I,Q3_SQL_Error_Concentration!$A:$A,A1361,Q3_SQL_Error_Concentration!$E:$E,B1361,Q3_SQL_Error_Concentration!$F:$F,C1361))</f>
        <v/>
      </c>
      <c r="H1361" s="5" t="str">
        <f t="shared" si="127"/>
        <v/>
      </c>
      <c r="I1361" s="5">
        <f>IF(D1361&gt;=Q3_Validation!$C$2,1,0)</f>
        <v>0</v>
      </c>
      <c r="J1361" s="8" t="str">
        <f t="shared" si="128"/>
        <v/>
      </c>
      <c r="K1361" s="5" t="str">
        <f t="shared" si="129"/>
        <v>excluded</v>
      </c>
      <c r="L1361" s="5">
        <f t="shared" si="130"/>
        <v>0</v>
      </c>
      <c r="M1361" s="5">
        <f t="shared" si="131"/>
        <v>0</v>
      </c>
    </row>
    <row r="1362" spans="1:13">
      <c r="A1362" s="5">
        <v>3504</v>
      </c>
      <c r="B1362" s="5">
        <v>0</v>
      </c>
      <c r="C1362" s="5" t="s">
        <v>63</v>
      </c>
      <c r="D1362" s="5">
        <v>112</v>
      </c>
      <c r="E1362" s="5">
        <v>0</v>
      </c>
      <c r="F1362" s="8">
        <f t="shared" si="126"/>
        <v>0</v>
      </c>
      <c r="G1362" s="5" t="str">
        <f>IF(COUNTIFS(Q3_SQL_Error_Concentration!$A:$A,A1362,Q3_SQL_Error_Concentration!$E:$E,B1362,Q3_SQL_Error_Concentration!$F:$F,C1362)=0,"",SUMIFS(Q3_SQL_Error_Concentration!$I:$I,Q3_SQL_Error_Concentration!$A:$A,A1362,Q3_SQL_Error_Concentration!$E:$E,B1362,Q3_SQL_Error_Concentration!$F:$F,C1362))</f>
        <v/>
      </c>
      <c r="H1362" s="5" t="str">
        <f t="shared" si="127"/>
        <v/>
      </c>
      <c r="I1362" s="5">
        <f>IF(D1362&gt;=Q3_Validation!$C$2,1,0)</f>
        <v>0</v>
      </c>
      <c r="J1362" s="8" t="str">
        <f t="shared" si="128"/>
        <v/>
      </c>
      <c r="K1362" s="5" t="str">
        <f t="shared" si="129"/>
        <v>excluded</v>
      </c>
      <c r="L1362" s="5">
        <f t="shared" si="130"/>
        <v>0</v>
      </c>
      <c r="M1362" s="5">
        <f t="shared" si="131"/>
        <v>0</v>
      </c>
    </row>
    <row r="1363" spans="1:13">
      <c r="A1363" s="5">
        <v>3504</v>
      </c>
      <c r="B1363" s="5">
        <v>0</v>
      </c>
      <c r="C1363" s="5" t="s">
        <v>64</v>
      </c>
      <c r="D1363" s="5">
        <v>2</v>
      </c>
      <c r="E1363" s="5">
        <v>0</v>
      </c>
      <c r="F1363" s="8">
        <f t="shared" si="126"/>
        <v>0</v>
      </c>
      <c r="G1363" s="5" t="str">
        <f>IF(COUNTIFS(Q3_SQL_Error_Concentration!$A:$A,A1363,Q3_SQL_Error_Concentration!$E:$E,B1363,Q3_SQL_Error_Concentration!$F:$F,C1363)=0,"",SUMIFS(Q3_SQL_Error_Concentration!$I:$I,Q3_SQL_Error_Concentration!$A:$A,A1363,Q3_SQL_Error_Concentration!$E:$E,B1363,Q3_SQL_Error_Concentration!$F:$F,C1363))</f>
        <v/>
      </c>
      <c r="H1363" s="5" t="str">
        <f t="shared" si="127"/>
        <v/>
      </c>
      <c r="I1363" s="5">
        <f>IF(D1363&gt;=Q3_Validation!$C$2,1,0)</f>
        <v>0</v>
      </c>
      <c r="J1363" s="8" t="str">
        <f t="shared" si="128"/>
        <v/>
      </c>
      <c r="K1363" s="5" t="str">
        <f t="shared" si="129"/>
        <v>excluded</v>
      </c>
      <c r="L1363" s="5">
        <f t="shared" si="130"/>
        <v>0</v>
      </c>
      <c r="M1363" s="5">
        <f t="shared" si="131"/>
        <v>0</v>
      </c>
    </row>
    <row r="1364" spans="1:13">
      <c r="A1364" s="5">
        <v>3504</v>
      </c>
      <c r="B1364" s="5">
        <v>0</v>
      </c>
      <c r="C1364" s="5" t="s">
        <v>62</v>
      </c>
      <c r="D1364" s="5">
        <v>181</v>
      </c>
      <c r="E1364" s="5">
        <v>1</v>
      </c>
      <c r="F1364" s="8">
        <f t="shared" si="126"/>
        <v>0.5524861878453039</v>
      </c>
      <c r="G1364" s="5" t="str">
        <f>IF(COUNTIFS(Q3_SQL_Error_Concentration!$A:$A,A1364,Q3_SQL_Error_Concentration!$E:$E,B1364,Q3_SQL_Error_Concentration!$F:$F,C1364)=0,"",SUMIFS(Q3_SQL_Error_Concentration!$I:$I,Q3_SQL_Error_Concentration!$A:$A,A1364,Q3_SQL_Error_Concentration!$E:$E,B1364,Q3_SQL_Error_Concentration!$F:$F,C1364))</f>
        <v/>
      </c>
      <c r="H1364" s="5" t="str">
        <f t="shared" si="127"/>
        <v/>
      </c>
      <c r="I1364" s="5">
        <f>IF(D1364&gt;=Q3_Validation!$C$2,1,0)</f>
        <v>0</v>
      </c>
      <c r="J1364" s="8" t="str">
        <f t="shared" si="128"/>
        <v/>
      </c>
      <c r="K1364" s="5" t="str">
        <f t="shared" si="129"/>
        <v>excluded</v>
      </c>
      <c r="L1364" s="5">
        <f t="shared" si="130"/>
        <v>0</v>
      </c>
      <c r="M1364" s="5">
        <f t="shared" si="131"/>
        <v>0</v>
      </c>
    </row>
    <row r="1365" spans="1:13">
      <c r="A1365" s="5">
        <v>3504</v>
      </c>
      <c r="B1365" s="5">
        <v>1</v>
      </c>
      <c r="C1365" s="5" t="s">
        <v>63</v>
      </c>
      <c r="D1365" s="5">
        <v>162</v>
      </c>
      <c r="E1365" s="5">
        <v>7</v>
      </c>
      <c r="F1365" s="8">
        <f t="shared" si="126"/>
        <v>4.3209876543209873</v>
      </c>
      <c r="G1365" s="5" t="str">
        <f>IF(COUNTIFS(Q3_SQL_Error_Concentration!$A:$A,A1365,Q3_SQL_Error_Concentration!$E:$E,B1365,Q3_SQL_Error_Concentration!$F:$F,C1365)=0,"",SUMIFS(Q3_SQL_Error_Concentration!$I:$I,Q3_SQL_Error_Concentration!$A:$A,A1365,Q3_SQL_Error_Concentration!$E:$E,B1365,Q3_SQL_Error_Concentration!$F:$F,C1365))</f>
        <v/>
      </c>
      <c r="H1365" s="5" t="str">
        <f t="shared" si="127"/>
        <v/>
      </c>
      <c r="I1365" s="5">
        <f>IF(D1365&gt;=Q3_Validation!$C$2,1,0)</f>
        <v>0</v>
      </c>
      <c r="J1365" s="8" t="str">
        <f t="shared" si="128"/>
        <v/>
      </c>
      <c r="K1365" s="5" t="str">
        <f t="shared" si="129"/>
        <v>excluded</v>
      </c>
      <c r="L1365" s="5">
        <f t="shared" si="130"/>
        <v>0</v>
      </c>
      <c r="M1365" s="5">
        <f t="shared" si="131"/>
        <v>0</v>
      </c>
    </row>
    <row r="1366" spans="1:13">
      <c r="A1366" s="5">
        <v>3504</v>
      </c>
      <c r="B1366" s="5">
        <v>1</v>
      </c>
      <c r="C1366" s="5" t="s">
        <v>64</v>
      </c>
      <c r="D1366" s="5">
        <v>6</v>
      </c>
      <c r="E1366" s="5">
        <v>0</v>
      </c>
      <c r="F1366" s="8">
        <f t="shared" si="126"/>
        <v>0</v>
      </c>
      <c r="G1366" s="5" t="str">
        <f>IF(COUNTIFS(Q3_SQL_Error_Concentration!$A:$A,A1366,Q3_SQL_Error_Concentration!$E:$E,B1366,Q3_SQL_Error_Concentration!$F:$F,C1366)=0,"",SUMIFS(Q3_SQL_Error_Concentration!$I:$I,Q3_SQL_Error_Concentration!$A:$A,A1366,Q3_SQL_Error_Concentration!$E:$E,B1366,Q3_SQL_Error_Concentration!$F:$F,C1366))</f>
        <v/>
      </c>
      <c r="H1366" s="5" t="str">
        <f t="shared" si="127"/>
        <v/>
      </c>
      <c r="I1366" s="5">
        <f>IF(D1366&gt;=Q3_Validation!$C$2,1,0)</f>
        <v>0</v>
      </c>
      <c r="J1366" s="8" t="str">
        <f t="shared" si="128"/>
        <v/>
      </c>
      <c r="K1366" s="5" t="str">
        <f t="shared" si="129"/>
        <v>excluded</v>
      </c>
      <c r="L1366" s="5">
        <f t="shared" si="130"/>
        <v>0</v>
      </c>
      <c r="M1366" s="5">
        <f t="shared" si="131"/>
        <v>0</v>
      </c>
    </row>
    <row r="1367" spans="1:13">
      <c r="A1367" s="5">
        <v>3504</v>
      </c>
      <c r="B1367" s="5">
        <v>1</v>
      </c>
      <c r="C1367" s="5" t="s">
        <v>62</v>
      </c>
      <c r="D1367" s="5">
        <v>296</v>
      </c>
      <c r="E1367" s="5">
        <v>3</v>
      </c>
      <c r="F1367" s="8">
        <f t="shared" si="126"/>
        <v>1.0135135135135136</v>
      </c>
      <c r="G1367" s="5" t="str">
        <f>IF(COUNTIFS(Q3_SQL_Error_Concentration!$A:$A,A1367,Q3_SQL_Error_Concentration!$E:$E,B1367,Q3_SQL_Error_Concentration!$F:$F,C1367)=0,"",SUMIFS(Q3_SQL_Error_Concentration!$I:$I,Q3_SQL_Error_Concentration!$A:$A,A1367,Q3_SQL_Error_Concentration!$E:$E,B1367,Q3_SQL_Error_Concentration!$F:$F,C1367))</f>
        <v/>
      </c>
      <c r="H1367" s="5" t="str">
        <f t="shared" si="127"/>
        <v/>
      </c>
      <c r="I1367" s="5">
        <f>IF(D1367&gt;=Q3_Validation!$C$2,1,0)</f>
        <v>0</v>
      </c>
      <c r="J1367" s="8" t="str">
        <f t="shared" si="128"/>
        <v/>
      </c>
      <c r="K1367" s="5" t="str">
        <f t="shared" si="129"/>
        <v>excluded</v>
      </c>
      <c r="L1367" s="5">
        <f t="shared" si="130"/>
        <v>0</v>
      </c>
      <c r="M1367" s="5">
        <f t="shared" si="131"/>
        <v>0</v>
      </c>
    </row>
    <row r="1368" spans="1:13">
      <c r="A1368" s="5">
        <v>3504</v>
      </c>
      <c r="B1368" s="5">
        <v>2</v>
      </c>
      <c r="C1368" s="5" t="s">
        <v>63</v>
      </c>
      <c r="D1368" s="5">
        <v>165</v>
      </c>
      <c r="E1368" s="5">
        <v>3</v>
      </c>
      <c r="F1368" s="8">
        <f t="shared" si="126"/>
        <v>1.8181818181818181</v>
      </c>
      <c r="G1368" s="5" t="str">
        <f>IF(COUNTIFS(Q3_SQL_Error_Concentration!$A:$A,A1368,Q3_SQL_Error_Concentration!$E:$E,B1368,Q3_SQL_Error_Concentration!$F:$F,C1368)=0,"",SUMIFS(Q3_SQL_Error_Concentration!$I:$I,Q3_SQL_Error_Concentration!$A:$A,A1368,Q3_SQL_Error_Concentration!$E:$E,B1368,Q3_SQL_Error_Concentration!$F:$F,C1368))</f>
        <v/>
      </c>
      <c r="H1368" s="5" t="str">
        <f t="shared" si="127"/>
        <v/>
      </c>
      <c r="I1368" s="5">
        <f>IF(D1368&gt;=Q3_Validation!$C$2,1,0)</f>
        <v>0</v>
      </c>
      <c r="J1368" s="8" t="str">
        <f t="shared" si="128"/>
        <v/>
      </c>
      <c r="K1368" s="5" t="str">
        <f t="shared" si="129"/>
        <v>excluded</v>
      </c>
      <c r="L1368" s="5">
        <f t="shared" si="130"/>
        <v>0</v>
      </c>
      <c r="M1368" s="5">
        <f t="shared" si="131"/>
        <v>0</v>
      </c>
    </row>
    <row r="1369" spans="1:13">
      <c r="A1369" s="5">
        <v>3504</v>
      </c>
      <c r="B1369" s="5">
        <v>2</v>
      </c>
      <c r="C1369" s="5" t="s">
        <v>62</v>
      </c>
      <c r="D1369" s="5">
        <v>230</v>
      </c>
      <c r="E1369" s="5">
        <v>1</v>
      </c>
      <c r="F1369" s="8">
        <f t="shared" si="126"/>
        <v>0.43478260869565216</v>
      </c>
      <c r="G1369" s="5" t="str">
        <f>IF(COUNTIFS(Q3_SQL_Error_Concentration!$A:$A,A1369,Q3_SQL_Error_Concentration!$E:$E,B1369,Q3_SQL_Error_Concentration!$F:$F,C1369)=0,"",SUMIFS(Q3_SQL_Error_Concentration!$I:$I,Q3_SQL_Error_Concentration!$A:$A,A1369,Q3_SQL_Error_Concentration!$E:$E,B1369,Q3_SQL_Error_Concentration!$F:$F,C1369))</f>
        <v/>
      </c>
      <c r="H1369" s="5" t="str">
        <f t="shared" si="127"/>
        <v/>
      </c>
      <c r="I1369" s="5">
        <f>IF(D1369&gt;=Q3_Validation!$C$2,1,0)</f>
        <v>0</v>
      </c>
      <c r="J1369" s="8" t="str">
        <f t="shared" si="128"/>
        <v/>
      </c>
      <c r="K1369" s="5" t="str">
        <f t="shared" si="129"/>
        <v>excluded</v>
      </c>
      <c r="L1369" s="5">
        <f t="shared" si="130"/>
        <v>0</v>
      </c>
      <c r="M1369" s="5">
        <f t="shared" si="131"/>
        <v>0</v>
      </c>
    </row>
    <row r="1370" spans="1:13">
      <c r="A1370" s="5">
        <v>3504</v>
      </c>
      <c r="B1370" s="5">
        <v>3</v>
      </c>
      <c r="C1370" s="5" t="s">
        <v>63</v>
      </c>
      <c r="D1370" s="5">
        <v>142</v>
      </c>
      <c r="E1370" s="5">
        <v>2</v>
      </c>
      <c r="F1370" s="8">
        <f t="shared" si="126"/>
        <v>1.408450704225352</v>
      </c>
      <c r="G1370" s="5" t="str">
        <f>IF(COUNTIFS(Q3_SQL_Error_Concentration!$A:$A,A1370,Q3_SQL_Error_Concentration!$E:$E,B1370,Q3_SQL_Error_Concentration!$F:$F,C1370)=0,"",SUMIFS(Q3_SQL_Error_Concentration!$I:$I,Q3_SQL_Error_Concentration!$A:$A,A1370,Q3_SQL_Error_Concentration!$E:$E,B1370,Q3_SQL_Error_Concentration!$F:$F,C1370))</f>
        <v/>
      </c>
      <c r="H1370" s="5" t="str">
        <f t="shared" si="127"/>
        <v/>
      </c>
      <c r="I1370" s="5">
        <f>IF(D1370&gt;=Q3_Validation!$C$2,1,0)</f>
        <v>0</v>
      </c>
      <c r="J1370" s="8" t="str">
        <f t="shared" si="128"/>
        <v/>
      </c>
      <c r="K1370" s="5" t="str">
        <f t="shared" si="129"/>
        <v>excluded</v>
      </c>
      <c r="L1370" s="5">
        <f t="shared" si="130"/>
        <v>0</v>
      </c>
      <c r="M1370" s="5">
        <f t="shared" si="131"/>
        <v>0</v>
      </c>
    </row>
    <row r="1371" spans="1:13">
      <c r="A1371" s="5">
        <v>3504</v>
      </c>
      <c r="B1371" s="5">
        <v>3</v>
      </c>
      <c r="C1371" s="5" t="s">
        <v>64</v>
      </c>
      <c r="D1371" s="5">
        <v>2</v>
      </c>
      <c r="E1371" s="5">
        <v>0</v>
      </c>
      <c r="F1371" s="8">
        <f t="shared" si="126"/>
        <v>0</v>
      </c>
      <c r="G1371" s="5" t="str">
        <f>IF(COUNTIFS(Q3_SQL_Error_Concentration!$A:$A,A1371,Q3_SQL_Error_Concentration!$E:$E,B1371,Q3_SQL_Error_Concentration!$F:$F,C1371)=0,"",SUMIFS(Q3_SQL_Error_Concentration!$I:$I,Q3_SQL_Error_Concentration!$A:$A,A1371,Q3_SQL_Error_Concentration!$E:$E,B1371,Q3_SQL_Error_Concentration!$F:$F,C1371))</f>
        <v/>
      </c>
      <c r="H1371" s="5" t="str">
        <f t="shared" si="127"/>
        <v/>
      </c>
      <c r="I1371" s="5">
        <f>IF(D1371&gt;=Q3_Validation!$C$2,1,0)</f>
        <v>0</v>
      </c>
      <c r="J1371" s="8" t="str">
        <f t="shared" si="128"/>
        <v/>
      </c>
      <c r="K1371" s="5" t="str">
        <f t="shared" si="129"/>
        <v>excluded</v>
      </c>
      <c r="L1371" s="5">
        <f t="shared" si="130"/>
        <v>0</v>
      </c>
      <c r="M1371" s="5">
        <f t="shared" si="131"/>
        <v>0</v>
      </c>
    </row>
    <row r="1372" spans="1:13">
      <c r="A1372" s="5">
        <v>3504</v>
      </c>
      <c r="B1372" s="5">
        <v>3</v>
      </c>
      <c r="C1372" s="5" t="s">
        <v>62</v>
      </c>
      <c r="D1372" s="5">
        <v>257</v>
      </c>
      <c r="E1372" s="5">
        <v>2</v>
      </c>
      <c r="F1372" s="8">
        <f t="shared" si="126"/>
        <v>0.77821011673151752</v>
      </c>
      <c r="G1372" s="5" t="str">
        <f>IF(COUNTIFS(Q3_SQL_Error_Concentration!$A:$A,A1372,Q3_SQL_Error_Concentration!$E:$E,B1372,Q3_SQL_Error_Concentration!$F:$F,C1372)=0,"",SUMIFS(Q3_SQL_Error_Concentration!$I:$I,Q3_SQL_Error_Concentration!$A:$A,A1372,Q3_SQL_Error_Concentration!$E:$E,B1372,Q3_SQL_Error_Concentration!$F:$F,C1372))</f>
        <v/>
      </c>
      <c r="H1372" s="5" t="str">
        <f t="shared" si="127"/>
        <v/>
      </c>
      <c r="I1372" s="5">
        <f>IF(D1372&gt;=Q3_Validation!$C$2,1,0)</f>
        <v>0</v>
      </c>
      <c r="J1372" s="8" t="str">
        <f t="shared" si="128"/>
        <v/>
      </c>
      <c r="K1372" s="5" t="str">
        <f t="shared" si="129"/>
        <v>excluded</v>
      </c>
      <c r="L1372" s="5">
        <f t="shared" si="130"/>
        <v>0</v>
      </c>
      <c r="M1372" s="5">
        <f t="shared" si="131"/>
        <v>0</v>
      </c>
    </row>
    <row r="1373" spans="1:13">
      <c r="A1373" s="5">
        <v>3504</v>
      </c>
      <c r="B1373" s="5">
        <v>4</v>
      </c>
      <c r="C1373" s="5" t="s">
        <v>63</v>
      </c>
      <c r="D1373" s="5">
        <v>134</v>
      </c>
      <c r="E1373" s="5">
        <v>3</v>
      </c>
      <c r="F1373" s="8">
        <f t="shared" si="126"/>
        <v>2.2388059701492535</v>
      </c>
      <c r="G1373" s="5" t="str">
        <f>IF(COUNTIFS(Q3_SQL_Error_Concentration!$A:$A,A1373,Q3_SQL_Error_Concentration!$E:$E,B1373,Q3_SQL_Error_Concentration!$F:$F,C1373)=0,"",SUMIFS(Q3_SQL_Error_Concentration!$I:$I,Q3_SQL_Error_Concentration!$A:$A,A1373,Q3_SQL_Error_Concentration!$E:$E,B1373,Q3_SQL_Error_Concentration!$F:$F,C1373))</f>
        <v/>
      </c>
      <c r="H1373" s="5" t="str">
        <f t="shared" si="127"/>
        <v/>
      </c>
      <c r="I1373" s="5">
        <f>IF(D1373&gt;=Q3_Validation!$C$2,1,0)</f>
        <v>0</v>
      </c>
      <c r="J1373" s="8" t="str">
        <f t="shared" si="128"/>
        <v/>
      </c>
      <c r="K1373" s="5" t="str">
        <f t="shared" si="129"/>
        <v>excluded</v>
      </c>
      <c r="L1373" s="5">
        <f t="shared" si="130"/>
        <v>0</v>
      </c>
      <c r="M1373" s="5">
        <f t="shared" si="131"/>
        <v>0</v>
      </c>
    </row>
    <row r="1374" spans="1:13">
      <c r="A1374" s="5">
        <v>3504</v>
      </c>
      <c r="B1374" s="5">
        <v>4</v>
      </c>
      <c r="C1374" s="5" t="s">
        <v>64</v>
      </c>
      <c r="D1374" s="5">
        <v>6</v>
      </c>
      <c r="E1374" s="5">
        <v>2</v>
      </c>
      <c r="F1374" s="8">
        <f t="shared" si="126"/>
        <v>33.333333333333336</v>
      </c>
      <c r="G1374" s="5" t="str">
        <f>IF(COUNTIFS(Q3_SQL_Error_Concentration!$A:$A,A1374,Q3_SQL_Error_Concentration!$E:$E,B1374,Q3_SQL_Error_Concentration!$F:$F,C1374)=0,"",SUMIFS(Q3_SQL_Error_Concentration!$I:$I,Q3_SQL_Error_Concentration!$A:$A,A1374,Q3_SQL_Error_Concentration!$E:$E,B1374,Q3_SQL_Error_Concentration!$F:$F,C1374))</f>
        <v/>
      </c>
      <c r="H1374" s="5" t="str">
        <f t="shared" si="127"/>
        <v/>
      </c>
      <c r="I1374" s="5">
        <f>IF(D1374&gt;=Q3_Validation!$C$2,1,0)</f>
        <v>0</v>
      </c>
      <c r="J1374" s="8" t="str">
        <f t="shared" si="128"/>
        <v/>
      </c>
      <c r="K1374" s="5" t="str">
        <f t="shared" si="129"/>
        <v>excluded</v>
      </c>
      <c r="L1374" s="5">
        <f t="shared" si="130"/>
        <v>0</v>
      </c>
      <c r="M1374" s="5">
        <f t="shared" si="131"/>
        <v>0</v>
      </c>
    </row>
    <row r="1375" spans="1:13">
      <c r="A1375" s="5">
        <v>3504</v>
      </c>
      <c r="B1375" s="5">
        <v>4</v>
      </c>
      <c r="C1375" s="5" t="s">
        <v>62</v>
      </c>
      <c r="D1375" s="5">
        <v>281</v>
      </c>
      <c r="E1375" s="5">
        <v>4</v>
      </c>
      <c r="F1375" s="8">
        <f t="shared" si="126"/>
        <v>1.4234875444839858</v>
      </c>
      <c r="G1375" s="5" t="str">
        <f>IF(COUNTIFS(Q3_SQL_Error_Concentration!$A:$A,A1375,Q3_SQL_Error_Concentration!$E:$E,B1375,Q3_SQL_Error_Concentration!$F:$F,C1375)=0,"",SUMIFS(Q3_SQL_Error_Concentration!$I:$I,Q3_SQL_Error_Concentration!$A:$A,A1375,Q3_SQL_Error_Concentration!$E:$E,B1375,Q3_SQL_Error_Concentration!$F:$F,C1375))</f>
        <v/>
      </c>
      <c r="H1375" s="5" t="str">
        <f t="shared" si="127"/>
        <v/>
      </c>
      <c r="I1375" s="5">
        <f>IF(D1375&gt;=Q3_Validation!$C$2,1,0)</f>
        <v>0</v>
      </c>
      <c r="J1375" s="8" t="str">
        <f t="shared" si="128"/>
        <v/>
      </c>
      <c r="K1375" s="5" t="str">
        <f t="shared" si="129"/>
        <v>excluded</v>
      </c>
      <c r="L1375" s="5">
        <f t="shared" si="130"/>
        <v>0</v>
      </c>
      <c r="M1375" s="5">
        <f t="shared" si="131"/>
        <v>0</v>
      </c>
    </row>
    <row r="1376" spans="1:13">
      <c r="A1376" s="5">
        <v>3504</v>
      </c>
      <c r="B1376" s="5">
        <v>5</v>
      </c>
      <c r="C1376" s="5" t="s">
        <v>63</v>
      </c>
      <c r="D1376" s="5">
        <v>164</v>
      </c>
      <c r="E1376" s="5">
        <v>3</v>
      </c>
      <c r="F1376" s="8">
        <f t="shared" si="126"/>
        <v>1.8292682926829269</v>
      </c>
      <c r="G1376" s="5" t="str">
        <f>IF(COUNTIFS(Q3_SQL_Error_Concentration!$A:$A,A1376,Q3_SQL_Error_Concentration!$E:$E,B1376,Q3_SQL_Error_Concentration!$F:$F,C1376)=0,"",SUMIFS(Q3_SQL_Error_Concentration!$I:$I,Q3_SQL_Error_Concentration!$A:$A,A1376,Q3_SQL_Error_Concentration!$E:$E,B1376,Q3_SQL_Error_Concentration!$F:$F,C1376))</f>
        <v/>
      </c>
      <c r="H1376" s="5" t="str">
        <f t="shared" si="127"/>
        <v/>
      </c>
      <c r="I1376" s="5">
        <f>IF(D1376&gt;=Q3_Validation!$C$2,1,0)</f>
        <v>0</v>
      </c>
      <c r="J1376" s="8" t="str">
        <f t="shared" si="128"/>
        <v/>
      </c>
      <c r="K1376" s="5" t="str">
        <f t="shared" si="129"/>
        <v>excluded</v>
      </c>
      <c r="L1376" s="5">
        <f t="shared" si="130"/>
        <v>0</v>
      </c>
      <c r="M1376" s="5">
        <f t="shared" si="131"/>
        <v>0</v>
      </c>
    </row>
    <row r="1377" spans="1:13">
      <c r="A1377" s="5">
        <v>3504</v>
      </c>
      <c r="B1377" s="5">
        <v>5</v>
      </c>
      <c r="C1377" s="5" t="s">
        <v>64</v>
      </c>
      <c r="D1377" s="5">
        <v>5</v>
      </c>
      <c r="E1377" s="5">
        <v>0</v>
      </c>
      <c r="F1377" s="8">
        <f t="shared" si="126"/>
        <v>0</v>
      </c>
      <c r="G1377" s="5" t="str">
        <f>IF(COUNTIFS(Q3_SQL_Error_Concentration!$A:$A,A1377,Q3_SQL_Error_Concentration!$E:$E,B1377,Q3_SQL_Error_Concentration!$F:$F,C1377)=0,"",SUMIFS(Q3_SQL_Error_Concentration!$I:$I,Q3_SQL_Error_Concentration!$A:$A,A1377,Q3_SQL_Error_Concentration!$E:$E,B1377,Q3_SQL_Error_Concentration!$F:$F,C1377))</f>
        <v/>
      </c>
      <c r="H1377" s="5" t="str">
        <f t="shared" si="127"/>
        <v/>
      </c>
      <c r="I1377" s="5">
        <f>IF(D1377&gt;=Q3_Validation!$C$2,1,0)</f>
        <v>0</v>
      </c>
      <c r="J1377" s="8" t="str">
        <f t="shared" si="128"/>
        <v/>
      </c>
      <c r="K1377" s="5" t="str">
        <f t="shared" si="129"/>
        <v>excluded</v>
      </c>
      <c r="L1377" s="5">
        <f t="shared" si="130"/>
        <v>0</v>
      </c>
      <c r="M1377" s="5">
        <f t="shared" si="131"/>
        <v>0</v>
      </c>
    </row>
    <row r="1378" spans="1:13">
      <c r="A1378" s="5">
        <v>3504</v>
      </c>
      <c r="B1378" s="5">
        <v>5</v>
      </c>
      <c r="C1378" s="5" t="s">
        <v>62</v>
      </c>
      <c r="D1378" s="5">
        <v>263</v>
      </c>
      <c r="E1378" s="5">
        <v>1</v>
      </c>
      <c r="F1378" s="8">
        <f t="shared" si="126"/>
        <v>0.38022813688212925</v>
      </c>
      <c r="G1378" s="5" t="str">
        <f>IF(COUNTIFS(Q3_SQL_Error_Concentration!$A:$A,A1378,Q3_SQL_Error_Concentration!$E:$E,B1378,Q3_SQL_Error_Concentration!$F:$F,C1378)=0,"",SUMIFS(Q3_SQL_Error_Concentration!$I:$I,Q3_SQL_Error_Concentration!$A:$A,A1378,Q3_SQL_Error_Concentration!$E:$E,B1378,Q3_SQL_Error_Concentration!$F:$F,C1378))</f>
        <v/>
      </c>
      <c r="H1378" s="5" t="str">
        <f t="shared" si="127"/>
        <v/>
      </c>
      <c r="I1378" s="5">
        <f>IF(D1378&gt;=Q3_Validation!$C$2,1,0)</f>
        <v>0</v>
      </c>
      <c r="J1378" s="8" t="str">
        <f t="shared" si="128"/>
        <v/>
      </c>
      <c r="K1378" s="5" t="str">
        <f t="shared" si="129"/>
        <v>excluded</v>
      </c>
      <c r="L1378" s="5">
        <f t="shared" si="130"/>
        <v>0</v>
      </c>
      <c r="M1378" s="5">
        <f t="shared" si="131"/>
        <v>0</v>
      </c>
    </row>
    <row r="1379" spans="1:13">
      <c r="A1379" s="5">
        <v>3504</v>
      </c>
      <c r="B1379" s="5">
        <v>6</v>
      </c>
      <c r="C1379" s="5" t="s">
        <v>63</v>
      </c>
      <c r="D1379" s="5">
        <v>151</v>
      </c>
      <c r="E1379" s="5">
        <v>2</v>
      </c>
      <c r="F1379" s="8">
        <f t="shared" si="126"/>
        <v>1.3245033112582782</v>
      </c>
      <c r="G1379" s="5" t="str">
        <f>IF(COUNTIFS(Q3_SQL_Error_Concentration!$A:$A,A1379,Q3_SQL_Error_Concentration!$E:$E,B1379,Q3_SQL_Error_Concentration!$F:$F,C1379)=0,"",SUMIFS(Q3_SQL_Error_Concentration!$I:$I,Q3_SQL_Error_Concentration!$A:$A,A1379,Q3_SQL_Error_Concentration!$E:$E,B1379,Q3_SQL_Error_Concentration!$F:$F,C1379))</f>
        <v/>
      </c>
      <c r="H1379" s="5" t="str">
        <f t="shared" si="127"/>
        <v/>
      </c>
      <c r="I1379" s="5">
        <f>IF(D1379&gt;=Q3_Validation!$C$2,1,0)</f>
        <v>0</v>
      </c>
      <c r="J1379" s="8" t="str">
        <f t="shared" si="128"/>
        <v/>
      </c>
      <c r="K1379" s="5" t="str">
        <f t="shared" si="129"/>
        <v>excluded</v>
      </c>
      <c r="L1379" s="5">
        <f t="shared" si="130"/>
        <v>0</v>
      </c>
      <c r="M1379" s="5">
        <f t="shared" si="131"/>
        <v>0</v>
      </c>
    </row>
    <row r="1380" spans="1:13">
      <c r="A1380" s="5">
        <v>3504</v>
      </c>
      <c r="B1380" s="5">
        <v>6</v>
      </c>
      <c r="C1380" s="5" t="s">
        <v>64</v>
      </c>
      <c r="D1380" s="5">
        <v>8</v>
      </c>
      <c r="E1380" s="5">
        <v>1</v>
      </c>
      <c r="F1380" s="8">
        <f t="shared" si="126"/>
        <v>12.5</v>
      </c>
      <c r="G1380" s="5" t="str">
        <f>IF(COUNTIFS(Q3_SQL_Error_Concentration!$A:$A,A1380,Q3_SQL_Error_Concentration!$E:$E,B1380,Q3_SQL_Error_Concentration!$F:$F,C1380)=0,"",SUMIFS(Q3_SQL_Error_Concentration!$I:$I,Q3_SQL_Error_Concentration!$A:$A,A1380,Q3_SQL_Error_Concentration!$E:$E,B1380,Q3_SQL_Error_Concentration!$F:$F,C1380))</f>
        <v/>
      </c>
      <c r="H1380" s="5" t="str">
        <f t="shared" si="127"/>
        <v/>
      </c>
      <c r="I1380" s="5">
        <f>IF(D1380&gt;=Q3_Validation!$C$2,1,0)</f>
        <v>0</v>
      </c>
      <c r="J1380" s="8" t="str">
        <f t="shared" si="128"/>
        <v/>
      </c>
      <c r="K1380" s="5" t="str">
        <f t="shared" si="129"/>
        <v>excluded</v>
      </c>
      <c r="L1380" s="5">
        <f t="shared" si="130"/>
        <v>0</v>
      </c>
      <c r="M1380" s="5">
        <f t="shared" si="131"/>
        <v>0</v>
      </c>
    </row>
    <row r="1381" spans="1:13">
      <c r="A1381" s="5">
        <v>3504</v>
      </c>
      <c r="B1381" s="5">
        <v>6</v>
      </c>
      <c r="C1381" s="5" t="s">
        <v>62</v>
      </c>
      <c r="D1381" s="5">
        <v>266</v>
      </c>
      <c r="E1381" s="5">
        <v>7</v>
      </c>
      <c r="F1381" s="8">
        <f t="shared" si="126"/>
        <v>2.6315789473684212</v>
      </c>
      <c r="G1381" s="5" t="str">
        <f>IF(COUNTIFS(Q3_SQL_Error_Concentration!$A:$A,A1381,Q3_SQL_Error_Concentration!$E:$E,B1381,Q3_SQL_Error_Concentration!$F:$F,C1381)=0,"",SUMIFS(Q3_SQL_Error_Concentration!$I:$I,Q3_SQL_Error_Concentration!$A:$A,A1381,Q3_SQL_Error_Concentration!$E:$E,B1381,Q3_SQL_Error_Concentration!$F:$F,C1381))</f>
        <v/>
      </c>
      <c r="H1381" s="5" t="str">
        <f t="shared" si="127"/>
        <v/>
      </c>
      <c r="I1381" s="5">
        <f>IF(D1381&gt;=Q3_Validation!$C$2,1,0)</f>
        <v>0</v>
      </c>
      <c r="J1381" s="8" t="str">
        <f t="shared" si="128"/>
        <v/>
      </c>
      <c r="K1381" s="5" t="str">
        <f t="shared" si="129"/>
        <v>excluded</v>
      </c>
      <c r="L1381" s="5">
        <f t="shared" si="130"/>
        <v>0</v>
      </c>
      <c r="M1381" s="5">
        <f t="shared" si="131"/>
        <v>0</v>
      </c>
    </row>
    <row r="1382" spans="1:13">
      <c r="A1382" s="5">
        <v>3504</v>
      </c>
      <c r="B1382" s="5">
        <v>7</v>
      </c>
      <c r="C1382" s="5" t="s">
        <v>63</v>
      </c>
      <c r="D1382" s="5">
        <v>120</v>
      </c>
      <c r="E1382" s="5">
        <v>2</v>
      </c>
      <c r="F1382" s="8">
        <f t="shared" si="126"/>
        <v>1.6666666666666667</v>
      </c>
      <c r="G1382" s="5" t="str">
        <f>IF(COUNTIFS(Q3_SQL_Error_Concentration!$A:$A,A1382,Q3_SQL_Error_Concentration!$E:$E,B1382,Q3_SQL_Error_Concentration!$F:$F,C1382)=0,"",SUMIFS(Q3_SQL_Error_Concentration!$I:$I,Q3_SQL_Error_Concentration!$A:$A,A1382,Q3_SQL_Error_Concentration!$E:$E,B1382,Q3_SQL_Error_Concentration!$F:$F,C1382))</f>
        <v/>
      </c>
      <c r="H1382" s="5" t="str">
        <f t="shared" si="127"/>
        <v/>
      </c>
      <c r="I1382" s="5">
        <f>IF(D1382&gt;=Q3_Validation!$C$2,1,0)</f>
        <v>0</v>
      </c>
      <c r="J1382" s="8" t="str">
        <f t="shared" si="128"/>
        <v/>
      </c>
      <c r="K1382" s="5" t="str">
        <f t="shared" si="129"/>
        <v>excluded</v>
      </c>
      <c r="L1382" s="5">
        <f t="shared" si="130"/>
        <v>0</v>
      </c>
      <c r="M1382" s="5">
        <f t="shared" si="131"/>
        <v>0</v>
      </c>
    </row>
    <row r="1383" spans="1:13">
      <c r="A1383" s="5">
        <v>3504</v>
      </c>
      <c r="B1383" s="5">
        <v>7</v>
      </c>
      <c r="C1383" s="5" t="s">
        <v>64</v>
      </c>
      <c r="D1383" s="5">
        <v>11</v>
      </c>
      <c r="E1383" s="5">
        <v>0</v>
      </c>
      <c r="F1383" s="8">
        <f t="shared" si="126"/>
        <v>0</v>
      </c>
      <c r="G1383" s="5" t="str">
        <f>IF(COUNTIFS(Q3_SQL_Error_Concentration!$A:$A,A1383,Q3_SQL_Error_Concentration!$E:$E,B1383,Q3_SQL_Error_Concentration!$F:$F,C1383)=0,"",SUMIFS(Q3_SQL_Error_Concentration!$I:$I,Q3_SQL_Error_Concentration!$A:$A,A1383,Q3_SQL_Error_Concentration!$E:$E,B1383,Q3_SQL_Error_Concentration!$F:$F,C1383))</f>
        <v/>
      </c>
      <c r="H1383" s="5" t="str">
        <f t="shared" si="127"/>
        <v/>
      </c>
      <c r="I1383" s="5">
        <f>IF(D1383&gt;=Q3_Validation!$C$2,1,0)</f>
        <v>0</v>
      </c>
      <c r="J1383" s="8" t="str">
        <f t="shared" si="128"/>
        <v/>
      </c>
      <c r="K1383" s="5" t="str">
        <f t="shared" si="129"/>
        <v>excluded</v>
      </c>
      <c r="L1383" s="5">
        <f t="shared" si="130"/>
        <v>0</v>
      </c>
      <c r="M1383" s="5">
        <f t="shared" si="131"/>
        <v>0</v>
      </c>
    </row>
    <row r="1384" spans="1:13">
      <c r="A1384" s="5">
        <v>3504</v>
      </c>
      <c r="B1384" s="5">
        <v>7</v>
      </c>
      <c r="C1384" s="5" t="s">
        <v>62</v>
      </c>
      <c r="D1384" s="5">
        <v>232</v>
      </c>
      <c r="E1384" s="5">
        <v>4</v>
      </c>
      <c r="F1384" s="8">
        <f t="shared" si="126"/>
        <v>1.7241379310344827</v>
      </c>
      <c r="G1384" s="5" t="str">
        <f>IF(COUNTIFS(Q3_SQL_Error_Concentration!$A:$A,A1384,Q3_SQL_Error_Concentration!$E:$E,B1384,Q3_SQL_Error_Concentration!$F:$F,C1384)=0,"",SUMIFS(Q3_SQL_Error_Concentration!$I:$I,Q3_SQL_Error_Concentration!$A:$A,A1384,Q3_SQL_Error_Concentration!$E:$E,B1384,Q3_SQL_Error_Concentration!$F:$F,C1384))</f>
        <v/>
      </c>
      <c r="H1384" s="5" t="str">
        <f t="shared" si="127"/>
        <v/>
      </c>
      <c r="I1384" s="5">
        <f>IF(D1384&gt;=Q3_Validation!$C$2,1,0)</f>
        <v>0</v>
      </c>
      <c r="J1384" s="8" t="str">
        <f t="shared" si="128"/>
        <v/>
      </c>
      <c r="K1384" s="5" t="str">
        <f t="shared" si="129"/>
        <v>excluded</v>
      </c>
      <c r="L1384" s="5">
        <f t="shared" si="130"/>
        <v>0</v>
      </c>
      <c r="M1384" s="5">
        <f t="shared" si="131"/>
        <v>0</v>
      </c>
    </row>
    <row r="1385" spans="1:13">
      <c r="A1385" s="5">
        <v>3504</v>
      </c>
      <c r="B1385" s="5">
        <v>8</v>
      </c>
      <c r="C1385" s="5" t="s">
        <v>63</v>
      </c>
      <c r="D1385" s="5">
        <v>147</v>
      </c>
      <c r="E1385" s="5">
        <v>0</v>
      </c>
      <c r="F1385" s="8">
        <f t="shared" si="126"/>
        <v>0</v>
      </c>
      <c r="G1385" s="5" t="str">
        <f>IF(COUNTIFS(Q3_SQL_Error_Concentration!$A:$A,A1385,Q3_SQL_Error_Concentration!$E:$E,B1385,Q3_SQL_Error_Concentration!$F:$F,C1385)=0,"",SUMIFS(Q3_SQL_Error_Concentration!$I:$I,Q3_SQL_Error_Concentration!$A:$A,A1385,Q3_SQL_Error_Concentration!$E:$E,B1385,Q3_SQL_Error_Concentration!$F:$F,C1385))</f>
        <v/>
      </c>
      <c r="H1385" s="5" t="str">
        <f t="shared" si="127"/>
        <v/>
      </c>
      <c r="I1385" s="5">
        <f>IF(D1385&gt;=Q3_Validation!$C$2,1,0)</f>
        <v>0</v>
      </c>
      <c r="J1385" s="8" t="str">
        <f t="shared" si="128"/>
        <v/>
      </c>
      <c r="K1385" s="5" t="str">
        <f t="shared" si="129"/>
        <v>excluded</v>
      </c>
      <c r="L1385" s="5">
        <f t="shared" si="130"/>
        <v>0</v>
      </c>
      <c r="M1385" s="5">
        <f t="shared" si="131"/>
        <v>0</v>
      </c>
    </row>
    <row r="1386" spans="1:13">
      <c r="A1386" s="5">
        <v>3504</v>
      </c>
      <c r="B1386" s="5">
        <v>8</v>
      </c>
      <c r="C1386" s="5" t="s">
        <v>64</v>
      </c>
      <c r="D1386" s="5">
        <v>4</v>
      </c>
      <c r="E1386" s="5">
        <v>0</v>
      </c>
      <c r="F1386" s="8">
        <f t="shared" si="126"/>
        <v>0</v>
      </c>
      <c r="G1386" s="5" t="str">
        <f>IF(COUNTIFS(Q3_SQL_Error_Concentration!$A:$A,A1386,Q3_SQL_Error_Concentration!$E:$E,B1386,Q3_SQL_Error_Concentration!$F:$F,C1386)=0,"",SUMIFS(Q3_SQL_Error_Concentration!$I:$I,Q3_SQL_Error_Concentration!$A:$A,A1386,Q3_SQL_Error_Concentration!$E:$E,B1386,Q3_SQL_Error_Concentration!$F:$F,C1386))</f>
        <v/>
      </c>
      <c r="H1386" s="5" t="str">
        <f t="shared" si="127"/>
        <v/>
      </c>
      <c r="I1386" s="5">
        <f>IF(D1386&gt;=Q3_Validation!$C$2,1,0)</f>
        <v>0</v>
      </c>
      <c r="J1386" s="8" t="str">
        <f t="shared" si="128"/>
        <v/>
      </c>
      <c r="K1386" s="5" t="str">
        <f t="shared" si="129"/>
        <v>excluded</v>
      </c>
      <c r="L1386" s="5">
        <f t="shared" si="130"/>
        <v>0</v>
      </c>
      <c r="M1386" s="5">
        <f t="shared" si="131"/>
        <v>0</v>
      </c>
    </row>
    <row r="1387" spans="1:13">
      <c r="A1387" s="5">
        <v>3504</v>
      </c>
      <c r="B1387" s="5">
        <v>8</v>
      </c>
      <c r="C1387" s="5" t="s">
        <v>62</v>
      </c>
      <c r="D1387" s="5">
        <v>261</v>
      </c>
      <c r="E1387" s="5">
        <v>2</v>
      </c>
      <c r="F1387" s="8">
        <f t="shared" si="126"/>
        <v>0.76628352490421459</v>
      </c>
      <c r="G1387" s="5" t="str">
        <f>IF(COUNTIFS(Q3_SQL_Error_Concentration!$A:$A,A1387,Q3_SQL_Error_Concentration!$E:$E,B1387,Q3_SQL_Error_Concentration!$F:$F,C1387)=0,"",SUMIFS(Q3_SQL_Error_Concentration!$I:$I,Q3_SQL_Error_Concentration!$A:$A,A1387,Q3_SQL_Error_Concentration!$E:$E,B1387,Q3_SQL_Error_Concentration!$F:$F,C1387))</f>
        <v/>
      </c>
      <c r="H1387" s="5" t="str">
        <f t="shared" si="127"/>
        <v/>
      </c>
      <c r="I1387" s="5">
        <f>IF(D1387&gt;=Q3_Validation!$C$2,1,0)</f>
        <v>0</v>
      </c>
      <c r="J1387" s="8" t="str">
        <f t="shared" si="128"/>
        <v/>
      </c>
      <c r="K1387" s="5" t="str">
        <f t="shared" si="129"/>
        <v>excluded</v>
      </c>
      <c r="L1387" s="5">
        <f t="shared" si="130"/>
        <v>0</v>
      </c>
      <c r="M1387" s="5">
        <f t="shared" si="131"/>
        <v>0</v>
      </c>
    </row>
    <row r="1388" spans="1:13">
      <c r="A1388" s="5">
        <v>3504</v>
      </c>
      <c r="B1388" s="5">
        <v>9</v>
      </c>
      <c r="C1388" s="5" t="s">
        <v>63</v>
      </c>
      <c r="D1388" s="5">
        <v>169</v>
      </c>
      <c r="E1388" s="5">
        <v>3</v>
      </c>
      <c r="F1388" s="8">
        <f t="shared" si="126"/>
        <v>1.7751479289940828</v>
      </c>
      <c r="G1388" s="5" t="str">
        <f>IF(COUNTIFS(Q3_SQL_Error_Concentration!$A:$A,A1388,Q3_SQL_Error_Concentration!$E:$E,B1388,Q3_SQL_Error_Concentration!$F:$F,C1388)=0,"",SUMIFS(Q3_SQL_Error_Concentration!$I:$I,Q3_SQL_Error_Concentration!$A:$A,A1388,Q3_SQL_Error_Concentration!$E:$E,B1388,Q3_SQL_Error_Concentration!$F:$F,C1388))</f>
        <v/>
      </c>
      <c r="H1388" s="5" t="str">
        <f t="shared" si="127"/>
        <v/>
      </c>
      <c r="I1388" s="5">
        <f>IF(D1388&gt;=Q3_Validation!$C$2,1,0)</f>
        <v>0</v>
      </c>
      <c r="J1388" s="8" t="str">
        <f t="shared" si="128"/>
        <v/>
      </c>
      <c r="K1388" s="5" t="str">
        <f t="shared" si="129"/>
        <v>excluded</v>
      </c>
      <c r="L1388" s="5">
        <f t="shared" si="130"/>
        <v>0</v>
      </c>
      <c r="M1388" s="5">
        <f t="shared" si="131"/>
        <v>0</v>
      </c>
    </row>
    <row r="1389" spans="1:13">
      <c r="A1389" s="5">
        <v>3504</v>
      </c>
      <c r="B1389" s="5">
        <v>9</v>
      </c>
      <c r="C1389" s="5" t="s">
        <v>64</v>
      </c>
      <c r="D1389" s="5">
        <v>9</v>
      </c>
      <c r="E1389" s="5">
        <v>0</v>
      </c>
      <c r="F1389" s="8">
        <f t="shared" si="126"/>
        <v>0</v>
      </c>
      <c r="G1389" s="5" t="str">
        <f>IF(COUNTIFS(Q3_SQL_Error_Concentration!$A:$A,A1389,Q3_SQL_Error_Concentration!$E:$E,B1389,Q3_SQL_Error_Concentration!$F:$F,C1389)=0,"",SUMIFS(Q3_SQL_Error_Concentration!$I:$I,Q3_SQL_Error_Concentration!$A:$A,A1389,Q3_SQL_Error_Concentration!$E:$E,B1389,Q3_SQL_Error_Concentration!$F:$F,C1389))</f>
        <v/>
      </c>
      <c r="H1389" s="5" t="str">
        <f t="shared" si="127"/>
        <v/>
      </c>
      <c r="I1389" s="5">
        <f>IF(D1389&gt;=Q3_Validation!$C$2,1,0)</f>
        <v>0</v>
      </c>
      <c r="J1389" s="8" t="str">
        <f t="shared" si="128"/>
        <v/>
      </c>
      <c r="K1389" s="5" t="str">
        <f t="shared" si="129"/>
        <v>excluded</v>
      </c>
      <c r="L1389" s="5">
        <f t="shared" si="130"/>
        <v>0</v>
      </c>
      <c r="M1389" s="5">
        <f t="shared" si="131"/>
        <v>0</v>
      </c>
    </row>
    <row r="1390" spans="1:13">
      <c r="A1390" s="5">
        <v>3504</v>
      </c>
      <c r="B1390" s="5">
        <v>9</v>
      </c>
      <c r="C1390" s="5" t="s">
        <v>62</v>
      </c>
      <c r="D1390" s="5">
        <v>288</v>
      </c>
      <c r="E1390" s="5">
        <v>0</v>
      </c>
      <c r="F1390" s="8">
        <f t="shared" si="126"/>
        <v>0</v>
      </c>
      <c r="G1390" s="5" t="str">
        <f>IF(COUNTIFS(Q3_SQL_Error_Concentration!$A:$A,A1390,Q3_SQL_Error_Concentration!$E:$E,B1390,Q3_SQL_Error_Concentration!$F:$F,C1390)=0,"",SUMIFS(Q3_SQL_Error_Concentration!$I:$I,Q3_SQL_Error_Concentration!$A:$A,A1390,Q3_SQL_Error_Concentration!$E:$E,B1390,Q3_SQL_Error_Concentration!$F:$F,C1390))</f>
        <v/>
      </c>
      <c r="H1390" s="5" t="str">
        <f t="shared" si="127"/>
        <v/>
      </c>
      <c r="I1390" s="5">
        <f>IF(D1390&gt;=Q3_Validation!$C$2,1,0)</f>
        <v>0</v>
      </c>
      <c r="J1390" s="8" t="str">
        <f t="shared" si="128"/>
        <v/>
      </c>
      <c r="K1390" s="5" t="str">
        <f t="shared" si="129"/>
        <v>excluded</v>
      </c>
      <c r="L1390" s="5">
        <f t="shared" si="130"/>
        <v>0</v>
      </c>
      <c r="M1390" s="5">
        <f t="shared" si="131"/>
        <v>0</v>
      </c>
    </row>
    <row r="1391" spans="1:13">
      <c r="A1391" s="5">
        <v>3504</v>
      </c>
      <c r="B1391" s="5">
        <v>10</v>
      </c>
      <c r="C1391" s="5" t="s">
        <v>63</v>
      </c>
      <c r="D1391" s="5">
        <v>260</v>
      </c>
      <c r="E1391" s="5">
        <v>3</v>
      </c>
      <c r="F1391" s="8">
        <f t="shared" si="126"/>
        <v>1.1538461538461537</v>
      </c>
      <c r="G1391" s="5" t="str">
        <f>IF(COUNTIFS(Q3_SQL_Error_Concentration!$A:$A,A1391,Q3_SQL_Error_Concentration!$E:$E,B1391,Q3_SQL_Error_Concentration!$F:$F,C1391)=0,"",SUMIFS(Q3_SQL_Error_Concentration!$I:$I,Q3_SQL_Error_Concentration!$A:$A,A1391,Q3_SQL_Error_Concentration!$E:$E,B1391,Q3_SQL_Error_Concentration!$F:$F,C1391))</f>
        <v/>
      </c>
      <c r="H1391" s="5" t="str">
        <f t="shared" si="127"/>
        <v/>
      </c>
      <c r="I1391" s="5">
        <f>IF(D1391&gt;=Q3_Validation!$C$2,1,0)</f>
        <v>0</v>
      </c>
      <c r="J1391" s="8" t="str">
        <f t="shared" si="128"/>
        <v/>
      </c>
      <c r="K1391" s="5" t="str">
        <f t="shared" si="129"/>
        <v>excluded</v>
      </c>
      <c r="L1391" s="5">
        <f t="shared" si="130"/>
        <v>0</v>
      </c>
      <c r="M1391" s="5">
        <f t="shared" si="131"/>
        <v>0</v>
      </c>
    </row>
    <row r="1392" spans="1:13">
      <c r="A1392" s="5">
        <v>3504</v>
      </c>
      <c r="B1392" s="5">
        <v>10</v>
      </c>
      <c r="C1392" s="5" t="s">
        <v>64</v>
      </c>
      <c r="D1392" s="5">
        <v>8</v>
      </c>
      <c r="E1392" s="5">
        <v>0</v>
      </c>
      <c r="F1392" s="8">
        <f t="shared" si="126"/>
        <v>0</v>
      </c>
      <c r="G1392" s="5" t="str">
        <f>IF(COUNTIFS(Q3_SQL_Error_Concentration!$A:$A,A1392,Q3_SQL_Error_Concentration!$E:$E,B1392,Q3_SQL_Error_Concentration!$F:$F,C1392)=0,"",SUMIFS(Q3_SQL_Error_Concentration!$I:$I,Q3_SQL_Error_Concentration!$A:$A,A1392,Q3_SQL_Error_Concentration!$E:$E,B1392,Q3_SQL_Error_Concentration!$F:$F,C1392))</f>
        <v/>
      </c>
      <c r="H1392" s="5" t="str">
        <f t="shared" si="127"/>
        <v/>
      </c>
      <c r="I1392" s="5">
        <f>IF(D1392&gt;=Q3_Validation!$C$2,1,0)</f>
        <v>0</v>
      </c>
      <c r="J1392" s="8" t="str">
        <f t="shared" si="128"/>
        <v/>
      </c>
      <c r="K1392" s="5" t="str">
        <f t="shared" si="129"/>
        <v>excluded</v>
      </c>
      <c r="L1392" s="5">
        <f t="shared" si="130"/>
        <v>0</v>
      </c>
      <c r="M1392" s="5">
        <f t="shared" si="131"/>
        <v>0</v>
      </c>
    </row>
    <row r="1393" spans="1:13">
      <c r="A1393" s="5">
        <v>3504</v>
      </c>
      <c r="B1393" s="5">
        <v>10</v>
      </c>
      <c r="C1393" s="5" t="s">
        <v>62</v>
      </c>
      <c r="D1393" s="5">
        <v>490</v>
      </c>
      <c r="E1393" s="5">
        <v>6</v>
      </c>
      <c r="F1393" s="8">
        <f t="shared" si="126"/>
        <v>1.2244897959183674</v>
      </c>
      <c r="G1393" s="5" t="str">
        <f>IF(COUNTIFS(Q3_SQL_Error_Concentration!$A:$A,A1393,Q3_SQL_Error_Concentration!$E:$E,B1393,Q3_SQL_Error_Concentration!$F:$F,C1393)=0,"",SUMIFS(Q3_SQL_Error_Concentration!$I:$I,Q3_SQL_Error_Concentration!$A:$A,A1393,Q3_SQL_Error_Concentration!$E:$E,B1393,Q3_SQL_Error_Concentration!$F:$F,C1393))</f>
        <v/>
      </c>
      <c r="H1393" s="5" t="str">
        <f t="shared" si="127"/>
        <v/>
      </c>
      <c r="I1393" s="5">
        <f>IF(D1393&gt;=Q3_Validation!$C$2,1,0)</f>
        <v>0</v>
      </c>
      <c r="J1393" s="8" t="str">
        <f t="shared" si="128"/>
        <v/>
      </c>
      <c r="K1393" s="5" t="str">
        <f t="shared" si="129"/>
        <v>excluded</v>
      </c>
      <c r="L1393" s="5">
        <f t="shared" si="130"/>
        <v>0</v>
      </c>
      <c r="M1393" s="5">
        <f t="shared" si="131"/>
        <v>0</v>
      </c>
    </row>
    <row r="1394" spans="1:13">
      <c r="A1394" s="5">
        <v>3504</v>
      </c>
      <c r="B1394" s="5">
        <v>11</v>
      </c>
      <c r="C1394" s="5" t="s">
        <v>63</v>
      </c>
      <c r="D1394" s="5">
        <v>291</v>
      </c>
      <c r="E1394" s="5">
        <v>4</v>
      </c>
      <c r="F1394" s="8">
        <f t="shared" si="126"/>
        <v>1.3745704467353952</v>
      </c>
      <c r="G1394" s="5" t="str">
        <f>IF(COUNTIFS(Q3_SQL_Error_Concentration!$A:$A,A1394,Q3_SQL_Error_Concentration!$E:$E,B1394,Q3_SQL_Error_Concentration!$F:$F,C1394)=0,"",SUMIFS(Q3_SQL_Error_Concentration!$I:$I,Q3_SQL_Error_Concentration!$A:$A,A1394,Q3_SQL_Error_Concentration!$E:$E,B1394,Q3_SQL_Error_Concentration!$F:$F,C1394))</f>
        <v/>
      </c>
      <c r="H1394" s="5" t="str">
        <f t="shared" si="127"/>
        <v/>
      </c>
      <c r="I1394" s="5">
        <f>IF(D1394&gt;=Q3_Validation!$C$2,1,0)</f>
        <v>0</v>
      </c>
      <c r="J1394" s="8" t="str">
        <f t="shared" si="128"/>
        <v/>
      </c>
      <c r="K1394" s="5" t="str">
        <f t="shared" si="129"/>
        <v>excluded</v>
      </c>
      <c r="L1394" s="5">
        <f t="shared" si="130"/>
        <v>0</v>
      </c>
      <c r="M1394" s="5">
        <f t="shared" si="131"/>
        <v>0</v>
      </c>
    </row>
    <row r="1395" spans="1:13">
      <c r="A1395" s="5">
        <v>3504</v>
      </c>
      <c r="B1395" s="5">
        <v>11</v>
      </c>
      <c r="C1395" s="5" t="s">
        <v>64</v>
      </c>
      <c r="D1395" s="5">
        <v>16</v>
      </c>
      <c r="E1395" s="5">
        <v>0</v>
      </c>
      <c r="F1395" s="8">
        <f t="shared" si="126"/>
        <v>0</v>
      </c>
      <c r="G1395" s="5" t="str">
        <f>IF(COUNTIFS(Q3_SQL_Error_Concentration!$A:$A,A1395,Q3_SQL_Error_Concentration!$E:$E,B1395,Q3_SQL_Error_Concentration!$F:$F,C1395)=0,"",SUMIFS(Q3_SQL_Error_Concentration!$I:$I,Q3_SQL_Error_Concentration!$A:$A,A1395,Q3_SQL_Error_Concentration!$E:$E,B1395,Q3_SQL_Error_Concentration!$F:$F,C1395))</f>
        <v/>
      </c>
      <c r="H1395" s="5" t="str">
        <f t="shared" si="127"/>
        <v/>
      </c>
      <c r="I1395" s="5">
        <f>IF(D1395&gt;=Q3_Validation!$C$2,1,0)</f>
        <v>0</v>
      </c>
      <c r="J1395" s="8" t="str">
        <f t="shared" si="128"/>
        <v/>
      </c>
      <c r="K1395" s="5" t="str">
        <f t="shared" si="129"/>
        <v>excluded</v>
      </c>
      <c r="L1395" s="5">
        <f t="shared" si="130"/>
        <v>0</v>
      </c>
      <c r="M1395" s="5">
        <f t="shared" si="131"/>
        <v>0</v>
      </c>
    </row>
    <row r="1396" spans="1:13">
      <c r="A1396" s="5">
        <v>3504</v>
      </c>
      <c r="B1396" s="5">
        <v>11</v>
      </c>
      <c r="C1396" s="5" t="s">
        <v>62</v>
      </c>
      <c r="D1396" s="5">
        <v>527</v>
      </c>
      <c r="E1396" s="5">
        <v>4</v>
      </c>
      <c r="F1396" s="8">
        <f t="shared" si="126"/>
        <v>0.75901328273244784</v>
      </c>
      <c r="G1396" s="5" t="str">
        <f>IF(COUNTIFS(Q3_SQL_Error_Concentration!$A:$A,A1396,Q3_SQL_Error_Concentration!$E:$E,B1396,Q3_SQL_Error_Concentration!$F:$F,C1396)=0,"",SUMIFS(Q3_SQL_Error_Concentration!$I:$I,Q3_SQL_Error_Concentration!$A:$A,A1396,Q3_SQL_Error_Concentration!$E:$E,B1396,Q3_SQL_Error_Concentration!$F:$F,C1396))</f>
        <v/>
      </c>
      <c r="H1396" s="5" t="str">
        <f t="shared" si="127"/>
        <v/>
      </c>
      <c r="I1396" s="5">
        <f>IF(D1396&gt;=Q3_Validation!$C$2,1,0)</f>
        <v>0</v>
      </c>
      <c r="J1396" s="8" t="str">
        <f t="shared" si="128"/>
        <v/>
      </c>
      <c r="K1396" s="5" t="str">
        <f t="shared" si="129"/>
        <v>excluded</v>
      </c>
      <c r="L1396" s="5">
        <f t="shared" si="130"/>
        <v>0</v>
      </c>
      <c r="M1396" s="5">
        <f t="shared" si="131"/>
        <v>0</v>
      </c>
    </row>
    <row r="1397" spans="1:13">
      <c r="A1397" s="5">
        <v>3504</v>
      </c>
      <c r="B1397" s="5">
        <v>12</v>
      </c>
      <c r="C1397" s="5" t="s">
        <v>63</v>
      </c>
      <c r="D1397" s="5">
        <v>312</v>
      </c>
      <c r="E1397" s="5">
        <v>7</v>
      </c>
      <c r="F1397" s="8">
        <f t="shared" si="126"/>
        <v>2.2435897435897436</v>
      </c>
      <c r="G1397" s="5" t="str">
        <f>IF(COUNTIFS(Q3_SQL_Error_Concentration!$A:$A,A1397,Q3_SQL_Error_Concentration!$E:$E,B1397,Q3_SQL_Error_Concentration!$F:$F,C1397)=0,"",SUMIFS(Q3_SQL_Error_Concentration!$I:$I,Q3_SQL_Error_Concentration!$A:$A,A1397,Q3_SQL_Error_Concentration!$E:$E,B1397,Q3_SQL_Error_Concentration!$F:$F,C1397))</f>
        <v/>
      </c>
      <c r="H1397" s="5" t="str">
        <f t="shared" si="127"/>
        <v/>
      </c>
      <c r="I1397" s="5">
        <f>IF(D1397&gt;=Q3_Validation!$C$2,1,0)</f>
        <v>0</v>
      </c>
      <c r="J1397" s="8" t="str">
        <f t="shared" si="128"/>
        <v/>
      </c>
      <c r="K1397" s="5" t="str">
        <f t="shared" si="129"/>
        <v>excluded</v>
      </c>
      <c r="L1397" s="5">
        <f t="shared" si="130"/>
        <v>0</v>
      </c>
      <c r="M1397" s="5">
        <f t="shared" si="131"/>
        <v>0</v>
      </c>
    </row>
    <row r="1398" spans="1:13">
      <c r="A1398" s="5">
        <v>3504</v>
      </c>
      <c r="B1398" s="5">
        <v>12</v>
      </c>
      <c r="C1398" s="5" t="s">
        <v>64</v>
      </c>
      <c r="D1398" s="5">
        <v>9</v>
      </c>
      <c r="E1398" s="5">
        <v>1</v>
      </c>
      <c r="F1398" s="8">
        <f t="shared" si="126"/>
        <v>11.111111111111111</v>
      </c>
      <c r="G1398" s="5" t="str">
        <f>IF(COUNTIFS(Q3_SQL_Error_Concentration!$A:$A,A1398,Q3_SQL_Error_Concentration!$E:$E,B1398,Q3_SQL_Error_Concentration!$F:$F,C1398)=0,"",SUMIFS(Q3_SQL_Error_Concentration!$I:$I,Q3_SQL_Error_Concentration!$A:$A,A1398,Q3_SQL_Error_Concentration!$E:$E,B1398,Q3_SQL_Error_Concentration!$F:$F,C1398))</f>
        <v/>
      </c>
      <c r="H1398" s="5" t="str">
        <f t="shared" si="127"/>
        <v/>
      </c>
      <c r="I1398" s="5">
        <f>IF(D1398&gt;=Q3_Validation!$C$2,1,0)</f>
        <v>0</v>
      </c>
      <c r="J1398" s="8" t="str">
        <f t="shared" si="128"/>
        <v/>
      </c>
      <c r="K1398" s="5" t="str">
        <f t="shared" si="129"/>
        <v>excluded</v>
      </c>
      <c r="L1398" s="5">
        <f t="shared" si="130"/>
        <v>0</v>
      </c>
      <c r="M1398" s="5">
        <f t="shared" si="131"/>
        <v>0</v>
      </c>
    </row>
    <row r="1399" spans="1:13">
      <c r="A1399" s="5">
        <v>3504</v>
      </c>
      <c r="B1399" s="5">
        <v>12</v>
      </c>
      <c r="C1399" s="5" t="s">
        <v>62</v>
      </c>
      <c r="D1399" s="5">
        <v>552</v>
      </c>
      <c r="E1399" s="5">
        <v>6</v>
      </c>
      <c r="F1399" s="8">
        <f t="shared" si="126"/>
        <v>1.0869565217391304</v>
      </c>
      <c r="G1399" s="5" t="str">
        <f>IF(COUNTIFS(Q3_SQL_Error_Concentration!$A:$A,A1399,Q3_SQL_Error_Concentration!$E:$E,B1399,Q3_SQL_Error_Concentration!$F:$F,C1399)=0,"",SUMIFS(Q3_SQL_Error_Concentration!$I:$I,Q3_SQL_Error_Concentration!$A:$A,A1399,Q3_SQL_Error_Concentration!$E:$E,B1399,Q3_SQL_Error_Concentration!$F:$F,C1399))</f>
        <v/>
      </c>
      <c r="H1399" s="5" t="str">
        <f t="shared" si="127"/>
        <v/>
      </c>
      <c r="I1399" s="5">
        <f>IF(D1399&gt;=Q3_Validation!$C$2,1,0)</f>
        <v>0</v>
      </c>
      <c r="J1399" s="8" t="str">
        <f t="shared" si="128"/>
        <v/>
      </c>
      <c r="K1399" s="5" t="str">
        <f t="shared" si="129"/>
        <v>excluded</v>
      </c>
      <c r="L1399" s="5">
        <f t="shared" si="130"/>
        <v>0</v>
      </c>
      <c r="M1399" s="5">
        <f t="shared" si="131"/>
        <v>0</v>
      </c>
    </row>
    <row r="1400" spans="1:13">
      <c r="A1400" s="5">
        <v>3504</v>
      </c>
      <c r="B1400" s="5">
        <v>13</v>
      </c>
      <c r="C1400" s="5" t="s">
        <v>63</v>
      </c>
      <c r="D1400" s="5">
        <v>321</v>
      </c>
      <c r="E1400" s="5">
        <v>6</v>
      </c>
      <c r="F1400" s="8">
        <f t="shared" si="126"/>
        <v>1.8691588785046729</v>
      </c>
      <c r="G1400" s="5" t="str">
        <f>IF(COUNTIFS(Q3_SQL_Error_Concentration!$A:$A,A1400,Q3_SQL_Error_Concentration!$E:$E,B1400,Q3_SQL_Error_Concentration!$F:$F,C1400)=0,"",SUMIFS(Q3_SQL_Error_Concentration!$I:$I,Q3_SQL_Error_Concentration!$A:$A,A1400,Q3_SQL_Error_Concentration!$E:$E,B1400,Q3_SQL_Error_Concentration!$F:$F,C1400))</f>
        <v/>
      </c>
      <c r="H1400" s="5" t="str">
        <f t="shared" si="127"/>
        <v/>
      </c>
      <c r="I1400" s="5">
        <f>IF(D1400&gt;=Q3_Validation!$C$2,1,0)</f>
        <v>0</v>
      </c>
      <c r="J1400" s="8" t="str">
        <f t="shared" si="128"/>
        <v/>
      </c>
      <c r="K1400" s="5" t="str">
        <f t="shared" si="129"/>
        <v>excluded</v>
      </c>
      <c r="L1400" s="5">
        <f t="shared" si="130"/>
        <v>0</v>
      </c>
      <c r="M1400" s="5">
        <f t="shared" si="131"/>
        <v>0</v>
      </c>
    </row>
    <row r="1401" spans="1:13">
      <c r="A1401" s="5">
        <v>3504</v>
      </c>
      <c r="B1401" s="5">
        <v>13</v>
      </c>
      <c r="C1401" s="5" t="s">
        <v>64</v>
      </c>
      <c r="D1401" s="5">
        <v>8</v>
      </c>
      <c r="E1401" s="5">
        <v>0</v>
      </c>
      <c r="F1401" s="8">
        <f t="shared" si="126"/>
        <v>0</v>
      </c>
      <c r="G1401" s="5" t="str">
        <f>IF(COUNTIFS(Q3_SQL_Error_Concentration!$A:$A,A1401,Q3_SQL_Error_Concentration!$E:$E,B1401,Q3_SQL_Error_Concentration!$F:$F,C1401)=0,"",SUMIFS(Q3_SQL_Error_Concentration!$I:$I,Q3_SQL_Error_Concentration!$A:$A,A1401,Q3_SQL_Error_Concentration!$E:$E,B1401,Q3_SQL_Error_Concentration!$F:$F,C1401))</f>
        <v/>
      </c>
      <c r="H1401" s="5" t="str">
        <f t="shared" si="127"/>
        <v/>
      </c>
      <c r="I1401" s="5">
        <f>IF(D1401&gt;=Q3_Validation!$C$2,1,0)</f>
        <v>0</v>
      </c>
      <c r="J1401" s="8" t="str">
        <f t="shared" si="128"/>
        <v/>
      </c>
      <c r="K1401" s="5" t="str">
        <f t="shared" si="129"/>
        <v>excluded</v>
      </c>
      <c r="L1401" s="5">
        <f t="shared" si="130"/>
        <v>0</v>
      </c>
      <c r="M1401" s="5">
        <f t="shared" si="131"/>
        <v>0</v>
      </c>
    </row>
    <row r="1402" spans="1:13">
      <c r="A1402" s="5">
        <v>3504</v>
      </c>
      <c r="B1402" s="5">
        <v>13</v>
      </c>
      <c r="C1402" s="5" t="s">
        <v>62</v>
      </c>
      <c r="D1402" s="5">
        <v>572</v>
      </c>
      <c r="E1402" s="5">
        <v>3</v>
      </c>
      <c r="F1402" s="8">
        <f t="shared" si="126"/>
        <v>0.52447552447552448</v>
      </c>
      <c r="G1402" s="5" t="str">
        <f>IF(COUNTIFS(Q3_SQL_Error_Concentration!$A:$A,A1402,Q3_SQL_Error_Concentration!$E:$E,B1402,Q3_SQL_Error_Concentration!$F:$F,C1402)=0,"",SUMIFS(Q3_SQL_Error_Concentration!$I:$I,Q3_SQL_Error_Concentration!$A:$A,A1402,Q3_SQL_Error_Concentration!$E:$E,B1402,Q3_SQL_Error_Concentration!$F:$F,C1402))</f>
        <v/>
      </c>
      <c r="H1402" s="5" t="str">
        <f t="shared" si="127"/>
        <v/>
      </c>
      <c r="I1402" s="5">
        <f>IF(D1402&gt;=Q3_Validation!$C$2,1,0)</f>
        <v>0</v>
      </c>
      <c r="J1402" s="8" t="str">
        <f t="shared" si="128"/>
        <v/>
      </c>
      <c r="K1402" s="5" t="str">
        <f t="shared" si="129"/>
        <v>excluded</v>
      </c>
      <c r="L1402" s="5">
        <f t="shared" si="130"/>
        <v>0</v>
      </c>
      <c r="M1402" s="5">
        <f t="shared" si="131"/>
        <v>0</v>
      </c>
    </row>
    <row r="1403" spans="1:13">
      <c r="A1403" s="5">
        <v>3504</v>
      </c>
      <c r="B1403" s="5">
        <v>14</v>
      </c>
      <c r="C1403" s="5" t="s">
        <v>63</v>
      </c>
      <c r="D1403" s="5">
        <v>311</v>
      </c>
      <c r="E1403" s="5">
        <v>5</v>
      </c>
      <c r="F1403" s="8">
        <f t="shared" si="126"/>
        <v>1.607717041800643</v>
      </c>
      <c r="G1403" s="5" t="str">
        <f>IF(COUNTIFS(Q3_SQL_Error_Concentration!$A:$A,A1403,Q3_SQL_Error_Concentration!$E:$E,B1403,Q3_SQL_Error_Concentration!$F:$F,C1403)=0,"",SUMIFS(Q3_SQL_Error_Concentration!$I:$I,Q3_SQL_Error_Concentration!$A:$A,A1403,Q3_SQL_Error_Concentration!$E:$E,B1403,Q3_SQL_Error_Concentration!$F:$F,C1403))</f>
        <v/>
      </c>
      <c r="H1403" s="5" t="str">
        <f t="shared" si="127"/>
        <v/>
      </c>
      <c r="I1403" s="5">
        <f>IF(D1403&gt;=Q3_Validation!$C$2,1,0)</f>
        <v>0</v>
      </c>
      <c r="J1403" s="8" t="str">
        <f t="shared" si="128"/>
        <v/>
      </c>
      <c r="K1403" s="5" t="str">
        <f t="shared" si="129"/>
        <v>excluded</v>
      </c>
      <c r="L1403" s="5">
        <f t="shared" si="130"/>
        <v>0</v>
      </c>
      <c r="M1403" s="5">
        <f t="shared" si="131"/>
        <v>0</v>
      </c>
    </row>
    <row r="1404" spans="1:13">
      <c r="A1404" s="5">
        <v>3504</v>
      </c>
      <c r="B1404" s="5">
        <v>14</v>
      </c>
      <c r="C1404" s="5" t="s">
        <v>64</v>
      </c>
      <c r="D1404" s="5">
        <v>7</v>
      </c>
      <c r="E1404" s="5">
        <v>0</v>
      </c>
      <c r="F1404" s="8">
        <f t="shared" si="126"/>
        <v>0</v>
      </c>
      <c r="G1404" s="5" t="str">
        <f>IF(COUNTIFS(Q3_SQL_Error_Concentration!$A:$A,A1404,Q3_SQL_Error_Concentration!$E:$E,B1404,Q3_SQL_Error_Concentration!$F:$F,C1404)=0,"",SUMIFS(Q3_SQL_Error_Concentration!$I:$I,Q3_SQL_Error_Concentration!$A:$A,A1404,Q3_SQL_Error_Concentration!$E:$E,B1404,Q3_SQL_Error_Concentration!$F:$F,C1404))</f>
        <v/>
      </c>
      <c r="H1404" s="5" t="str">
        <f t="shared" si="127"/>
        <v/>
      </c>
      <c r="I1404" s="5">
        <f>IF(D1404&gt;=Q3_Validation!$C$2,1,0)</f>
        <v>0</v>
      </c>
      <c r="J1404" s="8" t="str">
        <f t="shared" si="128"/>
        <v/>
      </c>
      <c r="K1404" s="5" t="str">
        <f t="shared" si="129"/>
        <v>excluded</v>
      </c>
      <c r="L1404" s="5">
        <f t="shared" si="130"/>
        <v>0</v>
      </c>
      <c r="M1404" s="5">
        <f t="shared" si="131"/>
        <v>0</v>
      </c>
    </row>
    <row r="1405" spans="1:13">
      <c r="A1405" s="5">
        <v>3504</v>
      </c>
      <c r="B1405" s="5">
        <v>14</v>
      </c>
      <c r="C1405" s="5" t="s">
        <v>62</v>
      </c>
      <c r="D1405" s="5">
        <v>503</v>
      </c>
      <c r="E1405" s="5">
        <v>3</v>
      </c>
      <c r="F1405" s="8">
        <f t="shared" si="126"/>
        <v>0.59642147117296218</v>
      </c>
      <c r="G1405" s="5" t="str">
        <f>IF(COUNTIFS(Q3_SQL_Error_Concentration!$A:$A,A1405,Q3_SQL_Error_Concentration!$E:$E,B1405,Q3_SQL_Error_Concentration!$F:$F,C1405)=0,"",SUMIFS(Q3_SQL_Error_Concentration!$I:$I,Q3_SQL_Error_Concentration!$A:$A,A1405,Q3_SQL_Error_Concentration!$E:$E,B1405,Q3_SQL_Error_Concentration!$F:$F,C1405))</f>
        <v/>
      </c>
      <c r="H1405" s="5" t="str">
        <f t="shared" si="127"/>
        <v/>
      </c>
      <c r="I1405" s="5">
        <f>IF(D1405&gt;=Q3_Validation!$C$2,1,0)</f>
        <v>0</v>
      </c>
      <c r="J1405" s="8" t="str">
        <f t="shared" si="128"/>
        <v/>
      </c>
      <c r="K1405" s="5" t="str">
        <f t="shared" si="129"/>
        <v>excluded</v>
      </c>
      <c r="L1405" s="5">
        <f t="shared" si="130"/>
        <v>0</v>
      </c>
      <c r="M1405" s="5">
        <f t="shared" si="131"/>
        <v>0</v>
      </c>
    </row>
    <row r="1406" spans="1:13">
      <c r="A1406" s="5">
        <v>3504</v>
      </c>
      <c r="B1406" s="5">
        <v>15</v>
      </c>
      <c r="C1406" s="5" t="s">
        <v>63</v>
      </c>
      <c r="D1406" s="5">
        <v>291</v>
      </c>
      <c r="E1406" s="5">
        <v>8</v>
      </c>
      <c r="F1406" s="8">
        <f t="shared" si="126"/>
        <v>2.7491408934707904</v>
      </c>
      <c r="G1406" s="5" t="str">
        <f>IF(COUNTIFS(Q3_SQL_Error_Concentration!$A:$A,A1406,Q3_SQL_Error_Concentration!$E:$E,B1406,Q3_SQL_Error_Concentration!$F:$F,C1406)=0,"",SUMIFS(Q3_SQL_Error_Concentration!$I:$I,Q3_SQL_Error_Concentration!$A:$A,A1406,Q3_SQL_Error_Concentration!$E:$E,B1406,Q3_SQL_Error_Concentration!$F:$F,C1406))</f>
        <v/>
      </c>
      <c r="H1406" s="5" t="str">
        <f t="shared" si="127"/>
        <v/>
      </c>
      <c r="I1406" s="5">
        <f>IF(D1406&gt;=Q3_Validation!$C$2,1,0)</f>
        <v>0</v>
      </c>
      <c r="J1406" s="8" t="str">
        <f t="shared" si="128"/>
        <v/>
      </c>
      <c r="K1406" s="5" t="str">
        <f t="shared" si="129"/>
        <v>excluded</v>
      </c>
      <c r="L1406" s="5">
        <f t="shared" si="130"/>
        <v>0</v>
      </c>
      <c r="M1406" s="5">
        <f t="shared" si="131"/>
        <v>0</v>
      </c>
    </row>
    <row r="1407" spans="1:13">
      <c r="A1407" s="5">
        <v>3504</v>
      </c>
      <c r="B1407" s="5">
        <v>15</v>
      </c>
      <c r="C1407" s="5" t="s">
        <v>64</v>
      </c>
      <c r="D1407" s="5">
        <v>10</v>
      </c>
      <c r="E1407" s="5">
        <v>0</v>
      </c>
      <c r="F1407" s="8">
        <f t="shared" si="126"/>
        <v>0</v>
      </c>
      <c r="G1407" s="5" t="str">
        <f>IF(COUNTIFS(Q3_SQL_Error_Concentration!$A:$A,A1407,Q3_SQL_Error_Concentration!$E:$E,B1407,Q3_SQL_Error_Concentration!$F:$F,C1407)=0,"",SUMIFS(Q3_SQL_Error_Concentration!$I:$I,Q3_SQL_Error_Concentration!$A:$A,A1407,Q3_SQL_Error_Concentration!$E:$E,B1407,Q3_SQL_Error_Concentration!$F:$F,C1407))</f>
        <v/>
      </c>
      <c r="H1407" s="5" t="str">
        <f t="shared" si="127"/>
        <v/>
      </c>
      <c r="I1407" s="5">
        <f>IF(D1407&gt;=Q3_Validation!$C$2,1,0)</f>
        <v>0</v>
      </c>
      <c r="J1407" s="8" t="str">
        <f t="shared" si="128"/>
        <v/>
      </c>
      <c r="K1407" s="5" t="str">
        <f t="shared" si="129"/>
        <v>excluded</v>
      </c>
      <c r="L1407" s="5">
        <f t="shared" si="130"/>
        <v>0</v>
      </c>
      <c r="M1407" s="5">
        <f t="shared" si="131"/>
        <v>0</v>
      </c>
    </row>
    <row r="1408" spans="1:13">
      <c r="A1408" s="5">
        <v>3504</v>
      </c>
      <c r="B1408" s="5">
        <v>15</v>
      </c>
      <c r="C1408" s="5" t="s">
        <v>62</v>
      </c>
      <c r="D1408" s="5">
        <v>577</v>
      </c>
      <c r="E1408" s="5">
        <v>5</v>
      </c>
      <c r="F1408" s="8">
        <f t="shared" si="126"/>
        <v>0.86655112651646449</v>
      </c>
      <c r="G1408" s="5" t="str">
        <f>IF(COUNTIFS(Q3_SQL_Error_Concentration!$A:$A,A1408,Q3_SQL_Error_Concentration!$E:$E,B1408,Q3_SQL_Error_Concentration!$F:$F,C1408)=0,"",SUMIFS(Q3_SQL_Error_Concentration!$I:$I,Q3_SQL_Error_Concentration!$A:$A,A1408,Q3_SQL_Error_Concentration!$E:$E,B1408,Q3_SQL_Error_Concentration!$F:$F,C1408))</f>
        <v/>
      </c>
      <c r="H1408" s="5" t="str">
        <f t="shared" si="127"/>
        <v/>
      </c>
      <c r="I1408" s="5">
        <f>IF(D1408&gt;=Q3_Validation!$C$2,1,0)</f>
        <v>0</v>
      </c>
      <c r="J1408" s="8" t="str">
        <f t="shared" si="128"/>
        <v/>
      </c>
      <c r="K1408" s="5" t="str">
        <f t="shared" si="129"/>
        <v>excluded</v>
      </c>
      <c r="L1408" s="5">
        <f t="shared" si="130"/>
        <v>0</v>
      </c>
      <c r="M1408" s="5">
        <f t="shared" si="131"/>
        <v>0</v>
      </c>
    </row>
    <row r="1409" spans="1:13">
      <c r="A1409" s="5">
        <v>3504</v>
      </c>
      <c r="B1409" s="5">
        <v>16</v>
      </c>
      <c r="C1409" s="5" t="s">
        <v>63</v>
      </c>
      <c r="D1409" s="5">
        <v>299</v>
      </c>
      <c r="E1409" s="5">
        <v>3</v>
      </c>
      <c r="F1409" s="8">
        <f t="shared" si="126"/>
        <v>1.0033444816053512</v>
      </c>
      <c r="G1409" s="5" t="str">
        <f>IF(COUNTIFS(Q3_SQL_Error_Concentration!$A:$A,A1409,Q3_SQL_Error_Concentration!$E:$E,B1409,Q3_SQL_Error_Concentration!$F:$F,C1409)=0,"",SUMIFS(Q3_SQL_Error_Concentration!$I:$I,Q3_SQL_Error_Concentration!$A:$A,A1409,Q3_SQL_Error_Concentration!$E:$E,B1409,Q3_SQL_Error_Concentration!$F:$F,C1409))</f>
        <v/>
      </c>
      <c r="H1409" s="5" t="str">
        <f t="shared" si="127"/>
        <v/>
      </c>
      <c r="I1409" s="5">
        <f>IF(D1409&gt;=Q3_Validation!$C$2,1,0)</f>
        <v>0</v>
      </c>
      <c r="J1409" s="8" t="str">
        <f t="shared" si="128"/>
        <v/>
      </c>
      <c r="K1409" s="5" t="str">
        <f t="shared" si="129"/>
        <v>excluded</v>
      </c>
      <c r="L1409" s="5">
        <f t="shared" si="130"/>
        <v>0</v>
      </c>
      <c r="M1409" s="5">
        <f t="shared" si="131"/>
        <v>0</v>
      </c>
    </row>
    <row r="1410" spans="1:13">
      <c r="A1410" s="5">
        <v>3504</v>
      </c>
      <c r="B1410" s="5">
        <v>16</v>
      </c>
      <c r="C1410" s="5" t="s">
        <v>64</v>
      </c>
      <c r="D1410" s="5">
        <v>7</v>
      </c>
      <c r="E1410" s="5">
        <v>0</v>
      </c>
      <c r="F1410" s="8">
        <f t="shared" ref="F1410:F1473" si="132">100*E1410/D1410</f>
        <v>0</v>
      </c>
      <c r="G1410" s="5" t="str">
        <f>IF(COUNTIFS(Q3_SQL_Error_Concentration!$A:$A,A1410,Q3_SQL_Error_Concentration!$E:$E,B1410,Q3_SQL_Error_Concentration!$F:$F,C1410)=0,"",SUMIFS(Q3_SQL_Error_Concentration!$I:$I,Q3_SQL_Error_Concentration!$A:$A,A1410,Q3_SQL_Error_Concentration!$E:$E,B1410,Q3_SQL_Error_Concentration!$F:$F,C1410))</f>
        <v/>
      </c>
      <c r="H1410" s="5" t="str">
        <f t="shared" ref="H1410:H1473" si="133">IF(G1410="","",IF(ABS(F1410-G1410)&lt;=0.0002,"PASS","FAIL"))</f>
        <v/>
      </c>
      <c r="I1410" s="5">
        <f>IF(D1410&gt;=Q3_Validation!$C$2,1,0)</f>
        <v>0</v>
      </c>
      <c r="J1410" s="8" t="str">
        <f t="shared" ref="J1410:J1473" si="134">IF(I1410=1,F1410,"")</f>
        <v/>
      </c>
      <c r="K1410" s="5" t="str">
        <f t="shared" ref="K1410:K1473" si="135">IF(D1410&lt;601,"excluded",IF(J1410&gt;3.628192,"outlier",IF(J1410&gt;=2.11093,"high-error","normal")))</f>
        <v>excluded</v>
      </c>
      <c r="L1410" s="5">
        <f t="shared" ref="L1410:L1473" si="136">COUNTIFS(A:A,A1410,K:K,"high-error")+COUNTIFS(A:A,A1410,K:K,"outlier")</f>
        <v>0</v>
      </c>
      <c r="M1410" s="5">
        <f t="shared" ref="M1410:M1473" si="137">IF(AND(L1410&gt;=2,OR(K1410="high-error",K1410="outlier")),1,0)</f>
        <v>0</v>
      </c>
    </row>
    <row r="1411" spans="1:13">
      <c r="A1411" s="5">
        <v>3504</v>
      </c>
      <c r="B1411" s="5">
        <v>16</v>
      </c>
      <c r="C1411" s="5" t="s">
        <v>62</v>
      </c>
      <c r="D1411" s="5">
        <v>498</v>
      </c>
      <c r="E1411" s="5">
        <v>6</v>
      </c>
      <c r="F1411" s="8">
        <f t="shared" si="132"/>
        <v>1.2048192771084338</v>
      </c>
      <c r="G1411" s="5" t="str">
        <f>IF(COUNTIFS(Q3_SQL_Error_Concentration!$A:$A,A1411,Q3_SQL_Error_Concentration!$E:$E,B1411,Q3_SQL_Error_Concentration!$F:$F,C1411)=0,"",SUMIFS(Q3_SQL_Error_Concentration!$I:$I,Q3_SQL_Error_Concentration!$A:$A,A1411,Q3_SQL_Error_Concentration!$E:$E,B1411,Q3_SQL_Error_Concentration!$F:$F,C1411))</f>
        <v/>
      </c>
      <c r="H1411" s="5" t="str">
        <f t="shared" si="133"/>
        <v/>
      </c>
      <c r="I1411" s="5">
        <f>IF(D1411&gt;=Q3_Validation!$C$2,1,0)</f>
        <v>0</v>
      </c>
      <c r="J1411" s="8" t="str">
        <f t="shared" si="134"/>
        <v/>
      </c>
      <c r="K1411" s="5" t="str">
        <f t="shared" si="135"/>
        <v>excluded</v>
      </c>
      <c r="L1411" s="5">
        <f t="shared" si="136"/>
        <v>0</v>
      </c>
      <c r="M1411" s="5">
        <f t="shared" si="137"/>
        <v>0</v>
      </c>
    </row>
    <row r="1412" spans="1:13">
      <c r="A1412" s="5">
        <v>3504</v>
      </c>
      <c r="B1412" s="5">
        <v>17</v>
      </c>
      <c r="C1412" s="5" t="s">
        <v>63</v>
      </c>
      <c r="D1412" s="5">
        <v>292</v>
      </c>
      <c r="E1412" s="5">
        <v>5</v>
      </c>
      <c r="F1412" s="8">
        <f t="shared" si="132"/>
        <v>1.7123287671232876</v>
      </c>
      <c r="G1412" s="5" t="str">
        <f>IF(COUNTIFS(Q3_SQL_Error_Concentration!$A:$A,A1412,Q3_SQL_Error_Concentration!$E:$E,B1412,Q3_SQL_Error_Concentration!$F:$F,C1412)=0,"",SUMIFS(Q3_SQL_Error_Concentration!$I:$I,Q3_SQL_Error_Concentration!$A:$A,A1412,Q3_SQL_Error_Concentration!$E:$E,B1412,Q3_SQL_Error_Concentration!$F:$F,C1412))</f>
        <v/>
      </c>
      <c r="H1412" s="5" t="str">
        <f t="shared" si="133"/>
        <v/>
      </c>
      <c r="I1412" s="5">
        <f>IF(D1412&gt;=Q3_Validation!$C$2,1,0)</f>
        <v>0</v>
      </c>
      <c r="J1412" s="8" t="str">
        <f t="shared" si="134"/>
        <v/>
      </c>
      <c r="K1412" s="5" t="str">
        <f t="shared" si="135"/>
        <v>excluded</v>
      </c>
      <c r="L1412" s="5">
        <f t="shared" si="136"/>
        <v>0</v>
      </c>
      <c r="M1412" s="5">
        <f t="shared" si="137"/>
        <v>0</v>
      </c>
    </row>
    <row r="1413" spans="1:13">
      <c r="A1413" s="5">
        <v>3504</v>
      </c>
      <c r="B1413" s="5">
        <v>17</v>
      </c>
      <c r="C1413" s="5" t="s">
        <v>64</v>
      </c>
      <c r="D1413" s="5">
        <v>1</v>
      </c>
      <c r="E1413" s="5">
        <v>0</v>
      </c>
      <c r="F1413" s="8">
        <f t="shared" si="132"/>
        <v>0</v>
      </c>
      <c r="G1413" s="5" t="str">
        <f>IF(COUNTIFS(Q3_SQL_Error_Concentration!$A:$A,A1413,Q3_SQL_Error_Concentration!$E:$E,B1413,Q3_SQL_Error_Concentration!$F:$F,C1413)=0,"",SUMIFS(Q3_SQL_Error_Concentration!$I:$I,Q3_SQL_Error_Concentration!$A:$A,A1413,Q3_SQL_Error_Concentration!$E:$E,B1413,Q3_SQL_Error_Concentration!$F:$F,C1413))</f>
        <v/>
      </c>
      <c r="H1413" s="5" t="str">
        <f t="shared" si="133"/>
        <v/>
      </c>
      <c r="I1413" s="5">
        <f>IF(D1413&gt;=Q3_Validation!$C$2,1,0)</f>
        <v>0</v>
      </c>
      <c r="J1413" s="8" t="str">
        <f t="shared" si="134"/>
        <v/>
      </c>
      <c r="K1413" s="5" t="str">
        <f t="shared" si="135"/>
        <v>excluded</v>
      </c>
      <c r="L1413" s="5">
        <f t="shared" si="136"/>
        <v>0</v>
      </c>
      <c r="M1413" s="5">
        <f t="shared" si="137"/>
        <v>0</v>
      </c>
    </row>
    <row r="1414" spans="1:13">
      <c r="A1414" s="5">
        <v>3504</v>
      </c>
      <c r="B1414" s="5">
        <v>17</v>
      </c>
      <c r="C1414" s="5" t="s">
        <v>62</v>
      </c>
      <c r="D1414" s="5">
        <v>484</v>
      </c>
      <c r="E1414" s="5">
        <v>4</v>
      </c>
      <c r="F1414" s="8">
        <f t="shared" si="132"/>
        <v>0.82644628099173556</v>
      </c>
      <c r="G1414" s="5" t="str">
        <f>IF(COUNTIFS(Q3_SQL_Error_Concentration!$A:$A,A1414,Q3_SQL_Error_Concentration!$E:$E,B1414,Q3_SQL_Error_Concentration!$F:$F,C1414)=0,"",SUMIFS(Q3_SQL_Error_Concentration!$I:$I,Q3_SQL_Error_Concentration!$A:$A,A1414,Q3_SQL_Error_Concentration!$E:$E,B1414,Q3_SQL_Error_Concentration!$F:$F,C1414))</f>
        <v/>
      </c>
      <c r="H1414" s="5" t="str">
        <f t="shared" si="133"/>
        <v/>
      </c>
      <c r="I1414" s="5">
        <f>IF(D1414&gt;=Q3_Validation!$C$2,1,0)</f>
        <v>0</v>
      </c>
      <c r="J1414" s="8" t="str">
        <f t="shared" si="134"/>
        <v/>
      </c>
      <c r="K1414" s="5" t="str">
        <f t="shared" si="135"/>
        <v>excluded</v>
      </c>
      <c r="L1414" s="5">
        <f t="shared" si="136"/>
        <v>0</v>
      </c>
      <c r="M1414" s="5">
        <f t="shared" si="137"/>
        <v>0</v>
      </c>
    </row>
    <row r="1415" spans="1:13">
      <c r="A1415" s="5">
        <v>3504</v>
      </c>
      <c r="B1415" s="5">
        <v>18</v>
      </c>
      <c r="C1415" s="5" t="s">
        <v>63</v>
      </c>
      <c r="D1415" s="5">
        <v>298</v>
      </c>
      <c r="E1415" s="5">
        <v>4</v>
      </c>
      <c r="F1415" s="8">
        <f t="shared" si="132"/>
        <v>1.3422818791946309</v>
      </c>
      <c r="G1415" s="5" t="str">
        <f>IF(COUNTIFS(Q3_SQL_Error_Concentration!$A:$A,A1415,Q3_SQL_Error_Concentration!$E:$E,B1415,Q3_SQL_Error_Concentration!$F:$F,C1415)=0,"",SUMIFS(Q3_SQL_Error_Concentration!$I:$I,Q3_SQL_Error_Concentration!$A:$A,A1415,Q3_SQL_Error_Concentration!$E:$E,B1415,Q3_SQL_Error_Concentration!$F:$F,C1415))</f>
        <v/>
      </c>
      <c r="H1415" s="5" t="str">
        <f t="shared" si="133"/>
        <v/>
      </c>
      <c r="I1415" s="5">
        <f>IF(D1415&gt;=Q3_Validation!$C$2,1,0)</f>
        <v>0</v>
      </c>
      <c r="J1415" s="8" t="str">
        <f t="shared" si="134"/>
        <v/>
      </c>
      <c r="K1415" s="5" t="str">
        <f t="shared" si="135"/>
        <v>excluded</v>
      </c>
      <c r="L1415" s="5">
        <f t="shared" si="136"/>
        <v>0</v>
      </c>
      <c r="M1415" s="5">
        <f t="shared" si="137"/>
        <v>0</v>
      </c>
    </row>
    <row r="1416" spans="1:13">
      <c r="A1416" s="5">
        <v>3504</v>
      </c>
      <c r="B1416" s="5">
        <v>18</v>
      </c>
      <c r="C1416" s="5" t="s">
        <v>62</v>
      </c>
      <c r="D1416" s="5">
        <v>508</v>
      </c>
      <c r="E1416" s="5">
        <v>10</v>
      </c>
      <c r="F1416" s="8">
        <f t="shared" si="132"/>
        <v>1.9685039370078741</v>
      </c>
      <c r="G1416" s="5" t="str">
        <f>IF(COUNTIFS(Q3_SQL_Error_Concentration!$A:$A,A1416,Q3_SQL_Error_Concentration!$E:$E,B1416,Q3_SQL_Error_Concentration!$F:$F,C1416)=0,"",SUMIFS(Q3_SQL_Error_Concentration!$I:$I,Q3_SQL_Error_Concentration!$A:$A,A1416,Q3_SQL_Error_Concentration!$E:$E,B1416,Q3_SQL_Error_Concentration!$F:$F,C1416))</f>
        <v/>
      </c>
      <c r="H1416" s="5" t="str">
        <f t="shared" si="133"/>
        <v/>
      </c>
      <c r="I1416" s="5">
        <f>IF(D1416&gt;=Q3_Validation!$C$2,1,0)</f>
        <v>0</v>
      </c>
      <c r="J1416" s="8" t="str">
        <f t="shared" si="134"/>
        <v/>
      </c>
      <c r="K1416" s="5" t="str">
        <f t="shared" si="135"/>
        <v>excluded</v>
      </c>
      <c r="L1416" s="5">
        <f t="shared" si="136"/>
        <v>0</v>
      </c>
      <c r="M1416" s="5">
        <f t="shared" si="137"/>
        <v>0</v>
      </c>
    </row>
    <row r="1417" spans="1:13">
      <c r="A1417" s="5">
        <v>3504</v>
      </c>
      <c r="B1417" s="5">
        <v>19</v>
      </c>
      <c r="C1417" s="5" t="s">
        <v>63</v>
      </c>
      <c r="D1417" s="5">
        <v>346</v>
      </c>
      <c r="E1417" s="5">
        <v>8</v>
      </c>
      <c r="F1417" s="8">
        <f t="shared" si="132"/>
        <v>2.3121387283236996</v>
      </c>
      <c r="G1417" s="5" t="str">
        <f>IF(COUNTIFS(Q3_SQL_Error_Concentration!$A:$A,A1417,Q3_SQL_Error_Concentration!$E:$E,B1417,Q3_SQL_Error_Concentration!$F:$F,C1417)=0,"",SUMIFS(Q3_SQL_Error_Concentration!$I:$I,Q3_SQL_Error_Concentration!$A:$A,A1417,Q3_SQL_Error_Concentration!$E:$E,B1417,Q3_SQL_Error_Concentration!$F:$F,C1417))</f>
        <v/>
      </c>
      <c r="H1417" s="5" t="str">
        <f t="shared" si="133"/>
        <v/>
      </c>
      <c r="I1417" s="5">
        <f>IF(D1417&gt;=Q3_Validation!$C$2,1,0)</f>
        <v>0</v>
      </c>
      <c r="J1417" s="8" t="str">
        <f t="shared" si="134"/>
        <v/>
      </c>
      <c r="K1417" s="5" t="str">
        <f t="shared" si="135"/>
        <v>excluded</v>
      </c>
      <c r="L1417" s="5">
        <f t="shared" si="136"/>
        <v>0</v>
      </c>
      <c r="M1417" s="5">
        <f t="shared" si="137"/>
        <v>0</v>
      </c>
    </row>
    <row r="1418" spans="1:13">
      <c r="A1418" s="5">
        <v>3504</v>
      </c>
      <c r="B1418" s="5">
        <v>19</v>
      </c>
      <c r="C1418" s="5" t="s">
        <v>62</v>
      </c>
      <c r="D1418" s="5">
        <v>486</v>
      </c>
      <c r="E1418" s="5">
        <v>6</v>
      </c>
      <c r="F1418" s="8">
        <f t="shared" si="132"/>
        <v>1.2345679012345678</v>
      </c>
      <c r="G1418" s="5" t="str">
        <f>IF(COUNTIFS(Q3_SQL_Error_Concentration!$A:$A,A1418,Q3_SQL_Error_Concentration!$E:$E,B1418,Q3_SQL_Error_Concentration!$F:$F,C1418)=0,"",SUMIFS(Q3_SQL_Error_Concentration!$I:$I,Q3_SQL_Error_Concentration!$A:$A,A1418,Q3_SQL_Error_Concentration!$E:$E,B1418,Q3_SQL_Error_Concentration!$F:$F,C1418))</f>
        <v/>
      </c>
      <c r="H1418" s="5" t="str">
        <f t="shared" si="133"/>
        <v/>
      </c>
      <c r="I1418" s="5">
        <f>IF(D1418&gt;=Q3_Validation!$C$2,1,0)</f>
        <v>0</v>
      </c>
      <c r="J1418" s="8" t="str">
        <f t="shared" si="134"/>
        <v/>
      </c>
      <c r="K1418" s="5" t="str">
        <f t="shared" si="135"/>
        <v>excluded</v>
      </c>
      <c r="L1418" s="5">
        <f t="shared" si="136"/>
        <v>0</v>
      </c>
      <c r="M1418" s="5">
        <f t="shared" si="137"/>
        <v>0</v>
      </c>
    </row>
    <row r="1419" spans="1:13">
      <c r="A1419" s="5">
        <v>3504</v>
      </c>
      <c r="B1419" s="5">
        <v>20</v>
      </c>
      <c r="C1419" s="5" t="s">
        <v>63</v>
      </c>
      <c r="D1419" s="5">
        <v>276</v>
      </c>
      <c r="E1419" s="5">
        <v>2</v>
      </c>
      <c r="F1419" s="8">
        <f t="shared" si="132"/>
        <v>0.72463768115942029</v>
      </c>
      <c r="G1419" s="5" t="str">
        <f>IF(COUNTIFS(Q3_SQL_Error_Concentration!$A:$A,A1419,Q3_SQL_Error_Concentration!$E:$E,B1419,Q3_SQL_Error_Concentration!$F:$F,C1419)=0,"",SUMIFS(Q3_SQL_Error_Concentration!$I:$I,Q3_SQL_Error_Concentration!$A:$A,A1419,Q3_SQL_Error_Concentration!$E:$E,B1419,Q3_SQL_Error_Concentration!$F:$F,C1419))</f>
        <v/>
      </c>
      <c r="H1419" s="5" t="str">
        <f t="shared" si="133"/>
        <v/>
      </c>
      <c r="I1419" s="5">
        <f>IF(D1419&gt;=Q3_Validation!$C$2,1,0)</f>
        <v>0</v>
      </c>
      <c r="J1419" s="8" t="str">
        <f t="shared" si="134"/>
        <v/>
      </c>
      <c r="K1419" s="5" t="str">
        <f t="shared" si="135"/>
        <v>excluded</v>
      </c>
      <c r="L1419" s="5">
        <f t="shared" si="136"/>
        <v>0</v>
      </c>
      <c r="M1419" s="5">
        <f t="shared" si="137"/>
        <v>0</v>
      </c>
    </row>
    <row r="1420" spans="1:13">
      <c r="A1420" s="5">
        <v>3504</v>
      </c>
      <c r="B1420" s="5">
        <v>20</v>
      </c>
      <c r="C1420" s="5" t="s">
        <v>62</v>
      </c>
      <c r="D1420" s="5">
        <v>469</v>
      </c>
      <c r="E1420" s="5">
        <v>10</v>
      </c>
      <c r="F1420" s="8">
        <f t="shared" si="132"/>
        <v>2.1321961620469083</v>
      </c>
      <c r="G1420" s="5" t="str">
        <f>IF(COUNTIFS(Q3_SQL_Error_Concentration!$A:$A,A1420,Q3_SQL_Error_Concentration!$E:$E,B1420,Q3_SQL_Error_Concentration!$F:$F,C1420)=0,"",SUMIFS(Q3_SQL_Error_Concentration!$I:$I,Q3_SQL_Error_Concentration!$A:$A,A1420,Q3_SQL_Error_Concentration!$E:$E,B1420,Q3_SQL_Error_Concentration!$F:$F,C1420))</f>
        <v/>
      </c>
      <c r="H1420" s="5" t="str">
        <f t="shared" si="133"/>
        <v/>
      </c>
      <c r="I1420" s="5">
        <f>IF(D1420&gt;=Q3_Validation!$C$2,1,0)</f>
        <v>0</v>
      </c>
      <c r="J1420" s="8" t="str">
        <f t="shared" si="134"/>
        <v/>
      </c>
      <c r="K1420" s="5" t="str">
        <f t="shared" si="135"/>
        <v>excluded</v>
      </c>
      <c r="L1420" s="5">
        <f t="shared" si="136"/>
        <v>0</v>
      </c>
      <c r="M1420" s="5">
        <f t="shared" si="137"/>
        <v>0</v>
      </c>
    </row>
    <row r="1421" spans="1:13">
      <c r="A1421" s="5">
        <v>3504</v>
      </c>
      <c r="B1421" s="5">
        <v>21</v>
      </c>
      <c r="C1421" s="5" t="s">
        <v>63</v>
      </c>
      <c r="D1421" s="5">
        <v>271</v>
      </c>
      <c r="E1421" s="5">
        <v>4</v>
      </c>
      <c r="F1421" s="8">
        <f t="shared" si="132"/>
        <v>1.4760147601476015</v>
      </c>
      <c r="G1421" s="5" t="str">
        <f>IF(COUNTIFS(Q3_SQL_Error_Concentration!$A:$A,A1421,Q3_SQL_Error_Concentration!$E:$E,B1421,Q3_SQL_Error_Concentration!$F:$F,C1421)=0,"",SUMIFS(Q3_SQL_Error_Concentration!$I:$I,Q3_SQL_Error_Concentration!$A:$A,A1421,Q3_SQL_Error_Concentration!$E:$E,B1421,Q3_SQL_Error_Concentration!$F:$F,C1421))</f>
        <v/>
      </c>
      <c r="H1421" s="5" t="str">
        <f t="shared" si="133"/>
        <v/>
      </c>
      <c r="I1421" s="5">
        <f>IF(D1421&gt;=Q3_Validation!$C$2,1,0)</f>
        <v>0</v>
      </c>
      <c r="J1421" s="8" t="str">
        <f t="shared" si="134"/>
        <v/>
      </c>
      <c r="K1421" s="5" t="str">
        <f t="shared" si="135"/>
        <v>excluded</v>
      </c>
      <c r="L1421" s="5">
        <f t="shared" si="136"/>
        <v>0</v>
      </c>
      <c r="M1421" s="5">
        <f t="shared" si="137"/>
        <v>0</v>
      </c>
    </row>
    <row r="1422" spans="1:13">
      <c r="A1422" s="5">
        <v>3504</v>
      </c>
      <c r="B1422" s="5">
        <v>21</v>
      </c>
      <c r="C1422" s="5" t="s">
        <v>64</v>
      </c>
      <c r="D1422" s="5">
        <v>1</v>
      </c>
      <c r="E1422" s="5">
        <v>0</v>
      </c>
      <c r="F1422" s="8">
        <f t="shared" si="132"/>
        <v>0</v>
      </c>
      <c r="G1422" s="5" t="str">
        <f>IF(COUNTIFS(Q3_SQL_Error_Concentration!$A:$A,A1422,Q3_SQL_Error_Concentration!$E:$E,B1422,Q3_SQL_Error_Concentration!$F:$F,C1422)=0,"",SUMIFS(Q3_SQL_Error_Concentration!$I:$I,Q3_SQL_Error_Concentration!$A:$A,A1422,Q3_SQL_Error_Concentration!$E:$E,B1422,Q3_SQL_Error_Concentration!$F:$F,C1422))</f>
        <v/>
      </c>
      <c r="H1422" s="5" t="str">
        <f t="shared" si="133"/>
        <v/>
      </c>
      <c r="I1422" s="5">
        <f>IF(D1422&gt;=Q3_Validation!$C$2,1,0)</f>
        <v>0</v>
      </c>
      <c r="J1422" s="8" t="str">
        <f t="shared" si="134"/>
        <v/>
      </c>
      <c r="K1422" s="5" t="str">
        <f t="shared" si="135"/>
        <v>excluded</v>
      </c>
      <c r="L1422" s="5">
        <f t="shared" si="136"/>
        <v>0</v>
      </c>
      <c r="M1422" s="5">
        <f t="shared" si="137"/>
        <v>0</v>
      </c>
    </row>
    <row r="1423" spans="1:13">
      <c r="A1423" s="5">
        <v>3504</v>
      </c>
      <c r="B1423" s="5">
        <v>21</v>
      </c>
      <c r="C1423" s="5" t="s">
        <v>62</v>
      </c>
      <c r="D1423" s="5">
        <v>475</v>
      </c>
      <c r="E1423" s="5">
        <v>8</v>
      </c>
      <c r="F1423" s="8">
        <f t="shared" si="132"/>
        <v>1.6842105263157894</v>
      </c>
      <c r="G1423" s="5" t="str">
        <f>IF(COUNTIFS(Q3_SQL_Error_Concentration!$A:$A,A1423,Q3_SQL_Error_Concentration!$E:$E,B1423,Q3_SQL_Error_Concentration!$F:$F,C1423)=0,"",SUMIFS(Q3_SQL_Error_Concentration!$I:$I,Q3_SQL_Error_Concentration!$A:$A,A1423,Q3_SQL_Error_Concentration!$E:$E,B1423,Q3_SQL_Error_Concentration!$F:$F,C1423))</f>
        <v/>
      </c>
      <c r="H1423" s="5" t="str">
        <f t="shared" si="133"/>
        <v/>
      </c>
      <c r="I1423" s="5">
        <f>IF(D1423&gt;=Q3_Validation!$C$2,1,0)</f>
        <v>0</v>
      </c>
      <c r="J1423" s="8" t="str">
        <f t="shared" si="134"/>
        <v/>
      </c>
      <c r="K1423" s="5" t="str">
        <f t="shared" si="135"/>
        <v>excluded</v>
      </c>
      <c r="L1423" s="5">
        <f t="shared" si="136"/>
        <v>0</v>
      </c>
      <c r="M1423" s="5">
        <f t="shared" si="137"/>
        <v>0</v>
      </c>
    </row>
    <row r="1424" spans="1:13">
      <c r="A1424" s="5">
        <v>3504</v>
      </c>
      <c r="B1424" s="5">
        <v>22</v>
      </c>
      <c r="C1424" s="5" t="s">
        <v>63</v>
      </c>
      <c r="D1424" s="5">
        <v>414</v>
      </c>
      <c r="E1424" s="5">
        <v>4</v>
      </c>
      <c r="F1424" s="8">
        <f t="shared" si="132"/>
        <v>0.96618357487922701</v>
      </c>
      <c r="G1424" s="5" t="str">
        <f>IF(COUNTIFS(Q3_SQL_Error_Concentration!$A:$A,A1424,Q3_SQL_Error_Concentration!$E:$E,B1424,Q3_SQL_Error_Concentration!$F:$F,C1424)=0,"",SUMIFS(Q3_SQL_Error_Concentration!$I:$I,Q3_SQL_Error_Concentration!$A:$A,A1424,Q3_SQL_Error_Concentration!$E:$E,B1424,Q3_SQL_Error_Concentration!$F:$F,C1424))</f>
        <v/>
      </c>
      <c r="H1424" s="5" t="str">
        <f t="shared" si="133"/>
        <v/>
      </c>
      <c r="I1424" s="5">
        <f>IF(D1424&gt;=Q3_Validation!$C$2,1,0)</f>
        <v>0</v>
      </c>
      <c r="J1424" s="8" t="str">
        <f t="shared" si="134"/>
        <v/>
      </c>
      <c r="K1424" s="5" t="str">
        <f t="shared" si="135"/>
        <v>excluded</v>
      </c>
      <c r="L1424" s="5">
        <f t="shared" si="136"/>
        <v>0</v>
      </c>
      <c r="M1424" s="5">
        <f t="shared" si="137"/>
        <v>0</v>
      </c>
    </row>
    <row r="1425" spans="1:13">
      <c r="A1425" s="5">
        <v>3504</v>
      </c>
      <c r="B1425" s="5">
        <v>22</v>
      </c>
      <c r="C1425" s="5" t="s">
        <v>62</v>
      </c>
      <c r="D1425" s="5">
        <v>650</v>
      </c>
      <c r="E1425" s="5">
        <v>8</v>
      </c>
      <c r="F1425" s="8">
        <f t="shared" si="132"/>
        <v>1.2307692307692308</v>
      </c>
      <c r="G1425" s="5" t="str">
        <f>IF(COUNTIFS(Q3_SQL_Error_Concentration!$A:$A,A1425,Q3_SQL_Error_Concentration!$E:$E,B1425,Q3_SQL_Error_Concentration!$F:$F,C1425)=0,"",SUMIFS(Q3_SQL_Error_Concentration!$I:$I,Q3_SQL_Error_Concentration!$A:$A,A1425,Q3_SQL_Error_Concentration!$E:$E,B1425,Q3_SQL_Error_Concentration!$F:$F,C1425))</f>
        <v/>
      </c>
      <c r="H1425" s="5" t="str">
        <f t="shared" si="133"/>
        <v/>
      </c>
      <c r="I1425" s="5">
        <f>IF(D1425&gt;=Q3_Validation!$C$2,1,0)</f>
        <v>1</v>
      </c>
      <c r="J1425" s="8">
        <f t="shared" si="134"/>
        <v>1.2307692307692308</v>
      </c>
      <c r="K1425" s="5" t="str">
        <f t="shared" si="135"/>
        <v>normal</v>
      </c>
      <c r="L1425" s="5">
        <f t="shared" si="136"/>
        <v>0</v>
      </c>
      <c r="M1425" s="5">
        <f t="shared" si="137"/>
        <v>0</v>
      </c>
    </row>
    <row r="1426" spans="1:13">
      <c r="A1426" s="5">
        <v>3504</v>
      </c>
      <c r="B1426" s="5">
        <v>23</v>
      </c>
      <c r="C1426" s="5" t="s">
        <v>63</v>
      </c>
      <c r="D1426" s="5">
        <v>401</v>
      </c>
      <c r="E1426" s="5">
        <v>4</v>
      </c>
      <c r="F1426" s="8">
        <f t="shared" si="132"/>
        <v>0.99750623441396513</v>
      </c>
      <c r="G1426" s="5" t="str">
        <f>IF(COUNTIFS(Q3_SQL_Error_Concentration!$A:$A,A1426,Q3_SQL_Error_Concentration!$E:$E,B1426,Q3_SQL_Error_Concentration!$F:$F,C1426)=0,"",SUMIFS(Q3_SQL_Error_Concentration!$I:$I,Q3_SQL_Error_Concentration!$A:$A,A1426,Q3_SQL_Error_Concentration!$E:$E,B1426,Q3_SQL_Error_Concentration!$F:$F,C1426))</f>
        <v/>
      </c>
      <c r="H1426" s="5" t="str">
        <f t="shared" si="133"/>
        <v/>
      </c>
      <c r="I1426" s="5">
        <f>IF(D1426&gt;=Q3_Validation!$C$2,1,0)</f>
        <v>0</v>
      </c>
      <c r="J1426" s="8" t="str">
        <f t="shared" si="134"/>
        <v/>
      </c>
      <c r="K1426" s="5" t="str">
        <f t="shared" si="135"/>
        <v>excluded</v>
      </c>
      <c r="L1426" s="5">
        <f t="shared" si="136"/>
        <v>0</v>
      </c>
      <c r="M1426" s="5">
        <f t="shared" si="137"/>
        <v>0</v>
      </c>
    </row>
    <row r="1427" spans="1:13">
      <c r="A1427" s="5">
        <v>3504</v>
      </c>
      <c r="B1427" s="5">
        <v>23</v>
      </c>
      <c r="C1427" s="5" t="s">
        <v>62</v>
      </c>
      <c r="D1427" s="5">
        <v>578</v>
      </c>
      <c r="E1427" s="5">
        <v>7</v>
      </c>
      <c r="F1427" s="8">
        <f t="shared" si="132"/>
        <v>1.2110726643598615</v>
      </c>
      <c r="G1427" s="5" t="str">
        <f>IF(COUNTIFS(Q3_SQL_Error_Concentration!$A:$A,A1427,Q3_SQL_Error_Concentration!$E:$E,B1427,Q3_SQL_Error_Concentration!$F:$F,C1427)=0,"",SUMIFS(Q3_SQL_Error_Concentration!$I:$I,Q3_SQL_Error_Concentration!$A:$A,A1427,Q3_SQL_Error_Concentration!$E:$E,B1427,Q3_SQL_Error_Concentration!$F:$F,C1427))</f>
        <v/>
      </c>
      <c r="H1427" s="5" t="str">
        <f t="shared" si="133"/>
        <v/>
      </c>
      <c r="I1427" s="5">
        <f>IF(D1427&gt;=Q3_Validation!$C$2,1,0)</f>
        <v>0</v>
      </c>
      <c r="J1427" s="8" t="str">
        <f t="shared" si="134"/>
        <v/>
      </c>
      <c r="K1427" s="5" t="str">
        <f t="shared" si="135"/>
        <v>excluded</v>
      </c>
      <c r="L1427" s="5">
        <f t="shared" si="136"/>
        <v>0</v>
      </c>
      <c r="M1427" s="5">
        <f t="shared" si="137"/>
        <v>0</v>
      </c>
    </row>
    <row r="1428" spans="1:13">
      <c r="A1428" s="5">
        <v>3509</v>
      </c>
      <c r="B1428" s="5">
        <v>0</v>
      </c>
      <c r="C1428" s="5" t="s">
        <v>63</v>
      </c>
      <c r="D1428" s="5">
        <v>116</v>
      </c>
      <c r="E1428" s="5">
        <v>4</v>
      </c>
      <c r="F1428" s="8">
        <f t="shared" si="132"/>
        <v>3.4482758620689653</v>
      </c>
      <c r="G1428" s="5" t="str">
        <f>IF(COUNTIFS(Q3_SQL_Error_Concentration!$A:$A,A1428,Q3_SQL_Error_Concentration!$E:$E,B1428,Q3_SQL_Error_Concentration!$F:$F,C1428)=0,"",SUMIFS(Q3_SQL_Error_Concentration!$I:$I,Q3_SQL_Error_Concentration!$A:$A,A1428,Q3_SQL_Error_Concentration!$E:$E,B1428,Q3_SQL_Error_Concentration!$F:$F,C1428))</f>
        <v/>
      </c>
      <c r="H1428" s="5" t="str">
        <f t="shared" si="133"/>
        <v/>
      </c>
      <c r="I1428" s="5">
        <f>IF(D1428&gt;=Q3_Validation!$C$2,1,0)</f>
        <v>0</v>
      </c>
      <c r="J1428" s="8" t="str">
        <f t="shared" si="134"/>
        <v/>
      </c>
      <c r="K1428" s="5" t="str">
        <f t="shared" si="135"/>
        <v>excluded</v>
      </c>
      <c r="L1428" s="5">
        <f t="shared" si="136"/>
        <v>0</v>
      </c>
      <c r="M1428" s="5">
        <f t="shared" si="137"/>
        <v>0</v>
      </c>
    </row>
    <row r="1429" spans="1:13">
      <c r="A1429" s="5">
        <v>3509</v>
      </c>
      <c r="B1429" s="5">
        <v>0</v>
      </c>
      <c r="C1429" s="5" t="s">
        <v>64</v>
      </c>
      <c r="D1429" s="5">
        <v>2</v>
      </c>
      <c r="E1429" s="5">
        <v>0</v>
      </c>
      <c r="F1429" s="8">
        <f t="shared" si="132"/>
        <v>0</v>
      </c>
      <c r="G1429" s="5" t="str">
        <f>IF(COUNTIFS(Q3_SQL_Error_Concentration!$A:$A,A1429,Q3_SQL_Error_Concentration!$E:$E,B1429,Q3_SQL_Error_Concentration!$F:$F,C1429)=0,"",SUMIFS(Q3_SQL_Error_Concentration!$I:$I,Q3_SQL_Error_Concentration!$A:$A,A1429,Q3_SQL_Error_Concentration!$E:$E,B1429,Q3_SQL_Error_Concentration!$F:$F,C1429))</f>
        <v/>
      </c>
      <c r="H1429" s="5" t="str">
        <f t="shared" si="133"/>
        <v/>
      </c>
      <c r="I1429" s="5">
        <f>IF(D1429&gt;=Q3_Validation!$C$2,1,0)</f>
        <v>0</v>
      </c>
      <c r="J1429" s="8" t="str">
        <f t="shared" si="134"/>
        <v/>
      </c>
      <c r="K1429" s="5" t="str">
        <f t="shared" si="135"/>
        <v>excluded</v>
      </c>
      <c r="L1429" s="5">
        <f t="shared" si="136"/>
        <v>0</v>
      </c>
      <c r="M1429" s="5">
        <f t="shared" si="137"/>
        <v>0</v>
      </c>
    </row>
    <row r="1430" spans="1:13">
      <c r="A1430" s="5">
        <v>3509</v>
      </c>
      <c r="B1430" s="5">
        <v>0</v>
      </c>
      <c r="C1430" s="5" t="s">
        <v>62</v>
      </c>
      <c r="D1430" s="5">
        <v>245</v>
      </c>
      <c r="E1430" s="5">
        <v>2</v>
      </c>
      <c r="F1430" s="8">
        <f t="shared" si="132"/>
        <v>0.81632653061224492</v>
      </c>
      <c r="G1430" s="5" t="str">
        <f>IF(COUNTIFS(Q3_SQL_Error_Concentration!$A:$A,A1430,Q3_SQL_Error_Concentration!$E:$E,B1430,Q3_SQL_Error_Concentration!$F:$F,C1430)=0,"",SUMIFS(Q3_SQL_Error_Concentration!$I:$I,Q3_SQL_Error_Concentration!$A:$A,A1430,Q3_SQL_Error_Concentration!$E:$E,B1430,Q3_SQL_Error_Concentration!$F:$F,C1430))</f>
        <v/>
      </c>
      <c r="H1430" s="5" t="str">
        <f t="shared" si="133"/>
        <v/>
      </c>
      <c r="I1430" s="5">
        <f>IF(D1430&gt;=Q3_Validation!$C$2,1,0)</f>
        <v>0</v>
      </c>
      <c r="J1430" s="8" t="str">
        <f t="shared" si="134"/>
        <v/>
      </c>
      <c r="K1430" s="5" t="str">
        <f t="shared" si="135"/>
        <v>excluded</v>
      </c>
      <c r="L1430" s="5">
        <f t="shared" si="136"/>
        <v>0</v>
      </c>
      <c r="M1430" s="5">
        <f t="shared" si="137"/>
        <v>0</v>
      </c>
    </row>
    <row r="1431" spans="1:13">
      <c r="A1431" s="5">
        <v>3509</v>
      </c>
      <c r="B1431" s="5">
        <v>1</v>
      </c>
      <c r="C1431" s="5" t="s">
        <v>63</v>
      </c>
      <c r="D1431" s="5">
        <v>158</v>
      </c>
      <c r="E1431" s="5">
        <v>7</v>
      </c>
      <c r="F1431" s="8">
        <f t="shared" si="132"/>
        <v>4.4303797468354427</v>
      </c>
      <c r="G1431" s="5" t="str">
        <f>IF(COUNTIFS(Q3_SQL_Error_Concentration!$A:$A,A1431,Q3_SQL_Error_Concentration!$E:$E,B1431,Q3_SQL_Error_Concentration!$F:$F,C1431)=0,"",SUMIFS(Q3_SQL_Error_Concentration!$I:$I,Q3_SQL_Error_Concentration!$A:$A,A1431,Q3_SQL_Error_Concentration!$E:$E,B1431,Q3_SQL_Error_Concentration!$F:$F,C1431))</f>
        <v/>
      </c>
      <c r="H1431" s="5" t="str">
        <f t="shared" si="133"/>
        <v/>
      </c>
      <c r="I1431" s="5">
        <f>IF(D1431&gt;=Q3_Validation!$C$2,1,0)</f>
        <v>0</v>
      </c>
      <c r="J1431" s="8" t="str">
        <f t="shared" si="134"/>
        <v/>
      </c>
      <c r="K1431" s="5" t="str">
        <f t="shared" si="135"/>
        <v>excluded</v>
      </c>
      <c r="L1431" s="5">
        <f t="shared" si="136"/>
        <v>0</v>
      </c>
      <c r="M1431" s="5">
        <f t="shared" si="137"/>
        <v>0</v>
      </c>
    </row>
    <row r="1432" spans="1:13">
      <c r="A1432" s="5">
        <v>3509</v>
      </c>
      <c r="B1432" s="5">
        <v>1</v>
      </c>
      <c r="C1432" s="5" t="s">
        <v>64</v>
      </c>
      <c r="D1432" s="5">
        <v>3</v>
      </c>
      <c r="E1432" s="5">
        <v>0</v>
      </c>
      <c r="F1432" s="8">
        <f t="shared" si="132"/>
        <v>0</v>
      </c>
      <c r="G1432" s="5" t="str">
        <f>IF(COUNTIFS(Q3_SQL_Error_Concentration!$A:$A,A1432,Q3_SQL_Error_Concentration!$E:$E,B1432,Q3_SQL_Error_Concentration!$F:$F,C1432)=0,"",SUMIFS(Q3_SQL_Error_Concentration!$I:$I,Q3_SQL_Error_Concentration!$A:$A,A1432,Q3_SQL_Error_Concentration!$E:$E,B1432,Q3_SQL_Error_Concentration!$F:$F,C1432))</f>
        <v/>
      </c>
      <c r="H1432" s="5" t="str">
        <f t="shared" si="133"/>
        <v/>
      </c>
      <c r="I1432" s="5">
        <f>IF(D1432&gt;=Q3_Validation!$C$2,1,0)</f>
        <v>0</v>
      </c>
      <c r="J1432" s="8" t="str">
        <f t="shared" si="134"/>
        <v/>
      </c>
      <c r="K1432" s="5" t="str">
        <f t="shared" si="135"/>
        <v>excluded</v>
      </c>
      <c r="L1432" s="5">
        <f t="shared" si="136"/>
        <v>0</v>
      </c>
      <c r="M1432" s="5">
        <f t="shared" si="137"/>
        <v>0</v>
      </c>
    </row>
    <row r="1433" spans="1:13">
      <c r="A1433" s="5">
        <v>3509</v>
      </c>
      <c r="B1433" s="5">
        <v>1</v>
      </c>
      <c r="C1433" s="5" t="s">
        <v>62</v>
      </c>
      <c r="D1433" s="5">
        <v>279</v>
      </c>
      <c r="E1433" s="5">
        <v>1</v>
      </c>
      <c r="F1433" s="8">
        <f t="shared" si="132"/>
        <v>0.35842293906810035</v>
      </c>
      <c r="G1433" s="5" t="str">
        <f>IF(COUNTIFS(Q3_SQL_Error_Concentration!$A:$A,A1433,Q3_SQL_Error_Concentration!$E:$E,B1433,Q3_SQL_Error_Concentration!$F:$F,C1433)=0,"",SUMIFS(Q3_SQL_Error_Concentration!$I:$I,Q3_SQL_Error_Concentration!$A:$A,A1433,Q3_SQL_Error_Concentration!$E:$E,B1433,Q3_SQL_Error_Concentration!$F:$F,C1433))</f>
        <v/>
      </c>
      <c r="H1433" s="5" t="str">
        <f t="shared" si="133"/>
        <v/>
      </c>
      <c r="I1433" s="5">
        <f>IF(D1433&gt;=Q3_Validation!$C$2,1,0)</f>
        <v>0</v>
      </c>
      <c r="J1433" s="8" t="str">
        <f t="shared" si="134"/>
        <v/>
      </c>
      <c r="K1433" s="5" t="str">
        <f t="shared" si="135"/>
        <v>excluded</v>
      </c>
      <c r="L1433" s="5">
        <f t="shared" si="136"/>
        <v>0</v>
      </c>
      <c r="M1433" s="5">
        <f t="shared" si="137"/>
        <v>0</v>
      </c>
    </row>
    <row r="1434" spans="1:13">
      <c r="A1434" s="5">
        <v>3509</v>
      </c>
      <c r="B1434" s="5">
        <v>2</v>
      </c>
      <c r="C1434" s="5" t="s">
        <v>63</v>
      </c>
      <c r="D1434" s="5">
        <v>124</v>
      </c>
      <c r="E1434" s="5">
        <v>1</v>
      </c>
      <c r="F1434" s="8">
        <f t="shared" si="132"/>
        <v>0.80645161290322576</v>
      </c>
      <c r="G1434" s="5" t="str">
        <f>IF(COUNTIFS(Q3_SQL_Error_Concentration!$A:$A,A1434,Q3_SQL_Error_Concentration!$E:$E,B1434,Q3_SQL_Error_Concentration!$F:$F,C1434)=0,"",SUMIFS(Q3_SQL_Error_Concentration!$I:$I,Q3_SQL_Error_Concentration!$A:$A,A1434,Q3_SQL_Error_Concentration!$E:$E,B1434,Q3_SQL_Error_Concentration!$F:$F,C1434))</f>
        <v/>
      </c>
      <c r="H1434" s="5" t="str">
        <f t="shared" si="133"/>
        <v/>
      </c>
      <c r="I1434" s="5">
        <f>IF(D1434&gt;=Q3_Validation!$C$2,1,0)</f>
        <v>0</v>
      </c>
      <c r="J1434" s="8" t="str">
        <f t="shared" si="134"/>
        <v/>
      </c>
      <c r="K1434" s="5" t="str">
        <f t="shared" si="135"/>
        <v>excluded</v>
      </c>
      <c r="L1434" s="5">
        <f t="shared" si="136"/>
        <v>0</v>
      </c>
      <c r="M1434" s="5">
        <f t="shared" si="137"/>
        <v>0</v>
      </c>
    </row>
    <row r="1435" spans="1:13">
      <c r="A1435" s="5">
        <v>3509</v>
      </c>
      <c r="B1435" s="5">
        <v>2</v>
      </c>
      <c r="C1435" s="5" t="s">
        <v>62</v>
      </c>
      <c r="D1435" s="5">
        <v>250</v>
      </c>
      <c r="E1435" s="5">
        <v>0</v>
      </c>
      <c r="F1435" s="8">
        <f t="shared" si="132"/>
        <v>0</v>
      </c>
      <c r="G1435" s="5" t="str">
        <f>IF(COUNTIFS(Q3_SQL_Error_Concentration!$A:$A,A1435,Q3_SQL_Error_Concentration!$E:$E,B1435,Q3_SQL_Error_Concentration!$F:$F,C1435)=0,"",SUMIFS(Q3_SQL_Error_Concentration!$I:$I,Q3_SQL_Error_Concentration!$A:$A,A1435,Q3_SQL_Error_Concentration!$E:$E,B1435,Q3_SQL_Error_Concentration!$F:$F,C1435))</f>
        <v/>
      </c>
      <c r="H1435" s="5" t="str">
        <f t="shared" si="133"/>
        <v/>
      </c>
      <c r="I1435" s="5">
        <f>IF(D1435&gt;=Q3_Validation!$C$2,1,0)</f>
        <v>0</v>
      </c>
      <c r="J1435" s="8" t="str">
        <f t="shared" si="134"/>
        <v/>
      </c>
      <c r="K1435" s="5" t="str">
        <f t="shared" si="135"/>
        <v>excluded</v>
      </c>
      <c r="L1435" s="5">
        <f t="shared" si="136"/>
        <v>0</v>
      </c>
      <c r="M1435" s="5">
        <f t="shared" si="137"/>
        <v>0</v>
      </c>
    </row>
    <row r="1436" spans="1:13">
      <c r="A1436" s="5">
        <v>3509</v>
      </c>
      <c r="B1436" s="5">
        <v>3</v>
      </c>
      <c r="C1436" s="5" t="s">
        <v>63</v>
      </c>
      <c r="D1436" s="5">
        <v>166</v>
      </c>
      <c r="E1436" s="5">
        <v>1</v>
      </c>
      <c r="F1436" s="8">
        <f t="shared" si="132"/>
        <v>0.60240963855421692</v>
      </c>
      <c r="G1436" s="5" t="str">
        <f>IF(COUNTIFS(Q3_SQL_Error_Concentration!$A:$A,A1436,Q3_SQL_Error_Concentration!$E:$E,B1436,Q3_SQL_Error_Concentration!$F:$F,C1436)=0,"",SUMIFS(Q3_SQL_Error_Concentration!$I:$I,Q3_SQL_Error_Concentration!$A:$A,A1436,Q3_SQL_Error_Concentration!$E:$E,B1436,Q3_SQL_Error_Concentration!$F:$F,C1436))</f>
        <v/>
      </c>
      <c r="H1436" s="5" t="str">
        <f t="shared" si="133"/>
        <v/>
      </c>
      <c r="I1436" s="5">
        <f>IF(D1436&gt;=Q3_Validation!$C$2,1,0)</f>
        <v>0</v>
      </c>
      <c r="J1436" s="8" t="str">
        <f t="shared" si="134"/>
        <v/>
      </c>
      <c r="K1436" s="5" t="str">
        <f t="shared" si="135"/>
        <v>excluded</v>
      </c>
      <c r="L1436" s="5">
        <f t="shared" si="136"/>
        <v>0</v>
      </c>
      <c r="M1436" s="5">
        <f t="shared" si="137"/>
        <v>0</v>
      </c>
    </row>
    <row r="1437" spans="1:13">
      <c r="A1437" s="5">
        <v>3509</v>
      </c>
      <c r="B1437" s="5">
        <v>3</v>
      </c>
      <c r="C1437" s="5" t="s">
        <v>64</v>
      </c>
      <c r="D1437" s="5">
        <v>8</v>
      </c>
      <c r="E1437" s="5">
        <v>0</v>
      </c>
      <c r="F1437" s="8">
        <f t="shared" si="132"/>
        <v>0</v>
      </c>
      <c r="G1437" s="5" t="str">
        <f>IF(COUNTIFS(Q3_SQL_Error_Concentration!$A:$A,A1437,Q3_SQL_Error_Concentration!$E:$E,B1437,Q3_SQL_Error_Concentration!$F:$F,C1437)=0,"",SUMIFS(Q3_SQL_Error_Concentration!$I:$I,Q3_SQL_Error_Concentration!$A:$A,A1437,Q3_SQL_Error_Concentration!$E:$E,B1437,Q3_SQL_Error_Concentration!$F:$F,C1437))</f>
        <v/>
      </c>
      <c r="H1437" s="5" t="str">
        <f t="shared" si="133"/>
        <v/>
      </c>
      <c r="I1437" s="5">
        <f>IF(D1437&gt;=Q3_Validation!$C$2,1,0)</f>
        <v>0</v>
      </c>
      <c r="J1437" s="8" t="str">
        <f t="shared" si="134"/>
        <v/>
      </c>
      <c r="K1437" s="5" t="str">
        <f t="shared" si="135"/>
        <v>excluded</v>
      </c>
      <c r="L1437" s="5">
        <f t="shared" si="136"/>
        <v>0</v>
      </c>
      <c r="M1437" s="5">
        <f t="shared" si="137"/>
        <v>0</v>
      </c>
    </row>
    <row r="1438" spans="1:13">
      <c r="A1438" s="5">
        <v>3509</v>
      </c>
      <c r="B1438" s="5">
        <v>3</v>
      </c>
      <c r="C1438" s="5" t="s">
        <v>62</v>
      </c>
      <c r="D1438" s="5">
        <v>257</v>
      </c>
      <c r="E1438" s="5">
        <v>2</v>
      </c>
      <c r="F1438" s="8">
        <f t="shared" si="132"/>
        <v>0.77821011673151752</v>
      </c>
      <c r="G1438" s="5" t="str">
        <f>IF(COUNTIFS(Q3_SQL_Error_Concentration!$A:$A,A1438,Q3_SQL_Error_Concentration!$E:$E,B1438,Q3_SQL_Error_Concentration!$F:$F,C1438)=0,"",SUMIFS(Q3_SQL_Error_Concentration!$I:$I,Q3_SQL_Error_Concentration!$A:$A,A1438,Q3_SQL_Error_Concentration!$E:$E,B1438,Q3_SQL_Error_Concentration!$F:$F,C1438))</f>
        <v/>
      </c>
      <c r="H1438" s="5" t="str">
        <f t="shared" si="133"/>
        <v/>
      </c>
      <c r="I1438" s="5">
        <f>IF(D1438&gt;=Q3_Validation!$C$2,1,0)</f>
        <v>0</v>
      </c>
      <c r="J1438" s="8" t="str">
        <f t="shared" si="134"/>
        <v/>
      </c>
      <c r="K1438" s="5" t="str">
        <f t="shared" si="135"/>
        <v>excluded</v>
      </c>
      <c r="L1438" s="5">
        <f t="shared" si="136"/>
        <v>0</v>
      </c>
      <c r="M1438" s="5">
        <f t="shared" si="137"/>
        <v>0</v>
      </c>
    </row>
    <row r="1439" spans="1:13">
      <c r="A1439" s="5">
        <v>3509</v>
      </c>
      <c r="B1439" s="5">
        <v>4</v>
      </c>
      <c r="C1439" s="5" t="s">
        <v>63</v>
      </c>
      <c r="D1439" s="5">
        <v>148</v>
      </c>
      <c r="E1439" s="5">
        <v>2</v>
      </c>
      <c r="F1439" s="8">
        <f t="shared" si="132"/>
        <v>1.3513513513513513</v>
      </c>
      <c r="G1439" s="5" t="str">
        <f>IF(COUNTIFS(Q3_SQL_Error_Concentration!$A:$A,A1439,Q3_SQL_Error_Concentration!$E:$E,B1439,Q3_SQL_Error_Concentration!$F:$F,C1439)=0,"",SUMIFS(Q3_SQL_Error_Concentration!$I:$I,Q3_SQL_Error_Concentration!$A:$A,A1439,Q3_SQL_Error_Concentration!$E:$E,B1439,Q3_SQL_Error_Concentration!$F:$F,C1439))</f>
        <v/>
      </c>
      <c r="H1439" s="5" t="str">
        <f t="shared" si="133"/>
        <v/>
      </c>
      <c r="I1439" s="5">
        <f>IF(D1439&gt;=Q3_Validation!$C$2,1,0)</f>
        <v>0</v>
      </c>
      <c r="J1439" s="8" t="str">
        <f t="shared" si="134"/>
        <v/>
      </c>
      <c r="K1439" s="5" t="str">
        <f t="shared" si="135"/>
        <v>excluded</v>
      </c>
      <c r="L1439" s="5">
        <f t="shared" si="136"/>
        <v>0</v>
      </c>
      <c r="M1439" s="5">
        <f t="shared" si="137"/>
        <v>0</v>
      </c>
    </row>
    <row r="1440" spans="1:13">
      <c r="A1440" s="5">
        <v>3509</v>
      </c>
      <c r="B1440" s="5">
        <v>4</v>
      </c>
      <c r="C1440" s="5" t="s">
        <v>64</v>
      </c>
      <c r="D1440" s="5">
        <v>10</v>
      </c>
      <c r="E1440" s="5">
        <v>2</v>
      </c>
      <c r="F1440" s="8">
        <f t="shared" si="132"/>
        <v>20</v>
      </c>
      <c r="G1440" s="5" t="str">
        <f>IF(COUNTIFS(Q3_SQL_Error_Concentration!$A:$A,A1440,Q3_SQL_Error_Concentration!$E:$E,B1440,Q3_SQL_Error_Concentration!$F:$F,C1440)=0,"",SUMIFS(Q3_SQL_Error_Concentration!$I:$I,Q3_SQL_Error_Concentration!$A:$A,A1440,Q3_SQL_Error_Concentration!$E:$E,B1440,Q3_SQL_Error_Concentration!$F:$F,C1440))</f>
        <v/>
      </c>
      <c r="H1440" s="5" t="str">
        <f t="shared" si="133"/>
        <v/>
      </c>
      <c r="I1440" s="5">
        <f>IF(D1440&gt;=Q3_Validation!$C$2,1,0)</f>
        <v>0</v>
      </c>
      <c r="J1440" s="8" t="str">
        <f t="shared" si="134"/>
        <v/>
      </c>
      <c r="K1440" s="5" t="str">
        <f t="shared" si="135"/>
        <v>excluded</v>
      </c>
      <c r="L1440" s="5">
        <f t="shared" si="136"/>
        <v>0</v>
      </c>
      <c r="M1440" s="5">
        <f t="shared" si="137"/>
        <v>0</v>
      </c>
    </row>
    <row r="1441" spans="1:13">
      <c r="A1441" s="5">
        <v>3509</v>
      </c>
      <c r="B1441" s="5">
        <v>4</v>
      </c>
      <c r="C1441" s="5" t="s">
        <v>62</v>
      </c>
      <c r="D1441" s="5">
        <v>230</v>
      </c>
      <c r="E1441" s="5">
        <v>4</v>
      </c>
      <c r="F1441" s="8">
        <f t="shared" si="132"/>
        <v>1.7391304347826086</v>
      </c>
      <c r="G1441" s="5" t="str">
        <f>IF(COUNTIFS(Q3_SQL_Error_Concentration!$A:$A,A1441,Q3_SQL_Error_Concentration!$E:$E,B1441,Q3_SQL_Error_Concentration!$F:$F,C1441)=0,"",SUMIFS(Q3_SQL_Error_Concentration!$I:$I,Q3_SQL_Error_Concentration!$A:$A,A1441,Q3_SQL_Error_Concentration!$E:$E,B1441,Q3_SQL_Error_Concentration!$F:$F,C1441))</f>
        <v/>
      </c>
      <c r="H1441" s="5" t="str">
        <f t="shared" si="133"/>
        <v/>
      </c>
      <c r="I1441" s="5">
        <f>IF(D1441&gt;=Q3_Validation!$C$2,1,0)</f>
        <v>0</v>
      </c>
      <c r="J1441" s="8" t="str">
        <f t="shared" si="134"/>
        <v/>
      </c>
      <c r="K1441" s="5" t="str">
        <f t="shared" si="135"/>
        <v>excluded</v>
      </c>
      <c r="L1441" s="5">
        <f t="shared" si="136"/>
        <v>0</v>
      </c>
      <c r="M1441" s="5">
        <f t="shared" si="137"/>
        <v>0</v>
      </c>
    </row>
    <row r="1442" spans="1:13">
      <c r="A1442" s="5">
        <v>3509</v>
      </c>
      <c r="B1442" s="5">
        <v>5</v>
      </c>
      <c r="C1442" s="5" t="s">
        <v>63</v>
      </c>
      <c r="D1442" s="5">
        <v>179</v>
      </c>
      <c r="E1442" s="5">
        <v>4</v>
      </c>
      <c r="F1442" s="8">
        <f t="shared" si="132"/>
        <v>2.2346368715083798</v>
      </c>
      <c r="G1442" s="5" t="str">
        <f>IF(COUNTIFS(Q3_SQL_Error_Concentration!$A:$A,A1442,Q3_SQL_Error_Concentration!$E:$E,B1442,Q3_SQL_Error_Concentration!$F:$F,C1442)=0,"",SUMIFS(Q3_SQL_Error_Concentration!$I:$I,Q3_SQL_Error_Concentration!$A:$A,A1442,Q3_SQL_Error_Concentration!$E:$E,B1442,Q3_SQL_Error_Concentration!$F:$F,C1442))</f>
        <v/>
      </c>
      <c r="H1442" s="5" t="str">
        <f t="shared" si="133"/>
        <v/>
      </c>
      <c r="I1442" s="5">
        <f>IF(D1442&gt;=Q3_Validation!$C$2,1,0)</f>
        <v>0</v>
      </c>
      <c r="J1442" s="8" t="str">
        <f t="shared" si="134"/>
        <v/>
      </c>
      <c r="K1442" s="5" t="str">
        <f t="shared" si="135"/>
        <v>excluded</v>
      </c>
      <c r="L1442" s="5">
        <f t="shared" si="136"/>
        <v>0</v>
      </c>
      <c r="M1442" s="5">
        <f t="shared" si="137"/>
        <v>0</v>
      </c>
    </row>
    <row r="1443" spans="1:13">
      <c r="A1443" s="5">
        <v>3509</v>
      </c>
      <c r="B1443" s="5">
        <v>5</v>
      </c>
      <c r="C1443" s="5" t="s">
        <v>62</v>
      </c>
      <c r="D1443" s="5">
        <v>227</v>
      </c>
      <c r="E1443" s="5">
        <v>5</v>
      </c>
      <c r="F1443" s="8">
        <f t="shared" si="132"/>
        <v>2.2026431718061672</v>
      </c>
      <c r="G1443" s="5" t="str">
        <f>IF(COUNTIFS(Q3_SQL_Error_Concentration!$A:$A,A1443,Q3_SQL_Error_Concentration!$E:$E,B1443,Q3_SQL_Error_Concentration!$F:$F,C1443)=0,"",SUMIFS(Q3_SQL_Error_Concentration!$I:$I,Q3_SQL_Error_Concentration!$A:$A,A1443,Q3_SQL_Error_Concentration!$E:$E,B1443,Q3_SQL_Error_Concentration!$F:$F,C1443))</f>
        <v/>
      </c>
      <c r="H1443" s="5" t="str">
        <f t="shared" si="133"/>
        <v/>
      </c>
      <c r="I1443" s="5">
        <f>IF(D1443&gt;=Q3_Validation!$C$2,1,0)</f>
        <v>0</v>
      </c>
      <c r="J1443" s="8" t="str">
        <f t="shared" si="134"/>
        <v/>
      </c>
      <c r="K1443" s="5" t="str">
        <f t="shared" si="135"/>
        <v>excluded</v>
      </c>
      <c r="L1443" s="5">
        <f t="shared" si="136"/>
        <v>0</v>
      </c>
      <c r="M1443" s="5">
        <f t="shared" si="137"/>
        <v>0</v>
      </c>
    </row>
    <row r="1444" spans="1:13">
      <c r="A1444" s="5">
        <v>3509</v>
      </c>
      <c r="B1444" s="5">
        <v>6</v>
      </c>
      <c r="C1444" s="5" t="s">
        <v>63</v>
      </c>
      <c r="D1444" s="5">
        <v>171</v>
      </c>
      <c r="E1444" s="5">
        <v>2</v>
      </c>
      <c r="F1444" s="8">
        <f t="shared" si="132"/>
        <v>1.1695906432748537</v>
      </c>
      <c r="G1444" s="5" t="str">
        <f>IF(COUNTIFS(Q3_SQL_Error_Concentration!$A:$A,A1444,Q3_SQL_Error_Concentration!$E:$E,B1444,Q3_SQL_Error_Concentration!$F:$F,C1444)=0,"",SUMIFS(Q3_SQL_Error_Concentration!$I:$I,Q3_SQL_Error_Concentration!$A:$A,A1444,Q3_SQL_Error_Concentration!$E:$E,B1444,Q3_SQL_Error_Concentration!$F:$F,C1444))</f>
        <v/>
      </c>
      <c r="H1444" s="5" t="str">
        <f t="shared" si="133"/>
        <v/>
      </c>
      <c r="I1444" s="5">
        <f>IF(D1444&gt;=Q3_Validation!$C$2,1,0)</f>
        <v>0</v>
      </c>
      <c r="J1444" s="8" t="str">
        <f t="shared" si="134"/>
        <v/>
      </c>
      <c r="K1444" s="5" t="str">
        <f t="shared" si="135"/>
        <v>excluded</v>
      </c>
      <c r="L1444" s="5">
        <f t="shared" si="136"/>
        <v>0</v>
      </c>
      <c r="M1444" s="5">
        <f t="shared" si="137"/>
        <v>0</v>
      </c>
    </row>
    <row r="1445" spans="1:13">
      <c r="A1445" s="5">
        <v>3509</v>
      </c>
      <c r="B1445" s="5">
        <v>6</v>
      </c>
      <c r="C1445" s="5" t="s">
        <v>64</v>
      </c>
      <c r="D1445" s="5">
        <v>13</v>
      </c>
      <c r="E1445" s="5">
        <v>0</v>
      </c>
      <c r="F1445" s="8">
        <f t="shared" si="132"/>
        <v>0</v>
      </c>
      <c r="G1445" s="5" t="str">
        <f>IF(COUNTIFS(Q3_SQL_Error_Concentration!$A:$A,A1445,Q3_SQL_Error_Concentration!$E:$E,B1445,Q3_SQL_Error_Concentration!$F:$F,C1445)=0,"",SUMIFS(Q3_SQL_Error_Concentration!$I:$I,Q3_SQL_Error_Concentration!$A:$A,A1445,Q3_SQL_Error_Concentration!$E:$E,B1445,Q3_SQL_Error_Concentration!$F:$F,C1445))</f>
        <v/>
      </c>
      <c r="H1445" s="5" t="str">
        <f t="shared" si="133"/>
        <v/>
      </c>
      <c r="I1445" s="5">
        <f>IF(D1445&gt;=Q3_Validation!$C$2,1,0)</f>
        <v>0</v>
      </c>
      <c r="J1445" s="8" t="str">
        <f t="shared" si="134"/>
        <v/>
      </c>
      <c r="K1445" s="5" t="str">
        <f t="shared" si="135"/>
        <v>excluded</v>
      </c>
      <c r="L1445" s="5">
        <f t="shared" si="136"/>
        <v>0</v>
      </c>
      <c r="M1445" s="5">
        <f t="shared" si="137"/>
        <v>0</v>
      </c>
    </row>
    <row r="1446" spans="1:13">
      <c r="A1446" s="5">
        <v>3509</v>
      </c>
      <c r="B1446" s="5">
        <v>6</v>
      </c>
      <c r="C1446" s="5" t="s">
        <v>62</v>
      </c>
      <c r="D1446" s="5">
        <v>242</v>
      </c>
      <c r="E1446" s="5">
        <v>3</v>
      </c>
      <c r="F1446" s="8">
        <f t="shared" si="132"/>
        <v>1.2396694214876034</v>
      </c>
      <c r="G1446" s="5" t="str">
        <f>IF(COUNTIFS(Q3_SQL_Error_Concentration!$A:$A,A1446,Q3_SQL_Error_Concentration!$E:$E,B1446,Q3_SQL_Error_Concentration!$F:$F,C1446)=0,"",SUMIFS(Q3_SQL_Error_Concentration!$I:$I,Q3_SQL_Error_Concentration!$A:$A,A1446,Q3_SQL_Error_Concentration!$E:$E,B1446,Q3_SQL_Error_Concentration!$F:$F,C1446))</f>
        <v/>
      </c>
      <c r="H1446" s="5" t="str">
        <f t="shared" si="133"/>
        <v/>
      </c>
      <c r="I1446" s="5">
        <f>IF(D1446&gt;=Q3_Validation!$C$2,1,0)</f>
        <v>0</v>
      </c>
      <c r="J1446" s="8" t="str">
        <f t="shared" si="134"/>
        <v/>
      </c>
      <c r="K1446" s="5" t="str">
        <f t="shared" si="135"/>
        <v>excluded</v>
      </c>
      <c r="L1446" s="5">
        <f t="shared" si="136"/>
        <v>0</v>
      </c>
      <c r="M1446" s="5">
        <f t="shared" si="137"/>
        <v>0</v>
      </c>
    </row>
    <row r="1447" spans="1:13">
      <c r="A1447" s="5">
        <v>3509</v>
      </c>
      <c r="B1447" s="5">
        <v>7</v>
      </c>
      <c r="C1447" s="5" t="s">
        <v>63</v>
      </c>
      <c r="D1447" s="5">
        <v>119</v>
      </c>
      <c r="E1447" s="5">
        <v>2</v>
      </c>
      <c r="F1447" s="8">
        <f t="shared" si="132"/>
        <v>1.680672268907563</v>
      </c>
      <c r="G1447" s="5" t="str">
        <f>IF(COUNTIFS(Q3_SQL_Error_Concentration!$A:$A,A1447,Q3_SQL_Error_Concentration!$E:$E,B1447,Q3_SQL_Error_Concentration!$F:$F,C1447)=0,"",SUMIFS(Q3_SQL_Error_Concentration!$I:$I,Q3_SQL_Error_Concentration!$A:$A,A1447,Q3_SQL_Error_Concentration!$E:$E,B1447,Q3_SQL_Error_Concentration!$F:$F,C1447))</f>
        <v/>
      </c>
      <c r="H1447" s="5" t="str">
        <f t="shared" si="133"/>
        <v/>
      </c>
      <c r="I1447" s="5">
        <f>IF(D1447&gt;=Q3_Validation!$C$2,1,0)</f>
        <v>0</v>
      </c>
      <c r="J1447" s="8" t="str">
        <f t="shared" si="134"/>
        <v/>
      </c>
      <c r="K1447" s="5" t="str">
        <f t="shared" si="135"/>
        <v>excluded</v>
      </c>
      <c r="L1447" s="5">
        <f t="shared" si="136"/>
        <v>0</v>
      </c>
      <c r="M1447" s="5">
        <f t="shared" si="137"/>
        <v>0</v>
      </c>
    </row>
    <row r="1448" spans="1:13">
      <c r="A1448" s="5">
        <v>3509</v>
      </c>
      <c r="B1448" s="5">
        <v>7</v>
      </c>
      <c r="C1448" s="5" t="s">
        <v>64</v>
      </c>
      <c r="D1448" s="5">
        <v>12</v>
      </c>
      <c r="E1448" s="5">
        <v>1</v>
      </c>
      <c r="F1448" s="8">
        <f t="shared" si="132"/>
        <v>8.3333333333333339</v>
      </c>
      <c r="G1448" s="5" t="str">
        <f>IF(COUNTIFS(Q3_SQL_Error_Concentration!$A:$A,A1448,Q3_SQL_Error_Concentration!$E:$E,B1448,Q3_SQL_Error_Concentration!$F:$F,C1448)=0,"",SUMIFS(Q3_SQL_Error_Concentration!$I:$I,Q3_SQL_Error_Concentration!$A:$A,A1448,Q3_SQL_Error_Concentration!$E:$E,B1448,Q3_SQL_Error_Concentration!$F:$F,C1448))</f>
        <v/>
      </c>
      <c r="H1448" s="5" t="str">
        <f t="shared" si="133"/>
        <v/>
      </c>
      <c r="I1448" s="5">
        <f>IF(D1448&gt;=Q3_Validation!$C$2,1,0)</f>
        <v>0</v>
      </c>
      <c r="J1448" s="8" t="str">
        <f t="shared" si="134"/>
        <v/>
      </c>
      <c r="K1448" s="5" t="str">
        <f t="shared" si="135"/>
        <v>excluded</v>
      </c>
      <c r="L1448" s="5">
        <f t="shared" si="136"/>
        <v>0</v>
      </c>
      <c r="M1448" s="5">
        <f t="shared" si="137"/>
        <v>0</v>
      </c>
    </row>
    <row r="1449" spans="1:13">
      <c r="A1449" s="5">
        <v>3509</v>
      </c>
      <c r="B1449" s="5">
        <v>7</v>
      </c>
      <c r="C1449" s="5" t="s">
        <v>62</v>
      </c>
      <c r="D1449" s="5">
        <v>213</v>
      </c>
      <c r="E1449" s="5">
        <v>2</v>
      </c>
      <c r="F1449" s="8">
        <f t="shared" si="132"/>
        <v>0.93896713615023475</v>
      </c>
      <c r="G1449" s="5" t="str">
        <f>IF(COUNTIFS(Q3_SQL_Error_Concentration!$A:$A,A1449,Q3_SQL_Error_Concentration!$E:$E,B1449,Q3_SQL_Error_Concentration!$F:$F,C1449)=0,"",SUMIFS(Q3_SQL_Error_Concentration!$I:$I,Q3_SQL_Error_Concentration!$A:$A,A1449,Q3_SQL_Error_Concentration!$E:$E,B1449,Q3_SQL_Error_Concentration!$F:$F,C1449))</f>
        <v/>
      </c>
      <c r="H1449" s="5" t="str">
        <f t="shared" si="133"/>
        <v/>
      </c>
      <c r="I1449" s="5">
        <f>IF(D1449&gt;=Q3_Validation!$C$2,1,0)</f>
        <v>0</v>
      </c>
      <c r="J1449" s="8" t="str">
        <f t="shared" si="134"/>
        <v/>
      </c>
      <c r="K1449" s="5" t="str">
        <f t="shared" si="135"/>
        <v>excluded</v>
      </c>
      <c r="L1449" s="5">
        <f t="shared" si="136"/>
        <v>0</v>
      </c>
      <c r="M1449" s="5">
        <f t="shared" si="137"/>
        <v>0</v>
      </c>
    </row>
    <row r="1450" spans="1:13">
      <c r="A1450" s="5">
        <v>3509</v>
      </c>
      <c r="B1450" s="5">
        <v>8</v>
      </c>
      <c r="C1450" s="5" t="s">
        <v>63</v>
      </c>
      <c r="D1450" s="5">
        <v>145</v>
      </c>
      <c r="E1450" s="5">
        <v>5</v>
      </c>
      <c r="F1450" s="8">
        <f t="shared" si="132"/>
        <v>3.4482758620689653</v>
      </c>
      <c r="G1450" s="5" t="str">
        <f>IF(COUNTIFS(Q3_SQL_Error_Concentration!$A:$A,A1450,Q3_SQL_Error_Concentration!$E:$E,B1450,Q3_SQL_Error_Concentration!$F:$F,C1450)=0,"",SUMIFS(Q3_SQL_Error_Concentration!$I:$I,Q3_SQL_Error_Concentration!$A:$A,A1450,Q3_SQL_Error_Concentration!$E:$E,B1450,Q3_SQL_Error_Concentration!$F:$F,C1450))</f>
        <v/>
      </c>
      <c r="H1450" s="5" t="str">
        <f t="shared" si="133"/>
        <v/>
      </c>
      <c r="I1450" s="5">
        <f>IF(D1450&gt;=Q3_Validation!$C$2,1,0)</f>
        <v>0</v>
      </c>
      <c r="J1450" s="8" t="str">
        <f t="shared" si="134"/>
        <v/>
      </c>
      <c r="K1450" s="5" t="str">
        <f t="shared" si="135"/>
        <v>excluded</v>
      </c>
      <c r="L1450" s="5">
        <f t="shared" si="136"/>
        <v>0</v>
      </c>
      <c r="M1450" s="5">
        <f t="shared" si="137"/>
        <v>0</v>
      </c>
    </row>
    <row r="1451" spans="1:13">
      <c r="A1451" s="5">
        <v>3509</v>
      </c>
      <c r="B1451" s="5">
        <v>8</v>
      </c>
      <c r="C1451" s="5" t="s">
        <v>64</v>
      </c>
      <c r="D1451" s="5">
        <v>16</v>
      </c>
      <c r="E1451" s="5">
        <v>1</v>
      </c>
      <c r="F1451" s="8">
        <f t="shared" si="132"/>
        <v>6.25</v>
      </c>
      <c r="G1451" s="5" t="str">
        <f>IF(COUNTIFS(Q3_SQL_Error_Concentration!$A:$A,A1451,Q3_SQL_Error_Concentration!$E:$E,B1451,Q3_SQL_Error_Concentration!$F:$F,C1451)=0,"",SUMIFS(Q3_SQL_Error_Concentration!$I:$I,Q3_SQL_Error_Concentration!$A:$A,A1451,Q3_SQL_Error_Concentration!$E:$E,B1451,Q3_SQL_Error_Concentration!$F:$F,C1451))</f>
        <v/>
      </c>
      <c r="H1451" s="5" t="str">
        <f t="shared" si="133"/>
        <v/>
      </c>
      <c r="I1451" s="5">
        <f>IF(D1451&gt;=Q3_Validation!$C$2,1,0)</f>
        <v>0</v>
      </c>
      <c r="J1451" s="8" t="str">
        <f t="shared" si="134"/>
        <v/>
      </c>
      <c r="K1451" s="5" t="str">
        <f t="shared" si="135"/>
        <v>excluded</v>
      </c>
      <c r="L1451" s="5">
        <f t="shared" si="136"/>
        <v>0</v>
      </c>
      <c r="M1451" s="5">
        <f t="shared" si="137"/>
        <v>0</v>
      </c>
    </row>
    <row r="1452" spans="1:13">
      <c r="A1452" s="5">
        <v>3509</v>
      </c>
      <c r="B1452" s="5">
        <v>8</v>
      </c>
      <c r="C1452" s="5" t="s">
        <v>62</v>
      </c>
      <c r="D1452" s="5">
        <v>254</v>
      </c>
      <c r="E1452" s="5">
        <v>1</v>
      </c>
      <c r="F1452" s="8">
        <f t="shared" si="132"/>
        <v>0.39370078740157483</v>
      </c>
      <c r="G1452" s="5" t="str">
        <f>IF(COUNTIFS(Q3_SQL_Error_Concentration!$A:$A,A1452,Q3_SQL_Error_Concentration!$E:$E,B1452,Q3_SQL_Error_Concentration!$F:$F,C1452)=0,"",SUMIFS(Q3_SQL_Error_Concentration!$I:$I,Q3_SQL_Error_Concentration!$A:$A,A1452,Q3_SQL_Error_Concentration!$E:$E,B1452,Q3_SQL_Error_Concentration!$F:$F,C1452))</f>
        <v/>
      </c>
      <c r="H1452" s="5" t="str">
        <f t="shared" si="133"/>
        <v/>
      </c>
      <c r="I1452" s="5">
        <f>IF(D1452&gt;=Q3_Validation!$C$2,1,0)</f>
        <v>0</v>
      </c>
      <c r="J1452" s="8" t="str">
        <f t="shared" si="134"/>
        <v/>
      </c>
      <c r="K1452" s="5" t="str">
        <f t="shared" si="135"/>
        <v>excluded</v>
      </c>
      <c r="L1452" s="5">
        <f t="shared" si="136"/>
        <v>0</v>
      </c>
      <c r="M1452" s="5">
        <f t="shared" si="137"/>
        <v>0</v>
      </c>
    </row>
    <row r="1453" spans="1:13">
      <c r="A1453" s="5">
        <v>3509</v>
      </c>
      <c r="B1453" s="5">
        <v>9</v>
      </c>
      <c r="C1453" s="5" t="s">
        <v>63</v>
      </c>
      <c r="D1453" s="5">
        <v>159</v>
      </c>
      <c r="E1453" s="5">
        <v>1</v>
      </c>
      <c r="F1453" s="8">
        <f t="shared" si="132"/>
        <v>0.62893081761006286</v>
      </c>
      <c r="G1453" s="5" t="str">
        <f>IF(COUNTIFS(Q3_SQL_Error_Concentration!$A:$A,A1453,Q3_SQL_Error_Concentration!$E:$E,B1453,Q3_SQL_Error_Concentration!$F:$F,C1453)=0,"",SUMIFS(Q3_SQL_Error_Concentration!$I:$I,Q3_SQL_Error_Concentration!$A:$A,A1453,Q3_SQL_Error_Concentration!$E:$E,B1453,Q3_SQL_Error_Concentration!$F:$F,C1453))</f>
        <v/>
      </c>
      <c r="H1453" s="5" t="str">
        <f t="shared" si="133"/>
        <v/>
      </c>
      <c r="I1453" s="5">
        <f>IF(D1453&gt;=Q3_Validation!$C$2,1,0)</f>
        <v>0</v>
      </c>
      <c r="J1453" s="8" t="str">
        <f t="shared" si="134"/>
        <v/>
      </c>
      <c r="K1453" s="5" t="str">
        <f t="shared" si="135"/>
        <v>excluded</v>
      </c>
      <c r="L1453" s="5">
        <f t="shared" si="136"/>
        <v>0</v>
      </c>
      <c r="M1453" s="5">
        <f t="shared" si="137"/>
        <v>0</v>
      </c>
    </row>
    <row r="1454" spans="1:13">
      <c r="A1454" s="5">
        <v>3509</v>
      </c>
      <c r="B1454" s="5">
        <v>9</v>
      </c>
      <c r="C1454" s="5" t="s">
        <v>64</v>
      </c>
      <c r="D1454" s="5">
        <v>7</v>
      </c>
      <c r="E1454" s="5">
        <v>0</v>
      </c>
      <c r="F1454" s="8">
        <f t="shared" si="132"/>
        <v>0</v>
      </c>
      <c r="G1454" s="5" t="str">
        <f>IF(COUNTIFS(Q3_SQL_Error_Concentration!$A:$A,A1454,Q3_SQL_Error_Concentration!$E:$E,B1454,Q3_SQL_Error_Concentration!$F:$F,C1454)=0,"",SUMIFS(Q3_SQL_Error_Concentration!$I:$I,Q3_SQL_Error_Concentration!$A:$A,A1454,Q3_SQL_Error_Concentration!$E:$E,B1454,Q3_SQL_Error_Concentration!$F:$F,C1454))</f>
        <v/>
      </c>
      <c r="H1454" s="5" t="str">
        <f t="shared" si="133"/>
        <v/>
      </c>
      <c r="I1454" s="5">
        <f>IF(D1454&gt;=Q3_Validation!$C$2,1,0)</f>
        <v>0</v>
      </c>
      <c r="J1454" s="8" t="str">
        <f t="shared" si="134"/>
        <v/>
      </c>
      <c r="K1454" s="5" t="str">
        <f t="shared" si="135"/>
        <v>excluded</v>
      </c>
      <c r="L1454" s="5">
        <f t="shared" si="136"/>
        <v>0</v>
      </c>
      <c r="M1454" s="5">
        <f t="shared" si="137"/>
        <v>0</v>
      </c>
    </row>
    <row r="1455" spans="1:13">
      <c r="A1455" s="5">
        <v>3509</v>
      </c>
      <c r="B1455" s="5">
        <v>9</v>
      </c>
      <c r="C1455" s="5" t="s">
        <v>62</v>
      </c>
      <c r="D1455" s="5">
        <v>302</v>
      </c>
      <c r="E1455" s="5">
        <v>3</v>
      </c>
      <c r="F1455" s="8">
        <f t="shared" si="132"/>
        <v>0.99337748344370858</v>
      </c>
      <c r="G1455" s="5" t="str">
        <f>IF(COUNTIFS(Q3_SQL_Error_Concentration!$A:$A,A1455,Q3_SQL_Error_Concentration!$E:$E,B1455,Q3_SQL_Error_Concentration!$F:$F,C1455)=0,"",SUMIFS(Q3_SQL_Error_Concentration!$I:$I,Q3_SQL_Error_Concentration!$A:$A,A1455,Q3_SQL_Error_Concentration!$E:$E,B1455,Q3_SQL_Error_Concentration!$F:$F,C1455))</f>
        <v/>
      </c>
      <c r="H1455" s="5" t="str">
        <f t="shared" si="133"/>
        <v/>
      </c>
      <c r="I1455" s="5">
        <f>IF(D1455&gt;=Q3_Validation!$C$2,1,0)</f>
        <v>0</v>
      </c>
      <c r="J1455" s="8" t="str">
        <f t="shared" si="134"/>
        <v/>
      </c>
      <c r="K1455" s="5" t="str">
        <f t="shared" si="135"/>
        <v>excluded</v>
      </c>
      <c r="L1455" s="5">
        <f t="shared" si="136"/>
        <v>0</v>
      </c>
      <c r="M1455" s="5">
        <f t="shared" si="137"/>
        <v>0</v>
      </c>
    </row>
    <row r="1456" spans="1:13">
      <c r="A1456" s="5">
        <v>3509</v>
      </c>
      <c r="B1456" s="5">
        <v>10</v>
      </c>
      <c r="C1456" s="5" t="s">
        <v>63</v>
      </c>
      <c r="D1456" s="5">
        <v>271</v>
      </c>
      <c r="E1456" s="5">
        <v>11</v>
      </c>
      <c r="F1456" s="8">
        <f t="shared" si="132"/>
        <v>4.0590405904059041</v>
      </c>
      <c r="G1456" s="5" t="str">
        <f>IF(COUNTIFS(Q3_SQL_Error_Concentration!$A:$A,A1456,Q3_SQL_Error_Concentration!$E:$E,B1456,Q3_SQL_Error_Concentration!$F:$F,C1456)=0,"",SUMIFS(Q3_SQL_Error_Concentration!$I:$I,Q3_SQL_Error_Concentration!$A:$A,A1456,Q3_SQL_Error_Concentration!$E:$E,B1456,Q3_SQL_Error_Concentration!$F:$F,C1456))</f>
        <v/>
      </c>
      <c r="H1456" s="5" t="str">
        <f t="shared" si="133"/>
        <v/>
      </c>
      <c r="I1456" s="5">
        <f>IF(D1456&gt;=Q3_Validation!$C$2,1,0)</f>
        <v>0</v>
      </c>
      <c r="J1456" s="8" t="str">
        <f t="shared" si="134"/>
        <v/>
      </c>
      <c r="K1456" s="5" t="str">
        <f t="shared" si="135"/>
        <v>excluded</v>
      </c>
      <c r="L1456" s="5">
        <f t="shared" si="136"/>
        <v>0</v>
      </c>
      <c r="M1456" s="5">
        <f t="shared" si="137"/>
        <v>0</v>
      </c>
    </row>
    <row r="1457" spans="1:13">
      <c r="A1457" s="5">
        <v>3509</v>
      </c>
      <c r="B1457" s="5">
        <v>10</v>
      </c>
      <c r="C1457" s="5" t="s">
        <v>64</v>
      </c>
      <c r="D1457" s="5">
        <v>9</v>
      </c>
      <c r="E1457" s="5">
        <v>0</v>
      </c>
      <c r="F1457" s="8">
        <f t="shared" si="132"/>
        <v>0</v>
      </c>
      <c r="G1457" s="5" t="str">
        <f>IF(COUNTIFS(Q3_SQL_Error_Concentration!$A:$A,A1457,Q3_SQL_Error_Concentration!$E:$E,B1457,Q3_SQL_Error_Concentration!$F:$F,C1457)=0,"",SUMIFS(Q3_SQL_Error_Concentration!$I:$I,Q3_SQL_Error_Concentration!$A:$A,A1457,Q3_SQL_Error_Concentration!$E:$E,B1457,Q3_SQL_Error_Concentration!$F:$F,C1457))</f>
        <v/>
      </c>
      <c r="H1457" s="5" t="str">
        <f t="shared" si="133"/>
        <v/>
      </c>
      <c r="I1457" s="5">
        <f>IF(D1457&gt;=Q3_Validation!$C$2,1,0)</f>
        <v>0</v>
      </c>
      <c r="J1457" s="8" t="str">
        <f t="shared" si="134"/>
        <v/>
      </c>
      <c r="K1457" s="5" t="str">
        <f t="shared" si="135"/>
        <v>excluded</v>
      </c>
      <c r="L1457" s="5">
        <f t="shared" si="136"/>
        <v>0</v>
      </c>
      <c r="M1457" s="5">
        <f t="shared" si="137"/>
        <v>0</v>
      </c>
    </row>
    <row r="1458" spans="1:13">
      <c r="A1458" s="5">
        <v>3509</v>
      </c>
      <c r="B1458" s="5">
        <v>10</v>
      </c>
      <c r="C1458" s="5" t="s">
        <v>62</v>
      </c>
      <c r="D1458" s="5">
        <v>513</v>
      </c>
      <c r="E1458" s="5">
        <v>10</v>
      </c>
      <c r="F1458" s="8">
        <f t="shared" si="132"/>
        <v>1.9493177387914229</v>
      </c>
      <c r="G1458" s="5" t="str">
        <f>IF(COUNTIFS(Q3_SQL_Error_Concentration!$A:$A,A1458,Q3_SQL_Error_Concentration!$E:$E,B1458,Q3_SQL_Error_Concentration!$F:$F,C1458)=0,"",SUMIFS(Q3_SQL_Error_Concentration!$I:$I,Q3_SQL_Error_Concentration!$A:$A,A1458,Q3_SQL_Error_Concentration!$E:$E,B1458,Q3_SQL_Error_Concentration!$F:$F,C1458))</f>
        <v/>
      </c>
      <c r="H1458" s="5" t="str">
        <f t="shared" si="133"/>
        <v/>
      </c>
      <c r="I1458" s="5">
        <f>IF(D1458&gt;=Q3_Validation!$C$2,1,0)</f>
        <v>0</v>
      </c>
      <c r="J1458" s="8" t="str">
        <f t="shared" si="134"/>
        <v/>
      </c>
      <c r="K1458" s="5" t="str">
        <f t="shared" si="135"/>
        <v>excluded</v>
      </c>
      <c r="L1458" s="5">
        <f t="shared" si="136"/>
        <v>0</v>
      </c>
      <c r="M1458" s="5">
        <f t="shared" si="137"/>
        <v>0</v>
      </c>
    </row>
    <row r="1459" spans="1:13">
      <c r="A1459" s="5">
        <v>3509</v>
      </c>
      <c r="B1459" s="5">
        <v>11</v>
      </c>
      <c r="C1459" s="5" t="s">
        <v>63</v>
      </c>
      <c r="D1459" s="5">
        <v>316</v>
      </c>
      <c r="E1459" s="5">
        <v>8</v>
      </c>
      <c r="F1459" s="8">
        <f t="shared" si="132"/>
        <v>2.5316455696202533</v>
      </c>
      <c r="G1459" s="5" t="str">
        <f>IF(COUNTIFS(Q3_SQL_Error_Concentration!$A:$A,A1459,Q3_SQL_Error_Concentration!$E:$E,B1459,Q3_SQL_Error_Concentration!$F:$F,C1459)=0,"",SUMIFS(Q3_SQL_Error_Concentration!$I:$I,Q3_SQL_Error_Concentration!$A:$A,A1459,Q3_SQL_Error_Concentration!$E:$E,B1459,Q3_SQL_Error_Concentration!$F:$F,C1459))</f>
        <v/>
      </c>
      <c r="H1459" s="5" t="str">
        <f t="shared" si="133"/>
        <v/>
      </c>
      <c r="I1459" s="5">
        <f>IF(D1459&gt;=Q3_Validation!$C$2,1,0)</f>
        <v>0</v>
      </c>
      <c r="J1459" s="8" t="str">
        <f t="shared" si="134"/>
        <v/>
      </c>
      <c r="K1459" s="5" t="str">
        <f t="shared" si="135"/>
        <v>excluded</v>
      </c>
      <c r="L1459" s="5">
        <f t="shared" si="136"/>
        <v>0</v>
      </c>
      <c r="M1459" s="5">
        <f t="shared" si="137"/>
        <v>0</v>
      </c>
    </row>
    <row r="1460" spans="1:13">
      <c r="A1460" s="5">
        <v>3509</v>
      </c>
      <c r="B1460" s="5">
        <v>11</v>
      </c>
      <c r="C1460" s="5" t="s">
        <v>64</v>
      </c>
      <c r="D1460" s="5">
        <v>10</v>
      </c>
      <c r="E1460" s="5">
        <v>1</v>
      </c>
      <c r="F1460" s="8">
        <f t="shared" si="132"/>
        <v>10</v>
      </c>
      <c r="G1460" s="5" t="str">
        <f>IF(COUNTIFS(Q3_SQL_Error_Concentration!$A:$A,A1460,Q3_SQL_Error_Concentration!$E:$E,B1460,Q3_SQL_Error_Concentration!$F:$F,C1460)=0,"",SUMIFS(Q3_SQL_Error_Concentration!$I:$I,Q3_SQL_Error_Concentration!$A:$A,A1460,Q3_SQL_Error_Concentration!$E:$E,B1460,Q3_SQL_Error_Concentration!$F:$F,C1460))</f>
        <v/>
      </c>
      <c r="H1460" s="5" t="str">
        <f t="shared" si="133"/>
        <v/>
      </c>
      <c r="I1460" s="5">
        <f>IF(D1460&gt;=Q3_Validation!$C$2,1,0)</f>
        <v>0</v>
      </c>
      <c r="J1460" s="8" t="str">
        <f t="shared" si="134"/>
        <v/>
      </c>
      <c r="K1460" s="5" t="str">
        <f t="shared" si="135"/>
        <v>excluded</v>
      </c>
      <c r="L1460" s="5">
        <f t="shared" si="136"/>
        <v>0</v>
      </c>
      <c r="M1460" s="5">
        <f t="shared" si="137"/>
        <v>0</v>
      </c>
    </row>
    <row r="1461" spans="1:13">
      <c r="A1461" s="5">
        <v>3509</v>
      </c>
      <c r="B1461" s="5">
        <v>11</v>
      </c>
      <c r="C1461" s="5" t="s">
        <v>62</v>
      </c>
      <c r="D1461" s="5">
        <v>474</v>
      </c>
      <c r="E1461" s="5">
        <v>2</v>
      </c>
      <c r="F1461" s="8">
        <f t="shared" si="132"/>
        <v>0.4219409282700422</v>
      </c>
      <c r="G1461" s="5" t="str">
        <f>IF(COUNTIFS(Q3_SQL_Error_Concentration!$A:$A,A1461,Q3_SQL_Error_Concentration!$E:$E,B1461,Q3_SQL_Error_Concentration!$F:$F,C1461)=0,"",SUMIFS(Q3_SQL_Error_Concentration!$I:$I,Q3_SQL_Error_Concentration!$A:$A,A1461,Q3_SQL_Error_Concentration!$E:$E,B1461,Q3_SQL_Error_Concentration!$F:$F,C1461))</f>
        <v/>
      </c>
      <c r="H1461" s="5" t="str">
        <f t="shared" si="133"/>
        <v/>
      </c>
      <c r="I1461" s="5">
        <f>IF(D1461&gt;=Q3_Validation!$C$2,1,0)</f>
        <v>0</v>
      </c>
      <c r="J1461" s="8" t="str">
        <f t="shared" si="134"/>
        <v/>
      </c>
      <c r="K1461" s="5" t="str">
        <f t="shared" si="135"/>
        <v>excluded</v>
      </c>
      <c r="L1461" s="5">
        <f t="shared" si="136"/>
        <v>0</v>
      </c>
      <c r="M1461" s="5">
        <f t="shared" si="137"/>
        <v>0</v>
      </c>
    </row>
    <row r="1462" spans="1:13">
      <c r="A1462" s="5">
        <v>3509</v>
      </c>
      <c r="B1462" s="5">
        <v>12</v>
      </c>
      <c r="C1462" s="5" t="s">
        <v>63</v>
      </c>
      <c r="D1462" s="5">
        <v>326</v>
      </c>
      <c r="E1462" s="5">
        <v>3</v>
      </c>
      <c r="F1462" s="8">
        <f t="shared" si="132"/>
        <v>0.92024539877300615</v>
      </c>
      <c r="G1462" s="5" t="str">
        <f>IF(COUNTIFS(Q3_SQL_Error_Concentration!$A:$A,A1462,Q3_SQL_Error_Concentration!$E:$E,B1462,Q3_SQL_Error_Concentration!$F:$F,C1462)=0,"",SUMIFS(Q3_SQL_Error_Concentration!$I:$I,Q3_SQL_Error_Concentration!$A:$A,A1462,Q3_SQL_Error_Concentration!$E:$E,B1462,Q3_SQL_Error_Concentration!$F:$F,C1462))</f>
        <v/>
      </c>
      <c r="H1462" s="5" t="str">
        <f t="shared" si="133"/>
        <v/>
      </c>
      <c r="I1462" s="5">
        <f>IF(D1462&gt;=Q3_Validation!$C$2,1,0)</f>
        <v>0</v>
      </c>
      <c r="J1462" s="8" t="str">
        <f t="shared" si="134"/>
        <v/>
      </c>
      <c r="K1462" s="5" t="str">
        <f t="shared" si="135"/>
        <v>excluded</v>
      </c>
      <c r="L1462" s="5">
        <f t="shared" si="136"/>
        <v>0</v>
      </c>
      <c r="M1462" s="5">
        <f t="shared" si="137"/>
        <v>0</v>
      </c>
    </row>
    <row r="1463" spans="1:13">
      <c r="A1463" s="5">
        <v>3509</v>
      </c>
      <c r="B1463" s="5">
        <v>12</v>
      </c>
      <c r="C1463" s="5" t="s">
        <v>64</v>
      </c>
      <c r="D1463" s="5">
        <v>3</v>
      </c>
      <c r="E1463" s="5">
        <v>0</v>
      </c>
      <c r="F1463" s="8">
        <f t="shared" si="132"/>
        <v>0</v>
      </c>
      <c r="G1463" s="5" t="str">
        <f>IF(COUNTIFS(Q3_SQL_Error_Concentration!$A:$A,A1463,Q3_SQL_Error_Concentration!$E:$E,B1463,Q3_SQL_Error_Concentration!$F:$F,C1463)=0,"",SUMIFS(Q3_SQL_Error_Concentration!$I:$I,Q3_SQL_Error_Concentration!$A:$A,A1463,Q3_SQL_Error_Concentration!$E:$E,B1463,Q3_SQL_Error_Concentration!$F:$F,C1463))</f>
        <v/>
      </c>
      <c r="H1463" s="5" t="str">
        <f t="shared" si="133"/>
        <v/>
      </c>
      <c r="I1463" s="5">
        <f>IF(D1463&gt;=Q3_Validation!$C$2,1,0)</f>
        <v>0</v>
      </c>
      <c r="J1463" s="8" t="str">
        <f t="shared" si="134"/>
        <v/>
      </c>
      <c r="K1463" s="5" t="str">
        <f t="shared" si="135"/>
        <v>excluded</v>
      </c>
      <c r="L1463" s="5">
        <f t="shared" si="136"/>
        <v>0</v>
      </c>
      <c r="M1463" s="5">
        <f t="shared" si="137"/>
        <v>0</v>
      </c>
    </row>
    <row r="1464" spans="1:13">
      <c r="A1464" s="5">
        <v>3509</v>
      </c>
      <c r="B1464" s="5">
        <v>12</v>
      </c>
      <c r="C1464" s="5" t="s">
        <v>62</v>
      </c>
      <c r="D1464" s="5">
        <v>533</v>
      </c>
      <c r="E1464" s="5">
        <v>6</v>
      </c>
      <c r="F1464" s="8">
        <f t="shared" si="132"/>
        <v>1.125703564727955</v>
      </c>
      <c r="G1464" s="5" t="str">
        <f>IF(COUNTIFS(Q3_SQL_Error_Concentration!$A:$A,A1464,Q3_SQL_Error_Concentration!$E:$E,B1464,Q3_SQL_Error_Concentration!$F:$F,C1464)=0,"",SUMIFS(Q3_SQL_Error_Concentration!$I:$I,Q3_SQL_Error_Concentration!$A:$A,A1464,Q3_SQL_Error_Concentration!$E:$E,B1464,Q3_SQL_Error_Concentration!$F:$F,C1464))</f>
        <v/>
      </c>
      <c r="H1464" s="5" t="str">
        <f t="shared" si="133"/>
        <v/>
      </c>
      <c r="I1464" s="5">
        <f>IF(D1464&gt;=Q3_Validation!$C$2,1,0)</f>
        <v>0</v>
      </c>
      <c r="J1464" s="8" t="str">
        <f t="shared" si="134"/>
        <v/>
      </c>
      <c r="K1464" s="5" t="str">
        <f t="shared" si="135"/>
        <v>excluded</v>
      </c>
      <c r="L1464" s="5">
        <f t="shared" si="136"/>
        <v>0</v>
      </c>
      <c r="M1464" s="5">
        <f t="shared" si="137"/>
        <v>0</v>
      </c>
    </row>
    <row r="1465" spans="1:13">
      <c r="A1465" s="5">
        <v>3509</v>
      </c>
      <c r="B1465" s="5">
        <v>13</v>
      </c>
      <c r="C1465" s="5" t="s">
        <v>63</v>
      </c>
      <c r="D1465" s="5">
        <v>301</v>
      </c>
      <c r="E1465" s="5">
        <v>6</v>
      </c>
      <c r="F1465" s="8">
        <f t="shared" si="132"/>
        <v>1.9933554817275747</v>
      </c>
      <c r="G1465" s="5" t="str">
        <f>IF(COUNTIFS(Q3_SQL_Error_Concentration!$A:$A,A1465,Q3_SQL_Error_Concentration!$E:$E,B1465,Q3_SQL_Error_Concentration!$F:$F,C1465)=0,"",SUMIFS(Q3_SQL_Error_Concentration!$I:$I,Q3_SQL_Error_Concentration!$A:$A,A1465,Q3_SQL_Error_Concentration!$E:$E,B1465,Q3_SQL_Error_Concentration!$F:$F,C1465))</f>
        <v/>
      </c>
      <c r="H1465" s="5" t="str">
        <f t="shared" si="133"/>
        <v/>
      </c>
      <c r="I1465" s="5">
        <f>IF(D1465&gt;=Q3_Validation!$C$2,1,0)</f>
        <v>0</v>
      </c>
      <c r="J1465" s="8" t="str">
        <f t="shared" si="134"/>
        <v/>
      </c>
      <c r="K1465" s="5" t="str">
        <f t="shared" si="135"/>
        <v>excluded</v>
      </c>
      <c r="L1465" s="5">
        <f t="shared" si="136"/>
        <v>0</v>
      </c>
      <c r="M1465" s="5">
        <f t="shared" si="137"/>
        <v>0</v>
      </c>
    </row>
    <row r="1466" spans="1:13">
      <c r="A1466" s="5">
        <v>3509</v>
      </c>
      <c r="B1466" s="5">
        <v>13</v>
      </c>
      <c r="C1466" s="5" t="s">
        <v>64</v>
      </c>
      <c r="D1466" s="5">
        <v>1</v>
      </c>
      <c r="E1466" s="5">
        <v>0</v>
      </c>
      <c r="F1466" s="8">
        <f t="shared" si="132"/>
        <v>0</v>
      </c>
      <c r="G1466" s="5" t="str">
        <f>IF(COUNTIFS(Q3_SQL_Error_Concentration!$A:$A,A1466,Q3_SQL_Error_Concentration!$E:$E,B1466,Q3_SQL_Error_Concentration!$F:$F,C1466)=0,"",SUMIFS(Q3_SQL_Error_Concentration!$I:$I,Q3_SQL_Error_Concentration!$A:$A,A1466,Q3_SQL_Error_Concentration!$E:$E,B1466,Q3_SQL_Error_Concentration!$F:$F,C1466))</f>
        <v/>
      </c>
      <c r="H1466" s="5" t="str">
        <f t="shared" si="133"/>
        <v/>
      </c>
      <c r="I1466" s="5">
        <f>IF(D1466&gt;=Q3_Validation!$C$2,1,0)</f>
        <v>0</v>
      </c>
      <c r="J1466" s="8" t="str">
        <f t="shared" si="134"/>
        <v/>
      </c>
      <c r="K1466" s="5" t="str">
        <f t="shared" si="135"/>
        <v>excluded</v>
      </c>
      <c r="L1466" s="5">
        <f t="shared" si="136"/>
        <v>0</v>
      </c>
      <c r="M1466" s="5">
        <f t="shared" si="137"/>
        <v>0</v>
      </c>
    </row>
    <row r="1467" spans="1:13">
      <c r="A1467" s="5">
        <v>3509</v>
      </c>
      <c r="B1467" s="5">
        <v>13</v>
      </c>
      <c r="C1467" s="5" t="s">
        <v>62</v>
      </c>
      <c r="D1467" s="5">
        <v>493</v>
      </c>
      <c r="E1467" s="5">
        <v>3</v>
      </c>
      <c r="F1467" s="8">
        <f t="shared" si="132"/>
        <v>0.60851926977687631</v>
      </c>
      <c r="G1467" s="5" t="str">
        <f>IF(COUNTIFS(Q3_SQL_Error_Concentration!$A:$A,A1467,Q3_SQL_Error_Concentration!$E:$E,B1467,Q3_SQL_Error_Concentration!$F:$F,C1467)=0,"",SUMIFS(Q3_SQL_Error_Concentration!$I:$I,Q3_SQL_Error_Concentration!$A:$A,A1467,Q3_SQL_Error_Concentration!$E:$E,B1467,Q3_SQL_Error_Concentration!$F:$F,C1467))</f>
        <v/>
      </c>
      <c r="H1467" s="5" t="str">
        <f t="shared" si="133"/>
        <v/>
      </c>
      <c r="I1467" s="5">
        <f>IF(D1467&gt;=Q3_Validation!$C$2,1,0)</f>
        <v>0</v>
      </c>
      <c r="J1467" s="8" t="str">
        <f t="shared" si="134"/>
        <v/>
      </c>
      <c r="K1467" s="5" t="str">
        <f t="shared" si="135"/>
        <v>excluded</v>
      </c>
      <c r="L1467" s="5">
        <f t="shared" si="136"/>
        <v>0</v>
      </c>
      <c r="M1467" s="5">
        <f t="shared" si="137"/>
        <v>0</v>
      </c>
    </row>
    <row r="1468" spans="1:13">
      <c r="A1468" s="5">
        <v>3509</v>
      </c>
      <c r="B1468" s="5">
        <v>14</v>
      </c>
      <c r="C1468" s="5" t="s">
        <v>63</v>
      </c>
      <c r="D1468" s="5">
        <v>314</v>
      </c>
      <c r="E1468" s="5">
        <v>4</v>
      </c>
      <c r="F1468" s="8">
        <f t="shared" si="132"/>
        <v>1.2738853503184713</v>
      </c>
      <c r="G1468" s="5" t="str">
        <f>IF(COUNTIFS(Q3_SQL_Error_Concentration!$A:$A,A1468,Q3_SQL_Error_Concentration!$E:$E,B1468,Q3_SQL_Error_Concentration!$F:$F,C1468)=0,"",SUMIFS(Q3_SQL_Error_Concentration!$I:$I,Q3_SQL_Error_Concentration!$A:$A,A1468,Q3_SQL_Error_Concentration!$E:$E,B1468,Q3_SQL_Error_Concentration!$F:$F,C1468))</f>
        <v/>
      </c>
      <c r="H1468" s="5" t="str">
        <f t="shared" si="133"/>
        <v/>
      </c>
      <c r="I1468" s="5">
        <f>IF(D1468&gt;=Q3_Validation!$C$2,1,0)</f>
        <v>0</v>
      </c>
      <c r="J1468" s="8" t="str">
        <f t="shared" si="134"/>
        <v/>
      </c>
      <c r="K1468" s="5" t="str">
        <f t="shared" si="135"/>
        <v>excluded</v>
      </c>
      <c r="L1468" s="5">
        <f t="shared" si="136"/>
        <v>0</v>
      </c>
      <c r="M1468" s="5">
        <f t="shared" si="137"/>
        <v>0</v>
      </c>
    </row>
    <row r="1469" spans="1:13">
      <c r="A1469" s="5">
        <v>3509</v>
      </c>
      <c r="B1469" s="5">
        <v>14</v>
      </c>
      <c r="C1469" s="5" t="s">
        <v>64</v>
      </c>
      <c r="D1469" s="5">
        <v>7</v>
      </c>
      <c r="E1469" s="5">
        <v>1</v>
      </c>
      <c r="F1469" s="8">
        <f t="shared" si="132"/>
        <v>14.285714285714286</v>
      </c>
      <c r="G1469" s="5" t="str">
        <f>IF(COUNTIFS(Q3_SQL_Error_Concentration!$A:$A,A1469,Q3_SQL_Error_Concentration!$E:$E,B1469,Q3_SQL_Error_Concentration!$F:$F,C1469)=0,"",SUMIFS(Q3_SQL_Error_Concentration!$I:$I,Q3_SQL_Error_Concentration!$A:$A,A1469,Q3_SQL_Error_Concentration!$E:$E,B1469,Q3_SQL_Error_Concentration!$F:$F,C1469))</f>
        <v/>
      </c>
      <c r="H1469" s="5" t="str">
        <f t="shared" si="133"/>
        <v/>
      </c>
      <c r="I1469" s="5">
        <f>IF(D1469&gt;=Q3_Validation!$C$2,1,0)</f>
        <v>0</v>
      </c>
      <c r="J1469" s="8" t="str">
        <f t="shared" si="134"/>
        <v/>
      </c>
      <c r="K1469" s="5" t="str">
        <f t="shared" si="135"/>
        <v>excluded</v>
      </c>
      <c r="L1469" s="5">
        <f t="shared" si="136"/>
        <v>0</v>
      </c>
      <c r="M1469" s="5">
        <f t="shared" si="137"/>
        <v>0</v>
      </c>
    </row>
    <row r="1470" spans="1:13">
      <c r="A1470" s="5">
        <v>3509</v>
      </c>
      <c r="B1470" s="5">
        <v>14</v>
      </c>
      <c r="C1470" s="5" t="s">
        <v>62</v>
      </c>
      <c r="D1470" s="5">
        <v>470</v>
      </c>
      <c r="E1470" s="5">
        <v>4</v>
      </c>
      <c r="F1470" s="8">
        <f t="shared" si="132"/>
        <v>0.85106382978723405</v>
      </c>
      <c r="G1470" s="5" t="str">
        <f>IF(COUNTIFS(Q3_SQL_Error_Concentration!$A:$A,A1470,Q3_SQL_Error_Concentration!$E:$E,B1470,Q3_SQL_Error_Concentration!$F:$F,C1470)=0,"",SUMIFS(Q3_SQL_Error_Concentration!$I:$I,Q3_SQL_Error_Concentration!$A:$A,A1470,Q3_SQL_Error_Concentration!$E:$E,B1470,Q3_SQL_Error_Concentration!$F:$F,C1470))</f>
        <v/>
      </c>
      <c r="H1470" s="5" t="str">
        <f t="shared" si="133"/>
        <v/>
      </c>
      <c r="I1470" s="5">
        <f>IF(D1470&gt;=Q3_Validation!$C$2,1,0)</f>
        <v>0</v>
      </c>
      <c r="J1470" s="8" t="str">
        <f t="shared" si="134"/>
        <v/>
      </c>
      <c r="K1470" s="5" t="str">
        <f t="shared" si="135"/>
        <v>excluded</v>
      </c>
      <c r="L1470" s="5">
        <f t="shared" si="136"/>
        <v>0</v>
      </c>
      <c r="M1470" s="5">
        <f t="shared" si="137"/>
        <v>0</v>
      </c>
    </row>
    <row r="1471" spans="1:13">
      <c r="A1471" s="5">
        <v>3509</v>
      </c>
      <c r="B1471" s="5">
        <v>15</v>
      </c>
      <c r="C1471" s="5" t="s">
        <v>63</v>
      </c>
      <c r="D1471" s="5">
        <v>305</v>
      </c>
      <c r="E1471" s="5">
        <v>6</v>
      </c>
      <c r="F1471" s="8">
        <f t="shared" si="132"/>
        <v>1.9672131147540983</v>
      </c>
      <c r="G1471" s="5" t="str">
        <f>IF(COUNTIFS(Q3_SQL_Error_Concentration!$A:$A,A1471,Q3_SQL_Error_Concentration!$E:$E,B1471,Q3_SQL_Error_Concentration!$F:$F,C1471)=0,"",SUMIFS(Q3_SQL_Error_Concentration!$I:$I,Q3_SQL_Error_Concentration!$A:$A,A1471,Q3_SQL_Error_Concentration!$E:$E,B1471,Q3_SQL_Error_Concentration!$F:$F,C1471))</f>
        <v/>
      </c>
      <c r="H1471" s="5" t="str">
        <f t="shared" si="133"/>
        <v/>
      </c>
      <c r="I1471" s="5">
        <f>IF(D1471&gt;=Q3_Validation!$C$2,1,0)</f>
        <v>0</v>
      </c>
      <c r="J1471" s="8" t="str">
        <f t="shared" si="134"/>
        <v/>
      </c>
      <c r="K1471" s="5" t="str">
        <f t="shared" si="135"/>
        <v>excluded</v>
      </c>
      <c r="L1471" s="5">
        <f t="shared" si="136"/>
        <v>0</v>
      </c>
      <c r="M1471" s="5">
        <f t="shared" si="137"/>
        <v>0</v>
      </c>
    </row>
    <row r="1472" spans="1:13">
      <c r="A1472" s="5">
        <v>3509</v>
      </c>
      <c r="B1472" s="5">
        <v>15</v>
      </c>
      <c r="C1472" s="5" t="s">
        <v>64</v>
      </c>
      <c r="D1472" s="5">
        <v>2</v>
      </c>
      <c r="E1472" s="5">
        <v>0</v>
      </c>
      <c r="F1472" s="8">
        <f t="shared" si="132"/>
        <v>0</v>
      </c>
      <c r="G1472" s="5" t="str">
        <f>IF(COUNTIFS(Q3_SQL_Error_Concentration!$A:$A,A1472,Q3_SQL_Error_Concentration!$E:$E,B1472,Q3_SQL_Error_Concentration!$F:$F,C1472)=0,"",SUMIFS(Q3_SQL_Error_Concentration!$I:$I,Q3_SQL_Error_Concentration!$A:$A,A1472,Q3_SQL_Error_Concentration!$E:$E,B1472,Q3_SQL_Error_Concentration!$F:$F,C1472))</f>
        <v/>
      </c>
      <c r="H1472" s="5" t="str">
        <f t="shared" si="133"/>
        <v/>
      </c>
      <c r="I1472" s="5">
        <f>IF(D1472&gt;=Q3_Validation!$C$2,1,0)</f>
        <v>0</v>
      </c>
      <c r="J1472" s="8" t="str">
        <f t="shared" si="134"/>
        <v/>
      </c>
      <c r="K1472" s="5" t="str">
        <f t="shared" si="135"/>
        <v>excluded</v>
      </c>
      <c r="L1472" s="5">
        <f t="shared" si="136"/>
        <v>0</v>
      </c>
      <c r="M1472" s="5">
        <f t="shared" si="137"/>
        <v>0</v>
      </c>
    </row>
    <row r="1473" spans="1:13">
      <c r="A1473" s="5">
        <v>3509</v>
      </c>
      <c r="B1473" s="5">
        <v>15</v>
      </c>
      <c r="C1473" s="5" t="s">
        <v>62</v>
      </c>
      <c r="D1473" s="5">
        <v>513</v>
      </c>
      <c r="E1473" s="5">
        <v>2</v>
      </c>
      <c r="F1473" s="8">
        <f t="shared" si="132"/>
        <v>0.38986354775828458</v>
      </c>
      <c r="G1473" s="5" t="str">
        <f>IF(COUNTIFS(Q3_SQL_Error_Concentration!$A:$A,A1473,Q3_SQL_Error_Concentration!$E:$E,B1473,Q3_SQL_Error_Concentration!$F:$F,C1473)=0,"",SUMIFS(Q3_SQL_Error_Concentration!$I:$I,Q3_SQL_Error_Concentration!$A:$A,A1473,Q3_SQL_Error_Concentration!$E:$E,B1473,Q3_SQL_Error_Concentration!$F:$F,C1473))</f>
        <v/>
      </c>
      <c r="H1473" s="5" t="str">
        <f t="shared" si="133"/>
        <v/>
      </c>
      <c r="I1473" s="5">
        <f>IF(D1473&gt;=Q3_Validation!$C$2,1,0)</f>
        <v>0</v>
      </c>
      <c r="J1473" s="8" t="str">
        <f t="shared" si="134"/>
        <v/>
      </c>
      <c r="K1473" s="5" t="str">
        <f t="shared" si="135"/>
        <v>excluded</v>
      </c>
      <c r="L1473" s="5">
        <f t="shared" si="136"/>
        <v>0</v>
      </c>
      <c r="M1473" s="5">
        <f t="shared" si="137"/>
        <v>0</v>
      </c>
    </row>
    <row r="1474" spans="1:13">
      <c r="A1474" s="5">
        <v>3509</v>
      </c>
      <c r="B1474" s="5">
        <v>16</v>
      </c>
      <c r="C1474" s="5" t="s">
        <v>63</v>
      </c>
      <c r="D1474" s="5">
        <v>344</v>
      </c>
      <c r="E1474" s="5">
        <v>4</v>
      </c>
      <c r="F1474" s="8">
        <f t="shared" ref="F1474:F1537" si="138">100*E1474/D1474</f>
        <v>1.1627906976744187</v>
      </c>
      <c r="G1474" s="5" t="str">
        <f>IF(COUNTIFS(Q3_SQL_Error_Concentration!$A:$A,A1474,Q3_SQL_Error_Concentration!$E:$E,B1474,Q3_SQL_Error_Concentration!$F:$F,C1474)=0,"",SUMIFS(Q3_SQL_Error_Concentration!$I:$I,Q3_SQL_Error_Concentration!$A:$A,A1474,Q3_SQL_Error_Concentration!$E:$E,B1474,Q3_SQL_Error_Concentration!$F:$F,C1474))</f>
        <v/>
      </c>
      <c r="H1474" s="5" t="str">
        <f t="shared" ref="H1474:H1537" si="139">IF(G1474="","",IF(ABS(F1474-G1474)&lt;=0.0002,"PASS","FAIL"))</f>
        <v/>
      </c>
      <c r="I1474" s="5">
        <f>IF(D1474&gt;=Q3_Validation!$C$2,1,0)</f>
        <v>0</v>
      </c>
      <c r="J1474" s="8" t="str">
        <f t="shared" ref="J1474:J1537" si="140">IF(I1474=1,F1474,"")</f>
        <v/>
      </c>
      <c r="K1474" s="5" t="str">
        <f t="shared" ref="K1474:K1537" si="141">IF(D1474&lt;601,"excluded",IF(J1474&gt;3.628192,"outlier",IF(J1474&gt;=2.11093,"high-error","normal")))</f>
        <v>excluded</v>
      </c>
      <c r="L1474" s="5">
        <f t="shared" ref="L1474:L1537" si="142">COUNTIFS(A:A,A1474,K:K,"high-error")+COUNTIFS(A:A,A1474,K:K,"outlier")</f>
        <v>0</v>
      </c>
      <c r="M1474" s="5">
        <f t="shared" ref="M1474:M1537" si="143">IF(AND(L1474&gt;=2,OR(K1474="high-error",K1474="outlier")),1,0)</f>
        <v>0</v>
      </c>
    </row>
    <row r="1475" spans="1:13">
      <c r="A1475" s="5">
        <v>3509</v>
      </c>
      <c r="B1475" s="5">
        <v>16</v>
      </c>
      <c r="C1475" s="5" t="s">
        <v>64</v>
      </c>
      <c r="D1475" s="5">
        <v>2</v>
      </c>
      <c r="E1475" s="5">
        <v>0</v>
      </c>
      <c r="F1475" s="8">
        <f t="shared" si="138"/>
        <v>0</v>
      </c>
      <c r="G1475" s="5" t="str">
        <f>IF(COUNTIFS(Q3_SQL_Error_Concentration!$A:$A,A1475,Q3_SQL_Error_Concentration!$E:$E,B1475,Q3_SQL_Error_Concentration!$F:$F,C1475)=0,"",SUMIFS(Q3_SQL_Error_Concentration!$I:$I,Q3_SQL_Error_Concentration!$A:$A,A1475,Q3_SQL_Error_Concentration!$E:$E,B1475,Q3_SQL_Error_Concentration!$F:$F,C1475))</f>
        <v/>
      </c>
      <c r="H1475" s="5" t="str">
        <f t="shared" si="139"/>
        <v/>
      </c>
      <c r="I1475" s="5">
        <f>IF(D1475&gt;=Q3_Validation!$C$2,1,0)</f>
        <v>0</v>
      </c>
      <c r="J1475" s="8" t="str">
        <f t="shared" si="140"/>
        <v/>
      </c>
      <c r="K1475" s="5" t="str">
        <f t="shared" si="141"/>
        <v>excluded</v>
      </c>
      <c r="L1475" s="5">
        <f t="shared" si="142"/>
        <v>0</v>
      </c>
      <c r="M1475" s="5">
        <f t="shared" si="143"/>
        <v>0</v>
      </c>
    </row>
    <row r="1476" spans="1:13">
      <c r="A1476" s="5">
        <v>3509</v>
      </c>
      <c r="B1476" s="5">
        <v>16</v>
      </c>
      <c r="C1476" s="5" t="s">
        <v>62</v>
      </c>
      <c r="D1476" s="5">
        <v>471</v>
      </c>
      <c r="E1476" s="5">
        <v>4</v>
      </c>
      <c r="F1476" s="8">
        <f t="shared" si="138"/>
        <v>0.84925690021231426</v>
      </c>
      <c r="G1476" s="5" t="str">
        <f>IF(COUNTIFS(Q3_SQL_Error_Concentration!$A:$A,A1476,Q3_SQL_Error_Concentration!$E:$E,B1476,Q3_SQL_Error_Concentration!$F:$F,C1476)=0,"",SUMIFS(Q3_SQL_Error_Concentration!$I:$I,Q3_SQL_Error_Concentration!$A:$A,A1476,Q3_SQL_Error_Concentration!$E:$E,B1476,Q3_SQL_Error_Concentration!$F:$F,C1476))</f>
        <v/>
      </c>
      <c r="H1476" s="5" t="str">
        <f t="shared" si="139"/>
        <v/>
      </c>
      <c r="I1476" s="5">
        <f>IF(D1476&gt;=Q3_Validation!$C$2,1,0)</f>
        <v>0</v>
      </c>
      <c r="J1476" s="8" t="str">
        <f t="shared" si="140"/>
        <v/>
      </c>
      <c r="K1476" s="5" t="str">
        <f t="shared" si="141"/>
        <v>excluded</v>
      </c>
      <c r="L1476" s="5">
        <f t="shared" si="142"/>
        <v>0</v>
      </c>
      <c r="M1476" s="5">
        <f t="shared" si="143"/>
        <v>0</v>
      </c>
    </row>
    <row r="1477" spans="1:13">
      <c r="A1477" s="5">
        <v>3509</v>
      </c>
      <c r="B1477" s="5">
        <v>17</v>
      </c>
      <c r="C1477" s="5" t="s">
        <v>63</v>
      </c>
      <c r="D1477" s="5">
        <v>317</v>
      </c>
      <c r="E1477" s="5">
        <v>4</v>
      </c>
      <c r="F1477" s="8">
        <f t="shared" si="138"/>
        <v>1.2618296529968454</v>
      </c>
      <c r="G1477" s="5" t="str">
        <f>IF(COUNTIFS(Q3_SQL_Error_Concentration!$A:$A,A1477,Q3_SQL_Error_Concentration!$E:$E,B1477,Q3_SQL_Error_Concentration!$F:$F,C1477)=0,"",SUMIFS(Q3_SQL_Error_Concentration!$I:$I,Q3_SQL_Error_Concentration!$A:$A,A1477,Q3_SQL_Error_Concentration!$E:$E,B1477,Q3_SQL_Error_Concentration!$F:$F,C1477))</f>
        <v/>
      </c>
      <c r="H1477" s="5" t="str">
        <f t="shared" si="139"/>
        <v/>
      </c>
      <c r="I1477" s="5">
        <f>IF(D1477&gt;=Q3_Validation!$C$2,1,0)</f>
        <v>0</v>
      </c>
      <c r="J1477" s="8" t="str">
        <f t="shared" si="140"/>
        <v/>
      </c>
      <c r="K1477" s="5" t="str">
        <f t="shared" si="141"/>
        <v>excluded</v>
      </c>
      <c r="L1477" s="5">
        <f t="shared" si="142"/>
        <v>0</v>
      </c>
      <c r="M1477" s="5">
        <f t="shared" si="143"/>
        <v>0</v>
      </c>
    </row>
    <row r="1478" spans="1:13">
      <c r="A1478" s="5">
        <v>3509</v>
      </c>
      <c r="B1478" s="5">
        <v>17</v>
      </c>
      <c r="C1478" s="5" t="s">
        <v>62</v>
      </c>
      <c r="D1478" s="5">
        <v>526</v>
      </c>
      <c r="E1478" s="5">
        <v>8</v>
      </c>
      <c r="F1478" s="8">
        <f t="shared" si="138"/>
        <v>1.520912547528517</v>
      </c>
      <c r="G1478" s="5" t="str">
        <f>IF(COUNTIFS(Q3_SQL_Error_Concentration!$A:$A,A1478,Q3_SQL_Error_Concentration!$E:$E,B1478,Q3_SQL_Error_Concentration!$F:$F,C1478)=0,"",SUMIFS(Q3_SQL_Error_Concentration!$I:$I,Q3_SQL_Error_Concentration!$A:$A,A1478,Q3_SQL_Error_Concentration!$E:$E,B1478,Q3_SQL_Error_Concentration!$F:$F,C1478))</f>
        <v/>
      </c>
      <c r="H1478" s="5" t="str">
        <f t="shared" si="139"/>
        <v/>
      </c>
      <c r="I1478" s="5">
        <f>IF(D1478&gt;=Q3_Validation!$C$2,1,0)</f>
        <v>0</v>
      </c>
      <c r="J1478" s="8" t="str">
        <f t="shared" si="140"/>
        <v/>
      </c>
      <c r="K1478" s="5" t="str">
        <f t="shared" si="141"/>
        <v>excluded</v>
      </c>
      <c r="L1478" s="5">
        <f t="shared" si="142"/>
        <v>0</v>
      </c>
      <c r="M1478" s="5">
        <f t="shared" si="143"/>
        <v>0</v>
      </c>
    </row>
    <row r="1479" spans="1:13">
      <c r="A1479" s="5">
        <v>3509</v>
      </c>
      <c r="B1479" s="5">
        <v>18</v>
      </c>
      <c r="C1479" s="5" t="s">
        <v>63</v>
      </c>
      <c r="D1479" s="5">
        <v>325</v>
      </c>
      <c r="E1479" s="5">
        <v>6</v>
      </c>
      <c r="F1479" s="8">
        <f t="shared" si="138"/>
        <v>1.8461538461538463</v>
      </c>
      <c r="G1479" s="5" t="str">
        <f>IF(COUNTIFS(Q3_SQL_Error_Concentration!$A:$A,A1479,Q3_SQL_Error_Concentration!$E:$E,B1479,Q3_SQL_Error_Concentration!$F:$F,C1479)=0,"",SUMIFS(Q3_SQL_Error_Concentration!$I:$I,Q3_SQL_Error_Concentration!$A:$A,A1479,Q3_SQL_Error_Concentration!$E:$E,B1479,Q3_SQL_Error_Concentration!$F:$F,C1479))</f>
        <v/>
      </c>
      <c r="H1479" s="5" t="str">
        <f t="shared" si="139"/>
        <v/>
      </c>
      <c r="I1479" s="5">
        <f>IF(D1479&gt;=Q3_Validation!$C$2,1,0)</f>
        <v>0</v>
      </c>
      <c r="J1479" s="8" t="str">
        <f t="shared" si="140"/>
        <v/>
      </c>
      <c r="K1479" s="5" t="str">
        <f t="shared" si="141"/>
        <v>excluded</v>
      </c>
      <c r="L1479" s="5">
        <f t="shared" si="142"/>
        <v>0</v>
      </c>
      <c r="M1479" s="5">
        <f t="shared" si="143"/>
        <v>0</v>
      </c>
    </row>
    <row r="1480" spans="1:13">
      <c r="A1480" s="5">
        <v>3509</v>
      </c>
      <c r="B1480" s="5">
        <v>18</v>
      </c>
      <c r="C1480" s="5" t="s">
        <v>62</v>
      </c>
      <c r="D1480" s="5">
        <v>506</v>
      </c>
      <c r="E1480" s="5">
        <v>10</v>
      </c>
      <c r="F1480" s="8">
        <f t="shared" si="138"/>
        <v>1.9762845849802371</v>
      </c>
      <c r="G1480" s="5" t="str">
        <f>IF(COUNTIFS(Q3_SQL_Error_Concentration!$A:$A,A1480,Q3_SQL_Error_Concentration!$E:$E,B1480,Q3_SQL_Error_Concentration!$F:$F,C1480)=0,"",SUMIFS(Q3_SQL_Error_Concentration!$I:$I,Q3_SQL_Error_Concentration!$A:$A,A1480,Q3_SQL_Error_Concentration!$E:$E,B1480,Q3_SQL_Error_Concentration!$F:$F,C1480))</f>
        <v/>
      </c>
      <c r="H1480" s="5" t="str">
        <f t="shared" si="139"/>
        <v/>
      </c>
      <c r="I1480" s="5">
        <f>IF(D1480&gt;=Q3_Validation!$C$2,1,0)</f>
        <v>0</v>
      </c>
      <c r="J1480" s="8" t="str">
        <f t="shared" si="140"/>
        <v/>
      </c>
      <c r="K1480" s="5" t="str">
        <f t="shared" si="141"/>
        <v>excluded</v>
      </c>
      <c r="L1480" s="5">
        <f t="shared" si="142"/>
        <v>0</v>
      </c>
      <c r="M1480" s="5">
        <f t="shared" si="143"/>
        <v>0</v>
      </c>
    </row>
    <row r="1481" spans="1:13">
      <c r="A1481" s="5">
        <v>3509</v>
      </c>
      <c r="B1481" s="5">
        <v>19</v>
      </c>
      <c r="C1481" s="5" t="s">
        <v>63</v>
      </c>
      <c r="D1481" s="5">
        <v>298</v>
      </c>
      <c r="E1481" s="5">
        <v>6</v>
      </c>
      <c r="F1481" s="8">
        <f t="shared" si="138"/>
        <v>2.0134228187919465</v>
      </c>
      <c r="G1481" s="5" t="str">
        <f>IF(COUNTIFS(Q3_SQL_Error_Concentration!$A:$A,A1481,Q3_SQL_Error_Concentration!$E:$E,B1481,Q3_SQL_Error_Concentration!$F:$F,C1481)=0,"",SUMIFS(Q3_SQL_Error_Concentration!$I:$I,Q3_SQL_Error_Concentration!$A:$A,A1481,Q3_SQL_Error_Concentration!$E:$E,B1481,Q3_SQL_Error_Concentration!$F:$F,C1481))</f>
        <v/>
      </c>
      <c r="H1481" s="5" t="str">
        <f t="shared" si="139"/>
        <v/>
      </c>
      <c r="I1481" s="5">
        <f>IF(D1481&gt;=Q3_Validation!$C$2,1,0)</f>
        <v>0</v>
      </c>
      <c r="J1481" s="8" t="str">
        <f t="shared" si="140"/>
        <v/>
      </c>
      <c r="K1481" s="5" t="str">
        <f t="shared" si="141"/>
        <v>excluded</v>
      </c>
      <c r="L1481" s="5">
        <f t="shared" si="142"/>
        <v>0</v>
      </c>
      <c r="M1481" s="5">
        <f t="shared" si="143"/>
        <v>0</v>
      </c>
    </row>
    <row r="1482" spans="1:13">
      <c r="A1482" s="5">
        <v>3509</v>
      </c>
      <c r="B1482" s="5">
        <v>19</v>
      </c>
      <c r="C1482" s="5" t="s">
        <v>64</v>
      </c>
      <c r="D1482" s="5">
        <v>1</v>
      </c>
      <c r="E1482" s="5">
        <v>0</v>
      </c>
      <c r="F1482" s="8">
        <f t="shared" si="138"/>
        <v>0</v>
      </c>
      <c r="G1482" s="5" t="str">
        <f>IF(COUNTIFS(Q3_SQL_Error_Concentration!$A:$A,A1482,Q3_SQL_Error_Concentration!$E:$E,B1482,Q3_SQL_Error_Concentration!$F:$F,C1482)=0,"",SUMIFS(Q3_SQL_Error_Concentration!$I:$I,Q3_SQL_Error_Concentration!$A:$A,A1482,Q3_SQL_Error_Concentration!$E:$E,B1482,Q3_SQL_Error_Concentration!$F:$F,C1482))</f>
        <v/>
      </c>
      <c r="H1482" s="5" t="str">
        <f t="shared" si="139"/>
        <v/>
      </c>
      <c r="I1482" s="5">
        <f>IF(D1482&gt;=Q3_Validation!$C$2,1,0)</f>
        <v>0</v>
      </c>
      <c r="J1482" s="8" t="str">
        <f t="shared" si="140"/>
        <v/>
      </c>
      <c r="K1482" s="5" t="str">
        <f t="shared" si="141"/>
        <v>excluded</v>
      </c>
      <c r="L1482" s="5">
        <f t="shared" si="142"/>
        <v>0</v>
      </c>
      <c r="M1482" s="5">
        <f t="shared" si="143"/>
        <v>0</v>
      </c>
    </row>
    <row r="1483" spans="1:13">
      <c r="A1483" s="5">
        <v>3509</v>
      </c>
      <c r="B1483" s="5">
        <v>19</v>
      </c>
      <c r="C1483" s="5" t="s">
        <v>62</v>
      </c>
      <c r="D1483" s="5">
        <v>460</v>
      </c>
      <c r="E1483" s="5">
        <v>4</v>
      </c>
      <c r="F1483" s="8">
        <f t="shared" si="138"/>
        <v>0.86956521739130432</v>
      </c>
      <c r="G1483" s="5" t="str">
        <f>IF(COUNTIFS(Q3_SQL_Error_Concentration!$A:$A,A1483,Q3_SQL_Error_Concentration!$E:$E,B1483,Q3_SQL_Error_Concentration!$F:$F,C1483)=0,"",SUMIFS(Q3_SQL_Error_Concentration!$I:$I,Q3_SQL_Error_Concentration!$A:$A,A1483,Q3_SQL_Error_Concentration!$E:$E,B1483,Q3_SQL_Error_Concentration!$F:$F,C1483))</f>
        <v/>
      </c>
      <c r="H1483" s="5" t="str">
        <f t="shared" si="139"/>
        <v/>
      </c>
      <c r="I1483" s="5">
        <f>IF(D1483&gt;=Q3_Validation!$C$2,1,0)</f>
        <v>0</v>
      </c>
      <c r="J1483" s="8" t="str">
        <f t="shared" si="140"/>
        <v/>
      </c>
      <c r="K1483" s="5" t="str">
        <f t="shared" si="141"/>
        <v>excluded</v>
      </c>
      <c r="L1483" s="5">
        <f t="shared" si="142"/>
        <v>0</v>
      </c>
      <c r="M1483" s="5">
        <f t="shared" si="143"/>
        <v>0</v>
      </c>
    </row>
    <row r="1484" spans="1:13">
      <c r="A1484" s="5">
        <v>3509</v>
      </c>
      <c r="B1484" s="5">
        <v>20</v>
      </c>
      <c r="C1484" s="5" t="s">
        <v>63</v>
      </c>
      <c r="D1484" s="5">
        <v>295</v>
      </c>
      <c r="E1484" s="5">
        <v>6</v>
      </c>
      <c r="F1484" s="8">
        <f t="shared" si="138"/>
        <v>2.0338983050847457</v>
      </c>
      <c r="G1484" s="5" t="str">
        <f>IF(COUNTIFS(Q3_SQL_Error_Concentration!$A:$A,A1484,Q3_SQL_Error_Concentration!$E:$E,B1484,Q3_SQL_Error_Concentration!$F:$F,C1484)=0,"",SUMIFS(Q3_SQL_Error_Concentration!$I:$I,Q3_SQL_Error_Concentration!$A:$A,A1484,Q3_SQL_Error_Concentration!$E:$E,B1484,Q3_SQL_Error_Concentration!$F:$F,C1484))</f>
        <v/>
      </c>
      <c r="H1484" s="5" t="str">
        <f t="shared" si="139"/>
        <v/>
      </c>
      <c r="I1484" s="5">
        <f>IF(D1484&gt;=Q3_Validation!$C$2,1,0)</f>
        <v>0</v>
      </c>
      <c r="J1484" s="8" t="str">
        <f t="shared" si="140"/>
        <v/>
      </c>
      <c r="K1484" s="5" t="str">
        <f t="shared" si="141"/>
        <v>excluded</v>
      </c>
      <c r="L1484" s="5">
        <f t="shared" si="142"/>
        <v>0</v>
      </c>
      <c r="M1484" s="5">
        <f t="shared" si="143"/>
        <v>0</v>
      </c>
    </row>
    <row r="1485" spans="1:13">
      <c r="A1485" s="5">
        <v>3509</v>
      </c>
      <c r="B1485" s="5">
        <v>20</v>
      </c>
      <c r="C1485" s="5" t="s">
        <v>62</v>
      </c>
      <c r="D1485" s="5">
        <v>535</v>
      </c>
      <c r="E1485" s="5">
        <v>9</v>
      </c>
      <c r="F1485" s="8">
        <f t="shared" si="138"/>
        <v>1.6822429906542056</v>
      </c>
      <c r="G1485" s="5" t="str">
        <f>IF(COUNTIFS(Q3_SQL_Error_Concentration!$A:$A,A1485,Q3_SQL_Error_Concentration!$E:$E,B1485,Q3_SQL_Error_Concentration!$F:$F,C1485)=0,"",SUMIFS(Q3_SQL_Error_Concentration!$I:$I,Q3_SQL_Error_Concentration!$A:$A,A1485,Q3_SQL_Error_Concentration!$E:$E,B1485,Q3_SQL_Error_Concentration!$F:$F,C1485))</f>
        <v/>
      </c>
      <c r="H1485" s="5" t="str">
        <f t="shared" si="139"/>
        <v/>
      </c>
      <c r="I1485" s="5">
        <f>IF(D1485&gt;=Q3_Validation!$C$2,1,0)</f>
        <v>0</v>
      </c>
      <c r="J1485" s="8" t="str">
        <f t="shared" si="140"/>
        <v/>
      </c>
      <c r="K1485" s="5" t="str">
        <f t="shared" si="141"/>
        <v>excluded</v>
      </c>
      <c r="L1485" s="5">
        <f t="shared" si="142"/>
        <v>0</v>
      </c>
      <c r="M1485" s="5">
        <f t="shared" si="143"/>
        <v>0</v>
      </c>
    </row>
    <row r="1486" spans="1:13">
      <c r="A1486" s="5">
        <v>3509</v>
      </c>
      <c r="B1486" s="5">
        <v>21</v>
      </c>
      <c r="C1486" s="5" t="s">
        <v>63</v>
      </c>
      <c r="D1486" s="5">
        <v>270</v>
      </c>
      <c r="E1486" s="5">
        <v>4</v>
      </c>
      <c r="F1486" s="8">
        <f t="shared" si="138"/>
        <v>1.4814814814814814</v>
      </c>
      <c r="G1486" s="5" t="str">
        <f>IF(COUNTIFS(Q3_SQL_Error_Concentration!$A:$A,A1486,Q3_SQL_Error_Concentration!$E:$E,B1486,Q3_SQL_Error_Concentration!$F:$F,C1486)=0,"",SUMIFS(Q3_SQL_Error_Concentration!$I:$I,Q3_SQL_Error_Concentration!$A:$A,A1486,Q3_SQL_Error_Concentration!$E:$E,B1486,Q3_SQL_Error_Concentration!$F:$F,C1486))</f>
        <v/>
      </c>
      <c r="H1486" s="5" t="str">
        <f t="shared" si="139"/>
        <v/>
      </c>
      <c r="I1486" s="5">
        <f>IF(D1486&gt;=Q3_Validation!$C$2,1,0)</f>
        <v>0</v>
      </c>
      <c r="J1486" s="8" t="str">
        <f t="shared" si="140"/>
        <v/>
      </c>
      <c r="K1486" s="5" t="str">
        <f t="shared" si="141"/>
        <v>excluded</v>
      </c>
      <c r="L1486" s="5">
        <f t="shared" si="142"/>
        <v>0</v>
      </c>
      <c r="M1486" s="5">
        <f t="shared" si="143"/>
        <v>0</v>
      </c>
    </row>
    <row r="1487" spans="1:13">
      <c r="A1487" s="5">
        <v>3509</v>
      </c>
      <c r="B1487" s="5">
        <v>21</v>
      </c>
      <c r="C1487" s="5" t="s">
        <v>62</v>
      </c>
      <c r="D1487" s="5">
        <v>439</v>
      </c>
      <c r="E1487" s="5">
        <v>4</v>
      </c>
      <c r="F1487" s="8">
        <f t="shared" si="138"/>
        <v>0.91116173120728927</v>
      </c>
      <c r="G1487" s="5" t="str">
        <f>IF(COUNTIFS(Q3_SQL_Error_Concentration!$A:$A,A1487,Q3_SQL_Error_Concentration!$E:$E,B1487,Q3_SQL_Error_Concentration!$F:$F,C1487)=0,"",SUMIFS(Q3_SQL_Error_Concentration!$I:$I,Q3_SQL_Error_Concentration!$A:$A,A1487,Q3_SQL_Error_Concentration!$E:$E,B1487,Q3_SQL_Error_Concentration!$F:$F,C1487))</f>
        <v/>
      </c>
      <c r="H1487" s="5" t="str">
        <f t="shared" si="139"/>
        <v/>
      </c>
      <c r="I1487" s="5">
        <f>IF(D1487&gt;=Q3_Validation!$C$2,1,0)</f>
        <v>0</v>
      </c>
      <c r="J1487" s="8" t="str">
        <f t="shared" si="140"/>
        <v/>
      </c>
      <c r="K1487" s="5" t="str">
        <f t="shared" si="141"/>
        <v>excluded</v>
      </c>
      <c r="L1487" s="5">
        <f t="shared" si="142"/>
        <v>0</v>
      </c>
      <c r="M1487" s="5">
        <f t="shared" si="143"/>
        <v>0</v>
      </c>
    </row>
    <row r="1488" spans="1:13">
      <c r="A1488" s="5">
        <v>3509</v>
      </c>
      <c r="B1488" s="5">
        <v>22</v>
      </c>
      <c r="C1488" s="5" t="s">
        <v>63</v>
      </c>
      <c r="D1488" s="5">
        <v>400</v>
      </c>
      <c r="E1488" s="5">
        <v>5</v>
      </c>
      <c r="F1488" s="8">
        <f t="shared" si="138"/>
        <v>1.25</v>
      </c>
      <c r="G1488" s="5" t="str">
        <f>IF(COUNTIFS(Q3_SQL_Error_Concentration!$A:$A,A1488,Q3_SQL_Error_Concentration!$E:$E,B1488,Q3_SQL_Error_Concentration!$F:$F,C1488)=0,"",SUMIFS(Q3_SQL_Error_Concentration!$I:$I,Q3_SQL_Error_Concentration!$A:$A,A1488,Q3_SQL_Error_Concentration!$E:$E,B1488,Q3_SQL_Error_Concentration!$F:$F,C1488))</f>
        <v/>
      </c>
      <c r="H1488" s="5" t="str">
        <f t="shared" si="139"/>
        <v/>
      </c>
      <c r="I1488" s="5">
        <f>IF(D1488&gt;=Q3_Validation!$C$2,1,0)</f>
        <v>0</v>
      </c>
      <c r="J1488" s="8" t="str">
        <f t="shared" si="140"/>
        <v/>
      </c>
      <c r="K1488" s="5" t="str">
        <f t="shared" si="141"/>
        <v>excluded</v>
      </c>
      <c r="L1488" s="5">
        <f t="shared" si="142"/>
        <v>0</v>
      </c>
      <c r="M1488" s="5">
        <f t="shared" si="143"/>
        <v>0</v>
      </c>
    </row>
    <row r="1489" spans="1:13">
      <c r="A1489" s="5">
        <v>3509</v>
      </c>
      <c r="B1489" s="5">
        <v>22</v>
      </c>
      <c r="C1489" s="5" t="s">
        <v>62</v>
      </c>
      <c r="D1489" s="5">
        <v>622</v>
      </c>
      <c r="E1489" s="5">
        <v>8</v>
      </c>
      <c r="F1489" s="8">
        <f t="shared" si="138"/>
        <v>1.2861736334405145</v>
      </c>
      <c r="G1489" s="5" t="str">
        <f>IF(COUNTIFS(Q3_SQL_Error_Concentration!$A:$A,A1489,Q3_SQL_Error_Concentration!$E:$E,B1489,Q3_SQL_Error_Concentration!$F:$F,C1489)=0,"",SUMIFS(Q3_SQL_Error_Concentration!$I:$I,Q3_SQL_Error_Concentration!$A:$A,A1489,Q3_SQL_Error_Concentration!$E:$E,B1489,Q3_SQL_Error_Concentration!$F:$F,C1489))</f>
        <v/>
      </c>
      <c r="H1489" s="5" t="str">
        <f t="shared" si="139"/>
        <v/>
      </c>
      <c r="I1489" s="5">
        <f>IF(D1489&gt;=Q3_Validation!$C$2,1,0)</f>
        <v>1</v>
      </c>
      <c r="J1489" s="8">
        <f t="shared" si="140"/>
        <v>1.2861736334405145</v>
      </c>
      <c r="K1489" s="5" t="str">
        <f t="shared" si="141"/>
        <v>normal</v>
      </c>
      <c r="L1489" s="5">
        <f t="shared" si="142"/>
        <v>0</v>
      </c>
      <c r="M1489" s="5">
        <f t="shared" si="143"/>
        <v>0</v>
      </c>
    </row>
    <row r="1490" spans="1:13">
      <c r="A1490" s="5">
        <v>3509</v>
      </c>
      <c r="B1490" s="5">
        <v>23</v>
      </c>
      <c r="C1490" s="5" t="s">
        <v>63</v>
      </c>
      <c r="D1490" s="5">
        <v>394</v>
      </c>
      <c r="E1490" s="5">
        <v>6</v>
      </c>
      <c r="F1490" s="8">
        <f t="shared" si="138"/>
        <v>1.5228426395939085</v>
      </c>
      <c r="G1490" s="5" t="str">
        <f>IF(COUNTIFS(Q3_SQL_Error_Concentration!$A:$A,A1490,Q3_SQL_Error_Concentration!$E:$E,B1490,Q3_SQL_Error_Concentration!$F:$F,C1490)=0,"",SUMIFS(Q3_SQL_Error_Concentration!$I:$I,Q3_SQL_Error_Concentration!$A:$A,A1490,Q3_SQL_Error_Concentration!$E:$E,B1490,Q3_SQL_Error_Concentration!$F:$F,C1490))</f>
        <v/>
      </c>
      <c r="H1490" s="5" t="str">
        <f t="shared" si="139"/>
        <v/>
      </c>
      <c r="I1490" s="5">
        <f>IF(D1490&gt;=Q3_Validation!$C$2,1,0)</f>
        <v>0</v>
      </c>
      <c r="J1490" s="8" t="str">
        <f t="shared" si="140"/>
        <v/>
      </c>
      <c r="K1490" s="5" t="str">
        <f t="shared" si="141"/>
        <v>excluded</v>
      </c>
      <c r="L1490" s="5">
        <f t="shared" si="142"/>
        <v>0</v>
      </c>
      <c r="M1490" s="5">
        <f t="shared" si="143"/>
        <v>0</v>
      </c>
    </row>
    <row r="1491" spans="1:13">
      <c r="A1491" s="5">
        <v>3509</v>
      </c>
      <c r="B1491" s="5">
        <v>23</v>
      </c>
      <c r="C1491" s="5" t="s">
        <v>64</v>
      </c>
      <c r="D1491" s="5">
        <v>2</v>
      </c>
      <c r="E1491" s="5">
        <v>0</v>
      </c>
      <c r="F1491" s="8">
        <f t="shared" si="138"/>
        <v>0</v>
      </c>
      <c r="G1491" s="5" t="str">
        <f>IF(COUNTIFS(Q3_SQL_Error_Concentration!$A:$A,A1491,Q3_SQL_Error_Concentration!$E:$E,B1491,Q3_SQL_Error_Concentration!$F:$F,C1491)=0,"",SUMIFS(Q3_SQL_Error_Concentration!$I:$I,Q3_SQL_Error_Concentration!$A:$A,A1491,Q3_SQL_Error_Concentration!$E:$E,B1491,Q3_SQL_Error_Concentration!$F:$F,C1491))</f>
        <v/>
      </c>
      <c r="H1491" s="5" t="str">
        <f t="shared" si="139"/>
        <v/>
      </c>
      <c r="I1491" s="5">
        <f>IF(D1491&gt;=Q3_Validation!$C$2,1,0)</f>
        <v>0</v>
      </c>
      <c r="J1491" s="8" t="str">
        <f t="shared" si="140"/>
        <v/>
      </c>
      <c r="K1491" s="5" t="str">
        <f t="shared" si="141"/>
        <v>excluded</v>
      </c>
      <c r="L1491" s="5">
        <f t="shared" si="142"/>
        <v>0</v>
      </c>
      <c r="M1491" s="5">
        <f t="shared" si="143"/>
        <v>0</v>
      </c>
    </row>
    <row r="1492" spans="1:13">
      <c r="A1492" s="5">
        <v>3509</v>
      </c>
      <c r="B1492" s="5">
        <v>23</v>
      </c>
      <c r="C1492" s="5" t="s">
        <v>62</v>
      </c>
      <c r="D1492" s="5">
        <v>586</v>
      </c>
      <c r="E1492" s="5">
        <v>8</v>
      </c>
      <c r="F1492" s="8">
        <f t="shared" si="138"/>
        <v>1.3651877133105803</v>
      </c>
      <c r="G1492" s="5" t="str">
        <f>IF(COUNTIFS(Q3_SQL_Error_Concentration!$A:$A,A1492,Q3_SQL_Error_Concentration!$E:$E,B1492,Q3_SQL_Error_Concentration!$F:$F,C1492)=0,"",SUMIFS(Q3_SQL_Error_Concentration!$I:$I,Q3_SQL_Error_Concentration!$A:$A,A1492,Q3_SQL_Error_Concentration!$E:$E,B1492,Q3_SQL_Error_Concentration!$F:$F,C1492))</f>
        <v/>
      </c>
      <c r="H1492" s="5" t="str">
        <f t="shared" si="139"/>
        <v/>
      </c>
      <c r="I1492" s="5">
        <f>IF(D1492&gt;=Q3_Validation!$C$2,1,0)</f>
        <v>0</v>
      </c>
      <c r="J1492" s="8" t="str">
        <f t="shared" si="140"/>
        <v/>
      </c>
      <c r="K1492" s="5" t="str">
        <f t="shared" si="141"/>
        <v>excluded</v>
      </c>
      <c r="L1492" s="5">
        <f t="shared" si="142"/>
        <v>0</v>
      </c>
      <c r="M1492" s="5">
        <f t="shared" si="143"/>
        <v>0</v>
      </c>
    </row>
    <row r="1493" spans="1:13">
      <c r="A1493" s="5">
        <v>3596</v>
      </c>
      <c r="B1493" s="5">
        <v>0</v>
      </c>
      <c r="C1493" s="5" t="s">
        <v>63</v>
      </c>
      <c r="D1493" s="5">
        <v>103</v>
      </c>
      <c r="E1493" s="5">
        <v>0</v>
      </c>
      <c r="F1493" s="8">
        <f t="shared" si="138"/>
        <v>0</v>
      </c>
      <c r="G1493" s="5" t="str">
        <f>IF(COUNTIFS(Q3_SQL_Error_Concentration!$A:$A,A1493,Q3_SQL_Error_Concentration!$E:$E,B1493,Q3_SQL_Error_Concentration!$F:$F,C1493)=0,"",SUMIFS(Q3_SQL_Error_Concentration!$I:$I,Q3_SQL_Error_Concentration!$A:$A,A1493,Q3_SQL_Error_Concentration!$E:$E,B1493,Q3_SQL_Error_Concentration!$F:$F,C1493))</f>
        <v/>
      </c>
      <c r="H1493" s="5" t="str">
        <f t="shared" si="139"/>
        <v/>
      </c>
      <c r="I1493" s="5">
        <f>IF(D1493&gt;=Q3_Validation!$C$2,1,0)</f>
        <v>0</v>
      </c>
      <c r="J1493" s="8" t="str">
        <f t="shared" si="140"/>
        <v/>
      </c>
      <c r="K1493" s="5" t="str">
        <f t="shared" si="141"/>
        <v>excluded</v>
      </c>
      <c r="L1493" s="5">
        <f t="shared" si="142"/>
        <v>1</v>
      </c>
      <c r="M1493" s="5">
        <f t="shared" si="143"/>
        <v>0</v>
      </c>
    </row>
    <row r="1494" spans="1:13">
      <c r="A1494" s="5">
        <v>3596</v>
      </c>
      <c r="B1494" s="5">
        <v>0</v>
      </c>
      <c r="C1494" s="5" t="s">
        <v>64</v>
      </c>
      <c r="D1494" s="5">
        <v>2</v>
      </c>
      <c r="E1494" s="5">
        <v>0</v>
      </c>
      <c r="F1494" s="8">
        <f t="shared" si="138"/>
        <v>0</v>
      </c>
      <c r="G1494" s="5" t="str">
        <f>IF(COUNTIFS(Q3_SQL_Error_Concentration!$A:$A,A1494,Q3_SQL_Error_Concentration!$E:$E,B1494,Q3_SQL_Error_Concentration!$F:$F,C1494)=0,"",SUMIFS(Q3_SQL_Error_Concentration!$I:$I,Q3_SQL_Error_Concentration!$A:$A,A1494,Q3_SQL_Error_Concentration!$E:$E,B1494,Q3_SQL_Error_Concentration!$F:$F,C1494))</f>
        <v/>
      </c>
      <c r="H1494" s="5" t="str">
        <f t="shared" si="139"/>
        <v/>
      </c>
      <c r="I1494" s="5">
        <f>IF(D1494&gt;=Q3_Validation!$C$2,1,0)</f>
        <v>0</v>
      </c>
      <c r="J1494" s="8" t="str">
        <f t="shared" si="140"/>
        <v/>
      </c>
      <c r="K1494" s="5" t="str">
        <f t="shared" si="141"/>
        <v>excluded</v>
      </c>
      <c r="L1494" s="5">
        <f t="shared" si="142"/>
        <v>1</v>
      </c>
      <c r="M1494" s="5">
        <f t="shared" si="143"/>
        <v>0</v>
      </c>
    </row>
    <row r="1495" spans="1:13">
      <c r="A1495" s="5">
        <v>3596</v>
      </c>
      <c r="B1495" s="5">
        <v>0</v>
      </c>
      <c r="C1495" s="5" t="s">
        <v>62</v>
      </c>
      <c r="D1495" s="5">
        <v>228</v>
      </c>
      <c r="E1495" s="5">
        <v>4</v>
      </c>
      <c r="F1495" s="8">
        <f t="shared" si="138"/>
        <v>1.7543859649122806</v>
      </c>
      <c r="G1495" s="5" t="str">
        <f>IF(COUNTIFS(Q3_SQL_Error_Concentration!$A:$A,A1495,Q3_SQL_Error_Concentration!$E:$E,B1495,Q3_SQL_Error_Concentration!$F:$F,C1495)=0,"",SUMIFS(Q3_SQL_Error_Concentration!$I:$I,Q3_SQL_Error_Concentration!$A:$A,A1495,Q3_SQL_Error_Concentration!$E:$E,B1495,Q3_SQL_Error_Concentration!$F:$F,C1495))</f>
        <v/>
      </c>
      <c r="H1495" s="5" t="str">
        <f t="shared" si="139"/>
        <v/>
      </c>
      <c r="I1495" s="5">
        <f>IF(D1495&gt;=Q3_Validation!$C$2,1,0)</f>
        <v>0</v>
      </c>
      <c r="J1495" s="8" t="str">
        <f t="shared" si="140"/>
        <v/>
      </c>
      <c r="K1495" s="5" t="str">
        <f t="shared" si="141"/>
        <v>excluded</v>
      </c>
      <c r="L1495" s="5">
        <f t="shared" si="142"/>
        <v>1</v>
      </c>
      <c r="M1495" s="5">
        <f t="shared" si="143"/>
        <v>0</v>
      </c>
    </row>
    <row r="1496" spans="1:13">
      <c r="A1496" s="5">
        <v>3596</v>
      </c>
      <c r="B1496" s="5">
        <v>1</v>
      </c>
      <c r="C1496" s="5" t="s">
        <v>63</v>
      </c>
      <c r="D1496" s="5">
        <v>87</v>
      </c>
      <c r="E1496" s="5">
        <v>0</v>
      </c>
      <c r="F1496" s="8">
        <f t="shared" si="138"/>
        <v>0</v>
      </c>
      <c r="G1496" s="5" t="str">
        <f>IF(COUNTIFS(Q3_SQL_Error_Concentration!$A:$A,A1496,Q3_SQL_Error_Concentration!$E:$E,B1496,Q3_SQL_Error_Concentration!$F:$F,C1496)=0,"",SUMIFS(Q3_SQL_Error_Concentration!$I:$I,Q3_SQL_Error_Concentration!$A:$A,A1496,Q3_SQL_Error_Concentration!$E:$E,B1496,Q3_SQL_Error_Concentration!$F:$F,C1496))</f>
        <v/>
      </c>
      <c r="H1496" s="5" t="str">
        <f t="shared" si="139"/>
        <v/>
      </c>
      <c r="I1496" s="5">
        <f>IF(D1496&gt;=Q3_Validation!$C$2,1,0)</f>
        <v>0</v>
      </c>
      <c r="J1496" s="8" t="str">
        <f t="shared" si="140"/>
        <v/>
      </c>
      <c r="K1496" s="5" t="str">
        <f t="shared" si="141"/>
        <v>excluded</v>
      </c>
      <c r="L1496" s="5">
        <f t="shared" si="142"/>
        <v>1</v>
      </c>
      <c r="M1496" s="5">
        <f t="shared" si="143"/>
        <v>0</v>
      </c>
    </row>
    <row r="1497" spans="1:13">
      <c r="A1497" s="5">
        <v>3596</v>
      </c>
      <c r="B1497" s="5">
        <v>1</v>
      </c>
      <c r="C1497" s="5" t="s">
        <v>64</v>
      </c>
      <c r="D1497" s="5">
        <v>10</v>
      </c>
      <c r="E1497" s="5">
        <v>0</v>
      </c>
      <c r="F1497" s="8">
        <f t="shared" si="138"/>
        <v>0</v>
      </c>
      <c r="G1497" s="5" t="str">
        <f>IF(COUNTIFS(Q3_SQL_Error_Concentration!$A:$A,A1497,Q3_SQL_Error_Concentration!$E:$E,B1497,Q3_SQL_Error_Concentration!$F:$F,C1497)=0,"",SUMIFS(Q3_SQL_Error_Concentration!$I:$I,Q3_SQL_Error_Concentration!$A:$A,A1497,Q3_SQL_Error_Concentration!$E:$E,B1497,Q3_SQL_Error_Concentration!$F:$F,C1497))</f>
        <v/>
      </c>
      <c r="H1497" s="5" t="str">
        <f t="shared" si="139"/>
        <v/>
      </c>
      <c r="I1497" s="5">
        <f>IF(D1497&gt;=Q3_Validation!$C$2,1,0)</f>
        <v>0</v>
      </c>
      <c r="J1497" s="8" t="str">
        <f t="shared" si="140"/>
        <v/>
      </c>
      <c r="K1497" s="5" t="str">
        <f t="shared" si="141"/>
        <v>excluded</v>
      </c>
      <c r="L1497" s="5">
        <f t="shared" si="142"/>
        <v>1</v>
      </c>
      <c r="M1497" s="5">
        <f t="shared" si="143"/>
        <v>0</v>
      </c>
    </row>
    <row r="1498" spans="1:13">
      <c r="A1498" s="5">
        <v>3596</v>
      </c>
      <c r="B1498" s="5">
        <v>1</v>
      </c>
      <c r="C1498" s="5" t="s">
        <v>62</v>
      </c>
      <c r="D1498" s="5">
        <v>280</v>
      </c>
      <c r="E1498" s="5">
        <v>8</v>
      </c>
      <c r="F1498" s="8">
        <f t="shared" si="138"/>
        <v>2.8571428571428572</v>
      </c>
      <c r="G1498" s="5" t="str">
        <f>IF(COUNTIFS(Q3_SQL_Error_Concentration!$A:$A,A1498,Q3_SQL_Error_Concentration!$E:$E,B1498,Q3_SQL_Error_Concentration!$F:$F,C1498)=0,"",SUMIFS(Q3_SQL_Error_Concentration!$I:$I,Q3_SQL_Error_Concentration!$A:$A,A1498,Q3_SQL_Error_Concentration!$E:$E,B1498,Q3_SQL_Error_Concentration!$F:$F,C1498))</f>
        <v/>
      </c>
      <c r="H1498" s="5" t="str">
        <f t="shared" si="139"/>
        <v/>
      </c>
      <c r="I1498" s="5">
        <f>IF(D1498&gt;=Q3_Validation!$C$2,1,0)</f>
        <v>0</v>
      </c>
      <c r="J1498" s="8" t="str">
        <f t="shared" si="140"/>
        <v/>
      </c>
      <c r="K1498" s="5" t="str">
        <f t="shared" si="141"/>
        <v>excluded</v>
      </c>
      <c r="L1498" s="5">
        <f t="shared" si="142"/>
        <v>1</v>
      </c>
      <c r="M1498" s="5">
        <f t="shared" si="143"/>
        <v>0</v>
      </c>
    </row>
    <row r="1499" spans="1:13">
      <c r="A1499" s="5">
        <v>3596</v>
      </c>
      <c r="B1499" s="5">
        <v>2</v>
      </c>
      <c r="C1499" s="5" t="s">
        <v>63</v>
      </c>
      <c r="D1499" s="5">
        <v>93</v>
      </c>
      <c r="E1499" s="5">
        <v>0</v>
      </c>
      <c r="F1499" s="8">
        <f t="shared" si="138"/>
        <v>0</v>
      </c>
      <c r="G1499" s="5" t="str">
        <f>IF(COUNTIFS(Q3_SQL_Error_Concentration!$A:$A,A1499,Q3_SQL_Error_Concentration!$E:$E,B1499,Q3_SQL_Error_Concentration!$F:$F,C1499)=0,"",SUMIFS(Q3_SQL_Error_Concentration!$I:$I,Q3_SQL_Error_Concentration!$A:$A,A1499,Q3_SQL_Error_Concentration!$E:$E,B1499,Q3_SQL_Error_Concentration!$F:$F,C1499))</f>
        <v/>
      </c>
      <c r="H1499" s="5" t="str">
        <f t="shared" si="139"/>
        <v/>
      </c>
      <c r="I1499" s="5">
        <f>IF(D1499&gt;=Q3_Validation!$C$2,1,0)</f>
        <v>0</v>
      </c>
      <c r="J1499" s="8" t="str">
        <f t="shared" si="140"/>
        <v/>
      </c>
      <c r="K1499" s="5" t="str">
        <f t="shared" si="141"/>
        <v>excluded</v>
      </c>
      <c r="L1499" s="5">
        <f t="shared" si="142"/>
        <v>1</v>
      </c>
      <c r="M1499" s="5">
        <f t="shared" si="143"/>
        <v>0</v>
      </c>
    </row>
    <row r="1500" spans="1:13">
      <c r="A1500" s="5">
        <v>3596</v>
      </c>
      <c r="B1500" s="5">
        <v>2</v>
      </c>
      <c r="C1500" s="5" t="s">
        <v>62</v>
      </c>
      <c r="D1500" s="5">
        <v>300</v>
      </c>
      <c r="E1500" s="5">
        <v>5</v>
      </c>
      <c r="F1500" s="8">
        <f t="shared" si="138"/>
        <v>1.6666666666666667</v>
      </c>
      <c r="G1500" s="5" t="str">
        <f>IF(COUNTIFS(Q3_SQL_Error_Concentration!$A:$A,A1500,Q3_SQL_Error_Concentration!$E:$E,B1500,Q3_SQL_Error_Concentration!$F:$F,C1500)=0,"",SUMIFS(Q3_SQL_Error_Concentration!$I:$I,Q3_SQL_Error_Concentration!$A:$A,A1500,Q3_SQL_Error_Concentration!$E:$E,B1500,Q3_SQL_Error_Concentration!$F:$F,C1500))</f>
        <v/>
      </c>
      <c r="H1500" s="5" t="str">
        <f t="shared" si="139"/>
        <v/>
      </c>
      <c r="I1500" s="5">
        <f>IF(D1500&gt;=Q3_Validation!$C$2,1,0)</f>
        <v>0</v>
      </c>
      <c r="J1500" s="8" t="str">
        <f t="shared" si="140"/>
        <v/>
      </c>
      <c r="K1500" s="5" t="str">
        <f t="shared" si="141"/>
        <v>excluded</v>
      </c>
      <c r="L1500" s="5">
        <f t="shared" si="142"/>
        <v>1</v>
      </c>
      <c r="M1500" s="5">
        <f t="shared" si="143"/>
        <v>0</v>
      </c>
    </row>
    <row r="1501" spans="1:13">
      <c r="A1501" s="5">
        <v>3596</v>
      </c>
      <c r="B1501" s="5">
        <v>3</v>
      </c>
      <c r="C1501" s="5" t="s">
        <v>63</v>
      </c>
      <c r="D1501" s="5">
        <v>86</v>
      </c>
      <c r="E1501" s="5">
        <v>0</v>
      </c>
      <c r="F1501" s="8">
        <f t="shared" si="138"/>
        <v>0</v>
      </c>
      <c r="G1501" s="5" t="str">
        <f>IF(COUNTIFS(Q3_SQL_Error_Concentration!$A:$A,A1501,Q3_SQL_Error_Concentration!$E:$E,B1501,Q3_SQL_Error_Concentration!$F:$F,C1501)=0,"",SUMIFS(Q3_SQL_Error_Concentration!$I:$I,Q3_SQL_Error_Concentration!$A:$A,A1501,Q3_SQL_Error_Concentration!$E:$E,B1501,Q3_SQL_Error_Concentration!$F:$F,C1501))</f>
        <v/>
      </c>
      <c r="H1501" s="5" t="str">
        <f t="shared" si="139"/>
        <v/>
      </c>
      <c r="I1501" s="5">
        <f>IF(D1501&gt;=Q3_Validation!$C$2,1,0)</f>
        <v>0</v>
      </c>
      <c r="J1501" s="8" t="str">
        <f t="shared" si="140"/>
        <v/>
      </c>
      <c r="K1501" s="5" t="str">
        <f t="shared" si="141"/>
        <v>excluded</v>
      </c>
      <c r="L1501" s="5">
        <f t="shared" si="142"/>
        <v>1</v>
      </c>
      <c r="M1501" s="5">
        <f t="shared" si="143"/>
        <v>0</v>
      </c>
    </row>
    <row r="1502" spans="1:13">
      <c r="A1502" s="5">
        <v>3596</v>
      </c>
      <c r="B1502" s="5">
        <v>3</v>
      </c>
      <c r="C1502" s="5" t="s">
        <v>64</v>
      </c>
      <c r="D1502" s="5">
        <v>5</v>
      </c>
      <c r="E1502" s="5">
        <v>0</v>
      </c>
      <c r="F1502" s="8">
        <f t="shared" si="138"/>
        <v>0</v>
      </c>
      <c r="G1502" s="5" t="str">
        <f>IF(COUNTIFS(Q3_SQL_Error_Concentration!$A:$A,A1502,Q3_SQL_Error_Concentration!$E:$E,B1502,Q3_SQL_Error_Concentration!$F:$F,C1502)=0,"",SUMIFS(Q3_SQL_Error_Concentration!$I:$I,Q3_SQL_Error_Concentration!$A:$A,A1502,Q3_SQL_Error_Concentration!$E:$E,B1502,Q3_SQL_Error_Concentration!$F:$F,C1502))</f>
        <v/>
      </c>
      <c r="H1502" s="5" t="str">
        <f t="shared" si="139"/>
        <v/>
      </c>
      <c r="I1502" s="5">
        <f>IF(D1502&gt;=Q3_Validation!$C$2,1,0)</f>
        <v>0</v>
      </c>
      <c r="J1502" s="8" t="str">
        <f t="shared" si="140"/>
        <v/>
      </c>
      <c r="K1502" s="5" t="str">
        <f t="shared" si="141"/>
        <v>excluded</v>
      </c>
      <c r="L1502" s="5">
        <f t="shared" si="142"/>
        <v>1</v>
      </c>
      <c r="M1502" s="5">
        <f t="shared" si="143"/>
        <v>0</v>
      </c>
    </row>
    <row r="1503" spans="1:13">
      <c r="A1503" s="5">
        <v>3596</v>
      </c>
      <c r="B1503" s="5">
        <v>3</v>
      </c>
      <c r="C1503" s="5" t="s">
        <v>62</v>
      </c>
      <c r="D1503" s="5">
        <v>274</v>
      </c>
      <c r="E1503" s="5">
        <v>8</v>
      </c>
      <c r="F1503" s="8">
        <f t="shared" si="138"/>
        <v>2.9197080291970803</v>
      </c>
      <c r="G1503" s="5" t="str">
        <f>IF(COUNTIFS(Q3_SQL_Error_Concentration!$A:$A,A1503,Q3_SQL_Error_Concentration!$E:$E,B1503,Q3_SQL_Error_Concentration!$F:$F,C1503)=0,"",SUMIFS(Q3_SQL_Error_Concentration!$I:$I,Q3_SQL_Error_Concentration!$A:$A,A1503,Q3_SQL_Error_Concentration!$E:$E,B1503,Q3_SQL_Error_Concentration!$F:$F,C1503))</f>
        <v/>
      </c>
      <c r="H1503" s="5" t="str">
        <f t="shared" si="139"/>
        <v/>
      </c>
      <c r="I1503" s="5">
        <f>IF(D1503&gt;=Q3_Validation!$C$2,1,0)</f>
        <v>0</v>
      </c>
      <c r="J1503" s="8" t="str">
        <f t="shared" si="140"/>
        <v/>
      </c>
      <c r="K1503" s="5" t="str">
        <f t="shared" si="141"/>
        <v>excluded</v>
      </c>
      <c r="L1503" s="5">
        <f t="shared" si="142"/>
        <v>1</v>
      </c>
      <c r="M1503" s="5">
        <f t="shared" si="143"/>
        <v>0</v>
      </c>
    </row>
    <row r="1504" spans="1:13">
      <c r="A1504" s="5">
        <v>3596</v>
      </c>
      <c r="B1504" s="5">
        <v>4</v>
      </c>
      <c r="C1504" s="5" t="s">
        <v>63</v>
      </c>
      <c r="D1504" s="5">
        <v>76</v>
      </c>
      <c r="E1504" s="5">
        <v>0</v>
      </c>
      <c r="F1504" s="8">
        <f t="shared" si="138"/>
        <v>0</v>
      </c>
      <c r="G1504" s="5" t="str">
        <f>IF(COUNTIFS(Q3_SQL_Error_Concentration!$A:$A,A1504,Q3_SQL_Error_Concentration!$E:$E,B1504,Q3_SQL_Error_Concentration!$F:$F,C1504)=0,"",SUMIFS(Q3_SQL_Error_Concentration!$I:$I,Q3_SQL_Error_Concentration!$A:$A,A1504,Q3_SQL_Error_Concentration!$E:$E,B1504,Q3_SQL_Error_Concentration!$F:$F,C1504))</f>
        <v/>
      </c>
      <c r="H1504" s="5" t="str">
        <f t="shared" si="139"/>
        <v/>
      </c>
      <c r="I1504" s="5">
        <f>IF(D1504&gt;=Q3_Validation!$C$2,1,0)</f>
        <v>0</v>
      </c>
      <c r="J1504" s="8" t="str">
        <f t="shared" si="140"/>
        <v/>
      </c>
      <c r="K1504" s="5" t="str">
        <f t="shared" si="141"/>
        <v>excluded</v>
      </c>
      <c r="L1504" s="5">
        <f t="shared" si="142"/>
        <v>1</v>
      </c>
      <c r="M1504" s="5">
        <f t="shared" si="143"/>
        <v>0</v>
      </c>
    </row>
    <row r="1505" spans="1:13">
      <c r="A1505" s="5">
        <v>3596</v>
      </c>
      <c r="B1505" s="5">
        <v>4</v>
      </c>
      <c r="C1505" s="5" t="s">
        <v>64</v>
      </c>
      <c r="D1505" s="5">
        <v>13</v>
      </c>
      <c r="E1505" s="5">
        <v>1</v>
      </c>
      <c r="F1505" s="8">
        <f t="shared" si="138"/>
        <v>7.6923076923076925</v>
      </c>
      <c r="G1505" s="5" t="str">
        <f>IF(COUNTIFS(Q3_SQL_Error_Concentration!$A:$A,A1505,Q3_SQL_Error_Concentration!$E:$E,B1505,Q3_SQL_Error_Concentration!$F:$F,C1505)=0,"",SUMIFS(Q3_SQL_Error_Concentration!$I:$I,Q3_SQL_Error_Concentration!$A:$A,A1505,Q3_SQL_Error_Concentration!$E:$E,B1505,Q3_SQL_Error_Concentration!$F:$F,C1505))</f>
        <v/>
      </c>
      <c r="H1505" s="5" t="str">
        <f t="shared" si="139"/>
        <v/>
      </c>
      <c r="I1505" s="5">
        <f>IF(D1505&gt;=Q3_Validation!$C$2,1,0)</f>
        <v>0</v>
      </c>
      <c r="J1505" s="8" t="str">
        <f t="shared" si="140"/>
        <v/>
      </c>
      <c r="K1505" s="5" t="str">
        <f t="shared" si="141"/>
        <v>excluded</v>
      </c>
      <c r="L1505" s="5">
        <f t="shared" si="142"/>
        <v>1</v>
      </c>
      <c r="M1505" s="5">
        <f t="shared" si="143"/>
        <v>0</v>
      </c>
    </row>
    <row r="1506" spans="1:13">
      <c r="A1506" s="5">
        <v>3596</v>
      </c>
      <c r="B1506" s="5">
        <v>4</v>
      </c>
      <c r="C1506" s="5" t="s">
        <v>62</v>
      </c>
      <c r="D1506" s="5">
        <v>256</v>
      </c>
      <c r="E1506" s="5">
        <v>4</v>
      </c>
      <c r="F1506" s="8">
        <f t="shared" si="138"/>
        <v>1.5625</v>
      </c>
      <c r="G1506" s="5" t="str">
        <f>IF(COUNTIFS(Q3_SQL_Error_Concentration!$A:$A,A1506,Q3_SQL_Error_Concentration!$E:$E,B1506,Q3_SQL_Error_Concentration!$F:$F,C1506)=0,"",SUMIFS(Q3_SQL_Error_Concentration!$I:$I,Q3_SQL_Error_Concentration!$A:$A,A1506,Q3_SQL_Error_Concentration!$E:$E,B1506,Q3_SQL_Error_Concentration!$F:$F,C1506))</f>
        <v/>
      </c>
      <c r="H1506" s="5" t="str">
        <f t="shared" si="139"/>
        <v/>
      </c>
      <c r="I1506" s="5">
        <f>IF(D1506&gt;=Q3_Validation!$C$2,1,0)</f>
        <v>0</v>
      </c>
      <c r="J1506" s="8" t="str">
        <f t="shared" si="140"/>
        <v/>
      </c>
      <c r="K1506" s="5" t="str">
        <f t="shared" si="141"/>
        <v>excluded</v>
      </c>
      <c r="L1506" s="5">
        <f t="shared" si="142"/>
        <v>1</v>
      </c>
      <c r="M1506" s="5">
        <f t="shared" si="143"/>
        <v>0</v>
      </c>
    </row>
    <row r="1507" spans="1:13">
      <c r="A1507" s="5">
        <v>3596</v>
      </c>
      <c r="B1507" s="5">
        <v>5</v>
      </c>
      <c r="C1507" s="5" t="s">
        <v>63</v>
      </c>
      <c r="D1507" s="5">
        <v>87</v>
      </c>
      <c r="E1507" s="5">
        <v>0</v>
      </c>
      <c r="F1507" s="8">
        <f t="shared" si="138"/>
        <v>0</v>
      </c>
      <c r="G1507" s="5" t="str">
        <f>IF(COUNTIFS(Q3_SQL_Error_Concentration!$A:$A,A1507,Q3_SQL_Error_Concentration!$E:$E,B1507,Q3_SQL_Error_Concentration!$F:$F,C1507)=0,"",SUMIFS(Q3_SQL_Error_Concentration!$I:$I,Q3_SQL_Error_Concentration!$A:$A,A1507,Q3_SQL_Error_Concentration!$E:$E,B1507,Q3_SQL_Error_Concentration!$F:$F,C1507))</f>
        <v/>
      </c>
      <c r="H1507" s="5" t="str">
        <f t="shared" si="139"/>
        <v/>
      </c>
      <c r="I1507" s="5">
        <f>IF(D1507&gt;=Q3_Validation!$C$2,1,0)</f>
        <v>0</v>
      </c>
      <c r="J1507" s="8" t="str">
        <f t="shared" si="140"/>
        <v/>
      </c>
      <c r="K1507" s="5" t="str">
        <f t="shared" si="141"/>
        <v>excluded</v>
      </c>
      <c r="L1507" s="5">
        <f t="shared" si="142"/>
        <v>1</v>
      </c>
      <c r="M1507" s="5">
        <f t="shared" si="143"/>
        <v>0</v>
      </c>
    </row>
    <row r="1508" spans="1:13">
      <c r="A1508" s="5">
        <v>3596</v>
      </c>
      <c r="B1508" s="5">
        <v>5</v>
      </c>
      <c r="C1508" s="5" t="s">
        <v>64</v>
      </c>
      <c r="D1508" s="5">
        <v>12</v>
      </c>
      <c r="E1508" s="5">
        <v>2</v>
      </c>
      <c r="F1508" s="8">
        <f t="shared" si="138"/>
        <v>16.666666666666668</v>
      </c>
      <c r="G1508" s="5" t="str">
        <f>IF(COUNTIFS(Q3_SQL_Error_Concentration!$A:$A,A1508,Q3_SQL_Error_Concentration!$E:$E,B1508,Q3_SQL_Error_Concentration!$F:$F,C1508)=0,"",SUMIFS(Q3_SQL_Error_Concentration!$I:$I,Q3_SQL_Error_Concentration!$A:$A,A1508,Q3_SQL_Error_Concentration!$E:$E,B1508,Q3_SQL_Error_Concentration!$F:$F,C1508))</f>
        <v/>
      </c>
      <c r="H1508" s="5" t="str">
        <f t="shared" si="139"/>
        <v/>
      </c>
      <c r="I1508" s="5">
        <f>IF(D1508&gt;=Q3_Validation!$C$2,1,0)</f>
        <v>0</v>
      </c>
      <c r="J1508" s="8" t="str">
        <f t="shared" si="140"/>
        <v/>
      </c>
      <c r="K1508" s="5" t="str">
        <f t="shared" si="141"/>
        <v>excluded</v>
      </c>
      <c r="L1508" s="5">
        <f t="shared" si="142"/>
        <v>1</v>
      </c>
      <c r="M1508" s="5">
        <f t="shared" si="143"/>
        <v>0</v>
      </c>
    </row>
    <row r="1509" spans="1:13">
      <c r="A1509" s="5">
        <v>3596</v>
      </c>
      <c r="B1509" s="5">
        <v>5</v>
      </c>
      <c r="C1509" s="5" t="s">
        <v>62</v>
      </c>
      <c r="D1509" s="5">
        <v>265</v>
      </c>
      <c r="E1509" s="5">
        <v>4</v>
      </c>
      <c r="F1509" s="8">
        <f t="shared" si="138"/>
        <v>1.5094339622641511</v>
      </c>
      <c r="G1509" s="5" t="str">
        <f>IF(COUNTIFS(Q3_SQL_Error_Concentration!$A:$A,A1509,Q3_SQL_Error_Concentration!$E:$E,B1509,Q3_SQL_Error_Concentration!$F:$F,C1509)=0,"",SUMIFS(Q3_SQL_Error_Concentration!$I:$I,Q3_SQL_Error_Concentration!$A:$A,A1509,Q3_SQL_Error_Concentration!$E:$E,B1509,Q3_SQL_Error_Concentration!$F:$F,C1509))</f>
        <v/>
      </c>
      <c r="H1509" s="5" t="str">
        <f t="shared" si="139"/>
        <v/>
      </c>
      <c r="I1509" s="5">
        <f>IF(D1509&gt;=Q3_Validation!$C$2,1,0)</f>
        <v>0</v>
      </c>
      <c r="J1509" s="8" t="str">
        <f t="shared" si="140"/>
        <v/>
      </c>
      <c r="K1509" s="5" t="str">
        <f t="shared" si="141"/>
        <v>excluded</v>
      </c>
      <c r="L1509" s="5">
        <f t="shared" si="142"/>
        <v>1</v>
      </c>
      <c r="M1509" s="5">
        <f t="shared" si="143"/>
        <v>0</v>
      </c>
    </row>
    <row r="1510" spans="1:13">
      <c r="A1510" s="5">
        <v>3596</v>
      </c>
      <c r="B1510" s="5">
        <v>6</v>
      </c>
      <c r="C1510" s="5" t="s">
        <v>63</v>
      </c>
      <c r="D1510" s="5">
        <v>80</v>
      </c>
      <c r="E1510" s="5">
        <v>0</v>
      </c>
      <c r="F1510" s="8">
        <f t="shared" si="138"/>
        <v>0</v>
      </c>
      <c r="G1510" s="5" t="str">
        <f>IF(COUNTIFS(Q3_SQL_Error_Concentration!$A:$A,A1510,Q3_SQL_Error_Concentration!$E:$E,B1510,Q3_SQL_Error_Concentration!$F:$F,C1510)=0,"",SUMIFS(Q3_SQL_Error_Concentration!$I:$I,Q3_SQL_Error_Concentration!$A:$A,A1510,Q3_SQL_Error_Concentration!$E:$E,B1510,Q3_SQL_Error_Concentration!$F:$F,C1510))</f>
        <v/>
      </c>
      <c r="H1510" s="5" t="str">
        <f t="shared" si="139"/>
        <v/>
      </c>
      <c r="I1510" s="5">
        <f>IF(D1510&gt;=Q3_Validation!$C$2,1,0)</f>
        <v>0</v>
      </c>
      <c r="J1510" s="8" t="str">
        <f t="shared" si="140"/>
        <v/>
      </c>
      <c r="K1510" s="5" t="str">
        <f t="shared" si="141"/>
        <v>excluded</v>
      </c>
      <c r="L1510" s="5">
        <f t="shared" si="142"/>
        <v>1</v>
      </c>
      <c r="M1510" s="5">
        <f t="shared" si="143"/>
        <v>0</v>
      </c>
    </row>
    <row r="1511" spans="1:13">
      <c r="A1511" s="5">
        <v>3596</v>
      </c>
      <c r="B1511" s="5">
        <v>6</v>
      </c>
      <c r="C1511" s="5" t="s">
        <v>64</v>
      </c>
      <c r="D1511" s="5">
        <v>12</v>
      </c>
      <c r="E1511" s="5">
        <v>0</v>
      </c>
      <c r="F1511" s="8">
        <f t="shared" si="138"/>
        <v>0</v>
      </c>
      <c r="G1511" s="5" t="str">
        <f>IF(COUNTIFS(Q3_SQL_Error_Concentration!$A:$A,A1511,Q3_SQL_Error_Concentration!$E:$E,B1511,Q3_SQL_Error_Concentration!$F:$F,C1511)=0,"",SUMIFS(Q3_SQL_Error_Concentration!$I:$I,Q3_SQL_Error_Concentration!$A:$A,A1511,Q3_SQL_Error_Concentration!$E:$E,B1511,Q3_SQL_Error_Concentration!$F:$F,C1511))</f>
        <v/>
      </c>
      <c r="H1511" s="5" t="str">
        <f t="shared" si="139"/>
        <v/>
      </c>
      <c r="I1511" s="5">
        <f>IF(D1511&gt;=Q3_Validation!$C$2,1,0)</f>
        <v>0</v>
      </c>
      <c r="J1511" s="8" t="str">
        <f t="shared" si="140"/>
        <v/>
      </c>
      <c r="K1511" s="5" t="str">
        <f t="shared" si="141"/>
        <v>excluded</v>
      </c>
      <c r="L1511" s="5">
        <f t="shared" si="142"/>
        <v>1</v>
      </c>
      <c r="M1511" s="5">
        <f t="shared" si="143"/>
        <v>0</v>
      </c>
    </row>
    <row r="1512" spans="1:13">
      <c r="A1512" s="5">
        <v>3596</v>
      </c>
      <c r="B1512" s="5">
        <v>6</v>
      </c>
      <c r="C1512" s="5" t="s">
        <v>62</v>
      </c>
      <c r="D1512" s="5">
        <v>270</v>
      </c>
      <c r="E1512" s="5">
        <v>10</v>
      </c>
      <c r="F1512" s="8">
        <f t="shared" si="138"/>
        <v>3.7037037037037037</v>
      </c>
      <c r="G1512" s="5" t="str">
        <f>IF(COUNTIFS(Q3_SQL_Error_Concentration!$A:$A,A1512,Q3_SQL_Error_Concentration!$E:$E,B1512,Q3_SQL_Error_Concentration!$F:$F,C1512)=0,"",SUMIFS(Q3_SQL_Error_Concentration!$I:$I,Q3_SQL_Error_Concentration!$A:$A,A1512,Q3_SQL_Error_Concentration!$E:$E,B1512,Q3_SQL_Error_Concentration!$F:$F,C1512))</f>
        <v/>
      </c>
      <c r="H1512" s="5" t="str">
        <f t="shared" si="139"/>
        <v/>
      </c>
      <c r="I1512" s="5">
        <f>IF(D1512&gt;=Q3_Validation!$C$2,1,0)</f>
        <v>0</v>
      </c>
      <c r="J1512" s="8" t="str">
        <f t="shared" si="140"/>
        <v/>
      </c>
      <c r="K1512" s="5" t="str">
        <f t="shared" si="141"/>
        <v>excluded</v>
      </c>
      <c r="L1512" s="5">
        <f t="shared" si="142"/>
        <v>1</v>
      </c>
      <c r="M1512" s="5">
        <f t="shared" si="143"/>
        <v>0</v>
      </c>
    </row>
    <row r="1513" spans="1:13">
      <c r="A1513" s="5">
        <v>3596</v>
      </c>
      <c r="B1513" s="5">
        <v>7</v>
      </c>
      <c r="C1513" s="5" t="s">
        <v>63</v>
      </c>
      <c r="D1513" s="5">
        <v>71</v>
      </c>
      <c r="E1513" s="5">
        <v>0</v>
      </c>
      <c r="F1513" s="8">
        <f t="shared" si="138"/>
        <v>0</v>
      </c>
      <c r="G1513" s="5" t="str">
        <f>IF(COUNTIFS(Q3_SQL_Error_Concentration!$A:$A,A1513,Q3_SQL_Error_Concentration!$E:$E,B1513,Q3_SQL_Error_Concentration!$F:$F,C1513)=0,"",SUMIFS(Q3_SQL_Error_Concentration!$I:$I,Q3_SQL_Error_Concentration!$A:$A,A1513,Q3_SQL_Error_Concentration!$E:$E,B1513,Q3_SQL_Error_Concentration!$F:$F,C1513))</f>
        <v/>
      </c>
      <c r="H1513" s="5" t="str">
        <f t="shared" si="139"/>
        <v/>
      </c>
      <c r="I1513" s="5">
        <f>IF(D1513&gt;=Q3_Validation!$C$2,1,0)</f>
        <v>0</v>
      </c>
      <c r="J1513" s="8" t="str">
        <f t="shared" si="140"/>
        <v/>
      </c>
      <c r="K1513" s="5" t="str">
        <f t="shared" si="141"/>
        <v>excluded</v>
      </c>
      <c r="L1513" s="5">
        <f t="shared" si="142"/>
        <v>1</v>
      </c>
      <c r="M1513" s="5">
        <f t="shared" si="143"/>
        <v>0</v>
      </c>
    </row>
    <row r="1514" spans="1:13">
      <c r="A1514" s="5">
        <v>3596</v>
      </c>
      <c r="B1514" s="5">
        <v>7</v>
      </c>
      <c r="C1514" s="5" t="s">
        <v>64</v>
      </c>
      <c r="D1514" s="5">
        <v>6</v>
      </c>
      <c r="E1514" s="5">
        <v>0</v>
      </c>
      <c r="F1514" s="8">
        <f t="shared" si="138"/>
        <v>0</v>
      </c>
      <c r="G1514" s="5" t="str">
        <f>IF(COUNTIFS(Q3_SQL_Error_Concentration!$A:$A,A1514,Q3_SQL_Error_Concentration!$E:$E,B1514,Q3_SQL_Error_Concentration!$F:$F,C1514)=0,"",SUMIFS(Q3_SQL_Error_Concentration!$I:$I,Q3_SQL_Error_Concentration!$A:$A,A1514,Q3_SQL_Error_Concentration!$E:$E,B1514,Q3_SQL_Error_Concentration!$F:$F,C1514))</f>
        <v/>
      </c>
      <c r="H1514" s="5" t="str">
        <f t="shared" si="139"/>
        <v/>
      </c>
      <c r="I1514" s="5">
        <f>IF(D1514&gt;=Q3_Validation!$C$2,1,0)</f>
        <v>0</v>
      </c>
      <c r="J1514" s="8" t="str">
        <f t="shared" si="140"/>
        <v/>
      </c>
      <c r="K1514" s="5" t="str">
        <f t="shared" si="141"/>
        <v>excluded</v>
      </c>
      <c r="L1514" s="5">
        <f t="shared" si="142"/>
        <v>1</v>
      </c>
      <c r="M1514" s="5">
        <f t="shared" si="143"/>
        <v>0</v>
      </c>
    </row>
    <row r="1515" spans="1:13">
      <c r="A1515" s="5">
        <v>3596</v>
      </c>
      <c r="B1515" s="5">
        <v>7</v>
      </c>
      <c r="C1515" s="5" t="s">
        <v>62</v>
      </c>
      <c r="D1515" s="5">
        <v>244</v>
      </c>
      <c r="E1515" s="5">
        <v>3</v>
      </c>
      <c r="F1515" s="8">
        <f t="shared" si="138"/>
        <v>1.2295081967213115</v>
      </c>
      <c r="G1515" s="5" t="str">
        <f>IF(COUNTIFS(Q3_SQL_Error_Concentration!$A:$A,A1515,Q3_SQL_Error_Concentration!$E:$E,B1515,Q3_SQL_Error_Concentration!$F:$F,C1515)=0,"",SUMIFS(Q3_SQL_Error_Concentration!$I:$I,Q3_SQL_Error_Concentration!$A:$A,A1515,Q3_SQL_Error_Concentration!$E:$E,B1515,Q3_SQL_Error_Concentration!$F:$F,C1515))</f>
        <v/>
      </c>
      <c r="H1515" s="5" t="str">
        <f t="shared" si="139"/>
        <v/>
      </c>
      <c r="I1515" s="5">
        <f>IF(D1515&gt;=Q3_Validation!$C$2,1,0)</f>
        <v>0</v>
      </c>
      <c r="J1515" s="8" t="str">
        <f t="shared" si="140"/>
        <v/>
      </c>
      <c r="K1515" s="5" t="str">
        <f t="shared" si="141"/>
        <v>excluded</v>
      </c>
      <c r="L1515" s="5">
        <f t="shared" si="142"/>
        <v>1</v>
      </c>
      <c r="M1515" s="5">
        <f t="shared" si="143"/>
        <v>0</v>
      </c>
    </row>
    <row r="1516" spans="1:13">
      <c r="A1516" s="5">
        <v>3596</v>
      </c>
      <c r="B1516" s="5">
        <v>8</v>
      </c>
      <c r="C1516" s="5" t="s">
        <v>63</v>
      </c>
      <c r="D1516" s="5">
        <v>82</v>
      </c>
      <c r="E1516" s="5">
        <v>0</v>
      </c>
      <c r="F1516" s="8">
        <f t="shared" si="138"/>
        <v>0</v>
      </c>
      <c r="G1516" s="5" t="str">
        <f>IF(COUNTIFS(Q3_SQL_Error_Concentration!$A:$A,A1516,Q3_SQL_Error_Concentration!$E:$E,B1516,Q3_SQL_Error_Concentration!$F:$F,C1516)=0,"",SUMIFS(Q3_SQL_Error_Concentration!$I:$I,Q3_SQL_Error_Concentration!$A:$A,A1516,Q3_SQL_Error_Concentration!$E:$E,B1516,Q3_SQL_Error_Concentration!$F:$F,C1516))</f>
        <v/>
      </c>
      <c r="H1516" s="5" t="str">
        <f t="shared" si="139"/>
        <v/>
      </c>
      <c r="I1516" s="5">
        <f>IF(D1516&gt;=Q3_Validation!$C$2,1,0)</f>
        <v>0</v>
      </c>
      <c r="J1516" s="8" t="str">
        <f t="shared" si="140"/>
        <v/>
      </c>
      <c r="K1516" s="5" t="str">
        <f t="shared" si="141"/>
        <v>excluded</v>
      </c>
      <c r="L1516" s="5">
        <f t="shared" si="142"/>
        <v>1</v>
      </c>
      <c r="M1516" s="5">
        <f t="shared" si="143"/>
        <v>0</v>
      </c>
    </row>
    <row r="1517" spans="1:13">
      <c r="A1517" s="5">
        <v>3596</v>
      </c>
      <c r="B1517" s="5">
        <v>8</v>
      </c>
      <c r="C1517" s="5" t="s">
        <v>64</v>
      </c>
      <c r="D1517" s="5">
        <v>11</v>
      </c>
      <c r="E1517" s="5">
        <v>0</v>
      </c>
      <c r="F1517" s="8">
        <f t="shared" si="138"/>
        <v>0</v>
      </c>
      <c r="G1517" s="5" t="str">
        <f>IF(COUNTIFS(Q3_SQL_Error_Concentration!$A:$A,A1517,Q3_SQL_Error_Concentration!$E:$E,B1517,Q3_SQL_Error_Concentration!$F:$F,C1517)=0,"",SUMIFS(Q3_SQL_Error_Concentration!$I:$I,Q3_SQL_Error_Concentration!$A:$A,A1517,Q3_SQL_Error_Concentration!$E:$E,B1517,Q3_SQL_Error_Concentration!$F:$F,C1517))</f>
        <v/>
      </c>
      <c r="H1517" s="5" t="str">
        <f t="shared" si="139"/>
        <v/>
      </c>
      <c r="I1517" s="5">
        <f>IF(D1517&gt;=Q3_Validation!$C$2,1,0)</f>
        <v>0</v>
      </c>
      <c r="J1517" s="8" t="str">
        <f t="shared" si="140"/>
        <v/>
      </c>
      <c r="K1517" s="5" t="str">
        <f t="shared" si="141"/>
        <v>excluded</v>
      </c>
      <c r="L1517" s="5">
        <f t="shared" si="142"/>
        <v>1</v>
      </c>
      <c r="M1517" s="5">
        <f t="shared" si="143"/>
        <v>0</v>
      </c>
    </row>
    <row r="1518" spans="1:13">
      <c r="A1518" s="5">
        <v>3596</v>
      </c>
      <c r="B1518" s="5">
        <v>8</v>
      </c>
      <c r="C1518" s="5" t="s">
        <v>62</v>
      </c>
      <c r="D1518" s="5">
        <v>263</v>
      </c>
      <c r="E1518" s="5">
        <v>7</v>
      </c>
      <c r="F1518" s="8">
        <f t="shared" si="138"/>
        <v>2.661596958174905</v>
      </c>
      <c r="G1518" s="5" t="str">
        <f>IF(COUNTIFS(Q3_SQL_Error_Concentration!$A:$A,A1518,Q3_SQL_Error_Concentration!$E:$E,B1518,Q3_SQL_Error_Concentration!$F:$F,C1518)=0,"",SUMIFS(Q3_SQL_Error_Concentration!$I:$I,Q3_SQL_Error_Concentration!$A:$A,A1518,Q3_SQL_Error_Concentration!$E:$E,B1518,Q3_SQL_Error_Concentration!$F:$F,C1518))</f>
        <v/>
      </c>
      <c r="H1518" s="5" t="str">
        <f t="shared" si="139"/>
        <v/>
      </c>
      <c r="I1518" s="5">
        <f>IF(D1518&gt;=Q3_Validation!$C$2,1,0)</f>
        <v>0</v>
      </c>
      <c r="J1518" s="8" t="str">
        <f t="shared" si="140"/>
        <v/>
      </c>
      <c r="K1518" s="5" t="str">
        <f t="shared" si="141"/>
        <v>excluded</v>
      </c>
      <c r="L1518" s="5">
        <f t="shared" si="142"/>
        <v>1</v>
      </c>
      <c r="M1518" s="5">
        <f t="shared" si="143"/>
        <v>0</v>
      </c>
    </row>
    <row r="1519" spans="1:13">
      <c r="A1519" s="5">
        <v>3596</v>
      </c>
      <c r="B1519" s="5">
        <v>9</v>
      </c>
      <c r="C1519" s="5" t="s">
        <v>63</v>
      </c>
      <c r="D1519" s="5">
        <v>53</v>
      </c>
      <c r="E1519" s="5">
        <v>0</v>
      </c>
      <c r="F1519" s="8">
        <f t="shared" si="138"/>
        <v>0</v>
      </c>
      <c r="G1519" s="5" t="str">
        <f>IF(COUNTIFS(Q3_SQL_Error_Concentration!$A:$A,A1519,Q3_SQL_Error_Concentration!$E:$E,B1519,Q3_SQL_Error_Concentration!$F:$F,C1519)=0,"",SUMIFS(Q3_SQL_Error_Concentration!$I:$I,Q3_SQL_Error_Concentration!$A:$A,A1519,Q3_SQL_Error_Concentration!$E:$E,B1519,Q3_SQL_Error_Concentration!$F:$F,C1519))</f>
        <v/>
      </c>
      <c r="H1519" s="5" t="str">
        <f t="shared" si="139"/>
        <v/>
      </c>
      <c r="I1519" s="5">
        <f>IF(D1519&gt;=Q3_Validation!$C$2,1,0)</f>
        <v>0</v>
      </c>
      <c r="J1519" s="8" t="str">
        <f t="shared" si="140"/>
        <v/>
      </c>
      <c r="K1519" s="5" t="str">
        <f t="shared" si="141"/>
        <v>excluded</v>
      </c>
      <c r="L1519" s="5">
        <f t="shared" si="142"/>
        <v>1</v>
      </c>
      <c r="M1519" s="5">
        <f t="shared" si="143"/>
        <v>0</v>
      </c>
    </row>
    <row r="1520" spans="1:13">
      <c r="A1520" s="5">
        <v>3596</v>
      </c>
      <c r="B1520" s="5">
        <v>9</v>
      </c>
      <c r="C1520" s="5" t="s">
        <v>64</v>
      </c>
      <c r="D1520" s="5">
        <v>6</v>
      </c>
      <c r="E1520" s="5">
        <v>1</v>
      </c>
      <c r="F1520" s="8">
        <f t="shared" si="138"/>
        <v>16.666666666666668</v>
      </c>
      <c r="G1520" s="5" t="str">
        <f>IF(COUNTIFS(Q3_SQL_Error_Concentration!$A:$A,A1520,Q3_SQL_Error_Concentration!$E:$E,B1520,Q3_SQL_Error_Concentration!$F:$F,C1520)=0,"",SUMIFS(Q3_SQL_Error_Concentration!$I:$I,Q3_SQL_Error_Concentration!$A:$A,A1520,Q3_SQL_Error_Concentration!$E:$E,B1520,Q3_SQL_Error_Concentration!$F:$F,C1520))</f>
        <v/>
      </c>
      <c r="H1520" s="5" t="str">
        <f t="shared" si="139"/>
        <v/>
      </c>
      <c r="I1520" s="5">
        <f>IF(D1520&gt;=Q3_Validation!$C$2,1,0)</f>
        <v>0</v>
      </c>
      <c r="J1520" s="8" t="str">
        <f t="shared" si="140"/>
        <v/>
      </c>
      <c r="K1520" s="5" t="str">
        <f t="shared" si="141"/>
        <v>excluded</v>
      </c>
      <c r="L1520" s="5">
        <f t="shared" si="142"/>
        <v>1</v>
      </c>
      <c r="M1520" s="5">
        <f t="shared" si="143"/>
        <v>0</v>
      </c>
    </row>
    <row r="1521" spans="1:13">
      <c r="A1521" s="5">
        <v>3596</v>
      </c>
      <c r="B1521" s="5">
        <v>9</v>
      </c>
      <c r="C1521" s="5" t="s">
        <v>62</v>
      </c>
      <c r="D1521" s="5">
        <v>290</v>
      </c>
      <c r="E1521" s="5">
        <v>4</v>
      </c>
      <c r="F1521" s="8">
        <f t="shared" si="138"/>
        <v>1.3793103448275863</v>
      </c>
      <c r="G1521" s="5" t="str">
        <f>IF(COUNTIFS(Q3_SQL_Error_Concentration!$A:$A,A1521,Q3_SQL_Error_Concentration!$E:$E,B1521,Q3_SQL_Error_Concentration!$F:$F,C1521)=0,"",SUMIFS(Q3_SQL_Error_Concentration!$I:$I,Q3_SQL_Error_Concentration!$A:$A,A1521,Q3_SQL_Error_Concentration!$E:$E,B1521,Q3_SQL_Error_Concentration!$F:$F,C1521))</f>
        <v/>
      </c>
      <c r="H1521" s="5" t="str">
        <f t="shared" si="139"/>
        <v/>
      </c>
      <c r="I1521" s="5">
        <f>IF(D1521&gt;=Q3_Validation!$C$2,1,0)</f>
        <v>0</v>
      </c>
      <c r="J1521" s="8" t="str">
        <f t="shared" si="140"/>
        <v/>
      </c>
      <c r="K1521" s="5" t="str">
        <f t="shared" si="141"/>
        <v>excluded</v>
      </c>
      <c r="L1521" s="5">
        <f t="shared" si="142"/>
        <v>1</v>
      </c>
      <c r="M1521" s="5">
        <f t="shared" si="143"/>
        <v>0</v>
      </c>
    </row>
    <row r="1522" spans="1:13">
      <c r="A1522" s="5">
        <v>3596</v>
      </c>
      <c r="B1522" s="5">
        <v>10</v>
      </c>
      <c r="C1522" s="5" t="s">
        <v>63</v>
      </c>
      <c r="D1522" s="5">
        <v>213</v>
      </c>
      <c r="E1522" s="5">
        <v>0</v>
      </c>
      <c r="F1522" s="8">
        <f t="shared" si="138"/>
        <v>0</v>
      </c>
      <c r="G1522" s="5" t="str">
        <f>IF(COUNTIFS(Q3_SQL_Error_Concentration!$A:$A,A1522,Q3_SQL_Error_Concentration!$E:$E,B1522,Q3_SQL_Error_Concentration!$F:$F,C1522)=0,"",SUMIFS(Q3_SQL_Error_Concentration!$I:$I,Q3_SQL_Error_Concentration!$A:$A,A1522,Q3_SQL_Error_Concentration!$E:$E,B1522,Q3_SQL_Error_Concentration!$F:$F,C1522))</f>
        <v/>
      </c>
      <c r="H1522" s="5" t="str">
        <f t="shared" si="139"/>
        <v/>
      </c>
      <c r="I1522" s="5">
        <f>IF(D1522&gt;=Q3_Validation!$C$2,1,0)</f>
        <v>0</v>
      </c>
      <c r="J1522" s="8" t="str">
        <f t="shared" si="140"/>
        <v/>
      </c>
      <c r="K1522" s="5" t="str">
        <f t="shared" si="141"/>
        <v>excluded</v>
      </c>
      <c r="L1522" s="5">
        <f t="shared" si="142"/>
        <v>1</v>
      </c>
      <c r="M1522" s="5">
        <f t="shared" si="143"/>
        <v>0</v>
      </c>
    </row>
    <row r="1523" spans="1:13">
      <c r="A1523" s="5">
        <v>3596</v>
      </c>
      <c r="B1523" s="5">
        <v>10</v>
      </c>
      <c r="C1523" s="5" t="s">
        <v>64</v>
      </c>
      <c r="D1523" s="5">
        <v>21</v>
      </c>
      <c r="E1523" s="5">
        <v>2</v>
      </c>
      <c r="F1523" s="8">
        <f t="shared" si="138"/>
        <v>9.5238095238095237</v>
      </c>
      <c r="G1523" s="5" t="str">
        <f>IF(COUNTIFS(Q3_SQL_Error_Concentration!$A:$A,A1523,Q3_SQL_Error_Concentration!$E:$E,B1523,Q3_SQL_Error_Concentration!$F:$F,C1523)=0,"",SUMIFS(Q3_SQL_Error_Concentration!$I:$I,Q3_SQL_Error_Concentration!$A:$A,A1523,Q3_SQL_Error_Concentration!$E:$E,B1523,Q3_SQL_Error_Concentration!$F:$F,C1523))</f>
        <v/>
      </c>
      <c r="H1523" s="5" t="str">
        <f t="shared" si="139"/>
        <v/>
      </c>
      <c r="I1523" s="5">
        <f>IF(D1523&gt;=Q3_Validation!$C$2,1,0)</f>
        <v>0</v>
      </c>
      <c r="J1523" s="8" t="str">
        <f t="shared" si="140"/>
        <v/>
      </c>
      <c r="K1523" s="5" t="str">
        <f t="shared" si="141"/>
        <v>excluded</v>
      </c>
      <c r="L1523" s="5">
        <f t="shared" si="142"/>
        <v>1</v>
      </c>
      <c r="M1523" s="5">
        <f t="shared" si="143"/>
        <v>0</v>
      </c>
    </row>
    <row r="1524" spans="1:13">
      <c r="A1524" s="5">
        <v>3596</v>
      </c>
      <c r="B1524" s="5">
        <v>10</v>
      </c>
      <c r="C1524" s="5" t="s">
        <v>62</v>
      </c>
      <c r="D1524" s="5">
        <v>538</v>
      </c>
      <c r="E1524" s="5">
        <v>8</v>
      </c>
      <c r="F1524" s="8">
        <f t="shared" si="138"/>
        <v>1.486988847583643</v>
      </c>
      <c r="G1524" s="5" t="str">
        <f>IF(COUNTIFS(Q3_SQL_Error_Concentration!$A:$A,A1524,Q3_SQL_Error_Concentration!$E:$E,B1524,Q3_SQL_Error_Concentration!$F:$F,C1524)=0,"",SUMIFS(Q3_SQL_Error_Concentration!$I:$I,Q3_SQL_Error_Concentration!$A:$A,A1524,Q3_SQL_Error_Concentration!$E:$E,B1524,Q3_SQL_Error_Concentration!$F:$F,C1524))</f>
        <v/>
      </c>
      <c r="H1524" s="5" t="str">
        <f t="shared" si="139"/>
        <v/>
      </c>
      <c r="I1524" s="5">
        <f>IF(D1524&gt;=Q3_Validation!$C$2,1,0)</f>
        <v>0</v>
      </c>
      <c r="J1524" s="8" t="str">
        <f t="shared" si="140"/>
        <v/>
      </c>
      <c r="K1524" s="5" t="str">
        <f t="shared" si="141"/>
        <v>excluded</v>
      </c>
      <c r="L1524" s="5">
        <f t="shared" si="142"/>
        <v>1</v>
      </c>
      <c r="M1524" s="5">
        <f t="shared" si="143"/>
        <v>0</v>
      </c>
    </row>
    <row r="1525" spans="1:13">
      <c r="A1525" s="5">
        <v>3596</v>
      </c>
      <c r="B1525" s="5">
        <v>11</v>
      </c>
      <c r="C1525" s="5" t="s">
        <v>63</v>
      </c>
      <c r="D1525" s="5">
        <v>189</v>
      </c>
      <c r="E1525" s="5">
        <v>0</v>
      </c>
      <c r="F1525" s="8">
        <f t="shared" si="138"/>
        <v>0</v>
      </c>
      <c r="G1525" s="5" t="str">
        <f>IF(COUNTIFS(Q3_SQL_Error_Concentration!$A:$A,A1525,Q3_SQL_Error_Concentration!$E:$E,B1525,Q3_SQL_Error_Concentration!$F:$F,C1525)=0,"",SUMIFS(Q3_SQL_Error_Concentration!$I:$I,Q3_SQL_Error_Concentration!$A:$A,A1525,Q3_SQL_Error_Concentration!$E:$E,B1525,Q3_SQL_Error_Concentration!$F:$F,C1525))</f>
        <v/>
      </c>
      <c r="H1525" s="5" t="str">
        <f t="shared" si="139"/>
        <v/>
      </c>
      <c r="I1525" s="5">
        <f>IF(D1525&gt;=Q3_Validation!$C$2,1,0)</f>
        <v>0</v>
      </c>
      <c r="J1525" s="8" t="str">
        <f t="shared" si="140"/>
        <v/>
      </c>
      <c r="K1525" s="5" t="str">
        <f t="shared" si="141"/>
        <v>excluded</v>
      </c>
      <c r="L1525" s="5">
        <f t="shared" si="142"/>
        <v>1</v>
      </c>
      <c r="M1525" s="5">
        <f t="shared" si="143"/>
        <v>0</v>
      </c>
    </row>
    <row r="1526" spans="1:13">
      <c r="A1526" s="5">
        <v>3596</v>
      </c>
      <c r="B1526" s="5">
        <v>11</v>
      </c>
      <c r="C1526" s="5" t="s">
        <v>64</v>
      </c>
      <c r="D1526" s="5">
        <v>4</v>
      </c>
      <c r="E1526" s="5">
        <v>0</v>
      </c>
      <c r="F1526" s="8">
        <f t="shared" si="138"/>
        <v>0</v>
      </c>
      <c r="G1526" s="5" t="str">
        <f>IF(COUNTIFS(Q3_SQL_Error_Concentration!$A:$A,A1526,Q3_SQL_Error_Concentration!$E:$E,B1526,Q3_SQL_Error_Concentration!$F:$F,C1526)=0,"",SUMIFS(Q3_SQL_Error_Concentration!$I:$I,Q3_SQL_Error_Concentration!$A:$A,A1526,Q3_SQL_Error_Concentration!$E:$E,B1526,Q3_SQL_Error_Concentration!$F:$F,C1526))</f>
        <v/>
      </c>
      <c r="H1526" s="5" t="str">
        <f t="shared" si="139"/>
        <v/>
      </c>
      <c r="I1526" s="5">
        <f>IF(D1526&gt;=Q3_Validation!$C$2,1,0)</f>
        <v>0</v>
      </c>
      <c r="J1526" s="8" t="str">
        <f t="shared" si="140"/>
        <v/>
      </c>
      <c r="K1526" s="5" t="str">
        <f t="shared" si="141"/>
        <v>excluded</v>
      </c>
      <c r="L1526" s="5">
        <f t="shared" si="142"/>
        <v>1</v>
      </c>
      <c r="M1526" s="5">
        <f t="shared" si="143"/>
        <v>0</v>
      </c>
    </row>
    <row r="1527" spans="1:13">
      <c r="A1527" s="5">
        <v>3596</v>
      </c>
      <c r="B1527" s="5">
        <v>11</v>
      </c>
      <c r="C1527" s="5" t="s">
        <v>62</v>
      </c>
      <c r="D1527" s="5">
        <v>537</v>
      </c>
      <c r="E1527" s="5">
        <v>11</v>
      </c>
      <c r="F1527" s="8">
        <f t="shared" si="138"/>
        <v>2.0484171322160147</v>
      </c>
      <c r="G1527" s="5" t="str">
        <f>IF(COUNTIFS(Q3_SQL_Error_Concentration!$A:$A,A1527,Q3_SQL_Error_Concentration!$E:$E,B1527,Q3_SQL_Error_Concentration!$F:$F,C1527)=0,"",SUMIFS(Q3_SQL_Error_Concentration!$I:$I,Q3_SQL_Error_Concentration!$A:$A,A1527,Q3_SQL_Error_Concentration!$E:$E,B1527,Q3_SQL_Error_Concentration!$F:$F,C1527))</f>
        <v/>
      </c>
      <c r="H1527" s="5" t="str">
        <f t="shared" si="139"/>
        <v/>
      </c>
      <c r="I1527" s="5">
        <f>IF(D1527&gt;=Q3_Validation!$C$2,1,0)</f>
        <v>0</v>
      </c>
      <c r="J1527" s="8" t="str">
        <f t="shared" si="140"/>
        <v/>
      </c>
      <c r="K1527" s="5" t="str">
        <f t="shared" si="141"/>
        <v>excluded</v>
      </c>
      <c r="L1527" s="5">
        <f t="shared" si="142"/>
        <v>1</v>
      </c>
      <c r="M1527" s="5">
        <f t="shared" si="143"/>
        <v>0</v>
      </c>
    </row>
    <row r="1528" spans="1:13">
      <c r="A1528" s="5">
        <v>3596</v>
      </c>
      <c r="B1528" s="5">
        <v>12</v>
      </c>
      <c r="C1528" s="5" t="s">
        <v>63</v>
      </c>
      <c r="D1528" s="5">
        <v>189</v>
      </c>
      <c r="E1528" s="5">
        <v>0</v>
      </c>
      <c r="F1528" s="8">
        <f t="shared" si="138"/>
        <v>0</v>
      </c>
      <c r="G1528" s="5" t="str">
        <f>IF(COUNTIFS(Q3_SQL_Error_Concentration!$A:$A,A1528,Q3_SQL_Error_Concentration!$E:$E,B1528,Q3_SQL_Error_Concentration!$F:$F,C1528)=0,"",SUMIFS(Q3_SQL_Error_Concentration!$I:$I,Q3_SQL_Error_Concentration!$A:$A,A1528,Q3_SQL_Error_Concentration!$E:$E,B1528,Q3_SQL_Error_Concentration!$F:$F,C1528))</f>
        <v/>
      </c>
      <c r="H1528" s="5" t="str">
        <f t="shared" si="139"/>
        <v/>
      </c>
      <c r="I1528" s="5">
        <f>IF(D1528&gt;=Q3_Validation!$C$2,1,0)</f>
        <v>0</v>
      </c>
      <c r="J1528" s="8" t="str">
        <f t="shared" si="140"/>
        <v/>
      </c>
      <c r="K1528" s="5" t="str">
        <f t="shared" si="141"/>
        <v>excluded</v>
      </c>
      <c r="L1528" s="5">
        <f t="shared" si="142"/>
        <v>1</v>
      </c>
      <c r="M1528" s="5">
        <f t="shared" si="143"/>
        <v>0</v>
      </c>
    </row>
    <row r="1529" spans="1:13">
      <c r="A1529" s="5">
        <v>3596</v>
      </c>
      <c r="B1529" s="5">
        <v>12</v>
      </c>
      <c r="C1529" s="5" t="s">
        <v>64</v>
      </c>
      <c r="D1529" s="5">
        <v>5</v>
      </c>
      <c r="E1529" s="5">
        <v>0</v>
      </c>
      <c r="F1529" s="8">
        <f t="shared" si="138"/>
        <v>0</v>
      </c>
      <c r="G1529" s="5" t="str">
        <f>IF(COUNTIFS(Q3_SQL_Error_Concentration!$A:$A,A1529,Q3_SQL_Error_Concentration!$E:$E,B1529,Q3_SQL_Error_Concentration!$F:$F,C1529)=0,"",SUMIFS(Q3_SQL_Error_Concentration!$I:$I,Q3_SQL_Error_Concentration!$A:$A,A1529,Q3_SQL_Error_Concentration!$E:$E,B1529,Q3_SQL_Error_Concentration!$F:$F,C1529))</f>
        <v/>
      </c>
      <c r="H1529" s="5" t="str">
        <f t="shared" si="139"/>
        <v/>
      </c>
      <c r="I1529" s="5">
        <f>IF(D1529&gt;=Q3_Validation!$C$2,1,0)</f>
        <v>0</v>
      </c>
      <c r="J1529" s="8" t="str">
        <f t="shared" si="140"/>
        <v/>
      </c>
      <c r="K1529" s="5" t="str">
        <f t="shared" si="141"/>
        <v>excluded</v>
      </c>
      <c r="L1529" s="5">
        <f t="shared" si="142"/>
        <v>1</v>
      </c>
      <c r="M1529" s="5">
        <f t="shared" si="143"/>
        <v>0</v>
      </c>
    </row>
    <row r="1530" spans="1:13">
      <c r="A1530" s="5">
        <v>3596</v>
      </c>
      <c r="B1530" s="5">
        <v>12</v>
      </c>
      <c r="C1530" s="5" t="s">
        <v>62</v>
      </c>
      <c r="D1530" s="5">
        <v>504</v>
      </c>
      <c r="E1530" s="5">
        <v>4</v>
      </c>
      <c r="F1530" s="8">
        <f t="shared" si="138"/>
        <v>0.79365079365079361</v>
      </c>
      <c r="G1530" s="5" t="str">
        <f>IF(COUNTIFS(Q3_SQL_Error_Concentration!$A:$A,A1530,Q3_SQL_Error_Concentration!$E:$E,B1530,Q3_SQL_Error_Concentration!$F:$F,C1530)=0,"",SUMIFS(Q3_SQL_Error_Concentration!$I:$I,Q3_SQL_Error_Concentration!$A:$A,A1530,Q3_SQL_Error_Concentration!$E:$E,B1530,Q3_SQL_Error_Concentration!$F:$F,C1530))</f>
        <v/>
      </c>
      <c r="H1530" s="5" t="str">
        <f t="shared" si="139"/>
        <v/>
      </c>
      <c r="I1530" s="5">
        <f>IF(D1530&gt;=Q3_Validation!$C$2,1,0)</f>
        <v>0</v>
      </c>
      <c r="J1530" s="8" t="str">
        <f t="shared" si="140"/>
        <v/>
      </c>
      <c r="K1530" s="5" t="str">
        <f t="shared" si="141"/>
        <v>excluded</v>
      </c>
      <c r="L1530" s="5">
        <f t="shared" si="142"/>
        <v>1</v>
      </c>
      <c r="M1530" s="5">
        <f t="shared" si="143"/>
        <v>0</v>
      </c>
    </row>
    <row r="1531" spans="1:13">
      <c r="A1531" s="5">
        <v>3596</v>
      </c>
      <c r="B1531" s="5">
        <v>13</v>
      </c>
      <c r="C1531" s="5" t="s">
        <v>63</v>
      </c>
      <c r="D1531" s="5">
        <v>154</v>
      </c>
      <c r="E1531" s="5">
        <v>0</v>
      </c>
      <c r="F1531" s="8">
        <f t="shared" si="138"/>
        <v>0</v>
      </c>
      <c r="G1531" s="5" t="str">
        <f>IF(COUNTIFS(Q3_SQL_Error_Concentration!$A:$A,A1531,Q3_SQL_Error_Concentration!$E:$E,B1531,Q3_SQL_Error_Concentration!$F:$F,C1531)=0,"",SUMIFS(Q3_SQL_Error_Concentration!$I:$I,Q3_SQL_Error_Concentration!$A:$A,A1531,Q3_SQL_Error_Concentration!$E:$E,B1531,Q3_SQL_Error_Concentration!$F:$F,C1531))</f>
        <v/>
      </c>
      <c r="H1531" s="5" t="str">
        <f t="shared" si="139"/>
        <v/>
      </c>
      <c r="I1531" s="5">
        <f>IF(D1531&gt;=Q3_Validation!$C$2,1,0)</f>
        <v>0</v>
      </c>
      <c r="J1531" s="8" t="str">
        <f t="shared" si="140"/>
        <v/>
      </c>
      <c r="K1531" s="5" t="str">
        <f t="shared" si="141"/>
        <v>excluded</v>
      </c>
      <c r="L1531" s="5">
        <f t="shared" si="142"/>
        <v>1</v>
      </c>
      <c r="M1531" s="5">
        <f t="shared" si="143"/>
        <v>0</v>
      </c>
    </row>
    <row r="1532" spans="1:13">
      <c r="A1532" s="5">
        <v>3596</v>
      </c>
      <c r="B1532" s="5">
        <v>13</v>
      </c>
      <c r="C1532" s="5" t="s">
        <v>64</v>
      </c>
      <c r="D1532" s="5">
        <v>8</v>
      </c>
      <c r="E1532" s="5">
        <v>0</v>
      </c>
      <c r="F1532" s="8">
        <f t="shared" si="138"/>
        <v>0</v>
      </c>
      <c r="G1532" s="5" t="str">
        <f>IF(COUNTIFS(Q3_SQL_Error_Concentration!$A:$A,A1532,Q3_SQL_Error_Concentration!$E:$E,B1532,Q3_SQL_Error_Concentration!$F:$F,C1532)=0,"",SUMIFS(Q3_SQL_Error_Concentration!$I:$I,Q3_SQL_Error_Concentration!$A:$A,A1532,Q3_SQL_Error_Concentration!$E:$E,B1532,Q3_SQL_Error_Concentration!$F:$F,C1532))</f>
        <v/>
      </c>
      <c r="H1532" s="5" t="str">
        <f t="shared" si="139"/>
        <v/>
      </c>
      <c r="I1532" s="5">
        <f>IF(D1532&gt;=Q3_Validation!$C$2,1,0)</f>
        <v>0</v>
      </c>
      <c r="J1532" s="8" t="str">
        <f t="shared" si="140"/>
        <v/>
      </c>
      <c r="K1532" s="5" t="str">
        <f t="shared" si="141"/>
        <v>excluded</v>
      </c>
      <c r="L1532" s="5">
        <f t="shared" si="142"/>
        <v>1</v>
      </c>
      <c r="M1532" s="5">
        <f t="shared" si="143"/>
        <v>0</v>
      </c>
    </row>
    <row r="1533" spans="1:13">
      <c r="A1533" s="5">
        <v>3596</v>
      </c>
      <c r="B1533" s="5">
        <v>13</v>
      </c>
      <c r="C1533" s="5" t="s">
        <v>62</v>
      </c>
      <c r="D1533" s="5">
        <v>556</v>
      </c>
      <c r="E1533" s="5">
        <v>9</v>
      </c>
      <c r="F1533" s="8">
        <f t="shared" si="138"/>
        <v>1.6187050359712229</v>
      </c>
      <c r="G1533" s="5" t="str">
        <f>IF(COUNTIFS(Q3_SQL_Error_Concentration!$A:$A,A1533,Q3_SQL_Error_Concentration!$E:$E,B1533,Q3_SQL_Error_Concentration!$F:$F,C1533)=0,"",SUMIFS(Q3_SQL_Error_Concentration!$I:$I,Q3_SQL_Error_Concentration!$A:$A,A1533,Q3_SQL_Error_Concentration!$E:$E,B1533,Q3_SQL_Error_Concentration!$F:$F,C1533))</f>
        <v/>
      </c>
      <c r="H1533" s="5" t="str">
        <f t="shared" si="139"/>
        <v/>
      </c>
      <c r="I1533" s="5">
        <f>IF(D1533&gt;=Q3_Validation!$C$2,1,0)</f>
        <v>0</v>
      </c>
      <c r="J1533" s="8" t="str">
        <f t="shared" si="140"/>
        <v/>
      </c>
      <c r="K1533" s="5" t="str">
        <f t="shared" si="141"/>
        <v>excluded</v>
      </c>
      <c r="L1533" s="5">
        <f t="shared" si="142"/>
        <v>1</v>
      </c>
      <c r="M1533" s="5">
        <f t="shared" si="143"/>
        <v>0</v>
      </c>
    </row>
    <row r="1534" spans="1:13">
      <c r="A1534" s="5">
        <v>3596</v>
      </c>
      <c r="B1534" s="5">
        <v>14</v>
      </c>
      <c r="C1534" s="5" t="s">
        <v>63</v>
      </c>
      <c r="D1534" s="5">
        <v>167</v>
      </c>
      <c r="E1534" s="5">
        <v>0</v>
      </c>
      <c r="F1534" s="8">
        <f t="shared" si="138"/>
        <v>0</v>
      </c>
      <c r="G1534" s="5" t="str">
        <f>IF(COUNTIFS(Q3_SQL_Error_Concentration!$A:$A,A1534,Q3_SQL_Error_Concentration!$E:$E,B1534,Q3_SQL_Error_Concentration!$F:$F,C1534)=0,"",SUMIFS(Q3_SQL_Error_Concentration!$I:$I,Q3_SQL_Error_Concentration!$A:$A,A1534,Q3_SQL_Error_Concentration!$E:$E,B1534,Q3_SQL_Error_Concentration!$F:$F,C1534))</f>
        <v/>
      </c>
      <c r="H1534" s="5" t="str">
        <f t="shared" si="139"/>
        <v/>
      </c>
      <c r="I1534" s="5">
        <f>IF(D1534&gt;=Q3_Validation!$C$2,1,0)</f>
        <v>0</v>
      </c>
      <c r="J1534" s="8" t="str">
        <f t="shared" si="140"/>
        <v/>
      </c>
      <c r="K1534" s="5" t="str">
        <f t="shared" si="141"/>
        <v>excluded</v>
      </c>
      <c r="L1534" s="5">
        <f t="shared" si="142"/>
        <v>1</v>
      </c>
      <c r="M1534" s="5">
        <f t="shared" si="143"/>
        <v>0</v>
      </c>
    </row>
    <row r="1535" spans="1:13">
      <c r="A1535" s="5">
        <v>3596</v>
      </c>
      <c r="B1535" s="5">
        <v>14</v>
      </c>
      <c r="C1535" s="5" t="s">
        <v>64</v>
      </c>
      <c r="D1535" s="5">
        <v>4</v>
      </c>
      <c r="E1535" s="5">
        <v>2</v>
      </c>
      <c r="F1535" s="8">
        <f t="shared" si="138"/>
        <v>50</v>
      </c>
      <c r="G1535" s="5" t="str">
        <f>IF(COUNTIFS(Q3_SQL_Error_Concentration!$A:$A,A1535,Q3_SQL_Error_Concentration!$E:$E,B1535,Q3_SQL_Error_Concentration!$F:$F,C1535)=0,"",SUMIFS(Q3_SQL_Error_Concentration!$I:$I,Q3_SQL_Error_Concentration!$A:$A,A1535,Q3_SQL_Error_Concentration!$E:$E,B1535,Q3_SQL_Error_Concentration!$F:$F,C1535))</f>
        <v/>
      </c>
      <c r="H1535" s="5" t="str">
        <f t="shared" si="139"/>
        <v/>
      </c>
      <c r="I1535" s="5">
        <f>IF(D1535&gt;=Q3_Validation!$C$2,1,0)</f>
        <v>0</v>
      </c>
      <c r="J1535" s="8" t="str">
        <f t="shared" si="140"/>
        <v/>
      </c>
      <c r="K1535" s="5" t="str">
        <f t="shared" si="141"/>
        <v>excluded</v>
      </c>
      <c r="L1535" s="5">
        <f t="shared" si="142"/>
        <v>1</v>
      </c>
      <c r="M1535" s="5">
        <f t="shared" si="143"/>
        <v>0</v>
      </c>
    </row>
    <row r="1536" spans="1:13">
      <c r="A1536" s="5">
        <v>3596</v>
      </c>
      <c r="B1536" s="5">
        <v>14</v>
      </c>
      <c r="C1536" s="5" t="s">
        <v>62</v>
      </c>
      <c r="D1536" s="5">
        <v>568</v>
      </c>
      <c r="E1536" s="5">
        <v>8</v>
      </c>
      <c r="F1536" s="8">
        <f t="shared" si="138"/>
        <v>1.408450704225352</v>
      </c>
      <c r="G1536" s="5" t="str">
        <f>IF(COUNTIFS(Q3_SQL_Error_Concentration!$A:$A,A1536,Q3_SQL_Error_Concentration!$E:$E,B1536,Q3_SQL_Error_Concentration!$F:$F,C1536)=0,"",SUMIFS(Q3_SQL_Error_Concentration!$I:$I,Q3_SQL_Error_Concentration!$A:$A,A1536,Q3_SQL_Error_Concentration!$E:$E,B1536,Q3_SQL_Error_Concentration!$F:$F,C1536))</f>
        <v/>
      </c>
      <c r="H1536" s="5" t="str">
        <f t="shared" si="139"/>
        <v/>
      </c>
      <c r="I1536" s="5">
        <f>IF(D1536&gt;=Q3_Validation!$C$2,1,0)</f>
        <v>0</v>
      </c>
      <c r="J1536" s="8" t="str">
        <f t="shared" si="140"/>
        <v/>
      </c>
      <c r="K1536" s="5" t="str">
        <f t="shared" si="141"/>
        <v>excluded</v>
      </c>
      <c r="L1536" s="5">
        <f t="shared" si="142"/>
        <v>1</v>
      </c>
      <c r="M1536" s="5">
        <f t="shared" si="143"/>
        <v>0</v>
      </c>
    </row>
    <row r="1537" spans="1:13">
      <c r="A1537" s="5">
        <v>3596</v>
      </c>
      <c r="B1537" s="5">
        <v>15</v>
      </c>
      <c r="C1537" s="5" t="s">
        <v>63</v>
      </c>
      <c r="D1537" s="5">
        <v>156</v>
      </c>
      <c r="E1537" s="5">
        <v>0</v>
      </c>
      <c r="F1537" s="8">
        <f t="shared" si="138"/>
        <v>0</v>
      </c>
      <c r="G1537" s="5" t="str">
        <f>IF(COUNTIFS(Q3_SQL_Error_Concentration!$A:$A,A1537,Q3_SQL_Error_Concentration!$E:$E,B1537,Q3_SQL_Error_Concentration!$F:$F,C1537)=0,"",SUMIFS(Q3_SQL_Error_Concentration!$I:$I,Q3_SQL_Error_Concentration!$A:$A,A1537,Q3_SQL_Error_Concentration!$E:$E,B1537,Q3_SQL_Error_Concentration!$F:$F,C1537))</f>
        <v/>
      </c>
      <c r="H1537" s="5" t="str">
        <f t="shared" si="139"/>
        <v/>
      </c>
      <c r="I1537" s="5">
        <f>IF(D1537&gt;=Q3_Validation!$C$2,1,0)</f>
        <v>0</v>
      </c>
      <c r="J1537" s="8" t="str">
        <f t="shared" si="140"/>
        <v/>
      </c>
      <c r="K1537" s="5" t="str">
        <f t="shared" si="141"/>
        <v>excluded</v>
      </c>
      <c r="L1537" s="5">
        <f t="shared" si="142"/>
        <v>1</v>
      </c>
      <c r="M1537" s="5">
        <f t="shared" si="143"/>
        <v>0</v>
      </c>
    </row>
    <row r="1538" spans="1:13">
      <c r="A1538" s="5">
        <v>3596</v>
      </c>
      <c r="B1538" s="5">
        <v>15</v>
      </c>
      <c r="C1538" s="5" t="s">
        <v>64</v>
      </c>
      <c r="D1538" s="5">
        <v>4</v>
      </c>
      <c r="E1538" s="5">
        <v>0</v>
      </c>
      <c r="F1538" s="8">
        <f t="shared" ref="F1538:F1601" si="144">100*E1538/D1538</f>
        <v>0</v>
      </c>
      <c r="G1538" s="5" t="str">
        <f>IF(COUNTIFS(Q3_SQL_Error_Concentration!$A:$A,A1538,Q3_SQL_Error_Concentration!$E:$E,B1538,Q3_SQL_Error_Concentration!$F:$F,C1538)=0,"",SUMIFS(Q3_SQL_Error_Concentration!$I:$I,Q3_SQL_Error_Concentration!$A:$A,A1538,Q3_SQL_Error_Concentration!$E:$E,B1538,Q3_SQL_Error_Concentration!$F:$F,C1538))</f>
        <v/>
      </c>
      <c r="H1538" s="5" t="str">
        <f t="shared" ref="H1538:H1601" si="145">IF(G1538="","",IF(ABS(F1538-G1538)&lt;=0.0002,"PASS","FAIL"))</f>
        <v/>
      </c>
      <c r="I1538" s="5">
        <f>IF(D1538&gt;=Q3_Validation!$C$2,1,0)</f>
        <v>0</v>
      </c>
      <c r="J1538" s="8" t="str">
        <f t="shared" ref="J1538:J1601" si="146">IF(I1538=1,F1538,"")</f>
        <v/>
      </c>
      <c r="K1538" s="5" t="str">
        <f t="shared" ref="K1538:K1601" si="147">IF(D1538&lt;601,"excluded",IF(J1538&gt;3.628192,"outlier",IF(J1538&gt;=2.11093,"high-error","normal")))</f>
        <v>excluded</v>
      </c>
      <c r="L1538" s="5">
        <f t="shared" ref="L1538:L1601" si="148">COUNTIFS(A:A,A1538,K:K,"high-error")+COUNTIFS(A:A,A1538,K:K,"outlier")</f>
        <v>1</v>
      </c>
      <c r="M1538" s="5">
        <f t="shared" ref="M1538:M1601" si="149">IF(AND(L1538&gt;=2,OR(K1538="high-error",K1538="outlier")),1,0)</f>
        <v>0</v>
      </c>
    </row>
    <row r="1539" spans="1:13">
      <c r="A1539" s="5">
        <v>3596</v>
      </c>
      <c r="B1539" s="5">
        <v>15</v>
      </c>
      <c r="C1539" s="5" t="s">
        <v>62</v>
      </c>
      <c r="D1539" s="5">
        <v>616</v>
      </c>
      <c r="E1539" s="5">
        <v>9</v>
      </c>
      <c r="F1539" s="8">
        <f t="shared" si="144"/>
        <v>1.4610389610389611</v>
      </c>
      <c r="G1539" s="5" t="str">
        <f>IF(COUNTIFS(Q3_SQL_Error_Concentration!$A:$A,A1539,Q3_SQL_Error_Concentration!$E:$E,B1539,Q3_SQL_Error_Concentration!$F:$F,C1539)=0,"",SUMIFS(Q3_SQL_Error_Concentration!$I:$I,Q3_SQL_Error_Concentration!$A:$A,A1539,Q3_SQL_Error_Concentration!$E:$E,B1539,Q3_SQL_Error_Concentration!$F:$F,C1539))</f>
        <v/>
      </c>
      <c r="H1539" s="5" t="str">
        <f t="shared" si="145"/>
        <v/>
      </c>
      <c r="I1539" s="5">
        <f>IF(D1539&gt;=Q3_Validation!$C$2,1,0)</f>
        <v>1</v>
      </c>
      <c r="J1539" s="8">
        <f t="shared" si="146"/>
        <v>1.4610389610389611</v>
      </c>
      <c r="K1539" s="5" t="str">
        <f t="shared" si="147"/>
        <v>normal</v>
      </c>
      <c r="L1539" s="5">
        <f t="shared" si="148"/>
        <v>1</v>
      </c>
      <c r="M1539" s="5">
        <f t="shared" si="149"/>
        <v>0</v>
      </c>
    </row>
    <row r="1540" spans="1:13">
      <c r="A1540" s="5">
        <v>3596</v>
      </c>
      <c r="B1540" s="5">
        <v>16</v>
      </c>
      <c r="C1540" s="5" t="s">
        <v>63</v>
      </c>
      <c r="D1540" s="5">
        <v>170</v>
      </c>
      <c r="E1540" s="5">
        <v>0</v>
      </c>
      <c r="F1540" s="8">
        <f t="shared" si="144"/>
        <v>0</v>
      </c>
      <c r="G1540" s="5" t="str">
        <f>IF(COUNTIFS(Q3_SQL_Error_Concentration!$A:$A,A1540,Q3_SQL_Error_Concentration!$E:$E,B1540,Q3_SQL_Error_Concentration!$F:$F,C1540)=0,"",SUMIFS(Q3_SQL_Error_Concentration!$I:$I,Q3_SQL_Error_Concentration!$A:$A,A1540,Q3_SQL_Error_Concentration!$E:$E,B1540,Q3_SQL_Error_Concentration!$F:$F,C1540))</f>
        <v/>
      </c>
      <c r="H1540" s="5" t="str">
        <f t="shared" si="145"/>
        <v/>
      </c>
      <c r="I1540" s="5">
        <f>IF(D1540&gt;=Q3_Validation!$C$2,1,0)</f>
        <v>0</v>
      </c>
      <c r="J1540" s="8" t="str">
        <f t="shared" si="146"/>
        <v/>
      </c>
      <c r="K1540" s="5" t="str">
        <f t="shared" si="147"/>
        <v>excluded</v>
      </c>
      <c r="L1540" s="5">
        <f t="shared" si="148"/>
        <v>1</v>
      </c>
      <c r="M1540" s="5">
        <f t="shared" si="149"/>
        <v>0</v>
      </c>
    </row>
    <row r="1541" spans="1:13">
      <c r="A1541" s="5">
        <v>3596</v>
      </c>
      <c r="B1541" s="5">
        <v>16</v>
      </c>
      <c r="C1541" s="5" t="s">
        <v>64</v>
      </c>
      <c r="D1541" s="5">
        <v>1</v>
      </c>
      <c r="E1541" s="5">
        <v>0</v>
      </c>
      <c r="F1541" s="8">
        <f t="shared" si="144"/>
        <v>0</v>
      </c>
      <c r="G1541" s="5" t="str">
        <f>IF(COUNTIFS(Q3_SQL_Error_Concentration!$A:$A,A1541,Q3_SQL_Error_Concentration!$E:$E,B1541,Q3_SQL_Error_Concentration!$F:$F,C1541)=0,"",SUMIFS(Q3_SQL_Error_Concentration!$I:$I,Q3_SQL_Error_Concentration!$A:$A,A1541,Q3_SQL_Error_Concentration!$E:$E,B1541,Q3_SQL_Error_Concentration!$F:$F,C1541))</f>
        <v/>
      </c>
      <c r="H1541" s="5" t="str">
        <f t="shared" si="145"/>
        <v/>
      </c>
      <c r="I1541" s="5">
        <f>IF(D1541&gt;=Q3_Validation!$C$2,1,0)</f>
        <v>0</v>
      </c>
      <c r="J1541" s="8" t="str">
        <f t="shared" si="146"/>
        <v/>
      </c>
      <c r="K1541" s="5" t="str">
        <f t="shared" si="147"/>
        <v>excluded</v>
      </c>
      <c r="L1541" s="5">
        <f t="shared" si="148"/>
        <v>1</v>
      </c>
      <c r="M1541" s="5">
        <f t="shared" si="149"/>
        <v>0</v>
      </c>
    </row>
    <row r="1542" spans="1:13">
      <c r="A1542" s="5">
        <v>3596</v>
      </c>
      <c r="B1542" s="5">
        <v>16</v>
      </c>
      <c r="C1542" s="5" t="s">
        <v>62</v>
      </c>
      <c r="D1542" s="5">
        <v>615</v>
      </c>
      <c r="E1542" s="5">
        <v>9</v>
      </c>
      <c r="F1542" s="8">
        <f t="shared" si="144"/>
        <v>1.4634146341463414</v>
      </c>
      <c r="G1542" s="5" t="str">
        <f>IF(COUNTIFS(Q3_SQL_Error_Concentration!$A:$A,A1542,Q3_SQL_Error_Concentration!$E:$E,B1542,Q3_SQL_Error_Concentration!$F:$F,C1542)=0,"",SUMIFS(Q3_SQL_Error_Concentration!$I:$I,Q3_SQL_Error_Concentration!$A:$A,A1542,Q3_SQL_Error_Concentration!$E:$E,B1542,Q3_SQL_Error_Concentration!$F:$F,C1542))</f>
        <v/>
      </c>
      <c r="H1542" s="5" t="str">
        <f t="shared" si="145"/>
        <v/>
      </c>
      <c r="I1542" s="5">
        <f>IF(D1542&gt;=Q3_Validation!$C$2,1,0)</f>
        <v>1</v>
      </c>
      <c r="J1542" s="8">
        <f t="shared" si="146"/>
        <v>1.4634146341463414</v>
      </c>
      <c r="K1542" s="5" t="str">
        <f t="shared" si="147"/>
        <v>normal</v>
      </c>
      <c r="L1542" s="5">
        <f t="shared" si="148"/>
        <v>1</v>
      </c>
      <c r="M1542" s="5">
        <f t="shared" si="149"/>
        <v>0</v>
      </c>
    </row>
    <row r="1543" spans="1:13">
      <c r="A1543" s="5">
        <v>3596</v>
      </c>
      <c r="B1543" s="5">
        <v>17</v>
      </c>
      <c r="C1543" s="5" t="s">
        <v>63</v>
      </c>
      <c r="D1543" s="5">
        <v>154</v>
      </c>
      <c r="E1543" s="5">
        <v>0</v>
      </c>
      <c r="F1543" s="8">
        <f t="shared" si="144"/>
        <v>0</v>
      </c>
      <c r="G1543" s="5" t="str">
        <f>IF(COUNTIFS(Q3_SQL_Error_Concentration!$A:$A,A1543,Q3_SQL_Error_Concentration!$E:$E,B1543,Q3_SQL_Error_Concentration!$F:$F,C1543)=0,"",SUMIFS(Q3_SQL_Error_Concentration!$I:$I,Q3_SQL_Error_Concentration!$A:$A,A1543,Q3_SQL_Error_Concentration!$E:$E,B1543,Q3_SQL_Error_Concentration!$F:$F,C1543))</f>
        <v/>
      </c>
      <c r="H1543" s="5" t="str">
        <f t="shared" si="145"/>
        <v/>
      </c>
      <c r="I1543" s="5">
        <f>IF(D1543&gt;=Q3_Validation!$C$2,1,0)</f>
        <v>0</v>
      </c>
      <c r="J1543" s="8" t="str">
        <f t="shared" si="146"/>
        <v/>
      </c>
      <c r="K1543" s="5" t="str">
        <f t="shared" si="147"/>
        <v>excluded</v>
      </c>
      <c r="L1543" s="5">
        <f t="shared" si="148"/>
        <v>1</v>
      </c>
      <c r="M1543" s="5">
        <f t="shared" si="149"/>
        <v>0</v>
      </c>
    </row>
    <row r="1544" spans="1:13">
      <c r="A1544" s="5">
        <v>3596</v>
      </c>
      <c r="B1544" s="5">
        <v>17</v>
      </c>
      <c r="C1544" s="5" t="s">
        <v>62</v>
      </c>
      <c r="D1544" s="5">
        <v>599</v>
      </c>
      <c r="E1544" s="5">
        <v>12</v>
      </c>
      <c r="F1544" s="8">
        <f t="shared" si="144"/>
        <v>2.003338898163606</v>
      </c>
      <c r="G1544" s="5" t="str">
        <f>IF(COUNTIFS(Q3_SQL_Error_Concentration!$A:$A,A1544,Q3_SQL_Error_Concentration!$E:$E,B1544,Q3_SQL_Error_Concentration!$F:$F,C1544)=0,"",SUMIFS(Q3_SQL_Error_Concentration!$I:$I,Q3_SQL_Error_Concentration!$A:$A,A1544,Q3_SQL_Error_Concentration!$E:$E,B1544,Q3_SQL_Error_Concentration!$F:$F,C1544))</f>
        <v/>
      </c>
      <c r="H1544" s="5" t="str">
        <f t="shared" si="145"/>
        <v/>
      </c>
      <c r="I1544" s="5">
        <f>IF(D1544&gt;=Q3_Validation!$C$2,1,0)</f>
        <v>0</v>
      </c>
      <c r="J1544" s="8" t="str">
        <f t="shared" si="146"/>
        <v/>
      </c>
      <c r="K1544" s="5" t="str">
        <f t="shared" si="147"/>
        <v>excluded</v>
      </c>
      <c r="L1544" s="5">
        <f t="shared" si="148"/>
        <v>1</v>
      </c>
      <c r="M1544" s="5">
        <f t="shared" si="149"/>
        <v>0</v>
      </c>
    </row>
    <row r="1545" spans="1:13">
      <c r="A1545" s="5">
        <v>3596</v>
      </c>
      <c r="B1545" s="5">
        <v>18</v>
      </c>
      <c r="C1545" s="5" t="s">
        <v>63</v>
      </c>
      <c r="D1545" s="5">
        <v>156</v>
      </c>
      <c r="E1545" s="5">
        <v>0</v>
      </c>
      <c r="F1545" s="8">
        <f t="shared" si="144"/>
        <v>0</v>
      </c>
      <c r="G1545" s="5" t="str">
        <f>IF(COUNTIFS(Q3_SQL_Error_Concentration!$A:$A,A1545,Q3_SQL_Error_Concentration!$E:$E,B1545,Q3_SQL_Error_Concentration!$F:$F,C1545)=0,"",SUMIFS(Q3_SQL_Error_Concentration!$I:$I,Q3_SQL_Error_Concentration!$A:$A,A1545,Q3_SQL_Error_Concentration!$E:$E,B1545,Q3_SQL_Error_Concentration!$F:$F,C1545))</f>
        <v/>
      </c>
      <c r="H1545" s="5" t="str">
        <f t="shared" si="145"/>
        <v/>
      </c>
      <c r="I1545" s="5">
        <f>IF(D1545&gt;=Q3_Validation!$C$2,1,0)</f>
        <v>0</v>
      </c>
      <c r="J1545" s="8" t="str">
        <f t="shared" si="146"/>
        <v/>
      </c>
      <c r="K1545" s="5" t="str">
        <f t="shared" si="147"/>
        <v>excluded</v>
      </c>
      <c r="L1545" s="5">
        <f t="shared" si="148"/>
        <v>1</v>
      </c>
      <c r="M1545" s="5">
        <f t="shared" si="149"/>
        <v>0</v>
      </c>
    </row>
    <row r="1546" spans="1:13">
      <c r="A1546" s="5">
        <v>3596</v>
      </c>
      <c r="B1546" s="5">
        <v>18</v>
      </c>
      <c r="C1546" s="5" t="s">
        <v>62</v>
      </c>
      <c r="D1546" s="5">
        <v>552</v>
      </c>
      <c r="E1546" s="5">
        <v>8</v>
      </c>
      <c r="F1546" s="8">
        <f t="shared" si="144"/>
        <v>1.4492753623188406</v>
      </c>
      <c r="G1546" s="5" t="str">
        <f>IF(COUNTIFS(Q3_SQL_Error_Concentration!$A:$A,A1546,Q3_SQL_Error_Concentration!$E:$E,B1546,Q3_SQL_Error_Concentration!$F:$F,C1546)=0,"",SUMIFS(Q3_SQL_Error_Concentration!$I:$I,Q3_SQL_Error_Concentration!$A:$A,A1546,Q3_SQL_Error_Concentration!$E:$E,B1546,Q3_SQL_Error_Concentration!$F:$F,C1546))</f>
        <v/>
      </c>
      <c r="H1546" s="5" t="str">
        <f t="shared" si="145"/>
        <v/>
      </c>
      <c r="I1546" s="5">
        <f>IF(D1546&gt;=Q3_Validation!$C$2,1,0)</f>
        <v>0</v>
      </c>
      <c r="J1546" s="8" t="str">
        <f t="shared" si="146"/>
        <v/>
      </c>
      <c r="K1546" s="5" t="str">
        <f t="shared" si="147"/>
        <v>excluded</v>
      </c>
      <c r="L1546" s="5">
        <f t="shared" si="148"/>
        <v>1</v>
      </c>
      <c r="M1546" s="5">
        <f t="shared" si="149"/>
        <v>0</v>
      </c>
    </row>
    <row r="1547" spans="1:13">
      <c r="A1547" s="5">
        <v>3596</v>
      </c>
      <c r="B1547" s="5">
        <v>19</v>
      </c>
      <c r="C1547" s="5" t="s">
        <v>63</v>
      </c>
      <c r="D1547" s="5">
        <v>166</v>
      </c>
      <c r="E1547" s="5">
        <v>0</v>
      </c>
      <c r="F1547" s="8">
        <f t="shared" si="144"/>
        <v>0</v>
      </c>
      <c r="G1547" s="5" t="str">
        <f>IF(COUNTIFS(Q3_SQL_Error_Concentration!$A:$A,A1547,Q3_SQL_Error_Concentration!$E:$E,B1547,Q3_SQL_Error_Concentration!$F:$F,C1547)=0,"",SUMIFS(Q3_SQL_Error_Concentration!$I:$I,Q3_SQL_Error_Concentration!$A:$A,A1547,Q3_SQL_Error_Concentration!$E:$E,B1547,Q3_SQL_Error_Concentration!$F:$F,C1547))</f>
        <v/>
      </c>
      <c r="H1547" s="5" t="str">
        <f t="shared" si="145"/>
        <v/>
      </c>
      <c r="I1547" s="5">
        <f>IF(D1547&gt;=Q3_Validation!$C$2,1,0)</f>
        <v>0</v>
      </c>
      <c r="J1547" s="8" t="str">
        <f t="shared" si="146"/>
        <v/>
      </c>
      <c r="K1547" s="5" t="str">
        <f t="shared" si="147"/>
        <v>excluded</v>
      </c>
      <c r="L1547" s="5">
        <f t="shared" si="148"/>
        <v>1</v>
      </c>
      <c r="M1547" s="5">
        <f t="shared" si="149"/>
        <v>0</v>
      </c>
    </row>
    <row r="1548" spans="1:13">
      <c r="A1548" s="5">
        <v>3596</v>
      </c>
      <c r="B1548" s="5">
        <v>19</v>
      </c>
      <c r="C1548" s="5" t="s">
        <v>62</v>
      </c>
      <c r="D1548" s="5">
        <v>552</v>
      </c>
      <c r="E1548" s="5">
        <v>15</v>
      </c>
      <c r="F1548" s="8">
        <f t="shared" si="144"/>
        <v>2.7173913043478262</v>
      </c>
      <c r="G1548" s="5" t="str">
        <f>IF(COUNTIFS(Q3_SQL_Error_Concentration!$A:$A,A1548,Q3_SQL_Error_Concentration!$E:$E,B1548,Q3_SQL_Error_Concentration!$F:$F,C1548)=0,"",SUMIFS(Q3_SQL_Error_Concentration!$I:$I,Q3_SQL_Error_Concentration!$A:$A,A1548,Q3_SQL_Error_Concentration!$E:$E,B1548,Q3_SQL_Error_Concentration!$F:$F,C1548))</f>
        <v/>
      </c>
      <c r="H1548" s="5" t="str">
        <f t="shared" si="145"/>
        <v/>
      </c>
      <c r="I1548" s="5">
        <f>IF(D1548&gt;=Q3_Validation!$C$2,1,0)</f>
        <v>0</v>
      </c>
      <c r="J1548" s="8" t="str">
        <f t="shared" si="146"/>
        <v/>
      </c>
      <c r="K1548" s="5" t="str">
        <f t="shared" si="147"/>
        <v>excluded</v>
      </c>
      <c r="L1548" s="5">
        <f t="shared" si="148"/>
        <v>1</v>
      </c>
      <c r="M1548" s="5">
        <f t="shared" si="149"/>
        <v>0</v>
      </c>
    </row>
    <row r="1549" spans="1:13">
      <c r="A1549" s="5">
        <v>3596</v>
      </c>
      <c r="B1549" s="5">
        <v>20</v>
      </c>
      <c r="C1549" s="5" t="s">
        <v>63</v>
      </c>
      <c r="D1549" s="5">
        <v>190</v>
      </c>
      <c r="E1549" s="5">
        <v>0</v>
      </c>
      <c r="F1549" s="8">
        <f t="shared" si="144"/>
        <v>0</v>
      </c>
      <c r="G1549" s="5" t="str">
        <f>IF(COUNTIFS(Q3_SQL_Error_Concentration!$A:$A,A1549,Q3_SQL_Error_Concentration!$E:$E,B1549,Q3_SQL_Error_Concentration!$F:$F,C1549)=0,"",SUMIFS(Q3_SQL_Error_Concentration!$I:$I,Q3_SQL_Error_Concentration!$A:$A,A1549,Q3_SQL_Error_Concentration!$E:$E,B1549,Q3_SQL_Error_Concentration!$F:$F,C1549))</f>
        <v/>
      </c>
      <c r="H1549" s="5" t="str">
        <f t="shared" si="145"/>
        <v/>
      </c>
      <c r="I1549" s="5">
        <f>IF(D1549&gt;=Q3_Validation!$C$2,1,0)</f>
        <v>0</v>
      </c>
      <c r="J1549" s="8" t="str">
        <f t="shared" si="146"/>
        <v/>
      </c>
      <c r="K1549" s="5" t="str">
        <f t="shared" si="147"/>
        <v>excluded</v>
      </c>
      <c r="L1549" s="5">
        <f t="shared" si="148"/>
        <v>1</v>
      </c>
      <c r="M1549" s="5">
        <f t="shared" si="149"/>
        <v>0</v>
      </c>
    </row>
    <row r="1550" spans="1:13">
      <c r="A1550" s="5">
        <v>3596</v>
      </c>
      <c r="B1550" s="5">
        <v>20</v>
      </c>
      <c r="C1550" s="5" t="s">
        <v>64</v>
      </c>
      <c r="D1550" s="5">
        <v>1</v>
      </c>
      <c r="E1550" s="5">
        <v>0</v>
      </c>
      <c r="F1550" s="8">
        <f t="shared" si="144"/>
        <v>0</v>
      </c>
      <c r="G1550" s="5" t="str">
        <f>IF(COUNTIFS(Q3_SQL_Error_Concentration!$A:$A,A1550,Q3_SQL_Error_Concentration!$E:$E,B1550,Q3_SQL_Error_Concentration!$F:$F,C1550)=0,"",SUMIFS(Q3_SQL_Error_Concentration!$I:$I,Q3_SQL_Error_Concentration!$A:$A,A1550,Q3_SQL_Error_Concentration!$E:$E,B1550,Q3_SQL_Error_Concentration!$F:$F,C1550))</f>
        <v/>
      </c>
      <c r="H1550" s="5" t="str">
        <f t="shared" si="145"/>
        <v/>
      </c>
      <c r="I1550" s="5">
        <f>IF(D1550&gt;=Q3_Validation!$C$2,1,0)</f>
        <v>0</v>
      </c>
      <c r="J1550" s="8" t="str">
        <f t="shared" si="146"/>
        <v/>
      </c>
      <c r="K1550" s="5" t="str">
        <f t="shared" si="147"/>
        <v>excluded</v>
      </c>
      <c r="L1550" s="5">
        <f t="shared" si="148"/>
        <v>1</v>
      </c>
      <c r="M1550" s="5">
        <f t="shared" si="149"/>
        <v>0</v>
      </c>
    </row>
    <row r="1551" spans="1:13">
      <c r="A1551" s="5">
        <v>3596</v>
      </c>
      <c r="B1551" s="5">
        <v>20</v>
      </c>
      <c r="C1551" s="5" t="s">
        <v>62</v>
      </c>
      <c r="D1551" s="5">
        <v>602</v>
      </c>
      <c r="E1551" s="5">
        <v>8</v>
      </c>
      <c r="F1551" s="8">
        <f t="shared" si="144"/>
        <v>1.3289036544850499</v>
      </c>
      <c r="G1551" s="5" t="str">
        <f>IF(COUNTIFS(Q3_SQL_Error_Concentration!$A:$A,A1551,Q3_SQL_Error_Concentration!$E:$E,B1551,Q3_SQL_Error_Concentration!$F:$F,C1551)=0,"",SUMIFS(Q3_SQL_Error_Concentration!$I:$I,Q3_SQL_Error_Concentration!$A:$A,A1551,Q3_SQL_Error_Concentration!$E:$E,B1551,Q3_SQL_Error_Concentration!$F:$F,C1551))</f>
        <v/>
      </c>
      <c r="H1551" s="5" t="str">
        <f t="shared" si="145"/>
        <v/>
      </c>
      <c r="I1551" s="5">
        <f>IF(D1551&gt;=Q3_Validation!$C$2,1,0)</f>
        <v>1</v>
      </c>
      <c r="J1551" s="8">
        <f t="shared" si="146"/>
        <v>1.3289036544850499</v>
      </c>
      <c r="K1551" s="5" t="str">
        <f t="shared" si="147"/>
        <v>normal</v>
      </c>
      <c r="L1551" s="5">
        <f t="shared" si="148"/>
        <v>1</v>
      </c>
      <c r="M1551" s="5">
        <f t="shared" si="149"/>
        <v>0</v>
      </c>
    </row>
    <row r="1552" spans="1:13">
      <c r="A1552" s="5">
        <v>3596</v>
      </c>
      <c r="B1552" s="5">
        <v>21</v>
      </c>
      <c r="C1552" s="5" t="s">
        <v>63</v>
      </c>
      <c r="D1552" s="5">
        <v>130</v>
      </c>
      <c r="E1552" s="5">
        <v>0</v>
      </c>
      <c r="F1552" s="8">
        <f t="shared" si="144"/>
        <v>0</v>
      </c>
      <c r="G1552" s="5" t="str">
        <f>IF(COUNTIFS(Q3_SQL_Error_Concentration!$A:$A,A1552,Q3_SQL_Error_Concentration!$E:$E,B1552,Q3_SQL_Error_Concentration!$F:$F,C1552)=0,"",SUMIFS(Q3_SQL_Error_Concentration!$I:$I,Q3_SQL_Error_Concentration!$A:$A,A1552,Q3_SQL_Error_Concentration!$E:$E,B1552,Q3_SQL_Error_Concentration!$F:$F,C1552))</f>
        <v/>
      </c>
      <c r="H1552" s="5" t="str">
        <f t="shared" si="145"/>
        <v/>
      </c>
      <c r="I1552" s="5">
        <f>IF(D1552&gt;=Q3_Validation!$C$2,1,0)</f>
        <v>0</v>
      </c>
      <c r="J1552" s="8" t="str">
        <f t="shared" si="146"/>
        <v/>
      </c>
      <c r="K1552" s="5" t="str">
        <f t="shared" si="147"/>
        <v>excluded</v>
      </c>
      <c r="L1552" s="5">
        <f t="shared" si="148"/>
        <v>1</v>
      </c>
      <c r="M1552" s="5">
        <f t="shared" si="149"/>
        <v>0</v>
      </c>
    </row>
    <row r="1553" spans="1:13">
      <c r="A1553" s="5">
        <v>3596</v>
      </c>
      <c r="B1553" s="5">
        <v>21</v>
      </c>
      <c r="C1553" s="5" t="s">
        <v>62</v>
      </c>
      <c r="D1553" s="5">
        <v>564</v>
      </c>
      <c r="E1553" s="5">
        <v>7</v>
      </c>
      <c r="F1553" s="8">
        <f t="shared" si="144"/>
        <v>1.2411347517730495</v>
      </c>
      <c r="G1553" s="5" t="str">
        <f>IF(COUNTIFS(Q3_SQL_Error_Concentration!$A:$A,A1553,Q3_SQL_Error_Concentration!$E:$E,B1553,Q3_SQL_Error_Concentration!$F:$F,C1553)=0,"",SUMIFS(Q3_SQL_Error_Concentration!$I:$I,Q3_SQL_Error_Concentration!$A:$A,A1553,Q3_SQL_Error_Concentration!$E:$E,B1553,Q3_SQL_Error_Concentration!$F:$F,C1553))</f>
        <v/>
      </c>
      <c r="H1553" s="5" t="str">
        <f t="shared" si="145"/>
        <v/>
      </c>
      <c r="I1553" s="5">
        <f>IF(D1553&gt;=Q3_Validation!$C$2,1,0)</f>
        <v>0</v>
      </c>
      <c r="J1553" s="8" t="str">
        <f t="shared" si="146"/>
        <v/>
      </c>
      <c r="K1553" s="5" t="str">
        <f t="shared" si="147"/>
        <v>excluded</v>
      </c>
      <c r="L1553" s="5">
        <f t="shared" si="148"/>
        <v>1</v>
      </c>
      <c r="M1553" s="5">
        <f t="shared" si="149"/>
        <v>0</v>
      </c>
    </row>
    <row r="1554" spans="1:13">
      <c r="A1554" s="5">
        <v>3596</v>
      </c>
      <c r="B1554" s="5">
        <v>22</v>
      </c>
      <c r="C1554" s="5" t="s">
        <v>63</v>
      </c>
      <c r="D1554" s="5">
        <v>174</v>
      </c>
      <c r="E1554" s="5">
        <v>0</v>
      </c>
      <c r="F1554" s="8">
        <f t="shared" si="144"/>
        <v>0</v>
      </c>
      <c r="G1554" s="5" t="str">
        <f>IF(COUNTIFS(Q3_SQL_Error_Concentration!$A:$A,A1554,Q3_SQL_Error_Concentration!$E:$E,B1554,Q3_SQL_Error_Concentration!$F:$F,C1554)=0,"",SUMIFS(Q3_SQL_Error_Concentration!$I:$I,Q3_SQL_Error_Concentration!$A:$A,A1554,Q3_SQL_Error_Concentration!$E:$E,B1554,Q3_SQL_Error_Concentration!$F:$F,C1554))</f>
        <v/>
      </c>
      <c r="H1554" s="5" t="str">
        <f t="shared" si="145"/>
        <v/>
      </c>
      <c r="I1554" s="5">
        <f>IF(D1554&gt;=Q3_Validation!$C$2,1,0)</f>
        <v>0</v>
      </c>
      <c r="J1554" s="8" t="str">
        <f t="shared" si="146"/>
        <v/>
      </c>
      <c r="K1554" s="5" t="str">
        <f t="shared" si="147"/>
        <v>excluded</v>
      </c>
      <c r="L1554" s="5">
        <f t="shared" si="148"/>
        <v>1</v>
      </c>
      <c r="M1554" s="5">
        <f t="shared" si="149"/>
        <v>0</v>
      </c>
    </row>
    <row r="1555" spans="1:13">
      <c r="A1555" s="5">
        <v>3596</v>
      </c>
      <c r="B1555" s="5">
        <v>22</v>
      </c>
      <c r="C1555" s="5" t="s">
        <v>62</v>
      </c>
      <c r="D1555" s="5">
        <v>748</v>
      </c>
      <c r="E1555" s="5">
        <v>17</v>
      </c>
      <c r="F1555" s="8">
        <f t="shared" si="144"/>
        <v>2.2727272727272729</v>
      </c>
      <c r="G1555" s="5" t="str">
        <f>IF(COUNTIFS(Q3_SQL_Error_Concentration!$A:$A,A1555,Q3_SQL_Error_Concentration!$E:$E,B1555,Q3_SQL_Error_Concentration!$F:$F,C1555)=0,"",SUMIFS(Q3_SQL_Error_Concentration!$I:$I,Q3_SQL_Error_Concentration!$A:$A,A1555,Q3_SQL_Error_Concentration!$E:$E,B1555,Q3_SQL_Error_Concentration!$F:$F,C1555))</f>
        <v/>
      </c>
      <c r="H1555" s="5" t="str">
        <f t="shared" si="145"/>
        <v/>
      </c>
      <c r="I1555" s="5">
        <f>IF(D1555&gt;=Q3_Validation!$C$2,1,0)</f>
        <v>1</v>
      </c>
      <c r="J1555" s="8">
        <f t="shared" si="146"/>
        <v>2.2727272727272729</v>
      </c>
      <c r="K1555" s="5" t="str">
        <f t="shared" si="147"/>
        <v>high-error</v>
      </c>
      <c r="L1555" s="5">
        <f t="shared" si="148"/>
        <v>1</v>
      </c>
      <c r="M1555" s="5">
        <f t="shared" si="149"/>
        <v>0</v>
      </c>
    </row>
    <row r="1556" spans="1:13">
      <c r="A1556" s="5">
        <v>3596</v>
      </c>
      <c r="B1556" s="5">
        <v>23</v>
      </c>
      <c r="C1556" s="5" t="s">
        <v>63</v>
      </c>
      <c r="D1556" s="5">
        <v>91</v>
      </c>
      <c r="E1556" s="5">
        <v>0</v>
      </c>
      <c r="F1556" s="8">
        <f t="shared" si="144"/>
        <v>0</v>
      </c>
      <c r="G1556" s="5" t="str">
        <f>IF(COUNTIFS(Q3_SQL_Error_Concentration!$A:$A,A1556,Q3_SQL_Error_Concentration!$E:$E,B1556,Q3_SQL_Error_Concentration!$F:$F,C1556)=0,"",SUMIFS(Q3_SQL_Error_Concentration!$I:$I,Q3_SQL_Error_Concentration!$A:$A,A1556,Q3_SQL_Error_Concentration!$E:$E,B1556,Q3_SQL_Error_Concentration!$F:$F,C1556))</f>
        <v/>
      </c>
      <c r="H1556" s="5" t="str">
        <f t="shared" si="145"/>
        <v/>
      </c>
      <c r="I1556" s="5">
        <f>IF(D1556&gt;=Q3_Validation!$C$2,1,0)</f>
        <v>0</v>
      </c>
      <c r="J1556" s="8" t="str">
        <f t="shared" si="146"/>
        <v/>
      </c>
      <c r="K1556" s="5" t="str">
        <f t="shared" si="147"/>
        <v>excluded</v>
      </c>
      <c r="L1556" s="5">
        <f t="shared" si="148"/>
        <v>1</v>
      </c>
      <c r="M1556" s="5">
        <f t="shared" si="149"/>
        <v>0</v>
      </c>
    </row>
    <row r="1557" spans="1:13">
      <c r="A1557" s="5">
        <v>3596</v>
      </c>
      <c r="B1557" s="5">
        <v>23</v>
      </c>
      <c r="C1557" s="5" t="s">
        <v>64</v>
      </c>
      <c r="D1557" s="5">
        <v>4</v>
      </c>
      <c r="E1557" s="5">
        <v>0</v>
      </c>
      <c r="F1557" s="8">
        <f t="shared" si="144"/>
        <v>0</v>
      </c>
      <c r="G1557" s="5" t="str">
        <f>IF(COUNTIFS(Q3_SQL_Error_Concentration!$A:$A,A1557,Q3_SQL_Error_Concentration!$E:$E,B1557,Q3_SQL_Error_Concentration!$F:$F,C1557)=0,"",SUMIFS(Q3_SQL_Error_Concentration!$I:$I,Q3_SQL_Error_Concentration!$A:$A,A1557,Q3_SQL_Error_Concentration!$E:$E,B1557,Q3_SQL_Error_Concentration!$F:$F,C1557))</f>
        <v/>
      </c>
      <c r="H1557" s="5" t="str">
        <f t="shared" si="145"/>
        <v/>
      </c>
      <c r="I1557" s="5">
        <f>IF(D1557&gt;=Q3_Validation!$C$2,1,0)</f>
        <v>0</v>
      </c>
      <c r="J1557" s="8" t="str">
        <f t="shared" si="146"/>
        <v/>
      </c>
      <c r="K1557" s="5" t="str">
        <f t="shared" si="147"/>
        <v>excluded</v>
      </c>
      <c r="L1557" s="5">
        <f t="shared" si="148"/>
        <v>1</v>
      </c>
      <c r="M1557" s="5">
        <f t="shared" si="149"/>
        <v>0</v>
      </c>
    </row>
    <row r="1558" spans="1:13">
      <c r="A1558" s="5">
        <v>3596</v>
      </c>
      <c r="B1558" s="5">
        <v>23</v>
      </c>
      <c r="C1558" s="5" t="s">
        <v>62</v>
      </c>
      <c r="D1558" s="5">
        <v>849</v>
      </c>
      <c r="E1558" s="5">
        <v>12</v>
      </c>
      <c r="F1558" s="8">
        <f t="shared" si="144"/>
        <v>1.4134275618374559</v>
      </c>
      <c r="G1558" s="5" t="str">
        <f>IF(COUNTIFS(Q3_SQL_Error_Concentration!$A:$A,A1558,Q3_SQL_Error_Concentration!$E:$E,B1558,Q3_SQL_Error_Concentration!$F:$F,C1558)=0,"",SUMIFS(Q3_SQL_Error_Concentration!$I:$I,Q3_SQL_Error_Concentration!$A:$A,A1558,Q3_SQL_Error_Concentration!$E:$E,B1558,Q3_SQL_Error_Concentration!$F:$F,C1558))</f>
        <v/>
      </c>
      <c r="H1558" s="5" t="str">
        <f t="shared" si="145"/>
        <v/>
      </c>
      <c r="I1558" s="5">
        <f>IF(D1558&gt;=Q3_Validation!$C$2,1,0)</f>
        <v>1</v>
      </c>
      <c r="J1558" s="8">
        <f t="shared" si="146"/>
        <v>1.4134275618374559</v>
      </c>
      <c r="K1558" s="5" t="str">
        <f t="shared" si="147"/>
        <v>normal</v>
      </c>
      <c r="L1558" s="5">
        <f t="shared" si="148"/>
        <v>1</v>
      </c>
      <c r="M1558" s="5">
        <f t="shared" si="149"/>
        <v>0</v>
      </c>
    </row>
    <row r="1559" spans="1:13">
      <c r="A1559" s="5">
        <v>3640</v>
      </c>
      <c r="B1559" s="5">
        <v>0</v>
      </c>
      <c r="C1559" s="5" t="s">
        <v>63</v>
      </c>
      <c r="D1559" s="5">
        <v>117</v>
      </c>
      <c r="E1559" s="5">
        <v>3</v>
      </c>
      <c r="F1559" s="8">
        <f t="shared" si="144"/>
        <v>2.5641025641025643</v>
      </c>
      <c r="G1559" s="5" t="str">
        <f>IF(COUNTIFS(Q3_SQL_Error_Concentration!$A:$A,A1559,Q3_SQL_Error_Concentration!$E:$E,B1559,Q3_SQL_Error_Concentration!$F:$F,C1559)=0,"",SUMIFS(Q3_SQL_Error_Concentration!$I:$I,Q3_SQL_Error_Concentration!$A:$A,A1559,Q3_SQL_Error_Concentration!$E:$E,B1559,Q3_SQL_Error_Concentration!$F:$F,C1559))</f>
        <v/>
      </c>
      <c r="H1559" s="5" t="str">
        <f t="shared" si="145"/>
        <v/>
      </c>
      <c r="I1559" s="5">
        <f>IF(D1559&gt;=Q3_Validation!$C$2,1,0)</f>
        <v>0</v>
      </c>
      <c r="J1559" s="8" t="str">
        <f t="shared" si="146"/>
        <v/>
      </c>
      <c r="K1559" s="5" t="str">
        <f t="shared" si="147"/>
        <v>excluded</v>
      </c>
      <c r="L1559" s="5">
        <f t="shared" si="148"/>
        <v>0</v>
      </c>
      <c r="M1559" s="5">
        <f t="shared" si="149"/>
        <v>0</v>
      </c>
    </row>
    <row r="1560" spans="1:13">
      <c r="A1560" s="5">
        <v>3640</v>
      </c>
      <c r="B1560" s="5">
        <v>0</v>
      </c>
      <c r="C1560" s="5" t="s">
        <v>64</v>
      </c>
      <c r="D1560" s="5">
        <v>2</v>
      </c>
      <c r="E1560" s="5">
        <v>0</v>
      </c>
      <c r="F1560" s="8">
        <f t="shared" si="144"/>
        <v>0</v>
      </c>
      <c r="G1560" s="5" t="str">
        <f>IF(COUNTIFS(Q3_SQL_Error_Concentration!$A:$A,A1560,Q3_SQL_Error_Concentration!$E:$E,B1560,Q3_SQL_Error_Concentration!$F:$F,C1560)=0,"",SUMIFS(Q3_SQL_Error_Concentration!$I:$I,Q3_SQL_Error_Concentration!$A:$A,A1560,Q3_SQL_Error_Concentration!$E:$E,B1560,Q3_SQL_Error_Concentration!$F:$F,C1560))</f>
        <v/>
      </c>
      <c r="H1560" s="5" t="str">
        <f t="shared" si="145"/>
        <v/>
      </c>
      <c r="I1560" s="5">
        <f>IF(D1560&gt;=Q3_Validation!$C$2,1,0)</f>
        <v>0</v>
      </c>
      <c r="J1560" s="8" t="str">
        <f t="shared" si="146"/>
        <v/>
      </c>
      <c r="K1560" s="5" t="str">
        <f t="shared" si="147"/>
        <v>excluded</v>
      </c>
      <c r="L1560" s="5">
        <f t="shared" si="148"/>
        <v>0</v>
      </c>
      <c r="M1560" s="5">
        <f t="shared" si="149"/>
        <v>0</v>
      </c>
    </row>
    <row r="1561" spans="1:13">
      <c r="A1561" s="5">
        <v>3640</v>
      </c>
      <c r="B1561" s="5">
        <v>0</v>
      </c>
      <c r="C1561" s="5" t="s">
        <v>62</v>
      </c>
      <c r="D1561" s="5">
        <v>178</v>
      </c>
      <c r="E1561" s="5">
        <v>4</v>
      </c>
      <c r="F1561" s="8">
        <f t="shared" si="144"/>
        <v>2.2471910112359552</v>
      </c>
      <c r="G1561" s="5" t="str">
        <f>IF(COUNTIFS(Q3_SQL_Error_Concentration!$A:$A,A1561,Q3_SQL_Error_Concentration!$E:$E,B1561,Q3_SQL_Error_Concentration!$F:$F,C1561)=0,"",SUMIFS(Q3_SQL_Error_Concentration!$I:$I,Q3_SQL_Error_Concentration!$A:$A,A1561,Q3_SQL_Error_Concentration!$E:$E,B1561,Q3_SQL_Error_Concentration!$F:$F,C1561))</f>
        <v/>
      </c>
      <c r="H1561" s="5" t="str">
        <f t="shared" si="145"/>
        <v/>
      </c>
      <c r="I1561" s="5">
        <f>IF(D1561&gt;=Q3_Validation!$C$2,1,0)</f>
        <v>0</v>
      </c>
      <c r="J1561" s="8" t="str">
        <f t="shared" si="146"/>
        <v/>
      </c>
      <c r="K1561" s="5" t="str">
        <f t="shared" si="147"/>
        <v>excluded</v>
      </c>
      <c r="L1561" s="5">
        <f t="shared" si="148"/>
        <v>0</v>
      </c>
      <c r="M1561" s="5">
        <f t="shared" si="149"/>
        <v>0</v>
      </c>
    </row>
    <row r="1562" spans="1:13">
      <c r="A1562" s="5">
        <v>3640</v>
      </c>
      <c r="B1562" s="5">
        <v>1</v>
      </c>
      <c r="C1562" s="5" t="s">
        <v>63</v>
      </c>
      <c r="D1562" s="5">
        <v>131</v>
      </c>
      <c r="E1562" s="5">
        <v>0</v>
      </c>
      <c r="F1562" s="8">
        <f t="shared" si="144"/>
        <v>0</v>
      </c>
      <c r="G1562" s="5" t="str">
        <f>IF(COUNTIFS(Q3_SQL_Error_Concentration!$A:$A,A1562,Q3_SQL_Error_Concentration!$E:$E,B1562,Q3_SQL_Error_Concentration!$F:$F,C1562)=0,"",SUMIFS(Q3_SQL_Error_Concentration!$I:$I,Q3_SQL_Error_Concentration!$A:$A,A1562,Q3_SQL_Error_Concentration!$E:$E,B1562,Q3_SQL_Error_Concentration!$F:$F,C1562))</f>
        <v/>
      </c>
      <c r="H1562" s="5" t="str">
        <f t="shared" si="145"/>
        <v/>
      </c>
      <c r="I1562" s="5">
        <f>IF(D1562&gt;=Q3_Validation!$C$2,1,0)</f>
        <v>0</v>
      </c>
      <c r="J1562" s="8" t="str">
        <f t="shared" si="146"/>
        <v/>
      </c>
      <c r="K1562" s="5" t="str">
        <f t="shared" si="147"/>
        <v>excluded</v>
      </c>
      <c r="L1562" s="5">
        <f t="shared" si="148"/>
        <v>0</v>
      </c>
      <c r="M1562" s="5">
        <f t="shared" si="149"/>
        <v>0</v>
      </c>
    </row>
    <row r="1563" spans="1:13">
      <c r="A1563" s="5">
        <v>3640</v>
      </c>
      <c r="B1563" s="5">
        <v>1</v>
      </c>
      <c r="C1563" s="5" t="s">
        <v>62</v>
      </c>
      <c r="D1563" s="5">
        <v>250</v>
      </c>
      <c r="E1563" s="5">
        <v>2</v>
      </c>
      <c r="F1563" s="8">
        <f t="shared" si="144"/>
        <v>0.8</v>
      </c>
      <c r="G1563" s="5" t="str">
        <f>IF(COUNTIFS(Q3_SQL_Error_Concentration!$A:$A,A1563,Q3_SQL_Error_Concentration!$E:$E,B1563,Q3_SQL_Error_Concentration!$F:$F,C1563)=0,"",SUMIFS(Q3_SQL_Error_Concentration!$I:$I,Q3_SQL_Error_Concentration!$A:$A,A1563,Q3_SQL_Error_Concentration!$E:$E,B1563,Q3_SQL_Error_Concentration!$F:$F,C1563))</f>
        <v/>
      </c>
      <c r="H1563" s="5" t="str">
        <f t="shared" si="145"/>
        <v/>
      </c>
      <c r="I1563" s="5">
        <f>IF(D1563&gt;=Q3_Validation!$C$2,1,0)</f>
        <v>0</v>
      </c>
      <c r="J1563" s="8" t="str">
        <f t="shared" si="146"/>
        <v/>
      </c>
      <c r="K1563" s="5" t="str">
        <f t="shared" si="147"/>
        <v>excluded</v>
      </c>
      <c r="L1563" s="5">
        <f t="shared" si="148"/>
        <v>0</v>
      </c>
      <c r="M1563" s="5">
        <f t="shared" si="149"/>
        <v>0</v>
      </c>
    </row>
    <row r="1564" spans="1:13">
      <c r="A1564" s="5">
        <v>3640</v>
      </c>
      <c r="B1564" s="5">
        <v>2</v>
      </c>
      <c r="C1564" s="5" t="s">
        <v>63</v>
      </c>
      <c r="D1564" s="5">
        <v>128</v>
      </c>
      <c r="E1564" s="5">
        <v>2</v>
      </c>
      <c r="F1564" s="8">
        <f t="shared" si="144"/>
        <v>1.5625</v>
      </c>
      <c r="G1564" s="5" t="str">
        <f>IF(COUNTIFS(Q3_SQL_Error_Concentration!$A:$A,A1564,Q3_SQL_Error_Concentration!$E:$E,B1564,Q3_SQL_Error_Concentration!$F:$F,C1564)=0,"",SUMIFS(Q3_SQL_Error_Concentration!$I:$I,Q3_SQL_Error_Concentration!$A:$A,A1564,Q3_SQL_Error_Concentration!$E:$E,B1564,Q3_SQL_Error_Concentration!$F:$F,C1564))</f>
        <v/>
      </c>
      <c r="H1564" s="5" t="str">
        <f t="shared" si="145"/>
        <v/>
      </c>
      <c r="I1564" s="5">
        <f>IF(D1564&gt;=Q3_Validation!$C$2,1,0)</f>
        <v>0</v>
      </c>
      <c r="J1564" s="8" t="str">
        <f t="shared" si="146"/>
        <v/>
      </c>
      <c r="K1564" s="5" t="str">
        <f t="shared" si="147"/>
        <v>excluded</v>
      </c>
      <c r="L1564" s="5">
        <f t="shared" si="148"/>
        <v>0</v>
      </c>
      <c r="M1564" s="5">
        <f t="shared" si="149"/>
        <v>0</v>
      </c>
    </row>
    <row r="1565" spans="1:13">
      <c r="A1565" s="5">
        <v>3640</v>
      </c>
      <c r="B1565" s="5">
        <v>2</v>
      </c>
      <c r="C1565" s="5" t="s">
        <v>62</v>
      </c>
      <c r="D1565" s="5">
        <v>185</v>
      </c>
      <c r="E1565" s="5">
        <v>0</v>
      </c>
      <c r="F1565" s="8">
        <f t="shared" si="144"/>
        <v>0</v>
      </c>
      <c r="G1565" s="5" t="str">
        <f>IF(COUNTIFS(Q3_SQL_Error_Concentration!$A:$A,A1565,Q3_SQL_Error_Concentration!$E:$E,B1565,Q3_SQL_Error_Concentration!$F:$F,C1565)=0,"",SUMIFS(Q3_SQL_Error_Concentration!$I:$I,Q3_SQL_Error_Concentration!$A:$A,A1565,Q3_SQL_Error_Concentration!$E:$E,B1565,Q3_SQL_Error_Concentration!$F:$F,C1565))</f>
        <v/>
      </c>
      <c r="H1565" s="5" t="str">
        <f t="shared" si="145"/>
        <v/>
      </c>
      <c r="I1565" s="5">
        <f>IF(D1565&gt;=Q3_Validation!$C$2,1,0)</f>
        <v>0</v>
      </c>
      <c r="J1565" s="8" t="str">
        <f t="shared" si="146"/>
        <v/>
      </c>
      <c r="K1565" s="5" t="str">
        <f t="shared" si="147"/>
        <v>excluded</v>
      </c>
      <c r="L1565" s="5">
        <f t="shared" si="148"/>
        <v>0</v>
      </c>
      <c r="M1565" s="5">
        <f t="shared" si="149"/>
        <v>0</v>
      </c>
    </row>
    <row r="1566" spans="1:13">
      <c r="A1566" s="5">
        <v>3640</v>
      </c>
      <c r="B1566" s="5">
        <v>3</v>
      </c>
      <c r="C1566" s="5" t="s">
        <v>63</v>
      </c>
      <c r="D1566" s="5">
        <v>145</v>
      </c>
      <c r="E1566" s="5">
        <v>2</v>
      </c>
      <c r="F1566" s="8">
        <f t="shared" si="144"/>
        <v>1.3793103448275863</v>
      </c>
      <c r="G1566" s="5" t="str">
        <f>IF(COUNTIFS(Q3_SQL_Error_Concentration!$A:$A,A1566,Q3_SQL_Error_Concentration!$E:$E,B1566,Q3_SQL_Error_Concentration!$F:$F,C1566)=0,"",SUMIFS(Q3_SQL_Error_Concentration!$I:$I,Q3_SQL_Error_Concentration!$A:$A,A1566,Q3_SQL_Error_Concentration!$E:$E,B1566,Q3_SQL_Error_Concentration!$F:$F,C1566))</f>
        <v/>
      </c>
      <c r="H1566" s="5" t="str">
        <f t="shared" si="145"/>
        <v/>
      </c>
      <c r="I1566" s="5">
        <f>IF(D1566&gt;=Q3_Validation!$C$2,1,0)</f>
        <v>0</v>
      </c>
      <c r="J1566" s="8" t="str">
        <f t="shared" si="146"/>
        <v/>
      </c>
      <c r="K1566" s="5" t="str">
        <f t="shared" si="147"/>
        <v>excluded</v>
      </c>
      <c r="L1566" s="5">
        <f t="shared" si="148"/>
        <v>0</v>
      </c>
      <c r="M1566" s="5">
        <f t="shared" si="149"/>
        <v>0</v>
      </c>
    </row>
    <row r="1567" spans="1:13">
      <c r="A1567" s="5">
        <v>3640</v>
      </c>
      <c r="B1567" s="5">
        <v>3</v>
      </c>
      <c r="C1567" s="5" t="s">
        <v>62</v>
      </c>
      <c r="D1567" s="5">
        <v>242</v>
      </c>
      <c r="E1567" s="5">
        <v>3</v>
      </c>
      <c r="F1567" s="8">
        <f t="shared" si="144"/>
        <v>1.2396694214876034</v>
      </c>
      <c r="G1567" s="5" t="str">
        <f>IF(COUNTIFS(Q3_SQL_Error_Concentration!$A:$A,A1567,Q3_SQL_Error_Concentration!$E:$E,B1567,Q3_SQL_Error_Concentration!$F:$F,C1567)=0,"",SUMIFS(Q3_SQL_Error_Concentration!$I:$I,Q3_SQL_Error_Concentration!$A:$A,A1567,Q3_SQL_Error_Concentration!$E:$E,B1567,Q3_SQL_Error_Concentration!$F:$F,C1567))</f>
        <v/>
      </c>
      <c r="H1567" s="5" t="str">
        <f t="shared" si="145"/>
        <v/>
      </c>
      <c r="I1567" s="5">
        <f>IF(D1567&gt;=Q3_Validation!$C$2,1,0)</f>
        <v>0</v>
      </c>
      <c r="J1567" s="8" t="str">
        <f t="shared" si="146"/>
        <v/>
      </c>
      <c r="K1567" s="5" t="str">
        <f t="shared" si="147"/>
        <v>excluded</v>
      </c>
      <c r="L1567" s="5">
        <f t="shared" si="148"/>
        <v>0</v>
      </c>
      <c r="M1567" s="5">
        <f t="shared" si="149"/>
        <v>0</v>
      </c>
    </row>
    <row r="1568" spans="1:13">
      <c r="A1568" s="5">
        <v>3640</v>
      </c>
      <c r="B1568" s="5">
        <v>4</v>
      </c>
      <c r="C1568" s="5" t="s">
        <v>63</v>
      </c>
      <c r="D1568" s="5">
        <v>132</v>
      </c>
      <c r="E1568" s="5">
        <v>1</v>
      </c>
      <c r="F1568" s="8">
        <f t="shared" si="144"/>
        <v>0.75757575757575757</v>
      </c>
      <c r="G1568" s="5" t="str">
        <f>IF(COUNTIFS(Q3_SQL_Error_Concentration!$A:$A,A1568,Q3_SQL_Error_Concentration!$E:$E,B1568,Q3_SQL_Error_Concentration!$F:$F,C1568)=0,"",SUMIFS(Q3_SQL_Error_Concentration!$I:$I,Q3_SQL_Error_Concentration!$A:$A,A1568,Q3_SQL_Error_Concentration!$E:$E,B1568,Q3_SQL_Error_Concentration!$F:$F,C1568))</f>
        <v/>
      </c>
      <c r="H1568" s="5" t="str">
        <f t="shared" si="145"/>
        <v/>
      </c>
      <c r="I1568" s="5">
        <f>IF(D1568&gt;=Q3_Validation!$C$2,1,0)</f>
        <v>0</v>
      </c>
      <c r="J1568" s="8" t="str">
        <f t="shared" si="146"/>
        <v/>
      </c>
      <c r="K1568" s="5" t="str">
        <f t="shared" si="147"/>
        <v>excluded</v>
      </c>
      <c r="L1568" s="5">
        <f t="shared" si="148"/>
        <v>0</v>
      </c>
      <c r="M1568" s="5">
        <f t="shared" si="149"/>
        <v>0</v>
      </c>
    </row>
    <row r="1569" spans="1:13">
      <c r="A1569" s="5">
        <v>3640</v>
      </c>
      <c r="B1569" s="5">
        <v>4</v>
      </c>
      <c r="C1569" s="5" t="s">
        <v>64</v>
      </c>
      <c r="D1569" s="5">
        <v>12</v>
      </c>
      <c r="E1569" s="5">
        <v>0</v>
      </c>
      <c r="F1569" s="8">
        <f t="shared" si="144"/>
        <v>0</v>
      </c>
      <c r="G1569" s="5" t="str">
        <f>IF(COUNTIFS(Q3_SQL_Error_Concentration!$A:$A,A1569,Q3_SQL_Error_Concentration!$E:$E,B1569,Q3_SQL_Error_Concentration!$F:$F,C1569)=0,"",SUMIFS(Q3_SQL_Error_Concentration!$I:$I,Q3_SQL_Error_Concentration!$A:$A,A1569,Q3_SQL_Error_Concentration!$E:$E,B1569,Q3_SQL_Error_Concentration!$F:$F,C1569))</f>
        <v/>
      </c>
      <c r="H1569" s="5" t="str">
        <f t="shared" si="145"/>
        <v/>
      </c>
      <c r="I1569" s="5">
        <f>IF(D1569&gt;=Q3_Validation!$C$2,1,0)</f>
        <v>0</v>
      </c>
      <c r="J1569" s="8" t="str">
        <f t="shared" si="146"/>
        <v/>
      </c>
      <c r="K1569" s="5" t="str">
        <f t="shared" si="147"/>
        <v>excluded</v>
      </c>
      <c r="L1569" s="5">
        <f t="shared" si="148"/>
        <v>0</v>
      </c>
      <c r="M1569" s="5">
        <f t="shared" si="149"/>
        <v>0</v>
      </c>
    </row>
    <row r="1570" spans="1:13">
      <c r="A1570" s="5">
        <v>3640</v>
      </c>
      <c r="B1570" s="5">
        <v>4</v>
      </c>
      <c r="C1570" s="5" t="s">
        <v>62</v>
      </c>
      <c r="D1570" s="5">
        <v>257</v>
      </c>
      <c r="E1570" s="5">
        <v>4</v>
      </c>
      <c r="F1570" s="8">
        <f t="shared" si="144"/>
        <v>1.556420233463035</v>
      </c>
      <c r="G1570" s="5" t="str">
        <f>IF(COUNTIFS(Q3_SQL_Error_Concentration!$A:$A,A1570,Q3_SQL_Error_Concentration!$E:$E,B1570,Q3_SQL_Error_Concentration!$F:$F,C1570)=0,"",SUMIFS(Q3_SQL_Error_Concentration!$I:$I,Q3_SQL_Error_Concentration!$A:$A,A1570,Q3_SQL_Error_Concentration!$E:$E,B1570,Q3_SQL_Error_Concentration!$F:$F,C1570))</f>
        <v/>
      </c>
      <c r="H1570" s="5" t="str">
        <f t="shared" si="145"/>
        <v/>
      </c>
      <c r="I1570" s="5">
        <f>IF(D1570&gt;=Q3_Validation!$C$2,1,0)</f>
        <v>0</v>
      </c>
      <c r="J1570" s="8" t="str">
        <f t="shared" si="146"/>
        <v/>
      </c>
      <c r="K1570" s="5" t="str">
        <f t="shared" si="147"/>
        <v>excluded</v>
      </c>
      <c r="L1570" s="5">
        <f t="shared" si="148"/>
        <v>0</v>
      </c>
      <c r="M1570" s="5">
        <f t="shared" si="149"/>
        <v>0</v>
      </c>
    </row>
    <row r="1571" spans="1:13">
      <c r="A1571" s="5">
        <v>3640</v>
      </c>
      <c r="B1571" s="5">
        <v>5</v>
      </c>
      <c r="C1571" s="5" t="s">
        <v>63</v>
      </c>
      <c r="D1571" s="5">
        <v>154</v>
      </c>
      <c r="E1571" s="5">
        <v>2</v>
      </c>
      <c r="F1571" s="8">
        <f t="shared" si="144"/>
        <v>1.2987012987012987</v>
      </c>
      <c r="G1571" s="5" t="str">
        <f>IF(COUNTIFS(Q3_SQL_Error_Concentration!$A:$A,A1571,Q3_SQL_Error_Concentration!$E:$E,B1571,Q3_SQL_Error_Concentration!$F:$F,C1571)=0,"",SUMIFS(Q3_SQL_Error_Concentration!$I:$I,Q3_SQL_Error_Concentration!$A:$A,A1571,Q3_SQL_Error_Concentration!$E:$E,B1571,Q3_SQL_Error_Concentration!$F:$F,C1571))</f>
        <v/>
      </c>
      <c r="H1571" s="5" t="str">
        <f t="shared" si="145"/>
        <v/>
      </c>
      <c r="I1571" s="5">
        <f>IF(D1571&gt;=Q3_Validation!$C$2,1,0)</f>
        <v>0</v>
      </c>
      <c r="J1571" s="8" t="str">
        <f t="shared" si="146"/>
        <v/>
      </c>
      <c r="K1571" s="5" t="str">
        <f t="shared" si="147"/>
        <v>excluded</v>
      </c>
      <c r="L1571" s="5">
        <f t="shared" si="148"/>
        <v>0</v>
      </c>
      <c r="M1571" s="5">
        <f t="shared" si="149"/>
        <v>0</v>
      </c>
    </row>
    <row r="1572" spans="1:13">
      <c r="A1572" s="5">
        <v>3640</v>
      </c>
      <c r="B1572" s="5">
        <v>5</v>
      </c>
      <c r="C1572" s="5" t="s">
        <v>64</v>
      </c>
      <c r="D1572" s="5">
        <v>9</v>
      </c>
      <c r="E1572" s="5">
        <v>0</v>
      </c>
      <c r="F1572" s="8">
        <f t="shared" si="144"/>
        <v>0</v>
      </c>
      <c r="G1572" s="5" t="str">
        <f>IF(COUNTIFS(Q3_SQL_Error_Concentration!$A:$A,A1572,Q3_SQL_Error_Concentration!$E:$E,B1572,Q3_SQL_Error_Concentration!$F:$F,C1572)=0,"",SUMIFS(Q3_SQL_Error_Concentration!$I:$I,Q3_SQL_Error_Concentration!$A:$A,A1572,Q3_SQL_Error_Concentration!$E:$E,B1572,Q3_SQL_Error_Concentration!$F:$F,C1572))</f>
        <v/>
      </c>
      <c r="H1572" s="5" t="str">
        <f t="shared" si="145"/>
        <v/>
      </c>
      <c r="I1572" s="5">
        <f>IF(D1572&gt;=Q3_Validation!$C$2,1,0)</f>
        <v>0</v>
      </c>
      <c r="J1572" s="8" t="str">
        <f t="shared" si="146"/>
        <v/>
      </c>
      <c r="K1572" s="5" t="str">
        <f t="shared" si="147"/>
        <v>excluded</v>
      </c>
      <c r="L1572" s="5">
        <f t="shared" si="148"/>
        <v>0</v>
      </c>
      <c r="M1572" s="5">
        <f t="shared" si="149"/>
        <v>0</v>
      </c>
    </row>
    <row r="1573" spans="1:13">
      <c r="A1573" s="5">
        <v>3640</v>
      </c>
      <c r="B1573" s="5">
        <v>5</v>
      </c>
      <c r="C1573" s="5" t="s">
        <v>62</v>
      </c>
      <c r="D1573" s="5">
        <v>243</v>
      </c>
      <c r="E1573" s="5">
        <v>3</v>
      </c>
      <c r="F1573" s="8">
        <f t="shared" si="144"/>
        <v>1.2345679012345678</v>
      </c>
      <c r="G1573" s="5" t="str">
        <f>IF(COUNTIFS(Q3_SQL_Error_Concentration!$A:$A,A1573,Q3_SQL_Error_Concentration!$E:$E,B1573,Q3_SQL_Error_Concentration!$F:$F,C1573)=0,"",SUMIFS(Q3_SQL_Error_Concentration!$I:$I,Q3_SQL_Error_Concentration!$A:$A,A1573,Q3_SQL_Error_Concentration!$E:$E,B1573,Q3_SQL_Error_Concentration!$F:$F,C1573))</f>
        <v/>
      </c>
      <c r="H1573" s="5" t="str">
        <f t="shared" si="145"/>
        <v/>
      </c>
      <c r="I1573" s="5">
        <f>IF(D1573&gt;=Q3_Validation!$C$2,1,0)</f>
        <v>0</v>
      </c>
      <c r="J1573" s="8" t="str">
        <f t="shared" si="146"/>
        <v/>
      </c>
      <c r="K1573" s="5" t="str">
        <f t="shared" si="147"/>
        <v>excluded</v>
      </c>
      <c r="L1573" s="5">
        <f t="shared" si="148"/>
        <v>0</v>
      </c>
      <c r="M1573" s="5">
        <f t="shared" si="149"/>
        <v>0</v>
      </c>
    </row>
    <row r="1574" spans="1:13">
      <c r="A1574" s="5">
        <v>3640</v>
      </c>
      <c r="B1574" s="5">
        <v>6</v>
      </c>
      <c r="C1574" s="5" t="s">
        <v>63</v>
      </c>
      <c r="D1574" s="5">
        <v>162</v>
      </c>
      <c r="E1574" s="5">
        <v>1</v>
      </c>
      <c r="F1574" s="8">
        <f t="shared" si="144"/>
        <v>0.61728395061728392</v>
      </c>
      <c r="G1574" s="5" t="str">
        <f>IF(COUNTIFS(Q3_SQL_Error_Concentration!$A:$A,A1574,Q3_SQL_Error_Concentration!$E:$E,B1574,Q3_SQL_Error_Concentration!$F:$F,C1574)=0,"",SUMIFS(Q3_SQL_Error_Concentration!$I:$I,Q3_SQL_Error_Concentration!$A:$A,A1574,Q3_SQL_Error_Concentration!$E:$E,B1574,Q3_SQL_Error_Concentration!$F:$F,C1574))</f>
        <v/>
      </c>
      <c r="H1574" s="5" t="str">
        <f t="shared" si="145"/>
        <v/>
      </c>
      <c r="I1574" s="5">
        <f>IF(D1574&gt;=Q3_Validation!$C$2,1,0)</f>
        <v>0</v>
      </c>
      <c r="J1574" s="8" t="str">
        <f t="shared" si="146"/>
        <v/>
      </c>
      <c r="K1574" s="5" t="str">
        <f t="shared" si="147"/>
        <v>excluded</v>
      </c>
      <c r="L1574" s="5">
        <f t="shared" si="148"/>
        <v>0</v>
      </c>
      <c r="M1574" s="5">
        <f t="shared" si="149"/>
        <v>0</v>
      </c>
    </row>
    <row r="1575" spans="1:13">
      <c r="A1575" s="5">
        <v>3640</v>
      </c>
      <c r="B1575" s="5">
        <v>6</v>
      </c>
      <c r="C1575" s="5" t="s">
        <v>64</v>
      </c>
      <c r="D1575" s="5">
        <v>7</v>
      </c>
      <c r="E1575" s="5">
        <v>0</v>
      </c>
      <c r="F1575" s="8">
        <f t="shared" si="144"/>
        <v>0</v>
      </c>
      <c r="G1575" s="5" t="str">
        <f>IF(COUNTIFS(Q3_SQL_Error_Concentration!$A:$A,A1575,Q3_SQL_Error_Concentration!$E:$E,B1575,Q3_SQL_Error_Concentration!$F:$F,C1575)=0,"",SUMIFS(Q3_SQL_Error_Concentration!$I:$I,Q3_SQL_Error_Concentration!$A:$A,A1575,Q3_SQL_Error_Concentration!$E:$E,B1575,Q3_SQL_Error_Concentration!$F:$F,C1575))</f>
        <v/>
      </c>
      <c r="H1575" s="5" t="str">
        <f t="shared" si="145"/>
        <v/>
      </c>
      <c r="I1575" s="5">
        <f>IF(D1575&gt;=Q3_Validation!$C$2,1,0)</f>
        <v>0</v>
      </c>
      <c r="J1575" s="8" t="str">
        <f t="shared" si="146"/>
        <v/>
      </c>
      <c r="K1575" s="5" t="str">
        <f t="shared" si="147"/>
        <v>excluded</v>
      </c>
      <c r="L1575" s="5">
        <f t="shared" si="148"/>
        <v>0</v>
      </c>
      <c r="M1575" s="5">
        <f t="shared" si="149"/>
        <v>0</v>
      </c>
    </row>
    <row r="1576" spans="1:13">
      <c r="A1576" s="5">
        <v>3640</v>
      </c>
      <c r="B1576" s="5">
        <v>6</v>
      </c>
      <c r="C1576" s="5" t="s">
        <v>62</v>
      </c>
      <c r="D1576" s="5">
        <v>225</v>
      </c>
      <c r="E1576" s="5">
        <v>0</v>
      </c>
      <c r="F1576" s="8">
        <f t="shared" si="144"/>
        <v>0</v>
      </c>
      <c r="G1576" s="5" t="str">
        <f>IF(COUNTIFS(Q3_SQL_Error_Concentration!$A:$A,A1576,Q3_SQL_Error_Concentration!$E:$E,B1576,Q3_SQL_Error_Concentration!$F:$F,C1576)=0,"",SUMIFS(Q3_SQL_Error_Concentration!$I:$I,Q3_SQL_Error_Concentration!$A:$A,A1576,Q3_SQL_Error_Concentration!$E:$E,B1576,Q3_SQL_Error_Concentration!$F:$F,C1576))</f>
        <v/>
      </c>
      <c r="H1576" s="5" t="str">
        <f t="shared" si="145"/>
        <v/>
      </c>
      <c r="I1576" s="5">
        <f>IF(D1576&gt;=Q3_Validation!$C$2,1,0)</f>
        <v>0</v>
      </c>
      <c r="J1576" s="8" t="str">
        <f t="shared" si="146"/>
        <v/>
      </c>
      <c r="K1576" s="5" t="str">
        <f t="shared" si="147"/>
        <v>excluded</v>
      </c>
      <c r="L1576" s="5">
        <f t="shared" si="148"/>
        <v>0</v>
      </c>
      <c r="M1576" s="5">
        <f t="shared" si="149"/>
        <v>0</v>
      </c>
    </row>
    <row r="1577" spans="1:13">
      <c r="A1577" s="5">
        <v>3640</v>
      </c>
      <c r="B1577" s="5">
        <v>7</v>
      </c>
      <c r="C1577" s="5" t="s">
        <v>63</v>
      </c>
      <c r="D1577" s="5">
        <v>129</v>
      </c>
      <c r="E1577" s="5">
        <v>0</v>
      </c>
      <c r="F1577" s="8">
        <f t="shared" si="144"/>
        <v>0</v>
      </c>
      <c r="G1577" s="5" t="str">
        <f>IF(COUNTIFS(Q3_SQL_Error_Concentration!$A:$A,A1577,Q3_SQL_Error_Concentration!$E:$E,B1577,Q3_SQL_Error_Concentration!$F:$F,C1577)=0,"",SUMIFS(Q3_SQL_Error_Concentration!$I:$I,Q3_SQL_Error_Concentration!$A:$A,A1577,Q3_SQL_Error_Concentration!$E:$E,B1577,Q3_SQL_Error_Concentration!$F:$F,C1577))</f>
        <v/>
      </c>
      <c r="H1577" s="5" t="str">
        <f t="shared" si="145"/>
        <v/>
      </c>
      <c r="I1577" s="5">
        <f>IF(D1577&gt;=Q3_Validation!$C$2,1,0)</f>
        <v>0</v>
      </c>
      <c r="J1577" s="8" t="str">
        <f t="shared" si="146"/>
        <v/>
      </c>
      <c r="K1577" s="5" t="str">
        <f t="shared" si="147"/>
        <v>excluded</v>
      </c>
      <c r="L1577" s="5">
        <f t="shared" si="148"/>
        <v>0</v>
      </c>
      <c r="M1577" s="5">
        <f t="shared" si="149"/>
        <v>0</v>
      </c>
    </row>
    <row r="1578" spans="1:13">
      <c r="A1578" s="5">
        <v>3640</v>
      </c>
      <c r="B1578" s="5">
        <v>7</v>
      </c>
      <c r="C1578" s="5" t="s">
        <v>64</v>
      </c>
      <c r="D1578" s="5">
        <v>14</v>
      </c>
      <c r="E1578" s="5">
        <v>1</v>
      </c>
      <c r="F1578" s="8">
        <f t="shared" si="144"/>
        <v>7.1428571428571432</v>
      </c>
      <c r="G1578" s="5" t="str">
        <f>IF(COUNTIFS(Q3_SQL_Error_Concentration!$A:$A,A1578,Q3_SQL_Error_Concentration!$E:$E,B1578,Q3_SQL_Error_Concentration!$F:$F,C1578)=0,"",SUMIFS(Q3_SQL_Error_Concentration!$I:$I,Q3_SQL_Error_Concentration!$A:$A,A1578,Q3_SQL_Error_Concentration!$E:$E,B1578,Q3_SQL_Error_Concentration!$F:$F,C1578))</f>
        <v/>
      </c>
      <c r="H1578" s="5" t="str">
        <f t="shared" si="145"/>
        <v/>
      </c>
      <c r="I1578" s="5">
        <f>IF(D1578&gt;=Q3_Validation!$C$2,1,0)</f>
        <v>0</v>
      </c>
      <c r="J1578" s="8" t="str">
        <f t="shared" si="146"/>
        <v/>
      </c>
      <c r="K1578" s="5" t="str">
        <f t="shared" si="147"/>
        <v>excluded</v>
      </c>
      <c r="L1578" s="5">
        <f t="shared" si="148"/>
        <v>0</v>
      </c>
      <c r="M1578" s="5">
        <f t="shared" si="149"/>
        <v>0</v>
      </c>
    </row>
    <row r="1579" spans="1:13">
      <c r="A1579" s="5">
        <v>3640</v>
      </c>
      <c r="B1579" s="5">
        <v>7</v>
      </c>
      <c r="C1579" s="5" t="s">
        <v>62</v>
      </c>
      <c r="D1579" s="5">
        <v>223</v>
      </c>
      <c r="E1579" s="5">
        <v>1</v>
      </c>
      <c r="F1579" s="8">
        <f t="shared" si="144"/>
        <v>0.44843049327354262</v>
      </c>
      <c r="G1579" s="5" t="str">
        <f>IF(COUNTIFS(Q3_SQL_Error_Concentration!$A:$A,A1579,Q3_SQL_Error_Concentration!$E:$E,B1579,Q3_SQL_Error_Concentration!$F:$F,C1579)=0,"",SUMIFS(Q3_SQL_Error_Concentration!$I:$I,Q3_SQL_Error_Concentration!$A:$A,A1579,Q3_SQL_Error_Concentration!$E:$E,B1579,Q3_SQL_Error_Concentration!$F:$F,C1579))</f>
        <v/>
      </c>
      <c r="H1579" s="5" t="str">
        <f t="shared" si="145"/>
        <v/>
      </c>
      <c r="I1579" s="5">
        <f>IF(D1579&gt;=Q3_Validation!$C$2,1,0)</f>
        <v>0</v>
      </c>
      <c r="J1579" s="8" t="str">
        <f t="shared" si="146"/>
        <v/>
      </c>
      <c r="K1579" s="5" t="str">
        <f t="shared" si="147"/>
        <v>excluded</v>
      </c>
      <c r="L1579" s="5">
        <f t="shared" si="148"/>
        <v>0</v>
      </c>
      <c r="M1579" s="5">
        <f t="shared" si="149"/>
        <v>0</v>
      </c>
    </row>
    <row r="1580" spans="1:13">
      <c r="A1580" s="5">
        <v>3640</v>
      </c>
      <c r="B1580" s="5">
        <v>8</v>
      </c>
      <c r="C1580" s="5" t="s">
        <v>63</v>
      </c>
      <c r="D1580" s="5">
        <v>115</v>
      </c>
      <c r="E1580" s="5">
        <v>0</v>
      </c>
      <c r="F1580" s="8">
        <f t="shared" si="144"/>
        <v>0</v>
      </c>
      <c r="G1580" s="5" t="str">
        <f>IF(COUNTIFS(Q3_SQL_Error_Concentration!$A:$A,A1580,Q3_SQL_Error_Concentration!$E:$E,B1580,Q3_SQL_Error_Concentration!$F:$F,C1580)=0,"",SUMIFS(Q3_SQL_Error_Concentration!$I:$I,Q3_SQL_Error_Concentration!$A:$A,A1580,Q3_SQL_Error_Concentration!$E:$E,B1580,Q3_SQL_Error_Concentration!$F:$F,C1580))</f>
        <v/>
      </c>
      <c r="H1580" s="5" t="str">
        <f t="shared" si="145"/>
        <v/>
      </c>
      <c r="I1580" s="5">
        <f>IF(D1580&gt;=Q3_Validation!$C$2,1,0)</f>
        <v>0</v>
      </c>
      <c r="J1580" s="8" t="str">
        <f t="shared" si="146"/>
        <v/>
      </c>
      <c r="K1580" s="5" t="str">
        <f t="shared" si="147"/>
        <v>excluded</v>
      </c>
      <c r="L1580" s="5">
        <f t="shared" si="148"/>
        <v>0</v>
      </c>
      <c r="M1580" s="5">
        <f t="shared" si="149"/>
        <v>0</v>
      </c>
    </row>
    <row r="1581" spans="1:13">
      <c r="A1581" s="5">
        <v>3640</v>
      </c>
      <c r="B1581" s="5">
        <v>8</v>
      </c>
      <c r="C1581" s="5" t="s">
        <v>64</v>
      </c>
      <c r="D1581" s="5">
        <v>12</v>
      </c>
      <c r="E1581" s="5">
        <v>0</v>
      </c>
      <c r="F1581" s="8">
        <f t="shared" si="144"/>
        <v>0</v>
      </c>
      <c r="G1581" s="5" t="str">
        <f>IF(COUNTIFS(Q3_SQL_Error_Concentration!$A:$A,A1581,Q3_SQL_Error_Concentration!$E:$E,B1581,Q3_SQL_Error_Concentration!$F:$F,C1581)=0,"",SUMIFS(Q3_SQL_Error_Concentration!$I:$I,Q3_SQL_Error_Concentration!$A:$A,A1581,Q3_SQL_Error_Concentration!$E:$E,B1581,Q3_SQL_Error_Concentration!$F:$F,C1581))</f>
        <v/>
      </c>
      <c r="H1581" s="5" t="str">
        <f t="shared" si="145"/>
        <v/>
      </c>
      <c r="I1581" s="5">
        <f>IF(D1581&gt;=Q3_Validation!$C$2,1,0)</f>
        <v>0</v>
      </c>
      <c r="J1581" s="8" t="str">
        <f t="shared" si="146"/>
        <v/>
      </c>
      <c r="K1581" s="5" t="str">
        <f t="shared" si="147"/>
        <v>excluded</v>
      </c>
      <c r="L1581" s="5">
        <f t="shared" si="148"/>
        <v>0</v>
      </c>
      <c r="M1581" s="5">
        <f t="shared" si="149"/>
        <v>0</v>
      </c>
    </row>
    <row r="1582" spans="1:13">
      <c r="A1582" s="5">
        <v>3640</v>
      </c>
      <c r="B1582" s="5">
        <v>8</v>
      </c>
      <c r="C1582" s="5" t="s">
        <v>62</v>
      </c>
      <c r="D1582" s="5">
        <v>245</v>
      </c>
      <c r="E1582" s="5">
        <v>1</v>
      </c>
      <c r="F1582" s="8">
        <f t="shared" si="144"/>
        <v>0.40816326530612246</v>
      </c>
      <c r="G1582" s="5" t="str">
        <f>IF(COUNTIFS(Q3_SQL_Error_Concentration!$A:$A,A1582,Q3_SQL_Error_Concentration!$E:$E,B1582,Q3_SQL_Error_Concentration!$F:$F,C1582)=0,"",SUMIFS(Q3_SQL_Error_Concentration!$I:$I,Q3_SQL_Error_Concentration!$A:$A,A1582,Q3_SQL_Error_Concentration!$E:$E,B1582,Q3_SQL_Error_Concentration!$F:$F,C1582))</f>
        <v/>
      </c>
      <c r="H1582" s="5" t="str">
        <f t="shared" si="145"/>
        <v/>
      </c>
      <c r="I1582" s="5">
        <f>IF(D1582&gt;=Q3_Validation!$C$2,1,0)</f>
        <v>0</v>
      </c>
      <c r="J1582" s="8" t="str">
        <f t="shared" si="146"/>
        <v/>
      </c>
      <c r="K1582" s="5" t="str">
        <f t="shared" si="147"/>
        <v>excluded</v>
      </c>
      <c r="L1582" s="5">
        <f t="shared" si="148"/>
        <v>0</v>
      </c>
      <c r="M1582" s="5">
        <f t="shared" si="149"/>
        <v>0</v>
      </c>
    </row>
    <row r="1583" spans="1:13">
      <c r="A1583" s="5">
        <v>3640</v>
      </c>
      <c r="B1583" s="5">
        <v>9</v>
      </c>
      <c r="C1583" s="5" t="s">
        <v>63</v>
      </c>
      <c r="D1583" s="5">
        <v>174</v>
      </c>
      <c r="E1583" s="5">
        <v>2</v>
      </c>
      <c r="F1583" s="8">
        <f t="shared" si="144"/>
        <v>1.1494252873563218</v>
      </c>
      <c r="G1583" s="5" t="str">
        <f>IF(COUNTIFS(Q3_SQL_Error_Concentration!$A:$A,A1583,Q3_SQL_Error_Concentration!$E:$E,B1583,Q3_SQL_Error_Concentration!$F:$F,C1583)=0,"",SUMIFS(Q3_SQL_Error_Concentration!$I:$I,Q3_SQL_Error_Concentration!$A:$A,A1583,Q3_SQL_Error_Concentration!$E:$E,B1583,Q3_SQL_Error_Concentration!$F:$F,C1583))</f>
        <v/>
      </c>
      <c r="H1583" s="5" t="str">
        <f t="shared" si="145"/>
        <v/>
      </c>
      <c r="I1583" s="5">
        <f>IF(D1583&gt;=Q3_Validation!$C$2,1,0)</f>
        <v>0</v>
      </c>
      <c r="J1583" s="8" t="str">
        <f t="shared" si="146"/>
        <v/>
      </c>
      <c r="K1583" s="5" t="str">
        <f t="shared" si="147"/>
        <v>excluded</v>
      </c>
      <c r="L1583" s="5">
        <f t="shared" si="148"/>
        <v>0</v>
      </c>
      <c r="M1583" s="5">
        <f t="shared" si="149"/>
        <v>0</v>
      </c>
    </row>
    <row r="1584" spans="1:13">
      <c r="A1584" s="5">
        <v>3640</v>
      </c>
      <c r="B1584" s="5">
        <v>9</v>
      </c>
      <c r="C1584" s="5" t="s">
        <v>64</v>
      </c>
      <c r="D1584" s="5">
        <v>5</v>
      </c>
      <c r="E1584" s="5">
        <v>0</v>
      </c>
      <c r="F1584" s="8">
        <f t="shared" si="144"/>
        <v>0</v>
      </c>
      <c r="G1584" s="5" t="str">
        <f>IF(COUNTIFS(Q3_SQL_Error_Concentration!$A:$A,A1584,Q3_SQL_Error_Concentration!$E:$E,B1584,Q3_SQL_Error_Concentration!$F:$F,C1584)=0,"",SUMIFS(Q3_SQL_Error_Concentration!$I:$I,Q3_SQL_Error_Concentration!$A:$A,A1584,Q3_SQL_Error_Concentration!$E:$E,B1584,Q3_SQL_Error_Concentration!$F:$F,C1584))</f>
        <v/>
      </c>
      <c r="H1584" s="5" t="str">
        <f t="shared" si="145"/>
        <v/>
      </c>
      <c r="I1584" s="5">
        <f>IF(D1584&gt;=Q3_Validation!$C$2,1,0)</f>
        <v>0</v>
      </c>
      <c r="J1584" s="8" t="str">
        <f t="shared" si="146"/>
        <v/>
      </c>
      <c r="K1584" s="5" t="str">
        <f t="shared" si="147"/>
        <v>excluded</v>
      </c>
      <c r="L1584" s="5">
        <f t="shared" si="148"/>
        <v>0</v>
      </c>
      <c r="M1584" s="5">
        <f t="shared" si="149"/>
        <v>0</v>
      </c>
    </row>
    <row r="1585" spans="1:13">
      <c r="A1585" s="5">
        <v>3640</v>
      </c>
      <c r="B1585" s="5">
        <v>9</v>
      </c>
      <c r="C1585" s="5" t="s">
        <v>62</v>
      </c>
      <c r="D1585" s="5">
        <v>272</v>
      </c>
      <c r="E1585" s="5">
        <v>7</v>
      </c>
      <c r="F1585" s="8">
        <f t="shared" si="144"/>
        <v>2.5735294117647061</v>
      </c>
      <c r="G1585" s="5" t="str">
        <f>IF(COUNTIFS(Q3_SQL_Error_Concentration!$A:$A,A1585,Q3_SQL_Error_Concentration!$E:$E,B1585,Q3_SQL_Error_Concentration!$F:$F,C1585)=0,"",SUMIFS(Q3_SQL_Error_Concentration!$I:$I,Q3_SQL_Error_Concentration!$A:$A,A1585,Q3_SQL_Error_Concentration!$E:$E,B1585,Q3_SQL_Error_Concentration!$F:$F,C1585))</f>
        <v/>
      </c>
      <c r="H1585" s="5" t="str">
        <f t="shared" si="145"/>
        <v/>
      </c>
      <c r="I1585" s="5">
        <f>IF(D1585&gt;=Q3_Validation!$C$2,1,0)</f>
        <v>0</v>
      </c>
      <c r="J1585" s="8" t="str">
        <f t="shared" si="146"/>
        <v/>
      </c>
      <c r="K1585" s="5" t="str">
        <f t="shared" si="147"/>
        <v>excluded</v>
      </c>
      <c r="L1585" s="5">
        <f t="shared" si="148"/>
        <v>0</v>
      </c>
      <c r="M1585" s="5">
        <f t="shared" si="149"/>
        <v>0</v>
      </c>
    </row>
    <row r="1586" spans="1:13">
      <c r="A1586" s="5">
        <v>3640</v>
      </c>
      <c r="B1586" s="5">
        <v>10</v>
      </c>
      <c r="C1586" s="5" t="s">
        <v>63</v>
      </c>
      <c r="D1586" s="5">
        <v>252</v>
      </c>
      <c r="E1586" s="5">
        <v>2</v>
      </c>
      <c r="F1586" s="8">
        <f t="shared" si="144"/>
        <v>0.79365079365079361</v>
      </c>
      <c r="G1586" s="5" t="str">
        <f>IF(COUNTIFS(Q3_SQL_Error_Concentration!$A:$A,A1586,Q3_SQL_Error_Concentration!$E:$E,B1586,Q3_SQL_Error_Concentration!$F:$F,C1586)=0,"",SUMIFS(Q3_SQL_Error_Concentration!$I:$I,Q3_SQL_Error_Concentration!$A:$A,A1586,Q3_SQL_Error_Concentration!$E:$E,B1586,Q3_SQL_Error_Concentration!$F:$F,C1586))</f>
        <v/>
      </c>
      <c r="H1586" s="5" t="str">
        <f t="shared" si="145"/>
        <v/>
      </c>
      <c r="I1586" s="5">
        <f>IF(D1586&gt;=Q3_Validation!$C$2,1,0)</f>
        <v>0</v>
      </c>
      <c r="J1586" s="8" t="str">
        <f t="shared" si="146"/>
        <v/>
      </c>
      <c r="K1586" s="5" t="str">
        <f t="shared" si="147"/>
        <v>excluded</v>
      </c>
      <c r="L1586" s="5">
        <f t="shared" si="148"/>
        <v>0</v>
      </c>
      <c r="M1586" s="5">
        <f t="shared" si="149"/>
        <v>0</v>
      </c>
    </row>
    <row r="1587" spans="1:13">
      <c r="A1587" s="5">
        <v>3640</v>
      </c>
      <c r="B1587" s="5">
        <v>10</v>
      </c>
      <c r="C1587" s="5" t="s">
        <v>64</v>
      </c>
      <c r="D1587" s="5">
        <v>9</v>
      </c>
      <c r="E1587" s="5">
        <v>0</v>
      </c>
      <c r="F1587" s="8">
        <f t="shared" si="144"/>
        <v>0</v>
      </c>
      <c r="G1587" s="5" t="str">
        <f>IF(COUNTIFS(Q3_SQL_Error_Concentration!$A:$A,A1587,Q3_SQL_Error_Concentration!$E:$E,B1587,Q3_SQL_Error_Concentration!$F:$F,C1587)=0,"",SUMIFS(Q3_SQL_Error_Concentration!$I:$I,Q3_SQL_Error_Concentration!$A:$A,A1587,Q3_SQL_Error_Concentration!$E:$E,B1587,Q3_SQL_Error_Concentration!$F:$F,C1587))</f>
        <v/>
      </c>
      <c r="H1587" s="5" t="str">
        <f t="shared" si="145"/>
        <v/>
      </c>
      <c r="I1587" s="5">
        <f>IF(D1587&gt;=Q3_Validation!$C$2,1,0)</f>
        <v>0</v>
      </c>
      <c r="J1587" s="8" t="str">
        <f t="shared" si="146"/>
        <v/>
      </c>
      <c r="K1587" s="5" t="str">
        <f t="shared" si="147"/>
        <v>excluded</v>
      </c>
      <c r="L1587" s="5">
        <f t="shared" si="148"/>
        <v>0</v>
      </c>
      <c r="M1587" s="5">
        <f t="shared" si="149"/>
        <v>0</v>
      </c>
    </row>
    <row r="1588" spans="1:13">
      <c r="A1588" s="5">
        <v>3640</v>
      </c>
      <c r="B1588" s="5">
        <v>10</v>
      </c>
      <c r="C1588" s="5" t="s">
        <v>62</v>
      </c>
      <c r="D1588" s="5">
        <v>439</v>
      </c>
      <c r="E1588" s="5">
        <v>3</v>
      </c>
      <c r="F1588" s="8">
        <f t="shared" si="144"/>
        <v>0.68337129840546695</v>
      </c>
      <c r="G1588" s="5" t="str">
        <f>IF(COUNTIFS(Q3_SQL_Error_Concentration!$A:$A,A1588,Q3_SQL_Error_Concentration!$E:$E,B1588,Q3_SQL_Error_Concentration!$F:$F,C1588)=0,"",SUMIFS(Q3_SQL_Error_Concentration!$I:$I,Q3_SQL_Error_Concentration!$A:$A,A1588,Q3_SQL_Error_Concentration!$E:$E,B1588,Q3_SQL_Error_Concentration!$F:$F,C1588))</f>
        <v/>
      </c>
      <c r="H1588" s="5" t="str">
        <f t="shared" si="145"/>
        <v/>
      </c>
      <c r="I1588" s="5">
        <f>IF(D1588&gt;=Q3_Validation!$C$2,1,0)</f>
        <v>0</v>
      </c>
      <c r="J1588" s="8" t="str">
        <f t="shared" si="146"/>
        <v/>
      </c>
      <c r="K1588" s="5" t="str">
        <f t="shared" si="147"/>
        <v>excluded</v>
      </c>
      <c r="L1588" s="5">
        <f t="shared" si="148"/>
        <v>0</v>
      </c>
      <c r="M1588" s="5">
        <f t="shared" si="149"/>
        <v>0</v>
      </c>
    </row>
    <row r="1589" spans="1:13">
      <c r="A1589" s="5">
        <v>3640</v>
      </c>
      <c r="B1589" s="5">
        <v>11</v>
      </c>
      <c r="C1589" s="5" t="s">
        <v>63</v>
      </c>
      <c r="D1589" s="5">
        <v>275</v>
      </c>
      <c r="E1589" s="5">
        <v>5</v>
      </c>
      <c r="F1589" s="8">
        <f t="shared" si="144"/>
        <v>1.8181818181818181</v>
      </c>
      <c r="G1589" s="5" t="str">
        <f>IF(COUNTIFS(Q3_SQL_Error_Concentration!$A:$A,A1589,Q3_SQL_Error_Concentration!$E:$E,B1589,Q3_SQL_Error_Concentration!$F:$F,C1589)=0,"",SUMIFS(Q3_SQL_Error_Concentration!$I:$I,Q3_SQL_Error_Concentration!$A:$A,A1589,Q3_SQL_Error_Concentration!$E:$E,B1589,Q3_SQL_Error_Concentration!$F:$F,C1589))</f>
        <v/>
      </c>
      <c r="H1589" s="5" t="str">
        <f t="shared" si="145"/>
        <v/>
      </c>
      <c r="I1589" s="5">
        <f>IF(D1589&gt;=Q3_Validation!$C$2,1,0)</f>
        <v>0</v>
      </c>
      <c r="J1589" s="8" t="str">
        <f t="shared" si="146"/>
        <v/>
      </c>
      <c r="K1589" s="5" t="str">
        <f t="shared" si="147"/>
        <v>excluded</v>
      </c>
      <c r="L1589" s="5">
        <f t="shared" si="148"/>
        <v>0</v>
      </c>
      <c r="M1589" s="5">
        <f t="shared" si="149"/>
        <v>0</v>
      </c>
    </row>
    <row r="1590" spans="1:13">
      <c r="A1590" s="5">
        <v>3640</v>
      </c>
      <c r="B1590" s="5">
        <v>11</v>
      </c>
      <c r="C1590" s="5" t="s">
        <v>64</v>
      </c>
      <c r="D1590" s="5">
        <v>9</v>
      </c>
      <c r="E1590" s="5">
        <v>0</v>
      </c>
      <c r="F1590" s="8">
        <f t="shared" si="144"/>
        <v>0</v>
      </c>
      <c r="G1590" s="5" t="str">
        <f>IF(COUNTIFS(Q3_SQL_Error_Concentration!$A:$A,A1590,Q3_SQL_Error_Concentration!$E:$E,B1590,Q3_SQL_Error_Concentration!$F:$F,C1590)=0,"",SUMIFS(Q3_SQL_Error_Concentration!$I:$I,Q3_SQL_Error_Concentration!$A:$A,A1590,Q3_SQL_Error_Concentration!$E:$E,B1590,Q3_SQL_Error_Concentration!$F:$F,C1590))</f>
        <v/>
      </c>
      <c r="H1590" s="5" t="str">
        <f t="shared" si="145"/>
        <v/>
      </c>
      <c r="I1590" s="5">
        <f>IF(D1590&gt;=Q3_Validation!$C$2,1,0)</f>
        <v>0</v>
      </c>
      <c r="J1590" s="8" t="str">
        <f t="shared" si="146"/>
        <v/>
      </c>
      <c r="K1590" s="5" t="str">
        <f t="shared" si="147"/>
        <v>excluded</v>
      </c>
      <c r="L1590" s="5">
        <f t="shared" si="148"/>
        <v>0</v>
      </c>
      <c r="M1590" s="5">
        <f t="shared" si="149"/>
        <v>0</v>
      </c>
    </row>
    <row r="1591" spans="1:13">
      <c r="A1591" s="5">
        <v>3640</v>
      </c>
      <c r="B1591" s="5">
        <v>11</v>
      </c>
      <c r="C1591" s="5" t="s">
        <v>62</v>
      </c>
      <c r="D1591" s="5">
        <v>481</v>
      </c>
      <c r="E1591" s="5">
        <v>9</v>
      </c>
      <c r="F1591" s="8">
        <f t="shared" si="144"/>
        <v>1.8711018711018712</v>
      </c>
      <c r="G1591" s="5" t="str">
        <f>IF(COUNTIFS(Q3_SQL_Error_Concentration!$A:$A,A1591,Q3_SQL_Error_Concentration!$E:$E,B1591,Q3_SQL_Error_Concentration!$F:$F,C1591)=0,"",SUMIFS(Q3_SQL_Error_Concentration!$I:$I,Q3_SQL_Error_Concentration!$A:$A,A1591,Q3_SQL_Error_Concentration!$E:$E,B1591,Q3_SQL_Error_Concentration!$F:$F,C1591))</f>
        <v/>
      </c>
      <c r="H1591" s="5" t="str">
        <f t="shared" si="145"/>
        <v/>
      </c>
      <c r="I1591" s="5">
        <f>IF(D1591&gt;=Q3_Validation!$C$2,1,0)</f>
        <v>0</v>
      </c>
      <c r="J1591" s="8" t="str">
        <f t="shared" si="146"/>
        <v/>
      </c>
      <c r="K1591" s="5" t="str">
        <f t="shared" si="147"/>
        <v>excluded</v>
      </c>
      <c r="L1591" s="5">
        <f t="shared" si="148"/>
        <v>0</v>
      </c>
      <c r="M1591" s="5">
        <f t="shared" si="149"/>
        <v>0</v>
      </c>
    </row>
    <row r="1592" spans="1:13">
      <c r="A1592" s="5">
        <v>3640</v>
      </c>
      <c r="B1592" s="5">
        <v>12</v>
      </c>
      <c r="C1592" s="5" t="s">
        <v>63</v>
      </c>
      <c r="D1592" s="5">
        <v>257</v>
      </c>
      <c r="E1592" s="5">
        <v>4</v>
      </c>
      <c r="F1592" s="8">
        <f t="shared" si="144"/>
        <v>1.556420233463035</v>
      </c>
      <c r="G1592" s="5" t="str">
        <f>IF(COUNTIFS(Q3_SQL_Error_Concentration!$A:$A,A1592,Q3_SQL_Error_Concentration!$E:$E,B1592,Q3_SQL_Error_Concentration!$F:$F,C1592)=0,"",SUMIFS(Q3_SQL_Error_Concentration!$I:$I,Q3_SQL_Error_Concentration!$A:$A,A1592,Q3_SQL_Error_Concentration!$E:$E,B1592,Q3_SQL_Error_Concentration!$F:$F,C1592))</f>
        <v/>
      </c>
      <c r="H1592" s="5" t="str">
        <f t="shared" si="145"/>
        <v/>
      </c>
      <c r="I1592" s="5">
        <f>IF(D1592&gt;=Q3_Validation!$C$2,1,0)</f>
        <v>0</v>
      </c>
      <c r="J1592" s="8" t="str">
        <f t="shared" si="146"/>
        <v/>
      </c>
      <c r="K1592" s="5" t="str">
        <f t="shared" si="147"/>
        <v>excluded</v>
      </c>
      <c r="L1592" s="5">
        <f t="shared" si="148"/>
        <v>0</v>
      </c>
      <c r="M1592" s="5">
        <f t="shared" si="149"/>
        <v>0</v>
      </c>
    </row>
    <row r="1593" spans="1:13">
      <c r="A1593" s="5">
        <v>3640</v>
      </c>
      <c r="B1593" s="5">
        <v>12</v>
      </c>
      <c r="C1593" s="5" t="s">
        <v>64</v>
      </c>
      <c r="D1593" s="5">
        <v>6</v>
      </c>
      <c r="E1593" s="5">
        <v>0</v>
      </c>
      <c r="F1593" s="8">
        <f t="shared" si="144"/>
        <v>0</v>
      </c>
      <c r="G1593" s="5" t="str">
        <f>IF(COUNTIFS(Q3_SQL_Error_Concentration!$A:$A,A1593,Q3_SQL_Error_Concentration!$E:$E,B1593,Q3_SQL_Error_Concentration!$F:$F,C1593)=0,"",SUMIFS(Q3_SQL_Error_Concentration!$I:$I,Q3_SQL_Error_Concentration!$A:$A,A1593,Q3_SQL_Error_Concentration!$E:$E,B1593,Q3_SQL_Error_Concentration!$F:$F,C1593))</f>
        <v/>
      </c>
      <c r="H1593" s="5" t="str">
        <f t="shared" si="145"/>
        <v/>
      </c>
      <c r="I1593" s="5">
        <f>IF(D1593&gt;=Q3_Validation!$C$2,1,0)</f>
        <v>0</v>
      </c>
      <c r="J1593" s="8" t="str">
        <f t="shared" si="146"/>
        <v/>
      </c>
      <c r="K1593" s="5" t="str">
        <f t="shared" si="147"/>
        <v>excluded</v>
      </c>
      <c r="L1593" s="5">
        <f t="shared" si="148"/>
        <v>0</v>
      </c>
      <c r="M1593" s="5">
        <f t="shared" si="149"/>
        <v>0</v>
      </c>
    </row>
    <row r="1594" spans="1:13">
      <c r="A1594" s="5">
        <v>3640</v>
      </c>
      <c r="B1594" s="5">
        <v>12</v>
      </c>
      <c r="C1594" s="5" t="s">
        <v>62</v>
      </c>
      <c r="D1594" s="5">
        <v>447</v>
      </c>
      <c r="E1594" s="5">
        <v>5</v>
      </c>
      <c r="F1594" s="8">
        <f t="shared" si="144"/>
        <v>1.1185682326621924</v>
      </c>
      <c r="G1594" s="5" t="str">
        <f>IF(COUNTIFS(Q3_SQL_Error_Concentration!$A:$A,A1594,Q3_SQL_Error_Concentration!$E:$E,B1594,Q3_SQL_Error_Concentration!$F:$F,C1594)=0,"",SUMIFS(Q3_SQL_Error_Concentration!$I:$I,Q3_SQL_Error_Concentration!$A:$A,A1594,Q3_SQL_Error_Concentration!$E:$E,B1594,Q3_SQL_Error_Concentration!$F:$F,C1594))</f>
        <v/>
      </c>
      <c r="H1594" s="5" t="str">
        <f t="shared" si="145"/>
        <v/>
      </c>
      <c r="I1594" s="5">
        <f>IF(D1594&gt;=Q3_Validation!$C$2,1,0)</f>
        <v>0</v>
      </c>
      <c r="J1594" s="8" t="str">
        <f t="shared" si="146"/>
        <v/>
      </c>
      <c r="K1594" s="5" t="str">
        <f t="shared" si="147"/>
        <v>excluded</v>
      </c>
      <c r="L1594" s="5">
        <f t="shared" si="148"/>
        <v>0</v>
      </c>
      <c r="M1594" s="5">
        <f t="shared" si="149"/>
        <v>0</v>
      </c>
    </row>
    <row r="1595" spans="1:13">
      <c r="A1595" s="5">
        <v>3640</v>
      </c>
      <c r="B1595" s="5">
        <v>13</v>
      </c>
      <c r="C1595" s="5" t="s">
        <v>63</v>
      </c>
      <c r="D1595" s="5">
        <v>273</v>
      </c>
      <c r="E1595" s="5">
        <v>5</v>
      </c>
      <c r="F1595" s="8">
        <f t="shared" si="144"/>
        <v>1.8315018315018314</v>
      </c>
      <c r="G1595" s="5" t="str">
        <f>IF(COUNTIFS(Q3_SQL_Error_Concentration!$A:$A,A1595,Q3_SQL_Error_Concentration!$E:$E,B1595,Q3_SQL_Error_Concentration!$F:$F,C1595)=0,"",SUMIFS(Q3_SQL_Error_Concentration!$I:$I,Q3_SQL_Error_Concentration!$A:$A,A1595,Q3_SQL_Error_Concentration!$E:$E,B1595,Q3_SQL_Error_Concentration!$F:$F,C1595))</f>
        <v/>
      </c>
      <c r="H1595" s="5" t="str">
        <f t="shared" si="145"/>
        <v/>
      </c>
      <c r="I1595" s="5">
        <f>IF(D1595&gt;=Q3_Validation!$C$2,1,0)</f>
        <v>0</v>
      </c>
      <c r="J1595" s="8" t="str">
        <f t="shared" si="146"/>
        <v/>
      </c>
      <c r="K1595" s="5" t="str">
        <f t="shared" si="147"/>
        <v>excluded</v>
      </c>
      <c r="L1595" s="5">
        <f t="shared" si="148"/>
        <v>0</v>
      </c>
      <c r="M1595" s="5">
        <f t="shared" si="149"/>
        <v>0</v>
      </c>
    </row>
    <row r="1596" spans="1:13">
      <c r="A1596" s="5">
        <v>3640</v>
      </c>
      <c r="B1596" s="5">
        <v>13</v>
      </c>
      <c r="C1596" s="5" t="s">
        <v>64</v>
      </c>
      <c r="D1596" s="5">
        <v>2</v>
      </c>
      <c r="E1596" s="5">
        <v>0</v>
      </c>
      <c r="F1596" s="8">
        <f t="shared" si="144"/>
        <v>0</v>
      </c>
      <c r="G1596" s="5" t="str">
        <f>IF(COUNTIFS(Q3_SQL_Error_Concentration!$A:$A,A1596,Q3_SQL_Error_Concentration!$E:$E,B1596,Q3_SQL_Error_Concentration!$F:$F,C1596)=0,"",SUMIFS(Q3_SQL_Error_Concentration!$I:$I,Q3_SQL_Error_Concentration!$A:$A,A1596,Q3_SQL_Error_Concentration!$E:$E,B1596,Q3_SQL_Error_Concentration!$F:$F,C1596))</f>
        <v/>
      </c>
      <c r="H1596" s="5" t="str">
        <f t="shared" si="145"/>
        <v/>
      </c>
      <c r="I1596" s="5">
        <f>IF(D1596&gt;=Q3_Validation!$C$2,1,0)</f>
        <v>0</v>
      </c>
      <c r="J1596" s="8" t="str">
        <f t="shared" si="146"/>
        <v/>
      </c>
      <c r="K1596" s="5" t="str">
        <f t="shared" si="147"/>
        <v>excluded</v>
      </c>
      <c r="L1596" s="5">
        <f t="shared" si="148"/>
        <v>0</v>
      </c>
      <c r="M1596" s="5">
        <f t="shared" si="149"/>
        <v>0</v>
      </c>
    </row>
    <row r="1597" spans="1:13">
      <c r="A1597" s="5">
        <v>3640</v>
      </c>
      <c r="B1597" s="5">
        <v>13</v>
      </c>
      <c r="C1597" s="5" t="s">
        <v>62</v>
      </c>
      <c r="D1597" s="5">
        <v>463</v>
      </c>
      <c r="E1597" s="5">
        <v>3</v>
      </c>
      <c r="F1597" s="8">
        <f t="shared" si="144"/>
        <v>0.64794816414686829</v>
      </c>
      <c r="G1597" s="5" t="str">
        <f>IF(COUNTIFS(Q3_SQL_Error_Concentration!$A:$A,A1597,Q3_SQL_Error_Concentration!$E:$E,B1597,Q3_SQL_Error_Concentration!$F:$F,C1597)=0,"",SUMIFS(Q3_SQL_Error_Concentration!$I:$I,Q3_SQL_Error_Concentration!$A:$A,A1597,Q3_SQL_Error_Concentration!$E:$E,B1597,Q3_SQL_Error_Concentration!$F:$F,C1597))</f>
        <v/>
      </c>
      <c r="H1597" s="5" t="str">
        <f t="shared" si="145"/>
        <v/>
      </c>
      <c r="I1597" s="5">
        <f>IF(D1597&gt;=Q3_Validation!$C$2,1,0)</f>
        <v>0</v>
      </c>
      <c r="J1597" s="8" t="str">
        <f t="shared" si="146"/>
        <v/>
      </c>
      <c r="K1597" s="5" t="str">
        <f t="shared" si="147"/>
        <v>excluded</v>
      </c>
      <c r="L1597" s="5">
        <f t="shared" si="148"/>
        <v>0</v>
      </c>
      <c r="M1597" s="5">
        <f t="shared" si="149"/>
        <v>0</v>
      </c>
    </row>
    <row r="1598" spans="1:13">
      <c r="A1598" s="5">
        <v>3640</v>
      </c>
      <c r="B1598" s="5">
        <v>14</v>
      </c>
      <c r="C1598" s="5" t="s">
        <v>63</v>
      </c>
      <c r="D1598" s="5">
        <v>291</v>
      </c>
      <c r="E1598" s="5">
        <v>0</v>
      </c>
      <c r="F1598" s="8">
        <f t="shared" si="144"/>
        <v>0</v>
      </c>
      <c r="G1598" s="5" t="str">
        <f>IF(COUNTIFS(Q3_SQL_Error_Concentration!$A:$A,A1598,Q3_SQL_Error_Concentration!$E:$E,B1598,Q3_SQL_Error_Concentration!$F:$F,C1598)=0,"",SUMIFS(Q3_SQL_Error_Concentration!$I:$I,Q3_SQL_Error_Concentration!$A:$A,A1598,Q3_SQL_Error_Concentration!$E:$E,B1598,Q3_SQL_Error_Concentration!$F:$F,C1598))</f>
        <v/>
      </c>
      <c r="H1598" s="5" t="str">
        <f t="shared" si="145"/>
        <v/>
      </c>
      <c r="I1598" s="5">
        <f>IF(D1598&gt;=Q3_Validation!$C$2,1,0)</f>
        <v>0</v>
      </c>
      <c r="J1598" s="8" t="str">
        <f t="shared" si="146"/>
        <v/>
      </c>
      <c r="K1598" s="5" t="str">
        <f t="shared" si="147"/>
        <v>excluded</v>
      </c>
      <c r="L1598" s="5">
        <f t="shared" si="148"/>
        <v>0</v>
      </c>
      <c r="M1598" s="5">
        <f t="shared" si="149"/>
        <v>0</v>
      </c>
    </row>
    <row r="1599" spans="1:13">
      <c r="A1599" s="5">
        <v>3640</v>
      </c>
      <c r="B1599" s="5">
        <v>14</v>
      </c>
      <c r="C1599" s="5" t="s">
        <v>64</v>
      </c>
      <c r="D1599" s="5">
        <v>1</v>
      </c>
      <c r="E1599" s="5">
        <v>0</v>
      </c>
      <c r="F1599" s="8">
        <f t="shared" si="144"/>
        <v>0</v>
      </c>
      <c r="G1599" s="5" t="str">
        <f>IF(COUNTIFS(Q3_SQL_Error_Concentration!$A:$A,A1599,Q3_SQL_Error_Concentration!$E:$E,B1599,Q3_SQL_Error_Concentration!$F:$F,C1599)=0,"",SUMIFS(Q3_SQL_Error_Concentration!$I:$I,Q3_SQL_Error_Concentration!$A:$A,A1599,Q3_SQL_Error_Concentration!$E:$E,B1599,Q3_SQL_Error_Concentration!$F:$F,C1599))</f>
        <v/>
      </c>
      <c r="H1599" s="5" t="str">
        <f t="shared" si="145"/>
        <v/>
      </c>
      <c r="I1599" s="5">
        <f>IF(D1599&gt;=Q3_Validation!$C$2,1,0)</f>
        <v>0</v>
      </c>
      <c r="J1599" s="8" t="str">
        <f t="shared" si="146"/>
        <v/>
      </c>
      <c r="K1599" s="5" t="str">
        <f t="shared" si="147"/>
        <v>excluded</v>
      </c>
      <c r="L1599" s="5">
        <f t="shared" si="148"/>
        <v>0</v>
      </c>
      <c r="M1599" s="5">
        <f t="shared" si="149"/>
        <v>0</v>
      </c>
    </row>
    <row r="1600" spans="1:13">
      <c r="A1600" s="5">
        <v>3640</v>
      </c>
      <c r="B1600" s="5">
        <v>14</v>
      </c>
      <c r="C1600" s="5" t="s">
        <v>62</v>
      </c>
      <c r="D1600" s="5">
        <v>472</v>
      </c>
      <c r="E1600" s="5">
        <v>5</v>
      </c>
      <c r="F1600" s="8">
        <f t="shared" si="144"/>
        <v>1.0593220338983051</v>
      </c>
      <c r="G1600" s="5" t="str">
        <f>IF(COUNTIFS(Q3_SQL_Error_Concentration!$A:$A,A1600,Q3_SQL_Error_Concentration!$E:$E,B1600,Q3_SQL_Error_Concentration!$F:$F,C1600)=0,"",SUMIFS(Q3_SQL_Error_Concentration!$I:$I,Q3_SQL_Error_Concentration!$A:$A,A1600,Q3_SQL_Error_Concentration!$E:$E,B1600,Q3_SQL_Error_Concentration!$F:$F,C1600))</f>
        <v/>
      </c>
      <c r="H1600" s="5" t="str">
        <f t="shared" si="145"/>
        <v/>
      </c>
      <c r="I1600" s="5">
        <f>IF(D1600&gt;=Q3_Validation!$C$2,1,0)</f>
        <v>0</v>
      </c>
      <c r="J1600" s="8" t="str">
        <f t="shared" si="146"/>
        <v/>
      </c>
      <c r="K1600" s="5" t="str">
        <f t="shared" si="147"/>
        <v>excluded</v>
      </c>
      <c r="L1600" s="5">
        <f t="shared" si="148"/>
        <v>0</v>
      </c>
      <c r="M1600" s="5">
        <f t="shared" si="149"/>
        <v>0</v>
      </c>
    </row>
    <row r="1601" spans="1:13">
      <c r="A1601" s="5">
        <v>3640</v>
      </c>
      <c r="B1601" s="5">
        <v>15</v>
      </c>
      <c r="C1601" s="5" t="s">
        <v>63</v>
      </c>
      <c r="D1601" s="5">
        <v>278</v>
      </c>
      <c r="E1601" s="5">
        <v>3</v>
      </c>
      <c r="F1601" s="8">
        <f t="shared" si="144"/>
        <v>1.079136690647482</v>
      </c>
      <c r="G1601" s="5" t="str">
        <f>IF(COUNTIFS(Q3_SQL_Error_Concentration!$A:$A,A1601,Q3_SQL_Error_Concentration!$E:$E,B1601,Q3_SQL_Error_Concentration!$F:$F,C1601)=0,"",SUMIFS(Q3_SQL_Error_Concentration!$I:$I,Q3_SQL_Error_Concentration!$A:$A,A1601,Q3_SQL_Error_Concentration!$E:$E,B1601,Q3_SQL_Error_Concentration!$F:$F,C1601))</f>
        <v/>
      </c>
      <c r="H1601" s="5" t="str">
        <f t="shared" si="145"/>
        <v/>
      </c>
      <c r="I1601" s="5">
        <f>IF(D1601&gt;=Q3_Validation!$C$2,1,0)</f>
        <v>0</v>
      </c>
      <c r="J1601" s="8" t="str">
        <f t="shared" si="146"/>
        <v/>
      </c>
      <c r="K1601" s="5" t="str">
        <f t="shared" si="147"/>
        <v>excluded</v>
      </c>
      <c r="L1601" s="5">
        <f t="shared" si="148"/>
        <v>0</v>
      </c>
      <c r="M1601" s="5">
        <f t="shared" si="149"/>
        <v>0</v>
      </c>
    </row>
    <row r="1602" spans="1:13">
      <c r="A1602" s="5">
        <v>3640</v>
      </c>
      <c r="B1602" s="5">
        <v>15</v>
      </c>
      <c r="C1602" s="5" t="s">
        <v>64</v>
      </c>
      <c r="D1602" s="5">
        <v>4</v>
      </c>
      <c r="E1602" s="5">
        <v>0</v>
      </c>
      <c r="F1602" s="8">
        <f t="shared" ref="F1602:F1665" si="150">100*E1602/D1602</f>
        <v>0</v>
      </c>
      <c r="G1602" s="5" t="str">
        <f>IF(COUNTIFS(Q3_SQL_Error_Concentration!$A:$A,A1602,Q3_SQL_Error_Concentration!$E:$E,B1602,Q3_SQL_Error_Concentration!$F:$F,C1602)=0,"",SUMIFS(Q3_SQL_Error_Concentration!$I:$I,Q3_SQL_Error_Concentration!$A:$A,A1602,Q3_SQL_Error_Concentration!$E:$E,B1602,Q3_SQL_Error_Concentration!$F:$F,C1602))</f>
        <v/>
      </c>
      <c r="H1602" s="5" t="str">
        <f t="shared" ref="H1602:H1665" si="151">IF(G1602="","",IF(ABS(F1602-G1602)&lt;=0.0002,"PASS","FAIL"))</f>
        <v/>
      </c>
      <c r="I1602" s="5">
        <f>IF(D1602&gt;=Q3_Validation!$C$2,1,0)</f>
        <v>0</v>
      </c>
      <c r="J1602" s="8" t="str">
        <f t="shared" ref="J1602:J1665" si="152">IF(I1602=1,F1602,"")</f>
        <v/>
      </c>
      <c r="K1602" s="5" t="str">
        <f t="shared" ref="K1602:K1665" si="153">IF(D1602&lt;601,"excluded",IF(J1602&gt;3.628192,"outlier",IF(J1602&gt;=2.11093,"high-error","normal")))</f>
        <v>excluded</v>
      </c>
      <c r="L1602" s="5">
        <f t="shared" ref="L1602:L1665" si="154">COUNTIFS(A:A,A1602,K:K,"high-error")+COUNTIFS(A:A,A1602,K:K,"outlier")</f>
        <v>0</v>
      </c>
      <c r="M1602" s="5">
        <f t="shared" ref="M1602:M1665" si="155">IF(AND(L1602&gt;=2,OR(K1602="high-error",K1602="outlier")),1,0)</f>
        <v>0</v>
      </c>
    </row>
    <row r="1603" spans="1:13">
      <c r="A1603" s="5">
        <v>3640</v>
      </c>
      <c r="B1603" s="5">
        <v>15</v>
      </c>
      <c r="C1603" s="5" t="s">
        <v>62</v>
      </c>
      <c r="D1603" s="5">
        <v>499</v>
      </c>
      <c r="E1603" s="5">
        <v>2</v>
      </c>
      <c r="F1603" s="8">
        <f t="shared" si="150"/>
        <v>0.40080160320641284</v>
      </c>
      <c r="G1603" s="5" t="str">
        <f>IF(COUNTIFS(Q3_SQL_Error_Concentration!$A:$A,A1603,Q3_SQL_Error_Concentration!$E:$E,B1603,Q3_SQL_Error_Concentration!$F:$F,C1603)=0,"",SUMIFS(Q3_SQL_Error_Concentration!$I:$I,Q3_SQL_Error_Concentration!$A:$A,A1603,Q3_SQL_Error_Concentration!$E:$E,B1603,Q3_SQL_Error_Concentration!$F:$F,C1603))</f>
        <v/>
      </c>
      <c r="H1603" s="5" t="str">
        <f t="shared" si="151"/>
        <v/>
      </c>
      <c r="I1603" s="5">
        <f>IF(D1603&gt;=Q3_Validation!$C$2,1,0)</f>
        <v>0</v>
      </c>
      <c r="J1603" s="8" t="str">
        <f t="shared" si="152"/>
        <v/>
      </c>
      <c r="K1603" s="5" t="str">
        <f t="shared" si="153"/>
        <v>excluded</v>
      </c>
      <c r="L1603" s="5">
        <f t="shared" si="154"/>
        <v>0</v>
      </c>
      <c r="M1603" s="5">
        <f t="shared" si="155"/>
        <v>0</v>
      </c>
    </row>
    <row r="1604" spans="1:13">
      <c r="A1604" s="5">
        <v>3640</v>
      </c>
      <c r="B1604" s="5">
        <v>16</v>
      </c>
      <c r="C1604" s="5" t="s">
        <v>63</v>
      </c>
      <c r="D1604" s="5">
        <v>297</v>
      </c>
      <c r="E1604" s="5">
        <v>4</v>
      </c>
      <c r="F1604" s="8">
        <f t="shared" si="150"/>
        <v>1.3468013468013469</v>
      </c>
      <c r="G1604" s="5" t="str">
        <f>IF(COUNTIFS(Q3_SQL_Error_Concentration!$A:$A,A1604,Q3_SQL_Error_Concentration!$E:$E,B1604,Q3_SQL_Error_Concentration!$F:$F,C1604)=0,"",SUMIFS(Q3_SQL_Error_Concentration!$I:$I,Q3_SQL_Error_Concentration!$A:$A,A1604,Q3_SQL_Error_Concentration!$E:$E,B1604,Q3_SQL_Error_Concentration!$F:$F,C1604))</f>
        <v/>
      </c>
      <c r="H1604" s="5" t="str">
        <f t="shared" si="151"/>
        <v/>
      </c>
      <c r="I1604" s="5">
        <f>IF(D1604&gt;=Q3_Validation!$C$2,1,0)</f>
        <v>0</v>
      </c>
      <c r="J1604" s="8" t="str">
        <f t="shared" si="152"/>
        <v/>
      </c>
      <c r="K1604" s="5" t="str">
        <f t="shared" si="153"/>
        <v>excluded</v>
      </c>
      <c r="L1604" s="5">
        <f t="shared" si="154"/>
        <v>0</v>
      </c>
      <c r="M1604" s="5">
        <f t="shared" si="155"/>
        <v>0</v>
      </c>
    </row>
    <row r="1605" spans="1:13">
      <c r="A1605" s="5">
        <v>3640</v>
      </c>
      <c r="B1605" s="5">
        <v>16</v>
      </c>
      <c r="C1605" s="5" t="s">
        <v>62</v>
      </c>
      <c r="D1605" s="5">
        <v>521</v>
      </c>
      <c r="E1605" s="5">
        <v>6</v>
      </c>
      <c r="F1605" s="8">
        <f t="shared" si="150"/>
        <v>1.1516314779270633</v>
      </c>
      <c r="G1605" s="5" t="str">
        <f>IF(COUNTIFS(Q3_SQL_Error_Concentration!$A:$A,A1605,Q3_SQL_Error_Concentration!$E:$E,B1605,Q3_SQL_Error_Concentration!$F:$F,C1605)=0,"",SUMIFS(Q3_SQL_Error_Concentration!$I:$I,Q3_SQL_Error_Concentration!$A:$A,A1605,Q3_SQL_Error_Concentration!$E:$E,B1605,Q3_SQL_Error_Concentration!$F:$F,C1605))</f>
        <v/>
      </c>
      <c r="H1605" s="5" t="str">
        <f t="shared" si="151"/>
        <v/>
      </c>
      <c r="I1605" s="5">
        <f>IF(D1605&gt;=Q3_Validation!$C$2,1,0)</f>
        <v>0</v>
      </c>
      <c r="J1605" s="8" t="str">
        <f t="shared" si="152"/>
        <v/>
      </c>
      <c r="K1605" s="5" t="str">
        <f t="shared" si="153"/>
        <v>excluded</v>
      </c>
      <c r="L1605" s="5">
        <f t="shared" si="154"/>
        <v>0</v>
      </c>
      <c r="M1605" s="5">
        <f t="shared" si="155"/>
        <v>0</v>
      </c>
    </row>
    <row r="1606" spans="1:13">
      <c r="A1606" s="5">
        <v>3640</v>
      </c>
      <c r="B1606" s="5">
        <v>17</v>
      </c>
      <c r="C1606" s="5" t="s">
        <v>63</v>
      </c>
      <c r="D1606" s="5">
        <v>249</v>
      </c>
      <c r="E1606" s="5">
        <v>5</v>
      </c>
      <c r="F1606" s="8">
        <f t="shared" si="150"/>
        <v>2.0080321285140563</v>
      </c>
      <c r="G1606" s="5" t="str">
        <f>IF(COUNTIFS(Q3_SQL_Error_Concentration!$A:$A,A1606,Q3_SQL_Error_Concentration!$E:$E,B1606,Q3_SQL_Error_Concentration!$F:$F,C1606)=0,"",SUMIFS(Q3_SQL_Error_Concentration!$I:$I,Q3_SQL_Error_Concentration!$A:$A,A1606,Q3_SQL_Error_Concentration!$E:$E,B1606,Q3_SQL_Error_Concentration!$F:$F,C1606))</f>
        <v/>
      </c>
      <c r="H1606" s="5" t="str">
        <f t="shared" si="151"/>
        <v/>
      </c>
      <c r="I1606" s="5">
        <f>IF(D1606&gt;=Q3_Validation!$C$2,1,0)</f>
        <v>0</v>
      </c>
      <c r="J1606" s="8" t="str">
        <f t="shared" si="152"/>
        <v/>
      </c>
      <c r="K1606" s="5" t="str">
        <f t="shared" si="153"/>
        <v>excluded</v>
      </c>
      <c r="L1606" s="5">
        <f t="shared" si="154"/>
        <v>0</v>
      </c>
      <c r="M1606" s="5">
        <f t="shared" si="155"/>
        <v>0</v>
      </c>
    </row>
    <row r="1607" spans="1:13">
      <c r="A1607" s="5">
        <v>3640</v>
      </c>
      <c r="B1607" s="5">
        <v>17</v>
      </c>
      <c r="C1607" s="5" t="s">
        <v>62</v>
      </c>
      <c r="D1607" s="5">
        <v>476</v>
      </c>
      <c r="E1607" s="5">
        <v>5</v>
      </c>
      <c r="F1607" s="8">
        <f t="shared" si="150"/>
        <v>1.0504201680672269</v>
      </c>
      <c r="G1607" s="5" t="str">
        <f>IF(COUNTIFS(Q3_SQL_Error_Concentration!$A:$A,A1607,Q3_SQL_Error_Concentration!$E:$E,B1607,Q3_SQL_Error_Concentration!$F:$F,C1607)=0,"",SUMIFS(Q3_SQL_Error_Concentration!$I:$I,Q3_SQL_Error_Concentration!$A:$A,A1607,Q3_SQL_Error_Concentration!$E:$E,B1607,Q3_SQL_Error_Concentration!$F:$F,C1607))</f>
        <v/>
      </c>
      <c r="H1607" s="5" t="str">
        <f t="shared" si="151"/>
        <v/>
      </c>
      <c r="I1607" s="5">
        <f>IF(D1607&gt;=Q3_Validation!$C$2,1,0)</f>
        <v>0</v>
      </c>
      <c r="J1607" s="8" t="str">
        <f t="shared" si="152"/>
        <v/>
      </c>
      <c r="K1607" s="5" t="str">
        <f t="shared" si="153"/>
        <v>excluded</v>
      </c>
      <c r="L1607" s="5">
        <f t="shared" si="154"/>
        <v>0</v>
      </c>
      <c r="M1607" s="5">
        <f t="shared" si="155"/>
        <v>0</v>
      </c>
    </row>
    <row r="1608" spans="1:13">
      <c r="A1608" s="5">
        <v>3640</v>
      </c>
      <c r="B1608" s="5">
        <v>18</v>
      </c>
      <c r="C1608" s="5" t="s">
        <v>63</v>
      </c>
      <c r="D1608" s="5">
        <v>271</v>
      </c>
      <c r="E1608" s="5">
        <v>5</v>
      </c>
      <c r="F1608" s="8">
        <f t="shared" si="150"/>
        <v>1.8450184501845019</v>
      </c>
      <c r="G1608" s="5" t="str">
        <f>IF(COUNTIFS(Q3_SQL_Error_Concentration!$A:$A,A1608,Q3_SQL_Error_Concentration!$E:$E,B1608,Q3_SQL_Error_Concentration!$F:$F,C1608)=0,"",SUMIFS(Q3_SQL_Error_Concentration!$I:$I,Q3_SQL_Error_Concentration!$A:$A,A1608,Q3_SQL_Error_Concentration!$E:$E,B1608,Q3_SQL_Error_Concentration!$F:$F,C1608))</f>
        <v/>
      </c>
      <c r="H1608" s="5" t="str">
        <f t="shared" si="151"/>
        <v/>
      </c>
      <c r="I1608" s="5">
        <f>IF(D1608&gt;=Q3_Validation!$C$2,1,0)</f>
        <v>0</v>
      </c>
      <c r="J1608" s="8" t="str">
        <f t="shared" si="152"/>
        <v/>
      </c>
      <c r="K1608" s="5" t="str">
        <f t="shared" si="153"/>
        <v>excluded</v>
      </c>
      <c r="L1608" s="5">
        <f t="shared" si="154"/>
        <v>0</v>
      </c>
      <c r="M1608" s="5">
        <f t="shared" si="155"/>
        <v>0</v>
      </c>
    </row>
    <row r="1609" spans="1:13">
      <c r="A1609" s="5">
        <v>3640</v>
      </c>
      <c r="B1609" s="5">
        <v>18</v>
      </c>
      <c r="C1609" s="5" t="s">
        <v>62</v>
      </c>
      <c r="D1609" s="5">
        <v>510</v>
      </c>
      <c r="E1609" s="5">
        <v>6</v>
      </c>
      <c r="F1609" s="8">
        <f t="shared" si="150"/>
        <v>1.1764705882352942</v>
      </c>
      <c r="G1609" s="5" t="str">
        <f>IF(COUNTIFS(Q3_SQL_Error_Concentration!$A:$A,A1609,Q3_SQL_Error_Concentration!$E:$E,B1609,Q3_SQL_Error_Concentration!$F:$F,C1609)=0,"",SUMIFS(Q3_SQL_Error_Concentration!$I:$I,Q3_SQL_Error_Concentration!$A:$A,A1609,Q3_SQL_Error_Concentration!$E:$E,B1609,Q3_SQL_Error_Concentration!$F:$F,C1609))</f>
        <v/>
      </c>
      <c r="H1609" s="5" t="str">
        <f t="shared" si="151"/>
        <v/>
      </c>
      <c r="I1609" s="5">
        <f>IF(D1609&gt;=Q3_Validation!$C$2,1,0)</f>
        <v>0</v>
      </c>
      <c r="J1609" s="8" t="str">
        <f t="shared" si="152"/>
        <v/>
      </c>
      <c r="K1609" s="5" t="str">
        <f t="shared" si="153"/>
        <v>excluded</v>
      </c>
      <c r="L1609" s="5">
        <f t="shared" si="154"/>
        <v>0</v>
      </c>
      <c r="M1609" s="5">
        <f t="shared" si="155"/>
        <v>0</v>
      </c>
    </row>
    <row r="1610" spans="1:13">
      <c r="A1610" s="5">
        <v>3640</v>
      </c>
      <c r="B1610" s="5">
        <v>19</v>
      </c>
      <c r="C1610" s="5" t="s">
        <v>63</v>
      </c>
      <c r="D1610" s="5">
        <v>265</v>
      </c>
      <c r="E1610" s="5">
        <v>2</v>
      </c>
      <c r="F1610" s="8">
        <f t="shared" si="150"/>
        <v>0.75471698113207553</v>
      </c>
      <c r="G1610" s="5" t="str">
        <f>IF(COUNTIFS(Q3_SQL_Error_Concentration!$A:$A,A1610,Q3_SQL_Error_Concentration!$E:$E,B1610,Q3_SQL_Error_Concentration!$F:$F,C1610)=0,"",SUMIFS(Q3_SQL_Error_Concentration!$I:$I,Q3_SQL_Error_Concentration!$A:$A,A1610,Q3_SQL_Error_Concentration!$E:$E,B1610,Q3_SQL_Error_Concentration!$F:$F,C1610))</f>
        <v/>
      </c>
      <c r="H1610" s="5" t="str">
        <f t="shared" si="151"/>
        <v/>
      </c>
      <c r="I1610" s="5">
        <f>IF(D1610&gt;=Q3_Validation!$C$2,1,0)</f>
        <v>0</v>
      </c>
      <c r="J1610" s="8" t="str">
        <f t="shared" si="152"/>
        <v/>
      </c>
      <c r="K1610" s="5" t="str">
        <f t="shared" si="153"/>
        <v>excluded</v>
      </c>
      <c r="L1610" s="5">
        <f t="shared" si="154"/>
        <v>0</v>
      </c>
      <c r="M1610" s="5">
        <f t="shared" si="155"/>
        <v>0</v>
      </c>
    </row>
    <row r="1611" spans="1:13">
      <c r="A1611" s="5">
        <v>3640</v>
      </c>
      <c r="B1611" s="5">
        <v>19</v>
      </c>
      <c r="C1611" s="5" t="s">
        <v>64</v>
      </c>
      <c r="D1611" s="5">
        <v>4</v>
      </c>
      <c r="E1611" s="5">
        <v>0</v>
      </c>
      <c r="F1611" s="8">
        <f t="shared" si="150"/>
        <v>0</v>
      </c>
      <c r="G1611" s="5" t="str">
        <f>IF(COUNTIFS(Q3_SQL_Error_Concentration!$A:$A,A1611,Q3_SQL_Error_Concentration!$E:$E,B1611,Q3_SQL_Error_Concentration!$F:$F,C1611)=0,"",SUMIFS(Q3_SQL_Error_Concentration!$I:$I,Q3_SQL_Error_Concentration!$A:$A,A1611,Q3_SQL_Error_Concentration!$E:$E,B1611,Q3_SQL_Error_Concentration!$F:$F,C1611))</f>
        <v/>
      </c>
      <c r="H1611" s="5" t="str">
        <f t="shared" si="151"/>
        <v/>
      </c>
      <c r="I1611" s="5">
        <f>IF(D1611&gt;=Q3_Validation!$C$2,1,0)</f>
        <v>0</v>
      </c>
      <c r="J1611" s="8" t="str">
        <f t="shared" si="152"/>
        <v/>
      </c>
      <c r="K1611" s="5" t="str">
        <f t="shared" si="153"/>
        <v>excluded</v>
      </c>
      <c r="L1611" s="5">
        <f t="shared" si="154"/>
        <v>0</v>
      </c>
      <c r="M1611" s="5">
        <f t="shared" si="155"/>
        <v>0</v>
      </c>
    </row>
    <row r="1612" spans="1:13">
      <c r="A1612" s="5">
        <v>3640</v>
      </c>
      <c r="B1612" s="5">
        <v>19</v>
      </c>
      <c r="C1612" s="5" t="s">
        <v>62</v>
      </c>
      <c r="D1612" s="5">
        <v>492</v>
      </c>
      <c r="E1612" s="5">
        <v>6</v>
      </c>
      <c r="F1612" s="8">
        <f t="shared" si="150"/>
        <v>1.2195121951219512</v>
      </c>
      <c r="G1612" s="5" t="str">
        <f>IF(COUNTIFS(Q3_SQL_Error_Concentration!$A:$A,A1612,Q3_SQL_Error_Concentration!$E:$E,B1612,Q3_SQL_Error_Concentration!$F:$F,C1612)=0,"",SUMIFS(Q3_SQL_Error_Concentration!$I:$I,Q3_SQL_Error_Concentration!$A:$A,A1612,Q3_SQL_Error_Concentration!$E:$E,B1612,Q3_SQL_Error_Concentration!$F:$F,C1612))</f>
        <v/>
      </c>
      <c r="H1612" s="5" t="str">
        <f t="shared" si="151"/>
        <v/>
      </c>
      <c r="I1612" s="5">
        <f>IF(D1612&gt;=Q3_Validation!$C$2,1,0)</f>
        <v>0</v>
      </c>
      <c r="J1612" s="8" t="str">
        <f t="shared" si="152"/>
        <v/>
      </c>
      <c r="K1612" s="5" t="str">
        <f t="shared" si="153"/>
        <v>excluded</v>
      </c>
      <c r="L1612" s="5">
        <f t="shared" si="154"/>
        <v>0</v>
      </c>
      <c r="M1612" s="5">
        <f t="shared" si="155"/>
        <v>0</v>
      </c>
    </row>
    <row r="1613" spans="1:13">
      <c r="A1613" s="5">
        <v>3640</v>
      </c>
      <c r="B1613" s="5">
        <v>20</v>
      </c>
      <c r="C1613" s="5" t="s">
        <v>63</v>
      </c>
      <c r="D1613" s="5">
        <v>286</v>
      </c>
      <c r="E1613" s="5">
        <v>6</v>
      </c>
      <c r="F1613" s="8">
        <f t="shared" si="150"/>
        <v>2.0979020979020979</v>
      </c>
      <c r="G1613" s="5" t="str">
        <f>IF(COUNTIFS(Q3_SQL_Error_Concentration!$A:$A,A1613,Q3_SQL_Error_Concentration!$E:$E,B1613,Q3_SQL_Error_Concentration!$F:$F,C1613)=0,"",SUMIFS(Q3_SQL_Error_Concentration!$I:$I,Q3_SQL_Error_Concentration!$A:$A,A1613,Q3_SQL_Error_Concentration!$E:$E,B1613,Q3_SQL_Error_Concentration!$F:$F,C1613))</f>
        <v/>
      </c>
      <c r="H1613" s="5" t="str">
        <f t="shared" si="151"/>
        <v/>
      </c>
      <c r="I1613" s="5">
        <f>IF(D1613&gt;=Q3_Validation!$C$2,1,0)</f>
        <v>0</v>
      </c>
      <c r="J1613" s="8" t="str">
        <f t="shared" si="152"/>
        <v/>
      </c>
      <c r="K1613" s="5" t="str">
        <f t="shared" si="153"/>
        <v>excluded</v>
      </c>
      <c r="L1613" s="5">
        <f t="shared" si="154"/>
        <v>0</v>
      </c>
      <c r="M1613" s="5">
        <f t="shared" si="155"/>
        <v>0</v>
      </c>
    </row>
    <row r="1614" spans="1:13">
      <c r="A1614" s="5">
        <v>3640</v>
      </c>
      <c r="B1614" s="5">
        <v>20</v>
      </c>
      <c r="C1614" s="5" t="s">
        <v>64</v>
      </c>
      <c r="D1614" s="5">
        <v>2</v>
      </c>
      <c r="E1614" s="5">
        <v>0</v>
      </c>
      <c r="F1614" s="8">
        <f t="shared" si="150"/>
        <v>0</v>
      </c>
      <c r="G1614" s="5" t="str">
        <f>IF(COUNTIFS(Q3_SQL_Error_Concentration!$A:$A,A1614,Q3_SQL_Error_Concentration!$E:$E,B1614,Q3_SQL_Error_Concentration!$F:$F,C1614)=0,"",SUMIFS(Q3_SQL_Error_Concentration!$I:$I,Q3_SQL_Error_Concentration!$A:$A,A1614,Q3_SQL_Error_Concentration!$E:$E,B1614,Q3_SQL_Error_Concentration!$F:$F,C1614))</f>
        <v/>
      </c>
      <c r="H1614" s="5" t="str">
        <f t="shared" si="151"/>
        <v/>
      </c>
      <c r="I1614" s="5">
        <f>IF(D1614&gt;=Q3_Validation!$C$2,1,0)</f>
        <v>0</v>
      </c>
      <c r="J1614" s="8" t="str">
        <f t="shared" si="152"/>
        <v/>
      </c>
      <c r="K1614" s="5" t="str">
        <f t="shared" si="153"/>
        <v>excluded</v>
      </c>
      <c r="L1614" s="5">
        <f t="shared" si="154"/>
        <v>0</v>
      </c>
      <c r="M1614" s="5">
        <f t="shared" si="155"/>
        <v>0</v>
      </c>
    </row>
    <row r="1615" spans="1:13">
      <c r="A1615" s="5">
        <v>3640</v>
      </c>
      <c r="B1615" s="5">
        <v>20</v>
      </c>
      <c r="C1615" s="5" t="s">
        <v>62</v>
      </c>
      <c r="D1615" s="5">
        <v>463</v>
      </c>
      <c r="E1615" s="5">
        <v>6</v>
      </c>
      <c r="F1615" s="8">
        <f t="shared" si="150"/>
        <v>1.2958963282937366</v>
      </c>
      <c r="G1615" s="5" t="str">
        <f>IF(COUNTIFS(Q3_SQL_Error_Concentration!$A:$A,A1615,Q3_SQL_Error_Concentration!$E:$E,B1615,Q3_SQL_Error_Concentration!$F:$F,C1615)=0,"",SUMIFS(Q3_SQL_Error_Concentration!$I:$I,Q3_SQL_Error_Concentration!$A:$A,A1615,Q3_SQL_Error_Concentration!$E:$E,B1615,Q3_SQL_Error_Concentration!$F:$F,C1615))</f>
        <v/>
      </c>
      <c r="H1615" s="5" t="str">
        <f t="shared" si="151"/>
        <v/>
      </c>
      <c r="I1615" s="5">
        <f>IF(D1615&gt;=Q3_Validation!$C$2,1,0)</f>
        <v>0</v>
      </c>
      <c r="J1615" s="8" t="str">
        <f t="shared" si="152"/>
        <v/>
      </c>
      <c r="K1615" s="5" t="str">
        <f t="shared" si="153"/>
        <v>excluded</v>
      </c>
      <c r="L1615" s="5">
        <f t="shared" si="154"/>
        <v>0</v>
      </c>
      <c r="M1615" s="5">
        <f t="shared" si="155"/>
        <v>0</v>
      </c>
    </row>
    <row r="1616" spans="1:13">
      <c r="A1616" s="5">
        <v>3640</v>
      </c>
      <c r="B1616" s="5">
        <v>21</v>
      </c>
      <c r="C1616" s="5" t="s">
        <v>63</v>
      </c>
      <c r="D1616" s="5">
        <v>245</v>
      </c>
      <c r="E1616" s="5">
        <v>4</v>
      </c>
      <c r="F1616" s="8">
        <f t="shared" si="150"/>
        <v>1.6326530612244898</v>
      </c>
      <c r="G1616" s="5" t="str">
        <f>IF(COUNTIFS(Q3_SQL_Error_Concentration!$A:$A,A1616,Q3_SQL_Error_Concentration!$E:$E,B1616,Q3_SQL_Error_Concentration!$F:$F,C1616)=0,"",SUMIFS(Q3_SQL_Error_Concentration!$I:$I,Q3_SQL_Error_Concentration!$A:$A,A1616,Q3_SQL_Error_Concentration!$E:$E,B1616,Q3_SQL_Error_Concentration!$F:$F,C1616))</f>
        <v/>
      </c>
      <c r="H1616" s="5" t="str">
        <f t="shared" si="151"/>
        <v/>
      </c>
      <c r="I1616" s="5">
        <f>IF(D1616&gt;=Q3_Validation!$C$2,1,0)</f>
        <v>0</v>
      </c>
      <c r="J1616" s="8" t="str">
        <f t="shared" si="152"/>
        <v/>
      </c>
      <c r="K1616" s="5" t="str">
        <f t="shared" si="153"/>
        <v>excluded</v>
      </c>
      <c r="L1616" s="5">
        <f t="shared" si="154"/>
        <v>0</v>
      </c>
      <c r="M1616" s="5">
        <f t="shared" si="155"/>
        <v>0</v>
      </c>
    </row>
    <row r="1617" spans="1:13">
      <c r="A1617" s="5">
        <v>3640</v>
      </c>
      <c r="B1617" s="5">
        <v>21</v>
      </c>
      <c r="C1617" s="5" t="s">
        <v>64</v>
      </c>
      <c r="D1617" s="5">
        <v>1</v>
      </c>
      <c r="E1617" s="5">
        <v>0</v>
      </c>
      <c r="F1617" s="8">
        <f t="shared" si="150"/>
        <v>0</v>
      </c>
      <c r="G1617" s="5" t="str">
        <f>IF(COUNTIFS(Q3_SQL_Error_Concentration!$A:$A,A1617,Q3_SQL_Error_Concentration!$E:$E,B1617,Q3_SQL_Error_Concentration!$F:$F,C1617)=0,"",SUMIFS(Q3_SQL_Error_Concentration!$I:$I,Q3_SQL_Error_Concentration!$A:$A,A1617,Q3_SQL_Error_Concentration!$E:$E,B1617,Q3_SQL_Error_Concentration!$F:$F,C1617))</f>
        <v/>
      </c>
      <c r="H1617" s="5" t="str">
        <f t="shared" si="151"/>
        <v/>
      </c>
      <c r="I1617" s="5">
        <f>IF(D1617&gt;=Q3_Validation!$C$2,1,0)</f>
        <v>0</v>
      </c>
      <c r="J1617" s="8" t="str">
        <f t="shared" si="152"/>
        <v/>
      </c>
      <c r="K1617" s="5" t="str">
        <f t="shared" si="153"/>
        <v>excluded</v>
      </c>
      <c r="L1617" s="5">
        <f t="shared" si="154"/>
        <v>0</v>
      </c>
      <c r="M1617" s="5">
        <f t="shared" si="155"/>
        <v>0</v>
      </c>
    </row>
    <row r="1618" spans="1:13">
      <c r="A1618" s="5">
        <v>3640</v>
      </c>
      <c r="B1618" s="5">
        <v>21</v>
      </c>
      <c r="C1618" s="5" t="s">
        <v>62</v>
      </c>
      <c r="D1618" s="5">
        <v>468</v>
      </c>
      <c r="E1618" s="5">
        <v>5</v>
      </c>
      <c r="F1618" s="8">
        <f t="shared" si="150"/>
        <v>1.0683760683760684</v>
      </c>
      <c r="G1618" s="5" t="str">
        <f>IF(COUNTIFS(Q3_SQL_Error_Concentration!$A:$A,A1618,Q3_SQL_Error_Concentration!$E:$E,B1618,Q3_SQL_Error_Concentration!$F:$F,C1618)=0,"",SUMIFS(Q3_SQL_Error_Concentration!$I:$I,Q3_SQL_Error_Concentration!$A:$A,A1618,Q3_SQL_Error_Concentration!$E:$E,B1618,Q3_SQL_Error_Concentration!$F:$F,C1618))</f>
        <v/>
      </c>
      <c r="H1618" s="5" t="str">
        <f t="shared" si="151"/>
        <v/>
      </c>
      <c r="I1618" s="5">
        <f>IF(D1618&gt;=Q3_Validation!$C$2,1,0)</f>
        <v>0</v>
      </c>
      <c r="J1618" s="8" t="str">
        <f t="shared" si="152"/>
        <v/>
      </c>
      <c r="K1618" s="5" t="str">
        <f t="shared" si="153"/>
        <v>excluded</v>
      </c>
      <c r="L1618" s="5">
        <f t="shared" si="154"/>
        <v>0</v>
      </c>
      <c r="M1618" s="5">
        <f t="shared" si="155"/>
        <v>0</v>
      </c>
    </row>
    <row r="1619" spans="1:13">
      <c r="A1619" s="5">
        <v>3640</v>
      </c>
      <c r="B1619" s="5">
        <v>22</v>
      </c>
      <c r="C1619" s="5" t="s">
        <v>63</v>
      </c>
      <c r="D1619" s="5">
        <v>377</v>
      </c>
      <c r="E1619" s="5">
        <v>6</v>
      </c>
      <c r="F1619" s="8">
        <f t="shared" si="150"/>
        <v>1.5915119363395225</v>
      </c>
      <c r="G1619" s="5" t="str">
        <f>IF(COUNTIFS(Q3_SQL_Error_Concentration!$A:$A,A1619,Q3_SQL_Error_Concentration!$E:$E,B1619,Q3_SQL_Error_Concentration!$F:$F,C1619)=0,"",SUMIFS(Q3_SQL_Error_Concentration!$I:$I,Q3_SQL_Error_Concentration!$A:$A,A1619,Q3_SQL_Error_Concentration!$E:$E,B1619,Q3_SQL_Error_Concentration!$F:$F,C1619))</f>
        <v/>
      </c>
      <c r="H1619" s="5" t="str">
        <f t="shared" si="151"/>
        <v/>
      </c>
      <c r="I1619" s="5">
        <f>IF(D1619&gt;=Q3_Validation!$C$2,1,0)</f>
        <v>0</v>
      </c>
      <c r="J1619" s="8" t="str">
        <f t="shared" si="152"/>
        <v/>
      </c>
      <c r="K1619" s="5" t="str">
        <f t="shared" si="153"/>
        <v>excluded</v>
      </c>
      <c r="L1619" s="5">
        <f t="shared" si="154"/>
        <v>0</v>
      </c>
      <c r="M1619" s="5">
        <f t="shared" si="155"/>
        <v>0</v>
      </c>
    </row>
    <row r="1620" spans="1:13">
      <c r="A1620" s="5">
        <v>3640</v>
      </c>
      <c r="B1620" s="5">
        <v>22</v>
      </c>
      <c r="C1620" s="5" t="s">
        <v>62</v>
      </c>
      <c r="D1620" s="5">
        <v>638</v>
      </c>
      <c r="E1620" s="5">
        <v>7</v>
      </c>
      <c r="F1620" s="8">
        <f t="shared" si="150"/>
        <v>1.0971786833855799</v>
      </c>
      <c r="G1620" s="5" t="str">
        <f>IF(COUNTIFS(Q3_SQL_Error_Concentration!$A:$A,A1620,Q3_SQL_Error_Concentration!$E:$E,B1620,Q3_SQL_Error_Concentration!$F:$F,C1620)=0,"",SUMIFS(Q3_SQL_Error_Concentration!$I:$I,Q3_SQL_Error_Concentration!$A:$A,A1620,Q3_SQL_Error_Concentration!$E:$E,B1620,Q3_SQL_Error_Concentration!$F:$F,C1620))</f>
        <v/>
      </c>
      <c r="H1620" s="5" t="str">
        <f t="shared" si="151"/>
        <v/>
      </c>
      <c r="I1620" s="5">
        <f>IF(D1620&gt;=Q3_Validation!$C$2,1,0)</f>
        <v>1</v>
      </c>
      <c r="J1620" s="8">
        <f t="shared" si="152"/>
        <v>1.0971786833855799</v>
      </c>
      <c r="K1620" s="5" t="str">
        <f t="shared" si="153"/>
        <v>normal</v>
      </c>
      <c r="L1620" s="5">
        <f t="shared" si="154"/>
        <v>0</v>
      </c>
      <c r="M1620" s="5">
        <f t="shared" si="155"/>
        <v>0</v>
      </c>
    </row>
    <row r="1621" spans="1:13">
      <c r="A1621" s="5">
        <v>3640</v>
      </c>
      <c r="B1621" s="5">
        <v>23</v>
      </c>
      <c r="C1621" s="5" t="s">
        <v>63</v>
      </c>
      <c r="D1621" s="5">
        <v>368</v>
      </c>
      <c r="E1621" s="5">
        <v>4</v>
      </c>
      <c r="F1621" s="8">
        <f t="shared" si="150"/>
        <v>1.0869565217391304</v>
      </c>
      <c r="G1621" s="5" t="str">
        <f>IF(COUNTIFS(Q3_SQL_Error_Concentration!$A:$A,A1621,Q3_SQL_Error_Concentration!$E:$E,B1621,Q3_SQL_Error_Concentration!$F:$F,C1621)=0,"",SUMIFS(Q3_SQL_Error_Concentration!$I:$I,Q3_SQL_Error_Concentration!$A:$A,A1621,Q3_SQL_Error_Concentration!$E:$E,B1621,Q3_SQL_Error_Concentration!$F:$F,C1621))</f>
        <v/>
      </c>
      <c r="H1621" s="5" t="str">
        <f t="shared" si="151"/>
        <v/>
      </c>
      <c r="I1621" s="5">
        <f>IF(D1621&gt;=Q3_Validation!$C$2,1,0)</f>
        <v>0</v>
      </c>
      <c r="J1621" s="8" t="str">
        <f t="shared" si="152"/>
        <v/>
      </c>
      <c r="K1621" s="5" t="str">
        <f t="shared" si="153"/>
        <v>excluded</v>
      </c>
      <c r="L1621" s="5">
        <f t="shared" si="154"/>
        <v>0</v>
      </c>
      <c r="M1621" s="5">
        <f t="shared" si="155"/>
        <v>0</v>
      </c>
    </row>
    <row r="1622" spans="1:13">
      <c r="A1622" s="5">
        <v>3640</v>
      </c>
      <c r="B1622" s="5">
        <v>23</v>
      </c>
      <c r="C1622" s="5" t="s">
        <v>62</v>
      </c>
      <c r="D1622" s="5">
        <v>581</v>
      </c>
      <c r="E1622" s="5">
        <v>10</v>
      </c>
      <c r="F1622" s="8">
        <f t="shared" si="150"/>
        <v>1.7211703958691911</v>
      </c>
      <c r="G1622" s="5" t="str">
        <f>IF(COUNTIFS(Q3_SQL_Error_Concentration!$A:$A,A1622,Q3_SQL_Error_Concentration!$E:$E,B1622,Q3_SQL_Error_Concentration!$F:$F,C1622)=0,"",SUMIFS(Q3_SQL_Error_Concentration!$I:$I,Q3_SQL_Error_Concentration!$A:$A,A1622,Q3_SQL_Error_Concentration!$E:$E,B1622,Q3_SQL_Error_Concentration!$F:$F,C1622))</f>
        <v/>
      </c>
      <c r="H1622" s="5" t="str">
        <f t="shared" si="151"/>
        <v/>
      </c>
      <c r="I1622" s="5">
        <f>IF(D1622&gt;=Q3_Validation!$C$2,1,0)</f>
        <v>0</v>
      </c>
      <c r="J1622" s="8" t="str">
        <f t="shared" si="152"/>
        <v/>
      </c>
      <c r="K1622" s="5" t="str">
        <f t="shared" si="153"/>
        <v>excluded</v>
      </c>
      <c r="L1622" s="5">
        <f t="shared" si="154"/>
        <v>0</v>
      </c>
      <c r="M1622" s="5">
        <f t="shared" si="155"/>
        <v>0</v>
      </c>
    </row>
    <row r="1623" spans="1:13">
      <c r="A1623" s="5">
        <v>3684</v>
      </c>
      <c r="B1623" s="5">
        <v>0</v>
      </c>
      <c r="C1623" s="5" t="s">
        <v>63</v>
      </c>
      <c r="D1623" s="5">
        <v>102</v>
      </c>
      <c r="E1623" s="5">
        <v>0</v>
      </c>
      <c r="F1623" s="8">
        <f t="shared" si="150"/>
        <v>0</v>
      </c>
      <c r="G1623" s="5" t="str">
        <f>IF(COUNTIFS(Q3_SQL_Error_Concentration!$A:$A,A1623,Q3_SQL_Error_Concentration!$E:$E,B1623,Q3_SQL_Error_Concentration!$F:$F,C1623)=0,"",SUMIFS(Q3_SQL_Error_Concentration!$I:$I,Q3_SQL_Error_Concentration!$A:$A,A1623,Q3_SQL_Error_Concentration!$E:$E,B1623,Q3_SQL_Error_Concentration!$F:$F,C1623))</f>
        <v/>
      </c>
      <c r="H1623" s="5" t="str">
        <f t="shared" si="151"/>
        <v/>
      </c>
      <c r="I1623" s="5">
        <f>IF(D1623&gt;=Q3_Validation!$C$2,1,0)</f>
        <v>0</v>
      </c>
      <c r="J1623" s="8" t="str">
        <f t="shared" si="152"/>
        <v/>
      </c>
      <c r="K1623" s="5" t="str">
        <f t="shared" si="153"/>
        <v>excluded</v>
      </c>
      <c r="L1623" s="5">
        <f t="shared" si="154"/>
        <v>0</v>
      </c>
      <c r="M1623" s="5">
        <f t="shared" si="155"/>
        <v>0</v>
      </c>
    </row>
    <row r="1624" spans="1:13">
      <c r="A1624" s="5">
        <v>3684</v>
      </c>
      <c r="B1624" s="5">
        <v>0</v>
      </c>
      <c r="C1624" s="5" t="s">
        <v>64</v>
      </c>
      <c r="D1624" s="5">
        <v>2</v>
      </c>
      <c r="E1624" s="5">
        <v>0</v>
      </c>
      <c r="F1624" s="8">
        <f t="shared" si="150"/>
        <v>0</v>
      </c>
      <c r="G1624" s="5" t="str">
        <f>IF(COUNTIFS(Q3_SQL_Error_Concentration!$A:$A,A1624,Q3_SQL_Error_Concentration!$E:$E,B1624,Q3_SQL_Error_Concentration!$F:$F,C1624)=0,"",SUMIFS(Q3_SQL_Error_Concentration!$I:$I,Q3_SQL_Error_Concentration!$A:$A,A1624,Q3_SQL_Error_Concentration!$E:$E,B1624,Q3_SQL_Error_Concentration!$F:$F,C1624))</f>
        <v/>
      </c>
      <c r="H1624" s="5" t="str">
        <f t="shared" si="151"/>
        <v/>
      </c>
      <c r="I1624" s="5">
        <f>IF(D1624&gt;=Q3_Validation!$C$2,1,0)</f>
        <v>0</v>
      </c>
      <c r="J1624" s="8" t="str">
        <f t="shared" si="152"/>
        <v/>
      </c>
      <c r="K1624" s="5" t="str">
        <f t="shared" si="153"/>
        <v>excluded</v>
      </c>
      <c r="L1624" s="5">
        <f t="shared" si="154"/>
        <v>0</v>
      </c>
      <c r="M1624" s="5">
        <f t="shared" si="155"/>
        <v>0</v>
      </c>
    </row>
    <row r="1625" spans="1:13">
      <c r="A1625" s="5">
        <v>3684</v>
      </c>
      <c r="B1625" s="5">
        <v>0</v>
      </c>
      <c r="C1625" s="5" t="s">
        <v>62</v>
      </c>
      <c r="D1625" s="5">
        <v>231</v>
      </c>
      <c r="E1625" s="5">
        <v>6</v>
      </c>
      <c r="F1625" s="8">
        <f t="shared" si="150"/>
        <v>2.5974025974025974</v>
      </c>
      <c r="G1625" s="5" t="str">
        <f>IF(COUNTIFS(Q3_SQL_Error_Concentration!$A:$A,A1625,Q3_SQL_Error_Concentration!$E:$E,B1625,Q3_SQL_Error_Concentration!$F:$F,C1625)=0,"",SUMIFS(Q3_SQL_Error_Concentration!$I:$I,Q3_SQL_Error_Concentration!$A:$A,A1625,Q3_SQL_Error_Concentration!$E:$E,B1625,Q3_SQL_Error_Concentration!$F:$F,C1625))</f>
        <v/>
      </c>
      <c r="H1625" s="5" t="str">
        <f t="shared" si="151"/>
        <v/>
      </c>
      <c r="I1625" s="5">
        <f>IF(D1625&gt;=Q3_Validation!$C$2,1,0)</f>
        <v>0</v>
      </c>
      <c r="J1625" s="8" t="str">
        <f t="shared" si="152"/>
        <v/>
      </c>
      <c r="K1625" s="5" t="str">
        <f t="shared" si="153"/>
        <v>excluded</v>
      </c>
      <c r="L1625" s="5">
        <f t="shared" si="154"/>
        <v>0</v>
      </c>
      <c r="M1625" s="5">
        <f t="shared" si="155"/>
        <v>0</v>
      </c>
    </row>
    <row r="1626" spans="1:13">
      <c r="A1626" s="5">
        <v>3684</v>
      </c>
      <c r="B1626" s="5">
        <v>1</v>
      </c>
      <c r="C1626" s="5" t="s">
        <v>63</v>
      </c>
      <c r="D1626" s="5">
        <v>134</v>
      </c>
      <c r="E1626" s="5">
        <v>1</v>
      </c>
      <c r="F1626" s="8">
        <f t="shared" si="150"/>
        <v>0.74626865671641796</v>
      </c>
      <c r="G1626" s="5" t="str">
        <f>IF(COUNTIFS(Q3_SQL_Error_Concentration!$A:$A,A1626,Q3_SQL_Error_Concentration!$E:$E,B1626,Q3_SQL_Error_Concentration!$F:$F,C1626)=0,"",SUMIFS(Q3_SQL_Error_Concentration!$I:$I,Q3_SQL_Error_Concentration!$A:$A,A1626,Q3_SQL_Error_Concentration!$E:$E,B1626,Q3_SQL_Error_Concentration!$F:$F,C1626))</f>
        <v/>
      </c>
      <c r="H1626" s="5" t="str">
        <f t="shared" si="151"/>
        <v/>
      </c>
      <c r="I1626" s="5">
        <f>IF(D1626&gt;=Q3_Validation!$C$2,1,0)</f>
        <v>0</v>
      </c>
      <c r="J1626" s="8" t="str">
        <f t="shared" si="152"/>
        <v/>
      </c>
      <c r="K1626" s="5" t="str">
        <f t="shared" si="153"/>
        <v>excluded</v>
      </c>
      <c r="L1626" s="5">
        <f t="shared" si="154"/>
        <v>0</v>
      </c>
      <c r="M1626" s="5">
        <f t="shared" si="155"/>
        <v>0</v>
      </c>
    </row>
    <row r="1627" spans="1:13">
      <c r="A1627" s="5">
        <v>3684</v>
      </c>
      <c r="B1627" s="5">
        <v>1</v>
      </c>
      <c r="C1627" s="5" t="s">
        <v>62</v>
      </c>
      <c r="D1627" s="5">
        <v>267</v>
      </c>
      <c r="E1627" s="5">
        <v>3</v>
      </c>
      <c r="F1627" s="8">
        <f t="shared" si="150"/>
        <v>1.1235955056179776</v>
      </c>
      <c r="G1627" s="5" t="str">
        <f>IF(COUNTIFS(Q3_SQL_Error_Concentration!$A:$A,A1627,Q3_SQL_Error_Concentration!$E:$E,B1627,Q3_SQL_Error_Concentration!$F:$F,C1627)=0,"",SUMIFS(Q3_SQL_Error_Concentration!$I:$I,Q3_SQL_Error_Concentration!$A:$A,A1627,Q3_SQL_Error_Concentration!$E:$E,B1627,Q3_SQL_Error_Concentration!$F:$F,C1627))</f>
        <v/>
      </c>
      <c r="H1627" s="5" t="str">
        <f t="shared" si="151"/>
        <v/>
      </c>
      <c r="I1627" s="5">
        <f>IF(D1627&gt;=Q3_Validation!$C$2,1,0)</f>
        <v>0</v>
      </c>
      <c r="J1627" s="8" t="str">
        <f t="shared" si="152"/>
        <v/>
      </c>
      <c r="K1627" s="5" t="str">
        <f t="shared" si="153"/>
        <v>excluded</v>
      </c>
      <c r="L1627" s="5">
        <f t="shared" si="154"/>
        <v>0</v>
      </c>
      <c r="M1627" s="5">
        <f t="shared" si="155"/>
        <v>0</v>
      </c>
    </row>
    <row r="1628" spans="1:13">
      <c r="A1628" s="5">
        <v>3684</v>
      </c>
      <c r="B1628" s="5">
        <v>2</v>
      </c>
      <c r="C1628" s="5" t="s">
        <v>63</v>
      </c>
      <c r="D1628" s="5">
        <v>149</v>
      </c>
      <c r="E1628" s="5">
        <v>1</v>
      </c>
      <c r="F1628" s="8">
        <f t="shared" si="150"/>
        <v>0.67114093959731547</v>
      </c>
      <c r="G1628" s="5" t="str">
        <f>IF(COUNTIFS(Q3_SQL_Error_Concentration!$A:$A,A1628,Q3_SQL_Error_Concentration!$E:$E,B1628,Q3_SQL_Error_Concentration!$F:$F,C1628)=0,"",SUMIFS(Q3_SQL_Error_Concentration!$I:$I,Q3_SQL_Error_Concentration!$A:$A,A1628,Q3_SQL_Error_Concentration!$E:$E,B1628,Q3_SQL_Error_Concentration!$F:$F,C1628))</f>
        <v/>
      </c>
      <c r="H1628" s="5" t="str">
        <f t="shared" si="151"/>
        <v/>
      </c>
      <c r="I1628" s="5">
        <f>IF(D1628&gt;=Q3_Validation!$C$2,1,0)</f>
        <v>0</v>
      </c>
      <c r="J1628" s="8" t="str">
        <f t="shared" si="152"/>
        <v/>
      </c>
      <c r="K1628" s="5" t="str">
        <f t="shared" si="153"/>
        <v>excluded</v>
      </c>
      <c r="L1628" s="5">
        <f t="shared" si="154"/>
        <v>0</v>
      </c>
      <c r="M1628" s="5">
        <f t="shared" si="155"/>
        <v>0</v>
      </c>
    </row>
    <row r="1629" spans="1:13">
      <c r="A1629" s="5">
        <v>3684</v>
      </c>
      <c r="B1629" s="5">
        <v>2</v>
      </c>
      <c r="C1629" s="5" t="s">
        <v>64</v>
      </c>
      <c r="D1629" s="5">
        <v>2</v>
      </c>
      <c r="E1629" s="5">
        <v>0</v>
      </c>
      <c r="F1629" s="8">
        <f t="shared" si="150"/>
        <v>0</v>
      </c>
      <c r="G1629" s="5" t="str">
        <f>IF(COUNTIFS(Q3_SQL_Error_Concentration!$A:$A,A1629,Q3_SQL_Error_Concentration!$E:$E,B1629,Q3_SQL_Error_Concentration!$F:$F,C1629)=0,"",SUMIFS(Q3_SQL_Error_Concentration!$I:$I,Q3_SQL_Error_Concentration!$A:$A,A1629,Q3_SQL_Error_Concentration!$E:$E,B1629,Q3_SQL_Error_Concentration!$F:$F,C1629))</f>
        <v/>
      </c>
      <c r="H1629" s="5" t="str">
        <f t="shared" si="151"/>
        <v/>
      </c>
      <c r="I1629" s="5">
        <f>IF(D1629&gt;=Q3_Validation!$C$2,1,0)</f>
        <v>0</v>
      </c>
      <c r="J1629" s="8" t="str">
        <f t="shared" si="152"/>
        <v/>
      </c>
      <c r="K1629" s="5" t="str">
        <f t="shared" si="153"/>
        <v>excluded</v>
      </c>
      <c r="L1629" s="5">
        <f t="shared" si="154"/>
        <v>0</v>
      </c>
      <c r="M1629" s="5">
        <f t="shared" si="155"/>
        <v>0</v>
      </c>
    </row>
    <row r="1630" spans="1:13">
      <c r="A1630" s="5">
        <v>3684</v>
      </c>
      <c r="B1630" s="5">
        <v>2</v>
      </c>
      <c r="C1630" s="5" t="s">
        <v>62</v>
      </c>
      <c r="D1630" s="5">
        <v>298</v>
      </c>
      <c r="E1630" s="5">
        <v>3</v>
      </c>
      <c r="F1630" s="8">
        <f t="shared" si="150"/>
        <v>1.0067114093959733</v>
      </c>
      <c r="G1630" s="5" t="str">
        <f>IF(COUNTIFS(Q3_SQL_Error_Concentration!$A:$A,A1630,Q3_SQL_Error_Concentration!$E:$E,B1630,Q3_SQL_Error_Concentration!$F:$F,C1630)=0,"",SUMIFS(Q3_SQL_Error_Concentration!$I:$I,Q3_SQL_Error_Concentration!$A:$A,A1630,Q3_SQL_Error_Concentration!$E:$E,B1630,Q3_SQL_Error_Concentration!$F:$F,C1630))</f>
        <v/>
      </c>
      <c r="H1630" s="5" t="str">
        <f t="shared" si="151"/>
        <v/>
      </c>
      <c r="I1630" s="5">
        <f>IF(D1630&gt;=Q3_Validation!$C$2,1,0)</f>
        <v>0</v>
      </c>
      <c r="J1630" s="8" t="str">
        <f t="shared" si="152"/>
        <v/>
      </c>
      <c r="K1630" s="5" t="str">
        <f t="shared" si="153"/>
        <v>excluded</v>
      </c>
      <c r="L1630" s="5">
        <f t="shared" si="154"/>
        <v>0</v>
      </c>
      <c r="M1630" s="5">
        <f t="shared" si="155"/>
        <v>0</v>
      </c>
    </row>
    <row r="1631" spans="1:13">
      <c r="A1631" s="5">
        <v>3684</v>
      </c>
      <c r="B1631" s="5">
        <v>3</v>
      </c>
      <c r="C1631" s="5" t="s">
        <v>63</v>
      </c>
      <c r="D1631" s="5">
        <v>109</v>
      </c>
      <c r="E1631" s="5">
        <v>2</v>
      </c>
      <c r="F1631" s="8">
        <f t="shared" si="150"/>
        <v>1.834862385321101</v>
      </c>
      <c r="G1631" s="5" t="str">
        <f>IF(COUNTIFS(Q3_SQL_Error_Concentration!$A:$A,A1631,Q3_SQL_Error_Concentration!$E:$E,B1631,Q3_SQL_Error_Concentration!$F:$F,C1631)=0,"",SUMIFS(Q3_SQL_Error_Concentration!$I:$I,Q3_SQL_Error_Concentration!$A:$A,A1631,Q3_SQL_Error_Concentration!$E:$E,B1631,Q3_SQL_Error_Concentration!$F:$F,C1631))</f>
        <v/>
      </c>
      <c r="H1631" s="5" t="str">
        <f t="shared" si="151"/>
        <v/>
      </c>
      <c r="I1631" s="5">
        <f>IF(D1631&gt;=Q3_Validation!$C$2,1,0)</f>
        <v>0</v>
      </c>
      <c r="J1631" s="8" t="str">
        <f t="shared" si="152"/>
        <v/>
      </c>
      <c r="K1631" s="5" t="str">
        <f t="shared" si="153"/>
        <v>excluded</v>
      </c>
      <c r="L1631" s="5">
        <f t="shared" si="154"/>
        <v>0</v>
      </c>
      <c r="M1631" s="5">
        <f t="shared" si="155"/>
        <v>0</v>
      </c>
    </row>
    <row r="1632" spans="1:13">
      <c r="A1632" s="5">
        <v>3684</v>
      </c>
      <c r="B1632" s="5">
        <v>3</v>
      </c>
      <c r="C1632" s="5" t="s">
        <v>64</v>
      </c>
      <c r="D1632" s="5">
        <v>4</v>
      </c>
      <c r="E1632" s="5">
        <v>0</v>
      </c>
      <c r="F1632" s="8">
        <f t="shared" si="150"/>
        <v>0</v>
      </c>
      <c r="G1632" s="5" t="str">
        <f>IF(COUNTIFS(Q3_SQL_Error_Concentration!$A:$A,A1632,Q3_SQL_Error_Concentration!$E:$E,B1632,Q3_SQL_Error_Concentration!$F:$F,C1632)=0,"",SUMIFS(Q3_SQL_Error_Concentration!$I:$I,Q3_SQL_Error_Concentration!$A:$A,A1632,Q3_SQL_Error_Concentration!$E:$E,B1632,Q3_SQL_Error_Concentration!$F:$F,C1632))</f>
        <v/>
      </c>
      <c r="H1632" s="5" t="str">
        <f t="shared" si="151"/>
        <v/>
      </c>
      <c r="I1632" s="5">
        <f>IF(D1632&gt;=Q3_Validation!$C$2,1,0)</f>
        <v>0</v>
      </c>
      <c r="J1632" s="8" t="str">
        <f t="shared" si="152"/>
        <v/>
      </c>
      <c r="K1632" s="5" t="str">
        <f t="shared" si="153"/>
        <v>excluded</v>
      </c>
      <c r="L1632" s="5">
        <f t="shared" si="154"/>
        <v>0</v>
      </c>
      <c r="M1632" s="5">
        <f t="shared" si="155"/>
        <v>0</v>
      </c>
    </row>
    <row r="1633" spans="1:13">
      <c r="A1633" s="5">
        <v>3684</v>
      </c>
      <c r="B1633" s="5">
        <v>3</v>
      </c>
      <c r="C1633" s="5" t="s">
        <v>62</v>
      </c>
      <c r="D1633" s="5">
        <v>234</v>
      </c>
      <c r="E1633" s="5">
        <v>1</v>
      </c>
      <c r="F1633" s="8">
        <f t="shared" si="150"/>
        <v>0.42735042735042733</v>
      </c>
      <c r="G1633" s="5" t="str">
        <f>IF(COUNTIFS(Q3_SQL_Error_Concentration!$A:$A,A1633,Q3_SQL_Error_Concentration!$E:$E,B1633,Q3_SQL_Error_Concentration!$F:$F,C1633)=0,"",SUMIFS(Q3_SQL_Error_Concentration!$I:$I,Q3_SQL_Error_Concentration!$A:$A,A1633,Q3_SQL_Error_Concentration!$E:$E,B1633,Q3_SQL_Error_Concentration!$F:$F,C1633))</f>
        <v/>
      </c>
      <c r="H1633" s="5" t="str">
        <f t="shared" si="151"/>
        <v/>
      </c>
      <c r="I1633" s="5">
        <f>IF(D1633&gt;=Q3_Validation!$C$2,1,0)</f>
        <v>0</v>
      </c>
      <c r="J1633" s="8" t="str">
        <f t="shared" si="152"/>
        <v/>
      </c>
      <c r="K1633" s="5" t="str">
        <f t="shared" si="153"/>
        <v>excluded</v>
      </c>
      <c r="L1633" s="5">
        <f t="shared" si="154"/>
        <v>0</v>
      </c>
      <c r="M1633" s="5">
        <f t="shared" si="155"/>
        <v>0</v>
      </c>
    </row>
    <row r="1634" spans="1:13">
      <c r="A1634" s="5">
        <v>3684</v>
      </c>
      <c r="B1634" s="5">
        <v>4</v>
      </c>
      <c r="C1634" s="5" t="s">
        <v>63</v>
      </c>
      <c r="D1634" s="5">
        <v>161</v>
      </c>
      <c r="E1634" s="5">
        <v>2</v>
      </c>
      <c r="F1634" s="8">
        <f t="shared" si="150"/>
        <v>1.2422360248447204</v>
      </c>
      <c r="G1634" s="5" t="str">
        <f>IF(COUNTIFS(Q3_SQL_Error_Concentration!$A:$A,A1634,Q3_SQL_Error_Concentration!$E:$E,B1634,Q3_SQL_Error_Concentration!$F:$F,C1634)=0,"",SUMIFS(Q3_SQL_Error_Concentration!$I:$I,Q3_SQL_Error_Concentration!$A:$A,A1634,Q3_SQL_Error_Concentration!$E:$E,B1634,Q3_SQL_Error_Concentration!$F:$F,C1634))</f>
        <v/>
      </c>
      <c r="H1634" s="5" t="str">
        <f t="shared" si="151"/>
        <v/>
      </c>
      <c r="I1634" s="5">
        <f>IF(D1634&gt;=Q3_Validation!$C$2,1,0)</f>
        <v>0</v>
      </c>
      <c r="J1634" s="8" t="str">
        <f t="shared" si="152"/>
        <v/>
      </c>
      <c r="K1634" s="5" t="str">
        <f t="shared" si="153"/>
        <v>excluded</v>
      </c>
      <c r="L1634" s="5">
        <f t="shared" si="154"/>
        <v>0</v>
      </c>
      <c r="M1634" s="5">
        <f t="shared" si="155"/>
        <v>0</v>
      </c>
    </row>
    <row r="1635" spans="1:13">
      <c r="A1635" s="5">
        <v>3684</v>
      </c>
      <c r="B1635" s="5">
        <v>4</v>
      </c>
      <c r="C1635" s="5" t="s">
        <v>64</v>
      </c>
      <c r="D1635" s="5">
        <v>6</v>
      </c>
      <c r="E1635" s="5">
        <v>1</v>
      </c>
      <c r="F1635" s="8">
        <f t="shared" si="150"/>
        <v>16.666666666666668</v>
      </c>
      <c r="G1635" s="5" t="str">
        <f>IF(COUNTIFS(Q3_SQL_Error_Concentration!$A:$A,A1635,Q3_SQL_Error_Concentration!$E:$E,B1635,Q3_SQL_Error_Concentration!$F:$F,C1635)=0,"",SUMIFS(Q3_SQL_Error_Concentration!$I:$I,Q3_SQL_Error_Concentration!$A:$A,A1635,Q3_SQL_Error_Concentration!$E:$E,B1635,Q3_SQL_Error_Concentration!$F:$F,C1635))</f>
        <v/>
      </c>
      <c r="H1635" s="5" t="str">
        <f t="shared" si="151"/>
        <v/>
      </c>
      <c r="I1635" s="5">
        <f>IF(D1635&gt;=Q3_Validation!$C$2,1,0)</f>
        <v>0</v>
      </c>
      <c r="J1635" s="8" t="str">
        <f t="shared" si="152"/>
        <v/>
      </c>
      <c r="K1635" s="5" t="str">
        <f t="shared" si="153"/>
        <v>excluded</v>
      </c>
      <c r="L1635" s="5">
        <f t="shared" si="154"/>
        <v>0</v>
      </c>
      <c r="M1635" s="5">
        <f t="shared" si="155"/>
        <v>0</v>
      </c>
    </row>
    <row r="1636" spans="1:13">
      <c r="A1636" s="5">
        <v>3684</v>
      </c>
      <c r="B1636" s="5">
        <v>4</v>
      </c>
      <c r="C1636" s="5" t="s">
        <v>62</v>
      </c>
      <c r="D1636" s="5">
        <v>268</v>
      </c>
      <c r="E1636" s="5">
        <v>5</v>
      </c>
      <c r="F1636" s="8">
        <f t="shared" si="150"/>
        <v>1.8656716417910448</v>
      </c>
      <c r="G1636" s="5" t="str">
        <f>IF(COUNTIFS(Q3_SQL_Error_Concentration!$A:$A,A1636,Q3_SQL_Error_Concentration!$E:$E,B1636,Q3_SQL_Error_Concentration!$F:$F,C1636)=0,"",SUMIFS(Q3_SQL_Error_Concentration!$I:$I,Q3_SQL_Error_Concentration!$A:$A,A1636,Q3_SQL_Error_Concentration!$E:$E,B1636,Q3_SQL_Error_Concentration!$F:$F,C1636))</f>
        <v/>
      </c>
      <c r="H1636" s="5" t="str">
        <f t="shared" si="151"/>
        <v/>
      </c>
      <c r="I1636" s="5">
        <f>IF(D1636&gt;=Q3_Validation!$C$2,1,0)</f>
        <v>0</v>
      </c>
      <c r="J1636" s="8" t="str">
        <f t="shared" si="152"/>
        <v/>
      </c>
      <c r="K1636" s="5" t="str">
        <f t="shared" si="153"/>
        <v>excluded</v>
      </c>
      <c r="L1636" s="5">
        <f t="shared" si="154"/>
        <v>0</v>
      </c>
      <c r="M1636" s="5">
        <f t="shared" si="155"/>
        <v>0</v>
      </c>
    </row>
    <row r="1637" spans="1:13">
      <c r="A1637" s="5">
        <v>3684</v>
      </c>
      <c r="B1637" s="5">
        <v>5</v>
      </c>
      <c r="C1637" s="5" t="s">
        <v>63</v>
      </c>
      <c r="D1637" s="5">
        <v>147</v>
      </c>
      <c r="E1637" s="5">
        <v>2</v>
      </c>
      <c r="F1637" s="8">
        <f t="shared" si="150"/>
        <v>1.3605442176870748</v>
      </c>
      <c r="G1637" s="5" t="str">
        <f>IF(COUNTIFS(Q3_SQL_Error_Concentration!$A:$A,A1637,Q3_SQL_Error_Concentration!$E:$E,B1637,Q3_SQL_Error_Concentration!$F:$F,C1637)=0,"",SUMIFS(Q3_SQL_Error_Concentration!$I:$I,Q3_SQL_Error_Concentration!$A:$A,A1637,Q3_SQL_Error_Concentration!$E:$E,B1637,Q3_SQL_Error_Concentration!$F:$F,C1637))</f>
        <v/>
      </c>
      <c r="H1637" s="5" t="str">
        <f t="shared" si="151"/>
        <v/>
      </c>
      <c r="I1637" s="5">
        <f>IF(D1637&gt;=Q3_Validation!$C$2,1,0)</f>
        <v>0</v>
      </c>
      <c r="J1637" s="8" t="str">
        <f t="shared" si="152"/>
        <v/>
      </c>
      <c r="K1637" s="5" t="str">
        <f t="shared" si="153"/>
        <v>excluded</v>
      </c>
      <c r="L1637" s="5">
        <f t="shared" si="154"/>
        <v>0</v>
      </c>
      <c r="M1637" s="5">
        <f t="shared" si="155"/>
        <v>0</v>
      </c>
    </row>
    <row r="1638" spans="1:13">
      <c r="A1638" s="5">
        <v>3684</v>
      </c>
      <c r="B1638" s="5">
        <v>5</v>
      </c>
      <c r="C1638" s="5" t="s">
        <v>64</v>
      </c>
      <c r="D1638" s="5">
        <v>8</v>
      </c>
      <c r="E1638" s="5">
        <v>1</v>
      </c>
      <c r="F1638" s="8">
        <f t="shared" si="150"/>
        <v>12.5</v>
      </c>
      <c r="G1638" s="5" t="str">
        <f>IF(COUNTIFS(Q3_SQL_Error_Concentration!$A:$A,A1638,Q3_SQL_Error_Concentration!$E:$E,B1638,Q3_SQL_Error_Concentration!$F:$F,C1638)=0,"",SUMIFS(Q3_SQL_Error_Concentration!$I:$I,Q3_SQL_Error_Concentration!$A:$A,A1638,Q3_SQL_Error_Concentration!$E:$E,B1638,Q3_SQL_Error_Concentration!$F:$F,C1638))</f>
        <v/>
      </c>
      <c r="H1638" s="5" t="str">
        <f t="shared" si="151"/>
        <v/>
      </c>
      <c r="I1638" s="5">
        <f>IF(D1638&gt;=Q3_Validation!$C$2,1,0)</f>
        <v>0</v>
      </c>
      <c r="J1638" s="8" t="str">
        <f t="shared" si="152"/>
        <v/>
      </c>
      <c r="K1638" s="5" t="str">
        <f t="shared" si="153"/>
        <v>excluded</v>
      </c>
      <c r="L1638" s="5">
        <f t="shared" si="154"/>
        <v>0</v>
      </c>
      <c r="M1638" s="5">
        <f t="shared" si="155"/>
        <v>0</v>
      </c>
    </row>
    <row r="1639" spans="1:13">
      <c r="A1639" s="5">
        <v>3684</v>
      </c>
      <c r="B1639" s="5">
        <v>5</v>
      </c>
      <c r="C1639" s="5" t="s">
        <v>62</v>
      </c>
      <c r="D1639" s="5">
        <v>306</v>
      </c>
      <c r="E1639" s="5">
        <v>2</v>
      </c>
      <c r="F1639" s="8">
        <f t="shared" si="150"/>
        <v>0.65359477124183007</v>
      </c>
      <c r="G1639" s="5" t="str">
        <f>IF(COUNTIFS(Q3_SQL_Error_Concentration!$A:$A,A1639,Q3_SQL_Error_Concentration!$E:$E,B1639,Q3_SQL_Error_Concentration!$F:$F,C1639)=0,"",SUMIFS(Q3_SQL_Error_Concentration!$I:$I,Q3_SQL_Error_Concentration!$A:$A,A1639,Q3_SQL_Error_Concentration!$E:$E,B1639,Q3_SQL_Error_Concentration!$F:$F,C1639))</f>
        <v/>
      </c>
      <c r="H1639" s="5" t="str">
        <f t="shared" si="151"/>
        <v/>
      </c>
      <c r="I1639" s="5">
        <f>IF(D1639&gt;=Q3_Validation!$C$2,1,0)</f>
        <v>0</v>
      </c>
      <c r="J1639" s="8" t="str">
        <f t="shared" si="152"/>
        <v/>
      </c>
      <c r="K1639" s="5" t="str">
        <f t="shared" si="153"/>
        <v>excluded</v>
      </c>
      <c r="L1639" s="5">
        <f t="shared" si="154"/>
        <v>0</v>
      </c>
      <c r="M1639" s="5">
        <f t="shared" si="155"/>
        <v>0</v>
      </c>
    </row>
    <row r="1640" spans="1:13">
      <c r="A1640" s="5">
        <v>3684</v>
      </c>
      <c r="B1640" s="5">
        <v>6</v>
      </c>
      <c r="C1640" s="5" t="s">
        <v>63</v>
      </c>
      <c r="D1640" s="5">
        <v>139</v>
      </c>
      <c r="E1640" s="5">
        <v>0</v>
      </c>
      <c r="F1640" s="8">
        <f t="shared" si="150"/>
        <v>0</v>
      </c>
      <c r="G1640" s="5" t="str">
        <f>IF(COUNTIFS(Q3_SQL_Error_Concentration!$A:$A,A1640,Q3_SQL_Error_Concentration!$E:$E,B1640,Q3_SQL_Error_Concentration!$F:$F,C1640)=0,"",SUMIFS(Q3_SQL_Error_Concentration!$I:$I,Q3_SQL_Error_Concentration!$A:$A,A1640,Q3_SQL_Error_Concentration!$E:$E,B1640,Q3_SQL_Error_Concentration!$F:$F,C1640))</f>
        <v/>
      </c>
      <c r="H1640" s="5" t="str">
        <f t="shared" si="151"/>
        <v/>
      </c>
      <c r="I1640" s="5">
        <f>IF(D1640&gt;=Q3_Validation!$C$2,1,0)</f>
        <v>0</v>
      </c>
      <c r="J1640" s="8" t="str">
        <f t="shared" si="152"/>
        <v/>
      </c>
      <c r="K1640" s="5" t="str">
        <f t="shared" si="153"/>
        <v>excluded</v>
      </c>
      <c r="L1640" s="5">
        <f t="shared" si="154"/>
        <v>0</v>
      </c>
      <c r="M1640" s="5">
        <f t="shared" si="155"/>
        <v>0</v>
      </c>
    </row>
    <row r="1641" spans="1:13">
      <c r="A1641" s="5">
        <v>3684</v>
      </c>
      <c r="B1641" s="5">
        <v>6</v>
      </c>
      <c r="C1641" s="5" t="s">
        <v>64</v>
      </c>
      <c r="D1641" s="5">
        <v>1</v>
      </c>
      <c r="E1641" s="5">
        <v>0</v>
      </c>
      <c r="F1641" s="8">
        <f t="shared" si="150"/>
        <v>0</v>
      </c>
      <c r="G1641" s="5" t="str">
        <f>IF(COUNTIFS(Q3_SQL_Error_Concentration!$A:$A,A1641,Q3_SQL_Error_Concentration!$E:$E,B1641,Q3_SQL_Error_Concentration!$F:$F,C1641)=0,"",SUMIFS(Q3_SQL_Error_Concentration!$I:$I,Q3_SQL_Error_Concentration!$A:$A,A1641,Q3_SQL_Error_Concentration!$E:$E,B1641,Q3_SQL_Error_Concentration!$F:$F,C1641))</f>
        <v/>
      </c>
      <c r="H1641" s="5" t="str">
        <f t="shared" si="151"/>
        <v/>
      </c>
      <c r="I1641" s="5">
        <f>IF(D1641&gt;=Q3_Validation!$C$2,1,0)</f>
        <v>0</v>
      </c>
      <c r="J1641" s="8" t="str">
        <f t="shared" si="152"/>
        <v/>
      </c>
      <c r="K1641" s="5" t="str">
        <f t="shared" si="153"/>
        <v>excluded</v>
      </c>
      <c r="L1641" s="5">
        <f t="shared" si="154"/>
        <v>0</v>
      </c>
      <c r="M1641" s="5">
        <f t="shared" si="155"/>
        <v>0</v>
      </c>
    </row>
    <row r="1642" spans="1:13">
      <c r="A1642" s="5">
        <v>3684</v>
      </c>
      <c r="B1642" s="5">
        <v>6</v>
      </c>
      <c r="C1642" s="5" t="s">
        <v>62</v>
      </c>
      <c r="D1642" s="5">
        <v>313</v>
      </c>
      <c r="E1642" s="5">
        <v>6</v>
      </c>
      <c r="F1642" s="8">
        <f t="shared" si="150"/>
        <v>1.9169329073482428</v>
      </c>
      <c r="G1642" s="5" t="str">
        <f>IF(COUNTIFS(Q3_SQL_Error_Concentration!$A:$A,A1642,Q3_SQL_Error_Concentration!$E:$E,B1642,Q3_SQL_Error_Concentration!$F:$F,C1642)=0,"",SUMIFS(Q3_SQL_Error_Concentration!$I:$I,Q3_SQL_Error_Concentration!$A:$A,A1642,Q3_SQL_Error_Concentration!$E:$E,B1642,Q3_SQL_Error_Concentration!$F:$F,C1642))</f>
        <v/>
      </c>
      <c r="H1642" s="5" t="str">
        <f t="shared" si="151"/>
        <v/>
      </c>
      <c r="I1642" s="5">
        <f>IF(D1642&gt;=Q3_Validation!$C$2,1,0)</f>
        <v>0</v>
      </c>
      <c r="J1642" s="8" t="str">
        <f t="shared" si="152"/>
        <v/>
      </c>
      <c r="K1642" s="5" t="str">
        <f t="shared" si="153"/>
        <v>excluded</v>
      </c>
      <c r="L1642" s="5">
        <f t="shared" si="154"/>
        <v>0</v>
      </c>
      <c r="M1642" s="5">
        <f t="shared" si="155"/>
        <v>0</v>
      </c>
    </row>
    <row r="1643" spans="1:13">
      <c r="A1643" s="5">
        <v>3684</v>
      </c>
      <c r="B1643" s="5">
        <v>7</v>
      </c>
      <c r="C1643" s="5" t="s">
        <v>63</v>
      </c>
      <c r="D1643" s="5">
        <v>113</v>
      </c>
      <c r="E1643" s="5">
        <v>2</v>
      </c>
      <c r="F1643" s="8">
        <f t="shared" si="150"/>
        <v>1.7699115044247788</v>
      </c>
      <c r="G1643" s="5" t="str">
        <f>IF(COUNTIFS(Q3_SQL_Error_Concentration!$A:$A,A1643,Q3_SQL_Error_Concentration!$E:$E,B1643,Q3_SQL_Error_Concentration!$F:$F,C1643)=0,"",SUMIFS(Q3_SQL_Error_Concentration!$I:$I,Q3_SQL_Error_Concentration!$A:$A,A1643,Q3_SQL_Error_Concentration!$E:$E,B1643,Q3_SQL_Error_Concentration!$F:$F,C1643))</f>
        <v/>
      </c>
      <c r="H1643" s="5" t="str">
        <f t="shared" si="151"/>
        <v/>
      </c>
      <c r="I1643" s="5">
        <f>IF(D1643&gt;=Q3_Validation!$C$2,1,0)</f>
        <v>0</v>
      </c>
      <c r="J1643" s="8" t="str">
        <f t="shared" si="152"/>
        <v/>
      </c>
      <c r="K1643" s="5" t="str">
        <f t="shared" si="153"/>
        <v>excluded</v>
      </c>
      <c r="L1643" s="5">
        <f t="shared" si="154"/>
        <v>0</v>
      </c>
      <c r="M1643" s="5">
        <f t="shared" si="155"/>
        <v>0</v>
      </c>
    </row>
    <row r="1644" spans="1:13">
      <c r="A1644" s="5">
        <v>3684</v>
      </c>
      <c r="B1644" s="5">
        <v>7</v>
      </c>
      <c r="C1644" s="5" t="s">
        <v>64</v>
      </c>
      <c r="D1644" s="5">
        <v>4</v>
      </c>
      <c r="E1644" s="5">
        <v>0</v>
      </c>
      <c r="F1644" s="8">
        <f t="shared" si="150"/>
        <v>0</v>
      </c>
      <c r="G1644" s="5" t="str">
        <f>IF(COUNTIFS(Q3_SQL_Error_Concentration!$A:$A,A1644,Q3_SQL_Error_Concentration!$E:$E,B1644,Q3_SQL_Error_Concentration!$F:$F,C1644)=0,"",SUMIFS(Q3_SQL_Error_Concentration!$I:$I,Q3_SQL_Error_Concentration!$A:$A,A1644,Q3_SQL_Error_Concentration!$E:$E,B1644,Q3_SQL_Error_Concentration!$F:$F,C1644))</f>
        <v/>
      </c>
      <c r="H1644" s="5" t="str">
        <f t="shared" si="151"/>
        <v/>
      </c>
      <c r="I1644" s="5">
        <f>IF(D1644&gt;=Q3_Validation!$C$2,1,0)</f>
        <v>0</v>
      </c>
      <c r="J1644" s="8" t="str">
        <f t="shared" si="152"/>
        <v/>
      </c>
      <c r="K1644" s="5" t="str">
        <f t="shared" si="153"/>
        <v>excluded</v>
      </c>
      <c r="L1644" s="5">
        <f t="shared" si="154"/>
        <v>0</v>
      </c>
      <c r="M1644" s="5">
        <f t="shared" si="155"/>
        <v>0</v>
      </c>
    </row>
    <row r="1645" spans="1:13">
      <c r="A1645" s="5">
        <v>3684</v>
      </c>
      <c r="B1645" s="5">
        <v>7</v>
      </c>
      <c r="C1645" s="5" t="s">
        <v>62</v>
      </c>
      <c r="D1645" s="5">
        <v>229</v>
      </c>
      <c r="E1645" s="5">
        <v>1</v>
      </c>
      <c r="F1645" s="8">
        <f t="shared" si="150"/>
        <v>0.4366812227074236</v>
      </c>
      <c r="G1645" s="5" t="str">
        <f>IF(COUNTIFS(Q3_SQL_Error_Concentration!$A:$A,A1645,Q3_SQL_Error_Concentration!$E:$E,B1645,Q3_SQL_Error_Concentration!$F:$F,C1645)=0,"",SUMIFS(Q3_SQL_Error_Concentration!$I:$I,Q3_SQL_Error_Concentration!$A:$A,A1645,Q3_SQL_Error_Concentration!$E:$E,B1645,Q3_SQL_Error_Concentration!$F:$F,C1645))</f>
        <v/>
      </c>
      <c r="H1645" s="5" t="str">
        <f t="shared" si="151"/>
        <v/>
      </c>
      <c r="I1645" s="5">
        <f>IF(D1645&gt;=Q3_Validation!$C$2,1,0)</f>
        <v>0</v>
      </c>
      <c r="J1645" s="8" t="str">
        <f t="shared" si="152"/>
        <v/>
      </c>
      <c r="K1645" s="5" t="str">
        <f t="shared" si="153"/>
        <v>excluded</v>
      </c>
      <c r="L1645" s="5">
        <f t="shared" si="154"/>
        <v>0</v>
      </c>
      <c r="M1645" s="5">
        <f t="shared" si="155"/>
        <v>0</v>
      </c>
    </row>
    <row r="1646" spans="1:13">
      <c r="A1646" s="5">
        <v>3684</v>
      </c>
      <c r="B1646" s="5">
        <v>8</v>
      </c>
      <c r="C1646" s="5" t="s">
        <v>63</v>
      </c>
      <c r="D1646" s="5">
        <v>117</v>
      </c>
      <c r="E1646" s="5">
        <v>0</v>
      </c>
      <c r="F1646" s="8">
        <f t="shared" si="150"/>
        <v>0</v>
      </c>
      <c r="G1646" s="5" t="str">
        <f>IF(COUNTIFS(Q3_SQL_Error_Concentration!$A:$A,A1646,Q3_SQL_Error_Concentration!$E:$E,B1646,Q3_SQL_Error_Concentration!$F:$F,C1646)=0,"",SUMIFS(Q3_SQL_Error_Concentration!$I:$I,Q3_SQL_Error_Concentration!$A:$A,A1646,Q3_SQL_Error_Concentration!$E:$E,B1646,Q3_SQL_Error_Concentration!$F:$F,C1646))</f>
        <v/>
      </c>
      <c r="H1646" s="5" t="str">
        <f t="shared" si="151"/>
        <v/>
      </c>
      <c r="I1646" s="5">
        <f>IF(D1646&gt;=Q3_Validation!$C$2,1,0)</f>
        <v>0</v>
      </c>
      <c r="J1646" s="8" t="str">
        <f t="shared" si="152"/>
        <v/>
      </c>
      <c r="K1646" s="5" t="str">
        <f t="shared" si="153"/>
        <v>excluded</v>
      </c>
      <c r="L1646" s="5">
        <f t="shared" si="154"/>
        <v>0</v>
      </c>
      <c r="M1646" s="5">
        <f t="shared" si="155"/>
        <v>0</v>
      </c>
    </row>
    <row r="1647" spans="1:13">
      <c r="A1647" s="5">
        <v>3684</v>
      </c>
      <c r="B1647" s="5">
        <v>8</v>
      </c>
      <c r="C1647" s="5" t="s">
        <v>64</v>
      </c>
      <c r="D1647" s="5">
        <v>9</v>
      </c>
      <c r="E1647" s="5">
        <v>1</v>
      </c>
      <c r="F1647" s="8">
        <f t="shared" si="150"/>
        <v>11.111111111111111</v>
      </c>
      <c r="G1647" s="5" t="str">
        <f>IF(COUNTIFS(Q3_SQL_Error_Concentration!$A:$A,A1647,Q3_SQL_Error_Concentration!$E:$E,B1647,Q3_SQL_Error_Concentration!$F:$F,C1647)=0,"",SUMIFS(Q3_SQL_Error_Concentration!$I:$I,Q3_SQL_Error_Concentration!$A:$A,A1647,Q3_SQL_Error_Concentration!$E:$E,B1647,Q3_SQL_Error_Concentration!$F:$F,C1647))</f>
        <v/>
      </c>
      <c r="H1647" s="5" t="str">
        <f t="shared" si="151"/>
        <v/>
      </c>
      <c r="I1647" s="5">
        <f>IF(D1647&gt;=Q3_Validation!$C$2,1,0)</f>
        <v>0</v>
      </c>
      <c r="J1647" s="8" t="str">
        <f t="shared" si="152"/>
        <v/>
      </c>
      <c r="K1647" s="5" t="str">
        <f t="shared" si="153"/>
        <v>excluded</v>
      </c>
      <c r="L1647" s="5">
        <f t="shared" si="154"/>
        <v>0</v>
      </c>
      <c r="M1647" s="5">
        <f t="shared" si="155"/>
        <v>0</v>
      </c>
    </row>
    <row r="1648" spans="1:13">
      <c r="A1648" s="5">
        <v>3684</v>
      </c>
      <c r="B1648" s="5">
        <v>8</v>
      </c>
      <c r="C1648" s="5" t="s">
        <v>62</v>
      </c>
      <c r="D1648" s="5">
        <v>268</v>
      </c>
      <c r="E1648" s="5">
        <v>4</v>
      </c>
      <c r="F1648" s="8">
        <f t="shared" si="150"/>
        <v>1.4925373134328359</v>
      </c>
      <c r="G1648" s="5" t="str">
        <f>IF(COUNTIFS(Q3_SQL_Error_Concentration!$A:$A,A1648,Q3_SQL_Error_Concentration!$E:$E,B1648,Q3_SQL_Error_Concentration!$F:$F,C1648)=0,"",SUMIFS(Q3_SQL_Error_Concentration!$I:$I,Q3_SQL_Error_Concentration!$A:$A,A1648,Q3_SQL_Error_Concentration!$E:$E,B1648,Q3_SQL_Error_Concentration!$F:$F,C1648))</f>
        <v/>
      </c>
      <c r="H1648" s="5" t="str">
        <f t="shared" si="151"/>
        <v/>
      </c>
      <c r="I1648" s="5">
        <f>IF(D1648&gt;=Q3_Validation!$C$2,1,0)</f>
        <v>0</v>
      </c>
      <c r="J1648" s="8" t="str">
        <f t="shared" si="152"/>
        <v/>
      </c>
      <c r="K1648" s="5" t="str">
        <f t="shared" si="153"/>
        <v>excluded</v>
      </c>
      <c r="L1648" s="5">
        <f t="shared" si="154"/>
        <v>0</v>
      </c>
      <c r="M1648" s="5">
        <f t="shared" si="155"/>
        <v>0</v>
      </c>
    </row>
    <row r="1649" spans="1:13">
      <c r="A1649" s="5">
        <v>3684</v>
      </c>
      <c r="B1649" s="5">
        <v>9</v>
      </c>
      <c r="C1649" s="5" t="s">
        <v>63</v>
      </c>
      <c r="D1649" s="5">
        <v>123</v>
      </c>
      <c r="E1649" s="5">
        <v>2</v>
      </c>
      <c r="F1649" s="8">
        <f t="shared" si="150"/>
        <v>1.6260162601626016</v>
      </c>
      <c r="G1649" s="5" t="str">
        <f>IF(COUNTIFS(Q3_SQL_Error_Concentration!$A:$A,A1649,Q3_SQL_Error_Concentration!$E:$E,B1649,Q3_SQL_Error_Concentration!$F:$F,C1649)=0,"",SUMIFS(Q3_SQL_Error_Concentration!$I:$I,Q3_SQL_Error_Concentration!$A:$A,A1649,Q3_SQL_Error_Concentration!$E:$E,B1649,Q3_SQL_Error_Concentration!$F:$F,C1649))</f>
        <v/>
      </c>
      <c r="H1649" s="5" t="str">
        <f t="shared" si="151"/>
        <v/>
      </c>
      <c r="I1649" s="5">
        <f>IF(D1649&gt;=Q3_Validation!$C$2,1,0)</f>
        <v>0</v>
      </c>
      <c r="J1649" s="8" t="str">
        <f t="shared" si="152"/>
        <v/>
      </c>
      <c r="K1649" s="5" t="str">
        <f t="shared" si="153"/>
        <v>excluded</v>
      </c>
      <c r="L1649" s="5">
        <f t="shared" si="154"/>
        <v>0</v>
      </c>
      <c r="M1649" s="5">
        <f t="shared" si="155"/>
        <v>0</v>
      </c>
    </row>
    <row r="1650" spans="1:13">
      <c r="A1650" s="5">
        <v>3684</v>
      </c>
      <c r="B1650" s="5">
        <v>9</v>
      </c>
      <c r="C1650" s="5" t="s">
        <v>64</v>
      </c>
      <c r="D1650" s="5">
        <v>10</v>
      </c>
      <c r="E1650" s="5">
        <v>1</v>
      </c>
      <c r="F1650" s="8">
        <f t="shared" si="150"/>
        <v>10</v>
      </c>
      <c r="G1650" s="5" t="str">
        <f>IF(COUNTIFS(Q3_SQL_Error_Concentration!$A:$A,A1650,Q3_SQL_Error_Concentration!$E:$E,B1650,Q3_SQL_Error_Concentration!$F:$F,C1650)=0,"",SUMIFS(Q3_SQL_Error_Concentration!$I:$I,Q3_SQL_Error_Concentration!$A:$A,A1650,Q3_SQL_Error_Concentration!$E:$E,B1650,Q3_SQL_Error_Concentration!$F:$F,C1650))</f>
        <v/>
      </c>
      <c r="H1650" s="5" t="str">
        <f t="shared" si="151"/>
        <v/>
      </c>
      <c r="I1650" s="5">
        <f>IF(D1650&gt;=Q3_Validation!$C$2,1,0)</f>
        <v>0</v>
      </c>
      <c r="J1650" s="8" t="str">
        <f t="shared" si="152"/>
        <v/>
      </c>
      <c r="K1650" s="5" t="str">
        <f t="shared" si="153"/>
        <v>excluded</v>
      </c>
      <c r="L1650" s="5">
        <f t="shared" si="154"/>
        <v>0</v>
      </c>
      <c r="M1650" s="5">
        <f t="shared" si="155"/>
        <v>0</v>
      </c>
    </row>
    <row r="1651" spans="1:13">
      <c r="A1651" s="5">
        <v>3684</v>
      </c>
      <c r="B1651" s="5">
        <v>9</v>
      </c>
      <c r="C1651" s="5" t="s">
        <v>62</v>
      </c>
      <c r="D1651" s="5">
        <v>273</v>
      </c>
      <c r="E1651" s="5">
        <v>2</v>
      </c>
      <c r="F1651" s="8">
        <f t="shared" si="150"/>
        <v>0.73260073260073255</v>
      </c>
      <c r="G1651" s="5" t="str">
        <f>IF(COUNTIFS(Q3_SQL_Error_Concentration!$A:$A,A1651,Q3_SQL_Error_Concentration!$E:$E,B1651,Q3_SQL_Error_Concentration!$F:$F,C1651)=0,"",SUMIFS(Q3_SQL_Error_Concentration!$I:$I,Q3_SQL_Error_Concentration!$A:$A,A1651,Q3_SQL_Error_Concentration!$E:$E,B1651,Q3_SQL_Error_Concentration!$F:$F,C1651))</f>
        <v/>
      </c>
      <c r="H1651" s="5" t="str">
        <f t="shared" si="151"/>
        <v/>
      </c>
      <c r="I1651" s="5">
        <f>IF(D1651&gt;=Q3_Validation!$C$2,1,0)</f>
        <v>0</v>
      </c>
      <c r="J1651" s="8" t="str">
        <f t="shared" si="152"/>
        <v/>
      </c>
      <c r="K1651" s="5" t="str">
        <f t="shared" si="153"/>
        <v>excluded</v>
      </c>
      <c r="L1651" s="5">
        <f t="shared" si="154"/>
        <v>0</v>
      </c>
      <c r="M1651" s="5">
        <f t="shared" si="155"/>
        <v>0</v>
      </c>
    </row>
    <row r="1652" spans="1:13">
      <c r="A1652" s="5">
        <v>3684</v>
      </c>
      <c r="B1652" s="5">
        <v>10</v>
      </c>
      <c r="C1652" s="5" t="s">
        <v>63</v>
      </c>
      <c r="D1652" s="5">
        <v>257</v>
      </c>
      <c r="E1652" s="5">
        <v>4</v>
      </c>
      <c r="F1652" s="8">
        <f t="shared" si="150"/>
        <v>1.556420233463035</v>
      </c>
      <c r="G1652" s="5" t="str">
        <f>IF(COUNTIFS(Q3_SQL_Error_Concentration!$A:$A,A1652,Q3_SQL_Error_Concentration!$E:$E,B1652,Q3_SQL_Error_Concentration!$F:$F,C1652)=0,"",SUMIFS(Q3_SQL_Error_Concentration!$I:$I,Q3_SQL_Error_Concentration!$A:$A,A1652,Q3_SQL_Error_Concentration!$E:$E,B1652,Q3_SQL_Error_Concentration!$F:$F,C1652))</f>
        <v/>
      </c>
      <c r="H1652" s="5" t="str">
        <f t="shared" si="151"/>
        <v/>
      </c>
      <c r="I1652" s="5">
        <f>IF(D1652&gt;=Q3_Validation!$C$2,1,0)</f>
        <v>0</v>
      </c>
      <c r="J1652" s="8" t="str">
        <f t="shared" si="152"/>
        <v/>
      </c>
      <c r="K1652" s="5" t="str">
        <f t="shared" si="153"/>
        <v>excluded</v>
      </c>
      <c r="L1652" s="5">
        <f t="shared" si="154"/>
        <v>0</v>
      </c>
      <c r="M1652" s="5">
        <f t="shared" si="155"/>
        <v>0</v>
      </c>
    </row>
    <row r="1653" spans="1:13">
      <c r="A1653" s="5">
        <v>3684</v>
      </c>
      <c r="B1653" s="5">
        <v>10</v>
      </c>
      <c r="C1653" s="5" t="s">
        <v>64</v>
      </c>
      <c r="D1653" s="5">
        <v>7</v>
      </c>
      <c r="E1653" s="5">
        <v>0</v>
      </c>
      <c r="F1653" s="8">
        <f t="shared" si="150"/>
        <v>0</v>
      </c>
      <c r="G1653" s="5" t="str">
        <f>IF(COUNTIFS(Q3_SQL_Error_Concentration!$A:$A,A1653,Q3_SQL_Error_Concentration!$E:$E,B1653,Q3_SQL_Error_Concentration!$F:$F,C1653)=0,"",SUMIFS(Q3_SQL_Error_Concentration!$I:$I,Q3_SQL_Error_Concentration!$A:$A,A1653,Q3_SQL_Error_Concentration!$E:$E,B1653,Q3_SQL_Error_Concentration!$F:$F,C1653))</f>
        <v/>
      </c>
      <c r="H1653" s="5" t="str">
        <f t="shared" si="151"/>
        <v/>
      </c>
      <c r="I1653" s="5">
        <f>IF(D1653&gt;=Q3_Validation!$C$2,1,0)</f>
        <v>0</v>
      </c>
      <c r="J1653" s="8" t="str">
        <f t="shared" si="152"/>
        <v/>
      </c>
      <c r="K1653" s="5" t="str">
        <f t="shared" si="153"/>
        <v>excluded</v>
      </c>
      <c r="L1653" s="5">
        <f t="shared" si="154"/>
        <v>0</v>
      </c>
      <c r="M1653" s="5">
        <f t="shared" si="155"/>
        <v>0</v>
      </c>
    </row>
    <row r="1654" spans="1:13">
      <c r="A1654" s="5">
        <v>3684</v>
      </c>
      <c r="B1654" s="5">
        <v>10</v>
      </c>
      <c r="C1654" s="5" t="s">
        <v>62</v>
      </c>
      <c r="D1654" s="5">
        <v>474</v>
      </c>
      <c r="E1654" s="5">
        <v>8</v>
      </c>
      <c r="F1654" s="8">
        <f t="shared" si="150"/>
        <v>1.6877637130801688</v>
      </c>
      <c r="G1654" s="5" t="str">
        <f>IF(COUNTIFS(Q3_SQL_Error_Concentration!$A:$A,A1654,Q3_SQL_Error_Concentration!$E:$E,B1654,Q3_SQL_Error_Concentration!$F:$F,C1654)=0,"",SUMIFS(Q3_SQL_Error_Concentration!$I:$I,Q3_SQL_Error_Concentration!$A:$A,A1654,Q3_SQL_Error_Concentration!$E:$E,B1654,Q3_SQL_Error_Concentration!$F:$F,C1654))</f>
        <v/>
      </c>
      <c r="H1654" s="5" t="str">
        <f t="shared" si="151"/>
        <v/>
      </c>
      <c r="I1654" s="5">
        <f>IF(D1654&gt;=Q3_Validation!$C$2,1,0)</f>
        <v>0</v>
      </c>
      <c r="J1654" s="8" t="str">
        <f t="shared" si="152"/>
        <v/>
      </c>
      <c r="K1654" s="5" t="str">
        <f t="shared" si="153"/>
        <v>excluded</v>
      </c>
      <c r="L1654" s="5">
        <f t="shared" si="154"/>
        <v>0</v>
      </c>
      <c r="M1654" s="5">
        <f t="shared" si="155"/>
        <v>0</v>
      </c>
    </row>
    <row r="1655" spans="1:13">
      <c r="A1655" s="5">
        <v>3684</v>
      </c>
      <c r="B1655" s="5">
        <v>11</v>
      </c>
      <c r="C1655" s="5" t="s">
        <v>63</v>
      </c>
      <c r="D1655" s="5">
        <v>249</v>
      </c>
      <c r="E1655" s="5">
        <v>3</v>
      </c>
      <c r="F1655" s="8">
        <f t="shared" si="150"/>
        <v>1.2048192771084338</v>
      </c>
      <c r="G1655" s="5" t="str">
        <f>IF(COUNTIFS(Q3_SQL_Error_Concentration!$A:$A,A1655,Q3_SQL_Error_Concentration!$E:$E,B1655,Q3_SQL_Error_Concentration!$F:$F,C1655)=0,"",SUMIFS(Q3_SQL_Error_Concentration!$I:$I,Q3_SQL_Error_Concentration!$A:$A,A1655,Q3_SQL_Error_Concentration!$E:$E,B1655,Q3_SQL_Error_Concentration!$F:$F,C1655))</f>
        <v/>
      </c>
      <c r="H1655" s="5" t="str">
        <f t="shared" si="151"/>
        <v/>
      </c>
      <c r="I1655" s="5">
        <f>IF(D1655&gt;=Q3_Validation!$C$2,1,0)</f>
        <v>0</v>
      </c>
      <c r="J1655" s="8" t="str">
        <f t="shared" si="152"/>
        <v/>
      </c>
      <c r="K1655" s="5" t="str">
        <f t="shared" si="153"/>
        <v>excluded</v>
      </c>
      <c r="L1655" s="5">
        <f t="shared" si="154"/>
        <v>0</v>
      </c>
      <c r="M1655" s="5">
        <f t="shared" si="155"/>
        <v>0</v>
      </c>
    </row>
    <row r="1656" spans="1:13">
      <c r="A1656" s="5">
        <v>3684</v>
      </c>
      <c r="B1656" s="5">
        <v>11</v>
      </c>
      <c r="C1656" s="5" t="s">
        <v>64</v>
      </c>
      <c r="D1656" s="5">
        <v>14</v>
      </c>
      <c r="E1656" s="5">
        <v>1</v>
      </c>
      <c r="F1656" s="8">
        <f t="shared" si="150"/>
        <v>7.1428571428571432</v>
      </c>
      <c r="G1656" s="5" t="str">
        <f>IF(COUNTIFS(Q3_SQL_Error_Concentration!$A:$A,A1656,Q3_SQL_Error_Concentration!$E:$E,B1656,Q3_SQL_Error_Concentration!$F:$F,C1656)=0,"",SUMIFS(Q3_SQL_Error_Concentration!$I:$I,Q3_SQL_Error_Concentration!$A:$A,A1656,Q3_SQL_Error_Concentration!$E:$E,B1656,Q3_SQL_Error_Concentration!$F:$F,C1656))</f>
        <v/>
      </c>
      <c r="H1656" s="5" t="str">
        <f t="shared" si="151"/>
        <v/>
      </c>
      <c r="I1656" s="5">
        <f>IF(D1656&gt;=Q3_Validation!$C$2,1,0)</f>
        <v>0</v>
      </c>
      <c r="J1656" s="8" t="str">
        <f t="shared" si="152"/>
        <v/>
      </c>
      <c r="K1656" s="5" t="str">
        <f t="shared" si="153"/>
        <v>excluded</v>
      </c>
      <c r="L1656" s="5">
        <f t="shared" si="154"/>
        <v>0</v>
      </c>
      <c r="M1656" s="5">
        <f t="shared" si="155"/>
        <v>0</v>
      </c>
    </row>
    <row r="1657" spans="1:13">
      <c r="A1657" s="5">
        <v>3684</v>
      </c>
      <c r="B1657" s="5">
        <v>11</v>
      </c>
      <c r="C1657" s="5" t="s">
        <v>62</v>
      </c>
      <c r="D1657" s="5">
        <v>518</v>
      </c>
      <c r="E1657" s="5">
        <v>10</v>
      </c>
      <c r="F1657" s="8">
        <f t="shared" si="150"/>
        <v>1.9305019305019304</v>
      </c>
      <c r="G1657" s="5" t="str">
        <f>IF(COUNTIFS(Q3_SQL_Error_Concentration!$A:$A,A1657,Q3_SQL_Error_Concentration!$E:$E,B1657,Q3_SQL_Error_Concentration!$F:$F,C1657)=0,"",SUMIFS(Q3_SQL_Error_Concentration!$I:$I,Q3_SQL_Error_Concentration!$A:$A,A1657,Q3_SQL_Error_Concentration!$E:$E,B1657,Q3_SQL_Error_Concentration!$F:$F,C1657))</f>
        <v/>
      </c>
      <c r="H1657" s="5" t="str">
        <f t="shared" si="151"/>
        <v/>
      </c>
      <c r="I1657" s="5">
        <f>IF(D1657&gt;=Q3_Validation!$C$2,1,0)</f>
        <v>0</v>
      </c>
      <c r="J1657" s="8" t="str">
        <f t="shared" si="152"/>
        <v/>
      </c>
      <c r="K1657" s="5" t="str">
        <f t="shared" si="153"/>
        <v>excluded</v>
      </c>
      <c r="L1657" s="5">
        <f t="shared" si="154"/>
        <v>0</v>
      </c>
      <c r="M1657" s="5">
        <f t="shared" si="155"/>
        <v>0</v>
      </c>
    </row>
    <row r="1658" spans="1:13">
      <c r="A1658" s="5">
        <v>3684</v>
      </c>
      <c r="B1658" s="5">
        <v>12</v>
      </c>
      <c r="C1658" s="5" t="s">
        <v>63</v>
      </c>
      <c r="D1658" s="5">
        <v>293</v>
      </c>
      <c r="E1658" s="5">
        <v>4</v>
      </c>
      <c r="F1658" s="8">
        <f t="shared" si="150"/>
        <v>1.3651877133105803</v>
      </c>
      <c r="G1658" s="5" t="str">
        <f>IF(COUNTIFS(Q3_SQL_Error_Concentration!$A:$A,A1658,Q3_SQL_Error_Concentration!$E:$E,B1658,Q3_SQL_Error_Concentration!$F:$F,C1658)=0,"",SUMIFS(Q3_SQL_Error_Concentration!$I:$I,Q3_SQL_Error_Concentration!$A:$A,A1658,Q3_SQL_Error_Concentration!$E:$E,B1658,Q3_SQL_Error_Concentration!$F:$F,C1658))</f>
        <v/>
      </c>
      <c r="H1658" s="5" t="str">
        <f t="shared" si="151"/>
        <v/>
      </c>
      <c r="I1658" s="5">
        <f>IF(D1658&gt;=Q3_Validation!$C$2,1,0)</f>
        <v>0</v>
      </c>
      <c r="J1658" s="8" t="str">
        <f t="shared" si="152"/>
        <v/>
      </c>
      <c r="K1658" s="5" t="str">
        <f t="shared" si="153"/>
        <v>excluded</v>
      </c>
      <c r="L1658" s="5">
        <f t="shared" si="154"/>
        <v>0</v>
      </c>
      <c r="M1658" s="5">
        <f t="shared" si="155"/>
        <v>0</v>
      </c>
    </row>
    <row r="1659" spans="1:13">
      <c r="A1659" s="5">
        <v>3684</v>
      </c>
      <c r="B1659" s="5">
        <v>12</v>
      </c>
      <c r="C1659" s="5" t="s">
        <v>64</v>
      </c>
      <c r="D1659" s="5">
        <v>4</v>
      </c>
      <c r="E1659" s="5">
        <v>0</v>
      </c>
      <c r="F1659" s="8">
        <f t="shared" si="150"/>
        <v>0</v>
      </c>
      <c r="G1659" s="5" t="str">
        <f>IF(COUNTIFS(Q3_SQL_Error_Concentration!$A:$A,A1659,Q3_SQL_Error_Concentration!$E:$E,B1659,Q3_SQL_Error_Concentration!$F:$F,C1659)=0,"",SUMIFS(Q3_SQL_Error_Concentration!$I:$I,Q3_SQL_Error_Concentration!$A:$A,A1659,Q3_SQL_Error_Concentration!$E:$E,B1659,Q3_SQL_Error_Concentration!$F:$F,C1659))</f>
        <v/>
      </c>
      <c r="H1659" s="5" t="str">
        <f t="shared" si="151"/>
        <v/>
      </c>
      <c r="I1659" s="5">
        <f>IF(D1659&gt;=Q3_Validation!$C$2,1,0)</f>
        <v>0</v>
      </c>
      <c r="J1659" s="8" t="str">
        <f t="shared" si="152"/>
        <v/>
      </c>
      <c r="K1659" s="5" t="str">
        <f t="shared" si="153"/>
        <v>excluded</v>
      </c>
      <c r="L1659" s="5">
        <f t="shared" si="154"/>
        <v>0</v>
      </c>
      <c r="M1659" s="5">
        <f t="shared" si="155"/>
        <v>0</v>
      </c>
    </row>
    <row r="1660" spans="1:13">
      <c r="A1660" s="5">
        <v>3684</v>
      </c>
      <c r="B1660" s="5">
        <v>12</v>
      </c>
      <c r="C1660" s="5" t="s">
        <v>62</v>
      </c>
      <c r="D1660" s="5">
        <v>543</v>
      </c>
      <c r="E1660" s="5">
        <v>7</v>
      </c>
      <c r="F1660" s="8">
        <f t="shared" si="150"/>
        <v>1.2891344383057091</v>
      </c>
      <c r="G1660" s="5" t="str">
        <f>IF(COUNTIFS(Q3_SQL_Error_Concentration!$A:$A,A1660,Q3_SQL_Error_Concentration!$E:$E,B1660,Q3_SQL_Error_Concentration!$F:$F,C1660)=0,"",SUMIFS(Q3_SQL_Error_Concentration!$I:$I,Q3_SQL_Error_Concentration!$A:$A,A1660,Q3_SQL_Error_Concentration!$E:$E,B1660,Q3_SQL_Error_Concentration!$F:$F,C1660))</f>
        <v/>
      </c>
      <c r="H1660" s="5" t="str">
        <f t="shared" si="151"/>
        <v/>
      </c>
      <c r="I1660" s="5">
        <f>IF(D1660&gt;=Q3_Validation!$C$2,1,0)</f>
        <v>0</v>
      </c>
      <c r="J1660" s="8" t="str">
        <f t="shared" si="152"/>
        <v/>
      </c>
      <c r="K1660" s="5" t="str">
        <f t="shared" si="153"/>
        <v>excluded</v>
      </c>
      <c r="L1660" s="5">
        <f t="shared" si="154"/>
        <v>0</v>
      </c>
      <c r="M1660" s="5">
        <f t="shared" si="155"/>
        <v>0</v>
      </c>
    </row>
    <row r="1661" spans="1:13">
      <c r="A1661" s="5">
        <v>3684</v>
      </c>
      <c r="B1661" s="5">
        <v>13</v>
      </c>
      <c r="C1661" s="5" t="s">
        <v>63</v>
      </c>
      <c r="D1661" s="5">
        <v>243</v>
      </c>
      <c r="E1661" s="5">
        <v>5</v>
      </c>
      <c r="F1661" s="8">
        <f t="shared" si="150"/>
        <v>2.0576131687242798</v>
      </c>
      <c r="G1661" s="5" t="str">
        <f>IF(COUNTIFS(Q3_SQL_Error_Concentration!$A:$A,A1661,Q3_SQL_Error_Concentration!$E:$E,B1661,Q3_SQL_Error_Concentration!$F:$F,C1661)=0,"",SUMIFS(Q3_SQL_Error_Concentration!$I:$I,Q3_SQL_Error_Concentration!$A:$A,A1661,Q3_SQL_Error_Concentration!$E:$E,B1661,Q3_SQL_Error_Concentration!$F:$F,C1661))</f>
        <v/>
      </c>
      <c r="H1661" s="5" t="str">
        <f t="shared" si="151"/>
        <v/>
      </c>
      <c r="I1661" s="5">
        <f>IF(D1661&gt;=Q3_Validation!$C$2,1,0)</f>
        <v>0</v>
      </c>
      <c r="J1661" s="8" t="str">
        <f t="shared" si="152"/>
        <v/>
      </c>
      <c r="K1661" s="5" t="str">
        <f t="shared" si="153"/>
        <v>excluded</v>
      </c>
      <c r="L1661" s="5">
        <f t="shared" si="154"/>
        <v>0</v>
      </c>
      <c r="M1661" s="5">
        <f t="shared" si="155"/>
        <v>0</v>
      </c>
    </row>
    <row r="1662" spans="1:13">
      <c r="A1662" s="5">
        <v>3684</v>
      </c>
      <c r="B1662" s="5">
        <v>13</v>
      </c>
      <c r="C1662" s="5" t="s">
        <v>64</v>
      </c>
      <c r="D1662" s="5">
        <v>5</v>
      </c>
      <c r="E1662" s="5">
        <v>0</v>
      </c>
      <c r="F1662" s="8">
        <f t="shared" si="150"/>
        <v>0</v>
      </c>
      <c r="G1662" s="5" t="str">
        <f>IF(COUNTIFS(Q3_SQL_Error_Concentration!$A:$A,A1662,Q3_SQL_Error_Concentration!$E:$E,B1662,Q3_SQL_Error_Concentration!$F:$F,C1662)=0,"",SUMIFS(Q3_SQL_Error_Concentration!$I:$I,Q3_SQL_Error_Concentration!$A:$A,A1662,Q3_SQL_Error_Concentration!$E:$E,B1662,Q3_SQL_Error_Concentration!$F:$F,C1662))</f>
        <v/>
      </c>
      <c r="H1662" s="5" t="str">
        <f t="shared" si="151"/>
        <v/>
      </c>
      <c r="I1662" s="5">
        <f>IF(D1662&gt;=Q3_Validation!$C$2,1,0)</f>
        <v>0</v>
      </c>
      <c r="J1662" s="8" t="str">
        <f t="shared" si="152"/>
        <v/>
      </c>
      <c r="K1662" s="5" t="str">
        <f t="shared" si="153"/>
        <v>excluded</v>
      </c>
      <c r="L1662" s="5">
        <f t="shared" si="154"/>
        <v>0</v>
      </c>
      <c r="M1662" s="5">
        <f t="shared" si="155"/>
        <v>0</v>
      </c>
    </row>
    <row r="1663" spans="1:13">
      <c r="A1663" s="5">
        <v>3684</v>
      </c>
      <c r="B1663" s="5">
        <v>13</v>
      </c>
      <c r="C1663" s="5" t="s">
        <v>62</v>
      </c>
      <c r="D1663" s="5">
        <v>543</v>
      </c>
      <c r="E1663" s="5">
        <v>13</v>
      </c>
      <c r="F1663" s="8">
        <f t="shared" si="150"/>
        <v>2.3941068139963169</v>
      </c>
      <c r="G1663" s="5" t="str">
        <f>IF(COUNTIFS(Q3_SQL_Error_Concentration!$A:$A,A1663,Q3_SQL_Error_Concentration!$E:$E,B1663,Q3_SQL_Error_Concentration!$F:$F,C1663)=0,"",SUMIFS(Q3_SQL_Error_Concentration!$I:$I,Q3_SQL_Error_Concentration!$A:$A,A1663,Q3_SQL_Error_Concentration!$E:$E,B1663,Q3_SQL_Error_Concentration!$F:$F,C1663))</f>
        <v/>
      </c>
      <c r="H1663" s="5" t="str">
        <f t="shared" si="151"/>
        <v/>
      </c>
      <c r="I1663" s="5">
        <f>IF(D1663&gt;=Q3_Validation!$C$2,1,0)</f>
        <v>0</v>
      </c>
      <c r="J1663" s="8" t="str">
        <f t="shared" si="152"/>
        <v/>
      </c>
      <c r="K1663" s="5" t="str">
        <f t="shared" si="153"/>
        <v>excluded</v>
      </c>
      <c r="L1663" s="5">
        <f t="shared" si="154"/>
        <v>0</v>
      </c>
      <c r="M1663" s="5">
        <f t="shared" si="155"/>
        <v>0</v>
      </c>
    </row>
    <row r="1664" spans="1:13">
      <c r="A1664" s="5">
        <v>3684</v>
      </c>
      <c r="B1664" s="5">
        <v>14</v>
      </c>
      <c r="C1664" s="5" t="s">
        <v>63</v>
      </c>
      <c r="D1664" s="5">
        <v>294</v>
      </c>
      <c r="E1664" s="5">
        <v>5</v>
      </c>
      <c r="F1664" s="8">
        <f t="shared" si="150"/>
        <v>1.7006802721088434</v>
      </c>
      <c r="G1664" s="5" t="str">
        <f>IF(COUNTIFS(Q3_SQL_Error_Concentration!$A:$A,A1664,Q3_SQL_Error_Concentration!$E:$E,B1664,Q3_SQL_Error_Concentration!$F:$F,C1664)=0,"",SUMIFS(Q3_SQL_Error_Concentration!$I:$I,Q3_SQL_Error_Concentration!$A:$A,A1664,Q3_SQL_Error_Concentration!$E:$E,B1664,Q3_SQL_Error_Concentration!$F:$F,C1664))</f>
        <v/>
      </c>
      <c r="H1664" s="5" t="str">
        <f t="shared" si="151"/>
        <v/>
      </c>
      <c r="I1664" s="5">
        <f>IF(D1664&gt;=Q3_Validation!$C$2,1,0)</f>
        <v>0</v>
      </c>
      <c r="J1664" s="8" t="str">
        <f t="shared" si="152"/>
        <v/>
      </c>
      <c r="K1664" s="5" t="str">
        <f t="shared" si="153"/>
        <v>excluded</v>
      </c>
      <c r="L1664" s="5">
        <f t="shared" si="154"/>
        <v>0</v>
      </c>
      <c r="M1664" s="5">
        <f t="shared" si="155"/>
        <v>0</v>
      </c>
    </row>
    <row r="1665" spans="1:13">
      <c r="A1665" s="5">
        <v>3684</v>
      </c>
      <c r="B1665" s="5">
        <v>14</v>
      </c>
      <c r="C1665" s="5" t="s">
        <v>64</v>
      </c>
      <c r="D1665" s="5">
        <v>3</v>
      </c>
      <c r="E1665" s="5">
        <v>0</v>
      </c>
      <c r="F1665" s="8">
        <f t="shared" si="150"/>
        <v>0</v>
      </c>
      <c r="G1665" s="5" t="str">
        <f>IF(COUNTIFS(Q3_SQL_Error_Concentration!$A:$A,A1665,Q3_SQL_Error_Concentration!$E:$E,B1665,Q3_SQL_Error_Concentration!$F:$F,C1665)=0,"",SUMIFS(Q3_SQL_Error_Concentration!$I:$I,Q3_SQL_Error_Concentration!$A:$A,A1665,Q3_SQL_Error_Concentration!$E:$E,B1665,Q3_SQL_Error_Concentration!$F:$F,C1665))</f>
        <v/>
      </c>
      <c r="H1665" s="5" t="str">
        <f t="shared" si="151"/>
        <v/>
      </c>
      <c r="I1665" s="5">
        <f>IF(D1665&gt;=Q3_Validation!$C$2,1,0)</f>
        <v>0</v>
      </c>
      <c r="J1665" s="8" t="str">
        <f t="shared" si="152"/>
        <v/>
      </c>
      <c r="K1665" s="5" t="str">
        <f t="shared" si="153"/>
        <v>excluded</v>
      </c>
      <c r="L1665" s="5">
        <f t="shared" si="154"/>
        <v>0</v>
      </c>
      <c r="M1665" s="5">
        <f t="shared" si="155"/>
        <v>0</v>
      </c>
    </row>
    <row r="1666" spans="1:13">
      <c r="A1666" s="5">
        <v>3684</v>
      </c>
      <c r="B1666" s="5">
        <v>14</v>
      </c>
      <c r="C1666" s="5" t="s">
        <v>62</v>
      </c>
      <c r="D1666" s="5">
        <v>584</v>
      </c>
      <c r="E1666" s="5">
        <v>9</v>
      </c>
      <c r="F1666" s="8">
        <f t="shared" ref="F1666:F1729" si="156">100*E1666/D1666</f>
        <v>1.5410958904109588</v>
      </c>
      <c r="G1666" s="5" t="str">
        <f>IF(COUNTIFS(Q3_SQL_Error_Concentration!$A:$A,A1666,Q3_SQL_Error_Concentration!$E:$E,B1666,Q3_SQL_Error_Concentration!$F:$F,C1666)=0,"",SUMIFS(Q3_SQL_Error_Concentration!$I:$I,Q3_SQL_Error_Concentration!$A:$A,A1666,Q3_SQL_Error_Concentration!$E:$E,B1666,Q3_SQL_Error_Concentration!$F:$F,C1666))</f>
        <v/>
      </c>
      <c r="H1666" s="5" t="str">
        <f t="shared" ref="H1666:H1729" si="157">IF(G1666="","",IF(ABS(F1666-G1666)&lt;=0.0002,"PASS","FAIL"))</f>
        <v/>
      </c>
      <c r="I1666" s="5">
        <f>IF(D1666&gt;=Q3_Validation!$C$2,1,0)</f>
        <v>0</v>
      </c>
      <c r="J1666" s="8" t="str">
        <f t="shared" ref="J1666:J1729" si="158">IF(I1666=1,F1666,"")</f>
        <v/>
      </c>
      <c r="K1666" s="5" t="str">
        <f t="shared" ref="K1666:K1729" si="159">IF(D1666&lt;601,"excluded",IF(J1666&gt;3.628192,"outlier",IF(J1666&gt;=2.11093,"high-error","normal")))</f>
        <v>excluded</v>
      </c>
      <c r="L1666" s="5">
        <f t="shared" ref="L1666:L1729" si="160">COUNTIFS(A:A,A1666,K:K,"high-error")+COUNTIFS(A:A,A1666,K:K,"outlier")</f>
        <v>0</v>
      </c>
      <c r="M1666" s="5">
        <f t="shared" ref="M1666:M1729" si="161">IF(AND(L1666&gt;=2,OR(K1666="high-error",K1666="outlier")),1,0)</f>
        <v>0</v>
      </c>
    </row>
    <row r="1667" spans="1:13">
      <c r="A1667" s="5">
        <v>3684</v>
      </c>
      <c r="B1667" s="5">
        <v>15</v>
      </c>
      <c r="C1667" s="5" t="s">
        <v>63</v>
      </c>
      <c r="D1667" s="5">
        <v>279</v>
      </c>
      <c r="E1667" s="5">
        <v>5</v>
      </c>
      <c r="F1667" s="8">
        <f t="shared" si="156"/>
        <v>1.7921146953405018</v>
      </c>
      <c r="G1667" s="5" t="str">
        <f>IF(COUNTIFS(Q3_SQL_Error_Concentration!$A:$A,A1667,Q3_SQL_Error_Concentration!$E:$E,B1667,Q3_SQL_Error_Concentration!$F:$F,C1667)=0,"",SUMIFS(Q3_SQL_Error_Concentration!$I:$I,Q3_SQL_Error_Concentration!$A:$A,A1667,Q3_SQL_Error_Concentration!$E:$E,B1667,Q3_SQL_Error_Concentration!$F:$F,C1667))</f>
        <v/>
      </c>
      <c r="H1667" s="5" t="str">
        <f t="shared" si="157"/>
        <v/>
      </c>
      <c r="I1667" s="5">
        <f>IF(D1667&gt;=Q3_Validation!$C$2,1,0)</f>
        <v>0</v>
      </c>
      <c r="J1667" s="8" t="str">
        <f t="shared" si="158"/>
        <v/>
      </c>
      <c r="K1667" s="5" t="str">
        <f t="shared" si="159"/>
        <v>excluded</v>
      </c>
      <c r="L1667" s="5">
        <f t="shared" si="160"/>
        <v>0</v>
      </c>
      <c r="M1667" s="5">
        <f t="shared" si="161"/>
        <v>0</v>
      </c>
    </row>
    <row r="1668" spans="1:13">
      <c r="A1668" s="5">
        <v>3684</v>
      </c>
      <c r="B1668" s="5">
        <v>15</v>
      </c>
      <c r="C1668" s="5" t="s">
        <v>64</v>
      </c>
      <c r="D1668" s="5">
        <v>6</v>
      </c>
      <c r="E1668" s="5">
        <v>0</v>
      </c>
      <c r="F1668" s="8">
        <f t="shared" si="156"/>
        <v>0</v>
      </c>
      <c r="G1668" s="5" t="str">
        <f>IF(COUNTIFS(Q3_SQL_Error_Concentration!$A:$A,A1668,Q3_SQL_Error_Concentration!$E:$E,B1668,Q3_SQL_Error_Concentration!$F:$F,C1668)=0,"",SUMIFS(Q3_SQL_Error_Concentration!$I:$I,Q3_SQL_Error_Concentration!$A:$A,A1668,Q3_SQL_Error_Concentration!$E:$E,B1668,Q3_SQL_Error_Concentration!$F:$F,C1668))</f>
        <v/>
      </c>
      <c r="H1668" s="5" t="str">
        <f t="shared" si="157"/>
        <v/>
      </c>
      <c r="I1668" s="5">
        <f>IF(D1668&gt;=Q3_Validation!$C$2,1,0)</f>
        <v>0</v>
      </c>
      <c r="J1668" s="8" t="str">
        <f t="shared" si="158"/>
        <v/>
      </c>
      <c r="K1668" s="5" t="str">
        <f t="shared" si="159"/>
        <v>excluded</v>
      </c>
      <c r="L1668" s="5">
        <f t="shared" si="160"/>
        <v>0</v>
      </c>
      <c r="M1668" s="5">
        <f t="shared" si="161"/>
        <v>0</v>
      </c>
    </row>
    <row r="1669" spans="1:13">
      <c r="A1669" s="5">
        <v>3684</v>
      </c>
      <c r="B1669" s="5">
        <v>15</v>
      </c>
      <c r="C1669" s="5" t="s">
        <v>62</v>
      </c>
      <c r="D1669" s="5">
        <v>537</v>
      </c>
      <c r="E1669" s="5">
        <v>5</v>
      </c>
      <c r="F1669" s="8">
        <f t="shared" si="156"/>
        <v>0.93109869646182497</v>
      </c>
      <c r="G1669" s="5" t="str">
        <f>IF(COUNTIFS(Q3_SQL_Error_Concentration!$A:$A,A1669,Q3_SQL_Error_Concentration!$E:$E,B1669,Q3_SQL_Error_Concentration!$F:$F,C1669)=0,"",SUMIFS(Q3_SQL_Error_Concentration!$I:$I,Q3_SQL_Error_Concentration!$A:$A,A1669,Q3_SQL_Error_Concentration!$E:$E,B1669,Q3_SQL_Error_Concentration!$F:$F,C1669))</f>
        <v/>
      </c>
      <c r="H1669" s="5" t="str">
        <f t="shared" si="157"/>
        <v/>
      </c>
      <c r="I1669" s="5">
        <f>IF(D1669&gt;=Q3_Validation!$C$2,1,0)</f>
        <v>0</v>
      </c>
      <c r="J1669" s="8" t="str">
        <f t="shared" si="158"/>
        <v/>
      </c>
      <c r="K1669" s="5" t="str">
        <f t="shared" si="159"/>
        <v>excluded</v>
      </c>
      <c r="L1669" s="5">
        <f t="shared" si="160"/>
        <v>0</v>
      </c>
      <c r="M1669" s="5">
        <f t="shared" si="161"/>
        <v>0</v>
      </c>
    </row>
    <row r="1670" spans="1:13">
      <c r="A1670" s="5">
        <v>3684</v>
      </c>
      <c r="B1670" s="5">
        <v>16</v>
      </c>
      <c r="C1670" s="5" t="s">
        <v>63</v>
      </c>
      <c r="D1670" s="5">
        <v>266</v>
      </c>
      <c r="E1670" s="5">
        <v>5</v>
      </c>
      <c r="F1670" s="8">
        <f t="shared" si="156"/>
        <v>1.8796992481203008</v>
      </c>
      <c r="G1670" s="5" t="str">
        <f>IF(COUNTIFS(Q3_SQL_Error_Concentration!$A:$A,A1670,Q3_SQL_Error_Concentration!$E:$E,B1670,Q3_SQL_Error_Concentration!$F:$F,C1670)=0,"",SUMIFS(Q3_SQL_Error_Concentration!$I:$I,Q3_SQL_Error_Concentration!$A:$A,A1670,Q3_SQL_Error_Concentration!$E:$E,B1670,Q3_SQL_Error_Concentration!$F:$F,C1670))</f>
        <v/>
      </c>
      <c r="H1670" s="5" t="str">
        <f t="shared" si="157"/>
        <v/>
      </c>
      <c r="I1670" s="5">
        <f>IF(D1670&gt;=Q3_Validation!$C$2,1,0)</f>
        <v>0</v>
      </c>
      <c r="J1670" s="8" t="str">
        <f t="shared" si="158"/>
        <v/>
      </c>
      <c r="K1670" s="5" t="str">
        <f t="shared" si="159"/>
        <v>excluded</v>
      </c>
      <c r="L1670" s="5">
        <f t="shared" si="160"/>
        <v>0</v>
      </c>
      <c r="M1670" s="5">
        <f t="shared" si="161"/>
        <v>0</v>
      </c>
    </row>
    <row r="1671" spans="1:13">
      <c r="A1671" s="5">
        <v>3684</v>
      </c>
      <c r="B1671" s="5">
        <v>16</v>
      </c>
      <c r="C1671" s="5" t="s">
        <v>64</v>
      </c>
      <c r="D1671" s="5">
        <v>2</v>
      </c>
      <c r="E1671" s="5">
        <v>0</v>
      </c>
      <c r="F1671" s="8">
        <f t="shared" si="156"/>
        <v>0</v>
      </c>
      <c r="G1671" s="5" t="str">
        <f>IF(COUNTIFS(Q3_SQL_Error_Concentration!$A:$A,A1671,Q3_SQL_Error_Concentration!$E:$E,B1671,Q3_SQL_Error_Concentration!$F:$F,C1671)=0,"",SUMIFS(Q3_SQL_Error_Concentration!$I:$I,Q3_SQL_Error_Concentration!$A:$A,A1671,Q3_SQL_Error_Concentration!$E:$E,B1671,Q3_SQL_Error_Concentration!$F:$F,C1671))</f>
        <v/>
      </c>
      <c r="H1671" s="5" t="str">
        <f t="shared" si="157"/>
        <v/>
      </c>
      <c r="I1671" s="5">
        <f>IF(D1671&gt;=Q3_Validation!$C$2,1,0)</f>
        <v>0</v>
      </c>
      <c r="J1671" s="8" t="str">
        <f t="shared" si="158"/>
        <v/>
      </c>
      <c r="K1671" s="5" t="str">
        <f t="shared" si="159"/>
        <v>excluded</v>
      </c>
      <c r="L1671" s="5">
        <f t="shared" si="160"/>
        <v>0</v>
      </c>
      <c r="M1671" s="5">
        <f t="shared" si="161"/>
        <v>0</v>
      </c>
    </row>
    <row r="1672" spans="1:13">
      <c r="A1672" s="5">
        <v>3684</v>
      </c>
      <c r="B1672" s="5">
        <v>16</v>
      </c>
      <c r="C1672" s="5" t="s">
        <v>62</v>
      </c>
      <c r="D1672" s="5">
        <v>553</v>
      </c>
      <c r="E1672" s="5">
        <v>11</v>
      </c>
      <c r="F1672" s="8">
        <f t="shared" si="156"/>
        <v>1.9891500904159132</v>
      </c>
      <c r="G1672" s="5" t="str">
        <f>IF(COUNTIFS(Q3_SQL_Error_Concentration!$A:$A,A1672,Q3_SQL_Error_Concentration!$E:$E,B1672,Q3_SQL_Error_Concentration!$F:$F,C1672)=0,"",SUMIFS(Q3_SQL_Error_Concentration!$I:$I,Q3_SQL_Error_Concentration!$A:$A,A1672,Q3_SQL_Error_Concentration!$E:$E,B1672,Q3_SQL_Error_Concentration!$F:$F,C1672))</f>
        <v/>
      </c>
      <c r="H1672" s="5" t="str">
        <f t="shared" si="157"/>
        <v/>
      </c>
      <c r="I1672" s="5">
        <f>IF(D1672&gt;=Q3_Validation!$C$2,1,0)</f>
        <v>0</v>
      </c>
      <c r="J1672" s="8" t="str">
        <f t="shared" si="158"/>
        <v/>
      </c>
      <c r="K1672" s="5" t="str">
        <f t="shared" si="159"/>
        <v>excluded</v>
      </c>
      <c r="L1672" s="5">
        <f t="shared" si="160"/>
        <v>0</v>
      </c>
      <c r="M1672" s="5">
        <f t="shared" si="161"/>
        <v>0</v>
      </c>
    </row>
    <row r="1673" spans="1:13">
      <c r="A1673" s="5">
        <v>3684</v>
      </c>
      <c r="B1673" s="5">
        <v>17</v>
      </c>
      <c r="C1673" s="5" t="s">
        <v>63</v>
      </c>
      <c r="D1673" s="5">
        <v>294</v>
      </c>
      <c r="E1673" s="5">
        <v>7</v>
      </c>
      <c r="F1673" s="8">
        <f t="shared" si="156"/>
        <v>2.3809523809523809</v>
      </c>
      <c r="G1673" s="5" t="str">
        <f>IF(COUNTIFS(Q3_SQL_Error_Concentration!$A:$A,A1673,Q3_SQL_Error_Concentration!$E:$E,B1673,Q3_SQL_Error_Concentration!$F:$F,C1673)=0,"",SUMIFS(Q3_SQL_Error_Concentration!$I:$I,Q3_SQL_Error_Concentration!$A:$A,A1673,Q3_SQL_Error_Concentration!$E:$E,B1673,Q3_SQL_Error_Concentration!$F:$F,C1673))</f>
        <v/>
      </c>
      <c r="H1673" s="5" t="str">
        <f t="shared" si="157"/>
        <v/>
      </c>
      <c r="I1673" s="5">
        <f>IF(D1673&gt;=Q3_Validation!$C$2,1,0)</f>
        <v>0</v>
      </c>
      <c r="J1673" s="8" t="str">
        <f t="shared" si="158"/>
        <v/>
      </c>
      <c r="K1673" s="5" t="str">
        <f t="shared" si="159"/>
        <v>excluded</v>
      </c>
      <c r="L1673" s="5">
        <f t="shared" si="160"/>
        <v>0</v>
      </c>
      <c r="M1673" s="5">
        <f t="shared" si="161"/>
        <v>0</v>
      </c>
    </row>
    <row r="1674" spans="1:13">
      <c r="A1674" s="5">
        <v>3684</v>
      </c>
      <c r="B1674" s="5">
        <v>17</v>
      </c>
      <c r="C1674" s="5" t="s">
        <v>64</v>
      </c>
      <c r="D1674" s="5">
        <v>2</v>
      </c>
      <c r="E1674" s="5">
        <v>0</v>
      </c>
      <c r="F1674" s="8">
        <f t="shared" si="156"/>
        <v>0</v>
      </c>
      <c r="G1674" s="5" t="str">
        <f>IF(COUNTIFS(Q3_SQL_Error_Concentration!$A:$A,A1674,Q3_SQL_Error_Concentration!$E:$E,B1674,Q3_SQL_Error_Concentration!$F:$F,C1674)=0,"",SUMIFS(Q3_SQL_Error_Concentration!$I:$I,Q3_SQL_Error_Concentration!$A:$A,A1674,Q3_SQL_Error_Concentration!$E:$E,B1674,Q3_SQL_Error_Concentration!$F:$F,C1674))</f>
        <v/>
      </c>
      <c r="H1674" s="5" t="str">
        <f t="shared" si="157"/>
        <v/>
      </c>
      <c r="I1674" s="5">
        <f>IF(D1674&gt;=Q3_Validation!$C$2,1,0)</f>
        <v>0</v>
      </c>
      <c r="J1674" s="8" t="str">
        <f t="shared" si="158"/>
        <v/>
      </c>
      <c r="K1674" s="5" t="str">
        <f t="shared" si="159"/>
        <v>excluded</v>
      </c>
      <c r="L1674" s="5">
        <f t="shared" si="160"/>
        <v>0</v>
      </c>
      <c r="M1674" s="5">
        <f t="shared" si="161"/>
        <v>0</v>
      </c>
    </row>
    <row r="1675" spans="1:13">
      <c r="A1675" s="5">
        <v>3684</v>
      </c>
      <c r="B1675" s="5">
        <v>17</v>
      </c>
      <c r="C1675" s="5" t="s">
        <v>62</v>
      </c>
      <c r="D1675" s="5">
        <v>549</v>
      </c>
      <c r="E1675" s="5">
        <v>5</v>
      </c>
      <c r="F1675" s="8">
        <f t="shared" si="156"/>
        <v>0.91074681238615662</v>
      </c>
      <c r="G1675" s="5" t="str">
        <f>IF(COUNTIFS(Q3_SQL_Error_Concentration!$A:$A,A1675,Q3_SQL_Error_Concentration!$E:$E,B1675,Q3_SQL_Error_Concentration!$F:$F,C1675)=0,"",SUMIFS(Q3_SQL_Error_Concentration!$I:$I,Q3_SQL_Error_Concentration!$A:$A,A1675,Q3_SQL_Error_Concentration!$E:$E,B1675,Q3_SQL_Error_Concentration!$F:$F,C1675))</f>
        <v/>
      </c>
      <c r="H1675" s="5" t="str">
        <f t="shared" si="157"/>
        <v/>
      </c>
      <c r="I1675" s="5">
        <f>IF(D1675&gt;=Q3_Validation!$C$2,1,0)</f>
        <v>0</v>
      </c>
      <c r="J1675" s="8" t="str">
        <f t="shared" si="158"/>
        <v/>
      </c>
      <c r="K1675" s="5" t="str">
        <f t="shared" si="159"/>
        <v>excluded</v>
      </c>
      <c r="L1675" s="5">
        <f t="shared" si="160"/>
        <v>0</v>
      </c>
      <c r="M1675" s="5">
        <f t="shared" si="161"/>
        <v>0</v>
      </c>
    </row>
    <row r="1676" spans="1:13">
      <c r="A1676" s="5">
        <v>3684</v>
      </c>
      <c r="B1676" s="5">
        <v>18</v>
      </c>
      <c r="C1676" s="5" t="s">
        <v>63</v>
      </c>
      <c r="D1676" s="5">
        <v>277</v>
      </c>
      <c r="E1676" s="5">
        <v>3</v>
      </c>
      <c r="F1676" s="8">
        <f t="shared" si="156"/>
        <v>1.0830324909747293</v>
      </c>
      <c r="G1676" s="5" t="str">
        <f>IF(COUNTIFS(Q3_SQL_Error_Concentration!$A:$A,A1676,Q3_SQL_Error_Concentration!$E:$E,B1676,Q3_SQL_Error_Concentration!$F:$F,C1676)=0,"",SUMIFS(Q3_SQL_Error_Concentration!$I:$I,Q3_SQL_Error_Concentration!$A:$A,A1676,Q3_SQL_Error_Concentration!$E:$E,B1676,Q3_SQL_Error_Concentration!$F:$F,C1676))</f>
        <v/>
      </c>
      <c r="H1676" s="5" t="str">
        <f t="shared" si="157"/>
        <v/>
      </c>
      <c r="I1676" s="5">
        <f>IF(D1676&gt;=Q3_Validation!$C$2,1,0)</f>
        <v>0</v>
      </c>
      <c r="J1676" s="8" t="str">
        <f t="shared" si="158"/>
        <v/>
      </c>
      <c r="K1676" s="5" t="str">
        <f t="shared" si="159"/>
        <v>excluded</v>
      </c>
      <c r="L1676" s="5">
        <f t="shared" si="160"/>
        <v>0</v>
      </c>
      <c r="M1676" s="5">
        <f t="shared" si="161"/>
        <v>0</v>
      </c>
    </row>
    <row r="1677" spans="1:13">
      <c r="A1677" s="5">
        <v>3684</v>
      </c>
      <c r="B1677" s="5">
        <v>18</v>
      </c>
      <c r="C1677" s="5" t="s">
        <v>64</v>
      </c>
      <c r="D1677" s="5">
        <v>3</v>
      </c>
      <c r="E1677" s="5">
        <v>0</v>
      </c>
      <c r="F1677" s="8">
        <f t="shared" si="156"/>
        <v>0</v>
      </c>
      <c r="G1677" s="5" t="str">
        <f>IF(COUNTIFS(Q3_SQL_Error_Concentration!$A:$A,A1677,Q3_SQL_Error_Concentration!$E:$E,B1677,Q3_SQL_Error_Concentration!$F:$F,C1677)=0,"",SUMIFS(Q3_SQL_Error_Concentration!$I:$I,Q3_SQL_Error_Concentration!$A:$A,A1677,Q3_SQL_Error_Concentration!$E:$E,B1677,Q3_SQL_Error_Concentration!$F:$F,C1677))</f>
        <v/>
      </c>
      <c r="H1677" s="5" t="str">
        <f t="shared" si="157"/>
        <v/>
      </c>
      <c r="I1677" s="5">
        <f>IF(D1677&gt;=Q3_Validation!$C$2,1,0)</f>
        <v>0</v>
      </c>
      <c r="J1677" s="8" t="str">
        <f t="shared" si="158"/>
        <v/>
      </c>
      <c r="K1677" s="5" t="str">
        <f t="shared" si="159"/>
        <v>excluded</v>
      </c>
      <c r="L1677" s="5">
        <f t="shared" si="160"/>
        <v>0</v>
      </c>
      <c r="M1677" s="5">
        <f t="shared" si="161"/>
        <v>0</v>
      </c>
    </row>
    <row r="1678" spans="1:13">
      <c r="A1678" s="5">
        <v>3684</v>
      </c>
      <c r="B1678" s="5">
        <v>18</v>
      </c>
      <c r="C1678" s="5" t="s">
        <v>62</v>
      </c>
      <c r="D1678" s="5">
        <v>558</v>
      </c>
      <c r="E1678" s="5">
        <v>11</v>
      </c>
      <c r="F1678" s="8">
        <f t="shared" si="156"/>
        <v>1.9713261648745519</v>
      </c>
      <c r="G1678" s="5" t="str">
        <f>IF(COUNTIFS(Q3_SQL_Error_Concentration!$A:$A,A1678,Q3_SQL_Error_Concentration!$E:$E,B1678,Q3_SQL_Error_Concentration!$F:$F,C1678)=0,"",SUMIFS(Q3_SQL_Error_Concentration!$I:$I,Q3_SQL_Error_Concentration!$A:$A,A1678,Q3_SQL_Error_Concentration!$E:$E,B1678,Q3_SQL_Error_Concentration!$F:$F,C1678))</f>
        <v/>
      </c>
      <c r="H1678" s="5" t="str">
        <f t="shared" si="157"/>
        <v/>
      </c>
      <c r="I1678" s="5">
        <f>IF(D1678&gt;=Q3_Validation!$C$2,1,0)</f>
        <v>0</v>
      </c>
      <c r="J1678" s="8" t="str">
        <f t="shared" si="158"/>
        <v/>
      </c>
      <c r="K1678" s="5" t="str">
        <f t="shared" si="159"/>
        <v>excluded</v>
      </c>
      <c r="L1678" s="5">
        <f t="shared" si="160"/>
        <v>0</v>
      </c>
      <c r="M1678" s="5">
        <f t="shared" si="161"/>
        <v>0</v>
      </c>
    </row>
    <row r="1679" spans="1:13">
      <c r="A1679" s="5">
        <v>3684</v>
      </c>
      <c r="B1679" s="5">
        <v>19</v>
      </c>
      <c r="C1679" s="5" t="s">
        <v>63</v>
      </c>
      <c r="D1679" s="5">
        <v>304</v>
      </c>
      <c r="E1679" s="5">
        <v>3</v>
      </c>
      <c r="F1679" s="8">
        <f t="shared" si="156"/>
        <v>0.98684210526315785</v>
      </c>
      <c r="G1679" s="5" t="str">
        <f>IF(COUNTIFS(Q3_SQL_Error_Concentration!$A:$A,A1679,Q3_SQL_Error_Concentration!$E:$E,B1679,Q3_SQL_Error_Concentration!$F:$F,C1679)=0,"",SUMIFS(Q3_SQL_Error_Concentration!$I:$I,Q3_SQL_Error_Concentration!$A:$A,A1679,Q3_SQL_Error_Concentration!$E:$E,B1679,Q3_SQL_Error_Concentration!$F:$F,C1679))</f>
        <v/>
      </c>
      <c r="H1679" s="5" t="str">
        <f t="shared" si="157"/>
        <v/>
      </c>
      <c r="I1679" s="5">
        <f>IF(D1679&gt;=Q3_Validation!$C$2,1,0)</f>
        <v>0</v>
      </c>
      <c r="J1679" s="8" t="str">
        <f t="shared" si="158"/>
        <v/>
      </c>
      <c r="K1679" s="5" t="str">
        <f t="shared" si="159"/>
        <v>excluded</v>
      </c>
      <c r="L1679" s="5">
        <f t="shared" si="160"/>
        <v>0</v>
      </c>
      <c r="M1679" s="5">
        <f t="shared" si="161"/>
        <v>0</v>
      </c>
    </row>
    <row r="1680" spans="1:13">
      <c r="A1680" s="5">
        <v>3684</v>
      </c>
      <c r="B1680" s="5">
        <v>19</v>
      </c>
      <c r="C1680" s="5" t="s">
        <v>62</v>
      </c>
      <c r="D1680" s="5">
        <v>539</v>
      </c>
      <c r="E1680" s="5">
        <v>9</v>
      </c>
      <c r="F1680" s="8">
        <f t="shared" si="156"/>
        <v>1.6697588126159555</v>
      </c>
      <c r="G1680" s="5" t="str">
        <f>IF(COUNTIFS(Q3_SQL_Error_Concentration!$A:$A,A1680,Q3_SQL_Error_Concentration!$E:$E,B1680,Q3_SQL_Error_Concentration!$F:$F,C1680)=0,"",SUMIFS(Q3_SQL_Error_Concentration!$I:$I,Q3_SQL_Error_Concentration!$A:$A,A1680,Q3_SQL_Error_Concentration!$E:$E,B1680,Q3_SQL_Error_Concentration!$F:$F,C1680))</f>
        <v/>
      </c>
      <c r="H1680" s="5" t="str">
        <f t="shared" si="157"/>
        <v/>
      </c>
      <c r="I1680" s="5">
        <f>IF(D1680&gt;=Q3_Validation!$C$2,1,0)</f>
        <v>0</v>
      </c>
      <c r="J1680" s="8" t="str">
        <f t="shared" si="158"/>
        <v/>
      </c>
      <c r="K1680" s="5" t="str">
        <f t="shared" si="159"/>
        <v>excluded</v>
      </c>
      <c r="L1680" s="5">
        <f t="shared" si="160"/>
        <v>0</v>
      </c>
      <c r="M1680" s="5">
        <f t="shared" si="161"/>
        <v>0</v>
      </c>
    </row>
    <row r="1681" spans="1:13">
      <c r="A1681" s="5">
        <v>3684</v>
      </c>
      <c r="B1681" s="5">
        <v>20</v>
      </c>
      <c r="C1681" s="5" t="s">
        <v>63</v>
      </c>
      <c r="D1681" s="5">
        <v>261</v>
      </c>
      <c r="E1681" s="5">
        <v>1</v>
      </c>
      <c r="F1681" s="8">
        <f t="shared" si="156"/>
        <v>0.38314176245210729</v>
      </c>
      <c r="G1681" s="5" t="str">
        <f>IF(COUNTIFS(Q3_SQL_Error_Concentration!$A:$A,A1681,Q3_SQL_Error_Concentration!$E:$E,B1681,Q3_SQL_Error_Concentration!$F:$F,C1681)=0,"",SUMIFS(Q3_SQL_Error_Concentration!$I:$I,Q3_SQL_Error_Concentration!$A:$A,A1681,Q3_SQL_Error_Concentration!$E:$E,B1681,Q3_SQL_Error_Concentration!$F:$F,C1681))</f>
        <v/>
      </c>
      <c r="H1681" s="5" t="str">
        <f t="shared" si="157"/>
        <v/>
      </c>
      <c r="I1681" s="5">
        <f>IF(D1681&gt;=Q3_Validation!$C$2,1,0)</f>
        <v>0</v>
      </c>
      <c r="J1681" s="8" t="str">
        <f t="shared" si="158"/>
        <v/>
      </c>
      <c r="K1681" s="5" t="str">
        <f t="shared" si="159"/>
        <v>excluded</v>
      </c>
      <c r="L1681" s="5">
        <f t="shared" si="160"/>
        <v>0</v>
      </c>
      <c r="M1681" s="5">
        <f t="shared" si="161"/>
        <v>0</v>
      </c>
    </row>
    <row r="1682" spans="1:13">
      <c r="A1682" s="5">
        <v>3684</v>
      </c>
      <c r="B1682" s="5">
        <v>20</v>
      </c>
      <c r="C1682" s="5" t="s">
        <v>64</v>
      </c>
      <c r="D1682" s="5">
        <v>1</v>
      </c>
      <c r="E1682" s="5">
        <v>0</v>
      </c>
      <c r="F1682" s="8">
        <f t="shared" si="156"/>
        <v>0</v>
      </c>
      <c r="G1682" s="5" t="str">
        <f>IF(COUNTIFS(Q3_SQL_Error_Concentration!$A:$A,A1682,Q3_SQL_Error_Concentration!$E:$E,B1682,Q3_SQL_Error_Concentration!$F:$F,C1682)=0,"",SUMIFS(Q3_SQL_Error_Concentration!$I:$I,Q3_SQL_Error_Concentration!$A:$A,A1682,Q3_SQL_Error_Concentration!$E:$E,B1682,Q3_SQL_Error_Concentration!$F:$F,C1682))</f>
        <v/>
      </c>
      <c r="H1682" s="5" t="str">
        <f t="shared" si="157"/>
        <v/>
      </c>
      <c r="I1682" s="5">
        <f>IF(D1682&gt;=Q3_Validation!$C$2,1,0)</f>
        <v>0</v>
      </c>
      <c r="J1682" s="8" t="str">
        <f t="shared" si="158"/>
        <v/>
      </c>
      <c r="K1682" s="5" t="str">
        <f t="shared" si="159"/>
        <v>excluded</v>
      </c>
      <c r="L1682" s="5">
        <f t="shared" si="160"/>
        <v>0</v>
      </c>
      <c r="M1682" s="5">
        <f t="shared" si="161"/>
        <v>0</v>
      </c>
    </row>
    <row r="1683" spans="1:13">
      <c r="A1683" s="5">
        <v>3684</v>
      </c>
      <c r="B1683" s="5">
        <v>20</v>
      </c>
      <c r="C1683" s="5" t="s">
        <v>62</v>
      </c>
      <c r="D1683" s="5">
        <v>506</v>
      </c>
      <c r="E1683" s="5">
        <v>6</v>
      </c>
      <c r="F1683" s="8">
        <f t="shared" si="156"/>
        <v>1.1857707509881423</v>
      </c>
      <c r="G1683" s="5" t="str">
        <f>IF(COUNTIFS(Q3_SQL_Error_Concentration!$A:$A,A1683,Q3_SQL_Error_Concentration!$E:$E,B1683,Q3_SQL_Error_Concentration!$F:$F,C1683)=0,"",SUMIFS(Q3_SQL_Error_Concentration!$I:$I,Q3_SQL_Error_Concentration!$A:$A,A1683,Q3_SQL_Error_Concentration!$E:$E,B1683,Q3_SQL_Error_Concentration!$F:$F,C1683))</f>
        <v/>
      </c>
      <c r="H1683" s="5" t="str">
        <f t="shared" si="157"/>
        <v/>
      </c>
      <c r="I1683" s="5">
        <f>IF(D1683&gt;=Q3_Validation!$C$2,1,0)</f>
        <v>0</v>
      </c>
      <c r="J1683" s="8" t="str">
        <f t="shared" si="158"/>
        <v/>
      </c>
      <c r="K1683" s="5" t="str">
        <f t="shared" si="159"/>
        <v>excluded</v>
      </c>
      <c r="L1683" s="5">
        <f t="shared" si="160"/>
        <v>0</v>
      </c>
      <c r="M1683" s="5">
        <f t="shared" si="161"/>
        <v>0</v>
      </c>
    </row>
    <row r="1684" spans="1:13">
      <c r="A1684" s="5">
        <v>3684</v>
      </c>
      <c r="B1684" s="5">
        <v>21</v>
      </c>
      <c r="C1684" s="5" t="s">
        <v>63</v>
      </c>
      <c r="D1684" s="5">
        <v>298</v>
      </c>
      <c r="E1684" s="5">
        <v>7</v>
      </c>
      <c r="F1684" s="8">
        <f t="shared" si="156"/>
        <v>2.348993288590604</v>
      </c>
      <c r="G1684" s="5" t="str">
        <f>IF(COUNTIFS(Q3_SQL_Error_Concentration!$A:$A,A1684,Q3_SQL_Error_Concentration!$E:$E,B1684,Q3_SQL_Error_Concentration!$F:$F,C1684)=0,"",SUMIFS(Q3_SQL_Error_Concentration!$I:$I,Q3_SQL_Error_Concentration!$A:$A,A1684,Q3_SQL_Error_Concentration!$E:$E,B1684,Q3_SQL_Error_Concentration!$F:$F,C1684))</f>
        <v/>
      </c>
      <c r="H1684" s="5" t="str">
        <f t="shared" si="157"/>
        <v/>
      </c>
      <c r="I1684" s="5">
        <f>IF(D1684&gt;=Q3_Validation!$C$2,1,0)</f>
        <v>0</v>
      </c>
      <c r="J1684" s="8" t="str">
        <f t="shared" si="158"/>
        <v/>
      </c>
      <c r="K1684" s="5" t="str">
        <f t="shared" si="159"/>
        <v>excluded</v>
      </c>
      <c r="L1684" s="5">
        <f t="shared" si="160"/>
        <v>0</v>
      </c>
      <c r="M1684" s="5">
        <f t="shared" si="161"/>
        <v>0</v>
      </c>
    </row>
    <row r="1685" spans="1:13">
      <c r="A1685" s="5">
        <v>3684</v>
      </c>
      <c r="B1685" s="5">
        <v>21</v>
      </c>
      <c r="C1685" s="5" t="s">
        <v>62</v>
      </c>
      <c r="D1685" s="5">
        <v>457</v>
      </c>
      <c r="E1685" s="5">
        <v>5</v>
      </c>
      <c r="F1685" s="8">
        <f t="shared" si="156"/>
        <v>1.0940919037199124</v>
      </c>
      <c r="G1685" s="5" t="str">
        <f>IF(COUNTIFS(Q3_SQL_Error_Concentration!$A:$A,A1685,Q3_SQL_Error_Concentration!$E:$E,B1685,Q3_SQL_Error_Concentration!$F:$F,C1685)=0,"",SUMIFS(Q3_SQL_Error_Concentration!$I:$I,Q3_SQL_Error_Concentration!$A:$A,A1685,Q3_SQL_Error_Concentration!$E:$E,B1685,Q3_SQL_Error_Concentration!$F:$F,C1685))</f>
        <v/>
      </c>
      <c r="H1685" s="5" t="str">
        <f t="shared" si="157"/>
        <v/>
      </c>
      <c r="I1685" s="5">
        <f>IF(D1685&gt;=Q3_Validation!$C$2,1,0)</f>
        <v>0</v>
      </c>
      <c r="J1685" s="8" t="str">
        <f t="shared" si="158"/>
        <v/>
      </c>
      <c r="K1685" s="5" t="str">
        <f t="shared" si="159"/>
        <v>excluded</v>
      </c>
      <c r="L1685" s="5">
        <f t="shared" si="160"/>
        <v>0</v>
      </c>
      <c r="M1685" s="5">
        <f t="shared" si="161"/>
        <v>0</v>
      </c>
    </row>
    <row r="1686" spans="1:13">
      <c r="A1686" s="5">
        <v>3684</v>
      </c>
      <c r="B1686" s="5">
        <v>22</v>
      </c>
      <c r="C1686" s="5" t="s">
        <v>63</v>
      </c>
      <c r="D1686" s="5">
        <v>327</v>
      </c>
      <c r="E1686" s="5">
        <v>5</v>
      </c>
      <c r="F1686" s="8">
        <f t="shared" si="156"/>
        <v>1.5290519877675841</v>
      </c>
      <c r="G1686" s="5" t="str">
        <f>IF(COUNTIFS(Q3_SQL_Error_Concentration!$A:$A,A1686,Q3_SQL_Error_Concentration!$E:$E,B1686,Q3_SQL_Error_Concentration!$F:$F,C1686)=0,"",SUMIFS(Q3_SQL_Error_Concentration!$I:$I,Q3_SQL_Error_Concentration!$A:$A,A1686,Q3_SQL_Error_Concentration!$E:$E,B1686,Q3_SQL_Error_Concentration!$F:$F,C1686))</f>
        <v/>
      </c>
      <c r="H1686" s="5" t="str">
        <f t="shared" si="157"/>
        <v/>
      </c>
      <c r="I1686" s="5">
        <f>IF(D1686&gt;=Q3_Validation!$C$2,1,0)</f>
        <v>0</v>
      </c>
      <c r="J1686" s="8" t="str">
        <f t="shared" si="158"/>
        <v/>
      </c>
      <c r="K1686" s="5" t="str">
        <f t="shared" si="159"/>
        <v>excluded</v>
      </c>
      <c r="L1686" s="5">
        <f t="shared" si="160"/>
        <v>0</v>
      </c>
      <c r="M1686" s="5">
        <f t="shared" si="161"/>
        <v>0</v>
      </c>
    </row>
    <row r="1687" spans="1:13">
      <c r="A1687" s="5">
        <v>3684</v>
      </c>
      <c r="B1687" s="5">
        <v>22</v>
      </c>
      <c r="C1687" s="5" t="s">
        <v>62</v>
      </c>
      <c r="D1687" s="5">
        <v>721</v>
      </c>
      <c r="E1687" s="5">
        <v>5</v>
      </c>
      <c r="F1687" s="8">
        <f t="shared" si="156"/>
        <v>0.69348127600554788</v>
      </c>
      <c r="G1687" s="5" t="str">
        <f>IF(COUNTIFS(Q3_SQL_Error_Concentration!$A:$A,A1687,Q3_SQL_Error_Concentration!$E:$E,B1687,Q3_SQL_Error_Concentration!$F:$F,C1687)=0,"",SUMIFS(Q3_SQL_Error_Concentration!$I:$I,Q3_SQL_Error_Concentration!$A:$A,A1687,Q3_SQL_Error_Concentration!$E:$E,B1687,Q3_SQL_Error_Concentration!$F:$F,C1687))</f>
        <v/>
      </c>
      <c r="H1687" s="5" t="str">
        <f t="shared" si="157"/>
        <v/>
      </c>
      <c r="I1687" s="5">
        <f>IF(D1687&gt;=Q3_Validation!$C$2,1,0)</f>
        <v>1</v>
      </c>
      <c r="J1687" s="8">
        <f t="shared" si="158"/>
        <v>0.69348127600554788</v>
      </c>
      <c r="K1687" s="5" t="str">
        <f t="shared" si="159"/>
        <v>normal</v>
      </c>
      <c r="L1687" s="5">
        <f t="shared" si="160"/>
        <v>0</v>
      </c>
      <c r="M1687" s="5">
        <f t="shared" si="161"/>
        <v>0</v>
      </c>
    </row>
    <row r="1688" spans="1:13">
      <c r="A1688" s="5">
        <v>3684</v>
      </c>
      <c r="B1688" s="5">
        <v>23</v>
      </c>
      <c r="C1688" s="5" t="s">
        <v>63</v>
      </c>
      <c r="D1688" s="5">
        <v>347</v>
      </c>
      <c r="E1688" s="5">
        <v>6</v>
      </c>
      <c r="F1688" s="8">
        <f t="shared" si="156"/>
        <v>1.7291066282420748</v>
      </c>
      <c r="G1688" s="5" t="str">
        <f>IF(COUNTIFS(Q3_SQL_Error_Concentration!$A:$A,A1688,Q3_SQL_Error_Concentration!$E:$E,B1688,Q3_SQL_Error_Concentration!$F:$F,C1688)=0,"",SUMIFS(Q3_SQL_Error_Concentration!$I:$I,Q3_SQL_Error_Concentration!$A:$A,A1688,Q3_SQL_Error_Concentration!$E:$E,B1688,Q3_SQL_Error_Concentration!$F:$F,C1688))</f>
        <v/>
      </c>
      <c r="H1688" s="5" t="str">
        <f t="shared" si="157"/>
        <v/>
      </c>
      <c r="I1688" s="5">
        <f>IF(D1688&gt;=Q3_Validation!$C$2,1,0)</f>
        <v>0</v>
      </c>
      <c r="J1688" s="8" t="str">
        <f t="shared" si="158"/>
        <v/>
      </c>
      <c r="K1688" s="5" t="str">
        <f t="shared" si="159"/>
        <v>excluded</v>
      </c>
      <c r="L1688" s="5">
        <f t="shared" si="160"/>
        <v>0</v>
      </c>
      <c r="M1688" s="5">
        <f t="shared" si="161"/>
        <v>0</v>
      </c>
    </row>
    <row r="1689" spans="1:13">
      <c r="A1689" s="5">
        <v>3684</v>
      </c>
      <c r="B1689" s="5">
        <v>23</v>
      </c>
      <c r="C1689" s="5" t="s">
        <v>62</v>
      </c>
      <c r="D1689" s="5">
        <v>655</v>
      </c>
      <c r="E1689" s="5">
        <v>4</v>
      </c>
      <c r="F1689" s="8">
        <f t="shared" si="156"/>
        <v>0.61068702290076338</v>
      </c>
      <c r="G1689" s="5" t="str">
        <f>IF(COUNTIFS(Q3_SQL_Error_Concentration!$A:$A,A1689,Q3_SQL_Error_Concentration!$E:$E,B1689,Q3_SQL_Error_Concentration!$F:$F,C1689)=0,"",SUMIFS(Q3_SQL_Error_Concentration!$I:$I,Q3_SQL_Error_Concentration!$A:$A,A1689,Q3_SQL_Error_Concentration!$E:$E,B1689,Q3_SQL_Error_Concentration!$F:$F,C1689))</f>
        <v/>
      </c>
      <c r="H1689" s="5" t="str">
        <f t="shared" si="157"/>
        <v/>
      </c>
      <c r="I1689" s="5">
        <f>IF(D1689&gt;=Q3_Validation!$C$2,1,0)</f>
        <v>1</v>
      </c>
      <c r="J1689" s="8">
        <f t="shared" si="158"/>
        <v>0.61068702290076338</v>
      </c>
      <c r="K1689" s="5" t="str">
        <f t="shared" si="159"/>
        <v>normal</v>
      </c>
      <c r="L1689" s="5">
        <f t="shared" si="160"/>
        <v>0</v>
      </c>
      <c r="M1689" s="5">
        <f t="shared" si="161"/>
        <v>0</v>
      </c>
    </row>
    <row r="1690" spans="1:13">
      <c r="A1690" s="5">
        <v>3722</v>
      </c>
      <c r="B1690" s="5">
        <v>0</v>
      </c>
      <c r="C1690" s="5" t="s">
        <v>63</v>
      </c>
      <c r="D1690" s="5">
        <v>122</v>
      </c>
      <c r="E1690" s="5">
        <v>2</v>
      </c>
      <c r="F1690" s="8">
        <f t="shared" si="156"/>
        <v>1.639344262295082</v>
      </c>
      <c r="G1690" s="5" t="str">
        <f>IF(COUNTIFS(Q3_SQL_Error_Concentration!$A:$A,A1690,Q3_SQL_Error_Concentration!$E:$E,B1690,Q3_SQL_Error_Concentration!$F:$F,C1690)=0,"",SUMIFS(Q3_SQL_Error_Concentration!$I:$I,Q3_SQL_Error_Concentration!$A:$A,A1690,Q3_SQL_Error_Concentration!$E:$E,B1690,Q3_SQL_Error_Concentration!$F:$F,C1690))</f>
        <v/>
      </c>
      <c r="H1690" s="5" t="str">
        <f t="shared" si="157"/>
        <v/>
      </c>
      <c r="I1690" s="5">
        <f>IF(D1690&gt;=Q3_Validation!$C$2,1,0)</f>
        <v>0</v>
      </c>
      <c r="J1690" s="8" t="str">
        <f t="shared" si="158"/>
        <v/>
      </c>
      <c r="K1690" s="5" t="str">
        <f t="shared" si="159"/>
        <v>excluded</v>
      </c>
      <c r="L1690" s="5">
        <f t="shared" si="160"/>
        <v>0</v>
      </c>
      <c r="M1690" s="5">
        <f t="shared" si="161"/>
        <v>0</v>
      </c>
    </row>
    <row r="1691" spans="1:13">
      <c r="A1691" s="5">
        <v>3722</v>
      </c>
      <c r="B1691" s="5">
        <v>0</v>
      </c>
      <c r="C1691" s="5" t="s">
        <v>64</v>
      </c>
      <c r="D1691" s="5">
        <v>2</v>
      </c>
      <c r="E1691" s="5">
        <v>0</v>
      </c>
      <c r="F1691" s="8">
        <f t="shared" si="156"/>
        <v>0</v>
      </c>
      <c r="G1691" s="5" t="str">
        <f>IF(COUNTIFS(Q3_SQL_Error_Concentration!$A:$A,A1691,Q3_SQL_Error_Concentration!$E:$E,B1691,Q3_SQL_Error_Concentration!$F:$F,C1691)=0,"",SUMIFS(Q3_SQL_Error_Concentration!$I:$I,Q3_SQL_Error_Concentration!$A:$A,A1691,Q3_SQL_Error_Concentration!$E:$E,B1691,Q3_SQL_Error_Concentration!$F:$F,C1691))</f>
        <v/>
      </c>
      <c r="H1691" s="5" t="str">
        <f t="shared" si="157"/>
        <v/>
      </c>
      <c r="I1691" s="5">
        <f>IF(D1691&gt;=Q3_Validation!$C$2,1,0)</f>
        <v>0</v>
      </c>
      <c r="J1691" s="8" t="str">
        <f t="shared" si="158"/>
        <v/>
      </c>
      <c r="K1691" s="5" t="str">
        <f t="shared" si="159"/>
        <v>excluded</v>
      </c>
      <c r="L1691" s="5">
        <f t="shared" si="160"/>
        <v>0</v>
      </c>
      <c r="M1691" s="5">
        <f t="shared" si="161"/>
        <v>0</v>
      </c>
    </row>
    <row r="1692" spans="1:13">
      <c r="A1692" s="5">
        <v>3722</v>
      </c>
      <c r="B1692" s="5">
        <v>0</v>
      </c>
      <c r="C1692" s="5" t="s">
        <v>62</v>
      </c>
      <c r="D1692" s="5">
        <v>182</v>
      </c>
      <c r="E1692" s="5">
        <v>3</v>
      </c>
      <c r="F1692" s="8">
        <f t="shared" si="156"/>
        <v>1.6483516483516483</v>
      </c>
      <c r="G1692" s="5" t="str">
        <f>IF(COUNTIFS(Q3_SQL_Error_Concentration!$A:$A,A1692,Q3_SQL_Error_Concentration!$E:$E,B1692,Q3_SQL_Error_Concentration!$F:$F,C1692)=0,"",SUMIFS(Q3_SQL_Error_Concentration!$I:$I,Q3_SQL_Error_Concentration!$A:$A,A1692,Q3_SQL_Error_Concentration!$E:$E,B1692,Q3_SQL_Error_Concentration!$F:$F,C1692))</f>
        <v/>
      </c>
      <c r="H1692" s="5" t="str">
        <f t="shared" si="157"/>
        <v/>
      </c>
      <c r="I1692" s="5">
        <f>IF(D1692&gt;=Q3_Validation!$C$2,1,0)</f>
        <v>0</v>
      </c>
      <c r="J1692" s="8" t="str">
        <f t="shared" si="158"/>
        <v/>
      </c>
      <c r="K1692" s="5" t="str">
        <f t="shared" si="159"/>
        <v>excluded</v>
      </c>
      <c r="L1692" s="5">
        <f t="shared" si="160"/>
        <v>0</v>
      </c>
      <c r="M1692" s="5">
        <f t="shared" si="161"/>
        <v>0</v>
      </c>
    </row>
    <row r="1693" spans="1:13">
      <c r="A1693" s="5">
        <v>3722</v>
      </c>
      <c r="B1693" s="5">
        <v>1</v>
      </c>
      <c r="C1693" s="5" t="s">
        <v>63</v>
      </c>
      <c r="D1693" s="5">
        <v>133</v>
      </c>
      <c r="E1693" s="5">
        <v>4</v>
      </c>
      <c r="F1693" s="8">
        <f t="shared" si="156"/>
        <v>3.007518796992481</v>
      </c>
      <c r="G1693" s="5" t="str">
        <f>IF(COUNTIFS(Q3_SQL_Error_Concentration!$A:$A,A1693,Q3_SQL_Error_Concentration!$E:$E,B1693,Q3_SQL_Error_Concentration!$F:$F,C1693)=0,"",SUMIFS(Q3_SQL_Error_Concentration!$I:$I,Q3_SQL_Error_Concentration!$A:$A,A1693,Q3_SQL_Error_Concentration!$E:$E,B1693,Q3_SQL_Error_Concentration!$F:$F,C1693))</f>
        <v/>
      </c>
      <c r="H1693" s="5" t="str">
        <f t="shared" si="157"/>
        <v/>
      </c>
      <c r="I1693" s="5">
        <f>IF(D1693&gt;=Q3_Validation!$C$2,1,0)</f>
        <v>0</v>
      </c>
      <c r="J1693" s="8" t="str">
        <f t="shared" si="158"/>
        <v/>
      </c>
      <c r="K1693" s="5" t="str">
        <f t="shared" si="159"/>
        <v>excluded</v>
      </c>
      <c r="L1693" s="5">
        <f t="shared" si="160"/>
        <v>0</v>
      </c>
      <c r="M1693" s="5">
        <f t="shared" si="161"/>
        <v>0</v>
      </c>
    </row>
    <row r="1694" spans="1:13">
      <c r="A1694" s="5">
        <v>3722</v>
      </c>
      <c r="B1694" s="5">
        <v>1</v>
      </c>
      <c r="C1694" s="5" t="s">
        <v>64</v>
      </c>
      <c r="D1694" s="5">
        <v>4</v>
      </c>
      <c r="E1694" s="5">
        <v>0</v>
      </c>
      <c r="F1694" s="8">
        <f t="shared" si="156"/>
        <v>0</v>
      </c>
      <c r="G1694" s="5" t="str">
        <f>IF(COUNTIFS(Q3_SQL_Error_Concentration!$A:$A,A1694,Q3_SQL_Error_Concentration!$E:$E,B1694,Q3_SQL_Error_Concentration!$F:$F,C1694)=0,"",SUMIFS(Q3_SQL_Error_Concentration!$I:$I,Q3_SQL_Error_Concentration!$A:$A,A1694,Q3_SQL_Error_Concentration!$E:$E,B1694,Q3_SQL_Error_Concentration!$F:$F,C1694))</f>
        <v/>
      </c>
      <c r="H1694" s="5" t="str">
        <f t="shared" si="157"/>
        <v/>
      </c>
      <c r="I1694" s="5">
        <f>IF(D1694&gt;=Q3_Validation!$C$2,1,0)</f>
        <v>0</v>
      </c>
      <c r="J1694" s="8" t="str">
        <f t="shared" si="158"/>
        <v/>
      </c>
      <c r="K1694" s="5" t="str">
        <f t="shared" si="159"/>
        <v>excluded</v>
      </c>
      <c r="L1694" s="5">
        <f t="shared" si="160"/>
        <v>0</v>
      </c>
      <c r="M1694" s="5">
        <f t="shared" si="161"/>
        <v>0</v>
      </c>
    </row>
    <row r="1695" spans="1:13">
      <c r="A1695" s="5">
        <v>3722</v>
      </c>
      <c r="B1695" s="5">
        <v>1</v>
      </c>
      <c r="C1695" s="5" t="s">
        <v>62</v>
      </c>
      <c r="D1695" s="5">
        <v>257</v>
      </c>
      <c r="E1695" s="5">
        <v>3</v>
      </c>
      <c r="F1695" s="8">
        <f t="shared" si="156"/>
        <v>1.1673151750972763</v>
      </c>
      <c r="G1695" s="5" t="str">
        <f>IF(COUNTIFS(Q3_SQL_Error_Concentration!$A:$A,A1695,Q3_SQL_Error_Concentration!$E:$E,B1695,Q3_SQL_Error_Concentration!$F:$F,C1695)=0,"",SUMIFS(Q3_SQL_Error_Concentration!$I:$I,Q3_SQL_Error_Concentration!$A:$A,A1695,Q3_SQL_Error_Concentration!$E:$E,B1695,Q3_SQL_Error_Concentration!$F:$F,C1695))</f>
        <v/>
      </c>
      <c r="H1695" s="5" t="str">
        <f t="shared" si="157"/>
        <v/>
      </c>
      <c r="I1695" s="5">
        <f>IF(D1695&gt;=Q3_Validation!$C$2,1,0)</f>
        <v>0</v>
      </c>
      <c r="J1695" s="8" t="str">
        <f t="shared" si="158"/>
        <v/>
      </c>
      <c r="K1695" s="5" t="str">
        <f t="shared" si="159"/>
        <v>excluded</v>
      </c>
      <c r="L1695" s="5">
        <f t="shared" si="160"/>
        <v>0</v>
      </c>
      <c r="M1695" s="5">
        <f t="shared" si="161"/>
        <v>0</v>
      </c>
    </row>
    <row r="1696" spans="1:13">
      <c r="A1696" s="5">
        <v>3722</v>
      </c>
      <c r="B1696" s="5">
        <v>2</v>
      </c>
      <c r="C1696" s="5" t="s">
        <v>63</v>
      </c>
      <c r="D1696" s="5">
        <v>127</v>
      </c>
      <c r="E1696" s="5">
        <v>0</v>
      </c>
      <c r="F1696" s="8">
        <f t="shared" si="156"/>
        <v>0</v>
      </c>
      <c r="G1696" s="5" t="str">
        <f>IF(COUNTIFS(Q3_SQL_Error_Concentration!$A:$A,A1696,Q3_SQL_Error_Concentration!$E:$E,B1696,Q3_SQL_Error_Concentration!$F:$F,C1696)=0,"",SUMIFS(Q3_SQL_Error_Concentration!$I:$I,Q3_SQL_Error_Concentration!$A:$A,A1696,Q3_SQL_Error_Concentration!$E:$E,B1696,Q3_SQL_Error_Concentration!$F:$F,C1696))</f>
        <v/>
      </c>
      <c r="H1696" s="5" t="str">
        <f t="shared" si="157"/>
        <v/>
      </c>
      <c r="I1696" s="5">
        <f>IF(D1696&gt;=Q3_Validation!$C$2,1,0)</f>
        <v>0</v>
      </c>
      <c r="J1696" s="8" t="str">
        <f t="shared" si="158"/>
        <v/>
      </c>
      <c r="K1696" s="5" t="str">
        <f t="shared" si="159"/>
        <v>excluded</v>
      </c>
      <c r="L1696" s="5">
        <f t="shared" si="160"/>
        <v>0</v>
      </c>
      <c r="M1696" s="5">
        <f t="shared" si="161"/>
        <v>0</v>
      </c>
    </row>
    <row r="1697" spans="1:13">
      <c r="A1697" s="5">
        <v>3722</v>
      </c>
      <c r="B1697" s="5">
        <v>2</v>
      </c>
      <c r="C1697" s="5" t="s">
        <v>64</v>
      </c>
      <c r="D1697" s="5">
        <v>6</v>
      </c>
      <c r="E1697" s="5">
        <v>0</v>
      </c>
      <c r="F1697" s="8">
        <f t="shared" si="156"/>
        <v>0</v>
      </c>
      <c r="G1697" s="5" t="str">
        <f>IF(COUNTIFS(Q3_SQL_Error_Concentration!$A:$A,A1697,Q3_SQL_Error_Concentration!$E:$E,B1697,Q3_SQL_Error_Concentration!$F:$F,C1697)=0,"",SUMIFS(Q3_SQL_Error_Concentration!$I:$I,Q3_SQL_Error_Concentration!$A:$A,A1697,Q3_SQL_Error_Concentration!$E:$E,B1697,Q3_SQL_Error_Concentration!$F:$F,C1697))</f>
        <v/>
      </c>
      <c r="H1697" s="5" t="str">
        <f t="shared" si="157"/>
        <v/>
      </c>
      <c r="I1697" s="5">
        <f>IF(D1697&gt;=Q3_Validation!$C$2,1,0)</f>
        <v>0</v>
      </c>
      <c r="J1697" s="8" t="str">
        <f t="shared" si="158"/>
        <v/>
      </c>
      <c r="K1697" s="5" t="str">
        <f t="shared" si="159"/>
        <v>excluded</v>
      </c>
      <c r="L1697" s="5">
        <f t="shared" si="160"/>
        <v>0</v>
      </c>
      <c r="M1697" s="5">
        <f t="shared" si="161"/>
        <v>0</v>
      </c>
    </row>
    <row r="1698" spans="1:13">
      <c r="A1698" s="5">
        <v>3722</v>
      </c>
      <c r="B1698" s="5">
        <v>2</v>
      </c>
      <c r="C1698" s="5" t="s">
        <v>62</v>
      </c>
      <c r="D1698" s="5">
        <v>277</v>
      </c>
      <c r="E1698" s="5">
        <v>2</v>
      </c>
      <c r="F1698" s="8">
        <f t="shared" si="156"/>
        <v>0.72202166064981954</v>
      </c>
      <c r="G1698" s="5" t="str">
        <f>IF(COUNTIFS(Q3_SQL_Error_Concentration!$A:$A,A1698,Q3_SQL_Error_Concentration!$E:$E,B1698,Q3_SQL_Error_Concentration!$F:$F,C1698)=0,"",SUMIFS(Q3_SQL_Error_Concentration!$I:$I,Q3_SQL_Error_Concentration!$A:$A,A1698,Q3_SQL_Error_Concentration!$E:$E,B1698,Q3_SQL_Error_Concentration!$F:$F,C1698))</f>
        <v/>
      </c>
      <c r="H1698" s="5" t="str">
        <f t="shared" si="157"/>
        <v/>
      </c>
      <c r="I1698" s="5">
        <f>IF(D1698&gt;=Q3_Validation!$C$2,1,0)</f>
        <v>0</v>
      </c>
      <c r="J1698" s="8" t="str">
        <f t="shared" si="158"/>
        <v/>
      </c>
      <c r="K1698" s="5" t="str">
        <f t="shared" si="159"/>
        <v>excluded</v>
      </c>
      <c r="L1698" s="5">
        <f t="shared" si="160"/>
        <v>0</v>
      </c>
      <c r="M1698" s="5">
        <f t="shared" si="161"/>
        <v>0</v>
      </c>
    </row>
    <row r="1699" spans="1:13">
      <c r="A1699" s="5">
        <v>3722</v>
      </c>
      <c r="B1699" s="5">
        <v>3</v>
      </c>
      <c r="C1699" s="5" t="s">
        <v>63</v>
      </c>
      <c r="D1699" s="5">
        <v>174</v>
      </c>
      <c r="E1699" s="5">
        <v>6</v>
      </c>
      <c r="F1699" s="8">
        <f t="shared" si="156"/>
        <v>3.4482758620689653</v>
      </c>
      <c r="G1699" s="5" t="str">
        <f>IF(COUNTIFS(Q3_SQL_Error_Concentration!$A:$A,A1699,Q3_SQL_Error_Concentration!$E:$E,B1699,Q3_SQL_Error_Concentration!$F:$F,C1699)=0,"",SUMIFS(Q3_SQL_Error_Concentration!$I:$I,Q3_SQL_Error_Concentration!$A:$A,A1699,Q3_SQL_Error_Concentration!$E:$E,B1699,Q3_SQL_Error_Concentration!$F:$F,C1699))</f>
        <v/>
      </c>
      <c r="H1699" s="5" t="str">
        <f t="shared" si="157"/>
        <v/>
      </c>
      <c r="I1699" s="5">
        <f>IF(D1699&gt;=Q3_Validation!$C$2,1,0)</f>
        <v>0</v>
      </c>
      <c r="J1699" s="8" t="str">
        <f t="shared" si="158"/>
        <v/>
      </c>
      <c r="K1699" s="5" t="str">
        <f t="shared" si="159"/>
        <v>excluded</v>
      </c>
      <c r="L1699" s="5">
        <f t="shared" si="160"/>
        <v>0</v>
      </c>
      <c r="M1699" s="5">
        <f t="shared" si="161"/>
        <v>0</v>
      </c>
    </row>
    <row r="1700" spans="1:13">
      <c r="A1700" s="5">
        <v>3722</v>
      </c>
      <c r="B1700" s="5">
        <v>3</v>
      </c>
      <c r="C1700" s="5" t="s">
        <v>64</v>
      </c>
      <c r="D1700" s="5">
        <v>2</v>
      </c>
      <c r="E1700" s="5">
        <v>0</v>
      </c>
      <c r="F1700" s="8">
        <f t="shared" si="156"/>
        <v>0</v>
      </c>
      <c r="G1700" s="5" t="str">
        <f>IF(COUNTIFS(Q3_SQL_Error_Concentration!$A:$A,A1700,Q3_SQL_Error_Concentration!$E:$E,B1700,Q3_SQL_Error_Concentration!$F:$F,C1700)=0,"",SUMIFS(Q3_SQL_Error_Concentration!$I:$I,Q3_SQL_Error_Concentration!$A:$A,A1700,Q3_SQL_Error_Concentration!$E:$E,B1700,Q3_SQL_Error_Concentration!$F:$F,C1700))</f>
        <v/>
      </c>
      <c r="H1700" s="5" t="str">
        <f t="shared" si="157"/>
        <v/>
      </c>
      <c r="I1700" s="5">
        <f>IF(D1700&gt;=Q3_Validation!$C$2,1,0)</f>
        <v>0</v>
      </c>
      <c r="J1700" s="8" t="str">
        <f t="shared" si="158"/>
        <v/>
      </c>
      <c r="K1700" s="5" t="str">
        <f t="shared" si="159"/>
        <v>excluded</v>
      </c>
      <c r="L1700" s="5">
        <f t="shared" si="160"/>
        <v>0</v>
      </c>
      <c r="M1700" s="5">
        <f t="shared" si="161"/>
        <v>0</v>
      </c>
    </row>
    <row r="1701" spans="1:13">
      <c r="A1701" s="5">
        <v>3722</v>
      </c>
      <c r="B1701" s="5">
        <v>3</v>
      </c>
      <c r="C1701" s="5" t="s">
        <v>62</v>
      </c>
      <c r="D1701" s="5">
        <v>263</v>
      </c>
      <c r="E1701" s="5">
        <v>5</v>
      </c>
      <c r="F1701" s="8">
        <f t="shared" si="156"/>
        <v>1.9011406844106464</v>
      </c>
      <c r="G1701" s="5" t="str">
        <f>IF(COUNTIFS(Q3_SQL_Error_Concentration!$A:$A,A1701,Q3_SQL_Error_Concentration!$E:$E,B1701,Q3_SQL_Error_Concentration!$F:$F,C1701)=0,"",SUMIFS(Q3_SQL_Error_Concentration!$I:$I,Q3_SQL_Error_Concentration!$A:$A,A1701,Q3_SQL_Error_Concentration!$E:$E,B1701,Q3_SQL_Error_Concentration!$F:$F,C1701))</f>
        <v/>
      </c>
      <c r="H1701" s="5" t="str">
        <f t="shared" si="157"/>
        <v/>
      </c>
      <c r="I1701" s="5">
        <f>IF(D1701&gt;=Q3_Validation!$C$2,1,0)</f>
        <v>0</v>
      </c>
      <c r="J1701" s="8" t="str">
        <f t="shared" si="158"/>
        <v/>
      </c>
      <c r="K1701" s="5" t="str">
        <f t="shared" si="159"/>
        <v>excluded</v>
      </c>
      <c r="L1701" s="5">
        <f t="shared" si="160"/>
        <v>0</v>
      </c>
      <c r="M1701" s="5">
        <f t="shared" si="161"/>
        <v>0</v>
      </c>
    </row>
    <row r="1702" spans="1:13">
      <c r="A1702" s="5">
        <v>3722</v>
      </c>
      <c r="B1702" s="5">
        <v>4</v>
      </c>
      <c r="C1702" s="5" t="s">
        <v>63</v>
      </c>
      <c r="D1702" s="5">
        <v>128</v>
      </c>
      <c r="E1702" s="5">
        <v>1</v>
      </c>
      <c r="F1702" s="8">
        <f t="shared" si="156"/>
        <v>0.78125</v>
      </c>
      <c r="G1702" s="5" t="str">
        <f>IF(COUNTIFS(Q3_SQL_Error_Concentration!$A:$A,A1702,Q3_SQL_Error_Concentration!$E:$E,B1702,Q3_SQL_Error_Concentration!$F:$F,C1702)=0,"",SUMIFS(Q3_SQL_Error_Concentration!$I:$I,Q3_SQL_Error_Concentration!$A:$A,A1702,Q3_SQL_Error_Concentration!$E:$E,B1702,Q3_SQL_Error_Concentration!$F:$F,C1702))</f>
        <v/>
      </c>
      <c r="H1702" s="5" t="str">
        <f t="shared" si="157"/>
        <v/>
      </c>
      <c r="I1702" s="5">
        <f>IF(D1702&gt;=Q3_Validation!$C$2,1,0)</f>
        <v>0</v>
      </c>
      <c r="J1702" s="8" t="str">
        <f t="shared" si="158"/>
        <v/>
      </c>
      <c r="K1702" s="5" t="str">
        <f t="shared" si="159"/>
        <v>excluded</v>
      </c>
      <c r="L1702" s="5">
        <f t="shared" si="160"/>
        <v>0</v>
      </c>
      <c r="M1702" s="5">
        <f t="shared" si="161"/>
        <v>0</v>
      </c>
    </row>
    <row r="1703" spans="1:13">
      <c r="A1703" s="5">
        <v>3722</v>
      </c>
      <c r="B1703" s="5">
        <v>4</v>
      </c>
      <c r="C1703" s="5" t="s">
        <v>64</v>
      </c>
      <c r="D1703" s="5">
        <v>6</v>
      </c>
      <c r="E1703" s="5">
        <v>0</v>
      </c>
      <c r="F1703" s="8">
        <f t="shared" si="156"/>
        <v>0</v>
      </c>
      <c r="G1703" s="5" t="str">
        <f>IF(COUNTIFS(Q3_SQL_Error_Concentration!$A:$A,A1703,Q3_SQL_Error_Concentration!$E:$E,B1703,Q3_SQL_Error_Concentration!$F:$F,C1703)=0,"",SUMIFS(Q3_SQL_Error_Concentration!$I:$I,Q3_SQL_Error_Concentration!$A:$A,A1703,Q3_SQL_Error_Concentration!$E:$E,B1703,Q3_SQL_Error_Concentration!$F:$F,C1703))</f>
        <v/>
      </c>
      <c r="H1703" s="5" t="str">
        <f t="shared" si="157"/>
        <v/>
      </c>
      <c r="I1703" s="5">
        <f>IF(D1703&gt;=Q3_Validation!$C$2,1,0)</f>
        <v>0</v>
      </c>
      <c r="J1703" s="8" t="str">
        <f t="shared" si="158"/>
        <v/>
      </c>
      <c r="K1703" s="5" t="str">
        <f t="shared" si="159"/>
        <v>excluded</v>
      </c>
      <c r="L1703" s="5">
        <f t="shared" si="160"/>
        <v>0</v>
      </c>
      <c r="M1703" s="5">
        <f t="shared" si="161"/>
        <v>0</v>
      </c>
    </row>
    <row r="1704" spans="1:13">
      <c r="A1704" s="5">
        <v>3722</v>
      </c>
      <c r="B1704" s="5">
        <v>4</v>
      </c>
      <c r="C1704" s="5" t="s">
        <v>62</v>
      </c>
      <c r="D1704" s="5">
        <v>287</v>
      </c>
      <c r="E1704" s="5">
        <v>2</v>
      </c>
      <c r="F1704" s="8">
        <f t="shared" si="156"/>
        <v>0.69686411149825789</v>
      </c>
      <c r="G1704" s="5" t="str">
        <f>IF(COUNTIFS(Q3_SQL_Error_Concentration!$A:$A,A1704,Q3_SQL_Error_Concentration!$E:$E,B1704,Q3_SQL_Error_Concentration!$F:$F,C1704)=0,"",SUMIFS(Q3_SQL_Error_Concentration!$I:$I,Q3_SQL_Error_Concentration!$A:$A,A1704,Q3_SQL_Error_Concentration!$E:$E,B1704,Q3_SQL_Error_Concentration!$F:$F,C1704))</f>
        <v/>
      </c>
      <c r="H1704" s="5" t="str">
        <f t="shared" si="157"/>
        <v/>
      </c>
      <c r="I1704" s="5">
        <f>IF(D1704&gt;=Q3_Validation!$C$2,1,0)</f>
        <v>0</v>
      </c>
      <c r="J1704" s="8" t="str">
        <f t="shared" si="158"/>
        <v/>
      </c>
      <c r="K1704" s="5" t="str">
        <f t="shared" si="159"/>
        <v>excluded</v>
      </c>
      <c r="L1704" s="5">
        <f t="shared" si="160"/>
        <v>0</v>
      </c>
      <c r="M1704" s="5">
        <f t="shared" si="161"/>
        <v>0</v>
      </c>
    </row>
    <row r="1705" spans="1:13">
      <c r="A1705" s="5">
        <v>3722</v>
      </c>
      <c r="B1705" s="5">
        <v>5</v>
      </c>
      <c r="C1705" s="5" t="s">
        <v>63</v>
      </c>
      <c r="D1705" s="5">
        <v>121</v>
      </c>
      <c r="E1705" s="5">
        <v>3</v>
      </c>
      <c r="F1705" s="8">
        <f t="shared" si="156"/>
        <v>2.4793388429752068</v>
      </c>
      <c r="G1705" s="5" t="str">
        <f>IF(COUNTIFS(Q3_SQL_Error_Concentration!$A:$A,A1705,Q3_SQL_Error_Concentration!$E:$E,B1705,Q3_SQL_Error_Concentration!$F:$F,C1705)=0,"",SUMIFS(Q3_SQL_Error_Concentration!$I:$I,Q3_SQL_Error_Concentration!$A:$A,A1705,Q3_SQL_Error_Concentration!$E:$E,B1705,Q3_SQL_Error_Concentration!$F:$F,C1705))</f>
        <v/>
      </c>
      <c r="H1705" s="5" t="str">
        <f t="shared" si="157"/>
        <v/>
      </c>
      <c r="I1705" s="5">
        <f>IF(D1705&gt;=Q3_Validation!$C$2,1,0)</f>
        <v>0</v>
      </c>
      <c r="J1705" s="8" t="str">
        <f t="shared" si="158"/>
        <v/>
      </c>
      <c r="K1705" s="5" t="str">
        <f t="shared" si="159"/>
        <v>excluded</v>
      </c>
      <c r="L1705" s="5">
        <f t="shared" si="160"/>
        <v>0</v>
      </c>
      <c r="M1705" s="5">
        <f t="shared" si="161"/>
        <v>0</v>
      </c>
    </row>
    <row r="1706" spans="1:13">
      <c r="A1706" s="5">
        <v>3722</v>
      </c>
      <c r="B1706" s="5">
        <v>5</v>
      </c>
      <c r="C1706" s="5" t="s">
        <v>64</v>
      </c>
      <c r="D1706" s="5">
        <v>7</v>
      </c>
      <c r="E1706" s="5">
        <v>2</v>
      </c>
      <c r="F1706" s="8">
        <f t="shared" si="156"/>
        <v>28.571428571428573</v>
      </c>
      <c r="G1706" s="5" t="str">
        <f>IF(COUNTIFS(Q3_SQL_Error_Concentration!$A:$A,A1706,Q3_SQL_Error_Concentration!$E:$E,B1706,Q3_SQL_Error_Concentration!$F:$F,C1706)=0,"",SUMIFS(Q3_SQL_Error_Concentration!$I:$I,Q3_SQL_Error_Concentration!$A:$A,A1706,Q3_SQL_Error_Concentration!$E:$E,B1706,Q3_SQL_Error_Concentration!$F:$F,C1706))</f>
        <v/>
      </c>
      <c r="H1706" s="5" t="str">
        <f t="shared" si="157"/>
        <v/>
      </c>
      <c r="I1706" s="5">
        <f>IF(D1706&gt;=Q3_Validation!$C$2,1,0)</f>
        <v>0</v>
      </c>
      <c r="J1706" s="8" t="str">
        <f t="shared" si="158"/>
        <v/>
      </c>
      <c r="K1706" s="5" t="str">
        <f t="shared" si="159"/>
        <v>excluded</v>
      </c>
      <c r="L1706" s="5">
        <f t="shared" si="160"/>
        <v>0</v>
      </c>
      <c r="M1706" s="5">
        <f t="shared" si="161"/>
        <v>0</v>
      </c>
    </row>
    <row r="1707" spans="1:13">
      <c r="A1707" s="5">
        <v>3722</v>
      </c>
      <c r="B1707" s="5">
        <v>5</v>
      </c>
      <c r="C1707" s="5" t="s">
        <v>62</v>
      </c>
      <c r="D1707" s="5">
        <v>238</v>
      </c>
      <c r="E1707" s="5">
        <v>2</v>
      </c>
      <c r="F1707" s="8">
        <f t="shared" si="156"/>
        <v>0.84033613445378152</v>
      </c>
      <c r="G1707" s="5" t="str">
        <f>IF(COUNTIFS(Q3_SQL_Error_Concentration!$A:$A,A1707,Q3_SQL_Error_Concentration!$E:$E,B1707,Q3_SQL_Error_Concentration!$F:$F,C1707)=0,"",SUMIFS(Q3_SQL_Error_Concentration!$I:$I,Q3_SQL_Error_Concentration!$A:$A,A1707,Q3_SQL_Error_Concentration!$E:$E,B1707,Q3_SQL_Error_Concentration!$F:$F,C1707))</f>
        <v/>
      </c>
      <c r="H1707" s="5" t="str">
        <f t="shared" si="157"/>
        <v/>
      </c>
      <c r="I1707" s="5">
        <f>IF(D1707&gt;=Q3_Validation!$C$2,1,0)</f>
        <v>0</v>
      </c>
      <c r="J1707" s="8" t="str">
        <f t="shared" si="158"/>
        <v/>
      </c>
      <c r="K1707" s="5" t="str">
        <f t="shared" si="159"/>
        <v>excluded</v>
      </c>
      <c r="L1707" s="5">
        <f t="shared" si="160"/>
        <v>0</v>
      </c>
      <c r="M1707" s="5">
        <f t="shared" si="161"/>
        <v>0</v>
      </c>
    </row>
    <row r="1708" spans="1:13">
      <c r="A1708" s="5">
        <v>3722</v>
      </c>
      <c r="B1708" s="5">
        <v>6</v>
      </c>
      <c r="C1708" s="5" t="s">
        <v>63</v>
      </c>
      <c r="D1708" s="5">
        <v>142</v>
      </c>
      <c r="E1708" s="5">
        <v>1</v>
      </c>
      <c r="F1708" s="8">
        <f t="shared" si="156"/>
        <v>0.70422535211267601</v>
      </c>
      <c r="G1708" s="5" t="str">
        <f>IF(COUNTIFS(Q3_SQL_Error_Concentration!$A:$A,A1708,Q3_SQL_Error_Concentration!$E:$E,B1708,Q3_SQL_Error_Concentration!$F:$F,C1708)=0,"",SUMIFS(Q3_SQL_Error_Concentration!$I:$I,Q3_SQL_Error_Concentration!$A:$A,A1708,Q3_SQL_Error_Concentration!$E:$E,B1708,Q3_SQL_Error_Concentration!$F:$F,C1708))</f>
        <v/>
      </c>
      <c r="H1708" s="5" t="str">
        <f t="shared" si="157"/>
        <v/>
      </c>
      <c r="I1708" s="5">
        <f>IF(D1708&gt;=Q3_Validation!$C$2,1,0)</f>
        <v>0</v>
      </c>
      <c r="J1708" s="8" t="str">
        <f t="shared" si="158"/>
        <v/>
      </c>
      <c r="K1708" s="5" t="str">
        <f t="shared" si="159"/>
        <v>excluded</v>
      </c>
      <c r="L1708" s="5">
        <f t="shared" si="160"/>
        <v>0</v>
      </c>
      <c r="M1708" s="5">
        <f t="shared" si="161"/>
        <v>0</v>
      </c>
    </row>
    <row r="1709" spans="1:13">
      <c r="A1709" s="5">
        <v>3722</v>
      </c>
      <c r="B1709" s="5">
        <v>6</v>
      </c>
      <c r="C1709" s="5" t="s">
        <v>64</v>
      </c>
      <c r="D1709" s="5">
        <v>5</v>
      </c>
      <c r="E1709" s="5">
        <v>0</v>
      </c>
      <c r="F1709" s="8">
        <f t="shared" si="156"/>
        <v>0</v>
      </c>
      <c r="G1709" s="5" t="str">
        <f>IF(COUNTIFS(Q3_SQL_Error_Concentration!$A:$A,A1709,Q3_SQL_Error_Concentration!$E:$E,B1709,Q3_SQL_Error_Concentration!$F:$F,C1709)=0,"",SUMIFS(Q3_SQL_Error_Concentration!$I:$I,Q3_SQL_Error_Concentration!$A:$A,A1709,Q3_SQL_Error_Concentration!$E:$E,B1709,Q3_SQL_Error_Concentration!$F:$F,C1709))</f>
        <v/>
      </c>
      <c r="H1709" s="5" t="str">
        <f t="shared" si="157"/>
        <v/>
      </c>
      <c r="I1709" s="5">
        <f>IF(D1709&gt;=Q3_Validation!$C$2,1,0)</f>
        <v>0</v>
      </c>
      <c r="J1709" s="8" t="str">
        <f t="shared" si="158"/>
        <v/>
      </c>
      <c r="K1709" s="5" t="str">
        <f t="shared" si="159"/>
        <v>excluded</v>
      </c>
      <c r="L1709" s="5">
        <f t="shared" si="160"/>
        <v>0</v>
      </c>
      <c r="M1709" s="5">
        <f t="shared" si="161"/>
        <v>0</v>
      </c>
    </row>
    <row r="1710" spans="1:13">
      <c r="A1710" s="5">
        <v>3722</v>
      </c>
      <c r="B1710" s="5">
        <v>6</v>
      </c>
      <c r="C1710" s="5" t="s">
        <v>62</v>
      </c>
      <c r="D1710" s="5">
        <v>251</v>
      </c>
      <c r="E1710" s="5">
        <v>5</v>
      </c>
      <c r="F1710" s="8">
        <f t="shared" si="156"/>
        <v>1.9920318725099602</v>
      </c>
      <c r="G1710" s="5" t="str">
        <f>IF(COUNTIFS(Q3_SQL_Error_Concentration!$A:$A,A1710,Q3_SQL_Error_Concentration!$E:$E,B1710,Q3_SQL_Error_Concentration!$F:$F,C1710)=0,"",SUMIFS(Q3_SQL_Error_Concentration!$I:$I,Q3_SQL_Error_Concentration!$A:$A,A1710,Q3_SQL_Error_Concentration!$E:$E,B1710,Q3_SQL_Error_Concentration!$F:$F,C1710))</f>
        <v/>
      </c>
      <c r="H1710" s="5" t="str">
        <f t="shared" si="157"/>
        <v/>
      </c>
      <c r="I1710" s="5">
        <f>IF(D1710&gt;=Q3_Validation!$C$2,1,0)</f>
        <v>0</v>
      </c>
      <c r="J1710" s="8" t="str">
        <f t="shared" si="158"/>
        <v/>
      </c>
      <c r="K1710" s="5" t="str">
        <f t="shared" si="159"/>
        <v>excluded</v>
      </c>
      <c r="L1710" s="5">
        <f t="shared" si="160"/>
        <v>0</v>
      </c>
      <c r="M1710" s="5">
        <f t="shared" si="161"/>
        <v>0</v>
      </c>
    </row>
    <row r="1711" spans="1:13">
      <c r="A1711" s="5">
        <v>3722</v>
      </c>
      <c r="B1711" s="5">
        <v>7</v>
      </c>
      <c r="C1711" s="5" t="s">
        <v>63</v>
      </c>
      <c r="D1711" s="5">
        <v>128</v>
      </c>
      <c r="E1711" s="5">
        <v>5</v>
      </c>
      <c r="F1711" s="8">
        <f t="shared" si="156"/>
        <v>3.90625</v>
      </c>
      <c r="G1711" s="5" t="str">
        <f>IF(COUNTIFS(Q3_SQL_Error_Concentration!$A:$A,A1711,Q3_SQL_Error_Concentration!$E:$E,B1711,Q3_SQL_Error_Concentration!$F:$F,C1711)=0,"",SUMIFS(Q3_SQL_Error_Concentration!$I:$I,Q3_SQL_Error_Concentration!$A:$A,A1711,Q3_SQL_Error_Concentration!$E:$E,B1711,Q3_SQL_Error_Concentration!$F:$F,C1711))</f>
        <v/>
      </c>
      <c r="H1711" s="5" t="str">
        <f t="shared" si="157"/>
        <v/>
      </c>
      <c r="I1711" s="5">
        <f>IF(D1711&gt;=Q3_Validation!$C$2,1,0)</f>
        <v>0</v>
      </c>
      <c r="J1711" s="8" t="str">
        <f t="shared" si="158"/>
        <v/>
      </c>
      <c r="K1711" s="5" t="str">
        <f t="shared" si="159"/>
        <v>excluded</v>
      </c>
      <c r="L1711" s="5">
        <f t="shared" si="160"/>
        <v>0</v>
      </c>
      <c r="M1711" s="5">
        <f t="shared" si="161"/>
        <v>0</v>
      </c>
    </row>
    <row r="1712" spans="1:13">
      <c r="A1712" s="5">
        <v>3722</v>
      </c>
      <c r="B1712" s="5">
        <v>7</v>
      </c>
      <c r="C1712" s="5" t="s">
        <v>64</v>
      </c>
      <c r="D1712" s="5">
        <v>9</v>
      </c>
      <c r="E1712" s="5">
        <v>0</v>
      </c>
      <c r="F1712" s="8">
        <f t="shared" si="156"/>
        <v>0</v>
      </c>
      <c r="G1712" s="5" t="str">
        <f>IF(COUNTIFS(Q3_SQL_Error_Concentration!$A:$A,A1712,Q3_SQL_Error_Concentration!$E:$E,B1712,Q3_SQL_Error_Concentration!$F:$F,C1712)=0,"",SUMIFS(Q3_SQL_Error_Concentration!$I:$I,Q3_SQL_Error_Concentration!$A:$A,A1712,Q3_SQL_Error_Concentration!$E:$E,B1712,Q3_SQL_Error_Concentration!$F:$F,C1712))</f>
        <v/>
      </c>
      <c r="H1712" s="5" t="str">
        <f t="shared" si="157"/>
        <v/>
      </c>
      <c r="I1712" s="5">
        <f>IF(D1712&gt;=Q3_Validation!$C$2,1,0)</f>
        <v>0</v>
      </c>
      <c r="J1712" s="8" t="str">
        <f t="shared" si="158"/>
        <v/>
      </c>
      <c r="K1712" s="5" t="str">
        <f t="shared" si="159"/>
        <v>excluded</v>
      </c>
      <c r="L1712" s="5">
        <f t="shared" si="160"/>
        <v>0</v>
      </c>
      <c r="M1712" s="5">
        <f t="shared" si="161"/>
        <v>0</v>
      </c>
    </row>
    <row r="1713" spans="1:13">
      <c r="A1713" s="5">
        <v>3722</v>
      </c>
      <c r="B1713" s="5">
        <v>7</v>
      </c>
      <c r="C1713" s="5" t="s">
        <v>62</v>
      </c>
      <c r="D1713" s="5">
        <v>224</v>
      </c>
      <c r="E1713" s="5">
        <v>5</v>
      </c>
      <c r="F1713" s="8">
        <f t="shared" si="156"/>
        <v>2.2321428571428572</v>
      </c>
      <c r="G1713" s="5" t="str">
        <f>IF(COUNTIFS(Q3_SQL_Error_Concentration!$A:$A,A1713,Q3_SQL_Error_Concentration!$E:$E,B1713,Q3_SQL_Error_Concentration!$F:$F,C1713)=0,"",SUMIFS(Q3_SQL_Error_Concentration!$I:$I,Q3_SQL_Error_Concentration!$A:$A,A1713,Q3_SQL_Error_Concentration!$E:$E,B1713,Q3_SQL_Error_Concentration!$F:$F,C1713))</f>
        <v/>
      </c>
      <c r="H1713" s="5" t="str">
        <f t="shared" si="157"/>
        <v/>
      </c>
      <c r="I1713" s="5">
        <f>IF(D1713&gt;=Q3_Validation!$C$2,1,0)</f>
        <v>0</v>
      </c>
      <c r="J1713" s="8" t="str">
        <f t="shared" si="158"/>
        <v/>
      </c>
      <c r="K1713" s="5" t="str">
        <f t="shared" si="159"/>
        <v>excluded</v>
      </c>
      <c r="L1713" s="5">
        <f t="shared" si="160"/>
        <v>0</v>
      </c>
      <c r="M1713" s="5">
        <f t="shared" si="161"/>
        <v>0</v>
      </c>
    </row>
    <row r="1714" spans="1:13">
      <c r="A1714" s="5">
        <v>3722</v>
      </c>
      <c r="B1714" s="5">
        <v>8</v>
      </c>
      <c r="C1714" s="5" t="s">
        <v>63</v>
      </c>
      <c r="D1714" s="5">
        <v>130</v>
      </c>
      <c r="E1714" s="5">
        <v>3</v>
      </c>
      <c r="F1714" s="8">
        <f t="shared" si="156"/>
        <v>2.3076923076923075</v>
      </c>
      <c r="G1714" s="5" t="str">
        <f>IF(COUNTIFS(Q3_SQL_Error_Concentration!$A:$A,A1714,Q3_SQL_Error_Concentration!$E:$E,B1714,Q3_SQL_Error_Concentration!$F:$F,C1714)=0,"",SUMIFS(Q3_SQL_Error_Concentration!$I:$I,Q3_SQL_Error_Concentration!$A:$A,A1714,Q3_SQL_Error_Concentration!$E:$E,B1714,Q3_SQL_Error_Concentration!$F:$F,C1714))</f>
        <v/>
      </c>
      <c r="H1714" s="5" t="str">
        <f t="shared" si="157"/>
        <v/>
      </c>
      <c r="I1714" s="5">
        <f>IF(D1714&gt;=Q3_Validation!$C$2,1,0)</f>
        <v>0</v>
      </c>
      <c r="J1714" s="8" t="str">
        <f t="shared" si="158"/>
        <v/>
      </c>
      <c r="K1714" s="5" t="str">
        <f t="shared" si="159"/>
        <v>excluded</v>
      </c>
      <c r="L1714" s="5">
        <f t="shared" si="160"/>
        <v>0</v>
      </c>
      <c r="M1714" s="5">
        <f t="shared" si="161"/>
        <v>0</v>
      </c>
    </row>
    <row r="1715" spans="1:13">
      <c r="A1715" s="5">
        <v>3722</v>
      </c>
      <c r="B1715" s="5">
        <v>8</v>
      </c>
      <c r="C1715" s="5" t="s">
        <v>64</v>
      </c>
      <c r="D1715" s="5">
        <v>5</v>
      </c>
      <c r="E1715" s="5">
        <v>0</v>
      </c>
      <c r="F1715" s="8">
        <f t="shared" si="156"/>
        <v>0</v>
      </c>
      <c r="G1715" s="5" t="str">
        <f>IF(COUNTIFS(Q3_SQL_Error_Concentration!$A:$A,A1715,Q3_SQL_Error_Concentration!$E:$E,B1715,Q3_SQL_Error_Concentration!$F:$F,C1715)=0,"",SUMIFS(Q3_SQL_Error_Concentration!$I:$I,Q3_SQL_Error_Concentration!$A:$A,A1715,Q3_SQL_Error_Concentration!$E:$E,B1715,Q3_SQL_Error_Concentration!$F:$F,C1715))</f>
        <v/>
      </c>
      <c r="H1715" s="5" t="str">
        <f t="shared" si="157"/>
        <v/>
      </c>
      <c r="I1715" s="5">
        <f>IF(D1715&gt;=Q3_Validation!$C$2,1,0)</f>
        <v>0</v>
      </c>
      <c r="J1715" s="8" t="str">
        <f t="shared" si="158"/>
        <v/>
      </c>
      <c r="K1715" s="5" t="str">
        <f t="shared" si="159"/>
        <v>excluded</v>
      </c>
      <c r="L1715" s="5">
        <f t="shared" si="160"/>
        <v>0</v>
      </c>
      <c r="M1715" s="5">
        <f t="shared" si="161"/>
        <v>0</v>
      </c>
    </row>
    <row r="1716" spans="1:13">
      <c r="A1716" s="5">
        <v>3722</v>
      </c>
      <c r="B1716" s="5">
        <v>8</v>
      </c>
      <c r="C1716" s="5" t="s">
        <v>62</v>
      </c>
      <c r="D1716" s="5">
        <v>251</v>
      </c>
      <c r="E1716" s="5">
        <v>5</v>
      </c>
      <c r="F1716" s="8">
        <f t="shared" si="156"/>
        <v>1.9920318725099602</v>
      </c>
      <c r="G1716" s="5" t="str">
        <f>IF(COUNTIFS(Q3_SQL_Error_Concentration!$A:$A,A1716,Q3_SQL_Error_Concentration!$E:$E,B1716,Q3_SQL_Error_Concentration!$F:$F,C1716)=0,"",SUMIFS(Q3_SQL_Error_Concentration!$I:$I,Q3_SQL_Error_Concentration!$A:$A,A1716,Q3_SQL_Error_Concentration!$E:$E,B1716,Q3_SQL_Error_Concentration!$F:$F,C1716))</f>
        <v/>
      </c>
      <c r="H1716" s="5" t="str">
        <f t="shared" si="157"/>
        <v/>
      </c>
      <c r="I1716" s="5">
        <f>IF(D1716&gt;=Q3_Validation!$C$2,1,0)</f>
        <v>0</v>
      </c>
      <c r="J1716" s="8" t="str">
        <f t="shared" si="158"/>
        <v/>
      </c>
      <c r="K1716" s="5" t="str">
        <f t="shared" si="159"/>
        <v>excluded</v>
      </c>
      <c r="L1716" s="5">
        <f t="shared" si="160"/>
        <v>0</v>
      </c>
      <c r="M1716" s="5">
        <f t="shared" si="161"/>
        <v>0</v>
      </c>
    </row>
    <row r="1717" spans="1:13">
      <c r="A1717" s="5">
        <v>3722</v>
      </c>
      <c r="B1717" s="5">
        <v>9</v>
      </c>
      <c r="C1717" s="5" t="s">
        <v>63</v>
      </c>
      <c r="D1717" s="5">
        <v>151</v>
      </c>
      <c r="E1717" s="5">
        <v>3</v>
      </c>
      <c r="F1717" s="8">
        <f t="shared" si="156"/>
        <v>1.9867549668874172</v>
      </c>
      <c r="G1717" s="5" t="str">
        <f>IF(COUNTIFS(Q3_SQL_Error_Concentration!$A:$A,A1717,Q3_SQL_Error_Concentration!$E:$E,B1717,Q3_SQL_Error_Concentration!$F:$F,C1717)=0,"",SUMIFS(Q3_SQL_Error_Concentration!$I:$I,Q3_SQL_Error_Concentration!$A:$A,A1717,Q3_SQL_Error_Concentration!$E:$E,B1717,Q3_SQL_Error_Concentration!$F:$F,C1717))</f>
        <v/>
      </c>
      <c r="H1717" s="5" t="str">
        <f t="shared" si="157"/>
        <v/>
      </c>
      <c r="I1717" s="5">
        <f>IF(D1717&gt;=Q3_Validation!$C$2,1,0)</f>
        <v>0</v>
      </c>
      <c r="J1717" s="8" t="str">
        <f t="shared" si="158"/>
        <v/>
      </c>
      <c r="K1717" s="5" t="str">
        <f t="shared" si="159"/>
        <v>excluded</v>
      </c>
      <c r="L1717" s="5">
        <f t="shared" si="160"/>
        <v>0</v>
      </c>
      <c r="M1717" s="5">
        <f t="shared" si="161"/>
        <v>0</v>
      </c>
    </row>
    <row r="1718" spans="1:13">
      <c r="A1718" s="5">
        <v>3722</v>
      </c>
      <c r="B1718" s="5">
        <v>9</v>
      </c>
      <c r="C1718" s="5" t="s">
        <v>64</v>
      </c>
      <c r="D1718" s="5">
        <v>16</v>
      </c>
      <c r="E1718" s="5">
        <v>0</v>
      </c>
      <c r="F1718" s="8">
        <f t="shared" si="156"/>
        <v>0</v>
      </c>
      <c r="G1718" s="5" t="str">
        <f>IF(COUNTIFS(Q3_SQL_Error_Concentration!$A:$A,A1718,Q3_SQL_Error_Concentration!$E:$E,B1718,Q3_SQL_Error_Concentration!$F:$F,C1718)=0,"",SUMIFS(Q3_SQL_Error_Concentration!$I:$I,Q3_SQL_Error_Concentration!$A:$A,A1718,Q3_SQL_Error_Concentration!$E:$E,B1718,Q3_SQL_Error_Concentration!$F:$F,C1718))</f>
        <v/>
      </c>
      <c r="H1718" s="5" t="str">
        <f t="shared" si="157"/>
        <v/>
      </c>
      <c r="I1718" s="5">
        <f>IF(D1718&gt;=Q3_Validation!$C$2,1,0)</f>
        <v>0</v>
      </c>
      <c r="J1718" s="8" t="str">
        <f t="shared" si="158"/>
        <v/>
      </c>
      <c r="K1718" s="5" t="str">
        <f t="shared" si="159"/>
        <v>excluded</v>
      </c>
      <c r="L1718" s="5">
        <f t="shared" si="160"/>
        <v>0</v>
      </c>
      <c r="M1718" s="5">
        <f t="shared" si="161"/>
        <v>0</v>
      </c>
    </row>
    <row r="1719" spans="1:13">
      <c r="A1719" s="5">
        <v>3722</v>
      </c>
      <c r="B1719" s="5">
        <v>9</v>
      </c>
      <c r="C1719" s="5" t="s">
        <v>62</v>
      </c>
      <c r="D1719" s="5">
        <v>233</v>
      </c>
      <c r="E1719" s="5">
        <v>2</v>
      </c>
      <c r="F1719" s="8">
        <f t="shared" si="156"/>
        <v>0.85836909871244638</v>
      </c>
      <c r="G1719" s="5" t="str">
        <f>IF(COUNTIFS(Q3_SQL_Error_Concentration!$A:$A,A1719,Q3_SQL_Error_Concentration!$E:$E,B1719,Q3_SQL_Error_Concentration!$F:$F,C1719)=0,"",SUMIFS(Q3_SQL_Error_Concentration!$I:$I,Q3_SQL_Error_Concentration!$A:$A,A1719,Q3_SQL_Error_Concentration!$E:$E,B1719,Q3_SQL_Error_Concentration!$F:$F,C1719))</f>
        <v/>
      </c>
      <c r="H1719" s="5" t="str">
        <f t="shared" si="157"/>
        <v/>
      </c>
      <c r="I1719" s="5">
        <f>IF(D1719&gt;=Q3_Validation!$C$2,1,0)</f>
        <v>0</v>
      </c>
      <c r="J1719" s="8" t="str">
        <f t="shared" si="158"/>
        <v/>
      </c>
      <c r="K1719" s="5" t="str">
        <f t="shared" si="159"/>
        <v>excluded</v>
      </c>
      <c r="L1719" s="5">
        <f t="shared" si="160"/>
        <v>0</v>
      </c>
      <c r="M1719" s="5">
        <f t="shared" si="161"/>
        <v>0</v>
      </c>
    </row>
    <row r="1720" spans="1:13">
      <c r="A1720" s="5">
        <v>3722</v>
      </c>
      <c r="B1720" s="5">
        <v>10</v>
      </c>
      <c r="C1720" s="5" t="s">
        <v>63</v>
      </c>
      <c r="D1720" s="5">
        <v>275</v>
      </c>
      <c r="E1720" s="5">
        <v>0</v>
      </c>
      <c r="F1720" s="8">
        <f t="shared" si="156"/>
        <v>0</v>
      </c>
      <c r="G1720" s="5" t="str">
        <f>IF(COUNTIFS(Q3_SQL_Error_Concentration!$A:$A,A1720,Q3_SQL_Error_Concentration!$E:$E,B1720,Q3_SQL_Error_Concentration!$F:$F,C1720)=0,"",SUMIFS(Q3_SQL_Error_Concentration!$I:$I,Q3_SQL_Error_Concentration!$A:$A,A1720,Q3_SQL_Error_Concentration!$E:$E,B1720,Q3_SQL_Error_Concentration!$F:$F,C1720))</f>
        <v/>
      </c>
      <c r="H1720" s="5" t="str">
        <f t="shared" si="157"/>
        <v/>
      </c>
      <c r="I1720" s="5">
        <f>IF(D1720&gt;=Q3_Validation!$C$2,1,0)</f>
        <v>0</v>
      </c>
      <c r="J1720" s="8" t="str">
        <f t="shared" si="158"/>
        <v/>
      </c>
      <c r="K1720" s="5" t="str">
        <f t="shared" si="159"/>
        <v>excluded</v>
      </c>
      <c r="L1720" s="5">
        <f t="shared" si="160"/>
        <v>0</v>
      </c>
      <c r="M1720" s="5">
        <f t="shared" si="161"/>
        <v>0</v>
      </c>
    </row>
    <row r="1721" spans="1:13">
      <c r="A1721" s="5">
        <v>3722</v>
      </c>
      <c r="B1721" s="5">
        <v>10</v>
      </c>
      <c r="C1721" s="5" t="s">
        <v>64</v>
      </c>
      <c r="D1721" s="5">
        <v>7</v>
      </c>
      <c r="E1721" s="5">
        <v>1</v>
      </c>
      <c r="F1721" s="8">
        <f t="shared" si="156"/>
        <v>14.285714285714286</v>
      </c>
      <c r="G1721" s="5" t="str">
        <f>IF(COUNTIFS(Q3_SQL_Error_Concentration!$A:$A,A1721,Q3_SQL_Error_Concentration!$E:$E,B1721,Q3_SQL_Error_Concentration!$F:$F,C1721)=0,"",SUMIFS(Q3_SQL_Error_Concentration!$I:$I,Q3_SQL_Error_Concentration!$A:$A,A1721,Q3_SQL_Error_Concentration!$E:$E,B1721,Q3_SQL_Error_Concentration!$F:$F,C1721))</f>
        <v/>
      </c>
      <c r="H1721" s="5" t="str">
        <f t="shared" si="157"/>
        <v/>
      </c>
      <c r="I1721" s="5">
        <f>IF(D1721&gt;=Q3_Validation!$C$2,1,0)</f>
        <v>0</v>
      </c>
      <c r="J1721" s="8" t="str">
        <f t="shared" si="158"/>
        <v/>
      </c>
      <c r="K1721" s="5" t="str">
        <f t="shared" si="159"/>
        <v>excluded</v>
      </c>
      <c r="L1721" s="5">
        <f t="shared" si="160"/>
        <v>0</v>
      </c>
      <c r="M1721" s="5">
        <f t="shared" si="161"/>
        <v>0</v>
      </c>
    </row>
    <row r="1722" spans="1:13">
      <c r="A1722" s="5">
        <v>3722</v>
      </c>
      <c r="B1722" s="5">
        <v>10</v>
      </c>
      <c r="C1722" s="5" t="s">
        <v>62</v>
      </c>
      <c r="D1722" s="5">
        <v>493</v>
      </c>
      <c r="E1722" s="5">
        <v>8</v>
      </c>
      <c r="F1722" s="8">
        <f t="shared" si="156"/>
        <v>1.6227180527383367</v>
      </c>
      <c r="G1722" s="5" t="str">
        <f>IF(COUNTIFS(Q3_SQL_Error_Concentration!$A:$A,A1722,Q3_SQL_Error_Concentration!$E:$E,B1722,Q3_SQL_Error_Concentration!$F:$F,C1722)=0,"",SUMIFS(Q3_SQL_Error_Concentration!$I:$I,Q3_SQL_Error_Concentration!$A:$A,A1722,Q3_SQL_Error_Concentration!$E:$E,B1722,Q3_SQL_Error_Concentration!$F:$F,C1722))</f>
        <v/>
      </c>
      <c r="H1722" s="5" t="str">
        <f t="shared" si="157"/>
        <v/>
      </c>
      <c r="I1722" s="5">
        <f>IF(D1722&gt;=Q3_Validation!$C$2,1,0)</f>
        <v>0</v>
      </c>
      <c r="J1722" s="8" t="str">
        <f t="shared" si="158"/>
        <v/>
      </c>
      <c r="K1722" s="5" t="str">
        <f t="shared" si="159"/>
        <v>excluded</v>
      </c>
      <c r="L1722" s="5">
        <f t="shared" si="160"/>
        <v>0</v>
      </c>
      <c r="M1722" s="5">
        <f t="shared" si="161"/>
        <v>0</v>
      </c>
    </row>
    <row r="1723" spans="1:13">
      <c r="A1723" s="5">
        <v>3722</v>
      </c>
      <c r="B1723" s="5">
        <v>11</v>
      </c>
      <c r="C1723" s="5" t="s">
        <v>63</v>
      </c>
      <c r="D1723" s="5">
        <v>284</v>
      </c>
      <c r="E1723" s="5">
        <v>5</v>
      </c>
      <c r="F1723" s="8">
        <f t="shared" si="156"/>
        <v>1.7605633802816902</v>
      </c>
      <c r="G1723" s="5" t="str">
        <f>IF(COUNTIFS(Q3_SQL_Error_Concentration!$A:$A,A1723,Q3_SQL_Error_Concentration!$E:$E,B1723,Q3_SQL_Error_Concentration!$F:$F,C1723)=0,"",SUMIFS(Q3_SQL_Error_Concentration!$I:$I,Q3_SQL_Error_Concentration!$A:$A,A1723,Q3_SQL_Error_Concentration!$E:$E,B1723,Q3_SQL_Error_Concentration!$F:$F,C1723))</f>
        <v/>
      </c>
      <c r="H1723" s="5" t="str">
        <f t="shared" si="157"/>
        <v/>
      </c>
      <c r="I1723" s="5">
        <f>IF(D1723&gt;=Q3_Validation!$C$2,1,0)</f>
        <v>0</v>
      </c>
      <c r="J1723" s="8" t="str">
        <f t="shared" si="158"/>
        <v/>
      </c>
      <c r="K1723" s="5" t="str">
        <f t="shared" si="159"/>
        <v>excluded</v>
      </c>
      <c r="L1723" s="5">
        <f t="shared" si="160"/>
        <v>0</v>
      </c>
      <c r="M1723" s="5">
        <f t="shared" si="161"/>
        <v>0</v>
      </c>
    </row>
    <row r="1724" spans="1:13">
      <c r="A1724" s="5">
        <v>3722</v>
      </c>
      <c r="B1724" s="5">
        <v>11</v>
      </c>
      <c r="C1724" s="5" t="s">
        <v>64</v>
      </c>
      <c r="D1724" s="5">
        <v>8</v>
      </c>
      <c r="E1724" s="5">
        <v>1</v>
      </c>
      <c r="F1724" s="8">
        <f t="shared" si="156"/>
        <v>12.5</v>
      </c>
      <c r="G1724" s="5" t="str">
        <f>IF(COUNTIFS(Q3_SQL_Error_Concentration!$A:$A,A1724,Q3_SQL_Error_Concentration!$E:$E,B1724,Q3_SQL_Error_Concentration!$F:$F,C1724)=0,"",SUMIFS(Q3_SQL_Error_Concentration!$I:$I,Q3_SQL_Error_Concentration!$A:$A,A1724,Q3_SQL_Error_Concentration!$E:$E,B1724,Q3_SQL_Error_Concentration!$F:$F,C1724))</f>
        <v/>
      </c>
      <c r="H1724" s="5" t="str">
        <f t="shared" si="157"/>
        <v/>
      </c>
      <c r="I1724" s="5">
        <f>IF(D1724&gt;=Q3_Validation!$C$2,1,0)</f>
        <v>0</v>
      </c>
      <c r="J1724" s="8" t="str">
        <f t="shared" si="158"/>
        <v/>
      </c>
      <c r="K1724" s="5" t="str">
        <f t="shared" si="159"/>
        <v>excluded</v>
      </c>
      <c r="L1724" s="5">
        <f t="shared" si="160"/>
        <v>0</v>
      </c>
      <c r="M1724" s="5">
        <f t="shared" si="161"/>
        <v>0</v>
      </c>
    </row>
    <row r="1725" spans="1:13">
      <c r="A1725" s="5">
        <v>3722</v>
      </c>
      <c r="B1725" s="5">
        <v>11</v>
      </c>
      <c r="C1725" s="5" t="s">
        <v>62</v>
      </c>
      <c r="D1725" s="5">
        <v>516</v>
      </c>
      <c r="E1725" s="5">
        <v>8</v>
      </c>
      <c r="F1725" s="8">
        <f t="shared" si="156"/>
        <v>1.5503875968992249</v>
      </c>
      <c r="G1725" s="5" t="str">
        <f>IF(COUNTIFS(Q3_SQL_Error_Concentration!$A:$A,A1725,Q3_SQL_Error_Concentration!$E:$E,B1725,Q3_SQL_Error_Concentration!$F:$F,C1725)=0,"",SUMIFS(Q3_SQL_Error_Concentration!$I:$I,Q3_SQL_Error_Concentration!$A:$A,A1725,Q3_SQL_Error_Concentration!$E:$E,B1725,Q3_SQL_Error_Concentration!$F:$F,C1725))</f>
        <v/>
      </c>
      <c r="H1725" s="5" t="str">
        <f t="shared" si="157"/>
        <v/>
      </c>
      <c r="I1725" s="5">
        <f>IF(D1725&gt;=Q3_Validation!$C$2,1,0)</f>
        <v>0</v>
      </c>
      <c r="J1725" s="8" t="str">
        <f t="shared" si="158"/>
        <v/>
      </c>
      <c r="K1725" s="5" t="str">
        <f t="shared" si="159"/>
        <v>excluded</v>
      </c>
      <c r="L1725" s="5">
        <f t="shared" si="160"/>
        <v>0</v>
      </c>
      <c r="M1725" s="5">
        <f t="shared" si="161"/>
        <v>0</v>
      </c>
    </row>
    <row r="1726" spans="1:13">
      <c r="A1726" s="5">
        <v>3722</v>
      </c>
      <c r="B1726" s="5">
        <v>12</v>
      </c>
      <c r="C1726" s="5" t="s">
        <v>63</v>
      </c>
      <c r="D1726" s="5">
        <v>286</v>
      </c>
      <c r="E1726" s="5">
        <v>5</v>
      </c>
      <c r="F1726" s="8">
        <f t="shared" si="156"/>
        <v>1.7482517482517483</v>
      </c>
      <c r="G1726" s="5" t="str">
        <f>IF(COUNTIFS(Q3_SQL_Error_Concentration!$A:$A,A1726,Q3_SQL_Error_Concentration!$E:$E,B1726,Q3_SQL_Error_Concentration!$F:$F,C1726)=0,"",SUMIFS(Q3_SQL_Error_Concentration!$I:$I,Q3_SQL_Error_Concentration!$A:$A,A1726,Q3_SQL_Error_Concentration!$E:$E,B1726,Q3_SQL_Error_Concentration!$F:$F,C1726))</f>
        <v/>
      </c>
      <c r="H1726" s="5" t="str">
        <f t="shared" si="157"/>
        <v/>
      </c>
      <c r="I1726" s="5">
        <f>IF(D1726&gt;=Q3_Validation!$C$2,1,0)</f>
        <v>0</v>
      </c>
      <c r="J1726" s="8" t="str">
        <f t="shared" si="158"/>
        <v/>
      </c>
      <c r="K1726" s="5" t="str">
        <f t="shared" si="159"/>
        <v>excluded</v>
      </c>
      <c r="L1726" s="5">
        <f t="shared" si="160"/>
        <v>0</v>
      </c>
      <c r="M1726" s="5">
        <f t="shared" si="161"/>
        <v>0</v>
      </c>
    </row>
    <row r="1727" spans="1:13">
      <c r="A1727" s="5">
        <v>3722</v>
      </c>
      <c r="B1727" s="5">
        <v>12</v>
      </c>
      <c r="C1727" s="5" t="s">
        <v>64</v>
      </c>
      <c r="D1727" s="5">
        <v>15</v>
      </c>
      <c r="E1727" s="5">
        <v>2</v>
      </c>
      <c r="F1727" s="8">
        <f t="shared" si="156"/>
        <v>13.333333333333334</v>
      </c>
      <c r="G1727" s="5" t="str">
        <f>IF(COUNTIFS(Q3_SQL_Error_Concentration!$A:$A,A1727,Q3_SQL_Error_Concentration!$E:$E,B1727,Q3_SQL_Error_Concentration!$F:$F,C1727)=0,"",SUMIFS(Q3_SQL_Error_Concentration!$I:$I,Q3_SQL_Error_Concentration!$A:$A,A1727,Q3_SQL_Error_Concentration!$E:$E,B1727,Q3_SQL_Error_Concentration!$F:$F,C1727))</f>
        <v/>
      </c>
      <c r="H1727" s="5" t="str">
        <f t="shared" si="157"/>
        <v/>
      </c>
      <c r="I1727" s="5">
        <f>IF(D1727&gt;=Q3_Validation!$C$2,1,0)</f>
        <v>0</v>
      </c>
      <c r="J1727" s="8" t="str">
        <f t="shared" si="158"/>
        <v/>
      </c>
      <c r="K1727" s="5" t="str">
        <f t="shared" si="159"/>
        <v>excluded</v>
      </c>
      <c r="L1727" s="5">
        <f t="shared" si="160"/>
        <v>0</v>
      </c>
      <c r="M1727" s="5">
        <f t="shared" si="161"/>
        <v>0</v>
      </c>
    </row>
    <row r="1728" spans="1:13">
      <c r="A1728" s="5">
        <v>3722</v>
      </c>
      <c r="B1728" s="5">
        <v>12</v>
      </c>
      <c r="C1728" s="5" t="s">
        <v>62</v>
      </c>
      <c r="D1728" s="5">
        <v>505</v>
      </c>
      <c r="E1728" s="5">
        <v>5</v>
      </c>
      <c r="F1728" s="8">
        <f t="shared" si="156"/>
        <v>0.99009900990099009</v>
      </c>
      <c r="G1728" s="5" t="str">
        <f>IF(COUNTIFS(Q3_SQL_Error_Concentration!$A:$A,A1728,Q3_SQL_Error_Concentration!$E:$E,B1728,Q3_SQL_Error_Concentration!$F:$F,C1728)=0,"",SUMIFS(Q3_SQL_Error_Concentration!$I:$I,Q3_SQL_Error_Concentration!$A:$A,A1728,Q3_SQL_Error_Concentration!$E:$E,B1728,Q3_SQL_Error_Concentration!$F:$F,C1728))</f>
        <v/>
      </c>
      <c r="H1728" s="5" t="str">
        <f t="shared" si="157"/>
        <v/>
      </c>
      <c r="I1728" s="5">
        <f>IF(D1728&gt;=Q3_Validation!$C$2,1,0)</f>
        <v>0</v>
      </c>
      <c r="J1728" s="8" t="str">
        <f t="shared" si="158"/>
        <v/>
      </c>
      <c r="K1728" s="5" t="str">
        <f t="shared" si="159"/>
        <v>excluded</v>
      </c>
      <c r="L1728" s="5">
        <f t="shared" si="160"/>
        <v>0</v>
      </c>
      <c r="M1728" s="5">
        <f t="shared" si="161"/>
        <v>0</v>
      </c>
    </row>
    <row r="1729" spans="1:13">
      <c r="A1729" s="5">
        <v>3722</v>
      </c>
      <c r="B1729" s="5">
        <v>13</v>
      </c>
      <c r="C1729" s="5" t="s">
        <v>63</v>
      </c>
      <c r="D1729" s="5">
        <v>300</v>
      </c>
      <c r="E1729" s="5">
        <v>4</v>
      </c>
      <c r="F1729" s="8">
        <f t="shared" si="156"/>
        <v>1.3333333333333333</v>
      </c>
      <c r="G1729" s="5" t="str">
        <f>IF(COUNTIFS(Q3_SQL_Error_Concentration!$A:$A,A1729,Q3_SQL_Error_Concentration!$E:$E,B1729,Q3_SQL_Error_Concentration!$F:$F,C1729)=0,"",SUMIFS(Q3_SQL_Error_Concentration!$I:$I,Q3_SQL_Error_Concentration!$A:$A,A1729,Q3_SQL_Error_Concentration!$E:$E,B1729,Q3_SQL_Error_Concentration!$F:$F,C1729))</f>
        <v/>
      </c>
      <c r="H1729" s="5" t="str">
        <f t="shared" si="157"/>
        <v/>
      </c>
      <c r="I1729" s="5">
        <f>IF(D1729&gt;=Q3_Validation!$C$2,1,0)</f>
        <v>0</v>
      </c>
      <c r="J1729" s="8" t="str">
        <f t="shared" si="158"/>
        <v/>
      </c>
      <c r="K1729" s="5" t="str">
        <f t="shared" si="159"/>
        <v>excluded</v>
      </c>
      <c r="L1729" s="5">
        <f t="shared" si="160"/>
        <v>0</v>
      </c>
      <c r="M1729" s="5">
        <f t="shared" si="161"/>
        <v>0</v>
      </c>
    </row>
    <row r="1730" spans="1:13">
      <c r="A1730" s="5">
        <v>3722</v>
      </c>
      <c r="B1730" s="5">
        <v>13</v>
      </c>
      <c r="C1730" s="5" t="s">
        <v>64</v>
      </c>
      <c r="D1730" s="5">
        <v>11</v>
      </c>
      <c r="E1730" s="5">
        <v>0</v>
      </c>
      <c r="F1730" s="8">
        <f t="shared" ref="F1730:F1793" si="162">100*E1730/D1730</f>
        <v>0</v>
      </c>
      <c r="G1730" s="5" t="str">
        <f>IF(COUNTIFS(Q3_SQL_Error_Concentration!$A:$A,A1730,Q3_SQL_Error_Concentration!$E:$E,B1730,Q3_SQL_Error_Concentration!$F:$F,C1730)=0,"",SUMIFS(Q3_SQL_Error_Concentration!$I:$I,Q3_SQL_Error_Concentration!$A:$A,A1730,Q3_SQL_Error_Concentration!$E:$E,B1730,Q3_SQL_Error_Concentration!$F:$F,C1730))</f>
        <v/>
      </c>
      <c r="H1730" s="5" t="str">
        <f t="shared" ref="H1730:H1793" si="163">IF(G1730="","",IF(ABS(F1730-G1730)&lt;=0.0002,"PASS","FAIL"))</f>
        <v/>
      </c>
      <c r="I1730" s="5">
        <f>IF(D1730&gt;=Q3_Validation!$C$2,1,0)</f>
        <v>0</v>
      </c>
      <c r="J1730" s="8" t="str">
        <f t="shared" ref="J1730:J1793" si="164">IF(I1730=1,F1730,"")</f>
        <v/>
      </c>
      <c r="K1730" s="5" t="str">
        <f t="shared" ref="K1730:K1793" si="165">IF(D1730&lt;601,"excluded",IF(J1730&gt;3.628192,"outlier",IF(J1730&gt;=2.11093,"high-error","normal")))</f>
        <v>excluded</v>
      </c>
      <c r="L1730" s="5">
        <f t="shared" ref="L1730:L1793" si="166">COUNTIFS(A:A,A1730,K:K,"high-error")+COUNTIFS(A:A,A1730,K:K,"outlier")</f>
        <v>0</v>
      </c>
      <c r="M1730" s="5">
        <f t="shared" ref="M1730:M1793" si="167">IF(AND(L1730&gt;=2,OR(K1730="high-error",K1730="outlier")),1,0)</f>
        <v>0</v>
      </c>
    </row>
    <row r="1731" spans="1:13">
      <c r="A1731" s="5">
        <v>3722</v>
      </c>
      <c r="B1731" s="5">
        <v>13</v>
      </c>
      <c r="C1731" s="5" t="s">
        <v>62</v>
      </c>
      <c r="D1731" s="5">
        <v>500</v>
      </c>
      <c r="E1731" s="5">
        <v>9</v>
      </c>
      <c r="F1731" s="8">
        <f t="shared" si="162"/>
        <v>1.8</v>
      </c>
      <c r="G1731" s="5" t="str">
        <f>IF(COUNTIFS(Q3_SQL_Error_Concentration!$A:$A,A1731,Q3_SQL_Error_Concentration!$E:$E,B1731,Q3_SQL_Error_Concentration!$F:$F,C1731)=0,"",SUMIFS(Q3_SQL_Error_Concentration!$I:$I,Q3_SQL_Error_Concentration!$A:$A,A1731,Q3_SQL_Error_Concentration!$E:$E,B1731,Q3_SQL_Error_Concentration!$F:$F,C1731))</f>
        <v/>
      </c>
      <c r="H1731" s="5" t="str">
        <f t="shared" si="163"/>
        <v/>
      </c>
      <c r="I1731" s="5">
        <f>IF(D1731&gt;=Q3_Validation!$C$2,1,0)</f>
        <v>0</v>
      </c>
      <c r="J1731" s="8" t="str">
        <f t="shared" si="164"/>
        <v/>
      </c>
      <c r="K1731" s="5" t="str">
        <f t="shared" si="165"/>
        <v>excluded</v>
      </c>
      <c r="L1731" s="5">
        <f t="shared" si="166"/>
        <v>0</v>
      </c>
      <c r="M1731" s="5">
        <f t="shared" si="167"/>
        <v>0</v>
      </c>
    </row>
    <row r="1732" spans="1:13">
      <c r="A1732" s="5">
        <v>3722</v>
      </c>
      <c r="B1732" s="5">
        <v>14</v>
      </c>
      <c r="C1732" s="5" t="s">
        <v>63</v>
      </c>
      <c r="D1732" s="5">
        <v>318</v>
      </c>
      <c r="E1732" s="5">
        <v>5</v>
      </c>
      <c r="F1732" s="8">
        <f t="shared" si="162"/>
        <v>1.5723270440251573</v>
      </c>
      <c r="G1732" s="5" t="str">
        <f>IF(COUNTIFS(Q3_SQL_Error_Concentration!$A:$A,A1732,Q3_SQL_Error_Concentration!$E:$E,B1732,Q3_SQL_Error_Concentration!$F:$F,C1732)=0,"",SUMIFS(Q3_SQL_Error_Concentration!$I:$I,Q3_SQL_Error_Concentration!$A:$A,A1732,Q3_SQL_Error_Concentration!$E:$E,B1732,Q3_SQL_Error_Concentration!$F:$F,C1732))</f>
        <v/>
      </c>
      <c r="H1732" s="5" t="str">
        <f t="shared" si="163"/>
        <v/>
      </c>
      <c r="I1732" s="5">
        <f>IF(D1732&gt;=Q3_Validation!$C$2,1,0)</f>
        <v>0</v>
      </c>
      <c r="J1732" s="8" t="str">
        <f t="shared" si="164"/>
        <v/>
      </c>
      <c r="K1732" s="5" t="str">
        <f t="shared" si="165"/>
        <v>excluded</v>
      </c>
      <c r="L1732" s="5">
        <f t="shared" si="166"/>
        <v>0</v>
      </c>
      <c r="M1732" s="5">
        <f t="shared" si="167"/>
        <v>0</v>
      </c>
    </row>
    <row r="1733" spans="1:13">
      <c r="A1733" s="5">
        <v>3722</v>
      </c>
      <c r="B1733" s="5">
        <v>14</v>
      </c>
      <c r="C1733" s="5" t="s">
        <v>64</v>
      </c>
      <c r="D1733" s="5">
        <v>3</v>
      </c>
      <c r="E1733" s="5">
        <v>0</v>
      </c>
      <c r="F1733" s="8">
        <f t="shared" si="162"/>
        <v>0</v>
      </c>
      <c r="G1733" s="5" t="str">
        <f>IF(COUNTIFS(Q3_SQL_Error_Concentration!$A:$A,A1733,Q3_SQL_Error_Concentration!$E:$E,B1733,Q3_SQL_Error_Concentration!$F:$F,C1733)=0,"",SUMIFS(Q3_SQL_Error_Concentration!$I:$I,Q3_SQL_Error_Concentration!$A:$A,A1733,Q3_SQL_Error_Concentration!$E:$E,B1733,Q3_SQL_Error_Concentration!$F:$F,C1733))</f>
        <v/>
      </c>
      <c r="H1733" s="5" t="str">
        <f t="shared" si="163"/>
        <v/>
      </c>
      <c r="I1733" s="5">
        <f>IF(D1733&gt;=Q3_Validation!$C$2,1,0)</f>
        <v>0</v>
      </c>
      <c r="J1733" s="8" t="str">
        <f t="shared" si="164"/>
        <v/>
      </c>
      <c r="K1733" s="5" t="str">
        <f t="shared" si="165"/>
        <v>excluded</v>
      </c>
      <c r="L1733" s="5">
        <f t="shared" si="166"/>
        <v>0</v>
      </c>
      <c r="M1733" s="5">
        <f t="shared" si="167"/>
        <v>0</v>
      </c>
    </row>
    <row r="1734" spans="1:13">
      <c r="A1734" s="5">
        <v>3722</v>
      </c>
      <c r="B1734" s="5">
        <v>14</v>
      </c>
      <c r="C1734" s="5" t="s">
        <v>62</v>
      </c>
      <c r="D1734" s="5">
        <v>526</v>
      </c>
      <c r="E1734" s="5">
        <v>10</v>
      </c>
      <c r="F1734" s="8">
        <f t="shared" si="162"/>
        <v>1.9011406844106464</v>
      </c>
      <c r="G1734" s="5" t="str">
        <f>IF(COUNTIFS(Q3_SQL_Error_Concentration!$A:$A,A1734,Q3_SQL_Error_Concentration!$E:$E,B1734,Q3_SQL_Error_Concentration!$F:$F,C1734)=0,"",SUMIFS(Q3_SQL_Error_Concentration!$I:$I,Q3_SQL_Error_Concentration!$A:$A,A1734,Q3_SQL_Error_Concentration!$E:$E,B1734,Q3_SQL_Error_Concentration!$F:$F,C1734))</f>
        <v/>
      </c>
      <c r="H1734" s="5" t="str">
        <f t="shared" si="163"/>
        <v/>
      </c>
      <c r="I1734" s="5">
        <f>IF(D1734&gt;=Q3_Validation!$C$2,1,0)</f>
        <v>0</v>
      </c>
      <c r="J1734" s="8" t="str">
        <f t="shared" si="164"/>
        <v/>
      </c>
      <c r="K1734" s="5" t="str">
        <f t="shared" si="165"/>
        <v>excluded</v>
      </c>
      <c r="L1734" s="5">
        <f t="shared" si="166"/>
        <v>0</v>
      </c>
      <c r="M1734" s="5">
        <f t="shared" si="167"/>
        <v>0</v>
      </c>
    </row>
    <row r="1735" spans="1:13">
      <c r="A1735" s="5">
        <v>3722</v>
      </c>
      <c r="B1735" s="5">
        <v>15</v>
      </c>
      <c r="C1735" s="5" t="s">
        <v>63</v>
      </c>
      <c r="D1735" s="5">
        <v>279</v>
      </c>
      <c r="E1735" s="5">
        <v>3</v>
      </c>
      <c r="F1735" s="8">
        <f t="shared" si="162"/>
        <v>1.075268817204301</v>
      </c>
      <c r="G1735" s="5" t="str">
        <f>IF(COUNTIFS(Q3_SQL_Error_Concentration!$A:$A,A1735,Q3_SQL_Error_Concentration!$E:$E,B1735,Q3_SQL_Error_Concentration!$F:$F,C1735)=0,"",SUMIFS(Q3_SQL_Error_Concentration!$I:$I,Q3_SQL_Error_Concentration!$A:$A,A1735,Q3_SQL_Error_Concentration!$E:$E,B1735,Q3_SQL_Error_Concentration!$F:$F,C1735))</f>
        <v/>
      </c>
      <c r="H1735" s="5" t="str">
        <f t="shared" si="163"/>
        <v/>
      </c>
      <c r="I1735" s="5">
        <f>IF(D1735&gt;=Q3_Validation!$C$2,1,0)</f>
        <v>0</v>
      </c>
      <c r="J1735" s="8" t="str">
        <f t="shared" si="164"/>
        <v/>
      </c>
      <c r="K1735" s="5" t="str">
        <f t="shared" si="165"/>
        <v>excluded</v>
      </c>
      <c r="L1735" s="5">
        <f t="shared" si="166"/>
        <v>0</v>
      </c>
      <c r="M1735" s="5">
        <f t="shared" si="167"/>
        <v>0</v>
      </c>
    </row>
    <row r="1736" spans="1:13">
      <c r="A1736" s="5">
        <v>3722</v>
      </c>
      <c r="B1736" s="5">
        <v>15</v>
      </c>
      <c r="C1736" s="5" t="s">
        <v>64</v>
      </c>
      <c r="D1736" s="5">
        <v>5</v>
      </c>
      <c r="E1736" s="5">
        <v>0</v>
      </c>
      <c r="F1736" s="8">
        <f t="shared" si="162"/>
        <v>0</v>
      </c>
      <c r="G1736" s="5" t="str">
        <f>IF(COUNTIFS(Q3_SQL_Error_Concentration!$A:$A,A1736,Q3_SQL_Error_Concentration!$E:$E,B1736,Q3_SQL_Error_Concentration!$F:$F,C1736)=0,"",SUMIFS(Q3_SQL_Error_Concentration!$I:$I,Q3_SQL_Error_Concentration!$A:$A,A1736,Q3_SQL_Error_Concentration!$E:$E,B1736,Q3_SQL_Error_Concentration!$F:$F,C1736))</f>
        <v/>
      </c>
      <c r="H1736" s="5" t="str">
        <f t="shared" si="163"/>
        <v/>
      </c>
      <c r="I1736" s="5">
        <f>IF(D1736&gt;=Q3_Validation!$C$2,1,0)</f>
        <v>0</v>
      </c>
      <c r="J1736" s="8" t="str">
        <f t="shared" si="164"/>
        <v/>
      </c>
      <c r="K1736" s="5" t="str">
        <f t="shared" si="165"/>
        <v>excluded</v>
      </c>
      <c r="L1736" s="5">
        <f t="shared" si="166"/>
        <v>0</v>
      </c>
      <c r="M1736" s="5">
        <f t="shared" si="167"/>
        <v>0</v>
      </c>
    </row>
    <row r="1737" spans="1:13">
      <c r="A1737" s="5">
        <v>3722</v>
      </c>
      <c r="B1737" s="5">
        <v>15</v>
      </c>
      <c r="C1737" s="5" t="s">
        <v>62</v>
      </c>
      <c r="D1737" s="5">
        <v>492</v>
      </c>
      <c r="E1737" s="5">
        <v>7</v>
      </c>
      <c r="F1737" s="8">
        <f t="shared" si="162"/>
        <v>1.4227642276422765</v>
      </c>
      <c r="G1737" s="5" t="str">
        <f>IF(COUNTIFS(Q3_SQL_Error_Concentration!$A:$A,A1737,Q3_SQL_Error_Concentration!$E:$E,B1737,Q3_SQL_Error_Concentration!$F:$F,C1737)=0,"",SUMIFS(Q3_SQL_Error_Concentration!$I:$I,Q3_SQL_Error_Concentration!$A:$A,A1737,Q3_SQL_Error_Concentration!$E:$E,B1737,Q3_SQL_Error_Concentration!$F:$F,C1737))</f>
        <v/>
      </c>
      <c r="H1737" s="5" t="str">
        <f t="shared" si="163"/>
        <v/>
      </c>
      <c r="I1737" s="5">
        <f>IF(D1737&gt;=Q3_Validation!$C$2,1,0)</f>
        <v>0</v>
      </c>
      <c r="J1737" s="8" t="str">
        <f t="shared" si="164"/>
        <v/>
      </c>
      <c r="K1737" s="5" t="str">
        <f t="shared" si="165"/>
        <v>excluded</v>
      </c>
      <c r="L1737" s="5">
        <f t="shared" si="166"/>
        <v>0</v>
      </c>
      <c r="M1737" s="5">
        <f t="shared" si="167"/>
        <v>0</v>
      </c>
    </row>
    <row r="1738" spans="1:13">
      <c r="A1738" s="5">
        <v>3722</v>
      </c>
      <c r="B1738" s="5">
        <v>16</v>
      </c>
      <c r="C1738" s="5" t="s">
        <v>63</v>
      </c>
      <c r="D1738" s="5">
        <v>335</v>
      </c>
      <c r="E1738" s="5">
        <v>2</v>
      </c>
      <c r="F1738" s="8">
        <f t="shared" si="162"/>
        <v>0.59701492537313428</v>
      </c>
      <c r="G1738" s="5" t="str">
        <f>IF(COUNTIFS(Q3_SQL_Error_Concentration!$A:$A,A1738,Q3_SQL_Error_Concentration!$E:$E,B1738,Q3_SQL_Error_Concentration!$F:$F,C1738)=0,"",SUMIFS(Q3_SQL_Error_Concentration!$I:$I,Q3_SQL_Error_Concentration!$A:$A,A1738,Q3_SQL_Error_Concentration!$E:$E,B1738,Q3_SQL_Error_Concentration!$F:$F,C1738))</f>
        <v/>
      </c>
      <c r="H1738" s="5" t="str">
        <f t="shared" si="163"/>
        <v/>
      </c>
      <c r="I1738" s="5">
        <f>IF(D1738&gt;=Q3_Validation!$C$2,1,0)</f>
        <v>0</v>
      </c>
      <c r="J1738" s="8" t="str">
        <f t="shared" si="164"/>
        <v/>
      </c>
      <c r="K1738" s="5" t="str">
        <f t="shared" si="165"/>
        <v>excluded</v>
      </c>
      <c r="L1738" s="5">
        <f t="shared" si="166"/>
        <v>0</v>
      </c>
      <c r="M1738" s="5">
        <f t="shared" si="167"/>
        <v>0</v>
      </c>
    </row>
    <row r="1739" spans="1:13">
      <c r="A1739" s="5">
        <v>3722</v>
      </c>
      <c r="B1739" s="5">
        <v>16</v>
      </c>
      <c r="C1739" s="5" t="s">
        <v>64</v>
      </c>
      <c r="D1739" s="5">
        <v>2</v>
      </c>
      <c r="E1739" s="5">
        <v>0</v>
      </c>
      <c r="F1739" s="8">
        <f t="shared" si="162"/>
        <v>0</v>
      </c>
      <c r="G1739" s="5" t="str">
        <f>IF(COUNTIFS(Q3_SQL_Error_Concentration!$A:$A,A1739,Q3_SQL_Error_Concentration!$E:$E,B1739,Q3_SQL_Error_Concentration!$F:$F,C1739)=0,"",SUMIFS(Q3_SQL_Error_Concentration!$I:$I,Q3_SQL_Error_Concentration!$A:$A,A1739,Q3_SQL_Error_Concentration!$E:$E,B1739,Q3_SQL_Error_Concentration!$F:$F,C1739))</f>
        <v/>
      </c>
      <c r="H1739" s="5" t="str">
        <f t="shared" si="163"/>
        <v/>
      </c>
      <c r="I1739" s="5">
        <f>IF(D1739&gt;=Q3_Validation!$C$2,1,0)</f>
        <v>0</v>
      </c>
      <c r="J1739" s="8" t="str">
        <f t="shared" si="164"/>
        <v/>
      </c>
      <c r="K1739" s="5" t="str">
        <f t="shared" si="165"/>
        <v>excluded</v>
      </c>
      <c r="L1739" s="5">
        <f t="shared" si="166"/>
        <v>0</v>
      </c>
      <c r="M1739" s="5">
        <f t="shared" si="167"/>
        <v>0</v>
      </c>
    </row>
    <row r="1740" spans="1:13">
      <c r="A1740" s="5">
        <v>3722</v>
      </c>
      <c r="B1740" s="5">
        <v>16</v>
      </c>
      <c r="C1740" s="5" t="s">
        <v>62</v>
      </c>
      <c r="D1740" s="5">
        <v>501</v>
      </c>
      <c r="E1740" s="5">
        <v>6</v>
      </c>
      <c r="F1740" s="8">
        <f t="shared" si="162"/>
        <v>1.1976047904191616</v>
      </c>
      <c r="G1740" s="5" t="str">
        <f>IF(COUNTIFS(Q3_SQL_Error_Concentration!$A:$A,A1740,Q3_SQL_Error_Concentration!$E:$E,B1740,Q3_SQL_Error_Concentration!$F:$F,C1740)=0,"",SUMIFS(Q3_SQL_Error_Concentration!$I:$I,Q3_SQL_Error_Concentration!$A:$A,A1740,Q3_SQL_Error_Concentration!$E:$E,B1740,Q3_SQL_Error_Concentration!$F:$F,C1740))</f>
        <v/>
      </c>
      <c r="H1740" s="5" t="str">
        <f t="shared" si="163"/>
        <v/>
      </c>
      <c r="I1740" s="5">
        <f>IF(D1740&gt;=Q3_Validation!$C$2,1,0)</f>
        <v>0</v>
      </c>
      <c r="J1740" s="8" t="str">
        <f t="shared" si="164"/>
        <v/>
      </c>
      <c r="K1740" s="5" t="str">
        <f t="shared" si="165"/>
        <v>excluded</v>
      </c>
      <c r="L1740" s="5">
        <f t="shared" si="166"/>
        <v>0</v>
      </c>
      <c r="M1740" s="5">
        <f t="shared" si="167"/>
        <v>0</v>
      </c>
    </row>
    <row r="1741" spans="1:13">
      <c r="A1741" s="5">
        <v>3722</v>
      </c>
      <c r="B1741" s="5">
        <v>17</v>
      </c>
      <c r="C1741" s="5" t="s">
        <v>63</v>
      </c>
      <c r="D1741" s="5">
        <v>315</v>
      </c>
      <c r="E1741" s="5">
        <v>5</v>
      </c>
      <c r="F1741" s="8">
        <f t="shared" si="162"/>
        <v>1.5873015873015872</v>
      </c>
      <c r="G1741" s="5" t="str">
        <f>IF(COUNTIFS(Q3_SQL_Error_Concentration!$A:$A,A1741,Q3_SQL_Error_Concentration!$E:$E,B1741,Q3_SQL_Error_Concentration!$F:$F,C1741)=0,"",SUMIFS(Q3_SQL_Error_Concentration!$I:$I,Q3_SQL_Error_Concentration!$A:$A,A1741,Q3_SQL_Error_Concentration!$E:$E,B1741,Q3_SQL_Error_Concentration!$F:$F,C1741))</f>
        <v/>
      </c>
      <c r="H1741" s="5" t="str">
        <f t="shared" si="163"/>
        <v/>
      </c>
      <c r="I1741" s="5">
        <f>IF(D1741&gt;=Q3_Validation!$C$2,1,0)</f>
        <v>0</v>
      </c>
      <c r="J1741" s="8" t="str">
        <f t="shared" si="164"/>
        <v/>
      </c>
      <c r="K1741" s="5" t="str">
        <f t="shared" si="165"/>
        <v>excluded</v>
      </c>
      <c r="L1741" s="5">
        <f t="shared" si="166"/>
        <v>0</v>
      </c>
      <c r="M1741" s="5">
        <f t="shared" si="167"/>
        <v>0</v>
      </c>
    </row>
    <row r="1742" spans="1:13">
      <c r="A1742" s="5">
        <v>3722</v>
      </c>
      <c r="B1742" s="5">
        <v>17</v>
      </c>
      <c r="C1742" s="5" t="s">
        <v>64</v>
      </c>
      <c r="D1742" s="5">
        <v>1</v>
      </c>
      <c r="E1742" s="5">
        <v>0</v>
      </c>
      <c r="F1742" s="8">
        <f t="shared" si="162"/>
        <v>0</v>
      </c>
      <c r="G1742" s="5" t="str">
        <f>IF(COUNTIFS(Q3_SQL_Error_Concentration!$A:$A,A1742,Q3_SQL_Error_Concentration!$E:$E,B1742,Q3_SQL_Error_Concentration!$F:$F,C1742)=0,"",SUMIFS(Q3_SQL_Error_Concentration!$I:$I,Q3_SQL_Error_Concentration!$A:$A,A1742,Q3_SQL_Error_Concentration!$E:$E,B1742,Q3_SQL_Error_Concentration!$F:$F,C1742))</f>
        <v/>
      </c>
      <c r="H1742" s="5" t="str">
        <f t="shared" si="163"/>
        <v/>
      </c>
      <c r="I1742" s="5">
        <f>IF(D1742&gt;=Q3_Validation!$C$2,1,0)</f>
        <v>0</v>
      </c>
      <c r="J1742" s="8" t="str">
        <f t="shared" si="164"/>
        <v/>
      </c>
      <c r="K1742" s="5" t="str">
        <f t="shared" si="165"/>
        <v>excluded</v>
      </c>
      <c r="L1742" s="5">
        <f t="shared" si="166"/>
        <v>0</v>
      </c>
      <c r="M1742" s="5">
        <f t="shared" si="167"/>
        <v>0</v>
      </c>
    </row>
    <row r="1743" spans="1:13">
      <c r="A1743" s="5">
        <v>3722</v>
      </c>
      <c r="B1743" s="5">
        <v>17</v>
      </c>
      <c r="C1743" s="5" t="s">
        <v>62</v>
      </c>
      <c r="D1743" s="5">
        <v>510</v>
      </c>
      <c r="E1743" s="5">
        <v>4</v>
      </c>
      <c r="F1743" s="8">
        <f t="shared" si="162"/>
        <v>0.78431372549019607</v>
      </c>
      <c r="G1743" s="5" t="str">
        <f>IF(COUNTIFS(Q3_SQL_Error_Concentration!$A:$A,A1743,Q3_SQL_Error_Concentration!$E:$E,B1743,Q3_SQL_Error_Concentration!$F:$F,C1743)=0,"",SUMIFS(Q3_SQL_Error_Concentration!$I:$I,Q3_SQL_Error_Concentration!$A:$A,A1743,Q3_SQL_Error_Concentration!$E:$E,B1743,Q3_SQL_Error_Concentration!$F:$F,C1743))</f>
        <v/>
      </c>
      <c r="H1743" s="5" t="str">
        <f t="shared" si="163"/>
        <v/>
      </c>
      <c r="I1743" s="5">
        <f>IF(D1743&gt;=Q3_Validation!$C$2,1,0)</f>
        <v>0</v>
      </c>
      <c r="J1743" s="8" t="str">
        <f t="shared" si="164"/>
        <v/>
      </c>
      <c r="K1743" s="5" t="str">
        <f t="shared" si="165"/>
        <v>excluded</v>
      </c>
      <c r="L1743" s="5">
        <f t="shared" si="166"/>
        <v>0</v>
      </c>
      <c r="M1743" s="5">
        <f t="shared" si="167"/>
        <v>0</v>
      </c>
    </row>
    <row r="1744" spans="1:13">
      <c r="A1744" s="5">
        <v>3722</v>
      </c>
      <c r="B1744" s="5">
        <v>18</v>
      </c>
      <c r="C1744" s="5" t="s">
        <v>63</v>
      </c>
      <c r="D1744" s="5">
        <v>333</v>
      </c>
      <c r="E1744" s="5">
        <v>2</v>
      </c>
      <c r="F1744" s="8">
        <f t="shared" si="162"/>
        <v>0.60060060060060061</v>
      </c>
      <c r="G1744" s="5" t="str">
        <f>IF(COUNTIFS(Q3_SQL_Error_Concentration!$A:$A,A1744,Q3_SQL_Error_Concentration!$E:$E,B1744,Q3_SQL_Error_Concentration!$F:$F,C1744)=0,"",SUMIFS(Q3_SQL_Error_Concentration!$I:$I,Q3_SQL_Error_Concentration!$A:$A,A1744,Q3_SQL_Error_Concentration!$E:$E,B1744,Q3_SQL_Error_Concentration!$F:$F,C1744))</f>
        <v/>
      </c>
      <c r="H1744" s="5" t="str">
        <f t="shared" si="163"/>
        <v/>
      </c>
      <c r="I1744" s="5">
        <f>IF(D1744&gt;=Q3_Validation!$C$2,1,0)</f>
        <v>0</v>
      </c>
      <c r="J1744" s="8" t="str">
        <f t="shared" si="164"/>
        <v/>
      </c>
      <c r="K1744" s="5" t="str">
        <f t="shared" si="165"/>
        <v>excluded</v>
      </c>
      <c r="L1744" s="5">
        <f t="shared" si="166"/>
        <v>0</v>
      </c>
      <c r="M1744" s="5">
        <f t="shared" si="167"/>
        <v>0</v>
      </c>
    </row>
    <row r="1745" spans="1:13">
      <c r="A1745" s="5">
        <v>3722</v>
      </c>
      <c r="B1745" s="5">
        <v>18</v>
      </c>
      <c r="C1745" s="5" t="s">
        <v>64</v>
      </c>
      <c r="D1745" s="5">
        <v>2</v>
      </c>
      <c r="E1745" s="5">
        <v>0</v>
      </c>
      <c r="F1745" s="8">
        <f t="shared" si="162"/>
        <v>0</v>
      </c>
      <c r="G1745" s="5" t="str">
        <f>IF(COUNTIFS(Q3_SQL_Error_Concentration!$A:$A,A1745,Q3_SQL_Error_Concentration!$E:$E,B1745,Q3_SQL_Error_Concentration!$F:$F,C1745)=0,"",SUMIFS(Q3_SQL_Error_Concentration!$I:$I,Q3_SQL_Error_Concentration!$A:$A,A1745,Q3_SQL_Error_Concentration!$E:$E,B1745,Q3_SQL_Error_Concentration!$F:$F,C1745))</f>
        <v/>
      </c>
      <c r="H1745" s="5" t="str">
        <f t="shared" si="163"/>
        <v/>
      </c>
      <c r="I1745" s="5">
        <f>IF(D1745&gt;=Q3_Validation!$C$2,1,0)</f>
        <v>0</v>
      </c>
      <c r="J1745" s="8" t="str">
        <f t="shared" si="164"/>
        <v/>
      </c>
      <c r="K1745" s="5" t="str">
        <f t="shared" si="165"/>
        <v>excluded</v>
      </c>
      <c r="L1745" s="5">
        <f t="shared" si="166"/>
        <v>0</v>
      </c>
      <c r="M1745" s="5">
        <f t="shared" si="167"/>
        <v>0</v>
      </c>
    </row>
    <row r="1746" spans="1:13">
      <c r="A1746" s="5">
        <v>3722</v>
      </c>
      <c r="B1746" s="5">
        <v>18</v>
      </c>
      <c r="C1746" s="5" t="s">
        <v>62</v>
      </c>
      <c r="D1746" s="5">
        <v>522</v>
      </c>
      <c r="E1746" s="5">
        <v>10</v>
      </c>
      <c r="F1746" s="8">
        <f t="shared" si="162"/>
        <v>1.9157088122605364</v>
      </c>
      <c r="G1746" s="5" t="str">
        <f>IF(COUNTIFS(Q3_SQL_Error_Concentration!$A:$A,A1746,Q3_SQL_Error_Concentration!$E:$E,B1746,Q3_SQL_Error_Concentration!$F:$F,C1746)=0,"",SUMIFS(Q3_SQL_Error_Concentration!$I:$I,Q3_SQL_Error_Concentration!$A:$A,A1746,Q3_SQL_Error_Concentration!$E:$E,B1746,Q3_SQL_Error_Concentration!$F:$F,C1746))</f>
        <v/>
      </c>
      <c r="H1746" s="5" t="str">
        <f t="shared" si="163"/>
        <v/>
      </c>
      <c r="I1746" s="5">
        <f>IF(D1746&gt;=Q3_Validation!$C$2,1,0)</f>
        <v>0</v>
      </c>
      <c r="J1746" s="8" t="str">
        <f t="shared" si="164"/>
        <v/>
      </c>
      <c r="K1746" s="5" t="str">
        <f t="shared" si="165"/>
        <v>excluded</v>
      </c>
      <c r="L1746" s="5">
        <f t="shared" si="166"/>
        <v>0</v>
      </c>
      <c r="M1746" s="5">
        <f t="shared" si="167"/>
        <v>0</v>
      </c>
    </row>
    <row r="1747" spans="1:13">
      <c r="A1747" s="5">
        <v>3722</v>
      </c>
      <c r="B1747" s="5">
        <v>19</v>
      </c>
      <c r="C1747" s="5" t="s">
        <v>63</v>
      </c>
      <c r="D1747" s="5">
        <v>261</v>
      </c>
      <c r="E1747" s="5">
        <v>5</v>
      </c>
      <c r="F1747" s="8">
        <f t="shared" si="162"/>
        <v>1.9157088122605364</v>
      </c>
      <c r="G1747" s="5" t="str">
        <f>IF(COUNTIFS(Q3_SQL_Error_Concentration!$A:$A,A1747,Q3_SQL_Error_Concentration!$E:$E,B1747,Q3_SQL_Error_Concentration!$F:$F,C1747)=0,"",SUMIFS(Q3_SQL_Error_Concentration!$I:$I,Q3_SQL_Error_Concentration!$A:$A,A1747,Q3_SQL_Error_Concentration!$E:$E,B1747,Q3_SQL_Error_Concentration!$F:$F,C1747))</f>
        <v/>
      </c>
      <c r="H1747" s="5" t="str">
        <f t="shared" si="163"/>
        <v/>
      </c>
      <c r="I1747" s="5">
        <f>IF(D1747&gt;=Q3_Validation!$C$2,1,0)</f>
        <v>0</v>
      </c>
      <c r="J1747" s="8" t="str">
        <f t="shared" si="164"/>
        <v/>
      </c>
      <c r="K1747" s="5" t="str">
        <f t="shared" si="165"/>
        <v>excluded</v>
      </c>
      <c r="L1747" s="5">
        <f t="shared" si="166"/>
        <v>0</v>
      </c>
      <c r="M1747" s="5">
        <f t="shared" si="167"/>
        <v>0</v>
      </c>
    </row>
    <row r="1748" spans="1:13">
      <c r="A1748" s="5">
        <v>3722</v>
      </c>
      <c r="B1748" s="5">
        <v>19</v>
      </c>
      <c r="C1748" s="5" t="s">
        <v>64</v>
      </c>
      <c r="D1748" s="5">
        <v>1</v>
      </c>
      <c r="E1748" s="5">
        <v>0</v>
      </c>
      <c r="F1748" s="8">
        <f t="shared" si="162"/>
        <v>0</v>
      </c>
      <c r="G1748" s="5" t="str">
        <f>IF(COUNTIFS(Q3_SQL_Error_Concentration!$A:$A,A1748,Q3_SQL_Error_Concentration!$E:$E,B1748,Q3_SQL_Error_Concentration!$F:$F,C1748)=0,"",SUMIFS(Q3_SQL_Error_Concentration!$I:$I,Q3_SQL_Error_Concentration!$A:$A,A1748,Q3_SQL_Error_Concentration!$E:$E,B1748,Q3_SQL_Error_Concentration!$F:$F,C1748))</f>
        <v/>
      </c>
      <c r="H1748" s="5" t="str">
        <f t="shared" si="163"/>
        <v/>
      </c>
      <c r="I1748" s="5">
        <f>IF(D1748&gt;=Q3_Validation!$C$2,1,0)</f>
        <v>0</v>
      </c>
      <c r="J1748" s="8" t="str">
        <f t="shared" si="164"/>
        <v/>
      </c>
      <c r="K1748" s="5" t="str">
        <f t="shared" si="165"/>
        <v>excluded</v>
      </c>
      <c r="L1748" s="5">
        <f t="shared" si="166"/>
        <v>0</v>
      </c>
      <c r="M1748" s="5">
        <f t="shared" si="167"/>
        <v>0</v>
      </c>
    </row>
    <row r="1749" spans="1:13">
      <c r="A1749" s="5">
        <v>3722</v>
      </c>
      <c r="B1749" s="5">
        <v>19</v>
      </c>
      <c r="C1749" s="5" t="s">
        <v>62</v>
      </c>
      <c r="D1749" s="5">
        <v>537</v>
      </c>
      <c r="E1749" s="5">
        <v>7</v>
      </c>
      <c r="F1749" s="8">
        <f t="shared" si="162"/>
        <v>1.3035381750465549</v>
      </c>
      <c r="G1749" s="5" t="str">
        <f>IF(COUNTIFS(Q3_SQL_Error_Concentration!$A:$A,A1749,Q3_SQL_Error_Concentration!$E:$E,B1749,Q3_SQL_Error_Concentration!$F:$F,C1749)=0,"",SUMIFS(Q3_SQL_Error_Concentration!$I:$I,Q3_SQL_Error_Concentration!$A:$A,A1749,Q3_SQL_Error_Concentration!$E:$E,B1749,Q3_SQL_Error_Concentration!$F:$F,C1749))</f>
        <v/>
      </c>
      <c r="H1749" s="5" t="str">
        <f t="shared" si="163"/>
        <v/>
      </c>
      <c r="I1749" s="5">
        <f>IF(D1749&gt;=Q3_Validation!$C$2,1,0)</f>
        <v>0</v>
      </c>
      <c r="J1749" s="8" t="str">
        <f t="shared" si="164"/>
        <v/>
      </c>
      <c r="K1749" s="5" t="str">
        <f t="shared" si="165"/>
        <v>excluded</v>
      </c>
      <c r="L1749" s="5">
        <f t="shared" si="166"/>
        <v>0</v>
      </c>
      <c r="M1749" s="5">
        <f t="shared" si="167"/>
        <v>0</v>
      </c>
    </row>
    <row r="1750" spans="1:13">
      <c r="A1750" s="5">
        <v>3722</v>
      </c>
      <c r="B1750" s="5">
        <v>20</v>
      </c>
      <c r="C1750" s="5" t="s">
        <v>63</v>
      </c>
      <c r="D1750" s="5">
        <v>267</v>
      </c>
      <c r="E1750" s="5">
        <v>2</v>
      </c>
      <c r="F1750" s="8">
        <f t="shared" si="162"/>
        <v>0.74906367041198507</v>
      </c>
      <c r="G1750" s="5" t="str">
        <f>IF(COUNTIFS(Q3_SQL_Error_Concentration!$A:$A,A1750,Q3_SQL_Error_Concentration!$E:$E,B1750,Q3_SQL_Error_Concentration!$F:$F,C1750)=0,"",SUMIFS(Q3_SQL_Error_Concentration!$I:$I,Q3_SQL_Error_Concentration!$A:$A,A1750,Q3_SQL_Error_Concentration!$E:$E,B1750,Q3_SQL_Error_Concentration!$F:$F,C1750))</f>
        <v/>
      </c>
      <c r="H1750" s="5" t="str">
        <f t="shared" si="163"/>
        <v/>
      </c>
      <c r="I1750" s="5">
        <f>IF(D1750&gt;=Q3_Validation!$C$2,1,0)</f>
        <v>0</v>
      </c>
      <c r="J1750" s="8" t="str">
        <f t="shared" si="164"/>
        <v/>
      </c>
      <c r="K1750" s="5" t="str">
        <f t="shared" si="165"/>
        <v>excluded</v>
      </c>
      <c r="L1750" s="5">
        <f t="shared" si="166"/>
        <v>0</v>
      </c>
      <c r="M1750" s="5">
        <f t="shared" si="167"/>
        <v>0</v>
      </c>
    </row>
    <row r="1751" spans="1:13">
      <c r="A1751" s="5">
        <v>3722</v>
      </c>
      <c r="B1751" s="5">
        <v>20</v>
      </c>
      <c r="C1751" s="5" t="s">
        <v>64</v>
      </c>
      <c r="D1751" s="5">
        <v>1</v>
      </c>
      <c r="E1751" s="5">
        <v>0</v>
      </c>
      <c r="F1751" s="8">
        <f t="shared" si="162"/>
        <v>0</v>
      </c>
      <c r="G1751" s="5" t="str">
        <f>IF(COUNTIFS(Q3_SQL_Error_Concentration!$A:$A,A1751,Q3_SQL_Error_Concentration!$E:$E,B1751,Q3_SQL_Error_Concentration!$F:$F,C1751)=0,"",SUMIFS(Q3_SQL_Error_Concentration!$I:$I,Q3_SQL_Error_Concentration!$A:$A,A1751,Q3_SQL_Error_Concentration!$E:$E,B1751,Q3_SQL_Error_Concentration!$F:$F,C1751))</f>
        <v/>
      </c>
      <c r="H1751" s="5" t="str">
        <f t="shared" si="163"/>
        <v/>
      </c>
      <c r="I1751" s="5">
        <f>IF(D1751&gt;=Q3_Validation!$C$2,1,0)</f>
        <v>0</v>
      </c>
      <c r="J1751" s="8" t="str">
        <f t="shared" si="164"/>
        <v/>
      </c>
      <c r="K1751" s="5" t="str">
        <f t="shared" si="165"/>
        <v>excluded</v>
      </c>
      <c r="L1751" s="5">
        <f t="shared" si="166"/>
        <v>0</v>
      </c>
      <c r="M1751" s="5">
        <f t="shared" si="167"/>
        <v>0</v>
      </c>
    </row>
    <row r="1752" spans="1:13">
      <c r="A1752" s="5">
        <v>3722</v>
      </c>
      <c r="B1752" s="5">
        <v>20</v>
      </c>
      <c r="C1752" s="5" t="s">
        <v>62</v>
      </c>
      <c r="D1752" s="5">
        <v>516</v>
      </c>
      <c r="E1752" s="5">
        <v>9</v>
      </c>
      <c r="F1752" s="8">
        <f t="shared" si="162"/>
        <v>1.7441860465116279</v>
      </c>
      <c r="G1752" s="5" t="str">
        <f>IF(COUNTIFS(Q3_SQL_Error_Concentration!$A:$A,A1752,Q3_SQL_Error_Concentration!$E:$E,B1752,Q3_SQL_Error_Concentration!$F:$F,C1752)=0,"",SUMIFS(Q3_SQL_Error_Concentration!$I:$I,Q3_SQL_Error_Concentration!$A:$A,A1752,Q3_SQL_Error_Concentration!$E:$E,B1752,Q3_SQL_Error_Concentration!$F:$F,C1752))</f>
        <v/>
      </c>
      <c r="H1752" s="5" t="str">
        <f t="shared" si="163"/>
        <v/>
      </c>
      <c r="I1752" s="5">
        <f>IF(D1752&gt;=Q3_Validation!$C$2,1,0)</f>
        <v>0</v>
      </c>
      <c r="J1752" s="8" t="str">
        <f t="shared" si="164"/>
        <v/>
      </c>
      <c r="K1752" s="5" t="str">
        <f t="shared" si="165"/>
        <v>excluded</v>
      </c>
      <c r="L1752" s="5">
        <f t="shared" si="166"/>
        <v>0</v>
      </c>
      <c r="M1752" s="5">
        <f t="shared" si="167"/>
        <v>0</v>
      </c>
    </row>
    <row r="1753" spans="1:13">
      <c r="A1753" s="5">
        <v>3722</v>
      </c>
      <c r="B1753" s="5">
        <v>21</v>
      </c>
      <c r="C1753" s="5" t="s">
        <v>63</v>
      </c>
      <c r="D1753" s="5">
        <v>302</v>
      </c>
      <c r="E1753" s="5">
        <v>4</v>
      </c>
      <c r="F1753" s="8">
        <f t="shared" si="162"/>
        <v>1.3245033112582782</v>
      </c>
      <c r="G1753" s="5" t="str">
        <f>IF(COUNTIFS(Q3_SQL_Error_Concentration!$A:$A,A1753,Q3_SQL_Error_Concentration!$E:$E,B1753,Q3_SQL_Error_Concentration!$F:$F,C1753)=0,"",SUMIFS(Q3_SQL_Error_Concentration!$I:$I,Q3_SQL_Error_Concentration!$A:$A,A1753,Q3_SQL_Error_Concentration!$E:$E,B1753,Q3_SQL_Error_Concentration!$F:$F,C1753))</f>
        <v/>
      </c>
      <c r="H1753" s="5" t="str">
        <f t="shared" si="163"/>
        <v/>
      </c>
      <c r="I1753" s="5">
        <f>IF(D1753&gt;=Q3_Validation!$C$2,1,0)</f>
        <v>0</v>
      </c>
      <c r="J1753" s="8" t="str">
        <f t="shared" si="164"/>
        <v/>
      </c>
      <c r="K1753" s="5" t="str">
        <f t="shared" si="165"/>
        <v>excluded</v>
      </c>
      <c r="L1753" s="5">
        <f t="shared" si="166"/>
        <v>0</v>
      </c>
      <c r="M1753" s="5">
        <f t="shared" si="167"/>
        <v>0</v>
      </c>
    </row>
    <row r="1754" spans="1:13">
      <c r="A1754" s="5">
        <v>3722</v>
      </c>
      <c r="B1754" s="5">
        <v>21</v>
      </c>
      <c r="C1754" s="5" t="s">
        <v>64</v>
      </c>
      <c r="D1754" s="5">
        <v>2</v>
      </c>
      <c r="E1754" s="5">
        <v>0</v>
      </c>
      <c r="F1754" s="8">
        <f t="shared" si="162"/>
        <v>0</v>
      </c>
      <c r="G1754" s="5" t="str">
        <f>IF(COUNTIFS(Q3_SQL_Error_Concentration!$A:$A,A1754,Q3_SQL_Error_Concentration!$E:$E,B1754,Q3_SQL_Error_Concentration!$F:$F,C1754)=0,"",SUMIFS(Q3_SQL_Error_Concentration!$I:$I,Q3_SQL_Error_Concentration!$A:$A,A1754,Q3_SQL_Error_Concentration!$E:$E,B1754,Q3_SQL_Error_Concentration!$F:$F,C1754))</f>
        <v/>
      </c>
      <c r="H1754" s="5" t="str">
        <f t="shared" si="163"/>
        <v/>
      </c>
      <c r="I1754" s="5">
        <f>IF(D1754&gt;=Q3_Validation!$C$2,1,0)</f>
        <v>0</v>
      </c>
      <c r="J1754" s="8" t="str">
        <f t="shared" si="164"/>
        <v/>
      </c>
      <c r="K1754" s="5" t="str">
        <f t="shared" si="165"/>
        <v>excluded</v>
      </c>
      <c r="L1754" s="5">
        <f t="shared" si="166"/>
        <v>0</v>
      </c>
      <c r="M1754" s="5">
        <f t="shared" si="167"/>
        <v>0</v>
      </c>
    </row>
    <row r="1755" spans="1:13">
      <c r="A1755" s="5">
        <v>3722</v>
      </c>
      <c r="B1755" s="5">
        <v>21</v>
      </c>
      <c r="C1755" s="5" t="s">
        <v>62</v>
      </c>
      <c r="D1755" s="5">
        <v>471</v>
      </c>
      <c r="E1755" s="5">
        <v>8</v>
      </c>
      <c r="F1755" s="8">
        <f t="shared" si="162"/>
        <v>1.6985138004246285</v>
      </c>
      <c r="G1755" s="5" t="str">
        <f>IF(COUNTIFS(Q3_SQL_Error_Concentration!$A:$A,A1755,Q3_SQL_Error_Concentration!$E:$E,B1755,Q3_SQL_Error_Concentration!$F:$F,C1755)=0,"",SUMIFS(Q3_SQL_Error_Concentration!$I:$I,Q3_SQL_Error_Concentration!$A:$A,A1755,Q3_SQL_Error_Concentration!$E:$E,B1755,Q3_SQL_Error_Concentration!$F:$F,C1755))</f>
        <v/>
      </c>
      <c r="H1755" s="5" t="str">
        <f t="shared" si="163"/>
        <v/>
      </c>
      <c r="I1755" s="5">
        <f>IF(D1755&gt;=Q3_Validation!$C$2,1,0)</f>
        <v>0</v>
      </c>
      <c r="J1755" s="8" t="str">
        <f t="shared" si="164"/>
        <v/>
      </c>
      <c r="K1755" s="5" t="str">
        <f t="shared" si="165"/>
        <v>excluded</v>
      </c>
      <c r="L1755" s="5">
        <f t="shared" si="166"/>
        <v>0</v>
      </c>
      <c r="M1755" s="5">
        <f t="shared" si="167"/>
        <v>0</v>
      </c>
    </row>
    <row r="1756" spans="1:13">
      <c r="A1756" s="5">
        <v>3722</v>
      </c>
      <c r="B1756" s="5">
        <v>22</v>
      </c>
      <c r="C1756" s="5" t="s">
        <v>63</v>
      </c>
      <c r="D1756" s="5">
        <v>393</v>
      </c>
      <c r="E1756" s="5">
        <v>8</v>
      </c>
      <c r="F1756" s="8">
        <f t="shared" si="162"/>
        <v>2.0356234096692112</v>
      </c>
      <c r="G1756" s="5" t="str">
        <f>IF(COUNTIFS(Q3_SQL_Error_Concentration!$A:$A,A1756,Q3_SQL_Error_Concentration!$E:$E,B1756,Q3_SQL_Error_Concentration!$F:$F,C1756)=0,"",SUMIFS(Q3_SQL_Error_Concentration!$I:$I,Q3_SQL_Error_Concentration!$A:$A,A1756,Q3_SQL_Error_Concentration!$E:$E,B1756,Q3_SQL_Error_Concentration!$F:$F,C1756))</f>
        <v/>
      </c>
      <c r="H1756" s="5" t="str">
        <f t="shared" si="163"/>
        <v/>
      </c>
      <c r="I1756" s="5">
        <f>IF(D1756&gt;=Q3_Validation!$C$2,1,0)</f>
        <v>0</v>
      </c>
      <c r="J1756" s="8" t="str">
        <f t="shared" si="164"/>
        <v/>
      </c>
      <c r="K1756" s="5" t="str">
        <f t="shared" si="165"/>
        <v>excluded</v>
      </c>
      <c r="L1756" s="5">
        <f t="shared" si="166"/>
        <v>0</v>
      </c>
      <c r="M1756" s="5">
        <f t="shared" si="167"/>
        <v>0</v>
      </c>
    </row>
    <row r="1757" spans="1:13">
      <c r="A1757" s="5">
        <v>3722</v>
      </c>
      <c r="B1757" s="5">
        <v>22</v>
      </c>
      <c r="C1757" s="5" t="s">
        <v>62</v>
      </c>
      <c r="D1757" s="5">
        <v>594</v>
      </c>
      <c r="E1757" s="5">
        <v>14</v>
      </c>
      <c r="F1757" s="8">
        <f t="shared" si="162"/>
        <v>2.3569023569023568</v>
      </c>
      <c r="G1757" s="5" t="str">
        <f>IF(COUNTIFS(Q3_SQL_Error_Concentration!$A:$A,A1757,Q3_SQL_Error_Concentration!$E:$E,B1757,Q3_SQL_Error_Concentration!$F:$F,C1757)=0,"",SUMIFS(Q3_SQL_Error_Concentration!$I:$I,Q3_SQL_Error_Concentration!$A:$A,A1757,Q3_SQL_Error_Concentration!$E:$E,B1757,Q3_SQL_Error_Concentration!$F:$F,C1757))</f>
        <v/>
      </c>
      <c r="H1757" s="5" t="str">
        <f t="shared" si="163"/>
        <v/>
      </c>
      <c r="I1757" s="5">
        <f>IF(D1757&gt;=Q3_Validation!$C$2,1,0)</f>
        <v>0</v>
      </c>
      <c r="J1757" s="8" t="str">
        <f t="shared" si="164"/>
        <v/>
      </c>
      <c r="K1757" s="5" t="str">
        <f t="shared" si="165"/>
        <v>excluded</v>
      </c>
      <c r="L1757" s="5">
        <f t="shared" si="166"/>
        <v>0</v>
      </c>
      <c r="M1757" s="5">
        <f t="shared" si="167"/>
        <v>0</v>
      </c>
    </row>
    <row r="1758" spans="1:13">
      <c r="A1758" s="5">
        <v>3722</v>
      </c>
      <c r="B1758" s="5">
        <v>23</v>
      </c>
      <c r="C1758" s="5" t="s">
        <v>63</v>
      </c>
      <c r="D1758" s="5">
        <v>391</v>
      </c>
      <c r="E1758" s="5">
        <v>3</v>
      </c>
      <c r="F1758" s="8">
        <f t="shared" si="162"/>
        <v>0.76726342710997442</v>
      </c>
      <c r="G1758" s="5" t="str">
        <f>IF(COUNTIFS(Q3_SQL_Error_Concentration!$A:$A,A1758,Q3_SQL_Error_Concentration!$E:$E,B1758,Q3_SQL_Error_Concentration!$F:$F,C1758)=0,"",SUMIFS(Q3_SQL_Error_Concentration!$I:$I,Q3_SQL_Error_Concentration!$A:$A,A1758,Q3_SQL_Error_Concentration!$E:$E,B1758,Q3_SQL_Error_Concentration!$F:$F,C1758))</f>
        <v/>
      </c>
      <c r="H1758" s="5" t="str">
        <f t="shared" si="163"/>
        <v/>
      </c>
      <c r="I1758" s="5">
        <f>IF(D1758&gt;=Q3_Validation!$C$2,1,0)</f>
        <v>0</v>
      </c>
      <c r="J1758" s="8" t="str">
        <f t="shared" si="164"/>
        <v/>
      </c>
      <c r="K1758" s="5" t="str">
        <f t="shared" si="165"/>
        <v>excluded</v>
      </c>
      <c r="L1758" s="5">
        <f t="shared" si="166"/>
        <v>0</v>
      </c>
      <c r="M1758" s="5">
        <f t="shared" si="167"/>
        <v>0</v>
      </c>
    </row>
    <row r="1759" spans="1:13">
      <c r="A1759" s="5">
        <v>3722</v>
      </c>
      <c r="B1759" s="5">
        <v>23</v>
      </c>
      <c r="C1759" s="5" t="s">
        <v>64</v>
      </c>
      <c r="D1759" s="5">
        <v>3</v>
      </c>
      <c r="E1759" s="5">
        <v>0</v>
      </c>
      <c r="F1759" s="8">
        <f t="shared" si="162"/>
        <v>0</v>
      </c>
      <c r="G1759" s="5" t="str">
        <f>IF(COUNTIFS(Q3_SQL_Error_Concentration!$A:$A,A1759,Q3_SQL_Error_Concentration!$E:$E,B1759,Q3_SQL_Error_Concentration!$F:$F,C1759)=0,"",SUMIFS(Q3_SQL_Error_Concentration!$I:$I,Q3_SQL_Error_Concentration!$A:$A,A1759,Q3_SQL_Error_Concentration!$E:$E,B1759,Q3_SQL_Error_Concentration!$F:$F,C1759))</f>
        <v/>
      </c>
      <c r="H1759" s="5" t="str">
        <f t="shared" si="163"/>
        <v/>
      </c>
      <c r="I1759" s="5">
        <f>IF(D1759&gt;=Q3_Validation!$C$2,1,0)</f>
        <v>0</v>
      </c>
      <c r="J1759" s="8" t="str">
        <f t="shared" si="164"/>
        <v/>
      </c>
      <c r="K1759" s="5" t="str">
        <f t="shared" si="165"/>
        <v>excluded</v>
      </c>
      <c r="L1759" s="5">
        <f t="shared" si="166"/>
        <v>0</v>
      </c>
      <c r="M1759" s="5">
        <f t="shared" si="167"/>
        <v>0</v>
      </c>
    </row>
    <row r="1760" spans="1:13">
      <c r="A1760" s="5">
        <v>3722</v>
      </c>
      <c r="B1760" s="5">
        <v>23</v>
      </c>
      <c r="C1760" s="5" t="s">
        <v>62</v>
      </c>
      <c r="D1760" s="5">
        <v>581</v>
      </c>
      <c r="E1760" s="5">
        <v>9</v>
      </c>
      <c r="F1760" s="8">
        <f t="shared" si="162"/>
        <v>1.5490533562822719</v>
      </c>
      <c r="G1760" s="5" t="str">
        <f>IF(COUNTIFS(Q3_SQL_Error_Concentration!$A:$A,A1760,Q3_SQL_Error_Concentration!$E:$E,B1760,Q3_SQL_Error_Concentration!$F:$F,C1760)=0,"",SUMIFS(Q3_SQL_Error_Concentration!$I:$I,Q3_SQL_Error_Concentration!$A:$A,A1760,Q3_SQL_Error_Concentration!$E:$E,B1760,Q3_SQL_Error_Concentration!$F:$F,C1760))</f>
        <v/>
      </c>
      <c r="H1760" s="5" t="str">
        <f t="shared" si="163"/>
        <v/>
      </c>
      <c r="I1760" s="5">
        <f>IF(D1760&gt;=Q3_Validation!$C$2,1,0)</f>
        <v>0</v>
      </c>
      <c r="J1760" s="8" t="str">
        <f t="shared" si="164"/>
        <v/>
      </c>
      <c r="K1760" s="5" t="str">
        <f t="shared" si="165"/>
        <v>excluded</v>
      </c>
      <c r="L1760" s="5">
        <f t="shared" si="166"/>
        <v>0</v>
      </c>
      <c r="M1760" s="5">
        <f t="shared" si="167"/>
        <v>0</v>
      </c>
    </row>
    <row r="1761" spans="1:13">
      <c r="A1761" s="5">
        <v>3730</v>
      </c>
      <c r="B1761" s="5">
        <v>0</v>
      </c>
      <c r="C1761" s="5" t="s">
        <v>63</v>
      </c>
      <c r="D1761" s="5">
        <v>114</v>
      </c>
      <c r="E1761" s="5">
        <v>2</v>
      </c>
      <c r="F1761" s="8">
        <f t="shared" si="162"/>
        <v>1.7543859649122806</v>
      </c>
      <c r="G1761" s="5" t="str">
        <f>IF(COUNTIFS(Q3_SQL_Error_Concentration!$A:$A,A1761,Q3_SQL_Error_Concentration!$E:$E,B1761,Q3_SQL_Error_Concentration!$F:$F,C1761)=0,"",SUMIFS(Q3_SQL_Error_Concentration!$I:$I,Q3_SQL_Error_Concentration!$A:$A,A1761,Q3_SQL_Error_Concentration!$E:$E,B1761,Q3_SQL_Error_Concentration!$F:$F,C1761))</f>
        <v/>
      </c>
      <c r="H1761" s="5" t="str">
        <f t="shared" si="163"/>
        <v/>
      </c>
      <c r="I1761" s="5">
        <f>IF(D1761&gt;=Q3_Validation!$C$2,1,0)</f>
        <v>0</v>
      </c>
      <c r="J1761" s="8" t="str">
        <f t="shared" si="164"/>
        <v/>
      </c>
      <c r="K1761" s="5" t="str">
        <f t="shared" si="165"/>
        <v>excluded</v>
      </c>
      <c r="L1761" s="5">
        <f t="shared" si="166"/>
        <v>0</v>
      </c>
      <c r="M1761" s="5">
        <f t="shared" si="167"/>
        <v>0</v>
      </c>
    </row>
    <row r="1762" spans="1:13">
      <c r="A1762" s="5">
        <v>3730</v>
      </c>
      <c r="B1762" s="5">
        <v>0</v>
      </c>
      <c r="C1762" s="5" t="s">
        <v>62</v>
      </c>
      <c r="D1762" s="5">
        <v>173</v>
      </c>
      <c r="E1762" s="5">
        <v>5</v>
      </c>
      <c r="F1762" s="8">
        <f t="shared" si="162"/>
        <v>2.8901734104046244</v>
      </c>
      <c r="G1762" s="5" t="str">
        <f>IF(COUNTIFS(Q3_SQL_Error_Concentration!$A:$A,A1762,Q3_SQL_Error_Concentration!$E:$E,B1762,Q3_SQL_Error_Concentration!$F:$F,C1762)=0,"",SUMIFS(Q3_SQL_Error_Concentration!$I:$I,Q3_SQL_Error_Concentration!$A:$A,A1762,Q3_SQL_Error_Concentration!$E:$E,B1762,Q3_SQL_Error_Concentration!$F:$F,C1762))</f>
        <v/>
      </c>
      <c r="H1762" s="5" t="str">
        <f t="shared" si="163"/>
        <v/>
      </c>
      <c r="I1762" s="5">
        <f>IF(D1762&gt;=Q3_Validation!$C$2,1,0)</f>
        <v>0</v>
      </c>
      <c r="J1762" s="8" t="str">
        <f t="shared" si="164"/>
        <v/>
      </c>
      <c r="K1762" s="5" t="str">
        <f t="shared" si="165"/>
        <v>excluded</v>
      </c>
      <c r="L1762" s="5">
        <f t="shared" si="166"/>
        <v>0</v>
      </c>
      <c r="M1762" s="5">
        <f t="shared" si="167"/>
        <v>0</v>
      </c>
    </row>
    <row r="1763" spans="1:13">
      <c r="A1763" s="5">
        <v>3730</v>
      </c>
      <c r="B1763" s="5">
        <v>1</v>
      </c>
      <c r="C1763" s="5" t="s">
        <v>63</v>
      </c>
      <c r="D1763" s="5">
        <v>120</v>
      </c>
      <c r="E1763" s="5">
        <v>1</v>
      </c>
      <c r="F1763" s="8">
        <f t="shared" si="162"/>
        <v>0.83333333333333337</v>
      </c>
      <c r="G1763" s="5" t="str">
        <f>IF(COUNTIFS(Q3_SQL_Error_Concentration!$A:$A,A1763,Q3_SQL_Error_Concentration!$E:$E,B1763,Q3_SQL_Error_Concentration!$F:$F,C1763)=0,"",SUMIFS(Q3_SQL_Error_Concentration!$I:$I,Q3_SQL_Error_Concentration!$A:$A,A1763,Q3_SQL_Error_Concentration!$E:$E,B1763,Q3_SQL_Error_Concentration!$F:$F,C1763))</f>
        <v/>
      </c>
      <c r="H1763" s="5" t="str">
        <f t="shared" si="163"/>
        <v/>
      </c>
      <c r="I1763" s="5">
        <f>IF(D1763&gt;=Q3_Validation!$C$2,1,0)</f>
        <v>0</v>
      </c>
      <c r="J1763" s="8" t="str">
        <f t="shared" si="164"/>
        <v/>
      </c>
      <c r="K1763" s="5" t="str">
        <f t="shared" si="165"/>
        <v>excluded</v>
      </c>
      <c r="L1763" s="5">
        <f t="shared" si="166"/>
        <v>0</v>
      </c>
      <c r="M1763" s="5">
        <f t="shared" si="167"/>
        <v>0</v>
      </c>
    </row>
    <row r="1764" spans="1:13">
      <c r="A1764" s="5">
        <v>3730</v>
      </c>
      <c r="B1764" s="5">
        <v>1</v>
      </c>
      <c r="C1764" s="5" t="s">
        <v>64</v>
      </c>
      <c r="D1764" s="5">
        <v>4</v>
      </c>
      <c r="E1764" s="5">
        <v>0</v>
      </c>
      <c r="F1764" s="8">
        <f t="shared" si="162"/>
        <v>0</v>
      </c>
      <c r="G1764" s="5" t="str">
        <f>IF(COUNTIFS(Q3_SQL_Error_Concentration!$A:$A,A1764,Q3_SQL_Error_Concentration!$E:$E,B1764,Q3_SQL_Error_Concentration!$F:$F,C1764)=0,"",SUMIFS(Q3_SQL_Error_Concentration!$I:$I,Q3_SQL_Error_Concentration!$A:$A,A1764,Q3_SQL_Error_Concentration!$E:$E,B1764,Q3_SQL_Error_Concentration!$F:$F,C1764))</f>
        <v/>
      </c>
      <c r="H1764" s="5" t="str">
        <f t="shared" si="163"/>
        <v/>
      </c>
      <c r="I1764" s="5">
        <f>IF(D1764&gt;=Q3_Validation!$C$2,1,0)</f>
        <v>0</v>
      </c>
      <c r="J1764" s="8" t="str">
        <f t="shared" si="164"/>
        <v/>
      </c>
      <c r="K1764" s="5" t="str">
        <f t="shared" si="165"/>
        <v>excluded</v>
      </c>
      <c r="L1764" s="5">
        <f t="shared" si="166"/>
        <v>0</v>
      </c>
      <c r="M1764" s="5">
        <f t="shared" si="167"/>
        <v>0</v>
      </c>
    </row>
    <row r="1765" spans="1:13">
      <c r="A1765" s="5">
        <v>3730</v>
      </c>
      <c r="B1765" s="5">
        <v>1</v>
      </c>
      <c r="C1765" s="5" t="s">
        <v>62</v>
      </c>
      <c r="D1765" s="5">
        <v>234</v>
      </c>
      <c r="E1765" s="5">
        <v>4</v>
      </c>
      <c r="F1765" s="8">
        <f t="shared" si="162"/>
        <v>1.7094017094017093</v>
      </c>
      <c r="G1765" s="5" t="str">
        <f>IF(COUNTIFS(Q3_SQL_Error_Concentration!$A:$A,A1765,Q3_SQL_Error_Concentration!$E:$E,B1765,Q3_SQL_Error_Concentration!$F:$F,C1765)=0,"",SUMIFS(Q3_SQL_Error_Concentration!$I:$I,Q3_SQL_Error_Concentration!$A:$A,A1765,Q3_SQL_Error_Concentration!$E:$E,B1765,Q3_SQL_Error_Concentration!$F:$F,C1765))</f>
        <v/>
      </c>
      <c r="H1765" s="5" t="str">
        <f t="shared" si="163"/>
        <v/>
      </c>
      <c r="I1765" s="5">
        <f>IF(D1765&gt;=Q3_Validation!$C$2,1,0)</f>
        <v>0</v>
      </c>
      <c r="J1765" s="8" t="str">
        <f t="shared" si="164"/>
        <v/>
      </c>
      <c r="K1765" s="5" t="str">
        <f t="shared" si="165"/>
        <v>excluded</v>
      </c>
      <c r="L1765" s="5">
        <f t="shared" si="166"/>
        <v>0</v>
      </c>
      <c r="M1765" s="5">
        <f t="shared" si="167"/>
        <v>0</v>
      </c>
    </row>
    <row r="1766" spans="1:13">
      <c r="A1766" s="5">
        <v>3730</v>
      </c>
      <c r="B1766" s="5">
        <v>2</v>
      </c>
      <c r="C1766" s="5" t="s">
        <v>63</v>
      </c>
      <c r="D1766" s="5">
        <v>147</v>
      </c>
      <c r="E1766" s="5">
        <v>3</v>
      </c>
      <c r="F1766" s="8">
        <f t="shared" si="162"/>
        <v>2.0408163265306123</v>
      </c>
      <c r="G1766" s="5" t="str">
        <f>IF(COUNTIFS(Q3_SQL_Error_Concentration!$A:$A,A1766,Q3_SQL_Error_Concentration!$E:$E,B1766,Q3_SQL_Error_Concentration!$F:$F,C1766)=0,"",SUMIFS(Q3_SQL_Error_Concentration!$I:$I,Q3_SQL_Error_Concentration!$A:$A,A1766,Q3_SQL_Error_Concentration!$E:$E,B1766,Q3_SQL_Error_Concentration!$F:$F,C1766))</f>
        <v/>
      </c>
      <c r="H1766" s="5" t="str">
        <f t="shared" si="163"/>
        <v/>
      </c>
      <c r="I1766" s="5">
        <f>IF(D1766&gt;=Q3_Validation!$C$2,1,0)</f>
        <v>0</v>
      </c>
      <c r="J1766" s="8" t="str">
        <f t="shared" si="164"/>
        <v/>
      </c>
      <c r="K1766" s="5" t="str">
        <f t="shared" si="165"/>
        <v>excluded</v>
      </c>
      <c r="L1766" s="5">
        <f t="shared" si="166"/>
        <v>0</v>
      </c>
      <c r="M1766" s="5">
        <f t="shared" si="167"/>
        <v>0</v>
      </c>
    </row>
    <row r="1767" spans="1:13">
      <c r="A1767" s="5">
        <v>3730</v>
      </c>
      <c r="B1767" s="5">
        <v>2</v>
      </c>
      <c r="C1767" s="5" t="s">
        <v>64</v>
      </c>
      <c r="D1767" s="5">
        <v>6</v>
      </c>
      <c r="E1767" s="5">
        <v>1</v>
      </c>
      <c r="F1767" s="8">
        <f t="shared" si="162"/>
        <v>16.666666666666668</v>
      </c>
      <c r="G1767" s="5" t="str">
        <f>IF(COUNTIFS(Q3_SQL_Error_Concentration!$A:$A,A1767,Q3_SQL_Error_Concentration!$E:$E,B1767,Q3_SQL_Error_Concentration!$F:$F,C1767)=0,"",SUMIFS(Q3_SQL_Error_Concentration!$I:$I,Q3_SQL_Error_Concentration!$A:$A,A1767,Q3_SQL_Error_Concentration!$E:$E,B1767,Q3_SQL_Error_Concentration!$F:$F,C1767))</f>
        <v/>
      </c>
      <c r="H1767" s="5" t="str">
        <f t="shared" si="163"/>
        <v/>
      </c>
      <c r="I1767" s="5">
        <f>IF(D1767&gt;=Q3_Validation!$C$2,1,0)</f>
        <v>0</v>
      </c>
      <c r="J1767" s="8" t="str">
        <f t="shared" si="164"/>
        <v/>
      </c>
      <c r="K1767" s="5" t="str">
        <f t="shared" si="165"/>
        <v>excluded</v>
      </c>
      <c r="L1767" s="5">
        <f t="shared" si="166"/>
        <v>0</v>
      </c>
      <c r="M1767" s="5">
        <f t="shared" si="167"/>
        <v>0</v>
      </c>
    </row>
    <row r="1768" spans="1:13">
      <c r="A1768" s="5">
        <v>3730</v>
      </c>
      <c r="B1768" s="5">
        <v>2</v>
      </c>
      <c r="C1768" s="5" t="s">
        <v>62</v>
      </c>
      <c r="D1768" s="5">
        <v>251</v>
      </c>
      <c r="E1768" s="5">
        <v>2</v>
      </c>
      <c r="F1768" s="8">
        <f t="shared" si="162"/>
        <v>0.79681274900398402</v>
      </c>
      <c r="G1768" s="5" t="str">
        <f>IF(COUNTIFS(Q3_SQL_Error_Concentration!$A:$A,A1768,Q3_SQL_Error_Concentration!$E:$E,B1768,Q3_SQL_Error_Concentration!$F:$F,C1768)=0,"",SUMIFS(Q3_SQL_Error_Concentration!$I:$I,Q3_SQL_Error_Concentration!$A:$A,A1768,Q3_SQL_Error_Concentration!$E:$E,B1768,Q3_SQL_Error_Concentration!$F:$F,C1768))</f>
        <v/>
      </c>
      <c r="H1768" s="5" t="str">
        <f t="shared" si="163"/>
        <v/>
      </c>
      <c r="I1768" s="5">
        <f>IF(D1768&gt;=Q3_Validation!$C$2,1,0)</f>
        <v>0</v>
      </c>
      <c r="J1768" s="8" t="str">
        <f t="shared" si="164"/>
        <v/>
      </c>
      <c r="K1768" s="5" t="str">
        <f t="shared" si="165"/>
        <v>excluded</v>
      </c>
      <c r="L1768" s="5">
        <f t="shared" si="166"/>
        <v>0</v>
      </c>
      <c r="M1768" s="5">
        <f t="shared" si="167"/>
        <v>0</v>
      </c>
    </row>
    <row r="1769" spans="1:13">
      <c r="A1769" s="5">
        <v>3730</v>
      </c>
      <c r="B1769" s="5">
        <v>3</v>
      </c>
      <c r="C1769" s="5" t="s">
        <v>63</v>
      </c>
      <c r="D1769" s="5">
        <v>110</v>
      </c>
      <c r="E1769" s="5">
        <v>1</v>
      </c>
      <c r="F1769" s="8">
        <f t="shared" si="162"/>
        <v>0.90909090909090906</v>
      </c>
      <c r="G1769" s="5" t="str">
        <f>IF(COUNTIFS(Q3_SQL_Error_Concentration!$A:$A,A1769,Q3_SQL_Error_Concentration!$E:$E,B1769,Q3_SQL_Error_Concentration!$F:$F,C1769)=0,"",SUMIFS(Q3_SQL_Error_Concentration!$I:$I,Q3_SQL_Error_Concentration!$A:$A,A1769,Q3_SQL_Error_Concentration!$E:$E,B1769,Q3_SQL_Error_Concentration!$F:$F,C1769))</f>
        <v/>
      </c>
      <c r="H1769" s="5" t="str">
        <f t="shared" si="163"/>
        <v/>
      </c>
      <c r="I1769" s="5">
        <f>IF(D1769&gt;=Q3_Validation!$C$2,1,0)</f>
        <v>0</v>
      </c>
      <c r="J1769" s="8" t="str">
        <f t="shared" si="164"/>
        <v/>
      </c>
      <c r="K1769" s="5" t="str">
        <f t="shared" si="165"/>
        <v>excluded</v>
      </c>
      <c r="L1769" s="5">
        <f t="shared" si="166"/>
        <v>0</v>
      </c>
      <c r="M1769" s="5">
        <f t="shared" si="167"/>
        <v>0</v>
      </c>
    </row>
    <row r="1770" spans="1:13">
      <c r="A1770" s="5">
        <v>3730</v>
      </c>
      <c r="B1770" s="5">
        <v>3</v>
      </c>
      <c r="C1770" s="5" t="s">
        <v>64</v>
      </c>
      <c r="D1770" s="5">
        <v>12</v>
      </c>
      <c r="E1770" s="5">
        <v>2</v>
      </c>
      <c r="F1770" s="8">
        <f t="shared" si="162"/>
        <v>16.666666666666668</v>
      </c>
      <c r="G1770" s="5" t="str">
        <f>IF(COUNTIFS(Q3_SQL_Error_Concentration!$A:$A,A1770,Q3_SQL_Error_Concentration!$E:$E,B1770,Q3_SQL_Error_Concentration!$F:$F,C1770)=0,"",SUMIFS(Q3_SQL_Error_Concentration!$I:$I,Q3_SQL_Error_Concentration!$A:$A,A1770,Q3_SQL_Error_Concentration!$E:$E,B1770,Q3_SQL_Error_Concentration!$F:$F,C1770))</f>
        <v/>
      </c>
      <c r="H1770" s="5" t="str">
        <f t="shared" si="163"/>
        <v/>
      </c>
      <c r="I1770" s="5">
        <f>IF(D1770&gt;=Q3_Validation!$C$2,1,0)</f>
        <v>0</v>
      </c>
      <c r="J1770" s="8" t="str">
        <f t="shared" si="164"/>
        <v/>
      </c>
      <c r="K1770" s="5" t="str">
        <f t="shared" si="165"/>
        <v>excluded</v>
      </c>
      <c r="L1770" s="5">
        <f t="shared" si="166"/>
        <v>0</v>
      </c>
      <c r="M1770" s="5">
        <f t="shared" si="167"/>
        <v>0</v>
      </c>
    </row>
    <row r="1771" spans="1:13">
      <c r="A1771" s="5">
        <v>3730</v>
      </c>
      <c r="B1771" s="5">
        <v>3</v>
      </c>
      <c r="C1771" s="5" t="s">
        <v>62</v>
      </c>
      <c r="D1771" s="5">
        <v>212</v>
      </c>
      <c r="E1771" s="5">
        <v>1</v>
      </c>
      <c r="F1771" s="8">
        <f t="shared" si="162"/>
        <v>0.47169811320754718</v>
      </c>
      <c r="G1771" s="5" t="str">
        <f>IF(COUNTIFS(Q3_SQL_Error_Concentration!$A:$A,A1771,Q3_SQL_Error_Concentration!$E:$E,B1771,Q3_SQL_Error_Concentration!$F:$F,C1771)=0,"",SUMIFS(Q3_SQL_Error_Concentration!$I:$I,Q3_SQL_Error_Concentration!$A:$A,A1771,Q3_SQL_Error_Concentration!$E:$E,B1771,Q3_SQL_Error_Concentration!$F:$F,C1771))</f>
        <v/>
      </c>
      <c r="H1771" s="5" t="str">
        <f t="shared" si="163"/>
        <v/>
      </c>
      <c r="I1771" s="5">
        <f>IF(D1771&gt;=Q3_Validation!$C$2,1,0)</f>
        <v>0</v>
      </c>
      <c r="J1771" s="8" t="str">
        <f t="shared" si="164"/>
        <v/>
      </c>
      <c r="K1771" s="5" t="str">
        <f t="shared" si="165"/>
        <v>excluded</v>
      </c>
      <c r="L1771" s="5">
        <f t="shared" si="166"/>
        <v>0</v>
      </c>
      <c r="M1771" s="5">
        <f t="shared" si="167"/>
        <v>0</v>
      </c>
    </row>
    <row r="1772" spans="1:13">
      <c r="A1772" s="5">
        <v>3730</v>
      </c>
      <c r="B1772" s="5">
        <v>4</v>
      </c>
      <c r="C1772" s="5" t="s">
        <v>63</v>
      </c>
      <c r="D1772" s="5">
        <v>124</v>
      </c>
      <c r="E1772" s="5">
        <v>3</v>
      </c>
      <c r="F1772" s="8">
        <f t="shared" si="162"/>
        <v>2.4193548387096775</v>
      </c>
      <c r="G1772" s="5" t="str">
        <f>IF(COUNTIFS(Q3_SQL_Error_Concentration!$A:$A,A1772,Q3_SQL_Error_Concentration!$E:$E,B1772,Q3_SQL_Error_Concentration!$F:$F,C1772)=0,"",SUMIFS(Q3_SQL_Error_Concentration!$I:$I,Q3_SQL_Error_Concentration!$A:$A,A1772,Q3_SQL_Error_Concentration!$E:$E,B1772,Q3_SQL_Error_Concentration!$F:$F,C1772))</f>
        <v/>
      </c>
      <c r="H1772" s="5" t="str">
        <f t="shared" si="163"/>
        <v/>
      </c>
      <c r="I1772" s="5">
        <f>IF(D1772&gt;=Q3_Validation!$C$2,1,0)</f>
        <v>0</v>
      </c>
      <c r="J1772" s="8" t="str">
        <f t="shared" si="164"/>
        <v/>
      </c>
      <c r="K1772" s="5" t="str">
        <f t="shared" si="165"/>
        <v>excluded</v>
      </c>
      <c r="L1772" s="5">
        <f t="shared" si="166"/>
        <v>0</v>
      </c>
      <c r="M1772" s="5">
        <f t="shared" si="167"/>
        <v>0</v>
      </c>
    </row>
    <row r="1773" spans="1:13">
      <c r="A1773" s="5">
        <v>3730</v>
      </c>
      <c r="B1773" s="5">
        <v>4</v>
      </c>
      <c r="C1773" s="5" t="s">
        <v>64</v>
      </c>
      <c r="D1773" s="5">
        <v>4</v>
      </c>
      <c r="E1773" s="5">
        <v>0</v>
      </c>
      <c r="F1773" s="8">
        <f t="shared" si="162"/>
        <v>0</v>
      </c>
      <c r="G1773" s="5" t="str">
        <f>IF(COUNTIFS(Q3_SQL_Error_Concentration!$A:$A,A1773,Q3_SQL_Error_Concentration!$E:$E,B1773,Q3_SQL_Error_Concentration!$F:$F,C1773)=0,"",SUMIFS(Q3_SQL_Error_Concentration!$I:$I,Q3_SQL_Error_Concentration!$A:$A,A1773,Q3_SQL_Error_Concentration!$E:$E,B1773,Q3_SQL_Error_Concentration!$F:$F,C1773))</f>
        <v/>
      </c>
      <c r="H1773" s="5" t="str">
        <f t="shared" si="163"/>
        <v/>
      </c>
      <c r="I1773" s="5">
        <f>IF(D1773&gt;=Q3_Validation!$C$2,1,0)</f>
        <v>0</v>
      </c>
      <c r="J1773" s="8" t="str">
        <f t="shared" si="164"/>
        <v/>
      </c>
      <c r="K1773" s="5" t="str">
        <f t="shared" si="165"/>
        <v>excluded</v>
      </c>
      <c r="L1773" s="5">
        <f t="shared" si="166"/>
        <v>0</v>
      </c>
      <c r="M1773" s="5">
        <f t="shared" si="167"/>
        <v>0</v>
      </c>
    </row>
    <row r="1774" spans="1:13">
      <c r="A1774" s="5">
        <v>3730</v>
      </c>
      <c r="B1774" s="5">
        <v>4</v>
      </c>
      <c r="C1774" s="5" t="s">
        <v>62</v>
      </c>
      <c r="D1774" s="5">
        <v>218</v>
      </c>
      <c r="E1774" s="5">
        <v>1</v>
      </c>
      <c r="F1774" s="8">
        <f t="shared" si="162"/>
        <v>0.45871559633027525</v>
      </c>
      <c r="G1774" s="5" t="str">
        <f>IF(COUNTIFS(Q3_SQL_Error_Concentration!$A:$A,A1774,Q3_SQL_Error_Concentration!$E:$E,B1774,Q3_SQL_Error_Concentration!$F:$F,C1774)=0,"",SUMIFS(Q3_SQL_Error_Concentration!$I:$I,Q3_SQL_Error_Concentration!$A:$A,A1774,Q3_SQL_Error_Concentration!$E:$E,B1774,Q3_SQL_Error_Concentration!$F:$F,C1774))</f>
        <v/>
      </c>
      <c r="H1774" s="5" t="str">
        <f t="shared" si="163"/>
        <v/>
      </c>
      <c r="I1774" s="5">
        <f>IF(D1774&gt;=Q3_Validation!$C$2,1,0)</f>
        <v>0</v>
      </c>
      <c r="J1774" s="8" t="str">
        <f t="shared" si="164"/>
        <v/>
      </c>
      <c r="K1774" s="5" t="str">
        <f t="shared" si="165"/>
        <v>excluded</v>
      </c>
      <c r="L1774" s="5">
        <f t="shared" si="166"/>
        <v>0</v>
      </c>
      <c r="M1774" s="5">
        <f t="shared" si="167"/>
        <v>0</v>
      </c>
    </row>
    <row r="1775" spans="1:13">
      <c r="A1775" s="5">
        <v>3730</v>
      </c>
      <c r="B1775" s="5">
        <v>5</v>
      </c>
      <c r="C1775" s="5" t="s">
        <v>63</v>
      </c>
      <c r="D1775" s="5">
        <v>145</v>
      </c>
      <c r="E1775" s="5">
        <v>3</v>
      </c>
      <c r="F1775" s="8">
        <f t="shared" si="162"/>
        <v>2.0689655172413794</v>
      </c>
      <c r="G1775" s="5" t="str">
        <f>IF(COUNTIFS(Q3_SQL_Error_Concentration!$A:$A,A1775,Q3_SQL_Error_Concentration!$E:$E,B1775,Q3_SQL_Error_Concentration!$F:$F,C1775)=0,"",SUMIFS(Q3_SQL_Error_Concentration!$I:$I,Q3_SQL_Error_Concentration!$A:$A,A1775,Q3_SQL_Error_Concentration!$E:$E,B1775,Q3_SQL_Error_Concentration!$F:$F,C1775))</f>
        <v/>
      </c>
      <c r="H1775" s="5" t="str">
        <f t="shared" si="163"/>
        <v/>
      </c>
      <c r="I1775" s="5">
        <f>IF(D1775&gt;=Q3_Validation!$C$2,1,0)</f>
        <v>0</v>
      </c>
      <c r="J1775" s="8" t="str">
        <f t="shared" si="164"/>
        <v/>
      </c>
      <c r="K1775" s="5" t="str">
        <f t="shared" si="165"/>
        <v>excluded</v>
      </c>
      <c r="L1775" s="5">
        <f t="shared" si="166"/>
        <v>0</v>
      </c>
      <c r="M1775" s="5">
        <f t="shared" si="167"/>
        <v>0</v>
      </c>
    </row>
    <row r="1776" spans="1:13">
      <c r="A1776" s="5">
        <v>3730</v>
      </c>
      <c r="B1776" s="5">
        <v>5</v>
      </c>
      <c r="C1776" s="5" t="s">
        <v>64</v>
      </c>
      <c r="D1776" s="5">
        <v>9</v>
      </c>
      <c r="E1776" s="5">
        <v>1</v>
      </c>
      <c r="F1776" s="8">
        <f t="shared" si="162"/>
        <v>11.111111111111111</v>
      </c>
      <c r="G1776" s="5" t="str">
        <f>IF(COUNTIFS(Q3_SQL_Error_Concentration!$A:$A,A1776,Q3_SQL_Error_Concentration!$E:$E,B1776,Q3_SQL_Error_Concentration!$F:$F,C1776)=0,"",SUMIFS(Q3_SQL_Error_Concentration!$I:$I,Q3_SQL_Error_Concentration!$A:$A,A1776,Q3_SQL_Error_Concentration!$E:$E,B1776,Q3_SQL_Error_Concentration!$F:$F,C1776))</f>
        <v/>
      </c>
      <c r="H1776" s="5" t="str">
        <f t="shared" si="163"/>
        <v/>
      </c>
      <c r="I1776" s="5">
        <f>IF(D1776&gt;=Q3_Validation!$C$2,1,0)</f>
        <v>0</v>
      </c>
      <c r="J1776" s="8" t="str">
        <f t="shared" si="164"/>
        <v/>
      </c>
      <c r="K1776" s="5" t="str">
        <f t="shared" si="165"/>
        <v>excluded</v>
      </c>
      <c r="L1776" s="5">
        <f t="shared" si="166"/>
        <v>0</v>
      </c>
      <c r="M1776" s="5">
        <f t="shared" si="167"/>
        <v>0</v>
      </c>
    </row>
    <row r="1777" spans="1:13">
      <c r="A1777" s="5">
        <v>3730</v>
      </c>
      <c r="B1777" s="5">
        <v>5</v>
      </c>
      <c r="C1777" s="5" t="s">
        <v>62</v>
      </c>
      <c r="D1777" s="5">
        <v>249</v>
      </c>
      <c r="E1777" s="5">
        <v>3</v>
      </c>
      <c r="F1777" s="8">
        <f t="shared" si="162"/>
        <v>1.2048192771084338</v>
      </c>
      <c r="G1777" s="5" t="str">
        <f>IF(COUNTIFS(Q3_SQL_Error_Concentration!$A:$A,A1777,Q3_SQL_Error_Concentration!$E:$E,B1777,Q3_SQL_Error_Concentration!$F:$F,C1777)=0,"",SUMIFS(Q3_SQL_Error_Concentration!$I:$I,Q3_SQL_Error_Concentration!$A:$A,A1777,Q3_SQL_Error_Concentration!$E:$E,B1777,Q3_SQL_Error_Concentration!$F:$F,C1777))</f>
        <v/>
      </c>
      <c r="H1777" s="5" t="str">
        <f t="shared" si="163"/>
        <v/>
      </c>
      <c r="I1777" s="5">
        <f>IF(D1777&gt;=Q3_Validation!$C$2,1,0)</f>
        <v>0</v>
      </c>
      <c r="J1777" s="8" t="str">
        <f t="shared" si="164"/>
        <v/>
      </c>
      <c r="K1777" s="5" t="str">
        <f t="shared" si="165"/>
        <v>excluded</v>
      </c>
      <c r="L1777" s="5">
        <f t="shared" si="166"/>
        <v>0</v>
      </c>
      <c r="M1777" s="5">
        <f t="shared" si="167"/>
        <v>0</v>
      </c>
    </row>
    <row r="1778" spans="1:13">
      <c r="A1778" s="5">
        <v>3730</v>
      </c>
      <c r="B1778" s="5">
        <v>6</v>
      </c>
      <c r="C1778" s="5" t="s">
        <v>63</v>
      </c>
      <c r="D1778" s="5">
        <v>165</v>
      </c>
      <c r="E1778" s="5">
        <v>2</v>
      </c>
      <c r="F1778" s="8">
        <f t="shared" si="162"/>
        <v>1.2121212121212122</v>
      </c>
      <c r="G1778" s="5" t="str">
        <f>IF(COUNTIFS(Q3_SQL_Error_Concentration!$A:$A,A1778,Q3_SQL_Error_Concentration!$E:$E,B1778,Q3_SQL_Error_Concentration!$F:$F,C1778)=0,"",SUMIFS(Q3_SQL_Error_Concentration!$I:$I,Q3_SQL_Error_Concentration!$A:$A,A1778,Q3_SQL_Error_Concentration!$E:$E,B1778,Q3_SQL_Error_Concentration!$F:$F,C1778))</f>
        <v/>
      </c>
      <c r="H1778" s="5" t="str">
        <f t="shared" si="163"/>
        <v/>
      </c>
      <c r="I1778" s="5">
        <f>IF(D1778&gt;=Q3_Validation!$C$2,1,0)</f>
        <v>0</v>
      </c>
      <c r="J1778" s="8" t="str">
        <f t="shared" si="164"/>
        <v/>
      </c>
      <c r="K1778" s="5" t="str">
        <f t="shared" si="165"/>
        <v>excluded</v>
      </c>
      <c r="L1778" s="5">
        <f t="shared" si="166"/>
        <v>0</v>
      </c>
      <c r="M1778" s="5">
        <f t="shared" si="167"/>
        <v>0</v>
      </c>
    </row>
    <row r="1779" spans="1:13">
      <c r="A1779" s="5">
        <v>3730</v>
      </c>
      <c r="B1779" s="5">
        <v>6</v>
      </c>
      <c r="C1779" s="5" t="s">
        <v>64</v>
      </c>
      <c r="D1779" s="5">
        <v>11</v>
      </c>
      <c r="E1779" s="5">
        <v>0</v>
      </c>
      <c r="F1779" s="8">
        <f t="shared" si="162"/>
        <v>0</v>
      </c>
      <c r="G1779" s="5" t="str">
        <f>IF(COUNTIFS(Q3_SQL_Error_Concentration!$A:$A,A1779,Q3_SQL_Error_Concentration!$E:$E,B1779,Q3_SQL_Error_Concentration!$F:$F,C1779)=0,"",SUMIFS(Q3_SQL_Error_Concentration!$I:$I,Q3_SQL_Error_Concentration!$A:$A,A1779,Q3_SQL_Error_Concentration!$E:$E,B1779,Q3_SQL_Error_Concentration!$F:$F,C1779))</f>
        <v/>
      </c>
      <c r="H1779" s="5" t="str">
        <f t="shared" si="163"/>
        <v/>
      </c>
      <c r="I1779" s="5">
        <f>IF(D1779&gt;=Q3_Validation!$C$2,1,0)</f>
        <v>0</v>
      </c>
      <c r="J1779" s="8" t="str">
        <f t="shared" si="164"/>
        <v/>
      </c>
      <c r="K1779" s="5" t="str">
        <f t="shared" si="165"/>
        <v>excluded</v>
      </c>
      <c r="L1779" s="5">
        <f t="shared" si="166"/>
        <v>0</v>
      </c>
      <c r="M1779" s="5">
        <f t="shared" si="167"/>
        <v>0</v>
      </c>
    </row>
    <row r="1780" spans="1:13">
      <c r="A1780" s="5">
        <v>3730</v>
      </c>
      <c r="B1780" s="5">
        <v>6</v>
      </c>
      <c r="C1780" s="5" t="s">
        <v>62</v>
      </c>
      <c r="D1780" s="5">
        <v>211</v>
      </c>
      <c r="E1780" s="5">
        <v>4</v>
      </c>
      <c r="F1780" s="8">
        <f t="shared" si="162"/>
        <v>1.8957345971563981</v>
      </c>
      <c r="G1780" s="5" t="str">
        <f>IF(COUNTIFS(Q3_SQL_Error_Concentration!$A:$A,A1780,Q3_SQL_Error_Concentration!$E:$E,B1780,Q3_SQL_Error_Concentration!$F:$F,C1780)=0,"",SUMIFS(Q3_SQL_Error_Concentration!$I:$I,Q3_SQL_Error_Concentration!$A:$A,A1780,Q3_SQL_Error_Concentration!$E:$E,B1780,Q3_SQL_Error_Concentration!$F:$F,C1780))</f>
        <v/>
      </c>
      <c r="H1780" s="5" t="str">
        <f t="shared" si="163"/>
        <v/>
      </c>
      <c r="I1780" s="5">
        <f>IF(D1780&gt;=Q3_Validation!$C$2,1,0)</f>
        <v>0</v>
      </c>
      <c r="J1780" s="8" t="str">
        <f t="shared" si="164"/>
        <v/>
      </c>
      <c r="K1780" s="5" t="str">
        <f t="shared" si="165"/>
        <v>excluded</v>
      </c>
      <c r="L1780" s="5">
        <f t="shared" si="166"/>
        <v>0</v>
      </c>
      <c r="M1780" s="5">
        <f t="shared" si="167"/>
        <v>0</v>
      </c>
    </row>
    <row r="1781" spans="1:13">
      <c r="A1781" s="5">
        <v>3730</v>
      </c>
      <c r="B1781" s="5">
        <v>7</v>
      </c>
      <c r="C1781" s="5" t="s">
        <v>63</v>
      </c>
      <c r="D1781" s="5">
        <v>117</v>
      </c>
      <c r="E1781" s="5">
        <v>4</v>
      </c>
      <c r="F1781" s="8">
        <f t="shared" si="162"/>
        <v>3.4188034188034186</v>
      </c>
      <c r="G1781" s="5" t="str">
        <f>IF(COUNTIFS(Q3_SQL_Error_Concentration!$A:$A,A1781,Q3_SQL_Error_Concentration!$E:$E,B1781,Q3_SQL_Error_Concentration!$F:$F,C1781)=0,"",SUMIFS(Q3_SQL_Error_Concentration!$I:$I,Q3_SQL_Error_Concentration!$A:$A,A1781,Q3_SQL_Error_Concentration!$E:$E,B1781,Q3_SQL_Error_Concentration!$F:$F,C1781))</f>
        <v/>
      </c>
      <c r="H1781" s="5" t="str">
        <f t="shared" si="163"/>
        <v/>
      </c>
      <c r="I1781" s="5">
        <f>IF(D1781&gt;=Q3_Validation!$C$2,1,0)</f>
        <v>0</v>
      </c>
      <c r="J1781" s="8" t="str">
        <f t="shared" si="164"/>
        <v/>
      </c>
      <c r="K1781" s="5" t="str">
        <f t="shared" si="165"/>
        <v>excluded</v>
      </c>
      <c r="L1781" s="5">
        <f t="shared" si="166"/>
        <v>0</v>
      </c>
      <c r="M1781" s="5">
        <f t="shared" si="167"/>
        <v>0</v>
      </c>
    </row>
    <row r="1782" spans="1:13">
      <c r="A1782" s="5">
        <v>3730</v>
      </c>
      <c r="B1782" s="5">
        <v>7</v>
      </c>
      <c r="C1782" s="5" t="s">
        <v>64</v>
      </c>
      <c r="D1782" s="5">
        <v>7</v>
      </c>
      <c r="E1782" s="5">
        <v>0</v>
      </c>
      <c r="F1782" s="8">
        <f t="shared" si="162"/>
        <v>0</v>
      </c>
      <c r="G1782" s="5" t="str">
        <f>IF(COUNTIFS(Q3_SQL_Error_Concentration!$A:$A,A1782,Q3_SQL_Error_Concentration!$E:$E,B1782,Q3_SQL_Error_Concentration!$F:$F,C1782)=0,"",SUMIFS(Q3_SQL_Error_Concentration!$I:$I,Q3_SQL_Error_Concentration!$A:$A,A1782,Q3_SQL_Error_Concentration!$E:$E,B1782,Q3_SQL_Error_Concentration!$F:$F,C1782))</f>
        <v/>
      </c>
      <c r="H1782" s="5" t="str">
        <f t="shared" si="163"/>
        <v/>
      </c>
      <c r="I1782" s="5">
        <f>IF(D1782&gt;=Q3_Validation!$C$2,1,0)</f>
        <v>0</v>
      </c>
      <c r="J1782" s="8" t="str">
        <f t="shared" si="164"/>
        <v/>
      </c>
      <c r="K1782" s="5" t="str">
        <f t="shared" si="165"/>
        <v>excluded</v>
      </c>
      <c r="L1782" s="5">
        <f t="shared" si="166"/>
        <v>0</v>
      </c>
      <c r="M1782" s="5">
        <f t="shared" si="167"/>
        <v>0</v>
      </c>
    </row>
    <row r="1783" spans="1:13">
      <c r="A1783" s="5">
        <v>3730</v>
      </c>
      <c r="B1783" s="5">
        <v>7</v>
      </c>
      <c r="C1783" s="5" t="s">
        <v>62</v>
      </c>
      <c r="D1783" s="5">
        <v>168</v>
      </c>
      <c r="E1783" s="5">
        <v>1</v>
      </c>
      <c r="F1783" s="8">
        <f t="shared" si="162"/>
        <v>0.59523809523809523</v>
      </c>
      <c r="G1783" s="5" t="str">
        <f>IF(COUNTIFS(Q3_SQL_Error_Concentration!$A:$A,A1783,Q3_SQL_Error_Concentration!$E:$E,B1783,Q3_SQL_Error_Concentration!$F:$F,C1783)=0,"",SUMIFS(Q3_SQL_Error_Concentration!$I:$I,Q3_SQL_Error_Concentration!$A:$A,A1783,Q3_SQL_Error_Concentration!$E:$E,B1783,Q3_SQL_Error_Concentration!$F:$F,C1783))</f>
        <v/>
      </c>
      <c r="H1783" s="5" t="str">
        <f t="shared" si="163"/>
        <v/>
      </c>
      <c r="I1783" s="5">
        <f>IF(D1783&gt;=Q3_Validation!$C$2,1,0)</f>
        <v>0</v>
      </c>
      <c r="J1783" s="8" t="str">
        <f t="shared" si="164"/>
        <v/>
      </c>
      <c r="K1783" s="5" t="str">
        <f t="shared" si="165"/>
        <v>excluded</v>
      </c>
      <c r="L1783" s="5">
        <f t="shared" si="166"/>
        <v>0</v>
      </c>
      <c r="M1783" s="5">
        <f t="shared" si="167"/>
        <v>0</v>
      </c>
    </row>
    <row r="1784" spans="1:13">
      <c r="A1784" s="5">
        <v>3730</v>
      </c>
      <c r="B1784" s="5">
        <v>8</v>
      </c>
      <c r="C1784" s="5" t="s">
        <v>63</v>
      </c>
      <c r="D1784" s="5">
        <v>130</v>
      </c>
      <c r="E1784" s="5">
        <v>3</v>
      </c>
      <c r="F1784" s="8">
        <f t="shared" si="162"/>
        <v>2.3076923076923075</v>
      </c>
      <c r="G1784" s="5" t="str">
        <f>IF(COUNTIFS(Q3_SQL_Error_Concentration!$A:$A,A1784,Q3_SQL_Error_Concentration!$E:$E,B1784,Q3_SQL_Error_Concentration!$F:$F,C1784)=0,"",SUMIFS(Q3_SQL_Error_Concentration!$I:$I,Q3_SQL_Error_Concentration!$A:$A,A1784,Q3_SQL_Error_Concentration!$E:$E,B1784,Q3_SQL_Error_Concentration!$F:$F,C1784))</f>
        <v/>
      </c>
      <c r="H1784" s="5" t="str">
        <f t="shared" si="163"/>
        <v/>
      </c>
      <c r="I1784" s="5">
        <f>IF(D1784&gt;=Q3_Validation!$C$2,1,0)</f>
        <v>0</v>
      </c>
      <c r="J1784" s="8" t="str">
        <f t="shared" si="164"/>
        <v/>
      </c>
      <c r="K1784" s="5" t="str">
        <f t="shared" si="165"/>
        <v>excluded</v>
      </c>
      <c r="L1784" s="5">
        <f t="shared" si="166"/>
        <v>0</v>
      </c>
      <c r="M1784" s="5">
        <f t="shared" si="167"/>
        <v>0</v>
      </c>
    </row>
    <row r="1785" spans="1:13">
      <c r="A1785" s="5">
        <v>3730</v>
      </c>
      <c r="B1785" s="5">
        <v>8</v>
      </c>
      <c r="C1785" s="5" t="s">
        <v>64</v>
      </c>
      <c r="D1785" s="5">
        <v>4</v>
      </c>
      <c r="E1785" s="5">
        <v>0</v>
      </c>
      <c r="F1785" s="8">
        <f t="shared" si="162"/>
        <v>0</v>
      </c>
      <c r="G1785" s="5" t="str">
        <f>IF(COUNTIFS(Q3_SQL_Error_Concentration!$A:$A,A1785,Q3_SQL_Error_Concentration!$E:$E,B1785,Q3_SQL_Error_Concentration!$F:$F,C1785)=0,"",SUMIFS(Q3_SQL_Error_Concentration!$I:$I,Q3_SQL_Error_Concentration!$A:$A,A1785,Q3_SQL_Error_Concentration!$E:$E,B1785,Q3_SQL_Error_Concentration!$F:$F,C1785))</f>
        <v/>
      </c>
      <c r="H1785" s="5" t="str">
        <f t="shared" si="163"/>
        <v/>
      </c>
      <c r="I1785" s="5">
        <f>IF(D1785&gt;=Q3_Validation!$C$2,1,0)</f>
        <v>0</v>
      </c>
      <c r="J1785" s="8" t="str">
        <f t="shared" si="164"/>
        <v/>
      </c>
      <c r="K1785" s="5" t="str">
        <f t="shared" si="165"/>
        <v>excluded</v>
      </c>
      <c r="L1785" s="5">
        <f t="shared" si="166"/>
        <v>0</v>
      </c>
      <c r="M1785" s="5">
        <f t="shared" si="167"/>
        <v>0</v>
      </c>
    </row>
    <row r="1786" spans="1:13">
      <c r="A1786" s="5">
        <v>3730</v>
      </c>
      <c r="B1786" s="5">
        <v>8</v>
      </c>
      <c r="C1786" s="5" t="s">
        <v>62</v>
      </c>
      <c r="D1786" s="5">
        <v>204</v>
      </c>
      <c r="E1786" s="5">
        <v>2</v>
      </c>
      <c r="F1786" s="8">
        <f t="shared" si="162"/>
        <v>0.98039215686274506</v>
      </c>
      <c r="G1786" s="5" t="str">
        <f>IF(COUNTIFS(Q3_SQL_Error_Concentration!$A:$A,A1786,Q3_SQL_Error_Concentration!$E:$E,B1786,Q3_SQL_Error_Concentration!$F:$F,C1786)=0,"",SUMIFS(Q3_SQL_Error_Concentration!$I:$I,Q3_SQL_Error_Concentration!$A:$A,A1786,Q3_SQL_Error_Concentration!$E:$E,B1786,Q3_SQL_Error_Concentration!$F:$F,C1786))</f>
        <v/>
      </c>
      <c r="H1786" s="5" t="str">
        <f t="shared" si="163"/>
        <v/>
      </c>
      <c r="I1786" s="5">
        <f>IF(D1786&gt;=Q3_Validation!$C$2,1,0)</f>
        <v>0</v>
      </c>
      <c r="J1786" s="8" t="str">
        <f t="shared" si="164"/>
        <v/>
      </c>
      <c r="K1786" s="5" t="str">
        <f t="shared" si="165"/>
        <v>excluded</v>
      </c>
      <c r="L1786" s="5">
        <f t="shared" si="166"/>
        <v>0</v>
      </c>
      <c r="M1786" s="5">
        <f t="shared" si="167"/>
        <v>0</v>
      </c>
    </row>
    <row r="1787" spans="1:13">
      <c r="A1787" s="5">
        <v>3730</v>
      </c>
      <c r="B1787" s="5">
        <v>9</v>
      </c>
      <c r="C1787" s="5" t="s">
        <v>63</v>
      </c>
      <c r="D1787" s="5">
        <v>160</v>
      </c>
      <c r="E1787" s="5">
        <v>4</v>
      </c>
      <c r="F1787" s="8">
        <f t="shared" si="162"/>
        <v>2.5</v>
      </c>
      <c r="G1787" s="5" t="str">
        <f>IF(COUNTIFS(Q3_SQL_Error_Concentration!$A:$A,A1787,Q3_SQL_Error_Concentration!$E:$E,B1787,Q3_SQL_Error_Concentration!$F:$F,C1787)=0,"",SUMIFS(Q3_SQL_Error_Concentration!$I:$I,Q3_SQL_Error_Concentration!$A:$A,A1787,Q3_SQL_Error_Concentration!$E:$E,B1787,Q3_SQL_Error_Concentration!$F:$F,C1787))</f>
        <v/>
      </c>
      <c r="H1787" s="5" t="str">
        <f t="shared" si="163"/>
        <v/>
      </c>
      <c r="I1787" s="5">
        <f>IF(D1787&gt;=Q3_Validation!$C$2,1,0)</f>
        <v>0</v>
      </c>
      <c r="J1787" s="8" t="str">
        <f t="shared" si="164"/>
        <v/>
      </c>
      <c r="K1787" s="5" t="str">
        <f t="shared" si="165"/>
        <v>excluded</v>
      </c>
      <c r="L1787" s="5">
        <f t="shared" si="166"/>
        <v>0</v>
      </c>
      <c r="M1787" s="5">
        <f t="shared" si="167"/>
        <v>0</v>
      </c>
    </row>
    <row r="1788" spans="1:13">
      <c r="A1788" s="5">
        <v>3730</v>
      </c>
      <c r="B1788" s="5">
        <v>9</v>
      </c>
      <c r="C1788" s="5" t="s">
        <v>64</v>
      </c>
      <c r="D1788" s="5">
        <v>7</v>
      </c>
      <c r="E1788" s="5">
        <v>2</v>
      </c>
      <c r="F1788" s="8">
        <f t="shared" si="162"/>
        <v>28.571428571428573</v>
      </c>
      <c r="G1788" s="5" t="str">
        <f>IF(COUNTIFS(Q3_SQL_Error_Concentration!$A:$A,A1788,Q3_SQL_Error_Concentration!$E:$E,B1788,Q3_SQL_Error_Concentration!$F:$F,C1788)=0,"",SUMIFS(Q3_SQL_Error_Concentration!$I:$I,Q3_SQL_Error_Concentration!$A:$A,A1788,Q3_SQL_Error_Concentration!$E:$E,B1788,Q3_SQL_Error_Concentration!$F:$F,C1788))</f>
        <v/>
      </c>
      <c r="H1788" s="5" t="str">
        <f t="shared" si="163"/>
        <v/>
      </c>
      <c r="I1788" s="5">
        <f>IF(D1788&gt;=Q3_Validation!$C$2,1,0)</f>
        <v>0</v>
      </c>
      <c r="J1788" s="8" t="str">
        <f t="shared" si="164"/>
        <v/>
      </c>
      <c r="K1788" s="5" t="str">
        <f t="shared" si="165"/>
        <v>excluded</v>
      </c>
      <c r="L1788" s="5">
        <f t="shared" si="166"/>
        <v>0</v>
      </c>
      <c r="M1788" s="5">
        <f t="shared" si="167"/>
        <v>0</v>
      </c>
    </row>
    <row r="1789" spans="1:13">
      <c r="A1789" s="5">
        <v>3730</v>
      </c>
      <c r="B1789" s="5">
        <v>9</v>
      </c>
      <c r="C1789" s="5" t="s">
        <v>62</v>
      </c>
      <c r="D1789" s="5">
        <v>221</v>
      </c>
      <c r="E1789" s="5">
        <v>6</v>
      </c>
      <c r="F1789" s="8">
        <f t="shared" si="162"/>
        <v>2.7149321266968327</v>
      </c>
      <c r="G1789" s="5" t="str">
        <f>IF(COUNTIFS(Q3_SQL_Error_Concentration!$A:$A,A1789,Q3_SQL_Error_Concentration!$E:$E,B1789,Q3_SQL_Error_Concentration!$F:$F,C1789)=0,"",SUMIFS(Q3_SQL_Error_Concentration!$I:$I,Q3_SQL_Error_Concentration!$A:$A,A1789,Q3_SQL_Error_Concentration!$E:$E,B1789,Q3_SQL_Error_Concentration!$F:$F,C1789))</f>
        <v/>
      </c>
      <c r="H1789" s="5" t="str">
        <f t="shared" si="163"/>
        <v/>
      </c>
      <c r="I1789" s="5">
        <f>IF(D1789&gt;=Q3_Validation!$C$2,1,0)</f>
        <v>0</v>
      </c>
      <c r="J1789" s="8" t="str">
        <f t="shared" si="164"/>
        <v/>
      </c>
      <c r="K1789" s="5" t="str">
        <f t="shared" si="165"/>
        <v>excluded</v>
      </c>
      <c r="L1789" s="5">
        <f t="shared" si="166"/>
        <v>0</v>
      </c>
      <c r="M1789" s="5">
        <f t="shared" si="167"/>
        <v>0</v>
      </c>
    </row>
    <row r="1790" spans="1:13">
      <c r="A1790" s="5">
        <v>3730</v>
      </c>
      <c r="B1790" s="5">
        <v>10</v>
      </c>
      <c r="C1790" s="5" t="s">
        <v>63</v>
      </c>
      <c r="D1790" s="5">
        <v>262</v>
      </c>
      <c r="E1790" s="5">
        <v>7</v>
      </c>
      <c r="F1790" s="8">
        <f t="shared" si="162"/>
        <v>2.6717557251908395</v>
      </c>
      <c r="G1790" s="5" t="str">
        <f>IF(COUNTIFS(Q3_SQL_Error_Concentration!$A:$A,A1790,Q3_SQL_Error_Concentration!$E:$E,B1790,Q3_SQL_Error_Concentration!$F:$F,C1790)=0,"",SUMIFS(Q3_SQL_Error_Concentration!$I:$I,Q3_SQL_Error_Concentration!$A:$A,A1790,Q3_SQL_Error_Concentration!$E:$E,B1790,Q3_SQL_Error_Concentration!$F:$F,C1790))</f>
        <v/>
      </c>
      <c r="H1790" s="5" t="str">
        <f t="shared" si="163"/>
        <v/>
      </c>
      <c r="I1790" s="5">
        <f>IF(D1790&gt;=Q3_Validation!$C$2,1,0)</f>
        <v>0</v>
      </c>
      <c r="J1790" s="8" t="str">
        <f t="shared" si="164"/>
        <v/>
      </c>
      <c r="K1790" s="5" t="str">
        <f t="shared" si="165"/>
        <v>excluded</v>
      </c>
      <c r="L1790" s="5">
        <f t="shared" si="166"/>
        <v>0</v>
      </c>
      <c r="M1790" s="5">
        <f t="shared" si="167"/>
        <v>0</v>
      </c>
    </row>
    <row r="1791" spans="1:13">
      <c r="A1791" s="5">
        <v>3730</v>
      </c>
      <c r="B1791" s="5">
        <v>10</v>
      </c>
      <c r="C1791" s="5" t="s">
        <v>64</v>
      </c>
      <c r="D1791" s="5">
        <v>7</v>
      </c>
      <c r="E1791" s="5">
        <v>0</v>
      </c>
      <c r="F1791" s="8">
        <f t="shared" si="162"/>
        <v>0</v>
      </c>
      <c r="G1791" s="5" t="str">
        <f>IF(COUNTIFS(Q3_SQL_Error_Concentration!$A:$A,A1791,Q3_SQL_Error_Concentration!$E:$E,B1791,Q3_SQL_Error_Concentration!$F:$F,C1791)=0,"",SUMIFS(Q3_SQL_Error_Concentration!$I:$I,Q3_SQL_Error_Concentration!$A:$A,A1791,Q3_SQL_Error_Concentration!$E:$E,B1791,Q3_SQL_Error_Concentration!$F:$F,C1791))</f>
        <v/>
      </c>
      <c r="H1791" s="5" t="str">
        <f t="shared" si="163"/>
        <v/>
      </c>
      <c r="I1791" s="5">
        <f>IF(D1791&gt;=Q3_Validation!$C$2,1,0)</f>
        <v>0</v>
      </c>
      <c r="J1791" s="8" t="str">
        <f t="shared" si="164"/>
        <v/>
      </c>
      <c r="K1791" s="5" t="str">
        <f t="shared" si="165"/>
        <v>excluded</v>
      </c>
      <c r="L1791" s="5">
        <f t="shared" si="166"/>
        <v>0</v>
      </c>
      <c r="M1791" s="5">
        <f t="shared" si="167"/>
        <v>0</v>
      </c>
    </row>
    <row r="1792" spans="1:13">
      <c r="A1792" s="5">
        <v>3730</v>
      </c>
      <c r="B1792" s="5">
        <v>10</v>
      </c>
      <c r="C1792" s="5" t="s">
        <v>62</v>
      </c>
      <c r="D1792" s="5">
        <v>415</v>
      </c>
      <c r="E1792" s="5">
        <v>0</v>
      </c>
      <c r="F1792" s="8">
        <f t="shared" si="162"/>
        <v>0</v>
      </c>
      <c r="G1792" s="5" t="str">
        <f>IF(COUNTIFS(Q3_SQL_Error_Concentration!$A:$A,A1792,Q3_SQL_Error_Concentration!$E:$E,B1792,Q3_SQL_Error_Concentration!$F:$F,C1792)=0,"",SUMIFS(Q3_SQL_Error_Concentration!$I:$I,Q3_SQL_Error_Concentration!$A:$A,A1792,Q3_SQL_Error_Concentration!$E:$E,B1792,Q3_SQL_Error_Concentration!$F:$F,C1792))</f>
        <v/>
      </c>
      <c r="H1792" s="5" t="str">
        <f t="shared" si="163"/>
        <v/>
      </c>
      <c r="I1792" s="5">
        <f>IF(D1792&gt;=Q3_Validation!$C$2,1,0)</f>
        <v>0</v>
      </c>
      <c r="J1792" s="8" t="str">
        <f t="shared" si="164"/>
        <v/>
      </c>
      <c r="K1792" s="5" t="str">
        <f t="shared" si="165"/>
        <v>excluded</v>
      </c>
      <c r="L1792" s="5">
        <f t="shared" si="166"/>
        <v>0</v>
      </c>
      <c r="M1792" s="5">
        <f t="shared" si="167"/>
        <v>0</v>
      </c>
    </row>
    <row r="1793" spans="1:13">
      <c r="A1793" s="5">
        <v>3730</v>
      </c>
      <c r="B1793" s="5">
        <v>11</v>
      </c>
      <c r="C1793" s="5" t="s">
        <v>63</v>
      </c>
      <c r="D1793" s="5">
        <v>298</v>
      </c>
      <c r="E1793" s="5">
        <v>5</v>
      </c>
      <c r="F1793" s="8">
        <f t="shared" si="162"/>
        <v>1.6778523489932886</v>
      </c>
      <c r="G1793" s="5" t="str">
        <f>IF(COUNTIFS(Q3_SQL_Error_Concentration!$A:$A,A1793,Q3_SQL_Error_Concentration!$E:$E,B1793,Q3_SQL_Error_Concentration!$F:$F,C1793)=0,"",SUMIFS(Q3_SQL_Error_Concentration!$I:$I,Q3_SQL_Error_Concentration!$A:$A,A1793,Q3_SQL_Error_Concentration!$E:$E,B1793,Q3_SQL_Error_Concentration!$F:$F,C1793))</f>
        <v/>
      </c>
      <c r="H1793" s="5" t="str">
        <f t="shared" si="163"/>
        <v/>
      </c>
      <c r="I1793" s="5">
        <f>IF(D1793&gt;=Q3_Validation!$C$2,1,0)</f>
        <v>0</v>
      </c>
      <c r="J1793" s="8" t="str">
        <f t="shared" si="164"/>
        <v/>
      </c>
      <c r="K1793" s="5" t="str">
        <f t="shared" si="165"/>
        <v>excluded</v>
      </c>
      <c r="L1793" s="5">
        <f t="shared" si="166"/>
        <v>0</v>
      </c>
      <c r="M1793" s="5">
        <f t="shared" si="167"/>
        <v>0</v>
      </c>
    </row>
    <row r="1794" spans="1:13">
      <c r="A1794" s="5">
        <v>3730</v>
      </c>
      <c r="B1794" s="5">
        <v>11</v>
      </c>
      <c r="C1794" s="5" t="s">
        <v>64</v>
      </c>
      <c r="D1794" s="5">
        <v>9</v>
      </c>
      <c r="E1794" s="5">
        <v>0</v>
      </c>
      <c r="F1794" s="8">
        <f t="shared" ref="F1794:F1857" si="168">100*E1794/D1794</f>
        <v>0</v>
      </c>
      <c r="G1794" s="5" t="str">
        <f>IF(COUNTIFS(Q3_SQL_Error_Concentration!$A:$A,A1794,Q3_SQL_Error_Concentration!$E:$E,B1794,Q3_SQL_Error_Concentration!$F:$F,C1794)=0,"",SUMIFS(Q3_SQL_Error_Concentration!$I:$I,Q3_SQL_Error_Concentration!$A:$A,A1794,Q3_SQL_Error_Concentration!$E:$E,B1794,Q3_SQL_Error_Concentration!$F:$F,C1794))</f>
        <v/>
      </c>
      <c r="H1794" s="5" t="str">
        <f t="shared" ref="H1794:H1857" si="169">IF(G1794="","",IF(ABS(F1794-G1794)&lt;=0.0002,"PASS","FAIL"))</f>
        <v/>
      </c>
      <c r="I1794" s="5">
        <f>IF(D1794&gt;=Q3_Validation!$C$2,1,0)</f>
        <v>0</v>
      </c>
      <c r="J1794" s="8" t="str">
        <f t="shared" ref="J1794:J1857" si="170">IF(I1794=1,F1794,"")</f>
        <v/>
      </c>
      <c r="K1794" s="5" t="str">
        <f t="shared" ref="K1794:K1857" si="171">IF(D1794&lt;601,"excluded",IF(J1794&gt;3.628192,"outlier",IF(J1794&gt;=2.11093,"high-error","normal")))</f>
        <v>excluded</v>
      </c>
      <c r="L1794" s="5">
        <f t="shared" ref="L1794:L1857" si="172">COUNTIFS(A:A,A1794,K:K,"high-error")+COUNTIFS(A:A,A1794,K:K,"outlier")</f>
        <v>0</v>
      </c>
      <c r="M1794" s="5">
        <f t="shared" ref="M1794:M1857" si="173">IF(AND(L1794&gt;=2,OR(K1794="high-error",K1794="outlier")),1,0)</f>
        <v>0</v>
      </c>
    </row>
    <row r="1795" spans="1:13">
      <c r="A1795" s="5">
        <v>3730</v>
      </c>
      <c r="B1795" s="5">
        <v>11</v>
      </c>
      <c r="C1795" s="5" t="s">
        <v>62</v>
      </c>
      <c r="D1795" s="5">
        <v>498</v>
      </c>
      <c r="E1795" s="5">
        <v>3</v>
      </c>
      <c r="F1795" s="8">
        <f t="shared" si="168"/>
        <v>0.60240963855421692</v>
      </c>
      <c r="G1795" s="5" t="str">
        <f>IF(COUNTIFS(Q3_SQL_Error_Concentration!$A:$A,A1795,Q3_SQL_Error_Concentration!$E:$E,B1795,Q3_SQL_Error_Concentration!$F:$F,C1795)=0,"",SUMIFS(Q3_SQL_Error_Concentration!$I:$I,Q3_SQL_Error_Concentration!$A:$A,A1795,Q3_SQL_Error_Concentration!$E:$E,B1795,Q3_SQL_Error_Concentration!$F:$F,C1795))</f>
        <v/>
      </c>
      <c r="H1795" s="5" t="str">
        <f t="shared" si="169"/>
        <v/>
      </c>
      <c r="I1795" s="5">
        <f>IF(D1795&gt;=Q3_Validation!$C$2,1,0)</f>
        <v>0</v>
      </c>
      <c r="J1795" s="8" t="str">
        <f t="shared" si="170"/>
        <v/>
      </c>
      <c r="K1795" s="5" t="str">
        <f t="shared" si="171"/>
        <v>excluded</v>
      </c>
      <c r="L1795" s="5">
        <f t="shared" si="172"/>
        <v>0</v>
      </c>
      <c r="M1795" s="5">
        <f t="shared" si="173"/>
        <v>0</v>
      </c>
    </row>
    <row r="1796" spans="1:13">
      <c r="A1796" s="5">
        <v>3730</v>
      </c>
      <c r="B1796" s="5">
        <v>12</v>
      </c>
      <c r="C1796" s="5" t="s">
        <v>63</v>
      </c>
      <c r="D1796" s="5">
        <v>311</v>
      </c>
      <c r="E1796" s="5">
        <v>5</v>
      </c>
      <c r="F1796" s="8">
        <f t="shared" si="168"/>
        <v>1.607717041800643</v>
      </c>
      <c r="G1796" s="5" t="str">
        <f>IF(COUNTIFS(Q3_SQL_Error_Concentration!$A:$A,A1796,Q3_SQL_Error_Concentration!$E:$E,B1796,Q3_SQL_Error_Concentration!$F:$F,C1796)=0,"",SUMIFS(Q3_SQL_Error_Concentration!$I:$I,Q3_SQL_Error_Concentration!$A:$A,A1796,Q3_SQL_Error_Concentration!$E:$E,B1796,Q3_SQL_Error_Concentration!$F:$F,C1796))</f>
        <v/>
      </c>
      <c r="H1796" s="5" t="str">
        <f t="shared" si="169"/>
        <v/>
      </c>
      <c r="I1796" s="5">
        <f>IF(D1796&gt;=Q3_Validation!$C$2,1,0)</f>
        <v>0</v>
      </c>
      <c r="J1796" s="8" t="str">
        <f t="shared" si="170"/>
        <v/>
      </c>
      <c r="K1796" s="5" t="str">
        <f t="shared" si="171"/>
        <v>excluded</v>
      </c>
      <c r="L1796" s="5">
        <f t="shared" si="172"/>
        <v>0</v>
      </c>
      <c r="M1796" s="5">
        <f t="shared" si="173"/>
        <v>0</v>
      </c>
    </row>
    <row r="1797" spans="1:13">
      <c r="A1797" s="5">
        <v>3730</v>
      </c>
      <c r="B1797" s="5">
        <v>12</v>
      </c>
      <c r="C1797" s="5" t="s">
        <v>64</v>
      </c>
      <c r="D1797" s="5">
        <v>7</v>
      </c>
      <c r="E1797" s="5">
        <v>1</v>
      </c>
      <c r="F1797" s="8">
        <f t="shared" si="168"/>
        <v>14.285714285714286</v>
      </c>
      <c r="G1797" s="5" t="str">
        <f>IF(COUNTIFS(Q3_SQL_Error_Concentration!$A:$A,A1797,Q3_SQL_Error_Concentration!$E:$E,B1797,Q3_SQL_Error_Concentration!$F:$F,C1797)=0,"",SUMIFS(Q3_SQL_Error_Concentration!$I:$I,Q3_SQL_Error_Concentration!$A:$A,A1797,Q3_SQL_Error_Concentration!$E:$E,B1797,Q3_SQL_Error_Concentration!$F:$F,C1797))</f>
        <v/>
      </c>
      <c r="H1797" s="5" t="str">
        <f t="shared" si="169"/>
        <v/>
      </c>
      <c r="I1797" s="5">
        <f>IF(D1797&gt;=Q3_Validation!$C$2,1,0)</f>
        <v>0</v>
      </c>
      <c r="J1797" s="8" t="str">
        <f t="shared" si="170"/>
        <v/>
      </c>
      <c r="K1797" s="5" t="str">
        <f t="shared" si="171"/>
        <v>excluded</v>
      </c>
      <c r="L1797" s="5">
        <f t="shared" si="172"/>
        <v>0</v>
      </c>
      <c r="M1797" s="5">
        <f t="shared" si="173"/>
        <v>0</v>
      </c>
    </row>
    <row r="1798" spans="1:13">
      <c r="A1798" s="5">
        <v>3730</v>
      </c>
      <c r="B1798" s="5">
        <v>12</v>
      </c>
      <c r="C1798" s="5" t="s">
        <v>62</v>
      </c>
      <c r="D1798" s="5">
        <v>462</v>
      </c>
      <c r="E1798" s="5">
        <v>5</v>
      </c>
      <c r="F1798" s="8">
        <f t="shared" si="168"/>
        <v>1.0822510822510822</v>
      </c>
      <c r="G1798" s="5" t="str">
        <f>IF(COUNTIFS(Q3_SQL_Error_Concentration!$A:$A,A1798,Q3_SQL_Error_Concentration!$E:$E,B1798,Q3_SQL_Error_Concentration!$F:$F,C1798)=0,"",SUMIFS(Q3_SQL_Error_Concentration!$I:$I,Q3_SQL_Error_Concentration!$A:$A,A1798,Q3_SQL_Error_Concentration!$E:$E,B1798,Q3_SQL_Error_Concentration!$F:$F,C1798))</f>
        <v/>
      </c>
      <c r="H1798" s="5" t="str">
        <f t="shared" si="169"/>
        <v/>
      </c>
      <c r="I1798" s="5">
        <f>IF(D1798&gt;=Q3_Validation!$C$2,1,0)</f>
        <v>0</v>
      </c>
      <c r="J1798" s="8" t="str">
        <f t="shared" si="170"/>
        <v/>
      </c>
      <c r="K1798" s="5" t="str">
        <f t="shared" si="171"/>
        <v>excluded</v>
      </c>
      <c r="L1798" s="5">
        <f t="shared" si="172"/>
        <v>0</v>
      </c>
      <c r="M1798" s="5">
        <f t="shared" si="173"/>
        <v>0</v>
      </c>
    </row>
    <row r="1799" spans="1:13">
      <c r="A1799" s="5">
        <v>3730</v>
      </c>
      <c r="B1799" s="5">
        <v>13</v>
      </c>
      <c r="C1799" s="5" t="s">
        <v>63</v>
      </c>
      <c r="D1799" s="5">
        <v>258</v>
      </c>
      <c r="E1799" s="5">
        <v>3</v>
      </c>
      <c r="F1799" s="8">
        <f t="shared" si="168"/>
        <v>1.1627906976744187</v>
      </c>
      <c r="G1799" s="5" t="str">
        <f>IF(COUNTIFS(Q3_SQL_Error_Concentration!$A:$A,A1799,Q3_SQL_Error_Concentration!$E:$E,B1799,Q3_SQL_Error_Concentration!$F:$F,C1799)=0,"",SUMIFS(Q3_SQL_Error_Concentration!$I:$I,Q3_SQL_Error_Concentration!$A:$A,A1799,Q3_SQL_Error_Concentration!$E:$E,B1799,Q3_SQL_Error_Concentration!$F:$F,C1799))</f>
        <v/>
      </c>
      <c r="H1799" s="5" t="str">
        <f t="shared" si="169"/>
        <v/>
      </c>
      <c r="I1799" s="5">
        <f>IF(D1799&gt;=Q3_Validation!$C$2,1,0)</f>
        <v>0</v>
      </c>
      <c r="J1799" s="8" t="str">
        <f t="shared" si="170"/>
        <v/>
      </c>
      <c r="K1799" s="5" t="str">
        <f t="shared" si="171"/>
        <v>excluded</v>
      </c>
      <c r="L1799" s="5">
        <f t="shared" si="172"/>
        <v>0</v>
      </c>
      <c r="M1799" s="5">
        <f t="shared" si="173"/>
        <v>0</v>
      </c>
    </row>
    <row r="1800" spans="1:13">
      <c r="A1800" s="5">
        <v>3730</v>
      </c>
      <c r="B1800" s="5">
        <v>13</v>
      </c>
      <c r="C1800" s="5" t="s">
        <v>64</v>
      </c>
      <c r="D1800" s="5">
        <v>9</v>
      </c>
      <c r="E1800" s="5">
        <v>1</v>
      </c>
      <c r="F1800" s="8">
        <f t="shared" si="168"/>
        <v>11.111111111111111</v>
      </c>
      <c r="G1800" s="5" t="str">
        <f>IF(COUNTIFS(Q3_SQL_Error_Concentration!$A:$A,A1800,Q3_SQL_Error_Concentration!$E:$E,B1800,Q3_SQL_Error_Concentration!$F:$F,C1800)=0,"",SUMIFS(Q3_SQL_Error_Concentration!$I:$I,Q3_SQL_Error_Concentration!$A:$A,A1800,Q3_SQL_Error_Concentration!$E:$E,B1800,Q3_SQL_Error_Concentration!$F:$F,C1800))</f>
        <v/>
      </c>
      <c r="H1800" s="5" t="str">
        <f t="shared" si="169"/>
        <v/>
      </c>
      <c r="I1800" s="5">
        <f>IF(D1800&gt;=Q3_Validation!$C$2,1,0)</f>
        <v>0</v>
      </c>
      <c r="J1800" s="8" t="str">
        <f t="shared" si="170"/>
        <v/>
      </c>
      <c r="K1800" s="5" t="str">
        <f t="shared" si="171"/>
        <v>excluded</v>
      </c>
      <c r="L1800" s="5">
        <f t="shared" si="172"/>
        <v>0</v>
      </c>
      <c r="M1800" s="5">
        <f t="shared" si="173"/>
        <v>0</v>
      </c>
    </row>
    <row r="1801" spans="1:13">
      <c r="A1801" s="5">
        <v>3730</v>
      </c>
      <c r="B1801" s="5">
        <v>13</v>
      </c>
      <c r="C1801" s="5" t="s">
        <v>62</v>
      </c>
      <c r="D1801" s="5">
        <v>500</v>
      </c>
      <c r="E1801" s="5">
        <v>6</v>
      </c>
      <c r="F1801" s="8">
        <f t="shared" si="168"/>
        <v>1.2</v>
      </c>
      <c r="G1801" s="5" t="str">
        <f>IF(COUNTIFS(Q3_SQL_Error_Concentration!$A:$A,A1801,Q3_SQL_Error_Concentration!$E:$E,B1801,Q3_SQL_Error_Concentration!$F:$F,C1801)=0,"",SUMIFS(Q3_SQL_Error_Concentration!$I:$I,Q3_SQL_Error_Concentration!$A:$A,A1801,Q3_SQL_Error_Concentration!$E:$E,B1801,Q3_SQL_Error_Concentration!$F:$F,C1801))</f>
        <v/>
      </c>
      <c r="H1801" s="5" t="str">
        <f t="shared" si="169"/>
        <v/>
      </c>
      <c r="I1801" s="5">
        <f>IF(D1801&gt;=Q3_Validation!$C$2,1,0)</f>
        <v>0</v>
      </c>
      <c r="J1801" s="8" t="str">
        <f t="shared" si="170"/>
        <v/>
      </c>
      <c r="K1801" s="5" t="str">
        <f t="shared" si="171"/>
        <v>excluded</v>
      </c>
      <c r="L1801" s="5">
        <f t="shared" si="172"/>
        <v>0</v>
      </c>
      <c r="M1801" s="5">
        <f t="shared" si="173"/>
        <v>0</v>
      </c>
    </row>
    <row r="1802" spans="1:13">
      <c r="A1802" s="5">
        <v>3730</v>
      </c>
      <c r="B1802" s="5">
        <v>14</v>
      </c>
      <c r="C1802" s="5" t="s">
        <v>63</v>
      </c>
      <c r="D1802" s="5">
        <v>219</v>
      </c>
      <c r="E1802" s="5">
        <v>2</v>
      </c>
      <c r="F1802" s="8">
        <f t="shared" si="168"/>
        <v>0.91324200913242004</v>
      </c>
      <c r="G1802" s="5" t="str">
        <f>IF(COUNTIFS(Q3_SQL_Error_Concentration!$A:$A,A1802,Q3_SQL_Error_Concentration!$E:$E,B1802,Q3_SQL_Error_Concentration!$F:$F,C1802)=0,"",SUMIFS(Q3_SQL_Error_Concentration!$I:$I,Q3_SQL_Error_Concentration!$A:$A,A1802,Q3_SQL_Error_Concentration!$E:$E,B1802,Q3_SQL_Error_Concentration!$F:$F,C1802))</f>
        <v/>
      </c>
      <c r="H1802" s="5" t="str">
        <f t="shared" si="169"/>
        <v/>
      </c>
      <c r="I1802" s="5">
        <f>IF(D1802&gt;=Q3_Validation!$C$2,1,0)</f>
        <v>0</v>
      </c>
      <c r="J1802" s="8" t="str">
        <f t="shared" si="170"/>
        <v/>
      </c>
      <c r="K1802" s="5" t="str">
        <f t="shared" si="171"/>
        <v>excluded</v>
      </c>
      <c r="L1802" s="5">
        <f t="shared" si="172"/>
        <v>0</v>
      </c>
      <c r="M1802" s="5">
        <f t="shared" si="173"/>
        <v>0</v>
      </c>
    </row>
    <row r="1803" spans="1:13">
      <c r="A1803" s="5">
        <v>3730</v>
      </c>
      <c r="B1803" s="5">
        <v>14</v>
      </c>
      <c r="C1803" s="5" t="s">
        <v>64</v>
      </c>
      <c r="D1803" s="5">
        <v>4</v>
      </c>
      <c r="E1803" s="5">
        <v>0</v>
      </c>
      <c r="F1803" s="8">
        <f t="shared" si="168"/>
        <v>0</v>
      </c>
      <c r="G1803" s="5" t="str">
        <f>IF(COUNTIFS(Q3_SQL_Error_Concentration!$A:$A,A1803,Q3_SQL_Error_Concentration!$E:$E,B1803,Q3_SQL_Error_Concentration!$F:$F,C1803)=0,"",SUMIFS(Q3_SQL_Error_Concentration!$I:$I,Q3_SQL_Error_Concentration!$A:$A,A1803,Q3_SQL_Error_Concentration!$E:$E,B1803,Q3_SQL_Error_Concentration!$F:$F,C1803))</f>
        <v/>
      </c>
      <c r="H1803" s="5" t="str">
        <f t="shared" si="169"/>
        <v/>
      </c>
      <c r="I1803" s="5">
        <f>IF(D1803&gt;=Q3_Validation!$C$2,1,0)</f>
        <v>0</v>
      </c>
      <c r="J1803" s="8" t="str">
        <f t="shared" si="170"/>
        <v/>
      </c>
      <c r="K1803" s="5" t="str">
        <f t="shared" si="171"/>
        <v>excluded</v>
      </c>
      <c r="L1803" s="5">
        <f t="shared" si="172"/>
        <v>0</v>
      </c>
      <c r="M1803" s="5">
        <f t="shared" si="173"/>
        <v>0</v>
      </c>
    </row>
    <row r="1804" spans="1:13">
      <c r="A1804" s="5">
        <v>3730</v>
      </c>
      <c r="B1804" s="5">
        <v>14</v>
      </c>
      <c r="C1804" s="5" t="s">
        <v>62</v>
      </c>
      <c r="D1804" s="5">
        <v>462</v>
      </c>
      <c r="E1804" s="5">
        <v>6</v>
      </c>
      <c r="F1804" s="8">
        <f t="shared" si="168"/>
        <v>1.2987012987012987</v>
      </c>
      <c r="G1804" s="5" t="str">
        <f>IF(COUNTIFS(Q3_SQL_Error_Concentration!$A:$A,A1804,Q3_SQL_Error_Concentration!$E:$E,B1804,Q3_SQL_Error_Concentration!$F:$F,C1804)=0,"",SUMIFS(Q3_SQL_Error_Concentration!$I:$I,Q3_SQL_Error_Concentration!$A:$A,A1804,Q3_SQL_Error_Concentration!$E:$E,B1804,Q3_SQL_Error_Concentration!$F:$F,C1804))</f>
        <v/>
      </c>
      <c r="H1804" s="5" t="str">
        <f t="shared" si="169"/>
        <v/>
      </c>
      <c r="I1804" s="5">
        <f>IF(D1804&gt;=Q3_Validation!$C$2,1,0)</f>
        <v>0</v>
      </c>
      <c r="J1804" s="8" t="str">
        <f t="shared" si="170"/>
        <v/>
      </c>
      <c r="K1804" s="5" t="str">
        <f t="shared" si="171"/>
        <v>excluded</v>
      </c>
      <c r="L1804" s="5">
        <f t="shared" si="172"/>
        <v>0</v>
      </c>
      <c r="M1804" s="5">
        <f t="shared" si="173"/>
        <v>0</v>
      </c>
    </row>
    <row r="1805" spans="1:13">
      <c r="A1805" s="5">
        <v>3730</v>
      </c>
      <c r="B1805" s="5">
        <v>15</v>
      </c>
      <c r="C1805" s="5" t="s">
        <v>63</v>
      </c>
      <c r="D1805" s="5">
        <v>277</v>
      </c>
      <c r="E1805" s="5">
        <v>6</v>
      </c>
      <c r="F1805" s="8">
        <f t="shared" si="168"/>
        <v>2.1660649819494586</v>
      </c>
      <c r="G1805" s="5" t="str">
        <f>IF(COUNTIFS(Q3_SQL_Error_Concentration!$A:$A,A1805,Q3_SQL_Error_Concentration!$E:$E,B1805,Q3_SQL_Error_Concentration!$F:$F,C1805)=0,"",SUMIFS(Q3_SQL_Error_Concentration!$I:$I,Q3_SQL_Error_Concentration!$A:$A,A1805,Q3_SQL_Error_Concentration!$E:$E,B1805,Q3_SQL_Error_Concentration!$F:$F,C1805))</f>
        <v/>
      </c>
      <c r="H1805" s="5" t="str">
        <f t="shared" si="169"/>
        <v/>
      </c>
      <c r="I1805" s="5">
        <f>IF(D1805&gt;=Q3_Validation!$C$2,1,0)</f>
        <v>0</v>
      </c>
      <c r="J1805" s="8" t="str">
        <f t="shared" si="170"/>
        <v/>
      </c>
      <c r="K1805" s="5" t="str">
        <f t="shared" si="171"/>
        <v>excluded</v>
      </c>
      <c r="L1805" s="5">
        <f t="shared" si="172"/>
        <v>0</v>
      </c>
      <c r="M1805" s="5">
        <f t="shared" si="173"/>
        <v>0</v>
      </c>
    </row>
    <row r="1806" spans="1:13">
      <c r="A1806" s="5">
        <v>3730</v>
      </c>
      <c r="B1806" s="5">
        <v>15</v>
      </c>
      <c r="C1806" s="5" t="s">
        <v>64</v>
      </c>
      <c r="D1806" s="5">
        <v>2</v>
      </c>
      <c r="E1806" s="5">
        <v>0</v>
      </c>
      <c r="F1806" s="8">
        <f t="shared" si="168"/>
        <v>0</v>
      </c>
      <c r="G1806" s="5" t="str">
        <f>IF(COUNTIFS(Q3_SQL_Error_Concentration!$A:$A,A1806,Q3_SQL_Error_Concentration!$E:$E,B1806,Q3_SQL_Error_Concentration!$F:$F,C1806)=0,"",SUMIFS(Q3_SQL_Error_Concentration!$I:$I,Q3_SQL_Error_Concentration!$A:$A,A1806,Q3_SQL_Error_Concentration!$E:$E,B1806,Q3_SQL_Error_Concentration!$F:$F,C1806))</f>
        <v/>
      </c>
      <c r="H1806" s="5" t="str">
        <f t="shared" si="169"/>
        <v/>
      </c>
      <c r="I1806" s="5">
        <f>IF(D1806&gt;=Q3_Validation!$C$2,1,0)</f>
        <v>0</v>
      </c>
      <c r="J1806" s="8" t="str">
        <f t="shared" si="170"/>
        <v/>
      </c>
      <c r="K1806" s="5" t="str">
        <f t="shared" si="171"/>
        <v>excluded</v>
      </c>
      <c r="L1806" s="5">
        <f t="shared" si="172"/>
        <v>0</v>
      </c>
      <c r="M1806" s="5">
        <f t="shared" si="173"/>
        <v>0</v>
      </c>
    </row>
    <row r="1807" spans="1:13">
      <c r="A1807" s="5">
        <v>3730</v>
      </c>
      <c r="B1807" s="5">
        <v>15</v>
      </c>
      <c r="C1807" s="5" t="s">
        <v>62</v>
      </c>
      <c r="D1807" s="5">
        <v>531</v>
      </c>
      <c r="E1807" s="5">
        <v>7</v>
      </c>
      <c r="F1807" s="8">
        <f t="shared" si="168"/>
        <v>1.3182674199623352</v>
      </c>
      <c r="G1807" s="5" t="str">
        <f>IF(COUNTIFS(Q3_SQL_Error_Concentration!$A:$A,A1807,Q3_SQL_Error_Concentration!$E:$E,B1807,Q3_SQL_Error_Concentration!$F:$F,C1807)=0,"",SUMIFS(Q3_SQL_Error_Concentration!$I:$I,Q3_SQL_Error_Concentration!$A:$A,A1807,Q3_SQL_Error_Concentration!$E:$E,B1807,Q3_SQL_Error_Concentration!$F:$F,C1807))</f>
        <v/>
      </c>
      <c r="H1807" s="5" t="str">
        <f t="shared" si="169"/>
        <v/>
      </c>
      <c r="I1807" s="5">
        <f>IF(D1807&gt;=Q3_Validation!$C$2,1,0)</f>
        <v>0</v>
      </c>
      <c r="J1807" s="8" t="str">
        <f t="shared" si="170"/>
        <v/>
      </c>
      <c r="K1807" s="5" t="str">
        <f t="shared" si="171"/>
        <v>excluded</v>
      </c>
      <c r="L1807" s="5">
        <f t="shared" si="172"/>
        <v>0</v>
      </c>
      <c r="M1807" s="5">
        <f t="shared" si="173"/>
        <v>0</v>
      </c>
    </row>
    <row r="1808" spans="1:13">
      <c r="A1808" s="5">
        <v>3730</v>
      </c>
      <c r="B1808" s="5">
        <v>16</v>
      </c>
      <c r="C1808" s="5" t="s">
        <v>63</v>
      </c>
      <c r="D1808" s="5">
        <v>280</v>
      </c>
      <c r="E1808" s="5">
        <v>7</v>
      </c>
      <c r="F1808" s="8">
        <f t="shared" si="168"/>
        <v>2.5</v>
      </c>
      <c r="G1808" s="5" t="str">
        <f>IF(COUNTIFS(Q3_SQL_Error_Concentration!$A:$A,A1808,Q3_SQL_Error_Concentration!$E:$E,B1808,Q3_SQL_Error_Concentration!$F:$F,C1808)=0,"",SUMIFS(Q3_SQL_Error_Concentration!$I:$I,Q3_SQL_Error_Concentration!$A:$A,A1808,Q3_SQL_Error_Concentration!$E:$E,B1808,Q3_SQL_Error_Concentration!$F:$F,C1808))</f>
        <v/>
      </c>
      <c r="H1808" s="5" t="str">
        <f t="shared" si="169"/>
        <v/>
      </c>
      <c r="I1808" s="5">
        <f>IF(D1808&gt;=Q3_Validation!$C$2,1,0)</f>
        <v>0</v>
      </c>
      <c r="J1808" s="8" t="str">
        <f t="shared" si="170"/>
        <v/>
      </c>
      <c r="K1808" s="5" t="str">
        <f t="shared" si="171"/>
        <v>excluded</v>
      </c>
      <c r="L1808" s="5">
        <f t="shared" si="172"/>
        <v>0</v>
      </c>
      <c r="M1808" s="5">
        <f t="shared" si="173"/>
        <v>0</v>
      </c>
    </row>
    <row r="1809" spans="1:13">
      <c r="A1809" s="5">
        <v>3730</v>
      </c>
      <c r="B1809" s="5">
        <v>16</v>
      </c>
      <c r="C1809" s="5" t="s">
        <v>64</v>
      </c>
      <c r="D1809" s="5">
        <v>6</v>
      </c>
      <c r="E1809" s="5">
        <v>0</v>
      </c>
      <c r="F1809" s="8">
        <f t="shared" si="168"/>
        <v>0</v>
      </c>
      <c r="G1809" s="5" t="str">
        <f>IF(COUNTIFS(Q3_SQL_Error_Concentration!$A:$A,A1809,Q3_SQL_Error_Concentration!$E:$E,B1809,Q3_SQL_Error_Concentration!$F:$F,C1809)=0,"",SUMIFS(Q3_SQL_Error_Concentration!$I:$I,Q3_SQL_Error_Concentration!$A:$A,A1809,Q3_SQL_Error_Concentration!$E:$E,B1809,Q3_SQL_Error_Concentration!$F:$F,C1809))</f>
        <v/>
      </c>
      <c r="H1809" s="5" t="str">
        <f t="shared" si="169"/>
        <v/>
      </c>
      <c r="I1809" s="5">
        <f>IF(D1809&gt;=Q3_Validation!$C$2,1,0)</f>
        <v>0</v>
      </c>
      <c r="J1809" s="8" t="str">
        <f t="shared" si="170"/>
        <v/>
      </c>
      <c r="K1809" s="5" t="str">
        <f t="shared" si="171"/>
        <v>excluded</v>
      </c>
      <c r="L1809" s="5">
        <f t="shared" si="172"/>
        <v>0</v>
      </c>
      <c r="M1809" s="5">
        <f t="shared" si="173"/>
        <v>0</v>
      </c>
    </row>
    <row r="1810" spans="1:13">
      <c r="A1810" s="5">
        <v>3730</v>
      </c>
      <c r="B1810" s="5">
        <v>16</v>
      </c>
      <c r="C1810" s="5" t="s">
        <v>62</v>
      </c>
      <c r="D1810" s="5">
        <v>507</v>
      </c>
      <c r="E1810" s="5">
        <v>8</v>
      </c>
      <c r="F1810" s="8">
        <f t="shared" si="168"/>
        <v>1.5779092702169626</v>
      </c>
      <c r="G1810" s="5" t="str">
        <f>IF(COUNTIFS(Q3_SQL_Error_Concentration!$A:$A,A1810,Q3_SQL_Error_Concentration!$E:$E,B1810,Q3_SQL_Error_Concentration!$F:$F,C1810)=0,"",SUMIFS(Q3_SQL_Error_Concentration!$I:$I,Q3_SQL_Error_Concentration!$A:$A,A1810,Q3_SQL_Error_Concentration!$E:$E,B1810,Q3_SQL_Error_Concentration!$F:$F,C1810))</f>
        <v/>
      </c>
      <c r="H1810" s="5" t="str">
        <f t="shared" si="169"/>
        <v/>
      </c>
      <c r="I1810" s="5">
        <f>IF(D1810&gt;=Q3_Validation!$C$2,1,0)</f>
        <v>0</v>
      </c>
      <c r="J1810" s="8" t="str">
        <f t="shared" si="170"/>
        <v/>
      </c>
      <c r="K1810" s="5" t="str">
        <f t="shared" si="171"/>
        <v>excluded</v>
      </c>
      <c r="L1810" s="5">
        <f t="shared" si="172"/>
        <v>0</v>
      </c>
      <c r="M1810" s="5">
        <f t="shared" si="173"/>
        <v>0</v>
      </c>
    </row>
    <row r="1811" spans="1:13">
      <c r="A1811" s="5">
        <v>3730</v>
      </c>
      <c r="B1811" s="5">
        <v>17</v>
      </c>
      <c r="C1811" s="5" t="s">
        <v>63</v>
      </c>
      <c r="D1811" s="5">
        <v>298</v>
      </c>
      <c r="E1811" s="5">
        <v>4</v>
      </c>
      <c r="F1811" s="8">
        <f t="shared" si="168"/>
        <v>1.3422818791946309</v>
      </c>
      <c r="G1811" s="5" t="str">
        <f>IF(COUNTIFS(Q3_SQL_Error_Concentration!$A:$A,A1811,Q3_SQL_Error_Concentration!$E:$E,B1811,Q3_SQL_Error_Concentration!$F:$F,C1811)=0,"",SUMIFS(Q3_SQL_Error_Concentration!$I:$I,Q3_SQL_Error_Concentration!$A:$A,A1811,Q3_SQL_Error_Concentration!$E:$E,B1811,Q3_SQL_Error_Concentration!$F:$F,C1811))</f>
        <v/>
      </c>
      <c r="H1811" s="5" t="str">
        <f t="shared" si="169"/>
        <v/>
      </c>
      <c r="I1811" s="5">
        <f>IF(D1811&gt;=Q3_Validation!$C$2,1,0)</f>
        <v>0</v>
      </c>
      <c r="J1811" s="8" t="str">
        <f t="shared" si="170"/>
        <v/>
      </c>
      <c r="K1811" s="5" t="str">
        <f t="shared" si="171"/>
        <v>excluded</v>
      </c>
      <c r="L1811" s="5">
        <f t="shared" si="172"/>
        <v>0</v>
      </c>
      <c r="M1811" s="5">
        <f t="shared" si="173"/>
        <v>0</v>
      </c>
    </row>
    <row r="1812" spans="1:13">
      <c r="A1812" s="5">
        <v>3730</v>
      </c>
      <c r="B1812" s="5">
        <v>17</v>
      </c>
      <c r="C1812" s="5" t="s">
        <v>64</v>
      </c>
      <c r="D1812" s="5">
        <v>1</v>
      </c>
      <c r="E1812" s="5">
        <v>1</v>
      </c>
      <c r="F1812" s="8">
        <f t="shared" si="168"/>
        <v>100</v>
      </c>
      <c r="G1812" s="5" t="str">
        <f>IF(COUNTIFS(Q3_SQL_Error_Concentration!$A:$A,A1812,Q3_SQL_Error_Concentration!$E:$E,B1812,Q3_SQL_Error_Concentration!$F:$F,C1812)=0,"",SUMIFS(Q3_SQL_Error_Concentration!$I:$I,Q3_SQL_Error_Concentration!$A:$A,A1812,Q3_SQL_Error_Concentration!$E:$E,B1812,Q3_SQL_Error_Concentration!$F:$F,C1812))</f>
        <v/>
      </c>
      <c r="H1812" s="5" t="str">
        <f t="shared" si="169"/>
        <v/>
      </c>
      <c r="I1812" s="5">
        <f>IF(D1812&gt;=Q3_Validation!$C$2,1,0)</f>
        <v>0</v>
      </c>
      <c r="J1812" s="8" t="str">
        <f t="shared" si="170"/>
        <v/>
      </c>
      <c r="K1812" s="5" t="str">
        <f t="shared" si="171"/>
        <v>excluded</v>
      </c>
      <c r="L1812" s="5">
        <f t="shared" si="172"/>
        <v>0</v>
      </c>
      <c r="M1812" s="5">
        <f t="shared" si="173"/>
        <v>0</v>
      </c>
    </row>
    <row r="1813" spans="1:13">
      <c r="A1813" s="5">
        <v>3730</v>
      </c>
      <c r="B1813" s="5">
        <v>17</v>
      </c>
      <c r="C1813" s="5" t="s">
        <v>62</v>
      </c>
      <c r="D1813" s="5">
        <v>473</v>
      </c>
      <c r="E1813" s="5">
        <v>2</v>
      </c>
      <c r="F1813" s="8">
        <f t="shared" si="168"/>
        <v>0.42283298097251587</v>
      </c>
      <c r="G1813" s="5" t="str">
        <f>IF(COUNTIFS(Q3_SQL_Error_Concentration!$A:$A,A1813,Q3_SQL_Error_Concentration!$E:$E,B1813,Q3_SQL_Error_Concentration!$F:$F,C1813)=0,"",SUMIFS(Q3_SQL_Error_Concentration!$I:$I,Q3_SQL_Error_Concentration!$A:$A,A1813,Q3_SQL_Error_Concentration!$E:$E,B1813,Q3_SQL_Error_Concentration!$F:$F,C1813))</f>
        <v/>
      </c>
      <c r="H1813" s="5" t="str">
        <f t="shared" si="169"/>
        <v/>
      </c>
      <c r="I1813" s="5">
        <f>IF(D1813&gt;=Q3_Validation!$C$2,1,0)</f>
        <v>0</v>
      </c>
      <c r="J1813" s="8" t="str">
        <f t="shared" si="170"/>
        <v/>
      </c>
      <c r="K1813" s="5" t="str">
        <f t="shared" si="171"/>
        <v>excluded</v>
      </c>
      <c r="L1813" s="5">
        <f t="shared" si="172"/>
        <v>0</v>
      </c>
      <c r="M1813" s="5">
        <f t="shared" si="173"/>
        <v>0</v>
      </c>
    </row>
    <row r="1814" spans="1:13">
      <c r="A1814" s="5">
        <v>3730</v>
      </c>
      <c r="B1814" s="5">
        <v>18</v>
      </c>
      <c r="C1814" s="5" t="s">
        <v>63</v>
      </c>
      <c r="D1814" s="5">
        <v>275</v>
      </c>
      <c r="E1814" s="5">
        <v>11</v>
      </c>
      <c r="F1814" s="8">
        <f t="shared" si="168"/>
        <v>4</v>
      </c>
      <c r="G1814" s="5" t="str">
        <f>IF(COUNTIFS(Q3_SQL_Error_Concentration!$A:$A,A1814,Q3_SQL_Error_Concentration!$E:$E,B1814,Q3_SQL_Error_Concentration!$F:$F,C1814)=0,"",SUMIFS(Q3_SQL_Error_Concentration!$I:$I,Q3_SQL_Error_Concentration!$A:$A,A1814,Q3_SQL_Error_Concentration!$E:$E,B1814,Q3_SQL_Error_Concentration!$F:$F,C1814))</f>
        <v/>
      </c>
      <c r="H1814" s="5" t="str">
        <f t="shared" si="169"/>
        <v/>
      </c>
      <c r="I1814" s="5">
        <f>IF(D1814&gt;=Q3_Validation!$C$2,1,0)</f>
        <v>0</v>
      </c>
      <c r="J1814" s="8" t="str">
        <f t="shared" si="170"/>
        <v/>
      </c>
      <c r="K1814" s="5" t="str">
        <f t="shared" si="171"/>
        <v>excluded</v>
      </c>
      <c r="L1814" s="5">
        <f t="shared" si="172"/>
        <v>0</v>
      </c>
      <c r="M1814" s="5">
        <f t="shared" si="173"/>
        <v>0</v>
      </c>
    </row>
    <row r="1815" spans="1:13">
      <c r="A1815" s="5">
        <v>3730</v>
      </c>
      <c r="B1815" s="5">
        <v>18</v>
      </c>
      <c r="C1815" s="5" t="s">
        <v>62</v>
      </c>
      <c r="D1815" s="5">
        <v>430</v>
      </c>
      <c r="E1815" s="5">
        <v>5</v>
      </c>
      <c r="F1815" s="8">
        <f t="shared" si="168"/>
        <v>1.1627906976744187</v>
      </c>
      <c r="G1815" s="5" t="str">
        <f>IF(COUNTIFS(Q3_SQL_Error_Concentration!$A:$A,A1815,Q3_SQL_Error_Concentration!$E:$E,B1815,Q3_SQL_Error_Concentration!$F:$F,C1815)=0,"",SUMIFS(Q3_SQL_Error_Concentration!$I:$I,Q3_SQL_Error_Concentration!$A:$A,A1815,Q3_SQL_Error_Concentration!$E:$E,B1815,Q3_SQL_Error_Concentration!$F:$F,C1815))</f>
        <v/>
      </c>
      <c r="H1815" s="5" t="str">
        <f t="shared" si="169"/>
        <v/>
      </c>
      <c r="I1815" s="5">
        <f>IF(D1815&gt;=Q3_Validation!$C$2,1,0)</f>
        <v>0</v>
      </c>
      <c r="J1815" s="8" t="str">
        <f t="shared" si="170"/>
        <v/>
      </c>
      <c r="K1815" s="5" t="str">
        <f t="shared" si="171"/>
        <v>excluded</v>
      </c>
      <c r="L1815" s="5">
        <f t="shared" si="172"/>
        <v>0</v>
      </c>
      <c r="M1815" s="5">
        <f t="shared" si="173"/>
        <v>0</v>
      </c>
    </row>
    <row r="1816" spans="1:13">
      <c r="A1816" s="5">
        <v>3730</v>
      </c>
      <c r="B1816" s="5">
        <v>19</v>
      </c>
      <c r="C1816" s="5" t="s">
        <v>63</v>
      </c>
      <c r="D1816" s="5">
        <v>283</v>
      </c>
      <c r="E1816" s="5">
        <v>7</v>
      </c>
      <c r="F1816" s="8">
        <f t="shared" si="168"/>
        <v>2.4734982332155475</v>
      </c>
      <c r="G1816" s="5" t="str">
        <f>IF(COUNTIFS(Q3_SQL_Error_Concentration!$A:$A,A1816,Q3_SQL_Error_Concentration!$E:$E,B1816,Q3_SQL_Error_Concentration!$F:$F,C1816)=0,"",SUMIFS(Q3_SQL_Error_Concentration!$I:$I,Q3_SQL_Error_Concentration!$A:$A,A1816,Q3_SQL_Error_Concentration!$E:$E,B1816,Q3_SQL_Error_Concentration!$F:$F,C1816))</f>
        <v/>
      </c>
      <c r="H1816" s="5" t="str">
        <f t="shared" si="169"/>
        <v/>
      </c>
      <c r="I1816" s="5">
        <f>IF(D1816&gt;=Q3_Validation!$C$2,1,0)</f>
        <v>0</v>
      </c>
      <c r="J1816" s="8" t="str">
        <f t="shared" si="170"/>
        <v/>
      </c>
      <c r="K1816" s="5" t="str">
        <f t="shared" si="171"/>
        <v>excluded</v>
      </c>
      <c r="L1816" s="5">
        <f t="shared" si="172"/>
        <v>0</v>
      </c>
      <c r="M1816" s="5">
        <f t="shared" si="173"/>
        <v>0</v>
      </c>
    </row>
    <row r="1817" spans="1:13">
      <c r="A1817" s="5">
        <v>3730</v>
      </c>
      <c r="B1817" s="5">
        <v>19</v>
      </c>
      <c r="C1817" s="5" t="s">
        <v>64</v>
      </c>
      <c r="D1817" s="5">
        <v>1</v>
      </c>
      <c r="E1817" s="5">
        <v>0</v>
      </c>
      <c r="F1817" s="8">
        <f t="shared" si="168"/>
        <v>0</v>
      </c>
      <c r="G1817" s="5" t="str">
        <f>IF(COUNTIFS(Q3_SQL_Error_Concentration!$A:$A,A1817,Q3_SQL_Error_Concentration!$E:$E,B1817,Q3_SQL_Error_Concentration!$F:$F,C1817)=0,"",SUMIFS(Q3_SQL_Error_Concentration!$I:$I,Q3_SQL_Error_Concentration!$A:$A,A1817,Q3_SQL_Error_Concentration!$E:$E,B1817,Q3_SQL_Error_Concentration!$F:$F,C1817))</f>
        <v/>
      </c>
      <c r="H1817" s="5" t="str">
        <f t="shared" si="169"/>
        <v/>
      </c>
      <c r="I1817" s="5">
        <f>IF(D1817&gt;=Q3_Validation!$C$2,1,0)</f>
        <v>0</v>
      </c>
      <c r="J1817" s="8" t="str">
        <f t="shared" si="170"/>
        <v/>
      </c>
      <c r="K1817" s="5" t="str">
        <f t="shared" si="171"/>
        <v>excluded</v>
      </c>
      <c r="L1817" s="5">
        <f t="shared" si="172"/>
        <v>0</v>
      </c>
      <c r="M1817" s="5">
        <f t="shared" si="173"/>
        <v>0</v>
      </c>
    </row>
    <row r="1818" spans="1:13">
      <c r="A1818" s="5">
        <v>3730</v>
      </c>
      <c r="B1818" s="5">
        <v>19</v>
      </c>
      <c r="C1818" s="5" t="s">
        <v>62</v>
      </c>
      <c r="D1818" s="5">
        <v>404</v>
      </c>
      <c r="E1818" s="5">
        <v>6</v>
      </c>
      <c r="F1818" s="8">
        <f t="shared" si="168"/>
        <v>1.4851485148514851</v>
      </c>
      <c r="G1818" s="5" t="str">
        <f>IF(COUNTIFS(Q3_SQL_Error_Concentration!$A:$A,A1818,Q3_SQL_Error_Concentration!$E:$E,B1818,Q3_SQL_Error_Concentration!$F:$F,C1818)=0,"",SUMIFS(Q3_SQL_Error_Concentration!$I:$I,Q3_SQL_Error_Concentration!$A:$A,A1818,Q3_SQL_Error_Concentration!$E:$E,B1818,Q3_SQL_Error_Concentration!$F:$F,C1818))</f>
        <v/>
      </c>
      <c r="H1818" s="5" t="str">
        <f t="shared" si="169"/>
        <v/>
      </c>
      <c r="I1818" s="5">
        <f>IF(D1818&gt;=Q3_Validation!$C$2,1,0)</f>
        <v>0</v>
      </c>
      <c r="J1818" s="8" t="str">
        <f t="shared" si="170"/>
        <v/>
      </c>
      <c r="K1818" s="5" t="str">
        <f t="shared" si="171"/>
        <v>excluded</v>
      </c>
      <c r="L1818" s="5">
        <f t="shared" si="172"/>
        <v>0</v>
      </c>
      <c r="M1818" s="5">
        <f t="shared" si="173"/>
        <v>0</v>
      </c>
    </row>
    <row r="1819" spans="1:13">
      <c r="A1819" s="5">
        <v>3730</v>
      </c>
      <c r="B1819" s="5">
        <v>20</v>
      </c>
      <c r="C1819" s="5" t="s">
        <v>63</v>
      </c>
      <c r="D1819" s="5">
        <v>240</v>
      </c>
      <c r="E1819" s="5">
        <v>9</v>
      </c>
      <c r="F1819" s="8">
        <f t="shared" si="168"/>
        <v>3.75</v>
      </c>
      <c r="G1819" s="5" t="str">
        <f>IF(COUNTIFS(Q3_SQL_Error_Concentration!$A:$A,A1819,Q3_SQL_Error_Concentration!$E:$E,B1819,Q3_SQL_Error_Concentration!$F:$F,C1819)=0,"",SUMIFS(Q3_SQL_Error_Concentration!$I:$I,Q3_SQL_Error_Concentration!$A:$A,A1819,Q3_SQL_Error_Concentration!$E:$E,B1819,Q3_SQL_Error_Concentration!$F:$F,C1819))</f>
        <v/>
      </c>
      <c r="H1819" s="5" t="str">
        <f t="shared" si="169"/>
        <v/>
      </c>
      <c r="I1819" s="5">
        <f>IF(D1819&gt;=Q3_Validation!$C$2,1,0)</f>
        <v>0</v>
      </c>
      <c r="J1819" s="8" t="str">
        <f t="shared" si="170"/>
        <v/>
      </c>
      <c r="K1819" s="5" t="str">
        <f t="shared" si="171"/>
        <v>excluded</v>
      </c>
      <c r="L1819" s="5">
        <f t="shared" si="172"/>
        <v>0</v>
      </c>
      <c r="M1819" s="5">
        <f t="shared" si="173"/>
        <v>0</v>
      </c>
    </row>
    <row r="1820" spans="1:13">
      <c r="A1820" s="5">
        <v>3730</v>
      </c>
      <c r="B1820" s="5">
        <v>20</v>
      </c>
      <c r="C1820" s="5" t="s">
        <v>62</v>
      </c>
      <c r="D1820" s="5">
        <v>437</v>
      </c>
      <c r="E1820" s="5">
        <v>8</v>
      </c>
      <c r="F1820" s="8">
        <f t="shared" si="168"/>
        <v>1.8306636155606408</v>
      </c>
      <c r="G1820" s="5" t="str">
        <f>IF(COUNTIFS(Q3_SQL_Error_Concentration!$A:$A,A1820,Q3_SQL_Error_Concentration!$E:$E,B1820,Q3_SQL_Error_Concentration!$F:$F,C1820)=0,"",SUMIFS(Q3_SQL_Error_Concentration!$I:$I,Q3_SQL_Error_Concentration!$A:$A,A1820,Q3_SQL_Error_Concentration!$E:$E,B1820,Q3_SQL_Error_Concentration!$F:$F,C1820))</f>
        <v/>
      </c>
      <c r="H1820" s="5" t="str">
        <f t="shared" si="169"/>
        <v/>
      </c>
      <c r="I1820" s="5">
        <f>IF(D1820&gt;=Q3_Validation!$C$2,1,0)</f>
        <v>0</v>
      </c>
      <c r="J1820" s="8" t="str">
        <f t="shared" si="170"/>
        <v/>
      </c>
      <c r="K1820" s="5" t="str">
        <f t="shared" si="171"/>
        <v>excluded</v>
      </c>
      <c r="L1820" s="5">
        <f t="shared" si="172"/>
        <v>0</v>
      </c>
      <c r="M1820" s="5">
        <f t="shared" si="173"/>
        <v>0</v>
      </c>
    </row>
    <row r="1821" spans="1:13">
      <c r="A1821" s="5">
        <v>3730</v>
      </c>
      <c r="B1821" s="5">
        <v>21</v>
      </c>
      <c r="C1821" s="5" t="s">
        <v>63</v>
      </c>
      <c r="D1821" s="5">
        <v>233</v>
      </c>
      <c r="E1821" s="5">
        <v>3</v>
      </c>
      <c r="F1821" s="8">
        <f t="shared" si="168"/>
        <v>1.2875536480686696</v>
      </c>
      <c r="G1821" s="5" t="str">
        <f>IF(COUNTIFS(Q3_SQL_Error_Concentration!$A:$A,A1821,Q3_SQL_Error_Concentration!$E:$E,B1821,Q3_SQL_Error_Concentration!$F:$F,C1821)=0,"",SUMIFS(Q3_SQL_Error_Concentration!$I:$I,Q3_SQL_Error_Concentration!$A:$A,A1821,Q3_SQL_Error_Concentration!$E:$E,B1821,Q3_SQL_Error_Concentration!$F:$F,C1821))</f>
        <v/>
      </c>
      <c r="H1821" s="5" t="str">
        <f t="shared" si="169"/>
        <v/>
      </c>
      <c r="I1821" s="5">
        <f>IF(D1821&gt;=Q3_Validation!$C$2,1,0)</f>
        <v>0</v>
      </c>
      <c r="J1821" s="8" t="str">
        <f t="shared" si="170"/>
        <v/>
      </c>
      <c r="K1821" s="5" t="str">
        <f t="shared" si="171"/>
        <v>excluded</v>
      </c>
      <c r="L1821" s="5">
        <f t="shared" si="172"/>
        <v>0</v>
      </c>
      <c r="M1821" s="5">
        <f t="shared" si="173"/>
        <v>0</v>
      </c>
    </row>
    <row r="1822" spans="1:13">
      <c r="A1822" s="5">
        <v>3730</v>
      </c>
      <c r="B1822" s="5">
        <v>21</v>
      </c>
      <c r="C1822" s="5" t="s">
        <v>64</v>
      </c>
      <c r="D1822" s="5">
        <v>4</v>
      </c>
      <c r="E1822" s="5">
        <v>0</v>
      </c>
      <c r="F1822" s="8">
        <f t="shared" si="168"/>
        <v>0</v>
      </c>
      <c r="G1822" s="5" t="str">
        <f>IF(COUNTIFS(Q3_SQL_Error_Concentration!$A:$A,A1822,Q3_SQL_Error_Concentration!$E:$E,B1822,Q3_SQL_Error_Concentration!$F:$F,C1822)=0,"",SUMIFS(Q3_SQL_Error_Concentration!$I:$I,Q3_SQL_Error_Concentration!$A:$A,A1822,Q3_SQL_Error_Concentration!$E:$E,B1822,Q3_SQL_Error_Concentration!$F:$F,C1822))</f>
        <v/>
      </c>
      <c r="H1822" s="5" t="str">
        <f t="shared" si="169"/>
        <v/>
      </c>
      <c r="I1822" s="5">
        <f>IF(D1822&gt;=Q3_Validation!$C$2,1,0)</f>
        <v>0</v>
      </c>
      <c r="J1822" s="8" t="str">
        <f t="shared" si="170"/>
        <v/>
      </c>
      <c r="K1822" s="5" t="str">
        <f t="shared" si="171"/>
        <v>excluded</v>
      </c>
      <c r="L1822" s="5">
        <f t="shared" si="172"/>
        <v>0</v>
      </c>
      <c r="M1822" s="5">
        <f t="shared" si="173"/>
        <v>0</v>
      </c>
    </row>
    <row r="1823" spans="1:13">
      <c r="A1823" s="5">
        <v>3730</v>
      </c>
      <c r="B1823" s="5">
        <v>21</v>
      </c>
      <c r="C1823" s="5" t="s">
        <v>62</v>
      </c>
      <c r="D1823" s="5">
        <v>457</v>
      </c>
      <c r="E1823" s="5">
        <v>6</v>
      </c>
      <c r="F1823" s="8">
        <f t="shared" si="168"/>
        <v>1.3129102844638949</v>
      </c>
      <c r="G1823" s="5" t="str">
        <f>IF(COUNTIFS(Q3_SQL_Error_Concentration!$A:$A,A1823,Q3_SQL_Error_Concentration!$E:$E,B1823,Q3_SQL_Error_Concentration!$F:$F,C1823)=0,"",SUMIFS(Q3_SQL_Error_Concentration!$I:$I,Q3_SQL_Error_Concentration!$A:$A,A1823,Q3_SQL_Error_Concentration!$E:$E,B1823,Q3_SQL_Error_Concentration!$F:$F,C1823))</f>
        <v/>
      </c>
      <c r="H1823" s="5" t="str">
        <f t="shared" si="169"/>
        <v/>
      </c>
      <c r="I1823" s="5">
        <f>IF(D1823&gt;=Q3_Validation!$C$2,1,0)</f>
        <v>0</v>
      </c>
      <c r="J1823" s="8" t="str">
        <f t="shared" si="170"/>
        <v/>
      </c>
      <c r="K1823" s="5" t="str">
        <f t="shared" si="171"/>
        <v>excluded</v>
      </c>
      <c r="L1823" s="5">
        <f t="shared" si="172"/>
        <v>0</v>
      </c>
      <c r="M1823" s="5">
        <f t="shared" si="173"/>
        <v>0</v>
      </c>
    </row>
    <row r="1824" spans="1:13">
      <c r="A1824" s="5">
        <v>3730</v>
      </c>
      <c r="B1824" s="5">
        <v>22</v>
      </c>
      <c r="C1824" s="5" t="s">
        <v>63</v>
      </c>
      <c r="D1824" s="5">
        <v>379</v>
      </c>
      <c r="E1824" s="5">
        <v>4</v>
      </c>
      <c r="F1824" s="8">
        <f t="shared" si="168"/>
        <v>1.0554089709762533</v>
      </c>
      <c r="G1824" s="5" t="str">
        <f>IF(COUNTIFS(Q3_SQL_Error_Concentration!$A:$A,A1824,Q3_SQL_Error_Concentration!$E:$E,B1824,Q3_SQL_Error_Concentration!$F:$F,C1824)=0,"",SUMIFS(Q3_SQL_Error_Concentration!$I:$I,Q3_SQL_Error_Concentration!$A:$A,A1824,Q3_SQL_Error_Concentration!$E:$E,B1824,Q3_SQL_Error_Concentration!$F:$F,C1824))</f>
        <v/>
      </c>
      <c r="H1824" s="5" t="str">
        <f t="shared" si="169"/>
        <v/>
      </c>
      <c r="I1824" s="5">
        <f>IF(D1824&gt;=Q3_Validation!$C$2,1,0)</f>
        <v>0</v>
      </c>
      <c r="J1824" s="8" t="str">
        <f t="shared" si="170"/>
        <v/>
      </c>
      <c r="K1824" s="5" t="str">
        <f t="shared" si="171"/>
        <v>excluded</v>
      </c>
      <c r="L1824" s="5">
        <f t="shared" si="172"/>
        <v>0</v>
      </c>
      <c r="M1824" s="5">
        <f t="shared" si="173"/>
        <v>0</v>
      </c>
    </row>
    <row r="1825" spans="1:13">
      <c r="A1825" s="5">
        <v>3730</v>
      </c>
      <c r="B1825" s="5">
        <v>22</v>
      </c>
      <c r="C1825" s="5" t="s">
        <v>62</v>
      </c>
      <c r="D1825" s="5">
        <v>549</v>
      </c>
      <c r="E1825" s="5">
        <v>7</v>
      </c>
      <c r="F1825" s="8">
        <f t="shared" si="168"/>
        <v>1.2750455373406193</v>
      </c>
      <c r="G1825" s="5" t="str">
        <f>IF(COUNTIFS(Q3_SQL_Error_Concentration!$A:$A,A1825,Q3_SQL_Error_Concentration!$E:$E,B1825,Q3_SQL_Error_Concentration!$F:$F,C1825)=0,"",SUMIFS(Q3_SQL_Error_Concentration!$I:$I,Q3_SQL_Error_Concentration!$A:$A,A1825,Q3_SQL_Error_Concentration!$E:$E,B1825,Q3_SQL_Error_Concentration!$F:$F,C1825))</f>
        <v/>
      </c>
      <c r="H1825" s="5" t="str">
        <f t="shared" si="169"/>
        <v/>
      </c>
      <c r="I1825" s="5">
        <f>IF(D1825&gt;=Q3_Validation!$C$2,1,0)</f>
        <v>0</v>
      </c>
      <c r="J1825" s="8" t="str">
        <f t="shared" si="170"/>
        <v/>
      </c>
      <c r="K1825" s="5" t="str">
        <f t="shared" si="171"/>
        <v>excluded</v>
      </c>
      <c r="L1825" s="5">
        <f t="shared" si="172"/>
        <v>0</v>
      </c>
      <c r="M1825" s="5">
        <f t="shared" si="173"/>
        <v>0</v>
      </c>
    </row>
    <row r="1826" spans="1:13">
      <c r="A1826" s="5">
        <v>3730</v>
      </c>
      <c r="B1826" s="5">
        <v>23</v>
      </c>
      <c r="C1826" s="5" t="s">
        <v>63</v>
      </c>
      <c r="D1826" s="5">
        <v>388</v>
      </c>
      <c r="E1826" s="5">
        <v>7</v>
      </c>
      <c r="F1826" s="8">
        <f t="shared" si="168"/>
        <v>1.8041237113402062</v>
      </c>
      <c r="G1826" s="5" t="str">
        <f>IF(COUNTIFS(Q3_SQL_Error_Concentration!$A:$A,A1826,Q3_SQL_Error_Concentration!$E:$E,B1826,Q3_SQL_Error_Concentration!$F:$F,C1826)=0,"",SUMIFS(Q3_SQL_Error_Concentration!$I:$I,Q3_SQL_Error_Concentration!$A:$A,A1826,Q3_SQL_Error_Concentration!$E:$E,B1826,Q3_SQL_Error_Concentration!$F:$F,C1826))</f>
        <v/>
      </c>
      <c r="H1826" s="5" t="str">
        <f t="shared" si="169"/>
        <v/>
      </c>
      <c r="I1826" s="5">
        <f>IF(D1826&gt;=Q3_Validation!$C$2,1,0)</f>
        <v>0</v>
      </c>
      <c r="J1826" s="8" t="str">
        <f t="shared" si="170"/>
        <v/>
      </c>
      <c r="K1826" s="5" t="str">
        <f t="shared" si="171"/>
        <v>excluded</v>
      </c>
      <c r="L1826" s="5">
        <f t="shared" si="172"/>
        <v>0</v>
      </c>
      <c r="M1826" s="5">
        <f t="shared" si="173"/>
        <v>0</v>
      </c>
    </row>
    <row r="1827" spans="1:13">
      <c r="A1827" s="5">
        <v>3730</v>
      </c>
      <c r="B1827" s="5">
        <v>23</v>
      </c>
      <c r="C1827" s="5" t="s">
        <v>62</v>
      </c>
      <c r="D1827" s="5">
        <v>521</v>
      </c>
      <c r="E1827" s="5">
        <v>8</v>
      </c>
      <c r="F1827" s="8">
        <f t="shared" si="168"/>
        <v>1.5355086372360844</v>
      </c>
      <c r="G1827" s="5" t="str">
        <f>IF(COUNTIFS(Q3_SQL_Error_Concentration!$A:$A,A1827,Q3_SQL_Error_Concentration!$E:$E,B1827,Q3_SQL_Error_Concentration!$F:$F,C1827)=0,"",SUMIFS(Q3_SQL_Error_Concentration!$I:$I,Q3_SQL_Error_Concentration!$A:$A,A1827,Q3_SQL_Error_Concentration!$E:$E,B1827,Q3_SQL_Error_Concentration!$F:$F,C1827))</f>
        <v/>
      </c>
      <c r="H1827" s="5" t="str">
        <f t="shared" si="169"/>
        <v/>
      </c>
      <c r="I1827" s="5">
        <f>IF(D1827&gt;=Q3_Validation!$C$2,1,0)</f>
        <v>0</v>
      </c>
      <c r="J1827" s="8" t="str">
        <f t="shared" si="170"/>
        <v/>
      </c>
      <c r="K1827" s="5" t="str">
        <f t="shared" si="171"/>
        <v>excluded</v>
      </c>
      <c r="L1827" s="5">
        <f t="shared" si="172"/>
        <v>0</v>
      </c>
      <c r="M1827" s="5">
        <f t="shared" si="173"/>
        <v>0</v>
      </c>
    </row>
    <row r="1828" spans="1:13">
      <c r="A1828" s="5">
        <v>3771</v>
      </c>
      <c r="B1828" s="5">
        <v>0</v>
      </c>
      <c r="C1828" s="5" t="s">
        <v>63</v>
      </c>
      <c r="D1828" s="5">
        <v>123</v>
      </c>
      <c r="E1828" s="5">
        <v>0</v>
      </c>
      <c r="F1828" s="8">
        <f t="shared" si="168"/>
        <v>0</v>
      </c>
      <c r="G1828" s="5" t="str">
        <f>IF(COUNTIFS(Q3_SQL_Error_Concentration!$A:$A,A1828,Q3_SQL_Error_Concentration!$E:$E,B1828,Q3_SQL_Error_Concentration!$F:$F,C1828)=0,"",SUMIFS(Q3_SQL_Error_Concentration!$I:$I,Q3_SQL_Error_Concentration!$A:$A,A1828,Q3_SQL_Error_Concentration!$E:$E,B1828,Q3_SQL_Error_Concentration!$F:$F,C1828))</f>
        <v/>
      </c>
      <c r="H1828" s="5" t="str">
        <f t="shared" si="169"/>
        <v/>
      </c>
      <c r="I1828" s="5">
        <f>IF(D1828&gt;=Q3_Validation!$C$2,1,0)</f>
        <v>0</v>
      </c>
      <c r="J1828" s="8" t="str">
        <f t="shared" si="170"/>
        <v/>
      </c>
      <c r="K1828" s="5" t="str">
        <f t="shared" si="171"/>
        <v>excluded</v>
      </c>
      <c r="L1828" s="5">
        <f t="shared" si="172"/>
        <v>0</v>
      </c>
      <c r="M1828" s="5">
        <f t="shared" si="173"/>
        <v>0</v>
      </c>
    </row>
    <row r="1829" spans="1:13">
      <c r="A1829" s="5">
        <v>3771</v>
      </c>
      <c r="B1829" s="5">
        <v>0</v>
      </c>
      <c r="C1829" s="5" t="s">
        <v>64</v>
      </c>
      <c r="D1829" s="5">
        <v>2</v>
      </c>
      <c r="E1829" s="5">
        <v>0</v>
      </c>
      <c r="F1829" s="8">
        <f t="shared" si="168"/>
        <v>0</v>
      </c>
      <c r="G1829" s="5" t="str">
        <f>IF(COUNTIFS(Q3_SQL_Error_Concentration!$A:$A,A1829,Q3_SQL_Error_Concentration!$E:$E,B1829,Q3_SQL_Error_Concentration!$F:$F,C1829)=0,"",SUMIFS(Q3_SQL_Error_Concentration!$I:$I,Q3_SQL_Error_Concentration!$A:$A,A1829,Q3_SQL_Error_Concentration!$E:$E,B1829,Q3_SQL_Error_Concentration!$F:$F,C1829))</f>
        <v/>
      </c>
      <c r="H1829" s="5" t="str">
        <f t="shared" si="169"/>
        <v/>
      </c>
      <c r="I1829" s="5">
        <f>IF(D1829&gt;=Q3_Validation!$C$2,1,0)</f>
        <v>0</v>
      </c>
      <c r="J1829" s="8" t="str">
        <f t="shared" si="170"/>
        <v/>
      </c>
      <c r="K1829" s="5" t="str">
        <f t="shared" si="171"/>
        <v>excluded</v>
      </c>
      <c r="L1829" s="5">
        <f t="shared" si="172"/>
        <v>0</v>
      </c>
      <c r="M1829" s="5">
        <f t="shared" si="173"/>
        <v>0</v>
      </c>
    </row>
    <row r="1830" spans="1:13">
      <c r="A1830" s="5">
        <v>3771</v>
      </c>
      <c r="B1830" s="5">
        <v>0</v>
      </c>
      <c r="C1830" s="5" t="s">
        <v>62</v>
      </c>
      <c r="D1830" s="5">
        <v>218</v>
      </c>
      <c r="E1830" s="5">
        <v>2</v>
      </c>
      <c r="F1830" s="8">
        <f t="shared" si="168"/>
        <v>0.91743119266055051</v>
      </c>
      <c r="G1830" s="5" t="str">
        <f>IF(COUNTIFS(Q3_SQL_Error_Concentration!$A:$A,A1830,Q3_SQL_Error_Concentration!$E:$E,B1830,Q3_SQL_Error_Concentration!$F:$F,C1830)=0,"",SUMIFS(Q3_SQL_Error_Concentration!$I:$I,Q3_SQL_Error_Concentration!$A:$A,A1830,Q3_SQL_Error_Concentration!$E:$E,B1830,Q3_SQL_Error_Concentration!$F:$F,C1830))</f>
        <v/>
      </c>
      <c r="H1830" s="5" t="str">
        <f t="shared" si="169"/>
        <v/>
      </c>
      <c r="I1830" s="5">
        <f>IF(D1830&gt;=Q3_Validation!$C$2,1,0)</f>
        <v>0</v>
      </c>
      <c r="J1830" s="8" t="str">
        <f t="shared" si="170"/>
        <v/>
      </c>
      <c r="K1830" s="5" t="str">
        <f t="shared" si="171"/>
        <v>excluded</v>
      </c>
      <c r="L1830" s="5">
        <f t="shared" si="172"/>
        <v>0</v>
      </c>
      <c r="M1830" s="5">
        <f t="shared" si="173"/>
        <v>0</v>
      </c>
    </row>
    <row r="1831" spans="1:13">
      <c r="A1831" s="5">
        <v>3771</v>
      </c>
      <c r="B1831" s="5">
        <v>1</v>
      </c>
      <c r="C1831" s="5" t="s">
        <v>63</v>
      </c>
      <c r="D1831" s="5">
        <v>108</v>
      </c>
      <c r="E1831" s="5">
        <v>4</v>
      </c>
      <c r="F1831" s="8">
        <f t="shared" si="168"/>
        <v>3.7037037037037037</v>
      </c>
      <c r="G1831" s="5" t="str">
        <f>IF(COUNTIFS(Q3_SQL_Error_Concentration!$A:$A,A1831,Q3_SQL_Error_Concentration!$E:$E,B1831,Q3_SQL_Error_Concentration!$F:$F,C1831)=0,"",SUMIFS(Q3_SQL_Error_Concentration!$I:$I,Q3_SQL_Error_Concentration!$A:$A,A1831,Q3_SQL_Error_Concentration!$E:$E,B1831,Q3_SQL_Error_Concentration!$F:$F,C1831))</f>
        <v/>
      </c>
      <c r="H1831" s="5" t="str">
        <f t="shared" si="169"/>
        <v/>
      </c>
      <c r="I1831" s="5">
        <f>IF(D1831&gt;=Q3_Validation!$C$2,1,0)</f>
        <v>0</v>
      </c>
      <c r="J1831" s="8" t="str">
        <f t="shared" si="170"/>
        <v/>
      </c>
      <c r="K1831" s="5" t="str">
        <f t="shared" si="171"/>
        <v>excluded</v>
      </c>
      <c r="L1831" s="5">
        <f t="shared" si="172"/>
        <v>0</v>
      </c>
      <c r="M1831" s="5">
        <f t="shared" si="173"/>
        <v>0</v>
      </c>
    </row>
    <row r="1832" spans="1:13">
      <c r="A1832" s="5">
        <v>3771</v>
      </c>
      <c r="B1832" s="5">
        <v>1</v>
      </c>
      <c r="C1832" s="5" t="s">
        <v>64</v>
      </c>
      <c r="D1832" s="5">
        <v>2</v>
      </c>
      <c r="E1832" s="5">
        <v>0</v>
      </c>
      <c r="F1832" s="8">
        <f t="shared" si="168"/>
        <v>0</v>
      </c>
      <c r="G1832" s="5" t="str">
        <f>IF(COUNTIFS(Q3_SQL_Error_Concentration!$A:$A,A1832,Q3_SQL_Error_Concentration!$E:$E,B1832,Q3_SQL_Error_Concentration!$F:$F,C1832)=0,"",SUMIFS(Q3_SQL_Error_Concentration!$I:$I,Q3_SQL_Error_Concentration!$A:$A,A1832,Q3_SQL_Error_Concentration!$E:$E,B1832,Q3_SQL_Error_Concentration!$F:$F,C1832))</f>
        <v/>
      </c>
      <c r="H1832" s="5" t="str">
        <f t="shared" si="169"/>
        <v/>
      </c>
      <c r="I1832" s="5">
        <f>IF(D1832&gt;=Q3_Validation!$C$2,1,0)</f>
        <v>0</v>
      </c>
      <c r="J1832" s="8" t="str">
        <f t="shared" si="170"/>
        <v/>
      </c>
      <c r="K1832" s="5" t="str">
        <f t="shared" si="171"/>
        <v>excluded</v>
      </c>
      <c r="L1832" s="5">
        <f t="shared" si="172"/>
        <v>0</v>
      </c>
      <c r="M1832" s="5">
        <f t="shared" si="173"/>
        <v>0</v>
      </c>
    </row>
    <row r="1833" spans="1:13">
      <c r="A1833" s="5">
        <v>3771</v>
      </c>
      <c r="B1833" s="5">
        <v>1</v>
      </c>
      <c r="C1833" s="5" t="s">
        <v>62</v>
      </c>
      <c r="D1833" s="5">
        <v>254</v>
      </c>
      <c r="E1833" s="5">
        <v>4</v>
      </c>
      <c r="F1833" s="8">
        <f t="shared" si="168"/>
        <v>1.5748031496062993</v>
      </c>
      <c r="G1833" s="5" t="str">
        <f>IF(COUNTIFS(Q3_SQL_Error_Concentration!$A:$A,A1833,Q3_SQL_Error_Concentration!$E:$E,B1833,Q3_SQL_Error_Concentration!$F:$F,C1833)=0,"",SUMIFS(Q3_SQL_Error_Concentration!$I:$I,Q3_SQL_Error_Concentration!$A:$A,A1833,Q3_SQL_Error_Concentration!$E:$E,B1833,Q3_SQL_Error_Concentration!$F:$F,C1833))</f>
        <v/>
      </c>
      <c r="H1833" s="5" t="str">
        <f t="shared" si="169"/>
        <v/>
      </c>
      <c r="I1833" s="5">
        <f>IF(D1833&gt;=Q3_Validation!$C$2,1,0)</f>
        <v>0</v>
      </c>
      <c r="J1833" s="8" t="str">
        <f t="shared" si="170"/>
        <v/>
      </c>
      <c r="K1833" s="5" t="str">
        <f t="shared" si="171"/>
        <v>excluded</v>
      </c>
      <c r="L1833" s="5">
        <f t="shared" si="172"/>
        <v>0</v>
      </c>
      <c r="M1833" s="5">
        <f t="shared" si="173"/>
        <v>0</v>
      </c>
    </row>
    <row r="1834" spans="1:13">
      <c r="A1834" s="5">
        <v>3771</v>
      </c>
      <c r="B1834" s="5">
        <v>2</v>
      </c>
      <c r="C1834" s="5" t="s">
        <v>63</v>
      </c>
      <c r="D1834" s="5">
        <v>121</v>
      </c>
      <c r="E1834" s="5">
        <v>0</v>
      </c>
      <c r="F1834" s="8">
        <f t="shared" si="168"/>
        <v>0</v>
      </c>
      <c r="G1834" s="5" t="str">
        <f>IF(COUNTIFS(Q3_SQL_Error_Concentration!$A:$A,A1834,Q3_SQL_Error_Concentration!$E:$E,B1834,Q3_SQL_Error_Concentration!$F:$F,C1834)=0,"",SUMIFS(Q3_SQL_Error_Concentration!$I:$I,Q3_SQL_Error_Concentration!$A:$A,A1834,Q3_SQL_Error_Concentration!$E:$E,B1834,Q3_SQL_Error_Concentration!$F:$F,C1834))</f>
        <v/>
      </c>
      <c r="H1834" s="5" t="str">
        <f t="shared" si="169"/>
        <v/>
      </c>
      <c r="I1834" s="5">
        <f>IF(D1834&gt;=Q3_Validation!$C$2,1,0)</f>
        <v>0</v>
      </c>
      <c r="J1834" s="8" t="str">
        <f t="shared" si="170"/>
        <v/>
      </c>
      <c r="K1834" s="5" t="str">
        <f t="shared" si="171"/>
        <v>excluded</v>
      </c>
      <c r="L1834" s="5">
        <f t="shared" si="172"/>
        <v>0</v>
      </c>
      <c r="M1834" s="5">
        <f t="shared" si="173"/>
        <v>0</v>
      </c>
    </row>
    <row r="1835" spans="1:13">
      <c r="A1835" s="5">
        <v>3771</v>
      </c>
      <c r="B1835" s="5">
        <v>2</v>
      </c>
      <c r="C1835" s="5" t="s">
        <v>64</v>
      </c>
      <c r="D1835" s="5">
        <v>2</v>
      </c>
      <c r="E1835" s="5">
        <v>0</v>
      </c>
      <c r="F1835" s="8">
        <f t="shared" si="168"/>
        <v>0</v>
      </c>
      <c r="G1835" s="5" t="str">
        <f>IF(COUNTIFS(Q3_SQL_Error_Concentration!$A:$A,A1835,Q3_SQL_Error_Concentration!$E:$E,B1835,Q3_SQL_Error_Concentration!$F:$F,C1835)=0,"",SUMIFS(Q3_SQL_Error_Concentration!$I:$I,Q3_SQL_Error_Concentration!$A:$A,A1835,Q3_SQL_Error_Concentration!$E:$E,B1835,Q3_SQL_Error_Concentration!$F:$F,C1835))</f>
        <v/>
      </c>
      <c r="H1835" s="5" t="str">
        <f t="shared" si="169"/>
        <v/>
      </c>
      <c r="I1835" s="5">
        <f>IF(D1835&gt;=Q3_Validation!$C$2,1,0)</f>
        <v>0</v>
      </c>
      <c r="J1835" s="8" t="str">
        <f t="shared" si="170"/>
        <v/>
      </c>
      <c r="K1835" s="5" t="str">
        <f t="shared" si="171"/>
        <v>excluded</v>
      </c>
      <c r="L1835" s="5">
        <f t="shared" si="172"/>
        <v>0</v>
      </c>
      <c r="M1835" s="5">
        <f t="shared" si="173"/>
        <v>0</v>
      </c>
    </row>
    <row r="1836" spans="1:13">
      <c r="A1836" s="5">
        <v>3771</v>
      </c>
      <c r="B1836" s="5">
        <v>2</v>
      </c>
      <c r="C1836" s="5" t="s">
        <v>62</v>
      </c>
      <c r="D1836" s="5">
        <v>235</v>
      </c>
      <c r="E1836" s="5">
        <v>0</v>
      </c>
      <c r="F1836" s="8">
        <f t="shared" si="168"/>
        <v>0</v>
      </c>
      <c r="G1836" s="5" t="str">
        <f>IF(COUNTIFS(Q3_SQL_Error_Concentration!$A:$A,A1836,Q3_SQL_Error_Concentration!$E:$E,B1836,Q3_SQL_Error_Concentration!$F:$F,C1836)=0,"",SUMIFS(Q3_SQL_Error_Concentration!$I:$I,Q3_SQL_Error_Concentration!$A:$A,A1836,Q3_SQL_Error_Concentration!$E:$E,B1836,Q3_SQL_Error_Concentration!$F:$F,C1836))</f>
        <v/>
      </c>
      <c r="H1836" s="5" t="str">
        <f t="shared" si="169"/>
        <v/>
      </c>
      <c r="I1836" s="5">
        <f>IF(D1836&gt;=Q3_Validation!$C$2,1,0)</f>
        <v>0</v>
      </c>
      <c r="J1836" s="8" t="str">
        <f t="shared" si="170"/>
        <v/>
      </c>
      <c r="K1836" s="5" t="str">
        <f t="shared" si="171"/>
        <v>excluded</v>
      </c>
      <c r="L1836" s="5">
        <f t="shared" si="172"/>
        <v>0</v>
      </c>
      <c r="M1836" s="5">
        <f t="shared" si="173"/>
        <v>0</v>
      </c>
    </row>
    <row r="1837" spans="1:13">
      <c r="A1837" s="5">
        <v>3771</v>
      </c>
      <c r="B1837" s="5">
        <v>3</v>
      </c>
      <c r="C1837" s="5" t="s">
        <v>63</v>
      </c>
      <c r="D1837" s="5">
        <v>142</v>
      </c>
      <c r="E1837" s="5">
        <v>1</v>
      </c>
      <c r="F1837" s="8">
        <f t="shared" si="168"/>
        <v>0.70422535211267601</v>
      </c>
      <c r="G1837" s="5" t="str">
        <f>IF(COUNTIFS(Q3_SQL_Error_Concentration!$A:$A,A1837,Q3_SQL_Error_Concentration!$E:$E,B1837,Q3_SQL_Error_Concentration!$F:$F,C1837)=0,"",SUMIFS(Q3_SQL_Error_Concentration!$I:$I,Q3_SQL_Error_Concentration!$A:$A,A1837,Q3_SQL_Error_Concentration!$E:$E,B1837,Q3_SQL_Error_Concentration!$F:$F,C1837))</f>
        <v/>
      </c>
      <c r="H1837" s="5" t="str">
        <f t="shared" si="169"/>
        <v/>
      </c>
      <c r="I1837" s="5">
        <f>IF(D1837&gt;=Q3_Validation!$C$2,1,0)</f>
        <v>0</v>
      </c>
      <c r="J1837" s="8" t="str">
        <f t="shared" si="170"/>
        <v/>
      </c>
      <c r="K1837" s="5" t="str">
        <f t="shared" si="171"/>
        <v>excluded</v>
      </c>
      <c r="L1837" s="5">
        <f t="shared" si="172"/>
        <v>0</v>
      </c>
      <c r="M1837" s="5">
        <f t="shared" si="173"/>
        <v>0</v>
      </c>
    </row>
    <row r="1838" spans="1:13">
      <c r="A1838" s="5">
        <v>3771</v>
      </c>
      <c r="B1838" s="5">
        <v>3</v>
      </c>
      <c r="C1838" s="5" t="s">
        <v>64</v>
      </c>
      <c r="D1838" s="5">
        <v>6</v>
      </c>
      <c r="E1838" s="5">
        <v>0</v>
      </c>
      <c r="F1838" s="8">
        <f t="shared" si="168"/>
        <v>0</v>
      </c>
      <c r="G1838" s="5" t="str">
        <f>IF(COUNTIFS(Q3_SQL_Error_Concentration!$A:$A,A1838,Q3_SQL_Error_Concentration!$E:$E,B1838,Q3_SQL_Error_Concentration!$F:$F,C1838)=0,"",SUMIFS(Q3_SQL_Error_Concentration!$I:$I,Q3_SQL_Error_Concentration!$A:$A,A1838,Q3_SQL_Error_Concentration!$E:$E,B1838,Q3_SQL_Error_Concentration!$F:$F,C1838))</f>
        <v/>
      </c>
      <c r="H1838" s="5" t="str">
        <f t="shared" si="169"/>
        <v/>
      </c>
      <c r="I1838" s="5">
        <f>IF(D1838&gt;=Q3_Validation!$C$2,1,0)</f>
        <v>0</v>
      </c>
      <c r="J1838" s="8" t="str">
        <f t="shared" si="170"/>
        <v/>
      </c>
      <c r="K1838" s="5" t="str">
        <f t="shared" si="171"/>
        <v>excluded</v>
      </c>
      <c r="L1838" s="5">
        <f t="shared" si="172"/>
        <v>0</v>
      </c>
      <c r="M1838" s="5">
        <f t="shared" si="173"/>
        <v>0</v>
      </c>
    </row>
    <row r="1839" spans="1:13">
      <c r="A1839" s="5">
        <v>3771</v>
      </c>
      <c r="B1839" s="5">
        <v>3</v>
      </c>
      <c r="C1839" s="5" t="s">
        <v>62</v>
      </c>
      <c r="D1839" s="5">
        <v>224</v>
      </c>
      <c r="E1839" s="5">
        <v>3</v>
      </c>
      <c r="F1839" s="8">
        <f t="shared" si="168"/>
        <v>1.3392857142857142</v>
      </c>
      <c r="G1839" s="5" t="str">
        <f>IF(COUNTIFS(Q3_SQL_Error_Concentration!$A:$A,A1839,Q3_SQL_Error_Concentration!$E:$E,B1839,Q3_SQL_Error_Concentration!$F:$F,C1839)=0,"",SUMIFS(Q3_SQL_Error_Concentration!$I:$I,Q3_SQL_Error_Concentration!$A:$A,A1839,Q3_SQL_Error_Concentration!$E:$E,B1839,Q3_SQL_Error_Concentration!$F:$F,C1839))</f>
        <v/>
      </c>
      <c r="H1839" s="5" t="str">
        <f t="shared" si="169"/>
        <v/>
      </c>
      <c r="I1839" s="5">
        <f>IF(D1839&gt;=Q3_Validation!$C$2,1,0)</f>
        <v>0</v>
      </c>
      <c r="J1839" s="8" t="str">
        <f t="shared" si="170"/>
        <v/>
      </c>
      <c r="K1839" s="5" t="str">
        <f t="shared" si="171"/>
        <v>excluded</v>
      </c>
      <c r="L1839" s="5">
        <f t="shared" si="172"/>
        <v>0</v>
      </c>
      <c r="M1839" s="5">
        <f t="shared" si="173"/>
        <v>0</v>
      </c>
    </row>
    <row r="1840" spans="1:13">
      <c r="A1840" s="5">
        <v>3771</v>
      </c>
      <c r="B1840" s="5">
        <v>4</v>
      </c>
      <c r="C1840" s="5" t="s">
        <v>63</v>
      </c>
      <c r="D1840" s="5">
        <v>137</v>
      </c>
      <c r="E1840" s="5">
        <v>1</v>
      </c>
      <c r="F1840" s="8">
        <f t="shared" si="168"/>
        <v>0.72992700729927007</v>
      </c>
      <c r="G1840" s="5" t="str">
        <f>IF(COUNTIFS(Q3_SQL_Error_Concentration!$A:$A,A1840,Q3_SQL_Error_Concentration!$E:$E,B1840,Q3_SQL_Error_Concentration!$F:$F,C1840)=0,"",SUMIFS(Q3_SQL_Error_Concentration!$I:$I,Q3_SQL_Error_Concentration!$A:$A,A1840,Q3_SQL_Error_Concentration!$E:$E,B1840,Q3_SQL_Error_Concentration!$F:$F,C1840))</f>
        <v/>
      </c>
      <c r="H1840" s="5" t="str">
        <f t="shared" si="169"/>
        <v/>
      </c>
      <c r="I1840" s="5">
        <f>IF(D1840&gt;=Q3_Validation!$C$2,1,0)</f>
        <v>0</v>
      </c>
      <c r="J1840" s="8" t="str">
        <f t="shared" si="170"/>
        <v/>
      </c>
      <c r="K1840" s="5" t="str">
        <f t="shared" si="171"/>
        <v>excluded</v>
      </c>
      <c r="L1840" s="5">
        <f t="shared" si="172"/>
        <v>0</v>
      </c>
      <c r="M1840" s="5">
        <f t="shared" si="173"/>
        <v>0</v>
      </c>
    </row>
    <row r="1841" spans="1:13">
      <c r="A1841" s="5">
        <v>3771</v>
      </c>
      <c r="B1841" s="5">
        <v>4</v>
      </c>
      <c r="C1841" s="5" t="s">
        <v>64</v>
      </c>
      <c r="D1841" s="5">
        <v>6</v>
      </c>
      <c r="E1841" s="5">
        <v>0</v>
      </c>
      <c r="F1841" s="8">
        <f t="shared" si="168"/>
        <v>0</v>
      </c>
      <c r="G1841" s="5" t="str">
        <f>IF(COUNTIFS(Q3_SQL_Error_Concentration!$A:$A,A1841,Q3_SQL_Error_Concentration!$E:$E,B1841,Q3_SQL_Error_Concentration!$F:$F,C1841)=0,"",SUMIFS(Q3_SQL_Error_Concentration!$I:$I,Q3_SQL_Error_Concentration!$A:$A,A1841,Q3_SQL_Error_Concentration!$E:$E,B1841,Q3_SQL_Error_Concentration!$F:$F,C1841))</f>
        <v/>
      </c>
      <c r="H1841" s="5" t="str">
        <f t="shared" si="169"/>
        <v/>
      </c>
      <c r="I1841" s="5">
        <f>IF(D1841&gt;=Q3_Validation!$C$2,1,0)</f>
        <v>0</v>
      </c>
      <c r="J1841" s="8" t="str">
        <f t="shared" si="170"/>
        <v/>
      </c>
      <c r="K1841" s="5" t="str">
        <f t="shared" si="171"/>
        <v>excluded</v>
      </c>
      <c r="L1841" s="5">
        <f t="shared" si="172"/>
        <v>0</v>
      </c>
      <c r="M1841" s="5">
        <f t="shared" si="173"/>
        <v>0</v>
      </c>
    </row>
    <row r="1842" spans="1:13">
      <c r="A1842" s="5">
        <v>3771</v>
      </c>
      <c r="B1842" s="5">
        <v>4</v>
      </c>
      <c r="C1842" s="5" t="s">
        <v>62</v>
      </c>
      <c r="D1842" s="5">
        <v>233</v>
      </c>
      <c r="E1842" s="5">
        <v>2</v>
      </c>
      <c r="F1842" s="8">
        <f t="shared" si="168"/>
        <v>0.85836909871244638</v>
      </c>
      <c r="G1842" s="5" t="str">
        <f>IF(COUNTIFS(Q3_SQL_Error_Concentration!$A:$A,A1842,Q3_SQL_Error_Concentration!$E:$E,B1842,Q3_SQL_Error_Concentration!$F:$F,C1842)=0,"",SUMIFS(Q3_SQL_Error_Concentration!$I:$I,Q3_SQL_Error_Concentration!$A:$A,A1842,Q3_SQL_Error_Concentration!$E:$E,B1842,Q3_SQL_Error_Concentration!$F:$F,C1842))</f>
        <v/>
      </c>
      <c r="H1842" s="5" t="str">
        <f t="shared" si="169"/>
        <v/>
      </c>
      <c r="I1842" s="5">
        <f>IF(D1842&gt;=Q3_Validation!$C$2,1,0)</f>
        <v>0</v>
      </c>
      <c r="J1842" s="8" t="str">
        <f t="shared" si="170"/>
        <v/>
      </c>
      <c r="K1842" s="5" t="str">
        <f t="shared" si="171"/>
        <v>excluded</v>
      </c>
      <c r="L1842" s="5">
        <f t="shared" si="172"/>
        <v>0</v>
      </c>
      <c r="M1842" s="5">
        <f t="shared" si="173"/>
        <v>0</v>
      </c>
    </row>
    <row r="1843" spans="1:13">
      <c r="A1843" s="5">
        <v>3771</v>
      </c>
      <c r="B1843" s="5">
        <v>5</v>
      </c>
      <c r="C1843" s="5" t="s">
        <v>63</v>
      </c>
      <c r="D1843" s="5">
        <v>149</v>
      </c>
      <c r="E1843" s="5">
        <v>3</v>
      </c>
      <c r="F1843" s="8">
        <f t="shared" si="168"/>
        <v>2.0134228187919465</v>
      </c>
      <c r="G1843" s="5" t="str">
        <f>IF(COUNTIFS(Q3_SQL_Error_Concentration!$A:$A,A1843,Q3_SQL_Error_Concentration!$E:$E,B1843,Q3_SQL_Error_Concentration!$F:$F,C1843)=0,"",SUMIFS(Q3_SQL_Error_Concentration!$I:$I,Q3_SQL_Error_Concentration!$A:$A,A1843,Q3_SQL_Error_Concentration!$E:$E,B1843,Q3_SQL_Error_Concentration!$F:$F,C1843))</f>
        <v/>
      </c>
      <c r="H1843" s="5" t="str">
        <f t="shared" si="169"/>
        <v/>
      </c>
      <c r="I1843" s="5">
        <f>IF(D1843&gt;=Q3_Validation!$C$2,1,0)</f>
        <v>0</v>
      </c>
      <c r="J1843" s="8" t="str">
        <f t="shared" si="170"/>
        <v/>
      </c>
      <c r="K1843" s="5" t="str">
        <f t="shared" si="171"/>
        <v>excluded</v>
      </c>
      <c r="L1843" s="5">
        <f t="shared" si="172"/>
        <v>0</v>
      </c>
      <c r="M1843" s="5">
        <f t="shared" si="173"/>
        <v>0</v>
      </c>
    </row>
    <row r="1844" spans="1:13">
      <c r="A1844" s="5">
        <v>3771</v>
      </c>
      <c r="B1844" s="5">
        <v>5</v>
      </c>
      <c r="C1844" s="5" t="s">
        <v>64</v>
      </c>
      <c r="D1844" s="5">
        <v>6</v>
      </c>
      <c r="E1844" s="5">
        <v>2</v>
      </c>
      <c r="F1844" s="8">
        <f t="shared" si="168"/>
        <v>33.333333333333336</v>
      </c>
      <c r="G1844" s="5" t="str">
        <f>IF(COUNTIFS(Q3_SQL_Error_Concentration!$A:$A,A1844,Q3_SQL_Error_Concentration!$E:$E,B1844,Q3_SQL_Error_Concentration!$F:$F,C1844)=0,"",SUMIFS(Q3_SQL_Error_Concentration!$I:$I,Q3_SQL_Error_Concentration!$A:$A,A1844,Q3_SQL_Error_Concentration!$E:$E,B1844,Q3_SQL_Error_Concentration!$F:$F,C1844))</f>
        <v/>
      </c>
      <c r="H1844" s="5" t="str">
        <f t="shared" si="169"/>
        <v/>
      </c>
      <c r="I1844" s="5">
        <f>IF(D1844&gt;=Q3_Validation!$C$2,1,0)</f>
        <v>0</v>
      </c>
      <c r="J1844" s="8" t="str">
        <f t="shared" si="170"/>
        <v/>
      </c>
      <c r="K1844" s="5" t="str">
        <f t="shared" si="171"/>
        <v>excluded</v>
      </c>
      <c r="L1844" s="5">
        <f t="shared" si="172"/>
        <v>0</v>
      </c>
      <c r="M1844" s="5">
        <f t="shared" si="173"/>
        <v>0</v>
      </c>
    </row>
    <row r="1845" spans="1:13">
      <c r="A1845" s="5">
        <v>3771</v>
      </c>
      <c r="B1845" s="5">
        <v>5</v>
      </c>
      <c r="C1845" s="5" t="s">
        <v>62</v>
      </c>
      <c r="D1845" s="5">
        <v>204</v>
      </c>
      <c r="E1845" s="5">
        <v>4</v>
      </c>
      <c r="F1845" s="8">
        <f t="shared" si="168"/>
        <v>1.9607843137254901</v>
      </c>
      <c r="G1845" s="5" t="str">
        <f>IF(COUNTIFS(Q3_SQL_Error_Concentration!$A:$A,A1845,Q3_SQL_Error_Concentration!$E:$E,B1845,Q3_SQL_Error_Concentration!$F:$F,C1845)=0,"",SUMIFS(Q3_SQL_Error_Concentration!$I:$I,Q3_SQL_Error_Concentration!$A:$A,A1845,Q3_SQL_Error_Concentration!$E:$E,B1845,Q3_SQL_Error_Concentration!$F:$F,C1845))</f>
        <v/>
      </c>
      <c r="H1845" s="5" t="str">
        <f t="shared" si="169"/>
        <v/>
      </c>
      <c r="I1845" s="5">
        <f>IF(D1845&gt;=Q3_Validation!$C$2,1,0)</f>
        <v>0</v>
      </c>
      <c r="J1845" s="8" t="str">
        <f t="shared" si="170"/>
        <v/>
      </c>
      <c r="K1845" s="5" t="str">
        <f t="shared" si="171"/>
        <v>excluded</v>
      </c>
      <c r="L1845" s="5">
        <f t="shared" si="172"/>
        <v>0</v>
      </c>
      <c r="M1845" s="5">
        <f t="shared" si="173"/>
        <v>0</v>
      </c>
    </row>
    <row r="1846" spans="1:13">
      <c r="A1846" s="5">
        <v>3771</v>
      </c>
      <c r="B1846" s="5">
        <v>6</v>
      </c>
      <c r="C1846" s="5" t="s">
        <v>63</v>
      </c>
      <c r="D1846" s="5">
        <v>153</v>
      </c>
      <c r="E1846" s="5">
        <v>4</v>
      </c>
      <c r="F1846" s="8">
        <f t="shared" si="168"/>
        <v>2.6143790849673203</v>
      </c>
      <c r="G1846" s="5" t="str">
        <f>IF(COUNTIFS(Q3_SQL_Error_Concentration!$A:$A,A1846,Q3_SQL_Error_Concentration!$E:$E,B1846,Q3_SQL_Error_Concentration!$F:$F,C1846)=0,"",SUMIFS(Q3_SQL_Error_Concentration!$I:$I,Q3_SQL_Error_Concentration!$A:$A,A1846,Q3_SQL_Error_Concentration!$E:$E,B1846,Q3_SQL_Error_Concentration!$F:$F,C1846))</f>
        <v/>
      </c>
      <c r="H1846" s="5" t="str">
        <f t="shared" si="169"/>
        <v/>
      </c>
      <c r="I1846" s="5">
        <f>IF(D1846&gt;=Q3_Validation!$C$2,1,0)</f>
        <v>0</v>
      </c>
      <c r="J1846" s="8" t="str">
        <f t="shared" si="170"/>
        <v/>
      </c>
      <c r="K1846" s="5" t="str">
        <f t="shared" si="171"/>
        <v>excluded</v>
      </c>
      <c r="L1846" s="5">
        <f t="shared" si="172"/>
        <v>0</v>
      </c>
      <c r="M1846" s="5">
        <f t="shared" si="173"/>
        <v>0</v>
      </c>
    </row>
    <row r="1847" spans="1:13">
      <c r="A1847" s="5">
        <v>3771</v>
      </c>
      <c r="B1847" s="5">
        <v>6</v>
      </c>
      <c r="C1847" s="5" t="s">
        <v>64</v>
      </c>
      <c r="D1847" s="5">
        <v>7</v>
      </c>
      <c r="E1847" s="5">
        <v>0</v>
      </c>
      <c r="F1847" s="8">
        <f t="shared" si="168"/>
        <v>0</v>
      </c>
      <c r="G1847" s="5" t="str">
        <f>IF(COUNTIFS(Q3_SQL_Error_Concentration!$A:$A,A1847,Q3_SQL_Error_Concentration!$E:$E,B1847,Q3_SQL_Error_Concentration!$F:$F,C1847)=0,"",SUMIFS(Q3_SQL_Error_Concentration!$I:$I,Q3_SQL_Error_Concentration!$A:$A,A1847,Q3_SQL_Error_Concentration!$E:$E,B1847,Q3_SQL_Error_Concentration!$F:$F,C1847))</f>
        <v/>
      </c>
      <c r="H1847" s="5" t="str">
        <f t="shared" si="169"/>
        <v/>
      </c>
      <c r="I1847" s="5">
        <f>IF(D1847&gt;=Q3_Validation!$C$2,1,0)</f>
        <v>0</v>
      </c>
      <c r="J1847" s="8" t="str">
        <f t="shared" si="170"/>
        <v/>
      </c>
      <c r="K1847" s="5" t="str">
        <f t="shared" si="171"/>
        <v>excluded</v>
      </c>
      <c r="L1847" s="5">
        <f t="shared" si="172"/>
        <v>0</v>
      </c>
      <c r="M1847" s="5">
        <f t="shared" si="173"/>
        <v>0</v>
      </c>
    </row>
    <row r="1848" spans="1:13">
      <c r="A1848" s="5">
        <v>3771</v>
      </c>
      <c r="B1848" s="5">
        <v>6</v>
      </c>
      <c r="C1848" s="5" t="s">
        <v>62</v>
      </c>
      <c r="D1848" s="5">
        <v>237</v>
      </c>
      <c r="E1848" s="5">
        <v>2</v>
      </c>
      <c r="F1848" s="8">
        <f t="shared" si="168"/>
        <v>0.84388185654008441</v>
      </c>
      <c r="G1848" s="5" t="str">
        <f>IF(COUNTIFS(Q3_SQL_Error_Concentration!$A:$A,A1848,Q3_SQL_Error_Concentration!$E:$E,B1848,Q3_SQL_Error_Concentration!$F:$F,C1848)=0,"",SUMIFS(Q3_SQL_Error_Concentration!$I:$I,Q3_SQL_Error_Concentration!$A:$A,A1848,Q3_SQL_Error_Concentration!$E:$E,B1848,Q3_SQL_Error_Concentration!$F:$F,C1848))</f>
        <v/>
      </c>
      <c r="H1848" s="5" t="str">
        <f t="shared" si="169"/>
        <v/>
      </c>
      <c r="I1848" s="5">
        <f>IF(D1848&gt;=Q3_Validation!$C$2,1,0)</f>
        <v>0</v>
      </c>
      <c r="J1848" s="8" t="str">
        <f t="shared" si="170"/>
        <v/>
      </c>
      <c r="K1848" s="5" t="str">
        <f t="shared" si="171"/>
        <v>excluded</v>
      </c>
      <c r="L1848" s="5">
        <f t="shared" si="172"/>
        <v>0</v>
      </c>
      <c r="M1848" s="5">
        <f t="shared" si="173"/>
        <v>0</v>
      </c>
    </row>
    <row r="1849" spans="1:13">
      <c r="A1849" s="5">
        <v>3771</v>
      </c>
      <c r="B1849" s="5">
        <v>7</v>
      </c>
      <c r="C1849" s="5" t="s">
        <v>63</v>
      </c>
      <c r="D1849" s="5">
        <v>121</v>
      </c>
      <c r="E1849" s="5">
        <v>1</v>
      </c>
      <c r="F1849" s="8">
        <f t="shared" si="168"/>
        <v>0.82644628099173556</v>
      </c>
      <c r="G1849" s="5" t="str">
        <f>IF(COUNTIFS(Q3_SQL_Error_Concentration!$A:$A,A1849,Q3_SQL_Error_Concentration!$E:$E,B1849,Q3_SQL_Error_Concentration!$F:$F,C1849)=0,"",SUMIFS(Q3_SQL_Error_Concentration!$I:$I,Q3_SQL_Error_Concentration!$A:$A,A1849,Q3_SQL_Error_Concentration!$E:$E,B1849,Q3_SQL_Error_Concentration!$F:$F,C1849))</f>
        <v/>
      </c>
      <c r="H1849" s="5" t="str">
        <f t="shared" si="169"/>
        <v/>
      </c>
      <c r="I1849" s="5">
        <f>IF(D1849&gt;=Q3_Validation!$C$2,1,0)</f>
        <v>0</v>
      </c>
      <c r="J1849" s="8" t="str">
        <f t="shared" si="170"/>
        <v/>
      </c>
      <c r="K1849" s="5" t="str">
        <f t="shared" si="171"/>
        <v>excluded</v>
      </c>
      <c r="L1849" s="5">
        <f t="shared" si="172"/>
        <v>0</v>
      </c>
      <c r="M1849" s="5">
        <f t="shared" si="173"/>
        <v>0</v>
      </c>
    </row>
    <row r="1850" spans="1:13">
      <c r="A1850" s="5">
        <v>3771</v>
      </c>
      <c r="B1850" s="5">
        <v>7</v>
      </c>
      <c r="C1850" s="5" t="s">
        <v>64</v>
      </c>
      <c r="D1850" s="5">
        <v>12</v>
      </c>
      <c r="E1850" s="5">
        <v>1</v>
      </c>
      <c r="F1850" s="8">
        <f t="shared" si="168"/>
        <v>8.3333333333333339</v>
      </c>
      <c r="G1850" s="5" t="str">
        <f>IF(COUNTIFS(Q3_SQL_Error_Concentration!$A:$A,A1850,Q3_SQL_Error_Concentration!$E:$E,B1850,Q3_SQL_Error_Concentration!$F:$F,C1850)=0,"",SUMIFS(Q3_SQL_Error_Concentration!$I:$I,Q3_SQL_Error_Concentration!$A:$A,A1850,Q3_SQL_Error_Concentration!$E:$E,B1850,Q3_SQL_Error_Concentration!$F:$F,C1850))</f>
        <v/>
      </c>
      <c r="H1850" s="5" t="str">
        <f t="shared" si="169"/>
        <v/>
      </c>
      <c r="I1850" s="5">
        <f>IF(D1850&gt;=Q3_Validation!$C$2,1,0)</f>
        <v>0</v>
      </c>
      <c r="J1850" s="8" t="str">
        <f t="shared" si="170"/>
        <v/>
      </c>
      <c r="K1850" s="5" t="str">
        <f t="shared" si="171"/>
        <v>excluded</v>
      </c>
      <c r="L1850" s="5">
        <f t="shared" si="172"/>
        <v>0</v>
      </c>
      <c r="M1850" s="5">
        <f t="shared" si="173"/>
        <v>0</v>
      </c>
    </row>
    <row r="1851" spans="1:13">
      <c r="A1851" s="5">
        <v>3771</v>
      </c>
      <c r="B1851" s="5">
        <v>7</v>
      </c>
      <c r="C1851" s="5" t="s">
        <v>62</v>
      </c>
      <c r="D1851" s="5">
        <v>211</v>
      </c>
      <c r="E1851" s="5">
        <v>2</v>
      </c>
      <c r="F1851" s="8">
        <f t="shared" si="168"/>
        <v>0.94786729857819907</v>
      </c>
      <c r="G1851" s="5" t="str">
        <f>IF(COUNTIFS(Q3_SQL_Error_Concentration!$A:$A,A1851,Q3_SQL_Error_Concentration!$E:$E,B1851,Q3_SQL_Error_Concentration!$F:$F,C1851)=0,"",SUMIFS(Q3_SQL_Error_Concentration!$I:$I,Q3_SQL_Error_Concentration!$A:$A,A1851,Q3_SQL_Error_Concentration!$E:$E,B1851,Q3_SQL_Error_Concentration!$F:$F,C1851))</f>
        <v/>
      </c>
      <c r="H1851" s="5" t="str">
        <f t="shared" si="169"/>
        <v/>
      </c>
      <c r="I1851" s="5">
        <f>IF(D1851&gt;=Q3_Validation!$C$2,1,0)</f>
        <v>0</v>
      </c>
      <c r="J1851" s="8" t="str">
        <f t="shared" si="170"/>
        <v/>
      </c>
      <c r="K1851" s="5" t="str">
        <f t="shared" si="171"/>
        <v>excluded</v>
      </c>
      <c r="L1851" s="5">
        <f t="shared" si="172"/>
        <v>0</v>
      </c>
      <c r="M1851" s="5">
        <f t="shared" si="173"/>
        <v>0</v>
      </c>
    </row>
    <row r="1852" spans="1:13">
      <c r="A1852" s="5">
        <v>3771</v>
      </c>
      <c r="B1852" s="5">
        <v>8</v>
      </c>
      <c r="C1852" s="5" t="s">
        <v>63</v>
      </c>
      <c r="D1852" s="5">
        <v>140</v>
      </c>
      <c r="E1852" s="5">
        <v>2</v>
      </c>
      <c r="F1852" s="8">
        <f t="shared" si="168"/>
        <v>1.4285714285714286</v>
      </c>
      <c r="G1852" s="5" t="str">
        <f>IF(COUNTIFS(Q3_SQL_Error_Concentration!$A:$A,A1852,Q3_SQL_Error_Concentration!$E:$E,B1852,Q3_SQL_Error_Concentration!$F:$F,C1852)=0,"",SUMIFS(Q3_SQL_Error_Concentration!$I:$I,Q3_SQL_Error_Concentration!$A:$A,A1852,Q3_SQL_Error_Concentration!$E:$E,B1852,Q3_SQL_Error_Concentration!$F:$F,C1852))</f>
        <v/>
      </c>
      <c r="H1852" s="5" t="str">
        <f t="shared" si="169"/>
        <v/>
      </c>
      <c r="I1852" s="5">
        <f>IF(D1852&gt;=Q3_Validation!$C$2,1,0)</f>
        <v>0</v>
      </c>
      <c r="J1852" s="8" t="str">
        <f t="shared" si="170"/>
        <v/>
      </c>
      <c r="K1852" s="5" t="str">
        <f t="shared" si="171"/>
        <v>excluded</v>
      </c>
      <c r="L1852" s="5">
        <f t="shared" si="172"/>
        <v>0</v>
      </c>
      <c r="M1852" s="5">
        <f t="shared" si="173"/>
        <v>0</v>
      </c>
    </row>
    <row r="1853" spans="1:13">
      <c r="A1853" s="5">
        <v>3771</v>
      </c>
      <c r="B1853" s="5">
        <v>8</v>
      </c>
      <c r="C1853" s="5" t="s">
        <v>64</v>
      </c>
      <c r="D1853" s="5">
        <v>8</v>
      </c>
      <c r="E1853" s="5">
        <v>0</v>
      </c>
      <c r="F1853" s="8">
        <f t="shared" si="168"/>
        <v>0</v>
      </c>
      <c r="G1853" s="5" t="str">
        <f>IF(COUNTIFS(Q3_SQL_Error_Concentration!$A:$A,A1853,Q3_SQL_Error_Concentration!$E:$E,B1853,Q3_SQL_Error_Concentration!$F:$F,C1853)=0,"",SUMIFS(Q3_SQL_Error_Concentration!$I:$I,Q3_SQL_Error_Concentration!$A:$A,A1853,Q3_SQL_Error_Concentration!$E:$E,B1853,Q3_SQL_Error_Concentration!$F:$F,C1853))</f>
        <v/>
      </c>
      <c r="H1853" s="5" t="str">
        <f t="shared" si="169"/>
        <v/>
      </c>
      <c r="I1853" s="5">
        <f>IF(D1853&gt;=Q3_Validation!$C$2,1,0)</f>
        <v>0</v>
      </c>
      <c r="J1853" s="8" t="str">
        <f t="shared" si="170"/>
        <v/>
      </c>
      <c r="K1853" s="5" t="str">
        <f t="shared" si="171"/>
        <v>excluded</v>
      </c>
      <c r="L1853" s="5">
        <f t="shared" si="172"/>
        <v>0</v>
      </c>
      <c r="M1853" s="5">
        <f t="shared" si="173"/>
        <v>0</v>
      </c>
    </row>
    <row r="1854" spans="1:13">
      <c r="A1854" s="5">
        <v>3771</v>
      </c>
      <c r="B1854" s="5">
        <v>8</v>
      </c>
      <c r="C1854" s="5" t="s">
        <v>62</v>
      </c>
      <c r="D1854" s="5">
        <v>194</v>
      </c>
      <c r="E1854" s="5">
        <v>3</v>
      </c>
      <c r="F1854" s="8">
        <f t="shared" si="168"/>
        <v>1.5463917525773196</v>
      </c>
      <c r="G1854" s="5" t="str">
        <f>IF(COUNTIFS(Q3_SQL_Error_Concentration!$A:$A,A1854,Q3_SQL_Error_Concentration!$E:$E,B1854,Q3_SQL_Error_Concentration!$F:$F,C1854)=0,"",SUMIFS(Q3_SQL_Error_Concentration!$I:$I,Q3_SQL_Error_Concentration!$A:$A,A1854,Q3_SQL_Error_Concentration!$E:$E,B1854,Q3_SQL_Error_Concentration!$F:$F,C1854))</f>
        <v/>
      </c>
      <c r="H1854" s="5" t="str">
        <f t="shared" si="169"/>
        <v/>
      </c>
      <c r="I1854" s="5">
        <f>IF(D1854&gt;=Q3_Validation!$C$2,1,0)</f>
        <v>0</v>
      </c>
      <c r="J1854" s="8" t="str">
        <f t="shared" si="170"/>
        <v/>
      </c>
      <c r="K1854" s="5" t="str">
        <f t="shared" si="171"/>
        <v>excluded</v>
      </c>
      <c r="L1854" s="5">
        <f t="shared" si="172"/>
        <v>0</v>
      </c>
      <c r="M1854" s="5">
        <f t="shared" si="173"/>
        <v>0</v>
      </c>
    </row>
    <row r="1855" spans="1:13">
      <c r="A1855" s="5">
        <v>3771</v>
      </c>
      <c r="B1855" s="5">
        <v>9</v>
      </c>
      <c r="C1855" s="5" t="s">
        <v>63</v>
      </c>
      <c r="D1855" s="5">
        <v>142</v>
      </c>
      <c r="E1855" s="5">
        <v>4</v>
      </c>
      <c r="F1855" s="8">
        <f t="shared" si="168"/>
        <v>2.816901408450704</v>
      </c>
      <c r="G1855" s="5" t="str">
        <f>IF(COUNTIFS(Q3_SQL_Error_Concentration!$A:$A,A1855,Q3_SQL_Error_Concentration!$E:$E,B1855,Q3_SQL_Error_Concentration!$F:$F,C1855)=0,"",SUMIFS(Q3_SQL_Error_Concentration!$I:$I,Q3_SQL_Error_Concentration!$A:$A,A1855,Q3_SQL_Error_Concentration!$E:$E,B1855,Q3_SQL_Error_Concentration!$F:$F,C1855))</f>
        <v/>
      </c>
      <c r="H1855" s="5" t="str">
        <f t="shared" si="169"/>
        <v/>
      </c>
      <c r="I1855" s="5">
        <f>IF(D1855&gt;=Q3_Validation!$C$2,1,0)</f>
        <v>0</v>
      </c>
      <c r="J1855" s="8" t="str">
        <f t="shared" si="170"/>
        <v/>
      </c>
      <c r="K1855" s="5" t="str">
        <f t="shared" si="171"/>
        <v>excluded</v>
      </c>
      <c r="L1855" s="5">
        <f t="shared" si="172"/>
        <v>0</v>
      </c>
      <c r="M1855" s="5">
        <f t="shared" si="173"/>
        <v>0</v>
      </c>
    </row>
    <row r="1856" spans="1:13">
      <c r="A1856" s="5">
        <v>3771</v>
      </c>
      <c r="B1856" s="5">
        <v>9</v>
      </c>
      <c r="C1856" s="5" t="s">
        <v>64</v>
      </c>
      <c r="D1856" s="5">
        <v>7</v>
      </c>
      <c r="E1856" s="5">
        <v>1</v>
      </c>
      <c r="F1856" s="8">
        <f t="shared" si="168"/>
        <v>14.285714285714286</v>
      </c>
      <c r="G1856" s="5" t="str">
        <f>IF(COUNTIFS(Q3_SQL_Error_Concentration!$A:$A,A1856,Q3_SQL_Error_Concentration!$E:$E,B1856,Q3_SQL_Error_Concentration!$F:$F,C1856)=0,"",SUMIFS(Q3_SQL_Error_Concentration!$I:$I,Q3_SQL_Error_Concentration!$A:$A,A1856,Q3_SQL_Error_Concentration!$E:$E,B1856,Q3_SQL_Error_Concentration!$F:$F,C1856))</f>
        <v/>
      </c>
      <c r="H1856" s="5" t="str">
        <f t="shared" si="169"/>
        <v/>
      </c>
      <c r="I1856" s="5">
        <f>IF(D1856&gt;=Q3_Validation!$C$2,1,0)</f>
        <v>0</v>
      </c>
      <c r="J1856" s="8" t="str">
        <f t="shared" si="170"/>
        <v/>
      </c>
      <c r="K1856" s="5" t="str">
        <f t="shared" si="171"/>
        <v>excluded</v>
      </c>
      <c r="L1856" s="5">
        <f t="shared" si="172"/>
        <v>0</v>
      </c>
      <c r="M1856" s="5">
        <f t="shared" si="173"/>
        <v>0</v>
      </c>
    </row>
    <row r="1857" spans="1:13">
      <c r="A1857" s="5">
        <v>3771</v>
      </c>
      <c r="B1857" s="5">
        <v>9</v>
      </c>
      <c r="C1857" s="5" t="s">
        <v>62</v>
      </c>
      <c r="D1857" s="5">
        <v>250</v>
      </c>
      <c r="E1857" s="5">
        <v>3</v>
      </c>
      <c r="F1857" s="8">
        <f t="shared" si="168"/>
        <v>1.2</v>
      </c>
      <c r="G1857" s="5" t="str">
        <f>IF(COUNTIFS(Q3_SQL_Error_Concentration!$A:$A,A1857,Q3_SQL_Error_Concentration!$E:$E,B1857,Q3_SQL_Error_Concentration!$F:$F,C1857)=0,"",SUMIFS(Q3_SQL_Error_Concentration!$I:$I,Q3_SQL_Error_Concentration!$A:$A,A1857,Q3_SQL_Error_Concentration!$E:$E,B1857,Q3_SQL_Error_Concentration!$F:$F,C1857))</f>
        <v/>
      </c>
      <c r="H1857" s="5" t="str">
        <f t="shared" si="169"/>
        <v/>
      </c>
      <c r="I1857" s="5">
        <f>IF(D1857&gt;=Q3_Validation!$C$2,1,0)</f>
        <v>0</v>
      </c>
      <c r="J1857" s="8" t="str">
        <f t="shared" si="170"/>
        <v/>
      </c>
      <c r="K1857" s="5" t="str">
        <f t="shared" si="171"/>
        <v>excluded</v>
      </c>
      <c r="L1857" s="5">
        <f t="shared" si="172"/>
        <v>0</v>
      </c>
      <c r="M1857" s="5">
        <f t="shared" si="173"/>
        <v>0</v>
      </c>
    </row>
    <row r="1858" spans="1:13">
      <c r="A1858" s="5">
        <v>3771</v>
      </c>
      <c r="B1858" s="5">
        <v>10</v>
      </c>
      <c r="C1858" s="5" t="s">
        <v>63</v>
      </c>
      <c r="D1858" s="5">
        <v>257</v>
      </c>
      <c r="E1858" s="5">
        <v>1</v>
      </c>
      <c r="F1858" s="8">
        <f t="shared" ref="F1858:F1921" si="174">100*E1858/D1858</f>
        <v>0.38910505836575876</v>
      </c>
      <c r="G1858" s="5" t="str">
        <f>IF(COUNTIFS(Q3_SQL_Error_Concentration!$A:$A,A1858,Q3_SQL_Error_Concentration!$E:$E,B1858,Q3_SQL_Error_Concentration!$F:$F,C1858)=0,"",SUMIFS(Q3_SQL_Error_Concentration!$I:$I,Q3_SQL_Error_Concentration!$A:$A,A1858,Q3_SQL_Error_Concentration!$E:$E,B1858,Q3_SQL_Error_Concentration!$F:$F,C1858))</f>
        <v/>
      </c>
      <c r="H1858" s="5" t="str">
        <f t="shared" ref="H1858:H1921" si="175">IF(G1858="","",IF(ABS(F1858-G1858)&lt;=0.0002,"PASS","FAIL"))</f>
        <v/>
      </c>
      <c r="I1858" s="5">
        <f>IF(D1858&gt;=Q3_Validation!$C$2,1,0)</f>
        <v>0</v>
      </c>
      <c r="J1858" s="8" t="str">
        <f t="shared" ref="J1858:J1921" si="176">IF(I1858=1,F1858,"")</f>
        <v/>
      </c>
      <c r="K1858" s="5" t="str">
        <f t="shared" ref="K1858:K1921" si="177">IF(D1858&lt;601,"excluded",IF(J1858&gt;3.628192,"outlier",IF(J1858&gt;=2.11093,"high-error","normal")))</f>
        <v>excluded</v>
      </c>
      <c r="L1858" s="5">
        <f t="shared" ref="L1858:L1921" si="178">COUNTIFS(A:A,A1858,K:K,"high-error")+COUNTIFS(A:A,A1858,K:K,"outlier")</f>
        <v>0</v>
      </c>
      <c r="M1858" s="5">
        <f t="shared" ref="M1858:M1921" si="179">IF(AND(L1858&gt;=2,OR(K1858="high-error",K1858="outlier")),1,0)</f>
        <v>0</v>
      </c>
    </row>
    <row r="1859" spans="1:13">
      <c r="A1859" s="5">
        <v>3771</v>
      </c>
      <c r="B1859" s="5">
        <v>10</v>
      </c>
      <c r="C1859" s="5" t="s">
        <v>64</v>
      </c>
      <c r="D1859" s="5">
        <v>8</v>
      </c>
      <c r="E1859" s="5">
        <v>1</v>
      </c>
      <c r="F1859" s="8">
        <f t="shared" si="174"/>
        <v>12.5</v>
      </c>
      <c r="G1859" s="5" t="str">
        <f>IF(COUNTIFS(Q3_SQL_Error_Concentration!$A:$A,A1859,Q3_SQL_Error_Concentration!$E:$E,B1859,Q3_SQL_Error_Concentration!$F:$F,C1859)=0,"",SUMIFS(Q3_SQL_Error_Concentration!$I:$I,Q3_SQL_Error_Concentration!$A:$A,A1859,Q3_SQL_Error_Concentration!$E:$E,B1859,Q3_SQL_Error_Concentration!$F:$F,C1859))</f>
        <v/>
      </c>
      <c r="H1859" s="5" t="str">
        <f t="shared" si="175"/>
        <v/>
      </c>
      <c r="I1859" s="5">
        <f>IF(D1859&gt;=Q3_Validation!$C$2,1,0)</f>
        <v>0</v>
      </c>
      <c r="J1859" s="8" t="str">
        <f t="shared" si="176"/>
        <v/>
      </c>
      <c r="K1859" s="5" t="str">
        <f t="shared" si="177"/>
        <v>excluded</v>
      </c>
      <c r="L1859" s="5">
        <f t="shared" si="178"/>
        <v>0</v>
      </c>
      <c r="M1859" s="5">
        <f t="shared" si="179"/>
        <v>0</v>
      </c>
    </row>
    <row r="1860" spans="1:13">
      <c r="A1860" s="5">
        <v>3771</v>
      </c>
      <c r="B1860" s="5">
        <v>10</v>
      </c>
      <c r="C1860" s="5" t="s">
        <v>62</v>
      </c>
      <c r="D1860" s="5">
        <v>422</v>
      </c>
      <c r="E1860" s="5">
        <v>3</v>
      </c>
      <c r="F1860" s="8">
        <f t="shared" si="174"/>
        <v>0.7109004739336493</v>
      </c>
      <c r="G1860" s="5" t="str">
        <f>IF(COUNTIFS(Q3_SQL_Error_Concentration!$A:$A,A1860,Q3_SQL_Error_Concentration!$E:$E,B1860,Q3_SQL_Error_Concentration!$F:$F,C1860)=0,"",SUMIFS(Q3_SQL_Error_Concentration!$I:$I,Q3_SQL_Error_Concentration!$A:$A,A1860,Q3_SQL_Error_Concentration!$E:$E,B1860,Q3_SQL_Error_Concentration!$F:$F,C1860))</f>
        <v/>
      </c>
      <c r="H1860" s="5" t="str">
        <f t="shared" si="175"/>
        <v/>
      </c>
      <c r="I1860" s="5">
        <f>IF(D1860&gt;=Q3_Validation!$C$2,1,0)</f>
        <v>0</v>
      </c>
      <c r="J1860" s="8" t="str">
        <f t="shared" si="176"/>
        <v/>
      </c>
      <c r="K1860" s="5" t="str">
        <f t="shared" si="177"/>
        <v>excluded</v>
      </c>
      <c r="L1860" s="5">
        <f t="shared" si="178"/>
        <v>0</v>
      </c>
      <c r="M1860" s="5">
        <f t="shared" si="179"/>
        <v>0</v>
      </c>
    </row>
    <row r="1861" spans="1:13">
      <c r="A1861" s="5">
        <v>3771</v>
      </c>
      <c r="B1861" s="5">
        <v>11</v>
      </c>
      <c r="C1861" s="5" t="s">
        <v>63</v>
      </c>
      <c r="D1861" s="5">
        <v>260</v>
      </c>
      <c r="E1861" s="5">
        <v>3</v>
      </c>
      <c r="F1861" s="8">
        <f t="shared" si="174"/>
        <v>1.1538461538461537</v>
      </c>
      <c r="G1861" s="5" t="str">
        <f>IF(COUNTIFS(Q3_SQL_Error_Concentration!$A:$A,A1861,Q3_SQL_Error_Concentration!$E:$E,B1861,Q3_SQL_Error_Concentration!$F:$F,C1861)=0,"",SUMIFS(Q3_SQL_Error_Concentration!$I:$I,Q3_SQL_Error_Concentration!$A:$A,A1861,Q3_SQL_Error_Concentration!$E:$E,B1861,Q3_SQL_Error_Concentration!$F:$F,C1861))</f>
        <v/>
      </c>
      <c r="H1861" s="5" t="str">
        <f t="shared" si="175"/>
        <v/>
      </c>
      <c r="I1861" s="5">
        <f>IF(D1861&gt;=Q3_Validation!$C$2,1,0)</f>
        <v>0</v>
      </c>
      <c r="J1861" s="8" t="str">
        <f t="shared" si="176"/>
        <v/>
      </c>
      <c r="K1861" s="5" t="str">
        <f t="shared" si="177"/>
        <v>excluded</v>
      </c>
      <c r="L1861" s="5">
        <f t="shared" si="178"/>
        <v>0</v>
      </c>
      <c r="M1861" s="5">
        <f t="shared" si="179"/>
        <v>0</v>
      </c>
    </row>
    <row r="1862" spans="1:13">
      <c r="A1862" s="5">
        <v>3771</v>
      </c>
      <c r="B1862" s="5">
        <v>11</v>
      </c>
      <c r="C1862" s="5" t="s">
        <v>64</v>
      </c>
      <c r="D1862" s="5">
        <v>3</v>
      </c>
      <c r="E1862" s="5">
        <v>0</v>
      </c>
      <c r="F1862" s="8">
        <f t="shared" si="174"/>
        <v>0</v>
      </c>
      <c r="G1862" s="5" t="str">
        <f>IF(COUNTIFS(Q3_SQL_Error_Concentration!$A:$A,A1862,Q3_SQL_Error_Concentration!$E:$E,B1862,Q3_SQL_Error_Concentration!$F:$F,C1862)=0,"",SUMIFS(Q3_SQL_Error_Concentration!$I:$I,Q3_SQL_Error_Concentration!$A:$A,A1862,Q3_SQL_Error_Concentration!$E:$E,B1862,Q3_SQL_Error_Concentration!$F:$F,C1862))</f>
        <v/>
      </c>
      <c r="H1862" s="5" t="str">
        <f t="shared" si="175"/>
        <v/>
      </c>
      <c r="I1862" s="5">
        <f>IF(D1862&gt;=Q3_Validation!$C$2,1,0)</f>
        <v>0</v>
      </c>
      <c r="J1862" s="8" t="str">
        <f t="shared" si="176"/>
        <v/>
      </c>
      <c r="K1862" s="5" t="str">
        <f t="shared" si="177"/>
        <v>excluded</v>
      </c>
      <c r="L1862" s="5">
        <f t="shared" si="178"/>
        <v>0</v>
      </c>
      <c r="M1862" s="5">
        <f t="shared" si="179"/>
        <v>0</v>
      </c>
    </row>
    <row r="1863" spans="1:13">
      <c r="A1863" s="5">
        <v>3771</v>
      </c>
      <c r="B1863" s="5">
        <v>11</v>
      </c>
      <c r="C1863" s="5" t="s">
        <v>62</v>
      </c>
      <c r="D1863" s="5">
        <v>427</v>
      </c>
      <c r="E1863" s="5">
        <v>4</v>
      </c>
      <c r="F1863" s="8">
        <f t="shared" si="174"/>
        <v>0.93676814988290402</v>
      </c>
      <c r="G1863" s="5" t="str">
        <f>IF(COUNTIFS(Q3_SQL_Error_Concentration!$A:$A,A1863,Q3_SQL_Error_Concentration!$E:$E,B1863,Q3_SQL_Error_Concentration!$F:$F,C1863)=0,"",SUMIFS(Q3_SQL_Error_Concentration!$I:$I,Q3_SQL_Error_Concentration!$A:$A,A1863,Q3_SQL_Error_Concentration!$E:$E,B1863,Q3_SQL_Error_Concentration!$F:$F,C1863))</f>
        <v/>
      </c>
      <c r="H1863" s="5" t="str">
        <f t="shared" si="175"/>
        <v/>
      </c>
      <c r="I1863" s="5">
        <f>IF(D1863&gt;=Q3_Validation!$C$2,1,0)</f>
        <v>0</v>
      </c>
      <c r="J1863" s="8" t="str">
        <f t="shared" si="176"/>
        <v/>
      </c>
      <c r="K1863" s="5" t="str">
        <f t="shared" si="177"/>
        <v>excluded</v>
      </c>
      <c r="L1863" s="5">
        <f t="shared" si="178"/>
        <v>0</v>
      </c>
      <c r="M1863" s="5">
        <f t="shared" si="179"/>
        <v>0</v>
      </c>
    </row>
    <row r="1864" spans="1:13">
      <c r="A1864" s="5">
        <v>3771</v>
      </c>
      <c r="B1864" s="5">
        <v>12</v>
      </c>
      <c r="C1864" s="5" t="s">
        <v>63</v>
      </c>
      <c r="D1864" s="5">
        <v>272</v>
      </c>
      <c r="E1864" s="5">
        <v>2</v>
      </c>
      <c r="F1864" s="8">
        <f t="shared" si="174"/>
        <v>0.73529411764705888</v>
      </c>
      <c r="G1864" s="5" t="str">
        <f>IF(COUNTIFS(Q3_SQL_Error_Concentration!$A:$A,A1864,Q3_SQL_Error_Concentration!$E:$E,B1864,Q3_SQL_Error_Concentration!$F:$F,C1864)=0,"",SUMIFS(Q3_SQL_Error_Concentration!$I:$I,Q3_SQL_Error_Concentration!$A:$A,A1864,Q3_SQL_Error_Concentration!$E:$E,B1864,Q3_SQL_Error_Concentration!$F:$F,C1864))</f>
        <v/>
      </c>
      <c r="H1864" s="5" t="str">
        <f t="shared" si="175"/>
        <v/>
      </c>
      <c r="I1864" s="5">
        <f>IF(D1864&gt;=Q3_Validation!$C$2,1,0)</f>
        <v>0</v>
      </c>
      <c r="J1864" s="8" t="str">
        <f t="shared" si="176"/>
        <v/>
      </c>
      <c r="K1864" s="5" t="str">
        <f t="shared" si="177"/>
        <v>excluded</v>
      </c>
      <c r="L1864" s="5">
        <f t="shared" si="178"/>
        <v>0</v>
      </c>
      <c r="M1864" s="5">
        <f t="shared" si="179"/>
        <v>0</v>
      </c>
    </row>
    <row r="1865" spans="1:13">
      <c r="A1865" s="5">
        <v>3771</v>
      </c>
      <c r="B1865" s="5">
        <v>12</v>
      </c>
      <c r="C1865" s="5" t="s">
        <v>64</v>
      </c>
      <c r="D1865" s="5">
        <v>6</v>
      </c>
      <c r="E1865" s="5">
        <v>0</v>
      </c>
      <c r="F1865" s="8">
        <f t="shared" si="174"/>
        <v>0</v>
      </c>
      <c r="G1865" s="5" t="str">
        <f>IF(COUNTIFS(Q3_SQL_Error_Concentration!$A:$A,A1865,Q3_SQL_Error_Concentration!$E:$E,B1865,Q3_SQL_Error_Concentration!$F:$F,C1865)=0,"",SUMIFS(Q3_SQL_Error_Concentration!$I:$I,Q3_SQL_Error_Concentration!$A:$A,A1865,Q3_SQL_Error_Concentration!$E:$E,B1865,Q3_SQL_Error_Concentration!$F:$F,C1865))</f>
        <v/>
      </c>
      <c r="H1865" s="5" t="str">
        <f t="shared" si="175"/>
        <v/>
      </c>
      <c r="I1865" s="5">
        <f>IF(D1865&gt;=Q3_Validation!$C$2,1,0)</f>
        <v>0</v>
      </c>
      <c r="J1865" s="8" t="str">
        <f t="shared" si="176"/>
        <v/>
      </c>
      <c r="K1865" s="5" t="str">
        <f t="shared" si="177"/>
        <v>excluded</v>
      </c>
      <c r="L1865" s="5">
        <f t="shared" si="178"/>
        <v>0</v>
      </c>
      <c r="M1865" s="5">
        <f t="shared" si="179"/>
        <v>0</v>
      </c>
    </row>
    <row r="1866" spans="1:13">
      <c r="A1866" s="5">
        <v>3771</v>
      </c>
      <c r="B1866" s="5">
        <v>12</v>
      </c>
      <c r="C1866" s="5" t="s">
        <v>62</v>
      </c>
      <c r="D1866" s="5">
        <v>457</v>
      </c>
      <c r="E1866" s="5">
        <v>6</v>
      </c>
      <c r="F1866" s="8">
        <f t="shared" si="174"/>
        <v>1.3129102844638949</v>
      </c>
      <c r="G1866" s="5" t="str">
        <f>IF(COUNTIFS(Q3_SQL_Error_Concentration!$A:$A,A1866,Q3_SQL_Error_Concentration!$E:$E,B1866,Q3_SQL_Error_Concentration!$F:$F,C1866)=0,"",SUMIFS(Q3_SQL_Error_Concentration!$I:$I,Q3_SQL_Error_Concentration!$A:$A,A1866,Q3_SQL_Error_Concentration!$E:$E,B1866,Q3_SQL_Error_Concentration!$F:$F,C1866))</f>
        <v/>
      </c>
      <c r="H1866" s="5" t="str">
        <f t="shared" si="175"/>
        <v/>
      </c>
      <c r="I1866" s="5">
        <f>IF(D1866&gt;=Q3_Validation!$C$2,1,0)</f>
        <v>0</v>
      </c>
      <c r="J1866" s="8" t="str">
        <f t="shared" si="176"/>
        <v/>
      </c>
      <c r="K1866" s="5" t="str">
        <f t="shared" si="177"/>
        <v>excluded</v>
      </c>
      <c r="L1866" s="5">
        <f t="shared" si="178"/>
        <v>0</v>
      </c>
      <c r="M1866" s="5">
        <f t="shared" si="179"/>
        <v>0</v>
      </c>
    </row>
    <row r="1867" spans="1:13">
      <c r="A1867" s="5">
        <v>3771</v>
      </c>
      <c r="B1867" s="5">
        <v>13</v>
      </c>
      <c r="C1867" s="5" t="s">
        <v>63</v>
      </c>
      <c r="D1867" s="5">
        <v>289</v>
      </c>
      <c r="E1867" s="5">
        <v>7</v>
      </c>
      <c r="F1867" s="8">
        <f t="shared" si="174"/>
        <v>2.422145328719723</v>
      </c>
      <c r="G1867" s="5" t="str">
        <f>IF(COUNTIFS(Q3_SQL_Error_Concentration!$A:$A,A1867,Q3_SQL_Error_Concentration!$E:$E,B1867,Q3_SQL_Error_Concentration!$F:$F,C1867)=0,"",SUMIFS(Q3_SQL_Error_Concentration!$I:$I,Q3_SQL_Error_Concentration!$A:$A,A1867,Q3_SQL_Error_Concentration!$E:$E,B1867,Q3_SQL_Error_Concentration!$F:$F,C1867))</f>
        <v/>
      </c>
      <c r="H1867" s="5" t="str">
        <f t="shared" si="175"/>
        <v/>
      </c>
      <c r="I1867" s="5">
        <f>IF(D1867&gt;=Q3_Validation!$C$2,1,0)</f>
        <v>0</v>
      </c>
      <c r="J1867" s="8" t="str">
        <f t="shared" si="176"/>
        <v/>
      </c>
      <c r="K1867" s="5" t="str">
        <f t="shared" si="177"/>
        <v>excluded</v>
      </c>
      <c r="L1867" s="5">
        <f t="shared" si="178"/>
        <v>0</v>
      </c>
      <c r="M1867" s="5">
        <f t="shared" si="179"/>
        <v>0</v>
      </c>
    </row>
    <row r="1868" spans="1:13">
      <c r="A1868" s="5">
        <v>3771</v>
      </c>
      <c r="B1868" s="5">
        <v>13</v>
      </c>
      <c r="C1868" s="5" t="s">
        <v>64</v>
      </c>
      <c r="D1868" s="5">
        <v>13</v>
      </c>
      <c r="E1868" s="5">
        <v>1</v>
      </c>
      <c r="F1868" s="8">
        <f t="shared" si="174"/>
        <v>7.6923076923076925</v>
      </c>
      <c r="G1868" s="5" t="str">
        <f>IF(COUNTIFS(Q3_SQL_Error_Concentration!$A:$A,A1868,Q3_SQL_Error_Concentration!$E:$E,B1868,Q3_SQL_Error_Concentration!$F:$F,C1868)=0,"",SUMIFS(Q3_SQL_Error_Concentration!$I:$I,Q3_SQL_Error_Concentration!$A:$A,A1868,Q3_SQL_Error_Concentration!$E:$E,B1868,Q3_SQL_Error_Concentration!$F:$F,C1868))</f>
        <v/>
      </c>
      <c r="H1868" s="5" t="str">
        <f t="shared" si="175"/>
        <v/>
      </c>
      <c r="I1868" s="5">
        <f>IF(D1868&gt;=Q3_Validation!$C$2,1,0)</f>
        <v>0</v>
      </c>
      <c r="J1868" s="8" t="str">
        <f t="shared" si="176"/>
        <v/>
      </c>
      <c r="K1868" s="5" t="str">
        <f t="shared" si="177"/>
        <v>excluded</v>
      </c>
      <c r="L1868" s="5">
        <f t="shared" si="178"/>
        <v>0</v>
      </c>
      <c r="M1868" s="5">
        <f t="shared" si="179"/>
        <v>0</v>
      </c>
    </row>
    <row r="1869" spans="1:13">
      <c r="A1869" s="5">
        <v>3771</v>
      </c>
      <c r="B1869" s="5">
        <v>13</v>
      </c>
      <c r="C1869" s="5" t="s">
        <v>62</v>
      </c>
      <c r="D1869" s="5">
        <v>460</v>
      </c>
      <c r="E1869" s="5">
        <v>7</v>
      </c>
      <c r="F1869" s="8">
        <f t="shared" si="174"/>
        <v>1.5217391304347827</v>
      </c>
      <c r="G1869" s="5" t="str">
        <f>IF(COUNTIFS(Q3_SQL_Error_Concentration!$A:$A,A1869,Q3_SQL_Error_Concentration!$E:$E,B1869,Q3_SQL_Error_Concentration!$F:$F,C1869)=0,"",SUMIFS(Q3_SQL_Error_Concentration!$I:$I,Q3_SQL_Error_Concentration!$A:$A,A1869,Q3_SQL_Error_Concentration!$E:$E,B1869,Q3_SQL_Error_Concentration!$F:$F,C1869))</f>
        <v/>
      </c>
      <c r="H1869" s="5" t="str">
        <f t="shared" si="175"/>
        <v/>
      </c>
      <c r="I1869" s="5">
        <f>IF(D1869&gt;=Q3_Validation!$C$2,1,0)</f>
        <v>0</v>
      </c>
      <c r="J1869" s="8" t="str">
        <f t="shared" si="176"/>
        <v/>
      </c>
      <c r="K1869" s="5" t="str">
        <f t="shared" si="177"/>
        <v>excluded</v>
      </c>
      <c r="L1869" s="5">
        <f t="shared" si="178"/>
        <v>0</v>
      </c>
      <c r="M1869" s="5">
        <f t="shared" si="179"/>
        <v>0</v>
      </c>
    </row>
    <row r="1870" spans="1:13">
      <c r="A1870" s="5">
        <v>3771</v>
      </c>
      <c r="B1870" s="5">
        <v>14</v>
      </c>
      <c r="C1870" s="5" t="s">
        <v>63</v>
      </c>
      <c r="D1870" s="5">
        <v>294</v>
      </c>
      <c r="E1870" s="5">
        <v>7</v>
      </c>
      <c r="F1870" s="8">
        <f t="shared" si="174"/>
        <v>2.3809523809523809</v>
      </c>
      <c r="G1870" s="5" t="str">
        <f>IF(COUNTIFS(Q3_SQL_Error_Concentration!$A:$A,A1870,Q3_SQL_Error_Concentration!$E:$E,B1870,Q3_SQL_Error_Concentration!$F:$F,C1870)=0,"",SUMIFS(Q3_SQL_Error_Concentration!$I:$I,Q3_SQL_Error_Concentration!$A:$A,A1870,Q3_SQL_Error_Concentration!$E:$E,B1870,Q3_SQL_Error_Concentration!$F:$F,C1870))</f>
        <v/>
      </c>
      <c r="H1870" s="5" t="str">
        <f t="shared" si="175"/>
        <v/>
      </c>
      <c r="I1870" s="5">
        <f>IF(D1870&gt;=Q3_Validation!$C$2,1,0)</f>
        <v>0</v>
      </c>
      <c r="J1870" s="8" t="str">
        <f t="shared" si="176"/>
        <v/>
      </c>
      <c r="K1870" s="5" t="str">
        <f t="shared" si="177"/>
        <v>excluded</v>
      </c>
      <c r="L1870" s="5">
        <f t="shared" si="178"/>
        <v>0</v>
      </c>
      <c r="M1870" s="5">
        <f t="shared" si="179"/>
        <v>0</v>
      </c>
    </row>
    <row r="1871" spans="1:13">
      <c r="A1871" s="5">
        <v>3771</v>
      </c>
      <c r="B1871" s="5">
        <v>14</v>
      </c>
      <c r="C1871" s="5" t="s">
        <v>64</v>
      </c>
      <c r="D1871" s="5">
        <v>6</v>
      </c>
      <c r="E1871" s="5">
        <v>0</v>
      </c>
      <c r="F1871" s="8">
        <f t="shared" si="174"/>
        <v>0</v>
      </c>
      <c r="G1871" s="5" t="str">
        <f>IF(COUNTIFS(Q3_SQL_Error_Concentration!$A:$A,A1871,Q3_SQL_Error_Concentration!$E:$E,B1871,Q3_SQL_Error_Concentration!$F:$F,C1871)=0,"",SUMIFS(Q3_SQL_Error_Concentration!$I:$I,Q3_SQL_Error_Concentration!$A:$A,A1871,Q3_SQL_Error_Concentration!$E:$E,B1871,Q3_SQL_Error_Concentration!$F:$F,C1871))</f>
        <v/>
      </c>
      <c r="H1871" s="5" t="str">
        <f t="shared" si="175"/>
        <v/>
      </c>
      <c r="I1871" s="5">
        <f>IF(D1871&gt;=Q3_Validation!$C$2,1,0)</f>
        <v>0</v>
      </c>
      <c r="J1871" s="8" t="str">
        <f t="shared" si="176"/>
        <v/>
      </c>
      <c r="K1871" s="5" t="str">
        <f t="shared" si="177"/>
        <v>excluded</v>
      </c>
      <c r="L1871" s="5">
        <f t="shared" si="178"/>
        <v>0</v>
      </c>
      <c r="M1871" s="5">
        <f t="shared" si="179"/>
        <v>0</v>
      </c>
    </row>
    <row r="1872" spans="1:13">
      <c r="A1872" s="5">
        <v>3771</v>
      </c>
      <c r="B1872" s="5">
        <v>14</v>
      </c>
      <c r="C1872" s="5" t="s">
        <v>62</v>
      </c>
      <c r="D1872" s="5">
        <v>463</v>
      </c>
      <c r="E1872" s="5">
        <v>7</v>
      </c>
      <c r="F1872" s="8">
        <f t="shared" si="174"/>
        <v>1.5118790496760259</v>
      </c>
      <c r="G1872" s="5" t="str">
        <f>IF(COUNTIFS(Q3_SQL_Error_Concentration!$A:$A,A1872,Q3_SQL_Error_Concentration!$E:$E,B1872,Q3_SQL_Error_Concentration!$F:$F,C1872)=0,"",SUMIFS(Q3_SQL_Error_Concentration!$I:$I,Q3_SQL_Error_Concentration!$A:$A,A1872,Q3_SQL_Error_Concentration!$E:$E,B1872,Q3_SQL_Error_Concentration!$F:$F,C1872))</f>
        <v/>
      </c>
      <c r="H1872" s="5" t="str">
        <f t="shared" si="175"/>
        <v/>
      </c>
      <c r="I1872" s="5">
        <f>IF(D1872&gt;=Q3_Validation!$C$2,1,0)</f>
        <v>0</v>
      </c>
      <c r="J1872" s="8" t="str">
        <f t="shared" si="176"/>
        <v/>
      </c>
      <c r="K1872" s="5" t="str">
        <f t="shared" si="177"/>
        <v>excluded</v>
      </c>
      <c r="L1872" s="5">
        <f t="shared" si="178"/>
        <v>0</v>
      </c>
      <c r="M1872" s="5">
        <f t="shared" si="179"/>
        <v>0</v>
      </c>
    </row>
    <row r="1873" spans="1:13">
      <c r="A1873" s="5">
        <v>3771</v>
      </c>
      <c r="B1873" s="5">
        <v>15</v>
      </c>
      <c r="C1873" s="5" t="s">
        <v>63</v>
      </c>
      <c r="D1873" s="5">
        <v>290</v>
      </c>
      <c r="E1873" s="5">
        <v>4</v>
      </c>
      <c r="F1873" s="8">
        <f t="shared" si="174"/>
        <v>1.3793103448275863</v>
      </c>
      <c r="G1873" s="5" t="str">
        <f>IF(COUNTIFS(Q3_SQL_Error_Concentration!$A:$A,A1873,Q3_SQL_Error_Concentration!$E:$E,B1873,Q3_SQL_Error_Concentration!$F:$F,C1873)=0,"",SUMIFS(Q3_SQL_Error_Concentration!$I:$I,Q3_SQL_Error_Concentration!$A:$A,A1873,Q3_SQL_Error_Concentration!$E:$E,B1873,Q3_SQL_Error_Concentration!$F:$F,C1873))</f>
        <v/>
      </c>
      <c r="H1873" s="5" t="str">
        <f t="shared" si="175"/>
        <v/>
      </c>
      <c r="I1873" s="5">
        <f>IF(D1873&gt;=Q3_Validation!$C$2,1,0)</f>
        <v>0</v>
      </c>
      <c r="J1873" s="8" t="str">
        <f t="shared" si="176"/>
        <v/>
      </c>
      <c r="K1873" s="5" t="str">
        <f t="shared" si="177"/>
        <v>excluded</v>
      </c>
      <c r="L1873" s="5">
        <f t="shared" si="178"/>
        <v>0</v>
      </c>
      <c r="M1873" s="5">
        <f t="shared" si="179"/>
        <v>0</v>
      </c>
    </row>
    <row r="1874" spans="1:13">
      <c r="A1874" s="5">
        <v>3771</v>
      </c>
      <c r="B1874" s="5">
        <v>15</v>
      </c>
      <c r="C1874" s="5" t="s">
        <v>64</v>
      </c>
      <c r="D1874" s="5">
        <v>6</v>
      </c>
      <c r="E1874" s="5">
        <v>0</v>
      </c>
      <c r="F1874" s="8">
        <f t="shared" si="174"/>
        <v>0</v>
      </c>
      <c r="G1874" s="5" t="str">
        <f>IF(COUNTIFS(Q3_SQL_Error_Concentration!$A:$A,A1874,Q3_SQL_Error_Concentration!$E:$E,B1874,Q3_SQL_Error_Concentration!$F:$F,C1874)=0,"",SUMIFS(Q3_SQL_Error_Concentration!$I:$I,Q3_SQL_Error_Concentration!$A:$A,A1874,Q3_SQL_Error_Concentration!$E:$E,B1874,Q3_SQL_Error_Concentration!$F:$F,C1874))</f>
        <v/>
      </c>
      <c r="H1874" s="5" t="str">
        <f t="shared" si="175"/>
        <v/>
      </c>
      <c r="I1874" s="5">
        <f>IF(D1874&gt;=Q3_Validation!$C$2,1,0)</f>
        <v>0</v>
      </c>
      <c r="J1874" s="8" t="str">
        <f t="shared" si="176"/>
        <v/>
      </c>
      <c r="K1874" s="5" t="str">
        <f t="shared" si="177"/>
        <v>excluded</v>
      </c>
      <c r="L1874" s="5">
        <f t="shared" si="178"/>
        <v>0</v>
      </c>
      <c r="M1874" s="5">
        <f t="shared" si="179"/>
        <v>0</v>
      </c>
    </row>
    <row r="1875" spans="1:13">
      <c r="A1875" s="5">
        <v>3771</v>
      </c>
      <c r="B1875" s="5">
        <v>15</v>
      </c>
      <c r="C1875" s="5" t="s">
        <v>62</v>
      </c>
      <c r="D1875" s="5">
        <v>480</v>
      </c>
      <c r="E1875" s="5">
        <v>4</v>
      </c>
      <c r="F1875" s="8">
        <f t="shared" si="174"/>
        <v>0.83333333333333337</v>
      </c>
      <c r="G1875" s="5" t="str">
        <f>IF(COUNTIFS(Q3_SQL_Error_Concentration!$A:$A,A1875,Q3_SQL_Error_Concentration!$E:$E,B1875,Q3_SQL_Error_Concentration!$F:$F,C1875)=0,"",SUMIFS(Q3_SQL_Error_Concentration!$I:$I,Q3_SQL_Error_Concentration!$A:$A,A1875,Q3_SQL_Error_Concentration!$E:$E,B1875,Q3_SQL_Error_Concentration!$F:$F,C1875))</f>
        <v/>
      </c>
      <c r="H1875" s="5" t="str">
        <f t="shared" si="175"/>
        <v/>
      </c>
      <c r="I1875" s="5">
        <f>IF(D1875&gt;=Q3_Validation!$C$2,1,0)</f>
        <v>0</v>
      </c>
      <c r="J1875" s="8" t="str">
        <f t="shared" si="176"/>
        <v/>
      </c>
      <c r="K1875" s="5" t="str">
        <f t="shared" si="177"/>
        <v>excluded</v>
      </c>
      <c r="L1875" s="5">
        <f t="shared" si="178"/>
        <v>0</v>
      </c>
      <c r="M1875" s="5">
        <f t="shared" si="179"/>
        <v>0</v>
      </c>
    </row>
    <row r="1876" spans="1:13">
      <c r="A1876" s="5">
        <v>3771</v>
      </c>
      <c r="B1876" s="5">
        <v>16</v>
      </c>
      <c r="C1876" s="5" t="s">
        <v>63</v>
      </c>
      <c r="D1876" s="5">
        <v>306</v>
      </c>
      <c r="E1876" s="5">
        <v>7</v>
      </c>
      <c r="F1876" s="8">
        <f t="shared" si="174"/>
        <v>2.2875816993464051</v>
      </c>
      <c r="G1876" s="5" t="str">
        <f>IF(COUNTIFS(Q3_SQL_Error_Concentration!$A:$A,A1876,Q3_SQL_Error_Concentration!$E:$E,B1876,Q3_SQL_Error_Concentration!$F:$F,C1876)=0,"",SUMIFS(Q3_SQL_Error_Concentration!$I:$I,Q3_SQL_Error_Concentration!$A:$A,A1876,Q3_SQL_Error_Concentration!$E:$E,B1876,Q3_SQL_Error_Concentration!$F:$F,C1876))</f>
        <v/>
      </c>
      <c r="H1876" s="5" t="str">
        <f t="shared" si="175"/>
        <v/>
      </c>
      <c r="I1876" s="5">
        <f>IF(D1876&gt;=Q3_Validation!$C$2,1,0)</f>
        <v>0</v>
      </c>
      <c r="J1876" s="8" t="str">
        <f t="shared" si="176"/>
        <v/>
      </c>
      <c r="K1876" s="5" t="str">
        <f t="shared" si="177"/>
        <v>excluded</v>
      </c>
      <c r="L1876" s="5">
        <f t="shared" si="178"/>
        <v>0</v>
      </c>
      <c r="M1876" s="5">
        <f t="shared" si="179"/>
        <v>0</v>
      </c>
    </row>
    <row r="1877" spans="1:13">
      <c r="A1877" s="5">
        <v>3771</v>
      </c>
      <c r="B1877" s="5">
        <v>16</v>
      </c>
      <c r="C1877" s="5" t="s">
        <v>62</v>
      </c>
      <c r="D1877" s="5">
        <v>459</v>
      </c>
      <c r="E1877" s="5">
        <v>10</v>
      </c>
      <c r="F1877" s="8">
        <f t="shared" si="174"/>
        <v>2.1786492374727668</v>
      </c>
      <c r="G1877" s="5" t="str">
        <f>IF(COUNTIFS(Q3_SQL_Error_Concentration!$A:$A,A1877,Q3_SQL_Error_Concentration!$E:$E,B1877,Q3_SQL_Error_Concentration!$F:$F,C1877)=0,"",SUMIFS(Q3_SQL_Error_Concentration!$I:$I,Q3_SQL_Error_Concentration!$A:$A,A1877,Q3_SQL_Error_Concentration!$E:$E,B1877,Q3_SQL_Error_Concentration!$F:$F,C1877))</f>
        <v/>
      </c>
      <c r="H1877" s="5" t="str">
        <f t="shared" si="175"/>
        <v/>
      </c>
      <c r="I1877" s="5">
        <f>IF(D1877&gt;=Q3_Validation!$C$2,1,0)</f>
        <v>0</v>
      </c>
      <c r="J1877" s="8" t="str">
        <f t="shared" si="176"/>
        <v/>
      </c>
      <c r="K1877" s="5" t="str">
        <f t="shared" si="177"/>
        <v>excluded</v>
      </c>
      <c r="L1877" s="5">
        <f t="shared" si="178"/>
        <v>0</v>
      </c>
      <c r="M1877" s="5">
        <f t="shared" si="179"/>
        <v>0</v>
      </c>
    </row>
    <row r="1878" spans="1:13">
      <c r="A1878" s="5">
        <v>3771</v>
      </c>
      <c r="B1878" s="5">
        <v>17</v>
      </c>
      <c r="C1878" s="5" t="s">
        <v>63</v>
      </c>
      <c r="D1878" s="5">
        <v>286</v>
      </c>
      <c r="E1878" s="5">
        <v>1</v>
      </c>
      <c r="F1878" s="8">
        <f t="shared" si="174"/>
        <v>0.34965034965034963</v>
      </c>
      <c r="G1878" s="5" t="str">
        <f>IF(COUNTIFS(Q3_SQL_Error_Concentration!$A:$A,A1878,Q3_SQL_Error_Concentration!$E:$E,B1878,Q3_SQL_Error_Concentration!$F:$F,C1878)=0,"",SUMIFS(Q3_SQL_Error_Concentration!$I:$I,Q3_SQL_Error_Concentration!$A:$A,A1878,Q3_SQL_Error_Concentration!$E:$E,B1878,Q3_SQL_Error_Concentration!$F:$F,C1878))</f>
        <v/>
      </c>
      <c r="H1878" s="5" t="str">
        <f t="shared" si="175"/>
        <v/>
      </c>
      <c r="I1878" s="5">
        <f>IF(D1878&gt;=Q3_Validation!$C$2,1,0)</f>
        <v>0</v>
      </c>
      <c r="J1878" s="8" t="str">
        <f t="shared" si="176"/>
        <v/>
      </c>
      <c r="K1878" s="5" t="str">
        <f t="shared" si="177"/>
        <v>excluded</v>
      </c>
      <c r="L1878" s="5">
        <f t="shared" si="178"/>
        <v>0</v>
      </c>
      <c r="M1878" s="5">
        <f t="shared" si="179"/>
        <v>0</v>
      </c>
    </row>
    <row r="1879" spans="1:13">
      <c r="A1879" s="5">
        <v>3771</v>
      </c>
      <c r="B1879" s="5">
        <v>17</v>
      </c>
      <c r="C1879" s="5" t="s">
        <v>62</v>
      </c>
      <c r="D1879" s="5">
        <v>476</v>
      </c>
      <c r="E1879" s="5">
        <v>7</v>
      </c>
      <c r="F1879" s="8">
        <f t="shared" si="174"/>
        <v>1.4705882352941178</v>
      </c>
      <c r="G1879" s="5" t="str">
        <f>IF(COUNTIFS(Q3_SQL_Error_Concentration!$A:$A,A1879,Q3_SQL_Error_Concentration!$E:$E,B1879,Q3_SQL_Error_Concentration!$F:$F,C1879)=0,"",SUMIFS(Q3_SQL_Error_Concentration!$I:$I,Q3_SQL_Error_Concentration!$A:$A,A1879,Q3_SQL_Error_Concentration!$E:$E,B1879,Q3_SQL_Error_Concentration!$F:$F,C1879))</f>
        <v/>
      </c>
      <c r="H1879" s="5" t="str">
        <f t="shared" si="175"/>
        <v/>
      </c>
      <c r="I1879" s="5">
        <f>IF(D1879&gt;=Q3_Validation!$C$2,1,0)</f>
        <v>0</v>
      </c>
      <c r="J1879" s="8" t="str">
        <f t="shared" si="176"/>
        <v/>
      </c>
      <c r="K1879" s="5" t="str">
        <f t="shared" si="177"/>
        <v>excluded</v>
      </c>
      <c r="L1879" s="5">
        <f t="shared" si="178"/>
        <v>0</v>
      </c>
      <c r="M1879" s="5">
        <f t="shared" si="179"/>
        <v>0</v>
      </c>
    </row>
    <row r="1880" spans="1:13">
      <c r="A1880" s="5">
        <v>3771</v>
      </c>
      <c r="B1880" s="5">
        <v>18</v>
      </c>
      <c r="C1880" s="5" t="s">
        <v>63</v>
      </c>
      <c r="D1880" s="5">
        <v>256</v>
      </c>
      <c r="E1880" s="5">
        <v>3</v>
      </c>
      <c r="F1880" s="8">
        <f t="shared" si="174"/>
        <v>1.171875</v>
      </c>
      <c r="G1880" s="5" t="str">
        <f>IF(COUNTIFS(Q3_SQL_Error_Concentration!$A:$A,A1880,Q3_SQL_Error_Concentration!$E:$E,B1880,Q3_SQL_Error_Concentration!$F:$F,C1880)=0,"",SUMIFS(Q3_SQL_Error_Concentration!$I:$I,Q3_SQL_Error_Concentration!$A:$A,A1880,Q3_SQL_Error_Concentration!$E:$E,B1880,Q3_SQL_Error_Concentration!$F:$F,C1880))</f>
        <v/>
      </c>
      <c r="H1880" s="5" t="str">
        <f t="shared" si="175"/>
        <v/>
      </c>
      <c r="I1880" s="5">
        <f>IF(D1880&gt;=Q3_Validation!$C$2,1,0)</f>
        <v>0</v>
      </c>
      <c r="J1880" s="8" t="str">
        <f t="shared" si="176"/>
        <v/>
      </c>
      <c r="K1880" s="5" t="str">
        <f t="shared" si="177"/>
        <v>excluded</v>
      </c>
      <c r="L1880" s="5">
        <f t="shared" si="178"/>
        <v>0</v>
      </c>
      <c r="M1880" s="5">
        <f t="shared" si="179"/>
        <v>0</v>
      </c>
    </row>
    <row r="1881" spans="1:13">
      <c r="A1881" s="5">
        <v>3771</v>
      </c>
      <c r="B1881" s="5">
        <v>18</v>
      </c>
      <c r="C1881" s="5" t="s">
        <v>64</v>
      </c>
      <c r="D1881" s="5">
        <v>1</v>
      </c>
      <c r="E1881" s="5">
        <v>0</v>
      </c>
      <c r="F1881" s="8">
        <f t="shared" si="174"/>
        <v>0</v>
      </c>
      <c r="G1881" s="5" t="str">
        <f>IF(COUNTIFS(Q3_SQL_Error_Concentration!$A:$A,A1881,Q3_SQL_Error_Concentration!$E:$E,B1881,Q3_SQL_Error_Concentration!$F:$F,C1881)=0,"",SUMIFS(Q3_SQL_Error_Concentration!$I:$I,Q3_SQL_Error_Concentration!$A:$A,A1881,Q3_SQL_Error_Concentration!$E:$E,B1881,Q3_SQL_Error_Concentration!$F:$F,C1881))</f>
        <v/>
      </c>
      <c r="H1881" s="5" t="str">
        <f t="shared" si="175"/>
        <v/>
      </c>
      <c r="I1881" s="5">
        <f>IF(D1881&gt;=Q3_Validation!$C$2,1,0)</f>
        <v>0</v>
      </c>
      <c r="J1881" s="8" t="str">
        <f t="shared" si="176"/>
        <v/>
      </c>
      <c r="K1881" s="5" t="str">
        <f t="shared" si="177"/>
        <v>excluded</v>
      </c>
      <c r="L1881" s="5">
        <f t="shared" si="178"/>
        <v>0</v>
      </c>
      <c r="M1881" s="5">
        <f t="shared" si="179"/>
        <v>0</v>
      </c>
    </row>
    <row r="1882" spans="1:13">
      <c r="A1882" s="5">
        <v>3771</v>
      </c>
      <c r="B1882" s="5">
        <v>18</v>
      </c>
      <c r="C1882" s="5" t="s">
        <v>62</v>
      </c>
      <c r="D1882" s="5">
        <v>456</v>
      </c>
      <c r="E1882" s="5">
        <v>5</v>
      </c>
      <c r="F1882" s="8">
        <f t="shared" si="174"/>
        <v>1.0964912280701755</v>
      </c>
      <c r="G1882" s="5" t="str">
        <f>IF(COUNTIFS(Q3_SQL_Error_Concentration!$A:$A,A1882,Q3_SQL_Error_Concentration!$E:$E,B1882,Q3_SQL_Error_Concentration!$F:$F,C1882)=0,"",SUMIFS(Q3_SQL_Error_Concentration!$I:$I,Q3_SQL_Error_Concentration!$A:$A,A1882,Q3_SQL_Error_Concentration!$E:$E,B1882,Q3_SQL_Error_Concentration!$F:$F,C1882))</f>
        <v/>
      </c>
      <c r="H1882" s="5" t="str">
        <f t="shared" si="175"/>
        <v/>
      </c>
      <c r="I1882" s="5">
        <f>IF(D1882&gt;=Q3_Validation!$C$2,1,0)</f>
        <v>0</v>
      </c>
      <c r="J1882" s="8" t="str">
        <f t="shared" si="176"/>
        <v/>
      </c>
      <c r="K1882" s="5" t="str">
        <f t="shared" si="177"/>
        <v>excluded</v>
      </c>
      <c r="L1882" s="5">
        <f t="shared" si="178"/>
        <v>0</v>
      </c>
      <c r="M1882" s="5">
        <f t="shared" si="179"/>
        <v>0</v>
      </c>
    </row>
    <row r="1883" spans="1:13">
      <c r="A1883" s="5">
        <v>3771</v>
      </c>
      <c r="B1883" s="5">
        <v>19</v>
      </c>
      <c r="C1883" s="5" t="s">
        <v>63</v>
      </c>
      <c r="D1883" s="5">
        <v>255</v>
      </c>
      <c r="E1883" s="5">
        <v>5</v>
      </c>
      <c r="F1883" s="8">
        <f t="shared" si="174"/>
        <v>1.9607843137254901</v>
      </c>
      <c r="G1883" s="5" t="str">
        <f>IF(COUNTIFS(Q3_SQL_Error_Concentration!$A:$A,A1883,Q3_SQL_Error_Concentration!$E:$E,B1883,Q3_SQL_Error_Concentration!$F:$F,C1883)=0,"",SUMIFS(Q3_SQL_Error_Concentration!$I:$I,Q3_SQL_Error_Concentration!$A:$A,A1883,Q3_SQL_Error_Concentration!$E:$E,B1883,Q3_SQL_Error_Concentration!$F:$F,C1883))</f>
        <v/>
      </c>
      <c r="H1883" s="5" t="str">
        <f t="shared" si="175"/>
        <v/>
      </c>
      <c r="I1883" s="5">
        <f>IF(D1883&gt;=Q3_Validation!$C$2,1,0)</f>
        <v>0</v>
      </c>
      <c r="J1883" s="8" t="str">
        <f t="shared" si="176"/>
        <v/>
      </c>
      <c r="K1883" s="5" t="str">
        <f t="shared" si="177"/>
        <v>excluded</v>
      </c>
      <c r="L1883" s="5">
        <f t="shared" si="178"/>
        <v>0</v>
      </c>
      <c r="M1883" s="5">
        <f t="shared" si="179"/>
        <v>0</v>
      </c>
    </row>
    <row r="1884" spans="1:13">
      <c r="A1884" s="5">
        <v>3771</v>
      </c>
      <c r="B1884" s="5">
        <v>19</v>
      </c>
      <c r="C1884" s="5" t="s">
        <v>64</v>
      </c>
      <c r="D1884" s="5">
        <v>1</v>
      </c>
      <c r="E1884" s="5">
        <v>0</v>
      </c>
      <c r="F1884" s="8">
        <f t="shared" si="174"/>
        <v>0</v>
      </c>
      <c r="G1884" s="5" t="str">
        <f>IF(COUNTIFS(Q3_SQL_Error_Concentration!$A:$A,A1884,Q3_SQL_Error_Concentration!$E:$E,B1884,Q3_SQL_Error_Concentration!$F:$F,C1884)=0,"",SUMIFS(Q3_SQL_Error_Concentration!$I:$I,Q3_SQL_Error_Concentration!$A:$A,A1884,Q3_SQL_Error_Concentration!$E:$E,B1884,Q3_SQL_Error_Concentration!$F:$F,C1884))</f>
        <v/>
      </c>
      <c r="H1884" s="5" t="str">
        <f t="shared" si="175"/>
        <v/>
      </c>
      <c r="I1884" s="5">
        <f>IF(D1884&gt;=Q3_Validation!$C$2,1,0)</f>
        <v>0</v>
      </c>
      <c r="J1884" s="8" t="str">
        <f t="shared" si="176"/>
        <v/>
      </c>
      <c r="K1884" s="5" t="str">
        <f t="shared" si="177"/>
        <v>excluded</v>
      </c>
      <c r="L1884" s="5">
        <f t="shared" si="178"/>
        <v>0</v>
      </c>
      <c r="M1884" s="5">
        <f t="shared" si="179"/>
        <v>0</v>
      </c>
    </row>
    <row r="1885" spans="1:13">
      <c r="A1885" s="5">
        <v>3771</v>
      </c>
      <c r="B1885" s="5">
        <v>19</v>
      </c>
      <c r="C1885" s="5" t="s">
        <v>62</v>
      </c>
      <c r="D1885" s="5">
        <v>479</v>
      </c>
      <c r="E1885" s="5">
        <v>6</v>
      </c>
      <c r="F1885" s="8">
        <f t="shared" si="174"/>
        <v>1.2526096033402923</v>
      </c>
      <c r="G1885" s="5" t="str">
        <f>IF(COUNTIFS(Q3_SQL_Error_Concentration!$A:$A,A1885,Q3_SQL_Error_Concentration!$E:$E,B1885,Q3_SQL_Error_Concentration!$F:$F,C1885)=0,"",SUMIFS(Q3_SQL_Error_Concentration!$I:$I,Q3_SQL_Error_Concentration!$A:$A,A1885,Q3_SQL_Error_Concentration!$E:$E,B1885,Q3_SQL_Error_Concentration!$F:$F,C1885))</f>
        <v/>
      </c>
      <c r="H1885" s="5" t="str">
        <f t="shared" si="175"/>
        <v/>
      </c>
      <c r="I1885" s="5">
        <f>IF(D1885&gt;=Q3_Validation!$C$2,1,0)</f>
        <v>0</v>
      </c>
      <c r="J1885" s="8" t="str">
        <f t="shared" si="176"/>
        <v/>
      </c>
      <c r="K1885" s="5" t="str">
        <f t="shared" si="177"/>
        <v>excluded</v>
      </c>
      <c r="L1885" s="5">
        <f t="shared" si="178"/>
        <v>0</v>
      </c>
      <c r="M1885" s="5">
        <f t="shared" si="179"/>
        <v>0</v>
      </c>
    </row>
    <row r="1886" spans="1:13">
      <c r="A1886" s="5">
        <v>3771</v>
      </c>
      <c r="B1886" s="5">
        <v>20</v>
      </c>
      <c r="C1886" s="5" t="s">
        <v>63</v>
      </c>
      <c r="D1886" s="5">
        <v>258</v>
      </c>
      <c r="E1886" s="5">
        <v>6</v>
      </c>
      <c r="F1886" s="8">
        <f t="shared" si="174"/>
        <v>2.3255813953488373</v>
      </c>
      <c r="G1886" s="5" t="str">
        <f>IF(COUNTIFS(Q3_SQL_Error_Concentration!$A:$A,A1886,Q3_SQL_Error_Concentration!$E:$E,B1886,Q3_SQL_Error_Concentration!$F:$F,C1886)=0,"",SUMIFS(Q3_SQL_Error_Concentration!$I:$I,Q3_SQL_Error_Concentration!$A:$A,A1886,Q3_SQL_Error_Concentration!$E:$E,B1886,Q3_SQL_Error_Concentration!$F:$F,C1886))</f>
        <v/>
      </c>
      <c r="H1886" s="5" t="str">
        <f t="shared" si="175"/>
        <v/>
      </c>
      <c r="I1886" s="5">
        <f>IF(D1886&gt;=Q3_Validation!$C$2,1,0)</f>
        <v>0</v>
      </c>
      <c r="J1886" s="8" t="str">
        <f t="shared" si="176"/>
        <v/>
      </c>
      <c r="K1886" s="5" t="str">
        <f t="shared" si="177"/>
        <v>excluded</v>
      </c>
      <c r="L1886" s="5">
        <f t="shared" si="178"/>
        <v>0</v>
      </c>
      <c r="M1886" s="5">
        <f t="shared" si="179"/>
        <v>0</v>
      </c>
    </row>
    <row r="1887" spans="1:13">
      <c r="A1887" s="5">
        <v>3771</v>
      </c>
      <c r="B1887" s="5">
        <v>20</v>
      </c>
      <c r="C1887" s="5" t="s">
        <v>64</v>
      </c>
      <c r="D1887" s="5">
        <v>2</v>
      </c>
      <c r="E1887" s="5">
        <v>0</v>
      </c>
      <c r="F1887" s="8">
        <f t="shared" si="174"/>
        <v>0</v>
      </c>
      <c r="G1887" s="5" t="str">
        <f>IF(COUNTIFS(Q3_SQL_Error_Concentration!$A:$A,A1887,Q3_SQL_Error_Concentration!$E:$E,B1887,Q3_SQL_Error_Concentration!$F:$F,C1887)=0,"",SUMIFS(Q3_SQL_Error_Concentration!$I:$I,Q3_SQL_Error_Concentration!$A:$A,A1887,Q3_SQL_Error_Concentration!$E:$E,B1887,Q3_SQL_Error_Concentration!$F:$F,C1887))</f>
        <v/>
      </c>
      <c r="H1887" s="5" t="str">
        <f t="shared" si="175"/>
        <v/>
      </c>
      <c r="I1887" s="5">
        <f>IF(D1887&gt;=Q3_Validation!$C$2,1,0)</f>
        <v>0</v>
      </c>
      <c r="J1887" s="8" t="str">
        <f t="shared" si="176"/>
        <v/>
      </c>
      <c r="K1887" s="5" t="str">
        <f t="shared" si="177"/>
        <v>excluded</v>
      </c>
      <c r="L1887" s="5">
        <f t="shared" si="178"/>
        <v>0</v>
      </c>
      <c r="M1887" s="5">
        <f t="shared" si="179"/>
        <v>0</v>
      </c>
    </row>
    <row r="1888" spans="1:13">
      <c r="A1888" s="5">
        <v>3771</v>
      </c>
      <c r="B1888" s="5">
        <v>20</v>
      </c>
      <c r="C1888" s="5" t="s">
        <v>62</v>
      </c>
      <c r="D1888" s="5">
        <v>463</v>
      </c>
      <c r="E1888" s="5">
        <v>8</v>
      </c>
      <c r="F1888" s="8">
        <f t="shared" si="174"/>
        <v>1.7278617710583153</v>
      </c>
      <c r="G1888" s="5" t="str">
        <f>IF(COUNTIFS(Q3_SQL_Error_Concentration!$A:$A,A1888,Q3_SQL_Error_Concentration!$E:$E,B1888,Q3_SQL_Error_Concentration!$F:$F,C1888)=0,"",SUMIFS(Q3_SQL_Error_Concentration!$I:$I,Q3_SQL_Error_Concentration!$A:$A,A1888,Q3_SQL_Error_Concentration!$E:$E,B1888,Q3_SQL_Error_Concentration!$F:$F,C1888))</f>
        <v/>
      </c>
      <c r="H1888" s="5" t="str">
        <f t="shared" si="175"/>
        <v/>
      </c>
      <c r="I1888" s="5">
        <f>IF(D1888&gt;=Q3_Validation!$C$2,1,0)</f>
        <v>0</v>
      </c>
      <c r="J1888" s="8" t="str">
        <f t="shared" si="176"/>
        <v/>
      </c>
      <c r="K1888" s="5" t="str">
        <f t="shared" si="177"/>
        <v>excluded</v>
      </c>
      <c r="L1888" s="5">
        <f t="shared" si="178"/>
        <v>0</v>
      </c>
      <c r="M1888" s="5">
        <f t="shared" si="179"/>
        <v>0</v>
      </c>
    </row>
    <row r="1889" spans="1:13">
      <c r="A1889" s="5">
        <v>3771</v>
      </c>
      <c r="B1889" s="5">
        <v>21</v>
      </c>
      <c r="C1889" s="5" t="s">
        <v>63</v>
      </c>
      <c r="D1889" s="5">
        <v>247</v>
      </c>
      <c r="E1889" s="5">
        <v>8</v>
      </c>
      <c r="F1889" s="8">
        <f t="shared" si="174"/>
        <v>3.2388663967611335</v>
      </c>
      <c r="G1889" s="5" t="str">
        <f>IF(COUNTIFS(Q3_SQL_Error_Concentration!$A:$A,A1889,Q3_SQL_Error_Concentration!$E:$E,B1889,Q3_SQL_Error_Concentration!$F:$F,C1889)=0,"",SUMIFS(Q3_SQL_Error_Concentration!$I:$I,Q3_SQL_Error_Concentration!$A:$A,A1889,Q3_SQL_Error_Concentration!$E:$E,B1889,Q3_SQL_Error_Concentration!$F:$F,C1889))</f>
        <v/>
      </c>
      <c r="H1889" s="5" t="str">
        <f t="shared" si="175"/>
        <v/>
      </c>
      <c r="I1889" s="5">
        <f>IF(D1889&gt;=Q3_Validation!$C$2,1,0)</f>
        <v>0</v>
      </c>
      <c r="J1889" s="8" t="str">
        <f t="shared" si="176"/>
        <v/>
      </c>
      <c r="K1889" s="5" t="str">
        <f t="shared" si="177"/>
        <v>excluded</v>
      </c>
      <c r="L1889" s="5">
        <f t="shared" si="178"/>
        <v>0</v>
      </c>
      <c r="M1889" s="5">
        <f t="shared" si="179"/>
        <v>0</v>
      </c>
    </row>
    <row r="1890" spans="1:13">
      <c r="A1890" s="5">
        <v>3771</v>
      </c>
      <c r="B1890" s="5">
        <v>21</v>
      </c>
      <c r="C1890" s="5" t="s">
        <v>64</v>
      </c>
      <c r="D1890" s="5">
        <v>1</v>
      </c>
      <c r="E1890" s="5">
        <v>0</v>
      </c>
      <c r="F1890" s="8">
        <f t="shared" si="174"/>
        <v>0</v>
      </c>
      <c r="G1890" s="5" t="str">
        <f>IF(COUNTIFS(Q3_SQL_Error_Concentration!$A:$A,A1890,Q3_SQL_Error_Concentration!$E:$E,B1890,Q3_SQL_Error_Concentration!$F:$F,C1890)=0,"",SUMIFS(Q3_SQL_Error_Concentration!$I:$I,Q3_SQL_Error_Concentration!$A:$A,A1890,Q3_SQL_Error_Concentration!$E:$E,B1890,Q3_SQL_Error_Concentration!$F:$F,C1890))</f>
        <v/>
      </c>
      <c r="H1890" s="5" t="str">
        <f t="shared" si="175"/>
        <v/>
      </c>
      <c r="I1890" s="5">
        <f>IF(D1890&gt;=Q3_Validation!$C$2,1,0)</f>
        <v>0</v>
      </c>
      <c r="J1890" s="8" t="str">
        <f t="shared" si="176"/>
        <v/>
      </c>
      <c r="K1890" s="5" t="str">
        <f t="shared" si="177"/>
        <v>excluded</v>
      </c>
      <c r="L1890" s="5">
        <f t="shared" si="178"/>
        <v>0</v>
      </c>
      <c r="M1890" s="5">
        <f t="shared" si="179"/>
        <v>0</v>
      </c>
    </row>
    <row r="1891" spans="1:13">
      <c r="A1891" s="5">
        <v>3771</v>
      </c>
      <c r="B1891" s="5">
        <v>21</v>
      </c>
      <c r="C1891" s="5" t="s">
        <v>62</v>
      </c>
      <c r="D1891" s="5">
        <v>428</v>
      </c>
      <c r="E1891" s="5">
        <v>2</v>
      </c>
      <c r="F1891" s="8">
        <f t="shared" si="174"/>
        <v>0.46728971962616822</v>
      </c>
      <c r="G1891" s="5" t="str">
        <f>IF(COUNTIFS(Q3_SQL_Error_Concentration!$A:$A,A1891,Q3_SQL_Error_Concentration!$E:$E,B1891,Q3_SQL_Error_Concentration!$F:$F,C1891)=0,"",SUMIFS(Q3_SQL_Error_Concentration!$I:$I,Q3_SQL_Error_Concentration!$A:$A,A1891,Q3_SQL_Error_Concentration!$E:$E,B1891,Q3_SQL_Error_Concentration!$F:$F,C1891))</f>
        <v/>
      </c>
      <c r="H1891" s="5" t="str">
        <f t="shared" si="175"/>
        <v/>
      </c>
      <c r="I1891" s="5">
        <f>IF(D1891&gt;=Q3_Validation!$C$2,1,0)</f>
        <v>0</v>
      </c>
      <c r="J1891" s="8" t="str">
        <f t="shared" si="176"/>
        <v/>
      </c>
      <c r="K1891" s="5" t="str">
        <f t="shared" si="177"/>
        <v>excluded</v>
      </c>
      <c r="L1891" s="5">
        <f t="shared" si="178"/>
        <v>0</v>
      </c>
      <c r="M1891" s="5">
        <f t="shared" si="179"/>
        <v>0</v>
      </c>
    </row>
    <row r="1892" spans="1:13">
      <c r="A1892" s="5">
        <v>3771</v>
      </c>
      <c r="B1892" s="5">
        <v>22</v>
      </c>
      <c r="C1892" s="5" t="s">
        <v>63</v>
      </c>
      <c r="D1892" s="5">
        <v>357</v>
      </c>
      <c r="E1892" s="5">
        <v>6</v>
      </c>
      <c r="F1892" s="8">
        <f t="shared" si="174"/>
        <v>1.680672268907563</v>
      </c>
      <c r="G1892" s="5" t="str">
        <f>IF(COUNTIFS(Q3_SQL_Error_Concentration!$A:$A,A1892,Q3_SQL_Error_Concentration!$E:$E,B1892,Q3_SQL_Error_Concentration!$F:$F,C1892)=0,"",SUMIFS(Q3_SQL_Error_Concentration!$I:$I,Q3_SQL_Error_Concentration!$A:$A,A1892,Q3_SQL_Error_Concentration!$E:$E,B1892,Q3_SQL_Error_Concentration!$F:$F,C1892))</f>
        <v/>
      </c>
      <c r="H1892" s="5" t="str">
        <f t="shared" si="175"/>
        <v/>
      </c>
      <c r="I1892" s="5">
        <f>IF(D1892&gt;=Q3_Validation!$C$2,1,0)</f>
        <v>0</v>
      </c>
      <c r="J1892" s="8" t="str">
        <f t="shared" si="176"/>
        <v/>
      </c>
      <c r="K1892" s="5" t="str">
        <f t="shared" si="177"/>
        <v>excluded</v>
      </c>
      <c r="L1892" s="5">
        <f t="shared" si="178"/>
        <v>0</v>
      </c>
      <c r="M1892" s="5">
        <f t="shared" si="179"/>
        <v>0</v>
      </c>
    </row>
    <row r="1893" spans="1:13">
      <c r="A1893" s="5">
        <v>3771</v>
      </c>
      <c r="B1893" s="5">
        <v>22</v>
      </c>
      <c r="C1893" s="5" t="s">
        <v>62</v>
      </c>
      <c r="D1893" s="5">
        <v>610</v>
      </c>
      <c r="E1893" s="5">
        <v>7</v>
      </c>
      <c r="F1893" s="8">
        <f t="shared" si="174"/>
        <v>1.1475409836065573</v>
      </c>
      <c r="G1893" s="5" t="str">
        <f>IF(COUNTIFS(Q3_SQL_Error_Concentration!$A:$A,A1893,Q3_SQL_Error_Concentration!$E:$E,B1893,Q3_SQL_Error_Concentration!$F:$F,C1893)=0,"",SUMIFS(Q3_SQL_Error_Concentration!$I:$I,Q3_SQL_Error_Concentration!$A:$A,A1893,Q3_SQL_Error_Concentration!$E:$E,B1893,Q3_SQL_Error_Concentration!$F:$F,C1893))</f>
        <v/>
      </c>
      <c r="H1893" s="5" t="str">
        <f t="shared" si="175"/>
        <v/>
      </c>
      <c r="I1893" s="5">
        <f>IF(D1893&gt;=Q3_Validation!$C$2,1,0)</f>
        <v>1</v>
      </c>
      <c r="J1893" s="8">
        <f t="shared" si="176"/>
        <v>1.1475409836065573</v>
      </c>
      <c r="K1893" s="5" t="str">
        <f t="shared" si="177"/>
        <v>normal</v>
      </c>
      <c r="L1893" s="5">
        <f t="shared" si="178"/>
        <v>0</v>
      </c>
      <c r="M1893" s="5">
        <f t="shared" si="179"/>
        <v>0</v>
      </c>
    </row>
    <row r="1894" spans="1:13">
      <c r="A1894" s="5">
        <v>3771</v>
      </c>
      <c r="B1894" s="5">
        <v>23</v>
      </c>
      <c r="C1894" s="5" t="s">
        <v>63</v>
      </c>
      <c r="D1894" s="5">
        <v>353</v>
      </c>
      <c r="E1894" s="5">
        <v>8</v>
      </c>
      <c r="F1894" s="8">
        <f t="shared" si="174"/>
        <v>2.2662889518413598</v>
      </c>
      <c r="G1894" s="5" t="str">
        <f>IF(COUNTIFS(Q3_SQL_Error_Concentration!$A:$A,A1894,Q3_SQL_Error_Concentration!$E:$E,B1894,Q3_SQL_Error_Concentration!$F:$F,C1894)=0,"",SUMIFS(Q3_SQL_Error_Concentration!$I:$I,Q3_SQL_Error_Concentration!$A:$A,A1894,Q3_SQL_Error_Concentration!$E:$E,B1894,Q3_SQL_Error_Concentration!$F:$F,C1894))</f>
        <v/>
      </c>
      <c r="H1894" s="5" t="str">
        <f t="shared" si="175"/>
        <v/>
      </c>
      <c r="I1894" s="5">
        <f>IF(D1894&gt;=Q3_Validation!$C$2,1,0)</f>
        <v>0</v>
      </c>
      <c r="J1894" s="8" t="str">
        <f t="shared" si="176"/>
        <v/>
      </c>
      <c r="K1894" s="5" t="str">
        <f t="shared" si="177"/>
        <v>excluded</v>
      </c>
      <c r="L1894" s="5">
        <f t="shared" si="178"/>
        <v>0</v>
      </c>
      <c r="M1894" s="5">
        <f t="shared" si="179"/>
        <v>0</v>
      </c>
    </row>
    <row r="1895" spans="1:13">
      <c r="A1895" s="5">
        <v>3771</v>
      </c>
      <c r="B1895" s="5">
        <v>23</v>
      </c>
      <c r="C1895" s="5" t="s">
        <v>62</v>
      </c>
      <c r="D1895" s="5">
        <v>487</v>
      </c>
      <c r="E1895" s="5">
        <v>6</v>
      </c>
      <c r="F1895" s="8">
        <f t="shared" si="174"/>
        <v>1.2320328542094456</v>
      </c>
      <c r="G1895" s="5" t="str">
        <f>IF(COUNTIFS(Q3_SQL_Error_Concentration!$A:$A,A1895,Q3_SQL_Error_Concentration!$E:$E,B1895,Q3_SQL_Error_Concentration!$F:$F,C1895)=0,"",SUMIFS(Q3_SQL_Error_Concentration!$I:$I,Q3_SQL_Error_Concentration!$A:$A,A1895,Q3_SQL_Error_Concentration!$E:$E,B1895,Q3_SQL_Error_Concentration!$F:$F,C1895))</f>
        <v/>
      </c>
      <c r="H1895" s="5" t="str">
        <f t="shared" si="175"/>
        <v/>
      </c>
      <c r="I1895" s="5">
        <f>IF(D1895&gt;=Q3_Validation!$C$2,1,0)</f>
        <v>0</v>
      </c>
      <c r="J1895" s="8" t="str">
        <f t="shared" si="176"/>
        <v/>
      </c>
      <c r="K1895" s="5" t="str">
        <f t="shared" si="177"/>
        <v>excluded</v>
      </c>
      <c r="L1895" s="5">
        <f t="shared" si="178"/>
        <v>0</v>
      </c>
      <c r="M1895" s="5">
        <f t="shared" si="179"/>
        <v>0</v>
      </c>
    </row>
    <row r="1896" spans="1:13">
      <c r="A1896" s="5">
        <v>3775</v>
      </c>
      <c r="B1896" s="5">
        <v>0</v>
      </c>
      <c r="C1896" s="5" t="s">
        <v>63</v>
      </c>
      <c r="D1896" s="5">
        <v>114</v>
      </c>
      <c r="E1896" s="5">
        <v>0</v>
      </c>
      <c r="F1896" s="8">
        <f t="shared" si="174"/>
        <v>0</v>
      </c>
      <c r="G1896" s="5" t="str">
        <f>IF(COUNTIFS(Q3_SQL_Error_Concentration!$A:$A,A1896,Q3_SQL_Error_Concentration!$E:$E,B1896,Q3_SQL_Error_Concentration!$F:$F,C1896)=0,"",SUMIFS(Q3_SQL_Error_Concentration!$I:$I,Q3_SQL_Error_Concentration!$A:$A,A1896,Q3_SQL_Error_Concentration!$E:$E,B1896,Q3_SQL_Error_Concentration!$F:$F,C1896))</f>
        <v/>
      </c>
      <c r="H1896" s="5" t="str">
        <f t="shared" si="175"/>
        <v/>
      </c>
      <c r="I1896" s="5">
        <f>IF(D1896&gt;=Q3_Validation!$C$2,1,0)</f>
        <v>0</v>
      </c>
      <c r="J1896" s="8" t="str">
        <f t="shared" si="176"/>
        <v/>
      </c>
      <c r="K1896" s="5" t="str">
        <f t="shared" si="177"/>
        <v>excluded</v>
      </c>
      <c r="L1896" s="5">
        <f t="shared" si="178"/>
        <v>0</v>
      </c>
      <c r="M1896" s="5">
        <f t="shared" si="179"/>
        <v>0</v>
      </c>
    </row>
    <row r="1897" spans="1:13">
      <c r="A1897" s="5">
        <v>3775</v>
      </c>
      <c r="B1897" s="5">
        <v>0</v>
      </c>
      <c r="C1897" s="5" t="s">
        <v>62</v>
      </c>
      <c r="D1897" s="5">
        <v>200</v>
      </c>
      <c r="E1897" s="5">
        <v>1</v>
      </c>
      <c r="F1897" s="8">
        <f t="shared" si="174"/>
        <v>0.5</v>
      </c>
      <c r="G1897" s="5" t="str">
        <f>IF(COUNTIFS(Q3_SQL_Error_Concentration!$A:$A,A1897,Q3_SQL_Error_Concentration!$E:$E,B1897,Q3_SQL_Error_Concentration!$F:$F,C1897)=0,"",SUMIFS(Q3_SQL_Error_Concentration!$I:$I,Q3_SQL_Error_Concentration!$A:$A,A1897,Q3_SQL_Error_Concentration!$E:$E,B1897,Q3_SQL_Error_Concentration!$F:$F,C1897))</f>
        <v/>
      </c>
      <c r="H1897" s="5" t="str">
        <f t="shared" si="175"/>
        <v/>
      </c>
      <c r="I1897" s="5">
        <f>IF(D1897&gt;=Q3_Validation!$C$2,1,0)</f>
        <v>0</v>
      </c>
      <c r="J1897" s="8" t="str">
        <f t="shared" si="176"/>
        <v/>
      </c>
      <c r="K1897" s="5" t="str">
        <f t="shared" si="177"/>
        <v>excluded</v>
      </c>
      <c r="L1897" s="5">
        <f t="shared" si="178"/>
        <v>0</v>
      </c>
      <c r="M1897" s="5">
        <f t="shared" si="179"/>
        <v>0</v>
      </c>
    </row>
    <row r="1898" spans="1:13">
      <c r="A1898" s="5">
        <v>3775</v>
      </c>
      <c r="B1898" s="5">
        <v>1</v>
      </c>
      <c r="C1898" s="5" t="s">
        <v>63</v>
      </c>
      <c r="D1898" s="5">
        <v>146</v>
      </c>
      <c r="E1898" s="5">
        <v>0</v>
      </c>
      <c r="F1898" s="8">
        <f t="shared" si="174"/>
        <v>0</v>
      </c>
      <c r="G1898" s="5" t="str">
        <f>IF(COUNTIFS(Q3_SQL_Error_Concentration!$A:$A,A1898,Q3_SQL_Error_Concentration!$E:$E,B1898,Q3_SQL_Error_Concentration!$F:$F,C1898)=0,"",SUMIFS(Q3_SQL_Error_Concentration!$I:$I,Q3_SQL_Error_Concentration!$A:$A,A1898,Q3_SQL_Error_Concentration!$E:$E,B1898,Q3_SQL_Error_Concentration!$F:$F,C1898))</f>
        <v/>
      </c>
      <c r="H1898" s="5" t="str">
        <f t="shared" si="175"/>
        <v/>
      </c>
      <c r="I1898" s="5">
        <f>IF(D1898&gt;=Q3_Validation!$C$2,1,0)</f>
        <v>0</v>
      </c>
      <c r="J1898" s="8" t="str">
        <f t="shared" si="176"/>
        <v/>
      </c>
      <c r="K1898" s="5" t="str">
        <f t="shared" si="177"/>
        <v>excluded</v>
      </c>
      <c r="L1898" s="5">
        <f t="shared" si="178"/>
        <v>0</v>
      </c>
      <c r="M1898" s="5">
        <f t="shared" si="179"/>
        <v>0</v>
      </c>
    </row>
    <row r="1899" spans="1:13">
      <c r="A1899" s="5">
        <v>3775</v>
      </c>
      <c r="B1899" s="5">
        <v>1</v>
      </c>
      <c r="C1899" s="5" t="s">
        <v>64</v>
      </c>
      <c r="D1899" s="5">
        <v>2</v>
      </c>
      <c r="E1899" s="5">
        <v>0</v>
      </c>
      <c r="F1899" s="8">
        <f t="shared" si="174"/>
        <v>0</v>
      </c>
      <c r="G1899" s="5" t="str">
        <f>IF(COUNTIFS(Q3_SQL_Error_Concentration!$A:$A,A1899,Q3_SQL_Error_Concentration!$E:$E,B1899,Q3_SQL_Error_Concentration!$F:$F,C1899)=0,"",SUMIFS(Q3_SQL_Error_Concentration!$I:$I,Q3_SQL_Error_Concentration!$A:$A,A1899,Q3_SQL_Error_Concentration!$E:$E,B1899,Q3_SQL_Error_Concentration!$F:$F,C1899))</f>
        <v/>
      </c>
      <c r="H1899" s="5" t="str">
        <f t="shared" si="175"/>
        <v/>
      </c>
      <c r="I1899" s="5">
        <f>IF(D1899&gt;=Q3_Validation!$C$2,1,0)</f>
        <v>0</v>
      </c>
      <c r="J1899" s="8" t="str">
        <f t="shared" si="176"/>
        <v/>
      </c>
      <c r="K1899" s="5" t="str">
        <f t="shared" si="177"/>
        <v>excluded</v>
      </c>
      <c r="L1899" s="5">
        <f t="shared" si="178"/>
        <v>0</v>
      </c>
      <c r="M1899" s="5">
        <f t="shared" si="179"/>
        <v>0</v>
      </c>
    </row>
    <row r="1900" spans="1:13">
      <c r="A1900" s="5">
        <v>3775</v>
      </c>
      <c r="B1900" s="5">
        <v>1</v>
      </c>
      <c r="C1900" s="5" t="s">
        <v>62</v>
      </c>
      <c r="D1900" s="5">
        <v>223</v>
      </c>
      <c r="E1900" s="5">
        <v>2</v>
      </c>
      <c r="F1900" s="8">
        <f t="shared" si="174"/>
        <v>0.89686098654708524</v>
      </c>
      <c r="G1900" s="5" t="str">
        <f>IF(COUNTIFS(Q3_SQL_Error_Concentration!$A:$A,A1900,Q3_SQL_Error_Concentration!$E:$E,B1900,Q3_SQL_Error_Concentration!$F:$F,C1900)=0,"",SUMIFS(Q3_SQL_Error_Concentration!$I:$I,Q3_SQL_Error_Concentration!$A:$A,A1900,Q3_SQL_Error_Concentration!$E:$E,B1900,Q3_SQL_Error_Concentration!$F:$F,C1900))</f>
        <v/>
      </c>
      <c r="H1900" s="5" t="str">
        <f t="shared" si="175"/>
        <v/>
      </c>
      <c r="I1900" s="5">
        <f>IF(D1900&gt;=Q3_Validation!$C$2,1,0)</f>
        <v>0</v>
      </c>
      <c r="J1900" s="8" t="str">
        <f t="shared" si="176"/>
        <v/>
      </c>
      <c r="K1900" s="5" t="str">
        <f t="shared" si="177"/>
        <v>excluded</v>
      </c>
      <c r="L1900" s="5">
        <f t="shared" si="178"/>
        <v>0</v>
      </c>
      <c r="M1900" s="5">
        <f t="shared" si="179"/>
        <v>0</v>
      </c>
    </row>
    <row r="1901" spans="1:13">
      <c r="A1901" s="5">
        <v>3775</v>
      </c>
      <c r="B1901" s="5">
        <v>2</v>
      </c>
      <c r="C1901" s="5" t="s">
        <v>63</v>
      </c>
      <c r="D1901" s="5">
        <v>107</v>
      </c>
      <c r="E1901" s="5">
        <v>3</v>
      </c>
      <c r="F1901" s="8">
        <f t="shared" si="174"/>
        <v>2.8037383177570092</v>
      </c>
      <c r="G1901" s="5" t="str">
        <f>IF(COUNTIFS(Q3_SQL_Error_Concentration!$A:$A,A1901,Q3_SQL_Error_Concentration!$E:$E,B1901,Q3_SQL_Error_Concentration!$F:$F,C1901)=0,"",SUMIFS(Q3_SQL_Error_Concentration!$I:$I,Q3_SQL_Error_Concentration!$A:$A,A1901,Q3_SQL_Error_Concentration!$E:$E,B1901,Q3_SQL_Error_Concentration!$F:$F,C1901))</f>
        <v/>
      </c>
      <c r="H1901" s="5" t="str">
        <f t="shared" si="175"/>
        <v/>
      </c>
      <c r="I1901" s="5">
        <f>IF(D1901&gt;=Q3_Validation!$C$2,1,0)</f>
        <v>0</v>
      </c>
      <c r="J1901" s="8" t="str">
        <f t="shared" si="176"/>
        <v/>
      </c>
      <c r="K1901" s="5" t="str">
        <f t="shared" si="177"/>
        <v>excluded</v>
      </c>
      <c r="L1901" s="5">
        <f t="shared" si="178"/>
        <v>0</v>
      </c>
      <c r="M1901" s="5">
        <f t="shared" si="179"/>
        <v>0</v>
      </c>
    </row>
    <row r="1902" spans="1:13">
      <c r="A1902" s="5">
        <v>3775</v>
      </c>
      <c r="B1902" s="5">
        <v>2</v>
      </c>
      <c r="C1902" s="5" t="s">
        <v>64</v>
      </c>
      <c r="D1902" s="5">
        <v>2</v>
      </c>
      <c r="E1902" s="5">
        <v>0</v>
      </c>
      <c r="F1902" s="8">
        <f t="shared" si="174"/>
        <v>0</v>
      </c>
      <c r="G1902" s="5" t="str">
        <f>IF(COUNTIFS(Q3_SQL_Error_Concentration!$A:$A,A1902,Q3_SQL_Error_Concentration!$E:$E,B1902,Q3_SQL_Error_Concentration!$F:$F,C1902)=0,"",SUMIFS(Q3_SQL_Error_Concentration!$I:$I,Q3_SQL_Error_Concentration!$A:$A,A1902,Q3_SQL_Error_Concentration!$E:$E,B1902,Q3_SQL_Error_Concentration!$F:$F,C1902))</f>
        <v/>
      </c>
      <c r="H1902" s="5" t="str">
        <f t="shared" si="175"/>
        <v/>
      </c>
      <c r="I1902" s="5">
        <f>IF(D1902&gt;=Q3_Validation!$C$2,1,0)</f>
        <v>0</v>
      </c>
      <c r="J1902" s="8" t="str">
        <f t="shared" si="176"/>
        <v/>
      </c>
      <c r="K1902" s="5" t="str">
        <f t="shared" si="177"/>
        <v>excluded</v>
      </c>
      <c r="L1902" s="5">
        <f t="shared" si="178"/>
        <v>0</v>
      </c>
      <c r="M1902" s="5">
        <f t="shared" si="179"/>
        <v>0</v>
      </c>
    </row>
    <row r="1903" spans="1:13">
      <c r="A1903" s="5">
        <v>3775</v>
      </c>
      <c r="B1903" s="5">
        <v>2</v>
      </c>
      <c r="C1903" s="5" t="s">
        <v>62</v>
      </c>
      <c r="D1903" s="5">
        <v>171</v>
      </c>
      <c r="E1903" s="5">
        <v>2</v>
      </c>
      <c r="F1903" s="8">
        <f t="shared" si="174"/>
        <v>1.1695906432748537</v>
      </c>
      <c r="G1903" s="5" t="str">
        <f>IF(COUNTIFS(Q3_SQL_Error_Concentration!$A:$A,A1903,Q3_SQL_Error_Concentration!$E:$E,B1903,Q3_SQL_Error_Concentration!$F:$F,C1903)=0,"",SUMIFS(Q3_SQL_Error_Concentration!$I:$I,Q3_SQL_Error_Concentration!$A:$A,A1903,Q3_SQL_Error_Concentration!$E:$E,B1903,Q3_SQL_Error_Concentration!$F:$F,C1903))</f>
        <v/>
      </c>
      <c r="H1903" s="5" t="str">
        <f t="shared" si="175"/>
        <v/>
      </c>
      <c r="I1903" s="5">
        <f>IF(D1903&gt;=Q3_Validation!$C$2,1,0)</f>
        <v>0</v>
      </c>
      <c r="J1903" s="8" t="str">
        <f t="shared" si="176"/>
        <v/>
      </c>
      <c r="K1903" s="5" t="str">
        <f t="shared" si="177"/>
        <v>excluded</v>
      </c>
      <c r="L1903" s="5">
        <f t="shared" si="178"/>
        <v>0</v>
      </c>
      <c r="M1903" s="5">
        <f t="shared" si="179"/>
        <v>0</v>
      </c>
    </row>
    <row r="1904" spans="1:13">
      <c r="A1904" s="5">
        <v>3775</v>
      </c>
      <c r="B1904" s="5">
        <v>3</v>
      </c>
      <c r="C1904" s="5" t="s">
        <v>63</v>
      </c>
      <c r="D1904" s="5">
        <v>144</v>
      </c>
      <c r="E1904" s="5">
        <v>6</v>
      </c>
      <c r="F1904" s="8">
        <f t="shared" si="174"/>
        <v>4.166666666666667</v>
      </c>
      <c r="G1904" s="5" t="str">
        <f>IF(COUNTIFS(Q3_SQL_Error_Concentration!$A:$A,A1904,Q3_SQL_Error_Concentration!$E:$E,B1904,Q3_SQL_Error_Concentration!$F:$F,C1904)=0,"",SUMIFS(Q3_SQL_Error_Concentration!$I:$I,Q3_SQL_Error_Concentration!$A:$A,A1904,Q3_SQL_Error_Concentration!$E:$E,B1904,Q3_SQL_Error_Concentration!$F:$F,C1904))</f>
        <v/>
      </c>
      <c r="H1904" s="5" t="str">
        <f t="shared" si="175"/>
        <v/>
      </c>
      <c r="I1904" s="5">
        <f>IF(D1904&gt;=Q3_Validation!$C$2,1,0)</f>
        <v>0</v>
      </c>
      <c r="J1904" s="8" t="str">
        <f t="shared" si="176"/>
        <v/>
      </c>
      <c r="K1904" s="5" t="str">
        <f t="shared" si="177"/>
        <v>excluded</v>
      </c>
      <c r="L1904" s="5">
        <f t="shared" si="178"/>
        <v>0</v>
      </c>
      <c r="M1904" s="5">
        <f t="shared" si="179"/>
        <v>0</v>
      </c>
    </row>
    <row r="1905" spans="1:13">
      <c r="A1905" s="5">
        <v>3775</v>
      </c>
      <c r="B1905" s="5">
        <v>3</v>
      </c>
      <c r="C1905" s="5" t="s">
        <v>64</v>
      </c>
      <c r="D1905" s="5">
        <v>8</v>
      </c>
      <c r="E1905" s="5">
        <v>0</v>
      </c>
      <c r="F1905" s="8">
        <f t="shared" si="174"/>
        <v>0</v>
      </c>
      <c r="G1905" s="5" t="str">
        <f>IF(COUNTIFS(Q3_SQL_Error_Concentration!$A:$A,A1905,Q3_SQL_Error_Concentration!$E:$E,B1905,Q3_SQL_Error_Concentration!$F:$F,C1905)=0,"",SUMIFS(Q3_SQL_Error_Concentration!$I:$I,Q3_SQL_Error_Concentration!$A:$A,A1905,Q3_SQL_Error_Concentration!$E:$E,B1905,Q3_SQL_Error_Concentration!$F:$F,C1905))</f>
        <v/>
      </c>
      <c r="H1905" s="5" t="str">
        <f t="shared" si="175"/>
        <v/>
      </c>
      <c r="I1905" s="5">
        <f>IF(D1905&gt;=Q3_Validation!$C$2,1,0)</f>
        <v>0</v>
      </c>
      <c r="J1905" s="8" t="str">
        <f t="shared" si="176"/>
        <v/>
      </c>
      <c r="K1905" s="5" t="str">
        <f t="shared" si="177"/>
        <v>excluded</v>
      </c>
      <c r="L1905" s="5">
        <f t="shared" si="178"/>
        <v>0</v>
      </c>
      <c r="M1905" s="5">
        <f t="shared" si="179"/>
        <v>0</v>
      </c>
    </row>
    <row r="1906" spans="1:13">
      <c r="A1906" s="5">
        <v>3775</v>
      </c>
      <c r="B1906" s="5">
        <v>3</v>
      </c>
      <c r="C1906" s="5" t="s">
        <v>62</v>
      </c>
      <c r="D1906" s="5">
        <v>233</v>
      </c>
      <c r="E1906" s="5">
        <v>3</v>
      </c>
      <c r="F1906" s="8">
        <f t="shared" si="174"/>
        <v>1.2875536480686696</v>
      </c>
      <c r="G1906" s="5" t="str">
        <f>IF(COUNTIFS(Q3_SQL_Error_Concentration!$A:$A,A1906,Q3_SQL_Error_Concentration!$E:$E,B1906,Q3_SQL_Error_Concentration!$F:$F,C1906)=0,"",SUMIFS(Q3_SQL_Error_Concentration!$I:$I,Q3_SQL_Error_Concentration!$A:$A,A1906,Q3_SQL_Error_Concentration!$E:$E,B1906,Q3_SQL_Error_Concentration!$F:$F,C1906))</f>
        <v/>
      </c>
      <c r="H1906" s="5" t="str">
        <f t="shared" si="175"/>
        <v/>
      </c>
      <c r="I1906" s="5">
        <f>IF(D1906&gt;=Q3_Validation!$C$2,1,0)</f>
        <v>0</v>
      </c>
      <c r="J1906" s="8" t="str">
        <f t="shared" si="176"/>
        <v/>
      </c>
      <c r="K1906" s="5" t="str">
        <f t="shared" si="177"/>
        <v>excluded</v>
      </c>
      <c r="L1906" s="5">
        <f t="shared" si="178"/>
        <v>0</v>
      </c>
      <c r="M1906" s="5">
        <f t="shared" si="179"/>
        <v>0</v>
      </c>
    </row>
    <row r="1907" spans="1:13">
      <c r="A1907" s="5">
        <v>3775</v>
      </c>
      <c r="B1907" s="5">
        <v>4</v>
      </c>
      <c r="C1907" s="5" t="s">
        <v>63</v>
      </c>
      <c r="D1907" s="5">
        <v>128</v>
      </c>
      <c r="E1907" s="5">
        <v>3</v>
      </c>
      <c r="F1907" s="8">
        <f t="shared" si="174"/>
        <v>2.34375</v>
      </c>
      <c r="G1907" s="5" t="str">
        <f>IF(COUNTIFS(Q3_SQL_Error_Concentration!$A:$A,A1907,Q3_SQL_Error_Concentration!$E:$E,B1907,Q3_SQL_Error_Concentration!$F:$F,C1907)=0,"",SUMIFS(Q3_SQL_Error_Concentration!$I:$I,Q3_SQL_Error_Concentration!$A:$A,A1907,Q3_SQL_Error_Concentration!$E:$E,B1907,Q3_SQL_Error_Concentration!$F:$F,C1907))</f>
        <v/>
      </c>
      <c r="H1907" s="5" t="str">
        <f t="shared" si="175"/>
        <v/>
      </c>
      <c r="I1907" s="5">
        <f>IF(D1907&gt;=Q3_Validation!$C$2,1,0)</f>
        <v>0</v>
      </c>
      <c r="J1907" s="8" t="str">
        <f t="shared" si="176"/>
        <v/>
      </c>
      <c r="K1907" s="5" t="str">
        <f t="shared" si="177"/>
        <v>excluded</v>
      </c>
      <c r="L1907" s="5">
        <f t="shared" si="178"/>
        <v>0</v>
      </c>
      <c r="M1907" s="5">
        <f t="shared" si="179"/>
        <v>0</v>
      </c>
    </row>
    <row r="1908" spans="1:13">
      <c r="A1908" s="5">
        <v>3775</v>
      </c>
      <c r="B1908" s="5">
        <v>4</v>
      </c>
      <c r="C1908" s="5" t="s">
        <v>64</v>
      </c>
      <c r="D1908" s="5">
        <v>5</v>
      </c>
      <c r="E1908" s="5">
        <v>1</v>
      </c>
      <c r="F1908" s="8">
        <f t="shared" si="174"/>
        <v>20</v>
      </c>
      <c r="G1908" s="5" t="str">
        <f>IF(COUNTIFS(Q3_SQL_Error_Concentration!$A:$A,A1908,Q3_SQL_Error_Concentration!$E:$E,B1908,Q3_SQL_Error_Concentration!$F:$F,C1908)=0,"",SUMIFS(Q3_SQL_Error_Concentration!$I:$I,Q3_SQL_Error_Concentration!$A:$A,A1908,Q3_SQL_Error_Concentration!$E:$E,B1908,Q3_SQL_Error_Concentration!$F:$F,C1908))</f>
        <v/>
      </c>
      <c r="H1908" s="5" t="str">
        <f t="shared" si="175"/>
        <v/>
      </c>
      <c r="I1908" s="5">
        <f>IF(D1908&gt;=Q3_Validation!$C$2,1,0)</f>
        <v>0</v>
      </c>
      <c r="J1908" s="8" t="str">
        <f t="shared" si="176"/>
        <v/>
      </c>
      <c r="K1908" s="5" t="str">
        <f t="shared" si="177"/>
        <v>excluded</v>
      </c>
      <c r="L1908" s="5">
        <f t="shared" si="178"/>
        <v>0</v>
      </c>
      <c r="M1908" s="5">
        <f t="shared" si="179"/>
        <v>0</v>
      </c>
    </row>
    <row r="1909" spans="1:13">
      <c r="A1909" s="5">
        <v>3775</v>
      </c>
      <c r="B1909" s="5">
        <v>4</v>
      </c>
      <c r="C1909" s="5" t="s">
        <v>62</v>
      </c>
      <c r="D1909" s="5">
        <v>231</v>
      </c>
      <c r="E1909" s="5">
        <v>5</v>
      </c>
      <c r="F1909" s="8">
        <f t="shared" si="174"/>
        <v>2.1645021645021645</v>
      </c>
      <c r="G1909" s="5" t="str">
        <f>IF(COUNTIFS(Q3_SQL_Error_Concentration!$A:$A,A1909,Q3_SQL_Error_Concentration!$E:$E,B1909,Q3_SQL_Error_Concentration!$F:$F,C1909)=0,"",SUMIFS(Q3_SQL_Error_Concentration!$I:$I,Q3_SQL_Error_Concentration!$A:$A,A1909,Q3_SQL_Error_Concentration!$E:$E,B1909,Q3_SQL_Error_Concentration!$F:$F,C1909))</f>
        <v/>
      </c>
      <c r="H1909" s="5" t="str">
        <f t="shared" si="175"/>
        <v/>
      </c>
      <c r="I1909" s="5">
        <f>IF(D1909&gt;=Q3_Validation!$C$2,1,0)</f>
        <v>0</v>
      </c>
      <c r="J1909" s="8" t="str">
        <f t="shared" si="176"/>
        <v/>
      </c>
      <c r="K1909" s="5" t="str">
        <f t="shared" si="177"/>
        <v>excluded</v>
      </c>
      <c r="L1909" s="5">
        <f t="shared" si="178"/>
        <v>0</v>
      </c>
      <c r="M1909" s="5">
        <f t="shared" si="179"/>
        <v>0</v>
      </c>
    </row>
    <row r="1910" spans="1:13">
      <c r="A1910" s="5">
        <v>3775</v>
      </c>
      <c r="B1910" s="5">
        <v>5</v>
      </c>
      <c r="C1910" s="5" t="s">
        <v>63</v>
      </c>
      <c r="D1910" s="5">
        <v>141</v>
      </c>
      <c r="E1910" s="5">
        <v>5</v>
      </c>
      <c r="F1910" s="8">
        <f t="shared" si="174"/>
        <v>3.5460992907801416</v>
      </c>
      <c r="G1910" s="5" t="str">
        <f>IF(COUNTIFS(Q3_SQL_Error_Concentration!$A:$A,A1910,Q3_SQL_Error_Concentration!$E:$E,B1910,Q3_SQL_Error_Concentration!$F:$F,C1910)=0,"",SUMIFS(Q3_SQL_Error_Concentration!$I:$I,Q3_SQL_Error_Concentration!$A:$A,A1910,Q3_SQL_Error_Concentration!$E:$E,B1910,Q3_SQL_Error_Concentration!$F:$F,C1910))</f>
        <v/>
      </c>
      <c r="H1910" s="5" t="str">
        <f t="shared" si="175"/>
        <v/>
      </c>
      <c r="I1910" s="5">
        <f>IF(D1910&gt;=Q3_Validation!$C$2,1,0)</f>
        <v>0</v>
      </c>
      <c r="J1910" s="8" t="str">
        <f t="shared" si="176"/>
        <v/>
      </c>
      <c r="K1910" s="5" t="str">
        <f t="shared" si="177"/>
        <v>excluded</v>
      </c>
      <c r="L1910" s="5">
        <f t="shared" si="178"/>
        <v>0</v>
      </c>
      <c r="M1910" s="5">
        <f t="shared" si="179"/>
        <v>0</v>
      </c>
    </row>
    <row r="1911" spans="1:13">
      <c r="A1911" s="5">
        <v>3775</v>
      </c>
      <c r="B1911" s="5">
        <v>5</v>
      </c>
      <c r="C1911" s="5" t="s">
        <v>64</v>
      </c>
      <c r="D1911" s="5">
        <v>1</v>
      </c>
      <c r="E1911" s="5">
        <v>0</v>
      </c>
      <c r="F1911" s="8">
        <f t="shared" si="174"/>
        <v>0</v>
      </c>
      <c r="G1911" s="5" t="str">
        <f>IF(COUNTIFS(Q3_SQL_Error_Concentration!$A:$A,A1911,Q3_SQL_Error_Concentration!$E:$E,B1911,Q3_SQL_Error_Concentration!$F:$F,C1911)=0,"",SUMIFS(Q3_SQL_Error_Concentration!$I:$I,Q3_SQL_Error_Concentration!$A:$A,A1911,Q3_SQL_Error_Concentration!$E:$E,B1911,Q3_SQL_Error_Concentration!$F:$F,C1911))</f>
        <v/>
      </c>
      <c r="H1911" s="5" t="str">
        <f t="shared" si="175"/>
        <v/>
      </c>
      <c r="I1911" s="5">
        <f>IF(D1911&gt;=Q3_Validation!$C$2,1,0)</f>
        <v>0</v>
      </c>
      <c r="J1911" s="8" t="str">
        <f t="shared" si="176"/>
        <v/>
      </c>
      <c r="K1911" s="5" t="str">
        <f t="shared" si="177"/>
        <v>excluded</v>
      </c>
      <c r="L1911" s="5">
        <f t="shared" si="178"/>
        <v>0</v>
      </c>
      <c r="M1911" s="5">
        <f t="shared" si="179"/>
        <v>0</v>
      </c>
    </row>
    <row r="1912" spans="1:13">
      <c r="A1912" s="5">
        <v>3775</v>
      </c>
      <c r="B1912" s="5">
        <v>5</v>
      </c>
      <c r="C1912" s="5" t="s">
        <v>62</v>
      </c>
      <c r="D1912" s="5">
        <v>229</v>
      </c>
      <c r="E1912" s="5">
        <v>0</v>
      </c>
      <c r="F1912" s="8">
        <f t="shared" si="174"/>
        <v>0</v>
      </c>
      <c r="G1912" s="5" t="str">
        <f>IF(COUNTIFS(Q3_SQL_Error_Concentration!$A:$A,A1912,Q3_SQL_Error_Concentration!$E:$E,B1912,Q3_SQL_Error_Concentration!$F:$F,C1912)=0,"",SUMIFS(Q3_SQL_Error_Concentration!$I:$I,Q3_SQL_Error_Concentration!$A:$A,A1912,Q3_SQL_Error_Concentration!$E:$E,B1912,Q3_SQL_Error_Concentration!$F:$F,C1912))</f>
        <v/>
      </c>
      <c r="H1912" s="5" t="str">
        <f t="shared" si="175"/>
        <v/>
      </c>
      <c r="I1912" s="5">
        <f>IF(D1912&gt;=Q3_Validation!$C$2,1,0)</f>
        <v>0</v>
      </c>
      <c r="J1912" s="8" t="str">
        <f t="shared" si="176"/>
        <v/>
      </c>
      <c r="K1912" s="5" t="str">
        <f t="shared" si="177"/>
        <v>excluded</v>
      </c>
      <c r="L1912" s="5">
        <f t="shared" si="178"/>
        <v>0</v>
      </c>
      <c r="M1912" s="5">
        <f t="shared" si="179"/>
        <v>0</v>
      </c>
    </row>
    <row r="1913" spans="1:13">
      <c r="A1913" s="5">
        <v>3775</v>
      </c>
      <c r="B1913" s="5">
        <v>6</v>
      </c>
      <c r="C1913" s="5" t="s">
        <v>63</v>
      </c>
      <c r="D1913" s="5">
        <v>143</v>
      </c>
      <c r="E1913" s="5">
        <v>6</v>
      </c>
      <c r="F1913" s="8">
        <f t="shared" si="174"/>
        <v>4.1958041958041958</v>
      </c>
      <c r="G1913" s="5" t="str">
        <f>IF(COUNTIFS(Q3_SQL_Error_Concentration!$A:$A,A1913,Q3_SQL_Error_Concentration!$E:$E,B1913,Q3_SQL_Error_Concentration!$F:$F,C1913)=0,"",SUMIFS(Q3_SQL_Error_Concentration!$I:$I,Q3_SQL_Error_Concentration!$A:$A,A1913,Q3_SQL_Error_Concentration!$E:$E,B1913,Q3_SQL_Error_Concentration!$F:$F,C1913))</f>
        <v/>
      </c>
      <c r="H1913" s="5" t="str">
        <f t="shared" si="175"/>
        <v/>
      </c>
      <c r="I1913" s="5">
        <f>IF(D1913&gt;=Q3_Validation!$C$2,1,0)</f>
        <v>0</v>
      </c>
      <c r="J1913" s="8" t="str">
        <f t="shared" si="176"/>
        <v/>
      </c>
      <c r="K1913" s="5" t="str">
        <f t="shared" si="177"/>
        <v>excluded</v>
      </c>
      <c r="L1913" s="5">
        <f t="shared" si="178"/>
        <v>0</v>
      </c>
      <c r="M1913" s="5">
        <f t="shared" si="179"/>
        <v>0</v>
      </c>
    </row>
    <row r="1914" spans="1:13">
      <c r="A1914" s="5">
        <v>3775</v>
      </c>
      <c r="B1914" s="5">
        <v>6</v>
      </c>
      <c r="C1914" s="5" t="s">
        <v>64</v>
      </c>
      <c r="D1914" s="5">
        <v>10</v>
      </c>
      <c r="E1914" s="5">
        <v>1</v>
      </c>
      <c r="F1914" s="8">
        <f t="shared" si="174"/>
        <v>10</v>
      </c>
      <c r="G1914" s="5" t="str">
        <f>IF(COUNTIFS(Q3_SQL_Error_Concentration!$A:$A,A1914,Q3_SQL_Error_Concentration!$E:$E,B1914,Q3_SQL_Error_Concentration!$F:$F,C1914)=0,"",SUMIFS(Q3_SQL_Error_Concentration!$I:$I,Q3_SQL_Error_Concentration!$A:$A,A1914,Q3_SQL_Error_Concentration!$E:$E,B1914,Q3_SQL_Error_Concentration!$F:$F,C1914))</f>
        <v/>
      </c>
      <c r="H1914" s="5" t="str">
        <f t="shared" si="175"/>
        <v/>
      </c>
      <c r="I1914" s="5">
        <f>IF(D1914&gt;=Q3_Validation!$C$2,1,0)</f>
        <v>0</v>
      </c>
      <c r="J1914" s="8" t="str">
        <f t="shared" si="176"/>
        <v/>
      </c>
      <c r="K1914" s="5" t="str">
        <f t="shared" si="177"/>
        <v>excluded</v>
      </c>
      <c r="L1914" s="5">
        <f t="shared" si="178"/>
        <v>0</v>
      </c>
      <c r="M1914" s="5">
        <f t="shared" si="179"/>
        <v>0</v>
      </c>
    </row>
    <row r="1915" spans="1:13">
      <c r="A1915" s="5">
        <v>3775</v>
      </c>
      <c r="B1915" s="5">
        <v>6</v>
      </c>
      <c r="C1915" s="5" t="s">
        <v>62</v>
      </c>
      <c r="D1915" s="5">
        <v>206</v>
      </c>
      <c r="E1915" s="5">
        <v>3</v>
      </c>
      <c r="F1915" s="8">
        <f t="shared" si="174"/>
        <v>1.4563106796116505</v>
      </c>
      <c r="G1915" s="5" t="str">
        <f>IF(COUNTIFS(Q3_SQL_Error_Concentration!$A:$A,A1915,Q3_SQL_Error_Concentration!$E:$E,B1915,Q3_SQL_Error_Concentration!$F:$F,C1915)=0,"",SUMIFS(Q3_SQL_Error_Concentration!$I:$I,Q3_SQL_Error_Concentration!$A:$A,A1915,Q3_SQL_Error_Concentration!$E:$E,B1915,Q3_SQL_Error_Concentration!$F:$F,C1915))</f>
        <v/>
      </c>
      <c r="H1915" s="5" t="str">
        <f t="shared" si="175"/>
        <v/>
      </c>
      <c r="I1915" s="5">
        <f>IF(D1915&gt;=Q3_Validation!$C$2,1,0)</f>
        <v>0</v>
      </c>
      <c r="J1915" s="8" t="str">
        <f t="shared" si="176"/>
        <v/>
      </c>
      <c r="K1915" s="5" t="str">
        <f t="shared" si="177"/>
        <v>excluded</v>
      </c>
      <c r="L1915" s="5">
        <f t="shared" si="178"/>
        <v>0</v>
      </c>
      <c r="M1915" s="5">
        <f t="shared" si="179"/>
        <v>0</v>
      </c>
    </row>
    <row r="1916" spans="1:13">
      <c r="A1916" s="5">
        <v>3775</v>
      </c>
      <c r="B1916" s="5">
        <v>7</v>
      </c>
      <c r="C1916" s="5" t="s">
        <v>63</v>
      </c>
      <c r="D1916" s="5">
        <v>125</v>
      </c>
      <c r="E1916" s="5">
        <v>2</v>
      </c>
      <c r="F1916" s="8">
        <f t="shared" si="174"/>
        <v>1.6</v>
      </c>
      <c r="G1916" s="5" t="str">
        <f>IF(COUNTIFS(Q3_SQL_Error_Concentration!$A:$A,A1916,Q3_SQL_Error_Concentration!$E:$E,B1916,Q3_SQL_Error_Concentration!$F:$F,C1916)=0,"",SUMIFS(Q3_SQL_Error_Concentration!$I:$I,Q3_SQL_Error_Concentration!$A:$A,A1916,Q3_SQL_Error_Concentration!$E:$E,B1916,Q3_SQL_Error_Concentration!$F:$F,C1916))</f>
        <v/>
      </c>
      <c r="H1916" s="5" t="str">
        <f t="shared" si="175"/>
        <v/>
      </c>
      <c r="I1916" s="5">
        <f>IF(D1916&gt;=Q3_Validation!$C$2,1,0)</f>
        <v>0</v>
      </c>
      <c r="J1916" s="8" t="str">
        <f t="shared" si="176"/>
        <v/>
      </c>
      <c r="K1916" s="5" t="str">
        <f t="shared" si="177"/>
        <v>excluded</v>
      </c>
      <c r="L1916" s="5">
        <f t="shared" si="178"/>
        <v>0</v>
      </c>
      <c r="M1916" s="5">
        <f t="shared" si="179"/>
        <v>0</v>
      </c>
    </row>
    <row r="1917" spans="1:13">
      <c r="A1917" s="5">
        <v>3775</v>
      </c>
      <c r="B1917" s="5">
        <v>7</v>
      </c>
      <c r="C1917" s="5" t="s">
        <v>64</v>
      </c>
      <c r="D1917" s="5">
        <v>5</v>
      </c>
      <c r="E1917" s="5">
        <v>0</v>
      </c>
      <c r="F1917" s="8">
        <f t="shared" si="174"/>
        <v>0</v>
      </c>
      <c r="G1917" s="5" t="str">
        <f>IF(COUNTIFS(Q3_SQL_Error_Concentration!$A:$A,A1917,Q3_SQL_Error_Concentration!$E:$E,B1917,Q3_SQL_Error_Concentration!$F:$F,C1917)=0,"",SUMIFS(Q3_SQL_Error_Concentration!$I:$I,Q3_SQL_Error_Concentration!$A:$A,A1917,Q3_SQL_Error_Concentration!$E:$E,B1917,Q3_SQL_Error_Concentration!$F:$F,C1917))</f>
        <v/>
      </c>
      <c r="H1917" s="5" t="str">
        <f t="shared" si="175"/>
        <v/>
      </c>
      <c r="I1917" s="5">
        <f>IF(D1917&gt;=Q3_Validation!$C$2,1,0)</f>
        <v>0</v>
      </c>
      <c r="J1917" s="8" t="str">
        <f t="shared" si="176"/>
        <v/>
      </c>
      <c r="K1917" s="5" t="str">
        <f t="shared" si="177"/>
        <v>excluded</v>
      </c>
      <c r="L1917" s="5">
        <f t="shared" si="178"/>
        <v>0</v>
      </c>
      <c r="M1917" s="5">
        <f t="shared" si="179"/>
        <v>0</v>
      </c>
    </row>
    <row r="1918" spans="1:13">
      <c r="A1918" s="5">
        <v>3775</v>
      </c>
      <c r="B1918" s="5">
        <v>7</v>
      </c>
      <c r="C1918" s="5" t="s">
        <v>62</v>
      </c>
      <c r="D1918" s="5">
        <v>245</v>
      </c>
      <c r="E1918" s="5">
        <v>3</v>
      </c>
      <c r="F1918" s="8">
        <f t="shared" si="174"/>
        <v>1.2244897959183674</v>
      </c>
      <c r="G1918" s="5" t="str">
        <f>IF(COUNTIFS(Q3_SQL_Error_Concentration!$A:$A,A1918,Q3_SQL_Error_Concentration!$E:$E,B1918,Q3_SQL_Error_Concentration!$F:$F,C1918)=0,"",SUMIFS(Q3_SQL_Error_Concentration!$I:$I,Q3_SQL_Error_Concentration!$A:$A,A1918,Q3_SQL_Error_Concentration!$E:$E,B1918,Q3_SQL_Error_Concentration!$F:$F,C1918))</f>
        <v/>
      </c>
      <c r="H1918" s="5" t="str">
        <f t="shared" si="175"/>
        <v/>
      </c>
      <c r="I1918" s="5">
        <f>IF(D1918&gt;=Q3_Validation!$C$2,1,0)</f>
        <v>0</v>
      </c>
      <c r="J1918" s="8" t="str">
        <f t="shared" si="176"/>
        <v/>
      </c>
      <c r="K1918" s="5" t="str">
        <f t="shared" si="177"/>
        <v>excluded</v>
      </c>
      <c r="L1918" s="5">
        <f t="shared" si="178"/>
        <v>0</v>
      </c>
      <c r="M1918" s="5">
        <f t="shared" si="179"/>
        <v>0</v>
      </c>
    </row>
    <row r="1919" spans="1:13">
      <c r="A1919" s="5">
        <v>3775</v>
      </c>
      <c r="B1919" s="5">
        <v>8</v>
      </c>
      <c r="C1919" s="5" t="s">
        <v>63</v>
      </c>
      <c r="D1919" s="5">
        <v>133</v>
      </c>
      <c r="E1919" s="5">
        <v>4</v>
      </c>
      <c r="F1919" s="8">
        <f t="shared" si="174"/>
        <v>3.007518796992481</v>
      </c>
      <c r="G1919" s="5" t="str">
        <f>IF(COUNTIFS(Q3_SQL_Error_Concentration!$A:$A,A1919,Q3_SQL_Error_Concentration!$E:$E,B1919,Q3_SQL_Error_Concentration!$F:$F,C1919)=0,"",SUMIFS(Q3_SQL_Error_Concentration!$I:$I,Q3_SQL_Error_Concentration!$A:$A,A1919,Q3_SQL_Error_Concentration!$E:$E,B1919,Q3_SQL_Error_Concentration!$F:$F,C1919))</f>
        <v/>
      </c>
      <c r="H1919" s="5" t="str">
        <f t="shared" si="175"/>
        <v/>
      </c>
      <c r="I1919" s="5">
        <f>IF(D1919&gt;=Q3_Validation!$C$2,1,0)</f>
        <v>0</v>
      </c>
      <c r="J1919" s="8" t="str">
        <f t="shared" si="176"/>
        <v/>
      </c>
      <c r="K1919" s="5" t="str">
        <f t="shared" si="177"/>
        <v>excluded</v>
      </c>
      <c r="L1919" s="5">
        <f t="shared" si="178"/>
        <v>0</v>
      </c>
      <c r="M1919" s="5">
        <f t="shared" si="179"/>
        <v>0</v>
      </c>
    </row>
    <row r="1920" spans="1:13">
      <c r="A1920" s="5">
        <v>3775</v>
      </c>
      <c r="B1920" s="5">
        <v>8</v>
      </c>
      <c r="C1920" s="5" t="s">
        <v>64</v>
      </c>
      <c r="D1920" s="5">
        <v>7</v>
      </c>
      <c r="E1920" s="5">
        <v>0</v>
      </c>
      <c r="F1920" s="8">
        <f t="shared" si="174"/>
        <v>0</v>
      </c>
      <c r="G1920" s="5" t="str">
        <f>IF(COUNTIFS(Q3_SQL_Error_Concentration!$A:$A,A1920,Q3_SQL_Error_Concentration!$E:$E,B1920,Q3_SQL_Error_Concentration!$F:$F,C1920)=0,"",SUMIFS(Q3_SQL_Error_Concentration!$I:$I,Q3_SQL_Error_Concentration!$A:$A,A1920,Q3_SQL_Error_Concentration!$E:$E,B1920,Q3_SQL_Error_Concentration!$F:$F,C1920))</f>
        <v/>
      </c>
      <c r="H1920" s="5" t="str">
        <f t="shared" si="175"/>
        <v/>
      </c>
      <c r="I1920" s="5">
        <f>IF(D1920&gt;=Q3_Validation!$C$2,1,0)</f>
        <v>0</v>
      </c>
      <c r="J1920" s="8" t="str">
        <f t="shared" si="176"/>
        <v/>
      </c>
      <c r="K1920" s="5" t="str">
        <f t="shared" si="177"/>
        <v>excluded</v>
      </c>
      <c r="L1920" s="5">
        <f t="shared" si="178"/>
        <v>0</v>
      </c>
      <c r="M1920" s="5">
        <f t="shared" si="179"/>
        <v>0</v>
      </c>
    </row>
    <row r="1921" spans="1:13">
      <c r="A1921" s="5">
        <v>3775</v>
      </c>
      <c r="B1921" s="5">
        <v>8</v>
      </c>
      <c r="C1921" s="5" t="s">
        <v>62</v>
      </c>
      <c r="D1921" s="5">
        <v>232</v>
      </c>
      <c r="E1921" s="5">
        <v>5</v>
      </c>
      <c r="F1921" s="8">
        <f t="shared" si="174"/>
        <v>2.1551724137931036</v>
      </c>
      <c r="G1921" s="5" t="str">
        <f>IF(COUNTIFS(Q3_SQL_Error_Concentration!$A:$A,A1921,Q3_SQL_Error_Concentration!$E:$E,B1921,Q3_SQL_Error_Concentration!$F:$F,C1921)=0,"",SUMIFS(Q3_SQL_Error_Concentration!$I:$I,Q3_SQL_Error_Concentration!$A:$A,A1921,Q3_SQL_Error_Concentration!$E:$E,B1921,Q3_SQL_Error_Concentration!$F:$F,C1921))</f>
        <v/>
      </c>
      <c r="H1921" s="5" t="str">
        <f t="shared" si="175"/>
        <v/>
      </c>
      <c r="I1921" s="5">
        <f>IF(D1921&gt;=Q3_Validation!$C$2,1,0)</f>
        <v>0</v>
      </c>
      <c r="J1921" s="8" t="str">
        <f t="shared" si="176"/>
        <v/>
      </c>
      <c r="K1921" s="5" t="str">
        <f t="shared" si="177"/>
        <v>excluded</v>
      </c>
      <c r="L1921" s="5">
        <f t="shared" si="178"/>
        <v>0</v>
      </c>
      <c r="M1921" s="5">
        <f t="shared" si="179"/>
        <v>0</v>
      </c>
    </row>
    <row r="1922" spans="1:13">
      <c r="A1922" s="5">
        <v>3775</v>
      </c>
      <c r="B1922" s="5">
        <v>9</v>
      </c>
      <c r="C1922" s="5" t="s">
        <v>63</v>
      </c>
      <c r="D1922" s="5">
        <v>118</v>
      </c>
      <c r="E1922" s="5">
        <v>0</v>
      </c>
      <c r="F1922" s="8">
        <f t="shared" ref="F1922:F1985" si="180">100*E1922/D1922</f>
        <v>0</v>
      </c>
      <c r="G1922" s="5" t="str">
        <f>IF(COUNTIFS(Q3_SQL_Error_Concentration!$A:$A,A1922,Q3_SQL_Error_Concentration!$E:$E,B1922,Q3_SQL_Error_Concentration!$F:$F,C1922)=0,"",SUMIFS(Q3_SQL_Error_Concentration!$I:$I,Q3_SQL_Error_Concentration!$A:$A,A1922,Q3_SQL_Error_Concentration!$E:$E,B1922,Q3_SQL_Error_Concentration!$F:$F,C1922))</f>
        <v/>
      </c>
      <c r="H1922" s="5" t="str">
        <f t="shared" ref="H1922:H1985" si="181">IF(G1922="","",IF(ABS(F1922-G1922)&lt;=0.0002,"PASS","FAIL"))</f>
        <v/>
      </c>
      <c r="I1922" s="5">
        <f>IF(D1922&gt;=Q3_Validation!$C$2,1,0)</f>
        <v>0</v>
      </c>
      <c r="J1922" s="8" t="str">
        <f t="shared" ref="J1922:J1985" si="182">IF(I1922=1,F1922,"")</f>
        <v/>
      </c>
      <c r="K1922" s="5" t="str">
        <f t="shared" ref="K1922:K1985" si="183">IF(D1922&lt;601,"excluded",IF(J1922&gt;3.628192,"outlier",IF(J1922&gt;=2.11093,"high-error","normal")))</f>
        <v>excluded</v>
      </c>
      <c r="L1922" s="5">
        <f t="shared" ref="L1922:L1985" si="184">COUNTIFS(A:A,A1922,K:K,"high-error")+COUNTIFS(A:A,A1922,K:K,"outlier")</f>
        <v>0</v>
      </c>
      <c r="M1922" s="5">
        <f t="shared" ref="M1922:M1985" si="185">IF(AND(L1922&gt;=2,OR(K1922="high-error",K1922="outlier")),1,0)</f>
        <v>0</v>
      </c>
    </row>
    <row r="1923" spans="1:13">
      <c r="A1923" s="5">
        <v>3775</v>
      </c>
      <c r="B1923" s="5">
        <v>9</v>
      </c>
      <c r="C1923" s="5" t="s">
        <v>64</v>
      </c>
      <c r="D1923" s="5">
        <v>4</v>
      </c>
      <c r="E1923" s="5">
        <v>0</v>
      </c>
      <c r="F1923" s="8">
        <f t="shared" si="180"/>
        <v>0</v>
      </c>
      <c r="G1923" s="5" t="str">
        <f>IF(COUNTIFS(Q3_SQL_Error_Concentration!$A:$A,A1923,Q3_SQL_Error_Concentration!$E:$E,B1923,Q3_SQL_Error_Concentration!$F:$F,C1923)=0,"",SUMIFS(Q3_SQL_Error_Concentration!$I:$I,Q3_SQL_Error_Concentration!$A:$A,A1923,Q3_SQL_Error_Concentration!$E:$E,B1923,Q3_SQL_Error_Concentration!$F:$F,C1923))</f>
        <v/>
      </c>
      <c r="H1923" s="5" t="str">
        <f t="shared" si="181"/>
        <v/>
      </c>
      <c r="I1923" s="5">
        <f>IF(D1923&gt;=Q3_Validation!$C$2,1,0)</f>
        <v>0</v>
      </c>
      <c r="J1923" s="8" t="str">
        <f t="shared" si="182"/>
        <v/>
      </c>
      <c r="K1923" s="5" t="str">
        <f t="shared" si="183"/>
        <v>excluded</v>
      </c>
      <c r="L1923" s="5">
        <f t="shared" si="184"/>
        <v>0</v>
      </c>
      <c r="M1923" s="5">
        <f t="shared" si="185"/>
        <v>0</v>
      </c>
    </row>
    <row r="1924" spans="1:13">
      <c r="A1924" s="5">
        <v>3775</v>
      </c>
      <c r="B1924" s="5">
        <v>9</v>
      </c>
      <c r="C1924" s="5" t="s">
        <v>62</v>
      </c>
      <c r="D1924" s="5">
        <v>249</v>
      </c>
      <c r="E1924" s="5">
        <v>4</v>
      </c>
      <c r="F1924" s="8">
        <f t="shared" si="180"/>
        <v>1.606425702811245</v>
      </c>
      <c r="G1924" s="5" t="str">
        <f>IF(COUNTIFS(Q3_SQL_Error_Concentration!$A:$A,A1924,Q3_SQL_Error_Concentration!$E:$E,B1924,Q3_SQL_Error_Concentration!$F:$F,C1924)=0,"",SUMIFS(Q3_SQL_Error_Concentration!$I:$I,Q3_SQL_Error_Concentration!$A:$A,A1924,Q3_SQL_Error_Concentration!$E:$E,B1924,Q3_SQL_Error_Concentration!$F:$F,C1924))</f>
        <v/>
      </c>
      <c r="H1924" s="5" t="str">
        <f t="shared" si="181"/>
        <v/>
      </c>
      <c r="I1924" s="5">
        <f>IF(D1924&gt;=Q3_Validation!$C$2,1,0)</f>
        <v>0</v>
      </c>
      <c r="J1924" s="8" t="str">
        <f t="shared" si="182"/>
        <v/>
      </c>
      <c r="K1924" s="5" t="str">
        <f t="shared" si="183"/>
        <v>excluded</v>
      </c>
      <c r="L1924" s="5">
        <f t="shared" si="184"/>
        <v>0</v>
      </c>
      <c r="M1924" s="5">
        <f t="shared" si="185"/>
        <v>0</v>
      </c>
    </row>
    <row r="1925" spans="1:13">
      <c r="A1925" s="5">
        <v>3775</v>
      </c>
      <c r="B1925" s="5">
        <v>10</v>
      </c>
      <c r="C1925" s="5" t="s">
        <v>63</v>
      </c>
      <c r="D1925" s="5">
        <v>220</v>
      </c>
      <c r="E1925" s="5">
        <v>3</v>
      </c>
      <c r="F1925" s="8">
        <f t="shared" si="180"/>
        <v>1.3636363636363635</v>
      </c>
      <c r="G1925" s="5" t="str">
        <f>IF(COUNTIFS(Q3_SQL_Error_Concentration!$A:$A,A1925,Q3_SQL_Error_Concentration!$E:$E,B1925,Q3_SQL_Error_Concentration!$F:$F,C1925)=0,"",SUMIFS(Q3_SQL_Error_Concentration!$I:$I,Q3_SQL_Error_Concentration!$A:$A,A1925,Q3_SQL_Error_Concentration!$E:$E,B1925,Q3_SQL_Error_Concentration!$F:$F,C1925))</f>
        <v/>
      </c>
      <c r="H1925" s="5" t="str">
        <f t="shared" si="181"/>
        <v/>
      </c>
      <c r="I1925" s="5">
        <f>IF(D1925&gt;=Q3_Validation!$C$2,1,0)</f>
        <v>0</v>
      </c>
      <c r="J1925" s="8" t="str">
        <f t="shared" si="182"/>
        <v/>
      </c>
      <c r="K1925" s="5" t="str">
        <f t="shared" si="183"/>
        <v>excluded</v>
      </c>
      <c r="L1925" s="5">
        <f t="shared" si="184"/>
        <v>0</v>
      </c>
      <c r="M1925" s="5">
        <f t="shared" si="185"/>
        <v>0</v>
      </c>
    </row>
    <row r="1926" spans="1:13">
      <c r="A1926" s="5">
        <v>3775</v>
      </c>
      <c r="B1926" s="5">
        <v>10</v>
      </c>
      <c r="C1926" s="5" t="s">
        <v>64</v>
      </c>
      <c r="D1926" s="5">
        <v>12</v>
      </c>
      <c r="E1926" s="5">
        <v>0</v>
      </c>
      <c r="F1926" s="8">
        <f t="shared" si="180"/>
        <v>0</v>
      </c>
      <c r="G1926" s="5" t="str">
        <f>IF(COUNTIFS(Q3_SQL_Error_Concentration!$A:$A,A1926,Q3_SQL_Error_Concentration!$E:$E,B1926,Q3_SQL_Error_Concentration!$F:$F,C1926)=0,"",SUMIFS(Q3_SQL_Error_Concentration!$I:$I,Q3_SQL_Error_Concentration!$A:$A,A1926,Q3_SQL_Error_Concentration!$E:$E,B1926,Q3_SQL_Error_Concentration!$F:$F,C1926))</f>
        <v/>
      </c>
      <c r="H1926" s="5" t="str">
        <f t="shared" si="181"/>
        <v/>
      </c>
      <c r="I1926" s="5">
        <f>IF(D1926&gt;=Q3_Validation!$C$2,1,0)</f>
        <v>0</v>
      </c>
      <c r="J1926" s="8" t="str">
        <f t="shared" si="182"/>
        <v/>
      </c>
      <c r="K1926" s="5" t="str">
        <f t="shared" si="183"/>
        <v>excluded</v>
      </c>
      <c r="L1926" s="5">
        <f t="shared" si="184"/>
        <v>0</v>
      </c>
      <c r="M1926" s="5">
        <f t="shared" si="185"/>
        <v>0</v>
      </c>
    </row>
    <row r="1927" spans="1:13">
      <c r="A1927" s="5">
        <v>3775</v>
      </c>
      <c r="B1927" s="5">
        <v>10</v>
      </c>
      <c r="C1927" s="5" t="s">
        <v>62</v>
      </c>
      <c r="D1927" s="5">
        <v>408</v>
      </c>
      <c r="E1927" s="5">
        <v>4</v>
      </c>
      <c r="F1927" s="8">
        <f t="shared" si="180"/>
        <v>0.98039215686274506</v>
      </c>
      <c r="G1927" s="5" t="str">
        <f>IF(COUNTIFS(Q3_SQL_Error_Concentration!$A:$A,A1927,Q3_SQL_Error_Concentration!$E:$E,B1927,Q3_SQL_Error_Concentration!$F:$F,C1927)=0,"",SUMIFS(Q3_SQL_Error_Concentration!$I:$I,Q3_SQL_Error_Concentration!$A:$A,A1927,Q3_SQL_Error_Concentration!$E:$E,B1927,Q3_SQL_Error_Concentration!$F:$F,C1927))</f>
        <v/>
      </c>
      <c r="H1927" s="5" t="str">
        <f t="shared" si="181"/>
        <v/>
      </c>
      <c r="I1927" s="5">
        <f>IF(D1927&gt;=Q3_Validation!$C$2,1,0)</f>
        <v>0</v>
      </c>
      <c r="J1927" s="8" t="str">
        <f t="shared" si="182"/>
        <v/>
      </c>
      <c r="K1927" s="5" t="str">
        <f t="shared" si="183"/>
        <v>excluded</v>
      </c>
      <c r="L1927" s="5">
        <f t="shared" si="184"/>
        <v>0</v>
      </c>
      <c r="M1927" s="5">
        <f t="shared" si="185"/>
        <v>0</v>
      </c>
    </row>
    <row r="1928" spans="1:13">
      <c r="A1928" s="5">
        <v>3775</v>
      </c>
      <c r="B1928" s="5">
        <v>11</v>
      </c>
      <c r="C1928" s="5" t="s">
        <v>63</v>
      </c>
      <c r="D1928" s="5">
        <v>251</v>
      </c>
      <c r="E1928" s="5">
        <v>4</v>
      </c>
      <c r="F1928" s="8">
        <f t="shared" si="180"/>
        <v>1.593625498007968</v>
      </c>
      <c r="G1928" s="5" t="str">
        <f>IF(COUNTIFS(Q3_SQL_Error_Concentration!$A:$A,A1928,Q3_SQL_Error_Concentration!$E:$E,B1928,Q3_SQL_Error_Concentration!$F:$F,C1928)=0,"",SUMIFS(Q3_SQL_Error_Concentration!$I:$I,Q3_SQL_Error_Concentration!$A:$A,A1928,Q3_SQL_Error_Concentration!$E:$E,B1928,Q3_SQL_Error_Concentration!$F:$F,C1928))</f>
        <v/>
      </c>
      <c r="H1928" s="5" t="str">
        <f t="shared" si="181"/>
        <v/>
      </c>
      <c r="I1928" s="5">
        <f>IF(D1928&gt;=Q3_Validation!$C$2,1,0)</f>
        <v>0</v>
      </c>
      <c r="J1928" s="8" t="str">
        <f t="shared" si="182"/>
        <v/>
      </c>
      <c r="K1928" s="5" t="str">
        <f t="shared" si="183"/>
        <v>excluded</v>
      </c>
      <c r="L1928" s="5">
        <f t="shared" si="184"/>
        <v>0</v>
      </c>
      <c r="M1928" s="5">
        <f t="shared" si="185"/>
        <v>0</v>
      </c>
    </row>
    <row r="1929" spans="1:13">
      <c r="A1929" s="5">
        <v>3775</v>
      </c>
      <c r="B1929" s="5">
        <v>11</v>
      </c>
      <c r="C1929" s="5" t="s">
        <v>64</v>
      </c>
      <c r="D1929" s="5">
        <v>10</v>
      </c>
      <c r="E1929" s="5">
        <v>0</v>
      </c>
      <c r="F1929" s="8">
        <f t="shared" si="180"/>
        <v>0</v>
      </c>
      <c r="G1929" s="5" t="str">
        <f>IF(COUNTIFS(Q3_SQL_Error_Concentration!$A:$A,A1929,Q3_SQL_Error_Concentration!$E:$E,B1929,Q3_SQL_Error_Concentration!$F:$F,C1929)=0,"",SUMIFS(Q3_SQL_Error_Concentration!$I:$I,Q3_SQL_Error_Concentration!$A:$A,A1929,Q3_SQL_Error_Concentration!$E:$E,B1929,Q3_SQL_Error_Concentration!$F:$F,C1929))</f>
        <v/>
      </c>
      <c r="H1929" s="5" t="str">
        <f t="shared" si="181"/>
        <v/>
      </c>
      <c r="I1929" s="5">
        <f>IF(D1929&gt;=Q3_Validation!$C$2,1,0)</f>
        <v>0</v>
      </c>
      <c r="J1929" s="8" t="str">
        <f t="shared" si="182"/>
        <v/>
      </c>
      <c r="K1929" s="5" t="str">
        <f t="shared" si="183"/>
        <v>excluded</v>
      </c>
      <c r="L1929" s="5">
        <f t="shared" si="184"/>
        <v>0</v>
      </c>
      <c r="M1929" s="5">
        <f t="shared" si="185"/>
        <v>0</v>
      </c>
    </row>
    <row r="1930" spans="1:13">
      <c r="A1930" s="5">
        <v>3775</v>
      </c>
      <c r="B1930" s="5">
        <v>11</v>
      </c>
      <c r="C1930" s="5" t="s">
        <v>62</v>
      </c>
      <c r="D1930" s="5">
        <v>480</v>
      </c>
      <c r="E1930" s="5">
        <v>7</v>
      </c>
      <c r="F1930" s="8">
        <f t="shared" si="180"/>
        <v>1.4583333333333333</v>
      </c>
      <c r="G1930" s="5" t="str">
        <f>IF(COUNTIFS(Q3_SQL_Error_Concentration!$A:$A,A1930,Q3_SQL_Error_Concentration!$E:$E,B1930,Q3_SQL_Error_Concentration!$F:$F,C1930)=0,"",SUMIFS(Q3_SQL_Error_Concentration!$I:$I,Q3_SQL_Error_Concentration!$A:$A,A1930,Q3_SQL_Error_Concentration!$E:$E,B1930,Q3_SQL_Error_Concentration!$F:$F,C1930))</f>
        <v/>
      </c>
      <c r="H1930" s="5" t="str">
        <f t="shared" si="181"/>
        <v/>
      </c>
      <c r="I1930" s="5">
        <f>IF(D1930&gt;=Q3_Validation!$C$2,1,0)</f>
        <v>0</v>
      </c>
      <c r="J1930" s="8" t="str">
        <f t="shared" si="182"/>
        <v/>
      </c>
      <c r="K1930" s="5" t="str">
        <f t="shared" si="183"/>
        <v>excluded</v>
      </c>
      <c r="L1930" s="5">
        <f t="shared" si="184"/>
        <v>0</v>
      </c>
      <c r="M1930" s="5">
        <f t="shared" si="185"/>
        <v>0</v>
      </c>
    </row>
    <row r="1931" spans="1:13">
      <c r="A1931" s="5">
        <v>3775</v>
      </c>
      <c r="B1931" s="5">
        <v>12</v>
      </c>
      <c r="C1931" s="5" t="s">
        <v>63</v>
      </c>
      <c r="D1931" s="5">
        <v>262</v>
      </c>
      <c r="E1931" s="5">
        <v>3</v>
      </c>
      <c r="F1931" s="8">
        <f t="shared" si="180"/>
        <v>1.1450381679389312</v>
      </c>
      <c r="G1931" s="5" t="str">
        <f>IF(COUNTIFS(Q3_SQL_Error_Concentration!$A:$A,A1931,Q3_SQL_Error_Concentration!$E:$E,B1931,Q3_SQL_Error_Concentration!$F:$F,C1931)=0,"",SUMIFS(Q3_SQL_Error_Concentration!$I:$I,Q3_SQL_Error_Concentration!$A:$A,A1931,Q3_SQL_Error_Concentration!$E:$E,B1931,Q3_SQL_Error_Concentration!$F:$F,C1931))</f>
        <v/>
      </c>
      <c r="H1931" s="5" t="str">
        <f t="shared" si="181"/>
        <v/>
      </c>
      <c r="I1931" s="5">
        <f>IF(D1931&gt;=Q3_Validation!$C$2,1,0)</f>
        <v>0</v>
      </c>
      <c r="J1931" s="8" t="str">
        <f t="shared" si="182"/>
        <v/>
      </c>
      <c r="K1931" s="5" t="str">
        <f t="shared" si="183"/>
        <v>excluded</v>
      </c>
      <c r="L1931" s="5">
        <f t="shared" si="184"/>
        <v>0</v>
      </c>
      <c r="M1931" s="5">
        <f t="shared" si="185"/>
        <v>0</v>
      </c>
    </row>
    <row r="1932" spans="1:13">
      <c r="A1932" s="5">
        <v>3775</v>
      </c>
      <c r="B1932" s="5">
        <v>12</v>
      </c>
      <c r="C1932" s="5" t="s">
        <v>64</v>
      </c>
      <c r="D1932" s="5">
        <v>9</v>
      </c>
      <c r="E1932" s="5">
        <v>0</v>
      </c>
      <c r="F1932" s="8">
        <f t="shared" si="180"/>
        <v>0</v>
      </c>
      <c r="G1932" s="5" t="str">
        <f>IF(COUNTIFS(Q3_SQL_Error_Concentration!$A:$A,A1932,Q3_SQL_Error_Concentration!$E:$E,B1932,Q3_SQL_Error_Concentration!$F:$F,C1932)=0,"",SUMIFS(Q3_SQL_Error_Concentration!$I:$I,Q3_SQL_Error_Concentration!$A:$A,A1932,Q3_SQL_Error_Concentration!$E:$E,B1932,Q3_SQL_Error_Concentration!$F:$F,C1932))</f>
        <v/>
      </c>
      <c r="H1932" s="5" t="str">
        <f t="shared" si="181"/>
        <v/>
      </c>
      <c r="I1932" s="5">
        <f>IF(D1932&gt;=Q3_Validation!$C$2,1,0)</f>
        <v>0</v>
      </c>
      <c r="J1932" s="8" t="str">
        <f t="shared" si="182"/>
        <v/>
      </c>
      <c r="K1932" s="5" t="str">
        <f t="shared" si="183"/>
        <v>excluded</v>
      </c>
      <c r="L1932" s="5">
        <f t="shared" si="184"/>
        <v>0</v>
      </c>
      <c r="M1932" s="5">
        <f t="shared" si="185"/>
        <v>0</v>
      </c>
    </row>
    <row r="1933" spans="1:13">
      <c r="A1933" s="5">
        <v>3775</v>
      </c>
      <c r="B1933" s="5">
        <v>12</v>
      </c>
      <c r="C1933" s="5" t="s">
        <v>62</v>
      </c>
      <c r="D1933" s="5">
        <v>454</v>
      </c>
      <c r="E1933" s="5">
        <v>2</v>
      </c>
      <c r="F1933" s="8">
        <f t="shared" si="180"/>
        <v>0.44052863436123346</v>
      </c>
      <c r="G1933" s="5" t="str">
        <f>IF(COUNTIFS(Q3_SQL_Error_Concentration!$A:$A,A1933,Q3_SQL_Error_Concentration!$E:$E,B1933,Q3_SQL_Error_Concentration!$F:$F,C1933)=0,"",SUMIFS(Q3_SQL_Error_Concentration!$I:$I,Q3_SQL_Error_Concentration!$A:$A,A1933,Q3_SQL_Error_Concentration!$E:$E,B1933,Q3_SQL_Error_Concentration!$F:$F,C1933))</f>
        <v/>
      </c>
      <c r="H1933" s="5" t="str">
        <f t="shared" si="181"/>
        <v/>
      </c>
      <c r="I1933" s="5">
        <f>IF(D1933&gt;=Q3_Validation!$C$2,1,0)</f>
        <v>0</v>
      </c>
      <c r="J1933" s="8" t="str">
        <f t="shared" si="182"/>
        <v/>
      </c>
      <c r="K1933" s="5" t="str">
        <f t="shared" si="183"/>
        <v>excluded</v>
      </c>
      <c r="L1933" s="5">
        <f t="shared" si="184"/>
        <v>0</v>
      </c>
      <c r="M1933" s="5">
        <f t="shared" si="185"/>
        <v>0</v>
      </c>
    </row>
    <row r="1934" spans="1:13">
      <c r="A1934" s="5">
        <v>3775</v>
      </c>
      <c r="B1934" s="5">
        <v>13</v>
      </c>
      <c r="C1934" s="5" t="s">
        <v>63</v>
      </c>
      <c r="D1934" s="5">
        <v>271</v>
      </c>
      <c r="E1934" s="5">
        <v>6</v>
      </c>
      <c r="F1934" s="8">
        <f t="shared" si="180"/>
        <v>2.2140221402214024</v>
      </c>
      <c r="G1934" s="5" t="str">
        <f>IF(COUNTIFS(Q3_SQL_Error_Concentration!$A:$A,A1934,Q3_SQL_Error_Concentration!$E:$E,B1934,Q3_SQL_Error_Concentration!$F:$F,C1934)=0,"",SUMIFS(Q3_SQL_Error_Concentration!$I:$I,Q3_SQL_Error_Concentration!$A:$A,A1934,Q3_SQL_Error_Concentration!$E:$E,B1934,Q3_SQL_Error_Concentration!$F:$F,C1934))</f>
        <v/>
      </c>
      <c r="H1934" s="5" t="str">
        <f t="shared" si="181"/>
        <v/>
      </c>
      <c r="I1934" s="5">
        <f>IF(D1934&gt;=Q3_Validation!$C$2,1,0)</f>
        <v>0</v>
      </c>
      <c r="J1934" s="8" t="str">
        <f t="shared" si="182"/>
        <v/>
      </c>
      <c r="K1934" s="5" t="str">
        <f t="shared" si="183"/>
        <v>excluded</v>
      </c>
      <c r="L1934" s="5">
        <f t="shared" si="184"/>
        <v>0</v>
      </c>
      <c r="M1934" s="5">
        <f t="shared" si="185"/>
        <v>0</v>
      </c>
    </row>
    <row r="1935" spans="1:13">
      <c r="A1935" s="5">
        <v>3775</v>
      </c>
      <c r="B1935" s="5">
        <v>13</v>
      </c>
      <c r="C1935" s="5" t="s">
        <v>64</v>
      </c>
      <c r="D1935" s="5">
        <v>5</v>
      </c>
      <c r="E1935" s="5">
        <v>0</v>
      </c>
      <c r="F1935" s="8">
        <f t="shared" si="180"/>
        <v>0</v>
      </c>
      <c r="G1935" s="5" t="str">
        <f>IF(COUNTIFS(Q3_SQL_Error_Concentration!$A:$A,A1935,Q3_SQL_Error_Concentration!$E:$E,B1935,Q3_SQL_Error_Concentration!$F:$F,C1935)=0,"",SUMIFS(Q3_SQL_Error_Concentration!$I:$I,Q3_SQL_Error_Concentration!$A:$A,A1935,Q3_SQL_Error_Concentration!$E:$E,B1935,Q3_SQL_Error_Concentration!$F:$F,C1935))</f>
        <v/>
      </c>
      <c r="H1935" s="5" t="str">
        <f t="shared" si="181"/>
        <v/>
      </c>
      <c r="I1935" s="5">
        <f>IF(D1935&gt;=Q3_Validation!$C$2,1,0)</f>
        <v>0</v>
      </c>
      <c r="J1935" s="8" t="str">
        <f t="shared" si="182"/>
        <v/>
      </c>
      <c r="K1935" s="5" t="str">
        <f t="shared" si="183"/>
        <v>excluded</v>
      </c>
      <c r="L1935" s="5">
        <f t="shared" si="184"/>
        <v>0</v>
      </c>
      <c r="M1935" s="5">
        <f t="shared" si="185"/>
        <v>0</v>
      </c>
    </row>
    <row r="1936" spans="1:13">
      <c r="A1936" s="5">
        <v>3775</v>
      </c>
      <c r="B1936" s="5">
        <v>13</v>
      </c>
      <c r="C1936" s="5" t="s">
        <v>62</v>
      </c>
      <c r="D1936" s="5">
        <v>445</v>
      </c>
      <c r="E1936" s="5">
        <v>3</v>
      </c>
      <c r="F1936" s="8">
        <f t="shared" si="180"/>
        <v>0.6741573033707865</v>
      </c>
      <c r="G1936" s="5" t="str">
        <f>IF(COUNTIFS(Q3_SQL_Error_Concentration!$A:$A,A1936,Q3_SQL_Error_Concentration!$E:$E,B1936,Q3_SQL_Error_Concentration!$F:$F,C1936)=0,"",SUMIFS(Q3_SQL_Error_Concentration!$I:$I,Q3_SQL_Error_Concentration!$A:$A,A1936,Q3_SQL_Error_Concentration!$E:$E,B1936,Q3_SQL_Error_Concentration!$F:$F,C1936))</f>
        <v/>
      </c>
      <c r="H1936" s="5" t="str">
        <f t="shared" si="181"/>
        <v/>
      </c>
      <c r="I1936" s="5">
        <f>IF(D1936&gt;=Q3_Validation!$C$2,1,0)</f>
        <v>0</v>
      </c>
      <c r="J1936" s="8" t="str">
        <f t="shared" si="182"/>
        <v/>
      </c>
      <c r="K1936" s="5" t="str">
        <f t="shared" si="183"/>
        <v>excluded</v>
      </c>
      <c r="L1936" s="5">
        <f t="shared" si="184"/>
        <v>0</v>
      </c>
      <c r="M1936" s="5">
        <f t="shared" si="185"/>
        <v>0</v>
      </c>
    </row>
    <row r="1937" spans="1:13">
      <c r="A1937" s="5">
        <v>3775</v>
      </c>
      <c r="B1937" s="5">
        <v>14</v>
      </c>
      <c r="C1937" s="5" t="s">
        <v>63</v>
      </c>
      <c r="D1937" s="5">
        <v>279</v>
      </c>
      <c r="E1937" s="5">
        <v>4</v>
      </c>
      <c r="F1937" s="8">
        <f t="shared" si="180"/>
        <v>1.4336917562724014</v>
      </c>
      <c r="G1937" s="5" t="str">
        <f>IF(COUNTIFS(Q3_SQL_Error_Concentration!$A:$A,A1937,Q3_SQL_Error_Concentration!$E:$E,B1937,Q3_SQL_Error_Concentration!$F:$F,C1937)=0,"",SUMIFS(Q3_SQL_Error_Concentration!$I:$I,Q3_SQL_Error_Concentration!$A:$A,A1937,Q3_SQL_Error_Concentration!$E:$E,B1937,Q3_SQL_Error_Concentration!$F:$F,C1937))</f>
        <v/>
      </c>
      <c r="H1937" s="5" t="str">
        <f t="shared" si="181"/>
        <v/>
      </c>
      <c r="I1937" s="5">
        <f>IF(D1937&gt;=Q3_Validation!$C$2,1,0)</f>
        <v>0</v>
      </c>
      <c r="J1937" s="8" t="str">
        <f t="shared" si="182"/>
        <v/>
      </c>
      <c r="K1937" s="5" t="str">
        <f t="shared" si="183"/>
        <v>excluded</v>
      </c>
      <c r="L1937" s="5">
        <f t="shared" si="184"/>
        <v>0</v>
      </c>
      <c r="M1937" s="5">
        <f t="shared" si="185"/>
        <v>0</v>
      </c>
    </row>
    <row r="1938" spans="1:13">
      <c r="A1938" s="5">
        <v>3775</v>
      </c>
      <c r="B1938" s="5">
        <v>14</v>
      </c>
      <c r="C1938" s="5" t="s">
        <v>64</v>
      </c>
      <c r="D1938" s="5">
        <v>4</v>
      </c>
      <c r="E1938" s="5">
        <v>0</v>
      </c>
      <c r="F1938" s="8">
        <f t="shared" si="180"/>
        <v>0</v>
      </c>
      <c r="G1938" s="5" t="str">
        <f>IF(COUNTIFS(Q3_SQL_Error_Concentration!$A:$A,A1938,Q3_SQL_Error_Concentration!$E:$E,B1938,Q3_SQL_Error_Concentration!$F:$F,C1938)=0,"",SUMIFS(Q3_SQL_Error_Concentration!$I:$I,Q3_SQL_Error_Concentration!$A:$A,A1938,Q3_SQL_Error_Concentration!$E:$E,B1938,Q3_SQL_Error_Concentration!$F:$F,C1938))</f>
        <v/>
      </c>
      <c r="H1938" s="5" t="str">
        <f t="shared" si="181"/>
        <v/>
      </c>
      <c r="I1938" s="5">
        <f>IF(D1938&gt;=Q3_Validation!$C$2,1,0)</f>
        <v>0</v>
      </c>
      <c r="J1938" s="8" t="str">
        <f t="shared" si="182"/>
        <v/>
      </c>
      <c r="K1938" s="5" t="str">
        <f t="shared" si="183"/>
        <v>excluded</v>
      </c>
      <c r="L1938" s="5">
        <f t="shared" si="184"/>
        <v>0</v>
      </c>
      <c r="M1938" s="5">
        <f t="shared" si="185"/>
        <v>0</v>
      </c>
    </row>
    <row r="1939" spans="1:13">
      <c r="A1939" s="5">
        <v>3775</v>
      </c>
      <c r="B1939" s="5">
        <v>14</v>
      </c>
      <c r="C1939" s="5" t="s">
        <v>62</v>
      </c>
      <c r="D1939" s="5">
        <v>454</v>
      </c>
      <c r="E1939" s="5">
        <v>3</v>
      </c>
      <c r="F1939" s="8">
        <f t="shared" si="180"/>
        <v>0.66079295154185025</v>
      </c>
      <c r="G1939" s="5" t="str">
        <f>IF(COUNTIFS(Q3_SQL_Error_Concentration!$A:$A,A1939,Q3_SQL_Error_Concentration!$E:$E,B1939,Q3_SQL_Error_Concentration!$F:$F,C1939)=0,"",SUMIFS(Q3_SQL_Error_Concentration!$I:$I,Q3_SQL_Error_Concentration!$A:$A,A1939,Q3_SQL_Error_Concentration!$E:$E,B1939,Q3_SQL_Error_Concentration!$F:$F,C1939))</f>
        <v/>
      </c>
      <c r="H1939" s="5" t="str">
        <f t="shared" si="181"/>
        <v/>
      </c>
      <c r="I1939" s="5">
        <f>IF(D1939&gt;=Q3_Validation!$C$2,1,0)</f>
        <v>0</v>
      </c>
      <c r="J1939" s="8" t="str">
        <f t="shared" si="182"/>
        <v/>
      </c>
      <c r="K1939" s="5" t="str">
        <f t="shared" si="183"/>
        <v>excluded</v>
      </c>
      <c r="L1939" s="5">
        <f t="shared" si="184"/>
        <v>0</v>
      </c>
      <c r="M1939" s="5">
        <f t="shared" si="185"/>
        <v>0</v>
      </c>
    </row>
    <row r="1940" spans="1:13">
      <c r="A1940" s="5">
        <v>3775</v>
      </c>
      <c r="B1940" s="5">
        <v>15</v>
      </c>
      <c r="C1940" s="5" t="s">
        <v>63</v>
      </c>
      <c r="D1940" s="5">
        <v>274</v>
      </c>
      <c r="E1940" s="5">
        <v>6</v>
      </c>
      <c r="F1940" s="8">
        <f t="shared" si="180"/>
        <v>2.1897810218978102</v>
      </c>
      <c r="G1940" s="5" t="str">
        <f>IF(COUNTIFS(Q3_SQL_Error_Concentration!$A:$A,A1940,Q3_SQL_Error_Concentration!$E:$E,B1940,Q3_SQL_Error_Concentration!$F:$F,C1940)=0,"",SUMIFS(Q3_SQL_Error_Concentration!$I:$I,Q3_SQL_Error_Concentration!$A:$A,A1940,Q3_SQL_Error_Concentration!$E:$E,B1940,Q3_SQL_Error_Concentration!$F:$F,C1940))</f>
        <v/>
      </c>
      <c r="H1940" s="5" t="str">
        <f t="shared" si="181"/>
        <v/>
      </c>
      <c r="I1940" s="5">
        <f>IF(D1940&gt;=Q3_Validation!$C$2,1,0)</f>
        <v>0</v>
      </c>
      <c r="J1940" s="8" t="str">
        <f t="shared" si="182"/>
        <v/>
      </c>
      <c r="K1940" s="5" t="str">
        <f t="shared" si="183"/>
        <v>excluded</v>
      </c>
      <c r="L1940" s="5">
        <f t="shared" si="184"/>
        <v>0</v>
      </c>
      <c r="M1940" s="5">
        <f t="shared" si="185"/>
        <v>0</v>
      </c>
    </row>
    <row r="1941" spans="1:13">
      <c r="A1941" s="5">
        <v>3775</v>
      </c>
      <c r="B1941" s="5">
        <v>15</v>
      </c>
      <c r="C1941" s="5" t="s">
        <v>64</v>
      </c>
      <c r="D1941" s="5">
        <v>3</v>
      </c>
      <c r="E1941" s="5">
        <v>0</v>
      </c>
      <c r="F1941" s="8">
        <f t="shared" si="180"/>
        <v>0</v>
      </c>
      <c r="G1941" s="5" t="str">
        <f>IF(COUNTIFS(Q3_SQL_Error_Concentration!$A:$A,A1941,Q3_SQL_Error_Concentration!$E:$E,B1941,Q3_SQL_Error_Concentration!$F:$F,C1941)=0,"",SUMIFS(Q3_SQL_Error_Concentration!$I:$I,Q3_SQL_Error_Concentration!$A:$A,A1941,Q3_SQL_Error_Concentration!$E:$E,B1941,Q3_SQL_Error_Concentration!$F:$F,C1941))</f>
        <v/>
      </c>
      <c r="H1941" s="5" t="str">
        <f t="shared" si="181"/>
        <v/>
      </c>
      <c r="I1941" s="5">
        <f>IF(D1941&gt;=Q3_Validation!$C$2,1,0)</f>
        <v>0</v>
      </c>
      <c r="J1941" s="8" t="str">
        <f t="shared" si="182"/>
        <v/>
      </c>
      <c r="K1941" s="5" t="str">
        <f t="shared" si="183"/>
        <v>excluded</v>
      </c>
      <c r="L1941" s="5">
        <f t="shared" si="184"/>
        <v>0</v>
      </c>
      <c r="M1941" s="5">
        <f t="shared" si="185"/>
        <v>0</v>
      </c>
    </row>
    <row r="1942" spans="1:13">
      <c r="A1942" s="5">
        <v>3775</v>
      </c>
      <c r="B1942" s="5">
        <v>15</v>
      </c>
      <c r="C1942" s="5" t="s">
        <v>62</v>
      </c>
      <c r="D1942" s="5">
        <v>434</v>
      </c>
      <c r="E1942" s="5">
        <v>5</v>
      </c>
      <c r="F1942" s="8">
        <f t="shared" si="180"/>
        <v>1.1520737327188939</v>
      </c>
      <c r="G1942" s="5" t="str">
        <f>IF(COUNTIFS(Q3_SQL_Error_Concentration!$A:$A,A1942,Q3_SQL_Error_Concentration!$E:$E,B1942,Q3_SQL_Error_Concentration!$F:$F,C1942)=0,"",SUMIFS(Q3_SQL_Error_Concentration!$I:$I,Q3_SQL_Error_Concentration!$A:$A,A1942,Q3_SQL_Error_Concentration!$E:$E,B1942,Q3_SQL_Error_Concentration!$F:$F,C1942))</f>
        <v/>
      </c>
      <c r="H1942" s="5" t="str">
        <f t="shared" si="181"/>
        <v/>
      </c>
      <c r="I1942" s="5">
        <f>IF(D1942&gt;=Q3_Validation!$C$2,1,0)</f>
        <v>0</v>
      </c>
      <c r="J1942" s="8" t="str">
        <f t="shared" si="182"/>
        <v/>
      </c>
      <c r="K1942" s="5" t="str">
        <f t="shared" si="183"/>
        <v>excluded</v>
      </c>
      <c r="L1942" s="5">
        <f t="shared" si="184"/>
        <v>0</v>
      </c>
      <c r="M1942" s="5">
        <f t="shared" si="185"/>
        <v>0</v>
      </c>
    </row>
    <row r="1943" spans="1:13">
      <c r="A1943" s="5">
        <v>3775</v>
      </c>
      <c r="B1943" s="5">
        <v>16</v>
      </c>
      <c r="C1943" s="5" t="s">
        <v>63</v>
      </c>
      <c r="D1943" s="5">
        <v>248</v>
      </c>
      <c r="E1943" s="5">
        <v>4</v>
      </c>
      <c r="F1943" s="8">
        <f t="shared" si="180"/>
        <v>1.6129032258064515</v>
      </c>
      <c r="G1943" s="5" t="str">
        <f>IF(COUNTIFS(Q3_SQL_Error_Concentration!$A:$A,A1943,Q3_SQL_Error_Concentration!$E:$E,B1943,Q3_SQL_Error_Concentration!$F:$F,C1943)=0,"",SUMIFS(Q3_SQL_Error_Concentration!$I:$I,Q3_SQL_Error_Concentration!$A:$A,A1943,Q3_SQL_Error_Concentration!$E:$E,B1943,Q3_SQL_Error_Concentration!$F:$F,C1943))</f>
        <v/>
      </c>
      <c r="H1943" s="5" t="str">
        <f t="shared" si="181"/>
        <v/>
      </c>
      <c r="I1943" s="5">
        <f>IF(D1943&gt;=Q3_Validation!$C$2,1,0)</f>
        <v>0</v>
      </c>
      <c r="J1943" s="8" t="str">
        <f t="shared" si="182"/>
        <v/>
      </c>
      <c r="K1943" s="5" t="str">
        <f t="shared" si="183"/>
        <v>excluded</v>
      </c>
      <c r="L1943" s="5">
        <f t="shared" si="184"/>
        <v>0</v>
      </c>
      <c r="M1943" s="5">
        <f t="shared" si="185"/>
        <v>0</v>
      </c>
    </row>
    <row r="1944" spans="1:13">
      <c r="A1944" s="5">
        <v>3775</v>
      </c>
      <c r="B1944" s="5">
        <v>16</v>
      </c>
      <c r="C1944" s="5" t="s">
        <v>64</v>
      </c>
      <c r="D1944" s="5">
        <v>1</v>
      </c>
      <c r="E1944" s="5">
        <v>0</v>
      </c>
      <c r="F1944" s="8">
        <f t="shared" si="180"/>
        <v>0</v>
      </c>
      <c r="G1944" s="5" t="str">
        <f>IF(COUNTIFS(Q3_SQL_Error_Concentration!$A:$A,A1944,Q3_SQL_Error_Concentration!$E:$E,B1944,Q3_SQL_Error_Concentration!$F:$F,C1944)=0,"",SUMIFS(Q3_SQL_Error_Concentration!$I:$I,Q3_SQL_Error_Concentration!$A:$A,A1944,Q3_SQL_Error_Concentration!$E:$E,B1944,Q3_SQL_Error_Concentration!$F:$F,C1944))</f>
        <v/>
      </c>
      <c r="H1944" s="5" t="str">
        <f t="shared" si="181"/>
        <v/>
      </c>
      <c r="I1944" s="5">
        <f>IF(D1944&gt;=Q3_Validation!$C$2,1,0)</f>
        <v>0</v>
      </c>
      <c r="J1944" s="8" t="str">
        <f t="shared" si="182"/>
        <v/>
      </c>
      <c r="K1944" s="5" t="str">
        <f t="shared" si="183"/>
        <v>excluded</v>
      </c>
      <c r="L1944" s="5">
        <f t="shared" si="184"/>
        <v>0</v>
      </c>
      <c r="M1944" s="5">
        <f t="shared" si="185"/>
        <v>0</v>
      </c>
    </row>
    <row r="1945" spans="1:13">
      <c r="A1945" s="5">
        <v>3775</v>
      </c>
      <c r="B1945" s="5">
        <v>16</v>
      </c>
      <c r="C1945" s="5" t="s">
        <v>62</v>
      </c>
      <c r="D1945" s="5">
        <v>387</v>
      </c>
      <c r="E1945" s="5">
        <v>6</v>
      </c>
      <c r="F1945" s="8">
        <f t="shared" si="180"/>
        <v>1.5503875968992249</v>
      </c>
      <c r="G1945" s="5" t="str">
        <f>IF(COUNTIFS(Q3_SQL_Error_Concentration!$A:$A,A1945,Q3_SQL_Error_Concentration!$E:$E,B1945,Q3_SQL_Error_Concentration!$F:$F,C1945)=0,"",SUMIFS(Q3_SQL_Error_Concentration!$I:$I,Q3_SQL_Error_Concentration!$A:$A,A1945,Q3_SQL_Error_Concentration!$E:$E,B1945,Q3_SQL_Error_Concentration!$F:$F,C1945))</f>
        <v/>
      </c>
      <c r="H1945" s="5" t="str">
        <f t="shared" si="181"/>
        <v/>
      </c>
      <c r="I1945" s="5">
        <f>IF(D1945&gt;=Q3_Validation!$C$2,1,0)</f>
        <v>0</v>
      </c>
      <c r="J1945" s="8" t="str">
        <f t="shared" si="182"/>
        <v/>
      </c>
      <c r="K1945" s="5" t="str">
        <f t="shared" si="183"/>
        <v>excluded</v>
      </c>
      <c r="L1945" s="5">
        <f t="shared" si="184"/>
        <v>0</v>
      </c>
      <c r="M1945" s="5">
        <f t="shared" si="185"/>
        <v>0</v>
      </c>
    </row>
    <row r="1946" spans="1:13">
      <c r="A1946" s="5">
        <v>3775</v>
      </c>
      <c r="B1946" s="5">
        <v>17</v>
      </c>
      <c r="C1946" s="5" t="s">
        <v>63</v>
      </c>
      <c r="D1946" s="5">
        <v>277</v>
      </c>
      <c r="E1946" s="5">
        <v>7</v>
      </c>
      <c r="F1946" s="8">
        <f t="shared" si="180"/>
        <v>2.5270758122743682</v>
      </c>
      <c r="G1946" s="5" t="str">
        <f>IF(COUNTIFS(Q3_SQL_Error_Concentration!$A:$A,A1946,Q3_SQL_Error_Concentration!$E:$E,B1946,Q3_SQL_Error_Concentration!$F:$F,C1946)=0,"",SUMIFS(Q3_SQL_Error_Concentration!$I:$I,Q3_SQL_Error_Concentration!$A:$A,A1946,Q3_SQL_Error_Concentration!$E:$E,B1946,Q3_SQL_Error_Concentration!$F:$F,C1946))</f>
        <v/>
      </c>
      <c r="H1946" s="5" t="str">
        <f t="shared" si="181"/>
        <v/>
      </c>
      <c r="I1946" s="5">
        <f>IF(D1946&gt;=Q3_Validation!$C$2,1,0)</f>
        <v>0</v>
      </c>
      <c r="J1946" s="8" t="str">
        <f t="shared" si="182"/>
        <v/>
      </c>
      <c r="K1946" s="5" t="str">
        <f t="shared" si="183"/>
        <v>excluded</v>
      </c>
      <c r="L1946" s="5">
        <f t="shared" si="184"/>
        <v>0</v>
      </c>
      <c r="M1946" s="5">
        <f t="shared" si="185"/>
        <v>0</v>
      </c>
    </row>
    <row r="1947" spans="1:13">
      <c r="A1947" s="5">
        <v>3775</v>
      </c>
      <c r="B1947" s="5">
        <v>17</v>
      </c>
      <c r="C1947" s="5" t="s">
        <v>62</v>
      </c>
      <c r="D1947" s="5">
        <v>439</v>
      </c>
      <c r="E1947" s="5">
        <v>6</v>
      </c>
      <c r="F1947" s="8">
        <f t="shared" si="180"/>
        <v>1.3667425968109339</v>
      </c>
      <c r="G1947" s="5" t="str">
        <f>IF(COUNTIFS(Q3_SQL_Error_Concentration!$A:$A,A1947,Q3_SQL_Error_Concentration!$E:$E,B1947,Q3_SQL_Error_Concentration!$F:$F,C1947)=0,"",SUMIFS(Q3_SQL_Error_Concentration!$I:$I,Q3_SQL_Error_Concentration!$A:$A,A1947,Q3_SQL_Error_Concentration!$E:$E,B1947,Q3_SQL_Error_Concentration!$F:$F,C1947))</f>
        <v/>
      </c>
      <c r="H1947" s="5" t="str">
        <f t="shared" si="181"/>
        <v/>
      </c>
      <c r="I1947" s="5">
        <f>IF(D1947&gt;=Q3_Validation!$C$2,1,0)</f>
        <v>0</v>
      </c>
      <c r="J1947" s="8" t="str">
        <f t="shared" si="182"/>
        <v/>
      </c>
      <c r="K1947" s="5" t="str">
        <f t="shared" si="183"/>
        <v>excluded</v>
      </c>
      <c r="L1947" s="5">
        <f t="shared" si="184"/>
        <v>0</v>
      </c>
      <c r="M1947" s="5">
        <f t="shared" si="185"/>
        <v>0</v>
      </c>
    </row>
    <row r="1948" spans="1:13">
      <c r="A1948" s="5">
        <v>3775</v>
      </c>
      <c r="B1948" s="5">
        <v>18</v>
      </c>
      <c r="C1948" s="5" t="s">
        <v>63</v>
      </c>
      <c r="D1948" s="5">
        <v>275</v>
      </c>
      <c r="E1948" s="5">
        <v>7</v>
      </c>
      <c r="F1948" s="8">
        <f t="shared" si="180"/>
        <v>2.5454545454545454</v>
      </c>
      <c r="G1948" s="5" t="str">
        <f>IF(COUNTIFS(Q3_SQL_Error_Concentration!$A:$A,A1948,Q3_SQL_Error_Concentration!$E:$E,B1948,Q3_SQL_Error_Concentration!$F:$F,C1948)=0,"",SUMIFS(Q3_SQL_Error_Concentration!$I:$I,Q3_SQL_Error_Concentration!$A:$A,A1948,Q3_SQL_Error_Concentration!$E:$E,B1948,Q3_SQL_Error_Concentration!$F:$F,C1948))</f>
        <v/>
      </c>
      <c r="H1948" s="5" t="str">
        <f t="shared" si="181"/>
        <v/>
      </c>
      <c r="I1948" s="5">
        <f>IF(D1948&gt;=Q3_Validation!$C$2,1,0)</f>
        <v>0</v>
      </c>
      <c r="J1948" s="8" t="str">
        <f t="shared" si="182"/>
        <v/>
      </c>
      <c r="K1948" s="5" t="str">
        <f t="shared" si="183"/>
        <v>excluded</v>
      </c>
      <c r="L1948" s="5">
        <f t="shared" si="184"/>
        <v>0</v>
      </c>
      <c r="M1948" s="5">
        <f t="shared" si="185"/>
        <v>0</v>
      </c>
    </row>
    <row r="1949" spans="1:13">
      <c r="A1949" s="5">
        <v>3775</v>
      </c>
      <c r="B1949" s="5">
        <v>18</v>
      </c>
      <c r="C1949" s="5" t="s">
        <v>62</v>
      </c>
      <c r="D1949" s="5">
        <v>426</v>
      </c>
      <c r="E1949" s="5">
        <v>4</v>
      </c>
      <c r="F1949" s="8">
        <f t="shared" si="180"/>
        <v>0.93896713615023475</v>
      </c>
      <c r="G1949" s="5" t="str">
        <f>IF(COUNTIFS(Q3_SQL_Error_Concentration!$A:$A,A1949,Q3_SQL_Error_Concentration!$E:$E,B1949,Q3_SQL_Error_Concentration!$F:$F,C1949)=0,"",SUMIFS(Q3_SQL_Error_Concentration!$I:$I,Q3_SQL_Error_Concentration!$A:$A,A1949,Q3_SQL_Error_Concentration!$E:$E,B1949,Q3_SQL_Error_Concentration!$F:$F,C1949))</f>
        <v/>
      </c>
      <c r="H1949" s="5" t="str">
        <f t="shared" si="181"/>
        <v/>
      </c>
      <c r="I1949" s="5">
        <f>IF(D1949&gt;=Q3_Validation!$C$2,1,0)</f>
        <v>0</v>
      </c>
      <c r="J1949" s="8" t="str">
        <f t="shared" si="182"/>
        <v/>
      </c>
      <c r="K1949" s="5" t="str">
        <f t="shared" si="183"/>
        <v>excluded</v>
      </c>
      <c r="L1949" s="5">
        <f t="shared" si="184"/>
        <v>0</v>
      </c>
      <c r="M1949" s="5">
        <f t="shared" si="185"/>
        <v>0</v>
      </c>
    </row>
    <row r="1950" spans="1:13">
      <c r="A1950" s="5">
        <v>3775</v>
      </c>
      <c r="B1950" s="5">
        <v>19</v>
      </c>
      <c r="C1950" s="5" t="s">
        <v>63</v>
      </c>
      <c r="D1950" s="5">
        <v>265</v>
      </c>
      <c r="E1950" s="5">
        <v>5</v>
      </c>
      <c r="F1950" s="8">
        <f t="shared" si="180"/>
        <v>1.8867924528301887</v>
      </c>
      <c r="G1950" s="5" t="str">
        <f>IF(COUNTIFS(Q3_SQL_Error_Concentration!$A:$A,A1950,Q3_SQL_Error_Concentration!$E:$E,B1950,Q3_SQL_Error_Concentration!$F:$F,C1950)=0,"",SUMIFS(Q3_SQL_Error_Concentration!$I:$I,Q3_SQL_Error_Concentration!$A:$A,A1950,Q3_SQL_Error_Concentration!$E:$E,B1950,Q3_SQL_Error_Concentration!$F:$F,C1950))</f>
        <v/>
      </c>
      <c r="H1950" s="5" t="str">
        <f t="shared" si="181"/>
        <v/>
      </c>
      <c r="I1950" s="5">
        <f>IF(D1950&gt;=Q3_Validation!$C$2,1,0)</f>
        <v>0</v>
      </c>
      <c r="J1950" s="8" t="str">
        <f t="shared" si="182"/>
        <v/>
      </c>
      <c r="K1950" s="5" t="str">
        <f t="shared" si="183"/>
        <v>excluded</v>
      </c>
      <c r="L1950" s="5">
        <f t="shared" si="184"/>
        <v>0</v>
      </c>
      <c r="M1950" s="5">
        <f t="shared" si="185"/>
        <v>0</v>
      </c>
    </row>
    <row r="1951" spans="1:13">
      <c r="A1951" s="5">
        <v>3775</v>
      </c>
      <c r="B1951" s="5">
        <v>19</v>
      </c>
      <c r="C1951" s="5" t="s">
        <v>62</v>
      </c>
      <c r="D1951" s="5">
        <v>477</v>
      </c>
      <c r="E1951" s="5">
        <v>2</v>
      </c>
      <c r="F1951" s="8">
        <f t="shared" si="180"/>
        <v>0.41928721174004191</v>
      </c>
      <c r="G1951" s="5" t="str">
        <f>IF(COUNTIFS(Q3_SQL_Error_Concentration!$A:$A,A1951,Q3_SQL_Error_Concentration!$E:$E,B1951,Q3_SQL_Error_Concentration!$F:$F,C1951)=0,"",SUMIFS(Q3_SQL_Error_Concentration!$I:$I,Q3_SQL_Error_Concentration!$A:$A,A1951,Q3_SQL_Error_Concentration!$E:$E,B1951,Q3_SQL_Error_Concentration!$F:$F,C1951))</f>
        <v/>
      </c>
      <c r="H1951" s="5" t="str">
        <f t="shared" si="181"/>
        <v/>
      </c>
      <c r="I1951" s="5">
        <f>IF(D1951&gt;=Q3_Validation!$C$2,1,0)</f>
        <v>0</v>
      </c>
      <c r="J1951" s="8" t="str">
        <f t="shared" si="182"/>
        <v/>
      </c>
      <c r="K1951" s="5" t="str">
        <f t="shared" si="183"/>
        <v>excluded</v>
      </c>
      <c r="L1951" s="5">
        <f t="shared" si="184"/>
        <v>0</v>
      </c>
      <c r="M1951" s="5">
        <f t="shared" si="185"/>
        <v>0</v>
      </c>
    </row>
    <row r="1952" spans="1:13">
      <c r="A1952" s="5">
        <v>3775</v>
      </c>
      <c r="B1952" s="5">
        <v>20</v>
      </c>
      <c r="C1952" s="5" t="s">
        <v>63</v>
      </c>
      <c r="D1952" s="5">
        <v>276</v>
      </c>
      <c r="E1952" s="5">
        <v>7</v>
      </c>
      <c r="F1952" s="8">
        <f t="shared" si="180"/>
        <v>2.5362318840579712</v>
      </c>
      <c r="G1952" s="5" t="str">
        <f>IF(COUNTIFS(Q3_SQL_Error_Concentration!$A:$A,A1952,Q3_SQL_Error_Concentration!$E:$E,B1952,Q3_SQL_Error_Concentration!$F:$F,C1952)=0,"",SUMIFS(Q3_SQL_Error_Concentration!$I:$I,Q3_SQL_Error_Concentration!$A:$A,A1952,Q3_SQL_Error_Concentration!$E:$E,B1952,Q3_SQL_Error_Concentration!$F:$F,C1952))</f>
        <v/>
      </c>
      <c r="H1952" s="5" t="str">
        <f t="shared" si="181"/>
        <v/>
      </c>
      <c r="I1952" s="5">
        <f>IF(D1952&gt;=Q3_Validation!$C$2,1,0)</f>
        <v>0</v>
      </c>
      <c r="J1952" s="8" t="str">
        <f t="shared" si="182"/>
        <v/>
      </c>
      <c r="K1952" s="5" t="str">
        <f t="shared" si="183"/>
        <v>excluded</v>
      </c>
      <c r="L1952" s="5">
        <f t="shared" si="184"/>
        <v>0</v>
      </c>
      <c r="M1952" s="5">
        <f t="shared" si="185"/>
        <v>0</v>
      </c>
    </row>
    <row r="1953" spans="1:13">
      <c r="A1953" s="5">
        <v>3775</v>
      </c>
      <c r="B1953" s="5">
        <v>20</v>
      </c>
      <c r="C1953" s="5" t="s">
        <v>62</v>
      </c>
      <c r="D1953" s="5">
        <v>431</v>
      </c>
      <c r="E1953" s="5">
        <v>8</v>
      </c>
      <c r="F1953" s="8">
        <f t="shared" si="180"/>
        <v>1.8561484918793503</v>
      </c>
      <c r="G1953" s="5" t="str">
        <f>IF(COUNTIFS(Q3_SQL_Error_Concentration!$A:$A,A1953,Q3_SQL_Error_Concentration!$E:$E,B1953,Q3_SQL_Error_Concentration!$F:$F,C1953)=0,"",SUMIFS(Q3_SQL_Error_Concentration!$I:$I,Q3_SQL_Error_Concentration!$A:$A,A1953,Q3_SQL_Error_Concentration!$E:$E,B1953,Q3_SQL_Error_Concentration!$F:$F,C1953))</f>
        <v/>
      </c>
      <c r="H1953" s="5" t="str">
        <f t="shared" si="181"/>
        <v/>
      </c>
      <c r="I1953" s="5">
        <f>IF(D1953&gt;=Q3_Validation!$C$2,1,0)</f>
        <v>0</v>
      </c>
      <c r="J1953" s="8" t="str">
        <f t="shared" si="182"/>
        <v/>
      </c>
      <c r="K1953" s="5" t="str">
        <f t="shared" si="183"/>
        <v>excluded</v>
      </c>
      <c r="L1953" s="5">
        <f t="shared" si="184"/>
        <v>0</v>
      </c>
      <c r="M1953" s="5">
        <f t="shared" si="185"/>
        <v>0</v>
      </c>
    </row>
    <row r="1954" spans="1:13">
      <c r="A1954" s="5">
        <v>3775</v>
      </c>
      <c r="B1954" s="5">
        <v>21</v>
      </c>
      <c r="C1954" s="5" t="s">
        <v>63</v>
      </c>
      <c r="D1954" s="5">
        <v>236</v>
      </c>
      <c r="E1954" s="5">
        <v>5</v>
      </c>
      <c r="F1954" s="8">
        <f t="shared" si="180"/>
        <v>2.1186440677966103</v>
      </c>
      <c r="G1954" s="5" t="str">
        <f>IF(COUNTIFS(Q3_SQL_Error_Concentration!$A:$A,A1954,Q3_SQL_Error_Concentration!$E:$E,B1954,Q3_SQL_Error_Concentration!$F:$F,C1954)=0,"",SUMIFS(Q3_SQL_Error_Concentration!$I:$I,Q3_SQL_Error_Concentration!$A:$A,A1954,Q3_SQL_Error_Concentration!$E:$E,B1954,Q3_SQL_Error_Concentration!$F:$F,C1954))</f>
        <v/>
      </c>
      <c r="H1954" s="5" t="str">
        <f t="shared" si="181"/>
        <v/>
      </c>
      <c r="I1954" s="5">
        <f>IF(D1954&gt;=Q3_Validation!$C$2,1,0)</f>
        <v>0</v>
      </c>
      <c r="J1954" s="8" t="str">
        <f t="shared" si="182"/>
        <v/>
      </c>
      <c r="K1954" s="5" t="str">
        <f t="shared" si="183"/>
        <v>excluded</v>
      </c>
      <c r="L1954" s="5">
        <f t="shared" si="184"/>
        <v>0</v>
      </c>
      <c r="M1954" s="5">
        <f t="shared" si="185"/>
        <v>0</v>
      </c>
    </row>
    <row r="1955" spans="1:13">
      <c r="A1955" s="5">
        <v>3775</v>
      </c>
      <c r="B1955" s="5">
        <v>21</v>
      </c>
      <c r="C1955" s="5" t="s">
        <v>62</v>
      </c>
      <c r="D1955" s="5">
        <v>458</v>
      </c>
      <c r="E1955" s="5">
        <v>10</v>
      </c>
      <c r="F1955" s="8">
        <f t="shared" si="180"/>
        <v>2.1834061135371181</v>
      </c>
      <c r="G1955" s="5" t="str">
        <f>IF(COUNTIFS(Q3_SQL_Error_Concentration!$A:$A,A1955,Q3_SQL_Error_Concentration!$E:$E,B1955,Q3_SQL_Error_Concentration!$F:$F,C1955)=0,"",SUMIFS(Q3_SQL_Error_Concentration!$I:$I,Q3_SQL_Error_Concentration!$A:$A,A1955,Q3_SQL_Error_Concentration!$E:$E,B1955,Q3_SQL_Error_Concentration!$F:$F,C1955))</f>
        <v/>
      </c>
      <c r="H1955" s="5" t="str">
        <f t="shared" si="181"/>
        <v/>
      </c>
      <c r="I1955" s="5">
        <f>IF(D1955&gt;=Q3_Validation!$C$2,1,0)</f>
        <v>0</v>
      </c>
      <c r="J1955" s="8" t="str">
        <f t="shared" si="182"/>
        <v/>
      </c>
      <c r="K1955" s="5" t="str">
        <f t="shared" si="183"/>
        <v>excluded</v>
      </c>
      <c r="L1955" s="5">
        <f t="shared" si="184"/>
        <v>0</v>
      </c>
      <c r="M1955" s="5">
        <f t="shared" si="185"/>
        <v>0</v>
      </c>
    </row>
    <row r="1956" spans="1:13">
      <c r="A1956" s="5">
        <v>3775</v>
      </c>
      <c r="B1956" s="5">
        <v>22</v>
      </c>
      <c r="C1956" s="5" t="s">
        <v>63</v>
      </c>
      <c r="D1956" s="5">
        <v>426</v>
      </c>
      <c r="E1956" s="5">
        <v>9</v>
      </c>
      <c r="F1956" s="8">
        <f t="shared" si="180"/>
        <v>2.112676056338028</v>
      </c>
      <c r="G1956" s="5" t="str">
        <f>IF(COUNTIFS(Q3_SQL_Error_Concentration!$A:$A,A1956,Q3_SQL_Error_Concentration!$E:$E,B1956,Q3_SQL_Error_Concentration!$F:$F,C1956)=0,"",SUMIFS(Q3_SQL_Error_Concentration!$I:$I,Q3_SQL_Error_Concentration!$A:$A,A1956,Q3_SQL_Error_Concentration!$E:$E,B1956,Q3_SQL_Error_Concentration!$F:$F,C1956))</f>
        <v/>
      </c>
      <c r="H1956" s="5" t="str">
        <f t="shared" si="181"/>
        <v/>
      </c>
      <c r="I1956" s="5">
        <f>IF(D1956&gt;=Q3_Validation!$C$2,1,0)</f>
        <v>0</v>
      </c>
      <c r="J1956" s="8" t="str">
        <f t="shared" si="182"/>
        <v/>
      </c>
      <c r="K1956" s="5" t="str">
        <f t="shared" si="183"/>
        <v>excluded</v>
      </c>
      <c r="L1956" s="5">
        <f t="shared" si="184"/>
        <v>0</v>
      </c>
      <c r="M1956" s="5">
        <f t="shared" si="185"/>
        <v>0</v>
      </c>
    </row>
    <row r="1957" spans="1:13">
      <c r="A1957" s="5">
        <v>3775</v>
      </c>
      <c r="B1957" s="5">
        <v>22</v>
      </c>
      <c r="C1957" s="5" t="s">
        <v>62</v>
      </c>
      <c r="D1957" s="5">
        <v>593</v>
      </c>
      <c r="E1957" s="5">
        <v>9</v>
      </c>
      <c r="F1957" s="8">
        <f t="shared" si="180"/>
        <v>1.5177065767284992</v>
      </c>
      <c r="G1957" s="5" t="str">
        <f>IF(COUNTIFS(Q3_SQL_Error_Concentration!$A:$A,A1957,Q3_SQL_Error_Concentration!$E:$E,B1957,Q3_SQL_Error_Concentration!$F:$F,C1957)=0,"",SUMIFS(Q3_SQL_Error_Concentration!$I:$I,Q3_SQL_Error_Concentration!$A:$A,A1957,Q3_SQL_Error_Concentration!$E:$E,B1957,Q3_SQL_Error_Concentration!$F:$F,C1957))</f>
        <v/>
      </c>
      <c r="H1957" s="5" t="str">
        <f t="shared" si="181"/>
        <v/>
      </c>
      <c r="I1957" s="5">
        <f>IF(D1957&gt;=Q3_Validation!$C$2,1,0)</f>
        <v>0</v>
      </c>
      <c r="J1957" s="8" t="str">
        <f t="shared" si="182"/>
        <v/>
      </c>
      <c r="K1957" s="5" t="str">
        <f t="shared" si="183"/>
        <v>excluded</v>
      </c>
      <c r="L1957" s="5">
        <f t="shared" si="184"/>
        <v>0</v>
      </c>
      <c r="M1957" s="5">
        <f t="shared" si="185"/>
        <v>0</v>
      </c>
    </row>
    <row r="1958" spans="1:13">
      <c r="A1958" s="5">
        <v>3775</v>
      </c>
      <c r="B1958" s="5">
        <v>23</v>
      </c>
      <c r="C1958" s="5" t="s">
        <v>63</v>
      </c>
      <c r="D1958" s="5">
        <v>364</v>
      </c>
      <c r="E1958" s="5">
        <v>5</v>
      </c>
      <c r="F1958" s="8">
        <f t="shared" si="180"/>
        <v>1.3736263736263736</v>
      </c>
      <c r="G1958" s="5" t="str">
        <f>IF(COUNTIFS(Q3_SQL_Error_Concentration!$A:$A,A1958,Q3_SQL_Error_Concentration!$E:$E,B1958,Q3_SQL_Error_Concentration!$F:$F,C1958)=0,"",SUMIFS(Q3_SQL_Error_Concentration!$I:$I,Q3_SQL_Error_Concentration!$A:$A,A1958,Q3_SQL_Error_Concentration!$E:$E,B1958,Q3_SQL_Error_Concentration!$F:$F,C1958))</f>
        <v/>
      </c>
      <c r="H1958" s="5" t="str">
        <f t="shared" si="181"/>
        <v/>
      </c>
      <c r="I1958" s="5">
        <f>IF(D1958&gt;=Q3_Validation!$C$2,1,0)</f>
        <v>0</v>
      </c>
      <c r="J1958" s="8" t="str">
        <f t="shared" si="182"/>
        <v/>
      </c>
      <c r="K1958" s="5" t="str">
        <f t="shared" si="183"/>
        <v>excluded</v>
      </c>
      <c r="L1958" s="5">
        <f t="shared" si="184"/>
        <v>0</v>
      </c>
      <c r="M1958" s="5">
        <f t="shared" si="185"/>
        <v>0</v>
      </c>
    </row>
    <row r="1959" spans="1:13">
      <c r="A1959" s="5">
        <v>3775</v>
      </c>
      <c r="B1959" s="5">
        <v>23</v>
      </c>
      <c r="C1959" s="5" t="s">
        <v>64</v>
      </c>
      <c r="D1959" s="5">
        <v>2</v>
      </c>
      <c r="E1959" s="5">
        <v>0</v>
      </c>
      <c r="F1959" s="8">
        <f t="shared" si="180"/>
        <v>0</v>
      </c>
      <c r="G1959" s="5" t="str">
        <f>IF(COUNTIFS(Q3_SQL_Error_Concentration!$A:$A,A1959,Q3_SQL_Error_Concentration!$E:$E,B1959,Q3_SQL_Error_Concentration!$F:$F,C1959)=0,"",SUMIFS(Q3_SQL_Error_Concentration!$I:$I,Q3_SQL_Error_Concentration!$A:$A,A1959,Q3_SQL_Error_Concentration!$E:$E,B1959,Q3_SQL_Error_Concentration!$F:$F,C1959))</f>
        <v/>
      </c>
      <c r="H1959" s="5" t="str">
        <f t="shared" si="181"/>
        <v/>
      </c>
      <c r="I1959" s="5">
        <f>IF(D1959&gt;=Q3_Validation!$C$2,1,0)</f>
        <v>0</v>
      </c>
      <c r="J1959" s="8" t="str">
        <f t="shared" si="182"/>
        <v/>
      </c>
      <c r="K1959" s="5" t="str">
        <f t="shared" si="183"/>
        <v>excluded</v>
      </c>
      <c r="L1959" s="5">
        <f t="shared" si="184"/>
        <v>0</v>
      </c>
      <c r="M1959" s="5">
        <f t="shared" si="185"/>
        <v>0</v>
      </c>
    </row>
    <row r="1960" spans="1:13">
      <c r="A1960" s="5">
        <v>3775</v>
      </c>
      <c r="B1960" s="5">
        <v>23</v>
      </c>
      <c r="C1960" s="5" t="s">
        <v>62</v>
      </c>
      <c r="D1960" s="5">
        <v>509</v>
      </c>
      <c r="E1960" s="5">
        <v>7</v>
      </c>
      <c r="F1960" s="8">
        <f t="shared" si="180"/>
        <v>1.37524557956778</v>
      </c>
      <c r="G1960" s="5" t="str">
        <f>IF(COUNTIFS(Q3_SQL_Error_Concentration!$A:$A,A1960,Q3_SQL_Error_Concentration!$E:$E,B1960,Q3_SQL_Error_Concentration!$F:$F,C1960)=0,"",SUMIFS(Q3_SQL_Error_Concentration!$I:$I,Q3_SQL_Error_Concentration!$A:$A,A1960,Q3_SQL_Error_Concentration!$E:$E,B1960,Q3_SQL_Error_Concentration!$F:$F,C1960))</f>
        <v/>
      </c>
      <c r="H1960" s="5" t="str">
        <f t="shared" si="181"/>
        <v/>
      </c>
      <c r="I1960" s="5">
        <f>IF(D1960&gt;=Q3_Validation!$C$2,1,0)</f>
        <v>0</v>
      </c>
      <c r="J1960" s="8" t="str">
        <f t="shared" si="182"/>
        <v/>
      </c>
      <c r="K1960" s="5" t="str">
        <f t="shared" si="183"/>
        <v>excluded</v>
      </c>
      <c r="L1960" s="5">
        <f t="shared" si="184"/>
        <v>0</v>
      </c>
      <c r="M1960" s="5">
        <f t="shared" si="185"/>
        <v>0</v>
      </c>
    </row>
    <row r="1961" spans="1:13">
      <c r="A1961" s="5">
        <v>3780</v>
      </c>
      <c r="B1961" s="5">
        <v>0</v>
      </c>
      <c r="C1961" s="5" t="s">
        <v>63</v>
      </c>
      <c r="D1961" s="5">
        <v>114</v>
      </c>
      <c r="E1961" s="5">
        <v>1</v>
      </c>
      <c r="F1961" s="8">
        <f t="shared" si="180"/>
        <v>0.8771929824561403</v>
      </c>
      <c r="G1961" s="5" t="str">
        <f>IF(COUNTIFS(Q3_SQL_Error_Concentration!$A:$A,A1961,Q3_SQL_Error_Concentration!$E:$E,B1961,Q3_SQL_Error_Concentration!$F:$F,C1961)=0,"",SUMIFS(Q3_SQL_Error_Concentration!$I:$I,Q3_SQL_Error_Concentration!$A:$A,A1961,Q3_SQL_Error_Concentration!$E:$E,B1961,Q3_SQL_Error_Concentration!$F:$F,C1961))</f>
        <v/>
      </c>
      <c r="H1961" s="5" t="str">
        <f t="shared" si="181"/>
        <v/>
      </c>
      <c r="I1961" s="5">
        <f>IF(D1961&gt;=Q3_Validation!$C$2,1,0)</f>
        <v>0</v>
      </c>
      <c r="J1961" s="8" t="str">
        <f t="shared" si="182"/>
        <v/>
      </c>
      <c r="K1961" s="5" t="str">
        <f t="shared" si="183"/>
        <v>excluded</v>
      </c>
      <c r="L1961" s="5">
        <f t="shared" si="184"/>
        <v>0</v>
      </c>
      <c r="M1961" s="5">
        <f t="shared" si="185"/>
        <v>0</v>
      </c>
    </row>
    <row r="1962" spans="1:13">
      <c r="A1962" s="5">
        <v>3780</v>
      </c>
      <c r="B1962" s="5">
        <v>0</v>
      </c>
      <c r="C1962" s="5" t="s">
        <v>64</v>
      </c>
      <c r="D1962" s="5">
        <v>2</v>
      </c>
      <c r="E1962" s="5">
        <v>0</v>
      </c>
      <c r="F1962" s="8">
        <f t="shared" si="180"/>
        <v>0</v>
      </c>
      <c r="G1962" s="5" t="str">
        <f>IF(COUNTIFS(Q3_SQL_Error_Concentration!$A:$A,A1962,Q3_SQL_Error_Concentration!$E:$E,B1962,Q3_SQL_Error_Concentration!$F:$F,C1962)=0,"",SUMIFS(Q3_SQL_Error_Concentration!$I:$I,Q3_SQL_Error_Concentration!$A:$A,A1962,Q3_SQL_Error_Concentration!$E:$E,B1962,Q3_SQL_Error_Concentration!$F:$F,C1962))</f>
        <v/>
      </c>
      <c r="H1962" s="5" t="str">
        <f t="shared" si="181"/>
        <v/>
      </c>
      <c r="I1962" s="5">
        <f>IF(D1962&gt;=Q3_Validation!$C$2,1,0)</f>
        <v>0</v>
      </c>
      <c r="J1962" s="8" t="str">
        <f t="shared" si="182"/>
        <v/>
      </c>
      <c r="K1962" s="5" t="str">
        <f t="shared" si="183"/>
        <v>excluded</v>
      </c>
      <c r="L1962" s="5">
        <f t="shared" si="184"/>
        <v>0</v>
      </c>
      <c r="M1962" s="5">
        <f t="shared" si="185"/>
        <v>0</v>
      </c>
    </row>
    <row r="1963" spans="1:13">
      <c r="A1963" s="5">
        <v>3780</v>
      </c>
      <c r="B1963" s="5">
        <v>0</v>
      </c>
      <c r="C1963" s="5" t="s">
        <v>62</v>
      </c>
      <c r="D1963" s="5">
        <v>231</v>
      </c>
      <c r="E1963" s="5">
        <v>3</v>
      </c>
      <c r="F1963" s="8">
        <f t="shared" si="180"/>
        <v>1.2987012987012987</v>
      </c>
      <c r="G1963" s="5" t="str">
        <f>IF(COUNTIFS(Q3_SQL_Error_Concentration!$A:$A,A1963,Q3_SQL_Error_Concentration!$E:$E,B1963,Q3_SQL_Error_Concentration!$F:$F,C1963)=0,"",SUMIFS(Q3_SQL_Error_Concentration!$I:$I,Q3_SQL_Error_Concentration!$A:$A,A1963,Q3_SQL_Error_Concentration!$E:$E,B1963,Q3_SQL_Error_Concentration!$F:$F,C1963))</f>
        <v/>
      </c>
      <c r="H1963" s="5" t="str">
        <f t="shared" si="181"/>
        <v/>
      </c>
      <c r="I1963" s="5">
        <f>IF(D1963&gt;=Q3_Validation!$C$2,1,0)</f>
        <v>0</v>
      </c>
      <c r="J1963" s="8" t="str">
        <f t="shared" si="182"/>
        <v/>
      </c>
      <c r="K1963" s="5" t="str">
        <f t="shared" si="183"/>
        <v>excluded</v>
      </c>
      <c r="L1963" s="5">
        <f t="shared" si="184"/>
        <v>0</v>
      </c>
      <c r="M1963" s="5">
        <f t="shared" si="185"/>
        <v>0</v>
      </c>
    </row>
    <row r="1964" spans="1:13">
      <c r="A1964" s="5">
        <v>3780</v>
      </c>
      <c r="B1964" s="5">
        <v>1</v>
      </c>
      <c r="C1964" s="5" t="s">
        <v>63</v>
      </c>
      <c r="D1964" s="5">
        <v>144</v>
      </c>
      <c r="E1964" s="5">
        <v>3</v>
      </c>
      <c r="F1964" s="8">
        <f t="shared" si="180"/>
        <v>2.0833333333333335</v>
      </c>
      <c r="G1964" s="5" t="str">
        <f>IF(COUNTIFS(Q3_SQL_Error_Concentration!$A:$A,A1964,Q3_SQL_Error_Concentration!$E:$E,B1964,Q3_SQL_Error_Concentration!$F:$F,C1964)=0,"",SUMIFS(Q3_SQL_Error_Concentration!$I:$I,Q3_SQL_Error_Concentration!$A:$A,A1964,Q3_SQL_Error_Concentration!$E:$E,B1964,Q3_SQL_Error_Concentration!$F:$F,C1964))</f>
        <v/>
      </c>
      <c r="H1964" s="5" t="str">
        <f t="shared" si="181"/>
        <v/>
      </c>
      <c r="I1964" s="5">
        <f>IF(D1964&gt;=Q3_Validation!$C$2,1,0)</f>
        <v>0</v>
      </c>
      <c r="J1964" s="8" t="str">
        <f t="shared" si="182"/>
        <v/>
      </c>
      <c r="K1964" s="5" t="str">
        <f t="shared" si="183"/>
        <v>excluded</v>
      </c>
      <c r="L1964" s="5">
        <f t="shared" si="184"/>
        <v>0</v>
      </c>
      <c r="M1964" s="5">
        <f t="shared" si="185"/>
        <v>0</v>
      </c>
    </row>
    <row r="1965" spans="1:13">
      <c r="A1965" s="5">
        <v>3780</v>
      </c>
      <c r="B1965" s="5">
        <v>1</v>
      </c>
      <c r="C1965" s="5" t="s">
        <v>62</v>
      </c>
      <c r="D1965" s="5">
        <v>218</v>
      </c>
      <c r="E1965" s="5">
        <v>5</v>
      </c>
      <c r="F1965" s="8">
        <f t="shared" si="180"/>
        <v>2.2935779816513762</v>
      </c>
      <c r="G1965" s="5" t="str">
        <f>IF(COUNTIFS(Q3_SQL_Error_Concentration!$A:$A,A1965,Q3_SQL_Error_Concentration!$E:$E,B1965,Q3_SQL_Error_Concentration!$F:$F,C1965)=0,"",SUMIFS(Q3_SQL_Error_Concentration!$I:$I,Q3_SQL_Error_Concentration!$A:$A,A1965,Q3_SQL_Error_Concentration!$E:$E,B1965,Q3_SQL_Error_Concentration!$F:$F,C1965))</f>
        <v/>
      </c>
      <c r="H1965" s="5" t="str">
        <f t="shared" si="181"/>
        <v/>
      </c>
      <c r="I1965" s="5">
        <f>IF(D1965&gt;=Q3_Validation!$C$2,1,0)</f>
        <v>0</v>
      </c>
      <c r="J1965" s="8" t="str">
        <f t="shared" si="182"/>
        <v/>
      </c>
      <c r="K1965" s="5" t="str">
        <f t="shared" si="183"/>
        <v>excluded</v>
      </c>
      <c r="L1965" s="5">
        <f t="shared" si="184"/>
        <v>0</v>
      </c>
      <c r="M1965" s="5">
        <f t="shared" si="185"/>
        <v>0</v>
      </c>
    </row>
    <row r="1966" spans="1:13">
      <c r="A1966" s="5">
        <v>3780</v>
      </c>
      <c r="B1966" s="5">
        <v>2</v>
      </c>
      <c r="C1966" s="5" t="s">
        <v>63</v>
      </c>
      <c r="D1966" s="5">
        <v>113</v>
      </c>
      <c r="E1966" s="5">
        <v>1</v>
      </c>
      <c r="F1966" s="8">
        <f t="shared" si="180"/>
        <v>0.88495575221238942</v>
      </c>
      <c r="G1966" s="5" t="str">
        <f>IF(COUNTIFS(Q3_SQL_Error_Concentration!$A:$A,A1966,Q3_SQL_Error_Concentration!$E:$E,B1966,Q3_SQL_Error_Concentration!$F:$F,C1966)=0,"",SUMIFS(Q3_SQL_Error_Concentration!$I:$I,Q3_SQL_Error_Concentration!$A:$A,A1966,Q3_SQL_Error_Concentration!$E:$E,B1966,Q3_SQL_Error_Concentration!$F:$F,C1966))</f>
        <v/>
      </c>
      <c r="H1966" s="5" t="str">
        <f t="shared" si="181"/>
        <v/>
      </c>
      <c r="I1966" s="5">
        <f>IF(D1966&gt;=Q3_Validation!$C$2,1,0)</f>
        <v>0</v>
      </c>
      <c r="J1966" s="8" t="str">
        <f t="shared" si="182"/>
        <v/>
      </c>
      <c r="K1966" s="5" t="str">
        <f t="shared" si="183"/>
        <v>excluded</v>
      </c>
      <c r="L1966" s="5">
        <f t="shared" si="184"/>
        <v>0</v>
      </c>
      <c r="M1966" s="5">
        <f t="shared" si="185"/>
        <v>0</v>
      </c>
    </row>
    <row r="1967" spans="1:13">
      <c r="A1967" s="5">
        <v>3780</v>
      </c>
      <c r="B1967" s="5">
        <v>2</v>
      </c>
      <c r="C1967" s="5" t="s">
        <v>64</v>
      </c>
      <c r="D1967" s="5">
        <v>8</v>
      </c>
      <c r="E1967" s="5">
        <v>0</v>
      </c>
      <c r="F1967" s="8">
        <f t="shared" si="180"/>
        <v>0</v>
      </c>
      <c r="G1967" s="5" t="str">
        <f>IF(COUNTIFS(Q3_SQL_Error_Concentration!$A:$A,A1967,Q3_SQL_Error_Concentration!$E:$E,B1967,Q3_SQL_Error_Concentration!$F:$F,C1967)=0,"",SUMIFS(Q3_SQL_Error_Concentration!$I:$I,Q3_SQL_Error_Concentration!$A:$A,A1967,Q3_SQL_Error_Concentration!$E:$E,B1967,Q3_SQL_Error_Concentration!$F:$F,C1967))</f>
        <v/>
      </c>
      <c r="H1967" s="5" t="str">
        <f t="shared" si="181"/>
        <v/>
      </c>
      <c r="I1967" s="5">
        <f>IF(D1967&gt;=Q3_Validation!$C$2,1,0)</f>
        <v>0</v>
      </c>
      <c r="J1967" s="8" t="str">
        <f t="shared" si="182"/>
        <v/>
      </c>
      <c r="K1967" s="5" t="str">
        <f t="shared" si="183"/>
        <v>excluded</v>
      </c>
      <c r="L1967" s="5">
        <f t="shared" si="184"/>
        <v>0</v>
      </c>
      <c r="M1967" s="5">
        <f t="shared" si="185"/>
        <v>0</v>
      </c>
    </row>
    <row r="1968" spans="1:13">
      <c r="A1968" s="5">
        <v>3780</v>
      </c>
      <c r="B1968" s="5">
        <v>2</v>
      </c>
      <c r="C1968" s="5" t="s">
        <v>62</v>
      </c>
      <c r="D1968" s="5">
        <v>215</v>
      </c>
      <c r="E1968" s="5">
        <v>4</v>
      </c>
      <c r="F1968" s="8">
        <f t="shared" si="180"/>
        <v>1.8604651162790697</v>
      </c>
      <c r="G1968" s="5" t="str">
        <f>IF(COUNTIFS(Q3_SQL_Error_Concentration!$A:$A,A1968,Q3_SQL_Error_Concentration!$E:$E,B1968,Q3_SQL_Error_Concentration!$F:$F,C1968)=0,"",SUMIFS(Q3_SQL_Error_Concentration!$I:$I,Q3_SQL_Error_Concentration!$A:$A,A1968,Q3_SQL_Error_Concentration!$E:$E,B1968,Q3_SQL_Error_Concentration!$F:$F,C1968))</f>
        <v/>
      </c>
      <c r="H1968" s="5" t="str">
        <f t="shared" si="181"/>
        <v/>
      </c>
      <c r="I1968" s="5">
        <f>IF(D1968&gt;=Q3_Validation!$C$2,1,0)</f>
        <v>0</v>
      </c>
      <c r="J1968" s="8" t="str">
        <f t="shared" si="182"/>
        <v/>
      </c>
      <c r="K1968" s="5" t="str">
        <f t="shared" si="183"/>
        <v>excluded</v>
      </c>
      <c r="L1968" s="5">
        <f t="shared" si="184"/>
        <v>0</v>
      </c>
      <c r="M1968" s="5">
        <f t="shared" si="185"/>
        <v>0</v>
      </c>
    </row>
    <row r="1969" spans="1:13">
      <c r="A1969" s="5">
        <v>3780</v>
      </c>
      <c r="B1969" s="5">
        <v>3</v>
      </c>
      <c r="C1969" s="5" t="s">
        <v>63</v>
      </c>
      <c r="D1969" s="5">
        <v>128</v>
      </c>
      <c r="E1969" s="5">
        <v>2</v>
      </c>
      <c r="F1969" s="8">
        <f t="shared" si="180"/>
        <v>1.5625</v>
      </c>
      <c r="G1969" s="5" t="str">
        <f>IF(COUNTIFS(Q3_SQL_Error_Concentration!$A:$A,A1969,Q3_SQL_Error_Concentration!$E:$E,B1969,Q3_SQL_Error_Concentration!$F:$F,C1969)=0,"",SUMIFS(Q3_SQL_Error_Concentration!$I:$I,Q3_SQL_Error_Concentration!$A:$A,A1969,Q3_SQL_Error_Concentration!$E:$E,B1969,Q3_SQL_Error_Concentration!$F:$F,C1969))</f>
        <v/>
      </c>
      <c r="H1969" s="5" t="str">
        <f t="shared" si="181"/>
        <v/>
      </c>
      <c r="I1969" s="5">
        <f>IF(D1969&gt;=Q3_Validation!$C$2,1,0)</f>
        <v>0</v>
      </c>
      <c r="J1969" s="8" t="str">
        <f t="shared" si="182"/>
        <v/>
      </c>
      <c r="K1969" s="5" t="str">
        <f t="shared" si="183"/>
        <v>excluded</v>
      </c>
      <c r="L1969" s="5">
        <f t="shared" si="184"/>
        <v>0</v>
      </c>
      <c r="M1969" s="5">
        <f t="shared" si="185"/>
        <v>0</v>
      </c>
    </row>
    <row r="1970" spans="1:13">
      <c r="A1970" s="5">
        <v>3780</v>
      </c>
      <c r="B1970" s="5">
        <v>3</v>
      </c>
      <c r="C1970" s="5" t="s">
        <v>64</v>
      </c>
      <c r="D1970" s="5">
        <v>2</v>
      </c>
      <c r="E1970" s="5">
        <v>0</v>
      </c>
      <c r="F1970" s="8">
        <f t="shared" si="180"/>
        <v>0</v>
      </c>
      <c r="G1970" s="5" t="str">
        <f>IF(COUNTIFS(Q3_SQL_Error_Concentration!$A:$A,A1970,Q3_SQL_Error_Concentration!$E:$E,B1970,Q3_SQL_Error_Concentration!$F:$F,C1970)=0,"",SUMIFS(Q3_SQL_Error_Concentration!$I:$I,Q3_SQL_Error_Concentration!$A:$A,A1970,Q3_SQL_Error_Concentration!$E:$E,B1970,Q3_SQL_Error_Concentration!$F:$F,C1970))</f>
        <v/>
      </c>
      <c r="H1970" s="5" t="str">
        <f t="shared" si="181"/>
        <v/>
      </c>
      <c r="I1970" s="5">
        <f>IF(D1970&gt;=Q3_Validation!$C$2,1,0)</f>
        <v>0</v>
      </c>
      <c r="J1970" s="8" t="str">
        <f t="shared" si="182"/>
        <v/>
      </c>
      <c r="K1970" s="5" t="str">
        <f t="shared" si="183"/>
        <v>excluded</v>
      </c>
      <c r="L1970" s="5">
        <f t="shared" si="184"/>
        <v>0</v>
      </c>
      <c r="M1970" s="5">
        <f t="shared" si="185"/>
        <v>0</v>
      </c>
    </row>
    <row r="1971" spans="1:13">
      <c r="A1971" s="5">
        <v>3780</v>
      </c>
      <c r="B1971" s="5">
        <v>3</v>
      </c>
      <c r="C1971" s="5" t="s">
        <v>62</v>
      </c>
      <c r="D1971" s="5">
        <v>235</v>
      </c>
      <c r="E1971" s="5">
        <v>3</v>
      </c>
      <c r="F1971" s="8">
        <f t="shared" si="180"/>
        <v>1.2765957446808511</v>
      </c>
      <c r="G1971" s="5" t="str">
        <f>IF(COUNTIFS(Q3_SQL_Error_Concentration!$A:$A,A1971,Q3_SQL_Error_Concentration!$E:$E,B1971,Q3_SQL_Error_Concentration!$F:$F,C1971)=0,"",SUMIFS(Q3_SQL_Error_Concentration!$I:$I,Q3_SQL_Error_Concentration!$A:$A,A1971,Q3_SQL_Error_Concentration!$E:$E,B1971,Q3_SQL_Error_Concentration!$F:$F,C1971))</f>
        <v/>
      </c>
      <c r="H1971" s="5" t="str">
        <f t="shared" si="181"/>
        <v/>
      </c>
      <c r="I1971" s="5">
        <f>IF(D1971&gt;=Q3_Validation!$C$2,1,0)</f>
        <v>0</v>
      </c>
      <c r="J1971" s="8" t="str">
        <f t="shared" si="182"/>
        <v/>
      </c>
      <c r="K1971" s="5" t="str">
        <f t="shared" si="183"/>
        <v>excluded</v>
      </c>
      <c r="L1971" s="5">
        <f t="shared" si="184"/>
        <v>0</v>
      </c>
      <c r="M1971" s="5">
        <f t="shared" si="185"/>
        <v>0</v>
      </c>
    </row>
    <row r="1972" spans="1:13">
      <c r="A1972" s="5">
        <v>3780</v>
      </c>
      <c r="B1972" s="5">
        <v>4</v>
      </c>
      <c r="C1972" s="5" t="s">
        <v>63</v>
      </c>
      <c r="D1972" s="5">
        <v>127</v>
      </c>
      <c r="E1972" s="5">
        <v>1</v>
      </c>
      <c r="F1972" s="8">
        <f t="shared" si="180"/>
        <v>0.78740157480314965</v>
      </c>
      <c r="G1972" s="5" t="str">
        <f>IF(COUNTIFS(Q3_SQL_Error_Concentration!$A:$A,A1972,Q3_SQL_Error_Concentration!$E:$E,B1972,Q3_SQL_Error_Concentration!$F:$F,C1972)=0,"",SUMIFS(Q3_SQL_Error_Concentration!$I:$I,Q3_SQL_Error_Concentration!$A:$A,A1972,Q3_SQL_Error_Concentration!$E:$E,B1972,Q3_SQL_Error_Concentration!$F:$F,C1972))</f>
        <v/>
      </c>
      <c r="H1972" s="5" t="str">
        <f t="shared" si="181"/>
        <v/>
      </c>
      <c r="I1972" s="5">
        <f>IF(D1972&gt;=Q3_Validation!$C$2,1,0)</f>
        <v>0</v>
      </c>
      <c r="J1972" s="8" t="str">
        <f t="shared" si="182"/>
        <v/>
      </c>
      <c r="K1972" s="5" t="str">
        <f t="shared" si="183"/>
        <v>excluded</v>
      </c>
      <c r="L1972" s="5">
        <f t="shared" si="184"/>
        <v>0</v>
      </c>
      <c r="M1972" s="5">
        <f t="shared" si="185"/>
        <v>0</v>
      </c>
    </row>
    <row r="1973" spans="1:13">
      <c r="A1973" s="5">
        <v>3780</v>
      </c>
      <c r="B1973" s="5">
        <v>4</v>
      </c>
      <c r="C1973" s="5" t="s">
        <v>64</v>
      </c>
      <c r="D1973" s="5">
        <v>3</v>
      </c>
      <c r="E1973" s="5">
        <v>0</v>
      </c>
      <c r="F1973" s="8">
        <f t="shared" si="180"/>
        <v>0</v>
      </c>
      <c r="G1973" s="5" t="str">
        <f>IF(COUNTIFS(Q3_SQL_Error_Concentration!$A:$A,A1973,Q3_SQL_Error_Concentration!$E:$E,B1973,Q3_SQL_Error_Concentration!$F:$F,C1973)=0,"",SUMIFS(Q3_SQL_Error_Concentration!$I:$I,Q3_SQL_Error_Concentration!$A:$A,A1973,Q3_SQL_Error_Concentration!$E:$E,B1973,Q3_SQL_Error_Concentration!$F:$F,C1973))</f>
        <v/>
      </c>
      <c r="H1973" s="5" t="str">
        <f t="shared" si="181"/>
        <v/>
      </c>
      <c r="I1973" s="5">
        <f>IF(D1973&gt;=Q3_Validation!$C$2,1,0)</f>
        <v>0</v>
      </c>
      <c r="J1973" s="8" t="str">
        <f t="shared" si="182"/>
        <v/>
      </c>
      <c r="K1973" s="5" t="str">
        <f t="shared" si="183"/>
        <v>excluded</v>
      </c>
      <c r="L1973" s="5">
        <f t="shared" si="184"/>
        <v>0</v>
      </c>
      <c r="M1973" s="5">
        <f t="shared" si="185"/>
        <v>0</v>
      </c>
    </row>
    <row r="1974" spans="1:13">
      <c r="A1974" s="5">
        <v>3780</v>
      </c>
      <c r="B1974" s="5">
        <v>4</v>
      </c>
      <c r="C1974" s="5" t="s">
        <v>62</v>
      </c>
      <c r="D1974" s="5">
        <v>264</v>
      </c>
      <c r="E1974" s="5">
        <v>0</v>
      </c>
      <c r="F1974" s="8">
        <f t="shared" si="180"/>
        <v>0</v>
      </c>
      <c r="G1974" s="5" t="str">
        <f>IF(COUNTIFS(Q3_SQL_Error_Concentration!$A:$A,A1974,Q3_SQL_Error_Concentration!$E:$E,B1974,Q3_SQL_Error_Concentration!$F:$F,C1974)=0,"",SUMIFS(Q3_SQL_Error_Concentration!$I:$I,Q3_SQL_Error_Concentration!$A:$A,A1974,Q3_SQL_Error_Concentration!$E:$E,B1974,Q3_SQL_Error_Concentration!$F:$F,C1974))</f>
        <v/>
      </c>
      <c r="H1974" s="5" t="str">
        <f t="shared" si="181"/>
        <v/>
      </c>
      <c r="I1974" s="5">
        <f>IF(D1974&gt;=Q3_Validation!$C$2,1,0)</f>
        <v>0</v>
      </c>
      <c r="J1974" s="8" t="str">
        <f t="shared" si="182"/>
        <v/>
      </c>
      <c r="K1974" s="5" t="str">
        <f t="shared" si="183"/>
        <v>excluded</v>
      </c>
      <c r="L1974" s="5">
        <f t="shared" si="184"/>
        <v>0</v>
      </c>
      <c r="M1974" s="5">
        <f t="shared" si="185"/>
        <v>0</v>
      </c>
    </row>
    <row r="1975" spans="1:13">
      <c r="A1975" s="5">
        <v>3780</v>
      </c>
      <c r="B1975" s="5">
        <v>5</v>
      </c>
      <c r="C1975" s="5" t="s">
        <v>63</v>
      </c>
      <c r="D1975" s="5">
        <v>150</v>
      </c>
      <c r="E1975" s="5">
        <v>0</v>
      </c>
      <c r="F1975" s="8">
        <f t="shared" si="180"/>
        <v>0</v>
      </c>
      <c r="G1975" s="5" t="str">
        <f>IF(COUNTIFS(Q3_SQL_Error_Concentration!$A:$A,A1975,Q3_SQL_Error_Concentration!$E:$E,B1975,Q3_SQL_Error_Concentration!$F:$F,C1975)=0,"",SUMIFS(Q3_SQL_Error_Concentration!$I:$I,Q3_SQL_Error_Concentration!$A:$A,A1975,Q3_SQL_Error_Concentration!$E:$E,B1975,Q3_SQL_Error_Concentration!$F:$F,C1975))</f>
        <v/>
      </c>
      <c r="H1975" s="5" t="str">
        <f t="shared" si="181"/>
        <v/>
      </c>
      <c r="I1975" s="5">
        <f>IF(D1975&gt;=Q3_Validation!$C$2,1,0)</f>
        <v>0</v>
      </c>
      <c r="J1975" s="8" t="str">
        <f t="shared" si="182"/>
        <v/>
      </c>
      <c r="K1975" s="5" t="str">
        <f t="shared" si="183"/>
        <v>excluded</v>
      </c>
      <c r="L1975" s="5">
        <f t="shared" si="184"/>
        <v>0</v>
      </c>
      <c r="M1975" s="5">
        <f t="shared" si="185"/>
        <v>0</v>
      </c>
    </row>
    <row r="1976" spans="1:13">
      <c r="A1976" s="5">
        <v>3780</v>
      </c>
      <c r="B1976" s="5">
        <v>5</v>
      </c>
      <c r="C1976" s="5" t="s">
        <v>64</v>
      </c>
      <c r="D1976" s="5">
        <v>9</v>
      </c>
      <c r="E1976" s="5">
        <v>0</v>
      </c>
      <c r="F1976" s="8">
        <f t="shared" si="180"/>
        <v>0</v>
      </c>
      <c r="G1976" s="5" t="str">
        <f>IF(COUNTIFS(Q3_SQL_Error_Concentration!$A:$A,A1976,Q3_SQL_Error_Concentration!$E:$E,B1976,Q3_SQL_Error_Concentration!$F:$F,C1976)=0,"",SUMIFS(Q3_SQL_Error_Concentration!$I:$I,Q3_SQL_Error_Concentration!$A:$A,A1976,Q3_SQL_Error_Concentration!$E:$E,B1976,Q3_SQL_Error_Concentration!$F:$F,C1976))</f>
        <v/>
      </c>
      <c r="H1976" s="5" t="str">
        <f t="shared" si="181"/>
        <v/>
      </c>
      <c r="I1976" s="5">
        <f>IF(D1976&gt;=Q3_Validation!$C$2,1,0)</f>
        <v>0</v>
      </c>
      <c r="J1976" s="8" t="str">
        <f t="shared" si="182"/>
        <v/>
      </c>
      <c r="K1976" s="5" t="str">
        <f t="shared" si="183"/>
        <v>excluded</v>
      </c>
      <c r="L1976" s="5">
        <f t="shared" si="184"/>
        <v>0</v>
      </c>
      <c r="M1976" s="5">
        <f t="shared" si="185"/>
        <v>0</v>
      </c>
    </row>
    <row r="1977" spans="1:13">
      <c r="A1977" s="5">
        <v>3780</v>
      </c>
      <c r="B1977" s="5">
        <v>5</v>
      </c>
      <c r="C1977" s="5" t="s">
        <v>62</v>
      </c>
      <c r="D1977" s="5">
        <v>262</v>
      </c>
      <c r="E1977" s="5">
        <v>4</v>
      </c>
      <c r="F1977" s="8">
        <f t="shared" si="180"/>
        <v>1.5267175572519085</v>
      </c>
      <c r="G1977" s="5" t="str">
        <f>IF(COUNTIFS(Q3_SQL_Error_Concentration!$A:$A,A1977,Q3_SQL_Error_Concentration!$E:$E,B1977,Q3_SQL_Error_Concentration!$F:$F,C1977)=0,"",SUMIFS(Q3_SQL_Error_Concentration!$I:$I,Q3_SQL_Error_Concentration!$A:$A,A1977,Q3_SQL_Error_Concentration!$E:$E,B1977,Q3_SQL_Error_Concentration!$F:$F,C1977))</f>
        <v/>
      </c>
      <c r="H1977" s="5" t="str">
        <f t="shared" si="181"/>
        <v/>
      </c>
      <c r="I1977" s="5">
        <f>IF(D1977&gt;=Q3_Validation!$C$2,1,0)</f>
        <v>0</v>
      </c>
      <c r="J1977" s="8" t="str">
        <f t="shared" si="182"/>
        <v/>
      </c>
      <c r="K1977" s="5" t="str">
        <f t="shared" si="183"/>
        <v>excluded</v>
      </c>
      <c r="L1977" s="5">
        <f t="shared" si="184"/>
        <v>0</v>
      </c>
      <c r="M1977" s="5">
        <f t="shared" si="185"/>
        <v>0</v>
      </c>
    </row>
    <row r="1978" spans="1:13">
      <c r="A1978" s="5">
        <v>3780</v>
      </c>
      <c r="B1978" s="5">
        <v>6</v>
      </c>
      <c r="C1978" s="5" t="s">
        <v>63</v>
      </c>
      <c r="D1978" s="5">
        <v>133</v>
      </c>
      <c r="E1978" s="5">
        <v>1</v>
      </c>
      <c r="F1978" s="8">
        <f t="shared" si="180"/>
        <v>0.75187969924812026</v>
      </c>
      <c r="G1978" s="5" t="str">
        <f>IF(COUNTIFS(Q3_SQL_Error_Concentration!$A:$A,A1978,Q3_SQL_Error_Concentration!$E:$E,B1978,Q3_SQL_Error_Concentration!$F:$F,C1978)=0,"",SUMIFS(Q3_SQL_Error_Concentration!$I:$I,Q3_SQL_Error_Concentration!$A:$A,A1978,Q3_SQL_Error_Concentration!$E:$E,B1978,Q3_SQL_Error_Concentration!$F:$F,C1978))</f>
        <v/>
      </c>
      <c r="H1978" s="5" t="str">
        <f t="shared" si="181"/>
        <v/>
      </c>
      <c r="I1978" s="5">
        <f>IF(D1978&gt;=Q3_Validation!$C$2,1,0)</f>
        <v>0</v>
      </c>
      <c r="J1978" s="8" t="str">
        <f t="shared" si="182"/>
        <v/>
      </c>
      <c r="K1978" s="5" t="str">
        <f t="shared" si="183"/>
        <v>excluded</v>
      </c>
      <c r="L1978" s="5">
        <f t="shared" si="184"/>
        <v>0</v>
      </c>
      <c r="M1978" s="5">
        <f t="shared" si="185"/>
        <v>0</v>
      </c>
    </row>
    <row r="1979" spans="1:13">
      <c r="A1979" s="5">
        <v>3780</v>
      </c>
      <c r="B1979" s="5">
        <v>6</v>
      </c>
      <c r="C1979" s="5" t="s">
        <v>64</v>
      </c>
      <c r="D1979" s="5">
        <v>13</v>
      </c>
      <c r="E1979" s="5">
        <v>0</v>
      </c>
      <c r="F1979" s="8">
        <f t="shared" si="180"/>
        <v>0</v>
      </c>
      <c r="G1979" s="5" t="str">
        <f>IF(COUNTIFS(Q3_SQL_Error_Concentration!$A:$A,A1979,Q3_SQL_Error_Concentration!$E:$E,B1979,Q3_SQL_Error_Concentration!$F:$F,C1979)=0,"",SUMIFS(Q3_SQL_Error_Concentration!$I:$I,Q3_SQL_Error_Concentration!$A:$A,A1979,Q3_SQL_Error_Concentration!$E:$E,B1979,Q3_SQL_Error_Concentration!$F:$F,C1979))</f>
        <v/>
      </c>
      <c r="H1979" s="5" t="str">
        <f t="shared" si="181"/>
        <v/>
      </c>
      <c r="I1979" s="5">
        <f>IF(D1979&gt;=Q3_Validation!$C$2,1,0)</f>
        <v>0</v>
      </c>
      <c r="J1979" s="8" t="str">
        <f t="shared" si="182"/>
        <v/>
      </c>
      <c r="K1979" s="5" t="str">
        <f t="shared" si="183"/>
        <v>excluded</v>
      </c>
      <c r="L1979" s="5">
        <f t="shared" si="184"/>
        <v>0</v>
      </c>
      <c r="M1979" s="5">
        <f t="shared" si="185"/>
        <v>0</v>
      </c>
    </row>
    <row r="1980" spans="1:13">
      <c r="A1980" s="5">
        <v>3780</v>
      </c>
      <c r="B1980" s="5">
        <v>6</v>
      </c>
      <c r="C1980" s="5" t="s">
        <v>62</v>
      </c>
      <c r="D1980" s="5">
        <v>233</v>
      </c>
      <c r="E1980" s="5">
        <v>2</v>
      </c>
      <c r="F1980" s="8">
        <f t="shared" si="180"/>
        <v>0.85836909871244638</v>
      </c>
      <c r="G1980" s="5" t="str">
        <f>IF(COUNTIFS(Q3_SQL_Error_Concentration!$A:$A,A1980,Q3_SQL_Error_Concentration!$E:$E,B1980,Q3_SQL_Error_Concentration!$F:$F,C1980)=0,"",SUMIFS(Q3_SQL_Error_Concentration!$I:$I,Q3_SQL_Error_Concentration!$A:$A,A1980,Q3_SQL_Error_Concentration!$E:$E,B1980,Q3_SQL_Error_Concentration!$F:$F,C1980))</f>
        <v/>
      </c>
      <c r="H1980" s="5" t="str">
        <f t="shared" si="181"/>
        <v/>
      </c>
      <c r="I1980" s="5">
        <f>IF(D1980&gt;=Q3_Validation!$C$2,1,0)</f>
        <v>0</v>
      </c>
      <c r="J1980" s="8" t="str">
        <f t="shared" si="182"/>
        <v/>
      </c>
      <c r="K1980" s="5" t="str">
        <f t="shared" si="183"/>
        <v>excluded</v>
      </c>
      <c r="L1980" s="5">
        <f t="shared" si="184"/>
        <v>0</v>
      </c>
      <c r="M1980" s="5">
        <f t="shared" si="185"/>
        <v>0</v>
      </c>
    </row>
    <row r="1981" spans="1:13">
      <c r="A1981" s="5">
        <v>3780</v>
      </c>
      <c r="B1981" s="5">
        <v>7</v>
      </c>
      <c r="C1981" s="5" t="s">
        <v>63</v>
      </c>
      <c r="D1981" s="5">
        <v>127</v>
      </c>
      <c r="E1981" s="5">
        <v>3</v>
      </c>
      <c r="F1981" s="8">
        <f t="shared" si="180"/>
        <v>2.3622047244094486</v>
      </c>
      <c r="G1981" s="5" t="str">
        <f>IF(COUNTIFS(Q3_SQL_Error_Concentration!$A:$A,A1981,Q3_SQL_Error_Concentration!$E:$E,B1981,Q3_SQL_Error_Concentration!$F:$F,C1981)=0,"",SUMIFS(Q3_SQL_Error_Concentration!$I:$I,Q3_SQL_Error_Concentration!$A:$A,A1981,Q3_SQL_Error_Concentration!$E:$E,B1981,Q3_SQL_Error_Concentration!$F:$F,C1981))</f>
        <v/>
      </c>
      <c r="H1981" s="5" t="str">
        <f t="shared" si="181"/>
        <v/>
      </c>
      <c r="I1981" s="5">
        <f>IF(D1981&gt;=Q3_Validation!$C$2,1,0)</f>
        <v>0</v>
      </c>
      <c r="J1981" s="8" t="str">
        <f t="shared" si="182"/>
        <v/>
      </c>
      <c r="K1981" s="5" t="str">
        <f t="shared" si="183"/>
        <v>excluded</v>
      </c>
      <c r="L1981" s="5">
        <f t="shared" si="184"/>
        <v>0</v>
      </c>
      <c r="M1981" s="5">
        <f t="shared" si="185"/>
        <v>0</v>
      </c>
    </row>
    <row r="1982" spans="1:13">
      <c r="A1982" s="5">
        <v>3780</v>
      </c>
      <c r="B1982" s="5">
        <v>7</v>
      </c>
      <c r="C1982" s="5" t="s">
        <v>64</v>
      </c>
      <c r="D1982" s="5">
        <v>18</v>
      </c>
      <c r="E1982" s="5">
        <v>0</v>
      </c>
      <c r="F1982" s="8">
        <f t="shared" si="180"/>
        <v>0</v>
      </c>
      <c r="G1982" s="5" t="str">
        <f>IF(COUNTIFS(Q3_SQL_Error_Concentration!$A:$A,A1982,Q3_SQL_Error_Concentration!$E:$E,B1982,Q3_SQL_Error_Concentration!$F:$F,C1982)=0,"",SUMIFS(Q3_SQL_Error_Concentration!$I:$I,Q3_SQL_Error_Concentration!$A:$A,A1982,Q3_SQL_Error_Concentration!$E:$E,B1982,Q3_SQL_Error_Concentration!$F:$F,C1982))</f>
        <v/>
      </c>
      <c r="H1982" s="5" t="str">
        <f t="shared" si="181"/>
        <v/>
      </c>
      <c r="I1982" s="5">
        <f>IF(D1982&gt;=Q3_Validation!$C$2,1,0)</f>
        <v>0</v>
      </c>
      <c r="J1982" s="8" t="str">
        <f t="shared" si="182"/>
        <v/>
      </c>
      <c r="K1982" s="5" t="str">
        <f t="shared" si="183"/>
        <v>excluded</v>
      </c>
      <c r="L1982" s="5">
        <f t="shared" si="184"/>
        <v>0</v>
      </c>
      <c r="M1982" s="5">
        <f t="shared" si="185"/>
        <v>0</v>
      </c>
    </row>
    <row r="1983" spans="1:13">
      <c r="A1983" s="5">
        <v>3780</v>
      </c>
      <c r="B1983" s="5">
        <v>7</v>
      </c>
      <c r="C1983" s="5" t="s">
        <v>62</v>
      </c>
      <c r="D1983" s="5">
        <v>242</v>
      </c>
      <c r="E1983" s="5">
        <v>4</v>
      </c>
      <c r="F1983" s="8">
        <f t="shared" si="180"/>
        <v>1.6528925619834711</v>
      </c>
      <c r="G1983" s="5" t="str">
        <f>IF(COUNTIFS(Q3_SQL_Error_Concentration!$A:$A,A1983,Q3_SQL_Error_Concentration!$E:$E,B1983,Q3_SQL_Error_Concentration!$F:$F,C1983)=0,"",SUMIFS(Q3_SQL_Error_Concentration!$I:$I,Q3_SQL_Error_Concentration!$A:$A,A1983,Q3_SQL_Error_Concentration!$E:$E,B1983,Q3_SQL_Error_Concentration!$F:$F,C1983))</f>
        <v/>
      </c>
      <c r="H1983" s="5" t="str">
        <f t="shared" si="181"/>
        <v/>
      </c>
      <c r="I1983" s="5">
        <f>IF(D1983&gt;=Q3_Validation!$C$2,1,0)</f>
        <v>0</v>
      </c>
      <c r="J1983" s="8" t="str">
        <f t="shared" si="182"/>
        <v/>
      </c>
      <c r="K1983" s="5" t="str">
        <f t="shared" si="183"/>
        <v>excluded</v>
      </c>
      <c r="L1983" s="5">
        <f t="shared" si="184"/>
        <v>0</v>
      </c>
      <c r="M1983" s="5">
        <f t="shared" si="185"/>
        <v>0</v>
      </c>
    </row>
    <row r="1984" spans="1:13">
      <c r="A1984" s="5">
        <v>3780</v>
      </c>
      <c r="B1984" s="5">
        <v>8</v>
      </c>
      <c r="C1984" s="5" t="s">
        <v>63</v>
      </c>
      <c r="D1984" s="5">
        <v>119</v>
      </c>
      <c r="E1984" s="5">
        <v>1</v>
      </c>
      <c r="F1984" s="8">
        <f t="shared" si="180"/>
        <v>0.84033613445378152</v>
      </c>
      <c r="G1984" s="5" t="str">
        <f>IF(COUNTIFS(Q3_SQL_Error_Concentration!$A:$A,A1984,Q3_SQL_Error_Concentration!$E:$E,B1984,Q3_SQL_Error_Concentration!$F:$F,C1984)=0,"",SUMIFS(Q3_SQL_Error_Concentration!$I:$I,Q3_SQL_Error_Concentration!$A:$A,A1984,Q3_SQL_Error_Concentration!$E:$E,B1984,Q3_SQL_Error_Concentration!$F:$F,C1984))</f>
        <v/>
      </c>
      <c r="H1984" s="5" t="str">
        <f t="shared" si="181"/>
        <v/>
      </c>
      <c r="I1984" s="5">
        <f>IF(D1984&gt;=Q3_Validation!$C$2,1,0)</f>
        <v>0</v>
      </c>
      <c r="J1984" s="8" t="str">
        <f t="shared" si="182"/>
        <v/>
      </c>
      <c r="K1984" s="5" t="str">
        <f t="shared" si="183"/>
        <v>excluded</v>
      </c>
      <c r="L1984" s="5">
        <f t="shared" si="184"/>
        <v>0</v>
      </c>
      <c r="M1984" s="5">
        <f t="shared" si="185"/>
        <v>0</v>
      </c>
    </row>
    <row r="1985" spans="1:13">
      <c r="A1985" s="5">
        <v>3780</v>
      </c>
      <c r="B1985" s="5">
        <v>8</v>
      </c>
      <c r="C1985" s="5" t="s">
        <v>64</v>
      </c>
      <c r="D1985" s="5">
        <v>2</v>
      </c>
      <c r="E1985" s="5">
        <v>0</v>
      </c>
      <c r="F1985" s="8">
        <f t="shared" si="180"/>
        <v>0</v>
      </c>
      <c r="G1985" s="5" t="str">
        <f>IF(COUNTIFS(Q3_SQL_Error_Concentration!$A:$A,A1985,Q3_SQL_Error_Concentration!$E:$E,B1985,Q3_SQL_Error_Concentration!$F:$F,C1985)=0,"",SUMIFS(Q3_SQL_Error_Concentration!$I:$I,Q3_SQL_Error_Concentration!$A:$A,A1985,Q3_SQL_Error_Concentration!$E:$E,B1985,Q3_SQL_Error_Concentration!$F:$F,C1985))</f>
        <v/>
      </c>
      <c r="H1985" s="5" t="str">
        <f t="shared" si="181"/>
        <v/>
      </c>
      <c r="I1985" s="5">
        <f>IF(D1985&gt;=Q3_Validation!$C$2,1,0)</f>
        <v>0</v>
      </c>
      <c r="J1985" s="8" t="str">
        <f t="shared" si="182"/>
        <v/>
      </c>
      <c r="K1985" s="5" t="str">
        <f t="shared" si="183"/>
        <v>excluded</v>
      </c>
      <c r="L1985" s="5">
        <f t="shared" si="184"/>
        <v>0</v>
      </c>
      <c r="M1985" s="5">
        <f t="shared" si="185"/>
        <v>0</v>
      </c>
    </row>
    <row r="1986" spans="1:13">
      <c r="A1986" s="5">
        <v>3780</v>
      </c>
      <c r="B1986" s="5">
        <v>8</v>
      </c>
      <c r="C1986" s="5" t="s">
        <v>62</v>
      </c>
      <c r="D1986" s="5">
        <v>208</v>
      </c>
      <c r="E1986" s="5">
        <v>4</v>
      </c>
      <c r="F1986" s="8">
        <f t="shared" ref="F1986:F2049" si="186">100*E1986/D1986</f>
        <v>1.9230769230769231</v>
      </c>
      <c r="G1986" s="5" t="str">
        <f>IF(COUNTIFS(Q3_SQL_Error_Concentration!$A:$A,A1986,Q3_SQL_Error_Concentration!$E:$E,B1986,Q3_SQL_Error_Concentration!$F:$F,C1986)=0,"",SUMIFS(Q3_SQL_Error_Concentration!$I:$I,Q3_SQL_Error_Concentration!$A:$A,A1986,Q3_SQL_Error_Concentration!$E:$E,B1986,Q3_SQL_Error_Concentration!$F:$F,C1986))</f>
        <v/>
      </c>
      <c r="H1986" s="5" t="str">
        <f t="shared" ref="H1986:H2049" si="187">IF(G1986="","",IF(ABS(F1986-G1986)&lt;=0.0002,"PASS","FAIL"))</f>
        <v/>
      </c>
      <c r="I1986" s="5">
        <f>IF(D1986&gt;=Q3_Validation!$C$2,1,0)</f>
        <v>0</v>
      </c>
      <c r="J1986" s="8" t="str">
        <f t="shared" ref="J1986:J2049" si="188">IF(I1986=1,F1986,"")</f>
        <v/>
      </c>
      <c r="K1986" s="5" t="str">
        <f t="shared" ref="K1986:K2049" si="189">IF(D1986&lt;601,"excluded",IF(J1986&gt;3.628192,"outlier",IF(J1986&gt;=2.11093,"high-error","normal")))</f>
        <v>excluded</v>
      </c>
      <c r="L1986" s="5">
        <f t="shared" ref="L1986:L2049" si="190">COUNTIFS(A:A,A1986,K:K,"high-error")+COUNTIFS(A:A,A1986,K:K,"outlier")</f>
        <v>0</v>
      </c>
      <c r="M1986" s="5">
        <f t="shared" ref="M1986:M2049" si="191">IF(AND(L1986&gt;=2,OR(K1986="high-error",K1986="outlier")),1,0)</f>
        <v>0</v>
      </c>
    </row>
    <row r="1987" spans="1:13">
      <c r="A1987" s="5">
        <v>3780</v>
      </c>
      <c r="B1987" s="5">
        <v>9</v>
      </c>
      <c r="C1987" s="5" t="s">
        <v>63</v>
      </c>
      <c r="D1987" s="5">
        <v>132</v>
      </c>
      <c r="E1987" s="5">
        <v>2</v>
      </c>
      <c r="F1987" s="8">
        <f t="shared" si="186"/>
        <v>1.5151515151515151</v>
      </c>
      <c r="G1987" s="5" t="str">
        <f>IF(COUNTIFS(Q3_SQL_Error_Concentration!$A:$A,A1987,Q3_SQL_Error_Concentration!$E:$E,B1987,Q3_SQL_Error_Concentration!$F:$F,C1987)=0,"",SUMIFS(Q3_SQL_Error_Concentration!$I:$I,Q3_SQL_Error_Concentration!$A:$A,A1987,Q3_SQL_Error_Concentration!$E:$E,B1987,Q3_SQL_Error_Concentration!$F:$F,C1987))</f>
        <v/>
      </c>
      <c r="H1987" s="5" t="str">
        <f t="shared" si="187"/>
        <v/>
      </c>
      <c r="I1987" s="5">
        <f>IF(D1987&gt;=Q3_Validation!$C$2,1,0)</f>
        <v>0</v>
      </c>
      <c r="J1987" s="8" t="str">
        <f t="shared" si="188"/>
        <v/>
      </c>
      <c r="K1987" s="5" t="str">
        <f t="shared" si="189"/>
        <v>excluded</v>
      </c>
      <c r="L1987" s="5">
        <f t="shared" si="190"/>
        <v>0</v>
      </c>
      <c r="M1987" s="5">
        <f t="shared" si="191"/>
        <v>0</v>
      </c>
    </row>
    <row r="1988" spans="1:13">
      <c r="A1988" s="5">
        <v>3780</v>
      </c>
      <c r="B1988" s="5">
        <v>9</v>
      </c>
      <c r="C1988" s="5" t="s">
        <v>64</v>
      </c>
      <c r="D1988" s="5">
        <v>9</v>
      </c>
      <c r="E1988" s="5">
        <v>0</v>
      </c>
      <c r="F1988" s="8">
        <f t="shared" si="186"/>
        <v>0</v>
      </c>
      <c r="G1988" s="5" t="str">
        <f>IF(COUNTIFS(Q3_SQL_Error_Concentration!$A:$A,A1988,Q3_SQL_Error_Concentration!$E:$E,B1988,Q3_SQL_Error_Concentration!$F:$F,C1988)=0,"",SUMIFS(Q3_SQL_Error_Concentration!$I:$I,Q3_SQL_Error_Concentration!$A:$A,A1988,Q3_SQL_Error_Concentration!$E:$E,B1988,Q3_SQL_Error_Concentration!$F:$F,C1988))</f>
        <v/>
      </c>
      <c r="H1988" s="5" t="str">
        <f t="shared" si="187"/>
        <v/>
      </c>
      <c r="I1988" s="5">
        <f>IF(D1988&gt;=Q3_Validation!$C$2,1,0)</f>
        <v>0</v>
      </c>
      <c r="J1988" s="8" t="str">
        <f t="shared" si="188"/>
        <v/>
      </c>
      <c r="K1988" s="5" t="str">
        <f t="shared" si="189"/>
        <v>excluded</v>
      </c>
      <c r="L1988" s="5">
        <f t="shared" si="190"/>
        <v>0</v>
      </c>
      <c r="M1988" s="5">
        <f t="shared" si="191"/>
        <v>0</v>
      </c>
    </row>
    <row r="1989" spans="1:13">
      <c r="A1989" s="5">
        <v>3780</v>
      </c>
      <c r="B1989" s="5">
        <v>9</v>
      </c>
      <c r="C1989" s="5" t="s">
        <v>62</v>
      </c>
      <c r="D1989" s="5">
        <v>208</v>
      </c>
      <c r="E1989" s="5">
        <v>2</v>
      </c>
      <c r="F1989" s="8">
        <f t="shared" si="186"/>
        <v>0.96153846153846156</v>
      </c>
      <c r="G1989" s="5" t="str">
        <f>IF(COUNTIFS(Q3_SQL_Error_Concentration!$A:$A,A1989,Q3_SQL_Error_Concentration!$E:$E,B1989,Q3_SQL_Error_Concentration!$F:$F,C1989)=0,"",SUMIFS(Q3_SQL_Error_Concentration!$I:$I,Q3_SQL_Error_Concentration!$A:$A,A1989,Q3_SQL_Error_Concentration!$E:$E,B1989,Q3_SQL_Error_Concentration!$F:$F,C1989))</f>
        <v/>
      </c>
      <c r="H1989" s="5" t="str">
        <f t="shared" si="187"/>
        <v/>
      </c>
      <c r="I1989" s="5">
        <f>IF(D1989&gt;=Q3_Validation!$C$2,1,0)</f>
        <v>0</v>
      </c>
      <c r="J1989" s="8" t="str">
        <f t="shared" si="188"/>
        <v/>
      </c>
      <c r="K1989" s="5" t="str">
        <f t="shared" si="189"/>
        <v>excluded</v>
      </c>
      <c r="L1989" s="5">
        <f t="shared" si="190"/>
        <v>0</v>
      </c>
      <c r="M1989" s="5">
        <f t="shared" si="191"/>
        <v>0</v>
      </c>
    </row>
    <row r="1990" spans="1:13">
      <c r="A1990" s="5">
        <v>3780</v>
      </c>
      <c r="B1990" s="5">
        <v>10</v>
      </c>
      <c r="C1990" s="5" t="s">
        <v>63</v>
      </c>
      <c r="D1990" s="5">
        <v>247</v>
      </c>
      <c r="E1990" s="5">
        <v>1</v>
      </c>
      <c r="F1990" s="8">
        <f t="shared" si="186"/>
        <v>0.40485829959514169</v>
      </c>
      <c r="G1990" s="5" t="str">
        <f>IF(COUNTIFS(Q3_SQL_Error_Concentration!$A:$A,A1990,Q3_SQL_Error_Concentration!$E:$E,B1990,Q3_SQL_Error_Concentration!$F:$F,C1990)=0,"",SUMIFS(Q3_SQL_Error_Concentration!$I:$I,Q3_SQL_Error_Concentration!$A:$A,A1990,Q3_SQL_Error_Concentration!$E:$E,B1990,Q3_SQL_Error_Concentration!$F:$F,C1990))</f>
        <v/>
      </c>
      <c r="H1990" s="5" t="str">
        <f t="shared" si="187"/>
        <v/>
      </c>
      <c r="I1990" s="5">
        <f>IF(D1990&gt;=Q3_Validation!$C$2,1,0)</f>
        <v>0</v>
      </c>
      <c r="J1990" s="8" t="str">
        <f t="shared" si="188"/>
        <v/>
      </c>
      <c r="K1990" s="5" t="str">
        <f t="shared" si="189"/>
        <v>excluded</v>
      </c>
      <c r="L1990" s="5">
        <f t="shared" si="190"/>
        <v>0</v>
      </c>
      <c r="M1990" s="5">
        <f t="shared" si="191"/>
        <v>0</v>
      </c>
    </row>
    <row r="1991" spans="1:13">
      <c r="A1991" s="5">
        <v>3780</v>
      </c>
      <c r="B1991" s="5">
        <v>10</v>
      </c>
      <c r="C1991" s="5" t="s">
        <v>64</v>
      </c>
      <c r="D1991" s="5">
        <v>6</v>
      </c>
      <c r="E1991" s="5">
        <v>0</v>
      </c>
      <c r="F1991" s="8">
        <f t="shared" si="186"/>
        <v>0</v>
      </c>
      <c r="G1991" s="5" t="str">
        <f>IF(COUNTIFS(Q3_SQL_Error_Concentration!$A:$A,A1991,Q3_SQL_Error_Concentration!$E:$E,B1991,Q3_SQL_Error_Concentration!$F:$F,C1991)=0,"",SUMIFS(Q3_SQL_Error_Concentration!$I:$I,Q3_SQL_Error_Concentration!$A:$A,A1991,Q3_SQL_Error_Concentration!$E:$E,B1991,Q3_SQL_Error_Concentration!$F:$F,C1991))</f>
        <v/>
      </c>
      <c r="H1991" s="5" t="str">
        <f t="shared" si="187"/>
        <v/>
      </c>
      <c r="I1991" s="5">
        <f>IF(D1991&gt;=Q3_Validation!$C$2,1,0)</f>
        <v>0</v>
      </c>
      <c r="J1991" s="8" t="str">
        <f t="shared" si="188"/>
        <v/>
      </c>
      <c r="K1991" s="5" t="str">
        <f t="shared" si="189"/>
        <v>excluded</v>
      </c>
      <c r="L1991" s="5">
        <f t="shared" si="190"/>
        <v>0</v>
      </c>
      <c r="M1991" s="5">
        <f t="shared" si="191"/>
        <v>0</v>
      </c>
    </row>
    <row r="1992" spans="1:13">
      <c r="A1992" s="5">
        <v>3780</v>
      </c>
      <c r="B1992" s="5">
        <v>10</v>
      </c>
      <c r="C1992" s="5" t="s">
        <v>62</v>
      </c>
      <c r="D1992" s="5">
        <v>445</v>
      </c>
      <c r="E1992" s="5">
        <v>10</v>
      </c>
      <c r="F1992" s="8">
        <f t="shared" si="186"/>
        <v>2.2471910112359552</v>
      </c>
      <c r="G1992" s="5" t="str">
        <f>IF(COUNTIFS(Q3_SQL_Error_Concentration!$A:$A,A1992,Q3_SQL_Error_Concentration!$E:$E,B1992,Q3_SQL_Error_Concentration!$F:$F,C1992)=0,"",SUMIFS(Q3_SQL_Error_Concentration!$I:$I,Q3_SQL_Error_Concentration!$A:$A,A1992,Q3_SQL_Error_Concentration!$E:$E,B1992,Q3_SQL_Error_Concentration!$F:$F,C1992))</f>
        <v/>
      </c>
      <c r="H1992" s="5" t="str">
        <f t="shared" si="187"/>
        <v/>
      </c>
      <c r="I1992" s="5">
        <f>IF(D1992&gt;=Q3_Validation!$C$2,1,0)</f>
        <v>0</v>
      </c>
      <c r="J1992" s="8" t="str">
        <f t="shared" si="188"/>
        <v/>
      </c>
      <c r="K1992" s="5" t="str">
        <f t="shared" si="189"/>
        <v>excluded</v>
      </c>
      <c r="L1992" s="5">
        <f t="shared" si="190"/>
        <v>0</v>
      </c>
      <c r="M1992" s="5">
        <f t="shared" si="191"/>
        <v>0</v>
      </c>
    </row>
    <row r="1993" spans="1:13">
      <c r="A1993" s="5">
        <v>3780</v>
      </c>
      <c r="B1993" s="5">
        <v>11</v>
      </c>
      <c r="C1993" s="5" t="s">
        <v>63</v>
      </c>
      <c r="D1993" s="5">
        <v>243</v>
      </c>
      <c r="E1993" s="5">
        <v>5</v>
      </c>
      <c r="F1993" s="8">
        <f t="shared" si="186"/>
        <v>2.0576131687242798</v>
      </c>
      <c r="G1993" s="5" t="str">
        <f>IF(COUNTIFS(Q3_SQL_Error_Concentration!$A:$A,A1993,Q3_SQL_Error_Concentration!$E:$E,B1993,Q3_SQL_Error_Concentration!$F:$F,C1993)=0,"",SUMIFS(Q3_SQL_Error_Concentration!$I:$I,Q3_SQL_Error_Concentration!$A:$A,A1993,Q3_SQL_Error_Concentration!$E:$E,B1993,Q3_SQL_Error_Concentration!$F:$F,C1993))</f>
        <v/>
      </c>
      <c r="H1993" s="5" t="str">
        <f t="shared" si="187"/>
        <v/>
      </c>
      <c r="I1993" s="5">
        <f>IF(D1993&gt;=Q3_Validation!$C$2,1,0)</f>
        <v>0</v>
      </c>
      <c r="J1993" s="8" t="str">
        <f t="shared" si="188"/>
        <v/>
      </c>
      <c r="K1993" s="5" t="str">
        <f t="shared" si="189"/>
        <v>excluded</v>
      </c>
      <c r="L1993" s="5">
        <f t="shared" si="190"/>
        <v>0</v>
      </c>
      <c r="M1993" s="5">
        <f t="shared" si="191"/>
        <v>0</v>
      </c>
    </row>
    <row r="1994" spans="1:13">
      <c r="A1994" s="5">
        <v>3780</v>
      </c>
      <c r="B1994" s="5">
        <v>11</v>
      </c>
      <c r="C1994" s="5" t="s">
        <v>64</v>
      </c>
      <c r="D1994" s="5">
        <v>5</v>
      </c>
      <c r="E1994" s="5">
        <v>0</v>
      </c>
      <c r="F1994" s="8">
        <f t="shared" si="186"/>
        <v>0</v>
      </c>
      <c r="G1994" s="5" t="str">
        <f>IF(COUNTIFS(Q3_SQL_Error_Concentration!$A:$A,A1994,Q3_SQL_Error_Concentration!$E:$E,B1994,Q3_SQL_Error_Concentration!$F:$F,C1994)=0,"",SUMIFS(Q3_SQL_Error_Concentration!$I:$I,Q3_SQL_Error_Concentration!$A:$A,A1994,Q3_SQL_Error_Concentration!$E:$E,B1994,Q3_SQL_Error_Concentration!$F:$F,C1994))</f>
        <v/>
      </c>
      <c r="H1994" s="5" t="str">
        <f t="shared" si="187"/>
        <v/>
      </c>
      <c r="I1994" s="5">
        <f>IF(D1994&gt;=Q3_Validation!$C$2,1,0)</f>
        <v>0</v>
      </c>
      <c r="J1994" s="8" t="str">
        <f t="shared" si="188"/>
        <v/>
      </c>
      <c r="K1994" s="5" t="str">
        <f t="shared" si="189"/>
        <v>excluded</v>
      </c>
      <c r="L1994" s="5">
        <f t="shared" si="190"/>
        <v>0</v>
      </c>
      <c r="M1994" s="5">
        <f t="shared" si="191"/>
        <v>0</v>
      </c>
    </row>
    <row r="1995" spans="1:13">
      <c r="A1995" s="5">
        <v>3780</v>
      </c>
      <c r="B1995" s="5">
        <v>11</v>
      </c>
      <c r="C1995" s="5" t="s">
        <v>62</v>
      </c>
      <c r="D1995" s="5">
        <v>468</v>
      </c>
      <c r="E1995" s="5">
        <v>9</v>
      </c>
      <c r="F1995" s="8">
        <f t="shared" si="186"/>
        <v>1.9230769230769231</v>
      </c>
      <c r="G1995" s="5" t="str">
        <f>IF(COUNTIFS(Q3_SQL_Error_Concentration!$A:$A,A1995,Q3_SQL_Error_Concentration!$E:$E,B1995,Q3_SQL_Error_Concentration!$F:$F,C1995)=0,"",SUMIFS(Q3_SQL_Error_Concentration!$I:$I,Q3_SQL_Error_Concentration!$A:$A,A1995,Q3_SQL_Error_Concentration!$E:$E,B1995,Q3_SQL_Error_Concentration!$F:$F,C1995))</f>
        <v/>
      </c>
      <c r="H1995" s="5" t="str">
        <f t="shared" si="187"/>
        <v/>
      </c>
      <c r="I1995" s="5">
        <f>IF(D1995&gt;=Q3_Validation!$C$2,1,0)</f>
        <v>0</v>
      </c>
      <c r="J1995" s="8" t="str">
        <f t="shared" si="188"/>
        <v/>
      </c>
      <c r="K1995" s="5" t="str">
        <f t="shared" si="189"/>
        <v>excluded</v>
      </c>
      <c r="L1995" s="5">
        <f t="shared" si="190"/>
        <v>0</v>
      </c>
      <c r="M1995" s="5">
        <f t="shared" si="191"/>
        <v>0</v>
      </c>
    </row>
    <row r="1996" spans="1:13">
      <c r="A1996" s="5">
        <v>3780</v>
      </c>
      <c r="B1996" s="5">
        <v>12</v>
      </c>
      <c r="C1996" s="5" t="s">
        <v>63</v>
      </c>
      <c r="D1996" s="5">
        <v>248</v>
      </c>
      <c r="E1996" s="5">
        <v>0</v>
      </c>
      <c r="F1996" s="8">
        <f t="shared" si="186"/>
        <v>0</v>
      </c>
      <c r="G1996" s="5" t="str">
        <f>IF(COUNTIFS(Q3_SQL_Error_Concentration!$A:$A,A1996,Q3_SQL_Error_Concentration!$E:$E,B1996,Q3_SQL_Error_Concentration!$F:$F,C1996)=0,"",SUMIFS(Q3_SQL_Error_Concentration!$I:$I,Q3_SQL_Error_Concentration!$A:$A,A1996,Q3_SQL_Error_Concentration!$E:$E,B1996,Q3_SQL_Error_Concentration!$F:$F,C1996))</f>
        <v/>
      </c>
      <c r="H1996" s="5" t="str">
        <f t="shared" si="187"/>
        <v/>
      </c>
      <c r="I1996" s="5">
        <f>IF(D1996&gt;=Q3_Validation!$C$2,1,0)</f>
        <v>0</v>
      </c>
      <c r="J1996" s="8" t="str">
        <f t="shared" si="188"/>
        <v/>
      </c>
      <c r="K1996" s="5" t="str">
        <f t="shared" si="189"/>
        <v>excluded</v>
      </c>
      <c r="L1996" s="5">
        <f t="shared" si="190"/>
        <v>0</v>
      </c>
      <c r="M1996" s="5">
        <f t="shared" si="191"/>
        <v>0</v>
      </c>
    </row>
    <row r="1997" spans="1:13">
      <c r="A1997" s="5">
        <v>3780</v>
      </c>
      <c r="B1997" s="5">
        <v>12</v>
      </c>
      <c r="C1997" s="5" t="s">
        <v>64</v>
      </c>
      <c r="D1997" s="5">
        <v>20</v>
      </c>
      <c r="E1997" s="5">
        <v>0</v>
      </c>
      <c r="F1997" s="8">
        <f t="shared" si="186"/>
        <v>0</v>
      </c>
      <c r="G1997" s="5" t="str">
        <f>IF(COUNTIFS(Q3_SQL_Error_Concentration!$A:$A,A1997,Q3_SQL_Error_Concentration!$E:$E,B1997,Q3_SQL_Error_Concentration!$F:$F,C1997)=0,"",SUMIFS(Q3_SQL_Error_Concentration!$I:$I,Q3_SQL_Error_Concentration!$A:$A,A1997,Q3_SQL_Error_Concentration!$E:$E,B1997,Q3_SQL_Error_Concentration!$F:$F,C1997))</f>
        <v/>
      </c>
      <c r="H1997" s="5" t="str">
        <f t="shared" si="187"/>
        <v/>
      </c>
      <c r="I1997" s="5">
        <f>IF(D1997&gt;=Q3_Validation!$C$2,1,0)</f>
        <v>0</v>
      </c>
      <c r="J1997" s="8" t="str">
        <f t="shared" si="188"/>
        <v/>
      </c>
      <c r="K1997" s="5" t="str">
        <f t="shared" si="189"/>
        <v>excluded</v>
      </c>
      <c r="L1997" s="5">
        <f t="shared" si="190"/>
        <v>0</v>
      </c>
      <c r="M1997" s="5">
        <f t="shared" si="191"/>
        <v>0</v>
      </c>
    </row>
    <row r="1998" spans="1:13">
      <c r="A1998" s="5">
        <v>3780</v>
      </c>
      <c r="B1998" s="5">
        <v>12</v>
      </c>
      <c r="C1998" s="5" t="s">
        <v>62</v>
      </c>
      <c r="D1998" s="5">
        <v>412</v>
      </c>
      <c r="E1998" s="5">
        <v>6</v>
      </c>
      <c r="F1998" s="8">
        <f t="shared" si="186"/>
        <v>1.4563106796116505</v>
      </c>
      <c r="G1998" s="5" t="str">
        <f>IF(COUNTIFS(Q3_SQL_Error_Concentration!$A:$A,A1998,Q3_SQL_Error_Concentration!$E:$E,B1998,Q3_SQL_Error_Concentration!$F:$F,C1998)=0,"",SUMIFS(Q3_SQL_Error_Concentration!$I:$I,Q3_SQL_Error_Concentration!$A:$A,A1998,Q3_SQL_Error_Concentration!$E:$E,B1998,Q3_SQL_Error_Concentration!$F:$F,C1998))</f>
        <v/>
      </c>
      <c r="H1998" s="5" t="str">
        <f t="shared" si="187"/>
        <v/>
      </c>
      <c r="I1998" s="5">
        <f>IF(D1998&gt;=Q3_Validation!$C$2,1,0)</f>
        <v>0</v>
      </c>
      <c r="J1998" s="8" t="str">
        <f t="shared" si="188"/>
        <v/>
      </c>
      <c r="K1998" s="5" t="str">
        <f t="shared" si="189"/>
        <v>excluded</v>
      </c>
      <c r="L1998" s="5">
        <f t="shared" si="190"/>
        <v>0</v>
      </c>
      <c r="M1998" s="5">
        <f t="shared" si="191"/>
        <v>0</v>
      </c>
    </row>
    <row r="1999" spans="1:13">
      <c r="A1999" s="5">
        <v>3780</v>
      </c>
      <c r="B1999" s="5">
        <v>13</v>
      </c>
      <c r="C1999" s="5" t="s">
        <v>63</v>
      </c>
      <c r="D1999" s="5">
        <v>283</v>
      </c>
      <c r="E1999" s="5">
        <v>5</v>
      </c>
      <c r="F1999" s="8">
        <f t="shared" si="186"/>
        <v>1.7667844522968197</v>
      </c>
      <c r="G1999" s="5" t="str">
        <f>IF(COUNTIFS(Q3_SQL_Error_Concentration!$A:$A,A1999,Q3_SQL_Error_Concentration!$E:$E,B1999,Q3_SQL_Error_Concentration!$F:$F,C1999)=0,"",SUMIFS(Q3_SQL_Error_Concentration!$I:$I,Q3_SQL_Error_Concentration!$A:$A,A1999,Q3_SQL_Error_Concentration!$E:$E,B1999,Q3_SQL_Error_Concentration!$F:$F,C1999))</f>
        <v/>
      </c>
      <c r="H1999" s="5" t="str">
        <f t="shared" si="187"/>
        <v/>
      </c>
      <c r="I1999" s="5">
        <f>IF(D1999&gt;=Q3_Validation!$C$2,1,0)</f>
        <v>0</v>
      </c>
      <c r="J1999" s="8" t="str">
        <f t="shared" si="188"/>
        <v/>
      </c>
      <c r="K1999" s="5" t="str">
        <f t="shared" si="189"/>
        <v>excluded</v>
      </c>
      <c r="L1999" s="5">
        <f t="shared" si="190"/>
        <v>0</v>
      </c>
      <c r="M1999" s="5">
        <f t="shared" si="191"/>
        <v>0</v>
      </c>
    </row>
    <row r="2000" spans="1:13">
      <c r="A2000" s="5">
        <v>3780</v>
      </c>
      <c r="B2000" s="5">
        <v>13</v>
      </c>
      <c r="C2000" s="5" t="s">
        <v>64</v>
      </c>
      <c r="D2000" s="5">
        <v>13</v>
      </c>
      <c r="E2000" s="5">
        <v>0</v>
      </c>
      <c r="F2000" s="8">
        <f t="shared" si="186"/>
        <v>0</v>
      </c>
      <c r="G2000" s="5" t="str">
        <f>IF(COUNTIFS(Q3_SQL_Error_Concentration!$A:$A,A2000,Q3_SQL_Error_Concentration!$E:$E,B2000,Q3_SQL_Error_Concentration!$F:$F,C2000)=0,"",SUMIFS(Q3_SQL_Error_Concentration!$I:$I,Q3_SQL_Error_Concentration!$A:$A,A2000,Q3_SQL_Error_Concentration!$E:$E,B2000,Q3_SQL_Error_Concentration!$F:$F,C2000))</f>
        <v/>
      </c>
      <c r="H2000" s="5" t="str">
        <f t="shared" si="187"/>
        <v/>
      </c>
      <c r="I2000" s="5">
        <f>IF(D2000&gt;=Q3_Validation!$C$2,1,0)</f>
        <v>0</v>
      </c>
      <c r="J2000" s="8" t="str">
        <f t="shared" si="188"/>
        <v/>
      </c>
      <c r="K2000" s="5" t="str">
        <f t="shared" si="189"/>
        <v>excluded</v>
      </c>
      <c r="L2000" s="5">
        <f t="shared" si="190"/>
        <v>0</v>
      </c>
      <c r="M2000" s="5">
        <f t="shared" si="191"/>
        <v>0</v>
      </c>
    </row>
    <row r="2001" spans="1:13">
      <c r="A2001" s="5">
        <v>3780</v>
      </c>
      <c r="B2001" s="5">
        <v>13</v>
      </c>
      <c r="C2001" s="5" t="s">
        <v>62</v>
      </c>
      <c r="D2001" s="5">
        <v>503</v>
      </c>
      <c r="E2001" s="5">
        <v>4</v>
      </c>
      <c r="F2001" s="8">
        <f t="shared" si="186"/>
        <v>0.79522862823061635</v>
      </c>
      <c r="G2001" s="5" t="str">
        <f>IF(COUNTIFS(Q3_SQL_Error_Concentration!$A:$A,A2001,Q3_SQL_Error_Concentration!$E:$E,B2001,Q3_SQL_Error_Concentration!$F:$F,C2001)=0,"",SUMIFS(Q3_SQL_Error_Concentration!$I:$I,Q3_SQL_Error_Concentration!$A:$A,A2001,Q3_SQL_Error_Concentration!$E:$E,B2001,Q3_SQL_Error_Concentration!$F:$F,C2001))</f>
        <v/>
      </c>
      <c r="H2001" s="5" t="str">
        <f t="shared" si="187"/>
        <v/>
      </c>
      <c r="I2001" s="5">
        <f>IF(D2001&gt;=Q3_Validation!$C$2,1,0)</f>
        <v>0</v>
      </c>
      <c r="J2001" s="8" t="str">
        <f t="shared" si="188"/>
        <v/>
      </c>
      <c r="K2001" s="5" t="str">
        <f t="shared" si="189"/>
        <v>excluded</v>
      </c>
      <c r="L2001" s="5">
        <f t="shared" si="190"/>
        <v>0</v>
      </c>
      <c r="M2001" s="5">
        <f t="shared" si="191"/>
        <v>0</v>
      </c>
    </row>
    <row r="2002" spans="1:13">
      <c r="A2002" s="5">
        <v>3780</v>
      </c>
      <c r="B2002" s="5">
        <v>14</v>
      </c>
      <c r="C2002" s="5" t="s">
        <v>63</v>
      </c>
      <c r="D2002" s="5">
        <v>292</v>
      </c>
      <c r="E2002" s="5">
        <v>4</v>
      </c>
      <c r="F2002" s="8">
        <f t="shared" si="186"/>
        <v>1.3698630136986301</v>
      </c>
      <c r="G2002" s="5" t="str">
        <f>IF(COUNTIFS(Q3_SQL_Error_Concentration!$A:$A,A2002,Q3_SQL_Error_Concentration!$E:$E,B2002,Q3_SQL_Error_Concentration!$F:$F,C2002)=0,"",SUMIFS(Q3_SQL_Error_Concentration!$I:$I,Q3_SQL_Error_Concentration!$A:$A,A2002,Q3_SQL_Error_Concentration!$E:$E,B2002,Q3_SQL_Error_Concentration!$F:$F,C2002))</f>
        <v/>
      </c>
      <c r="H2002" s="5" t="str">
        <f t="shared" si="187"/>
        <v/>
      </c>
      <c r="I2002" s="5">
        <f>IF(D2002&gt;=Q3_Validation!$C$2,1,0)</f>
        <v>0</v>
      </c>
      <c r="J2002" s="8" t="str">
        <f t="shared" si="188"/>
        <v/>
      </c>
      <c r="K2002" s="5" t="str">
        <f t="shared" si="189"/>
        <v>excluded</v>
      </c>
      <c r="L2002" s="5">
        <f t="shared" si="190"/>
        <v>0</v>
      </c>
      <c r="M2002" s="5">
        <f t="shared" si="191"/>
        <v>0</v>
      </c>
    </row>
    <row r="2003" spans="1:13">
      <c r="A2003" s="5">
        <v>3780</v>
      </c>
      <c r="B2003" s="5">
        <v>14</v>
      </c>
      <c r="C2003" s="5" t="s">
        <v>64</v>
      </c>
      <c r="D2003" s="5">
        <v>7</v>
      </c>
      <c r="E2003" s="5">
        <v>0</v>
      </c>
      <c r="F2003" s="8">
        <f t="shared" si="186"/>
        <v>0</v>
      </c>
      <c r="G2003" s="5" t="str">
        <f>IF(COUNTIFS(Q3_SQL_Error_Concentration!$A:$A,A2003,Q3_SQL_Error_Concentration!$E:$E,B2003,Q3_SQL_Error_Concentration!$F:$F,C2003)=0,"",SUMIFS(Q3_SQL_Error_Concentration!$I:$I,Q3_SQL_Error_Concentration!$A:$A,A2003,Q3_SQL_Error_Concentration!$E:$E,B2003,Q3_SQL_Error_Concentration!$F:$F,C2003))</f>
        <v/>
      </c>
      <c r="H2003" s="5" t="str">
        <f t="shared" si="187"/>
        <v/>
      </c>
      <c r="I2003" s="5">
        <f>IF(D2003&gt;=Q3_Validation!$C$2,1,0)</f>
        <v>0</v>
      </c>
      <c r="J2003" s="8" t="str">
        <f t="shared" si="188"/>
        <v/>
      </c>
      <c r="K2003" s="5" t="str">
        <f t="shared" si="189"/>
        <v>excluded</v>
      </c>
      <c r="L2003" s="5">
        <f t="shared" si="190"/>
        <v>0</v>
      </c>
      <c r="M2003" s="5">
        <f t="shared" si="191"/>
        <v>0</v>
      </c>
    </row>
    <row r="2004" spans="1:13">
      <c r="A2004" s="5">
        <v>3780</v>
      </c>
      <c r="B2004" s="5">
        <v>14</v>
      </c>
      <c r="C2004" s="5" t="s">
        <v>62</v>
      </c>
      <c r="D2004" s="5">
        <v>484</v>
      </c>
      <c r="E2004" s="5">
        <v>7</v>
      </c>
      <c r="F2004" s="8">
        <f t="shared" si="186"/>
        <v>1.4462809917355373</v>
      </c>
      <c r="G2004" s="5" t="str">
        <f>IF(COUNTIFS(Q3_SQL_Error_Concentration!$A:$A,A2004,Q3_SQL_Error_Concentration!$E:$E,B2004,Q3_SQL_Error_Concentration!$F:$F,C2004)=0,"",SUMIFS(Q3_SQL_Error_Concentration!$I:$I,Q3_SQL_Error_Concentration!$A:$A,A2004,Q3_SQL_Error_Concentration!$E:$E,B2004,Q3_SQL_Error_Concentration!$F:$F,C2004))</f>
        <v/>
      </c>
      <c r="H2004" s="5" t="str">
        <f t="shared" si="187"/>
        <v/>
      </c>
      <c r="I2004" s="5">
        <f>IF(D2004&gt;=Q3_Validation!$C$2,1,0)</f>
        <v>0</v>
      </c>
      <c r="J2004" s="8" t="str">
        <f t="shared" si="188"/>
        <v/>
      </c>
      <c r="K2004" s="5" t="str">
        <f t="shared" si="189"/>
        <v>excluded</v>
      </c>
      <c r="L2004" s="5">
        <f t="shared" si="190"/>
        <v>0</v>
      </c>
      <c r="M2004" s="5">
        <f t="shared" si="191"/>
        <v>0</v>
      </c>
    </row>
    <row r="2005" spans="1:13">
      <c r="A2005" s="5">
        <v>3780</v>
      </c>
      <c r="B2005" s="5">
        <v>15</v>
      </c>
      <c r="C2005" s="5" t="s">
        <v>63</v>
      </c>
      <c r="D2005" s="5">
        <v>333</v>
      </c>
      <c r="E2005" s="5">
        <v>4</v>
      </c>
      <c r="F2005" s="8">
        <f t="shared" si="186"/>
        <v>1.2012012012012012</v>
      </c>
      <c r="G2005" s="5" t="str">
        <f>IF(COUNTIFS(Q3_SQL_Error_Concentration!$A:$A,A2005,Q3_SQL_Error_Concentration!$E:$E,B2005,Q3_SQL_Error_Concentration!$F:$F,C2005)=0,"",SUMIFS(Q3_SQL_Error_Concentration!$I:$I,Q3_SQL_Error_Concentration!$A:$A,A2005,Q3_SQL_Error_Concentration!$E:$E,B2005,Q3_SQL_Error_Concentration!$F:$F,C2005))</f>
        <v/>
      </c>
      <c r="H2005" s="5" t="str">
        <f t="shared" si="187"/>
        <v/>
      </c>
      <c r="I2005" s="5">
        <f>IF(D2005&gt;=Q3_Validation!$C$2,1,0)</f>
        <v>0</v>
      </c>
      <c r="J2005" s="8" t="str">
        <f t="shared" si="188"/>
        <v/>
      </c>
      <c r="K2005" s="5" t="str">
        <f t="shared" si="189"/>
        <v>excluded</v>
      </c>
      <c r="L2005" s="5">
        <f t="shared" si="190"/>
        <v>0</v>
      </c>
      <c r="M2005" s="5">
        <f t="shared" si="191"/>
        <v>0</v>
      </c>
    </row>
    <row r="2006" spans="1:13">
      <c r="A2006" s="5">
        <v>3780</v>
      </c>
      <c r="B2006" s="5">
        <v>15</v>
      </c>
      <c r="C2006" s="5" t="s">
        <v>64</v>
      </c>
      <c r="D2006" s="5">
        <v>7</v>
      </c>
      <c r="E2006" s="5">
        <v>0</v>
      </c>
      <c r="F2006" s="8">
        <f t="shared" si="186"/>
        <v>0</v>
      </c>
      <c r="G2006" s="5" t="str">
        <f>IF(COUNTIFS(Q3_SQL_Error_Concentration!$A:$A,A2006,Q3_SQL_Error_Concentration!$E:$E,B2006,Q3_SQL_Error_Concentration!$F:$F,C2006)=0,"",SUMIFS(Q3_SQL_Error_Concentration!$I:$I,Q3_SQL_Error_Concentration!$A:$A,A2006,Q3_SQL_Error_Concentration!$E:$E,B2006,Q3_SQL_Error_Concentration!$F:$F,C2006))</f>
        <v/>
      </c>
      <c r="H2006" s="5" t="str">
        <f t="shared" si="187"/>
        <v/>
      </c>
      <c r="I2006" s="5">
        <f>IF(D2006&gt;=Q3_Validation!$C$2,1,0)</f>
        <v>0</v>
      </c>
      <c r="J2006" s="8" t="str">
        <f t="shared" si="188"/>
        <v/>
      </c>
      <c r="K2006" s="5" t="str">
        <f t="shared" si="189"/>
        <v>excluded</v>
      </c>
      <c r="L2006" s="5">
        <f t="shared" si="190"/>
        <v>0</v>
      </c>
      <c r="M2006" s="5">
        <f t="shared" si="191"/>
        <v>0</v>
      </c>
    </row>
    <row r="2007" spans="1:13">
      <c r="A2007" s="5">
        <v>3780</v>
      </c>
      <c r="B2007" s="5">
        <v>15</v>
      </c>
      <c r="C2007" s="5" t="s">
        <v>62</v>
      </c>
      <c r="D2007" s="5">
        <v>468</v>
      </c>
      <c r="E2007" s="5">
        <v>4</v>
      </c>
      <c r="F2007" s="8">
        <f t="shared" si="186"/>
        <v>0.85470085470085466</v>
      </c>
      <c r="G2007" s="5" t="str">
        <f>IF(COUNTIFS(Q3_SQL_Error_Concentration!$A:$A,A2007,Q3_SQL_Error_Concentration!$E:$E,B2007,Q3_SQL_Error_Concentration!$F:$F,C2007)=0,"",SUMIFS(Q3_SQL_Error_Concentration!$I:$I,Q3_SQL_Error_Concentration!$A:$A,A2007,Q3_SQL_Error_Concentration!$E:$E,B2007,Q3_SQL_Error_Concentration!$F:$F,C2007))</f>
        <v/>
      </c>
      <c r="H2007" s="5" t="str">
        <f t="shared" si="187"/>
        <v/>
      </c>
      <c r="I2007" s="5">
        <f>IF(D2007&gt;=Q3_Validation!$C$2,1,0)</f>
        <v>0</v>
      </c>
      <c r="J2007" s="8" t="str">
        <f t="shared" si="188"/>
        <v/>
      </c>
      <c r="K2007" s="5" t="str">
        <f t="shared" si="189"/>
        <v>excluded</v>
      </c>
      <c r="L2007" s="5">
        <f t="shared" si="190"/>
        <v>0</v>
      </c>
      <c r="M2007" s="5">
        <f t="shared" si="191"/>
        <v>0</v>
      </c>
    </row>
    <row r="2008" spans="1:13">
      <c r="A2008" s="5">
        <v>3780</v>
      </c>
      <c r="B2008" s="5">
        <v>16</v>
      </c>
      <c r="C2008" s="5" t="s">
        <v>63</v>
      </c>
      <c r="D2008" s="5">
        <v>266</v>
      </c>
      <c r="E2008" s="5">
        <v>7</v>
      </c>
      <c r="F2008" s="8">
        <f t="shared" si="186"/>
        <v>2.6315789473684212</v>
      </c>
      <c r="G2008" s="5" t="str">
        <f>IF(COUNTIFS(Q3_SQL_Error_Concentration!$A:$A,A2008,Q3_SQL_Error_Concentration!$E:$E,B2008,Q3_SQL_Error_Concentration!$F:$F,C2008)=0,"",SUMIFS(Q3_SQL_Error_Concentration!$I:$I,Q3_SQL_Error_Concentration!$A:$A,A2008,Q3_SQL_Error_Concentration!$E:$E,B2008,Q3_SQL_Error_Concentration!$F:$F,C2008))</f>
        <v/>
      </c>
      <c r="H2008" s="5" t="str">
        <f t="shared" si="187"/>
        <v/>
      </c>
      <c r="I2008" s="5">
        <f>IF(D2008&gt;=Q3_Validation!$C$2,1,0)</f>
        <v>0</v>
      </c>
      <c r="J2008" s="8" t="str">
        <f t="shared" si="188"/>
        <v/>
      </c>
      <c r="K2008" s="5" t="str">
        <f t="shared" si="189"/>
        <v>excluded</v>
      </c>
      <c r="L2008" s="5">
        <f t="shared" si="190"/>
        <v>0</v>
      </c>
      <c r="M2008" s="5">
        <f t="shared" si="191"/>
        <v>0</v>
      </c>
    </row>
    <row r="2009" spans="1:13">
      <c r="A2009" s="5">
        <v>3780</v>
      </c>
      <c r="B2009" s="5">
        <v>16</v>
      </c>
      <c r="C2009" s="5" t="s">
        <v>64</v>
      </c>
      <c r="D2009" s="5">
        <v>3</v>
      </c>
      <c r="E2009" s="5">
        <v>0</v>
      </c>
      <c r="F2009" s="8">
        <f t="shared" si="186"/>
        <v>0</v>
      </c>
      <c r="G2009" s="5" t="str">
        <f>IF(COUNTIFS(Q3_SQL_Error_Concentration!$A:$A,A2009,Q3_SQL_Error_Concentration!$E:$E,B2009,Q3_SQL_Error_Concentration!$F:$F,C2009)=0,"",SUMIFS(Q3_SQL_Error_Concentration!$I:$I,Q3_SQL_Error_Concentration!$A:$A,A2009,Q3_SQL_Error_Concentration!$E:$E,B2009,Q3_SQL_Error_Concentration!$F:$F,C2009))</f>
        <v/>
      </c>
      <c r="H2009" s="5" t="str">
        <f t="shared" si="187"/>
        <v/>
      </c>
      <c r="I2009" s="5">
        <f>IF(D2009&gt;=Q3_Validation!$C$2,1,0)</f>
        <v>0</v>
      </c>
      <c r="J2009" s="8" t="str">
        <f t="shared" si="188"/>
        <v/>
      </c>
      <c r="K2009" s="5" t="str">
        <f t="shared" si="189"/>
        <v>excluded</v>
      </c>
      <c r="L2009" s="5">
        <f t="shared" si="190"/>
        <v>0</v>
      </c>
      <c r="M2009" s="5">
        <f t="shared" si="191"/>
        <v>0</v>
      </c>
    </row>
    <row r="2010" spans="1:13">
      <c r="A2010" s="5">
        <v>3780</v>
      </c>
      <c r="B2010" s="5">
        <v>16</v>
      </c>
      <c r="C2010" s="5" t="s">
        <v>62</v>
      </c>
      <c r="D2010" s="5">
        <v>526</v>
      </c>
      <c r="E2010" s="5">
        <v>5</v>
      </c>
      <c r="F2010" s="8">
        <f t="shared" si="186"/>
        <v>0.95057034220532322</v>
      </c>
      <c r="G2010" s="5" t="str">
        <f>IF(COUNTIFS(Q3_SQL_Error_Concentration!$A:$A,A2010,Q3_SQL_Error_Concentration!$E:$E,B2010,Q3_SQL_Error_Concentration!$F:$F,C2010)=0,"",SUMIFS(Q3_SQL_Error_Concentration!$I:$I,Q3_SQL_Error_Concentration!$A:$A,A2010,Q3_SQL_Error_Concentration!$E:$E,B2010,Q3_SQL_Error_Concentration!$F:$F,C2010))</f>
        <v/>
      </c>
      <c r="H2010" s="5" t="str">
        <f t="shared" si="187"/>
        <v/>
      </c>
      <c r="I2010" s="5">
        <f>IF(D2010&gt;=Q3_Validation!$C$2,1,0)</f>
        <v>0</v>
      </c>
      <c r="J2010" s="8" t="str">
        <f t="shared" si="188"/>
        <v/>
      </c>
      <c r="K2010" s="5" t="str">
        <f t="shared" si="189"/>
        <v>excluded</v>
      </c>
      <c r="L2010" s="5">
        <f t="shared" si="190"/>
        <v>0</v>
      </c>
      <c r="M2010" s="5">
        <f t="shared" si="191"/>
        <v>0</v>
      </c>
    </row>
    <row r="2011" spans="1:13">
      <c r="A2011" s="5">
        <v>3780</v>
      </c>
      <c r="B2011" s="5">
        <v>17</v>
      </c>
      <c r="C2011" s="5" t="s">
        <v>63</v>
      </c>
      <c r="D2011" s="5">
        <v>253</v>
      </c>
      <c r="E2011" s="5">
        <v>2</v>
      </c>
      <c r="F2011" s="8">
        <f t="shared" si="186"/>
        <v>0.79051383399209485</v>
      </c>
      <c r="G2011" s="5" t="str">
        <f>IF(COUNTIFS(Q3_SQL_Error_Concentration!$A:$A,A2011,Q3_SQL_Error_Concentration!$E:$E,B2011,Q3_SQL_Error_Concentration!$F:$F,C2011)=0,"",SUMIFS(Q3_SQL_Error_Concentration!$I:$I,Q3_SQL_Error_Concentration!$A:$A,A2011,Q3_SQL_Error_Concentration!$E:$E,B2011,Q3_SQL_Error_Concentration!$F:$F,C2011))</f>
        <v/>
      </c>
      <c r="H2011" s="5" t="str">
        <f t="shared" si="187"/>
        <v/>
      </c>
      <c r="I2011" s="5">
        <f>IF(D2011&gt;=Q3_Validation!$C$2,1,0)</f>
        <v>0</v>
      </c>
      <c r="J2011" s="8" t="str">
        <f t="shared" si="188"/>
        <v/>
      </c>
      <c r="K2011" s="5" t="str">
        <f t="shared" si="189"/>
        <v>excluded</v>
      </c>
      <c r="L2011" s="5">
        <f t="shared" si="190"/>
        <v>0</v>
      </c>
      <c r="M2011" s="5">
        <f t="shared" si="191"/>
        <v>0</v>
      </c>
    </row>
    <row r="2012" spans="1:13">
      <c r="A2012" s="5">
        <v>3780</v>
      </c>
      <c r="B2012" s="5">
        <v>17</v>
      </c>
      <c r="C2012" s="5" t="s">
        <v>64</v>
      </c>
      <c r="D2012" s="5">
        <v>1</v>
      </c>
      <c r="E2012" s="5">
        <v>0</v>
      </c>
      <c r="F2012" s="8">
        <f t="shared" si="186"/>
        <v>0</v>
      </c>
      <c r="G2012" s="5" t="str">
        <f>IF(COUNTIFS(Q3_SQL_Error_Concentration!$A:$A,A2012,Q3_SQL_Error_Concentration!$E:$E,B2012,Q3_SQL_Error_Concentration!$F:$F,C2012)=0,"",SUMIFS(Q3_SQL_Error_Concentration!$I:$I,Q3_SQL_Error_Concentration!$A:$A,A2012,Q3_SQL_Error_Concentration!$E:$E,B2012,Q3_SQL_Error_Concentration!$F:$F,C2012))</f>
        <v/>
      </c>
      <c r="H2012" s="5" t="str">
        <f t="shared" si="187"/>
        <v/>
      </c>
      <c r="I2012" s="5">
        <f>IF(D2012&gt;=Q3_Validation!$C$2,1,0)</f>
        <v>0</v>
      </c>
      <c r="J2012" s="8" t="str">
        <f t="shared" si="188"/>
        <v/>
      </c>
      <c r="K2012" s="5" t="str">
        <f t="shared" si="189"/>
        <v>excluded</v>
      </c>
      <c r="L2012" s="5">
        <f t="shared" si="190"/>
        <v>0</v>
      </c>
      <c r="M2012" s="5">
        <f t="shared" si="191"/>
        <v>0</v>
      </c>
    </row>
    <row r="2013" spans="1:13">
      <c r="A2013" s="5">
        <v>3780</v>
      </c>
      <c r="B2013" s="5">
        <v>17</v>
      </c>
      <c r="C2013" s="5" t="s">
        <v>62</v>
      </c>
      <c r="D2013" s="5">
        <v>497</v>
      </c>
      <c r="E2013" s="5">
        <v>5</v>
      </c>
      <c r="F2013" s="8">
        <f t="shared" si="186"/>
        <v>1.0060362173038229</v>
      </c>
      <c r="G2013" s="5" t="str">
        <f>IF(COUNTIFS(Q3_SQL_Error_Concentration!$A:$A,A2013,Q3_SQL_Error_Concentration!$E:$E,B2013,Q3_SQL_Error_Concentration!$F:$F,C2013)=0,"",SUMIFS(Q3_SQL_Error_Concentration!$I:$I,Q3_SQL_Error_Concentration!$A:$A,A2013,Q3_SQL_Error_Concentration!$E:$E,B2013,Q3_SQL_Error_Concentration!$F:$F,C2013))</f>
        <v/>
      </c>
      <c r="H2013" s="5" t="str">
        <f t="shared" si="187"/>
        <v/>
      </c>
      <c r="I2013" s="5">
        <f>IF(D2013&gt;=Q3_Validation!$C$2,1,0)</f>
        <v>0</v>
      </c>
      <c r="J2013" s="8" t="str">
        <f t="shared" si="188"/>
        <v/>
      </c>
      <c r="K2013" s="5" t="str">
        <f t="shared" si="189"/>
        <v>excluded</v>
      </c>
      <c r="L2013" s="5">
        <f t="shared" si="190"/>
        <v>0</v>
      </c>
      <c r="M2013" s="5">
        <f t="shared" si="191"/>
        <v>0</v>
      </c>
    </row>
    <row r="2014" spans="1:13">
      <c r="A2014" s="5">
        <v>3780</v>
      </c>
      <c r="B2014" s="5">
        <v>18</v>
      </c>
      <c r="C2014" s="5" t="s">
        <v>63</v>
      </c>
      <c r="D2014" s="5">
        <v>305</v>
      </c>
      <c r="E2014" s="5">
        <v>4</v>
      </c>
      <c r="F2014" s="8">
        <f t="shared" si="186"/>
        <v>1.3114754098360655</v>
      </c>
      <c r="G2014" s="5" t="str">
        <f>IF(COUNTIFS(Q3_SQL_Error_Concentration!$A:$A,A2014,Q3_SQL_Error_Concentration!$E:$E,B2014,Q3_SQL_Error_Concentration!$F:$F,C2014)=0,"",SUMIFS(Q3_SQL_Error_Concentration!$I:$I,Q3_SQL_Error_Concentration!$A:$A,A2014,Q3_SQL_Error_Concentration!$E:$E,B2014,Q3_SQL_Error_Concentration!$F:$F,C2014))</f>
        <v/>
      </c>
      <c r="H2014" s="5" t="str">
        <f t="shared" si="187"/>
        <v/>
      </c>
      <c r="I2014" s="5">
        <f>IF(D2014&gt;=Q3_Validation!$C$2,1,0)</f>
        <v>0</v>
      </c>
      <c r="J2014" s="8" t="str">
        <f t="shared" si="188"/>
        <v/>
      </c>
      <c r="K2014" s="5" t="str">
        <f t="shared" si="189"/>
        <v>excluded</v>
      </c>
      <c r="L2014" s="5">
        <f t="shared" si="190"/>
        <v>0</v>
      </c>
      <c r="M2014" s="5">
        <f t="shared" si="191"/>
        <v>0</v>
      </c>
    </row>
    <row r="2015" spans="1:13">
      <c r="A2015" s="5">
        <v>3780</v>
      </c>
      <c r="B2015" s="5">
        <v>18</v>
      </c>
      <c r="C2015" s="5" t="s">
        <v>64</v>
      </c>
      <c r="D2015" s="5">
        <v>1</v>
      </c>
      <c r="E2015" s="5">
        <v>0</v>
      </c>
      <c r="F2015" s="8">
        <f t="shared" si="186"/>
        <v>0</v>
      </c>
      <c r="G2015" s="5" t="str">
        <f>IF(COUNTIFS(Q3_SQL_Error_Concentration!$A:$A,A2015,Q3_SQL_Error_Concentration!$E:$E,B2015,Q3_SQL_Error_Concentration!$F:$F,C2015)=0,"",SUMIFS(Q3_SQL_Error_Concentration!$I:$I,Q3_SQL_Error_Concentration!$A:$A,A2015,Q3_SQL_Error_Concentration!$E:$E,B2015,Q3_SQL_Error_Concentration!$F:$F,C2015))</f>
        <v/>
      </c>
      <c r="H2015" s="5" t="str">
        <f t="shared" si="187"/>
        <v/>
      </c>
      <c r="I2015" s="5">
        <f>IF(D2015&gt;=Q3_Validation!$C$2,1,0)</f>
        <v>0</v>
      </c>
      <c r="J2015" s="8" t="str">
        <f t="shared" si="188"/>
        <v/>
      </c>
      <c r="K2015" s="5" t="str">
        <f t="shared" si="189"/>
        <v>excluded</v>
      </c>
      <c r="L2015" s="5">
        <f t="shared" si="190"/>
        <v>0</v>
      </c>
      <c r="M2015" s="5">
        <f t="shared" si="191"/>
        <v>0</v>
      </c>
    </row>
    <row r="2016" spans="1:13">
      <c r="A2016" s="5">
        <v>3780</v>
      </c>
      <c r="B2016" s="5">
        <v>18</v>
      </c>
      <c r="C2016" s="5" t="s">
        <v>62</v>
      </c>
      <c r="D2016" s="5">
        <v>487</v>
      </c>
      <c r="E2016" s="5">
        <v>5</v>
      </c>
      <c r="F2016" s="8">
        <f t="shared" si="186"/>
        <v>1.0266940451745379</v>
      </c>
      <c r="G2016" s="5" t="str">
        <f>IF(COUNTIFS(Q3_SQL_Error_Concentration!$A:$A,A2016,Q3_SQL_Error_Concentration!$E:$E,B2016,Q3_SQL_Error_Concentration!$F:$F,C2016)=0,"",SUMIFS(Q3_SQL_Error_Concentration!$I:$I,Q3_SQL_Error_Concentration!$A:$A,A2016,Q3_SQL_Error_Concentration!$E:$E,B2016,Q3_SQL_Error_Concentration!$F:$F,C2016))</f>
        <v/>
      </c>
      <c r="H2016" s="5" t="str">
        <f t="shared" si="187"/>
        <v/>
      </c>
      <c r="I2016" s="5">
        <f>IF(D2016&gt;=Q3_Validation!$C$2,1,0)</f>
        <v>0</v>
      </c>
      <c r="J2016" s="8" t="str">
        <f t="shared" si="188"/>
        <v/>
      </c>
      <c r="K2016" s="5" t="str">
        <f t="shared" si="189"/>
        <v>excluded</v>
      </c>
      <c r="L2016" s="5">
        <f t="shared" si="190"/>
        <v>0</v>
      </c>
      <c r="M2016" s="5">
        <f t="shared" si="191"/>
        <v>0</v>
      </c>
    </row>
    <row r="2017" spans="1:13">
      <c r="A2017" s="5">
        <v>3780</v>
      </c>
      <c r="B2017" s="5">
        <v>19</v>
      </c>
      <c r="C2017" s="5" t="s">
        <v>63</v>
      </c>
      <c r="D2017" s="5">
        <v>255</v>
      </c>
      <c r="E2017" s="5">
        <v>4</v>
      </c>
      <c r="F2017" s="8">
        <f t="shared" si="186"/>
        <v>1.5686274509803921</v>
      </c>
      <c r="G2017" s="5" t="str">
        <f>IF(COUNTIFS(Q3_SQL_Error_Concentration!$A:$A,A2017,Q3_SQL_Error_Concentration!$E:$E,B2017,Q3_SQL_Error_Concentration!$F:$F,C2017)=0,"",SUMIFS(Q3_SQL_Error_Concentration!$I:$I,Q3_SQL_Error_Concentration!$A:$A,A2017,Q3_SQL_Error_Concentration!$E:$E,B2017,Q3_SQL_Error_Concentration!$F:$F,C2017))</f>
        <v/>
      </c>
      <c r="H2017" s="5" t="str">
        <f t="shared" si="187"/>
        <v/>
      </c>
      <c r="I2017" s="5">
        <f>IF(D2017&gt;=Q3_Validation!$C$2,1,0)</f>
        <v>0</v>
      </c>
      <c r="J2017" s="8" t="str">
        <f t="shared" si="188"/>
        <v/>
      </c>
      <c r="K2017" s="5" t="str">
        <f t="shared" si="189"/>
        <v>excluded</v>
      </c>
      <c r="L2017" s="5">
        <f t="shared" si="190"/>
        <v>0</v>
      </c>
      <c r="M2017" s="5">
        <f t="shared" si="191"/>
        <v>0</v>
      </c>
    </row>
    <row r="2018" spans="1:13">
      <c r="A2018" s="5">
        <v>3780</v>
      </c>
      <c r="B2018" s="5">
        <v>19</v>
      </c>
      <c r="C2018" s="5" t="s">
        <v>64</v>
      </c>
      <c r="D2018" s="5">
        <v>2</v>
      </c>
      <c r="E2018" s="5">
        <v>0</v>
      </c>
      <c r="F2018" s="8">
        <f t="shared" si="186"/>
        <v>0</v>
      </c>
      <c r="G2018" s="5" t="str">
        <f>IF(COUNTIFS(Q3_SQL_Error_Concentration!$A:$A,A2018,Q3_SQL_Error_Concentration!$E:$E,B2018,Q3_SQL_Error_Concentration!$F:$F,C2018)=0,"",SUMIFS(Q3_SQL_Error_Concentration!$I:$I,Q3_SQL_Error_Concentration!$A:$A,A2018,Q3_SQL_Error_Concentration!$E:$E,B2018,Q3_SQL_Error_Concentration!$F:$F,C2018))</f>
        <v/>
      </c>
      <c r="H2018" s="5" t="str">
        <f t="shared" si="187"/>
        <v/>
      </c>
      <c r="I2018" s="5">
        <f>IF(D2018&gt;=Q3_Validation!$C$2,1,0)</f>
        <v>0</v>
      </c>
      <c r="J2018" s="8" t="str">
        <f t="shared" si="188"/>
        <v/>
      </c>
      <c r="K2018" s="5" t="str">
        <f t="shared" si="189"/>
        <v>excluded</v>
      </c>
      <c r="L2018" s="5">
        <f t="shared" si="190"/>
        <v>0</v>
      </c>
      <c r="M2018" s="5">
        <f t="shared" si="191"/>
        <v>0</v>
      </c>
    </row>
    <row r="2019" spans="1:13">
      <c r="A2019" s="5">
        <v>3780</v>
      </c>
      <c r="B2019" s="5">
        <v>19</v>
      </c>
      <c r="C2019" s="5" t="s">
        <v>62</v>
      </c>
      <c r="D2019" s="5">
        <v>470</v>
      </c>
      <c r="E2019" s="5">
        <v>9</v>
      </c>
      <c r="F2019" s="8">
        <f t="shared" si="186"/>
        <v>1.9148936170212767</v>
      </c>
      <c r="G2019" s="5" t="str">
        <f>IF(COUNTIFS(Q3_SQL_Error_Concentration!$A:$A,A2019,Q3_SQL_Error_Concentration!$E:$E,B2019,Q3_SQL_Error_Concentration!$F:$F,C2019)=0,"",SUMIFS(Q3_SQL_Error_Concentration!$I:$I,Q3_SQL_Error_Concentration!$A:$A,A2019,Q3_SQL_Error_Concentration!$E:$E,B2019,Q3_SQL_Error_Concentration!$F:$F,C2019))</f>
        <v/>
      </c>
      <c r="H2019" s="5" t="str">
        <f t="shared" si="187"/>
        <v/>
      </c>
      <c r="I2019" s="5">
        <f>IF(D2019&gt;=Q3_Validation!$C$2,1,0)</f>
        <v>0</v>
      </c>
      <c r="J2019" s="8" t="str">
        <f t="shared" si="188"/>
        <v/>
      </c>
      <c r="K2019" s="5" t="str">
        <f t="shared" si="189"/>
        <v>excluded</v>
      </c>
      <c r="L2019" s="5">
        <f t="shared" si="190"/>
        <v>0</v>
      </c>
      <c r="M2019" s="5">
        <f t="shared" si="191"/>
        <v>0</v>
      </c>
    </row>
    <row r="2020" spans="1:13">
      <c r="A2020" s="5">
        <v>3780</v>
      </c>
      <c r="B2020" s="5">
        <v>20</v>
      </c>
      <c r="C2020" s="5" t="s">
        <v>63</v>
      </c>
      <c r="D2020" s="5">
        <v>257</v>
      </c>
      <c r="E2020" s="5">
        <v>3</v>
      </c>
      <c r="F2020" s="8">
        <f t="shared" si="186"/>
        <v>1.1673151750972763</v>
      </c>
      <c r="G2020" s="5" t="str">
        <f>IF(COUNTIFS(Q3_SQL_Error_Concentration!$A:$A,A2020,Q3_SQL_Error_Concentration!$E:$E,B2020,Q3_SQL_Error_Concentration!$F:$F,C2020)=0,"",SUMIFS(Q3_SQL_Error_Concentration!$I:$I,Q3_SQL_Error_Concentration!$A:$A,A2020,Q3_SQL_Error_Concentration!$E:$E,B2020,Q3_SQL_Error_Concentration!$F:$F,C2020))</f>
        <v/>
      </c>
      <c r="H2020" s="5" t="str">
        <f t="shared" si="187"/>
        <v/>
      </c>
      <c r="I2020" s="5">
        <f>IF(D2020&gt;=Q3_Validation!$C$2,1,0)</f>
        <v>0</v>
      </c>
      <c r="J2020" s="8" t="str">
        <f t="shared" si="188"/>
        <v/>
      </c>
      <c r="K2020" s="5" t="str">
        <f t="shared" si="189"/>
        <v>excluded</v>
      </c>
      <c r="L2020" s="5">
        <f t="shared" si="190"/>
        <v>0</v>
      </c>
      <c r="M2020" s="5">
        <f t="shared" si="191"/>
        <v>0</v>
      </c>
    </row>
    <row r="2021" spans="1:13">
      <c r="A2021" s="5">
        <v>3780</v>
      </c>
      <c r="B2021" s="5">
        <v>20</v>
      </c>
      <c r="C2021" s="5" t="s">
        <v>62</v>
      </c>
      <c r="D2021" s="5">
        <v>484</v>
      </c>
      <c r="E2021" s="5">
        <v>3</v>
      </c>
      <c r="F2021" s="8">
        <f t="shared" si="186"/>
        <v>0.6198347107438017</v>
      </c>
      <c r="G2021" s="5" t="str">
        <f>IF(COUNTIFS(Q3_SQL_Error_Concentration!$A:$A,A2021,Q3_SQL_Error_Concentration!$E:$E,B2021,Q3_SQL_Error_Concentration!$F:$F,C2021)=0,"",SUMIFS(Q3_SQL_Error_Concentration!$I:$I,Q3_SQL_Error_Concentration!$A:$A,A2021,Q3_SQL_Error_Concentration!$E:$E,B2021,Q3_SQL_Error_Concentration!$F:$F,C2021))</f>
        <v/>
      </c>
      <c r="H2021" s="5" t="str">
        <f t="shared" si="187"/>
        <v/>
      </c>
      <c r="I2021" s="5">
        <f>IF(D2021&gt;=Q3_Validation!$C$2,1,0)</f>
        <v>0</v>
      </c>
      <c r="J2021" s="8" t="str">
        <f t="shared" si="188"/>
        <v/>
      </c>
      <c r="K2021" s="5" t="str">
        <f t="shared" si="189"/>
        <v>excluded</v>
      </c>
      <c r="L2021" s="5">
        <f t="shared" si="190"/>
        <v>0</v>
      </c>
      <c r="M2021" s="5">
        <f t="shared" si="191"/>
        <v>0</v>
      </c>
    </row>
    <row r="2022" spans="1:13">
      <c r="A2022" s="5">
        <v>3780</v>
      </c>
      <c r="B2022" s="5">
        <v>21</v>
      </c>
      <c r="C2022" s="5" t="s">
        <v>63</v>
      </c>
      <c r="D2022" s="5">
        <v>257</v>
      </c>
      <c r="E2022" s="5">
        <v>4</v>
      </c>
      <c r="F2022" s="8">
        <f t="shared" si="186"/>
        <v>1.556420233463035</v>
      </c>
      <c r="G2022" s="5" t="str">
        <f>IF(COUNTIFS(Q3_SQL_Error_Concentration!$A:$A,A2022,Q3_SQL_Error_Concentration!$E:$E,B2022,Q3_SQL_Error_Concentration!$F:$F,C2022)=0,"",SUMIFS(Q3_SQL_Error_Concentration!$I:$I,Q3_SQL_Error_Concentration!$A:$A,A2022,Q3_SQL_Error_Concentration!$E:$E,B2022,Q3_SQL_Error_Concentration!$F:$F,C2022))</f>
        <v/>
      </c>
      <c r="H2022" s="5" t="str">
        <f t="shared" si="187"/>
        <v/>
      </c>
      <c r="I2022" s="5">
        <f>IF(D2022&gt;=Q3_Validation!$C$2,1,0)</f>
        <v>0</v>
      </c>
      <c r="J2022" s="8" t="str">
        <f t="shared" si="188"/>
        <v/>
      </c>
      <c r="K2022" s="5" t="str">
        <f t="shared" si="189"/>
        <v>excluded</v>
      </c>
      <c r="L2022" s="5">
        <f t="shared" si="190"/>
        <v>0</v>
      </c>
      <c r="M2022" s="5">
        <f t="shared" si="191"/>
        <v>0</v>
      </c>
    </row>
    <row r="2023" spans="1:13">
      <c r="A2023" s="5">
        <v>3780</v>
      </c>
      <c r="B2023" s="5">
        <v>21</v>
      </c>
      <c r="C2023" s="5" t="s">
        <v>62</v>
      </c>
      <c r="D2023" s="5">
        <v>471</v>
      </c>
      <c r="E2023" s="5">
        <v>5</v>
      </c>
      <c r="F2023" s="8">
        <f t="shared" si="186"/>
        <v>1.0615711252653928</v>
      </c>
      <c r="G2023" s="5" t="str">
        <f>IF(COUNTIFS(Q3_SQL_Error_Concentration!$A:$A,A2023,Q3_SQL_Error_Concentration!$E:$E,B2023,Q3_SQL_Error_Concentration!$F:$F,C2023)=0,"",SUMIFS(Q3_SQL_Error_Concentration!$I:$I,Q3_SQL_Error_Concentration!$A:$A,A2023,Q3_SQL_Error_Concentration!$E:$E,B2023,Q3_SQL_Error_Concentration!$F:$F,C2023))</f>
        <v/>
      </c>
      <c r="H2023" s="5" t="str">
        <f t="shared" si="187"/>
        <v/>
      </c>
      <c r="I2023" s="5">
        <f>IF(D2023&gt;=Q3_Validation!$C$2,1,0)</f>
        <v>0</v>
      </c>
      <c r="J2023" s="8" t="str">
        <f t="shared" si="188"/>
        <v/>
      </c>
      <c r="K2023" s="5" t="str">
        <f t="shared" si="189"/>
        <v>excluded</v>
      </c>
      <c r="L2023" s="5">
        <f t="shared" si="190"/>
        <v>0</v>
      </c>
      <c r="M2023" s="5">
        <f t="shared" si="191"/>
        <v>0</v>
      </c>
    </row>
    <row r="2024" spans="1:13">
      <c r="A2024" s="5">
        <v>3780</v>
      </c>
      <c r="B2024" s="5">
        <v>22</v>
      </c>
      <c r="C2024" s="5" t="s">
        <v>63</v>
      </c>
      <c r="D2024" s="5">
        <v>361</v>
      </c>
      <c r="E2024" s="5">
        <v>6</v>
      </c>
      <c r="F2024" s="8">
        <f t="shared" si="186"/>
        <v>1.6620498614958448</v>
      </c>
      <c r="G2024" s="5" t="str">
        <f>IF(COUNTIFS(Q3_SQL_Error_Concentration!$A:$A,A2024,Q3_SQL_Error_Concentration!$E:$E,B2024,Q3_SQL_Error_Concentration!$F:$F,C2024)=0,"",SUMIFS(Q3_SQL_Error_Concentration!$I:$I,Q3_SQL_Error_Concentration!$A:$A,A2024,Q3_SQL_Error_Concentration!$E:$E,B2024,Q3_SQL_Error_Concentration!$F:$F,C2024))</f>
        <v/>
      </c>
      <c r="H2024" s="5" t="str">
        <f t="shared" si="187"/>
        <v/>
      </c>
      <c r="I2024" s="5">
        <f>IF(D2024&gt;=Q3_Validation!$C$2,1,0)</f>
        <v>0</v>
      </c>
      <c r="J2024" s="8" t="str">
        <f t="shared" si="188"/>
        <v/>
      </c>
      <c r="K2024" s="5" t="str">
        <f t="shared" si="189"/>
        <v>excluded</v>
      </c>
      <c r="L2024" s="5">
        <f t="shared" si="190"/>
        <v>0</v>
      </c>
      <c r="M2024" s="5">
        <f t="shared" si="191"/>
        <v>0</v>
      </c>
    </row>
    <row r="2025" spans="1:13">
      <c r="A2025" s="5">
        <v>3780</v>
      </c>
      <c r="B2025" s="5">
        <v>22</v>
      </c>
      <c r="C2025" s="5" t="s">
        <v>64</v>
      </c>
      <c r="D2025" s="5">
        <v>2</v>
      </c>
      <c r="E2025" s="5">
        <v>0</v>
      </c>
      <c r="F2025" s="8">
        <f t="shared" si="186"/>
        <v>0</v>
      </c>
      <c r="G2025" s="5" t="str">
        <f>IF(COUNTIFS(Q3_SQL_Error_Concentration!$A:$A,A2025,Q3_SQL_Error_Concentration!$E:$E,B2025,Q3_SQL_Error_Concentration!$F:$F,C2025)=0,"",SUMIFS(Q3_SQL_Error_Concentration!$I:$I,Q3_SQL_Error_Concentration!$A:$A,A2025,Q3_SQL_Error_Concentration!$E:$E,B2025,Q3_SQL_Error_Concentration!$F:$F,C2025))</f>
        <v/>
      </c>
      <c r="H2025" s="5" t="str">
        <f t="shared" si="187"/>
        <v/>
      </c>
      <c r="I2025" s="5">
        <f>IF(D2025&gt;=Q3_Validation!$C$2,1,0)</f>
        <v>0</v>
      </c>
      <c r="J2025" s="8" t="str">
        <f t="shared" si="188"/>
        <v/>
      </c>
      <c r="K2025" s="5" t="str">
        <f t="shared" si="189"/>
        <v>excluded</v>
      </c>
      <c r="L2025" s="5">
        <f t="shared" si="190"/>
        <v>0</v>
      </c>
      <c r="M2025" s="5">
        <f t="shared" si="191"/>
        <v>0</v>
      </c>
    </row>
    <row r="2026" spans="1:13">
      <c r="A2026" s="5">
        <v>3780</v>
      </c>
      <c r="B2026" s="5">
        <v>22</v>
      </c>
      <c r="C2026" s="5" t="s">
        <v>62</v>
      </c>
      <c r="D2026" s="5">
        <v>583</v>
      </c>
      <c r="E2026" s="5">
        <v>6</v>
      </c>
      <c r="F2026" s="8">
        <f t="shared" si="186"/>
        <v>1.0291595197255574</v>
      </c>
      <c r="G2026" s="5" t="str">
        <f>IF(COUNTIFS(Q3_SQL_Error_Concentration!$A:$A,A2026,Q3_SQL_Error_Concentration!$E:$E,B2026,Q3_SQL_Error_Concentration!$F:$F,C2026)=0,"",SUMIFS(Q3_SQL_Error_Concentration!$I:$I,Q3_SQL_Error_Concentration!$A:$A,A2026,Q3_SQL_Error_Concentration!$E:$E,B2026,Q3_SQL_Error_Concentration!$F:$F,C2026))</f>
        <v/>
      </c>
      <c r="H2026" s="5" t="str">
        <f t="shared" si="187"/>
        <v/>
      </c>
      <c r="I2026" s="5">
        <f>IF(D2026&gt;=Q3_Validation!$C$2,1,0)</f>
        <v>0</v>
      </c>
      <c r="J2026" s="8" t="str">
        <f t="shared" si="188"/>
        <v/>
      </c>
      <c r="K2026" s="5" t="str">
        <f t="shared" si="189"/>
        <v>excluded</v>
      </c>
      <c r="L2026" s="5">
        <f t="shared" si="190"/>
        <v>0</v>
      </c>
      <c r="M2026" s="5">
        <f t="shared" si="191"/>
        <v>0</v>
      </c>
    </row>
    <row r="2027" spans="1:13">
      <c r="A2027" s="5">
        <v>3780</v>
      </c>
      <c r="B2027" s="5">
        <v>23</v>
      </c>
      <c r="C2027" s="5" t="s">
        <v>63</v>
      </c>
      <c r="D2027" s="5">
        <v>348</v>
      </c>
      <c r="E2027" s="5">
        <v>6</v>
      </c>
      <c r="F2027" s="8">
        <f t="shared" si="186"/>
        <v>1.7241379310344827</v>
      </c>
      <c r="G2027" s="5" t="str">
        <f>IF(COUNTIFS(Q3_SQL_Error_Concentration!$A:$A,A2027,Q3_SQL_Error_Concentration!$E:$E,B2027,Q3_SQL_Error_Concentration!$F:$F,C2027)=0,"",SUMIFS(Q3_SQL_Error_Concentration!$I:$I,Q3_SQL_Error_Concentration!$A:$A,A2027,Q3_SQL_Error_Concentration!$E:$E,B2027,Q3_SQL_Error_Concentration!$F:$F,C2027))</f>
        <v/>
      </c>
      <c r="H2027" s="5" t="str">
        <f t="shared" si="187"/>
        <v/>
      </c>
      <c r="I2027" s="5">
        <f>IF(D2027&gt;=Q3_Validation!$C$2,1,0)</f>
        <v>0</v>
      </c>
      <c r="J2027" s="8" t="str">
        <f t="shared" si="188"/>
        <v/>
      </c>
      <c r="K2027" s="5" t="str">
        <f t="shared" si="189"/>
        <v>excluded</v>
      </c>
      <c r="L2027" s="5">
        <f t="shared" si="190"/>
        <v>0</v>
      </c>
      <c r="M2027" s="5">
        <f t="shared" si="191"/>
        <v>0</v>
      </c>
    </row>
    <row r="2028" spans="1:13">
      <c r="A2028" s="5">
        <v>3780</v>
      </c>
      <c r="B2028" s="5">
        <v>23</v>
      </c>
      <c r="C2028" s="5" t="s">
        <v>64</v>
      </c>
      <c r="D2028" s="5">
        <v>2</v>
      </c>
      <c r="E2028" s="5">
        <v>0</v>
      </c>
      <c r="F2028" s="8">
        <f t="shared" si="186"/>
        <v>0</v>
      </c>
      <c r="G2028" s="5" t="str">
        <f>IF(COUNTIFS(Q3_SQL_Error_Concentration!$A:$A,A2028,Q3_SQL_Error_Concentration!$E:$E,B2028,Q3_SQL_Error_Concentration!$F:$F,C2028)=0,"",SUMIFS(Q3_SQL_Error_Concentration!$I:$I,Q3_SQL_Error_Concentration!$A:$A,A2028,Q3_SQL_Error_Concentration!$E:$E,B2028,Q3_SQL_Error_Concentration!$F:$F,C2028))</f>
        <v/>
      </c>
      <c r="H2028" s="5" t="str">
        <f t="shared" si="187"/>
        <v/>
      </c>
      <c r="I2028" s="5">
        <f>IF(D2028&gt;=Q3_Validation!$C$2,1,0)</f>
        <v>0</v>
      </c>
      <c r="J2028" s="8" t="str">
        <f t="shared" si="188"/>
        <v/>
      </c>
      <c r="K2028" s="5" t="str">
        <f t="shared" si="189"/>
        <v>excluded</v>
      </c>
      <c r="L2028" s="5">
        <f t="shared" si="190"/>
        <v>0</v>
      </c>
      <c r="M2028" s="5">
        <f t="shared" si="191"/>
        <v>0</v>
      </c>
    </row>
    <row r="2029" spans="1:13">
      <c r="A2029" s="5">
        <v>3780</v>
      </c>
      <c r="B2029" s="5">
        <v>23</v>
      </c>
      <c r="C2029" s="5" t="s">
        <v>62</v>
      </c>
      <c r="D2029" s="5">
        <v>554</v>
      </c>
      <c r="E2029" s="5">
        <v>6</v>
      </c>
      <c r="F2029" s="8">
        <f t="shared" si="186"/>
        <v>1.0830324909747293</v>
      </c>
      <c r="G2029" s="5" t="str">
        <f>IF(COUNTIFS(Q3_SQL_Error_Concentration!$A:$A,A2029,Q3_SQL_Error_Concentration!$E:$E,B2029,Q3_SQL_Error_Concentration!$F:$F,C2029)=0,"",SUMIFS(Q3_SQL_Error_Concentration!$I:$I,Q3_SQL_Error_Concentration!$A:$A,A2029,Q3_SQL_Error_Concentration!$E:$E,B2029,Q3_SQL_Error_Concentration!$F:$F,C2029))</f>
        <v/>
      </c>
      <c r="H2029" s="5" t="str">
        <f t="shared" si="187"/>
        <v/>
      </c>
      <c r="I2029" s="5">
        <f>IF(D2029&gt;=Q3_Validation!$C$2,1,0)</f>
        <v>0</v>
      </c>
      <c r="J2029" s="8" t="str">
        <f t="shared" si="188"/>
        <v/>
      </c>
      <c r="K2029" s="5" t="str">
        <f t="shared" si="189"/>
        <v>excluded</v>
      </c>
      <c r="L2029" s="5">
        <f t="shared" si="190"/>
        <v>0</v>
      </c>
      <c r="M2029" s="5">
        <f t="shared" si="191"/>
        <v>0</v>
      </c>
    </row>
    <row r="2030" spans="1:13">
      <c r="A2030" s="5">
        <v>4111</v>
      </c>
      <c r="B2030" s="5">
        <v>0</v>
      </c>
      <c r="C2030" s="5" t="s">
        <v>63</v>
      </c>
      <c r="D2030" s="5">
        <v>15</v>
      </c>
      <c r="E2030" s="5">
        <v>2</v>
      </c>
      <c r="F2030" s="8">
        <f t="shared" si="186"/>
        <v>13.333333333333334</v>
      </c>
      <c r="G2030" s="5" t="str">
        <f>IF(COUNTIFS(Q3_SQL_Error_Concentration!$A:$A,A2030,Q3_SQL_Error_Concentration!$E:$E,B2030,Q3_SQL_Error_Concentration!$F:$F,C2030)=0,"",SUMIFS(Q3_SQL_Error_Concentration!$I:$I,Q3_SQL_Error_Concentration!$A:$A,A2030,Q3_SQL_Error_Concentration!$E:$E,B2030,Q3_SQL_Error_Concentration!$F:$F,C2030))</f>
        <v/>
      </c>
      <c r="H2030" s="5" t="str">
        <f t="shared" si="187"/>
        <v/>
      </c>
      <c r="I2030" s="5">
        <f>IF(D2030&gt;=Q3_Validation!$C$2,1,0)</f>
        <v>0</v>
      </c>
      <c r="J2030" s="8" t="str">
        <f t="shared" si="188"/>
        <v/>
      </c>
      <c r="K2030" s="5" t="str">
        <f t="shared" si="189"/>
        <v>excluded</v>
      </c>
      <c r="L2030" s="5">
        <f t="shared" si="190"/>
        <v>23</v>
      </c>
      <c r="M2030" s="5">
        <f t="shared" si="191"/>
        <v>0</v>
      </c>
    </row>
    <row r="2031" spans="1:13">
      <c r="A2031" s="5">
        <v>4111</v>
      </c>
      <c r="B2031" s="5">
        <v>0</v>
      </c>
      <c r="C2031" s="5" t="s">
        <v>62</v>
      </c>
      <c r="D2031" s="5">
        <v>56</v>
      </c>
      <c r="E2031" s="5">
        <v>1</v>
      </c>
      <c r="F2031" s="8">
        <f t="shared" si="186"/>
        <v>1.7857142857142858</v>
      </c>
      <c r="G2031" s="5" t="str">
        <f>IF(COUNTIFS(Q3_SQL_Error_Concentration!$A:$A,A2031,Q3_SQL_Error_Concentration!$E:$E,B2031,Q3_SQL_Error_Concentration!$F:$F,C2031)=0,"",SUMIFS(Q3_SQL_Error_Concentration!$I:$I,Q3_SQL_Error_Concentration!$A:$A,A2031,Q3_SQL_Error_Concentration!$E:$E,B2031,Q3_SQL_Error_Concentration!$F:$F,C2031))</f>
        <v/>
      </c>
      <c r="H2031" s="5" t="str">
        <f t="shared" si="187"/>
        <v/>
      </c>
      <c r="I2031" s="5">
        <f>IF(D2031&gt;=Q3_Validation!$C$2,1,0)</f>
        <v>0</v>
      </c>
      <c r="J2031" s="8" t="str">
        <f t="shared" si="188"/>
        <v/>
      </c>
      <c r="K2031" s="5" t="str">
        <f t="shared" si="189"/>
        <v>excluded</v>
      </c>
      <c r="L2031" s="5">
        <f t="shared" si="190"/>
        <v>23</v>
      </c>
      <c r="M2031" s="5">
        <f t="shared" si="191"/>
        <v>0</v>
      </c>
    </row>
    <row r="2032" spans="1:13">
      <c r="A2032" s="5">
        <v>4111</v>
      </c>
      <c r="B2032" s="5">
        <v>1</v>
      </c>
      <c r="C2032" s="5" t="s">
        <v>63</v>
      </c>
      <c r="D2032" s="5">
        <v>9</v>
      </c>
      <c r="E2032" s="5">
        <v>1</v>
      </c>
      <c r="F2032" s="8">
        <f t="shared" si="186"/>
        <v>11.111111111111111</v>
      </c>
      <c r="G2032" s="5" t="str">
        <f>IF(COUNTIFS(Q3_SQL_Error_Concentration!$A:$A,A2032,Q3_SQL_Error_Concentration!$E:$E,B2032,Q3_SQL_Error_Concentration!$F:$F,C2032)=0,"",SUMIFS(Q3_SQL_Error_Concentration!$I:$I,Q3_SQL_Error_Concentration!$A:$A,A2032,Q3_SQL_Error_Concentration!$E:$E,B2032,Q3_SQL_Error_Concentration!$F:$F,C2032))</f>
        <v/>
      </c>
      <c r="H2032" s="5" t="str">
        <f t="shared" si="187"/>
        <v/>
      </c>
      <c r="I2032" s="5">
        <f>IF(D2032&gt;=Q3_Validation!$C$2,1,0)</f>
        <v>0</v>
      </c>
      <c r="J2032" s="8" t="str">
        <f t="shared" si="188"/>
        <v/>
      </c>
      <c r="K2032" s="5" t="str">
        <f t="shared" si="189"/>
        <v>excluded</v>
      </c>
      <c r="L2032" s="5">
        <f t="shared" si="190"/>
        <v>23</v>
      </c>
      <c r="M2032" s="5">
        <f t="shared" si="191"/>
        <v>0</v>
      </c>
    </row>
    <row r="2033" spans="1:13">
      <c r="A2033" s="5">
        <v>4111</v>
      </c>
      <c r="B2033" s="5">
        <v>1</v>
      </c>
      <c r="C2033" s="5" t="s">
        <v>62</v>
      </c>
      <c r="D2033" s="5">
        <v>8</v>
      </c>
      <c r="E2033" s="5">
        <v>1</v>
      </c>
      <c r="F2033" s="8">
        <f t="shared" si="186"/>
        <v>12.5</v>
      </c>
      <c r="G2033" s="5" t="str">
        <f>IF(COUNTIFS(Q3_SQL_Error_Concentration!$A:$A,A2033,Q3_SQL_Error_Concentration!$E:$E,B2033,Q3_SQL_Error_Concentration!$F:$F,C2033)=0,"",SUMIFS(Q3_SQL_Error_Concentration!$I:$I,Q3_SQL_Error_Concentration!$A:$A,A2033,Q3_SQL_Error_Concentration!$E:$E,B2033,Q3_SQL_Error_Concentration!$F:$F,C2033))</f>
        <v/>
      </c>
      <c r="H2033" s="5" t="str">
        <f t="shared" si="187"/>
        <v/>
      </c>
      <c r="I2033" s="5">
        <f>IF(D2033&gt;=Q3_Validation!$C$2,1,0)</f>
        <v>0</v>
      </c>
      <c r="J2033" s="8" t="str">
        <f t="shared" si="188"/>
        <v/>
      </c>
      <c r="K2033" s="5" t="str">
        <f t="shared" si="189"/>
        <v>excluded</v>
      </c>
      <c r="L2033" s="5">
        <f t="shared" si="190"/>
        <v>23</v>
      </c>
      <c r="M2033" s="5">
        <f t="shared" si="191"/>
        <v>0</v>
      </c>
    </row>
    <row r="2034" spans="1:13">
      <c r="A2034" s="5">
        <v>4111</v>
      </c>
      <c r="B2034" s="5">
        <v>2</v>
      </c>
      <c r="C2034" s="5" t="s">
        <v>63</v>
      </c>
      <c r="D2034" s="5">
        <v>40</v>
      </c>
      <c r="E2034" s="5">
        <v>1</v>
      </c>
      <c r="F2034" s="8">
        <f t="shared" si="186"/>
        <v>2.5</v>
      </c>
      <c r="G2034" s="5" t="str">
        <f>IF(COUNTIFS(Q3_SQL_Error_Concentration!$A:$A,A2034,Q3_SQL_Error_Concentration!$E:$E,B2034,Q3_SQL_Error_Concentration!$F:$F,C2034)=0,"",SUMIFS(Q3_SQL_Error_Concentration!$I:$I,Q3_SQL_Error_Concentration!$A:$A,A2034,Q3_SQL_Error_Concentration!$E:$E,B2034,Q3_SQL_Error_Concentration!$F:$F,C2034))</f>
        <v/>
      </c>
      <c r="H2034" s="5" t="str">
        <f t="shared" si="187"/>
        <v/>
      </c>
      <c r="I2034" s="5">
        <f>IF(D2034&gt;=Q3_Validation!$C$2,1,0)</f>
        <v>0</v>
      </c>
      <c r="J2034" s="8" t="str">
        <f t="shared" si="188"/>
        <v/>
      </c>
      <c r="K2034" s="5" t="str">
        <f t="shared" si="189"/>
        <v>excluded</v>
      </c>
      <c r="L2034" s="5">
        <f t="shared" si="190"/>
        <v>23</v>
      </c>
      <c r="M2034" s="5">
        <f t="shared" si="191"/>
        <v>0</v>
      </c>
    </row>
    <row r="2035" spans="1:13">
      <c r="A2035" s="5">
        <v>4111</v>
      </c>
      <c r="B2035" s="5">
        <v>2</v>
      </c>
      <c r="C2035" s="5" t="s">
        <v>62</v>
      </c>
      <c r="D2035" s="5">
        <v>54</v>
      </c>
      <c r="E2035" s="5">
        <v>5</v>
      </c>
      <c r="F2035" s="8">
        <f t="shared" si="186"/>
        <v>9.2592592592592595</v>
      </c>
      <c r="G2035" s="5" t="str">
        <f>IF(COUNTIFS(Q3_SQL_Error_Concentration!$A:$A,A2035,Q3_SQL_Error_Concentration!$E:$E,B2035,Q3_SQL_Error_Concentration!$F:$F,C2035)=0,"",SUMIFS(Q3_SQL_Error_Concentration!$I:$I,Q3_SQL_Error_Concentration!$A:$A,A2035,Q3_SQL_Error_Concentration!$E:$E,B2035,Q3_SQL_Error_Concentration!$F:$F,C2035))</f>
        <v/>
      </c>
      <c r="H2035" s="5" t="str">
        <f t="shared" si="187"/>
        <v/>
      </c>
      <c r="I2035" s="5">
        <f>IF(D2035&gt;=Q3_Validation!$C$2,1,0)</f>
        <v>0</v>
      </c>
      <c r="J2035" s="8" t="str">
        <f t="shared" si="188"/>
        <v/>
      </c>
      <c r="K2035" s="5" t="str">
        <f t="shared" si="189"/>
        <v>excluded</v>
      </c>
      <c r="L2035" s="5">
        <f t="shared" si="190"/>
        <v>23</v>
      </c>
      <c r="M2035" s="5">
        <f t="shared" si="191"/>
        <v>0</v>
      </c>
    </row>
    <row r="2036" spans="1:13">
      <c r="A2036" s="5">
        <v>4111</v>
      </c>
      <c r="B2036" s="5">
        <v>3</v>
      </c>
      <c r="C2036" s="5" t="s">
        <v>63</v>
      </c>
      <c r="D2036" s="5">
        <v>28</v>
      </c>
      <c r="E2036" s="5">
        <v>0</v>
      </c>
      <c r="F2036" s="8">
        <f t="shared" si="186"/>
        <v>0</v>
      </c>
      <c r="G2036" s="5" t="str">
        <f>IF(COUNTIFS(Q3_SQL_Error_Concentration!$A:$A,A2036,Q3_SQL_Error_Concentration!$E:$E,B2036,Q3_SQL_Error_Concentration!$F:$F,C2036)=0,"",SUMIFS(Q3_SQL_Error_Concentration!$I:$I,Q3_SQL_Error_Concentration!$A:$A,A2036,Q3_SQL_Error_Concentration!$E:$E,B2036,Q3_SQL_Error_Concentration!$F:$F,C2036))</f>
        <v/>
      </c>
      <c r="H2036" s="5" t="str">
        <f t="shared" si="187"/>
        <v/>
      </c>
      <c r="I2036" s="5">
        <f>IF(D2036&gt;=Q3_Validation!$C$2,1,0)</f>
        <v>0</v>
      </c>
      <c r="J2036" s="8" t="str">
        <f t="shared" si="188"/>
        <v/>
      </c>
      <c r="K2036" s="5" t="str">
        <f t="shared" si="189"/>
        <v>excluded</v>
      </c>
      <c r="L2036" s="5">
        <f t="shared" si="190"/>
        <v>23</v>
      </c>
      <c r="M2036" s="5">
        <f t="shared" si="191"/>
        <v>0</v>
      </c>
    </row>
    <row r="2037" spans="1:13">
      <c r="A2037" s="5">
        <v>4111</v>
      </c>
      <c r="B2037" s="5">
        <v>3</v>
      </c>
      <c r="C2037" s="5" t="s">
        <v>62</v>
      </c>
      <c r="D2037" s="5">
        <v>31</v>
      </c>
      <c r="E2037" s="5">
        <v>0</v>
      </c>
      <c r="F2037" s="8">
        <f t="shared" si="186"/>
        <v>0</v>
      </c>
      <c r="G2037" s="5" t="str">
        <f>IF(COUNTIFS(Q3_SQL_Error_Concentration!$A:$A,A2037,Q3_SQL_Error_Concentration!$E:$E,B2037,Q3_SQL_Error_Concentration!$F:$F,C2037)=0,"",SUMIFS(Q3_SQL_Error_Concentration!$I:$I,Q3_SQL_Error_Concentration!$A:$A,A2037,Q3_SQL_Error_Concentration!$E:$E,B2037,Q3_SQL_Error_Concentration!$F:$F,C2037))</f>
        <v/>
      </c>
      <c r="H2037" s="5" t="str">
        <f t="shared" si="187"/>
        <v/>
      </c>
      <c r="I2037" s="5">
        <f>IF(D2037&gt;=Q3_Validation!$C$2,1,0)</f>
        <v>0</v>
      </c>
      <c r="J2037" s="8" t="str">
        <f t="shared" si="188"/>
        <v/>
      </c>
      <c r="K2037" s="5" t="str">
        <f t="shared" si="189"/>
        <v>excluded</v>
      </c>
      <c r="L2037" s="5">
        <f t="shared" si="190"/>
        <v>23</v>
      </c>
      <c r="M2037" s="5">
        <f t="shared" si="191"/>
        <v>0</v>
      </c>
    </row>
    <row r="2038" spans="1:13">
      <c r="A2038" s="5">
        <v>4111</v>
      </c>
      <c r="B2038" s="5">
        <v>4</v>
      </c>
      <c r="C2038" s="5" t="s">
        <v>63</v>
      </c>
      <c r="D2038" s="5">
        <v>481</v>
      </c>
      <c r="E2038" s="5">
        <v>11</v>
      </c>
      <c r="F2038" s="8">
        <f t="shared" si="186"/>
        <v>2.2869022869022868</v>
      </c>
      <c r="G2038" s="5" t="str">
        <f>IF(COUNTIFS(Q3_SQL_Error_Concentration!$A:$A,A2038,Q3_SQL_Error_Concentration!$E:$E,B2038,Q3_SQL_Error_Concentration!$F:$F,C2038)=0,"",SUMIFS(Q3_SQL_Error_Concentration!$I:$I,Q3_SQL_Error_Concentration!$A:$A,A2038,Q3_SQL_Error_Concentration!$E:$E,B2038,Q3_SQL_Error_Concentration!$F:$F,C2038))</f>
        <v/>
      </c>
      <c r="H2038" s="5" t="str">
        <f t="shared" si="187"/>
        <v/>
      </c>
      <c r="I2038" s="5">
        <f>IF(D2038&gt;=Q3_Validation!$C$2,1,0)</f>
        <v>0</v>
      </c>
      <c r="J2038" s="8" t="str">
        <f t="shared" si="188"/>
        <v/>
      </c>
      <c r="K2038" s="5" t="str">
        <f t="shared" si="189"/>
        <v>excluded</v>
      </c>
      <c r="L2038" s="5">
        <f t="shared" si="190"/>
        <v>23</v>
      </c>
      <c r="M2038" s="5">
        <f t="shared" si="191"/>
        <v>0</v>
      </c>
    </row>
    <row r="2039" spans="1:13">
      <c r="A2039" s="5">
        <v>4111</v>
      </c>
      <c r="B2039" s="5">
        <v>4</v>
      </c>
      <c r="C2039" s="5" t="s">
        <v>62</v>
      </c>
      <c r="D2039" s="5">
        <v>501</v>
      </c>
      <c r="E2039" s="5">
        <v>8</v>
      </c>
      <c r="F2039" s="8">
        <f t="shared" si="186"/>
        <v>1.5968063872255489</v>
      </c>
      <c r="G2039" s="5" t="str">
        <f>IF(COUNTIFS(Q3_SQL_Error_Concentration!$A:$A,A2039,Q3_SQL_Error_Concentration!$E:$E,B2039,Q3_SQL_Error_Concentration!$F:$F,C2039)=0,"",SUMIFS(Q3_SQL_Error_Concentration!$I:$I,Q3_SQL_Error_Concentration!$A:$A,A2039,Q3_SQL_Error_Concentration!$E:$E,B2039,Q3_SQL_Error_Concentration!$F:$F,C2039))</f>
        <v/>
      </c>
      <c r="H2039" s="5" t="str">
        <f t="shared" si="187"/>
        <v/>
      </c>
      <c r="I2039" s="5">
        <f>IF(D2039&gt;=Q3_Validation!$C$2,1,0)</f>
        <v>0</v>
      </c>
      <c r="J2039" s="8" t="str">
        <f t="shared" si="188"/>
        <v/>
      </c>
      <c r="K2039" s="5" t="str">
        <f t="shared" si="189"/>
        <v>excluded</v>
      </c>
      <c r="L2039" s="5">
        <f t="shared" si="190"/>
        <v>23</v>
      </c>
      <c r="M2039" s="5">
        <f t="shared" si="191"/>
        <v>0</v>
      </c>
    </row>
    <row r="2040" spans="1:13">
      <c r="A2040" s="5">
        <v>4111</v>
      </c>
      <c r="B2040" s="5">
        <v>5</v>
      </c>
      <c r="C2040" s="5" t="s">
        <v>63</v>
      </c>
      <c r="D2040" s="5">
        <v>1635</v>
      </c>
      <c r="E2040" s="5">
        <v>47</v>
      </c>
      <c r="F2040" s="8">
        <f t="shared" si="186"/>
        <v>2.8746177370030579</v>
      </c>
      <c r="G2040" s="5">
        <f>IF(COUNTIFS(Q3_SQL_Error_Concentration!$A:$A,A2040,Q3_SQL_Error_Concentration!$E:$E,B2040,Q3_SQL_Error_Concentration!$F:$F,C2040)=0,"",SUMIFS(Q3_SQL_Error_Concentration!$I:$I,Q3_SQL_Error_Concentration!$A:$A,A2040,Q3_SQL_Error_Concentration!$E:$E,B2040,Q3_SQL_Error_Concentration!$F:$F,C2040))</f>
        <v>2.8746</v>
      </c>
      <c r="H2040" s="5" t="str">
        <f t="shared" si="187"/>
        <v>PASS</v>
      </c>
      <c r="I2040" s="5">
        <f>IF(D2040&gt;=Q3_Validation!$C$2,1,0)</f>
        <v>1</v>
      </c>
      <c r="J2040" s="8">
        <f t="shared" si="188"/>
        <v>2.8746177370030579</v>
      </c>
      <c r="K2040" s="5" t="str">
        <f t="shared" si="189"/>
        <v>high-error</v>
      </c>
      <c r="L2040" s="5">
        <f t="shared" si="190"/>
        <v>23</v>
      </c>
      <c r="M2040" s="5">
        <f t="shared" si="191"/>
        <v>1</v>
      </c>
    </row>
    <row r="2041" spans="1:13">
      <c r="A2041" s="5">
        <v>4111</v>
      </c>
      <c r="B2041" s="5">
        <v>5</v>
      </c>
      <c r="C2041" s="5" t="s">
        <v>62</v>
      </c>
      <c r="D2041" s="5">
        <v>1701</v>
      </c>
      <c r="E2041" s="5">
        <v>49</v>
      </c>
      <c r="F2041" s="8">
        <f t="shared" si="186"/>
        <v>2.880658436213992</v>
      </c>
      <c r="G2041" s="5">
        <f>IF(COUNTIFS(Q3_SQL_Error_Concentration!$A:$A,A2041,Q3_SQL_Error_Concentration!$E:$E,B2041,Q3_SQL_Error_Concentration!$F:$F,C2041)=0,"",SUMIFS(Q3_SQL_Error_Concentration!$I:$I,Q3_SQL_Error_Concentration!$A:$A,A2041,Q3_SQL_Error_Concentration!$E:$E,B2041,Q3_SQL_Error_Concentration!$F:$F,C2041))</f>
        <v>2.8807</v>
      </c>
      <c r="H2041" s="5" t="str">
        <f t="shared" si="187"/>
        <v>PASS</v>
      </c>
      <c r="I2041" s="5">
        <f>IF(D2041&gt;=Q3_Validation!$C$2,1,0)</f>
        <v>1</v>
      </c>
      <c r="J2041" s="8">
        <f t="shared" si="188"/>
        <v>2.880658436213992</v>
      </c>
      <c r="K2041" s="5" t="str">
        <f t="shared" si="189"/>
        <v>high-error</v>
      </c>
      <c r="L2041" s="5">
        <f t="shared" si="190"/>
        <v>23</v>
      </c>
      <c r="M2041" s="5">
        <f t="shared" si="191"/>
        <v>1</v>
      </c>
    </row>
    <row r="2042" spans="1:13">
      <c r="A2042" s="5">
        <v>4111</v>
      </c>
      <c r="B2042" s="5">
        <v>6</v>
      </c>
      <c r="C2042" s="5" t="s">
        <v>63</v>
      </c>
      <c r="D2042" s="5">
        <v>3715</v>
      </c>
      <c r="E2042" s="5">
        <v>99</v>
      </c>
      <c r="F2042" s="8">
        <f t="shared" si="186"/>
        <v>2.6648721399730819</v>
      </c>
      <c r="G2042" s="5">
        <f>IF(COUNTIFS(Q3_SQL_Error_Concentration!$A:$A,A2042,Q3_SQL_Error_Concentration!$E:$E,B2042,Q3_SQL_Error_Concentration!$F:$F,C2042)=0,"",SUMIFS(Q3_SQL_Error_Concentration!$I:$I,Q3_SQL_Error_Concentration!$A:$A,A2042,Q3_SQL_Error_Concentration!$E:$E,B2042,Q3_SQL_Error_Concentration!$F:$F,C2042))</f>
        <v>2.6648999999999998</v>
      </c>
      <c r="H2042" s="5" t="str">
        <f t="shared" si="187"/>
        <v>PASS</v>
      </c>
      <c r="I2042" s="5">
        <f>IF(D2042&gt;=Q3_Validation!$C$2,1,0)</f>
        <v>1</v>
      </c>
      <c r="J2042" s="8">
        <f t="shared" si="188"/>
        <v>2.6648721399730819</v>
      </c>
      <c r="K2042" s="5" t="str">
        <f t="shared" si="189"/>
        <v>high-error</v>
      </c>
      <c r="L2042" s="5">
        <f t="shared" si="190"/>
        <v>23</v>
      </c>
      <c r="M2042" s="5">
        <f t="shared" si="191"/>
        <v>1</v>
      </c>
    </row>
    <row r="2043" spans="1:13">
      <c r="A2043" s="5">
        <v>4111</v>
      </c>
      <c r="B2043" s="5">
        <v>6</v>
      </c>
      <c r="C2043" s="5" t="s">
        <v>62</v>
      </c>
      <c r="D2043" s="5">
        <v>4823</v>
      </c>
      <c r="E2043" s="5">
        <v>118</v>
      </c>
      <c r="F2043" s="8">
        <f t="shared" si="186"/>
        <v>2.4466099937798051</v>
      </c>
      <c r="G2043" s="5">
        <f>IF(COUNTIFS(Q3_SQL_Error_Concentration!$A:$A,A2043,Q3_SQL_Error_Concentration!$E:$E,B2043,Q3_SQL_Error_Concentration!$F:$F,C2043)=0,"",SUMIFS(Q3_SQL_Error_Concentration!$I:$I,Q3_SQL_Error_Concentration!$A:$A,A2043,Q3_SQL_Error_Concentration!$E:$E,B2043,Q3_SQL_Error_Concentration!$F:$F,C2043))</f>
        <v>2.4466000000000001</v>
      </c>
      <c r="H2043" s="5" t="str">
        <f t="shared" si="187"/>
        <v>PASS</v>
      </c>
      <c r="I2043" s="5">
        <f>IF(D2043&gt;=Q3_Validation!$C$2,1,0)</f>
        <v>1</v>
      </c>
      <c r="J2043" s="8">
        <f t="shared" si="188"/>
        <v>2.4466099937798051</v>
      </c>
      <c r="K2043" s="5" t="str">
        <f t="shared" si="189"/>
        <v>high-error</v>
      </c>
      <c r="L2043" s="5">
        <f t="shared" si="190"/>
        <v>23</v>
      </c>
      <c r="M2043" s="5">
        <f t="shared" si="191"/>
        <v>1</v>
      </c>
    </row>
    <row r="2044" spans="1:13">
      <c r="A2044" s="5">
        <v>4111</v>
      </c>
      <c r="B2044" s="5">
        <v>7</v>
      </c>
      <c r="C2044" s="5" t="s">
        <v>63</v>
      </c>
      <c r="D2044" s="5">
        <v>6044</v>
      </c>
      <c r="E2044" s="5">
        <v>200</v>
      </c>
      <c r="F2044" s="8">
        <f t="shared" si="186"/>
        <v>3.3090668431502315</v>
      </c>
      <c r="G2044" s="5">
        <f>IF(COUNTIFS(Q3_SQL_Error_Concentration!$A:$A,A2044,Q3_SQL_Error_Concentration!$E:$E,B2044,Q3_SQL_Error_Concentration!$F:$F,C2044)=0,"",SUMIFS(Q3_SQL_Error_Concentration!$I:$I,Q3_SQL_Error_Concentration!$A:$A,A2044,Q3_SQL_Error_Concentration!$E:$E,B2044,Q3_SQL_Error_Concentration!$F:$F,C2044))</f>
        <v>3.3090999999999999</v>
      </c>
      <c r="H2044" s="5" t="str">
        <f t="shared" si="187"/>
        <v>PASS</v>
      </c>
      <c r="I2044" s="5">
        <f>IF(D2044&gt;=Q3_Validation!$C$2,1,0)</f>
        <v>1</v>
      </c>
      <c r="J2044" s="8">
        <f t="shared" si="188"/>
        <v>3.3090668431502315</v>
      </c>
      <c r="K2044" s="5" t="str">
        <f t="shared" si="189"/>
        <v>high-error</v>
      </c>
      <c r="L2044" s="5">
        <f t="shared" si="190"/>
        <v>23</v>
      </c>
      <c r="M2044" s="5">
        <f t="shared" si="191"/>
        <v>1</v>
      </c>
    </row>
    <row r="2045" spans="1:13">
      <c r="A2045" s="5">
        <v>4111</v>
      </c>
      <c r="B2045" s="5">
        <v>7</v>
      </c>
      <c r="C2045" s="5" t="s">
        <v>62</v>
      </c>
      <c r="D2045" s="5">
        <v>7580</v>
      </c>
      <c r="E2045" s="5">
        <v>218</v>
      </c>
      <c r="F2045" s="8">
        <f t="shared" si="186"/>
        <v>2.8759894459102902</v>
      </c>
      <c r="G2045" s="5">
        <f>IF(COUNTIFS(Q3_SQL_Error_Concentration!$A:$A,A2045,Q3_SQL_Error_Concentration!$E:$E,B2045,Q3_SQL_Error_Concentration!$F:$F,C2045)=0,"",SUMIFS(Q3_SQL_Error_Concentration!$I:$I,Q3_SQL_Error_Concentration!$A:$A,A2045,Q3_SQL_Error_Concentration!$E:$E,B2045,Q3_SQL_Error_Concentration!$F:$F,C2045))</f>
        <v>2.8759999999999999</v>
      </c>
      <c r="H2045" s="5" t="str">
        <f t="shared" si="187"/>
        <v>PASS</v>
      </c>
      <c r="I2045" s="5">
        <f>IF(D2045&gt;=Q3_Validation!$C$2,1,0)</f>
        <v>1</v>
      </c>
      <c r="J2045" s="8">
        <f t="shared" si="188"/>
        <v>2.8759894459102902</v>
      </c>
      <c r="K2045" s="5" t="str">
        <f t="shared" si="189"/>
        <v>high-error</v>
      </c>
      <c r="L2045" s="5">
        <f t="shared" si="190"/>
        <v>23</v>
      </c>
      <c r="M2045" s="5">
        <f t="shared" si="191"/>
        <v>1</v>
      </c>
    </row>
    <row r="2046" spans="1:13">
      <c r="A2046" s="5">
        <v>4111</v>
      </c>
      <c r="B2046" s="5">
        <v>8</v>
      </c>
      <c r="C2046" s="5" t="s">
        <v>63</v>
      </c>
      <c r="D2046" s="5">
        <v>4907</v>
      </c>
      <c r="E2046" s="5">
        <v>101</v>
      </c>
      <c r="F2046" s="8">
        <f t="shared" si="186"/>
        <v>2.0582840839616874</v>
      </c>
      <c r="G2046" s="5" t="str">
        <f>IF(COUNTIFS(Q3_SQL_Error_Concentration!$A:$A,A2046,Q3_SQL_Error_Concentration!$E:$E,B2046,Q3_SQL_Error_Concentration!$F:$F,C2046)=0,"",SUMIFS(Q3_SQL_Error_Concentration!$I:$I,Q3_SQL_Error_Concentration!$A:$A,A2046,Q3_SQL_Error_Concentration!$E:$E,B2046,Q3_SQL_Error_Concentration!$F:$F,C2046))</f>
        <v/>
      </c>
      <c r="H2046" s="5" t="str">
        <f t="shared" si="187"/>
        <v/>
      </c>
      <c r="I2046" s="5">
        <f>IF(D2046&gt;=Q3_Validation!$C$2,1,0)</f>
        <v>1</v>
      </c>
      <c r="J2046" s="8">
        <f t="shared" si="188"/>
        <v>2.0582840839616874</v>
      </c>
      <c r="K2046" s="5" t="str">
        <f t="shared" si="189"/>
        <v>normal</v>
      </c>
      <c r="L2046" s="5">
        <f t="shared" si="190"/>
        <v>23</v>
      </c>
      <c r="M2046" s="5">
        <f t="shared" si="191"/>
        <v>0</v>
      </c>
    </row>
    <row r="2047" spans="1:13">
      <c r="A2047" s="5">
        <v>4111</v>
      </c>
      <c r="B2047" s="5">
        <v>8</v>
      </c>
      <c r="C2047" s="5" t="s">
        <v>62</v>
      </c>
      <c r="D2047" s="5">
        <v>5401</v>
      </c>
      <c r="E2047" s="5">
        <v>147</v>
      </c>
      <c r="F2047" s="8">
        <f t="shared" si="186"/>
        <v>2.7217182003332718</v>
      </c>
      <c r="G2047" s="5">
        <f>IF(COUNTIFS(Q3_SQL_Error_Concentration!$A:$A,A2047,Q3_SQL_Error_Concentration!$E:$E,B2047,Q3_SQL_Error_Concentration!$F:$F,C2047)=0,"",SUMIFS(Q3_SQL_Error_Concentration!$I:$I,Q3_SQL_Error_Concentration!$A:$A,A2047,Q3_SQL_Error_Concentration!$E:$E,B2047,Q3_SQL_Error_Concentration!$F:$F,C2047))</f>
        <v>2.7216999999999998</v>
      </c>
      <c r="H2047" s="5" t="str">
        <f t="shared" si="187"/>
        <v>PASS</v>
      </c>
      <c r="I2047" s="5">
        <f>IF(D2047&gt;=Q3_Validation!$C$2,1,0)</f>
        <v>1</v>
      </c>
      <c r="J2047" s="8">
        <f t="shared" si="188"/>
        <v>2.7217182003332718</v>
      </c>
      <c r="K2047" s="5" t="str">
        <f t="shared" si="189"/>
        <v>high-error</v>
      </c>
      <c r="L2047" s="5">
        <f t="shared" si="190"/>
        <v>23</v>
      </c>
      <c r="M2047" s="5">
        <f t="shared" si="191"/>
        <v>1</v>
      </c>
    </row>
    <row r="2048" spans="1:13">
      <c r="A2048" s="5">
        <v>4111</v>
      </c>
      <c r="B2048" s="5">
        <v>9</v>
      </c>
      <c r="C2048" s="5" t="s">
        <v>63</v>
      </c>
      <c r="D2048" s="5">
        <v>5523</v>
      </c>
      <c r="E2048" s="5">
        <v>251</v>
      </c>
      <c r="F2048" s="8">
        <f t="shared" si="186"/>
        <v>4.5446315408292595</v>
      </c>
      <c r="G2048" s="5">
        <f>IF(COUNTIFS(Q3_SQL_Error_Concentration!$A:$A,A2048,Q3_SQL_Error_Concentration!$E:$E,B2048,Q3_SQL_Error_Concentration!$F:$F,C2048)=0,"",SUMIFS(Q3_SQL_Error_Concentration!$I:$I,Q3_SQL_Error_Concentration!$A:$A,A2048,Q3_SQL_Error_Concentration!$E:$E,B2048,Q3_SQL_Error_Concentration!$F:$F,C2048))</f>
        <v>4.5446</v>
      </c>
      <c r="H2048" s="5" t="str">
        <f t="shared" si="187"/>
        <v>PASS</v>
      </c>
      <c r="I2048" s="5">
        <f>IF(D2048&gt;=Q3_Validation!$C$2,1,0)</f>
        <v>1</v>
      </c>
      <c r="J2048" s="8">
        <f t="shared" si="188"/>
        <v>4.5446315408292595</v>
      </c>
      <c r="K2048" s="5" t="str">
        <f t="shared" si="189"/>
        <v>outlier</v>
      </c>
      <c r="L2048" s="5">
        <f t="shared" si="190"/>
        <v>23</v>
      </c>
      <c r="M2048" s="5">
        <f t="shared" si="191"/>
        <v>1</v>
      </c>
    </row>
    <row r="2049" spans="1:13">
      <c r="A2049" s="5">
        <v>4111</v>
      </c>
      <c r="B2049" s="5">
        <v>9</v>
      </c>
      <c r="C2049" s="5" t="s">
        <v>62</v>
      </c>
      <c r="D2049" s="5">
        <v>8155</v>
      </c>
      <c r="E2049" s="5">
        <v>325</v>
      </c>
      <c r="F2049" s="8">
        <f t="shared" si="186"/>
        <v>3.9852851011649295</v>
      </c>
      <c r="G2049" s="5">
        <f>IF(COUNTIFS(Q3_SQL_Error_Concentration!$A:$A,A2049,Q3_SQL_Error_Concentration!$E:$E,B2049,Q3_SQL_Error_Concentration!$F:$F,C2049)=0,"",SUMIFS(Q3_SQL_Error_Concentration!$I:$I,Q3_SQL_Error_Concentration!$A:$A,A2049,Q3_SQL_Error_Concentration!$E:$E,B2049,Q3_SQL_Error_Concentration!$F:$F,C2049))</f>
        <v>3.9853000000000001</v>
      </c>
      <c r="H2049" s="5" t="str">
        <f t="shared" si="187"/>
        <v>PASS</v>
      </c>
      <c r="I2049" s="5">
        <f>IF(D2049&gt;=Q3_Validation!$C$2,1,0)</f>
        <v>1</v>
      </c>
      <c r="J2049" s="8">
        <f t="shared" si="188"/>
        <v>3.9852851011649295</v>
      </c>
      <c r="K2049" s="5" t="str">
        <f t="shared" si="189"/>
        <v>outlier</v>
      </c>
      <c r="L2049" s="5">
        <f t="shared" si="190"/>
        <v>23</v>
      </c>
      <c r="M2049" s="5">
        <f t="shared" si="191"/>
        <v>1</v>
      </c>
    </row>
    <row r="2050" spans="1:13">
      <c r="A2050" s="5">
        <v>4111</v>
      </c>
      <c r="B2050" s="5">
        <v>10</v>
      </c>
      <c r="C2050" s="5" t="s">
        <v>63</v>
      </c>
      <c r="D2050" s="5">
        <v>4034</v>
      </c>
      <c r="E2050" s="5">
        <v>167</v>
      </c>
      <c r="F2050" s="8">
        <f t="shared" ref="F2050:F2113" si="192">100*E2050/D2050</f>
        <v>4.1398116013882005</v>
      </c>
      <c r="G2050" s="5">
        <f>IF(COUNTIFS(Q3_SQL_Error_Concentration!$A:$A,A2050,Q3_SQL_Error_Concentration!$E:$E,B2050,Q3_SQL_Error_Concentration!$F:$F,C2050)=0,"",SUMIFS(Q3_SQL_Error_Concentration!$I:$I,Q3_SQL_Error_Concentration!$A:$A,A2050,Q3_SQL_Error_Concentration!$E:$E,B2050,Q3_SQL_Error_Concentration!$F:$F,C2050))</f>
        <v>4.1398000000000001</v>
      </c>
      <c r="H2050" s="5" t="str">
        <f t="shared" ref="H2050:H2113" si="193">IF(G2050="","",IF(ABS(F2050-G2050)&lt;=0.0002,"PASS","FAIL"))</f>
        <v>PASS</v>
      </c>
      <c r="I2050" s="5">
        <f>IF(D2050&gt;=Q3_Validation!$C$2,1,0)</f>
        <v>1</v>
      </c>
      <c r="J2050" s="8">
        <f t="shared" ref="J2050:J2113" si="194">IF(I2050=1,F2050,"")</f>
        <v>4.1398116013882005</v>
      </c>
      <c r="K2050" s="5" t="str">
        <f t="shared" ref="K2050:K2113" si="195">IF(D2050&lt;601,"excluded",IF(J2050&gt;3.628192,"outlier",IF(J2050&gt;=2.11093,"high-error","normal")))</f>
        <v>outlier</v>
      </c>
      <c r="L2050" s="5">
        <f t="shared" ref="L2050:L2113" si="196">COUNTIFS(A:A,A2050,K:K,"high-error")+COUNTIFS(A:A,A2050,K:K,"outlier")</f>
        <v>23</v>
      </c>
      <c r="M2050" s="5">
        <f t="shared" ref="M2050:M2113" si="197">IF(AND(L2050&gt;=2,OR(K2050="high-error",K2050="outlier")),1,0)</f>
        <v>1</v>
      </c>
    </row>
    <row r="2051" spans="1:13">
      <c r="A2051" s="5">
        <v>4111</v>
      </c>
      <c r="B2051" s="5">
        <v>10</v>
      </c>
      <c r="C2051" s="5" t="s">
        <v>62</v>
      </c>
      <c r="D2051" s="5">
        <v>5142</v>
      </c>
      <c r="E2051" s="5">
        <v>167</v>
      </c>
      <c r="F2051" s="8">
        <f t="shared" si="192"/>
        <v>3.2477635161415792</v>
      </c>
      <c r="G2051" s="5">
        <f>IF(COUNTIFS(Q3_SQL_Error_Concentration!$A:$A,A2051,Q3_SQL_Error_Concentration!$E:$E,B2051,Q3_SQL_Error_Concentration!$F:$F,C2051)=0,"",SUMIFS(Q3_SQL_Error_Concentration!$I:$I,Q3_SQL_Error_Concentration!$A:$A,A2051,Q3_SQL_Error_Concentration!$E:$E,B2051,Q3_SQL_Error_Concentration!$F:$F,C2051))</f>
        <v>3.2477999999999998</v>
      </c>
      <c r="H2051" s="5" t="str">
        <f t="shared" si="193"/>
        <v>PASS</v>
      </c>
      <c r="I2051" s="5">
        <f>IF(D2051&gt;=Q3_Validation!$C$2,1,0)</f>
        <v>1</v>
      </c>
      <c r="J2051" s="8">
        <f t="shared" si="194"/>
        <v>3.2477635161415792</v>
      </c>
      <c r="K2051" s="5" t="str">
        <f t="shared" si="195"/>
        <v>high-error</v>
      </c>
      <c r="L2051" s="5">
        <f t="shared" si="196"/>
        <v>23</v>
      </c>
      <c r="M2051" s="5">
        <f t="shared" si="197"/>
        <v>1</v>
      </c>
    </row>
    <row r="2052" spans="1:13">
      <c r="A2052" s="5">
        <v>4111</v>
      </c>
      <c r="B2052" s="5">
        <v>11</v>
      </c>
      <c r="C2052" s="5" t="s">
        <v>63</v>
      </c>
      <c r="D2052" s="5">
        <v>231</v>
      </c>
      <c r="E2052" s="5">
        <v>3</v>
      </c>
      <c r="F2052" s="8">
        <f t="shared" si="192"/>
        <v>1.2987012987012987</v>
      </c>
      <c r="G2052" s="5" t="str">
        <f>IF(COUNTIFS(Q3_SQL_Error_Concentration!$A:$A,A2052,Q3_SQL_Error_Concentration!$E:$E,B2052,Q3_SQL_Error_Concentration!$F:$F,C2052)=0,"",SUMIFS(Q3_SQL_Error_Concentration!$I:$I,Q3_SQL_Error_Concentration!$A:$A,A2052,Q3_SQL_Error_Concentration!$E:$E,B2052,Q3_SQL_Error_Concentration!$F:$F,C2052))</f>
        <v/>
      </c>
      <c r="H2052" s="5" t="str">
        <f t="shared" si="193"/>
        <v/>
      </c>
      <c r="I2052" s="5">
        <f>IF(D2052&gt;=Q3_Validation!$C$2,1,0)</f>
        <v>0</v>
      </c>
      <c r="J2052" s="8" t="str">
        <f t="shared" si="194"/>
        <v/>
      </c>
      <c r="K2052" s="5" t="str">
        <f t="shared" si="195"/>
        <v>excluded</v>
      </c>
      <c r="L2052" s="5">
        <f t="shared" si="196"/>
        <v>23</v>
      </c>
      <c r="M2052" s="5">
        <f t="shared" si="197"/>
        <v>0</v>
      </c>
    </row>
    <row r="2053" spans="1:13">
      <c r="A2053" s="5">
        <v>4111</v>
      </c>
      <c r="B2053" s="5">
        <v>11</v>
      </c>
      <c r="C2053" s="5" t="s">
        <v>62</v>
      </c>
      <c r="D2053" s="5">
        <v>272</v>
      </c>
      <c r="E2053" s="5">
        <v>7</v>
      </c>
      <c r="F2053" s="8">
        <f t="shared" si="192"/>
        <v>2.5735294117647061</v>
      </c>
      <c r="G2053" s="5" t="str">
        <f>IF(COUNTIFS(Q3_SQL_Error_Concentration!$A:$A,A2053,Q3_SQL_Error_Concentration!$E:$E,B2053,Q3_SQL_Error_Concentration!$F:$F,C2053)=0,"",SUMIFS(Q3_SQL_Error_Concentration!$I:$I,Q3_SQL_Error_Concentration!$A:$A,A2053,Q3_SQL_Error_Concentration!$E:$E,B2053,Q3_SQL_Error_Concentration!$F:$F,C2053))</f>
        <v/>
      </c>
      <c r="H2053" s="5" t="str">
        <f t="shared" si="193"/>
        <v/>
      </c>
      <c r="I2053" s="5">
        <f>IF(D2053&gt;=Q3_Validation!$C$2,1,0)</f>
        <v>0</v>
      </c>
      <c r="J2053" s="8" t="str">
        <f t="shared" si="194"/>
        <v/>
      </c>
      <c r="K2053" s="5" t="str">
        <f t="shared" si="195"/>
        <v>excluded</v>
      </c>
      <c r="L2053" s="5">
        <f t="shared" si="196"/>
        <v>23</v>
      </c>
      <c r="M2053" s="5">
        <f t="shared" si="197"/>
        <v>0</v>
      </c>
    </row>
    <row r="2054" spans="1:13">
      <c r="A2054" s="5">
        <v>4111</v>
      </c>
      <c r="B2054" s="5">
        <v>12</v>
      </c>
      <c r="C2054" s="5" t="s">
        <v>63</v>
      </c>
      <c r="D2054" s="5">
        <v>1317</v>
      </c>
      <c r="E2054" s="5">
        <v>48</v>
      </c>
      <c r="F2054" s="8">
        <f t="shared" si="192"/>
        <v>3.6446469248291571</v>
      </c>
      <c r="G2054" s="5">
        <f>IF(COUNTIFS(Q3_SQL_Error_Concentration!$A:$A,A2054,Q3_SQL_Error_Concentration!$E:$E,B2054,Q3_SQL_Error_Concentration!$F:$F,C2054)=0,"",SUMIFS(Q3_SQL_Error_Concentration!$I:$I,Q3_SQL_Error_Concentration!$A:$A,A2054,Q3_SQL_Error_Concentration!$E:$E,B2054,Q3_SQL_Error_Concentration!$F:$F,C2054))</f>
        <v>3.6446999999999998</v>
      </c>
      <c r="H2054" s="5" t="str">
        <f t="shared" si="193"/>
        <v>PASS</v>
      </c>
      <c r="I2054" s="5">
        <f>IF(D2054&gt;=Q3_Validation!$C$2,1,0)</f>
        <v>1</v>
      </c>
      <c r="J2054" s="8">
        <f t="shared" si="194"/>
        <v>3.6446469248291571</v>
      </c>
      <c r="K2054" s="5" t="str">
        <f t="shared" si="195"/>
        <v>outlier</v>
      </c>
      <c r="L2054" s="5">
        <f t="shared" si="196"/>
        <v>23</v>
      </c>
      <c r="M2054" s="5">
        <f t="shared" si="197"/>
        <v>1</v>
      </c>
    </row>
    <row r="2055" spans="1:13">
      <c r="A2055" s="5">
        <v>4111</v>
      </c>
      <c r="B2055" s="5">
        <v>12</v>
      </c>
      <c r="C2055" s="5" t="s">
        <v>62</v>
      </c>
      <c r="D2055" s="5">
        <v>1265</v>
      </c>
      <c r="E2055" s="5">
        <v>28</v>
      </c>
      <c r="F2055" s="8">
        <f t="shared" si="192"/>
        <v>2.2134387351778657</v>
      </c>
      <c r="G2055" s="5">
        <f>IF(COUNTIFS(Q3_SQL_Error_Concentration!$A:$A,A2055,Q3_SQL_Error_Concentration!$E:$E,B2055,Q3_SQL_Error_Concentration!$F:$F,C2055)=0,"",SUMIFS(Q3_SQL_Error_Concentration!$I:$I,Q3_SQL_Error_Concentration!$A:$A,A2055,Q3_SQL_Error_Concentration!$E:$E,B2055,Q3_SQL_Error_Concentration!$F:$F,C2055))</f>
        <v>2.2134</v>
      </c>
      <c r="H2055" s="5" t="str">
        <f t="shared" si="193"/>
        <v>PASS</v>
      </c>
      <c r="I2055" s="5">
        <f>IF(D2055&gt;=Q3_Validation!$C$2,1,0)</f>
        <v>1</v>
      </c>
      <c r="J2055" s="8">
        <f t="shared" si="194"/>
        <v>2.2134387351778657</v>
      </c>
      <c r="K2055" s="5" t="str">
        <f t="shared" si="195"/>
        <v>high-error</v>
      </c>
      <c r="L2055" s="5">
        <f t="shared" si="196"/>
        <v>23</v>
      </c>
      <c r="M2055" s="5">
        <f t="shared" si="197"/>
        <v>1</v>
      </c>
    </row>
    <row r="2056" spans="1:13">
      <c r="A2056" s="5">
        <v>4111</v>
      </c>
      <c r="B2056" s="5">
        <v>13</v>
      </c>
      <c r="C2056" s="5" t="s">
        <v>63</v>
      </c>
      <c r="D2056" s="5">
        <v>1429</v>
      </c>
      <c r="E2056" s="5">
        <v>52</v>
      </c>
      <c r="F2056" s="8">
        <f t="shared" si="192"/>
        <v>3.6389083275017495</v>
      </c>
      <c r="G2056" s="5">
        <f>IF(COUNTIFS(Q3_SQL_Error_Concentration!$A:$A,A2056,Q3_SQL_Error_Concentration!$E:$E,B2056,Q3_SQL_Error_Concentration!$F:$F,C2056)=0,"",SUMIFS(Q3_SQL_Error_Concentration!$I:$I,Q3_SQL_Error_Concentration!$A:$A,A2056,Q3_SQL_Error_Concentration!$E:$E,B2056,Q3_SQL_Error_Concentration!$F:$F,C2056))</f>
        <v>3.6389</v>
      </c>
      <c r="H2056" s="5" t="str">
        <f t="shared" si="193"/>
        <v>PASS</v>
      </c>
      <c r="I2056" s="5">
        <f>IF(D2056&gt;=Q3_Validation!$C$2,1,0)</f>
        <v>1</v>
      </c>
      <c r="J2056" s="8">
        <f t="shared" si="194"/>
        <v>3.6389083275017495</v>
      </c>
      <c r="K2056" s="5" t="str">
        <f t="shared" si="195"/>
        <v>outlier</v>
      </c>
      <c r="L2056" s="5">
        <f t="shared" si="196"/>
        <v>23</v>
      </c>
      <c r="M2056" s="5">
        <f t="shared" si="197"/>
        <v>1</v>
      </c>
    </row>
    <row r="2057" spans="1:13">
      <c r="A2057" s="5">
        <v>4111</v>
      </c>
      <c r="B2057" s="5">
        <v>13</v>
      </c>
      <c r="C2057" s="5" t="s">
        <v>62</v>
      </c>
      <c r="D2057" s="5">
        <v>1530</v>
      </c>
      <c r="E2057" s="5">
        <v>46</v>
      </c>
      <c r="F2057" s="8">
        <f t="shared" si="192"/>
        <v>3.0065359477124183</v>
      </c>
      <c r="G2057" s="5">
        <f>IF(COUNTIFS(Q3_SQL_Error_Concentration!$A:$A,A2057,Q3_SQL_Error_Concentration!$E:$E,B2057,Q3_SQL_Error_Concentration!$F:$F,C2057)=0,"",SUMIFS(Q3_SQL_Error_Concentration!$I:$I,Q3_SQL_Error_Concentration!$A:$A,A2057,Q3_SQL_Error_Concentration!$E:$E,B2057,Q3_SQL_Error_Concentration!$F:$F,C2057))</f>
        <v>3.0065</v>
      </c>
      <c r="H2057" s="5" t="str">
        <f t="shared" si="193"/>
        <v>PASS</v>
      </c>
      <c r="I2057" s="5">
        <f>IF(D2057&gt;=Q3_Validation!$C$2,1,0)</f>
        <v>1</v>
      </c>
      <c r="J2057" s="8">
        <f t="shared" si="194"/>
        <v>3.0065359477124183</v>
      </c>
      <c r="K2057" s="5" t="str">
        <f t="shared" si="195"/>
        <v>high-error</v>
      </c>
      <c r="L2057" s="5">
        <f t="shared" si="196"/>
        <v>23</v>
      </c>
      <c r="M2057" s="5">
        <f t="shared" si="197"/>
        <v>1</v>
      </c>
    </row>
    <row r="2058" spans="1:13">
      <c r="A2058" s="5">
        <v>4111</v>
      </c>
      <c r="B2058" s="5">
        <v>14</v>
      </c>
      <c r="C2058" s="5" t="s">
        <v>63</v>
      </c>
      <c r="D2058" s="5">
        <v>1409</v>
      </c>
      <c r="E2058" s="5">
        <v>22</v>
      </c>
      <c r="F2058" s="8">
        <f t="shared" si="192"/>
        <v>1.5613910574875798</v>
      </c>
      <c r="G2058" s="5" t="str">
        <f>IF(COUNTIFS(Q3_SQL_Error_Concentration!$A:$A,A2058,Q3_SQL_Error_Concentration!$E:$E,B2058,Q3_SQL_Error_Concentration!$F:$F,C2058)=0,"",SUMIFS(Q3_SQL_Error_Concentration!$I:$I,Q3_SQL_Error_Concentration!$A:$A,A2058,Q3_SQL_Error_Concentration!$E:$E,B2058,Q3_SQL_Error_Concentration!$F:$F,C2058))</f>
        <v/>
      </c>
      <c r="H2058" s="5" t="str">
        <f t="shared" si="193"/>
        <v/>
      </c>
      <c r="I2058" s="5">
        <f>IF(D2058&gt;=Q3_Validation!$C$2,1,0)</f>
        <v>1</v>
      </c>
      <c r="J2058" s="8">
        <f t="shared" si="194"/>
        <v>1.5613910574875798</v>
      </c>
      <c r="K2058" s="5" t="str">
        <f t="shared" si="195"/>
        <v>normal</v>
      </c>
      <c r="L2058" s="5">
        <f t="shared" si="196"/>
        <v>23</v>
      </c>
      <c r="M2058" s="5">
        <f t="shared" si="197"/>
        <v>0</v>
      </c>
    </row>
    <row r="2059" spans="1:13">
      <c r="A2059" s="5">
        <v>4111</v>
      </c>
      <c r="B2059" s="5">
        <v>14</v>
      </c>
      <c r="C2059" s="5" t="s">
        <v>62</v>
      </c>
      <c r="D2059" s="5">
        <v>1522</v>
      </c>
      <c r="E2059" s="5">
        <v>24</v>
      </c>
      <c r="F2059" s="8">
        <f t="shared" si="192"/>
        <v>1.5768725361366622</v>
      </c>
      <c r="G2059" s="5" t="str">
        <f>IF(COUNTIFS(Q3_SQL_Error_Concentration!$A:$A,A2059,Q3_SQL_Error_Concentration!$E:$E,B2059,Q3_SQL_Error_Concentration!$F:$F,C2059)=0,"",SUMIFS(Q3_SQL_Error_Concentration!$I:$I,Q3_SQL_Error_Concentration!$A:$A,A2059,Q3_SQL_Error_Concentration!$E:$E,B2059,Q3_SQL_Error_Concentration!$F:$F,C2059))</f>
        <v/>
      </c>
      <c r="H2059" s="5" t="str">
        <f t="shared" si="193"/>
        <v/>
      </c>
      <c r="I2059" s="5">
        <f>IF(D2059&gt;=Q3_Validation!$C$2,1,0)</f>
        <v>1</v>
      </c>
      <c r="J2059" s="8">
        <f t="shared" si="194"/>
        <v>1.5768725361366622</v>
      </c>
      <c r="K2059" s="5" t="str">
        <f t="shared" si="195"/>
        <v>normal</v>
      </c>
      <c r="L2059" s="5">
        <f t="shared" si="196"/>
        <v>23</v>
      </c>
      <c r="M2059" s="5">
        <f t="shared" si="197"/>
        <v>0</v>
      </c>
    </row>
    <row r="2060" spans="1:13">
      <c r="A2060" s="5">
        <v>4111</v>
      </c>
      <c r="B2060" s="5">
        <v>15</v>
      </c>
      <c r="C2060" s="5" t="s">
        <v>63</v>
      </c>
      <c r="D2060" s="5">
        <v>1571</v>
      </c>
      <c r="E2060" s="5">
        <v>60</v>
      </c>
      <c r="F2060" s="8">
        <f t="shared" si="192"/>
        <v>3.8192234245703371</v>
      </c>
      <c r="G2060" s="5">
        <f>IF(COUNTIFS(Q3_SQL_Error_Concentration!$A:$A,A2060,Q3_SQL_Error_Concentration!$E:$E,B2060,Q3_SQL_Error_Concentration!$F:$F,C2060)=0,"",SUMIFS(Q3_SQL_Error_Concentration!$I:$I,Q3_SQL_Error_Concentration!$A:$A,A2060,Q3_SQL_Error_Concentration!$E:$E,B2060,Q3_SQL_Error_Concentration!$F:$F,C2060))</f>
        <v>3.8191999999999999</v>
      </c>
      <c r="H2060" s="5" t="str">
        <f t="shared" si="193"/>
        <v>PASS</v>
      </c>
      <c r="I2060" s="5">
        <f>IF(D2060&gt;=Q3_Validation!$C$2,1,0)</f>
        <v>1</v>
      </c>
      <c r="J2060" s="8">
        <f t="shared" si="194"/>
        <v>3.8192234245703371</v>
      </c>
      <c r="K2060" s="5" t="str">
        <f t="shared" si="195"/>
        <v>outlier</v>
      </c>
      <c r="L2060" s="5">
        <f t="shared" si="196"/>
        <v>23</v>
      </c>
      <c r="M2060" s="5">
        <f t="shared" si="197"/>
        <v>1</v>
      </c>
    </row>
    <row r="2061" spans="1:13">
      <c r="A2061" s="5">
        <v>4111</v>
      </c>
      <c r="B2061" s="5">
        <v>15</v>
      </c>
      <c r="C2061" s="5" t="s">
        <v>62</v>
      </c>
      <c r="D2061" s="5">
        <v>1735</v>
      </c>
      <c r="E2061" s="5">
        <v>54</v>
      </c>
      <c r="F2061" s="8">
        <f t="shared" si="192"/>
        <v>3.1123919308357348</v>
      </c>
      <c r="G2061" s="5">
        <f>IF(COUNTIFS(Q3_SQL_Error_Concentration!$A:$A,A2061,Q3_SQL_Error_Concentration!$E:$E,B2061,Q3_SQL_Error_Concentration!$F:$F,C2061)=0,"",SUMIFS(Q3_SQL_Error_Concentration!$I:$I,Q3_SQL_Error_Concentration!$A:$A,A2061,Q3_SQL_Error_Concentration!$E:$E,B2061,Q3_SQL_Error_Concentration!$F:$F,C2061))</f>
        <v>3.1124000000000001</v>
      </c>
      <c r="H2061" s="5" t="str">
        <f t="shared" si="193"/>
        <v>PASS</v>
      </c>
      <c r="I2061" s="5">
        <f>IF(D2061&gt;=Q3_Validation!$C$2,1,0)</f>
        <v>1</v>
      </c>
      <c r="J2061" s="8">
        <f t="shared" si="194"/>
        <v>3.1123919308357348</v>
      </c>
      <c r="K2061" s="5" t="str">
        <f t="shared" si="195"/>
        <v>high-error</v>
      </c>
      <c r="L2061" s="5">
        <f t="shared" si="196"/>
        <v>23</v>
      </c>
      <c r="M2061" s="5">
        <f t="shared" si="197"/>
        <v>1</v>
      </c>
    </row>
    <row r="2062" spans="1:13">
      <c r="A2062" s="5">
        <v>4111</v>
      </c>
      <c r="B2062" s="5">
        <v>16</v>
      </c>
      <c r="C2062" s="5" t="s">
        <v>63</v>
      </c>
      <c r="D2062" s="5">
        <v>1464</v>
      </c>
      <c r="E2062" s="5">
        <v>59</v>
      </c>
      <c r="F2062" s="8">
        <f t="shared" si="192"/>
        <v>4.0300546448087431</v>
      </c>
      <c r="G2062" s="5">
        <f>IF(COUNTIFS(Q3_SQL_Error_Concentration!$A:$A,A2062,Q3_SQL_Error_Concentration!$E:$E,B2062,Q3_SQL_Error_Concentration!$F:$F,C2062)=0,"",SUMIFS(Q3_SQL_Error_Concentration!$I:$I,Q3_SQL_Error_Concentration!$A:$A,A2062,Q3_SQL_Error_Concentration!$E:$E,B2062,Q3_SQL_Error_Concentration!$F:$F,C2062))</f>
        <v>4.0301</v>
      </c>
      <c r="H2062" s="5" t="str">
        <f t="shared" si="193"/>
        <v>PASS</v>
      </c>
      <c r="I2062" s="5">
        <f>IF(D2062&gt;=Q3_Validation!$C$2,1,0)</f>
        <v>1</v>
      </c>
      <c r="J2062" s="8">
        <f t="shared" si="194"/>
        <v>4.0300546448087431</v>
      </c>
      <c r="K2062" s="5" t="str">
        <f t="shared" si="195"/>
        <v>outlier</v>
      </c>
      <c r="L2062" s="5">
        <f t="shared" si="196"/>
        <v>23</v>
      </c>
      <c r="M2062" s="5">
        <f t="shared" si="197"/>
        <v>1</v>
      </c>
    </row>
    <row r="2063" spans="1:13">
      <c r="A2063" s="5">
        <v>4111</v>
      </c>
      <c r="B2063" s="5">
        <v>16</v>
      </c>
      <c r="C2063" s="5" t="s">
        <v>62</v>
      </c>
      <c r="D2063" s="5">
        <v>1502</v>
      </c>
      <c r="E2063" s="5">
        <v>59</v>
      </c>
      <c r="F2063" s="8">
        <f t="shared" si="192"/>
        <v>3.9280958721704393</v>
      </c>
      <c r="G2063" s="5">
        <f>IF(COUNTIFS(Q3_SQL_Error_Concentration!$A:$A,A2063,Q3_SQL_Error_Concentration!$E:$E,B2063,Q3_SQL_Error_Concentration!$F:$F,C2063)=0,"",SUMIFS(Q3_SQL_Error_Concentration!$I:$I,Q3_SQL_Error_Concentration!$A:$A,A2063,Q3_SQL_Error_Concentration!$E:$E,B2063,Q3_SQL_Error_Concentration!$F:$F,C2063))</f>
        <v>3.9281000000000001</v>
      </c>
      <c r="H2063" s="5" t="str">
        <f t="shared" si="193"/>
        <v>PASS</v>
      </c>
      <c r="I2063" s="5">
        <f>IF(D2063&gt;=Q3_Validation!$C$2,1,0)</f>
        <v>1</v>
      </c>
      <c r="J2063" s="8">
        <f t="shared" si="194"/>
        <v>3.9280958721704393</v>
      </c>
      <c r="K2063" s="5" t="str">
        <f t="shared" si="195"/>
        <v>outlier</v>
      </c>
      <c r="L2063" s="5">
        <f t="shared" si="196"/>
        <v>23</v>
      </c>
      <c r="M2063" s="5">
        <f t="shared" si="197"/>
        <v>1</v>
      </c>
    </row>
    <row r="2064" spans="1:13">
      <c r="A2064" s="5">
        <v>4111</v>
      </c>
      <c r="B2064" s="5">
        <v>17</v>
      </c>
      <c r="C2064" s="5" t="s">
        <v>63</v>
      </c>
      <c r="D2064" s="5">
        <v>214</v>
      </c>
      <c r="E2064" s="5">
        <v>4</v>
      </c>
      <c r="F2064" s="8">
        <f t="shared" si="192"/>
        <v>1.8691588785046729</v>
      </c>
      <c r="G2064" s="5" t="str">
        <f>IF(COUNTIFS(Q3_SQL_Error_Concentration!$A:$A,A2064,Q3_SQL_Error_Concentration!$E:$E,B2064,Q3_SQL_Error_Concentration!$F:$F,C2064)=0,"",SUMIFS(Q3_SQL_Error_Concentration!$I:$I,Q3_SQL_Error_Concentration!$A:$A,A2064,Q3_SQL_Error_Concentration!$E:$E,B2064,Q3_SQL_Error_Concentration!$F:$F,C2064))</f>
        <v/>
      </c>
      <c r="H2064" s="5" t="str">
        <f t="shared" si="193"/>
        <v/>
      </c>
      <c r="I2064" s="5">
        <f>IF(D2064&gt;=Q3_Validation!$C$2,1,0)</f>
        <v>0</v>
      </c>
      <c r="J2064" s="8" t="str">
        <f t="shared" si="194"/>
        <v/>
      </c>
      <c r="K2064" s="5" t="str">
        <f t="shared" si="195"/>
        <v>excluded</v>
      </c>
      <c r="L2064" s="5">
        <f t="shared" si="196"/>
        <v>23</v>
      </c>
      <c r="M2064" s="5">
        <f t="shared" si="197"/>
        <v>0</v>
      </c>
    </row>
    <row r="2065" spans="1:13">
      <c r="A2065" s="5">
        <v>4111</v>
      </c>
      <c r="B2065" s="5">
        <v>17</v>
      </c>
      <c r="C2065" s="5" t="s">
        <v>62</v>
      </c>
      <c r="D2065" s="5">
        <v>186</v>
      </c>
      <c r="E2065" s="5">
        <v>7</v>
      </c>
      <c r="F2065" s="8">
        <f t="shared" si="192"/>
        <v>3.763440860215054</v>
      </c>
      <c r="G2065" s="5" t="str">
        <f>IF(COUNTIFS(Q3_SQL_Error_Concentration!$A:$A,A2065,Q3_SQL_Error_Concentration!$E:$E,B2065,Q3_SQL_Error_Concentration!$F:$F,C2065)=0,"",SUMIFS(Q3_SQL_Error_Concentration!$I:$I,Q3_SQL_Error_Concentration!$A:$A,A2065,Q3_SQL_Error_Concentration!$E:$E,B2065,Q3_SQL_Error_Concentration!$F:$F,C2065))</f>
        <v/>
      </c>
      <c r="H2065" s="5" t="str">
        <f t="shared" si="193"/>
        <v/>
      </c>
      <c r="I2065" s="5">
        <f>IF(D2065&gt;=Q3_Validation!$C$2,1,0)</f>
        <v>0</v>
      </c>
      <c r="J2065" s="8" t="str">
        <f t="shared" si="194"/>
        <v/>
      </c>
      <c r="K2065" s="5" t="str">
        <f t="shared" si="195"/>
        <v>excluded</v>
      </c>
      <c r="L2065" s="5">
        <f t="shared" si="196"/>
        <v>23</v>
      </c>
      <c r="M2065" s="5">
        <f t="shared" si="197"/>
        <v>0</v>
      </c>
    </row>
    <row r="2066" spans="1:13">
      <c r="A2066" s="5">
        <v>4111</v>
      </c>
      <c r="B2066" s="5">
        <v>18</v>
      </c>
      <c r="C2066" s="5" t="s">
        <v>63</v>
      </c>
      <c r="D2066" s="5">
        <v>90</v>
      </c>
      <c r="E2066" s="5">
        <v>1</v>
      </c>
      <c r="F2066" s="8">
        <f t="shared" si="192"/>
        <v>1.1111111111111112</v>
      </c>
      <c r="G2066" s="5" t="str">
        <f>IF(COUNTIFS(Q3_SQL_Error_Concentration!$A:$A,A2066,Q3_SQL_Error_Concentration!$E:$E,B2066,Q3_SQL_Error_Concentration!$F:$F,C2066)=0,"",SUMIFS(Q3_SQL_Error_Concentration!$I:$I,Q3_SQL_Error_Concentration!$A:$A,A2066,Q3_SQL_Error_Concentration!$E:$E,B2066,Q3_SQL_Error_Concentration!$F:$F,C2066))</f>
        <v/>
      </c>
      <c r="H2066" s="5" t="str">
        <f t="shared" si="193"/>
        <v/>
      </c>
      <c r="I2066" s="5">
        <f>IF(D2066&gt;=Q3_Validation!$C$2,1,0)</f>
        <v>0</v>
      </c>
      <c r="J2066" s="8" t="str">
        <f t="shared" si="194"/>
        <v/>
      </c>
      <c r="K2066" s="5" t="str">
        <f t="shared" si="195"/>
        <v>excluded</v>
      </c>
      <c r="L2066" s="5">
        <f t="shared" si="196"/>
        <v>23</v>
      </c>
      <c r="M2066" s="5">
        <f t="shared" si="197"/>
        <v>0</v>
      </c>
    </row>
    <row r="2067" spans="1:13">
      <c r="A2067" s="5">
        <v>4111</v>
      </c>
      <c r="B2067" s="5">
        <v>18</v>
      </c>
      <c r="C2067" s="5" t="s">
        <v>62</v>
      </c>
      <c r="D2067" s="5">
        <v>181</v>
      </c>
      <c r="E2067" s="5">
        <v>4</v>
      </c>
      <c r="F2067" s="8">
        <f t="shared" si="192"/>
        <v>2.2099447513812156</v>
      </c>
      <c r="G2067" s="5" t="str">
        <f>IF(COUNTIFS(Q3_SQL_Error_Concentration!$A:$A,A2067,Q3_SQL_Error_Concentration!$E:$E,B2067,Q3_SQL_Error_Concentration!$F:$F,C2067)=0,"",SUMIFS(Q3_SQL_Error_Concentration!$I:$I,Q3_SQL_Error_Concentration!$A:$A,A2067,Q3_SQL_Error_Concentration!$E:$E,B2067,Q3_SQL_Error_Concentration!$F:$F,C2067))</f>
        <v/>
      </c>
      <c r="H2067" s="5" t="str">
        <f t="shared" si="193"/>
        <v/>
      </c>
      <c r="I2067" s="5">
        <f>IF(D2067&gt;=Q3_Validation!$C$2,1,0)</f>
        <v>0</v>
      </c>
      <c r="J2067" s="8" t="str">
        <f t="shared" si="194"/>
        <v/>
      </c>
      <c r="K2067" s="5" t="str">
        <f t="shared" si="195"/>
        <v>excluded</v>
      </c>
      <c r="L2067" s="5">
        <f t="shared" si="196"/>
        <v>23</v>
      </c>
      <c r="M2067" s="5">
        <f t="shared" si="197"/>
        <v>0</v>
      </c>
    </row>
    <row r="2068" spans="1:13">
      <c r="A2068" s="5">
        <v>4111</v>
      </c>
      <c r="B2068" s="5">
        <v>19</v>
      </c>
      <c r="C2068" s="5" t="s">
        <v>63</v>
      </c>
      <c r="D2068" s="5">
        <v>705</v>
      </c>
      <c r="E2068" s="5">
        <v>16</v>
      </c>
      <c r="F2068" s="8">
        <f t="shared" si="192"/>
        <v>2.2695035460992909</v>
      </c>
      <c r="G2068" s="5">
        <f>IF(COUNTIFS(Q3_SQL_Error_Concentration!$A:$A,A2068,Q3_SQL_Error_Concentration!$E:$E,B2068,Q3_SQL_Error_Concentration!$F:$F,C2068)=0,"",SUMIFS(Q3_SQL_Error_Concentration!$I:$I,Q3_SQL_Error_Concentration!$A:$A,A2068,Q3_SQL_Error_Concentration!$E:$E,B2068,Q3_SQL_Error_Concentration!$F:$F,C2068))</f>
        <v>2.2694999999999999</v>
      </c>
      <c r="H2068" s="5" t="str">
        <f t="shared" si="193"/>
        <v>PASS</v>
      </c>
      <c r="I2068" s="5">
        <f>IF(D2068&gt;=Q3_Validation!$C$2,1,0)</f>
        <v>1</v>
      </c>
      <c r="J2068" s="8">
        <f t="shared" si="194"/>
        <v>2.2695035460992909</v>
      </c>
      <c r="K2068" s="5" t="str">
        <f t="shared" si="195"/>
        <v>high-error</v>
      </c>
      <c r="L2068" s="5">
        <f t="shared" si="196"/>
        <v>23</v>
      </c>
      <c r="M2068" s="5">
        <f t="shared" si="197"/>
        <v>1</v>
      </c>
    </row>
    <row r="2069" spans="1:13">
      <c r="A2069" s="5">
        <v>4111</v>
      </c>
      <c r="B2069" s="5">
        <v>19</v>
      </c>
      <c r="C2069" s="5" t="s">
        <v>62</v>
      </c>
      <c r="D2069" s="5">
        <v>1403</v>
      </c>
      <c r="E2069" s="5">
        <v>30</v>
      </c>
      <c r="F2069" s="8">
        <f t="shared" si="192"/>
        <v>2.1382751247327154</v>
      </c>
      <c r="G2069" s="5">
        <f>IF(COUNTIFS(Q3_SQL_Error_Concentration!$A:$A,A2069,Q3_SQL_Error_Concentration!$E:$E,B2069,Q3_SQL_Error_Concentration!$F:$F,C2069)=0,"",SUMIFS(Q3_SQL_Error_Concentration!$I:$I,Q3_SQL_Error_Concentration!$A:$A,A2069,Q3_SQL_Error_Concentration!$E:$E,B2069,Q3_SQL_Error_Concentration!$F:$F,C2069))</f>
        <v>2.1383000000000001</v>
      </c>
      <c r="H2069" s="5" t="str">
        <f t="shared" si="193"/>
        <v>PASS</v>
      </c>
      <c r="I2069" s="5">
        <f>IF(D2069&gt;=Q3_Validation!$C$2,1,0)</f>
        <v>1</v>
      </c>
      <c r="J2069" s="8">
        <f t="shared" si="194"/>
        <v>2.1382751247327154</v>
      </c>
      <c r="K2069" s="5" t="str">
        <f t="shared" si="195"/>
        <v>high-error</v>
      </c>
      <c r="L2069" s="5">
        <f t="shared" si="196"/>
        <v>23</v>
      </c>
      <c r="M2069" s="5">
        <f t="shared" si="197"/>
        <v>1</v>
      </c>
    </row>
    <row r="2070" spans="1:13">
      <c r="A2070" s="5">
        <v>4111</v>
      </c>
      <c r="B2070" s="5">
        <v>20</v>
      </c>
      <c r="C2070" s="5" t="s">
        <v>63</v>
      </c>
      <c r="D2070" s="5">
        <v>199</v>
      </c>
      <c r="E2070" s="5">
        <v>9</v>
      </c>
      <c r="F2070" s="8">
        <f t="shared" si="192"/>
        <v>4.5226130653266328</v>
      </c>
      <c r="G2070" s="5" t="str">
        <f>IF(COUNTIFS(Q3_SQL_Error_Concentration!$A:$A,A2070,Q3_SQL_Error_Concentration!$E:$E,B2070,Q3_SQL_Error_Concentration!$F:$F,C2070)=0,"",SUMIFS(Q3_SQL_Error_Concentration!$I:$I,Q3_SQL_Error_Concentration!$A:$A,A2070,Q3_SQL_Error_Concentration!$E:$E,B2070,Q3_SQL_Error_Concentration!$F:$F,C2070))</f>
        <v/>
      </c>
      <c r="H2070" s="5" t="str">
        <f t="shared" si="193"/>
        <v/>
      </c>
      <c r="I2070" s="5">
        <f>IF(D2070&gt;=Q3_Validation!$C$2,1,0)</f>
        <v>0</v>
      </c>
      <c r="J2070" s="8" t="str">
        <f t="shared" si="194"/>
        <v/>
      </c>
      <c r="K2070" s="5" t="str">
        <f t="shared" si="195"/>
        <v>excluded</v>
      </c>
      <c r="L2070" s="5">
        <f t="shared" si="196"/>
        <v>23</v>
      </c>
      <c r="M2070" s="5">
        <f t="shared" si="197"/>
        <v>0</v>
      </c>
    </row>
    <row r="2071" spans="1:13">
      <c r="A2071" s="5">
        <v>4111</v>
      </c>
      <c r="B2071" s="5">
        <v>20</v>
      </c>
      <c r="C2071" s="5" t="s">
        <v>62</v>
      </c>
      <c r="D2071" s="5">
        <v>215</v>
      </c>
      <c r="E2071" s="5">
        <v>6</v>
      </c>
      <c r="F2071" s="8">
        <f t="shared" si="192"/>
        <v>2.7906976744186047</v>
      </c>
      <c r="G2071" s="5" t="str">
        <f>IF(COUNTIFS(Q3_SQL_Error_Concentration!$A:$A,A2071,Q3_SQL_Error_Concentration!$E:$E,B2071,Q3_SQL_Error_Concentration!$F:$F,C2071)=0,"",SUMIFS(Q3_SQL_Error_Concentration!$I:$I,Q3_SQL_Error_Concentration!$A:$A,A2071,Q3_SQL_Error_Concentration!$E:$E,B2071,Q3_SQL_Error_Concentration!$F:$F,C2071))</f>
        <v/>
      </c>
      <c r="H2071" s="5" t="str">
        <f t="shared" si="193"/>
        <v/>
      </c>
      <c r="I2071" s="5">
        <f>IF(D2071&gt;=Q3_Validation!$C$2,1,0)</f>
        <v>0</v>
      </c>
      <c r="J2071" s="8" t="str">
        <f t="shared" si="194"/>
        <v/>
      </c>
      <c r="K2071" s="5" t="str">
        <f t="shared" si="195"/>
        <v>excluded</v>
      </c>
      <c r="L2071" s="5">
        <f t="shared" si="196"/>
        <v>23</v>
      </c>
      <c r="M2071" s="5">
        <f t="shared" si="197"/>
        <v>0</v>
      </c>
    </row>
    <row r="2072" spans="1:13">
      <c r="A2072" s="5">
        <v>4111</v>
      </c>
      <c r="B2072" s="5">
        <v>21</v>
      </c>
      <c r="C2072" s="5" t="s">
        <v>63</v>
      </c>
      <c r="D2072" s="5">
        <v>2316</v>
      </c>
      <c r="E2072" s="5">
        <v>62</v>
      </c>
      <c r="F2072" s="8">
        <f t="shared" si="192"/>
        <v>2.6770293609671847</v>
      </c>
      <c r="G2072" s="5">
        <f>IF(COUNTIFS(Q3_SQL_Error_Concentration!$A:$A,A2072,Q3_SQL_Error_Concentration!$E:$E,B2072,Q3_SQL_Error_Concentration!$F:$F,C2072)=0,"",SUMIFS(Q3_SQL_Error_Concentration!$I:$I,Q3_SQL_Error_Concentration!$A:$A,A2072,Q3_SQL_Error_Concentration!$E:$E,B2072,Q3_SQL_Error_Concentration!$F:$F,C2072))</f>
        <v>2.677</v>
      </c>
      <c r="H2072" s="5" t="str">
        <f t="shared" si="193"/>
        <v>PASS</v>
      </c>
      <c r="I2072" s="5">
        <f>IF(D2072&gt;=Q3_Validation!$C$2,1,0)</f>
        <v>1</v>
      </c>
      <c r="J2072" s="8">
        <f t="shared" si="194"/>
        <v>2.6770293609671847</v>
      </c>
      <c r="K2072" s="5" t="str">
        <f t="shared" si="195"/>
        <v>high-error</v>
      </c>
      <c r="L2072" s="5">
        <f t="shared" si="196"/>
        <v>23</v>
      </c>
      <c r="M2072" s="5">
        <f t="shared" si="197"/>
        <v>1</v>
      </c>
    </row>
    <row r="2073" spans="1:13">
      <c r="A2073" s="5">
        <v>4111</v>
      </c>
      <c r="B2073" s="5">
        <v>21</v>
      </c>
      <c r="C2073" s="5" t="s">
        <v>62</v>
      </c>
      <c r="D2073" s="5">
        <v>2543</v>
      </c>
      <c r="E2073" s="5">
        <v>63</v>
      </c>
      <c r="F2073" s="8">
        <f t="shared" si="192"/>
        <v>2.4773889107353519</v>
      </c>
      <c r="G2073" s="5">
        <f>IF(COUNTIFS(Q3_SQL_Error_Concentration!$A:$A,A2073,Q3_SQL_Error_Concentration!$E:$E,B2073,Q3_SQL_Error_Concentration!$F:$F,C2073)=0,"",SUMIFS(Q3_SQL_Error_Concentration!$I:$I,Q3_SQL_Error_Concentration!$A:$A,A2073,Q3_SQL_Error_Concentration!$E:$E,B2073,Q3_SQL_Error_Concentration!$F:$F,C2073))</f>
        <v>2.4773999999999998</v>
      </c>
      <c r="H2073" s="5" t="str">
        <f t="shared" si="193"/>
        <v>PASS</v>
      </c>
      <c r="I2073" s="5">
        <f>IF(D2073&gt;=Q3_Validation!$C$2,1,0)</f>
        <v>1</v>
      </c>
      <c r="J2073" s="8">
        <f t="shared" si="194"/>
        <v>2.4773889107353519</v>
      </c>
      <c r="K2073" s="5" t="str">
        <f t="shared" si="195"/>
        <v>high-error</v>
      </c>
      <c r="L2073" s="5">
        <f t="shared" si="196"/>
        <v>23</v>
      </c>
      <c r="M2073" s="5">
        <f t="shared" si="197"/>
        <v>1</v>
      </c>
    </row>
    <row r="2074" spans="1:13">
      <c r="A2074" s="5">
        <v>4111</v>
      </c>
      <c r="B2074" s="5">
        <v>22</v>
      </c>
      <c r="C2074" s="5" t="s">
        <v>63</v>
      </c>
      <c r="D2074" s="5">
        <v>294</v>
      </c>
      <c r="E2074" s="5">
        <v>9</v>
      </c>
      <c r="F2074" s="8">
        <f t="shared" si="192"/>
        <v>3.0612244897959182</v>
      </c>
      <c r="G2074" s="5" t="str">
        <f>IF(COUNTIFS(Q3_SQL_Error_Concentration!$A:$A,A2074,Q3_SQL_Error_Concentration!$E:$E,B2074,Q3_SQL_Error_Concentration!$F:$F,C2074)=0,"",SUMIFS(Q3_SQL_Error_Concentration!$I:$I,Q3_SQL_Error_Concentration!$A:$A,A2074,Q3_SQL_Error_Concentration!$E:$E,B2074,Q3_SQL_Error_Concentration!$F:$F,C2074))</f>
        <v/>
      </c>
      <c r="H2074" s="5" t="str">
        <f t="shared" si="193"/>
        <v/>
      </c>
      <c r="I2074" s="5">
        <f>IF(D2074&gt;=Q3_Validation!$C$2,1,0)</f>
        <v>0</v>
      </c>
      <c r="J2074" s="8" t="str">
        <f t="shared" si="194"/>
        <v/>
      </c>
      <c r="K2074" s="5" t="str">
        <f t="shared" si="195"/>
        <v>excluded</v>
      </c>
      <c r="L2074" s="5">
        <f t="shared" si="196"/>
        <v>23</v>
      </c>
      <c r="M2074" s="5">
        <f t="shared" si="197"/>
        <v>0</v>
      </c>
    </row>
    <row r="2075" spans="1:13">
      <c r="A2075" s="5">
        <v>4111</v>
      </c>
      <c r="B2075" s="5">
        <v>22</v>
      </c>
      <c r="C2075" s="5" t="s">
        <v>62</v>
      </c>
      <c r="D2075" s="5">
        <v>481</v>
      </c>
      <c r="E2075" s="5">
        <v>7</v>
      </c>
      <c r="F2075" s="8">
        <f t="shared" si="192"/>
        <v>1.4553014553014554</v>
      </c>
      <c r="G2075" s="5" t="str">
        <f>IF(COUNTIFS(Q3_SQL_Error_Concentration!$A:$A,A2075,Q3_SQL_Error_Concentration!$E:$E,B2075,Q3_SQL_Error_Concentration!$F:$F,C2075)=0,"",SUMIFS(Q3_SQL_Error_Concentration!$I:$I,Q3_SQL_Error_Concentration!$A:$A,A2075,Q3_SQL_Error_Concentration!$E:$E,B2075,Q3_SQL_Error_Concentration!$F:$F,C2075))</f>
        <v/>
      </c>
      <c r="H2075" s="5" t="str">
        <f t="shared" si="193"/>
        <v/>
      </c>
      <c r="I2075" s="5">
        <f>IF(D2075&gt;=Q3_Validation!$C$2,1,0)</f>
        <v>0</v>
      </c>
      <c r="J2075" s="8" t="str">
        <f t="shared" si="194"/>
        <v/>
      </c>
      <c r="K2075" s="5" t="str">
        <f t="shared" si="195"/>
        <v>excluded</v>
      </c>
      <c r="L2075" s="5">
        <f t="shared" si="196"/>
        <v>23</v>
      </c>
      <c r="M2075" s="5">
        <f t="shared" si="197"/>
        <v>0</v>
      </c>
    </row>
    <row r="2076" spans="1:13">
      <c r="A2076" s="5">
        <v>4111</v>
      </c>
      <c r="B2076" s="5">
        <v>23</v>
      </c>
      <c r="C2076" s="5" t="s">
        <v>63</v>
      </c>
      <c r="D2076" s="5">
        <v>63</v>
      </c>
      <c r="E2076" s="5">
        <v>6</v>
      </c>
      <c r="F2076" s="8">
        <f t="shared" si="192"/>
        <v>9.5238095238095237</v>
      </c>
      <c r="G2076" s="5" t="str">
        <f>IF(COUNTIFS(Q3_SQL_Error_Concentration!$A:$A,A2076,Q3_SQL_Error_Concentration!$E:$E,B2076,Q3_SQL_Error_Concentration!$F:$F,C2076)=0,"",SUMIFS(Q3_SQL_Error_Concentration!$I:$I,Q3_SQL_Error_Concentration!$A:$A,A2076,Q3_SQL_Error_Concentration!$E:$E,B2076,Q3_SQL_Error_Concentration!$F:$F,C2076))</f>
        <v/>
      </c>
      <c r="H2076" s="5" t="str">
        <f t="shared" si="193"/>
        <v/>
      </c>
      <c r="I2076" s="5">
        <f>IF(D2076&gt;=Q3_Validation!$C$2,1,0)</f>
        <v>0</v>
      </c>
      <c r="J2076" s="8" t="str">
        <f t="shared" si="194"/>
        <v/>
      </c>
      <c r="K2076" s="5" t="str">
        <f t="shared" si="195"/>
        <v>excluded</v>
      </c>
      <c r="L2076" s="5">
        <f t="shared" si="196"/>
        <v>23</v>
      </c>
      <c r="M2076" s="5">
        <f t="shared" si="197"/>
        <v>0</v>
      </c>
    </row>
    <row r="2077" spans="1:13">
      <c r="A2077" s="5">
        <v>4111</v>
      </c>
      <c r="B2077" s="5">
        <v>23</v>
      </c>
      <c r="C2077" s="5" t="s">
        <v>62</v>
      </c>
      <c r="D2077" s="5">
        <v>85</v>
      </c>
      <c r="E2077" s="5">
        <v>4</v>
      </c>
      <c r="F2077" s="8">
        <f t="shared" si="192"/>
        <v>4.7058823529411766</v>
      </c>
      <c r="G2077" s="5" t="str">
        <f>IF(COUNTIFS(Q3_SQL_Error_Concentration!$A:$A,A2077,Q3_SQL_Error_Concentration!$E:$E,B2077,Q3_SQL_Error_Concentration!$F:$F,C2077)=0,"",SUMIFS(Q3_SQL_Error_Concentration!$I:$I,Q3_SQL_Error_Concentration!$A:$A,A2077,Q3_SQL_Error_Concentration!$E:$E,B2077,Q3_SQL_Error_Concentration!$F:$F,C2077))</f>
        <v/>
      </c>
      <c r="H2077" s="5" t="str">
        <f t="shared" si="193"/>
        <v/>
      </c>
      <c r="I2077" s="5">
        <f>IF(D2077&gt;=Q3_Validation!$C$2,1,0)</f>
        <v>0</v>
      </c>
      <c r="J2077" s="8" t="str">
        <f t="shared" si="194"/>
        <v/>
      </c>
      <c r="K2077" s="5" t="str">
        <f t="shared" si="195"/>
        <v>excluded</v>
      </c>
      <c r="L2077" s="5">
        <f t="shared" si="196"/>
        <v>23</v>
      </c>
      <c r="M2077" s="5">
        <f t="shared" si="197"/>
        <v>0</v>
      </c>
    </row>
    <row r="2078" spans="1:13">
      <c r="A2078" s="5">
        <v>4112</v>
      </c>
      <c r="B2078" s="5">
        <v>0</v>
      </c>
      <c r="C2078" s="5" t="s">
        <v>63</v>
      </c>
      <c r="D2078" s="5">
        <v>13</v>
      </c>
      <c r="E2078" s="5">
        <v>0</v>
      </c>
      <c r="F2078" s="8">
        <f t="shared" si="192"/>
        <v>0</v>
      </c>
      <c r="G2078" s="5" t="str">
        <f>IF(COUNTIFS(Q3_SQL_Error_Concentration!$A:$A,A2078,Q3_SQL_Error_Concentration!$E:$E,B2078,Q3_SQL_Error_Concentration!$F:$F,C2078)=0,"",SUMIFS(Q3_SQL_Error_Concentration!$I:$I,Q3_SQL_Error_Concentration!$A:$A,A2078,Q3_SQL_Error_Concentration!$E:$E,B2078,Q3_SQL_Error_Concentration!$F:$F,C2078))</f>
        <v/>
      </c>
      <c r="H2078" s="5" t="str">
        <f t="shared" si="193"/>
        <v/>
      </c>
      <c r="I2078" s="5">
        <f>IF(D2078&gt;=Q3_Validation!$C$2,1,0)</f>
        <v>0</v>
      </c>
      <c r="J2078" s="8" t="str">
        <f t="shared" si="194"/>
        <v/>
      </c>
      <c r="K2078" s="5" t="str">
        <f t="shared" si="195"/>
        <v>excluded</v>
      </c>
      <c r="L2078" s="5">
        <f t="shared" si="196"/>
        <v>0</v>
      </c>
      <c r="M2078" s="5">
        <f t="shared" si="197"/>
        <v>0</v>
      </c>
    </row>
    <row r="2079" spans="1:13">
      <c r="A2079" s="5">
        <v>4112</v>
      </c>
      <c r="B2079" s="5">
        <v>0</v>
      </c>
      <c r="C2079" s="5" t="s">
        <v>62</v>
      </c>
      <c r="D2079" s="5">
        <v>19</v>
      </c>
      <c r="E2079" s="5">
        <v>0</v>
      </c>
      <c r="F2079" s="8">
        <f t="shared" si="192"/>
        <v>0</v>
      </c>
      <c r="G2079" s="5" t="str">
        <f>IF(COUNTIFS(Q3_SQL_Error_Concentration!$A:$A,A2079,Q3_SQL_Error_Concentration!$E:$E,B2079,Q3_SQL_Error_Concentration!$F:$F,C2079)=0,"",SUMIFS(Q3_SQL_Error_Concentration!$I:$I,Q3_SQL_Error_Concentration!$A:$A,A2079,Q3_SQL_Error_Concentration!$E:$E,B2079,Q3_SQL_Error_Concentration!$F:$F,C2079))</f>
        <v/>
      </c>
      <c r="H2079" s="5" t="str">
        <f t="shared" si="193"/>
        <v/>
      </c>
      <c r="I2079" s="5">
        <f>IF(D2079&gt;=Q3_Validation!$C$2,1,0)</f>
        <v>0</v>
      </c>
      <c r="J2079" s="8" t="str">
        <f t="shared" si="194"/>
        <v/>
      </c>
      <c r="K2079" s="5" t="str">
        <f t="shared" si="195"/>
        <v>excluded</v>
      </c>
      <c r="L2079" s="5">
        <f t="shared" si="196"/>
        <v>0</v>
      </c>
      <c r="M2079" s="5">
        <f t="shared" si="197"/>
        <v>0</v>
      </c>
    </row>
    <row r="2080" spans="1:13">
      <c r="A2080" s="5">
        <v>4112</v>
      </c>
      <c r="B2080" s="5">
        <v>1</v>
      </c>
      <c r="C2080" s="5" t="s">
        <v>63</v>
      </c>
      <c r="D2080" s="5">
        <v>12</v>
      </c>
      <c r="E2080" s="5">
        <v>2</v>
      </c>
      <c r="F2080" s="8">
        <f t="shared" si="192"/>
        <v>16.666666666666668</v>
      </c>
      <c r="G2080" s="5" t="str">
        <f>IF(COUNTIFS(Q3_SQL_Error_Concentration!$A:$A,A2080,Q3_SQL_Error_Concentration!$E:$E,B2080,Q3_SQL_Error_Concentration!$F:$F,C2080)=0,"",SUMIFS(Q3_SQL_Error_Concentration!$I:$I,Q3_SQL_Error_Concentration!$A:$A,A2080,Q3_SQL_Error_Concentration!$E:$E,B2080,Q3_SQL_Error_Concentration!$F:$F,C2080))</f>
        <v/>
      </c>
      <c r="H2080" s="5" t="str">
        <f t="shared" si="193"/>
        <v/>
      </c>
      <c r="I2080" s="5">
        <f>IF(D2080&gt;=Q3_Validation!$C$2,1,0)</f>
        <v>0</v>
      </c>
      <c r="J2080" s="8" t="str">
        <f t="shared" si="194"/>
        <v/>
      </c>
      <c r="K2080" s="5" t="str">
        <f t="shared" si="195"/>
        <v>excluded</v>
      </c>
      <c r="L2080" s="5">
        <f t="shared" si="196"/>
        <v>0</v>
      </c>
      <c r="M2080" s="5">
        <f t="shared" si="197"/>
        <v>0</v>
      </c>
    </row>
    <row r="2081" spans="1:13">
      <c r="A2081" s="5">
        <v>4112</v>
      </c>
      <c r="B2081" s="5">
        <v>1</v>
      </c>
      <c r="C2081" s="5" t="s">
        <v>62</v>
      </c>
      <c r="D2081" s="5">
        <v>18</v>
      </c>
      <c r="E2081" s="5">
        <v>0</v>
      </c>
      <c r="F2081" s="8">
        <f t="shared" si="192"/>
        <v>0</v>
      </c>
      <c r="G2081" s="5" t="str">
        <f>IF(COUNTIFS(Q3_SQL_Error_Concentration!$A:$A,A2081,Q3_SQL_Error_Concentration!$E:$E,B2081,Q3_SQL_Error_Concentration!$F:$F,C2081)=0,"",SUMIFS(Q3_SQL_Error_Concentration!$I:$I,Q3_SQL_Error_Concentration!$A:$A,A2081,Q3_SQL_Error_Concentration!$E:$E,B2081,Q3_SQL_Error_Concentration!$F:$F,C2081))</f>
        <v/>
      </c>
      <c r="H2081" s="5" t="str">
        <f t="shared" si="193"/>
        <v/>
      </c>
      <c r="I2081" s="5">
        <f>IF(D2081&gt;=Q3_Validation!$C$2,1,0)</f>
        <v>0</v>
      </c>
      <c r="J2081" s="8" t="str">
        <f t="shared" si="194"/>
        <v/>
      </c>
      <c r="K2081" s="5" t="str">
        <f t="shared" si="195"/>
        <v>excluded</v>
      </c>
      <c r="L2081" s="5">
        <f t="shared" si="196"/>
        <v>0</v>
      </c>
      <c r="M2081" s="5">
        <f t="shared" si="197"/>
        <v>0</v>
      </c>
    </row>
    <row r="2082" spans="1:13">
      <c r="A2082" s="5">
        <v>4112</v>
      </c>
      <c r="B2082" s="5">
        <v>2</v>
      </c>
      <c r="C2082" s="5" t="s">
        <v>63</v>
      </c>
      <c r="D2082" s="5">
        <v>8</v>
      </c>
      <c r="E2082" s="5">
        <v>0</v>
      </c>
      <c r="F2082" s="8">
        <f t="shared" si="192"/>
        <v>0</v>
      </c>
      <c r="G2082" s="5" t="str">
        <f>IF(COUNTIFS(Q3_SQL_Error_Concentration!$A:$A,A2082,Q3_SQL_Error_Concentration!$E:$E,B2082,Q3_SQL_Error_Concentration!$F:$F,C2082)=0,"",SUMIFS(Q3_SQL_Error_Concentration!$I:$I,Q3_SQL_Error_Concentration!$A:$A,A2082,Q3_SQL_Error_Concentration!$E:$E,B2082,Q3_SQL_Error_Concentration!$F:$F,C2082))</f>
        <v/>
      </c>
      <c r="H2082" s="5" t="str">
        <f t="shared" si="193"/>
        <v/>
      </c>
      <c r="I2082" s="5">
        <f>IF(D2082&gt;=Q3_Validation!$C$2,1,0)</f>
        <v>0</v>
      </c>
      <c r="J2082" s="8" t="str">
        <f t="shared" si="194"/>
        <v/>
      </c>
      <c r="K2082" s="5" t="str">
        <f t="shared" si="195"/>
        <v>excluded</v>
      </c>
      <c r="L2082" s="5">
        <f t="shared" si="196"/>
        <v>0</v>
      </c>
      <c r="M2082" s="5">
        <f t="shared" si="197"/>
        <v>0</v>
      </c>
    </row>
    <row r="2083" spans="1:13">
      <c r="A2083" s="5">
        <v>4112</v>
      </c>
      <c r="B2083" s="5">
        <v>2</v>
      </c>
      <c r="C2083" s="5" t="s">
        <v>62</v>
      </c>
      <c r="D2083" s="5">
        <v>14</v>
      </c>
      <c r="E2083" s="5">
        <v>0</v>
      </c>
      <c r="F2083" s="8">
        <f t="shared" si="192"/>
        <v>0</v>
      </c>
      <c r="G2083" s="5" t="str">
        <f>IF(COUNTIFS(Q3_SQL_Error_Concentration!$A:$A,A2083,Q3_SQL_Error_Concentration!$E:$E,B2083,Q3_SQL_Error_Concentration!$F:$F,C2083)=0,"",SUMIFS(Q3_SQL_Error_Concentration!$I:$I,Q3_SQL_Error_Concentration!$A:$A,A2083,Q3_SQL_Error_Concentration!$E:$E,B2083,Q3_SQL_Error_Concentration!$F:$F,C2083))</f>
        <v/>
      </c>
      <c r="H2083" s="5" t="str">
        <f t="shared" si="193"/>
        <v/>
      </c>
      <c r="I2083" s="5">
        <f>IF(D2083&gt;=Q3_Validation!$C$2,1,0)</f>
        <v>0</v>
      </c>
      <c r="J2083" s="8" t="str">
        <f t="shared" si="194"/>
        <v/>
      </c>
      <c r="K2083" s="5" t="str">
        <f t="shared" si="195"/>
        <v>excluded</v>
      </c>
      <c r="L2083" s="5">
        <f t="shared" si="196"/>
        <v>0</v>
      </c>
      <c r="M2083" s="5">
        <f t="shared" si="197"/>
        <v>0</v>
      </c>
    </row>
    <row r="2084" spans="1:13">
      <c r="A2084" s="5">
        <v>4112</v>
      </c>
      <c r="B2084" s="5">
        <v>3</v>
      </c>
      <c r="C2084" s="5" t="s">
        <v>63</v>
      </c>
      <c r="D2084" s="5">
        <v>8</v>
      </c>
      <c r="E2084" s="5">
        <v>0</v>
      </c>
      <c r="F2084" s="8">
        <f t="shared" si="192"/>
        <v>0</v>
      </c>
      <c r="G2084" s="5" t="str">
        <f>IF(COUNTIFS(Q3_SQL_Error_Concentration!$A:$A,A2084,Q3_SQL_Error_Concentration!$E:$E,B2084,Q3_SQL_Error_Concentration!$F:$F,C2084)=0,"",SUMIFS(Q3_SQL_Error_Concentration!$I:$I,Q3_SQL_Error_Concentration!$A:$A,A2084,Q3_SQL_Error_Concentration!$E:$E,B2084,Q3_SQL_Error_Concentration!$F:$F,C2084))</f>
        <v/>
      </c>
      <c r="H2084" s="5" t="str">
        <f t="shared" si="193"/>
        <v/>
      </c>
      <c r="I2084" s="5">
        <f>IF(D2084&gt;=Q3_Validation!$C$2,1,0)</f>
        <v>0</v>
      </c>
      <c r="J2084" s="8" t="str">
        <f t="shared" si="194"/>
        <v/>
      </c>
      <c r="K2084" s="5" t="str">
        <f t="shared" si="195"/>
        <v>excluded</v>
      </c>
      <c r="L2084" s="5">
        <f t="shared" si="196"/>
        <v>0</v>
      </c>
      <c r="M2084" s="5">
        <f t="shared" si="197"/>
        <v>0</v>
      </c>
    </row>
    <row r="2085" spans="1:13">
      <c r="A2085" s="5">
        <v>4112</v>
      </c>
      <c r="B2085" s="5">
        <v>3</v>
      </c>
      <c r="C2085" s="5" t="s">
        <v>64</v>
      </c>
      <c r="D2085" s="5">
        <v>1</v>
      </c>
      <c r="E2085" s="5">
        <v>0</v>
      </c>
      <c r="F2085" s="8">
        <f t="shared" si="192"/>
        <v>0</v>
      </c>
      <c r="G2085" s="5" t="str">
        <f>IF(COUNTIFS(Q3_SQL_Error_Concentration!$A:$A,A2085,Q3_SQL_Error_Concentration!$E:$E,B2085,Q3_SQL_Error_Concentration!$F:$F,C2085)=0,"",SUMIFS(Q3_SQL_Error_Concentration!$I:$I,Q3_SQL_Error_Concentration!$A:$A,A2085,Q3_SQL_Error_Concentration!$E:$E,B2085,Q3_SQL_Error_Concentration!$F:$F,C2085))</f>
        <v/>
      </c>
      <c r="H2085" s="5" t="str">
        <f t="shared" si="193"/>
        <v/>
      </c>
      <c r="I2085" s="5">
        <f>IF(D2085&gt;=Q3_Validation!$C$2,1,0)</f>
        <v>0</v>
      </c>
      <c r="J2085" s="8" t="str">
        <f t="shared" si="194"/>
        <v/>
      </c>
      <c r="K2085" s="5" t="str">
        <f t="shared" si="195"/>
        <v>excluded</v>
      </c>
      <c r="L2085" s="5">
        <f t="shared" si="196"/>
        <v>0</v>
      </c>
      <c r="M2085" s="5">
        <f t="shared" si="197"/>
        <v>0</v>
      </c>
    </row>
    <row r="2086" spans="1:13">
      <c r="A2086" s="5">
        <v>4112</v>
      </c>
      <c r="B2086" s="5">
        <v>3</v>
      </c>
      <c r="C2086" s="5" t="s">
        <v>62</v>
      </c>
      <c r="D2086" s="5">
        <v>22</v>
      </c>
      <c r="E2086" s="5">
        <v>1</v>
      </c>
      <c r="F2086" s="8">
        <f t="shared" si="192"/>
        <v>4.5454545454545459</v>
      </c>
      <c r="G2086" s="5" t="str">
        <f>IF(COUNTIFS(Q3_SQL_Error_Concentration!$A:$A,A2086,Q3_SQL_Error_Concentration!$E:$E,B2086,Q3_SQL_Error_Concentration!$F:$F,C2086)=0,"",SUMIFS(Q3_SQL_Error_Concentration!$I:$I,Q3_SQL_Error_Concentration!$A:$A,A2086,Q3_SQL_Error_Concentration!$E:$E,B2086,Q3_SQL_Error_Concentration!$F:$F,C2086))</f>
        <v/>
      </c>
      <c r="H2086" s="5" t="str">
        <f t="shared" si="193"/>
        <v/>
      </c>
      <c r="I2086" s="5">
        <f>IF(D2086&gt;=Q3_Validation!$C$2,1,0)</f>
        <v>0</v>
      </c>
      <c r="J2086" s="8" t="str">
        <f t="shared" si="194"/>
        <v/>
      </c>
      <c r="K2086" s="5" t="str">
        <f t="shared" si="195"/>
        <v>excluded</v>
      </c>
      <c r="L2086" s="5">
        <f t="shared" si="196"/>
        <v>0</v>
      </c>
      <c r="M2086" s="5">
        <f t="shared" si="197"/>
        <v>0</v>
      </c>
    </row>
    <row r="2087" spans="1:13">
      <c r="A2087" s="5">
        <v>4112</v>
      </c>
      <c r="B2087" s="5">
        <v>4</v>
      </c>
      <c r="C2087" s="5" t="s">
        <v>63</v>
      </c>
      <c r="D2087" s="5">
        <v>12</v>
      </c>
      <c r="E2087" s="5">
        <v>0</v>
      </c>
      <c r="F2087" s="8">
        <f t="shared" si="192"/>
        <v>0</v>
      </c>
      <c r="G2087" s="5" t="str">
        <f>IF(COUNTIFS(Q3_SQL_Error_Concentration!$A:$A,A2087,Q3_SQL_Error_Concentration!$E:$E,B2087,Q3_SQL_Error_Concentration!$F:$F,C2087)=0,"",SUMIFS(Q3_SQL_Error_Concentration!$I:$I,Q3_SQL_Error_Concentration!$A:$A,A2087,Q3_SQL_Error_Concentration!$E:$E,B2087,Q3_SQL_Error_Concentration!$F:$F,C2087))</f>
        <v/>
      </c>
      <c r="H2087" s="5" t="str">
        <f t="shared" si="193"/>
        <v/>
      </c>
      <c r="I2087" s="5">
        <f>IF(D2087&gt;=Q3_Validation!$C$2,1,0)</f>
        <v>0</v>
      </c>
      <c r="J2087" s="8" t="str">
        <f t="shared" si="194"/>
        <v/>
      </c>
      <c r="K2087" s="5" t="str">
        <f t="shared" si="195"/>
        <v>excluded</v>
      </c>
      <c r="L2087" s="5">
        <f t="shared" si="196"/>
        <v>0</v>
      </c>
      <c r="M2087" s="5">
        <f t="shared" si="197"/>
        <v>0</v>
      </c>
    </row>
    <row r="2088" spans="1:13">
      <c r="A2088" s="5">
        <v>4112</v>
      </c>
      <c r="B2088" s="5">
        <v>4</v>
      </c>
      <c r="C2088" s="5" t="s">
        <v>62</v>
      </c>
      <c r="D2088" s="5">
        <v>11</v>
      </c>
      <c r="E2088" s="5">
        <v>0</v>
      </c>
      <c r="F2088" s="8">
        <f t="shared" si="192"/>
        <v>0</v>
      </c>
      <c r="G2088" s="5" t="str">
        <f>IF(COUNTIFS(Q3_SQL_Error_Concentration!$A:$A,A2088,Q3_SQL_Error_Concentration!$E:$E,B2088,Q3_SQL_Error_Concentration!$F:$F,C2088)=0,"",SUMIFS(Q3_SQL_Error_Concentration!$I:$I,Q3_SQL_Error_Concentration!$A:$A,A2088,Q3_SQL_Error_Concentration!$E:$E,B2088,Q3_SQL_Error_Concentration!$F:$F,C2088))</f>
        <v/>
      </c>
      <c r="H2088" s="5" t="str">
        <f t="shared" si="193"/>
        <v/>
      </c>
      <c r="I2088" s="5">
        <f>IF(D2088&gt;=Q3_Validation!$C$2,1,0)</f>
        <v>0</v>
      </c>
      <c r="J2088" s="8" t="str">
        <f t="shared" si="194"/>
        <v/>
      </c>
      <c r="K2088" s="5" t="str">
        <f t="shared" si="195"/>
        <v>excluded</v>
      </c>
      <c r="L2088" s="5">
        <f t="shared" si="196"/>
        <v>0</v>
      </c>
      <c r="M2088" s="5">
        <f t="shared" si="197"/>
        <v>0</v>
      </c>
    </row>
    <row r="2089" spans="1:13">
      <c r="A2089" s="5">
        <v>4112</v>
      </c>
      <c r="B2089" s="5">
        <v>5</v>
      </c>
      <c r="C2089" s="5" t="s">
        <v>63</v>
      </c>
      <c r="D2089" s="5">
        <v>8</v>
      </c>
      <c r="E2089" s="5">
        <v>0</v>
      </c>
      <c r="F2089" s="8">
        <f t="shared" si="192"/>
        <v>0</v>
      </c>
      <c r="G2089" s="5" t="str">
        <f>IF(COUNTIFS(Q3_SQL_Error_Concentration!$A:$A,A2089,Q3_SQL_Error_Concentration!$E:$E,B2089,Q3_SQL_Error_Concentration!$F:$F,C2089)=0,"",SUMIFS(Q3_SQL_Error_Concentration!$I:$I,Q3_SQL_Error_Concentration!$A:$A,A2089,Q3_SQL_Error_Concentration!$E:$E,B2089,Q3_SQL_Error_Concentration!$F:$F,C2089))</f>
        <v/>
      </c>
      <c r="H2089" s="5" t="str">
        <f t="shared" si="193"/>
        <v/>
      </c>
      <c r="I2089" s="5">
        <f>IF(D2089&gt;=Q3_Validation!$C$2,1,0)</f>
        <v>0</v>
      </c>
      <c r="J2089" s="8" t="str">
        <f t="shared" si="194"/>
        <v/>
      </c>
      <c r="K2089" s="5" t="str">
        <f t="shared" si="195"/>
        <v>excluded</v>
      </c>
      <c r="L2089" s="5">
        <f t="shared" si="196"/>
        <v>0</v>
      </c>
      <c r="M2089" s="5">
        <f t="shared" si="197"/>
        <v>0</v>
      </c>
    </row>
    <row r="2090" spans="1:13">
      <c r="A2090" s="5">
        <v>4112</v>
      </c>
      <c r="B2090" s="5">
        <v>5</v>
      </c>
      <c r="C2090" s="5" t="s">
        <v>64</v>
      </c>
      <c r="D2090" s="5">
        <v>1</v>
      </c>
      <c r="E2090" s="5">
        <v>1</v>
      </c>
      <c r="F2090" s="8">
        <f t="shared" si="192"/>
        <v>100</v>
      </c>
      <c r="G2090" s="5" t="str">
        <f>IF(COUNTIFS(Q3_SQL_Error_Concentration!$A:$A,A2090,Q3_SQL_Error_Concentration!$E:$E,B2090,Q3_SQL_Error_Concentration!$F:$F,C2090)=0,"",SUMIFS(Q3_SQL_Error_Concentration!$I:$I,Q3_SQL_Error_Concentration!$A:$A,A2090,Q3_SQL_Error_Concentration!$E:$E,B2090,Q3_SQL_Error_Concentration!$F:$F,C2090))</f>
        <v/>
      </c>
      <c r="H2090" s="5" t="str">
        <f t="shared" si="193"/>
        <v/>
      </c>
      <c r="I2090" s="5">
        <f>IF(D2090&gt;=Q3_Validation!$C$2,1,0)</f>
        <v>0</v>
      </c>
      <c r="J2090" s="8" t="str">
        <f t="shared" si="194"/>
        <v/>
      </c>
      <c r="K2090" s="5" t="str">
        <f t="shared" si="195"/>
        <v>excluded</v>
      </c>
      <c r="L2090" s="5">
        <f t="shared" si="196"/>
        <v>0</v>
      </c>
      <c r="M2090" s="5">
        <f t="shared" si="197"/>
        <v>0</v>
      </c>
    </row>
    <row r="2091" spans="1:13">
      <c r="A2091" s="5">
        <v>4112</v>
      </c>
      <c r="B2091" s="5">
        <v>5</v>
      </c>
      <c r="C2091" s="5" t="s">
        <v>62</v>
      </c>
      <c r="D2091" s="5">
        <v>9</v>
      </c>
      <c r="E2091" s="5">
        <v>0</v>
      </c>
      <c r="F2091" s="8">
        <f t="shared" si="192"/>
        <v>0</v>
      </c>
      <c r="G2091" s="5" t="str">
        <f>IF(COUNTIFS(Q3_SQL_Error_Concentration!$A:$A,A2091,Q3_SQL_Error_Concentration!$E:$E,B2091,Q3_SQL_Error_Concentration!$F:$F,C2091)=0,"",SUMIFS(Q3_SQL_Error_Concentration!$I:$I,Q3_SQL_Error_Concentration!$A:$A,A2091,Q3_SQL_Error_Concentration!$E:$E,B2091,Q3_SQL_Error_Concentration!$F:$F,C2091))</f>
        <v/>
      </c>
      <c r="H2091" s="5" t="str">
        <f t="shared" si="193"/>
        <v/>
      </c>
      <c r="I2091" s="5">
        <f>IF(D2091&gt;=Q3_Validation!$C$2,1,0)</f>
        <v>0</v>
      </c>
      <c r="J2091" s="8" t="str">
        <f t="shared" si="194"/>
        <v/>
      </c>
      <c r="K2091" s="5" t="str">
        <f t="shared" si="195"/>
        <v>excluded</v>
      </c>
      <c r="L2091" s="5">
        <f t="shared" si="196"/>
        <v>0</v>
      </c>
      <c r="M2091" s="5">
        <f t="shared" si="197"/>
        <v>0</v>
      </c>
    </row>
    <row r="2092" spans="1:13">
      <c r="A2092" s="5">
        <v>4112</v>
      </c>
      <c r="B2092" s="5">
        <v>6</v>
      </c>
      <c r="C2092" s="5" t="s">
        <v>63</v>
      </c>
      <c r="D2092" s="5">
        <v>50</v>
      </c>
      <c r="E2092" s="5">
        <v>0</v>
      </c>
      <c r="F2092" s="8">
        <f t="shared" si="192"/>
        <v>0</v>
      </c>
      <c r="G2092" s="5" t="str">
        <f>IF(COUNTIFS(Q3_SQL_Error_Concentration!$A:$A,A2092,Q3_SQL_Error_Concentration!$E:$E,B2092,Q3_SQL_Error_Concentration!$F:$F,C2092)=0,"",SUMIFS(Q3_SQL_Error_Concentration!$I:$I,Q3_SQL_Error_Concentration!$A:$A,A2092,Q3_SQL_Error_Concentration!$E:$E,B2092,Q3_SQL_Error_Concentration!$F:$F,C2092))</f>
        <v/>
      </c>
      <c r="H2092" s="5" t="str">
        <f t="shared" si="193"/>
        <v/>
      </c>
      <c r="I2092" s="5">
        <f>IF(D2092&gt;=Q3_Validation!$C$2,1,0)</f>
        <v>0</v>
      </c>
      <c r="J2092" s="8" t="str">
        <f t="shared" si="194"/>
        <v/>
      </c>
      <c r="K2092" s="5" t="str">
        <f t="shared" si="195"/>
        <v>excluded</v>
      </c>
      <c r="L2092" s="5">
        <f t="shared" si="196"/>
        <v>0</v>
      </c>
      <c r="M2092" s="5">
        <f t="shared" si="197"/>
        <v>0</v>
      </c>
    </row>
    <row r="2093" spans="1:13">
      <c r="A2093" s="5">
        <v>4112</v>
      </c>
      <c r="B2093" s="5">
        <v>6</v>
      </c>
      <c r="C2093" s="5" t="s">
        <v>64</v>
      </c>
      <c r="D2093" s="5">
        <v>2</v>
      </c>
      <c r="E2093" s="5">
        <v>0</v>
      </c>
      <c r="F2093" s="8">
        <f t="shared" si="192"/>
        <v>0</v>
      </c>
      <c r="G2093" s="5" t="str">
        <f>IF(COUNTIFS(Q3_SQL_Error_Concentration!$A:$A,A2093,Q3_SQL_Error_Concentration!$E:$E,B2093,Q3_SQL_Error_Concentration!$F:$F,C2093)=0,"",SUMIFS(Q3_SQL_Error_Concentration!$I:$I,Q3_SQL_Error_Concentration!$A:$A,A2093,Q3_SQL_Error_Concentration!$E:$E,B2093,Q3_SQL_Error_Concentration!$F:$F,C2093))</f>
        <v/>
      </c>
      <c r="H2093" s="5" t="str">
        <f t="shared" si="193"/>
        <v/>
      </c>
      <c r="I2093" s="5">
        <f>IF(D2093&gt;=Q3_Validation!$C$2,1,0)</f>
        <v>0</v>
      </c>
      <c r="J2093" s="8" t="str">
        <f t="shared" si="194"/>
        <v/>
      </c>
      <c r="K2093" s="5" t="str">
        <f t="shared" si="195"/>
        <v>excluded</v>
      </c>
      <c r="L2093" s="5">
        <f t="shared" si="196"/>
        <v>0</v>
      </c>
      <c r="M2093" s="5">
        <f t="shared" si="197"/>
        <v>0</v>
      </c>
    </row>
    <row r="2094" spans="1:13">
      <c r="A2094" s="5">
        <v>4112</v>
      </c>
      <c r="B2094" s="5">
        <v>6</v>
      </c>
      <c r="C2094" s="5" t="s">
        <v>62</v>
      </c>
      <c r="D2094" s="5">
        <v>63</v>
      </c>
      <c r="E2094" s="5">
        <v>1</v>
      </c>
      <c r="F2094" s="8">
        <f t="shared" si="192"/>
        <v>1.5873015873015872</v>
      </c>
      <c r="G2094" s="5" t="str">
        <f>IF(COUNTIFS(Q3_SQL_Error_Concentration!$A:$A,A2094,Q3_SQL_Error_Concentration!$E:$E,B2094,Q3_SQL_Error_Concentration!$F:$F,C2094)=0,"",SUMIFS(Q3_SQL_Error_Concentration!$I:$I,Q3_SQL_Error_Concentration!$A:$A,A2094,Q3_SQL_Error_Concentration!$E:$E,B2094,Q3_SQL_Error_Concentration!$F:$F,C2094))</f>
        <v/>
      </c>
      <c r="H2094" s="5" t="str">
        <f t="shared" si="193"/>
        <v/>
      </c>
      <c r="I2094" s="5">
        <f>IF(D2094&gt;=Q3_Validation!$C$2,1,0)</f>
        <v>0</v>
      </c>
      <c r="J2094" s="8" t="str">
        <f t="shared" si="194"/>
        <v/>
      </c>
      <c r="K2094" s="5" t="str">
        <f t="shared" si="195"/>
        <v>excluded</v>
      </c>
      <c r="L2094" s="5">
        <f t="shared" si="196"/>
        <v>0</v>
      </c>
      <c r="M2094" s="5">
        <f t="shared" si="197"/>
        <v>0</v>
      </c>
    </row>
    <row r="2095" spans="1:13">
      <c r="A2095" s="5">
        <v>4112</v>
      </c>
      <c r="B2095" s="5">
        <v>7</v>
      </c>
      <c r="C2095" s="5" t="s">
        <v>63</v>
      </c>
      <c r="D2095" s="5">
        <v>33</v>
      </c>
      <c r="E2095" s="5">
        <v>0</v>
      </c>
      <c r="F2095" s="8">
        <f t="shared" si="192"/>
        <v>0</v>
      </c>
      <c r="G2095" s="5" t="str">
        <f>IF(COUNTIFS(Q3_SQL_Error_Concentration!$A:$A,A2095,Q3_SQL_Error_Concentration!$E:$E,B2095,Q3_SQL_Error_Concentration!$F:$F,C2095)=0,"",SUMIFS(Q3_SQL_Error_Concentration!$I:$I,Q3_SQL_Error_Concentration!$A:$A,A2095,Q3_SQL_Error_Concentration!$E:$E,B2095,Q3_SQL_Error_Concentration!$F:$F,C2095))</f>
        <v/>
      </c>
      <c r="H2095" s="5" t="str">
        <f t="shared" si="193"/>
        <v/>
      </c>
      <c r="I2095" s="5">
        <f>IF(D2095&gt;=Q3_Validation!$C$2,1,0)</f>
        <v>0</v>
      </c>
      <c r="J2095" s="8" t="str">
        <f t="shared" si="194"/>
        <v/>
      </c>
      <c r="K2095" s="5" t="str">
        <f t="shared" si="195"/>
        <v>excluded</v>
      </c>
      <c r="L2095" s="5">
        <f t="shared" si="196"/>
        <v>0</v>
      </c>
      <c r="M2095" s="5">
        <f t="shared" si="197"/>
        <v>0</v>
      </c>
    </row>
    <row r="2096" spans="1:13">
      <c r="A2096" s="5">
        <v>4112</v>
      </c>
      <c r="B2096" s="5">
        <v>7</v>
      </c>
      <c r="C2096" s="5" t="s">
        <v>64</v>
      </c>
      <c r="D2096" s="5">
        <v>4</v>
      </c>
      <c r="E2096" s="5">
        <v>0</v>
      </c>
      <c r="F2096" s="8">
        <f t="shared" si="192"/>
        <v>0</v>
      </c>
      <c r="G2096" s="5" t="str">
        <f>IF(COUNTIFS(Q3_SQL_Error_Concentration!$A:$A,A2096,Q3_SQL_Error_Concentration!$E:$E,B2096,Q3_SQL_Error_Concentration!$F:$F,C2096)=0,"",SUMIFS(Q3_SQL_Error_Concentration!$I:$I,Q3_SQL_Error_Concentration!$A:$A,A2096,Q3_SQL_Error_Concentration!$E:$E,B2096,Q3_SQL_Error_Concentration!$F:$F,C2096))</f>
        <v/>
      </c>
      <c r="H2096" s="5" t="str">
        <f t="shared" si="193"/>
        <v/>
      </c>
      <c r="I2096" s="5">
        <f>IF(D2096&gt;=Q3_Validation!$C$2,1,0)</f>
        <v>0</v>
      </c>
      <c r="J2096" s="8" t="str">
        <f t="shared" si="194"/>
        <v/>
      </c>
      <c r="K2096" s="5" t="str">
        <f t="shared" si="195"/>
        <v>excluded</v>
      </c>
      <c r="L2096" s="5">
        <f t="shared" si="196"/>
        <v>0</v>
      </c>
      <c r="M2096" s="5">
        <f t="shared" si="197"/>
        <v>0</v>
      </c>
    </row>
    <row r="2097" spans="1:13">
      <c r="A2097" s="5">
        <v>4112</v>
      </c>
      <c r="B2097" s="5">
        <v>7</v>
      </c>
      <c r="C2097" s="5" t="s">
        <v>62</v>
      </c>
      <c r="D2097" s="5">
        <v>72</v>
      </c>
      <c r="E2097" s="5">
        <v>0</v>
      </c>
      <c r="F2097" s="8">
        <f t="shared" si="192"/>
        <v>0</v>
      </c>
      <c r="G2097" s="5" t="str">
        <f>IF(COUNTIFS(Q3_SQL_Error_Concentration!$A:$A,A2097,Q3_SQL_Error_Concentration!$E:$E,B2097,Q3_SQL_Error_Concentration!$F:$F,C2097)=0,"",SUMIFS(Q3_SQL_Error_Concentration!$I:$I,Q3_SQL_Error_Concentration!$A:$A,A2097,Q3_SQL_Error_Concentration!$E:$E,B2097,Q3_SQL_Error_Concentration!$F:$F,C2097))</f>
        <v/>
      </c>
      <c r="H2097" s="5" t="str">
        <f t="shared" si="193"/>
        <v/>
      </c>
      <c r="I2097" s="5">
        <f>IF(D2097&gt;=Q3_Validation!$C$2,1,0)</f>
        <v>0</v>
      </c>
      <c r="J2097" s="8" t="str">
        <f t="shared" si="194"/>
        <v/>
      </c>
      <c r="K2097" s="5" t="str">
        <f t="shared" si="195"/>
        <v>excluded</v>
      </c>
      <c r="L2097" s="5">
        <f t="shared" si="196"/>
        <v>0</v>
      </c>
      <c r="M2097" s="5">
        <f t="shared" si="197"/>
        <v>0</v>
      </c>
    </row>
    <row r="2098" spans="1:13">
      <c r="A2098" s="5">
        <v>4112</v>
      </c>
      <c r="B2098" s="5">
        <v>8</v>
      </c>
      <c r="C2098" s="5" t="s">
        <v>63</v>
      </c>
      <c r="D2098" s="5">
        <v>38</v>
      </c>
      <c r="E2098" s="5">
        <v>0</v>
      </c>
      <c r="F2098" s="8">
        <f t="shared" si="192"/>
        <v>0</v>
      </c>
      <c r="G2098" s="5" t="str">
        <f>IF(COUNTIFS(Q3_SQL_Error_Concentration!$A:$A,A2098,Q3_SQL_Error_Concentration!$E:$E,B2098,Q3_SQL_Error_Concentration!$F:$F,C2098)=0,"",SUMIFS(Q3_SQL_Error_Concentration!$I:$I,Q3_SQL_Error_Concentration!$A:$A,A2098,Q3_SQL_Error_Concentration!$E:$E,B2098,Q3_SQL_Error_Concentration!$F:$F,C2098))</f>
        <v/>
      </c>
      <c r="H2098" s="5" t="str">
        <f t="shared" si="193"/>
        <v/>
      </c>
      <c r="I2098" s="5">
        <f>IF(D2098&gt;=Q3_Validation!$C$2,1,0)</f>
        <v>0</v>
      </c>
      <c r="J2098" s="8" t="str">
        <f t="shared" si="194"/>
        <v/>
      </c>
      <c r="K2098" s="5" t="str">
        <f t="shared" si="195"/>
        <v>excluded</v>
      </c>
      <c r="L2098" s="5">
        <f t="shared" si="196"/>
        <v>0</v>
      </c>
      <c r="M2098" s="5">
        <f t="shared" si="197"/>
        <v>0</v>
      </c>
    </row>
    <row r="2099" spans="1:13">
      <c r="A2099" s="5">
        <v>4112</v>
      </c>
      <c r="B2099" s="5">
        <v>8</v>
      </c>
      <c r="C2099" s="5" t="s">
        <v>64</v>
      </c>
      <c r="D2099" s="5">
        <v>10</v>
      </c>
      <c r="E2099" s="5">
        <v>0</v>
      </c>
      <c r="F2099" s="8">
        <f t="shared" si="192"/>
        <v>0</v>
      </c>
      <c r="G2099" s="5" t="str">
        <f>IF(COUNTIFS(Q3_SQL_Error_Concentration!$A:$A,A2099,Q3_SQL_Error_Concentration!$E:$E,B2099,Q3_SQL_Error_Concentration!$F:$F,C2099)=0,"",SUMIFS(Q3_SQL_Error_Concentration!$I:$I,Q3_SQL_Error_Concentration!$A:$A,A2099,Q3_SQL_Error_Concentration!$E:$E,B2099,Q3_SQL_Error_Concentration!$F:$F,C2099))</f>
        <v/>
      </c>
      <c r="H2099" s="5" t="str">
        <f t="shared" si="193"/>
        <v/>
      </c>
      <c r="I2099" s="5">
        <f>IF(D2099&gt;=Q3_Validation!$C$2,1,0)</f>
        <v>0</v>
      </c>
      <c r="J2099" s="8" t="str">
        <f t="shared" si="194"/>
        <v/>
      </c>
      <c r="K2099" s="5" t="str">
        <f t="shared" si="195"/>
        <v>excluded</v>
      </c>
      <c r="L2099" s="5">
        <f t="shared" si="196"/>
        <v>0</v>
      </c>
      <c r="M2099" s="5">
        <f t="shared" si="197"/>
        <v>0</v>
      </c>
    </row>
    <row r="2100" spans="1:13">
      <c r="A2100" s="5">
        <v>4112</v>
      </c>
      <c r="B2100" s="5">
        <v>8</v>
      </c>
      <c r="C2100" s="5" t="s">
        <v>62</v>
      </c>
      <c r="D2100" s="5">
        <v>57</v>
      </c>
      <c r="E2100" s="5">
        <v>3</v>
      </c>
      <c r="F2100" s="8">
        <f t="shared" si="192"/>
        <v>5.2631578947368425</v>
      </c>
      <c r="G2100" s="5" t="str">
        <f>IF(COUNTIFS(Q3_SQL_Error_Concentration!$A:$A,A2100,Q3_SQL_Error_Concentration!$E:$E,B2100,Q3_SQL_Error_Concentration!$F:$F,C2100)=0,"",SUMIFS(Q3_SQL_Error_Concentration!$I:$I,Q3_SQL_Error_Concentration!$A:$A,A2100,Q3_SQL_Error_Concentration!$E:$E,B2100,Q3_SQL_Error_Concentration!$F:$F,C2100))</f>
        <v/>
      </c>
      <c r="H2100" s="5" t="str">
        <f t="shared" si="193"/>
        <v/>
      </c>
      <c r="I2100" s="5">
        <f>IF(D2100&gt;=Q3_Validation!$C$2,1,0)</f>
        <v>0</v>
      </c>
      <c r="J2100" s="8" t="str">
        <f t="shared" si="194"/>
        <v/>
      </c>
      <c r="K2100" s="5" t="str">
        <f t="shared" si="195"/>
        <v>excluded</v>
      </c>
      <c r="L2100" s="5">
        <f t="shared" si="196"/>
        <v>0</v>
      </c>
      <c r="M2100" s="5">
        <f t="shared" si="197"/>
        <v>0</v>
      </c>
    </row>
    <row r="2101" spans="1:13">
      <c r="A2101" s="5">
        <v>4112</v>
      </c>
      <c r="B2101" s="5">
        <v>9</v>
      </c>
      <c r="C2101" s="5" t="s">
        <v>63</v>
      </c>
      <c r="D2101" s="5">
        <v>32</v>
      </c>
      <c r="E2101" s="5">
        <v>0</v>
      </c>
      <c r="F2101" s="8">
        <f t="shared" si="192"/>
        <v>0</v>
      </c>
      <c r="G2101" s="5" t="str">
        <f>IF(COUNTIFS(Q3_SQL_Error_Concentration!$A:$A,A2101,Q3_SQL_Error_Concentration!$E:$E,B2101,Q3_SQL_Error_Concentration!$F:$F,C2101)=0,"",SUMIFS(Q3_SQL_Error_Concentration!$I:$I,Q3_SQL_Error_Concentration!$A:$A,A2101,Q3_SQL_Error_Concentration!$E:$E,B2101,Q3_SQL_Error_Concentration!$F:$F,C2101))</f>
        <v/>
      </c>
      <c r="H2101" s="5" t="str">
        <f t="shared" si="193"/>
        <v/>
      </c>
      <c r="I2101" s="5">
        <f>IF(D2101&gt;=Q3_Validation!$C$2,1,0)</f>
        <v>0</v>
      </c>
      <c r="J2101" s="8" t="str">
        <f t="shared" si="194"/>
        <v/>
      </c>
      <c r="K2101" s="5" t="str">
        <f t="shared" si="195"/>
        <v>excluded</v>
      </c>
      <c r="L2101" s="5">
        <f t="shared" si="196"/>
        <v>0</v>
      </c>
      <c r="M2101" s="5">
        <f t="shared" si="197"/>
        <v>0</v>
      </c>
    </row>
    <row r="2102" spans="1:13">
      <c r="A2102" s="5">
        <v>4112</v>
      </c>
      <c r="B2102" s="5">
        <v>9</v>
      </c>
      <c r="C2102" s="5" t="s">
        <v>64</v>
      </c>
      <c r="D2102" s="5">
        <v>13</v>
      </c>
      <c r="E2102" s="5">
        <v>1</v>
      </c>
      <c r="F2102" s="8">
        <f t="shared" si="192"/>
        <v>7.6923076923076925</v>
      </c>
      <c r="G2102" s="5" t="str">
        <f>IF(COUNTIFS(Q3_SQL_Error_Concentration!$A:$A,A2102,Q3_SQL_Error_Concentration!$E:$E,B2102,Q3_SQL_Error_Concentration!$F:$F,C2102)=0,"",SUMIFS(Q3_SQL_Error_Concentration!$I:$I,Q3_SQL_Error_Concentration!$A:$A,A2102,Q3_SQL_Error_Concentration!$E:$E,B2102,Q3_SQL_Error_Concentration!$F:$F,C2102))</f>
        <v/>
      </c>
      <c r="H2102" s="5" t="str">
        <f t="shared" si="193"/>
        <v/>
      </c>
      <c r="I2102" s="5">
        <f>IF(D2102&gt;=Q3_Validation!$C$2,1,0)</f>
        <v>0</v>
      </c>
      <c r="J2102" s="8" t="str">
        <f t="shared" si="194"/>
        <v/>
      </c>
      <c r="K2102" s="5" t="str">
        <f t="shared" si="195"/>
        <v>excluded</v>
      </c>
      <c r="L2102" s="5">
        <f t="shared" si="196"/>
        <v>0</v>
      </c>
      <c r="M2102" s="5">
        <f t="shared" si="197"/>
        <v>0</v>
      </c>
    </row>
    <row r="2103" spans="1:13">
      <c r="A2103" s="5">
        <v>4112</v>
      </c>
      <c r="B2103" s="5">
        <v>9</v>
      </c>
      <c r="C2103" s="5" t="s">
        <v>62</v>
      </c>
      <c r="D2103" s="5">
        <v>69</v>
      </c>
      <c r="E2103" s="5">
        <v>0</v>
      </c>
      <c r="F2103" s="8">
        <f t="shared" si="192"/>
        <v>0</v>
      </c>
      <c r="G2103" s="5" t="str">
        <f>IF(COUNTIFS(Q3_SQL_Error_Concentration!$A:$A,A2103,Q3_SQL_Error_Concentration!$E:$E,B2103,Q3_SQL_Error_Concentration!$F:$F,C2103)=0,"",SUMIFS(Q3_SQL_Error_Concentration!$I:$I,Q3_SQL_Error_Concentration!$A:$A,A2103,Q3_SQL_Error_Concentration!$E:$E,B2103,Q3_SQL_Error_Concentration!$F:$F,C2103))</f>
        <v/>
      </c>
      <c r="H2103" s="5" t="str">
        <f t="shared" si="193"/>
        <v/>
      </c>
      <c r="I2103" s="5">
        <f>IF(D2103&gt;=Q3_Validation!$C$2,1,0)</f>
        <v>0</v>
      </c>
      <c r="J2103" s="8" t="str">
        <f t="shared" si="194"/>
        <v/>
      </c>
      <c r="K2103" s="5" t="str">
        <f t="shared" si="195"/>
        <v>excluded</v>
      </c>
      <c r="L2103" s="5">
        <f t="shared" si="196"/>
        <v>0</v>
      </c>
      <c r="M2103" s="5">
        <f t="shared" si="197"/>
        <v>0</v>
      </c>
    </row>
    <row r="2104" spans="1:13">
      <c r="A2104" s="5">
        <v>4112</v>
      </c>
      <c r="B2104" s="5">
        <v>10</v>
      </c>
      <c r="C2104" s="5" t="s">
        <v>63</v>
      </c>
      <c r="D2104" s="5">
        <v>37</v>
      </c>
      <c r="E2104" s="5">
        <v>0</v>
      </c>
      <c r="F2104" s="8">
        <f t="shared" si="192"/>
        <v>0</v>
      </c>
      <c r="G2104" s="5" t="str">
        <f>IF(COUNTIFS(Q3_SQL_Error_Concentration!$A:$A,A2104,Q3_SQL_Error_Concentration!$E:$E,B2104,Q3_SQL_Error_Concentration!$F:$F,C2104)=0,"",SUMIFS(Q3_SQL_Error_Concentration!$I:$I,Q3_SQL_Error_Concentration!$A:$A,A2104,Q3_SQL_Error_Concentration!$E:$E,B2104,Q3_SQL_Error_Concentration!$F:$F,C2104))</f>
        <v/>
      </c>
      <c r="H2104" s="5" t="str">
        <f t="shared" si="193"/>
        <v/>
      </c>
      <c r="I2104" s="5">
        <f>IF(D2104&gt;=Q3_Validation!$C$2,1,0)</f>
        <v>0</v>
      </c>
      <c r="J2104" s="8" t="str">
        <f t="shared" si="194"/>
        <v/>
      </c>
      <c r="K2104" s="5" t="str">
        <f t="shared" si="195"/>
        <v>excluded</v>
      </c>
      <c r="L2104" s="5">
        <f t="shared" si="196"/>
        <v>0</v>
      </c>
      <c r="M2104" s="5">
        <f t="shared" si="197"/>
        <v>0</v>
      </c>
    </row>
    <row r="2105" spans="1:13">
      <c r="A2105" s="5">
        <v>4112</v>
      </c>
      <c r="B2105" s="5">
        <v>10</v>
      </c>
      <c r="C2105" s="5" t="s">
        <v>64</v>
      </c>
      <c r="D2105" s="5">
        <v>17</v>
      </c>
      <c r="E2105" s="5">
        <v>0</v>
      </c>
      <c r="F2105" s="8">
        <f t="shared" si="192"/>
        <v>0</v>
      </c>
      <c r="G2105" s="5" t="str">
        <f>IF(COUNTIFS(Q3_SQL_Error_Concentration!$A:$A,A2105,Q3_SQL_Error_Concentration!$E:$E,B2105,Q3_SQL_Error_Concentration!$F:$F,C2105)=0,"",SUMIFS(Q3_SQL_Error_Concentration!$I:$I,Q3_SQL_Error_Concentration!$A:$A,A2105,Q3_SQL_Error_Concentration!$E:$E,B2105,Q3_SQL_Error_Concentration!$F:$F,C2105))</f>
        <v/>
      </c>
      <c r="H2105" s="5" t="str">
        <f t="shared" si="193"/>
        <v/>
      </c>
      <c r="I2105" s="5">
        <f>IF(D2105&gt;=Q3_Validation!$C$2,1,0)</f>
        <v>0</v>
      </c>
      <c r="J2105" s="8" t="str">
        <f t="shared" si="194"/>
        <v/>
      </c>
      <c r="K2105" s="5" t="str">
        <f t="shared" si="195"/>
        <v>excluded</v>
      </c>
      <c r="L2105" s="5">
        <f t="shared" si="196"/>
        <v>0</v>
      </c>
      <c r="M2105" s="5">
        <f t="shared" si="197"/>
        <v>0</v>
      </c>
    </row>
    <row r="2106" spans="1:13">
      <c r="A2106" s="5">
        <v>4112</v>
      </c>
      <c r="B2106" s="5">
        <v>10</v>
      </c>
      <c r="C2106" s="5" t="s">
        <v>62</v>
      </c>
      <c r="D2106" s="5">
        <v>68</v>
      </c>
      <c r="E2106" s="5">
        <v>0</v>
      </c>
      <c r="F2106" s="8">
        <f t="shared" si="192"/>
        <v>0</v>
      </c>
      <c r="G2106" s="5" t="str">
        <f>IF(COUNTIFS(Q3_SQL_Error_Concentration!$A:$A,A2106,Q3_SQL_Error_Concentration!$E:$E,B2106,Q3_SQL_Error_Concentration!$F:$F,C2106)=0,"",SUMIFS(Q3_SQL_Error_Concentration!$I:$I,Q3_SQL_Error_Concentration!$A:$A,A2106,Q3_SQL_Error_Concentration!$E:$E,B2106,Q3_SQL_Error_Concentration!$F:$F,C2106))</f>
        <v/>
      </c>
      <c r="H2106" s="5" t="str">
        <f t="shared" si="193"/>
        <v/>
      </c>
      <c r="I2106" s="5">
        <f>IF(D2106&gt;=Q3_Validation!$C$2,1,0)</f>
        <v>0</v>
      </c>
      <c r="J2106" s="8" t="str">
        <f t="shared" si="194"/>
        <v/>
      </c>
      <c r="K2106" s="5" t="str">
        <f t="shared" si="195"/>
        <v>excluded</v>
      </c>
      <c r="L2106" s="5">
        <f t="shared" si="196"/>
        <v>0</v>
      </c>
      <c r="M2106" s="5">
        <f t="shared" si="197"/>
        <v>0</v>
      </c>
    </row>
    <row r="2107" spans="1:13">
      <c r="A2107" s="5">
        <v>4112</v>
      </c>
      <c r="B2107" s="5">
        <v>11</v>
      </c>
      <c r="C2107" s="5" t="s">
        <v>63</v>
      </c>
      <c r="D2107" s="5">
        <v>50</v>
      </c>
      <c r="E2107" s="5">
        <v>0</v>
      </c>
      <c r="F2107" s="8">
        <f t="shared" si="192"/>
        <v>0</v>
      </c>
      <c r="G2107" s="5" t="str">
        <f>IF(COUNTIFS(Q3_SQL_Error_Concentration!$A:$A,A2107,Q3_SQL_Error_Concentration!$E:$E,B2107,Q3_SQL_Error_Concentration!$F:$F,C2107)=0,"",SUMIFS(Q3_SQL_Error_Concentration!$I:$I,Q3_SQL_Error_Concentration!$A:$A,A2107,Q3_SQL_Error_Concentration!$E:$E,B2107,Q3_SQL_Error_Concentration!$F:$F,C2107))</f>
        <v/>
      </c>
      <c r="H2107" s="5" t="str">
        <f t="shared" si="193"/>
        <v/>
      </c>
      <c r="I2107" s="5">
        <f>IF(D2107&gt;=Q3_Validation!$C$2,1,0)</f>
        <v>0</v>
      </c>
      <c r="J2107" s="8" t="str">
        <f t="shared" si="194"/>
        <v/>
      </c>
      <c r="K2107" s="5" t="str">
        <f t="shared" si="195"/>
        <v>excluded</v>
      </c>
      <c r="L2107" s="5">
        <f t="shared" si="196"/>
        <v>0</v>
      </c>
      <c r="M2107" s="5">
        <f t="shared" si="197"/>
        <v>0</v>
      </c>
    </row>
    <row r="2108" spans="1:13">
      <c r="A2108" s="5">
        <v>4112</v>
      </c>
      <c r="B2108" s="5">
        <v>11</v>
      </c>
      <c r="C2108" s="5" t="s">
        <v>64</v>
      </c>
      <c r="D2108" s="5">
        <v>18</v>
      </c>
      <c r="E2108" s="5">
        <v>1</v>
      </c>
      <c r="F2108" s="8">
        <f t="shared" si="192"/>
        <v>5.5555555555555554</v>
      </c>
      <c r="G2108" s="5" t="str">
        <f>IF(COUNTIFS(Q3_SQL_Error_Concentration!$A:$A,A2108,Q3_SQL_Error_Concentration!$E:$E,B2108,Q3_SQL_Error_Concentration!$F:$F,C2108)=0,"",SUMIFS(Q3_SQL_Error_Concentration!$I:$I,Q3_SQL_Error_Concentration!$A:$A,A2108,Q3_SQL_Error_Concentration!$E:$E,B2108,Q3_SQL_Error_Concentration!$F:$F,C2108))</f>
        <v/>
      </c>
      <c r="H2108" s="5" t="str">
        <f t="shared" si="193"/>
        <v/>
      </c>
      <c r="I2108" s="5">
        <f>IF(D2108&gt;=Q3_Validation!$C$2,1,0)</f>
        <v>0</v>
      </c>
      <c r="J2108" s="8" t="str">
        <f t="shared" si="194"/>
        <v/>
      </c>
      <c r="K2108" s="5" t="str">
        <f t="shared" si="195"/>
        <v>excluded</v>
      </c>
      <c r="L2108" s="5">
        <f t="shared" si="196"/>
        <v>0</v>
      </c>
      <c r="M2108" s="5">
        <f t="shared" si="197"/>
        <v>0</v>
      </c>
    </row>
    <row r="2109" spans="1:13">
      <c r="A2109" s="5">
        <v>4112</v>
      </c>
      <c r="B2109" s="5">
        <v>11</v>
      </c>
      <c r="C2109" s="5" t="s">
        <v>62</v>
      </c>
      <c r="D2109" s="5">
        <v>70</v>
      </c>
      <c r="E2109" s="5">
        <v>3</v>
      </c>
      <c r="F2109" s="8">
        <f t="shared" si="192"/>
        <v>4.2857142857142856</v>
      </c>
      <c r="G2109" s="5" t="str">
        <f>IF(COUNTIFS(Q3_SQL_Error_Concentration!$A:$A,A2109,Q3_SQL_Error_Concentration!$E:$E,B2109,Q3_SQL_Error_Concentration!$F:$F,C2109)=0,"",SUMIFS(Q3_SQL_Error_Concentration!$I:$I,Q3_SQL_Error_Concentration!$A:$A,A2109,Q3_SQL_Error_Concentration!$E:$E,B2109,Q3_SQL_Error_Concentration!$F:$F,C2109))</f>
        <v/>
      </c>
      <c r="H2109" s="5" t="str">
        <f t="shared" si="193"/>
        <v/>
      </c>
      <c r="I2109" s="5">
        <f>IF(D2109&gt;=Q3_Validation!$C$2,1,0)</f>
        <v>0</v>
      </c>
      <c r="J2109" s="8" t="str">
        <f t="shared" si="194"/>
        <v/>
      </c>
      <c r="K2109" s="5" t="str">
        <f t="shared" si="195"/>
        <v>excluded</v>
      </c>
      <c r="L2109" s="5">
        <f t="shared" si="196"/>
        <v>0</v>
      </c>
      <c r="M2109" s="5">
        <f t="shared" si="197"/>
        <v>0</v>
      </c>
    </row>
    <row r="2110" spans="1:13">
      <c r="A2110" s="5">
        <v>4112</v>
      </c>
      <c r="B2110" s="5">
        <v>12</v>
      </c>
      <c r="C2110" s="5" t="s">
        <v>63</v>
      </c>
      <c r="D2110" s="5">
        <v>56</v>
      </c>
      <c r="E2110" s="5">
        <v>1</v>
      </c>
      <c r="F2110" s="8">
        <f t="shared" si="192"/>
        <v>1.7857142857142858</v>
      </c>
      <c r="G2110" s="5" t="str">
        <f>IF(COUNTIFS(Q3_SQL_Error_Concentration!$A:$A,A2110,Q3_SQL_Error_Concentration!$E:$E,B2110,Q3_SQL_Error_Concentration!$F:$F,C2110)=0,"",SUMIFS(Q3_SQL_Error_Concentration!$I:$I,Q3_SQL_Error_Concentration!$A:$A,A2110,Q3_SQL_Error_Concentration!$E:$E,B2110,Q3_SQL_Error_Concentration!$F:$F,C2110))</f>
        <v/>
      </c>
      <c r="H2110" s="5" t="str">
        <f t="shared" si="193"/>
        <v/>
      </c>
      <c r="I2110" s="5">
        <f>IF(D2110&gt;=Q3_Validation!$C$2,1,0)</f>
        <v>0</v>
      </c>
      <c r="J2110" s="8" t="str">
        <f t="shared" si="194"/>
        <v/>
      </c>
      <c r="K2110" s="5" t="str">
        <f t="shared" si="195"/>
        <v>excluded</v>
      </c>
      <c r="L2110" s="5">
        <f t="shared" si="196"/>
        <v>0</v>
      </c>
      <c r="M2110" s="5">
        <f t="shared" si="197"/>
        <v>0</v>
      </c>
    </row>
    <row r="2111" spans="1:13">
      <c r="A2111" s="5">
        <v>4112</v>
      </c>
      <c r="B2111" s="5">
        <v>12</v>
      </c>
      <c r="C2111" s="5" t="s">
        <v>64</v>
      </c>
      <c r="D2111" s="5">
        <v>14</v>
      </c>
      <c r="E2111" s="5">
        <v>0</v>
      </c>
      <c r="F2111" s="8">
        <f t="shared" si="192"/>
        <v>0</v>
      </c>
      <c r="G2111" s="5" t="str">
        <f>IF(COUNTIFS(Q3_SQL_Error_Concentration!$A:$A,A2111,Q3_SQL_Error_Concentration!$E:$E,B2111,Q3_SQL_Error_Concentration!$F:$F,C2111)=0,"",SUMIFS(Q3_SQL_Error_Concentration!$I:$I,Q3_SQL_Error_Concentration!$A:$A,A2111,Q3_SQL_Error_Concentration!$E:$E,B2111,Q3_SQL_Error_Concentration!$F:$F,C2111))</f>
        <v/>
      </c>
      <c r="H2111" s="5" t="str">
        <f t="shared" si="193"/>
        <v/>
      </c>
      <c r="I2111" s="5">
        <f>IF(D2111&gt;=Q3_Validation!$C$2,1,0)</f>
        <v>0</v>
      </c>
      <c r="J2111" s="8" t="str">
        <f t="shared" si="194"/>
        <v/>
      </c>
      <c r="K2111" s="5" t="str">
        <f t="shared" si="195"/>
        <v>excluded</v>
      </c>
      <c r="L2111" s="5">
        <f t="shared" si="196"/>
        <v>0</v>
      </c>
      <c r="M2111" s="5">
        <f t="shared" si="197"/>
        <v>0</v>
      </c>
    </row>
    <row r="2112" spans="1:13">
      <c r="A2112" s="5">
        <v>4112</v>
      </c>
      <c r="B2112" s="5">
        <v>12</v>
      </c>
      <c r="C2112" s="5" t="s">
        <v>62</v>
      </c>
      <c r="D2112" s="5">
        <v>90</v>
      </c>
      <c r="E2112" s="5">
        <v>0</v>
      </c>
      <c r="F2112" s="8">
        <f t="shared" si="192"/>
        <v>0</v>
      </c>
      <c r="G2112" s="5" t="str">
        <f>IF(COUNTIFS(Q3_SQL_Error_Concentration!$A:$A,A2112,Q3_SQL_Error_Concentration!$E:$E,B2112,Q3_SQL_Error_Concentration!$F:$F,C2112)=0,"",SUMIFS(Q3_SQL_Error_Concentration!$I:$I,Q3_SQL_Error_Concentration!$A:$A,A2112,Q3_SQL_Error_Concentration!$E:$E,B2112,Q3_SQL_Error_Concentration!$F:$F,C2112))</f>
        <v/>
      </c>
      <c r="H2112" s="5" t="str">
        <f t="shared" si="193"/>
        <v/>
      </c>
      <c r="I2112" s="5">
        <f>IF(D2112&gt;=Q3_Validation!$C$2,1,0)</f>
        <v>0</v>
      </c>
      <c r="J2112" s="8" t="str">
        <f t="shared" si="194"/>
        <v/>
      </c>
      <c r="K2112" s="5" t="str">
        <f t="shared" si="195"/>
        <v>excluded</v>
      </c>
      <c r="L2112" s="5">
        <f t="shared" si="196"/>
        <v>0</v>
      </c>
      <c r="M2112" s="5">
        <f t="shared" si="197"/>
        <v>0</v>
      </c>
    </row>
    <row r="2113" spans="1:13">
      <c r="A2113" s="5">
        <v>4112</v>
      </c>
      <c r="B2113" s="5">
        <v>13</v>
      </c>
      <c r="C2113" s="5" t="s">
        <v>63</v>
      </c>
      <c r="D2113" s="5">
        <v>66</v>
      </c>
      <c r="E2113" s="5">
        <v>1</v>
      </c>
      <c r="F2113" s="8">
        <f t="shared" si="192"/>
        <v>1.5151515151515151</v>
      </c>
      <c r="G2113" s="5" t="str">
        <f>IF(COUNTIFS(Q3_SQL_Error_Concentration!$A:$A,A2113,Q3_SQL_Error_Concentration!$E:$E,B2113,Q3_SQL_Error_Concentration!$F:$F,C2113)=0,"",SUMIFS(Q3_SQL_Error_Concentration!$I:$I,Q3_SQL_Error_Concentration!$A:$A,A2113,Q3_SQL_Error_Concentration!$E:$E,B2113,Q3_SQL_Error_Concentration!$F:$F,C2113))</f>
        <v/>
      </c>
      <c r="H2113" s="5" t="str">
        <f t="shared" si="193"/>
        <v/>
      </c>
      <c r="I2113" s="5">
        <f>IF(D2113&gt;=Q3_Validation!$C$2,1,0)</f>
        <v>0</v>
      </c>
      <c r="J2113" s="8" t="str">
        <f t="shared" si="194"/>
        <v/>
      </c>
      <c r="K2113" s="5" t="str">
        <f t="shared" si="195"/>
        <v>excluded</v>
      </c>
      <c r="L2113" s="5">
        <f t="shared" si="196"/>
        <v>0</v>
      </c>
      <c r="M2113" s="5">
        <f t="shared" si="197"/>
        <v>0</v>
      </c>
    </row>
    <row r="2114" spans="1:13">
      <c r="A2114" s="5">
        <v>4112</v>
      </c>
      <c r="B2114" s="5">
        <v>13</v>
      </c>
      <c r="C2114" s="5" t="s">
        <v>64</v>
      </c>
      <c r="D2114" s="5">
        <v>12</v>
      </c>
      <c r="E2114" s="5">
        <v>2</v>
      </c>
      <c r="F2114" s="8">
        <f t="shared" ref="F2114:F2177" si="198">100*E2114/D2114</f>
        <v>16.666666666666668</v>
      </c>
      <c r="G2114" s="5" t="str">
        <f>IF(COUNTIFS(Q3_SQL_Error_Concentration!$A:$A,A2114,Q3_SQL_Error_Concentration!$E:$E,B2114,Q3_SQL_Error_Concentration!$F:$F,C2114)=0,"",SUMIFS(Q3_SQL_Error_Concentration!$I:$I,Q3_SQL_Error_Concentration!$A:$A,A2114,Q3_SQL_Error_Concentration!$E:$E,B2114,Q3_SQL_Error_Concentration!$F:$F,C2114))</f>
        <v/>
      </c>
      <c r="H2114" s="5" t="str">
        <f t="shared" ref="H2114:H2177" si="199">IF(G2114="","",IF(ABS(F2114-G2114)&lt;=0.0002,"PASS","FAIL"))</f>
        <v/>
      </c>
      <c r="I2114" s="5">
        <f>IF(D2114&gt;=Q3_Validation!$C$2,1,0)</f>
        <v>0</v>
      </c>
      <c r="J2114" s="8" t="str">
        <f t="shared" ref="J2114:J2177" si="200">IF(I2114=1,F2114,"")</f>
        <v/>
      </c>
      <c r="K2114" s="5" t="str">
        <f t="shared" ref="K2114:K2177" si="201">IF(D2114&lt;601,"excluded",IF(J2114&gt;3.628192,"outlier",IF(J2114&gt;=2.11093,"high-error","normal")))</f>
        <v>excluded</v>
      </c>
      <c r="L2114" s="5">
        <f t="shared" ref="L2114:L2177" si="202">COUNTIFS(A:A,A2114,K:K,"high-error")+COUNTIFS(A:A,A2114,K:K,"outlier")</f>
        <v>0</v>
      </c>
      <c r="M2114" s="5">
        <f t="shared" ref="M2114:M2177" si="203">IF(AND(L2114&gt;=2,OR(K2114="high-error",K2114="outlier")),1,0)</f>
        <v>0</v>
      </c>
    </row>
    <row r="2115" spans="1:13">
      <c r="A2115" s="5">
        <v>4112</v>
      </c>
      <c r="B2115" s="5">
        <v>13</v>
      </c>
      <c r="C2115" s="5" t="s">
        <v>62</v>
      </c>
      <c r="D2115" s="5">
        <v>81</v>
      </c>
      <c r="E2115" s="5">
        <v>0</v>
      </c>
      <c r="F2115" s="8">
        <f t="shared" si="198"/>
        <v>0</v>
      </c>
      <c r="G2115" s="5" t="str">
        <f>IF(COUNTIFS(Q3_SQL_Error_Concentration!$A:$A,A2115,Q3_SQL_Error_Concentration!$E:$E,B2115,Q3_SQL_Error_Concentration!$F:$F,C2115)=0,"",SUMIFS(Q3_SQL_Error_Concentration!$I:$I,Q3_SQL_Error_Concentration!$A:$A,A2115,Q3_SQL_Error_Concentration!$E:$E,B2115,Q3_SQL_Error_Concentration!$F:$F,C2115))</f>
        <v/>
      </c>
      <c r="H2115" s="5" t="str">
        <f t="shared" si="199"/>
        <v/>
      </c>
      <c r="I2115" s="5">
        <f>IF(D2115&gt;=Q3_Validation!$C$2,1,0)</f>
        <v>0</v>
      </c>
      <c r="J2115" s="8" t="str">
        <f t="shared" si="200"/>
        <v/>
      </c>
      <c r="K2115" s="5" t="str">
        <f t="shared" si="201"/>
        <v>excluded</v>
      </c>
      <c r="L2115" s="5">
        <f t="shared" si="202"/>
        <v>0</v>
      </c>
      <c r="M2115" s="5">
        <f t="shared" si="203"/>
        <v>0</v>
      </c>
    </row>
    <row r="2116" spans="1:13">
      <c r="A2116" s="5">
        <v>4112</v>
      </c>
      <c r="B2116" s="5">
        <v>14</v>
      </c>
      <c r="C2116" s="5" t="s">
        <v>63</v>
      </c>
      <c r="D2116" s="5">
        <v>50</v>
      </c>
      <c r="E2116" s="5">
        <v>0</v>
      </c>
      <c r="F2116" s="8">
        <f t="shared" si="198"/>
        <v>0</v>
      </c>
      <c r="G2116" s="5" t="str">
        <f>IF(COUNTIFS(Q3_SQL_Error_Concentration!$A:$A,A2116,Q3_SQL_Error_Concentration!$E:$E,B2116,Q3_SQL_Error_Concentration!$F:$F,C2116)=0,"",SUMIFS(Q3_SQL_Error_Concentration!$I:$I,Q3_SQL_Error_Concentration!$A:$A,A2116,Q3_SQL_Error_Concentration!$E:$E,B2116,Q3_SQL_Error_Concentration!$F:$F,C2116))</f>
        <v/>
      </c>
      <c r="H2116" s="5" t="str">
        <f t="shared" si="199"/>
        <v/>
      </c>
      <c r="I2116" s="5">
        <f>IF(D2116&gt;=Q3_Validation!$C$2,1,0)</f>
        <v>0</v>
      </c>
      <c r="J2116" s="8" t="str">
        <f t="shared" si="200"/>
        <v/>
      </c>
      <c r="K2116" s="5" t="str">
        <f t="shared" si="201"/>
        <v>excluded</v>
      </c>
      <c r="L2116" s="5">
        <f t="shared" si="202"/>
        <v>0</v>
      </c>
      <c r="M2116" s="5">
        <f t="shared" si="203"/>
        <v>0</v>
      </c>
    </row>
    <row r="2117" spans="1:13">
      <c r="A2117" s="5">
        <v>4112</v>
      </c>
      <c r="B2117" s="5">
        <v>14</v>
      </c>
      <c r="C2117" s="5" t="s">
        <v>64</v>
      </c>
      <c r="D2117" s="5">
        <v>9</v>
      </c>
      <c r="E2117" s="5">
        <v>0</v>
      </c>
      <c r="F2117" s="8">
        <f t="shared" si="198"/>
        <v>0</v>
      </c>
      <c r="G2117" s="5" t="str">
        <f>IF(COUNTIFS(Q3_SQL_Error_Concentration!$A:$A,A2117,Q3_SQL_Error_Concentration!$E:$E,B2117,Q3_SQL_Error_Concentration!$F:$F,C2117)=0,"",SUMIFS(Q3_SQL_Error_Concentration!$I:$I,Q3_SQL_Error_Concentration!$A:$A,A2117,Q3_SQL_Error_Concentration!$E:$E,B2117,Q3_SQL_Error_Concentration!$F:$F,C2117))</f>
        <v/>
      </c>
      <c r="H2117" s="5" t="str">
        <f t="shared" si="199"/>
        <v/>
      </c>
      <c r="I2117" s="5">
        <f>IF(D2117&gt;=Q3_Validation!$C$2,1,0)</f>
        <v>0</v>
      </c>
      <c r="J2117" s="8" t="str">
        <f t="shared" si="200"/>
        <v/>
      </c>
      <c r="K2117" s="5" t="str">
        <f t="shared" si="201"/>
        <v>excluded</v>
      </c>
      <c r="L2117" s="5">
        <f t="shared" si="202"/>
        <v>0</v>
      </c>
      <c r="M2117" s="5">
        <f t="shared" si="203"/>
        <v>0</v>
      </c>
    </row>
    <row r="2118" spans="1:13">
      <c r="A2118" s="5">
        <v>4112</v>
      </c>
      <c r="B2118" s="5">
        <v>14</v>
      </c>
      <c r="C2118" s="5" t="s">
        <v>62</v>
      </c>
      <c r="D2118" s="5">
        <v>88</v>
      </c>
      <c r="E2118" s="5">
        <v>1</v>
      </c>
      <c r="F2118" s="8">
        <f t="shared" si="198"/>
        <v>1.1363636363636365</v>
      </c>
      <c r="G2118" s="5" t="str">
        <f>IF(COUNTIFS(Q3_SQL_Error_Concentration!$A:$A,A2118,Q3_SQL_Error_Concentration!$E:$E,B2118,Q3_SQL_Error_Concentration!$F:$F,C2118)=0,"",SUMIFS(Q3_SQL_Error_Concentration!$I:$I,Q3_SQL_Error_Concentration!$A:$A,A2118,Q3_SQL_Error_Concentration!$E:$E,B2118,Q3_SQL_Error_Concentration!$F:$F,C2118))</f>
        <v/>
      </c>
      <c r="H2118" s="5" t="str">
        <f t="shared" si="199"/>
        <v/>
      </c>
      <c r="I2118" s="5">
        <f>IF(D2118&gt;=Q3_Validation!$C$2,1,0)</f>
        <v>0</v>
      </c>
      <c r="J2118" s="8" t="str">
        <f t="shared" si="200"/>
        <v/>
      </c>
      <c r="K2118" s="5" t="str">
        <f t="shared" si="201"/>
        <v>excluded</v>
      </c>
      <c r="L2118" s="5">
        <f t="shared" si="202"/>
        <v>0</v>
      </c>
      <c r="M2118" s="5">
        <f t="shared" si="203"/>
        <v>0</v>
      </c>
    </row>
    <row r="2119" spans="1:13">
      <c r="A2119" s="5">
        <v>4112</v>
      </c>
      <c r="B2119" s="5">
        <v>15</v>
      </c>
      <c r="C2119" s="5" t="s">
        <v>63</v>
      </c>
      <c r="D2119" s="5">
        <v>50</v>
      </c>
      <c r="E2119" s="5">
        <v>0</v>
      </c>
      <c r="F2119" s="8">
        <f t="shared" si="198"/>
        <v>0</v>
      </c>
      <c r="G2119" s="5" t="str">
        <f>IF(COUNTIFS(Q3_SQL_Error_Concentration!$A:$A,A2119,Q3_SQL_Error_Concentration!$E:$E,B2119,Q3_SQL_Error_Concentration!$F:$F,C2119)=0,"",SUMIFS(Q3_SQL_Error_Concentration!$I:$I,Q3_SQL_Error_Concentration!$A:$A,A2119,Q3_SQL_Error_Concentration!$E:$E,B2119,Q3_SQL_Error_Concentration!$F:$F,C2119))</f>
        <v/>
      </c>
      <c r="H2119" s="5" t="str">
        <f t="shared" si="199"/>
        <v/>
      </c>
      <c r="I2119" s="5">
        <f>IF(D2119&gt;=Q3_Validation!$C$2,1,0)</f>
        <v>0</v>
      </c>
      <c r="J2119" s="8" t="str">
        <f t="shared" si="200"/>
        <v/>
      </c>
      <c r="K2119" s="5" t="str">
        <f t="shared" si="201"/>
        <v>excluded</v>
      </c>
      <c r="L2119" s="5">
        <f t="shared" si="202"/>
        <v>0</v>
      </c>
      <c r="M2119" s="5">
        <f t="shared" si="203"/>
        <v>0</v>
      </c>
    </row>
    <row r="2120" spans="1:13">
      <c r="A2120" s="5">
        <v>4112</v>
      </c>
      <c r="B2120" s="5">
        <v>15</v>
      </c>
      <c r="C2120" s="5" t="s">
        <v>64</v>
      </c>
      <c r="D2120" s="5">
        <v>14</v>
      </c>
      <c r="E2120" s="5">
        <v>0</v>
      </c>
      <c r="F2120" s="8">
        <f t="shared" si="198"/>
        <v>0</v>
      </c>
      <c r="G2120" s="5" t="str">
        <f>IF(COUNTIFS(Q3_SQL_Error_Concentration!$A:$A,A2120,Q3_SQL_Error_Concentration!$E:$E,B2120,Q3_SQL_Error_Concentration!$F:$F,C2120)=0,"",SUMIFS(Q3_SQL_Error_Concentration!$I:$I,Q3_SQL_Error_Concentration!$A:$A,A2120,Q3_SQL_Error_Concentration!$E:$E,B2120,Q3_SQL_Error_Concentration!$F:$F,C2120))</f>
        <v/>
      </c>
      <c r="H2120" s="5" t="str">
        <f t="shared" si="199"/>
        <v/>
      </c>
      <c r="I2120" s="5">
        <f>IF(D2120&gt;=Q3_Validation!$C$2,1,0)</f>
        <v>0</v>
      </c>
      <c r="J2120" s="8" t="str">
        <f t="shared" si="200"/>
        <v/>
      </c>
      <c r="K2120" s="5" t="str">
        <f t="shared" si="201"/>
        <v>excluded</v>
      </c>
      <c r="L2120" s="5">
        <f t="shared" si="202"/>
        <v>0</v>
      </c>
      <c r="M2120" s="5">
        <f t="shared" si="203"/>
        <v>0</v>
      </c>
    </row>
    <row r="2121" spans="1:13">
      <c r="A2121" s="5">
        <v>4112</v>
      </c>
      <c r="B2121" s="5">
        <v>15</v>
      </c>
      <c r="C2121" s="5" t="s">
        <v>62</v>
      </c>
      <c r="D2121" s="5">
        <v>73</v>
      </c>
      <c r="E2121" s="5">
        <v>2</v>
      </c>
      <c r="F2121" s="8">
        <f t="shared" si="198"/>
        <v>2.7397260273972601</v>
      </c>
      <c r="G2121" s="5" t="str">
        <f>IF(COUNTIFS(Q3_SQL_Error_Concentration!$A:$A,A2121,Q3_SQL_Error_Concentration!$E:$E,B2121,Q3_SQL_Error_Concentration!$F:$F,C2121)=0,"",SUMIFS(Q3_SQL_Error_Concentration!$I:$I,Q3_SQL_Error_Concentration!$A:$A,A2121,Q3_SQL_Error_Concentration!$E:$E,B2121,Q3_SQL_Error_Concentration!$F:$F,C2121))</f>
        <v/>
      </c>
      <c r="H2121" s="5" t="str">
        <f t="shared" si="199"/>
        <v/>
      </c>
      <c r="I2121" s="5">
        <f>IF(D2121&gt;=Q3_Validation!$C$2,1,0)</f>
        <v>0</v>
      </c>
      <c r="J2121" s="8" t="str">
        <f t="shared" si="200"/>
        <v/>
      </c>
      <c r="K2121" s="5" t="str">
        <f t="shared" si="201"/>
        <v>excluded</v>
      </c>
      <c r="L2121" s="5">
        <f t="shared" si="202"/>
        <v>0</v>
      </c>
      <c r="M2121" s="5">
        <f t="shared" si="203"/>
        <v>0</v>
      </c>
    </row>
    <row r="2122" spans="1:13">
      <c r="A2122" s="5">
        <v>4112</v>
      </c>
      <c r="B2122" s="5">
        <v>16</v>
      </c>
      <c r="C2122" s="5" t="s">
        <v>63</v>
      </c>
      <c r="D2122" s="5">
        <v>42</v>
      </c>
      <c r="E2122" s="5">
        <v>0</v>
      </c>
      <c r="F2122" s="8">
        <f t="shared" si="198"/>
        <v>0</v>
      </c>
      <c r="G2122" s="5" t="str">
        <f>IF(COUNTIFS(Q3_SQL_Error_Concentration!$A:$A,A2122,Q3_SQL_Error_Concentration!$E:$E,B2122,Q3_SQL_Error_Concentration!$F:$F,C2122)=0,"",SUMIFS(Q3_SQL_Error_Concentration!$I:$I,Q3_SQL_Error_Concentration!$A:$A,A2122,Q3_SQL_Error_Concentration!$E:$E,B2122,Q3_SQL_Error_Concentration!$F:$F,C2122))</f>
        <v/>
      </c>
      <c r="H2122" s="5" t="str">
        <f t="shared" si="199"/>
        <v/>
      </c>
      <c r="I2122" s="5">
        <f>IF(D2122&gt;=Q3_Validation!$C$2,1,0)</f>
        <v>0</v>
      </c>
      <c r="J2122" s="8" t="str">
        <f t="shared" si="200"/>
        <v/>
      </c>
      <c r="K2122" s="5" t="str">
        <f t="shared" si="201"/>
        <v>excluded</v>
      </c>
      <c r="L2122" s="5">
        <f t="shared" si="202"/>
        <v>0</v>
      </c>
      <c r="M2122" s="5">
        <f t="shared" si="203"/>
        <v>0</v>
      </c>
    </row>
    <row r="2123" spans="1:13">
      <c r="A2123" s="5">
        <v>4112</v>
      </c>
      <c r="B2123" s="5">
        <v>16</v>
      </c>
      <c r="C2123" s="5" t="s">
        <v>64</v>
      </c>
      <c r="D2123" s="5">
        <v>6</v>
      </c>
      <c r="E2123" s="5">
        <v>0</v>
      </c>
      <c r="F2123" s="8">
        <f t="shared" si="198"/>
        <v>0</v>
      </c>
      <c r="G2123" s="5" t="str">
        <f>IF(COUNTIFS(Q3_SQL_Error_Concentration!$A:$A,A2123,Q3_SQL_Error_Concentration!$E:$E,B2123,Q3_SQL_Error_Concentration!$F:$F,C2123)=0,"",SUMIFS(Q3_SQL_Error_Concentration!$I:$I,Q3_SQL_Error_Concentration!$A:$A,A2123,Q3_SQL_Error_Concentration!$E:$E,B2123,Q3_SQL_Error_Concentration!$F:$F,C2123))</f>
        <v/>
      </c>
      <c r="H2123" s="5" t="str">
        <f t="shared" si="199"/>
        <v/>
      </c>
      <c r="I2123" s="5">
        <f>IF(D2123&gt;=Q3_Validation!$C$2,1,0)</f>
        <v>0</v>
      </c>
      <c r="J2123" s="8" t="str">
        <f t="shared" si="200"/>
        <v/>
      </c>
      <c r="K2123" s="5" t="str">
        <f t="shared" si="201"/>
        <v>excluded</v>
      </c>
      <c r="L2123" s="5">
        <f t="shared" si="202"/>
        <v>0</v>
      </c>
      <c r="M2123" s="5">
        <f t="shared" si="203"/>
        <v>0</v>
      </c>
    </row>
    <row r="2124" spans="1:13">
      <c r="A2124" s="5">
        <v>4112</v>
      </c>
      <c r="B2124" s="5">
        <v>16</v>
      </c>
      <c r="C2124" s="5" t="s">
        <v>62</v>
      </c>
      <c r="D2124" s="5">
        <v>81</v>
      </c>
      <c r="E2124" s="5">
        <v>1</v>
      </c>
      <c r="F2124" s="8">
        <f t="shared" si="198"/>
        <v>1.2345679012345678</v>
      </c>
      <c r="G2124" s="5" t="str">
        <f>IF(COUNTIFS(Q3_SQL_Error_Concentration!$A:$A,A2124,Q3_SQL_Error_Concentration!$E:$E,B2124,Q3_SQL_Error_Concentration!$F:$F,C2124)=0,"",SUMIFS(Q3_SQL_Error_Concentration!$I:$I,Q3_SQL_Error_Concentration!$A:$A,A2124,Q3_SQL_Error_Concentration!$E:$E,B2124,Q3_SQL_Error_Concentration!$F:$F,C2124))</f>
        <v/>
      </c>
      <c r="H2124" s="5" t="str">
        <f t="shared" si="199"/>
        <v/>
      </c>
      <c r="I2124" s="5">
        <f>IF(D2124&gt;=Q3_Validation!$C$2,1,0)</f>
        <v>0</v>
      </c>
      <c r="J2124" s="8" t="str">
        <f t="shared" si="200"/>
        <v/>
      </c>
      <c r="K2124" s="5" t="str">
        <f t="shared" si="201"/>
        <v>excluded</v>
      </c>
      <c r="L2124" s="5">
        <f t="shared" si="202"/>
        <v>0</v>
      </c>
      <c r="M2124" s="5">
        <f t="shared" si="203"/>
        <v>0</v>
      </c>
    </row>
    <row r="2125" spans="1:13">
      <c r="A2125" s="5">
        <v>4112</v>
      </c>
      <c r="B2125" s="5">
        <v>17</v>
      </c>
      <c r="C2125" s="5" t="s">
        <v>63</v>
      </c>
      <c r="D2125" s="5">
        <v>44</v>
      </c>
      <c r="E2125" s="5">
        <v>1</v>
      </c>
      <c r="F2125" s="8">
        <f t="shared" si="198"/>
        <v>2.2727272727272729</v>
      </c>
      <c r="G2125" s="5" t="str">
        <f>IF(COUNTIFS(Q3_SQL_Error_Concentration!$A:$A,A2125,Q3_SQL_Error_Concentration!$E:$E,B2125,Q3_SQL_Error_Concentration!$F:$F,C2125)=0,"",SUMIFS(Q3_SQL_Error_Concentration!$I:$I,Q3_SQL_Error_Concentration!$A:$A,A2125,Q3_SQL_Error_Concentration!$E:$E,B2125,Q3_SQL_Error_Concentration!$F:$F,C2125))</f>
        <v/>
      </c>
      <c r="H2125" s="5" t="str">
        <f t="shared" si="199"/>
        <v/>
      </c>
      <c r="I2125" s="5">
        <f>IF(D2125&gt;=Q3_Validation!$C$2,1,0)</f>
        <v>0</v>
      </c>
      <c r="J2125" s="8" t="str">
        <f t="shared" si="200"/>
        <v/>
      </c>
      <c r="K2125" s="5" t="str">
        <f t="shared" si="201"/>
        <v>excluded</v>
      </c>
      <c r="L2125" s="5">
        <f t="shared" si="202"/>
        <v>0</v>
      </c>
      <c r="M2125" s="5">
        <f t="shared" si="203"/>
        <v>0</v>
      </c>
    </row>
    <row r="2126" spans="1:13">
      <c r="A2126" s="5">
        <v>4112</v>
      </c>
      <c r="B2126" s="5">
        <v>17</v>
      </c>
      <c r="C2126" s="5" t="s">
        <v>64</v>
      </c>
      <c r="D2126" s="5">
        <v>5</v>
      </c>
      <c r="E2126" s="5">
        <v>2</v>
      </c>
      <c r="F2126" s="8">
        <f t="shared" si="198"/>
        <v>40</v>
      </c>
      <c r="G2126" s="5" t="str">
        <f>IF(COUNTIFS(Q3_SQL_Error_Concentration!$A:$A,A2126,Q3_SQL_Error_Concentration!$E:$E,B2126,Q3_SQL_Error_Concentration!$F:$F,C2126)=0,"",SUMIFS(Q3_SQL_Error_Concentration!$I:$I,Q3_SQL_Error_Concentration!$A:$A,A2126,Q3_SQL_Error_Concentration!$E:$E,B2126,Q3_SQL_Error_Concentration!$F:$F,C2126))</f>
        <v/>
      </c>
      <c r="H2126" s="5" t="str">
        <f t="shared" si="199"/>
        <v/>
      </c>
      <c r="I2126" s="5">
        <f>IF(D2126&gt;=Q3_Validation!$C$2,1,0)</f>
        <v>0</v>
      </c>
      <c r="J2126" s="8" t="str">
        <f t="shared" si="200"/>
        <v/>
      </c>
      <c r="K2126" s="5" t="str">
        <f t="shared" si="201"/>
        <v>excluded</v>
      </c>
      <c r="L2126" s="5">
        <f t="shared" si="202"/>
        <v>0</v>
      </c>
      <c r="M2126" s="5">
        <f t="shared" si="203"/>
        <v>0</v>
      </c>
    </row>
    <row r="2127" spans="1:13">
      <c r="A2127" s="5">
        <v>4112</v>
      </c>
      <c r="B2127" s="5">
        <v>17</v>
      </c>
      <c r="C2127" s="5" t="s">
        <v>62</v>
      </c>
      <c r="D2127" s="5">
        <v>61</v>
      </c>
      <c r="E2127" s="5">
        <v>0</v>
      </c>
      <c r="F2127" s="8">
        <f t="shared" si="198"/>
        <v>0</v>
      </c>
      <c r="G2127" s="5" t="str">
        <f>IF(COUNTIFS(Q3_SQL_Error_Concentration!$A:$A,A2127,Q3_SQL_Error_Concentration!$E:$E,B2127,Q3_SQL_Error_Concentration!$F:$F,C2127)=0,"",SUMIFS(Q3_SQL_Error_Concentration!$I:$I,Q3_SQL_Error_Concentration!$A:$A,A2127,Q3_SQL_Error_Concentration!$E:$E,B2127,Q3_SQL_Error_Concentration!$F:$F,C2127))</f>
        <v/>
      </c>
      <c r="H2127" s="5" t="str">
        <f t="shared" si="199"/>
        <v/>
      </c>
      <c r="I2127" s="5">
        <f>IF(D2127&gt;=Q3_Validation!$C$2,1,0)</f>
        <v>0</v>
      </c>
      <c r="J2127" s="8" t="str">
        <f t="shared" si="200"/>
        <v/>
      </c>
      <c r="K2127" s="5" t="str">
        <f t="shared" si="201"/>
        <v>excluded</v>
      </c>
      <c r="L2127" s="5">
        <f t="shared" si="202"/>
        <v>0</v>
      </c>
      <c r="M2127" s="5">
        <f t="shared" si="203"/>
        <v>0</v>
      </c>
    </row>
    <row r="2128" spans="1:13">
      <c r="A2128" s="5">
        <v>4112</v>
      </c>
      <c r="B2128" s="5">
        <v>18</v>
      </c>
      <c r="C2128" s="5" t="s">
        <v>63</v>
      </c>
      <c r="D2128" s="5">
        <v>42</v>
      </c>
      <c r="E2128" s="5">
        <v>0</v>
      </c>
      <c r="F2128" s="8">
        <f t="shared" si="198"/>
        <v>0</v>
      </c>
      <c r="G2128" s="5" t="str">
        <f>IF(COUNTIFS(Q3_SQL_Error_Concentration!$A:$A,A2128,Q3_SQL_Error_Concentration!$E:$E,B2128,Q3_SQL_Error_Concentration!$F:$F,C2128)=0,"",SUMIFS(Q3_SQL_Error_Concentration!$I:$I,Q3_SQL_Error_Concentration!$A:$A,A2128,Q3_SQL_Error_Concentration!$E:$E,B2128,Q3_SQL_Error_Concentration!$F:$F,C2128))</f>
        <v/>
      </c>
      <c r="H2128" s="5" t="str">
        <f t="shared" si="199"/>
        <v/>
      </c>
      <c r="I2128" s="5">
        <f>IF(D2128&gt;=Q3_Validation!$C$2,1,0)</f>
        <v>0</v>
      </c>
      <c r="J2128" s="8" t="str">
        <f t="shared" si="200"/>
        <v/>
      </c>
      <c r="K2128" s="5" t="str">
        <f t="shared" si="201"/>
        <v>excluded</v>
      </c>
      <c r="L2128" s="5">
        <f t="shared" si="202"/>
        <v>0</v>
      </c>
      <c r="M2128" s="5">
        <f t="shared" si="203"/>
        <v>0</v>
      </c>
    </row>
    <row r="2129" spans="1:13">
      <c r="A2129" s="5">
        <v>4112</v>
      </c>
      <c r="B2129" s="5">
        <v>18</v>
      </c>
      <c r="C2129" s="5" t="s">
        <v>64</v>
      </c>
      <c r="D2129" s="5">
        <v>1</v>
      </c>
      <c r="E2129" s="5">
        <v>0</v>
      </c>
      <c r="F2129" s="8">
        <f t="shared" si="198"/>
        <v>0</v>
      </c>
      <c r="G2129" s="5" t="str">
        <f>IF(COUNTIFS(Q3_SQL_Error_Concentration!$A:$A,A2129,Q3_SQL_Error_Concentration!$E:$E,B2129,Q3_SQL_Error_Concentration!$F:$F,C2129)=0,"",SUMIFS(Q3_SQL_Error_Concentration!$I:$I,Q3_SQL_Error_Concentration!$A:$A,A2129,Q3_SQL_Error_Concentration!$E:$E,B2129,Q3_SQL_Error_Concentration!$F:$F,C2129))</f>
        <v/>
      </c>
      <c r="H2129" s="5" t="str">
        <f t="shared" si="199"/>
        <v/>
      </c>
      <c r="I2129" s="5">
        <f>IF(D2129&gt;=Q3_Validation!$C$2,1,0)</f>
        <v>0</v>
      </c>
      <c r="J2129" s="8" t="str">
        <f t="shared" si="200"/>
        <v/>
      </c>
      <c r="K2129" s="5" t="str">
        <f t="shared" si="201"/>
        <v>excluded</v>
      </c>
      <c r="L2129" s="5">
        <f t="shared" si="202"/>
        <v>0</v>
      </c>
      <c r="M2129" s="5">
        <f t="shared" si="203"/>
        <v>0</v>
      </c>
    </row>
    <row r="2130" spans="1:13">
      <c r="A2130" s="5">
        <v>4112</v>
      </c>
      <c r="B2130" s="5">
        <v>18</v>
      </c>
      <c r="C2130" s="5" t="s">
        <v>62</v>
      </c>
      <c r="D2130" s="5">
        <v>69</v>
      </c>
      <c r="E2130" s="5">
        <v>0</v>
      </c>
      <c r="F2130" s="8">
        <f t="shared" si="198"/>
        <v>0</v>
      </c>
      <c r="G2130" s="5" t="str">
        <f>IF(COUNTIFS(Q3_SQL_Error_Concentration!$A:$A,A2130,Q3_SQL_Error_Concentration!$E:$E,B2130,Q3_SQL_Error_Concentration!$F:$F,C2130)=0,"",SUMIFS(Q3_SQL_Error_Concentration!$I:$I,Q3_SQL_Error_Concentration!$A:$A,A2130,Q3_SQL_Error_Concentration!$E:$E,B2130,Q3_SQL_Error_Concentration!$F:$F,C2130))</f>
        <v/>
      </c>
      <c r="H2130" s="5" t="str">
        <f t="shared" si="199"/>
        <v/>
      </c>
      <c r="I2130" s="5">
        <f>IF(D2130&gt;=Q3_Validation!$C$2,1,0)</f>
        <v>0</v>
      </c>
      <c r="J2130" s="8" t="str">
        <f t="shared" si="200"/>
        <v/>
      </c>
      <c r="K2130" s="5" t="str">
        <f t="shared" si="201"/>
        <v>excluded</v>
      </c>
      <c r="L2130" s="5">
        <f t="shared" si="202"/>
        <v>0</v>
      </c>
      <c r="M2130" s="5">
        <f t="shared" si="203"/>
        <v>0</v>
      </c>
    </row>
    <row r="2131" spans="1:13">
      <c r="A2131" s="5">
        <v>4112</v>
      </c>
      <c r="B2131" s="5">
        <v>19</v>
      </c>
      <c r="C2131" s="5" t="s">
        <v>63</v>
      </c>
      <c r="D2131" s="5">
        <v>34</v>
      </c>
      <c r="E2131" s="5">
        <v>0</v>
      </c>
      <c r="F2131" s="8">
        <f t="shared" si="198"/>
        <v>0</v>
      </c>
      <c r="G2131" s="5" t="str">
        <f>IF(COUNTIFS(Q3_SQL_Error_Concentration!$A:$A,A2131,Q3_SQL_Error_Concentration!$E:$E,B2131,Q3_SQL_Error_Concentration!$F:$F,C2131)=0,"",SUMIFS(Q3_SQL_Error_Concentration!$I:$I,Q3_SQL_Error_Concentration!$A:$A,A2131,Q3_SQL_Error_Concentration!$E:$E,B2131,Q3_SQL_Error_Concentration!$F:$F,C2131))</f>
        <v/>
      </c>
      <c r="H2131" s="5" t="str">
        <f t="shared" si="199"/>
        <v/>
      </c>
      <c r="I2131" s="5">
        <f>IF(D2131&gt;=Q3_Validation!$C$2,1,0)</f>
        <v>0</v>
      </c>
      <c r="J2131" s="8" t="str">
        <f t="shared" si="200"/>
        <v/>
      </c>
      <c r="K2131" s="5" t="str">
        <f t="shared" si="201"/>
        <v>excluded</v>
      </c>
      <c r="L2131" s="5">
        <f t="shared" si="202"/>
        <v>0</v>
      </c>
      <c r="M2131" s="5">
        <f t="shared" si="203"/>
        <v>0</v>
      </c>
    </row>
    <row r="2132" spans="1:13">
      <c r="A2132" s="5">
        <v>4112</v>
      </c>
      <c r="B2132" s="5">
        <v>19</v>
      </c>
      <c r="C2132" s="5" t="s">
        <v>64</v>
      </c>
      <c r="D2132" s="5">
        <v>2</v>
      </c>
      <c r="E2132" s="5">
        <v>1</v>
      </c>
      <c r="F2132" s="8">
        <f t="shared" si="198"/>
        <v>50</v>
      </c>
      <c r="G2132" s="5" t="str">
        <f>IF(COUNTIFS(Q3_SQL_Error_Concentration!$A:$A,A2132,Q3_SQL_Error_Concentration!$E:$E,B2132,Q3_SQL_Error_Concentration!$F:$F,C2132)=0,"",SUMIFS(Q3_SQL_Error_Concentration!$I:$I,Q3_SQL_Error_Concentration!$A:$A,A2132,Q3_SQL_Error_Concentration!$E:$E,B2132,Q3_SQL_Error_Concentration!$F:$F,C2132))</f>
        <v/>
      </c>
      <c r="H2132" s="5" t="str">
        <f t="shared" si="199"/>
        <v/>
      </c>
      <c r="I2132" s="5">
        <f>IF(D2132&gt;=Q3_Validation!$C$2,1,0)</f>
        <v>0</v>
      </c>
      <c r="J2132" s="8" t="str">
        <f t="shared" si="200"/>
        <v/>
      </c>
      <c r="K2132" s="5" t="str">
        <f t="shared" si="201"/>
        <v>excluded</v>
      </c>
      <c r="L2132" s="5">
        <f t="shared" si="202"/>
        <v>0</v>
      </c>
      <c r="M2132" s="5">
        <f t="shared" si="203"/>
        <v>0</v>
      </c>
    </row>
    <row r="2133" spans="1:13">
      <c r="A2133" s="5">
        <v>4112</v>
      </c>
      <c r="B2133" s="5">
        <v>19</v>
      </c>
      <c r="C2133" s="5" t="s">
        <v>62</v>
      </c>
      <c r="D2133" s="5">
        <v>57</v>
      </c>
      <c r="E2133" s="5">
        <v>1</v>
      </c>
      <c r="F2133" s="8">
        <f t="shared" si="198"/>
        <v>1.7543859649122806</v>
      </c>
      <c r="G2133" s="5" t="str">
        <f>IF(COUNTIFS(Q3_SQL_Error_Concentration!$A:$A,A2133,Q3_SQL_Error_Concentration!$E:$E,B2133,Q3_SQL_Error_Concentration!$F:$F,C2133)=0,"",SUMIFS(Q3_SQL_Error_Concentration!$I:$I,Q3_SQL_Error_Concentration!$A:$A,A2133,Q3_SQL_Error_Concentration!$E:$E,B2133,Q3_SQL_Error_Concentration!$F:$F,C2133))</f>
        <v/>
      </c>
      <c r="H2133" s="5" t="str">
        <f t="shared" si="199"/>
        <v/>
      </c>
      <c r="I2133" s="5">
        <f>IF(D2133&gt;=Q3_Validation!$C$2,1,0)</f>
        <v>0</v>
      </c>
      <c r="J2133" s="8" t="str">
        <f t="shared" si="200"/>
        <v/>
      </c>
      <c r="K2133" s="5" t="str">
        <f t="shared" si="201"/>
        <v>excluded</v>
      </c>
      <c r="L2133" s="5">
        <f t="shared" si="202"/>
        <v>0</v>
      </c>
      <c r="M2133" s="5">
        <f t="shared" si="203"/>
        <v>0</v>
      </c>
    </row>
    <row r="2134" spans="1:13">
      <c r="A2134" s="5">
        <v>4112</v>
      </c>
      <c r="B2134" s="5">
        <v>20</v>
      </c>
      <c r="C2134" s="5" t="s">
        <v>63</v>
      </c>
      <c r="D2134" s="5">
        <v>41</v>
      </c>
      <c r="E2134" s="5">
        <v>0</v>
      </c>
      <c r="F2134" s="8">
        <f t="shared" si="198"/>
        <v>0</v>
      </c>
      <c r="G2134" s="5" t="str">
        <f>IF(COUNTIFS(Q3_SQL_Error_Concentration!$A:$A,A2134,Q3_SQL_Error_Concentration!$E:$E,B2134,Q3_SQL_Error_Concentration!$F:$F,C2134)=0,"",SUMIFS(Q3_SQL_Error_Concentration!$I:$I,Q3_SQL_Error_Concentration!$A:$A,A2134,Q3_SQL_Error_Concentration!$E:$E,B2134,Q3_SQL_Error_Concentration!$F:$F,C2134))</f>
        <v/>
      </c>
      <c r="H2134" s="5" t="str">
        <f t="shared" si="199"/>
        <v/>
      </c>
      <c r="I2134" s="5">
        <f>IF(D2134&gt;=Q3_Validation!$C$2,1,0)</f>
        <v>0</v>
      </c>
      <c r="J2134" s="8" t="str">
        <f t="shared" si="200"/>
        <v/>
      </c>
      <c r="K2134" s="5" t="str">
        <f t="shared" si="201"/>
        <v>excluded</v>
      </c>
      <c r="L2134" s="5">
        <f t="shared" si="202"/>
        <v>0</v>
      </c>
      <c r="M2134" s="5">
        <f t="shared" si="203"/>
        <v>0</v>
      </c>
    </row>
    <row r="2135" spans="1:13">
      <c r="A2135" s="5">
        <v>4112</v>
      </c>
      <c r="B2135" s="5">
        <v>20</v>
      </c>
      <c r="C2135" s="5" t="s">
        <v>62</v>
      </c>
      <c r="D2135" s="5">
        <v>67</v>
      </c>
      <c r="E2135" s="5">
        <v>0</v>
      </c>
      <c r="F2135" s="8">
        <f t="shared" si="198"/>
        <v>0</v>
      </c>
      <c r="G2135" s="5" t="str">
        <f>IF(COUNTIFS(Q3_SQL_Error_Concentration!$A:$A,A2135,Q3_SQL_Error_Concentration!$E:$E,B2135,Q3_SQL_Error_Concentration!$F:$F,C2135)=0,"",SUMIFS(Q3_SQL_Error_Concentration!$I:$I,Q3_SQL_Error_Concentration!$A:$A,A2135,Q3_SQL_Error_Concentration!$E:$E,B2135,Q3_SQL_Error_Concentration!$F:$F,C2135))</f>
        <v/>
      </c>
      <c r="H2135" s="5" t="str">
        <f t="shared" si="199"/>
        <v/>
      </c>
      <c r="I2135" s="5">
        <f>IF(D2135&gt;=Q3_Validation!$C$2,1,0)</f>
        <v>0</v>
      </c>
      <c r="J2135" s="8" t="str">
        <f t="shared" si="200"/>
        <v/>
      </c>
      <c r="K2135" s="5" t="str">
        <f t="shared" si="201"/>
        <v>excluded</v>
      </c>
      <c r="L2135" s="5">
        <f t="shared" si="202"/>
        <v>0</v>
      </c>
      <c r="M2135" s="5">
        <f t="shared" si="203"/>
        <v>0</v>
      </c>
    </row>
    <row r="2136" spans="1:13">
      <c r="A2136" s="5">
        <v>4112</v>
      </c>
      <c r="B2136" s="5">
        <v>21</v>
      </c>
      <c r="C2136" s="5" t="s">
        <v>63</v>
      </c>
      <c r="D2136" s="5">
        <v>44</v>
      </c>
      <c r="E2136" s="5">
        <v>1</v>
      </c>
      <c r="F2136" s="8">
        <f t="shared" si="198"/>
        <v>2.2727272727272729</v>
      </c>
      <c r="G2136" s="5" t="str">
        <f>IF(COUNTIFS(Q3_SQL_Error_Concentration!$A:$A,A2136,Q3_SQL_Error_Concentration!$E:$E,B2136,Q3_SQL_Error_Concentration!$F:$F,C2136)=0,"",SUMIFS(Q3_SQL_Error_Concentration!$I:$I,Q3_SQL_Error_Concentration!$A:$A,A2136,Q3_SQL_Error_Concentration!$E:$E,B2136,Q3_SQL_Error_Concentration!$F:$F,C2136))</f>
        <v/>
      </c>
      <c r="H2136" s="5" t="str">
        <f t="shared" si="199"/>
        <v/>
      </c>
      <c r="I2136" s="5">
        <f>IF(D2136&gt;=Q3_Validation!$C$2,1,0)</f>
        <v>0</v>
      </c>
      <c r="J2136" s="8" t="str">
        <f t="shared" si="200"/>
        <v/>
      </c>
      <c r="K2136" s="5" t="str">
        <f t="shared" si="201"/>
        <v>excluded</v>
      </c>
      <c r="L2136" s="5">
        <f t="shared" si="202"/>
        <v>0</v>
      </c>
      <c r="M2136" s="5">
        <f t="shared" si="203"/>
        <v>0</v>
      </c>
    </row>
    <row r="2137" spans="1:13">
      <c r="A2137" s="5">
        <v>4112</v>
      </c>
      <c r="B2137" s="5">
        <v>21</v>
      </c>
      <c r="C2137" s="5" t="s">
        <v>62</v>
      </c>
      <c r="D2137" s="5">
        <v>55</v>
      </c>
      <c r="E2137" s="5">
        <v>0</v>
      </c>
      <c r="F2137" s="8">
        <f t="shared" si="198"/>
        <v>0</v>
      </c>
      <c r="G2137" s="5" t="str">
        <f>IF(COUNTIFS(Q3_SQL_Error_Concentration!$A:$A,A2137,Q3_SQL_Error_Concentration!$E:$E,B2137,Q3_SQL_Error_Concentration!$F:$F,C2137)=0,"",SUMIFS(Q3_SQL_Error_Concentration!$I:$I,Q3_SQL_Error_Concentration!$A:$A,A2137,Q3_SQL_Error_Concentration!$E:$E,B2137,Q3_SQL_Error_Concentration!$F:$F,C2137))</f>
        <v/>
      </c>
      <c r="H2137" s="5" t="str">
        <f t="shared" si="199"/>
        <v/>
      </c>
      <c r="I2137" s="5">
        <f>IF(D2137&gt;=Q3_Validation!$C$2,1,0)</f>
        <v>0</v>
      </c>
      <c r="J2137" s="8" t="str">
        <f t="shared" si="200"/>
        <v/>
      </c>
      <c r="K2137" s="5" t="str">
        <f t="shared" si="201"/>
        <v>excluded</v>
      </c>
      <c r="L2137" s="5">
        <f t="shared" si="202"/>
        <v>0</v>
      </c>
      <c r="M2137" s="5">
        <f t="shared" si="203"/>
        <v>0</v>
      </c>
    </row>
    <row r="2138" spans="1:13">
      <c r="A2138" s="5">
        <v>4112</v>
      </c>
      <c r="B2138" s="5">
        <v>22</v>
      </c>
      <c r="C2138" s="5" t="s">
        <v>63</v>
      </c>
      <c r="D2138" s="5">
        <v>45</v>
      </c>
      <c r="E2138" s="5">
        <v>0</v>
      </c>
      <c r="F2138" s="8">
        <f t="shared" si="198"/>
        <v>0</v>
      </c>
      <c r="G2138" s="5" t="str">
        <f>IF(COUNTIFS(Q3_SQL_Error_Concentration!$A:$A,A2138,Q3_SQL_Error_Concentration!$E:$E,B2138,Q3_SQL_Error_Concentration!$F:$F,C2138)=0,"",SUMIFS(Q3_SQL_Error_Concentration!$I:$I,Q3_SQL_Error_Concentration!$A:$A,A2138,Q3_SQL_Error_Concentration!$E:$E,B2138,Q3_SQL_Error_Concentration!$F:$F,C2138))</f>
        <v/>
      </c>
      <c r="H2138" s="5" t="str">
        <f t="shared" si="199"/>
        <v/>
      </c>
      <c r="I2138" s="5">
        <f>IF(D2138&gt;=Q3_Validation!$C$2,1,0)</f>
        <v>0</v>
      </c>
      <c r="J2138" s="8" t="str">
        <f t="shared" si="200"/>
        <v/>
      </c>
      <c r="K2138" s="5" t="str">
        <f t="shared" si="201"/>
        <v>excluded</v>
      </c>
      <c r="L2138" s="5">
        <f t="shared" si="202"/>
        <v>0</v>
      </c>
      <c r="M2138" s="5">
        <f t="shared" si="203"/>
        <v>0</v>
      </c>
    </row>
    <row r="2139" spans="1:13">
      <c r="A2139" s="5">
        <v>4112</v>
      </c>
      <c r="B2139" s="5">
        <v>22</v>
      </c>
      <c r="C2139" s="5" t="s">
        <v>64</v>
      </c>
      <c r="D2139" s="5">
        <v>1</v>
      </c>
      <c r="E2139" s="5">
        <v>0</v>
      </c>
      <c r="F2139" s="8">
        <f t="shared" si="198"/>
        <v>0</v>
      </c>
      <c r="G2139" s="5" t="str">
        <f>IF(COUNTIFS(Q3_SQL_Error_Concentration!$A:$A,A2139,Q3_SQL_Error_Concentration!$E:$E,B2139,Q3_SQL_Error_Concentration!$F:$F,C2139)=0,"",SUMIFS(Q3_SQL_Error_Concentration!$I:$I,Q3_SQL_Error_Concentration!$A:$A,A2139,Q3_SQL_Error_Concentration!$E:$E,B2139,Q3_SQL_Error_Concentration!$F:$F,C2139))</f>
        <v/>
      </c>
      <c r="H2139" s="5" t="str">
        <f t="shared" si="199"/>
        <v/>
      </c>
      <c r="I2139" s="5">
        <f>IF(D2139&gt;=Q3_Validation!$C$2,1,0)</f>
        <v>0</v>
      </c>
      <c r="J2139" s="8" t="str">
        <f t="shared" si="200"/>
        <v/>
      </c>
      <c r="K2139" s="5" t="str">
        <f t="shared" si="201"/>
        <v>excluded</v>
      </c>
      <c r="L2139" s="5">
        <f t="shared" si="202"/>
        <v>0</v>
      </c>
      <c r="M2139" s="5">
        <f t="shared" si="203"/>
        <v>0</v>
      </c>
    </row>
    <row r="2140" spans="1:13">
      <c r="A2140" s="5">
        <v>4112</v>
      </c>
      <c r="B2140" s="5">
        <v>22</v>
      </c>
      <c r="C2140" s="5" t="s">
        <v>62</v>
      </c>
      <c r="D2140" s="5">
        <v>50</v>
      </c>
      <c r="E2140" s="5">
        <v>2</v>
      </c>
      <c r="F2140" s="8">
        <f t="shared" si="198"/>
        <v>4</v>
      </c>
      <c r="G2140" s="5" t="str">
        <f>IF(COUNTIFS(Q3_SQL_Error_Concentration!$A:$A,A2140,Q3_SQL_Error_Concentration!$E:$E,B2140,Q3_SQL_Error_Concentration!$F:$F,C2140)=0,"",SUMIFS(Q3_SQL_Error_Concentration!$I:$I,Q3_SQL_Error_Concentration!$A:$A,A2140,Q3_SQL_Error_Concentration!$E:$E,B2140,Q3_SQL_Error_Concentration!$F:$F,C2140))</f>
        <v/>
      </c>
      <c r="H2140" s="5" t="str">
        <f t="shared" si="199"/>
        <v/>
      </c>
      <c r="I2140" s="5">
        <f>IF(D2140&gt;=Q3_Validation!$C$2,1,0)</f>
        <v>0</v>
      </c>
      <c r="J2140" s="8" t="str">
        <f t="shared" si="200"/>
        <v/>
      </c>
      <c r="K2140" s="5" t="str">
        <f t="shared" si="201"/>
        <v>excluded</v>
      </c>
      <c r="L2140" s="5">
        <f t="shared" si="202"/>
        <v>0</v>
      </c>
      <c r="M2140" s="5">
        <f t="shared" si="203"/>
        <v>0</v>
      </c>
    </row>
    <row r="2141" spans="1:13">
      <c r="A2141" s="5">
        <v>4112</v>
      </c>
      <c r="B2141" s="5">
        <v>23</v>
      </c>
      <c r="C2141" s="5" t="s">
        <v>63</v>
      </c>
      <c r="D2141" s="5">
        <v>5</v>
      </c>
      <c r="E2141" s="5">
        <v>0</v>
      </c>
      <c r="F2141" s="8">
        <f t="shared" si="198"/>
        <v>0</v>
      </c>
      <c r="G2141" s="5" t="str">
        <f>IF(COUNTIFS(Q3_SQL_Error_Concentration!$A:$A,A2141,Q3_SQL_Error_Concentration!$E:$E,B2141,Q3_SQL_Error_Concentration!$F:$F,C2141)=0,"",SUMIFS(Q3_SQL_Error_Concentration!$I:$I,Q3_SQL_Error_Concentration!$A:$A,A2141,Q3_SQL_Error_Concentration!$E:$E,B2141,Q3_SQL_Error_Concentration!$F:$F,C2141))</f>
        <v/>
      </c>
      <c r="H2141" s="5" t="str">
        <f t="shared" si="199"/>
        <v/>
      </c>
      <c r="I2141" s="5">
        <f>IF(D2141&gt;=Q3_Validation!$C$2,1,0)</f>
        <v>0</v>
      </c>
      <c r="J2141" s="8" t="str">
        <f t="shared" si="200"/>
        <v/>
      </c>
      <c r="K2141" s="5" t="str">
        <f t="shared" si="201"/>
        <v>excluded</v>
      </c>
      <c r="L2141" s="5">
        <f t="shared" si="202"/>
        <v>0</v>
      </c>
      <c r="M2141" s="5">
        <f t="shared" si="203"/>
        <v>0</v>
      </c>
    </row>
    <row r="2142" spans="1:13">
      <c r="A2142" s="5">
        <v>4112</v>
      </c>
      <c r="B2142" s="5">
        <v>23</v>
      </c>
      <c r="C2142" s="5" t="s">
        <v>62</v>
      </c>
      <c r="D2142" s="5">
        <v>18</v>
      </c>
      <c r="E2142" s="5">
        <v>1</v>
      </c>
      <c r="F2142" s="8">
        <f t="shared" si="198"/>
        <v>5.5555555555555554</v>
      </c>
      <c r="G2142" s="5" t="str">
        <f>IF(COUNTIFS(Q3_SQL_Error_Concentration!$A:$A,A2142,Q3_SQL_Error_Concentration!$E:$E,B2142,Q3_SQL_Error_Concentration!$F:$F,C2142)=0,"",SUMIFS(Q3_SQL_Error_Concentration!$I:$I,Q3_SQL_Error_Concentration!$A:$A,A2142,Q3_SQL_Error_Concentration!$E:$E,B2142,Q3_SQL_Error_Concentration!$F:$F,C2142))</f>
        <v/>
      </c>
      <c r="H2142" s="5" t="str">
        <f t="shared" si="199"/>
        <v/>
      </c>
      <c r="I2142" s="5">
        <f>IF(D2142&gt;=Q3_Validation!$C$2,1,0)</f>
        <v>0</v>
      </c>
      <c r="J2142" s="8" t="str">
        <f t="shared" si="200"/>
        <v/>
      </c>
      <c r="K2142" s="5" t="str">
        <f t="shared" si="201"/>
        <v>excluded</v>
      </c>
      <c r="L2142" s="5">
        <f t="shared" si="202"/>
        <v>0</v>
      </c>
      <c r="M2142" s="5">
        <f t="shared" si="203"/>
        <v>0</v>
      </c>
    </row>
    <row r="2143" spans="1:13">
      <c r="A2143" s="5">
        <v>4121</v>
      </c>
      <c r="B2143" s="5">
        <v>0</v>
      </c>
      <c r="C2143" s="5" t="s">
        <v>63</v>
      </c>
      <c r="D2143" s="5">
        <v>1090</v>
      </c>
      <c r="E2143" s="5">
        <v>16</v>
      </c>
      <c r="F2143" s="8">
        <f t="shared" si="198"/>
        <v>1.4678899082568808</v>
      </c>
      <c r="G2143" s="5" t="str">
        <f>IF(COUNTIFS(Q3_SQL_Error_Concentration!$A:$A,A2143,Q3_SQL_Error_Concentration!$E:$E,B2143,Q3_SQL_Error_Concentration!$F:$F,C2143)=0,"",SUMIFS(Q3_SQL_Error_Concentration!$I:$I,Q3_SQL_Error_Concentration!$A:$A,A2143,Q3_SQL_Error_Concentration!$E:$E,B2143,Q3_SQL_Error_Concentration!$F:$F,C2143))</f>
        <v/>
      </c>
      <c r="H2143" s="5" t="str">
        <f t="shared" si="199"/>
        <v/>
      </c>
      <c r="I2143" s="5">
        <f>IF(D2143&gt;=Q3_Validation!$C$2,1,0)</f>
        <v>1</v>
      </c>
      <c r="J2143" s="8">
        <f t="shared" si="200"/>
        <v>1.4678899082568808</v>
      </c>
      <c r="K2143" s="5" t="str">
        <f t="shared" si="201"/>
        <v>normal</v>
      </c>
      <c r="L2143" s="5">
        <f t="shared" si="202"/>
        <v>0</v>
      </c>
      <c r="M2143" s="5">
        <f t="shared" si="203"/>
        <v>0</v>
      </c>
    </row>
    <row r="2144" spans="1:13">
      <c r="A2144" s="5">
        <v>4121</v>
      </c>
      <c r="B2144" s="5">
        <v>0</v>
      </c>
      <c r="C2144" s="5" t="s">
        <v>64</v>
      </c>
      <c r="D2144" s="5">
        <v>2425</v>
      </c>
      <c r="E2144" s="5">
        <v>49</v>
      </c>
      <c r="F2144" s="8">
        <f t="shared" si="198"/>
        <v>2.0206185567010309</v>
      </c>
      <c r="G2144" s="5" t="str">
        <f>IF(COUNTIFS(Q3_SQL_Error_Concentration!$A:$A,A2144,Q3_SQL_Error_Concentration!$E:$E,B2144,Q3_SQL_Error_Concentration!$F:$F,C2144)=0,"",SUMIFS(Q3_SQL_Error_Concentration!$I:$I,Q3_SQL_Error_Concentration!$A:$A,A2144,Q3_SQL_Error_Concentration!$E:$E,B2144,Q3_SQL_Error_Concentration!$F:$F,C2144))</f>
        <v/>
      </c>
      <c r="H2144" s="5" t="str">
        <f t="shared" si="199"/>
        <v/>
      </c>
      <c r="I2144" s="5">
        <f>IF(D2144&gt;=Q3_Validation!$C$2,1,0)</f>
        <v>1</v>
      </c>
      <c r="J2144" s="8">
        <f t="shared" si="200"/>
        <v>2.0206185567010309</v>
      </c>
      <c r="K2144" s="5" t="str">
        <f t="shared" si="201"/>
        <v>normal</v>
      </c>
      <c r="L2144" s="5">
        <f t="shared" si="202"/>
        <v>0</v>
      </c>
      <c r="M2144" s="5">
        <f t="shared" si="203"/>
        <v>0</v>
      </c>
    </row>
    <row r="2145" spans="1:13">
      <c r="A2145" s="5">
        <v>4121</v>
      </c>
      <c r="B2145" s="5">
        <v>0</v>
      </c>
      <c r="C2145" s="5" t="s">
        <v>62</v>
      </c>
      <c r="D2145" s="5">
        <v>1009</v>
      </c>
      <c r="E2145" s="5">
        <v>18</v>
      </c>
      <c r="F2145" s="8">
        <f t="shared" si="198"/>
        <v>1.7839444995044598</v>
      </c>
      <c r="G2145" s="5" t="str">
        <f>IF(COUNTIFS(Q3_SQL_Error_Concentration!$A:$A,A2145,Q3_SQL_Error_Concentration!$E:$E,B2145,Q3_SQL_Error_Concentration!$F:$F,C2145)=0,"",SUMIFS(Q3_SQL_Error_Concentration!$I:$I,Q3_SQL_Error_Concentration!$A:$A,A2145,Q3_SQL_Error_Concentration!$E:$E,B2145,Q3_SQL_Error_Concentration!$F:$F,C2145))</f>
        <v/>
      </c>
      <c r="H2145" s="5" t="str">
        <f t="shared" si="199"/>
        <v/>
      </c>
      <c r="I2145" s="5">
        <f>IF(D2145&gt;=Q3_Validation!$C$2,1,0)</f>
        <v>1</v>
      </c>
      <c r="J2145" s="8">
        <f t="shared" si="200"/>
        <v>1.7839444995044598</v>
      </c>
      <c r="K2145" s="5" t="str">
        <f t="shared" si="201"/>
        <v>normal</v>
      </c>
      <c r="L2145" s="5">
        <f t="shared" si="202"/>
        <v>0</v>
      </c>
      <c r="M2145" s="5">
        <f t="shared" si="203"/>
        <v>0</v>
      </c>
    </row>
    <row r="2146" spans="1:13">
      <c r="A2146" s="5">
        <v>4121</v>
      </c>
      <c r="B2146" s="5">
        <v>1</v>
      </c>
      <c r="C2146" s="5" t="s">
        <v>63</v>
      </c>
      <c r="D2146" s="5">
        <v>1316</v>
      </c>
      <c r="E2146" s="5">
        <v>6</v>
      </c>
      <c r="F2146" s="8">
        <f t="shared" si="198"/>
        <v>0.45592705167173253</v>
      </c>
      <c r="G2146" s="5" t="str">
        <f>IF(COUNTIFS(Q3_SQL_Error_Concentration!$A:$A,A2146,Q3_SQL_Error_Concentration!$E:$E,B2146,Q3_SQL_Error_Concentration!$F:$F,C2146)=0,"",SUMIFS(Q3_SQL_Error_Concentration!$I:$I,Q3_SQL_Error_Concentration!$A:$A,A2146,Q3_SQL_Error_Concentration!$E:$E,B2146,Q3_SQL_Error_Concentration!$F:$F,C2146))</f>
        <v/>
      </c>
      <c r="H2146" s="5" t="str">
        <f t="shared" si="199"/>
        <v/>
      </c>
      <c r="I2146" s="5">
        <f>IF(D2146&gt;=Q3_Validation!$C$2,1,0)</f>
        <v>1</v>
      </c>
      <c r="J2146" s="8">
        <f t="shared" si="200"/>
        <v>0.45592705167173253</v>
      </c>
      <c r="K2146" s="5" t="str">
        <f t="shared" si="201"/>
        <v>normal</v>
      </c>
      <c r="L2146" s="5">
        <f t="shared" si="202"/>
        <v>0</v>
      </c>
      <c r="M2146" s="5">
        <f t="shared" si="203"/>
        <v>0</v>
      </c>
    </row>
    <row r="2147" spans="1:13">
      <c r="A2147" s="5">
        <v>4121</v>
      </c>
      <c r="B2147" s="5">
        <v>1</v>
      </c>
      <c r="C2147" s="5" t="s">
        <v>64</v>
      </c>
      <c r="D2147" s="5">
        <v>3600</v>
      </c>
      <c r="E2147" s="5">
        <v>65</v>
      </c>
      <c r="F2147" s="8">
        <f t="shared" si="198"/>
        <v>1.8055555555555556</v>
      </c>
      <c r="G2147" s="5" t="str">
        <f>IF(COUNTIFS(Q3_SQL_Error_Concentration!$A:$A,A2147,Q3_SQL_Error_Concentration!$E:$E,B2147,Q3_SQL_Error_Concentration!$F:$F,C2147)=0,"",SUMIFS(Q3_SQL_Error_Concentration!$I:$I,Q3_SQL_Error_Concentration!$A:$A,A2147,Q3_SQL_Error_Concentration!$E:$E,B2147,Q3_SQL_Error_Concentration!$F:$F,C2147))</f>
        <v/>
      </c>
      <c r="H2147" s="5" t="str">
        <f t="shared" si="199"/>
        <v/>
      </c>
      <c r="I2147" s="5">
        <f>IF(D2147&gt;=Q3_Validation!$C$2,1,0)</f>
        <v>1</v>
      </c>
      <c r="J2147" s="8">
        <f t="shared" si="200"/>
        <v>1.8055555555555556</v>
      </c>
      <c r="K2147" s="5" t="str">
        <f t="shared" si="201"/>
        <v>normal</v>
      </c>
      <c r="L2147" s="5">
        <f t="shared" si="202"/>
        <v>0</v>
      </c>
      <c r="M2147" s="5">
        <f t="shared" si="203"/>
        <v>0</v>
      </c>
    </row>
    <row r="2148" spans="1:13">
      <c r="A2148" s="5">
        <v>4121</v>
      </c>
      <c r="B2148" s="5">
        <v>1</v>
      </c>
      <c r="C2148" s="5" t="s">
        <v>62</v>
      </c>
      <c r="D2148" s="5">
        <v>1369</v>
      </c>
      <c r="E2148" s="5">
        <v>11</v>
      </c>
      <c r="F2148" s="8">
        <f t="shared" si="198"/>
        <v>0.80350620891161428</v>
      </c>
      <c r="G2148" s="5" t="str">
        <f>IF(COUNTIFS(Q3_SQL_Error_Concentration!$A:$A,A2148,Q3_SQL_Error_Concentration!$E:$E,B2148,Q3_SQL_Error_Concentration!$F:$F,C2148)=0,"",SUMIFS(Q3_SQL_Error_Concentration!$I:$I,Q3_SQL_Error_Concentration!$A:$A,A2148,Q3_SQL_Error_Concentration!$E:$E,B2148,Q3_SQL_Error_Concentration!$F:$F,C2148))</f>
        <v/>
      </c>
      <c r="H2148" s="5" t="str">
        <f t="shared" si="199"/>
        <v/>
      </c>
      <c r="I2148" s="5">
        <f>IF(D2148&gt;=Q3_Validation!$C$2,1,0)</f>
        <v>1</v>
      </c>
      <c r="J2148" s="8">
        <f t="shared" si="200"/>
        <v>0.80350620891161428</v>
      </c>
      <c r="K2148" s="5" t="str">
        <f t="shared" si="201"/>
        <v>normal</v>
      </c>
      <c r="L2148" s="5">
        <f t="shared" si="202"/>
        <v>0</v>
      </c>
      <c r="M2148" s="5">
        <f t="shared" si="203"/>
        <v>0</v>
      </c>
    </row>
    <row r="2149" spans="1:13">
      <c r="A2149" s="5">
        <v>4121</v>
      </c>
      <c r="B2149" s="5">
        <v>2</v>
      </c>
      <c r="C2149" s="5" t="s">
        <v>63</v>
      </c>
      <c r="D2149" s="5">
        <v>81</v>
      </c>
      <c r="E2149" s="5">
        <v>0</v>
      </c>
      <c r="F2149" s="8">
        <f t="shared" si="198"/>
        <v>0</v>
      </c>
      <c r="G2149" s="5" t="str">
        <f>IF(COUNTIFS(Q3_SQL_Error_Concentration!$A:$A,A2149,Q3_SQL_Error_Concentration!$E:$E,B2149,Q3_SQL_Error_Concentration!$F:$F,C2149)=0,"",SUMIFS(Q3_SQL_Error_Concentration!$I:$I,Q3_SQL_Error_Concentration!$A:$A,A2149,Q3_SQL_Error_Concentration!$E:$E,B2149,Q3_SQL_Error_Concentration!$F:$F,C2149))</f>
        <v/>
      </c>
      <c r="H2149" s="5" t="str">
        <f t="shared" si="199"/>
        <v/>
      </c>
      <c r="I2149" s="5">
        <f>IF(D2149&gt;=Q3_Validation!$C$2,1,0)</f>
        <v>0</v>
      </c>
      <c r="J2149" s="8" t="str">
        <f t="shared" si="200"/>
        <v/>
      </c>
      <c r="K2149" s="5" t="str">
        <f t="shared" si="201"/>
        <v>excluded</v>
      </c>
      <c r="L2149" s="5">
        <f t="shared" si="202"/>
        <v>0</v>
      </c>
      <c r="M2149" s="5">
        <f t="shared" si="203"/>
        <v>0</v>
      </c>
    </row>
    <row r="2150" spans="1:13">
      <c r="A2150" s="5">
        <v>4121</v>
      </c>
      <c r="B2150" s="5">
        <v>2</v>
      </c>
      <c r="C2150" s="5" t="s">
        <v>64</v>
      </c>
      <c r="D2150" s="5">
        <v>197</v>
      </c>
      <c r="E2150" s="5">
        <v>4</v>
      </c>
      <c r="F2150" s="8">
        <f t="shared" si="198"/>
        <v>2.030456852791878</v>
      </c>
      <c r="G2150" s="5" t="str">
        <f>IF(COUNTIFS(Q3_SQL_Error_Concentration!$A:$A,A2150,Q3_SQL_Error_Concentration!$E:$E,B2150,Q3_SQL_Error_Concentration!$F:$F,C2150)=0,"",SUMIFS(Q3_SQL_Error_Concentration!$I:$I,Q3_SQL_Error_Concentration!$A:$A,A2150,Q3_SQL_Error_Concentration!$E:$E,B2150,Q3_SQL_Error_Concentration!$F:$F,C2150))</f>
        <v/>
      </c>
      <c r="H2150" s="5" t="str">
        <f t="shared" si="199"/>
        <v/>
      </c>
      <c r="I2150" s="5">
        <f>IF(D2150&gt;=Q3_Validation!$C$2,1,0)</f>
        <v>0</v>
      </c>
      <c r="J2150" s="8" t="str">
        <f t="shared" si="200"/>
        <v/>
      </c>
      <c r="K2150" s="5" t="str">
        <f t="shared" si="201"/>
        <v>excluded</v>
      </c>
      <c r="L2150" s="5">
        <f t="shared" si="202"/>
        <v>0</v>
      </c>
      <c r="M2150" s="5">
        <f t="shared" si="203"/>
        <v>0</v>
      </c>
    </row>
    <row r="2151" spans="1:13">
      <c r="A2151" s="5">
        <v>4121</v>
      </c>
      <c r="B2151" s="5">
        <v>2</v>
      </c>
      <c r="C2151" s="5" t="s">
        <v>62</v>
      </c>
      <c r="D2151" s="5">
        <v>74</v>
      </c>
      <c r="E2151" s="5">
        <v>0</v>
      </c>
      <c r="F2151" s="8">
        <f t="shared" si="198"/>
        <v>0</v>
      </c>
      <c r="G2151" s="5" t="str">
        <f>IF(COUNTIFS(Q3_SQL_Error_Concentration!$A:$A,A2151,Q3_SQL_Error_Concentration!$E:$E,B2151,Q3_SQL_Error_Concentration!$F:$F,C2151)=0,"",SUMIFS(Q3_SQL_Error_Concentration!$I:$I,Q3_SQL_Error_Concentration!$A:$A,A2151,Q3_SQL_Error_Concentration!$E:$E,B2151,Q3_SQL_Error_Concentration!$F:$F,C2151))</f>
        <v/>
      </c>
      <c r="H2151" s="5" t="str">
        <f t="shared" si="199"/>
        <v/>
      </c>
      <c r="I2151" s="5">
        <f>IF(D2151&gt;=Q3_Validation!$C$2,1,0)</f>
        <v>0</v>
      </c>
      <c r="J2151" s="8" t="str">
        <f t="shared" si="200"/>
        <v/>
      </c>
      <c r="K2151" s="5" t="str">
        <f t="shared" si="201"/>
        <v>excluded</v>
      </c>
      <c r="L2151" s="5">
        <f t="shared" si="202"/>
        <v>0</v>
      </c>
      <c r="M2151" s="5">
        <f t="shared" si="203"/>
        <v>0</v>
      </c>
    </row>
    <row r="2152" spans="1:13">
      <c r="A2152" s="5">
        <v>4121</v>
      </c>
      <c r="B2152" s="5">
        <v>3</v>
      </c>
      <c r="C2152" s="5" t="s">
        <v>63</v>
      </c>
      <c r="D2152" s="5">
        <v>58</v>
      </c>
      <c r="E2152" s="5">
        <v>0</v>
      </c>
      <c r="F2152" s="8">
        <f t="shared" si="198"/>
        <v>0</v>
      </c>
      <c r="G2152" s="5" t="str">
        <f>IF(COUNTIFS(Q3_SQL_Error_Concentration!$A:$A,A2152,Q3_SQL_Error_Concentration!$E:$E,B2152,Q3_SQL_Error_Concentration!$F:$F,C2152)=0,"",SUMIFS(Q3_SQL_Error_Concentration!$I:$I,Q3_SQL_Error_Concentration!$A:$A,A2152,Q3_SQL_Error_Concentration!$E:$E,B2152,Q3_SQL_Error_Concentration!$F:$F,C2152))</f>
        <v/>
      </c>
      <c r="H2152" s="5" t="str">
        <f t="shared" si="199"/>
        <v/>
      </c>
      <c r="I2152" s="5">
        <f>IF(D2152&gt;=Q3_Validation!$C$2,1,0)</f>
        <v>0</v>
      </c>
      <c r="J2152" s="8" t="str">
        <f t="shared" si="200"/>
        <v/>
      </c>
      <c r="K2152" s="5" t="str">
        <f t="shared" si="201"/>
        <v>excluded</v>
      </c>
      <c r="L2152" s="5">
        <f t="shared" si="202"/>
        <v>0</v>
      </c>
      <c r="M2152" s="5">
        <f t="shared" si="203"/>
        <v>0</v>
      </c>
    </row>
    <row r="2153" spans="1:13">
      <c r="A2153" s="5">
        <v>4121</v>
      </c>
      <c r="B2153" s="5">
        <v>3</v>
      </c>
      <c r="C2153" s="5" t="s">
        <v>64</v>
      </c>
      <c r="D2153" s="5">
        <v>219</v>
      </c>
      <c r="E2153" s="5">
        <v>4</v>
      </c>
      <c r="F2153" s="8">
        <f t="shared" si="198"/>
        <v>1.8264840182648401</v>
      </c>
      <c r="G2153" s="5" t="str">
        <f>IF(COUNTIFS(Q3_SQL_Error_Concentration!$A:$A,A2153,Q3_SQL_Error_Concentration!$E:$E,B2153,Q3_SQL_Error_Concentration!$F:$F,C2153)=0,"",SUMIFS(Q3_SQL_Error_Concentration!$I:$I,Q3_SQL_Error_Concentration!$A:$A,A2153,Q3_SQL_Error_Concentration!$E:$E,B2153,Q3_SQL_Error_Concentration!$F:$F,C2153))</f>
        <v/>
      </c>
      <c r="H2153" s="5" t="str">
        <f t="shared" si="199"/>
        <v/>
      </c>
      <c r="I2153" s="5">
        <f>IF(D2153&gt;=Q3_Validation!$C$2,1,0)</f>
        <v>0</v>
      </c>
      <c r="J2153" s="8" t="str">
        <f t="shared" si="200"/>
        <v/>
      </c>
      <c r="K2153" s="5" t="str">
        <f t="shared" si="201"/>
        <v>excluded</v>
      </c>
      <c r="L2153" s="5">
        <f t="shared" si="202"/>
        <v>0</v>
      </c>
      <c r="M2153" s="5">
        <f t="shared" si="203"/>
        <v>0</v>
      </c>
    </row>
    <row r="2154" spans="1:13">
      <c r="A2154" s="5">
        <v>4121</v>
      </c>
      <c r="B2154" s="5">
        <v>3</v>
      </c>
      <c r="C2154" s="5" t="s">
        <v>62</v>
      </c>
      <c r="D2154" s="5">
        <v>80</v>
      </c>
      <c r="E2154" s="5">
        <v>1</v>
      </c>
      <c r="F2154" s="8">
        <f t="shared" si="198"/>
        <v>1.25</v>
      </c>
      <c r="G2154" s="5" t="str">
        <f>IF(COUNTIFS(Q3_SQL_Error_Concentration!$A:$A,A2154,Q3_SQL_Error_Concentration!$E:$E,B2154,Q3_SQL_Error_Concentration!$F:$F,C2154)=0,"",SUMIFS(Q3_SQL_Error_Concentration!$I:$I,Q3_SQL_Error_Concentration!$A:$A,A2154,Q3_SQL_Error_Concentration!$E:$E,B2154,Q3_SQL_Error_Concentration!$F:$F,C2154))</f>
        <v/>
      </c>
      <c r="H2154" s="5" t="str">
        <f t="shared" si="199"/>
        <v/>
      </c>
      <c r="I2154" s="5">
        <f>IF(D2154&gt;=Q3_Validation!$C$2,1,0)</f>
        <v>0</v>
      </c>
      <c r="J2154" s="8" t="str">
        <f t="shared" si="200"/>
        <v/>
      </c>
      <c r="K2154" s="5" t="str">
        <f t="shared" si="201"/>
        <v>excluded</v>
      </c>
      <c r="L2154" s="5">
        <f t="shared" si="202"/>
        <v>0</v>
      </c>
      <c r="M2154" s="5">
        <f t="shared" si="203"/>
        <v>0</v>
      </c>
    </row>
    <row r="2155" spans="1:13">
      <c r="A2155" s="5">
        <v>4121</v>
      </c>
      <c r="B2155" s="5">
        <v>4</v>
      </c>
      <c r="C2155" s="5" t="s">
        <v>63</v>
      </c>
      <c r="D2155" s="5">
        <v>594</v>
      </c>
      <c r="E2155" s="5">
        <v>9</v>
      </c>
      <c r="F2155" s="8">
        <f t="shared" si="198"/>
        <v>1.5151515151515151</v>
      </c>
      <c r="G2155" s="5" t="str">
        <f>IF(COUNTIFS(Q3_SQL_Error_Concentration!$A:$A,A2155,Q3_SQL_Error_Concentration!$E:$E,B2155,Q3_SQL_Error_Concentration!$F:$F,C2155)=0,"",SUMIFS(Q3_SQL_Error_Concentration!$I:$I,Q3_SQL_Error_Concentration!$A:$A,A2155,Q3_SQL_Error_Concentration!$E:$E,B2155,Q3_SQL_Error_Concentration!$F:$F,C2155))</f>
        <v/>
      </c>
      <c r="H2155" s="5" t="str">
        <f t="shared" si="199"/>
        <v/>
      </c>
      <c r="I2155" s="5">
        <f>IF(D2155&gt;=Q3_Validation!$C$2,1,0)</f>
        <v>0</v>
      </c>
      <c r="J2155" s="8" t="str">
        <f t="shared" si="200"/>
        <v/>
      </c>
      <c r="K2155" s="5" t="str">
        <f t="shared" si="201"/>
        <v>excluded</v>
      </c>
      <c r="L2155" s="5">
        <f t="shared" si="202"/>
        <v>0</v>
      </c>
      <c r="M2155" s="5">
        <f t="shared" si="203"/>
        <v>0</v>
      </c>
    </row>
    <row r="2156" spans="1:13">
      <c r="A2156" s="5">
        <v>4121</v>
      </c>
      <c r="B2156" s="5">
        <v>4</v>
      </c>
      <c r="C2156" s="5" t="s">
        <v>64</v>
      </c>
      <c r="D2156" s="5">
        <v>1967</v>
      </c>
      <c r="E2156" s="5">
        <v>41</v>
      </c>
      <c r="F2156" s="8">
        <f t="shared" si="198"/>
        <v>2.0843924758515504</v>
      </c>
      <c r="G2156" s="5" t="str">
        <f>IF(COUNTIFS(Q3_SQL_Error_Concentration!$A:$A,A2156,Q3_SQL_Error_Concentration!$E:$E,B2156,Q3_SQL_Error_Concentration!$F:$F,C2156)=0,"",SUMIFS(Q3_SQL_Error_Concentration!$I:$I,Q3_SQL_Error_Concentration!$A:$A,A2156,Q3_SQL_Error_Concentration!$E:$E,B2156,Q3_SQL_Error_Concentration!$F:$F,C2156))</f>
        <v/>
      </c>
      <c r="H2156" s="5" t="str">
        <f t="shared" si="199"/>
        <v/>
      </c>
      <c r="I2156" s="5">
        <f>IF(D2156&gt;=Q3_Validation!$C$2,1,0)</f>
        <v>1</v>
      </c>
      <c r="J2156" s="8">
        <f t="shared" si="200"/>
        <v>2.0843924758515504</v>
      </c>
      <c r="K2156" s="5" t="str">
        <f t="shared" si="201"/>
        <v>normal</v>
      </c>
      <c r="L2156" s="5">
        <f t="shared" si="202"/>
        <v>0</v>
      </c>
      <c r="M2156" s="5">
        <f t="shared" si="203"/>
        <v>0</v>
      </c>
    </row>
    <row r="2157" spans="1:13">
      <c r="A2157" s="5">
        <v>4121</v>
      </c>
      <c r="B2157" s="5">
        <v>4</v>
      </c>
      <c r="C2157" s="5" t="s">
        <v>62</v>
      </c>
      <c r="D2157" s="5">
        <v>988</v>
      </c>
      <c r="E2157" s="5">
        <v>10</v>
      </c>
      <c r="F2157" s="8">
        <f t="shared" si="198"/>
        <v>1.0121457489878543</v>
      </c>
      <c r="G2157" s="5" t="str">
        <f>IF(COUNTIFS(Q3_SQL_Error_Concentration!$A:$A,A2157,Q3_SQL_Error_Concentration!$E:$E,B2157,Q3_SQL_Error_Concentration!$F:$F,C2157)=0,"",SUMIFS(Q3_SQL_Error_Concentration!$I:$I,Q3_SQL_Error_Concentration!$A:$A,A2157,Q3_SQL_Error_Concentration!$E:$E,B2157,Q3_SQL_Error_Concentration!$F:$F,C2157))</f>
        <v/>
      </c>
      <c r="H2157" s="5" t="str">
        <f t="shared" si="199"/>
        <v/>
      </c>
      <c r="I2157" s="5">
        <f>IF(D2157&gt;=Q3_Validation!$C$2,1,0)</f>
        <v>1</v>
      </c>
      <c r="J2157" s="8">
        <f t="shared" si="200"/>
        <v>1.0121457489878543</v>
      </c>
      <c r="K2157" s="5" t="str">
        <f t="shared" si="201"/>
        <v>normal</v>
      </c>
      <c r="L2157" s="5">
        <f t="shared" si="202"/>
        <v>0</v>
      </c>
      <c r="M2157" s="5">
        <f t="shared" si="203"/>
        <v>0</v>
      </c>
    </row>
    <row r="2158" spans="1:13">
      <c r="A2158" s="5">
        <v>4121</v>
      </c>
      <c r="B2158" s="5">
        <v>5</v>
      </c>
      <c r="C2158" s="5" t="s">
        <v>63</v>
      </c>
      <c r="D2158" s="5">
        <v>770</v>
      </c>
      <c r="E2158" s="5">
        <v>8</v>
      </c>
      <c r="F2158" s="8">
        <f t="shared" si="198"/>
        <v>1.0389610389610389</v>
      </c>
      <c r="G2158" s="5" t="str">
        <f>IF(COUNTIFS(Q3_SQL_Error_Concentration!$A:$A,A2158,Q3_SQL_Error_Concentration!$E:$E,B2158,Q3_SQL_Error_Concentration!$F:$F,C2158)=0,"",SUMIFS(Q3_SQL_Error_Concentration!$I:$I,Q3_SQL_Error_Concentration!$A:$A,A2158,Q3_SQL_Error_Concentration!$E:$E,B2158,Q3_SQL_Error_Concentration!$F:$F,C2158))</f>
        <v/>
      </c>
      <c r="H2158" s="5" t="str">
        <f t="shared" si="199"/>
        <v/>
      </c>
      <c r="I2158" s="5">
        <f>IF(D2158&gt;=Q3_Validation!$C$2,1,0)</f>
        <v>1</v>
      </c>
      <c r="J2158" s="8">
        <f t="shared" si="200"/>
        <v>1.0389610389610389</v>
      </c>
      <c r="K2158" s="5" t="str">
        <f t="shared" si="201"/>
        <v>normal</v>
      </c>
      <c r="L2158" s="5">
        <f t="shared" si="202"/>
        <v>0</v>
      </c>
      <c r="M2158" s="5">
        <f t="shared" si="203"/>
        <v>0</v>
      </c>
    </row>
    <row r="2159" spans="1:13">
      <c r="A2159" s="5">
        <v>4121</v>
      </c>
      <c r="B2159" s="5">
        <v>5</v>
      </c>
      <c r="C2159" s="5" t="s">
        <v>64</v>
      </c>
      <c r="D2159" s="5">
        <v>2217</v>
      </c>
      <c r="E2159" s="5">
        <v>34</v>
      </c>
      <c r="F2159" s="8">
        <f t="shared" si="198"/>
        <v>1.5336039693279206</v>
      </c>
      <c r="G2159" s="5" t="str">
        <f>IF(COUNTIFS(Q3_SQL_Error_Concentration!$A:$A,A2159,Q3_SQL_Error_Concentration!$E:$E,B2159,Q3_SQL_Error_Concentration!$F:$F,C2159)=0,"",SUMIFS(Q3_SQL_Error_Concentration!$I:$I,Q3_SQL_Error_Concentration!$A:$A,A2159,Q3_SQL_Error_Concentration!$E:$E,B2159,Q3_SQL_Error_Concentration!$F:$F,C2159))</f>
        <v/>
      </c>
      <c r="H2159" s="5" t="str">
        <f t="shared" si="199"/>
        <v/>
      </c>
      <c r="I2159" s="5">
        <f>IF(D2159&gt;=Q3_Validation!$C$2,1,0)</f>
        <v>1</v>
      </c>
      <c r="J2159" s="8">
        <f t="shared" si="200"/>
        <v>1.5336039693279206</v>
      </c>
      <c r="K2159" s="5" t="str">
        <f t="shared" si="201"/>
        <v>normal</v>
      </c>
      <c r="L2159" s="5">
        <f t="shared" si="202"/>
        <v>0</v>
      </c>
      <c r="M2159" s="5">
        <f t="shared" si="203"/>
        <v>0</v>
      </c>
    </row>
    <row r="2160" spans="1:13">
      <c r="A2160" s="5">
        <v>4121</v>
      </c>
      <c r="B2160" s="5">
        <v>5</v>
      </c>
      <c r="C2160" s="5" t="s">
        <v>62</v>
      </c>
      <c r="D2160" s="5">
        <v>556</v>
      </c>
      <c r="E2160" s="5">
        <v>5</v>
      </c>
      <c r="F2160" s="8">
        <f t="shared" si="198"/>
        <v>0.89928057553956831</v>
      </c>
      <c r="G2160" s="5" t="str">
        <f>IF(COUNTIFS(Q3_SQL_Error_Concentration!$A:$A,A2160,Q3_SQL_Error_Concentration!$E:$E,B2160,Q3_SQL_Error_Concentration!$F:$F,C2160)=0,"",SUMIFS(Q3_SQL_Error_Concentration!$I:$I,Q3_SQL_Error_Concentration!$A:$A,A2160,Q3_SQL_Error_Concentration!$E:$E,B2160,Q3_SQL_Error_Concentration!$F:$F,C2160))</f>
        <v/>
      </c>
      <c r="H2160" s="5" t="str">
        <f t="shared" si="199"/>
        <v/>
      </c>
      <c r="I2160" s="5">
        <f>IF(D2160&gt;=Q3_Validation!$C$2,1,0)</f>
        <v>0</v>
      </c>
      <c r="J2160" s="8" t="str">
        <f t="shared" si="200"/>
        <v/>
      </c>
      <c r="K2160" s="5" t="str">
        <f t="shared" si="201"/>
        <v>excluded</v>
      </c>
      <c r="L2160" s="5">
        <f t="shared" si="202"/>
        <v>0</v>
      </c>
      <c r="M2160" s="5">
        <f t="shared" si="203"/>
        <v>0</v>
      </c>
    </row>
    <row r="2161" spans="1:13">
      <c r="A2161" s="5">
        <v>4121</v>
      </c>
      <c r="B2161" s="5">
        <v>6</v>
      </c>
      <c r="C2161" s="5" t="s">
        <v>63</v>
      </c>
      <c r="D2161" s="5">
        <v>2302</v>
      </c>
      <c r="E2161" s="5">
        <v>20</v>
      </c>
      <c r="F2161" s="8">
        <f t="shared" si="198"/>
        <v>0.86880973066898348</v>
      </c>
      <c r="G2161" s="5" t="str">
        <f>IF(COUNTIFS(Q3_SQL_Error_Concentration!$A:$A,A2161,Q3_SQL_Error_Concentration!$E:$E,B2161,Q3_SQL_Error_Concentration!$F:$F,C2161)=0,"",SUMIFS(Q3_SQL_Error_Concentration!$I:$I,Q3_SQL_Error_Concentration!$A:$A,A2161,Q3_SQL_Error_Concentration!$E:$E,B2161,Q3_SQL_Error_Concentration!$F:$F,C2161))</f>
        <v/>
      </c>
      <c r="H2161" s="5" t="str">
        <f t="shared" si="199"/>
        <v/>
      </c>
      <c r="I2161" s="5">
        <f>IF(D2161&gt;=Q3_Validation!$C$2,1,0)</f>
        <v>1</v>
      </c>
      <c r="J2161" s="8">
        <f t="shared" si="200"/>
        <v>0.86880973066898348</v>
      </c>
      <c r="K2161" s="5" t="str">
        <f t="shared" si="201"/>
        <v>normal</v>
      </c>
      <c r="L2161" s="5">
        <f t="shared" si="202"/>
        <v>0</v>
      </c>
      <c r="M2161" s="5">
        <f t="shared" si="203"/>
        <v>0</v>
      </c>
    </row>
    <row r="2162" spans="1:13">
      <c r="A2162" s="5">
        <v>4121</v>
      </c>
      <c r="B2162" s="5">
        <v>6</v>
      </c>
      <c r="C2162" s="5" t="s">
        <v>64</v>
      </c>
      <c r="D2162" s="5">
        <v>10433</v>
      </c>
      <c r="E2162" s="5">
        <v>187</v>
      </c>
      <c r="F2162" s="8">
        <f t="shared" si="198"/>
        <v>1.7923895332119237</v>
      </c>
      <c r="G2162" s="5" t="str">
        <f>IF(COUNTIFS(Q3_SQL_Error_Concentration!$A:$A,A2162,Q3_SQL_Error_Concentration!$E:$E,B2162,Q3_SQL_Error_Concentration!$F:$F,C2162)=0,"",SUMIFS(Q3_SQL_Error_Concentration!$I:$I,Q3_SQL_Error_Concentration!$A:$A,A2162,Q3_SQL_Error_Concentration!$E:$E,B2162,Q3_SQL_Error_Concentration!$F:$F,C2162))</f>
        <v/>
      </c>
      <c r="H2162" s="5" t="str">
        <f t="shared" si="199"/>
        <v/>
      </c>
      <c r="I2162" s="5">
        <f>IF(D2162&gt;=Q3_Validation!$C$2,1,0)</f>
        <v>1</v>
      </c>
      <c r="J2162" s="8">
        <f t="shared" si="200"/>
        <v>1.7923895332119237</v>
      </c>
      <c r="K2162" s="5" t="str">
        <f t="shared" si="201"/>
        <v>normal</v>
      </c>
      <c r="L2162" s="5">
        <f t="shared" si="202"/>
        <v>0</v>
      </c>
      <c r="M2162" s="5">
        <f t="shared" si="203"/>
        <v>0</v>
      </c>
    </row>
    <row r="2163" spans="1:13">
      <c r="A2163" s="5">
        <v>4121</v>
      </c>
      <c r="B2163" s="5">
        <v>6</v>
      </c>
      <c r="C2163" s="5" t="s">
        <v>62</v>
      </c>
      <c r="D2163" s="5">
        <v>4286</v>
      </c>
      <c r="E2163" s="5">
        <v>36</v>
      </c>
      <c r="F2163" s="8">
        <f t="shared" si="198"/>
        <v>0.83994400373308442</v>
      </c>
      <c r="G2163" s="5" t="str">
        <f>IF(COUNTIFS(Q3_SQL_Error_Concentration!$A:$A,A2163,Q3_SQL_Error_Concentration!$E:$E,B2163,Q3_SQL_Error_Concentration!$F:$F,C2163)=0,"",SUMIFS(Q3_SQL_Error_Concentration!$I:$I,Q3_SQL_Error_Concentration!$A:$A,A2163,Q3_SQL_Error_Concentration!$E:$E,B2163,Q3_SQL_Error_Concentration!$F:$F,C2163))</f>
        <v/>
      </c>
      <c r="H2163" s="5" t="str">
        <f t="shared" si="199"/>
        <v/>
      </c>
      <c r="I2163" s="5">
        <f>IF(D2163&gt;=Q3_Validation!$C$2,1,0)</f>
        <v>1</v>
      </c>
      <c r="J2163" s="8">
        <f t="shared" si="200"/>
        <v>0.83994400373308442</v>
      </c>
      <c r="K2163" s="5" t="str">
        <f t="shared" si="201"/>
        <v>normal</v>
      </c>
      <c r="L2163" s="5">
        <f t="shared" si="202"/>
        <v>0</v>
      </c>
      <c r="M2163" s="5">
        <f t="shared" si="203"/>
        <v>0</v>
      </c>
    </row>
    <row r="2164" spans="1:13">
      <c r="A2164" s="5">
        <v>4121</v>
      </c>
      <c r="B2164" s="5">
        <v>7</v>
      </c>
      <c r="C2164" s="5" t="s">
        <v>63</v>
      </c>
      <c r="D2164" s="5">
        <v>4862</v>
      </c>
      <c r="E2164" s="5">
        <v>43</v>
      </c>
      <c r="F2164" s="8">
        <f t="shared" si="198"/>
        <v>0.88440970793911966</v>
      </c>
      <c r="G2164" s="5" t="str">
        <f>IF(COUNTIFS(Q3_SQL_Error_Concentration!$A:$A,A2164,Q3_SQL_Error_Concentration!$E:$E,B2164,Q3_SQL_Error_Concentration!$F:$F,C2164)=0,"",SUMIFS(Q3_SQL_Error_Concentration!$I:$I,Q3_SQL_Error_Concentration!$A:$A,A2164,Q3_SQL_Error_Concentration!$E:$E,B2164,Q3_SQL_Error_Concentration!$F:$F,C2164))</f>
        <v/>
      </c>
      <c r="H2164" s="5" t="str">
        <f t="shared" si="199"/>
        <v/>
      </c>
      <c r="I2164" s="5">
        <f>IF(D2164&gt;=Q3_Validation!$C$2,1,0)</f>
        <v>1</v>
      </c>
      <c r="J2164" s="8">
        <f t="shared" si="200"/>
        <v>0.88440970793911966</v>
      </c>
      <c r="K2164" s="5" t="str">
        <f t="shared" si="201"/>
        <v>normal</v>
      </c>
      <c r="L2164" s="5">
        <f t="shared" si="202"/>
        <v>0</v>
      </c>
      <c r="M2164" s="5">
        <f t="shared" si="203"/>
        <v>0</v>
      </c>
    </row>
    <row r="2165" spans="1:13">
      <c r="A2165" s="5">
        <v>4121</v>
      </c>
      <c r="B2165" s="5">
        <v>7</v>
      </c>
      <c r="C2165" s="5" t="s">
        <v>64</v>
      </c>
      <c r="D2165" s="5">
        <v>18115</v>
      </c>
      <c r="E2165" s="5">
        <v>328</v>
      </c>
      <c r="F2165" s="8">
        <f t="shared" si="198"/>
        <v>1.8106541540160088</v>
      </c>
      <c r="G2165" s="5" t="str">
        <f>IF(COUNTIFS(Q3_SQL_Error_Concentration!$A:$A,A2165,Q3_SQL_Error_Concentration!$E:$E,B2165,Q3_SQL_Error_Concentration!$F:$F,C2165)=0,"",SUMIFS(Q3_SQL_Error_Concentration!$I:$I,Q3_SQL_Error_Concentration!$A:$A,A2165,Q3_SQL_Error_Concentration!$E:$E,B2165,Q3_SQL_Error_Concentration!$F:$F,C2165))</f>
        <v/>
      </c>
      <c r="H2165" s="5" t="str">
        <f t="shared" si="199"/>
        <v/>
      </c>
      <c r="I2165" s="5">
        <f>IF(D2165&gt;=Q3_Validation!$C$2,1,0)</f>
        <v>1</v>
      </c>
      <c r="J2165" s="8">
        <f t="shared" si="200"/>
        <v>1.8106541540160088</v>
      </c>
      <c r="K2165" s="5" t="str">
        <f t="shared" si="201"/>
        <v>normal</v>
      </c>
      <c r="L2165" s="5">
        <f t="shared" si="202"/>
        <v>0</v>
      </c>
      <c r="M2165" s="5">
        <f t="shared" si="203"/>
        <v>0</v>
      </c>
    </row>
    <row r="2166" spans="1:13">
      <c r="A2166" s="5">
        <v>4121</v>
      </c>
      <c r="B2166" s="5">
        <v>7</v>
      </c>
      <c r="C2166" s="5" t="s">
        <v>62</v>
      </c>
      <c r="D2166" s="5">
        <v>7370</v>
      </c>
      <c r="E2166" s="5">
        <v>51</v>
      </c>
      <c r="F2166" s="8">
        <f t="shared" si="198"/>
        <v>0.69199457259158748</v>
      </c>
      <c r="G2166" s="5" t="str">
        <f>IF(COUNTIFS(Q3_SQL_Error_Concentration!$A:$A,A2166,Q3_SQL_Error_Concentration!$E:$E,B2166,Q3_SQL_Error_Concentration!$F:$F,C2166)=0,"",SUMIFS(Q3_SQL_Error_Concentration!$I:$I,Q3_SQL_Error_Concentration!$A:$A,A2166,Q3_SQL_Error_Concentration!$E:$E,B2166,Q3_SQL_Error_Concentration!$F:$F,C2166))</f>
        <v/>
      </c>
      <c r="H2166" s="5" t="str">
        <f t="shared" si="199"/>
        <v/>
      </c>
      <c r="I2166" s="5">
        <f>IF(D2166&gt;=Q3_Validation!$C$2,1,0)</f>
        <v>1</v>
      </c>
      <c r="J2166" s="8">
        <f t="shared" si="200"/>
        <v>0.69199457259158748</v>
      </c>
      <c r="K2166" s="5" t="str">
        <f t="shared" si="201"/>
        <v>normal</v>
      </c>
      <c r="L2166" s="5">
        <f t="shared" si="202"/>
        <v>0</v>
      </c>
      <c r="M2166" s="5">
        <f t="shared" si="203"/>
        <v>0</v>
      </c>
    </row>
    <row r="2167" spans="1:13">
      <c r="A2167" s="5">
        <v>4121</v>
      </c>
      <c r="B2167" s="5">
        <v>8</v>
      </c>
      <c r="C2167" s="5" t="s">
        <v>63</v>
      </c>
      <c r="D2167" s="5">
        <v>4879</v>
      </c>
      <c r="E2167" s="5">
        <v>40</v>
      </c>
      <c r="F2167" s="8">
        <f t="shared" si="198"/>
        <v>0.81984013117442101</v>
      </c>
      <c r="G2167" s="5" t="str">
        <f>IF(COUNTIFS(Q3_SQL_Error_Concentration!$A:$A,A2167,Q3_SQL_Error_Concentration!$E:$E,B2167,Q3_SQL_Error_Concentration!$F:$F,C2167)=0,"",SUMIFS(Q3_SQL_Error_Concentration!$I:$I,Q3_SQL_Error_Concentration!$A:$A,A2167,Q3_SQL_Error_Concentration!$E:$E,B2167,Q3_SQL_Error_Concentration!$F:$F,C2167))</f>
        <v/>
      </c>
      <c r="H2167" s="5" t="str">
        <f t="shared" si="199"/>
        <v/>
      </c>
      <c r="I2167" s="5">
        <f>IF(D2167&gt;=Q3_Validation!$C$2,1,0)</f>
        <v>1</v>
      </c>
      <c r="J2167" s="8">
        <f t="shared" si="200"/>
        <v>0.81984013117442101</v>
      </c>
      <c r="K2167" s="5" t="str">
        <f t="shared" si="201"/>
        <v>normal</v>
      </c>
      <c r="L2167" s="5">
        <f t="shared" si="202"/>
        <v>0</v>
      </c>
      <c r="M2167" s="5">
        <f t="shared" si="203"/>
        <v>0</v>
      </c>
    </row>
    <row r="2168" spans="1:13">
      <c r="A2168" s="5">
        <v>4121</v>
      </c>
      <c r="B2168" s="5">
        <v>8</v>
      </c>
      <c r="C2168" s="5" t="s">
        <v>64</v>
      </c>
      <c r="D2168" s="5">
        <v>19047</v>
      </c>
      <c r="E2168" s="5">
        <v>368</v>
      </c>
      <c r="F2168" s="8">
        <f t="shared" si="198"/>
        <v>1.9320627920407414</v>
      </c>
      <c r="G2168" s="5" t="str">
        <f>IF(COUNTIFS(Q3_SQL_Error_Concentration!$A:$A,A2168,Q3_SQL_Error_Concentration!$E:$E,B2168,Q3_SQL_Error_Concentration!$F:$F,C2168)=0,"",SUMIFS(Q3_SQL_Error_Concentration!$I:$I,Q3_SQL_Error_Concentration!$A:$A,A2168,Q3_SQL_Error_Concentration!$E:$E,B2168,Q3_SQL_Error_Concentration!$F:$F,C2168))</f>
        <v/>
      </c>
      <c r="H2168" s="5" t="str">
        <f t="shared" si="199"/>
        <v/>
      </c>
      <c r="I2168" s="5">
        <f>IF(D2168&gt;=Q3_Validation!$C$2,1,0)</f>
        <v>1</v>
      </c>
      <c r="J2168" s="8">
        <f t="shared" si="200"/>
        <v>1.9320627920407414</v>
      </c>
      <c r="K2168" s="5" t="str">
        <f t="shared" si="201"/>
        <v>normal</v>
      </c>
      <c r="L2168" s="5">
        <f t="shared" si="202"/>
        <v>0</v>
      </c>
      <c r="M2168" s="5">
        <f t="shared" si="203"/>
        <v>0</v>
      </c>
    </row>
    <row r="2169" spans="1:13">
      <c r="A2169" s="5">
        <v>4121</v>
      </c>
      <c r="B2169" s="5">
        <v>8</v>
      </c>
      <c r="C2169" s="5" t="s">
        <v>62</v>
      </c>
      <c r="D2169" s="5">
        <v>9483</v>
      </c>
      <c r="E2169" s="5">
        <v>75</v>
      </c>
      <c r="F2169" s="8">
        <f t="shared" si="198"/>
        <v>0.79088895919012969</v>
      </c>
      <c r="G2169" s="5" t="str">
        <f>IF(COUNTIFS(Q3_SQL_Error_Concentration!$A:$A,A2169,Q3_SQL_Error_Concentration!$E:$E,B2169,Q3_SQL_Error_Concentration!$F:$F,C2169)=0,"",SUMIFS(Q3_SQL_Error_Concentration!$I:$I,Q3_SQL_Error_Concentration!$A:$A,A2169,Q3_SQL_Error_Concentration!$E:$E,B2169,Q3_SQL_Error_Concentration!$F:$F,C2169))</f>
        <v/>
      </c>
      <c r="H2169" s="5" t="str">
        <f t="shared" si="199"/>
        <v/>
      </c>
      <c r="I2169" s="5">
        <f>IF(D2169&gt;=Q3_Validation!$C$2,1,0)</f>
        <v>1</v>
      </c>
      <c r="J2169" s="8">
        <f t="shared" si="200"/>
        <v>0.79088895919012969</v>
      </c>
      <c r="K2169" s="5" t="str">
        <f t="shared" si="201"/>
        <v>normal</v>
      </c>
      <c r="L2169" s="5">
        <f t="shared" si="202"/>
        <v>0</v>
      </c>
      <c r="M2169" s="5">
        <f t="shared" si="203"/>
        <v>0</v>
      </c>
    </row>
    <row r="2170" spans="1:13">
      <c r="A2170" s="5">
        <v>4121</v>
      </c>
      <c r="B2170" s="5">
        <v>9</v>
      </c>
      <c r="C2170" s="5" t="s">
        <v>63</v>
      </c>
      <c r="D2170" s="5">
        <v>4038</v>
      </c>
      <c r="E2170" s="5">
        <v>68</v>
      </c>
      <c r="F2170" s="8">
        <f t="shared" si="198"/>
        <v>1.6840019811788014</v>
      </c>
      <c r="G2170" s="5" t="str">
        <f>IF(COUNTIFS(Q3_SQL_Error_Concentration!$A:$A,A2170,Q3_SQL_Error_Concentration!$E:$E,B2170,Q3_SQL_Error_Concentration!$F:$F,C2170)=0,"",SUMIFS(Q3_SQL_Error_Concentration!$I:$I,Q3_SQL_Error_Concentration!$A:$A,A2170,Q3_SQL_Error_Concentration!$E:$E,B2170,Q3_SQL_Error_Concentration!$F:$F,C2170))</f>
        <v/>
      </c>
      <c r="H2170" s="5" t="str">
        <f t="shared" si="199"/>
        <v/>
      </c>
      <c r="I2170" s="5">
        <f>IF(D2170&gt;=Q3_Validation!$C$2,1,0)</f>
        <v>1</v>
      </c>
      <c r="J2170" s="8">
        <f t="shared" si="200"/>
        <v>1.6840019811788014</v>
      </c>
      <c r="K2170" s="5" t="str">
        <f t="shared" si="201"/>
        <v>normal</v>
      </c>
      <c r="L2170" s="5">
        <f t="shared" si="202"/>
        <v>0</v>
      </c>
      <c r="M2170" s="5">
        <f t="shared" si="203"/>
        <v>0</v>
      </c>
    </row>
    <row r="2171" spans="1:13">
      <c r="A2171" s="5">
        <v>4121</v>
      </c>
      <c r="B2171" s="5">
        <v>9</v>
      </c>
      <c r="C2171" s="5" t="s">
        <v>64</v>
      </c>
      <c r="D2171" s="5">
        <v>14217</v>
      </c>
      <c r="E2171" s="5">
        <v>277</v>
      </c>
      <c r="F2171" s="8">
        <f t="shared" si="198"/>
        <v>1.9483716677217415</v>
      </c>
      <c r="G2171" s="5" t="str">
        <f>IF(COUNTIFS(Q3_SQL_Error_Concentration!$A:$A,A2171,Q3_SQL_Error_Concentration!$E:$E,B2171,Q3_SQL_Error_Concentration!$F:$F,C2171)=0,"",SUMIFS(Q3_SQL_Error_Concentration!$I:$I,Q3_SQL_Error_Concentration!$A:$A,A2171,Q3_SQL_Error_Concentration!$E:$E,B2171,Q3_SQL_Error_Concentration!$F:$F,C2171))</f>
        <v/>
      </c>
      <c r="H2171" s="5" t="str">
        <f t="shared" si="199"/>
        <v/>
      </c>
      <c r="I2171" s="5">
        <f>IF(D2171&gt;=Q3_Validation!$C$2,1,0)</f>
        <v>1</v>
      </c>
      <c r="J2171" s="8">
        <f t="shared" si="200"/>
        <v>1.9483716677217415</v>
      </c>
      <c r="K2171" s="5" t="str">
        <f t="shared" si="201"/>
        <v>normal</v>
      </c>
      <c r="L2171" s="5">
        <f t="shared" si="202"/>
        <v>0</v>
      </c>
      <c r="M2171" s="5">
        <f t="shared" si="203"/>
        <v>0</v>
      </c>
    </row>
    <row r="2172" spans="1:13">
      <c r="A2172" s="5">
        <v>4121</v>
      </c>
      <c r="B2172" s="5">
        <v>9</v>
      </c>
      <c r="C2172" s="5" t="s">
        <v>62</v>
      </c>
      <c r="D2172" s="5">
        <v>6137</v>
      </c>
      <c r="E2172" s="5">
        <v>64</v>
      </c>
      <c r="F2172" s="8">
        <f t="shared" si="198"/>
        <v>1.0428548150562165</v>
      </c>
      <c r="G2172" s="5" t="str">
        <f>IF(COUNTIFS(Q3_SQL_Error_Concentration!$A:$A,A2172,Q3_SQL_Error_Concentration!$E:$E,B2172,Q3_SQL_Error_Concentration!$F:$F,C2172)=0,"",SUMIFS(Q3_SQL_Error_Concentration!$I:$I,Q3_SQL_Error_Concentration!$A:$A,A2172,Q3_SQL_Error_Concentration!$E:$E,B2172,Q3_SQL_Error_Concentration!$F:$F,C2172))</f>
        <v/>
      </c>
      <c r="H2172" s="5" t="str">
        <f t="shared" si="199"/>
        <v/>
      </c>
      <c r="I2172" s="5">
        <f>IF(D2172&gt;=Q3_Validation!$C$2,1,0)</f>
        <v>1</v>
      </c>
      <c r="J2172" s="8">
        <f t="shared" si="200"/>
        <v>1.0428548150562165</v>
      </c>
      <c r="K2172" s="5" t="str">
        <f t="shared" si="201"/>
        <v>normal</v>
      </c>
      <c r="L2172" s="5">
        <f t="shared" si="202"/>
        <v>0</v>
      </c>
      <c r="M2172" s="5">
        <f t="shared" si="203"/>
        <v>0</v>
      </c>
    </row>
    <row r="2173" spans="1:13">
      <c r="A2173" s="5">
        <v>4121</v>
      </c>
      <c r="B2173" s="5">
        <v>10</v>
      </c>
      <c r="C2173" s="5" t="s">
        <v>63</v>
      </c>
      <c r="D2173" s="5">
        <v>5247</v>
      </c>
      <c r="E2173" s="5">
        <v>70</v>
      </c>
      <c r="F2173" s="8">
        <f t="shared" si="198"/>
        <v>1.3340956737183152</v>
      </c>
      <c r="G2173" s="5" t="str">
        <f>IF(COUNTIFS(Q3_SQL_Error_Concentration!$A:$A,A2173,Q3_SQL_Error_Concentration!$E:$E,B2173,Q3_SQL_Error_Concentration!$F:$F,C2173)=0,"",SUMIFS(Q3_SQL_Error_Concentration!$I:$I,Q3_SQL_Error_Concentration!$A:$A,A2173,Q3_SQL_Error_Concentration!$E:$E,B2173,Q3_SQL_Error_Concentration!$F:$F,C2173))</f>
        <v/>
      </c>
      <c r="H2173" s="5" t="str">
        <f t="shared" si="199"/>
        <v/>
      </c>
      <c r="I2173" s="5">
        <f>IF(D2173&gt;=Q3_Validation!$C$2,1,0)</f>
        <v>1</v>
      </c>
      <c r="J2173" s="8">
        <f t="shared" si="200"/>
        <v>1.3340956737183152</v>
      </c>
      <c r="K2173" s="5" t="str">
        <f t="shared" si="201"/>
        <v>normal</v>
      </c>
      <c r="L2173" s="5">
        <f t="shared" si="202"/>
        <v>0</v>
      </c>
      <c r="M2173" s="5">
        <f t="shared" si="203"/>
        <v>0</v>
      </c>
    </row>
    <row r="2174" spans="1:13">
      <c r="A2174" s="5">
        <v>4121</v>
      </c>
      <c r="B2174" s="5">
        <v>10</v>
      </c>
      <c r="C2174" s="5" t="s">
        <v>64</v>
      </c>
      <c r="D2174" s="5">
        <v>16520</v>
      </c>
      <c r="E2174" s="5">
        <v>317</v>
      </c>
      <c r="F2174" s="8">
        <f t="shared" si="198"/>
        <v>1.9188861985472154</v>
      </c>
      <c r="G2174" s="5" t="str">
        <f>IF(COUNTIFS(Q3_SQL_Error_Concentration!$A:$A,A2174,Q3_SQL_Error_Concentration!$E:$E,B2174,Q3_SQL_Error_Concentration!$F:$F,C2174)=0,"",SUMIFS(Q3_SQL_Error_Concentration!$I:$I,Q3_SQL_Error_Concentration!$A:$A,A2174,Q3_SQL_Error_Concentration!$E:$E,B2174,Q3_SQL_Error_Concentration!$F:$F,C2174))</f>
        <v/>
      </c>
      <c r="H2174" s="5" t="str">
        <f t="shared" si="199"/>
        <v/>
      </c>
      <c r="I2174" s="5">
        <f>IF(D2174&gt;=Q3_Validation!$C$2,1,0)</f>
        <v>1</v>
      </c>
      <c r="J2174" s="8">
        <f t="shared" si="200"/>
        <v>1.9188861985472154</v>
      </c>
      <c r="K2174" s="5" t="str">
        <f t="shared" si="201"/>
        <v>normal</v>
      </c>
      <c r="L2174" s="5">
        <f t="shared" si="202"/>
        <v>0</v>
      </c>
      <c r="M2174" s="5">
        <f t="shared" si="203"/>
        <v>0</v>
      </c>
    </row>
    <row r="2175" spans="1:13">
      <c r="A2175" s="5">
        <v>4121</v>
      </c>
      <c r="B2175" s="5">
        <v>10</v>
      </c>
      <c r="C2175" s="5" t="s">
        <v>62</v>
      </c>
      <c r="D2175" s="5">
        <v>6242</v>
      </c>
      <c r="E2175" s="5">
        <v>70</v>
      </c>
      <c r="F2175" s="8">
        <f t="shared" si="198"/>
        <v>1.1214354373598205</v>
      </c>
      <c r="G2175" s="5" t="str">
        <f>IF(COUNTIFS(Q3_SQL_Error_Concentration!$A:$A,A2175,Q3_SQL_Error_Concentration!$E:$E,B2175,Q3_SQL_Error_Concentration!$F:$F,C2175)=0,"",SUMIFS(Q3_SQL_Error_Concentration!$I:$I,Q3_SQL_Error_Concentration!$A:$A,A2175,Q3_SQL_Error_Concentration!$E:$E,B2175,Q3_SQL_Error_Concentration!$F:$F,C2175))</f>
        <v/>
      </c>
      <c r="H2175" s="5" t="str">
        <f t="shared" si="199"/>
        <v/>
      </c>
      <c r="I2175" s="5">
        <f>IF(D2175&gt;=Q3_Validation!$C$2,1,0)</f>
        <v>1</v>
      </c>
      <c r="J2175" s="8">
        <f t="shared" si="200"/>
        <v>1.1214354373598205</v>
      </c>
      <c r="K2175" s="5" t="str">
        <f t="shared" si="201"/>
        <v>normal</v>
      </c>
      <c r="L2175" s="5">
        <f t="shared" si="202"/>
        <v>0</v>
      </c>
      <c r="M2175" s="5">
        <f t="shared" si="203"/>
        <v>0</v>
      </c>
    </row>
    <row r="2176" spans="1:13">
      <c r="A2176" s="5">
        <v>4121</v>
      </c>
      <c r="B2176" s="5">
        <v>11</v>
      </c>
      <c r="C2176" s="5" t="s">
        <v>63</v>
      </c>
      <c r="D2176" s="5">
        <v>5918</v>
      </c>
      <c r="E2176" s="5">
        <v>42</v>
      </c>
      <c r="F2176" s="8">
        <f t="shared" si="198"/>
        <v>0.70969922271037511</v>
      </c>
      <c r="G2176" s="5" t="str">
        <f>IF(COUNTIFS(Q3_SQL_Error_Concentration!$A:$A,A2176,Q3_SQL_Error_Concentration!$E:$E,B2176,Q3_SQL_Error_Concentration!$F:$F,C2176)=0,"",SUMIFS(Q3_SQL_Error_Concentration!$I:$I,Q3_SQL_Error_Concentration!$A:$A,A2176,Q3_SQL_Error_Concentration!$E:$E,B2176,Q3_SQL_Error_Concentration!$F:$F,C2176))</f>
        <v/>
      </c>
      <c r="H2176" s="5" t="str">
        <f t="shared" si="199"/>
        <v/>
      </c>
      <c r="I2176" s="5">
        <f>IF(D2176&gt;=Q3_Validation!$C$2,1,0)</f>
        <v>1</v>
      </c>
      <c r="J2176" s="8">
        <f t="shared" si="200"/>
        <v>0.70969922271037511</v>
      </c>
      <c r="K2176" s="5" t="str">
        <f t="shared" si="201"/>
        <v>normal</v>
      </c>
      <c r="L2176" s="5">
        <f t="shared" si="202"/>
        <v>0</v>
      </c>
      <c r="M2176" s="5">
        <f t="shared" si="203"/>
        <v>0</v>
      </c>
    </row>
    <row r="2177" spans="1:13">
      <c r="A2177" s="5">
        <v>4121</v>
      </c>
      <c r="B2177" s="5">
        <v>11</v>
      </c>
      <c r="C2177" s="5" t="s">
        <v>64</v>
      </c>
      <c r="D2177" s="5">
        <v>19423</v>
      </c>
      <c r="E2177" s="5">
        <v>317</v>
      </c>
      <c r="F2177" s="8">
        <f t="shared" si="198"/>
        <v>1.6320856716264223</v>
      </c>
      <c r="G2177" s="5" t="str">
        <f>IF(COUNTIFS(Q3_SQL_Error_Concentration!$A:$A,A2177,Q3_SQL_Error_Concentration!$E:$E,B2177,Q3_SQL_Error_Concentration!$F:$F,C2177)=0,"",SUMIFS(Q3_SQL_Error_Concentration!$I:$I,Q3_SQL_Error_Concentration!$A:$A,A2177,Q3_SQL_Error_Concentration!$E:$E,B2177,Q3_SQL_Error_Concentration!$F:$F,C2177))</f>
        <v/>
      </c>
      <c r="H2177" s="5" t="str">
        <f t="shared" si="199"/>
        <v/>
      </c>
      <c r="I2177" s="5">
        <f>IF(D2177&gt;=Q3_Validation!$C$2,1,0)</f>
        <v>1</v>
      </c>
      <c r="J2177" s="8">
        <f t="shared" si="200"/>
        <v>1.6320856716264223</v>
      </c>
      <c r="K2177" s="5" t="str">
        <f t="shared" si="201"/>
        <v>normal</v>
      </c>
      <c r="L2177" s="5">
        <f t="shared" si="202"/>
        <v>0</v>
      </c>
      <c r="M2177" s="5">
        <f t="shared" si="203"/>
        <v>0</v>
      </c>
    </row>
    <row r="2178" spans="1:13">
      <c r="A2178" s="5">
        <v>4121</v>
      </c>
      <c r="B2178" s="5">
        <v>11</v>
      </c>
      <c r="C2178" s="5" t="s">
        <v>62</v>
      </c>
      <c r="D2178" s="5">
        <v>7964</v>
      </c>
      <c r="E2178" s="5">
        <v>59</v>
      </c>
      <c r="F2178" s="8">
        <f t="shared" ref="F2178:F2241" si="204">100*E2178/D2178</f>
        <v>0.74083375188347567</v>
      </c>
      <c r="G2178" s="5" t="str">
        <f>IF(COUNTIFS(Q3_SQL_Error_Concentration!$A:$A,A2178,Q3_SQL_Error_Concentration!$E:$E,B2178,Q3_SQL_Error_Concentration!$F:$F,C2178)=0,"",SUMIFS(Q3_SQL_Error_Concentration!$I:$I,Q3_SQL_Error_Concentration!$A:$A,A2178,Q3_SQL_Error_Concentration!$E:$E,B2178,Q3_SQL_Error_Concentration!$F:$F,C2178))</f>
        <v/>
      </c>
      <c r="H2178" s="5" t="str">
        <f t="shared" ref="H2178:H2241" si="205">IF(G2178="","",IF(ABS(F2178-G2178)&lt;=0.0002,"PASS","FAIL"))</f>
        <v/>
      </c>
      <c r="I2178" s="5">
        <f>IF(D2178&gt;=Q3_Validation!$C$2,1,0)</f>
        <v>1</v>
      </c>
      <c r="J2178" s="8">
        <f t="shared" ref="J2178:J2241" si="206">IF(I2178=1,F2178,"")</f>
        <v>0.74083375188347567</v>
      </c>
      <c r="K2178" s="5" t="str">
        <f t="shared" ref="K2178:K2241" si="207">IF(D2178&lt;601,"excluded",IF(J2178&gt;3.628192,"outlier",IF(J2178&gt;=2.11093,"high-error","normal")))</f>
        <v>normal</v>
      </c>
      <c r="L2178" s="5">
        <f t="shared" ref="L2178:L2241" si="208">COUNTIFS(A:A,A2178,K:K,"high-error")+COUNTIFS(A:A,A2178,K:K,"outlier")</f>
        <v>0</v>
      </c>
      <c r="M2178" s="5">
        <f t="shared" ref="M2178:M2241" si="209">IF(AND(L2178&gt;=2,OR(K2178="high-error",K2178="outlier")),1,0)</f>
        <v>0</v>
      </c>
    </row>
    <row r="2179" spans="1:13">
      <c r="A2179" s="5">
        <v>4121</v>
      </c>
      <c r="B2179" s="5">
        <v>12</v>
      </c>
      <c r="C2179" s="5" t="s">
        <v>63</v>
      </c>
      <c r="D2179" s="5">
        <v>5057</v>
      </c>
      <c r="E2179" s="5">
        <v>43</v>
      </c>
      <c r="F2179" s="8">
        <f t="shared" si="204"/>
        <v>0.85030650583349809</v>
      </c>
      <c r="G2179" s="5" t="str">
        <f>IF(COUNTIFS(Q3_SQL_Error_Concentration!$A:$A,A2179,Q3_SQL_Error_Concentration!$E:$E,B2179,Q3_SQL_Error_Concentration!$F:$F,C2179)=0,"",SUMIFS(Q3_SQL_Error_Concentration!$I:$I,Q3_SQL_Error_Concentration!$A:$A,A2179,Q3_SQL_Error_Concentration!$E:$E,B2179,Q3_SQL_Error_Concentration!$F:$F,C2179))</f>
        <v/>
      </c>
      <c r="H2179" s="5" t="str">
        <f t="shared" si="205"/>
        <v/>
      </c>
      <c r="I2179" s="5">
        <f>IF(D2179&gt;=Q3_Validation!$C$2,1,0)</f>
        <v>1</v>
      </c>
      <c r="J2179" s="8">
        <f t="shared" si="206"/>
        <v>0.85030650583349809</v>
      </c>
      <c r="K2179" s="5" t="str">
        <f t="shared" si="207"/>
        <v>normal</v>
      </c>
      <c r="L2179" s="5">
        <f t="shared" si="208"/>
        <v>0</v>
      </c>
      <c r="M2179" s="5">
        <f t="shared" si="209"/>
        <v>0</v>
      </c>
    </row>
    <row r="2180" spans="1:13">
      <c r="A2180" s="5">
        <v>4121</v>
      </c>
      <c r="B2180" s="5">
        <v>12</v>
      </c>
      <c r="C2180" s="5" t="s">
        <v>64</v>
      </c>
      <c r="D2180" s="5">
        <v>18805</v>
      </c>
      <c r="E2180" s="5">
        <v>344</v>
      </c>
      <c r="F2180" s="8">
        <f t="shared" si="204"/>
        <v>1.8293007178941771</v>
      </c>
      <c r="G2180" s="5" t="str">
        <f>IF(COUNTIFS(Q3_SQL_Error_Concentration!$A:$A,A2180,Q3_SQL_Error_Concentration!$E:$E,B2180,Q3_SQL_Error_Concentration!$F:$F,C2180)=0,"",SUMIFS(Q3_SQL_Error_Concentration!$I:$I,Q3_SQL_Error_Concentration!$A:$A,A2180,Q3_SQL_Error_Concentration!$E:$E,B2180,Q3_SQL_Error_Concentration!$F:$F,C2180))</f>
        <v/>
      </c>
      <c r="H2180" s="5" t="str">
        <f t="shared" si="205"/>
        <v/>
      </c>
      <c r="I2180" s="5">
        <f>IF(D2180&gt;=Q3_Validation!$C$2,1,0)</f>
        <v>1</v>
      </c>
      <c r="J2180" s="8">
        <f t="shared" si="206"/>
        <v>1.8293007178941771</v>
      </c>
      <c r="K2180" s="5" t="str">
        <f t="shared" si="207"/>
        <v>normal</v>
      </c>
      <c r="L2180" s="5">
        <f t="shared" si="208"/>
        <v>0</v>
      </c>
      <c r="M2180" s="5">
        <f t="shared" si="209"/>
        <v>0</v>
      </c>
    </row>
    <row r="2181" spans="1:13">
      <c r="A2181" s="5">
        <v>4121</v>
      </c>
      <c r="B2181" s="5">
        <v>12</v>
      </c>
      <c r="C2181" s="5" t="s">
        <v>62</v>
      </c>
      <c r="D2181" s="5">
        <v>8251</v>
      </c>
      <c r="E2181" s="5">
        <v>81</v>
      </c>
      <c r="F2181" s="8">
        <f t="shared" si="204"/>
        <v>0.98169918797721489</v>
      </c>
      <c r="G2181" s="5" t="str">
        <f>IF(COUNTIFS(Q3_SQL_Error_Concentration!$A:$A,A2181,Q3_SQL_Error_Concentration!$E:$E,B2181,Q3_SQL_Error_Concentration!$F:$F,C2181)=0,"",SUMIFS(Q3_SQL_Error_Concentration!$I:$I,Q3_SQL_Error_Concentration!$A:$A,A2181,Q3_SQL_Error_Concentration!$E:$E,B2181,Q3_SQL_Error_Concentration!$F:$F,C2181))</f>
        <v/>
      </c>
      <c r="H2181" s="5" t="str">
        <f t="shared" si="205"/>
        <v/>
      </c>
      <c r="I2181" s="5">
        <f>IF(D2181&gt;=Q3_Validation!$C$2,1,0)</f>
        <v>1</v>
      </c>
      <c r="J2181" s="8">
        <f t="shared" si="206"/>
        <v>0.98169918797721489</v>
      </c>
      <c r="K2181" s="5" t="str">
        <f t="shared" si="207"/>
        <v>normal</v>
      </c>
      <c r="L2181" s="5">
        <f t="shared" si="208"/>
        <v>0</v>
      </c>
      <c r="M2181" s="5">
        <f t="shared" si="209"/>
        <v>0</v>
      </c>
    </row>
    <row r="2182" spans="1:13">
      <c r="A2182" s="5">
        <v>4121</v>
      </c>
      <c r="B2182" s="5">
        <v>13</v>
      </c>
      <c r="C2182" s="5" t="s">
        <v>63</v>
      </c>
      <c r="D2182" s="5">
        <v>4459</v>
      </c>
      <c r="E2182" s="5">
        <v>37</v>
      </c>
      <c r="F2182" s="8">
        <f t="shared" si="204"/>
        <v>0.82978246243552367</v>
      </c>
      <c r="G2182" s="5" t="str">
        <f>IF(COUNTIFS(Q3_SQL_Error_Concentration!$A:$A,A2182,Q3_SQL_Error_Concentration!$E:$E,B2182,Q3_SQL_Error_Concentration!$F:$F,C2182)=0,"",SUMIFS(Q3_SQL_Error_Concentration!$I:$I,Q3_SQL_Error_Concentration!$A:$A,A2182,Q3_SQL_Error_Concentration!$E:$E,B2182,Q3_SQL_Error_Concentration!$F:$F,C2182))</f>
        <v/>
      </c>
      <c r="H2182" s="5" t="str">
        <f t="shared" si="205"/>
        <v/>
      </c>
      <c r="I2182" s="5">
        <f>IF(D2182&gt;=Q3_Validation!$C$2,1,0)</f>
        <v>1</v>
      </c>
      <c r="J2182" s="8">
        <f t="shared" si="206"/>
        <v>0.82978246243552367</v>
      </c>
      <c r="K2182" s="5" t="str">
        <f t="shared" si="207"/>
        <v>normal</v>
      </c>
      <c r="L2182" s="5">
        <f t="shared" si="208"/>
        <v>0</v>
      </c>
      <c r="M2182" s="5">
        <f t="shared" si="209"/>
        <v>0</v>
      </c>
    </row>
    <row r="2183" spans="1:13">
      <c r="A2183" s="5">
        <v>4121</v>
      </c>
      <c r="B2183" s="5">
        <v>13</v>
      </c>
      <c r="C2183" s="5" t="s">
        <v>64</v>
      </c>
      <c r="D2183" s="5">
        <v>15516</v>
      </c>
      <c r="E2183" s="5">
        <v>272</v>
      </c>
      <c r="F2183" s="8">
        <f t="shared" si="204"/>
        <v>1.7530291312193864</v>
      </c>
      <c r="G2183" s="5" t="str">
        <f>IF(COUNTIFS(Q3_SQL_Error_Concentration!$A:$A,A2183,Q3_SQL_Error_Concentration!$E:$E,B2183,Q3_SQL_Error_Concentration!$F:$F,C2183)=0,"",SUMIFS(Q3_SQL_Error_Concentration!$I:$I,Q3_SQL_Error_Concentration!$A:$A,A2183,Q3_SQL_Error_Concentration!$E:$E,B2183,Q3_SQL_Error_Concentration!$F:$F,C2183))</f>
        <v/>
      </c>
      <c r="H2183" s="5" t="str">
        <f t="shared" si="205"/>
        <v/>
      </c>
      <c r="I2183" s="5">
        <f>IF(D2183&gt;=Q3_Validation!$C$2,1,0)</f>
        <v>1</v>
      </c>
      <c r="J2183" s="8">
        <f t="shared" si="206"/>
        <v>1.7530291312193864</v>
      </c>
      <c r="K2183" s="5" t="str">
        <f t="shared" si="207"/>
        <v>normal</v>
      </c>
      <c r="L2183" s="5">
        <f t="shared" si="208"/>
        <v>0</v>
      </c>
      <c r="M2183" s="5">
        <f t="shared" si="209"/>
        <v>0</v>
      </c>
    </row>
    <row r="2184" spans="1:13">
      <c r="A2184" s="5">
        <v>4121</v>
      </c>
      <c r="B2184" s="5">
        <v>13</v>
      </c>
      <c r="C2184" s="5" t="s">
        <v>62</v>
      </c>
      <c r="D2184" s="5">
        <v>6507</v>
      </c>
      <c r="E2184" s="5">
        <v>41</v>
      </c>
      <c r="F2184" s="8">
        <f t="shared" si="204"/>
        <v>0.63009067158444754</v>
      </c>
      <c r="G2184" s="5" t="str">
        <f>IF(COUNTIFS(Q3_SQL_Error_Concentration!$A:$A,A2184,Q3_SQL_Error_Concentration!$E:$E,B2184,Q3_SQL_Error_Concentration!$F:$F,C2184)=0,"",SUMIFS(Q3_SQL_Error_Concentration!$I:$I,Q3_SQL_Error_Concentration!$A:$A,A2184,Q3_SQL_Error_Concentration!$E:$E,B2184,Q3_SQL_Error_Concentration!$F:$F,C2184))</f>
        <v/>
      </c>
      <c r="H2184" s="5" t="str">
        <f t="shared" si="205"/>
        <v/>
      </c>
      <c r="I2184" s="5">
        <f>IF(D2184&gt;=Q3_Validation!$C$2,1,0)</f>
        <v>1</v>
      </c>
      <c r="J2184" s="8">
        <f t="shared" si="206"/>
        <v>0.63009067158444754</v>
      </c>
      <c r="K2184" s="5" t="str">
        <f t="shared" si="207"/>
        <v>normal</v>
      </c>
      <c r="L2184" s="5">
        <f t="shared" si="208"/>
        <v>0</v>
      </c>
      <c r="M2184" s="5">
        <f t="shared" si="209"/>
        <v>0</v>
      </c>
    </row>
    <row r="2185" spans="1:13">
      <c r="A2185" s="5">
        <v>4121</v>
      </c>
      <c r="B2185" s="5">
        <v>14</v>
      </c>
      <c r="C2185" s="5" t="s">
        <v>63</v>
      </c>
      <c r="D2185" s="5">
        <v>7153</v>
      </c>
      <c r="E2185" s="5">
        <v>71</v>
      </c>
      <c r="F2185" s="8">
        <f t="shared" si="204"/>
        <v>0.99259052145952742</v>
      </c>
      <c r="G2185" s="5" t="str">
        <f>IF(COUNTIFS(Q3_SQL_Error_Concentration!$A:$A,A2185,Q3_SQL_Error_Concentration!$E:$E,B2185,Q3_SQL_Error_Concentration!$F:$F,C2185)=0,"",SUMIFS(Q3_SQL_Error_Concentration!$I:$I,Q3_SQL_Error_Concentration!$A:$A,A2185,Q3_SQL_Error_Concentration!$E:$E,B2185,Q3_SQL_Error_Concentration!$F:$F,C2185))</f>
        <v/>
      </c>
      <c r="H2185" s="5" t="str">
        <f t="shared" si="205"/>
        <v/>
      </c>
      <c r="I2185" s="5">
        <f>IF(D2185&gt;=Q3_Validation!$C$2,1,0)</f>
        <v>1</v>
      </c>
      <c r="J2185" s="8">
        <f t="shared" si="206"/>
        <v>0.99259052145952742</v>
      </c>
      <c r="K2185" s="5" t="str">
        <f t="shared" si="207"/>
        <v>normal</v>
      </c>
      <c r="L2185" s="5">
        <f t="shared" si="208"/>
        <v>0</v>
      </c>
      <c r="M2185" s="5">
        <f t="shared" si="209"/>
        <v>0</v>
      </c>
    </row>
    <row r="2186" spans="1:13">
      <c r="A2186" s="5">
        <v>4121</v>
      </c>
      <c r="B2186" s="5">
        <v>14</v>
      </c>
      <c r="C2186" s="5" t="s">
        <v>64</v>
      </c>
      <c r="D2186" s="5">
        <v>19382</v>
      </c>
      <c r="E2186" s="5">
        <v>346</v>
      </c>
      <c r="F2186" s="8">
        <f t="shared" si="204"/>
        <v>1.7851614900423074</v>
      </c>
      <c r="G2186" s="5" t="str">
        <f>IF(COUNTIFS(Q3_SQL_Error_Concentration!$A:$A,A2186,Q3_SQL_Error_Concentration!$E:$E,B2186,Q3_SQL_Error_Concentration!$F:$F,C2186)=0,"",SUMIFS(Q3_SQL_Error_Concentration!$I:$I,Q3_SQL_Error_Concentration!$A:$A,A2186,Q3_SQL_Error_Concentration!$E:$E,B2186,Q3_SQL_Error_Concentration!$F:$F,C2186))</f>
        <v/>
      </c>
      <c r="H2186" s="5" t="str">
        <f t="shared" si="205"/>
        <v/>
      </c>
      <c r="I2186" s="5">
        <f>IF(D2186&gt;=Q3_Validation!$C$2,1,0)</f>
        <v>1</v>
      </c>
      <c r="J2186" s="8">
        <f t="shared" si="206"/>
        <v>1.7851614900423074</v>
      </c>
      <c r="K2186" s="5" t="str">
        <f t="shared" si="207"/>
        <v>normal</v>
      </c>
      <c r="L2186" s="5">
        <f t="shared" si="208"/>
        <v>0</v>
      </c>
      <c r="M2186" s="5">
        <f t="shared" si="209"/>
        <v>0</v>
      </c>
    </row>
    <row r="2187" spans="1:13">
      <c r="A2187" s="5">
        <v>4121</v>
      </c>
      <c r="B2187" s="5">
        <v>14</v>
      </c>
      <c r="C2187" s="5" t="s">
        <v>62</v>
      </c>
      <c r="D2187" s="5">
        <v>6904</v>
      </c>
      <c r="E2187" s="5">
        <v>49</v>
      </c>
      <c r="F2187" s="8">
        <f t="shared" si="204"/>
        <v>0.70973348783314016</v>
      </c>
      <c r="G2187" s="5" t="str">
        <f>IF(COUNTIFS(Q3_SQL_Error_Concentration!$A:$A,A2187,Q3_SQL_Error_Concentration!$E:$E,B2187,Q3_SQL_Error_Concentration!$F:$F,C2187)=0,"",SUMIFS(Q3_SQL_Error_Concentration!$I:$I,Q3_SQL_Error_Concentration!$A:$A,A2187,Q3_SQL_Error_Concentration!$E:$E,B2187,Q3_SQL_Error_Concentration!$F:$F,C2187))</f>
        <v/>
      </c>
      <c r="H2187" s="5" t="str">
        <f t="shared" si="205"/>
        <v/>
      </c>
      <c r="I2187" s="5">
        <f>IF(D2187&gt;=Q3_Validation!$C$2,1,0)</f>
        <v>1</v>
      </c>
      <c r="J2187" s="8">
        <f t="shared" si="206"/>
        <v>0.70973348783314016</v>
      </c>
      <c r="K2187" s="5" t="str">
        <f t="shared" si="207"/>
        <v>normal</v>
      </c>
      <c r="L2187" s="5">
        <f t="shared" si="208"/>
        <v>0</v>
      </c>
      <c r="M2187" s="5">
        <f t="shared" si="209"/>
        <v>0</v>
      </c>
    </row>
    <row r="2188" spans="1:13">
      <c r="A2188" s="5">
        <v>4121</v>
      </c>
      <c r="B2188" s="5">
        <v>15</v>
      </c>
      <c r="C2188" s="5" t="s">
        <v>63</v>
      </c>
      <c r="D2188" s="5">
        <v>5969</v>
      </c>
      <c r="E2188" s="5">
        <v>57</v>
      </c>
      <c r="F2188" s="8">
        <f t="shared" si="204"/>
        <v>0.95493382476126654</v>
      </c>
      <c r="G2188" s="5" t="str">
        <f>IF(COUNTIFS(Q3_SQL_Error_Concentration!$A:$A,A2188,Q3_SQL_Error_Concentration!$E:$E,B2188,Q3_SQL_Error_Concentration!$F:$F,C2188)=0,"",SUMIFS(Q3_SQL_Error_Concentration!$I:$I,Q3_SQL_Error_Concentration!$A:$A,A2188,Q3_SQL_Error_Concentration!$E:$E,B2188,Q3_SQL_Error_Concentration!$F:$F,C2188))</f>
        <v/>
      </c>
      <c r="H2188" s="5" t="str">
        <f t="shared" si="205"/>
        <v/>
      </c>
      <c r="I2188" s="5">
        <f>IF(D2188&gt;=Q3_Validation!$C$2,1,0)</f>
        <v>1</v>
      </c>
      <c r="J2188" s="8">
        <f t="shared" si="206"/>
        <v>0.95493382476126654</v>
      </c>
      <c r="K2188" s="5" t="str">
        <f t="shared" si="207"/>
        <v>normal</v>
      </c>
      <c r="L2188" s="5">
        <f t="shared" si="208"/>
        <v>0</v>
      </c>
      <c r="M2188" s="5">
        <f t="shared" si="209"/>
        <v>0</v>
      </c>
    </row>
    <row r="2189" spans="1:13">
      <c r="A2189" s="5">
        <v>4121</v>
      </c>
      <c r="B2189" s="5">
        <v>15</v>
      </c>
      <c r="C2189" s="5" t="s">
        <v>64</v>
      </c>
      <c r="D2189" s="5">
        <v>23165</v>
      </c>
      <c r="E2189" s="5">
        <v>406</v>
      </c>
      <c r="F2189" s="8">
        <f t="shared" si="204"/>
        <v>1.7526440751133174</v>
      </c>
      <c r="G2189" s="5" t="str">
        <f>IF(COUNTIFS(Q3_SQL_Error_Concentration!$A:$A,A2189,Q3_SQL_Error_Concentration!$E:$E,B2189,Q3_SQL_Error_Concentration!$F:$F,C2189)=0,"",SUMIFS(Q3_SQL_Error_Concentration!$I:$I,Q3_SQL_Error_Concentration!$A:$A,A2189,Q3_SQL_Error_Concentration!$E:$E,B2189,Q3_SQL_Error_Concentration!$F:$F,C2189))</f>
        <v/>
      </c>
      <c r="H2189" s="5" t="str">
        <f t="shared" si="205"/>
        <v/>
      </c>
      <c r="I2189" s="5">
        <f>IF(D2189&gt;=Q3_Validation!$C$2,1,0)</f>
        <v>1</v>
      </c>
      <c r="J2189" s="8">
        <f t="shared" si="206"/>
        <v>1.7526440751133174</v>
      </c>
      <c r="K2189" s="5" t="str">
        <f t="shared" si="207"/>
        <v>normal</v>
      </c>
      <c r="L2189" s="5">
        <f t="shared" si="208"/>
        <v>0</v>
      </c>
      <c r="M2189" s="5">
        <f t="shared" si="209"/>
        <v>0</v>
      </c>
    </row>
    <row r="2190" spans="1:13">
      <c r="A2190" s="5">
        <v>4121</v>
      </c>
      <c r="B2190" s="5">
        <v>15</v>
      </c>
      <c r="C2190" s="5" t="s">
        <v>62</v>
      </c>
      <c r="D2190" s="5">
        <v>11018</v>
      </c>
      <c r="E2190" s="5">
        <v>86</v>
      </c>
      <c r="F2190" s="8">
        <f t="shared" si="204"/>
        <v>0.78054093301869665</v>
      </c>
      <c r="G2190" s="5" t="str">
        <f>IF(COUNTIFS(Q3_SQL_Error_Concentration!$A:$A,A2190,Q3_SQL_Error_Concentration!$E:$E,B2190,Q3_SQL_Error_Concentration!$F:$F,C2190)=0,"",SUMIFS(Q3_SQL_Error_Concentration!$I:$I,Q3_SQL_Error_Concentration!$A:$A,A2190,Q3_SQL_Error_Concentration!$E:$E,B2190,Q3_SQL_Error_Concentration!$F:$F,C2190))</f>
        <v/>
      </c>
      <c r="H2190" s="5" t="str">
        <f t="shared" si="205"/>
        <v/>
      </c>
      <c r="I2190" s="5">
        <f>IF(D2190&gt;=Q3_Validation!$C$2,1,0)</f>
        <v>1</v>
      </c>
      <c r="J2190" s="8">
        <f t="shared" si="206"/>
        <v>0.78054093301869665</v>
      </c>
      <c r="K2190" s="5" t="str">
        <f t="shared" si="207"/>
        <v>normal</v>
      </c>
      <c r="L2190" s="5">
        <f t="shared" si="208"/>
        <v>0</v>
      </c>
      <c r="M2190" s="5">
        <f t="shared" si="209"/>
        <v>0</v>
      </c>
    </row>
    <row r="2191" spans="1:13">
      <c r="A2191" s="5">
        <v>4121</v>
      </c>
      <c r="B2191" s="5">
        <v>16</v>
      </c>
      <c r="C2191" s="5" t="s">
        <v>63</v>
      </c>
      <c r="D2191" s="5">
        <v>7055</v>
      </c>
      <c r="E2191" s="5">
        <v>66</v>
      </c>
      <c r="F2191" s="8">
        <f t="shared" si="204"/>
        <v>0.93550673281360741</v>
      </c>
      <c r="G2191" s="5" t="str">
        <f>IF(COUNTIFS(Q3_SQL_Error_Concentration!$A:$A,A2191,Q3_SQL_Error_Concentration!$E:$E,B2191,Q3_SQL_Error_Concentration!$F:$F,C2191)=0,"",SUMIFS(Q3_SQL_Error_Concentration!$I:$I,Q3_SQL_Error_Concentration!$A:$A,A2191,Q3_SQL_Error_Concentration!$E:$E,B2191,Q3_SQL_Error_Concentration!$F:$F,C2191))</f>
        <v/>
      </c>
      <c r="H2191" s="5" t="str">
        <f t="shared" si="205"/>
        <v/>
      </c>
      <c r="I2191" s="5">
        <f>IF(D2191&gt;=Q3_Validation!$C$2,1,0)</f>
        <v>1</v>
      </c>
      <c r="J2191" s="8">
        <f t="shared" si="206"/>
        <v>0.93550673281360741</v>
      </c>
      <c r="K2191" s="5" t="str">
        <f t="shared" si="207"/>
        <v>normal</v>
      </c>
      <c r="L2191" s="5">
        <f t="shared" si="208"/>
        <v>0</v>
      </c>
      <c r="M2191" s="5">
        <f t="shared" si="209"/>
        <v>0</v>
      </c>
    </row>
    <row r="2192" spans="1:13">
      <c r="A2192" s="5">
        <v>4121</v>
      </c>
      <c r="B2192" s="5">
        <v>16</v>
      </c>
      <c r="C2192" s="5" t="s">
        <v>64</v>
      </c>
      <c r="D2192" s="5">
        <v>28860</v>
      </c>
      <c r="E2192" s="5">
        <v>551</v>
      </c>
      <c r="F2192" s="8">
        <f t="shared" si="204"/>
        <v>1.9092169092169091</v>
      </c>
      <c r="G2192" s="5" t="str">
        <f>IF(COUNTIFS(Q3_SQL_Error_Concentration!$A:$A,A2192,Q3_SQL_Error_Concentration!$E:$E,B2192,Q3_SQL_Error_Concentration!$F:$F,C2192)=0,"",SUMIFS(Q3_SQL_Error_Concentration!$I:$I,Q3_SQL_Error_Concentration!$A:$A,A2192,Q3_SQL_Error_Concentration!$E:$E,B2192,Q3_SQL_Error_Concentration!$F:$F,C2192))</f>
        <v/>
      </c>
      <c r="H2192" s="5" t="str">
        <f t="shared" si="205"/>
        <v/>
      </c>
      <c r="I2192" s="5">
        <f>IF(D2192&gt;=Q3_Validation!$C$2,1,0)</f>
        <v>1</v>
      </c>
      <c r="J2192" s="8">
        <f t="shared" si="206"/>
        <v>1.9092169092169091</v>
      </c>
      <c r="K2192" s="5" t="str">
        <f t="shared" si="207"/>
        <v>normal</v>
      </c>
      <c r="L2192" s="5">
        <f t="shared" si="208"/>
        <v>0</v>
      </c>
      <c r="M2192" s="5">
        <f t="shared" si="209"/>
        <v>0</v>
      </c>
    </row>
    <row r="2193" spans="1:13">
      <c r="A2193" s="5">
        <v>4121</v>
      </c>
      <c r="B2193" s="5">
        <v>16</v>
      </c>
      <c r="C2193" s="5" t="s">
        <v>62</v>
      </c>
      <c r="D2193" s="5">
        <v>13936</v>
      </c>
      <c r="E2193" s="5">
        <v>126</v>
      </c>
      <c r="F2193" s="8">
        <f t="shared" si="204"/>
        <v>0.90413318025258327</v>
      </c>
      <c r="G2193" s="5" t="str">
        <f>IF(COUNTIFS(Q3_SQL_Error_Concentration!$A:$A,A2193,Q3_SQL_Error_Concentration!$E:$E,B2193,Q3_SQL_Error_Concentration!$F:$F,C2193)=0,"",SUMIFS(Q3_SQL_Error_Concentration!$I:$I,Q3_SQL_Error_Concentration!$A:$A,A2193,Q3_SQL_Error_Concentration!$E:$E,B2193,Q3_SQL_Error_Concentration!$F:$F,C2193))</f>
        <v/>
      </c>
      <c r="H2193" s="5" t="str">
        <f t="shared" si="205"/>
        <v/>
      </c>
      <c r="I2193" s="5">
        <f>IF(D2193&gt;=Q3_Validation!$C$2,1,0)</f>
        <v>1</v>
      </c>
      <c r="J2193" s="8">
        <f t="shared" si="206"/>
        <v>0.90413318025258327</v>
      </c>
      <c r="K2193" s="5" t="str">
        <f t="shared" si="207"/>
        <v>normal</v>
      </c>
      <c r="L2193" s="5">
        <f t="shared" si="208"/>
        <v>0</v>
      </c>
      <c r="M2193" s="5">
        <f t="shared" si="209"/>
        <v>0</v>
      </c>
    </row>
    <row r="2194" spans="1:13">
      <c r="A2194" s="5">
        <v>4121</v>
      </c>
      <c r="B2194" s="5">
        <v>17</v>
      </c>
      <c r="C2194" s="5" t="s">
        <v>63</v>
      </c>
      <c r="D2194" s="5">
        <v>4166</v>
      </c>
      <c r="E2194" s="5">
        <v>38</v>
      </c>
      <c r="F2194" s="8">
        <f t="shared" si="204"/>
        <v>0.91214594335093613</v>
      </c>
      <c r="G2194" s="5" t="str">
        <f>IF(COUNTIFS(Q3_SQL_Error_Concentration!$A:$A,A2194,Q3_SQL_Error_Concentration!$E:$E,B2194,Q3_SQL_Error_Concentration!$F:$F,C2194)=0,"",SUMIFS(Q3_SQL_Error_Concentration!$I:$I,Q3_SQL_Error_Concentration!$A:$A,A2194,Q3_SQL_Error_Concentration!$E:$E,B2194,Q3_SQL_Error_Concentration!$F:$F,C2194))</f>
        <v/>
      </c>
      <c r="H2194" s="5" t="str">
        <f t="shared" si="205"/>
        <v/>
      </c>
      <c r="I2194" s="5">
        <f>IF(D2194&gt;=Q3_Validation!$C$2,1,0)</f>
        <v>1</v>
      </c>
      <c r="J2194" s="8">
        <f t="shared" si="206"/>
        <v>0.91214594335093613</v>
      </c>
      <c r="K2194" s="5" t="str">
        <f t="shared" si="207"/>
        <v>normal</v>
      </c>
      <c r="L2194" s="5">
        <f t="shared" si="208"/>
        <v>0</v>
      </c>
      <c r="M2194" s="5">
        <f t="shared" si="209"/>
        <v>0</v>
      </c>
    </row>
    <row r="2195" spans="1:13">
      <c r="A2195" s="5">
        <v>4121</v>
      </c>
      <c r="B2195" s="5">
        <v>17</v>
      </c>
      <c r="C2195" s="5" t="s">
        <v>64</v>
      </c>
      <c r="D2195" s="5">
        <v>15708</v>
      </c>
      <c r="E2195" s="5">
        <v>304</v>
      </c>
      <c r="F2195" s="8">
        <f t="shared" si="204"/>
        <v>1.935319582378406</v>
      </c>
      <c r="G2195" s="5" t="str">
        <f>IF(COUNTIFS(Q3_SQL_Error_Concentration!$A:$A,A2195,Q3_SQL_Error_Concentration!$E:$E,B2195,Q3_SQL_Error_Concentration!$F:$F,C2195)=0,"",SUMIFS(Q3_SQL_Error_Concentration!$I:$I,Q3_SQL_Error_Concentration!$A:$A,A2195,Q3_SQL_Error_Concentration!$E:$E,B2195,Q3_SQL_Error_Concentration!$F:$F,C2195))</f>
        <v/>
      </c>
      <c r="H2195" s="5" t="str">
        <f t="shared" si="205"/>
        <v/>
      </c>
      <c r="I2195" s="5">
        <f>IF(D2195&gt;=Q3_Validation!$C$2,1,0)</f>
        <v>1</v>
      </c>
      <c r="J2195" s="8">
        <f t="shared" si="206"/>
        <v>1.935319582378406</v>
      </c>
      <c r="K2195" s="5" t="str">
        <f t="shared" si="207"/>
        <v>normal</v>
      </c>
      <c r="L2195" s="5">
        <f t="shared" si="208"/>
        <v>0</v>
      </c>
      <c r="M2195" s="5">
        <f t="shared" si="209"/>
        <v>0</v>
      </c>
    </row>
    <row r="2196" spans="1:13">
      <c r="A2196" s="5">
        <v>4121</v>
      </c>
      <c r="B2196" s="5">
        <v>17</v>
      </c>
      <c r="C2196" s="5" t="s">
        <v>62</v>
      </c>
      <c r="D2196" s="5">
        <v>6973</v>
      </c>
      <c r="E2196" s="5">
        <v>52</v>
      </c>
      <c r="F2196" s="8">
        <f t="shared" si="204"/>
        <v>0.74573354366843536</v>
      </c>
      <c r="G2196" s="5" t="str">
        <f>IF(COUNTIFS(Q3_SQL_Error_Concentration!$A:$A,A2196,Q3_SQL_Error_Concentration!$E:$E,B2196,Q3_SQL_Error_Concentration!$F:$F,C2196)=0,"",SUMIFS(Q3_SQL_Error_Concentration!$I:$I,Q3_SQL_Error_Concentration!$A:$A,A2196,Q3_SQL_Error_Concentration!$E:$E,B2196,Q3_SQL_Error_Concentration!$F:$F,C2196))</f>
        <v/>
      </c>
      <c r="H2196" s="5" t="str">
        <f t="shared" si="205"/>
        <v/>
      </c>
      <c r="I2196" s="5">
        <f>IF(D2196&gt;=Q3_Validation!$C$2,1,0)</f>
        <v>1</v>
      </c>
      <c r="J2196" s="8">
        <f t="shared" si="206"/>
        <v>0.74573354366843536</v>
      </c>
      <c r="K2196" s="5" t="str">
        <f t="shared" si="207"/>
        <v>normal</v>
      </c>
      <c r="L2196" s="5">
        <f t="shared" si="208"/>
        <v>0</v>
      </c>
      <c r="M2196" s="5">
        <f t="shared" si="209"/>
        <v>0</v>
      </c>
    </row>
    <row r="2197" spans="1:13">
      <c r="A2197" s="5">
        <v>4121</v>
      </c>
      <c r="B2197" s="5">
        <v>18</v>
      </c>
      <c r="C2197" s="5" t="s">
        <v>63</v>
      </c>
      <c r="D2197" s="5">
        <v>3783</v>
      </c>
      <c r="E2197" s="5">
        <v>32</v>
      </c>
      <c r="F2197" s="8">
        <f t="shared" si="204"/>
        <v>0.84588950568332011</v>
      </c>
      <c r="G2197" s="5" t="str">
        <f>IF(COUNTIFS(Q3_SQL_Error_Concentration!$A:$A,A2197,Q3_SQL_Error_Concentration!$E:$E,B2197,Q3_SQL_Error_Concentration!$F:$F,C2197)=0,"",SUMIFS(Q3_SQL_Error_Concentration!$I:$I,Q3_SQL_Error_Concentration!$A:$A,A2197,Q3_SQL_Error_Concentration!$E:$E,B2197,Q3_SQL_Error_Concentration!$F:$F,C2197))</f>
        <v/>
      </c>
      <c r="H2197" s="5" t="str">
        <f t="shared" si="205"/>
        <v/>
      </c>
      <c r="I2197" s="5">
        <f>IF(D2197&gt;=Q3_Validation!$C$2,1,0)</f>
        <v>1</v>
      </c>
      <c r="J2197" s="8">
        <f t="shared" si="206"/>
        <v>0.84588950568332011</v>
      </c>
      <c r="K2197" s="5" t="str">
        <f t="shared" si="207"/>
        <v>normal</v>
      </c>
      <c r="L2197" s="5">
        <f t="shared" si="208"/>
        <v>0</v>
      </c>
      <c r="M2197" s="5">
        <f t="shared" si="209"/>
        <v>0</v>
      </c>
    </row>
    <row r="2198" spans="1:13">
      <c r="A2198" s="5">
        <v>4121</v>
      </c>
      <c r="B2198" s="5">
        <v>18</v>
      </c>
      <c r="C2198" s="5" t="s">
        <v>64</v>
      </c>
      <c r="D2198" s="5">
        <v>11778</v>
      </c>
      <c r="E2198" s="5">
        <v>215</v>
      </c>
      <c r="F2198" s="8">
        <f t="shared" si="204"/>
        <v>1.8254372559008321</v>
      </c>
      <c r="G2198" s="5" t="str">
        <f>IF(COUNTIFS(Q3_SQL_Error_Concentration!$A:$A,A2198,Q3_SQL_Error_Concentration!$E:$E,B2198,Q3_SQL_Error_Concentration!$F:$F,C2198)=0,"",SUMIFS(Q3_SQL_Error_Concentration!$I:$I,Q3_SQL_Error_Concentration!$A:$A,A2198,Q3_SQL_Error_Concentration!$E:$E,B2198,Q3_SQL_Error_Concentration!$F:$F,C2198))</f>
        <v/>
      </c>
      <c r="H2198" s="5" t="str">
        <f t="shared" si="205"/>
        <v/>
      </c>
      <c r="I2198" s="5">
        <f>IF(D2198&gt;=Q3_Validation!$C$2,1,0)</f>
        <v>1</v>
      </c>
      <c r="J2198" s="8">
        <f t="shared" si="206"/>
        <v>1.8254372559008321</v>
      </c>
      <c r="K2198" s="5" t="str">
        <f t="shared" si="207"/>
        <v>normal</v>
      </c>
      <c r="L2198" s="5">
        <f t="shared" si="208"/>
        <v>0</v>
      </c>
      <c r="M2198" s="5">
        <f t="shared" si="209"/>
        <v>0</v>
      </c>
    </row>
    <row r="2199" spans="1:13">
      <c r="A2199" s="5">
        <v>4121</v>
      </c>
      <c r="B2199" s="5">
        <v>18</v>
      </c>
      <c r="C2199" s="5" t="s">
        <v>62</v>
      </c>
      <c r="D2199" s="5">
        <v>4771</v>
      </c>
      <c r="E2199" s="5">
        <v>35</v>
      </c>
      <c r="F2199" s="8">
        <f t="shared" si="204"/>
        <v>0.733598826241878</v>
      </c>
      <c r="G2199" s="5" t="str">
        <f>IF(COUNTIFS(Q3_SQL_Error_Concentration!$A:$A,A2199,Q3_SQL_Error_Concentration!$E:$E,B2199,Q3_SQL_Error_Concentration!$F:$F,C2199)=0,"",SUMIFS(Q3_SQL_Error_Concentration!$I:$I,Q3_SQL_Error_Concentration!$A:$A,A2199,Q3_SQL_Error_Concentration!$E:$E,B2199,Q3_SQL_Error_Concentration!$F:$F,C2199))</f>
        <v/>
      </c>
      <c r="H2199" s="5" t="str">
        <f t="shared" si="205"/>
        <v/>
      </c>
      <c r="I2199" s="5">
        <f>IF(D2199&gt;=Q3_Validation!$C$2,1,0)</f>
        <v>1</v>
      </c>
      <c r="J2199" s="8">
        <f t="shared" si="206"/>
        <v>0.733598826241878</v>
      </c>
      <c r="K2199" s="5" t="str">
        <f t="shared" si="207"/>
        <v>normal</v>
      </c>
      <c r="L2199" s="5">
        <f t="shared" si="208"/>
        <v>0</v>
      </c>
      <c r="M2199" s="5">
        <f t="shared" si="209"/>
        <v>0</v>
      </c>
    </row>
    <row r="2200" spans="1:13">
      <c r="A2200" s="5">
        <v>4121</v>
      </c>
      <c r="B2200" s="5">
        <v>19</v>
      </c>
      <c r="C2200" s="5" t="s">
        <v>63</v>
      </c>
      <c r="D2200" s="5">
        <v>2833</v>
      </c>
      <c r="E2200" s="5">
        <v>21</v>
      </c>
      <c r="F2200" s="8">
        <f t="shared" si="204"/>
        <v>0.74126367807977411</v>
      </c>
      <c r="G2200" s="5" t="str">
        <f>IF(COUNTIFS(Q3_SQL_Error_Concentration!$A:$A,A2200,Q3_SQL_Error_Concentration!$E:$E,B2200,Q3_SQL_Error_Concentration!$F:$F,C2200)=0,"",SUMIFS(Q3_SQL_Error_Concentration!$I:$I,Q3_SQL_Error_Concentration!$A:$A,A2200,Q3_SQL_Error_Concentration!$E:$E,B2200,Q3_SQL_Error_Concentration!$F:$F,C2200))</f>
        <v/>
      </c>
      <c r="H2200" s="5" t="str">
        <f t="shared" si="205"/>
        <v/>
      </c>
      <c r="I2200" s="5">
        <f>IF(D2200&gt;=Q3_Validation!$C$2,1,0)</f>
        <v>1</v>
      </c>
      <c r="J2200" s="8">
        <f t="shared" si="206"/>
        <v>0.74126367807977411</v>
      </c>
      <c r="K2200" s="5" t="str">
        <f t="shared" si="207"/>
        <v>normal</v>
      </c>
      <c r="L2200" s="5">
        <f t="shared" si="208"/>
        <v>0</v>
      </c>
      <c r="M2200" s="5">
        <f t="shared" si="209"/>
        <v>0</v>
      </c>
    </row>
    <row r="2201" spans="1:13">
      <c r="A2201" s="5">
        <v>4121</v>
      </c>
      <c r="B2201" s="5">
        <v>19</v>
      </c>
      <c r="C2201" s="5" t="s">
        <v>64</v>
      </c>
      <c r="D2201" s="5">
        <v>10638</v>
      </c>
      <c r="E2201" s="5">
        <v>194</v>
      </c>
      <c r="F2201" s="8">
        <f t="shared" si="204"/>
        <v>1.8236510622297424</v>
      </c>
      <c r="G2201" s="5" t="str">
        <f>IF(COUNTIFS(Q3_SQL_Error_Concentration!$A:$A,A2201,Q3_SQL_Error_Concentration!$E:$E,B2201,Q3_SQL_Error_Concentration!$F:$F,C2201)=0,"",SUMIFS(Q3_SQL_Error_Concentration!$I:$I,Q3_SQL_Error_Concentration!$A:$A,A2201,Q3_SQL_Error_Concentration!$E:$E,B2201,Q3_SQL_Error_Concentration!$F:$F,C2201))</f>
        <v/>
      </c>
      <c r="H2201" s="5" t="str">
        <f t="shared" si="205"/>
        <v/>
      </c>
      <c r="I2201" s="5">
        <f>IF(D2201&gt;=Q3_Validation!$C$2,1,0)</f>
        <v>1</v>
      </c>
      <c r="J2201" s="8">
        <f t="shared" si="206"/>
        <v>1.8236510622297424</v>
      </c>
      <c r="K2201" s="5" t="str">
        <f t="shared" si="207"/>
        <v>normal</v>
      </c>
      <c r="L2201" s="5">
        <f t="shared" si="208"/>
        <v>0</v>
      </c>
      <c r="M2201" s="5">
        <f t="shared" si="209"/>
        <v>0</v>
      </c>
    </row>
    <row r="2202" spans="1:13">
      <c r="A2202" s="5">
        <v>4121</v>
      </c>
      <c r="B2202" s="5">
        <v>19</v>
      </c>
      <c r="C2202" s="5" t="s">
        <v>62</v>
      </c>
      <c r="D2202" s="5">
        <v>5006</v>
      </c>
      <c r="E2202" s="5">
        <v>42</v>
      </c>
      <c r="F2202" s="8">
        <f t="shared" si="204"/>
        <v>0.83899320815021972</v>
      </c>
      <c r="G2202" s="5" t="str">
        <f>IF(COUNTIFS(Q3_SQL_Error_Concentration!$A:$A,A2202,Q3_SQL_Error_Concentration!$E:$E,B2202,Q3_SQL_Error_Concentration!$F:$F,C2202)=0,"",SUMIFS(Q3_SQL_Error_Concentration!$I:$I,Q3_SQL_Error_Concentration!$A:$A,A2202,Q3_SQL_Error_Concentration!$E:$E,B2202,Q3_SQL_Error_Concentration!$F:$F,C2202))</f>
        <v/>
      </c>
      <c r="H2202" s="5" t="str">
        <f t="shared" si="205"/>
        <v/>
      </c>
      <c r="I2202" s="5">
        <f>IF(D2202&gt;=Q3_Validation!$C$2,1,0)</f>
        <v>1</v>
      </c>
      <c r="J2202" s="8">
        <f t="shared" si="206"/>
        <v>0.83899320815021972</v>
      </c>
      <c r="K2202" s="5" t="str">
        <f t="shared" si="207"/>
        <v>normal</v>
      </c>
      <c r="L2202" s="5">
        <f t="shared" si="208"/>
        <v>0</v>
      </c>
      <c r="M2202" s="5">
        <f t="shared" si="209"/>
        <v>0</v>
      </c>
    </row>
    <row r="2203" spans="1:13">
      <c r="A2203" s="5">
        <v>4121</v>
      </c>
      <c r="B2203" s="5">
        <v>20</v>
      </c>
      <c r="C2203" s="5" t="s">
        <v>63</v>
      </c>
      <c r="D2203" s="5">
        <v>3854</v>
      </c>
      <c r="E2203" s="5">
        <v>25</v>
      </c>
      <c r="F2203" s="8">
        <f t="shared" si="204"/>
        <v>0.64867669953295282</v>
      </c>
      <c r="G2203" s="5" t="str">
        <f>IF(COUNTIFS(Q3_SQL_Error_Concentration!$A:$A,A2203,Q3_SQL_Error_Concentration!$E:$E,B2203,Q3_SQL_Error_Concentration!$F:$F,C2203)=0,"",SUMIFS(Q3_SQL_Error_Concentration!$I:$I,Q3_SQL_Error_Concentration!$A:$A,A2203,Q3_SQL_Error_Concentration!$E:$E,B2203,Q3_SQL_Error_Concentration!$F:$F,C2203))</f>
        <v/>
      </c>
      <c r="H2203" s="5" t="str">
        <f t="shared" si="205"/>
        <v/>
      </c>
      <c r="I2203" s="5">
        <f>IF(D2203&gt;=Q3_Validation!$C$2,1,0)</f>
        <v>1</v>
      </c>
      <c r="J2203" s="8">
        <f t="shared" si="206"/>
        <v>0.64867669953295282</v>
      </c>
      <c r="K2203" s="5" t="str">
        <f t="shared" si="207"/>
        <v>normal</v>
      </c>
      <c r="L2203" s="5">
        <f t="shared" si="208"/>
        <v>0</v>
      </c>
      <c r="M2203" s="5">
        <f t="shared" si="209"/>
        <v>0</v>
      </c>
    </row>
    <row r="2204" spans="1:13">
      <c r="A2204" s="5">
        <v>4121</v>
      </c>
      <c r="B2204" s="5">
        <v>20</v>
      </c>
      <c r="C2204" s="5" t="s">
        <v>64</v>
      </c>
      <c r="D2204" s="5">
        <v>14896</v>
      </c>
      <c r="E2204" s="5">
        <v>277</v>
      </c>
      <c r="F2204" s="8">
        <f t="shared" si="204"/>
        <v>1.8595596133190118</v>
      </c>
      <c r="G2204" s="5" t="str">
        <f>IF(COUNTIFS(Q3_SQL_Error_Concentration!$A:$A,A2204,Q3_SQL_Error_Concentration!$E:$E,B2204,Q3_SQL_Error_Concentration!$F:$F,C2204)=0,"",SUMIFS(Q3_SQL_Error_Concentration!$I:$I,Q3_SQL_Error_Concentration!$A:$A,A2204,Q3_SQL_Error_Concentration!$E:$E,B2204,Q3_SQL_Error_Concentration!$F:$F,C2204))</f>
        <v/>
      </c>
      <c r="H2204" s="5" t="str">
        <f t="shared" si="205"/>
        <v/>
      </c>
      <c r="I2204" s="5">
        <f>IF(D2204&gt;=Q3_Validation!$C$2,1,0)</f>
        <v>1</v>
      </c>
      <c r="J2204" s="8">
        <f t="shared" si="206"/>
        <v>1.8595596133190118</v>
      </c>
      <c r="K2204" s="5" t="str">
        <f t="shared" si="207"/>
        <v>normal</v>
      </c>
      <c r="L2204" s="5">
        <f t="shared" si="208"/>
        <v>0</v>
      </c>
      <c r="M2204" s="5">
        <f t="shared" si="209"/>
        <v>0</v>
      </c>
    </row>
    <row r="2205" spans="1:13">
      <c r="A2205" s="5">
        <v>4121</v>
      </c>
      <c r="B2205" s="5">
        <v>20</v>
      </c>
      <c r="C2205" s="5" t="s">
        <v>62</v>
      </c>
      <c r="D2205" s="5">
        <v>5905</v>
      </c>
      <c r="E2205" s="5">
        <v>50</v>
      </c>
      <c r="F2205" s="8">
        <f t="shared" si="204"/>
        <v>0.84674005080440307</v>
      </c>
      <c r="G2205" s="5" t="str">
        <f>IF(COUNTIFS(Q3_SQL_Error_Concentration!$A:$A,A2205,Q3_SQL_Error_Concentration!$E:$E,B2205,Q3_SQL_Error_Concentration!$F:$F,C2205)=0,"",SUMIFS(Q3_SQL_Error_Concentration!$I:$I,Q3_SQL_Error_Concentration!$A:$A,A2205,Q3_SQL_Error_Concentration!$E:$E,B2205,Q3_SQL_Error_Concentration!$F:$F,C2205))</f>
        <v/>
      </c>
      <c r="H2205" s="5" t="str">
        <f t="shared" si="205"/>
        <v/>
      </c>
      <c r="I2205" s="5">
        <f>IF(D2205&gt;=Q3_Validation!$C$2,1,0)</f>
        <v>1</v>
      </c>
      <c r="J2205" s="8">
        <f t="shared" si="206"/>
        <v>0.84674005080440307</v>
      </c>
      <c r="K2205" s="5" t="str">
        <f t="shared" si="207"/>
        <v>normal</v>
      </c>
      <c r="L2205" s="5">
        <f t="shared" si="208"/>
        <v>0</v>
      </c>
      <c r="M2205" s="5">
        <f t="shared" si="209"/>
        <v>0</v>
      </c>
    </row>
    <row r="2206" spans="1:13">
      <c r="A2206" s="5">
        <v>4121</v>
      </c>
      <c r="B2206" s="5">
        <v>21</v>
      </c>
      <c r="C2206" s="5" t="s">
        <v>63</v>
      </c>
      <c r="D2206" s="5">
        <v>2386</v>
      </c>
      <c r="E2206" s="5">
        <v>21</v>
      </c>
      <c r="F2206" s="8">
        <f t="shared" si="204"/>
        <v>0.88013411567476951</v>
      </c>
      <c r="G2206" s="5" t="str">
        <f>IF(COUNTIFS(Q3_SQL_Error_Concentration!$A:$A,A2206,Q3_SQL_Error_Concentration!$E:$E,B2206,Q3_SQL_Error_Concentration!$F:$F,C2206)=0,"",SUMIFS(Q3_SQL_Error_Concentration!$I:$I,Q3_SQL_Error_Concentration!$A:$A,A2206,Q3_SQL_Error_Concentration!$E:$E,B2206,Q3_SQL_Error_Concentration!$F:$F,C2206))</f>
        <v/>
      </c>
      <c r="H2206" s="5" t="str">
        <f t="shared" si="205"/>
        <v/>
      </c>
      <c r="I2206" s="5">
        <f>IF(D2206&gt;=Q3_Validation!$C$2,1,0)</f>
        <v>1</v>
      </c>
      <c r="J2206" s="8">
        <f t="shared" si="206"/>
        <v>0.88013411567476951</v>
      </c>
      <c r="K2206" s="5" t="str">
        <f t="shared" si="207"/>
        <v>normal</v>
      </c>
      <c r="L2206" s="5">
        <f t="shared" si="208"/>
        <v>0</v>
      </c>
      <c r="M2206" s="5">
        <f t="shared" si="209"/>
        <v>0</v>
      </c>
    </row>
    <row r="2207" spans="1:13">
      <c r="A2207" s="5">
        <v>4121</v>
      </c>
      <c r="B2207" s="5">
        <v>21</v>
      </c>
      <c r="C2207" s="5" t="s">
        <v>64</v>
      </c>
      <c r="D2207" s="5">
        <v>9168</v>
      </c>
      <c r="E2207" s="5">
        <v>164</v>
      </c>
      <c r="F2207" s="8">
        <f t="shared" si="204"/>
        <v>1.7888307155322862</v>
      </c>
      <c r="G2207" s="5" t="str">
        <f>IF(COUNTIFS(Q3_SQL_Error_Concentration!$A:$A,A2207,Q3_SQL_Error_Concentration!$E:$E,B2207,Q3_SQL_Error_Concentration!$F:$F,C2207)=0,"",SUMIFS(Q3_SQL_Error_Concentration!$I:$I,Q3_SQL_Error_Concentration!$A:$A,A2207,Q3_SQL_Error_Concentration!$E:$E,B2207,Q3_SQL_Error_Concentration!$F:$F,C2207))</f>
        <v/>
      </c>
      <c r="H2207" s="5" t="str">
        <f t="shared" si="205"/>
        <v/>
      </c>
      <c r="I2207" s="5">
        <f>IF(D2207&gt;=Q3_Validation!$C$2,1,0)</f>
        <v>1</v>
      </c>
      <c r="J2207" s="8">
        <f t="shared" si="206"/>
        <v>1.7888307155322862</v>
      </c>
      <c r="K2207" s="5" t="str">
        <f t="shared" si="207"/>
        <v>normal</v>
      </c>
      <c r="L2207" s="5">
        <f t="shared" si="208"/>
        <v>0</v>
      </c>
      <c r="M2207" s="5">
        <f t="shared" si="209"/>
        <v>0</v>
      </c>
    </row>
    <row r="2208" spans="1:13">
      <c r="A2208" s="5">
        <v>4121</v>
      </c>
      <c r="B2208" s="5">
        <v>21</v>
      </c>
      <c r="C2208" s="5" t="s">
        <v>62</v>
      </c>
      <c r="D2208" s="5">
        <v>4164</v>
      </c>
      <c r="E2208" s="5">
        <v>31</v>
      </c>
      <c r="F2208" s="8">
        <f t="shared" si="204"/>
        <v>0.74447646493756003</v>
      </c>
      <c r="G2208" s="5" t="str">
        <f>IF(COUNTIFS(Q3_SQL_Error_Concentration!$A:$A,A2208,Q3_SQL_Error_Concentration!$E:$E,B2208,Q3_SQL_Error_Concentration!$F:$F,C2208)=0,"",SUMIFS(Q3_SQL_Error_Concentration!$I:$I,Q3_SQL_Error_Concentration!$A:$A,A2208,Q3_SQL_Error_Concentration!$E:$E,B2208,Q3_SQL_Error_Concentration!$F:$F,C2208))</f>
        <v/>
      </c>
      <c r="H2208" s="5" t="str">
        <f t="shared" si="205"/>
        <v/>
      </c>
      <c r="I2208" s="5">
        <f>IF(D2208&gt;=Q3_Validation!$C$2,1,0)</f>
        <v>1</v>
      </c>
      <c r="J2208" s="8">
        <f t="shared" si="206"/>
        <v>0.74447646493756003</v>
      </c>
      <c r="K2208" s="5" t="str">
        <f t="shared" si="207"/>
        <v>normal</v>
      </c>
      <c r="L2208" s="5">
        <f t="shared" si="208"/>
        <v>0</v>
      </c>
      <c r="M2208" s="5">
        <f t="shared" si="209"/>
        <v>0</v>
      </c>
    </row>
    <row r="2209" spans="1:13">
      <c r="A2209" s="5">
        <v>4121</v>
      </c>
      <c r="B2209" s="5">
        <v>22</v>
      </c>
      <c r="C2209" s="5" t="s">
        <v>63</v>
      </c>
      <c r="D2209" s="5">
        <v>3385</v>
      </c>
      <c r="E2209" s="5">
        <v>19</v>
      </c>
      <c r="F2209" s="8">
        <f t="shared" si="204"/>
        <v>0.56129985228951251</v>
      </c>
      <c r="G2209" s="5" t="str">
        <f>IF(COUNTIFS(Q3_SQL_Error_Concentration!$A:$A,A2209,Q3_SQL_Error_Concentration!$E:$E,B2209,Q3_SQL_Error_Concentration!$F:$F,C2209)=0,"",SUMIFS(Q3_SQL_Error_Concentration!$I:$I,Q3_SQL_Error_Concentration!$A:$A,A2209,Q3_SQL_Error_Concentration!$E:$E,B2209,Q3_SQL_Error_Concentration!$F:$F,C2209))</f>
        <v/>
      </c>
      <c r="H2209" s="5" t="str">
        <f t="shared" si="205"/>
        <v/>
      </c>
      <c r="I2209" s="5">
        <f>IF(D2209&gt;=Q3_Validation!$C$2,1,0)</f>
        <v>1</v>
      </c>
      <c r="J2209" s="8">
        <f t="shared" si="206"/>
        <v>0.56129985228951251</v>
      </c>
      <c r="K2209" s="5" t="str">
        <f t="shared" si="207"/>
        <v>normal</v>
      </c>
      <c r="L2209" s="5">
        <f t="shared" si="208"/>
        <v>0</v>
      </c>
      <c r="M2209" s="5">
        <f t="shared" si="209"/>
        <v>0</v>
      </c>
    </row>
    <row r="2210" spans="1:13">
      <c r="A2210" s="5">
        <v>4121</v>
      </c>
      <c r="B2210" s="5">
        <v>22</v>
      </c>
      <c r="C2210" s="5" t="s">
        <v>64</v>
      </c>
      <c r="D2210" s="5">
        <v>10072</v>
      </c>
      <c r="E2210" s="5">
        <v>181</v>
      </c>
      <c r="F2210" s="8">
        <f t="shared" si="204"/>
        <v>1.7970611596505164</v>
      </c>
      <c r="G2210" s="5" t="str">
        <f>IF(COUNTIFS(Q3_SQL_Error_Concentration!$A:$A,A2210,Q3_SQL_Error_Concentration!$E:$E,B2210,Q3_SQL_Error_Concentration!$F:$F,C2210)=0,"",SUMIFS(Q3_SQL_Error_Concentration!$I:$I,Q3_SQL_Error_Concentration!$A:$A,A2210,Q3_SQL_Error_Concentration!$E:$E,B2210,Q3_SQL_Error_Concentration!$F:$F,C2210))</f>
        <v/>
      </c>
      <c r="H2210" s="5" t="str">
        <f t="shared" si="205"/>
        <v/>
      </c>
      <c r="I2210" s="5">
        <f>IF(D2210&gt;=Q3_Validation!$C$2,1,0)</f>
        <v>1</v>
      </c>
      <c r="J2210" s="8">
        <f t="shared" si="206"/>
        <v>1.7970611596505164</v>
      </c>
      <c r="K2210" s="5" t="str">
        <f t="shared" si="207"/>
        <v>normal</v>
      </c>
      <c r="L2210" s="5">
        <f t="shared" si="208"/>
        <v>0</v>
      </c>
      <c r="M2210" s="5">
        <f t="shared" si="209"/>
        <v>0</v>
      </c>
    </row>
    <row r="2211" spans="1:13">
      <c r="A2211" s="5">
        <v>4121</v>
      </c>
      <c r="B2211" s="5">
        <v>22</v>
      </c>
      <c r="C2211" s="5" t="s">
        <v>62</v>
      </c>
      <c r="D2211" s="5">
        <v>3880</v>
      </c>
      <c r="E2211" s="5">
        <v>34</v>
      </c>
      <c r="F2211" s="8">
        <f t="shared" si="204"/>
        <v>0.87628865979381443</v>
      </c>
      <c r="G2211" s="5" t="str">
        <f>IF(COUNTIFS(Q3_SQL_Error_Concentration!$A:$A,A2211,Q3_SQL_Error_Concentration!$E:$E,B2211,Q3_SQL_Error_Concentration!$F:$F,C2211)=0,"",SUMIFS(Q3_SQL_Error_Concentration!$I:$I,Q3_SQL_Error_Concentration!$A:$A,A2211,Q3_SQL_Error_Concentration!$E:$E,B2211,Q3_SQL_Error_Concentration!$F:$F,C2211))</f>
        <v/>
      </c>
      <c r="H2211" s="5" t="str">
        <f t="shared" si="205"/>
        <v/>
      </c>
      <c r="I2211" s="5">
        <f>IF(D2211&gt;=Q3_Validation!$C$2,1,0)</f>
        <v>1</v>
      </c>
      <c r="J2211" s="8">
        <f t="shared" si="206"/>
        <v>0.87628865979381443</v>
      </c>
      <c r="K2211" s="5" t="str">
        <f t="shared" si="207"/>
        <v>normal</v>
      </c>
      <c r="L2211" s="5">
        <f t="shared" si="208"/>
        <v>0</v>
      </c>
      <c r="M2211" s="5">
        <f t="shared" si="209"/>
        <v>0</v>
      </c>
    </row>
    <row r="2212" spans="1:13">
      <c r="A2212" s="5">
        <v>4121</v>
      </c>
      <c r="B2212" s="5">
        <v>23</v>
      </c>
      <c r="C2212" s="5" t="s">
        <v>63</v>
      </c>
      <c r="D2212" s="5">
        <v>1552</v>
      </c>
      <c r="E2212" s="5">
        <v>11</v>
      </c>
      <c r="F2212" s="8">
        <f t="shared" si="204"/>
        <v>0.70876288659793818</v>
      </c>
      <c r="G2212" s="5" t="str">
        <f>IF(COUNTIFS(Q3_SQL_Error_Concentration!$A:$A,A2212,Q3_SQL_Error_Concentration!$E:$E,B2212,Q3_SQL_Error_Concentration!$F:$F,C2212)=0,"",SUMIFS(Q3_SQL_Error_Concentration!$I:$I,Q3_SQL_Error_Concentration!$A:$A,A2212,Q3_SQL_Error_Concentration!$E:$E,B2212,Q3_SQL_Error_Concentration!$F:$F,C2212))</f>
        <v/>
      </c>
      <c r="H2212" s="5" t="str">
        <f t="shared" si="205"/>
        <v/>
      </c>
      <c r="I2212" s="5">
        <f>IF(D2212&gt;=Q3_Validation!$C$2,1,0)</f>
        <v>1</v>
      </c>
      <c r="J2212" s="8">
        <f t="shared" si="206"/>
        <v>0.70876288659793818</v>
      </c>
      <c r="K2212" s="5" t="str">
        <f t="shared" si="207"/>
        <v>normal</v>
      </c>
      <c r="L2212" s="5">
        <f t="shared" si="208"/>
        <v>0</v>
      </c>
      <c r="M2212" s="5">
        <f t="shared" si="209"/>
        <v>0</v>
      </c>
    </row>
    <row r="2213" spans="1:13">
      <c r="A2213" s="5">
        <v>4121</v>
      </c>
      <c r="B2213" s="5">
        <v>23</v>
      </c>
      <c r="C2213" s="5" t="s">
        <v>64</v>
      </c>
      <c r="D2213" s="5">
        <v>5845</v>
      </c>
      <c r="E2213" s="5">
        <v>89</v>
      </c>
      <c r="F2213" s="8">
        <f t="shared" si="204"/>
        <v>1.5226689478186484</v>
      </c>
      <c r="G2213" s="5" t="str">
        <f>IF(COUNTIFS(Q3_SQL_Error_Concentration!$A:$A,A2213,Q3_SQL_Error_Concentration!$E:$E,B2213,Q3_SQL_Error_Concentration!$F:$F,C2213)=0,"",SUMIFS(Q3_SQL_Error_Concentration!$I:$I,Q3_SQL_Error_Concentration!$A:$A,A2213,Q3_SQL_Error_Concentration!$E:$E,B2213,Q3_SQL_Error_Concentration!$F:$F,C2213))</f>
        <v/>
      </c>
      <c r="H2213" s="5" t="str">
        <f t="shared" si="205"/>
        <v/>
      </c>
      <c r="I2213" s="5">
        <f>IF(D2213&gt;=Q3_Validation!$C$2,1,0)</f>
        <v>1</v>
      </c>
      <c r="J2213" s="8">
        <f t="shared" si="206"/>
        <v>1.5226689478186484</v>
      </c>
      <c r="K2213" s="5" t="str">
        <f t="shared" si="207"/>
        <v>normal</v>
      </c>
      <c r="L2213" s="5">
        <f t="shared" si="208"/>
        <v>0</v>
      </c>
      <c r="M2213" s="5">
        <f t="shared" si="209"/>
        <v>0</v>
      </c>
    </row>
    <row r="2214" spans="1:13">
      <c r="A2214" s="5">
        <v>4121</v>
      </c>
      <c r="B2214" s="5">
        <v>23</v>
      </c>
      <c r="C2214" s="5" t="s">
        <v>62</v>
      </c>
      <c r="D2214" s="5">
        <v>2769</v>
      </c>
      <c r="E2214" s="5">
        <v>19</v>
      </c>
      <c r="F2214" s="8">
        <f t="shared" si="204"/>
        <v>0.6861682918020946</v>
      </c>
      <c r="G2214" s="5" t="str">
        <f>IF(COUNTIFS(Q3_SQL_Error_Concentration!$A:$A,A2214,Q3_SQL_Error_Concentration!$E:$E,B2214,Q3_SQL_Error_Concentration!$F:$F,C2214)=0,"",SUMIFS(Q3_SQL_Error_Concentration!$I:$I,Q3_SQL_Error_Concentration!$A:$A,A2214,Q3_SQL_Error_Concentration!$E:$E,B2214,Q3_SQL_Error_Concentration!$F:$F,C2214))</f>
        <v/>
      </c>
      <c r="H2214" s="5" t="str">
        <f t="shared" si="205"/>
        <v/>
      </c>
      <c r="I2214" s="5">
        <f>IF(D2214&gt;=Q3_Validation!$C$2,1,0)</f>
        <v>1</v>
      </c>
      <c r="J2214" s="8">
        <f t="shared" si="206"/>
        <v>0.6861682918020946</v>
      </c>
      <c r="K2214" s="5" t="str">
        <f t="shared" si="207"/>
        <v>normal</v>
      </c>
      <c r="L2214" s="5">
        <f t="shared" si="208"/>
        <v>0</v>
      </c>
      <c r="M2214" s="5">
        <f t="shared" si="209"/>
        <v>0</v>
      </c>
    </row>
    <row r="2215" spans="1:13">
      <c r="A2215" s="5">
        <v>4131</v>
      </c>
      <c r="B2215" s="5">
        <v>0</v>
      </c>
      <c r="C2215" s="5" t="s">
        <v>63</v>
      </c>
      <c r="D2215" s="5">
        <v>11</v>
      </c>
      <c r="E2215" s="5">
        <v>0</v>
      </c>
      <c r="F2215" s="8">
        <f t="shared" si="204"/>
        <v>0</v>
      </c>
      <c r="G2215" s="5" t="str">
        <f>IF(COUNTIFS(Q3_SQL_Error_Concentration!$A:$A,A2215,Q3_SQL_Error_Concentration!$E:$E,B2215,Q3_SQL_Error_Concentration!$F:$F,C2215)=0,"",SUMIFS(Q3_SQL_Error_Concentration!$I:$I,Q3_SQL_Error_Concentration!$A:$A,A2215,Q3_SQL_Error_Concentration!$E:$E,B2215,Q3_SQL_Error_Concentration!$F:$F,C2215))</f>
        <v/>
      </c>
      <c r="H2215" s="5" t="str">
        <f t="shared" si="205"/>
        <v/>
      </c>
      <c r="I2215" s="5">
        <f>IF(D2215&gt;=Q3_Validation!$C$2,1,0)</f>
        <v>0</v>
      </c>
      <c r="J2215" s="8" t="str">
        <f t="shared" si="206"/>
        <v/>
      </c>
      <c r="K2215" s="5" t="str">
        <f t="shared" si="207"/>
        <v>excluded</v>
      </c>
      <c r="L2215" s="5">
        <f t="shared" si="208"/>
        <v>0</v>
      </c>
      <c r="M2215" s="5">
        <f t="shared" si="209"/>
        <v>0</v>
      </c>
    </row>
    <row r="2216" spans="1:13">
      <c r="A2216" s="5">
        <v>4131</v>
      </c>
      <c r="B2216" s="5">
        <v>0</v>
      </c>
      <c r="C2216" s="5" t="s">
        <v>62</v>
      </c>
      <c r="D2216" s="5">
        <v>8</v>
      </c>
      <c r="E2216" s="5">
        <v>0</v>
      </c>
      <c r="F2216" s="8">
        <f t="shared" si="204"/>
        <v>0</v>
      </c>
      <c r="G2216" s="5" t="str">
        <f>IF(COUNTIFS(Q3_SQL_Error_Concentration!$A:$A,A2216,Q3_SQL_Error_Concentration!$E:$E,B2216,Q3_SQL_Error_Concentration!$F:$F,C2216)=0,"",SUMIFS(Q3_SQL_Error_Concentration!$I:$I,Q3_SQL_Error_Concentration!$A:$A,A2216,Q3_SQL_Error_Concentration!$E:$E,B2216,Q3_SQL_Error_Concentration!$F:$F,C2216))</f>
        <v/>
      </c>
      <c r="H2216" s="5" t="str">
        <f t="shared" si="205"/>
        <v/>
      </c>
      <c r="I2216" s="5">
        <f>IF(D2216&gt;=Q3_Validation!$C$2,1,0)</f>
        <v>0</v>
      </c>
      <c r="J2216" s="8" t="str">
        <f t="shared" si="206"/>
        <v/>
      </c>
      <c r="K2216" s="5" t="str">
        <f t="shared" si="207"/>
        <v>excluded</v>
      </c>
      <c r="L2216" s="5">
        <f t="shared" si="208"/>
        <v>0</v>
      </c>
      <c r="M2216" s="5">
        <f t="shared" si="209"/>
        <v>0</v>
      </c>
    </row>
    <row r="2217" spans="1:13">
      <c r="A2217" s="5">
        <v>4131</v>
      </c>
      <c r="B2217" s="5">
        <v>1</v>
      </c>
      <c r="C2217" s="5" t="s">
        <v>63</v>
      </c>
      <c r="D2217" s="5">
        <v>4</v>
      </c>
      <c r="E2217" s="5">
        <v>0</v>
      </c>
      <c r="F2217" s="8">
        <f t="shared" si="204"/>
        <v>0</v>
      </c>
      <c r="G2217" s="5" t="str">
        <f>IF(COUNTIFS(Q3_SQL_Error_Concentration!$A:$A,A2217,Q3_SQL_Error_Concentration!$E:$E,B2217,Q3_SQL_Error_Concentration!$F:$F,C2217)=0,"",SUMIFS(Q3_SQL_Error_Concentration!$I:$I,Q3_SQL_Error_Concentration!$A:$A,A2217,Q3_SQL_Error_Concentration!$E:$E,B2217,Q3_SQL_Error_Concentration!$F:$F,C2217))</f>
        <v/>
      </c>
      <c r="H2217" s="5" t="str">
        <f t="shared" si="205"/>
        <v/>
      </c>
      <c r="I2217" s="5">
        <f>IF(D2217&gt;=Q3_Validation!$C$2,1,0)</f>
        <v>0</v>
      </c>
      <c r="J2217" s="8" t="str">
        <f t="shared" si="206"/>
        <v/>
      </c>
      <c r="K2217" s="5" t="str">
        <f t="shared" si="207"/>
        <v>excluded</v>
      </c>
      <c r="L2217" s="5">
        <f t="shared" si="208"/>
        <v>0</v>
      </c>
      <c r="M2217" s="5">
        <f t="shared" si="209"/>
        <v>0</v>
      </c>
    </row>
    <row r="2218" spans="1:13">
      <c r="A2218" s="5">
        <v>4131</v>
      </c>
      <c r="B2218" s="5">
        <v>1</v>
      </c>
      <c r="C2218" s="5" t="s">
        <v>62</v>
      </c>
      <c r="D2218" s="5">
        <v>4</v>
      </c>
      <c r="E2218" s="5">
        <v>0</v>
      </c>
      <c r="F2218" s="8">
        <f t="shared" si="204"/>
        <v>0</v>
      </c>
      <c r="G2218" s="5" t="str">
        <f>IF(COUNTIFS(Q3_SQL_Error_Concentration!$A:$A,A2218,Q3_SQL_Error_Concentration!$E:$E,B2218,Q3_SQL_Error_Concentration!$F:$F,C2218)=0,"",SUMIFS(Q3_SQL_Error_Concentration!$I:$I,Q3_SQL_Error_Concentration!$A:$A,A2218,Q3_SQL_Error_Concentration!$E:$E,B2218,Q3_SQL_Error_Concentration!$F:$F,C2218))</f>
        <v/>
      </c>
      <c r="H2218" s="5" t="str">
        <f t="shared" si="205"/>
        <v/>
      </c>
      <c r="I2218" s="5">
        <f>IF(D2218&gt;=Q3_Validation!$C$2,1,0)</f>
        <v>0</v>
      </c>
      <c r="J2218" s="8" t="str">
        <f t="shared" si="206"/>
        <v/>
      </c>
      <c r="K2218" s="5" t="str">
        <f t="shared" si="207"/>
        <v>excluded</v>
      </c>
      <c r="L2218" s="5">
        <f t="shared" si="208"/>
        <v>0</v>
      </c>
      <c r="M2218" s="5">
        <f t="shared" si="209"/>
        <v>0</v>
      </c>
    </row>
    <row r="2219" spans="1:13">
      <c r="A2219" s="5">
        <v>4131</v>
      </c>
      <c r="B2219" s="5">
        <v>2</v>
      </c>
      <c r="C2219" s="5" t="s">
        <v>63</v>
      </c>
      <c r="D2219" s="5">
        <v>10</v>
      </c>
      <c r="E2219" s="5">
        <v>0</v>
      </c>
      <c r="F2219" s="8">
        <f t="shared" si="204"/>
        <v>0</v>
      </c>
      <c r="G2219" s="5" t="str">
        <f>IF(COUNTIFS(Q3_SQL_Error_Concentration!$A:$A,A2219,Q3_SQL_Error_Concentration!$E:$E,B2219,Q3_SQL_Error_Concentration!$F:$F,C2219)=0,"",SUMIFS(Q3_SQL_Error_Concentration!$I:$I,Q3_SQL_Error_Concentration!$A:$A,A2219,Q3_SQL_Error_Concentration!$E:$E,B2219,Q3_SQL_Error_Concentration!$F:$F,C2219))</f>
        <v/>
      </c>
      <c r="H2219" s="5" t="str">
        <f t="shared" si="205"/>
        <v/>
      </c>
      <c r="I2219" s="5">
        <f>IF(D2219&gt;=Q3_Validation!$C$2,1,0)</f>
        <v>0</v>
      </c>
      <c r="J2219" s="8" t="str">
        <f t="shared" si="206"/>
        <v/>
      </c>
      <c r="K2219" s="5" t="str">
        <f t="shared" si="207"/>
        <v>excluded</v>
      </c>
      <c r="L2219" s="5">
        <f t="shared" si="208"/>
        <v>0</v>
      </c>
      <c r="M2219" s="5">
        <f t="shared" si="209"/>
        <v>0</v>
      </c>
    </row>
    <row r="2220" spans="1:13">
      <c r="A2220" s="5">
        <v>4131</v>
      </c>
      <c r="B2220" s="5">
        <v>2</v>
      </c>
      <c r="C2220" s="5" t="s">
        <v>62</v>
      </c>
      <c r="D2220" s="5">
        <v>13</v>
      </c>
      <c r="E2220" s="5">
        <v>0</v>
      </c>
      <c r="F2220" s="8">
        <f t="shared" si="204"/>
        <v>0</v>
      </c>
      <c r="G2220" s="5" t="str">
        <f>IF(COUNTIFS(Q3_SQL_Error_Concentration!$A:$A,A2220,Q3_SQL_Error_Concentration!$E:$E,B2220,Q3_SQL_Error_Concentration!$F:$F,C2220)=0,"",SUMIFS(Q3_SQL_Error_Concentration!$I:$I,Q3_SQL_Error_Concentration!$A:$A,A2220,Q3_SQL_Error_Concentration!$E:$E,B2220,Q3_SQL_Error_Concentration!$F:$F,C2220))</f>
        <v/>
      </c>
      <c r="H2220" s="5" t="str">
        <f t="shared" si="205"/>
        <v/>
      </c>
      <c r="I2220" s="5">
        <f>IF(D2220&gt;=Q3_Validation!$C$2,1,0)</f>
        <v>0</v>
      </c>
      <c r="J2220" s="8" t="str">
        <f t="shared" si="206"/>
        <v/>
      </c>
      <c r="K2220" s="5" t="str">
        <f t="shared" si="207"/>
        <v>excluded</v>
      </c>
      <c r="L2220" s="5">
        <f t="shared" si="208"/>
        <v>0</v>
      </c>
      <c r="M2220" s="5">
        <f t="shared" si="209"/>
        <v>0</v>
      </c>
    </row>
    <row r="2221" spans="1:13">
      <c r="A2221" s="5">
        <v>4131</v>
      </c>
      <c r="B2221" s="5">
        <v>3</v>
      </c>
      <c r="C2221" s="5" t="s">
        <v>63</v>
      </c>
      <c r="D2221" s="5">
        <v>9</v>
      </c>
      <c r="E2221" s="5">
        <v>0</v>
      </c>
      <c r="F2221" s="8">
        <f t="shared" si="204"/>
        <v>0</v>
      </c>
      <c r="G2221" s="5" t="str">
        <f>IF(COUNTIFS(Q3_SQL_Error_Concentration!$A:$A,A2221,Q3_SQL_Error_Concentration!$E:$E,B2221,Q3_SQL_Error_Concentration!$F:$F,C2221)=0,"",SUMIFS(Q3_SQL_Error_Concentration!$I:$I,Q3_SQL_Error_Concentration!$A:$A,A2221,Q3_SQL_Error_Concentration!$E:$E,B2221,Q3_SQL_Error_Concentration!$F:$F,C2221))</f>
        <v/>
      </c>
      <c r="H2221" s="5" t="str">
        <f t="shared" si="205"/>
        <v/>
      </c>
      <c r="I2221" s="5">
        <f>IF(D2221&gt;=Q3_Validation!$C$2,1,0)</f>
        <v>0</v>
      </c>
      <c r="J2221" s="8" t="str">
        <f t="shared" si="206"/>
        <v/>
      </c>
      <c r="K2221" s="5" t="str">
        <f t="shared" si="207"/>
        <v>excluded</v>
      </c>
      <c r="L2221" s="5">
        <f t="shared" si="208"/>
        <v>0</v>
      </c>
      <c r="M2221" s="5">
        <f t="shared" si="209"/>
        <v>0</v>
      </c>
    </row>
    <row r="2222" spans="1:13">
      <c r="A2222" s="5">
        <v>4131</v>
      </c>
      <c r="B2222" s="5">
        <v>3</v>
      </c>
      <c r="C2222" s="5" t="s">
        <v>62</v>
      </c>
      <c r="D2222" s="5">
        <v>21</v>
      </c>
      <c r="E2222" s="5">
        <v>1</v>
      </c>
      <c r="F2222" s="8">
        <f t="shared" si="204"/>
        <v>4.7619047619047619</v>
      </c>
      <c r="G2222" s="5" t="str">
        <f>IF(COUNTIFS(Q3_SQL_Error_Concentration!$A:$A,A2222,Q3_SQL_Error_Concentration!$E:$E,B2222,Q3_SQL_Error_Concentration!$F:$F,C2222)=0,"",SUMIFS(Q3_SQL_Error_Concentration!$I:$I,Q3_SQL_Error_Concentration!$A:$A,A2222,Q3_SQL_Error_Concentration!$E:$E,B2222,Q3_SQL_Error_Concentration!$F:$F,C2222))</f>
        <v/>
      </c>
      <c r="H2222" s="5" t="str">
        <f t="shared" si="205"/>
        <v/>
      </c>
      <c r="I2222" s="5">
        <f>IF(D2222&gt;=Q3_Validation!$C$2,1,0)</f>
        <v>0</v>
      </c>
      <c r="J2222" s="8" t="str">
        <f t="shared" si="206"/>
        <v/>
      </c>
      <c r="K2222" s="5" t="str">
        <f t="shared" si="207"/>
        <v>excluded</v>
      </c>
      <c r="L2222" s="5">
        <f t="shared" si="208"/>
        <v>0</v>
      </c>
      <c r="M2222" s="5">
        <f t="shared" si="209"/>
        <v>0</v>
      </c>
    </row>
    <row r="2223" spans="1:13">
      <c r="A2223" s="5">
        <v>4131</v>
      </c>
      <c r="B2223" s="5">
        <v>4</v>
      </c>
      <c r="C2223" s="5" t="s">
        <v>63</v>
      </c>
      <c r="D2223" s="5">
        <v>9</v>
      </c>
      <c r="E2223" s="5">
        <v>0</v>
      </c>
      <c r="F2223" s="8">
        <f t="shared" si="204"/>
        <v>0</v>
      </c>
      <c r="G2223" s="5" t="str">
        <f>IF(COUNTIFS(Q3_SQL_Error_Concentration!$A:$A,A2223,Q3_SQL_Error_Concentration!$E:$E,B2223,Q3_SQL_Error_Concentration!$F:$F,C2223)=0,"",SUMIFS(Q3_SQL_Error_Concentration!$I:$I,Q3_SQL_Error_Concentration!$A:$A,A2223,Q3_SQL_Error_Concentration!$E:$E,B2223,Q3_SQL_Error_Concentration!$F:$F,C2223))</f>
        <v/>
      </c>
      <c r="H2223" s="5" t="str">
        <f t="shared" si="205"/>
        <v/>
      </c>
      <c r="I2223" s="5">
        <f>IF(D2223&gt;=Q3_Validation!$C$2,1,0)</f>
        <v>0</v>
      </c>
      <c r="J2223" s="8" t="str">
        <f t="shared" si="206"/>
        <v/>
      </c>
      <c r="K2223" s="5" t="str">
        <f t="shared" si="207"/>
        <v>excluded</v>
      </c>
      <c r="L2223" s="5">
        <f t="shared" si="208"/>
        <v>0</v>
      </c>
      <c r="M2223" s="5">
        <f t="shared" si="209"/>
        <v>0</v>
      </c>
    </row>
    <row r="2224" spans="1:13">
      <c r="A2224" s="5">
        <v>4131</v>
      </c>
      <c r="B2224" s="5">
        <v>4</v>
      </c>
      <c r="C2224" s="5" t="s">
        <v>62</v>
      </c>
      <c r="D2224" s="5">
        <v>16</v>
      </c>
      <c r="E2224" s="5">
        <v>2</v>
      </c>
      <c r="F2224" s="8">
        <f t="shared" si="204"/>
        <v>12.5</v>
      </c>
      <c r="G2224" s="5" t="str">
        <f>IF(COUNTIFS(Q3_SQL_Error_Concentration!$A:$A,A2224,Q3_SQL_Error_Concentration!$E:$E,B2224,Q3_SQL_Error_Concentration!$F:$F,C2224)=0,"",SUMIFS(Q3_SQL_Error_Concentration!$I:$I,Q3_SQL_Error_Concentration!$A:$A,A2224,Q3_SQL_Error_Concentration!$E:$E,B2224,Q3_SQL_Error_Concentration!$F:$F,C2224))</f>
        <v/>
      </c>
      <c r="H2224" s="5" t="str">
        <f t="shared" si="205"/>
        <v/>
      </c>
      <c r="I2224" s="5">
        <f>IF(D2224&gt;=Q3_Validation!$C$2,1,0)</f>
        <v>0</v>
      </c>
      <c r="J2224" s="8" t="str">
        <f t="shared" si="206"/>
        <v/>
      </c>
      <c r="K2224" s="5" t="str">
        <f t="shared" si="207"/>
        <v>excluded</v>
      </c>
      <c r="L2224" s="5">
        <f t="shared" si="208"/>
        <v>0</v>
      </c>
      <c r="M2224" s="5">
        <f t="shared" si="209"/>
        <v>0</v>
      </c>
    </row>
    <row r="2225" spans="1:13">
      <c r="A2225" s="5">
        <v>4131</v>
      </c>
      <c r="B2225" s="5">
        <v>5</v>
      </c>
      <c r="C2225" s="5" t="s">
        <v>63</v>
      </c>
      <c r="D2225" s="5">
        <v>16</v>
      </c>
      <c r="E2225" s="5">
        <v>0</v>
      </c>
      <c r="F2225" s="8">
        <f t="shared" si="204"/>
        <v>0</v>
      </c>
      <c r="G2225" s="5" t="str">
        <f>IF(COUNTIFS(Q3_SQL_Error_Concentration!$A:$A,A2225,Q3_SQL_Error_Concentration!$E:$E,B2225,Q3_SQL_Error_Concentration!$F:$F,C2225)=0,"",SUMIFS(Q3_SQL_Error_Concentration!$I:$I,Q3_SQL_Error_Concentration!$A:$A,A2225,Q3_SQL_Error_Concentration!$E:$E,B2225,Q3_SQL_Error_Concentration!$F:$F,C2225))</f>
        <v/>
      </c>
      <c r="H2225" s="5" t="str">
        <f t="shared" si="205"/>
        <v/>
      </c>
      <c r="I2225" s="5">
        <f>IF(D2225&gt;=Q3_Validation!$C$2,1,0)</f>
        <v>0</v>
      </c>
      <c r="J2225" s="8" t="str">
        <f t="shared" si="206"/>
        <v/>
      </c>
      <c r="K2225" s="5" t="str">
        <f t="shared" si="207"/>
        <v>excluded</v>
      </c>
      <c r="L2225" s="5">
        <f t="shared" si="208"/>
        <v>0</v>
      </c>
      <c r="M2225" s="5">
        <f t="shared" si="209"/>
        <v>0</v>
      </c>
    </row>
    <row r="2226" spans="1:13">
      <c r="A2226" s="5">
        <v>4131</v>
      </c>
      <c r="B2226" s="5">
        <v>5</v>
      </c>
      <c r="C2226" s="5" t="s">
        <v>64</v>
      </c>
      <c r="D2226" s="5">
        <v>3</v>
      </c>
      <c r="E2226" s="5">
        <v>0</v>
      </c>
      <c r="F2226" s="8">
        <f t="shared" si="204"/>
        <v>0</v>
      </c>
      <c r="G2226" s="5" t="str">
        <f>IF(COUNTIFS(Q3_SQL_Error_Concentration!$A:$A,A2226,Q3_SQL_Error_Concentration!$E:$E,B2226,Q3_SQL_Error_Concentration!$F:$F,C2226)=0,"",SUMIFS(Q3_SQL_Error_Concentration!$I:$I,Q3_SQL_Error_Concentration!$A:$A,A2226,Q3_SQL_Error_Concentration!$E:$E,B2226,Q3_SQL_Error_Concentration!$F:$F,C2226))</f>
        <v/>
      </c>
      <c r="H2226" s="5" t="str">
        <f t="shared" si="205"/>
        <v/>
      </c>
      <c r="I2226" s="5">
        <f>IF(D2226&gt;=Q3_Validation!$C$2,1,0)</f>
        <v>0</v>
      </c>
      <c r="J2226" s="8" t="str">
        <f t="shared" si="206"/>
        <v/>
      </c>
      <c r="K2226" s="5" t="str">
        <f t="shared" si="207"/>
        <v>excluded</v>
      </c>
      <c r="L2226" s="5">
        <f t="shared" si="208"/>
        <v>0</v>
      </c>
      <c r="M2226" s="5">
        <f t="shared" si="209"/>
        <v>0</v>
      </c>
    </row>
    <row r="2227" spans="1:13">
      <c r="A2227" s="5">
        <v>4131</v>
      </c>
      <c r="B2227" s="5">
        <v>5</v>
      </c>
      <c r="C2227" s="5" t="s">
        <v>62</v>
      </c>
      <c r="D2227" s="5">
        <v>16</v>
      </c>
      <c r="E2227" s="5">
        <v>0</v>
      </c>
      <c r="F2227" s="8">
        <f t="shared" si="204"/>
        <v>0</v>
      </c>
      <c r="G2227" s="5" t="str">
        <f>IF(COUNTIFS(Q3_SQL_Error_Concentration!$A:$A,A2227,Q3_SQL_Error_Concentration!$E:$E,B2227,Q3_SQL_Error_Concentration!$F:$F,C2227)=0,"",SUMIFS(Q3_SQL_Error_Concentration!$I:$I,Q3_SQL_Error_Concentration!$A:$A,A2227,Q3_SQL_Error_Concentration!$E:$E,B2227,Q3_SQL_Error_Concentration!$F:$F,C2227))</f>
        <v/>
      </c>
      <c r="H2227" s="5" t="str">
        <f t="shared" si="205"/>
        <v/>
      </c>
      <c r="I2227" s="5">
        <f>IF(D2227&gt;=Q3_Validation!$C$2,1,0)</f>
        <v>0</v>
      </c>
      <c r="J2227" s="8" t="str">
        <f t="shared" si="206"/>
        <v/>
      </c>
      <c r="K2227" s="5" t="str">
        <f t="shared" si="207"/>
        <v>excluded</v>
      </c>
      <c r="L2227" s="5">
        <f t="shared" si="208"/>
        <v>0</v>
      </c>
      <c r="M2227" s="5">
        <f t="shared" si="209"/>
        <v>0</v>
      </c>
    </row>
    <row r="2228" spans="1:13">
      <c r="A2228" s="5">
        <v>4131</v>
      </c>
      <c r="B2228" s="5">
        <v>6</v>
      </c>
      <c r="C2228" s="5" t="s">
        <v>63</v>
      </c>
      <c r="D2228" s="5">
        <v>60</v>
      </c>
      <c r="E2228" s="5">
        <v>1</v>
      </c>
      <c r="F2228" s="8">
        <f t="shared" si="204"/>
        <v>1.6666666666666667</v>
      </c>
      <c r="G2228" s="5" t="str">
        <f>IF(COUNTIFS(Q3_SQL_Error_Concentration!$A:$A,A2228,Q3_SQL_Error_Concentration!$E:$E,B2228,Q3_SQL_Error_Concentration!$F:$F,C2228)=0,"",SUMIFS(Q3_SQL_Error_Concentration!$I:$I,Q3_SQL_Error_Concentration!$A:$A,A2228,Q3_SQL_Error_Concentration!$E:$E,B2228,Q3_SQL_Error_Concentration!$F:$F,C2228))</f>
        <v/>
      </c>
      <c r="H2228" s="5" t="str">
        <f t="shared" si="205"/>
        <v/>
      </c>
      <c r="I2228" s="5">
        <f>IF(D2228&gt;=Q3_Validation!$C$2,1,0)</f>
        <v>0</v>
      </c>
      <c r="J2228" s="8" t="str">
        <f t="shared" si="206"/>
        <v/>
      </c>
      <c r="K2228" s="5" t="str">
        <f t="shared" si="207"/>
        <v>excluded</v>
      </c>
      <c r="L2228" s="5">
        <f t="shared" si="208"/>
        <v>0</v>
      </c>
      <c r="M2228" s="5">
        <f t="shared" si="209"/>
        <v>0</v>
      </c>
    </row>
    <row r="2229" spans="1:13">
      <c r="A2229" s="5">
        <v>4131</v>
      </c>
      <c r="B2229" s="5">
        <v>6</v>
      </c>
      <c r="C2229" s="5" t="s">
        <v>64</v>
      </c>
      <c r="D2229" s="5">
        <v>2</v>
      </c>
      <c r="E2229" s="5">
        <v>0</v>
      </c>
      <c r="F2229" s="8">
        <f t="shared" si="204"/>
        <v>0</v>
      </c>
      <c r="G2229" s="5" t="str">
        <f>IF(COUNTIFS(Q3_SQL_Error_Concentration!$A:$A,A2229,Q3_SQL_Error_Concentration!$E:$E,B2229,Q3_SQL_Error_Concentration!$F:$F,C2229)=0,"",SUMIFS(Q3_SQL_Error_Concentration!$I:$I,Q3_SQL_Error_Concentration!$A:$A,A2229,Q3_SQL_Error_Concentration!$E:$E,B2229,Q3_SQL_Error_Concentration!$F:$F,C2229))</f>
        <v/>
      </c>
      <c r="H2229" s="5" t="str">
        <f t="shared" si="205"/>
        <v/>
      </c>
      <c r="I2229" s="5">
        <f>IF(D2229&gt;=Q3_Validation!$C$2,1,0)</f>
        <v>0</v>
      </c>
      <c r="J2229" s="8" t="str">
        <f t="shared" si="206"/>
        <v/>
      </c>
      <c r="K2229" s="5" t="str">
        <f t="shared" si="207"/>
        <v>excluded</v>
      </c>
      <c r="L2229" s="5">
        <f t="shared" si="208"/>
        <v>0</v>
      </c>
      <c r="M2229" s="5">
        <f t="shared" si="209"/>
        <v>0</v>
      </c>
    </row>
    <row r="2230" spans="1:13">
      <c r="A2230" s="5">
        <v>4131</v>
      </c>
      <c r="B2230" s="5">
        <v>6</v>
      </c>
      <c r="C2230" s="5" t="s">
        <v>62</v>
      </c>
      <c r="D2230" s="5">
        <v>67</v>
      </c>
      <c r="E2230" s="5">
        <v>3</v>
      </c>
      <c r="F2230" s="8">
        <f t="shared" si="204"/>
        <v>4.4776119402985071</v>
      </c>
      <c r="G2230" s="5" t="str">
        <f>IF(COUNTIFS(Q3_SQL_Error_Concentration!$A:$A,A2230,Q3_SQL_Error_Concentration!$E:$E,B2230,Q3_SQL_Error_Concentration!$F:$F,C2230)=0,"",SUMIFS(Q3_SQL_Error_Concentration!$I:$I,Q3_SQL_Error_Concentration!$A:$A,A2230,Q3_SQL_Error_Concentration!$E:$E,B2230,Q3_SQL_Error_Concentration!$F:$F,C2230))</f>
        <v/>
      </c>
      <c r="H2230" s="5" t="str">
        <f t="shared" si="205"/>
        <v/>
      </c>
      <c r="I2230" s="5">
        <f>IF(D2230&gt;=Q3_Validation!$C$2,1,0)</f>
        <v>0</v>
      </c>
      <c r="J2230" s="8" t="str">
        <f t="shared" si="206"/>
        <v/>
      </c>
      <c r="K2230" s="5" t="str">
        <f t="shared" si="207"/>
        <v>excluded</v>
      </c>
      <c r="L2230" s="5">
        <f t="shared" si="208"/>
        <v>0</v>
      </c>
      <c r="M2230" s="5">
        <f t="shared" si="209"/>
        <v>0</v>
      </c>
    </row>
    <row r="2231" spans="1:13">
      <c r="A2231" s="5">
        <v>4131</v>
      </c>
      <c r="B2231" s="5">
        <v>7</v>
      </c>
      <c r="C2231" s="5" t="s">
        <v>63</v>
      </c>
      <c r="D2231" s="5">
        <v>38</v>
      </c>
      <c r="E2231" s="5">
        <v>0</v>
      </c>
      <c r="F2231" s="8">
        <f t="shared" si="204"/>
        <v>0</v>
      </c>
      <c r="G2231" s="5" t="str">
        <f>IF(COUNTIFS(Q3_SQL_Error_Concentration!$A:$A,A2231,Q3_SQL_Error_Concentration!$E:$E,B2231,Q3_SQL_Error_Concentration!$F:$F,C2231)=0,"",SUMIFS(Q3_SQL_Error_Concentration!$I:$I,Q3_SQL_Error_Concentration!$A:$A,A2231,Q3_SQL_Error_Concentration!$E:$E,B2231,Q3_SQL_Error_Concentration!$F:$F,C2231))</f>
        <v/>
      </c>
      <c r="H2231" s="5" t="str">
        <f t="shared" si="205"/>
        <v/>
      </c>
      <c r="I2231" s="5">
        <f>IF(D2231&gt;=Q3_Validation!$C$2,1,0)</f>
        <v>0</v>
      </c>
      <c r="J2231" s="8" t="str">
        <f t="shared" si="206"/>
        <v/>
      </c>
      <c r="K2231" s="5" t="str">
        <f t="shared" si="207"/>
        <v>excluded</v>
      </c>
      <c r="L2231" s="5">
        <f t="shared" si="208"/>
        <v>0</v>
      </c>
      <c r="M2231" s="5">
        <f t="shared" si="209"/>
        <v>0</v>
      </c>
    </row>
    <row r="2232" spans="1:13">
      <c r="A2232" s="5">
        <v>4131</v>
      </c>
      <c r="B2232" s="5">
        <v>7</v>
      </c>
      <c r="C2232" s="5" t="s">
        <v>64</v>
      </c>
      <c r="D2232" s="5">
        <v>4</v>
      </c>
      <c r="E2232" s="5">
        <v>0</v>
      </c>
      <c r="F2232" s="8">
        <f t="shared" si="204"/>
        <v>0</v>
      </c>
      <c r="G2232" s="5" t="str">
        <f>IF(COUNTIFS(Q3_SQL_Error_Concentration!$A:$A,A2232,Q3_SQL_Error_Concentration!$E:$E,B2232,Q3_SQL_Error_Concentration!$F:$F,C2232)=0,"",SUMIFS(Q3_SQL_Error_Concentration!$I:$I,Q3_SQL_Error_Concentration!$A:$A,A2232,Q3_SQL_Error_Concentration!$E:$E,B2232,Q3_SQL_Error_Concentration!$F:$F,C2232))</f>
        <v/>
      </c>
      <c r="H2232" s="5" t="str">
        <f t="shared" si="205"/>
        <v/>
      </c>
      <c r="I2232" s="5">
        <f>IF(D2232&gt;=Q3_Validation!$C$2,1,0)</f>
        <v>0</v>
      </c>
      <c r="J2232" s="8" t="str">
        <f t="shared" si="206"/>
        <v/>
      </c>
      <c r="K2232" s="5" t="str">
        <f t="shared" si="207"/>
        <v>excluded</v>
      </c>
      <c r="L2232" s="5">
        <f t="shared" si="208"/>
        <v>0</v>
      </c>
      <c r="M2232" s="5">
        <f t="shared" si="209"/>
        <v>0</v>
      </c>
    </row>
    <row r="2233" spans="1:13">
      <c r="A2233" s="5">
        <v>4131</v>
      </c>
      <c r="B2233" s="5">
        <v>7</v>
      </c>
      <c r="C2233" s="5" t="s">
        <v>62</v>
      </c>
      <c r="D2233" s="5">
        <v>65</v>
      </c>
      <c r="E2233" s="5">
        <v>1</v>
      </c>
      <c r="F2233" s="8">
        <f t="shared" si="204"/>
        <v>1.5384615384615385</v>
      </c>
      <c r="G2233" s="5" t="str">
        <f>IF(COUNTIFS(Q3_SQL_Error_Concentration!$A:$A,A2233,Q3_SQL_Error_Concentration!$E:$E,B2233,Q3_SQL_Error_Concentration!$F:$F,C2233)=0,"",SUMIFS(Q3_SQL_Error_Concentration!$I:$I,Q3_SQL_Error_Concentration!$A:$A,A2233,Q3_SQL_Error_Concentration!$E:$E,B2233,Q3_SQL_Error_Concentration!$F:$F,C2233))</f>
        <v/>
      </c>
      <c r="H2233" s="5" t="str">
        <f t="shared" si="205"/>
        <v/>
      </c>
      <c r="I2233" s="5">
        <f>IF(D2233&gt;=Q3_Validation!$C$2,1,0)</f>
        <v>0</v>
      </c>
      <c r="J2233" s="8" t="str">
        <f t="shared" si="206"/>
        <v/>
      </c>
      <c r="K2233" s="5" t="str">
        <f t="shared" si="207"/>
        <v>excluded</v>
      </c>
      <c r="L2233" s="5">
        <f t="shared" si="208"/>
        <v>0</v>
      </c>
      <c r="M2233" s="5">
        <f t="shared" si="209"/>
        <v>0</v>
      </c>
    </row>
    <row r="2234" spans="1:13">
      <c r="A2234" s="5">
        <v>4131</v>
      </c>
      <c r="B2234" s="5">
        <v>8</v>
      </c>
      <c r="C2234" s="5" t="s">
        <v>63</v>
      </c>
      <c r="D2234" s="5">
        <v>33</v>
      </c>
      <c r="E2234" s="5">
        <v>0</v>
      </c>
      <c r="F2234" s="8">
        <f t="shared" si="204"/>
        <v>0</v>
      </c>
      <c r="G2234" s="5" t="str">
        <f>IF(COUNTIFS(Q3_SQL_Error_Concentration!$A:$A,A2234,Q3_SQL_Error_Concentration!$E:$E,B2234,Q3_SQL_Error_Concentration!$F:$F,C2234)=0,"",SUMIFS(Q3_SQL_Error_Concentration!$I:$I,Q3_SQL_Error_Concentration!$A:$A,A2234,Q3_SQL_Error_Concentration!$E:$E,B2234,Q3_SQL_Error_Concentration!$F:$F,C2234))</f>
        <v/>
      </c>
      <c r="H2234" s="5" t="str">
        <f t="shared" si="205"/>
        <v/>
      </c>
      <c r="I2234" s="5">
        <f>IF(D2234&gt;=Q3_Validation!$C$2,1,0)</f>
        <v>0</v>
      </c>
      <c r="J2234" s="8" t="str">
        <f t="shared" si="206"/>
        <v/>
      </c>
      <c r="K2234" s="5" t="str">
        <f t="shared" si="207"/>
        <v>excluded</v>
      </c>
      <c r="L2234" s="5">
        <f t="shared" si="208"/>
        <v>0</v>
      </c>
      <c r="M2234" s="5">
        <f t="shared" si="209"/>
        <v>0</v>
      </c>
    </row>
    <row r="2235" spans="1:13">
      <c r="A2235" s="5">
        <v>4131</v>
      </c>
      <c r="B2235" s="5">
        <v>8</v>
      </c>
      <c r="C2235" s="5" t="s">
        <v>64</v>
      </c>
      <c r="D2235" s="5">
        <v>4</v>
      </c>
      <c r="E2235" s="5">
        <v>0</v>
      </c>
      <c r="F2235" s="8">
        <f t="shared" si="204"/>
        <v>0</v>
      </c>
      <c r="G2235" s="5" t="str">
        <f>IF(COUNTIFS(Q3_SQL_Error_Concentration!$A:$A,A2235,Q3_SQL_Error_Concentration!$E:$E,B2235,Q3_SQL_Error_Concentration!$F:$F,C2235)=0,"",SUMIFS(Q3_SQL_Error_Concentration!$I:$I,Q3_SQL_Error_Concentration!$A:$A,A2235,Q3_SQL_Error_Concentration!$E:$E,B2235,Q3_SQL_Error_Concentration!$F:$F,C2235))</f>
        <v/>
      </c>
      <c r="H2235" s="5" t="str">
        <f t="shared" si="205"/>
        <v/>
      </c>
      <c r="I2235" s="5">
        <f>IF(D2235&gt;=Q3_Validation!$C$2,1,0)</f>
        <v>0</v>
      </c>
      <c r="J2235" s="8" t="str">
        <f t="shared" si="206"/>
        <v/>
      </c>
      <c r="K2235" s="5" t="str">
        <f t="shared" si="207"/>
        <v>excluded</v>
      </c>
      <c r="L2235" s="5">
        <f t="shared" si="208"/>
        <v>0</v>
      </c>
      <c r="M2235" s="5">
        <f t="shared" si="209"/>
        <v>0</v>
      </c>
    </row>
    <row r="2236" spans="1:13">
      <c r="A2236" s="5">
        <v>4131</v>
      </c>
      <c r="B2236" s="5">
        <v>8</v>
      </c>
      <c r="C2236" s="5" t="s">
        <v>62</v>
      </c>
      <c r="D2236" s="5">
        <v>68</v>
      </c>
      <c r="E2236" s="5">
        <v>2</v>
      </c>
      <c r="F2236" s="8">
        <f t="shared" si="204"/>
        <v>2.9411764705882355</v>
      </c>
      <c r="G2236" s="5" t="str">
        <f>IF(COUNTIFS(Q3_SQL_Error_Concentration!$A:$A,A2236,Q3_SQL_Error_Concentration!$E:$E,B2236,Q3_SQL_Error_Concentration!$F:$F,C2236)=0,"",SUMIFS(Q3_SQL_Error_Concentration!$I:$I,Q3_SQL_Error_Concentration!$A:$A,A2236,Q3_SQL_Error_Concentration!$E:$E,B2236,Q3_SQL_Error_Concentration!$F:$F,C2236))</f>
        <v/>
      </c>
      <c r="H2236" s="5" t="str">
        <f t="shared" si="205"/>
        <v/>
      </c>
      <c r="I2236" s="5">
        <f>IF(D2236&gt;=Q3_Validation!$C$2,1,0)</f>
        <v>0</v>
      </c>
      <c r="J2236" s="8" t="str">
        <f t="shared" si="206"/>
        <v/>
      </c>
      <c r="K2236" s="5" t="str">
        <f t="shared" si="207"/>
        <v>excluded</v>
      </c>
      <c r="L2236" s="5">
        <f t="shared" si="208"/>
        <v>0</v>
      </c>
      <c r="M2236" s="5">
        <f t="shared" si="209"/>
        <v>0</v>
      </c>
    </row>
    <row r="2237" spans="1:13">
      <c r="A2237" s="5">
        <v>4131</v>
      </c>
      <c r="B2237" s="5">
        <v>9</v>
      </c>
      <c r="C2237" s="5" t="s">
        <v>63</v>
      </c>
      <c r="D2237" s="5">
        <v>50</v>
      </c>
      <c r="E2237" s="5">
        <v>1</v>
      </c>
      <c r="F2237" s="8">
        <f t="shared" si="204"/>
        <v>2</v>
      </c>
      <c r="G2237" s="5" t="str">
        <f>IF(COUNTIFS(Q3_SQL_Error_Concentration!$A:$A,A2237,Q3_SQL_Error_Concentration!$E:$E,B2237,Q3_SQL_Error_Concentration!$F:$F,C2237)=0,"",SUMIFS(Q3_SQL_Error_Concentration!$I:$I,Q3_SQL_Error_Concentration!$A:$A,A2237,Q3_SQL_Error_Concentration!$E:$E,B2237,Q3_SQL_Error_Concentration!$F:$F,C2237))</f>
        <v/>
      </c>
      <c r="H2237" s="5" t="str">
        <f t="shared" si="205"/>
        <v/>
      </c>
      <c r="I2237" s="5">
        <f>IF(D2237&gt;=Q3_Validation!$C$2,1,0)</f>
        <v>0</v>
      </c>
      <c r="J2237" s="8" t="str">
        <f t="shared" si="206"/>
        <v/>
      </c>
      <c r="K2237" s="5" t="str">
        <f t="shared" si="207"/>
        <v>excluded</v>
      </c>
      <c r="L2237" s="5">
        <f t="shared" si="208"/>
        <v>0</v>
      </c>
      <c r="M2237" s="5">
        <f t="shared" si="209"/>
        <v>0</v>
      </c>
    </row>
    <row r="2238" spans="1:13">
      <c r="A2238" s="5">
        <v>4131</v>
      </c>
      <c r="B2238" s="5">
        <v>9</v>
      </c>
      <c r="C2238" s="5" t="s">
        <v>64</v>
      </c>
      <c r="D2238" s="5">
        <v>2</v>
      </c>
      <c r="E2238" s="5">
        <v>0</v>
      </c>
      <c r="F2238" s="8">
        <f t="shared" si="204"/>
        <v>0</v>
      </c>
      <c r="G2238" s="5" t="str">
        <f>IF(COUNTIFS(Q3_SQL_Error_Concentration!$A:$A,A2238,Q3_SQL_Error_Concentration!$E:$E,B2238,Q3_SQL_Error_Concentration!$F:$F,C2238)=0,"",SUMIFS(Q3_SQL_Error_Concentration!$I:$I,Q3_SQL_Error_Concentration!$A:$A,A2238,Q3_SQL_Error_Concentration!$E:$E,B2238,Q3_SQL_Error_Concentration!$F:$F,C2238))</f>
        <v/>
      </c>
      <c r="H2238" s="5" t="str">
        <f t="shared" si="205"/>
        <v/>
      </c>
      <c r="I2238" s="5">
        <f>IF(D2238&gt;=Q3_Validation!$C$2,1,0)</f>
        <v>0</v>
      </c>
      <c r="J2238" s="8" t="str">
        <f t="shared" si="206"/>
        <v/>
      </c>
      <c r="K2238" s="5" t="str">
        <f t="shared" si="207"/>
        <v>excluded</v>
      </c>
      <c r="L2238" s="5">
        <f t="shared" si="208"/>
        <v>0</v>
      </c>
      <c r="M2238" s="5">
        <f t="shared" si="209"/>
        <v>0</v>
      </c>
    </row>
    <row r="2239" spans="1:13">
      <c r="A2239" s="5">
        <v>4131</v>
      </c>
      <c r="B2239" s="5">
        <v>9</v>
      </c>
      <c r="C2239" s="5" t="s">
        <v>62</v>
      </c>
      <c r="D2239" s="5">
        <v>63</v>
      </c>
      <c r="E2239" s="5">
        <v>4</v>
      </c>
      <c r="F2239" s="8">
        <f t="shared" si="204"/>
        <v>6.3492063492063489</v>
      </c>
      <c r="G2239" s="5" t="str">
        <f>IF(COUNTIFS(Q3_SQL_Error_Concentration!$A:$A,A2239,Q3_SQL_Error_Concentration!$E:$E,B2239,Q3_SQL_Error_Concentration!$F:$F,C2239)=0,"",SUMIFS(Q3_SQL_Error_Concentration!$I:$I,Q3_SQL_Error_Concentration!$A:$A,A2239,Q3_SQL_Error_Concentration!$E:$E,B2239,Q3_SQL_Error_Concentration!$F:$F,C2239))</f>
        <v/>
      </c>
      <c r="H2239" s="5" t="str">
        <f t="shared" si="205"/>
        <v/>
      </c>
      <c r="I2239" s="5">
        <f>IF(D2239&gt;=Q3_Validation!$C$2,1,0)</f>
        <v>0</v>
      </c>
      <c r="J2239" s="8" t="str">
        <f t="shared" si="206"/>
        <v/>
      </c>
      <c r="K2239" s="5" t="str">
        <f t="shared" si="207"/>
        <v>excluded</v>
      </c>
      <c r="L2239" s="5">
        <f t="shared" si="208"/>
        <v>0</v>
      </c>
      <c r="M2239" s="5">
        <f t="shared" si="209"/>
        <v>0</v>
      </c>
    </row>
    <row r="2240" spans="1:13">
      <c r="A2240" s="5">
        <v>4131</v>
      </c>
      <c r="B2240" s="5">
        <v>10</v>
      </c>
      <c r="C2240" s="5" t="s">
        <v>63</v>
      </c>
      <c r="D2240" s="5">
        <v>33</v>
      </c>
      <c r="E2240" s="5">
        <v>2</v>
      </c>
      <c r="F2240" s="8">
        <f t="shared" si="204"/>
        <v>6.0606060606060606</v>
      </c>
      <c r="G2240" s="5" t="str">
        <f>IF(COUNTIFS(Q3_SQL_Error_Concentration!$A:$A,A2240,Q3_SQL_Error_Concentration!$E:$E,B2240,Q3_SQL_Error_Concentration!$F:$F,C2240)=0,"",SUMIFS(Q3_SQL_Error_Concentration!$I:$I,Q3_SQL_Error_Concentration!$A:$A,A2240,Q3_SQL_Error_Concentration!$E:$E,B2240,Q3_SQL_Error_Concentration!$F:$F,C2240))</f>
        <v/>
      </c>
      <c r="H2240" s="5" t="str">
        <f t="shared" si="205"/>
        <v/>
      </c>
      <c r="I2240" s="5">
        <f>IF(D2240&gt;=Q3_Validation!$C$2,1,0)</f>
        <v>0</v>
      </c>
      <c r="J2240" s="8" t="str">
        <f t="shared" si="206"/>
        <v/>
      </c>
      <c r="K2240" s="5" t="str">
        <f t="shared" si="207"/>
        <v>excluded</v>
      </c>
      <c r="L2240" s="5">
        <f t="shared" si="208"/>
        <v>0</v>
      </c>
      <c r="M2240" s="5">
        <f t="shared" si="209"/>
        <v>0</v>
      </c>
    </row>
    <row r="2241" spans="1:13">
      <c r="A2241" s="5">
        <v>4131</v>
      </c>
      <c r="B2241" s="5">
        <v>10</v>
      </c>
      <c r="C2241" s="5" t="s">
        <v>64</v>
      </c>
      <c r="D2241" s="5">
        <v>6</v>
      </c>
      <c r="E2241" s="5">
        <v>0</v>
      </c>
      <c r="F2241" s="8">
        <f t="shared" si="204"/>
        <v>0</v>
      </c>
      <c r="G2241" s="5" t="str">
        <f>IF(COUNTIFS(Q3_SQL_Error_Concentration!$A:$A,A2241,Q3_SQL_Error_Concentration!$E:$E,B2241,Q3_SQL_Error_Concentration!$F:$F,C2241)=0,"",SUMIFS(Q3_SQL_Error_Concentration!$I:$I,Q3_SQL_Error_Concentration!$A:$A,A2241,Q3_SQL_Error_Concentration!$E:$E,B2241,Q3_SQL_Error_Concentration!$F:$F,C2241))</f>
        <v/>
      </c>
      <c r="H2241" s="5" t="str">
        <f t="shared" si="205"/>
        <v/>
      </c>
      <c r="I2241" s="5">
        <f>IF(D2241&gt;=Q3_Validation!$C$2,1,0)</f>
        <v>0</v>
      </c>
      <c r="J2241" s="8" t="str">
        <f t="shared" si="206"/>
        <v/>
      </c>
      <c r="K2241" s="5" t="str">
        <f t="shared" si="207"/>
        <v>excluded</v>
      </c>
      <c r="L2241" s="5">
        <f t="shared" si="208"/>
        <v>0</v>
      </c>
      <c r="M2241" s="5">
        <f t="shared" si="209"/>
        <v>0</v>
      </c>
    </row>
    <row r="2242" spans="1:13">
      <c r="A2242" s="5">
        <v>4131</v>
      </c>
      <c r="B2242" s="5">
        <v>10</v>
      </c>
      <c r="C2242" s="5" t="s">
        <v>62</v>
      </c>
      <c r="D2242" s="5">
        <v>84</v>
      </c>
      <c r="E2242" s="5">
        <v>2</v>
      </c>
      <c r="F2242" s="8">
        <f t="shared" ref="F2242:F2305" si="210">100*E2242/D2242</f>
        <v>2.3809523809523809</v>
      </c>
      <c r="G2242" s="5" t="str">
        <f>IF(COUNTIFS(Q3_SQL_Error_Concentration!$A:$A,A2242,Q3_SQL_Error_Concentration!$E:$E,B2242,Q3_SQL_Error_Concentration!$F:$F,C2242)=0,"",SUMIFS(Q3_SQL_Error_Concentration!$I:$I,Q3_SQL_Error_Concentration!$A:$A,A2242,Q3_SQL_Error_Concentration!$E:$E,B2242,Q3_SQL_Error_Concentration!$F:$F,C2242))</f>
        <v/>
      </c>
      <c r="H2242" s="5" t="str">
        <f t="shared" ref="H2242:H2305" si="211">IF(G2242="","",IF(ABS(F2242-G2242)&lt;=0.0002,"PASS","FAIL"))</f>
        <v/>
      </c>
      <c r="I2242" s="5">
        <f>IF(D2242&gt;=Q3_Validation!$C$2,1,0)</f>
        <v>0</v>
      </c>
      <c r="J2242" s="8" t="str">
        <f t="shared" ref="J2242:J2305" si="212">IF(I2242=1,F2242,"")</f>
        <v/>
      </c>
      <c r="K2242" s="5" t="str">
        <f t="shared" ref="K2242:K2305" si="213">IF(D2242&lt;601,"excluded",IF(J2242&gt;3.628192,"outlier",IF(J2242&gt;=2.11093,"high-error","normal")))</f>
        <v>excluded</v>
      </c>
      <c r="L2242" s="5">
        <f t="shared" ref="L2242:L2305" si="214">COUNTIFS(A:A,A2242,K:K,"high-error")+COUNTIFS(A:A,A2242,K:K,"outlier")</f>
        <v>0</v>
      </c>
      <c r="M2242" s="5">
        <f t="shared" ref="M2242:M2305" si="215">IF(AND(L2242&gt;=2,OR(K2242="high-error",K2242="outlier")),1,0)</f>
        <v>0</v>
      </c>
    </row>
    <row r="2243" spans="1:13">
      <c r="A2243" s="5">
        <v>4131</v>
      </c>
      <c r="B2243" s="5">
        <v>11</v>
      </c>
      <c r="C2243" s="5" t="s">
        <v>63</v>
      </c>
      <c r="D2243" s="5">
        <v>61</v>
      </c>
      <c r="E2243" s="5">
        <v>0</v>
      </c>
      <c r="F2243" s="8">
        <f t="shared" si="210"/>
        <v>0</v>
      </c>
      <c r="G2243" s="5" t="str">
        <f>IF(COUNTIFS(Q3_SQL_Error_Concentration!$A:$A,A2243,Q3_SQL_Error_Concentration!$E:$E,B2243,Q3_SQL_Error_Concentration!$F:$F,C2243)=0,"",SUMIFS(Q3_SQL_Error_Concentration!$I:$I,Q3_SQL_Error_Concentration!$A:$A,A2243,Q3_SQL_Error_Concentration!$E:$E,B2243,Q3_SQL_Error_Concentration!$F:$F,C2243))</f>
        <v/>
      </c>
      <c r="H2243" s="5" t="str">
        <f t="shared" si="211"/>
        <v/>
      </c>
      <c r="I2243" s="5">
        <f>IF(D2243&gt;=Q3_Validation!$C$2,1,0)</f>
        <v>0</v>
      </c>
      <c r="J2243" s="8" t="str">
        <f t="shared" si="212"/>
        <v/>
      </c>
      <c r="K2243" s="5" t="str">
        <f t="shared" si="213"/>
        <v>excluded</v>
      </c>
      <c r="L2243" s="5">
        <f t="shared" si="214"/>
        <v>0</v>
      </c>
      <c r="M2243" s="5">
        <f t="shared" si="215"/>
        <v>0</v>
      </c>
    </row>
    <row r="2244" spans="1:13">
      <c r="A2244" s="5">
        <v>4131</v>
      </c>
      <c r="B2244" s="5">
        <v>11</v>
      </c>
      <c r="C2244" s="5" t="s">
        <v>64</v>
      </c>
      <c r="D2244" s="5">
        <v>6</v>
      </c>
      <c r="E2244" s="5">
        <v>0</v>
      </c>
      <c r="F2244" s="8">
        <f t="shared" si="210"/>
        <v>0</v>
      </c>
      <c r="G2244" s="5" t="str">
        <f>IF(COUNTIFS(Q3_SQL_Error_Concentration!$A:$A,A2244,Q3_SQL_Error_Concentration!$E:$E,B2244,Q3_SQL_Error_Concentration!$F:$F,C2244)=0,"",SUMIFS(Q3_SQL_Error_Concentration!$I:$I,Q3_SQL_Error_Concentration!$A:$A,A2244,Q3_SQL_Error_Concentration!$E:$E,B2244,Q3_SQL_Error_Concentration!$F:$F,C2244))</f>
        <v/>
      </c>
      <c r="H2244" s="5" t="str">
        <f t="shared" si="211"/>
        <v/>
      </c>
      <c r="I2244" s="5">
        <f>IF(D2244&gt;=Q3_Validation!$C$2,1,0)</f>
        <v>0</v>
      </c>
      <c r="J2244" s="8" t="str">
        <f t="shared" si="212"/>
        <v/>
      </c>
      <c r="K2244" s="5" t="str">
        <f t="shared" si="213"/>
        <v>excluded</v>
      </c>
      <c r="L2244" s="5">
        <f t="shared" si="214"/>
        <v>0</v>
      </c>
      <c r="M2244" s="5">
        <f t="shared" si="215"/>
        <v>0</v>
      </c>
    </row>
    <row r="2245" spans="1:13">
      <c r="A2245" s="5">
        <v>4131</v>
      </c>
      <c r="B2245" s="5">
        <v>11</v>
      </c>
      <c r="C2245" s="5" t="s">
        <v>62</v>
      </c>
      <c r="D2245" s="5">
        <v>79</v>
      </c>
      <c r="E2245" s="5">
        <v>0</v>
      </c>
      <c r="F2245" s="8">
        <f t="shared" si="210"/>
        <v>0</v>
      </c>
      <c r="G2245" s="5" t="str">
        <f>IF(COUNTIFS(Q3_SQL_Error_Concentration!$A:$A,A2245,Q3_SQL_Error_Concentration!$E:$E,B2245,Q3_SQL_Error_Concentration!$F:$F,C2245)=0,"",SUMIFS(Q3_SQL_Error_Concentration!$I:$I,Q3_SQL_Error_Concentration!$A:$A,A2245,Q3_SQL_Error_Concentration!$E:$E,B2245,Q3_SQL_Error_Concentration!$F:$F,C2245))</f>
        <v/>
      </c>
      <c r="H2245" s="5" t="str">
        <f t="shared" si="211"/>
        <v/>
      </c>
      <c r="I2245" s="5">
        <f>IF(D2245&gt;=Q3_Validation!$C$2,1,0)</f>
        <v>0</v>
      </c>
      <c r="J2245" s="8" t="str">
        <f t="shared" si="212"/>
        <v/>
      </c>
      <c r="K2245" s="5" t="str">
        <f t="shared" si="213"/>
        <v>excluded</v>
      </c>
      <c r="L2245" s="5">
        <f t="shared" si="214"/>
        <v>0</v>
      </c>
      <c r="M2245" s="5">
        <f t="shared" si="215"/>
        <v>0</v>
      </c>
    </row>
    <row r="2246" spans="1:13">
      <c r="A2246" s="5">
        <v>4131</v>
      </c>
      <c r="B2246" s="5">
        <v>12</v>
      </c>
      <c r="C2246" s="5" t="s">
        <v>63</v>
      </c>
      <c r="D2246" s="5">
        <v>61</v>
      </c>
      <c r="E2246" s="5">
        <v>3</v>
      </c>
      <c r="F2246" s="8">
        <f t="shared" si="210"/>
        <v>4.918032786885246</v>
      </c>
      <c r="G2246" s="5" t="str">
        <f>IF(COUNTIFS(Q3_SQL_Error_Concentration!$A:$A,A2246,Q3_SQL_Error_Concentration!$E:$E,B2246,Q3_SQL_Error_Concentration!$F:$F,C2246)=0,"",SUMIFS(Q3_SQL_Error_Concentration!$I:$I,Q3_SQL_Error_Concentration!$A:$A,A2246,Q3_SQL_Error_Concentration!$E:$E,B2246,Q3_SQL_Error_Concentration!$F:$F,C2246))</f>
        <v/>
      </c>
      <c r="H2246" s="5" t="str">
        <f t="shared" si="211"/>
        <v/>
      </c>
      <c r="I2246" s="5">
        <f>IF(D2246&gt;=Q3_Validation!$C$2,1,0)</f>
        <v>0</v>
      </c>
      <c r="J2246" s="8" t="str">
        <f t="shared" si="212"/>
        <v/>
      </c>
      <c r="K2246" s="5" t="str">
        <f t="shared" si="213"/>
        <v>excluded</v>
      </c>
      <c r="L2246" s="5">
        <f t="shared" si="214"/>
        <v>0</v>
      </c>
      <c r="M2246" s="5">
        <f t="shared" si="215"/>
        <v>0</v>
      </c>
    </row>
    <row r="2247" spans="1:13">
      <c r="A2247" s="5">
        <v>4131</v>
      </c>
      <c r="B2247" s="5">
        <v>12</v>
      </c>
      <c r="C2247" s="5" t="s">
        <v>64</v>
      </c>
      <c r="D2247" s="5">
        <v>8</v>
      </c>
      <c r="E2247" s="5">
        <v>1</v>
      </c>
      <c r="F2247" s="8">
        <f t="shared" si="210"/>
        <v>12.5</v>
      </c>
      <c r="G2247" s="5" t="str">
        <f>IF(COUNTIFS(Q3_SQL_Error_Concentration!$A:$A,A2247,Q3_SQL_Error_Concentration!$E:$E,B2247,Q3_SQL_Error_Concentration!$F:$F,C2247)=0,"",SUMIFS(Q3_SQL_Error_Concentration!$I:$I,Q3_SQL_Error_Concentration!$A:$A,A2247,Q3_SQL_Error_Concentration!$E:$E,B2247,Q3_SQL_Error_Concentration!$F:$F,C2247))</f>
        <v/>
      </c>
      <c r="H2247" s="5" t="str">
        <f t="shared" si="211"/>
        <v/>
      </c>
      <c r="I2247" s="5">
        <f>IF(D2247&gt;=Q3_Validation!$C$2,1,0)</f>
        <v>0</v>
      </c>
      <c r="J2247" s="8" t="str">
        <f t="shared" si="212"/>
        <v/>
      </c>
      <c r="K2247" s="5" t="str">
        <f t="shared" si="213"/>
        <v>excluded</v>
      </c>
      <c r="L2247" s="5">
        <f t="shared" si="214"/>
        <v>0</v>
      </c>
      <c r="M2247" s="5">
        <f t="shared" si="215"/>
        <v>0</v>
      </c>
    </row>
    <row r="2248" spans="1:13">
      <c r="A2248" s="5">
        <v>4131</v>
      </c>
      <c r="B2248" s="5">
        <v>12</v>
      </c>
      <c r="C2248" s="5" t="s">
        <v>62</v>
      </c>
      <c r="D2248" s="5">
        <v>59</v>
      </c>
      <c r="E2248" s="5">
        <v>3</v>
      </c>
      <c r="F2248" s="8">
        <f t="shared" si="210"/>
        <v>5.0847457627118642</v>
      </c>
      <c r="G2248" s="5" t="str">
        <f>IF(COUNTIFS(Q3_SQL_Error_Concentration!$A:$A,A2248,Q3_SQL_Error_Concentration!$E:$E,B2248,Q3_SQL_Error_Concentration!$F:$F,C2248)=0,"",SUMIFS(Q3_SQL_Error_Concentration!$I:$I,Q3_SQL_Error_Concentration!$A:$A,A2248,Q3_SQL_Error_Concentration!$E:$E,B2248,Q3_SQL_Error_Concentration!$F:$F,C2248))</f>
        <v/>
      </c>
      <c r="H2248" s="5" t="str">
        <f t="shared" si="211"/>
        <v/>
      </c>
      <c r="I2248" s="5">
        <f>IF(D2248&gt;=Q3_Validation!$C$2,1,0)</f>
        <v>0</v>
      </c>
      <c r="J2248" s="8" t="str">
        <f t="shared" si="212"/>
        <v/>
      </c>
      <c r="K2248" s="5" t="str">
        <f t="shared" si="213"/>
        <v>excluded</v>
      </c>
      <c r="L2248" s="5">
        <f t="shared" si="214"/>
        <v>0</v>
      </c>
      <c r="M2248" s="5">
        <f t="shared" si="215"/>
        <v>0</v>
      </c>
    </row>
    <row r="2249" spans="1:13">
      <c r="A2249" s="5">
        <v>4131</v>
      </c>
      <c r="B2249" s="5">
        <v>13</v>
      </c>
      <c r="C2249" s="5" t="s">
        <v>63</v>
      </c>
      <c r="D2249" s="5">
        <v>47</v>
      </c>
      <c r="E2249" s="5">
        <v>2</v>
      </c>
      <c r="F2249" s="8">
        <f t="shared" si="210"/>
        <v>4.2553191489361701</v>
      </c>
      <c r="G2249" s="5" t="str">
        <f>IF(COUNTIFS(Q3_SQL_Error_Concentration!$A:$A,A2249,Q3_SQL_Error_Concentration!$E:$E,B2249,Q3_SQL_Error_Concentration!$F:$F,C2249)=0,"",SUMIFS(Q3_SQL_Error_Concentration!$I:$I,Q3_SQL_Error_Concentration!$A:$A,A2249,Q3_SQL_Error_Concentration!$E:$E,B2249,Q3_SQL_Error_Concentration!$F:$F,C2249))</f>
        <v/>
      </c>
      <c r="H2249" s="5" t="str">
        <f t="shared" si="211"/>
        <v/>
      </c>
      <c r="I2249" s="5">
        <f>IF(D2249&gt;=Q3_Validation!$C$2,1,0)</f>
        <v>0</v>
      </c>
      <c r="J2249" s="8" t="str">
        <f t="shared" si="212"/>
        <v/>
      </c>
      <c r="K2249" s="5" t="str">
        <f t="shared" si="213"/>
        <v>excluded</v>
      </c>
      <c r="L2249" s="5">
        <f t="shared" si="214"/>
        <v>0</v>
      </c>
      <c r="M2249" s="5">
        <f t="shared" si="215"/>
        <v>0</v>
      </c>
    </row>
    <row r="2250" spans="1:13">
      <c r="A2250" s="5">
        <v>4131</v>
      </c>
      <c r="B2250" s="5">
        <v>13</v>
      </c>
      <c r="C2250" s="5" t="s">
        <v>64</v>
      </c>
      <c r="D2250" s="5">
        <v>5</v>
      </c>
      <c r="E2250" s="5">
        <v>0</v>
      </c>
      <c r="F2250" s="8">
        <f t="shared" si="210"/>
        <v>0</v>
      </c>
      <c r="G2250" s="5" t="str">
        <f>IF(COUNTIFS(Q3_SQL_Error_Concentration!$A:$A,A2250,Q3_SQL_Error_Concentration!$E:$E,B2250,Q3_SQL_Error_Concentration!$F:$F,C2250)=0,"",SUMIFS(Q3_SQL_Error_Concentration!$I:$I,Q3_SQL_Error_Concentration!$A:$A,A2250,Q3_SQL_Error_Concentration!$E:$E,B2250,Q3_SQL_Error_Concentration!$F:$F,C2250))</f>
        <v/>
      </c>
      <c r="H2250" s="5" t="str">
        <f t="shared" si="211"/>
        <v/>
      </c>
      <c r="I2250" s="5">
        <f>IF(D2250&gt;=Q3_Validation!$C$2,1,0)</f>
        <v>0</v>
      </c>
      <c r="J2250" s="8" t="str">
        <f t="shared" si="212"/>
        <v/>
      </c>
      <c r="K2250" s="5" t="str">
        <f t="shared" si="213"/>
        <v>excluded</v>
      </c>
      <c r="L2250" s="5">
        <f t="shared" si="214"/>
        <v>0</v>
      </c>
      <c r="M2250" s="5">
        <f t="shared" si="215"/>
        <v>0</v>
      </c>
    </row>
    <row r="2251" spans="1:13">
      <c r="A2251" s="5">
        <v>4131</v>
      </c>
      <c r="B2251" s="5">
        <v>13</v>
      </c>
      <c r="C2251" s="5" t="s">
        <v>62</v>
      </c>
      <c r="D2251" s="5">
        <v>69</v>
      </c>
      <c r="E2251" s="5">
        <v>5</v>
      </c>
      <c r="F2251" s="8">
        <f t="shared" si="210"/>
        <v>7.2463768115942031</v>
      </c>
      <c r="G2251" s="5" t="str">
        <f>IF(COUNTIFS(Q3_SQL_Error_Concentration!$A:$A,A2251,Q3_SQL_Error_Concentration!$E:$E,B2251,Q3_SQL_Error_Concentration!$F:$F,C2251)=0,"",SUMIFS(Q3_SQL_Error_Concentration!$I:$I,Q3_SQL_Error_Concentration!$A:$A,A2251,Q3_SQL_Error_Concentration!$E:$E,B2251,Q3_SQL_Error_Concentration!$F:$F,C2251))</f>
        <v/>
      </c>
      <c r="H2251" s="5" t="str">
        <f t="shared" si="211"/>
        <v/>
      </c>
      <c r="I2251" s="5">
        <f>IF(D2251&gt;=Q3_Validation!$C$2,1,0)</f>
        <v>0</v>
      </c>
      <c r="J2251" s="8" t="str">
        <f t="shared" si="212"/>
        <v/>
      </c>
      <c r="K2251" s="5" t="str">
        <f t="shared" si="213"/>
        <v>excluded</v>
      </c>
      <c r="L2251" s="5">
        <f t="shared" si="214"/>
        <v>0</v>
      </c>
      <c r="M2251" s="5">
        <f t="shared" si="215"/>
        <v>0</v>
      </c>
    </row>
    <row r="2252" spans="1:13">
      <c r="A2252" s="5">
        <v>4131</v>
      </c>
      <c r="B2252" s="5">
        <v>14</v>
      </c>
      <c r="C2252" s="5" t="s">
        <v>63</v>
      </c>
      <c r="D2252" s="5">
        <v>56</v>
      </c>
      <c r="E2252" s="5">
        <v>2</v>
      </c>
      <c r="F2252" s="8">
        <f t="shared" si="210"/>
        <v>3.5714285714285716</v>
      </c>
      <c r="G2252" s="5" t="str">
        <f>IF(COUNTIFS(Q3_SQL_Error_Concentration!$A:$A,A2252,Q3_SQL_Error_Concentration!$E:$E,B2252,Q3_SQL_Error_Concentration!$F:$F,C2252)=0,"",SUMIFS(Q3_SQL_Error_Concentration!$I:$I,Q3_SQL_Error_Concentration!$A:$A,A2252,Q3_SQL_Error_Concentration!$E:$E,B2252,Q3_SQL_Error_Concentration!$F:$F,C2252))</f>
        <v/>
      </c>
      <c r="H2252" s="5" t="str">
        <f t="shared" si="211"/>
        <v/>
      </c>
      <c r="I2252" s="5">
        <f>IF(D2252&gt;=Q3_Validation!$C$2,1,0)</f>
        <v>0</v>
      </c>
      <c r="J2252" s="8" t="str">
        <f t="shared" si="212"/>
        <v/>
      </c>
      <c r="K2252" s="5" t="str">
        <f t="shared" si="213"/>
        <v>excluded</v>
      </c>
      <c r="L2252" s="5">
        <f t="shared" si="214"/>
        <v>0</v>
      </c>
      <c r="M2252" s="5">
        <f t="shared" si="215"/>
        <v>0</v>
      </c>
    </row>
    <row r="2253" spans="1:13">
      <c r="A2253" s="5">
        <v>4131</v>
      </c>
      <c r="B2253" s="5">
        <v>14</v>
      </c>
      <c r="C2253" s="5" t="s">
        <v>64</v>
      </c>
      <c r="D2253" s="5">
        <v>7</v>
      </c>
      <c r="E2253" s="5">
        <v>0</v>
      </c>
      <c r="F2253" s="8">
        <f t="shared" si="210"/>
        <v>0</v>
      </c>
      <c r="G2253" s="5" t="str">
        <f>IF(COUNTIFS(Q3_SQL_Error_Concentration!$A:$A,A2253,Q3_SQL_Error_Concentration!$E:$E,B2253,Q3_SQL_Error_Concentration!$F:$F,C2253)=0,"",SUMIFS(Q3_SQL_Error_Concentration!$I:$I,Q3_SQL_Error_Concentration!$A:$A,A2253,Q3_SQL_Error_Concentration!$E:$E,B2253,Q3_SQL_Error_Concentration!$F:$F,C2253))</f>
        <v/>
      </c>
      <c r="H2253" s="5" t="str">
        <f t="shared" si="211"/>
        <v/>
      </c>
      <c r="I2253" s="5">
        <f>IF(D2253&gt;=Q3_Validation!$C$2,1,0)</f>
        <v>0</v>
      </c>
      <c r="J2253" s="8" t="str">
        <f t="shared" si="212"/>
        <v/>
      </c>
      <c r="K2253" s="5" t="str">
        <f t="shared" si="213"/>
        <v>excluded</v>
      </c>
      <c r="L2253" s="5">
        <f t="shared" si="214"/>
        <v>0</v>
      </c>
      <c r="M2253" s="5">
        <f t="shared" si="215"/>
        <v>0</v>
      </c>
    </row>
    <row r="2254" spans="1:13">
      <c r="A2254" s="5">
        <v>4131</v>
      </c>
      <c r="B2254" s="5">
        <v>14</v>
      </c>
      <c r="C2254" s="5" t="s">
        <v>62</v>
      </c>
      <c r="D2254" s="5">
        <v>78</v>
      </c>
      <c r="E2254" s="5">
        <v>0</v>
      </c>
      <c r="F2254" s="8">
        <f t="shared" si="210"/>
        <v>0</v>
      </c>
      <c r="G2254" s="5" t="str">
        <f>IF(COUNTIFS(Q3_SQL_Error_Concentration!$A:$A,A2254,Q3_SQL_Error_Concentration!$E:$E,B2254,Q3_SQL_Error_Concentration!$F:$F,C2254)=0,"",SUMIFS(Q3_SQL_Error_Concentration!$I:$I,Q3_SQL_Error_Concentration!$A:$A,A2254,Q3_SQL_Error_Concentration!$E:$E,B2254,Q3_SQL_Error_Concentration!$F:$F,C2254))</f>
        <v/>
      </c>
      <c r="H2254" s="5" t="str">
        <f t="shared" si="211"/>
        <v/>
      </c>
      <c r="I2254" s="5">
        <f>IF(D2254&gt;=Q3_Validation!$C$2,1,0)</f>
        <v>0</v>
      </c>
      <c r="J2254" s="8" t="str">
        <f t="shared" si="212"/>
        <v/>
      </c>
      <c r="K2254" s="5" t="str">
        <f t="shared" si="213"/>
        <v>excluded</v>
      </c>
      <c r="L2254" s="5">
        <f t="shared" si="214"/>
        <v>0</v>
      </c>
      <c r="M2254" s="5">
        <f t="shared" si="215"/>
        <v>0</v>
      </c>
    </row>
    <row r="2255" spans="1:13">
      <c r="A2255" s="5">
        <v>4131</v>
      </c>
      <c r="B2255" s="5">
        <v>15</v>
      </c>
      <c r="C2255" s="5" t="s">
        <v>63</v>
      </c>
      <c r="D2255" s="5">
        <v>56</v>
      </c>
      <c r="E2255" s="5">
        <v>1</v>
      </c>
      <c r="F2255" s="8">
        <f t="shared" si="210"/>
        <v>1.7857142857142858</v>
      </c>
      <c r="G2255" s="5" t="str">
        <f>IF(COUNTIFS(Q3_SQL_Error_Concentration!$A:$A,A2255,Q3_SQL_Error_Concentration!$E:$E,B2255,Q3_SQL_Error_Concentration!$F:$F,C2255)=0,"",SUMIFS(Q3_SQL_Error_Concentration!$I:$I,Q3_SQL_Error_Concentration!$A:$A,A2255,Q3_SQL_Error_Concentration!$E:$E,B2255,Q3_SQL_Error_Concentration!$F:$F,C2255))</f>
        <v/>
      </c>
      <c r="H2255" s="5" t="str">
        <f t="shared" si="211"/>
        <v/>
      </c>
      <c r="I2255" s="5">
        <f>IF(D2255&gt;=Q3_Validation!$C$2,1,0)</f>
        <v>0</v>
      </c>
      <c r="J2255" s="8" t="str">
        <f t="shared" si="212"/>
        <v/>
      </c>
      <c r="K2255" s="5" t="str">
        <f t="shared" si="213"/>
        <v>excluded</v>
      </c>
      <c r="L2255" s="5">
        <f t="shared" si="214"/>
        <v>0</v>
      </c>
      <c r="M2255" s="5">
        <f t="shared" si="215"/>
        <v>0</v>
      </c>
    </row>
    <row r="2256" spans="1:13">
      <c r="A2256" s="5">
        <v>4131</v>
      </c>
      <c r="B2256" s="5">
        <v>15</v>
      </c>
      <c r="C2256" s="5" t="s">
        <v>64</v>
      </c>
      <c r="D2256" s="5">
        <v>4</v>
      </c>
      <c r="E2256" s="5">
        <v>0</v>
      </c>
      <c r="F2256" s="8">
        <f t="shared" si="210"/>
        <v>0</v>
      </c>
      <c r="G2256" s="5" t="str">
        <f>IF(COUNTIFS(Q3_SQL_Error_Concentration!$A:$A,A2256,Q3_SQL_Error_Concentration!$E:$E,B2256,Q3_SQL_Error_Concentration!$F:$F,C2256)=0,"",SUMIFS(Q3_SQL_Error_Concentration!$I:$I,Q3_SQL_Error_Concentration!$A:$A,A2256,Q3_SQL_Error_Concentration!$E:$E,B2256,Q3_SQL_Error_Concentration!$F:$F,C2256))</f>
        <v/>
      </c>
      <c r="H2256" s="5" t="str">
        <f t="shared" si="211"/>
        <v/>
      </c>
      <c r="I2256" s="5">
        <f>IF(D2256&gt;=Q3_Validation!$C$2,1,0)</f>
        <v>0</v>
      </c>
      <c r="J2256" s="8" t="str">
        <f t="shared" si="212"/>
        <v/>
      </c>
      <c r="K2256" s="5" t="str">
        <f t="shared" si="213"/>
        <v>excluded</v>
      </c>
      <c r="L2256" s="5">
        <f t="shared" si="214"/>
        <v>0</v>
      </c>
      <c r="M2256" s="5">
        <f t="shared" si="215"/>
        <v>0</v>
      </c>
    </row>
    <row r="2257" spans="1:13">
      <c r="A2257" s="5">
        <v>4131</v>
      </c>
      <c r="B2257" s="5">
        <v>15</v>
      </c>
      <c r="C2257" s="5" t="s">
        <v>62</v>
      </c>
      <c r="D2257" s="5">
        <v>78</v>
      </c>
      <c r="E2257" s="5">
        <v>4</v>
      </c>
      <c r="F2257" s="8">
        <f t="shared" si="210"/>
        <v>5.1282051282051286</v>
      </c>
      <c r="G2257" s="5" t="str">
        <f>IF(COUNTIFS(Q3_SQL_Error_Concentration!$A:$A,A2257,Q3_SQL_Error_Concentration!$E:$E,B2257,Q3_SQL_Error_Concentration!$F:$F,C2257)=0,"",SUMIFS(Q3_SQL_Error_Concentration!$I:$I,Q3_SQL_Error_Concentration!$A:$A,A2257,Q3_SQL_Error_Concentration!$E:$E,B2257,Q3_SQL_Error_Concentration!$F:$F,C2257))</f>
        <v/>
      </c>
      <c r="H2257" s="5" t="str">
        <f t="shared" si="211"/>
        <v/>
      </c>
      <c r="I2257" s="5">
        <f>IF(D2257&gt;=Q3_Validation!$C$2,1,0)</f>
        <v>0</v>
      </c>
      <c r="J2257" s="8" t="str">
        <f t="shared" si="212"/>
        <v/>
      </c>
      <c r="K2257" s="5" t="str">
        <f t="shared" si="213"/>
        <v>excluded</v>
      </c>
      <c r="L2257" s="5">
        <f t="shared" si="214"/>
        <v>0</v>
      </c>
      <c r="M2257" s="5">
        <f t="shared" si="215"/>
        <v>0</v>
      </c>
    </row>
    <row r="2258" spans="1:13">
      <c r="A2258" s="5">
        <v>4131</v>
      </c>
      <c r="B2258" s="5">
        <v>16</v>
      </c>
      <c r="C2258" s="5" t="s">
        <v>63</v>
      </c>
      <c r="D2258" s="5">
        <v>58</v>
      </c>
      <c r="E2258" s="5">
        <v>1</v>
      </c>
      <c r="F2258" s="8">
        <f t="shared" si="210"/>
        <v>1.7241379310344827</v>
      </c>
      <c r="G2258" s="5" t="str">
        <f>IF(COUNTIFS(Q3_SQL_Error_Concentration!$A:$A,A2258,Q3_SQL_Error_Concentration!$E:$E,B2258,Q3_SQL_Error_Concentration!$F:$F,C2258)=0,"",SUMIFS(Q3_SQL_Error_Concentration!$I:$I,Q3_SQL_Error_Concentration!$A:$A,A2258,Q3_SQL_Error_Concentration!$E:$E,B2258,Q3_SQL_Error_Concentration!$F:$F,C2258))</f>
        <v/>
      </c>
      <c r="H2258" s="5" t="str">
        <f t="shared" si="211"/>
        <v/>
      </c>
      <c r="I2258" s="5">
        <f>IF(D2258&gt;=Q3_Validation!$C$2,1,0)</f>
        <v>0</v>
      </c>
      <c r="J2258" s="8" t="str">
        <f t="shared" si="212"/>
        <v/>
      </c>
      <c r="K2258" s="5" t="str">
        <f t="shared" si="213"/>
        <v>excluded</v>
      </c>
      <c r="L2258" s="5">
        <f t="shared" si="214"/>
        <v>0</v>
      </c>
      <c r="M2258" s="5">
        <f t="shared" si="215"/>
        <v>0</v>
      </c>
    </row>
    <row r="2259" spans="1:13">
      <c r="A2259" s="5">
        <v>4131</v>
      </c>
      <c r="B2259" s="5">
        <v>16</v>
      </c>
      <c r="C2259" s="5" t="s">
        <v>64</v>
      </c>
      <c r="D2259" s="5">
        <v>3</v>
      </c>
      <c r="E2259" s="5">
        <v>0</v>
      </c>
      <c r="F2259" s="8">
        <f t="shared" si="210"/>
        <v>0</v>
      </c>
      <c r="G2259" s="5" t="str">
        <f>IF(COUNTIFS(Q3_SQL_Error_Concentration!$A:$A,A2259,Q3_SQL_Error_Concentration!$E:$E,B2259,Q3_SQL_Error_Concentration!$F:$F,C2259)=0,"",SUMIFS(Q3_SQL_Error_Concentration!$I:$I,Q3_SQL_Error_Concentration!$A:$A,A2259,Q3_SQL_Error_Concentration!$E:$E,B2259,Q3_SQL_Error_Concentration!$F:$F,C2259))</f>
        <v/>
      </c>
      <c r="H2259" s="5" t="str">
        <f t="shared" si="211"/>
        <v/>
      </c>
      <c r="I2259" s="5">
        <f>IF(D2259&gt;=Q3_Validation!$C$2,1,0)</f>
        <v>0</v>
      </c>
      <c r="J2259" s="8" t="str">
        <f t="shared" si="212"/>
        <v/>
      </c>
      <c r="K2259" s="5" t="str">
        <f t="shared" si="213"/>
        <v>excluded</v>
      </c>
      <c r="L2259" s="5">
        <f t="shared" si="214"/>
        <v>0</v>
      </c>
      <c r="M2259" s="5">
        <f t="shared" si="215"/>
        <v>0</v>
      </c>
    </row>
    <row r="2260" spans="1:13">
      <c r="A2260" s="5">
        <v>4131</v>
      </c>
      <c r="B2260" s="5">
        <v>16</v>
      </c>
      <c r="C2260" s="5" t="s">
        <v>62</v>
      </c>
      <c r="D2260" s="5">
        <v>62</v>
      </c>
      <c r="E2260" s="5">
        <v>0</v>
      </c>
      <c r="F2260" s="8">
        <f t="shared" si="210"/>
        <v>0</v>
      </c>
      <c r="G2260" s="5" t="str">
        <f>IF(COUNTIFS(Q3_SQL_Error_Concentration!$A:$A,A2260,Q3_SQL_Error_Concentration!$E:$E,B2260,Q3_SQL_Error_Concentration!$F:$F,C2260)=0,"",SUMIFS(Q3_SQL_Error_Concentration!$I:$I,Q3_SQL_Error_Concentration!$A:$A,A2260,Q3_SQL_Error_Concentration!$E:$E,B2260,Q3_SQL_Error_Concentration!$F:$F,C2260))</f>
        <v/>
      </c>
      <c r="H2260" s="5" t="str">
        <f t="shared" si="211"/>
        <v/>
      </c>
      <c r="I2260" s="5">
        <f>IF(D2260&gt;=Q3_Validation!$C$2,1,0)</f>
        <v>0</v>
      </c>
      <c r="J2260" s="8" t="str">
        <f t="shared" si="212"/>
        <v/>
      </c>
      <c r="K2260" s="5" t="str">
        <f t="shared" si="213"/>
        <v>excluded</v>
      </c>
      <c r="L2260" s="5">
        <f t="shared" si="214"/>
        <v>0</v>
      </c>
      <c r="M2260" s="5">
        <f t="shared" si="215"/>
        <v>0</v>
      </c>
    </row>
    <row r="2261" spans="1:13">
      <c r="A2261" s="5">
        <v>4131</v>
      </c>
      <c r="B2261" s="5">
        <v>17</v>
      </c>
      <c r="C2261" s="5" t="s">
        <v>63</v>
      </c>
      <c r="D2261" s="5">
        <v>45</v>
      </c>
      <c r="E2261" s="5">
        <v>0</v>
      </c>
      <c r="F2261" s="8">
        <f t="shared" si="210"/>
        <v>0</v>
      </c>
      <c r="G2261" s="5" t="str">
        <f>IF(COUNTIFS(Q3_SQL_Error_Concentration!$A:$A,A2261,Q3_SQL_Error_Concentration!$E:$E,B2261,Q3_SQL_Error_Concentration!$F:$F,C2261)=0,"",SUMIFS(Q3_SQL_Error_Concentration!$I:$I,Q3_SQL_Error_Concentration!$A:$A,A2261,Q3_SQL_Error_Concentration!$E:$E,B2261,Q3_SQL_Error_Concentration!$F:$F,C2261))</f>
        <v/>
      </c>
      <c r="H2261" s="5" t="str">
        <f t="shared" si="211"/>
        <v/>
      </c>
      <c r="I2261" s="5">
        <f>IF(D2261&gt;=Q3_Validation!$C$2,1,0)</f>
        <v>0</v>
      </c>
      <c r="J2261" s="8" t="str">
        <f t="shared" si="212"/>
        <v/>
      </c>
      <c r="K2261" s="5" t="str">
        <f t="shared" si="213"/>
        <v>excluded</v>
      </c>
      <c r="L2261" s="5">
        <f t="shared" si="214"/>
        <v>0</v>
      </c>
      <c r="M2261" s="5">
        <f t="shared" si="215"/>
        <v>0</v>
      </c>
    </row>
    <row r="2262" spans="1:13">
      <c r="A2262" s="5">
        <v>4131</v>
      </c>
      <c r="B2262" s="5">
        <v>17</v>
      </c>
      <c r="C2262" s="5" t="s">
        <v>64</v>
      </c>
      <c r="D2262" s="5">
        <v>3</v>
      </c>
      <c r="E2262" s="5">
        <v>0</v>
      </c>
      <c r="F2262" s="8">
        <f t="shared" si="210"/>
        <v>0</v>
      </c>
      <c r="G2262" s="5" t="str">
        <f>IF(COUNTIFS(Q3_SQL_Error_Concentration!$A:$A,A2262,Q3_SQL_Error_Concentration!$E:$E,B2262,Q3_SQL_Error_Concentration!$F:$F,C2262)=0,"",SUMIFS(Q3_SQL_Error_Concentration!$I:$I,Q3_SQL_Error_Concentration!$A:$A,A2262,Q3_SQL_Error_Concentration!$E:$E,B2262,Q3_SQL_Error_Concentration!$F:$F,C2262))</f>
        <v/>
      </c>
      <c r="H2262" s="5" t="str">
        <f t="shared" si="211"/>
        <v/>
      </c>
      <c r="I2262" s="5">
        <f>IF(D2262&gt;=Q3_Validation!$C$2,1,0)</f>
        <v>0</v>
      </c>
      <c r="J2262" s="8" t="str">
        <f t="shared" si="212"/>
        <v/>
      </c>
      <c r="K2262" s="5" t="str">
        <f t="shared" si="213"/>
        <v>excluded</v>
      </c>
      <c r="L2262" s="5">
        <f t="shared" si="214"/>
        <v>0</v>
      </c>
      <c r="M2262" s="5">
        <f t="shared" si="215"/>
        <v>0</v>
      </c>
    </row>
    <row r="2263" spans="1:13">
      <c r="A2263" s="5">
        <v>4131</v>
      </c>
      <c r="B2263" s="5">
        <v>17</v>
      </c>
      <c r="C2263" s="5" t="s">
        <v>62</v>
      </c>
      <c r="D2263" s="5">
        <v>58</v>
      </c>
      <c r="E2263" s="5">
        <v>2</v>
      </c>
      <c r="F2263" s="8">
        <f t="shared" si="210"/>
        <v>3.4482758620689653</v>
      </c>
      <c r="G2263" s="5" t="str">
        <f>IF(COUNTIFS(Q3_SQL_Error_Concentration!$A:$A,A2263,Q3_SQL_Error_Concentration!$E:$E,B2263,Q3_SQL_Error_Concentration!$F:$F,C2263)=0,"",SUMIFS(Q3_SQL_Error_Concentration!$I:$I,Q3_SQL_Error_Concentration!$A:$A,A2263,Q3_SQL_Error_Concentration!$E:$E,B2263,Q3_SQL_Error_Concentration!$F:$F,C2263))</f>
        <v/>
      </c>
      <c r="H2263" s="5" t="str">
        <f t="shared" si="211"/>
        <v/>
      </c>
      <c r="I2263" s="5">
        <f>IF(D2263&gt;=Q3_Validation!$C$2,1,0)</f>
        <v>0</v>
      </c>
      <c r="J2263" s="8" t="str">
        <f t="shared" si="212"/>
        <v/>
      </c>
      <c r="K2263" s="5" t="str">
        <f t="shared" si="213"/>
        <v>excluded</v>
      </c>
      <c r="L2263" s="5">
        <f t="shared" si="214"/>
        <v>0</v>
      </c>
      <c r="M2263" s="5">
        <f t="shared" si="215"/>
        <v>0</v>
      </c>
    </row>
    <row r="2264" spans="1:13">
      <c r="A2264" s="5">
        <v>4131</v>
      </c>
      <c r="B2264" s="5">
        <v>18</v>
      </c>
      <c r="C2264" s="5" t="s">
        <v>63</v>
      </c>
      <c r="D2264" s="5">
        <v>43</v>
      </c>
      <c r="E2264" s="5">
        <v>2</v>
      </c>
      <c r="F2264" s="8">
        <f t="shared" si="210"/>
        <v>4.6511627906976747</v>
      </c>
      <c r="G2264" s="5" t="str">
        <f>IF(COUNTIFS(Q3_SQL_Error_Concentration!$A:$A,A2264,Q3_SQL_Error_Concentration!$E:$E,B2264,Q3_SQL_Error_Concentration!$F:$F,C2264)=0,"",SUMIFS(Q3_SQL_Error_Concentration!$I:$I,Q3_SQL_Error_Concentration!$A:$A,A2264,Q3_SQL_Error_Concentration!$E:$E,B2264,Q3_SQL_Error_Concentration!$F:$F,C2264))</f>
        <v/>
      </c>
      <c r="H2264" s="5" t="str">
        <f t="shared" si="211"/>
        <v/>
      </c>
      <c r="I2264" s="5">
        <f>IF(D2264&gt;=Q3_Validation!$C$2,1,0)</f>
        <v>0</v>
      </c>
      <c r="J2264" s="8" t="str">
        <f t="shared" si="212"/>
        <v/>
      </c>
      <c r="K2264" s="5" t="str">
        <f t="shared" si="213"/>
        <v>excluded</v>
      </c>
      <c r="L2264" s="5">
        <f t="shared" si="214"/>
        <v>0</v>
      </c>
      <c r="M2264" s="5">
        <f t="shared" si="215"/>
        <v>0</v>
      </c>
    </row>
    <row r="2265" spans="1:13">
      <c r="A2265" s="5">
        <v>4131</v>
      </c>
      <c r="B2265" s="5">
        <v>18</v>
      </c>
      <c r="C2265" s="5" t="s">
        <v>62</v>
      </c>
      <c r="D2265" s="5">
        <v>78</v>
      </c>
      <c r="E2265" s="5">
        <v>1</v>
      </c>
      <c r="F2265" s="8">
        <f t="shared" si="210"/>
        <v>1.2820512820512822</v>
      </c>
      <c r="G2265" s="5" t="str">
        <f>IF(COUNTIFS(Q3_SQL_Error_Concentration!$A:$A,A2265,Q3_SQL_Error_Concentration!$E:$E,B2265,Q3_SQL_Error_Concentration!$F:$F,C2265)=0,"",SUMIFS(Q3_SQL_Error_Concentration!$I:$I,Q3_SQL_Error_Concentration!$A:$A,A2265,Q3_SQL_Error_Concentration!$E:$E,B2265,Q3_SQL_Error_Concentration!$F:$F,C2265))</f>
        <v/>
      </c>
      <c r="H2265" s="5" t="str">
        <f t="shared" si="211"/>
        <v/>
      </c>
      <c r="I2265" s="5">
        <f>IF(D2265&gt;=Q3_Validation!$C$2,1,0)</f>
        <v>0</v>
      </c>
      <c r="J2265" s="8" t="str">
        <f t="shared" si="212"/>
        <v/>
      </c>
      <c r="K2265" s="5" t="str">
        <f t="shared" si="213"/>
        <v>excluded</v>
      </c>
      <c r="L2265" s="5">
        <f t="shared" si="214"/>
        <v>0</v>
      </c>
      <c r="M2265" s="5">
        <f t="shared" si="215"/>
        <v>0</v>
      </c>
    </row>
    <row r="2266" spans="1:13">
      <c r="A2266" s="5">
        <v>4131</v>
      </c>
      <c r="B2266" s="5">
        <v>19</v>
      </c>
      <c r="C2266" s="5" t="s">
        <v>63</v>
      </c>
      <c r="D2266" s="5">
        <v>41</v>
      </c>
      <c r="E2266" s="5">
        <v>1</v>
      </c>
      <c r="F2266" s="8">
        <f t="shared" si="210"/>
        <v>2.4390243902439024</v>
      </c>
      <c r="G2266" s="5" t="str">
        <f>IF(COUNTIFS(Q3_SQL_Error_Concentration!$A:$A,A2266,Q3_SQL_Error_Concentration!$E:$E,B2266,Q3_SQL_Error_Concentration!$F:$F,C2266)=0,"",SUMIFS(Q3_SQL_Error_Concentration!$I:$I,Q3_SQL_Error_Concentration!$A:$A,A2266,Q3_SQL_Error_Concentration!$E:$E,B2266,Q3_SQL_Error_Concentration!$F:$F,C2266))</f>
        <v/>
      </c>
      <c r="H2266" s="5" t="str">
        <f t="shared" si="211"/>
        <v/>
      </c>
      <c r="I2266" s="5">
        <f>IF(D2266&gt;=Q3_Validation!$C$2,1,0)</f>
        <v>0</v>
      </c>
      <c r="J2266" s="8" t="str">
        <f t="shared" si="212"/>
        <v/>
      </c>
      <c r="K2266" s="5" t="str">
        <f t="shared" si="213"/>
        <v>excluded</v>
      </c>
      <c r="L2266" s="5">
        <f t="shared" si="214"/>
        <v>0</v>
      </c>
      <c r="M2266" s="5">
        <f t="shared" si="215"/>
        <v>0</v>
      </c>
    </row>
    <row r="2267" spans="1:13">
      <c r="A2267" s="5">
        <v>4131</v>
      </c>
      <c r="B2267" s="5">
        <v>19</v>
      </c>
      <c r="C2267" s="5" t="s">
        <v>64</v>
      </c>
      <c r="D2267" s="5">
        <v>2</v>
      </c>
      <c r="E2267" s="5">
        <v>0</v>
      </c>
      <c r="F2267" s="8">
        <f t="shared" si="210"/>
        <v>0</v>
      </c>
      <c r="G2267" s="5" t="str">
        <f>IF(COUNTIFS(Q3_SQL_Error_Concentration!$A:$A,A2267,Q3_SQL_Error_Concentration!$E:$E,B2267,Q3_SQL_Error_Concentration!$F:$F,C2267)=0,"",SUMIFS(Q3_SQL_Error_Concentration!$I:$I,Q3_SQL_Error_Concentration!$A:$A,A2267,Q3_SQL_Error_Concentration!$E:$E,B2267,Q3_SQL_Error_Concentration!$F:$F,C2267))</f>
        <v/>
      </c>
      <c r="H2267" s="5" t="str">
        <f t="shared" si="211"/>
        <v/>
      </c>
      <c r="I2267" s="5">
        <f>IF(D2267&gt;=Q3_Validation!$C$2,1,0)</f>
        <v>0</v>
      </c>
      <c r="J2267" s="8" t="str">
        <f t="shared" si="212"/>
        <v/>
      </c>
      <c r="K2267" s="5" t="str">
        <f t="shared" si="213"/>
        <v>excluded</v>
      </c>
      <c r="L2267" s="5">
        <f t="shared" si="214"/>
        <v>0</v>
      </c>
      <c r="M2267" s="5">
        <f t="shared" si="215"/>
        <v>0</v>
      </c>
    </row>
    <row r="2268" spans="1:13">
      <c r="A2268" s="5">
        <v>4131</v>
      </c>
      <c r="B2268" s="5">
        <v>19</v>
      </c>
      <c r="C2268" s="5" t="s">
        <v>62</v>
      </c>
      <c r="D2268" s="5">
        <v>62</v>
      </c>
      <c r="E2268" s="5">
        <v>2</v>
      </c>
      <c r="F2268" s="8">
        <f t="shared" si="210"/>
        <v>3.225806451612903</v>
      </c>
      <c r="G2268" s="5" t="str">
        <f>IF(COUNTIFS(Q3_SQL_Error_Concentration!$A:$A,A2268,Q3_SQL_Error_Concentration!$E:$E,B2268,Q3_SQL_Error_Concentration!$F:$F,C2268)=0,"",SUMIFS(Q3_SQL_Error_Concentration!$I:$I,Q3_SQL_Error_Concentration!$A:$A,A2268,Q3_SQL_Error_Concentration!$E:$E,B2268,Q3_SQL_Error_Concentration!$F:$F,C2268))</f>
        <v/>
      </c>
      <c r="H2268" s="5" t="str">
        <f t="shared" si="211"/>
        <v/>
      </c>
      <c r="I2268" s="5">
        <f>IF(D2268&gt;=Q3_Validation!$C$2,1,0)</f>
        <v>0</v>
      </c>
      <c r="J2268" s="8" t="str">
        <f t="shared" si="212"/>
        <v/>
      </c>
      <c r="K2268" s="5" t="str">
        <f t="shared" si="213"/>
        <v>excluded</v>
      </c>
      <c r="L2268" s="5">
        <f t="shared" si="214"/>
        <v>0</v>
      </c>
      <c r="M2268" s="5">
        <f t="shared" si="215"/>
        <v>0</v>
      </c>
    </row>
    <row r="2269" spans="1:13">
      <c r="A2269" s="5">
        <v>4131</v>
      </c>
      <c r="B2269" s="5">
        <v>20</v>
      </c>
      <c r="C2269" s="5" t="s">
        <v>63</v>
      </c>
      <c r="D2269" s="5">
        <v>48</v>
      </c>
      <c r="E2269" s="5">
        <v>1</v>
      </c>
      <c r="F2269" s="8">
        <f t="shared" si="210"/>
        <v>2.0833333333333335</v>
      </c>
      <c r="G2269" s="5" t="str">
        <f>IF(COUNTIFS(Q3_SQL_Error_Concentration!$A:$A,A2269,Q3_SQL_Error_Concentration!$E:$E,B2269,Q3_SQL_Error_Concentration!$F:$F,C2269)=0,"",SUMIFS(Q3_SQL_Error_Concentration!$I:$I,Q3_SQL_Error_Concentration!$A:$A,A2269,Q3_SQL_Error_Concentration!$E:$E,B2269,Q3_SQL_Error_Concentration!$F:$F,C2269))</f>
        <v/>
      </c>
      <c r="H2269" s="5" t="str">
        <f t="shared" si="211"/>
        <v/>
      </c>
      <c r="I2269" s="5">
        <f>IF(D2269&gt;=Q3_Validation!$C$2,1,0)</f>
        <v>0</v>
      </c>
      <c r="J2269" s="8" t="str">
        <f t="shared" si="212"/>
        <v/>
      </c>
      <c r="K2269" s="5" t="str">
        <f t="shared" si="213"/>
        <v>excluded</v>
      </c>
      <c r="L2269" s="5">
        <f t="shared" si="214"/>
        <v>0</v>
      </c>
      <c r="M2269" s="5">
        <f t="shared" si="215"/>
        <v>0</v>
      </c>
    </row>
    <row r="2270" spans="1:13">
      <c r="A2270" s="5">
        <v>4131</v>
      </c>
      <c r="B2270" s="5">
        <v>20</v>
      </c>
      <c r="C2270" s="5" t="s">
        <v>62</v>
      </c>
      <c r="D2270" s="5">
        <v>53</v>
      </c>
      <c r="E2270" s="5">
        <v>0</v>
      </c>
      <c r="F2270" s="8">
        <f t="shared" si="210"/>
        <v>0</v>
      </c>
      <c r="G2270" s="5" t="str">
        <f>IF(COUNTIFS(Q3_SQL_Error_Concentration!$A:$A,A2270,Q3_SQL_Error_Concentration!$E:$E,B2270,Q3_SQL_Error_Concentration!$F:$F,C2270)=0,"",SUMIFS(Q3_SQL_Error_Concentration!$I:$I,Q3_SQL_Error_Concentration!$A:$A,A2270,Q3_SQL_Error_Concentration!$E:$E,B2270,Q3_SQL_Error_Concentration!$F:$F,C2270))</f>
        <v/>
      </c>
      <c r="H2270" s="5" t="str">
        <f t="shared" si="211"/>
        <v/>
      </c>
      <c r="I2270" s="5">
        <f>IF(D2270&gt;=Q3_Validation!$C$2,1,0)</f>
        <v>0</v>
      </c>
      <c r="J2270" s="8" t="str">
        <f t="shared" si="212"/>
        <v/>
      </c>
      <c r="K2270" s="5" t="str">
        <f t="shared" si="213"/>
        <v>excluded</v>
      </c>
      <c r="L2270" s="5">
        <f t="shared" si="214"/>
        <v>0</v>
      </c>
      <c r="M2270" s="5">
        <f t="shared" si="215"/>
        <v>0</v>
      </c>
    </row>
    <row r="2271" spans="1:13">
      <c r="A2271" s="5">
        <v>4131</v>
      </c>
      <c r="B2271" s="5">
        <v>21</v>
      </c>
      <c r="C2271" s="5" t="s">
        <v>63</v>
      </c>
      <c r="D2271" s="5">
        <v>54</v>
      </c>
      <c r="E2271" s="5">
        <v>1</v>
      </c>
      <c r="F2271" s="8">
        <f t="shared" si="210"/>
        <v>1.8518518518518519</v>
      </c>
      <c r="G2271" s="5" t="str">
        <f>IF(COUNTIFS(Q3_SQL_Error_Concentration!$A:$A,A2271,Q3_SQL_Error_Concentration!$E:$E,B2271,Q3_SQL_Error_Concentration!$F:$F,C2271)=0,"",SUMIFS(Q3_SQL_Error_Concentration!$I:$I,Q3_SQL_Error_Concentration!$A:$A,A2271,Q3_SQL_Error_Concentration!$E:$E,B2271,Q3_SQL_Error_Concentration!$F:$F,C2271))</f>
        <v/>
      </c>
      <c r="H2271" s="5" t="str">
        <f t="shared" si="211"/>
        <v/>
      </c>
      <c r="I2271" s="5">
        <f>IF(D2271&gt;=Q3_Validation!$C$2,1,0)</f>
        <v>0</v>
      </c>
      <c r="J2271" s="8" t="str">
        <f t="shared" si="212"/>
        <v/>
      </c>
      <c r="K2271" s="5" t="str">
        <f t="shared" si="213"/>
        <v>excluded</v>
      </c>
      <c r="L2271" s="5">
        <f t="shared" si="214"/>
        <v>0</v>
      </c>
      <c r="M2271" s="5">
        <f t="shared" si="215"/>
        <v>0</v>
      </c>
    </row>
    <row r="2272" spans="1:13">
      <c r="A2272" s="5">
        <v>4131</v>
      </c>
      <c r="B2272" s="5">
        <v>21</v>
      </c>
      <c r="C2272" s="5" t="s">
        <v>62</v>
      </c>
      <c r="D2272" s="5">
        <v>64</v>
      </c>
      <c r="E2272" s="5">
        <v>1</v>
      </c>
      <c r="F2272" s="8">
        <f t="shared" si="210"/>
        <v>1.5625</v>
      </c>
      <c r="G2272" s="5" t="str">
        <f>IF(COUNTIFS(Q3_SQL_Error_Concentration!$A:$A,A2272,Q3_SQL_Error_Concentration!$E:$E,B2272,Q3_SQL_Error_Concentration!$F:$F,C2272)=0,"",SUMIFS(Q3_SQL_Error_Concentration!$I:$I,Q3_SQL_Error_Concentration!$A:$A,A2272,Q3_SQL_Error_Concentration!$E:$E,B2272,Q3_SQL_Error_Concentration!$F:$F,C2272))</f>
        <v/>
      </c>
      <c r="H2272" s="5" t="str">
        <f t="shared" si="211"/>
        <v/>
      </c>
      <c r="I2272" s="5">
        <f>IF(D2272&gt;=Q3_Validation!$C$2,1,0)</f>
        <v>0</v>
      </c>
      <c r="J2272" s="8" t="str">
        <f t="shared" si="212"/>
        <v/>
      </c>
      <c r="K2272" s="5" t="str">
        <f t="shared" si="213"/>
        <v>excluded</v>
      </c>
      <c r="L2272" s="5">
        <f t="shared" si="214"/>
        <v>0</v>
      </c>
      <c r="M2272" s="5">
        <f t="shared" si="215"/>
        <v>0</v>
      </c>
    </row>
    <row r="2273" spans="1:13">
      <c r="A2273" s="5">
        <v>4131</v>
      </c>
      <c r="B2273" s="5">
        <v>22</v>
      </c>
      <c r="C2273" s="5" t="s">
        <v>63</v>
      </c>
      <c r="D2273" s="5">
        <v>48</v>
      </c>
      <c r="E2273" s="5">
        <v>0</v>
      </c>
      <c r="F2273" s="8">
        <f t="shared" si="210"/>
        <v>0</v>
      </c>
      <c r="G2273" s="5" t="str">
        <f>IF(COUNTIFS(Q3_SQL_Error_Concentration!$A:$A,A2273,Q3_SQL_Error_Concentration!$E:$E,B2273,Q3_SQL_Error_Concentration!$F:$F,C2273)=0,"",SUMIFS(Q3_SQL_Error_Concentration!$I:$I,Q3_SQL_Error_Concentration!$A:$A,A2273,Q3_SQL_Error_Concentration!$E:$E,B2273,Q3_SQL_Error_Concentration!$F:$F,C2273))</f>
        <v/>
      </c>
      <c r="H2273" s="5" t="str">
        <f t="shared" si="211"/>
        <v/>
      </c>
      <c r="I2273" s="5">
        <f>IF(D2273&gt;=Q3_Validation!$C$2,1,0)</f>
        <v>0</v>
      </c>
      <c r="J2273" s="8" t="str">
        <f t="shared" si="212"/>
        <v/>
      </c>
      <c r="K2273" s="5" t="str">
        <f t="shared" si="213"/>
        <v>excluded</v>
      </c>
      <c r="L2273" s="5">
        <f t="shared" si="214"/>
        <v>0</v>
      </c>
      <c r="M2273" s="5">
        <f t="shared" si="215"/>
        <v>0</v>
      </c>
    </row>
    <row r="2274" spans="1:13">
      <c r="A2274" s="5">
        <v>4131</v>
      </c>
      <c r="B2274" s="5">
        <v>22</v>
      </c>
      <c r="C2274" s="5" t="s">
        <v>64</v>
      </c>
      <c r="D2274" s="5">
        <v>1</v>
      </c>
      <c r="E2274" s="5">
        <v>0</v>
      </c>
      <c r="F2274" s="8">
        <f t="shared" si="210"/>
        <v>0</v>
      </c>
      <c r="G2274" s="5" t="str">
        <f>IF(COUNTIFS(Q3_SQL_Error_Concentration!$A:$A,A2274,Q3_SQL_Error_Concentration!$E:$E,B2274,Q3_SQL_Error_Concentration!$F:$F,C2274)=0,"",SUMIFS(Q3_SQL_Error_Concentration!$I:$I,Q3_SQL_Error_Concentration!$A:$A,A2274,Q3_SQL_Error_Concentration!$E:$E,B2274,Q3_SQL_Error_Concentration!$F:$F,C2274))</f>
        <v/>
      </c>
      <c r="H2274" s="5" t="str">
        <f t="shared" si="211"/>
        <v/>
      </c>
      <c r="I2274" s="5">
        <f>IF(D2274&gt;=Q3_Validation!$C$2,1,0)</f>
        <v>0</v>
      </c>
      <c r="J2274" s="8" t="str">
        <f t="shared" si="212"/>
        <v/>
      </c>
      <c r="K2274" s="5" t="str">
        <f t="shared" si="213"/>
        <v>excluded</v>
      </c>
      <c r="L2274" s="5">
        <f t="shared" si="214"/>
        <v>0</v>
      </c>
      <c r="M2274" s="5">
        <f t="shared" si="215"/>
        <v>0</v>
      </c>
    </row>
    <row r="2275" spans="1:13">
      <c r="A2275" s="5">
        <v>4131</v>
      </c>
      <c r="B2275" s="5">
        <v>22</v>
      </c>
      <c r="C2275" s="5" t="s">
        <v>62</v>
      </c>
      <c r="D2275" s="5">
        <v>70</v>
      </c>
      <c r="E2275" s="5">
        <v>3</v>
      </c>
      <c r="F2275" s="8">
        <f t="shared" si="210"/>
        <v>4.2857142857142856</v>
      </c>
      <c r="G2275" s="5" t="str">
        <f>IF(COUNTIFS(Q3_SQL_Error_Concentration!$A:$A,A2275,Q3_SQL_Error_Concentration!$E:$E,B2275,Q3_SQL_Error_Concentration!$F:$F,C2275)=0,"",SUMIFS(Q3_SQL_Error_Concentration!$I:$I,Q3_SQL_Error_Concentration!$A:$A,A2275,Q3_SQL_Error_Concentration!$E:$E,B2275,Q3_SQL_Error_Concentration!$F:$F,C2275))</f>
        <v/>
      </c>
      <c r="H2275" s="5" t="str">
        <f t="shared" si="211"/>
        <v/>
      </c>
      <c r="I2275" s="5">
        <f>IF(D2275&gt;=Q3_Validation!$C$2,1,0)</f>
        <v>0</v>
      </c>
      <c r="J2275" s="8" t="str">
        <f t="shared" si="212"/>
        <v/>
      </c>
      <c r="K2275" s="5" t="str">
        <f t="shared" si="213"/>
        <v>excluded</v>
      </c>
      <c r="L2275" s="5">
        <f t="shared" si="214"/>
        <v>0</v>
      </c>
      <c r="M2275" s="5">
        <f t="shared" si="215"/>
        <v>0</v>
      </c>
    </row>
    <row r="2276" spans="1:13">
      <c r="A2276" s="5">
        <v>4131</v>
      </c>
      <c r="B2276" s="5">
        <v>23</v>
      </c>
      <c r="C2276" s="5" t="s">
        <v>63</v>
      </c>
      <c r="D2276" s="5">
        <v>13</v>
      </c>
      <c r="E2276" s="5">
        <v>1</v>
      </c>
      <c r="F2276" s="8">
        <f t="shared" si="210"/>
        <v>7.6923076923076925</v>
      </c>
      <c r="G2276" s="5" t="str">
        <f>IF(COUNTIFS(Q3_SQL_Error_Concentration!$A:$A,A2276,Q3_SQL_Error_Concentration!$E:$E,B2276,Q3_SQL_Error_Concentration!$F:$F,C2276)=0,"",SUMIFS(Q3_SQL_Error_Concentration!$I:$I,Q3_SQL_Error_Concentration!$A:$A,A2276,Q3_SQL_Error_Concentration!$E:$E,B2276,Q3_SQL_Error_Concentration!$F:$F,C2276))</f>
        <v/>
      </c>
      <c r="H2276" s="5" t="str">
        <f t="shared" si="211"/>
        <v/>
      </c>
      <c r="I2276" s="5">
        <f>IF(D2276&gt;=Q3_Validation!$C$2,1,0)</f>
        <v>0</v>
      </c>
      <c r="J2276" s="8" t="str">
        <f t="shared" si="212"/>
        <v/>
      </c>
      <c r="K2276" s="5" t="str">
        <f t="shared" si="213"/>
        <v>excluded</v>
      </c>
      <c r="L2276" s="5">
        <f t="shared" si="214"/>
        <v>0</v>
      </c>
      <c r="M2276" s="5">
        <f t="shared" si="215"/>
        <v>0</v>
      </c>
    </row>
    <row r="2277" spans="1:13">
      <c r="A2277" s="5">
        <v>4131</v>
      </c>
      <c r="B2277" s="5">
        <v>23</v>
      </c>
      <c r="C2277" s="5" t="s">
        <v>62</v>
      </c>
      <c r="D2277" s="5">
        <v>14</v>
      </c>
      <c r="E2277" s="5">
        <v>1</v>
      </c>
      <c r="F2277" s="8">
        <f t="shared" si="210"/>
        <v>7.1428571428571432</v>
      </c>
      <c r="G2277" s="5" t="str">
        <f>IF(COUNTIFS(Q3_SQL_Error_Concentration!$A:$A,A2277,Q3_SQL_Error_Concentration!$E:$E,B2277,Q3_SQL_Error_Concentration!$F:$F,C2277)=0,"",SUMIFS(Q3_SQL_Error_Concentration!$I:$I,Q3_SQL_Error_Concentration!$A:$A,A2277,Q3_SQL_Error_Concentration!$E:$E,B2277,Q3_SQL_Error_Concentration!$F:$F,C2277))</f>
        <v/>
      </c>
      <c r="H2277" s="5" t="str">
        <f t="shared" si="211"/>
        <v/>
      </c>
      <c r="I2277" s="5">
        <f>IF(D2277&gt;=Q3_Validation!$C$2,1,0)</f>
        <v>0</v>
      </c>
      <c r="J2277" s="8" t="str">
        <f t="shared" si="212"/>
        <v/>
      </c>
      <c r="K2277" s="5" t="str">
        <f t="shared" si="213"/>
        <v>excluded</v>
      </c>
      <c r="L2277" s="5">
        <f t="shared" si="214"/>
        <v>0</v>
      </c>
      <c r="M2277" s="5">
        <f t="shared" si="215"/>
        <v>0</v>
      </c>
    </row>
    <row r="2278" spans="1:13">
      <c r="A2278" s="5">
        <v>4214</v>
      </c>
      <c r="B2278" s="5">
        <v>0</v>
      </c>
      <c r="C2278" s="5" t="s">
        <v>64</v>
      </c>
      <c r="D2278" s="5">
        <v>1</v>
      </c>
      <c r="E2278" s="5">
        <v>0</v>
      </c>
      <c r="F2278" s="8">
        <f t="shared" si="210"/>
        <v>0</v>
      </c>
      <c r="G2278" s="5" t="str">
        <f>IF(COUNTIFS(Q3_SQL_Error_Concentration!$A:$A,A2278,Q3_SQL_Error_Concentration!$E:$E,B2278,Q3_SQL_Error_Concentration!$F:$F,C2278)=0,"",SUMIFS(Q3_SQL_Error_Concentration!$I:$I,Q3_SQL_Error_Concentration!$A:$A,A2278,Q3_SQL_Error_Concentration!$E:$E,B2278,Q3_SQL_Error_Concentration!$F:$F,C2278))</f>
        <v/>
      </c>
      <c r="H2278" s="5" t="str">
        <f t="shared" si="211"/>
        <v/>
      </c>
      <c r="I2278" s="5">
        <f>IF(D2278&gt;=Q3_Validation!$C$2,1,0)</f>
        <v>0</v>
      </c>
      <c r="J2278" s="8" t="str">
        <f t="shared" si="212"/>
        <v/>
      </c>
      <c r="K2278" s="5" t="str">
        <f t="shared" si="213"/>
        <v>excluded</v>
      </c>
      <c r="L2278" s="5">
        <f t="shared" si="214"/>
        <v>0</v>
      </c>
      <c r="M2278" s="5">
        <f t="shared" si="215"/>
        <v>0</v>
      </c>
    </row>
    <row r="2279" spans="1:13">
      <c r="A2279" s="5">
        <v>4214</v>
      </c>
      <c r="B2279" s="5">
        <v>1</v>
      </c>
      <c r="C2279" s="5" t="s">
        <v>64</v>
      </c>
      <c r="D2279" s="5">
        <v>1</v>
      </c>
      <c r="E2279" s="5">
        <v>0</v>
      </c>
      <c r="F2279" s="8">
        <f t="shared" si="210"/>
        <v>0</v>
      </c>
      <c r="G2279" s="5" t="str">
        <f>IF(COUNTIFS(Q3_SQL_Error_Concentration!$A:$A,A2279,Q3_SQL_Error_Concentration!$E:$E,B2279,Q3_SQL_Error_Concentration!$F:$F,C2279)=0,"",SUMIFS(Q3_SQL_Error_Concentration!$I:$I,Q3_SQL_Error_Concentration!$A:$A,A2279,Q3_SQL_Error_Concentration!$E:$E,B2279,Q3_SQL_Error_Concentration!$F:$F,C2279))</f>
        <v/>
      </c>
      <c r="H2279" s="5" t="str">
        <f t="shared" si="211"/>
        <v/>
      </c>
      <c r="I2279" s="5">
        <f>IF(D2279&gt;=Q3_Validation!$C$2,1,0)</f>
        <v>0</v>
      </c>
      <c r="J2279" s="8" t="str">
        <f t="shared" si="212"/>
        <v/>
      </c>
      <c r="K2279" s="5" t="str">
        <f t="shared" si="213"/>
        <v>excluded</v>
      </c>
      <c r="L2279" s="5">
        <f t="shared" si="214"/>
        <v>0</v>
      </c>
      <c r="M2279" s="5">
        <f t="shared" si="215"/>
        <v>0</v>
      </c>
    </row>
    <row r="2280" spans="1:13">
      <c r="A2280" s="5">
        <v>4214</v>
      </c>
      <c r="B2280" s="5">
        <v>3</v>
      </c>
      <c r="C2280" s="5" t="s">
        <v>64</v>
      </c>
      <c r="D2280" s="5">
        <v>4</v>
      </c>
      <c r="E2280" s="5">
        <v>0</v>
      </c>
      <c r="F2280" s="8">
        <f t="shared" si="210"/>
        <v>0</v>
      </c>
      <c r="G2280" s="5" t="str">
        <f>IF(COUNTIFS(Q3_SQL_Error_Concentration!$A:$A,A2280,Q3_SQL_Error_Concentration!$E:$E,B2280,Q3_SQL_Error_Concentration!$F:$F,C2280)=0,"",SUMIFS(Q3_SQL_Error_Concentration!$I:$I,Q3_SQL_Error_Concentration!$A:$A,A2280,Q3_SQL_Error_Concentration!$E:$E,B2280,Q3_SQL_Error_Concentration!$F:$F,C2280))</f>
        <v/>
      </c>
      <c r="H2280" s="5" t="str">
        <f t="shared" si="211"/>
        <v/>
      </c>
      <c r="I2280" s="5">
        <f>IF(D2280&gt;=Q3_Validation!$C$2,1,0)</f>
        <v>0</v>
      </c>
      <c r="J2280" s="8" t="str">
        <f t="shared" si="212"/>
        <v/>
      </c>
      <c r="K2280" s="5" t="str">
        <f t="shared" si="213"/>
        <v>excluded</v>
      </c>
      <c r="L2280" s="5">
        <f t="shared" si="214"/>
        <v>0</v>
      </c>
      <c r="M2280" s="5">
        <f t="shared" si="215"/>
        <v>0</v>
      </c>
    </row>
    <row r="2281" spans="1:13">
      <c r="A2281" s="5">
        <v>4214</v>
      </c>
      <c r="B2281" s="5">
        <v>4</v>
      </c>
      <c r="C2281" s="5" t="s">
        <v>64</v>
      </c>
      <c r="D2281" s="5">
        <v>1</v>
      </c>
      <c r="E2281" s="5">
        <v>0</v>
      </c>
      <c r="F2281" s="8">
        <f t="shared" si="210"/>
        <v>0</v>
      </c>
      <c r="G2281" s="5" t="str">
        <f>IF(COUNTIFS(Q3_SQL_Error_Concentration!$A:$A,A2281,Q3_SQL_Error_Concentration!$E:$E,B2281,Q3_SQL_Error_Concentration!$F:$F,C2281)=0,"",SUMIFS(Q3_SQL_Error_Concentration!$I:$I,Q3_SQL_Error_Concentration!$A:$A,A2281,Q3_SQL_Error_Concentration!$E:$E,B2281,Q3_SQL_Error_Concentration!$F:$F,C2281))</f>
        <v/>
      </c>
      <c r="H2281" s="5" t="str">
        <f t="shared" si="211"/>
        <v/>
      </c>
      <c r="I2281" s="5">
        <f>IF(D2281&gt;=Q3_Validation!$C$2,1,0)</f>
        <v>0</v>
      </c>
      <c r="J2281" s="8" t="str">
        <f t="shared" si="212"/>
        <v/>
      </c>
      <c r="K2281" s="5" t="str">
        <f t="shared" si="213"/>
        <v>excluded</v>
      </c>
      <c r="L2281" s="5">
        <f t="shared" si="214"/>
        <v>0</v>
      </c>
      <c r="M2281" s="5">
        <f t="shared" si="215"/>
        <v>0</v>
      </c>
    </row>
    <row r="2282" spans="1:13">
      <c r="A2282" s="5">
        <v>4214</v>
      </c>
      <c r="B2282" s="5">
        <v>5</v>
      </c>
      <c r="C2282" s="5" t="s">
        <v>63</v>
      </c>
      <c r="D2282" s="5">
        <v>107</v>
      </c>
      <c r="E2282" s="5">
        <v>0</v>
      </c>
      <c r="F2282" s="8">
        <f t="shared" si="210"/>
        <v>0</v>
      </c>
      <c r="G2282" s="5" t="str">
        <f>IF(COUNTIFS(Q3_SQL_Error_Concentration!$A:$A,A2282,Q3_SQL_Error_Concentration!$E:$E,B2282,Q3_SQL_Error_Concentration!$F:$F,C2282)=0,"",SUMIFS(Q3_SQL_Error_Concentration!$I:$I,Q3_SQL_Error_Concentration!$A:$A,A2282,Q3_SQL_Error_Concentration!$E:$E,B2282,Q3_SQL_Error_Concentration!$F:$F,C2282))</f>
        <v/>
      </c>
      <c r="H2282" s="5" t="str">
        <f t="shared" si="211"/>
        <v/>
      </c>
      <c r="I2282" s="5">
        <f>IF(D2282&gt;=Q3_Validation!$C$2,1,0)</f>
        <v>0</v>
      </c>
      <c r="J2282" s="8" t="str">
        <f t="shared" si="212"/>
        <v/>
      </c>
      <c r="K2282" s="5" t="str">
        <f t="shared" si="213"/>
        <v>excluded</v>
      </c>
      <c r="L2282" s="5">
        <f t="shared" si="214"/>
        <v>0</v>
      </c>
      <c r="M2282" s="5">
        <f t="shared" si="215"/>
        <v>0</v>
      </c>
    </row>
    <row r="2283" spans="1:13">
      <c r="A2283" s="5">
        <v>4214</v>
      </c>
      <c r="B2283" s="5">
        <v>5</v>
      </c>
      <c r="C2283" s="5" t="s">
        <v>64</v>
      </c>
      <c r="D2283" s="5">
        <v>4</v>
      </c>
      <c r="E2283" s="5">
        <v>0</v>
      </c>
      <c r="F2283" s="8">
        <f t="shared" si="210"/>
        <v>0</v>
      </c>
      <c r="G2283" s="5" t="str">
        <f>IF(COUNTIFS(Q3_SQL_Error_Concentration!$A:$A,A2283,Q3_SQL_Error_Concentration!$E:$E,B2283,Q3_SQL_Error_Concentration!$F:$F,C2283)=0,"",SUMIFS(Q3_SQL_Error_Concentration!$I:$I,Q3_SQL_Error_Concentration!$A:$A,A2283,Q3_SQL_Error_Concentration!$E:$E,B2283,Q3_SQL_Error_Concentration!$F:$F,C2283))</f>
        <v/>
      </c>
      <c r="H2283" s="5" t="str">
        <f t="shared" si="211"/>
        <v/>
      </c>
      <c r="I2283" s="5">
        <f>IF(D2283&gt;=Q3_Validation!$C$2,1,0)</f>
        <v>0</v>
      </c>
      <c r="J2283" s="8" t="str">
        <f t="shared" si="212"/>
        <v/>
      </c>
      <c r="K2283" s="5" t="str">
        <f t="shared" si="213"/>
        <v>excluded</v>
      </c>
      <c r="L2283" s="5">
        <f t="shared" si="214"/>
        <v>0</v>
      </c>
      <c r="M2283" s="5">
        <f t="shared" si="215"/>
        <v>0</v>
      </c>
    </row>
    <row r="2284" spans="1:13">
      <c r="A2284" s="5">
        <v>4214</v>
      </c>
      <c r="B2284" s="5">
        <v>5</v>
      </c>
      <c r="C2284" s="5" t="s">
        <v>62</v>
      </c>
      <c r="D2284" s="5">
        <v>153</v>
      </c>
      <c r="E2284" s="5">
        <v>3</v>
      </c>
      <c r="F2284" s="8">
        <f t="shared" si="210"/>
        <v>1.9607843137254901</v>
      </c>
      <c r="G2284" s="5" t="str">
        <f>IF(COUNTIFS(Q3_SQL_Error_Concentration!$A:$A,A2284,Q3_SQL_Error_Concentration!$E:$E,B2284,Q3_SQL_Error_Concentration!$F:$F,C2284)=0,"",SUMIFS(Q3_SQL_Error_Concentration!$I:$I,Q3_SQL_Error_Concentration!$A:$A,A2284,Q3_SQL_Error_Concentration!$E:$E,B2284,Q3_SQL_Error_Concentration!$F:$F,C2284))</f>
        <v/>
      </c>
      <c r="H2284" s="5" t="str">
        <f t="shared" si="211"/>
        <v/>
      </c>
      <c r="I2284" s="5">
        <f>IF(D2284&gt;=Q3_Validation!$C$2,1,0)</f>
        <v>0</v>
      </c>
      <c r="J2284" s="8" t="str">
        <f t="shared" si="212"/>
        <v/>
      </c>
      <c r="K2284" s="5" t="str">
        <f t="shared" si="213"/>
        <v>excluded</v>
      </c>
      <c r="L2284" s="5">
        <f t="shared" si="214"/>
        <v>0</v>
      </c>
      <c r="M2284" s="5">
        <f t="shared" si="215"/>
        <v>0</v>
      </c>
    </row>
    <row r="2285" spans="1:13">
      <c r="A2285" s="5">
        <v>4214</v>
      </c>
      <c r="B2285" s="5">
        <v>6</v>
      </c>
      <c r="C2285" s="5" t="s">
        <v>63</v>
      </c>
      <c r="D2285" s="5">
        <v>2110</v>
      </c>
      <c r="E2285" s="5">
        <v>14</v>
      </c>
      <c r="F2285" s="8">
        <f t="shared" si="210"/>
        <v>0.6635071090047393</v>
      </c>
      <c r="G2285" s="5" t="str">
        <f>IF(COUNTIFS(Q3_SQL_Error_Concentration!$A:$A,A2285,Q3_SQL_Error_Concentration!$E:$E,B2285,Q3_SQL_Error_Concentration!$F:$F,C2285)=0,"",SUMIFS(Q3_SQL_Error_Concentration!$I:$I,Q3_SQL_Error_Concentration!$A:$A,A2285,Q3_SQL_Error_Concentration!$E:$E,B2285,Q3_SQL_Error_Concentration!$F:$F,C2285))</f>
        <v/>
      </c>
      <c r="H2285" s="5" t="str">
        <f t="shared" si="211"/>
        <v/>
      </c>
      <c r="I2285" s="5">
        <f>IF(D2285&gt;=Q3_Validation!$C$2,1,0)</f>
        <v>1</v>
      </c>
      <c r="J2285" s="8">
        <f t="shared" si="212"/>
        <v>0.6635071090047393</v>
      </c>
      <c r="K2285" s="5" t="str">
        <f t="shared" si="213"/>
        <v>normal</v>
      </c>
      <c r="L2285" s="5">
        <f t="shared" si="214"/>
        <v>0</v>
      </c>
      <c r="M2285" s="5">
        <f t="shared" si="215"/>
        <v>0</v>
      </c>
    </row>
    <row r="2286" spans="1:13">
      <c r="A2286" s="5">
        <v>4214</v>
      </c>
      <c r="B2286" s="5">
        <v>6</v>
      </c>
      <c r="C2286" s="5" t="s">
        <v>64</v>
      </c>
      <c r="D2286" s="5">
        <v>12</v>
      </c>
      <c r="E2286" s="5">
        <v>0</v>
      </c>
      <c r="F2286" s="8">
        <f t="shared" si="210"/>
        <v>0</v>
      </c>
      <c r="G2286" s="5" t="str">
        <f>IF(COUNTIFS(Q3_SQL_Error_Concentration!$A:$A,A2286,Q3_SQL_Error_Concentration!$E:$E,B2286,Q3_SQL_Error_Concentration!$F:$F,C2286)=0,"",SUMIFS(Q3_SQL_Error_Concentration!$I:$I,Q3_SQL_Error_Concentration!$A:$A,A2286,Q3_SQL_Error_Concentration!$E:$E,B2286,Q3_SQL_Error_Concentration!$F:$F,C2286))</f>
        <v/>
      </c>
      <c r="H2286" s="5" t="str">
        <f t="shared" si="211"/>
        <v/>
      </c>
      <c r="I2286" s="5">
        <f>IF(D2286&gt;=Q3_Validation!$C$2,1,0)</f>
        <v>0</v>
      </c>
      <c r="J2286" s="8" t="str">
        <f t="shared" si="212"/>
        <v/>
      </c>
      <c r="K2286" s="5" t="str">
        <f t="shared" si="213"/>
        <v>excluded</v>
      </c>
      <c r="L2286" s="5">
        <f t="shared" si="214"/>
        <v>0</v>
      </c>
      <c r="M2286" s="5">
        <f t="shared" si="215"/>
        <v>0</v>
      </c>
    </row>
    <row r="2287" spans="1:13">
      <c r="A2287" s="5">
        <v>4214</v>
      </c>
      <c r="B2287" s="5">
        <v>6</v>
      </c>
      <c r="C2287" s="5" t="s">
        <v>62</v>
      </c>
      <c r="D2287" s="5">
        <v>3589</v>
      </c>
      <c r="E2287" s="5">
        <v>23</v>
      </c>
      <c r="F2287" s="8">
        <f t="shared" si="210"/>
        <v>0.64084703259960996</v>
      </c>
      <c r="G2287" s="5" t="str">
        <f>IF(COUNTIFS(Q3_SQL_Error_Concentration!$A:$A,A2287,Q3_SQL_Error_Concentration!$E:$E,B2287,Q3_SQL_Error_Concentration!$F:$F,C2287)=0,"",SUMIFS(Q3_SQL_Error_Concentration!$I:$I,Q3_SQL_Error_Concentration!$A:$A,A2287,Q3_SQL_Error_Concentration!$E:$E,B2287,Q3_SQL_Error_Concentration!$F:$F,C2287))</f>
        <v/>
      </c>
      <c r="H2287" s="5" t="str">
        <f t="shared" si="211"/>
        <v/>
      </c>
      <c r="I2287" s="5">
        <f>IF(D2287&gt;=Q3_Validation!$C$2,1,0)</f>
        <v>1</v>
      </c>
      <c r="J2287" s="8">
        <f t="shared" si="212"/>
        <v>0.64084703259960996</v>
      </c>
      <c r="K2287" s="5" t="str">
        <f t="shared" si="213"/>
        <v>normal</v>
      </c>
      <c r="L2287" s="5">
        <f t="shared" si="214"/>
        <v>0</v>
      </c>
      <c r="M2287" s="5">
        <f t="shared" si="215"/>
        <v>0</v>
      </c>
    </row>
    <row r="2288" spans="1:13">
      <c r="A2288" s="5">
        <v>4214</v>
      </c>
      <c r="B2288" s="5">
        <v>7</v>
      </c>
      <c r="C2288" s="5" t="s">
        <v>63</v>
      </c>
      <c r="D2288" s="5">
        <v>2481</v>
      </c>
      <c r="E2288" s="5">
        <v>20</v>
      </c>
      <c r="F2288" s="8">
        <f t="shared" si="210"/>
        <v>0.80612656187021359</v>
      </c>
      <c r="G2288" s="5" t="str">
        <f>IF(COUNTIFS(Q3_SQL_Error_Concentration!$A:$A,A2288,Q3_SQL_Error_Concentration!$E:$E,B2288,Q3_SQL_Error_Concentration!$F:$F,C2288)=0,"",SUMIFS(Q3_SQL_Error_Concentration!$I:$I,Q3_SQL_Error_Concentration!$A:$A,A2288,Q3_SQL_Error_Concentration!$E:$E,B2288,Q3_SQL_Error_Concentration!$F:$F,C2288))</f>
        <v/>
      </c>
      <c r="H2288" s="5" t="str">
        <f t="shared" si="211"/>
        <v/>
      </c>
      <c r="I2288" s="5">
        <f>IF(D2288&gt;=Q3_Validation!$C$2,1,0)</f>
        <v>1</v>
      </c>
      <c r="J2288" s="8">
        <f t="shared" si="212"/>
        <v>0.80612656187021359</v>
      </c>
      <c r="K2288" s="5" t="str">
        <f t="shared" si="213"/>
        <v>normal</v>
      </c>
      <c r="L2288" s="5">
        <f t="shared" si="214"/>
        <v>0</v>
      </c>
      <c r="M2288" s="5">
        <f t="shared" si="215"/>
        <v>0</v>
      </c>
    </row>
    <row r="2289" spans="1:13">
      <c r="A2289" s="5">
        <v>4214</v>
      </c>
      <c r="B2289" s="5">
        <v>7</v>
      </c>
      <c r="C2289" s="5" t="s">
        <v>64</v>
      </c>
      <c r="D2289" s="5">
        <v>10</v>
      </c>
      <c r="E2289" s="5">
        <v>1</v>
      </c>
      <c r="F2289" s="8">
        <f t="shared" si="210"/>
        <v>10</v>
      </c>
      <c r="G2289" s="5" t="str">
        <f>IF(COUNTIFS(Q3_SQL_Error_Concentration!$A:$A,A2289,Q3_SQL_Error_Concentration!$E:$E,B2289,Q3_SQL_Error_Concentration!$F:$F,C2289)=0,"",SUMIFS(Q3_SQL_Error_Concentration!$I:$I,Q3_SQL_Error_Concentration!$A:$A,A2289,Q3_SQL_Error_Concentration!$E:$E,B2289,Q3_SQL_Error_Concentration!$F:$F,C2289))</f>
        <v/>
      </c>
      <c r="H2289" s="5" t="str">
        <f t="shared" si="211"/>
        <v/>
      </c>
      <c r="I2289" s="5">
        <f>IF(D2289&gt;=Q3_Validation!$C$2,1,0)</f>
        <v>0</v>
      </c>
      <c r="J2289" s="8" t="str">
        <f t="shared" si="212"/>
        <v/>
      </c>
      <c r="K2289" s="5" t="str">
        <f t="shared" si="213"/>
        <v>excluded</v>
      </c>
      <c r="L2289" s="5">
        <f t="shared" si="214"/>
        <v>0</v>
      </c>
      <c r="M2289" s="5">
        <f t="shared" si="215"/>
        <v>0</v>
      </c>
    </row>
    <row r="2290" spans="1:13">
      <c r="A2290" s="5">
        <v>4214</v>
      </c>
      <c r="B2290" s="5">
        <v>7</v>
      </c>
      <c r="C2290" s="5" t="s">
        <v>62</v>
      </c>
      <c r="D2290" s="5">
        <v>4002</v>
      </c>
      <c r="E2290" s="5">
        <v>29</v>
      </c>
      <c r="F2290" s="8">
        <f t="shared" si="210"/>
        <v>0.72463768115942029</v>
      </c>
      <c r="G2290" s="5" t="str">
        <f>IF(COUNTIFS(Q3_SQL_Error_Concentration!$A:$A,A2290,Q3_SQL_Error_Concentration!$E:$E,B2290,Q3_SQL_Error_Concentration!$F:$F,C2290)=0,"",SUMIFS(Q3_SQL_Error_Concentration!$I:$I,Q3_SQL_Error_Concentration!$A:$A,A2290,Q3_SQL_Error_Concentration!$E:$E,B2290,Q3_SQL_Error_Concentration!$F:$F,C2290))</f>
        <v/>
      </c>
      <c r="H2290" s="5" t="str">
        <f t="shared" si="211"/>
        <v/>
      </c>
      <c r="I2290" s="5">
        <f>IF(D2290&gt;=Q3_Validation!$C$2,1,0)</f>
        <v>1</v>
      </c>
      <c r="J2290" s="8">
        <f t="shared" si="212"/>
        <v>0.72463768115942029</v>
      </c>
      <c r="K2290" s="5" t="str">
        <f t="shared" si="213"/>
        <v>normal</v>
      </c>
      <c r="L2290" s="5">
        <f t="shared" si="214"/>
        <v>0</v>
      </c>
      <c r="M2290" s="5">
        <f t="shared" si="215"/>
        <v>0</v>
      </c>
    </row>
    <row r="2291" spans="1:13">
      <c r="A2291" s="5">
        <v>4214</v>
      </c>
      <c r="B2291" s="5">
        <v>8</v>
      </c>
      <c r="C2291" s="5" t="s">
        <v>63</v>
      </c>
      <c r="D2291" s="5">
        <v>3441</v>
      </c>
      <c r="E2291" s="5">
        <v>29</v>
      </c>
      <c r="F2291" s="8">
        <f t="shared" si="210"/>
        <v>0.84277826213310081</v>
      </c>
      <c r="G2291" s="5" t="str">
        <f>IF(COUNTIFS(Q3_SQL_Error_Concentration!$A:$A,A2291,Q3_SQL_Error_Concentration!$E:$E,B2291,Q3_SQL_Error_Concentration!$F:$F,C2291)=0,"",SUMIFS(Q3_SQL_Error_Concentration!$I:$I,Q3_SQL_Error_Concentration!$A:$A,A2291,Q3_SQL_Error_Concentration!$E:$E,B2291,Q3_SQL_Error_Concentration!$F:$F,C2291))</f>
        <v/>
      </c>
      <c r="H2291" s="5" t="str">
        <f t="shared" si="211"/>
        <v/>
      </c>
      <c r="I2291" s="5">
        <f>IF(D2291&gt;=Q3_Validation!$C$2,1,0)</f>
        <v>1</v>
      </c>
      <c r="J2291" s="8">
        <f t="shared" si="212"/>
        <v>0.84277826213310081</v>
      </c>
      <c r="K2291" s="5" t="str">
        <f t="shared" si="213"/>
        <v>normal</v>
      </c>
      <c r="L2291" s="5">
        <f t="shared" si="214"/>
        <v>0</v>
      </c>
      <c r="M2291" s="5">
        <f t="shared" si="215"/>
        <v>0</v>
      </c>
    </row>
    <row r="2292" spans="1:13">
      <c r="A2292" s="5">
        <v>4214</v>
      </c>
      <c r="B2292" s="5">
        <v>8</v>
      </c>
      <c r="C2292" s="5" t="s">
        <v>64</v>
      </c>
      <c r="D2292" s="5">
        <v>11</v>
      </c>
      <c r="E2292" s="5">
        <v>0</v>
      </c>
      <c r="F2292" s="8">
        <f t="shared" si="210"/>
        <v>0</v>
      </c>
      <c r="G2292" s="5" t="str">
        <f>IF(COUNTIFS(Q3_SQL_Error_Concentration!$A:$A,A2292,Q3_SQL_Error_Concentration!$E:$E,B2292,Q3_SQL_Error_Concentration!$F:$F,C2292)=0,"",SUMIFS(Q3_SQL_Error_Concentration!$I:$I,Q3_SQL_Error_Concentration!$A:$A,A2292,Q3_SQL_Error_Concentration!$E:$E,B2292,Q3_SQL_Error_Concentration!$F:$F,C2292))</f>
        <v/>
      </c>
      <c r="H2292" s="5" t="str">
        <f t="shared" si="211"/>
        <v/>
      </c>
      <c r="I2292" s="5">
        <f>IF(D2292&gt;=Q3_Validation!$C$2,1,0)</f>
        <v>0</v>
      </c>
      <c r="J2292" s="8" t="str">
        <f t="shared" si="212"/>
        <v/>
      </c>
      <c r="K2292" s="5" t="str">
        <f t="shared" si="213"/>
        <v>excluded</v>
      </c>
      <c r="L2292" s="5">
        <f t="shared" si="214"/>
        <v>0</v>
      </c>
      <c r="M2292" s="5">
        <f t="shared" si="215"/>
        <v>0</v>
      </c>
    </row>
    <row r="2293" spans="1:13">
      <c r="A2293" s="5">
        <v>4214</v>
      </c>
      <c r="B2293" s="5">
        <v>8</v>
      </c>
      <c r="C2293" s="5" t="s">
        <v>62</v>
      </c>
      <c r="D2293" s="5">
        <v>3934</v>
      </c>
      <c r="E2293" s="5">
        <v>37</v>
      </c>
      <c r="F2293" s="8">
        <f t="shared" si="210"/>
        <v>0.94051855617691915</v>
      </c>
      <c r="G2293" s="5" t="str">
        <f>IF(COUNTIFS(Q3_SQL_Error_Concentration!$A:$A,A2293,Q3_SQL_Error_Concentration!$E:$E,B2293,Q3_SQL_Error_Concentration!$F:$F,C2293)=0,"",SUMIFS(Q3_SQL_Error_Concentration!$I:$I,Q3_SQL_Error_Concentration!$A:$A,A2293,Q3_SQL_Error_Concentration!$E:$E,B2293,Q3_SQL_Error_Concentration!$F:$F,C2293))</f>
        <v/>
      </c>
      <c r="H2293" s="5" t="str">
        <f t="shared" si="211"/>
        <v/>
      </c>
      <c r="I2293" s="5">
        <f>IF(D2293&gt;=Q3_Validation!$C$2,1,0)</f>
        <v>1</v>
      </c>
      <c r="J2293" s="8">
        <f t="shared" si="212"/>
        <v>0.94051855617691915</v>
      </c>
      <c r="K2293" s="5" t="str">
        <f t="shared" si="213"/>
        <v>normal</v>
      </c>
      <c r="L2293" s="5">
        <f t="shared" si="214"/>
        <v>0</v>
      </c>
      <c r="M2293" s="5">
        <f t="shared" si="215"/>
        <v>0</v>
      </c>
    </row>
    <row r="2294" spans="1:13">
      <c r="A2294" s="5">
        <v>4214</v>
      </c>
      <c r="B2294" s="5">
        <v>9</v>
      </c>
      <c r="C2294" s="5" t="s">
        <v>63</v>
      </c>
      <c r="D2294" s="5">
        <v>5493</v>
      </c>
      <c r="E2294" s="5">
        <v>44</v>
      </c>
      <c r="F2294" s="8">
        <f t="shared" si="210"/>
        <v>0.80101947933733841</v>
      </c>
      <c r="G2294" s="5" t="str">
        <f>IF(COUNTIFS(Q3_SQL_Error_Concentration!$A:$A,A2294,Q3_SQL_Error_Concentration!$E:$E,B2294,Q3_SQL_Error_Concentration!$F:$F,C2294)=0,"",SUMIFS(Q3_SQL_Error_Concentration!$I:$I,Q3_SQL_Error_Concentration!$A:$A,A2294,Q3_SQL_Error_Concentration!$E:$E,B2294,Q3_SQL_Error_Concentration!$F:$F,C2294))</f>
        <v/>
      </c>
      <c r="H2294" s="5" t="str">
        <f t="shared" si="211"/>
        <v/>
      </c>
      <c r="I2294" s="5">
        <f>IF(D2294&gt;=Q3_Validation!$C$2,1,0)</f>
        <v>1</v>
      </c>
      <c r="J2294" s="8">
        <f t="shared" si="212"/>
        <v>0.80101947933733841</v>
      </c>
      <c r="K2294" s="5" t="str">
        <f t="shared" si="213"/>
        <v>normal</v>
      </c>
      <c r="L2294" s="5">
        <f t="shared" si="214"/>
        <v>0</v>
      </c>
      <c r="M2294" s="5">
        <f t="shared" si="215"/>
        <v>0</v>
      </c>
    </row>
    <row r="2295" spans="1:13">
      <c r="A2295" s="5">
        <v>4214</v>
      </c>
      <c r="B2295" s="5">
        <v>9</v>
      </c>
      <c r="C2295" s="5" t="s">
        <v>64</v>
      </c>
      <c r="D2295" s="5">
        <v>19</v>
      </c>
      <c r="E2295" s="5">
        <v>1</v>
      </c>
      <c r="F2295" s="8">
        <f t="shared" si="210"/>
        <v>5.2631578947368425</v>
      </c>
      <c r="G2295" s="5" t="str">
        <f>IF(COUNTIFS(Q3_SQL_Error_Concentration!$A:$A,A2295,Q3_SQL_Error_Concentration!$E:$E,B2295,Q3_SQL_Error_Concentration!$F:$F,C2295)=0,"",SUMIFS(Q3_SQL_Error_Concentration!$I:$I,Q3_SQL_Error_Concentration!$A:$A,A2295,Q3_SQL_Error_Concentration!$E:$E,B2295,Q3_SQL_Error_Concentration!$F:$F,C2295))</f>
        <v/>
      </c>
      <c r="H2295" s="5" t="str">
        <f t="shared" si="211"/>
        <v/>
      </c>
      <c r="I2295" s="5">
        <f>IF(D2295&gt;=Q3_Validation!$C$2,1,0)</f>
        <v>0</v>
      </c>
      <c r="J2295" s="8" t="str">
        <f t="shared" si="212"/>
        <v/>
      </c>
      <c r="K2295" s="5" t="str">
        <f t="shared" si="213"/>
        <v>excluded</v>
      </c>
      <c r="L2295" s="5">
        <f t="shared" si="214"/>
        <v>0</v>
      </c>
      <c r="M2295" s="5">
        <f t="shared" si="215"/>
        <v>0</v>
      </c>
    </row>
    <row r="2296" spans="1:13">
      <c r="A2296" s="5">
        <v>4214</v>
      </c>
      <c r="B2296" s="5">
        <v>9</v>
      </c>
      <c r="C2296" s="5" t="s">
        <v>62</v>
      </c>
      <c r="D2296" s="5">
        <v>6478</v>
      </c>
      <c r="E2296" s="5">
        <v>52</v>
      </c>
      <c r="F2296" s="8">
        <f t="shared" si="210"/>
        <v>0.80271688792837292</v>
      </c>
      <c r="G2296" s="5" t="str">
        <f>IF(COUNTIFS(Q3_SQL_Error_Concentration!$A:$A,A2296,Q3_SQL_Error_Concentration!$E:$E,B2296,Q3_SQL_Error_Concentration!$F:$F,C2296)=0,"",SUMIFS(Q3_SQL_Error_Concentration!$I:$I,Q3_SQL_Error_Concentration!$A:$A,A2296,Q3_SQL_Error_Concentration!$E:$E,B2296,Q3_SQL_Error_Concentration!$F:$F,C2296))</f>
        <v/>
      </c>
      <c r="H2296" s="5" t="str">
        <f t="shared" si="211"/>
        <v/>
      </c>
      <c r="I2296" s="5">
        <f>IF(D2296&gt;=Q3_Validation!$C$2,1,0)</f>
        <v>1</v>
      </c>
      <c r="J2296" s="8">
        <f t="shared" si="212"/>
        <v>0.80271688792837292</v>
      </c>
      <c r="K2296" s="5" t="str">
        <f t="shared" si="213"/>
        <v>normal</v>
      </c>
      <c r="L2296" s="5">
        <f t="shared" si="214"/>
        <v>0</v>
      </c>
      <c r="M2296" s="5">
        <f t="shared" si="215"/>
        <v>0</v>
      </c>
    </row>
    <row r="2297" spans="1:13">
      <c r="A2297" s="5">
        <v>4214</v>
      </c>
      <c r="B2297" s="5">
        <v>10</v>
      </c>
      <c r="C2297" s="5" t="s">
        <v>63</v>
      </c>
      <c r="D2297" s="5">
        <v>1803</v>
      </c>
      <c r="E2297" s="5">
        <v>9</v>
      </c>
      <c r="F2297" s="8">
        <f t="shared" si="210"/>
        <v>0.49916805324459235</v>
      </c>
      <c r="G2297" s="5" t="str">
        <f>IF(COUNTIFS(Q3_SQL_Error_Concentration!$A:$A,A2297,Q3_SQL_Error_Concentration!$E:$E,B2297,Q3_SQL_Error_Concentration!$F:$F,C2297)=0,"",SUMIFS(Q3_SQL_Error_Concentration!$I:$I,Q3_SQL_Error_Concentration!$A:$A,A2297,Q3_SQL_Error_Concentration!$E:$E,B2297,Q3_SQL_Error_Concentration!$F:$F,C2297))</f>
        <v/>
      </c>
      <c r="H2297" s="5" t="str">
        <f t="shared" si="211"/>
        <v/>
      </c>
      <c r="I2297" s="5">
        <f>IF(D2297&gt;=Q3_Validation!$C$2,1,0)</f>
        <v>1</v>
      </c>
      <c r="J2297" s="8">
        <f t="shared" si="212"/>
        <v>0.49916805324459235</v>
      </c>
      <c r="K2297" s="5" t="str">
        <f t="shared" si="213"/>
        <v>normal</v>
      </c>
      <c r="L2297" s="5">
        <f t="shared" si="214"/>
        <v>0</v>
      </c>
      <c r="M2297" s="5">
        <f t="shared" si="215"/>
        <v>0</v>
      </c>
    </row>
    <row r="2298" spans="1:13">
      <c r="A2298" s="5">
        <v>4214</v>
      </c>
      <c r="B2298" s="5">
        <v>10</v>
      </c>
      <c r="C2298" s="5" t="s">
        <v>64</v>
      </c>
      <c r="D2298" s="5">
        <v>19</v>
      </c>
      <c r="E2298" s="5">
        <v>0</v>
      </c>
      <c r="F2298" s="8">
        <f t="shared" si="210"/>
        <v>0</v>
      </c>
      <c r="G2298" s="5" t="str">
        <f>IF(COUNTIFS(Q3_SQL_Error_Concentration!$A:$A,A2298,Q3_SQL_Error_Concentration!$E:$E,B2298,Q3_SQL_Error_Concentration!$F:$F,C2298)=0,"",SUMIFS(Q3_SQL_Error_Concentration!$I:$I,Q3_SQL_Error_Concentration!$A:$A,A2298,Q3_SQL_Error_Concentration!$E:$E,B2298,Q3_SQL_Error_Concentration!$F:$F,C2298))</f>
        <v/>
      </c>
      <c r="H2298" s="5" t="str">
        <f t="shared" si="211"/>
        <v/>
      </c>
      <c r="I2298" s="5">
        <f>IF(D2298&gt;=Q3_Validation!$C$2,1,0)</f>
        <v>0</v>
      </c>
      <c r="J2298" s="8" t="str">
        <f t="shared" si="212"/>
        <v/>
      </c>
      <c r="K2298" s="5" t="str">
        <f t="shared" si="213"/>
        <v>excluded</v>
      </c>
      <c r="L2298" s="5">
        <f t="shared" si="214"/>
        <v>0</v>
      </c>
      <c r="M2298" s="5">
        <f t="shared" si="215"/>
        <v>0</v>
      </c>
    </row>
    <row r="2299" spans="1:13">
      <c r="A2299" s="5">
        <v>4214</v>
      </c>
      <c r="B2299" s="5">
        <v>10</v>
      </c>
      <c r="C2299" s="5" t="s">
        <v>62</v>
      </c>
      <c r="D2299" s="5">
        <v>2074</v>
      </c>
      <c r="E2299" s="5">
        <v>21</v>
      </c>
      <c r="F2299" s="8">
        <f t="shared" si="210"/>
        <v>1.012536162005786</v>
      </c>
      <c r="G2299" s="5" t="str">
        <f>IF(COUNTIFS(Q3_SQL_Error_Concentration!$A:$A,A2299,Q3_SQL_Error_Concentration!$E:$E,B2299,Q3_SQL_Error_Concentration!$F:$F,C2299)=0,"",SUMIFS(Q3_SQL_Error_Concentration!$I:$I,Q3_SQL_Error_Concentration!$A:$A,A2299,Q3_SQL_Error_Concentration!$E:$E,B2299,Q3_SQL_Error_Concentration!$F:$F,C2299))</f>
        <v/>
      </c>
      <c r="H2299" s="5" t="str">
        <f t="shared" si="211"/>
        <v/>
      </c>
      <c r="I2299" s="5">
        <f>IF(D2299&gt;=Q3_Validation!$C$2,1,0)</f>
        <v>1</v>
      </c>
      <c r="J2299" s="8">
        <f t="shared" si="212"/>
        <v>1.012536162005786</v>
      </c>
      <c r="K2299" s="5" t="str">
        <f t="shared" si="213"/>
        <v>normal</v>
      </c>
      <c r="L2299" s="5">
        <f t="shared" si="214"/>
        <v>0</v>
      </c>
      <c r="M2299" s="5">
        <f t="shared" si="215"/>
        <v>0</v>
      </c>
    </row>
    <row r="2300" spans="1:13">
      <c r="A2300" s="5">
        <v>4214</v>
      </c>
      <c r="B2300" s="5">
        <v>11</v>
      </c>
      <c r="C2300" s="5" t="s">
        <v>63</v>
      </c>
      <c r="D2300" s="5">
        <v>1954</v>
      </c>
      <c r="E2300" s="5">
        <v>14</v>
      </c>
      <c r="F2300" s="8">
        <f t="shared" si="210"/>
        <v>0.7164790174002047</v>
      </c>
      <c r="G2300" s="5" t="str">
        <f>IF(COUNTIFS(Q3_SQL_Error_Concentration!$A:$A,A2300,Q3_SQL_Error_Concentration!$E:$E,B2300,Q3_SQL_Error_Concentration!$F:$F,C2300)=0,"",SUMIFS(Q3_SQL_Error_Concentration!$I:$I,Q3_SQL_Error_Concentration!$A:$A,A2300,Q3_SQL_Error_Concentration!$E:$E,B2300,Q3_SQL_Error_Concentration!$F:$F,C2300))</f>
        <v/>
      </c>
      <c r="H2300" s="5" t="str">
        <f t="shared" si="211"/>
        <v/>
      </c>
      <c r="I2300" s="5">
        <f>IF(D2300&gt;=Q3_Validation!$C$2,1,0)</f>
        <v>1</v>
      </c>
      <c r="J2300" s="8">
        <f t="shared" si="212"/>
        <v>0.7164790174002047</v>
      </c>
      <c r="K2300" s="5" t="str">
        <f t="shared" si="213"/>
        <v>normal</v>
      </c>
      <c r="L2300" s="5">
        <f t="shared" si="214"/>
        <v>0</v>
      </c>
      <c r="M2300" s="5">
        <f t="shared" si="215"/>
        <v>0</v>
      </c>
    </row>
    <row r="2301" spans="1:13">
      <c r="A2301" s="5">
        <v>4214</v>
      </c>
      <c r="B2301" s="5">
        <v>11</v>
      </c>
      <c r="C2301" s="5" t="s">
        <v>64</v>
      </c>
      <c r="D2301" s="5">
        <v>19</v>
      </c>
      <c r="E2301" s="5">
        <v>0</v>
      </c>
      <c r="F2301" s="8">
        <f t="shared" si="210"/>
        <v>0</v>
      </c>
      <c r="G2301" s="5" t="str">
        <f>IF(COUNTIFS(Q3_SQL_Error_Concentration!$A:$A,A2301,Q3_SQL_Error_Concentration!$E:$E,B2301,Q3_SQL_Error_Concentration!$F:$F,C2301)=0,"",SUMIFS(Q3_SQL_Error_Concentration!$I:$I,Q3_SQL_Error_Concentration!$A:$A,A2301,Q3_SQL_Error_Concentration!$E:$E,B2301,Q3_SQL_Error_Concentration!$F:$F,C2301))</f>
        <v/>
      </c>
      <c r="H2301" s="5" t="str">
        <f t="shared" si="211"/>
        <v/>
      </c>
      <c r="I2301" s="5">
        <f>IF(D2301&gt;=Q3_Validation!$C$2,1,0)</f>
        <v>0</v>
      </c>
      <c r="J2301" s="8" t="str">
        <f t="shared" si="212"/>
        <v/>
      </c>
      <c r="K2301" s="5" t="str">
        <f t="shared" si="213"/>
        <v>excluded</v>
      </c>
      <c r="L2301" s="5">
        <f t="shared" si="214"/>
        <v>0</v>
      </c>
      <c r="M2301" s="5">
        <f t="shared" si="215"/>
        <v>0</v>
      </c>
    </row>
    <row r="2302" spans="1:13">
      <c r="A2302" s="5">
        <v>4214</v>
      </c>
      <c r="B2302" s="5">
        <v>11</v>
      </c>
      <c r="C2302" s="5" t="s">
        <v>62</v>
      </c>
      <c r="D2302" s="5">
        <v>2542</v>
      </c>
      <c r="E2302" s="5">
        <v>23</v>
      </c>
      <c r="F2302" s="8">
        <f t="shared" si="210"/>
        <v>0.90479937057435089</v>
      </c>
      <c r="G2302" s="5" t="str">
        <f>IF(COUNTIFS(Q3_SQL_Error_Concentration!$A:$A,A2302,Q3_SQL_Error_Concentration!$E:$E,B2302,Q3_SQL_Error_Concentration!$F:$F,C2302)=0,"",SUMIFS(Q3_SQL_Error_Concentration!$I:$I,Q3_SQL_Error_Concentration!$A:$A,A2302,Q3_SQL_Error_Concentration!$E:$E,B2302,Q3_SQL_Error_Concentration!$F:$F,C2302))</f>
        <v/>
      </c>
      <c r="H2302" s="5" t="str">
        <f t="shared" si="211"/>
        <v/>
      </c>
      <c r="I2302" s="5">
        <f>IF(D2302&gt;=Q3_Validation!$C$2,1,0)</f>
        <v>1</v>
      </c>
      <c r="J2302" s="8">
        <f t="shared" si="212"/>
        <v>0.90479937057435089</v>
      </c>
      <c r="K2302" s="5" t="str">
        <f t="shared" si="213"/>
        <v>normal</v>
      </c>
      <c r="L2302" s="5">
        <f t="shared" si="214"/>
        <v>0</v>
      </c>
      <c r="M2302" s="5">
        <f t="shared" si="215"/>
        <v>0</v>
      </c>
    </row>
    <row r="2303" spans="1:13">
      <c r="A2303" s="5">
        <v>4214</v>
      </c>
      <c r="B2303" s="5">
        <v>12</v>
      </c>
      <c r="C2303" s="5" t="s">
        <v>63</v>
      </c>
      <c r="D2303" s="5">
        <v>3000</v>
      </c>
      <c r="E2303" s="5">
        <v>27</v>
      </c>
      <c r="F2303" s="8">
        <f t="shared" si="210"/>
        <v>0.9</v>
      </c>
      <c r="G2303" s="5" t="str">
        <f>IF(COUNTIFS(Q3_SQL_Error_Concentration!$A:$A,A2303,Q3_SQL_Error_Concentration!$E:$E,B2303,Q3_SQL_Error_Concentration!$F:$F,C2303)=0,"",SUMIFS(Q3_SQL_Error_Concentration!$I:$I,Q3_SQL_Error_Concentration!$A:$A,A2303,Q3_SQL_Error_Concentration!$E:$E,B2303,Q3_SQL_Error_Concentration!$F:$F,C2303))</f>
        <v/>
      </c>
      <c r="H2303" s="5" t="str">
        <f t="shared" si="211"/>
        <v/>
      </c>
      <c r="I2303" s="5">
        <f>IF(D2303&gt;=Q3_Validation!$C$2,1,0)</f>
        <v>1</v>
      </c>
      <c r="J2303" s="8">
        <f t="shared" si="212"/>
        <v>0.9</v>
      </c>
      <c r="K2303" s="5" t="str">
        <f t="shared" si="213"/>
        <v>normal</v>
      </c>
      <c r="L2303" s="5">
        <f t="shared" si="214"/>
        <v>0</v>
      </c>
      <c r="M2303" s="5">
        <f t="shared" si="215"/>
        <v>0</v>
      </c>
    </row>
    <row r="2304" spans="1:13">
      <c r="A2304" s="5">
        <v>4214</v>
      </c>
      <c r="B2304" s="5">
        <v>12</v>
      </c>
      <c r="C2304" s="5" t="s">
        <v>64</v>
      </c>
      <c r="D2304" s="5">
        <v>22</v>
      </c>
      <c r="E2304" s="5">
        <v>1</v>
      </c>
      <c r="F2304" s="8">
        <f t="shared" si="210"/>
        <v>4.5454545454545459</v>
      </c>
      <c r="G2304" s="5" t="str">
        <f>IF(COUNTIFS(Q3_SQL_Error_Concentration!$A:$A,A2304,Q3_SQL_Error_Concentration!$E:$E,B2304,Q3_SQL_Error_Concentration!$F:$F,C2304)=0,"",SUMIFS(Q3_SQL_Error_Concentration!$I:$I,Q3_SQL_Error_Concentration!$A:$A,A2304,Q3_SQL_Error_Concentration!$E:$E,B2304,Q3_SQL_Error_Concentration!$F:$F,C2304))</f>
        <v/>
      </c>
      <c r="H2304" s="5" t="str">
        <f t="shared" si="211"/>
        <v/>
      </c>
      <c r="I2304" s="5">
        <f>IF(D2304&gt;=Q3_Validation!$C$2,1,0)</f>
        <v>0</v>
      </c>
      <c r="J2304" s="8" t="str">
        <f t="shared" si="212"/>
        <v/>
      </c>
      <c r="K2304" s="5" t="str">
        <f t="shared" si="213"/>
        <v>excluded</v>
      </c>
      <c r="L2304" s="5">
        <f t="shared" si="214"/>
        <v>0</v>
      </c>
      <c r="M2304" s="5">
        <f t="shared" si="215"/>
        <v>0</v>
      </c>
    </row>
    <row r="2305" spans="1:13">
      <c r="A2305" s="5">
        <v>4214</v>
      </c>
      <c r="B2305" s="5">
        <v>12</v>
      </c>
      <c r="C2305" s="5" t="s">
        <v>62</v>
      </c>
      <c r="D2305" s="5">
        <v>4190</v>
      </c>
      <c r="E2305" s="5">
        <v>36</v>
      </c>
      <c r="F2305" s="8">
        <f t="shared" si="210"/>
        <v>0.85918854415274459</v>
      </c>
      <c r="G2305" s="5" t="str">
        <f>IF(COUNTIFS(Q3_SQL_Error_Concentration!$A:$A,A2305,Q3_SQL_Error_Concentration!$E:$E,B2305,Q3_SQL_Error_Concentration!$F:$F,C2305)=0,"",SUMIFS(Q3_SQL_Error_Concentration!$I:$I,Q3_SQL_Error_Concentration!$A:$A,A2305,Q3_SQL_Error_Concentration!$E:$E,B2305,Q3_SQL_Error_Concentration!$F:$F,C2305))</f>
        <v/>
      </c>
      <c r="H2305" s="5" t="str">
        <f t="shared" si="211"/>
        <v/>
      </c>
      <c r="I2305" s="5">
        <f>IF(D2305&gt;=Q3_Validation!$C$2,1,0)</f>
        <v>1</v>
      </c>
      <c r="J2305" s="8">
        <f t="shared" si="212"/>
        <v>0.85918854415274459</v>
      </c>
      <c r="K2305" s="5" t="str">
        <f t="shared" si="213"/>
        <v>normal</v>
      </c>
      <c r="L2305" s="5">
        <f t="shared" si="214"/>
        <v>0</v>
      </c>
      <c r="M2305" s="5">
        <f t="shared" si="215"/>
        <v>0</v>
      </c>
    </row>
    <row r="2306" spans="1:13">
      <c r="A2306" s="5">
        <v>4214</v>
      </c>
      <c r="B2306" s="5">
        <v>13</v>
      </c>
      <c r="C2306" s="5" t="s">
        <v>63</v>
      </c>
      <c r="D2306" s="5">
        <v>4360</v>
      </c>
      <c r="E2306" s="5">
        <v>35</v>
      </c>
      <c r="F2306" s="8">
        <f t="shared" ref="F2306:F2369" si="216">100*E2306/D2306</f>
        <v>0.80275229357798161</v>
      </c>
      <c r="G2306" s="5" t="str">
        <f>IF(COUNTIFS(Q3_SQL_Error_Concentration!$A:$A,A2306,Q3_SQL_Error_Concentration!$E:$E,B2306,Q3_SQL_Error_Concentration!$F:$F,C2306)=0,"",SUMIFS(Q3_SQL_Error_Concentration!$I:$I,Q3_SQL_Error_Concentration!$A:$A,A2306,Q3_SQL_Error_Concentration!$E:$E,B2306,Q3_SQL_Error_Concentration!$F:$F,C2306))</f>
        <v/>
      </c>
      <c r="H2306" s="5" t="str">
        <f t="shared" ref="H2306:H2369" si="217">IF(G2306="","",IF(ABS(F2306-G2306)&lt;=0.0002,"PASS","FAIL"))</f>
        <v/>
      </c>
      <c r="I2306" s="5">
        <f>IF(D2306&gt;=Q3_Validation!$C$2,1,0)</f>
        <v>1</v>
      </c>
      <c r="J2306" s="8">
        <f t="shared" ref="J2306:J2369" si="218">IF(I2306=1,F2306,"")</f>
        <v>0.80275229357798161</v>
      </c>
      <c r="K2306" s="5" t="str">
        <f t="shared" ref="K2306:K2369" si="219">IF(D2306&lt;601,"excluded",IF(J2306&gt;3.628192,"outlier",IF(J2306&gt;=2.11093,"high-error","normal")))</f>
        <v>normal</v>
      </c>
      <c r="L2306" s="5">
        <f t="shared" ref="L2306:L2369" si="220">COUNTIFS(A:A,A2306,K:K,"high-error")+COUNTIFS(A:A,A2306,K:K,"outlier")</f>
        <v>0</v>
      </c>
      <c r="M2306" s="5">
        <f t="shared" ref="M2306:M2369" si="221">IF(AND(L2306&gt;=2,OR(K2306="high-error",K2306="outlier")),1,0)</f>
        <v>0</v>
      </c>
    </row>
    <row r="2307" spans="1:13">
      <c r="A2307" s="5">
        <v>4214</v>
      </c>
      <c r="B2307" s="5">
        <v>13</v>
      </c>
      <c r="C2307" s="5" t="s">
        <v>64</v>
      </c>
      <c r="D2307" s="5">
        <v>18</v>
      </c>
      <c r="E2307" s="5">
        <v>0</v>
      </c>
      <c r="F2307" s="8">
        <f t="shared" si="216"/>
        <v>0</v>
      </c>
      <c r="G2307" s="5" t="str">
        <f>IF(COUNTIFS(Q3_SQL_Error_Concentration!$A:$A,A2307,Q3_SQL_Error_Concentration!$E:$E,B2307,Q3_SQL_Error_Concentration!$F:$F,C2307)=0,"",SUMIFS(Q3_SQL_Error_Concentration!$I:$I,Q3_SQL_Error_Concentration!$A:$A,A2307,Q3_SQL_Error_Concentration!$E:$E,B2307,Q3_SQL_Error_Concentration!$F:$F,C2307))</f>
        <v/>
      </c>
      <c r="H2307" s="5" t="str">
        <f t="shared" si="217"/>
        <v/>
      </c>
      <c r="I2307" s="5">
        <f>IF(D2307&gt;=Q3_Validation!$C$2,1,0)</f>
        <v>0</v>
      </c>
      <c r="J2307" s="8" t="str">
        <f t="shared" si="218"/>
        <v/>
      </c>
      <c r="K2307" s="5" t="str">
        <f t="shared" si="219"/>
        <v>excluded</v>
      </c>
      <c r="L2307" s="5">
        <f t="shared" si="220"/>
        <v>0</v>
      </c>
      <c r="M2307" s="5">
        <f t="shared" si="221"/>
        <v>0</v>
      </c>
    </row>
    <row r="2308" spans="1:13">
      <c r="A2308" s="5">
        <v>4214</v>
      </c>
      <c r="B2308" s="5">
        <v>13</v>
      </c>
      <c r="C2308" s="5" t="s">
        <v>62</v>
      </c>
      <c r="D2308" s="5">
        <v>5976</v>
      </c>
      <c r="E2308" s="5">
        <v>49</v>
      </c>
      <c r="F2308" s="8">
        <f t="shared" si="216"/>
        <v>0.81994645247657294</v>
      </c>
      <c r="G2308" s="5" t="str">
        <f>IF(COUNTIFS(Q3_SQL_Error_Concentration!$A:$A,A2308,Q3_SQL_Error_Concentration!$E:$E,B2308,Q3_SQL_Error_Concentration!$F:$F,C2308)=0,"",SUMIFS(Q3_SQL_Error_Concentration!$I:$I,Q3_SQL_Error_Concentration!$A:$A,A2308,Q3_SQL_Error_Concentration!$E:$E,B2308,Q3_SQL_Error_Concentration!$F:$F,C2308))</f>
        <v/>
      </c>
      <c r="H2308" s="5" t="str">
        <f t="shared" si="217"/>
        <v/>
      </c>
      <c r="I2308" s="5">
        <f>IF(D2308&gt;=Q3_Validation!$C$2,1,0)</f>
        <v>1</v>
      </c>
      <c r="J2308" s="8">
        <f t="shared" si="218"/>
        <v>0.81994645247657294</v>
      </c>
      <c r="K2308" s="5" t="str">
        <f t="shared" si="219"/>
        <v>normal</v>
      </c>
      <c r="L2308" s="5">
        <f t="shared" si="220"/>
        <v>0</v>
      </c>
      <c r="M2308" s="5">
        <f t="shared" si="221"/>
        <v>0</v>
      </c>
    </row>
    <row r="2309" spans="1:13">
      <c r="A2309" s="5">
        <v>4214</v>
      </c>
      <c r="B2309" s="5">
        <v>14</v>
      </c>
      <c r="C2309" s="5" t="s">
        <v>63</v>
      </c>
      <c r="D2309" s="5">
        <v>7353</v>
      </c>
      <c r="E2309" s="5">
        <v>50</v>
      </c>
      <c r="F2309" s="8">
        <f t="shared" si="216"/>
        <v>0.67999456004351966</v>
      </c>
      <c r="G2309" s="5" t="str">
        <f>IF(COUNTIFS(Q3_SQL_Error_Concentration!$A:$A,A2309,Q3_SQL_Error_Concentration!$E:$E,B2309,Q3_SQL_Error_Concentration!$F:$F,C2309)=0,"",SUMIFS(Q3_SQL_Error_Concentration!$I:$I,Q3_SQL_Error_Concentration!$A:$A,A2309,Q3_SQL_Error_Concentration!$E:$E,B2309,Q3_SQL_Error_Concentration!$F:$F,C2309))</f>
        <v/>
      </c>
      <c r="H2309" s="5" t="str">
        <f t="shared" si="217"/>
        <v/>
      </c>
      <c r="I2309" s="5">
        <f>IF(D2309&gt;=Q3_Validation!$C$2,1,0)</f>
        <v>1</v>
      </c>
      <c r="J2309" s="8">
        <f t="shared" si="218"/>
        <v>0.67999456004351966</v>
      </c>
      <c r="K2309" s="5" t="str">
        <f t="shared" si="219"/>
        <v>normal</v>
      </c>
      <c r="L2309" s="5">
        <f t="shared" si="220"/>
        <v>0</v>
      </c>
      <c r="M2309" s="5">
        <f t="shared" si="221"/>
        <v>0</v>
      </c>
    </row>
    <row r="2310" spans="1:13">
      <c r="A2310" s="5">
        <v>4214</v>
      </c>
      <c r="B2310" s="5">
        <v>14</v>
      </c>
      <c r="C2310" s="5" t="s">
        <v>64</v>
      </c>
      <c r="D2310" s="5">
        <v>11</v>
      </c>
      <c r="E2310" s="5">
        <v>1</v>
      </c>
      <c r="F2310" s="8">
        <f t="shared" si="216"/>
        <v>9.0909090909090917</v>
      </c>
      <c r="G2310" s="5" t="str">
        <f>IF(COUNTIFS(Q3_SQL_Error_Concentration!$A:$A,A2310,Q3_SQL_Error_Concentration!$E:$E,B2310,Q3_SQL_Error_Concentration!$F:$F,C2310)=0,"",SUMIFS(Q3_SQL_Error_Concentration!$I:$I,Q3_SQL_Error_Concentration!$A:$A,A2310,Q3_SQL_Error_Concentration!$E:$E,B2310,Q3_SQL_Error_Concentration!$F:$F,C2310))</f>
        <v/>
      </c>
      <c r="H2310" s="5" t="str">
        <f t="shared" si="217"/>
        <v/>
      </c>
      <c r="I2310" s="5">
        <f>IF(D2310&gt;=Q3_Validation!$C$2,1,0)</f>
        <v>0</v>
      </c>
      <c r="J2310" s="8" t="str">
        <f t="shared" si="218"/>
        <v/>
      </c>
      <c r="K2310" s="5" t="str">
        <f t="shared" si="219"/>
        <v>excluded</v>
      </c>
      <c r="L2310" s="5">
        <f t="shared" si="220"/>
        <v>0</v>
      </c>
      <c r="M2310" s="5">
        <f t="shared" si="221"/>
        <v>0</v>
      </c>
    </row>
    <row r="2311" spans="1:13">
      <c r="A2311" s="5">
        <v>4214</v>
      </c>
      <c r="B2311" s="5">
        <v>14</v>
      </c>
      <c r="C2311" s="5" t="s">
        <v>62</v>
      </c>
      <c r="D2311" s="5">
        <v>10530</v>
      </c>
      <c r="E2311" s="5">
        <v>69</v>
      </c>
      <c r="F2311" s="8">
        <f t="shared" si="216"/>
        <v>0.65527065527065531</v>
      </c>
      <c r="G2311" s="5" t="str">
        <f>IF(COUNTIFS(Q3_SQL_Error_Concentration!$A:$A,A2311,Q3_SQL_Error_Concentration!$E:$E,B2311,Q3_SQL_Error_Concentration!$F:$F,C2311)=0,"",SUMIFS(Q3_SQL_Error_Concentration!$I:$I,Q3_SQL_Error_Concentration!$A:$A,A2311,Q3_SQL_Error_Concentration!$E:$E,B2311,Q3_SQL_Error_Concentration!$F:$F,C2311))</f>
        <v/>
      </c>
      <c r="H2311" s="5" t="str">
        <f t="shared" si="217"/>
        <v/>
      </c>
      <c r="I2311" s="5">
        <f>IF(D2311&gt;=Q3_Validation!$C$2,1,0)</f>
        <v>1</v>
      </c>
      <c r="J2311" s="8">
        <f t="shared" si="218"/>
        <v>0.65527065527065531</v>
      </c>
      <c r="K2311" s="5" t="str">
        <f t="shared" si="219"/>
        <v>normal</v>
      </c>
      <c r="L2311" s="5">
        <f t="shared" si="220"/>
        <v>0</v>
      </c>
      <c r="M2311" s="5">
        <f t="shared" si="221"/>
        <v>0</v>
      </c>
    </row>
    <row r="2312" spans="1:13">
      <c r="A2312" s="5">
        <v>4214</v>
      </c>
      <c r="B2312" s="5">
        <v>15</v>
      </c>
      <c r="C2312" s="5" t="s">
        <v>63</v>
      </c>
      <c r="D2312" s="5">
        <v>4562</v>
      </c>
      <c r="E2312" s="5">
        <v>38</v>
      </c>
      <c r="F2312" s="8">
        <f t="shared" si="216"/>
        <v>0.83296799649276632</v>
      </c>
      <c r="G2312" s="5" t="str">
        <f>IF(COUNTIFS(Q3_SQL_Error_Concentration!$A:$A,A2312,Q3_SQL_Error_Concentration!$E:$E,B2312,Q3_SQL_Error_Concentration!$F:$F,C2312)=0,"",SUMIFS(Q3_SQL_Error_Concentration!$I:$I,Q3_SQL_Error_Concentration!$A:$A,A2312,Q3_SQL_Error_Concentration!$E:$E,B2312,Q3_SQL_Error_Concentration!$F:$F,C2312))</f>
        <v/>
      </c>
      <c r="H2312" s="5" t="str">
        <f t="shared" si="217"/>
        <v/>
      </c>
      <c r="I2312" s="5">
        <f>IF(D2312&gt;=Q3_Validation!$C$2,1,0)</f>
        <v>1</v>
      </c>
      <c r="J2312" s="8">
        <f t="shared" si="218"/>
        <v>0.83296799649276632</v>
      </c>
      <c r="K2312" s="5" t="str">
        <f t="shared" si="219"/>
        <v>normal</v>
      </c>
      <c r="L2312" s="5">
        <f t="shared" si="220"/>
        <v>0</v>
      </c>
      <c r="M2312" s="5">
        <f t="shared" si="221"/>
        <v>0</v>
      </c>
    </row>
    <row r="2313" spans="1:13">
      <c r="A2313" s="5">
        <v>4214</v>
      </c>
      <c r="B2313" s="5">
        <v>15</v>
      </c>
      <c r="C2313" s="5" t="s">
        <v>64</v>
      </c>
      <c r="D2313" s="5">
        <v>11</v>
      </c>
      <c r="E2313" s="5">
        <v>0</v>
      </c>
      <c r="F2313" s="8">
        <f t="shared" si="216"/>
        <v>0</v>
      </c>
      <c r="G2313" s="5" t="str">
        <f>IF(COUNTIFS(Q3_SQL_Error_Concentration!$A:$A,A2313,Q3_SQL_Error_Concentration!$E:$E,B2313,Q3_SQL_Error_Concentration!$F:$F,C2313)=0,"",SUMIFS(Q3_SQL_Error_Concentration!$I:$I,Q3_SQL_Error_Concentration!$A:$A,A2313,Q3_SQL_Error_Concentration!$E:$E,B2313,Q3_SQL_Error_Concentration!$F:$F,C2313))</f>
        <v/>
      </c>
      <c r="H2313" s="5" t="str">
        <f t="shared" si="217"/>
        <v/>
      </c>
      <c r="I2313" s="5">
        <f>IF(D2313&gt;=Q3_Validation!$C$2,1,0)</f>
        <v>0</v>
      </c>
      <c r="J2313" s="8" t="str">
        <f t="shared" si="218"/>
        <v/>
      </c>
      <c r="K2313" s="5" t="str">
        <f t="shared" si="219"/>
        <v>excluded</v>
      </c>
      <c r="L2313" s="5">
        <f t="shared" si="220"/>
        <v>0</v>
      </c>
      <c r="M2313" s="5">
        <f t="shared" si="221"/>
        <v>0</v>
      </c>
    </row>
    <row r="2314" spans="1:13">
      <c r="A2314" s="5">
        <v>4214</v>
      </c>
      <c r="B2314" s="5">
        <v>15</v>
      </c>
      <c r="C2314" s="5" t="s">
        <v>62</v>
      </c>
      <c r="D2314" s="5">
        <v>7372</v>
      </c>
      <c r="E2314" s="5">
        <v>61</v>
      </c>
      <c r="F2314" s="8">
        <f t="shared" si="216"/>
        <v>0.82745523602821491</v>
      </c>
      <c r="G2314" s="5" t="str">
        <f>IF(COUNTIFS(Q3_SQL_Error_Concentration!$A:$A,A2314,Q3_SQL_Error_Concentration!$E:$E,B2314,Q3_SQL_Error_Concentration!$F:$F,C2314)=0,"",SUMIFS(Q3_SQL_Error_Concentration!$I:$I,Q3_SQL_Error_Concentration!$A:$A,A2314,Q3_SQL_Error_Concentration!$E:$E,B2314,Q3_SQL_Error_Concentration!$F:$F,C2314))</f>
        <v/>
      </c>
      <c r="H2314" s="5" t="str">
        <f t="shared" si="217"/>
        <v/>
      </c>
      <c r="I2314" s="5">
        <f>IF(D2314&gt;=Q3_Validation!$C$2,1,0)</f>
        <v>1</v>
      </c>
      <c r="J2314" s="8">
        <f t="shared" si="218"/>
        <v>0.82745523602821491</v>
      </c>
      <c r="K2314" s="5" t="str">
        <f t="shared" si="219"/>
        <v>normal</v>
      </c>
      <c r="L2314" s="5">
        <f t="shared" si="220"/>
        <v>0</v>
      </c>
      <c r="M2314" s="5">
        <f t="shared" si="221"/>
        <v>0</v>
      </c>
    </row>
    <row r="2315" spans="1:13">
      <c r="A2315" s="5">
        <v>4214</v>
      </c>
      <c r="B2315" s="5">
        <v>16</v>
      </c>
      <c r="C2315" s="5" t="s">
        <v>63</v>
      </c>
      <c r="D2315" s="5">
        <v>3886</v>
      </c>
      <c r="E2315" s="5">
        <v>32</v>
      </c>
      <c r="F2315" s="8">
        <f t="shared" si="216"/>
        <v>0.82346886258363361</v>
      </c>
      <c r="G2315" s="5" t="str">
        <f>IF(COUNTIFS(Q3_SQL_Error_Concentration!$A:$A,A2315,Q3_SQL_Error_Concentration!$E:$E,B2315,Q3_SQL_Error_Concentration!$F:$F,C2315)=0,"",SUMIFS(Q3_SQL_Error_Concentration!$I:$I,Q3_SQL_Error_Concentration!$A:$A,A2315,Q3_SQL_Error_Concentration!$E:$E,B2315,Q3_SQL_Error_Concentration!$F:$F,C2315))</f>
        <v/>
      </c>
      <c r="H2315" s="5" t="str">
        <f t="shared" si="217"/>
        <v/>
      </c>
      <c r="I2315" s="5">
        <f>IF(D2315&gt;=Q3_Validation!$C$2,1,0)</f>
        <v>1</v>
      </c>
      <c r="J2315" s="8">
        <f t="shared" si="218"/>
        <v>0.82346886258363361</v>
      </c>
      <c r="K2315" s="5" t="str">
        <f t="shared" si="219"/>
        <v>normal</v>
      </c>
      <c r="L2315" s="5">
        <f t="shared" si="220"/>
        <v>0</v>
      </c>
      <c r="M2315" s="5">
        <f t="shared" si="221"/>
        <v>0</v>
      </c>
    </row>
    <row r="2316" spans="1:13">
      <c r="A2316" s="5">
        <v>4214</v>
      </c>
      <c r="B2316" s="5">
        <v>16</v>
      </c>
      <c r="C2316" s="5" t="s">
        <v>64</v>
      </c>
      <c r="D2316" s="5">
        <v>4</v>
      </c>
      <c r="E2316" s="5">
        <v>1</v>
      </c>
      <c r="F2316" s="8">
        <f t="shared" si="216"/>
        <v>25</v>
      </c>
      <c r="G2316" s="5" t="str">
        <f>IF(COUNTIFS(Q3_SQL_Error_Concentration!$A:$A,A2316,Q3_SQL_Error_Concentration!$E:$E,B2316,Q3_SQL_Error_Concentration!$F:$F,C2316)=0,"",SUMIFS(Q3_SQL_Error_Concentration!$I:$I,Q3_SQL_Error_Concentration!$A:$A,A2316,Q3_SQL_Error_Concentration!$E:$E,B2316,Q3_SQL_Error_Concentration!$F:$F,C2316))</f>
        <v/>
      </c>
      <c r="H2316" s="5" t="str">
        <f t="shared" si="217"/>
        <v/>
      </c>
      <c r="I2316" s="5">
        <f>IF(D2316&gt;=Q3_Validation!$C$2,1,0)</f>
        <v>0</v>
      </c>
      <c r="J2316" s="8" t="str">
        <f t="shared" si="218"/>
        <v/>
      </c>
      <c r="K2316" s="5" t="str">
        <f t="shared" si="219"/>
        <v>excluded</v>
      </c>
      <c r="L2316" s="5">
        <f t="shared" si="220"/>
        <v>0</v>
      </c>
      <c r="M2316" s="5">
        <f t="shared" si="221"/>
        <v>0</v>
      </c>
    </row>
    <row r="2317" spans="1:13">
      <c r="A2317" s="5">
        <v>4214</v>
      </c>
      <c r="B2317" s="5">
        <v>16</v>
      </c>
      <c r="C2317" s="5" t="s">
        <v>62</v>
      </c>
      <c r="D2317" s="5">
        <v>6490</v>
      </c>
      <c r="E2317" s="5">
        <v>41</v>
      </c>
      <c r="F2317" s="8">
        <f t="shared" si="216"/>
        <v>0.63174114021571648</v>
      </c>
      <c r="G2317" s="5" t="str">
        <f>IF(COUNTIFS(Q3_SQL_Error_Concentration!$A:$A,A2317,Q3_SQL_Error_Concentration!$E:$E,B2317,Q3_SQL_Error_Concentration!$F:$F,C2317)=0,"",SUMIFS(Q3_SQL_Error_Concentration!$I:$I,Q3_SQL_Error_Concentration!$A:$A,A2317,Q3_SQL_Error_Concentration!$E:$E,B2317,Q3_SQL_Error_Concentration!$F:$F,C2317))</f>
        <v/>
      </c>
      <c r="H2317" s="5" t="str">
        <f t="shared" si="217"/>
        <v/>
      </c>
      <c r="I2317" s="5">
        <f>IF(D2317&gt;=Q3_Validation!$C$2,1,0)</f>
        <v>1</v>
      </c>
      <c r="J2317" s="8">
        <f t="shared" si="218"/>
        <v>0.63174114021571648</v>
      </c>
      <c r="K2317" s="5" t="str">
        <f t="shared" si="219"/>
        <v>normal</v>
      </c>
      <c r="L2317" s="5">
        <f t="shared" si="220"/>
        <v>0</v>
      </c>
      <c r="M2317" s="5">
        <f t="shared" si="221"/>
        <v>0</v>
      </c>
    </row>
    <row r="2318" spans="1:13">
      <c r="A2318" s="5">
        <v>4214</v>
      </c>
      <c r="B2318" s="5">
        <v>17</v>
      </c>
      <c r="C2318" s="5" t="s">
        <v>63</v>
      </c>
      <c r="D2318" s="5">
        <v>357</v>
      </c>
      <c r="E2318" s="5">
        <v>4</v>
      </c>
      <c r="F2318" s="8">
        <f t="shared" si="216"/>
        <v>1.1204481792717087</v>
      </c>
      <c r="G2318" s="5" t="str">
        <f>IF(COUNTIFS(Q3_SQL_Error_Concentration!$A:$A,A2318,Q3_SQL_Error_Concentration!$E:$E,B2318,Q3_SQL_Error_Concentration!$F:$F,C2318)=0,"",SUMIFS(Q3_SQL_Error_Concentration!$I:$I,Q3_SQL_Error_Concentration!$A:$A,A2318,Q3_SQL_Error_Concentration!$E:$E,B2318,Q3_SQL_Error_Concentration!$F:$F,C2318))</f>
        <v/>
      </c>
      <c r="H2318" s="5" t="str">
        <f t="shared" si="217"/>
        <v/>
      </c>
      <c r="I2318" s="5">
        <f>IF(D2318&gt;=Q3_Validation!$C$2,1,0)</f>
        <v>0</v>
      </c>
      <c r="J2318" s="8" t="str">
        <f t="shared" si="218"/>
        <v/>
      </c>
      <c r="K2318" s="5" t="str">
        <f t="shared" si="219"/>
        <v>excluded</v>
      </c>
      <c r="L2318" s="5">
        <f t="shared" si="220"/>
        <v>0</v>
      </c>
      <c r="M2318" s="5">
        <f t="shared" si="221"/>
        <v>0</v>
      </c>
    </row>
    <row r="2319" spans="1:13">
      <c r="A2319" s="5">
        <v>4214</v>
      </c>
      <c r="B2319" s="5">
        <v>17</v>
      </c>
      <c r="C2319" s="5" t="s">
        <v>64</v>
      </c>
      <c r="D2319" s="5">
        <v>1</v>
      </c>
      <c r="E2319" s="5">
        <v>0</v>
      </c>
      <c r="F2319" s="8">
        <f t="shared" si="216"/>
        <v>0</v>
      </c>
      <c r="G2319" s="5" t="str">
        <f>IF(COUNTIFS(Q3_SQL_Error_Concentration!$A:$A,A2319,Q3_SQL_Error_Concentration!$E:$E,B2319,Q3_SQL_Error_Concentration!$F:$F,C2319)=0,"",SUMIFS(Q3_SQL_Error_Concentration!$I:$I,Q3_SQL_Error_Concentration!$A:$A,A2319,Q3_SQL_Error_Concentration!$E:$E,B2319,Q3_SQL_Error_Concentration!$F:$F,C2319))</f>
        <v/>
      </c>
      <c r="H2319" s="5" t="str">
        <f t="shared" si="217"/>
        <v/>
      </c>
      <c r="I2319" s="5">
        <f>IF(D2319&gt;=Q3_Validation!$C$2,1,0)</f>
        <v>0</v>
      </c>
      <c r="J2319" s="8" t="str">
        <f t="shared" si="218"/>
        <v/>
      </c>
      <c r="K2319" s="5" t="str">
        <f t="shared" si="219"/>
        <v>excluded</v>
      </c>
      <c r="L2319" s="5">
        <f t="shared" si="220"/>
        <v>0</v>
      </c>
      <c r="M2319" s="5">
        <f t="shared" si="221"/>
        <v>0</v>
      </c>
    </row>
    <row r="2320" spans="1:13">
      <c r="A2320" s="5">
        <v>4214</v>
      </c>
      <c r="B2320" s="5">
        <v>17</v>
      </c>
      <c r="C2320" s="5" t="s">
        <v>62</v>
      </c>
      <c r="D2320" s="5">
        <v>526</v>
      </c>
      <c r="E2320" s="5">
        <v>1</v>
      </c>
      <c r="F2320" s="8">
        <f t="shared" si="216"/>
        <v>0.19011406844106463</v>
      </c>
      <c r="G2320" s="5" t="str">
        <f>IF(COUNTIFS(Q3_SQL_Error_Concentration!$A:$A,A2320,Q3_SQL_Error_Concentration!$E:$E,B2320,Q3_SQL_Error_Concentration!$F:$F,C2320)=0,"",SUMIFS(Q3_SQL_Error_Concentration!$I:$I,Q3_SQL_Error_Concentration!$A:$A,A2320,Q3_SQL_Error_Concentration!$E:$E,B2320,Q3_SQL_Error_Concentration!$F:$F,C2320))</f>
        <v/>
      </c>
      <c r="H2320" s="5" t="str">
        <f t="shared" si="217"/>
        <v/>
      </c>
      <c r="I2320" s="5">
        <f>IF(D2320&gt;=Q3_Validation!$C$2,1,0)</f>
        <v>0</v>
      </c>
      <c r="J2320" s="8" t="str">
        <f t="shared" si="218"/>
        <v/>
      </c>
      <c r="K2320" s="5" t="str">
        <f t="shared" si="219"/>
        <v>excluded</v>
      </c>
      <c r="L2320" s="5">
        <f t="shared" si="220"/>
        <v>0</v>
      </c>
      <c r="M2320" s="5">
        <f t="shared" si="221"/>
        <v>0</v>
      </c>
    </row>
    <row r="2321" spans="1:13">
      <c r="A2321" s="5">
        <v>4214</v>
      </c>
      <c r="B2321" s="5">
        <v>18</v>
      </c>
      <c r="C2321" s="5" t="s">
        <v>63</v>
      </c>
      <c r="D2321" s="5">
        <v>103</v>
      </c>
      <c r="E2321" s="5">
        <v>2</v>
      </c>
      <c r="F2321" s="8">
        <f t="shared" si="216"/>
        <v>1.941747572815534</v>
      </c>
      <c r="G2321" s="5" t="str">
        <f>IF(COUNTIFS(Q3_SQL_Error_Concentration!$A:$A,A2321,Q3_SQL_Error_Concentration!$E:$E,B2321,Q3_SQL_Error_Concentration!$F:$F,C2321)=0,"",SUMIFS(Q3_SQL_Error_Concentration!$I:$I,Q3_SQL_Error_Concentration!$A:$A,A2321,Q3_SQL_Error_Concentration!$E:$E,B2321,Q3_SQL_Error_Concentration!$F:$F,C2321))</f>
        <v/>
      </c>
      <c r="H2321" s="5" t="str">
        <f t="shared" si="217"/>
        <v/>
      </c>
      <c r="I2321" s="5">
        <f>IF(D2321&gt;=Q3_Validation!$C$2,1,0)</f>
        <v>0</v>
      </c>
      <c r="J2321" s="8" t="str">
        <f t="shared" si="218"/>
        <v/>
      </c>
      <c r="K2321" s="5" t="str">
        <f t="shared" si="219"/>
        <v>excluded</v>
      </c>
      <c r="L2321" s="5">
        <f t="shared" si="220"/>
        <v>0</v>
      </c>
      <c r="M2321" s="5">
        <f t="shared" si="221"/>
        <v>0</v>
      </c>
    </row>
    <row r="2322" spans="1:13">
      <c r="A2322" s="5">
        <v>4214</v>
      </c>
      <c r="B2322" s="5">
        <v>18</v>
      </c>
      <c r="C2322" s="5" t="s">
        <v>64</v>
      </c>
      <c r="D2322" s="5">
        <v>1</v>
      </c>
      <c r="E2322" s="5">
        <v>0</v>
      </c>
      <c r="F2322" s="8">
        <f t="shared" si="216"/>
        <v>0</v>
      </c>
      <c r="G2322" s="5" t="str">
        <f>IF(COUNTIFS(Q3_SQL_Error_Concentration!$A:$A,A2322,Q3_SQL_Error_Concentration!$E:$E,B2322,Q3_SQL_Error_Concentration!$F:$F,C2322)=0,"",SUMIFS(Q3_SQL_Error_Concentration!$I:$I,Q3_SQL_Error_Concentration!$A:$A,A2322,Q3_SQL_Error_Concentration!$E:$E,B2322,Q3_SQL_Error_Concentration!$F:$F,C2322))</f>
        <v/>
      </c>
      <c r="H2322" s="5" t="str">
        <f t="shared" si="217"/>
        <v/>
      </c>
      <c r="I2322" s="5">
        <f>IF(D2322&gt;=Q3_Validation!$C$2,1,0)</f>
        <v>0</v>
      </c>
      <c r="J2322" s="8" t="str">
        <f t="shared" si="218"/>
        <v/>
      </c>
      <c r="K2322" s="5" t="str">
        <f t="shared" si="219"/>
        <v>excluded</v>
      </c>
      <c r="L2322" s="5">
        <f t="shared" si="220"/>
        <v>0</v>
      </c>
      <c r="M2322" s="5">
        <f t="shared" si="221"/>
        <v>0</v>
      </c>
    </row>
    <row r="2323" spans="1:13">
      <c r="A2323" s="5">
        <v>4214</v>
      </c>
      <c r="B2323" s="5">
        <v>18</v>
      </c>
      <c r="C2323" s="5" t="s">
        <v>62</v>
      </c>
      <c r="D2323" s="5">
        <v>172</v>
      </c>
      <c r="E2323" s="5">
        <v>0</v>
      </c>
      <c r="F2323" s="8">
        <f t="shared" si="216"/>
        <v>0</v>
      </c>
      <c r="G2323" s="5" t="str">
        <f>IF(COUNTIFS(Q3_SQL_Error_Concentration!$A:$A,A2323,Q3_SQL_Error_Concentration!$E:$E,B2323,Q3_SQL_Error_Concentration!$F:$F,C2323)=0,"",SUMIFS(Q3_SQL_Error_Concentration!$I:$I,Q3_SQL_Error_Concentration!$A:$A,A2323,Q3_SQL_Error_Concentration!$E:$E,B2323,Q3_SQL_Error_Concentration!$F:$F,C2323))</f>
        <v/>
      </c>
      <c r="H2323" s="5" t="str">
        <f t="shared" si="217"/>
        <v/>
      </c>
      <c r="I2323" s="5">
        <f>IF(D2323&gt;=Q3_Validation!$C$2,1,0)</f>
        <v>0</v>
      </c>
      <c r="J2323" s="8" t="str">
        <f t="shared" si="218"/>
        <v/>
      </c>
      <c r="K2323" s="5" t="str">
        <f t="shared" si="219"/>
        <v>excluded</v>
      </c>
      <c r="L2323" s="5">
        <f t="shared" si="220"/>
        <v>0</v>
      </c>
      <c r="M2323" s="5">
        <f t="shared" si="221"/>
        <v>0</v>
      </c>
    </row>
    <row r="2324" spans="1:13">
      <c r="A2324" s="5">
        <v>4214</v>
      </c>
      <c r="B2324" s="5">
        <v>19</v>
      </c>
      <c r="C2324" s="5" t="s">
        <v>63</v>
      </c>
      <c r="D2324" s="5">
        <v>14</v>
      </c>
      <c r="E2324" s="5">
        <v>0</v>
      </c>
      <c r="F2324" s="8">
        <f t="shared" si="216"/>
        <v>0</v>
      </c>
      <c r="G2324" s="5" t="str">
        <f>IF(COUNTIFS(Q3_SQL_Error_Concentration!$A:$A,A2324,Q3_SQL_Error_Concentration!$E:$E,B2324,Q3_SQL_Error_Concentration!$F:$F,C2324)=0,"",SUMIFS(Q3_SQL_Error_Concentration!$I:$I,Q3_SQL_Error_Concentration!$A:$A,A2324,Q3_SQL_Error_Concentration!$E:$E,B2324,Q3_SQL_Error_Concentration!$F:$F,C2324))</f>
        <v/>
      </c>
      <c r="H2324" s="5" t="str">
        <f t="shared" si="217"/>
        <v/>
      </c>
      <c r="I2324" s="5">
        <f>IF(D2324&gt;=Q3_Validation!$C$2,1,0)</f>
        <v>0</v>
      </c>
      <c r="J2324" s="8" t="str">
        <f t="shared" si="218"/>
        <v/>
      </c>
      <c r="K2324" s="5" t="str">
        <f t="shared" si="219"/>
        <v>excluded</v>
      </c>
      <c r="L2324" s="5">
        <f t="shared" si="220"/>
        <v>0</v>
      </c>
      <c r="M2324" s="5">
        <f t="shared" si="221"/>
        <v>0</v>
      </c>
    </row>
    <row r="2325" spans="1:13">
      <c r="A2325" s="5">
        <v>4214</v>
      </c>
      <c r="B2325" s="5">
        <v>19</v>
      </c>
      <c r="C2325" s="5" t="s">
        <v>62</v>
      </c>
      <c r="D2325" s="5">
        <v>45</v>
      </c>
      <c r="E2325" s="5">
        <v>1</v>
      </c>
      <c r="F2325" s="8">
        <f t="shared" si="216"/>
        <v>2.2222222222222223</v>
      </c>
      <c r="G2325" s="5" t="str">
        <f>IF(COUNTIFS(Q3_SQL_Error_Concentration!$A:$A,A2325,Q3_SQL_Error_Concentration!$E:$E,B2325,Q3_SQL_Error_Concentration!$F:$F,C2325)=0,"",SUMIFS(Q3_SQL_Error_Concentration!$I:$I,Q3_SQL_Error_Concentration!$A:$A,A2325,Q3_SQL_Error_Concentration!$E:$E,B2325,Q3_SQL_Error_Concentration!$F:$F,C2325))</f>
        <v/>
      </c>
      <c r="H2325" s="5" t="str">
        <f t="shared" si="217"/>
        <v/>
      </c>
      <c r="I2325" s="5">
        <f>IF(D2325&gt;=Q3_Validation!$C$2,1,0)</f>
        <v>0</v>
      </c>
      <c r="J2325" s="8" t="str">
        <f t="shared" si="218"/>
        <v/>
      </c>
      <c r="K2325" s="5" t="str">
        <f t="shared" si="219"/>
        <v>excluded</v>
      </c>
      <c r="L2325" s="5">
        <f t="shared" si="220"/>
        <v>0</v>
      </c>
      <c r="M2325" s="5">
        <f t="shared" si="221"/>
        <v>0</v>
      </c>
    </row>
    <row r="2326" spans="1:13">
      <c r="A2326" s="5">
        <v>4214</v>
      </c>
      <c r="B2326" s="5">
        <v>20</v>
      </c>
      <c r="C2326" s="5" t="s">
        <v>63</v>
      </c>
      <c r="D2326" s="5">
        <v>86</v>
      </c>
      <c r="E2326" s="5">
        <v>0</v>
      </c>
      <c r="F2326" s="8">
        <f t="shared" si="216"/>
        <v>0</v>
      </c>
      <c r="G2326" s="5" t="str">
        <f>IF(COUNTIFS(Q3_SQL_Error_Concentration!$A:$A,A2326,Q3_SQL_Error_Concentration!$E:$E,B2326,Q3_SQL_Error_Concentration!$F:$F,C2326)=0,"",SUMIFS(Q3_SQL_Error_Concentration!$I:$I,Q3_SQL_Error_Concentration!$A:$A,A2326,Q3_SQL_Error_Concentration!$E:$E,B2326,Q3_SQL_Error_Concentration!$F:$F,C2326))</f>
        <v/>
      </c>
      <c r="H2326" s="5" t="str">
        <f t="shared" si="217"/>
        <v/>
      </c>
      <c r="I2326" s="5">
        <f>IF(D2326&gt;=Q3_Validation!$C$2,1,0)</f>
        <v>0</v>
      </c>
      <c r="J2326" s="8" t="str">
        <f t="shared" si="218"/>
        <v/>
      </c>
      <c r="K2326" s="5" t="str">
        <f t="shared" si="219"/>
        <v>excluded</v>
      </c>
      <c r="L2326" s="5">
        <f t="shared" si="220"/>
        <v>0</v>
      </c>
      <c r="M2326" s="5">
        <f t="shared" si="221"/>
        <v>0</v>
      </c>
    </row>
    <row r="2327" spans="1:13">
      <c r="A2327" s="5">
        <v>4214</v>
      </c>
      <c r="B2327" s="5">
        <v>20</v>
      </c>
      <c r="C2327" s="5" t="s">
        <v>64</v>
      </c>
      <c r="D2327" s="5">
        <v>1</v>
      </c>
      <c r="E2327" s="5">
        <v>0</v>
      </c>
      <c r="F2327" s="8">
        <f t="shared" si="216"/>
        <v>0</v>
      </c>
      <c r="G2327" s="5" t="str">
        <f>IF(COUNTIFS(Q3_SQL_Error_Concentration!$A:$A,A2327,Q3_SQL_Error_Concentration!$E:$E,B2327,Q3_SQL_Error_Concentration!$F:$F,C2327)=0,"",SUMIFS(Q3_SQL_Error_Concentration!$I:$I,Q3_SQL_Error_Concentration!$A:$A,A2327,Q3_SQL_Error_Concentration!$E:$E,B2327,Q3_SQL_Error_Concentration!$F:$F,C2327))</f>
        <v/>
      </c>
      <c r="H2327" s="5" t="str">
        <f t="shared" si="217"/>
        <v/>
      </c>
      <c r="I2327" s="5">
        <f>IF(D2327&gt;=Q3_Validation!$C$2,1,0)</f>
        <v>0</v>
      </c>
      <c r="J2327" s="8" t="str">
        <f t="shared" si="218"/>
        <v/>
      </c>
      <c r="K2327" s="5" t="str">
        <f t="shared" si="219"/>
        <v>excluded</v>
      </c>
      <c r="L2327" s="5">
        <f t="shared" si="220"/>
        <v>0</v>
      </c>
      <c r="M2327" s="5">
        <f t="shared" si="221"/>
        <v>0</v>
      </c>
    </row>
    <row r="2328" spans="1:13">
      <c r="A2328" s="5">
        <v>4214</v>
      </c>
      <c r="B2328" s="5">
        <v>20</v>
      </c>
      <c r="C2328" s="5" t="s">
        <v>62</v>
      </c>
      <c r="D2328" s="5">
        <v>138</v>
      </c>
      <c r="E2328" s="5">
        <v>0</v>
      </c>
      <c r="F2328" s="8">
        <f t="shared" si="216"/>
        <v>0</v>
      </c>
      <c r="G2328" s="5" t="str">
        <f>IF(COUNTIFS(Q3_SQL_Error_Concentration!$A:$A,A2328,Q3_SQL_Error_Concentration!$E:$E,B2328,Q3_SQL_Error_Concentration!$F:$F,C2328)=0,"",SUMIFS(Q3_SQL_Error_Concentration!$I:$I,Q3_SQL_Error_Concentration!$A:$A,A2328,Q3_SQL_Error_Concentration!$E:$E,B2328,Q3_SQL_Error_Concentration!$F:$F,C2328))</f>
        <v/>
      </c>
      <c r="H2328" s="5" t="str">
        <f t="shared" si="217"/>
        <v/>
      </c>
      <c r="I2328" s="5">
        <f>IF(D2328&gt;=Q3_Validation!$C$2,1,0)</f>
        <v>0</v>
      </c>
      <c r="J2328" s="8" t="str">
        <f t="shared" si="218"/>
        <v/>
      </c>
      <c r="K2328" s="5" t="str">
        <f t="shared" si="219"/>
        <v>excluded</v>
      </c>
      <c r="L2328" s="5">
        <f t="shared" si="220"/>
        <v>0</v>
      </c>
      <c r="M2328" s="5">
        <f t="shared" si="221"/>
        <v>0</v>
      </c>
    </row>
    <row r="2329" spans="1:13">
      <c r="A2329" s="5">
        <v>4214</v>
      </c>
      <c r="B2329" s="5">
        <v>21</v>
      </c>
      <c r="C2329" s="5" t="s">
        <v>63</v>
      </c>
      <c r="D2329" s="5">
        <v>58</v>
      </c>
      <c r="E2329" s="5">
        <v>2</v>
      </c>
      <c r="F2329" s="8">
        <f t="shared" si="216"/>
        <v>3.4482758620689653</v>
      </c>
      <c r="G2329" s="5" t="str">
        <f>IF(COUNTIFS(Q3_SQL_Error_Concentration!$A:$A,A2329,Q3_SQL_Error_Concentration!$E:$E,B2329,Q3_SQL_Error_Concentration!$F:$F,C2329)=0,"",SUMIFS(Q3_SQL_Error_Concentration!$I:$I,Q3_SQL_Error_Concentration!$A:$A,A2329,Q3_SQL_Error_Concentration!$E:$E,B2329,Q3_SQL_Error_Concentration!$F:$F,C2329))</f>
        <v/>
      </c>
      <c r="H2329" s="5" t="str">
        <f t="shared" si="217"/>
        <v/>
      </c>
      <c r="I2329" s="5">
        <f>IF(D2329&gt;=Q3_Validation!$C$2,1,0)</f>
        <v>0</v>
      </c>
      <c r="J2329" s="8" t="str">
        <f t="shared" si="218"/>
        <v/>
      </c>
      <c r="K2329" s="5" t="str">
        <f t="shared" si="219"/>
        <v>excluded</v>
      </c>
      <c r="L2329" s="5">
        <f t="shared" si="220"/>
        <v>0</v>
      </c>
      <c r="M2329" s="5">
        <f t="shared" si="221"/>
        <v>0</v>
      </c>
    </row>
    <row r="2330" spans="1:13">
      <c r="A2330" s="5">
        <v>4214</v>
      </c>
      <c r="B2330" s="5">
        <v>21</v>
      </c>
      <c r="C2330" s="5" t="s">
        <v>64</v>
      </c>
      <c r="D2330" s="5">
        <v>1</v>
      </c>
      <c r="E2330" s="5">
        <v>1</v>
      </c>
      <c r="F2330" s="8">
        <f t="shared" si="216"/>
        <v>100</v>
      </c>
      <c r="G2330" s="5" t="str">
        <f>IF(COUNTIFS(Q3_SQL_Error_Concentration!$A:$A,A2330,Q3_SQL_Error_Concentration!$E:$E,B2330,Q3_SQL_Error_Concentration!$F:$F,C2330)=0,"",SUMIFS(Q3_SQL_Error_Concentration!$I:$I,Q3_SQL_Error_Concentration!$A:$A,A2330,Q3_SQL_Error_Concentration!$E:$E,B2330,Q3_SQL_Error_Concentration!$F:$F,C2330))</f>
        <v/>
      </c>
      <c r="H2330" s="5" t="str">
        <f t="shared" si="217"/>
        <v/>
      </c>
      <c r="I2330" s="5">
        <f>IF(D2330&gt;=Q3_Validation!$C$2,1,0)</f>
        <v>0</v>
      </c>
      <c r="J2330" s="8" t="str">
        <f t="shared" si="218"/>
        <v/>
      </c>
      <c r="K2330" s="5" t="str">
        <f t="shared" si="219"/>
        <v>excluded</v>
      </c>
      <c r="L2330" s="5">
        <f t="shared" si="220"/>
        <v>0</v>
      </c>
      <c r="M2330" s="5">
        <f t="shared" si="221"/>
        <v>0</v>
      </c>
    </row>
    <row r="2331" spans="1:13">
      <c r="A2331" s="5">
        <v>4214</v>
      </c>
      <c r="B2331" s="5">
        <v>21</v>
      </c>
      <c r="C2331" s="5" t="s">
        <v>62</v>
      </c>
      <c r="D2331" s="5">
        <v>123</v>
      </c>
      <c r="E2331" s="5">
        <v>0</v>
      </c>
      <c r="F2331" s="8">
        <f t="shared" si="216"/>
        <v>0</v>
      </c>
      <c r="G2331" s="5" t="str">
        <f>IF(COUNTIFS(Q3_SQL_Error_Concentration!$A:$A,A2331,Q3_SQL_Error_Concentration!$E:$E,B2331,Q3_SQL_Error_Concentration!$F:$F,C2331)=0,"",SUMIFS(Q3_SQL_Error_Concentration!$I:$I,Q3_SQL_Error_Concentration!$A:$A,A2331,Q3_SQL_Error_Concentration!$E:$E,B2331,Q3_SQL_Error_Concentration!$F:$F,C2331))</f>
        <v/>
      </c>
      <c r="H2331" s="5" t="str">
        <f t="shared" si="217"/>
        <v/>
      </c>
      <c r="I2331" s="5">
        <f>IF(D2331&gt;=Q3_Validation!$C$2,1,0)</f>
        <v>0</v>
      </c>
      <c r="J2331" s="8" t="str">
        <f t="shared" si="218"/>
        <v/>
      </c>
      <c r="K2331" s="5" t="str">
        <f t="shared" si="219"/>
        <v>excluded</v>
      </c>
      <c r="L2331" s="5">
        <f t="shared" si="220"/>
        <v>0</v>
      </c>
      <c r="M2331" s="5">
        <f t="shared" si="221"/>
        <v>0</v>
      </c>
    </row>
    <row r="2332" spans="1:13">
      <c r="A2332" s="5">
        <v>4214</v>
      </c>
      <c r="B2332" s="5">
        <v>22</v>
      </c>
      <c r="C2332" s="5" t="s">
        <v>63</v>
      </c>
      <c r="D2332" s="5">
        <v>35</v>
      </c>
      <c r="E2332" s="5">
        <v>0</v>
      </c>
      <c r="F2332" s="8">
        <f t="shared" si="216"/>
        <v>0</v>
      </c>
      <c r="G2332" s="5" t="str">
        <f>IF(COUNTIFS(Q3_SQL_Error_Concentration!$A:$A,A2332,Q3_SQL_Error_Concentration!$E:$E,B2332,Q3_SQL_Error_Concentration!$F:$F,C2332)=0,"",SUMIFS(Q3_SQL_Error_Concentration!$I:$I,Q3_SQL_Error_Concentration!$A:$A,A2332,Q3_SQL_Error_Concentration!$E:$E,B2332,Q3_SQL_Error_Concentration!$F:$F,C2332))</f>
        <v/>
      </c>
      <c r="H2332" s="5" t="str">
        <f t="shared" si="217"/>
        <v/>
      </c>
      <c r="I2332" s="5">
        <f>IF(D2332&gt;=Q3_Validation!$C$2,1,0)</f>
        <v>0</v>
      </c>
      <c r="J2332" s="8" t="str">
        <f t="shared" si="218"/>
        <v/>
      </c>
      <c r="K2332" s="5" t="str">
        <f t="shared" si="219"/>
        <v>excluded</v>
      </c>
      <c r="L2332" s="5">
        <f t="shared" si="220"/>
        <v>0</v>
      </c>
      <c r="M2332" s="5">
        <f t="shared" si="221"/>
        <v>0</v>
      </c>
    </row>
    <row r="2333" spans="1:13">
      <c r="A2333" s="5">
        <v>4214</v>
      </c>
      <c r="B2333" s="5">
        <v>22</v>
      </c>
      <c r="C2333" s="5" t="s">
        <v>62</v>
      </c>
      <c r="D2333" s="5">
        <v>44</v>
      </c>
      <c r="E2333" s="5">
        <v>0</v>
      </c>
      <c r="F2333" s="8">
        <f t="shared" si="216"/>
        <v>0</v>
      </c>
      <c r="G2333" s="5" t="str">
        <f>IF(COUNTIFS(Q3_SQL_Error_Concentration!$A:$A,A2333,Q3_SQL_Error_Concentration!$E:$E,B2333,Q3_SQL_Error_Concentration!$F:$F,C2333)=0,"",SUMIFS(Q3_SQL_Error_Concentration!$I:$I,Q3_SQL_Error_Concentration!$A:$A,A2333,Q3_SQL_Error_Concentration!$E:$E,B2333,Q3_SQL_Error_Concentration!$F:$F,C2333))</f>
        <v/>
      </c>
      <c r="H2333" s="5" t="str">
        <f t="shared" si="217"/>
        <v/>
      </c>
      <c r="I2333" s="5">
        <f>IF(D2333&gt;=Q3_Validation!$C$2,1,0)</f>
        <v>0</v>
      </c>
      <c r="J2333" s="8" t="str">
        <f t="shared" si="218"/>
        <v/>
      </c>
      <c r="K2333" s="5" t="str">
        <f t="shared" si="219"/>
        <v>excluded</v>
      </c>
      <c r="L2333" s="5">
        <f t="shared" si="220"/>
        <v>0</v>
      </c>
      <c r="M2333" s="5">
        <f t="shared" si="221"/>
        <v>0</v>
      </c>
    </row>
    <row r="2334" spans="1:13">
      <c r="A2334" s="5">
        <v>4214</v>
      </c>
      <c r="B2334" s="5">
        <v>23</v>
      </c>
      <c r="C2334" s="5" t="s">
        <v>63</v>
      </c>
      <c r="D2334" s="5">
        <v>5</v>
      </c>
      <c r="E2334" s="5">
        <v>0</v>
      </c>
      <c r="F2334" s="8">
        <f t="shared" si="216"/>
        <v>0</v>
      </c>
      <c r="G2334" s="5" t="str">
        <f>IF(COUNTIFS(Q3_SQL_Error_Concentration!$A:$A,A2334,Q3_SQL_Error_Concentration!$E:$E,B2334,Q3_SQL_Error_Concentration!$F:$F,C2334)=0,"",SUMIFS(Q3_SQL_Error_Concentration!$I:$I,Q3_SQL_Error_Concentration!$A:$A,A2334,Q3_SQL_Error_Concentration!$E:$E,B2334,Q3_SQL_Error_Concentration!$F:$F,C2334))</f>
        <v/>
      </c>
      <c r="H2334" s="5" t="str">
        <f t="shared" si="217"/>
        <v/>
      </c>
      <c r="I2334" s="5">
        <f>IF(D2334&gt;=Q3_Validation!$C$2,1,0)</f>
        <v>0</v>
      </c>
      <c r="J2334" s="8" t="str">
        <f t="shared" si="218"/>
        <v/>
      </c>
      <c r="K2334" s="5" t="str">
        <f t="shared" si="219"/>
        <v>excluded</v>
      </c>
      <c r="L2334" s="5">
        <f t="shared" si="220"/>
        <v>0</v>
      </c>
      <c r="M2334" s="5">
        <f t="shared" si="221"/>
        <v>0</v>
      </c>
    </row>
    <row r="2335" spans="1:13">
      <c r="A2335" s="5">
        <v>4214</v>
      </c>
      <c r="B2335" s="5">
        <v>23</v>
      </c>
      <c r="C2335" s="5" t="s">
        <v>64</v>
      </c>
      <c r="D2335" s="5">
        <v>2</v>
      </c>
      <c r="E2335" s="5">
        <v>0</v>
      </c>
      <c r="F2335" s="8">
        <f t="shared" si="216"/>
        <v>0</v>
      </c>
      <c r="G2335" s="5" t="str">
        <f>IF(COUNTIFS(Q3_SQL_Error_Concentration!$A:$A,A2335,Q3_SQL_Error_Concentration!$E:$E,B2335,Q3_SQL_Error_Concentration!$F:$F,C2335)=0,"",SUMIFS(Q3_SQL_Error_Concentration!$I:$I,Q3_SQL_Error_Concentration!$A:$A,A2335,Q3_SQL_Error_Concentration!$E:$E,B2335,Q3_SQL_Error_Concentration!$F:$F,C2335))</f>
        <v/>
      </c>
      <c r="H2335" s="5" t="str">
        <f t="shared" si="217"/>
        <v/>
      </c>
      <c r="I2335" s="5">
        <f>IF(D2335&gt;=Q3_Validation!$C$2,1,0)</f>
        <v>0</v>
      </c>
      <c r="J2335" s="8" t="str">
        <f t="shared" si="218"/>
        <v/>
      </c>
      <c r="K2335" s="5" t="str">
        <f t="shared" si="219"/>
        <v>excluded</v>
      </c>
      <c r="L2335" s="5">
        <f t="shared" si="220"/>
        <v>0</v>
      </c>
      <c r="M2335" s="5">
        <f t="shared" si="221"/>
        <v>0</v>
      </c>
    </row>
    <row r="2336" spans="1:13">
      <c r="A2336" s="5">
        <v>4411</v>
      </c>
      <c r="B2336" s="5">
        <v>0</v>
      </c>
      <c r="C2336" s="5" t="s">
        <v>64</v>
      </c>
      <c r="D2336" s="5">
        <v>1</v>
      </c>
      <c r="E2336" s="5">
        <v>0</v>
      </c>
      <c r="F2336" s="8">
        <f t="shared" si="216"/>
        <v>0</v>
      </c>
      <c r="G2336" s="5" t="str">
        <f>IF(COUNTIFS(Q3_SQL_Error_Concentration!$A:$A,A2336,Q3_SQL_Error_Concentration!$E:$E,B2336,Q3_SQL_Error_Concentration!$F:$F,C2336)=0,"",SUMIFS(Q3_SQL_Error_Concentration!$I:$I,Q3_SQL_Error_Concentration!$A:$A,A2336,Q3_SQL_Error_Concentration!$E:$E,B2336,Q3_SQL_Error_Concentration!$F:$F,C2336))</f>
        <v/>
      </c>
      <c r="H2336" s="5" t="str">
        <f t="shared" si="217"/>
        <v/>
      </c>
      <c r="I2336" s="5">
        <f>IF(D2336&gt;=Q3_Validation!$C$2,1,0)</f>
        <v>0</v>
      </c>
      <c r="J2336" s="8" t="str">
        <f t="shared" si="218"/>
        <v/>
      </c>
      <c r="K2336" s="5" t="str">
        <f t="shared" si="219"/>
        <v>excluded</v>
      </c>
      <c r="L2336" s="5">
        <f t="shared" si="220"/>
        <v>0</v>
      </c>
      <c r="M2336" s="5">
        <f t="shared" si="221"/>
        <v>0</v>
      </c>
    </row>
    <row r="2337" spans="1:13">
      <c r="A2337" s="5">
        <v>4411</v>
      </c>
      <c r="B2337" s="5">
        <v>1</v>
      </c>
      <c r="C2337" s="5" t="s">
        <v>64</v>
      </c>
      <c r="D2337" s="5">
        <v>1</v>
      </c>
      <c r="E2337" s="5">
        <v>0</v>
      </c>
      <c r="F2337" s="8">
        <f t="shared" si="216"/>
        <v>0</v>
      </c>
      <c r="G2337" s="5" t="str">
        <f>IF(COUNTIFS(Q3_SQL_Error_Concentration!$A:$A,A2337,Q3_SQL_Error_Concentration!$E:$E,B2337,Q3_SQL_Error_Concentration!$F:$F,C2337)=0,"",SUMIFS(Q3_SQL_Error_Concentration!$I:$I,Q3_SQL_Error_Concentration!$A:$A,A2337,Q3_SQL_Error_Concentration!$E:$E,B2337,Q3_SQL_Error_Concentration!$F:$F,C2337))</f>
        <v/>
      </c>
      <c r="H2337" s="5" t="str">
        <f t="shared" si="217"/>
        <v/>
      </c>
      <c r="I2337" s="5">
        <f>IF(D2337&gt;=Q3_Validation!$C$2,1,0)</f>
        <v>0</v>
      </c>
      <c r="J2337" s="8" t="str">
        <f t="shared" si="218"/>
        <v/>
      </c>
      <c r="K2337" s="5" t="str">
        <f t="shared" si="219"/>
        <v>excluded</v>
      </c>
      <c r="L2337" s="5">
        <f t="shared" si="220"/>
        <v>0</v>
      </c>
      <c r="M2337" s="5">
        <f t="shared" si="221"/>
        <v>0</v>
      </c>
    </row>
    <row r="2338" spans="1:13">
      <c r="A2338" s="5">
        <v>4411</v>
      </c>
      <c r="B2338" s="5">
        <v>2</v>
      </c>
      <c r="C2338" s="5" t="s">
        <v>64</v>
      </c>
      <c r="D2338" s="5">
        <v>5</v>
      </c>
      <c r="E2338" s="5">
        <v>0</v>
      </c>
      <c r="F2338" s="8">
        <f t="shared" si="216"/>
        <v>0</v>
      </c>
      <c r="G2338" s="5" t="str">
        <f>IF(COUNTIFS(Q3_SQL_Error_Concentration!$A:$A,A2338,Q3_SQL_Error_Concentration!$E:$E,B2338,Q3_SQL_Error_Concentration!$F:$F,C2338)=0,"",SUMIFS(Q3_SQL_Error_Concentration!$I:$I,Q3_SQL_Error_Concentration!$A:$A,A2338,Q3_SQL_Error_Concentration!$E:$E,B2338,Q3_SQL_Error_Concentration!$F:$F,C2338))</f>
        <v/>
      </c>
      <c r="H2338" s="5" t="str">
        <f t="shared" si="217"/>
        <v/>
      </c>
      <c r="I2338" s="5">
        <f>IF(D2338&gt;=Q3_Validation!$C$2,1,0)</f>
        <v>0</v>
      </c>
      <c r="J2338" s="8" t="str">
        <f t="shared" si="218"/>
        <v/>
      </c>
      <c r="K2338" s="5" t="str">
        <f t="shared" si="219"/>
        <v>excluded</v>
      </c>
      <c r="L2338" s="5">
        <f t="shared" si="220"/>
        <v>0</v>
      </c>
      <c r="M2338" s="5">
        <f t="shared" si="221"/>
        <v>0</v>
      </c>
    </row>
    <row r="2339" spans="1:13">
      <c r="A2339" s="5">
        <v>4411</v>
      </c>
      <c r="B2339" s="5">
        <v>3</v>
      </c>
      <c r="C2339" s="5" t="s">
        <v>64</v>
      </c>
      <c r="D2339" s="5">
        <v>6</v>
      </c>
      <c r="E2339" s="5">
        <v>0</v>
      </c>
      <c r="F2339" s="8">
        <f t="shared" si="216"/>
        <v>0</v>
      </c>
      <c r="G2339" s="5" t="str">
        <f>IF(COUNTIFS(Q3_SQL_Error_Concentration!$A:$A,A2339,Q3_SQL_Error_Concentration!$E:$E,B2339,Q3_SQL_Error_Concentration!$F:$F,C2339)=0,"",SUMIFS(Q3_SQL_Error_Concentration!$I:$I,Q3_SQL_Error_Concentration!$A:$A,A2339,Q3_SQL_Error_Concentration!$E:$E,B2339,Q3_SQL_Error_Concentration!$F:$F,C2339))</f>
        <v/>
      </c>
      <c r="H2339" s="5" t="str">
        <f t="shared" si="217"/>
        <v/>
      </c>
      <c r="I2339" s="5">
        <f>IF(D2339&gt;=Q3_Validation!$C$2,1,0)</f>
        <v>0</v>
      </c>
      <c r="J2339" s="8" t="str">
        <f t="shared" si="218"/>
        <v/>
      </c>
      <c r="K2339" s="5" t="str">
        <f t="shared" si="219"/>
        <v>excluded</v>
      </c>
      <c r="L2339" s="5">
        <f t="shared" si="220"/>
        <v>0</v>
      </c>
      <c r="M2339" s="5">
        <f t="shared" si="221"/>
        <v>0</v>
      </c>
    </row>
    <row r="2340" spans="1:13">
      <c r="A2340" s="5">
        <v>4411</v>
      </c>
      <c r="B2340" s="5">
        <v>4</v>
      </c>
      <c r="C2340" s="5" t="s">
        <v>64</v>
      </c>
      <c r="D2340" s="5">
        <v>5</v>
      </c>
      <c r="E2340" s="5">
        <v>0</v>
      </c>
      <c r="F2340" s="8">
        <f t="shared" si="216"/>
        <v>0</v>
      </c>
      <c r="G2340" s="5" t="str">
        <f>IF(COUNTIFS(Q3_SQL_Error_Concentration!$A:$A,A2340,Q3_SQL_Error_Concentration!$E:$E,B2340,Q3_SQL_Error_Concentration!$F:$F,C2340)=0,"",SUMIFS(Q3_SQL_Error_Concentration!$I:$I,Q3_SQL_Error_Concentration!$A:$A,A2340,Q3_SQL_Error_Concentration!$E:$E,B2340,Q3_SQL_Error_Concentration!$F:$F,C2340))</f>
        <v/>
      </c>
      <c r="H2340" s="5" t="str">
        <f t="shared" si="217"/>
        <v/>
      </c>
      <c r="I2340" s="5">
        <f>IF(D2340&gt;=Q3_Validation!$C$2,1,0)</f>
        <v>0</v>
      </c>
      <c r="J2340" s="8" t="str">
        <f t="shared" si="218"/>
        <v/>
      </c>
      <c r="K2340" s="5" t="str">
        <f t="shared" si="219"/>
        <v>excluded</v>
      </c>
      <c r="L2340" s="5">
        <f t="shared" si="220"/>
        <v>0</v>
      </c>
      <c r="M2340" s="5">
        <f t="shared" si="221"/>
        <v>0</v>
      </c>
    </row>
    <row r="2341" spans="1:13">
      <c r="A2341" s="5">
        <v>4411</v>
      </c>
      <c r="B2341" s="5">
        <v>5</v>
      </c>
      <c r="C2341" s="5" t="s">
        <v>64</v>
      </c>
      <c r="D2341" s="5">
        <v>5</v>
      </c>
      <c r="E2341" s="5">
        <v>0</v>
      </c>
      <c r="F2341" s="8">
        <f t="shared" si="216"/>
        <v>0</v>
      </c>
      <c r="G2341" s="5" t="str">
        <f>IF(COUNTIFS(Q3_SQL_Error_Concentration!$A:$A,A2341,Q3_SQL_Error_Concentration!$E:$E,B2341,Q3_SQL_Error_Concentration!$F:$F,C2341)=0,"",SUMIFS(Q3_SQL_Error_Concentration!$I:$I,Q3_SQL_Error_Concentration!$A:$A,A2341,Q3_SQL_Error_Concentration!$E:$E,B2341,Q3_SQL_Error_Concentration!$F:$F,C2341))</f>
        <v/>
      </c>
      <c r="H2341" s="5" t="str">
        <f t="shared" si="217"/>
        <v/>
      </c>
      <c r="I2341" s="5">
        <f>IF(D2341&gt;=Q3_Validation!$C$2,1,0)</f>
        <v>0</v>
      </c>
      <c r="J2341" s="8" t="str">
        <f t="shared" si="218"/>
        <v/>
      </c>
      <c r="K2341" s="5" t="str">
        <f t="shared" si="219"/>
        <v>excluded</v>
      </c>
      <c r="L2341" s="5">
        <f t="shared" si="220"/>
        <v>0</v>
      </c>
      <c r="M2341" s="5">
        <f t="shared" si="221"/>
        <v>0</v>
      </c>
    </row>
    <row r="2342" spans="1:13">
      <c r="A2342" s="5">
        <v>4411</v>
      </c>
      <c r="B2342" s="5">
        <v>6</v>
      </c>
      <c r="C2342" s="5" t="s">
        <v>64</v>
      </c>
      <c r="D2342" s="5">
        <v>15</v>
      </c>
      <c r="E2342" s="5">
        <v>0</v>
      </c>
      <c r="F2342" s="8">
        <f t="shared" si="216"/>
        <v>0</v>
      </c>
      <c r="G2342" s="5" t="str">
        <f>IF(COUNTIFS(Q3_SQL_Error_Concentration!$A:$A,A2342,Q3_SQL_Error_Concentration!$E:$E,B2342,Q3_SQL_Error_Concentration!$F:$F,C2342)=0,"",SUMIFS(Q3_SQL_Error_Concentration!$I:$I,Q3_SQL_Error_Concentration!$A:$A,A2342,Q3_SQL_Error_Concentration!$E:$E,B2342,Q3_SQL_Error_Concentration!$F:$F,C2342))</f>
        <v/>
      </c>
      <c r="H2342" s="5" t="str">
        <f t="shared" si="217"/>
        <v/>
      </c>
      <c r="I2342" s="5">
        <f>IF(D2342&gt;=Q3_Validation!$C$2,1,0)</f>
        <v>0</v>
      </c>
      <c r="J2342" s="8" t="str">
        <f t="shared" si="218"/>
        <v/>
      </c>
      <c r="K2342" s="5" t="str">
        <f t="shared" si="219"/>
        <v>excluded</v>
      </c>
      <c r="L2342" s="5">
        <f t="shared" si="220"/>
        <v>0</v>
      </c>
      <c r="M2342" s="5">
        <f t="shared" si="221"/>
        <v>0</v>
      </c>
    </row>
    <row r="2343" spans="1:13">
      <c r="A2343" s="5">
        <v>4411</v>
      </c>
      <c r="B2343" s="5">
        <v>7</v>
      </c>
      <c r="C2343" s="5" t="s">
        <v>64</v>
      </c>
      <c r="D2343" s="5">
        <v>7</v>
      </c>
      <c r="E2343" s="5">
        <v>0</v>
      </c>
      <c r="F2343" s="8">
        <f t="shared" si="216"/>
        <v>0</v>
      </c>
      <c r="G2343" s="5" t="str">
        <f>IF(COUNTIFS(Q3_SQL_Error_Concentration!$A:$A,A2343,Q3_SQL_Error_Concentration!$E:$E,B2343,Q3_SQL_Error_Concentration!$F:$F,C2343)=0,"",SUMIFS(Q3_SQL_Error_Concentration!$I:$I,Q3_SQL_Error_Concentration!$A:$A,A2343,Q3_SQL_Error_Concentration!$E:$E,B2343,Q3_SQL_Error_Concentration!$F:$F,C2343))</f>
        <v/>
      </c>
      <c r="H2343" s="5" t="str">
        <f t="shared" si="217"/>
        <v/>
      </c>
      <c r="I2343" s="5">
        <f>IF(D2343&gt;=Q3_Validation!$C$2,1,0)</f>
        <v>0</v>
      </c>
      <c r="J2343" s="8" t="str">
        <f t="shared" si="218"/>
        <v/>
      </c>
      <c r="K2343" s="5" t="str">
        <f t="shared" si="219"/>
        <v>excluded</v>
      </c>
      <c r="L2343" s="5">
        <f t="shared" si="220"/>
        <v>0</v>
      </c>
      <c r="M2343" s="5">
        <f t="shared" si="221"/>
        <v>0</v>
      </c>
    </row>
    <row r="2344" spans="1:13">
      <c r="A2344" s="5">
        <v>4411</v>
      </c>
      <c r="B2344" s="5">
        <v>8</v>
      </c>
      <c r="C2344" s="5" t="s">
        <v>64</v>
      </c>
      <c r="D2344" s="5">
        <v>14</v>
      </c>
      <c r="E2344" s="5">
        <v>1</v>
      </c>
      <c r="F2344" s="8">
        <f t="shared" si="216"/>
        <v>7.1428571428571432</v>
      </c>
      <c r="G2344" s="5" t="str">
        <f>IF(COUNTIFS(Q3_SQL_Error_Concentration!$A:$A,A2344,Q3_SQL_Error_Concentration!$E:$E,B2344,Q3_SQL_Error_Concentration!$F:$F,C2344)=0,"",SUMIFS(Q3_SQL_Error_Concentration!$I:$I,Q3_SQL_Error_Concentration!$A:$A,A2344,Q3_SQL_Error_Concentration!$E:$E,B2344,Q3_SQL_Error_Concentration!$F:$F,C2344))</f>
        <v/>
      </c>
      <c r="H2344" s="5" t="str">
        <f t="shared" si="217"/>
        <v/>
      </c>
      <c r="I2344" s="5">
        <f>IF(D2344&gt;=Q3_Validation!$C$2,1,0)</f>
        <v>0</v>
      </c>
      <c r="J2344" s="8" t="str">
        <f t="shared" si="218"/>
        <v/>
      </c>
      <c r="K2344" s="5" t="str">
        <f t="shared" si="219"/>
        <v>excluded</v>
      </c>
      <c r="L2344" s="5">
        <f t="shared" si="220"/>
        <v>0</v>
      </c>
      <c r="M2344" s="5">
        <f t="shared" si="221"/>
        <v>0</v>
      </c>
    </row>
    <row r="2345" spans="1:13">
      <c r="A2345" s="5">
        <v>4411</v>
      </c>
      <c r="B2345" s="5">
        <v>9</v>
      </c>
      <c r="C2345" s="5" t="s">
        <v>64</v>
      </c>
      <c r="D2345" s="5">
        <v>24</v>
      </c>
      <c r="E2345" s="5">
        <v>0</v>
      </c>
      <c r="F2345" s="8">
        <f t="shared" si="216"/>
        <v>0</v>
      </c>
      <c r="G2345" s="5" t="str">
        <f>IF(COUNTIFS(Q3_SQL_Error_Concentration!$A:$A,A2345,Q3_SQL_Error_Concentration!$E:$E,B2345,Q3_SQL_Error_Concentration!$F:$F,C2345)=0,"",SUMIFS(Q3_SQL_Error_Concentration!$I:$I,Q3_SQL_Error_Concentration!$A:$A,A2345,Q3_SQL_Error_Concentration!$E:$E,B2345,Q3_SQL_Error_Concentration!$F:$F,C2345))</f>
        <v/>
      </c>
      <c r="H2345" s="5" t="str">
        <f t="shared" si="217"/>
        <v/>
      </c>
      <c r="I2345" s="5">
        <f>IF(D2345&gt;=Q3_Validation!$C$2,1,0)</f>
        <v>0</v>
      </c>
      <c r="J2345" s="8" t="str">
        <f t="shared" si="218"/>
        <v/>
      </c>
      <c r="K2345" s="5" t="str">
        <f t="shared" si="219"/>
        <v>excluded</v>
      </c>
      <c r="L2345" s="5">
        <f t="shared" si="220"/>
        <v>0</v>
      </c>
      <c r="M2345" s="5">
        <f t="shared" si="221"/>
        <v>0</v>
      </c>
    </row>
    <row r="2346" spans="1:13">
      <c r="A2346" s="5">
        <v>4411</v>
      </c>
      <c r="B2346" s="5">
        <v>10</v>
      </c>
      <c r="C2346" s="5" t="s">
        <v>64</v>
      </c>
      <c r="D2346" s="5">
        <v>32</v>
      </c>
      <c r="E2346" s="5">
        <v>0</v>
      </c>
      <c r="F2346" s="8">
        <f t="shared" si="216"/>
        <v>0</v>
      </c>
      <c r="G2346" s="5" t="str">
        <f>IF(COUNTIFS(Q3_SQL_Error_Concentration!$A:$A,A2346,Q3_SQL_Error_Concentration!$E:$E,B2346,Q3_SQL_Error_Concentration!$F:$F,C2346)=0,"",SUMIFS(Q3_SQL_Error_Concentration!$I:$I,Q3_SQL_Error_Concentration!$A:$A,A2346,Q3_SQL_Error_Concentration!$E:$E,B2346,Q3_SQL_Error_Concentration!$F:$F,C2346))</f>
        <v/>
      </c>
      <c r="H2346" s="5" t="str">
        <f t="shared" si="217"/>
        <v/>
      </c>
      <c r="I2346" s="5">
        <f>IF(D2346&gt;=Q3_Validation!$C$2,1,0)</f>
        <v>0</v>
      </c>
      <c r="J2346" s="8" t="str">
        <f t="shared" si="218"/>
        <v/>
      </c>
      <c r="K2346" s="5" t="str">
        <f t="shared" si="219"/>
        <v>excluded</v>
      </c>
      <c r="L2346" s="5">
        <f t="shared" si="220"/>
        <v>0</v>
      </c>
      <c r="M2346" s="5">
        <f t="shared" si="221"/>
        <v>0</v>
      </c>
    </row>
    <row r="2347" spans="1:13">
      <c r="A2347" s="5">
        <v>4411</v>
      </c>
      <c r="B2347" s="5">
        <v>11</v>
      </c>
      <c r="C2347" s="5" t="s">
        <v>64</v>
      </c>
      <c r="D2347" s="5">
        <v>50</v>
      </c>
      <c r="E2347" s="5">
        <v>2</v>
      </c>
      <c r="F2347" s="8">
        <f t="shared" si="216"/>
        <v>4</v>
      </c>
      <c r="G2347" s="5" t="str">
        <f>IF(COUNTIFS(Q3_SQL_Error_Concentration!$A:$A,A2347,Q3_SQL_Error_Concentration!$E:$E,B2347,Q3_SQL_Error_Concentration!$F:$F,C2347)=0,"",SUMIFS(Q3_SQL_Error_Concentration!$I:$I,Q3_SQL_Error_Concentration!$A:$A,A2347,Q3_SQL_Error_Concentration!$E:$E,B2347,Q3_SQL_Error_Concentration!$F:$F,C2347))</f>
        <v/>
      </c>
      <c r="H2347" s="5" t="str">
        <f t="shared" si="217"/>
        <v/>
      </c>
      <c r="I2347" s="5">
        <f>IF(D2347&gt;=Q3_Validation!$C$2,1,0)</f>
        <v>0</v>
      </c>
      <c r="J2347" s="8" t="str">
        <f t="shared" si="218"/>
        <v/>
      </c>
      <c r="K2347" s="5" t="str">
        <f t="shared" si="219"/>
        <v>excluded</v>
      </c>
      <c r="L2347" s="5">
        <f t="shared" si="220"/>
        <v>0</v>
      </c>
      <c r="M2347" s="5">
        <f t="shared" si="221"/>
        <v>0</v>
      </c>
    </row>
    <row r="2348" spans="1:13">
      <c r="A2348" s="5">
        <v>4411</v>
      </c>
      <c r="B2348" s="5">
        <v>12</v>
      </c>
      <c r="C2348" s="5" t="s">
        <v>64</v>
      </c>
      <c r="D2348" s="5">
        <v>33</v>
      </c>
      <c r="E2348" s="5">
        <v>1</v>
      </c>
      <c r="F2348" s="8">
        <f t="shared" si="216"/>
        <v>3.0303030303030303</v>
      </c>
      <c r="G2348" s="5" t="str">
        <f>IF(COUNTIFS(Q3_SQL_Error_Concentration!$A:$A,A2348,Q3_SQL_Error_Concentration!$E:$E,B2348,Q3_SQL_Error_Concentration!$F:$F,C2348)=0,"",SUMIFS(Q3_SQL_Error_Concentration!$I:$I,Q3_SQL_Error_Concentration!$A:$A,A2348,Q3_SQL_Error_Concentration!$E:$E,B2348,Q3_SQL_Error_Concentration!$F:$F,C2348))</f>
        <v/>
      </c>
      <c r="H2348" s="5" t="str">
        <f t="shared" si="217"/>
        <v/>
      </c>
      <c r="I2348" s="5">
        <f>IF(D2348&gt;=Q3_Validation!$C$2,1,0)</f>
        <v>0</v>
      </c>
      <c r="J2348" s="8" t="str">
        <f t="shared" si="218"/>
        <v/>
      </c>
      <c r="K2348" s="5" t="str">
        <f t="shared" si="219"/>
        <v>excluded</v>
      </c>
      <c r="L2348" s="5">
        <f t="shared" si="220"/>
        <v>0</v>
      </c>
      <c r="M2348" s="5">
        <f t="shared" si="221"/>
        <v>0</v>
      </c>
    </row>
    <row r="2349" spans="1:13">
      <c r="A2349" s="5">
        <v>4411</v>
      </c>
      <c r="B2349" s="5">
        <v>13</v>
      </c>
      <c r="C2349" s="5" t="s">
        <v>64</v>
      </c>
      <c r="D2349" s="5">
        <v>43</v>
      </c>
      <c r="E2349" s="5">
        <v>1</v>
      </c>
      <c r="F2349" s="8">
        <f t="shared" si="216"/>
        <v>2.3255813953488373</v>
      </c>
      <c r="G2349" s="5" t="str">
        <f>IF(COUNTIFS(Q3_SQL_Error_Concentration!$A:$A,A2349,Q3_SQL_Error_Concentration!$E:$E,B2349,Q3_SQL_Error_Concentration!$F:$F,C2349)=0,"",SUMIFS(Q3_SQL_Error_Concentration!$I:$I,Q3_SQL_Error_Concentration!$A:$A,A2349,Q3_SQL_Error_Concentration!$E:$E,B2349,Q3_SQL_Error_Concentration!$F:$F,C2349))</f>
        <v/>
      </c>
      <c r="H2349" s="5" t="str">
        <f t="shared" si="217"/>
        <v/>
      </c>
      <c r="I2349" s="5">
        <f>IF(D2349&gt;=Q3_Validation!$C$2,1,0)</f>
        <v>0</v>
      </c>
      <c r="J2349" s="8" t="str">
        <f t="shared" si="218"/>
        <v/>
      </c>
      <c r="K2349" s="5" t="str">
        <f t="shared" si="219"/>
        <v>excluded</v>
      </c>
      <c r="L2349" s="5">
        <f t="shared" si="220"/>
        <v>0</v>
      </c>
      <c r="M2349" s="5">
        <f t="shared" si="221"/>
        <v>0</v>
      </c>
    </row>
    <row r="2350" spans="1:13">
      <c r="A2350" s="5">
        <v>4411</v>
      </c>
      <c r="B2350" s="5">
        <v>14</v>
      </c>
      <c r="C2350" s="5" t="s">
        <v>64</v>
      </c>
      <c r="D2350" s="5">
        <v>30</v>
      </c>
      <c r="E2350" s="5">
        <v>0</v>
      </c>
      <c r="F2350" s="8">
        <f t="shared" si="216"/>
        <v>0</v>
      </c>
      <c r="G2350" s="5" t="str">
        <f>IF(COUNTIFS(Q3_SQL_Error_Concentration!$A:$A,A2350,Q3_SQL_Error_Concentration!$E:$E,B2350,Q3_SQL_Error_Concentration!$F:$F,C2350)=0,"",SUMIFS(Q3_SQL_Error_Concentration!$I:$I,Q3_SQL_Error_Concentration!$A:$A,A2350,Q3_SQL_Error_Concentration!$E:$E,B2350,Q3_SQL_Error_Concentration!$F:$F,C2350))</f>
        <v/>
      </c>
      <c r="H2350" s="5" t="str">
        <f t="shared" si="217"/>
        <v/>
      </c>
      <c r="I2350" s="5">
        <f>IF(D2350&gt;=Q3_Validation!$C$2,1,0)</f>
        <v>0</v>
      </c>
      <c r="J2350" s="8" t="str">
        <f t="shared" si="218"/>
        <v/>
      </c>
      <c r="K2350" s="5" t="str">
        <f t="shared" si="219"/>
        <v>excluded</v>
      </c>
      <c r="L2350" s="5">
        <f t="shared" si="220"/>
        <v>0</v>
      </c>
      <c r="M2350" s="5">
        <f t="shared" si="221"/>
        <v>0</v>
      </c>
    </row>
    <row r="2351" spans="1:13">
      <c r="A2351" s="5">
        <v>4411</v>
      </c>
      <c r="B2351" s="5">
        <v>15</v>
      </c>
      <c r="C2351" s="5" t="s">
        <v>64</v>
      </c>
      <c r="D2351" s="5">
        <v>26</v>
      </c>
      <c r="E2351" s="5">
        <v>0</v>
      </c>
      <c r="F2351" s="8">
        <f t="shared" si="216"/>
        <v>0</v>
      </c>
      <c r="G2351" s="5" t="str">
        <f>IF(COUNTIFS(Q3_SQL_Error_Concentration!$A:$A,A2351,Q3_SQL_Error_Concentration!$E:$E,B2351,Q3_SQL_Error_Concentration!$F:$F,C2351)=0,"",SUMIFS(Q3_SQL_Error_Concentration!$I:$I,Q3_SQL_Error_Concentration!$A:$A,A2351,Q3_SQL_Error_Concentration!$E:$E,B2351,Q3_SQL_Error_Concentration!$F:$F,C2351))</f>
        <v/>
      </c>
      <c r="H2351" s="5" t="str">
        <f t="shared" si="217"/>
        <v/>
      </c>
      <c r="I2351" s="5">
        <f>IF(D2351&gt;=Q3_Validation!$C$2,1,0)</f>
        <v>0</v>
      </c>
      <c r="J2351" s="8" t="str">
        <f t="shared" si="218"/>
        <v/>
      </c>
      <c r="K2351" s="5" t="str">
        <f t="shared" si="219"/>
        <v>excluded</v>
      </c>
      <c r="L2351" s="5">
        <f t="shared" si="220"/>
        <v>0</v>
      </c>
      <c r="M2351" s="5">
        <f t="shared" si="221"/>
        <v>0</v>
      </c>
    </row>
    <row r="2352" spans="1:13">
      <c r="A2352" s="5">
        <v>4411</v>
      </c>
      <c r="B2352" s="5">
        <v>16</v>
      </c>
      <c r="C2352" s="5" t="s">
        <v>64</v>
      </c>
      <c r="D2352" s="5">
        <v>22</v>
      </c>
      <c r="E2352" s="5">
        <v>1</v>
      </c>
      <c r="F2352" s="8">
        <f t="shared" si="216"/>
        <v>4.5454545454545459</v>
      </c>
      <c r="G2352" s="5" t="str">
        <f>IF(COUNTIFS(Q3_SQL_Error_Concentration!$A:$A,A2352,Q3_SQL_Error_Concentration!$E:$E,B2352,Q3_SQL_Error_Concentration!$F:$F,C2352)=0,"",SUMIFS(Q3_SQL_Error_Concentration!$I:$I,Q3_SQL_Error_Concentration!$A:$A,A2352,Q3_SQL_Error_Concentration!$E:$E,B2352,Q3_SQL_Error_Concentration!$F:$F,C2352))</f>
        <v/>
      </c>
      <c r="H2352" s="5" t="str">
        <f t="shared" si="217"/>
        <v/>
      </c>
      <c r="I2352" s="5">
        <f>IF(D2352&gt;=Q3_Validation!$C$2,1,0)</f>
        <v>0</v>
      </c>
      <c r="J2352" s="8" t="str">
        <f t="shared" si="218"/>
        <v/>
      </c>
      <c r="K2352" s="5" t="str">
        <f t="shared" si="219"/>
        <v>excluded</v>
      </c>
      <c r="L2352" s="5">
        <f t="shared" si="220"/>
        <v>0</v>
      </c>
      <c r="M2352" s="5">
        <f t="shared" si="221"/>
        <v>0</v>
      </c>
    </row>
    <row r="2353" spans="1:13">
      <c r="A2353" s="5">
        <v>4411</v>
      </c>
      <c r="B2353" s="5">
        <v>17</v>
      </c>
      <c r="C2353" s="5" t="s">
        <v>64</v>
      </c>
      <c r="D2353" s="5">
        <v>29</v>
      </c>
      <c r="E2353" s="5">
        <v>0</v>
      </c>
      <c r="F2353" s="8">
        <f t="shared" si="216"/>
        <v>0</v>
      </c>
      <c r="G2353" s="5" t="str">
        <f>IF(COUNTIFS(Q3_SQL_Error_Concentration!$A:$A,A2353,Q3_SQL_Error_Concentration!$E:$E,B2353,Q3_SQL_Error_Concentration!$F:$F,C2353)=0,"",SUMIFS(Q3_SQL_Error_Concentration!$I:$I,Q3_SQL_Error_Concentration!$A:$A,A2353,Q3_SQL_Error_Concentration!$E:$E,B2353,Q3_SQL_Error_Concentration!$F:$F,C2353))</f>
        <v/>
      </c>
      <c r="H2353" s="5" t="str">
        <f t="shared" si="217"/>
        <v/>
      </c>
      <c r="I2353" s="5">
        <f>IF(D2353&gt;=Q3_Validation!$C$2,1,0)</f>
        <v>0</v>
      </c>
      <c r="J2353" s="8" t="str">
        <f t="shared" si="218"/>
        <v/>
      </c>
      <c r="K2353" s="5" t="str">
        <f t="shared" si="219"/>
        <v>excluded</v>
      </c>
      <c r="L2353" s="5">
        <f t="shared" si="220"/>
        <v>0</v>
      </c>
      <c r="M2353" s="5">
        <f t="shared" si="221"/>
        <v>0</v>
      </c>
    </row>
    <row r="2354" spans="1:13">
      <c r="A2354" s="5">
        <v>4411</v>
      </c>
      <c r="B2354" s="5">
        <v>18</v>
      </c>
      <c r="C2354" s="5" t="s">
        <v>64</v>
      </c>
      <c r="D2354" s="5">
        <v>15</v>
      </c>
      <c r="E2354" s="5">
        <v>1</v>
      </c>
      <c r="F2354" s="8">
        <f t="shared" si="216"/>
        <v>6.666666666666667</v>
      </c>
      <c r="G2354" s="5" t="str">
        <f>IF(COUNTIFS(Q3_SQL_Error_Concentration!$A:$A,A2354,Q3_SQL_Error_Concentration!$E:$E,B2354,Q3_SQL_Error_Concentration!$F:$F,C2354)=0,"",SUMIFS(Q3_SQL_Error_Concentration!$I:$I,Q3_SQL_Error_Concentration!$A:$A,A2354,Q3_SQL_Error_Concentration!$E:$E,B2354,Q3_SQL_Error_Concentration!$F:$F,C2354))</f>
        <v/>
      </c>
      <c r="H2354" s="5" t="str">
        <f t="shared" si="217"/>
        <v/>
      </c>
      <c r="I2354" s="5">
        <f>IF(D2354&gt;=Q3_Validation!$C$2,1,0)</f>
        <v>0</v>
      </c>
      <c r="J2354" s="8" t="str">
        <f t="shared" si="218"/>
        <v/>
      </c>
      <c r="K2354" s="5" t="str">
        <f t="shared" si="219"/>
        <v>excluded</v>
      </c>
      <c r="L2354" s="5">
        <f t="shared" si="220"/>
        <v>0</v>
      </c>
      <c r="M2354" s="5">
        <f t="shared" si="221"/>
        <v>0</v>
      </c>
    </row>
    <row r="2355" spans="1:13">
      <c r="A2355" s="5">
        <v>4411</v>
      </c>
      <c r="B2355" s="5">
        <v>19</v>
      </c>
      <c r="C2355" s="5" t="s">
        <v>64</v>
      </c>
      <c r="D2355" s="5">
        <v>21</v>
      </c>
      <c r="E2355" s="5">
        <v>2</v>
      </c>
      <c r="F2355" s="8">
        <f t="shared" si="216"/>
        <v>9.5238095238095237</v>
      </c>
      <c r="G2355" s="5" t="str">
        <f>IF(COUNTIFS(Q3_SQL_Error_Concentration!$A:$A,A2355,Q3_SQL_Error_Concentration!$E:$E,B2355,Q3_SQL_Error_Concentration!$F:$F,C2355)=0,"",SUMIFS(Q3_SQL_Error_Concentration!$I:$I,Q3_SQL_Error_Concentration!$A:$A,A2355,Q3_SQL_Error_Concentration!$E:$E,B2355,Q3_SQL_Error_Concentration!$F:$F,C2355))</f>
        <v/>
      </c>
      <c r="H2355" s="5" t="str">
        <f t="shared" si="217"/>
        <v/>
      </c>
      <c r="I2355" s="5">
        <f>IF(D2355&gt;=Q3_Validation!$C$2,1,0)</f>
        <v>0</v>
      </c>
      <c r="J2355" s="8" t="str">
        <f t="shared" si="218"/>
        <v/>
      </c>
      <c r="K2355" s="5" t="str">
        <f t="shared" si="219"/>
        <v>excluded</v>
      </c>
      <c r="L2355" s="5">
        <f t="shared" si="220"/>
        <v>0</v>
      </c>
      <c r="M2355" s="5">
        <f t="shared" si="221"/>
        <v>0</v>
      </c>
    </row>
    <row r="2356" spans="1:13">
      <c r="A2356" s="5">
        <v>4411</v>
      </c>
      <c r="B2356" s="5">
        <v>20</v>
      </c>
      <c r="C2356" s="5" t="s">
        <v>64</v>
      </c>
      <c r="D2356" s="5">
        <v>12</v>
      </c>
      <c r="E2356" s="5">
        <v>1</v>
      </c>
      <c r="F2356" s="8">
        <f t="shared" si="216"/>
        <v>8.3333333333333339</v>
      </c>
      <c r="G2356" s="5" t="str">
        <f>IF(COUNTIFS(Q3_SQL_Error_Concentration!$A:$A,A2356,Q3_SQL_Error_Concentration!$E:$E,B2356,Q3_SQL_Error_Concentration!$F:$F,C2356)=0,"",SUMIFS(Q3_SQL_Error_Concentration!$I:$I,Q3_SQL_Error_Concentration!$A:$A,A2356,Q3_SQL_Error_Concentration!$E:$E,B2356,Q3_SQL_Error_Concentration!$F:$F,C2356))</f>
        <v/>
      </c>
      <c r="H2356" s="5" t="str">
        <f t="shared" si="217"/>
        <v/>
      </c>
      <c r="I2356" s="5">
        <f>IF(D2356&gt;=Q3_Validation!$C$2,1,0)</f>
        <v>0</v>
      </c>
      <c r="J2356" s="8" t="str">
        <f t="shared" si="218"/>
        <v/>
      </c>
      <c r="K2356" s="5" t="str">
        <f t="shared" si="219"/>
        <v>excluded</v>
      </c>
      <c r="L2356" s="5">
        <f t="shared" si="220"/>
        <v>0</v>
      </c>
      <c r="M2356" s="5">
        <f t="shared" si="221"/>
        <v>0</v>
      </c>
    </row>
    <row r="2357" spans="1:13">
      <c r="A2357" s="5">
        <v>4411</v>
      </c>
      <c r="B2357" s="5">
        <v>21</v>
      </c>
      <c r="C2357" s="5" t="s">
        <v>64</v>
      </c>
      <c r="D2357" s="5">
        <v>16</v>
      </c>
      <c r="E2357" s="5">
        <v>0</v>
      </c>
      <c r="F2357" s="8">
        <f t="shared" si="216"/>
        <v>0</v>
      </c>
      <c r="G2357" s="5" t="str">
        <f>IF(COUNTIFS(Q3_SQL_Error_Concentration!$A:$A,A2357,Q3_SQL_Error_Concentration!$E:$E,B2357,Q3_SQL_Error_Concentration!$F:$F,C2357)=0,"",SUMIFS(Q3_SQL_Error_Concentration!$I:$I,Q3_SQL_Error_Concentration!$A:$A,A2357,Q3_SQL_Error_Concentration!$E:$E,B2357,Q3_SQL_Error_Concentration!$F:$F,C2357))</f>
        <v/>
      </c>
      <c r="H2357" s="5" t="str">
        <f t="shared" si="217"/>
        <v/>
      </c>
      <c r="I2357" s="5">
        <f>IF(D2357&gt;=Q3_Validation!$C$2,1,0)</f>
        <v>0</v>
      </c>
      <c r="J2357" s="8" t="str">
        <f t="shared" si="218"/>
        <v/>
      </c>
      <c r="K2357" s="5" t="str">
        <f t="shared" si="219"/>
        <v>excluded</v>
      </c>
      <c r="L2357" s="5">
        <f t="shared" si="220"/>
        <v>0</v>
      </c>
      <c r="M2357" s="5">
        <f t="shared" si="221"/>
        <v>0</v>
      </c>
    </row>
    <row r="2358" spans="1:13">
      <c r="A2358" s="5">
        <v>4411</v>
      </c>
      <c r="B2358" s="5">
        <v>22</v>
      </c>
      <c r="C2358" s="5" t="s">
        <v>64</v>
      </c>
      <c r="D2358" s="5">
        <v>11</v>
      </c>
      <c r="E2358" s="5">
        <v>0</v>
      </c>
      <c r="F2358" s="8">
        <f t="shared" si="216"/>
        <v>0</v>
      </c>
      <c r="G2358" s="5" t="str">
        <f>IF(COUNTIFS(Q3_SQL_Error_Concentration!$A:$A,A2358,Q3_SQL_Error_Concentration!$E:$E,B2358,Q3_SQL_Error_Concentration!$F:$F,C2358)=0,"",SUMIFS(Q3_SQL_Error_Concentration!$I:$I,Q3_SQL_Error_Concentration!$A:$A,A2358,Q3_SQL_Error_Concentration!$E:$E,B2358,Q3_SQL_Error_Concentration!$F:$F,C2358))</f>
        <v/>
      </c>
      <c r="H2358" s="5" t="str">
        <f t="shared" si="217"/>
        <v/>
      </c>
      <c r="I2358" s="5">
        <f>IF(D2358&gt;=Q3_Validation!$C$2,1,0)</f>
        <v>0</v>
      </c>
      <c r="J2358" s="8" t="str">
        <f t="shared" si="218"/>
        <v/>
      </c>
      <c r="K2358" s="5" t="str">
        <f t="shared" si="219"/>
        <v>excluded</v>
      </c>
      <c r="L2358" s="5">
        <f t="shared" si="220"/>
        <v>0</v>
      </c>
      <c r="M2358" s="5">
        <f t="shared" si="221"/>
        <v>0</v>
      </c>
    </row>
    <row r="2359" spans="1:13">
      <c r="A2359" s="5">
        <v>4411</v>
      </c>
      <c r="B2359" s="5">
        <v>23</v>
      </c>
      <c r="C2359" s="5" t="s">
        <v>64</v>
      </c>
      <c r="D2359" s="5">
        <v>5</v>
      </c>
      <c r="E2359" s="5">
        <v>0</v>
      </c>
      <c r="F2359" s="8">
        <f t="shared" si="216"/>
        <v>0</v>
      </c>
      <c r="G2359" s="5" t="str">
        <f>IF(COUNTIFS(Q3_SQL_Error_Concentration!$A:$A,A2359,Q3_SQL_Error_Concentration!$E:$E,B2359,Q3_SQL_Error_Concentration!$F:$F,C2359)=0,"",SUMIFS(Q3_SQL_Error_Concentration!$I:$I,Q3_SQL_Error_Concentration!$A:$A,A2359,Q3_SQL_Error_Concentration!$E:$E,B2359,Q3_SQL_Error_Concentration!$F:$F,C2359))</f>
        <v/>
      </c>
      <c r="H2359" s="5" t="str">
        <f t="shared" si="217"/>
        <v/>
      </c>
      <c r="I2359" s="5">
        <f>IF(D2359&gt;=Q3_Validation!$C$2,1,0)</f>
        <v>0</v>
      </c>
      <c r="J2359" s="8" t="str">
        <f t="shared" si="218"/>
        <v/>
      </c>
      <c r="K2359" s="5" t="str">
        <f t="shared" si="219"/>
        <v>excluded</v>
      </c>
      <c r="L2359" s="5">
        <f t="shared" si="220"/>
        <v>0</v>
      </c>
      <c r="M2359" s="5">
        <f t="shared" si="221"/>
        <v>0</v>
      </c>
    </row>
    <row r="2360" spans="1:13">
      <c r="A2360" s="5">
        <v>4511</v>
      </c>
      <c r="B2360" s="5">
        <v>0</v>
      </c>
      <c r="C2360" s="5" t="s">
        <v>64</v>
      </c>
      <c r="D2360" s="5">
        <v>34</v>
      </c>
      <c r="E2360" s="5">
        <v>1</v>
      </c>
      <c r="F2360" s="8">
        <f t="shared" si="216"/>
        <v>2.9411764705882355</v>
      </c>
      <c r="G2360" s="5" t="str">
        <f>IF(COUNTIFS(Q3_SQL_Error_Concentration!$A:$A,A2360,Q3_SQL_Error_Concentration!$E:$E,B2360,Q3_SQL_Error_Concentration!$F:$F,C2360)=0,"",SUMIFS(Q3_SQL_Error_Concentration!$I:$I,Q3_SQL_Error_Concentration!$A:$A,A2360,Q3_SQL_Error_Concentration!$E:$E,B2360,Q3_SQL_Error_Concentration!$F:$F,C2360))</f>
        <v/>
      </c>
      <c r="H2360" s="5" t="str">
        <f t="shared" si="217"/>
        <v/>
      </c>
      <c r="I2360" s="5">
        <f>IF(D2360&gt;=Q3_Validation!$C$2,1,0)</f>
        <v>0</v>
      </c>
      <c r="J2360" s="8" t="str">
        <f t="shared" si="218"/>
        <v/>
      </c>
      <c r="K2360" s="5" t="str">
        <f t="shared" si="219"/>
        <v>excluded</v>
      </c>
      <c r="L2360" s="5">
        <f t="shared" si="220"/>
        <v>0</v>
      </c>
      <c r="M2360" s="5">
        <f t="shared" si="221"/>
        <v>0</v>
      </c>
    </row>
    <row r="2361" spans="1:13">
      <c r="A2361" s="5">
        <v>4511</v>
      </c>
      <c r="B2361" s="5">
        <v>1</v>
      </c>
      <c r="C2361" s="5" t="s">
        <v>64</v>
      </c>
      <c r="D2361" s="5">
        <v>34</v>
      </c>
      <c r="E2361" s="5">
        <v>0</v>
      </c>
      <c r="F2361" s="8">
        <f t="shared" si="216"/>
        <v>0</v>
      </c>
      <c r="G2361" s="5" t="str">
        <f>IF(COUNTIFS(Q3_SQL_Error_Concentration!$A:$A,A2361,Q3_SQL_Error_Concentration!$E:$E,B2361,Q3_SQL_Error_Concentration!$F:$F,C2361)=0,"",SUMIFS(Q3_SQL_Error_Concentration!$I:$I,Q3_SQL_Error_Concentration!$A:$A,A2361,Q3_SQL_Error_Concentration!$E:$E,B2361,Q3_SQL_Error_Concentration!$F:$F,C2361))</f>
        <v/>
      </c>
      <c r="H2361" s="5" t="str">
        <f t="shared" si="217"/>
        <v/>
      </c>
      <c r="I2361" s="5">
        <f>IF(D2361&gt;=Q3_Validation!$C$2,1,0)</f>
        <v>0</v>
      </c>
      <c r="J2361" s="8" t="str">
        <f t="shared" si="218"/>
        <v/>
      </c>
      <c r="K2361" s="5" t="str">
        <f t="shared" si="219"/>
        <v>excluded</v>
      </c>
      <c r="L2361" s="5">
        <f t="shared" si="220"/>
        <v>0</v>
      </c>
      <c r="M2361" s="5">
        <f t="shared" si="221"/>
        <v>0</v>
      </c>
    </row>
    <row r="2362" spans="1:13">
      <c r="A2362" s="5">
        <v>4511</v>
      </c>
      <c r="B2362" s="5">
        <v>2</v>
      </c>
      <c r="C2362" s="5" t="s">
        <v>64</v>
      </c>
      <c r="D2362" s="5">
        <v>38</v>
      </c>
      <c r="E2362" s="5">
        <v>2</v>
      </c>
      <c r="F2362" s="8">
        <f t="shared" si="216"/>
        <v>5.2631578947368425</v>
      </c>
      <c r="G2362" s="5" t="str">
        <f>IF(COUNTIFS(Q3_SQL_Error_Concentration!$A:$A,A2362,Q3_SQL_Error_Concentration!$E:$E,B2362,Q3_SQL_Error_Concentration!$F:$F,C2362)=0,"",SUMIFS(Q3_SQL_Error_Concentration!$I:$I,Q3_SQL_Error_Concentration!$A:$A,A2362,Q3_SQL_Error_Concentration!$E:$E,B2362,Q3_SQL_Error_Concentration!$F:$F,C2362))</f>
        <v/>
      </c>
      <c r="H2362" s="5" t="str">
        <f t="shared" si="217"/>
        <v/>
      </c>
      <c r="I2362" s="5">
        <f>IF(D2362&gt;=Q3_Validation!$C$2,1,0)</f>
        <v>0</v>
      </c>
      <c r="J2362" s="8" t="str">
        <f t="shared" si="218"/>
        <v/>
      </c>
      <c r="K2362" s="5" t="str">
        <f t="shared" si="219"/>
        <v>excluded</v>
      </c>
      <c r="L2362" s="5">
        <f t="shared" si="220"/>
        <v>0</v>
      </c>
      <c r="M2362" s="5">
        <f t="shared" si="221"/>
        <v>0</v>
      </c>
    </row>
    <row r="2363" spans="1:13">
      <c r="A2363" s="5">
        <v>4511</v>
      </c>
      <c r="B2363" s="5">
        <v>3</v>
      </c>
      <c r="C2363" s="5" t="s">
        <v>64</v>
      </c>
      <c r="D2363" s="5">
        <v>43</v>
      </c>
      <c r="E2363" s="5">
        <v>2</v>
      </c>
      <c r="F2363" s="8">
        <f t="shared" si="216"/>
        <v>4.6511627906976747</v>
      </c>
      <c r="G2363" s="5" t="str">
        <f>IF(COUNTIFS(Q3_SQL_Error_Concentration!$A:$A,A2363,Q3_SQL_Error_Concentration!$E:$E,B2363,Q3_SQL_Error_Concentration!$F:$F,C2363)=0,"",SUMIFS(Q3_SQL_Error_Concentration!$I:$I,Q3_SQL_Error_Concentration!$A:$A,A2363,Q3_SQL_Error_Concentration!$E:$E,B2363,Q3_SQL_Error_Concentration!$F:$F,C2363))</f>
        <v/>
      </c>
      <c r="H2363" s="5" t="str">
        <f t="shared" si="217"/>
        <v/>
      </c>
      <c r="I2363" s="5">
        <f>IF(D2363&gt;=Q3_Validation!$C$2,1,0)</f>
        <v>0</v>
      </c>
      <c r="J2363" s="8" t="str">
        <f t="shared" si="218"/>
        <v/>
      </c>
      <c r="K2363" s="5" t="str">
        <f t="shared" si="219"/>
        <v>excluded</v>
      </c>
      <c r="L2363" s="5">
        <f t="shared" si="220"/>
        <v>0</v>
      </c>
      <c r="M2363" s="5">
        <f t="shared" si="221"/>
        <v>0</v>
      </c>
    </row>
    <row r="2364" spans="1:13">
      <c r="A2364" s="5">
        <v>4511</v>
      </c>
      <c r="B2364" s="5">
        <v>4</v>
      </c>
      <c r="C2364" s="5" t="s">
        <v>64</v>
      </c>
      <c r="D2364" s="5">
        <v>35</v>
      </c>
      <c r="E2364" s="5">
        <v>1</v>
      </c>
      <c r="F2364" s="8">
        <f t="shared" si="216"/>
        <v>2.8571428571428572</v>
      </c>
      <c r="G2364" s="5" t="str">
        <f>IF(COUNTIFS(Q3_SQL_Error_Concentration!$A:$A,A2364,Q3_SQL_Error_Concentration!$E:$E,B2364,Q3_SQL_Error_Concentration!$F:$F,C2364)=0,"",SUMIFS(Q3_SQL_Error_Concentration!$I:$I,Q3_SQL_Error_Concentration!$A:$A,A2364,Q3_SQL_Error_Concentration!$E:$E,B2364,Q3_SQL_Error_Concentration!$F:$F,C2364))</f>
        <v/>
      </c>
      <c r="H2364" s="5" t="str">
        <f t="shared" si="217"/>
        <v/>
      </c>
      <c r="I2364" s="5">
        <f>IF(D2364&gt;=Q3_Validation!$C$2,1,0)</f>
        <v>0</v>
      </c>
      <c r="J2364" s="8" t="str">
        <f t="shared" si="218"/>
        <v/>
      </c>
      <c r="K2364" s="5" t="str">
        <f t="shared" si="219"/>
        <v>excluded</v>
      </c>
      <c r="L2364" s="5">
        <f t="shared" si="220"/>
        <v>0</v>
      </c>
      <c r="M2364" s="5">
        <f t="shared" si="221"/>
        <v>0</v>
      </c>
    </row>
    <row r="2365" spans="1:13">
      <c r="A2365" s="5">
        <v>4511</v>
      </c>
      <c r="B2365" s="5">
        <v>5</v>
      </c>
      <c r="C2365" s="5" t="s">
        <v>64</v>
      </c>
      <c r="D2365" s="5">
        <v>33</v>
      </c>
      <c r="E2365" s="5">
        <v>0</v>
      </c>
      <c r="F2365" s="8">
        <f t="shared" si="216"/>
        <v>0</v>
      </c>
      <c r="G2365" s="5" t="str">
        <f>IF(COUNTIFS(Q3_SQL_Error_Concentration!$A:$A,A2365,Q3_SQL_Error_Concentration!$E:$E,B2365,Q3_SQL_Error_Concentration!$F:$F,C2365)=0,"",SUMIFS(Q3_SQL_Error_Concentration!$I:$I,Q3_SQL_Error_Concentration!$A:$A,A2365,Q3_SQL_Error_Concentration!$E:$E,B2365,Q3_SQL_Error_Concentration!$F:$F,C2365))</f>
        <v/>
      </c>
      <c r="H2365" s="5" t="str">
        <f t="shared" si="217"/>
        <v/>
      </c>
      <c r="I2365" s="5">
        <f>IF(D2365&gt;=Q3_Validation!$C$2,1,0)</f>
        <v>0</v>
      </c>
      <c r="J2365" s="8" t="str">
        <f t="shared" si="218"/>
        <v/>
      </c>
      <c r="K2365" s="5" t="str">
        <f t="shared" si="219"/>
        <v>excluded</v>
      </c>
      <c r="L2365" s="5">
        <f t="shared" si="220"/>
        <v>0</v>
      </c>
      <c r="M2365" s="5">
        <f t="shared" si="221"/>
        <v>0</v>
      </c>
    </row>
    <row r="2366" spans="1:13">
      <c r="A2366" s="5">
        <v>4511</v>
      </c>
      <c r="B2366" s="5">
        <v>6</v>
      </c>
      <c r="C2366" s="5" t="s">
        <v>64</v>
      </c>
      <c r="D2366" s="5">
        <v>174</v>
      </c>
      <c r="E2366" s="5">
        <v>3</v>
      </c>
      <c r="F2366" s="8">
        <f t="shared" si="216"/>
        <v>1.7241379310344827</v>
      </c>
      <c r="G2366" s="5" t="str">
        <f>IF(COUNTIFS(Q3_SQL_Error_Concentration!$A:$A,A2366,Q3_SQL_Error_Concentration!$E:$E,B2366,Q3_SQL_Error_Concentration!$F:$F,C2366)=0,"",SUMIFS(Q3_SQL_Error_Concentration!$I:$I,Q3_SQL_Error_Concentration!$A:$A,A2366,Q3_SQL_Error_Concentration!$E:$E,B2366,Q3_SQL_Error_Concentration!$F:$F,C2366))</f>
        <v/>
      </c>
      <c r="H2366" s="5" t="str">
        <f t="shared" si="217"/>
        <v/>
      </c>
      <c r="I2366" s="5">
        <f>IF(D2366&gt;=Q3_Validation!$C$2,1,0)</f>
        <v>0</v>
      </c>
      <c r="J2366" s="8" t="str">
        <f t="shared" si="218"/>
        <v/>
      </c>
      <c r="K2366" s="5" t="str">
        <f t="shared" si="219"/>
        <v>excluded</v>
      </c>
      <c r="L2366" s="5">
        <f t="shared" si="220"/>
        <v>0</v>
      </c>
      <c r="M2366" s="5">
        <f t="shared" si="221"/>
        <v>0</v>
      </c>
    </row>
    <row r="2367" spans="1:13">
      <c r="A2367" s="5">
        <v>4511</v>
      </c>
      <c r="B2367" s="5">
        <v>7</v>
      </c>
      <c r="C2367" s="5" t="s">
        <v>64</v>
      </c>
      <c r="D2367" s="5">
        <v>127</v>
      </c>
      <c r="E2367" s="5">
        <v>1</v>
      </c>
      <c r="F2367" s="8">
        <f t="shared" si="216"/>
        <v>0.78740157480314965</v>
      </c>
      <c r="G2367" s="5" t="str">
        <f>IF(COUNTIFS(Q3_SQL_Error_Concentration!$A:$A,A2367,Q3_SQL_Error_Concentration!$E:$E,B2367,Q3_SQL_Error_Concentration!$F:$F,C2367)=0,"",SUMIFS(Q3_SQL_Error_Concentration!$I:$I,Q3_SQL_Error_Concentration!$A:$A,A2367,Q3_SQL_Error_Concentration!$E:$E,B2367,Q3_SQL_Error_Concentration!$F:$F,C2367))</f>
        <v/>
      </c>
      <c r="H2367" s="5" t="str">
        <f t="shared" si="217"/>
        <v/>
      </c>
      <c r="I2367" s="5">
        <f>IF(D2367&gt;=Q3_Validation!$C$2,1,0)</f>
        <v>0</v>
      </c>
      <c r="J2367" s="8" t="str">
        <f t="shared" si="218"/>
        <v/>
      </c>
      <c r="K2367" s="5" t="str">
        <f t="shared" si="219"/>
        <v>excluded</v>
      </c>
      <c r="L2367" s="5">
        <f t="shared" si="220"/>
        <v>0</v>
      </c>
      <c r="M2367" s="5">
        <f t="shared" si="221"/>
        <v>0</v>
      </c>
    </row>
    <row r="2368" spans="1:13">
      <c r="A2368" s="5">
        <v>4511</v>
      </c>
      <c r="B2368" s="5">
        <v>8</v>
      </c>
      <c r="C2368" s="5" t="s">
        <v>64</v>
      </c>
      <c r="D2368" s="5">
        <v>121</v>
      </c>
      <c r="E2368" s="5">
        <v>2</v>
      </c>
      <c r="F2368" s="8">
        <f t="shared" si="216"/>
        <v>1.6528925619834711</v>
      </c>
      <c r="G2368" s="5" t="str">
        <f>IF(COUNTIFS(Q3_SQL_Error_Concentration!$A:$A,A2368,Q3_SQL_Error_Concentration!$E:$E,B2368,Q3_SQL_Error_Concentration!$F:$F,C2368)=0,"",SUMIFS(Q3_SQL_Error_Concentration!$I:$I,Q3_SQL_Error_Concentration!$A:$A,A2368,Q3_SQL_Error_Concentration!$E:$E,B2368,Q3_SQL_Error_Concentration!$F:$F,C2368))</f>
        <v/>
      </c>
      <c r="H2368" s="5" t="str">
        <f t="shared" si="217"/>
        <v/>
      </c>
      <c r="I2368" s="5">
        <f>IF(D2368&gt;=Q3_Validation!$C$2,1,0)</f>
        <v>0</v>
      </c>
      <c r="J2368" s="8" t="str">
        <f t="shared" si="218"/>
        <v/>
      </c>
      <c r="K2368" s="5" t="str">
        <f t="shared" si="219"/>
        <v>excluded</v>
      </c>
      <c r="L2368" s="5">
        <f t="shared" si="220"/>
        <v>0</v>
      </c>
      <c r="M2368" s="5">
        <f t="shared" si="221"/>
        <v>0</v>
      </c>
    </row>
    <row r="2369" spans="1:13">
      <c r="A2369" s="5">
        <v>4511</v>
      </c>
      <c r="B2369" s="5">
        <v>9</v>
      </c>
      <c r="C2369" s="5" t="s">
        <v>64</v>
      </c>
      <c r="D2369" s="5">
        <v>134</v>
      </c>
      <c r="E2369" s="5">
        <v>2</v>
      </c>
      <c r="F2369" s="8">
        <f t="shared" si="216"/>
        <v>1.4925373134328359</v>
      </c>
      <c r="G2369" s="5" t="str">
        <f>IF(COUNTIFS(Q3_SQL_Error_Concentration!$A:$A,A2369,Q3_SQL_Error_Concentration!$E:$E,B2369,Q3_SQL_Error_Concentration!$F:$F,C2369)=0,"",SUMIFS(Q3_SQL_Error_Concentration!$I:$I,Q3_SQL_Error_Concentration!$A:$A,A2369,Q3_SQL_Error_Concentration!$E:$E,B2369,Q3_SQL_Error_Concentration!$F:$F,C2369))</f>
        <v/>
      </c>
      <c r="H2369" s="5" t="str">
        <f t="shared" si="217"/>
        <v/>
      </c>
      <c r="I2369" s="5">
        <f>IF(D2369&gt;=Q3_Validation!$C$2,1,0)</f>
        <v>0</v>
      </c>
      <c r="J2369" s="8" t="str">
        <f t="shared" si="218"/>
        <v/>
      </c>
      <c r="K2369" s="5" t="str">
        <f t="shared" si="219"/>
        <v>excluded</v>
      </c>
      <c r="L2369" s="5">
        <f t="shared" si="220"/>
        <v>0</v>
      </c>
      <c r="M2369" s="5">
        <f t="shared" si="221"/>
        <v>0</v>
      </c>
    </row>
    <row r="2370" spans="1:13">
      <c r="A2370" s="5">
        <v>4511</v>
      </c>
      <c r="B2370" s="5">
        <v>10</v>
      </c>
      <c r="C2370" s="5" t="s">
        <v>64</v>
      </c>
      <c r="D2370" s="5">
        <v>159</v>
      </c>
      <c r="E2370" s="5">
        <v>3</v>
      </c>
      <c r="F2370" s="8">
        <f t="shared" ref="F2370:F2433" si="222">100*E2370/D2370</f>
        <v>1.8867924528301887</v>
      </c>
      <c r="G2370" s="5" t="str">
        <f>IF(COUNTIFS(Q3_SQL_Error_Concentration!$A:$A,A2370,Q3_SQL_Error_Concentration!$E:$E,B2370,Q3_SQL_Error_Concentration!$F:$F,C2370)=0,"",SUMIFS(Q3_SQL_Error_Concentration!$I:$I,Q3_SQL_Error_Concentration!$A:$A,A2370,Q3_SQL_Error_Concentration!$E:$E,B2370,Q3_SQL_Error_Concentration!$F:$F,C2370))</f>
        <v/>
      </c>
      <c r="H2370" s="5" t="str">
        <f t="shared" ref="H2370:H2433" si="223">IF(G2370="","",IF(ABS(F2370-G2370)&lt;=0.0002,"PASS","FAIL"))</f>
        <v/>
      </c>
      <c r="I2370" s="5">
        <f>IF(D2370&gt;=Q3_Validation!$C$2,1,0)</f>
        <v>0</v>
      </c>
      <c r="J2370" s="8" t="str">
        <f t="shared" ref="J2370:J2433" si="224">IF(I2370=1,F2370,"")</f>
        <v/>
      </c>
      <c r="K2370" s="5" t="str">
        <f t="shared" ref="K2370:K2433" si="225">IF(D2370&lt;601,"excluded",IF(J2370&gt;3.628192,"outlier",IF(J2370&gt;=2.11093,"high-error","normal")))</f>
        <v>excluded</v>
      </c>
      <c r="L2370" s="5">
        <f t="shared" ref="L2370:L2433" si="226">COUNTIFS(A:A,A2370,K:K,"high-error")+COUNTIFS(A:A,A2370,K:K,"outlier")</f>
        <v>0</v>
      </c>
      <c r="M2370" s="5">
        <f t="shared" ref="M2370:M2433" si="227">IF(AND(L2370&gt;=2,OR(K2370="high-error",K2370="outlier")),1,0)</f>
        <v>0</v>
      </c>
    </row>
    <row r="2371" spans="1:13">
      <c r="A2371" s="5">
        <v>4511</v>
      </c>
      <c r="B2371" s="5">
        <v>11</v>
      </c>
      <c r="C2371" s="5" t="s">
        <v>64</v>
      </c>
      <c r="D2371" s="5">
        <v>177</v>
      </c>
      <c r="E2371" s="5">
        <v>1</v>
      </c>
      <c r="F2371" s="8">
        <f t="shared" si="222"/>
        <v>0.56497175141242939</v>
      </c>
      <c r="G2371" s="5" t="str">
        <f>IF(COUNTIFS(Q3_SQL_Error_Concentration!$A:$A,A2371,Q3_SQL_Error_Concentration!$E:$E,B2371,Q3_SQL_Error_Concentration!$F:$F,C2371)=0,"",SUMIFS(Q3_SQL_Error_Concentration!$I:$I,Q3_SQL_Error_Concentration!$A:$A,A2371,Q3_SQL_Error_Concentration!$E:$E,B2371,Q3_SQL_Error_Concentration!$F:$F,C2371))</f>
        <v/>
      </c>
      <c r="H2371" s="5" t="str">
        <f t="shared" si="223"/>
        <v/>
      </c>
      <c r="I2371" s="5">
        <f>IF(D2371&gt;=Q3_Validation!$C$2,1,0)</f>
        <v>0</v>
      </c>
      <c r="J2371" s="8" t="str">
        <f t="shared" si="224"/>
        <v/>
      </c>
      <c r="K2371" s="5" t="str">
        <f t="shared" si="225"/>
        <v>excluded</v>
      </c>
      <c r="L2371" s="5">
        <f t="shared" si="226"/>
        <v>0</v>
      </c>
      <c r="M2371" s="5">
        <f t="shared" si="227"/>
        <v>0</v>
      </c>
    </row>
    <row r="2372" spans="1:13">
      <c r="A2372" s="5">
        <v>4511</v>
      </c>
      <c r="B2372" s="5">
        <v>12</v>
      </c>
      <c r="C2372" s="5" t="s">
        <v>64</v>
      </c>
      <c r="D2372" s="5">
        <v>176</v>
      </c>
      <c r="E2372" s="5">
        <v>3</v>
      </c>
      <c r="F2372" s="8">
        <f t="shared" si="222"/>
        <v>1.7045454545454546</v>
      </c>
      <c r="G2372" s="5" t="str">
        <f>IF(COUNTIFS(Q3_SQL_Error_Concentration!$A:$A,A2372,Q3_SQL_Error_Concentration!$E:$E,B2372,Q3_SQL_Error_Concentration!$F:$F,C2372)=0,"",SUMIFS(Q3_SQL_Error_Concentration!$I:$I,Q3_SQL_Error_Concentration!$A:$A,A2372,Q3_SQL_Error_Concentration!$E:$E,B2372,Q3_SQL_Error_Concentration!$F:$F,C2372))</f>
        <v/>
      </c>
      <c r="H2372" s="5" t="str">
        <f t="shared" si="223"/>
        <v/>
      </c>
      <c r="I2372" s="5">
        <f>IF(D2372&gt;=Q3_Validation!$C$2,1,0)</f>
        <v>0</v>
      </c>
      <c r="J2372" s="8" t="str">
        <f t="shared" si="224"/>
        <v/>
      </c>
      <c r="K2372" s="5" t="str">
        <f t="shared" si="225"/>
        <v>excluded</v>
      </c>
      <c r="L2372" s="5">
        <f t="shared" si="226"/>
        <v>0</v>
      </c>
      <c r="M2372" s="5">
        <f t="shared" si="227"/>
        <v>0</v>
      </c>
    </row>
    <row r="2373" spans="1:13">
      <c r="A2373" s="5">
        <v>4511</v>
      </c>
      <c r="B2373" s="5">
        <v>13</v>
      </c>
      <c r="C2373" s="5" t="s">
        <v>64</v>
      </c>
      <c r="D2373" s="5">
        <v>166</v>
      </c>
      <c r="E2373" s="5">
        <v>0</v>
      </c>
      <c r="F2373" s="8">
        <f t="shared" si="222"/>
        <v>0</v>
      </c>
      <c r="G2373" s="5" t="str">
        <f>IF(COUNTIFS(Q3_SQL_Error_Concentration!$A:$A,A2373,Q3_SQL_Error_Concentration!$E:$E,B2373,Q3_SQL_Error_Concentration!$F:$F,C2373)=0,"",SUMIFS(Q3_SQL_Error_Concentration!$I:$I,Q3_SQL_Error_Concentration!$A:$A,A2373,Q3_SQL_Error_Concentration!$E:$E,B2373,Q3_SQL_Error_Concentration!$F:$F,C2373))</f>
        <v/>
      </c>
      <c r="H2373" s="5" t="str">
        <f t="shared" si="223"/>
        <v/>
      </c>
      <c r="I2373" s="5">
        <f>IF(D2373&gt;=Q3_Validation!$C$2,1,0)</f>
        <v>0</v>
      </c>
      <c r="J2373" s="8" t="str">
        <f t="shared" si="224"/>
        <v/>
      </c>
      <c r="K2373" s="5" t="str">
        <f t="shared" si="225"/>
        <v>excluded</v>
      </c>
      <c r="L2373" s="5">
        <f t="shared" si="226"/>
        <v>0</v>
      </c>
      <c r="M2373" s="5">
        <f t="shared" si="227"/>
        <v>0</v>
      </c>
    </row>
    <row r="2374" spans="1:13">
      <c r="A2374" s="5">
        <v>4511</v>
      </c>
      <c r="B2374" s="5">
        <v>14</v>
      </c>
      <c r="C2374" s="5" t="s">
        <v>64</v>
      </c>
      <c r="D2374" s="5">
        <v>150</v>
      </c>
      <c r="E2374" s="5">
        <v>4</v>
      </c>
      <c r="F2374" s="8">
        <f t="shared" si="222"/>
        <v>2.6666666666666665</v>
      </c>
      <c r="G2374" s="5" t="str">
        <f>IF(COUNTIFS(Q3_SQL_Error_Concentration!$A:$A,A2374,Q3_SQL_Error_Concentration!$E:$E,B2374,Q3_SQL_Error_Concentration!$F:$F,C2374)=0,"",SUMIFS(Q3_SQL_Error_Concentration!$I:$I,Q3_SQL_Error_Concentration!$A:$A,A2374,Q3_SQL_Error_Concentration!$E:$E,B2374,Q3_SQL_Error_Concentration!$F:$F,C2374))</f>
        <v/>
      </c>
      <c r="H2374" s="5" t="str">
        <f t="shared" si="223"/>
        <v/>
      </c>
      <c r="I2374" s="5">
        <f>IF(D2374&gt;=Q3_Validation!$C$2,1,0)</f>
        <v>0</v>
      </c>
      <c r="J2374" s="8" t="str">
        <f t="shared" si="224"/>
        <v/>
      </c>
      <c r="K2374" s="5" t="str">
        <f t="shared" si="225"/>
        <v>excluded</v>
      </c>
      <c r="L2374" s="5">
        <f t="shared" si="226"/>
        <v>0</v>
      </c>
      <c r="M2374" s="5">
        <f t="shared" si="227"/>
        <v>0</v>
      </c>
    </row>
    <row r="2375" spans="1:13">
      <c r="A2375" s="5">
        <v>4511</v>
      </c>
      <c r="B2375" s="5">
        <v>15</v>
      </c>
      <c r="C2375" s="5" t="s">
        <v>64</v>
      </c>
      <c r="D2375" s="5">
        <v>187</v>
      </c>
      <c r="E2375" s="5">
        <v>1</v>
      </c>
      <c r="F2375" s="8">
        <f t="shared" si="222"/>
        <v>0.53475935828877008</v>
      </c>
      <c r="G2375" s="5" t="str">
        <f>IF(COUNTIFS(Q3_SQL_Error_Concentration!$A:$A,A2375,Q3_SQL_Error_Concentration!$E:$E,B2375,Q3_SQL_Error_Concentration!$F:$F,C2375)=0,"",SUMIFS(Q3_SQL_Error_Concentration!$I:$I,Q3_SQL_Error_Concentration!$A:$A,A2375,Q3_SQL_Error_Concentration!$E:$E,B2375,Q3_SQL_Error_Concentration!$F:$F,C2375))</f>
        <v/>
      </c>
      <c r="H2375" s="5" t="str">
        <f t="shared" si="223"/>
        <v/>
      </c>
      <c r="I2375" s="5">
        <f>IF(D2375&gt;=Q3_Validation!$C$2,1,0)</f>
        <v>0</v>
      </c>
      <c r="J2375" s="8" t="str">
        <f t="shared" si="224"/>
        <v/>
      </c>
      <c r="K2375" s="5" t="str">
        <f t="shared" si="225"/>
        <v>excluded</v>
      </c>
      <c r="L2375" s="5">
        <f t="shared" si="226"/>
        <v>0</v>
      </c>
      <c r="M2375" s="5">
        <f t="shared" si="227"/>
        <v>0</v>
      </c>
    </row>
    <row r="2376" spans="1:13">
      <c r="A2376" s="5">
        <v>4511</v>
      </c>
      <c r="B2376" s="5">
        <v>16</v>
      </c>
      <c r="C2376" s="5" t="s">
        <v>64</v>
      </c>
      <c r="D2376" s="5">
        <v>160</v>
      </c>
      <c r="E2376" s="5">
        <v>2</v>
      </c>
      <c r="F2376" s="8">
        <f t="shared" si="222"/>
        <v>1.25</v>
      </c>
      <c r="G2376" s="5" t="str">
        <f>IF(COUNTIFS(Q3_SQL_Error_Concentration!$A:$A,A2376,Q3_SQL_Error_Concentration!$E:$E,B2376,Q3_SQL_Error_Concentration!$F:$F,C2376)=0,"",SUMIFS(Q3_SQL_Error_Concentration!$I:$I,Q3_SQL_Error_Concentration!$A:$A,A2376,Q3_SQL_Error_Concentration!$E:$E,B2376,Q3_SQL_Error_Concentration!$F:$F,C2376))</f>
        <v/>
      </c>
      <c r="H2376" s="5" t="str">
        <f t="shared" si="223"/>
        <v/>
      </c>
      <c r="I2376" s="5">
        <f>IF(D2376&gt;=Q3_Validation!$C$2,1,0)</f>
        <v>0</v>
      </c>
      <c r="J2376" s="8" t="str">
        <f t="shared" si="224"/>
        <v/>
      </c>
      <c r="K2376" s="5" t="str">
        <f t="shared" si="225"/>
        <v>excluded</v>
      </c>
      <c r="L2376" s="5">
        <f t="shared" si="226"/>
        <v>0</v>
      </c>
      <c r="M2376" s="5">
        <f t="shared" si="227"/>
        <v>0</v>
      </c>
    </row>
    <row r="2377" spans="1:13">
      <c r="A2377" s="5">
        <v>4511</v>
      </c>
      <c r="B2377" s="5">
        <v>17</v>
      </c>
      <c r="C2377" s="5" t="s">
        <v>64</v>
      </c>
      <c r="D2377" s="5">
        <v>139</v>
      </c>
      <c r="E2377" s="5">
        <v>3</v>
      </c>
      <c r="F2377" s="8">
        <f t="shared" si="222"/>
        <v>2.1582733812949639</v>
      </c>
      <c r="G2377" s="5" t="str">
        <f>IF(COUNTIFS(Q3_SQL_Error_Concentration!$A:$A,A2377,Q3_SQL_Error_Concentration!$E:$E,B2377,Q3_SQL_Error_Concentration!$F:$F,C2377)=0,"",SUMIFS(Q3_SQL_Error_Concentration!$I:$I,Q3_SQL_Error_Concentration!$A:$A,A2377,Q3_SQL_Error_Concentration!$E:$E,B2377,Q3_SQL_Error_Concentration!$F:$F,C2377))</f>
        <v/>
      </c>
      <c r="H2377" s="5" t="str">
        <f t="shared" si="223"/>
        <v/>
      </c>
      <c r="I2377" s="5">
        <f>IF(D2377&gt;=Q3_Validation!$C$2,1,0)</f>
        <v>0</v>
      </c>
      <c r="J2377" s="8" t="str">
        <f t="shared" si="224"/>
        <v/>
      </c>
      <c r="K2377" s="5" t="str">
        <f t="shared" si="225"/>
        <v>excluded</v>
      </c>
      <c r="L2377" s="5">
        <f t="shared" si="226"/>
        <v>0</v>
      </c>
      <c r="M2377" s="5">
        <f t="shared" si="227"/>
        <v>0</v>
      </c>
    </row>
    <row r="2378" spans="1:13">
      <c r="A2378" s="5">
        <v>4511</v>
      </c>
      <c r="B2378" s="5">
        <v>18</v>
      </c>
      <c r="C2378" s="5" t="s">
        <v>64</v>
      </c>
      <c r="D2378" s="5">
        <v>168</v>
      </c>
      <c r="E2378" s="5">
        <v>3</v>
      </c>
      <c r="F2378" s="8">
        <f t="shared" si="222"/>
        <v>1.7857142857142858</v>
      </c>
      <c r="G2378" s="5" t="str">
        <f>IF(COUNTIFS(Q3_SQL_Error_Concentration!$A:$A,A2378,Q3_SQL_Error_Concentration!$E:$E,B2378,Q3_SQL_Error_Concentration!$F:$F,C2378)=0,"",SUMIFS(Q3_SQL_Error_Concentration!$I:$I,Q3_SQL_Error_Concentration!$A:$A,A2378,Q3_SQL_Error_Concentration!$E:$E,B2378,Q3_SQL_Error_Concentration!$F:$F,C2378))</f>
        <v/>
      </c>
      <c r="H2378" s="5" t="str">
        <f t="shared" si="223"/>
        <v/>
      </c>
      <c r="I2378" s="5">
        <f>IF(D2378&gt;=Q3_Validation!$C$2,1,0)</f>
        <v>0</v>
      </c>
      <c r="J2378" s="8" t="str">
        <f t="shared" si="224"/>
        <v/>
      </c>
      <c r="K2378" s="5" t="str">
        <f t="shared" si="225"/>
        <v>excluded</v>
      </c>
      <c r="L2378" s="5">
        <f t="shared" si="226"/>
        <v>0</v>
      </c>
      <c r="M2378" s="5">
        <f t="shared" si="227"/>
        <v>0</v>
      </c>
    </row>
    <row r="2379" spans="1:13">
      <c r="A2379" s="5">
        <v>4511</v>
      </c>
      <c r="B2379" s="5">
        <v>19</v>
      </c>
      <c r="C2379" s="5" t="s">
        <v>64</v>
      </c>
      <c r="D2379" s="5">
        <v>145</v>
      </c>
      <c r="E2379" s="5">
        <v>2</v>
      </c>
      <c r="F2379" s="8">
        <f t="shared" si="222"/>
        <v>1.3793103448275863</v>
      </c>
      <c r="G2379" s="5" t="str">
        <f>IF(COUNTIFS(Q3_SQL_Error_Concentration!$A:$A,A2379,Q3_SQL_Error_Concentration!$E:$E,B2379,Q3_SQL_Error_Concentration!$F:$F,C2379)=0,"",SUMIFS(Q3_SQL_Error_Concentration!$I:$I,Q3_SQL_Error_Concentration!$A:$A,A2379,Q3_SQL_Error_Concentration!$E:$E,B2379,Q3_SQL_Error_Concentration!$F:$F,C2379))</f>
        <v/>
      </c>
      <c r="H2379" s="5" t="str">
        <f t="shared" si="223"/>
        <v/>
      </c>
      <c r="I2379" s="5">
        <f>IF(D2379&gt;=Q3_Validation!$C$2,1,0)</f>
        <v>0</v>
      </c>
      <c r="J2379" s="8" t="str">
        <f t="shared" si="224"/>
        <v/>
      </c>
      <c r="K2379" s="5" t="str">
        <f t="shared" si="225"/>
        <v>excluded</v>
      </c>
      <c r="L2379" s="5">
        <f t="shared" si="226"/>
        <v>0</v>
      </c>
      <c r="M2379" s="5">
        <f t="shared" si="227"/>
        <v>0</v>
      </c>
    </row>
    <row r="2380" spans="1:13">
      <c r="A2380" s="5">
        <v>4511</v>
      </c>
      <c r="B2380" s="5">
        <v>20</v>
      </c>
      <c r="C2380" s="5" t="s">
        <v>64</v>
      </c>
      <c r="D2380" s="5">
        <v>130</v>
      </c>
      <c r="E2380" s="5">
        <v>0</v>
      </c>
      <c r="F2380" s="8">
        <f t="shared" si="222"/>
        <v>0</v>
      </c>
      <c r="G2380" s="5" t="str">
        <f>IF(COUNTIFS(Q3_SQL_Error_Concentration!$A:$A,A2380,Q3_SQL_Error_Concentration!$E:$E,B2380,Q3_SQL_Error_Concentration!$F:$F,C2380)=0,"",SUMIFS(Q3_SQL_Error_Concentration!$I:$I,Q3_SQL_Error_Concentration!$A:$A,A2380,Q3_SQL_Error_Concentration!$E:$E,B2380,Q3_SQL_Error_Concentration!$F:$F,C2380))</f>
        <v/>
      </c>
      <c r="H2380" s="5" t="str">
        <f t="shared" si="223"/>
        <v/>
      </c>
      <c r="I2380" s="5">
        <f>IF(D2380&gt;=Q3_Validation!$C$2,1,0)</f>
        <v>0</v>
      </c>
      <c r="J2380" s="8" t="str">
        <f t="shared" si="224"/>
        <v/>
      </c>
      <c r="K2380" s="5" t="str">
        <f t="shared" si="225"/>
        <v>excluded</v>
      </c>
      <c r="L2380" s="5">
        <f t="shared" si="226"/>
        <v>0</v>
      </c>
      <c r="M2380" s="5">
        <f t="shared" si="227"/>
        <v>0</v>
      </c>
    </row>
    <row r="2381" spans="1:13">
      <c r="A2381" s="5">
        <v>4511</v>
      </c>
      <c r="B2381" s="5">
        <v>21</v>
      </c>
      <c r="C2381" s="5" t="s">
        <v>64</v>
      </c>
      <c r="D2381" s="5">
        <v>155</v>
      </c>
      <c r="E2381" s="5">
        <v>4</v>
      </c>
      <c r="F2381" s="8">
        <f t="shared" si="222"/>
        <v>2.5806451612903225</v>
      </c>
      <c r="G2381" s="5" t="str">
        <f>IF(COUNTIFS(Q3_SQL_Error_Concentration!$A:$A,A2381,Q3_SQL_Error_Concentration!$E:$E,B2381,Q3_SQL_Error_Concentration!$F:$F,C2381)=0,"",SUMIFS(Q3_SQL_Error_Concentration!$I:$I,Q3_SQL_Error_Concentration!$A:$A,A2381,Q3_SQL_Error_Concentration!$E:$E,B2381,Q3_SQL_Error_Concentration!$F:$F,C2381))</f>
        <v/>
      </c>
      <c r="H2381" s="5" t="str">
        <f t="shared" si="223"/>
        <v/>
      </c>
      <c r="I2381" s="5">
        <f>IF(D2381&gt;=Q3_Validation!$C$2,1,0)</f>
        <v>0</v>
      </c>
      <c r="J2381" s="8" t="str">
        <f t="shared" si="224"/>
        <v/>
      </c>
      <c r="K2381" s="5" t="str">
        <f t="shared" si="225"/>
        <v>excluded</v>
      </c>
      <c r="L2381" s="5">
        <f t="shared" si="226"/>
        <v>0</v>
      </c>
      <c r="M2381" s="5">
        <f t="shared" si="227"/>
        <v>0</v>
      </c>
    </row>
    <row r="2382" spans="1:13">
      <c r="A2382" s="5">
        <v>4511</v>
      </c>
      <c r="B2382" s="5">
        <v>22</v>
      </c>
      <c r="C2382" s="5" t="s">
        <v>64</v>
      </c>
      <c r="D2382" s="5">
        <v>140</v>
      </c>
      <c r="E2382" s="5">
        <v>0</v>
      </c>
      <c r="F2382" s="8">
        <f t="shared" si="222"/>
        <v>0</v>
      </c>
      <c r="G2382" s="5" t="str">
        <f>IF(COUNTIFS(Q3_SQL_Error_Concentration!$A:$A,A2382,Q3_SQL_Error_Concentration!$E:$E,B2382,Q3_SQL_Error_Concentration!$F:$F,C2382)=0,"",SUMIFS(Q3_SQL_Error_Concentration!$I:$I,Q3_SQL_Error_Concentration!$A:$A,A2382,Q3_SQL_Error_Concentration!$E:$E,B2382,Q3_SQL_Error_Concentration!$F:$F,C2382))</f>
        <v/>
      </c>
      <c r="H2382" s="5" t="str">
        <f t="shared" si="223"/>
        <v/>
      </c>
      <c r="I2382" s="5">
        <f>IF(D2382&gt;=Q3_Validation!$C$2,1,0)</f>
        <v>0</v>
      </c>
      <c r="J2382" s="8" t="str">
        <f t="shared" si="224"/>
        <v/>
      </c>
      <c r="K2382" s="5" t="str">
        <f t="shared" si="225"/>
        <v>excluded</v>
      </c>
      <c r="L2382" s="5">
        <f t="shared" si="226"/>
        <v>0</v>
      </c>
      <c r="M2382" s="5">
        <f t="shared" si="227"/>
        <v>0</v>
      </c>
    </row>
    <row r="2383" spans="1:13">
      <c r="A2383" s="5">
        <v>4511</v>
      </c>
      <c r="B2383" s="5">
        <v>23</v>
      </c>
      <c r="C2383" s="5" t="s">
        <v>64</v>
      </c>
      <c r="D2383" s="5">
        <v>36</v>
      </c>
      <c r="E2383" s="5">
        <v>0</v>
      </c>
      <c r="F2383" s="8">
        <f t="shared" si="222"/>
        <v>0</v>
      </c>
      <c r="G2383" s="5" t="str">
        <f>IF(COUNTIFS(Q3_SQL_Error_Concentration!$A:$A,A2383,Q3_SQL_Error_Concentration!$E:$E,B2383,Q3_SQL_Error_Concentration!$F:$F,C2383)=0,"",SUMIFS(Q3_SQL_Error_Concentration!$I:$I,Q3_SQL_Error_Concentration!$A:$A,A2383,Q3_SQL_Error_Concentration!$E:$E,B2383,Q3_SQL_Error_Concentration!$F:$F,C2383))</f>
        <v/>
      </c>
      <c r="H2383" s="5" t="str">
        <f t="shared" si="223"/>
        <v/>
      </c>
      <c r="I2383" s="5">
        <f>IF(D2383&gt;=Q3_Validation!$C$2,1,0)</f>
        <v>0</v>
      </c>
      <c r="J2383" s="8" t="str">
        <f t="shared" si="224"/>
        <v/>
      </c>
      <c r="K2383" s="5" t="str">
        <f t="shared" si="225"/>
        <v>excluded</v>
      </c>
      <c r="L2383" s="5">
        <f t="shared" si="226"/>
        <v>0</v>
      </c>
      <c r="M2383" s="5">
        <f t="shared" si="227"/>
        <v>0</v>
      </c>
    </row>
    <row r="2384" spans="1:13">
      <c r="A2384" s="5">
        <v>4722</v>
      </c>
      <c r="B2384" s="5">
        <v>0</v>
      </c>
      <c r="C2384" s="5" t="s">
        <v>63</v>
      </c>
      <c r="D2384" s="5">
        <v>126</v>
      </c>
      <c r="E2384" s="5">
        <v>0</v>
      </c>
      <c r="F2384" s="8">
        <f t="shared" si="222"/>
        <v>0</v>
      </c>
      <c r="G2384" s="5" t="str">
        <f>IF(COUNTIFS(Q3_SQL_Error_Concentration!$A:$A,A2384,Q3_SQL_Error_Concentration!$E:$E,B2384,Q3_SQL_Error_Concentration!$F:$F,C2384)=0,"",SUMIFS(Q3_SQL_Error_Concentration!$I:$I,Q3_SQL_Error_Concentration!$A:$A,A2384,Q3_SQL_Error_Concentration!$E:$E,B2384,Q3_SQL_Error_Concentration!$F:$F,C2384))</f>
        <v/>
      </c>
      <c r="H2384" s="5" t="str">
        <f t="shared" si="223"/>
        <v/>
      </c>
      <c r="I2384" s="5">
        <f>IF(D2384&gt;=Q3_Validation!$C$2,1,0)</f>
        <v>0</v>
      </c>
      <c r="J2384" s="8" t="str">
        <f t="shared" si="224"/>
        <v/>
      </c>
      <c r="K2384" s="5" t="str">
        <f t="shared" si="225"/>
        <v>excluded</v>
      </c>
      <c r="L2384" s="5">
        <f t="shared" si="226"/>
        <v>17</v>
      </c>
      <c r="M2384" s="5">
        <f t="shared" si="227"/>
        <v>0</v>
      </c>
    </row>
    <row r="2385" spans="1:13">
      <c r="A2385" s="5">
        <v>4722</v>
      </c>
      <c r="B2385" s="5">
        <v>0</v>
      </c>
      <c r="C2385" s="5" t="s">
        <v>64</v>
      </c>
      <c r="D2385" s="5">
        <v>381</v>
      </c>
      <c r="E2385" s="5">
        <v>15</v>
      </c>
      <c r="F2385" s="8">
        <f t="shared" si="222"/>
        <v>3.9370078740157481</v>
      </c>
      <c r="G2385" s="5" t="str">
        <f>IF(COUNTIFS(Q3_SQL_Error_Concentration!$A:$A,A2385,Q3_SQL_Error_Concentration!$E:$E,B2385,Q3_SQL_Error_Concentration!$F:$F,C2385)=0,"",SUMIFS(Q3_SQL_Error_Concentration!$I:$I,Q3_SQL_Error_Concentration!$A:$A,A2385,Q3_SQL_Error_Concentration!$E:$E,B2385,Q3_SQL_Error_Concentration!$F:$F,C2385))</f>
        <v/>
      </c>
      <c r="H2385" s="5" t="str">
        <f t="shared" si="223"/>
        <v/>
      </c>
      <c r="I2385" s="5">
        <f>IF(D2385&gt;=Q3_Validation!$C$2,1,0)</f>
        <v>0</v>
      </c>
      <c r="J2385" s="8" t="str">
        <f t="shared" si="224"/>
        <v/>
      </c>
      <c r="K2385" s="5" t="str">
        <f t="shared" si="225"/>
        <v>excluded</v>
      </c>
      <c r="L2385" s="5">
        <f t="shared" si="226"/>
        <v>17</v>
      </c>
      <c r="M2385" s="5">
        <f t="shared" si="227"/>
        <v>0</v>
      </c>
    </row>
    <row r="2386" spans="1:13">
      <c r="A2386" s="5">
        <v>4722</v>
      </c>
      <c r="B2386" s="5">
        <v>1</v>
      </c>
      <c r="C2386" s="5" t="s">
        <v>63</v>
      </c>
      <c r="D2386" s="5">
        <v>128</v>
      </c>
      <c r="E2386" s="5">
        <v>1</v>
      </c>
      <c r="F2386" s="8">
        <f t="shared" si="222"/>
        <v>0.78125</v>
      </c>
      <c r="G2386" s="5" t="str">
        <f>IF(COUNTIFS(Q3_SQL_Error_Concentration!$A:$A,A2386,Q3_SQL_Error_Concentration!$E:$E,B2386,Q3_SQL_Error_Concentration!$F:$F,C2386)=0,"",SUMIFS(Q3_SQL_Error_Concentration!$I:$I,Q3_SQL_Error_Concentration!$A:$A,A2386,Q3_SQL_Error_Concentration!$E:$E,B2386,Q3_SQL_Error_Concentration!$F:$F,C2386))</f>
        <v/>
      </c>
      <c r="H2386" s="5" t="str">
        <f t="shared" si="223"/>
        <v/>
      </c>
      <c r="I2386" s="5">
        <f>IF(D2386&gt;=Q3_Validation!$C$2,1,0)</f>
        <v>0</v>
      </c>
      <c r="J2386" s="8" t="str">
        <f t="shared" si="224"/>
        <v/>
      </c>
      <c r="K2386" s="5" t="str">
        <f t="shared" si="225"/>
        <v>excluded</v>
      </c>
      <c r="L2386" s="5">
        <f t="shared" si="226"/>
        <v>17</v>
      </c>
      <c r="M2386" s="5">
        <f t="shared" si="227"/>
        <v>0</v>
      </c>
    </row>
    <row r="2387" spans="1:13">
      <c r="A2387" s="5">
        <v>4722</v>
      </c>
      <c r="B2387" s="5">
        <v>1</v>
      </c>
      <c r="C2387" s="5" t="s">
        <v>64</v>
      </c>
      <c r="D2387" s="5">
        <v>431</v>
      </c>
      <c r="E2387" s="5">
        <v>13</v>
      </c>
      <c r="F2387" s="8">
        <f t="shared" si="222"/>
        <v>3.0162412993039442</v>
      </c>
      <c r="G2387" s="5" t="str">
        <f>IF(COUNTIFS(Q3_SQL_Error_Concentration!$A:$A,A2387,Q3_SQL_Error_Concentration!$E:$E,B2387,Q3_SQL_Error_Concentration!$F:$F,C2387)=0,"",SUMIFS(Q3_SQL_Error_Concentration!$I:$I,Q3_SQL_Error_Concentration!$A:$A,A2387,Q3_SQL_Error_Concentration!$E:$E,B2387,Q3_SQL_Error_Concentration!$F:$F,C2387))</f>
        <v/>
      </c>
      <c r="H2387" s="5" t="str">
        <f t="shared" si="223"/>
        <v/>
      </c>
      <c r="I2387" s="5">
        <f>IF(D2387&gt;=Q3_Validation!$C$2,1,0)</f>
        <v>0</v>
      </c>
      <c r="J2387" s="8" t="str">
        <f t="shared" si="224"/>
        <v/>
      </c>
      <c r="K2387" s="5" t="str">
        <f t="shared" si="225"/>
        <v>excluded</v>
      </c>
      <c r="L2387" s="5">
        <f t="shared" si="226"/>
        <v>17</v>
      </c>
      <c r="M2387" s="5">
        <f t="shared" si="227"/>
        <v>0</v>
      </c>
    </row>
    <row r="2388" spans="1:13">
      <c r="A2388" s="5">
        <v>4722</v>
      </c>
      <c r="B2388" s="5">
        <v>2</v>
      </c>
      <c r="C2388" s="5" t="s">
        <v>63</v>
      </c>
      <c r="D2388" s="5">
        <v>113</v>
      </c>
      <c r="E2388" s="5">
        <v>0</v>
      </c>
      <c r="F2388" s="8">
        <f t="shared" si="222"/>
        <v>0</v>
      </c>
      <c r="G2388" s="5" t="str">
        <f>IF(COUNTIFS(Q3_SQL_Error_Concentration!$A:$A,A2388,Q3_SQL_Error_Concentration!$E:$E,B2388,Q3_SQL_Error_Concentration!$F:$F,C2388)=0,"",SUMIFS(Q3_SQL_Error_Concentration!$I:$I,Q3_SQL_Error_Concentration!$A:$A,A2388,Q3_SQL_Error_Concentration!$E:$E,B2388,Q3_SQL_Error_Concentration!$F:$F,C2388))</f>
        <v/>
      </c>
      <c r="H2388" s="5" t="str">
        <f t="shared" si="223"/>
        <v/>
      </c>
      <c r="I2388" s="5">
        <f>IF(D2388&gt;=Q3_Validation!$C$2,1,0)</f>
        <v>0</v>
      </c>
      <c r="J2388" s="8" t="str">
        <f t="shared" si="224"/>
        <v/>
      </c>
      <c r="K2388" s="5" t="str">
        <f t="shared" si="225"/>
        <v>excluded</v>
      </c>
      <c r="L2388" s="5">
        <f t="shared" si="226"/>
        <v>17</v>
      </c>
      <c r="M2388" s="5">
        <f t="shared" si="227"/>
        <v>0</v>
      </c>
    </row>
    <row r="2389" spans="1:13">
      <c r="A2389" s="5">
        <v>4722</v>
      </c>
      <c r="B2389" s="5">
        <v>2</v>
      </c>
      <c r="C2389" s="5" t="s">
        <v>64</v>
      </c>
      <c r="D2389" s="5">
        <v>447</v>
      </c>
      <c r="E2389" s="5">
        <v>22</v>
      </c>
      <c r="F2389" s="8">
        <f t="shared" si="222"/>
        <v>4.9217002237136462</v>
      </c>
      <c r="G2389" s="5" t="str">
        <f>IF(COUNTIFS(Q3_SQL_Error_Concentration!$A:$A,A2389,Q3_SQL_Error_Concentration!$E:$E,B2389,Q3_SQL_Error_Concentration!$F:$F,C2389)=0,"",SUMIFS(Q3_SQL_Error_Concentration!$I:$I,Q3_SQL_Error_Concentration!$A:$A,A2389,Q3_SQL_Error_Concentration!$E:$E,B2389,Q3_SQL_Error_Concentration!$F:$F,C2389))</f>
        <v/>
      </c>
      <c r="H2389" s="5" t="str">
        <f t="shared" si="223"/>
        <v/>
      </c>
      <c r="I2389" s="5">
        <f>IF(D2389&gt;=Q3_Validation!$C$2,1,0)</f>
        <v>0</v>
      </c>
      <c r="J2389" s="8" t="str">
        <f t="shared" si="224"/>
        <v/>
      </c>
      <c r="K2389" s="5" t="str">
        <f t="shared" si="225"/>
        <v>excluded</v>
      </c>
      <c r="L2389" s="5">
        <f t="shared" si="226"/>
        <v>17</v>
      </c>
      <c r="M2389" s="5">
        <f t="shared" si="227"/>
        <v>0</v>
      </c>
    </row>
    <row r="2390" spans="1:13">
      <c r="A2390" s="5">
        <v>4722</v>
      </c>
      <c r="B2390" s="5">
        <v>3</v>
      </c>
      <c r="C2390" s="5" t="s">
        <v>63</v>
      </c>
      <c r="D2390" s="5">
        <v>168</v>
      </c>
      <c r="E2390" s="5">
        <v>0</v>
      </c>
      <c r="F2390" s="8">
        <f t="shared" si="222"/>
        <v>0</v>
      </c>
      <c r="G2390" s="5" t="str">
        <f>IF(COUNTIFS(Q3_SQL_Error_Concentration!$A:$A,A2390,Q3_SQL_Error_Concentration!$E:$E,B2390,Q3_SQL_Error_Concentration!$F:$F,C2390)=0,"",SUMIFS(Q3_SQL_Error_Concentration!$I:$I,Q3_SQL_Error_Concentration!$A:$A,A2390,Q3_SQL_Error_Concentration!$E:$E,B2390,Q3_SQL_Error_Concentration!$F:$F,C2390))</f>
        <v/>
      </c>
      <c r="H2390" s="5" t="str">
        <f t="shared" si="223"/>
        <v/>
      </c>
      <c r="I2390" s="5">
        <f>IF(D2390&gt;=Q3_Validation!$C$2,1,0)</f>
        <v>0</v>
      </c>
      <c r="J2390" s="8" t="str">
        <f t="shared" si="224"/>
        <v/>
      </c>
      <c r="K2390" s="5" t="str">
        <f t="shared" si="225"/>
        <v>excluded</v>
      </c>
      <c r="L2390" s="5">
        <f t="shared" si="226"/>
        <v>17</v>
      </c>
      <c r="M2390" s="5">
        <f t="shared" si="227"/>
        <v>0</v>
      </c>
    </row>
    <row r="2391" spans="1:13">
      <c r="A2391" s="5">
        <v>4722</v>
      </c>
      <c r="B2391" s="5">
        <v>3</v>
      </c>
      <c r="C2391" s="5" t="s">
        <v>64</v>
      </c>
      <c r="D2391" s="5">
        <v>565</v>
      </c>
      <c r="E2391" s="5">
        <v>20</v>
      </c>
      <c r="F2391" s="8">
        <f t="shared" si="222"/>
        <v>3.5398230088495577</v>
      </c>
      <c r="G2391" s="5" t="str">
        <f>IF(COUNTIFS(Q3_SQL_Error_Concentration!$A:$A,A2391,Q3_SQL_Error_Concentration!$E:$E,B2391,Q3_SQL_Error_Concentration!$F:$F,C2391)=0,"",SUMIFS(Q3_SQL_Error_Concentration!$I:$I,Q3_SQL_Error_Concentration!$A:$A,A2391,Q3_SQL_Error_Concentration!$E:$E,B2391,Q3_SQL_Error_Concentration!$F:$F,C2391))</f>
        <v/>
      </c>
      <c r="H2391" s="5" t="str">
        <f t="shared" si="223"/>
        <v/>
      </c>
      <c r="I2391" s="5">
        <f>IF(D2391&gt;=Q3_Validation!$C$2,1,0)</f>
        <v>0</v>
      </c>
      <c r="J2391" s="8" t="str">
        <f t="shared" si="224"/>
        <v/>
      </c>
      <c r="K2391" s="5" t="str">
        <f t="shared" si="225"/>
        <v>excluded</v>
      </c>
      <c r="L2391" s="5">
        <f t="shared" si="226"/>
        <v>17</v>
      </c>
      <c r="M2391" s="5">
        <f t="shared" si="227"/>
        <v>0</v>
      </c>
    </row>
    <row r="2392" spans="1:13">
      <c r="A2392" s="5">
        <v>4722</v>
      </c>
      <c r="B2392" s="5">
        <v>4</v>
      </c>
      <c r="C2392" s="5" t="s">
        <v>63</v>
      </c>
      <c r="D2392" s="5">
        <v>158</v>
      </c>
      <c r="E2392" s="5">
        <v>0</v>
      </c>
      <c r="F2392" s="8">
        <f t="shared" si="222"/>
        <v>0</v>
      </c>
      <c r="G2392" s="5" t="str">
        <f>IF(COUNTIFS(Q3_SQL_Error_Concentration!$A:$A,A2392,Q3_SQL_Error_Concentration!$E:$E,B2392,Q3_SQL_Error_Concentration!$F:$F,C2392)=0,"",SUMIFS(Q3_SQL_Error_Concentration!$I:$I,Q3_SQL_Error_Concentration!$A:$A,A2392,Q3_SQL_Error_Concentration!$E:$E,B2392,Q3_SQL_Error_Concentration!$F:$F,C2392))</f>
        <v/>
      </c>
      <c r="H2392" s="5" t="str">
        <f t="shared" si="223"/>
        <v/>
      </c>
      <c r="I2392" s="5">
        <f>IF(D2392&gt;=Q3_Validation!$C$2,1,0)</f>
        <v>0</v>
      </c>
      <c r="J2392" s="8" t="str">
        <f t="shared" si="224"/>
        <v/>
      </c>
      <c r="K2392" s="5" t="str">
        <f t="shared" si="225"/>
        <v>excluded</v>
      </c>
      <c r="L2392" s="5">
        <f t="shared" si="226"/>
        <v>17</v>
      </c>
      <c r="M2392" s="5">
        <f t="shared" si="227"/>
        <v>0</v>
      </c>
    </row>
    <row r="2393" spans="1:13">
      <c r="A2393" s="5">
        <v>4722</v>
      </c>
      <c r="B2393" s="5">
        <v>4</v>
      </c>
      <c r="C2393" s="5" t="s">
        <v>64</v>
      </c>
      <c r="D2393" s="5">
        <v>559</v>
      </c>
      <c r="E2393" s="5">
        <v>10</v>
      </c>
      <c r="F2393" s="8">
        <f t="shared" si="222"/>
        <v>1.7889087656529516</v>
      </c>
      <c r="G2393" s="5" t="str">
        <f>IF(COUNTIFS(Q3_SQL_Error_Concentration!$A:$A,A2393,Q3_SQL_Error_Concentration!$E:$E,B2393,Q3_SQL_Error_Concentration!$F:$F,C2393)=0,"",SUMIFS(Q3_SQL_Error_Concentration!$I:$I,Q3_SQL_Error_Concentration!$A:$A,A2393,Q3_SQL_Error_Concentration!$E:$E,B2393,Q3_SQL_Error_Concentration!$F:$F,C2393))</f>
        <v/>
      </c>
      <c r="H2393" s="5" t="str">
        <f t="shared" si="223"/>
        <v/>
      </c>
      <c r="I2393" s="5">
        <f>IF(D2393&gt;=Q3_Validation!$C$2,1,0)</f>
        <v>0</v>
      </c>
      <c r="J2393" s="8" t="str">
        <f t="shared" si="224"/>
        <v/>
      </c>
      <c r="K2393" s="5" t="str">
        <f t="shared" si="225"/>
        <v>excluded</v>
      </c>
      <c r="L2393" s="5">
        <f t="shared" si="226"/>
        <v>17</v>
      </c>
      <c r="M2393" s="5">
        <f t="shared" si="227"/>
        <v>0</v>
      </c>
    </row>
    <row r="2394" spans="1:13">
      <c r="A2394" s="5">
        <v>4722</v>
      </c>
      <c r="B2394" s="5">
        <v>5</v>
      </c>
      <c r="C2394" s="5" t="s">
        <v>63</v>
      </c>
      <c r="D2394" s="5">
        <v>154</v>
      </c>
      <c r="E2394" s="5">
        <v>0</v>
      </c>
      <c r="F2394" s="8">
        <f t="shared" si="222"/>
        <v>0</v>
      </c>
      <c r="G2394" s="5" t="str">
        <f>IF(COUNTIFS(Q3_SQL_Error_Concentration!$A:$A,A2394,Q3_SQL_Error_Concentration!$E:$E,B2394,Q3_SQL_Error_Concentration!$F:$F,C2394)=0,"",SUMIFS(Q3_SQL_Error_Concentration!$I:$I,Q3_SQL_Error_Concentration!$A:$A,A2394,Q3_SQL_Error_Concentration!$E:$E,B2394,Q3_SQL_Error_Concentration!$F:$F,C2394))</f>
        <v/>
      </c>
      <c r="H2394" s="5" t="str">
        <f t="shared" si="223"/>
        <v/>
      </c>
      <c r="I2394" s="5">
        <f>IF(D2394&gt;=Q3_Validation!$C$2,1,0)</f>
        <v>0</v>
      </c>
      <c r="J2394" s="8" t="str">
        <f t="shared" si="224"/>
        <v/>
      </c>
      <c r="K2394" s="5" t="str">
        <f t="shared" si="225"/>
        <v>excluded</v>
      </c>
      <c r="L2394" s="5">
        <f t="shared" si="226"/>
        <v>17</v>
      </c>
      <c r="M2394" s="5">
        <f t="shared" si="227"/>
        <v>0</v>
      </c>
    </row>
    <row r="2395" spans="1:13">
      <c r="A2395" s="5">
        <v>4722</v>
      </c>
      <c r="B2395" s="5">
        <v>5</v>
      </c>
      <c r="C2395" s="5" t="s">
        <v>64</v>
      </c>
      <c r="D2395" s="5">
        <v>600</v>
      </c>
      <c r="E2395" s="5">
        <v>19</v>
      </c>
      <c r="F2395" s="8">
        <f t="shared" si="222"/>
        <v>3.1666666666666665</v>
      </c>
      <c r="G2395" s="5" t="str">
        <f>IF(COUNTIFS(Q3_SQL_Error_Concentration!$A:$A,A2395,Q3_SQL_Error_Concentration!$E:$E,B2395,Q3_SQL_Error_Concentration!$F:$F,C2395)=0,"",SUMIFS(Q3_SQL_Error_Concentration!$I:$I,Q3_SQL_Error_Concentration!$A:$A,A2395,Q3_SQL_Error_Concentration!$E:$E,B2395,Q3_SQL_Error_Concentration!$F:$F,C2395))</f>
        <v/>
      </c>
      <c r="H2395" s="5" t="str">
        <f t="shared" si="223"/>
        <v/>
      </c>
      <c r="I2395" s="5">
        <f>IF(D2395&gt;=Q3_Validation!$C$2,1,0)</f>
        <v>0</v>
      </c>
      <c r="J2395" s="8" t="str">
        <f t="shared" si="224"/>
        <v/>
      </c>
      <c r="K2395" s="5" t="str">
        <f t="shared" si="225"/>
        <v>excluded</v>
      </c>
      <c r="L2395" s="5">
        <f t="shared" si="226"/>
        <v>17</v>
      </c>
      <c r="M2395" s="5">
        <f t="shared" si="227"/>
        <v>0</v>
      </c>
    </row>
    <row r="2396" spans="1:13">
      <c r="A2396" s="5">
        <v>4722</v>
      </c>
      <c r="B2396" s="5">
        <v>6</v>
      </c>
      <c r="C2396" s="5" t="s">
        <v>63</v>
      </c>
      <c r="D2396" s="5">
        <v>186</v>
      </c>
      <c r="E2396" s="5">
        <v>0</v>
      </c>
      <c r="F2396" s="8">
        <f t="shared" si="222"/>
        <v>0</v>
      </c>
      <c r="G2396" s="5" t="str">
        <f>IF(COUNTIFS(Q3_SQL_Error_Concentration!$A:$A,A2396,Q3_SQL_Error_Concentration!$E:$E,B2396,Q3_SQL_Error_Concentration!$F:$F,C2396)=0,"",SUMIFS(Q3_SQL_Error_Concentration!$I:$I,Q3_SQL_Error_Concentration!$A:$A,A2396,Q3_SQL_Error_Concentration!$E:$E,B2396,Q3_SQL_Error_Concentration!$F:$F,C2396))</f>
        <v/>
      </c>
      <c r="H2396" s="5" t="str">
        <f t="shared" si="223"/>
        <v/>
      </c>
      <c r="I2396" s="5">
        <f>IF(D2396&gt;=Q3_Validation!$C$2,1,0)</f>
        <v>0</v>
      </c>
      <c r="J2396" s="8" t="str">
        <f t="shared" si="224"/>
        <v/>
      </c>
      <c r="K2396" s="5" t="str">
        <f t="shared" si="225"/>
        <v>excluded</v>
      </c>
      <c r="L2396" s="5">
        <f t="shared" si="226"/>
        <v>17</v>
      </c>
      <c r="M2396" s="5">
        <f t="shared" si="227"/>
        <v>0</v>
      </c>
    </row>
    <row r="2397" spans="1:13">
      <c r="A2397" s="5">
        <v>4722</v>
      </c>
      <c r="B2397" s="5">
        <v>6</v>
      </c>
      <c r="C2397" s="5" t="s">
        <v>64</v>
      </c>
      <c r="D2397" s="5">
        <v>768</v>
      </c>
      <c r="E2397" s="5">
        <v>25</v>
      </c>
      <c r="F2397" s="8">
        <f t="shared" si="222"/>
        <v>3.2552083333333335</v>
      </c>
      <c r="G2397" s="5">
        <f>IF(COUNTIFS(Q3_SQL_Error_Concentration!$A:$A,A2397,Q3_SQL_Error_Concentration!$E:$E,B2397,Q3_SQL_Error_Concentration!$F:$F,C2397)=0,"",SUMIFS(Q3_SQL_Error_Concentration!$I:$I,Q3_SQL_Error_Concentration!$A:$A,A2397,Q3_SQL_Error_Concentration!$E:$E,B2397,Q3_SQL_Error_Concentration!$F:$F,C2397))</f>
        <v>3.2551999999999999</v>
      </c>
      <c r="H2397" s="5" t="str">
        <f t="shared" si="223"/>
        <v>PASS</v>
      </c>
      <c r="I2397" s="5">
        <f>IF(D2397&gt;=Q3_Validation!$C$2,1,0)</f>
        <v>1</v>
      </c>
      <c r="J2397" s="8">
        <f t="shared" si="224"/>
        <v>3.2552083333333335</v>
      </c>
      <c r="K2397" s="5" t="str">
        <f t="shared" si="225"/>
        <v>high-error</v>
      </c>
      <c r="L2397" s="5">
        <f t="shared" si="226"/>
        <v>17</v>
      </c>
      <c r="M2397" s="5">
        <f t="shared" si="227"/>
        <v>1</v>
      </c>
    </row>
    <row r="2398" spans="1:13">
      <c r="A2398" s="5">
        <v>4722</v>
      </c>
      <c r="B2398" s="5">
        <v>7</v>
      </c>
      <c r="C2398" s="5" t="s">
        <v>63</v>
      </c>
      <c r="D2398" s="5">
        <v>154</v>
      </c>
      <c r="E2398" s="5">
        <v>0</v>
      </c>
      <c r="F2398" s="8">
        <f t="shared" si="222"/>
        <v>0</v>
      </c>
      <c r="G2398" s="5" t="str">
        <f>IF(COUNTIFS(Q3_SQL_Error_Concentration!$A:$A,A2398,Q3_SQL_Error_Concentration!$E:$E,B2398,Q3_SQL_Error_Concentration!$F:$F,C2398)=0,"",SUMIFS(Q3_SQL_Error_Concentration!$I:$I,Q3_SQL_Error_Concentration!$A:$A,A2398,Q3_SQL_Error_Concentration!$E:$E,B2398,Q3_SQL_Error_Concentration!$F:$F,C2398))</f>
        <v/>
      </c>
      <c r="H2398" s="5" t="str">
        <f t="shared" si="223"/>
        <v/>
      </c>
      <c r="I2398" s="5">
        <f>IF(D2398&gt;=Q3_Validation!$C$2,1,0)</f>
        <v>0</v>
      </c>
      <c r="J2398" s="8" t="str">
        <f t="shared" si="224"/>
        <v/>
      </c>
      <c r="K2398" s="5" t="str">
        <f t="shared" si="225"/>
        <v>excluded</v>
      </c>
      <c r="L2398" s="5">
        <f t="shared" si="226"/>
        <v>17</v>
      </c>
      <c r="M2398" s="5">
        <f t="shared" si="227"/>
        <v>0</v>
      </c>
    </row>
    <row r="2399" spans="1:13">
      <c r="A2399" s="5">
        <v>4722</v>
      </c>
      <c r="B2399" s="5">
        <v>7</v>
      </c>
      <c r="C2399" s="5" t="s">
        <v>64</v>
      </c>
      <c r="D2399" s="5">
        <v>728</v>
      </c>
      <c r="E2399" s="5">
        <v>20</v>
      </c>
      <c r="F2399" s="8">
        <f t="shared" si="222"/>
        <v>2.7472527472527473</v>
      </c>
      <c r="G2399" s="5">
        <f>IF(COUNTIFS(Q3_SQL_Error_Concentration!$A:$A,A2399,Q3_SQL_Error_Concentration!$E:$E,B2399,Q3_SQL_Error_Concentration!$F:$F,C2399)=0,"",SUMIFS(Q3_SQL_Error_Concentration!$I:$I,Q3_SQL_Error_Concentration!$A:$A,A2399,Q3_SQL_Error_Concentration!$E:$E,B2399,Q3_SQL_Error_Concentration!$F:$F,C2399))</f>
        <v>2.7473000000000001</v>
      </c>
      <c r="H2399" s="5" t="str">
        <f t="shared" si="223"/>
        <v>PASS</v>
      </c>
      <c r="I2399" s="5">
        <f>IF(D2399&gt;=Q3_Validation!$C$2,1,0)</f>
        <v>1</v>
      </c>
      <c r="J2399" s="8">
        <f t="shared" si="224"/>
        <v>2.7472527472527473</v>
      </c>
      <c r="K2399" s="5" t="str">
        <f t="shared" si="225"/>
        <v>high-error</v>
      </c>
      <c r="L2399" s="5">
        <f t="shared" si="226"/>
        <v>17</v>
      </c>
      <c r="M2399" s="5">
        <f t="shared" si="227"/>
        <v>1</v>
      </c>
    </row>
    <row r="2400" spans="1:13">
      <c r="A2400" s="5">
        <v>4722</v>
      </c>
      <c r="B2400" s="5">
        <v>8</v>
      </c>
      <c r="C2400" s="5" t="s">
        <v>63</v>
      </c>
      <c r="D2400" s="5">
        <v>158</v>
      </c>
      <c r="E2400" s="5">
        <v>0</v>
      </c>
      <c r="F2400" s="8">
        <f t="shared" si="222"/>
        <v>0</v>
      </c>
      <c r="G2400" s="5" t="str">
        <f>IF(COUNTIFS(Q3_SQL_Error_Concentration!$A:$A,A2400,Q3_SQL_Error_Concentration!$E:$E,B2400,Q3_SQL_Error_Concentration!$F:$F,C2400)=0,"",SUMIFS(Q3_SQL_Error_Concentration!$I:$I,Q3_SQL_Error_Concentration!$A:$A,A2400,Q3_SQL_Error_Concentration!$E:$E,B2400,Q3_SQL_Error_Concentration!$F:$F,C2400))</f>
        <v/>
      </c>
      <c r="H2400" s="5" t="str">
        <f t="shared" si="223"/>
        <v/>
      </c>
      <c r="I2400" s="5">
        <f>IF(D2400&gt;=Q3_Validation!$C$2,1,0)</f>
        <v>0</v>
      </c>
      <c r="J2400" s="8" t="str">
        <f t="shared" si="224"/>
        <v/>
      </c>
      <c r="K2400" s="5" t="str">
        <f t="shared" si="225"/>
        <v>excluded</v>
      </c>
      <c r="L2400" s="5">
        <f t="shared" si="226"/>
        <v>17</v>
      </c>
      <c r="M2400" s="5">
        <f t="shared" si="227"/>
        <v>0</v>
      </c>
    </row>
    <row r="2401" spans="1:13">
      <c r="A2401" s="5">
        <v>4722</v>
      </c>
      <c r="B2401" s="5">
        <v>8</v>
      </c>
      <c r="C2401" s="5" t="s">
        <v>64</v>
      </c>
      <c r="D2401" s="5">
        <v>829</v>
      </c>
      <c r="E2401" s="5">
        <v>27</v>
      </c>
      <c r="F2401" s="8">
        <f t="shared" si="222"/>
        <v>3.2569360675512664</v>
      </c>
      <c r="G2401" s="5">
        <f>IF(COUNTIFS(Q3_SQL_Error_Concentration!$A:$A,A2401,Q3_SQL_Error_Concentration!$E:$E,B2401,Q3_SQL_Error_Concentration!$F:$F,C2401)=0,"",SUMIFS(Q3_SQL_Error_Concentration!$I:$I,Q3_SQL_Error_Concentration!$A:$A,A2401,Q3_SQL_Error_Concentration!$E:$E,B2401,Q3_SQL_Error_Concentration!$F:$F,C2401))</f>
        <v>3.2568999999999999</v>
      </c>
      <c r="H2401" s="5" t="str">
        <f t="shared" si="223"/>
        <v>PASS</v>
      </c>
      <c r="I2401" s="5">
        <f>IF(D2401&gt;=Q3_Validation!$C$2,1,0)</f>
        <v>1</v>
      </c>
      <c r="J2401" s="8">
        <f t="shared" si="224"/>
        <v>3.2569360675512664</v>
      </c>
      <c r="K2401" s="5" t="str">
        <f t="shared" si="225"/>
        <v>high-error</v>
      </c>
      <c r="L2401" s="5">
        <f t="shared" si="226"/>
        <v>17</v>
      </c>
      <c r="M2401" s="5">
        <f t="shared" si="227"/>
        <v>1</v>
      </c>
    </row>
    <row r="2402" spans="1:13">
      <c r="A2402" s="5">
        <v>4722</v>
      </c>
      <c r="B2402" s="5">
        <v>9</v>
      </c>
      <c r="C2402" s="5" t="s">
        <v>63</v>
      </c>
      <c r="D2402" s="5">
        <v>198</v>
      </c>
      <c r="E2402" s="5">
        <v>0</v>
      </c>
      <c r="F2402" s="8">
        <f t="shared" si="222"/>
        <v>0</v>
      </c>
      <c r="G2402" s="5" t="str">
        <f>IF(COUNTIFS(Q3_SQL_Error_Concentration!$A:$A,A2402,Q3_SQL_Error_Concentration!$E:$E,B2402,Q3_SQL_Error_Concentration!$F:$F,C2402)=0,"",SUMIFS(Q3_SQL_Error_Concentration!$I:$I,Q3_SQL_Error_Concentration!$A:$A,A2402,Q3_SQL_Error_Concentration!$E:$E,B2402,Q3_SQL_Error_Concentration!$F:$F,C2402))</f>
        <v/>
      </c>
      <c r="H2402" s="5" t="str">
        <f t="shared" si="223"/>
        <v/>
      </c>
      <c r="I2402" s="5">
        <f>IF(D2402&gt;=Q3_Validation!$C$2,1,0)</f>
        <v>0</v>
      </c>
      <c r="J2402" s="8" t="str">
        <f t="shared" si="224"/>
        <v/>
      </c>
      <c r="K2402" s="5" t="str">
        <f t="shared" si="225"/>
        <v>excluded</v>
      </c>
      <c r="L2402" s="5">
        <f t="shared" si="226"/>
        <v>17</v>
      </c>
      <c r="M2402" s="5">
        <f t="shared" si="227"/>
        <v>0</v>
      </c>
    </row>
    <row r="2403" spans="1:13">
      <c r="A2403" s="5">
        <v>4722</v>
      </c>
      <c r="B2403" s="5">
        <v>9</v>
      </c>
      <c r="C2403" s="5" t="s">
        <v>64</v>
      </c>
      <c r="D2403" s="5">
        <v>881</v>
      </c>
      <c r="E2403" s="5">
        <v>24</v>
      </c>
      <c r="F2403" s="8">
        <f t="shared" si="222"/>
        <v>2.7241770715096481</v>
      </c>
      <c r="G2403" s="5">
        <f>IF(COUNTIFS(Q3_SQL_Error_Concentration!$A:$A,A2403,Q3_SQL_Error_Concentration!$E:$E,B2403,Q3_SQL_Error_Concentration!$F:$F,C2403)=0,"",SUMIFS(Q3_SQL_Error_Concentration!$I:$I,Q3_SQL_Error_Concentration!$A:$A,A2403,Q3_SQL_Error_Concentration!$E:$E,B2403,Q3_SQL_Error_Concentration!$F:$F,C2403))</f>
        <v>2.7242000000000002</v>
      </c>
      <c r="H2403" s="5" t="str">
        <f t="shared" si="223"/>
        <v>PASS</v>
      </c>
      <c r="I2403" s="5">
        <f>IF(D2403&gt;=Q3_Validation!$C$2,1,0)</f>
        <v>1</v>
      </c>
      <c r="J2403" s="8">
        <f t="shared" si="224"/>
        <v>2.7241770715096481</v>
      </c>
      <c r="K2403" s="5" t="str">
        <f t="shared" si="225"/>
        <v>high-error</v>
      </c>
      <c r="L2403" s="5">
        <f t="shared" si="226"/>
        <v>17</v>
      </c>
      <c r="M2403" s="5">
        <f t="shared" si="227"/>
        <v>1</v>
      </c>
    </row>
    <row r="2404" spans="1:13">
      <c r="A2404" s="5">
        <v>4722</v>
      </c>
      <c r="B2404" s="5">
        <v>10</v>
      </c>
      <c r="C2404" s="5" t="s">
        <v>63</v>
      </c>
      <c r="D2404" s="5">
        <v>268</v>
      </c>
      <c r="E2404" s="5">
        <v>0</v>
      </c>
      <c r="F2404" s="8">
        <f t="shared" si="222"/>
        <v>0</v>
      </c>
      <c r="G2404" s="5" t="str">
        <f>IF(COUNTIFS(Q3_SQL_Error_Concentration!$A:$A,A2404,Q3_SQL_Error_Concentration!$E:$E,B2404,Q3_SQL_Error_Concentration!$F:$F,C2404)=0,"",SUMIFS(Q3_SQL_Error_Concentration!$I:$I,Q3_SQL_Error_Concentration!$A:$A,A2404,Q3_SQL_Error_Concentration!$E:$E,B2404,Q3_SQL_Error_Concentration!$F:$F,C2404))</f>
        <v/>
      </c>
      <c r="H2404" s="5" t="str">
        <f t="shared" si="223"/>
        <v/>
      </c>
      <c r="I2404" s="5">
        <f>IF(D2404&gt;=Q3_Validation!$C$2,1,0)</f>
        <v>0</v>
      </c>
      <c r="J2404" s="8" t="str">
        <f t="shared" si="224"/>
        <v/>
      </c>
      <c r="K2404" s="5" t="str">
        <f t="shared" si="225"/>
        <v>excluded</v>
      </c>
      <c r="L2404" s="5">
        <f t="shared" si="226"/>
        <v>17</v>
      </c>
      <c r="M2404" s="5">
        <f t="shared" si="227"/>
        <v>0</v>
      </c>
    </row>
    <row r="2405" spans="1:13">
      <c r="A2405" s="5">
        <v>4722</v>
      </c>
      <c r="B2405" s="5">
        <v>10</v>
      </c>
      <c r="C2405" s="5" t="s">
        <v>64</v>
      </c>
      <c r="D2405" s="5">
        <v>1187</v>
      </c>
      <c r="E2405" s="5">
        <v>42</v>
      </c>
      <c r="F2405" s="8">
        <f t="shared" si="222"/>
        <v>3.5383319292333613</v>
      </c>
      <c r="G2405" s="5">
        <f>IF(COUNTIFS(Q3_SQL_Error_Concentration!$A:$A,A2405,Q3_SQL_Error_Concentration!$E:$E,B2405,Q3_SQL_Error_Concentration!$F:$F,C2405)=0,"",SUMIFS(Q3_SQL_Error_Concentration!$I:$I,Q3_SQL_Error_Concentration!$A:$A,A2405,Q3_SQL_Error_Concentration!$E:$E,B2405,Q3_SQL_Error_Concentration!$F:$F,C2405))</f>
        <v>3.5383</v>
      </c>
      <c r="H2405" s="5" t="str">
        <f t="shared" si="223"/>
        <v>PASS</v>
      </c>
      <c r="I2405" s="5">
        <f>IF(D2405&gt;=Q3_Validation!$C$2,1,0)</f>
        <v>1</v>
      </c>
      <c r="J2405" s="8">
        <f t="shared" si="224"/>
        <v>3.5383319292333613</v>
      </c>
      <c r="K2405" s="5" t="str">
        <f t="shared" si="225"/>
        <v>high-error</v>
      </c>
      <c r="L2405" s="5">
        <f t="shared" si="226"/>
        <v>17</v>
      </c>
      <c r="M2405" s="5">
        <f t="shared" si="227"/>
        <v>1</v>
      </c>
    </row>
    <row r="2406" spans="1:13">
      <c r="A2406" s="5">
        <v>4722</v>
      </c>
      <c r="B2406" s="5">
        <v>11</v>
      </c>
      <c r="C2406" s="5" t="s">
        <v>63</v>
      </c>
      <c r="D2406" s="5">
        <v>265</v>
      </c>
      <c r="E2406" s="5">
        <v>0</v>
      </c>
      <c r="F2406" s="8">
        <f t="shared" si="222"/>
        <v>0</v>
      </c>
      <c r="G2406" s="5" t="str">
        <f>IF(COUNTIFS(Q3_SQL_Error_Concentration!$A:$A,A2406,Q3_SQL_Error_Concentration!$E:$E,B2406,Q3_SQL_Error_Concentration!$F:$F,C2406)=0,"",SUMIFS(Q3_SQL_Error_Concentration!$I:$I,Q3_SQL_Error_Concentration!$A:$A,A2406,Q3_SQL_Error_Concentration!$E:$E,B2406,Q3_SQL_Error_Concentration!$F:$F,C2406))</f>
        <v/>
      </c>
      <c r="H2406" s="5" t="str">
        <f t="shared" si="223"/>
        <v/>
      </c>
      <c r="I2406" s="5">
        <f>IF(D2406&gt;=Q3_Validation!$C$2,1,0)</f>
        <v>0</v>
      </c>
      <c r="J2406" s="8" t="str">
        <f t="shared" si="224"/>
        <v/>
      </c>
      <c r="K2406" s="5" t="str">
        <f t="shared" si="225"/>
        <v>excluded</v>
      </c>
      <c r="L2406" s="5">
        <f t="shared" si="226"/>
        <v>17</v>
      </c>
      <c r="M2406" s="5">
        <f t="shared" si="227"/>
        <v>0</v>
      </c>
    </row>
    <row r="2407" spans="1:13">
      <c r="A2407" s="5">
        <v>4722</v>
      </c>
      <c r="B2407" s="5">
        <v>11</v>
      </c>
      <c r="C2407" s="5" t="s">
        <v>64</v>
      </c>
      <c r="D2407" s="5">
        <v>1267</v>
      </c>
      <c r="E2407" s="5">
        <v>45</v>
      </c>
      <c r="F2407" s="8">
        <f t="shared" si="222"/>
        <v>3.5516969218626677</v>
      </c>
      <c r="G2407" s="5">
        <f>IF(COUNTIFS(Q3_SQL_Error_Concentration!$A:$A,A2407,Q3_SQL_Error_Concentration!$E:$E,B2407,Q3_SQL_Error_Concentration!$F:$F,C2407)=0,"",SUMIFS(Q3_SQL_Error_Concentration!$I:$I,Q3_SQL_Error_Concentration!$A:$A,A2407,Q3_SQL_Error_Concentration!$E:$E,B2407,Q3_SQL_Error_Concentration!$F:$F,C2407))</f>
        <v>3.5516999999999999</v>
      </c>
      <c r="H2407" s="5" t="str">
        <f t="shared" si="223"/>
        <v>PASS</v>
      </c>
      <c r="I2407" s="5">
        <f>IF(D2407&gt;=Q3_Validation!$C$2,1,0)</f>
        <v>1</v>
      </c>
      <c r="J2407" s="8">
        <f t="shared" si="224"/>
        <v>3.5516969218626677</v>
      </c>
      <c r="K2407" s="5" t="str">
        <f t="shared" si="225"/>
        <v>high-error</v>
      </c>
      <c r="L2407" s="5">
        <f t="shared" si="226"/>
        <v>17</v>
      </c>
      <c r="M2407" s="5">
        <f t="shared" si="227"/>
        <v>1</v>
      </c>
    </row>
    <row r="2408" spans="1:13">
      <c r="A2408" s="5">
        <v>4722</v>
      </c>
      <c r="B2408" s="5">
        <v>12</v>
      </c>
      <c r="C2408" s="5" t="s">
        <v>63</v>
      </c>
      <c r="D2408" s="5">
        <v>255</v>
      </c>
      <c r="E2408" s="5">
        <v>0</v>
      </c>
      <c r="F2408" s="8">
        <f t="shared" si="222"/>
        <v>0</v>
      </c>
      <c r="G2408" s="5" t="str">
        <f>IF(COUNTIFS(Q3_SQL_Error_Concentration!$A:$A,A2408,Q3_SQL_Error_Concentration!$E:$E,B2408,Q3_SQL_Error_Concentration!$F:$F,C2408)=0,"",SUMIFS(Q3_SQL_Error_Concentration!$I:$I,Q3_SQL_Error_Concentration!$A:$A,A2408,Q3_SQL_Error_Concentration!$E:$E,B2408,Q3_SQL_Error_Concentration!$F:$F,C2408))</f>
        <v/>
      </c>
      <c r="H2408" s="5" t="str">
        <f t="shared" si="223"/>
        <v/>
      </c>
      <c r="I2408" s="5">
        <f>IF(D2408&gt;=Q3_Validation!$C$2,1,0)</f>
        <v>0</v>
      </c>
      <c r="J2408" s="8" t="str">
        <f t="shared" si="224"/>
        <v/>
      </c>
      <c r="K2408" s="5" t="str">
        <f t="shared" si="225"/>
        <v>excluded</v>
      </c>
      <c r="L2408" s="5">
        <f t="shared" si="226"/>
        <v>17</v>
      </c>
      <c r="M2408" s="5">
        <f t="shared" si="227"/>
        <v>0</v>
      </c>
    </row>
    <row r="2409" spans="1:13">
      <c r="A2409" s="5">
        <v>4722</v>
      </c>
      <c r="B2409" s="5">
        <v>12</v>
      </c>
      <c r="C2409" s="5" t="s">
        <v>64</v>
      </c>
      <c r="D2409" s="5">
        <v>1335</v>
      </c>
      <c r="E2409" s="5">
        <v>40</v>
      </c>
      <c r="F2409" s="8">
        <f t="shared" si="222"/>
        <v>2.9962546816479403</v>
      </c>
      <c r="G2409" s="5">
        <f>IF(COUNTIFS(Q3_SQL_Error_Concentration!$A:$A,A2409,Q3_SQL_Error_Concentration!$E:$E,B2409,Q3_SQL_Error_Concentration!$F:$F,C2409)=0,"",SUMIFS(Q3_SQL_Error_Concentration!$I:$I,Q3_SQL_Error_Concentration!$A:$A,A2409,Q3_SQL_Error_Concentration!$E:$E,B2409,Q3_SQL_Error_Concentration!$F:$F,C2409))</f>
        <v>2.9963000000000002</v>
      </c>
      <c r="H2409" s="5" t="str">
        <f t="shared" si="223"/>
        <v>PASS</v>
      </c>
      <c r="I2409" s="5">
        <f>IF(D2409&gt;=Q3_Validation!$C$2,1,0)</f>
        <v>1</v>
      </c>
      <c r="J2409" s="8">
        <f t="shared" si="224"/>
        <v>2.9962546816479403</v>
      </c>
      <c r="K2409" s="5" t="str">
        <f t="shared" si="225"/>
        <v>high-error</v>
      </c>
      <c r="L2409" s="5">
        <f t="shared" si="226"/>
        <v>17</v>
      </c>
      <c r="M2409" s="5">
        <f t="shared" si="227"/>
        <v>1</v>
      </c>
    </row>
    <row r="2410" spans="1:13">
      <c r="A2410" s="5">
        <v>4722</v>
      </c>
      <c r="B2410" s="5">
        <v>13</v>
      </c>
      <c r="C2410" s="5" t="s">
        <v>63</v>
      </c>
      <c r="D2410" s="5">
        <v>327</v>
      </c>
      <c r="E2410" s="5">
        <v>0</v>
      </c>
      <c r="F2410" s="8">
        <f t="shared" si="222"/>
        <v>0</v>
      </c>
      <c r="G2410" s="5" t="str">
        <f>IF(COUNTIFS(Q3_SQL_Error_Concentration!$A:$A,A2410,Q3_SQL_Error_Concentration!$E:$E,B2410,Q3_SQL_Error_Concentration!$F:$F,C2410)=0,"",SUMIFS(Q3_SQL_Error_Concentration!$I:$I,Q3_SQL_Error_Concentration!$A:$A,A2410,Q3_SQL_Error_Concentration!$E:$E,B2410,Q3_SQL_Error_Concentration!$F:$F,C2410))</f>
        <v/>
      </c>
      <c r="H2410" s="5" t="str">
        <f t="shared" si="223"/>
        <v/>
      </c>
      <c r="I2410" s="5">
        <f>IF(D2410&gt;=Q3_Validation!$C$2,1,0)</f>
        <v>0</v>
      </c>
      <c r="J2410" s="8" t="str">
        <f t="shared" si="224"/>
        <v/>
      </c>
      <c r="K2410" s="5" t="str">
        <f t="shared" si="225"/>
        <v>excluded</v>
      </c>
      <c r="L2410" s="5">
        <f t="shared" si="226"/>
        <v>17</v>
      </c>
      <c r="M2410" s="5">
        <f t="shared" si="227"/>
        <v>0</v>
      </c>
    </row>
    <row r="2411" spans="1:13">
      <c r="A2411" s="5">
        <v>4722</v>
      </c>
      <c r="B2411" s="5">
        <v>13</v>
      </c>
      <c r="C2411" s="5" t="s">
        <v>64</v>
      </c>
      <c r="D2411" s="5">
        <v>1377</v>
      </c>
      <c r="E2411" s="5">
        <v>37</v>
      </c>
      <c r="F2411" s="8">
        <f t="shared" si="222"/>
        <v>2.6870007262164126</v>
      </c>
      <c r="G2411" s="5">
        <f>IF(COUNTIFS(Q3_SQL_Error_Concentration!$A:$A,A2411,Q3_SQL_Error_Concentration!$E:$E,B2411,Q3_SQL_Error_Concentration!$F:$F,C2411)=0,"",SUMIFS(Q3_SQL_Error_Concentration!$I:$I,Q3_SQL_Error_Concentration!$A:$A,A2411,Q3_SQL_Error_Concentration!$E:$E,B2411,Q3_SQL_Error_Concentration!$F:$F,C2411))</f>
        <v>2.6869999999999998</v>
      </c>
      <c r="H2411" s="5" t="str">
        <f t="shared" si="223"/>
        <v>PASS</v>
      </c>
      <c r="I2411" s="5">
        <f>IF(D2411&gt;=Q3_Validation!$C$2,1,0)</f>
        <v>1</v>
      </c>
      <c r="J2411" s="8">
        <f t="shared" si="224"/>
        <v>2.6870007262164126</v>
      </c>
      <c r="K2411" s="5" t="str">
        <f t="shared" si="225"/>
        <v>high-error</v>
      </c>
      <c r="L2411" s="5">
        <f t="shared" si="226"/>
        <v>17</v>
      </c>
      <c r="M2411" s="5">
        <f t="shared" si="227"/>
        <v>1</v>
      </c>
    </row>
    <row r="2412" spans="1:13">
      <c r="A2412" s="5">
        <v>4722</v>
      </c>
      <c r="B2412" s="5">
        <v>14</v>
      </c>
      <c r="C2412" s="5" t="s">
        <v>63</v>
      </c>
      <c r="D2412" s="5">
        <v>255</v>
      </c>
      <c r="E2412" s="5">
        <v>0</v>
      </c>
      <c r="F2412" s="8">
        <f t="shared" si="222"/>
        <v>0</v>
      </c>
      <c r="G2412" s="5" t="str">
        <f>IF(COUNTIFS(Q3_SQL_Error_Concentration!$A:$A,A2412,Q3_SQL_Error_Concentration!$E:$E,B2412,Q3_SQL_Error_Concentration!$F:$F,C2412)=0,"",SUMIFS(Q3_SQL_Error_Concentration!$I:$I,Q3_SQL_Error_Concentration!$A:$A,A2412,Q3_SQL_Error_Concentration!$E:$E,B2412,Q3_SQL_Error_Concentration!$F:$F,C2412))</f>
        <v/>
      </c>
      <c r="H2412" s="5" t="str">
        <f t="shared" si="223"/>
        <v/>
      </c>
      <c r="I2412" s="5">
        <f>IF(D2412&gt;=Q3_Validation!$C$2,1,0)</f>
        <v>0</v>
      </c>
      <c r="J2412" s="8" t="str">
        <f t="shared" si="224"/>
        <v/>
      </c>
      <c r="K2412" s="5" t="str">
        <f t="shared" si="225"/>
        <v>excluded</v>
      </c>
      <c r="L2412" s="5">
        <f t="shared" si="226"/>
        <v>17</v>
      </c>
      <c r="M2412" s="5">
        <f t="shared" si="227"/>
        <v>0</v>
      </c>
    </row>
    <row r="2413" spans="1:13">
      <c r="A2413" s="5">
        <v>4722</v>
      </c>
      <c r="B2413" s="5">
        <v>14</v>
      </c>
      <c r="C2413" s="5" t="s">
        <v>64</v>
      </c>
      <c r="D2413" s="5">
        <v>1398</v>
      </c>
      <c r="E2413" s="5">
        <v>39</v>
      </c>
      <c r="F2413" s="8">
        <f t="shared" si="222"/>
        <v>2.7896995708154506</v>
      </c>
      <c r="G2413" s="5">
        <f>IF(COUNTIFS(Q3_SQL_Error_Concentration!$A:$A,A2413,Q3_SQL_Error_Concentration!$E:$E,B2413,Q3_SQL_Error_Concentration!$F:$F,C2413)=0,"",SUMIFS(Q3_SQL_Error_Concentration!$I:$I,Q3_SQL_Error_Concentration!$A:$A,A2413,Q3_SQL_Error_Concentration!$E:$E,B2413,Q3_SQL_Error_Concentration!$F:$F,C2413))</f>
        <v>2.7896999999999998</v>
      </c>
      <c r="H2413" s="5" t="str">
        <f t="shared" si="223"/>
        <v>PASS</v>
      </c>
      <c r="I2413" s="5">
        <f>IF(D2413&gt;=Q3_Validation!$C$2,1,0)</f>
        <v>1</v>
      </c>
      <c r="J2413" s="8">
        <f t="shared" si="224"/>
        <v>2.7896995708154506</v>
      </c>
      <c r="K2413" s="5" t="str">
        <f t="shared" si="225"/>
        <v>high-error</v>
      </c>
      <c r="L2413" s="5">
        <f t="shared" si="226"/>
        <v>17</v>
      </c>
      <c r="M2413" s="5">
        <f t="shared" si="227"/>
        <v>1</v>
      </c>
    </row>
    <row r="2414" spans="1:13">
      <c r="A2414" s="5">
        <v>4722</v>
      </c>
      <c r="B2414" s="5">
        <v>15</v>
      </c>
      <c r="C2414" s="5" t="s">
        <v>63</v>
      </c>
      <c r="D2414" s="5">
        <v>312</v>
      </c>
      <c r="E2414" s="5">
        <v>0</v>
      </c>
      <c r="F2414" s="8">
        <f t="shared" si="222"/>
        <v>0</v>
      </c>
      <c r="G2414" s="5" t="str">
        <f>IF(COUNTIFS(Q3_SQL_Error_Concentration!$A:$A,A2414,Q3_SQL_Error_Concentration!$E:$E,B2414,Q3_SQL_Error_Concentration!$F:$F,C2414)=0,"",SUMIFS(Q3_SQL_Error_Concentration!$I:$I,Q3_SQL_Error_Concentration!$A:$A,A2414,Q3_SQL_Error_Concentration!$E:$E,B2414,Q3_SQL_Error_Concentration!$F:$F,C2414))</f>
        <v/>
      </c>
      <c r="H2414" s="5" t="str">
        <f t="shared" si="223"/>
        <v/>
      </c>
      <c r="I2414" s="5">
        <f>IF(D2414&gt;=Q3_Validation!$C$2,1,0)</f>
        <v>0</v>
      </c>
      <c r="J2414" s="8" t="str">
        <f t="shared" si="224"/>
        <v/>
      </c>
      <c r="K2414" s="5" t="str">
        <f t="shared" si="225"/>
        <v>excluded</v>
      </c>
      <c r="L2414" s="5">
        <f t="shared" si="226"/>
        <v>17</v>
      </c>
      <c r="M2414" s="5">
        <f t="shared" si="227"/>
        <v>0</v>
      </c>
    </row>
    <row r="2415" spans="1:13">
      <c r="A2415" s="5">
        <v>4722</v>
      </c>
      <c r="B2415" s="5">
        <v>15</v>
      </c>
      <c r="C2415" s="5" t="s">
        <v>64</v>
      </c>
      <c r="D2415" s="5">
        <v>1356</v>
      </c>
      <c r="E2415" s="5">
        <v>38</v>
      </c>
      <c r="F2415" s="8">
        <f t="shared" si="222"/>
        <v>2.8023598820058999</v>
      </c>
      <c r="G2415" s="5">
        <f>IF(COUNTIFS(Q3_SQL_Error_Concentration!$A:$A,A2415,Q3_SQL_Error_Concentration!$E:$E,B2415,Q3_SQL_Error_Concentration!$F:$F,C2415)=0,"",SUMIFS(Q3_SQL_Error_Concentration!$I:$I,Q3_SQL_Error_Concentration!$A:$A,A2415,Q3_SQL_Error_Concentration!$E:$E,B2415,Q3_SQL_Error_Concentration!$F:$F,C2415))</f>
        <v>2.8024</v>
      </c>
      <c r="H2415" s="5" t="str">
        <f t="shared" si="223"/>
        <v>PASS</v>
      </c>
      <c r="I2415" s="5">
        <f>IF(D2415&gt;=Q3_Validation!$C$2,1,0)</f>
        <v>1</v>
      </c>
      <c r="J2415" s="8">
        <f t="shared" si="224"/>
        <v>2.8023598820058999</v>
      </c>
      <c r="K2415" s="5" t="str">
        <f t="shared" si="225"/>
        <v>high-error</v>
      </c>
      <c r="L2415" s="5">
        <f t="shared" si="226"/>
        <v>17</v>
      </c>
      <c r="M2415" s="5">
        <f t="shared" si="227"/>
        <v>1</v>
      </c>
    </row>
    <row r="2416" spans="1:13">
      <c r="A2416" s="5">
        <v>4722</v>
      </c>
      <c r="B2416" s="5">
        <v>16</v>
      </c>
      <c r="C2416" s="5" t="s">
        <v>63</v>
      </c>
      <c r="D2416" s="5">
        <v>287</v>
      </c>
      <c r="E2416" s="5">
        <v>0</v>
      </c>
      <c r="F2416" s="8">
        <f t="shared" si="222"/>
        <v>0</v>
      </c>
      <c r="G2416" s="5" t="str">
        <f>IF(COUNTIFS(Q3_SQL_Error_Concentration!$A:$A,A2416,Q3_SQL_Error_Concentration!$E:$E,B2416,Q3_SQL_Error_Concentration!$F:$F,C2416)=0,"",SUMIFS(Q3_SQL_Error_Concentration!$I:$I,Q3_SQL_Error_Concentration!$A:$A,A2416,Q3_SQL_Error_Concentration!$E:$E,B2416,Q3_SQL_Error_Concentration!$F:$F,C2416))</f>
        <v/>
      </c>
      <c r="H2416" s="5" t="str">
        <f t="shared" si="223"/>
        <v/>
      </c>
      <c r="I2416" s="5">
        <f>IF(D2416&gt;=Q3_Validation!$C$2,1,0)</f>
        <v>0</v>
      </c>
      <c r="J2416" s="8" t="str">
        <f t="shared" si="224"/>
        <v/>
      </c>
      <c r="K2416" s="5" t="str">
        <f t="shared" si="225"/>
        <v>excluded</v>
      </c>
      <c r="L2416" s="5">
        <f t="shared" si="226"/>
        <v>17</v>
      </c>
      <c r="M2416" s="5">
        <f t="shared" si="227"/>
        <v>0</v>
      </c>
    </row>
    <row r="2417" spans="1:13">
      <c r="A2417" s="5">
        <v>4722</v>
      </c>
      <c r="B2417" s="5">
        <v>16</v>
      </c>
      <c r="C2417" s="5" t="s">
        <v>64</v>
      </c>
      <c r="D2417" s="5">
        <v>1415</v>
      </c>
      <c r="E2417" s="5">
        <v>44</v>
      </c>
      <c r="F2417" s="8">
        <f t="shared" si="222"/>
        <v>3.1095406360424027</v>
      </c>
      <c r="G2417" s="5">
        <f>IF(COUNTIFS(Q3_SQL_Error_Concentration!$A:$A,A2417,Q3_SQL_Error_Concentration!$E:$E,B2417,Q3_SQL_Error_Concentration!$F:$F,C2417)=0,"",SUMIFS(Q3_SQL_Error_Concentration!$I:$I,Q3_SQL_Error_Concentration!$A:$A,A2417,Q3_SQL_Error_Concentration!$E:$E,B2417,Q3_SQL_Error_Concentration!$F:$F,C2417))</f>
        <v>3.1095000000000002</v>
      </c>
      <c r="H2417" s="5" t="str">
        <f t="shared" si="223"/>
        <v>PASS</v>
      </c>
      <c r="I2417" s="5">
        <f>IF(D2417&gt;=Q3_Validation!$C$2,1,0)</f>
        <v>1</v>
      </c>
      <c r="J2417" s="8">
        <f t="shared" si="224"/>
        <v>3.1095406360424027</v>
      </c>
      <c r="K2417" s="5" t="str">
        <f t="shared" si="225"/>
        <v>high-error</v>
      </c>
      <c r="L2417" s="5">
        <f t="shared" si="226"/>
        <v>17</v>
      </c>
      <c r="M2417" s="5">
        <f t="shared" si="227"/>
        <v>1</v>
      </c>
    </row>
    <row r="2418" spans="1:13">
      <c r="A2418" s="5">
        <v>4722</v>
      </c>
      <c r="B2418" s="5">
        <v>17</v>
      </c>
      <c r="C2418" s="5" t="s">
        <v>63</v>
      </c>
      <c r="D2418" s="5">
        <v>287</v>
      </c>
      <c r="E2418" s="5">
        <v>0</v>
      </c>
      <c r="F2418" s="8">
        <f t="shared" si="222"/>
        <v>0</v>
      </c>
      <c r="G2418" s="5" t="str">
        <f>IF(COUNTIFS(Q3_SQL_Error_Concentration!$A:$A,A2418,Q3_SQL_Error_Concentration!$E:$E,B2418,Q3_SQL_Error_Concentration!$F:$F,C2418)=0,"",SUMIFS(Q3_SQL_Error_Concentration!$I:$I,Q3_SQL_Error_Concentration!$A:$A,A2418,Q3_SQL_Error_Concentration!$E:$E,B2418,Q3_SQL_Error_Concentration!$F:$F,C2418))</f>
        <v/>
      </c>
      <c r="H2418" s="5" t="str">
        <f t="shared" si="223"/>
        <v/>
      </c>
      <c r="I2418" s="5">
        <f>IF(D2418&gt;=Q3_Validation!$C$2,1,0)</f>
        <v>0</v>
      </c>
      <c r="J2418" s="8" t="str">
        <f t="shared" si="224"/>
        <v/>
      </c>
      <c r="K2418" s="5" t="str">
        <f t="shared" si="225"/>
        <v>excluded</v>
      </c>
      <c r="L2418" s="5">
        <f t="shared" si="226"/>
        <v>17</v>
      </c>
      <c r="M2418" s="5">
        <f t="shared" si="227"/>
        <v>0</v>
      </c>
    </row>
    <row r="2419" spans="1:13">
      <c r="A2419" s="5">
        <v>4722</v>
      </c>
      <c r="B2419" s="5">
        <v>17</v>
      </c>
      <c r="C2419" s="5" t="s">
        <v>64</v>
      </c>
      <c r="D2419" s="5">
        <v>1337</v>
      </c>
      <c r="E2419" s="5">
        <v>42</v>
      </c>
      <c r="F2419" s="8">
        <f t="shared" si="222"/>
        <v>3.1413612565445028</v>
      </c>
      <c r="G2419" s="5">
        <f>IF(COUNTIFS(Q3_SQL_Error_Concentration!$A:$A,A2419,Q3_SQL_Error_Concentration!$E:$E,B2419,Q3_SQL_Error_Concentration!$F:$F,C2419)=0,"",SUMIFS(Q3_SQL_Error_Concentration!$I:$I,Q3_SQL_Error_Concentration!$A:$A,A2419,Q3_SQL_Error_Concentration!$E:$E,B2419,Q3_SQL_Error_Concentration!$F:$F,C2419))</f>
        <v>3.1414</v>
      </c>
      <c r="H2419" s="5" t="str">
        <f t="shared" si="223"/>
        <v>PASS</v>
      </c>
      <c r="I2419" s="5">
        <f>IF(D2419&gt;=Q3_Validation!$C$2,1,0)</f>
        <v>1</v>
      </c>
      <c r="J2419" s="8">
        <f t="shared" si="224"/>
        <v>3.1413612565445028</v>
      </c>
      <c r="K2419" s="5" t="str">
        <f t="shared" si="225"/>
        <v>high-error</v>
      </c>
      <c r="L2419" s="5">
        <f t="shared" si="226"/>
        <v>17</v>
      </c>
      <c r="M2419" s="5">
        <f t="shared" si="227"/>
        <v>1</v>
      </c>
    </row>
    <row r="2420" spans="1:13">
      <c r="A2420" s="5">
        <v>4722</v>
      </c>
      <c r="B2420" s="5">
        <v>18</v>
      </c>
      <c r="C2420" s="5" t="s">
        <v>63</v>
      </c>
      <c r="D2420" s="5">
        <v>338</v>
      </c>
      <c r="E2420" s="5">
        <v>0</v>
      </c>
      <c r="F2420" s="8">
        <f t="shared" si="222"/>
        <v>0</v>
      </c>
      <c r="G2420" s="5" t="str">
        <f>IF(COUNTIFS(Q3_SQL_Error_Concentration!$A:$A,A2420,Q3_SQL_Error_Concentration!$E:$E,B2420,Q3_SQL_Error_Concentration!$F:$F,C2420)=0,"",SUMIFS(Q3_SQL_Error_Concentration!$I:$I,Q3_SQL_Error_Concentration!$A:$A,A2420,Q3_SQL_Error_Concentration!$E:$E,B2420,Q3_SQL_Error_Concentration!$F:$F,C2420))</f>
        <v/>
      </c>
      <c r="H2420" s="5" t="str">
        <f t="shared" si="223"/>
        <v/>
      </c>
      <c r="I2420" s="5">
        <f>IF(D2420&gt;=Q3_Validation!$C$2,1,0)</f>
        <v>0</v>
      </c>
      <c r="J2420" s="8" t="str">
        <f t="shared" si="224"/>
        <v/>
      </c>
      <c r="K2420" s="5" t="str">
        <f t="shared" si="225"/>
        <v>excluded</v>
      </c>
      <c r="L2420" s="5">
        <f t="shared" si="226"/>
        <v>17</v>
      </c>
      <c r="M2420" s="5">
        <f t="shared" si="227"/>
        <v>0</v>
      </c>
    </row>
    <row r="2421" spans="1:13">
      <c r="A2421" s="5">
        <v>4722</v>
      </c>
      <c r="B2421" s="5">
        <v>18</v>
      </c>
      <c r="C2421" s="5" t="s">
        <v>64</v>
      </c>
      <c r="D2421" s="5">
        <v>1322</v>
      </c>
      <c r="E2421" s="5">
        <v>41</v>
      </c>
      <c r="F2421" s="8">
        <f t="shared" si="222"/>
        <v>3.1013615733736764</v>
      </c>
      <c r="G2421" s="5">
        <f>IF(COUNTIFS(Q3_SQL_Error_Concentration!$A:$A,A2421,Q3_SQL_Error_Concentration!$E:$E,B2421,Q3_SQL_Error_Concentration!$F:$F,C2421)=0,"",SUMIFS(Q3_SQL_Error_Concentration!$I:$I,Q3_SQL_Error_Concentration!$A:$A,A2421,Q3_SQL_Error_Concentration!$E:$E,B2421,Q3_SQL_Error_Concentration!$F:$F,C2421))</f>
        <v>3.1013999999999999</v>
      </c>
      <c r="H2421" s="5" t="str">
        <f t="shared" si="223"/>
        <v>PASS</v>
      </c>
      <c r="I2421" s="5">
        <f>IF(D2421&gt;=Q3_Validation!$C$2,1,0)</f>
        <v>1</v>
      </c>
      <c r="J2421" s="8">
        <f t="shared" si="224"/>
        <v>3.1013615733736764</v>
      </c>
      <c r="K2421" s="5" t="str">
        <f t="shared" si="225"/>
        <v>high-error</v>
      </c>
      <c r="L2421" s="5">
        <f t="shared" si="226"/>
        <v>17</v>
      </c>
      <c r="M2421" s="5">
        <f t="shared" si="227"/>
        <v>1</v>
      </c>
    </row>
    <row r="2422" spans="1:13">
      <c r="A2422" s="5">
        <v>4722</v>
      </c>
      <c r="B2422" s="5">
        <v>19</v>
      </c>
      <c r="C2422" s="5" t="s">
        <v>63</v>
      </c>
      <c r="D2422" s="5">
        <v>268</v>
      </c>
      <c r="E2422" s="5">
        <v>0</v>
      </c>
      <c r="F2422" s="8">
        <f t="shared" si="222"/>
        <v>0</v>
      </c>
      <c r="G2422" s="5" t="str">
        <f>IF(COUNTIFS(Q3_SQL_Error_Concentration!$A:$A,A2422,Q3_SQL_Error_Concentration!$E:$E,B2422,Q3_SQL_Error_Concentration!$F:$F,C2422)=0,"",SUMIFS(Q3_SQL_Error_Concentration!$I:$I,Q3_SQL_Error_Concentration!$A:$A,A2422,Q3_SQL_Error_Concentration!$E:$E,B2422,Q3_SQL_Error_Concentration!$F:$F,C2422))</f>
        <v/>
      </c>
      <c r="H2422" s="5" t="str">
        <f t="shared" si="223"/>
        <v/>
      </c>
      <c r="I2422" s="5">
        <f>IF(D2422&gt;=Q3_Validation!$C$2,1,0)</f>
        <v>0</v>
      </c>
      <c r="J2422" s="8" t="str">
        <f t="shared" si="224"/>
        <v/>
      </c>
      <c r="K2422" s="5" t="str">
        <f t="shared" si="225"/>
        <v>excluded</v>
      </c>
      <c r="L2422" s="5">
        <f t="shared" si="226"/>
        <v>17</v>
      </c>
      <c r="M2422" s="5">
        <f t="shared" si="227"/>
        <v>0</v>
      </c>
    </row>
    <row r="2423" spans="1:13">
      <c r="A2423" s="5">
        <v>4722</v>
      </c>
      <c r="B2423" s="5">
        <v>19</v>
      </c>
      <c r="C2423" s="5" t="s">
        <v>64</v>
      </c>
      <c r="D2423" s="5">
        <v>1348</v>
      </c>
      <c r="E2423" s="5">
        <v>39</v>
      </c>
      <c r="F2423" s="8">
        <f t="shared" si="222"/>
        <v>2.8931750741839761</v>
      </c>
      <c r="G2423" s="5">
        <f>IF(COUNTIFS(Q3_SQL_Error_Concentration!$A:$A,A2423,Q3_SQL_Error_Concentration!$E:$E,B2423,Q3_SQL_Error_Concentration!$F:$F,C2423)=0,"",SUMIFS(Q3_SQL_Error_Concentration!$I:$I,Q3_SQL_Error_Concentration!$A:$A,A2423,Q3_SQL_Error_Concentration!$E:$E,B2423,Q3_SQL_Error_Concentration!$F:$F,C2423))</f>
        <v>2.8932000000000002</v>
      </c>
      <c r="H2423" s="5" t="str">
        <f t="shared" si="223"/>
        <v>PASS</v>
      </c>
      <c r="I2423" s="5">
        <f>IF(D2423&gt;=Q3_Validation!$C$2,1,0)</f>
        <v>1</v>
      </c>
      <c r="J2423" s="8">
        <f t="shared" si="224"/>
        <v>2.8931750741839761</v>
      </c>
      <c r="K2423" s="5" t="str">
        <f t="shared" si="225"/>
        <v>high-error</v>
      </c>
      <c r="L2423" s="5">
        <f t="shared" si="226"/>
        <v>17</v>
      </c>
      <c r="M2423" s="5">
        <f t="shared" si="227"/>
        <v>1</v>
      </c>
    </row>
    <row r="2424" spans="1:13">
      <c r="A2424" s="5">
        <v>4722</v>
      </c>
      <c r="B2424" s="5">
        <v>20</v>
      </c>
      <c r="C2424" s="5" t="s">
        <v>63</v>
      </c>
      <c r="D2424" s="5">
        <v>283</v>
      </c>
      <c r="E2424" s="5">
        <v>0</v>
      </c>
      <c r="F2424" s="8">
        <f t="shared" si="222"/>
        <v>0</v>
      </c>
      <c r="G2424" s="5" t="str">
        <f>IF(COUNTIFS(Q3_SQL_Error_Concentration!$A:$A,A2424,Q3_SQL_Error_Concentration!$E:$E,B2424,Q3_SQL_Error_Concentration!$F:$F,C2424)=0,"",SUMIFS(Q3_SQL_Error_Concentration!$I:$I,Q3_SQL_Error_Concentration!$A:$A,A2424,Q3_SQL_Error_Concentration!$E:$E,B2424,Q3_SQL_Error_Concentration!$F:$F,C2424))</f>
        <v/>
      </c>
      <c r="H2424" s="5" t="str">
        <f t="shared" si="223"/>
        <v/>
      </c>
      <c r="I2424" s="5">
        <f>IF(D2424&gt;=Q3_Validation!$C$2,1,0)</f>
        <v>0</v>
      </c>
      <c r="J2424" s="8" t="str">
        <f t="shared" si="224"/>
        <v/>
      </c>
      <c r="K2424" s="5" t="str">
        <f t="shared" si="225"/>
        <v>excluded</v>
      </c>
      <c r="L2424" s="5">
        <f t="shared" si="226"/>
        <v>17</v>
      </c>
      <c r="M2424" s="5">
        <f t="shared" si="227"/>
        <v>0</v>
      </c>
    </row>
    <row r="2425" spans="1:13">
      <c r="A2425" s="5">
        <v>4722</v>
      </c>
      <c r="B2425" s="5">
        <v>20</v>
      </c>
      <c r="C2425" s="5" t="s">
        <v>64</v>
      </c>
      <c r="D2425" s="5">
        <v>1234</v>
      </c>
      <c r="E2425" s="5">
        <v>25</v>
      </c>
      <c r="F2425" s="8">
        <f t="shared" si="222"/>
        <v>2.025931928687196</v>
      </c>
      <c r="G2425" s="5" t="str">
        <f>IF(COUNTIFS(Q3_SQL_Error_Concentration!$A:$A,A2425,Q3_SQL_Error_Concentration!$E:$E,B2425,Q3_SQL_Error_Concentration!$F:$F,C2425)=0,"",SUMIFS(Q3_SQL_Error_Concentration!$I:$I,Q3_SQL_Error_Concentration!$A:$A,A2425,Q3_SQL_Error_Concentration!$E:$E,B2425,Q3_SQL_Error_Concentration!$F:$F,C2425))</f>
        <v/>
      </c>
      <c r="H2425" s="5" t="str">
        <f t="shared" si="223"/>
        <v/>
      </c>
      <c r="I2425" s="5">
        <f>IF(D2425&gt;=Q3_Validation!$C$2,1,0)</f>
        <v>1</v>
      </c>
      <c r="J2425" s="8">
        <f t="shared" si="224"/>
        <v>2.025931928687196</v>
      </c>
      <c r="K2425" s="5" t="str">
        <f t="shared" si="225"/>
        <v>normal</v>
      </c>
      <c r="L2425" s="5">
        <f t="shared" si="226"/>
        <v>17</v>
      </c>
      <c r="M2425" s="5">
        <f t="shared" si="227"/>
        <v>0</v>
      </c>
    </row>
    <row r="2426" spans="1:13">
      <c r="A2426" s="5">
        <v>4722</v>
      </c>
      <c r="B2426" s="5">
        <v>21</v>
      </c>
      <c r="C2426" s="5" t="s">
        <v>63</v>
      </c>
      <c r="D2426" s="5">
        <v>393</v>
      </c>
      <c r="E2426" s="5">
        <v>0</v>
      </c>
      <c r="F2426" s="8">
        <f t="shared" si="222"/>
        <v>0</v>
      </c>
      <c r="G2426" s="5" t="str">
        <f>IF(COUNTIFS(Q3_SQL_Error_Concentration!$A:$A,A2426,Q3_SQL_Error_Concentration!$E:$E,B2426,Q3_SQL_Error_Concentration!$F:$F,C2426)=0,"",SUMIFS(Q3_SQL_Error_Concentration!$I:$I,Q3_SQL_Error_Concentration!$A:$A,A2426,Q3_SQL_Error_Concentration!$E:$E,B2426,Q3_SQL_Error_Concentration!$F:$F,C2426))</f>
        <v/>
      </c>
      <c r="H2426" s="5" t="str">
        <f t="shared" si="223"/>
        <v/>
      </c>
      <c r="I2426" s="5">
        <f>IF(D2426&gt;=Q3_Validation!$C$2,1,0)</f>
        <v>0</v>
      </c>
      <c r="J2426" s="8" t="str">
        <f t="shared" si="224"/>
        <v/>
      </c>
      <c r="K2426" s="5" t="str">
        <f t="shared" si="225"/>
        <v>excluded</v>
      </c>
      <c r="L2426" s="5">
        <f t="shared" si="226"/>
        <v>17</v>
      </c>
      <c r="M2426" s="5">
        <f t="shared" si="227"/>
        <v>0</v>
      </c>
    </row>
    <row r="2427" spans="1:13">
      <c r="A2427" s="5">
        <v>4722</v>
      </c>
      <c r="B2427" s="5">
        <v>21</v>
      </c>
      <c r="C2427" s="5" t="s">
        <v>64</v>
      </c>
      <c r="D2427" s="5">
        <v>1265</v>
      </c>
      <c r="E2427" s="5">
        <v>41</v>
      </c>
      <c r="F2427" s="8">
        <f t="shared" si="222"/>
        <v>3.2411067193675889</v>
      </c>
      <c r="G2427" s="5">
        <f>IF(COUNTIFS(Q3_SQL_Error_Concentration!$A:$A,A2427,Q3_SQL_Error_Concentration!$E:$E,B2427,Q3_SQL_Error_Concentration!$F:$F,C2427)=0,"",SUMIFS(Q3_SQL_Error_Concentration!$I:$I,Q3_SQL_Error_Concentration!$A:$A,A2427,Q3_SQL_Error_Concentration!$E:$E,B2427,Q3_SQL_Error_Concentration!$F:$F,C2427))</f>
        <v>3.2410999999999999</v>
      </c>
      <c r="H2427" s="5" t="str">
        <f t="shared" si="223"/>
        <v>PASS</v>
      </c>
      <c r="I2427" s="5">
        <f>IF(D2427&gt;=Q3_Validation!$C$2,1,0)</f>
        <v>1</v>
      </c>
      <c r="J2427" s="8">
        <f t="shared" si="224"/>
        <v>3.2411067193675889</v>
      </c>
      <c r="K2427" s="5" t="str">
        <f t="shared" si="225"/>
        <v>high-error</v>
      </c>
      <c r="L2427" s="5">
        <f t="shared" si="226"/>
        <v>17</v>
      </c>
      <c r="M2427" s="5">
        <f t="shared" si="227"/>
        <v>1</v>
      </c>
    </row>
    <row r="2428" spans="1:13">
      <c r="A2428" s="5">
        <v>4722</v>
      </c>
      <c r="B2428" s="5">
        <v>22</v>
      </c>
      <c r="C2428" s="5" t="s">
        <v>63</v>
      </c>
      <c r="D2428" s="5">
        <v>383</v>
      </c>
      <c r="E2428" s="5">
        <v>0</v>
      </c>
      <c r="F2428" s="8">
        <f t="shared" si="222"/>
        <v>0</v>
      </c>
      <c r="G2428" s="5" t="str">
        <f>IF(COUNTIFS(Q3_SQL_Error_Concentration!$A:$A,A2428,Q3_SQL_Error_Concentration!$E:$E,B2428,Q3_SQL_Error_Concentration!$F:$F,C2428)=0,"",SUMIFS(Q3_SQL_Error_Concentration!$I:$I,Q3_SQL_Error_Concentration!$A:$A,A2428,Q3_SQL_Error_Concentration!$E:$E,B2428,Q3_SQL_Error_Concentration!$F:$F,C2428))</f>
        <v/>
      </c>
      <c r="H2428" s="5" t="str">
        <f t="shared" si="223"/>
        <v/>
      </c>
      <c r="I2428" s="5">
        <f>IF(D2428&gt;=Q3_Validation!$C$2,1,0)</f>
        <v>0</v>
      </c>
      <c r="J2428" s="8" t="str">
        <f t="shared" si="224"/>
        <v/>
      </c>
      <c r="K2428" s="5" t="str">
        <f t="shared" si="225"/>
        <v>excluded</v>
      </c>
      <c r="L2428" s="5">
        <f t="shared" si="226"/>
        <v>17</v>
      </c>
      <c r="M2428" s="5">
        <f t="shared" si="227"/>
        <v>0</v>
      </c>
    </row>
    <row r="2429" spans="1:13">
      <c r="A2429" s="5">
        <v>4722</v>
      </c>
      <c r="B2429" s="5">
        <v>22</v>
      </c>
      <c r="C2429" s="5" t="s">
        <v>64</v>
      </c>
      <c r="D2429" s="5">
        <v>1967</v>
      </c>
      <c r="E2429" s="5">
        <v>63</v>
      </c>
      <c r="F2429" s="8">
        <f t="shared" si="222"/>
        <v>3.2028469750889679</v>
      </c>
      <c r="G2429" s="5">
        <f>IF(COUNTIFS(Q3_SQL_Error_Concentration!$A:$A,A2429,Q3_SQL_Error_Concentration!$E:$E,B2429,Q3_SQL_Error_Concentration!$F:$F,C2429)=0,"",SUMIFS(Q3_SQL_Error_Concentration!$I:$I,Q3_SQL_Error_Concentration!$A:$A,A2429,Q3_SQL_Error_Concentration!$E:$E,B2429,Q3_SQL_Error_Concentration!$F:$F,C2429))</f>
        <v>3.2029000000000001</v>
      </c>
      <c r="H2429" s="5" t="str">
        <f t="shared" si="223"/>
        <v>PASS</v>
      </c>
      <c r="I2429" s="5">
        <f>IF(D2429&gt;=Q3_Validation!$C$2,1,0)</f>
        <v>1</v>
      </c>
      <c r="J2429" s="8">
        <f t="shared" si="224"/>
        <v>3.2028469750889679</v>
      </c>
      <c r="K2429" s="5" t="str">
        <f t="shared" si="225"/>
        <v>high-error</v>
      </c>
      <c r="L2429" s="5">
        <f t="shared" si="226"/>
        <v>17</v>
      </c>
      <c r="M2429" s="5">
        <f t="shared" si="227"/>
        <v>1</v>
      </c>
    </row>
    <row r="2430" spans="1:13">
      <c r="A2430" s="5">
        <v>4722</v>
      </c>
      <c r="B2430" s="5">
        <v>23</v>
      </c>
      <c r="C2430" s="5" t="s">
        <v>63</v>
      </c>
      <c r="D2430" s="5">
        <v>324</v>
      </c>
      <c r="E2430" s="5">
        <v>0</v>
      </c>
      <c r="F2430" s="8">
        <f t="shared" si="222"/>
        <v>0</v>
      </c>
      <c r="G2430" s="5" t="str">
        <f>IF(COUNTIFS(Q3_SQL_Error_Concentration!$A:$A,A2430,Q3_SQL_Error_Concentration!$E:$E,B2430,Q3_SQL_Error_Concentration!$F:$F,C2430)=0,"",SUMIFS(Q3_SQL_Error_Concentration!$I:$I,Q3_SQL_Error_Concentration!$A:$A,A2430,Q3_SQL_Error_Concentration!$E:$E,B2430,Q3_SQL_Error_Concentration!$F:$F,C2430))</f>
        <v/>
      </c>
      <c r="H2430" s="5" t="str">
        <f t="shared" si="223"/>
        <v/>
      </c>
      <c r="I2430" s="5">
        <f>IF(D2430&gt;=Q3_Validation!$C$2,1,0)</f>
        <v>0</v>
      </c>
      <c r="J2430" s="8" t="str">
        <f t="shared" si="224"/>
        <v/>
      </c>
      <c r="K2430" s="5" t="str">
        <f t="shared" si="225"/>
        <v>excluded</v>
      </c>
      <c r="L2430" s="5">
        <f t="shared" si="226"/>
        <v>17</v>
      </c>
      <c r="M2430" s="5">
        <f t="shared" si="227"/>
        <v>0</v>
      </c>
    </row>
    <row r="2431" spans="1:13">
      <c r="A2431" s="5">
        <v>4722</v>
      </c>
      <c r="B2431" s="5">
        <v>23</v>
      </c>
      <c r="C2431" s="5" t="s">
        <v>64</v>
      </c>
      <c r="D2431" s="5">
        <v>2229</v>
      </c>
      <c r="E2431" s="5">
        <v>62</v>
      </c>
      <c r="F2431" s="8">
        <f t="shared" si="222"/>
        <v>2.781516375056079</v>
      </c>
      <c r="G2431" s="5">
        <f>IF(COUNTIFS(Q3_SQL_Error_Concentration!$A:$A,A2431,Q3_SQL_Error_Concentration!$E:$E,B2431,Q3_SQL_Error_Concentration!$F:$F,C2431)=0,"",SUMIFS(Q3_SQL_Error_Concentration!$I:$I,Q3_SQL_Error_Concentration!$A:$A,A2431,Q3_SQL_Error_Concentration!$E:$E,B2431,Q3_SQL_Error_Concentration!$F:$F,C2431))</f>
        <v>2.7814999999999999</v>
      </c>
      <c r="H2431" s="5" t="str">
        <f t="shared" si="223"/>
        <v>PASS</v>
      </c>
      <c r="I2431" s="5">
        <f>IF(D2431&gt;=Q3_Validation!$C$2,1,0)</f>
        <v>1</v>
      </c>
      <c r="J2431" s="8">
        <f t="shared" si="224"/>
        <v>2.781516375056079</v>
      </c>
      <c r="K2431" s="5" t="str">
        <f t="shared" si="225"/>
        <v>high-error</v>
      </c>
      <c r="L2431" s="5">
        <f t="shared" si="226"/>
        <v>17</v>
      </c>
      <c r="M2431" s="5">
        <f t="shared" si="227"/>
        <v>1</v>
      </c>
    </row>
    <row r="2432" spans="1:13">
      <c r="A2432" s="5">
        <v>4784</v>
      </c>
      <c r="B2432" s="5">
        <v>0</v>
      </c>
      <c r="C2432" s="5" t="s">
        <v>64</v>
      </c>
      <c r="D2432" s="5">
        <v>14997</v>
      </c>
      <c r="E2432" s="5">
        <v>315</v>
      </c>
      <c r="F2432" s="8">
        <f t="shared" si="222"/>
        <v>2.1004200840168035</v>
      </c>
      <c r="G2432" s="5" t="str">
        <f>IF(COUNTIFS(Q3_SQL_Error_Concentration!$A:$A,A2432,Q3_SQL_Error_Concentration!$E:$E,B2432,Q3_SQL_Error_Concentration!$F:$F,C2432)=0,"",SUMIFS(Q3_SQL_Error_Concentration!$I:$I,Q3_SQL_Error_Concentration!$A:$A,A2432,Q3_SQL_Error_Concentration!$E:$E,B2432,Q3_SQL_Error_Concentration!$F:$F,C2432))</f>
        <v/>
      </c>
      <c r="H2432" s="5" t="str">
        <f t="shared" si="223"/>
        <v/>
      </c>
      <c r="I2432" s="5">
        <f>IF(D2432&gt;=Q3_Validation!$C$2,1,0)</f>
        <v>1</v>
      </c>
      <c r="J2432" s="8">
        <f t="shared" si="224"/>
        <v>2.1004200840168035</v>
      </c>
      <c r="K2432" s="5" t="str">
        <f t="shared" si="225"/>
        <v>normal</v>
      </c>
      <c r="L2432" s="5">
        <f t="shared" si="226"/>
        <v>6</v>
      </c>
      <c r="M2432" s="5">
        <f t="shared" si="227"/>
        <v>0</v>
      </c>
    </row>
    <row r="2433" spans="1:13">
      <c r="A2433" s="5">
        <v>4784</v>
      </c>
      <c r="B2433" s="5">
        <v>1</v>
      </c>
      <c r="C2433" s="5" t="s">
        <v>64</v>
      </c>
      <c r="D2433" s="5">
        <v>5330</v>
      </c>
      <c r="E2433" s="5">
        <v>128</v>
      </c>
      <c r="F2433" s="8">
        <f t="shared" si="222"/>
        <v>2.4015009380863042</v>
      </c>
      <c r="G2433" s="5">
        <f>IF(COUNTIFS(Q3_SQL_Error_Concentration!$A:$A,A2433,Q3_SQL_Error_Concentration!$E:$E,B2433,Q3_SQL_Error_Concentration!$F:$F,C2433)=0,"",SUMIFS(Q3_SQL_Error_Concentration!$I:$I,Q3_SQL_Error_Concentration!$A:$A,A2433,Q3_SQL_Error_Concentration!$E:$E,B2433,Q3_SQL_Error_Concentration!$F:$F,C2433))</f>
        <v>2.4015</v>
      </c>
      <c r="H2433" s="5" t="str">
        <f t="shared" si="223"/>
        <v>PASS</v>
      </c>
      <c r="I2433" s="5">
        <f>IF(D2433&gt;=Q3_Validation!$C$2,1,0)</f>
        <v>1</v>
      </c>
      <c r="J2433" s="8">
        <f t="shared" si="224"/>
        <v>2.4015009380863042</v>
      </c>
      <c r="K2433" s="5" t="str">
        <f t="shared" si="225"/>
        <v>high-error</v>
      </c>
      <c r="L2433" s="5">
        <f t="shared" si="226"/>
        <v>6</v>
      </c>
      <c r="M2433" s="5">
        <f t="shared" si="227"/>
        <v>1</v>
      </c>
    </row>
    <row r="2434" spans="1:13">
      <c r="A2434" s="5">
        <v>4784</v>
      </c>
      <c r="B2434" s="5">
        <v>2</v>
      </c>
      <c r="C2434" s="5" t="s">
        <v>64</v>
      </c>
      <c r="D2434" s="5">
        <v>5900</v>
      </c>
      <c r="E2434" s="5">
        <v>140</v>
      </c>
      <c r="F2434" s="8">
        <f t="shared" ref="F2434:F2497" si="228">100*E2434/D2434</f>
        <v>2.3728813559322033</v>
      </c>
      <c r="G2434" s="5">
        <f>IF(COUNTIFS(Q3_SQL_Error_Concentration!$A:$A,A2434,Q3_SQL_Error_Concentration!$E:$E,B2434,Q3_SQL_Error_Concentration!$F:$F,C2434)=0,"",SUMIFS(Q3_SQL_Error_Concentration!$I:$I,Q3_SQL_Error_Concentration!$A:$A,A2434,Q3_SQL_Error_Concentration!$E:$E,B2434,Q3_SQL_Error_Concentration!$F:$F,C2434))</f>
        <v>2.3729</v>
      </c>
      <c r="H2434" s="5" t="str">
        <f t="shared" ref="H2434:H2497" si="229">IF(G2434="","",IF(ABS(F2434-G2434)&lt;=0.0002,"PASS","FAIL"))</f>
        <v>PASS</v>
      </c>
      <c r="I2434" s="5">
        <f>IF(D2434&gt;=Q3_Validation!$C$2,1,0)</f>
        <v>1</v>
      </c>
      <c r="J2434" s="8">
        <f t="shared" ref="J2434:J2497" si="230">IF(I2434=1,F2434,"")</f>
        <v>2.3728813559322033</v>
      </c>
      <c r="K2434" s="5" t="str">
        <f t="shared" ref="K2434:K2497" si="231">IF(D2434&lt;601,"excluded",IF(J2434&gt;3.628192,"outlier",IF(J2434&gt;=2.11093,"high-error","normal")))</f>
        <v>high-error</v>
      </c>
      <c r="L2434" s="5">
        <f t="shared" ref="L2434:L2497" si="232">COUNTIFS(A:A,A2434,K:K,"high-error")+COUNTIFS(A:A,A2434,K:K,"outlier")</f>
        <v>6</v>
      </c>
      <c r="M2434" s="5">
        <f t="shared" ref="M2434:M2497" si="233">IF(AND(L2434&gt;=2,OR(K2434="high-error",K2434="outlier")),1,0)</f>
        <v>1</v>
      </c>
    </row>
    <row r="2435" spans="1:13">
      <c r="A2435" s="5">
        <v>4784</v>
      </c>
      <c r="B2435" s="5">
        <v>3</v>
      </c>
      <c r="C2435" s="5" t="s">
        <v>64</v>
      </c>
      <c r="D2435" s="5">
        <v>389</v>
      </c>
      <c r="E2435" s="5">
        <v>13</v>
      </c>
      <c r="F2435" s="8">
        <f t="shared" si="228"/>
        <v>3.3419023136246788</v>
      </c>
      <c r="G2435" s="5" t="str">
        <f>IF(COUNTIFS(Q3_SQL_Error_Concentration!$A:$A,A2435,Q3_SQL_Error_Concentration!$E:$E,B2435,Q3_SQL_Error_Concentration!$F:$F,C2435)=0,"",SUMIFS(Q3_SQL_Error_Concentration!$I:$I,Q3_SQL_Error_Concentration!$A:$A,A2435,Q3_SQL_Error_Concentration!$E:$E,B2435,Q3_SQL_Error_Concentration!$F:$F,C2435))</f>
        <v/>
      </c>
      <c r="H2435" s="5" t="str">
        <f t="shared" si="229"/>
        <v/>
      </c>
      <c r="I2435" s="5">
        <f>IF(D2435&gt;=Q3_Validation!$C$2,1,0)</f>
        <v>0</v>
      </c>
      <c r="J2435" s="8" t="str">
        <f t="shared" si="230"/>
        <v/>
      </c>
      <c r="K2435" s="5" t="str">
        <f t="shared" si="231"/>
        <v>excluded</v>
      </c>
      <c r="L2435" s="5">
        <f t="shared" si="232"/>
        <v>6</v>
      </c>
      <c r="M2435" s="5">
        <f t="shared" si="233"/>
        <v>0</v>
      </c>
    </row>
    <row r="2436" spans="1:13">
      <c r="A2436" s="5">
        <v>4784</v>
      </c>
      <c r="B2436" s="5">
        <v>4</v>
      </c>
      <c r="C2436" s="5" t="s">
        <v>64</v>
      </c>
      <c r="D2436" s="5">
        <v>6584</v>
      </c>
      <c r="E2436" s="5">
        <v>142</v>
      </c>
      <c r="F2436" s="8">
        <f t="shared" si="228"/>
        <v>2.1567436208991495</v>
      </c>
      <c r="G2436" s="5">
        <f>IF(COUNTIFS(Q3_SQL_Error_Concentration!$A:$A,A2436,Q3_SQL_Error_Concentration!$E:$E,B2436,Q3_SQL_Error_Concentration!$F:$F,C2436)=0,"",SUMIFS(Q3_SQL_Error_Concentration!$I:$I,Q3_SQL_Error_Concentration!$A:$A,A2436,Q3_SQL_Error_Concentration!$E:$E,B2436,Q3_SQL_Error_Concentration!$F:$F,C2436))</f>
        <v>2.1566999999999998</v>
      </c>
      <c r="H2436" s="5" t="str">
        <f t="shared" si="229"/>
        <v>PASS</v>
      </c>
      <c r="I2436" s="5">
        <f>IF(D2436&gt;=Q3_Validation!$C$2,1,0)</f>
        <v>1</v>
      </c>
      <c r="J2436" s="8">
        <f t="shared" si="230"/>
        <v>2.1567436208991495</v>
      </c>
      <c r="K2436" s="5" t="str">
        <f t="shared" si="231"/>
        <v>high-error</v>
      </c>
      <c r="L2436" s="5">
        <f t="shared" si="232"/>
        <v>6</v>
      </c>
      <c r="M2436" s="5">
        <f t="shared" si="233"/>
        <v>1</v>
      </c>
    </row>
    <row r="2437" spans="1:13">
      <c r="A2437" s="5">
        <v>4784</v>
      </c>
      <c r="B2437" s="5">
        <v>5</v>
      </c>
      <c r="C2437" s="5" t="s">
        <v>64</v>
      </c>
      <c r="D2437" s="5">
        <v>8250</v>
      </c>
      <c r="E2437" s="5">
        <v>157</v>
      </c>
      <c r="F2437" s="8">
        <f t="shared" si="228"/>
        <v>1.9030303030303031</v>
      </c>
      <c r="G2437" s="5" t="str">
        <f>IF(COUNTIFS(Q3_SQL_Error_Concentration!$A:$A,A2437,Q3_SQL_Error_Concentration!$E:$E,B2437,Q3_SQL_Error_Concentration!$F:$F,C2437)=0,"",SUMIFS(Q3_SQL_Error_Concentration!$I:$I,Q3_SQL_Error_Concentration!$A:$A,A2437,Q3_SQL_Error_Concentration!$E:$E,B2437,Q3_SQL_Error_Concentration!$F:$F,C2437))</f>
        <v/>
      </c>
      <c r="H2437" s="5" t="str">
        <f t="shared" si="229"/>
        <v/>
      </c>
      <c r="I2437" s="5">
        <f>IF(D2437&gt;=Q3_Validation!$C$2,1,0)</f>
        <v>1</v>
      </c>
      <c r="J2437" s="8">
        <f t="shared" si="230"/>
        <v>1.9030303030303031</v>
      </c>
      <c r="K2437" s="5" t="str">
        <f t="shared" si="231"/>
        <v>normal</v>
      </c>
      <c r="L2437" s="5">
        <f t="shared" si="232"/>
        <v>6</v>
      </c>
      <c r="M2437" s="5">
        <f t="shared" si="233"/>
        <v>0</v>
      </c>
    </row>
    <row r="2438" spans="1:13">
      <c r="A2438" s="5">
        <v>4784</v>
      </c>
      <c r="B2438" s="5">
        <v>6</v>
      </c>
      <c r="C2438" s="5" t="s">
        <v>64</v>
      </c>
      <c r="D2438" s="5">
        <v>46480</v>
      </c>
      <c r="E2438" s="5">
        <v>919</v>
      </c>
      <c r="F2438" s="8">
        <f t="shared" si="228"/>
        <v>1.9771944922547333</v>
      </c>
      <c r="G2438" s="5" t="str">
        <f>IF(COUNTIFS(Q3_SQL_Error_Concentration!$A:$A,A2438,Q3_SQL_Error_Concentration!$E:$E,B2438,Q3_SQL_Error_Concentration!$F:$F,C2438)=0,"",SUMIFS(Q3_SQL_Error_Concentration!$I:$I,Q3_SQL_Error_Concentration!$A:$A,A2438,Q3_SQL_Error_Concentration!$E:$E,B2438,Q3_SQL_Error_Concentration!$F:$F,C2438))</f>
        <v/>
      </c>
      <c r="H2438" s="5" t="str">
        <f t="shared" si="229"/>
        <v/>
      </c>
      <c r="I2438" s="5">
        <f>IF(D2438&gt;=Q3_Validation!$C$2,1,0)</f>
        <v>1</v>
      </c>
      <c r="J2438" s="8">
        <f t="shared" si="230"/>
        <v>1.9771944922547333</v>
      </c>
      <c r="K2438" s="5" t="str">
        <f t="shared" si="231"/>
        <v>normal</v>
      </c>
      <c r="L2438" s="5">
        <f t="shared" si="232"/>
        <v>6</v>
      </c>
      <c r="M2438" s="5">
        <f t="shared" si="233"/>
        <v>0</v>
      </c>
    </row>
    <row r="2439" spans="1:13">
      <c r="A2439" s="5">
        <v>4784</v>
      </c>
      <c r="B2439" s="5">
        <v>7</v>
      </c>
      <c r="C2439" s="5" t="s">
        <v>64</v>
      </c>
      <c r="D2439" s="5">
        <v>57241</v>
      </c>
      <c r="E2439" s="5">
        <v>1105</v>
      </c>
      <c r="F2439" s="8">
        <f t="shared" si="228"/>
        <v>1.9304344787826908</v>
      </c>
      <c r="G2439" s="5" t="str">
        <f>IF(COUNTIFS(Q3_SQL_Error_Concentration!$A:$A,A2439,Q3_SQL_Error_Concentration!$E:$E,B2439,Q3_SQL_Error_Concentration!$F:$F,C2439)=0,"",SUMIFS(Q3_SQL_Error_Concentration!$I:$I,Q3_SQL_Error_Concentration!$A:$A,A2439,Q3_SQL_Error_Concentration!$E:$E,B2439,Q3_SQL_Error_Concentration!$F:$F,C2439))</f>
        <v/>
      </c>
      <c r="H2439" s="5" t="str">
        <f t="shared" si="229"/>
        <v/>
      </c>
      <c r="I2439" s="5">
        <f>IF(D2439&gt;=Q3_Validation!$C$2,1,0)</f>
        <v>1</v>
      </c>
      <c r="J2439" s="8">
        <f t="shared" si="230"/>
        <v>1.9304344787826908</v>
      </c>
      <c r="K2439" s="5" t="str">
        <f t="shared" si="231"/>
        <v>normal</v>
      </c>
      <c r="L2439" s="5">
        <f t="shared" si="232"/>
        <v>6</v>
      </c>
      <c r="M2439" s="5">
        <f t="shared" si="233"/>
        <v>0</v>
      </c>
    </row>
    <row r="2440" spans="1:13">
      <c r="A2440" s="5">
        <v>4784</v>
      </c>
      <c r="B2440" s="5">
        <v>8</v>
      </c>
      <c r="C2440" s="5" t="s">
        <v>64</v>
      </c>
      <c r="D2440" s="5">
        <v>39070</v>
      </c>
      <c r="E2440" s="5">
        <v>845</v>
      </c>
      <c r="F2440" s="8">
        <f t="shared" si="228"/>
        <v>2.1627847453288966</v>
      </c>
      <c r="G2440" s="5">
        <f>IF(COUNTIFS(Q3_SQL_Error_Concentration!$A:$A,A2440,Q3_SQL_Error_Concentration!$E:$E,B2440,Q3_SQL_Error_Concentration!$F:$F,C2440)=0,"",SUMIFS(Q3_SQL_Error_Concentration!$I:$I,Q3_SQL_Error_Concentration!$A:$A,A2440,Q3_SQL_Error_Concentration!$E:$E,B2440,Q3_SQL_Error_Concentration!$F:$F,C2440))</f>
        <v>2.1627999999999998</v>
      </c>
      <c r="H2440" s="5" t="str">
        <f t="shared" si="229"/>
        <v>PASS</v>
      </c>
      <c r="I2440" s="5">
        <f>IF(D2440&gt;=Q3_Validation!$C$2,1,0)</f>
        <v>1</v>
      </c>
      <c r="J2440" s="8">
        <f t="shared" si="230"/>
        <v>2.1627847453288966</v>
      </c>
      <c r="K2440" s="5" t="str">
        <f t="shared" si="231"/>
        <v>high-error</v>
      </c>
      <c r="L2440" s="5">
        <f t="shared" si="232"/>
        <v>6</v>
      </c>
      <c r="M2440" s="5">
        <f t="shared" si="233"/>
        <v>1</v>
      </c>
    </row>
    <row r="2441" spans="1:13">
      <c r="A2441" s="5">
        <v>4784</v>
      </c>
      <c r="B2441" s="5">
        <v>9</v>
      </c>
      <c r="C2441" s="5" t="s">
        <v>64</v>
      </c>
      <c r="D2441" s="5">
        <v>56148</v>
      </c>
      <c r="E2441" s="5">
        <v>1100</v>
      </c>
      <c r="F2441" s="8">
        <f t="shared" si="228"/>
        <v>1.9591080715252547</v>
      </c>
      <c r="G2441" s="5" t="str">
        <f>IF(COUNTIFS(Q3_SQL_Error_Concentration!$A:$A,A2441,Q3_SQL_Error_Concentration!$E:$E,B2441,Q3_SQL_Error_Concentration!$F:$F,C2441)=0,"",SUMIFS(Q3_SQL_Error_Concentration!$I:$I,Q3_SQL_Error_Concentration!$A:$A,A2441,Q3_SQL_Error_Concentration!$E:$E,B2441,Q3_SQL_Error_Concentration!$F:$F,C2441))</f>
        <v/>
      </c>
      <c r="H2441" s="5" t="str">
        <f t="shared" si="229"/>
        <v/>
      </c>
      <c r="I2441" s="5">
        <f>IF(D2441&gt;=Q3_Validation!$C$2,1,0)</f>
        <v>1</v>
      </c>
      <c r="J2441" s="8">
        <f t="shared" si="230"/>
        <v>1.9591080715252547</v>
      </c>
      <c r="K2441" s="5" t="str">
        <f t="shared" si="231"/>
        <v>normal</v>
      </c>
      <c r="L2441" s="5">
        <f t="shared" si="232"/>
        <v>6</v>
      </c>
      <c r="M2441" s="5">
        <f t="shared" si="233"/>
        <v>0</v>
      </c>
    </row>
    <row r="2442" spans="1:13">
      <c r="A2442" s="5">
        <v>4784</v>
      </c>
      <c r="B2442" s="5">
        <v>10</v>
      </c>
      <c r="C2442" s="5" t="s">
        <v>64</v>
      </c>
      <c r="D2442" s="5">
        <v>45368</v>
      </c>
      <c r="E2442" s="5">
        <v>906</v>
      </c>
      <c r="F2442" s="8">
        <f t="shared" si="228"/>
        <v>1.9970022923646624</v>
      </c>
      <c r="G2442" s="5" t="str">
        <f>IF(COUNTIFS(Q3_SQL_Error_Concentration!$A:$A,A2442,Q3_SQL_Error_Concentration!$E:$E,B2442,Q3_SQL_Error_Concentration!$F:$F,C2442)=0,"",SUMIFS(Q3_SQL_Error_Concentration!$I:$I,Q3_SQL_Error_Concentration!$A:$A,A2442,Q3_SQL_Error_Concentration!$E:$E,B2442,Q3_SQL_Error_Concentration!$F:$F,C2442))</f>
        <v/>
      </c>
      <c r="H2442" s="5" t="str">
        <f t="shared" si="229"/>
        <v/>
      </c>
      <c r="I2442" s="5">
        <f>IF(D2442&gt;=Q3_Validation!$C$2,1,0)</f>
        <v>1</v>
      </c>
      <c r="J2442" s="8">
        <f t="shared" si="230"/>
        <v>1.9970022923646624</v>
      </c>
      <c r="K2442" s="5" t="str">
        <f t="shared" si="231"/>
        <v>normal</v>
      </c>
      <c r="L2442" s="5">
        <f t="shared" si="232"/>
        <v>6</v>
      </c>
      <c r="M2442" s="5">
        <f t="shared" si="233"/>
        <v>0</v>
      </c>
    </row>
    <row r="2443" spans="1:13">
      <c r="A2443" s="5">
        <v>4784</v>
      </c>
      <c r="B2443" s="5">
        <v>11</v>
      </c>
      <c r="C2443" s="5" t="s">
        <v>64</v>
      </c>
      <c r="D2443" s="5">
        <v>40051</v>
      </c>
      <c r="E2443" s="5">
        <v>819</v>
      </c>
      <c r="F2443" s="8">
        <f t="shared" si="228"/>
        <v>2.044892761728796</v>
      </c>
      <c r="G2443" s="5" t="str">
        <f>IF(COUNTIFS(Q3_SQL_Error_Concentration!$A:$A,A2443,Q3_SQL_Error_Concentration!$E:$E,B2443,Q3_SQL_Error_Concentration!$F:$F,C2443)=0,"",SUMIFS(Q3_SQL_Error_Concentration!$I:$I,Q3_SQL_Error_Concentration!$A:$A,A2443,Q3_SQL_Error_Concentration!$E:$E,B2443,Q3_SQL_Error_Concentration!$F:$F,C2443))</f>
        <v/>
      </c>
      <c r="H2443" s="5" t="str">
        <f t="shared" si="229"/>
        <v/>
      </c>
      <c r="I2443" s="5">
        <f>IF(D2443&gt;=Q3_Validation!$C$2,1,0)</f>
        <v>1</v>
      </c>
      <c r="J2443" s="8">
        <f t="shared" si="230"/>
        <v>2.044892761728796</v>
      </c>
      <c r="K2443" s="5" t="str">
        <f t="shared" si="231"/>
        <v>normal</v>
      </c>
      <c r="L2443" s="5">
        <f t="shared" si="232"/>
        <v>6</v>
      </c>
      <c r="M2443" s="5">
        <f t="shared" si="233"/>
        <v>0</v>
      </c>
    </row>
    <row r="2444" spans="1:13">
      <c r="A2444" s="5">
        <v>4784</v>
      </c>
      <c r="B2444" s="5">
        <v>12</v>
      </c>
      <c r="C2444" s="5" t="s">
        <v>64</v>
      </c>
      <c r="D2444" s="5">
        <v>24466</v>
      </c>
      <c r="E2444" s="5">
        <v>503</v>
      </c>
      <c r="F2444" s="8">
        <f t="shared" si="228"/>
        <v>2.0559143300907383</v>
      </c>
      <c r="G2444" s="5" t="str">
        <f>IF(COUNTIFS(Q3_SQL_Error_Concentration!$A:$A,A2444,Q3_SQL_Error_Concentration!$E:$E,B2444,Q3_SQL_Error_Concentration!$F:$F,C2444)=0,"",SUMIFS(Q3_SQL_Error_Concentration!$I:$I,Q3_SQL_Error_Concentration!$A:$A,A2444,Q3_SQL_Error_Concentration!$E:$E,B2444,Q3_SQL_Error_Concentration!$F:$F,C2444))</f>
        <v/>
      </c>
      <c r="H2444" s="5" t="str">
        <f t="shared" si="229"/>
        <v/>
      </c>
      <c r="I2444" s="5">
        <f>IF(D2444&gt;=Q3_Validation!$C$2,1,0)</f>
        <v>1</v>
      </c>
      <c r="J2444" s="8">
        <f t="shared" si="230"/>
        <v>2.0559143300907383</v>
      </c>
      <c r="K2444" s="5" t="str">
        <f t="shared" si="231"/>
        <v>normal</v>
      </c>
      <c r="L2444" s="5">
        <f t="shared" si="232"/>
        <v>6</v>
      </c>
      <c r="M2444" s="5">
        <f t="shared" si="233"/>
        <v>0</v>
      </c>
    </row>
    <row r="2445" spans="1:13">
      <c r="A2445" s="5">
        <v>4784</v>
      </c>
      <c r="B2445" s="5">
        <v>13</v>
      </c>
      <c r="C2445" s="5" t="s">
        <v>64</v>
      </c>
      <c r="D2445" s="5">
        <v>42385</v>
      </c>
      <c r="E2445" s="5">
        <v>863</v>
      </c>
      <c r="F2445" s="8">
        <f t="shared" si="228"/>
        <v>2.0360976760646454</v>
      </c>
      <c r="G2445" s="5" t="str">
        <f>IF(COUNTIFS(Q3_SQL_Error_Concentration!$A:$A,A2445,Q3_SQL_Error_Concentration!$E:$E,B2445,Q3_SQL_Error_Concentration!$F:$F,C2445)=0,"",SUMIFS(Q3_SQL_Error_Concentration!$I:$I,Q3_SQL_Error_Concentration!$A:$A,A2445,Q3_SQL_Error_Concentration!$E:$E,B2445,Q3_SQL_Error_Concentration!$F:$F,C2445))</f>
        <v/>
      </c>
      <c r="H2445" s="5" t="str">
        <f t="shared" si="229"/>
        <v/>
      </c>
      <c r="I2445" s="5">
        <f>IF(D2445&gt;=Q3_Validation!$C$2,1,0)</f>
        <v>1</v>
      </c>
      <c r="J2445" s="8">
        <f t="shared" si="230"/>
        <v>2.0360976760646454</v>
      </c>
      <c r="K2445" s="5" t="str">
        <f t="shared" si="231"/>
        <v>normal</v>
      </c>
      <c r="L2445" s="5">
        <f t="shared" si="232"/>
        <v>6</v>
      </c>
      <c r="M2445" s="5">
        <f t="shared" si="233"/>
        <v>0</v>
      </c>
    </row>
    <row r="2446" spans="1:13">
      <c r="A2446" s="5">
        <v>4784</v>
      </c>
      <c r="B2446" s="5">
        <v>14</v>
      </c>
      <c r="C2446" s="5" t="s">
        <v>64</v>
      </c>
      <c r="D2446" s="5">
        <v>60696</v>
      </c>
      <c r="E2446" s="5">
        <v>1271</v>
      </c>
      <c r="F2446" s="8">
        <f t="shared" si="228"/>
        <v>2.09404244101753</v>
      </c>
      <c r="G2446" s="5" t="str">
        <f>IF(COUNTIFS(Q3_SQL_Error_Concentration!$A:$A,A2446,Q3_SQL_Error_Concentration!$E:$E,B2446,Q3_SQL_Error_Concentration!$F:$F,C2446)=0,"",SUMIFS(Q3_SQL_Error_Concentration!$I:$I,Q3_SQL_Error_Concentration!$A:$A,A2446,Q3_SQL_Error_Concentration!$E:$E,B2446,Q3_SQL_Error_Concentration!$F:$F,C2446))</f>
        <v/>
      </c>
      <c r="H2446" s="5" t="str">
        <f t="shared" si="229"/>
        <v/>
      </c>
      <c r="I2446" s="5">
        <f>IF(D2446&gt;=Q3_Validation!$C$2,1,0)</f>
        <v>1</v>
      </c>
      <c r="J2446" s="8">
        <f t="shared" si="230"/>
        <v>2.09404244101753</v>
      </c>
      <c r="K2446" s="5" t="str">
        <f t="shared" si="231"/>
        <v>normal</v>
      </c>
      <c r="L2446" s="5">
        <f t="shared" si="232"/>
        <v>6</v>
      </c>
      <c r="M2446" s="5">
        <f t="shared" si="233"/>
        <v>0</v>
      </c>
    </row>
    <row r="2447" spans="1:13">
      <c r="A2447" s="5">
        <v>4784</v>
      </c>
      <c r="B2447" s="5">
        <v>15</v>
      </c>
      <c r="C2447" s="5" t="s">
        <v>64</v>
      </c>
      <c r="D2447" s="5">
        <v>50357</v>
      </c>
      <c r="E2447" s="5">
        <v>1037</v>
      </c>
      <c r="F2447" s="8">
        <f t="shared" si="228"/>
        <v>2.0592966221180768</v>
      </c>
      <c r="G2447" s="5" t="str">
        <f>IF(COUNTIFS(Q3_SQL_Error_Concentration!$A:$A,A2447,Q3_SQL_Error_Concentration!$E:$E,B2447,Q3_SQL_Error_Concentration!$F:$F,C2447)=0,"",SUMIFS(Q3_SQL_Error_Concentration!$I:$I,Q3_SQL_Error_Concentration!$A:$A,A2447,Q3_SQL_Error_Concentration!$E:$E,B2447,Q3_SQL_Error_Concentration!$F:$F,C2447))</f>
        <v/>
      </c>
      <c r="H2447" s="5" t="str">
        <f t="shared" si="229"/>
        <v/>
      </c>
      <c r="I2447" s="5">
        <f>IF(D2447&gt;=Q3_Validation!$C$2,1,0)</f>
        <v>1</v>
      </c>
      <c r="J2447" s="8">
        <f t="shared" si="230"/>
        <v>2.0592966221180768</v>
      </c>
      <c r="K2447" s="5" t="str">
        <f t="shared" si="231"/>
        <v>normal</v>
      </c>
      <c r="L2447" s="5">
        <f t="shared" si="232"/>
        <v>6</v>
      </c>
      <c r="M2447" s="5">
        <f t="shared" si="233"/>
        <v>0</v>
      </c>
    </row>
    <row r="2448" spans="1:13">
      <c r="A2448" s="5">
        <v>4784</v>
      </c>
      <c r="B2448" s="5">
        <v>16</v>
      </c>
      <c r="C2448" s="5" t="s">
        <v>64</v>
      </c>
      <c r="D2448" s="5">
        <v>63946</v>
      </c>
      <c r="E2448" s="5">
        <v>1256</v>
      </c>
      <c r="F2448" s="8">
        <f t="shared" si="228"/>
        <v>1.9641572576861728</v>
      </c>
      <c r="G2448" s="5" t="str">
        <f>IF(COUNTIFS(Q3_SQL_Error_Concentration!$A:$A,A2448,Q3_SQL_Error_Concentration!$E:$E,B2448,Q3_SQL_Error_Concentration!$F:$F,C2448)=0,"",SUMIFS(Q3_SQL_Error_Concentration!$I:$I,Q3_SQL_Error_Concentration!$A:$A,A2448,Q3_SQL_Error_Concentration!$E:$E,B2448,Q3_SQL_Error_Concentration!$F:$F,C2448))</f>
        <v/>
      </c>
      <c r="H2448" s="5" t="str">
        <f t="shared" si="229"/>
        <v/>
      </c>
      <c r="I2448" s="5">
        <f>IF(D2448&gt;=Q3_Validation!$C$2,1,0)</f>
        <v>1</v>
      </c>
      <c r="J2448" s="8">
        <f t="shared" si="230"/>
        <v>1.9641572576861728</v>
      </c>
      <c r="K2448" s="5" t="str">
        <f t="shared" si="231"/>
        <v>normal</v>
      </c>
      <c r="L2448" s="5">
        <f t="shared" si="232"/>
        <v>6</v>
      </c>
      <c r="M2448" s="5">
        <f t="shared" si="233"/>
        <v>0</v>
      </c>
    </row>
    <row r="2449" spans="1:13">
      <c r="A2449" s="5">
        <v>4784</v>
      </c>
      <c r="B2449" s="5">
        <v>17</v>
      </c>
      <c r="C2449" s="5" t="s">
        <v>64</v>
      </c>
      <c r="D2449" s="5">
        <v>23574</v>
      </c>
      <c r="E2449" s="5">
        <v>422</v>
      </c>
      <c r="F2449" s="8">
        <f t="shared" si="228"/>
        <v>1.7901077458216679</v>
      </c>
      <c r="G2449" s="5" t="str">
        <f>IF(COUNTIFS(Q3_SQL_Error_Concentration!$A:$A,A2449,Q3_SQL_Error_Concentration!$E:$E,B2449,Q3_SQL_Error_Concentration!$F:$F,C2449)=0,"",SUMIFS(Q3_SQL_Error_Concentration!$I:$I,Q3_SQL_Error_Concentration!$A:$A,A2449,Q3_SQL_Error_Concentration!$E:$E,B2449,Q3_SQL_Error_Concentration!$F:$F,C2449))</f>
        <v/>
      </c>
      <c r="H2449" s="5" t="str">
        <f t="shared" si="229"/>
        <v/>
      </c>
      <c r="I2449" s="5">
        <f>IF(D2449&gt;=Q3_Validation!$C$2,1,0)</f>
        <v>1</v>
      </c>
      <c r="J2449" s="8">
        <f t="shared" si="230"/>
        <v>1.7901077458216679</v>
      </c>
      <c r="K2449" s="5" t="str">
        <f t="shared" si="231"/>
        <v>normal</v>
      </c>
      <c r="L2449" s="5">
        <f t="shared" si="232"/>
        <v>6</v>
      </c>
      <c r="M2449" s="5">
        <f t="shared" si="233"/>
        <v>0</v>
      </c>
    </row>
    <row r="2450" spans="1:13">
      <c r="A2450" s="5">
        <v>4784</v>
      </c>
      <c r="B2450" s="5">
        <v>18</v>
      </c>
      <c r="C2450" s="5" t="s">
        <v>64</v>
      </c>
      <c r="D2450" s="5">
        <v>13601</v>
      </c>
      <c r="E2450" s="5">
        <v>256</v>
      </c>
      <c r="F2450" s="8">
        <f t="shared" si="228"/>
        <v>1.8822145430483053</v>
      </c>
      <c r="G2450" s="5" t="str">
        <f>IF(COUNTIFS(Q3_SQL_Error_Concentration!$A:$A,A2450,Q3_SQL_Error_Concentration!$E:$E,B2450,Q3_SQL_Error_Concentration!$F:$F,C2450)=0,"",SUMIFS(Q3_SQL_Error_Concentration!$I:$I,Q3_SQL_Error_Concentration!$A:$A,A2450,Q3_SQL_Error_Concentration!$E:$E,B2450,Q3_SQL_Error_Concentration!$F:$F,C2450))</f>
        <v/>
      </c>
      <c r="H2450" s="5" t="str">
        <f t="shared" si="229"/>
        <v/>
      </c>
      <c r="I2450" s="5">
        <f>IF(D2450&gt;=Q3_Validation!$C$2,1,0)</f>
        <v>1</v>
      </c>
      <c r="J2450" s="8">
        <f t="shared" si="230"/>
        <v>1.8822145430483053</v>
      </c>
      <c r="K2450" s="5" t="str">
        <f t="shared" si="231"/>
        <v>normal</v>
      </c>
      <c r="L2450" s="5">
        <f t="shared" si="232"/>
        <v>6</v>
      </c>
      <c r="M2450" s="5">
        <f t="shared" si="233"/>
        <v>0</v>
      </c>
    </row>
    <row r="2451" spans="1:13">
      <c r="A2451" s="5">
        <v>4784</v>
      </c>
      <c r="B2451" s="5">
        <v>19</v>
      </c>
      <c r="C2451" s="5" t="s">
        <v>64</v>
      </c>
      <c r="D2451" s="5">
        <v>23894</v>
      </c>
      <c r="E2451" s="5">
        <v>573</v>
      </c>
      <c r="F2451" s="8">
        <f t="shared" si="228"/>
        <v>2.3980915711057169</v>
      </c>
      <c r="G2451" s="5">
        <f>IF(COUNTIFS(Q3_SQL_Error_Concentration!$A:$A,A2451,Q3_SQL_Error_Concentration!$E:$E,B2451,Q3_SQL_Error_Concentration!$F:$F,C2451)=0,"",SUMIFS(Q3_SQL_Error_Concentration!$I:$I,Q3_SQL_Error_Concentration!$A:$A,A2451,Q3_SQL_Error_Concentration!$E:$E,B2451,Q3_SQL_Error_Concentration!$F:$F,C2451))</f>
        <v>2.3980999999999999</v>
      </c>
      <c r="H2451" s="5" t="str">
        <f t="shared" si="229"/>
        <v>PASS</v>
      </c>
      <c r="I2451" s="5">
        <f>IF(D2451&gt;=Q3_Validation!$C$2,1,0)</f>
        <v>1</v>
      </c>
      <c r="J2451" s="8">
        <f t="shared" si="230"/>
        <v>2.3980915711057169</v>
      </c>
      <c r="K2451" s="5" t="str">
        <f t="shared" si="231"/>
        <v>high-error</v>
      </c>
      <c r="L2451" s="5">
        <f t="shared" si="232"/>
        <v>6</v>
      </c>
      <c r="M2451" s="5">
        <f t="shared" si="233"/>
        <v>1</v>
      </c>
    </row>
    <row r="2452" spans="1:13">
      <c r="A2452" s="5">
        <v>4784</v>
      </c>
      <c r="B2452" s="5">
        <v>20</v>
      </c>
      <c r="C2452" s="5" t="s">
        <v>64</v>
      </c>
      <c r="D2452" s="5">
        <v>14158</v>
      </c>
      <c r="E2452" s="5">
        <v>312</v>
      </c>
      <c r="F2452" s="8">
        <f t="shared" si="228"/>
        <v>2.2037010877242547</v>
      </c>
      <c r="G2452" s="5">
        <f>IF(COUNTIFS(Q3_SQL_Error_Concentration!$A:$A,A2452,Q3_SQL_Error_Concentration!$E:$E,B2452,Q3_SQL_Error_Concentration!$F:$F,C2452)=0,"",SUMIFS(Q3_SQL_Error_Concentration!$I:$I,Q3_SQL_Error_Concentration!$A:$A,A2452,Q3_SQL_Error_Concentration!$E:$E,B2452,Q3_SQL_Error_Concentration!$F:$F,C2452))</f>
        <v>2.2037</v>
      </c>
      <c r="H2452" s="5" t="str">
        <f t="shared" si="229"/>
        <v>PASS</v>
      </c>
      <c r="I2452" s="5">
        <f>IF(D2452&gt;=Q3_Validation!$C$2,1,0)</f>
        <v>1</v>
      </c>
      <c r="J2452" s="8">
        <f t="shared" si="230"/>
        <v>2.2037010877242547</v>
      </c>
      <c r="K2452" s="5" t="str">
        <f t="shared" si="231"/>
        <v>high-error</v>
      </c>
      <c r="L2452" s="5">
        <f t="shared" si="232"/>
        <v>6</v>
      </c>
      <c r="M2452" s="5">
        <f t="shared" si="233"/>
        <v>1</v>
      </c>
    </row>
    <row r="2453" spans="1:13">
      <c r="A2453" s="5">
        <v>4784</v>
      </c>
      <c r="B2453" s="5">
        <v>21</v>
      </c>
      <c r="C2453" s="5" t="s">
        <v>64</v>
      </c>
      <c r="D2453" s="5">
        <v>16551</v>
      </c>
      <c r="E2453" s="5">
        <v>295</v>
      </c>
      <c r="F2453" s="8">
        <f t="shared" si="228"/>
        <v>1.7823696453386502</v>
      </c>
      <c r="G2453" s="5" t="str">
        <f>IF(COUNTIFS(Q3_SQL_Error_Concentration!$A:$A,A2453,Q3_SQL_Error_Concentration!$E:$E,B2453,Q3_SQL_Error_Concentration!$F:$F,C2453)=0,"",SUMIFS(Q3_SQL_Error_Concentration!$I:$I,Q3_SQL_Error_Concentration!$A:$A,A2453,Q3_SQL_Error_Concentration!$E:$E,B2453,Q3_SQL_Error_Concentration!$F:$F,C2453))</f>
        <v/>
      </c>
      <c r="H2453" s="5" t="str">
        <f t="shared" si="229"/>
        <v/>
      </c>
      <c r="I2453" s="5">
        <f>IF(D2453&gt;=Q3_Validation!$C$2,1,0)</f>
        <v>1</v>
      </c>
      <c r="J2453" s="8">
        <f t="shared" si="230"/>
        <v>1.7823696453386502</v>
      </c>
      <c r="K2453" s="5" t="str">
        <f t="shared" si="231"/>
        <v>normal</v>
      </c>
      <c r="L2453" s="5">
        <f t="shared" si="232"/>
        <v>6</v>
      </c>
      <c r="M2453" s="5">
        <f t="shared" si="233"/>
        <v>0</v>
      </c>
    </row>
    <row r="2454" spans="1:13">
      <c r="A2454" s="5">
        <v>4784</v>
      </c>
      <c r="B2454" s="5">
        <v>22</v>
      </c>
      <c r="C2454" s="5" t="s">
        <v>64</v>
      </c>
      <c r="D2454" s="5">
        <v>7649</v>
      </c>
      <c r="E2454" s="5">
        <v>139</v>
      </c>
      <c r="F2454" s="8">
        <f t="shared" si="228"/>
        <v>1.8172310105896197</v>
      </c>
      <c r="G2454" s="5" t="str">
        <f>IF(COUNTIFS(Q3_SQL_Error_Concentration!$A:$A,A2454,Q3_SQL_Error_Concentration!$E:$E,B2454,Q3_SQL_Error_Concentration!$F:$F,C2454)=0,"",SUMIFS(Q3_SQL_Error_Concentration!$I:$I,Q3_SQL_Error_Concentration!$A:$A,A2454,Q3_SQL_Error_Concentration!$E:$E,B2454,Q3_SQL_Error_Concentration!$F:$F,C2454))</f>
        <v/>
      </c>
      <c r="H2454" s="5" t="str">
        <f t="shared" si="229"/>
        <v/>
      </c>
      <c r="I2454" s="5">
        <f>IF(D2454&gt;=Q3_Validation!$C$2,1,0)</f>
        <v>1</v>
      </c>
      <c r="J2454" s="8">
        <f t="shared" si="230"/>
        <v>1.8172310105896197</v>
      </c>
      <c r="K2454" s="5" t="str">
        <f t="shared" si="231"/>
        <v>normal</v>
      </c>
      <c r="L2454" s="5">
        <f t="shared" si="232"/>
        <v>6</v>
      </c>
      <c r="M2454" s="5">
        <f t="shared" si="233"/>
        <v>0</v>
      </c>
    </row>
    <row r="2455" spans="1:13">
      <c r="A2455" s="5">
        <v>4784</v>
      </c>
      <c r="B2455" s="5">
        <v>23</v>
      </c>
      <c r="C2455" s="5" t="s">
        <v>64</v>
      </c>
      <c r="D2455" s="5">
        <v>7050</v>
      </c>
      <c r="E2455" s="5">
        <v>139</v>
      </c>
      <c r="F2455" s="8">
        <f t="shared" si="228"/>
        <v>1.9716312056737588</v>
      </c>
      <c r="G2455" s="5" t="str">
        <f>IF(COUNTIFS(Q3_SQL_Error_Concentration!$A:$A,A2455,Q3_SQL_Error_Concentration!$E:$E,B2455,Q3_SQL_Error_Concentration!$F:$F,C2455)=0,"",SUMIFS(Q3_SQL_Error_Concentration!$I:$I,Q3_SQL_Error_Concentration!$A:$A,A2455,Q3_SQL_Error_Concentration!$E:$E,B2455,Q3_SQL_Error_Concentration!$F:$F,C2455))</f>
        <v/>
      </c>
      <c r="H2455" s="5" t="str">
        <f t="shared" si="229"/>
        <v/>
      </c>
      <c r="I2455" s="5">
        <f>IF(D2455&gt;=Q3_Validation!$C$2,1,0)</f>
        <v>1</v>
      </c>
      <c r="J2455" s="8">
        <f t="shared" si="230"/>
        <v>1.9716312056737588</v>
      </c>
      <c r="K2455" s="5" t="str">
        <f t="shared" si="231"/>
        <v>normal</v>
      </c>
      <c r="L2455" s="5">
        <f t="shared" si="232"/>
        <v>6</v>
      </c>
      <c r="M2455" s="5">
        <f t="shared" si="233"/>
        <v>0</v>
      </c>
    </row>
    <row r="2456" spans="1:13">
      <c r="A2456" s="5">
        <v>4814</v>
      </c>
      <c r="B2456" s="5">
        <v>0</v>
      </c>
      <c r="C2456" s="5" t="s">
        <v>63</v>
      </c>
      <c r="D2456" s="5">
        <v>1480</v>
      </c>
      <c r="E2456" s="5">
        <v>26</v>
      </c>
      <c r="F2456" s="8">
        <f t="shared" si="228"/>
        <v>1.7567567567567568</v>
      </c>
      <c r="G2456" s="5" t="str">
        <f>IF(COUNTIFS(Q3_SQL_Error_Concentration!$A:$A,A2456,Q3_SQL_Error_Concentration!$E:$E,B2456,Q3_SQL_Error_Concentration!$F:$F,C2456)=0,"",SUMIFS(Q3_SQL_Error_Concentration!$I:$I,Q3_SQL_Error_Concentration!$A:$A,A2456,Q3_SQL_Error_Concentration!$E:$E,B2456,Q3_SQL_Error_Concentration!$F:$F,C2456))</f>
        <v/>
      </c>
      <c r="H2456" s="5" t="str">
        <f t="shared" si="229"/>
        <v/>
      </c>
      <c r="I2456" s="5">
        <f>IF(D2456&gt;=Q3_Validation!$C$2,1,0)</f>
        <v>1</v>
      </c>
      <c r="J2456" s="8">
        <f t="shared" si="230"/>
        <v>1.7567567567567568</v>
      </c>
      <c r="K2456" s="5" t="str">
        <f t="shared" si="231"/>
        <v>normal</v>
      </c>
      <c r="L2456" s="5">
        <f t="shared" si="232"/>
        <v>44</v>
      </c>
      <c r="M2456" s="5">
        <f t="shared" si="233"/>
        <v>0</v>
      </c>
    </row>
    <row r="2457" spans="1:13">
      <c r="A2457" s="5">
        <v>4814</v>
      </c>
      <c r="B2457" s="5">
        <v>0</v>
      </c>
      <c r="C2457" s="5" t="s">
        <v>64</v>
      </c>
      <c r="D2457" s="5">
        <v>3729</v>
      </c>
      <c r="E2457" s="5">
        <v>102</v>
      </c>
      <c r="F2457" s="8">
        <f t="shared" si="228"/>
        <v>2.735317779565567</v>
      </c>
      <c r="G2457" s="5">
        <f>IF(COUNTIFS(Q3_SQL_Error_Concentration!$A:$A,A2457,Q3_SQL_Error_Concentration!$E:$E,B2457,Q3_SQL_Error_Concentration!$F:$F,C2457)=0,"",SUMIFS(Q3_SQL_Error_Concentration!$I:$I,Q3_SQL_Error_Concentration!$A:$A,A2457,Q3_SQL_Error_Concentration!$E:$E,B2457,Q3_SQL_Error_Concentration!$F:$F,C2457))</f>
        <v>2.7353000000000001</v>
      </c>
      <c r="H2457" s="5" t="str">
        <f t="shared" si="229"/>
        <v>PASS</v>
      </c>
      <c r="I2457" s="5">
        <f>IF(D2457&gt;=Q3_Validation!$C$2,1,0)</f>
        <v>1</v>
      </c>
      <c r="J2457" s="8">
        <f t="shared" si="230"/>
        <v>2.735317779565567</v>
      </c>
      <c r="K2457" s="5" t="str">
        <f t="shared" si="231"/>
        <v>high-error</v>
      </c>
      <c r="L2457" s="5">
        <f t="shared" si="232"/>
        <v>44</v>
      </c>
      <c r="M2457" s="5">
        <f t="shared" si="233"/>
        <v>1</v>
      </c>
    </row>
    <row r="2458" spans="1:13">
      <c r="A2458" s="5">
        <v>4814</v>
      </c>
      <c r="B2458" s="5">
        <v>0</v>
      </c>
      <c r="C2458" s="5" t="s">
        <v>62</v>
      </c>
      <c r="D2458" s="5">
        <v>2507</v>
      </c>
      <c r="E2458" s="5">
        <v>38</v>
      </c>
      <c r="F2458" s="8">
        <f t="shared" si="228"/>
        <v>1.5157558835261269</v>
      </c>
      <c r="G2458" s="5" t="str">
        <f>IF(COUNTIFS(Q3_SQL_Error_Concentration!$A:$A,A2458,Q3_SQL_Error_Concentration!$E:$E,B2458,Q3_SQL_Error_Concentration!$F:$F,C2458)=0,"",SUMIFS(Q3_SQL_Error_Concentration!$I:$I,Q3_SQL_Error_Concentration!$A:$A,A2458,Q3_SQL_Error_Concentration!$E:$E,B2458,Q3_SQL_Error_Concentration!$F:$F,C2458))</f>
        <v/>
      </c>
      <c r="H2458" s="5" t="str">
        <f t="shared" si="229"/>
        <v/>
      </c>
      <c r="I2458" s="5">
        <f>IF(D2458&gt;=Q3_Validation!$C$2,1,0)</f>
        <v>1</v>
      </c>
      <c r="J2458" s="8">
        <f t="shared" si="230"/>
        <v>1.5157558835261269</v>
      </c>
      <c r="K2458" s="5" t="str">
        <f t="shared" si="231"/>
        <v>normal</v>
      </c>
      <c r="L2458" s="5">
        <f t="shared" si="232"/>
        <v>44</v>
      </c>
      <c r="M2458" s="5">
        <f t="shared" si="233"/>
        <v>0</v>
      </c>
    </row>
    <row r="2459" spans="1:13">
      <c r="A2459" s="5">
        <v>4814</v>
      </c>
      <c r="B2459" s="5">
        <v>1</v>
      </c>
      <c r="C2459" s="5" t="s">
        <v>63</v>
      </c>
      <c r="D2459" s="5">
        <v>1299</v>
      </c>
      <c r="E2459" s="5">
        <v>16</v>
      </c>
      <c r="F2459" s="8">
        <f t="shared" si="228"/>
        <v>1.2317167051578137</v>
      </c>
      <c r="G2459" s="5" t="str">
        <f>IF(COUNTIFS(Q3_SQL_Error_Concentration!$A:$A,A2459,Q3_SQL_Error_Concentration!$E:$E,B2459,Q3_SQL_Error_Concentration!$F:$F,C2459)=0,"",SUMIFS(Q3_SQL_Error_Concentration!$I:$I,Q3_SQL_Error_Concentration!$A:$A,A2459,Q3_SQL_Error_Concentration!$E:$E,B2459,Q3_SQL_Error_Concentration!$F:$F,C2459))</f>
        <v/>
      </c>
      <c r="H2459" s="5" t="str">
        <f t="shared" si="229"/>
        <v/>
      </c>
      <c r="I2459" s="5">
        <f>IF(D2459&gt;=Q3_Validation!$C$2,1,0)</f>
        <v>1</v>
      </c>
      <c r="J2459" s="8">
        <f t="shared" si="230"/>
        <v>1.2317167051578137</v>
      </c>
      <c r="K2459" s="5" t="str">
        <f t="shared" si="231"/>
        <v>normal</v>
      </c>
      <c r="L2459" s="5">
        <f t="shared" si="232"/>
        <v>44</v>
      </c>
      <c r="M2459" s="5">
        <f t="shared" si="233"/>
        <v>0</v>
      </c>
    </row>
    <row r="2460" spans="1:13">
      <c r="A2460" s="5">
        <v>4814</v>
      </c>
      <c r="B2460" s="5">
        <v>1</v>
      </c>
      <c r="C2460" s="5" t="s">
        <v>64</v>
      </c>
      <c r="D2460" s="5">
        <v>3347</v>
      </c>
      <c r="E2460" s="5">
        <v>97</v>
      </c>
      <c r="F2460" s="8">
        <f t="shared" si="228"/>
        <v>2.8981177173588288</v>
      </c>
      <c r="G2460" s="5">
        <f>IF(COUNTIFS(Q3_SQL_Error_Concentration!$A:$A,A2460,Q3_SQL_Error_Concentration!$E:$E,B2460,Q3_SQL_Error_Concentration!$F:$F,C2460)=0,"",SUMIFS(Q3_SQL_Error_Concentration!$I:$I,Q3_SQL_Error_Concentration!$A:$A,A2460,Q3_SQL_Error_Concentration!$E:$E,B2460,Q3_SQL_Error_Concentration!$F:$F,C2460))</f>
        <v>2.8980999999999999</v>
      </c>
      <c r="H2460" s="5" t="str">
        <f t="shared" si="229"/>
        <v>PASS</v>
      </c>
      <c r="I2460" s="5">
        <f>IF(D2460&gt;=Q3_Validation!$C$2,1,0)</f>
        <v>1</v>
      </c>
      <c r="J2460" s="8">
        <f t="shared" si="230"/>
        <v>2.8981177173588288</v>
      </c>
      <c r="K2460" s="5" t="str">
        <f t="shared" si="231"/>
        <v>high-error</v>
      </c>
      <c r="L2460" s="5">
        <f t="shared" si="232"/>
        <v>44</v>
      </c>
      <c r="M2460" s="5">
        <f t="shared" si="233"/>
        <v>1</v>
      </c>
    </row>
    <row r="2461" spans="1:13">
      <c r="A2461" s="5">
        <v>4814</v>
      </c>
      <c r="B2461" s="5">
        <v>1</v>
      </c>
      <c r="C2461" s="5" t="s">
        <v>62</v>
      </c>
      <c r="D2461" s="5">
        <v>2438</v>
      </c>
      <c r="E2461" s="5">
        <v>42</v>
      </c>
      <c r="F2461" s="8">
        <f t="shared" si="228"/>
        <v>1.7227235438884332</v>
      </c>
      <c r="G2461" s="5" t="str">
        <f>IF(COUNTIFS(Q3_SQL_Error_Concentration!$A:$A,A2461,Q3_SQL_Error_Concentration!$E:$E,B2461,Q3_SQL_Error_Concentration!$F:$F,C2461)=0,"",SUMIFS(Q3_SQL_Error_Concentration!$I:$I,Q3_SQL_Error_Concentration!$A:$A,A2461,Q3_SQL_Error_Concentration!$E:$E,B2461,Q3_SQL_Error_Concentration!$F:$F,C2461))</f>
        <v/>
      </c>
      <c r="H2461" s="5" t="str">
        <f t="shared" si="229"/>
        <v/>
      </c>
      <c r="I2461" s="5">
        <f>IF(D2461&gt;=Q3_Validation!$C$2,1,0)</f>
        <v>1</v>
      </c>
      <c r="J2461" s="8">
        <f t="shared" si="230"/>
        <v>1.7227235438884332</v>
      </c>
      <c r="K2461" s="5" t="str">
        <f t="shared" si="231"/>
        <v>normal</v>
      </c>
      <c r="L2461" s="5">
        <f t="shared" si="232"/>
        <v>44</v>
      </c>
      <c r="M2461" s="5">
        <f t="shared" si="233"/>
        <v>0</v>
      </c>
    </row>
    <row r="2462" spans="1:13">
      <c r="A2462" s="5">
        <v>4814</v>
      </c>
      <c r="B2462" s="5">
        <v>2</v>
      </c>
      <c r="C2462" s="5" t="s">
        <v>63</v>
      </c>
      <c r="D2462" s="5">
        <v>1362</v>
      </c>
      <c r="E2462" s="5">
        <v>26</v>
      </c>
      <c r="F2462" s="8">
        <f t="shared" si="228"/>
        <v>1.908957415565345</v>
      </c>
      <c r="G2462" s="5" t="str">
        <f>IF(COUNTIFS(Q3_SQL_Error_Concentration!$A:$A,A2462,Q3_SQL_Error_Concentration!$E:$E,B2462,Q3_SQL_Error_Concentration!$F:$F,C2462)=0,"",SUMIFS(Q3_SQL_Error_Concentration!$I:$I,Q3_SQL_Error_Concentration!$A:$A,A2462,Q3_SQL_Error_Concentration!$E:$E,B2462,Q3_SQL_Error_Concentration!$F:$F,C2462))</f>
        <v/>
      </c>
      <c r="H2462" s="5" t="str">
        <f t="shared" si="229"/>
        <v/>
      </c>
      <c r="I2462" s="5">
        <f>IF(D2462&gt;=Q3_Validation!$C$2,1,0)</f>
        <v>1</v>
      </c>
      <c r="J2462" s="8">
        <f t="shared" si="230"/>
        <v>1.908957415565345</v>
      </c>
      <c r="K2462" s="5" t="str">
        <f t="shared" si="231"/>
        <v>normal</v>
      </c>
      <c r="L2462" s="5">
        <f t="shared" si="232"/>
        <v>44</v>
      </c>
      <c r="M2462" s="5">
        <f t="shared" si="233"/>
        <v>0</v>
      </c>
    </row>
    <row r="2463" spans="1:13">
      <c r="A2463" s="5">
        <v>4814</v>
      </c>
      <c r="B2463" s="5">
        <v>2</v>
      </c>
      <c r="C2463" s="5" t="s">
        <v>64</v>
      </c>
      <c r="D2463" s="5">
        <v>3031</v>
      </c>
      <c r="E2463" s="5">
        <v>81</v>
      </c>
      <c r="F2463" s="8">
        <f t="shared" si="228"/>
        <v>2.6723853513691851</v>
      </c>
      <c r="G2463" s="5">
        <f>IF(COUNTIFS(Q3_SQL_Error_Concentration!$A:$A,A2463,Q3_SQL_Error_Concentration!$E:$E,B2463,Q3_SQL_Error_Concentration!$F:$F,C2463)=0,"",SUMIFS(Q3_SQL_Error_Concentration!$I:$I,Q3_SQL_Error_Concentration!$A:$A,A2463,Q3_SQL_Error_Concentration!$E:$E,B2463,Q3_SQL_Error_Concentration!$F:$F,C2463))</f>
        <v>2.6724000000000001</v>
      </c>
      <c r="H2463" s="5" t="str">
        <f t="shared" si="229"/>
        <v>PASS</v>
      </c>
      <c r="I2463" s="5">
        <f>IF(D2463&gt;=Q3_Validation!$C$2,1,0)</f>
        <v>1</v>
      </c>
      <c r="J2463" s="8">
        <f t="shared" si="230"/>
        <v>2.6723853513691851</v>
      </c>
      <c r="K2463" s="5" t="str">
        <f t="shared" si="231"/>
        <v>high-error</v>
      </c>
      <c r="L2463" s="5">
        <f t="shared" si="232"/>
        <v>44</v>
      </c>
      <c r="M2463" s="5">
        <f t="shared" si="233"/>
        <v>1</v>
      </c>
    </row>
    <row r="2464" spans="1:13">
      <c r="A2464" s="5">
        <v>4814</v>
      </c>
      <c r="B2464" s="5">
        <v>2</v>
      </c>
      <c r="C2464" s="5" t="s">
        <v>62</v>
      </c>
      <c r="D2464" s="5">
        <v>2071</v>
      </c>
      <c r="E2464" s="5">
        <v>52</v>
      </c>
      <c r="F2464" s="8">
        <f t="shared" si="228"/>
        <v>2.5108643167551907</v>
      </c>
      <c r="G2464" s="5">
        <f>IF(COUNTIFS(Q3_SQL_Error_Concentration!$A:$A,A2464,Q3_SQL_Error_Concentration!$E:$E,B2464,Q3_SQL_Error_Concentration!$F:$F,C2464)=0,"",SUMIFS(Q3_SQL_Error_Concentration!$I:$I,Q3_SQL_Error_Concentration!$A:$A,A2464,Q3_SQL_Error_Concentration!$E:$E,B2464,Q3_SQL_Error_Concentration!$F:$F,C2464))</f>
        <v>2.5108999999999999</v>
      </c>
      <c r="H2464" s="5" t="str">
        <f t="shared" si="229"/>
        <v>PASS</v>
      </c>
      <c r="I2464" s="5">
        <f>IF(D2464&gt;=Q3_Validation!$C$2,1,0)</f>
        <v>1</v>
      </c>
      <c r="J2464" s="8">
        <f t="shared" si="230"/>
        <v>2.5108643167551907</v>
      </c>
      <c r="K2464" s="5" t="str">
        <f t="shared" si="231"/>
        <v>high-error</v>
      </c>
      <c r="L2464" s="5">
        <f t="shared" si="232"/>
        <v>44</v>
      </c>
      <c r="M2464" s="5">
        <f t="shared" si="233"/>
        <v>1</v>
      </c>
    </row>
    <row r="2465" spans="1:13">
      <c r="A2465" s="5">
        <v>4814</v>
      </c>
      <c r="B2465" s="5">
        <v>3</v>
      </c>
      <c r="C2465" s="5" t="s">
        <v>63</v>
      </c>
      <c r="D2465" s="5">
        <v>969</v>
      </c>
      <c r="E2465" s="5">
        <v>23</v>
      </c>
      <c r="F2465" s="8">
        <f t="shared" si="228"/>
        <v>2.3735810113519094</v>
      </c>
      <c r="G2465" s="5">
        <f>IF(COUNTIFS(Q3_SQL_Error_Concentration!$A:$A,A2465,Q3_SQL_Error_Concentration!$E:$E,B2465,Q3_SQL_Error_Concentration!$F:$F,C2465)=0,"",SUMIFS(Q3_SQL_Error_Concentration!$I:$I,Q3_SQL_Error_Concentration!$A:$A,A2465,Q3_SQL_Error_Concentration!$E:$E,B2465,Q3_SQL_Error_Concentration!$F:$F,C2465))</f>
        <v>2.3736000000000002</v>
      </c>
      <c r="H2465" s="5" t="str">
        <f t="shared" si="229"/>
        <v>PASS</v>
      </c>
      <c r="I2465" s="5">
        <f>IF(D2465&gt;=Q3_Validation!$C$2,1,0)</f>
        <v>1</v>
      </c>
      <c r="J2465" s="8">
        <f t="shared" si="230"/>
        <v>2.3735810113519094</v>
      </c>
      <c r="K2465" s="5" t="str">
        <f t="shared" si="231"/>
        <v>high-error</v>
      </c>
      <c r="L2465" s="5">
        <f t="shared" si="232"/>
        <v>44</v>
      </c>
      <c r="M2465" s="5">
        <f t="shared" si="233"/>
        <v>1</v>
      </c>
    </row>
    <row r="2466" spans="1:13">
      <c r="A2466" s="5">
        <v>4814</v>
      </c>
      <c r="B2466" s="5">
        <v>3</v>
      </c>
      <c r="C2466" s="5" t="s">
        <v>64</v>
      </c>
      <c r="D2466" s="5">
        <v>2378</v>
      </c>
      <c r="E2466" s="5">
        <v>64</v>
      </c>
      <c r="F2466" s="8">
        <f t="shared" si="228"/>
        <v>2.6913372582001682</v>
      </c>
      <c r="G2466" s="5">
        <f>IF(COUNTIFS(Q3_SQL_Error_Concentration!$A:$A,A2466,Q3_SQL_Error_Concentration!$E:$E,B2466,Q3_SQL_Error_Concentration!$F:$F,C2466)=0,"",SUMIFS(Q3_SQL_Error_Concentration!$I:$I,Q3_SQL_Error_Concentration!$A:$A,A2466,Q3_SQL_Error_Concentration!$E:$E,B2466,Q3_SQL_Error_Concentration!$F:$F,C2466))</f>
        <v>2.6913</v>
      </c>
      <c r="H2466" s="5" t="str">
        <f t="shared" si="229"/>
        <v>PASS</v>
      </c>
      <c r="I2466" s="5">
        <f>IF(D2466&gt;=Q3_Validation!$C$2,1,0)</f>
        <v>1</v>
      </c>
      <c r="J2466" s="8">
        <f t="shared" si="230"/>
        <v>2.6913372582001682</v>
      </c>
      <c r="K2466" s="5" t="str">
        <f t="shared" si="231"/>
        <v>high-error</v>
      </c>
      <c r="L2466" s="5">
        <f t="shared" si="232"/>
        <v>44</v>
      </c>
      <c r="M2466" s="5">
        <f t="shared" si="233"/>
        <v>1</v>
      </c>
    </row>
    <row r="2467" spans="1:13">
      <c r="A2467" s="5">
        <v>4814</v>
      </c>
      <c r="B2467" s="5">
        <v>3</v>
      </c>
      <c r="C2467" s="5" t="s">
        <v>62</v>
      </c>
      <c r="D2467" s="5">
        <v>1511</v>
      </c>
      <c r="E2467" s="5">
        <v>30</v>
      </c>
      <c r="F2467" s="8">
        <f t="shared" si="228"/>
        <v>1.985440105890139</v>
      </c>
      <c r="G2467" s="5" t="str">
        <f>IF(COUNTIFS(Q3_SQL_Error_Concentration!$A:$A,A2467,Q3_SQL_Error_Concentration!$E:$E,B2467,Q3_SQL_Error_Concentration!$F:$F,C2467)=0,"",SUMIFS(Q3_SQL_Error_Concentration!$I:$I,Q3_SQL_Error_Concentration!$A:$A,A2467,Q3_SQL_Error_Concentration!$E:$E,B2467,Q3_SQL_Error_Concentration!$F:$F,C2467))</f>
        <v/>
      </c>
      <c r="H2467" s="5" t="str">
        <f t="shared" si="229"/>
        <v/>
      </c>
      <c r="I2467" s="5">
        <f>IF(D2467&gt;=Q3_Validation!$C$2,1,0)</f>
        <v>1</v>
      </c>
      <c r="J2467" s="8">
        <f t="shared" si="230"/>
        <v>1.985440105890139</v>
      </c>
      <c r="K2467" s="5" t="str">
        <f t="shared" si="231"/>
        <v>normal</v>
      </c>
      <c r="L2467" s="5">
        <f t="shared" si="232"/>
        <v>44</v>
      </c>
      <c r="M2467" s="5">
        <f t="shared" si="233"/>
        <v>0</v>
      </c>
    </row>
    <row r="2468" spans="1:13">
      <c r="A2468" s="5">
        <v>4814</v>
      </c>
      <c r="B2468" s="5">
        <v>4</v>
      </c>
      <c r="C2468" s="5" t="s">
        <v>63</v>
      </c>
      <c r="D2468" s="5">
        <v>1373</v>
      </c>
      <c r="E2468" s="5">
        <v>28</v>
      </c>
      <c r="F2468" s="8">
        <f t="shared" si="228"/>
        <v>2.0393299344501092</v>
      </c>
      <c r="G2468" s="5" t="str">
        <f>IF(COUNTIFS(Q3_SQL_Error_Concentration!$A:$A,A2468,Q3_SQL_Error_Concentration!$E:$E,B2468,Q3_SQL_Error_Concentration!$F:$F,C2468)=0,"",SUMIFS(Q3_SQL_Error_Concentration!$I:$I,Q3_SQL_Error_Concentration!$A:$A,A2468,Q3_SQL_Error_Concentration!$E:$E,B2468,Q3_SQL_Error_Concentration!$F:$F,C2468))</f>
        <v/>
      </c>
      <c r="H2468" s="5" t="str">
        <f t="shared" si="229"/>
        <v/>
      </c>
      <c r="I2468" s="5">
        <f>IF(D2468&gt;=Q3_Validation!$C$2,1,0)</f>
        <v>1</v>
      </c>
      <c r="J2468" s="8">
        <f t="shared" si="230"/>
        <v>2.0393299344501092</v>
      </c>
      <c r="K2468" s="5" t="str">
        <f t="shared" si="231"/>
        <v>normal</v>
      </c>
      <c r="L2468" s="5">
        <f t="shared" si="232"/>
        <v>44</v>
      </c>
      <c r="M2468" s="5">
        <f t="shared" si="233"/>
        <v>0</v>
      </c>
    </row>
    <row r="2469" spans="1:13">
      <c r="A2469" s="5">
        <v>4814</v>
      </c>
      <c r="B2469" s="5">
        <v>4</v>
      </c>
      <c r="C2469" s="5" t="s">
        <v>64</v>
      </c>
      <c r="D2469" s="5">
        <v>3571</v>
      </c>
      <c r="E2469" s="5">
        <v>102</v>
      </c>
      <c r="F2469" s="8">
        <f t="shared" si="228"/>
        <v>2.8563427611313359</v>
      </c>
      <c r="G2469" s="5">
        <f>IF(COUNTIFS(Q3_SQL_Error_Concentration!$A:$A,A2469,Q3_SQL_Error_Concentration!$E:$E,B2469,Q3_SQL_Error_Concentration!$F:$F,C2469)=0,"",SUMIFS(Q3_SQL_Error_Concentration!$I:$I,Q3_SQL_Error_Concentration!$A:$A,A2469,Q3_SQL_Error_Concentration!$E:$E,B2469,Q3_SQL_Error_Concentration!$F:$F,C2469))</f>
        <v>2.8563000000000001</v>
      </c>
      <c r="H2469" s="5" t="str">
        <f t="shared" si="229"/>
        <v>PASS</v>
      </c>
      <c r="I2469" s="5">
        <f>IF(D2469&gt;=Q3_Validation!$C$2,1,0)</f>
        <v>1</v>
      </c>
      <c r="J2469" s="8">
        <f t="shared" si="230"/>
        <v>2.8563427611313359</v>
      </c>
      <c r="K2469" s="5" t="str">
        <f t="shared" si="231"/>
        <v>high-error</v>
      </c>
      <c r="L2469" s="5">
        <f t="shared" si="232"/>
        <v>44</v>
      </c>
      <c r="M2469" s="5">
        <f t="shared" si="233"/>
        <v>1</v>
      </c>
    </row>
    <row r="2470" spans="1:13">
      <c r="A2470" s="5">
        <v>4814</v>
      </c>
      <c r="B2470" s="5">
        <v>4</v>
      </c>
      <c r="C2470" s="5" t="s">
        <v>62</v>
      </c>
      <c r="D2470" s="5">
        <v>2456</v>
      </c>
      <c r="E2470" s="5">
        <v>52</v>
      </c>
      <c r="F2470" s="8">
        <f t="shared" si="228"/>
        <v>2.1172638436482085</v>
      </c>
      <c r="G2470" s="5">
        <f>IF(COUNTIFS(Q3_SQL_Error_Concentration!$A:$A,A2470,Q3_SQL_Error_Concentration!$E:$E,B2470,Q3_SQL_Error_Concentration!$F:$F,C2470)=0,"",SUMIFS(Q3_SQL_Error_Concentration!$I:$I,Q3_SQL_Error_Concentration!$A:$A,A2470,Q3_SQL_Error_Concentration!$E:$E,B2470,Q3_SQL_Error_Concentration!$F:$F,C2470))</f>
        <v>2.1173000000000002</v>
      </c>
      <c r="H2470" s="5" t="str">
        <f t="shared" si="229"/>
        <v>PASS</v>
      </c>
      <c r="I2470" s="5">
        <f>IF(D2470&gt;=Q3_Validation!$C$2,1,0)</f>
        <v>1</v>
      </c>
      <c r="J2470" s="8">
        <f t="shared" si="230"/>
        <v>2.1172638436482085</v>
      </c>
      <c r="K2470" s="5" t="str">
        <f t="shared" si="231"/>
        <v>high-error</v>
      </c>
      <c r="L2470" s="5">
        <f t="shared" si="232"/>
        <v>44</v>
      </c>
      <c r="M2470" s="5">
        <f t="shared" si="233"/>
        <v>1</v>
      </c>
    </row>
    <row r="2471" spans="1:13">
      <c r="A2471" s="5">
        <v>4814</v>
      </c>
      <c r="B2471" s="5">
        <v>5</v>
      </c>
      <c r="C2471" s="5" t="s">
        <v>63</v>
      </c>
      <c r="D2471" s="5">
        <v>1202</v>
      </c>
      <c r="E2471" s="5">
        <v>20</v>
      </c>
      <c r="F2471" s="8">
        <f t="shared" si="228"/>
        <v>1.6638935108153079</v>
      </c>
      <c r="G2471" s="5" t="str">
        <f>IF(COUNTIFS(Q3_SQL_Error_Concentration!$A:$A,A2471,Q3_SQL_Error_Concentration!$E:$E,B2471,Q3_SQL_Error_Concentration!$F:$F,C2471)=0,"",SUMIFS(Q3_SQL_Error_Concentration!$I:$I,Q3_SQL_Error_Concentration!$A:$A,A2471,Q3_SQL_Error_Concentration!$E:$E,B2471,Q3_SQL_Error_Concentration!$F:$F,C2471))</f>
        <v/>
      </c>
      <c r="H2471" s="5" t="str">
        <f t="shared" si="229"/>
        <v/>
      </c>
      <c r="I2471" s="5">
        <f>IF(D2471&gt;=Q3_Validation!$C$2,1,0)</f>
        <v>1</v>
      </c>
      <c r="J2471" s="8">
        <f t="shared" si="230"/>
        <v>1.6638935108153079</v>
      </c>
      <c r="K2471" s="5" t="str">
        <f t="shared" si="231"/>
        <v>normal</v>
      </c>
      <c r="L2471" s="5">
        <f t="shared" si="232"/>
        <v>44</v>
      </c>
      <c r="M2471" s="5">
        <f t="shared" si="233"/>
        <v>0</v>
      </c>
    </row>
    <row r="2472" spans="1:13">
      <c r="A2472" s="5">
        <v>4814</v>
      </c>
      <c r="B2472" s="5">
        <v>5</v>
      </c>
      <c r="C2472" s="5" t="s">
        <v>64</v>
      </c>
      <c r="D2472" s="5">
        <v>3268</v>
      </c>
      <c r="E2472" s="5">
        <v>135</v>
      </c>
      <c r="F2472" s="8">
        <f t="shared" si="228"/>
        <v>4.1309669522643819</v>
      </c>
      <c r="G2472" s="5">
        <f>IF(COUNTIFS(Q3_SQL_Error_Concentration!$A:$A,A2472,Q3_SQL_Error_Concentration!$E:$E,B2472,Q3_SQL_Error_Concentration!$F:$F,C2472)=0,"",SUMIFS(Q3_SQL_Error_Concentration!$I:$I,Q3_SQL_Error_Concentration!$A:$A,A2472,Q3_SQL_Error_Concentration!$E:$E,B2472,Q3_SQL_Error_Concentration!$F:$F,C2472))</f>
        <v>4.1310000000000002</v>
      </c>
      <c r="H2472" s="5" t="str">
        <f t="shared" si="229"/>
        <v>PASS</v>
      </c>
      <c r="I2472" s="5">
        <f>IF(D2472&gt;=Q3_Validation!$C$2,1,0)</f>
        <v>1</v>
      </c>
      <c r="J2472" s="8">
        <f t="shared" si="230"/>
        <v>4.1309669522643819</v>
      </c>
      <c r="K2472" s="5" t="str">
        <f t="shared" si="231"/>
        <v>outlier</v>
      </c>
      <c r="L2472" s="5">
        <f t="shared" si="232"/>
        <v>44</v>
      </c>
      <c r="M2472" s="5">
        <f t="shared" si="233"/>
        <v>1</v>
      </c>
    </row>
    <row r="2473" spans="1:13">
      <c r="A2473" s="5">
        <v>4814</v>
      </c>
      <c r="B2473" s="5">
        <v>5</v>
      </c>
      <c r="C2473" s="5" t="s">
        <v>62</v>
      </c>
      <c r="D2473" s="5">
        <v>2167</v>
      </c>
      <c r="E2473" s="5">
        <v>52</v>
      </c>
      <c r="F2473" s="8">
        <f t="shared" si="228"/>
        <v>2.3996308260267649</v>
      </c>
      <c r="G2473" s="5">
        <f>IF(COUNTIFS(Q3_SQL_Error_Concentration!$A:$A,A2473,Q3_SQL_Error_Concentration!$E:$E,B2473,Q3_SQL_Error_Concentration!$F:$F,C2473)=0,"",SUMIFS(Q3_SQL_Error_Concentration!$I:$I,Q3_SQL_Error_Concentration!$A:$A,A2473,Q3_SQL_Error_Concentration!$E:$E,B2473,Q3_SQL_Error_Concentration!$F:$F,C2473))</f>
        <v>2.3996</v>
      </c>
      <c r="H2473" s="5" t="str">
        <f t="shared" si="229"/>
        <v>PASS</v>
      </c>
      <c r="I2473" s="5">
        <f>IF(D2473&gt;=Q3_Validation!$C$2,1,0)</f>
        <v>1</v>
      </c>
      <c r="J2473" s="8">
        <f t="shared" si="230"/>
        <v>2.3996308260267649</v>
      </c>
      <c r="K2473" s="5" t="str">
        <f t="shared" si="231"/>
        <v>high-error</v>
      </c>
      <c r="L2473" s="5">
        <f t="shared" si="232"/>
        <v>44</v>
      </c>
      <c r="M2473" s="5">
        <f t="shared" si="233"/>
        <v>1</v>
      </c>
    </row>
    <row r="2474" spans="1:13">
      <c r="A2474" s="5">
        <v>4814</v>
      </c>
      <c r="B2474" s="5">
        <v>6</v>
      </c>
      <c r="C2474" s="5" t="s">
        <v>63</v>
      </c>
      <c r="D2474" s="5">
        <v>1810</v>
      </c>
      <c r="E2474" s="5">
        <v>30</v>
      </c>
      <c r="F2474" s="8">
        <f t="shared" si="228"/>
        <v>1.6574585635359116</v>
      </c>
      <c r="G2474" s="5" t="str">
        <f>IF(COUNTIFS(Q3_SQL_Error_Concentration!$A:$A,A2474,Q3_SQL_Error_Concentration!$E:$E,B2474,Q3_SQL_Error_Concentration!$F:$F,C2474)=0,"",SUMIFS(Q3_SQL_Error_Concentration!$I:$I,Q3_SQL_Error_Concentration!$A:$A,A2474,Q3_SQL_Error_Concentration!$E:$E,B2474,Q3_SQL_Error_Concentration!$F:$F,C2474))</f>
        <v/>
      </c>
      <c r="H2474" s="5" t="str">
        <f t="shared" si="229"/>
        <v/>
      </c>
      <c r="I2474" s="5">
        <f>IF(D2474&gt;=Q3_Validation!$C$2,1,0)</f>
        <v>1</v>
      </c>
      <c r="J2474" s="8">
        <f t="shared" si="230"/>
        <v>1.6574585635359116</v>
      </c>
      <c r="K2474" s="5" t="str">
        <f t="shared" si="231"/>
        <v>normal</v>
      </c>
      <c r="L2474" s="5">
        <f t="shared" si="232"/>
        <v>44</v>
      </c>
      <c r="M2474" s="5">
        <f t="shared" si="233"/>
        <v>0</v>
      </c>
    </row>
    <row r="2475" spans="1:13">
      <c r="A2475" s="5">
        <v>4814</v>
      </c>
      <c r="B2475" s="5">
        <v>6</v>
      </c>
      <c r="C2475" s="5" t="s">
        <v>64</v>
      </c>
      <c r="D2475" s="5">
        <v>4579</v>
      </c>
      <c r="E2475" s="5">
        <v>150</v>
      </c>
      <c r="F2475" s="8">
        <f t="shared" si="228"/>
        <v>3.2758244158113126</v>
      </c>
      <c r="G2475" s="5">
        <f>IF(COUNTIFS(Q3_SQL_Error_Concentration!$A:$A,A2475,Q3_SQL_Error_Concentration!$E:$E,B2475,Q3_SQL_Error_Concentration!$F:$F,C2475)=0,"",SUMIFS(Q3_SQL_Error_Concentration!$I:$I,Q3_SQL_Error_Concentration!$A:$A,A2475,Q3_SQL_Error_Concentration!$E:$E,B2475,Q3_SQL_Error_Concentration!$F:$F,C2475))</f>
        <v>3.2757999999999998</v>
      </c>
      <c r="H2475" s="5" t="str">
        <f t="shared" si="229"/>
        <v>PASS</v>
      </c>
      <c r="I2475" s="5">
        <f>IF(D2475&gt;=Q3_Validation!$C$2,1,0)</f>
        <v>1</v>
      </c>
      <c r="J2475" s="8">
        <f t="shared" si="230"/>
        <v>3.2758244158113126</v>
      </c>
      <c r="K2475" s="5" t="str">
        <f t="shared" si="231"/>
        <v>high-error</v>
      </c>
      <c r="L2475" s="5">
        <f t="shared" si="232"/>
        <v>44</v>
      </c>
      <c r="M2475" s="5">
        <f t="shared" si="233"/>
        <v>1</v>
      </c>
    </row>
    <row r="2476" spans="1:13">
      <c r="A2476" s="5">
        <v>4814</v>
      </c>
      <c r="B2476" s="5">
        <v>6</v>
      </c>
      <c r="C2476" s="5" t="s">
        <v>62</v>
      </c>
      <c r="D2476" s="5">
        <v>3062</v>
      </c>
      <c r="E2476" s="5">
        <v>56</v>
      </c>
      <c r="F2476" s="8">
        <f t="shared" si="228"/>
        <v>1.828870019595036</v>
      </c>
      <c r="G2476" s="5" t="str">
        <f>IF(COUNTIFS(Q3_SQL_Error_Concentration!$A:$A,A2476,Q3_SQL_Error_Concentration!$E:$E,B2476,Q3_SQL_Error_Concentration!$F:$F,C2476)=0,"",SUMIFS(Q3_SQL_Error_Concentration!$I:$I,Q3_SQL_Error_Concentration!$A:$A,A2476,Q3_SQL_Error_Concentration!$E:$E,B2476,Q3_SQL_Error_Concentration!$F:$F,C2476))</f>
        <v/>
      </c>
      <c r="H2476" s="5" t="str">
        <f t="shared" si="229"/>
        <v/>
      </c>
      <c r="I2476" s="5">
        <f>IF(D2476&gt;=Q3_Validation!$C$2,1,0)</f>
        <v>1</v>
      </c>
      <c r="J2476" s="8">
        <f t="shared" si="230"/>
        <v>1.828870019595036</v>
      </c>
      <c r="K2476" s="5" t="str">
        <f t="shared" si="231"/>
        <v>normal</v>
      </c>
      <c r="L2476" s="5">
        <f t="shared" si="232"/>
        <v>44</v>
      </c>
      <c r="M2476" s="5">
        <f t="shared" si="233"/>
        <v>0</v>
      </c>
    </row>
    <row r="2477" spans="1:13">
      <c r="A2477" s="5">
        <v>4814</v>
      </c>
      <c r="B2477" s="5">
        <v>7</v>
      </c>
      <c r="C2477" s="5" t="s">
        <v>63</v>
      </c>
      <c r="D2477" s="5">
        <v>1960</v>
      </c>
      <c r="E2477" s="5">
        <v>47</v>
      </c>
      <c r="F2477" s="8">
        <f t="shared" si="228"/>
        <v>2.3979591836734695</v>
      </c>
      <c r="G2477" s="5">
        <f>IF(COUNTIFS(Q3_SQL_Error_Concentration!$A:$A,A2477,Q3_SQL_Error_Concentration!$E:$E,B2477,Q3_SQL_Error_Concentration!$F:$F,C2477)=0,"",SUMIFS(Q3_SQL_Error_Concentration!$I:$I,Q3_SQL_Error_Concentration!$A:$A,A2477,Q3_SQL_Error_Concentration!$E:$E,B2477,Q3_SQL_Error_Concentration!$F:$F,C2477))</f>
        <v>2.3980000000000001</v>
      </c>
      <c r="H2477" s="5" t="str">
        <f t="shared" si="229"/>
        <v>PASS</v>
      </c>
      <c r="I2477" s="5">
        <f>IF(D2477&gt;=Q3_Validation!$C$2,1,0)</f>
        <v>1</v>
      </c>
      <c r="J2477" s="8">
        <f t="shared" si="230"/>
        <v>2.3979591836734695</v>
      </c>
      <c r="K2477" s="5" t="str">
        <f t="shared" si="231"/>
        <v>high-error</v>
      </c>
      <c r="L2477" s="5">
        <f t="shared" si="232"/>
        <v>44</v>
      </c>
      <c r="M2477" s="5">
        <f t="shared" si="233"/>
        <v>1</v>
      </c>
    </row>
    <row r="2478" spans="1:13">
      <c r="A2478" s="5">
        <v>4814</v>
      </c>
      <c r="B2478" s="5">
        <v>7</v>
      </c>
      <c r="C2478" s="5" t="s">
        <v>64</v>
      </c>
      <c r="D2478" s="5">
        <v>4734</v>
      </c>
      <c r="E2478" s="5">
        <v>143</v>
      </c>
      <c r="F2478" s="8">
        <f t="shared" si="228"/>
        <v>3.0207013096746937</v>
      </c>
      <c r="G2478" s="5">
        <f>IF(COUNTIFS(Q3_SQL_Error_Concentration!$A:$A,A2478,Q3_SQL_Error_Concentration!$E:$E,B2478,Q3_SQL_Error_Concentration!$F:$F,C2478)=0,"",SUMIFS(Q3_SQL_Error_Concentration!$I:$I,Q3_SQL_Error_Concentration!$A:$A,A2478,Q3_SQL_Error_Concentration!$E:$E,B2478,Q3_SQL_Error_Concentration!$F:$F,C2478))</f>
        <v>3.0207000000000002</v>
      </c>
      <c r="H2478" s="5" t="str">
        <f t="shared" si="229"/>
        <v>PASS</v>
      </c>
      <c r="I2478" s="5">
        <f>IF(D2478&gt;=Q3_Validation!$C$2,1,0)</f>
        <v>1</v>
      </c>
      <c r="J2478" s="8">
        <f t="shared" si="230"/>
        <v>3.0207013096746937</v>
      </c>
      <c r="K2478" s="5" t="str">
        <f t="shared" si="231"/>
        <v>high-error</v>
      </c>
      <c r="L2478" s="5">
        <f t="shared" si="232"/>
        <v>44</v>
      </c>
      <c r="M2478" s="5">
        <f t="shared" si="233"/>
        <v>1</v>
      </c>
    </row>
    <row r="2479" spans="1:13">
      <c r="A2479" s="5">
        <v>4814</v>
      </c>
      <c r="B2479" s="5">
        <v>7</v>
      </c>
      <c r="C2479" s="5" t="s">
        <v>62</v>
      </c>
      <c r="D2479" s="5">
        <v>2945</v>
      </c>
      <c r="E2479" s="5">
        <v>53</v>
      </c>
      <c r="F2479" s="8">
        <f t="shared" si="228"/>
        <v>1.7996604414261461</v>
      </c>
      <c r="G2479" s="5" t="str">
        <f>IF(COUNTIFS(Q3_SQL_Error_Concentration!$A:$A,A2479,Q3_SQL_Error_Concentration!$E:$E,B2479,Q3_SQL_Error_Concentration!$F:$F,C2479)=0,"",SUMIFS(Q3_SQL_Error_Concentration!$I:$I,Q3_SQL_Error_Concentration!$A:$A,A2479,Q3_SQL_Error_Concentration!$E:$E,B2479,Q3_SQL_Error_Concentration!$F:$F,C2479))</f>
        <v/>
      </c>
      <c r="H2479" s="5" t="str">
        <f t="shared" si="229"/>
        <v/>
      </c>
      <c r="I2479" s="5">
        <f>IF(D2479&gt;=Q3_Validation!$C$2,1,0)</f>
        <v>1</v>
      </c>
      <c r="J2479" s="8">
        <f t="shared" si="230"/>
        <v>1.7996604414261461</v>
      </c>
      <c r="K2479" s="5" t="str">
        <f t="shared" si="231"/>
        <v>normal</v>
      </c>
      <c r="L2479" s="5">
        <f t="shared" si="232"/>
        <v>44</v>
      </c>
      <c r="M2479" s="5">
        <f t="shared" si="233"/>
        <v>0</v>
      </c>
    </row>
    <row r="2480" spans="1:13">
      <c r="A2480" s="5">
        <v>4814</v>
      </c>
      <c r="B2480" s="5">
        <v>8</v>
      </c>
      <c r="C2480" s="5" t="s">
        <v>63</v>
      </c>
      <c r="D2480" s="5">
        <v>1840</v>
      </c>
      <c r="E2480" s="5">
        <v>29</v>
      </c>
      <c r="F2480" s="8">
        <f t="shared" si="228"/>
        <v>1.576086956521739</v>
      </c>
      <c r="G2480" s="5" t="str">
        <f>IF(COUNTIFS(Q3_SQL_Error_Concentration!$A:$A,A2480,Q3_SQL_Error_Concentration!$E:$E,B2480,Q3_SQL_Error_Concentration!$F:$F,C2480)=0,"",SUMIFS(Q3_SQL_Error_Concentration!$I:$I,Q3_SQL_Error_Concentration!$A:$A,A2480,Q3_SQL_Error_Concentration!$E:$E,B2480,Q3_SQL_Error_Concentration!$F:$F,C2480))</f>
        <v/>
      </c>
      <c r="H2480" s="5" t="str">
        <f t="shared" si="229"/>
        <v/>
      </c>
      <c r="I2480" s="5">
        <f>IF(D2480&gt;=Q3_Validation!$C$2,1,0)</f>
        <v>1</v>
      </c>
      <c r="J2480" s="8">
        <f t="shared" si="230"/>
        <v>1.576086956521739</v>
      </c>
      <c r="K2480" s="5" t="str">
        <f t="shared" si="231"/>
        <v>normal</v>
      </c>
      <c r="L2480" s="5">
        <f t="shared" si="232"/>
        <v>44</v>
      </c>
      <c r="M2480" s="5">
        <f t="shared" si="233"/>
        <v>0</v>
      </c>
    </row>
    <row r="2481" spans="1:13">
      <c r="A2481" s="5">
        <v>4814</v>
      </c>
      <c r="B2481" s="5">
        <v>8</v>
      </c>
      <c r="C2481" s="5" t="s">
        <v>64</v>
      </c>
      <c r="D2481" s="5">
        <v>4438</v>
      </c>
      <c r="E2481" s="5">
        <v>131</v>
      </c>
      <c r="F2481" s="8">
        <f t="shared" si="228"/>
        <v>2.9517800811176205</v>
      </c>
      <c r="G2481" s="5">
        <f>IF(COUNTIFS(Q3_SQL_Error_Concentration!$A:$A,A2481,Q3_SQL_Error_Concentration!$E:$E,B2481,Q3_SQL_Error_Concentration!$F:$F,C2481)=0,"",SUMIFS(Q3_SQL_Error_Concentration!$I:$I,Q3_SQL_Error_Concentration!$A:$A,A2481,Q3_SQL_Error_Concentration!$E:$E,B2481,Q3_SQL_Error_Concentration!$F:$F,C2481))</f>
        <v>2.9518</v>
      </c>
      <c r="H2481" s="5" t="str">
        <f t="shared" si="229"/>
        <v>PASS</v>
      </c>
      <c r="I2481" s="5">
        <f>IF(D2481&gt;=Q3_Validation!$C$2,1,0)</f>
        <v>1</v>
      </c>
      <c r="J2481" s="8">
        <f t="shared" si="230"/>
        <v>2.9517800811176205</v>
      </c>
      <c r="K2481" s="5" t="str">
        <f t="shared" si="231"/>
        <v>high-error</v>
      </c>
      <c r="L2481" s="5">
        <f t="shared" si="232"/>
        <v>44</v>
      </c>
      <c r="M2481" s="5">
        <f t="shared" si="233"/>
        <v>1</v>
      </c>
    </row>
    <row r="2482" spans="1:13">
      <c r="A2482" s="5">
        <v>4814</v>
      </c>
      <c r="B2482" s="5">
        <v>8</v>
      </c>
      <c r="C2482" s="5" t="s">
        <v>62</v>
      </c>
      <c r="D2482" s="5">
        <v>2902</v>
      </c>
      <c r="E2482" s="5">
        <v>43</v>
      </c>
      <c r="F2482" s="8">
        <f t="shared" si="228"/>
        <v>1.4817367332873881</v>
      </c>
      <c r="G2482" s="5" t="str">
        <f>IF(COUNTIFS(Q3_SQL_Error_Concentration!$A:$A,A2482,Q3_SQL_Error_Concentration!$E:$E,B2482,Q3_SQL_Error_Concentration!$F:$F,C2482)=0,"",SUMIFS(Q3_SQL_Error_Concentration!$I:$I,Q3_SQL_Error_Concentration!$A:$A,A2482,Q3_SQL_Error_Concentration!$E:$E,B2482,Q3_SQL_Error_Concentration!$F:$F,C2482))</f>
        <v/>
      </c>
      <c r="H2482" s="5" t="str">
        <f t="shared" si="229"/>
        <v/>
      </c>
      <c r="I2482" s="5">
        <f>IF(D2482&gt;=Q3_Validation!$C$2,1,0)</f>
        <v>1</v>
      </c>
      <c r="J2482" s="8">
        <f t="shared" si="230"/>
        <v>1.4817367332873881</v>
      </c>
      <c r="K2482" s="5" t="str">
        <f t="shared" si="231"/>
        <v>normal</v>
      </c>
      <c r="L2482" s="5">
        <f t="shared" si="232"/>
        <v>44</v>
      </c>
      <c r="M2482" s="5">
        <f t="shared" si="233"/>
        <v>0</v>
      </c>
    </row>
    <row r="2483" spans="1:13">
      <c r="A2483" s="5">
        <v>4814</v>
      </c>
      <c r="B2483" s="5">
        <v>9</v>
      </c>
      <c r="C2483" s="5" t="s">
        <v>63</v>
      </c>
      <c r="D2483" s="5">
        <v>1821</v>
      </c>
      <c r="E2483" s="5">
        <v>36</v>
      </c>
      <c r="F2483" s="8">
        <f t="shared" si="228"/>
        <v>1.9769357495881383</v>
      </c>
      <c r="G2483" s="5" t="str">
        <f>IF(COUNTIFS(Q3_SQL_Error_Concentration!$A:$A,A2483,Q3_SQL_Error_Concentration!$E:$E,B2483,Q3_SQL_Error_Concentration!$F:$F,C2483)=0,"",SUMIFS(Q3_SQL_Error_Concentration!$I:$I,Q3_SQL_Error_Concentration!$A:$A,A2483,Q3_SQL_Error_Concentration!$E:$E,B2483,Q3_SQL_Error_Concentration!$F:$F,C2483))</f>
        <v/>
      </c>
      <c r="H2483" s="5" t="str">
        <f t="shared" si="229"/>
        <v/>
      </c>
      <c r="I2483" s="5">
        <f>IF(D2483&gt;=Q3_Validation!$C$2,1,0)</f>
        <v>1</v>
      </c>
      <c r="J2483" s="8">
        <f t="shared" si="230"/>
        <v>1.9769357495881383</v>
      </c>
      <c r="K2483" s="5" t="str">
        <f t="shared" si="231"/>
        <v>normal</v>
      </c>
      <c r="L2483" s="5">
        <f t="shared" si="232"/>
        <v>44</v>
      </c>
      <c r="M2483" s="5">
        <f t="shared" si="233"/>
        <v>0</v>
      </c>
    </row>
    <row r="2484" spans="1:13">
      <c r="A2484" s="5">
        <v>4814</v>
      </c>
      <c r="B2484" s="5">
        <v>9</v>
      </c>
      <c r="C2484" s="5" t="s">
        <v>64</v>
      </c>
      <c r="D2484" s="5">
        <v>4563</v>
      </c>
      <c r="E2484" s="5">
        <v>121</v>
      </c>
      <c r="F2484" s="8">
        <f t="shared" si="228"/>
        <v>2.6517641902257285</v>
      </c>
      <c r="G2484" s="5">
        <f>IF(COUNTIFS(Q3_SQL_Error_Concentration!$A:$A,A2484,Q3_SQL_Error_Concentration!$E:$E,B2484,Q3_SQL_Error_Concentration!$F:$F,C2484)=0,"",SUMIFS(Q3_SQL_Error_Concentration!$I:$I,Q3_SQL_Error_Concentration!$A:$A,A2484,Q3_SQL_Error_Concentration!$E:$E,B2484,Q3_SQL_Error_Concentration!$F:$F,C2484))</f>
        <v>2.6518000000000002</v>
      </c>
      <c r="H2484" s="5" t="str">
        <f t="shared" si="229"/>
        <v>PASS</v>
      </c>
      <c r="I2484" s="5">
        <f>IF(D2484&gt;=Q3_Validation!$C$2,1,0)</f>
        <v>1</v>
      </c>
      <c r="J2484" s="8">
        <f t="shared" si="230"/>
        <v>2.6517641902257285</v>
      </c>
      <c r="K2484" s="5" t="str">
        <f t="shared" si="231"/>
        <v>high-error</v>
      </c>
      <c r="L2484" s="5">
        <f t="shared" si="232"/>
        <v>44</v>
      </c>
      <c r="M2484" s="5">
        <f t="shared" si="233"/>
        <v>1</v>
      </c>
    </row>
    <row r="2485" spans="1:13">
      <c r="A2485" s="5">
        <v>4814</v>
      </c>
      <c r="B2485" s="5">
        <v>9</v>
      </c>
      <c r="C2485" s="5" t="s">
        <v>62</v>
      </c>
      <c r="D2485" s="5">
        <v>3016</v>
      </c>
      <c r="E2485" s="5">
        <v>48</v>
      </c>
      <c r="F2485" s="8">
        <f t="shared" si="228"/>
        <v>1.5915119363395225</v>
      </c>
      <c r="G2485" s="5" t="str">
        <f>IF(COUNTIFS(Q3_SQL_Error_Concentration!$A:$A,A2485,Q3_SQL_Error_Concentration!$E:$E,B2485,Q3_SQL_Error_Concentration!$F:$F,C2485)=0,"",SUMIFS(Q3_SQL_Error_Concentration!$I:$I,Q3_SQL_Error_Concentration!$A:$A,A2485,Q3_SQL_Error_Concentration!$E:$E,B2485,Q3_SQL_Error_Concentration!$F:$F,C2485))</f>
        <v/>
      </c>
      <c r="H2485" s="5" t="str">
        <f t="shared" si="229"/>
        <v/>
      </c>
      <c r="I2485" s="5">
        <f>IF(D2485&gt;=Q3_Validation!$C$2,1,0)</f>
        <v>1</v>
      </c>
      <c r="J2485" s="8">
        <f t="shared" si="230"/>
        <v>1.5915119363395225</v>
      </c>
      <c r="K2485" s="5" t="str">
        <f t="shared" si="231"/>
        <v>normal</v>
      </c>
      <c r="L2485" s="5">
        <f t="shared" si="232"/>
        <v>44</v>
      </c>
      <c r="M2485" s="5">
        <f t="shared" si="233"/>
        <v>0</v>
      </c>
    </row>
    <row r="2486" spans="1:13">
      <c r="A2486" s="5">
        <v>4814</v>
      </c>
      <c r="B2486" s="5">
        <v>10</v>
      </c>
      <c r="C2486" s="5" t="s">
        <v>63</v>
      </c>
      <c r="D2486" s="5">
        <v>2323</v>
      </c>
      <c r="E2486" s="5">
        <v>52</v>
      </c>
      <c r="F2486" s="8">
        <f t="shared" si="228"/>
        <v>2.2384847180370211</v>
      </c>
      <c r="G2486" s="5">
        <f>IF(COUNTIFS(Q3_SQL_Error_Concentration!$A:$A,A2486,Q3_SQL_Error_Concentration!$E:$E,B2486,Q3_SQL_Error_Concentration!$F:$F,C2486)=0,"",SUMIFS(Q3_SQL_Error_Concentration!$I:$I,Q3_SQL_Error_Concentration!$A:$A,A2486,Q3_SQL_Error_Concentration!$E:$E,B2486,Q3_SQL_Error_Concentration!$F:$F,C2486))</f>
        <v>2.2385000000000002</v>
      </c>
      <c r="H2486" s="5" t="str">
        <f t="shared" si="229"/>
        <v>PASS</v>
      </c>
      <c r="I2486" s="5">
        <f>IF(D2486&gt;=Q3_Validation!$C$2,1,0)</f>
        <v>1</v>
      </c>
      <c r="J2486" s="8">
        <f t="shared" si="230"/>
        <v>2.2384847180370211</v>
      </c>
      <c r="K2486" s="5" t="str">
        <f t="shared" si="231"/>
        <v>high-error</v>
      </c>
      <c r="L2486" s="5">
        <f t="shared" si="232"/>
        <v>44</v>
      </c>
      <c r="M2486" s="5">
        <f t="shared" si="233"/>
        <v>1</v>
      </c>
    </row>
    <row r="2487" spans="1:13">
      <c r="A2487" s="5">
        <v>4814</v>
      </c>
      <c r="B2487" s="5">
        <v>10</v>
      </c>
      <c r="C2487" s="5" t="s">
        <v>64</v>
      </c>
      <c r="D2487" s="5">
        <v>5425</v>
      </c>
      <c r="E2487" s="5">
        <v>159</v>
      </c>
      <c r="F2487" s="8">
        <f t="shared" si="228"/>
        <v>2.9308755760368665</v>
      </c>
      <c r="G2487" s="5">
        <f>IF(COUNTIFS(Q3_SQL_Error_Concentration!$A:$A,A2487,Q3_SQL_Error_Concentration!$E:$E,B2487,Q3_SQL_Error_Concentration!$F:$F,C2487)=0,"",SUMIFS(Q3_SQL_Error_Concentration!$I:$I,Q3_SQL_Error_Concentration!$A:$A,A2487,Q3_SQL_Error_Concentration!$E:$E,B2487,Q3_SQL_Error_Concentration!$F:$F,C2487))</f>
        <v>2.9308999999999998</v>
      </c>
      <c r="H2487" s="5" t="str">
        <f t="shared" si="229"/>
        <v>PASS</v>
      </c>
      <c r="I2487" s="5">
        <f>IF(D2487&gt;=Q3_Validation!$C$2,1,0)</f>
        <v>1</v>
      </c>
      <c r="J2487" s="8">
        <f t="shared" si="230"/>
        <v>2.9308755760368665</v>
      </c>
      <c r="K2487" s="5" t="str">
        <f t="shared" si="231"/>
        <v>high-error</v>
      </c>
      <c r="L2487" s="5">
        <f t="shared" si="232"/>
        <v>44</v>
      </c>
      <c r="M2487" s="5">
        <f t="shared" si="233"/>
        <v>1</v>
      </c>
    </row>
    <row r="2488" spans="1:13">
      <c r="A2488" s="5">
        <v>4814</v>
      </c>
      <c r="B2488" s="5">
        <v>10</v>
      </c>
      <c r="C2488" s="5" t="s">
        <v>62</v>
      </c>
      <c r="D2488" s="5">
        <v>3553</v>
      </c>
      <c r="E2488" s="5">
        <v>75</v>
      </c>
      <c r="F2488" s="8">
        <f t="shared" si="228"/>
        <v>2.1108922037714608</v>
      </c>
      <c r="G2488" s="5" t="str">
        <f>IF(COUNTIFS(Q3_SQL_Error_Concentration!$A:$A,A2488,Q3_SQL_Error_Concentration!$E:$E,B2488,Q3_SQL_Error_Concentration!$F:$F,C2488)=0,"",SUMIFS(Q3_SQL_Error_Concentration!$I:$I,Q3_SQL_Error_Concentration!$A:$A,A2488,Q3_SQL_Error_Concentration!$E:$E,B2488,Q3_SQL_Error_Concentration!$F:$F,C2488))</f>
        <v/>
      </c>
      <c r="H2488" s="5" t="str">
        <f t="shared" si="229"/>
        <v/>
      </c>
      <c r="I2488" s="5">
        <f>IF(D2488&gt;=Q3_Validation!$C$2,1,0)</f>
        <v>1</v>
      </c>
      <c r="J2488" s="8">
        <f t="shared" si="230"/>
        <v>2.1108922037714608</v>
      </c>
      <c r="K2488" s="5" t="str">
        <f t="shared" si="231"/>
        <v>normal</v>
      </c>
      <c r="L2488" s="5">
        <f t="shared" si="232"/>
        <v>44</v>
      </c>
      <c r="M2488" s="5">
        <f t="shared" si="233"/>
        <v>0</v>
      </c>
    </row>
    <row r="2489" spans="1:13">
      <c r="A2489" s="5">
        <v>4814</v>
      </c>
      <c r="B2489" s="5">
        <v>11</v>
      </c>
      <c r="C2489" s="5" t="s">
        <v>63</v>
      </c>
      <c r="D2489" s="5">
        <v>3021</v>
      </c>
      <c r="E2489" s="5">
        <v>61</v>
      </c>
      <c r="F2489" s="8">
        <f t="shared" si="228"/>
        <v>2.0191989407480966</v>
      </c>
      <c r="G2489" s="5" t="str">
        <f>IF(COUNTIFS(Q3_SQL_Error_Concentration!$A:$A,A2489,Q3_SQL_Error_Concentration!$E:$E,B2489,Q3_SQL_Error_Concentration!$F:$F,C2489)=0,"",SUMIFS(Q3_SQL_Error_Concentration!$I:$I,Q3_SQL_Error_Concentration!$A:$A,A2489,Q3_SQL_Error_Concentration!$E:$E,B2489,Q3_SQL_Error_Concentration!$F:$F,C2489))</f>
        <v/>
      </c>
      <c r="H2489" s="5" t="str">
        <f t="shared" si="229"/>
        <v/>
      </c>
      <c r="I2489" s="5">
        <f>IF(D2489&gt;=Q3_Validation!$C$2,1,0)</f>
        <v>1</v>
      </c>
      <c r="J2489" s="8">
        <f t="shared" si="230"/>
        <v>2.0191989407480966</v>
      </c>
      <c r="K2489" s="5" t="str">
        <f t="shared" si="231"/>
        <v>normal</v>
      </c>
      <c r="L2489" s="5">
        <f t="shared" si="232"/>
        <v>44</v>
      </c>
      <c r="M2489" s="5">
        <f t="shared" si="233"/>
        <v>0</v>
      </c>
    </row>
    <row r="2490" spans="1:13">
      <c r="A2490" s="5">
        <v>4814</v>
      </c>
      <c r="B2490" s="5">
        <v>11</v>
      </c>
      <c r="C2490" s="5" t="s">
        <v>64</v>
      </c>
      <c r="D2490" s="5">
        <v>7435</v>
      </c>
      <c r="E2490" s="5">
        <v>203</v>
      </c>
      <c r="F2490" s="8">
        <f t="shared" si="228"/>
        <v>2.7303295225285811</v>
      </c>
      <c r="G2490" s="5">
        <f>IF(COUNTIFS(Q3_SQL_Error_Concentration!$A:$A,A2490,Q3_SQL_Error_Concentration!$E:$E,B2490,Q3_SQL_Error_Concentration!$F:$F,C2490)=0,"",SUMIFS(Q3_SQL_Error_Concentration!$I:$I,Q3_SQL_Error_Concentration!$A:$A,A2490,Q3_SQL_Error_Concentration!$E:$E,B2490,Q3_SQL_Error_Concentration!$F:$F,C2490))</f>
        <v>2.7303000000000002</v>
      </c>
      <c r="H2490" s="5" t="str">
        <f t="shared" si="229"/>
        <v>PASS</v>
      </c>
      <c r="I2490" s="5">
        <f>IF(D2490&gt;=Q3_Validation!$C$2,1,0)</f>
        <v>1</v>
      </c>
      <c r="J2490" s="8">
        <f t="shared" si="230"/>
        <v>2.7303295225285811</v>
      </c>
      <c r="K2490" s="5" t="str">
        <f t="shared" si="231"/>
        <v>high-error</v>
      </c>
      <c r="L2490" s="5">
        <f t="shared" si="232"/>
        <v>44</v>
      </c>
      <c r="M2490" s="5">
        <f t="shared" si="233"/>
        <v>1</v>
      </c>
    </row>
    <row r="2491" spans="1:13">
      <c r="A2491" s="5">
        <v>4814</v>
      </c>
      <c r="B2491" s="5">
        <v>11</v>
      </c>
      <c r="C2491" s="5" t="s">
        <v>62</v>
      </c>
      <c r="D2491" s="5">
        <v>4592</v>
      </c>
      <c r="E2491" s="5">
        <v>78</v>
      </c>
      <c r="F2491" s="8">
        <f t="shared" si="228"/>
        <v>1.6986062717770034</v>
      </c>
      <c r="G2491" s="5" t="str">
        <f>IF(COUNTIFS(Q3_SQL_Error_Concentration!$A:$A,A2491,Q3_SQL_Error_Concentration!$E:$E,B2491,Q3_SQL_Error_Concentration!$F:$F,C2491)=0,"",SUMIFS(Q3_SQL_Error_Concentration!$I:$I,Q3_SQL_Error_Concentration!$A:$A,A2491,Q3_SQL_Error_Concentration!$E:$E,B2491,Q3_SQL_Error_Concentration!$F:$F,C2491))</f>
        <v/>
      </c>
      <c r="H2491" s="5" t="str">
        <f t="shared" si="229"/>
        <v/>
      </c>
      <c r="I2491" s="5">
        <f>IF(D2491&gt;=Q3_Validation!$C$2,1,0)</f>
        <v>1</v>
      </c>
      <c r="J2491" s="8">
        <f t="shared" si="230"/>
        <v>1.6986062717770034</v>
      </c>
      <c r="K2491" s="5" t="str">
        <f t="shared" si="231"/>
        <v>normal</v>
      </c>
      <c r="L2491" s="5">
        <f t="shared" si="232"/>
        <v>44</v>
      </c>
      <c r="M2491" s="5">
        <f t="shared" si="233"/>
        <v>0</v>
      </c>
    </row>
    <row r="2492" spans="1:13">
      <c r="A2492" s="5">
        <v>4814</v>
      </c>
      <c r="B2492" s="5">
        <v>12</v>
      </c>
      <c r="C2492" s="5" t="s">
        <v>63</v>
      </c>
      <c r="D2492" s="5">
        <v>3139</v>
      </c>
      <c r="E2492" s="5">
        <v>53</v>
      </c>
      <c r="F2492" s="8">
        <f t="shared" si="228"/>
        <v>1.6884358075820325</v>
      </c>
      <c r="G2492" s="5" t="str">
        <f>IF(COUNTIFS(Q3_SQL_Error_Concentration!$A:$A,A2492,Q3_SQL_Error_Concentration!$E:$E,B2492,Q3_SQL_Error_Concentration!$F:$F,C2492)=0,"",SUMIFS(Q3_SQL_Error_Concentration!$I:$I,Q3_SQL_Error_Concentration!$A:$A,A2492,Q3_SQL_Error_Concentration!$E:$E,B2492,Q3_SQL_Error_Concentration!$F:$F,C2492))</f>
        <v/>
      </c>
      <c r="H2492" s="5" t="str">
        <f t="shared" si="229"/>
        <v/>
      </c>
      <c r="I2492" s="5">
        <f>IF(D2492&gt;=Q3_Validation!$C$2,1,0)</f>
        <v>1</v>
      </c>
      <c r="J2492" s="8">
        <f t="shared" si="230"/>
        <v>1.6884358075820325</v>
      </c>
      <c r="K2492" s="5" t="str">
        <f t="shared" si="231"/>
        <v>normal</v>
      </c>
      <c r="L2492" s="5">
        <f t="shared" si="232"/>
        <v>44</v>
      </c>
      <c r="M2492" s="5">
        <f t="shared" si="233"/>
        <v>0</v>
      </c>
    </row>
    <row r="2493" spans="1:13">
      <c r="A2493" s="5">
        <v>4814</v>
      </c>
      <c r="B2493" s="5">
        <v>12</v>
      </c>
      <c r="C2493" s="5" t="s">
        <v>64</v>
      </c>
      <c r="D2493" s="5">
        <v>7939</v>
      </c>
      <c r="E2493" s="5">
        <v>242</v>
      </c>
      <c r="F2493" s="8">
        <f t="shared" si="228"/>
        <v>3.0482428517445523</v>
      </c>
      <c r="G2493" s="5">
        <f>IF(COUNTIFS(Q3_SQL_Error_Concentration!$A:$A,A2493,Q3_SQL_Error_Concentration!$E:$E,B2493,Q3_SQL_Error_Concentration!$F:$F,C2493)=0,"",SUMIFS(Q3_SQL_Error_Concentration!$I:$I,Q3_SQL_Error_Concentration!$A:$A,A2493,Q3_SQL_Error_Concentration!$E:$E,B2493,Q3_SQL_Error_Concentration!$F:$F,C2493))</f>
        <v>3.0482</v>
      </c>
      <c r="H2493" s="5" t="str">
        <f t="shared" si="229"/>
        <v>PASS</v>
      </c>
      <c r="I2493" s="5">
        <f>IF(D2493&gt;=Q3_Validation!$C$2,1,0)</f>
        <v>1</v>
      </c>
      <c r="J2493" s="8">
        <f t="shared" si="230"/>
        <v>3.0482428517445523</v>
      </c>
      <c r="K2493" s="5" t="str">
        <f t="shared" si="231"/>
        <v>high-error</v>
      </c>
      <c r="L2493" s="5">
        <f t="shared" si="232"/>
        <v>44</v>
      </c>
      <c r="M2493" s="5">
        <f t="shared" si="233"/>
        <v>1</v>
      </c>
    </row>
    <row r="2494" spans="1:13">
      <c r="A2494" s="5">
        <v>4814</v>
      </c>
      <c r="B2494" s="5">
        <v>12</v>
      </c>
      <c r="C2494" s="5" t="s">
        <v>62</v>
      </c>
      <c r="D2494" s="5">
        <v>5143</v>
      </c>
      <c r="E2494" s="5">
        <v>112</v>
      </c>
      <c r="F2494" s="8">
        <f t="shared" si="228"/>
        <v>2.1777172856309548</v>
      </c>
      <c r="G2494" s="5">
        <f>IF(COUNTIFS(Q3_SQL_Error_Concentration!$A:$A,A2494,Q3_SQL_Error_Concentration!$E:$E,B2494,Q3_SQL_Error_Concentration!$F:$F,C2494)=0,"",SUMIFS(Q3_SQL_Error_Concentration!$I:$I,Q3_SQL_Error_Concentration!$A:$A,A2494,Q3_SQL_Error_Concentration!$E:$E,B2494,Q3_SQL_Error_Concentration!$F:$F,C2494))</f>
        <v>2.1777000000000002</v>
      </c>
      <c r="H2494" s="5" t="str">
        <f t="shared" si="229"/>
        <v>PASS</v>
      </c>
      <c r="I2494" s="5">
        <f>IF(D2494&gt;=Q3_Validation!$C$2,1,0)</f>
        <v>1</v>
      </c>
      <c r="J2494" s="8">
        <f t="shared" si="230"/>
        <v>2.1777172856309548</v>
      </c>
      <c r="K2494" s="5" t="str">
        <f t="shared" si="231"/>
        <v>high-error</v>
      </c>
      <c r="L2494" s="5">
        <f t="shared" si="232"/>
        <v>44</v>
      </c>
      <c r="M2494" s="5">
        <f t="shared" si="233"/>
        <v>1</v>
      </c>
    </row>
    <row r="2495" spans="1:13">
      <c r="A2495" s="5">
        <v>4814</v>
      </c>
      <c r="B2495" s="5">
        <v>13</v>
      </c>
      <c r="C2495" s="5" t="s">
        <v>63</v>
      </c>
      <c r="D2495" s="5">
        <v>2752</v>
      </c>
      <c r="E2495" s="5">
        <v>48</v>
      </c>
      <c r="F2495" s="8">
        <f t="shared" si="228"/>
        <v>1.7441860465116279</v>
      </c>
      <c r="G2495" s="5" t="str">
        <f>IF(COUNTIFS(Q3_SQL_Error_Concentration!$A:$A,A2495,Q3_SQL_Error_Concentration!$E:$E,B2495,Q3_SQL_Error_Concentration!$F:$F,C2495)=0,"",SUMIFS(Q3_SQL_Error_Concentration!$I:$I,Q3_SQL_Error_Concentration!$A:$A,A2495,Q3_SQL_Error_Concentration!$E:$E,B2495,Q3_SQL_Error_Concentration!$F:$F,C2495))</f>
        <v/>
      </c>
      <c r="H2495" s="5" t="str">
        <f t="shared" si="229"/>
        <v/>
      </c>
      <c r="I2495" s="5">
        <f>IF(D2495&gt;=Q3_Validation!$C$2,1,0)</f>
        <v>1</v>
      </c>
      <c r="J2495" s="8">
        <f t="shared" si="230"/>
        <v>1.7441860465116279</v>
      </c>
      <c r="K2495" s="5" t="str">
        <f t="shared" si="231"/>
        <v>normal</v>
      </c>
      <c r="L2495" s="5">
        <f t="shared" si="232"/>
        <v>44</v>
      </c>
      <c r="M2495" s="5">
        <f t="shared" si="233"/>
        <v>0</v>
      </c>
    </row>
    <row r="2496" spans="1:13">
      <c r="A2496" s="5">
        <v>4814</v>
      </c>
      <c r="B2496" s="5">
        <v>13</v>
      </c>
      <c r="C2496" s="5" t="s">
        <v>64</v>
      </c>
      <c r="D2496" s="5">
        <v>6852</v>
      </c>
      <c r="E2496" s="5">
        <v>188</v>
      </c>
      <c r="F2496" s="8">
        <f t="shared" si="228"/>
        <v>2.7437244600116752</v>
      </c>
      <c r="G2496" s="5">
        <f>IF(COUNTIFS(Q3_SQL_Error_Concentration!$A:$A,A2496,Q3_SQL_Error_Concentration!$E:$E,B2496,Q3_SQL_Error_Concentration!$F:$F,C2496)=0,"",SUMIFS(Q3_SQL_Error_Concentration!$I:$I,Q3_SQL_Error_Concentration!$A:$A,A2496,Q3_SQL_Error_Concentration!$E:$E,B2496,Q3_SQL_Error_Concentration!$F:$F,C2496))</f>
        <v>2.7437</v>
      </c>
      <c r="H2496" s="5" t="str">
        <f t="shared" si="229"/>
        <v>PASS</v>
      </c>
      <c r="I2496" s="5">
        <f>IF(D2496&gt;=Q3_Validation!$C$2,1,0)</f>
        <v>1</v>
      </c>
      <c r="J2496" s="8">
        <f t="shared" si="230"/>
        <v>2.7437244600116752</v>
      </c>
      <c r="K2496" s="5" t="str">
        <f t="shared" si="231"/>
        <v>high-error</v>
      </c>
      <c r="L2496" s="5">
        <f t="shared" si="232"/>
        <v>44</v>
      </c>
      <c r="M2496" s="5">
        <f t="shared" si="233"/>
        <v>1</v>
      </c>
    </row>
    <row r="2497" spans="1:13">
      <c r="A2497" s="5">
        <v>4814</v>
      </c>
      <c r="B2497" s="5">
        <v>13</v>
      </c>
      <c r="C2497" s="5" t="s">
        <v>62</v>
      </c>
      <c r="D2497" s="5">
        <v>4626</v>
      </c>
      <c r="E2497" s="5">
        <v>86</v>
      </c>
      <c r="F2497" s="8">
        <f t="shared" si="228"/>
        <v>1.8590575010808474</v>
      </c>
      <c r="G2497" s="5" t="str">
        <f>IF(COUNTIFS(Q3_SQL_Error_Concentration!$A:$A,A2497,Q3_SQL_Error_Concentration!$E:$E,B2497,Q3_SQL_Error_Concentration!$F:$F,C2497)=0,"",SUMIFS(Q3_SQL_Error_Concentration!$I:$I,Q3_SQL_Error_Concentration!$A:$A,A2497,Q3_SQL_Error_Concentration!$E:$E,B2497,Q3_SQL_Error_Concentration!$F:$F,C2497))</f>
        <v/>
      </c>
      <c r="H2497" s="5" t="str">
        <f t="shared" si="229"/>
        <v/>
      </c>
      <c r="I2497" s="5">
        <f>IF(D2497&gt;=Q3_Validation!$C$2,1,0)</f>
        <v>1</v>
      </c>
      <c r="J2497" s="8">
        <f t="shared" si="230"/>
        <v>1.8590575010808474</v>
      </c>
      <c r="K2497" s="5" t="str">
        <f t="shared" si="231"/>
        <v>normal</v>
      </c>
      <c r="L2497" s="5">
        <f t="shared" si="232"/>
        <v>44</v>
      </c>
      <c r="M2497" s="5">
        <f t="shared" si="233"/>
        <v>0</v>
      </c>
    </row>
    <row r="2498" spans="1:13">
      <c r="A2498" s="5">
        <v>4814</v>
      </c>
      <c r="B2498" s="5">
        <v>14</v>
      </c>
      <c r="C2498" s="5" t="s">
        <v>63</v>
      </c>
      <c r="D2498" s="5">
        <v>2608</v>
      </c>
      <c r="E2498" s="5">
        <v>59</v>
      </c>
      <c r="F2498" s="8">
        <f t="shared" ref="F2498:F2561" si="234">100*E2498/D2498</f>
        <v>2.2622699386503067</v>
      </c>
      <c r="G2498" s="5">
        <f>IF(COUNTIFS(Q3_SQL_Error_Concentration!$A:$A,A2498,Q3_SQL_Error_Concentration!$E:$E,B2498,Q3_SQL_Error_Concentration!$F:$F,C2498)=0,"",SUMIFS(Q3_SQL_Error_Concentration!$I:$I,Q3_SQL_Error_Concentration!$A:$A,A2498,Q3_SQL_Error_Concentration!$E:$E,B2498,Q3_SQL_Error_Concentration!$F:$F,C2498))</f>
        <v>2.2623000000000002</v>
      </c>
      <c r="H2498" s="5" t="str">
        <f t="shared" ref="H2498:H2561" si="235">IF(G2498="","",IF(ABS(F2498-G2498)&lt;=0.0002,"PASS","FAIL"))</f>
        <v>PASS</v>
      </c>
      <c r="I2498" s="5">
        <f>IF(D2498&gt;=Q3_Validation!$C$2,1,0)</f>
        <v>1</v>
      </c>
      <c r="J2498" s="8">
        <f t="shared" ref="J2498:J2561" si="236">IF(I2498=1,F2498,"")</f>
        <v>2.2622699386503067</v>
      </c>
      <c r="K2498" s="5" t="str">
        <f t="shared" ref="K2498:K2561" si="237">IF(D2498&lt;601,"excluded",IF(J2498&gt;3.628192,"outlier",IF(J2498&gt;=2.11093,"high-error","normal")))</f>
        <v>high-error</v>
      </c>
      <c r="L2498" s="5">
        <f t="shared" ref="L2498:L2561" si="238">COUNTIFS(A:A,A2498,K:K,"high-error")+COUNTIFS(A:A,A2498,K:K,"outlier")</f>
        <v>44</v>
      </c>
      <c r="M2498" s="5">
        <f t="shared" ref="M2498:M2561" si="239">IF(AND(L2498&gt;=2,OR(K2498="high-error",K2498="outlier")),1,0)</f>
        <v>1</v>
      </c>
    </row>
    <row r="2499" spans="1:13">
      <c r="A2499" s="5">
        <v>4814</v>
      </c>
      <c r="B2499" s="5">
        <v>14</v>
      </c>
      <c r="C2499" s="5" t="s">
        <v>64</v>
      </c>
      <c r="D2499" s="5">
        <v>6372</v>
      </c>
      <c r="E2499" s="5">
        <v>190</v>
      </c>
      <c r="F2499" s="8">
        <f t="shared" si="234"/>
        <v>2.9817953546767106</v>
      </c>
      <c r="G2499" s="5">
        <f>IF(COUNTIFS(Q3_SQL_Error_Concentration!$A:$A,A2499,Q3_SQL_Error_Concentration!$E:$E,B2499,Q3_SQL_Error_Concentration!$F:$F,C2499)=0,"",SUMIFS(Q3_SQL_Error_Concentration!$I:$I,Q3_SQL_Error_Concentration!$A:$A,A2499,Q3_SQL_Error_Concentration!$E:$E,B2499,Q3_SQL_Error_Concentration!$F:$F,C2499))</f>
        <v>2.9817999999999998</v>
      </c>
      <c r="H2499" s="5" t="str">
        <f t="shared" si="235"/>
        <v>PASS</v>
      </c>
      <c r="I2499" s="5">
        <f>IF(D2499&gt;=Q3_Validation!$C$2,1,0)</f>
        <v>1</v>
      </c>
      <c r="J2499" s="8">
        <f t="shared" si="236"/>
        <v>2.9817953546767106</v>
      </c>
      <c r="K2499" s="5" t="str">
        <f t="shared" si="237"/>
        <v>high-error</v>
      </c>
      <c r="L2499" s="5">
        <f t="shared" si="238"/>
        <v>44</v>
      </c>
      <c r="M2499" s="5">
        <f t="shared" si="239"/>
        <v>1</v>
      </c>
    </row>
    <row r="2500" spans="1:13">
      <c r="A2500" s="5">
        <v>4814</v>
      </c>
      <c r="B2500" s="5">
        <v>14</v>
      </c>
      <c r="C2500" s="5" t="s">
        <v>62</v>
      </c>
      <c r="D2500" s="5">
        <v>4212</v>
      </c>
      <c r="E2500" s="5">
        <v>89</v>
      </c>
      <c r="F2500" s="8">
        <f t="shared" si="234"/>
        <v>2.1130104463437798</v>
      </c>
      <c r="G2500" s="5">
        <f>IF(COUNTIFS(Q3_SQL_Error_Concentration!$A:$A,A2500,Q3_SQL_Error_Concentration!$E:$E,B2500,Q3_SQL_Error_Concentration!$F:$F,C2500)=0,"",SUMIFS(Q3_SQL_Error_Concentration!$I:$I,Q3_SQL_Error_Concentration!$A:$A,A2500,Q3_SQL_Error_Concentration!$E:$E,B2500,Q3_SQL_Error_Concentration!$F:$F,C2500))</f>
        <v>2.113</v>
      </c>
      <c r="H2500" s="5" t="str">
        <f t="shared" si="235"/>
        <v>PASS</v>
      </c>
      <c r="I2500" s="5">
        <f>IF(D2500&gt;=Q3_Validation!$C$2,1,0)</f>
        <v>1</v>
      </c>
      <c r="J2500" s="8">
        <f t="shared" si="236"/>
        <v>2.1130104463437798</v>
      </c>
      <c r="K2500" s="5" t="str">
        <f t="shared" si="237"/>
        <v>high-error</v>
      </c>
      <c r="L2500" s="5">
        <f t="shared" si="238"/>
        <v>44</v>
      </c>
      <c r="M2500" s="5">
        <f t="shared" si="239"/>
        <v>1</v>
      </c>
    </row>
    <row r="2501" spans="1:13">
      <c r="A2501" s="5">
        <v>4814</v>
      </c>
      <c r="B2501" s="5">
        <v>15</v>
      </c>
      <c r="C2501" s="5" t="s">
        <v>63</v>
      </c>
      <c r="D2501" s="5">
        <v>2473</v>
      </c>
      <c r="E2501" s="5">
        <v>65</v>
      </c>
      <c r="F2501" s="8">
        <f t="shared" si="234"/>
        <v>2.6283865750101092</v>
      </c>
      <c r="G2501" s="5">
        <f>IF(COUNTIFS(Q3_SQL_Error_Concentration!$A:$A,A2501,Q3_SQL_Error_Concentration!$E:$E,B2501,Q3_SQL_Error_Concentration!$F:$F,C2501)=0,"",SUMIFS(Q3_SQL_Error_Concentration!$I:$I,Q3_SQL_Error_Concentration!$A:$A,A2501,Q3_SQL_Error_Concentration!$E:$E,B2501,Q3_SQL_Error_Concentration!$F:$F,C2501))</f>
        <v>2.6284000000000001</v>
      </c>
      <c r="H2501" s="5" t="str">
        <f t="shared" si="235"/>
        <v>PASS</v>
      </c>
      <c r="I2501" s="5">
        <f>IF(D2501&gt;=Q3_Validation!$C$2,1,0)</f>
        <v>1</v>
      </c>
      <c r="J2501" s="8">
        <f t="shared" si="236"/>
        <v>2.6283865750101092</v>
      </c>
      <c r="K2501" s="5" t="str">
        <f t="shared" si="237"/>
        <v>high-error</v>
      </c>
      <c r="L2501" s="5">
        <f t="shared" si="238"/>
        <v>44</v>
      </c>
      <c r="M2501" s="5">
        <f t="shared" si="239"/>
        <v>1</v>
      </c>
    </row>
    <row r="2502" spans="1:13">
      <c r="A2502" s="5">
        <v>4814</v>
      </c>
      <c r="B2502" s="5">
        <v>15</v>
      </c>
      <c r="C2502" s="5" t="s">
        <v>64</v>
      </c>
      <c r="D2502" s="5">
        <v>5618</v>
      </c>
      <c r="E2502" s="5">
        <v>183</v>
      </c>
      <c r="F2502" s="8">
        <f t="shared" si="234"/>
        <v>3.2573869704521181</v>
      </c>
      <c r="G2502" s="5">
        <f>IF(COUNTIFS(Q3_SQL_Error_Concentration!$A:$A,A2502,Q3_SQL_Error_Concentration!$E:$E,B2502,Q3_SQL_Error_Concentration!$F:$F,C2502)=0,"",SUMIFS(Q3_SQL_Error_Concentration!$I:$I,Q3_SQL_Error_Concentration!$A:$A,A2502,Q3_SQL_Error_Concentration!$E:$E,B2502,Q3_SQL_Error_Concentration!$F:$F,C2502))</f>
        <v>3.2574000000000001</v>
      </c>
      <c r="H2502" s="5" t="str">
        <f t="shared" si="235"/>
        <v>PASS</v>
      </c>
      <c r="I2502" s="5">
        <f>IF(D2502&gt;=Q3_Validation!$C$2,1,0)</f>
        <v>1</v>
      </c>
      <c r="J2502" s="8">
        <f t="shared" si="236"/>
        <v>3.2573869704521181</v>
      </c>
      <c r="K2502" s="5" t="str">
        <f t="shared" si="237"/>
        <v>high-error</v>
      </c>
      <c r="L2502" s="5">
        <f t="shared" si="238"/>
        <v>44</v>
      </c>
      <c r="M2502" s="5">
        <f t="shared" si="239"/>
        <v>1</v>
      </c>
    </row>
    <row r="2503" spans="1:13">
      <c r="A2503" s="5">
        <v>4814</v>
      </c>
      <c r="B2503" s="5">
        <v>15</v>
      </c>
      <c r="C2503" s="5" t="s">
        <v>62</v>
      </c>
      <c r="D2503" s="5">
        <v>3518</v>
      </c>
      <c r="E2503" s="5">
        <v>85</v>
      </c>
      <c r="F2503" s="8">
        <f t="shared" si="234"/>
        <v>2.4161455372370666</v>
      </c>
      <c r="G2503" s="5">
        <f>IF(COUNTIFS(Q3_SQL_Error_Concentration!$A:$A,A2503,Q3_SQL_Error_Concentration!$E:$E,B2503,Q3_SQL_Error_Concentration!$F:$F,C2503)=0,"",SUMIFS(Q3_SQL_Error_Concentration!$I:$I,Q3_SQL_Error_Concentration!$A:$A,A2503,Q3_SQL_Error_Concentration!$E:$E,B2503,Q3_SQL_Error_Concentration!$F:$F,C2503))</f>
        <v>2.4161999999999999</v>
      </c>
      <c r="H2503" s="5" t="str">
        <f t="shared" si="235"/>
        <v>PASS</v>
      </c>
      <c r="I2503" s="5">
        <f>IF(D2503&gt;=Q3_Validation!$C$2,1,0)</f>
        <v>1</v>
      </c>
      <c r="J2503" s="8">
        <f t="shared" si="236"/>
        <v>2.4161455372370666</v>
      </c>
      <c r="K2503" s="5" t="str">
        <f t="shared" si="237"/>
        <v>high-error</v>
      </c>
      <c r="L2503" s="5">
        <f t="shared" si="238"/>
        <v>44</v>
      </c>
      <c r="M2503" s="5">
        <f t="shared" si="239"/>
        <v>1</v>
      </c>
    </row>
    <row r="2504" spans="1:13">
      <c r="A2504" s="5">
        <v>4814</v>
      </c>
      <c r="B2504" s="5">
        <v>16</v>
      </c>
      <c r="C2504" s="5" t="s">
        <v>63</v>
      </c>
      <c r="D2504" s="5">
        <v>2554</v>
      </c>
      <c r="E2504" s="5">
        <v>54</v>
      </c>
      <c r="F2504" s="8">
        <f t="shared" si="234"/>
        <v>2.11433046202036</v>
      </c>
      <c r="G2504" s="5">
        <f>IF(COUNTIFS(Q3_SQL_Error_Concentration!$A:$A,A2504,Q3_SQL_Error_Concentration!$E:$E,B2504,Q3_SQL_Error_Concentration!$F:$F,C2504)=0,"",SUMIFS(Q3_SQL_Error_Concentration!$I:$I,Q3_SQL_Error_Concentration!$A:$A,A2504,Q3_SQL_Error_Concentration!$E:$E,B2504,Q3_SQL_Error_Concentration!$F:$F,C2504))</f>
        <v>2.1143000000000001</v>
      </c>
      <c r="H2504" s="5" t="str">
        <f t="shared" si="235"/>
        <v>PASS</v>
      </c>
      <c r="I2504" s="5">
        <f>IF(D2504&gt;=Q3_Validation!$C$2,1,0)</f>
        <v>1</v>
      </c>
      <c r="J2504" s="8">
        <f t="shared" si="236"/>
        <v>2.11433046202036</v>
      </c>
      <c r="K2504" s="5" t="str">
        <f t="shared" si="237"/>
        <v>high-error</v>
      </c>
      <c r="L2504" s="5">
        <f t="shared" si="238"/>
        <v>44</v>
      </c>
      <c r="M2504" s="5">
        <f t="shared" si="239"/>
        <v>1</v>
      </c>
    </row>
    <row r="2505" spans="1:13">
      <c r="A2505" s="5">
        <v>4814</v>
      </c>
      <c r="B2505" s="5">
        <v>16</v>
      </c>
      <c r="C2505" s="5" t="s">
        <v>64</v>
      </c>
      <c r="D2505" s="5">
        <v>6010</v>
      </c>
      <c r="E2505" s="5">
        <v>208</v>
      </c>
      <c r="F2505" s="8">
        <f t="shared" si="234"/>
        <v>3.4608985024958403</v>
      </c>
      <c r="G2505" s="5">
        <f>IF(COUNTIFS(Q3_SQL_Error_Concentration!$A:$A,A2505,Q3_SQL_Error_Concentration!$E:$E,B2505,Q3_SQL_Error_Concentration!$F:$F,C2505)=0,"",SUMIFS(Q3_SQL_Error_Concentration!$I:$I,Q3_SQL_Error_Concentration!$A:$A,A2505,Q3_SQL_Error_Concentration!$E:$E,B2505,Q3_SQL_Error_Concentration!$F:$F,C2505))</f>
        <v>3.4609000000000001</v>
      </c>
      <c r="H2505" s="5" t="str">
        <f t="shared" si="235"/>
        <v>PASS</v>
      </c>
      <c r="I2505" s="5">
        <f>IF(D2505&gt;=Q3_Validation!$C$2,1,0)</f>
        <v>1</v>
      </c>
      <c r="J2505" s="8">
        <f t="shared" si="236"/>
        <v>3.4608985024958403</v>
      </c>
      <c r="K2505" s="5" t="str">
        <f t="shared" si="237"/>
        <v>high-error</v>
      </c>
      <c r="L2505" s="5">
        <f t="shared" si="238"/>
        <v>44</v>
      </c>
      <c r="M2505" s="5">
        <f t="shared" si="239"/>
        <v>1</v>
      </c>
    </row>
    <row r="2506" spans="1:13">
      <c r="A2506" s="5">
        <v>4814</v>
      </c>
      <c r="B2506" s="5">
        <v>16</v>
      </c>
      <c r="C2506" s="5" t="s">
        <v>62</v>
      </c>
      <c r="D2506" s="5">
        <v>3986</v>
      </c>
      <c r="E2506" s="5">
        <v>95</v>
      </c>
      <c r="F2506" s="8">
        <f t="shared" si="234"/>
        <v>2.3833416959357754</v>
      </c>
      <c r="G2506" s="5">
        <f>IF(COUNTIFS(Q3_SQL_Error_Concentration!$A:$A,A2506,Q3_SQL_Error_Concentration!$E:$E,B2506,Q3_SQL_Error_Concentration!$F:$F,C2506)=0,"",SUMIFS(Q3_SQL_Error_Concentration!$I:$I,Q3_SQL_Error_Concentration!$A:$A,A2506,Q3_SQL_Error_Concentration!$E:$E,B2506,Q3_SQL_Error_Concentration!$F:$F,C2506))</f>
        <v>2.3833000000000002</v>
      </c>
      <c r="H2506" s="5" t="str">
        <f t="shared" si="235"/>
        <v>PASS</v>
      </c>
      <c r="I2506" s="5">
        <f>IF(D2506&gt;=Q3_Validation!$C$2,1,0)</f>
        <v>1</v>
      </c>
      <c r="J2506" s="8">
        <f t="shared" si="236"/>
        <v>2.3833416959357754</v>
      </c>
      <c r="K2506" s="5" t="str">
        <f t="shared" si="237"/>
        <v>high-error</v>
      </c>
      <c r="L2506" s="5">
        <f t="shared" si="238"/>
        <v>44</v>
      </c>
      <c r="M2506" s="5">
        <f t="shared" si="239"/>
        <v>1</v>
      </c>
    </row>
    <row r="2507" spans="1:13">
      <c r="A2507" s="5">
        <v>4814</v>
      </c>
      <c r="B2507" s="5">
        <v>17</v>
      </c>
      <c r="C2507" s="5" t="s">
        <v>63</v>
      </c>
      <c r="D2507" s="5">
        <v>1469</v>
      </c>
      <c r="E2507" s="5">
        <v>26</v>
      </c>
      <c r="F2507" s="8">
        <f t="shared" si="234"/>
        <v>1.7699115044247788</v>
      </c>
      <c r="G2507" s="5" t="str">
        <f>IF(COUNTIFS(Q3_SQL_Error_Concentration!$A:$A,A2507,Q3_SQL_Error_Concentration!$E:$E,B2507,Q3_SQL_Error_Concentration!$F:$F,C2507)=0,"",SUMIFS(Q3_SQL_Error_Concentration!$I:$I,Q3_SQL_Error_Concentration!$A:$A,A2507,Q3_SQL_Error_Concentration!$E:$E,B2507,Q3_SQL_Error_Concentration!$F:$F,C2507))</f>
        <v/>
      </c>
      <c r="H2507" s="5" t="str">
        <f t="shared" si="235"/>
        <v/>
      </c>
      <c r="I2507" s="5">
        <f>IF(D2507&gt;=Q3_Validation!$C$2,1,0)</f>
        <v>1</v>
      </c>
      <c r="J2507" s="8">
        <f t="shared" si="236"/>
        <v>1.7699115044247788</v>
      </c>
      <c r="K2507" s="5" t="str">
        <f t="shared" si="237"/>
        <v>normal</v>
      </c>
      <c r="L2507" s="5">
        <f t="shared" si="238"/>
        <v>44</v>
      </c>
      <c r="M2507" s="5">
        <f t="shared" si="239"/>
        <v>0</v>
      </c>
    </row>
    <row r="2508" spans="1:13">
      <c r="A2508" s="5">
        <v>4814</v>
      </c>
      <c r="B2508" s="5">
        <v>17</v>
      </c>
      <c r="C2508" s="5" t="s">
        <v>64</v>
      </c>
      <c r="D2508" s="5">
        <v>3535</v>
      </c>
      <c r="E2508" s="5">
        <v>94</v>
      </c>
      <c r="F2508" s="8">
        <f t="shared" si="234"/>
        <v>2.659123055162659</v>
      </c>
      <c r="G2508" s="5">
        <f>IF(COUNTIFS(Q3_SQL_Error_Concentration!$A:$A,A2508,Q3_SQL_Error_Concentration!$E:$E,B2508,Q3_SQL_Error_Concentration!$F:$F,C2508)=0,"",SUMIFS(Q3_SQL_Error_Concentration!$I:$I,Q3_SQL_Error_Concentration!$A:$A,A2508,Q3_SQL_Error_Concentration!$E:$E,B2508,Q3_SQL_Error_Concentration!$F:$F,C2508))</f>
        <v>2.6591</v>
      </c>
      <c r="H2508" s="5" t="str">
        <f t="shared" si="235"/>
        <v>PASS</v>
      </c>
      <c r="I2508" s="5">
        <f>IF(D2508&gt;=Q3_Validation!$C$2,1,0)</f>
        <v>1</v>
      </c>
      <c r="J2508" s="8">
        <f t="shared" si="236"/>
        <v>2.659123055162659</v>
      </c>
      <c r="K2508" s="5" t="str">
        <f t="shared" si="237"/>
        <v>high-error</v>
      </c>
      <c r="L2508" s="5">
        <f t="shared" si="238"/>
        <v>44</v>
      </c>
      <c r="M2508" s="5">
        <f t="shared" si="239"/>
        <v>1</v>
      </c>
    </row>
    <row r="2509" spans="1:13">
      <c r="A2509" s="5">
        <v>4814</v>
      </c>
      <c r="B2509" s="5">
        <v>17</v>
      </c>
      <c r="C2509" s="5" t="s">
        <v>62</v>
      </c>
      <c r="D2509" s="5">
        <v>2424</v>
      </c>
      <c r="E2509" s="5">
        <v>44</v>
      </c>
      <c r="F2509" s="8">
        <f t="shared" si="234"/>
        <v>1.8151815181518152</v>
      </c>
      <c r="G2509" s="5" t="str">
        <f>IF(COUNTIFS(Q3_SQL_Error_Concentration!$A:$A,A2509,Q3_SQL_Error_Concentration!$E:$E,B2509,Q3_SQL_Error_Concentration!$F:$F,C2509)=0,"",SUMIFS(Q3_SQL_Error_Concentration!$I:$I,Q3_SQL_Error_Concentration!$A:$A,A2509,Q3_SQL_Error_Concentration!$E:$E,B2509,Q3_SQL_Error_Concentration!$F:$F,C2509))</f>
        <v/>
      </c>
      <c r="H2509" s="5" t="str">
        <f t="shared" si="235"/>
        <v/>
      </c>
      <c r="I2509" s="5">
        <f>IF(D2509&gt;=Q3_Validation!$C$2,1,0)</f>
        <v>1</v>
      </c>
      <c r="J2509" s="8">
        <f t="shared" si="236"/>
        <v>1.8151815181518152</v>
      </c>
      <c r="K2509" s="5" t="str">
        <f t="shared" si="237"/>
        <v>normal</v>
      </c>
      <c r="L2509" s="5">
        <f t="shared" si="238"/>
        <v>44</v>
      </c>
      <c r="M2509" s="5">
        <f t="shared" si="239"/>
        <v>0</v>
      </c>
    </row>
    <row r="2510" spans="1:13">
      <c r="A2510" s="5">
        <v>4814</v>
      </c>
      <c r="B2510" s="5">
        <v>18</v>
      </c>
      <c r="C2510" s="5" t="s">
        <v>63</v>
      </c>
      <c r="D2510" s="5">
        <v>1389</v>
      </c>
      <c r="E2510" s="5">
        <v>38</v>
      </c>
      <c r="F2510" s="8">
        <f t="shared" si="234"/>
        <v>2.7357811375089991</v>
      </c>
      <c r="G2510" s="5">
        <f>IF(COUNTIFS(Q3_SQL_Error_Concentration!$A:$A,A2510,Q3_SQL_Error_Concentration!$E:$E,B2510,Q3_SQL_Error_Concentration!$F:$F,C2510)=0,"",SUMIFS(Q3_SQL_Error_Concentration!$I:$I,Q3_SQL_Error_Concentration!$A:$A,A2510,Q3_SQL_Error_Concentration!$E:$E,B2510,Q3_SQL_Error_Concentration!$F:$F,C2510))</f>
        <v>2.7357999999999998</v>
      </c>
      <c r="H2510" s="5" t="str">
        <f t="shared" si="235"/>
        <v>PASS</v>
      </c>
      <c r="I2510" s="5">
        <f>IF(D2510&gt;=Q3_Validation!$C$2,1,0)</f>
        <v>1</v>
      </c>
      <c r="J2510" s="8">
        <f t="shared" si="236"/>
        <v>2.7357811375089991</v>
      </c>
      <c r="K2510" s="5" t="str">
        <f t="shared" si="237"/>
        <v>high-error</v>
      </c>
      <c r="L2510" s="5">
        <f t="shared" si="238"/>
        <v>44</v>
      </c>
      <c r="M2510" s="5">
        <f t="shared" si="239"/>
        <v>1</v>
      </c>
    </row>
    <row r="2511" spans="1:13">
      <c r="A2511" s="5">
        <v>4814</v>
      </c>
      <c r="B2511" s="5">
        <v>18</v>
      </c>
      <c r="C2511" s="5" t="s">
        <v>64</v>
      </c>
      <c r="D2511" s="5">
        <v>3356</v>
      </c>
      <c r="E2511" s="5">
        <v>93</v>
      </c>
      <c r="F2511" s="8">
        <f t="shared" si="234"/>
        <v>2.7711561382598333</v>
      </c>
      <c r="G2511" s="5">
        <f>IF(COUNTIFS(Q3_SQL_Error_Concentration!$A:$A,A2511,Q3_SQL_Error_Concentration!$E:$E,B2511,Q3_SQL_Error_Concentration!$F:$F,C2511)=0,"",SUMIFS(Q3_SQL_Error_Concentration!$I:$I,Q3_SQL_Error_Concentration!$A:$A,A2511,Q3_SQL_Error_Concentration!$E:$E,B2511,Q3_SQL_Error_Concentration!$F:$F,C2511))</f>
        <v>2.7711999999999999</v>
      </c>
      <c r="H2511" s="5" t="str">
        <f t="shared" si="235"/>
        <v>PASS</v>
      </c>
      <c r="I2511" s="5">
        <f>IF(D2511&gt;=Q3_Validation!$C$2,1,0)</f>
        <v>1</v>
      </c>
      <c r="J2511" s="8">
        <f t="shared" si="236"/>
        <v>2.7711561382598333</v>
      </c>
      <c r="K2511" s="5" t="str">
        <f t="shared" si="237"/>
        <v>high-error</v>
      </c>
      <c r="L2511" s="5">
        <f t="shared" si="238"/>
        <v>44</v>
      </c>
      <c r="M2511" s="5">
        <f t="shared" si="239"/>
        <v>1</v>
      </c>
    </row>
    <row r="2512" spans="1:13">
      <c r="A2512" s="5">
        <v>4814</v>
      </c>
      <c r="B2512" s="5">
        <v>18</v>
      </c>
      <c r="C2512" s="5" t="s">
        <v>62</v>
      </c>
      <c r="D2512" s="5">
        <v>2129</v>
      </c>
      <c r="E2512" s="5">
        <v>50</v>
      </c>
      <c r="F2512" s="8">
        <f t="shared" si="234"/>
        <v>2.3485204321277595</v>
      </c>
      <c r="G2512" s="5">
        <f>IF(COUNTIFS(Q3_SQL_Error_Concentration!$A:$A,A2512,Q3_SQL_Error_Concentration!$E:$E,B2512,Q3_SQL_Error_Concentration!$F:$F,C2512)=0,"",SUMIFS(Q3_SQL_Error_Concentration!$I:$I,Q3_SQL_Error_Concentration!$A:$A,A2512,Q3_SQL_Error_Concentration!$E:$E,B2512,Q3_SQL_Error_Concentration!$F:$F,C2512))</f>
        <v>2.3485</v>
      </c>
      <c r="H2512" s="5" t="str">
        <f t="shared" si="235"/>
        <v>PASS</v>
      </c>
      <c r="I2512" s="5">
        <f>IF(D2512&gt;=Q3_Validation!$C$2,1,0)</f>
        <v>1</v>
      </c>
      <c r="J2512" s="8">
        <f t="shared" si="236"/>
        <v>2.3485204321277595</v>
      </c>
      <c r="K2512" s="5" t="str">
        <f t="shared" si="237"/>
        <v>high-error</v>
      </c>
      <c r="L2512" s="5">
        <f t="shared" si="238"/>
        <v>44</v>
      </c>
      <c r="M2512" s="5">
        <f t="shared" si="239"/>
        <v>1</v>
      </c>
    </row>
    <row r="2513" spans="1:13">
      <c r="A2513" s="5">
        <v>4814</v>
      </c>
      <c r="B2513" s="5">
        <v>19</v>
      </c>
      <c r="C2513" s="5" t="s">
        <v>63</v>
      </c>
      <c r="D2513" s="5">
        <v>1384</v>
      </c>
      <c r="E2513" s="5">
        <v>33</v>
      </c>
      <c r="F2513" s="8">
        <f t="shared" si="234"/>
        <v>2.3843930635838149</v>
      </c>
      <c r="G2513" s="5">
        <f>IF(COUNTIFS(Q3_SQL_Error_Concentration!$A:$A,A2513,Q3_SQL_Error_Concentration!$E:$E,B2513,Q3_SQL_Error_Concentration!$F:$F,C2513)=0,"",SUMIFS(Q3_SQL_Error_Concentration!$I:$I,Q3_SQL_Error_Concentration!$A:$A,A2513,Q3_SQL_Error_Concentration!$E:$E,B2513,Q3_SQL_Error_Concentration!$F:$F,C2513))</f>
        <v>2.3843999999999999</v>
      </c>
      <c r="H2513" s="5" t="str">
        <f t="shared" si="235"/>
        <v>PASS</v>
      </c>
      <c r="I2513" s="5">
        <f>IF(D2513&gt;=Q3_Validation!$C$2,1,0)</f>
        <v>1</v>
      </c>
      <c r="J2513" s="8">
        <f t="shared" si="236"/>
        <v>2.3843930635838149</v>
      </c>
      <c r="K2513" s="5" t="str">
        <f t="shared" si="237"/>
        <v>high-error</v>
      </c>
      <c r="L2513" s="5">
        <f t="shared" si="238"/>
        <v>44</v>
      </c>
      <c r="M2513" s="5">
        <f t="shared" si="239"/>
        <v>1</v>
      </c>
    </row>
    <row r="2514" spans="1:13">
      <c r="A2514" s="5">
        <v>4814</v>
      </c>
      <c r="B2514" s="5">
        <v>19</v>
      </c>
      <c r="C2514" s="5" t="s">
        <v>64</v>
      </c>
      <c r="D2514" s="5">
        <v>3257</v>
      </c>
      <c r="E2514" s="5">
        <v>100</v>
      </c>
      <c r="F2514" s="8">
        <f t="shared" si="234"/>
        <v>3.0703101013202332</v>
      </c>
      <c r="G2514" s="5">
        <f>IF(COUNTIFS(Q3_SQL_Error_Concentration!$A:$A,A2514,Q3_SQL_Error_Concentration!$E:$E,B2514,Q3_SQL_Error_Concentration!$F:$F,C2514)=0,"",SUMIFS(Q3_SQL_Error_Concentration!$I:$I,Q3_SQL_Error_Concentration!$A:$A,A2514,Q3_SQL_Error_Concentration!$E:$E,B2514,Q3_SQL_Error_Concentration!$F:$F,C2514))</f>
        <v>3.0703</v>
      </c>
      <c r="H2514" s="5" t="str">
        <f t="shared" si="235"/>
        <v>PASS</v>
      </c>
      <c r="I2514" s="5">
        <f>IF(D2514&gt;=Q3_Validation!$C$2,1,0)</f>
        <v>1</v>
      </c>
      <c r="J2514" s="8">
        <f t="shared" si="236"/>
        <v>3.0703101013202332</v>
      </c>
      <c r="K2514" s="5" t="str">
        <f t="shared" si="237"/>
        <v>high-error</v>
      </c>
      <c r="L2514" s="5">
        <f t="shared" si="238"/>
        <v>44</v>
      </c>
      <c r="M2514" s="5">
        <f t="shared" si="239"/>
        <v>1</v>
      </c>
    </row>
    <row r="2515" spans="1:13">
      <c r="A2515" s="5">
        <v>4814</v>
      </c>
      <c r="B2515" s="5">
        <v>19</v>
      </c>
      <c r="C2515" s="5" t="s">
        <v>62</v>
      </c>
      <c r="D2515" s="5">
        <v>2222</v>
      </c>
      <c r="E2515" s="5">
        <v>51</v>
      </c>
      <c r="F2515" s="8">
        <f t="shared" si="234"/>
        <v>2.2952295229522952</v>
      </c>
      <c r="G2515" s="5">
        <f>IF(COUNTIFS(Q3_SQL_Error_Concentration!$A:$A,A2515,Q3_SQL_Error_Concentration!$E:$E,B2515,Q3_SQL_Error_Concentration!$F:$F,C2515)=0,"",SUMIFS(Q3_SQL_Error_Concentration!$I:$I,Q3_SQL_Error_Concentration!$A:$A,A2515,Q3_SQL_Error_Concentration!$E:$E,B2515,Q3_SQL_Error_Concentration!$F:$F,C2515))</f>
        <v>2.2951999999999999</v>
      </c>
      <c r="H2515" s="5" t="str">
        <f t="shared" si="235"/>
        <v>PASS</v>
      </c>
      <c r="I2515" s="5">
        <f>IF(D2515&gt;=Q3_Validation!$C$2,1,0)</f>
        <v>1</v>
      </c>
      <c r="J2515" s="8">
        <f t="shared" si="236"/>
        <v>2.2952295229522952</v>
      </c>
      <c r="K2515" s="5" t="str">
        <f t="shared" si="237"/>
        <v>high-error</v>
      </c>
      <c r="L2515" s="5">
        <f t="shared" si="238"/>
        <v>44</v>
      </c>
      <c r="M2515" s="5">
        <f t="shared" si="239"/>
        <v>1</v>
      </c>
    </row>
    <row r="2516" spans="1:13">
      <c r="A2516" s="5">
        <v>4814</v>
      </c>
      <c r="B2516" s="5">
        <v>20</v>
      </c>
      <c r="C2516" s="5" t="s">
        <v>63</v>
      </c>
      <c r="D2516" s="5">
        <v>1382</v>
      </c>
      <c r="E2516" s="5">
        <v>22</v>
      </c>
      <c r="F2516" s="8">
        <f t="shared" si="234"/>
        <v>1.5918958031837915</v>
      </c>
      <c r="G2516" s="5" t="str">
        <f>IF(COUNTIFS(Q3_SQL_Error_Concentration!$A:$A,A2516,Q3_SQL_Error_Concentration!$E:$E,B2516,Q3_SQL_Error_Concentration!$F:$F,C2516)=0,"",SUMIFS(Q3_SQL_Error_Concentration!$I:$I,Q3_SQL_Error_Concentration!$A:$A,A2516,Q3_SQL_Error_Concentration!$E:$E,B2516,Q3_SQL_Error_Concentration!$F:$F,C2516))</f>
        <v/>
      </c>
      <c r="H2516" s="5" t="str">
        <f t="shared" si="235"/>
        <v/>
      </c>
      <c r="I2516" s="5">
        <f>IF(D2516&gt;=Q3_Validation!$C$2,1,0)</f>
        <v>1</v>
      </c>
      <c r="J2516" s="8">
        <f t="shared" si="236"/>
        <v>1.5918958031837915</v>
      </c>
      <c r="K2516" s="5" t="str">
        <f t="shared" si="237"/>
        <v>normal</v>
      </c>
      <c r="L2516" s="5">
        <f t="shared" si="238"/>
        <v>44</v>
      </c>
      <c r="M2516" s="5">
        <f t="shared" si="239"/>
        <v>0</v>
      </c>
    </row>
    <row r="2517" spans="1:13">
      <c r="A2517" s="5">
        <v>4814</v>
      </c>
      <c r="B2517" s="5">
        <v>20</v>
      </c>
      <c r="C2517" s="5" t="s">
        <v>64</v>
      </c>
      <c r="D2517" s="5">
        <v>3409</v>
      </c>
      <c r="E2517" s="5">
        <v>107</v>
      </c>
      <c r="F2517" s="8">
        <f t="shared" si="234"/>
        <v>3.1387503666764447</v>
      </c>
      <c r="G2517" s="5">
        <f>IF(COUNTIFS(Q3_SQL_Error_Concentration!$A:$A,A2517,Q3_SQL_Error_Concentration!$E:$E,B2517,Q3_SQL_Error_Concentration!$F:$F,C2517)=0,"",SUMIFS(Q3_SQL_Error_Concentration!$I:$I,Q3_SQL_Error_Concentration!$A:$A,A2517,Q3_SQL_Error_Concentration!$E:$E,B2517,Q3_SQL_Error_Concentration!$F:$F,C2517))</f>
        <v>3.1387999999999998</v>
      </c>
      <c r="H2517" s="5" t="str">
        <f t="shared" si="235"/>
        <v>PASS</v>
      </c>
      <c r="I2517" s="5">
        <f>IF(D2517&gt;=Q3_Validation!$C$2,1,0)</f>
        <v>1</v>
      </c>
      <c r="J2517" s="8">
        <f t="shared" si="236"/>
        <v>3.1387503666764447</v>
      </c>
      <c r="K2517" s="5" t="str">
        <f t="shared" si="237"/>
        <v>high-error</v>
      </c>
      <c r="L2517" s="5">
        <f t="shared" si="238"/>
        <v>44</v>
      </c>
      <c r="M2517" s="5">
        <f t="shared" si="239"/>
        <v>1</v>
      </c>
    </row>
    <row r="2518" spans="1:13">
      <c r="A2518" s="5">
        <v>4814</v>
      </c>
      <c r="B2518" s="5">
        <v>20</v>
      </c>
      <c r="C2518" s="5" t="s">
        <v>62</v>
      </c>
      <c r="D2518" s="5">
        <v>2411</v>
      </c>
      <c r="E2518" s="5">
        <v>50</v>
      </c>
      <c r="F2518" s="8">
        <f t="shared" si="234"/>
        <v>2.0738282870178351</v>
      </c>
      <c r="G2518" s="5" t="str">
        <f>IF(COUNTIFS(Q3_SQL_Error_Concentration!$A:$A,A2518,Q3_SQL_Error_Concentration!$E:$E,B2518,Q3_SQL_Error_Concentration!$F:$F,C2518)=0,"",SUMIFS(Q3_SQL_Error_Concentration!$I:$I,Q3_SQL_Error_Concentration!$A:$A,A2518,Q3_SQL_Error_Concentration!$E:$E,B2518,Q3_SQL_Error_Concentration!$F:$F,C2518))</f>
        <v/>
      </c>
      <c r="H2518" s="5" t="str">
        <f t="shared" si="235"/>
        <v/>
      </c>
      <c r="I2518" s="5">
        <f>IF(D2518&gt;=Q3_Validation!$C$2,1,0)</f>
        <v>1</v>
      </c>
      <c r="J2518" s="8">
        <f t="shared" si="236"/>
        <v>2.0738282870178351</v>
      </c>
      <c r="K2518" s="5" t="str">
        <f t="shared" si="237"/>
        <v>normal</v>
      </c>
      <c r="L2518" s="5">
        <f t="shared" si="238"/>
        <v>44</v>
      </c>
      <c r="M2518" s="5">
        <f t="shared" si="239"/>
        <v>0</v>
      </c>
    </row>
    <row r="2519" spans="1:13">
      <c r="A2519" s="5">
        <v>4814</v>
      </c>
      <c r="B2519" s="5">
        <v>21</v>
      </c>
      <c r="C2519" s="5" t="s">
        <v>63</v>
      </c>
      <c r="D2519" s="5">
        <v>1188</v>
      </c>
      <c r="E2519" s="5">
        <v>22</v>
      </c>
      <c r="F2519" s="8">
        <f t="shared" si="234"/>
        <v>1.8518518518518519</v>
      </c>
      <c r="G2519" s="5" t="str">
        <f>IF(COUNTIFS(Q3_SQL_Error_Concentration!$A:$A,A2519,Q3_SQL_Error_Concentration!$E:$E,B2519,Q3_SQL_Error_Concentration!$F:$F,C2519)=0,"",SUMIFS(Q3_SQL_Error_Concentration!$I:$I,Q3_SQL_Error_Concentration!$A:$A,A2519,Q3_SQL_Error_Concentration!$E:$E,B2519,Q3_SQL_Error_Concentration!$F:$F,C2519))</f>
        <v/>
      </c>
      <c r="H2519" s="5" t="str">
        <f t="shared" si="235"/>
        <v/>
      </c>
      <c r="I2519" s="5">
        <f>IF(D2519&gt;=Q3_Validation!$C$2,1,0)</f>
        <v>1</v>
      </c>
      <c r="J2519" s="8">
        <f t="shared" si="236"/>
        <v>1.8518518518518519</v>
      </c>
      <c r="K2519" s="5" t="str">
        <f t="shared" si="237"/>
        <v>normal</v>
      </c>
      <c r="L2519" s="5">
        <f t="shared" si="238"/>
        <v>44</v>
      </c>
      <c r="M2519" s="5">
        <f t="shared" si="239"/>
        <v>0</v>
      </c>
    </row>
    <row r="2520" spans="1:13">
      <c r="A2520" s="5">
        <v>4814</v>
      </c>
      <c r="B2520" s="5">
        <v>21</v>
      </c>
      <c r="C2520" s="5" t="s">
        <v>64</v>
      </c>
      <c r="D2520" s="5">
        <v>2945</v>
      </c>
      <c r="E2520" s="5">
        <v>97</v>
      </c>
      <c r="F2520" s="8">
        <f t="shared" si="234"/>
        <v>3.2937181663837012</v>
      </c>
      <c r="G2520" s="5">
        <f>IF(COUNTIFS(Q3_SQL_Error_Concentration!$A:$A,A2520,Q3_SQL_Error_Concentration!$E:$E,B2520,Q3_SQL_Error_Concentration!$F:$F,C2520)=0,"",SUMIFS(Q3_SQL_Error_Concentration!$I:$I,Q3_SQL_Error_Concentration!$A:$A,A2520,Q3_SQL_Error_Concentration!$E:$E,B2520,Q3_SQL_Error_Concentration!$F:$F,C2520))</f>
        <v>3.2936999999999999</v>
      </c>
      <c r="H2520" s="5" t="str">
        <f t="shared" si="235"/>
        <v>PASS</v>
      </c>
      <c r="I2520" s="5">
        <f>IF(D2520&gt;=Q3_Validation!$C$2,1,0)</f>
        <v>1</v>
      </c>
      <c r="J2520" s="8">
        <f t="shared" si="236"/>
        <v>3.2937181663837012</v>
      </c>
      <c r="K2520" s="5" t="str">
        <f t="shared" si="237"/>
        <v>high-error</v>
      </c>
      <c r="L2520" s="5">
        <f t="shared" si="238"/>
        <v>44</v>
      </c>
      <c r="M2520" s="5">
        <f t="shared" si="239"/>
        <v>1</v>
      </c>
    </row>
    <row r="2521" spans="1:13">
      <c r="A2521" s="5">
        <v>4814</v>
      </c>
      <c r="B2521" s="5">
        <v>21</v>
      </c>
      <c r="C2521" s="5" t="s">
        <v>62</v>
      </c>
      <c r="D2521" s="5">
        <v>1776</v>
      </c>
      <c r="E2521" s="5">
        <v>41</v>
      </c>
      <c r="F2521" s="8">
        <f t="shared" si="234"/>
        <v>2.3085585585585586</v>
      </c>
      <c r="G2521" s="5">
        <f>IF(COUNTIFS(Q3_SQL_Error_Concentration!$A:$A,A2521,Q3_SQL_Error_Concentration!$E:$E,B2521,Q3_SQL_Error_Concentration!$F:$F,C2521)=0,"",SUMIFS(Q3_SQL_Error_Concentration!$I:$I,Q3_SQL_Error_Concentration!$A:$A,A2521,Q3_SQL_Error_Concentration!$E:$E,B2521,Q3_SQL_Error_Concentration!$F:$F,C2521))</f>
        <v>2.3086000000000002</v>
      </c>
      <c r="H2521" s="5" t="str">
        <f t="shared" si="235"/>
        <v>PASS</v>
      </c>
      <c r="I2521" s="5">
        <f>IF(D2521&gt;=Q3_Validation!$C$2,1,0)</f>
        <v>1</v>
      </c>
      <c r="J2521" s="8">
        <f t="shared" si="236"/>
        <v>2.3085585585585586</v>
      </c>
      <c r="K2521" s="5" t="str">
        <f t="shared" si="237"/>
        <v>high-error</v>
      </c>
      <c r="L2521" s="5">
        <f t="shared" si="238"/>
        <v>44</v>
      </c>
      <c r="M2521" s="5">
        <f t="shared" si="239"/>
        <v>1</v>
      </c>
    </row>
    <row r="2522" spans="1:13">
      <c r="A2522" s="5">
        <v>4814</v>
      </c>
      <c r="B2522" s="5">
        <v>22</v>
      </c>
      <c r="C2522" s="5" t="s">
        <v>63</v>
      </c>
      <c r="D2522" s="5">
        <v>1355</v>
      </c>
      <c r="E2522" s="5">
        <v>36</v>
      </c>
      <c r="F2522" s="8">
        <f t="shared" si="234"/>
        <v>2.6568265682656826</v>
      </c>
      <c r="G2522" s="5">
        <f>IF(COUNTIFS(Q3_SQL_Error_Concentration!$A:$A,A2522,Q3_SQL_Error_Concentration!$E:$E,B2522,Q3_SQL_Error_Concentration!$F:$F,C2522)=0,"",SUMIFS(Q3_SQL_Error_Concentration!$I:$I,Q3_SQL_Error_Concentration!$A:$A,A2522,Q3_SQL_Error_Concentration!$E:$E,B2522,Q3_SQL_Error_Concentration!$F:$F,C2522))</f>
        <v>2.6568000000000001</v>
      </c>
      <c r="H2522" s="5" t="str">
        <f t="shared" si="235"/>
        <v>PASS</v>
      </c>
      <c r="I2522" s="5">
        <f>IF(D2522&gt;=Q3_Validation!$C$2,1,0)</f>
        <v>1</v>
      </c>
      <c r="J2522" s="8">
        <f t="shared" si="236"/>
        <v>2.6568265682656826</v>
      </c>
      <c r="K2522" s="5" t="str">
        <f t="shared" si="237"/>
        <v>high-error</v>
      </c>
      <c r="L2522" s="5">
        <f t="shared" si="238"/>
        <v>44</v>
      </c>
      <c r="M2522" s="5">
        <f t="shared" si="239"/>
        <v>1</v>
      </c>
    </row>
    <row r="2523" spans="1:13">
      <c r="A2523" s="5">
        <v>4814</v>
      </c>
      <c r="B2523" s="5">
        <v>22</v>
      </c>
      <c r="C2523" s="5" t="s">
        <v>64</v>
      </c>
      <c r="D2523" s="5">
        <v>3118</v>
      </c>
      <c r="E2523" s="5">
        <v>78</v>
      </c>
      <c r="F2523" s="8">
        <f t="shared" si="234"/>
        <v>2.5016035920461834</v>
      </c>
      <c r="G2523" s="5">
        <f>IF(COUNTIFS(Q3_SQL_Error_Concentration!$A:$A,A2523,Q3_SQL_Error_Concentration!$E:$E,B2523,Q3_SQL_Error_Concentration!$F:$F,C2523)=0,"",SUMIFS(Q3_SQL_Error_Concentration!$I:$I,Q3_SQL_Error_Concentration!$A:$A,A2523,Q3_SQL_Error_Concentration!$E:$E,B2523,Q3_SQL_Error_Concentration!$F:$F,C2523))</f>
        <v>2.5015999999999998</v>
      </c>
      <c r="H2523" s="5" t="str">
        <f t="shared" si="235"/>
        <v>PASS</v>
      </c>
      <c r="I2523" s="5">
        <f>IF(D2523&gt;=Q3_Validation!$C$2,1,0)</f>
        <v>1</v>
      </c>
      <c r="J2523" s="8">
        <f t="shared" si="236"/>
        <v>2.5016035920461834</v>
      </c>
      <c r="K2523" s="5" t="str">
        <f t="shared" si="237"/>
        <v>high-error</v>
      </c>
      <c r="L2523" s="5">
        <f t="shared" si="238"/>
        <v>44</v>
      </c>
      <c r="M2523" s="5">
        <f t="shared" si="239"/>
        <v>1</v>
      </c>
    </row>
    <row r="2524" spans="1:13">
      <c r="A2524" s="5">
        <v>4814</v>
      </c>
      <c r="B2524" s="5">
        <v>22</v>
      </c>
      <c r="C2524" s="5" t="s">
        <v>62</v>
      </c>
      <c r="D2524" s="5">
        <v>2181</v>
      </c>
      <c r="E2524" s="5">
        <v>45</v>
      </c>
      <c r="F2524" s="8">
        <f t="shared" si="234"/>
        <v>2.0632737276478679</v>
      </c>
      <c r="G2524" s="5" t="str">
        <f>IF(COUNTIFS(Q3_SQL_Error_Concentration!$A:$A,A2524,Q3_SQL_Error_Concentration!$E:$E,B2524,Q3_SQL_Error_Concentration!$F:$F,C2524)=0,"",SUMIFS(Q3_SQL_Error_Concentration!$I:$I,Q3_SQL_Error_Concentration!$A:$A,A2524,Q3_SQL_Error_Concentration!$E:$E,B2524,Q3_SQL_Error_Concentration!$F:$F,C2524))</f>
        <v/>
      </c>
      <c r="H2524" s="5" t="str">
        <f t="shared" si="235"/>
        <v/>
      </c>
      <c r="I2524" s="5">
        <f>IF(D2524&gt;=Q3_Validation!$C$2,1,0)</f>
        <v>1</v>
      </c>
      <c r="J2524" s="8">
        <f t="shared" si="236"/>
        <v>2.0632737276478679</v>
      </c>
      <c r="K2524" s="5" t="str">
        <f t="shared" si="237"/>
        <v>normal</v>
      </c>
      <c r="L2524" s="5">
        <f t="shared" si="238"/>
        <v>44</v>
      </c>
      <c r="M2524" s="5">
        <f t="shared" si="239"/>
        <v>0</v>
      </c>
    </row>
    <row r="2525" spans="1:13">
      <c r="A2525" s="5">
        <v>4814</v>
      </c>
      <c r="B2525" s="5">
        <v>23</v>
      </c>
      <c r="C2525" s="5" t="s">
        <v>63</v>
      </c>
      <c r="D2525" s="5">
        <v>971</v>
      </c>
      <c r="E2525" s="5">
        <v>19</v>
      </c>
      <c r="F2525" s="8">
        <f t="shared" si="234"/>
        <v>1.956745623069001</v>
      </c>
      <c r="G2525" s="5" t="str">
        <f>IF(COUNTIFS(Q3_SQL_Error_Concentration!$A:$A,A2525,Q3_SQL_Error_Concentration!$E:$E,B2525,Q3_SQL_Error_Concentration!$F:$F,C2525)=0,"",SUMIFS(Q3_SQL_Error_Concentration!$I:$I,Q3_SQL_Error_Concentration!$A:$A,A2525,Q3_SQL_Error_Concentration!$E:$E,B2525,Q3_SQL_Error_Concentration!$F:$F,C2525))</f>
        <v/>
      </c>
      <c r="H2525" s="5" t="str">
        <f t="shared" si="235"/>
        <v/>
      </c>
      <c r="I2525" s="5">
        <f>IF(D2525&gt;=Q3_Validation!$C$2,1,0)</f>
        <v>1</v>
      </c>
      <c r="J2525" s="8">
        <f t="shared" si="236"/>
        <v>1.956745623069001</v>
      </c>
      <c r="K2525" s="5" t="str">
        <f t="shared" si="237"/>
        <v>normal</v>
      </c>
      <c r="L2525" s="5">
        <f t="shared" si="238"/>
        <v>44</v>
      </c>
      <c r="M2525" s="5">
        <f t="shared" si="239"/>
        <v>0</v>
      </c>
    </row>
    <row r="2526" spans="1:13">
      <c r="A2526" s="5">
        <v>4814</v>
      </c>
      <c r="B2526" s="5">
        <v>23</v>
      </c>
      <c r="C2526" s="5" t="s">
        <v>64</v>
      </c>
      <c r="D2526" s="5">
        <v>2607</v>
      </c>
      <c r="E2526" s="5">
        <v>86</v>
      </c>
      <c r="F2526" s="8">
        <f t="shared" si="234"/>
        <v>3.2988108937476026</v>
      </c>
      <c r="G2526" s="5">
        <f>IF(COUNTIFS(Q3_SQL_Error_Concentration!$A:$A,A2526,Q3_SQL_Error_Concentration!$E:$E,B2526,Q3_SQL_Error_Concentration!$F:$F,C2526)=0,"",SUMIFS(Q3_SQL_Error_Concentration!$I:$I,Q3_SQL_Error_Concentration!$A:$A,A2526,Q3_SQL_Error_Concentration!$E:$E,B2526,Q3_SQL_Error_Concentration!$F:$F,C2526))</f>
        <v>3.2988</v>
      </c>
      <c r="H2526" s="5" t="str">
        <f t="shared" si="235"/>
        <v>PASS</v>
      </c>
      <c r="I2526" s="5">
        <f>IF(D2526&gt;=Q3_Validation!$C$2,1,0)</f>
        <v>1</v>
      </c>
      <c r="J2526" s="8">
        <f t="shared" si="236"/>
        <v>3.2988108937476026</v>
      </c>
      <c r="K2526" s="5" t="str">
        <f t="shared" si="237"/>
        <v>high-error</v>
      </c>
      <c r="L2526" s="5">
        <f t="shared" si="238"/>
        <v>44</v>
      </c>
      <c r="M2526" s="5">
        <f t="shared" si="239"/>
        <v>1</v>
      </c>
    </row>
    <row r="2527" spans="1:13">
      <c r="A2527" s="5">
        <v>4814</v>
      </c>
      <c r="B2527" s="5">
        <v>23</v>
      </c>
      <c r="C2527" s="5" t="s">
        <v>62</v>
      </c>
      <c r="D2527" s="5">
        <v>1755</v>
      </c>
      <c r="E2527" s="5">
        <v>49</v>
      </c>
      <c r="F2527" s="8">
        <f t="shared" si="234"/>
        <v>2.792022792022792</v>
      </c>
      <c r="G2527" s="5">
        <f>IF(COUNTIFS(Q3_SQL_Error_Concentration!$A:$A,A2527,Q3_SQL_Error_Concentration!$E:$E,B2527,Q3_SQL_Error_Concentration!$F:$F,C2527)=0,"",SUMIFS(Q3_SQL_Error_Concentration!$I:$I,Q3_SQL_Error_Concentration!$A:$A,A2527,Q3_SQL_Error_Concentration!$E:$E,B2527,Q3_SQL_Error_Concentration!$F:$F,C2527))</f>
        <v>2.7919999999999998</v>
      </c>
      <c r="H2527" s="5" t="str">
        <f t="shared" si="235"/>
        <v>PASS</v>
      </c>
      <c r="I2527" s="5">
        <f>IF(D2527&gt;=Q3_Validation!$C$2,1,0)</f>
        <v>1</v>
      </c>
      <c r="J2527" s="8">
        <f t="shared" si="236"/>
        <v>2.792022792022792</v>
      </c>
      <c r="K2527" s="5" t="str">
        <f t="shared" si="237"/>
        <v>high-error</v>
      </c>
      <c r="L2527" s="5">
        <f t="shared" si="238"/>
        <v>44</v>
      </c>
      <c r="M2527" s="5">
        <f t="shared" si="239"/>
        <v>1</v>
      </c>
    </row>
    <row r="2528" spans="1:13">
      <c r="A2528" s="5">
        <v>4829</v>
      </c>
      <c r="B2528" s="5">
        <v>0</v>
      </c>
      <c r="C2528" s="5" t="s">
        <v>63</v>
      </c>
      <c r="D2528" s="5">
        <v>2503</v>
      </c>
      <c r="E2528" s="5">
        <v>66</v>
      </c>
      <c r="F2528" s="8">
        <f t="shared" si="234"/>
        <v>2.6368357970435476</v>
      </c>
      <c r="G2528" s="5">
        <f>IF(COUNTIFS(Q3_SQL_Error_Concentration!$A:$A,A2528,Q3_SQL_Error_Concentration!$E:$E,B2528,Q3_SQL_Error_Concentration!$F:$F,C2528)=0,"",SUMIFS(Q3_SQL_Error_Concentration!$I:$I,Q3_SQL_Error_Concentration!$A:$A,A2528,Q3_SQL_Error_Concentration!$E:$E,B2528,Q3_SQL_Error_Concentration!$F:$F,C2528))</f>
        <v>2.6368</v>
      </c>
      <c r="H2528" s="5" t="str">
        <f t="shared" si="235"/>
        <v>PASS</v>
      </c>
      <c r="I2528" s="5">
        <f>IF(D2528&gt;=Q3_Validation!$C$2,1,0)</f>
        <v>1</v>
      </c>
      <c r="J2528" s="8">
        <f t="shared" si="236"/>
        <v>2.6368357970435476</v>
      </c>
      <c r="K2528" s="5" t="str">
        <f t="shared" si="237"/>
        <v>high-error</v>
      </c>
      <c r="L2528" s="5">
        <f t="shared" si="238"/>
        <v>32</v>
      </c>
      <c r="M2528" s="5">
        <f t="shared" si="239"/>
        <v>1</v>
      </c>
    </row>
    <row r="2529" spans="1:13">
      <c r="A2529" s="5">
        <v>4829</v>
      </c>
      <c r="B2529" s="5">
        <v>0</v>
      </c>
      <c r="C2529" s="5" t="s">
        <v>62</v>
      </c>
      <c r="D2529" s="5">
        <v>5970</v>
      </c>
      <c r="E2529" s="5">
        <v>131</v>
      </c>
      <c r="F2529" s="8">
        <f t="shared" si="234"/>
        <v>2.1943048576214403</v>
      </c>
      <c r="G2529" s="5">
        <f>IF(COUNTIFS(Q3_SQL_Error_Concentration!$A:$A,A2529,Q3_SQL_Error_Concentration!$E:$E,B2529,Q3_SQL_Error_Concentration!$F:$F,C2529)=0,"",SUMIFS(Q3_SQL_Error_Concentration!$I:$I,Q3_SQL_Error_Concentration!$A:$A,A2529,Q3_SQL_Error_Concentration!$E:$E,B2529,Q3_SQL_Error_Concentration!$F:$F,C2529))</f>
        <v>2.1943000000000001</v>
      </c>
      <c r="H2529" s="5" t="str">
        <f t="shared" si="235"/>
        <v>PASS</v>
      </c>
      <c r="I2529" s="5">
        <f>IF(D2529&gt;=Q3_Validation!$C$2,1,0)</f>
        <v>1</v>
      </c>
      <c r="J2529" s="8">
        <f t="shared" si="236"/>
        <v>2.1943048576214403</v>
      </c>
      <c r="K2529" s="5" t="str">
        <f t="shared" si="237"/>
        <v>high-error</v>
      </c>
      <c r="L2529" s="5">
        <f t="shared" si="238"/>
        <v>32</v>
      </c>
      <c r="M2529" s="5">
        <f t="shared" si="239"/>
        <v>1</v>
      </c>
    </row>
    <row r="2530" spans="1:13">
      <c r="A2530" s="5">
        <v>4829</v>
      </c>
      <c r="B2530" s="5">
        <v>1</v>
      </c>
      <c r="C2530" s="5" t="s">
        <v>63</v>
      </c>
      <c r="D2530" s="5">
        <v>2410</v>
      </c>
      <c r="E2530" s="5">
        <v>34</v>
      </c>
      <c r="F2530" s="8">
        <f t="shared" si="234"/>
        <v>1.4107883817427387</v>
      </c>
      <c r="G2530" s="5" t="str">
        <f>IF(COUNTIFS(Q3_SQL_Error_Concentration!$A:$A,A2530,Q3_SQL_Error_Concentration!$E:$E,B2530,Q3_SQL_Error_Concentration!$F:$F,C2530)=0,"",SUMIFS(Q3_SQL_Error_Concentration!$I:$I,Q3_SQL_Error_Concentration!$A:$A,A2530,Q3_SQL_Error_Concentration!$E:$E,B2530,Q3_SQL_Error_Concentration!$F:$F,C2530))</f>
        <v/>
      </c>
      <c r="H2530" s="5" t="str">
        <f t="shared" si="235"/>
        <v/>
      </c>
      <c r="I2530" s="5">
        <f>IF(D2530&gt;=Q3_Validation!$C$2,1,0)</f>
        <v>1</v>
      </c>
      <c r="J2530" s="8">
        <f t="shared" si="236"/>
        <v>1.4107883817427387</v>
      </c>
      <c r="K2530" s="5" t="str">
        <f t="shared" si="237"/>
        <v>normal</v>
      </c>
      <c r="L2530" s="5">
        <f t="shared" si="238"/>
        <v>32</v>
      </c>
      <c r="M2530" s="5">
        <f t="shared" si="239"/>
        <v>0</v>
      </c>
    </row>
    <row r="2531" spans="1:13">
      <c r="A2531" s="5">
        <v>4829</v>
      </c>
      <c r="B2531" s="5">
        <v>1</v>
      </c>
      <c r="C2531" s="5" t="s">
        <v>62</v>
      </c>
      <c r="D2531" s="5">
        <v>3064</v>
      </c>
      <c r="E2531" s="5">
        <v>46</v>
      </c>
      <c r="F2531" s="8">
        <f t="shared" si="234"/>
        <v>1.5013054830287207</v>
      </c>
      <c r="G2531" s="5" t="str">
        <f>IF(COUNTIFS(Q3_SQL_Error_Concentration!$A:$A,A2531,Q3_SQL_Error_Concentration!$E:$E,B2531,Q3_SQL_Error_Concentration!$F:$F,C2531)=0,"",SUMIFS(Q3_SQL_Error_Concentration!$I:$I,Q3_SQL_Error_Concentration!$A:$A,A2531,Q3_SQL_Error_Concentration!$E:$E,B2531,Q3_SQL_Error_Concentration!$F:$F,C2531))</f>
        <v/>
      </c>
      <c r="H2531" s="5" t="str">
        <f t="shared" si="235"/>
        <v/>
      </c>
      <c r="I2531" s="5">
        <f>IF(D2531&gt;=Q3_Validation!$C$2,1,0)</f>
        <v>1</v>
      </c>
      <c r="J2531" s="8">
        <f t="shared" si="236"/>
        <v>1.5013054830287207</v>
      </c>
      <c r="K2531" s="5" t="str">
        <f t="shared" si="237"/>
        <v>normal</v>
      </c>
      <c r="L2531" s="5">
        <f t="shared" si="238"/>
        <v>32</v>
      </c>
      <c r="M2531" s="5">
        <f t="shared" si="239"/>
        <v>0</v>
      </c>
    </row>
    <row r="2532" spans="1:13">
      <c r="A2532" s="5">
        <v>4829</v>
      </c>
      <c r="B2532" s="5">
        <v>2</v>
      </c>
      <c r="C2532" s="5" t="s">
        <v>63</v>
      </c>
      <c r="D2532" s="5">
        <v>917</v>
      </c>
      <c r="E2532" s="5">
        <v>15</v>
      </c>
      <c r="F2532" s="8">
        <f t="shared" si="234"/>
        <v>1.6357688113413305</v>
      </c>
      <c r="G2532" s="5" t="str">
        <f>IF(COUNTIFS(Q3_SQL_Error_Concentration!$A:$A,A2532,Q3_SQL_Error_Concentration!$E:$E,B2532,Q3_SQL_Error_Concentration!$F:$F,C2532)=0,"",SUMIFS(Q3_SQL_Error_Concentration!$I:$I,Q3_SQL_Error_Concentration!$A:$A,A2532,Q3_SQL_Error_Concentration!$E:$E,B2532,Q3_SQL_Error_Concentration!$F:$F,C2532))</f>
        <v/>
      </c>
      <c r="H2532" s="5" t="str">
        <f t="shared" si="235"/>
        <v/>
      </c>
      <c r="I2532" s="5">
        <f>IF(D2532&gt;=Q3_Validation!$C$2,1,0)</f>
        <v>1</v>
      </c>
      <c r="J2532" s="8">
        <f t="shared" si="236"/>
        <v>1.6357688113413305</v>
      </c>
      <c r="K2532" s="5" t="str">
        <f t="shared" si="237"/>
        <v>normal</v>
      </c>
      <c r="L2532" s="5">
        <f t="shared" si="238"/>
        <v>32</v>
      </c>
      <c r="M2532" s="5">
        <f t="shared" si="239"/>
        <v>0</v>
      </c>
    </row>
    <row r="2533" spans="1:13">
      <c r="A2533" s="5">
        <v>4829</v>
      </c>
      <c r="B2533" s="5">
        <v>2</v>
      </c>
      <c r="C2533" s="5" t="s">
        <v>62</v>
      </c>
      <c r="D2533" s="5">
        <v>1261</v>
      </c>
      <c r="E2533" s="5">
        <v>24</v>
      </c>
      <c r="F2533" s="8">
        <f t="shared" si="234"/>
        <v>1.9032513877874702</v>
      </c>
      <c r="G2533" s="5" t="str">
        <f>IF(COUNTIFS(Q3_SQL_Error_Concentration!$A:$A,A2533,Q3_SQL_Error_Concentration!$E:$E,B2533,Q3_SQL_Error_Concentration!$F:$F,C2533)=0,"",SUMIFS(Q3_SQL_Error_Concentration!$I:$I,Q3_SQL_Error_Concentration!$A:$A,A2533,Q3_SQL_Error_Concentration!$E:$E,B2533,Q3_SQL_Error_Concentration!$F:$F,C2533))</f>
        <v/>
      </c>
      <c r="H2533" s="5" t="str">
        <f t="shared" si="235"/>
        <v/>
      </c>
      <c r="I2533" s="5">
        <f>IF(D2533&gt;=Q3_Validation!$C$2,1,0)</f>
        <v>1</v>
      </c>
      <c r="J2533" s="8">
        <f t="shared" si="236"/>
        <v>1.9032513877874702</v>
      </c>
      <c r="K2533" s="5" t="str">
        <f t="shared" si="237"/>
        <v>normal</v>
      </c>
      <c r="L2533" s="5">
        <f t="shared" si="238"/>
        <v>32</v>
      </c>
      <c r="M2533" s="5">
        <f t="shared" si="239"/>
        <v>0</v>
      </c>
    </row>
    <row r="2534" spans="1:13">
      <c r="A2534" s="5">
        <v>4829</v>
      </c>
      <c r="B2534" s="5">
        <v>3</v>
      </c>
      <c r="C2534" s="5" t="s">
        <v>63</v>
      </c>
      <c r="D2534" s="5">
        <v>1499</v>
      </c>
      <c r="E2534" s="5">
        <v>38</v>
      </c>
      <c r="F2534" s="8">
        <f t="shared" si="234"/>
        <v>2.5350233488992662</v>
      </c>
      <c r="G2534" s="5">
        <f>IF(COUNTIFS(Q3_SQL_Error_Concentration!$A:$A,A2534,Q3_SQL_Error_Concentration!$E:$E,B2534,Q3_SQL_Error_Concentration!$F:$F,C2534)=0,"",SUMIFS(Q3_SQL_Error_Concentration!$I:$I,Q3_SQL_Error_Concentration!$A:$A,A2534,Q3_SQL_Error_Concentration!$E:$E,B2534,Q3_SQL_Error_Concentration!$F:$F,C2534))</f>
        <v>2.5350000000000001</v>
      </c>
      <c r="H2534" s="5" t="str">
        <f t="shared" si="235"/>
        <v>PASS</v>
      </c>
      <c r="I2534" s="5">
        <f>IF(D2534&gt;=Q3_Validation!$C$2,1,0)</f>
        <v>1</v>
      </c>
      <c r="J2534" s="8">
        <f t="shared" si="236"/>
        <v>2.5350233488992662</v>
      </c>
      <c r="K2534" s="5" t="str">
        <f t="shared" si="237"/>
        <v>high-error</v>
      </c>
      <c r="L2534" s="5">
        <f t="shared" si="238"/>
        <v>32</v>
      </c>
      <c r="M2534" s="5">
        <f t="shared" si="239"/>
        <v>1</v>
      </c>
    </row>
    <row r="2535" spans="1:13">
      <c r="A2535" s="5">
        <v>4829</v>
      </c>
      <c r="B2535" s="5">
        <v>3</v>
      </c>
      <c r="C2535" s="5" t="s">
        <v>62</v>
      </c>
      <c r="D2535" s="5">
        <v>1894</v>
      </c>
      <c r="E2535" s="5">
        <v>32</v>
      </c>
      <c r="F2535" s="8">
        <f t="shared" si="234"/>
        <v>1.6895459345300949</v>
      </c>
      <c r="G2535" s="5" t="str">
        <f>IF(COUNTIFS(Q3_SQL_Error_Concentration!$A:$A,A2535,Q3_SQL_Error_Concentration!$E:$E,B2535,Q3_SQL_Error_Concentration!$F:$F,C2535)=0,"",SUMIFS(Q3_SQL_Error_Concentration!$I:$I,Q3_SQL_Error_Concentration!$A:$A,A2535,Q3_SQL_Error_Concentration!$E:$E,B2535,Q3_SQL_Error_Concentration!$F:$F,C2535))</f>
        <v/>
      </c>
      <c r="H2535" s="5" t="str">
        <f t="shared" si="235"/>
        <v/>
      </c>
      <c r="I2535" s="5">
        <f>IF(D2535&gt;=Q3_Validation!$C$2,1,0)</f>
        <v>1</v>
      </c>
      <c r="J2535" s="8">
        <f t="shared" si="236"/>
        <v>1.6895459345300949</v>
      </c>
      <c r="K2535" s="5" t="str">
        <f t="shared" si="237"/>
        <v>normal</v>
      </c>
      <c r="L2535" s="5">
        <f t="shared" si="238"/>
        <v>32</v>
      </c>
      <c r="M2535" s="5">
        <f t="shared" si="239"/>
        <v>0</v>
      </c>
    </row>
    <row r="2536" spans="1:13">
      <c r="A2536" s="5">
        <v>4829</v>
      </c>
      <c r="B2536" s="5">
        <v>4</v>
      </c>
      <c r="C2536" s="5" t="s">
        <v>63</v>
      </c>
      <c r="D2536" s="5">
        <v>635</v>
      </c>
      <c r="E2536" s="5">
        <v>47</v>
      </c>
      <c r="F2536" s="8">
        <f t="shared" si="234"/>
        <v>7.4015748031496065</v>
      </c>
      <c r="G2536" s="5">
        <f>IF(COUNTIFS(Q3_SQL_Error_Concentration!$A:$A,A2536,Q3_SQL_Error_Concentration!$E:$E,B2536,Q3_SQL_Error_Concentration!$F:$F,C2536)=0,"",SUMIFS(Q3_SQL_Error_Concentration!$I:$I,Q3_SQL_Error_Concentration!$A:$A,A2536,Q3_SQL_Error_Concentration!$E:$E,B2536,Q3_SQL_Error_Concentration!$F:$F,C2536))</f>
        <v>7.4016000000000002</v>
      </c>
      <c r="H2536" s="5" t="str">
        <f t="shared" si="235"/>
        <v>PASS</v>
      </c>
      <c r="I2536" s="5">
        <f>IF(D2536&gt;=Q3_Validation!$C$2,1,0)</f>
        <v>1</v>
      </c>
      <c r="J2536" s="8">
        <f t="shared" si="236"/>
        <v>7.4015748031496065</v>
      </c>
      <c r="K2536" s="5" t="str">
        <f t="shared" si="237"/>
        <v>outlier</v>
      </c>
      <c r="L2536" s="5">
        <f t="shared" si="238"/>
        <v>32</v>
      </c>
      <c r="M2536" s="5">
        <f t="shared" si="239"/>
        <v>1</v>
      </c>
    </row>
    <row r="2537" spans="1:13">
      <c r="A2537" s="5">
        <v>4829</v>
      </c>
      <c r="B2537" s="5">
        <v>4</v>
      </c>
      <c r="C2537" s="5" t="s">
        <v>64</v>
      </c>
      <c r="D2537" s="5">
        <v>3</v>
      </c>
      <c r="E2537" s="5">
        <v>0</v>
      </c>
      <c r="F2537" s="8">
        <f t="shared" si="234"/>
        <v>0</v>
      </c>
      <c r="G2537" s="5" t="str">
        <f>IF(COUNTIFS(Q3_SQL_Error_Concentration!$A:$A,A2537,Q3_SQL_Error_Concentration!$E:$E,B2537,Q3_SQL_Error_Concentration!$F:$F,C2537)=0,"",SUMIFS(Q3_SQL_Error_Concentration!$I:$I,Q3_SQL_Error_Concentration!$A:$A,A2537,Q3_SQL_Error_Concentration!$E:$E,B2537,Q3_SQL_Error_Concentration!$F:$F,C2537))</f>
        <v/>
      </c>
      <c r="H2537" s="5" t="str">
        <f t="shared" si="235"/>
        <v/>
      </c>
      <c r="I2537" s="5">
        <f>IF(D2537&gt;=Q3_Validation!$C$2,1,0)</f>
        <v>0</v>
      </c>
      <c r="J2537" s="8" t="str">
        <f t="shared" si="236"/>
        <v/>
      </c>
      <c r="K2537" s="5" t="str">
        <f t="shared" si="237"/>
        <v>excluded</v>
      </c>
      <c r="L2537" s="5">
        <f t="shared" si="238"/>
        <v>32</v>
      </c>
      <c r="M2537" s="5">
        <f t="shared" si="239"/>
        <v>0</v>
      </c>
    </row>
    <row r="2538" spans="1:13">
      <c r="A2538" s="5">
        <v>4829</v>
      </c>
      <c r="B2538" s="5">
        <v>4</v>
      </c>
      <c r="C2538" s="5" t="s">
        <v>62</v>
      </c>
      <c r="D2538" s="5">
        <v>956</v>
      </c>
      <c r="E2538" s="5">
        <v>40</v>
      </c>
      <c r="F2538" s="8">
        <f t="shared" si="234"/>
        <v>4.1841004184100417</v>
      </c>
      <c r="G2538" s="5">
        <f>IF(COUNTIFS(Q3_SQL_Error_Concentration!$A:$A,A2538,Q3_SQL_Error_Concentration!$E:$E,B2538,Q3_SQL_Error_Concentration!$F:$F,C2538)=0,"",SUMIFS(Q3_SQL_Error_Concentration!$I:$I,Q3_SQL_Error_Concentration!$A:$A,A2538,Q3_SQL_Error_Concentration!$E:$E,B2538,Q3_SQL_Error_Concentration!$F:$F,C2538))</f>
        <v>4.1840999999999999</v>
      </c>
      <c r="H2538" s="5" t="str">
        <f t="shared" si="235"/>
        <v>PASS</v>
      </c>
      <c r="I2538" s="5">
        <f>IF(D2538&gt;=Q3_Validation!$C$2,1,0)</f>
        <v>1</v>
      </c>
      <c r="J2538" s="8">
        <f t="shared" si="236"/>
        <v>4.1841004184100417</v>
      </c>
      <c r="K2538" s="5" t="str">
        <f t="shared" si="237"/>
        <v>outlier</v>
      </c>
      <c r="L2538" s="5">
        <f t="shared" si="238"/>
        <v>32</v>
      </c>
      <c r="M2538" s="5">
        <f t="shared" si="239"/>
        <v>1</v>
      </c>
    </row>
    <row r="2539" spans="1:13">
      <c r="A2539" s="5">
        <v>4829</v>
      </c>
      <c r="B2539" s="5">
        <v>5</v>
      </c>
      <c r="C2539" s="5" t="s">
        <v>63</v>
      </c>
      <c r="D2539" s="5">
        <v>2737</v>
      </c>
      <c r="E2539" s="5">
        <v>65</v>
      </c>
      <c r="F2539" s="8">
        <f t="shared" si="234"/>
        <v>2.3748629886737302</v>
      </c>
      <c r="G2539" s="5">
        <f>IF(COUNTIFS(Q3_SQL_Error_Concentration!$A:$A,A2539,Q3_SQL_Error_Concentration!$E:$E,B2539,Q3_SQL_Error_Concentration!$F:$F,C2539)=0,"",SUMIFS(Q3_SQL_Error_Concentration!$I:$I,Q3_SQL_Error_Concentration!$A:$A,A2539,Q3_SQL_Error_Concentration!$E:$E,B2539,Q3_SQL_Error_Concentration!$F:$F,C2539))</f>
        <v>2.3748999999999998</v>
      </c>
      <c r="H2539" s="5" t="str">
        <f t="shared" si="235"/>
        <v>PASS</v>
      </c>
      <c r="I2539" s="5">
        <f>IF(D2539&gt;=Q3_Validation!$C$2,1,0)</f>
        <v>1</v>
      </c>
      <c r="J2539" s="8">
        <f t="shared" si="236"/>
        <v>2.3748629886737302</v>
      </c>
      <c r="K2539" s="5" t="str">
        <f t="shared" si="237"/>
        <v>high-error</v>
      </c>
      <c r="L2539" s="5">
        <f t="shared" si="238"/>
        <v>32</v>
      </c>
      <c r="M2539" s="5">
        <f t="shared" si="239"/>
        <v>1</v>
      </c>
    </row>
    <row r="2540" spans="1:13">
      <c r="A2540" s="5">
        <v>4829</v>
      </c>
      <c r="B2540" s="5">
        <v>5</v>
      </c>
      <c r="C2540" s="5" t="s">
        <v>64</v>
      </c>
      <c r="D2540" s="5">
        <v>13</v>
      </c>
      <c r="E2540" s="5">
        <v>1</v>
      </c>
      <c r="F2540" s="8">
        <f t="shared" si="234"/>
        <v>7.6923076923076925</v>
      </c>
      <c r="G2540" s="5" t="str">
        <f>IF(COUNTIFS(Q3_SQL_Error_Concentration!$A:$A,A2540,Q3_SQL_Error_Concentration!$E:$E,B2540,Q3_SQL_Error_Concentration!$F:$F,C2540)=0,"",SUMIFS(Q3_SQL_Error_Concentration!$I:$I,Q3_SQL_Error_Concentration!$A:$A,A2540,Q3_SQL_Error_Concentration!$E:$E,B2540,Q3_SQL_Error_Concentration!$F:$F,C2540))</f>
        <v/>
      </c>
      <c r="H2540" s="5" t="str">
        <f t="shared" si="235"/>
        <v/>
      </c>
      <c r="I2540" s="5">
        <f>IF(D2540&gt;=Q3_Validation!$C$2,1,0)</f>
        <v>0</v>
      </c>
      <c r="J2540" s="8" t="str">
        <f t="shared" si="236"/>
        <v/>
      </c>
      <c r="K2540" s="5" t="str">
        <f t="shared" si="237"/>
        <v>excluded</v>
      </c>
      <c r="L2540" s="5">
        <f t="shared" si="238"/>
        <v>32</v>
      </c>
      <c r="M2540" s="5">
        <f t="shared" si="239"/>
        <v>0</v>
      </c>
    </row>
    <row r="2541" spans="1:13">
      <c r="A2541" s="5">
        <v>4829</v>
      </c>
      <c r="B2541" s="5">
        <v>5</v>
      </c>
      <c r="C2541" s="5" t="s">
        <v>62</v>
      </c>
      <c r="D2541" s="5">
        <v>6173</v>
      </c>
      <c r="E2541" s="5">
        <v>149</v>
      </c>
      <c r="F2541" s="8">
        <f t="shared" si="234"/>
        <v>2.4137372428316866</v>
      </c>
      <c r="G2541" s="5">
        <f>IF(COUNTIFS(Q3_SQL_Error_Concentration!$A:$A,A2541,Q3_SQL_Error_Concentration!$E:$E,B2541,Q3_SQL_Error_Concentration!$F:$F,C2541)=0,"",SUMIFS(Q3_SQL_Error_Concentration!$I:$I,Q3_SQL_Error_Concentration!$A:$A,A2541,Q3_SQL_Error_Concentration!$E:$E,B2541,Q3_SQL_Error_Concentration!$F:$F,C2541))</f>
        <v>2.4137</v>
      </c>
      <c r="H2541" s="5" t="str">
        <f t="shared" si="235"/>
        <v>PASS</v>
      </c>
      <c r="I2541" s="5">
        <f>IF(D2541&gt;=Q3_Validation!$C$2,1,0)</f>
        <v>1</v>
      </c>
      <c r="J2541" s="8">
        <f t="shared" si="236"/>
        <v>2.4137372428316866</v>
      </c>
      <c r="K2541" s="5" t="str">
        <f t="shared" si="237"/>
        <v>high-error</v>
      </c>
      <c r="L2541" s="5">
        <f t="shared" si="238"/>
        <v>32</v>
      </c>
      <c r="M2541" s="5">
        <f t="shared" si="239"/>
        <v>1</v>
      </c>
    </row>
    <row r="2542" spans="1:13">
      <c r="A2542" s="5">
        <v>4829</v>
      </c>
      <c r="B2542" s="5">
        <v>6</v>
      </c>
      <c r="C2542" s="5" t="s">
        <v>63</v>
      </c>
      <c r="D2542" s="5">
        <v>10543</v>
      </c>
      <c r="E2542" s="5">
        <v>440</v>
      </c>
      <c r="F2542" s="8">
        <f t="shared" si="234"/>
        <v>4.1733851844825951</v>
      </c>
      <c r="G2542" s="5">
        <f>IF(COUNTIFS(Q3_SQL_Error_Concentration!$A:$A,A2542,Q3_SQL_Error_Concentration!$E:$E,B2542,Q3_SQL_Error_Concentration!$F:$F,C2542)=0,"",SUMIFS(Q3_SQL_Error_Concentration!$I:$I,Q3_SQL_Error_Concentration!$A:$A,A2542,Q3_SQL_Error_Concentration!$E:$E,B2542,Q3_SQL_Error_Concentration!$F:$F,C2542))</f>
        <v>4.1734</v>
      </c>
      <c r="H2542" s="5" t="str">
        <f t="shared" si="235"/>
        <v>PASS</v>
      </c>
      <c r="I2542" s="5">
        <f>IF(D2542&gt;=Q3_Validation!$C$2,1,0)</f>
        <v>1</v>
      </c>
      <c r="J2542" s="8">
        <f t="shared" si="236"/>
        <v>4.1733851844825951</v>
      </c>
      <c r="K2542" s="5" t="str">
        <f t="shared" si="237"/>
        <v>outlier</v>
      </c>
      <c r="L2542" s="5">
        <f t="shared" si="238"/>
        <v>32</v>
      </c>
      <c r="M2542" s="5">
        <f t="shared" si="239"/>
        <v>1</v>
      </c>
    </row>
    <row r="2543" spans="1:13">
      <c r="A2543" s="5">
        <v>4829</v>
      </c>
      <c r="B2543" s="5">
        <v>6</v>
      </c>
      <c r="C2543" s="5" t="s">
        <v>64</v>
      </c>
      <c r="D2543" s="5">
        <v>25</v>
      </c>
      <c r="E2543" s="5">
        <v>0</v>
      </c>
      <c r="F2543" s="8">
        <f t="shared" si="234"/>
        <v>0</v>
      </c>
      <c r="G2543" s="5" t="str">
        <f>IF(COUNTIFS(Q3_SQL_Error_Concentration!$A:$A,A2543,Q3_SQL_Error_Concentration!$E:$E,B2543,Q3_SQL_Error_Concentration!$F:$F,C2543)=0,"",SUMIFS(Q3_SQL_Error_Concentration!$I:$I,Q3_SQL_Error_Concentration!$A:$A,A2543,Q3_SQL_Error_Concentration!$E:$E,B2543,Q3_SQL_Error_Concentration!$F:$F,C2543))</f>
        <v/>
      </c>
      <c r="H2543" s="5" t="str">
        <f t="shared" si="235"/>
        <v/>
      </c>
      <c r="I2543" s="5">
        <f>IF(D2543&gt;=Q3_Validation!$C$2,1,0)</f>
        <v>0</v>
      </c>
      <c r="J2543" s="8" t="str">
        <f t="shared" si="236"/>
        <v/>
      </c>
      <c r="K2543" s="5" t="str">
        <f t="shared" si="237"/>
        <v>excluded</v>
      </c>
      <c r="L2543" s="5">
        <f t="shared" si="238"/>
        <v>32</v>
      </c>
      <c r="M2543" s="5">
        <f t="shared" si="239"/>
        <v>0</v>
      </c>
    </row>
    <row r="2544" spans="1:13">
      <c r="A2544" s="5">
        <v>4829</v>
      </c>
      <c r="B2544" s="5">
        <v>6</v>
      </c>
      <c r="C2544" s="5" t="s">
        <v>62</v>
      </c>
      <c r="D2544" s="5">
        <v>18563</v>
      </c>
      <c r="E2544" s="5">
        <v>855</v>
      </c>
      <c r="F2544" s="8">
        <f t="shared" si="234"/>
        <v>4.6059365404298873</v>
      </c>
      <c r="G2544" s="5">
        <f>IF(COUNTIFS(Q3_SQL_Error_Concentration!$A:$A,A2544,Q3_SQL_Error_Concentration!$E:$E,B2544,Q3_SQL_Error_Concentration!$F:$F,C2544)=0,"",SUMIFS(Q3_SQL_Error_Concentration!$I:$I,Q3_SQL_Error_Concentration!$A:$A,A2544,Q3_SQL_Error_Concentration!$E:$E,B2544,Q3_SQL_Error_Concentration!$F:$F,C2544))</f>
        <v>4.6059000000000001</v>
      </c>
      <c r="H2544" s="5" t="str">
        <f t="shared" si="235"/>
        <v>PASS</v>
      </c>
      <c r="I2544" s="5">
        <f>IF(D2544&gt;=Q3_Validation!$C$2,1,0)</f>
        <v>1</v>
      </c>
      <c r="J2544" s="8">
        <f t="shared" si="236"/>
        <v>4.6059365404298873</v>
      </c>
      <c r="K2544" s="5" t="str">
        <f t="shared" si="237"/>
        <v>outlier</v>
      </c>
      <c r="L2544" s="5">
        <f t="shared" si="238"/>
        <v>32</v>
      </c>
      <c r="M2544" s="5">
        <f t="shared" si="239"/>
        <v>1</v>
      </c>
    </row>
    <row r="2545" spans="1:13">
      <c r="A2545" s="5">
        <v>4829</v>
      </c>
      <c r="B2545" s="5">
        <v>7</v>
      </c>
      <c r="C2545" s="5" t="s">
        <v>63</v>
      </c>
      <c r="D2545" s="5">
        <v>14998</v>
      </c>
      <c r="E2545" s="5">
        <v>1464</v>
      </c>
      <c r="F2545" s="8">
        <f t="shared" si="234"/>
        <v>9.7613015068675821</v>
      </c>
      <c r="G2545" s="5">
        <f>IF(COUNTIFS(Q3_SQL_Error_Concentration!$A:$A,A2545,Q3_SQL_Error_Concentration!$E:$E,B2545,Q3_SQL_Error_Concentration!$F:$F,C2545)=0,"",SUMIFS(Q3_SQL_Error_Concentration!$I:$I,Q3_SQL_Error_Concentration!$A:$A,A2545,Q3_SQL_Error_Concentration!$E:$E,B2545,Q3_SQL_Error_Concentration!$F:$F,C2545))</f>
        <v>9.7613000000000003</v>
      </c>
      <c r="H2545" s="5" t="str">
        <f t="shared" si="235"/>
        <v>PASS</v>
      </c>
      <c r="I2545" s="5">
        <f>IF(D2545&gt;=Q3_Validation!$C$2,1,0)</f>
        <v>1</v>
      </c>
      <c r="J2545" s="8">
        <f t="shared" si="236"/>
        <v>9.7613015068675821</v>
      </c>
      <c r="K2545" s="5" t="str">
        <f t="shared" si="237"/>
        <v>outlier</v>
      </c>
      <c r="L2545" s="5">
        <f t="shared" si="238"/>
        <v>32</v>
      </c>
      <c r="M2545" s="5">
        <f t="shared" si="239"/>
        <v>1</v>
      </c>
    </row>
    <row r="2546" spans="1:13">
      <c r="A2546" s="5">
        <v>4829</v>
      </c>
      <c r="B2546" s="5">
        <v>7</v>
      </c>
      <c r="C2546" s="5" t="s">
        <v>64</v>
      </c>
      <c r="D2546" s="5">
        <v>36</v>
      </c>
      <c r="E2546" s="5">
        <v>1</v>
      </c>
      <c r="F2546" s="8">
        <f t="shared" si="234"/>
        <v>2.7777777777777777</v>
      </c>
      <c r="G2546" s="5" t="str">
        <f>IF(COUNTIFS(Q3_SQL_Error_Concentration!$A:$A,A2546,Q3_SQL_Error_Concentration!$E:$E,B2546,Q3_SQL_Error_Concentration!$F:$F,C2546)=0,"",SUMIFS(Q3_SQL_Error_Concentration!$I:$I,Q3_SQL_Error_Concentration!$A:$A,A2546,Q3_SQL_Error_Concentration!$E:$E,B2546,Q3_SQL_Error_Concentration!$F:$F,C2546))</f>
        <v/>
      </c>
      <c r="H2546" s="5" t="str">
        <f t="shared" si="235"/>
        <v/>
      </c>
      <c r="I2546" s="5">
        <f>IF(D2546&gt;=Q3_Validation!$C$2,1,0)</f>
        <v>0</v>
      </c>
      <c r="J2546" s="8" t="str">
        <f t="shared" si="236"/>
        <v/>
      </c>
      <c r="K2546" s="5" t="str">
        <f t="shared" si="237"/>
        <v>excluded</v>
      </c>
      <c r="L2546" s="5">
        <f t="shared" si="238"/>
        <v>32</v>
      </c>
      <c r="M2546" s="5">
        <f t="shared" si="239"/>
        <v>0</v>
      </c>
    </row>
    <row r="2547" spans="1:13">
      <c r="A2547" s="5">
        <v>4829</v>
      </c>
      <c r="B2547" s="5">
        <v>7</v>
      </c>
      <c r="C2547" s="5" t="s">
        <v>62</v>
      </c>
      <c r="D2547" s="5">
        <v>19550</v>
      </c>
      <c r="E2547" s="5">
        <v>1687</v>
      </c>
      <c r="F2547" s="8">
        <f t="shared" si="234"/>
        <v>8.6291560102301794</v>
      </c>
      <c r="G2547" s="5">
        <f>IF(COUNTIFS(Q3_SQL_Error_Concentration!$A:$A,A2547,Q3_SQL_Error_Concentration!$E:$E,B2547,Q3_SQL_Error_Concentration!$F:$F,C2547)=0,"",SUMIFS(Q3_SQL_Error_Concentration!$I:$I,Q3_SQL_Error_Concentration!$A:$A,A2547,Q3_SQL_Error_Concentration!$E:$E,B2547,Q3_SQL_Error_Concentration!$F:$F,C2547))</f>
        <v>8.6292000000000009</v>
      </c>
      <c r="H2547" s="5" t="str">
        <f t="shared" si="235"/>
        <v>PASS</v>
      </c>
      <c r="I2547" s="5">
        <f>IF(D2547&gt;=Q3_Validation!$C$2,1,0)</f>
        <v>1</v>
      </c>
      <c r="J2547" s="8">
        <f t="shared" si="236"/>
        <v>8.6291560102301794</v>
      </c>
      <c r="K2547" s="5" t="str">
        <f t="shared" si="237"/>
        <v>outlier</v>
      </c>
      <c r="L2547" s="5">
        <f t="shared" si="238"/>
        <v>32</v>
      </c>
      <c r="M2547" s="5">
        <f t="shared" si="239"/>
        <v>1</v>
      </c>
    </row>
    <row r="2548" spans="1:13">
      <c r="A2548" s="5">
        <v>4829</v>
      </c>
      <c r="B2548" s="5">
        <v>8</v>
      </c>
      <c r="C2548" s="5" t="s">
        <v>63</v>
      </c>
      <c r="D2548" s="5">
        <v>13680</v>
      </c>
      <c r="E2548" s="5">
        <v>264</v>
      </c>
      <c r="F2548" s="8">
        <f t="shared" si="234"/>
        <v>1.9298245614035088</v>
      </c>
      <c r="G2548" s="5" t="str">
        <f>IF(COUNTIFS(Q3_SQL_Error_Concentration!$A:$A,A2548,Q3_SQL_Error_Concentration!$E:$E,B2548,Q3_SQL_Error_Concentration!$F:$F,C2548)=0,"",SUMIFS(Q3_SQL_Error_Concentration!$I:$I,Q3_SQL_Error_Concentration!$A:$A,A2548,Q3_SQL_Error_Concentration!$E:$E,B2548,Q3_SQL_Error_Concentration!$F:$F,C2548))</f>
        <v/>
      </c>
      <c r="H2548" s="5" t="str">
        <f t="shared" si="235"/>
        <v/>
      </c>
      <c r="I2548" s="5">
        <f>IF(D2548&gt;=Q3_Validation!$C$2,1,0)</f>
        <v>1</v>
      </c>
      <c r="J2548" s="8">
        <f t="shared" si="236"/>
        <v>1.9298245614035088</v>
      </c>
      <c r="K2548" s="5" t="str">
        <f t="shared" si="237"/>
        <v>normal</v>
      </c>
      <c r="L2548" s="5">
        <f t="shared" si="238"/>
        <v>32</v>
      </c>
      <c r="M2548" s="5">
        <f t="shared" si="239"/>
        <v>0</v>
      </c>
    </row>
    <row r="2549" spans="1:13">
      <c r="A2549" s="5">
        <v>4829</v>
      </c>
      <c r="B2549" s="5">
        <v>8</v>
      </c>
      <c r="C2549" s="5" t="s">
        <v>64</v>
      </c>
      <c r="D2549" s="5">
        <v>39</v>
      </c>
      <c r="E2549" s="5">
        <v>3</v>
      </c>
      <c r="F2549" s="8">
        <f t="shared" si="234"/>
        <v>7.6923076923076925</v>
      </c>
      <c r="G2549" s="5" t="str">
        <f>IF(COUNTIFS(Q3_SQL_Error_Concentration!$A:$A,A2549,Q3_SQL_Error_Concentration!$E:$E,B2549,Q3_SQL_Error_Concentration!$F:$F,C2549)=0,"",SUMIFS(Q3_SQL_Error_Concentration!$I:$I,Q3_SQL_Error_Concentration!$A:$A,A2549,Q3_SQL_Error_Concentration!$E:$E,B2549,Q3_SQL_Error_Concentration!$F:$F,C2549))</f>
        <v/>
      </c>
      <c r="H2549" s="5" t="str">
        <f t="shared" si="235"/>
        <v/>
      </c>
      <c r="I2549" s="5">
        <f>IF(D2549&gt;=Q3_Validation!$C$2,1,0)</f>
        <v>0</v>
      </c>
      <c r="J2549" s="8" t="str">
        <f t="shared" si="236"/>
        <v/>
      </c>
      <c r="K2549" s="5" t="str">
        <f t="shared" si="237"/>
        <v>excluded</v>
      </c>
      <c r="L2549" s="5">
        <f t="shared" si="238"/>
        <v>32</v>
      </c>
      <c r="M2549" s="5">
        <f t="shared" si="239"/>
        <v>0</v>
      </c>
    </row>
    <row r="2550" spans="1:13">
      <c r="A2550" s="5">
        <v>4829</v>
      </c>
      <c r="B2550" s="5">
        <v>8</v>
      </c>
      <c r="C2550" s="5" t="s">
        <v>62</v>
      </c>
      <c r="D2550" s="5">
        <v>20192</v>
      </c>
      <c r="E2550" s="5">
        <v>353</v>
      </c>
      <c r="F2550" s="8">
        <f t="shared" si="234"/>
        <v>1.748217115689382</v>
      </c>
      <c r="G2550" s="5" t="str">
        <f>IF(COUNTIFS(Q3_SQL_Error_Concentration!$A:$A,A2550,Q3_SQL_Error_Concentration!$E:$E,B2550,Q3_SQL_Error_Concentration!$F:$F,C2550)=0,"",SUMIFS(Q3_SQL_Error_Concentration!$I:$I,Q3_SQL_Error_Concentration!$A:$A,A2550,Q3_SQL_Error_Concentration!$E:$E,B2550,Q3_SQL_Error_Concentration!$F:$F,C2550))</f>
        <v/>
      </c>
      <c r="H2550" s="5" t="str">
        <f t="shared" si="235"/>
        <v/>
      </c>
      <c r="I2550" s="5">
        <f>IF(D2550&gt;=Q3_Validation!$C$2,1,0)</f>
        <v>1</v>
      </c>
      <c r="J2550" s="8">
        <f t="shared" si="236"/>
        <v>1.748217115689382</v>
      </c>
      <c r="K2550" s="5" t="str">
        <f t="shared" si="237"/>
        <v>normal</v>
      </c>
      <c r="L2550" s="5">
        <f t="shared" si="238"/>
        <v>32</v>
      </c>
      <c r="M2550" s="5">
        <f t="shared" si="239"/>
        <v>0</v>
      </c>
    </row>
    <row r="2551" spans="1:13">
      <c r="A2551" s="5">
        <v>4829</v>
      </c>
      <c r="B2551" s="5">
        <v>9</v>
      </c>
      <c r="C2551" s="5" t="s">
        <v>63</v>
      </c>
      <c r="D2551" s="5">
        <v>12178</v>
      </c>
      <c r="E2551" s="5">
        <v>222</v>
      </c>
      <c r="F2551" s="8">
        <f t="shared" si="234"/>
        <v>1.8229594350468057</v>
      </c>
      <c r="G2551" s="5" t="str">
        <f>IF(COUNTIFS(Q3_SQL_Error_Concentration!$A:$A,A2551,Q3_SQL_Error_Concentration!$E:$E,B2551,Q3_SQL_Error_Concentration!$F:$F,C2551)=0,"",SUMIFS(Q3_SQL_Error_Concentration!$I:$I,Q3_SQL_Error_Concentration!$A:$A,A2551,Q3_SQL_Error_Concentration!$E:$E,B2551,Q3_SQL_Error_Concentration!$F:$F,C2551))</f>
        <v/>
      </c>
      <c r="H2551" s="5" t="str">
        <f t="shared" si="235"/>
        <v/>
      </c>
      <c r="I2551" s="5">
        <f>IF(D2551&gt;=Q3_Validation!$C$2,1,0)</f>
        <v>1</v>
      </c>
      <c r="J2551" s="8">
        <f t="shared" si="236"/>
        <v>1.8229594350468057</v>
      </c>
      <c r="K2551" s="5" t="str">
        <f t="shared" si="237"/>
        <v>normal</v>
      </c>
      <c r="L2551" s="5">
        <f t="shared" si="238"/>
        <v>32</v>
      </c>
      <c r="M2551" s="5">
        <f t="shared" si="239"/>
        <v>0</v>
      </c>
    </row>
    <row r="2552" spans="1:13">
      <c r="A2552" s="5">
        <v>4829</v>
      </c>
      <c r="B2552" s="5">
        <v>9</v>
      </c>
      <c r="C2552" s="5" t="s">
        <v>64</v>
      </c>
      <c r="D2552" s="5">
        <v>100</v>
      </c>
      <c r="E2552" s="5">
        <v>5</v>
      </c>
      <c r="F2552" s="8">
        <f t="shared" si="234"/>
        <v>5</v>
      </c>
      <c r="G2552" s="5" t="str">
        <f>IF(COUNTIFS(Q3_SQL_Error_Concentration!$A:$A,A2552,Q3_SQL_Error_Concentration!$E:$E,B2552,Q3_SQL_Error_Concentration!$F:$F,C2552)=0,"",SUMIFS(Q3_SQL_Error_Concentration!$I:$I,Q3_SQL_Error_Concentration!$A:$A,A2552,Q3_SQL_Error_Concentration!$E:$E,B2552,Q3_SQL_Error_Concentration!$F:$F,C2552))</f>
        <v/>
      </c>
      <c r="H2552" s="5" t="str">
        <f t="shared" si="235"/>
        <v/>
      </c>
      <c r="I2552" s="5">
        <f>IF(D2552&gt;=Q3_Validation!$C$2,1,0)</f>
        <v>0</v>
      </c>
      <c r="J2552" s="8" t="str">
        <f t="shared" si="236"/>
        <v/>
      </c>
      <c r="K2552" s="5" t="str">
        <f t="shared" si="237"/>
        <v>excluded</v>
      </c>
      <c r="L2552" s="5">
        <f t="shared" si="238"/>
        <v>32</v>
      </c>
      <c r="M2552" s="5">
        <f t="shared" si="239"/>
        <v>0</v>
      </c>
    </row>
    <row r="2553" spans="1:13">
      <c r="A2553" s="5">
        <v>4829</v>
      </c>
      <c r="B2553" s="5">
        <v>9</v>
      </c>
      <c r="C2553" s="5" t="s">
        <v>62</v>
      </c>
      <c r="D2553" s="5">
        <v>19299</v>
      </c>
      <c r="E2553" s="5">
        <v>381</v>
      </c>
      <c r="F2553" s="8">
        <f t="shared" si="234"/>
        <v>1.9741955541737914</v>
      </c>
      <c r="G2553" s="5" t="str">
        <f>IF(COUNTIFS(Q3_SQL_Error_Concentration!$A:$A,A2553,Q3_SQL_Error_Concentration!$E:$E,B2553,Q3_SQL_Error_Concentration!$F:$F,C2553)=0,"",SUMIFS(Q3_SQL_Error_Concentration!$I:$I,Q3_SQL_Error_Concentration!$A:$A,A2553,Q3_SQL_Error_Concentration!$E:$E,B2553,Q3_SQL_Error_Concentration!$F:$F,C2553))</f>
        <v/>
      </c>
      <c r="H2553" s="5" t="str">
        <f t="shared" si="235"/>
        <v/>
      </c>
      <c r="I2553" s="5">
        <f>IF(D2553&gt;=Q3_Validation!$C$2,1,0)</f>
        <v>1</v>
      </c>
      <c r="J2553" s="8">
        <f t="shared" si="236"/>
        <v>1.9741955541737914</v>
      </c>
      <c r="K2553" s="5" t="str">
        <f t="shared" si="237"/>
        <v>normal</v>
      </c>
      <c r="L2553" s="5">
        <f t="shared" si="238"/>
        <v>32</v>
      </c>
      <c r="M2553" s="5">
        <f t="shared" si="239"/>
        <v>0</v>
      </c>
    </row>
    <row r="2554" spans="1:13">
      <c r="A2554" s="5">
        <v>4829</v>
      </c>
      <c r="B2554" s="5">
        <v>10</v>
      </c>
      <c r="C2554" s="5" t="s">
        <v>63</v>
      </c>
      <c r="D2554" s="5">
        <v>16963</v>
      </c>
      <c r="E2554" s="5">
        <v>330</v>
      </c>
      <c r="F2554" s="8">
        <f t="shared" si="234"/>
        <v>1.9454105995401756</v>
      </c>
      <c r="G2554" s="5" t="str">
        <f>IF(COUNTIFS(Q3_SQL_Error_Concentration!$A:$A,A2554,Q3_SQL_Error_Concentration!$E:$E,B2554,Q3_SQL_Error_Concentration!$F:$F,C2554)=0,"",SUMIFS(Q3_SQL_Error_Concentration!$I:$I,Q3_SQL_Error_Concentration!$A:$A,A2554,Q3_SQL_Error_Concentration!$E:$E,B2554,Q3_SQL_Error_Concentration!$F:$F,C2554))</f>
        <v/>
      </c>
      <c r="H2554" s="5" t="str">
        <f t="shared" si="235"/>
        <v/>
      </c>
      <c r="I2554" s="5">
        <f>IF(D2554&gt;=Q3_Validation!$C$2,1,0)</f>
        <v>1</v>
      </c>
      <c r="J2554" s="8">
        <f t="shared" si="236"/>
        <v>1.9454105995401756</v>
      </c>
      <c r="K2554" s="5" t="str">
        <f t="shared" si="237"/>
        <v>normal</v>
      </c>
      <c r="L2554" s="5">
        <f t="shared" si="238"/>
        <v>32</v>
      </c>
      <c r="M2554" s="5">
        <f t="shared" si="239"/>
        <v>0</v>
      </c>
    </row>
    <row r="2555" spans="1:13">
      <c r="A2555" s="5">
        <v>4829</v>
      </c>
      <c r="B2555" s="5">
        <v>10</v>
      </c>
      <c r="C2555" s="5" t="s">
        <v>64</v>
      </c>
      <c r="D2555" s="5">
        <v>147</v>
      </c>
      <c r="E2555" s="5">
        <v>10</v>
      </c>
      <c r="F2555" s="8">
        <f t="shared" si="234"/>
        <v>6.8027210884353737</v>
      </c>
      <c r="G2555" s="5" t="str">
        <f>IF(COUNTIFS(Q3_SQL_Error_Concentration!$A:$A,A2555,Q3_SQL_Error_Concentration!$E:$E,B2555,Q3_SQL_Error_Concentration!$F:$F,C2555)=0,"",SUMIFS(Q3_SQL_Error_Concentration!$I:$I,Q3_SQL_Error_Concentration!$A:$A,A2555,Q3_SQL_Error_Concentration!$E:$E,B2555,Q3_SQL_Error_Concentration!$F:$F,C2555))</f>
        <v/>
      </c>
      <c r="H2555" s="5" t="str">
        <f t="shared" si="235"/>
        <v/>
      </c>
      <c r="I2555" s="5">
        <f>IF(D2555&gt;=Q3_Validation!$C$2,1,0)</f>
        <v>0</v>
      </c>
      <c r="J2555" s="8" t="str">
        <f t="shared" si="236"/>
        <v/>
      </c>
      <c r="K2555" s="5" t="str">
        <f t="shared" si="237"/>
        <v>excluded</v>
      </c>
      <c r="L2555" s="5">
        <f t="shared" si="238"/>
        <v>32</v>
      </c>
      <c r="M2555" s="5">
        <f t="shared" si="239"/>
        <v>0</v>
      </c>
    </row>
    <row r="2556" spans="1:13">
      <c r="A2556" s="5">
        <v>4829</v>
      </c>
      <c r="B2556" s="5">
        <v>10</v>
      </c>
      <c r="C2556" s="5" t="s">
        <v>62</v>
      </c>
      <c r="D2556" s="5">
        <v>23028</v>
      </c>
      <c r="E2556" s="5">
        <v>535</v>
      </c>
      <c r="F2556" s="8">
        <f t="shared" si="234"/>
        <v>2.3232586416536392</v>
      </c>
      <c r="G2556" s="5">
        <f>IF(COUNTIFS(Q3_SQL_Error_Concentration!$A:$A,A2556,Q3_SQL_Error_Concentration!$E:$E,B2556,Q3_SQL_Error_Concentration!$F:$F,C2556)=0,"",SUMIFS(Q3_SQL_Error_Concentration!$I:$I,Q3_SQL_Error_Concentration!$A:$A,A2556,Q3_SQL_Error_Concentration!$E:$E,B2556,Q3_SQL_Error_Concentration!$F:$F,C2556))</f>
        <v>2.3233000000000001</v>
      </c>
      <c r="H2556" s="5" t="str">
        <f t="shared" si="235"/>
        <v>PASS</v>
      </c>
      <c r="I2556" s="5">
        <f>IF(D2556&gt;=Q3_Validation!$C$2,1,0)</f>
        <v>1</v>
      </c>
      <c r="J2556" s="8">
        <f t="shared" si="236"/>
        <v>2.3232586416536392</v>
      </c>
      <c r="K2556" s="5" t="str">
        <f t="shared" si="237"/>
        <v>high-error</v>
      </c>
      <c r="L2556" s="5">
        <f t="shared" si="238"/>
        <v>32</v>
      </c>
      <c r="M2556" s="5">
        <f t="shared" si="239"/>
        <v>1</v>
      </c>
    </row>
    <row r="2557" spans="1:13">
      <c r="A2557" s="5">
        <v>4829</v>
      </c>
      <c r="B2557" s="5">
        <v>11</v>
      </c>
      <c r="C2557" s="5" t="s">
        <v>63</v>
      </c>
      <c r="D2557" s="5">
        <v>18579</v>
      </c>
      <c r="E2557" s="5">
        <v>427</v>
      </c>
      <c r="F2557" s="8">
        <f t="shared" si="234"/>
        <v>2.2982937725388881</v>
      </c>
      <c r="G2557" s="5">
        <f>IF(COUNTIFS(Q3_SQL_Error_Concentration!$A:$A,A2557,Q3_SQL_Error_Concentration!$E:$E,B2557,Q3_SQL_Error_Concentration!$F:$F,C2557)=0,"",SUMIFS(Q3_SQL_Error_Concentration!$I:$I,Q3_SQL_Error_Concentration!$A:$A,A2557,Q3_SQL_Error_Concentration!$E:$E,B2557,Q3_SQL_Error_Concentration!$F:$F,C2557))</f>
        <v>2.2982999999999998</v>
      </c>
      <c r="H2557" s="5" t="str">
        <f t="shared" si="235"/>
        <v>PASS</v>
      </c>
      <c r="I2557" s="5">
        <f>IF(D2557&gt;=Q3_Validation!$C$2,1,0)</f>
        <v>1</v>
      </c>
      <c r="J2557" s="8">
        <f t="shared" si="236"/>
        <v>2.2982937725388881</v>
      </c>
      <c r="K2557" s="5" t="str">
        <f t="shared" si="237"/>
        <v>high-error</v>
      </c>
      <c r="L2557" s="5">
        <f t="shared" si="238"/>
        <v>32</v>
      </c>
      <c r="M2557" s="5">
        <f t="shared" si="239"/>
        <v>1</v>
      </c>
    </row>
    <row r="2558" spans="1:13">
      <c r="A2558" s="5">
        <v>4829</v>
      </c>
      <c r="B2558" s="5">
        <v>11</v>
      </c>
      <c r="C2558" s="5" t="s">
        <v>64</v>
      </c>
      <c r="D2558" s="5">
        <v>134</v>
      </c>
      <c r="E2558" s="5">
        <v>6</v>
      </c>
      <c r="F2558" s="8">
        <f t="shared" si="234"/>
        <v>4.4776119402985071</v>
      </c>
      <c r="G2558" s="5" t="str">
        <f>IF(COUNTIFS(Q3_SQL_Error_Concentration!$A:$A,A2558,Q3_SQL_Error_Concentration!$E:$E,B2558,Q3_SQL_Error_Concentration!$F:$F,C2558)=0,"",SUMIFS(Q3_SQL_Error_Concentration!$I:$I,Q3_SQL_Error_Concentration!$A:$A,A2558,Q3_SQL_Error_Concentration!$E:$E,B2558,Q3_SQL_Error_Concentration!$F:$F,C2558))</f>
        <v/>
      </c>
      <c r="H2558" s="5" t="str">
        <f t="shared" si="235"/>
        <v/>
      </c>
      <c r="I2558" s="5">
        <f>IF(D2558&gt;=Q3_Validation!$C$2,1,0)</f>
        <v>0</v>
      </c>
      <c r="J2558" s="8" t="str">
        <f t="shared" si="236"/>
        <v/>
      </c>
      <c r="K2558" s="5" t="str">
        <f t="shared" si="237"/>
        <v>excluded</v>
      </c>
      <c r="L2558" s="5">
        <f t="shared" si="238"/>
        <v>32</v>
      </c>
      <c r="M2558" s="5">
        <f t="shared" si="239"/>
        <v>0</v>
      </c>
    </row>
    <row r="2559" spans="1:13">
      <c r="A2559" s="5">
        <v>4829</v>
      </c>
      <c r="B2559" s="5">
        <v>11</v>
      </c>
      <c r="C2559" s="5" t="s">
        <v>62</v>
      </c>
      <c r="D2559" s="5">
        <v>28691</v>
      </c>
      <c r="E2559" s="5">
        <v>909</v>
      </c>
      <c r="F2559" s="8">
        <f t="shared" si="234"/>
        <v>3.1682409117841832</v>
      </c>
      <c r="G2559" s="5">
        <f>IF(COUNTIFS(Q3_SQL_Error_Concentration!$A:$A,A2559,Q3_SQL_Error_Concentration!$E:$E,B2559,Q3_SQL_Error_Concentration!$F:$F,C2559)=0,"",SUMIFS(Q3_SQL_Error_Concentration!$I:$I,Q3_SQL_Error_Concentration!$A:$A,A2559,Q3_SQL_Error_Concentration!$E:$E,B2559,Q3_SQL_Error_Concentration!$F:$F,C2559))</f>
        <v>3.1682000000000001</v>
      </c>
      <c r="H2559" s="5" t="str">
        <f t="shared" si="235"/>
        <v>PASS</v>
      </c>
      <c r="I2559" s="5">
        <f>IF(D2559&gt;=Q3_Validation!$C$2,1,0)</f>
        <v>1</v>
      </c>
      <c r="J2559" s="8">
        <f t="shared" si="236"/>
        <v>3.1682409117841832</v>
      </c>
      <c r="K2559" s="5" t="str">
        <f t="shared" si="237"/>
        <v>high-error</v>
      </c>
      <c r="L2559" s="5">
        <f t="shared" si="238"/>
        <v>32</v>
      </c>
      <c r="M2559" s="5">
        <f t="shared" si="239"/>
        <v>1</v>
      </c>
    </row>
    <row r="2560" spans="1:13">
      <c r="A2560" s="5">
        <v>4829</v>
      </c>
      <c r="B2560" s="5">
        <v>12</v>
      </c>
      <c r="C2560" s="5" t="s">
        <v>63</v>
      </c>
      <c r="D2560" s="5">
        <v>14730</v>
      </c>
      <c r="E2560" s="5">
        <v>400</v>
      </c>
      <c r="F2560" s="8">
        <f t="shared" si="234"/>
        <v>2.7155465037338766</v>
      </c>
      <c r="G2560" s="5">
        <f>IF(COUNTIFS(Q3_SQL_Error_Concentration!$A:$A,A2560,Q3_SQL_Error_Concentration!$E:$E,B2560,Q3_SQL_Error_Concentration!$F:$F,C2560)=0,"",SUMIFS(Q3_SQL_Error_Concentration!$I:$I,Q3_SQL_Error_Concentration!$A:$A,A2560,Q3_SQL_Error_Concentration!$E:$E,B2560,Q3_SQL_Error_Concentration!$F:$F,C2560))</f>
        <v>2.7155999999999998</v>
      </c>
      <c r="H2560" s="5" t="str">
        <f t="shared" si="235"/>
        <v>PASS</v>
      </c>
      <c r="I2560" s="5">
        <f>IF(D2560&gt;=Q3_Validation!$C$2,1,0)</f>
        <v>1</v>
      </c>
      <c r="J2560" s="8">
        <f t="shared" si="236"/>
        <v>2.7155465037338766</v>
      </c>
      <c r="K2560" s="5" t="str">
        <f t="shared" si="237"/>
        <v>high-error</v>
      </c>
      <c r="L2560" s="5">
        <f t="shared" si="238"/>
        <v>32</v>
      </c>
      <c r="M2560" s="5">
        <f t="shared" si="239"/>
        <v>1</v>
      </c>
    </row>
    <row r="2561" spans="1:13">
      <c r="A2561" s="5">
        <v>4829</v>
      </c>
      <c r="B2561" s="5">
        <v>12</v>
      </c>
      <c r="C2561" s="5" t="s">
        <v>64</v>
      </c>
      <c r="D2561" s="5">
        <v>122</v>
      </c>
      <c r="E2561" s="5">
        <v>7</v>
      </c>
      <c r="F2561" s="8">
        <f t="shared" si="234"/>
        <v>5.7377049180327866</v>
      </c>
      <c r="G2561" s="5" t="str">
        <f>IF(COUNTIFS(Q3_SQL_Error_Concentration!$A:$A,A2561,Q3_SQL_Error_Concentration!$E:$E,B2561,Q3_SQL_Error_Concentration!$F:$F,C2561)=0,"",SUMIFS(Q3_SQL_Error_Concentration!$I:$I,Q3_SQL_Error_Concentration!$A:$A,A2561,Q3_SQL_Error_Concentration!$E:$E,B2561,Q3_SQL_Error_Concentration!$F:$F,C2561))</f>
        <v/>
      </c>
      <c r="H2561" s="5" t="str">
        <f t="shared" si="235"/>
        <v/>
      </c>
      <c r="I2561" s="5">
        <f>IF(D2561&gt;=Q3_Validation!$C$2,1,0)</f>
        <v>0</v>
      </c>
      <c r="J2561" s="8" t="str">
        <f t="shared" si="236"/>
        <v/>
      </c>
      <c r="K2561" s="5" t="str">
        <f t="shared" si="237"/>
        <v>excluded</v>
      </c>
      <c r="L2561" s="5">
        <f t="shared" si="238"/>
        <v>32</v>
      </c>
      <c r="M2561" s="5">
        <f t="shared" si="239"/>
        <v>0</v>
      </c>
    </row>
    <row r="2562" spans="1:13">
      <c r="A2562" s="5">
        <v>4829</v>
      </c>
      <c r="B2562" s="5">
        <v>12</v>
      </c>
      <c r="C2562" s="5" t="s">
        <v>62</v>
      </c>
      <c r="D2562" s="5">
        <v>19784</v>
      </c>
      <c r="E2562" s="5">
        <v>521</v>
      </c>
      <c r="F2562" s="8">
        <f t="shared" ref="F2562:F2625" si="240">100*E2562/D2562</f>
        <v>2.6334411645774365</v>
      </c>
      <c r="G2562" s="5">
        <f>IF(COUNTIFS(Q3_SQL_Error_Concentration!$A:$A,A2562,Q3_SQL_Error_Concentration!$E:$E,B2562,Q3_SQL_Error_Concentration!$F:$F,C2562)=0,"",SUMIFS(Q3_SQL_Error_Concentration!$I:$I,Q3_SQL_Error_Concentration!$A:$A,A2562,Q3_SQL_Error_Concentration!$E:$E,B2562,Q3_SQL_Error_Concentration!$F:$F,C2562))</f>
        <v>2.6334</v>
      </c>
      <c r="H2562" s="5" t="str">
        <f t="shared" ref="H2562:H2625" si="241">IF(G2562="","",IF(ABS(F2562-G2562)&lt;=0.0002,"PASS","FAIL"))</f>
        <v>PASS</v>
      </c>
      <c r="I2562" s="5">
        <f>IF(D2562&gt;=Q3_Validation!$C$2,1,0)</f>
        <v>1</v>
      </c>
      <c r="J2562" s="8">
        <f t="shared" ref="J2562:J2625" si="242">IF(I2562=1,F2562,"")</f>
        <v>2.6334411645774365</v>
      </c>
      <c r="K2562" s="5" t="str">
        <f t="shared" ref="K2562:K2625" si="243">IF(D2562&lt;601,"excluded",IF(J2562&gt;3.628192,"outlier",IF(J2562&gt;=2.11093,"high-error","normal")))</f>
        <v>high-error</v>
      </c>
      <c r="L2562" s="5">
        <f t="shared" ref="L2562:L2625" si="244">COUNTIFS(A:A,A2562,K:K,"high-error")+COUNTIFS(A:A,A2562,K:K,"outlier")</f>
        <v>32</v>
      </c>
      <c r="M2562" s="5">
        <f t="shared" ref="M2562:M2625" si="245">IF(AND(L2562&gt;=2,OR(K2562="high-error",K2562="outlier")),1,0)</f>
        <v>1</v>
      </c>
    </row>
    <row r="2563" spans="1:13">
      <c r="A2563" s="5">
        <v>4829</v>
      </c>
      <c r="B2563" s="5">
        <v>13</v>
      </c>
      <c r="C2563" s="5" t="s">
        <v>63</v>
      </c>
      <c r="D2563" s="5">
        <v>19172</v>
      </c>
      <c r="E2563" s="5">
        <v>542</v>
      </c>
      <c r="F2563" s="8">
        <f t="shared" si="240"/>
        <v>2.8270394325057375</v>
      </c>
      <c r="G2563" s="5">
        <f>IF(COUNTIFS(Q3_SQL_Error_Concentration!$A:$A,A2563,Q3_SQL_Error_Concentration!$E:$E,B2563,Q3_SQL_Error_Concentration!$F:$F,C2563)=0,"",SUMIFS(Q3_SQL_Error_Concentration!$I:$I,Q3_SQL_Error_Concentration!$A:$A,A2563,Q3_SQL_Error_Concentration!$E:$E,B2563,Q3_SQL_Error_Concentration!$F:$F,C2563))</f>
        <v>2.827</v>
      </c>
      <c r="H2563" s="5" t="str">
        <f t="shared" si="241"/>
        <v>PASS</v>
      </c>
      <c r="I2563" s="5">
        <f>IF(D2563&gt;=Q3_Validation!$C$2,1,0)</f>
        <v>1</v>
      </c>
      <c r="J2563" s="8">
        <f t="shared" si="242"/>
        <v>2.8270394325057375</v>
      </c>
      <c r="K2563" s="5" t="str">
        <f t="shared" si="243"/>
        <v>high-error</v>
      </c>
      <c r="L2563" s="5">
        <f t="shared" si="244"/>
        <v>32</v>
      </c>
      <c r="M2563" s="5">
        <f t="shared" si="245"/>
        <v>1</v>
      </c>
    </row>
    <row r="2564" spans="1:13">
      <c r="A2564" s="5">
        <v>4829</v>
      </c>
      <c r="B2564" s="5">
        <v>13</v>
      </c>
      <c r="C2564" s="5" t="s">
        <v>64</v>
      </c>
      <c r="D2564" s="5">
        <v>114</v>
      </c>
      <c r="E2564" s="5">
        <v>5</v>
      </c>
      <c r="F2564" s="8">
        <f t="shared" si="240"/>
        <v>4.3859649122807021</v>
      </c>
      <c r="G2564" s="5" t="str">
        <f>IF(COUNTIFS(Q3_SQL_Error_Concentration!$A:$A,A2564,Q3_SQL_Error_Concentration!$E:$E,B2564,Q3_SQL_Error_Concentration!$F:$F,C2564)=0,"",SUMIFS(Q3_SQL_Error_Concentration!$I:$I,Q3_SQL_Error_Concentration!$A:$A,A2564,Q3_SQL_Error_Concentration!$E:$E,B2564,Q3_SQL_Error_Concentration!$F:$F,C2564))</f>
        <v/>
      </c>
      <c r="H2564" s="5" t="str">
        <f t="shared" si="241"/>
        <v/>
      </c>
      <c r="I2564" s="5">
        <f>IF(D2564&gt;=Q3_Validation!$C$2,1,0)</f>
        <v>0</v>
      </c>
      <c r="J2564" s="8" t="str">
        <f t="shared" si="242"/>
        <v/>
      </c>
      <c r="K2564" s="5" t="str">
        <f t="shared" si="243"/>
        <v>excluded</v>
      </c>
      <c r="L2564" s="5">
        <f t="shared" si="244"/>
        <v>32</v>
      </c>
      <c r="M2564" s="5">
        <f t="shared" si="245"/>
        <v>0</v>
      </c>
    </row>
    <row r="2565" spans="1:13">
      <c r="A2565" s="5">
        <v>4829</v>
      </c>
      <c r="B2565" s="5">
        <v>13</v>
      </c>
      <c r="C2565" s="5" t="s">
        <v>62</v>
      </c>
      <c r="D2565" s="5">
        <v>29049</v>
      </c>
      <c r="E2565" s="5">
        <v>804</v>
      </c>
      <c r="F2565" s="8">
        <f t="shared" si="240"/>
        <v>2.7677372715067645</v>
      </c>
      <c r="G2565" s="5">
        <f>IF(COUNTIFS(Q3_SQL_Error_Concentration!$A:$A,A2565,Q3_SQL_Error_Concentration!$E:$E,B2565,Q3_SQL_Error_Concentration!$F:$F,C2565)=0,"",SUMIFS(Q3_SQL_Error_Concentration!$I:$I,Q3_SQL_Error_Concentration!$A:$A,A2565,Q3_SQL_Error_Concentration!$E:$E,B2565,Q3_SQL_Error_Concentration!$F:$F,C2565))</f>
        <v>2.7677</v>
      </c>
      <c r="H2565" s="5" t="str">
        <f t="shared" si="241"/>
        <v>PASS</v>
      </c>
      <c r="I2565" s="5">
        <f>IF(D2565&gt;=Q3_Validation!$C$2,1,0)</f>
        <v>1</v>
      </c>
      <c r="J2565" s="8">
        <f t="shared" si="242"/>
        <v>2.7677372715067645</v>
      </c>
      <c r="K2565" s="5" t="str">
        <f t="shared" si="243"/>
        <v>high-error</v>
      </c>
      <c r="L2565" s="5">
        <f t="shared" si="244"/>
        <v>32</v>
      </c>
      <c r="M2565" s="5">
        <f t="shared" si="245"/>
        <v>1</v>
      </c>
    </row>
    <row r="2566" spans="1:13">
      <c r="A2566" s="5">
        <v>4829</v>
      </c>
      <c r="B2566" s="5">
        <v>14</v>
      </c>
      <c r="C2566" s="5" t="s">
        <v>63</v>
      </c>
      <c r="D2566" s="5">
        <v>24189</v>
      </c>
      <c r="E2566" s="5">
        <v>633</v>
      </c>
      <c r="F2566" s="8">
        <f t="shared" si="240"/>
        <v>2.6168919756914302</v>
      </c>
      <c r="G2566" s="5">
        <f>IF(COUNTIFS(Q3_SQL_Error_Concentration!$A:$A,A2566,Q3_SQL_Error_Concentration!$E:$E,B2566,Q3_SQL_Error_Concentration!$F:$F,C2566)=0,"",SUMIFS(Q3_SQL_Error_Concentration!$I:$I,Q3_SQL_Error_Concentration!$A:$A,A2566,Q3_SQL_Error_Concentration!$E:$E,B2566,Q3_SQL_Error_Concentration!$F:$F,C2566))</f>
        <v>2.6168999999999998</v>
      </c>
      <c r="H2566" s="5" t="str">
        <f t="shared" si="241"/>
        <v>PASS</v>
      </c>
      <c r="I2566" s="5">
        <f>IF(D2566&gt;=Q3_Validation!$C$2,1,0)</f>
        <v>1</v>
      </c>
      <c r="J2566" s="8">
        <f t="shared" si="242"/>
        <v>2.6168919756914302</v>
      </c>
      <c r="K2566" s="5" t="str">
        <f t="shared" si="243"/>
        <v>high-error</v>
      </c>
      <c r="L2566" s="5">
        <f t="shared" si="244"/>
        <v>32</v>
      </c>
      <c r="M2566" s="5">
        <f t="shared" si="245"/>
        <v>1</v>
      </c>
    </row>
    <row r="2567" spans="1:13">
      <c r="A2567" s="5">
        <v>4829</v>
      </c>
      <c r="B2567" s="5">
        <v>14</v>
      </c>
      <c r="C2567" s="5" t="s">
        <v>64</v>
      </c>
      <c r="D2567" s="5">
        <v>90</v>
      </c>
      <c r="E2567" s="5">
        <v>3</v>
      </c>
      <c r="F2567" s="8">
        <f t="shared" si="240"/>
        <v>3.3333333333333335</v>
      </c>
      <c r="G2567" s="5" t="str">
        <f>IF(COUNTIFS(Q3_SQL_Error_Concentration!$A:$A,A2567,Q3_SQL_Error_Concentration!$E:$E,B2567,Q3_SQL_Error_Concentration!$F:$F,C2567)=0,"",SUMIFS(Q3_SQL_Error_Concentration!$I:$I,Q3_SQL_Error_Concentration!$A:$A,A2567,Q3_SQL_Error_Concentration!$E:$E,B2567,Q3_SQL_Error_Concentration!$F:$F,C2567))</f>
        <v/>
      </c>
      <c r="H2567" s="5" t="str">
        <f t="shared" si="241"/>
        <v/>
      </c>
      <c r="I2567" s="5">
        <f>IF(D2567&gt;=Q3_Validation!$C$2,1,0)</f>
        <v>0</v>
      </c>
      <c r="J2567" s="8" t="str">
        <f t="shared" si="242"/>
        <v/>
      </c>
      <c r="K2567" s="5" t="str">
        <f t="shared" si="243"/>
        <v>excluded</v>
      </c>
      <c r="L2567" s="5">
        <f t="shared" si="244"/>
        <v>32</v>
      </c>
      <c r="M2567" s="5">
        <f t="shared" si="245"/>
        <v>0</v>
      </c>
    </row>
    <row r="2568" spans="1:13">
      <c r="A2568" s="5">
        <v>4829</v>
      </c>
      <c r="B2568" s="5">
        <v>14</v>
      </c>
      <c r="C2568" s="5" t="s">
        <v>62</v>
      </c>
      <c r="D2568" s="5">
        <v>30853</v>
      </c>
      <c r="E2568" s="5">
        <v>827</v>
      </c>
      <c r="F2568" s="8">
        <f t="shared" si="240"/>
        <v>2.6804524681554467</v>
      </c>
      <c r="G2568" s="5">
        <f>IF(COUNTIFS(Q3_SQL_Error_Concentration!$A:$A,A2568,Q3_SQL_Error_Concentration!$E:$E,B2568,Q3_SQL_Error_Concentration!$F:$F,C2568)=0,"",SUMIFS(Q3_SQL_Error_Concentration!$I:$I,Q3_SQL_Error_Concentration!$A:$A,A2568,Q3_SQL_Error_Concentration!$E:$E,B2568,Q3_SQL_Error_Concentration!$F:$F,C2568))</f>
        <v>2.6804999999999999</v>
      </c>
      <c r="H2568" s="5" t="str">
        <f t="shared" si="241"/>
        <v>PASS</v>
      </c>
      <c r="I2568" s="5">
        <f>IF(D2568&gt;=Q3_Validation!$C$2,1,0)</f>
        <v>1</v>
      </c>
      <c r="J2568" s="8">
        <f t="shared" si="242"/>
        <v>2.6804524681554467</v>
      </c>
      <c r="K2568" s="5" t="str">
        <f t="shared" si="243"/>
        <v>high-error</v>
      </c>
      <c r="L2568" s="5">
        <f t="shared" si="244"/>
        <v>32</v>
      </c>
      <c r="M2568" s="5">
        <f t="shared" si="245"/>
        <v>1</v>
      </c>
    </row>
    <row r="2569" spans="1:13">
      <c r="A2569" s="5">
        <v>4829</v>
      </c>
      <c r="B2569" s="5">
        <v>15</v>
      </c>
      <c r="C2569" s="5" t="s">
        <v>63</v>
      </c>
      <c r="D2569" s="5">
        <v>11418</v>
      </c>
      <c r="E2569" s="5">
        <v>291</v>
      </c>
      <c r="F2569" s="8">
        <f t="shared" si="240"/>
        <v>2.5486074619022596</v>
      </c>
      <c r="G2569" s="5">
        <f>IF(COUNTIFS(Q3_SQL_Error_Concentration!$A:$A,A2569,Q3_SQL_Error_Concentration!$E:$E,B2569,Q3_SQL_Error_Concentration!$F:$F,C2569)=0,"",SUMIFS(Q3_SQL_Error_Concentration!$I:$I,Q3_SQL_Error_Concentration!$A:$A,A2569,Q3_SQL_Error_Concentration!$E:$E,B2569,Q3_SQL_Error_Concentration!$F:$F,C2569))</f>
        <v>2.5486</v>
      </c>
      <c r="H2569" s="5" t="str">
        <f t="shared" si="241"/>
        <v>PASS</v>
      </c>
      <c r="I2569" s="5">
        <f>IF(D2569&gt;=Q3_Validation!$C$2,1,0)</f>
        <v>1</v>
      </c>
      <c r="J2569" s="8">
        <f t="shared" si="242"/>
        <v>2.5486074619022596</v>
      </c>
      <c r="K2569" s="5" t="str">
        <f t="shared" si="243"/>
        <v>high-error</v>
      </c>
      <c r="L2569" s="5">
        <f t="shared" si="244"/>
        <v>32</v>
      </c>
      <c r="M2569" s="5">
        <f t="shared" si="245"/>
        <v>1</v>
      </c>
    </row>
    <row r="2570" spans="1:13">
      <c r="A2570" s="5">
        <v>4829</v>
      </c>
      <c r="B2570" s="5">
        <v>15</v>
      </c>
      <c r="C2570" s="5" t="s">
        <v>64</v>
      </c>
      <c r="D2570" s="5">
        <v>93</v>
      </c>
      <c r="E2570" s="5">
        <v>6</v>
      </c>
      <c r="F2570" s="8">
        <f t="shared" si="240"/>
        <v>6.4516129032258061</v>
      </c>
      <c r="G2570" s="5" t="str">
        <f>IF(COUNTIFS(Q3_SQL_Error_Concentration!$A:$A,A2570,Q3_SQL_Error_Concentration!$E:$E,B2570,Q3_SQL_Error_Concentration!$F:$F,C2570)=0,"",SUMIFS(Q3_SQL_Error_Concentration!$I:$I,Q3_SQL_Error_Concentration!$A:$A,A2570,Q3_SQL_Error_Concentration!$E:$E,B2570,Q3_SQL_Error_Concentration!$F:$F,C2570))</f>
        <v/>
      </c>
      <c r="H2570" s="5" t="str">
        <f t="shared" si="241"/>
        <v/>
      </c>
      <c r="I2570" s="5">
        <f>IF(D2570&gt;=Q3_Validation!$C$2,1,0)</f>
        <v>0</v>
      </c>
      <c r="J2570" s="8" t="str">
        <f t="shared" si="242"/>
        <v/>
      </c>
      <c r="K2570" s="5" t="str">
        <f t="shared" si="243"/>
        <v>excluded</v>
      </c>
      <c r="L2570" s="5">
        <f t="shared" si="244"/>
        <v>32</v>
      </c>
      <c r="M2570" s="5">
        <f t="shared" si="245"/>
        <v>0</v>
      </c>
    </row>
    <row r="2571" spans="1:13">
      <c r="A2571" s="5">
        <v>4829</v>
      </c>
      <c r="B2571" s="5">
        <v>15</v>
      </c>
      <c r="C2571" s="5" t="s">
        <v>62</v>
      </c>
      <c r="D2571" s="5">
        <v>21169</v>
      </c>
      <c r="E2571" s="5">
        <v>819</v>
      </c>
      <c r="F2571" s="8">
        <f t="shared" si="240"/>
        <v>3.8688648495441447</v>
      </c>
      <c r="G2571" s="5">
        <f>IF(COUNTIFS(Q3_SQL_Error_Concentration!$A:$A,A2571,Q3_SQL_Error_Concentration!$E:$E,B2571,Q3_SQL_Error_Concentration!$F:$F,C2571)=0,"",SUMIFS(Q3_SQL_Error_Concentration!$I:$I,Q3_SQL_Error_Concentration!$A:$A,A2571,Q3_SQL_Error_Concentration!$E:$E,B2571,Q3_SQL_Error_Concentration!$F:$F,C2571))</f>
        <v>3.8689</v>
      </c>
      <c r="H2571" s="5" t="str">
        <f t="shared" si="241"/>
        <v>PASS</v>
      </c>
      <c r="I2571" s="5">
        <f>IF(D2571&gt;=Q3_Validation!$C$2,1,0)</f>
        <v>1</v>
      </c>
      <c r="J2571" s="8">
        <f t="shared" si="242"/>
        <v>3.8688648495441447</v>
      </c>
      <c r="K2571" s="5" t="str">
        <f t="shared" si="243"/>
        <v>outlier</v>
      </c>
      <c r="L2571" s="5">
        <f t="shared" si="244"/>
        <v>32</v>
      </c>
      <c r="M2571" s="5">
        <f t="shared" si="245"/>
        <v>1</v>
      </c>
    </row>
    <row r="2572" spans="1:13">
      <c r="A2572" s="5">
        <v>4829</v>
      </c>
      <c r="B2572" s="5">
        <v>16</v>
      </c>
      <c r="C2572" s="5" t="s">
        <v>63</v>
      </c>
      <c r="D2572" s="5">
        <v>15545</v>
      </c>
      <c r="E2572" s="5">
        <v>441</v>
      </c>
      <c r="F2572" s="8">
        <f t="shared" si="240"/>
        <v>2.8369250562881954</v>
      </c>
      <c r="G2572" s="5">
        <f>IF(COUNTIFS(Q3_SQL_Error_Concentration!$A:$A,A2572,Q3_SQL_Error_Concentration!$E:$E,B2572,Q3_SQL_Error_Concentration!$F:$F,C2572)=0,"",SUMIFS(Q3_SQL_Error_Concentration!$I:$I,Q3_SQL_Error_Concentration!$A:$A,A2572,Q3_SQL_Error_Concentration!$E:$E,B2572,Q3_SQL_Error_Concentration!$F:$F,C2572))</f>
        <v>2.8369</v>
      </c>
      <c r="H2572" s="5" t="str">
        <f t="shared" si="241"/>
        <v>PASS</v>
      </c>
      <c r="I2572" s="5">
        <f>IF(D2572&gt;=Q3_Validation!$C$2,1,0)</f>
        <v>1</v>
      </c>
      <c r="J2572" s="8">
        <f t="shared" si="242"/>
        <v>2.8369250562881954</v>
      </c>
      <c r="K2572" s="5" t="str">
        <f t="shared" si="243"/>
        <v>high-error</v>
      </c>
      <c r="L2572" s="5">
        <f t="shared" si="244"/>
        <v>32</v>
      </c>
      <c r="M2572" s="5">
        <f t="shared" si="245"/>
        <v>1</v>
      </c>
    </row>
    <row r="2573" spans="1:13">
      <c r="A2573" s="5">
        <v>4829</v>
      </c>
      <c r="B2573" s="5">
        <v>16</v>
      </c>
      <c r="C2573" s="5" t="s">
        <v>64</v>
      </c>
      <c r="D2573" s="5">
        <v>74</v>
      </c>
      <c r="E2573" s="5">
        <v>6</v>
      </c>
      <c r="F2573" s="8">
        <f t="shared" si="240"/>
        <v>8.1081081081081088</v>
      </c>
      <c r="G2573" s="5" t="str">
        <f>IF(COUNTIFS(Q3_SQL_Error_Concentration!$A:$A,A2573,Q3_SQL_Error_Concentration!$E:$E,B2573,Q3_SQL_Error_Concentration!$F:$F,C2573)=0,"",SUMIFS(Q3_SQL_Error_Concentration!$I:$I,Q3_SQL_Error_Concentration!$A:$A,A2573,Q3_SQL_Error_Concentration!$E:$E,B2573,Q3_SQL_Error_Concentration!$F:$F,C2573))</f>
        <v/>
      </c>
      <c r="H2573" s="5" t="str">
        <f t="shared" si="241"/>
        <v/>
      </c>
      <c r="I2573" s="5">
        <f>IF(D2573&gt;=Q3_Validation!$C$2,1,0)</f>
        <v>0</v>
      </c>
      <c r="J2573" s="8" t="str">
        <f t="shared" si="242"/>
        <v/>
      </c>
      <c r="K2573" s="5" t="str">
        <f t="shared" si="243"/>
        <v>excluded</v>
      </c>
      <c r="L2573" s="5">
        <f t="shared" si="244"/>
        <v>32</v>
      </c>
      <c r="M2573" s="5">
        <f t="shared" si="245"/>
        <v>0</v>
      </c>
    </row>
    <row r="2574" spans="1:13">
      <c r="A2574" s="5">
        <v>4829</v>
      </c>
      <c r="B2574" s="5">
        <v>16</v>
      </c>
      <c r="C2574" s="5" t="s">
        <v>62</v>
      </c>
      <c r="D2574" s="5">
        <v>24970</v>
      </c>
      <c r="E2574" s="5">
        <v>678</v>
      </c>
      <c r="F2574" s="8">
        <f t="shared" si="240"/>
        <v>2.7152583099719663</v>
      </c>
      <c r="G2574" s="5">
        <f>IF(COUNTIFS(Q3_SQL_Error_Concentration!$A:$A,A2574,Q3_SQL_Error_Concentration!$E:$E,B2574,Q3_SQL_Error_Concentration!$F:$F,C2574)=0,"",SUMIFS(Q3_SQL_Error_Concentration!$I:$I,Q3_SQL_Error_Concentration!$A:$A,A2574,Q3_SQL_Error_Concentration!$E:$E,B2574,Q3_SQL_Error_Concentration!$F:$F,C2574))</f>
        <v>2.7153</v>
      </c>
      <c r="H2574" s="5" t="str">
        <f t="shared" si="241"/>
        <v>PASS</v>
      </c>
      <c r="I2574" s="5">
        <f>IF(D2574&gt;=Q3_Validation!$C$2,1,0)</f>
        <v>1</v>
      </c>
      <c r="J2574" s="8">
        <f t="shared" si="242"/>
        <v>2.7152583099719663</v>
      </c>
      <c r="K2574" s="5" t="str">
        <f t="shared" si="243"/>
        <v>high-error</v>
      </c>
      <c r="L2574" s="5">
        <f t="shared" si="244"/>
        <v>32</v>
      </c>
      <c r="M2574" s="5">
        <f t="shared" si="245"/>
        <v>1</v>
      </c>
    </row>
    <row r="2575" spans="1:13">
      <c r="A2575" s="5">
        <v>4829</v>
      </c>
      <c r="B2575" s="5">
        <v>17</v>
      </c>
      <c r="C2575" s="5" t="s">
        <v>63</v>
      </c>
      <c r="D2575" s="5">
        <v>9079</v>
      </c>
      <c r="E2575" s="5">
        <v>191</v>
      </c>
      <c r="F2575" s="8">
        <f t="shared" si="240"/>
        <v>2.1037559202555349</v>
      </c>
      <c r="G2575" s="5" t="str">
        <f>IF(COUNTIFS(Q3_SQL_Error_Concentration!$A:$A,A2575,Q3_SQL_Error_Concentration!$E:$E,B2575,Q3_SQL_Error_Concentration!$F:$F,C2575)=0,"",SUMIFS(Q3_SQL_Error_Concentration!$I:$I,Q3_SQL_Error_Concentration!$A:$A,A2575,Q3_SQL_Error_Concentration!$E:$E,B2575,Q3_SQL_Error_Concentration!$F:$F,C2575))</f>
        <v/>
      </c>
      <c r="H2575" s="5" t="str">
        <f t="shared" si="241"/>
        <v/>
      </c>
      <c r="I2575" s="5">
        <f>IF(D2575&gt;=Q3_Validation!$C$2,1,0)</f>
        <v>1</v>
      </c>
      <c r="J2575" s="8">
        <f t="shared" si="242"/>
        <v>2.1037559202555349</v>
      </c>
      <c r="K2575" s="5" t="str">
        <f t="shared" si="243"/>
        <v>normal</v>
      </c>
      <c r="L2575" s="5">
        <f t="shared" si="244"/>
        <v>32</v>
      </c>
      <c r="M2575" s="5">
        <f t="shared" si="245"/>
        <v>0</v>
      </c>
    </row>
    <row r="2576" spans="1:13">
      <c r="A2576" s="5">
        <v>4829</v>
      </c>
      <c r="B2576" s="5">
        <v>17</v>
      </c>
      <c r="C2576" s="5" t="s">
        <v>64</v>
      </c>
      <c r="D2576" s="5">
        <v>27</v>
      </c>
      <c r="E2576" s="5">
        <v>2</v>
      </c>
      <c r="F2576" s="8">
        <f t="shared" si="240"/>
        <v>7.4074074074074074</v>
      </c>
      <c r="G2576" s="5" t="str">
        <f>IF(COUNTIFS(Q3_SQL_Error_Concentration!$A:$A,A2576,Q3_SQL_Error_Concentration!$E:$E,B2576,Q3_SQL_Error_Concentration!$F:$F,C2576)=0,"",SUMIFS(Q3_SQL_Error_Concentration!$I:$I,Q3_SQL_Error_Concentration!$A:$A,A2576,Q3_SQL_Error_Concentration!$E:$E,B2576,Q3_SQL_Error_Concentration!$F:$F,C2576))</f>
        <v/>
      </c>
      <c r="H2576" s="5" t="str">
        <f t="shared" si="241"/>
        <v/>
      </c>
      <c r="I2576" s="5">
        <f>IF(D2576&gt;=Q3_Validation!$C$2,1,0)</f>
        <v>0</v>
      </c>
      <c r="J2576" s="8" t="str">
        <f t="shared" si="242"/>
        <v/>
      </c>
      <c r="K2576" s="5" t="str">
        <f t="shared" si="243"/>
        <v>excluded</v>
      </c>
      <c r="L2576" s="5">
        <f t="shared" si="244"/>
        <v>32</v>
      </c>
      <c r="M2576" s="5">
        <f t="shared" si="245"/>
        <v>0</v>
      </c>
    </row>
    <row r="2577" spans="1:13">
      <c r="A2577" s="5">
        <v>4829</v>
      </c>
      <c r="B2577" s="5">
        <v>17</v>
      </c>
      <c r="C2577" s="5" t="s">
        <v>62</v>
      </c>
      <c r="D2577" s="5">
        <v>11321</v>
      </c>
      <c r="E2577" s="5">
        <v>244</v>
      </c>
      <c r="F2577" s="8">
        <f t="shared" si="240"/>
        <v>2.1552866354562319</v>
      </c>
      <c r="G2577" s="5">
        <f>IF(COUNTIFS(Q3_SQL_Error_Concentration!$A:$A,A2577,Q3_SQL_Error_Concentration!$E:$E,B2577,Q3_SQL_Error_Concentration!$F:$F,C2577)=0,"",SUMIFS(Q3_SQL_Error_Concentration!$I:$I,Q3_SQL_Error_Concentration!$A:$A,A2577,Q3_SQL_Error_Concentration!$E:$E,B2577,Q3_SQL_Error_Concentration!$F:$F,C2577))</f>
        <v>2.1553</v>
      </c>
      <c r="H2577" s="5" t="str">
        <f t="shared" si="241"/>
        <v>PASS</v>
      </c>
      <c r="I2577" s="5">
        <f>IF(D2577&gt;=Q3_Validation!$C$2,1,0)</f>
        <v>1</v>
      </c>
      <c r="J2577" s="8">
        <f t="shared" si="242"/>
        <v>2.1552866354562319</v>
      </c>
      <c r="K2577" s="5" t="str">
        <f t="shared" si="243"/>
        <v>high-error</v>
      </c>
      <c r="L2577" s="5">
        <f t="shared" si="244"/>
        <v>32</v>
      </c>
      <c r="M2577" s="5">
        <f t="shared" si="245"/>
        <v>1</v>
      </c>
    </row>
    <row r="2578" spans="1:13">
      <c r="A2578" s="5">
        <v>4829</v>
      </c>
      <c r="B2578" s="5">
        <v>18</v>
      </c>
      <c r="C2578" s="5" t="s">
        <v>63</v>
      </c>
      <c r="D2578" s="5">
        <v>9546</v>
      </c>
      <c r="E2578" s="5">
        <v>222</v>
      </c>
      <c r="F2578" s="8">
        <f t="shared" si="240"/>
        <v>2.3255813953488373</v>
      </c>
      <c r="G2578" s="5">
        <f>IF(COUNTIFS(Q3_SQL_Error_Concentration!$A:$A,A2578,Q3_SQL_Error_Concentration!$E:$E,B2578,Q3_SQL_Error_Concentration!$F:$F,C2578)=0,"",SUMIFS(Q3_SQL_Error_Concentration!$I:$I,Q3_SQL_Error_Concentration!$A:$A,A2578,Q3_SQL_Error_Concentration!$E:$E,B2578,Q3_SQL_Error_Concentration!$F:$F,C2578))</f>
        <v>2.3256000000000001</v>
      </c>
      <c r="H2578" s="5" t="str">
        <f t="shared" si="241"/>
        <v>PASS</v>
      </c>
      <c r="I2578" s="5">
        <f>IF(D2578&gt;=Q3_Validation!$C$2,1,0)</f>
        <v>1</v>
      </c>
      <c r="J2578" s="8">
        <f t="shared" si="242"/>
        <v>2.3255813953488373</v>
      </c>
      <c r="K2578" s="5" t="str">
        <f t="shared" si="243"/>
        <v>high-error</v>
      </c>
      <c r="L2578" s="5">
        <f t="shared" si="244"/>
        <v>32</v>
      </c>
      <c r="M2578" s="5">
        <f t="shared" si="245"/>
        <v>1</v>
      </c>
    </row>
    <row r="2579" spans="1:13">
      <c r="A2579" s="5">
        <v>4829</v>
      </c>
      <c r="B2579" s="5">
        <v>18</v>
      </c>
      <c r="C2579" s="5" t="s">
        <v>64</v>
      </c>
      <c r="D2579" s="5">
        <v>15</v>
      </c>
      <c r="E2579" s="5">
        <v>0</v>
      </c>
      <c r="F2579" s="8">
        <f t="shared" si="240"/>
        <v>0</v>
      </c>
      <c r="G2579" s="5" t="str">
        <f>IF(COUNTIFS(Q3_SQL_Error_Concentration!$A:$A,A2579,Q3_SQL_Error_Concentration!$E:$E,B2579,Q3_SQL_Error_Concentration!$F:$F,C2579)=0,"",SUMIFS(Q3_SQL_Error_Concentration!$I:$I,Q3_SQL_Error_Concentration!$A:$A,A2579,Q3_SQL_Error_Concentration!$E:$E,B2579,Q3_SQL_Error_Concentration!$F:$F,C2579))</f>
        <v/>
      </c>
      <c r="H2579" s="5" t="str">
        <f t="shared" si="241"/>
        <v/>
      </c>
      <c r="I2579" s="5">
        <f>IF(D2579&gt;=Q3_Validation!$C$2,1,0)</f>
        <v>0</v>
      </c>
      <c r="J2579" s="8" t="str">
        <f t="shared" si="242"/>
        <v/>
      </c>
      <c r="K2579" s="5" t="str">
        <f t="shared" si="243"/>
        <v>excluded</v>
      </c>
      <c r="L2579" s="5">
        <f t="shared" si="244"/>
        <v>32</v>
      </c>
      <c r="M2579" s="5">
        <f t="shared" si="245"/>
        <v>0</v>
      </c>
    </row>
    <row r="2580" spans="1:13">
      <c r="A2580" s="5">
        <v>4829</v>
      </c>
      <c r="B2580" s="5">
        <v>18</v>
      </c>
      <c r="C2580" s="5" t="s">
        <v>62</v>
      </c>
      <c r="D2580" s="5">
        <v>13570</v>
      </c>
      <c r="E2580" s="5">
        <v>257</v>
      </c>
      <c r="F2580" s="8">
        <f t="shared" si="240"/>
        <v>1.8938835666912306</v>
      </c>
      <c r="G2580" s="5" t="str">
        <f>IF(COUNTIFS(Q3_SQL_Error_Concentration!$A:$A,A2580,Q3_SQL_Error_Concentration!$E:$E,B2580,Q3_SQL_Error_Concentration!$F:$F,C2580)=0,"",SUMIFS(Q3_SQL_Error_Concentration!$I:$I,Q3_SQL_Error_Concentration!$A:$A,A2580,Q3_SQL_Error_Concentration!$E:$E,B2580,Q3_SQL_Error_Concentration!$F:$F,C2580))</f>
        <v/>
      </c>
      <c r="H2580" s="5" t="str">
        <f t="shared" si="241"/>
        <v/>
      </c>
      <c r="I2580" s="5">
        <f>IF(D2580&gt;=Q3_Validation!$C$2,1,0)</f>
        <v>1</v>
      </c>
      <c r="J2580" s="8">
        <f t="shared" si="242"/>
        <v>1.8938835666912306</v>
      </c>
      <c r="K2580" s="5" t="str">
        <f t="shared" si="243"/>
        <v>normal</v>
      </c>
      <c r="L2580" s="5">
        <f t="shared" si="244"/>
        <v>32</v>
      </c>
      <c r="M2580" s="5">
        <f t="shared" si="245"/>
        <v>0</v>
      </c>
    </row>
    <row r="2581" spans="1:13">
      <c r="A2581" s="5">
        <v>4829</v>
      </c>
      <c r="B2581" s="5">
        <v>19</v>
      </c>
      <c r="C2581" s="5" t="s">
        <v>63</v>
      </c>
      <c r="D2581" s="5">
        <v>8352</v>
      </c>
      <c r="E2581" s="5">
        <v>416</v>
      </c>
      <c r="F2581" s="8">
        <f t="shared" si="240"/>
        <v>4.9808429118773949</v>
      </c>
      <c r="G2581" s="5">
        <f>IF(COUNTIFS(Q3_SQL_Error_Concentration!$A:$A,A2581,Q3_SQL_Error_Concentration!$E:$E,B2581,Q3_SQL_Error_Concentration!$F:$F,C2581)=0,"",SUMIFS(Q3_SQL_Error_Concentration!$I:$I,Q3_SQL_Error_Concentration!$A:$A,A2581,Q3_SQL_Error_Concentration!$E:$E,B2581,Q3_SQL_Error_Concentration!$F:$F,C2581))</f>
        <v>4.9808000000000003</v>
      </c>
      <c r="H2581" s="5" t="str">
        <f t="shared" si="241"/>
        <v>PASS</v>
      </c>
      <c r="I2581" s="5">
        <f>IF(D2581&gt;=Q3_Validation!$C$2,1,0)</f>
        <v>1</v>
      </c>
      <c r="J2581" s="8">
        <f t="shared" si="242"/>
        <v>4.9808429118773949</v>
      </c>
      <c r="K2581" s="5" t="str">
        <f t="shared" si="243"/>
        <v>outlier</v>
      </c>
      <c r="L2581" s="5">
        <f t="shared" si="244"/>
        <v>32</v>
      </c>
      <c r="M2581" s="5">
        <f t="shared" si="245"/>
        <v>1</v>
      </c>
    </row>
    <row r="2582" spans="1:13">
      <c r="A2582" s="5">
        <v>4829</v>
      </c>
      <c r="B2582" s="5">
        <v>19</v>
      </c>
      <c r="C2582" s="5" t="s">
        <v>64</v>
      </c>
      <c r="D2582" s="5">
        <v>17</v>
      </c>
      <c r="E2582" s="5">
        <v>0</v>
      </c>
      <c r="F2582" s="8">
        <f t="shared" si="240"/>
        <v>0</v>
      </c>
      <c r="G2582" s="5" t="str">
        <f>IF(COUNTIFS(Q3_SQL_Error_Concentration!$A:$A,A2582,Q3_SQL_Error_Concentration!$E:$E,B2582,Q3_SQL_Error_Concentration!$F:$F,C2582)=0,"",SUMIFS(Q3_SQL_Error_Concentration!$I:$I,Q3_SQL_Error_Concentration!$A:$A,A2582,Q3_SQL_Error_Concentration!$E:$E,B2582,Q3_SQL_Error_Concentration!$F:$F,C2582))</f>
        <v/>
      </c>
      <c r="H2582" s="5" t="str">
        <f t="shared" si="241"/>
        <v/>
      </c>
      <c r="I2582" s="5">
        <f>IF(D2582&gt;=Q3_Validation!$C$2,1,0)</f>
        <v>0</v>
      </c>
      <c r="J2582" s="8" t="str">
        <f t="shared" si="242"/>
        <v/>
      </c>
      <c r="K2582" s="5" t="str">
        <f t="shared" si="243"/>
        <v>excluded</v>
      </c>
      <c r="L2582" s="5">
        <f t="shared" si="244"/>
        <v>32</v>
      </c>
      <c r="M2582" s="5">
        <f t="shared" si="245"/>
        <v>0</v>
      </c>
    </row>
    <row r="2583" spans="1:13">
      <c r="A2583" s="5">
        <v>4829</v>
      </c>
      <c r="B2583" s="5">
        <v>19</v>
      </c>
      <c r="C2583" s="5" t="s">
        <v>62</v>
      </c>
      <c r="D2583" s="5">
        <v>10494</v>
      </c>
      <c r="E2583" s="5">
        <v>454</v>
      </c>
      <c r="F2583" s="8">
        <f t="shared" si="240"/>
        <v>4.3262816847722512</v>
      </c>
      <c r="G2583" s="5">
        <f>IF(COUNTIFS(Q3_SQL_Error_Concentration!$A:$A,A2583,Q3_SQL_Error_Concentration!$E:$E,B2583,Q3_SQL_Error_Concentration!$F:$F,C2583)=0,"",SUMIFS(Q3_SQL_Error_Concentration!$I:$I,Q3_SQL_Error_Concentration!$A:$A,A2583,Q3_SQL_Error_Concentration!$E:$E,B2583,Q3_SQL_Error_Concentration!$F:$F,C2583))</f>
        <v>4.3262999999999998</v>
      </c>
      <c r="H2583" s="5" t="str">
        <f t="shared" si="241"/>
        <v>PASS</v>
      </c>
      <c r="I2583" s="5">
        <f>IF(D2583&gt;=Q3_Validation!$C$2,1,0)</f>
        <v>1</v>
      </c>
      <c r="J2583" s="8">
        <f t="shared" si="242"/>
        <v>4.3262816847722512</v>
      </c>
      <c r="K2583" s="5" t="str">
        <f t="shared" si="243"/>
        <v>outlier</v>
      </c>
      <c r="L2583" s="5">
        <f t="shared" si="244"/>
        <v>32</v>
      </c>
      <c r="M2583" s="5">
        <f t="shared" si="245"/>
        <v>1</v>
      </c>
    </row>
    <row r="2584" spans="1:13">
      <c r="A2584" s="5">
        <v>4829</v>
      </c>
      <c r="B2584" s="5">
        <v>20</v>
      </c>
      <c r="C2584" s="5" t="s">
        <v>63</v>
      </c>
      <c r="D2584" s="5">
        <v>9802</v>
      </c>
      <c r="E2584" s="5">
        <v>376</v>
      </c>
      <c r="F2584" s="8">
        <f t="shared" si="240"/>
        <v>3.835951846561926</v>
      </c>
      <c r="G2584" s="5">
        <f>IF(COUNTIFS(Q3_SQL_Error_Concentration!$A:$A,A2584,Q3_SQL_Error_Concentration!$E:$E,B2584,Q3_SQL_Error_Concentration!$F:$F,C2584)=0,"",SUMIFS(Q3_SQL_Error_Concentration!$I:$I,Q3_SQL_Error_Concentration!$A:$A,A2584,Q3_SQL_Error_Concentration!$E:$E,B2584,Q3_SQL_Error_Concentration!$F:$F,C2584))</f>
        <v>3.8359999999999999</v>
      </c>
      <c r="H2584" s="5" t="str">
        <f t="shared" si="241"/>
        <v>PASS</v>
      </c>
      <c r="I2584" s="5">
        <f>IF(D2584&gt;=Q3_Validation!$C$2,1,0)</f>
        <v>1</v>
      </c>
      <c r="J2584" s="8">
        <f t="shared" si="242"/>
        <v>3.835951846561926</v>
      </c>
      <c r="K2584" s="5" t="str">
        <f t="shared" si="243"/>
        <v>outlier</v>
      </c>
      <c r="L2584" s="5">
        <f t="shared" si="244"/>
        <v>32</v>
      </c>
      <c r="M2584" s="5">
        <f t="shared" si="245"/>
        <v>1</v>
      </c>
    </row>
    <row r="2585" spans="1:13">
      <c r="A2585" s="5">
        <v>4829</v>
      </c>
      <c r="B2585" s="5">
        <v>20</v>
      </c>
      <c r="C2585" s="5" t="s">
        <v>64</v>
      </c>
      <c r="D2585" s="5">
        <v>3</v>
      </c>
      <c r="E2585" s="5">
        <v>1</v>
      </c>
      <c r="F2585" s="8">
        <f t="shared" si="240"/>
        <v>33.333333333333336</v>
      </c>
      <c r="G2585" s="5" t="str">
        <f>IF(COUNTIFS(Q3_SQL_Error_Concentration!$A:$A,A2585,Q3_SQL_Error_Concentration!$E:$E,B2585,Q3_SQL_Error_Concentration!$F:$F,C2585)=0,"",SUMIFS(Q3_SQL_Error_Concentration!$I:$I,Q3_SQL_Error_Concentration!$A:$A,A2585,Q3_SQL_Error_Concentration!$E:$E,B2585,Q3_SQL_Error_Concentration!$F:$F,C2585))</f>
        <v/>
      </c>
      <c r="H2585" s="5" t="str">
        <f t="shared" si="241"/>
        <v/>
      </c>
      <c r="I2585" s="5">
        <f>IF(D2585&gt;=Q3_Validation!$C$2,1,0)</f>
        <v>0</v>
      </c>
      <c r="J2585" s="8" t="str">
        <f t="shared" si="242"/>
        <v/>
      </c>
      <c r="K2585" s="5" t="str">
        <f t="shared" si="243"/>
        <v>excluded</v>
      </c>
      <c r="L2585" s="5">
        <f t="shared" si="244"/>
        <v>32</v>
      </c>
      <c r="M2585" s="5">
        <f t="shared" si="245"/>
        <v>0</v>
      </c>
    </row>
    <row r="2586" spans="1:13">
      <c r="A2586" s="5">
        <v>4829</v>
      </c>
      <c r="B2586" s="5">
        <v>20</v>
      </c>
      <c r="C2586" s="5" t="s">
        <v>62</v>
      </c>
      <c r="D2586" s="5">
        <v>14978</v>
      </c>
      <c r="E2586" s="5">
        <v>607</v>
      </c>
      <c r="F2586" s="8">
        <f t="shared" si="240"/>
        <v>4.0526104953932434</v>
      </c>
      <c r="G2586" s="5">
        <f>IF(COUNTIFS(Q3_SQL_Error_Concentration!$A:$A,A2586,Q3_SQL_Error_Concentration!$E:$E,B2586,Q3_SQL_Error_Concentration!$F:$F,C2586)=0,"",SUMIFS(Q3_SQL_Error_Concentration!$I:$I,Q3_SQL_Error_Concentration!$A:$A,A2586,Q3_SQL_Error_Concentration!$E:$E,B2586,Q3_SQL_Error_Concentration!$F:$F,C2586))</f>
        <v>4.0526</v>
      </c>
      <c r="H2586" s="5" t="str">
        <f t="shared" si="241"/>
        <v>PASS</v>
      </c>
      <c r="I2586" s="5">
        <f>IF(D2586&gt;=Q3_Validation!$C$2,1,0)</f>
        <v>1</v>
      </c>
      <c r="J2586" s="8">
        <f t="shared" si="242"/>
        <v>4.0526104953932434</v>
      </c>
      <c r="K2586" s="5" t="str">
        <f t="shared" si="243"/>
        <v>outlier</v>
      </c>
      <c r="L2586" s="5">
        <f t="shared" si="244"/>
        <v>32</v>
      </c>
      <c r="M2586" s="5">
        <f t="shared" si="245"/>
        <v>1</v>
      </c>
    </row>
    <row r="2587" spans="1:13">
      <c r="A2587" s="5">
        <v>4829</v>
      </c>
      <c r="B2587" s="5">
        <v>21</v>
      </c>
      <c r="C2587" s="5" t="s">
        <v>63</v>
      </c>
      <c r="D2587" s="5">
        <v>9560</v>
      </c>
      <c r="E2587" s="5">
        <v>172</v>
      </c>
      <c r="F2587" s="8">
        <f t="shared" si="240"/>
        <v>1.7991631799163179</v>
      </c>
      <c r="G2587" s="5" t="str">
        <f>IF(COUNTIFS(Q3_SQL_Error_Concentration!$A:$A,A2587,Q3_SQL_Error_Concentration!$E:$E,B2587,Q3_SQL_Error_Concentration!$F:$F,C2587)=0,"",SUMIFS(Q3_SQL_Error_Concentration!$I:$I,Q3_SQL_Error_Concentration!$A:$A,A2587,Q3_SQL_Error_Concentration!$E:$E,B2587,Q3_SQL_Error_Concentration!$F:$F,C2587))</f>
        <v/>
      </c>
      <c r="H2587" s="5" t="str">
        <f t="shared" si="241"/>
        <v/>
      </c>
      <c r="I2587" s="5">
        <f>IF(D2587&gt;=Q3_Validation!$C$2,1,0)</f>
        <v>1</v>
      </c>
      <c r="J2587" s="8">
        <f t="shared" si="242"/>
        <v>1.7991631799163179</v>
      </c>
      <c r="K2587" s="5" t="str">
        <f t="shared" si="243"/>
        <v>normal</v>
      </c>
      <c r="L2587" s="5">
        <f t="shared" si="244"/>
        <v>32</v>
      </c>
      <c r="M2587" s="5">
        <f t="shared" si="245"/>
        <v>0</v>
      </c>
    </row>
    <row r="2588" spans="1:13">
      <c r="A2588" s="5">
        <v>4829</v>
      </c>
      <c r="B2588" s="5">
        <v>21</v>
      </c>
      <c r="C2588" s="5" t="s">
        <v>64</v>
      </c>
      <c r="D2588" s="5">
        <v>3</v>
      </c>
      <c r="E2588" s="5">
        <v>1</v>
      </c>
      <c r="F2588" s="8">
        <f t="shared" si="240"/>
        <v>33.333333333333336</v>
      </c>
      <c r="G2588" s="5" t="str">
        <f>IF(COUNTIFS(Q3_SQL_Error_Concentration!$A:$A,A2588,Q3_SQL_Error_Concentration!$E:$E,B2588,Q3_SQL_Error_Concentration!$F:$F,C2588)=0,"",SUMIFS(Q3_SQL_Error_Concentration!$I:$I,Q3_SQL_Error_Concentration!$A:$A,A2588,Q3_SQL_Error_Concentration!$E:$E,B2588,Q3_SQL_Error_Concentration!$F:$F,C2588))</f>
        <v/>
      </c>
      <c r="H2588" s="5" t="str">
        <f t="shared" si="241"/>
        <v/>
      </c>
      <c r="I2588" s="5">
        <f>IF(D2588&gt;=Q3_Validation!$C$2,1,0)</f>
        <v>0</v>
      </c>
      <c r="J2588" s="8" t="str">
        <f t="shared" si="242"/>
        <v/>
      </c>
      <c r="K2588" s="5" t="str">
        <f t="shared" si="243"/>
        <v>excluded</v>
      </c>
      <c r="L2588" s="5">
        <f t="shared" si="244"/>
        <v>32</v>
      </c>
      <c r="M2588" s="5">
        <f t="shared" si="245"/>
        <v>0</v>
      </c>
    </row>
    <row r="2589" spans="1:13">
      <c r="A2589" s="5">
        <v>4829</v>
      </c>
      <c r="B2589" s="5">
        <v>21</v>
      </c>
      <c r="C2589" s="5" t="s">
        <v>62</v>
      </c>
      <c r="D2589" s="5">
        <v>11429</v>
      </c>
      <c r="E2589" s="5">
        <v>235</v>
      </c>
      <c r="F2589" s="8">
        <f t="shared" si="240"/>
        <v>2.0561728935164933</v>
      </c>
      <c r="G2589" s="5" t="str">
        <f>IF(COUNTIFS(Q3_SQL_Error_Concentration!$A:$A,A2589,Q3_SQL_Error_Concentration!$E:$E,B2589,Q3_SQL_Error_Concentration!$F:$F,C2589)=0,"",SUMIFS(Q3_SQL_Error_Concentration!$I:$I,Q3_SQL_Error_Concentration!$A:$A,A2589,Q3_SQL_Error_Concentration!$E:$E,B2589,Q3_SQL_Error_Concentration!$F:$F,C2589))</f>
        <v/>
      </c>
      <c r="H2589" s="5" t="str">
        <f t="shared" si="241"/>
        <v/>
      </c>
      <c r="I2589" s="5">
        <f>IF(D2589&gt;=Q3_Validation!$C$2,1,0)</f>
        <v>1</v>
      </c>
      <c r="J2589" s="8">
        <f t="shared" si="242"/>
        <v>2.0561728935164933</v>
      </c>
      <c r="K2589" s="5" t="str">
        <f t="shared" si="243"/>
        <v>normal</v>
      </c>
      <c r="L2589" s="5">
        <f t="shared" si="244"/>
        <v>32</v>
      </c>
      <c r="M2589" s="5">
        <f t="shared" si="245"/>
        <v>0</v>
      </c>
    </row>
    <row r="2590" spans="1:13">
      <c r="A2590" s="5">
        <v>4829</v>
      </c>
      <c r="B2590" s="5">
        <v>22</v>
      </c>
      <c r="C2590" s="5" t="s">
        <v>63</v>
      </c>
      <c r="D2590" s="5">
        <v>6790</v>
      </c>
      <c r="E2590" s="5">
        <v>152</v>
      </c>
      <c r="F2590" s="8">
        <f t="shared" si="240"/>
        <v>2.2385861561119293</v>
      </c>
      <c r="G2590" s="5">
        <f>IF(COUNTIFS(Q3_SQL_Error_Concentration!$A:$A,A2590,Q3_SQL_Error_Concentration!$E:$E,B2590,Q3_SQL_Error_Concentration!$F:$F,C2590)=0,"",SUMIFS(Q3_SQL_Error_Concentration!$I:$I,Q3_SQL_Error_Concentration!$A:$A,A2590,Q3_SQL_Error_Concentration!$E:$E,B2590,Q3_SQL_Error_Concentration!$F:$F,C2590))</f>
        <v>2.2385999999999999</v>
      </c>
      <c r="H2590" s="5" t="str">
        <f t="shared" si="241"/>
        <v>PASS</v>
      </c>
      <c r="I2590" s="5">
        <f>IF(D2590&gt;=Q3_Validation!$C$2,1,0)</f>
        <v>1</v>
      </c>
      <c r="J2590" s="8">
        <f t="shared" si="242"/>
        <v>2.2385861561119293</v>
      </c>
      <c r="K2590" s="5" t="str">
        <f t="shared" si="243"/>
        <v>high-error</v>
      </c>
      <c r="L2590" s="5">
        <f t="shared" si="244"/>
        <v>32</v>
      </c>
      <c r="M2590" s="5">
        <f t="shared" si="245"/>
        <v>1</v>
      </c>
    </row>
    <row r="2591" spans="1:13">
      <c r="A2591" s="5">
        <v>4829</v>
      </c>
      <c r="B2591" s="5">
        <v>22</v>
      </c>
      <c r="C2591" s="5" t="s">
        <v>62</v>
      </c>
      <c r="D2591" s="5">
        <v>7755</v>
      </c>
      <c r="E2591" s="5">
        <v>182</v>
      </c>
      <c r="F2591" s="8">
        <f t="shared" si="240"/>
        <v>2.3468729851708576</v>
      </c>
      <c r="G2591" s="5">
        <f>IF(COUNTIFS(Q3_SQL_Error_Concentration!$A:$A,A2591,Q3_SQL_Error_Concentration!$E:$E,B2591,Q3_SQL_Error_Concentration!$F:$F,C2591)=0,"",SUMIFS(Q3_SQL_Error_Concentration!$I:$I,Q3_SQL_Error_Concentration!$A:$A,A2591,Q3_SQL_Error_Concentration!$E:$E,B2591,Q3_SQL_Error_Concentration!$F:$F,C2591))</f>
        <v>2.3469000000000002</v>
      </c>
      <c r="H2591" s="5" t="str">
        <f t="shared" si="241"/>
        <v>PASS</v>
      </c>
      <c r="I2591" s="5">
        <f>IF(D2591&gt;=Q3_Validation!$C$2,1,0)</f>
        <v>1</v>
      </c>
      <c r="J2591" s="8">
        <f t="shared" si="242"/>
        <v>2.3468729851708576</v>
      </c>
      <c r="K2591" s="5" t="str">
        <f t="shared" si="243"/>
        <v>high-error</v>
      </c>
      <c r="L2591" s="5">
        <f t="shared" si="244"/>
        <v>32</v>
      </c>
      <c r="M2591" s="5">
        <f t="shared" si="245"/>
        <v>1</v>
      </c>
    </row>
    <row r="2592" spans="1:13">
      <c r="A2592" s="5">
        <v>4829</v>
      </c>
      <c r="B2592" s="5">
        <v>23</v>
      </c>
      <c r="C2592" s="5" t="s">
        <v>63</v>
      </c>
      <c r="D2592" s="5">
        <v>3561</v>
      </c>
      <c r="E2592" s="5">
        <v>63</v>
      </c>
      <c r="F2592" s="8">
        <f t="shared" si="240"/>
        <v>1.7691659646166806</v>
      </c>
      <c r="G2592" s="5" t="str">
        <f>IF(COUNTIFS(Q3_SQL_Error_Concentration!$A:$A,A2592,Q3_SQL_Error_Concentration!$E:$E,B2592,Q3_SQL_Error_Concentration!$F:$F,C2592)=0,"",SUMIFS(Q3_SQL_Error_Concentration!$I:$I,Q3_SQL_Error_Concentration!$A:$A,A2592,Q3_SQL_Error_Concentration!$E:$E,B2592,Q3_SQL_Error_Concentration!$F:$F,C2592))</f>
        <v/>
      </c>
      <c r="H2592" s="5" t="str">
        <f t="shared" si="241"/>
        <v/>
      </c>
      <c r="I2592" s="5">
        <f>IF(D2592&gt;=Q3_Validation!$C$2,1,0)</f>
        <v>1</v>
      </c>
      <c r="J2592" s="8">
        <f t="shared" si="242"/>
        <v>1.7691659646166806</v>
      </c>
      <c r="K2592" s="5" t="str">
        <f t="shared" si="243"/>
        <v>normal</v>
      </c>
      <c r="L2592" s="5">
        <f t="shared" si="244"/>
        <v>32</v>
      </c>
      <c r="M2592" s="5">
        <f t="shared" si="245"/>
        <v>0</v>
      </c>
    </row>
    <row r="2593" spans="1:13">
      <c r="A2593" s="5">
        <v>4829</v>
      </c>
      <c r="B2593" s="5">
        <v>23</v>
      </c>
      <c r="C2593" s="5" t="s">
        <v>62</v>
      </c>
      <c r="D2593" s="5">
        <v>4686</v>
      </c>
      <c r="E2593" s="5">
        <v>68</v>
      </c>
      <c r="F2593" s="8">
        <f t="shared" si="240"/>
        <v>1.4511310285958172</v>
      </c>
      <c r="G2593" s="5" t="str">
        <f>IF(COUNTIFS(Q3_SQL_Error_Concentration!$A:$A,A2593,Q3_SQL_Error_Concentration!$E:$E,B2593,Q3_SQL_Error_Concentration!$F:$F,C2593)=0,"",SUMIFS(Q3_SQL_Error_Concentration!$I:$I,Q3_SQL_Error_Concentration!$A:$A,A2593,Q3_SQL_Error_Concentration!$E:$E,B2593,Q3_SQL_Error_Concentration!$F:$F,C2593))</f>
        <v/>
      </c>
      <c r="H2593" s="5" t="str">
        <f t="shared" si="241"/>
        <v/>
      </c>
      <c r="I2593" s="5">
        <f>IF(D2593&gt;=Q3_Validation!$C$2,1,0)</f>
        <v>1</v>
      </c>
      <c r="J2593" s="8">
        <f t="shared" si="242"/>
        <v>1.4511310285958172</v>
      </c>
      <c r="K2593" s="5" t="str">
        <f t="shared" si="243"/>
        <v>normal</v>
      </c>
      <c r="L2593" s="5">
        <f t="shared" si="244"/>
        <v>32</v>
      </c>
      <c r="M2593" s="5">
        <f t="shared" si="245"/>
        <v>0</v>
      </c>
    </row>
    <row r="2594" spans="1:13">
      <c r="A2594" s="5">
        <v>4899</v>
      </c>
      <c r="B2594" s="5">
        <v>0</v>
      </c>
      <c r="C2594" s="5" t="s">
        <v>64</v>
      </c>
      <c r="D2594" s="5">
        <v>1289</v>
      </c>
      <c r="E2594" s="5">
        <v>29</v>
      </c>
      <c r="F2594" s="8">
        <f t="shared" si="240"/>
        <v>2.2498060512024827</v>
      </c>
      <c r="G2594" s="5">
        <f>IF(COUNTIFS(Q3_SQL_Error_Concentration!$A:$A,A2594,Q3_SQL_Error_Concentration!$E:$E,B2594,Q3_SQL_Error_Concentration!$F:$F,C2594)=0,"",SUMIFS(Q3_SQL_Error_Concentration!$I:$I,Q3_SQL_Error_Concentration!$A:$A,A2594,Q3_SQL_Error_Concentration!$E:$E,B2594,Q3_SQL_Error_Concentration!$F:$F,C2594))</f>
        <v>2.2498</v>
      </c>
      <c r="H2594" s="5" t="str">
        <f t="shared" si="241"/>
        <v>PASS</v>
      </c>
      <c r="I2594" s="5">
        <f>IF(D2594&gt;=Q3_Validation!$C$2,1,0)</f>
        <v>1</v>
      </c>
      <c r="J2594" s="8">
        <f t="shared" si="242"/>
        <v>2.2498060512024827</v>
      </c>
      <c r="K2594" s="5" t="str">
        <f t="shared" si="243"/>
        <v>high-error</v>
      </c>
      <c r="L2594" s="5">
        <f t="shared" si="244"/>
        <v>24</v>
      </c>
      <c r="M2594" s="5">
        <f t="shared" si="245"/>
        <v>1</v>
      </c>
    </row>
    <row r="2595" spans="1:13">
      <c r="A2595" s="5">
        <v>4899</v>
      </c>
      <c r="B2595" s="5">
        <v>0</v>
      </c>
      <c r="C2595" s="5" t="s">
        <v>62</v>
      </c>
      <c r="D2595" s="5">
        <v>3</v>
      </c>
      <c r="E2595" s="5">
        <v>0</v>
      </c>
      <c r="F2595" s="8">
        <f t="shared" si="240"/>
        <v>0</v>
      </c>
      <c r="G2595" s="5" t="str">
        <f>IF(COUNTIFS(Q3_SQL_Error_Concentration!$A:$A,A2595,Q3_SQL_Error_Concentration!$E:$E,B2595,Q3_SQL_Error_Concentration!$F:$F,C2595)=0,"",SUMIFS(Q3_SQL_Error_Concentration!$I:$I,Q3_SQL_Error_Concentration!$A:$A,A2595,Q3_SQL_Error_Concentration!$E:$E,B2595,Q3_SQL_Error_Concentration!$F:$F,C2595))</f>
        <v/>
      </c>
      <c r="H2595" s="5" t="str">
        <f t="shared" si="241"/>
        <v/>
      </c>
      <c r="I2595" s="5">
        <f>IF(D2595&gt;=Q3_Validation!$C$2,1,0)</f>
        <v>0</v>
      </c>
      <c r="J2595" s="8" t="str">
        <f t="shared" si="242"/>
        <v/>
      </c>
      <c r="K2595" s="5" t="str">
        <f t="shared" si="243"/>
        <v>excluded</v>
      </c>
      <c r="L2595" s="5">
        <f t="shared" si="244"/>
        <v>24</v>
      </c>
      <c r="M2595" s="5">
        <f t="shared" si="245"/>
        <v>0</v>
      </c>
    </row>
    <row r="2596" spans="1:13">
      <c r="A2596" s="5">
        <v>4899</v>
      </c>
      <c r="B2596" s="5">
        <v>1</v>
      </c>
      <c r="C2596" s="5" t="s">
        <v>64</v>
      </c>
      <c r="D2596" s="5">
        <v>1595</v>
      </c>
      <c r="E2596" s="5">
        <v>38</v>
      </c>
      <c r="F2596" s="8">
        <f t="shared" si="240"/>
        <v>2.3824451410658307</v>
      </c>
      <c r="G2596" s="5">
        <f>IF(COUNTIFS(Q3_SQL_Error_Concentration!$A:$A,A2596,Q3_SQL_Error_Concentration!$E:$E,B2596,Q3_SQL_Error_Concentration!$F:$F,C2596)=0,"",SUMIFS(Q3_SQL_Error_Concentration!$I:$I,Q3_SQL_Error_Concentration!$A:$A,A2596,Q3_SQL_Error_Concentration!$E:$E,B2596,Q3_SQL_Error_Concentration!$F:$F,C2596))</f>
        <v>2.3824999999999998</v>
      </c>
      <c r="H2596" s="5" t="str">
        <f t="shared" si="241"/>
        <v>PASS</v>
      </c>
      <c r="I2596" s="5">
        <f>IF(D2596&gt;=Q3_Validation!$C$2,1,0)</f>
        <v>1</v>
      </c>
      <c r="J2596" s="8">
        <f t="shared" si="242"/>
        <v>2.3824451410658307</v>
      </c>
      <c r="K2596" s="5" t="str">
        <f t="shared" si="243"/>
        <v>high-error</v>
      </c>
      <c r="L2596" s="5">
        <f t="shared" si="244"/>
        <v>24</v>
      </c>
      <c r="M2596" s="5">
        <f t="shared" si="245"/>
        <v>1</v>
      </c>
    </row>
    <row r="2597" spans="1:13">
      <c r="A2597" s="5">
        <v>4899</v>
      </c>
      <c r="B2597" s="5">
        <v>1</v>
      </c>
      <c r="C2597" s="5" t="s">
        <v>62</v>
      </c>
      <c r="D2597" s="5">
        <v>5</v>
      </c>
      <c r="E2597" s="5">
        <v>0</v>
      </c>
      <c r="F2597" s="8">
        <f t="shared" si="240"/>
        <v>0</v>
      </c>
      <c r="G2597" s="5" t="str">
        <f>IF(COUNTIFS(Q3_SQL_Error_Concentration!$A:$A,A2597,Q3_SQL_Error_Concentration!$E:$E,B2597,Q3_SQL_Error_Concentration!$F:$F,C2597)=0,"",SUMIFS(Q3_SQL_Error_Concentration!$I:$I,Q3_SQL_Error_Concentration!$A:$A,A2597,Q3_SQL_Error_Concentration!$E:$E,B2597,Q3_SQL_Error_Concentration!$F:$F,C2597))</f>
        <v/>
      </c>
      <c r="H2597" s="5" t="str">
        <f t="shared" si="241"/>
        <v/>
      </c>
      <c r="I2597" s="5">
        <f>IF(D2597&gt;=Q3_Validation!$C$2,1,0)</f>
        <v>0</v>
      </c>
      <c r="J2597" s="8" t="str">
        <f t="shared" si="242"/>
        <v/>
      </c>
      <c r="K2597" s="5" t="str">
        <f t="shared" si="243"/>
        <v>excluded</v>
      </c>
      <c r="L2597" s="5">
        <f t="shared" si="244"/>
        <v>24</v>
      </c>
      <c r="M2597" s="5">
        <f t="shared" si="245"/>
        <v>0</v>
      </c>
    </row>
    <row r="2598" spans="1:13">
      <c r="A2598" s="5">
        <v>4899</v>
      </c>
      <c r="B2598" s="5">
        <v>2</v>
      </c>
      <c r="C2598" s="5" t="s">
        <v>64</v>
      </c>
      <c r="D2598" s="5">
        <v>1954</v>
      </c>
      <c r="E2598" s="5">
        <v>67</v>
      </c>
      <c r="F2598" s="8">
        <f t="shared" si="240"/>
        <v>3.4288638689866939</v>
      </c>
      <c r="G2598" s="5">
        <f>IF(COUNTIFS(Q3_SQL_Error_Concentration!$A:$A,A2598,Q3_SQL_Error_Concentration!$E:$E,B2598,Q3_SQL_Error_Concentration!$F:$F,C2598)=0,"",SUMIFS(Q3_SQL_Error_Concentration!$I:$I,Q3_SQL_Error_Concentration!$A:$A,A2598,Q3_SQL_Error_Concentration!$E:$E,B2598,Q3_SQL_Error_Concentration!$F:$F,C2598))</f>
        <v>3.4289000000000001</v>
      </c>
      <c r="H2598" s="5" t="str">
        <f t="shared" si="241"/>
        <v>PASS</v>
      </c>
      <c r="I2598" s="5">
        <f>IF(D2598&gt;=Q3_Validation!$C$2,1,0)</f>
        <v>1</v>
      </c>
      <c r="J2598" s="8">
        <f t="shared" si="242"/>
        <v>3.4288638689866939</v>
      </c>
      <c r="K2598" s="5" t="str">
        <f t="shared" si="243"/>
        <v>high-error</v>
      </c>
      <c r="L2598" s="5">
        <f t="shared" si="244"/>
        <v>24</v>
      </c>
      <c r="M2598" s="5">
        <f t="shared" si="245"/>
        <v>1</v>
      </c>
    </row>
    <row r="2599" spans="1:13">
      <c r="A2599" s="5">
        <v>4899</v>
      </c>
      <c r="B2599" s="5">
        <v>2</v>
      </c>
      <c r="C2599" s="5" t="s">
        <v>62</v>
      </c>
      <c r="D2599" s="5">
        <v>4</v>
      </c>
      <c r="E2599" s="5">
        <v>0</v>
      </c>
      <c r="F2599" s="8">
        <f t="shared" si="240"/>
        <v>0</v>
      </c>
      <c r="G2599" s="5" t="str">
        <f>IF(COUNTIFS(Q3_SQL_Error_Concentration!$A:$A,A2599,Q3_SQL_Error_Concentration!$E:$E,B2599,Q3_SQL_Error_Concentration!$F:$F,C2599)=0,"",SUMIFS(Q3_SQL_Error_Concentration!$I:$I,Q3_SQL_Error_Concentration!$A:$A,A2599,Q3_SQL_Error_Concentration!$E:$E,B2599,Q3_SQL_Error_Concentration!$F:$F,C2599))</f>
        <v/>
      </c>
      <c r="H2599" s="5" t="str">
        <f t="shared" si="241"/>
        <v/>
      </c>
      <c r="I2599" s="5">
        <f>IF(D2599&gt;=Q3_Validation!$C$2,1,0)</f>
        <v>0</v>
      </c>
      <c r="J2599" s="8" t="str">
        <f t="shared" si="242"/>
        <v/>
      </c>
      <c r="K2599" s="5" t="str">
        <f t="shared" si="243"/>
        <v>excluded</v>
      </c>
      <c r="L2599" s="5">
        <f t="shared" si="244"/>
        <v>24</v>
      </c>
      <c r="M2599" s="5">
        <f t="shared" si="245"/>
        <v>0</v>
      </c>
    </row>
    <row r="2600" spans="1:13">
      <c r="A2600" s="5">
        <v>4899</v>
      </c>
      <c r="B2600" s="5">
        <v>3</v>
      </c>
      <c r="C2600" s="5" t="s">
        <v>64</v>
      </c>
      <c r="D2600" s="5">
        <v>1101</v>
      </c>
      <c r="E2600" s="5">
        <v>27</v>
      </c>
      <c r="F2600" s="8">
        <f t="shared" si="240"/>
        <v>2.4523160762942777</v>
      </c>
      <c r="G2600" s="5">
        <f>IF(COUNTIFS(Q3_SQL_Error_Concentration!$A:$A,A2600,Q3_SQL_Error_Concentration!$E:$E,B2600,Q3_SQL_Error_Concentration!$F:$F,C2600)=0,"",SUMIFS(Q3_SQL_Error_Concentration!$I:$I,Q3_SQL_Error_Concentration!$A:$A,A2600,Q3_SQL_Error_Concentration!$E:$E,B2600,Q3_SQL_Error_Concentration!$F:$F,C2600))</f>
        <v>2.4523000000000001</v>
      </c>
      <c r="H2600" s="5" t="str">
        <f t="shared" si="241"/>
        <v>PASS</v>
      </c>
      <c r="I2600" s="5">
        <f>IF(D2600&gt;=Q3_Validation!$C$2,1,0)</f>
        <v>1</v>
      </c>
      <c r="J2600" s="8">
        <f t="shared" si="242"/>
        <v>2.4523160762942777</v>
      </c>
      <c r="K2600" s="5" t="str">
        <f t="shared" si="243"/>
        <v>high-error</v>
      </c>
      <c r="L2600" s="5">
        <f t="shared" si="244"/>
        <v>24</v>
      </c>
      <c r="M2600" s="5">
        <f t="shared" si="245"/>
        <v>1</v>
      </c>
    </row>
    <row r="2601" spans="1:13">
      <c r="A2601" s="5">
        <v>4899</v>
      </c>
      <c r="B2601" s="5">
        <v>3</v>
      </c>
      <c r="C2601" s="5" t="s">
        <v>62</v>
      </c>
      <c r="D2601" s="5">
        <v>5</v>
      </c>
      <c r="E2601" s="5">
        <v>0</v>
      </c>
      <c r="F2601" s="8">
        <f t="shared" si="240"/>
        <v>0</v>
      </c>
      <c r="G2601" s="5" t="str">
        <f>IF(COUNTIFS(Q3_SQL_Error_Concentration!$A:$A,A2601,Q3_SQL_Error_Concentration!$E:$E,B2601,Q3_SQL_Error_Concentration!$F:$F,C2601)=0,"",SUMIFS(Q3_SQL_Error_Concentration!$I:$I,Q3_SQL_Error_Concentration!$A:$A,A2601,Q3_SQL_Error_Concentration!$E:$E,B2601,Q3_SQL_Error_Concentration!$F:$F,C2601))</f>
        <v/>
      </c>
      <c r="H2601" s="5" t="str">
        <f t="shared" si="241"/>
        <v/>
      </c>
      <c r="I2601" s="5">
        <f>IF(D2601&gt;=Q3_Validation!$C$2,1,0)</f>
        <v>0</v>
      </c>
      <c r="J2601" s="8" t="str">
        <f t="shared" si="242"/>
        <v/>
      </c>
      <c r="K2601" s="5" t="str">
        <f t="shared" si="243"/>
        <v>excluded</v>
      </c>
      <c r="L2601" s="5">
        <f t="shared" si="244"/>
        <v>24</v>
      </c>
      <c r="M2601" s="5">
        <f t="shared" si="245"/>
        <v>0</v>
      </c>
    </row>
    <row r="2602" spans="1:13">
      <c r="A2602" s="5">
        <v>4899</v>
      </c>
      <c r="B2602" s="5">
        <v>4</v>
      </c>
      <c r="C2602" s="5" t="s">
        <v>64</v>
      </c>
      <c r="D2602" s="5">
        <v>2313</v>
      </c>
      <c r="E2602" s="5">
        <v>79</v>
      </c>
      <c r="F2602" s="8">
        <f t="shared" si="240"/>
        <v>3.4154777345438823</v>
      </c>
      <c r="G2602" s="5">
        <f>IF(COUNTIFS(Q3_SQL_Error_Concentration!$A:$A,A2602,Q3_SQL_Error_Concentration!$E:$E,B2602,Q3_SQL_Error_Concentration!$F:$F,C2602)=0,"",SUMIFS(Q3_SQL_Error_Concentration!$I:$I,Q3_SQL_Error_Concentration!$A:$A,A2602,Q3_SQL_Error_Concentration!$E:$E,B2602,Q3_SQL_Error_Concentration!$F:$F,C2602))</f>
        <v>3.4155000000000002</v>
      </c>
      <c r="H2602" s="5" t="str">
        <f t="shared" si="241"/>
        <v>PASS</v>
      </c>
      <c r="I2602" s="5">
        <f>IF(D2602&gt;=Q3_Validation!$C$2,1,0)</f>
        <v>1</v>
      </c>
      <c r="J2602" s="8">
        <f t="shared" si="242"/>
        <v>3.4154777345438823</v>
      </c>
      <c r="K2602" s="5" t="str">
        <f t="shared" si="243"/>
        <v>high-error</v>
      </c>
      <c r="L2602" s="5">
        <f t="shared" si="244"/>
        <v>24</v>
      </c>
      <c r="M2602" s="5">
        <f t="shared" si="245"/>
        <v>1</v>
      </c>
    </row>
    <row r="2603" spans="1:13">
      <c r="A2603" s="5">
        <v>4899</v>
      </c>
      <c r="B2603" s="5">
        <v>4</v>
      </c>
      <c r="C2603" s="5" t="s">
        <v>62</v>
      </c>
      <c r="D2603" s="5">
        <v>5</v>
      </c>
      <c r="E2603" s="5">
        <v>1</v>
      </c>
      <c r="F2603" s="8">
        <f t="shared" si="240"/>
        <v>20</v>
      </c>
      <c r="G2603" s="5" t="str">
        <f>IF(COUNTIFS(Q3_SQL_Error_Concentration!$A:$A,A2603,Q3_SQL_Error_Concentration!$E:$E,B2603,Q3_SQL_Error_Concentration!$F:$F,C2603)=0,"",SUMIFS(Q3_SQL_Error_Concentration!$I:$I,Q3_SQL_Error_Concentration!$A:$A,A2603,Q3_SQL_Error_Concentration!$E:$E,B2603,Q3_SQL_Error_Concentration!$F:$F,C2603))</f>
        <v/>
      </c>
      <c r="H2603" s="5" t="str">
        <f t="shared" si="241"/>
        <v/>
      </c>
      <c r="I2603" s="5">
        <f>IF(D2603&gt;=Q3_Validation!$C$2,1,0)</f>
        <v>0</v>
      </c>
      <c r="J2603" s="8" t="str">
        <f t="shared" si="242"/>
        <v/>
      </c>
      <c r="K2603" s="5" t="str">
        <f t="shared" si="243"/>
        <v>excluded</v>
      </c>
      <c r="L2603" s="5">
        <f t="shared" si="244"/>
        <v>24</v>
      </c>
      <c r="M2603" s="5">
        <f t="shared" si="245"/>
        <v>0</v>
      </c>
    </row>
    <row r="2604" spans="1:13">
      <c r="A2604" s="5">
        <v>4899</v>
      </c>
      <c r="B2604" s="5">
        <v>5</v>
      </c>
      <c r="C2604" s="5" t="s">
        <v>64</v>
      </c>
      <c r="D2604" s="5">
        <v>2042</v>
      </c>
      <c r="E2604" s="5">
        <v>77</v>
      </c>
      <c r="F2604" s="8">
        <f t="shared" si="240"/>
        <v>3.7708129285014693</v>
      </c>
      <c r="G2604" s="5">
        <f>IF(COUNTIFS(Q3_SQL_Error_Concentration!$A:$A,A2604,Q3_SQL_Error_Concentration!$E:$E,B2604,Q3_SQL_Error_Concentration!$F:$F,C2604)=0,"",SUMIFS(Q3_SQL_Error_Concentration!$I:$I,Q3_SQL_Error_Concentration!$A:$A,A2604,Q3_SQL_Error_Concentration!$E:$E,B2604,Q3_SQL_Error_Concentration!$F:$F,C2604))</f>
        <v>3.7707999999999999</v>
      </c>
      <c r="H2604" s="5" t="str">
        <f t="shared" si="241"/>
        <v>PASS</v>
      </c>
      <c r="I2604" s="5">
        <f>IF(D2604&gt;=Q3_Validation!$C$2,1,0)</f>
        <v>1</v>
      </c>
      <c r="J2604" s="8">
        <f t="shared" si="242"/>
        <v>3.7708129285014693</v>
      </c>
      <c r="K2604" s="5" t="str">
        <f t="shared" si="243"/>
        <v>outlier</v>
      </c>
      <c r="L2604" s="5">
        <f t="shared" si="244"/>
        <v>24</v>
      </c>
      <c r="M2604" s="5">
        <f t="shared" si="245"/>
        <v>1</v>
      </c>
    </row>
    <row r="2605" spans="1:13">
      <c r="A2605" s="5">
        <v>4899</v>
      </c>
      <c r="B2605" s="5">
        <v>5</v>
      </c>
      <c r="C2605" s="5" t="s">
        <v>62</v>
      </c>
      <c r="D2605" s="5">
        <v>4</v>
      </c>
      <c r="E2605" s="5">
        <v>0</v>
      </c>
      <c r="F2605" s="8">
        <f t="shared" si="240"/>
        <v>0</v>
      </c>
      <c r="G2605" s="5" t="str">
        <f>IF(COUNTIFS(Q3_SQL_Error_Concentration!$A:$A,A2605,Q3_SQL_Error_Concentration!$E:$E,B2605,Q3_SQL_Error_Concentration!$F:$F,C2605)=0,"",SUMIFS(Q3_SQL_Error_Concentration!$I:$I,Q3_SQL_Error_Concentration!$A:$A,A2605,Q3_SQL_Error_Concentration!$E:$E,B2605,Q3_SQL_Error_Concentration!$F:$F,C2605))</f>
        <v/>
      </c>
      <c r="H2605" s="5" t="str">
        <f t="shared" si="241"/>
        <v/>
      </c>
      <c r="I2605" s="5">
        <f>IF(D2605&gt;=Q3_Validation!$C$2,1,0)</f>
        <v>0</v>
      </c>
      <c r="J2605" s="8" t="str">
        <f t="shared" si="242"/>
        <v/>
      </c>
      <c r="K2605" s="5" t="str">
        <f t="shared" si="243"/>
        <v>excluded</v>
      </c>
      <c r="L2605" s="5">
        <f t="shared" si="244"/>
        <v>24</v>
      </c>
      <c r="M2605" s="5">
        <f t="shared" si="245"/>
        <v>0</v>
      </c>
    </row>
    <row r="2606" spans="1:13">
      <c r="A2606" s="5">
        <v>4899</v>
      </c>
      <c r="B2606" s="5">
        <v>6</v>
      </c>
      <c r="C2606" s="5" t="s">
        <v>64</v>
      </c>
      <c r="D2606" s="5">
        <v>2348</v>
      </c>
      <c r="E2606" s="5">
        <v>56</v>
      </c>
      <c r="F2606" s="8">
        <f t="shared" si="240"/>
        <v>2.385008517887564</v>
      </c>
      <c r="G2606" s="5">
        <f>IF(COUNTIFS(Q3_SQL_Error_Concentration!$A:$A,A2606,Q3_SQL_Error_Concentration!$E:$E,B2606,Q3_SQL_Error_Concentration!$F:$F,C2606)=0,"",SUMIFS(Q3_SQL_Error_Concentration!$I:$I,Q3_SQL_Error_Concentration!$A:$A,A2606,Q3_SQL_Error_Concentration!$E:$E,B2606,Q3_SQL_Error_Concentration!$F:$F,C2606))</f>
        <v>2.3849999999999998</v>
      </c>
      <c r="H2606" s="5" t="str">
        <f t="shared" si="241"/>
        <v>PASS</v>
      </c>
      <c r="I2606" s="5">
        <f>IF(D2606&gt;=Q3_Validation!$C$2,1,0)</f>
        <v>1</v>
      </c>
      <c r="J2606" s="8">
        <f t="shared" si="242"/>
        <v>2.385008517887564</v>
      </c>
      <c r="K2606" s="5" t="str">
        <f t="shared" si="243"/>
        <v>high-error</v>
      </c>
      <c r="L2606" s="5">
        <f t="shared" si="244"/>
        <v>24</v>
      </c>
      <c r="M2606" s="5">
        <f t="shared" si="245"/>
        <v>1</v>
      </c>
    </row>
    <row r="2607" spans="1:13">
      <c r="A2607" s="5">
        <v>4899</v>
      </c>
      <c r="B2607" s="5">
        <v>6</v>
      </c>
      <c r="C2607" s="5" t="s">
        <v>62</v>
      </c>
      <c r="D2607" s="5">
        <v>6</v>
      </c>
      <c r="E2607" s="5">
        <v>0</v>
      </c>
      <c r="F2607" s="8">
        <f t="shared" si="240"/>
        <v>0</v>
      </c>
      <c r="G2607" s="5" t="str">
        <f>IF(COUNTIFS(Q3_SQL_Error_Concentration!$A:$A,A2607,Q3_SQL_Error_Concentration!$E:$E,B2607,Q3_SQL_Error_Concentration!$F:$F,C2607)=0,"",SUMIFS(Q3_SQL_Error_Concentration!$I:$I,Q3_SQL_Error_Concentration!$A:$A,A2607,Q3_SQL_Error_Concentration!$E:$E,B2607,Q3_SQL_Error_Concentration!$F:$F,C2607))</f>
        <v/>
      </c>
      <c r="H2607" s="5" t="str">
        <f t="shared" si="241"/>
        <v/>
      </c>
      <c r="I2607" s="5">
        <f>IF(D2607&gt;=Q3_Validation!$C$2,1,0)</f>
        <v>0</v>
      </c>
      <c r="J2607" s="8" t="str">
        <f t="shared" si="242"/>
        <v/>
      </c>
      <c r="K2607" s="5" t="str">
        <f t="shared" si="243"/>
        <v>excluded</v>
      </c>
      <c r="L2607" s="5">
        <f t="shared" si="244"/>
        <v>24</v>
      </c>
      <c r="M2607" s="5">
        <f t="shared" si="245"/>
        <v>0</v>
      </c>
    </row>
    <row r="2608" spans="1:13">
      <c r="A2608" s="5">
        <v>4899</v>
      </c>
      <c r="B2608" s="5">
        <v>7</v>
      </c>
      <c r="C2608" s="5" t="s">
        <v>64</v>
      </c>
      <c r="D2608" s="5">
        <v>2461</v>
      </c>
      <c r="E2608" s="5">
        <v>69</v>
      </c>
      <c r="F2608" s="8">
        <f t="shared" si="240"/>
        <v>2.8037383177570092</v>
      </c>
      <c r="G2608" s="5">
        <f>IF(COUNTIFS(Q3_SQL_Error_Concentration!$A:$A,A2608,Q3_SQL_Error_Concentration!$E:$E,B2608,Q3_SQL_Error_Concentration!$F:$F,C2608)=0,"",SUMIFS(Q3_SQL_Error_Concentration!$I:$I,Q3_SQL_Error_Concentration!$A:$A,A2608,Q3_SQL_Error_Concentration!$E:$E,B2608,Q3_SQL_Error_Concentration!$F:$F,C2608))</f>
        <v>2.8037000000000001</v>
      </c>
      <c r="H2608" s="5" t="str">
        <f t="shared" si="241"/>
        <v>PASS</v>
      </c>
      <c r="I2608" s="5">
        <f>IF(D2608&gt;=Q3_Validation!$C$2,1,0)</f>
        <v>1</v>
      </c>
      <c r="J2608" s="8">
        <f t="shared" si="242"/>
        <v>2.8037383177570092</v>
      </c>
      <c r="K2608" s="5" t="str">
        <f t="shared" si="243"/>
        <v>high-error</v>
      </c>
      <c r="L2608" s="5">
        <f t="shared" si="244"/>
        <v>24</v>
      </c>
      <c r="M2608" s="5">
        <f t="shared" si="245"/>
        <v>1</v>
      </c>
    </row>
    <row r="2609" spans="1:13">
      <c r="A2609" s="5">
        <v>4899</v>
      </c>
      <c r="B2609" s="5">
        <v>7</v>
      </c>
      <c r="C2609" s="5" t="s">
        <v>62</v>
      </c>
      <c r="D2609" s="5">
        <v>6</v>
      </c>
      <c r="E2609" s="5">
        <v>0</v>
      </c>
      <c r="F2609" s="8">
        <f t="shared" si="240"/>
        <v>0</v>
      </c>
      <c r="G2609" s="5" t="str">
        <f>IF(COUNTIFS(Q3_SQL_Error_Concentration!$A:$A,A2609,Q3_SQL_Error_Concentration!$E:$E,B2609,Q3_SQL_Error_Concentration!$F:$F,C2609)=0,"",SUMIFS(Q3_SQL_Error_Concentration!$I:$I,Q3_SQL_Error_Concentration!$A:$A,A2609,Q3_SQL_Error_Concentration!$E:$E,B2609,Q3_SQL_Error_Concentration!$F:$F,C2609))</f>
        <v/>
      </c>
      <c r="H2609" s="5" t="str">
        <f t="shared" si="241"/>
        <v/>
      </c>
      <c r="I2609" s="5">
        <f>IF(D2609&gt;=Q3_Validation!$C$2,1,0)</f>
        <v>0</v>
      </c>
      <c r="J2609" s="8" t="str">
        <f t="shared" si="242"/>
        <v/>
      </c>
      <c r="K2609" s="5" t="str">
        <f t="shared" si="243"/>
        <v>excluded</v>
      </c>
      <c r="L2609" s="5">
        <f t="shared" si="244"/>
        <v>24</v>
      </c>
      <c r="M2609" s="5">
        <f t="shared" si="245"/>
        <v>0</v>
      </c>
    </row>
    <row r="2610" spans="1:13">
      <c r="A2610" s="5">
        <v>4899</v>
      </c>
      <c r="B2610" s="5">
        <v>8</v>
      </c>
      <c r="C2610" s="5" t="s">
        <v>64</v>
      </c>
      <c r="D2610" s="5">
        <v>2522</v>
      </c>
      <c r="E2610" s="5">
        <v>89</v>
      </c>
      <c r="F2610" s="8">
        <f t="shared" si="240"/>
        <v>3.528945281522601</v>
      </c>
      <c r="G2610" s="5">
        <f>IF(COUNTIFS(Q3_SQL_Error_Concentration!$A:$A,A2610,Q3_SQL_Error_Concentration!$E:$E,B2610,Q3_SQL_Error_Concentration!$F:$F,C2610)=0,"",SUMIFS(Q3_SQL_Error_Concentration!$I:$I,Q3_SQL_Error_Concentration!$A:$A,A2610,Q3_SQL_Error_Concentration!$E:$E,B2610,Q3_SQL_Error_Concentration!$F:$F,C2610))</f>
        <v>3.5289999999999999</v>
      </c>
      <c r="H2610" s="5" t="str">
        <f t="shared" si="241"/>
        <v>PASS</v>
      </c>
      <c r="I2610" s="5">
        <f>IF(D2610&gt;=Q3_Validation!$C$2,1,0)</f>
        <v>1</v>
      </c>
      <c r="J2610" s="8">
        <f t="shared" si="242"/>
        <v>3.528945281522601</v>
      </c>
      <c r="K2610" s="5" t="str">
        <f t="shared" si="243"/>
        <v>high-error</v>
      </c>
      <c r="L2610" s="5">
        <f t="shared" si="244"/>
        <v>24</v>
      </c>
      <c r="M2610" s="5">
        <f t="shared" si="245"/>
        <v>1</v>
      </c>
    </row>
    <row r="2611" spans="1:13">
      <c r="A2611" s="5">
        <v>4899</v>
      </c>
      <c r="B2611" s="5">
        <v>8</v>
      </c>
      <c r="C2611" s="5" t="s">
        <v>62</v>
      </c>
      <c r="D2611" s="5">
        <v>6</v>
      </c>
      <c r="E2611" s="5">
        <v>0</v>
      </c>
      <c r="F2611" s="8">
        <f t="shared" si="240"/>
        <v>0</v>
      </c>
      <c r="G2611" s="5" t="str">
        <f>IF(COUNTIFS(Q3_SQL_Error_Concentration!$A:$A,A2611,Q3_SQL_Error_Concentration!$E:$E,B2611,Q3_SQL_Error_Concentration!$F:$F,C2611)=0,"",SUMIFS(Q3_SQL_Error_Concentration!$I:$I,Q3_SQL_Error_Concentration!$A:$A,A2611,Q3_SQL_Error_Concentration!$E:$E,B2611,Q3_SQL_Error_Concentration!$F:$F,C2611))</f>
        <v/>
      </c>
      <c r="H2611" s="5" t="str">
        <f t="shared" si="241"/>
        <v/>
      </c>
      <c r="I2611" s="5">
        <f>IF(D2611&gt;=Q3_Validation!$C$2,1,0)</f>
        <v>0</v>
      </c>
      <c r="J2611" s="8" t="str">
        <f t="shared" si="242"/>
        <v/>
      </c>
      <c r="K2611" s="5" t="str">
        <f t="shared" si="243"/>
        <v>excluded</v>
      </c>
      <c r="L2611" s="5">
        <f t="shared" si="244"/>
        <v>24</v>
      </c>
      <c r="M2611" s="5">
        <f t="shared" si="245"/>
        <v>0</v>
      </c>
    </row>
    <row r="2612" spans="1:13">
      <c r="A2612" s="5">
        <v>4899</v>
      </c>
      <c r="B2612" s="5">
        <v>9</v>
      </c>
      <c r="C2612" s="5" t="s">
        <v>64</v>
      </c>
      <c r="D2612" s="5">
        <v>2263</v>
      </c>
      <c r="E2612" s="5">
        <v>76</v>
      </c>
      <c r="F2612" s="8">
        <f t="shared" si="240"/>
        <v>3.3583738400353513</v>
      </c>
      <c r="G2612" s="5">
        <f>IF(COUNTIFS(Q3_SQL_Error_Concentration!$A:$A,A2612,Q3_SQL_Error_Concentration!$E:$E,B2612,Q3_SQL_Error_Concentration!$F:$F,C2612)=0,"",SUMIFS(Q3_SQL_Error_Concentration!$I:$I,Q3_SQL_Error_Concentration!$A:$A,A2612,Q3_SQL_Error_Concentration!$E:$E,B2612,Q3_SQL_Error_Concentration!$F:$F,C2612))</f>
        <v>3.3584000000000001</v>
      </c>
      <c r="H2612" s="5" t="str">
        <f t="shared" si="241"/>
        <v>PASS</v>
      </c>
      <c r="I2612" s="5">
        <f>IF(D2612&gt;=Q3_Validation!$C$2,1,0)</f>
        <v>1</v>
      </c>
      <c r="J2612" s="8">
        <f t="shared" si="242"/>
        <v>3.3583738400353513</v>
      </c>
      <c r="K2612" s="5" t="str">
        <f t="shared" si="243"/>
        <v>high-error</v>
      </c>
      <c r="L2612" s="5">
        <f t="shared" si="244"/>
        <v>24</v>
      </c>
      <c r="M2612" s="5">
        <f t="shared" si="245"/>
        <v>1</v>
      </c>
    </row>
    <row r="2613" spans="1:13">
      <c r="A2613" s="5">
        <v>4899</v>
      </c>
      <c r="B2613" s="5">
        <v>9</v>
      </c>
      <c r="C2613" s="5" t="s">
        <v>62</v>
      </c>
      <c r="D2613" s="5">
        <v>5</v>
      </c>
      <c r="E2613" s="5">
        <v>0</v>
      </c>
      <c r="F2613" s="8">
        <f t="shared" si="240"/>
        <v>0</v>
      </c>
      <c r="G2613" s="5" t="str">
        <f>IF(COUNTIFS(Q3_SQL_Error_Concentration!$A:$A,A2613,Q3_SQL_Error_Concentration!$E:$E,B2613,Q3_SQL_Error_Concentration!$F:$F,C2613)=0,"",SUMIFS(Q3_SQL_Error_Concentration!$I:$I,Q3_SQL_Error_Concentration!$A:$A,A2613,Q3_SQL_Error_Concentration!$E:$E,B2613,Q3_SQL_Error_Concentration!$F:$F,C2613))</f>
        <v/>
      </c>
      <c r="H2613" s="5" t="str">
        <f t="shared" si="241"/>
        <v/>
      </c>
      <c r="I2613" s="5">
        <f>IF(D2613&gt;=Q3_Validation!$C$2,1,0)</f>
        <v>0</v>
      </c>
      <c r="J2613" s="8" t="str">
        <f t="shared" si="242"/>
        <v/>
      </c>
      <c r="K2613" s="5" t="str">
        <f t="shared" si="243"/>
        <v>excluded</v>
      </c>
      <c r="L2613" s="5">
        <f t="shared" si="244"/>
        <v>24</v>
      </c>
      <c r="M2613" s="5">
        <f t="shared" si="245"/>
        <v>0</v>
      </c>
    </row>
    <row r="2614" spans="1:13">
      <c r="A2614" s="5">
        <v>4899</v>
      </c>
      <c r="B2614" s="5">
        <v>10</v>
      </c>
      <c r="C2614" s="5" t="s">
        <v>64</v>
      </c>
      <c r="D2614" s="5">
        <v>2886</v>
      </c>
      <c r="E2614" s="5">
        <v>108</v>
      </c>
      <c r="F2614" s="8">
        <f t="shared" si="240"/>
        <v>3.7422037422037424</v>
      </c>
      <c r="G2614" s="5">
        <f>IF(COUNTIFS(Q3_SQL_Error_Concentration!$A:$A,A2614,Q3_SQL_Error_Concentration!$E:$E,B2614,Q3_SQL_Error_Concentration!$F:$F,C2614)=0,"",SUMIFS(Q3_SQL_Error_Concentration!$I:$I,Q3_SQL_Error_Concentration!$A:$A,A2614,Q3_SQL_Error_Concentration!$E:$E,B2614,Q3_SQL_Error_Concentration!$F:$F,C2614))</f>
        <v>3.7422</v>
      </c>
      <c r="H2614" s="5" t="str">
        <f t="shared" si="241"/>
        <v>PASS</v>
      </c>
      <c r="I2614" s="5">
        <f>IF(D2614&gt;=Q3_Validation!$C$2,1,0)</f>
        <v>1</v>
      </c>
      <c r="J2614" s="8">
        <f t="shared" si="242"/>
        <v>3.7422037422037424</v>
      </c>
      <c r="K2614" s="5" t="str">
        <f t="shared" si="243"/>
        <v>outlier</v>
      </c>
      <c r="L2614" s="5">
        <f t="shared" si="244"/>
        <v>24</v>
      </c>
      <c r="M2614" s="5">
        <f t="shared" si="245"/>
        <v>1</v>
      </c>
    </row>
    <row r="2615" spans="1:13">
      <c r="A2615" s="5">
        <v>4899</v>
      </c>
      <c r="B2615" s="5">
        <v>10</v>
      </c>
      <c r="C2615" s="5" t="s">
        <v>62</v>
      </c>
      <c r="D2615" s="5">
        <v>8</v>
      </c>
      <c r="E2615" s="5">
        <v>0</v>
      </c>
      <c r="F2615" s="8">
        <f t="shared" si="240"/>
        <v>0</v>
      </c>
      <c r="G2615" s="5" t="str">
        <f>IF(COUNTIFS(Q3_SQL_Error_Concentration!$A:$A,A2615,Q3_SQL_Error_Concentration!$E:$E,B2615,Q3_SQL_Error_Concentration!$F:$F,C2615)=0,"",SUMIFS(Q3_SQL_Error_Concentration!$I:$I,Q3_SQL_Error_Concentration!$A:$A,A2615,Q3_SQL_Error_Concentration!$E:$E,B2615,Q3_SQL_Error_Concentration!$F:$F,C2615))</f>
        <v/>
      </c>
      <c r="H2615" s="5" t="str">
        <f t="shared" si="241"/>
        <v/>
      </c>
      <c r="I2615" s="5">
        <f>IF(D2615&gt;=Q3_Validation!$C$2,1,0)</f>
        <v>0</v>
      </c>
      <c r="J2615" s="8" t="str">
        <f t="shared" si="242"/>
        <v/>
      </c>
      <c r="K2615" s="5" t="str">
        <f t="shared" si="243"/>
        <v>excluded</v>
      </c>
      <c r="L2615" s="5">
        <f t="shared" si="244"/>
        <v>24</v>
      </c>
      <c r="M2615" s="5">
        <f t="shared" si="245"/>
        <v>0</v>
      </c>
    </row>
    <row r="2616" spans="1:13">
      <c r="A2616" s="5">
        <v>4899</v>
      </c>
      <c r="B2616" s="5">
        <v>11</v>
      </c>
      <c r="C2616" s="5" t="s">
        <v>64</v>
      </c>
      <c r="D2616" s="5">
        <v>3374</v>
      </c>
      <c r="E2616" s="5">
        <v>110</v>
      </c>
      <c r="F2616" s="8">
        <f t="shared" si="240"/>
        <v>3.2602252519264967</v>
      </c>
      <c r="G2616" s="5">
        <f>IF(COUNTIFS(Q3_SQL_Error_Concentration!$A:$A,A2616,Q3_SQL_Error_Concentration!$E:$E,B2616,Q3_SQL_Error_Concentration!$F:$F,C2616)=0,"",SUMIFS(Q3_SQL_Error_Concentration!$I:$I,Q3_SQL_Error_Concentration!$A:$A,A2616,Q3_SQL_Error_Concentration!$E:$E,B2616,Q3_SQL_Error_Concentration!$F:$F,C2616))</f>
        <v>3.2602000000000002</v>
      </c>
      <c r="H2616" s="5" t="str">
        <f t="shared" si="241"/>
        <v>PASS</v>
      </c>
      <c r="I2616" s="5">
        <f>IF(D2616&gt;=Q3_Validation!$C$2,1,0)</f>
        <v>1</v>
      </c>
      <c r="J2616" s="8">
        <f t="shared" si="242"/>
        <v>3.2602252519264967</v>
      </c>
      <c r="K2616" s="5" t="str">
        <f t="shared" si="243"/>
        <v>high-error</v>
      </c>
      <c r="L2616" s="5">
        <f t="shared" si="244"/>
        <v>24</v>
      </c>
      <c r="M2616" s="5">
        <f t="shared" si="245"/>
        <v>1</v>
      </c>
    </row>
    <row r="2617" spans="1:13">
      <c r="A2617" s="5">
        <v>4899</v>
      </c>
      <c r="B2617" s="5">
        <v>11</v>
      </c>
      <c r="C2617" s="5" t="s">
        <v>62</v>
      </c>
      <c r="D2617" s="5">
        <v>6</v>
      </c>
      <c r="E2617" s="5">
        <v>0</v>
      </c>
      <c r="F2617" s="8">
        <f t="shared" si="240"/>
        <v>0</v>
      </c>
      <c r="G2617" s="5" t="str">
        <f>IF(COUNTIFS(Q3_SQL_Error_Concentration!$A:$A,A2617,Q3_SQL_Error_Concentration!$E:$E,B2617,Q3_SQL_Error_Concentration!$F:$F,C2617)=0,"",SUMIFS(Q3_SQL_Error_Concentration!$I:$I,Q3_SQL_Error_Concentration!$A:$A,A2617,Q3_SQL_Error_Concentration!$E:$E,B2617,Q3_SQL_Error_Concentration!$F:$F,C2617))</f>
        <v/>
      </c>
      <c r="H2617" s="5" t="str">
        <f t="shared" si="241"/>
        <v/>
      </c>
      <c r="I2617" s="5">
        <f>IF(D2617&gt;=Q3_Validation!$C$2,1,0)</f>
        <v>0</v>
      </c>
      <c r="J2617" s="8" t="str">
        <f t="shared" si="242"/>
        <v/>
      </c>
      <c r="K2617" s="5" t="str">
        <f t="shared" si="243"/>
        <v>excluded</v>
      </c>
      <c r="L2617" s="5">
        <f t="shared" si="244"/>
        <v>24</v>
      </c>
      <c r="M2617" s="5">
        <f t="shared" si="245"/>
        <v>0</v>
      </c>
    </row>
    <row r="2618" spans="1:13">
      <c r="A2618" s="5">
        <v>4899</v>
      </c>
      <c r="B2618" s="5">
        <v>12</v>
      </c>
      <c r="C2618" s="5" t="s">
        <v>64</v>
      </c>
      <c r="D2618" s="5">
        <v>3012</v>
      </c>
      <c r="E2618" s="5">
        <v>89</v>
      </c>
      <c r="F2618" s="8">
        <f t="shared" si="240"/>
        <v>2.9548472775564409</v>
      </c>
      <c r="G2618" s="5">
        <f>IF(COUNTIFS(Q3_SQL_Error_Concentration!$A:$A,A2618,Q3_SQL_Error_Concentration!$E:$E,B2618,Q3_SQL_Error_Concentration!$F:$F,C2618)=0,"",SUMIFS(Q3_SQL_Error_Concentration!$I:$I,Q3_SQL_Error_Concentration!$A:$A,A2618,Q3_SQL_Error_Concentration!$E:$E,B2618,Q3_SQL_Error_Concentration!$F:$F,C2618))</f>
        <v>2.9548999999999999</v>
      </c>
      <c r="H2618" s="5" t="str">
        <f t="shared" si="241"/>
        <v>PASS</v>
      </c>
      <c r="I2618" s="5">
        <f>IF(D2618&gt;=Q3_Validation!$C$2,1,0)</f>
        <v>1</v>
      </c>
      <c r="J2618" s="8">
        <f t="shared" si="242"/>
        <v>2.9548472775564409</v>
      </c>
      <c r="K2618" s="5" t="str">
        <f t="shared" si="243"/>
        <v>high-error</v>
      </c>
      <c r="L2618" s="5">
        <f t="shared" si="244"/>
        <v>24</v>
      </c>
      <c r="M2618" s="5">
        <f t="shared" si="245"/>
        <v>1</v>
      </c>
    </row>
    <row r="2619" spans="1:13">
      <c r="A2619" s="5">
        <v>4899</v>
      </c>
      <c r="B2619" s="5">
        <v>12</v>
      </c>
      <c r="C2619" s="5" t="s">
        <v>62</v>
      </c>
      <c r="D2619" s="5">
        <v>12</v>
      </c>
      <c r="E2619" s="5">
        <v>2</v>
      </c>
      <c r="F2619" s="8">
        <f t="shared" si="240"/>
        <v>16.666666666666668</v>
      </c>
      <c r="G2619" s="5" t="str">
        <f>IF(COUNTIFS(Q3_SQL_Error_Concentration!$A:$A,A2619,Q3_SQL_Error_Concentration!$E:$E,B2619,Q3_SQL_Error_Concentration!$F:$F,C2619)=0,"",SUMIFS(Q3_SQL_Error_Concentration!$I:$I,Q3_SQL_Error_Concentration!$A:$A,A2619,Q3_SQL_Error_Concentration!$E:$E,B2619,Q3_SQL_Error_Concentration!$F:$F,C2619))</f>
        <v/>
      </c>
      <c r="H2619" s="5" t="str">
        <f t="shared" si="241"/>
        <v/>
      </c>
      <c r="I2619" s="5">
        <f>IF(D2619&gt;=Q3_Validation!$C$2,1,0)</f>
        <v>0</v>
      </c>
      <c r="J2619" s="8" t="str">
        <f t="shared" si="242"/>
        <v/>
      </c>
      <c r="K2619" s="5" t="str">
        <f t="shared" si="243"/>
        <v>excluded</v>
      </c>
      <c r="L2619" s="5">
        <f t="shared" si="244"/>
        <v>24</v>
      </c>
      <c r="M2619" s="5">
        <f t="shared" si="245"/>
        <v>0</v>
      </c>
    </row>
    <row r="2620" spans="1:13">
      <c r="A2620" s="5">
        <v>4899</v>
      </c>
      <c r="B2620" s="5">
        <v>13</v>
      </c>
      <c r="C2620" s="5" t="s">
        <v>64</v>
      </c>
      <c r="D2620" s="5">
        <v>3190</v>
      </c>
      <c r="E2620" s="5">
        <v>89</v>
      </c>
      <c r="F2620" s="8">
        <f t="shared" si="240"/>
        <v>2.7899686520376177</v>
      </c>
      <c r="G2620" s="5">
        <f>IF(COUNTIFS(Q3_SQL_Error_Concentration!$A:$A,A2620,Q3_SQL_Error_Concentration!$E:$E,B2620,Q3_SQL_Error_Concentration!$F:$F,C2620)=0,"",SUMIFS(Q3_SQL_Error_Concentration!$I:$I,Q3_SQL_Error_Concentration!$A:$A,A2620,Q3_SQL_Error_Concentration!$E:$E,B2620,Q3_SQL_Error_Concentration!$F:$F,C2620))</f>
        <v>2.79</v>
      </c>
      <c r="H2620" s="5" t="str">
        <f t="shared" si="241"/>
        <v>PASS</v>
      </c>
      <c r="I2620" s="5">
        <f>IF(D2620&gt;=Q3_Validation!$C$2,1,0)</f>
        <v>1</v>
      </c>
      <c r="J2620" s="8">
        <f t="shared" si="242"/>
        <v>2.7899686520376177</v>
      </c>
      <c r="K2620" s="5" t="str">
        <f t="shared" si="243"/>
        <v>high-error</v>
      </c>
      <c r="L2620" s="5">
        <f t="shared" si="244"/>
        <v>24</v>
      </c>
      <c r="M2620" s="5">
        <f t="shared" si="245"/>
        <v>1</v>
      </c>
    </row>
    <row r="2621" spans="1:13">
      <c r="A2621" s="5">
        <v>4899</v>
      </c>
      <c r="B2621" s="5">
        <v>13</v>
      </c>
      <c r="C2621" s="5" t="s">
        <v>62</v>
      </c>
      <c r="D2621" s="5">
        <v>9</v>
      </c>
      <c r="E2621" s="5">
        <v>0</v>
      </c>
      <c r="F2621" s="8">
        <f t="shared" si="240"/>
        <v>0</v>
      </c>
      <c r="G2621" s="5" t="str">
        <f>IF(COUNTIFS(Q3_SQL_Error_Concentration!$A:$A,A2621,Q3_SQL_Error_Concentration!$E:$E,B2621,Q3_SQL_Error_Concentration!$F:$F,C2621)=0,"",SUMIFS(Q3_SQL_Error_Concentration!$I:$I,Q3_SQL_Error_Concentration!$A:$A,A2621,Q3_SQL_Error_Concentration!$E:$E,B2621,Q3_SQL_Error_Concentration!$F:$F,C2621))</f>
        <v/>
      </c>
      <c r="H2621" s="5" t="str">
        <f t="shared" si="241"/>
        <v/>
      </c>
      <c r="I2621" s="5">
        <f>IF(D2621&gt;=Q3_Validation!$C$2,1,0)</f>
        <v>0</v>
      </c>
      <c r="J2621" s="8" t="str">
        <f t="shared" si="242"/>
        <v/>
      </c>
      <c r="K2621" s="5" t="str">
        <f t="shared" si="243"/>
        <v>excluded</v>
      </c>
      <c r="L2621" s="5">
        <f t="shared" si="244"/>
        <v>24</v>
      </c>
      <c r="M2621" s="5">
        <f t="shared" si="245"/>
        <v>0</v>
      </c>
    </row>
    <row r="2622" spans="1:13">
      <c r="A2622" s="5">
        <v>4899</v>
      </c>
      <c r="B2622" s="5">
        <v>14</v>
      </c>
      <c r="C2622" s="5" t="s">
        <v>64</v>
      </c>
      <c r="D2622" s="5">
        <v>2922</v>
      </c>
      <c r="E2622" s="5">
        <v>111</v>
      </c>
      <c r="F2622" s="8">
        <f t="shared" si="240"/>
        <v>3.7987679671457903</v>
      </c>
      <c r="G2622" s="5">
        <f>IF(COUNTIFS(Q3_SQL_Error_Concentration!$A:$A,A2622,Q3_SQL_Error_Concentration!$E:$E,B2622,Q3_SQL_Error_Concentration!$F:$F,C2622)=0,"",SUMIFS(Q3_SQL_Error_Concentration!$I:$I,Q3_SQL_Error_Concentration!$A:$A,A2622,Q3_SQL_Error_Concentration!$E:$E,B2622,Q3_SQL_Error_Concentration!$F:$F,C2622))</f>
        <v>3.7988</v>
      </c>
      <c r="H2622" s="5" t="str">
        <f t="shared" si="241"/>
        <v>PASS</v>
      </c>
      <c r="I2622" s="5">
        <f>IF(D2622&gt;=Q3_Validation!$C$2,1,0)</f>
        <v>1</v>
      </c>
      <c r="J2622" s="8">
        <f t="shared" si="242"/>
        <v>3.7987679671457903</v>
      </c>
      <c r="K2622" s="5" t="str">
        <f t="shared" si="243"/>
        <v>outlier</v>
      </c>
      <c r="L2622" s="5">
        <f t="shared" si="244"/>
        <v>24</v>
      </c>
      <c r="M2622" s="5">
        <f t="shared" si="245"/>
        <v>1</v>
      </c>
    </row>
    <row r="2623" spans="1:13">
      <c r="A2623" s="5">
        <v>4899</v>
      </c>
      <c r="B2623" s="5">
        <v>14</v>
      </c>
      <c r="C2623" s="5" t="s">
        <v>62</v>
      </c>
      <c r="D2623" s="5">
        <v>8</v>
      </c>
      <c r="E2623" s="5">
        <v>0</v>
      </c>
      <c r="F2623" s="8">
        <f t="shared" si="240"/>
        <v>0</v>
      </c>
      <c r="G2623" s="5" t="str">
        <f>IF(COUNTIFS(Q3_SQL_Error_Concentration!$A:$A,A2623,Q3_SQL_Error_Concentration!$E:$E,B2623,Q3_SQL_Error_Concentration!$F:$F,C2623)=0,"",SUMIFS(Q3_SQL_Error_Concentration!$I:$I,Q3_SQL_Error_Concentration!$A:$A,A2623,Q3_SQL_Error_Concentration!$E:$E,B2623,Q3_SQL_Error_Concentration!$F:$F,C2623))</f>
        <v/>
      </c>
      <c r="H2623" s="5" t="str">
        <f t="shared" si="241"/>
        <v/>
      </c>
      <c r="I2623" s="5">
        <f>IF(D2623&gt;=Q3_Validation!$C$2,1,0)</f>
        <v>0</v>
      </c>
      <c r="J2623" s="8" t="str">
        <f t="shared" si="242"/>
        <v/>
      </c>
      <c r="K2623" s="5" t="str">
        <f t="shared" si="243"/>
        <v>excluded</v>
      </c>
      <c r="L2623" s="5">
        <f t="shared" si="244"/>
        <v>24</v>
      </c>
      <c r="M2623" s="5">
        <f t="shared" si="245"/>
        <v>0</v>
      </c>
    </row>
    <row r="2624" spans="1:13">
      <c r="A2624" s="5">
        <v>4899</v>
      </c>
      <c r="B2624" s="5">
        <v>15</v>
      </c>
      <c r="C2624" s="5" t="s">
        <v>64</v>
      </c>
      <c r="D2624" s="5">
        <v>2920</v>
      </c>
      <c r="E2624" s="5">
        <v>80</v>
      </c>
      <c r="F2624" s="8">
        <f t="shared" si="240"/>
        <v>2.7397260273972601</v>
      </c>
      <c r="G2624" s="5">
        <f>IF(COUNTIFS(Q3_SQL_Error_Concentration!$A:$A,A2624,Q3_SQL_Error_Concentration!$E:$E,B2624,Q3_SQL_Error_Concentration!$F:$F,C2624)=0,"",SUMIFS(Q3_SQL_Error_Concentration!$I:$I,Q3_SQL_Error_Concentration!$A:$A,A2624,Q3_SQL_Error_Concentration!$E:$E,B2624,Q3_SQL_Error_Concentration!$F:$F,C2624))</f>
        <v>2.7397</v>
      </c>
      <c r="H2624" s="5" t="str">
        <f t="shared" si="241"/>
        <v>PASS</v>
      </c>
      <c r="I2624" s="5">
        <f>IF(D2624&gt;=Q3_Validation!$C$2,1,0)</f>
        <v>1</v>
      </c>
      <c r="J2624" s="8">
        <f t="shared" si="242"/>
        <v>2.7397260273972601</v>
      </c>
      <c r="K2624" s="5" t="str">
        <f t="shared" si="243"/>
        <v>high-error</v>
      </c>
      <c r="L2624" s="5">
        <f t="shared" si="244"/>
        <v>24</v>
      </c>
      <c r="M2624" s="5">
        <f t="shared" si="245"/>
        <v>1</v>
      </c>
    </row>
    <row r="2625" spans="1:13">
      <c r="A2625" s="5">
        <v>4899</v>
      </c>
      <c r="B2625" s="5">
        <v>15</v>
      </c>
      <c r="C2625" s="5" t="s">
        <v>62</v>
      </c>
      <c r="D2625" s="5">
        <v>12</v>
      </c>
      <c r="E2625" s="5">
        <v>0</v>
      </c>
      <c r="F2625" s="8">
        <f t="shared" si="240"/>
        <v>0</v>
      </c>
      <c r="G2625" s="5" t="str">
        <f>IF(COUNTIFS(Q3_SQL_Error_Concentration!$A:$A,A2625,Q3_SQL_Error_Concentration!$E:$E,B2625,Q3_SQL_Error_Concentration!$F:$F,C2625)=0,"",SUMIFS(Q3_SQL_Error_Concentration!$I:$I,Q3_SQL_Error_Concentration!$A:$A,A2625,Q3_SQL_Error_Concentration!$E:$E,B2625,Q3_SQL_Error_Concentration!$F:$F,C2625))</f>
        <v/>
      </c>
      <c r="H2625" s="5" t="str">
        <f t="shared" si="241"/>
        <v/>
      </c>
      <c r="I2625" s="5">
        <f>IF(D2625&gt;=Q3_Validation!$C$2,1,0)</f>
        <v>0</v>
      </c>
      <c r="J2625" s="8" t="str">
        <f t="shared" si="242"/>
        <v/>
      </c>
      <c r="K2625" s="5" t="str">
        <f t="shared" si="243"/>
        <v>excluded</v>
      </c>
      <c r="L2625" s="5">
        <f t="shared" si="244"/>
        <v>24</v>
      </c>
      <c r="M2625" s="5">
        <f t="shared" si="245"/>
        <v>0</v>
      </c>
    </row>
    <row r="2626" spans="1:13">
      <c r="A2626" s="5">
        <v>4899</v>
      </c>
      <c r="B2626" s="5">
        <v>16</v>
      </c>
      <c r="C2626" s="5" t="s">
        <v>64</v>
      </c>
      <c r="D2626" s="5">
        <v>3003</v>
      </c>
      <c r="E2626" s="5">
        <v>86</v>
      </c>
      <c r="F2626" s="8">
        <f t="shared" ref="F2626:F2689" si="246">100*E2626/D2626</f>
        <v>2.8638028638028636</v>
      </c>
      <c r="G2626" s="5">
        <f>IF(COUNTIFS(Q3_SQL_Error_Concentration!$A:$A,A2626,Q3_SQL_Error_Concentration!$E:$E,B2626,Q3_SQL_Error_Concentration!$F:$F,C2626)=0,"",SUMIFS(Q3_SQL_Error_Concentration!$I:$I,Q3_SQL_Error_Concentration!$A:$A,A2626,Q3_SQL_Error_Concentration!$E:$E,B2626,Q3_SQL_Error_Concentration!$F:$F,C2626))</f>
        <v>2.8637999999999999</v>
      </c>
      <c r="H2626" s="5" t="str">
        <f t="shared" ref="H2626:H2689" si="247">IF(G2626="","",IF(ABS(F2626-G2626)&lt;=0.0002,"PASS","FAIL"))</f>
        <v>PASS</v>
      </c>
      <c r="I2626" s="5">
        <f>IF(D2626&gt;=Q3_Validation!$C$2,1,0)</f>
        <v>1</v>
      </c>
      <c r="J2626" s="8">
        <f t="shared" ref="J2626:J2689" si="248">IF(I2626=1,F2626,"")</f>
        <v>2.8638028638028636</v>
      </c>
      <c r="K2626" s="5" t="str">
        <f t="shared" ref="K2626:K2689" si="249">IF(D2626&lt;601,"excluded",IF(J2626&gt;3.628192,"outlier",IF(J2626&gt;=2.11093,"high-error","normal")))</f>
        <v>high-error</v>
      </c>
      <c r="L2626" s="5">
        <f t="shared" ref="L2626:L2689" si="250">COUNTIFS(A:A,A2626,K:K,"high-error")+COUNTIFS(A:A,A2626,K:K,"outlier")</f>
        <v>24</v>
      </c>
      <c r="M2626" s="5">
        <f t="shared" ref="M2626:M2689" si="251">IF(AND(L2626&gt;=2,OR(K2626="high-error",K2626="outlier")),1,0)</f>
        <v>1</v>
      </c>
    </row>
    <row r="2627" spans="1:13">
      <c r="A2627" s="5">
        <v>4899</v>
      </c>
      <c r="B2627" s="5">
        <v>16</v>
      </c>
      <c r="C2627" s="5" t="s">
        <v>62</v>
      </c>
      <c r="D2627" s="5">
        <v>11</v>
      </c>
      <c r="E2627" s="5">
        <v>0</v>
      </c>
      <c r="F2627" s="8">
        <f t="shared" si="246"/>
        <v>0</v>
      </c>
      <c r="G2627" s="5" t="str">
        <f>IF(COUNTIFS(Q3_SQL_Error_Concentration!$A:$A,A2627,Q3_SQL_Error_Concentration!$E:$E,B2627,Q3_SQL_Error_Concentration!$F:$F,C2627)=0,"",SUMIFS(Q3_SQL_Error_Concentration!$I:$I,Q3_SQL_Error_Concentration!$A:$A,A2627,Q3_SQL_Error_Concentration!$E:$E,B2627,Q3_SQL_Error_Concentration!$F:$F,C2627))</f>
        <v/>
      </c>
      <c r="H2627" s="5" t="str">
        <f t="shared" si="247"/>
        <v/>
      </c>
      <c r="I2627" s="5">
        <f>IF(D2627&gt;=Q3_Validation!$C$2,1,0)</f>
        <v>0</v>
      </c>
      <c r="J2627" s="8" t="str">
        <f t="shared" si="248"/>
        <v/>
      </c>
      <c r="K2627" s="5" t="str">
        <f t="shared" si="249"/>
        <v>excluded</v>
      </c>
      <c r="L2627" s="5">
        <f t="shared" si="250"/>
        <v>24</v>
      </c>
      <c r="M2627" s="5">
        <f t="shared" si="251"/>
        <v>0</v>
      </c>
    </row>
    <row r="2628" spans="1:13">
      <c r="A2628" s="5">
        <v>4899</v>
      </c>
      <c r="B2628" s="5">
        <v>17</v>
      </c>
      <c r="C2628" s="5" t="s">
        <v>64</v>
      </c>
      <c r="D2628" s="5">
        <v>1807</v>
      </c>
      <c r="E2628" s="5">
        <v>46</v>
      </c>
      <c r="F2628" s="8">
        <f t="shared" si="246"/>
        <v>2.5456557830658548</v>
      </c>
      <c r="G2628" s="5">
        <f>IF(COUNTIFS(Q3_SQL_Error_Concentration!$A:$A,A2628,Q3_SQL_Error_Concentration!$E:$E,B2628,Q3_SQL_Error_Concentration!$F:$F,C2628)=0,"",SUMIFS(Q3_SQL_Error_Concentration!$I:$I,Q3_SQL_Error_Concentration!$A:$A,A2628,Q3_SQL_Error_Concentration!$E:$E,B2628,Q3_SQL_Error_Concentration!$F:$F,C2628))</f>
        <v>2.5457000000000001</v>
      </c>
      <c r="H2628" s="5" t="str">
        <f t="shared" si="247"/>
        <v>PASS</v>
      </c>
      <c r="I2628" s="5">
        <f>IF(D2628&gt;=Q3_Validation!$C$2,1,0)</f>
        <v>1</v>
      </c>
      <c r="J2628" s="8">
        <f t="shared" si="248"/>
        <v>2.5456557830658548</v>
      </c>
      <c r="K2628" s="5" t="str">
        <f t="shared" si="249"/>
        <v>high-error</v>
      </c>
      <c r="L2628" s="5">
        <f t="shared" si="250"/>
        <v>24</v>
      </c>
      <c r="M2628" s="5">
        <f t="shared" si="251"/>
        <v>1</v>
      </c>
    </row>
    <row r="2629" spans="1:13">
      <c r="A2629" s="5">
        <v>4899</v>
      </c>
      <c r="B2629" s="5">
        <v>17</v>
      </c>
      <c r="C2629" s="5" t="s">
        <v>62</v>
      </c>
      <c r="D2629" s="5">
        <v>4</v>
      </c>
      <c r="E2629" s="5">
        <v>0</v>
      </c>
      <c r="F2629" s="8">
        <f t="shared" si="246"/>
        <v>0</v>
      </c>
      <c r="G2629" s="5" t="str">
        <f>IF(COUNTIFS(Q3_SQL_Error_Concentration!$A:$A,A2629,Q3_SQL_Error_Concentration!$E:$E,B2629,Q3_SQL_Error_Concentration!$F:$F,C2629)=0,"",SUMIFS(Q3_SQL_Error_Concentration!$I:$I,Q3_SQL_Error_Concentration!$A:$A,A2629,Q3_SQL_Error_Concentration!$E:$E,B2629,Q3_SQL_Error_Concentration!$F:$F,C2629))</f>
        <v/>
      </c>
      <c r="H2629" s="5" t="str">
        <f t="shared" si="247"/>
        <v/>
      </c>
      <c r="I2629" s="5">
        <f>IF(D2629&gt;=Q3_Validation!$C$2,1,0)</f>
        <v>0</v>
      </c>
      <c r="J2629" s="8" t="str">
        <f t="shared" si="248"/>
        <v/>
      </c>
      <c r="K2629" s="5" t="str">
        <f t="shared" si="249"/>
        <v>excluded</v>
      </c>
      <c r="L2629" s="5">
        <f t="shared" si="250"/>
        <v>24</v>
      </c>
      <c r="M2629" s="5">
        <f t="shared" si="251"/>
        <v>0</v>
      </c>
    </row>
    <row r="2630" spans="1:13">
      <c r="A2630" s="5">
        <v>4899</v>
      </c>
      <c r="B2630" s="5">
        <v>18</v>
      </c>
      <c r="C2630" s="5" t="s">
        <v>64</v>
      </c>
      <c r="D2630" s="5">
        <v>1235</v>
      </c>
      <c r="E2630" s="5">
        <v>38</v>
      </c>
      <c r="F2630" s="8">
        <f t="shared" si="246"/>
        <v>3.0769230769230771</v>
      </c>
      <c r="G2630" s="5">
        <f>IF(COUNTIFS(Q3_SQL_Error_Concentration!$A:$A,A2630,Q3_SQL_Error_Concentration!$E:$E,B2630,Q3_SQL_Error_Concentration!$F:$F,C2630)=0,"",SUMIFS(Q3_SQL_Error_Concentration!$I:$I,Q3_SQL_Error_Concentration!$A:$A,A2630,Q3_SQL_Error_Concentration!$E:$E,B2630,Q3_SQL_Error_Concentration!$F:$F,C2630))</f>
        <v>3.0769000000000002</v>
      </c>
      <c r="H2630" s="5" t="str">
        <f t="shared" si="247"/>
        <v>PASS</v>
      </c>
      <c r="I2630" s="5">
        <f>IF(D2630&gt;=Q3_Validation!$C$2,1,0)</f>
        <v>1</v>
      </c>
      <c r="J2630" s="8">
        <f t="shared" si="248"/>
        <v>3.0769230769230771</v>
      </c>
      <c r="K2630" s="5" t="str">
        <f t="shared" si="249"/>
        <v>high-error</v>
      </c>
      <c r="L2630" s="5">
        <f t="shared" si="250"/>
        <v>24</v>
      </c>
      <c r="M2630" s="5">
        <f t="shared" si="251"/>
        <v>1</v>
      </c>
    </row>
    <row r="2631" spans="1:13">
      <c r="A2631" s="5">
        <v>4899</v>
      </c>
      <c r="B2631" s="5">
        <v>18</v>
      </c>
      <c r="C2631" s="5" t="s">
        <v>62</v>
      </c>
      <c r="D2631" s="5">
        <v>3</v>
      </c>
      <c r="E2631" s="5">
        <v>0</v>
      </c>
      <c r="F2631" s="8">
        <f t="shared" si="246"/>
        <v>0</v>
      </c>
      <c r="G2631" s="5" t="str">
        <f>IF(COUNTIFS(Q3_SQL_Error_Concentration!$A:$A,A2631,Q3_SQL_Error_Concentration!$E:$E,B2631,Q3_SQL_Error_Concentration!$F:$F,C2631)=0,"",SUMIFS(Q3_SQL_Error_Concentration!$I:$I,Q3_SQL_Error_Concentration!$A:$A,A2631,Q3_SQL_Error_Concentration!$E:$E,B2631,Q3_SQL_Error_Concentration!$F:$F,C2631))</f>
        <v/>
      </c>
      <c r="H2631" s="5" t="str">
        <f t="shared" si="247"/>
        <v/>
      </c>
      <c r="I2631" s="5">
        <f>IF(D2631&gt;=Q3_Validation!$C$2,1,0)</f>
        <v>0</v>
      </c>
      <c r="J2631" s="8" t="str">
        <f t="shared" si="248"/>
        <v/>
      </c>
      <c r="K2631" s="5" t="str">
        <f t="shared" si="249"/>
        <v>excluded</v>
      </c>
      <c r="L2631" s="5">
        <f t="shared" si="250"/>
        <v>24</v>
      </c>
      <c r="M2631" s="5">
        <f t="shared" si="251"/>
        <v>0</v>
      </c>
    </row>
    <row r="2632" spans="1:13">
      <c r="A2632" s="5">
        <v>4899</v>
      </c>
      <c r="B2632" s="5">
        <v>19</v>
      </c>
      <c r="C2632" s="5" t="s">
        <v>64</v>
      </c>
      <c r="D2632" s="5">
        <v>1361</v>
      </c>
      <c r="E2632" s="5">
        <v>36</v>
      </c>
      <c r="F2632" s="8">
        <f t="shared" si="246"/>
        <v>2.645113886847906</v>
      </c>
      <c r="G2632" s="5">
        <f>IF(COUNTIFS(Q3_SQL_Error_Concentration!$A:$A,A2632,Q3_SQL_Error_Concentration!$E:$E,B2632,Q3_SQL_Error_Concentration!$F:$F,C2632)=0,"",SUMIFS(Q3_SQL_Error_Concentration!$I:$I,Q3_SQL_Error_Concentration!$A:$A,A2632,Q3_SQL_Error_Concentration!$E:$E,B2632,Q3_SQL_Error_Concentration!$F:$F,C2632))</f>
        <v>2.6450999999999998</v>
      </c>
      <c r="H2632" s="5" t="str">
        <f t="shared" si="247"/>
        <v>PASS</v>
      </c>
      <c r="I2632" s="5">
        <f>IF(D2632&gt;=Q3_Validation!$C$2,1,0)</f>
        <v>1</v>
      </c>
      <c r="J2632" s="8">
        <f t="shared" si="248"/>
        <v>2.645113886847906</v>
      </c>
      <c r="K2632" s="5" t="str">
        <f t="shared" si="249"/>
        <v>high-error</v>
      </c>
      <c r="L2632" s="5">
        <f t="shared" si="250"/>
        <v>24</v>
      </c>
      <c r="M2632" s="5">
        <f t="shared" si="251"/>
        <v>1</v>
      </c>
    </row>
    <row r="2633" spans="1:13">
      <c r="A2633" s="5">
        <v>4899</v>
      </c>
      <c r="B2633" s="5">
        <v>19</v>
      </c>
      <c r="C2633" s="5" t="s">
        <v>62</v>
      </c>
      <c r="D2633" s="5">
        <v>2</v>
      </c>
      <c r="E2633" s="5">
        <v>0</v>
      </c>
      <c r="F2633" s="8">
        <f t="shared" si="246"/>
        <v>0</v>
      </c>
      <c r="G2633" s="5" t="str">
        <f>IF(COUNTIFS(Q3_SQL_Error_Concentration!$A:$A,A2633,Q3_SQL_Error_Concentration!$E:$E,B2633,Q3_SQL_Error_Concentration!$F:$F,C2633)=0,"",SUMIFS(Q3_SQL_Error_Concentration!$I:$I,Q3_SQL_Error_Concentration!$A:$A,A2633,Q3_SQL_Error_Concentration!$E:$E,B2633,Q3_SQL_Error_Concentration!$F:$F,C2633))</f>
        <v/>
      </c>
      <c r="H2633" s="5" t="str">
        <f t="shared" si="247"/>
        <v/>
      </c>
      <c r="I2633" s="5">
        <f>IF(D2633&gt;=Q3_Validation!$C$2,1,0)</f>
        <v>0</v>
      </c>
      <c r="J2633" s="8" t="str">
        <f t="shared" si="248"/>
        <v/>
      </c>
      <c r="K2633" s="5" t="str">
        <f t="shared" si="249"/>
        <v>excluded</v>
      </c>
      <c r="L2633" s="5">
        <f t="shared" si="250"/>
        <v>24</v>
      </c>
      <c r="M2633" s="5">
        <f t="shared" si="251"/>
        <v>0</v>
      </c>
    </row>
    <row r="2634" spans="1:13">
      <c r="A2634" s="5">
        <v>4899</v>
      </c>
      <c r="B2634" s="5">
        <v>20</v>
      </c>
      <c r="C2634" s="5" t="s">
        <v>64</v>
      </c>
      <c r="D2634" s="5">
        <v>1656</v>
      </c>
      <c r="E2634" s="5">
        <v>61</v>
      </c>
      <c r="F2634" s="8">
        <f t="shared" si="246"/>
        <v>3.6835748792270531</v>
      </c>
      <c r="G2634" s="5">
        <f>IF(COUNTIFS(Q3_SQL_Error_Concentration!$A:$A,A2634,Q3_SQL_Error_Concentration!$E:$E,B2634,Q3_SQL_Error_Concentration!$F:$F,C2634)=0,"",SUMIFS(Q3_SQL_Error_Concentration!$I:$I,Q3_SQL_Error_Concentration!$A:$A,A2634,Q3_SQL_Error_Concentration!$E:$E,B2634,Q3_SQL_Error_Concentration!$F:$F,C2634))</f>
        <v>3.6836000000000002</v>
      </c>
      <c r="H2634" s="5" t="str">
        <f t="shared" si="247"/>
        <v>PASS</v>
      </c>
      <c r="I2634" s="5">
        <f>IF(D2634&gt;=Q3_Validation!$C$2,1,0)</f>
        <v>1</v>
      </c>
      <c r="J2634" s="8">
        <f t="shared" si="248"/>
        <v>3.6835748792270531</v>
      </c>
      <c r="K2634" s="5" t="str">
        <f t="shared" si="249"/>
        <v>outlier</v>
      </c>
      <c r="L2634" s="5">
        <f t="shared" si="250"/>
        <v>24</v>
      </c>
      <c r="M2634" s="5">
        <f t="shared" si="251"/>
        <v>1</v>
      </c>
    </row>
    <row r="2635" spans="1:13">
      <c r="A2635" s="5">
        <v>4899</v>
      </c>
      <c r="B2635" s="5">
        <v>20</v>
      </c>
      <c r="C2635" s="5" t="s">
        <v>62</v>
      </c>
      <c r="D2635" s="5">
        <v>1</v>
      </c>
      <c r="E2635" s="5">
        <v>0</v>
      </c>
      <c r="F2635" s="8">
        <f t="shared" si="246"/>
        <v>0</v>
      </c>
      <c r="G2635" s="5" t="str">
        <f>IF(COUNTIFS(Q3_SQL_Error_Concentration!$A:$A,A2635,Q3_SQL_Error_Concentration!$E:$E,B2635,Q3_SQL_Error_Concentration!$F:$F,C2635)=0,"",SUMIFS(Q3_SQL_Error_Concentration!$I:$I,Q3_SQL_Error_Concentration!$A:$A,A2635,Q3_SQL_Error_Concentration!$E:$E,B2635,Q3_SQL_Error_Concentration!$F:$F,C2635))</f>
        <v/>
      </c>
      <c r="H2635" s="5" t="str">
        <f t="shared" si="247"/>
        <v/>
      </c>
      <c r="I2635" s="5">
        <f>IF(D2635&gt;=Q3_Validation!$C$2,1,0)</f>
        <v>0</v>
      </c>
      <c r="J2635" s="8" t="str">
        <f t="shared" si="248"/>
        <v/>
      </c>
      <c r="K2635" s="5" t="str">
        <f t="shared" si="249"/>
        <v>excluded</v>
      </c>
      <c r="L2635" s="5">
        <f t="shared" si="250"/>
        <v>24</v>
      </c>
      <c r="M2635" s="5">
        <f t="shared" si="251"/>
        <v>0</v>
      </c>
    </row>
    <row r="2636" spans="1:13">
      <c r="A2636" s="5">
        <v>4899</v>
      </c>
      <c r="B2636" s="5">
        <v>21</v>
      </c>
      <c r="C2636" s="5" t="s">
        <v>64</v>
      </c>
      <c r="D2636" s="5">
        <v>1323</v>
      </c>
      <c r="E2636" s="5">
        <v>47</v>
      </c>
      <c r="F2636" s="8">
        <f t="shared" si="246"/>
        <v>3.5525321239606953</v>
      </c>
      <c r="G2636" s="5">
        <f>IF(COUNTIFS(Q3_SQL_Error_Concentration!$A:$A,A2636,Q3_SQL_Error_Concentration!$E:$E,B2636,Q3_SQL_Error_Concentration!$F:$F,C2636)=0,"",SUMIFS(Q3_SQL_Error_Concentration!$I:$I,Q3_SQL_Error_Concentration!$A:$A,A2636,Q3_SQL_Error_Concentration!$E:$E,B2636,Q3_SQL_Error_Concentration!$F:$F,C2636))</f>
        <v>3.5525000000000002</v>
      </c>
      <c r="H2636" s="5" t="str">
        <f t="shared" si="247"/>
        <v>PASS</v>
      </c>
      <c r="I2636" s="5">
        <f>IF(D2636&gt;=Q3_Validation!$C$2,1,0)</f>
        <v>1</v>
      </c>
      <c r="J2636" s="8">
        <f t="shared" si="248"/>
        <v>3.5525321239606953</v>
      </c>
      <c r="K2636" s="5" t="str">
        <f t="shared" si="249"/>
        <v>high-error</v>
      </c>
      <c r="L2636" s="5">
        <f t="shared" si="250"/>
        <v>24</v>
      </c>
      <c r="M2636" s="5">
        <f t="shared" si="251"/>
        <v>1</v>
      </c>
    </row>
    <row r="2637" spans="1:13">
      <c r="A2637" s="5">
        <v>4899</v>
      </c>
      <c r="B2637" s="5">
        <v>21</v>
      </c>
      <c r="C2637" s="5" t="s">
        <v>62</v>
      </c>
      <c r="D2637" s="5">
        <v>5</v>
      </c>
      <c r="E2637" s="5">
        <v>0</v>
      </c>
      <c r="F2637" s="8">
        <f t="shared" si="246"/>
        <v>0</v>
      </c>
      <c r="G2637" s="5" t="str">
        <f>IF(COUNTIFS(Q3_SQL_Error_Concentration!$A:$A,A2637,Q3_SQL_Error_Concentration!$E:$E,B2637,Q3_SQL_Error_Concentration!$F:$F,C2637)=0,"",SUMIFS(Q3_SQL_Error_Concentration!$I:$I,Q3_SQL_Error_Concentration!$A:$A,A2637,Q3_SQL_Error_Concentration!$E:$E,B2637,Q3_SQL_Error_Concentration!$F:$F,C2637))</f>
        <v/>
      </c>
      <c r="H2637" s="5" t="str">
        <f t="shared" si="247"/>
        <v/>
      </c>
      <c r="I2637" s="5">
        <f>IF(D2637&gt;=Q3_Validation!$C$2,1,0)</f>
        <v>0</v>
      </c>
      <c r="J2637" s="8" t="str">
        <f t="shared" si="248"/>
        <v/>
      </c>
      <c r="K2637" s="5" t="str">
        <f t="shared" si="249"/>
        <v>excluded</v>
      </c>
      <c r="L2637" s="5">
        <f t="shared" si="250"/>
        <v>24</v>
      </c>
      <c r="M2637" s="5">
        <f t="shared" si="251"/>
        <v>0</v>
      </c>
    </row>
    <row r="2638" spans="1:13">
      <c r="A2638" s="5">
        <v>4899</v>
      </c>
      <c r="B2638" s="5">
        <v>22</v>
      </c>
      <c r="C2638" s="5" t="s">
        <v>64</v>
      </c>
      <c r="D2638" s="5">
        <v>1524</v>
      </c>
      <c r="E2638" s="5">
        <v>46</v>
      </c>
      <c r="F2638" s="8">
        <f t="shared" si="246"/>
        <v>3.0183727034120733</v>
      </c>
      <c r="G2638" s="5">
        <f>IF(COUNTIFS(Q3_SQL_Error_Concentration!$A:$A,A2638,Q3_SQL_Error_Concentration!$E:$E,B2638,Q3_SQL_Error_Concentration!$F:$F,C2638)=0,"",SUMIFS(Q3_SQL_Error_Concentration!$I:$I,Q3_SQL_Error_Concentration!$A:$A,A2638,Q3_SQL_Error_Concentration!$E:$E,B2638,Q3_SQL_Error_Concentration!$F:$F,C2638))</f>
        <v>3.0184000000000002</v>
      </c>
      <c r="H2638" s="5" t="str">
        <f t="shared" si="247"/>
        <v>PASS</v>
      </c>
      <c r="I2638" s="5">
        <f>IF(D2638&gt;=Q3_Validation!$C$2,1,0)</f>
        <v>1</v>
      </c>
      <c r="J2638" s="8">
        <f t="shared" si="248"/>
        <v>3.0183727034120733</v>
      </c>
      <c r="K2638" s="5" t="str">
        <f t="shared" si="249"/>
        <v>high-error</v>
      </c>
      <c r="L2638" s="5">
        <f t="shared" si="250"/>
        <v>24</v>
      </c>
      <c r="M2638" s="5">
        <f t="shared" si="251"/>
        <v>1</v>
      </c>
    </row>
    <row r="2639" spans="1:13">
      <c r="A2639" s="5">
        <v>4899</v>
      </c>
      <c r="B2639" s="5">
        <v>22</v>
      </c>
      <c r="C2639" s="5" t="s">
        <v>62</v>
      </c>
      <c r="D2639" s="5">
        <v>2</v>
      </c>
      <c r="E2639" s="5">
        <v>0</v>
      </c>
      <c r="F2639" s="8">
        <f t="shared" si="246"/>
        <v>0</v>
      </c>
      <c r="G2639" s="5" t="str">
        <f>IF(COUNTIFS(Q3_SQL_Error_Concentration!$A:$A,A2639,Q3_SQL_Error_Concentration!$E:$E,B2639,Q3_SQL_Error_Concentration!$F:$F,C2639)=0,"",SUMIFS(Q3_SQL_Error_Concentration!$I:$I,Q3_SQL_Error_Concentration!$A:$A,A2639,Q3_SQL_Error_Concentration!$E:$E,B2639,Q3_SQL_Error_Concentration!$F:$F,C2639))</f>
        <v/>
      </c>
      <c r="H2639" s="5" t="str">
        <f t="shared" si="247"/>
        <v/>
      </c>
      <c r="I2639" s="5">
        <f>IF(D2639&gt;=Q3_Validation!$C$2,1,0)</f>
        <v>0</v>
      </c>
      <c r="J2639" s="8" t="str">
        <f t="shared" si="248"/>
        <v/>
      </c>
      <c r="K2639" s="5" t="str">
        <f t="shared" si="249"/>
        <v>excluded</v>
      </c>
      <c r="L2639" s="5">
        <f t="shared" si="250"/>
        <v>24</v>
      </c>
      <c r="M2639" s="5">
        <f t="shared" si="251"/>
        <v>0</v>
      </c>
    </row>
    <row r="2640" spans="1:13">
      <c r="A2640" s="5">
        <v>4899</v>
      </c>
      <c r="B2640" s="5">
        <v>23</v>
      </c>
      <c r="C2640" s="5" t="s">
        <v>64</v>
      </c>
      <c r="D2640" s="5">
        <v>1286</v>
      </c>
      <c r="E2640" s="5">
        <v>45</v>
      </c>
      <c r="F2640" s="8">
        <f t="shared" si="246"/>
        <v>3.4992223950233283</v>
      </c>
      <c r="G2640" s="5">
        <f>IF(COUNTIFS(Q3_SQL_Error_Concentration!$A:$A,A2640,Q3_SQL_Error_Concentration!$E:$E,B2640,Q3_SQL_Error_Concentration!$F:$F,C2640)=0,"",SUMIFS(Q3_SQL_Error_Concentration!$I:$I,Q3_SQL_Error_Concentration!$A:$A,A2640,Q3_SQL_Error_Concentration!$E:$E,B2640,Q3_SQL_Error_Concentration!$F:$F,C2640))</f>
        <v>3.4992000000000001</v>
      </c>
      <c r="H2640" s="5" t="str">
        <f t="shared" si="247"/>
        <v>PASS</v>
      </c>
      <c r="I2640" s="5">
        <f>IF(D2640&gt;=Q3_Validation!$C$2,1,0)</f>
        <v>1</v>
      </c>
      <c r="J2640" s="8">
        <f t="shared" si="248"/>
        <v>3.4992223950233283</v>
      </c>
      <c r="K2640" s="5" t="str">
        <f t="shared" si="249"/>
        <v>high-error</v>
      </c>
      <c r="L2640" s="5">
        <f t="shared" si="250"/>
        <v>24</v>
      </c>
      <c r="M2640" s="5">
        <f t="shared" si="251"/>
        <v>1</v>
      </c>
    </row>
    <row r="2641" spans="1:13">
      <c r="A2641" s="5">
        <v>4899</v>
      </c>
      <c r="B2641" s="5">
        <v>23</v>
      </c>
      <c r="C2641" s="5" t="s">
        <v>62</v>
      </c>
      <c r="D2641" s="5">
        <v>7</v>
      </c>
      <c r="E2641" s="5">
        <v>0</v>
      </c>
      <c r="F2641" s="8">
        <f t="shared" si="246"/>
        <v>0</v>
      </c>
      <c r="G2641" s="5" t="str">
        <f>IF(COUNTIFS(Q3_SQL_Error_Concentration!$A:$A,A2641,Q3_SQL_Error_Concentration!$E:$E,B2641,Q3_SQL_Error_Concentration!$F:$F,C2641)=0,"",SUMIFS(Q3_SQL_Error_Concentration!$I:$I,Q3_SQL_Error_Concentration!$A:$A,A2641,Q3_SQL_Error_Concentration!$E:$E,B2641,Q3_SQL_Error_Concentration!$F:$F,C2641))</f>
        <v/>
      </c>
      <c r="H2641" s="5" t="str">
        <f t="shared" si="247"/>
        <v/>
      </c>
      <c r="I2641" s="5">
        <f>IF(D2641&gt;=Q3_Validation!$C$2,1,0)</f>
        <v>0</v>
      </c>
      <c r="J2641" s="8" t="str">
        <f t="shared" si="248"/>
        <v/>
      </c>
      <c r="K2641" s="5" t="str">
        <f t="shared" si="249"/>
        <v>excluded</v>
      </c>
      <c r="L2641" s="5">
        <f t="shared" si="250"/>
        <v>24</v>
      </c>
      <c r="M2641" s="5">
        <f t="shared" si="251"/>
        <v>0</v>
      </c>
    </row>
    <row r="2642" spans="1:13">
      <c r="A2642" s="5">
        <v>4900</v>
      </c>
      <c r="B2642" s="5">
        <v>0</v>
      </c>
      <c r="C2642" s="5" t="s">
        <v>63</v>
      </c>
      <c r="D2642" s="5">
        <v>1636</v>
      </c>
      <c r="E2642" s="5">
        <v>45</v>
      </c>
      <c r="F2642" s="8">
        <f t="shared" si="246"/>
        <v>2.7506112469437651</v>
      </c>
      <c r="G2642" s="5">
        <f>IF(COUNTIFS(Q3_SQL_Error_Concentration!$A:$A,A2642,Q3_SQL_Error_Concentration!$E:$E,B2642,Q3_SQL_Error_Concentration!$F:$F,C2642)=0,"",SUMIFS(Q3_SQL_Error_Concentration!$I:$I,Q3_SQL_Error_Concentration!$A:$A,A2642,Q3_SQL_Error_Concentration!$E:$E,B2642,Q3_SQL_Error_Concentration!$F:$F,C2642))</f>
        <v>2.7505999999999999</v>
      </c>
      <c r="H2642" s="5" t="str">
        <f t="shared" si="247"/>
        <v>PASS</v>
      </c>
      <c r="I2642" s="5">
        <f>IF(D2642&gt;=Q3_Validation!$C$2,1,0)</f>
        <v>1</v>
      </c>
      <c r="J2642" s="8">
        <f t="shared" si="248"/>
        <v>2.7506112469437651</v>
      </c>
      <c r="K2642" s="5" t="str">
        <f t="shared" si="249"/>
        <v>high-error</v>
      </c>
      <c r="L2642" s="5">
        <f t="shared" si="250"/>
        <v>50</v>
      </c>
      <c r="M2642" s="5">
        <f t="shared" si="251"/>
        <v>1</v>
      </c>
    </row>
    <row r="2643" spans="1:13">
      <c r="A2643" s="5">
        <v>4900</v>
      </c>
      <c r="B2643" s="5">
        <v>0</v>
      </c>
      <c r="C2643" s="5" t="s">
        <v>64</v>
      </c>
      <c r="D2643" s="5">
        <v>1845</v>
      </c>
      <c r="E2643" s="5">
        <v>49</v>
      </c>
      <c r="F2643" s="8">
        <f t="shared" si="246"/>
        <v>2.6558265582655824</v>
      </c>
      <c r="G2643" s="5">
        <f>IF(COUNTIFS(Q3_SQL_Error_Concentration!$A:$A,A2643,Q3_SQL_Error_Concentration!$E:$E,B2643,Q3_SQL_Error_Concentration!$F:$F,C2643)=0,"",SUMIFS(Q3_SQL_Error_Concentration!$I:$I,Q3_SQL_Error_Concentration!$A:$A,A2643,Q3_SQL_Error_Concentration!$E:$E,B2643,Q3_SQL_Error_Concentration!$F:$F,C2643))</f>
        <v>2.6558000000000002</v>
      </c>
      <c r="H2643" s="5" t="str">
        <f t="shared" si="247"/>
        <v>PASS</v>
      </c>
      <c r="I2643" s="5">
        <f>IF(D2643&gt;=Q3_Validation!$C$2,1,0)</f>
        <v>1</v>
      </c>
      <c r="J2643" s="8">
        <f t="shared" si="248"/>
        <v>2.6558265582655824</v>
      </c>
      <c r="K2643" s="5" t="str">
        <f t="shared" si="249"/>
        <v>high-error</v>
      </c>
      <c r="L2643" s="5">
        <f t="shared" si="250"/>
        <v>50</v>
      </c>
      <c r="M2643" s="5">
        <f t="shared" si="251"/>
        <v>1</v>
      </c>
    </row>
    <row r="2644" spans="1:13">
      <c r="A2644" s="5">
        <v>4900</v>
      </c>
      <c r="B2644" s="5">
        <v>0</v>
      </c>
      <c r="C2644" s="5" t="s">
        <v>62</v>
      </c>
      <c r="D2644" s="5">
        <v>2542</v>
      </c>
      <c r="E2644" s="5">
        <v>56</v>
      </c>
      <c r="F2644" s="8">
        <f t="shared" si="246"/>
        <v>2.2029897718332023</v>
      </c>
      <c r="G2644" s="5">
        <f>IF(COUNTIFS(Q3_SQL_Error_Concentration!$A:$A,A2644,Q3_SQL_Error_Concentration!$E:$E,B2644,Q3_SQL_Error_Concentration!$F:$F,C2644)=0,"",SUMIFS(Q3_SQL_Error_Concentration!$I:$I,Q3_SQL_Error_Concentration!$A:$A,A2644,Q3_SQL_Error_Concentration!$E:$E,B2644,Q3_SQL_Error_Concentration!$F:$F,C2644))</f>
        <v>2.2029999999999998</v>
      </c>
      <c r="H2644" s="5" t="str">
        <f t="shared" si="247"/>
        <v>PASS</v>
      </c>
      <c r="I2644" s="5">
        <f>IF(D2644&gt;=Q3_Validation!$C$2,1,0)</f>
        <v>1</v>
      </c>
      <c r="J2644" s="8">
        <f t="shared" si="248"/>
        <v>2.2029897718332023</v>
      </c>
      <c r="K2644" s="5" t="str">
        <f t="shared" si="249"/>
        <v>high-error</v>
      </c>
      <c r="L2644" s="5">
        <f t="shared" si="250"/>
        <v>50</v>
      </c>
      <c r="M2644" s="5">
        <f t="shared" si="251"/>
        <v>1</v>
      </c>
    </row>
    <row r="2645" spans="1:13">
      <c r="A2645" s="5">
        <v>4900</v>
      </c>
      <c r="B2645" s="5">
        <v>1</v>
      </c>
      <c r="C2645" s="5" t="s">
        <v>63</v>
      </c>
      <c r="D2645" s="5">
        <v>1837</v>
      </c>
      <c r="E2645" s="5">
        <v>45</v>
      </c>
      <c r="F2645" s="8">
        <f t="shared" si="246"/>
        <v>2.4496461622210126</v>
      </c>
      <c r="G2645" s="5">
        <f>IF(COUNTIFS(Q3_SQL_Error_Concentration!$A:$A,A2645,Q3_SQL_Error_Concentration!$E:$E,B2645,Q3_SQL_Error_Concentration!$F:$F,C2645)=0,"",SUMIFS(Q3_SQL_Error_Concentration!$I:$I,Q3_SQL_Error_Concentration!$A:$A,A2645,Q3_SQL_Error_Concentration!$E:$E,B2645,Q3_SQL_Error_Concentration!$F:$F,C2645))</f>
        <v>2.4497</v>
      </c>
      <c r="H2645" s="5" t="str">
        <f t="shared" si="247"/>
        <v>PASS</v>
      </c>
      <c r="I2645" s="5">
        <f>IF(D2645&gt;=Q3_Validation!$C$2,1,0)</f>
        <v>1</v>
      </c>
      <c r="J2645" s="8">
        <f t="shared" si="248"/>
        <v>2.4496461622210126</v>
      </c>
      <c r="K2645" s="5" t="str">
        <f t="shared" si="249"/>
        <v>high-error</v>
      </c>
      <c r="L2645" s="5">
        <f t="shared" si="250"/>
        <v>50</v>
      </c>
      <c r="M2645" s="5">
        <f t="shared" si="251"/>
        <v>1</v>
      </c>
    </row>
    <row r="2646" spans="1:13">
      <c r="A2646" s="5">
        <v>4900</v>
      </c>
      <c r="B2646" s="5">
        <v>1</v>
      </c>
      <c r="C2646" s="5" t="s">
        <v>64</v>
      </c>
      <c r="D2646" s="5">
        <v>2240</v>
      </c>
      <c r="E2646" s="5">
        <v>75</v>
      </c>
      <c r="F2646" s="8">
        <f t="shared" si="246"/>
        <v>3.3482142857142856</v>
      </c>
      <c r="G2646" s="5">
        <f>IF(COUNTIFS(Q3_SQL_Error_Concentration!$A:$A,A2646,Q3_SQL_Error_Concentration!$E:$E,B2646,Q3_SQL_Error_Concentration!$F:$F,C2646)=0,"",SUMIFS(Q3_SQL_Error_Concentration!$I:$I,Q3_SQL_Error_Concentration!$A:$A,A2646,Q3_SQL_Error_Concentration!$E:$E,B2646,Q3_SQL_Error_Concentration!$F:$F,C2646))</f>
        <v>3.3481999999999998</v>
      </c>
      <c r="H2646" s="5" t="str">
        <f t="shared" si="247"/>
        <v>PASS</v>
      </c>
      <c r="I2646" s="5">
        <f>IF(D2646&gt;=Q3_Validation!$C$2,1,0)</f>
        <v>1</v>
      </c>
      <c r="J2646" s="8">
        <f t="shared" si="248"/>
        <v>3.3482142857142856</v>
      </c>
      <c r="K2646" s="5" t="str">
        <f t="shared" si="249"/>
        <v>high-error</v>
      </c>
      <c r="L2646" s="5">
        <f t="shared" si="250"/>
        <v>50</v>
      </c>
      <c r="M2646" s="5">
        <f t="shared" si="251"/>
        <v>1</v>
      </c>
    </row>
    <row r="2647" spans="1:13">
      <c r="A2647" s="5">
        <v>4900</v>
      </c>
      <c r="B2647" s="5">
        <v>1</v>
      </c>
      <c r="C2647" s="5" t="s">
        <v>62</v>
      </c>
      <c r="D2647" s="5">
        <v>2986</v>
      </c>
      <c r="E2647" s="5">
        <v>66</v>
      </c>
      <c r="F2647" s="8">
        <f t="shared" si="246"/>
        <v>2.2103148024112524</v>
      </c>
      <c r="G2647" s="5">
        <f>IF(COUNTIFS(Q3_SQL_Error_Concentration!$A:$A,A2647,Q3_SQL_Error_Concentration!$E:$E,B2647,Q3_SQL_Error_Concentration!$F:$F,C2647)=0,"",SUMIFS(Q3_SQL_Error_Concentration!$I:$I,Q3_SQL_Error_Concentration!$A:$A,A2647,Q3_SQL_Error_Concentration!$E:$E,B2647,Q3_SQL_Error_Concentration!$F:$F,C2647))</f>
        <v>2.2103000000000002</v>
      </c>
      <c r="H2647" s="5" t="str">
        <f t="shared" si="247"/>
        <v>PASS</v>
      </c>
      <c r="I2647" s="5">
        <f>IF(D2647&gt;=Q3_Validation!$C$2,1,0)</f>
        <v>1</v>
      </c>
      <c r="J2647" s="8">
        <f t="shared" si="248"/>
        <v>2.2103148024112524</v>
      </c>
      <c r="K2647" s="5" t="str">
        <f t="shared" si="249"/>
        <v>high-error</v>
      </c>
      <c r="L2647" s="5">
        <f t="shared" si="250"/>
        <v>50</v>
      </c>
      <c r="M2647" s="5">
        <f t="shared" si="251"/>
        <v>1</v>
      </c>
    </row>
    <row r="2648" spans="1:13">
      <c r="A2648" s="5">
        <v>4900</v>
      </c>
      <c r="B2648" s="5">
        <v>2</v>
      </c>
      <c r="C2648" s="5" t="s">
        <v>63</v>
      </c>
      <c r="D2648" s="5">
        <v>2208</v>
      </c>
      <c r="E2648" s="5">
        <v>59</v>
      </c>
      <c r="F2648" s="8">
        <f t="shared" si="246"/>
        <v>2.6721014492753623</v>
      </c>
      <c r="G2648" s="5">
        <f>IF(COUNTIFS(Q3_SQL_Error_Concentration!$A:$A,A2648,Q3_SQL_Error_Concentration!$E:$E,B2648,Q3_SQL_Error_Concentration!$F:$F,C2648)=0,"",SUMIFS(Q3_SQL_Error_Concentration!$I:$I,Q3_SQL_Error_Concentration!$A:$A,A2648,Q3_SQL_Error_Concentration!$E:$E,B2648,Q3_SQL_Error_Concentration!$F:$F,C2648))</f>
        <v>2.6720999999999999</v>
      </c>
      <c r="H2648" s="5" t="str">
        <f t="shared" si="247"/>
        <v>PASS</v>
      </c>
      <c r="I2648" s="5">
        <f>IF(D2648&gt;=Q3_Validation!$C$2,1,0)</f>
        <v>1</v>
      </c>
      <c r="J2648" s="8">
        <f t="shared" si="248"/>
        <v>2.6721014492753623</v>
      </c>
      <c r="K2648" s="5" t="str">
        <f t="shared" si="249"/>
        <v>high-error</v>
      </c>
      <c r="L2648" s="5">
        <f t="shared" si="250"/>
        <v>50</v>
      </c>
      <c r="M2648" s="5">
        <f t="shared" si="251"/>
        <v>1</v>
      </c>
    </row>
    <row r="2649" spans="1:13">
      <c r="A2649" s="5">
        <v>4900</v>
      </c>
      <c r="B2649" s="5">
        <v>2</v>
      </c>
      <c r="C2649" s="5" t="s">
        <v>64</v>
      </c>
      <c r="D2649" s="5">
        <v>2106</v>
      </c>
      <c r="E2649" s="5">
        <v>74</v>
      </c>
      <c r="F2649" s="8">
        <f t="shared" si="246"/>
        <v>3.5137701804368473</v>
      </c>
      <c r="G2649" s="5">
        <f>IF(COUNTIFS(Q3_SQL_Error_Concentration!$A:$A,A2649,Q3_SQL_Error_Concentration!$E:$E,B2649,Q3_SQL_Error_Concentration!$F:$F,C2649)=0,"",SUMIFS(Q3_SQL_Error_Concentration!$I:$I,Q3_SQL_Error_Concentration!$A:$A,A2649,Q3_SQL_Error_Concentration!$E:$E,B2649,Q3_SQL_Error_Concentration!$F:$F,C2649))</f>
        <v>3.5137999999999998</v>
      </c>
      <c r="H2649" s="5" t="str">
        <f t="shared" si="247"/>
        <v>PASS</v>
      </c>
      <c r="I2649" s="5">
        <f>IF(D2649&gt;=Q3_Validation!$C$2,1,0)</f>
        <v>1</v>
      </c>
      <c r="J2649" s="8">
        <f t="shared" si="248"/>
        <v>3.5137701804368473</v>
      </c>
      <c r="K2649" s="5" t="str">
        <f t="shared" si="249"/>
        <v>high-error</v>
      </c>
      <c r="L2649" s="5">
        <f t="shared" si="250"/>
        <v>50</v>
      </c>
      <c r="M2649" s="5">
        <f t="shared" si="251"/>
        <v>1</v>
      </c>
    </row>
    <row r="2650" spans="1:13">
      <c r="A2650" s="5">
        <v>4900</v>
      </c>
      <c r="B2650" s="5">
        <v>2</v>
      </c>
      <c r="C2650" s="5" t="s">
        <v>62</v>
      </c>
      <c r="D2650" s="5">
        <v>3176</v>
      </c>
      <c r="E2650" s="5">
        <v>87</v>
      </c>
      <c r="F2650" s="8">
        <f t="shared" si="246"/>
        <v>2.7392947103274561</v>
      </c>
      <c r="G2650" s="5">
        <f>IF(COUNTIFS(Q3_SQL_Error_Concentration!$A:$A,A2650,Q3_SQL_Error_Concentration!$E:$E,B2650,Q3_SQL_Error_Concentration!$F:$F,C2650)=0,"",SUMIFS(Q3_SQL_Error_Concentration!$I:$I,Q3_SQL_Error_Concentration!$A:$A,A2650,Q3_SQL_Error_Concentration!$E:$E,B2650,Q3_SQL_Error_Concentration!$F:$F,C2650))</f>
        <v>2.7393000000000001</v>
      </c>
      <c r="H2650" s="5" t="str">
        <f t="shared" si="247"/>
        <v>PASS</v>
      </c>
      <c r="I2650" s="5">
        <f>IF(D2650&gt;=Q3_Validation!$C$2,1,0)</f>
        <v>1</v>
      </c>
      <c r="J2650" s="8">
        <f t="shared" si="248"/>
        <v>2.7392947103274561</v>
      </c>
      <c r="K2650" s="5" t="str">
        <f t="shared" si="249"/>
        <v>high-error</v>
      </c>
      <c r="L2650" s="5">
        <f t="shared" si="250"/>
        <v>50</v>
      </c>
      <c r="M2650" s="5">
        <f t="shared" si="251"/>
        <v>1</v>
      </c>
    </row>
    <row r="2651" spans="1:13">
      <c r="A2651" s="5">
        <v>4900</v>
      </c>
      <c r="B2651" s="5">
        <v>3</v>
      </c>
      <c r="C2651" s="5" t="s">
        <v>63</v>
      </c>
      <c r="D2651" s="5">
        <v>1839</v>
      </c>
      <c r="E2651" s="5">
        <v>50</v>
      </c>
      <c r="F2651" s="8">
        <f t="shared" si="246"/>
        <v>2.7188689505165851</v>
      </c>
      <c r="G2651" s="5">
        <f>IF(COUNTIFS(Q3_SQL_Error_Concentration!$A:$A,A2651,Q3_SQL_Error_Concentration!$E:$E,B2651,Q3_SQL_Error_Concentration!$F:$F,C2651)=0,"",SUMIFS(Q3_SQL_Error_Concentration!$I:$I,Q3_SQL_Error_Concentration!$A:$A,A2651,Q3_SQL_Error_Concentration!$E:$E,B2651,Q3_SQL_Error_Concentration!$F:$F,C2651))</f>
        <v>2.7189000000000001</v>
      </c>
      <c r="H2651" s="5" t="str">
        <f t="shared" si="247"/>
        <v>PASS</v>
      </c>
      <c r="I2651" s="5">
        <f>IF(D2651&gt;=Q3_Validation!$C$2,1,0)</f>
        <v>1</v>
      </c>
      <c r="J2651" s="8">
        <f t="shared" si="248"/>
        <v>2.7188689505165851</v>
      </c>
      <c r="K2651" s="5" t="str">
        <f t="shared" si="249"/>
        <v>high-error</v>
      </c>
      <c r="L2651" s="5">
        <f t="shared" si="250"/>
        <v>50</v>
      </c>
      <c r="M2651" s="5">
        <f t="shared" si="251"/>
        <v>1</v>
      </c>
    </row>
    <row r="2652" spans="1:13">
      <c r="A2652" s="5">
        <v>4900</v>
      </c>
      <c r="B2652" s="5">
        <v>3</v>
      </c>
      <c r="C2652" s="5" t="s">
        <v>64</v>
      </c>
      <c r="D2652" s="5">
        <v>2071</v>
      </c>
      <c r="E2652" s="5">
        <v>73</v>
      </c>
      <c r="F2652" s="8">
        <f t="shared" si="246"/>
        <v>3.5248672139063255</v>
      </c>
      <c r="G2652" s="5">
        <f>IF(COUNTIFS(Q3_SQL_Error_Concentration!$A:$A,A2652,Q3_SQL_Error_Concentration!$E:$E,B2652,Q3_SQL_Error_Concentration!$F:$F,C2652)=0,"",SUMIFS(Q3_SQL_Error_Concentration!$I:$I,Q3_SQL_Error_Concentration!$A:$A,A2652,Q3_SQL_Error_Concentration!$E:$E,B2652,Q3_SQL_Error_Concentration!$F:$F,C2652))</f>
        <v>3.5249000000000001</v>
      </c>
      <c r="H2652" s="5" t="str">
        <f t="shared" si="247"/>
        <v>PASS</v>
      </c>
      <c r="I2652" s="5">
        <f>IF(D2652&gt;=Q3_Validation!$C$2,1,0)</f>
        <v>1</v>
      </c>
      <c r="J2652" s="8">
        <f t="shared" si="248"/>
        <v>3.5248672139063255</v>
      </c>
      <c r="K2652" s="5" t="str">
        <f t="shared" si="249"/>
        <v>high-error</v>
      </c>
      <c r="L2652" s="5">
        <f t="shared" si="250"/>
        <v>50</v>
      </c>
      <c r="M2652" s="5">
        <f t="shared" si="251"/>
        <v>1</v>
      </c>
    </row>
    <row r="2653" spans="1:13">
      <c r="A2653" s="5">
        <v>4900</v>
      </c>
      <c r="B2653" s="5">
        <v>3</v>
      </c>
      <c r="C2653" s="5" t="s">
        <v>62</v>
      </c>
      <c r="D2653" s="5">
        <v>2549</v>
      </c>
      <c r="E2653" s="5">
        <v>62</v>
      </c>
      <c r="F2653" s="8">
        <f t="shared" si="246"/>
        <v>2.4323264025107885</v>
      </c>
      <c r="G2653" s="5">
        <f>IF(COUNTIFS(Q3_SQL_Error_Concentration!$A:$A,A2653,Q3_SQL_Error_Concentration!$E:$E,B2653,Q3_SQL_Error_Concentration!$F:$F,C2653)=0,"",SUMIFS(Q3_SQL_Error_Concentration!$I:$I,Q3_SQL_Error_Concentration!$A:$A,A2653,Q3_SQL_Error_Concentration!$E:$E,B2653,Q3_SQL_Error_Concentration!$F:$F,C2653))</f>
        <v>2.4323000000000001</v>
      </c>
      <c r="H2653" s="5" t="str">
        <f t="shared" si="247"/>
        <v>PASS</v>
      </c>
      <c r="I2653" s="5">
        <f>IF(D2653&gt;=Q3_Validation!$C$2,1,0)</f>
        <v>1</v>
      </c>
      <c r="J2653" s="8">
        <f t="shared" si="248"/>
        <v>2.4323264025107885</v>
      </c>
      <c r="K2653" s="5" t="str">
        <f t="shared" si="249"/>
        <v>high-error</v>
      </c>
      <c r="L2653" s="5">
        <f t="shared" si="250"/>
        <v>50</v>
      </c>
      <c r="M2653" s="5">
        <f t="shared" si="251"/>
        <v>1</v>
      </c>
    </row>
    <row r="2654" spans="1:13">
      <c r="A2654" s="5">
        <v>4900</v>
      </c>
      <c r="B2654" s="5">
        <v>4</v>
      </c>
      <c r="C2654" s="5" t="s">
        <v>63</v>
      </c>
      <c r="D2654" s="5">
        <v>1973</v>
      </c>
      <c r="E2654" s="5">
        <v>45</v>
      </c>
      <c r="F2654" s="8">
        <f t="shared" si="246"/>
        <v>2.2807906741003547</v>
      </c>
      <c r="G2654" s="5">
        <f>IF(COUNTIFS(Q3_SQL_Error_Concentration!$A:$A,A2654,Q3_SQL_Error_Concentration!$E:$E,B2654,Q3_SQL_Error_Concentration!$F:$F,C2654)=0,"",SUMIFS(Q3_SQL_Error_Concentration!$I:$I,Q3_SQL_Error_Concentration!$A:$A,A2654,Q3_SQL_Error_Concentration!$E:$E,B2654,Q3_SQL_Error_Concentration!$F:$F,C2654))</f>
        <v>2.2808000000000002</v>
      </c>
      <c r="H2654" s="5" t="str">
        <f t="shared" si="247"/>
        <v>PASS</v>
      </c>
      <c r="I2654" s="5">
        <f>IF(D2654&gt;=Q3_Validation!$C$2,1,0)</f>
        <v>1</v>
      </c>
      <c r="J2654" s="8">
        <f t="shared" si="248"/>
        <v>2.2807906741003547</v>
      </c>
      <c r="K2654" s="5" t="str">
        <f t="shared" si="249"/>
        <v>high-error</v>
      </c>
      <c r="L2654" s="5">
        <f t="shared" si="250"/>
        <v>50</v>
      </c>
      <c r="M2654" s="5">
        <f t="shared" si="251"/>
        <v>1</v>
      </c>
    </row>
    <row r="2655" spans="1:13">
      <c r="A2655" s="5">
        <v>4900</v>
      </c>
      <c r="B2655" s="5">
        <v>4</v>
      </c>
      <c r="C2655" s="5" t="s">
        <v>64</v>
      </c>
      <c r="D2655" s="5">
        <v>2374</v>
      </c>
      <c r="E2655" s="5">
        <v>76</v>
      </c>
      <c r="F2655" s="8">
        <f t="shared" si="246"/>
        <v>3.2013479359730415</v>
      </c>
      <c r="G2655" s="5">
        <f>IF(COUNTIFS(Q3_SQL_Error_Concentration!$A:$A,A2655,Q3_SQL_Error_Concentration!$E:$E,B2655,Q3_SQL_Error_Concentration!$F:$F,C2655)=0,"",SUMIFS(Q3_SQL_Error_Concentration!$I:$I,Q3_SQL_Error_Concentration!$A:$A,A2655,Q3_SQL_Error_Concentration!$E:$E,B2655,Q3_SQL_Error_Concentration!$F:$F,C2655))</f>
        <v>3.2014</v>
      </c>
      <c r="H2655" s="5" t="str">
        <f t="shared" si="247"/>
        <v>PASS</v>
      </c>
      <c r="I2655" s="5">
        <f>IF(D2655&gt;=Q3_Validation!$C$2,1,0)</f>
        <v>1</v>
      </c>
      <c r="J2655" s="8">
        <f t="shared" si="248"/>
        <v>3.2013479359730415</v>
      </c>
      <c r="K2655" s="5" t="str">
        <f t="shared" si="249"/>
        <v>high-error</v>
      </c>
      <c r="L2655" s="5">
        <f t="shared" si="250"/>
        <v>50</v>
      </c>
      <c r="M2655" s="5">
        <f t="shared" si="251"/>
        <v>1</v>
      </c>
    </row>
    <row r="2656" spans="1:13">
      <c r="A2656" s="5">
        <v>4900</v>
      </c>
      <c r="B2656" s="5">
        <v>4</v>
      </c>
      <c r="C2656" s="5" t="s">
        <v>62</v>
      </c>
      <c r="D2656" s="5">
        <v>2762</v>
      </c>
      <c r="E2656" s="5">
        <v>51</v>
      </c>
      <c r="F2656" s="8">
        <f t="shared" si="246"/>
        <v>1.8464880521361333</v>
      </c>
      <c r="G2656" s="5" t="str">
        <f>IF(COUNTIFS(Q3_SQL_Error_Concentration!$A:$A,A2656,Q3_SQL_Error_Concentration!$E:$E,B2656,Q3_SQL_Error_Concentration!$F:$F,C2656)=0,"",SUMIFS(Q3_SQL_Error_Concentration!$I:$I,Q3_SQL_Error_Concentration!$A:$A,A2656,Q3_SQL_Error_Concentration!$E:$E,B2656,Q3_SQL_Error_Concentration!$F:$F,C2656))</f>
        <v/>
      </c>
      <c r="H2656" s="5" t="str">
        <f t="shared" si="247"/>
        <v/>
      </c>
      <c r="I2656" s="5">
        <f>IF(D2656&gt;=Q3_Validation!$C$2,1,0)</f>
        <v>1</v>
      </c>
      <c r="J2656" s="8">
        <f t="shared" si="248"/>
        <v>1.8464880521361333</v>
      </c>
      <c r="K2656" s="5" t="str">
        <f t="shared" si="249"/>
        <v>normal</v>
      </c>
      <c r="L2656" s="5">
        <f t="shared" si="250"/>
        <v>50</v>
      </c>
      <c r="M2656" s="5">
        <f t="shared" si="251"/>
        <v>0</v>
      </c>
    </row>
    <row r="2657" spans="1:13">
      <c r="A2657" s="5">
        <v>4900</v>
      </c>
      <c r="B2657" s="5">
        <v>5</v>
      </c>
      <c r="C2657" s="5" t="s">
        <v>63</v>
      </c>
      <c r="D2657" s="5">
        <v>1969</v>
      </c>
      <c r="E2657" s="5">
        <v>41</v>
      </c>
      <c r="F2657" s="8">
        <f t="shared" si="246"/>
        <v>2.0822752666328084</v>
      </c>
      <c r="G2657" s="5" t="str">
        <f>IF(COUNTIFS(Q3_SQL_Error_Concentration!$A:$A,A2657,Q3_SQL_Error_Concentration!$E:$E,B2657,Q3_SQL_Error_Concentration!$F:$F,C2657)=0,"",SUMIFS(Q3_SQL_Error_Concentration!$I:$I,Q3_SQL_Error_Concentration!$A:$A,A2657,Q3_SQL_Error_Concentration!$E:$E,B2657,Q3_SQL_Error_Concentration!$F:$F,C2657))</f>
        <v/>
      </c>
      <c r="H2657" s="5" t="str">
        <f t="shared" si="247"/>
        <v/>
      </c>
      <c r="I2657" s="5">
        <f>IF(D2657&gt;=Q3_Validation!$C$2,1,0)</f>
        <v>1</v>
      </c>
      <c r="J2657" s="8">
        <f t="shared" si="248"/>
        <v>2.0822752666328084</v>
      </c>
      <c r="K2657" s="5" t="str">
        <f t="shared" si="249"/>
        <v>normal</v>
      </c>
      <c r="L2657" s="5">
        <f t="shared" si="250"/>
        <v>50</v>
      </c>
      <c r="M2657" s="5">
        <f t="shared" si="251"/>
        <v>0</v>
      </c>
    </row>
    <row r="2658" spans="1:13">
      <c r="A2658" s="5">
        <v>4900</v>
      </c>
      <c r="B2658" s="5">
        <v>5</v>
      </c>
      <c r="C2658" s="5" t="s">
        <v>64</v>
      </c>
      <c r="D2658" s="5">
        <v>2608</v>
      </c>
      <c r="E2658" s="5">
        <v>87</v>
      </c>
      <c r="F2658" s="8">
        <f t="shared" si="246"/>
        <v>3.3358895705521472</v>
      </c>
      <c r="G2658" s="5">
        <f>IF(COUNTIFS(Q3_SQL_Error_Concentration!$A:$A,A2658,Q3_SQL_Error_Concentration!$E:$E,B2658,Q3_SQL_Error_Concentration!$F:$F,C2658)=0,"",SUMIFS(Q3_SQL_Error_Concentration!$I:$I,Q3_SQL_Error_Concentration!$A:$A,A2658,Q3_SQL_Error_Concentration!$E:$E,B2658,Q3_SQL_Error_Concentration!$F:$F,C2658))</f>
        <v>3.3359000000000001</v>
      </c>
      <c r="H2658" s="5" t="str">
        <f t="shared" si="247"/>
        <v>PASS</v>
      </c>
      <c r="I2658" s="5">
        <f>IF(D2658&gt;=Q3_Validation!$C$2,1,0)</f>
        <v>1</v>
      </c>
      <c r="J2658" s="8">
        <f t="shared" si="248"/>
        <v>3.3358895705521472</v>
      </c>
      <c r="K2658" s="5" t="str">
        <f t="shared" si="249"/>
        <v>high-error</v>
      </c>
      <c r="L2658" s="5">
        <f t="shared" si="250"/>
        <v>50</v>
      </c>
      <c r="M2658" s="5">
        <f t="shared" si="251"/>
        <v>1</v>
      </c>
    </row>
    <row r="2659" spans="1:13">
      <c r="A2659" s="5">
        <v>4900</v>
      </c>
      <c r="B2659" s="5">
        <v>5</v>
      </c>
      <c r="C2659" s="5" t="s">
        <v>62</v>
      </c>
      <c r="D2659" s="5">
        <v>3135</v>
      </c>
      <c r="E2659" s="5">
        <v>66</v>
      </c>
      <c r="F2659" s="8">
        <f t="shared" si="246"/>
        <v>2.1052631578947367</v>
      </c>
      <c r="G2659" s="5" t="str">
        <f>IF(COUNTIFS(Q3_SQL_Error_Concentration!$A:$A,A2659,Q3_SQL_Error_Concentration!$E:$E,B2659,Q3_SQL_Error_Concentration!$F:$F,C2659)=0,"",SUMIFS(Q3_SQL_Error_Concentration!$I:$I,Q3_SQL_Error_Concentration!$A:$A,A2659,Q3_SQL_Error_Concentration!$E:$E,B2659,Q3_SQL_Error_Concentration!$F:$F,C2659))</f>
        <v/>
      </c>
      <c r="H2659" s="5" t="str">
        <f t="shared" si="247"/>
        <v/>
      </c>
      <c r="I2659" s="5">
        <f>IF(D2659&gt;=Q3_Validation!$C$2,1,0)</f>
        <v>1</v>
      </c>
      <c r="J2659" s="8">
        <f t="shared" si="248"/>
        <v>2.1052631578947367</v>
      </c>
      <c r="K2659" s="5" t="str">
        <f t="shared" si="249"/>
        <v>normal</v>
      </c>
      <c r="L2659" s="5">
        <f t="shared" si="250"/>
        <v>50</v>
      </c>
      <c r="M2659" s="5">
        <f t="shared" si="251"/>
        <v>0</v>
      </c>
    </row>
    <row r="2660" spans="1:13">
      <c r="A2660" s="5">
        <v>4900</v>
      </c>
      <c r="B2660" s="5">
        <v>6</v>
      </c>
      <c r="C2660" s="5" t="s">
        <v>63</v>
      </c>
      <c r="D2660" s="5">
        <v>3072</v>
      </c>
      <c r="E2660" s="5">
        <v>53</v>
      </c>
      <c r="F2660" s="8">
        <f t="shared" si="246"/>
        <v>1.7252604166666667</v>
      </c>
      <c r="G2660" s="5" t="str">
        <f>IF(COUNTIFS(Q3_SQL_Error_Concentration!$A:$A,A2660,Q3_SQL_Error_Concentration!$E:$E,B2660,Q3_SQL_Error_Concentration!$F:$F,C2660)=0,"",SUMIFS(Q3_SQL_Error_Concentration!$I:$I,Q3_SQL_Error_Concentration!$A:$A,A2660,Q3_SQL_Error_Concentration!$E:$E,B2660,Q3_SQL_Error_Concentration!$F:$F,C2660))</f>
        <v/>
      </c>
      <c r="H2660" s="5" t="str">
        <f t="shared" si="247"/>
        <v/>
      </c>
      <c r="I2660" s="5">
        <f>IF(D2660&gt;=Q3_Validation!$C$2,1,0)</f>
        <v>1</v>
      </c>
      <c r="J2660" s="8">
        <f t="shared" si="248"/>
        <v>1.7252604166666667</v>
      </c>
      <c r="K2660" s="5" t="str">
        <f t="shared" si="249"/>
        <v>normal</v>
      </c>
      <c r="L2660" s="5">
        <f t="shared" si="250"/>
        <v>50</v>
      </c>
      <c r="M2660" s="5">
        <f t="shared" si="251"/>
        <v>0</v>
      </c>
    </row>
    <row r="2661" spans="1:13">
      <c r="A2661" s="5">
        <v>4900</v>
      </c>
      <c r="B2661" s="5">
        <v>6</v>
      </c>
      <c r="C2661" s="5" t="s">
        <v>64</v>
      </c>
      <c r="D2661" s="5">
        <v>4189</v>
      </c>
      <c r="E2661" s="5">
        <v>106</v>
      </c>
      <c r="F2661" s="8">
        <f t="shared" si="246"/>
        <v>2.5304368584387684</v>
      </c>
      <c r="G2661" s="5">
        <f>IF(COUNTIFS(Q3_SQL_Error_Concentration!$A:$A,A2661,Q3_SQL_Error_Concentration!$E:$E,B2661,Q3_SQL_Error_Concentration!$F:$F,C2661)=0,"",SUMIFS(Q3_SQL_Error_Concentration!$I:$I,Q3_SQL_Error_Concentration!$A:$A,A2661,Q3_SQL_Error_Concentration!$E:$E,B2661,Q3_SQL_Error_Concentration!$F:$F,C2661))</f>
        <v>2.5304000000000002</v>
      </c>
      <c r="H2661" s="5" t="str">
        <f t="shared" si="247"/>
        <v>PASS</v>
      </c>
      <c r="I2661" s="5">
        <f>IF(D2661&gt;=Q3_Validation!$C$2,1,0)</f>
        <v>1</v>
      </c>
      <c r="J2661" s="8">
        <f t="shared" si="248"/>
        <v>2.5304368584387684</v>
      </c>
      <c r="K2661" s="5" t="str">
        <f t="shared" si="249"/>
        <v>high-error</v>
      </c>
      <c r="L2661" s="5">
        <f t="shared" si="250"/>
        <v>50</v>
      </c>
      <c r="M2661" s="5">
        <f t="shared" si="251"/>
        <v>1</v>
      </c>
    </row>
    <row r="2662" spans="1:13">
      <c r="A2662" s="5">
        <v>4900</v>
      </c>
      <c r="B2662" s="5">
        <v>6</v>
      </c>
      <c r="C2662" s="5" t="s">
        <v>62</v>
      </c>
      <c r="D2662" s="5">
        <v>4788</v>
      </c>
      <c r="E2662" s="5">
        <v>115</v>
      </c>
      <c r="F2662" s="8">
        <f t="shared" si="246"/>
        <v>2.4018379281537174</v>
      </c>
      <c r="G2662" s="5">
        <f>IF(COUNTIFS(Q3_SQL_Error_Concentration!$A:$A,A2662,Q3_SQL_Error_Concentration!$E:$E,B2662,Q3_SQL_Error_Concentration!$F:$F,C2662)=0,"",SUMIFS(Q3_SQL_Error_Concentration!$I:$I,Q3_SQL_Error_Concentration!$A:$A,A2662,Q3_SQL_Error_Concentration!$E:$E,B2662,Q3_SQL_Error_Concentration!$F:$F,C2662))</f>
        <v>2.4018000000000002</v>
      </c>
      <c r="H2662" s="5" t="str">
        <f t="shared" si="247"/>
        <v>PASS</v>
      </c>
      <c r="I2662" s="5">
        <f>IF(D2662&gt;=Q3_Validation!$C$2,1,0)</f>
        <v>1</v>
      </c>
      <c r="J2662" s="8">
        <f t="shared" si="248"/>
        <v>2.4018379281537174</v>
      </c>
      <c r="K2662" s="5" t="str">
        <f t="shared" si="249"/>
        <v>high-error</v>
      </c>
      <c r="L2662" s="5">
        <f t="shared" si="250"/>
        <v>50</v>
      </c>
      <c r="M2662" s="5">
        <f t="shared" si="251"/>
        <v>1</v>
      </c>
    </row>
    <row r="2663" spans="1:13">
      <c r="A2663" s="5">
        <v>4900</v>
      </c>
      <c r="B2663" s="5">
        <v>7</v>
      </c>
      <c r="C2663" s="5" t="s">
        <v>63</v>
      </c>
      <c r="D2663" s="5">
        <v>2790</v>
      </c>
      <c r="E2663" s="5">
        <v>55</v>
      </c>
      <c r="F2663" s="8">
        <f t="shared" si="246"/>
        <v>1.9713261648745519</v>
      </c>
      <c r="G2663" s="5" t="str">
        <f>IF(COUNTIFS(Q3_SQL_Error_Concentration!$A:$A,A2663,Q3_SQL_Error_Concentration!$E:$E,B2663,Q3_SQL_Error_Concentration!$F:$F,C2663)=0,"",SUMIFS(Q3_SQL_Error_Concentration!$I:$I,Q3_SQL_Error_Concentration!$A:$A,A2663,Q3_SQL_Error_Concentration!$E:$E,B2663,Q3_SQL_Error_Concentration!$F:$F,C2663))</f>
        <v/>
      </c>
      <c r="H2663" s="5" t="str">
        <f t="shared" si="247"/>
        <v/>
      </c>
      <c r="I2663" s="5">
        <f>IF(D2663&gt;=Q3_Validation!$C$2,1,0)</f>
        <v>1</v>
      </c>
      <c r="J2663" s="8">
        <f t="shared" si="248"/>
        <v>1.9713261648745519</v>
      </c>
      <c r="K2663" s="5" t="str">
        <f t="shared" si="249"/>
        <v>normal</v>
      </c>
      <c r="L2663" s="5">
        <f t="shared" si="250"/>
        <v>50</v>
      </c>
      <c r="M2663" s="5">
        <f t="shared" si="251"/>
        <v>0</v>
      </c>
    </row>
    <row r="2664" spans="1:13">
      <c r="A2664" s="5">
        <v>4900</v>
      </c>
      <c r="B2664" s="5">
        <v>7</v>
      </c>
      <c r="C2664" s="5" t="s">
        <v>64</v>
      </c>
      <c r="D2664" s="5">
        <v>3292</v>
      </c>
      <c r="E2664" s="5">
        <v>123</v>
      </c>
      <c r="F2664" s="8">
        <f t="shared" si="246"/>
        <v>3.7363304981773999</v>
      </c>
      <c r="G2664" s="5">
        <f>IF(COUNTIFS(Q3_SQL_Error_Concentration!$A:$A,A2664,Q3_SQL_Error_Concentration!$E:$E,B2664,Q3_SQL_Error_Concentration!$F:$F,C2664)=0,"",SUMIFS(Q3_SQL_Error_Concentration!$I:$I,Q3_SQL_Error_Concentration!$A:$A,A2664,Q3_SQL_Error_Concentration!$E:$E,B2664,Q3_SQL_Error_Concentration!$F:$F,C2664))</f>
        <v>3.7363</v>
      </c>
      <c r="H2664" s="5" t="str">
        <f t="shared" si="247"/>
        <v>PASS</v>
      </c>
      <c r="I2664" s="5">
        <f>IF(D2664&gt;=Q3_Validation!$C$2,1,0)</f>
        <v>1</v>
      </c>
      <c r="J2664" s="8">
        <f t="shared" si="248"/>
        <v>3.7363304981773999</v>
      </c>
      <c r="K2664" s="5" t="str">
        <f t="shared" si="249"/>
        <v>outlier</v>
      </c>
      <c r="L2664" s="5">
        <f t="shared" si="250"/>
        <v>50</v>
      </c>
      <c r="M2664" s="5">
        <f t="shared" si="251"/>
        <v>1</v>
      </c>
    </row>
    <row r="2665" spans="1:13">
      <c r="A2665" s="5">
        <v>4900</v>
      </c>
      <c r="B2665" s="5">
        <v>7</v>
      </c>
      <c r="C2665" s="5" t="s">
        <v>62</v>
      </c>
      <c r="D2665" s="5">
        <v>4087</v>
      </c>
      <c r="E2665" s="5">
        <v>101</v>
      </c>
      <c r="F2665" s="8">
        <f t="shared" si="246"/>
        <v>2.4712503058478101</v>
      </c>
      <c r="G2665" s="5">
        <f>IF(COUNTIFS(Q3_SQL_Error_Concentration!$A:$A,A2665,Q3_SQL_Error_Concentration!$E:$E,B2665,Q3_SQL_Error_Concentration!$F:$F,C2665)=0,"",SUMIFS(Q3_SQL_Error_Concentration!$I:$I,Q3_SQL_Error_Concentration!$A:$A,A2665,Q3_SQL_Error_Concentration!$E:$E,B2665,Q3_SQL_Error_Concentration!$F:$F,C2665))</f>
        <v>2.4712999999999998</v>
      </c>
      <c r="H2665" s="5" t="str">
        <f t="shared" si="247"/>
        <v>PASS</v>
      </c>
      <c r="I2665" s="5">
        <f>IF(D2665&gt;=Q3_Validation!$C$2,1,0)</f>
        <v>1</v>
      </c>
      <c r="J2665" s="8">
        <f t="shared" si="248"/>
        <v>2.4712503058478101</v>
      </c>
      <c r="K2665" s="5" t="str">
        <f t="shared" si="249"/>
        <v>high-error</v>
      </c>
      <c r="L2665" s="5">
        <f t="shared" si="250"/>
        <v>50</v>
      </c>
      <c r="M2665" s="5">
        <f t="shared" si="251"/>
        <v>1</v>
      </c>
    </row>
    <row r="2666" spans="1:13">
      <c r="A2666" s="5">
        <v>4900</v>
      </c>
      <c r="B2666" s="5">
        <v>8</v>
      </c>
      <c r="C2666" s="5" t="s">
        <v>63</v>
      </c>
      <c r="D2666" s="5">
        <v>2856</v>
      </c>
      <c r="E2666" s="5">
        <v>57</v>
      </c>
      <c r="F2666" s="8">
        <f t="shared" si="246"/>
        <v>1.9957983193277311</v>
      </c>
      <c r="G2666" s="5" t="str">
        <f>IF(COUNTIFS(Q3_SQL_Error_Concentration!$A:$A,A2666,Q3_SQL_Error_Concentration!$E:$E,B2666,Q3_SQL_Error_Concentration!$F:$F,C2666)=0,"",SUMIFS(Q3_SQL_Error_Concentration!$I:$I,Q3_SQL_Error_Concentration!$A:$A,A2666,Q3_SQL_Error_Concentration!$E:$E,B2666,Q3_SQL_Error_Concentration!$F:$F,C2666))</f>
        <v/>
      </c>
      <c r="H2666" s="5" t="str">
        <f t="shared" si="247"/>
        <v/>
      </c>
      <c r="I2666" s="5">
        <f>IF(D2666&gt;=Q3_Validation!$C$2,1,0)</f>
        <v>1</v>
      </c>
      <c r="J2666" s="8">
        <f t="shared" si="248"/>
        <v>1.9957983193277311</v>
      </c>
      <c r="K2666" s="5" t="str">
        <f t="shared" si="249"/>
        <v>normal</v>
      </c>
      <c r="L2666" s="5">
        <f t="shared" si="250"/>
        <v>50</v>
      </c>
      <c r="M2666" s="5">
        <f t="shared" si="251"/>
        <v>0</v>
      </c>
    </row>
    <row r="2667" spans="1:13">
      <c r="A2667" s="5">
        <v>4900</v>
      </c>
      <c r="B2667" s="5">
        <v>8</v>
      </c>
      <c r="C2667" s="5" t="s">
        <v>64</v>
      </c>
      <c r="D2667" s="5">
        <v>3177</v>
      </c>
      <c r="E2667" s="5">
        <v>98</v>
      </c>
      <c r="F2667" s="8">
        <f t="shared" si="246"/>
        <v>3.0846710733396288</v>
      </c>
      <c r="G2667" s="5">
        <f>IF(COUNTIFS(Q3_SQL_Error_Concentration!$A:$A,A2667,Q3_SQL_Error_Concentration!$E:$E,B2667,Q3_SQL_Error_Concentration!$F:$F,C2667)=0,"",SUMIFS(Q3_SQL_Error_Concentration!$I:$I,Q3_SQL_Error_Concentration!$A:$A,A2667,Q3_SQL_Error_Concentration!$E:$E,B2667,Q3_SQL_Error_Concentration!$F:$F,C2667))</f>
        <v>3.0847000000000002</v>
      </c>
      <c r="H2667" s="5" t="str">
        <f t="shared" si="247"/>
        <v>PASS</v>
      </c>
      <c r="I2667" s="5">
        <f>IF(D2667&gt;=Q3_Validation!$C$2,1,0)</f>
        <v>1</v>
      </c>
      <c r="J2667" s="8">
        <f t="shared" si="248"/>
        <v>3.0846710733396288</v>
      </c>
      <c r="K2667" s="5" t="str">
        <f t="shared" si="249"/>
        <v>high-error</v>
      </c>
      <c r="L2667" s="5">
        <f t="shared" si="250"/>
        <v>50</v>
      </c>
      <c r="M2667" s="5">
        <f t="shared" si="251"/>
        <v>1</v>
      </c>
    </row>
    <row r="2668" spans="1:13">
      <c r="A2668" s="5">
        <v>4900</v>
      </c>
      <c r="B2668" s="5">
        <v>8</v>
      </c>
      <c r="C2668" s="5" t="s">
        <v>62</v>
      </c>
      <c r="D2668" s="5">
        <v>3484</v>
      </c>
      <c r="E2668" s="5">
        <v>71</v>
      </c>
      <c r="F2668" s="8">
        <f t="shared" si="246"/>
        <v>2.0378874856486795</v>
      </c>
      <c r="G2668" s="5" t="str">
        <f>IF(COUNTIFS(Q3_SQL_Error_Concentration!$A:$A,A2668,Q3_SQL_Error_Concentration!$E:$E,B2668,Q3_SQL_Error_Concentration!$F:$F,C2668)=0,"",SUMIFS(Q3_SQL_Error_Concentration!$I:$I,Q3_SQL_Error_Concentration!$A:$A,A2668,Q3_SQL_Error_Concentration!$E:$E,B2668,Q3_SQL_Error_Concentration!$F:$F,C2668))</f>
        <v/>
      </c>
      <c r="H2668" s="5" t="str">
        <f t="shared" si="247"/>
        <v/>
      </c>
      <c r="I2668" s="5">
        <f>IF(D2668&gt;=Q3_Validation!$C$2,1,0)</f>
        <v>1</v>
      </c>
      <c r="J2668" s="8">
        <f t="shared" si="248"/>
        <v>2.0378874856486795</v>
      </c>
      <c r="K2668" s="5" t="str">
        <f t="shared" si="249"/>
        <v>normal</v>
      </c>
      <c r="L2668" s="5">
        <f t="shared" si="250"/>
        <v>50</v>
      </c>
      <c r="M2668" s="5">
        <f t="shared" si="251"/>
        <v>0</v>
      </c>
    </row>
    <row r="2669" spans="1:13">
      <c r="A2669" s="5">
        <v>4900</v>
      </c>
      <c r="B2669" s="5">
        <v>9</v>
      </c>
      <c r="C2669" s="5" t="s">
        <v>63</v>
      </c>
      <c r="D2669" s="5">
        <v>2647</v>
      </c>
      <c r="E2669" s="5">
        <v>51</v>
      </c>
      <c r="F2669" s="8">
        <f t="shared" si="246"/>
        <v>1.9267094824329429</v>
      </c>
      <c r="G2669" s="5" t="str">
        <f>IF(COUNTIFS(Q3_SQL_Error_Concentration!$A:$A,A2669,Q3_SQL_Error_Concentration!$E:$E,B2669,Q3_SQL_Error_Concentration!$F:$F,C2669)=0,"",SUMIFS(Q3_SQL_Error_Concentration!$I:$I,Q3_SQL_Error_Concentration!$A:$A,A2669,Q3_SQL_Error_Concentration!$E:$E,B2669,Q3_SQL_Error_Concentration!$F:$F,C2669))</f>
        <v/>
      </c>
      <c r="H2669" s="5" t="str">
        <f t="shared" si="247"/>
        <v/>
      </c>
      <c r="I2669" s="5">
        <f>IF(D2669&gt;=Q3_Validation!$C$2,1,0)</f>
        <v>1</v>
      </c>
      <c r="J2669" s="8">
        <f t="shared" si="248"/>
        <v>1.9267094824329429</v>
      </c>
      <c r="K2669" s="5" t="str">
        <f t="shared" si="249"/>
        <v>normal</v>
      </c>
      <c r="L2669" s="5">
        <f t="shared" si="250"/>
        <v>50</v>
      </c>
      <c r="M2669" s="5">
        <f t="shared" si="251"/>
        <v>0</v>
      </c>
    </row>
    <row r="2670" spans="1:13">
      <c r="A2670" s="5">
        <v>4900</v>
      </c>
      <c r="B2670" s="5">
        <v>9</v>
      </c>
      <c r="C2670" s="5" t="s">
        <v>64</v>
      </c>
      <c r="D2670" s="5">
        <v>3188</v>
      </c>
      <c r="E2670" s="5">
        <v>92</v>
      </c>
      <c r="F2670" s="8">
        <f t="shared" si="246"/>
        <v>2.8858218318695106</v>
      </c>
      <c r="G2670" s="5">
        <f>IF(COUNTIFS(Q3_SQL_Error_Concentration!$A:$A,A2670,Q3_SQL_Error_Concentration!$E:$E,B2670,Q3_SQL_Error_Concentration!$F:$F,C2670)=0,"",SUMIFS(Q3_SQL_Error_Concentration!$I:$I,Q3_SQL_Error_Concentration!$A:$A,A2670,Q3_SQL_Error_Concentration!$E:$E,B2670,Q3_SQL_Error_Concentration!$F:$F,C2670))</f>
        <v>2.8858000000000001</v>
      </c>
      <c r="H2670" s="5" t="str">
        <f t="shared" si="247"/>
        <v>PASS</v>
      </c>
      <c r="I2670" s="5">
        <f>IF(D2670&gt;=Q3_Validation!$C$2,1,0)</f>
        <v>1</v>
      </c>
      <c r="J2670" s="8">
        <f t="shared" si="248"/>
        <v>2.8858218318695106</v>
      </c>
      <c r="K2670" s="5" t="str">
        <f t="shared" si="249"/>
        <v>high-error</v>
      </c>
      <c r="L2670" s="5">
        <f t="shared" si="250"/>
        <v>50</v>
      </c>
      <c r="M2670" s="5">
        <f t="shared" si="251"/>
        <v>1</v>
      </c>
    </row>
    <row r="2671" spans="1:13">
      <c r="A2671" s="5">
        <v>4900</v>
      </c>
      <c r="B2671" s="5">
        <v>9</v>
      </c>
      <c r="C2671" s="5" t="s">
        <v>62</v>
      </c>
      <c r="D2671" s="5">
        <v>3923</v>
      </c>
      <c r="E2671" s="5">
        <v>86</v>
      </c>
      <c r="F2671" s="8">
        <f t="shared" si="246"/>
        <v>2.1921998470558246</v>
      </c>
      <c r="G2671" s="5">
        <f>IF(COUNTIFS(Q3_SQL_Error_Concentration!$A:$A,A2671,Q3_SQL_Error_Concentration!$E:$E,B2671,Q3_SQL_Error_Concentration!$F:$F,C2671)=0,"",SUMIFS(Q3_SQL_Error_Concentration!$I:$I,Q3_SQL_Error_Concentration!$A:$A,A2671,Q3_SQL_Error_Concentration!$E:$E,B2671,Q3_SQL_Error_Concentration!$F:$F,C2671))</f>
        <v>2.1922000000000001</v>
      </c>
      <c r="H2671" s="5" t="str">
        <f t="shared" si="247"/>
        <v>PASS</v>
      </c>
      <c r="I2671" s="5">
        <f>IF(D2671&gt;=Q3_Validation!$C$2,1,0)</f>
        <v>1</v>
      </c>
      <c r="J2671" s="8">
        <f t="shared" si="248"/>
        <v>2.1921998470558246</v>
      </c>
      <c r="K2671" s="5" t="str">
        <f t="shared" si="249"/>
        <v>high-error</v>
      </c>
      <c r="L2671" s="5">
        <f t="shared" si="250"/>
        <v>50</v>
      </c>
      <c r="M2671" s="5">
        <f t="shared" si="251"/>
        <v>1</v>
      </c>
    </row>
    <row r="2672" spans="1:13">
      <c r="A2672" s="5">
        <v>4900</v>
      </c>
      <c r="B2672" s="5">
        <v>10</v>
      </c>
      <c r="C2672" s="5" t="s">
        <v>63</v>
      </c>
      <c r="D2672" s="5">
        <v>3071</v>
      </c>
      <c r="E2672" s="5">
        <v>54</v>
      </c>
      <c r="F2672" s="8">
        <f t="shared" si="246"/>
        <v>1.7583848909150115</v>
      </c>
      <c r="G2672" s="5" t="str">
        <f>IF(COUNTIFS(Q3_SQL_Error_Concentration!$A:$A,A2672,Q3_SQL_Error_Concentration!$E:$E,B2672,Q3_SQL_Error_Concentration!$F:$F,C2672)=0,"",SUMIFS(Q3_SQL_Error_Concentration!$I:$I,Q3_SQL_Error_Concentration!$A:$A,A2672,Q3_SQL_Error_Concentration!$E:$E,B2672,Q3_SQL_Error_Concentration!$F:$F,C2672))</f>
        <v/>
      </c>
      <c r="H2672" s="5" t="str">
        <f t="shared" si="247"/>
        <v/>
      </c>
      <c r="I2672" s="5">
        <f>IF(D2672&gt;=Q3_Validation!$C$2,1,0)</f>
        <v>1</v>
      </c>
      <c r="J2672" s="8">
        <f t="shared" si="248"/>
        <v>1.7583848909150115</v>
      </c>
      <c r="K2672" s="5" t="str">
        <f t="shared" si="249"/>
        <v>normal</v>
      </c>
      <c r="L2672" s="5">
        <f t="shared" si="250"/>
        <v>50</v>
      </c>
      <c r="M2672" s="5">
        <f t="shared" si="251"/>
        <v>0</v>
      </c>
    </row>
    <row r="2673" spans="1:13">
      <c r="A2673" s="5">
        <v>4900</v>
      </c>
      <c r="B2673" s="5">
        <v>10</v>
      </c>
      <c r="C2673" s="5" t="s">
        <v>64</v>
      </c>
      <c r="D2673" s="5">
        <v>3736</v>
      </c>
      <c r="E2673" s="5">
        <v>106</v>
      </c>
      <c r="F2673" s="8">
        <f t="shared" si="246"/>
        <v>2.8372591006423984</v>
      </c>
      <c r="G2673" s="5">
        <f>IF(COUNTIFS(Q3_SQL_Error_Concentration!$A:$A,A2673,Q3_SQL_Error_Concentration!$E:$E,B2673,Q3_SQL_Error_Concentration!$F:$F,C2673)=0,"",SUMIFS(Q3_SQL_Error_Concentration!$I:$I,Q3_SQL_Error_Concentration!$A:$A,A2673,Q3_SQL_Error_Concentration!$E:$E,B2673,Q3_SQL_Error_Concentration!$F:$F,C2673))</f>
        <v>2.8372999999999999</v>
      </c>
      <c r="H2673" s="5" t="str">
        <f t="shared" si="247"/>
        <v>PASS</v>
      </c>
      <c r="I2673" s="5">
        <f>IF(D2673&gt;=Q3_Validation!$C$2,1,0)</f>
        <v>1</v>
      </c>
      <c r="J2673" s="8">
        <f t="shared" si="248"/>
        <v>2.8372591006423984</v>
      </c>
      <c r="K2673" s="5" t="str">
        <f t="shared" si="249"/>
        <v>high-error</v>
      </c>
      <c r="L2673" s="5">
        <f t="shared" si="250"/>
        <v>50</v>
      </c>
      <c r="M2673" s="5">
        <f t="shared" si="251"/>
        <v>1</v>
      </c>
    </row>
    <row r="2674" spans="1:13">
      <c r="A2674" s="5">
        <v>4900</v>
      </c>
      <c r="B2674" s="5">
        <v>10</v>
      </c>
      <c r="C2674" s="5" t="s">
        <v>62</v>
      </c>
      <c r="D2674" s="5">
        <v>4760</v>
      </c>
      <c r="E2674" s="5">
        <v>99</v>
      </c>
      <c r="F2674" s="8">
        <f t="shared" si="246"/>
        <v>2.0798319327731094</v>
      </c>
      <c r="G2674" s="5" t="str">
        <f>IF(COUNTIFS(Q3_SQL_Error_Concentration!$A:$A,A2674,Q3_SQL_Error_Concentration!$E:$E,B2674,Q3_SQL_Error_Concentration!$F:$F,C2674)=0,"",SUMIFS(Q3_SQL_Error_Concentration!$I:$I,Q3_SQL_Error_Concentration!$A:$A,A2674,Q3_SQL_Error_Concentration!$E:$E,B2674,Q3_SQL_Error_Concentration!$F:$F,C2674))</f>
        <v/>
      </c>
      <c r="H2674" s="5" t="str">
        <f t="shared" si="247"/>
        <v/>
      </c>
      <c r="I2674" s="5">
        <f>IF(D2674&gt;=Q3_Validation!$C$2,1,0)</f>
        <v>1</v>
      </c>
      <c r="J2674" s="8">
        <f t="shared" si="248"/>
        <v>2.0798319327731094</v>
      </c>
      <c r="K2674" s="5" t="str">
        <f t="shared" si="249"/>
        <v>normal</v>
      </c>
      <c r="L2674" s="5">
        <f t="shared" si="250"/>
        <v>50</v>
      </c>
      <c r="M2674" s="5">
        <f t="shared" si="251"/>
        <v>0</v>
      </c>
    </row>
    <row r="2675" spans="1:13">
      <c r="A2675" s="5">
        <v>4900</v>
      </c>
      <c r="B2675" s="5">
        <v>11</v>
      </c>
      <c r="C2675" s="5" t="s">
        <v>63</v>
      </c>
      <c r="D2675" s="5">
        <v>4269</v>
      </c>
      <c r="E2675" s="5">
        <v>86</v>
      </c>
      <c r="F2675" s="8">
        <f t="shared" si="246"/>
        <v>2.0145233075661748</v>
      </c>
      <c r="G2675" s="5" t="str">
        <f>IF(COUNTIFS(Q3_SQL_Error_Concentration!$A:$A,A2675,Q3_SQL_Error_Concentration!$E:$E,B2675,Q3_SQL_Error_Concentration!$F:$F,C2675)=0,"",SUMIFS(Q3_SQL_Error_Concentration!$I:$I,Q3_SQL_Error_Concentration!$A:$A,A2675,Q3_SQL_Error_Concentration!$E:$E,B2675,Q3_SQL_Error_Concentration!$F:$F,C2675))</f>
        <v/>
      </c>
      <c r="H2675" s="5" t="str">
        <f t="shared" si="247"/>
        <v/>
      </c>
      <c r="I2675" s="5">
        <f>IF(D2675&gt;=Q3_Validation!$C$2,1,0)</f>
        <v>1</v>
      </c>
      <c r="J2675" s="8">
        <f t="shared" si="248"/>
        <v>2.0145233075661748</v>
      </c>
      <c r="K2675" s="5" t="str">
        <f t="shared" si="249"/>
        <v>normal</v>
      </c>
      <c r="L2675" s="5">
        <f t="shared" si="250"/>
        <v>50</v>
      </c>
      <c r="M2675" s="5">
        <f t="shared" si="251"/>
        <v>0</v>
      </c>
    </row>
    <row r="2676" spans="1:13">
      <c r="A2676" s="5">
        <v>4900</v>
      </c>
      <c r="B2676" s="5">
        <v>11</v>
      </c>
      <c r="C2676" s="5" t="s">
        <v>64</v>
      </c>
      <c r="D2676" s="5">
        <v>4959</v>
      </c>
      <c r="E2676" s="5">
        <v>151</v>
      </c>
      <c r="F2676" s="8">
        <f t="shared" si="246"/>
        <v>3.0449687436983264</v>
      </c>
      <c r="G2676" s="5">
        <f>IF(COUNTIFS(Q3_SQL_Error_Concentration!$A:$A,A2676,Q3_SQL_Error_Concentration!$E:$E,B2676,Q3_SQL_Error_Concentration!$F:$F,C2676)=0,"",SUMIFS(Q3_SQL_Error_Concentration!$I:$I,Q3_SQL_Error_Concentration!$A:$A,A2676,Q3_SQL_Error_Concentration!$E:$E,B2676,Q3_SQL_Error_Concentration!$F:$F,C2676))</f>
        <v>3.0449999999999999</v>
      </c>
      <c r="H2676" s="5" t="str">
        <f t="shared" si="247"/>
        <v>PASS</v>
      </c>
      <c r="I2676" s="5">
        <f>IF(D2676&gt;=Q3_Validation!$C$2,1,0)</f>
        <v>1</v>
      </c>
      <c r="J2676" s="8">
        <f t="shared" si="248"/>
        <v>3.0449687436983264</v>
      </c>
      <c r="K2676" s="5" t="str">
        <f t="shared" si="249"/>
        <v>high-error</v>
      </c>
      <c r="L2676" s="5">
        <f t="shared" si="250"/>
        <v>50</v>
      </c>
      <c r="M2676" s="5">
        <f t="shared" si="251"/>
        <v>1</v>
      </c>
    </row>
    <row r="2677" spans="1:13">
      <c r="A2677" s="5">
        <v>4900</v>
      </c>
      <c r="B2677" s="5">
        <v>11</v>
      </c>
      <c r="C2677" s="5" t="s">
        <v>62</v>
      </c>
      <c r="D2677" s="5">
        <v>5982</v>
      </c>
      <c r="E2677" s="5">
        <v>113</v>
      </c>
      <c r="F2677" s="8">
        <f t="shared" si="246"/>
        <v>1.8890003343363424</v>
      </c>
      <c r="G2677" s="5" t="str">
        <f>IF(COUNTIFS(Q3_SQL_Error_Concentration!$A:$A,A2677,Q3_SQL_Error_Concentration!$E:$E,B2677,Q3_SQL_Error_Concentration!$F:$F,C2677)=0,"",SUMIFS(Q3_SQL_Error_Concentration!$I:$I,Q3_SQL_Error_Concentration!$A:$A,A2677,Q3_SQL_Error_Concentration!$E:$E,B2677,Q3_SQL_Error_Concentration!$F:$F,C2677))</f>
        <v/>
      </c>
      <c r="H2677" s="5" t="str">
        <f t="shared" si="247"/>
        <v/>
      </c>
      <c r="I2677" s="5">
        <f>IF(D2677&gt;=Q3_Validation!$C$2,1,0)</f>
        <v>1</v>
      </c>
      <c r="J2677" s="8">
        <f t="shared" si="248"/>
        <v>1.8890003343363424</v>
      </c>
      <c r="K2677" s="5" t="str">
        <f t="shared" si="249"/>
        <v>normal</v>
      </c>
      <c r="L2677" s="5">
        <f t="shared" si="250"/>
        <v>50</v>
      </c>
      <c r="M2677" s="5">
        <f t="shared" si="251"/>
        <v>0</v>
      </c>
    </row>
    <row r="2678" spans="1:13">
      <c r="A2678" s="5">
        <v>4900</v>
      </c>
      <c r="B2678" s="5">
        <v>12</v>
      </c>
      <c r="C2678" s="5" t="s">
        <v>63</v>
      </c>
      <c r="D2678" s="5">
        <v>4777</v>
      </c>
      <c r="E2678" s="5">
        <v>124</v>
      </c>
      <c r="F2678" s="8">
        <f t="shared" si="246"/>
        <v>2.5957714046472682</v>
      </c>
      <c r="G2678" s="5">
        <f>IF(COUNTIFS(Q3_SQL_Error_Concentration!$A:$A,A2678,Q3_SQL_Error_Concentration!$E:$E,B2678,Q3_SQL_Error_Concentration!$F:$F,C2678)=0,"",SUMIFS(Q3_SQL_Error_Concentration!$I:$I,Q3_SQL_Error_Concentration!$A:$A,A2678,Q3_SQL_Error_Concentration!$E:$E,B2678,Q3_SQL_Error_Concentration!$F:$F,C2678))</f>
        <v>2.5958000000000001</v>
      </c>
      <c r="H2678" s="5" t="str">
        <f t="shared" si="247"/>
        <v>PASS</v>
      </c>
      <c r="I2678" s="5">
        <f>IF(D2678&gt;=Q3_Validation!$C$2,1,0)</f>
        <v>1</v>
      </c>
      <c r="J2678" s="8">
        <f t="shared" si="248"/>
        <v>2.5957714046472682</v>
      </c>
      <c r="K2678" s="5" t="str">
        <f t="shared" si="249"/>
        <v>high-error</v>
      </c>
      <c r="L2678" s="5">
        <f t="shared" si="250"/>
        <v>50</v>
      </c>
      <c r="M2678" s="5">
        <f t="shared" si="251"/>
        <v>1</v>
      </c>
    </row>
    <row r="2679" spans="1:13">
      <c r="A2679" s="5">
        <v>4900</v>
      </c>
      <c r="B2679" s="5">
        <v>12</v>
      </c>
      <c r="C2679" s="5" t="s">
        <v>64</v>
      </c>
      <c r="D2679" s="5">
        <v>5020</v>
      </c>
      <c r="E2679" s="5">
        <v>156</v>
      </c>
      <c r="F2679" s="8">
        <f t="shared" si="246"/>
        <v>3.1075697211155378</v>
      </c>
      <c r="G2679" s="5">
        <f>IF(COUNTIFS(Q3_SQL_Error_Concentration!$A:$A,A2679,Q3_SQL_Error_Concentration!$E:$E,B2679,Q3_SQL_Error_Concentration!$F:$F,C2679)=0,"",SUMIFS(Q3_SQL_Error_Concentration!$I:$I,Q3_SQL_Error_Concentration!$A:$A,A2679,Q3_SQL_Error_Concentration!$E:$E,B2679,Q3_SQL_Error_Concentration!$F:$F,C2679))</f>
        <v>3.1076000000000001</v>
      </c>
      <c r="H2679" s="5" t="str">
        <f t="shared" si="247"/>
        <v>PASS</v>
      </c>
      <c r="I2679" s="5">
        <f>IF(D2679&gt;=Q3_Validation!$C$2,1,0)</f>
        <v>1</v>
      </c>
      <c r="J2679" s="8">
        <f t="shared" si="248"/>
        <v>3.1075697211155378</v>
      </c>
      <c r="K2679" s="5" t="str">
        <f t="shared" si="249"/>
        <v>high-error</v>
      </c>
      <c r="L2679" s="5">
        <f t="shared" si="250"/>
        <v>50</v>
      </c>
      <c r="M2679" s="5">
        <f t="shared" si="251"/>
        <v>1</v>
      </c>
    </row>
    <row r="2680" spans="1:13">
      <c r="A2680" s="5">
        <v>4900</v>
      </c>
      <c r="B2680" s="5">
        <v>12</v>
      </c>
      <c r="C2680" s="5" t="s">
        <v>62</v>
      </c>
      <c r="D2680" s="5">
        <v>6776</v>
      </c>
      <c r="E2680" s="5">
        <v>155</v>
      </c>
      <c r="F2680" s="8">
        <f t="shared" si="246"/>
        <v>2.2874852420306966</v>
      </c>
      <c r="G2680" s="5">
        <f>IF(COUNTIFS(Q3_SQL_Error_Concentration!$A:$A,A2680,Q3_SQL_Error_Concentration!$E:$E,B2680,Q3_SQL_Error_Concentration!$F:$F,C2680)=0,"",SUMIFS(Q3_SQL_Error_Concentration!$I:$I,Q3_SQL_Error_Concentration!$A:$A,A2680,Q3_SQL_Error_Concentration!$E:$E,B2680,Q3_SQL_Error_Concentration!$F:$F,C2680))</f>
        <v>2.2875000000000001</v>
      </c>
      <c r="H2680" s="5" t="str">
        <f t="shared" si="247"/>
        <v>PASS</v>
      </c>
      <c r="I2680" s="5">
        <f>IF(D2680&gt;=Q3_Validation!$C$2,1,0)</f>
        <v>1</v>
      </c>
      <c r="J2680" s="8">
        <f t="shared" si="248"/>
        <v>2.2874852420306966</v>
      </c>
      <c r="K2680" s="5" t="str">
        <f t="shared" si="249"/>
        <v>high-error</v>
      </c>
      <c r="L2680" s="5">
        <f t="shared" si="250"/>
        <v>50</v>
      </c>
      <c r="M2680" s="5">
        <f t="shared" si="251"/>
        <v>1</v>
      </c>
    </row>
    <row r="2681" spans="1:13">
      <c r="A2681" s="5">
        <v>4900</v>
      </c>
      <c r="B2681" s="5">
        <v>13</v>
      </c>
      <c r="C2681" s="5" t="s">
        <v>63</v>
      </c>
      <c r="D2681" s="5">
        <v>3907</v>
      </c>
      <c r="E2681" s="5">
        <v>92</v>
      </c>
      <c r="F2681" s="8">
        <f t="shared" si="246"/>
        <v>2.3547478884054263</v>
      </c>
      <c r="G2681" s="5">
        <f>IF(COUNTIFS(Q3_SQL_Error_Concentration!$A:$A,A2681,Q3_SQL_Error_Concentration!$E:$E,B2681,Q3_SQL_Error_Concentration!$F:$F,C2681)=0,"",SUMIFS(Q3_SQL_Error_Concentration!$I:$I,Q3_SQL_Error_Concentration!$A:$A,A2681,Q3_SQL_Error_Concentration!$E:$E,B2681,Q3_SQL_Error_Concentration!$F:$F,C2681))</f>
        <v>2.3548</v>
      </c>
      <c r="H2681" s="5" t="str">
        <f t="shared" si="247"/>
        <v>PASS</v>
      </c>
      <c r="I2681" s="5">
        <f>IF(D2681&gt;=Q3_Validation!$C$2,1,0)</f>
        <v>1</v>
      </c>
      <c r="J2681" s="8">
        <f t="shared" si="248"/>
        <v>2.3547478884054263</v>
      </c>
      <c r="K2681" s="5" t="str">
        <f t="shared" si="249"/>
        <v>high-error</v>
      </c>
      <c r="L2681" s="5">
        <f t="shared" si="250"/>
        <v>50</v>
      </c>
      <c r="M2681" s="5">
        <f t="shared" si="251"/>
        <v>1</v>
      </c>
    </row>
    <row r="2682" spans="1:13">
      <c r="A2682" s="5">
        <v>4900</v>
      </c>
      <c r="B2682" s="5">
        <v>13</v>
      </c>
      <c r="C2682" s="5" t="s">
        <v>64</v>
      </c>
      <c r="D2682" s="5">
        <v>4380</v>
      </c>
      <c r="E2682" s="5">
        <v>133</v>
      </c>
      <c r="F2682" s="8">
        <f t="shared" si="246"/>
        <v>3.0365296803652968</v>
      </c>
      <c r="G2682" s="5">
        <f>IF(COUNTIFS(Q3_SQL_Error_Concentration!$A:$A,A2682,Q3_SQL_Error_Concentration!$E:$E,B2682,Q3_SQL_Error_Concentration!$F:$F,C2682)=0,"",SUMIFS(Q3_SQL_Error_Concentration!$I:$I,Q3_SQL_Error_Concentration!$A:$A,A2682,Q3_SQL_Error_Concentration!$E:$E,B2682,Q3_SQL_Error_Concentration!$F:$F,C2682))</f>
        <v>3.0365000000000002</v>
      </c>
      <c r="H2682" s="5" t="str">
        <f t="shared" si="247"/>
        <v>PASS</v>
      </c>
      <c r="I2682" s="5">
        <f>IF(D2682&gt;=Q3_Validation!$C$2,1,0)</f>
        <v>1</v>
      </c>
      <c r="J2682" s="8">
        <f t="shared" si="248"/>
        <v>3.0365296803652968</v>
      </c>
      <c r="K2682" s="5" t="str">
        <f t="shared" si="249"/>
        <v>high-error</v>
      </c>
      <c r="L2682" s="5">
        <f t="shared" si="250"/>
        <v>50</v>
      </c>
      <c r="M2682" s="5">
        <f t="shared" si="251"/>
        <v>1</v>
      </c>
    </row>
    <row r="2683" spans="1:13">
      <c r="A2683" s="5">
        <v>4900</v>
      </c>
      <c r="B2683" s="5">
        <v>13</v>
      </c>
      <c r="C2683" s="5" t="s">
        <v>62</v>
      </c>
      <c r="D2683" s="5">
        <v>5910</v>
      </c>
      <c r="E2683" s="5">
        <v>134</v>
      </c>
      <c r="F2683" s="8">
        <f t="shared" si="246"/>
        <v>2.2673434856175971</v>
      </c>
      <c r="G2683" s="5">
        <f>IF(COUNTIFS(Q3_SQL_Error_Concentration!$A:$A,A2683,Q3_SQL_Error_Concentration!$E:$E,B2683,Q3_SQL_Error_Concentration!$F:$F,C2683)=0,"",SUMIFS(Q3_SQL_Error_Concentration!$I:$I,Q3_SQL_Error_Concentration!$A:$A,A2683,Q3_SQL_Error_Concentration!$E:$E,B2683,Q3_SQL_Error_Concentration!$F:$F,C2683))</f>
        <v>2.2673000000000001</v>
      </c>
      <c r="H2683" s="5" t="str">
        <f t="shared" si="247"/>
        <v>PASS</v>
      </c>
      <c r="I2683" s="5">
        <f>IF(D2683&gt;=Q3_Validation!$C$2,1,0)</f>
        <v>1</v>
      </c>
      <c r="J2683" s="8">
        <f t="shared" si="248"/>
        <v>2.2673434856175971</v>
      </c>
      <c r="K2683" s="5" t="str">
        <f t="shared" si="249"/>
        <v>high-error</v>
      </c>
      <c r="L2683" s="5">
        <f t="shared" si="250"/>
        <v>50</v>
      </c>
      <c r="M2683" s="5">
        <f t="shared" si="251"/>
        <v>1</v>
      </c>
    </row>
    <row r="2684" spans="1:13">
      <c r="A2684" s="5">
        <v>4900</v>
      </c>
      <c r="B2684" s="5">
        <v>14</v>
      </c>
      <c r="C2684" s="5" t="s">
        <v>63</v>
      </c>
      <c r="D2684" s="5">
        <v>3820</v>
      </c>
      <c r="E2684" s="5">
        <v>76</v>
      </c>
      <c r="F2684" s="8">
        <f t="shared" si="246"/>
        <v>1.9895287958115184</v>
      </c>
      <c r="G2684" s="5" t="str">
        <f>IF(COUNTIFS(Q3_SQL_Error_Concentration!$A:$A,A2684,Q3_SQL_Error_Concentration!$E:$E,B2684,Q3_SQL_Error_Concentration!$F:$F,C2684)=0,"",SUMIFS(Q3_SQL_Error_Concentration!$I:$I,Q3_SQL_Error_Concentration!$A:$A,A2684,Q3_SQL_Error_Concentration!$E:$E,B2684,Q3_SQL_Error_Concentration!$F:$F,C2684))</f>
        <v/>
      </c>
      <c r="H2684" s="5" t="str">
        <f t="shared" si="247"/>
        <v/>
      </c>
      <c r="I2684" s="5">
        <f>IF(D2684&gt;=Q3_Validation!$C$2,1,0)</f>
        <v>1</v>
      </c>
      <c r="J2684" s="8">
        <f t="shared" si="248"/>
        <v>1.9895287958115184</v>
      </c>
      <c r="K2684" s="5" t="str">
        <f t="shared" si="249"/>
        <v>normal</v>
      </c>
      <c r="L2684" s="5">
        <f t="shared" si="250"/>
        <v>50</v>
      </c>
      <c r="M2684" s="5">
        <f t="shared" si="251"/>
        <v>0</v>
      </c>
    </row>
    <row r="2685" spans="1:13">
      <c r="A2685" s="5">
        <v>4900</v>
      </c>
      <c r="B2685" s="5">
        <v>14</v>
      </c>
      <c r="C2685" s="5" t="s">
        <v>64</v>
      </c>
      <c r="D2685" s="5">
        <v>4835</v>
      </c>
      <c r="E2685" s="5">
        <v>152</v>
      </c>
      <c r="F2685" s="8">
        <f t="shared" si="246"/>
        <v>3.143743536711479</v>
      </c>
      <c r="G2685" s="5">
        <f>IF(COUNTIFS(Q3_SQL_Error_Concentration!$A:$A,A2685,Q3_SQL_Error_Concentration!$E:$E,B2685,Q3_SQL_Error_Concentration!$F:$F,C2685)=0,"",SUMIFS(Q3_SQL_Error_Concentration!$I:$I,Q3_SQL_Error_Concentration!$A:$A,A2685,Q3_SQL_Error_Concentration!$E:$E,B2685,Q3_SQL_Error_Concentration!$F:$F,C2685))</f>
        <v>3.1436999999999999</v>
      </c>
      <c r="H2685" s="5" t="str">
        <f t="shared" si="247"/>
        <v>PASS</v>
      </c>
      <c r="I2685" s="5">
        <f>IF(D2685&gt;=Q3_Validation!$C$2,1,0)</f>
        <v>1</v>
      </c>
      <c r="J2685" s="8">
        <f t="shared" si="248"/>
        <v>3.143743536711479</v>
      </c>
      <c r="K2685" s="5" t="str">
        <f t="shared" si="249"/>
        <v>high-error</v>
      </c>
      <c r="L2685" s="5">
        <f t="shared" si="250"/>
        <v>50</v>
      </c>
      <c r="M2685" s="5">
        <f t="shared" si="251"/>
        <v>1</v>
      </c>
    </row>
    <row r="2686" spans="1:13">
      <c r="A2686" s="5">
        <v>4900</v>
      </c>
      <c r="B2686" s="5">
        <v>14</v>
      </c>
      <c r="C2686" s="5" t="s">
        <v>62</v>
      </c>
      <c r="D2686" s="5">
        <v>5716</v>
      </c>
      <c r="E2686" s="5">
        <v>119</v>
      </c>
      <c r="F2686" s="8">
        <f t="shared" si="246"/>
        <v>2.0818754373687893</v>
      </c>
      <c r="G2686" s="5" t="str">
        <f>IF(COUNTIFS(Q3_SQL_Error_Concentration!$A:$A,A2686,Q3_SQL_Error_Concentration!$E:$E,B2686,Q3_SQL_Error_Concentration!$F:$F,C2686)=0,"",SUMIFS(Q3_SQL_Error_Concentration!$I:$I,Q3_SQL_Error_Concentration!$A:$A,A2686,Q3_SQL_Error_Concentration!$E:$E,B2686,Q3_SQL_Error_Concentration!$F:$F,C2686))</f>
        <v/>
      </c>
      <c r="H2686" s="5" t="str">
        <f t="shared" si="247"/>
        <v/>
      </c>
      <c r="I2686" s="5">
        <f>IF(D2686&gt;=Q3_Validation!$C$2,1,0)</f>
        <v>1</v>
      </c>
      <c r="J2686" s="8">
        <f t="shared" si="248"/>
        <v>2.0818754373687893</v>
      </c>
      <c r="K2686" s="5" t="str">
        <f t="shared" si="249"/>
        <v>normal</v>
      </c>
      <c r="L2686" s="5">
        <f t="shared" si="250"/>
        <v>50</v>
      </c>
      <c r="M2686" s="5">
        <f t="shared" si="251"/>
        <v>0</v>
      </c>
    </row>
    <row r="2687" spans="1:13">
      <c r="A2687" s="5">
        <v>4900</v>
      </c>
      <c r="B2687" s="5">
        <v>15</v>
      </c>
      <c r="C2687" s="5" t="s">
        <v>63</v>
      </c>
      <c r="D2687" s="5">
        <v>3664</v>
      </c>
      <c r="E2687" s="5">
        <v>66</v>
      </c>
      <c r="F2687" s="8">
        <f t="shared" si="246"/>
        <v>1.8013100436681222</v>
      </c>
      <c r="G2687" s="5" t="str">
        <f>IF(COUNTIFS(Q3_SQL_Error_Concentration!$A:$A,A2687,Q3_SQL_Error_Concentration!$E:$E,B2687,Q3_SQL_Error_Concentration!$F:$F,C2687)=0,"",SUMIFS(Q3_SQL_Error_Concentration!$I:$I,Q3_SQL_Error_Concentration!$A:$A,A2687,Q3_SQL_Error_Concentration!$E:$E,B2687,Q3_SQL_Error_Concentration!$F:$F,C2687))</f>
        <v/>
      </c>
      <c r="H2687" s="5" t="str">
        <f t="shared" si="247"/>
        <v/>
      </c>
      <c r="I2687" s="5">
        <f>IF(D2687&gt;=Q3_Validation!$C$2,1,0)</f>
        <v>1</v>
      </c>
      <c r="J2687" s="8">
        <f t="shared" si="248"/>
        <v>1.8013100436681222</v>
      </c>
      <c r="K2687" s="5" t="str">
        <f t="shared" si="249"/>
        <v>normal</v>
      </c>
      <c r="L2687" s="5">
        <f t="shared" si="250"/>
        <v>50</v>
      </c>
      <c r="M2687" s="5">
        <f t="shared" si="251"/>
        <v>0</v>
      </c>
    </row>
    <row r="2688" spans="1:13">
      <c r="A2688" s="5">
        <v>4900</v>
      </c>
      <c r="B2688" s="5">
        <v>15</v>
      </c>
      <c r="C2688" s="5" t="s">
        <v>64</v>
      </c>
      <c r="D2688" s="5">
        <v>4261</v>
      </c>
      <c r="E2688" s="5">
        <v>114</v>
      </c>
      <c r="F2688" s="8">
        <f t="shared" si="246"/>
        <v>2.6754283032152077</v>
      </c>
      <c r="G2688" s="5">
        <f>IF(COUNTIFS(Q3_SQL_Error_Concentration!$A:$A,A2688,Q3_SQL_Error_Concentration!$E:$E,B2688,Q3_SQL_Error_Concentration!$F:$F,C2688)=0,"",SUMIFS(Q3_SQL_Error_Concentration!$I:$I,Q3_SQL_Error_Concentration!$A:$A,A2688,Q3_SQL_Error_Concentration!$E:$E,B2688,Q3_SQL_Error_Concentration!$F:$F,C2688))</f>
        <v>2.6753999999999998</v>
      </c>
      <c r="H2688" s="5" t="str">
        <f t="shared" si="247"/>
        <v>PASS</v>
      </c>
      <c r="I2688" s="5">
        <f>IF(D2688&gt;=Q3_Validation!$C$2,1,0)</f>
        <v>1</v>
      </c>
      <c r="J2688" s="8">
        <f t="shared" si="248"/>
        <v>2.6754283032152077</v>
      </c>
      <c r="K2688" s="5" t="str">
        <f t="shared" si="249"/>
        <v>high-error</v>
      </c>
      <c r="L2688" s="5">
        <f t="shared" si="250"/>
        <v>50</v>
      </c>
      <c r="M2688" s="5">
        <f t="shared" si="251"/>
        <v>1</v>
      </c>
    </row>
    <row r="2689" spans="1:13">
      <c r="A2689" s="5">
        <v>4900</v>
      </c>
      <c r="B2689" s="5">
        <v>15</v>
      </c>
      <c r="C2689" s="5" t="s">
        <v>62</v>
      </c>
      <c r="D2689" s="5">
        <v>5368</v>
      </c>
      <c r="E2689" s="5">
        <v>89</v>
      </c>
      <c r="F2689" s="8">
        <f t="shared" si="246"/>
        <v>1.6579731743666171</v>
      </c>
      <c r="G2689" s="5" t="str">
        <f>IF(COUNTIFS(Q3_SQL_Error_Concentration!$A:$A,A2689,Q3_SQL_Error_Concentration!$E:$E,B2689,Q3_SQL_Error_Concentration!$F:$F,C2689)=0,"",SUMIFS(Q3_SQL_Error_Concentration!$I:$I,Q3_SQL_Error_Concentration!$A:$A,A2689,Q3_SQL_Error_Concentration!$E:$E,B2689,Q3_SQL_Error_Concentration!$F:$F,C2689))</f>
        <v/>
      </c>
      <c r="H2689" s="5" t="str">
        <f t="shared" si="247"/>
        <v/>
      </c>
      <c r="I2689" s="5">
        <f>IF(D2689&gt;=Q3_Validation!$C$2,1,0)</f>
        <v>1</v>
      </c>
      <c r="J2689" s="8">
        <f t="shared" si="248"/>
        <v>1.6579731743666171</v>
      </c>
      <c r="K2689" s="5" t="str">
        <f t="shared" si="249"/>
        <v>normal</v>
      </c>
      <c r="L2689" s="5">
        <f t="shared" si="250"/>
        <v>50</v>
      </c>
      <c r="M2689" s="5">
        <f t="shared" si="251"/>
        <v>0</v>
      </c>
    </row>
    <row r="2690" spans="1:13">
      <c r="A2690" s="5">
        <v>4900</v>
      </c>
      <c r="B2690" s="5">
        <v>16</v>
      </c>
      <c r="C2690" s="5" t="s">
        <v>63</v>
      </c>
      <c r="D2690" s="5">
        <v>3927</v>
      </c>
      <c r="E2690" s="5">
        <v>106</v>
      </c>
      <c r="F2690" s="8">
        <f t="shared" ref="F2690:F2753" si="252">100*E2690/D2690</f>
        <v>2.6992615227909345</v>
      </c>
      <c r="G2690" s="5">
        <f>IF(COUNTIFS(Q3_SQL_Error_Concentration!$A:$A,A2690,Q3_SQL_Error_Concentration!$E:$E,B2690,Q3_SQL_Error_Concentration!$F:$F,C2690)=0,"",SUMIFS(Q3_SQL_Error_Concentration!$I:$I,Q3_SQL_Error_Concentration!$A:$A,A2690,Q3_SQL_Error_Concentration!$E:$E,B2690,Q3_SQL_Error_Concentration!$F:$F,C2690))</f>
        <v>2.6993</v>
      </c>
      <c r="H2690" s="5" t="str">
        <f t="shared" ref="H2690:H2753" si="253">IF(G2690="","",IF(ABS(F2690-G2690)&lt;=0.0002,"PASS","FAIL"))</f>
        <v>PASS</v>
      </c>
      <c r="I2690" s="5">
        <f>IF(D2690&gt;=Q3_Validation!$C$2,1,0)</f>
        <v>1</v>
      </c>
      <c r="J2690" s="8">
        <f t="shared" ref="J2690:J2753" si="254">IF(I2690=1,F2690,"")</f>
        <v>2.6992615227909345</v>
      </c>
      <c r="K2690" s="5" t="str">
        <f t="shared" ref="K2690:K2753" si="255">IF(D2690&lt;601,"excluded",IF(J2690&gt;3.628192,"outlier",IF(J2690&gt;=2.11093,"high-error","normal")))</f>
        <v>high-error</v>
      </c>
      <c r="L2690" s="5">
        <f t="shared" ref="L2690:L2753" si="256">COUNTIFS(A:A,A2690,K:K,"high-error")+COUNTIFS(A:A,A2690,K:K,"outlier")</f>
        <v>50</v>
      </c>
      <c r="M2690" s="5">
        <f t="shared" ref="M2690:M2753" si="257">IF(AND(L2690&gt;=2,OR(K2690="high-error",K2690="outlier")),1,0)</f>
        <v>1</v>
      </c>
    </row>
    <row r="2691" spans="1:13">
      <c r="A2691" s="5">
        <v>4900</v>
      </c>
      <c r="B2691" s="5">
        <v>16</v>
      </c>
      <c r="C2691" s="5" t="s">
        <v>64</v>
      </c>
      <c r="D2691" s="5">
        <v>4859</v>
      </c>
      <c r="E2691" s="5">
        <v>168</v>
      </c>
      <c r="F2691" s="8">
        <f t="shared" si="252"/>
        <v>3.4575015435274747</v>
      </c>
      <c r="G2691" s="5">
        <f>IF(COUNTIFS(Q3_SQL_Error_Concentration!$A:$A,A2691,Q3_SQL_Error_Concentration!$E:$E,B2691,Q3_SQL_Error_Concentration!$F:$F,C2691)=0,"",SUMIFS(Q3_SQL_Error_Concentration!$I:$I,Q3_SQL_Error_Concentration!$A:$A,A2691,Q3_SQL_Error_Concentration!$E:$E,B2691,Q3_SQL_Error_Concentration!$F:$F,C2691))</f>
        <v>3.4575</v>
      </c>
      <c r="H2691" s="5" t="str">
        <f t="shared" si="253"/>
        <v>PASS</v>
      </c>
      <c r="I2691" s="5">
        <f>IF(D2691&gt;=Q3_Validation!$C$2,1,0)</f>
        <v>1</v>
      </c>
      <c r="J2691" s="8">
        <f t="shared" si="254"/>
        <v>3.4575015435274747</v>
      </c>
      <c r="K2691" s="5" t="str">
        <f t="shared" si="255"/>
        <v>high-error</v>
      </c>
      <c r="L2691" s="5">
        <f t="shared" si="256"/>
        <v>50</v>
      </c>
      <c r="M2691" s="5">
        <f t="shared" si="257"/>
        <v>1</v>
      </c>
    </row>
    <row r="2692" spans="1:13">
      <c r="A2692" s="5">
        <v>4900</v>
      </c>
      <c r="B2692" s="5">
        <v>16</v>
      </c>
      <c r="C2692" s="5" t="s">
        <v>62</v>
      </c>
      <c r="D2692" s="5">
        <v>6178</v>
      </c>
      <c r="E2692" s="5">
        <v>164</v>
      </c>
      <c r="F2692" s="8">
        <f t="shared" si="252"/>
        <v>2.6545807704758824</v>
      </c>
      <c r="G2692" s="5">
        <f>IF(COUNTIFS(Q3_SQL_Error_Concentration!$A:$A,A2692,Q3_SQL_Error_Concentration!$E:$E,B2692,Q3_SQL_Error_Concentration!$F:$F,C2692)=0,"",SUMIFS(Q3_SQL_Error_Concentration!$I:$I,Q3_SQL_Error_Concentration!$A:$A,A2692,Q3_SQL_Error_Concentration!$E:$E,B2692,Q3_SQL_Error_Concentration!$F:$F,C2692))</f>
        <v>2.6545999999999998</v>
      </c>
      <c r="H2692" s="5" t="str">
        <f t="shared" si="253"/>
        <v>PASS</v>
      </c>
      <c r="I2692" s="5">
        <f>IF(D2692&gt;=Q3_Validation!$C$2,1,0)</f>
        <v>1</v>
      </c>
      <c r="J2692" s="8">
        <f t="shared" si="254"/>
        <v>2.6545807704758824</v>
      </c>
      <c r="K2692" s="5" t="str">
        <f t="shared" si="255"/>
        <v>high-error</v>
      </c>
      <c r="L2692" s="5">
        <f t="shared" si="256"/>
        <v>50</v>
      </c>
      <c r="M2692" s="5">
        <f t="shared" si="257"/>
        <v>1</v>
      </c>
    </row>
    <row r="2693" spans="1:13">
      <c r="A2693" s="5">
        <v>4900</v>
      </c>
      <c r="B2693" s="5">
        <v>17</v>
      </c>
      <c r="C2693" s="5" t="s">
        <v>63</v>
      </c>
      <c r="D2693" s="5">
        <v>2524</v>
      </c>
      <c r="E2693" s="5">
        <v>65</v>
      </c>
      <c r="F2693" s="8">
        <f t="shared" si="252"/>
        <v>2.5752773375594296</v>
      </c>
      <c r="G2693" s="5">
        <f>IF(COUNTIFS(Q3_SQL_Error_Concentration!$A:$A,A2693,Q3_SQL_Error_Concentration!$E:$E,B2693,Q3_SQL_Error_Concentration!$F:$F,C2693)=0,"",SUMIFS(Q3_SQL_Error_Concentration!$I:$I,Q3_SQL_Error_Concentration!$A:$A,A2693,Q3_SQL_Error_Concentration!$E:$E,B2693,Q3_SQL_Error_Concentration!$F:$F,C2693))</f>
        <v>2.5752999999999999</v>
      </c>
      <c r="H2693" s="5" t="str">
        <f t="shared" si="253"/>
        <v>PASS</v>
      </c>
      <c r="I2693" s="5">
        <f>IF(D2693&gt;=Q3_Validation!$C$2,1,0)</f>
        <v>1</v>
      </c>
      <c r="J2693" s="8">
        <f t="shared" si="254"/>
        <v>2.5752773375594296</v>
      </c>
      <c r="K2693" s="5" t="str">
        <f t="shared" si="255"/>
        <v>high-error</v>
      </c>
      <c r="L2693" s="5">
        <f t="shared" si="256"/>
        <v>50</v>
      </c>
      <c r="M2693" s="5">
        <f t="shared" si="257"/>
        <v>1</v>
      </c>
    </row>
    <row r="2694" spans="1:13">
      <c r="A2694" s="5">
        <v>4900</v>
      </c>
      <c r="B2694" s="5">
        <v>17</v>
      </c>
      <c r="C2694" s="5" t="s">
        <v>64</v>
      </c>
      <c r="D2694" s="5">
        <v>3305</v>
      </c>
      <c r="E2694" s="5">
        <v>104</v>
      </c>
      <c r="F2694" s="8">
        <f t="shared" si="252"/>
        <v>3.146747352496218</v>
      </c>
      <c r="G2694" s="5">
        <f>IF(COUNTIFS(Q3_SQL_Error_Concentration!$A:$A,A2694,Q3_SQL_Error_Concentration!$E:$E,B2694,Q3_SQL_Error_Concentration!$F:$F,C2694)=0,"",SUMIFS(Q3_SQL_Error_Concentration!$I:$I,Q3_SQL_Error_Concentration!$A:$A,A2694,Q3_SQL_Error_Concentration!$E:$E,B2694,Q3_SQL_Error_Concentration!$F:$F,C2694))</f>
        <v>3.1467999999999998</v>
      </c>
      <c r="H2694" s="5" t="str">
        <f t="shared" si="253"/>
        <v>PASS</v>
      </c>
      <c r="I2694" s="5">
        <f>IF(D2694&gt;=Q3_Validation!$C$2,1,0)</f>
        <v>1</v>
      </c>
      <c r="J2694" s="8">
        <f t="shared" si="254"/>
        <v>3.146747352496218</v>
      </c>
      <c r="K2694" s="5" t="str">
        <f t="shared" si="255"/>
        <v>high-error</v>
      </c>
      <c r="L2694" s="5">
        <f t="shared" si="256"/>
        <v>50</v>
      </c>
      <c r="M2694" s="5">
        <f t="shared" si="257"/>
        <v>1</v>
      </c>
    </row>
    <row r="2695" spans="1:13">
      <c r="A2695" s="5">
        <v>4900</v>
      </c>
      <c r="B2695" s="5">
        <v>17</v>
      </c>
      <c r="C2695" s="5" t="s">
        <v>62</v>
      </c>
      <c r="D2695" s="5">
        <v>3605</v>
      </c>
      <c r="E2695" s="5">
        <v>90</v>
      </c>
      <c r="F2695" s="8">
        <f t="shared" si="252"/>
        <v>2.496532593619972</v>
      </c>
      <c r="G2695" s="5">
        <f>IF(COUNTIFS(Q3_SQL_Error_Concentration!$A:$A,A2695,Q3_SQL_Error_Concentration!$E:$E,B2695,Q3_SQL_Error_Concentration!$F:$F,C2695)=0,"",SUMIFS(Q3_SQL_Error_Concentration!$I:$I,Q3_SQL_Error_Concentration!$A:$A,A2695,Q3_SQL_Error_Concentration!$E:$E,B2695,Q3_SQL_Error_Concentration!$F:$F,C2695))</f>
        <v>2.4965000000000002</v>
      </c>
      <c r="H2695" s="5" t="str">
        <f t="shared" si="253"/>
        <v>PASS</v>
      </c>
      <c r="I2695" s="5">
        <f>IF(D2695&gt;=Q3_Validation!$C$2,1,0)</f>
        <v>1</v>
      </c>
      <c r="J2695" s="8">
        <f t="shared" si="254"/>
        <v>2.496532593619972</v>
      </c>
      <c r="K2695" s="5" t="str">
        <f t="shared" si="255"/>
        <v>high-error</v>
      </c>
      <c r="L2695" s="5">
        <f t="shared" si="256"/>
        <v>50</v>
      </c>
      <c r="M2695" s="5">
        <f t="shared" si="257"/>
        <v>1</v>
      </c>
    </row>
    <row r="2696" spans="1:13">
      <c r="A2696" s="5">
        <v>4900</v>
      </c>
      <c r="B2696" s="5">
        <v>18</v>
      </c>
      <c r="C2696" s="5" t="s">
        <v>63</v>
      </c>
      <c r="D2696" s="5">
        <v>2414</v>
      </c>
      <c r="E2696" s="5">
        <v>45</v>
      </c>
      <c r="F2696" s="8">
        <f t="shared" si="252"/>
        <v>1.864125932062966</v>
      </c>
      <c r="G2696" s="5" t="str">
        <f>IF(COUNTIFS(Q3_SQL_Error_Concentration!$A:$A,A2696,Q3_SQL_Error_Concentration!$E:$E,B2696,Q3_SQL_Error_Concentration!$F:$F,C2696)=0,"",SUMIFS(Q3_SQL_Error_Concentration!$I:$I,Q3_SQL_Error_Concentration!$A:$A,A2696,Q3_SQL_Error_Concentration!$E:$E,B2696,Q3_SQL_Error_Concentration!$F:$F,C2696))</f>
        <v/>
      </c>
      <c r="H2696" s="5" t="str">
        <f t="shared" si="253"/>
        <v/>
      </c>
      <c r="I2696" s="5">
        <f>IF(D2696&gt;=Q3_Validation!$C$2,1,0)</f>
        <v>1</v>
      </c>
      <c r="J2696" s="8">
        <f t="shared" si="254"/>
        <v>1.864125932062966</v>
      </c>
      <c r="K2696" s="5" t="str">
        <f t="shared" si="255"/>
        <v>normal</v>
      </c>
      <c r="L2696" s="5">
        <f t="shared" si="256"/>
        <v>50</v>
      </c>
      <c r="M2696" s="5">
        <f t="shared" si="257"/>
        <v>0</v>
      </c>
    </row>
    <row r="2697" spans="1:13">
      <c r="A2697" s="5">
        <v>4900</v>
      </c>
      <c r="B2697" s="5">
        <v>18</v>
      </c>
      <c r="C2697" s="5" t="s">
        <v>64</v>
      </c>
      <c r="D2697" s="5">
        <v>2822</v>
      </c>
      <c r="E2697" s="5">
        <v>91</v>
      </c>
      <c r="F2697" s="8">
        <f t="shared" si="252"/>
        <v>3.2246633593196314</v>
      </c>
      <c r="G2697" s="5">
        <f>IF(COUNTIFS(Q3_SQL_Error_Concentration!$A:$A,A2697,Q3_SQL_Error_Concentration!$E:$E,B2697,Q3_SQL_Error_Concentration!$F:$F,C2697)=0,"",SUMIFS(Q3_SQL_Error_Concentration!$I:$I,Q3_SQL_Error_Concentration!$A:$A,A2697,Q3_SQL_Error_Concentration!$E:$E,B2697,Q3_SQL_Error_Concentration!$F:$F,C2697))</f>
        <v>3.2246999999999999</v>
      </c>
      <c r="H2697" s="5" t="str">
        <f t="shared" si="253"/>
        <v>PASS</v>
      </c>
      <c r="I2697" s="5">
        <f>IF(D2697&gt;=Q3_Validation!$C$2,1,0)</f>
        <v>1</v>
      </c>
      <c r="J2697" s="8">
        <f t="shared" si="254"/>
        <v>3.2246633593196314</v>
      </c>
      <c r="K2697" s="5" t="str">
        <f t="shared" si="255"/>
        <v>high-error</v>
      </c>
      <c r="L2697" s="5">
        <f t="shared" si="256"/>
        <v>50</v>
      </c>
      <c r="M2697" s="5">
        <f t="shared" si="257"/>
        <v>1</v>
      </c>
    </row>
    <row r="2698" spans="1:13">
      <c r="A2698" s="5">
        <v>4900</v>
      </c>
      <c r="B2698" s="5">
        <v>18</v>
      </c>
      <c r="C2698" s="5" t="s">
        <v>62</v>
      </c>
      <c r="D2698" s="5">
        <v>3129</v>
      </c>
      <c r="E2698" s="5">
        <v>64</v>
      </c>
      <c r="F2698" s="8">
        <f t="shared" si="252"/>
        <v>2.045381911153723</v>
      </c>
      <c r="G2698" s="5" t="str">
        <f>IF(COUNTIFS(Q3_SQL_Error_Concentration!$A:$A,A2698,Q3_SQL_Error_Concentration!$E:$E,B2698,Q3_SQL_Error_Concentration!$F:$F,C2698)=0,"",SUMIFS(Q3_SQL_Error_Concentration!$I:$I,Q3_SQL_Error_Concentration!$A:$A,A2698,Q3_SQL_Error_Concentration!$E:$E,B2698,Q3_SQL_Error_Concentration!$F:$F,C2698))</f>
        <v/>
      </c>
      <c r="H2698" s="5" t="str">
        <f t="shared" si="253"/>
        <v/>
      </c>
      <c r="I2698" s="5">
        <f>IF(D2698&gt;=Q3_Validation!$C$2,1,0)</f>
        <v>1</v>
      </c>
      <c r="J2698" s="8">
        <f t="shared" si="254"/>
        <v>2.045381911153723</v>
      </c>
      <c r="K2698" s="5" t="str">
        <f t="shared" si="255"/>
        <v>normal</v>
      </c>
      <c r="L2698" s="5">
        <f t="shared" si="256"/>
        <v>50</v>
      </c>
      <c r="M2698" s="5">
        <f t="shared" si="257"/>
        <v>0</v>
      </c>
    </row>
    <row r="2699" spans="1:13">
      <c r="A2699" s="5">
        <v>4900</v>
      </c>
      <c r="B2699" s="5">
        <v>19</v>
      </c>
      <c r="C2699" s="5" t="s">
        <v>63</v>
      </c>
      <c r="D2699" s="5">
        <v>2425</v>
      </c>
      <c r="E2699" s="5">
        <v>55</v>
      </c>
      <c r="F2699" s="8">
        <f t="shared" si="252"/>
        <v>2.268041237113402</v>
      </c>
      <c r="G2699" s="5">
        <f>IF(COUNTIFS(Q3_SQL_Error_Concentration!$A:$A,A2699,Q3_SQL_Error_Concentration!$E:$E,B2699,Q3_SQL_Error_Concentration!$F:$F,C2699)=0,"",SUMIFS(Q3_SQL_Error_Concentration!$I:$I,Q3_SQL_Error_Concentration!$A:$A,A2699,Q3_SQL_Error_Concentration!$E:$E,B2699,Q3_SQL_Error_Concentration!$F:$F,C2699))</f>
        <v>2.2679999999999998</v>
      </c>
      <c r="H2699" s="5" t="str">
        <f t="shared" si="253"/>
        <v>PASS</v>
      </c>
      <c r="I2699" s="5">
        <f>IF(D2699&gt;=Q3_Validation!$C$2,1,0)</f>
        <v>1</v>
      </c>
      <c r="J2699" s="8">
        <f t="shared" si="254"/>
        <v>2.268041237113402</v>
      </c>
      <c r="K2699" s="5" t="str">
        <f t="shared" si="255"/>
        <v>high-error</v>
      </c>
      <c r="L2699" s="5">
        <f t="shared" si="256"/>
        <v>50</v>
      </c>
      <c r="M2699" s="5">
        <f t="shared" si="257"/>
        <v>1</v>
      </c>
    </row>
    <row r="2700" spans="1:13">
      <c r="A2700" s="5">
        <v>4900</v>
      </c>
      <c r="B2700" s="5">
        <v>19</v>
      </c>
      <c r="C2700" s="5" t="s">
        <v>64</v>
      </c>
      <c r="D2700" s="5">
        <v>3187</v>
      </c>
      <c r="E2700" s="5">
        <v>126</v>
      </c>
      <c r="F2700" s="8">
        <f t="shared" si="252"/>
        <v>3.9535613429557577</v>
      </c>
      <c r="G2700" s="5">
        <f>IF(COUNTIFS(Q3_SQL_Error_Concentration!$A:$A,A2700,Q3_SQL_Error_Concentration!$E:$E,B2700,Q3_SQL_Error_Concentration!$F:$F,C2700)=0,"",SUMIFS(Q3_SQL_Error_Concentration!$I:$I,Q3_SQL_Error_Concentration!$A:$A,A2700,Q3_SQL_Error_Concentration!$E:$E,B2700,Q3_SQL_Error_Concentration!$F:$F,C2700))</f>
        <v>3.9535999999999998</v>
      </c>
      <c r="H2700" s="5" t="str">
        <f t="shared" si="253"/>
        <v>PASS</v>
      </c>
      <c r="I2700" s="5">
        <f>IF(D2700&gt;=Q3_Validation!$C$2,1,0)</f>
        <v>1</v>
      </c>
      <c r="J2700" s="8">
        <f t="shared" si="254"/>
        <v>3.9535613429557577</v>
      </c>
      <c r="K2700" s="5" t="str">
        <f t="shared" si="255"/>
        <v>outlier</v>
      </c>
      <c r="L2700" s="5">
        <f t="shared" si="256"/>
        <v>50</v>
      </c>
      <c r="M2700" s="5">
        <f t="shared" si="257"/>
        <v>1</v>
      </c>
    </row>
    <row r="2701" spans="1:13">
      <c r="A2701" s="5">
        <v>4900</v>
      </c>
      <c r="B2701" s="5">
        <v>19</v>
      </c>
      <c r="C2701" s="5" t="s">
        <v>62</v>
      </c>
      <c r="D2701" s="5">
        <v>3784</v>
      </c>
      <c r="E2701" s="5">
        <v>87</v>
      </c>
      <c r="F2701" s="8">
        <f t="shared" si="252"/>
        <v>2.2991543340380551</v>
      </c>
      <c r="G2701" s="5">
        <f>IF(COUNTIFS(Q3_SQL_Error_Concentration!$A:$A,A2701,Q3_SQL_Error_Concentration!$E:$E,B2701,Q3_SQL_Error_Concentration!$F:$F,C2701)=0,"",SUMIFS(Q3_SQL_Error_Concentration!$I:$I,Q3_SQL_Error_Concentration!$A:$A,A2701,Q3_SQL_Error_Concentration!$E:$E,B2701,Q3_SQL_Error_Concentration!$F:$F,C2701))</f>
        <v>2.2991999999999999</v>
      </c>
      <c r="H2701" s="5" t="str">
        <f t="shared" si="253"/>
        <v>PASS</v>
      </c>
      <c r="I2701" s="5">
        <f>IF(D2701&gt;=Q3_Validation!$C$2,1,0)</f>
        <v>1</v>
      </c>
      <c r="J2701" s="8">
        <f t="shared" si="254"/>
        <v>2.2991543340380551</v>
      </c>
      <c r="K2701" s="5" t="str">
        <f t="shared" si="255"/>
        <v>high-error</v>
      </c>
      <c r="L2701" s="5">
        <f t="shared" si="256"/>
        <v>50</v>
      </c>
      <c r="M2701" s="5">
        <f t="shared" si="257"/>
        <v>1</v>
      </c>
    </row>
    <row r="2702" spans="1:13">
      <c r="A2702" s="5">
        <v>4900</v>
      </c>
      <c r="B2702" s="5">
        <v>20</v>
      </c>
      <c r="C2702" s="5" t="s">
        <v>63</v>
      </c>
      <c r="D2702" s="5">
        <v>2412</v>
      </c>
      <c r="E2702" s="5">
        <v>53</v>
      </c>
      <c r="F2702" s="8">
        <f t="shared" si="252"/>
        <v>2.1973466003316751</v>
      </c>
      <c r="G2702" s="5">
        <f>IF(COUNTIFS(Q3_SQL_Error_Concentration!$A:$A,A2702,Q3_SQL_Error_Concentration!$E:$E,B2702,Q3_SQL_Error_Concentration!$F:$F,C2702)=0,"",SUMIFS(Q3_SQL_Error_Concentration!$I:$I,Q3_SQL_Error_Concentration!$A:$A,A2702,Q3_SQL_Error_Concentration!$E:$E,B2702,Q3_SQL_Error_Concentration!$F:$F,C2702))</f>
        <v>2.1974</v>
      </c>
      <c r="H2702" s="5" t="str">
        <f t="shared" si="253"/>
        <v>PASS</v>
      </c>
      <c r="I2702" s="5">
        <f>IF(D2702&gt;=Q3_Validation!$C$2,1,0)</f>
        <v>1</v>
      </c>
      <c r="J2702" s="8">
        <f t="shared" si="254"/>
        <v>2.1973466003316751</v>
      </c>
      <c r="K2702" s="5" t="str">
        <f t="shared" si="255"/>
        <v>high-error</v>
      </c>
      <c r="L2702" s="5">
        <f t="shared" si="256"/>
        <v>50</v>
      </c>
      <c r="M2702" s="5">
        <f t="shared" si="257"/>
        <v>1</v>
      </c>
    </row>
    <row r="2703" spans="1:13">
      <c r="A2703" s="5">
        <v>4900</v>
      </c>
      <c r="B2703" s="5">
        <v>20</v>
      </c>
      <c r="C2703" s="5" t="s">
        <v>64</v>
      </c>
      <c r="D2703" s="5">
        <v>2389</v>
      </c>
      <c r="E2703" s="5">
        <v>71</v>
      </c>
      <c r="F2703" s="8">
        <f t="shared" si="252"/>
        <v>2.9719547928003349</v>
      </c>
      <c r="G2703" s="5">
        <f>IF(COUNTIFS(Q3_SQL_Error_Concentration!$A:$A,A2703,Q3_SQL_Error_Concentration!$E:$E,B2703,Q3_SQL_Error_Concentration!$F:$F,C2703)=0,"",SUMIFS(Q3_SQL_Error_Concentration!$I:$I,Q3_SQL_Error_Concentration!$A:$A,A2703,Q3_SQL_Error_Concentration!$E:$E,B2703,Q3_SQL_Error_Concentration!$F:$F,C2703))</f>
        <v>2.972</v>
      </c>
      <c r="H2703" s="5" t="str">
        <f t="shared" si="253"/>
        <v>PASS</v>
      </c>
      <c r="I2703" s="5">
        <f>IF(D2703&gt;=Q3_Validation!$C$2,1,0)</f>
        <v>1</v>
      </c>
      <c r="J2703" s="8">
        <f t="shared" si="254"/>
        <v>2.9719547928003349</v>
      </c>
      <c r="K2703" s="5" t="str">
        <f t="shared" si="255"/>
        <v>high-error</v>
      </c>
      <c r="L2703" s="5">
        <f t="shared" si="256"/>
        <v>50</v>
      </c>
      <c r="M2703" s="5">
        <f t="shared" si="257"/>
        <v>1</v>
      </c>
    </row>
    <row r="2704" spans="1:13">
      <c r="A2704" s="5">
        <v>4900</v>
      </c>
      <c r="B2704" s="5">
        <v>20</v>
      </c>
      <c r="C2704" s="5" t="s">
        <v>62</v>
      </c>
      <c r="D2704" s="5">
        <v>3429</v>
      </c>
      <c r="E2704" s="5">
        <v>75</v>
      </c>
      <c r="F2704" s="8">
        <f t="shared" si="252"/>
        <v>2.1872265966754156</v>
      </c>
      <c r="G2704" s="5">
        <f>IF(COUNTIFS(Q3_SQL_Error_Concentration!$A:$A,A2704,Q3_SQL_Error_Concentration!$E:$E,B2704,Q3_SQL_Error_Concentration!$F:$F,C2704)=0,"",SUMIFS(Q3_SQL_Error_Concentration!$I:$I,Q3_SQL_Error_Concentration!$A:$A,A2704,Q3_SQL_Error_Concentration!$E:$E,B2704,Q3_SQL_Error_Concentration!$F:$F,C2704))</f>
        <v>2.1871999999999998</v>
      </c>
      <c r="H2704" s="5" t="str">
        <f t="shared" si="253"/>
        <v>PASS</v>
      </c>
      <c r="I2704" s="5">
        <f>IF(D2704&gt;=Q3_Validation!$C$2,1,0)</f>
        <v>1</v>
      </c>
      <c r="J2704" s="8">
        <f t="shared" si="254"/>
        <v>2.1872265966754156</v>
      </c>
      <c r="K2704" s="5" t="str">
        <f t="shared" si="255"/>
        <v>high-error</v>
      </c>
      <c r="L2704" s="5">
        <f t="shared" si="256"/>
        <v>50</v>
      </c>
      <c r="M2704" s="5">
        <f t="shared" si="257"/>
        <v>1</v>
      </c>
    </row>
    <row r="2705" spans="1:13">
      <c r="A2705" s="5">
        <v>4900</v>
      </c>
      <c r="B2705" s="5">
        <v>21</v>
      </c>
      <c r="C2705" s="5" t="s">
        <v>63</v>
      </c>
      <c r="D2705" s="5">
        <v>2455</v>
      </c>
      <c r="E2705" s="5">
        <v>48</v>
      </c>
      <c r="F2705" s="8">
        <f t="shared" si="252"/>
        <v>1.955193482688391</v>
      </c>
      <c r="G2705" s="5" t="str">
        <f>IF(COUNTIFS(Q3_SQL_Error_Concentration!$A:$A,A2705,Q3_SQL_Error_Concentration!$E:$E,B2705,Q3_SQL_Error_Concentration!$F:$F,C2705)=0,"",SUMIFS(Q3_SQL_Error_Concentration!$I:$I,Q3_SQL_Error_Concentration!$A:$A,A2705,Q3_SQL_Error_Concentration!$E:$E,B2705,Q3_SQL_Error_Concentration!$F:$F,C2705))</f>
        <v/>
      </c>
      <c r="H2705" s="5" t="str">
        <f t="shared" si="253"/>
        <v/>
      </c>
      <c r="I2705" s="5">
        <f>IF(D2705&gt;=Q3_Validation!$C$2,1,0)</f>
        <v>1</v>
      </c>
      <c r="J2705" s="8">
        <f t="shared" si="254"/>
        <v>1.955193482688391</v>
      </c>
      <c r="K2705" s="5" t="str">
        <f t="shared" si="255"/>
        <v>normal</v>
      </c>
      <c r="L2705" s="5">
        <f t="shared" si="256"/>
        <v>50</v>
      </c>
      <c r="M2705" s="5">
        <f t="shared" si="257"/>
        <v>0</v>
      </c>
    </row>
    <row r="2706" spans="1:13">
      <c r="A2706" s="5">
        <v>4900</v>
      </c>
      <c r="B2706" s="5">
        <v>21</v>
      </c>
      <c r="C2706" s="5" t="s">
        <v>64</v>
      </c>
      <c r="D2706" s="5">
        <v>3056</v>
      </c>
      <c r="E2706" s="5">
        <v>78</v>
      </c>
      <c r="F2706" s="8">
        <f t="shared" si="252"/>
        <v>2.5523560209424083</v>
      </c>
      <c r="G2706" s="5">
        <f>IF(COUNTIFS(Q3_SQL_Error_Concentration!$A:$A,A2706,Q3_SQL_Error_Concentration!$E:$E,B2706,Q3_SQL_Error_Concentration!$F:$F,C2706)=0,"",SUMIFS(Q3_SQL_Error_Concentration!$I:$I,Q3_SQL_Error_Concentration!$A:$A,A2706,Q3_SQL_Error_Concentration!$E:$E,B2706,Q3_SQL_Error_Concentration!$F:$F,C2706))</f>
        <v>2.5524</v>
      </c>
      <c r="H2706" s="5" t="str">
        <f t="shared" si="253"/>
        <v>PASS</v>
      </c>
      <c r="I2706" s="5">
        <f>IF(D2706&gt;=Q3_Validation!$C$2,1,0)</f>
        <v>1</v>
      </c>
      <c r="J2706" s="8">
        <f t="shared" si="254"/>
        <v>2.5523560209424083</v>
      </c>
      <c r="K2706" s="5" t="str">
        <f t="shared" si="255"/>
        <v>high-error</v>
      </c>
      <c r="L2706" s="5">
        <f t="shared" si="256"/>
        <v>50</v>
      </c>
      <c r="M2706" s="5">
        <f t="shared" si="257"/>
        <v>1</v>
      </c>
    </row>
    <row r="2707" spans="1:13">
      <c r="A2707" s="5">
        <v>4900</v>
      </c>
      <c r="B2707" s="5">
        <v>21</v>
      </c>
      <c r="C2707" s="5" t="s">
        <v>62</v>
      </c>
      <c r="D2707" s="5">
        <v>3623</v>
      </c>
      <c r="E2707" s="5">
        <v>76</v>
      </c>
      <c r="F2707" s="8">
        <f t="shared" si="252"/>
        <v>2.0977090808722054</v>
      </c>
      <c r="G2707" s="5" t="str">
        <f>IF(COUNTIFS(Q3_SQL_Error_Concentration!$A:$A,A2707,Q3_SQL_Error_Concentration!$E:$E,B2707,Q3_SQL_Error_Concentration!$F:$F,C2707)=0,"",SUMIFS(Q3_SQL_Error_Concentration!$I:$I,Q3_SQL_Error_Concentration!$A:$A,A2707,Q3_SQL_Error_Concentration!$E:$E,B2707,Q3_SQL_Error_Concentration!$F:$F,C2707))</f>
        <v/>
      </c>
      <c r="H2707" s="5" t="str">
        <f t="shared" si="253"/>
        <v/>
      </c>
      <c r="I2707" s="5">
        <f>IF(D2707&gt;=Q3_Validation!$C$2,1,0)</f>
        <v>1</v>
      </c>
      <c r="J2707" s="8">
        <f t="shared" si="254"/>
        <v>2.0977090808722054</v>
      </c>
      <c r="K2707" s="5" t="str">
        <f t="shared" si="255"/>
        <v>normal</v>
      </c>
      <c r="L2707" s="5">
        <f t="shared" si="256"/>
        <v>50</v>
      </c>
      <c r="M2707" s="5">
        <f t="shared" si="257"/>
        <v>0</v>
      </c>
    </row>
    <row r="2708" spans="1:13">
      <c r="A2708" s="5">
        <v>4900</v>
      </c>
      <c r="B2708" s="5">
        <v>22</v>
      </c>
      <c r="C2708" s="5" t="s">
        <v>63</v>
      </c>
      <c r="D2708" s="5">
        <v>2446</v>
      </c>
      <c r="E2708" s="5">
        <v>60</v>
      </c>
      <c r="F2708" s="8">
        <f t="shared" si="252"/>
        <v>2.4529844644317254</v>
      </c>
      <c r="G2708" s="5">
        <f>IF(COUNTIFS(Q3_SQL_Error_Concentration!$A:$A,A2708,Q3_SQL_Error_Concentration!$E:$E,B2708,Q3_SQL_Error_Concentration!$F:$F,C2708)=0,"",SUMIFS(Q3_SQL_Error_Concentration!$I:$I,Q3_SQL_Error_Concentration!$A:$A,A2708,Q3_SQL_Error_Concentration!$E:$E,B2708,Q3_SQL_Error_Concentration!$F:$F,C2708))</f>
        <v>2.4529999999999998</v>
      </c>
      <c r="H2708" s="5" t="str">
        <f t="shared" si="253"/>
        <v>PASS</v>
      </c>
      <c r="I2708" s="5">
        <f>IF(D2708&gt;=Q3_Validation!$C$2,1,0)</f>
        <v>1</v>
      </c>
      <c r="J2708" s="8">
        <f t="shared" si="254"/>
        <v>2.4529844644317254</v>
      </c>
      <c r="K2708" s="5" t="str">
        <f t="shared" si="255"/>
        <v>high-error</v>
      </c>
      <c r="L2708" s="5">
        <f t="shared" si="256"/>
        <v>50</v>
      </c>
      <c r="M2708" s="5">
        <f t="shared" si="257"/>
        <v>1</v>
      </c>
    </row>
    <row r="2709" spans="1:13">
      <c r="A2709" s="5">
        <v>4900</v>
      </c>
      <c r="B2709" s="5">
        <v>22</v>
      </c>
      <c r="C2709" s="5" t="s">
        <v>64</v>
      </c>
      <c r="D2709" s="5">
        <v>2138</v>
      </c>
      <c r="E2709" s="5">
        <v>42</v>
      </c>
      <c r="F2709" s="8">
        <f t="shared" si="252"/>
        <v>1.9644527595884003</v>
      </c>
      <c r="G2709" s="5" t="str">
        <f>IF(COUNTIFS(Q3_SQL_Error_Concentration!$A:$A,A2709,Q3_SQL_Error_Concentration!$E:$E,B2709,Q3_SQL_Error_Concentration!$F:$F,C2709)=0,"",SUMIFS(Q3_SQL_Error_Concentration!$I:$I,Q3_SQL_Error_Concentration!$A:$A,A2709,Q3_SQL_Error_Concentration!$E:$E,B2709,Q3_SQL_Error_Concentration!$F:$F,C2709))</f>
        <v/>
      </c>
      <c r="H2709" s="5" t="str">
        <f t="shared" si="253"/>
        <v/>
      </c>
      <c r="I2709" s="5">
        <f>IF(D2709&gt;=Q3_Validation!$C$2,1,0)</f>
        <v>1</v>
      </c>
      <c r="J2709" s="8">
        <f t="shared" si="254"/>
        <v>1.9644527595884003</v>
      </c>
      <c r="K2709" s="5" t="str">
        <f t="shared" si="255"/>
        <v>normal</v>
      </c>
      <c r="L2709" s="5">
        <f t="shared" si="256"/>
        <v>50</v>
      </c>
      <c r="M2709" s="5">
        <f t="shared" si="257"/>
        <v>0</v>
      </c>
    </row>
    <row r="2710" spans="1:13">
      <c r="A2710" s="5">
        <v>4900</v>
      </c>
      <c r="B2710" s="5">
        <v>22</v>
      </c>
      <c r="C2710" s="5" t="s">
        <v>62</v>
      </c>
      <c r="D2710" s="5">
        <v>3262</v>
      </c>
      <c r="E2710" s="5">
        <v>65</v>
      </c>
      <c r="F2710" s="8">
        <f t="shared" si="252"/>
        <v>1.9926425505824648</v>
      </c>
      <c r="G2710" s="5" t="str">
        <f>IF(COUNTIFS(Q3_SQL_Error_Concentration!$A:$A,A2710,Q3_SQL_Error_Concentration!$E:$E,B2710,Q3_SQL_Error_Concentration!$F:$F,C2710)=0,"",SUMIFS(Q3_SQL_Error_Concentration!$I:$I,Q3_SQL_Error_Concentration!$A:$A,A2710,Q3_SQL_Error_Concentration!$E:$E,B2710,Q3_SQL_Error_Concentration!$F:$F,C2710))</f>
        <v/>
      </c>
      <c r="H2710" s="5" t="str">
        <f t="shared" si="253"/>
        <v/>
      </c>
      <c r="I2710" s="5">
        <f>IF(D2710&gt;=Q3_Validation!$C$2,1,0)</f>
        <v>1</v>
      </c>
      <c r="J2710" s="8">
        <f t="shared" si="254"/>
        <v>1.9926425505824648</v>
      </c>
      <c r="K2710" s="5" t="str">
        <f t="shared" si="255"/>
        <v>normal</v>
      </c>
      <c r="L2710" s="5">
        <f t="shared" si="256"/>
        <v>50</v>
      </c>
      <c r="M2710" s="5">
        <f t="shared" si="257"/>
        <v>0</v>
      </c>
    </row>
    <row r="2711" spans="1:13">
      <c r="A2711" s="5">
        <v>4900</v>
      </c>
      <c r="B2711" s="5">
        <v>23</v>
      </c>
      <c r="C2711" s="5" t="s">
        <v>63</v>
      </c>
      <c r="D2711" s="5">
        <v>1814</v>
      </c>
      <c r="E2711" s="5">
        <v>45</v>
      </c>
      <c r="F2711" s="8">
        <f t="shared" si="252"/>
        <v>2.4807056229327453</v>
      </c>
      <c r="G2711" s="5">
        <f>IF(COUNTIFS(Q3_SQL_Error_Concentration!$A:$A,A2711,Q3_SQL_Error_Concentration!$E:$E,B2711,Q3_SQL_Error_Concentration!$F:$F,C2711)=0,"",SUMIFS(Q3_SQL_Error_Concentration!$I:$I,Q3_SQL_Error_Concentration!$A:$A,A2711,Q3_SQL_Error_Concentration!$E:$E,B2711,Q3_SQL_Error_Concentration!$F:$F,C2711))</f>
        <v>2.4807000000000001</v>
      </c>
      <c r="H2711" s="5" t="str">
        <f t="shared" si="253"/>
        <v>PASS</v>
      </c>
      <c r="I2711" s="5">
        <f>IF(D2711&gt;=Q3_Validation!$C$2,1,0)</f>
        <v>1</v>
      </c>
      <c r="J2711" s="8">
        <f t="shared" si="254"/>
        <v>2.4807056229327453</v>
      </c>
      <c r="K2711" s="5" t="str">
        <f t="shared" si="255"/>
        <v>high-error</v>
      </c>
      <c r="L2711" s="5">
        <f t="shared" si="256"/>
        <v>50</v>
      </c>
      <c r="M2711" s="5">
        <f t="shared" si="257"/>
        <v>1</v>
      </c>
    </row>
    <row r="2712" spans="1:13">
      <c r="A2712" s="5">
        <v>4900</v>
      </c>
      <c r="B2712" s="5">
        <v>23</v>
      </c>
      <c r="C2712" s="5" t="s">
        <v>64</v>
      </c>
      <c r="D2712" s="5">
        <v>2400</v>
      </c>
      <c r="E2712" s="5">
        <v>59</v>
      </c>
      <c r="F2712" s="8">
        <f t="shared" si="252"/>
        <v>2.4583333333333335</v>
      </c>
      <c r="G2712" s="5">
        <f>IF(COUNTIFS(Q3_SQL_Error_Concentration!$A:$A,A2712,Q3_SQL_Error_Concentration!$E:$E,B2712,Q3_SQL_Error_Concentration!$F:$F,C2712)=0,"",SUMIFS(Q3_SQL_Error_Concentration!$I:$I,Q3_SQL_Error_Concentration!$A:$A,A2712,Q3_SQL_Error_Concentration!$E:$E,B2712,Q3_SQL_Error_Concentration!$F:$F,C2712))</f>
        <v>2.4582999999999999</v>
      </c>
      <c r="H2712" s="5" t="str">
        <f t="shared" si="253"/>
        <v>PASS</v>
      </c>
      <c r="I2712" s="5">
        <f>IF(D2712&gt;=Q3_Validation!$C$2,1,0)</f>
        <v>1</v>
      </c>
      <c r="J2712" s="8">
        <f t="shared" si="254"/>
        <v>2.4583333333333335</v>
      </c>
      <c r="K2712" s="5" t="str">
        <f t="shared" si="255"/>
        <v>high-error</v>
      </c>
      <c r="L2712" s="5">
        <f t="shared" si="256"/>
        <v>50</v>
      </c>
      <c r="M2712" s="5">
        <f t="shared" si="257"/>
        <v>1</v>
      </c>
    </row>
    <row r="2713" spans="1:13">
      <c r="A2713" s="5">
        <v>4900</v>
      </c>
      <c r="B2713" s="5">
        <v>23</v>
      </c>
      <c r="C2713" s="5" t="s">
        <v>62</v>
      </c>
      <c r="D2713" s="5">
        <v>2850</v>
      </c>
      <c r="E2713" s="5">
        <v>71</v>
      </c>
      <c r="F2713" s="8">
        <f t="shared" si="252"/>
        <v>2.4912280701754388</v>
      </c>
      <c r="G2713" s="5">
        <f>IF(COUNTIFS(Q3_SQL_Error_Concentration!$A:$A,A2713,Q3_SQL_Error_Concentration!$E:$E,B2713,Q3_SQL_Error_Concentration!$F:$F,C2713)=0,"",SUMIFS(Q3_SQL_Error_Concentration!$I:$I,Q3_SQL_Error_Concentration!$A:$A,A2713,Q3_SQL_Error_Concentration!$E:$E,B2713,Q3_SQL_Error_Concentration!$F:$F,C2713))</f>
        <v>2.4912000000000001</v>
      </c>
      <c r="H2713" s="5" t="str">
        <f t="shared" si="253"/>
        <v>PASS</v>
      </c>
      <c r="I2713" s="5">
        <f>IF(D2713&gt;=Q3_Validation!$C$2,1,0)</f>
        <v>1</v>
      </c>
      <c r="J2713" s="8">
        <f t="shared" si="254"/>
        <v>2.4912280701754388</v>
      </c>
      <c r="K2713" s="5" t="str">
        <f t="shared" si="255"/>
        <v>high-error</v>
      </c>
      <c r="L2713" s="5">
        <f t="shared" si="256"/>
        <v>50</v>
      </c>
      <c r="M2713" s="5">
        <f t="shared" si="257"/>
        <v>1</v>
      </c>
    </row>
    <row r="2714" spans="1:13">
      <c r="A2714" s="5">
        <v>5045</v>
      </c>
      <c r="B2714" s="5">
        <v>0</v>
      </c>
      <c r="C2714" s="5" t="s">
        <v>64</v>
      </c>
      <c r="D2714" s="5">
        <v>12</v>
      </c>
      <c r="E2714" s="5">
        <v>0</v>
      </c>
      <c r="F2714" s="8">
        <f t="shared" si="252"/>
        <v>0</v>
      </c>
      <c r="G2714" s="5" t="str">
        <f>IF(COUNTIFS(Q3_SQL_Error_Concentration!$A:$A,A2714,Q3_SQL_Error_Concentration!$E:$E,B2714,Q3_SQL_Error_Concentration!$F:$F,C2714)=0,"",SUMIFS(Q3_SQL_Error_Concentration!$I:$I,Q3_SQL_Error_Concentration!$A:$A,A2714,Q3_SQL_Error_Concentration!$E:$E,B2714,Q3_SQL_Error_Concentration!$F:$F,C2714))</f>
        <v/>
      </c>
      <c r="H2714" s="5" t="str">
        <f t="shared" si="253"/>
        <v/>
      </c>
      <c r="I2714" s="5">
        <f>IF(D2714&gt;=Q3_Validation!$C$2,1,0)</f>
        <v>0</v>
      </c>
      <c r="J2714" s="8" t="str">
        <f t="shared" si="254"/>
        <v/>
      </c>
      <c r="K2714" s="5" t="str">
        <f t="shared" si="255"/>
        <v>excluded</v>
      </c>
      <c r="L2714" s="5">
        <f t="shared" si="256"/>
        <v>0</v>
      </c>
      <c r="M2714" s="5">
        <f t="shared" si="257"/>
        <v>0</v>
      </c>
    </row>
    <row r="2715" spans="1:13">
      <c r="A2715" s="5">
        <v>5045</v>
      </c>
      <c r="B2715" s="5">
        <v>0</v>
      </c>
      <c r="C2715" s="5" t="s">
        <v>62</v>
      </c>
      <c r="D2715" s="5">
        <v>3</v>
      </c>
      <c r="E2715" s="5">
        <v>0</v>
      </c>
      <c r="F2715" s="8">
        <f t="shared" si="252"/>
        <v>0</v>
      </c>
      <c r="G2715" s="5" t="str">
        <f>IF(COUNTIFS(Q3_SQL_Error_Concentration!$A:$A,A2715,Q3_SQL_Error_Concentration!$E:$E,B2715,Q3_SQL_Error_Concentration!$F:$F,C2715)=0,"",SUMIFS(Q3_SQL_Error_Concentration!$I:$I,Q3_SQL_Error_Concentration!$A:$A,A2715,Q3_SQL_Error_Concentration!$E:$E,B2715,Q3_SQL_Error_Concentration!$F:$F,C2715))</f>
        <v/>
      </c>
      <c r="H2715" s="5" t="str">
        <f t="shared" si="253"/>
        <v/>
      </c>
      <c r="I2715" s="5">
        <f>IF(D2715&gt;=Q3_Validation!$C$2,1,0)</f>
        <v>0</v>
      </c>
      <c r="J2715" s="8" t="str">
        <f t="shared" si="254"/>
        <v/>
      </c>
      <c r="K2715" s="5" t="str">
        <f t="shared" si="255"/>
        <v>excluded</v>
      </c>
      <c r="L2715" s="5">
        <f t="shared" si="256"/>
        <v>0</v>
      </c>
      <c r="M2715" s="5">
        <f t="shared" si="257"/>
        <v>0</v>
      </c>
    </row>
    <row r="2716" spans="1:13">
      <c r="A2716" s="5">
        <v>5045</v>
      </c>
      <c r="B2716" s="5">
        <v>1</v>
      </c>
      <c r="C2716" s="5" t="s">
        <v>63</v>
      </c>
      <c r="D2716" s="5">
        <v>5</v>
      </c>
      <c r="E2716" s="5">
        <v>0</v>
      </c>
      <c r="F2716" s="8">
        <f t="shared" si="252"/>
        <v>0</v>
      </c>
      <c r="G2716" s="5" t="str">
        <f>IF(COUNTIFS(Q3_SQL_Error_Concentration!$A:$A,A2716,Q3_SQL_Error_Concentration!$E:$E,B2716,Q3_SQL_Error_Concentration!$F:$F,C2716)=0,"",SUMIFS(Q3_SQL_Error_Concentration!$I:$I,Q3_SQL_Error_Concentration!$A:$A,A2716,Q3_SQL_Error_Concentration!$E:$E,B2716,Q3_SQL_Error_Concentration!$F:$F,C2716))</f>
        <v/>
      </c>
      <c r="H2716" s="5" t="str">
        <f t="shared" si="253"/>
        <v/>
      </c>
      <c r="I2716" s="5">
        <f>IF(D2716&gt;=Q3_Validation!$C$2,1,0)</f>
        <v>0</v>
      </c>
      <c r="J2716" s="8" t="str">
        <f t="shared" si="254"/>
        <v/>
      </c>
      <c r="K2716" s="5" t="str">
        <f t="shared" si="255"/>
        <v>excluded</v>
      </c>
      <c r="L2716" s="5">
        <f t="shared" si="256"/>
        <v>0</v>
      </c>
      <c r="M2716" s="5">
        <f t="shared" si="257"/>
        <v>0</v>
      </c>
    </row>
    <row r="2717" spans="1:13">
      <c r="A2717" s="5">
        <v>5045</v>
      </c>
      <c r="B2717" s="5">
        <v>1</v>
      </c>
      <c r="C2717" s="5" t="s">
        <v>64</v>
      </c>
      <c r="D2717" s="5">
        <v>13</v>
      </c>
      <c r="E2717" s="5">
        <v>0</v>
      </c>
      <c r="F2717" s="8">
        <f t="shared" si="252"/>
        <v>0</v>
      </c>
      <c r="G2717" s="5" t="str">
        <f>IF(COUNTIFS(Q3_SQL_Error_Concentration!$A:$A,A2717,Q3_SQL_Error_Concentration!$E:$E,B2717,Q3_SQL_Error_Concentration!$F:$F,C2717)=0,"",SUMIFS(Q3_SQL_Error_Concentration!$I:$I,Q3_SQL_Error_Concentration!$A:$A,A2717,Q3_SQL_Error_Concentration!$E:$E,B2717,Q3_SQL_Error_Concentration!$F:$F,C2717))</f>
        <v/>
      </c>
      <c r="H2717" s="5" t="str">
        <f t="shared" si="253"/>
        <v/>
      </c>
      <c r="I2717" s="5">
        <f>IF(D2717&gt;=Q3_Validation!$C$2,1,0)</f>
        <v>0</v>
      </c>
      <c r="J2717" s="8" t="str">
        <f t="shared" si="254"/>
        <v/>
      </c>
      <c r="K2717" s="5" t="str">
        <f t="shared" si="255"/>
        <v>excluded</v>
      </c>
      <c r="L2717" s="5">
        <f t="shared" si="256"/>
        <v>0</v>
      </c>
      <c r="M2717" s="5">
        <f t="shared" si="257"/>
        <v>0</v>
      </c>
    </row>
    <row r="2718" spans="1:13">
      <c r="A2718" s="5">
        <v>5045</v>
      </c>
      <c r="B2718" s="5">
        <v>1</v>
      </c>
      <c r="C2718" s="5" t="s">
        <v>62</v>
      </c>
      <c r="D2718" s="5">
        <v>2</v>
      </c>
      <c r="E2718" s="5">
        <v>0</v>
      </c>
      <c r="F2718" s="8">
        <f t="shared" si="252"/>
        <v>0</v>
      </c>
      <c r="G2718" s="5" t="str">
        <f>IF(COUNTIFS(Q3_SQL_Error_Concentration!$A:$A,A2718,Q3_SQL_Error_Concentration!$E:$E,B2718,Q3_SQL_Error_Concentration!$F:$F,C2718)=0,"",SUMIFS(Q3_SQL_Error_Concentration!$I:$I,Q3_SQL_Error_Concentration!$A:$A,A2718,Q3_SQL_Error_Concentration!$E:$E,B2718,Q3_SQL_Error_Concentration!$F:$F,C2718))</f>
        <v/>
      </c>
      <c r="H2718" s="5" t="str">
        <f t="shared" si="253"/>
        <v/>
      </c>
      <c r="I2718" s="5">
        <f>IF(D2718&gt;=Q3_Validation!$C$2,1,0)</f>
        <v>0</v>
      </c>
      <c r="J2718" s="8" t="str">
        <f t="shared" si="254"/>
        <v/>
      </c>
      <c r="K2718" s="5" t="str">
        <f t="shared" si="255"/>
        <v>excluded</v>
      </c>
      <c r="L2718" s="5">
        <f t="shared" si="256"/>
        <v>0</v>
      </c>
      <c r="M2718" s="5">
        <f t="shared" si="257"/>
        <v>0</v>
      </c>
    </row>
    <row r="2719" spans="1:13">
      <c r="A2719" s="5">
        <v>5045</v>
      </c>
      <c r="B2719" s="5">
        <v>2</v>
      </c>
      <c r="C2719" s="5" t="s">
        <v>63</v>
      </c>
      <c r="D2719" s="5">
        <v>12</v>
      </c>
      <c r="E2719" s="5">
        <v>1</v>
      </c>
      <c r="F2719" s="8">
        <f t="shared" si="252"/>
        <v>8.3333333333333339</v>
      </c>
      <c r="G2719" s="5" t="str">
        <f>IF(COUNTIFS(Q3_SQL_Error_Concentration!$A:$A,A2719,Q3_SQL_Error_Concentration!$E:$E,B2719,Q3_SQL_Error_Concentration!$F:$F,C2719)=0,"",SUMIFS(Q3_SQL_Error_Concentration!$I:$I,Q3_SQL_Error_Concentration!$A:$A,A2719,Q3_SQL_Error_Concentration!$E:$E,B2719,Q3_SQL_Error_Concentration!$F:$F,C2719))</f>
        <v/>
      </c>
      <c r="H2719" s="5" t="str">
        <f t="shared" si="253"/>
        <v/>
      </c>
      <c r="I2719" s="5">
        <f>IF(D2719&gt;=Q3_Validation!$C$2,1,0)</f>
        <v>0</v>
      </c>
      <c r="J2719" s="8" t="str">
        <f t="shared" si="254"/>
        <v/>
      </c>
      <c r="K2719" s="5" t="str">
        <f t="shared" si="255"/>
        <v>excluded</v>
      </c>
      <c r="L2719" s="5">
        <f t="shared" si="256"/>
        <v>0</v>
      </c>
      <c r="M2719" s="5">
        <f t="shared" si="257"/>
        <v>0</v>
      </c>
    </row>
    <row r="2720" spans="1:13">
      <c r="A2720" s="5">
        <v>5045</v>
      </c>
      <c r="B2720" s="5">
        <v>2</v>
      </c>
      <c r="C2720" s="5" t="s">
        <v>64</v>
      </c>
      <c r="D2720" s="5">
        <v>28</v>
      </c>
      <c r="E2720" s="5">
        <v>0</v>
      </c>
      <c r="F2720" s="8">
        <f t="shared" si="252"/>
        <v>0</v>
      </c>
      <c r="G2720" s="5" t="str">
        <f>IF(COUNTIFS(Q3_SQL_Error_Concentration!$A:$A,A2720,Q3_SQL_Error_Concentration!$E:$E,B2720,Q3_SQL_Error_Concentration!$F:$F,C2720)=0,"",SUMIFS(Q3_SQL_Error_Concentration!$I:$I,Q3_SQL_Error_Concentration!$A:$A,A2720,Q3_SQL_Error_Concentration!$E:$E,B2720,Q3_SQL_Error_Concentration!$F:$F,C2720))</f>
        <v/>
      </c>
      <c r="H2720" s="5" t="str">
        <f t="shared" si="253"/>
        <v/>
      </c>
      <c r="I2720" s="5">
        <f>IF(D2720&gt;=Q3_Validation!$C$2,1,0)</f>
        <v>0</v>
      </c>
      <c r="J2720" s="8" t="str">
        <f t="shared" si="254"/>
        <v/>
      </c>
      <c r="K2720" s="5" t="str">
        <f t="shared" si="255"/>
        <v>excluded</v>
      </c>
      <c r="L2720" s="5">
        <f t="shared" si="256"/>
        <v>0</v>
      </c>
      <c r="M2720" s="5">
        <f t="shared" si="257"/>
        <v>0</v>
      </c>
    </row>
    <row r="2721" spans="1:13">
      <c r="A2721" s="5">
        <v>5045</v>
      </c>
      <c r="B2721" s="5">
        <v>2</v>
      </c>
      <c r="C2721" s="5" t="s">
        <v>62</v>
      </c>
      <c r="D2721" s="5">
        <v>9</v>
      </c>
      <c r="E2721" s="5">
        <v>0</v>
      </c>
      <c r="F2721" s="8">
        <f t="shared" si="252"/>
        <v>0</v>
      </c>
      <c r="G2721" s="5" t="str">
        <f>IF(COUNTIFS(Q3_SQL_Error_Concentration!$A:$A,A2721,Q3_SQL_Error_Concentration!$E:$E,B2721,Q3_SQL_Error_Concentration!$F:$F,C2721)=0,"",SUMIFS(Q3_SQL_Error_Concentration!$I:$I,Q3_SQL_Error_Concentration!$A:$A,A2721,Q3_SQL_Error_Concentration!$E:$E,B2721,Q3_SQL_Error_Concentration!$F:$F,C2721))</f>
        <v/>
      </c>
      <c r="H2721" s="5" t="str">
        <f t="shared" si="253"/>
        <v/>
      </c>
      <c r="I2721" s="5">
        <f>IF(D2721&gt;=Q3_Validation!$C$2,1,0)</f>
        <v>0</v>
      </c>
      <c r="J2721" s="8" t="str">
        <f t="shared" si="254"/>
        <v/>
      </c>
      <c r="K2721" s="5" t="str">
        <f t="shared" si="255"/>
        <v>excluded</v>
      </c>
      <c r="L2721" s="5">
        <f t="shared" si="256"/>
        <v>0</v>
      </c>
      <c r="M2721" s="5">
        <f t="shared" si="257"/>
        <v>0</v>
      </c>
    </row>
    <row r="2722" spans="1:13">
      <c r="A2722" s="5">
        <v>5045</v>
      </c>
      <c r="B2722" s="5">
        <v>3</v>
      </c>
      <c r="C2722" s="5" t="s">
        <v>64</v>
      </c>
      <c r="D2722" s="5">
        <v>18</v>
      </c>
      <c r="E2722" s="5">
        <v>1</v>
      </c>
      <c r="F2722" s="8">
        <f t="shared" si="252"/>
        <v>5.5555555555555554</v>
      </c>
      <c r="G2722" s="5" t="str">
        <f>IF(COUNTIFS(Q3_SQL_Error_Concentration!$A:$A,A2722,Q3_SQL_Error_Concentration!$E:$E,B2722,Q3_SQL_Error_Concentration!$F:$F,C2722)=0,"",SUMIFS(Q3_SQL_Error_Concentration!$I:$I,Q3_SQL_Error_Concentration!$A:$A,A2722,Q3_SQL_Error_Concentration!$E:$E,B2722,Q3_SQL_Error_Concentration!$F:$F,C2722))</f>
        <v/>
      </c>
      <c r="H2722" s="5" t="str">
        <f t="shared" si="253"/>
        <v/>
      </c>
      <c r="I2722" s="5">
        <f>IF(D2722&gt;=Q3_Validation!$C$2,1,0)</f>
        <v>0</v>
      </c>
      <c r="J2722" s="8" t="str">
        <f t="shared" si="254"/>
        <v/>
      </c>
      <c r="K2722" s="5" t="str">
        <f t="shared" si="255"/>
        <v>excluded</v>
      </c>
      <c r="L2722" s="5">
        <f t="shared" si="256"/>
        <v>0</v>
      </c>
      <c r="M2722" s="5">
        <f t="shared" si="257"/>
        <v>0</v>
      </c>
    </row>
    <row r="2723" spans="1:13">
      <c r="A2723" s="5">
        <v>5045</v>
      </c>
      <c r="B2723" s="5">
        <v>3</v>
      </c>
      <c r="C2723" s="5" t="s">
        <v>62</v>
      </c>
      <c r="D2723" s="5">
        <v>8</v>
      </c>
      <c r="E2723" s="5">
        <v>0</v>
      </c>
      <c r="F2723" s="8">
        <f t="shared" si="252"/>
        <v>0</v>
      </c>
      <c r="G2723" s="5" t="str">
        <f>IF(COUNTIFS(Q3_SQL_Error_Concentration!$A:$A,A2723,Q3_SQL_Error_Concentration!$E:$E,B2723,Q3_SQL_Error_Concentration!$F:$F,C2723)=0,"",SUMIFS(Q3_SQL_Error_Concentration!$I:$I,Q3_SQL_Error_Concentration!$A:$A,A2723,Q3_SQL_Error_Concentration!$E:$E,B2723,Q3_SQL_Error_Concentration!$F:$F,C2723))</f>
        <v/>
      </c>
      <c r="H2723" s="5" t="str">
        <f t="shared" si="253"/>
        <v/>
      </c>
      <c r="I2723" s="5">
        <f>IF(D2723&gt;=Q3_Validation!$C$2,1,0)</f>
        <v>0</v>
      </c>
      <c r="J2723" s="8" t="str">
        <f t="shared" si="254"/>
        <v/>
      </c>
      <c r="K2723" s="5" t="str">
        <f t="shared" si="255"/>
        <v>excluded</v>
      </c>
      <c r="L2723" s="5">
        <f t="shared" si="256"/>
        <v>0</v>
      </c>
      <c r="M2723" s="5">
        <f t="shared" si="257"/>
        <v>0</v>
      </c>
    </row>
    <row r="2724" spans="1:13">
      <c r="A2724" s="5">
        <v>5045</v>
      </c>
      <c r="B2724" s="5">
        <v>4</v>
      </c>
      <c r="C2724" s="5" t="s">
        <v>63</v>
      </c>
      <c r="D2724" s="5">
        <v>1</v>
      </c>
      <c r="E2724" s="5">
        <v>0</v>
      </c>
      <c r="F2724" s="8">
        <f t="shared" si="252"/>
        <v>0</v>
      </c>
      <c r="G2724" s="5" t="str">
        <f>IF(COUNTIFS(Q3_SQL_Error_Concentration!$A:$A,A2724,Q3_SQL_Error_Concentration!$E:$E,B2724,Q3_SQL_Error_Concentration!$F:$F,C2724)=0,"",SUMIFS(Q3_SQL_Error_Concentration!$I:$I,Q3_SQL_Error_Concentration!$A:$A,A2724,Q3_SQL_Error_Concentration!$E:$E,B2724,Q3_SQL_Error_Concentration!$F:$F,C2724))</f>
        <v/>
      </c>
      <c r="H2724" s="5" t="str">
        <f t="shared" si="253"/>
        <v/>
      </c>
      <c r="I2724" s="5">
        <f>IF(D2724&gt;=Q3_Validation!$C$2,1,0)</f>
        <v>0</v>
      </c>
      <c r="J2724" s="8" t="str">
        <f t="shared" si="254"/>
        <v/>
      </c>
      <c r="K2724" s="5" t="str">
        <f t="shared" si="255"/>
        <v>excluded</v>
      </c>
      <c r="L2724" s="5">
        <f t="shared" si="256"/>
        <v>0</v>
      </c>
      <c r="M2724" s="5">
        <f t="shared" si="257"/>
        <v>0</v>
      </c>
    </row>
    <row r="2725" spans="1:13">
      <c r="A2725" s="5">
        <v>5045</v>
      </c>
      <c r="B2725" s="5">
        <v>4</v>
      </c>
      <c r="C2725" s="5" t="s">
        <v>64</v>
      </c>
      <c r="D2725" s="5">
        <v>12</v>
      </c>
      <c r="E2725" s="5">
        <v>0</v>
      </c>
      <c r="F2725" s="8">
        <f t="shared" si="252"/>
        <v>0</v>
      </c>
      <c r="G2725" s="5" t="str">
        <f>IF(COUNTIFS(Q3_SQL_Error_Concentration!$A:$A,A2725,Q3_SQL_Error_Concentration!$E:$E,B2725,Q3_SQL_Error_Concentration!$F:$F,C2725)=0,"",SUMIFS(Q3_SQL_Error_Concentration!$I:$I,Q3_SQL_Error_Concentration!$A:$A,A2725,Q3_SQL_Error_Concentration!$E:$E,B2725,Q3_SQL_Error_Concentration!$F:$F,C2725))</f>
        <v/>
      </c>
      <c r="H2725" s="5" t="str">
        <f t="shared" si="253"/>
        <v/>
      </c>
      <c r="I2725" s="5">
        <f>IF(D2725&gt;=Q3_Validation!$C$2,1,0)</f>
        <v>0</v>
      </c>
      <c r="J2725" s="8" t="str">
        <f t="shared" si="254"/>
        <v/>
      </c>
      <c r="K2725" s="5" t="str">
        <f t="shared" si="255"/>
        <v>excluded</v>
      </c>
      <c r="L2725" s="5">
        <f t="shared" si="256"/>
        <v>0</v>
      </c>
      <c r="M2725" s="5">
        <f t="shared" si="257"/>
        <v>0</v>
      </c>
    </row>
    <row r="2726" spans="1:13">
      <c r="A2726" s="5">
        <v>5045</v>
      </c>
      <c r="B2726" s="5">
        <v>4</v>
      </c>
      <c r="C2726" s="5" t="s">
        <v>62</v>
      </c>
      <c r="D2726" s="5">
        <v>2</v>
      </c>
      <c r="E2726" s="5">
        <v>0</v>
      </c>
      <c r="F2726" s="8">
        <f t="shared" si="252"/>
        <v>0</v>
      </c>
      <c r="G2726" s="5" t="str">
        <f>IF(COUNTIFS(Q3_SQL_Error_Concentration!$A:$A,A2726,Q3_SQL_Error_Concentration!$E:$E,B2726,Q3_SQL_Error_Concentration!$F:$F,C2726)=0,"",SUMIFS(Q3_SQL_Error_Concentration!$I:$I,Q3_SQL_Error_Concentration!$A:$A,A2726,Q3_SQL_Error_Concentration!$E:$E,B2726,Q3_SQL_Error_Concentration!$F:$F,C2726))</f>
        <v/>
      </c>
      <c r="H2726" s="5" t="str">
        <f t="shared" si="253"/>
        <v/>
      </c>
      <c r="I2726" s="5">
        <f>IF(D2726&gt;=Q3_Validation!$C$2,1,0)</f>
        <v>0</v>
      </c>
      <c r="J2726" s="8" t="str">
        <f t="shared" si="254"/>
        <v/>
      </c>
      <c r="K2726" s="5" t="str">
        <f t="shared" si="255"/>
        <v>excluded</v>
      </c>
      <c r="L2726" s="5">
        <f t="shared" si="256"/>
        <v>0</v>
      </c>
      <c r="M2726" s="5">
        <f t="shared" si="257"/>
        <v>0</v>
      </c>
    </row>
    <row r="2727" spans="1:13">
      <c r="A2727" s="5">
        <v>5045</v>
      </c>
      <c r="B2727" s="5">
        <v>5</v>
      </c>
      <c r="C2727" s="5" t="s">
        <v>63</v>
      </c>
      <c r="D2727" s="5">
        <v>2</v>
      </c>
      <c r="E2727" s="5">
        <v>0</v>
      </c>
      <c r="F2727" s="8">
        <f t="shared" si="252"/>
        <v>0</v>
      </c>
      <c r="G2727" s="5" t="str">
        <f>IF(COUNTIFS(Q3_SQL_Error_Concentration!$A:$A,A2727,Q3_SQL_Error_Concentration!$E:$E,B2727,Q3_SQL_Error_Concentration!$F:$F,C2727)=0,"",SUMIFS(Q3_SQL_Error_Concentration!$I:$I,Q3_SQL_Error_Concentration!$A:$A,A2727,Q3_SQL_Error_Concentration!$E:$E,B2727,Q3_SQL_Error_Concentration!$F:$F,C2727))</f>
        <v/>
      </c>
      <c r="H2727" s="5" t="str">
        <f t="shared" si="253"/>
        <v/>
      </c>
      <c r="I2727" s="5">
        <f>IF(D2727&gt;=Q3_Validation!$C$2,1,0)</f>
        <v>0</v>
      </c>
      <c r="J2727" s="8" t="str">
        <f t="shared" si="254"/>
        <v/>
      </c>
      <c r="K2727" s="5" t="str">
        <f t="shared" si="255"/>
        <v>excluded</v>
      </c>
      <c r="L2727" s="5">
        <f t="shared" si="256"/>
        <v>0</v>
      </c>
      <c r="M2727" s="5">
        <f t="shared" si="257"/>
        <v>0</v>
      </c>
    </row>
    <row r="2728" spans="1:13">
      <c r="A2728" s="5">
        <v>5045</v>
      </c>
      <c r="B2728" s="5">
        <v>5</v>
      </c>
      <c r="C2728" s="5" t="s">
        <v>64</v>
      </c>
      <c r="D2728" s="5">
        <v>7</v>
      </c>
      <c r="E2728" s="5">
        <v>0</v>
      </c>
      <c r="F2728" s="8">
        <f t="shared" si="252"/>
        <v>0</v>
      </c>
      <c r="G2728" s="5" t="str">
        <f>IF(COUNTIFS(Q3_SQL_Error_Concentration!$A:$A,A2728,Q3_SQL_Error_Concentration!$E:$E,B2728,Q3_SQL_Error_Concentration!$F:$F,C2728)=0,"",SUMIFS(Q3_SQL_Error_Concentration!$I:$I,Q3_SQL_Error_Concentration!$A:$A,A2728,Q3_SQL_Error_Concentration!$E:$E,B2728,Q3_SQL_Error_Concentration!$F:$F,C2728))</f>
        <v/>
      </c>
      <c r="H2728" s="5" t="str">
        <f t="shared" si="253"/>
        <v/>
      </c>
      <c r="I2728" s="5">
        <f>IF(D2728&gt;=Q3_Validation!$C$2,1,0)</f>
        <v>0</v>
      </c>
      <c r="J2728" s="8" t="str">
        <f t="shared" si="254"/>
        <v/>
      </c>
      <c r="K2728" s="5" t="str">
        <f t="shared" si="255"/>
        <v>excluded</v>
      </c>
      <c r="L2728" s="5">
        <f t="shared" si="256"/>
        <v>0</v>
      </c>
      <c r="M2728" s="5">
        <f t="shared" si="257"/>
        <v>0</v>
      </c>
    </row>
    <row r="2729" spans="1:13">
      <c r="A2729" s="5">
        <v>5045</v>
      </c>
      <c r="B2729" s="5">
        <v>5</v>
      </c>
      <c r="C2729" s="5" t="s">
        <v>62</v>
      </c>
      <c r="D2729" s="5">
        <v>3</v>
      </c>
      <c r="E2729" s="5">
        <v>0</v>
      </c>
      <c r="F2729" s="8">
        <f t="shared" si="252"/>
        <v>0</v>
      </c>
      <c r="G2729" s="5" t="str">
        <f>IF(COUNTIFS(Q3_SQL_Error_Concentration!$A:$A,A2729,Q3_SQL_Error_Concentration!$E:$E,B2729,Q3_SQL_Error_Concentration!$F:$F,C2729)=0,"",SUMIFS(Q3_SQL_Error_Concentration!$I:$I,Q3_SQL_Error_Concentration!$A:$A,A2729,Q3_SQL_Error_Concentration!$E:$E,B2729,Q3_SQL_Error_Concentration!$F:$F,C2729))</f>
        <v/>
      </c>
      <c r="H2729" s="5" t="str">
        <f t="shared" si="253"/>
        <v/>
      </c>
      <c r="I2729" s="5">
        <f>IF(D2729&gt;=Q3_Validation!$C$2,1,0)</f>
        <v>0</v>
      </c>
      <c r="J2729" s="8" t="str">
        <f t="shared" si="254"/>
        <v/>
      </c>
      <c r="K2729" s="5" t="str">
        <f t="shared" si="255"/>
        <v>excluded</v>
      </c>
      <c r="L2729" s="5">
        <f t="shared" si="256"/>
        <v>0</v>
      </c>
      <c r="M2729" s="5">
        <f t="shared" si="257"/>
        <v>0</v>
      </c>
    </row>
    <row r="2730" spans="1:13">
      <c r="A2730" s="5">
        <v>5045</v>
      </c>
      <c r="B2730" s="5">
        <v>6</v>
      </c>
      <c r="C2730" s="5" t="s">
        <v>63</v>
      </c>
      <c r="D2730" s="5">
        <v>14</v>
      </c>
      <c r="E2730" s="5">
        <v>0</v>
      </c>
      <c r="F2730" s="8">
        <f t="shared" si="252"/>
        <v>0</v>
      </c>
      <c r="G2730" s="5" t="str">
        <f>IF(COUNTIFS(Q3_SQL_Error_Concentration!$A:$A,A2730,Q3_SQL_Error_Concentration!$E:$E,B2730,Q3_SQL_Error_Concentration!$F:$F,C2730)=0,"",SUMIFS(Q3_SQL_Error_Concentration!$I:$I,Q3_SQL_Error_Concentration!$A:$A,A2730,Q3_SQL_Error_Concentration!$E:$E,B2730,Q3_SQL_Error_Concentration!$F:$F,C2730))</f>
        <v/>
      </c>
      <c r="H2730" s="5" t="str">
        <f t="shared" si="253"/>
        <v/>
      </c>
      <c r="I2730" s="5">
        <f>IF(D2730&gt;=Q3_Validation!$C$2,1,0)</f>
        <v>0</v>
      </c>
      <c r="J2730" s="8" t="str">
        <f t="shared" si="254"/>
        <v/>
      </c>
      <c r="K2730" s="5" t="str">
        <f t="shared" si="255"/>
        <v>excluded</v>
      </c>
      <c r="L2730" s="5">
        <f t="shared" si="256"/>
        <v>0</v>
      </c>
      <c r="M2730" s="5">
        <f t="shared" si="257"/>
        <v>0</v>
      </c>
    </row>
    <row r="2731" spans="1:13">
      <c r="A2731" s="5">
        <v>5045</v>
      </c>
      <c r="B2731" s="5">
        <v>6</v>
      </c>
      <c r="C2731" s="5" t="s">
        <v>64</v>
      </c>
      <c r="D2731" s="5">
        <v>75</v>
      </c>
      <c r="E2731" s="5">
        <v>5</v>
      </c>
      <c r="F2731" s="8">
        <f t="shared" si="252"/>
        <v>6.666666666666667</v>
      </c>
      <c r="G2731" s="5" t="str">
        <f>IF(COUNTIFS(Q3_SQL_Error_Concentration!$A:$A,A2731,Q3_SQL_Error_Concentration!$E:$E,B2731,Q3_SQL_Error_Concentration!$F:$F,C2731)=0,"",SUMIFS(Q3_SQL_Error_Concentration!$I:$I,Q3_SQL_Error_Concentration!$A:$A,A2731,Q3_SQL_Error_Concentration!$E:$E,B2731,Q3_SQL_Error_Concentration!$F:$F,C2731))</f>
        <v/>
      </c>
      <c r="H2731" s="5" t="str">
        <f t="shared" si="253"/>
        <v/>
      </c>
      <c r="I2731" s="5">
        <f>IF(D2731&gt;=Q3_Validation!$C$2,1,0)</f>
        <v>0</v>
      </c>
      <c r="J2731" s="8" t="str">
        <f t="shared" si="254"/>
        <v/>
      </c>
      <c r="K2731" s="5" t="str">
        <f t="shared" si="255"/>
        <v>excluded</v>
      </c>
      <c r="L2731" s="5">
        <f t="shared" si="256"/>
        <v>0</v>
      </c>
      <c r="M2731" s="5">
        <f t="shared" si="257"/>
        <v>0</v>
      </c>
    </row>
    <row r="2732" spans="1:13">
      <c r="A2732" s="5">
        <v>5045</v>
      </c>
      <c r="B2732" s="5">
        <v>6</v>
      </c>
      <c r="C2732" s="5" t="s">
        <v>62</v>
      </c>
      <c r="D2732" s="5">
        <v>23</v>
      </c>
      <c r="E2732" s="5">
        <v>0</v>
      </c>
      <c r="F2732" s="8">
        <f t="shared" si="252"/>
        <v>0</v>
      </c>
      <c r="G2732" s="5" t="str">
        <f>IF(COUNTIFS(Q3_SQL_Error_Concentration!$A:$A,A2732,Q3_SQL_Error_Concentration!$E:$E,B2732,Q3_SQL_Error_Concentration!$F:$F,C2732)=0,"",SUMIFS(Q3_SQL_Error_Concentration!$I:$I,Q3_SQL_Error_Concentration!$A:$A,A2732,Q3_SQL_Error_Concentration!$E:$E,B2732,Q3_SQL_Error_Concentration!$F:$F,C2732))</f>
        <v/>
      </c>
      <c r="H2732" s="5" t="str">
        <f t="shared" si="253"/>
        <v/>
      </c>
      <c r="I2732" s="5">
        <f>IF(D2732&gt;=Q3_Validation!$C$2,1,0)</f>
        <v>0</v>
      </c>
      <c r="J2732" s="8" t="str">
        <f t="shared" si="254"/>
        <v/>
      </c>
      <c r="K2732" s="5" t="str">
        <f t="shared" si="255"/>
        <v>excluded</v>
      </c>
      <c r="L2732" s="5">
        <f t="shared" si="256"/>
        <v>0</v>
      </c>
      <c r="M2732" s="5">
        <f t="shared" si="257"/>
        <v>0</v>
      </c>
    </row>
    <row r="2733" spans="1:13">
      <c r="A2733" s="5">
        <v>5045</v>
      </c>
      <c r="B2733" s="5">
        <v>7</v>
      </c>
      <c r="C2733" s="5" t="s">
        <v>63</v>
      </c>
      <c r="D2733" s="5">
        <v>14</v>
      </c>
      <c r="E2733" s="5">
        <v>0</v>
      </c>
      <c r="F2733" s="8">
        <f t="shared" si="252"/>
        <v>0</v>
      </c>
      <c r="G2733" s="5" t="str">
        <f>IF(COUNTIFS(Q3_SQL_Error_Concentration!$A:$A,A2733,Q3_SQL_Error_Concentration!$E:$E,B2733,Q3_SQL_Error_Concentration!$F:$F,C2733)=0,"",SUMIFS(Q3_SQL_Error_Concentration!$I:$I,Q3_SQL_Error_Concentration!$A:$A,A2733,Q3_SQL_Error_Concentration!$E:$E,B2733,Q3_SQL_Error_Concentration!$F:$F,C2733))</f>
        <v/>
      </c>
      <c r="H2733" s="5" t="str">
        <f t="shared" si="253"/>
        <v/>
      </c>
      <c r="I2733" s="5">
        <f>IF(D2733&gt;=Q3_Validation!$C$2,1,0)</f>
        <v>0</v>
      </c>
      <c r="J2733" s="8" t="str">
        <f t="shared" si="254"/>
        <v/>
      </c>
      <c r="K2733" s="5" t="str">
        <f t="shared" si="255"/>
        <v>excluded</v>
      </c>
      <c r="L2733" s="5">
        <f t="shared" si="256"/>
        <v>0</v>
      </c>
      <c r="M2733" s="5">
        <f t="shared" si="257"/>
        <v>0</v>
      </c>
    </row>
    <row r="2734" spans="1:13">
      <c r="A2734" s="5">
        <v>5045</v>
      </c>
      <c r="B2734" s="5">
        <v>7</v>
      </c>
      <c r="C2734" s="5" t="s">
        <v>64</v>
      </c>
      <c r="D2734" s="5">
        <v>86</v>
      </c>
      <c r="E2734" s="5">
        <v>1</v>
      </c>
      <c r="F2734" s="8">
        <f t="shared" si="252"/>
        <v>1.1627906976744187</v>
      </c>
      <c r="G2734" s="5" t="str">
        <f>IF(COUNTIFS(Q3_SQL_Error_Concentration!$A:$A,A2734,Q3_SQL_Error_Concentration!$E:$E,B2734,Q3_SQL_Error_Concentration!$F:$F,C2734)=0,"",SUMIFS(Q3_SQL_Error_Concentration!$I:$I,Q3_SQL_Error_Concentration!$A:$A,A2734,Q3_SQL_Error_Concentration!$E:$E,B2734,Q3_SQL_Error_Concentration!$F:$F,C2734))</f>
        <v/>
      </c>
      <c r="H2734" s="5" t="str">
        <f t="shared" si="253"/>
        <v/>
      </c>
      <c r="I2734" s="5">
        <f>IF(D2734&gt;=Q3_Validation!$C$2,1,0)</f>
        <v>0</v>
      </c>
      <c r="J2734" s="8" t="str">
        <f t="shared" si="254"/>
        <v/>
      </c>
      <c r="K2734" s="5" t="str">
        <f t="shared" si="255"/>
        <v>excluded</v>
      </c>
      <c r="L2734" s="5">
        <f t="shared" si="256"/>
        <v>0</v>
      </c>
      <c r="M2734" s="5">
        <f t="shared" si="257"/>
        <v>0</v>
      </c>
    </row>
    <row r="2735" spans="1:13">
      <c r="A2735" s="5">
        <v>5045</v>
      </c>
      <c r="B2735" s="5">
        <v>7</v>
      </c>
      <c r="C2735" s="5" t="s">
        <v>62</v>
      </c>
      <c r="D2735" s="5">
        <v>25</v>
      </c>
      <c r="E2735" s="5">
        <v>0</v>
      </c>
      <c r="F2735" s="8">
        <f t="shared" si="252"/>
        <v>0</v>
      </c>
      <c r="G2735" s="5" t="str">
        <f>IF(COUNTIFS(Q3_SQL_Error_Concentration!$A:$A,A2735,Q3_SQL_Error_Concentration!$E:$E,B2735,Q3_SQL_Error_Concentration!$F:$F,C2735)=0,"",SUMIFS(Q3_SQL_Error_Concentration!$I:$I,Q3_SQL_Error_Concentration!$A:$A,A2735,Q3_SQL_Error_Concentration!$E:$E,B2735,Q3_SQL_Error_Concentration!$F:$F,C2735))</f>
        <v/>
      </c>
      <c r="H2735" s="5" t="str">
        <f t="shared" si="253"/>
        <v/>
      </c>
      <c r="I2735" s="5">
        <f>IF(D2735&gt;=Q3_Validation!$C$2,1,0)</f>
        <v>0</v>
      </c>
      <c r="J2735" s="8" t="str">
        <f t="shared" si="254"/>
        <v/>
      </c>
      <c r="K2735" s="5" t="str">
        <f t="shared" si="255"/>
        <v>excluded</v>
      </c>
      <c r="L2735" s="5">
        <f t="shared" si="256"/>
        <v>0</v>
      </c>
      <c r="M2735" s="5">
        <f t="shared" si="257"/>
        <v>0</v>
      </c>
    </row>
    <row r="2736" spans="1:13">
      <c r="A2736" s="5">
        <v>5045</v>
      </c>
      <c r="B2736" s="5">
        <v>8</v>
      </c>
      <c r="C2736" s="5" t="s">
        <v>63</v>
      </c>
      <c r="D2736" s="5">
        <v>15</v>
      </c>
      <c r="E2736" s="5">
        <v>1</v>
      </c>
      <c r="F2736" s="8">
        <f t="shared" si="252"/>
        <v>6.666666666666667</v>
      </c>
      <c r="G2736" s="5" t="str">
        <f>IF(COUNTIFS(Q3_SQL_Error_Concentration!$A:$A,A2736,Q3_SQL_Error_Concentration!$E:$E,B2736,Q3_SQL_Error_Concentration!$F:$F,C2736)=0,"",SUMIFS(Q3_SQL_Error_Concentration!$I:$I,Q3_SQL_Error_Concentration!$A:$A,A2736,Q3_SQL_Error_Concentration!$E:$E,B2736,Q3_SQL_Error_Concentration!$F:$F,C2736))</f>
        <v/>
      </c>
      <c r="H2736" s="5" t="str">
        <f t="shared" si="253"/>
        <v/>
      </c>
      <c r="I2736" s="5">
        <f>IF(D2736&gt;=Q3_Validation!$C$2,1,0)</f>
        <v>0</v>
      </c>
      <c r="J2736" s="8" t="str">
        <f t="shared" si="254"/>
        <v/>
      </c>
      <c r="K2736" s="5" t="str">
        <f t="shared" si="255"/>
        <v>excluded</v>
      </c>
      <c r="L2736" s="5">
        <f t="shared" si="256"/>
        <v>0</v>
      </c>
      <c r="M2736" s="5">
        <f t="shared" si="257"/>
        <v>0</v>
      </c>
    </row>
    <row r="2737" spans="1:13">
      <c r="A2737" s="5">
        <v>5045</v>
      </c>
      <c r="B2737" s="5">
        <v>8</v>
      </c>
      <c r="C2737" s="5" t="s">
        <v>64</v>
      </c>
      <c r="D2737" s="5">
        <v>57</v>
      </c>
      <c r="E2737" s="5">
        <v>1</v>
      </c>
      <c r="F2737" s="8">
        <f t="shared" si="252"/>
        <v>1.7543859649122806</v>
      </c>
      <c r="G2737" s="5" t="str">
        <f>IF(COUNTIFS(Q3_SQL_Error_Concentration!$A:$A,A2737,Q3_SQL_Error_Concentration!$E:$E,B2737,Q3_SQL_Error_Concentration!$F:$F,C2737)=0,"",SUMIFS(Q3_SQL_Error_Concentration!$I:$I,Q3_SQL_Error_Concentration!$A:$A,A2737,Q3_SQL_Error_Concentration!$E:$E,B2737,Q3_SQL_Error_Concentration!$F:$F,C2737))</f>
        <v/>
      </c>
      <c r="H2737" s="5" t="str">
        <f t="shared" si="253"/>
        <v/>
      </c>
      <c r="I2737" s="5">
        <f>IF(D2737&gt;=Q3_Validation!$C$2,1,0)</f>
        <v>0</v>
      </c>
      <c r="J2737" s="8" t="str">
        <f t="shared" si="254"/>
        <v/>
      </c>
      <c r="K2737" s="5" t="str">
        <f t="shared" si="255"/>
        <v>excluded</v>
      </c>
      <c r="L2737" s="5">
        <f t="shared" si="256"/>
        <v>0</v>
      </c>
      <c r="M2737" s="5">
        <f t="shared" si="257"/>
        <v>0</v>
      </c>
    </row>
    <row r="2738" spans="1:13">
      <c r="A2738" s="5">
        <v>5045</v>
      </c>
      <c r="B2738" s="5">
        <v>8</v>
      </c>
      <c r="C2738" s="5" t="s">
        <v>62</v>
      </c>
      <c r="D2738" s="5">
        <v>16</v>
      </c>
      <c r="E2738" s="5">
        <v>0</v>
      </c>
      <c r="F2738" s="8">
        <f t="shared" si="252"/>
        <v>0</v>
      </c>
      <c r="G2738" s="5" t="str">
        <f>IF(COUNTIFS(Q3_SQL_Error_Concentration!$A:$A,A2738,Q3_SQL_Error_Concentration!$E:$E,B2738,Q3_SQL_Error_Concentration!$F:$F,C2738)=0,"",SUMIFS(Q3_SQL_Error_Concentration!$I:$I,Q3_SQL_Error_Concentration!$A:$A,A2738,Q3_SQL_Error_Concentration!$E:$E,B2738,Q3_SQL_Error_Concentration!$F:$F,C2738))</f>
        <v/>
      </c>
      <c r="H2738" s="5" t="str">
        <f t="shared" si="253"/>
        <v/>
      </c>
      <c r="I2738" s="5">
        <f>IF(D2738&gt;=Q3_Validation!$C$2,1,0)</f>
        <v>0</v>
      </c>
      <c r="J2738" s="8" t="str">
        <f t="shared" si="254"/>
        <v/>
      </c>
      <c r="K2738" s="5" t="str">
        <f t="shared" si="255"/>
        <v>excluded</v>
      </c>
      <c r="L2738" s="5">
        <f t="shared" si="256"/>
        <v>0</v>
      </c>
      <c r="M2738" s="5">
        <f t="shared" si="257"/>
        <v>0</v>
      </c>
    </row>
    <row r="2739" spans="1:13">
      <c r="A2739" s="5">
        <v>5045</v>
      </c>
      <c r="B2739" s="5">
        <v>9</v>
      </c>
      <c r="C2739" s="5" t="s">
        <v>63</v>
      </c>
      <c r="D2739" s="5">
        <v>14</v>
      </c>
      <c r="E2739" s="5">
        <v>0</v>
      </c>
      <c r="F2739" s="8">
        <f t="shared" si="252"/>
        <v>0</v>
      </c>
      <c r="G2739" s="5" t="str">
        <f>IF(COUNTIFS(Q3_SQL_Error_Concentration!$A:$A,A2739,Q3_SQL_Error_Concentration!$E:$E,B2739,Q3_SQL_Error_Concentration!$F:$F,C2739)=0,"",SUMIFS(Q3_SQL_Error_Concentration!$I:$I,Q3_SQL_Error_Concentration!$A:$A,A2739,Q3_SQL_Error_Concentration!$E:$E,B2739,Q3_SQL_Error_Concentration!$F:$F,C2739))</f>
        <v/>
      </c>
      <c r="H2739" s="5" t="str">
        <f t="shared" si="253"/>
        <v/>
      </c>
      <c r="I2739" s="5">
        <f>IF(D2739&gt;=Q3_Validation!$C$2,1,0)</f>
        <v>0</v>
      </c>
      <c r="J2739" s="8" t="str">
        <f t="shared" si="254"/>
        <v/>
      </c>
      <c r="K2739" s="5" t="str">
        <f t="shared" si="255"/>
        <v>excluded</v>
      </c>
      <c r="L2739" s="5">
        <f t="shared" si="256"/>
        <v>0</v>
      </c>
      <c r="M2739" s="5">
        <f t="shared" si="257"/>
        <v>0</v>
      </c>
    </row>
    <row r="2740" spans="1:13">
      <c r="A2740" s="5">
        <v>5045</v>
      </c>
      <c r="B2740" s="5">
        <v>9</v>
      </c>
      <c r="C2740" s="5" t="s">
        <v>64</v>
      </c>
      <c r="D2740" s="5">
        <v>59</v>
      </c>
      <c r="E2740" s="5">
        <v>1</v>
      </c>
      <c r="F2740" s="8">
        <f t="shared" si="252"/>
        <v>1.6949152542372881</v>
      </c>
      <c r="G2740" s="5" t="str">
        <f>IF(COUNTIFS(Q3_SQL_Error_Concentration!$A:$A,A2740,Q3_SQL_Error_Concentration!$E:$E,B2740,Q3_SQL_Error_Concentration!$F:$F,C2740)=0,"",SUMIFS(Q3_SQL_Error_Concentration!$I:$I,Q3_SQL_Error_Concentration!$A:$A,A2740,Q3_SQL_Error_Concentration!$E:$E,B2740,Q3_SQL_Error_Concentration!$F:$F,C2740))</f>
        <v/>
      </c>
      <c r="H2740" s="5" t="str">
        <f t="shared" si="253"/>
        <v/>
      </c>
      <c r="I2740" s="5">
        <f>IF(D2740&gt;=Q3_Validation!$C$2,1,0)</f>
        <v>0</v>
      </c>
      <c r="J2740" s="8" t="str">
        <f t="shared" si="254"/>
        <v/>
      </c>
      <c r="K2740" s="5" t="str">
        <f t="shared" si="255"/>
        <v>excluded</v>
      </c>
      <c r="L2740" s="5">
        <f t="shared" si="256"/>
        <v>0</v>
      </c>
      <c r="M2740" s="5">
        <f t="shared" si="257"/>
        <v>0</v>
      </c>
    </row>
    <row r="2741" spans="1:13">
      <c r="A2741" s="5">
        <v>5045</v>
      </c>
      <c r="B2741" s="5">
        <v>9</v>
      </c>
      <c r="C2741" s="5" t="s">
        <v>62</v>
      </c>
      <c r="D2741" s="5">
        <v>13</v>
      </c>
      <c r="E2741" s="5">
        <v>0</v>
      </c>
      <c r="F2741" s="8">
        <f t="shared" si="252"/>
        <v>0</v>
      </c>
      <c r="G2741" s="5" t="str">
        <f>IF(COUNTIFS(Q3_SQL_Error_Concentration!$A:$A,A2741,Q3_SQL_Error_Concentration!$E:$E,B2741,Q3_SQL_Error_Concentration!$F:$F,C2741)=0,"",SUMIFS(Q3_SQL_Error_Concentration!$I:$I,Q3_SQL_Error_Concentration!$A:$A,A2741,Q3_SQL_Error_Concentration!$E:$E,B2741,Q3_SQL_Error_Concentration!$F:$F,C2741))</f>
        <v/>
      </c>
      <c r="H2741" s="5" t="str">
        <f t="shared" si="253"/>
        <v/>
      </c>
      <c r="I2741" s="5">
        <f>IF(D2741&gt;=Q3_Validation!$C$2,1,0)</f>
        <v>0</v>
      </c>
      <c r="J2741" s="8" t="str">
        <f t="shared" si="254"/>
        <v/>
      </c>
      <c r="K2741" s="5" t="str">
        <f t="shared" si="255"/>
        <v>excluded</v>
      </c>
      <c r="L2741" s="5">
        <f t="shared" si="256"/>
        <v>0</v>
      </c>
      <c r="M2741" s="5">
        <f t="shared" si="257"/>
        <v>0</v>
      </c>
    </row>
    <row r="2742" spans="1:13">
      <c r="A2742" s="5">
        <v>5045</v>
      </c>
      <c r="B2742" s="5">
        <v>10</v>
      </c>
      <c r="C2742" s="5" t="s">
        <v>63</v>
      </c>
      <c r="D2742" s="5">
        <v>32</v>
      </c>
      <c r="E2742" s="5">
        <v>0</v>
      </c>
      <c r="F2742" s="8">
        <f t="shared" si="252"/>
        <v>0</v>
      </c>
      <c r="G2742" s="5" t="str">
        <f>IF(COUNTIFS(Q3_SQL_Error_Concentration!$A:$A,A2742,Q3_SQL_Error_Concentration!$E:$E,B2742,Q3_SQL_Error_Concentration!$F:$F,C2742)=0,"",SUMIFS(Q3_SQL_Error_Concentration!$I:$I,Q3_SQL_Error_Concentration!$A:$A,A2742,Q3_SQL_Error_Concentration!$E:$E,B2742,Q3_SQL_Error_Concentration!$F:$F,C2742))</f>
        <v/>
      </c>
      <c r="H2742" s="5" t="str">
        <f t="shared" si="253"/>
        <v/>
      </c>
      <c r="I2742" s="5">
        <f>IF(D2742&gt;=Q3_Validation!$C$2,1,0)</f>
        <v>0</v>
      </c>
      <c r="J2742" s="8" t="str">
        <f t="shared" si="254"/>
        <v/>
      </c>
      <c r="K2742" s="5" t="str">
        <f t="shared" si="255"/>
        <v>excluded</v>
      </c>
      <c r="L2742" s="5">
        <f t="shared" si="256"/>
        <v>0</v>
      </c>
      <c r="M2742" s="5">
        <f t="shared" si="257"/>
        <v>0</v>
      </c>
    </row>
    <row r="2743" spans="1:13">
      <c r="A2743" s="5">
        <v>5045</v>
      </c>
      <c r="B2743" s="5">
        <v>10</v>
      </c>
      <c r="C2743" s="5" t="s">
        <v>64</v>
      </c>
      <c r="D2743" s="5">
        <v>125</v>
      </c>
      <c r="E2743" s="5">
        <v>2</v>
      </c>
      <c r="F2743" s="8">
        <f t="shared" si="252"/>
        <v>1.6</v>
      </c>
      <c r="G2743" s="5" t="str">
        <f>IF(COUNTIFS(Q3_SQL_Error_Concentration!$A:$A,A2743,Q3_SQL_Error_Concentration!$E:$E,B2743,Q3_SQL_Error_Concentration!$F:$F,C2743)=0,"",SUMIFS(Q3_SQL_Error_Concentration!$I:$I,Q3_SQL_Error_Concentration!$A:$A,A2743,Q3_SQL_Error_Concentration!$E:$E,B2743,Q3_SQL_Error_Concentration!$F:$F,C2743))</f>
        <v/>
      </c>
      <c r="H2743" s="5" t="str">
        <f t="shared" si="253"/>
        <v/>
      </c>
      <c r="I2743" s="5">
        <f>IF(D2743&gt;=Q3_Validation!$C$2,1,0)</f>
        <v>0</v>
      </c>
      <c r="J2743" s="8" t="str">
        <f t="shared" si="254"/>
        <v/>
      </c>
      <c r="K2743" s="5" t="str">
        <f t="shared" si="255"/>
        <v>excluded</v>
      </c>
      <c r="L2743" s="5">
        <f t="shared" si="256"/>
        <v>0</v>
      </c>
      <c r="M2743" s="5">
        <f t="shared" si="257"/>
        <v>0</v>
      </c>
    </row>
    <row r="2744" spans="1:13">
      <c r="A2744" s="5">
        <v>5045</v>
      </c>
      <c r="B2744" s="5">
        <v>10</v>
      </c>
      <c r="C2744" s="5" t="s">
        <v>62</v>
      </c>
      <c r="D2744" s="5">
        <v>35</v>
      </c>
      <c r="E2744" s="5">
        <v>0</v>
      </c>
      <c r="F2744" s="8">
        <f t="shared" si="252"/>
        <v>0</v>
      </c>
      <c r="G2744" s="5" t="str">
        <f>IF(COUNTIFS(Q3_SQL_Error_Concentration!$A:$A,A2744,Q3_SQL_Error_Concentration!$E:$E,B2744,Q3_SQL_Error_Concentration!$F:$F,C2744)=0,"",SUMIFS(Q3_SQL_Error_Concentration!$I:$I,Q3_SQL_Error_Concentration!$A:$A,A2744,Q3_SQL_Error_Concentration!$E:$E,B2744,Q3_SQL_Error_Concentration!$F:$F,C2744))</f>
        <v/>
      </c>
      <c r="H2744" s="5" t="str">
        <f t="shared" si="253"/>
        <v/>
      </c>
      <c r="I2744" s="5">
        <f>IF(D2744&gt;=Q3_Validation!$C$2,1,0)</f>
        <v>0</v>
      </c>
      <c r="J2744" s="8" t="str">
        <f t="shared" si="254"/>
        <v/>
      </c>
      <c r="K2744" s="5" t="str">
        <f t="shared" si="255"/>
        <v>excluded</v>
      </c>
      <c r="L2744" s="5">
        <f t="shared" si="256"/>
        <v>0</v>
      </c>
      <c r="M2744" s="5">
        <f t="shared" si="257"/>
        <v>0</v>
      </c>
    </row>
    <row r="2745" spans="1:13">
      <c r="A2745" s="5">
        <v>5045</v>
      </c>
      <c r="B2745" s="5">
        <v>11</v>
      </c>
      <c r="C2745" s="5" t="s">
        <v>63</v>
      </c>
      <c r="D2745" s="5">
        <v>41</v>
      </c>
      <c r="E2745" s="5">
        <v>0</v>
      </c>
      <c r="F2745" s="8">
        <f t="shared" si="252"/>
        <v>0</v>
      </c>
      <c r="G2745" s="5" t="str">
        <f>IF(COUNTIFS(Q3_SQL_Error_Concentration!$A:$A,A2745,Q3_SQL_Error_Concentration!$E:$E,B2745,Q3_SQL_Error_Concentration!$F:$F,C2745)=0,"",SUMIFS(Q3_SQL_Error_Concentration!$I:$I,Q3_SQL_Error_Concentration!$A:$A,A2745,Q3_SQL_Error_Concentration!$E:$E,B2745,Q3_SQL_Error_Concentration!$F:$F,C2745))</f>
        <v/>
      </c>
      <c r="H2745" s="5" t="str">
        <f t="shared" si="253"/>
        <v/>
      </c>
      <c r="I2745" s="5">
        <f>IF(D2745&gt;=Q3_Validation!$C$2,1,0)</f>
        <v>0</v>
      </c>
      <c r="J2745" s="8" t="str">
        <f t="shared" si="254"/>
        <v/>
      </c>
      <c r="K2745" s="5" t="str">
        <f t="shared" si="255"/>
        <v>excluded</v>
      </c>
      <c r="L2745" s="5">
        <f t="shared" si="256"/>
        <v>0</v>
      </c>
      <c r="M2745" s="5">
        <f t="shared" si="257"/>
        <v>0</v>
      </c>
    </row>
    <row r="2746" spans="1:13">
      <c r="A2746" s="5">
        <v>5045</v>
      </c>
      <c r="B2746" s="5">
        <v>11</v>
      </c>
      <c r="C2746" s="5" t="s">
        <v>64</v>
      </c>
      <c r="D2746" s="5">
        <v>203</v>
      </c>
      <c r="E2746" s="5">
        <v>10</v>
      </c>
      <c r="F2746" s="8">
        <f t="shared" si="252"/>
        <v>4.9261083743842367</v>
      </c>
      <c r="G2746" s="5" t="str">
        <f>IF(COUNTIFS(Q3_SQL_Error_Concentration!$A:$A,A2746,Q3_SQL_Error_Concentration!$E:$E,B2746,Q3_SQL_Error_Concentration!$F:$F,C2746)=0,"",SUMIFS(Q3_SQL_Error_Concentration!$I:$I,Q3_SQL_Error_Concentration!$A:$A,A2746,Q3_SQL_Error_Concentration!$E:$E,B2746,Q3_SQL_Error_Concentration!$F:$F,C2746))</f>
        <v/>
      </c>
      <c r="H2746" s="5" t="str">
        <f t="shared" si="253"/>
        <v/>
      </c>
      <c r="I2746" s="5">
        <f>IF(D2746&gt;=Q3_Validation!$C$2,1,0)</f>
        <v>0</v>
      </c>
      <c r="J2746" s="8" t="str">
        <f t="shared" si="254"/>
        <v/>
      </c>
      <c r="K2746" s="5" t="str">
        <f t="shared" si="255"/>
        <v>excluded</v>
      </c>
      <c r="L2746" s="5">
        <f t="shared" si="256"/>
        <v>0</v>
      </c>
      <c r="M2746" s="5">
        <f t="shared" si="257"/>
        <v>0</v>
      </c>
    </row>
    <row r="2747" spans="1:13">
      <c r="A2747" s="5">
        <v>5045</v>
      </c>
      <c r="B2747" s="5">
        <v>11</v>
      </c>
      <c r="C2747" s="5" t="s">
        <v>62</v>
      </c>
      <c r="D2747" s="5">
        <v>62</v>
      </c>
      <c r="E2747" s="5">
        <v>0</v>
      </c>
      <c r="F2747" s="8">
        <f t="shared" si="252"/>
        <v>0</v>
      </c>
      <c r="G2747" s="5" t="str">
        <f>IF(COUNTIFS(Q3_SQL_Error_Concentration!$A:$A,A2747,Q3_SQL_Error_Concentration!$E:$E,B2747,Q3_SQL_Error_Concentration!$F:$F,C2747)=0,"",SUMIFS(Q3_SQL_Error_Concentration!$I:$I,Q3_SQL_Error_Concentration!$A:$A,A2747,Q3_SQL_Error_Concentration!$E:$E,B2747,Q3_SQL_Error_Concentration!$F:$F,C2747))</f>
        <v/>
      </c>
      <c r="H2747" s="5" t="str">
        <f t="shared" si="253"/>
        <v/>
      </c>
      <c r="I2747" s="5">
        <f>IF(D2747&gt;=Q3_Validation!$C$2,1,0)</f>
        <v>0</v>
      </c>
      <c r="J2747" s="8" t="str">
        <f t="shared" si="254"/>
        <v/>
      </c>
      <c r="K2747" s="5" t="str">
        <f t="shared" si="255"/>
        <v>excluded</v>
      </c>
      <c r="L2747" s="5">
        <f t="shared" si="256"/>
        <v>0</v>
      </c>
      <c r="M2747" s="5">
        <f t="shared" si="257"/>
        <v>0</v>
      </c>
    </row>
    <row r="2748" spans="1:13">
      <c r="A2748" s="5">
        <v>5045</v>
      </c>
      <c r="B2748" s="5">
        <v>12</v>
      </c>
      <c r="C2748" s="5" t="s">
        <v>63</v>
      </c>
      <c r="D2748" s="5">
        <v>48</v>
      </c>
      <c r="E2748" s="5">
        <v>3</v>
      </c>
      <c r="F2748" s="8">
        <f t="shared" si="252"/>
        <v>6.25</v>
      </c>
      <c r="G2748" s="5" t="str">
        <f>IF(COUNTIFS(Q3_SQL_Error_Concentration!$A:$A,A2748,Q3_SQL_Error_Concentration!$E:$E,B2748,Q3_SQL_Error_Concentration!$F:$F,C2748)=0,"",SUMIFS(Q3_SQL_Error_Concentration!$I:$I,Q3_SQL_Error_Concentration!$A:$A,A2748,Q3_SQL_Error_Concentration!$E:$E,B2748,Q3_SQL_Error_Concentration!$F:$F,C2748))</f>
        <v/>
      </c>
      <c r="H2748" s="5" t="str">
        <f t="shared" si="253"/>
        <v/>
      </c>
      <c r="I2748" s="5">
        <f>IF(D2748&gt;=Q3_Validation!$C$2,1,0)</f>
        <v>0</v>
      </c>
      <c r="J2748" s="8" t="str">
        <f t="shared" si="254"/>
        <v/>
      </c>
      <c r="K2748" s="5" t="str">
        <f t="shared" si="255"/>
        <v>excluded</v>
      </c>
      <c r="L2748" s="5">
        <f t="shared" si="256"/>
        <v>0</v>
      </c>
      <c r="M2748" s="5">
        <f t="shared" si="257"/>
        <v>0</v>
      </c>
    </row>
    <row r="2749" spans="1:13">
      <c r="A2749" s="5">
        <v>5045</v>
      </c>
      <c r="B2749" s="5">
        <v>12</v>
      </c>
      <c r="C2749" s="5" t="s">
        <v>64</v>
      </c>
      <c r="D2749" s="5">
        <v>168</v>
      </c>
      <c r="E2749" s="5">
        <v>3</v>
      </c>
      <c r="F2749" s="8">
        <f t="shared" si="252"/>
        <v>1.7857142857142858</v>
      </c>
      <c r="G2749" s="5" t="str">
        <f>IF(COUNTIFS(Q3_SQL_Error_Concentration!$A:$A,A2749,Q3_SQL_Error_Concentration!$E:$E,B2749,Q3_SQL_Error_Concentration!$F:$F,C2749)=0,"",SUMIFS(Q3_SQL_Error_Concentration!$I:$I,Q3_SQL_Error_Concentration!$A:$A,A2749,Q3_SQL_Error_Concentration!$E:$E,B2749,Q3_SQL_Error_Concentration!$F:$F,C2749))</f>
        <v/>
      </c>
      <c r="H2749" s="5" t="str">
        <f t="shared" si="253"/>
        <v/>
      </c>
      <c r="I2749" s="5">
        <f>IF(D2749&gt;=Q3_Validation!$C$2,1,0)</f>
        <v>0</v>
      </c>
      <c r="J2749" s="8" t="str">
        <f t="shared" si="254"/>
        <v/>
      </c>
      <c r="K2749" s="5" t="str">
        <f t="shared" si="255"/>
        <v>excluded</v>
      </c>
      <c r="L2749" s="5">
        <f t="shared" si="256"/>
        <v>0</v>
      </c>
      <c r="M2749" s="5">
        <f t="shared" si="257"/>
        <v>0</v>
      </c>
    </row>
    <row r="2750" spans="1:13">
      <c r="A2750" s="5">
        <v>5045</v>
      </c>
      <c r="B2750" s="5">
        <v>12</v>
      </c>
      <c r="C2750" s="5" t="s">
        <v>62</v>
      </c>
      <c r="D2750" s="5">
        <v>57</v>
      </c>
      <c r="E2750" s="5">
        <v>0</v>
      </c>
      <c r="F2750" s="8">
        <f t="shared" si="252"/>
        <v>0</v>
      </c>
      <c r="G2750" s="5" t="str">
        <f>IF(COUNTIFS(Q3_SQL_Error_Concentration!$A:$A,A2750,Q3_SQL_Error_Concentration!$E:$E,B2750,Q3_SQL_Error_Concentration!$F:$F,C2750)=0,"",SUMIFS(Q3_SQL_Error_Concentration!$I:$I,Q3_SQL_Error_Concentration!$A:$A,A2750,Q3_SQL_Error_Concentration!$E:$E,B2750,Q3_SQL_Error_Concentration!$F:$F,C2750))</f>
        <v/>
      </c>
      <c r="H2750" s="5" t="str">
        <f t="shared" si="253"/>
        <v/>
      </c>
      <c r="I2750" s="5">
        <f>IF(D2750&gt;=Q3_Validation!$C$2,1,0)</f>
        <v>0</v>
      </c>
      <c r="J2750" s="8" t="str">
        <f t="shared" si="254"/>
        <v/>
      </c>
      <c r="K2750" s="5" t="str">
        <f t="shared" si="255"/>
        <v>excluded</v>
      </c>
      <c r="L2750" s="5">
        <f t="shared" si="256"/>
        <v>0</v>
      </c>
      <c r="M2750" s="5">
        <f t="shared" si="257"/>
        <v>0</v>
      </c>
    </row>
    <row r="2751" spans="1:13">
      <c r="A2751" s="5">
        <v>5045</v>
      </c>
      <c r="B2751" s="5">
        <v>13</v>
      </c>
      <c r="C2751" s="5" t="s">
        <v>63</v>
      </c>
      <c r="D2751" s="5">
        <v>37</v>
      </c>
      <c r="E2751" s="5">
        <v>0</v>
      </c>
      <c r="F2751" s="8">
        <f t="shared" si="252"/>
        <v>0</v>
      </c>
      <c r="G2751" s="5" t="str">
        <f>IF(COUNTIFS(Q3_SQL_Error_Concentration!$A:$A,A2751,Q3_SQL_Error_Concentration!$E:$E,B2751,Q3_SQL_Error_Concentration!$F:$F,C2751)=0,"",SUMIFS(Q3_SQL_Error_Concentration!$I:$I,Q3_SQL_Error_Concentration!$A:$A,A2751,Q3_SQL_Error_Concentration!$E:$E,B2751,Q3_SQL_Error_Concentration!$F:$F,C2751))</f>
        <v/>
      </c>
      <c r="H2751" s="5" t="str">
        <f t="shared" si="253"/>
        <v/>
      </c>
      <c r="I2751" s="5">
        <f>IF(D2751&gt;=Q3_Validation!$C$2,1,0)</f>
        <v>0</v>
      </c>
      <c r="J2751" s="8" t="str">
        <f t="shared" si="254"/>
        <v/>
      </c>
      <c r="K2751" s="5" t="str">
        <f t="shared" si="255"/>
        <v>excluded</v>
      </c>
      <c r="L2751" s="5">
        <f t="shared" si="256"/>
        <v>0</v>
      </c>
      <c r="M2751" s="5">
        <f t="shared" si="257"/>
        <v>0</v>
      </c>
    </row>
    <row r="2752" spans="1:13">
      <c r="A2752" s="5">
        <v>5045</v>
      </c>
      <c r="B2752" s="5">
        <v>13</v>
      </c>
      <c r="C2752" s="5" t="s">
        <v>64</v>
      </c>
      <c r="D2752" s="5">
        <v>165</v>
      </c>
      <c r="E2752" s="5">
        <v>2</v>
      </c>
      <c r="F2752" s="8">
        <f t="shared" si="252"/>
        <v>1.2121212121212122</v>
      </c>
      <c r="G2752" s="5" t="str">
        <f>IF(COUNTIFS(Q3_SQL_Error_Concentration!$A:$A,A2752,Q3_SQL_Error_Concentration!$E:$E,B2752,Q3_SQL_Error_Concentration!$F:$F,C2752)=0,"",SUMIFS(Q3_SQL_Error_Concentration!$I:$I,Q3_SQL_Error_Concentration!$A:$A,A2752,Q3_SQL_Error_Concentration!$E:$E,B2752,Q3_SQL_Error_Concentration!$F:$F,C2752))</f>
        <v/>
      </c>
      <c r="H2752" s="5" t="str">
        <f t="shared" si="253"/>
        <v/>
      </c>
      <c r="I2752" s="5">
        <f>IF(D2752&gt;=Q3_Validation!$C$2,1,0)</f>
        <v>0</v>
      </c>
      <c r="J2752" s="8" t="str">
        <f t="shared" si="254"/>
        <v/>
      </c>
      <c r="K2752" s="5" t="str">
        <f t="shared" si="255"/>
        <v>excluded</v>
      </c>
      <c r="L2752" s="5">
        <f t="shared" si="256"/>
        <v>0</v>
      </c>
      <c r="M2752" s="5">
        <f t="shared" si="257"/>
        <v>0</v>
      </c>
    </row>
    <row r="2753" spans="1:13">
      <c r="A2753" s="5">
        <v>5045</v>
      </c>
      <c r="B2753" s="5">
        <v>13</v>
      </c>
      <c r="C2753" s="5" t="s">
        <v>62</v>
      </c>
      <c r="D2753" s="5">
        <v>45</v>
      </c>
      <c r="E2753" s="5">
        <v>0</v>
      </c>
      <c r="F2753" s="8">
        <f t="shared" si="252"/>
        <v>0</v>
      </c>
      <c r="G2753" s="5" t="str">
        <f>IF(COUNTIFS(Q3_SQL_Error_Concentration!$A:$A,A2753,Q3_SQL_Error_Concentration!$E:$E,B2753,Q3_SQL_Error_Concentration!$F:$F,C2753)=0,"",SUMIFS(Q3_SQL_Error_Concentration!$I:$I,Q3_SQL_Error_Concentration!$A:$A,A2753,Q3_SQL_Error_Concentration!$E:$E,B2753,Q3_SQL_Error_Concentration!$F:$F,C2753))</f>
        <v/>
      </c>
      <c r="H2753" s="5" t="str">
        <f t="shared" si="253"/>
        <v/>
      </c>
      <c r="I2753" s="5">
        <f>IF(D2753&gt;=Q3_Validation!$C$2,1,0)</f>
        <v>0</v>
      </c>
      <c r="J2753" s="8" t="str">
        <f t="shared" si="254"/>
        <v/>
      </c>
      <c r="K2753" s="5" t="str">
        <f t="shared" si="255"/>
        <v>excluded</v>
      </c>
      <c r="L2753" s="5">
        <f t="shared" si="256"/>
        <v>0</v>
      </c>
      <c r="M2753" s="5">
        <f t="shared" si="257"/>
        <v>0</v>
      </c>
    </row>
    <row r="2754" spans="1:13">
      <c r="A2754" s="5">
        <v>5045</v>
      </c>
      <c r="B2754" s="5">
        <v>14</v>
      </c>
      <c r="C2754" s="5" t="s">
        <v>63</v>
      </c>
      <c r="D2754" s="5">
        <v>42</v>
      </c>
      <c r="E2754" s="5">
        <v>2</v>
      </c>
      <c r="F2754" s="8">
        <f t="shared" ref="F2754:F2817" si="258">100*E2754/D2754</f>
        <v>4.7619047619047619</v>
      </c>
      <c r="G2754" s="5" t="str">
        <f>IF(COUNTIFS(Q3_SQL_Error_Concentration!$A:$A,A2754,Q3_SQL_Error_Concentration!$E:$E,B2754,Q3_SQL_Error_Concentration!$F:$F,C2754)=0,"",SUMIFS(Q3_SQL_Error_Concentration!$I:$I,Q3_SQL_Error_Concentration!$A:$A,A2754,Q3_SQL_Error_Concentration!$E:$E,B2754,Q3_SQL_Error_Concentration!$F:$F,C2754))</f>
        <v/>
      </c>
      <c r="H2754" s="5" t="str">
        <f t="shared" ref="H2754:H2817" si="259">IF(G2754="","",IF(ABS(F2754-G2754)&lt;=0.0002,"PASS","FAIL"))</f>
        <v/>
      </c>
      <c r="I2754" s="5">
        <f>IF(D2754&gt;=Q3_Validation!$C$2,1,0)</f>
        <v>0</v>
      </c>
      <c r="J2754" s="8" t="str">
        <f t="shared" ref="J2754:J2817" si="260">IF(I2754=1,F2754,"")</f>
        <v/>
      </c>
      <c r="K2754" s="5" t="str">
        <f t="shared" ref="K2754:K2817" si="261">IF(D2754&lt;601,"excluded",IF(J2754&gt;3.628192,"outlier",IF(J2754&gt;=2.11093,"high-error","normal")))</f>
        <v>excluded</v>
      </c>
      <c r="L2754" s="5">
        <f t="shared" ref="L2754:L2817" si="262">COUNTIFS(A:A,A2754,K:K,"high-error")+COUNTIFS(A:A,A2754,K:K,"outlier")</f>
        <v>0</v>
      </c>
      <c r="M2754" s="5">
        <f t="shared" ref="M2754:M2817" si="263">IF(AND(L2754&gt;=2,OR(K2754="high-error",K2754="outlier")),1,0)</f>
        <v>0</v>
      </c>
    </row>
    <row r="2755" spans="1:13">
      <c r="A2755" s="5">
        <v>5045</v>
      </c>
      <c r="B2755" s="5">
        <v>14</v>
      </c>
      <c r="C2755" s="5" t="s">
        <v>64</v>
      </c>
      <c r="D2755" s="5">
        <v>140</v>
      </c>
      <c r="E2755" s="5">
        <v>3</v>
      </c>
      <c r="F2755" s="8">
        <f t="shared" si="258"/>
        <v>2.1428571428571428</v>
      </c>
      <c r="G2755" s="5" t="str">
        <f>IF(COUNTIFS(Q3_SQL_Error_Concentration!$A:$A,A2755,Q3_SQL_Error_Concentration!$E:$E,B2755,Q3_SQL_Error_Concentration!$F:$F,C2755)=0,"",SUMIFS(Q3_SQL_Error_Concentration!$I:$I,Q3_SQL_Error_Concentration!$A:$A,A2755,Q3_SQL_Error_Concentration!$E:$E,B2755,Q3_SQL_Error_Concentration!$F:$F,C2755))</f>
        <v/>
      </c>
      <c r="H2755" s="5" t="str">
        <f t="shared" si="259"/>
        <v/>
      </c>
      <c r="I2755" s="5">
        <f>IF(D2755&gt;=Q3_Validation!$C$2,1,0)</f>
        <v>0</v>
      </c>
      <c r="J2755" s="8" t="str">
        <f t="shared" si="260"/>
        <v/>
      </c>
      <c r="K2755" s="5" t="str">
        <f t="shared" si="261"/>
        <v>excluded</v>
      </c>
      <c r="L2755" s="5">
        <f t="shared" si="262"/>
        <v>0</v>
      </c>
      <c r="M2755" s="5">
        <f t="shared" si="263"/>
        <v>0</v>
      </c>
    </row>
    <row r="2756" spans="1:13">
      <c r="A2756" s="5">
        <v>5045</v>
      </c>
      <c r="B2756" s="5">
        <v>14</v>
      </c>
      <c r="C2756" s="5" t="s">
        <v>62</v>
      </c>
      <c r="D2756" s="5">
        <v>53</v>
      </c>
      <c r="E2756" s="5">
        <v>3</v>
      </c>
      <c r="F2756" s="8">
        <f t="shared" si="258"/>
        <v>5.6603773584905657</v>
      </c>
      <c r="G2756" s="5" t="str">
        <f>IF(COUNTIFS(Q3_SQL_Error_Concentration!$A:$A,A2756,Q3_SQL_Error_Concentration!$E:$E,B2756,Q3_SQL_Error_Concentration!$F:$F,C2756)=0,"",SUMIFS(Q3_SQL_Error_Concentration!$I:$I,Q3_SQL_Error_Concentration!$A:$A,A2756,Q3_SQL_Error_Concentration!$E:$E,B2756,Q3_SQL_Error_Concentration!$F:$F,C2756))</f>
        <v/>
      </c>
      <c r="H2756" s="5" t="str">
        <f t="shared" si="259"/>
        <v/>
      </c>
      <c r="I2756" s="5">
        <f>IF(D2756&gt;=Q3_Validation!$C$2,1,0)</f>
        <v>0</v>
      </c>
      <c r="J2756" s="8" t="str">
        <f t="shared" si="260"/>
        <v/>
      </c>
      <c r="K2756" s="5" t="str">
        <f t="shared" si="261"/>
        <v>excluded</v>
      </c>
      <c r="L2756" s="5">
        <f t="shared" si="262"/>
        <v>0</v>
      </c>
      <c r="M2756" s="5">
        <f t="shared" si="263"/>
        <v>0</v>
      </c>
    </row>
    <row r="2757" spans="1:13">
      <c r="A2757" s="5">
        <v>5045</v>
      </c>
      <c r="B2757" s="5">
        <v>15</v>
      </c>
      <c r="C2757" s="5" t="s">
        <v>63</v>
      </c>
      <c r="D2757" s="5">
        <v>44</v>
      </c>
      <c r="E2757" s="5">
        <v>2</v>
      </c>
      <c r="F2757" s="8">
        <f t="shared" si="258"/>
        <v>4.5454545454545459</v>
      </c>
      <c r="G2757" s="5" t="str">
        <f>IF(COUNTIFS(Q3_SQL_Error_Concentration!$A:$A,A2757,Q3_SQL_Error_Concentration!$E:$E,B2757,Q3_SQL_Error_Concentration!$F:$F,C2757)=0,"",SUMIFS(Q3_SQL_Error_Concentration!$I:$I,Q3_SQL_Error_Concentration!$A:$A,A2757,Q3_SQL_Error_Concentration!$E:$E,B2757,Q3_SQL_Error_Concentration!$F:$F,C2757))</f>
        <v/>
      </c>
      <c r="H2757" s="5" t="str">
        <f t="shared" si="259"/>
        <v/>
      </c>
      <c r="I2757" s="5">
        <f>IF(D2757&gt;=Q3_Validation!$C$2,1,0)</f>
        <v>0</v>
      </c>
      <c r="J2757" s="8" t="str">
        <f t="shared" si="260"/>
        <v/>
      </c>
      <c r="K2757" s="5" t="str">
        <f t="shared" si="261"/>
        <v>excluded</v>
      </c>
      <c r="L2757" s="5">
        <f t="shared" si="262"/>
        <v>0</v>
      </c>
      <c r="M2757" s="5">
        <f t="shared" si="263"/>
        <v>0</v>
      </c>
    </row>
    <row r="2758" spans="1:13">
      <c r="A2758" s="5">
        <v>5045</v>
      </c>
      <c r="B2758" s="5">
        <v>15</v>
      </c>
      <c r="C2758" s="5" t="s">
        <v>64</v>
      </c>
      <c r="D2758" s="5">
        <v>176</v>
      </c>
      <c r="E2758" s="5">
        <v>2</v>
      </c>
      <c r="F2758" s="8">
        <f t="shared" si="258"/>
        <v>1.1363636363636365</v>
      </c>
      <c r="G2758" s="5" t="str">
        <f>IF(COUNTIFS(Q3_SQL_Error_Concentration!$A:$A,A2758,Q3_SQL_Error_Concentration!$E:$E,B2758,Q3_SQL_Error_Concentration!$F:$F,C2758)=0,"",SUMIFS(Q3_SQL_Error_Concentration!$I:$I,Q3_SQL_Error_Concentration!$A:$A,A2758,Q3_SQL_Error_Concentration!$E:$E,B2758,Q3_SQL_Error_Concentration!$F:$F,C2758))</f>
        <v/>
      </c>
      <c r="H2758" s="5" t="str">
        <f t="shared" si="259"/>
        <v/>
      </c>
      <c r="I2758" s="5">
        <f>IF(D2758&gt;=Q3_Validation!$C$2,1,0)</f>
        <v>0</v>
      </c>
      <c r="J2758" s="8" t="str">
        <f t="shared" si="260"/>
        <v/>
      </c>
      <c r="K2758" s="5" t="str">
        <f t="shared" si="261"/>
        <v>excluded</v>
      </c>
      <c r="L2758" s="5">
        <f t="shared" si="262"/>
        <v>0</v>
      </c>
      <c r="M2758" s="5">
        <f t="shared" si="263"/>
        <v>0</v>
      </c>
    </row>
    <row r="2759" spans="1:13">
      <c r="A2759" s="5">
        <v>5045</v>
      </c>
      <c r="B2759" s="5">
        <v>15</v>
      </c>
      <c r="C2759" s="5" t="s">
        <v>62</v>
      </c>
      <c r="D2759" s="5">
        <v>64</v>
      </c>
      <c r="E2759" s="5">
        <v>1</v>
      </c>
      <c r="F2759" s="8">
        <f t="shared" si="258"/>
        <v>1.5625</v>
      </c>
      <c r="G2759" s="5" t="str">
        <f>IF(COUNTIFS(Q3_SQL_Error_Concentration!$A:$A,A2759,Q3_SQL_Error_Concentration!$E:$E,B2759,Q3_SQL_Error_Concentration!$F:$F,C2759)=0,"",SUMIFS(Q3_SQL_Error_Concentration!$I:$I,Q3_SQL_Error_Concentration!$A:$A,A2759,Q3_SQL_Error_Concentration!$E:$E,B2759,Q3_SQL_Error_Concentration!$F:$F,C2759))</f>
        <v/>
      </c>
      <c r="H2759" s="5" t="str">
        <f t="shared" si="259"/>
        <v/>
      </c>
      <c r="I2759" s="5">
        <f>IF(D2759&gt;=Q3_Validation!$C$2,1,0)</f>
        <v>0</v>
      </c>
      <c r="J2759" s="8" t="str">
        <f t="shared" si="260"/>
        <v/>
      </c>
      <c r="K2759" s="5" t="str">
        <f t="shared" si="261"/>
        <v>excluded</v>
      </c>
      <c r="L2759" s="5">
        <f t="shared" si="262"/>
        <v>0</v>
      </c>
      <c r="M2759" s="5">
        <f t="shared" si="263"/>
        <v>0</v>
      </c>
    </row>
    <row r="2760" spans="1:13">
      <c r="A2760" s="5">
        <v>5045</v>
      </c>
      <c r="B2760" s="5">
        <v>16</v>
      </c>
      <c r="C2760" s="5" t="s">
        <v>63</v>
      </c>
      <c r="D2760" s="5">
        <v>49</v>
      </c>
      <c r="E2760" s="5">
        <v>1</v>
      </c>
      <c r="F2760" s="8">
        <f t="shared" si="258"/>
        <v>2.0408163265306123</v>
      </c>
      <c r="G2760" s="5" t="str">
        <f>IF(COUNTIFS(Q3_SQL_Error_Concentration!$A:$A,A2760,Q3_SQL_Error_Concentration!$E:$E,B2760,Q3_SQL_Error_Concentration!$F:$F,C2760)=0,"",SUMIFS(Q3_SQL_Error_Concentration!$I:$I,Q3_SQL_Error_Concentration!$A:$A,A2760,Q3_SQL_Error_Concentration!$E:$E,B2760,Q3_SQL_Error_Concentration!$F:$F,C2760))</f>
        <v/>
      </c>
      <c r="H2760" s="5" t="str">
        <f t="shared" si="259"/>
        <v/>
      </c>
      <c r="I2760" s="5">
        <f>IF(D2760&gt;=Q3_Validation!$C$2,1,0)</f>
        <v>0</v>
      </c>
      <c r="J2760" s="8" t="str">
        <f t="shared" si="260"/>
        <v/>
      </c>
      <c r="K2760" s="5" t="str">
        <f t="shared" si="261"/>
        <v>excluded</v>
      </c>
      <c r="L2760" s="5">
        <f t="shared" si="262"/>
        <v>0</v>
      </c>
      <c r="M2760" s="5">
        <f t="shared" si="263"/>
        <v>0</v>
      </c>
    </row>
    <row r="2761" spans="1:13">
      <c r="A2761" s="5">
        <v>5045</v>
      </c>
      <c r="B2761" s="5">
        <v>16</v>
      </c>
      <c r="C2761" s="5" t="s">
        <v>64</v>
      </c>
      <c r="D2761" s="5">
        <v>185</v>
      </c>
      <c r="E2761" s="5">
        <v>3</v>
      </c>
      <c r="F2761" s="8">
        <f t="shared" si="258"/>
        <v>1.6216216216216217</v>
      </c>
      <c r="G2761" s="5" t="str">
        <f>IF(COUNTIFS(Q3_SQL_Error_Concentration!$A:$A,A2761,Q3_SQL_Error_Concentration!$E:$E,B2761,Q3_SQL_Error_Concentration!$F:$F,C2761)=0,"",SUMIFS(Q3_SQL_Error_Concentration!$I:$I,Q3_SQL_Error_Concentration!$A:$A,A2761,Q3_SQL_Error_Concentration!$E:$E,B2761,Q3_SQL_Error_Concentration!$F:$F,C2761))</f>
        <v/>
      </c>
      <c r="H2761" s="5" t="str">
        <f t="shared" si="259"/>
        <v/>
      </c>
      <c r="I2761" s="5">
        <f>IF(D2761&gt;=Q3_Validation!$C$2,1,0)</f>
        <v>0</v>
      </c>
      <c r="J2761" s="8" t="str">
        <f t="shared" si="260"/>
        <v/>
      </c>
      <c r="K2761" s="5" t="str">
        <f t="shared" si="261"/>
        <v>excluded</v>
      </c>
      <c r="L2761" s="5">
        <f t="shared" si="262"/>
        <v>0</v>
      </c>
      <c r="M2761" s="5">
        <f t="shared" si="263"/>
        <v>0</v>
      </c>
    </row>
    <row r="2762" spans="1:13">
      <c r="A2762" s="5">
        <v>5045</v>
      </c>
      <c r="B2762" s="5">
        <v>16</v>
      </c>
      <c r="C2762" s="5" t="s">
        <v>62</v>
      </c>
      <c r="D2762" s="5">
        <v>42</v>
      </c>
      <c r="E2762" s="5">
        <v>0</v>
      </c>
      <c r="F2762" s="8">
        <f t="shared" si="258"/>
        <v>0</v>
      </c>
      <c r="G2762" s="5" t="str">
        <f>IF(COUNTIFS(Q3_SQL_Error_Concentration!$A:$A,A2762,Q3_SQL_Error_Concentration!$E:$E,B2762,Q3_SQL_Error_Concentration!$F:$F,C2762)=0,"",SUMIFS(Q3_SQL_Error_Concentration!$I:$I,Q3_SQL_Error_Concentration!$A:$A,A2762,Q3_SQL_Error_Concentration!$E:$E,B2762,Q3_SQL_Error_Concentration!$F:$F,C2762))</f>
        <v/>
      </c>
      <c r="H2762" s="5" t="str">
        <f t="shared" si="259"/>
        <v/>
      </c>
      <c r="I2762" s="5">
        <f>IF(D2762&gt;=Q3_Validation!$C$2,1,0)</f>
        <v>0</v>
      </c>
      <c r="J2762" s="8" t="str">
        <f t="shared" si="260"/>
        <v/>
      </c>
      <c r="K2762" s="5" t="str">
        <f t="shared" si="261"/>
        <v>excluded</v>
      </c>
      <c r="L2762" s="5">
        <f t="shared" si="262"/>
        <v>0</v>
      </c>
      <c r="M2762" s="5">
        <f t="shared" si="263"/>
        <v>0</v>
      </c>
    </row>
    <row r="2763" spans="1:13">
      <c r="A2763" s="5">
        <v>5045</v>
      </c>
      <c r="B2763" s="5">
        <v>17</v>
      </c>
      <c r="C2763" s="5" t="s">
        <v>63</v>
      </c>
      <c r="D2763" s="5">
        <v>21</v>
      </c>
      <c r="E2763" s="5">
        <v>0</v>
      </c>
      <c r="F2763" s="8">
        <f t="shared" si="258"/>
        <v>0</v>
      </c>
      <c r="G2763" s="5" t="str">
        <f>IF(COUNTIFS(Q3_SQL_Error_Concentration!$A:$A,A2763,Q3_SQL_Error_Concentration!$E:$E,B2763,Q3_SQL_Error_Concentration!$F:$F,C2763)=0,"",SUMIFS(Q3_SQL_Error_Concentration!$I:$I,Q3_SQL_Error_Concentration!$A:$A,A2763,Q3_SQL_Error_Concentration!$E:$E,B2763,Q3_SQL_Error_Concentration!$F:$F,C2763))</f>
        <v/>
      </c>
      <c r="H2763" s="5" t="str">
        <f t="shared" si="259"/>
        <v/>
      </c>
      <c r="I2763" s="5">
        <f>IF(D2763&gt;=Q3_Validation!$C$2,1,0)</f>
        <v>0</v>
      </c>
      <c r="J2763" s="8" t="str">
        <f t="shared" si="260"/>
        <v/>
      </c>
      <c r="K2763" s="5" t="str">
        <f t="shared" si="261"/>
        <v>excluded</v>
      </c>
      <c r="L2763" s="5">
        <f t="shared" si="262"/>
        <v>0</v>
      </c>
      <c r="M2763" s="5">
        <f t="shared" si="263"/>
        <v>0</v>
      </c>
    </row>
    <row r="2764" spans="1:13">
      <c r="A2764" s="5">
        <v>5045</v>
      </c>
      <c r="B2764" s="5">
        <v>17</v>
      </c>
      <c r="C2764" s="5" t="s">
        <v>64</v>
      </c>
      <c r="D2764" s="5">
        <v>41</v>
      </c>
      <c r="E2764" s="5">
        <v>0</v>
      </c>
      <c r="F2764" s="8">
        <f t="shared" si="258"/>
        <v>0</v>
      </c>
      <c r="G2764" s="5" t="str">
        <f>IF(COUNTIFS(Q3_SQL_Error_Concentration!$A:$A,A2764,Q3_SQL_Error_Concentration!$E:$E,B2764,Q3_SQL_Error_Concentration!$F:$F,C2764)=0,"",SUMIFS(Q3_SQL_Error_Concentration!$I:$I,Q3_SQL_Error_Concentration!$A:$A,A2764,Q3_SQL_Error_Concentration!$E:$E,B2764,Q3_SQL_Error_Concentration!$F:$F,C2764))</f>
        <v/>
      </c>
      <c r="H2764" s="5" t="str">
        <f t="shared" si="259"/>
        <v/>
      </c>
      <c r="I2764" s="5">
        <f>IF(D2764&gt;=Q3_Validation!$C$2,1,0)</f>
        <v>0</v>
      </c>
      <c r="J2764" s="8" t="str">
        <f t="shared" si="260"/>
        <v/>
      </c>
      <c r="K2764" s="5" t="str">
        <f t="shared" si="261"/>
        <v>excluded</v>
      </c>
      <c r="L2764" s="5">
        <f t="shared" si="262"/>
        <v>0</v>
      </c>
      <c r="M2764" s="5">
        <f t="shared" si="263"/>
        <v>0</v>
      </c>
    </row>
    <row r="2765" spans="1:13">
      <c r="A2765" s="5">
        <v>5045</v>
      </c>
      <c r="B2765" s="5">
        <v>17</v>
      </c>
      <c r="C2765" s="5" t="s">
        <v>62</v>
      </c>
      <c r="D2765" s="5">
        <v>15</v>
      </c>
      <c r="E2765" s="5">
        <v>1</v>
      </c>
      <c r="F2765" s="8">
        <f t="shared" si="258"/>
        <v>6.666666666666667</v>
      </c>
      <c r="G2765" s="5" t="str">
        <f>IF(COUNTIFS(Q3_SQL_Error_Concentration!$A:$A,A2765,Q3_SQL_Error_Concentration!$E:$E,B2765,Q3_SQL_Error_Concentration!$F:$F,C2765)=0,"",SUMIFS(Q3_SQL_Error_Concentration!$I:$I,Q3_SQL_Error_Concentration!$A:$A,A2765,Q3_SQL_Error_Concentration!$E:$E,B2765,Q3_SQL_Error_Concentration!$F:$F,C2765))</f>
        <v/>
      </c>
      <c r="H2765" s="5" t="str">
        <f t="shared" si="259"/>
        <v/>
      </c>
      <c r="I2765" s="5">
        <f>IF(D2765&gt;=Q3_Validation!$C$2,1,0)</f>
        <v>0</v>
      </c>
      <c r="J2765" s="8" t="str">
        <f t="shared" si="260"/>
        <v/>
      </c>
      <c r="K2765" s="5" t="str">
        <f t="shared" si="261"/>
        <v>excluded</v>
      </c>
      <c r="L2765" s="5">
        <f t="shared" si="262"/>
        <v>0</v>
      </c>
      <c r="M2765" s="5">
        <f t="shared" si="263"/>
        <v>0</v>
      </c>
    </row>
    <row r="2766" spans="1:13">
      <c r="A2766" s="5">
        <v>5045</v>
      </c>
      <c r="B2766" s="5">
        <v>18</v>
      </c>
      <c r="C2766" s="5" t="s">
        <v>63</v>
      </c>
      <c r="D2766" s="5">
        <v>20</v>
      </c>
      <c r="E2766" s="5">
        <v>1</v>
      </c>
      <c r="F2766" s="8">
        <f t="shared" si="258"/>
        <v>5</v>
      </c>
      <c r="G2766" s="5" t="str">
        <f>IF(COUNTIFS(Q3_SQL_Error_Concentration!$A:$A,A2766,Q3_SQL_Error_Concentration!$E:$E,B2766,Q3_SQL_Error_Concentration!$F:$F,C2766)=0,"",SUMIFS(Q3_SQL_Error_Concentration!$I:$I,Q3_SQL_Error_Concentration!$A:$A,A2766,Q3_SQL_Error_Concentration!$E:$E,B2766,Q3_SQL_Error_Concentration!$F:$F,C2766))</f>
        <v/>
      </c>
      <c r="H2766" s="5" t="str">
        <f t="shared" si="259"/>
        <v/>
      </c>
      <c r="I2766" s="5">
        <f>IF(D2766&gt;=Q3_Validation!$C$2,1,0)</f>
        <v>0</v>
      </c>
      <c r="J2766" s="8" t="str">
        <f t="shared" si="260"/>
        <v/>
      </c>
      <c r="K2766" s="5" t="str">
        <f t="shared" si="261"/>
        <v>excluded</v>
      </c>
      <c r="L2766" s="5">
        <f t="shared" si="262"/>
        <v>0</v>
      </c>
      <c r="M2766" s="5">
        <f t="shared" si="263"/>
        <v>0</v>
      </c>
    </row>
    <row r="2767" spans="1:13">
      <c r="A2767" s="5">
        <v>5045</v>
      </c>
      <c r="B2767" s="5">
        <v>18</v>
      </c>
      <c r="C2767" s="5" t="s">
        <v>64</v>
      </c>
      <c r="D2767" s="5">
        <v>59</v>
      </c>
      <c r="E2767" s="5">
        <v>1</v>
      </c>
      <c r="F2767" s="8">
        <f t="shared" si="258"/>
        <v>1.6949152542372881</v>
      </c>
      <c r="G2767" s="5" t="str">
        <f>IF(COUNTIFS(Q3_SQL_Error_Concentration!$A:$A,A2767,Q3_SQL_Error_Concentration!$E:$E,B2767,Q3_SQL_Error_Concentration!$F:$F,C2767)=0,"",SUMIFS(Q3_SQL_Error_Concentration!$I:$I,Q3_SQL_Error_Concentration!$A:$A,A2767,Q3_SQL_Error_Concentration!$E:$E,B2767,Q3_SQL_Error_Concentration!$F:$F,C2767))</f>
        <v/>
      </c>
      <c r="H2767" s="5" t="str">
        <f t="shared" si="259"/>
        <v/>
      </c>
      <c r="I2767" s="5">
        <f>IF(D2767&gt;=Q3_Validation!$C$2,1,0)</f>
        <v>0</v>
      </c>
      <c r="J2767" s="8" t="str">
        <f t="shared" si="260"/>
        <v/>
      </c>
      <c r="K2767" s="5" t="str">
        <f t="shared" si="261"/>
        <v>excluded</v>
      </c>
      <c r="L2767" s="5">
        <f t="shared" si="262"/>
        <v>0</v>
      </c>
      <c r="M2767" s="5">
        <f t="shared" si="263"/>
        <v>0</v>
      </c>
    </row>
    <row r="2768" spans="1:13">
      <c r="A2768" s="5">
        <v>5045</v>
      </c>
      <c r="B2768" s="5">
        <v>18</v>
      </c>
      <c r="C2768" s="5" t="s">
        <v>62</v>
      </c>
      <c r="D2768" s="5">
        <v>16</v>
      </c>
      <c r="E2768" s="5">
        <v>0</v>
      </c>
      <c r="F2768" s="8">
        <f t="shared" si="258"/>
        <v>0</v>
      </c>
      <c r="G2768" s="5" t="str">
        <f>IF(COUNTIFS(Q3_SQL_Error_Concentration!$A:$A,A2768,Q3_SQL_Error_Concentration!$E:$E,B2768,Q3_SQL_Error_Concentration!$F:$F,C2768)=0,"",SUMIFS(Q3_SQL_Error_Concentration!$I:$I,Q3_SQL_Error_Concentration!$A:$A,A2768,Q3_SQL_Error_Concentration!$E:$E,B2768,Q3_SQL_Error_Concentration!$F:$F,C2768))</f>
        <v/>
      </c>
      <c r="H2768" s="5" t="str">
        <f t="shared" si="259"/>
        <v/>
      </c>
      <c r="I2768" s="5">
        <f>IF(D2768&gt;=Q3_Validation!$C$2,1,0)</f>
        <v>0</v>
      </c>
      <c r="J2768" s="8" t="str">
        <f t="shared" si="260"/>
        <v/>
      </c>
      <c r="K2768" s="5" t="str">
        <f t="shared" si="261"/>
        <v>excluded</v>
      </c>
      <c r="L2768" s="5">
        <f t="shared" si="262"/>
        <v>0</v>
      </c>
      <c r="M2768" s="5">
        <f t="shared" si="263"/>
        <v>0</v>
      </c>
    </row>
    <row r="2769" spans="1:13">
      <c r="A2769" s="5">
        <v>5045</v>
      </c>
      <c r="B2769" s="5">
        <v>19</v>
      </c>
      <c r="C2769" s="5" t="s">
        <v>63</v>
      </c>
      <c r="D2769" s="5">
        <v>13</v>
      </c>
      <c r="E2769" s="5">
        <v>0</v>
      </c>
      <c r="F2769" s="8">
        <f t="shared" si="258"/>
        <v>0</v>
      </c>
      <c r="G2769" s="5" t="str">
        <f>IF(COUNTIFS(Q3_SQL_Error_Concentration!$A:$A,A2769,Q3_SQL_Error_Concentration!$E:$E,B2769,Q3_SQL_Error_Concentration!$F:$F,C2769)=0,"",SUMIFS(Q3_SQL_Error_Concentration!$I:$I,Q3_SQL_Error_Concentration!$A:$A,A2769,Q3_SQL_Error_Concentration!$E:$E,B2769,Q3_SQL_Error_Concentration!$F:$F,C2769))</f>
        <v/>
      </c>
      <c r="H2769" s="5" t="str">
        <f t="shared" si="259"/>
        <v/>
      </c>
      <c r="I2769" s="5">
        <f>IF(D2769&gt;=Q3_Validation!$C$2,1,0)</f>
        <v>0</v>
      </c>
      <c r="J2769" s="8" t="str">
        <f t="shared" si="260"/>
        <v/>
      </c>
      <c r="K2769" s="5" t="str">
        <f t="shared" si="261"/>
        <v>excluded</v>
      </c>
      <c r="L2769" s="5">
        <f t="shared" si="262"/>
        <v>0</v>
      </c>
      <c r="M2769" s="5">
        <f t="shared" si="263"/>
        <v>0</v>
      </c>
    </row>
    <row r="2770" spans="1:13">
      <c r="A2770" s="5">
        <v>5045</v>
      </c>
      <c r="B2770" s="5">
        <v>19</v>
      </c>
      <c r="C2770" s="5" t="s">
        <v>64</v>
      </c>
      <c r="D2770" s="5">
        <v>43</v>
      </c>
      <c r="E2770" s="5">
        <v>0</v>
      </c>
      <c r="F2770" s="8">
        <f t="shared" si="258"/>
        <v>0</v>
      </c>
      <c r="G2770" s="5" t="str">
        <f>IF(COUNTIFS(Q3_SQL_Error_Concentration!$A:$A,A2770,Q3_SQL_Error_Concentration!$E:$E,B2770,Q3_SQL_Error_Concentration!$F:$F,C2770)=0,"",SUMIFS(Q3_SQL_Error_Concentration!$I:$I,Q3_SQL_Error_Concentration!$A:$A,A2770,Q3_SQL_Error_Concentration!$E:$E,B2770,Q3_SQL_Error_Concentration!$F:$F,C2770))</f>
        <v/>
      </c>
      <c r="H2770" s="5" t="str">
        <f t="shared" si="259"/>
        <v/>
      </c>
      <c r="I2770" s="5">
        <f>IF(D2770&gt;=Q3_Validation!$C$2,1,0)</f>
        <v>0</v>
      </c>
      <c r="J2770" s="8" t="str">
        <f t="shared" si="260"/>
        <v/>
      </c>
      <c r="K2770" s="5" t="str">
        <f t="shared" si="261"/>
        <v>excluded</v>
      </c>
      <c r="L2770" s="5">
        <f t="shared" si="262"/>
        <v>0</v>
      </c>
      <c r="M2770" s="5">
        <f t="shared" si="263"/>
        <v>0</v>
      </c>
    </row>
    <row r="2771" spans="1:13">
      <c r="A2771" s="5">
        <v>5045</v>
      </c>
      <c r="B2771" s="5">
        <v>19</v>
      </c>
      <c r="C2771" s="5" t="s">
        <v>62</v>
      </c>
      <c r="D2771" s="5">
        <v>16</v>
      </c>
      <c r="E2771" s="5">
        <v>0</v>
      </c>
      <c r="F2771" s="8">
        <f t="shared" si="258"/>
        <v>0</v>
      </c>
      <c r="G2771" s="5" t="str">
        <f>IF(COUNTIFS(Q3_SQL_Error_Concentration!$A:$A,A2771,Q3_SQL_Error_Concentration!$E:$E,B2771,Q3_SQL_Error_Concentration!$F:$F,C2771)=0,"",SUMIFS(Q3_SQL_Error_Concentration!$I:$I,Q3_SQL_Error_Concentration!$A:$A,A2771,Q3_SQL_Error_Concentration!$E:$E,B2771,Q3_SQL_Error_Concentration!$F:$F,C2771))</f>
        <v/>
      </c>
      <c r="H2771" s="5" t="str">
        <f t="shared" si="259"/>
        <v/>
      </c>
      <c r="I2771" s="5">
        <f>IF(D2771&gt;=Q3_Validation!$C$2,1,0)</f>
        <v>0</v>
      </c>
      <c r="J2771" s="8" t="str">
        <f t="shared" si="260"/>
        <v/>
      </c>
      <c r="K2771" s="5" t="str">
        <f t="shared" si="261"/>
        <v>excluded</v>
      </c>
      <c r="L2771" s="5">
        <f t="shared" si="262"/>
        <v>0</v>
      </c>
      <c r="M2771" s="5">
        <f t="shared" si="263"/>
        <v>0</v>
      </c>
    </row>
    <row r="2772" spans="1:13">
      <c r="A2772" s="5">
        <v>5045</v>
      </c>
      <c r="B2772" s="5">
        <v>20</v>
      </c>
      <c r="C2772" s="5" t="s">
        <v>63</v>
      </c>
      <c r="D2772" s="5">
        <v>12</v>
      </c>
      <c r="E2772" s="5">
        <v>1</v>
      </c>
      <c r="F2772" s="8">
        <f t="shared" si="258"/>
        <v>8.3333333333333339</v>
      </c>
      <c r="G2772" s="5" t="str">
        <f>IF(COUNTIFS(Q3_SQL_Error_Concentration!$A:$A,A2772,Q3_SQL_Error_Concentration!$E:$E,B2772,Q3_SQL_Error_Concentration!$F:$F,C2772)=0,"",SUMIFS(Q3_SQL_Error_Concentration!$I:$I,Q3_SQL_Error_Concentration!$A:$A,A2772,Q3_SQL_Error_Concentration!$E:$E,B2772,Q3_SQL_Error_Concentration!$F:$F,C2772))</f>
        <v/>
      </c>
      <c r="H2772" s="5" t="str">
        <f t="shared" si="259"/>
        <v/>
      </c>
      <c r="I2772" s="5">
        <f>IF(D2772&gt;=Q3_Validation!$C$2,1,0)</f>
        <v>0</v>
      </c>
      <c r="J2772" s="8" t="str">
        <f t="shared" si="260"/>
        <v/>
      </c>
      <c r="K2772" s="5" t="str">
        <f t="shared" si="261"/>
        <v>excluded</v>
      </c>
      <c r="L2772" s="5">
        <f t="shared" si="262"/>
        <v>0</v>
      </c>
      <c r="M2772" s="5">
        <f t="shared" si="263"/>
        <v>0</v>
      </c>
    </row>
    <row r="2773" spans="1:13">
      <c r="A2773" s="5">
        <v>5045</v>
      </c>
      <c r="B2773" s="5">
        <v>20</v>
      </c>
      <c r="C2773" s="5" t="s">
        <v>64</v>
      </c>
      <c r="D2773" s="5">
        <v>27</v>
      </c>
      <c r="E2773" s="5">
        <v>0</v>
      </c>
      <c r="F2773" s="8">
        <f t="shared" si="258"/>
        <v>0</v>
      </c>
      <c r="G2773" s="5" t="str">
        <f>IF(COUNTIFS(Q3_SQL_Error_Concentration!$A:$A,A2773,Q3_SQL_Error_Concentration!$E:$E,B2773,Q3_SQL_Error_Concentration!$F:$F,C2773)=0,"",SUMIFS(Q3_SQL_Error_Concentration!$I:$I,Q3_SQL_Error_Concentration!$A:$A,A2773,Q3_SQL_Error_Concentration!$E:$E,B2773,Q3_SQL_Error_Concentration!$F:$F,C2773))</f>
        <v/>
      </c>
      <c r="H2773" s="5" t="str">
        <f t="shared" si="259"/>
        <v/>
      </c>
      <c r="I2773" s="5">
        <f>IF(D2773&gt;=Q3_Validation!$C$2,1,0)</f>
        <v>0</v>
      </c>
      <c r="J2773" s="8" t="str">
        <f t="shared" si="260"/>
        <v/>
      </c>
      <c r="K2773" s="5" t="str">
        <f t="shared" si="261"/>
        <v>excluded</v>
      </c>
      <c r="L2773" s="5">
        <f t="shared" si="262"/>
        <v>0</v>
      </c>
      <c r="M2773" s="5">
        <f t="shared" si="263"/>
        <v>0</v>
      </c>
    </row>
    <row r="2774" spans="1:13">
      <c r="A2774" s="5">
        <v>5045</v>
      </c>
      <c r="B2774" s="5">
        <v>20</v>
      </c>
      <c r="C2774" s="5" t="s">
        <v>62</v>
      </c>
      <c r="D2774" s="5">
        <v>9</v>
      </c>
      <c r="E2774" s="5">
        <v>0</v>
      </c>
      <c r="F2774" s="8">
        <f t="shared" si="258"/>
        <v>0</v>
      </c>
      <c r="G2774" s="5" t="str">
        <f>IF(COUNTIFS(Q3_SQL_Error_Concentration!$A:$A,A2774,Q3_SQL_Error_Concentration!$E:$E,B2774,Q3_SQL_Error_Concentration!$F:$F,C2774)=0,"",SUMIFS(Q3_SQL_Error_Concentration!$I:$I,Q3_SQL_Error_Concentration!$A:$A,A2774,Q3_SQL_Error_Concentration!$E:$E,B2774,Q3_SQL_Error_Concentration!$F:$F,C2774))</f>
        <v/>
      </c>
      <c r="H2774" s="5" t="str">
        <f t="shared" si="259"/>
        <v/>
      </c>
      <c r="I2774" s="5">
        <f>IF(D2774&gt;=Q3_Validation!$C$2,1,0)</f>
        <v>0</v>
      </c>
      <c r="J2774" s="8" t="str">
        <f t="shared" si="260"/>
        <v/>
      </c>
      <c r="K2774" s="5" t="str">
        <f t="shared" si="261"/>
        <v>excluded</v>
      </c>
      <c r="L2774" s="5">
        <f t="shared" si="262"/>
        <v>0</v>
      </c>
      <c r="M2774" s="5">
        <f t="shared" si="263"/>
        <v>0</v>
      </c>
    </row>
    <row r="2775" spans="1:13">
      <c r="A2775" s="5">
        <v>5045</v>
      </c>
      <c r="B2775" s="5">
        <v>21</v>
      </c>
      <c r="C2775" s="5" t="s">
        <v>63</v>
      </c>
      <c r="D2775" s="5">
        <v>6</v>
      </c>
      <c r="E2775" s="5">
        <v>0</v>
      </c>
      <c r="F2775" s="8">
        <f t="shared" si="258"/>
        <v>0</v>
      </c>
      <c r="G2775" s="5" t="str">
        <f>IF(COUNTIFS(Q3_SQL_Error_Concentration!$A:$A,A2775,Q3_SQL_Error_Concentration!$E:$E,B2775,Q3_SQL_Error_Concentration!$F:$F,C2775)=0,"",SUMIFS(Q3_SQL_Error_Concentration!$I:$I,Q3_SQL_Error_Concentration!$A:$A,A2775,Q3_SQL_Error_Concentration!$E:$E,B2775,Q3_SQL_Error_Concentration!$F:$F,C2775))</f>
        <v/>
      </c>
      <c r="H2775" s="5" t="str">
        <f t="shared" si="259"/>
        <v/>
      </c>
      <c r="I2775" s="5">
        <f>IF(D2775&gt;=Q3_Validation!$C$2,1,0)</f>
        <v>0</v>
      </c>
      <c r="J2775" s="8" t="str">
        <f t="shared" si="260"/>
        <v/>
      </c>
      <c r="K2775" s="5" t="str">
        <f t="shared" si="261"/>
        <v>excluded</v>
      </c>
      <c r="L2775" s="5">
        <f t="shared" si="262"/>
        <v>0</v>
      </c>
      <c r="M2775" s="5">
        <f t="shared" si="263"/>
        <v>0</v>
      </c>
    </row>
    <row r="2776" spans="1:13">
      <c r="A2776" s="5">
        <v>5045</v>
      </c>
      <c r="B2776" s="5">
        <v>21</v>
      </c>
      <c r="C2776" s="5" t="s">
        <v>64</v>
      </c>
      <c r="D2776" s="5">
        <v>35</v>
      </c>
      <c r="E2776" s="5">
        <v>0</v>
      </c>
      <c r="F2776" s="8">
        <f t="shared" si="258"/>
        <v>0</v>
      </c>
      <c r="G2776" s="5" t="str">
        <f>IF(COUNTIFS(Q3_SQL_Error_Concentration!$A:$A,A2776,Q3_SQL_Error_Concentration!$E:$E,B2776,Q3_SQL_Error_Concentration!$F:$F,C2776)=0,"",SUMIFS(Q3_SQL_Error_Concentration!$I:$I,Q3_SQL_Error_Concentration!$A:$A,A2776,Q3_SQL_Error_Concentration!$E:$E,B2776,Q3_SQL_Error_Concentration!$F:$F,C2776))</f>
        <v/>
      </c>
      <c r="H2776" s="5" t="str">
        <f t="shared" si="259"/>
        <v/>
      </c>
      <c r="I2776" s="5">
        <f>IF(D2776&gt;=Q3_Validation!$C$2,1,0)</f>
        <v>0</v>
      </c>
      <c r="J2776" s="8" t="str">
        <f t="shared" si="260"/>
        <v/>
      </c>
      <c r="K2776" s="5" t="str">
        <f t="shared" si="261"/>
        <v>excluded</v>
      </c>
      <c r="L2776" s="5">
        <f t="shared" si="262"/>
        <v>0</v>
      </c>
      <c r="M2776" s="5">
        <f t="shared" si="263"/>
        <v>0</v>
      </c>
    </row>
    <row r="2777" spans="1:13">
      <c r="A2777" s="5">
        <v>5045</v>
      </c>
      <c r="B2777" s="5">
        <v>21</v>
      </c>
      <c r="C2777" s="5" t="s">
        <v>62</v>
      </c>
      <c r="D2777" s="5">
        <v>11</v>
      </c>
      <c r="E2777" s="5">
        <v>0</v>
      </c>
      <c r="F2777" s="8">
        <f t="shared" si="258"/>
        <v>0</v>
      </c>
      <c r="G2777" s="5" t="str">
        <f>IF(COUNTIFS(Q3_SQL_Error_Concentration!$A:$A,A2777,Q3_SQL_Error_Concentration!$E:$E,B2777,Q3_SQL_Error_Concentration!$F:$F,C2777)=0,"",SUMIFS(Q3_SQL_Error_Concentration!$I:$I,Q3_SQL_Error_Concentration!$A:$A,A2777,Q3_SQL_Error_Concentration!$E:$E,B2777,Q3_SQL_Error_Concentration!$F:$F,C2777))</f>
        <v/>
      </c>
      <c r="H2777" s="5" t="str">
        <f t="shared" si="259"/>
        <v/>
      </c>
      <c r="I2777" s="5">
        <f>IF(D2777&gt;=Q3_Validation!$C$2,1,0)</f>
        <v>0</v>
      </c>
      <c r="J2777" s="8" t="str">
        <f t="shared" si="260"/>
        <v/>
      </c>
      <c r="K2777" s="5" t="str">
        <f t="shared" si="261"/>
        <v>excluded</v>
      </c>
      <c r="L2777" s="5">
        <f t="shared" si="262"/>
        <v>0</v>
      </c>
      <c r="M2777" s="5">
        <f t="shared" si="263"/>
        <v>0</v>
      </c>
    </row>
    <row r="2778" spans="1:13">
      <c r="A2778" s="5">
        <v>5045</v>
      </c>
      <c r="B2778" s="5">
        <v>22</v>
      </c>
      <c r="C2778" s="5" t="s">
        <v>63</v>
      </c>
      <c r="D2778" s="5">
        <v>7</v>
      </c>
      <c r="E2778" s="5">
        <v>0</v>
      </c>
      <c r="F2778" s="8">
        <f t="shared" si="258"/>
        <v>0</v>
      </c>
      <c r="G2778" s="5" t="str">
        <f>IF(COUNTIFS(Q3_SQL_Error_Concentration!$A:$A,A2778,Q3_SQL_Error_Concentration!$E:$E,B2778,Q3_SQL_Error_Concentration!$F:$F,C2778)=0,"",SUMIFS(Q3_SQL_Error_Concentration!$I:$I,Q3_SQL_Error_Concentration!$A:$A,A2778,Q3_SQL_Error_Concentration!$E:$E,B2778,Q3_SQL_Error_Concentration!$F:$F,C2778))</f>
        <v/>
      </c>
      <c r="H2778" s="5" t="str">
        <f t="shared" si="259"/>
        <v/>
      </c>
      <c r="I2778" s="5">
        <f>IF(D2778&gt;=Q3_Validation!$C$2,1,0)</f>
        <v>0</v>
      </c>
      <c r="J2778" s="8" t="str">
        <f t="shared" si="260"/>
        <v/>
      </c>
      <c r="K2778" s="5" t="str">
        <f t="shared" si="261"/>
        <v>excluded</v>
      </c>
      <c r="L2778" s="5">
        <f t="shared" si="262"/>
        <v>0</v>
      </c>
      <c r="M2778" s="5">
        <f t="shared" si="263"/>
        <v>0</v>
      </c>
    </row>
    <row r="2779" spans="1:13">
      <c r="A2779" s="5">
        <v>5045</v>
      </c>
      <c r="B2779" s="5">
        <v>22</v>
      </c>
      <c r="C2779" s="5" t="s">
        <v>64</v>
      </c>
      <c r="D2779" s="5">
        <v>44</v>
      </c>
      <c r="E2779" s="5">
        <v>1</v>
      </c>
      <c r="F2779" s="8">
        <f t="shared" si="258"/>
        <v>2.2727272727272729</v>
      </c>
      <c r="G2779" s="5" t="str">
        <f>IF(COUNTIFS(Q3_SQL_Error_Concentration!$A:$A,A2779,Q3_SQL_Error_Concentration!$E:$E,B2779,Q3_SQL_Error_Concentration!$F:$F,C2779)=0,"",SUMIFS(Q3_SQL_Error_Concentration!$I:$I,Q3_SQL_Error_Concentration!$A:$A,A2779,Q3_SQL_Error_Concentration!$E:$E,B2779,Q3_SQL_Error_Concentration!$F:$F,C2779))</f>
        <v/>
      </c>
      <c r="H2779" s="5" t="str">
        <f t="shared" si="259"/>
        <v/>
      </c>
      <c r="I2779" s="5">
        <f>IF(D2779&gt;=Q3_Validation!$C$2,1,0)</f>
        <v>0</v>
      </c>
      <c r="J2779" s="8" t="str">
        <f t="shared" si="260"/>
        <v/>
      </c>
      <c r="K2779" s="5" t="str">
        <f t="shared" si="261"/>
        <v>excluded</v>
      </c>
      <c r="L2779" s="5">
        <f t="shared" si="262"/>
        <v>0</v>
      </c>
      <c r="M2779" s="5">
        <f t="shared" si="263"/>
        <v>0</v>
      </c>
    </row>
    <row r="2780" spans="1:13">
      <c r="A2780" s="5">
        <v>5045</v>
      </c>
      <c r="B2780" s="5">
        <v>22</v>
      </c>
      <c r="C2780" s="5" t="s">
        <v>62</v>
      </c>
      <c r="D2780" s="5">
        <v>10</v>
      </c>
      <c r="E2780" s="5">
        <v>0</v>
      </c>
      <c r="F2780" s="8">
        <f t="shared" si="258"/>
        <v>0</v>
      </c>
      <c r="G2780" s="5" t="str">
        <f>IF(COUNTIFS(Q3_SQL_Error_Concentration!$A:$A,A2780,Q3_SQL_Error_Concentration!$E:$E,B2780,Q3_SQL_Error_Concentration!$F:$F,C2780)=0,"",SUMIFS(Q3_SQL_Error_Concentration!$I:$I,Q3_SQL_Error_Concentration!$A:$A,A2780,Q3_SQL_Error_Concentration!$E:$E,B2780,Q3_SQL_Error_Concentration!$F:$F,C2780))</f>
        <v/>
      </c>
      <c r="H2780" s="5" t="str">
        <f t="shared" si="259"/>
        <v/>
      </c>
      <c r="I2780" s="5">
        <f>IF(D2780&gt;=Q3_Validation!$C$2,1,0)</f>
        <v>0</v>
      </c>
      <c r="J2780" s="8" t="str">
        <f t="shared" si="260"/>
        <v/>
      </c>
      <c r="K2780" s="5" t="str">
        <f t="shared" si="261"/>
        <v>excluded</v>
      </c>
      <c r="L2780" s="5">
        <f t="shared" si="262"/>
        <v>0</v>
      </c>
      <c r="M2780" s="5">
        <f t="shared" si="263"/>
        <v>0</v>
      </c>
    </row>
    <row r="2781" spans="1:13">
      <c r="A2781" s="5">
        <v>5045</v>
      </c>
      <c r="B2781" s="5">
        <v>23</v>
      </c>
      <c r="C2781" s="5" t="s">
        <v>63</v>
      </c>
      <c r="D2781" s="5">
        <v>3</v>
      </c>
      <c r="E2781" s="5">
        <v>0</v>
      </c>
      <c r="F2781" s="8">
        <f t="shared" si="258"/>
        <v>0</v>
      </c>
      <c r="G2781" s="5" t="str">
        <f>IF(COUNTIFS(Q3_SQL_Error_Concentration!$A:$A,A2781,Q3_SQL_Error_Concentration!$E:$E,B2781,Q3_SQL_Error_Concentration!$F:$F,C2781)=0,"",SUMIFS(Q3_SQL_Error_Concentration!$I:$I,Q3_SQL_Error_Concentration!$A:$A,A2781,Q3_SQL_Error_Concentration!$E:$E,B2781,Q3_SQL_Error_Concentration!$F:$F,C2781))</f>
        <v/>
      </c>
      <c r="H2781" s="5" t="str">
        <f t="shared" si="259"/>
        <v/>
      </c>
      <c r="I2781" s="5">
        <f>IF(D2781&gt;=Q3_Validation!$C$2,1,0)</f>
        <v>0</v>
      </c>
      <c r="J2781" s="8" t="str">
        <f t="shared" si="260"/>
        <v/>
      </c>
      <c r="K2781" s="5" t="str">
        <f t="shared" si="261"/>
        <v>excluded</v>
      </c>
      <c r="L2781" s="5">
        <f t="shared" si="262"/>
        <v>0</v>
      </c>
      <c r="M2781" s="5">
        <f t="shared" si="263"/>
        <v>0</v>
      </c>
    </row>
    <row r="2782" spans="1:13">
      <c r="A2782" s="5">
        <v>5045</v>
      </c>
      <c r="B2782" s="5">
        <v>23</v>
      </c>
      <c r="C2782" s="5" t="s">
        <v>64</v>
      </c>
      <c r="D2782" s="5">
        <v>20</v>
      </c>
      <c r="E2782" s="5">
        <v>0</v>
      </c>
      <c r="F2782" s="8">
        <f t="shared" si="258"/>
        <v>0</v>
      </c>
      <c r="G2782" s="5" t="str">
        <f>IF(COUNTIFS(Q3_SQL_Error_Concentration!$A:$A,A2782,Q3_SQL_Error_Concentration!$E:$E,B2782,Q3_SQL_Error_Concentration!$F:$F,C2782)=0,"",SUMIFS(Q3_SQL_Error_Concentration!$I:$I,Q3_SQL_Error_Concentration!$A:$A,A2782,Q3_SQL_Error_Concentration!$E:$E,B2782,Q3_SQL_Error_Concentration!$F:$F,C2782))</f>
        <v/>
      </c>
      <c r="H2782" s="5" t="str">
        <f t="shared" si="259"/>
        <v/>
      </c>
      <c r="I2782" s="5">
        <f>IF(D2782&gt;=Q3_Validation!$C$2,1,0)</f>
        <v>0</v>
      </c>
      <c r="J2782" s="8" t="str">
        <f t="shared" si="260"/>
        <v/>
      </c>
      <c r="K2782" s="5" t="str">
        <f t="shared" si="261"/>
        <v>excluded</v>
      </c>
      <c r="L2782" s="5">
        <f t="shared" si="262"/>
        <v>0</v>
      </c>
      <c r="M2782" s="5">
        <f t="shared" si="263"/>
        <v>0</v>
      </c>
    </row>
    <row r="2783" spans="1:13">
      <c r="A2783" s="5">
        <v>5045</v>
      </c>
      <c r="B2783" s="5">
        <v>23</v>
      </c>
      <c r="C2783" s="5" t="s">
        <v>62</v>
      </c>
      <c r="D2783" s="5">
        <v>4</v>
      </c>
      <c r="E2783" s="5">
        <v>0</v>
      </c>
      <c r="F2783" s="8">
        <f t="shared" si="258"/>
        <v>0</v>
      </c>
      <c r="G2783" s="5" t="str">
        <f>IF(COUNTIFS(Q3_SQL_Error_Concentration!$A:$A,A2783,Q3_SQL_Error_Concentration!$E:$E,B2783,Q3_SQL_Error_Concentration!$F:$F,C2783)=0,"",SUMIFS(Q3_SQL_Error_Concentration!$I:$I,Q3_SQL_Error_Concentration!$A:$A,A2783,Q3_SQL_Error_Concentration!$E:$E,B2783,Q3_SQL_Error_Concentration!$F:$F,C2783))</f>
        <v/>
      </c>
      <c r="H2783" s="5" t="str">
        <f t="shared" si="259"/>
        <v/>
      </c>
      <c r="I2783" s="5">
        <f>IF(D2783&gt;=Q3_Validation!$C$2,1,0)</f>
        <v>0</v>
      </c>
      <c r="J2783" s="8" t="str">
        <f t="shared" si="260"/>
        <v/>
      </c>
      <c r="K2783" s="5" t="str">
        <f t="shared" si="261"/>
        <v>excluded</v>
      </c>
      <c r="L2783" s="5">
        <f t="shared" si="262"/>
        <v>0</v>
      </c>
      <c r="M2783" s="5">
        <f t="shared" si="263"/>
        <v>0</v>
      </c>
    </row>
    <row r="2784" spans="1:13">
      <c r="A2784" s="5">
        <v>5094</v>
      </c>
      <c r="B2784" s="5">
        <v>0</v>
      </c>
      <c r="C2784" s="5" t="s">
        <v>63</v>
      </c>
      <c r="D2784" s="5">
        <v>21</v>
      </c>
      <c r="E2784" s="5">
        <v>0</v>
      </c>
      <c r="F2784" s="8">
        <f t="shared" si="258"/>
        <v>0</v>
      </c>
      <c r="G2784" s="5" t="str">
        <f>IF(COUNTIFS(Q3_SQL_Error_Concentration!$A:$A,A2784,Q3_SQL_Error_Concentration!$E:$E,B2784,Q3_SQL_Error_Concentration!$F:$F,C2784)=0,"",SUMIFS(Q3_SQL_Error_Concentration!$I:$I,Q3_SQL_Error_Concentration!$A:$A,A2784,Q3_SQL_Error_Concentration!$E:$E,B2784,Q3_SQL_Error_Concentration!$F:$F,C2784))</f>
        <v/>
      </c>
      <c r="H2784" s="5" t="str">
        <f t="shared" si="259"/>
        <v/>
      </c>
      <c r="I2784" s="5">
        <f>IF(D2784&gt;=Q3_Validation!$C$2,1,0)</f>
        <v>0</v>
      </c>
      <c r="J2784" s="8" t="str">
        <f t="shared" si="260"/>
        <v/>
      </c>
      <c r="K2784" s="5" t="str">
        <f t="shared" si="261"/>
        <v>excluded</v>
      </c>
      <c r="L2784" s="5">
        <f t="shared" si="262"/>
        <v>0</v>
      </c>
      <c r="M2784" s="5">
        <f t="shared" si="263"/>
        <v>0</v>
      </c>
    </row>
    <row r="2785" spans="1:13">
      <c r="A2785" s="5">
        <v>5094</v>
      </c>
      <c r="B2785" s="5">
        <v>0</v>
      </c>
      <c r="C2785" s="5" t="s">
        <v>62</v>
      </c>
      <c r="D2785" s="5">
        <v>27</v>
      </c>
      <c r="E2785" s="5">
        <v>0</v>
      </c>
      <c r="F2785" s="8">
        <f t="shared" si="258"/>
        <v>0</v>
      </c>
      <c r="G2785" s="5" t="str">
        <f>IF(COUNTIFS(Q3_SQL_Error_Concentration!$A:$A,A2785,Q3_SQL_Error_Concentration!$E:$E,B2785,Q3_SQL_Error_Concentration!$F:$F,C2785)=0,"",SUMIFS(Q3_SQL_Error_Concentration!$I:$I,Q3_SQL_Error_Concentration!$A:$A,A2785,Q3_SQL_Error_Concentration!$E:$E,B2785,Q3_SQL_Error_Concentration!$F:$F,C2785))</f>
        <v/>
      </c>
      <c r="H2785" s="5" t="str">
        <f t="shared" si="259"/>
        <v/>
      </c>
      <c r="I2785" s="5">
        <f>IF(D2785&gt;=Q3_Validation!$C$2,1,0)</f>
        <v>0</v>
      </c>
      <c r="J2785" s="8" t="str">
        <f t="shared" si="260"/>
        <v/>
      </c>
      <c r="K2785" s="5" t="str">
        <f t="shared" si="261"/>
        <v>excluded</v>
      </c>
      <c r="L2785" s="5">
        <f t="shared" si="262"/>
        <v>0</v>
      </c>
      <c r="M2785" s="5">
        <f t="shared" si="263"/>
        <v>0</v>
      </c>
    </row>
    <row r="2786" spans="1:13">
      <c r="A2786" s="5">
        <v>5094</v>
      </c>
      <c r="B2786" s="5">
        <v>1</v>
      </c>
      <c r="C2786" s="5" t="s">
        <v>63</v>
      </c>
      <c r="D2786" s="5">
        <v>11</v>
      </c>
      <c r="E2786" s="5">
        <v>0</v>
      </c>
      <c r="F2786" s="8">
        <f t="shared" si="258"/>
        <v>0</v>
      </c>
      <c r="G2786" s="5" t="str">
        <f>IF(COUNTIFS(Q3_SQL_Error_Concentration!$A:$A,A2786,Q3_SQL_Error_Concentration!$E:$E,B2786,Q3_SQL_Error_Concentration!$F:$F,C2786)=0,"",SUMIFS(Q3_SQL_Error_Concentration!$I:$I,Q3_SQL_Error_Concentration!$A:$A,A2786,Q3_SQL_Error_Concentration!$E:$E,B2786,Q3_SQL_Error_Concentration!$F:$F,C2786))</f>
        <v/>
      </c>
      <c r="H2786" s="5" t="str">
        <f t="shared" si="259"/>
        <v/>
      </c>
      <c r="I2786" s="5">
        <f>IF(D2786&gt;=Q3_Validation!$C$2,1,0)</f>
        <v>0</v>
      </c>
      <c r="J2786" s="8" t="str">
        <f t="shared" si="260"/>
        <v/>
      </c>
      <c r="K2786" s="5" t="str">
        <f t="shared" si="261"/>
        <v>excluded</v>
      </c>
      <c r="L2786" s="5">
        <f t="shared" si="262"/>
        <v>0</v>
      </c>
      <c r="M2786" s="5">
        <f t="shared" si="263"/>
        <v>0</v>
      </c>
    </row>
    <row r="2787" spans="1:13">
      <c r="A2787" s="5">
        <v>5094</v>
      </c>
      <c r="B2787" s="5">
        <v>1</v>
      </c>
      <c r="C2787" s="5" t="s">
        <v>62</v>
      </c>
      <c r="D2787" s="5">
        <v>21</v>
      </c>
      <c r="E2787" s="5">
        <v>1</v>
      </c>
      <c r="F2787" s="8">
        <f t="shared" si="258"/>
        <v>4.7619047619047619</v>
      </c>
      <c r="G2787" s="5" t="str">
        <f>IF(COUNTIFS(Q3_SQL_Error_Concentration!$A:$A,A2787,Q3_SQL_Error_Concentration!$E:$E,B2787,Q3_SQL_Error_Concentration!$F:$F,C2787)=0,"",SUMIFS(Q3_SQL_Error_Concentration!$I:$I,Q3_SQL_Error_Concentration!$A:$A,A2787,Q3_SQL_Error_Concentration!$E:$E,B2787,Q3_SQL_Error_Concentration!$F:$F,C2787))</f>
        <v/>
      </c>
      <c r="H2787" s="5" t="str">
        <f t="shared" si="259"/>
        <v/>
      </c>
      <c r="I2787" s="5">
        <f>IF(D2787&gt;=Q3_Validation!$C$2,1,0)</f>
        <v>0</v>
      </c>
      <c r="J2787" s="8" t="str">
        <f t="shared" si="260"/>
        <v/>
      </c>
      <c r="K2787" s="5" t="str">
        <f t="shared" si="261"/>
        <v>excluded</v>
      </c>
      <c r="L2787" s="5">
        <f t="shared" si="262"/>
        <v>0</v>
      </c>
      <c r="M2787" s="5">
        <f t="shared" si="263"/>
        <v>0</v>
      </c>
    </row>
    <row r="2788" spans="1:13">
      <c r="A2788" s="5">
        <v>5094</v>
      </c>
      <c r="B2788" s="5">
        <v>2</v>
      </c>
      <c r="C2788" s="5" t="s">
        <v>63</v>
      </c>
      <c r="D2788" s="5">
        <v>5</v>
      </c>
      <c r="E2788" s="5">
        <v>0</v>
      </c>
      <c r="F2788" s="8">
        <f t="shared" si="258"/>
        <v>0</v>
      </c>
      <c r="G2788" s="5" t="str">
        <f>IF(COUNTIFS(Q3_SQL_Error_Concentration!$A:$A,A2788,Q3_SQL_Error_Concentration!$E:$E,B2788,Q3_SQL_Error_Concentration!$F:$F,C2788)=0,"",SUMIFS(Q3_SQL_Error_Concentration!$I:$I,Q3_SQL_Error_Concentration!$A:$A,A2788,Q3_SQL_Error_Concentration!$E:$E,B2788,Q3_SQL_Error_Concentration!$F:$F,C2788))</f>
        <v/>
      </c>
      <c r="H2788" s="5" t="str">
        <f t="shared" si="259"/>
        <v/>
      </c>
      <c r="I2788" s="5">
        <f>IF(D2788&gt;=Q3_Validation!$C$2,1,0)</f>
        <v>0</v>
      </c>
      <c r="J2788" s="8" t="str">
        <f t="shared" si="260"/>
        <v/>
      </c>
      <c r="K2788" s="5" t="str">
        <f t="shared" si="261"/>
        <v>excluded</v>
      </c>
      <c r="L2788" s="5">
        <f t="shared" si="262"/>
        <v>0</v>
      </c>
      <c r="M2788" s="5">
        <f t="shared" si="263"/>
        <v>0</v>
      </c>
    </row>
    <row r="2789" spans="1:13">
      <c r="A2789" s="5">
        <v>5094</v>
      </c>
      <c r="B2789" s="5">
        <v>2</v>
      </c>
      <c r="C2789" s="5" t="s">
        <v>62</v>
      </c>
      <c r="D2789" s="5">
        <v>11</v>
      </c>
      <c r="E2789" s="5">
        <v>0</v>
      </c>
      <c r="F2789" s="8">
        <f t="shared" si="258"/>
        <v>0</v>
      </c>
      <c r="G2789" s="5" t="str">
        <f>IF(COUNTIFS(Q3_SQL_Error_Concentration!$A:$A,A2789,Q3_SQL_Error_Concentration!$E:$E,B2789,Q3_SQL_Error_Concentration!$F:$F,C2789)=0,"",SUMIFS(Q3_SQL_Error_Concentration!$I:$I,Q3_SQL_Error_Concentration!$A:$A,A2789,Q3_SQL_Error_Concentration!$E:$E,B2789,Q3_SQL_Error_Concentration!$F:$F,C2789))</f>
        <v/>
      </c>
      <c r="H2789" s="5" t="str">
        <f t="shared" si="259"/>
        <v/>
      </c>
      <c r="I2789" s="5">
        <f>IF(D2789&gt;=Q3_Validation!$C$2,1,0)</f>
        <v>0</v>
      </c>
      <c r="J2789" s="8" t="str">
        <f t="shared" si="260"/>
        <v/>
      </c>
      <c r="K2789" s="5" t="str">
        <f t="shared" si="261"/>
        <v>excluded</v>
      </c>
      <c r="L2789" s="5">
        <f t="shared" si="262"/>
        <v>0</v>
      </c>
      <c r="M2789" s="5">
        <f t="shared" si="263"/>
        <v>0</v>
      </c>
    </row>
    <row r="2790" spans="1:13">
      <c r="A2790" s="5">
        <v>5094</v>
      </c>
      <c r="B2790" s="5">
        <v>3</v>
      </c>
      <c r="C2790" s="5" t="s">
        <v>63</v>
      </c>
      <c r="D2790" s="5">
        <v>19</v>
      </c>
      <c r="E2790" s="5">
        <v>0</v>
      </c>
      <c r="F2790" s="8">
        <f t="shared" si="258"/>
        <v>0</v>
      </c>
      <c r="G2790" s="5" t="str">
        <f>IF(COUNTIFS(Q3_SQL_Error_Concentration!$A:$A,A2790,Q3_SQL_Error_Concentration!$E:$E,B2790,Q3_SQL_Error_Concentration!$F:$F,C2790)=0,"",SUMIFS(Q3_SQL_Error_Concentration!$I:$I,Q3_SQL_Error_Concentration!$A:$A,A2790,Q3_SQL_Error_Concentration!$E:$E,B2790,Q3_SQL_Error_Concentration!$F:$F,C2790))</f>
        <v/>
      </c>
      <c r="H2790" s="5" t="str">
        <f t="shared" si="259"/>
        <v/>
      </c>
      <c r="I2790" s="5">
        <f>IF(D2790&gt;=Q3_Validation!$C$2,1,0)</f>
        <v>0</v>
      </c>
      <c r="J2790" s="8" t="str">
        <f t="shared" si="260"/>
        <v/>
      </c>
      <c r="K2790" s="5" t="str">
        <f t="shared" si="261"/>
        <v>excluded</v>
      </c>
      <c r="L2790" s="5">
        <f t="shared" si="262"/>
        <v>0</v>
      </c>
      <c r="M2790" s="5">
        <f t="shared" si="263"/>
        <v>0</v>
      </c>
    </row>
    <row r="2791" spans="1:13">
      <c r="A2791" s="5">
        <v>5094</v>
      </c>
      <c r="B2791" s="5">
        <v>3</v>
      </c>
      <c r="C2791" s="5" t="s">
        <v>64</v>
      </c>
      <c r="D2791" s="5">
        <v>1</v>
      </c>
      <c r="E2791" s="5">
        <v>0</v>
      </c>
      <c r="F2791" s="8">
        <f t="shared" si="258"/>
        <v>0</v>
      </c>
      <c r="G2791" s="5" t="str">
        <f>IF(COUNTIFS(Q3_SQL_Error_Concentration!$A:$A,A2791,Q3_SQL_Error_Concentration!$E:$E,B2791,Q3_SQL_Error_Concentration!$F:$F,C2791)=0,"",SUMIFS(Q3_SQL_Error_Concentration!$I:$I,Q3_SQL_Error_Concentration!$A:$A,A2791,Q3_SQL_Error_Concentration!$E:$E,B2791,Q3_SQL_Error_Concentration!$F:$F,C2791))</f>
        <v/>
      </c>
      <c r="H2791" s="5" t="str">
        <f t="shared" si="259"/>
        <v/>
      </c>
      <c r="I2791" s="5">
        <f>IF(D2791&gt;=Q3_Validation!$C$2,1,0)</f>
        <v>0</v>
      </c>
      <c r="J2791" s="8" t="str">
        <f t="shared" si="260"/>
        <v/>
      </c>
      <c r="K2791" s="5" t="str">
        <f t="shared" si="261"/>
        <v>excluded</v>
      </c>
      <c r="L2791" s="5">
        <f t="shared" si="262"/>
        <v>0</v>
      </c>
      <c r="M2791" s="5">
        <f t="shared" si="263"/>
        <v>0</v>
      </c>
    </row>
    <row r="2792" spans="1:13">
      <c r="A2792" s="5">
        <v>5094</v>
      </c>
      <c r="B2792" s="5">
        <v>3</v>
      </c>
      <c r="C2792" s="5" t="s">
        <v>62</v>
      </c>
      <c r="D2792" s="5">
        <v>27</v>
      </c>
      <c r="E2792" s="5">
        <v>0</v>
      </c>
      <c r="F2792" s="8">
        <f t="shared" si="258"/>
        <v>0</v>
      </c>
      <c r="G2792" s="5" t="str">
        <f>IF(COUNTIFS(Q3_SQL_Error_Concentration!$A:$A,A2792,Q3_SQL_Error_Concentration!$E:$E,B2792,Q3_SQL_Error_Concentration!$F:$F,C2792)=0,"",SUMIFS(Q3_SQL_Error_Concentration!$I:$I,Q3_SQL_Error_Concentration!$A:$A,A2792,Q3_SQL_Error_Concentration!$E:$E,B2792,Q3_SQL_Error_Concentration!$F:$F,C2792))</f>
        <v/>
      </c>
      <c r="H2792" s="5" t="str">
        <f t="shared" si="259"/>
        <v/>
      </c>
      <c r="I2792" s="5">
        <f>IF(D2792&gt;=Q3_Validation!$C$2,1,0)</f>
        <v>0</v>
      </c>
      <c r="J2792" s="8" t="str">
        <f t="shared" si="260"/>
        <v/>
      </c>
      <c r="K2792" s="5" t="str">
        <f t="shared" si="261"/>
        <v>excluded</v>
      </c>
      <c r="L2792" s="5">
        <f t="shared" si="262"/>
        <v>0</v>
      </c>
      <c r="M2792" s="5">
        <f t="shared" si="263"/>
        <v>0</v>
      </c>
    </row>
    <row r="2793" spans="1:13">
      <c r="A2793" s="5">
        <v>5094</v>
      </c>
      <c r="B2793" s="5">
        <v>4</v>
      </c>
      <c r="C2793" s="5" t="s">
        <v>63</v>
      </c>
      <c r="D2793" s="5">
        <v>9</v>
      </c>
      <c r="E2793" s="5">
        <v>0</v>
      </c>
      <c r="F2793" s="8">
        <f t="shared" si="258"/>
        <v>0</v>
      </c>
      <c r="G2793" s="5" t="str">
        <f>IF(COUNTIFS(Q3_SQL_Error_Concentration!$A:$A,A2793,Q3_SQL_Error_Concentration!$E:$E,B2793,Q3_SQL_Error_Concentration!$F:$F,C2793)=0,"",SUMIFS(Q3_SQL_Error_Concentration!$I:$I,Q3_SQL_Error_Concentration!$A:$A,A2793,Q3_SQL_Error_Concentration!$E:$E,B2793,Q3_SQL_Error_Concentration!$F:$F,C2793))</f>
        <v/>
      </c>
      <c r="H2793" s="5" t="str">
        <f t="shared" si="259"/>
        <v/>
      </c>
      <c r="I2793" s="5">
        <f>IF(D2793&gt;=Q3_Validation!$C$2,1,0)</f>
        <v>0</v>
      </c>
      <c r="J2793" s="8" t="str">
        <f t="shared" si="260"/>
        <v/>
      </c>
      <c r="K2793" s="5" t="str">
        <f t="shared" si="261"/>
        <v>excluded</v>
      </c>
      <c r="L2793" s="5">
        <f t="shared" si="262"/>
        <v>0</v>
      </c>
      <c r="M2793" s="5">
        <f t="shared" si="263"/>
        <v>0</v>
      </c>
    </row>
    <row r="2794" spans="1:13">
      <c r="A2794" s="5">
        <v>5094</v>
      </c>
      <c r="B2794" s="5">
        <v>4</v>
      </c>
      <c r="C2794" s="5" t="s">
        <v>64</v>
      </c>
      <c r="D2794" s="5">
        <v>2</v>
      </c>
      <c r="E2794" s="5">
        <v>0</v>
      </c>
      <c r="F2794" s="8">
        <f t="shared" si="258"/>
        <v>0</v>
      </c>
      <c r="G2794" s="5" t="str">
        <f>IF(COUNTIFS(Q3_SQL_Error_Concentration!$A:$A,A2794,Q3_SQL_Error_Concentration!$E:$E,B2794,Q3_SQL_Error_Concentration!$F:$F,C2794)=0,"",SUMIFS(Q3_SQL_Error_Concentration!$I:$I,Q3_SQL_Error_Concentration!$A:$A,A2794,Q3_SQL_Error_Concentration!$E:$E,B2794,Q3_SQL_Error_Concentration!$F:$F,C2794))</f>
        <v/>
      </c>
      <c r="H2794" s="5" t="str">
        <f t="shared" si="259"/>
        <v/>
      </c>
      <c r="I2794" s="5">
        <f>IF(D2794&gt;=Q3_Validation!$C$2,1,0)</f>
        <v>0</v>
      </c>
      <c r="J2794" s="8" t="str">
        <f t="shared" si="260"/>
        <v/>
      </c>
      <c r="K2794" s="5" t="str">
        <f t="shared" si="261"/>
        <v>excluded</v>
      </c>
      <c r="L2794" s="5">
        <f t="shared" si="262"/>
        <v>0</v>
      </c>
      <c r="M2794" s="5">
        <f t="shared" si="263"/>
        <v>0</v>
      </c>
    </row>
    <row r="2795" spans="1:13">
      <c r="A2795" s="5">
        <v>5094</v>
      </c>
      <c r="B2795" s="5">
        <v>4</v>
      </c>
      <c r="C2795" s="5" t="s">
        <v>62</v>
      </c>
      <c r="D2795" s="5">
        <v>9</v>
      </c>
      <c r="E2795" s="5">
        <v>0</v>
      </c>
      <c r="F2795" s="8">
        <f t="shared" si="258"/>
        <v>0</v>
      </c>
      <c r="G2795" s="5" t="str">
        <f>IF(COUNTIFS(Q3_SQL_Error_Concentration!$A:$A,A2795,Q3_SQL_Error_Concentration!$E:$E,B2795,Q3_SQL_Error_Concentration!$F:$F,C2795)=0,"",SUMIFS(Q3_SQL_Error_Concentration!$I:$I,Q3_SQL_Error_Concentration!$A:$A,A2795,Q3_SQL_Error_Concentration!$E:$E,B2795,Q3_SQL_Error_Concentration!$F:$F,C2795))</f>
        <v/>
      </c>
      <c r="H2795" s="5" t="str">
        <f t="shared" si="259"/>
        <v/>
      </c>
      <c r="I2795" s="5">
        <f>IF(D2795&gt;=Q3_Validation!$C$2,1,0)</f>
        <v>0</v>
      </c>
      <c r="J2795" s="8" t="str">
        <f t="shared" si="260"/>
        <v/>
      </c>
      <c r="K2795" s="5" t="str">
        <f t="shared" si="261"/>
        <v>excluded</v>
      </c>
      <c r="L2795" s="5">
        <f t="shared" si="262"/>
        <v>0</v>
      </c>
      <c r="M2795" s="5">
        <f t="shared" si="263"/>
        <v>0</v>
      </c>
    </row>
    <row r="2796" spans="1:13">
      <c r="A2796" s="5">
        <v>5094</v>
      </c>
      <c r="B2796" s="5">
        <v>5</v>
      </c>
      <c r="C2796" s="5" t="s">
        <v>63</v>
      </c>
      <c r="D2796" s="5">
        <v>32</v>
      </c>
      <c r="E2796" s="5">
        <v>0</v>
      </c>
      <c r="F2796" s="8">
        <f t="shared" si="258"/>
        <v>0</v>
      </c>
      <c r="G2796" s="5" t="str">
        <f>IF(COUNTIFS(Q3_SQL_Error_Concentration!$A:$A,A2796,Q3_SQL_Error_Concentration!$E:$E,B2796,Q3_SQL_Error_Concentration!$F:$F,C2796)=0,"",SUMIFS(Q3_SQL_Error_Concentration!$I:$I,Q3_SQL_Error_Concentration!$A:$A,A2796,Q3_SQL_Error_Concentration!$E:$E,B2796,Q3_SQL_Error_Concentration!$F:$F,C2796))</f>
        <v/>
      </c>
      <c r="H2796" s="5" t="str">
        <f t="shared" si="259"/>
        <v/>
      </c>
      <c r="I2796" s="5">
        <f>IF(D2796&gt;=Q3_Validation!$C$2,1,0)</f>
        <v>0</v>
      </c>
      <c r="J2796" s="8" t="str">
        <f t="shared" si="260"/>
        <v/>
      </c>
      <c r="K2796" s="5" t="str">
        <f t="shared" si="261"/>
        <v>excluded</v>
      </c>
      <c r="L2796" s="5">
        <f t="shared" si="262"/>
        <v>0</v>
      </c>
      <c r="M2796" s="5">
        <f t="shared" si="263"/>
        <v>0</v>
      </c>
    </row>
    <row r="2797" spans="1:13">
      <c r="A2797" s="5">
        <v>5094</v>
      </c>
      <c r="B2797" s="5">
        <v>5</v>
      </c>
      <c r="C2797" s="5" t="s">
        <v>64</v>
      </c>
      <c r="D2797" s="5">
        <v>1</v>
      </c>
      <c r="E2797" s="5">
        <v>0</v>
      </c>
      <c r="F2797" s="8">
        <f t="shared" si="258"/>
        <v>0</v>
      </c>
      <c r="G2797" s="5" t="str">
        <f>IF(COUNTIFS(Q3_SQL_Error_Concentration!$A:$A,A2797,Q3_SQL_Error_Concentration!$E:$E,B2797,Q3_SQL_Error_Concentration!$F:$F,C2797)=0,"",SUMIFS(Q3_SQL_Error_Concentration!$I:$I,Q3_SQL_Error_Concentration!$A:$A,A2797,Q3_SQL_Error_Concentration!$E:$E,B2797,Q3_SQL_Error_Concentration!$F:$F,C2797))</f>
        <v/>
      </c>
      <c r="H2797" s="5" t="str">
        <f t="shared" si="259"/>
        <v/>
      </c>
      <c r="I2797" s="5">
        <f>IF(D2797&gt;=Q3_Validation!$C$2,1,0)</f>
        <v>0</v>
      </c>
      <c r="J2797" s="8" t="str">
        <f t="shared" si="260"/>
        <v/>
      </c>
      <c r="K2797" s="5" t="str">
        <f t="shared" si="261"/>
        <v>excluded</v>
      </c>
      <c r="L2797" s="5">
        <f t="shared" si="262"/>
        <v>0</v>
      </c>
      <c r="M2797" s="5">
        <f t="shared" si="263"/>
        <v>0</v>
      </c>
    </row>
    <row r="2798" spans="1:13">
      <c r="A2798" s="5">
        <v>5094</v>
      </c>
      <c r="B2798" s="5">
        <v>5</v>
      </c>
      <c r="C2798" s="5" t="s">
        <v>62</v>
      </c>
      <c r="D2798" s="5">
        <v>31</v>
      </c>
      <c r="E2798" s="5">
        <v>0</v>
      </c>
      <c r="F2798" s="8">
        <f t="shared" si="258"/>
        <v>0</v>
      </c>
      <c r="G2798" s="5" t="str">
        <f>IF(COUNTIFS(Q3_SQL_Error_Concentration!$A:$A,A2798,Q3_SQL_Error_Concentration!$E:$E,B2798,Q3_SQL_Error_Concentration!$F:$F,C2798)=0,"",SUMIFS(Q3_SQL_Error_Concentration!$I:$I,Q3_SQL_Error_Concentration!$A:$A,A2798,Q3_SQL_Error_Concentration!$E:$E,B2798,Q3_SQL_Error_Concentration!$F:$F,C2798))</f>
        <v/>
      </c>
      <c r="H2798" s="5" t="str">
        <f t="shared" si="259"/>
        <v/>
      </c>
      <c r="I2798" s="5">
        <f>IF(D2798&gt;=Q3_Validation!$C$2,1,0)</f>
        <v>0</v>
      </c>
      <c r="J2798" s="8" t="str">
        <f t="shared" si="260"/>
        <v/>
      </c>
      <c r="K2798" s="5" t="str">
        <f t="shared" si="261"/>
        <v>excluded</v>
      </c>
      <c r="L2798" s="5">
        <f t="shared" si="262"/>
        <v>0</v>
      </c>
      <c r="M2798" s="5">
        <f t="shared" si="263"/>
        <v>0</v>
      </c>
    </row>
    <row r="2799" spans="1:13">
      <c r="A2799" s="5">
        <v>5094</v>
      </c>
      <c r="B2799" s="5">
        <v>6</v>
      </c>
      <c r="C2799" s="5" t="s">
        <v>63</v>
      </c>
      <c r="D2799" s="5">
        <v>57</v>
      </c>
      <c r="E2799" s="5">
        <v>1</v>
      </c>
      <c r="F2799" s="8">
        <f t="shared" si="258"/>
        <v>1.7543859649122806</v>
      </c>
      <c r="G2799" s="5" t="str">
        <f>IF(COUNTIFS(Q3_SQL_Error_Concentration!$A:$A,A2799,Q3_SQL_Error_Concentration!$E:$E,B2799,Q3_SQL_Error_Concentration!$F:$F,C2799)=0,"",SUMIFS(Q3_SQL_Error_Concentration!$I:$I,Q3_SQL_Error_Concentration!$A:$A,A2799,Q3_SQL_Error_Concentration!$E:$E,B2799,Q3_SQL_Error_Concentration!$F:$F,C2799))</f>
        <v/>
      </c>
      <c r="H2799" s="5" t="str">
        <f t="shared" si="259"/>
        <v/>
      </c>
      <c r="I2799" s="5">
        <f>IF(D2799&gt;=Q3_Validation!$C$2,1,0)</f>
        <v>0</v>
      </c>
      <c r="J2799" s="8" t="str">
        <f t="shared" si="260"/>
        <v/>
      </c>
      <c r="K2799" s="5" t="str">
        <f t="shared" si="261"/>
        <v>excluded</v>
      </c>
      <c r="L2799" s="5">
        <f t="shared" si="262"/>
        <v>0</v>
      </c>
      <c r="M2799" s="5">
        <f t="shared" si="263"/>
        <v>0</v>
      </c>
    </row>
    <row r="2800" spans="1:13">
      <c r="A2800" s="5">
        <v>5094</v>
      </c>
      <c r="B2800" s="5">
        <v>6</v>
      </c>
      <c r="C2800" s="5" t="s">
        <v>64</v>
      </c>
      <c r="D2800" s="5">
        <v>6</v>
      </c>
      <c r="E2800" s="5">
        <v>0</v>
      </c>
      <c r="F2800" s="8">
        <f t="shared" si="258"/>
        <v>0</v>
      </c>
      <c r="G2800" s="5" t="str">
        <f>IF(COUNTIFS(Q3_SQL_Error_Concentration!$A:$A,A2800,Q3_SQL_Error_Concentration!$E:$E,B2800,Q3_SQL_Error_Concentration!$F:$F,C2800)=0,"",SUMIFS(Q3_SQL_Error_Concentration!$I:$I,Q3_SQL_Error_Concentration!$A:$A,A2800,Q3_SQL_Error_Concentration!$E:$E,B2800,Q3_SQL_Error_Concentration!$F:$F,C2800))</f>
        <v/>
      </c>
      <c r="H2800" s="5" t="str">
        <f t="shared" si="259"/>
        <v/>
      </c>
      <c r="I2800" s="5">
        <f>IF(D2800&gt;=Q3_Validation!$C$2,1,0)</f>
        <v>0</v>
      </c>
      <c r="J2800" s="8" t="str">
        <f t="shared" si="260"/>
        <v/>
      </c>
      <c r="K2800" s="5" t="str">
        <f t="shared" si="261"/>
        <v>excluded</v>
      </c>
      <c r="L2800" s="5">
        <f t="shared" si="262"/>
        <v>0</v>
      </c>
      <c r="M2800" s="5">
        <f t="shared" si="263"/>
        <v>0</v>
      </c>
    </row>
    <row r="2801" spans="1:13">
      <c r="A2801" s="5">
        <v>5094</v>
      </c>
      <c r="B2801" s="5">
        <v>6</v>
      </c>
      <c r="C2801" s="5" t="s">
        <v>62</v>
      </c>
      <c r="D2801" s="5">
        <v>63</v>
      </c>
      <c r="E2801" s="5">
        <v>0</v>
      </c>
      <c r="F2801" s="8">
        <f t="shared" si="258"/>
        <v>0</v>
      </c>
      <c r="G2801" s="5" t="str">
        <f>IF(COUNTIFS(Q3_SQL_Error_Concentration!$A:$A,A2801,Q3_SQL_Error_Concentration!$E:$E,B2801,Q3_SQL_Error_Concentration!$F:$F,C2801)=0,"",SUMIFS(Q3_SQL_Error_Concentration!$I:$I,Q3_SQL_Error_Concentration!$A:$A,A2801,Q3_SQL_Error_Concentration!$E:$E,B2801,Q3_SQL_Error_Concentration!$F:$F,C2801))</f>
        <v/>
      </c>
      <c r="H2801" s="5" t="str">
        <f t="shared" si="259"/>
        <v/>
      </c>
      <c r="I2801" s="5">
        <f>IF(D2801&gt;=Q3_Validation!$C$2,1,0)</f>
        <v>0</v>
      </c>
      <c r="J2801" s="8" t="str">
        <f t="shared" si="260"/>
        <v/>
      </c>
      <c r="K2801" s="5" t="str">
        <f t="shared" si="261"/>
        <v>excluded</v>
      </c>
      <c r="L2801" s="5">
        <f t="shared" si="262"/>
        <v>0</v>
      </c>
      <c r="M2801" s="5">
        <f t="shared" si="263"/>
        <v>0</v>
      </c>
    </row>
    <row r="2802" spans="1:13">
      <c r="A2802" s="5">
        <v>5094</v>
      </c>
      <c r="B2802" s="5">
        <v>7</v>
      </c>
      <c r="C2802" s="5" t="s">
        <v>63</v>
      </c>
      <c r="D2802" s="5">
        <v>76</v>
      </c>
      <c r="E2802" s="5">
        <v>0</v>
      </c>
      <c r="F2802" s="8">
        <f t="shared" si="258"/>
        <v>0</v>
      </c>
      <c r="G2802" s="5" t="str">
        <f>IF(COUNTIFS(Q3_SQL_Error_Concentration!$A:$A,A2802,Q3_SQL_Error_Concentration!$E:$E,B2802,Q3_SQL_Error_Concentration!$F:$F,C2802)=0,"",SUMIFS(Q3_SQL_Error_Concentration!$I:$I,Q3_SQL_Error_Concentration!$A:$A,A2802,Q3_SQL_Error_Concentration!$E:$E,B2802,Q3_SQL_Error_Concentration!$F:$F,C2802))</f>
        <v/>
      </c>
      <c r="H2802" s="5" t="str">
        <f t="shared" si="259"/>
        <v/>
      </c>
      <c r="I2802" s="5">
        <f>IF(D2802&gt;=Q3_Validation!$C$2,1,0)</f>
        <v>0</v>
      </c>
      <c r="J2802" s="8" t="str">
        <f t="shared" si="260"/>
        <v/>
      </c>
      <c r="K2802" s="5" t="str">
        <f t="shared" si="261"/>
        <v>excluded</v>
      </c>
      <c r="L2802" s="5">
        <f t="shared" si="262"/>
        <v>0</v>
      </c>
      <c r="M2802" s="5">
        <f t="shared" si="263"/>
        <v>0</v>
      </c>
    </row>
    <row r="2803" spans="1:13">
      <c r="A2803" s="5">
        <v>5094</v>
      </c>
      <c r="B2803" s="5">
        <v>7</v>
      </c>
      <c r="C2803" s="5" t="s">
        <v>64</v>
      </c>
      <c r="D2803" s="5">
        <v>6</v>
      </c>
      <c r="E2803" s="5">
        <v>0</v>
      </c>
      <c r="F2803" s="8">
        <f t="shared" si="258"/>
        <v>0</v>
      </c>
      <c r="G2803" s="5" t="str">
        <f>IF(COUNTIFS(Q3_SQL_Error_Concentration!$A:$A,A2803,Q3_SQL_Error_Concentration!$E:$E,B2803,Q3_SQL_Error_Concentration!$F:$F,C2803)=0,"",SUMIFS(Q3_SQL_Error_Concentration!$I:$I,Q3_SQL_Error_Concentration!$A:$A,A2803,Q3_SQL_Error_Concentration!$E:$E,B2803,Q3_SQL_Error_Concentration!$F:$F,C2803))</f>
        <v/>
      </c>
      <c r="H2803" s="5" t="str">
        <f t="shared" si="259"/>
        <v/>
      </c>
      <c r="I2803" s="5">
        <f>IF(D2803&gt;=Q3_Validation!$C$2,1,0)</f>
        <v>0</v>
      </c>
      <c r="J2803" s="8" t="str">
        <f t="shared" si="260"/>
        <v/>
      </c>
      <c r="K2803" s="5" t="str">
        <f t="shared" si="261"/>
        <v>excluded</v>
      </c>
      <c r="L2803" s="5">
        <f t="shared" si="262"/>
        <v>0</v>
      </c>
      <c r="M2803" s="5">
        <f t="shared" si="263"/>
        <v>0</v>
      </c>
    </row>
    <row r="2804" spans="1:13">
      <c r="A2804" s="5">
        <v>5094</v>
      </c>
      <c r="B2804" s="5">
        <v>7</v>
      </c>
      <c r="C2804" s="5" t="s">
        <v>62</v>
      </c>
      <c r="D2804" s="5">
        <v>76</v>
      </c>
      <c r="E2804" s="5">
        <v>1</v>
      </c>
      <c r="F2804" s="8">
        <f t="shared" si="258"/>
        <v>1.3157894736842106</v>
      </c>
      <c r="G2804" s="5" t="str">
        <f>IF(COUNTIFS(Q3_SQL_Error_Concentration!$A:$A,A2804,Q3_SQL_Error_Concentration!$E:$E,B2804,Q3_SQL_Error_Concentration!$F:$F,C2804)=0,"",SUMIFS(Q3_SQL_Error_Concentration!$I:$I,Q3_SQL_Error_Concentration!$A:$A,A2804,Q3_SQL_Error_Concentration!$E:$E,B2804,Q3_SQL_Error_Concentration!$F:$F,C2804))</f>
        <v/>
      </c>
      <c r="H2804" s="5" t="str">
        <f t="shared" si="259"/>
        <v/>
      </c>
      <c r="I2804" s="5">
        <f>IF(D2804&gt;=Q3_Validation!$C$2,1,0)</f>
        <v>0</v>
      </c>
      <c r="J2804" s="8" t="str">
        <f t="shared" si="260"/>
        <v/>
      </c>
      <c r="K2804" s="5" t="str">
        <f t="shared" si="261"/>
        <v>excluded</v>
      </c>
      <c r="L2804" s="5">
        <f t="shared" si="262"/>
        <v>0</v>
      </c>
      <c r="M2804" s="5">
        <f t="shared" si="263"/>
        <v>0</v>
      </c>
    </row>
    <row r="2805" spans="1:13">
      <c r="A2805" s="5">
        <v>5094</v>
      </c>
      <c r="B2805" s="5">
        <v>8</v>
      </c>
      <c r="C2805" s="5" t="s">
        <v>63</v>
      </c>
      <c r="D2805" s="5">
        <v>13</v>
      </c>
      <c r="E2805" s="5">
        <v>0</v>
      </c>
      <c r="F2805" s="8">
        <f t="shared" si="258"/>
        <v>0</v>
      </c>
      <c r="G2805" s="5" t="str">
        <f>IF(COUNTIFS(Q3_SQL_Error_Concentration!$A:$A,A2805,Q3_SQL_Error_Concentration!$E:$E,B2805,Q3_SQL_Error_Concentration!$F:$F,C2805)=0,"",SUMIFS(Q3_SQL_Error_Concentration!$I:$I,Q3_SQL_Error_Concentration!$A:$A,A2805,Q3_SQL_Error_Concentration!$E:$E,B2805,Q3_SQL_Error_Concentration!$F:$F,C2805))</f>
        <v/>
      </c>
      <c r="H2805" s="5" t="str">
        <f t="shared" si="259"/>
        <v/>
      </c>
      <c r="I2805" s="5">
        <f>IF(D2805&gt;=Q3_Validation!$C$2,1,0)</f>
        <v>0</v>
      </c>
      <c r="J2805" s="8" t="str">
        <f t="shared" si="260"/>
        <v/>
      </c>
      <c r="K2805" s="5" t="str">
        <f t="shared" si="261"/>
        <v>excluded</v>
      </c>
      <c r="L2805" s="5">
        <f t="shared" si="262"/>
        <v>0</v>
      </c>
      <c r="M2805" s="5">
        <f t="shared" si="263"/>
        <v>0</v>
      </c>
    </row>
    <row r="2806" spans="1:13">
      <c r="A2806" s="5">
        <v>5094</v>
      </c>
      <c r="B2806" s="5">
        <v>8</v>
      </c>
      <c r="C2806" s="5" t="s">
        <v>64</v>
      </c>
      <c r="D2806" s="5">
        <v>9</v>
      </c>
      <c r="E2806" s="5">
        <v>0</v>
      </c>
      <c r="F2806" s="8">
        <f t="shared" si="258"/>
        <v>0</v>
      </c>
      <c r="G2806" s="5" t="str">
        <f>IF(COUNTIFS(Q3_SQL_Error_Concentration!$A:$A,A2806,Q3_SQL_Error_Concentration!$E:$E,B2806,Q3_SQL_Error_Concentration!$F:$F,C2806)=0,"",SUMIFS(Q3_SQL_Error_Concentration!$I:$I,Q3_SQL_Error_Concentration!$A:$A,A2806,Q3_SQL_Error_Concentration!$E:$E,B2806,Q3_SQL_Error_Concentration!$F:$F,C2806))</f>
        <v/>
      </c>
      <c r="H2806" s="5" t="str">
        <f t="shared" si="259"/>
        <v/>
      </c>
      <c r="I2806" s="5">
        <f>IF(D2806&gt;=Q3_Validation!$C$2,1,0)</f>
        <v>0</v>
      </c>
      <c r="J2806" s="8" t="str">
        <f t="shared" si="260"/>
        <v/>
      </c>
      <c r="K2806" s="5" t="str">
        <f t="shared" si="261"/>
        <v>excluded</v>
      </c>
      <c r="L2806" s="5">
        <f t="shared" si="262"/>
        <v>0</v>
      </c>
      <c r="M2806" s="5">
        <f t="shared" si="263"/>
        <v>0</v>
      </c>
    </row>
    <row r="2807" spans="1:13">
      <c r="A2807" s="5">
        <v>5094</v>
      </c>
      <c r="B2807" s="5">
        <v>8</v>
      </c>
      <c r="C2807" s="5" t="s">
        <v>62</v>
      </c>
      <c r="D2807" s="5">
        <v>30</v>
      </c>
      <c r="E2807" s="5">
        <v>0</v>
      </c>
      <c r="F2807" s="8">
        <f t="shared" si="258"/>
        <v>0</v>
      </c>
      <c r="G2807" s="5" t="str">
        <f>IF(COUNTIFS(Q3_SQL_Error_Concentration!$A:$A,A2807,Q3_SQL_Error_Concentration!$E:$E,B2807,Q3_SQL_Error_Concentration!$F:$F,C2807)=0,"",SUMIFS(Q3_SQL_Error_Concentration!$I:$I,Q3_SQL_Error_Concentration!$A:$A,A2807,Q3_SQL_Error_Concentration!$E:$E,B2807,Q3_SQL_Error_Concentration!$F:$F,C2807))</f>
        <v/>
      </c>
      <c r="H2807" s="5" t="str">
        <f t="shared" si="259"/>
        <v/>
      </c>
      <c r="I2807" s="5">
        <f>IF(D2807&gt;=Q3_Validation!$C$2,1,0)</f>
        <v>0</v>
      </c>
      <c r="J2807" s="8" t="str">
        <f t="shared" si="260"/>
        <v/>
      </c>
      <c r="K2807" s="5" t="str">
        <f t="shared" si="261"/>
        <v>excluded</v>
      </c>
      <c r="L2807" s="5">
        <f t="shared" si="262"/>
        <v>0</v>
      </c>
      <c r="M2807" s="5">
        <f t="shared" si="263"/>
        <v>0</v>
      </c>
    </row>
    <row r="2808" spans="1:13">
      <c r="A2808" s="5">
        <v>5094</v>
      </c>
      <c r="B2808" s="5">
        <v>9</v>
      </c>
      <c r="C2808" s="5" t="s">
        <v>63</v>
      </c>
      <c r="D2808" s="5">
        <v>29</v>
      </c>
      <c r="E2808" s="5">
        <v>0</v>
      </c>
      <c r="F2808" s="8">
        <f t="shared" si="258"/>
        <v>0</v>
      </c>
      <c r="G2808" s="5" t="str">
        <f>IF(COUNTIFS(Q3_SQL_Error_Concentration!$A:$A,A2808,Q3_SQL_Error_Concentration!$E:$E,B2808,Q3_SQL_Error_Concentration!$F:$F,C2808)=0,"",SUMIFS(Q3_SQL_Error_Concentration!$I:$I,Q3_SQL_Error_Concentration!$A:$A,A2808,Q3_SQL_Error_Concentration!$E:$E,B2808,Q3_SQL_Error_Concentration!$F:$F,C2808))</f>
        <v/>
      </c>
      <c r="H2808" s="5" t="str">
        <f t="shared" si="259"/>
        <v/>
      </c>
      <c r="I2808" s="5">
        <f>IF(D2808&gt;=Q3_Validation!$C$2,1,0)</f>
        <v>0</v>
      </c>
      <c r="J2808" s="8" t="str">
        <f t="shared" si="260"/>
        <v/>
      </c>
      <c r="K2808" s="5" t="str">
        <f t="shared" si="261"/>
        <v>excluded</v>
      </c>
      <c r="L2808" s="5">
        <f t="shared" si="262"/>
        <v>0</v>
      </c>
      <c r="M2808" s="5">
        <f t="shared" si="263"/>
        <v>0</v>
      </c>
    </row>
    <row r="2809" spans="1:13">
      <c r="A2809" s="5">
        <v>5094</v>
      </c>
      <c r="B2809" s="5">
        <v>9</v>
      </c>
      <c r="C2809" s="5" t="s">
        <v>64</v>
      </c>
      <c r="D2809" s="5">
        <v>22</v>
      </c>
      <c r="E2809" s="5">
        <v>1</v>
      </c>
      <c r="F2809" s="8">
        <f t="shared" si="258"/>
        <v>4.5454545454545459</v>
      </c>
      <c r="G2809" s="5" t="str">
        <f>IF(COUNTIFS(Q3_SQL_Error_Concentration!$A:$A,A2809,Q3_SQL_Error_Concentration!$E:$E,B2809,Q3_SQL_Error_Concentration!$F:$F,C2809)=0,"",SUMIFS(Q3_SQL_Error_Concentration!$I:$I,Q3_SQL_Error_Concentration!$A:$A,A2809,Q3_SQL_Error_Concentration!$E:$E,B2809,Q3_SQL_Error_Concentration!$F:$F,C2809))</f>
        <v/>
      </c>
      <c r="H2809" s="5" t="str">
        <f t="shared" si="259"/>
        <v/>
      </c>
      <c r="I2809" s="5">
        <f>IF(D2809&gt;=Q3_Validation!$C$2,1,0)</f>
        <v>0</v>
      </c>
      <c r="J2809" s="8" t="str">
        <f t="shared" si="260"/>
        <v/>
      </c>
      <c r="K2809" s="5" t="str">
        <f t="shared" si="261"/>
        <v>excluded</v>
      </c>
      <c r="L2809" s="5">
        <f t="shared" si="262"/>
        <v>0</v>
      </c>
      <c r="M2809" s="5">
        <f t="shared" si="263"/>
        <v>0</v>
      </c>
    </row>
    <row r="2810" spans="1:13">
      <c r="A2810" s="5">
        <v>5094</v>
      </c>
      <c r="B2810" s="5">
        <v>9</v>
      </c>
      <c r="C2810" s="5" t="s">
        <v>62</v>
      </c>
      <c r="D2810" s="5">
        <v>63</v>
      </c>
      <c r="E2810" s="5">
        <v>0</v>
      </c>
      <c r="F2810" s="8">
        <f t="shared" si="258"/>
        <v>0</v>
      </c>
      <c r="G2810" s="5" t="str">
        <f>IF(COUNTIFS(Q3_SQL_Error_Concentration!$A:$A,A2810,Q3_SQL_Error_Concentration!$E:$E,B2810,Q3_SQL_Error_Concentration!$F:$F,C2810)=0,"",SUMIFS(Q3_SQL_Error_Concentration!$I:$I,Q3_SQL_Error_Concentration!$A:$A,A2810,Q3_SQL_Error_Concentration!$E:$E,B2810,Q3_SQL_Error_Concentration!$F:$F,C2810))</f>
        <v/>
      </c>
      <c r="H2810" s="5" t="str">
        <f t="shared" si="259"/>
        <v/>
      </c>
      <c r="I2810" s="5">
        <f>IF(D2810&gt;=Q3_Validation!$C$2,1,0)</f>
        <v>0</v>
      </c>
      <c r="J2810" s="8" t="str">
        <f t="shared" si="260"/>
        <v/>
      </c>
      <c r="K2810" s="5" t="str">
        <f t="shared" si="261"/>
        <v>excluded</v>
      </c>
      <c r="L2810" s="5">
        <f t="shared" si="262"/>
        <v>0</v>
      </c>
      <c r="M2810" s="5">
        <f t="shared" si="263"/>
        <v>0</v>
      </c>
    </row>
    <row r="2811" spans="1:13">
      <c r="A2811" s="5">
        <v>5094</v>
      </c>
      <c r="B2811" s="5">
        <v>10</v>
      </c>
      <c r="C2811" s="5" t="s">
        <v>63</v>
      </c>
      <c r="D2811" s="5">
        <v>147</v>
      </c>
      <c r="E2811" s="5">
        <v>2</v>
      </c>
      <c r="F2811" s="8">
        <f t="shared" si="258"/>
        <v>1.3605442176870748</v>
      </c>
      <c r="G2811" s="5" t="str">
        <f>IF(COUNTIFS(Q3_SQL_Error_Concentration!$A:$A,A2811,Q3_SQL_Error_Concentration!$E:$E,B2811,Q3_SQL_Error_Concentration!$F:$F,C2811)=0,"",SUMIFS(Q3_SQL_Error_Concentration!$I:$I,Q3_SQL_Error_Concentration!$A:$A,A2811,Q3_SQL_Error_Concentration!$E:$E,B2811,Q3_SQL_Error_Concentration!$F:$F,C2811))</f>
        <v/>
      </c>
      <c r="H2811" s="5" t="str">
        <f t="shared" si="259"/>
        <v/>
      </c>
      <c r="I2811" s="5">
        <f>IF(D2811&gt;=Q3_Validation!$C$2,1,0)</f>
        <v>0</v>
      </c>
      <c r="J2811" s="8" t="str">
        <f t="shared" si="260"/>
        <v/>
      </c>
      <c r="K2811" s="5" t="str">
        <f t="shared" si="261"/>
        <v>excluded</v>
      </c>
      <c r="L2811" s="5">
        <f t="shared" si="262"/>
        <v>0</v>
      </c>
      <c r="M2811" s="5">
        <f t="shared" si="263"/>
        <v>0</v>
      </c>
    </row>
    <row r="2812" spans="1:13">
      <c r="A2812" s="5">
        <v>5094</v>
      </c>
      <c r="B2812" s="5">
        <v>10</v>
      </c>
      <c r="C2812" s="5" t="s">
        <v>64</v>
      </c>
      <c r="D2812" s="5">
        <v>26</v>
      </c>
      <c r="E2812" s="5">
        <v>0</v>
      </c>
      <c r="F2812" s="8">
        <f t="shared" si="258"/>
        <v>0</v>
      </c>
      <c r="G2812" s="5" t="str">
        <f>IF(COUNTIFS(Q3_SQL_Error_Concentration!$A:$A,A2812,Q3_SQL_Error_Concentration!$E:$E,B2812,Q3_SQL_Error_Concentration!$F:$F,C2812)=0,"",SUMIFS(Q3_SQL_Error_Concentration!$I:$I,Q3_SQL_Error_Concentration!$A:$A,A2812,Q3_SQL_Error_Concentration!$E:$E,B2812,Q3_SQL_Error_Concentration!$F:$F,C2812))</f>
        <v/>
      </c>
      <c r="H2812" s="5" t="str">
        <f t="shared" si="259"/>
        <v/>
      </c>
      <c r="I2812" s="5">
        <f>IF(D2812&gt;=Q3_Validation!$C$2,1,0)</f>
        <v>0</v>
      </c>
      <c r="J2812" s="8" t="str">
        <f t="shared" si="260"/>
        <v/>
      </c>
      <c r="K2812" s="5" t="str">
        <f t="shared" si="261"/>
        <v>excluded</v>
      </c>
      <c r="L2812" s="5">
        <f t="shared" si="262"/>
        <v>0</v>
      </c>
      <c r="M2812" s="5">
        <f t="shared" si="263"/>
        <v>0</v>
      </c>
    </row>
    <row r="2813" spans="1:13">
      <c r="A2813" s="5">
        <v>5094</v>
      </c>
      <c r="B2813" s="5">
        <v>10</v>
      </c>
      <c r="C2813" s="5" t="s">
        <v>62</v>
      </c>
      <c r="D2813" s="5">
        <v>185</v>
      </c>
      <c r="E2813" s="5">
        <v>4</v>
      </c>
      <c r="F2813" s="8">
        <f t="shared" si="258"/>
        <v>2.1621621621621623</v>
      </c>
      <c r="G2813" s="5" t="str">
        <f>IF(COUNTIFS(Q3_SQL_Error_Concentration!$A:$A,A2813,Q3_SQL_Error_Concentration!$E:$E,B2813,Q3_SQL_Error_Concentration!$F:$F,C2813)=0,"",SUMIFS(Q3_SQL_Error_Concentration!$I:$I,Q3_SQL_Error_Concentration!$A:$A,A2813,Q3_SQL_Error_Concentration!$E:$E,B2813,Q3_SQL_Error_Concentration!$F:$F,C2813))</f>
        <v/>
      </c>
      <c r="H2813" s="5" t="str">
        <f t="shared" si="259"/>
        <v/>
      </c>
      <c r="I2813" s="5">
        <f>IF(D2813&gt;=Q3_Validation!$C$2,1,0)</f>
        <v>0</v>
      </c>
      <c r="J2813" s="8" t="str">
        <f t="shared" si="260"/>
        <v/>
      </c>
      <c r="K2813" s="5" t="str">
        <f t="shared" si="261"/>
        <v>excluded</v>
      </c>
      <c r="L2813" s="5">
        <f t="shared" si="262"/>
        <v>0</v>
      </c>
      <c r="M2813" s="5">
        <f t="shared" si="263"/>
        <v>0</v>
      </c>
    </row>
    <row r="2814" spans="1:13">
      <c r="A2814" s="5">
        <v>5094</v>
      </c>
      <c r="B2814" s="5">
        <v>11</v>
      </c>
      <c r="C2814" s="5" t="s">
        <v>63</v>
      </c>
      <c r="D2814" s="5">
        <v>220</v>
      </c>
      <c r="E2814" s="5">
        <v>3</v>
      </c>
      <c r="F2814" s="8">
        <f t="shared" si="258"/>
        <v>1.3636363636363635</v>
      </c>
      <c r="G2814" s="5" t="str">
        <f>IF(COUNTIFS(Q3_SQL_Error_Concentration!$A:$A,A2814,Q3_SQL_Error_Concentration!$E:$E,B2814,Q3_SQL_Error_Concentration!$F:$F,C2814)=0,"",SUMIFS(Q3_SQL_Error_Concentration!$I:$I,Q3_SQL_Error_Concentration!$A:$A,A2814,Q3_SQL_Error_Concentration!$E:$E,B2814,Q3_SQL_Error_Concentration!$F:$F,C2814))</f>
        <v/>
      </c>
      <c r="H2814" s="5" t="str">
        <f t="shared" si="259"/>
        <v/>
      </c>
      <c r="I2814" s="5">
        <f>IF(D2814&gt;=Q3_Validation!$C$2,1,0)</f>
        <v>0</v>
      </c>
      <c r="J2814" s="8" t="str">
        <f t="shared" si="260"/>
        <v/>
      </c>
      <c r="K2814" s="5" t="str">
        <f t="shared" si="261"/>
        <v>excluded</v>
      </c>
      <c r="L2814" s="5">
        <f t="shared" si="262"/>
        <v>0</v>
      </c>
      <c r="M2814" s="5">
        <f t="shared" si="263"/>
        <v>0</v>
      </c>
    </row>
    <row r="2815" spans="1:13">
      <c r="A2815" s="5">
        <v>5094</v>
      </c>
      <c r="B2815" s="5">
        <v>11</v>
      </c>
      <c r="C2815" s="5" t="s">
        <v>64</v>
      </c>
      <c r="D2815" s="5">
        <v>25</v>
      </c>
      <c r="E2815" s="5">
        <v>0</v>
      </c>
      <c r="F2815" s="8">
        <f t="shared" si="258"/>
        <v>0</v>
      </c>
      <c r="G2815" s="5" t="str">
        <f>IF(COUNTIFS(Q3_SQL_Error_Concentration!$A:$A,A2815,Q3_SQL_Error_Concentration!$E:$E,B2815,Q3_SQL_Error_Concentration!$F:$F,C2815)=0,"",SUMIFS(Q3_SQL_Error_Concentration!$I:$I,Q3_SQL_Error_Concentration!$A:$A,A2815,Q3_SQL_Error_Concentration!$E:$E,B2815,Q3_SQL_Error_Concentration!$F:$F,C2815))</f>
        <v/>
      </c>
      <c r="H2815" s="5" t="str">
        <f t="shared" si="259"/>
        <v/>
      </c>
      <c r="I2815" s="5">
        <f>IF(D2815&gt;=Q3_Validation!$C$2,1,0)</f>
        <v>0</v>
      </c>
      <c r="J2815" s="8" t="str">
        <f t="shared" si="260"/>
        <v/>
      </c>
      <c r="K2815" s="5" t="str">
        <f t="shared" si="261"/>
        <v>excluded</v>
      </c>
      <c r="L2815" s="5">
        <f t="shared" si="262"/>
        <v>0</v>
      </c>
      <c r="M2815" s="5">
        <f t="shared" si="263"/>
        <v>0</v>
      </c>
    </row>
    <row r="2816" spans="1:13">
      <c r="A2816" s="5">
        <v>5094</v>
      </c>
      <c r="B2816" s="5">
        <v>11</v>
      </c>
      <c r="C2816" s="5" t="s">
        <v>62</v>
      </c>
      <c r="D2816" s="5">
        <v>289</v>
      </c>
      <c r="E2816" s="5">
        <v>9</v>
      </c>
      <c r="F2816" s="8">
        <f t="shared" si="258"/>
        <v>3.1141868512110729</v>
      </c>
      <c r="G2816" s="5" t="str">
        <f>IF(COUNTIFS(Q3_SQL_Error_Concentration!$A:$A,A2816,Q3_SQL_Error_Concentration!$E:$E,B2816,Q3_SQL_Error_Concentration!$F:$F,C2816)=0,"",SUMIFS(Q3_SQL_Error_Concentration!$I:$I,Q3_SQL_Error_Concentration!$A:$A,A2816,Q3_SQL_Error_Concentration!$E:$E,B2816,Q3_SQL_Error_Concentration!$F:$F,C2816))</f>
        <v/>
      </c>
      <c r="H2816" s="5" t="str">
        <f t="shared" si="259"/>
        <v/>
      </c>
      <c r="I2816" s="5">
        <f>IF(D2816&gt;=Q3_Validation!$C$2,1,0)</f>
        <v>0</v>
      </c>
      <c r="J2816" s="8" t="str">
        <f t="shared" si="260"/>
        <v/>
      </c>
      <c r="K2816" s="5" t="str">
        <f t="shared" si="261"/>
        <v>excluded</v>
      </c>
      <c r="L2816" s="5">
        <f t="shared" si="262"/>
        <v>0</v>
      </c>
      <c r="M2816" s="5">
        <f t="shared" si="263"/>
        <v>0</v>
      </c>
    </row>
    <row r="2817" spans="1:13">
      <c r="A2817" s="5">
        <v>5094</v>
      </c>
      <c r="B2817" s="5">
        <v>12</v>
      </c>
      <c r="C2817" s="5" t="s">
        <v>63</v>
      </c>
      <c r="D2817" s="5">
        <v>230</v>
      </c>
      <c r="E2817" s="5">
        <v>6</v>
      </c>
      <c r="F2817" s="8">
        <f t="shared" si="258"/>
        <v>2.6086956521739131</v>
      </c>
      <c r="G2817" s="5" t="str">
        <f>IF(COUNTIFS(Q3_SQL_Error_Concentration!$A:$A,A2817,Q3_SQL_Error_Concentration!$E:$E,B2817,Q3_SQL_Error_Concentration!$F:$F,C2817)=0,"",SUMIFS(Q3_SQL_Error_Concentration!$I:$I,Q3_SQL_Error_Concentration!$A:$A,A2817,Q3_SQL_Error_Concentration!$E:$E,B2817,Q3_SQL_Error_Concentration!$F:$F,C2817))</f>
        <v/>
      </c>
      <c r="H2817" s="5" t="str">
        <f t="shared" si="259"/>
        <v/>
      </c>
      <c r="I2817" s="5">
        <f>IF(D2817&gt;=Q3_Validation!$C$2,1,0)</f>
        <v>0</v>
      </c>
      <c r="J2817" s="8" t="str">
        <f t="shared" si="260"/>
        <v/>
      </c>
      <c r="K2817" s="5" t="str">
        <f t="shared" si="261"/>
        <v>excluded</v>
      </c>
      <c r="L2817" s="5">
        <f t="shared" si="262"/>
        <v>0</v>
      </c>
      <c r="M2817" s="5">
        <f t="shared" si="263"/>
        <v>0</v>
      </c>
    </row>
    <row r="2818" spans="1:13">
      <c r="A2818" s="5">
        <v>5094</v>
      </c>
      <c r="B2818" s="5">
        <v>12</v>
      </c>
      <c r="C2818" s="5" t="s">
        <v>64</v>
      </c>
      <c r="D2818" s="5">
        <v>18</v>
      </c>
      <c r="E2818" s="5">
        <v>2</v>
      </c>
      <c r="F2818" s="8">
        <f t="shared" ref="F2818:F2881" si="264">100*E2818/D2818</f>
        <v>11.111111111111111</v>
      </c>
      <c r="G2818" s="5" t="str">
        <f>IF(COUNTIFS(Q3_SQL_Error_Concentration!$A:$A,A2818,Q3_SQL_Error_Concentration!$E:$E,B2818,Q3_SQL_Error_Concentration!$F:$F,C2818)=0,"",SUMIFS(Q3_SQL_Error_Concentration!$I:$I,Q3_SQL_Error_Concentration!$A:$A,A2818,Q3_SQL_Error_Concentration!$E:$E,B2818,Q3_SQL_Error_Concentration!$F:$F,C2818))</f>
        <v/>
      </c>
      <c r="H2818" s="5" t="str">
        <f t="shared" ref="H2818:H2881" si="265">IF(G2818="","",IF(ABS(F2818-G2818)&lt;=0.0002,"PASS","FAIL"))</f>
        <v/>
      </c>
      <c r="I2818" s="5">
        <f>IF(D2818&gt;=Q3_Validation!$C$2,1,0)</f>
        <v>0</v>
      </c>
      <c r="J2818" s="8" t="str">
        <f t="shared" ref="J2818:J2881" si="266">IF(I2818=1,F2818,"")</f>
        <v/>
      </c>
      <c r="K2818" s="5" t="str">
        <f t="shared" ref="K2818:K2881" si="267">IF(D2818&lt;601,"excluded",IF(J2818&gt;3.628192,"outlier",IF(J2818&gt;=2.11093,"high-error","normal")))</f>
        <v>excluded</v>
      </c>
      <c r="L2818" s="5">
        <f t="shared" ref="L2818:L2881" si="268">COUNTIFS(A:A,A2818,K:K,"high-error")+COUNTIFS(A:A,A2818,K:K,"outlier")</f>
        <v>0</v>
      </c>
      <c r="M2818" s="5">
        <f t="shared" ref="M2818:M2881" si="269">IF(AND(L2818&gt;=2,OR(K2818="high-error",K2818="outlier")),1,0)</f>
        <v>0</v>
      </c>
    </row>
    <row r="2819" spans="1:13">
      <c r="A2819" s="5">
        <v>5094</v>
      </c>
      <c r="B2819" s="5">
        <v>12</v>
      </c>
      <c r="C2819" s="5" t="s">
        <v>62</v>
      </c>
      <c r="D2819" s="5">
        <v>320</v>
      </c>
      <c r="E2819" s="5">
        <v>3</v>
      </c>
      <c r="F2819" s="8">
        <f t="shared" si="264"/>
        <v>0.9375</v>
      </c>
      <c r="G2819" s="5" t="str">
        <f>IF(COUNTIFS(Q3_SQL_Error_Concentration!$A:$A,A2819,Q3_SQL_Error_Concentration!$E:$E,B2819,Q3_SQL_Error_Concentration!$F:$F,C2819)=0,"",SUMIFS(Q3_SQL_Error_Concentration!$I:$I,Q3_SQL_Error_Concentration!$A:$A,A2819,Q3_SQL_Error_Concentration!$E:$E,B2819,Q3_SQL_Error_Concentration!$F:$F,C2819))</f>
        <v/>
      </c>
      <c r="H2819" s="5" t="str">
        <f t="shared" si="265"/>
        <v/>
      </c>
      <c r="I2819" s="5">
        <f>IF(D2819&gt;=Q3_Validation!$C$2,1,0)</f>
        <v>0</v>
      </c>
      <c r="J2819" s="8" t="str">
        <f t="shared" si="266"/>
        <v/>
      </c>
      <c r="K2819" s="5" t="str">
        <f t="shared" si="267"/>
        <v>excluded</v>
      </c>
      <c r="L2819" s="5">
        <f t="shared" si="268"/>
        <v>0</v>
      </c>
      <c r="M2819" s="5">
        <f t="shared" si="269"/>
        <v>0</v>
      </c>
    </row>
    <row r="2820" spans="1:13">
      <c r="A2820" s="5">
        <v>5094</v>
      </c>
      <c r="B2820" s="5">
        <v>13</v>
      </c>
      <c r="C2820" s="5" t="s">
        <v>63</v>
      </c>
      <c r="D2820" s="5">
        <v>267</v>
      </c>
      <c r="E2820" s="5">
        <v>6</v>
      </c>
      <c r="F2820" s="8">
        <f t="shared" si="264"/>
        <v>2.2471910112359552</v>
      </c>
      <c r="G2820" s="5" t="str">
        <f>IF(COUNTIFS(Q3_SQL_Error_Concentration!$A:$A,A2820,Q3_SQL_Error_Concentration!$E:$E,B2820,Q3_SQL_Error_Concentration!$F:$F,C2820)=0,"",SUMIFS(Q3_SQL_Error_Concentration!$I:$I,Q3_SQL_Error_Concentration!$A:$A,A2820,Q3_SQL_Error_Concentration!$E:$E,B2820,Q3_SQL_Error_Concentration!$F:$F,C2820))</f>
        <v/>
      </c>
      <c r="H2820" s="5" t="str">
        <f t="shared" si="265"/>
        <v/>
      </c>
      <c r="I2820" s="5">
        <f>IF(D2820&gt;=Q3_Validation!$C$2,1,0)</f>
        <v>0</v>
      </c>
      <c r="J2820" s="8" t="str">
        <f t="shared" si="266"/>
        <v/>
      </c>
      <c r="K2820" s="5" t="str">
        <f t="shared" si="267"/>
        <v>excluded</v>
      </c>
      <c r="L2820" s="5">
        <f t="shared" si="268"/>
        <v>0</v>
      </c>
      <c r="M2820" s="5">
        <f t="shared" si="269"/>
        <v>0</v>
      </c>
    </row>
    <row r="2821" spans="1:13">
      <c r="A2821" s="5">
        <v>5094</v>
      </c>
      <c r="B2821" s="5">
        <v>13</v>
      </c>
      <c r="C2821" s="5" t="s">
        <v>64</v>
      </c>
      <c r="D2821" s="5">
        <v>14</v>
      </c>
      <c r="E2821" s="5">
        <v>0</v>
      </c>
      <c r="F2821" s="8">
        <f t="shared" si="264"/>
        <v>0</v>
      </c>
      <c r="G2821" s="5" t="str">
        <f>IF(COUNTIFS(Q3_SQL_Error_Concentration!$A:$A,A2821,Q3_SQL_Error_Concentration!$E:$E,B2821,Q3_SQL_Error_Concentration!$F:$F,C2821)=0,"",SUMIFS(Q3_SQL_Error_Concentration!$I:$I,Q3_SQL_Error_Concentration!$A:$A,A2821,Q3_SQL_Error_Concentration!$E:$E,B2821,Q3_SQL_Error_Concentration!$F:$F,C2821))</f>
        <v/>
      </c>
      <c r="H2821" s="5" t="str">
        <f t="shared" si="265"/>
        <v/>
      </c>
      <c r="I2821" s="5">
        <f>IF(D2821&gt;=Q3_Validation!$C$2,1,0)</f>
        <v>0</v>
      </c>
      <c r="J2821" s="8" t="str">
        <f t="shared" si="266"/>
        <v/>
      </c>
      <c r="K2821" s="5" t="str">
        <f t="shared" si="267"/>
        <v>excluded</v>
      </c>
      <c r="L2821" s="5">
        <f t="shared" si="268"/>
        <v>0</v>
      </c>
      <c r="M2821" s="5">
        <f t="shared" si="269"/>
        <v>0</v>
      </c>
    </row>
    <row r="2822" spans="1:13">
      <c r="A2822" s="5">
        <v>5094</v>
      </c>
      <c r="B2822" s="5">
        <v>13</v>
      </c>
      <c r="C2822" s="5" t="s">
        <v>62</v>
      </c>
      <c r="D2822" s="5">
        <v>315</v>
      </c>
      <c r="E2822" s="5">
        <v>3</v>
      </c>
      <c r="F2822" s="8">
        <f t="shared" si="264"/>
        <v>0.95238095238095233</v>
      </c>
      <c r="G2822" s="5" t="str">
        <f>IF(COUNTIFS(Q3_SQL_Error_Concentration!$A:$A,A2822,Q3_SQL_Error_Concentration!$E:$E,B2822,Q3_SQL_Error_Concentration!$F:$F,C2822)=0,"",SUMIFS(Q3_SQL_Error_Concentration!$I:$I,Q3_SQL_Error_Concentration!$A:$A,A2822,Q3_SQL_Error_Concentration!$E:$E,B2822,Q3_SQL_Error_Concentration!$F:$F,C2822))</f>
        <v/>
      </c>
      <c r="H2822" s="5" t="str">
        <f t="shared" si="265"/>
        <v/>
      </c>
      <c r="I2822" s="5">
        <f>IF(D2822&gt;=Q3_Validation!$C$2,1,0)</f>
        <v>0</v>
      </c>
      <c r="J2822" s="8" t="str">
        <f t="shared" si="266"/>
        <v/>
      </c>
      <c r="K2822" s="5" t="str">
        <f t="shared" si="267"/>
        <v>excluded</v>
      </c>
      <c r="L2822" s="5">
        <f t="shared" si="268"/>
        <v>0</v>
      </c>
      <c r="M2822" s="5">
        <f t="shared" si="269"/>
        <v>0</v>
      </c>
    </row>
    <row r="2823" spans="1:13">
      <c r="A2823" s="5">
        <v>5094</v>
      </c>
      <c r="B2823" s="5">
        <v>14</v>
      </c>
      <c r="C2823" s="5" t="s">
        <v>63</v>
      </c>
      <c r="D2823" s="5">
        <v>235</v>
      </c>
      <c r="E2823" s="5">
        <v>2</v>
      </c>
      <c r="F2823" s="8">
        <f t="shared" si="264"/>
        <v>0.85106382978723405</v>
      </c>
      <c r="G2823" s="5" t="str">
        <f>IF(COUNTIFS(Q3_SQL_Error_Concentration!$A:$A,A2823,Q3_SQL_Error_Concentration!$E:$E,B2823,Q3_SQL_Error_Concentration!$F:$F,C2823)=0,"",SUMIFS(Q3_SQL_Error_Concentration!$I:$I,Q3_SQL_Error_Concentration!$A:$A,A2823,Q3_SQL_Error_Concentration!$E:$E,B2823,Q3_SQL_Error_Concentration!$F:$F,C2823))</f>
        <v/>
      </c>
      <c r="H2823" s="5" t="str">
        <f t="shared" si="265"/>
        <v/>
      </c>
      <c r="I2823" s="5">
        <f>IF(D2823&gt;=Q3_Validation!$C$2,1,0)</f>
        <v>0</v>
      </c>
      <c r="J2823" s="8" t="str">
        <f t="shared" si="266"/>
        <v/>
      </c>
      <c r="K2823" s="5" t="str">
        <f t="shared" si="267"/>
        <v>excluded</v>
      </c>
      <c r="L2823" s="5">
        <f t="shared" si="268"/>
        <v>0</v>
      </c>
      <c r="M2823" s="5">
        <f t="shared" si="269"/>
        <v>0</v>
      </c>
    </row>
    <row r="2824" spans="1:13">
      <c r="A2824" s="5">
        <v>5094</v>
      </c>
      <c r="B2824" s="5">
        <v>14</v>
      </c>
      <c r="C2824" s="5" t="s">
        <v>64</v>
      </c>
      <c r="D2824" s="5">
        <v>12</v>
      </c>
      <c r="E2824" s="5">
        <v>0</v>
      </c>
      <c r="F2824" s="8">
        <f t="shared" si="264"/>
        <v>0</v>
      </c>
      <c r="G2824" s="5" t="str">
        <f>IF(COUNTIFS(Q3_SQL_Error_Concentration!$A:$A,A2824,Q3_SQL_Error_Concentration!$E:$E,B2824,Q3_SQL_Error_Concentration!$F:$F,C2824)=0,"",SUMIFS(Q3_SQL_Error_Concentration!$I:$I,Q3_SQL_Error_Concentration!$A:$A,A2824,Q3_SQL_Error_Concentration!$E:$E,B2824,Q3_SQL_Error_Concentration!$F:$F,C2824))</f>
        <v/>
      </c>
      <c r="H2824" s="5" t="str">
        <f t="shared" si="265"/>
        <v/>
      </c>
      <c r="I2824" s="5">
        <f>IF(D2824&gt;=Q3_Validation!$C$2,1,0)</f>
        <v>0</v>
      </c>
      <c r="J2824" s="8" t="str">
        <f t="shared" si="266"/>
        <v/>
      </c>
      <c r="K2824" s="5" t="str">
        <f t="shared" si="267"/>
        <v>excluded</v>
      </c>
      <c r="L2824" s="5">
        <f t="shared" si="268"/>
        <v>0</v>
      </c>
      <c r="M2824" s="5">
        <f t="shared" si="269"/>
        <v>0</v>
      </c>
    </row>
    <row r="2825" spans="1:13">
      <c r="A2825" s="5">
        <v>5094</v>
      </c>
      <c r="B2825" s="5">
        <v>14</v>
      </c>
      <c r="C2825" s="5" t="s">
        <v>62</v>
      </c>
      <c r="D2825" s="5">
        <v>377</v>
      </c>
      <c r="E2825" s="5">
        <v>9</v>
      </c>
      <c r="F2825" s="8">
        <f t="shared" si="264"/>
        <v>2.3872679045092839</v>
      </c>
      <c r="G2825" s="5" t="str">
        <f>IF(COUNTIFS(Q3_SQL_Error_Concentration!$A:$A,A2825,Q3_SQL_Error_Concentration!$E:$E,B2825,Q3_SQL_Error_Concentration!$F:$F,C2825)=0,"",SUMIFS(Q3_SQL_Error_Concentration!$I:$I,Q3_SQL_Error_Concentration!$A:$A,A2825,Q3_SQL_Error_Concentration!$E:$E,B2825,Q3_SQL_Error_Concentration!$F:$F,C2825))</f>
        <v/>
      </c>
      <c r="H2825" s="5" t="str">
        <f t="shared" si="265"/>
        <v/>
      </c>
      <c r="I2825" s="5">
        <f>IF(D2825&gt;=Q3_Validation!$C$2,1,0)</f>
        <v>0</v>
      </c>
      <c r="J2825" s="8" t="str">
        <f t="shared" si="266"/>
        <v/>
      </c>
      <c r="K2825" s="5" t="str">
        <f t="shared" si="267"/>
        <v>excluded</v>
      </c>
      <c r="L2825" s="5">
        <f t="shared" si="268"/>
        <v>0</v>
      </c>
      <c r="M2825" s="5">
        <f t="shared" si="269"/>
        <v>0</v>
      </c>
    </row>
    <row r="2826" spans="1:13">
      <c r="A2826" s="5">
        <v>5094</v>
      </c>
      <c r="B2826" s="5">
        <v>15</v>
      </c>
      <c r="C2826" s="5" t="s">
        <v>63</v>
      </c>
      <c r="D2826" s="5">
        <v>188</v>
      </c>
      <c r="E2826" s="5">
        <v>4</v>
      </c>
      <c r="F2826" s="8">
        <f t="shared" si="264"/>
        <v>2.1276595744680851</v>
      </c>
      <c r="G2826" s="5" t="str">
        <f>IF(COUNTIFS(Q3_SQL_Error_Concentration!$A:$A,A2826,Q3_SQL_Error_Concentration!$E:$E,B2826,Q3_SQL_Error_Concentration!$F:$F,C2826)=0,"",SUMIFS(Q3_SQL_Error_Concentration!$I:$I,Q3_SQL_Error_Concentration!$A:$A,A2826,Q3_SQL_Error_Concentration!$E:$E,B2826,Q3_SQL_Error_Concentration!$F:$F,C2826))</f>
        <v/>
      </c>
      <c r="H2826" s="5" t="str">
        <f t="shared" si="265"/>
        <v/>
      </c>
      <c r="I2826" s="5">
        <f>IF(D2826&gt;=Q3_Validation!$C$2,1,0)</f>
        <v>0</v>
      </c>
      <c r="J2826" s="8" t="str">
        <f t="shared" si="266"/>
        <v/>
      </c>
      <c r="K2826" s="5" t="str">
        <f t="shared" si="267"/>
        <v>excluded</v>
      </c>
      <c r="L2826" s="5">
        <f t="shared" si="268"/>
        <v>0</v>
      </c>
      <c r="M2826" s="5">
        <f t="shared" si="269"/>
        <v>0</v>
      </c>
    </row>
    <row r="2827" spans="1:13">
      <c r="A2827" s="5">
        <v>5094</v>
      </c>
      <c r="B2827" s="5">
        <v>15</v>
      </c>
      <c r="C2827" s="5" t="s">
        <v>64</v>
      </c>
      <c r="D2827" s="5">
        <v>11</v>
      </c>
      <c r="E2827" s="5">
        <v>1</v>
      </c>
      <c r="F2827" s="8">
        <f t="shared" si="264"/>
        <v>9.0909090909090917</v>
      </c>
      <c r="G2827" s="5" t="str">
        <f>IF(COUNTIFS(Q3_SQL_Error_Concentration!$A:$A,A2827,Q3_SQL_Error_Concentration!$E:$E,B2827,Q3_SQL_Error_Concentration!$F:$F,C2827)=0,"",SUMIFS(Q3_SQL_Error_Concentration!$I:$I,Q3_SQL_Error_Concentration!$A:$A,A2827,Q3_SQL_Error_Concentration!$E:$E,B2827,Q3_SQL_Error_Concentration!$F:$F,C2827))</f>
        <v/>
      </c>
      <c r="H2827" s="5" t="str">
        <f t="shared" si="265"/>
        <v/>
      </c>
      <c r="I2827" s="5">
        <f>IF(D2827&gt;=Q3_Validation!$C$2,1,0)</f>
        <v>0</v>
      </c>
      <c r="J2827" s="8" t="str">
        <f t="shared" si="266"/>
        <v/>
      </c>
      <c r="K2827" s="5" t="str">
        <f t="shared" si="267"/>
        <v>excluded</v>
      </c>
      <c r="L2827" s="5">
        <f t="shared" si="268"/>
        <v>0</v>
      </c>
      <c r="M2827" s="5">
        <f t="shared" si="269"/>
        <v>0</v>
      </c>
    </row>
    <row r="2828" spans="1:13">
      <c r="A2828" s="5">
        <v>5094</v>
      </c>
      <c r="B2828" s="5">
        <v>15</v>
      </c>
      <c r="C2828" s="5" t="s">
        <v>62</v>
      </c>
      <c r="D2828" s="5">
        <v>249</v>
      </c>
      <c r="E2828" s="5">
        <v>5</v>
      </c>
      <c r="F2828" s="8">
        <f t="shared" si="264"/>
        <v>2.0080321285140563</v>
      </c>
      <c r="G2828" s="5" t="str">
        <f>IF(COUNTIFS(Q3_SQL_Error_Concentration!$A:$A,A2828,Q3_SQL_Error_Concentration!$E:$E,B2828,Q3_SQL_Error_Concentration!$F:$F,C2828)=0,"",SUMIFS(Q3_SQL_Error_Concentration!$I:$I,Q3_SQL_Error_Concentration!$A:$A,A2828,Q3_SQL_Error_Concentration!$E:$E,B2828,Q3_SQL_Error_Concentration!$F:$F,C2828))</f>
        <v/>
      </c>
      <c r="H2828" s="5" t="str">
        <f t="shared" si="265"/>
        <v/>
      </c>
      <c r="I2828" s="5">
        <f>IF(D2828&gt;=Q3_Validation!$C$2,1,0)</f>
        <v>0</v>
      </c>
      <c r="J2828" s="8" t="str">
        <f t="shared" si="266"/>
        <v/>
      </c>
      <c r="K2828" s="5" t="str">
        <f t="shared" si="267"/>
        <v>excluded</v>
      </c>
      <c r="L2828" s="5">
        <f t="shared" si="268"/>
        <v>0</v>
      </c>
      <c r="M2828" s="5">
        <f t="shared" si="269"/>
        <v>0</v>
      </c>
    </row>
    <row r="2829" spans="1:13">
      <c r="A2829" s="5">
        <v>5094</v>
      </c>
      <c r="B2829" s="5">
        <v>16</v>
      </c>
      <c r="C2829" s="5" t="s">
        <v>63</v>
      </c>
      <c r="D2829" s="5">
        <v>240</v>
      </c>
      <c r="E2829" s="5">
        <v>3</v>
      </c>
      <c r="F2829" s="8">
        <f t="shared" si="264"/>
        <v>1.25</v>
      </c>
      <c r="G2829" s="5" t="str">
        <f>IF(COUNTIFS(Q3_SQL_Error_Concentration!$A:$A,A2829,Q3_SQL_Error_Concentration!$E:$E,B2829,Q3_SQL_Error_Concentration!$F:$F,C2829)=0,"",SUMIFS(Q3_SQL_Error_Concentration!$I:$I,Q3_SQL_Error_Concentration!$A:$A,A2829,Q3_SQL_Error_Concentration!$E:$E,B2829,Q3_SQL_Error_Concentration!$F:$F,C2829))</f>
        <v/>
      </c>
      <c r="H2829" s="5" t="str">
        <f t="shared" si="265"/>
        <v/>
      </c>
      <c r="I2829" s="5">
        <f>IF(D2829&gt;=Q3_Validation!$C$2,1,0)</f>
        <v>0</v>
      </c>
      <c r="J2829" s="8" t="str">
        <f t="shared" si="266"/>
        <v/>
      </c>
      <c r="K2829" s="5" t="str">
        <f t="shared" si="267"/>
        <v>excluded</v>
      </c>
      <c r="L2829" s="5">
        <f t="shared" si="268"/>
        <v>0</v>
      </c>
      <c r="M2829" s="5">
        <f t="shared" si="269"/>
        <v>0</v>
      </c>
    </row>
    <row r="2830" spans="1:13">
      <c r="A2830" s="5">
        <v>5094</v>
      </c>
      <c r="B2830" s="5">
        <v>16</v>
      </c>
      <c r="C2830" s="5" t="s">
        <v>64</v>
      </c>
      <c r="D2830" s="5">
        <v>11</v>
      </c>
      <c r="E2830" s="5">
        <v>0</v>
      </c>
      <c r="F2830" s="8">
        <f t="shared" si="264"/>
        <v>0</v>
      </c>
      <c r="G2830" s="5" t="str">
        <f>IF(COUNTIFS(Q3_SQL_Error_Concentration!$A:$A,A2830,Q3_SQL_Error_Concentration!$E:$E,B2830,Q3_SQL_Error_Concentration!$F:$F,C2830)=0,"",SUMIFS(Q3_SQL_Error_Concentration!$I:$I,Q3_SQL_Error_Concentration!$A:$A,A2830,Q3_SQL_Error_Concentration!$E:$E,B2830,Q3_SQL_Error_Concentration!$F:$F,C2830))</f>
        <v/>
      </c>
      <c r="H2830" s="5" t="str">
        <f t="shared" si="265"/>
        <v/>
      </c>
      <c r="I2830" s="5">
        <f>IF(D2830&gt;=Q3_Validation!$C$2,1,0)</f>
        <v>0</v>
      </c>
      <c r="J2830" s="8" t="str">
        <f t="shared" si="266"/>
        <v/>
      </c>
      <c r="K2830" s="5" t="str">
        <f t="shared" si="267"/>
        <v>excluded</v>
      </c>
      <c r="L2830" s="5">
        <f t="shared" si="268"/>
        <v>0</v>
      </c>
      <c r="M2830" s="5">
        <f t="shared" si="269"/>
        <v>0</v>
      </c>
    </row>
    <row r="2831" spans="1:13">
      <c r="A2831" s="5">
        <v>5094</v>
      </c>
      <c r="B2831" s="5">
        <v>16</v>
      </c>
      <c r="C2831" s="5" t="s">
        <v>62</v>
      </c>
      <c r="D2831" s="5">
        <v>289</v>
      </c>
      <c r="E2831" s="5">
        <v>1</v>
      </c>
      <c r="F2831" s="8">
        <f t="shared" si="264"/>
        <v>0.34602076124567471</v>
      </c>
      <c r="G2831" s="5" t="str">
        <f>IF(COUNTIFS(Q3_SQL_Error_Concentration!$A:$A,A2831,Q3_SQL_Error_Concentration!$E:$E,B2831,Q3_SQL_Error_Concentration!$F:$F,C2831)=0,"",SUMIFS(Q3_SQL_Error_Concentration!$I:$I,Q3_SQL_Error_Concentration!$A:$A,A2831,Q3_SQL_Error_Concentration!$E:$E,B2831,Q3_SQL_Error_Concentration!$F:$F,C2831))</f>
        <v/>
      </c>
      <c r="H2831" s="5" t="str">
        <f t="shared" si="265"/>
        <v/>
      </c>
      <c r="I2831" s="5">
        <f>IF(D2831&gt;=Q3_Validation!$C$2,1,0)</f>
        <v>0</v>
      </c>
      <c r="J2831" s="8" t="str">
        <f t="shared" si="266"/>
        <v/>
      </c>
      <c r="K2831" s="5" t="str">
        <f t="shared" si="267"/>
        <v>excluded</v>
      </c>
      <c r="L2831" s="5">
        <f t="shared" si="268"/>
        <v>0</v>
      </c>
      <c r="M2831" s="5">
        <f t="shared" si="269"/>
        <v>0</v>
      </c>
    </row>
    <row r="2832" spans="1:13">
      <c r="A2832" s="5">
        <v>5094</v>
      </c>
      <c r="B2832" s="5">
        <v>17</v>
      </c>
      <c r="C2832" s="5" t="s">
        <v>63</v>
      </c>
      <c r="D2832" s="5">
        <v>71</v>
      </c>
      <c r="E2832" s="5">
        <v>0</v>
      </c>
      <c r="F2832" s="8">
        <f t="shared" si="264"/>
        <v>0</v>
      </c>
      <c r="G2832" s="5" t="str">
        <f>IF(COUNTIFS(Q3_SQL_Error_Concentration!$A:$A,A2832,Q3_SQL_Error_Concentration!$E:$E,B2832,Q3_SQL_Error_Concentration!$F:$F,C2832)=0,"",SUMIFS(Q3_SQL_Error_Concentration!$I:$I,Q3_SQL_Error_Concentration!$A:$A,A2832,Q3_SQL_Error_Concentration!$E:$E,B2832,Q3_SQL_Error_Concentration!$F:$F,C2832))</f>
        <v/>
      </c>
      <c r="H2832" s="5" t="str">
        <f t="shared" si="265"/>
        <v/>
      </c>
      <c r="I2832" s="5">
        <f>IF(D2832&gt;=Q3_Validation!$C$2,1,0)</f>
        <v>0</v>
      </c>
      <c r="J2832" s="8" t="str">
        <f t="shared" si="266"/>
        <v/>
      </c>
      <c r="K2832" s="5" t="str">
        <f t="shared" si="267"/>
        <v>excluded</v>
      </c>
      <c r="L2832" s="5">
        <f t="shared" si="268"/>
        <v>0</v>
      </c>
      <c r="M2832" s="5">
        <f t="shared" si="269"/>
        <v>0</v>
      </c>
    </row>
    <row r="2833" spans="1:13">
      <c r="A2833" s="5">
        <v>5094</v>
      </c>
      <c r="B2833" s="5">
        <v>17</v>
      </c>
      <c r="C2833" s="5" t="s">
        <v>64</v>
      </c>
      <c r="D2833" s="5">
        <v>6</v>
      </c>
      <c r="E2833" s="5">
        <v>0</v>
      </c>
      <c r="F2833" s="8">
        <f t="shared" si="264"/>
        <v>0</v>
      </c>
      <c r="G2833" s="5" t="str">
        <f>IF(COUNTIFS(Q3_SQL_Error_Concentration!$A:$A,A2833,Q3_SQL_Error_Concentration!$E:$E,B2833,Q3_SQL_Error_Concentration!$F:$F,C2833)=0,"",SUMIFS(Q3_SQL_Error_Concentration!$I:$I,Q3_SQL_Error_Concentration!$A:$A,A2833,Q3_SQL_Error_Concentration!$E:$E,B2833,Q3_SQL_Error_Concentration!$F:$F,C2833))</f>
        <v/>
      </c>
      <c r="H2833" s="5" t="str">
        <f t="shared" si="265"/>
        <v/>
      </c>
      <c r="I2833" s="5">
        <f>IF(D2833&gt;=Q3_Validation!$C$2,1,0)</f>
        <v>0</v>
      </c>
      <c r="J2833" s="8" t="str">
        <f t="shared" si="266"/>
        <v/>
      </c>
      <c r="K2833" s="5" t="str">
        <f t="shared" si="267"/>
        <v>excluded</v>
      </c>
      <c r="L2833" s="5">
        <f t="shared" si="268"/>
        <v>0</v>
      </c>
      <c r="M2833" s="5">
        <f t="shared" si="269"/>
        <v>0</v>
      </c>
    </row>
    <row r="2834" spans="1:13">
      <c r="A2834" s="5">
        <v>5094</v>
      </c>
      <c r="B2834" s="5">
        <v>17</v>
      </c>
      <c r="C2834" s="5" t="s">
        <v>62</v>
      </c>
      <c r="D2834" s="5">
        <v>109</v>
      </c>
      <c r="E2834" s="5">
        <v>1</v>
      </c>
      <c r="F2834" s="8">
        <f t="shared" si="264"/>
        <v>0.91743119266055051</v>
      </c>
      <c r="G2834" s="5" t="str">
        <f>IF(COUNTIFS(Q3_SQL_Error_Concentration!$A:$A,A2834,Q3_SQL_Error_Concentration!$E:$E,B2834,Q3_SQL_Error_Concentration!$F:$F,C2834)=0,"",SUMIFS(Q3_SQL_Error_Concentration!$I:$I,Q3_SQL_Error_Concentration!$A:$A,A2834,Q3_SQL_Error_Concentration!$E:$E,B2834,Q3_SQL_Error_Concentration!$F:$F,C2834))</f>
        <v/>
      </c>
      <c r="H2834" s="5" t="str">
        <f t="shared" si="265"/>
        <v/>
      </c>
      <c r="I2834" s="5">
        <f>IF(D2834&gt;=Q3_Validation!$C$2,1,0)</f>
        <v>0</v>
      </c>
      <c r="J2834" s="8" t="str">
        <f t="shared" si="266"/>
        <v/>
      </c>
      <c r="K2834" s="5" t="str">
        <f t="shared" si="267"/>
        <v>excluded</v>
      </c>
      <c r="L2834" s="5">
        <f t="shared" si="268"/>
        <v>0</v>
      </c>
      <c r="M2834" s="5">
        <f t="shared" si="269"/>
        <v>0</v>
      </c>
    </row>
    <row r="2835" spans="1:13">
      <c r="A2835" s="5">
        <v>5094</v>
      </c>
      <c r="B2835" s="5">
        <v>18</v>
      </c>
      <c r="C2835" s="5" t="s">
        <v>63</v>
      </c>
      <c r="D2835" s="5">
        <v>71</v>
      </c>
      <c r="E2835" s="5">
        <v>3</v>
      </c>
      <c r="F2835" s="8">
        <f t="shared" si="264"/>
        <v>4.225352112676056</v>
      </c>
      <c r="G2835" s="5" t="str">
        <f>IF(COUNTIFS(Q3_SQL_Error_Concentration!$A:$A,A2835,Q3_SQL_Error_Concentration!$E:$E,B2835,Q3_SQL_Error_Concentration!$F:$F,C2835)=0,"",SUMIFS(Q3_SQL_Error_Concentration!$I:$I,Q3_SQL_Error_Concentration!$A:$A,A2835,Q3_SQL_Error_Concentration!$E:$E,B2835,Q3_SQL_Error_Concentration!$F:$F,C2835))</f>
        <v/>
      </c>
      <c r="H2835" s="5" t="str">
        <f t="shared" si="265"/>
        <v/>
      </c>
      <c r="I2835" s="5">
        <f>IF(D2835&gt;=Q3_Validation!$C$2,1,0)</f>
        <v>0</v>
      </c>
      <c r="J2835" s="8" t="str">
        <f t="shared" si="266"/>
        <v/>
      </c>
      <c r="K2835" s="5" t="str">
        <f t="shared" si="267"/>
        <v>excluded</v>
      </c>
      <c r="L2835" s="5">
        <f t="shared" si="268"/>
        <v>0</v>
      </c>
      <c r="M2835" s="5">
        <f t="shared" si="269"/>
        <v>0</v>
      </c>
    </row>
    <row r="2836" spans="1:13">
      <c r="A2836" s="5">
        <v>5094</v>
      </c>
      <c r="B2836" s="5">
        <v>18</v>
      </c>
      <c r="C2836" s="5" t="s">
        <v>64</v>
      </c>
      <c r="D2836" s="5">
        <v>2</v>
      </c>
      <c r="E2836" s="5">
        <v>0</v>
      </c>
      <c r="F2836" s="8">
        <f t="shared" si="264"/>
        <v>0</v>
      </c>
      <c r="G2836" s="5" t="str">
        <f>IF(COUNTIFS(Q3_SQL_Error_Concentration!$A:$A,A2836,Q3_SQL_Error_Concentration!$E:$E,B2836,Q3_SQL_Error_Concentration!$F:$F,C2836)=0,"",SUMIFS(Q3_SQL_Error_Concentration!$I:$I,Q3_SQL_Error_Concentration!$A:$A,A2836,Q3_SQL_Error_Concentration!$E:$E,B2836,Q3_SQL_Error_Concentration!$F:$F,C2836))</f>
        <v/>
      </c>
      <c r="H2836" s="5" t="str">
        <f t="shared" si="265"/>
        <v/>
      </c>
      <c r="I2836" s="5">
        <f>IF(D2836&gt;=Q3_Validation!$C$2,1,0)</f>
        <v>0</v>
      </c>
      <c r="J2836" s="8" t="str">
        <f t="shared" si="266"/>
        <v/>
      </c>
      <c r="K2836" s="5" t="str">
        <f t="shared" si="267"/>
        <v>excluded</v>
      </c>
      <c r="L2836" s="5">
        <f t="shared" si="268"/>
        <v>0</v>
      </c>
      <c r="M2836" s="5">
        <f t="shared" si="269"/>
        <v>0</v>
      </c>
    </row>
    <row r="2837" spans="1:13">
      <c r="A2837" s="5">
        <v>5094</v>
      </c>
      <c r="B2837" s="5">
        <v>18</v>
      </c>
      <c r="C2837" s="5" t="s">
        <v>62</v>
      </c>
      <c r="D2837" s="5">
        <v>92</v>
      </c>
      <c r="E2837" s="5">
        <v>0</v>
      </c>
      <c r="F2837" s="8">
        <f t="shared" si="264"/>
        <v>0</v>
      </c>
      <c r="G2837" s="5" t="str">
        <f>IF(COUNTIFS(Q3_SQL_Error_Concentration!$A:$A,A2837,Q3_SQL_Error_Concentration!$E:$E,B2837,Q3_SQL_Error_Concentration!$F:$F,C2837)=0,"",SUMIFS(Q3_SQL_Error_Concentration!$I:$I,Q3_SQL_Error_Concentration!$A:$A,A2837,Q3_SQL_Error_Concentration!$E:$E,B2837,Q3_SQL_Error_Concentration!$F:$F,C2837))</f>
        <v/>
      </c>
      <c r="H2837" s="5" t="str">
        <f t="shared" si="265"/>
        <v/>
      </c>
      <c r="I2837" s="5">
        <f>IF(D2837&gt;=Q3_Validation!$C$2,1,0)</f>
        <v>0</v>
      </c>
      <c r="J2837" s="8" t="str">
        <f t="shared" si="266"/>
        <v/>
      </c>
      <c r="K2837" s="5" t="str">
        <f t="shared" si="267"/>
        <v>excluded</v>
      </c>
      <c r="L2837" s="5">
        <f t="shared" si="268"/>
        <v>0</v>
      </c>
      <c r="M2837" s="5">
        <f t="shared" si="269"/>
        <v>0</v>
      </c>
    </row>
    <row r="2838" spans="1:13">
      <c r="A2838" s="5">
        <v>5094</v>
      </c>
      <c r="B2838" s="5">
        <v>19</v>
      </c>
      <c r="C2838" s="5" t="s">
        <v>63</v>
      </c>
      <c r="D2838" s="5">
        <v>48</v>
      </c>
      <c r="E2838" s="5">
        <v>1</v>
      </c>
      <c r="F2838" s="8">
        <f t="shared" si="264"/>
        <v>2.0833333333333335</v>
      </c>
      <c r="G2838" s="5" t="str">
        <f>IF(COUNTIFS(Q3_SQL_Error_Concentration!$A:$A,A2838,Q3_SQL_Error_Concentration!$E:$E,B2838,Q3_SQL_Error_Concentration!$F:$F,C2838)=0,"",SUMIFS(Q3_SQL_Error_Concentration!$I:$I,Q3_SQL_Error_Concentration!$A:$A,A2838,Q3_SQL_Error_Concentration!$E:$E,B2838,Q3_SQL_Error_Concentration!$F:$F,C2838))</f>
        <v/>
      </c>
      <c r="H2838" s="5" t="str">
        <f t="shared" si="265"/>
        <v/>
      </c>
      <c r="I2838" s="5">
        <f>IF(D2838&gt;=Q3_Validation!$C$2,1,0)</f>
        <v>0</v>
      </c>
      <c r="J2838" s="8" t="str">
        <f t="shared" si="266"/>
        <v/>
      </c>
      <c r="K2838" s="5" t="str">
        <f t="shared" si="267"/>
        <v>excluded</v>
      </c>
      <c r="L2838" s="5">
        <f t="shared" si="268"/>
        <v>0</v>
      </c>
      <c r="M2838" s="5">
        <f t="shared" si="269"/>
        <v>0</v>
      </c>
    </row>
    <row r="2839" spans="1:13">
      <c r="A2839" s="5">
        <v>5094</v>
      </c>
      <c r="B2839" s="5">
        <v>19</v>
      </c>
      <c r="C2839" s="5" t="s">
        <v>64</v>
      </c>
      <c r="D2839" s="5">
        <v>3</v>
      </c>
      <c r="E2839" s="5">
        <v>0</v>
      </c>
      <c r="F2839" s="8">
        <f t="shared" si="264"/>
        <v>0</v>
      </c>
      <c r="G2839" s="5" t="str">
        <f>IF(COUNTIFS(Q3_SQL_Error_Concentration!$A:$A,A2839,Q3_SQL_Error_Concentration!$E:$E,B2839,Q3_SQL_Error_Concentration!$F:$F,C2839)=0,"",SUMIFS(Q3_SQL_Error_Concentration!$I:$I,Q3_SQL_Error_Concentration!$A:$A,A2839,Q3_SQL_Error_Concentration!$E:$E,B2839,Q3_SQL_Error_Concentration!$F:$F,C2839))</f>
        <v/>
      </c>
      <c r="H2839" s="5" t="str">
        <f t="shared" si="265"/>
        <v/>
      </c>
      <c r="I2839" s="5">
        <f>IF(D2839&gt;=Q3_Validation!$C$2,1,0)</f>
        <v>0</v>
      </c>
      <c r="J2839" s="8" t="str">
        <f t="shared" si="266"/>
        <v/>
      </c>
      <c r="K2839" s="5" t="str">
        <f t="shared" si="267"/>
        <v>excluded</v>
      </c>
      <c r="L2839" s="5">
        <f t="shared" si="268"/>
        <v>0</v>
      </c>
      <c r="M2839" s="5">
        <f t="shared" si="269"/>
        <v>0</v>
      </c>
    </row>
    <row r="2840" spans="1:13">
      <c r="A2840" s="5">
        <v>5094</v>
      </c>
      <c r="B2840" s="5">
        <v>19</v>
      </c>
      <c r="C2840" s="5" t="s">
        <v>62</v>
      </c>
      <c r="D2840" s="5">
        <v>28</v>
      </c>
      <c r="E2840" s="5">
        <v>0</v>
      </c>
      <c r="F2840" s="8">
        <f t="shared" si="264"/>
        <v>0</v>
      </c>
      <c r="G2840" s="5" t="str">
        <f>IF(COUNTIFS(Q3_SQL_Error_Concentration!$A:$A,A2840,Q3_SQL_Error_Concentration!$E:$E,B2840,Q3_SQL_Error_Concentration!$F:$F,C2840)=0,"",SUMIFS(Q3_SQL_Error_Concentration!$I:$I,Q3_SQL_Error_Concentration!$A:$A,A2840,Q3_SQL_Error_Concentration!$E:$E,B2840,Q3_SQL_Error_Concentration!$F:$F,C2840))</f>
        <v/>
      </c>
      <c r="H2840" s="5" t="str">
        <f t="shared" si="265"/>
        <v/>
      </c>
      <c r="I2840" s="5">
        <f>IF(D2840&gt;=Q3_Validation!$C$2,1,0)</f>
        <v>0</v>
      </c>
      <c r="J2840" s="8" t="str">
        <f t="shared" si="266"/>
        <v/>
      </c>
      <c r="K2840" s="5" t="str">
        <f t="shared" si="267"/>
        <v>excluded</v>
      </c>
      <c r="L2840" s="5">
        <f t="shared" si="268"/>
        <v>0</v>
      </c>
      <c r="M2840" s="5">
        <f t="shared" si="269"/>
        <v>0</v>
      </c>
    </row>
    <row r="2841" spans="1:13">
      <c r="A2841" s="5">
        <v>5094</v>
      </c>
      <c r="B2841" s="5">
        <v>20</v>
      </c>
      <c r="C2841" s="5" t="s">
        <v>63</v>
      </c>
      <c r="D2841" s="5">
        <v>64</v>
      </c>
      <c r="E2841" s="5">
        <v>0</v>
      </c>
      <c r="F2841" s="8">
        <f t="shared" si="264"/>
        <v>0</v>
      </c>
      <c r="G2841" s="5" t="str">
        <f>IF(COUNTIFS(Q3_SQL_Error_Concentration!$A:$A,A2841,Q3_SQL_Error_Concentration!$E:$E,B2841,Q3_SQL_Error_Concentration!$F:$F,C2841)=0,"",SUMIFS(Q3_SQL_Error_Concentration!$I:$I,Q3_SQL_Error_Concentration!$A:$A,A2841,Q3_SQL_Error_Concentration!$E:$E,B2841,Q3_SQL_Error_Concentration!$F:$F,C2841))</f>
        <v/>
      </c>
      <c r="H2841" s="5" t="str">
        <f t="shared" si="265"/>
        <v/>
      </c>
      <c r="I2841" s="5">
        <f>IF(D2841&gt;=Q3_Validation!$C$2,1,0)</f>
        <v>0</v>
      </c>
      <c r="J2841" s="8" t="str">
        <f t="shared" si="266"/>
        <v/>
      </c>
      <c r="K2841" s="5" t="str">
        <f t="shared" si="267"/>
        <v>excluded</v>
      </c>
      <c r="L2841" s="5">
        <f t="shared" si="268"/>
        <v>0</v>
      </c>
      <c r="M2841" s="5">
        <f t="shared" si="269"/>
        <v>0</v>
      </c>
    </row>
    <row r="2842" spans="1:13">
      <c r="A2842" s="5">
        <v>5094</v>
      </c>
      <c r="B2842" s="5">
        <v>20</v>
      </c>
      <c r="C2842" s="5" t="s">
        <v>64</v>
      </c>
      <c r="D2842" s="5">
        <v>1</v>
      </c>
      <c r="E2842" s="5">
        <v>0</v>
      </c>
      <c r="F2842" s="8">
        <f t="shared" si="264"/>
        <v>0</v>
      </c>
      <c r="G2842" s="5" t="str">
        <f>IF(COUNTIFS(Q3_SQL_Error_Concentration!$A:$A,A2842,Q3_SQL_Error_Concentration!$E:$E,B2842,Q3_SQL_Error_Concentration!$F:$F,C2842)=0,"",SUMIFS(Q3_SQL_Error_Concentration!$I:$I,Q3_SQL_Error_Concentration!$A:$A,A2842,Q3_SQL_Error_Concentration!$E:$E,B2842,Q3_SQL_Error_Concentration!$F:$F,C2842))</f>
        <v/>
      </c>
      <c r="H2842" s="5" t="str">
        <f t="shared" si="265"/>
        <v/>
      </c>
      <c r="I2842" s="5">
        <f>IF(D2842&gt;=Q3_Validation!$C$2,1,0)</f>
        <v>0</v>
      </c>
      <c r="J2842" s="8" t="str">
        <f t="shared" si="266"/>
        <v/>
      </c>
      <c r="K2842" s="5" t="str">
        <f t="shared" si="267"/>
        <v>excluded</v>
      </c>
      <c r="L2842" s="5">
        <f t="shared" si="268"/>
        <v>0</v>
      </c>
      <c r="M2842" s="5">
        <f t="shared" si="269"/>
        <v>0</v>
      </c>
    </row>
    <row r="2843" spans="1:13">
      <c r="A2843" s="5">
        <v>5094</v>
      </c>
      <c r="B2843" s="5">
        <v>20</v>
      </c>
      <c r="C2843" s="5" t="s">
        <v>62</v>
      </c>
      <c r="D2843" s="5">
        <v>58</v>
      </c>
      <c r="E2843" s="5">
        <v>2</v>
      </c>
      <c r="F2843" s="8">
        <f t="shared" si="264"/>
        <v>3.4482758620689653</v>
      </c>
      <c r="G2843" s="5" t="str">
        <f>IF(COUNTIFS(Q3_SQL_Error_Concentration!$A:$A,A2843,Q3_SQL_Error_Concentration!$E:$E,B2843,Q3_SQL_Error_Concentration!$F:$F,C2843)=0,"",SUMIFS(Q3_SQL_Error_Concentration!$I:$I,Q3_SQL_Error_Concentration!$A:$A,A2843,Q3_SQL_Error_Concentration!$E:$E,B2843,Q3_SQL_Error_Concentration!$F:$F,C2843))</f>
        <v/>
      </c>
      <c r="H2843" s="5" t="str">
        <f t="shared" si="265"/>
        <v/>
      </c>
      <c r="I2843" s="5">
        <f>IF(D2843&gt;=Q3_Validation!$C$2,1,0)</f>
        <v>0</v>
      </c>
      <c r="J2843" s="8" t="str">
        <f t="shared" si="266"/>
        <v/>
      </c>
      <c r="K2843" s="5" t="str">
        <f t="shared" si="267"/>
        <v>excluded</v>
      </c>
      <c r="L2843" s="5">
        <f t="shared" si="268"/>
        <v>0</v>
      </c>
      <c r="M2843" s="5">
        <f t="shared" si="269"/>
        <v>0</v>
      </c>
    </row>
    <row r="2844" spans="1:13">
      <c r="A2844" s="5">
        <v>5094</v>
      </c>
      <c r="B2844" s="5">
        <v>21</v>
      </c>
      <c r="C2844" s="5" t="s">
        <v>63</v>
      </c>
      <c r="D2844" s="5">
        <v>57</v>
      </c>
      <c r="E2844" s="5">
        <v>0</v>
      </c>
      <c r="F2844" s="8">
        <f t="shared" si="264"/>
        <v>0</v>
      </c>
      <c r="G2844" s="5" t="str">
        <f>IF(COUNTIFS(Q3_SQL_Error_Concentration!$A:$A,A2844,Q3_SQL_Error_Concentration!$E:$E,B2844,Q3_SQL_Error_Concentration!$F:$F,C2844)=0,"",SUMIFS(Q3_SQL_Error_Concentration!$I:$I,Q3_SQL_Error_Concentration!$A:$A,A2844,Q3_SQL_Error_Concentration!$E:$E,B2844,Q3_SQL_Error_Concentration!$F:$F,C2844))</f>
        <v/>
      </c>
      <c r="H2844" s="5" t="str">
        <f t="shared" si="265"/>
        <v/>
      </c>
      <c r="I2844" s="5">
        <f>IF(D2844&gt;=Q3_Validation!$C$2,1,0)</f>
        <v>0</v>
      </c>
      <c r="J2844" s="8" t="str">
        <f t="shared" si="266"/>
        <v/>
      </c>
      <c r="K2844" s="5" t="str">
        <f t="shared" si="267"/>
        <v>excluded</v>
      </c>
      <c r="L2844" s="5">
        <f t="shared" si="268"/>
        <v>0</v>
      </c>
      <c r="M2844" s="5">
        <f t="shared" si="269"/>
        <v>0</v>
      </c>
    </row>
    <row r="2845" spans="1:13">
      <c r="A2845" s="5">
        <v>5094</v>
      </c>
      <c r="B2845" s="5">
        <v>21</v>
      </c>
      <c r="C2845" s="5" t="s">
        <v>62</v>
      </c>
      <c r="D2845" s="5">
        <v>65</v>
      </c>
      <c r="E2845" s="5">
        <v>0</v>
      </c>
      <c r="F2845" s="8">
        <f t="shared" si="264"/>
        <v>0</v>
      </c>
      <c r="G2845" s="5" t="str">
        <f>IF(COUNTIFS(Q3_SQL_Error_Concentration!$A:$A,A2845,Q3_SQL_Error_Concentration!$E:$E,B2845,Q3_SQL_Error_Concentration!$F:$F,C2845)=0,"",SUMIFS(Q3_SQL_Error_Concentration!$I:$I,Q3_SQL_Error_Concentration!$A:$A,A2845,Q3_SQL_Error_Concentration!$E:$E,B2845,Q3_SQL_Error_Concentration!$F:$F,C2845))</f>
        <v/>
      </c>
      <c r="H2845" s="5" t="str">
        <f t="shared" si="265"/>
        <v/>
      </c>
      <c r="I2845" s="5">
        <f>IF(D2845&gt;=Q3_Validation!$C$2,1,0)</f>
        <v>0</v>
      </c>
      <c r="J2845" s="8" t="str">
        <f t="shared" si="266"/>
        <v/>
      </c>
      <c r="K2845" s="5" t="str">
        <f t="shared" si="267"/>
        <v>excluded</v>
      </c>
      <c r="L2845" s="5">
        <f t="shared" si="268"/>
        <v>0</v>
      </c>
      <c r="M2845" s="5">
        <f t="shared" si="269"/>
        <v>0</v>
      </c>
    </row>
    <row r="2846" spans="1:13">
      <c r="A2846" s="5">
        <v>5094</v>
      </c>
      <c r="B2846" s="5">
        <v>22</v>
      </c>
      <c r="C2846" s="5" t="s">
        <v>63</v>
      </c>
      <c r="D2846" s="5">
        <v>57</v>
      </c>
      <c r="E2846" s="5">
        <v>1</v>
      </c>
      <c r="F2846" s="8">
        <f t="shared" si="264"/>
        <v>1.7543859649122806</v>
      </c>
      <c r="G2846" s="5" t="str">
        <f>IF(COUNTIFS(Q3_SQL_Error_Concentration!$A:$A,A2846,Q3_SQL_Error_Concentration!$E:$E,B2846,Q3_SQL_Error_Concentration!$F:$F,C2846)=0,"",SUMIFS(Q3_SQL_Error_Concentration!$I:$I,Q3_SQL_Error_Concentration!$A:$A,A2846,Q3_SQL_Error_Concentration!$E:$E,B2846,Q3_SQL_Error_Concentration!$F:$F,C2846))</f>
        <v/>
      </c>
      <c r="H2846" s="5" t="str">
        <f t="shared" si="265"/>
        <v/>
      </c>
      <c r="I2846" s="5">
        <f>IF(D2846&gt;=Q3_Validation!$C$2,1,0)</f>
        <v>0</v>
      </c>
      <c r="J2846" s="8" t="str">
        <f t="shared" si="266"/>
        <v/>
      </c>
      <c r="K2846" s="5" t="str">
        <f t="shared" si="267"/>
        <v>excluded</v>
      </c>
      <c r="L2846" s="5">
        <f t="shared" si="268"/>
        <v>0</v>
      </c>
      <c r="M2846" s="5">
        <f t="shared" si="269"/>
        <v>0</v>
      </c>
    </row>
    <row r="2847" spans="1:13">
      <c r="A2847" s="5">
        <v>5094</v>
      </c>
      <c r="B2847" s="5">
        <v>22</v>
      </c>
      <c r="C2847" s="5" t="s">
        <v>62</v>
      </c>
      <c r="D2847" s="5">
        <v>57</v>
      </c>
      <c r="E2847" s="5">
        <v>0</v>
      </c>
      <c r="F2847" s="8">
        <f t="shared" si="264"/>
        <v>0</v>
      </c>
      <c r="G2847" s="5" t="str">
        <f>IF(COUNTIFS(Q3_SQL_Error_Concentration!$A:$A,A2847,Q3_SQL_Error_Concentration!$E:$E,B2847,Q3_SQL_Error_Concentration!$F:$F,C2847)=0,"",SUMIFS(Q3_SQL_Error_Concentration!$I:$I,Q3_SQL_Error_Concentration!$A:$A,A2847,Q3_SQL_Error_Concentration!$E:$E,B2847,Q3_SQL_Error_Concentration!$F:$F,C2847))</f>
        <v/>
      </c>
      <c r="H2847" s="5" t="str">
        <f t="shared" si="265"/>
        <v/>
      </c>
      <c r="I2847" s="5">
        <f>IF(D2847&gt;=Q3_Validation!$C$2,1,0)</f>
        <v>0</v>
      </c>
      <c r="J2847" s="8" t="str">
        <f t="shared" si="266"/>
        <v/>
      </c>
      <c r="K2847" s="5" t="str">
        <f t="shared" si="267"/>
        <v>excluded</v>
      </c>
      <c r="L2847" s="5">
        <f t="shared" si="268"/>
        <v>0</v>
      </c>
      <c r="M2847" s="5">
        <f t="shared" si="269"/>
        <v>0</v>
      </c>
    </row>
    <row r="2848" spans="1:13">
      <c r="A2848" s="5">
        <v>5094</v>
      </c>
      <c r="B2848" s="5">
        <v>23</v>
      </c>
      <c r="C2848" s="5" t="s">
        <v>63</v>
      </c>
      <c r="D2848" s="5">
        <v>18</v>
      </c>
      <c r="E2848" s="5">
        <v>0</v>
      </c>
      <c r="F2848" s="8">
        <f t="shared" si="264"/>
        <v>0</v>
      </c>
      <c r="G2848" s="5" t="str">
        <f>IF(COUNTIFS(Q3_SQL_Error_Concentration!$A:$A,A2848,Q3_SQL_Error_Concentration!$E:$E,B2848,Q3_SQL_Error_Concentration!$F:$F,C2848)=0,"",SUMIFS(Q3_SQL_Error_Concentration!$I:$I,Q3_SQL_Error_Concentration!$A:$A,A2848,Q3_SQL_Error_Concentration!$E:$E,B2848,Q3_SQL_Error_Concentration!$F:$F,C2848))</f>
        <v/>
      </c>
      <c r="H2848" s="5" t="str">
        <f t="shared" si="265"/>
        <v/>
      </c>
      <c r="I2848" s="5">
        <f>IF(D2848&gt;=Q3_Validation!$C$2,1,0)</f>
        <v>0</v>
      </c>
      <c r="J2848" s="8" t="str">
        <f t="shared" si="266"/>
        <v/>
      </c>
      <c r="K2848" s="5" t="str">
        <f t="shared" si="267"/>
        <v>excluded</v>
      </c>
      <c r="L2848" s="5">
        <f t="shared" si="268"/>
        <v>0</v>
      </c>
      <c r="M2848" s="5">
        <f t="shared" si="269"/>
        <v>0</v>
      </c>
    </row>
    <row r="2849" spans="1:13">
      <c r="A2849" s="5">
        <v>5094</v>
      </c>
      <c r="B2849" s="5">
        <v>23</v>
      </c>
      <c r="C2849" s="5" t="s">
        <v>62</v>
      </c>
      <c r="D2849" s="5">
        <v>28</v>
      </c>
      <c r="E2849" s="5">
        <v>2</v>
      </c>
      <c r="F2849" s="8">
        <f t="shared" si="264"/>
        <v>7.1428571428571432</v>
      </c>
      <c r="G2849" s="5" t="str">
        <f>IF(COUNTIFS(Q3_SQL_Error_Concentration!$A:$A,A2849,Q3_SQL_Error_Concentration!$E:$E,B2849,Q3_SQL_Error_Concentration!$F:$F,C2849)=0,"",SUMIFS(Q3_SQL_Error_Concentration!$I:$I,Q3_SQL_Error_Concentration!$A:$A,A2849,Q3_SQL_Error_Concentration!$E:$E,B2849,Q3_SQL_Error_Concentration!$F:$F,C2849))</f>
        <v/>
      </c>
      <c r="H2849" s="5" t="str">
        <f t="shared" si="265"/>
        <v/>
      </c>
      <c r="I2849" s="5">
        <f>IF(D2849&gt;=Q3_Validation!$C$2,1,0)</f>
        <v>0</v>
      </c>
      <c r="J2849" s="8" t="str">
        <f t="shared" si="266"/>
        <v/>
      </c>
      <c r="K2849" s="5" t="str">
        <f t="shared" si="267"/>
        <v>excluded</v>
      </c>
      <c r="L2849" s="5">
        <f t="shared" si="268"/>
        <v>0</v>
      </c>
      <c r="M2849" s="5">
        <f t="shared" si="269"/>
        <v>0</v>
      </c>
    </row>
    <row r="2850" spans="1:13">
      <c r="A2850" s="5">
        <v>5192</v>
      </c>
      <c r="B2850" s="5">
        <v>0</v>
      </c>
      <c r="C2850" s="5" t="s">
        <v>63</v>
      </c>
      <c r="D2850" s="5">
        <v>64</v>
      </c>
      <c r="E2850" s="5">
        <v>1</v>
      </c>
      <c r="F2850" s="8">
        <f t="shared" si="264"/>
        <v>1.5625</v>
      </c>
      <c r="G2850" s="5" t="str">
        <f>IF(COUNTIFS(Q3_SQL_Error_Concentration!$A:$A,A2850,Q3_SQL_Error_Concentration!$E:$E,B2850,Q3_SQL_Error_Concentration!$F:$F,C2850)=0,"",SUMIFS(Q3_SQL_Error_Concentration!$I:$I,Q3_SQL_Error_Concentration!$A:$A,A2850,Q3_SQL_Error_Concentration!$E:$E,B2850,Q3_SQL_Error_Concentration!$F:$F,C2850))</f>
        <v/>
      </c>
      <c r="H2850" s="5" t="str">
        <f t="shared" si="265"/>
        <v/>
      </c>
      <c r="I2850" s="5">
        <f>IF(D2850&gt;=Q3_Validation!$C$2,1,0)</f>
        <v>0</v>
      </c>
      <c r="J2850" s="8" t="str">
        <f t="shared" si="266"/>
        <v/>
      </c>
      <c r="K2850" s="5" t="str">
        <f t="shared" si="267"/>
        <v>excluded</v>
      </c>
      <c r="L2850" s="5">
        <f t="shared" si="268"/>
        <v>0</v>
      </c>
      <c r="M2850" s="5">
        <f t="shared" si="269"/>
        <v>0</v>
      </c>
    </row>
    <row r="2851" spans="1:13">
      <c r="A2851" s="5">
        <v>5192</v>
      </c>
      <c r="B2851" s="5">
        <v>0</v>
      </c>
      <c r="C2851" s="5" t="s">
        <v>64</v>
      </c>
      <c r="D2851" s="5">
        <v>130</v>
      </c>
      <c r="E2851" s="5">
        <v>4</v>
      </c>
      <c r="F2851" s="8">
        <f t="shared" si="264"/>
        <v>3.0769230769230771</v>
      </c>
      <c r="G2851" s="5" t="str">
        <f>IF(COUNTIFS(Q3_SQL_Error_Concentration!$A:$A,A2851,Q3_SQL_Error_Concentration!$E:$E,B2851,Q3_SQL_Error_Concentration!$F:$F,C2851)=0,"",SUMIFS(Q3_SQL_Error_Concentration!$I:$I,Q3_SQL_Error_Concentration!$A:$A,A2851,Q3_SQL_Error_Concentration!$E:$E,B2851,Q3_SQL_Error_Concentration!$F:$F,C2851))</f>
        <v/>
      </c>
      <c r="H2851" s="5" t="str">
        <f t="shared" si="265"/>
        <v/>
      </c>
      <c r="I2851" s="5">
        <f>IF(D2851&gt;=Q3_Validation!$C$2,1,0)</f>
        <v>0</v>
      </c>
      <c r="J2851" s="8" t="str">
        <f t="shared" si="266"/>
        <v/>
      </c>
      <c r="K2851" s="5" t="str">
        <f t="shared" si="267"/>
        <v>excluded</v>
      </c>
      <c r="L2851" s="5">
        <f t="shared" si="268"/>
        <v>0</v>
      </c>
      <c r="M2851" s="5">
        <f t="shared" si="269"/>
        <v>0</v>
      </c>
    </row>
    <row r="2852" spans="1:13">
      <c r="A2852" s="5">
        <v>5192</v>
      </c>
      <c r="B2852" s="5">
        <v>0</v>
      </c>
      <c r="C2852" s="5" t="s">
        <v>62</v>
      </c>
      <c r="D2852" s="5">
        <v>53</v>
      </c>
      <c r="E2852" s="5">
        <v>1</v>
      </c>
      <c r="F2852" s="8">
        <f t="shared" si="264"/>
        <v>1.8867924528301887</v>
      </c>
      <c r="G2852" s="5" t="str">
        <f>IF(COUNTIFS(Q3_SQL_Error_Concentration!$A:$A,A2852,Q3_SQL_Error_Concentration!$E:$E,B2852,Q3_SQL_Error_Concentration!$F:$F,C2852)=0,"",SUMIFS(Q3_SQL_Error_Concentration!$I:$I,Q3_SQL_Error_Concentration!$A:$A,A2852,Q3_SQL_Error_Concentration!$E:$E,B2852,Q3_SQL_Error_Concentration!$F:$F,C2852))</f>
        <v/>
      </c>
      <c r="H2852" s="5" t="str">
        <f t="shared" si="265"/>
        <v/>
      </c>
      <c r="I2852" s="5">
        <f>IF(D2852&gt;=Q3_Validation!$C$2,1,0)</f>
        <v>0</v>
      </c>
      <c r="J2852" s="8" t="str">
        <f t="shared" si="266"/>
        <v/>
      </c>
      <c r="K2852" s="5" t="str">
        <f t="shared" si="267"/>
        <v>excluded</v>
      </c>
      <c r="L2852" s="5">
        <f t="shared" si="268"/>
        <v>0</v>
      </c>
      <c r="M2852" s="5">
        <f t="shared" si="269"/>
        <v>0</v>
      </c>
    </row>
    <row r="2853" spans="1:13">
      <c r="A2853" s="5">
        <v>5192</v>
      </c>
      <c r="B2853" s="5">
        <v>1</v>
      </c>
      <c r="C2853" s="5" t="s">
        <v>63</v>
      </c>
      <c r="D2853" s="5">
        <v>9</v>
      </c>
      <c r="E2853" s="5">
        <v>0</v>
      </c>
      <c r="F2853" s="8">
        <f t="shared" si="264"/>
        <v>0</v>
      </c>
      <c r="G2853" s="5" t="str">
        <f>IF(COUNTIFS(Q3_SQL_Error_Concentration!$A:$A,A2853,Q3_SQL_Error_Concentration!$E:$E,B2853,Q3_SQL_Error_Concentration!$F:$F,C2853)=0,"",SUMIFS(Q3_SQL_Error_Concentration!$I:$I,Q3_SQL_Error_Concentration!$A:$A,A2853,Q3_SQL_Error_Concentration!$E:$E,B2853,Q3_SQL_Error_Concentration!$F:$F,C2853))</f>
        <v/>
      </c>
      <c r="H2853" s="5" t="str">
        <f t="shared" si="265"/>
        <v/>
      </c>
      <c r="I2853" s="5">
        <f>IF(D2853&gt;=Q3_Validation!$C$2,1,0)</f>
        <v>0</v>
      </c>
      <c r="J2853" s="8" t="str">
        <f t="shared" si="266"/>
        <v/>
      </c>
      <c r="K2853" s="5" t="str">
        <f t="shared" si="267"/>
        <v>excluded</v>
      </c>
      <c r="L2853" s="5">
        <f t="shared" si="268"/>
        <v>0</v>
      </c>
      <c r="M2853" s="5">
        <f t="shared" si="269"/>
        <v>0</v>
      </c>
    </row>
    <row r="2854" spans="1:13">
      <c r="A2854" s="5">
        <v>5192</v>
      </c>
      <c r="B2854" s="5">
        <v>1</v>
      </c>
      <c r="C2854" s="5" t="s">
        <v>64</v>
      </c>
      <c r="D2854" s="5">
        <v>27</v>
      </c>
      <c r="E2854" s="5">
        <v>0</v>
      </c>
      <c r="F2854" s="8">
        <f t="shared" si="264"/>
        <v>0</v>
      </c>
      <c r="G2854" s="5" t="str">
        <f>IF(COUNTIFS(Q3_SQL_Error_Concentration!$A:$A,A2854,Q3_SQL_Error_Concentration!$E:$E,B2854,Q3_SQL_Error_Concentration!$F:$F,C2854)=0,"",SUMIFS(Q3_SQL_Error_Concentration!$I:$I,Q3_SQL_Error_Concentration!$A:$A,A2854,Q3_SQL_Error_Concentration!$E:$E,B2854,Q3_SQL_Error_Concentration!$F:$F,C2854))</f>
        <v/>
      </c>
      <c r="H2854" s="5" t="str">
        <f t="shared" si="265"/>
        <v/>
      </c>
      <c r="I2854" s="5">
        <f>IF(D2854&gt;=Q3_Validation!$C$2,1,0)</f>
        <v>0</v>
      </c>
      <c r="J2854" s="8" t="str">
        <f t="shared" si="266"/>
        <v/>
      </c>
      <c r="K2854" s="5" t="str">
        <f t="shared" si="267"/>
        <v>excluded</v>
      </c>
      <c r="L2854" s="5">
        <f t="shared" si="268"/>
        <v>0</v>
      </c>
      <c r="M2854" s="5">
        <f t="shared" si="269"/>
        <v>0</v>
      </c>
    </row>
    <row r="2855" spans="1:13">
      <c r="A2855" s="5">
        <v>5192</v>
      </c>
      <c r="B2855" s="5">
        <v>1</v>
      </c>
      <c r="C2855" s="5" t="s">
        <v>62</v>
      </c>
      <c r="D2855" s="5">
        <v>11</v>
      </c>
      <c r="E2855" s="5">
        <v>1</v>
      </c>
      <c r="F2855" s="8">
        <f t="shared" si="264"/>
        <v>9.0909090909090917</v>
      </c>
      <c r="G2855" s="5" t="str">
        <f>IF(COUNTIFS(Q3_SQL_Error_Concentration!$A:$A,A2855,Q3_SQL_Error_Concentration!$E:$E,B2855,Q3_SQL_Error_Concentration!$F:$F,C2855)=0,"",SUMIFS(Q3_SQL_Error_Concentration!$I:$I,Q3_SQL_Error_Concentration!$A:$A,A2855,Q3_SQL_Error_Concentration!$E:$E,B2855,Q3_SQL_Error_Concentration!$F:$F,C2855))</f>
        <v/>
      </c>
      <c r="H2855" s="5" t="str">
        <f t="shared" si="265"/>
        <v/>
      </c>
      <c r="I2855" s="5">
        <f>IF(D2855&gt;=Q3_Validation!$C$2,1,0)</f>
        <v>0</v>
      </c>
      <c r="J2855" s="8" t="str">
        <f t="shared" si="266"/>
        <v/>
      </c>
      <c r="K2855" s="5" t="str">
        <f t="shared" si="267"/>
        <v>excluded</v>
      </c>
      <c r="L2855" s="5">
        <f t="shared" si="268"/>
        <v>0</v>
      </c>
      <c r="M2855" s="5">
        <f t="shared" si="269"/>
        <v>0</v>
      </c>
    </row>
    <row r="2856" spans="1:13">
      <c r="A2856" s="5">
        <v>5192</v>
      </c>
      <c r="B2856" s="5">
        <v>2</v>
      </c>
      <c r="C2856" s="5" t="s">
        <v>63</v>
      </c>
      <c r="D2856" s="5">
        <v>35</v>
      </c>
      <c r="E2856" s="5">
        <v>0</v>
      </c>
      <c r="F2856" s="8">
        <f t="shared" si="264"/>
        <v>0</v>
      </c>
      <c r="G2856" s="5" t="str">
        <f>IF(COUNTIFS(Q3_SQL_Error_Concentration!$A:$A,A2856,Q3_SQL_Error_Concentration!$E:$E,B2856,Q3_SQL_Error_Concentration!$F:$F,C2856)=0,"",SUMIFS(Q3_SQL_Error_Concentration!$I:$I,Q3_SQL_Error_Concentration!$A:$A,A2856,Q3_SQL_Error_Concentration!$E:$E,B2856,Q3_SQL_Error_Concentration!$F:$F,C2856))</f>
        <v/>
      </c>
      <c r="H2856" s="5" t="str">
        <f t="shared" si="265"/>
        <v/>
      </c>
      <c r="I2856" s="5">
        <f>IF(D2856&gt;=Q3_Validation!$C$2,1,0)</f>
        <v>0</v>
      </c>
      <c r="J2856" s="8" t="str">
        <f t="shared" si="266"/>
        <v/>
      </c>
      <c r="K2856" s="5" t="str">
        <f t="shared" si="267"/>
        <v>excluded</v>
      </c>
      <c r="L2856" s="5">
        <f t="shared" si="268"/>
        <v>0</v>
      </c>
      <c r="M2856" s="5">
        <f t="shared" si="269"/>
        <v>0</v>
      </c>
    </row>
    <row r="2857" spans="1:13">
      <c r="A2857" s="5">
        <v>5192</v>
      </c>
      <c r="B2857" s="5">
        <v>2</v>
      </c>
      <c r="C2857" s="5" t="s">
        <v>64</v>
      </c>
      <c r="D2857" s="5">
        <v>109</v>
      </c>
      <c r="E2857" s="5">
        <v>3</v>
      </c>
      <c r="F2857" s="8">
        <f t="shared" si="264"/>
        <v>2.7522935779816513</v>
      </c>
      <c r="G2857" s="5" t="str">
        <f>IF(COUNTIFS(Q3_SQL_Error_Concentration!$A:$A,A2857,Q3_SQL_Error_Concentration!$E:$E,B2857,Q3_SQL_Error_Concentration!$F:$F,C2857)=0,"",SUMIFS(Q3_SQL_Error_Concentration!$I:$I,Q3_SQL_Error_Concentration!$A:$A,A2857,Q3_SQL_Error_Concentration!$E:$E,B2857,Q3_SQL_Error_Concentration!$F:$F,C2857))</f>
        <v/>
      </c>
      <c r="H2857" s="5" t="str">
        <f t="shared" si="265"/>
        <v/>
      </c>
      <c r="I2857" s="5">
        <f>IF(D2857&gt;=Q3_Validation!$C$2,1,0)</f>
        <v>0</v>
      </c>
      <c r="J2857" s="8" t="str">
        <f t="shared" si="266"/>
        <v/>
      </c>
      <c r="K2857" s="5" t="str">
        <f t="shared" si="267"/>
        <v>excluded</v>
      </c>
      <c r="L2857" s="5">
        <f t="shared" si="268"/>
        <v>0</v>
      </c>
      <c r="M2857" s="5">
        <f t="shared" si="269"/>
        <v>0</v>
      </c>
    </row>
    <row r="2858" spans="1:13">
      <c r="A2858" s="5">
        <v>5192</v>
      </c>
      <c r="B2858" s="5">
        <v>2</v>
      </c>
      <c r="C2858" s="5" t="s">
        <v>62</v>
      </c>
      <c r="D2858" s="5">
        <v>56</v>
      </c>
      <c r="E2858" s="5">
        <v>1</v>
      </c>
      <c r="F2858" s="8">
        <f t="shared" si="264"/>
        <v>1.7857142857142858</v>
      </c>
      <c r="G2858" s="5" t="str">
        <f>IF(COUNTIFS(Q3_SQL_Error_Concentration!$A:$A,A2858,Q3_SQL_Error_Concentration!$E:$E,B2858,Q3_SQL_Error_Concentration!$F:$F,C2858)=0,"",SUMIFS(Q3_SQL_Error_Concentration!$I:$I,Q3_SQL_Error_Concentration!$A:$A,A2858,Q3_SQL_Error_Concentration!$E:$E,B2858,Q3_SQL_Error_Concentration!$F:$F,C2858))</f>
        <v/>
      </c>
      <c r="H2858" s="5" t="str">
        <f t="shared" si="265"/>
        <v/>
      </c>
      <c r="I2858" s="5">
        <f>IF(D2858&gt;=Q3_Validation!$C$2,1,0)</f>
        <v>0</v>
      </c>
      <c r="J2858" s="8" t="str">
        <f t="shared" si="266"/>
        <v/>
      </c>
      <c r="K2858" s="5" t="str">
        <f t="shared" si="267"/>
        <v>excluded</v>
      </c>
      <c r="L2858" s="5">
        <f t="shared" si="268"/>
        <v>0</v>
      </c>
      <c r="M2858" s="5">
        <f t="shared" si="269"/>
        <v>0</v>
      </c>
    </row>
    <row r="2859" spans="1:13">
      <c r="A2859" s="5">
        <v>5192</v>
      </c>
      <c r="B2859" s="5">
        <v>3</v>
      </c>
      <c r="C2859" s="5" t="s">
        <v>63</v>
      </c>
      <c r="D2859" s="5">
        <v>45</v>
      </c>
      <c r="E2859" s="5">
        <v>0</v>
      </c>
      <c r="F2859" s="8">
        <f t="shared" si="264"/>
        <v>0</v>
      </c>
      <c r="G2859" s="5" t="str">
        <f>IF(COUNTIFS(Q3_SQL_Error_Concentration!$A:$A,A2859,Q3_SQL_Error_Concentration!$E:$E,B2859,Q3_SQL_Error_Concentration!$F:$F,C2859)=0,"",SUMIFS(Q3_SQL_Error_Concentration!$I:$I,Q3_SQL_Error_Concentration!$A:$A,A2859,Q3_SQL_Error_Concentration!$E:$E,B2859,Q3_SQL_Error_Concentration!$F:$F,C2859))</f>
        <v/>
      </c>
      <c r="H2859" s="5" t="str">
        <f t="shared" si="265"/>
        <v/>
      </c>
      <c r="I2859" s="5">
        <f>IF(D2859&gt;=Q3_Validation!$C$2,1,0)</f>
        <v>0</v>
      </c>
      <c r="J2859" s="8" t="str">
        <f t="shared" si="266"/>
        <v/>
      </c>
      <c r="K2859" s="5" t="str">
        <f t="shared" si="267"/>
        <v>excluded</v>
      </c>
      <c r="L2859" s="5">
        <f t="shared" si="268"/>
        <v>0</v>
      </c>
      <c r="M2859" s="5">
        <f t="shared" si="269"/>
        <v>0</v>
      </c>
    </row>
    <row r="2860" spans="1:13">
      <c r="A2860" s="5">
        <v>5192</v>
      </c>
      <c r="B2860" s="5">
        <v>3</v>
      </c>
      <c r="C2860" s="5" t="s">
        <v>64</v>
      </c>
      <c r="D2860" s="5">
        <v>85</v>
      </c>
      <c r="E2860" s="5">
        <v>0</v>
      </c>
      <c r="F2860" s="8">
        <f t="shared" si="264"/>
        <v>0</v>
      </c>
      <c r="G2860" s="5" t="str">
        <f>IF(COUNTIFS(Q3_SQL_Error_Concentration!$A:$A,A2860,Q3_SQL_Error_Concentration!$E:$E,B2860,Q3_SQL_Error_Concentration!$F:$F,C2860)=0,"",SUMIFS(Q3_SQL_Error_Concentration!$I:$I,Q3_SQL_Error_Concentration!$A:$A,A2860,Q3_SQL_Error_Concentration!$E:$E,B2860,Q3_SQL_Error_Concentration!$F:$F,C2860))</f>
        <v/>
      </c>
      <c r="H2860" s="5" t="str">
        <f t="shared" si="265"/>
        <v/>
      </c>
      <c r="I2860" s="5">
        <f>IF(D2860&gt;=Q3_Validation!$C$2,1,0)</f>
        <v>0</v>
      </c>
      <c r="J2860" s="8" t="str">
        <f t="shared" si="266"/>
        <v/>
      </c>
      <c r="K2860" s="5" t="str">
        <f t="shared" si="267"/>
        <v>excluded</v>
      </c>
      <c r="L2860" s="5">
        <f t="shared" si="268"/>
        <v>0</v>
      </c>
      <c r="M2860" s="5">
        <f t="shared" si="269"/>
        <v>0</v>
      </c>
    </row>
    <row r="2861" spans="1:13">
      <c r="A2861" s="5">
        <v>5192</v>
      </c>
      <c r="B2861" s="5">
        <v>3</v>
      </c>
      <c r="C2861" s="5" t="s">
        <v>62</v>
      </c>
      <c r="D2861" s="5">
        <v>35</v>
      </c>
      <c r="E2861" s="5">
        <v>0</v>
      </c>
      <c r="F2861" s="8">
        <f t="shared" si="264"/>
        <v>0</v>
      </c>
      <c r="G2861" s="5" t="str">
        <f>IF(COUNTIFS(Q3_SQL_Error_Concentration!$A:$A,A2861,Q3_SQL_Error_Concentration!$E:$E,B2861,Q3_SQL_Error_Concentration!$F:$F,C2861)=0,"",SUMIFS(Q3_SQL_Error_Concentration!$I:$I,Q3_SQL_Error_Concentration!$A:$A,A2861,Q3_SQL_Error_Concentration!$E:$E,B2861,Q3_SQL_Error_Concentration!$F:$F,C2861))</f>
        <v/>
      </c>
      <c r="H2861" s="5" t="str">
        <f t="shared" si="265"/>
        <v/>
      </c>
      <c r="I2861" s="5">
        <f>IF(D2861&gt;=Q3_Validation!$C$2,1,0)</f>
        <v>0</v>
      </c>
      <c r="J2861" s="8" t="str">
        <f t="shared" si="266"/>
        <v/>
      </c>
      <c r="K2861" s="5" t="str">
        <f t="shared" si="267"/>
        <v>excluded</v>
      </c>
      <c r="L2861" s="5">
        <f t="shared" si="268"/>
        <v>0</v>
      </c>
      <c r="M2861" s="5">
        <f t="shared" si="269"/>
        <v>0</v>
      </c>
    </row>
    <row r="2862" spans="1:13">
      <c r="A2862" s="5">
        <v>5192</v>
      </c>
      <c r="B2862" s="5">
        <v>4</v>
      </c>
      <c r="C2862" s="5" t="s">
        <v>63</v>
      </c>
      <c r="D2862" s="5">
        <v>89</v>
      </c>
      <c r="E2862" s="5">
        <v>2</v>
      </c>
      <c r="F2862" s="8">
        <f t="shared" si="264"/>
        <v>2.2471910112359552</v>
      </c>
      <c r="G2862" s="5" t="str">
        <f>IF(COUNTIFS(Q3_SQL_Error_Concentration!$A:$A,A2862,Q3_SQL_Error_Concentration!$E:$E,B2862,Q3_SQL_Error_Concentration!$F:$F,C2862)=0,"",SUMIFS(Q3_SQL_Error_Concentration!$I:$I,Q3_SQL_Error_Concentration!$A:$A,A2862,Q3_SQL_Error_Concentration!$E:$E,B2862,Q3_SQL_Error_Concentration!$F:$F,C2862))</f>
        <v/>
      </c>
      <c r="H2862" s="5" t="str">
        <f t="shared" si="265"/>
        <v/>
      </c>
      <c r="I2862" s="5">
        <f>IF(D2862&gt;=Q3_Validation!$C$2,1,0)</f>
        <v>0</v>
      </c>
      <c r="J2862" s="8" t="str">
        <f t="shared" si="266"/>
        <v/>
      </c>
      <c r="K2862" s="5" t="str">
        <f t="shared" si="267"/>
        <v>excluded</v>
      </c>
      <c r="L2862" s="5">
        <f t="shared" si="268"/>
        <v>0</v>
      </c>
      <c r="M2862" s="5">
        <f t="shared" si="269"/>
        <v>0</v>
      </c>
    </row>
    <row r="2863" spans="1:13">
      <c r="A2863" s="5">
        <v>5192</v>
      </c>
      <c r="B2863" s="5">
        <v>4</v>
      </c>
      <c r="C2863" s="5" t="s">
        <v>64</v>
      </c>
      <c r="D2863" s="5">
        <v>199</v>
      </c>
      <c r="E2863" s="5">
        <v>8</v>
      </c>
      <c r="F2863" s="8">
        <f t="shared" si="264"/>
        <v>4.0201005025125625</v>
      </c>
      <c r="G2863" s="5" t="str">
        <f>IF(COUNTIFS(Q3_SQL_Error_Concentration!$A:$A,A2863,Q3_SQL_Error_Concentration!$E:$E,B2863,Q3_SQL_Error_Concentration!$F:$F,C2863)=0,"",SUMIFS(Q3_SQL_Error_Concentration!$I:$I,Q3_SQL_Error_Concentration!$A:$A,A2863,Q3_SQL_Error_Concentration!$E:$E,B2863,Q3_SQL_Error_Concentration!$F:$F,C2863))</f>
        <v/>
      </c>
      <c r="H2863" s="5" t="str">
        <f t="shared" si="265"/>
        <v/>
      </c>
      <c r="I2863" s="5">
        <f>IF(D2863&gt;=Q3_Validation!$C$2,1,0)</f>
        <v>0</v>
      </c>
      <c r="J2863" s="8" t="str">
        <f t="shared" si="266"/>
        <v/>
      </c>
      <c r="K2863" s="5" t="str">
        <f t="shared" si="267"/>
        <v>excluded</v>
      </c>
      <c r="L2863" s="5">
        <f t="shared" si="268"/>
        <v>0</v>
      </c>
      <c r="M2863" s="5">
        <f t="shared" si="269"/>
        <v>0</v>
      </c>
    </row>
    <row r="2864" spans="1:13">
      <c r="A2864" s="5">
        <v>5192</v>
      </c>
      <c r="B2864" s="5">
        <v>4</v>
      </c>
      <c r="C2864" s="5" t="s">
        <v>62</v>
      </c>
      <c r="D2864" s="5">
        <v>97</v>
      </c>
      <c r="E2864" s="5">
        <v>5</v>
      </c>
      <c r="F2864" s="8">
        <f t="shared" si="264"/>
        <v>5.1546391752577323</v>
      </c>
      <c r="G2864" s="5" t="str">
        <f>IF(COUNTIFS(Q3_SQL_Error_Concentration!$A:$A,A2864,Q3_SQL_Error_Concentration!$E:$E,B2864,Q3_SQL_Error_Concentration!$F:$F,C2864)=0,"",SUMIFS(Q3_SQL_Error_Concentration!$I:$I,Q3_SQL_Error_Concentration!$A:$A,A2864,Q3_SQL_Error_Concentration!$E:$E,B2864,Q3_SQL_Error_Concentration!$F:$F,C2864))</f>
        <v/>
      </c>
      <c r="H2864" s="5" t="str">
        <f t="shared" si="265"/>
        <v/>
      </c>
      <c r="I2864" s="5">
        <f>IF(D2864&gt;=Q3_Validation!$C$2,1,0)</f>
        <v>0</v>
      </c>
      <c r="J2864" s="8" t="str">
        <f t="shared" si="266"/>
        <v/>
      </c>
      <c r="K2864" s="5" t="str">
        <f t="shared" si="267"/>
        <v>excluded</v>
      </c>
      <c r="L2864" s="5">
        <f t="shared" si="268"/>
        <v>0</v>
      </c>
      <c r="M2864" s="5">
        <f t="shared" si="269"/>
        <v>0</v>
      </c>
    </row>
    <row r="2865" spans="1:13">
      <c r="A2865" s="5">
        <v>5192</v>
      </c>
      <c r="B2865" s="5">
        <v>5</v>
      </c>
      <c r="C2865" s="5" t="s">
        <v>63</v>
      </c>
      <c r="D2865" s="5">
        <v>130</v>
      </c>
      <c r="E2865" s="5">
        <v>1</v>
      </c>
      <c r="F2865" s="8">
        <f t="shared" si="264"/>
        <v>0.76923076923076927</v>
      </c>
      <c r="G2865" s="5" t="str">
        <f>IF(COUNTIFS(Q3_SQL_Error_Concentration!$A:$A,A2865,Q3_SQL_Error_Concentration!$E:$E,B2865,Q3_SQL_Error_Concentration!$F:$F,C2865)=0,"",SUMIFS(Q3_SQL_Error_Concentration!$I:$I,Q3_SQL_Error_Concentration!$A:$A,A2865,Q3_SQL_Error_Concentration!$E:$E,B2865,Q3_SQL_Error_Concentration!$F:$F,C2865))</f>
        <v/>
      </c>
      <c r="H2865" s="5" t="str">
        <f t="shared" si="265"/>
        <v/>
      </c>
      <c r="I2865" s="5">
        <f>IF(D2865&gt;=Q3_Validation!$C$2,1,0)</f>
        <v>0</v>
      </c>
      <c r="J2865" s="8" t="str">
        <f t="shared" si="266"/>
        <v/>
      </c>
      <c r="K2865" s="5" t="str">
        <f t="shared" si="267"/>
        <v>excluded</v>
      </c>
      <c r="L2865" s="5">
        <f t="shared" si="268"/>
        <v>0</v>
      </c>
      <c r="M2865" s="5">
        <f t="shared" si="269"/>
        <v>0</v>
      </c>
    </row>
    <row r="2866" spans="1:13">
      <c r="A2866" s="5">
        <v>5192</v>
      </c>
      <c r="B2866" s="5">
        <v>5</v>
      </c>
      <c r="C2866" s="5" t="s">
        <v>64</v>
      </c>
      <c r="D2866" s="5">
        <v>376</v>
      </c>
      <c r="E2866" s="5">
        <v>2</v>
      </c>
      <c r="F2866" s="8">
        <f t="shared" si="264"/>
        <v>0.53191489361702127</v>
      </c>
      <c r="G2866" s="5" t="str">
        <f>IF(COUNTIFS(Q3_SQL_Error_Concentration!$A:$A,A2866,Q3_SQL_Error_Concentration!$E:$E,B2866,Q3_SQL_Error_Concentration!$F:$F,C2866)=0,"",SUMIFS(Q3_SQL_Error_Concentration!$I:$I,Q3_SQL_Error_Concentration!$A:$A,A2866,Q3_SQL_Error_Concentration!$E:$E,B2866,Q3_SQL_Error_Concentration!$F:$F,C2866))</f>
        <v/>
      </c>
      <c r="H2866" s="5" t="str">
        <f t="shared" si="265"/>
        <v/>
      </c>
      <c r="I2866" s="5">
        <f>IF(D2866&gt;=Q3_Validation!$C$2,1,0)</f>
        <v>0</v>
      </c>
      <c r="J2866" s="8" t="str">
        <f t="shared" si="266"/>
        <v/>
      </c>
      <c r="K2866" s="5" t="str">
        <f t="shared" si="267"/>
        <v>excluded</v>
      </c>
      <c r="L2866" s="5">
        <f t="shared" si="268"/>
        <v>0</v>
      </c>
      <c r="M2866" s="5">
        <f t="shared" si="269"/>
        <v>0</v>
      </c>
    </row>
    <row r="2867" spans="1:13">
      <c r="A2867" s="5">
        <v>5192</v>
      </c>
      <c r="B2867" s="5">
        <v>5</v>
      </c>
      <c r="C2867" s="5" t="s">
        <v>62</v>
      </c>
      <c r="D2867" s="5">
        <v>177</v>
      </c>
      <c r="E2867" s="5">
        <v>2</v>
      </c>
      <c r="F2867" s="8">
        <f t="shared" si="264"/>
        <v>1.1299435028248588</v>
      </c>
      <c r="G2867" s="5" t="str">
        <f>IF(COUNTIFS(Q3_SQL_Error_Concentration!$A:$A,A2867,Q3_SQL_Error_Concentration!$E:$E,B2867,Q3_SQL_Error_Concentration!$F:$F,C2867)=0,"",SUMIFS(Q3_SQL_Error_Concentration!$I:$I,Q3_SQL_Error_Concentration!$A:$A,A2867,Q3_SQL_Error_Concentration!$E:$E,B2867,Q3_SQL_Error_Concentration!$F:$F,C2867))</f>
        <v/>
      </c>
      <c r="H2867" s="5" t="str">
        <f t="shared" si="265"/>
        <v/>
      </c>
      <c r="I2867" s="5">
        <f>IF(D2867&gt;=Q3_Validation!$C$2,1,0)</f>
        <v>0</v>
      </c>
      <c r="J2867" s="8" t="str">
        <f t="shared" si="266"/>
        <v/>
      </c>
      <c r="K2867" s="5" t="str">
        <f t="shared" si="267"/>
        <v>excluded</v>
      </c>
      <c r="L2867" s="5">
        <f t="shared" si="268"/>
        <v>0</v>
      </c>
      <c r="M2867" s="5">
        <f t="shared" si="269"/>
        <v>0</v>
      </c>
    </row>
    <row r="2868" spans="1:13">
      <c r="A2868" s="5">
        <v>5192</v>
      </c>
      <c r="B2868" s="5">
        <v>6</v>
      </c>
      <c r="C2868" s="5" t="s">
        <v>63</v>
      </c>
      <c r="D2868" s="5">
        <v>119</v>
      </c>
      <c r="E2868" s="5">
        <v>0</v>
      </c>
      <c r="F2868" s="8">
        <f t="shared" si="264"/>
        <v>0</v>
      </c>
      <c r="G2868" s="5" t="str">
        <f>IF(COUNTIFS(Q3_SQL_Error_Concentration!$A:$A,A2868,Q3_SQL_Error_Concentration!$E:$E,B2868,Q3_SQL_Error_Concentration!$F:$F,C2868)=0,"",SUMIFS(Q3_SQL_Error_Concentration!$I:$I,Q3_SQL_Error_Concentration!$A:$A,A2868,Q3_SQL_Error_Concentration!$E:$E,B2868,Q3_SQL_Error_Concentration!$F:$F,C2868))</f>
        <v/>
      </c>
      <c r="H2868" s="5" t="str">
        <f t="shared" si="265"/>
        <v/>
      </c>
      <c r="I2868" s="5">
        <f>IF(D2868&gt;=Q3_Validation!$C$2,1,0)</f>
        <v>0</v>
      </c>
      <c r="J2868" s="8" t="str">
        <f t="shared" si="266"/>
        <v/>
      </c>
      <c r="K2868" s="5" t="str">
        <f t="shared" si="267"/>
        <v>excluded</v>
      </c>
      <c r="L2868" s="5">
        <f t="shared" si="268"/>
        <v>0</v>
      </c>
      <c r="M2868" s="5">
        <f t="shared" si="269"/>
        <v>0</v>
      </c>
    </row>
    <row r="2869" spans="1:13">
      <c r="A2869" s="5">
        <v>5192</v>
      </c>
      <c r="B2869" s="5">
        <v>6</v>
      </c>
      <c r="C2869" s="5" t="s">
        <v>64</v>
      </c>
      <c r="D2869" s="5">
        <v>369</v>
      </c>
      <c r="E2869" s="5">
        <v>9</v>
      </c>
      <c r="F2869" s="8">
        <f t="shared" si="264"/>
        <v>2.4390243902439024</v>
      </c>
      <c r="G2869" s="5" t="str">
        <f>IF(COUNTIFS(Q3_SQL_Error_Concentration!$A:$A,A2869,Q3_SQL_Error_Concentration!$E:$E,B2869,Q3_SQL_Error_Concentration!$F:$F,C2869)=0,"",SUMIFS(Q3_SQL_Error_Concentration!$I:$I,Q3_SQL_Error_Concentration!$A:$A,A2869,Q3_SQL_Error_Concentration!$E:$E,B2869,Q3_SQL_Error_Concentration!$F:$F,C2869))</f>
        <v/>
      </c>
      <c r="H2869" s="5" t="str">
        <f t="shared" si="265"/>
        <v/>
      </c>
      <c r="I2869" s="5">
        <f>IF(D2869&gt;=Q3_Validation!$C$2,1,0)</f>
        <v>0</v>
      </c>
      <c r="J2869" s="8" t="str">
        <f t="shared" si="266"/>
        <v/>
      </c>
      <c r="K2869" s="5" t="str">
        <f t="shared" si="267"/>
        <v>excluded</v>
      </c>
      <c r="L2869" s="5">
        <f t="shared" si="268"/>
        <v>0</v>
      </c>
      <c r="M2869" s="5">
        <f t="shared" si="269"/>
        <v>0</v>
      </c>
    </row>
    <row r="2870" spans="1:13">
      <c r="A2870" s="5">
        <v>5192</v>
      </c>
      <c r="B2870" s="5">
        <v>6</v>
      </c>
      <c r="C2870" s="5" t="s">
        <v>62</v>
      </c>
      <c r="D2870" s="5">
        <v>163</v>
      </c>
      <c r="E2870" s="5">
        <v>0</v>
      </c>
      <c r="F2870" s="8">
        <f t="shared" si="264"/>
        <v>0</v>
      </c>
      <c r="G2870" s="5" t="str">
        <f>IF(COUNTIFS(Q3_SQL_Error_Concentration!$A:$A,A2870,Q3_SQL_Error_Concentration!$E:$E,B2870,Q3_SQL_Error_Concentration!$F:$F,C2870)=0,"",SUMIFS(Q3_SQL_Error_Concentration!$I:$I,Q3_SQL_Error_Concentration!$A:$A,A2870,Q3_SQL_Error_Concentration!$E:$E,B2870,Q3_SQL_Error_Concentration!$F:$F,C2870))</f>
        <v/>
      </c>
      <c r="H2870" s="5" t="str">
        <f t="shared" si="265"/>
        <v/>
      </c>
      <c r="I2870" s="5">
        <f>IF(D2870&gt;=Q3_Validation!$C$2,1,0)</f>
        <v>0</v>
      </c>
      <c r="J2870" s="8" t="str">
        <f t="shared" si="266"/>
        <v/>
      </c>
      <c r="K2870" s="5" t="str">
        <f t="shared" si="267"/>
        <v>excluded</v>
      </c>
      <c r="L2870" s="5">
        <f t="shared" si="268"/>
        <v>0</v>
      </c>
      <c r="M2870" s="5">
        <f t="shared" si="269"/>
        <v>0</v>
      </c>
    </row>
    <row r="2871" spans="1:13">
      <c r="A2871" s="5">
        <v>5192</v>
      </c>
      <c r="B2871" s="5">
        <v>7</v>
      </c>
      <c r="C2871" s="5" t="s">
        <v>63</v>
      </c>
      <c r="D2871" s="5">
        <v>183</v>
      </c>
      <c r="E2871" s="5">
        <v>1</v>
      </c>
      <c r="F2871" s="8">
        <f t="shared" si="264"/>
        <v>0.54644808743169404</v>
      </c>
      <c r="G2871" s="5" t="str">
        <f>IF(COUNTIFS(Q3_SQL_Error_Concentration!$A:$A,A2871,Q3_SQL_Error_Concentration!$E:$E,B2871,Q3_SQL_Error_Concentration!$F:$F,C2871)=0,"",SUMIFS(Q3_SQL_Error_Concentration!$I:$I,Q3_SQL_Error_Concentration!$A:$A,A2871,Q3_SQL_Error_Concentration!$E:$E,B2871,Q3_SQL_Error_Concentration!$F:$F,C2871))</f>
        <v/>
      </c>
      <c r="H2871" s="5" t="str">
        <f t="shared" si="265"/>
        <v/>
      </c>
      <c r="I2871" s="5">
        <f>IF(D2871&gt;=Q3_Validation!$C$2,1,0)</f>
        <v>0</v>
      </c>
      <c r="J2871" s="8" t="str">
        <f t="shared" si="266"/>
        <v/>
      </c>
      <c r="K2871" s="5" t="str">
        <f t="shared" si="267"/>
        <v>excluded</v>
      </c>
      <c r="L2871" s="5">
        <f t="shared" si="268"/>
        <v>0</v>
      </c>
      <c r="M2871" s="5">
        <f t="shared" si="269"/>
        <v>0</v>
      </c>
    </row>
    <row r="2872" spans="1:13">
      <c r="A2872" s="5">
        <v>5192</v>
      </c>
      <c r="B2872" s="5">
        <v>7</v>
      </c>
      <c r="C2872" s="5" t="s">
        <v>64</v>
      </c>
      <c r="D2872" s="5">
        <v>481</v>
      </c>
      <c r="E2872" s="5">
        <v>13</v>
      </c>
      <c r="F2872" s="8">
        <f t="shared" si="264"/>
        <v>2.7027027027027026</v>
      </c>
      <c r="G2872" s="5" t="str">
        <f>IF(COUNTIFS(Q3_SQL_Error_Concentration!$A:$A,A2872,Q3_SQL_Error_Concentration!$E:$E,B2872,Q3_SQL_Error_Concentration!$F:$F,C2872)=0,"",SUMIFS(Q3_SQL_Error_Concentration!$I:$I,Q3_SQL_Error_Concentration!$A:$A,A2872,Q3_SQL_Error_Concentration!$E:$E,B2872,Q3_SQL_Error_Concentration!$F:$F,C2872))</f>
        <v/>
      </c>
      <c r="H2872" s="5" t="str">
        <f t="shared" si="265"/>
        <v/>
      </c>
      <c r="I2872" s="5">
        <f>IF(D2872&gt;=Q3_Validation!$C$2,1,0)</f>
        <v>0</v>
      </c>
      <c r="J2872" s="8" t="str">
        <f t="shared" si="266"/>
        <v/>
      </c>
      <c r="K2872" s="5" t="str">
        <f t="shared" si="267"/>
        <v>excluded</v>
      </c>
      <c r="L2872" s="5">
        <f t="shared" si="268"/>
        <v>0</v>
      </c>
      <c r="M2872" s="5">
        <f t="shared" si="269"/>
        <v>0</v>
      </c>
    </row>
    <row r="2873" spans="1:13">
      <c r="A2873" s="5">
        <v>5192</v>
      </c>
      <c r="B2873" s="5">
        <v>7</v>
      </c>
      <c r="C2873" s="5" t="s">
        <v>62</v>
      </c>
      <c r="D2873" s="5">
        <v>185</v>
      </c>
      <c r="E2873" s="5">
        <v>1</v>
      </c>
      <c r="F2873" s="8">
        <f t="shared" si="264"/>
        <v>0.54054054054054057</v>
      </c>
      <c r="G2873" s="5" t="str">
        <f>IF(COUNTIFS(Q3_SQL_Error_Concentration!$A:$A,A2873,Q3_SQL_Error_Concentration!$E:$E,B2873,Q3_SQL_Error_Concentration!$F:$F,C2873)=0,"",SUMIFS(Q3_SQL_Error_Concentration!$I:$I,Q3_SQL_Error_Concentration!$A:$A,A2873,Q3_SQL_Error_Concentration!$E:$E,B2873,Q3_SQL_Error_Concentration!$F:$F,C2873))</f>
        <v/>
      </c>
      <c r="H2873" s="5" t="str">
        <f t="shared" si="265"/>
        <v/>
      </c>
      <c r="I2873" s="5">
        <f>IF(D2873&gt;=Q3_Validation!$C$2,1,0)</f>
        <v>0</v>
      </c>
      <c r="J2873" s="8" t="str">
        <f t="shared" si="266"/>
        <v/>
      </c>
      <c r="K2873" s="5" t="str">
        <f t="shared" si="267"/>
        <v>excluded</v>
      </c>
      <c r="L2873" s="5">
        <f t="shared" si="268"/>
        <v>0</v>
      </c>
      <c r="M2873" s="5">
        <f t="shared" si="269"/>
        <v>0</v>
      </c>
    </row>
    <row r="2874" spans="1:13">
      <c r="A2874" s="5">
        <v>5192</v>
      </c>
      <c r="B2874" s="5">
        <v>8</v>
      </c>
      <c r="C2874" s="5" t="s">
        <v>63</v>
      </c>
      <c r="D2874" s="5">
        <v>69</v>
      </c>
      <c r="E2874" s="5">
        <v>0</v>
      </c>
      <c r="F2874" s="8">
        <f t="shared" si="264"/>
        <v>0</v>
      </c>
      <c r="G2874" s="5" t="str">
        <f>IF(COUNTIFS(Q3_SQL_Error_Concentration!$A:$A,A2874,Q3_SQL_Error_Concentration!$E:$E,B2874,Q3_SQL_Error_Concentration!$F:$F,C2874)=0,"",SUMIFS(Q3_SQL_Error_Concentration!$I:$I,Q3_SQL_Error_Concentration!$A:$A,A2874,Q3_SQL_Error_Concentration!$E:$E,B2874,Q3_SQL_Error_Concentration!$F:$F,C2874))</f>
        <v/>
      </c>
      <c r="H2874" s="5" t="str">
        <f t="shared" si="265"/>
        <v/>
      </c>
      <c r="I2874" s="5">
        <f>IF(D2874&gt;=Q3_Validation!$C$2,1,0)</f>
        <v>0</v>
      </c>
      <c r="J2874" s="8" t="str">
        <f t="shared" si="266"/>
        <v/>
      </c>
      <c r="K2874" s="5" t="str">
        <f t="shared" si="267"/>
        <v>excluded</v>
      </c>
      <c r="L2874" s="5">
        <f t="shared" si="268"/>
        <v>0</v>
      </c>
      <c r="M2874" s="5">
        <f t="shared" si="269"/>
        <v>0</v>
      </c>
    </row>
    <row r="2875" spans="1:13">
      <c r="A2875" s="5">
        <v>5192</v>
      </c>
      <c r="B2875" s="5">
        <v>8</v>
      </c>
      <c r="C2875" s="5" t="s">
        <v>64</v>
      </c>
      <c r="D2875" s="5">
        <v>163</v>
      </c>
      <c r="E2875" s="5">
        <v>2</v>
      </c>
      <c r="F2875" s="8">
        <f t="shared" si="264"/>
        <v>1.2269938650306749</v>
      </c>
      <c r="G2875" s="5" t="str">
        <f>IF(COUNTIFS(Q3_SQL_Error_Concentration!$A:$A,A2875,Q3_SQL_Error_Concentration!$E:$E,B2875,Q3_SQL_Error_Concentration!$F:$F,C2875)=0,"",SUMIFS(Q3_SQL_Error_Concentration!$I:$I,Q3_SQL_Error_Concentration!$A:$A,A2875,Q3_SQL_Error_Concentration!$E:$E,B2875,Q3_SQL_Error_Concentration!$F:$F,C2875))</f>
        <v/>
      </c>
      <c r="H2875" s="5" t="str">
        <f t="shared" si="265"/>
        <v/>
      </c>
      <c r="I2875" s="5">
        <f>IF(D2875&gt;=Q3_Validation!$C$2,1,0)</f>
        <v>0</v>
      </c>
      <c r="J2875" s="8" t="str">
        <f t="shared" si="266"/>
        <v/>
      </c>
      <c r="K2875" s="5" t="str">
        <f t="shared" si="267"/>
        <v>excluded</v>
      </c>
      <c r="L2875" s="5">
        <f t="shared" si="268"/>
        <v>0</v>
      </c>
      <c r="M2875" s="5">
        <f t="shared" si="269"/>
        <v>0</v>
      </c>
    </row>
    <row r="2876" spans="1:13">
      <c r="A2876" s="5">
        <v>5192</v>
      </c>
      <c r="B2876" s="5">
        <v>8</v>
      </c>
      <c r="C2876" s="5" t="s">
        <v>62</v>
      </c>
      <c r="D2876" s="5">
        <v>78</v>
      </c>
      <c r="E2876" s="5">
        <v>2</v>
      </c>
      <c r="F2876" s="8">
        <f t="shared" si="264"/>
        <v>2.5641025641025643</v>
      </c>
      <c r="G2876" s="5" t="str">
        <f>IF(COUNTIFS(Q3_SQL_Error_Concentration!$A:$A,A2876,Q3_SQL_Error_Concentration!$E:$E,B2876,Q3_SQL_Error_Concentration!$F:$F,C2876)=0,"",SUMIFS(Q3_SQL_Error_Concentration!$I:$I,Q3_SQL_Error_Concentration!$A:$A,A2876,Q3_SQL_Error_Concentration!$E:$E,B2876,Q3_SQL_Error_Concentration!$F:$F,C2876))</f>
        <v/>
      </c>
      <c r="H2876" s="5" t="str">
        <f t="shared" si="265"/>
        <v/>
      </c>
      <c r="I2876" s="5">
        <f>IF(D2876&gt;=Q3_Validation!$C$2,1,0)</f>
        <v>0</v>
      </c>
      <c r="J2876" s="8" t="str">
        <f t="shared" si="266"/>
        <v/>
      </c>
      <c r="K2876" s="5" t="str">
        <f t="shared" si="267"/>
        <v>excluded</v>
      </c>
      <c r="L2876" s="5">
        <f t="shared" si="268"/>
        <v>0</v>
      </c>
      <c r="M2876" s="5">
        <f t="shared" si="269"/>
        <v>0</v>
      </c>
    </row>
    <row r="2877" spans="1:13">
      <c r="A2877" s="5">
        <v>5192</v>
      </c>
      <c r="B2877" s="5">
        <v>9</v>
      </c>
      <c r="C2877" s="5" t="s">
        <v>63</v>
      </c>
      <c r="D2877" s="5">
        <v>96</v>
      </c>
      <c r="E2877" s="5">
        <v>1</v>
      </c>
      <c r="F2877" s="8">
        <f t="shared" si="264"/>
        <v>1.0416666666666667</v>
      </c>
      <c r="G2877" s="5" t="str">
        <f>IF(COUNTIFS(Q3_SQL_Error_Concentration!$A:$A,A2877,Q3_SQL_Error_Concentration!$E:$E,B2877,Q3_SQL_Error_Concentration!$F:$F,C2877)=0,"",SUMIFS(Q3_SQL_Error_Concentration!$I:$I,Q3_SQL_Error_Concentration!$A:$A,A2877,Q3_SQL_Error_Concentration!$E:$E,B2877,Q3_SQL_Error_Concentration!$F:$F,C2877))</f>
        <v/>
      </c>
      <c r="H2877" s="5" t="str">
        <f t="shared" si="265"/>
        <v/>
      </c>
      <c r="I2877" s="5">
        <f>IF(D2877&gt;=Q3_Validation!$C$2,1,0)</f>
        <v>0</v>
      </c>
      <c r="J2877" s="8" t="str">
        <f t="shared" si="266"/>
        <v/>
      </c>
      <c r="K2877" s="5" t="str">
        <f t="shared" si="267"/>
        <v>excluded</v>
      </c>
      <c r="L2877" s="5">
        <f t="shared" si="268"/>
        <v>0</v>
      </c>
      <c r="M2877" s="5">
        <f t="shared" si="269"/>
        <v>0</v>
      </c>
    </row>
    <row r="2878" spans="1:13">
      <c r="A2878" s="5">
        <v>5192</v>
      </c>
      <c r="B2878" s="5">
        <v>9</v>
      </c>
      <c r="C2878" s="5" t="s">
        <v>64</v>
      </c>
      <c r="D2878" s="5">
        <v>341</v>
      </c>
      <c r="E2878" s="5">
        <v>4</v>
      </c>
      <c r="F2878" s="8">
        <f t="shared" si="264"/>
        <v>1.1730205278592376</v>
      </c>
      <c r="G2878" s="5" t="str">
        <f>IF(COUNTIFS(Q3_SQL_Error_Concentration!$A:$A,A2878,Q3_SQL_Error_Concentration!$E:$E,B2878,Q3_SQL_Error_Concentration!$F:$F,C2878)=0,"",SUMIFS(Q3_SQL_Error_Concentration!$I:$I,Q3_SQL_Error_Concentration!$A:$A,A2878,Q3_SQL_Error_Concentration!$E:$E,B2878,Q3_SQL_Error_Concentration!$F:$F,C2878))</f>
        <v/>
      </c>
      <c r="H2878" s="5" t="str">
        <f t="shared" si="265"/>
        <v/>
      </c>
      <c r="I2878" s="5">
        <f>IF(D2878&gt;=Q3_Validation!$C$2,1,0)</f>
        <v>0</v>
      </c>
      <c r="J2878" s="8" t="str">
        <f t="shared" si="266"/>
        <v/>
      </c>
      <c r="K2878" s="5" t="str">
        <f t="shared" si="267"/>
        <v>excluded</v>
      </c>
      <c r="L2878" s="5">
        <f t="shared" si="268"/>
        <v>0</v>
      </c>
      <c r="M2878" s="5">
        <f t="shared" si="269"/>
        <v>0</v>
      </c>
    </row>
    <row r="2879" spans="1:13">
      <c r="A2879" s="5">
        <v>5192</v>
      </c>
      <c r="B2879" s="5">
        <v>9</v>
      </c>
      <c r="C2879" s="5" t="s">
        <v>62</v>
      </c>
      <c r="D2879" s="5">
        <v>114</v>
      </c>
      <c r="E2879" s="5">
        <v>1</v>
      </c>
      <c r="F2879" s="8">
        <f t="shared" si="264"/>
        <v>0.8771929824561403</v>
      </c>
      <c r="G2879" s="5" t="str">
        <f>IF(COUNTIFS(Q3_SQL_Error_Concentration!$A:$A,A2879,Q3_SQL_Error_Concentration!$E:$E,B2879,Q3_SQL_Error_Concentration!$F:$F,C2879)=0,"",SUMIFS(Q3_SQL_Error_Concentration!$I:$I,Q3_SQL_Error_Concentration!$A:$A,A2879,Q3_SQL_Error_Concentration!$E:$E,B2879,Q3_SQL_Error_Concentration!$F:$F,C2879))</f>
        <v/>
      </c>
      <c r="H2879" s="5" t="str">
        <f t="shared" si="265"/>
        <v/>
      </c>
      <c r="I2879" s="5">
        <f>IF(D2879&gt;=Q3_Validation!$C$2,1,0)</f>
        <v>0</v>
      </c>
      <c r="J2879" s="8" t="str">
        <f t="shared" si="266"/>
        <v/>
      </c>
      <c r="K2879" s="5" t="str">
        <f t="shared" si="267"/>
        <v>excluded</v>
      </c>
      <c r="L2879" s="5">
        <f t="shared" si="268"/>
        <v>0</v>
      </c>
      <c r="M2879" s="5">
        <f t="shared" si="269"/>
        <v>0</v>
      </c>
    </row>
    <row r="2880" spans="1:13">
      <c r="A2880" s="5">
        <v>5192</v>
      </c>
      <c r="B2880" s="5">
        <v>10</v>
      </c>
      <c r="C2880" s="5" t="s">
        <v>63</v>
      </c>
      <c r="D2880" s="5">
        <v>178</v>
      </c>
      <c r="E2880" s="5">
        <v>2</v>
      </c>
      <c r="F2880" s="8">
        <f t="shared" si="264"/>
        <v>1.1235955056179776</v>
      </c>
      <c r="G2880" s="5" t="str">
        <f>IF(COUNTIFS(Q3_SQL_Error_Concentration!$A:$A,A2880,Q3_SQL_Error_Concentration!$E:$E,B2880,Q3_SQL_Error_Concentration!$F:$F,C2880)=0,"",SUMIFS(Q3_SQL_Error_Concentration!$I:$I,Q3_SQL_Error_Concentration!$A:$A,A2880,Q3_SQL_Error_Concentration!$E:$E,B2880,Q3_SQL_Error_Concentration!$F:$F,C2880))</f>
        <v/>
      </c>
      <c r="H2880" s="5" t="str">
        <f t="shared" si="265"/>
        <v/>
      </c>
      <c r="I2880" s="5">
        <f>IF(D2880&gt;=Q3_Validation!$C$2,1,0)</f>
        <v>0</v>
      </c>
      <c r="J2880" s="8" t="str">
        <f t="shared" si="266"/>
        <v/>
      </c>
      <c r="K2880" s="5" t="str">
        <f t="shared" si="267"/>
        <v>excluded</v>
      </c>
      <c r="L2880" s="5">
        <f t="shared" si="268"/>
        <v>0</v>
      </c>
      <c r="M2880" s="5">
        <f t="shared" si="269"/>
        <v>0</v>
      </c>
    </row>
    <row r="2881" spans="1:13">
      <c r="A2881" s="5">
        <v>5192</v>
      </c>
      <c r="B2881" s="5">
        <v>10</v>
      </c>
      <c r="C2881" s="5" t="s">
        <v>64</v>
      </c>
      <c r="D2881" s="5">
        <v>450</v>
      </c>
      <c r="E2881" s="5">
        <v>10</v>
      </c>
      <c r="F2881" s="8">
        <f t="shared" si="264"/>
        <v>2.2222222222222223</v>
      </c>
      <c r="G2881" s="5" t="str">
        <f>IF(COUNTIFS(Q3_SQL_Error_Concentration!$A:$A,A2881,Q3_SQL_Error_Concentration!$E:$E,B2881,Q3_SQL_Error_Concentration!$F:$F,C2881)=0,"",SUMIFS(Q3_SQL_Error_Concentration!$I:$I,Q3_SQL_Error_Concentration!$A:$A,A2881,Q3_SQL_Error_Concentration!$E:$E,B2881,Q3_SQL_Error_Concentration!$F:$F,C2881))</f>
        <v/>
      </c>
      <c r="H2881" s="5" t="str">
        <f t="shared" si="265"/>
        <v/>
      </c>
      <c r="I2881" s="5">
        <f>IF(D2881&gt;=Q3_Validation!$C$2,1,0)</f>
        <v>0</v>
      </c>
      <c r="J2881" s="8" t="str">
        <f t="shared" si="266"/>
        <v/>
      </c>
      <c r="K2881" s="5" t="str">
        <f t="shared" si="267"/>
        <v>excluded</v>
      </c>
      <c r="L2881" s="5">
        <f t="shared" si="268"/>
        <v>0</v>
      </c>
      <c r="M2881" s="5">
        <f t="shared" si="269"/>
        <v>0</v>
      </c>
    </row>
    <row r="2882" spans="1:13">
      <c r="A2882" s="5">
        <v>5192</v>
      </c>
      <c r="B2882" s="5">
        <v>10</v>
      </c>
      <c r="C2882" s="5" t="s">
        <v>62</v>
      </c>
      <c r="D2882" s="5">
        <v>189</v>
      </c>
      <c r="E2882" s="5">
        <v>2</v>
      </c>
      <c r="F2882" s="8">
        <f t="shared" ref="F2882:F2945" si="270">100*E2882/D2882</f>
        <v>1.0582010582010581</v>
      </c>
      <c r="G2882" s="5" t="str">
        <f>IF(COUNTIFS(Q3_SQL_Error_Concentration!$A:$A,A2882,Q3_SQL_Error_Concentration!$E:$E,B2882,Q3_SQL_Error_Concentration!$F:$F,C2882)=0,"",SUMIFS(Q3_SQL_Error_Concentration!$I:$I,Q3_SQL_Error_Concentration!$A:$A,A2882,Q3_SQL_Error_Concentration!$E:$E,B2882,Q3_SQL_Error_Concentration!$F:$F,C2882))</f>
        <v/>
      </c>
      <c r="H2882" s="5" t="str">
        <f t="shared" ref="H2882:H2945" si="271">IF(G2882="","",IF(ABS(F2882-G2882)&lt;=0.0002,"PASS","FAIL"))</f>
        <v/>
      </c>
      <c r="I2882" s="5">
        <f>IF(D2882&gt;=Q3_Validation!$C$2,1,0)</f>
        <v>0</v>
      </c>
      <c r="J2882" s="8" t="str">
        <f t="shared" ref="J2882:J2945" si="272">IF(I2882=1,F2882,"")</f>
        <v/>
      </c>
      <c r="K2882" s="5" t="str">
        <f t="shared" ref="K2882:K2945" si="273">IF(D2882&lt;601,"excluded",IF(J2882&gt;3.628192,"outlier",IF(J2882&gt;=2.11093,"high-error","normal")))</f>
        <v>excluded</v>
      </c>
      <c r="L2882" s="5">
        <f t="shared" ref="L2882:L2945" si="274">COUNTIFS(A:A,A2882,K:K,"high-error")+COUNTIFS(A:A,A2882,K:K,"outlier")</f>
        <v>0</v>
      </c>
      <c r="M2882" s="5">
        <f t="shared" ref="M2882:M2945" si="275">IF(AND(L2882&gt;=2,OR(K2882="high-error",K2882="outlier")),1,0)</f>
        <v>0</v>
      </c>
    </row>
    <row r="2883" spans="1:13">
      <c r="A2883" s="5">
        <v>5192</v>
      </c>
      <c r="B2883" s="5">
        <v>11</v>
      </c>
      <c r="C2883" s="5" t="s">
        <v>63</v>
      </c>
      <c r="D2883" s="5">
        <v>130</v>
      </c>
      <c r="E2883" s="5">
        <v>1</v>
      </c>
      <c r="F2883" s="8">
        <f t="shared" si="270"/>
        <v>0.76923076923076927</v>
      </c>
      <c r="G2883" s="5" t="str">
        <f>IF(COUNTIFS(Q3_SQL_Error_Concentration!$A:$A,A2883,Q3_SQL_Error_Concentration!$E:$E,B2883,Q3_SQL_Error_Concentration!$F:$F,C2883)=0,"",SUMIFS(Q3_SQL_Error_Concentration!$I:$I,Q3_SQL_Error_Concentration!$A:$A,A2883,Q3_SQL_Error_Concentration!$E:$E,B2883,Q3_SQL_Error_Concentration!$F:$F,C2883))</f>
        <v/>
      </c>
      <c r="H2883" s="5" t="str">
        <f t="shared" si="271"/>
        <v/>
      </c>
      <c r="I2883" s="5">
        <f>IF(D2883&gt;=Q3_Validation!$C$2,1,0)</f>
        <v>0</v>
      </c>
      <c r="J2883" s="8" t="str">
        <f t="shared" si="272"/>
        <v/>
      </c>
      <c r="K2883" s="5" t="str">
        <f t="shared" si="273"/>
        <v>excluded</v>
      </c>
      <c r="L2883" s="5">
        <f t="shared" si="274"/>
        <v>0</v>
      </c>
      <c r="M2883" s="5">
        <f t="shared" si="275"/>
        <v>0</v>
      </c>
    </row>
    <row r="2884" spans="1:13">
      <c r="A2884" s="5">
        <v>5192</v>
      </c>
      <c r="B2884" s="5">
        <v>11</v>
      </c>
      <c r="C2884" s="5" t="s">
        <v>64</v>
      </c>
      <c r="D2884" s="5">
        <v>474</v>
      </c>
      <c r="E2884" s="5">
        <v>11</v>
      </c>
      <c r="F2884" s="8">
        <f t="shared" si="270"/>
        <v>2.3206751054852321</v>
      </c>
      <c r="G2884" s="5" t="str">
        <f>IF(COUNTIFS(Q3_SQL_Error_Concentration!$A:$A,A2884,Q3_SQL_Error_Concentration!$E:$E,B2884,Q3_SQL_Error_Concentration!$F:$F,C2884)=0,"",SUMIFS(Q3_SQL_Error_Concentration!$I:$I,Q3_SQL_Error_Concentration!$A:$A,A2884,Q3_SQL_Error_Concentration!$E:$E,B2884,Q3_SQL_Error_Concentration!$F:$F,C2884))</f>
        <v/>
      </c>
      <c r="H2884" s="5" t="str">
        <f t="shared" si="271"/>
        <v/>
      </c>
      <c r="I2884" s="5">
        <f>IF(D2884&gt;=Q3_Validation!$C$2,1,0)</f>
        <v>0</v>
      </c>
      <c r="J2884" s="8" t="str">
        <f t="shared" si="272"/>
        <v/>
      </c>
      <c r="K2884" s="5" t="str">
        <f t="shared" si="273"/>
        <v>excluded</v>
      </c>
      <c r="L2884" s="5">
        <f t="shared" si="274"/>
        <v>0</v>
      </c>
      <c r="M2884" s="5">
        <f t="shared" si="275"/>
        <v>0</v>
      </c>
    </row>
    <row r="2885" spans="1:13">
      <c r="A2885" s="5">
        <v>5192</v>
      </c>
      <c r="B2885" s="5">
        <v>11</v>
      </c>
      <c r="C2885" s="5" t="s">
        <v>62</v>
      </c>
      <c r="D2885" s="5">
        <v>264</v>
      </c>
      <c r="E2885" s="5">
        <v>2</v>
      </c>
      <c r="F2885" s="8">
        <f t="shared" si="270"/>
        <v>0.75757575757575757</v>
      </c>
      <c r="G2885" s="5" t="str">
        <f>IF(COUNTIFS(Q3_SQL_Error_Concentration!$A:$A,A2885,Q3_SQL_Error_Concentration!$E:$E,B2885,Q3_SQL_Error_Concentration!$F:$F,C2885)=0,"",SUMIFS(Q3_SQL_Error_Concentration!$I:$I,Q3_SQL_Error_Concentration!$A:$A,A2885,Q3_SQL_Error_Concentration!$E:$E,B2885,Q3_SQL_Error_Concentration!$F:$F,C2885))</f>
        <v/>
      </c>
      <c r="H2885" s="5" t="str">
        <f t="shared" si="271"/>
        <v/>
      </c>
      <c r="I2885" s="5">
        <f>IF(D2885&gt;=Q3_Validation!$C$2,1,0)</f>
        <v>0</v>
      </c>
      <c r="J2885" s="8" t="str">
        <f t="shared" si="272"/>
        <v/>
      </c>
      <c r="K2885" s="5" t="str">
        <f t="shared" si="273"/>
        <v>excluded</v>
      </c>
      <c r="L2885" s="5">
        <f t="shared" si="274"/>
        <v>0</v>
      </c>
      <c r="M2885" s="5">
        <f t="shared" si="275"/>
        <v>0</v>
      </c>
    </row>
    <row r="2886" spans="1:13">
      <c r="A2886" s="5">
        <v>5192</v>
      </c>
      <c r="B2886" s="5">
        <v>12</v>
      </c>
      <c r="C2886" s="5" t="s">
        <v>63</v>
      </c>
      <c r="D2886" s="5">
        <v>31</v>
      </c>
      <c r="E2886" s="5">
        <v>0</v>
      </c>
      <c r="F2886" s="8">
        <f t="shared" si="270"/>
        <v>0</v>
      </c>
      <c r="G2886" s="5" t="str">
        <f>IF(COUNTIFS(Q3_SQL_Error_Concentration!$A:$A,A2886,Q3_SQL_Error_Concentration!$E:$E,B2886,Q3_SQL_Error_Concentration!$F:$F,C2886)=0,"",SUMIFS(Q3_SQL_Error_Concentration!$I:$I,Q3_SQL_Error_Concentration!$A:$A,A2886,Q3_SQL_Error_Concentration!$E:$E,B2886,Q3_SQL_Error_Concentration!$F:$F,C2886))</f>
        <v/>
      </c>
      <c r="H2886" s="5" t="str">
        <f t="shared" si="271"/>
        <v/>
      </c>
      <c r="I2886" s="5">
        <f>IF(D2886&gt;=Q3_Validation!$C$2,1,0)</f>
        <v>0</v>
      </c>
      <c r="J2886" s="8" t="str">
        <f t="shared" si="272"/>
        <v/>
      </c>
      <c r="K2886" s="5" t="str">
        <f t="shared" si="273"/>
        <v>excluded</v>
      </c>
      <c r="L2886" s="5">
        <f t="shared" si="274"/>
        <v>0</v>
      </c>
      <c r="M2886" s="5">
        <f t="shared" si="275"/>
        <v>0</v>
      </c>
    </row>
    <row r="2887" spans="1:13">
      <c r="A2887" s="5">
        <v>5192</v>
      </c>
      <c r="B2887" s="5">
        <v>12</v>
      </c>
      <c r="C2887" s="5" t="s">
        <v>64</v>
      </c>
      <c r="D2887" s="5">
        <v>106</v>
      </c>
      <c r="E2887" s="5">
        <v>0</v>
      </c>
      <c r="F2887" s="8">
        <f t="shared" si="270"/>
        <v>0</v>
      </c>
      <c r="G2887" s="5" t="str">
        <f>IF(COUNTIFS(Q3_SQL_Error_Concentration!$A:$A,A2887,Q3_SQL_Error_Concentration!$E:$E,B2887,Q3_SQL_Error_Concentration!$F:$F,C2887)=0,"",SUMIFS(Q3_SQL_Error_Concentration!$I:$I,Q3_SQL_Error_Concentration!$A:$A,A2887,Q3_SQL_Error_Concentration!$E:$E,B2887,Q3_SQL_Error_Concentration!$F:$F,C2887))</f>
        <v/>
      </c>
      <c r="H2887" s="5" t="str">
        <f t="shared" si="271"/>
        <v/>
      </c>
      <c r="I2887" s="5">
        <f>IF(D2887&gt;=Q3_Validation!$C$2,1,0)</f>
        <v>0</v>
      </c>
      <c r="J2887" s="8" t="str">
        <f t="shared" si="272"/>
        <v/>
      </c>
      <c r="K2887" s="5" t="str">
        <f t="shared" si="273"/>
        <v>excluded</v>
      </c>
      <c r="L2887" s="5">
        <f t="shared" si="274"/>
        <v>0</v>
      </c>
      <c r="M2887" s="5">
        <f t="shared" si="275"/>
        <v>0</v>
      </c>
    </row>
    <row r="2888" spans="1:13">
      <c r="A2888" s="5">
        <v>5192</v>
      </c>
      <c r="B2888" s="5">
        <v>12</v>
      </c>
      <c r="C2888" s="5" t="s">
        <v>62</v>
      </c>
      <c r="D2888" s="5">
        <v>50</v>
      </c>
      <c r="E2888" s="5">
        <v>1</v>
      </c>
      <c r="F2888" s="8">
        <f t="shared" si="270"/>
        <v>2</v>
      </c>
      <c r="G2888" s="5" t="str">
        <f>IF(COUNTIFS(Q3_SQL_Error_Concentration!$A:$A,A2888,Q3_SQL_Error_Concentration!$E:$E,B2888,Q3_SQL_Error_Concentration!$F:$F,C2888)=0,"",SUMIFS(Q3_SQL_Error_Concentration!$I:$I,Q3_SQL_Error_Concentration!$A:$A,A2888,Q3_SQL_Error_Concentration!$E:$E,B2888,Q3_SQL_Error_Concentration!$F:$F,C2888))</f>
        <v/>
      </c>
      <c r="H2888" s="5" t="str">
        <f t="shared" si="271"/>
        <v/>
      </c>
      <c r="I2888" s="5">
        <f>IF(D2888&gt;=Q3_Validation!$C$2,1,0)</f>
        <v>0</v>
      </c>
      <c r="J2888" s="8" t="str">
        <f t="shared" si="272"/>
        <v/>
      </c>
      <c r="K2888" s="5" t="str">
        <f t="shared" si="273"/>
        <v>excluded</v>
      </c>
      <c r="L2888" s="5">
        <f t="shared" si="274"/>
        <v>0</v>
      </c>
      <c r="M2888" s="5">
        <f t="shared" si="275"/>
        <v>0</v>
      </c>
    </row>
    <row r="2889" spans="1:13">
      <c r="A2889" s="5">
        <v>5192</v>
      </c>
      <c r="B2889" s="5">
        <v>13</v>
      </c>
      <c r="C2889" s="5" t="s">
        <v>63</v>
      </c>
      <c r="D2889" s="5">
        <v>39</v>
      </c>
      <c r="E2889" s="5">
        <v>0</v>
      </c>
      <c r="F2889" s="8">
        <f t="shared" si="270"/>
        <v>0</v>
      </c>
      <c r="G2889" s="5" t="str">
        <f>IF(COUNTIFS(Q3_SQL_Error_Concentration!$A:$A,A2889,Q3_SQL_Error_Concentration!$E:$E,B2889,Q3_SQL_Error_Concentration!$F:$F,C2889)=0,"",SUMIFS(Q3_SQL_Error_Concentration!$I:$I,Q3_SQL_Error_Concentration!$A:$A,A2889,Q3_SQL_Error_Concentration!$E:$E,B2889,Q3_SQL_Error_Concentration!$F:$F,C2889))</f>
        <v/>
      </c>
      <c r="H2889" s="5" t="str">
        <f t="shared" si="271"/>
        <v/>
      </c>
      <c r="I2889" s="5">
        <f>IF(D2889&gt;=Q3_Validation!$C$2,1,0)</f>
        <v>0</v>
      </c>
      <c r="J2889" s="8" t="str">
        <f t="shared" si="272"/>
        <v/>
      </c>
      <c r="K2889" s="5" t="str">
        <f t="shared" si="273"/>
        <v>excluded</v>
      </c>
      <c r="L2889" s="5">
        <f t="shared" si="274"/>
        <v>0</v>
      </c>
      <c r="M2889" s="5">
        <f t="shared" si="275"/>
        <v>0</v>
      </c>
    </row>
    <row r="2890" spans="1:13">
      <c r="A2890" s="5">
        <v>5192</v>
      </c>
      <c r="B2890" s="5">
        <v>13</v>
      </c>
      <c r="C2890" s="5" t="s">
        <v>64</v>
      </c>
      <c r="D2890" s="5">
        <v>134</v>
      </c>
      <c r="E2890" s="5">
        <v>1</v>
      </c>
      <c r="F2890" s="8">
        <f t="shared" si="270"/>
        <v>0.74626865671641796</v>
      </c>
      <c r="G2890" s="5" t="str">
        <f>IF(COUNTIFS(Q3_SQL_Error_Concentration!$A:$A,A2890,Q3_SQL_Error_Concentration!$E:$E,B2890,Q3_SQL_Error_Concentration!$F:$F,C2890)=0,"",SUMIFS(Q3_SQL_Error_Concentration!$I:$I,Q3_SQL_Error_Concentration!$A:$A,A2890,Q3_SQL_Error_Concentration!$E:$E,B2890,Q3_SQL_Error_Concentration!$F:$F,C2890))</f>
        <v/>
      </c>
      <c r="H2890" s="5" t="str">
        <f t="shared" si="271"/>
        <v/>
      </c>
      <c r="I2890" s="5">
        <f>IF(D2890&gt;=Q3_Validation!$C$2,1,0)</f>
        <v>0</v>
      </c>
      <c r="J2890" s="8" t="str">
        <f t="shared" si="272"/>
        <v/>
      </c>
      <c r="K2890" s="5" t="str">
        <f t="shared" si="273"/>
        <v>excluded</v>
      </c>
      <c r="L2890" s="5">
        <f t="shared" si="274"/>
        <v>0</v>
      </c>
      <c r="M2890" s="5">
        <f t="shared" si="275"/>
        <v>0</v>
      </c>
    </row>
    <row r="2891" spans="1:13">
      <c r="A2891" s="5">
        <v>5192</v>
      </c>
      <c r="B2891" s="5">
        <v>13</v>
      </c>
      <c r="C2891" s="5" t="s">
        <v>62</v>
      </c>
      <c r="D2891" s="5">
        <v>69</v>
      </c>
      <c r="E2891" s="5">
        <v>0</v>
      </c>
      <c r="F2891" s="8">
        <f t="shared" si="270"/>
        <v>0</v>
      </c>
      <c r="G2891" s="5" t="str">
        <f>IF(COUNTIFS(Q3_SQL_Error_Concentration!$A:$A,A2891,Q3_SQL_Error_Concentration!$E:$E,B2891,Q3_SQL_Error_Concentration!$F:$F,C2891)=0,"",SUMIFS(Q3_SQL_Error_Concentration!$I:$I,Q3_SQL_Error_Concentration!$A:$A,A2891,Q3_SQL_Error_Concentration!$E:$E,B2891,Q3_SQL_Error_Concentration!$F:$F,C2891))</f>
        <v/>
      </c>
      <c r="H2891" s="5" t="str">
        <f t="shared" si="271"/>
        <v/>
      </c>
      <c r="I2891" s="5">
        <f>IF(D2891&gt;=Q3_Validation!$C$2,1,0)</f>
        <v>0</v>
      </c>
      <c r="J2891" s="8" t="str">
        <f t="shared" si="272"/>
        <v/>
      </c>
      <c r="K2891" s="5" t="str">
        <f t="shared" si="273"/>
        <v>excluded</v>
      </c>
      <c r="L2891" s="5">
        <f t="shared" si="274"/>
        <v>0</v>
      </c>
      <c r="M2891" s="5">
        <f t="shared" si="275"/>
        <v>0</v>
      </c>
    </row>
    <row r="2892" spans="1:13">
      <c r="A2892" s="5">
        <v>5192</v>
      </c>
      <c r="B2892" s="5">
        <v>14</v>
      </c>
      <c r="C2892" s="5" t="s">
        <v>63</v>
      </c>
      <c r="D2892" s="5">
        <v>67</v>
      </c>
      <c r="E2892" s="5">
        <v>0</v>
      </c>
      <c r="F2892" s="8">
        <f t="shared" si="270"/>
        <v>0</v>
      </c>
      <c r="G2892" s="5" t="str">
        <f>IF(COUNTIFS(Q3_SQL_Error_Concentration!$A:$A,A2892,Q3_SQL_Error_Concentration!$E:$E,B2892,Q3_SQL_Error_Concentration!$F:$F,C2892)=0,"",SUMIFS(Q3_SQL_Error_Concentration!$I:$I,Q3_SQL_Error_Concentration!$A:$A,A2892,Q3_SQL_Error_Concentration!$E:$E,B2892,Q3_SQL_Error_Concentration!$F:$F,C2892))</f>
        <v/>
      </c>
      <c r="H2892" s="5" t="str">
        <f t="shared" si="271"/>
        <v/>
      </c>
      <c r="I2892" s="5">
        <f>IF(D2892&gt;=Q3_Validation!$C$2,1,0)</f>
        <v>0</v>
      </c>
      <c r="J2892" s="8" t="str">
        <f t="shared" si="272"/>
        <v/>
      </c>
      <c r="K2892" s="5" t="str">
        <f t="shared" si="273"/>
        <v>excluded</v>
      </c>
      <c r="L2892" s="5">
        <f t="shared" si="274"/>
        <v>0</v>
      </c>
      <c r="M2892" s="5">
        <f t="shared" si="275"/>
        <v>0</v>
      </c>
    </row>
    <row r="2893" spans="1:13">
      <c r="A2893" s="5">
        <v>5192</v>
      </c>
      <c r="B2893" s="5">
        <v>14</v>
      </c>
      <c r="C2893" s="5" t="s">
        <v>64</v>
      </c>
      <c r="D2893" s="5">
        <v>315</v>
      </c>
      <c r="E2893" s="5">
        <v>6</v>
      </c>
      <c r="F2893" s="8">
        <f t="shared" si="270"/>
        <v>1.9047619047619047</v>
      </c>
      <c r="G2893" s="5" t="str">
        <f>IF(COUNTIFS(Q3_SQL_Error_Concentration!$A:$A,A2893,Q3_SQL_Error_Concentration!$E:$E,B2893,Q3_SQL_Error_Concentration!$F:$F,C2893)=0,"",SUMIFS(Q3_SQL_Error_Concentration!$I:$I,Q3_SQL_Error_Concentration!$A:$A,A2893,Q3_SQL_Error_Concentration!$E:$E,B2893,Q3_SQL_Error_Concentration!$F:$F,C2893))</f>
        <v/>
      </c>
      <c r="H2893" s="5" t="str">
        <f t="shared" si="271"/>
        <v/>
      </c>
      <c r="I2893" s="5">
        <f>IF(D2893&gt;=Q3_Validation!$C$2,1,0)</f>
        <v>0</v>
      </c>
      <c r="J2893" s="8" t="str">
        <f t="shared" si="272"/>
        <v/>
      </c>
      <c r="K2893" s="5" t="str">
        <f t="shared" si="273"/>
        <v>excluded</v>
      </c>
      <c r="L2893" s="5">
        <f t="shared" si="274"/>
        <v>0</v>
      </c>
      <c r="M2893" s="5">
        <f t="shared" si="275"/>
        <v>0</v>
      </c>
    </row>
    <row r="2894" spans="1:13">
      <c r="A2894" s="5">
        <v>5192</v>
      </c>
      <c r="B2894" s="5">
        <v>14</v>
      </c>
      <c r="C2894" s="5" t="s">
        <v>62</v>
      </c>
      <c r="D2894" s="5">
        <v>130</v>
      </c>
      <c r="E2894" s="5">
        <v>0</v>
      </c>
      <c r="F2894" s="8">
        <f t="shared" si="270"/>
        <v>0</v>
      </c>
      <c r="G2894" s="5" t="str">
        <f>IF(COUNTIFS(Q3_SQL_Error_Concentration!$A:$A,A2894,Q3_SQL_Error_Concentration!$E:$E,B2894,Q3_SQL_Error_Concentration!$F:$F,C2894)=0,"",SUMIFS(Q3_SQL_Error_Concentration!$I:$I,Q3_SQL_Error_Concentration!$A:$A,A2894,Q3_SQL_Error_Concentration!$E:$E,B2894,Q3_SQL_Error_Concentration!$F:$F,C2894))</f>
        <v/>
      </c>
      <c r="H2894" s="5" t="str">
        <f t="shared" si="271"/>
        <v/>
      </c>
      <c r="I2894" s="5">
        <f>IF(D2894&gt;=Q3_Validation!$C$2,1,0)</f>
        <v>0</v>
      </c>
      <c r="J2894" s="8" t="str">
        <f t="shared" si="272"/>
        <v/>
      </c>
      <c r="K2894" s="5" t="str">
        <f t="shared" si="273"/>
        <v>excluded</v>
      </c>
      <c r="L2894" s="5">
        <f t="shared" si="274"/>
        <v>0</v>
      </c>
      <c r="M2894" s="5">
        <f t="shared" si="275"/>
        <v>0</v>
      </c>
    </row>
    <row r="2895" spans="1:13">
      <c r="A2895" s="5">
        <v>5192</v>
      </c>
      <c r="B2895" s="5">
        <v>15</v>
      </c>
      <c r="C2895" s="5" t="s">
        <v>63</v>
      </c>
      <c r="D2895" s="5">
        <v>72</v>
      </c>
      <c r="E2895" s="5">
        <v>0</v>
      </c>
      <c r="F2895" s="8">
        <f t="shared" si="270"/>
        <v>0</v>
      </c>
      <c r="G2895" s="5" t="str">
        <f>IF(COUNTIFS(Q3_SQL_Error_Concentration!$A:$A,A2895,Q3_SQL_Error_Concentration!$E:$E,B2895,Q3_SQL_Error_Concentration!$F:$F,C2895)=0,"",SUMIFS(Q3_SQL_Error_Concentration!$I:$I,Q3_SQL_Error_Concentration!$A:$A,A2895,Q3_SQL_Error_Concentration!$E:$E,B2895,Q3_SQL_Error_Concentration!$F:$F,C2895))</f>
        <v/>
      </c>
      <c r="H2895" s="5" t="str">
        <f t="shared" si="271"/>
        <v/>
      </c>
      <c r="I2895" s="5">
        <f>IF(D2895&gt;=Q3_Validation!$C$2,1,0)</f>
        <v>0</v>
      </c>
      <c r="J2895" s="8" t="str">
        <f t="shared" si="272"/>
        <v/>
      </c>
      <c r="K2895" s="5" t="str">
        <f t="shared" si="273"/>
        <v>excluded</v>
      </c>
      <c r="L2895" s="5">
        <f t="shared" si="274"/>
        <v>0</v>
      </c>
      <c r="M2895" s="5">
        <f t="shared" si="275"/>
        <v>0</v>
      </c>
    </row>
    <row r="2896" spans="1:13">
      <c r="A2896" s="5">
        <v>5192</v>
      </c>
      <c r="B2896" s="5">
        <v>15</v>
      </c>
      <c r="C2896" s="5" t="s">
        <v>64</v>
      </c>
      <c r="D2896" s="5">
        <v>228</v>
      </c>
      <c r="E2896" s="5">
        <v>3</v>
      </c>
      <c r="F2896" s="8">
        <f t="shared" si="270"/>
        <v>1.3157894736842106</v>
      </c>
      <c r="G2896" s="5" t="str">
        <f>IF(COUNTIFS(Q3_SQL_Error_Concentration!$A:$A,A2896,Q3_SQL_Error_Concentration!$E:$E,B2896,Q3_SQL_Error_Concentration!$F:$F,C2896)=0,"",SUMIFS(Q3_SQL_Error_Concentration!$I:$I,Q3_SQL_Error_Concentration!$A:$A,A2896,Q3_SQL_Error_Concentration!$E:$E,B2896,Q3_SQL_Error_Concentration!$F:$F,C2896))</f>
        <v/>
      </c>
      <c r="H2896" s="5" t="str">
        <f t="shared" si="271"/>
        <v/>
      </c>
      <c r="I2896" s="5">
        <f>IF(D2896&gt;=Q3_Validation!$C$2,1,0)</f>
        <v>0</v>
      </c>
      <c r="J2896" s="8" t="str">
        <f t="shared" si="272"/>
        <v/>
      </c>
      <c r="K2896" s="5" t="str">
        <f t="shared" si="273"/>
        <v>excluded</v>
      </c>
      <c r="L2896" s="5">
        <f t="shared" si="274"/>
        <v>0</v>
      </c>
      <c r="M2896" s="5">
        <f t="shared" si="275"/>
        <v>0</v>
      </c>
    </row>
    <row r="2897" spans="1:13">
      <c r="A2897" s="5">
        <v>5192</v>
      </c>
      <c r="B2897" s="5">
        <v>15</v>
      </c>
      <c r="C2897" s="5" t="s">
        <v>62</v>
      </c>
      <c r="D2897" s="5">
        <v>105</v>
      </c>
      <c r="E2897" s="5">
        <v>0</v>
      </c>
      <c r="F2897" s="8">
        <f t="shared" si="270"/>
        <v>0</v>
      </c>
      <c r="G2897" s="5" t="str">
        <f>IF(COUNTIFS(Q3_SQL_Error_Concentration!$A:$A,A2897,Q3_SQL_Error_Concentration!$E:$E,B2897,Q3_SQL_Error_Concentration!$F:$F,C2897)=0,"",SUMIFS(Q3_SQL_Error_Concentration!$I:$I,Q3_SQL_Error_Concentration!$A:$A,A2897,Q3_SQL_Error_Concentration!$E:$E,B2897,Q3_SQL_Error_Concentration!$F:$F,C2897))</f>
        <v/>
      </c>
      <c r="H2897" s="5" t="str">
        <f t="shared" si="271"/>
        <v/>
      </c>
      <c r="I2897" s="5">
        <f>IF(D2897&gt;=Q3_Validation!$C$2,1,0)</f>
        <v>0</v>
      </c>
      <c r="J2897" s="8" t="str">
        <f t="shared" si="272"/>
        <v/>
      </c>
      <c r="K2897" s="5" t="str">
        <f t="shared" si="273"/>
        <v>excluded</v>
      </c>
      <c r="L2897" s="5">
        <f t="shared" si="274"/>
        <v>0</v>
      </c>
      <c r="M2897" s="5">
        <f t="shared" si="275"/>
        <v>0</v>
      </c>
    </row>
    <row r="2898" spans="1:13">
      <c r="A2898" s="5">
        <v>5192</v>
      </c>
      <c r="B2898" s="5">
        <v>16</v>
      </c>
      <c r="C2898" s="5" t="s">
        <v>63</v>
      </c>
      <c r="D2898" s="5">
        <v>95</v>
      </c>
      <c r="E2898" s="5">
        <v>1</v>
      </c>
      <c r="F2898" s="8">
        <f t="shared" si="270"/>
        <v>1.0526315789473684</v>
      </c>
      <c r="G2898" s="5" t="str">
        <f>IF(COUNTIFS(Q3_SQL_Error_Concentration!$A:$A,A2898,Q3_SQL_Error_Concentration!$E:$E,B2898,Q3_SQL_Error_Concentration!$F:$F,C2898)=0,"",SUMIFS(Q3_SQL_Error_Concentration!$I:$I,Q3_SQL_Error_Concentration!$A:$A,A2898,Q3_SQL_Error_Concentration!$E:$E,B2898,Q3_SQL_Error_Concentration!$F:$F,C2898))</f>
        <v/>
      </c>
      <c r="H2898" s="5" t="str">
        <f t="shared" si="271"/>
        <v/>
      </c>
      <c r="I2898" s="5">
        <f>IF(D2898&gt;=Q3_Validation!$C$2,1,0)</f>
        <v>0</v>
      </c>
      <c r="J2898" s="8" t="str">
        <f t="shared" si="272"/>
        <v/>
      </c>
      <c r="K2898" s="5" t="str">
        <f t="shared" si="273"/>
        <v>excluded</v>
      </c>
      <c r="L2898" s="5">
        <f t="shared" si="274"/>
        <v>0</v>
      </c>
      <c r="M2898" s="5">
        <f t="shared" si="275"/>
        <v>0</v>
      </c>
    </row>
    <row r="2899" spans="1:13">
      <c r="A2899" s="5">
        <v>5192</v>
      </c>
      <c r="B2899" s="5">
        <v>16</v>
      </c>
      <c r="C2899" s="5" t="s">
        <v>64</v>
      </c>
      <c r="D2899" s="5">
        <v>224</v>
      </c>
      <c r="E2899" s="5">
        <v>9</v>
      </c>
      <c r="F2899" s="8">
        <f t="shared" si="270"/>
        <v>4.0178571428571432</v>
      </c>
      <c r="G2899" s="5" t="str">
        <f>IF(COUNTIFS(Q3_SQL_Error_Concentration!$A:$A,A2899,Q3_SQL_Error_Concentration!$E:$E,B2899,Q3_SQL_Error_Concentration!$F:$F,C2899)=0,"",SUMIFS(Q3_SQL_Error_Concentration!$I:$I,Q3_SQL_Error_Concentration!$A:$A,A2899,Q3_SQL_Error_Concentration!$E:$E,B2899,Q3_SQL_Error_Concentration!$F:$F,C2899))</f>
        <v/>
      </c>
      <c r="H2899" s="5" t="str">
        <f t="shared" si="271"/>
        <v/>
      </c>
      <c r="I2899" s="5">
        <f>IF(D2899&gt;=Q3_Validation!$C$2,1,0)</f>
        <v>0</v>
      </c>
      <c r="J2899" s="8" t="str">
        <f t="shared" si="272"/>
        <v/>
      </c>
      <c r="K2899" s="5" t="str">
        <f t="shared" si="273"/>
        <v>excluded</v>
      </c>
      <c r="L2899" s="5">
        <f t="shared" si="274"/>
        <v>0</v>
      </c>
      <c r="M2899" s="5">
        <f t="shared" si="275"/>
        <v>0</v>
      </c>
    </row>
    <row r="2900" spans="1:13">
      <c r="A2900" s="5">
        <v>5192</v>
      </c>
      <c r="B2900" s="5">
        <v>16</v>
      </c>
      <c r="C2900" s="5" t="s">
        <v>62</v>
      </c>
      <c r="D2900" s="5">
        <v>89</v>
      </c>
      <c r="E2900" s="5">
        <v>1</v>
      </c>
      <c r="F2900" s="8">
        <f t="shared" si="270"/>
        <v>1.1235955056179776</v>
      </c>
      <c r="G2900" s="5" t="str">
        <f>IF(COUNTIFS(Q3_SQL_Error_Concentration!$A:$A,A2900,Q3_SQL_Error_Concentration!$E:$E,B2900,Q3_SQL_Error_Concentration!$F:$F,C2900)=0,"",SUMIFS(Q3_SQL_Error_Concentration!$I:$I,Q3_SQL_Error_Concentration!$A:$A,A2900,Q3_SQL_Error_Concentration!$E:$E,B2900,Q3_SQL_Error_Concentration!$F:$F,C2900))</f>
        <v/>
      </c>
      <c r="H2900" s="5" t="str">
        <f t="shared" si="271"/>
        <v/>
      </c>
      <c r="I2900" s="5">
        <f>IF(D2900&gt;=Q3_Validation!$C$2,1,0)</f>
        <v>0</v>
      </c>
      <c r="J2900" s="8" t="str">
        <f t="shared" si="272"/>
        <v/>
      </c>
      <c r="K2900" s="5" t="str">
        <f t="shared" si="273"/>
        <v>excluded</v>
      </c>
      <c r="L2900" s="5">
        <f t="shared" si="274"/>
        <v>0</v>
      </c>
      <c r="M2900" s="5">
        <f t="shared" si="275"/>
        <v>0</v>
      </c>
    </row>
    <row r="2901" spans="1:13">
      <c r="A2901" s="5">
        <v>5192</v>
      </c>
      <c r="B2901" s="5">
        <v>17</v>
      </c>
      <c r="C2901" s="5" t="s">
        <v>63</v>
      </c>
      <c r="D2901" s="5">
        <v>71</v>
      </c>
      <c r="E2901" s="5">
        <v>1</v>
      </c>
      <c r="F2901" s="8">
        <f t="shared" si="270"/>
        <v>1.408450704225352</v>
      </c>
      <c r="G2901" s="5" t="str">
        <f>IF(COUNTIFS(Q3_SQL_Error_Concentration!$A:$A,A2901,Q3_SQL_Error_Concentration!$E:$E,B2901,Q3_SQL_Error_Concentration!$F:$F,C2901)=0,"",SUMIFS(Q3_SQL_Error_Concentration!$I:$I,Q3_SQL_Error_Concentration!$A:$A,A2901,Q3_SQL_Error_Concentration!$E:$E,B2901,Q3_SQL_Error_Concentration!$F:$F,C2901))</f>
        <v/>
      </c>
      <c r="H2901" s="5" t="str">
        <f t="shared" si="271"/>
        <v/>
      </c>
      <c r="I2901" s="5">
        <f>IF(D2901&gt;=Q3_Validation!$C$2,1,0)</f>
        <v>0</v>
      </c>
      <c r="J2901" s="8" t="str">
        <f t="shared" si="272"/>
        <v/>
      </c>
      <c r="K2901" s="5" t="str">
        <f t="shared" si="273"/>
        <v>excluded</v>
      </c>
      <c r="L2901" s="5">
        <f t="shared" si="274"/>
        <v>0</v>
      </c>
      <c r="M2901" s="5">
        <f t="shared" si="275"/>
        <v>0</v>
      </c>
    </row>
    <row r="2902" spans="1:13">
      <c r="A2902" s="5">
        <v>5192</v>
      </c>
      <c r="B2902" s="5">
        <v>17</v>
      </c>
      <c r="C2902" s="5" t="s">
        <v>64</v>
      </c>
      <c r="D2902" s="5">
        <v>212</v>
      </c>
      <c r="E2902" s="5">
        <v>5</v>
      </c>
      <c r="F2902" s="8">
        <f t="shared" si="270"/>
        <v>2.358490566037736</v>
      </c>
      <c r="G2902" s="5" t="str">
        <f>IF(COUNTIFS(Q3_SQL_Error_Concentration!$A:$A,A2902,Q3_SQL_Error_Concentration!$E:$E,B2902,Q3_SQL_Error_Concentration!$F:$F,C2902)=0,"",SUMIFS(Q3_SQL_Error_Concentration!$I:$I,Q3_SQL_Error_Concentration!$A:$A,A2902,Q3_SQL_Error_Concentration!$E:$E,B2902,Q3_SQL_Error_Concentration!$F:$F,C2902))</f>
        <v/>
      </c>
      <c r="H2902" s="5" t="str">
        <f t="shared" si="271"/>
        <v/>
      </c>
      <c r="I2902" s="5">
        <f>IF(D2902&gt;=Q3_Validation!$C$2,1,0)</f>
        <v>0</v>
      </c>
      <c r="J2902" s="8" t="str">
        <f t="shared" si="272"/>
        <v/>
      </c>
      <c r="K2902" s="5" t="str">
        <f t="shared" si="273"/>
        <v>excluded</v>
      </c>
      <c r="L2902" s="5">
        <f t="shared" si="274"/>
        <v>0</v>
      </c>
      <c r="M2902" s="5">
        <f t="shared" si="275"/>
        <v>0</v>
      </c>
    </row>
    <row r="2903" spans="1:13">
      <c r="A2903" s="5">
        <v>5192</v>
      </c>
      <c r="B2903" s="5">
        <v>17</v>
      </c>
      <c r="C2903" s="5" t="s">
        <v>62</v>
      </c>
      <c r="D2903" s="5">
        <v>71</v>
      </c>
      <c r="E2903" s="5">
        <v>0</v>
      </c>
      <c r="F2903" s="8">
        <f t="shared" si="270"/>
        <v>0</v>
      </c>
      <c r="G2903" s="5" t="str">
        <f>IF(COUNTIFS(Q3_SQL_Error_Concentration!$A:$A,A2903,Q3_SQL_Error_Concentration!$E:$E,B2903,Q3_SQL_Error_Concentration!$F:$F,C2903)=0,"",SUMIFS(Q3_SQL_Error_Concentration!$I:$I,Q3_SQL_Error_Concentration!$A:$A,A2903,Q3_SQL_Error_Concentration!$E:$E,B2903,Q3_SQL_Error_Concentration!$F:$F,C2903))</f>
        <v/>
      </c>
      <c r="H2903" s="5" t="str">
        <f t="shared" si="271"/>
        <v/>
      </c>
      <c r="I2903" s="5">
        <f>IF(D2903&gt;=Q3_Validation!$C$2,1,0)</f>
        <v>0</v>
      </c>
      <c r="J2903" s="8" t="str">
        <f t="shared" si="272"/>
        <v/>
      </c>
      <c r="K2903" s="5" t="str">
        <f t="shared" si="273"/>
        <v>excluded</v>
      </c>
      <c r="L2903" s="5">
        <f t="shared" si="274"/>
        <v>0</v>
      </c>
      <c r="M2903" s="5">
        <f t="shared" si="275"/>
        <v>0</v>
      </c>
    </row>
    <row r="2904" spans="1:13">
      <c r="A2904" s="5">
        <v>5192</v>
      </c>
      <c r="B2904" s="5">
        <v>18</v>
      </c>
      <c r="C2904" s="5" t="s">
        <v>63</v>
      </c>
      <c r="D2904" s="5">
        <v>127</v>
      </c>
      <c r="E2904" s="5">
        <v>2</v>
      </c>
      <c r="F2904" s="8">
        <f t="shared" si="270"/>
        <v>1.5748031496062993</v>
      </c>
      <c r="G2904" s="5" t="str">
        <f>IF(COUNTIFS(Q3_SQL_Error_Concentration!$A:$A,A2904,Q3_SQL_Error_Concentration!$E:$E,B2904,Q3_SQL_Error_Concentration!$F:$F,C2904)=0,"",SUMIFS(Q3_SQL_Error_Concentration!$I:$I,Q3_SQL_Error_Concentration!$A:$A,A2904,Q3_SQL_Error_Concentration!$E:$E,B2904,Q3_SQL_Error_Concentration!$F:$F,C2904))</f>
        <v/>
      </c>
      <c r="H2904" s="5" t="str">
        <f t="shared" si="271"/>
        <v/>
      </c>
      <c r="I2904" s="5">
        <f>IF(D2904&gt;=Q3_Validation!$C$2,1,0)</f>
        <v>0</v>
      </c>
      <c r="J2904" s="8" t="str">
        <f t="shared" si="272"/>
        <v/>
      </c>
      <c r="K2904" s="5" t="str">
        <f t="shared" si="273"/>
        <v>excluded</v>
      </c>
      <c r="L2904" s="5">
        <f t="shared" si="274"/>
        <v>0</v>
      </c>
      <c r="M2904" s="5">
        <f t="shared" si="275"/>
        <v>0</v>
      </c>
    </row>
    <row r="2905" spans="1:13">
      <c r="A2905" s="5">
        <v>5192</v>
      </c>
      <c r="B2905" s="5">
        <v>18</v>
      </c>
      <c r="C2905" s="5" t="s">
        <v>64</v>
      </c>
      <c r="D2905" s="5">
        <v>350</v>
      </c>
      <c r="E2905" s="5">
        <v>12</v>
      </c>
      <c r="F2905" s="8">
        <f t="shared" si="270"/>
        <v>3.4285714285714284</v>
      </c>
      <c r="G2905" s="5" t="str">
        <f>IF(COUNTIFS(Q3_SQL_Error_Concentration!$A:$A,A2905,Q3_SQL_Error_Concentration!$E:$E,B2905,Q3_SQL_Error_Concentration!$F:$F,C2905)=0,"",SUMIFS(Q3_SQL_Error_Concentration!$I:$I,Q3_SQL_Error_Concentration!$A:$A,A2905,Q3_SQL_Error_Concentration!$E:$E,B2905,Q3_SQL_Error_Concentration!$F:$F,C2905))</f>
        <v/>
      </c>
      <c r="H2905" s="5" t="str">
        <f t="shared" si="271"/>
        <v/>
      </c>
      <c r="I2905" s="5">
        <f>IF(D2905&gt;=Q3_Validation!$C$2,1,0)</f>
        <v>0</v>
      </c>
      <c r="J2905" s="8" t="str">
        <f t="shared" si="272"/>
        <v/>
      </c>
      <c r="K2905" s="5" t="str">
        <f t="shared" si="273"/>
        <v>excluded</v>
      </c>
      <c r="L2905" s="5">
        <f t="shared" si="274"/>
        <v>0</v>
      </c>
      <c r="M2905" s="5">
        <f t="shared" si="275"/>
        <v>0</v>
      </c>
    </row>
    <row r="2906" spans="1:13">
      <c r="A2906" s="5">
        <v>5192</v>
      </c>
      <c r="B2906" s="5">
        <v>18</v>
      </c>
      <c r="C2906" s="5" t="s">
        <v>62</v>
      </c>
      <c r="D2906" s="5">
        <v>134</v>
      </c>
      <c r="E2906" s="5">
        <v>4</v>
      </c>
      <c r="F2906" s="8">
        <f t="shared" si="270"/>
        <v>2.9850746268656718</v>
      </c>
      <c r="G2906" s="5" t="str">
        <f>IF(COUNTIFS(Q3_SQL_Error_Concentration!$A:$A,A2906,Q3_SQL_Error_Concentration!$E:$E,B2906,Q3_SQL_Error_Concentration!$F:$F,C2906)=0,"",SUMIFS(Q3_SQL_Error_Concentration!$I:$I,Q3_SQL_Error_Concentration!$A:$A,A2906,Q3_SQL_Error_Concentration!$E:$E,B2906,Q3_SQL_Error_Concentration!$F:$F,C2906))</f>
        <v/>
      </c>
      <c r="H2906" s="5" t="str">
        <f t="shared" si="271"/>
        <v/>
      </c>
      <c r="I2906" s="5">
        <f>IF(D2906&gt;=Q3_Validation!$C$2,1,0)</f>
        <v>0</v>
      </c>
      <c r="J2906" s="8" t="str">
        <f t="shared" si="272"/>
        <v/>
      </c>
      <c r="K2906" s="5" t="str">
        <f t="shared" si="273"/>
        <v>excluded</v>
      </c>
      <c r="L2906" s="5">
        <f t="shared" si="274"/>
        <v>0</v>
      </c>
      <c r="M2906" s="5">
        <f t="shared" si="275"/>
        <v>0</v>
      </c>
    </row>
    <row r="2907" spans="1:13">
      <c r="A2907" s="5">
        <v>5192</v>
      </c>
      <c r="B2907" s="5">
        <v>19</v>
      </c>
      <c r="C2907" s="5" t="s">
        <v>63</v>
      </c>
      <c r="D2907" s="5">
        <v>30</v>
      </c>
      <c r="E2907" s="5">
        <v>0</v>
      </c>
      <c r="F2907" s="8">
        <f t="shared" si="270"/>
        <v>0</v>
      </c>
      <c r="G2907" s="5" t="str">
        <f>IF(COUNTIFS(Q3_SQL_Error_Concentration!$A:$A,A2907,Q3_SQL_Error_Concentration!$E:$E,B2907,Q3_SQL_Error_Concentration!$F:$F,C2907)=0,"",SUMIFS(Q3_SQL_Error_Concentration!$I:$I,Q3_SQL_Error_Concentration!$A:$A,A2907,Q3_SQL_Error_Concentration!$E:$E,B2907,Q3_SQL_Error_Concentration!$F:$F,C2907))</f>
        <v/>
      </c>
      <c r="H2907" s="5" t="str">
        <f t="shared" si="271"/>
        <v/>
      </c>
      <c r="I2907" s="5">
        <f>IF(D2907&gt;=Q3_Validation!$C$2,1,0)</f>
        <v>0</v>
      </c>
      <c r="J2907" s="8" t="str">
        <f t="shared" si="272"/>
        <v/>
      </c>
      <c r="K2907" s="5" t="str">
        <f t="shared" si="273"/>
        <v>excluded</v>
      </c>
      <c r="L2907" s="5">
        <f t="shared" si="274"/>
        <v>0</v>
      </c>
      <c r="M2907" s="5">
        <f t="shared" si="275"/>
        <v>0</v>
      </c>
    </row>
    <row r="2908" spans="1:13">
      <c r="A2908" s="5">
        <v>5192</v>
      </c>
      <c r="B2908" s="5">
        <v>19</v>
      </c>
      <c r="C2908" s="5" t="s">
        <v>64</v>
      </c>
      <c r="D2908" s="5">
        <v>168</v>
      </c>
      <c r="E2908" s="5">
        <v>2</v>
      </c>
      <c r="F2908" s="8">
        <f t="shared" si="270"/>
        <v>1.1904761904761905</v>
      </c>
      <c r="G2908" s="5" t="str">
        <f>IF(COUNTIFS(Q3_SQL_Error_Concentration!$A:$A,A2908,Q3_SQL_Error_Concentration!$E:$E,B2908,Q3_SQL_Error_Concentration!$F:$F,C2908)=0,"",SUMIFS(Q3_SQL_Error_Concentration!$I:$I,Q3_SQL_Error_Concentration!$A:$A,A2908,Q3_SQL_Error_Concentration!$E:$E,B2908,Q3_SQL_Error_Concentration!$F:$F,C2908))</f>
        <v/>
      </c>
      <c r="H2908" s="5" t="str">
        <f t="shared" si="271"/>
        <v/>
      </c>
      <c r="I2908" s="5">
        <f>IF(D2908&gt;=Q3_Validation!$C$2,1,0)</f>
        <v>0</v>
      </c>
      <c r="J2908" s="8" t="str">
        <f t="shared" si="272"/>
        <v/>
      </c>
      <c r="K2908" s="5" t="str">
        <f t="shared" si="273"/>
        <v>excluded</v>
      </c>
      <c r="L2908" s="5">
        <f t="shared" si="274"/>
        <v>0</v>
      </c>
      <c r="M2908" s="5">
        <f t="shared" si="275"/>
        <v>0</v>
      </c>
    </row>
    <row r="2909" spans="1:13">
      <c r="A2909" s="5">
        <v>5192</v>
      </c>
      <c r="B2909" s="5">
        <v>19</v>
      </c>
      <c r="C2909" s="5" t="s">
        <v>62</v>
      </c>
      <c r="D2909" s="5">
        <v>91</v>
      </c>
      <c r="E2909" s="5">
        <v>1</v>
      </c>
      <c r="F2909" s="8">
        <f t="shared" si="270"/>
        <v>1.098901098901099</v>
      </c>
      <c r="G2909" s="5" t="str">
        <f>IF(COUNTIFS(Q3_SQL_Error_Concentration!$A:$A,A2909,Q3_SQL_Error_Concentration!$E:$E,B2909,Q3_SQL_Error_Concentration!$F:$F,C2909)=0,"",SUMIFS(Q3_SQL_Error_Concentration!$I:$I,Q3_SQL_Error_Concentration!$A:$A,A2909,Q3_SQL_Error_Concentration!$E:$E,B2909,Q3_SQL_Error_Concentration!$F:$F,C2909))</f>
        <v/>
      </c>
      <c r="H2909" s="5" t="str">
        <f t="shared" si="271"/>
        <v/>
      </c>
      <c r="I2909" s="5">
        <f>IF(D2909&gt;=Q3_Validation!$C$2,1,0)</f>
        <v>0</v>
      </c>
      <c r="J2909" s="8" t="str">
        <f t="shared" si="272"/>
        <v/>
      </c>
      <c r="K2909" s="5" t="str">
        <f t="shared" si="273"/>
        <v>excluded</v>
      </c>
      <c r="L2909" s="5">
        <f t="shared" si="274"/>
        <v>0</v>
      </c>
      <c r="M2909" s="5">
        <f t="shared" si="275"/>
        <v>0</v>
      </c>
    </row>
    <row r="2910" spans="1:13">
      <c r="A2910" s="5">
        <v>5192</v>
      </c>
      <c r="B2910" s="5">
        <v>20</v>
      </c>
      <c r="C2910" s="5" t="s">
        <v>63</v>
      </c>
      <c r="D2910" s="5">
        <v>84</v>
      </c>
      <c r="E2910" s="5">
        <v>1</v>
      </c>
      <c r="F2910" s="8">
        <f t="shared" si="270"/>
        <v>1.1904761904761905</v>
      </c>
      <c r="G2910" s="5" t="str">
        <f>IF(COUNTIFS(Q3_SQL_Error_Concentration!$A:$A,A2910,Q3_SQL_Error_Concentration!$E:$E,B2910,Q3_SQL_Error_Concentration!$F:$F,C2910)=0,"",SUMIFS(Q3_SQL_Error_Concentration!$I:$I,Q3_SQL_Error_Concentration!$A:$A,A2910,Q3_SQL_Error_Concentration!$E:$E,B2910,Q3_SQL_Error_Concentration!$F:$F,C2910))</f>
        <v/>
      </c>
      <c r="H2910" s="5" t="str">
        <f t="shared" si="271"/>
        <v/>
      </c>
      <c r="I2910" s="5">
        <f>IF(D2910&gt;=Q3_Validation!$C$2,1,0)</f>
        <v>0</v>
      </c>
      <c r="J2910" s="8" t="str">
        <f t="shared" si="272"/>
        <v/>
      </c>
      <c r="K2910" s="5" t="str">
        <f t="shared" si="273"/>
        <v>excluded</v>
      </c>
      <c r="L2910" s="5">
        <f t="shared" si="274"/>
        <v>0</v>
      </c>
      <c r="M2910" s="5">
        <f t="shared" si="275"/>
        <v>0</v>
      </c>
    </row>
    <row r="2911" spans="1:13">
      <c r="A2911" s="5">
        <v>5192</v>
      </c>
      <c r="B2911" s="5">
        <v>20</v>
      </c>
      <c r="C2911" s="5" t="s">
        <v>64</v>
      </c>
      <c r="D2911" s="5">
        <v>296</v>
      </c>
      <c r="E2911" s="5">
        <v>6</v>
      </c>
      <c r="F2911" s="8">
        <f t="shared" si="270"/>
        <v>2.0270270270270272</v>
      </c>
      <c r="G2911" s="5" t="str">
        <f>IF(COUNTIFS(Q3_SQL_Error_Concentration!$A:$A,A2911,Q3_SQL_Error_Concentration!$E:$E,B2911,Q3_SQL_Error_Concentration!$F:$F,C2911)=0,"",SUMIFS(Q3_SQL_Error_Concentration!$I:$I,Q3_SQL_Error_Concentration!$A:$A,A2911,Q3_SQL_Error_Concentration!$E:$E,B2911,Q3_SQL_Error_Concentration!$F:$F,C2911))</f>
        <v/>
      </c>
      <c r="H2911" s="5" t="str">
        <f t="shared" si="271"/>
        <v/>
      </c>
      <c r="I2911" s="5">
        <f>IF(D2911&gt;=Q3_Validation!$C$2,1,0)</f>
        <v>0</v>
      </c>
      <c r="J2911" s="8" t="str">
        <f t="shared" si="272"/>
        <v/>
      </c>
      <c r="K2911" s="5" t="str">
        <f t="shared" si="273"/>
        <v>excluded</v>
      </c>
      <c r="L2911" s="5">
        <f t="shared" si="274"/>
        <v>0</v>
      </c>
      <c r="M2911" s="5">
        <f t="shared" si="275"/>
        <v>0</v>
      </c>
    </row>
    <row r="2912" spans="1:13">
      <c r="A2912" s="5">
        <v>5192</v>
      </c>
      <c r="B2912" s="5">
        <v>20</v>
      </c>
      <c r="C2912" s="5" t="s">
        <v>62</v>
      </c>
      <c r="D2912" s="5">
        <v>144</v>
      </c>
      <c r="E2912" s="5">
        <v>2</v>
      </c>
      <c r="F2912" s="8">
        <f t="shared" si="270"/>
        <v>1.3888888888888888</v>
      </c>
      <c r="G2912" s="5" t="str">
        <f>IF(COUNTIFS(Q3_SQL_Error_Concentration!$A:$A,A2912,Q3_SQL_Error_Concentration!$E:$E,B2912,Q3_SQL_Error_Concentration!$F:$F,C2912)=0,"",SUMIFS(Q3_SQL_Error_Concentration!$I:$I,Q3_SQL_Error_Concentration!$A:$A,A2912,Q3_SQL_Error_Concentration!$E:$E,B2912,Q3_SQL_Error_Concentration!$F:$F,C2912))</f>
        <v/>
      </c>
      <c r="H2912" s="5" t="str">
        <f t="shared" si="271"/>
        <v/>
      </c>
      <c r="I2912" s="5">
        <f>IF(D2912&gt;=Q3_Validation!$C$2,1,0)</f>
        <v>0</v>
      </c>
      <c r="J2912" s="8" t="str">
        <f t="shared" si="272"/>
        <v/>
      </c>
      <c r="K2912" s="5" t="str">
        <f t="shared" si="273"/>
        <v>excluded</v>
      </c>
      <c r="L2912" s="5">
        <f t="shared" si="274"/>
        <v>0</v>
      </c>
      <c r="M2912" s="5">
        <f t="shared" si="275"/>
        <v>0</v>
      </c>
    </row>
    <row r="2913" spans="1:13">
      <c r="A2913" s="5">
        <v>5192</v>
      </c>
      <c r="B2913" s="5">
        <v>21</v>
      </c>
      <c r="C2913" s="5" t="s">
        <v>63</v>
      </c>
      <c r="D2913" s="5">
        <v>61</v>
      </c>
      <c r="E2913" s="5">
        <v>0</v>
      </c>
      <c r="F2913" s="8">
        <f t="shared" si="270"/>
        <v>0</v>
      </c>
      <c r="G2913" s="5" t="str">
        <f>IF(COUNTIFS(Q3_SQL_Error_Concentration!$A:$A,A2913,Q3_SQL_Error_Concentration!$E:$E,B2913,Q3_SQL_Error_Concentration!$F:$F,C2913)=0,"",SUMIFS(Q3_SQL_Error_Concentration!$I:$I,Q3_SQL_Error_Concentration!$A:$A,A2913,Q3_SQL_Error_Concentration!$E:$E,B2913,Q3_SQL_Error_Concentration!$F:$F,C2913))</f>
        <v/>
      </c>
      <c r="H2913" s="5" t="str">
        <f t="shared" si="271"/>
        <v/>
      </c>
      <c r="I2913" s="5">
        <f>IF(D2913&gt;=Q3_Validation!$C$2,1,0)</f>
        <v>0</v>
      </c>
      <c r="J2913" s="8" t="str">
        <f t="shared" si="272"/>
        <v/>
      </c>
      <c r="K2913" s="5" t="str">
        <f t="shared" si="273"/>
        <v>excluded</v>
      </c>
      <c r="L2913" s="5">
        <f t="shared" si="274"/>
        <v>0</v>
      </c>
      <c r="M2913" s="5">
        <f t="shared" si="275"/>
        <v>0</v>
      </c>
    </row>
    <row r="2914" spans="1:13">
      <c r="A2914" s="5">
        <v>5192</v>
      </c>
      <c r="B2914" s="5">
        <v>21</v>
      </c>
      <c r="C2914" s="5" t="s">
        <v>64</v>
      </c>
      <c r="D2914" s="5">
        <v>217</v>
      </c>
      <c r="E2914" s="5">
        <v>8</v>
      </c>
      <c r="F2914" s="8">
        <f t="shared" si="270"/>
        <v>3.6866359447004609</v>
      </c>
      <c r="G2914" s="5" t="str">
        <f>IF(COUNTIFS(Q3_SQL_Error_Concentration!$A:$A,A2914,Q3_SQL_Error_Concentration!$E:$E,B2914,Q3_SQL_Error_Concentration!$F:$F,C2914)=0,"",SUMIFS(Q3_SQL_Error_Concentration!$I:$I,Q3_SQL_Error_Concentration!$A:$A,A2914,Q3_SQL_Error_Concentration!$E:$E,B2914,Q3_SQL_Error_Concentration!$F:$F,C2914))</f>
        <v/>
      </c>
      <c r="H2914" s="5" t="str">
        <f t="shared" si="271"/>
        <v/>
      </c>
      <c r="I2914" s="5">
        <f>IF(D2914&gt;=Q3_Validation!$C$2,1,0)</f>
        <v>0</v>
      </c>
      <c r="J2914" s="8" t="str">
        <f t="shared" si="272"/>
        <v/>
      </c>
      <c r="K2914" s="5" t="str">
        <f t="shared" si="273"/>
        <v>excluded</v>
      </c>
      <c r="L2914" s="5">
        <f t="shared" si="274"/>
        <v>0</v>
      </c>
      <c r="M2914" s="5">
        <f t="shared" si="275"/>
        <v>0</v>
      </c>
    </row>
    <row r="2915" spans="1:13">
      <c r="A2915" s="5">
        <v>5192</v>
      </c>
      <c r="B2915" s="5">
        <v>21</v>
      </c>
      <c r="C2915" s="5" t="s">
        <v>62</v>
      </c>
      <c r="D2915" s="5">
        <v>62</v>
      </c>
      <c r="E2915" s="5">
        <v>0</v>
      </c>
      <c r="F2915" s="8">
        <f t="shared" si="270"/>
        <v>0</v>
      </c>
      <c r="G2915" s="5" t="str">
        <f>IF(COUNTIFS(Q3_SQL_Error_Concentration!$A:$A,A2915,Q3_SQL_Error_Concentration!$E:$E,B2915,Q3_SQL_Error_Concentration!$F:$F,C2915)=0,"",SUMIFS(Q3_SQL_Error_Concentration!$I:$I,Q3_SQL_Error_Concentration!$A:$A,A2915,Q3_SQL_Error_Concentration!$E:$E,B2915,Q3_SQL_Error_Concentration!$F:$F,C2915))</f>
        <v/>
      </c>
      <c r="H2915" s="5" t="str">
        <f t="shared" si="271"/>
        <v/>
      </c>
      <c r="I2915" s="5">
        <f>IF(D2915&gt;=Q3_Validation!$C$2,1,0)</f>
        <v>0</v>
      </c>
      <c r="J2915" s="8" t="str">
        <f t="shared" si="272"/>
        <v/>
      </c>
      <c r="K2915" s="5" t="str">
        <f t="shared" si="273"/>
        <v>excluded</v>
      </c>
      <c r="L2915" s="5">
        <f t="shared" si="274"/>
        <v>0</v>
      </c>
      <c r="M2915" s="5">
        <f t="shared" si="275"/>
        <v>0</v>
      </c>
    </row>
    <row r="2916" spans="1:13">
      <c r="A2916" s="5">
        <v>5192</v>
      </c>
      <c r="B2916" s="5">
        <v>22</v>
      </c>
      <c r="C2916" s="5" t="s">
        <v>63</v>
      </c>
      <c r="D2916" s="5">
        <v>17</v>
      </c>
      <c r="E2916" s="5">
        <v>0</v>
      </c>
      <c r="F2916" s="8">
        <f t="shared" si="270"/>
        <v>0</v>
      </c>
      <c r="G2916" s="5" t="str">
        <f>IF(COUNTIFS(Q3_SQL_Error_Concentration!$A:$A,A2916,Q3_SQL_Error_Concentration!$E:$E,B2916,Q3_SQL_Error_Concentration!$F:$F,C2916)=0,"",SUMIFS(Q3_SQL_Error_Concentration!$I:$I,Q3_SQL_Error_Concentration!$A:$A,A2916,Q3_SQL_Error_Concentration!$E:$E,B2916,Q3_SQL_Error_Concentration!$F:$F,C2916))</f>
        <v/>
      </c>
      <c r="H2916" s="5" t="str">
        <f t="shared" si="271"/>
        <v/>
      </c>
      <c r="I2916" s="5">
        <f>IF(D2916&gt;=Q3_Validation!$C$2,1,0)</f>
        <v>0</v>
      </c>
      <c r="J2916" s="8" t="str">
        <f t="shared" si="272"/>
        <v/>
      </c>
      <c r="K2916" s="5" t="str">
        <f t="shared" si="273"/>
        <v>excluded</v>
      </c>
      <c r="L2916" s="5">
        <f t="shared" si="274"/>
        <v>0</v>
      </c>
      <c r="M2916" s="5">
        <f t="shared" si="275"/>
        <v>0</v>
      </c>
    </row>
    <row r="2917" spans="1:13">
      <c r="A2917" s="5">
        <v>5192</v>
      </c>
      <c r="B2917" s="5">
        <v>22</v>
      </c>
      <c r="C2917" s="5" t="s">
        <v>64</v>
      </c>
      <c r="D2917" s="5">
        <v>71</v>
      </c>
      <c r="E2917" s="5">
        <v>1</v>
      </c>
      <c r="F2917" s="8">
        <f t="shared" si="270"/>
        <v>1.408450704225352</v>
      </c>
      <c r="G2917" s="5" t="str">
        <f>IF(COUNTIFS(Q3_SQL_Error_Concentration!$A:$A,A2917,Q3_SQL_Error_Concentration!$E:$E,B2917,Q3_SQL_Error_Concentration!$F:$F,C2917)=0,"",SUMIFS(Q3_SQL_Error_Concentration!$I:$I,Q3_SQL_Error_Concentration!$A:$A,A2917,Q3_SQL_Error_Concentration!$E:$E,B2917,Q3_SQL_Error_Concentration!$F:$F,C2917))</f>
        <v/>
      </c>
      <c r="H2917" s="5" t="str">
        <f t="shared" si="271"/>
        <v/>
      </c>
      <c r="I2917" s="5">
        <f>IF(D2917&gt;=Q3_Validation!$C$2,1,0)</f>
        <v>0</v>
      </c>
      <c r="J2917" s="8" t="str">
        <f t="shared" si="272"/>
        <v/>
      </c>
      <c r="K2917" s="5" t="str">
        <f t="shared" si="273"/>
        <v>excluded</v>
      </c>
      <c r="L2917" s="5">
        <f t="shared" si="274"/>
        <v>0</v>
      </c>
      <c r="M2917" s="5">
        <f t="shared" si="275"/>
        <v>0</v>
      </c>
    </row>
    <row r="2918" spans="1:13">
      <c r="A2918" s="5">
        <v>5192</v>
      </c>
      <c r="B2918" s="5">
        <v>22</v>
      </c>
      <c r="C2918" s="5" t="s">
        <v>62</v>
      </c>
      <c r="D2918" s="5">
        <v>47</v>
      </c>
      <c r="E2918" s="5">
        <v>0</v>
      </c>
      <c r="F2918" s="8">
        <f t="shared" si="270"/>
        <v>0</v>
      </c>
      <c r="G2918" s="5" t="str">
        <f>IF(COUNTIFS(Q3_SQL_Error_Concentration!$A:$A,A2918,Q3_SQL_Error_Concentration!$E:$E,B2918,Q3_SQL_Error_Concentration!$F:$F,C2918)=0,"",SUMIFS(Q3_SQL_Error_Concentration!$I:$I,Q3_SQL_Error_Concentration!$A:$A,A2918,Q3_SQL_Error_Concentration!$E:$E,B2918,Q3_SQL_Error_Concentration!$F:$F,C2918))</f>
        <v/>
      </c>
      <c r="H2918" s="5" t="str">
        <f t="shared" si="271"/>
        <v/>
      </c>
      <c r="I2918" s="5">
        <f>IF(D2918&gt;=Q3_Validation!$C$2,1,0)</f>
        <v>0</v>
      </c>
      <c r="J2918" s="8" t="str">
        <f t="shared" si="272"/>
        <v/>
      </c>
      <c r="K2918" s="5" t="str">
        <f t="shared" si="273"/>
        <v>excluded</v>
      </c>
      <c r="L2918" s="5">
        <f t="shared" si="274"/>
        <v>0</v>
      </c>
      <c r="M2918" s="5">
        <f t="shared" si="275"/>
        <v>0</v>
      </c>
    </row>
    <row r="2919" spans="1:13">
      <c r="A2919" s="5">
        <v>5192</v>
      </c>
      <c r="B2919" s="5">
        <v>23</v>
      </c>
      <c r="C2919" s="5" t="s">
        <v>63</v>
      </c>
      <c r="D2919" s="5">
        <v>128</v>
      </c>
      <c r="E2919" s="5">
        <v>4</v>
      </c>
      <c r="F2919" s="8">
        <f t="shared" si="270"/>
        <v>3.125</v>
      </c>
      <c r="G2919" s="5" t="str">
        <f>IF(COUNTIFS(Q3_SQL_Error_Concentration!$A:$A,A2919,Q3_SQL_Error_Concentration!$E:$E,B2919,Q3_SQL_Error_Concentration!$F:$F,C2919)=0,"",SUMIFS(Q3_SQL_Error_Concentration!$I:$I,Q3_SQL_Error_Concentration!$A:$A,A2919,Q3_SQL_Error_Concentration!$E:$E,B2919,Q3_SQL_Error_Concentration!$F:$F,C2919))</f>
        <v/>
      </c>
      <c r="H2919" s="5" t="str">
        <f t="shared" si="271"/>
        <v/>
      </c>
      <c r="I2919" s="5">
        <f>IF(D2919&gt;=Q3_Validation!$C$2,1,0)</f>
        <v>0</v>
      </c>
      <c r="J2919" s="8" t="str">
        <f t="shared" si="272"/>
        <v/>
      </c>
      <c r="K2919" s="5" t="str">
        <f t="shared" si="273"/>
        <v>excluded</v>
      </c>
      <c r="L2919" s="5">
        <f t="shared" si="274"/>
        <v>0</v>
      </c>
      <c r="M2919" s="5">
        <f t="shared" si="275"/>
        <v>0</v>
      </c>
    </row>
    <row r="2920" spans="1:13">
      <c r="A2920" s="5">
        <v>5192</v>
      </c>
      <c r="B2920" s="5">
        <v>23</v>
      </c>
      <c r="C2920" s="5" t="s">
        <v>64</v>
      </c>
      <c r="D2920" s="5">
        <v>303</v>
      </c>
      <c r="E2920" s="5">
        <v>7</v>
      </c>
      <c r="F2920" s="8">
        <f t="shared" si="270"/>
        <v>2.3102310231023102</v>
      </c>
      <c r="G2920" s="5" t="str">
        <f>IF(COUNTIFS(Q3_SQL_Error_Concentration!$A:$A,A2920,Q3_SQL_Error_Concentration!$E:$E,B2920,Q3_SQL_Error_Concentration!$F:$F,C2920)=0,"",SUMIFS(Q3_SQL_Error_Concentration!$I:$I,Q3_SQL_Error_Concentration!$A:$A,A2920,Q3_SQL_Error_Concentration!$E:$E,B2920,Q3_SQL_Error_Concentration!$F:$F,C2920))</f>
        <v/>
      </c>
      <c r="H2920" s="5" t="str">
        <f t="shared" si="271"/>
        <v/>
      </c>
      <c r="I2920" s="5">
        <f>IF(D2920&gt;=Q3_Validation!$C$2,1,0)</f>
        <v>0</v>
      </c>
      <c r="J2920" s="8" t="str">
        <f t="shared" si="272"/>
        <v/>
      </c>
      <c r="K2920" s="5" t="str">
        <f t="shared" si="273"/>
        <v>excluded</v>
      </c>
      <c r="L2920" s="5">
        <f t="shared" si="274"/>
        <v>0</v>
      </c>
      <c r="M2920" s="5">
        <f t="shared" si="275"/>
        <v>0</v>
      </c>
    </row>
    <row r="2921" spans="1:13">
      <c r="A2921" s="5">
        <v>5192</v>
      </c>
      <c r="B2921" s="5">
        <v>23</v>
      </c>
      <c r="C2921" s="5" t="s">
        <v>62</v>
      </c>
      <c r="D2921" s="5">
        <v>125</v>
      </c>
      <c r="E2921" s="5">
        <v>2</v>
      </c>
      <c r="F2921" s="8">
        <f t="shared" si="270"/>
        <v>1.6</v>
      </c>
      <c r="G2921" s="5" t="str">
        <f>IF(COUNTIFS(Q3_SQL_Error_Concentration!$A:$A,A2921,Q3_SQL_Error_Concentration!$E:$E,B2921,Q3_SQL_Error_Concentration!$F:$F,C2921)=0,"",SUMIFS(Q3_SQL_Error_Concentration!$I:$I,Q3_SQL_Error_Concentration!$A:$A,A2921,Q3_SQL_Error_Concentration!$E:$E,B2921,Q3_SQL_Error_Concentration!$F:$F,C2921))</f>
        <v/>
      </c>
      <c r="H2921" s="5" t="str">
        <f t="shared" si="271"/>
        <v/>
      </c>
      <c r="I2921" s="5">
        <f>IF(D2921&gt;=Q3_Validation!$C$2,1,0)</f>
        <v>0</v>
      </c>
      <c r="J2921" s="8" t="str">
        <f t="shared" si="272"/>
        <v/>
      </c>
      <c r="K2921" s="5" t="str">
        <f t="shared" si="273"/>
        <v>excluded</v>
      </c>
      <c r="L2921" s="5">
        <f t="shared" si="274"/>
        <v>0</v>
      </c>
      <c r="M2921" s="5">
        <f t="shared" si="275"/>
        <v>0</v>
      </c>
    </row>
    <row r="2922" spans="1:13">
      <c r="A2922" s="5">
        <v>5193</v>
      </c>
      <c r="B2922" s="5">
        <v>1</v>
      </c>
      <c r="C2922" s="5" t="s">
        <v>63</v>
      </c>
      <c r="D2922" s="5">
        <v>3</v>
      </c>
      <c r="E2922" s="5">
        <v>0</v>
      </c>
      <c r="F2922" s="8">
        <f t="shared" si="270"/>
        <v>0</v>
      </c>
      <c r="G2922" s="5" t="str">
        <f>IF(COUNTIFS(Q3_SQL_Error_Concentration!$A:$A,A2922,Q3_SQL_Error_Concentration!$E:$E,B2922,Q3_SQL_Error_Concentration!$F:$F,C2922)=0,"",SUMIFS(Q3_SQL_Error_Concentration!$I:$I,Q3_SQL_Error_Concentration!$A:$A,A2922,Q3_SQL_Error_Concentration!$E:$E,B2922,Q3_SQL_Error_Concentration!$F:$F,C2922))</f>
        <v/>
      </c>
      <c r="H2922" s="5" t="str">
        <f t="shared" si="271"/>
        <v/>
      </c>
      <c r="I2922" s="5">
        <f>IF(D2922&gt;=Q3_Validation!$C$2,1,0)</f>
        <v>0</v>
      </c>
      <c r="J2922" s="8" t="str">
        <f t="shared" si="272"/>
        <v/>
      </c>
      <c r="K2922" s="5" t="str">
        <f t="shared" si="273"/>
        <v>excluded</v>
      </c>
      <c r="L2922" s="5">
        <f t="shared" si="274"/>
        <v>0</v>
      </c>
      <c r="M2922" s="5">
        <f t="shared" si="275"/>
        <v>0</v>
      </c>
    </row>
    <row r="2923" spans="1:13">
      <c r="A2923" s="5">
        <v>5193</v>
      </c>
      <c r="B2923" s="5">
        <v>1</v>
      </c>
      <c r="C2923" s="5" t="s">
        <v>64</v>
      </c>
      <c r="D2923" s="5">
        <v>21</v>
      </c>
      <c r="E2923" s="5">
        <v>0</v>
      </c>
      <c r="F2923" s="8">
        <f t="shared" si="270"/>
        <v>0</v>
      </c>
      <c r="G2923" s="5" t="str">
        <f>IF(COUNTIFS(Q3_SQL_Error_Concentration!$A:$A,A2923,Q3_SQL_Error_Concentration!$E:$E,B2923,Q3_SQL_Error_Concentration!$F:$F,C2923)=0,"",SUMIFS(Q3_SQL_Error_Concentration!$I:$I,Q3_SQL_Error_Concentration!$A:$A,A2923,Q3_SQL_Error_Concentration!$E:$E,B2923,Q3_SQL_Error_Concentration!$F:$F,C2923))</f>
        <v/>
      </c>
      <c r="H2923" s="5" t="str">
        <f t="shared" si="271"/>
        <v/>
      </c>
      <c r="I2923" s="5">
        <f>IF(D2923&gt;=Q3_Validation!$C$2,1,0)</f>
        <v>0</v>
      </c>
      <c r="J2923" s="8" t="str">
        <f t="shared" si="272"/>
        <v/>
      </c>
      <c r="K2923" s="5" t="str">
        <f t="shared" si="273"/>
        <v>excluded</v>
      </c>
      <c r="L2923" s="5">
        <f t="shared" si="274"/>
        <v>0</v>
      </c>
      <c r="M2923" s="5">
        <f t="shared" si="275"/>
        <v>0</v>
      </c>
    </row>
    <row r="2924" spans="1:13">
      <c r="A2924" s="5">
        <v>5193</v>
      </c>
      <c r="B2924" s="5">
        <v>1</v>
      </c>
      <c r="C2924" s="5" t="s">
        <v>62</v>
      </c>
      <c r="D2924" s="5">
        <v>3</v>
      </c>
      <c r="E2924" s="5">
        <v>0</v>
      </c>
      <c r="F2924" s="8">
        <f t="shared" si="270"/>
        <v>0</v>
      </c>
      <c r="G2924" s="5" t="str">
        <f>IF(COUNTIFS(Q3_SQL_Error_Concentration!$A:$A,A2924,Q3_SQL_Error_Concentration!$E:$E,B2924,Q3_SQL_Error_Concentration!$F:$F,C2924)=0,"",SUMIFS(Q3_SQL_Error_Concentration!$I:$I,Q3_SQL_Error_Concentration!$A:$A,A2924,Q3_SQL_Error_Concentration!$E:$E,B2924,Q3_SQL_Error_Concentration!$F:$F,C2924))</f>
        <v/>
      </c>
      <c r="H2924" s="5" t="str">
        <f t="shared" si="271"/>
        <v/>
      </c>
      <c r="I2924" s="5">
        <f>IF(D2924&gt;=Q3_Validation!$C$2,1,0)</f>
        <v>0</v>
      </c>
      <c r="J2924" s="8" t="str">
        <f t="shared" si="272"/>
        <v/>
      </c>
      <c r="K2924" s="5" t="str">
        <f t="shared" si="273"/>
        <v>excluded</v>
      </c>
      <c r="L2924" s="5">
        <f t="shared" si="274"/>
        <v>0</v>
      </c>
      <c r="M2924" s="5">
        <f t="shared" si="275"/>
        <v>0</v>
      </c>
    </row>
    <row r="2925" spans="1:13">
      <c r="A2925" s="5">
        <v>5193</v>
      </c>
      <c r="B2925" s="5">
        <v>2</v>
      </c>
      <c r="C2925" s="5" t="s">
        <v>63</v>
      </c>
      <c r="D2925" s="5">
        <v>15</v>
      </c>
      <c r="E2925" s="5">
        <v>1</v>
      </c>
      <c r="F2925" s="8">
        <f t="shared" si="270"/>
        <v>6.666666666666667</v>
      </c>
      <c r="G2925" s="5" t="str">
        <f>IF(COUNTIFS(Q3_SQL_Error_Concentration!$A:$A,A2925,Q3_SQL_Error_Concentration!$E:$E,B2925,Q3_SQL_Error_Concentration!$F:$F,C2925)=0,"",SUMIFS(Q3_SQL_Error_Concentration!$I:$I,Q3_SQL_Error_Concentration!$A:$A,A2925,Q3_SQL_Error_Concentration!$E:$E,B2925,Q3_SQL_Error_Concentration!$F:$F,C2925))</f>
        <v/>
      </c>
      <c r="H2925" s="5" t="str">
        <f t="shared" si="271"/>
        <v/>
      </c>
      <c r="I2925" s="5">
        <f>IF(D2925&gt;=Q3_Validation!$C$2,1,0)</f>
        <v>0</v>
      </c>
      <c r="J2925" s="8" t="str">
        <f t="shared" si="272"/>
        <v/>
      </c>
      <c r="K2925" s="5" t="str">
        <f t="shared" si="273"/>
        <v>excluded</v>
      </c>
      <c r="L2925" s="5">
        <f t="shared" si="274"/>
        <v>0</v>
      </c>
      <c r="M2925" s="5">
        <f t="shared" si="275"/>
        <v>0</v>
      </c>
    </row>
    <row r="2926" spans="1:13">
      <c r="A2926" s="5">
        <v>5193</v>
      </c>
      <c r="B2926" s="5">
        <v>2</v>
      </c>
      <c r="C2926" s="5" t="s">
        <v>64</v>
      </c>
      <c r="D2926" s="5">
        <v>28</v>
      </c>
      <c r="E2926" s="5">
        <v>0</v>
      </c>
      <c r="F2926" s="8">
        <f t="shared" si="270"/>
        <v>0</v>
      </c>
      <c r="G2926" s="5" t="str">
        <f>IF(COUNTIFS(Q3_SQL_Error_Concentration!$A:$A,A2926,Q3_SQL_Error_Concentration!$E:$E,B2926,Q3_SQL_Error_Concentration!$F:$F,C2926)=0,"",SUMIFS(Q3_SQL_Error_Concentration!$I:$I,Q3_SQL_Error_Concentration!$A:$A,A2926,Q3_SQL_Error_Concentration!$E:$E,B2926,Q3_SQL_Error_Concentration!$F:$F,C2926))</f>
        <v/>
      </c>
      <c r="H2926" s="5" t="str">
        <f t="shared" si="271"/>
        <v/>
      </c>
      <c r="I2926" s="5">
        <f>IF(D2926&gt;=Q3_Validation!$C$2,1,0)</f>
        <v>0</v>
      </c>
      <c r="J2926" s="8" t="str">
        <f t="shared" si="272"/>
        <v/>
      </c>
      <c r="K2926" s="5" t="str">
        <f t="shared" si="273"/>
        <v>excluded</v>
      </c>
      <c r="L2926" s="5">
        <f t="shared" si="274"/>
        <v>0</v>
      </c>
      <c r="M2926" s="5">
        <f t="shared" si="275"/>
        <v>0</v>
      </c>
    </row>
    <row r="2927" spans="1:13">
      <c r="A2927" s="5">
        <v>5193</v>
      </c>
      <c r="B2927" s="5">
        <v>2</v>
      </c>
      <c r="C2927" s="5" t="s">
        <v>62</v>
      </c>
      <c r="D2927" s="5">
        <v>10</v>
      </c>
      <c r="E2927" s="5">
        <v>0</v>
      </c>
      <c r="F2927" s="8">
        <f t="shared" si="270"/>
        <v>0</v>
      </c>
      <c r="G2927" s="5" t="str">
        <f>IF(COUNTIFS(Q3_SQL_Error_Concentration!$A:$A,A2927,Q3_SQL_Error_Concentration!$E:$E,B2927,Q3_SQL_Error_Concentration!$F:$F,C2927)=0,"",SUMIFS(Q3_SQL_Error_Concentration!$I:$I,Q3_SQL_Error_Concentration!$A:$A,A2927,Q3_SQL_Error_Concentration!$E:$E,B2927,Q3_SQL_Error_Concentration!$F:$F,C2927))</f>
        <v/>
      </c>
      <c r="H2927" s="5" t="str">
        <f t="shared" si="271"/>
        <v/>
      </c>
      <c r="I2927" s="5">
        <f>IF(D2927&gt;=Q3_Validation!$C$2,1,0)</f>
        <v>0</v>
      </c>
      <c r="J2927" s="8" t="str">
        <f t="shared" si="272"/>
        <v/>
      </c>
      <c r="K2927" s="5" t="str">
        <f t="shared" si="273"/>
        <v>excluded</v>
      </c>
      <c r="L2927" s="5">
        <f t="shared" si="274"/>
        <v>0</v>
      </c>
      <c r="M2927" s="5">
        <f t="shared" si="275"/>
        <v>0</v>
      </c>
    </row>
    <row r="2928" spans="1:13">
      <c r="A2928" s="5">
        <v>5193</v>
      </c>
      <c r="B2928" s="5">
        <v>3</v>
      </c>
      <c r="C2928" s="5" t="s">
        <v>63</v>
      </c>
      <c r="D2928" s="5">
        <v>13</v>
      </c>
      <c r="E2928" s="5">
        <v>0</v>
      </c>
      <c r="F2928" s="8">
        <f t="shared" si="270"/>
        <v>0</v>
      </c>
      <c r="G2928" s="5" t="str">
        <f>IF(COUNTIFS(Q3_SQL_Error_Concentration!$A:$A,A2928,Q3_SQL_Error_Concentration!$E:$E,B2928,Q3_SQL_Error_Concentration!$F:$F,C2928)=0,"",SUMIFS(Q3_SQL_Error_Concentration!$I:$I,Q3_SQL_Error_Concentration!$A:$A,A2928,Q3_SQL_Error_Concentration!$E:$E,B2928,Q3_SQL_Error_Concentration!$F:$F,C2928))</f>
        <v/>
      </c>
      <c r="H2928" s="5" t="str">
        <f t="shared" si="271"/>
        <v/>
      </c>
      <c r="I2928" s="5">
        <f>IF(D2928&gt;=Q3_Validation!$C$2,1,0)</f>
        <v>0</v>
      </c>
      <c r="J2928" s="8" t="str">
        <f t="shared" si="272"/>
        <v/>
      </c>
      <c r="K2928" s="5" t="str">
        <f t="shared" si="273"/>
        <v>excluded</v>
      </c>
      <c r="L2928" s="5">
        <f t="shared" si="274"/>
        <v>0</v>
      </c>
      <c r="M2928" s="5">
        <f t="shared" si="275"/>
        <v>0</v>
      </c>
    </row>
    <row r="2929" spans="1:13">
      <c r="A2929" s="5">
        <v>5193</v>
      </c>
      <c r="B2929" s="5">
        <v>3</v>
      </c>
      <c r="C2929" s="5" t="s">
        <v>64</v>
      </c>
      <c r="D2929" s="5">
        <v>28</v>
      </c>
      <c r="E2929" s="5">
        <v>0</v>
      </c>
      <c r="F2929" s="8">
        <f t="shared" si="270"/>
        <v>0</v>
      </c>
      <c r="G2929" s="5" t="str">
        <f>IF(COUNTIFS(Q3_SQL_Error_Concentration!$A:$A,A2929,Q3_SQL_Error_Concentration!$E:$E,B2929,Q3_SQL_Error_Concentration!$F:$F,C2929)=0,"",SUMIFS(Q3_SQL_Error_Concentration!$I:$I,Q3_SQL_Error_Concentration!$A:$A,A2929,Q3_SQL_Error_Concentration!$E:$E,B2929,Q3_SQL_Error_Concentration!$F:$F,C2929))</f>
        <v/>
      </c>
      <c r="H2929" s="5" t="str">
        <f t="shared" si="271"/>
        <v/>
      </c>
      <c r="I2929" s="5">
        <f>IF(D2929&gt;=Q3_Validation!$C$2,1,0)</f>
        <v>0</v>
      </c>
      <c r="J2929" s="8" t="str">
        <f t="shared" si="272"/>
        <v/>
      </c>
      <c r="K2929" s="5" t="str">
        <f t="shared" si="273"/>
        <v>excluded</v>
      </c>
      <c r="L2929" s="5">
        <f t="shared" si="274"/>
        <v>0</v>
      </c>
      <c r="M2929" s="5">
        <f t="shared" si="275"/>
        <v>0</v>
      </c>
    </row>
    <row r="2930" spans="1:13">
      <c r="A2930" s="5">
        <v>5193</v>
      </c>
      <c r="B2930" s="5">
        <v>3</v>
      </c>
      <c r="C2930" s="5" t="s">
        <v>62</v>
      </c>
      <c r="D2930" s="5">
        <v>13</v>
      </c>
      <c r="E2930" s="5">
        <v>0</v>
      </c>
      <c r="F2930" s="8">
        <f t="shared" si="270"/>
        <v>0</v>
      </c>
      <c r="G2930" s="5" t="str">
        <f>IF(COUNTIFS(Q3_SQL_Error_Concentration!$A:$A,A2930,Q3_SQL_Error_Concentration!$E:$E,B2930,Q3_SQL_Error_Concentration!$F:$F,C2930)=0,"",SUMIFS(Q3_SQL_Error_Concentration!$I:$I,Q3_SQL_Error_Concentration!$A:$A,A2930,Q3_SQL_Error_Concentration!$E:$E,B2930,Q3_SQL_Error_Concentration!$F:$F,C2930))</f>
        <v/>
      </c>
      <c r="H2930" s="5" t="str">
        <f t="shared" si="271"/>
        <v/>
      </c>
      <c r="I2930" s="5">
        <f>IF(D2930&gt;=Q3_Validation!$C$2,1,0)</f>
        <v>0</v>
      </c>
      <c r="J2930" s="8" t="str">
        <f t="shared" si="272"/>
        <v/>
      </c>
      <c r="K2930" s="5" t="str">
        <f t="shared" si="273"/>
        <v>excluded</v>
      </c>
      <c r="L2930" s="5">
        <f t="shared" si="274"/>
        <v>0</v>
      </c>
      <c r="M2930" s="5">
        <f t="shared" si="275"/>
        <v>0</v>
      </c>
    </row>
    <row r="2931" spans="1:13">
      <c r="A2931" s="5">
        <v>5193</v>
      </c>
      <c r="B2931" s="5">
        <v>4</v>
      </c>
      <c r="C2931" s="5" t="s">
        <v>63</v>
      </c>
      <c r="D2931" s="5">
        <v>5</v>
      </c>
      <c r="E2931" s="5">
        <v>0</v>
      </c>
      <c r="F2931" s="8">
        <f t="shared" si="270"/>
        <v>0</v>
      </c>
      <c r="G2931" s="5" t="str">
        <f>IF(COUNTIFS(Q3_SQL_Error_Concentration!$A:$A,A2931,Q3_SQL_Error_Concentration!$E:$E,B2931,Q3_SQL_Error_Concentration!$F:$F,C2931)=0,"",SUMIFS(Q3_SQL_Error_Concentration!$I:$I,Q3_SQL_Error_Concentration!$A:$A,A2931,Q3_SQL_Error_Concentration!$E:$E,B2931,Q3_SQL_Error_Concentration!$F:$F,C2931))</f>
        <v/>
      </c>
      <c r="H2931" s="5" t="str">
        <f t="shared" si="271"/>
        <v/>
      </c>
      <c r="I2931" s="5">
        <f>IF(D2931&gt;=Q3_Validation!$C$2,1,0)</f>
        <v>0</v>
      </c>
      <c r="J2931" s="8" t="str">
        <f t="shared" si="272"/>
        <v/>
      </c>
      <c r="K2931" s="5" t="str">
        <f t="shared" si="273"/>
        <v>excluded</v>
      </c>
      <c r="L2931" s="5">
        <f t="shared" si="274"/>
        <v>0</v>
      </c>
      <c r="M2931" s="5">
        <f t="shared" si="275"/>
        <v>0</v>
      </c>
    </row>
    <row r="2932" spans="1:13">
      <c r="A2932" s="5">
        <v>5193</v>
      </c>
      <c r="B2932" s="5">
        <v>4</v>
      </c>
      <c r="C2932" s="5" t="s">
        <v>64</v>
      </c>
      <c r="D2932" s="5">
        <v>14</v>
      </c>
      <c r="E2932" s="5">
        <v>0</v>
      </c>
      <c r="F2932" s="8">
        <f t="shared" si="270"/>
        <v>0</v>
      </c>
      <c r="G2932" s="5" t="str">
        <f>IF(COUNTIFS(Q3_SQL_Error_Concentration!$A:$A,A2932,Q3_SQL_Error_Concentration!$E:$E,B2932,Q3_SQL_Error_Concentration!$F:$F,C2932)=0,"",SUMIFS(Q3_SQL_Error_Concentration!$I:$I,Q3_SQL_Error_Concentration!$A:$A,A2932,Q3_SQL_Error_Concentration!$E:$E,B2932,Q3_SQL_Error_Concentration!$F:$F,C2932))</f>
        <v/>
      </c>
      <c r="H2932" s="5" t="str">
        <f t="shared" si="271"/>
        <v/>
      </c>
      <c r="I2932" s="5">
        <f>IF(D2932&gt;=Q3_Validation!$C$2,1,0)</f>
        <v>0</v>
      </c>
      <c r="J2932" s="8" t="str">
        <f t="shared" si="272"/>
        <v/>
      </c>
      <c r="K2932" s="5" t="str">
        <f t="shared" si="273"/>
        <v>excluded</v>
      </c>
      <c r="L2932" s="5">
        <f t="shared" si="274"/>
        <v>0</v>
      </c>
      <c r="M2932" s="5">
        <f t="shared" si="275"/>
        <v>0</v>
      </c>
    </row>
    <row r="2933" spans="1:13">
      <c r="A2933" s="5">
        <v>5193</v>
      </c>
      <c r="B2933" s="5">
        <v>4</v>
      </c>
      <c r="C2933" s="5" t="s">
        <v>62</v>
      </c>
      <c r="D2933" s="5">
        <v>1</v>
      </c>
      <c r="E2933" s="5">
        <v>0</v>
      </c>
      <c r="F2933" s="8">
        <f t="shared" si="270"/>
        <v>0</v>
      </c>
      <c r="G2933" s="5" t="str">
        <f>IF(COUNTIFS(Q3_SQL_Error_Concentration!$A:$A,A2933,Q3_SQL_Error_Concentration!$E:$E,B2933,Q3_SQL_Error_Concentration!$F:$F,C2933)=0,"",SUMIFS(Q3_SQL_Error_Concentration!$I:$I,Q3_SQL_Error_Concentration!$A:$A,A2933,Q3_SQL_Error_Concentration!$E:$E,B2933,Q3_SQL_Error_Concentration!$F:$F,C2933))</f>
        <v/>
      </c>
      <c r="H2933" s="5" t="str">
        <f t="shared" si="271"/>
        <v/>
      </c>
      <c r="I2933" s="5">
        <f>IF(D2933&gt;=Q3_Validation!$C$2,1,0)</f>
        <v>0</v>
      </c>
      <c r="J2933" s="8" t="str">
        <f t="shared" si="272"/>
        <v/>
      </c>
      <c r="K2933" s="5" t="str">
        <f t="shared" si="273"/>
        <v>excluded</v>
      </c>
      <c r="L2933" s="5">
        <f t="shared" si="274"/>
        <v>0</v>
      </c>
      <c r="M2933" s="5">
        <f t="shared" si="275"/>
        <v>0</v>
      </c>
    </row>
    <row r="2934" spans="1:13">
      <c r="A2934" s="5">
        <v>5193</v>
      </c>
      <c r="B2934" s="5">
        <v>5</v>
      </c>
      <c r="C2934" s="5" t="s">
        <v>63</v>
      </c>
      <c r="D2934" s="5">
        <v>12</v>
      </c>
      <c r="E2934" s="5">
        <v>0</v>
      </c>
      <c r="F2934" s="8">
        <f t="shared" si="270"/>
        <v>0</v>
      </c>
      <c r="G2934" s="5" t="str">
        <f>IF(COUNTIFS(Q3_SQL_Error_Concentration!$A:$A,A2934,Q3_SQL_Error_Concentration!$E:$E,B2934,Q3_SQL_Error_Concentration!$F:$F,C2934)=0,"",SUMIFS(Q3_SQL_Error_Concentration!$I:$I,Q3_SQL_Error_Concentration!$A:$A,A2934,Q3_SQL_Error_Concentration!$E:$E,B2934,Q3_SQL_Error_Concentration!$F:$F,C2934))</f>
        <v/>
      </c>
      <c r="H2934" s="5" t="str">
        <f t="shared" si="271"/>
        <v/>
      </c>
      <c r="I2934" s="5">
        <f>IF(D2934&gt;=Q3_Validation!$C$2,1,0)</f>
        <v>0</v>
      </c>
      <c r="J2934" s="8" t="str">
        <f t="shared" si="272"/>
        <v/>
      </c>
      <c r="K2934" s="5" t="str">
        <f t="shared" si="273"/>
        <v>excluded</v>
      </c>
      <c r="L2934" s="5">
        <f t="shared" si="274"/>
        <v>0</v>
      </c>
      <c r="M2934" s="5">
        <f t="shared" si="275"/>
        <v>0</v>
      </c>
    </row>
    <row r="2935" spans="1:13">
      <c r="A2935" s="5">
        <v>5193</v>
      </c>
      <c r="B2935" s="5">
        <v>5</v>
      </c>
      <c r="C2935" s="5" t="s">
        <v>64</v>
      </c>
      <c r="D2935" s="5">
        <v>22</v>
      </c>
      <c r="E2935" s="5">
        <v>0</v>
      </c>
      <c r="F2935" s="8">
        <f t="shared" si="270"/>
        <v>0</v>
      </c>
      <c r="G2935" s="5" t="str">
        <f>IF(COUNTIFS(Q3_SQL_Error_Concentration!$A:$A,A2935,Q3_SQL_Error_Concentration!$E:$E,B2935,Q3_SQL_Error_Concentration!$F:$F,C2935)=0,"",SUMIFS(Q3_SQL_Error_Concentration!$I:$I,Q3_SQL_Error_Concentration!$A:$A,A2935,Q3_SQL_Error_Concentration!$E:$E,B2935,Q3_SQL_Error_Concentration!$F:$F,C2935))</f>
        <v/>
      </c>
      <c r="H2935" s="5" t="str">
        <f t="shared" si="271"/>
        <v/>
      </c>
      <c r="I2935" s="5">
        <f>IF(D2935&gt;=Q3_Validation!$C$2,1,0)</f>
        <v>0</v>
      </c>
      <c r="J2935" s="8" t="str">
        <f t="shared" si="272"/>
        <v/>
      </c>
      <c r="K2935" s="5" t="str">
        <f t="shared" si="273"/>
        <v>excluded</v>
      </c>
      <c r="L2935" s="5">
        <f t="shared" si="274"/>
        <v>0</v>
      </c>
      <c r="M2935" s="5">
        <f t="shared" si="275"/>
        <v>0</v>
      </c>
    </row>
    <row r="2936" spans="1:13">
      <c r="A2936" s="5">
        <v>5193</v>
      </c>
      <c r="B2936" s="5">
        <v>5</v>
      </c>
      <c r="C2936" s="5" t="s">
        <v>62</v>
      </c>
      <c r="D2936" s="5">
        <v>10</v>
      </c>
      <c r="E2936" s="5">
        <v>0</v>
      </c>
      <c r="F2936" s="8">
        <f t="shared" si="270"/>
        <v>0</v>
      </c>
      <c r="G2936" s="5" t="str">
        <f>IF(COUNTIFS(Q3_SQL_Error_Concentration!$A:$A,A2936,Q3_SQL_Error_Concentration!$E:$E,B2936,Q3_SQL_Error_Concentration!$F:$F,C2936)=0,"",SUMIFS(Q3_SQL_Error_Concentration!$I:$I,Q3_SQL_Error_Concentration!$A:$A,A2936,Q3_SQL_Error_Concentration!$E:$E,B2936,Q3_SQL_Error_Concentration!$F:$F,C2936))</f>
        <v/>
      </c>
      <c r="H2936" s="5" t="str">
        <f t="shared" si="271"/>
        <v/>
      </c>
      <c r="I2936" s="5">
        <f>IF(D2936&gt;=Q3_Validation!$C$2,1,0)</f>
        <v>0</v>
      </c>
      <c r="J2936" s="8" t="str">
        <f t="shared" si="272"/>
        <v/>
      </c>
      <c r="K2936" s="5" t="str">
        <f t="shared" si="273"/>
        <v>excluded</v>
      </c>
      <c r="L2936" s="5">
        <f t="shared" si="274"/>
        <v>0</v>
      </c>
      <c r="M2936" s="5">
        <f t="shared" si="275"/>
        <v>0</v>
      </c>
    </row>
    <row r="2937" spans="1:13">
      <c r="A2937" s="5">
        <v>5193</v>
      </c>
      <c r="B2937" s="5">
        <v>6</v>
      </c>
      <c r="C2937" s="5" t="s">
        <v>63</v>
      </c>
      <c r="D2937" s="5">
        <v>49</v>
      </c>
      <c r="E2937" s="5">
        <v>0</v>
      </c>
      <c r="F2937" s="8">
        <f t="shared" si="270"/>
        <v>0</v>
      </c>
      <c r="G2937" s="5" t="str">
        <f>IF(COUNTIFS(Q3_SQL_Error_Concentration!$A:$A,A2937,Q3_SQL_Error_Concentration!$E:$E,B2937,Q3_SQL_Error_Concentration!$F:$F,C2937)=0,"",SUMIFS(Q3_SQL_Error_Concentration!$I:$I,Q3_SQL_Error_Concentration!$A:$A,A2937,Q3_SQL_Error_Concentration!$E:$E,B2937,Q3_SQL_Error_Concentration!$F:$F,C2937))</f>
        <v/>
      </c>
      <c r="H2937" s="5" t="str">
        <f t="shared" si="271"/>
        <v/>
      </c>
      <c r="I2937" s="5">
        <f>IF(D2937&gt;=Q3_Validation!$C$2,1,0)</f>
        <v>0</v>
      </c>
      <c r="J2937" s="8" t="str">
        <f t="shared" si="272"/>
        <v/>
      </c>
      <c r="K2937" s="5" t="str">
        <f t="shared" si="273"/>
        <v>excluded</v>
      </c>
      <c r="L2937" s="5">
        <f t="shared" si="274"/>
        <v>0</v>
      </c>
      <c r="M2937" s="5">
        <f t="shared" si="275"/>
        <v>0</v>
      </c>
    </row>
    <row r="2938" spans="1:13">
      <c r="A2938" s="5">
        <v>5193</v>
      </c>
      <c r="B2938" s="5">
        <v>6</v>
      </c>
      <c r="C2938" s="5" t="s">
        <v>64</v>
      </c>
      <c r="D2938" s="5">
        <v>143</v>
      </c>
      <c r="E2938" s="5">
        <v>5</v>
      </c>
      <c r="F2938" s="8">
        <f t="shared" si="270"/>
        <v>3.4965034965034967</v>
      </c>
      <c r="G2938" s="5" t="str">
        <f>IF(COUNTIFS(Q3_SQL_Error_Concentration!$A:$A,A2938,Q3_SQL_Error_Concentration!$E:$E,B2938,Q3_SQL_Error_Concentration!$F:$F,C2938)=0,"",SUMIFS(Q3_SQL_Error_Concentration!$I:$I,Q3_SQL_Error_Concentration!$A:$A,A2938,Q3_SQL_Error_Concentration!$E:$E,B2938,Q3_SQL_Error_Concentration!$F:$F,C2938))</f>
        <v/>
      </c>
      <c r="H2938" s="5" t="str">
        <f t="shared" si="271"/>
        <v/>
      </c>
      <c r="I2938" s="5">
        <f>IF(D2938&gt;=Q3_Validation!$C$2,1,0)</f>
        <v>0</v>
      </c>
      <c r="J2938" s="8" t="str">
        <f t="shared" si="272"/>
        <v/>
      </c>
      <c r="K2938" s="5" t="str">
        <f t="shared" si="273"/>
        <v>excluded</v>
      </c>
      <c r="L2938" s="5">
        <f t="shared" si="274"/>
        <v>0</v>
      </c>
      <c r="M2938" s="5">
        <f t="shared" si="275"/>
        <v>0</v>
      </c>
    </row>
    <row r="2939" spans="1:13">
      <c r="A2939" s="5">
        <v>5193</v>
      </c>
      <c r="B2939" s="5">
        <v>6</v>
      </c>
      <c r="C2939" s="5" t="s">
        <v>62</v>
      </c>
      <c r="D2939" s="5">
        <v>53</v>
      </c>
      <c r="E2939" s="5">
        <v>2</v>
      </c>
      <c r="F2939" s="8">
        <f t="shared" si="270"/>
        <v>3.7735849056603774</v>
      </c>
      <c r="G2939" s="5" t="str">
        <f>IF(COUNTIFS(Q3_SQL_Error_Concentration!$A:$A,A2939,Q3_SQL_Error_Concentration!$E:$E,B2939,Q3_SQL_Error_Concentration!$F:$F,C2939)=0,"",SUMIFS(Q3_SQL_Error_Concentration!$I:$I,Q3_SQL_Error_Concentration!$A:$A,A2939,Q3_SQL_Error_Concentration!$E:$E,B2939,Q3_SQL_Error_Concentration!$F:$F,C2939))</f>
        <v/>
      </c>
      <c r="H2939" s="5" t="str">
        <f t="shared" si="271"/>
        <v/>
      </c>
      <c r="I2939" s="5">
        <f>IF(D2939&gt;=Q3_Validation!$C$2,1,0)</f>
        <v>0</v>
      </c>
      <c r="J2939" s="8" t="str">
        <f t="shared" si="272"/>
        <v/>
      </c>
      <c r="K2939" s="5" t="str">
        <f t="shared" si="273"/>
        <v>excluded</v>
      </c>
      <c r="L2939" s="5">
        <f t="shared" si="274"/>
        <v>0</v>
      </c>
      <c r="M2939" s="5">
        <f t="shared" si="275"/>
        <v>0</v>
      </c>
    </row>
    <row r="2940" spans="1:13">
      <c r="A2940" s="5">
        <v>5193</v>
      </c>
      <c r="B2940" s="5">
        <v>7</v>
      </c>
      <c r="C2940" s="5" t="s">
        <v>63</v>
      </c>
      <c r="D2940" s="5">
        <v>32</v>
      </c>
      <c r="E2940" s="5">
        <v>0</v>
      </c>
      <c r="F2940" s="8">
        <f t="shared" si="270"/>
        <v>0</v>
      </c>
      <c r="G2940" s="5" t="str">
        <f>IF(COUNTIFS(Q3_SQL_Error_Concentration!$A:$A,A2940,Q3_SQL_Error_Concentration!$E:$E,B2940,Q3_SQL_Error_Concentration!$F:$F,C2940)=0,"",SUMIFS(Q3_SQL_Error_Concentration!$I:$I,Q3_SQL_Error_Concentration!$A:$A,A2940,Q3_SQL_Error_Concentration!$E:$E,B2940,Q3_SQL_Error_Concentration!$F:$F,C2940))</f>
        <v/>
      </c>
      <c r="H2940" s="5" t="str">
        <f t="shared" si="271"/>
        <v/>
      </c>
      <c r="I2940" s="5">
        <f>IF(D2940&gt;=Q3_Validation!$C$2,1,0)</f>
        <v>0</v>
      </c>
      <c r="J2940" s="8" t="str">
        <f t="shared" si="272"/>
        <v/>
      </c>
      <c r="K2940" s="5" t="str">
        <f t="shared" si="273"/>
        <v>excluded</v>
      </c>
      <c r="L2940" s="5">
        <f t="shared" si="274"/>
        <v>0</v>
      </c>
      <c r="M2940" s="5">
        <f t="shared" si="275"/>
        <v>0</v>
      </c>
    </row>
    <row r="2941" spans="1:13">
      <c r="A2941" s="5">
        <v>5193</v>
      </c>
      <c r="B2941" s="5">
        <v>7</v>
      </c>
      <c r="C2941" s="5" t="s">
        <v>64</v>
      </c>
      <c r="D2941" s="5">
        <v>82</v>
      </c>
      <c r="E2941" s="5">
        <v>3</v>
      </c>
      <c r="F2941" s="8">
        <f t="shared" si="270"/>
        <v>3.6585365853658538</v>
      </c>
      <c r="G2941" s="5" t="str">
        <f>IF(COUNTIFS(Q3_SQL_Error_Concentration!$A:$A,A2941,Q3_SQL_Error_Concentration!$E:$E,B2941,Q3_SQL_Error_Concentration!$F:$F,C2941)=0,"",SUMIFS(Q3_SQL_Error_Concentration!$I:$I,Q3_SQL_Error_Concentration!$A:$A,A2941,Q3_SQL_Error_Concentration!$E:$E,B2941,Q3_SQL_Error_Concentration!$F:$F,C2941))</f>
        <v/>
      </c>
      <c r="H2941" s="5" t="str">
        <f t="shared" si="271"/>
        <v/>
      </c>
      <c r="I2941" s="5">
        <f>IF(D2941&gt;=Q3_Validation!$C$2,1,0)</f>
        <v>0</v>
      </c>
      <c r="J2941" s="8" t="str">
        <f t="shared" si="272"/>
        <v/>
      </c>
      <c r="K2941" s="5" t="str">
        <f t="shared" si="273"/>
        <v>excluded</v>
      </c>
      <c r="L2941" s="5">
        <f t="shared" si="274"/>
        <v>0</v>
      </c>
      <c r="M2941" s="5">
        <f t="shared" si="275"/>
        <v>0</v>
      </c>
    </row>
    <row r="2942" spans="1:13">
      <c r="A2942" s="5">
        <v>5193</v>
      </c>
      <c r="B2942" s="5">
        <v>7</v>
      </c>
      <c r="C2942" s="5" t="s">
        <v>62</v>
      </c>
      <c r="D2942" s="5">
        <v>47</v>
      </c>
      <c r="E2942" s="5">
        <v>2</v>
      </c>
      <c r="F2942" s="8">
        <f t="shared" si="270"/>
        <v>4.2553191489361701</v>
      </c>
      <c r="G2942" s="5" t="str">
        <f>IF(COUNTIFS(Q3_SQL_Error_Concentration!$A:$A,A2942,Q3_SQL_Error_Concentration!$E:$E,B2942,Q3_SQL_Error_Concentration!$F:$F,C2942)=0,"",SUMIFS(Q3_SQL_Error_Concentration!$I:$I,Q3_SQL_Error_Concentration!$A:$A,A2942,Q3_SQL_Error_Concentration!$E:$E,B2942,Q3_SQL_Error_Concentration!$F:$F,C2942))</f>
        <v/>
      </c>
      <c r="H2942" s="5" t="str">
        <f t="shared" si="271"/>
        <v/>
      </c>
      <c r="I2942" s="5">
        <f>IF(D2942&gt;=Q3_Validation!$C$2,1,0)</f>
        <v>0</v>
      </c>
      <c r="J2942" s="8" t="str">
        <f t="shared" si="272"/>
        <v/>
      </c>
      <c r="K2942" s="5" t="str">
        <f t="shared" si="273"/>
        <v>excluded</v>
      </c>
      <c r="L2942" s="5">
        <f t="shared" si="274"/>
        <v>0</v>
      </c>
      <c r="M2942" s="5">
        <f t="shared" si="275"/>
        <v>0</v>
      </c>
    </row>
    <row r="2943" spans="1:13">
      <c r="A2943" s="5">
        <v>5193</v>
      </c>
      <c r="B2943" s="5">
        <v>8</v>
      </c>
      <c r="C2943" s="5" t="s">
        <v>63</v>
      </c>
      <c r="D2943" s="5">
        <v>54</v>
      </c>
      <c r="E2943" s="5">
        <v>0</v>
      </c>
      <c r="F2943" s="8">
        <f t="shared" si="270"/>
        <v>0</v>
      </c>
      <c r="G2943" s="5" t="str">
        <f>IF(COUNTIFS(Q3_SQL_Error_Concentration!$A:$A,A2943,Q3_SQL_Error_Concentration!$E:$E,B2943,Q3_SQL_Error_Concentration!$F:$F,C2943)=0,"",SUMIFS(Q3_SQL_Error_Concentration!$I:$I,Q3_SQL_Error_Concentration!$A:$A,A2943,Q3_SQL_Error_Concentration!$E:$E,B2943,Q3_SQL_Error_Concentration!$F:$F,C2943))</f>
        <v/>
      </c>
      <c r="H2943" s="5" t="str">
        <f t="shared" si="271"/>
        <v/>
      </c>
      <c r="I2943" s="5">
        <f>IF(D2943&gt;=Q3_Validation!$C$2,1,0)</f>
        <v>0</v>
      </c>
      <c r="J2943" s="8" t="str">
        <f t="shared" si="272"/>
        <v/>
      </c>
      <c r="K2943" s="5" t="str">
        <f t="shared" si="273"/>
        <v>excluded</v>
      </c>
      <c r="L2943" s="5">
        <f t="shared" si="274"/>
        <v>0</v>
      </c>
      <c r="M2943" s="5">
        <f t="shared" si="275"/>
        <v>0</v>
      </c>
    </row>
    <row r="2944" spans="1:13">
      <c r="A2944" s="5">
        <v>5193</v>
      </c>
      <c r="B2944" s="5">
        <v>8</v>
      </c>
      <c r="C2944" s="5" t="s">
        <v>64</v>
      </c>
      <c r="D2944" s="5">
        <v>141</v>
      </c>
      <c r="E2944" s="5">
        <v>1</v>
      </c>
      <c r="F2944" s="8">
        <f t="shared" si="270"/>
        <v>0.70921985815602839</v>
      </c>
      <c r="G2944" s="5" t="str">
        <f>IF(COUNTIFS(Q3_SQL_Error_Concentration!$A:$A,A2944,Q3_SQL_Error_Concentration!$E:$E,B2944,Q3_SQL_Error_Concentration!$F:$F,C2944)=0,"",SUMIFS(Q3_SQL_Error_Concentration!$I:$I,Q3_SQL_Error_Concentration!$A:$A,A2944,Q3_SQL_Error_Concentration!$E:$E,B2944,Q3_SQL_Error_Concentration!$F:$F,C2944))</f>
        <v/>
      </c>
      <c r="H2944" s="5" t="str">
        <f t="shared" si="271"/>
        <v/>
      </c>
      <c r="I2944" s="5">
        <f>IF(D2944&gt;=Q3_Validation!$C$2,1,0)</f>
        <v>0</v>
      </c>
      <c r="J2944" s="8" t="str">
        <f t="shared" si="272"/>
        <v/>
      </c>
      <c r="K2944" s="5" t="str">
        <f t="shared" si="273"/>
        <v>excluded</v>
      </c>
      <c r="L2944" s="5">
        <f t="shared" si="274"/>
        <v>0</v>
      </c>
      <c r="M2944" s="5">
        <f t="shared" si="275"/>
        <v>0</v>
      </c>
    </row>
    <row r="2945" spans="1:13">
      <c r="A2945" s="5">
        <v>5193</v>
      </c>
      <c r="B2945" s="5">
        <v>8</v>
      </c>
      <c r="C2945" s="5" t="s">
        <v>62</v>
      </c>
      <c r="D2945" s="5">
        <v>95</v>
      </c>
      <c r="E2945" s="5">
        <v>2</v>
      </c>
      <c r="F2945" s="8">
        <f t="shared" si="270"/>
        <v>2.1052631578947367</v>
      </c>
      <c r="G2945" s="5" t="str">
        <f>IF(COUNTIFS(Q3_SQL_Error_Concentration!$A:$A,A2945,Q3_SQL_Error_Concentration!$E:$E,B2945,Q3_SQL_Error_Concentration!$F:$F,C2945)=0,"",SUMIFS(Q3_SQL_Error_Concentration!$I:$I,Q3_SQL_Error_Concentration!$A:$A,A2945,Q3_SQL_Error_Concentration!$E:$E,B2945,Q3_SQL_Error_Concentration!$F:$F,C2945))</f>
        <v/>
      </c>
      <c r="H2945" s="5" t="str">
        <f t="shared" si="271"/>
        <v/>
      </c>
      <c r="I2945" s="5">
        <f>IF(D2945&gt;=Q3_Validation!$C$2,1,0)</f>
        <v>0</v>
      </c>
      <c r="J2945" s="8" t="str">
        <f t="shared" si="272"/>
        <v/>
      </c>
      <c r="K2945" s="5" t="str">
        <f t="shared" si="273"/>
        <v>excluded</v>
      </c>
      <c r="L2945" s="5">
        <f t="shared" si="274"/>
        <v>0</v>
      </c>
      <c r="M2945" s="5">
        <f t="shared" si="275"/>
        <v>0</v>
      </c>
    </row>
    <row r="2946" spans="1:13">
      <c r="A2946" s="5">
        <v>5193</v>
      </c>
      <c r="B2946" s="5">
        <v>9</v>
      </c>
      <c r="C2946" s="5" t="s">
        <v>63</v>
      </c>
      <c r="D2946" s="5">
        <v>39</v>
      </c>
      <c r="E2946" s="5">
        <v>1</v>
      </c>
      <c r="F2946" s="8">
        <f t="shared" ref="F2946:F3009" si="276">100*E2946/D2946</f>
        <v>2.5641025641025643</v>
      </c>
      <c r="G2946" s="5" t="str">
        <f>IF(COUNTIFS(Q3_SQL_Error_Concentration!$A:$A,A2946,Q3_SQL_Error_Concentration!$E:$E,B2946,Q3_SQL_Error_Concentration!$F:$F,C2946)=0,"",SUMIFS(Q3_SQL_Error_Concentration!$I:$I,Q3_SQL_Error_Concentration!$A:$A,A2946,Q3_SQL_Error_Concentration!$E:$E,B2946,Q3_SQL_Error_Concentration!$F:$F,C2946))</f>
        <v/>
      </c>
      <c r="H2946" s="5" t="str">
        <f t="shared" ref="H2946:H3009" si="277">IF(G2946="","",IF(ABS(F2946-G2946)&lt;=0.0002,"PASS","FAIL"))</f>
        <v/>
      </c>
      <c r="I2946" s="5">
        <f>IF(D2946&gt;=Q3_Validation!$C$2,1,0)</f>
        <v>0</v>
      </c>
      <c r="J2946" s="8" t="str">
        <f t="shared" ref="J2946:J3009" si="278">IF(I2946=1,F2946,"")</f>
        <v/>
      </c>
      <c r="K2946" s="5" t="str">
        <f t="shared" ref="K2946:K3009" si="279">IF(D2946&lt;601,"excluded",IF(J2946&gt;3.628192,"outlier",IF(J2946&gt;=2.11093,"high-error","normal")))</f>
        <v>excluded</v>
      </c>
      <c r="L2946" s="5">
        <f t="shared" ref="L2946:L3009" si="280">COUNTIFS(A:A,A2946,K:K,"high-error")+COUNTIFS(A:A,A2946,K:K,"outlier")</f>
        <v>0</v>
      </c>
      <c r="M2946" s="5">
        <f t="shared" ref="M2946:M3009" si="281">IF(AND(L2946&gt;=2,OR(K2946="high-error",K2946="outlier")),1,0)</f>
        <v>0</v>
      </c>
    </row>
    <row r="2947" spans="1:13">
      <c r="A2947" s="5">
        <v>5193</v>
      </c>
      <c r="B2947" s="5">
        <v>9</v>
      </c>
      <c r="C2947" s="5" t="s">
        <v>64</v>
      </c>
      <c r="D2947" s="5">
        <v>188</v>
      </c>
      <c r="E2947" s="5">
        <v>2</v>
      </c>
      <c r="F2947" s="8">
        <f t="shared" si="276"/>
        <v>1.0638297872340425</v>
      </c>
      <c r="G2947" s="5" t="str">
        <f>IF(COUNTIFS(Q3_SQL_Error_Concentration!$A:$A,A2947,Q3_SQL_Error_Concentration!$E:$E,B2947,Q3_SQL_Error_Concentration!$F:$F,C2947)=0,"",SUMIFS(Q3_SQL_Error_Concentration!$I:$I,Q3_SQL_Error_Concentration!$A:$A,A2947,Q3_SQL_Error_Concentration!$E:$E,B2947,Q3_SQL_Error_Concentration!$F:$F,C2947))</f>
        <v/>
      </c>
      <c r="H2947" s="5" t="str">
        <f t="shared" si="277"/>
        <v/>
      </c>
      <c r="I2947" s="5">
        <f>IF(D2947&gt;=Q3_Validation!$C$2,1,0)</f>
        <v>0</v>
      </c>
      <c r="J2947" s="8" t="str">
        <f t="shared" si="278"/>
        <v/>
      </c>
      <c r="K2947" s="5" t="str">
        <f t="shared" si="279"/>
        <v>excluded</v>
      </c>
      <c r="L2947" s="5">
        <f t="shared" si="280"/>
        <v>0</v>
      </c>
      <c r="M2947" s="5">
        <f t="shared" si="281"/>
        <v>0</v>
      </c>
    </row>
    <row r="2948" spans="1:13">
      <c r="A2948" s="5">
        <v>5193</v>
      </c>
      <c r="B2948" s="5">
        <v>9</v>
      </c>
      <c r="C2948" s="5" t="s">
        <v>62</v>
      </c>
      <c r="D2948" s="5">
        <v>91</v>
      </c>
      <c r="E2948" s="5">
        <v>0</v>
      </c>
      <c r="F2948" s="8">
        <f t="shared" si="276"/>
        <v>0</v>
      </c>
      <c r="G2948" s="5" t="str">
        <f>IF(COUNTIFS(Q3_SQL_Error_Concentration!$A:$A,A2948,Q3_SQL_Error_Concentration!$E:$E,B2948,Q3_SQL_Error_Concentration!$F:$F,C2948)=0,"",SUMIFS(Q3_SQL_Error_Concentration!$I:$I,Q3_SQL_Error_Concentration!$A:$A,A2948,Q3_SQL_Error_Concentration!$E:$E,B2948,Q3_SQL_Error_Concentration!$F:$F,C2948))</f>
        <v/>
      </c>
      <c r="H2948" s="5" t="str">
        <f t="shared" si="277"/>
        <v/>
      </c>
      <c r="I2948" s="5">
        <f>IF(D2948&gt;=Q3_Validation!$C$2,1,0)</f>
        <v>0</v>
      </c>
      <c r="J2948" s="8" t="str">
        <f t="shared" si="278"/>
        <v/>
      </c>
      <c r="K2948" s="5" t="str">
        <f t="shared" si="279"/>
        <v>excluded</v>
      </c>
      <c r="L2948" s="5">
        <f t="shared" si="280"/>
        <v>0</v>
      </c>
      <c r="M2948" s="5">
        <f t="shared" si="281"/>
        <v>0</v>
      </c>
    </row>
    <row r="2949" spans="1:13">
      <c r="A2949" s="5">
        <v>5193</v>
      </c>
      <c r="B2949" s="5">
        <v>10</v>
      </c>
      <c r="C2949" s="5" t="s">
        <v>63</v>
      </c>
      <c r="D2949" s="5">
        <v>101</v>
      </c>
      <c r="E2949" s="5">
        <v>0</v>
      </c>
      <c r="F2949" s="8">
        <f t="shared" si="276"/>
        <v>0</v>
      </c>
      <c r="G2949" s="5" t="str">
        <f>IF(COUNTIFS(Q3_SQL_Error_Concentration!$A:$A,A2949,Q3_SQL_Error_Concentration!$E:$E,B2949,Q3_SQL_Error_Concentration!$F:$F,C2949)=0,"",SUMIFS(Q3_SQL_Error_Concentration!$I:$I,Q3_SQL_Error_Concentration!$A:$A,A2949,Q3_SQL_Error_Concentration!$E:$E,B2949,Q3_SQL_Error_Concentration!$F:$F,C2949))</f>
        <v/>
      </c>
      <c r="H2949" s="5" t="str">
        <f t="shared" si="277"/>
        <v/>
      </c>
      <c r="I2949" s="5">
        <f>IF(D2949&gt;=Q3_Validation!$C$2,1,0)</f>
        <v>0</v>
      </c>
      <c r="J2949" s="8" t="str">
        <f t="shared" si="278"/>
        <v/>
      </c>
      <c r="K2949" s="5" t="str">
        <f t="shared" si="279"/>
        <v>excluded</v>
      </c>
      <c r="L2949" s="5">
        <f t="shared" si="280"/>
        <v>0</v>
      </c>
      <c r="M2949" s="5">
        <f t="shared" si="281"/>
        <v>0</v>
      </c>
    </row>
    <row r="2950" spans="1:13">
      <c r="A2950" s="5">
        <v>5193</v>
      </c>
      <c r="B2950" s="5">
        <v>10</v>
      </c>
      <c r="C2950" s="5" t="s">
        <v>64</v>
      </c>
      <c r="D2950" s="5">
        <v>376</v>
      </c>
      <c r="E2950" s="5">
        <v>10</v>
      </c>
      <c r="F2950" s="8">
        <f t="shared" si="276"/>
        <v>2.6595744680851063</v>
      </c>
      <c r="G2950" s="5" t="str">
        <f>IF(COUNTIFS(Q3_SQL_Error_Concentration!$A:$A,A2950,Q3_SQL_Error_Concentration!$E:$E,B2950,Q3_SQL_Error_Concentration!$F:$F,C2950)=0,"",SUMIFS(Q3_SQL_Error_Concentration!$I:$I,Q3_SQL_Error_Concentration!$A:$A,A2950,Q3_SQL_Error_Concentration!$E:$E,B2950,Q3_SQL_Error_Concentration!$F:$F,C2950))</f>
        <v/>
      </c>
      <c r="H2950" s="5" t="str">
        <f t="shared" si="277"/>
        <v/>
      </c>
      <c r="I2950" s="5">
        <f>IF(D2950&gt;=Q3_Validation!$C$2,1,0)</f>
        <v>0</v>
      </c>
      <c r="J2950" s="8" t="str">
        <f t="shared" si="278"/>
        <v/>
      </c>
      <c r="K2950" s="5" t="str">
        <f t="shared" si="279"/>
        <v>excluded</v>
      </c>
      <c r="L2950" s="5">
        <f t="shared" si="280"/>
        <v>0</v>
      </c>
      <c r="M2950" s="5">
        <f t="shared" si="281"/>
        <v>0</v>
      </c>
    </row>
    <row r="2951" spans="1:13">
      <c r="A2951" s="5">
        <v>5193</v>
      </c>
      <c r="B2951" s="5">
        <v>10</v>
      </c>
      <c r="C2951" s="5" t="s">
        <v>62</v>
      </c>
      <c r="D2951" s="5">
        <v>153</v>
      </c>
      <c r="E2951" s="5">
        <v>1</v>
      </c>
      <c r="F2951" s="8">
        <f t="shared" si="276"/>
        <v>0.65359477124183007</v>
      </c>
      <c r="G2951" s="5" t="str">
        <f>IF(COUNTIFS(Q3_SQL_Error_Concentration!$A:$A,A2951,Q3_SQL_Error_Concentration!$E:$E,B2951,Q3_SQL_Error_Concentration!$F:$F,C2951)=0,"",SUMIFS(Q3_SQL_Error_Concentration!$I:$I,Q3_SQL_Error_Concentration!$A:$A,A2951,Q3_SQL_Error_Concentration!$E:$E,B2951,Q3_SQL_Error_Concentration!$F:$F,C2951))</f>
        <v/>
      </c>
      <c r="H2951" s="5" t="str">
        <f t="shared" si="277"/>
        <v/>
      </c>
      <c r="I2951" s="5">
        <f>IF(D2951&gt;=Q3_Validation!$C$2,1,0)</f>
        <v>0</v>
      </c>
      <c r="J2951" s="8" t="str">
        <f t="shared" si="278"/>
        <v/>
      </c>
      <c r="K2951" s="5" t="str">
        <f t="shared" si="279"/>
        <v>excluded</v>
      </c>
      <c r="L2951" s="5">
        <f t="shared" si="280"/>
        <v>0</v>
      </c>
      <c r="M2951" s="5">
        <f t="shared" si="281"/>
        <v>0</v>
      </c>
    </row>
    <row r="2952" spans="1:13">
      <c r="A2952" s="5">
        <v>5193</v>
      </c>
      <c r="B2952" s="5">
        <v>11</v>
      </c>
      <c r="C2952" s="5" t="s">
        <v>63</v>
      </c>
      <c r="D2952" s="5">
        <v>73</v>
      </c>
      <c r="E2952" s="5">
        <v>0</v>
      </c>
      <c r="F2952" s="8">
        <f t="shared" si="276"/>
        <v>0</v>
      </c>
      <c r="G2952" s="5" t="str">
        <f>IF(COUNTIFS(Q3_SQL_Error_Concentration!$A:$A,A2952,Q3_SQL_Error_Concentration!$E:$E,B2952,Q3_SQL_Error_Concentration!$F:$F,C2952)=0,"",SUMIFS(Q3_SQL_Error_Concentration!$I:$I,Q3_SQL_Error_Concentration!$A:$A,A2952,Q3_SQL_Error_Concentration!$E:$E,B2952,Q3_SQL_Error_Concentration!$F:$F,C2952))</f>
        <v/>
      </c>
      <c r="H2952" s="5" t="str">
        <f t="shared" si="277"/>
        <v/>
      </c>
      <c r="I2952" s="5">
        <f>IF(D2952&gt;=Q3_Validation!$C$2,1,0)</f>
        <v>0</v>
      </c>
      <c r="J2952" s="8" t="str">
        <f t="shared" si="278"/>
        <v/>
      </c>
      <c r="K2952" s="5" t="str">
        <f t="shared" si="279"/>
        <v>excluded</v>
      </c>
      <c r="L2952" s="5">
        <f t="shared" si="280"/>
        <v>0</v>
      </c>
      <c r="M2952" s="5">
        <f t="shared" si="281"/>
        <v>0</v>
      </c>
    </row>
    <row r="2953" spans="1:13">
      <c r="A2953" s="5">
        <v>5193</v>
      </c>
      <c r="B2953" s="5">
        <v>11</v>
      </c>
      <c r="C2953" s="5" t="s">
        <v>64</v>
      </c>
      <c r="D2953" s="5">
        <v>337</v>
      </c>
      <c r="E2953" s="5">
        <v>11</v>
      </c>
      <c r="F2953" s="8">
        <f t="shared" si="276"/>
        <v>3.2640949554896141</v>
      </c>
      <c r="G2953" s="5" t="str">
        <f>IF(COUNTIFS(Q3_SQL_Error_Concentration!$A:$A,A2953,Q3_SQL_Error_Concentration!$E:$E,B2953,Q3_SQL_Error_Concentration!$F:$F,C2953)=0,"",SUMIFS(Q3_SQL_Error_Concentration!$I:$I,Q3_SQL_Error_Concentration!$A:$A,A2953,Q3_SQL_Error_Concentration!$E:$E,B2953,Q3_SQL_Error_Concentration!$F:$F,C2953))</f>
        <v/>
      </c>
      <c r="H2953" s="5" t="str">
        <f t="shared" si="277"/>
        <v/>
      </c>
      <c r="I2953" s="5">
        <f>IF(D2953&gt;=Q3_Validation!$C$2,1,0)</f>
        <v>0</v>
      </c>
      <c r="J2953" s="8" t="str">
        <f t="shared" si="278"/>
        <v/>
      </c>
      <c r="K2953" s="5" t="str">
        <f t="shared" si="279"/>
        <v>excluded</v>
      </c>
      <c r="L2953" s="5">
        <f t="shared" si="280"/>
        <v>0</v>
      </c>
      <c r="M2953" s="5">
        <f t="shared" si="281"/>
        <v>0</v>
      </c>
    </row>
    <row r="2954" spans="1:13">
      <c r="A2954" s="5">
        <v>5193</v>
      </c>
      <c r="B2954" s="5">
        <v>11</v>
      </c>
      <c r="C2954" s="5" t="s">
        <v>62</v>
      </c>
      <c r="D2954" s="5">
        <v>172</v>
      </c>
      <c r="E2954" s="5">
        <v>2</v>
      </c>
      <c r="F2954" s="8">
        <f t="shared" si="276"/>
        <v>1.1627906976744187</v>
      </c>
      <c r="G2954" s="5" t="str">
        <f>IF(COUNTIFS(Q3_SQL_Error_Concentration!$A:$A,A2954,Q3_SQL_Error_Concentration!$E:$E,B2954,Q3_SQL_Error_Concentration!$F:$F,C2954)=0,"",SUMIFS(Q3_SQL_Error_Concentration!$I:$I,Q3_SQL_Error_Concentration!$A:$A,A2954,Q3_SQL_Error_Concentration!$E:$E,B2954,Q3_SQL_Error_Concentration!$F:$F,C2954))</f>
        <v/>
      </c>
      <c r="H2954" s="5" t="str">
        <f t="shared" si="277"/>
        <v/>
      </c>
      <c r="I2954" s="5">
        <f>IF(D2954&gt;=Q3_Validation!$C$2,1,0)</f>
        <v>0</v>
      </c>
      <c r="J2954" s="8" t="str">
        <f t="shared" si="278"/>
        <v/>
      </c>
      <c r="K2954" s="5" t="str">
        <f t="shared" si="279"/>
        <v>excluded</v>
      </c>
      <c r="L2954" s="5">
        <f t="shared" si="280"/>
        <v>0</v>
      </c>
      <c r="M2954" s="5">
        <f t="shared" si="281"/>
        <v>0</v>
      </c>
    </row>
    <row r="2955" spans="1:13">
      <c r="A2955" s="5">
        <v>5193</v>
      </c>
      <c r="B2955" s="5">
        <v>12</v>
      </c>
      <c r="C2955" s="5" t="s">
        <v>63</v>
      </c>
      <c r="D2955" s="5">
        <v>90</v>
      </c>
      <c r="E2955" s="5">
        <v>1</v>
      </c>
      <c r="F2955" s="8">
        <f t="shared" si="276"/>
        <v>1.1111111111111112</v>
      </c>
      <c r="G2955" s="5" t="str">
        <f>IF(COUNTIFS(Q3_SQL_Error_Concentration!$A:$A,A2955,Q3_SQL_Error_Concentration!$E:$E,B2955,Q3_SQL_Error_Concentration!$F:$F,C2955)=0,"",SUMIFS(Q3_SQL_Error_Concentration!$I:$I,Q3_SQL_Error_Concentration!$A:$A,A2955,Q3_SQL_Error_Concentration!$E:$E,B2955,Q3_SQL_Error_Concentration!$F:$F,C2955))</f>
        <v/>
      </c>
      <c r="H2955" s="5" t="str">
        <f t="shared" si="277"/>
        <v/>
      </c>
      <c r="I2955" s="5">
        <f>IF(D2955&gt;=Q3_Validation!$C$2,1,0)</f>
        <v>0</v>
      </c>
      <c r="J2955" s="8" t="str">
        <f t="shared" si="278"/>
        <v/>
      </c>
      <c r="K2955" s="5" t="str">
        <f t="shared" si="279"/>
        <v>excluded</v>
      </c>
      <c r="L2955" s="5">
        <f t="shared" si="280"/>
        <v>0</v>
      </c>
      <c r="M2955" s="5">
        <f t="shared" si="281"/>
        <v>0</v>
      </c>
    </row>
    <row r="2956" spans="1:13">
      <c r="A2956" s="5">
        <v>5193</v>
      </c>
      <c r="B2956" s="5">
        <v>12</v>
      </c>
      <c r="C2956" s="5" t="s">
        <v>64</v>
      </c>
      <c r="D2956" s="5">
        <v>327</v>
      </c>
      <c r="E2956" s="5">
        <v>6</v>
      </c>
      <c r="F2956" s="8">
        <f t="shared" si="276"/>
        <v>1.834862385321101</v>
      </c>
      <c r="G2956" s="5" t="str">
        <f>IF(COUNTIFS(Q3_SQL_Error_Concentration!$A:$A,A2956,Q3_SQL_Error_Concentration!$E:$E,B2956,Q3_SQL_Error_Concentration!$F:$F,C2956)=0,"",SUMIFS(Q3_SQL_Error_Concentration!$I:$I,Q3_SQL_Error_Concentration!$A:$A,A2956,Q3_SQL_Error_Concentration!$E:$E,B2956,Q3_SQL_Error_Concentration!$F:$F,C2956))</f>
        <v/>
      </c>
      <c r="H2956" s="5" t="str">
        <f t="shared" si="277"/>
        <v/>
      </c>
      <c r="I2956" s="5">
        <f>IF(D2956&gt;=Q3_Validation!$C$2,1,0)</f>
        <v>0</v>
      </c>
      <c r="J2956" s="8" t="str">
        <f t="shared" si="278"/>
        <v/>
      </c>
      <c r="K2956" s="5" t="str">
        <f t="shared" si="279"/>
        <v>excluded</v>
      </c>
      <c r="L2956" s="5">
        <f t="shared" si="280"/>
        <v>0</v>
      </c>
      <c r="M2956" s="5">
        <f t="shared" si="281"/>
        <v>0</v>
      </c>
    </row>
    <row r="2957" spans="1:13">
      <c r="A2957" s="5">
        <v>5193</v>
      </c>
      <c r="B2957" s="5">
        <v>12</v>
      </c>
      <c r="C2957" s="5" t="s">
        <v>62</v>
      </c>
      <c r="D2957" s="5">
        <v>143</v>
      </c>
      <c r="E2957" s="5">
        <v>1</v>
      </c>
      <c r="F2957" s="8">
        <f t="shared" si="276"/>
        <v>0.69930069930069927</v>
      </c>
      <c r="G2957" s="5" t="str">
        <f>IF(COUNTIFS(Q3_SQL_Error_Concentration!$A:$A,A2957,Q3_SQL_Error_Concentration!$E:$E,B2957,Q3_SQL_Error_Concentration!$F:$F,C2957)=0,"",SUMIFS(Q3_SQL_Error_Concentration!$I:$I,Q3_SQL_Error_Concentration!$A:$A,A2957,Q3_SQL_Error_Concentration!$E:$E,B2957,Q3_SQL_Error_Concentration!$F:$F,C2957))</f>
        <v/>
      </c>
      <c r="H2957" s="5" t="str">
        <f t="shared" si="277"/>
        <v/>
      </c>
      <c r="I2957" s="5">
        <f>IF(D2957&gt;=Q3_Validation!$C$2,1,0)</f>
        <v>0</v>
      </c>
      <c r="J2957" s="8" t="str">
        <f t="shared" si="278"/>
        <v/>
      </c>
      <c r="K2957" s="5" t="str">
        <f t="shared" si="279"/>
        <v>excluded</v>
      </c>
      <c r="L2957" s="5">
        <f t="shared" si="280"/>
        <v>0</v>
      </c>
      <c r="M2957" s="5">
        <f t="shared" si="281"/>
        <v>0</v>
      </c>
    </row>
    <row r="2958" spans="1:13">
      <c r="A2958" s="5">
        <v>5193</v>
      </c>
      <c r="B2958" s="5">
        <v>13</v>
      </c>
      <c r="C2958" s="5" t="s">
        <v>63</v>
      </c>
      <c r="D2958" s="5">
        <v>184</v>
      </c>
      <c r="E2958" s="5">
        <v>1</v>
      </c>
      <c r="F2958" s="8">
        <f t="shared" si="276"/>
        <v>0.54347826086956519</v>
      </c>
      <c r="G2958" s="5" t="str">
        <f>IF(COUNTIFS(Q3_SQL_Error_Concentration!$A:$A,A2958,Q3_SQL_Error_Concentration!$E:$E,B2958,Q3_SQL_Error_Concentration!$F:$F,C2958)=0,"",SUMIFS(Q3_SQL_Error_Concentration!$I:$I,Q3_SQL_Error_Concentration!$A:$A,A2958,Q3_SQL_Error_Concentration!$E:$E,B2958,Q3_SQL_Error_Concentration!$F:$F,C2958))</f>
        <v/>
      </c>
      <c r="H2958" s="5" t="str">
        <f t="shared" si="277"/>
        <v/>
      </c>
      <c r="I2958" s="5">
        <f>IF(D2958&gt;=Q3_Validation!$C$2,1,0)</f>
        <v>0</v>
      </c>
      <c r="J2958" s="8" t="str">
        <f t="shared" si="278"/>
        <v/>
      </c>
      <c r="K2958" s="5" t="str">
        <f t="shared" si="279"/>
        <v>excluded</v>
      </c>
      <c r="L2958" s="5">
        <f t="shared" si="280"/>
        <v>0</v>
      </c>
      <c r="M2958" s="5">
        <f t="shared" si="281"/>
        <v>0</v>
      </c>
    </row>
    <row r="2959" spans="1:13">
      <c r="A2959" s="5">
        <v>5193</v>
      </c>
      <c r="B2959" s="5">
        <v>13</v>
      </c>
      <c r="C2959" s="5" t="s">
        <v>64</v>
      </c>
      <c r="D2959" s="5">
        <v>500</v>
      </c>
      <c r="E2959" s="5">
        <v>16</v>
      </c>
      <c r="F2959" s="8">
        <f t="shared" si="276"/>
        <v>3.2</v>
      </c>
      <c r="G2959" s="5" t="str">
        <f>IF(COUNTIFS(Q3_SQL_Error_Concentration!$A:$A,A2959,Q3_SQL_Error_Concentration!$E:$E,B2959,Q3_SQL_Error_Concentration!$F:$F,C2959)=0,"",SUMIFS(Q3_SQL_Error_Concentration!$I:$I,Q3_SQL_Error_Concentration!$A:$A,A2959,Q3_SQL_Error_Concentration!$E:$E,B2959,Q3_SQL_Error_Concentration!$F:$F,C2959))</f>
        <v/>
      </c>
      <c r="H2959" s="5" t="str">
        <f t="shared" si="277"/>
        <v/>
      </c>
      <c r="I2959" s="5">
        <f>IF(D2959&gt;=Q3_Validation!$C$2,1,0)</f>
        <v>0</v>
      </c>
      <c r="J2959" s="8" t="str">
        <f t="shared" si="278"/>
        <v/>
      </c>
      <c r="K2959" s="5" t="str">
        <f t="shared" si="279"/>
        <v>excluded</v>
      </c>
      <c r="L2959" s="5">
        <f t="shared" si="280"/>
        <v>0</v>
      </c>
      <c r="M2959" s="5">
        <f t="shared" si="281"/>
        <v>0</v>
      </c>
    </row>
    <row r="2960" spans="1:13">
      <c r="A2960" s="5">
        <v>5193</v>
      </c>
      <c r="B2960" s="5">
        <v>13</v>
      </c>
      <c r="C2960" s="5" t="s">
        <v>62</v>
      </c>
      <c r="D2960" s="5">
        <v>214</v>
      </c>
      <c r="E2960" s="5">
        <v>3</v>
      </c>
      <c r="F2960" s="8">
        <f t="shared" si="276"/>
        <v>1.4018691588785046</v>
      </c>
      <c r="G2960" s="5" t="str">
        <f>IF(COUNTIFS(Q3_SQL_Error_Concentration!$A:$A,A2960,Q3_SQL_Error_Concentration!$E:$E,B2960,Q3_SQL_Error_Concentration!$F:$F,C2960)=0,"",SUMIFS(Q3_SQL_Error_Concentration!$I:$I,Q3_SQL_Error_Concentration!$A:$A,A2960,Q3_SQL_Error_Concentration!$E:$E,B2960,Q3_SQL_Error_Concentration!$F:$F,C2960))</f>
        <v/>
      </c>
      <c r="H2960" s="5" t="str">
        <f t="shared" si="277"/>
        <v/>
      </c>
      <c r="I2960" s="5">
        <f>IF(D2960&gt;=Q3_Validation!$C$2,1,0)</f>
        <v>0</v>
      </c>
      <c r="J2960" s="8" t="str">
        <f t="shared" si="278"/>
        <v/>
      </c>
      <c r="K2960" s="5" t="str">
        <f t="shared" si="279"/>
        <v>excluded</v>
      </c>
      <c r="L2960" s="5">
        <f t="shared" si="280"/>
        <v>0</v>
      </c>
      <c r="M2960" s="5">
        <f t="shared" si="281"/>
        <v>0</v>
      </c>
    </row>
    <row r="2961" spans="1:13">
      <c r="A2961" s="5">
        <v>5193</v>
      </c>
      <c r="B2961" s="5">
        <v>14</v>
      </c>
      <c r="C2961" s="5" t="s">
        <v>63</v>
      </c>
      <c r="D2961" s="5">
        <v>267</v>
      </c>
      <c r="E2961" s="5">
        <v>2</v>
      </c>
      <c r="F2961" s="8">
        <f t="shared" si="276"/>
        <v>0.74906367041198507</v>
      </c>
      <c r="G2961" s="5" t="str">
        <f>IF(COUNTIFS(Q3_SQL_Error_Concentration!$A:$A,A2961,Q3_SQL_Error_Concentration!$E:$E,B2961,Q3_SQL_Error_Concentration!$F:$F,C2961)=0,"",SUMIFS(Q3_SQL_Error_Concentration!$I:$I,Q3_SQL_Error_Concentration!$A:$A,A2961,Q3_SQL_Error_Concentration!$E:$E,B2961,Q3_SQL_Error_Concentration!$F:$F,C2961))</f>
        <v/>
      </c>
      <c r="H2961" s="5" t="str">
        <f t="shared" si="277"/>
        <v/>
      </c>
      <c r="I2961" s="5">
        <f>IF(D2961&gt;=Q3_Validation!$C$2,1,0)</f>
        <v>0</v>
      </c>
      <c r="J2961" s="8" t="str">
        <f t="shared" si="278"/>
        <v/>
      </c>
      <c r="K2961" s="5" t="str">
        <f t="shared" si="279"/>
        <v>excluded</v>
      </c>
      <c r="L2961" s="5">
        <f t="shared" si="280"/>
        <v>0</v>
      </c>
      <c r="M2961" s="5">
        <f t="shared" si="281"/>
        <v>0</v>
      </c>
    </row>
    <row r="2962" spans="1:13">
      <c r="A2962" s="5">
        <v>5193</v>
      </c>
      <c r="B2962" s="5">
        <v>14</v>
      </c>
      <c r="C2962" s="5" t="s">
        <v>64</v>
      </c>
      <c r="D2962" s="5">
        <v>699</v>
      </c>
      <c r="E2962" s="5">
        <v>12</v>
      </c>
      <c r="F2962" s="8">
        <f t="shared" si="276"/>
        <v>1.7167381974248928</v>
      </c>
      <c r="G2962" s="5" t="str">
        <f>IF(COUNTIFS(Q3_SQL_Error_Concentration!$A:$A,A2962,Q3_SQL_Error_Concentration!$E:$E,B2962,Q3_SQL_Error_Concentration!$F:$F,C2962)=0,"",SUMIFS(Q3_SQL_Error_Concentration!$I:$I,Q3_SQL_Error_Concentration!$A:$A,A2962,Q3_SQL_Error_Concentration!$E:$E,B2962,Q3_SQL_Error_Concentration!$F:$F,C2962))</f>
        <v/>
      </c>
      <c r="H2962" s="5" t="str">
        <f t="shared" si="277"/>
        <v/>
      </c>
      <c r="I2962" s="5">
        <f>IF(D2962&gt;=Q3_Validation!$C$2,1,0)</f>
        <v>1</v>
      </c>
      <c r="J2962" s="8">
        <f t="shared" si="278"/>
        <v>1.7167381974248928</v>
      </c>
      <c r="K2962" s="5" t="str">
        <f t="shared" si="279"/>
        <v>normal</v>
      </c>
      <c r="L2962" s="5">
        <f t="shared" si="280"/>
        <v>0</v>
      </c>
      <c r="M2962" s="5">
        <f t="shared" si="281"/>
        <v>0</v>
      </c>
    </row>
    <row r="2963" spans="1:13">
      <c r="A2963" s="5">
        <v>5193</v>
      </c>
      <c r="B2963" s="5">
        <v>14</v>
      </c>
      <c r="C2963" s="5" t="s">
        <v>62</v>
      </c>
      <c r="D2963" s="5">
        <v>319</v>
      </c>
      <c r="E2963" s="5">
        <v>2</v>
      </c>
      <c r="F2963" s="8">
        <f t="shared" si="276"/>
        <v>0.62695924764890287</v>
      </c>
      <c r="G2963" s="5" t="str">
        <f>IF(COUNTIFS(Q3_SQL_Error_Concentration!$A:$A,A2963,Q3_SQL_Error_Concentration!$E:$E,B2963,Q3_SQL_Error_Concentration!$F:$F,C2963)=0,"",SUMIFS(Q3_SQL_Error_Concentration!$I:$I,Q3_SQL_Error_Concentration!$A:$A,A2963,Q3_SQL_Error_Concentration!$E:$E,B2963,Q3_SQL_Error_Concentration!$F:$F,C2963))</f>
        <v/>
      </c>
      <c r="H2963" s="5" t="str">
        <f t="shared" si="277"/>
        <v/>
      </c>
      <c r="I2963" s="5">
        <f>IF(D2963&gt;=Q3_Validation!$C$2,1,0)</f>
        <v>0</v>
      </c>
      <c r="J2963" s="8" t="str">
        <f t="shared" si="278"/>
        <v/>
      </c>
      <c r="K2963" s="5" t="str">
        <f t="shared" si="279"/>
        <v>excluded</v>
      </c>
      <c r="L2963" s="5">
        <f t="shared" si="280"/>
        <v>0</v>
      </c>
      <c r="M2963" s="5">
        <f t="shared" si="281"/>
        <v>0</v>
      </c>
    </row>
    <row r="2964" spans="1:13">
      <c r="A2964" s="5">
        <v>5193</v>
      </c>
      <c r="B2964" s="5">
        <v>15</v>
      </c>
      <c r="C2964" s="5" t="s">
        <v>63</v>
      </c>
      <c r="D2964" s="5">
        <v>193</v>
      </c>
      <c r="E2964" s="5">
        <v>2</v>
      </c>
      <c r="F2964" s="8">
        <f t="shared" si="276"/>
        <v>1.0362694300518134</v>
      </c>
      <c r="G2964" s="5" t="str">
        <f>IF(COUNTIFS(Q3_SQL_Error_Concentration!$A:$A,A2964,Q3_SQL_Error_Concentration!$E:$E,B2964,Q3_SQL_Error_Concentration!$F:$F,C2964)=0,"",SUMIFS(Q3_SQL_Error_Concentration!$I:$I,Q3_SQL_Error_Concentration!$A:$A,A2964,Q3_SQL_Error_Concentration!$E:$E,B2964,Q3_SQL_Error_Concentration!$F:$F,C2964))</f>
        <v/>
      </c>
      <c r="H2964" s="5" t="str">
        <f t="shared" si="277"/>
        <v/>
      </c>
      <c r="I2964" s="5">
        <f>IF(D2964&gt;=Q3_Validation!$C$2,1,0)</f>
        <v>0</v>
      </c>
      <c r="J2964" s="8" t="str">
        <f t="shared" si="278"/>
        <v/>
      </c>
      <c r="K2964" s="5" t="str">
        <f t="shared" si="279"/>
        <v>excluded</v>
      </c>
      <c r="L2964" s="5">
        <f t="shared" si="280"/>
        <v>0</v>
      </c>
      <c r="M2964" s="5">
        <f t="shared" si="281"/>
        <v>0</v>
      </c>
    </row>
    <row r="2965" spans="1:13">
      <c r="A2965" s="5">
        <v>5193</v>
      </c>
      <c r="B2965" s="5">
        <v>15</v>
      </c>
      <c r="C2965" s="5" t="s">
        <v>64</v>
      </c>
      <c r="D2965" s="5">
        <v>523</v>
      </c>
      <c r="E2965" s="5">
        <v>9</v>
      </c>
      <c r="F2965" s="8">
        <f t="shared" si="276"/>
        <v>1.7208413001912046</v>
      </c>
      <c r="G2965" s="5" t="str">
        <f>IF(COUNTIFS(Q3_SQL_Error_Concentration!$A:$A,A2965,Q3_SQL_Error_Concentration!$E:$E,B2965,Q3_SQL_Error_Concentration!$F:$F,C2965)=0,"",SUMIFS(Q3_SQL_Error_Concentration!$I:$I,Q3_SQL_Error_Concentration!$A:$A,A2965,Q3_SQL_Error_Concentration!$E:$E,B2965,Q3_SQL_Error_Concentration!$F:$F,C2965))</f>
        <v/>
      </c>
      <c r="H2965" s="5" t="str">
        <f t="shared" si="277"/>
        <v/>
      </c>
      <c r="I2965" s="5">
        <f>IF(D2965&gt;=Q3_Validation!$C$2,1,0)</f>
        <v>0</v>
      </c>
      <c r="J2965" s="8" t="str">
        <f t="shared" si="278"/>
        <v/>
      </c>
      <c r="K2965" s="5" t="str">
        <f t="shared" si="279"/>
        <v>excluded</v>
      </c>
      <c r="L2965" s="5">
        <f t="shared" si="280"/>
        <v>0</v>
      </c>
      <c r="M2965" s="5">
        <f t="shared" si="281"/>
        <v>0</v>
      </c>
    </row>
    <row r="2966" spans="1:13">
      <c r="A2966" s="5">
        <v>5193</v>
      </c>
      <c r="B2966" s="5">
        <v>15</v>
      </c>
      <c r="C2966" s="5" t="s">
        <v>62</v>
      </c>
      <c r="D2966" s="5">
        <v>256</v>
      </c>
      <c r="E2966" s="5">
        <v>3</v>
      </c>
      <c r="F2966" s="8">
        <f t="shared" si="276"/>
        <v>1.171875</v>
      </c>
      <c r="G2966" s="5" t="str">
        <f>IF(COUNTIFS(Q3_SQL_Error_Concentration!$A:$A,A2966,Q3_SQL_Error_Concentration!$E:$E,B2966,Q3_SQL_Error_Concentration!$F:$F,C2966)=0,"",SUMIFS(Q3_SQL_Error_Concentration!$I:$I,Q3_SQL_Error_Concentration!$A:$A,A2966,Q3_SQL_Error_Concentration!$E:$E,B2966,Q3_SQL_Error_Concentration!$F:$F,C2966))</f>
        <v/>
      </c>
      <c r="H2966" s="5" t="str">
        <f t="shared" si="277"/>
        <v/>
      </c>
      <c r="I2966" s="5">
        <f>IF(D2966&gt;=Q3_Validation!$C$2,1,0)</f>
        <v>0</v>
      </c>
      <c r="J2966" s="8" t="str">
        <f t="shared" si="278"/>
        <v/>
      </c>
      <c r="K2966" s="5" t="str">
        <f t="shared" si="279"/>
        <v>excluded</v>
      </c>
      <c r="L2966" s="5">
        <f t="shared" si="280"/>
        <v>0</v>
      </c>
      <c r="M2966" s="5">
        <f t="shared" si="281"/>
        <v>0</v>
      </c>
    </row>
    <row r="2967" spans="1:13">
      <c r="A2967" s="5">
        <v>5193</v>
      </c>
      <c r="B2967" s="5">
        <v>16</v>
      </c>
      <c r="C2967" s="5" t="s">
        <v>63</v>
      </c>
      <c r="D2967" s="5">
        <v>153</v>
      </c>
      <c r="E2967" s="5">
        <v>5</v>
      </c>
      <c r="F2967" s="8">
        <f t="shared" si="276"/>
        <v>3.2679738562091503</v>
      </c>
      <c r="G2967" s="5" t="str">
        <f>IF(COUNTIFS(Q3_SQL_Error_Concentration!$A:$A,A2967,Q3_SQL_Error_Concentration!$E:$E,B2967,Q3_SQL_Error_Concentration!$F:$F,C2967)=0,"",SUMIFS(Q3_SQL_Error_Concentration!$I:$I,Q3_SQL_Error_Concentration!$A:$A,A2967,Q3_SQL_Error_Concentration!$E:$E,B2967,Q3_SQL_Error_Concentration!$F:$F,C2967))</f>
        <v/>
      </c>
      <c r="H2967" s="5" t="str">
        <f t="shared" si="277"/>
        <v/>
      </c>
      <c r="I2967" s="5">
        <f>IF(D2967&gt;=Q3_Validation!$C$2,1,0)</f>
        <v>0</v>
      </c>
      <c r="J2967" s="8" t="str">
        <f t="shared" si="278"/>
        <v/>
      </c>
      <c r="K2967" s="5" t="str">
        <f t="shared" si="279"/>
        <v>excluded</v>
      </c>
      <c r="L2967" s="5">
        <f t="shared" si="280"/>
        <v>0</v>
      </c>
      <c r="M2967" s="5">
        <f t="shared" si="281"/>
        <v>0</v>
      </c>
    </row>
    <row r="2968" spans="1:13">
      <c r="A2968" s="5">
        <v>5193</v>
      </c>
      <c r="B2968" s="5">
        <v>16</v>
      </c>
      <c r="C2968" s="5" t="s">
        <v>64</v>
      </c>
      <c r="D2968" s="5">
        <v>498</v>
      </c>
      <c r="E2968" s="5">
        <v>9</v>
      </c>
      <c r="F2968" s="8">
        <f t="shared" si="276"/>
        <v>1.8072289156626506</v>
      </c>
      <c r="G2968" s="5" t="str">
        <f>IF(COUNTIFS(Q3_SQL_Error_Concentration!$A:$A,A2968,Q3_SQL_Error_Concentration!$E:$E,B2968,Q3_SQL_Error_Concentration!$F:$F,C2968)=0,"",SUMIFS(Q3_SQL_Error_Concentration!$I:$I,Q3_SQL_Error_Concentration!$A:$A,A2968,Q3_SQL_Error_Concentration!$E:$E,B2968,Q3_SQL_Error_Concentration!$F:$F,C2968))</f>
        <v/>
      </c>
      <c r="H2968" s="5" t="str">
        <f t="shared" si="277"/>
        <v/>
      </c>
      <c r="I2968" s="5">
        <f>IF(D2968&gt;=Q3_Validation!$C$2,1,0)</f>
        <v>0</v>
      </c>
      <c r="J2968" s="8" t="str">
        <f t="shared" si="278"/>
        <v/>
      </c>
      <c r="K2968" s="5" t="str">
        <f t="shared" si="279"/>
        <v>excluded</v>
      </c>
      <c r="L2968" s="5">
        <f t="shared" si="280"/>
        <v>0</v>
      </c>
      <c r="M2968" s="5">
        <f t="shared" si="281"/>
        <v>0</v>
      </c>
    </row>
    <row r="2969" spans="1:13">
      <c r="A2969" s="5">
        <v>5193</v>
      </c>
      <c r="B2969" s="5">
        <v>16</v>
      </c>
      <c r="C2969" s="5" t="s">
        <v>62</v>
      </c>
      <c r="D2969" s="5">
        <v>232</v>
      </c>
      <c r="E2969" s="5">
        <v>3</v>
      </c>
      <c r="F2969" s="8">
        <f t="shared" si="276"/>
        <v>1.2931034482758621</v>
      </c>
      <c r="G2969" s="5" t="str">
        <f>IF(COUNTIFS(Q3_SQL_Error_Concentration!$A:$A,A2969,Q3_SQL_Error_Concentration!$E:$E,B2969,Q3_SQL_Error_Concentration!$F:$F,C2969)=0,"",SUMIFS(Q3_SQL_Error_Concentration!$I:$I,Q3_SQL_Error_Concentration!$A:$A,A2969,Q3_SQL_Error_Concentration!$E:$E,B2969,Q3_SQL_Error_Concentration!$F:$F,C2969))</f>
        <v/>
      </c>
      <c r="H2969" s="5" t="str">
        <f t="shared" si="277"/>
        <v/>
      </c>
      <c r="I2969" s="5">
        <f>IF(D2969&gt;=Q3_Validation!$C$2,1,0)</f>
        <v>0</v>
      </c>
      <c r="J2969" s="8" t="str">
        <f t="shared" si="278"/>
        <v/>
      </c>
      <c r="K2969" s="5" t="str">
        <f t="shared" si="279"/>
        <v>excluded</v>
      </c>
      <c r="L2969" s="5">
        <f t="shared" si="280"/>
        <v>0</v>
      </c>
      <c r="M2969" s="5">
        <f t="shared" si="281"/>
        <v>0</v>
      </c>
    </row>
    <row r="2970" spans="1:13">
      <c r="A2970" s="5">
        <v>5193</v>
      </c>
      <c r="B2970" s="5">
        <v>17</v>
      </c>
      <c r="C2970" s="5" t="s">
        <v>63</v>
      </c>
      <c r="D2970" s="5">
        <v>78</v>
      </c>
      <c r="E2970" s="5">
        <v>1</v>
      </c>
      <c r="F2970" s="8">
        <f t="shared" si="276"/>
        <v>1.2820512820512822</v>
      </c>
      <c r="G2970" s="5" t="str">
        <f>IF(COUNTIFS(Q3_SQL_Error_Concentration!$A:$A,A2970,Q3_SQL_Error_Concentration!$E:$E,B2970,Q3_SQL_Error_Concentration!$F:$F,C2970)=0,"",SUMIFS(Q3_SQL_Error_Concentration!$I:$I,Q3_SQL_Error_Concentration!$A:$A,A2970,Q3_SQL_Error_Concentration!$E:$E,B2970,Q3_SQL_Error_Concentration!$F:$F,C2970))</f>
        <v/>
      </c>
      <c r="H2970" s="5" t="str">
        <f t="shared" si="277"/>
        <v/>
      </c>
      <c r="I2970" s="5">
        <f>IF(D2970&gt;=Q3_Validation!$C$2,1,0)</f>
        <v>0</v>
      </c>
      <c r="J2970" s="8" t="str">
        <f t="shared" si="278"/>
        <v/>
      </c>
      <c r="K2970" s="5" t="str">
        <f t="shared" si="279"/>
        <v>excluded</v>
      </c>
      <c r="L2970" s="5">
        <f t="shared" si="280"/>
        <v>0</v>
      </c>
      <c r="M2970" s="5">
        <f t="shared" si="281"/>
        <v>0</v>
      </c>
    </row>
    <row r="2971" spans="1:13">
      <c r="A2971" s="5">
        <v>5193</v>
      </c>
      <c r="B2971" s="5">
        <v>17</v>
      </c>
      <c r="C2971" s="5" t="s">
        <v>64</v>
      </c>
      <c r="D2971" s="5">
        <v>273</v>
      </c>
      <c r="E2971" s="5">
        <v>9</v>
      </c>
      <c r="F2971" s="8">
        <f t="shared" si="276"/>
        <v>3.2967032967032965</v>
      </c>
      <c r="G2971" s="5" t="str">
        <f>IF(COUNTIFS(Q3_SQL_Error_Concentration!$A:$A,A2971,Q3_SQL_Error_Concentration!$E:$E,B2971,Q3_SQL_Error_Concentration!$F:$F,C2971)=0,"",SUMIFS(Q3_SQL_Error_Concentration!$I:$I,Q3_SQL_Error_Concentration!$A:$A,A2971,Q3_SQL_Error_Concentration!$E:$E,B2971,Q3_SQL_Error_Concentration!$F:$F,C2971))</f>
        <v/>
      </c>
      <c r="H2971" s="5" t="str">
        <f t="shared" si="277"/>
        <v/>
      </c>
      <c r="I2971" s="5">
        <f>IF(D2971&gt;=Q3_Validation!$C$2,1,0)</f>
        <v>0</v>
      </c>
      <c r="J2971" s="8" t="str">
        <f t="shared" si="278"/>
        <v/>
      </c>
      <c r="K2971" s="5" t="str">
        <f t="shared" si="279"/>
        <v>excluded</v>
      </c>
      <c r="L2971" s="5">
        <f t="shared" si="280"/>
        <v>0</v>
      </c>
      <c r="M2971" s="5">
        <f t="shared" si="281"/>
        <v>0</v>
      </c>
    </row>
    <row r="2972" spans="1:13">
      <c r="A2972" s="5">
        <v>5193</v>
      </c>
      <c r="B2972" s="5">
        <v>17</v>
      </c>
      <c r="C2972" s="5" t="s">
        <v>62</v>
      </c>
      <c r="D2972" s="5">
        <v>161</v>
      </c>
      <c r="E2972" s="5">
        <v>1</v>
      </c>
      <c r="F2972" s="8">
        <f t="shared" si="276"/>
        <v>0.6211180124223602</v>
      </c>
      <c r="G2972" s="5" t="str">
        <f>IF(COUNTIFS(Q3_SQL_Error_Concentration!$A:$A,A2972,Q3_SQL_Error_Concentration!$E:$E,B2972,Q3_SQL_Error_Concentration!$F:$F,C2972)=0,"",SUMIFS(Q3_SQL_Error_Concentration!$I:$I,Q3_SQL_Error_Concentration!$A:$A,A2972,Q3_SQL_Error_Concentration!$E:$E,B2972,Q3_SQL_Error_Concentration!$F:$F,C2972))</f>
        <v/>
      </c>
      <c r="H2972" s="5" t="str">
        <f t="shared" si="277"/>
        <v/>
      </c>
      <c r="I2972" s="5">
        <f>IF(D2972&gt;=Q3_Validation!$C$2,1,0)</f>
        <v>0</v>
      </c>
      <c r="J2972" s="8" t="str">
        <f t="shared" si="278"/>
        <v/>
      </c>
      <c r="K2972" s="5" t="str">
        <f t="shared" si="279"/>
        <v>excluded</v>
      </c>
      <c r="L2972" s="5">
        <f t="shared" si="280"/>
        <v>0</v>
      </c>
      <c r="M2972" s="5">
        <f t="shared" si="281"/>
        <v>0</v>
      </c>
    </row>
    <row r="2973" spans="1:13">
      <c r="A2973" s="5">
        <v>5193</v>
      </c>
      <c r="B2973" s="5">
        <v>18</v>
      </c>
      <c r="C2973" s="5" t="s">
        <v>63</v>
      </c>
      <c r="D2973" s="5">
        <v>63</v>
      </c>
      <c r="E2973" s="5">
        <v>1</v>
      </c>
      <c r="F2973" s="8">
        <f t="shared" si="276"/>
        <v>1.5873015873015872</v>
      </c>
      <c r="G2973" s="5" t="str">
        <f>IF(COUNTIFS(Q3_SQL_Error_Concentration!$A:$A,A2973,Q3_SQL_Error_Concentration!$E:$E,B2973,Q3_SQL_Error_Concentration!$F:$F,C2973)=0,"",SUMIFS(Q3_SQL_Error_Concentration!$I:$I,Q3_SQL_Error_Concentration!$A:$A,A2973,Q3_SQL_Error_Concentration!$E:$E,B2973,Q3_SQL_Error_Concentration!$F:$F,C2973))</f>
        <v/>
      </c>
      <c r="H2973" s="5" t="str">
        <f t="shared" si="277"/>
        <v/>
      </c>
      <c r="I2973" s="5">
        <f>IF(D2973&gt;=Q3_Validation!$C$2,1,0)</f>
        <v>0</v>
      </c>
      <c r="J2973" s="8" t="str">
        <f t="shared" si="278"/>
        <v/>
      </c>
      <c r="K2973" s="5" t="str">
        <f t="shared" si="279"/>
        <v>excluded</v>
      </c>
      <c r="L2973" s="5">
        <f t="shared" si="280"/>
        <v>0</v>
      </c>
      <c r="M2973" s="5">
        <f t="shared" si="281"/>
        <v>0</v>
      </c>
    </row>
    <row r="2974" spans="1:13">
      <c r="A2974" s="5">
        <v>5193</v>
      </c>
      <c r="B2974" s="5">
        <v>18</v>
      </c>
      <c r="C2974" s="5" t="s">
        <v>64</v>
      </c>
      <c r="D2974" s="5">
        <v>188</v>
      </c>
      <c r="E2974" s="5">
        <v>2</v>
      </c>
      <c r="F2974" s="8">
        <f t="shared" si="276"/>
        <v>1.0638297872340425</v>
      </c>
      <c r="G2974" s="5" t="str">
        <f>IF(COUNTIFS(Q3_SQL_Error_Concentration!$A:$A,A2974,Q3_SQL_Error_Concentration!$E:$E,B2974,Q3_SQL_Error_Concentration!$F:$F,C2974)=0,"",SUMIFS(Q3_SQL_Error_Concentration!$I:$I,Q3_SQL_Error_Concentration!$A:$A,A2974,Q3_SQL_Error_Concentration!$E:$E,B2974,Q3_SQL_Error_Concentration!$F:$F,C2974))</f>
        <v/>
      </c>
      <c r="H2974" s="5" t="str">
        <f t="shared" si="277"/>
        <v/>
      </c>
      <c r="I2974" s="5">
        <f>IF(D2974&gt;=Q3_Validation!$C$2,1,0)</f>
        <v>0</v>
      </c>
      <c r="J2974" s="8" t="str">
        <f t="shared" si="278"/>
        <v/>
      </c>
      <c r="K2974" s="5" t="str">
        <f t="shared" si="279"/>
        <v>excluded</v>
      </c>
      <c r="L2974" s="5">
        <f t="shared" si="280"/>
        <v>0</v>
      </c>
      <c r="M2974" s="5">
        <f t="shared" si="281"/>
        <v>0</v>
      </c>
    </row>
    <row r="2975" spans="1:13">
      <c r="A2975" s="5">
        <v>5193</v>
      </c>
      <c r="B2975" s="5">
        <v>18</v>
      </c>
      <c r="C2975" s="5" t="s">
        <v>62</v>
      </c>
      <c r="D2975" s="5">
        <v>107</v>
      </c>
      <c r="E2975" s="5">
        <v>1</v>
      </c>
      <c r="F2975" s="8">
        <f t="shared" si="276"/>
        <v>0.93457943925233644</v>
      </c>
      <c r="G2975" s="5" t="str">
        <f>IF(COUNTIFS(Q3_SQL_Error_Concentration!$A:$A,A2975,Q3_SQL_Error_Concentration!$E:$E,B2975,Q3_SQL_Error_Concentration!$F:$F,C2975)=0,"",SUMIFS(Q3_SQL_Error_Concentration!$I:$I,Q3_SQL_Error_Concentration!$A:$A,A2975,Q3_SQL_Error_Concentration!$E:$E,B2975,Q3_SQL_Error_Concentration!$F:$F,C2975))</f>
        <v/>
      </c>
      <c r="H2975" s="5" t="str">
        <f t="shared" si="277"/>
        <v/>
      </c>
      <c r="I2975" s="5">
        <f>IF(D2975&gt;=Q3_Validation!$C$2,1,0)</f>
        <v>0</v>
      </c>
      <c r="J2975" s="8" t="str">
        <f t="shared" si="278"/>
        <v/>
      </c>
      <c r="K2975" s="5" t="str">
        <f t="shared" si="279"/>
        <v>excluded</v>
      </c>
      <c r="L2975" s="5">
        <f t="shared" si="280"/>
        <v>0</v>
      </c>
      <c r="M2975" s="5">
        <f t="shared" si="281"/>
        <v>0</v>
      </c>
    </row>
    <row r="2976" spans="1:13">
      <c r="A2976" s="5">
        <v>5193</v>
      </c>
      <c r="B2976" s="5">
        <v>19</v>
      </c>
      <c r="C2976" s="5" t="s">
        <v>63</v>
      </c>
      <c r="D2976" s="5">
        <v>63</v>
      </c>
      <c r="E2976" s="5">
        <v>0</v>
      </c>
      <c r="F2976" s="8">
        <f t="shared" si="276"/>
        <v>0</v>
      </c>
      <c r="G2976" s="5" t="str">
        <f>IF(COUNTIFS(Q3_SQL_Error_Concentration!$A:$A,A2976,Q3_SQL_Error_Concentration!$E:$E,B2976,Q3_SQL_Error_Concentration!$F:$F,C2976)=0,"",SUMIFS(Q3_SQL_Error_Concentration!$I:$I,Q3_SQL_Error_Concentration!$A:$A,A2976,Q3_SQL_Error_Concentration!$E:$E,B2976,Q3_SQL_Error_Concentration!$F:$F,C2976))</f>
        <v/>
      </c>
      <c r="H2976" s="5" t="str">
        <f t="shared" si="277"/>
        <v/>
      </c>
      <c r="I2976" s="5">
        <f>IF(D2976&gt;=Q3_Validation!$C$2,1,0)</f>
        <v>0</v>
      </c>
      <c r="J2976" s="8" t="str">
        <f t="shared" si="278"/>
        <v/>
      </c>
      <c r="K2976" s="5" t="str">
        <f t="shared" si="279"/>
        <v>excluded</v>
      </c>
      <c r="L2976" s="5">
        <f t="shared" si="280"/>
        <v>0</v>
      </c>
      <c r="M2976" s="5">
        <f t="shared" si="281"/>
        <v>0</v>
      </c>
    </row>
    <row r="2977" spans="1:13">
      <c r="A2977" s="5">
        <v>5193</v>
      </c>
      <c r="B2977" s="5">
        <v>19</v>
      </c>
      <c r="C2977" s="5" t="s">
        <v>64</v>
      </c>
      <c r="D2977" s="5">
        <v>184</v>
      </c>
      <c r="E2977" s="5">
        <v>3</v>
      </c>
      <c r="F2977" s="8">
        <f t="shared" si="276"/>
        <v>1.6304347826086956</v>
      </c>
      <c r="G2977" s="5" t="str">
        <f>IF(COUNTIFS(Q3_SQL_Error_Concentration!$A:$A,A2977,Q3_SQL_Error_Concentration!$E:$E,B2977,Q3_SQL_Error_Concentration!$F:$F,C2977)=0,"",SUMIFS(Q3_SQL_Error_Concentration!$I:$I,Q3_SQL_Error_Concentration!$A:$A,A2977,Q3_SQL_Error_Concentration!$E:$E,B2977,Q3_SQL_Error_Concentration!$F:$F,C2977))</f>
        <v/>
      </c>
      <c r="H2977" s="5" t="str">
        <f t="shared" si="277"/>
        <v/>
      </c>
      <c r="I2977" s="5">
        <f>IF(D2977&gt;=Q3_Validation!$C$2,1,0)</f>
        <v>0</v>
      </c>
      <c r="J2977" s="8" t="str">
        <f t="shared" si="278"/>
        <v/>
      </c>
      <c r="K2977" s="5" t="str">
        <f t="shared" si="279"/>
        <v>excluded</v>
      </c>
      <c r="L2977" s="5">
        <f t="shared" si="280"/>
        <v>0</v>
      </c>
      <c r="M2977" s="5">
        <f t="shared" si="281"/>
        <v>0</v>
      </c>
    </row>
    <row r="2978" spans="1:13">
      <c r="A2978" s="5">
        <v>5193</v>
      </c>
      <c r="B2978" s="5">
        <v>19</v>
      </c>
      <c r="C2978" s="5" t="s">
        <v>62</v>
      </c>
      <c r="D2978" s="5">
        <v>95</v>
      </c>
      <c r="E2978" s="5">
        <v>2</v>
      </c>
      <c r="F2978" s="8">
        <f t="shared" si="276"/>
        <v>2.1052631578947367</v>
      </c>
      <c r="G2978" s="5" t="str">
        <f>IF(COUNTIFS(Q3_SQL_Error_Concentration!$A:$A,A2978,Q3_SQL_Error_Concentration!$E:$E,B2978,Q3_SQL_Error_Concentration!$F:$F,C2978)=0,"",SUMIFS(Q3_SQL_Error_Concentration!$I:$I,Q3_SQL_Error_Concentration!$A:$A,A2978,Q3_SQL_Error_Concentration!$E:$E,B2978,Q3_SQL_Error_Concentration!$F:$F,C2978))</f>
        <v/>
      </c>
      <c r="H2978" s="5" t="str">
        <f t="shared" si="277"/>
        <v/>
      </c>
      <c r="I2978" s="5">
        <f>IF(D2978&gt;=Q3_Validation!$C$2,1,0)</f>
        <v>0</v>
      </c>
      <c r="J2978" s="8" t="str">
        <f t="shared" si="278"/>
        <v/>
      </c>
      <c r="K2978" s="5" t="str">
        <f t="shared" si="279"/>
        <v>excluded</v>
      </c>
      <c r="L2978" s="5">
        <f t="shared" si="280"/>
        <v>0</v>
      </c>
      <c r="M2978" s="5">
        <f t="shared" si="281"/>
        <v>0</v>
      </c>
    </row>
    <row r="2979" spans="1:13">
      <c r="A2979" s="5">
        <v>5193</v>
      </c>
      <c r="B2979" s="5">
        <v>20</v>
      </c>
      <c r="C2979" s="5" t="s">
        <v>63</v>
      </c>
      <c r="D2979" s="5">
        <v>39</v>
      </c>
      <c r="E2979" s="5">
        <v>1</v>
      </c>
      <c r="F2979" s="8">
        <f t="shared" si="276"/>
        <v>2.5641025641025643</v>
      </c>
      <c r="G2979" s="5" t="str">
        <f>IF(COUNTIFS(Q3_SQL_Error_Concentration!$A:$A,A2979,Q3_SQL_Error_Concentration!$E:$E,B2979,Q3_SQL_Error_Concentration!$F:$F,C2979)=0,"",SUMIFS(Q3_SQL_Error_Concentration!$I:$I,Q3_SQL_Error_Concentration!$A:$A,A2979,Q3_SQL_Error_Concentration!$E:$E,B2979,Q3_SQL_Error_Concentration!$F:$F,C2979))</f>
        <v/>
      </c>
      <c r="H2979" s="5" t="str">
        <f t="shared" si="277"/>
        <v/>
      </c>
      <c r="I2979" s="5">
        <f>IF(D2979&gt;=Q3_Validation!$C$2,1,0)</f>
        <v>0</v>
      </c>
      <c r="J2979" s="8" t="str">
        <f t="shared" si="278"/>
        <v/>
      </c>
      <c r="K2979" s="5" t="str">
        <f t="shared" si="279"/>
        <v>excluded</v>
      </c>
      <c r="L2979" s="5">
        <f t="shared" si="280"/>
        <v>0</v>
      </c>
      <c r="M2979" s="5">
        <f t="shared" si="281"/>
        <v>0</v>
      </c>
    </row>
    <row r="2980" spans="1:13">
      <c r="A2980" s="5">
        <v>5193</v>
      </c>
      <c r="B2980" s="5">
        <v>20</v>
      </c>
      <c r="C2980" s="5" t="s">
        <v>64</v>
      </c>
      <c r="D2980" s="5">
        <v>119</v>
      </c>
      <c r="E2980" s="5">
        <v>0</v>
      </c>
      <c r="F2980" s="8">
        <f t="shared" si="276"/>
        <v>0</v>
      </c>
      <c r="G2980" s="5" t="str">
        <f>IF(COUNTIFS(Q3_SQL_Error_Concentration!$A:$A,A2980,Q3_SQL_Error_Concentration!$E:$E,B2980,Q3_SQL_Error_Concentration!$F:$F,C2980)=0,"",SUMIFS(Q3_SQL_Error_Concentration!$I:$I,Q3_SQL_Error_Concentration!$A:$A,A2980,Q3_SQL_Error_Concentration!$E:$E,B2980,Q3_SQL_Error_Concentration!$F:$F,C2980))</f>
        <v/>
      </c>
      <c r="H2980" s="5" t="str">
        <f t="shared" si="277"/>
        <v/>
      </c>
      <c r="I2980" s="5">
        <f>IF(D2980&gt;=Q3_Validation!$C$2,1,0)</f>
        <v>0</v>
      </c>
      <c r="J2980" s="8" t="str">
        <f t="shared" si="278"/>
        <v/>
      </c>
      <c r="K2980" s="5" t="str">
        <f t="shared" si="279"/>
        <v>excluded</v>
      </c>
      <c r="L2980" s="5">
        <f t="shared" si="280"/>
        <v>0</v>
      </c>
      <c r="M2980" s="5">
        <f t="shared" si="281"/>
        <v>0</v>
      </c>
    </row>
    <row r="2981" spans="1:13">
      <c r="A2981" s="5">
        <v>5193</v>
      </c>
      <c r="B2981" s="5">
        <v>20</v>
      </c>
      <c r="C2981" s="5" t="s">
        <v>62</v>
      </c>
      <c r="D2981" s="5">
        <v>73</v>
      </c>
      <c r="E2981" s="5">
        <v>2</v>
      </c>
      <c r="F2981" s="8">
        <f t="shared" si="276"/>
        <v>2.7397260273972601</v>
      </c>
      <c r="G2981" s="5" t="str">
        <f>IF(COUNTIFS(Q3_SQL_Error_Concentration!$A:$A,A2981,Q3_SQL_Error_Concentration!$E:$E,B2981,Q3_SQL_Error_Concentration!$F:$F,C2981)=0,"",SUMIFS(Q3_SQL_Error_Concentration!$I:$I,Q3_SQL_Error_Concentration!$A:$A,A2981,Q3_SQL_Error_Concentration!$E:$E,B2981,Q3_SQL_Error_Concentration!$F:$F,C2981))</f>
        <v/>
      </c>
      <c r="H2981" s="5" t="str">
        <f t="shared" si="277"/>
        <v/>
      </c>
      <c r="I2981" s="5">
        <f>IF(D2981&gt;=Q3_Validation!$C$2,1,0)</f>
        <v>0</v>
      </c>
      <c r="J2981" s="8" t="str">
        <f t="shared" si="278"/>
        <v/>
      </c>
      <c r="K2981" s="5" t="str">
        <f t="shared" si="279"/>
        <v>excluded</v>
      </c>
      <c r="L2981" s="5">
        <f t="shared" si="280"/>
        <v>0</v>
      </c>
      <c r="M2981" s="5">
        <f t="shared" si="281"/>
        <v>0</v>
      </c>
    </row>
    <row r="2982" spans="1:13">
      <c r="A2982" s="5">
        <v>5193</v>
      </c>
      <c r="B2982" s="5">
        <v>21</v>
      </c>
      <c r="C2982" s="5" t="s">
        <v>63</v>
      </c>
      <c r="D2982" s="5">
        <v>36</v>
      </c>
      <c r="E2982" s="5">
        <v>1</v>
      </c>
      <c r="F2982" s="8">
        <f t="shared" si="276"/>
        <v>2.7777777777777777</v>
      </c>
      <c r="G2982" s="5" t="str">
        <f>IF(COUNTIFS(Q3_SQL_Error_Concentration!$A:$A,A2982,Q3_SQL_Error_Concentration!$E:$E,B2982,Q3_SQL_Error_Concentration!$F:$F,C2982)=0,"",SUMIFS(Q3_SQL_Error_Concentration!$I:$I,Q3_SQL_Error_Concentration!$A:$A,A2982,Q3_SQL_Error_Concentration!$E:$E,B2982,Q3_SQL_Error_Concentration!$F:$F,C2982))</f>
        <v/>
      </c>
      <c r="H2982" s="5" t="str">
        <f t="shared" si="277"/>
        <v/>
      </c>
      <c r="I2982" s="5">
        <f>IF(D2982&gt;=Q3_Validation!$C$2,1,0)</f>
        <v>0</v>
      </c>
      <c r="J2982" s="8" t="str">
        <f t="shared" si="278"/>
        <v/>
      </c>
      <c r="K2982" s="5" t="str">
        <f t="shared" si="279"/>
        <v>excluded</v>
      </c>
      <c r="L2982" s="5">
        <f t="shared" si="280"/>
        <v>0</v>
      </c>
      <c r="M2982" s="5">
        <f t="shared" si="281"/>
        <v>0</v>
      </c>
    </row>
    <row r="2983" spans="1:13">
      <c r="A2983" s="5">
        <v>5193</v>
      </c>
      <c r="B2983" s="5">
        <v>21</v>
      </c>
      <c r="C2983" s="5" t="s">
        <v>64</v>
      </c>
      <c r="D2983" s="5">
        <v>133</v>
      </c>
      <c r="E2983" s="5">
        <v>2</v>
      </c>
      <c r="F2983" s="8">
        <f t="shared" si="276"/>
        <v>1.5037593984962405</v>
      </c>
      <c r="G2983" s="5" t="str">
        <f>IF(COUNTIFS(Q3_SQL_Error_Concentration!$A:$A,A2983,Q3_SQL_Error_Concentration!$E:$E,B2983,Q3_SQL_Error_Concentration!$F:$F,C2983)=0,"",SUMIFS(Q3_SQL_Error_Concentration!$I:$I,Q3_SQL_Error_Concentration!$A:$A,A2983,Q3_SQL_Error_Concentration!$E:$E,B2983,Q3_SQL_Error_Concentration!$F:$F,C2983))</f>
        <v/>
      </c>
      <c r="H2983" s="5" t="str">
        <f t="shared" si="277"/>
        <v/>
      </c>
      <c r="I2983" s="5">
        <f>IF(D2983&gt;=Q3_Validation!$C$2,1,0)</f>
        <v>0</v>
      </c>
      <c r="J2983" s="8" t="str">
        <f t="shared" si="278"/>
        <v/>
      </c>
      <c r="K2983" s="5" t="str">
        <f t="shared" si="279"/>
        <v>excluded</v>
      </c>
      <c r="L2983" s="5">
        <f t="shared" si="280"/>
        <v>0</v>
      </c>
      <c r="M2983" s="5">
        <f t="shared" si="281"/>
        <v>0</v>
      </c>
    </row>
    <row r="2984" spans="1:13">
      <c r="A2984" s="5">
        <v>5193</v>
      </c>
      <c r="B2984" s="5">
        <v>21</v>
      </c>
      <c r="C2984" s="5" t="s">
        <v>62</v>
      </c>
      <c r="D2984" s="5">
        <v>90</v>
      </c>
      <c r="E2984" s="5">
        <v>0</v>
      </c>
      <c r="F2984" s="8">
        <f t="shared" si="276"/>
        <v>0</v>
      </c>
      <c r="G2984" s="5" t="str">
        <f>IF(COUNTIFS(Q3_SQL_Error_Concentration!$A:$A,A2984,Q3_SQL_Error_Concentration!$E:$E,B2984,Q3_SQL_Error_Concentration!$F:$F,C2984)=0,"",SUMIFS(Q3_SQL_Error_Concentration!$I:$I,Q3_SQL_Error_Concentration!$A:$A,A2984,Q3_SQL_Error_Concentration!$E:$E,B2984,Q3_SQL_Error_Concentration!$F:$F,C2984))</f>
        <v/>
      </c>
      <c r="H2984" s="5" t="str">
        <f t="shared" si="277"/>
        <v/>
      </c>
      <c r="I2984" s="5">
        <f>IF(D2984&gt;=Q3_Validation!$C$2,1,0)</f>
        <v>0</v>
      </c>
      <c r="J2984" s="8" t="str">
        <f t="shared" si="278"/>
        <v/>
      </c>
      <c r="K2984" s="5" t="str">
        <f t="shared" si="279"/>
        <v>excluded</v>
      </c>
      <c r="L2984" s="5">
        <f t="shared" si="280"/>
        <v>0</v>
      </c>
      <c r="M2984" s="5">
        <f t="shared" si="281"/>
        <v>0</v>
      </c>
    </row>
    <row r="2985" spans="1:13">
      <c r="A2985" s="5">
        <v>5193</v>
      </c>
      <c r="B2985" s="5">
        <v>22</v>
      </c>
      <c r="C2985" s="5" t="s">
        <v>63</v>
      </c>
      <c r="D2985" s="5">
        <v>71</v>
      </c>
      <c r="E2985" s="5">
        <v>0</v>
      </c>
      <c r="F2985" s="8">
        <f t="shared" si="276"/>
        <v>0</v>
      </c>
      <c r="G2985" s="5" t="str">
        <f>IF(COUNTIFS(Q3_SQL_Error_Concentration!$A:$A,A2985,Q3_SQL_Error_Concentration!$E:$E,B2985,Q3_SQL_Error_Concentration!$F:$F,C2985)=0,"",SUMIFS(Q3_SQL_Error_Concentration!$I:$I,Q3_SQL_Error_Concentration!$A:$A,A2985,Q3_SQL_Error_Concentration!$E:$E,B2985,Q3_SQL_Error_Concentration!$F:$F,C2985))</f>
        <v/>
      </c>
      <c r="H2985" s="5" t="str">
        <f t="shared" si="277"/>
        <v/>
      </c>
      <c r="I2985" s="5">
        <f>IF(D2985&gt;=Q3_Validation!$C$2,1,0)</f>
        <v>0</v>
      </c>
      <c r="J2985" s="8" t="str">
        <f t="shared" si="278"/>
        <v/>
      </c>
      <c r="K2985" s="5" t="str">
        <f t="shared" si="279"/>
        <v>excluded</v>
      </c>
      <c r="L2985" s="5">
        <f t="shared" si="280"/>
        <v>0</v>
      </c>
      <c r="M2985" s="5">
        <f t="shared" si="281"/>
        <v>0</v>
      </c>
    </row>
    <row r="2986" spans="1:13">
      <c r="A2986" s="5">
        <v>5193</v>
      </c>
      <c r="B2986" s="5">
        <v>22</v>
      </c>
      <c r="C2986" s="5" t="s">
        <v>64</v>
      </c>
      <c r="D2986" s="5">
        <v>179</v>
      </c>
      <c r="E2986" s="5">
        <v>3</v>
      </c>
      <c r="F2986" s="8">
        <f t="shared" si="276"/>
        <v>1.6759776536312849</v>
      </c>
      <c r="G2986" s="5" t="str">
        <f>IF(COUNTIFS(Q3_SQL_Error_Concentration!$A:$A,A2986,Q3_SQL_Error_Concentration!$E:$E,B2986,Q3_SQL_Error_Concentration!$F:$F,C2986)=0,"",SUMIFS(Q3_SQL_Error_Concentration!$I:$I,Q3_SQL_Error_Concentration!$A:$A,A2986,Q3_SQL_Error_Concentration!$E:$E,B2986,Q3_SQL_Error_Concentration!$F:$F,C2986))</f>
        <v/>
      </c>
      <c r="H2986" s="5" t="str">
        <f t="shared" si="277"/>
        <v/>
      </c>
      <c r="I2986" s="5">
        <f>IF(D2986&gt;=Q3_Validation!$C$2,1,0)</f>
        <v>0</v>
      </c>
      <c r="J2986" s="8" t="str">
        <f t="shared" si="278"/>
        <v/>
      </c>
      <c r="K2986" s="5" t="str">
        <f t="shared" si="279"/>
        <v>excluded</v>
      </c>
      <c r="L2986" s="5">
        <f t="shared" si="280"/>
        <v>0</v>
      </c>
      <c r="M2986" s="5">
        <f t="shared" si="281"/>
        <v>0</v>
      </c>
    </row>
    <row r="2987" spans="1:13">
      <c r="A2987" s="5">
        <v>5193</v>
      </c>
      <c r="B2987" s="5">
        <v>22</v>
      </c>
      <c r="C2987" s="5" t="s">
        <v>62</v>
      </c>
      <c r="D2987" s="5">
        <v>86</v>
      </c>
      <c r="E2987" s="5">
        <v>1</v>
      </c>
      <c r="F2987" s="8">
        <f t="shared" si="276"/>
        <v>1.1627906976744187</v>
      </c>
      <c r="G2987" s="5" t="str">
        <f>IF(COUNTIFS(Q3_SQL_Error_Concentration!$A:$A,A2987,Q3_SQL_Error_Concentration!$E:$E,B2987,Q3_SQL_Error_Concentration!$F:$F,C2987)=0,"",SUMIFS(Q3_SQL_Error_Concentration!$I:$I,Q3_SQL_Error_Concentration!$A:$A,A2987,Q3_SQL_Error_Concentration!$E:$E,B2987,Q3_SQL_Error_Concentration!$F:$F,C2987))</f>
        <v/>
      </c>
      <c r="H2987" s="5" t="str">
        <f t="shared" si="277"/>
        <v/>
      </c>
      <c r="I2987" s="5">
        <f>IF(D2987&gt;=Q3_Validation!$C$2,1,0)</f>
        <v>0</v>
      </c>
      <c r="J2987" s="8" t="str">
        <f t="shared" si="278"/>
        <v/>
      </c>
      <c r="K2987" s="5" t="str">
        <f t="shared" si="279"/>
        <v>excluded</v>
      </c>
      <c r="L2987" s="5">
        <f t="shared" si="280"/>
        <v>0</v>
      </c>
      <c r="M2987" s="5">
        <f t="shared" si="281"/>
        <v>0</v>
      </c>
    </row>
    <row r="2988" spans="1:13">
      <c r="A2988" s="5">
        <v>5193</v>
      </c>
      <c r="B2988" s="5">
        <v>23</v>
      </c>
      <c r="C2988" s="5" t="s">
        <v>63</v>
      </c>
      <c r="D2988" s="5">
        <v>7</v>
      </c>
      <c r="E2988" s="5">
        <v>0</v>
      </c>
      <c r="F2988" s="8">
        <f t="shared" si="276"/>
        <v>0</v>
      </c>
      <c r="G2988" s="5" t="str">
        <f>IF(COUNTIFS(Q3_SQL_Error_Concentration!$A:$A,A2988,Q3_SQL_Error_Concentration!$E:$E,B2988,Q3_SQL_Error_Concentration!$F:$F,C2988)=0,"",SUMIFS(Q3_SQL_Error_Concentration!$I:$I,Q3_SQL_Error_Concentration!$A:$A,A2988,Q3_SQL_Error_Concentration!$E:$E,B2988,Q3_SQL_Error_Concentration!$F:$F,C2988))</f>
        <v/>
      </c>
      <c r="H2988" s="5" t="str">
        <f t="shared" si="277"/>
        <v/>
      </c>
      <c r="I2988" s="5">
        <f>IF(D2988&gt;=Q3_Validation!$C$2,1,0)</f>
        <v>0</v>
      </c>
      <c r="J2988" s="8" t="str">
        <f t="shared" si="278"/>
        <v/>
      </c>
      <c r="K2988" s="5" t="str">
        <f t="shared" si="279"/>
        <v>excluded</v>
      </c>
      <c r="L2988" s="5">
        <f t="shared" si="280"/>
        <v>0</v>
      </c>
      <c r="M2988" s="5">
        <f t="shared" si="281"/>
        <v>0</v>
      </c>
    </row>
    <row r="2989" spans="1:13">
      <c r="A2989" s="5">
        <v>5193</v>
      </c>
      <c r="B2989" s="5">
        <v>23</v>
      </c>
      <c r="C2989" s="5" t="s">
        <v>64</v>
      </c>
      <c r="D2989" s="5">
        <v>8</v>
      </c>
      <c r="E2989" s="5">
        <v>0</v>
      </c>
      <c r="F2989" s="8">
        <f t="shared" si="276"/>
        <v>0</v>
      </c>
      <c r="G2989" s="5" t="str">
        <f>IF(COUNTIFS(Q3_SQL_Error_Concentration!$A:$A,A2989,Q3_SQL_Error_Concentration!$E:$E,B2989,Q3_SQL_Error_Concentration!$F:$F,C2989)=0,"",SUMIFS(Q3_SQL_Error_Concentration!$I:$I,Q3_SQL_Error_Concentration!$A:$A,A2989,Q3_SQL_Error_Concentration!$E:$E,B2989,Q3_SQL_Error_Concentration!$F:$F,C2989))</f>
        <v/>
      </c>
      <c r="H2989" s="5" t="str">
        <f t="shared" si="277"/>
        <v/>
      </c>
      <c r="I2989" s="5">
        <f>IF(D2989&gt;=Q3_Validation!$C$2,1,0)</f>
        <v>0</v>
      </c>
      <c r="J2989" s="8" t="str">
        <f t="shared" si="278"/>
        <v/>
      </c>
      <c r="K2989" s="5" t="str">
        <f t="shared" si="279"/>
        <v>excluded</v>
      </c>
      <c r="L2989" s="5">
        <f t="shared" si="280"/>
        <v>0</v>
      </c>
      <c r="M2989" s="5">
        <f t="shared" si="281"/>
        <v>0</v>
      </c>
    </row>
    <row r="2990" spans="1:13">
      <c r="A2990" s="5">
        <v>5193</v>
      </c>
      <c r="B2990" s="5">
        <v>23</v>
      </c>
      <c r="C2990" s="5" t="s">
        <v>62</v>
      </c>
      <c r="D2990" s="5">
        <v>7</v>
      </c>
      <c r="E2990" s="5">
        <v>0</v>
      </c>
      <c r="F2990" s="8">
        <f t="shared" si="276"/>
        <v>0</v>
      </c>
      <c r="G2990" s="5" t="str">
        <f>IF(COUNTIFS(Q3_SQL_Error_Concentration!$A:$A,A2990,Q3_SQL_Error_Concentration!$E:$E,B2990,Q3_SQL_Error_Concentration!$F:$F,C2990)=0,"",SUMIFS(Q3_SQL_Error_Concentration!$I:$I,Q3_SQL_Error_Concentration!$A:$A,A2990,Q3_SQL_Error_Concentration!$E:$E,B2990,Q3_SQL_Error_Concentration!$F:$F,C2990))</f>
        <v/>
      </c>
      <c r="H2990" s="5" t="str">
        <f t="shared" si="277"/>
        <v/>
      </c>
      <c r="I2990" s="5">
        <f>IF(D2990&gt;=Q3_Validation!$C$2,1,0)</f>
        <v>0</v>
      </c>
      <c r="J2990" s="8" t="str">
        <f t="shared" si="278"/>
        <v/>
      </c>
      <c r="K2990" s="5" t="str">
        <f t="shared" si="279"/>
        <v>excluded</v>
      </c>
      <c r="L2990" s="5">
        <f t="shared" si="280"/>
        <v>0</v>
      </c>
      <c r="M2990" s="5">
        <f t="shared" si="281"/>
        <v>0</v>
      </c>
    </row>
    <row r="2991" spans="1:13">
      <c r="A2991" s="5">
        <v>5211</v>
      </c>
      <c r="B2991" s="5">
        <v>0</v>
      </c>
      <c r="C2991" s="5" t="s">
        <v>63</v>
      </c>
      <c r="D2991" s="5">
        <v>434</v>
      </c>
      <c r="E2991" s="5">
        <v>3</v>
      </c>
      <c r="F2991" s="8">
        <f t="shared" si="276"/>
        <v>0.69124423963133641</v>
      </c>
      <c r="G2991" s="5" t="str">
        <f>IF(COUNTIFS(Q3_SQL_Error_Concentration!$A:$A,A2991,Q3_SQL_Error_Concentration!$E:$E,B2991,Q3_SQL_Error_Concentration!$F:$F,C2991)=0,"",SUMIFS(Q3_SQL_Error_Concentration!$I:$I,Q3_SQL_Error_Concentration!$A:$A,A2991,Q3_SQL_Error_Concentration!$E:$E,B2991,Q3_SQL_Error_Concentration!$F:$F,C2991))</f>
        <v/>
      </c>
      <c r="H2991" s="5" t="str">
        <f t="shared" si="277"/>
        <v/>
      </c>
      <c r="I2991" s="5">
        <f>IF(D2991&gt;=Q3_Validation!$C$2,1,0)</f>
        <v>0</v>
      </c>
      <c r="J2991" s="8" t="str">
        <f t="shared" si="278"/>
        <v/>
      </c>
      <c r="K2991" s="5" t="str">
        <f t="shared" si="279"/>
        <v>excluded</v>
      </c>
      <c r="L2991" s="5">
        <f t="shared" si="280"/>
        <v>2</v>
      </c>
      <c r="M2991" s="5">
        <f t="shared" si="281"/>
        <v>0</v>
      </c>
    </row>
    <row r="2992" spans="1:13">
      <c r="A2992" s="5">
        <v>5211</v>
      </c>
      <c r="B2992" s="5">
        <v>0</v>
      </c>
      <c r="C2992" s="5" t="s">
        <v>62</v>
      </c>
      <c r="D2992" s="5">
        <v>729</v>
      </c>
      <c r="E2992" s="5">
        <v>2</v>
      </c>
      <c r="F2992" s="8">
        <f t="shared" si="276"/>
        <v>0.27434842249657065</v>
      </c>
      <c r="G2992" s="5" t="str">
        <f>IF(COUNTIFS(Q3_SQL_Error_Concentration!$A:$A,A2992,Q3_SQL_Error_Concentration!$E:$E,B2992,Q3_SQL_Error_Concentration!$F:$F,C2992)=0,"",SUMIFS(Q3_SQL_Error_Concentration!$I:$I,Q3_SQL_Error_Concentration!$A:$A,A2992,Q3_SQL_Error_Concentration!$E:$E,B2992,Q3_SQL_Error_Concentration!$F:$F,C2992))</f>
        <v/>
      </c>
      <c r="H2992" s="5" t="str">
        <f t="shared" si="277"/>
        <v/>
      </c>
      <c r="I2992" s="5">
        <f>IF(D2992&gt;=Q3_Validation!$C$2,1,0)</f>
        <v>1</v>
      </c>
      <c r="J2992" s="8">
        <f t="shared" si="278"/>
        <v>0.27434842249657065</v>
      </c>
      <c r="K2992" s="5" t="str">
        <f t="shared" si="279"/>
        <v>normal</v>
      </c>
      <c r="L2992" s="5">
        <f t="shared" si="280"/>
        <v>2</v>
      </c>
      <c r="M2992" s="5">
        <f t="shared" si="281"/>
        <v>0</v>
      </c>
    </row>
    <row r="2993" spans="1:13">
      <c r="A2993" s="5">
        <v>5211</v>
      </c>
      <c r="B2993" s="5">
        <v>1</v>
      </c>
      <c r="C2993" s="5" t="s">
        <v>63</v>
      </c>
      <c r="D2993" s="5">
        <v>922</v>
      </c>
      <c r="E2993" s="5">
        <v>17</v>
      </c>
      <c r="F2993" s="8">
        <f t="shared" si="276"/>
        <v>1.8438177874186552</v>
      </c>
      <c r="G2993" s="5" t="str">
        <f>IF(COUNTIFS(Q3_SQL_Error_Concentration!$A:$A,A2993,Q3_SQL_Error_Concentration!$E:$E,B2993,Q3_SQL_Error_Concentration!$F:$F,C2993)=0,"",SUMIFS(Q3_SQL_Error_Concentration!$I:$I,Q3_SQL_Error_Concentration!$A:$A,A2993,Q3_SQL_Error_Concentration!$E:$E,B2993,Q3_SQL_Error_Concentration!$F:$F,C2993))</f>
        <v/>
      </c>
      <c r="H2993" s="5" t="str">
        <f t="shared" si="277"/>
        <v/>
      </c>
      <c r="I2993" s="5">
        <f>IF(D2993&gt;=Q3_Validation!$C$2,1,0)</f>
        <v>1</v>
      </c>
      <c r="J2993" s="8">
        <f t="shared" si="278"/>
        <v>1.8438177874186552</v>
      </c>
      <c r="K2993" s="5" t="str">
        <f t="shared" si="279"/>
        <v>normal</v>
      </c>
      <c r="L2993" s="5">
        <f t="shared" si="280"/>
        <v>2</v>
      </c>
      <c r="M2993" s="5">
        <f t="shared" si="281"/>
        <v>0</v>
      </c>
    </row>
    <row r="2994" spans="1:13">
      <c r="A2994" s="5">
        <v>5211</v>
      </c>
      <c r="B2994" s="5">
        <v>1</v>
      </c>
      <c r="C2994" s="5" t="s">
        <v>62</v>
      </c>
      <c r="D2994" s="5">
        <v>1254</v>
      </c>
      <c r="E2994" s="5">
        <v>17</v>
      </c>
      <c r="F2994" s="8">
        <f t="shared" si="276"/>
        <v>1.3556618819776713</v>
      </c>
      <c r="G2994" s="5" t="str">
        <f>IF(COUNTIFS(Q3_SQL_Error_Concentration!$A:$A,A2994,Q3_SQL_Error_Concentration!$E:$E,B2994,Q3_SQL_Error_Concentration!$F:$F,C2994)=0,"",SUMIFS(Q3_SQL_Error_Concentration!$I:$I,Q3_SQL_Error_Concentration!$A:$A,A2994,Q3_SQL_Error_Concentration!$E:$E,B2994,Q3_SQL_Error_Concentration!$F:$F,C2994))</f>
        <v/>
      </c>
      <c r="H2994" s="5" t="str">
        <f t="shared" si="277"/>
        <v/>
      </c>
      <c r="I2994" s="5">
        <f>IF(D2994&gt;=Q3_Validation!$C$2,1,0)</f>
        <v>1</v>
      </c>
      <c r="J2994" s="8">
        <f t="shared" si="278"/>
        <v>1.3556618819776713</v>
      </c>
      <c r="K2994" s="5" t="str">
        <f t="shared" si="279"/>
        <v>normal</v>
      </c>
      <c r="L2994" s="5">
        <f t="shared" si="280"/>
        <v>2</v>
      </c>
      <c r="M2994" s="5">
        <f t="shared" si="281"/>
        <v>0</v>
      </c>
    </row>
    <row r="2995" spans="1:13">
      <c r="A2995" s="5">
        <v>5211</v>
      </c>
      <c r="B2995" s="5">
        <v>2</v>
      </c>
      <c r="C2995" s="5" t="s">
        <v>63</v>
      </c>
      <c r="D2995" s="5">
        <v>846</v>
      </c>
      <c r="E2995" s="5">
        <v>15</v>
      </c>
      <c r="F2995" s="8">
        <f t="shared" si="276"/>
        <v>1.7730496453900708</v>
      </c>
      <c r="G2995" s="5" t="str">
        <f>IF(COUNTIFS(Q3_SQL_Error_Concentration!$A:$A,A2995,Q3_SQL_Error_Concentration!$E:$E,B2995,Q3_SQL_Error_Concentration!$F:$F,C2995)=0,"",SUMIFS(Q3_SQL_Error_Concentration!$I:$I,Q3_SQL_Error_Concentration!$A:$A,A2995,Q3_SQL_Error_Concentration!$E:$E,B2995,Q3_SQL_Error_Concentration!$F:$F,C2995))</f>
        <v/>
      </c>
      <c r="H2995" s="5" t="str">
        <f t="shared" si="277"/>
        <v/>
      </c>
      <c r="I2995" s="5">
        <f>IF(D2995&gt;=Q3_Validation!$C$2,1,0)</f>
        <v>1</v>
      </c>
      <c r="J2995" s="8">
        <f t="shared" si="278"/>
        <v>1.7730496453900708</v>
      </c>
      <c r="K2995" s="5" t="str">
        <f t="shared" si="279"/>
        <v>normal</v>
      </c>
      <c r="L2995" s="5">
        <f t="shared" si="280"/>
        <v>2</v>
      </c>
      <c r="M2995" s="5">
        <f t="shared" si="281"/>
        <v>0</v>
      </c>
    </row>
    <row r="2996" spans="1:13">
      <c r="A2996" s="5">
        <v>5211</v>
      </c>
      <c r="B2996" s="5">
        <v>2</v>
      </c>
      <c r="C2996" s="5" t="s">
        <v>62</v>
      </c>
      <c r="D2996" s="5">
        <v>1038</v>
      </c>
      <c r="E2996" s="5">
        <v>18</v>
      </c>
      <c r="F2996" s="8">
        <f t="shared" si="276"/>
        <v>1.7341040462427746</v>
      </c>
      <c r="G2996" s="5" t="str">
        <f>IF(COUNTIFS(Q3_SQL_Error_Concentration!$A:$A,A2996,Q3_SQL_Error_Concentration!$E:$E,B2996,Q3_SQL_Error_Concentration!$F:$F,C2996)=0,"",SUMIFS(Q3_SQL_Error_Concentration!$I:$I,Q3_SQL_Error_Concentration!$A:$A,A2996,Q3_SQL_Error_Concentration!$E:$E,B2996,Q3_SQL_Error_Concentration!$F:$F,C2996))</f>
        <v/>
      </c>
      <c r="H2996" s="5" t="str">
        <f t="shared" si="277"/>
        <v/>
      </c>
      <c r="I2996" s="5">
        <f>IF(D2996&gt;=Q3_Validation!$C$2,1,0)</f>
        <v>1</v>
      </c>
      <c r="J2996" s="8">
        <f t="shared" si="278"/>
        <v>1.7341040462427746</v>
      </c>
      <c r="K2996" s="5" t="str">
        <f t="shared" si="279"/>
        <v>normal</v>
      </c>
      <c r="L2996" s="5">
        <f t="shared" si="280"/>
        <v>2</v>
      </c>
      <c r="M2996" s="5">
        <f t="shared" si="281"/>
        <v>0</v>
      </c>
    </row>
    <row r="2997" spans="1:13">
      <c r="A2997" s="5">
        <v>5211</v>
      </c>
      <c r="B2997" s="5">
        <v>3</v>
      </c>
      <c r="C2997" s="5" t="s">
        <v>63</v>
      </c>
      <c r="D2997" s="5">
        <v>667</v>
      </c>
      <c r="E2997" s="5">
        <v>18</v>
      </c>
      <c r="F2997" s="8">
        <f t="shared" si="276"/>
        <v>2.6986506746626686</v>
      </c>
      <c r="G2997" s="5">
        <f>IF(COUNTIFS(Q3_SQL_Error_Concentration!$A:$A,A2997,Q3_SQL_Error_Concentration!$E:$E,B2997,Q3_SQL_Error_Concentration!$F:$F,C2997)=0,"",SUMIFS(Q3_SQL_Error_Concentration!$I:$I,Q3_SQL_Error_Concentration!$A:$A,A2997,Q3_SQL_Error_Concentration!$E:$E,B2997,Q3_SQL_Error_Concentration!$F:$F,C2997))</f>
        <v>2.6987000000000001</v>
      </c>
      <c r="H2997" s="5" t="str">
        <f t="shared" si="277"/>
        <v>PASS</v>
      </c>
      <c r="I2997" s="5">
        <f>IF(D2997&gt;=Q3_Validation!$C$2,1,0)</f>
        <v>1</v>
      </c>
      <c r="J2997" s="8">
        <f t="shared" si="278"/>
        <v>2.6986506746626686</v>
      </c>
      <c r="K2997" s="5" t="str">
        <f t="shared" si="279"/>
        <v>high-error</v>
      </c>
      <c r="L2997" s="5">
        <f t="shared" si="280"/>
        <v>2</v>
      </c>
      <c r="M2997" s="5">
        <f t="shared" si="281"/>
        <v>1</v>
      </c>
    </row>
    <row r="2998" spans="1:13">
      <c r="A2998" s="5">
        <v>5211</v>
      </c>
      <c r="B2998" s="5">
        <v>3</v>
      </c>
      <c r="C2998" s="5" t="s">
        <v>62</v>
      </c>
      <c r="D2998" s="5">
        <v>1412</v>
      </c>
      <c r="E2998" s="5">
        <v>28</v>
      </c>
      <c r="F2998" s="8">
        <f t="shared" si="276"/>
        <v>1.9830028328611897</v>
      </c>
      <c r="G2998" s="5" t="str">
        <f>IF(COUNTIFS(Q3_SQL_Error_Concentration!$A:$A,A2998,Q3_SQL_Error_Concentration!$E:$E,B2998,Q3_SQL_Error_Concentration!$F:$F,C2998)=0,"",SUMIFS(Q3_SQL_Error_Concentration!$I:$I,Q3_SQL_Error_Concentration!$A:$A,A2998,Q3_SQL_Error_Concentration!$E:$E,B2998,Q3_SQL_Error_Concentration!$F:$F,C2998))</f>
        <v/>
      </c>
      <c r="H2998" s="5" t="str">
        <f t="shared" si="277"/>
        <v/>
      </c>
      <c r="I2998" s="5">
        <f>IF(D2998&gt;=Q3_Validation!$C$2,1,0)</f>
        <v>1</v>
      </c>
      <c r="J2998" s="8">
        <f t="shared" si="278"/>
        <v>1.9830028328611897</v>
      </c>
      <c r="K2998" s="5" t="str">
        <f t="shared" si="279"/>
        <v>normal</v>
      </c>
      <c r="L2998" s="5">
        <f t="shared" si="280"/>
        <v>2</v>
      </c>
      <c r="M2998" s="5">
        <f t="shared" si="281"/>
        <v>0</v>
      </c>
    </row>
    <row r="2999" spans="1:13">
      <c r="A2999" s="5">
        <v>5211</v>
      </c>
      <c r="B2999" s="5">
        <v>4</v>
      </c>
      <c r="C2999" s="5" t="s">
        <v>63</v>
      </c>
      <c r="D2999" s="5">
        <v>1029</v>
      </c>
      <c r="E2999" s="5">
        <v>18</v>
      </c>
      <c r="F2999" s="8">
        <f t="shared" si="276"/>
        <v>1.749271137026239</v>
      </c>
      <c r="G2999" s="5" t="str">
        <f>IF(COUNTIFS(Q3_SQL_Error_Concentration!$A:$A,A2999,Q3_SQL_Error_Concentration!$E:$E,B2999,Q3_SQL_Error_Concentration!$F:$F,C2999)=0,"",SUMIFS(Q3_SQL_Error_Concentration!$I:$I,Q3_SQL_Error_Concentration!$A:$A,A2999,Q3_SQL_Error_Concentration!$E:$E,B2999,Q3_SQL_Error_Concentration!$F:$F,C2999))</f>
        <v/>
      </c>
      <c r="H2999" s="5" t="str">
        <f t="shared" si="277"/>
        <v/>
      </c>
      <c r="I2999" s="5">
        <f>IF(D2999&gt;=Q3_Validation!$C$2,1,0)</f>
        <v>1</v>
      </c>
      <c r="J2999" s="8">
        <f t="shared" si="278"/>
        <v>1.749271137026239</v>
      </c>
      <c r="K2999" s="5" t="str">
        <f t="shared" si="279"/>
        <v>normal</v>
      </c>
      <c r="L2999" s="5">
        <f t="shared" si="280"/>
        <v>2</v>
      </c>
      <c r="M2999" s="5">
        <f t="shared" si="281"/>
        <v>0</v>
      </c>
    </row>
    <row r="3000" spans="1:13">
      <c r="A3000" s="5">
        <v>5211</v>
      </c>
      <c r="B3000" s="5">
        <v>4</v>
      </c>
      <c r="C3000" s="5" t="s">
        <v>64</v>
      </c>
      <c r="D3000" s="5">
        <v>1</v>
      </c>
      <c r="E3000" s="5">
        <v>0</v>
      </c>
      <c r="F3000" s="8">
        <f t="shared" si="276"/>
        <v>0</v>
      </c>
      <c r="G3000" s="5" t="str">
        <f>IF(COUNTIFS(Q3_SQL_Error_Concentration!$A:$A,A3000,Q3_SQL_Error_Concentration!$E:$E,B3000,Q3_SQL_Error_Concentration!$F:$F,C3000)=0,"",SUMIFS(Q3_SQL_Error_Concentration!$I:$I,Q3_SQL_Error_Concentration!$A:$A,A3000,Q3_SQL_Error_Concentration!$E:$E,B3000,Q3_SQL_Error_Concentration!$F:$F,C3000))</f>
        <v/>
      </c>
      <c r="H3000" s="5" t="str">
        <f t="shared" si="277"/>
        <v/>
      </c>
      <c r="I3000" s="5">
        <f>IF(D3000&gt;=Q3_Validation!$C$2,1,0)</f>
        <v>0</v>
      </c>
      <c r="J3000" s="8" t="str">
        <f t="shared" si="278"/>
        <v/>
      </c>
      <c r="K3000" s="5" t="str">
        <f t="shared" si="279"/>
        <v>excluded</v>
      </c>
      <c r="L3000" s="5">
        <f t="shared" si="280"/>
        <v>2</v>
      </c>
      <c r="M3000" s="5">
        <f t="shared" si="281"/>
        <v>0</v>
      </c>
    </row>
    <row r="3001" spans="1:13">
      <c r="A3001" s="5">
        <v>5211</v>
      </c>
      <c r="B3001" s="5">
        <v>4</v>
      </c>
      <c r="C3001" s="5" t="s">
        <v>62</v>
      </c>
      <c r="D3001" s="5">
        <v>1407</v>
      </c>
      <c r="E3001" s="5">
        <v>36</v>
      </c>
      <c r="F3001" s="8">
        <f t="shared" si="276"/>
        <v>2.5586353944562901</v>
      </c>
      <c r="G3001" s="5">
        <f>IF(COUNTIFS(Q3_SQL_Error_Concentration!$A:$A,A3001,Q3_SQL_Error_Concentration!$E:$E,B3001,Q3_SQL_Error_Concentration!$F:$F,C3001)=0,"",SUMIFS(Q3_SQL_Error_Concentration!$I:$I,Q3_SQL_Error_Concentration!$A:$A,A3001,Q3_SQL_Error_Concentration!$E:$E,B3001,Q3_SQL_Error_Concentration!$F:$F,C3001))</f>
        <v>2.5586000000000002</v>
      </c>
      <c r="H3001" s="5" t="str">
        <f t="shared" si="277"/>
        <v>PASS</v>
      </c>
      <c r="I3001" s="5">
        <f>IF(D3001&gt;=Q3_Validation!$C$2,1,0)</f>
        <v>1</v>
      </c>
      <c r="J3001" s="8">
        <f t="shared" si="278"/>
        <v>2.5586353944562901</v>
      </c>
      <c r="K3001" s="5" t="str">
        <f t="shared" si="279"/>
        <v>high-error</v>
      </c>
      <c r="L3001" s="5">
        <f t="shared" si="280"/>
        <v>2</v>
      </c>
      <c r="M3001" s="5">
        <f t="shared" si="281"/>
        <v>1</v>
      </c>
    </row>
    <row r="3002" spans="1:13">
      <c r="A3002" s="5">
        <v>5211</v>
      </c>
      <c r="B3002" s="5">
        <v>5</v>
      </c>
      <c r="C3002" s="5" t="s">
        <v>63</v>
      </c>
      <c r="D3002" s="5">
        <v>863</v>
      </c>
      <c r="E3002" s="5">
        <v>15</v>
      </c>
      <c r="F3002" s="8">
        <f t="shared" si="276"/>
        <v>1.7381228273464657</v>
      </c>
      <c r="G3002" s="5" t="str">
        <f>IF(COUNTIFS(Q3_SQL_Error_Concentration!$A:$A,A3002,Q3_SQL_Error_Concentration!$E:$E,B3002,Q3_SQL_Error_Concentration!$F:$F,C3002)=0,"",SUMIFS(Q3_SQL_Error_Concentration!$I:$I,Q3_SQL_Error_Concentration!$A:$A,A3002,Q3_SQL_Error_Concentration!$E:$E,B3002,Q3_SQL_Error_Concentration!$F:$F,C3002))</f>
        <v/>
      </c>
      <c r="H3002" s="5" t="str">
        <f t="shared" si="277"/>
        <v/>
      </c>
      <c r="I3002" s="5">
        <f>IF(D3002&gt;=Q3_Validation!$C$2,1,0)</f>
        <v>1</v>
      </c>
      <c r="J3002" s="8">
        <f t="shared" si="278"/>
        <v>1.7381228273464657</v>
      </c>
      <c r="K3002" s="5" t="str">
        <f t="shared" si="279"/>
        <v>normal</v>
      </c>
      <c r="L3002" s="5">
        <f t="shared" si="280"/>
        <v>2</v>
      </c>
      <c r="M3002" s="5">
        <f t="shared" si="281"/>
        <v>0</v>
      </c>
    </row>
    <row r="3003" spans="1:13">
      <c r="A3003" s="5">
        <v>5211</v>
      </c>
      <c r="B3003" s="5">
        <v>5</v>
      </c>
      <c r="C3003" s="5" t="s">
        <v>64</v>
      </c>
      <c r="D3003" s="5">
        <v>1</v>
      </c>
      <c r="E3003" s="5">
        <v>0</v>
      </c>
      <c r="F3003" s="8">
        <f t="shared" si="276"/>
        <v>0</v>
      </c>
      <c r="G3003" s="5" t="str">
        <f>IF(COUNTIFS(Q3_SQL_Error_Concentration!$A:$A,A3003,Q3_SQL_Error_Concentration!$E:$E,B3003,Q3_SQL_Error_Concentration!$F:$F,C3003)=0,"",SUMIFS(Q3_SQL_Error_Concentration!$I:$I,Q3_SQL_Error_Concentration!$A:$A,A3003,Q3_SQL_Error_Concentration!$E:$E,B3003,Q3_SQL_Error_Concentration!$F:$F,C3003))</f>
        <v/>
      </c>
      <c r="H3003" s="5" t="str">
        <f t="shared" si="277"/>
        <v/>
      </c>
      <c r="I3003" s="5">
        <f>IF(D3003&gt;=Q3_Validation!$C$2,1,0)</f>
        <v>0</v>
      </c>
      <c r="J3003" s="8" t="str">
        <f t="shared" si="278"/>
        <v/>
      </c>
      <c r="K3003" s="5" t="str">
        <f t="shared" si="279"/>
        <v>excluded</v>
      </c>
      <c r="L3003" s="5">
        <f t="shared" si="280"/>
        <v>2</v>
      </c>
      <c r="M3003" s="5">
        <f t="shared" si="281"/>
        <v>0</v>
      </c>
    </row>
    <row r="3004" spans="1:13">
      <c r="A3004" s="5">
        <v>5211</v>
      </c>
      <c r="B3004" s="5">
        <v>5</v>
      </c>
      <c r="C3004" s="5" t="s">
        <v>62</v>
      </c>
      <c r="D3004" s="5">
        <v>1482</v>
      </c>
      <c r="E3004" s="5">
        <v>27</v>
      </c>
      <c r="F3004" s="8">
        <f t="shared" si="276"/>
        <v>1.8218623481781377</v>
      </c>
      <c r="G3004" s="5" t="str">
        <f>IF(COUNTIFS(Q3_SQL_Error_Concentration!$A:$A,A3004,Q3_SQL_Error_Concentration!$E:$E,B3004,Q3_SQL_Error_Concentration!$F:$F,C3004)=0,"",SUMIFS(Q3_SQL_Error_Concentration!$I:$I,Q3_SQL_Error_Concentration!$A:$A,A3004,Q3_SQL_Error_Concentration!$E:$E,B3004,Q3_SQL_Error_Concentration!$F:$F,C3004))</f>
        <v/>
      </c>
      <c r="H3004" s="5" t="str">
        <f t="shared" si="277"/>
        <v/>
      </c>
      <c r="I3004" s="5">
        <f>IF(D3004&gt;=Q3_Validation!$C$2,1,0)</f>
        <v>1</v>
      </c>
      <c r="J3004" s="8">
        <f t="shared" si="278"/>
        <v>1.8218623481781377</v>
      </c>
      <c r="K3004" s="5" t="str">
        <f t="shared" si="279"/>
        <v>normal</v>
      </c>
      <c r="L3004" s="5">
        <f t="shared" si="280"/>
        <v>2</v>
      </c>
      <c r="M3004" s="5">
        <f t="shared" si="281"/>
        <v>0</v>
      </c>
    </row>
    <row r="3005" spans="1:13">
      <c r="A3005" s="5">
        <v>5211</v>
      </c>
      <c r="B3005" s="5">
        <v>6</v>
      </c>
      <c r="C3005" s="5" t="s">
        <v>63</v>
      </c>
      <c r="D3005" s="5">
        <v>3180</v>
      </c>
      <c r="E3005" s="5">
        <v>51</v>
      </c>
      <c r="F3005" s="8">
        <f t="shared" si="276"/>
        <v>1.6037735849056605</v>
      </c>
      <c r="G3005" s="5" t="str">
        <f>IF(COUNTIFS(Q3_SQL_Error_Concentration!$A:$A,A3005,Q3_SQL_Error_Concentration!$E:$E,B3005,Q3_SQL_Error_Concentration!$F:$F,C3005)=0,"",SUMIFS(Q3_SQL_Error_Concentration!$I:$I,Q3_SQL_Error_Concentration!$A:$A,A3005,Q3_SQL_Error_Concentration!$E:$E,B3005,Q3_SQL_Error_Concentration!$F:$F,C3005))</f>
        <v/>
      </c>
      <c r="H3005" s="5" t="str">
        <f t="shared" si="277"/>
        <v/>
      </c>
      <c r="I3005" s="5">
        <f>IF(D3005&gt;=Q3_Validation!$C$2,1,0)</f>
        <v>1</v>
      </c>
      <c r="J3005" s="8">
        <f t="shared" si="278"/>
        <v>1.6037735849056605</v>
      </c>
      <c r="K3005" s="5" t="str">
        <f t="shared" si="279"/>
        <v>normal</v>
      </c>
      <c r="L3005" s="5">
        <f t="shared" si="280"/>
        <v>2</v>
      </c>
      <c r="M3005" s="5">
        <f t="shared" si="281"/>
        <v>0</v>
      </c>
    </row>
    <row r="3006" spans="1:13">
      <c r="A3006" s="5">
        <v>5211</v>
      </c>
      <c r="B3006" s="5">
        <v>6</v>
      </c>
      <c r="C3006" s="5" t="s">
        <v>64</v>
      </c>
      <c r="D3006" s="5">
        <v>4</v>
      </c>
      <c r="E3006" s="5">
        <v>0</v>
      </c>
      <c r="F3006" s="8">
        <f t="shared" si="276"/>
        <v>0</v>
      </c>
      <c r="G3006" s="5" t="str">
        <f>IF(COUNTIFS(Q3_SQL_Error_Concentration!$A:$A,A3006,Q3_SQL_Error_Concentration!$E:$E,B3006,Q3_SQL_Error_Concentration!$F:$F,C3006)=0,"",SUMIFS(Q3_SQL_Error_Concentration!$I:$I,Q3_SQL_Error_Concentration!$A:$A,A3006,Q3_SQL_Error_Concentration!$E:$E,B3006,Q3_SQL_Error_Concentration!$F:$F,C3006))</f>
        <v/>
      </c>
      <c r="H3006" s="5" t="str">
        <f t="shared" si="277"/>
        <v/>
      </c>
      <c r="I3006" s="5">
        <f>IF(D3006&gt;=Q3_Validation!$C$2,1,0)</f>
        <v>0</v>
      </c>
      <c r="J3006" s="8" t="str">
        <f t="shared" si="278"/>
        <v/>
      </c>
      <c r="K3006" s="5" t="str">
        <f t="shared" si="279"/>
        <v>excluded</v>
      </c>
      <c r="L3006" s="5">
        <f t="shared" si="280"/>
        <v>2</v>
      </c>
      <c r="M3006" s="5">
        <f t="shared" si="281"/>
        <v>0</v>
      </c>
    </row>
    <row r="3007" spans="1:13">
      <c r="A3007" s="5">
        <v>5211</v>
      </c>
      <c r="B3007" s="5">
        <v>6</v>
      </c>
      <c r="C3007" s="5" t="s">
        <v>62</v>
      </c>
      <c r="D3007" s="5">
        <v>5299</v>
      </c>
      <c r="E3007" s="5">
        <v>80</v>
      </c>
      <c r="F3007" s="8">
        <f t="shared" si="276"/>
        <v>1.5097188148707303</v>
      </c>
      <c r="G3007" s="5" t="str">
        <f>IF(COUNTIFS(Q3_SQL_Error_Concentration!$A:$A,A3007,Q3_SQL_Error_Concentration!$E:$E,B3007,Q3_SQL_Error_Concentration!$F:$F,C3007)=0,"",SUMIFS(Q3_SQL_Error_Concentration!$I:$I,Q3_SQL_Error_Concentration!$A:$A,A3007,Q3_SQL_Error_Concentration!$E:$E,B3007,Q3_SQL_Error_Concentration!$F:$F,C3007))</f>
        <v/>
      </c>
      <c r="H3007" s="5" t="str">
        <f t="shared" si="277"/>
        <v/>
      </c>
      <c r="I3007" s="5">
        <f>IF(D3007&gt;=Q3_Validation!$C$2,1,0)</f>
        <v>1</v>
      </c>
      <c r="J3007" s="8">
        <f t="shared" si="278"/>
        <v>1.5097188148707303</v>
      </c>
      <c r="K3007" s="5" t="str">
        <f t="shared" si="279"/>
        <v>normal</v>
      </c>
      <c r="L3007" s="5">
        <f t="shared" si="280"/>
        <v>2</v>
      </c>
      <c r="M3007" s="5">
        <f t="shared" si="281"/>
        <v>0</v>
      </c>
    </row>
    <row r="3008" spans="1:13">
      <c r="A3008" s="5">
        <v>5211</v>
      </c>
      <c r="B3008" s="5">
        <v>7</v>
      </c>
      <c r="C3008" s="5" t="s">
        <v>63</v>
      </c>
      <c r="D3008" s="5">
        <v>4222</v>
      </c>
      <c r="E3008" s="5">
        <v>70</v>
      </c>
      <c r="F3008" s="8">
        <f t="shared" si="276"/>
        <v>1.6579819990525817</v>
      </c>
      <c r="G3008" s="5" t="str">
        <f>IF(COUNTIFS(Q3_SQL_Error_Concentration!$A:$A,A3008,Q3_SQL_Error_Concentration!$E:$E,B3008,Q3_SQL_Error_Concentration!$F:$F,C3008)=0,"",SUMIFS(Q3_SQL_Error_Concentration!$I:$I,Q3_SQL_Error_Concentration!$A:$A,A3008,Q3_SQL_Error_Concentration!$E:$E,B3008,Q3_SQL_Error_Concentration!$F:$F,C3008))</f>
        <v/>
      </c>
      <c r="H3008" s="5" t="str">
        <f t="shared" si="277"/>
        <v/>
      </c>
      <c r="I3008" s="5">
        <f>IF(D3008&gt;=Q3_Validation!$C$2,1,0)</f>
        <v>1</v>
      </c>
      <c r="J3008" s="8">
        <f t="shared" si="278"/>
        <v>1.6579819990525817</v>
      </c>
      <c r="K3008" s="5" t="str">
        <f t="shared" si="279"/>
        <v>normal</v>
      </c>
      <c r="L3008" s="5">
        <f t="shared" si="280"/>
        <v>2</v>
      </c>
      <c r="M3008" s="5">
        <f t="shared" si="281"/>
        <v>0</v>
      </c>
    </row>
    <row r="3009" spans="1:13">
      <c r="A3009" s="5">
        <v>5211</v>
      </c>
      <c r="B3009" s="5">
        <v>7</v>
      </c>
      <c r="C3009" s="5" t="s">
        <v>64</v>
      </c>
      <c r="D3009" s="5">
        <v>3</v>
      </c>
      <c r="E3009" s="5">
        <v>0</v>
      </c>
      <c r="F3009" s="8">
        <f t="shared" si="276"/>
        <v>0</v>
      </c>
      <c r="G3009" s="5" t="str">
        <f>IF(COUNTIFS(Q3_SQL_Error_Concentration!$A:$A,A3009,Q3_SQL_Error_Concentration!$E:$E,B3009,Q3_SQL_Error_Concentration!$F:$F,C3009)=0,"",SUMIFS(Q3_SQL_Error_Concentration!$I:$I,Q3_SQL_Error_Concentration!$A:$A,A3009,Q3_SQL_Error_Concentration!$E:$E,B3009,Q3_SQL_Error_Concentration!$F:$F,C3009))</f>
        <v/>
      </c>
      <c r="H3009" s="5" t="str">
        <f t="shared" si="277"/>
        <v/>
      </c>
      <c r="I3009" s="5">
        <f>IF(D3009&gt;=Q3_Validation!$C$2,1,0)</f>
        <v>0</v>
      </c>
      <c r="J3009" s="8" t="str">
        <f t="shared" si="278"/>
        <v/>
      </c>
      <c r="K3009" s="5" t="str">
        <f t="shared" si="279"/>
        <v>excluded</v>
      </c>
      <c r="L3009" s="5">
        <f t="shared" si="280"/>
        <v>2</v>
      </c>
      <c r="M3009" s="5">
        <f t="shared" si="281"/>
        <v>0</v>
      </c>
    </row>
    <row r="3010" spans="1:13">
      <c r="A3010" s="5">
        <v>5211</v>
      </c>
      <c r="B3010" s="5">
        <v>7</v>
      </c>
      <c r="C3010" s="5" t="s">
        <v>62</v>
      </c>
      <c r="D3010" s="5">
        <v>6314</v>
      </c>
      <c r="E3010" s="5">
        <v>99</v>
      </c>
      <c r="F3010" s="8">
        <f t="shared" ref="F3010:F3073" si="282">100*E3010/D3010</f>
        <v>1.5679442508710801</v>
      </c>
      <c r="G3010" s="5" t="str">
        <f>IF(COUNTIFS(Q3_SQL_Error_Concentration!$A:$A,A3010,Q3_SQL_Error_Concentration!$E:$E,B3010,Q3_SQL_Error_Concentration!$F:$F,C3010)=0,"",SUMIFS(Q3_SQL_Error_Concentration!$I:$I,Q3_SQL_Error_Concentration!$A:$A,A3010,Q3_SQL_Error_Concentration!$E:$E,B3010,Q3_SQL_Error_Concentration!$F:$F,C3010))</f>
        <v/>
      </c>
      <c r="H3010" s="5" t="str">
        <f t="shared" ref="H3010:H3073" si="283">IF(G3010="","",IF(ABS(F3010-G3010)&lt;=0.0002,"PASS","FAIL"))</f>
        <v/>
      </c>
      <c r="I3010" s="5">
        <f>IF(D3010&gt;=Q3_Validation!$C$2,1,0)</f>
        <v>1</v>
      </c>
      <c r="J3010" s="8">
        <f t="shared" ref="J3010:J3073" si="284">IF(I3010=1,F3010,"")</f>
        <v>1.5679442508710801</v>
      </c>
      <c r="K3010" s="5" t="str">
        <f t="shared" ref="K3010:K3073" si="285">IF(D3010&lt;601,"excluded",IF(J3010&gt;3.628192,"outlier",IF(J3010&gt;=2.11093,"high-error","normal")))</f>
        <v>normal</v>
      </c>
      <c r="L3010" s="5">
        <f t="shared" ref="L3010:L3073" si="286">COUNTIFS(A:A,A3010,K:K,"high-error")+COUNTIFS(A:A,A3010,K:K,"outlier")</f>
        <v>2</v>
      </c>
      <c r="M3010" s="5">
        <f t="shared" ref="M3010:M3073" si="287">IF(AND(L3010&gt;=2,OR(K3010="high-error",K3010="outlier")),1,0)</f>
        <v>0</v>
      </c>
    </row>
    <row r="3011" spans="1:13">
      <c r="A3011" s="5">
        <v>5211</v>
      </c>
      <c r="B3011" s="5">
        <v>8</v>
      </c>
      <c r="C3011" s="5" t="s">
        <v>63</v>
      </c>
      <c r="D3011" s="5">
        <v>4209</v>
      </c>
      <c r="E3011" s="5">
        <v>67</v>
      </c>
      <c r="F3011" s="8">
        <f t="shared" si="282"/>
        <v>1.5918270373010217</v>
      </c>
      <c r="G3011" s="5" t="str">
        <f>IF(COUNTIFS(Q3_SQL_Error_Concentration!$A:$A,A3011,Q3_SQL_Error_Concentration!$E:$E,B3011,Q3_SQL_Error_Concentration!$F:$F,C3011)=0,"",SUMIFS(Q3_SQL_Error_Concentration!$I:$I,Q3_SQL_Error_Concentration!$A:$A,A3011,Q3_SQL_Error_Concentration!$E:$E,B3011,Q3_SQL_Error_Concentration!$F:$F,C3011))</f>
        <v/>
      </c>
      <c r="H3011" s="5" t="str">
        <f t="shared" si="283"/>
        <v/>
      </c>
      <c r="I3011" s="5">
        <f>IF(D3011&gt;=Q3_Validation!$C$2,1,0)</f>
        <v>1</v>
      </c>
      <c r="J3011" s="8">
        <f t="shared" si="284"/>
        <v>1.5918270373010217</v>
      </c>
      <c r="K3011" s="5" t="str">
        <f t="shared" si="285"/>
        <v>normal</v>
      </c>
      <c r="L3011" s="5">
        <f t="shared" si="286"/>
        <v>2</v>
      </c>
      <c r="M3011" s="5">
        <f t="shared" si="287"/>
        <v>0</v>
      </c>
    </row>
    <row r="3012" spans="1:13">
      <c r="A3012" s="5">
        <v>5211</v>
      </c>
      <c r="B3012" s="5">
        <v>8</v>
      </c>
      <c r="C3012" s="5" t="s">
        <v>64</v>
      </c>
      <c r="D3012" s="5">
        <v>7</v>
      </c>
      <c r="E3012" s="5">
        <v>1</v>
      </c>
      <c r="F3012" s="8">
        <f t="shared" si="282"/>
        <v>14.285714285714286</v>
      </c>
      <c r="G3012" s="5" t="str">
        <f>IF(COUNTIFS(Q3_SQL_Error_Concentration!$A:$A,A3012,Q3_SQL_Error_Concentration!$E:$E,B3012,Q3_SQL_Error_Concentration!$F:$F,C3012)=0,"",SUMIFS(Q3_SQL_Error_Concentration!$I:$I,Q3_SQL_Error_Concentration!$A:$A,A3012,Q3_SQL_Error_Concentration!$E:$E,B3012,Q3_SQL_Error_Concentration!$F:$F,C3012))</f>
        <v/>
      </c>
      <c r="H3012" s="5" t="str">
        <f t="shared" si="283"/>
        <v/>
      </c>
      <c r="I3012" s="5">
        <f>IF(D3012&gt;=Q3_Validation!$C$2,1,0)</f>
        <v>0</v>
      </c>
      <c r="J3012" s="8" t="str">
        <f t="shared" si="284"/>
        <v/>
      </c>
      <c r="K3012" s="5" t="str">
        <f t="shared" si="285"/>
        <v>excluded</v>
      </c>
      <c r="L3012" s="5">
        <f t="shared" si="286"/>
        <v>2</v>
      </c>
      <c r="M3012" s="5">
        <f t="shared" si="287"/>
        <v>0</v>
      </c>
    </row>
    <row r="3013" spans="1:13">
      <c r="A3013" s="5">
        <v>5211</v>
      </c>
      <c r="B3013" s="5">
        <v>8</v>
      </c>
      <c r="C3013" s="5" t="s">
        <v>62</v>
      </c>
      <c r="D3013" s="5">
        <v>5996</v>
      </c>
      <c r="E3013" s="5">
        <v>104</v>
      </c>
      <c r="F3013" s="8">
        <f t="shared" si="282"/>
        <v>1.734489659773182</v>
      </c>
      <c r="G3013" s="5" t="str">
        <f>IF(COUNTIFS(Q3_SQL_Error_Concentration!$A:$A,A3013,Q3_SQL_Error_Concentration!$E:$E,B3013,Q3_SQL_Error_Concentration!$F:$F,C3013)=0,"",SUMIFS(Q3_SQL_Error_Concentration!$I:$I,Q3_SQL_Error_Concentration!$A:$A,A3013,Q3_SQL_Error_Concentration!$E:$E,B3013,Q3_SQL_Error_Concentration!$F:$F,C3013))</f>
        <v/>
      </c>
      <c r="H3013" s="5" t="str">
        <f t="shared" si="283"/>
        <v/>
      </c>
      <c r="I3013" s="5">
        <f>IF(D3013&gt;=Q3_Validation!$C$2,1,0)</f>
        <v>1</v>
      </c>
      <c r="J3013" s="8">
        <f t="shared" si="284"/>
        <v>1.734489659773182</v>
      </c>
      <c r="K3013" s="5" t="str">
        <f t="shared" si="285"/>
        <v>normal</v>
      </c>
      <c r="L3013" s="5">
        <f t="shared" si="286"/>
        <v>2</v>
      </c>
      <c r="M3013" s="5">
        <f t="shared" si="287"/>
        <v>0</v>
      </c>
    </row>
    <row r="3014" spans="1:13">
      <c r="A3014" s="5">
        <v>5211</v>
      </c>
      <c r="B3014" s="5">
        <v>9</v>
      </c>
      <c r="C3014" s="5" t="s">
        <v>63</v>
      </c>
      <c r="D3014" s="5">
        <v>3676</v>
      </c>
      <c r="E3014" s="5">
        <v>59</v>
      </c>
      <c r="F3014" s="8">
        <f t="shared" si="282"/>
        <v>1.6050054406964092</v>
      </c>
      <c r="G3014" s="5" t="str">
        <f>IF(COUNTIFS(Q3_SQL_Error_Concentration!$A:$A,A3014,Q3_SQL_Error_Concentration!$E:$E,B3014,Q3_SQL_Error_Concentration!$F:$F,C3014)=0,"",SUMIFS(Q3_SQL_Error_Concentration!$I:$I,Q3_SQL_Error_Concentration!$A:$A,A3014,Q3_SQL_Error_Concentration!$E:$E,B3014,Q3_SQL_Error_Concentration!$F:$F,C3014))</f>
        <v/>
      </c>
      <c r="H3014" s="5" t="str">
        <f t="shared" si="283"/>
        <v/>
      </c>
      <c r="I3014" s="5">
        <f>IF(D3014&gt;=Q3_Validation!$C$2,1,0)</f>
        <v>1</v>
      </c>
      <c r="J3014" s="8">
        <f t="shared" si="284"/>
        <v>1.6050054406964092</v>
      </c>
      <c r="K3014" s="5" t="str">
        <f t="shared" si="285"/>
        <v>normal</v>
      </c>
      <c r="L3014" s="5">
        <f t="shared" si="286"/>
        <v>2</v>
      </c>
      <c r="M3014" s="5">
        <f t="shared" si="287"/>
        <v>0</v>
      </c>
    </row>
    <row r="3015" spans="1:13">
      <c r="A3015" s="5">
        <v>5211</v>
      </c>
      <c r="B3015" s="5">
        <v>9</v>
      </c>
      <c r="C3015" s="5" t="s">
        <v>64</v>
      </c>
      <c r="D3015" s="5">
        <v>10</v>
      </c>
      <c r="E3015" s="5">
        <v>0</v>
      </c>
      <c r="F3015" s="8">
        <f t="shared" si="282"/>
        <v>0</v>
      </c>
      <c r="G3015" s="5" t="str">
        <f>IF(COUNTIFS(Q3_SQL_Error_Concentration!$A:$A,A3015,Q3_SQL_Error_Concentration!$E:$E,B3015,Q3_SQL_Error_Concentration!$F:$F,C3015)=0,"",SUMIFS(Q3_SQL_Error_Concentration!$I:$I,Q3_SQL_Error_Concentration!$A:$A,A3015,Q3_SQL_Error_Concentration!$E:$E,B3015,Q3_SQL_Error_Concentration!$F:$F,C3015))</f>
        <v/>
      </c>
      <c r="H3015" s="5" t="str">
        <f t="shared" si="283"/>
        <v/>
      </c>
      <c r="I3015" s="5">
        <f>IF(D3015&gt;=Q3_Validation!$C$2,1,0)</f>
        <v>0</v>
      </c>
      <c r="J3015" s="8" t="str">
        <f t="shared" si="284"/>
        <v/>
      </c>
      <c r="K3015" s="5" t="str">
        <f t="shared" si="285"/>
        <v>excluded</v>
      </c>
      <c r="L3015" s="5">
        <f t="shared" si="286"/>
        <v>2</v>
      </c>
      <c r="M3015" s="5">
        <f t="shared" si="287"/>
        <v>0</v>
      </c>
    </row>
    <row r="3016" spans="1:13">
      <c r="A3016" s="5">
        <v>5211</v>
      </c>
      <c r="B3016" s="5">
        <v>9</v>
      </c>
      <c r="C3016" s="5" t="s">
        <v>62</v>
      </c>
      <c r="D3016" s="5">
        <v>4981</v>
      </c>
      <c r="E3016" s="5">
        <v>69</v>
      </c>
      <c r="F3016" s="8">
        <f t="shared" si="282"/>
        <v>1.3852640032122063</v>
      </c>
      <c r="G3016" s="5" t="str">
        <f>IF(COUNTIFS(Q3_SQL_Error_Concentration!$A:$A,A3016,Q3_SQL_Error_Concentration!$E:$E,B3016,Q3_SQL_Error_Concentration!$F:$F,C3016)=0,"",SUMIFS(Q3_SQL_Error_Concentration!$I:$I,Q3_SQL_Error_Concentration!$A:$A,A3016,Q3_SQL_Error_Concentration!$E:$E,B3016,Q3_SQL_Error_Concentration!$F:$F,C3016))</f>
        <v/>
      </c>
      <c r="H3016" s="5" t="str">
        <f t="shared" si="283"/>
        <v/>
      </c>
      <c r="I3016" s="5">
        <f>IF(D3016&gt;=Q3_Validation!$C$2,1,0)</f>
        <v>1</v>
      </c>
      <c r="J3016" s="8">
        <f t="shared" si="284"/>
        <v>1.3852640032122063</v>
      </c>
      <c r="K3016" s="5" t="str">
        <f t="shared" si="285"/>
        <v>normal</v>
      </c>
      <c r="L3016" s="5">
        <f t="shared" si="286"/>
        <v>2</v>
      </c>
      <c r="M3016" s="5">
        <f t="shared" si="287"/>
        <v>0</v>
      </c>
    </row>
    <row r="3017" spans="1:13">
      <c r="A3017" s="5">
        <v>5211</v>
      </c>
      <c r="B3017" s="5">
        <v>10</v>
      </c>
      <c r="C3017" s="5" t="s">
        <v>63</v>
      </c>
      <c r="D3017" s="5">
        <v>4462</v>
      </c>
      <c r="E3017" s="5">
        <v>54</v>
      </c>
      <c r="F3017" s="8">
        <f t="shared" si="282"/>
        <v>1.2102196324518153</v>
      </c>
      <c r="G3017" s="5" t="str">
        <f>IF(COUNTIFS(Q3_SQL_Error_Concentration!$A:$A,A3017,Q3_SQL_Error_Concentration!$E:$E,B3017,Q3_SQL_Error_Concentration!$F:$F,C3017)=0,"",SUMIFS(Q3_SQL_Error_Concentration!$I:$I,Q3_SQL_Error_Concentration!$A:$A,A3017,Q3_SQL_Error_Concentration!$E:$E,B3017,Q3_SQL_Error_Concentration!$F:$F,C3017))</f>
        <v/>
      </c>
      <c r="H3017" s="5" t="str">
        <f t="shared" si="283"/>
        <v/>
      </c>
      <c r="I3017" s="5">
        <f>IF(D3017&gt;=Q3_Validation!$C$2,1,0)</f>
        <v>1</v>
      </c>
      <c r="J3017" s="8">
        <f t="shared" si="284"/>
        <v>1.2102196324518153</v>
      </c>
      <c r="K3017" s="5" t="str">
        <f t="shared" si="285"/>
        <v>normal</v>
      </c>
      <c r="L3017" s="5">
        <f t="shared" si="286"/>
        <v>2</v>
      </c>
      <c r="M3017" s="5">
        <f t="shared" si="287"/>
        <v>0</v>
      </c>
    </row>
    <row r="3018" spans="1:13">
      <c r="A3018" s="5">
        <v>5211</v>
      </c>
      <c r="B3018" s="5">
        <v>10</v>
      </c>
      <c r="C3018" s="5" t="s">
        <v>64</v>
      </c>
      <c r="D3018" s="5">
        <v>18</v>
      </c>
      <c r="E3018" s="5">
        <v>2</v>
      </c>
      <c r="F3018" s="8">
        <f t="shared" si="282"/>
        <v>11.111111111111111</v>
      </c>
      <c r="G3018" s="5" t="str">
        <f>IF(COUNTIFS(Q3_SQL_Error_Concentration!$A:$A,A3018,Q3_SQL_Error_Concentration!$E:$E,B3018,Q3_SQL_Error_Concentration!$F:$F,C3018)=0,"",SUMIFS(Q3_SQL_Error_Concentration!$I:$I,Q3_SQL_Error_Concentration!$A:$A,A3018,Q3_SQL_Error_Concentration!$E:$E,B3018,Q3_SQL_Error_Concentration!$F:$F,C3018))</f>
        <v/>
      </c>
      <c r="H3018" s="5" t="str">
        <f t="shared" si="283"/>
        <v/>
      </c>
      <c r="I3018" s="5">
        <f>IF(D3018&gt;=Q3_Validation!$C$2,1,0)</f>
        <v>0</v>
      </c>
      <c r="J3018" s="8" t="str">
        <f t="shared" si="284"/>
        <v/>
      </c>
      <c r="K3018" s="5" t="str">
        <f t="shared" si="285"/>
        <v>excluded</v>
      </c>
      <c r="L3018" s="5">
        <f t="shared" si="286"/>
        <v>2</v>
      </c>
      <c r="M3018" s="5">
        <f t="shared" si="287"/>
        <v>0</v>
      </c>
    </row>
    <row r="3019" spans="1:13">
      <c r="A3019" s="5">
        <v>5211</v>
      </c>
      <c r="B3019" s="5">
        <v>10</v>
      </c>
      <c r="C3019" s="5" t="s">
        <v>62</v>
      </c>
      <c r="D3019" s="5">
        <v>6318</v>
      </c>
      <c r="E3019" s="5">
        <v>83</v>
      </c>
      <c r="F3019" s="8">
        <f t="shared" si="282"/>
        <v>1.3137068692624247</v>
      </c>
      <c r="G3019" s="5" t="str">
        <f>IF(COUNTIFS(Q3_SQL_Error_Concentration!$A:$A,A3019,Q3_SQL_Error_Concentration!$E:$E,B3019,Q3_SQL_Error_Concentration!$F:$F,C3019)=0,"",SUMIFS(Q3_SQL_Error_Concentration!$I:$I,Q3_SQL_Error_Concentration!$A:$A,A3019,Q3_SQL_Error_Concentration!$E:$E,B3019,Q3_SQL_Error_Concentration!$F:$F,C3019))</f>
        <v/>
      </c>
      <c r="H3019" s="5" t="str">
        <f t="shared" si="283"/>
        <v/>
      </c>
      <c r="I3019" s="5">
        <f>IF(D3019&gt;=Q3_Validation!$C$2,1,0)</f>
        <v>1</v>
      </c>
      <c r="J3019" s="8">
        <f t="shared" si="284"/>
        <v>1.3137068692624247</v>
      </c>
      <c r="K3019" s="5" t="str">
        <f t="shared" si="285"/>
        <v>normal</v>
      </c>
      <c r="L3019" s="5">
        <f t="shared" si="286"/>
        <v>2</v>
      </c>
      <c r="M3019" s="5">
        <f t="shared" si="287"/>
        <v>0</v>
      </c>
    </row>
    <row r="3020" spans="1:13">
      <c r="A3020" s="5">
        <v>5211</v>
      </c>
      <c r="B3020" s="5">
        <v>11</v>
      </c>
      <c r="C3020" s="5" t="s">
        <v>63</v>
      </c>
      <c r="D3020" s="5">
        <v>5474</v>
      </c>
      <c r="E3020" s="5">
        <v>87</v>
      </c>
      <c r="F3020" s="8">
        <f t="shared" si="282"/>
        <v>1.5893313847278041</v>
      </c>
      <c r="G3020" s="5" t="str">
        <f>IF(COUNTIFS(Q3_SQL_Error_Concentration!$A:$A,A3020,Q3_SQL_Error_Concentration!$E:$E,B3020,Q3_SQL_Error_Concentration!$F:$F,C3020)=0,"",SUMIFS(Q3_SQL_Error_Concentration!$I:$I,Q3_SQL_Error_Concentration!$A:$A,A3020,Q3_SQL_Error_Concentration!$E:$E,B3020,Q3_SQL_Error_Concentration!$F:$F,C3020))</f>
        <v/>
      </c>
      <c r="H3020" s="5" t="str">
        <f t="shared" si="283"/>
        <v/>
      </c>
      <c r="I3020" s="5">
        <f>IF(D3020&gt;=Q3_Validation!$C$2,1,0)</f>
        <v>1</v>
      </c>
      <c r="J3020" s="8">
        <f t="shared" si="284"/>
        <v>1.5893313847278041</v>
      </c>
      <c r="K3020" s="5" t="str">
        <f t="shared" si="285"/>
        <v>normal</v>
      </c>
      <c r="L3020" s="5">
        <f t="shared" si="286"/>
        <v>2</v>
      </c>
      <c r="M3020" s="5">
        <f t="shared" si="287"/>
        <v>0</v>
      </c>
    </row>
    <row r="3021" spans="1:13">
      <c r="A3021" s="5">
        <v>5211</v>
      </c>
      <c r="B3021" s="5">
        <v>11</v>
      </c>
      <c r="C3021" s="5" t="s">
        <v>64</v>
      </c>
      <c r="D3021" s="5">
        <v>14</v>
      </c>
      <c r="E3021" s="5">
        <v>2</v>
      </c>
      <c r="F3021" s="8">
        <f t="shared" si="282"/>
        <v>14.285714285714286</v>
      </c>
      <c r="G3021" s="5" t="str">
        <f>IF(COUNTIFS(Q3_SQL_Error_Concentration!$A:$A,A3021,Q3_SQL_Error_Concentration!$E:$E,B3021,Q3_SQL_Error_Concentration!$F:$F,C3021)=0,"",SUMIFS(Q3_SQL_Error_Concentration!$I:$I,Q3_SQL_Error_Concentration!$A:$A,A3021,Q3_SQL_Error_Concentration!$E:$E,B3021,Q3_SQL_Error_Concentration!$F:$F,C3021))</f>
        <v/>
      </c>
      <c r="H3021" s="5" t="str">
        <f t="shared" si="283"/>
        <v/>
      </c>
      <c r="I3021" s="5">
        <f>IF(D3021&gt;=Q3_Validation!$C$2,1,0)</f>
        <v>0</v>
      </c>
      <c r="J3021" s="8" t="str">
        <f t="shared" si="284"/>
        <v/>
      </c>
      <c r="K3021" s="5" t="str">
        <f t="shared" si="285"/>
        <v>excluded</v>
      </c>
      <c r="L3021" s="5">
        <f t="shared" si="286"/>
        <v>2</v>
      </c>
      <c r="M3021" s="5">
        <f t="shared" si="287"/>
        <v>0</v>
      </c>
    </row>
    <row r="3022" spans="1:13">
      <c r="A3022" s="5">
        <v>5211</v>
      </c>
      <c r="B3022" s="5">
        <v>11</v>
      </c>
      <c r="C3022" s="5" t="s">
        <v>62</v>
      </c>
      <c r="D3022" s="5">
        <v>7587</v>
      </c>
      <c r="E3022" s="5">
        <v>106</v>
      </c>
      <c r="F3022" s="8">
        <f t="shared" si="282"/>
        <v>1.3971266640305786</v>
      </c>
      <c r="G3022" s="5" t="str">
        <f>IF(COUNTIFS(Q3_SQL_Error_Concentration!$A:$A,A3022,Q3_SQL_Error_Concentration!$E:$E,B3022,Q3_SQL_Error_Concentration!$F:$F,C3022)=0,"",SUMIFS(Q3_SQL_Error_Concentration!$I:$I,Q3_SQL_Error_Concentration!$A:$A,A3022,Q3_SQL_Error_Concentration!$E:$E,B3022,Q3_SQL_Error_Concentration!$F:$F,C3022))</f>
        <v/>
      </c>
      <c r="H3022" s="5" t="str">
        <f t="shared" si="283"/>
        <v/>
      </c>
      <c r="I3022" s="5">
        <f>IF(D3022&gt;=Q3_Validation!$C$2,1,0)</f>
        <v>1</v>
      </c>
      <c r="J3022" s="8">
        <f t="shared" si="284"/>
        <v>1.3971266640305786</v>
      </c>
      <c r="K3022" s="5" t="str">
        <f t="shared" si="285"/>
        <v>normal</v>
      </c>
      <c r="L3022" s="5">
        <f t="shared" si="286"/>
        <v>2</v>
      </c>
      <c r="M3022" s="5">
        <f t="shared" si="287"/>
        <v>0</v>
      </c>
    </row>
    <row r="3023" spans="1:13">
      <c r="A3023" s="5">
        <v>5211</v>
      </c>
      <c r="B3023" s="5">
        <v>12</v>
      </c>
      <c r="C3023" s="5" t="s">
        <v>63</v>
      </c>
      <c r="D3023" s="5">
        <v>6081</v>
      </c>
      <c r="E3023" s="5">
        <v>89</v>
      </c>
      <c r="F3023" s="8">
        <f t="shared" si="282"/>
        <v>1.4635750698898207</v>
      </c>
      <c r="G3023" s="5" t="str">
        <f>IF(COUNTIFS(Q3_SQL_Error_Concentration!$A:$A,A3023,Q3_SQL_Error_Concentration!$E:$E,B3023,Q3_SQL_Error_Concentration!$F:$F,C3023)=0,"",SUMIFS(Q3_SQL_Error_Concentration!$I:$I,Q3_SQL_Error_Concentration!$A:$A,A3023,Q3_SQL_Error_Concentration!$E:$E,B3023,Q3_SQL_Error_Concentration!$F:$F,C3023))</f>
        <v/>
      </c>
      <c r="H3023" s="5" t="str">
        <f t="shared" si="283"/>
        <v/>
      </c>
      <c r="I3023" s="5">
        <f>IF(D3023&gt;=Q3_Validation!$C$2,1,0)</f>
        <v>1</v>
      </c>
      <c r="J3023" s="8">
        <f t="shared" si="284"/>
        <v>1.4635750698898207</v>
      </c>
      <c r="K3023" s="5" t="str">
        <f t="shared" si="285"/>
        <v>normal</v>
      </c>
      <c r="L3023" s="5">
        <f t="shared" si="286"/>
        <v>2</v>
      </c>
      <c r="M3023" s="5">
        <f t="shared" si="287"/>
        <v>0</v>
      </c>
    </row>
    <row r="3024" spans="1:13">
      <c r="A3024" s="5">
        <v>5211</v>
      </c>
      <c r="B3024" s="5">
        <v>12</v>
      </c>
      <c r="C3024" s="5" t="s">
        <v>64</v>
      </c>
      <c r="D3024" s="5">
        <v>13</v>
      </c>
      <c r="E3024" s="5">
        <v>1</v>
      </c>
      <c r="F3024" s="8">
        <f t="shared" si="282"/>
        <v>7.6923076923076925</v>
      </c>
      <c r="G3024" s="5" t="str">
        <f>IF(COUNTIFS(Q3_SQL_Error_Concentration!$A:$A,A3024,Q3_SQL_Error_Concentration!$E:$E,B3024,Q3_SQL_Error_Concentration!$F:$F,C3024)=0,"",SUMIFS(Q3_SQL_Error_Concentration!$I:$I,Q3_SQL_Error_Concentration!$A:$A,A3024,Q3_SQL_Error_Concentration!$E:$E,B3024,Q3_SQL_Error_Concentration!$F:$F,C3024))</f>
        <v/>
      </c>
      <c r="H3024" s="5" t="str">
        <f t="shared" si="283"/>
        <v/>
      </c>
      <c r="I3024" s="5">
        <f>IF(D3024&gt;=Q3_Validation!$C$2,1,0)</f>
        <v>0</v>
      </c>
      <c r="J3024" s="8" t="str">
        <f t="shared" si="284"/>
        <v/>
      </c>
      <c r="K3024" s="5" t="str">
        <f t="shared" si="285"/>
        <v>excluded</v>
      </c>
      <c r="L3024" s="5">
        <f t="shared" si="286"/>
        <v>2</v>
      </c>
      <c r="M3024" s="5">
        <f t="shared" si="287"/>
        <v>0</v>
      </c>
    </row>
    <row r="3025" spans="1:13">
      <c r="A3025" s="5">
        <v>5211</v>
      </c>
      <c r="B3025" s="5">
        <v>12</v>
      </c>
      <c r="C3025" s="5" t="s">
        <v>62</v>
      </c>
      <c r="D3025" s="5">
        <v>8501</v>
      </c>
      <c r="E3025" s="5">
        <v>118</v>
      </c>
      <c r="F3025" s="8">
        <f t="shared" si="282"/>
        <v>1.3880719915304083</v>
      </c>
      <c r="G3025" s="5" t="str">
        <f>IF(COUNTIFS(Q3_SQL_Error_Concentration!$A:$A,A3025,Q3_SQL_Error_Concentration!$E:$E,B3025,Q3_SQL_Error_Concentration!$F:$F,C3025)=0,"",SUMIFS(Q3_SQL_Error_Concentration!$I:$I,Q3_SQL_Error_Concentration!$A:$A,A3025,Q3_SQL_Error_Concentration!$E:$E,B3025,Q3_SQL_Error_Concentration!$F:$F,C3025))</f>
        <v/>
      </c>
      <c r="H3025" s="5" t="str">
        <f t="shared" si="283"/>
        <v/>
      </c>
      <c r="I3025" s="5">
        <f>IF(D3025&gt;=Q3_Validation!$C$2,1,0)</f>
        <v>1</v>
      </c>
      <c r="J3025" s="8">
        <f t="shared" si="284"/>
        <v>1.3880719915304083</v>
      </c>
      <c r="K3025" s="5" t="str">
        <f t="shared" si="285"/>
        <v>normal</v>
      </c>
      <c r="L3025" s="5">
        <f t="shared" si="286"/>
        <v>2</v>
      </c>
      <c r="M3025" s="5">
        <f t="shared" si="287"/>
        <v>0</v>
      </c>
    </row>
    <row r="3026" spans="1:13">
      <c r="A3026" s="5">
        <v>5211</v>
      </c>
      <c r="B3026" s="5">
        <v>13</v>
      </c>
      <c r="C3026" s="5" t="s">
        <v>63</v>
      </c>
      <c r="D3026" s="5">
        <v>5469</v>
      </c>
      <c r="E3026" s="5">
        <v>87</v>
      </c>
      <c r="F3026" s="8">
        <f t="shared" si="282"/>
        <v>1.5907844212835984</v>
      </c>
      <c r="G3026" s="5" t="str">
        <f>IF(COUNTIFS(Q3_SQL_Error_Concentration!$A:$A,A3026,Q3_SQL_Error_Concentration!$E:$E,B3026,Q3_SQL_Error_Concentration!$F:$F,C3026)=0,"",SUMIFS(Q3_SQL_Error_Concentration!$I:$I,Q3_SQL_Error_Concentration!$A:$A,A3026,Q3_SQL_Error_Concentration!$E:$E,B3026,Q3_SQL_Error_Concentration!$F:$F,C3026))</f>
        <v/>
      </c>
      <c r="H3026" s="5" t="str">
        <f t="shared" si="283"/>
        <v/>
      </c>
      <c r="I3026" s="5">
        <f>IF(D3026&gt;=Q3_Validation!$C$2,1,0)</f>
        <v>1</v>
      </c>
      <c r="J3026" s="8">
        <f t="shared" si="284"/>
        <v>1.5907844212835984</v>
      </c>
      <c r="K3026" s="5" t="str">
        <f t="shared" si="285"/>
        <v>normal</v>
      </c>
      <c r="L3026" s="5">
        <f t="shared" si="286"/>
        <v>2</v>
      </c>
      <c r="M3026" s="5">
        <f t="shared" si="287"/>
        <v>0</v>
      </c>
    </row>
    <row r="3027" spans="1:13">
      <c r="A3027" s="5">
        <v>5211</v>
      </c>
      <c r="B3027" s="5">
        <v>13</v>
      </c>
      <c r="C3027" s="5" t="s">
        <v>64</v>
      </c>
      <c r="D3027" s="5">
        <v>8</v>
      </c>
      <c r="E3027" s="5">
        <v>0</v>
      </c>
      <c r="F3027" s="8">
        <f t="shared" si="282"/>
        <v>0</v>
      </c>
      <c r="G3027" s="5" t="str">
        <f>IF(COUNTIFS(Q3_SQL_Error_Concentration!$A:$A,A3027,Q3_SQL_Error_Concentration!$E:$E,B3027,Q3_SQL_Error_Concentration!$F:$F,C3027)=0,"",SUMIFS(Q3_SQL_Error_Concentration!$I:$I,Q3_SQL_Error_Concentration!$A:$A,A3027,Q3_SQL_Error_Concentration!$E:$E,B3027,Q3_SQL_Error_Concentration!$F:$F,C3027))</f>
        <v/>
      </c>
      <c r="H3027" s="5" t="str">
        <f t="shared" si="283"/>
        <v/>
      </c>
      <c r="I3027" s="5">
        <f>IF(D3027&gt;=Q3_Validation!$C$2,1,0)</f>
        <v>0</v>
      </c>
      <c r="J3027" s="8" t="str">
        <f t="shared" si="284"/>
        <v/>
      </c>
      <c r="K3027" s="5" t="str">
        <f t="shared" si="285"/>
        <v>excluded</v>
      </c>
      <c r="L3027" s="5">
        <f t="shared" si="286"/>
        <v>2</v>
      </c>
      <c r="M3027" s="5">
        <f t="shared" si="287"/>
        <v>0</v>
      </c>
    </row>
    <row r="3028" spans="1:13">
      <c r="A3028" s="5">
        <v>5211</v>
      </c>
      <c r="B3028" s="5">
        <v>13</v>
      </c>
      <c r="C3028" s="5" t="s">
        <v>62</v>
      </c>
      <c r="D3028" s="5">
        <v>7682</v>
      </c>
      <c r="E3028" s="5">
        <v>118</v>
      </c>
      <c r="F3028" s="8">
        <f t="shared" si="282"/>
        <v>1.5360583181463161</v>
      </c>
      <c r="G3028" s="5" t="str">
        <f>IF(COUNTIFS(Q3_SQL_Error_Concentration!$A:$A,A3028,Q3_SQL_Error_Concentration!$E:$E,B3028,Q3_SQL_Error_Concentration!$F:$F,C3028)=0,"",SUMIFS(Q3_SQL_Error_Concentration!$I:$I,Q3_SQL_Error_Concentration!$A:$A,A3028,Q3_SQL_Error_Concentration!$E:$E,B3028,Q3_SQL_Error_Concentration!$F:$F,C3028))</f>
        <v/>
      </c>
      <c r="H3028" s="5" t="str">
        <f t="shared" si="283"/>
        <v/>
      </c>
      <c r="I3028" s="5">
        <f>IF(D3028&gt;=Q3_Validation!$C$2,1,0)</f>
        <v>1</v>
      </c>
      <c r="J3028" s="8">
        <f t="shared" si="284"/>
        <v>1.5360583181463161</v>
      </c>
      <c r="K3028" s="5" t="str">
        <f t="shared" si="285"/>
        <v>normal</v>
      </c>
      <c r="L3028" s="5">
        <f t="shared" si="286"/>
        <v>2</v>
      </c>
      <c r="M3028" s="5">
        <f t="shared" si="287"/>
        <v>0</v>
      </c>
    </row>
    <row r="3029" spans="1:13">
      <c r="A3029" s="5">
        <v>5211</v>
      </c>
      <c r="B3029" s="5">
        <v>14</v>
      </c>
      <c r="C3029" s="5" t="s">
        <v>63</v>
      </c>
      <c r="D3029" s="5">
        <v>5526</v>
      </c>
      <c r="E3029" s="5">
        <v>67</v>
      </c>
      <c r="F3029" s="8">
        <f t="shared" si="282"/>
        <v>1.2124502352515383</v>
      </c>
      <c r="G3029" s="5" t="str">
        <f>IF(COUNTIFS(Q3_SQL_Error_Concentration!$A:$A,A3029,Q3_SQL_Error_Concentration!$E:$E,B3029,Q3_SQL_Error_Concentration!$F:$F,C3029)=0,"",SUMIFS(Q3_SQL_Error_Concentration!$I:$I,Q3_SQL_Error_Concentration!$A:$A,A3029,Q3_SQL_Error_Concentration!$E:$E,B3029,Q3_SQL_Error_Concentration!$F:$F,C3029))</f>
        <v/>
      </c>
      <c r="H3029" s="5" t="str">
        <f t="shared" si="283"/>
        <v/>
      </c>
      <c r="I3029" s="5">
        <f>IF(D3029&gt;=Q3_Validation!$C$2,1,0)</f>
        <v>1</v>
      </c>
      <c r="J3029" s="8">
        <f t="shared" si="284"/>
        <v>1.2124502352515383</v>
      </c>
      <c r="K3029" s="5" t="str">
        <f t="shared" si="285"/>
        <v>normal</v>
      </c>
      <c r="L3029" s="5">
        <f t="shared" si="286"/>
        <v>2</v>
      </c>
      <c r="M3029" s="5">
        <f t="shared" si="287"/>
        <v>0</v>
      </c>
    </row>
    <row r="3030" spans="1:13">
      <c r="A3030" s="5">
        <v>5211</v>
      </c>
      <c r="B3030" s="5">
        <v>14</v>
      </c>
      <c r="C3030" s="5" t="s">
        <v>64</v>
      </c>
      <c r="D3030" s="5">
        <v>8</v>
      </c>
      <c r="E3030" s="5">
        <v>0</v>
      </c>
      <c r="F3030" s="8">
        <f t="shared" si="282"/>
        <v>0</v>
      </c>
      <c r="G3030" s="5" t="str">
        <f>IF(COUNTIFS(Q3_SQL_Error_Concentration!$A:$A,A3030,Q3_SQL_Error_Concentration!$E:$E,B3030,Q3_SQL_Error_Concentration!$F:$F,C3030)=0,"",SUMIFS(Q3_SQL_Error_Concentration!$I:$I,Q3_SQL_Error_Concentration!$A:$A,A3030,Q3_SQL_Error_Concentration!$E:$E,B3030,Q3_SQL_Error_Concentration!$F:$F,C3030))</f>
        <v/>
      </c>
      <c r="H3030" s="5" t="str">
        <f t="shared" si="283"/>
        <v/>
      </c>
      <c r="I3030" s="5">
        <f>IF(D3030&gt;=Q3_Validation!$C$2,1,0)</f>
        <v>0</v>
      </c>
      <c r="J3030" s="8" t="str">
        <f t="shared" si="284"/>
        <v/>
      </c>
      <c r="K3030" s="5" t="str">
        <f t="shared" si="285"/>
        <v>excluded</v>
      </c>
      <c r="L3030" s="5">
        <f t="shared" si="286"/>
        <v>2</v>
      </c>
      <c r="M3030" s="5">
        <f t="shared" si="287"/>
        <v>0</v>
      </c>
    </row>
    <row r="3031" spans="1:13">
      <c r="A3031" s="5">
        <v>5211</v>
      </c>
      <c r="B3031" s="5">
        <v>14</v>
      </c>
      <c r="C3031" s="5" t="s">
        <v>62</v>
      </c>
      <c r="D3031" s="5">
        <v>7834</v>
      </c>
      <c r="E3031" s="5">
        <v>122</v>
      </c>
      <c r="F3031" s="8">
        <f t="shared" si="282"/>
        <v>1.5573142711258616</v>
      </c>
      <c r="G3031" s="5" t="str">
        <f>IF(COUNTIFS(Q3_SQL_Error_Concentration!$A:$A,A3031,Q3_SQL_Error_Concentration!$E:$E,B3031,Q3_SQL_Error_Concentration!$F:$F,C3031)=0,"",SUMIFS(Q3_SQL_Error_Concentration!$I:$I,Q3_SQL_Error_Concentration!$A:$A,A3031,Q3_SQL_Error_Concentration!$E:$E,B3031,Q3_SQL_Error_Concentration!$F:$F,C3031))</f>
        <v/>
      </c>
      <c r="H3031" s="5" t="str">
        <f t="shared" si="283"/>
        <v/>
      </c>
      <c r="I3031" s="5">
        <f>IF(D3031&gt;=Q3_Validation!$C$2,1,0)</f>
        <v>1</v>
      </c>
      <c r="J3031" s="8">
        <f t="shared" si="284"/>
        <v>1.5573142711258616</v>
      </c>
      <c r="K3031" s="5" t="str">
        <f t="shared" si="285"/>
        <v>normal</v>
      </c>
      <c r="L3031" s="5">
        <f t="shared" si="286"/>
        <v>2</v>
      </c>
      <c r="M3031" s="5">
        <f t="shared" si="287"/>
        <v>0</v>
      </c>
    </row>
    <row r="3032" spans="1:13">
      <c r="A3032" s="5">
        <v>5211</v>
      </c>
      <c r="B3032" s="5">
        <v>15</v>
      </c>
      <c r="C3032" s="5" t="s">
        <v>63</v>
      </c>
      <c r="D3032" s="5">
        <v>5851</v>
      </c>
      <c r="E3032" s="5">
        <v>71</v>
      </c>
      <c r="F3032" s="8">
        <f t="shared" si="282"/>
        <v>1.2134677832849086</v>
      </c>
      <c r="G3032" s="5" t="str">
        <f>IF(COUNTIFS(Q3_SQL_Error_Concentration!$A:$A,A3032,Q3_SQL_Error_Concentration!$E:$E,B3032,Q3_SQL_Error_Concentration!$F:$F,C3032)=0,"",SUMIFS(Q3_SQL_Error_Concentration!$I:$I,Q3_SQL_Error_Concentration!$A:$A,A3032,Q3_SQL_Error_Concentration!$E:$E,B3032,Q3_SQL_Error_Concentration!$F:$F,C3032))</f>
        <v/>
      </c>
      <c r="H3032" s="5" t="str">
        <f t="shared" si="283"/>
        <v/>
      </c>
      <c r="I3032" s="5">
        <f>IF(D3032&gt;=Q3_Validation!$C$2,1,0)</f>
        <v>1</v>
      </c>
      <c r="J3032" s="8">
        <f t="shared" si="284"/>
        <v>1.2134677832849086</v>
      </c>
      <c r="K3032" s="5" t="str">
        <f t="shared" si="285"/>
        <v>normal</v>
      </c>
      <c r="L3032" s="5">
        <f t="shared" si="286"/>
        <v>2</v>
      </c>
      <c r="M3032" s="5">
        <f t="shared" si="287"/>
        <v>0</v>
      </c>
    </row>
    <row r="3033" spans="1:13">
      <c r="A3033" s="5">
        <v>5211</v>
      </c>
      <c r="B3033" s="5">
        <v>15</v>
      </c>
      <c r="C3033" s="5" t="s">
        <v>64</v>
      </c>
      <c r="D3033" s="5">
        <v>7</v>
      </c>
      <c r="E3033" s="5">
        <v>0</v>
      </c>
      <c r="F3033" s="8">
        <f t="shared" si="282"/>
        <v>0</v>
      </c>
      <c r="G3033" s="5" t="str">
        <f>IF(COUNTIFS(Q3_SQL_Error_Concentration!$A:$A,A3033,Q3_SQL_Error_Concentration!$E:$E,B3033,Q3_SQL_Error_Concentration!$F:$F,C3033)=0,"",SUMIFS(Q3_SQL_Error_Concentration!$I:$I,Q3_SQL_Error_Concentration!$A:$A,A3033,Q3_SQL_Error_Concentration!$E:$E,B3033,Q3_SQL_Error_Concentration!$F:$F,C3033))</f>
        <v/>
      </c>
      <c r="H3033" s="5" t="str">
        <f t="shared" si="283"/>
        <v/>
      </c>
      <c r="I3033" s="5">
        <f>IF(D3033&gt;=Q3_Validation!$C$2,1,0)</f>
        <v>0</v>
      </c>
      <c r="J3033" s="8" t="str">
        <f t="shared" si="284"/>
        <v/>
      </c>
      <c r="K3033" s="5" t="str">
        <f t="shared" si="285"/>
        <v>excluded</v>
      </c>
      <c r="L3033" s="5">
        <f t="shared" si="286"/>
        <v>2</v>
      </c>
      <c r="M3033" s="5">
        <f t="shared" si="287"/>
        <v>0</v>
      </c>
    </row>
    <row r="3034" spans="1:13">
      <c r="A3034" s="5">
        <v>5211</v>
      </c>
      <c r="B3034" s="5">
        <v>15</v>
      </c>
      <c r="C3034" s="5" t="s">
        <v>62</v>
      </c>
      <c r="D3034" s="5">
        <v>7608</v>
      </c>
      <c r="E3034" s="5">
        <v>112</v>
      </c>
      <c r="F3034" s="8">
        <f t="shared" si="282"/>
        <v>1.4721345951629863</v>
      </c>
      <c r="G3034" s="5" t="str">
        <f>IF(COUNTIFS(Q3_SQL_Error_Concentration!$A:$A,A3034,Q3_SQL_Error_Concentration!$E:$E,B3034,Q3_SQL_Error_Concentration!$F:$F,C3034)=0,"",SUMIFS(Q3_SQL_Error_Concentration!$I:$I,Q3_SQL_Error_Concentration!$A:$A,A3034,Q3_SQL_Error_Concentration!$E:$E,B3034,Q3_SQL_Error_Concentration!$F:$F,C3034))</f>
        <v/>
      </c>
      <c r="H3034" s="5" t="str">
        <f t="shared" si="283"/>
        <v/>
      </c>
      <c r="I3034" s="5">
        <f>IF(D3034&gt;=Q3_Validation!$C$2,1,0)</f>
        <v>1</v>
      </c>
      <c r="J3034" s="8">
        <f t="shared" si="284"/>
        <v>1.4721345951629863</v>
      </c>
      <c r="K3034" s="5" t="str">
        <f t="shared" si="285"/>
        <v>normal</v>
      </c>
      <c r="L3034" s="5">
        <f t="shared" si="286"/>
        <v>2</v>
      </c>
      <c r="M3034" s="5">
        <f t="shared" si="287"/>
        <v>0</v>
      </c>
    </row>
    <row r="3035" spans="1:13">
      <c r="A3035" s="5">
        <v>5211</v>
      </c>
      <c r="B3035" s="5">
        <v>16</v>
      </c>
      <c r="C3035" s="5" t="s">
        <v>63</v>
      </c>
      <c r="D3035" s="5">
        <v>5552</v>
      </c>
      <c r="E3035" s="5">
        <v>71</v>
      </c>
      <c r="F3035" s="8">
        <f t="shared" si="282"/>
        <v>1.2788184438040346</v>
      </c>
      <c r="G3035" s="5" t="str">
        <f>IF(COUNTIFS(Q3_SQL_Error_Concentration!$A:$A,A3035,Q3_SQL_Error_Concentration!$E:$E,B3035,Q3_SQL_Error_Concentration!$F:$F,C3035)=0,"",SUMIFS(Q3_SQL_Error_Concentration!$I:$I,Q3_SQL_Error_Concentration!$A:$A,A3035,Q3_SQL_Error_Concentration!$E:$E,B3035,Q3_SQL_Error_Concentration!$F:$F,C3035))</f>
        <v/>
      </c>
      <c r="H3035" s="5" t="str">
        <f t="shared" si="283"/>
        <v/>
      </c>
      <c r="I3035" s="5">
        <f>IF(D3035&gt;=Q3_Validation!$C$2,1,0)</f>
        <v>1</v>
      </c>
      <c r="J3035" s="8">
        <f t="shared" si="284"/>
        <v>1.2788184438040346</v>
      </c>
      <c r="K3035" s="5" t="str">
        <f t="shared" si="285"/>
        <v>normal</v>
      </c>
      <c r="L3035" s="5">
        <f t="shared" si="286"/>
        <v>2</v>
      </c>
      <c r="M3035" s="5">
        <f t="shared" si="287"/>
        <v>0</v>
      </c>
    </row>
    <row r="3036" spans="1:13">
      <c r="A3036" s="5">
        <v>5211</v>
      </c>
      <c r="B3036" s="5">
        <v>16</v>
      </c>
      <c r="C3036" s="5" t="s">
        <v>64</v>
      </c>
      <c r="D3036" s="5">
        <v>11</v>
      </c>
      <c r="E3036" s="5">
        <v>0</v>
      </c>
      <c r="F3036" s="8">
        <f t="shared" si="282"/>
        <v>0</v>
      </c>
      <c r="G3036" s="5" t="str">
        <f>IF(COUNTIFS(Q3_SQL_Error_Concentration!$A:$A,A3036,Q3_SQL_Error_Concentration!$E:$E,B3036,Q3_SQL_Error_Concentration!$F:$F,C3036)=0,"",SUMIFS(Q3_SQL_Error_Concentration!$I:$I,Q3_SQL_Error_Concentration!$A:$A,A3036,Q3_SQL_Error_Concentration!$E:$E,B3036,Q3_SQL_Error_Concentration!$F:$F,C3036))</f>
        <v/>
      </c>
      <c r="H3036" s="5" t="str">
        <f t="shared" si="283"/>
        <v/>
      </c>
      <c r="I3036" s="5">
        <f>IF(D3036&gt;=Q3_Validation!$C$2,1,0)</f>
        <v>0</v>
      </c>
      <c r="J3036" s="8" t="str">
        <f t="shared" si="284"/>
        <v/>
      </c>
      <c r="K3036" s="5" t="str">
        <f t="shared" si="285"/>
        <v>excluded</v>
      </c>
      <c r="L3036" s="5">
        <f t="shared" si="286"/>
        <v>2</v>
      </c>
      <c r="M3036" s="5">
        <f t="shared" si="287"/>
        <v>0</v>
      </c>
    </row>
    <row r="3037" spans="1:13">
      <c r="A3037" s="5">
        <v>5211</v>
      </c>
      <c r="B3037" s="5">
        <v>16</v>
      </c>
      <c r="C3037" s="5" t="s">
        <v>62</v>
      </c>
      <c r="D3037" s="5">
        <v>7646</v>
      </c>
      <c r="E3037" s="5">
        <v>95</v>
      </c>
      <c r="F3037" s="8">
        <f t="shared" si="282"/>
        <v>1.2424797279623332</v>
      </c>
      <c r="G3037" s="5" t="str">
        <f>IF(COUNTIFS(Q3_SQL_Error_Concentration!$A:$A,A3037,Q3_SQL_Error_Concentration!$E:$E,B3037,Q3_SQL_Error_Concentration!$F:$F,C3037)=0,"",SUMIFS(Q3_SQL_Error_Concentration!$I:$I,Q3_SQL_Error_Concentration!$A:$A,A3037,Q3_SQL_Error_Concentration!$E:$E,B3037,Q3_SQL_Error_Concentration!$F:$F,C3037))</f>
        <v/>
      </c>
      <c r="H3037" s="5" t="str">
        <f t="shared" si="283"/>
        <v/>
      </c>
      <c r="I3037" s="5">
        <f>IF(D3037&gt;=Q3_Validation!$C$2,1,0)</f>
        <v>1</v>
      </c>
      <c r="J3037" s="8">
        <f t="shared" si="284"/>
        <v>1.2424797279623332</v>
      </c>
      <c r="K3037" s="5" t="str">
        <f t="shared" si="285"/>
        <v>normal</v>
      </c>
      <c r="L3037" s="5">
        <f t="shared" si="286"/>
        <v>2</v>
      </c>
      <c r="M3037" s="5">
        <f t="shared" si="287"/>
        <v>0</v>
      </c>
    </row>
    <row r="3038" spans="1:13">
      <c r="A3038" s="5">
        <v>5211</v>
      </c>
      <c r="B3038" s="5">
        <v>17</v>
      </c>
      <c r="C3038" s="5" t="s">
        <v>63</v>
      </c>
      <c r="D3038" s="5">
        <v>2210</v>
      </c>
      <c r="E3038" s="5">
        <v>24</v>
      </c>
      <c r="F3038" s="8">
        <f t="shared" si="282"/>
        <v>1.0859728506787329</v>
      </c>
      <c r="G3038" s="5" t="str">
        <f>IF(COUNTIFS(Q3_SQL_Error_Concentration!$A:$A,A3038,Q3_SQL_Error_Concentration!$E:$E,B3038,Q3_SQL_Error_Concentration!$F:$F,C3038)=0,"",SUMIFS(Q3_SQL_Error_Concentration!$I:$I,Q3_SQL_Error_Concentration!$A:$A,A3038,Q3_SQL_Error_Concentration!$E:$E,B3038,Q3_SQL_Error_Concentration!$F:$F,C3038))</f>
        <v/>
      </c>
      <c r="H3038" s="5" t="str">
        <f t="shared" si="283"/>
        <v/>
      </c>
      <c r="I3038" s="5">
        <f>IF(D3038&gt;=Q3_Validation!$C$2,1,0)</f>
        <v>1</v>
      </c>
      <c r="J3038" s="8">
        <f t="shared" si="284"/>
        <v>1.0859728506787329</v>
      </c>
      <c r="K3038" s="5" t="str">
        <f t="shared" si="285"/>
        <v>normal</v>
      </c>
      <c r="L3038" s="5">
        <f t="shared" si="286"/>
        <v>2</v>
      </c>
      <c r="M3038" s="5">
        <f t="shared" si="287"/>
        <v>0</v>
      </c>
    </row>
    <row r="3039" spans="1:13">
      <c r="A3039" s="5">
        <v>5211</v>
      </c>
      <c r="B3039" s="5">
        <v>17</v>
      </c>
      <c r="C3039" s="5" t="s">
        <v>64</v>
      </c>
      <c r="D3039" s="5">
        <v>3</v>
      </c>
      <c r="E3039" s="5">
        <v>0</v>
      </c>
      <c r="F3039" s="8">
        <f t="shared" si="282"/>
        <v>0</v>
      </c>
      <c r="G3039" s="5" t="str">
        <f>IF(COUNTIFS(Q3_SQL_Error_Concentration!$A:$A,A3039,Q3_SQL_Error_Concentration!$E:$E,B3039,Q3_SQL_Error_Concentration!$F:$F,C3039)=0,"",SUMIFS(Q3_SQL_Error_Concentration!$I:$I,Q3_SQL_Error_Concentration!$A:$A,A3039,Q3_SQL_Error_Concentration!$E:$E,B3039,Q3_SQL_Error_Concentration!$F:$F,C3039))</f>
        <v/>
      </c>
      <c r="H3039" s="5" t="str">
        <f t="shared" si="283"/>
        <v/>
      </c>
      <c r="I3039" s="5">
        <f>IF(D3039&gt;=Q3_Validation!$C$2,1,0)</f>
        <v>0</v>
      </c>
      <c r="J3039" s="8" t="str">
        <f t="shared" si="284"/>
        <v/>
      </c>
      <c r="K3039" s="5" t="str">
        <f t="shared" si="285"/>
        <v>excluded</v>
      </c>
      <c r="L3039" s="5">
        <f t="shared" si="286"/>
        <v>2</v>
      </c>
      <c r="M3039" s="5">
        <f t="shared" si="287"/>
        <v>0</v>
      </c>
    </row>
    <row r="3040" spans="1:13">
      <c r="A3040" s="5">
        <v>5211</v>
      </c>
      <c r="B3040" s="5">
        <v>17</v>
      </c>
      <c r="C3040" s="5" t="s">
        <v>62</v>
      </c>
      <c r="D3040" s="5">
        <v>2839</v>
      </c>
      <c r="E3040" s="5">
        <v>56</v>
      </c>
      <c r="F3040" s="8">
        <f t="shared" si="282"/>
        <v>1.9725255371609722</v>
      </c>
      <c r="G3040" s="5" t="str">
        <f>IF(COUNTIFS(Q3_SQL_Error_Concentration!$A:$A,A3040,Q3_SQL_Error_Concentration!$E:$E,B3040,Q3_SQL_Error_Concentration!$F:$F,C3040)=0,"",SUMIFS(Q3_SQL_Error_Concentration!$I:$I,Q3_SQL_Error_Concentration!$A:$A,A3040,Q3_SQL_Error_Concentration!$E:$E,B3040,Q3_SQL_Error_Concentration!$F:$F,C3040))</f>
        <v/>
      </c>
      <c r="H3040" s="5" t="str">
        <f t="shared" si="283"/>
        <v/>
      </c>
      <c r="I3040" s="5">
        <f>IF(D3040&gt;=Q3_Validation!$C$2,1,0)</f>
        <v>1</v>
      </c>
      <c r="J3040" s="8">
        <f t="shared" si="284"/>
        <v>1.9725255371609722</v>
      </c>
      <c r="K3040" s="5" t="str">
        <f t="shared" si="285"/>
        <v>normal</v>
      </c>
      <c r="L3040" s="5">
        <f t="shared" si="286"/>
        <v>2</v>
      </c>
      <c r="M3040" s="5">
        <f t="shared" si="287"/>
        <v>0</v>
      </c>
    </row>
    <row r="3041" spans="1:13">
      <c r="A3041" s="5">
        <v>5211</v>
      </c>
      <c r="B3041" s="5">
        <v>18</v>
      </c>
      <c r="C3041" s="5" t="s">
        <v>63</v>
      </c>
      <c r="D3041" s="5">
        <v>2288</v>
      </c>
      <c r="E3041" s="5">
        <v>25</v>
      </c>
      <c r="F3041" s="8">
        <f t="shared" si="282"/>
        <v>1.0926573426573427</v>
      </c>
      <c r="G3041" s="5" t="str">
        <f>IF(COUNTIFS(Q3_SQL_Error_Concentration!$A:$A,A3041,Q3_SQL_Error_Concentration!$E:$E,B3041,Q3_SQL_Error_Concentration!$F:$F,C3041)=0,"",SUMIFS(Q3_SQL_Error_Concentration!$I:$I,Q3_SQL_Error_Concentration!$A:$A,A3041,Q3_SQL_Error_Concentration!$E:$E,B3041,Q3_SQL_Error_Concentration!$F:$F,C3041))</f>
        <v/>
      </c>
      <c r="H3041" s="5" t="str">
        <f t="shared" si="283"/>
        <v/>
      </c>
      <c r="I3041" s="5">
        <f>IF(D3041&gt;=Q3_Validation!$C$2,1,0)</f>
        <v>1</v>
      </c>
      <c r="J3041" s="8">
        <f t="shared" si="284"/>
        <v>1.0926573426573427</v>
      </c>
      <c r="K3041" s="5" t="str">
        <f t="shared" si="285"/>
        <v>normal</v>
      </c>
      <c r="L3041" s="5">
        <f t="shared" si="286"/>
        <v>2</v>
      </c>
      <c r="M3041" s="5">
        <f t="shared" si="287"/>
        <v>0</v>
      </c>
    </row>
    <row r="3042" spans="1:13">
      <c r="A3042" s="5">
        <v>5211</v>
      </c>
      <c r="B3042" s="5">
        <v>18</v>
      </c>
      <c r="C3042" s="5" t="s">
        <v>64</v>
      </c>
      <c r="D3042" s="5">
        <v>5</v>
      </c>
      <c r="E3042" s="5">
        <v>0</v>
      </c>
      <c r="F3042" s="8">
        <f t="shared" si="282"/>
        <v>0</v>
      </c>
      <c r="G3042" s="5" t="str">
        <f>IF(COUNTIFS(Q3_SQL_Error_Concentration!$A:$A,A3042,Q3_SQL_Error_Concentration!$E:$E,B3042,Q3_SQL_Error_Concentration!$F:$F,C3042)=0,"",SUMIFS(Q3_SQL_Error_Concentration!$I:$I,Q3_SQL_Error_Concentration!$A:$A,A3042,Q3_SQL_Error_Concentration!$E:$E,B3042,Q3_SQL_Error_Concentration!$F:$F,C3042))</f>
        <v/>
      </c>
      <c r="H3042" s="5" t="str">
        <f t="shared" si="283"/>
        <v/>
      </c>
      <c r="I3042" s="5">
        <f>IF(D3042&gt;=Q3_Validation!$C$2,1,0)</f>
        <v>0</v>
      </c>
      <c r="J3042" s="8" t="str">
        <f t="shared" si="284"/>
        <v/>
      </c>
      <c r="K3042" s="5" t="str">
        <f t="shared" si="285"/>
        <v>excluded</v>
      </c>
      <c r="L3042" s="5">
        <f t="shared" si="286"/>
        <v>2</v>
      </c>
      <c r="M3042" s="5">
        <f t="shared" si="287"/>
        <v>0</v>
      </c>
    </row>
    <row r="3043" spans="1:13">
      <c r="A3043" s="5">
        <v>5211</v>
      </c>
      <c r="B3043" s="5">
        <v>18</v>
      </c>
      <c r="C3043" s="5" t="s">
        <v>62</v>
      </c>
      <c r="D3043" s="5">
        <v>3232</v>
      </c>
      <c r="E3043" s="5">
        <v>33</v>
      </c>
      <c r="F3043" s="8">
        <f t="shared" si="282"/>
        <v>1.0210396039603959</v>
      </c>
      <c r="G3043" s="5" t="str">
        <f>IF(COUNTIFS(Q3_SQL_Error_Concentration!$A:$A,A3043,Q3_SQL_Error_Concentration!$E:$E,B3043,Q3_SQL_Error_Concentration!$F:$F,C3043)=0,"",SUMIFS(Q3_SQL_Error_Concentration!$I:$I,Q3_SQL_Error_Concentration!$A:$A,A3043,Q3_SQL_Error_Concentration!$E:$E,B3043,Q3_SQL_Error_Concentration!$F:$F,C3043))</f>
        <v/>
      </c>
      <c r="H3043" s="5" t="str">
        <f t="shared" si="283"/>
        <v/>
      </c>
      <c r="I3043" s="5">
        <f>IF(D3043&gt;=Q3_Validation!$C$2,1,0)</f>
        <v>1</v>
      </c>
      <c r="J3043" s="8">
        <f t="shared" si="284"/>
        <v>1.0210396039603959</v>
      </c>
      <c r="K3043" s="5" t="str">
        <f t="shared" si="285"/>
        <v>normal</v>
      </c>
      <c r="L3043" s="5">
        <f t="shared" si="286"/>
        <v>2</v>
      </c>
      <c r="M3043" s="5">
        <f t="shared" si="287"/>
        <v>0</v>
      </c>
    </row>
    <row r="3044" spans="1:13">
      <c r="A3044" s="5">
        <v>5211</v>
      </c>
      <c r="B3044" s="5">
        <v>19</v>
      </c>
      <c r="C3044" s="5" t="s">
        <v>63</v>
      </c>
      <c r="D3044" s="5">
        <v>1459</v>
      </c>
      <c r="E3044" s="5">
        <v>28</v>
      </c>
      <c r="F3044" s="8">
        <f t="shared" si="282"/>
        <v>1.9191226867717615</v>
      </c>
      <c r="G3044" s="5" t="str">
        <f>IF(COUNTIFS(Q3_SQL_Error_Concentration!$A:$A,A3044,Q3_SQL_Error_Concentration!$E:$E,B3044,Q3_SQL_Error_Concentration!$F:$F,C3044)=0,"",SUMIFS(Q3_SQL_Error_Concentration!$I:$I,Q3_SQL_Error_Concentration!$A:$A,A3044,Q3_SQL_Error_Concentration!$E:$E,B3044,Q3_SQL_Error_Concentration!$F:$F,C3044))</f>
        <v/>
      </c>
      <c r="H3044" s="5" t="str">
        <f t="shared" si="283"/>
        <v/>
      </c>
      <c r="I3044" s="5">
        <f>IF(D3044&gt;=Q3_Validation!$C$2,1,0)</f>
        <v>1</v>
      </c>
      <c r="J3044" s="8">
        <f t="shared" si="284"/>
        <v>1.9191226867717615</v>
      </c>
      <c r="K3044" s="5" t="str">
        <f t="shared" si="285"/>
        <v>normal</v>
      </c>
      <c r="L3044" s="5">
        <f t="shared" si="286"/>
        <v>2</v>
      </c>
      <c r="M3044" s="5">
        <f t="shared" si="287"/>
        <v>0</v>
      </c>
    </row>
    <row r="3045" spans="1:13">
      <c r="A3045" s="5">
        <v>5211</v>
      </c>
      <c r="B3045" s="5">
        <v>19</v>
      </c>
      <c r="C3045" s="5" t="s">
        <v>64</v>
      </c>
      <c r="D3045" s="5">
        <v>2</v>
      </c>
      <c r="E3045" s="5">
        <v>0</v>
      </c>
      <c r="F3045" s="8">
        <f t="shared" si="282"/>
        <v>0</v>
      </c>
      <c r="G3045" s="5" t="str">
        <f>IF(COUNTIFS(Q3_SQL_Error_Concentration!$A:$A,A3045,Q3_SQL_Error_Concentration!$E:$E,B3045,Q3_SQL_Error_Concentration!$F:$F,C3045)=0,"",SUMIFS(Q3_SQL_Error_Concentration!$I:$I,Q3_SQL_Error_Concentration!$A:$A,A3045,Q3_SQL_Error_Concentration!$E:$E,B3045,Q3_SQL_Error_Concentration!$F:$F,C3045))</f>
        <v/>
      </c>
      <c r="H3045" s="5" t="str">
        <f t="shared" si="283"/>
        <v/>
      </c>
      <c r="I3045" s="5">
        <f>IF(D3045&gt;=Q3_Validation!$C$2,1,0)</f>
        <v>0</v>
      </c>
      <c r="J3045" s="8" t="str">
        <f t="shared" si="284"/>
        <v/>
      </c>
      <c r="K3045" s="5" t="str">
        <f t="shared" si="285"/>
        <v>excluded</v>
      </c>
      <c r="L3045" s="5">
        <f t="shared" si="286"/>
        <v>2</v>
      </c>
      <c r="M3045" s="5">
        <f t="shared" si="287"/>
        <v>0</v>
      </c>
    </row>
    <row r="3046" spans="1:13">
      <c r="A3046" s="5">
        <v>5211</v>
      </c>
      <c r="B3046" s="5">
        <v>19</v>
      </c>
      <c r="C3046" s="5" t="s">
        <v>62</v>
      </c>
      <c r="D3046" s="5">
        <v>1922</v>
      </c>
      <c r="E3046" s="5">
        <v>30</v>
      </c>
      <c r="F3046" s="8">
        <f t="shared" si="282"/>
        <v>1.5608740894901145</v>
      </c>
      <c r="G3046" s="5" t="str">
        <f>IF(COUNTIFS(Q3_SQL_Error_Concentration!$A:$A,A3046,Q3_SQL_Error_Concentration!$E:$E,B3046,Q3_SQL_Error_Concentration!$F:$F,C3046)=0,"",SUMIFS(Q3_SQL_Error_Concentration!$I:$I,Q3_SQL_Error_Concentration!$A:$A,A3046,Q3_SQL_Error_Concentration!$E:$E,B3046,Q3_SQL_Error_Concentration!$F:$F,C3046))</f>
        <v/>
      </c>
      <c r="H3046" s="5" t="str">
        <f t="shared" si="283"/>
        <v/>
      </c>
      <c r="I3046" s="5">
        <f>IF(D3046&gt;=Q3_Validation!$C$2,1,0)</f>
        <v>1</v>
      </c>
      <c r="J3046" s="8">
        <f t="shared" si="284"/>
        <v>1.5608740894901145</v>
      </c>
      <c r="K3046" s="5" t="str">
        <f t="shared" si="285"/>
        <v>normal</v>
      </c>
      <c r="L3046" s="5">
        <f t="shared" si="286"/>
        <v>2</v>
      </c>
      <c r="M3046" s="5">
        <f t="shared" si="287"/>
        <v>0</v>
      </c>
    </row>
    <row r="3047" spans="1:13">
      <c r="A3047" s="5">
        <v>5211</v>
      </c>
      <c r="B3047" s="5">
        <v>20</v>
      </c>
      <c r="C3047" s="5" t="s">
        <v>63</v>
      </c>
      <c r="D3047" s="5">
        <v>2074</v>
      </c>
      <c r="E3047" s="5">
        <v>39</v>
      </c>
      <c r="F3047" s="8">
        <f t="shared" si="282"/>
        <v>1.880424300867888</v>
      </c>
      <c r="G3047" s="5" t="str">
        <f>IF(COUNTIFS(Q3_SQL_Error_Concentration!$A:$A,A3047,Q3_SQL_Error_Concentration!$E:$E,B3047,Q3_SQL_Error_Concentration!$F:$F,C3047)=0,"",SUMIFS(Q3_SQL_Error_Concentration!$I:$I,Q3_SQL_Error_Concentration!$A:$A,A3047,Q3_SQL_Error_Concentration!$E:$E,B3047,Q3_SQL_Error_Concentration!$F:$F,C3047))</f>
        <v/>
      </c>
      <c r="H3047" s="5" t="str">
        <f t="shared" si="283"/>
        <v/>
      </c>
      <c r="I3047" s="5">
        <f>IF(D3047&gt;=Q3_Validation!$C$2,1,0)</f>
        <v>1</v>
      </c>
      <c r="J3047" s="8">
        <f t="shared" si="284"/>
        <v>1.880424300867888</v>
      </c>
      <c r="K3047" s="5" t="str">
        <f t="shared" si="285"/>
        <v>normal</v>
      </c>
      <c r="L3047" s="5">
        <f t="shared" si="286"/>
        <v>2</v>
      </c>
      <c r="M3047" s="5">
        <f t="shared" si="287"/>
        <v>0</v>
      </c>
    </row>
    <row r="3048" spans="1:13">
      <c r="A3048" s="5">
        <v>5211</v>
      </c>
      <c r="B3048" s="5">
        <v>20</v>
      </c>
      <c r="C3048" s="5" t="s">
        <v>62</v>
      </c>
      <c r="D3048" s="5">
        <v>2796</v>
      </c>
      <c r="E3048" s="5">
        <v>39</v>
      </c>
      <c r="F3048" s="8">
        <f t="shared" si="282"/>
        <v>1.3948497854077253</v>
      </c>
      <c r="G3048" s="5" t="str">
        <f>IF(COUNTIFS(Q3_SQL_Error_Concentration!$A:$A,A3048,Q3_SQL_Error_Concentration!$E:$E,B3048,Q3_SQL_Error_Concentration!$F:$F,C3048)=0,"",SUMIFS(Q3_SQL_Error_Concentration!$I:$I,Q3_SQL_Error_Concentration!$A:$A,A3048,Q3_SQL_Error_Concentration!$E:$E,B3048,Q3_SQL_Error_Concentration!$F:$F,C3048))</f>
        <v/>
      </c>
      <c r="H3048" s="5" t="str">
        <f t="shared" si="283"/>
        <v/>
      </c>
      <c r="I3048" s="5">
        <f>IF(D3048&gt;=Q3_Validation!$C$2,1,0)</f>
        <v>1</v>
      </c>
      <c r="J3048" s="8">
        <f t="shared" si="284"/>
        <v>1.3948497854077253</v>
      </c>
      <c r="K3048" s="5" t="str">
        <f t="shared" si="285"/>
        <v>normal</v>
      </c>
      <c r="L3048" s="5">
        <f t="shared" si="286"/>
        <v>2</v>
      </c>
      <c r="M3048" s="5">
        <f t="shared" si="287"/>
        <v>0</v>
      </c>
    </row>
    <row r="3049" spans="1:13">
      <c r="A3049" s="5">
        <v>5211</v>
      </c>
      <c r="B3049" s="5">
        <v>21</v>
      </c>
      <c r="C3049" s="5" t="s">
        <v>63</v>
      </c>
      <c r="D3049" s="5">
        <v>2469</v>
      </c>
      <c r="E3049" s="5">
        <v>38</v>
      </c>
      <c r="F3049" s="8">
        <f t="shared" si="282"/>
        <v>1.5390846496557311</v>
      </c>
      <c r="G3049" s="5" t="str">
        <f>IF(COUNTIFS(Q3_SQL_Error_Concentration!$A:$A,A3049,Q3_SQL_Error_Concentration!$E:$E,B3049,Q3_SQL_Error_Concentration!$F:$F,C3049)=0,"",SUMIFS(Q3_SQL_Error_Concentration!$I:$I,Q3_SQL_Error_Concentration!$A:$A,A3049,Q3_SQL_Error_Concentration!$E:$E,B3049,Q3_SQL_Error_Concentration!$F:$F,C3049))</f>
        <v/>
      </c>
      <c r="H3049" s="5" t="str">
        <f t="shared" si="283"/>
        <v/>
      </c>
      <c r="I3049" s="5">
        <f>IF(D3049&gt;=Q3_Validation!$C$2,1,0)</f>
        <v>1</v>
      </c>
      <c r="J3049" s="8">
        <f t="shared" si="284"/>
        <v>1.5390846496557311</v>
      </c>
      <c r="K3049" s="5" t="str">
        <f t="shared" si="285"/>
        <v>normal</v>
      </c>
      <c r="L3049" s="5">
        <f t="shared" si="286"/>
        <v>2</v>
      </c>
      <c r="M3049" s="5">
        <f t="shared" si="287"/>
        <v>0</v>
      </c>
    </row>
    <row r="3050" spans="1:13">
      <c r="A3050" s="5">
        <v>5211</v>
      </c>
      <c r="B3050" s="5">
        <v>21</v>
      </c>
      <c r="C3050" s="5" t="s">
        <v>62</v>
      </c>
      <c r="D3050" s="5">
        <v>3651</v>
      </c>
      <c r="E3050" s="5">
        <v>54</v>
      </c>
      <c r="F3050" s="8">
        <f t="shared" si="282"/>
        <v>1.4790468364831553</v>
      </c>
      <c r="G3050" s="5" t="str">
        <f>IF(COUNTIFS(Q3_SQL_Error_Concentration!$A:$A,A3050,Q3_SQL_Error_Concentration!$E:$E,B3050,Q3_SQL_Error_Concentration!$F:$F,C3050)=0,"",SUMIFS(Q3_SQL_Error_Concentration!$I:$I,Q3_SQL_Error_Concentration!$A:$A,A3050,Q3_SQL_Error_Concentration!$E:$E,B3050,Q3_SQL_Error_Concentration!$F:$F,C3050))</f>
        <v/>
      </c>
      <c r="H3050" s="5" t="str">
        <f t="shared" si="283"/>
        <v/>
      </c>
      <c r="I3050" s="5">
        <f>IF(D3050&gt;=Q3_Validation!$C$2,1,0)</f>
        <v>1</v>
      </c>
      <c r="J3050" s="8">
        <f t="shared" si="284"/>
        <v>1.4790468364831553</v>
      </c>
      <c r="K3050" s="5" t="str">
        <f t="shared" si="285"/>
        <v>normal</v>
      </c>
      <c r="L3050" s="5">
        <f t="shared" si="286"/>
        <v>2</v>
      </c>
      <c r="M3050" s="5">
        <f t="shared" si="287"/>
        <v>0</v>
      </c>
    </row>
    <row r="3051" spans="1:13">
      <c r="A3051" s="5">
        <v>5211</v>
      </c>
      <c r="B3051" s="5">
        <v>22</v>
      </c>
      <c r="C3051" s="5" t="s">
        <v>63</v>
      </c>
      <c r="D3051" s="5">
        <v>1947</v>
      </c>
      <c r="E3051" s="5">
        <v>26</v>
      </c>
      <c r="F3051" s="8">
        <f t="shared" si="282"/>
        <v>1.3353877760657422</v>
      </c>
      <c r="G3051" s="5" t="str">
        <f>IF(COUNTIFS(Q3_SQL_Error_Concentration!$A:$A,A3051,Q3_SQL_Error_Concentration!$E:$E,B3051,Q3_SQL_Error_Concentration!$F:$F,C3051)=0,"",SUMIFS(Q3_SQL_Error_Concentration!$I:$I,Q3_SQL_Error_Concentration!$A:$A,A3051,Q3_SQL_Error_Concentration!$E:$E,B3051,Q3_SQL_Error_Concentration!$F:$F,C3051))</f>
        <v/>
      </c>
      <c r="H3051" s="5" t="str">
        <f t="shared" si="283"/>
        <v/>
      </c>
      <c r="I3051" s="5">
        <f>IF(D3051&gt;=Q3_Validation!$C$2,1,0)</f>
        <v>1</v>
      </c>
      <c r="J3051" s="8">
        <f t="shared" si="284"/>
        <v>1.3353877760657422</v>
      </c>
      <c r="K3051" s="5" t="str">
        <f t="shared" si="285"/>
        <v>normal</v>
      </c>
      <c r="L3051" s="5">
        <f t="shared" si="286"/>
        <v>2</v>
      </c>
      <c r="M3051" s="5">
        <f t="shared" si="287"/>
        <v>0</v>
      </c>
    </row>
    <row r="3052" spans="1:13">
      <c r="A3052" s="5">
        <v>5211</v>
      </c>
      <c r="B3052" s="5">
        <v>22</v>
      </c>
      <c r="C3052" s="5" t="s">
        <v>62</v>
      </c>
      <c r="D3052" s="5">
        <v>2570</v>
      </c>
      <c r="E3052" s="5">
        <v>25</v>
      </c>
      <c r="F3052" s="8">
        <f t="shared" si="282"/>
        <v>0.97276264591439687</v>
      </c>
      <c r="G3052" s="5" t="str">
        <f>IF(COUNTIFS(Q3_SQL_Error_Concentration!$A:$A,A3052,Q3_SQL_Error_Concentration!$E:$E,B3052,Q3_SQL_Error_Concentration!$F:$F,C3052)=0,"",SUMIFS(Q3_SQL_Error_Concentration!$I:$I,Q3_SQL_Error_Concentration!$A:$A,A3052,Q3_SQL_Error_Concentration!$E:$E,B3052,Q3_SQL_Error_Concentration!$F:$F,C3052))</f>
        <v/>
      </c>
      <c r="H3052" s="5" t="str">
        <f t="shared" si="283"/>
        <v/>
      </c>
      <c r="I3052" s="5">
        <f>IF(D3052&gt;=Q3_Validation!$C$2,1,0)</f>
        <v>1</v>
      </c>
      <c r="J3052" s="8">
        <f t="shared" si="284"/>
        <v>0.97276264591439687</v>
      </c>
      <c r="K3052" s="5" t="str">
        <f t="shared" si="285"/>
        <v>normal</v>
      </c>
      <c r="L3052" s="5">
        <f t="shared" si="286"/>
        <v>2</v>
      </c>
      <c r="M3052" s="5">
        <f t="shared" si="287"/>
        <v>0</v>
      </c>
    </row>
    <row r="3053" spans="1:13">
      <c r="A3053" s="5">
        <v>5211</v>
      </c>
      <c r="B3053" s="5">
        <v>23</v>
      </c>
      <c r="C3053" s="5" t="s">
        <v>63</v>
      </c>
      <c r="D3053" s="5">
        <v>989</v>
      </c>
      <c r="E3053" s="5">
        <v>3</v>
      </c>
      <c r="F3053" s="8">
        <f t="shared" si="282"/>
        <v>0.30333670374115268</v>
      </c>
      <c r="G3053" s="5" t="str">
        <f>IF(COUNTIFS(Q3_SQL_Error_Concentration!$A:$A,A3053,Q3_SQL_Error_Concentration!$E:$E,B3053,Q3_SQL_Error_Concentration!$F:$F,C3053)=0,"",SUMIFS(Q3_SQL_Error_Concentration!$I:$I,Q3_SQL_Error_Concentration!$A:$A,A3053,Q3_SQL_Error_Concentration!$E:$E,B3053,Q3_SQL_Error_Concentration!$F:$F,C3053))</f>
        <v/>
      </c>
      <c r="H3053" s="5" t="str">
        <f t="shared" si="283"/>
        <v/>
      </c>
      <c r="I3053" s="5">
        <f>IF(D3053&gt;=Q3_Validation!$C$2,1,0)</f>
        <v>1</v>
      </c>
      <c r="J3053" s="8">
        <f t="shared" si="284"/>
        <v>0.30333670374115268</v>
      </c>
      <c r="K3053" s="5" t="str">
        <f t="shared" si="285"/>
        <v>normal</v>
      </c>
      <c r="L3053" s="5">
        <f t="shared" si="286"/>
        <v>2</v>
      </c>
      <c r="M3053" s="5">
        <f t="shared" si="287"/>
        <v>0</v>
      </c>
    </row>
    <row r="3054" spans="1:13">
      <c r="A3054" s="5">
        <v>5211</v>
      </c>
      <c r="B3054" s="5">
        <v>23</v>
      </c>
      <c r="C3054" s="5" t="s">
        <v>62</v>
      </c>
      <c r="D3054" s="5">
        <v>1149</v>
      </c>
      <c r="E3054" s="5">
        <v>10</v>
      </c>
      <c r="F3054" s="8">
        <f t="shared" si="282"/>
        <v>0.8703220191470844</v>
      </c>
      <c r="G3054" s="5" t="str">
        <f>IF(COUNTIFS(Q3_SQL_Error_Concentration!$A:$A,A3054,Q3_SQL_Error_Concentration!$E:$E,B3054,Q3_SQL_Error_Concentration!$F:$F,C3054)=0,"",SUMIFS(Q3_SQL_Error_Concentration!$I:$I,Q3_SQL_Error_Concentration!$A:$A,A3054,Q3_SQL_Error_Concentration!$E:$E,B3054,Q3_SQL_Error_Concentration!$F:$F,C3054))</f>
        <v/>
      </c>
      <c r="H3054" s="5" t="str">
        <f t="shared" si="283"/>
        <v/>
      </c>
      <c r="I3054" s="5">
        <f>IF(D3054&gt;=Q3_Validation!$C$2,1,0)</f>
        <v>1</v>
      </c>
      <c r="J3054" s="8">
        <f t="shared" si="284"/>
        <v>0.8703220191470844</v>
      </c>
      <c r="K3054" s="5" t="str">
        <f t="shared" si="285"/>
        <v>normal</v>
      </c>
      <c r="L3054" s="5">
        <f t="shared" si="286"/>
        <v>2</v>
      </c>
      <c r="M3054" s="5">
        <f t="shared" si="287"/>
        <v>0</v>
      </c>
    </row>
    <row r="3055" spans="1:13">
      <c r="A3055" s="5">
        <v>5251</v>
      </c>
      <c r="B3055" s="5">
        <v>0</v>
      </c>
      <c r="C3055" s="5" t="s">
        <v>63</v>
      </c>
      <c r="D3055" s="5">
        <v>37</v>
      </c>
      <c r="E3055" s="5">
        <v>0</v>
      </c>
      <c r="F3055" s="8">
        <f t="shared" si="282"/>
        <v>0</v>
      </c>
      <c r="G3055" s="5" t="str">
        <f>IF(COUNTIFS(Q3_SQL_Error_Concentration!$A:$A,A3055,Q3_SQL_Error_Concentration!$E:$E,B3055,Q3_SQL_Error_Concentration!$F:$F,C3055)=0,"",SUMIFS(Q3_SQL_Error_Concentration!$I:$I,Q3_SQL_Error_Concentration!$A:$A,A3055,Q3_SQL_Error_Concentration!$E:$E,B3055,Q3_SQL_Error_Concentration!$F:$F,C3055))</f>
        <v/>
      </c>
      <c r="H3055" s="5" t="str">
        <f t="shared" si="283"/>
        <v/>
      </c>
      <c r="I3055" s="5">
        <f>IF(D3055&gt;=Q3_Validation!$C$2,1,0)</f>
        <v>0</v>
      </c>
      <c r="J3055" s="8" t="str">
        <f t="shared" si="284"/>
        <v/>
      </c>
      <c r="K3055" s="5" t="str">
        <f t="shared" si="285"/>
        <v>excluded</v>
      </c>
      <c r="L3055" s="5">
        <f t="shared" si="286"/>
        <v>0</v>
      </c>
      <c r="M3055" s="5">
        <f t="shared" si="287"/>
        <v>0</v>
      </c>
    </row>
    <row r="3056" spans="1:13">
      <c r="A3056" s="5">
        <v>5251</v>
      </c>
      <c r="B3056" s="5">
        <v>0</v>
      </c>
      <c r="C3056" s="5" t="s">
        <v>62</v>
      </c>
      <c r="D3056" s="5">
        <v>44</v>
      </c>
      <c r="E3056" s="5">
        <v>0</v>
      </c>
      <c r="F3056" s="8">
        <f t="shared" si="282"/>
        <v>0</v>
      </c>
      <c r="G3056" s="5" t="str">
        <f>IF(COUNTIFS(Q3_SQL_Error_Concentration!$A:$A,A3056,Q3_SQL_Error_Concentration!$E:$E,B3056,Q3_SQL_Error_Concentration!$F:$F,C3056)=0,"",SUMIFS(Q3_SQL_Error_Concentration!$I:$I,Q3_SQL_Error_Concentration!$A:$A,A3056,Q3_SQL_Error_Concentration!$E:$E,B3056,Q3_SQL_Error_Concentration!$F:$F,C3056))</f>
        <v/>
      </c>
      <c r="H3056" s="5" t="str">
        <f t="shared" si="283"/>
        <v/>
      </c>
      <c r="I3056" s="5">
        <f>IF(D3056&gt;=Q3_Validation!$C$2,1,0)</f>
        <v>0</v>
      </c>
      <c r="J3056" s="8" t="str">
        <f t="shared" si="284"/>
        <v/>
      </c>
      <c r="K3056" s="5" t="str">
        <f t="shared" si="285"/>
        <v>excluded</v>
      </c>
      <c r="L3056" s="5">
        <f t="shared" si="286"/>
        <v>0</v>
      </c>
      <c r="M3056" s="5">
        <f t="shared" si="287"/>
        <v>0</v>
      </c>
    </row>
    <row r="3057" spans="1:13">
      <c r="A3057" s="5">
        <v>5251</v>
      </c>
      <c r="B3057" s="5">
        <v>1</v>
      </c>
      <c r="C3057" s="5" t="s">
        <v>63</v>
      </c>
      <c r="D3057" s="5">
        <v>80</v>
      </c>
      <c r="E3057" s="5">
        <v>1</v>
      </c>
      <c r="F3057" s="8">
        <f t="shared" si="282"/>
        <v>1.25</v>
      </c>
      <c r="G3057" s="5" t="str">
        <f>IF(COUNTIFS(Q3_SQL_Error_Concentration!$A:$A,A3057,Q3_SQL_Error_Concentration!$E:$E,B3057,Q3_SQL_Error_Concentration!$F:$F,C3057)=0,"",SUMIFS(Q3_SQL_Error_Concentration!$I:$I,Q3_SQL_Error_Concentration!$A:$A,A3057,Q3_SQL_Error_Concentration!$E:$E,B3057,Q3_SQL_Error_Concentration!$F:$F,C3057))</f>
        <v/>
      </c>
      <c r="H3057" s="5" t="str">
        <f t="shared" si="283"/>
        <v/>
      </c>
      <c r="I3057" s="5">
        <f>IF(D3057&gt;=Q3_Validation!$C$2,1,0)</f>
        <v>0</v>
      </c>
      <c r="J3057" s="8" t="str">
        <f t="shared" si="284"/>
        <v/>
      </c>
      <c r="K3057" s="5" t="str">
        <f t="shared" si="285"/>
        <v>excluded</v>
      </c>
      <c r="L3057" s="5">
        <f t="shared" si="286"/>
        <v>0</v>
      </c>
      <c r="M3057" s="5">
        <f t="shared" si="287"/>
        <v>0</v>
      </c>
    </row>
    <row r="3058" spans="1:13">
      <c r="A3058" s="5">
        <v>5251</v>
      </c>
      <c r="B3058" s="5">
        <v>1</v>
      </c>
      <c r="C3058" s="5" t="s">
        <v>62</v>
      </c>
      <c r="D3058" s="5">
        <v>75</v>
      </c>
      <c r="E3058" s="5">
        <v>0</v>
      </c>
      <c r="F3058" s="8">
        <f t="shared" si="282"/>
        <v>0</v>
      </c>
      <c r="G3058" s="5" t="str">
        <f>IF(COUNTIFS(Q3_SQL_Error_Concentration!$A:$A,A3058,Q3_SQL_Error_Concentration!$E:$E,B3058,Q3_SQL_Error_Concentration!$F:$F,C3058)=0,"",SUMIFS(Q3_SQL_Error_Concentration!$I:$I,Q3_SQL_Error_Concentration!$A:$A,A3058,Q3_SQL_Error_Concentration!$E:$E,B3058,Q3_SQL_Error_Concentration!$F:$F,C3058))</f>
        <v/>
      </c>
      <c r="H3058" s="5" t="str">
        <f t="shared" si="283"/>
        <v/>
      </c>
      <c r="I3058" s="5">
        <f>IF(D3058&gt;=Q3_Validation!$C$2,1,0)</f>
        <v>0</v>
      </c>
      <c r="J3058" s="8" t="str">
        <f t="shared" si="284"/>
        <v/>
      </c>
      <c r="K3058" s="5" t="str">
        <f t="shared" si="285"/>
        <v>excluded</v>
      </c>
      <c r="L3058" s="5">
        <f t="shared" si="286"/>
        <v>0</v>
      </c>
      <c r="M3058" s="5">
        <f t="shared" si="287"/>
        <v>0</v>
      </c>
    </row>
    <row r="3059" spans="1:13">
      <c r="A3059" s="5">
        <v>5251</v>
      </c>
      <c r="B3059" s="5">
        <v>2</v>
      </c>
      <c r="C3059" s="5" t="s">
        <v>63</v>
      </c>
      <c r="D3059" s="5">
        <v>69</v>
      </c>
      <c r="E3059" s="5">
        <v>1</v>
      </c>
      <c r="F3059" s="8">
        <f t="shared" si="282"/>
        <v>1.4492753623188406</v>
      </c>
      <c r="G3059" s="5" t="str">
        <f>IF(COUNTIFS(Q3_SQL_Error_Concentration!$A:$A,A3059,Q3_SQL_Error_Concentration!$E:$E,B3059,Q3_SQL_Error_Concentration!$F:$F,C3059)=0,"",SUMIFS(Q3_SQL_Error_Concentration!$I:$I,Q3_SQL_Error_Concentration!$A:$A,A3059,Q3_SQL_Error_Concentration!$E:$E,B3059,Q3_SQL_Error_Concentration!$F:$F,C3059))</f>
        <v/>
      </c>
      <c r="H3059" s="5" t="str">
        <f t="shared" si="283"/>
        <v/>
      </c>
      <c r="I3059" s="5">
        <f>IF(D3059&gt;=Q3_Validation!$C$2,1,0)</f>
        <v>0</v>
      </c>
      <c r="J3059" s="8" t="str">
        <f t="shared" si="284"/>
        <v/>
      </c>
      <c r="K3059" s="5" t="str">
        <f t="shared" si="285"/>
        <v>excluded</v>
      </c>
      <c r="L3059" s="5">
        <f t="shared" si="286"/>
        <v>0</v>
      </c>
      <c r="M3059" s="5">
        <f t="shared" si="287"/>
        <v>0</v>
      </c>
    </row>
    <row r="3060" spans="1:13">
      <c r="A3060" s="5">
        <v>5251</v>
      </c>
      <c r="B3060" s="5">
        <v>2</v>
      </c>
      <c r="C3060" s="5" t="s">
        <v>62</v>
      </c>
      <c r="D3060" s="5">
        <v>84</v>
      </c>
      <c r="E3060" s="5">
        <v>2</v>
      </c>
      <c r="F3060" s="8">
        <f t="shared" si="282"/>
        <v>2.3809523809523809</v>
      </c>
      <c r="G3060" s="5" t="str">
        <f>IF(COUNTIFS(Q3_SQL_Error_Concentration!$A:$A,A3060,Q3_SQL_Error_Concentration!$E:$E,B3060,Q3_SQL_Error_Concentration!$F:$F,C3060)=0,"",SUMIFS(Q3_SQL_Error_Concentration!$I:$I,Q3_SQL_Error_Concentration!$A:$A,A3060,Q3_SQL_Error_Concentration!$E:$E,B3060,Q3_SQL_Error_Concentration!$F:$F,C3060))</f>
        <v/>
      </c>
      <c r="H3060" s="5" t="str">
        <f t="shared" si="283"/>
        <v/>
      </c>
      <c r="I3060" s="5">
        <f>IF(D3060&gt;=Q3_Validation!$C$2,1,0)</f>
        <v>0</v>
      </c>
      <c r="J3060" s="8" t="str">
        <f t="shared" si="284"/>
        <v/>
      </c>
      <c r="K3060" s="5" t="str">
        <f t="shared" si="285"/>
        <v>excluded</v>
      </c>
      <c r="L3060" s="5">
        <f t="shared" si="286"/>
        <v>0</v>
      </c>
      <c r="M3060" s="5">
        <f t="shared" si="287"/>
        <v>0</v>
      </c>
    </row>
    <row r="3061" spans="1:13">
      <c r="A3061" s="5">
        <v>5251</v>
      </c>
      <c r="B3061" s="5">
        <v>3</v>
      </c>
      <c r="C3061" s="5" t="s">
        <v>63</v>
      </c>
      <c r="D3061" s="5">
        <v>54</v>
      </c>
      <c r="E3061" s="5">
        <v>2</v>
      </c>
      <c r="F3061" s="8">
        <f t="shared" si="282"/>
        <v>3.7037037037037037</v>
      </c>
      <c r="G3061" s="5" t="str">
        <f>IF(COUNTIFS(Q3_SQL_Error_Concentration!$A:$A,A3061,Q3_SQL_Error_Concentration!$E:$E,B3061,Q3_SQL_Error_Concentration!$F:$F,C3061)=0,"",SUMIFS(Q3_SQL_Error_Concentration!$I:$I,Q3_SQL_Error_Concentration!$A:$A,A3061,Q3_SQL_Error_Concentration!$E:$E,B3061,Q3_SQL_Error_Concentration!$F:$F,C3061))</f>
        <v/>
      </c>
      <c r="H3061" s="5" t="str">
        <f t="shared" si="283"/>
        <v/>
      </c>
      <c r="I3061" s="5">
        <f>IF(D3061&gt;=Q3_Validation!$C$2,1,0)</f>
        <v>0</v>
      </c>
      <c r="J3061" s="8" t="str">
        <f t="shared" si="284"/>
        <v/>
      </c>
      <c r="K3061" s="5" t="str">
        <f t="shared" si="285"/>
        <v>excluded</v>
      </c>
      <c r="L3061" s="5">
        <f t="shared" si="286"/>
        <v>0</v>
      </c>
      <c r="M3061" s="5">
        <f t="shared" si="287"/>
        <v>0</v>
      </c>
    </row>
    <row r="3062" spans="1:13">
      <c r="A3062" s="5">
        <v>5251</v>
      </c>
      <c r="B3062" s="5">
        <v>3</v>
      </c>
      <c r="C3062" s="5" t="s">
        <v>64</v>
      </c>
      <c r="D3062" s="5">
        <v>2</v>
      </c>
      <c r="E3062" s="5">
        <v>0</v>
      </c>
      <c r="F3062" s="8">
        <f t="shared" si="282"/>
        <v>0</v>
      </c>
      <c r="G3062" s="5" t="str">
        <f>IF(COUNTIFS(Q3_SQL_Error_Concentration!$A:$A,A3062,Q3_SQL_Error_Concentration!$E:$E,B3062,Q3_SQL_Error_Concentration!$F:$F,C3062)=0,"",SUMIFS(Q3_SQL_Error_Concentration!$I:$I,Q3_SQL_Error_Concentration!$A:$A,A3062,Q3_SQL_Error_Concentration!$E:$E,B3062,Q3_SQL_Error_Concentration!$F:$F,C3062))</f>
        <v/>
      </c>
      <c r="H3062" s="5" t="str">
        <f t="shared" si="283"/>
        <v/>
      </c>
      <c r="I3062" s="5">
        <f>IF(D3062&gt;=Q3_Validation!$C$2,1,0)</f>
        <v>0</v>
      </c>
      <c r="J3062" s="8" t="str">
        <f t="shared" si="284"/>
        <v/>
      </c>
      <c r="K3062" s="5" t="str">
        <f t="shared" si="285"/>
        <v>excluded</v>
      </c>
      <c r="L3062" s="5">
        <f t="shared" si="286"/>
        <v>0</v>
      </c>
      <c r="M3062" s="5">
        <f t="shared" si="287"/>
        <v>0</v>
      </c>
    </row>
    <row r="3063" spans="1:13">
      <c r="A3063" s="5">
        <v>5251</v>
      </c>
      <c r="B3063" s="5">
        <v>3</v>
      </c>
      <c r="C3063" s="5" t="s">
        <v>62</v>
      </c>
      <c r="D3063" s="5">
        <v>45</v>
      </c>
      <c r="E3063" s="5">
        <v>0</v>
      </c>
      <c r="F3063" s="8">
        <f t="shared" si="282"/>
        <v>0</v>
      </c>
      <c r="G3063" s="5" t="str">
        <f>IF(COUNTIFS(Q3_SQL_Error_Concentration!$A:$A,A3063,Q3_SQL_Error_Concentration!$E:$E,B3063,Q3_SQL_Error_Concentration!$F:$F,C3063)=0,"",SUMIFS(Q3_SQL_Error_Concentration!$I:$I,Q3_SQL_Error_Concentration!$A:$A,A3063,Q3_SQL_Error_Concentration!$E:$E,B3063,Q3_SQL_Error_Concentration!$F:$F,C3063))</f>
        <v/>
      </c>
      <c r="H3063" s="5" t="str">
        <f t="shared" si="283"/>
        <v/>
      </c>
      <c r="I3063" s="5">
        <f>IF(D3063&gt;=Q3_Validation!$C$2,1,0)</f>
        <v>0</v>
      </c>
      <c r="J3063" s="8" t="str">
        <f t="shared" si="284"/>
        <v/>
      </c>
      <c r="K3063" s="5" t="str">
        <f t="shared" si="285"/>
        <v>excluded</v>
      </c>
      <c r="L3063" s="5">
        <f t="shared" si="286"/>
        <v>0</v>
      </c>
      <c r="M3063" s="5">
        <f t="shared" si="287"/>
        <v>0</v>
      </c>
    </row>
    <row r="3064" spans="1:13">
      <c r="A3064" s="5">
        <v>5251</v>
      </c>
      <c r="B3064" s="5">
        <v>4</v>
      </c>
      <c r="C3064" s="5" t="s">
        <v>63</v>
      </c>
      <c r="D3064" s="5">
        <v>56</v>
      </c>
      <c r="E3064" s="5">
        <v>1</v>
      </c>
      <c r="F3064" s="8">
        <f t="shared" si="282"/>
        <v>1.7857142857142858</v>
      </c>
      <c r="G3064" s="5" t="str">
        <f>IF(COUNTIFS(Q3_SQL_Error_Concentration!$A:$A,A3064,Q3_SQL_Error_Concentration!$E:$E,B3064,Q3_SQL_Error_Concentration!$F:$F,C3064)=0,"",SUMIFS(Q3_SQL_Error_Concentration!$I:$I,Q3_SQL_Error_Concentration!$A:$A,A3064,Q3_SQL_Error_Concentration!$E:$E,B3064,Q3_SQL_Error_Concentration!$F:$F,C3064))</f>
        <v/>
      </c>
      <c r="H3064" s="5" t="str">
        <f t="shared" si="283"/>
        <v/>
      </c>
      <c r="I3064" s="5">
        <f>IF(D3064&gt;=Q3_Validation!$C$2,1,0)</f>
        <v>0</v>
      </c>
      <c r="J3064" s="8" t="str">
        <f t="shared" si="284"/>
        <v/>
      </c>
      <c r="K3064" s="5" t="str">
        <f t="shared" si="285"/>
        <v>excluded</v>
      </c>
      <c r="L3064" s="5">
        <f t="shared" si="286"/>
        <v>0</v>
      </c>
      <c r="M3064" s="5">
        <f t="shared" si="287"/>
        <v>0</v>
      </c>
    </row>
    <row r="3065" spans="1:13">
      <c r="A3065" s="5">
        <v>5251</v>
      </c>
      <c r="B3065" s="5">
        <v>4</v>
      </c>
      <c r="C3065" s="5" t="s">
        <v>62</v>
      </c>
      <c r="D3065" s="5">
        <v>82</v>
      </c>
      <c r="E3065" s="5">
        <v>0</v>
      </c>
      <c r="F3065" s="8">
        <f t="shared" si="282"/>
        <v>0</v>
      </c>
      <c r="G3065" s="5" t="str">
        <f>IF(COUNTIFS(Q3_SQL_Error_Concentration!$A:$A,A3065,Q3_SQL_Error_Concentration!$E:$E,B3065,Q3_SQL_Error_Concentration!$F:$F,C3065)=0,"",SUMIFS(Q3_SQL_Error_Concentration!$I:$I,Q3_SQL_Error_Concentration!$A:$A,A3065,Q3_SQL_Error_Concentration!$E:$E,B3065,Q3_SQL_Error_Concentration!$F:$F,C3065))</f>
        <v/>
      </c>
      <c r="H3065" s="5" t="str">
        <f t="shared" si="283"/>
        <v/>
      </c>
      <c r="I3065" s="5">
        <f>IF(D3065&gt;=Q3_Validation!$C$2,1,0)</f>
        <v>0</v>
      </c>
      <c r="J3065" s="8" t="str">
        <f t="shared" si="284"/>
        <v/>
      </c>
      <c r="K3065" s="5" t="str">
        <f t="shared" si="285"/>
        <v>excluded</v>
      </c>
      <c r="L3065" s="5">
        <f t="shared" si="286"/>
        <v>0</v>
      </c>
      <c r="M3065" s="5">
        <f t="shared" si="287"/>
        <v>0</v>
      </c>
    </row>
    <row r="3066" spans="1:13">
      <c r="A3066" s="5">
        <v>5251</v>
      </c>
      <c r="B3066" s="5">
        <v>5</v>
      </c>
      <c r="C3066" s="5" t="s">
        <v>63</v>
      </c>
      <c r="D3066" s="5">
        <v>119</v>
      </c>
      <c r="E3066" s="5">
        <v>2</v>
      </c>
      <c r="F3066" s="8">
        <f t="shared" si="282"/>
        <v>1.680672268907563</v>
      </c>
      <c r="G3066" s="5" t="str">
        <f>IF(COUNTIFS(Q3_SQL_Error_Concentration!$A:$A,A3066,Q3_SQL_Error_Concentration!$E:$E,B3066,Q3_SQL_Error_Concentration!$F:$F,C3066)=0,"",SUMIFS(Q3_SQL_Error_Concentration!$I:$I,Q3_SQL_Error_Concentration!$A:$A,A3066,Q3_SQL_Error_Concentration!$E:$E,B3066,Q3_SQL_Error_Concentration!$F:$F,C3066))</f>
        <v/>
      </c>
      <c r="H3066" s="5" t="str">
        <f t="shared" si="283"/>
        <v/>
      </c>
      <c r="I3066" s="5">
        <f>IF(D3066&gt;=Q3_Validation!$C$2,1,0)</f>
        <v>0</v>
      </c>
      <c r="J3066" s="8" t="str">
        <f t="shared" si="284"/>
        <v/>
      </c>
      <c r="K3066" s="5" t="str">
        <f t="shared" si="285"/>
        <v>excluded</v>
      </c>
      <c r="L3066" s="5">
        <f t="shared" si="286"/>
        <v>0</v>
      </c>
      <c r="M3066" s="5">
        <f t="shared" si="287"/>
        <v>0</v>
      </c>
    </row>
    <row r="3067" spans="1:13">
      <c r="A3067" s="5">
        <v>5251</v>
      </c>
      <c r="B3067" s="5">
        <v>5</v>
      </c>
      <c r="C3067" s="5" t="s">
        <v>62</v>
      </c>
      <c r="D3067" s="5">
        <v>167</v>
      </c>
      <c r="E3067" s="5">
        <v>1</v>
      </c>
      <c r="F3067" s="8">
        <f t="shared" si="282"/>
        <v>0.59880239520958078</v>
      </c>
      <c r="G3067" s="5" t="str">
        <f>IF(COUNTIFS(Q3_SQL_Error_Concentration!$A:$A,A3067,Q3_SQL_Error_Concentration!$E:$E,B3067,Q3_SQL_Error_Concentration!$F:$F,C3067)=0,"",SUMIFS(Q3_SQL_Error_Concentration!$I:$I,Q3_SQL_Error_Concentration!$A:$A,A3067,Q3_SQL_Error_Concentration!$E:$E,B3067,Q3_SQL_Error_Concentration!$F:$F,C3067))</f>
        <v/>
      </c>
      <c r="H3067" s="5" t="str">
        <f t="shared" si="283"/>
        <v/>
      </c>
      <c r="I3067" s="5">
        <f>IF(D3067&gt;=Q3_Validation!$C$2,1,0)</f>
        <v>0</v>
      </c>
      <c r="J3067" s="8" t="str">
        <f t="shared" si="284"/>
        <v/>
      </c>
      <c r="K3067" s="5" t="str">
        <f t="shared" si="285"/>
        <v>excluded</v>
      </c>
      <c r="L3067" s="5">
        <f t="shared" si="286"/>
        <v>0</v>
      </c>
      <c r="M3067" s="5">
        <f t="shared" si="287"/>
        <v>0</v>
      </c>
    </row>
    <row r="3068" spans="1:13">
      <c r="A3068" s="5">
        <v>5251</v>
      </c>
      <c r="B3068" s="5">
        <v>6</v>
      </c>
      <c r="C3068" s="5" t="s">
        <v>63</v>
      </c>
      <c r="D3068" s="5">
        <v>687</v>
      </c>
      <c r="E3068" s="5">
        <v>5</v>
      </c>
      <c r="F3068" s="8">
        <f t="shared" si="282"/>
        <v>0.72780203784570596</v>
      </c>
      <c r="G3068" s="5" t="str">
        <f>IF(COUNTIFS(Q3_SQL_Error_Concentration!$A:$A,A3068,Q3_SQL_Error_Concentration!$E:$E,B3068,Q3_SQL_Error_Concentration!$F:$F,C3068)=0,"",SUMIFS(Q3_SQL_Error_Concentration!$I:$I,Q3_SQL_Error_Concentration!$A:$A,A3068,Q3_SQL_Error_Concentration!$E:$E,B3068,Q3_SQL_Error_Concentration!$F:$F,C3068))</f>
        <v/>
      </c>
      <c r="H3068" s="5" t="str">
        <f t="shared" si="283"/>
        <v/>
      </c>
      <c r="I3068" s="5">
        <f>IF(D3068&gt;=Q3_Validation!$C$2,1,0)</f>
        <v>1</v>
      </c>
      <c r="J3068" s="8">
        <f t="shared" si="284"/>
        <v>0.72780203784570596</v>
      </c>
      <c r="K3068" s="5" t="str">
        <f t="shared" si="285"/>
        <v>normal</v>
      </c>
      <c r="L3068" s="5">
        <f t="shared" si="286"/>
        <v>0</v>
      </c>
      <c r="M3068" s="5">
        <f t="shared" si="287"/>
        <v>0</v>
      </c>
    </row>
    <row r="3069" spans="1:13">
      <c r="A3069" s="5">
        <v>5251</v>
      </c>
      <c r="B3069" s="5">
        <v>6</v>
      </c>
      <c r="C3069" s="5" t="s">
        <v>64</v>
      </c>
      <c r="D3069" s="5">
        <v>5</v>
      </c>
      <c r="E3069" s="5">
        <v>0</v>
      </c>
      <c r="F3069" s="8">
        <f t="shared" si="282"/>
        <v>0</v>
      </c>
      <c r="G3069" s="5" t="str">
        <f>IF(COUNTIFS(Q3_SQL_Error_Concentration!$A:$A,A3069,Q3_SQL_Error_Concentration!$E:$E,B3069,Q3_SQL_Error_Concentration!$F:$F,C3069)=0,"",SUMIFS(Q3_SQL_Error_Concentration!$I:$I,Q3_SQL_Error_Concentration!$A:$A,A3069,Q3_SQL_Error_Concentration!$E:$E,B3069,Q3_SQL_Error_Concentration!$F:$F,C3069))</f>
        <v/>
      </c>
      <c r="H3069" s="5" t="str">
        <f t="shared" si="283"/>
        <v/>
      </c>
      <c r="I3069" s="5">
        <f>IF(D3069&gt;=Q3_Validation!$C$2,1,0)</f>
        <v>0</v>
      </c>
      <c r="J3069" s="8" t="str">
        <f t="shared" si="284"/>
        <v/>
      </c>
      <c r="K3069" s="5" t="str">
        <f t="shared" si="285"/>
        <v>excluded</v>
      </c>
      <c r="L3069" s="5">
        <f t="shared" si="286"/>
        <v>0</v>
      </c>
      <c r="M3069" s="5">
        <f t="shared" si="287"/>
        <v>0</v>
      </c>
    </row>
    <row r="3070" spans="1:13">
      <c r="A3070" s="5">
        <v>5251</v>
      </c>
      <c r="B3070" s="5">
        <v>6</v>
      </c>
      <c r="C3070" s="5" t="s">
        <v>62</v>
      </c>
      <c r="D3070" s="5">
        <v>1006</v>
      </c>
      <c r="E3070" s="5">
        <v>14</v>
      </c>
      <c r="F3070" s="8">
        <f t="shared" si="282"/>
        <v>1.3916500994035785</v>
      </c>
      <c r="G3070" s="5" t="str">
        <f>IF(COUNTIFS(Q3_SQL_Error_Concentration!$A:$A,A3070,Q3_SQL_Error_Concentration!$E:$E,B3070,Q3_SQL_Error_Concentration!$F:$F,C3070)=0,"",SUMIFS(Q3_SQL_Error_Concentration!$I:$I,Q3_SQL_Error_Concentration!$A:$A,A3070,Q3_SQL_Error_Concentration!$E:$E,B3070,Q3_SQL_Error_Concentration!$F:$F,C3070))</f>
        <v/>
      </c>
      <c r="H3070" s="5" t="str">
        <f t="shared" si="283"/>
        <v/>
      </c>
      <c r="I3070" s="5">
        <f>IF(D3070&gt;=Q3_Validation!$C$2,1,0)</f>
        <v>1</v>
      </c>
      <c r="J3070" s="8">
        <f t="shared" si="284"/>
        <v>1.3916500994035785</v>
      </c>
      <c r="K3070" s="5" t="str">
        <f t="shared" si="285"/>
        <v>normal</v>
      </c>
      <c r="L3070" s="5">
        <f t="shared" si="286"/>
        <v>0</v>
      </c>
      <c r="M3070" s="5">
        <f t="shared" si="287"/>
        <v>0</v>
      </c>
    </row>
    <row r="3071" spans="1:13">
      <c r="A3071" s="5">
        <v>5251</v>
      </c>
      <c r="B3071" s="5">
        <v>7</v>
      </c>
      <c r="C3071" s="5" t="s">
        <v>63</v>
      </c>
      <c r="D3071" s="5">
        <v>714</v>
      </c>
      <c r="E3071" s="5">
        <v>10</v>
      </c>
      <c r="F3071" s="8">
        <f t="shared" si="282"/>
        <v>1.4005602240896358</v>
      </c>
      <c r="G3071" s="5" t="str">
        <f>IF(COUNTIFS(Q3_SQL_Error_Concentration!$A:$A,A3071,Q3_SQL_Error_Concentration!$E:$E,B3071,Q3_SQL_Error_Concentration!$F:$F,C3071)=0,"",SUMIFS(Q3_SQL_Error_Concentration!$I:$I,Q3_SQL_Error_Concentration!$A:$A,A3071,Q3_SQL_Error_Concentration!$E:$E,B3071,Q3_SQL_Error_Concentration!$F:$F,C3071))</f>
        <v/>
      </c>
      <c r="H3071" s="5" t="str">
        <f t="shared" si="283"/>
        <v/>
      </c>
      <c r="I3071" s="5">
        <f>IF(D3071&gt;=Q3_Validation!$C$2,1,0)</f>
        <v>1</v>
      </c>
      <c r="J3071" s="8">
        <f t="shared" si="284"/>
        <v>1.4005602240896358</v>
      </c>
      <c r="K3071" s="5" t="str">
        <f t="shared" si="285"/>
        <v>normal</v>
      </c>
      <c r="L3071" s="5">
        <f t="shared" si="286"/>
        <v>0</v>
      </c>
      <c r="M3071" s="5">
        <f t="shared" si="287"/>
        <v>0</v>
      </c>
    </row>
    <row r="3072" spans="1:13">
      <c r="A3072" s="5">
        <v>5251</v>
      </c>
      <c r="B3072" s="5">
        <v>7</v>
      </c>
      <c r="C3072" s="5" t="s">
        <v>64</v>
      </c>
      <c r="D3072" s="5">
        <v>12</v>
      </c>
      <c r="E3072" s="5">
        <v>2</v>
      </c>
      <c r="F3072" s="8">
        <f t="shared" si="282"/>
        <v>16.666666666666668</v>
      </c>
      <c r="G3072" s="5" t="str">
        <f>IF(COUNTIFS(Q3_SQL_Error_Concentration!$A:$A,A3072,Q3_SQL_Error_Concentration!$E:$E,B3072,Q3_SQL_Error_Concentration!$F:$F,C3072)=0,"",SUMIFS(Q3_SQL_Error_Concentration!$I:$I,Q3_SQL_Error_Concentration!$A:$A,A3072,Q3_SQL_Error_Concentration!$E:$E,B3072,Q3_SQL_Error_Concentration!$F:$F,C3072))</f>
        <v/>
      </c>
      <c r="H3072" s="5" t="str">
        <f t="shared" si="283"/>
        <v/>
      </c>
      <c r="I3072" s="5">
        <f>IF(D3072&gt;=Q3_Validation!$C$2,1,0)</f>
        <v>0</v>
      </c>
      <c r="J3072" s="8" t="str">
        <f t="shared" si="284"/>
        <v/>
      </c>
      <c r="K3072" s="5" t="str">
        <f t="shared" si="285"/>
        <v>excluded</v>
      </c>
      <c r="L3072" s="5">
        <f t="shared" si="286"/>
        <v>0</v>
      </c>
      <c r="M3072" s="5">
        <f t="shared" si="287"/>
        <v>0</v>
      </c>
    </row>
    <row r="3073" spans="1:13">
      <c r="A3073" s="5">
        <v>5251</v>
      </c>
      <c r="B3073" s="5">
        <v>7</v>
      </c>
      <c r="C3073" s="5" t="s">
        <v>62</v>
      </c>
      <c r="D3073" s="5">
        <v>1281</v>
      </c>
      <c r="E3073" s="5">
        <v>23</v>
      </c>
      <c r="F3073" s="8">
        <f t="shared" si="282"/>
        <v>1.795472287275566</v>
      </c>
      <c r="G3073" s="5" t="str">
        <f>IF(COUNTIFS(Q3_SQL_Error_Concentration!$A:$A,A3073,Q3_SQL_Error_Concentration!$E:$E,B3073,Q3_SQL_Error_Concentration!$F:$F,C3073)=0,"",SUMIFS(Q3_SQL_Error_Concentration!$I:$I,Q3_SQL_Error_Concentration!$A:$A,A3073,Q3_SQL_Error_Concentration!$E:$E,B3073,Q3_SQL_Error_Concentration!$F:$F,C3073))</f>
        <v/>
      </c>
      <c r="H3073" s="5" t="str">
        <f t="shared" si="283"/>
        <v/>
      </c>
      <c r="I3073" s="5">
        <f>IF(D3073&gt;=Q3_Validation!$C$2,1,0)</f>
        <v>1</v>
      </c>
      <c r="J3073" s="8">
        <f t="shared" si="284"/>
        <v>1.795472287275566</v>
      </c>
      <c r="K3073" s="5" t="str">
        <f t="shared" si="285"/>
        <v>normal</v>
      </c>
      <c r="L3073" s="5">
        <f t="shared" si="286"/>
        <v>0</v>
      </c>
      <c r="M3073" s="5">
        <f t="shared" si="287"/>
        <v>0</v>
      </c>
    </row>
    <row r="3074" spans="1:13">
      <c r="A3074" s="5">
        <v>5251</v>
      </c>
      <c r="B3074" s="5">
        <v>8</v>
      </c>
      <c r="C3074" s="5" t="s">
        <v>63</v>
      </c>
      <c r="D3074" s="5">
        <v>822</v>
      </c>
      <c r="E3074" s="5">
        <v>11</v>
      </c>
      <c r="F3074" s="8">
        <f t="shared" ref="F3074:F3137" si="288">100*E3074/D3074</f>
        <v>1.3381995133819951</v>
      </c>
      <c r="G3074" s="5" t="str">
        <f>IF(COUNTIFS(Q3_SQL_Error_Concentration!$A:$A,A3074,Q3_SQL_Error_Concentration!$E:$E,B3074,Q3_SQL_Error_Concentration!$F:$F,C3074)=0,"",SUMIFS(Q3_SQL_Error_Concentration!$I:$I,Q3_SQL_Error_Concentration!$A:$A,A3074,Q3_SQL_Error_Concentration!$E:$E,B3074,Q3_SQL_Error_Concentration!$F:$F,C3074))</f>
        <v/>
      </c>
      <c r="H3074" s="5" t="str">
        <f t="shared" ref="H3074:H3137" si="289">IF(G3074="","",IF(ABS(F3074-G3074)&lt;=0.0002,"PASS","FAIL"))</f>
        <v/>
      </c>
      <c r="I3074" s="5">
        <f>IF(D3074&gt;=Q3_Validation!$C$2,1,0)</f>
        <v>1</v>
      </c>
      <c r="J3074" s="8">
        <f t="shared" ref="J3074:J3137" si="290">IF(I3074=1,F3074,"")</f>
        <v>1.3381995133819951</v>
      </c>
      <c r="K3074" s="5" t="str">
        <f t="shared" ref="K3074:K3137" si="291">IF(D3074&lt;601,"excluded",IF(J3074&gt;3.628192,"outlier",IF(J3074&gt;=2.11093,"high-error","normal")))</f>
        <v>normal</v>
      </c>
      <c r="L3074" s="5">
        <f t="shared" ref="L3074:L3137" si="292">COUNTIFS(A:A,A3074,K:K,"high-error")+COUNTIFS(A:A,A3074,K:K,"outlier")</f>
        <v>0</v>
      </c>
      <c r="M3074" s="5">
        <f t="shared" ref="M3074:M3137" si="293">IF(AND(L3074&gt;=2,OR(K3074="high-error",K3074="outlier")),1,0)</f>
        <v>0</v>
      </c>
    </row>
    <row r="3075" spans="1:13">
      <c r="A3075" s="5">
        <v>5251</v>
      </c>
      <c r="B3075" s="5">
        <v>8</v>
      </c>
      <c r="C3075" s="5" t="s">
        <v>64</v>
      </c>
      <c r="D3075" s="5">
        <v>6</v>
      </c>
      <c r="E3075" s="5">
        <v>1</v>
      </c>
      <c r="F3075" s="8">
        <f t="shared" si="288"/>
        <v>16.666666666666668</v>
      </c>
      <c r="G3075" s="5" t="str">
        <f>IF(COUNTIFS(Q3_SQL_Error_Concentration!$A:$A,A3075,Q3_SQL_Error_Concentration!$E:$E,B3075,Q3_SQL_Error_Concentration!$F:$F,C3075)=0,"",SUMIFS(Q3_SQL_Error_Concentration!$I:$I,Q3_SQL_Error_Concentration!$A:$A,A3075,Q3_SQL_Error_Concentration!$E:$E,B3075,Q3_SQL_Error_Concentration!$F:$F,C3075))</f>
        <v/>
      </c>
      <c r="H3075" s="5" t="str">
        <f t="shared" si="289"/>
        <v/>
      </c>
      <c r="I3075" s="5">
        <f>IF(D3075&gt;=Q3_Validation!$C$2,1,0)</f>
        <v>0</v>
      </c>
      <c r="J3075" s="8" t="str">
        <f t="shared" si="290"/>
        <v/>
      </c>
      <c r="K3075" s="5" t="str">
        <f t="shared" si="291"/>
        <v>excluded</v>
      </c>
      <c r="L3075" s="5">
        <f t="shared" si="292"/>
        <v>0</v>
      </c>
      <c r="M3075" s="5">
        <f t="shared" si="293"/>
        <v>0</v>
      </c>
    </row>
    <row r="3076" spans="1:13">
      <c r="A3076" s="5">
        <v>5251</v>
      </c>
      <c r="B3076" s="5">
        <v>8</v>
      </c>
      <c r="C3076" s="5" t="s">
        <v>62</v>
      </c>
      <c r="D3076" s="5">
        <v>1428</v>
      </c>
      <c r="E3076" s="5">
        <v>22</v>
      </c>
      <c r="F3076" s="8">
        <f t="shared" si="288"/>
        <v>1.5406162464985995</v>
      </c>
      <c r="G3076" s="5" t="str">
        <f>IF(COUNTIFS(Q3_SQL_Error_Concentration!$A:$A,A3076,Q3_SQL_Error_Concentration!$E:$E,B3076,Q3_SQL_Error_Concentration!$F:$F,C3076)=0,"",SUMIFS(Q3_SQL_Error_Concentration!$I:$I,Q3_SQL_Error_Concentration!$A:$A,A3076,Q3_SQL_Error_Concentration!$E:$E,B3076,Q3_SQL_Error_Concentration!$F:$F,C3076))</f>
        <v/>
      </c>
      <c r="H3076" s="5" t="str">
        <f t="shared" si="289"/>
        <v/>
      </c>
      <c r="I3076" s="5">
        <f>IF(D3076&gt;=Q3_Validation!$C$2,1,0)</f>
        <v>1</v>
      </c>
      <c r="J3076" s="8">
        <f t="shared" si="290"/>
        <v>1.5406162464985995</v>
      </c>
      <c r="K3076" s="5" t="str">
        <f t="shared" si="291"/>
        <v>normal</v>
      </c>
      <c r="L3076" s="5">
        <f t="shared" si="292"/>
        <v>0</v>
      </c>
      <c r="M3076" s="5">
        <f t="shared" si="293"/>
        <v>0</v>
      </c>
    </row>
    <row r="3077" spans="1:13">
      <c r="A3077" s="5">
        <v>5251</v>
      </c>
      <c r="B3077" s="5">
        <v>9</v>
      </c>
      <c r="C3077" s="5" t="s">
        <v>63</v>
      </c>
      <c r="D3077" s="5">
        <v>824</v>
      </c>
      <c r="E3077" s="5">
        <v>13</v>
      </c>
      <c r="F3077" s="8">
        <f t="shared" si="288"/>
        <v>1.5776699029126213</v>
      </c>
      <c r="G3077" s="5" t="str">
        <f>IF(COUNTIFS(Q3_SQL_Error_Concentration!$A:$A,A3077,Q3_SQL_Error_Concentration!$E:$E,B3077,Q3_SQL_Error_Concentration!$F:$F,C3077)=0,"",SUMIFS(Q3_SQL_Error_Concentration!$I:$I,Q3_SQL_Error_Concentration!$A:$A,A3077,Q3_SQL_Error_Concentration!$E:$E,B3077,Q3_SQL_Error_Concentration!$F:$F,C3077))</f>
        <v/>
      </c>
      <c r="H3077" s="5" t="str">
        <f t="shared" si="289"/>
        <v/>
      </c>
      <c r="I3077" s="5">
        <f>IF(D3077&gt;=Q3_Validation!$C$2,1,0)</f>
        <v>1</v>
      </c>
      <c r="J3077" s="8">
        <f t="shared" si="290"/>
        <v>1.5776699029126213</v>
      </c>
      <c r="K3077" s="5" t="str">
        <f t="shared" si="291"/>
        <v>normal</v>
      </c>
      <c r="L3077" s="5">
        <f t="shared" si="292"/>
        <v>0</v>
      </c>
      <c r="M3077" s="5">
        <f t="shared" si="293"/>
        <v>0</v>
      </c>
    </row>
    <row r="3078" spans="1:13">
      <c r="A3078" s="5">
        <v>5251</v>
      </c>
      <c r="B3078" s="5">
        <v>9</v>
      </c>
      <c r="C3078" s="5" t="s">
        <v>64</v>
      </c>
      <c r="D3078" s="5">
        <v>12</v>
      </c>
      <c r="E3078" s="5">
        <v>1</v>
      </c>
      <c r="F3078" s="8">
        <f t="shared" si="288"/>
        <v>8.3333333333333339</v>
      </c>
      <c r="G3078" s="5" t="str">
        <f>IF(COUNTIFS(Q3_SQL_Error_Concentration!$A:$A,A3078,Q3_SQL_Error_Concentration!$E:$E,B3078,Q3_SQL_Error_Concentration!$F:$F,C3078)=0,"",SUMIFS(Q3_SQL_Error_Concentration!$I:$I,Q3_SQL_Error_Concentration!$A:$A,A3078,Q3_SQL_Error_Concentration!$E:$E,B3078,Q3_SQL_Error_Concentration!$F:$F,C3078))</f>
        <v/>
      </c>
      <c r="H3078" s="5" t="str">
        <f t="shared" si="289"/>
        <v/>
      </c>
      <c r="I3078" s="5">
        <f>IF(D3078&gt;=Q3_Validation!$C$2,1,0)</f>
        <v>0</v>
      </c>
      <c r="J3078" s="8" t="str">
        <f t="shared" si="290"/>
        <v/>
      </c>
      <c r="K3078" s="5" t="str">
        <f t="shared" si="291"/>
        <v>excluded</v>
      </c>
      <c r="L3078" s="5">
        <f t="shared" si="292"/>
        <v>0</v>
      </c>
      <c r="M3078" s="5">
        <f t="shared" si="293"/>
        <v>0</v>
      </c>
    </row>
    <row r="3079" spans="1:13">
      <c r="A3079" s="5">
        <v>5251</v>
      </c>
      <c r="B3079" s="5">
        <v>9</v>
      </c>
      <c r="C3079" s="5" t="s">
        <v>62</v>
      </c>
      <c r="D3079" s="5">
        <v>1333</v>
      </c>
      <c r="E3079" s="5">
        <v>16</v>
      </c>
      <c r="F3079" s="8">
        <f t="shared" si="288"/>
        <v>1.2003000750187547</v>
      </c>
      <c r="G3079" s="5" t="str">
        <f>IF(COUNTIFS(Q3_SQL_Error_Concentration!$A:$A,A3079,Q3_SQL_Error_Concentration!$E:$E,B3079,Q3_SQL_Error_Concentration!$F:$F,C3079)=0,"",SUMIFS(Q3_SQL_Error_Concentration!$I:$I,Q3_SQL_Error_Concentration!$A:$A,A3079,Q3_SQL_Error_Concentration!$E:$E,B3079,Q3_SQL_Error_Concentration!$F:$F,C3079))</f>
        <v/>
      </c>
      <c r="H3079" s="5" t="str">
        <f t="shared" si="289"/>
        <v/>
      </c>
      <c r="I3079" s="5">
        <f>IF(D3079&gt;=Q3_Validation!$C$2,1,0)</f>
        <v>1</v>
      </c>
      <c r="J3079" s="8">
        <f t="shared" si="290"/>
        <v>1.2003000750187547</v>
      </c>
      <c r="K3079" s="5" t="str">
        <f t="shared" si="291"/>
        <v>normal</v>
      </c>
      <c r="L3079" s="5">
        <f t="shared" si="292"/>
        <v>0</v>
      </c>
      <c r="M3079" s="5">
        <f t="shared" si="293"/>
        <v>0</v>
      </c>
    </row>
    <row r="3080" spans="1:13">
      <c r="A3080" s="5">
        <v>5251</v>
      </c>
      <c r="B3080" s="5">
        <v>10</v>
      </c>
      <c r="C3080" s="5" t="s">
        <v>63</v>
      </c>
      <c r="D3080" s="5">
        <v>851</v>
      </c>
      <c r="E3080" s="5">
        <v>12</v>
      </c>
      <c r="F3080" s="8">
        <f t="shared" si="288"/>
        <v>1.4101057579318448</v>
      </c>
      <c r="G3080" s="5" t="str">
        <f>IF(COUNTIFS(Q3_SQL_Error_Concentration!$A:$A,A3080,Q3_SQL_Error_Concentration!$E:$E,B3080,Q3_SQL_Error_Concentration!$F:$F,C3080)=0,"",SUMIFS(Q3_SQL_Error_Concentration!$I:$I,Q3_SQL_Error_Concentration!$A:$A,A3080,Q3_SQL_Error_Concentration!$E:$E,B3080,Q3_SQL_Error_Concentration!$F:$F,C3080))</f>
        <v/>
      </c>
      <c r="H3080" s="5" t="str">
        <f t="shared" si="289"/>
        <v/>
      </c>
      <c r="I3080" s="5">
        <f>IF(D3080&gt;=Q3_Validation!$C$2,1,0)</f>
        <v>1</v>
      </c>
      <c r="J3080" s="8">
        <f t="shared" si="290"/>
        <v>1.4101057579318448</v>
      </c>
      <c r="K3080" s="5" t="str">
        <f t="shared" si="291"/>
        <v>normal</v>
      </c>
      <c r="L3080" s="5">
        <f t="shared" si="292"/>
        <v>0</v>
      </c>
      <c r="M3080" s="5">
        <f t="shared" si="293"/>
        <v>0</v>
      </c>
    </row>
    <row r="3081" spans="1:13">
      <c r="A3081" s="5">
        <v>5251</v>
      </c>
      <c r="B3081" s="5">
        <v>10</v>
      </c>
      <c r="C3081" s="5" t="s">
        <v>64</v>
      </c>
      <c r="D3081" s="5">
        <v>9</v>
      </c>
      <c r="E3081" s="5">
        <v>0</v>
      </c>
      <c r="F3081" s="8">
        <f t="shared" si="288"/>
        <v>0</v>
      </c>
      <c r="G3081" s="5" t="str">
        <f>IF(COUNTIFS(Q3_SQL_Error_Concentration!$A:$A,A3081,Q3_SQL_Error_Concentration!$E:$E,B3081,Q3_SQL_Error_Concentration!$F:$F,C3081)=0,"",SUMIFS(Q3_SQL_Error_Concentration!$I:$I,Q3_SQL_Error_Concentration!$A:$A,A3081,Q3_SQL_Error_Concentration!$E:$E,B3081,Q3_SQL_Error_Concentration!$F:$F,C3081))</f>
        <v/>
      </c>
      <c r="H3081" s="5" t="str">
        <f t="shared" si="289"/>
        <v/>
      </c>
      <c r="I3081" s="5">
        <f>IF(D3081&gt;=Q3_Validation!$C$2,1,0)</f>
        <v>0</v>
      </c>
      <c r="J3081" s="8" t="str">
        <f t="shared" si="290"/>
        <v/>
      </c>
      <c r="K3081" s="5" t="str">
        <f t="shared" si="291"/>
        <v>excluded</v>
      </c>
      <c r="L3081" s="5">
        <f t="shared" si="292"/>
        <v>0</v>
      </c>
      <c r="M3081" s="5">
        <f t="shared" si="293"/>
        <v>0</v>
      </c>
    </row>
    <row r="3082" spans="1:13">
      <c r="A3082" s="5">
        <v>5251</v>
      </c>
      <c r="B3082" s="5">
        <v>10</v>
      </c>
      <c r="C3082" s="5" t="s">
        <v>62</v>
      </c>
      <c r="D3082" s="5">
        <v>1401</v>
      </c>
      <c r="E3082" s="5">
        <v>16</v>
      </c>
      <c r="F3082" s="8">
        <f t="shared" si="288"/>
        <v>1.1420413990007139</v>
      </c>
      <c r="G3082" s="5" t="str">
        <f>IF(COUNTIFS(Q3_SQL_Error_Concentration!$A:$A,A3082,Q3_SQL_Error_Concentration!$E:$E,B3082,Q3_SQL_Error_Concentration!$F:$F,C3082)=0,"",SUMIFS(Q3_SQL_Error_Concentration!$I:$I,Q3_SQL_Error_Concentration!$A:$A,A3082,Q3_SQL_Error_Concentration!$E:$E,B3082,Q3_SQL_Error_Concentration!$F:$F,C3082))</f>
        <v/>
      </c>
      <c r="H3082" s="5" t="str">
        <f t="shared" si="289"/>
        <v/>
      </c>
      <c r="I3082" s="5">
        <f>IF(D3082&gt;=Q3_Validation!$C$2,1,0)</f>
        <v>1</v>
      </c>
      <c r="J3082" s="8">
        <f t="shared" si="290"/>
        <v>1.1420413990007139</v>
      </c>
      <c r="K3082" s="5" t="str">
        <f t="shared" si="291"/>
        <v>normal</v>
      </c>
      <c r="L3082" s="5">
        <f t="shared" si="292"/>
        <v>0</v>
      </c>
      <c r="M3082" s="5">
        <f t="shared" si="293"/>
        <v>0</v>
      </c>
    </row>
    <row r="3083" spans="1:13">
      <c r="A3083" s="5">
        <v>5251</v>
      </c>
      <c r="B3083" s="5">
        <v>11</v>
      </c>
      <c r="C3083" s="5" t="s">
        <v>63</v>
      </c>
      <c r="D3083" s="5">
        <v>1254</v>
      </c>
      <c r="E3083" s="5">
        <v>13</v>
      </c>
      <c r="F3083" s="8">
        <f t="shared" si="288"/>
        <v>1.036682615629984</v>
      </c>
      <c r="G3083" s="5" t="str">
        <f>IF(COUNTIFS(Q3_SQL_Error_Concentration!$A:$A,A3083,Q3_SQL_Error_Concentration!$E:$E,B3083,Q3_SQL_Error_Concentration!$F:$F,C3083)=0,"",SUMIFS(Q3_SQL_Error_Concentration!$I:$I,Q3_SQL_Error_Concentration!$A:$A,A3083,Q3_SQL_Error_Concentration!$E:$E,B3083,Q3_SQL_Error_Concentration!$F:$F,C3083))</f>
        <v/>
      </c>
      <c r="H3083" s="5" t="str">
        <f t="shared" si="289"/>
        <v/>
      </c>
      <c r="I3083" s="5">
        <f>IF(D3083&gt;=Q3_Validation!$C$2,1,0)</f>
        <v>1</v>
      </c>
      <c r="J3083" s="8">
        <f t="shared" si="290"/>
        <v>1.036682615629984</v>
      </c>
      <c r="K3083" s="5" t="str">
        <f t="shared" si="291"/>
        <v>normal</v>
      </c>
      <c r="L3083" s="5">
        <f t="shared" si="292"/>
        <v>0</v>
      </c>
      <c r="M3083" s="5">
        <f t="shared" si="293"/>
        <v>0</v>
      </c>
    </row>
    <row r="3084" spans="1:13">
      <c r="A3084" s="5">
        <v>5251</v>
      </c>
      <c r="B3084" s="5">
        <v>11</v>
      </c>
      <c r="C3084" s="5" t="s">
        <v>64</v>
      </c>
      <c r="D3084" s="5">
        <v>20</v>
      </c>
      <c r="E3084" s="5">
        <v>1</v>
      </c>
      <c r="F3084" s="8">
        <f t="shared" si="288"/>
        <v>5</v>
      </c>
      <c r="G3084" s="5" t="str">
        <f>IF(COUNTIFS(Q3_SQL_Error_Concentration!$A:$A,A3084,Q3_SQL_Error_Concentration!$E:$E,B3084,Q3_SQL_Error_Concentration!$F:$F,C3084)=0,"",SUMIFS(Q3_SQL_Error_Concentration!$I:$I,Q3_SQL_Error_Concentration!$A:$A,A3084,Q3_SQL_Error_Concentration!$E:$E,B3084,Q3_SQL_Error_Concentration!$F:$F,C3084))</f>
        <v/>
      </c>
      <c r="H3084" s="5" t="str">
        <f t="shared" si="289"/>
        <v/>
      </c>
      <c r="I3084" s="5">
        <f>IF(D3084&gt;=Q3_Validation!$C$2,1,0)</f>
        <v>0</v>
      </c>
      <c r="J3084" s="8" t="str">
        <f t="shared" si="290"/>
        <v/>
      </c>
      <c r="K3084" s="5" t="str">
        <f t="shared" si="291"/>
        <v>excluded</v>
      </c>
      <c r="L3084" s="5">
        <f t="shared" si="292"/>
        <v>0</v>
      </c>
      <c r="M3084" s="5">
        <f t="shared" si="293"/>
        <v>0</v>
      </c>
    </row>
    <row r="3085" spans="1:13">
      <c r="A3085" s="5">
        <v>5251</v>
      </c>
      <c r="B3085" s="5">
        <v>11</v>
      </c>
      <c r="C3085" s="5" t="s">
        <v>62</v>
      </c>
      <c r="D3085" s="5">
        <v>1733</v>
      </c>
      <c r="E3085" s="5">
        <v>27</v>
      </c>
      <c r="F3085" s="8">
        <f t="shared" si="288"/>
        <v>1.55799192152337</v>
      </c>
      <c r="G3085" s="5" t="str">
        <f>IF(COUNTIFS(Q3_SQL_Error_Concentration!$A:$A,A3085,Q3_SQL_Error_Concentration!$E:$E,B3085,Q3_SQL_Error_Concentration!$F:$F,C3085)=0,"",SUMIFS(Q3_SQL_Error_Concentration!$I:$I,Q3_SQL_Error_Concentration!$A:$A,A3085,Q3_SQL_Error_Concentration!$E:$E,B3085,Q3_SQL_Error_Concentration!$F:$F,C3085))</f>
        <v/>
      </c>
      <c r="H3085" s="5" t="str">
        <f t="shared" si="289"/>
        <v/>
      </c>
      <c r="I3085" s="5">
        <f>IF(D3085&gt;=Q3_Validation!$C$2,1,0)</f>
        <v>1</v>
      </c>
      <c r="J3085" s="8">
        <f t="shared" si="290"/>
        <v>1.55799192152337</v>
      </c>
      <c r="K3085" s="5" t="str">
        <f t="shared" si="291"/>
        <v>normal</v>
      </c>
      <c r="L3085" s="5">
        <f t="shared" si="292"/>
        <v>0</v>
      </c>
      <c r="M3085" s="5">
        <f t="shared" si="293"/>
        <v>0</v>
      </c>
    </row>
    <row r="3086" spans="1:13">
      <c r="A3086" s="5">
        <v>5251</v>
      </c>
      <c r="B3086" s="5">
        <v>12</v>
      </c>
      <c r="C3086" s="5" t="s">
        <v>63</v>
      </c>
      <c r="D3086" s="5">
        <v>1221</v>
      </c>
      <c r="E3086" s="5">
        <v>21</v>
      </c>
      <c r="F3086" s="8">
        <f t="shared" si="288"/>
        <v>1.7199017199017199</v>
      </c>
      <c r="G3086" s="5" t="str">
        <f>IF(COUNTIFS(Q3_SQL_Error_Concentration!$A:$A,A3086,Q3_SQL_Error_Concentration!$E:$E,B3086,Q3_SQL_Error_Concentration!$F:$F,C3086)=0,"",SUMIFS(Q3_SQL_Error_Concentration!$I:$I,Q3_SQL_Error_Concentration!$A:$A,A3086,Q3_SQL_Error_Concentration!$E:$E,B3086,Q3_SQL_Error_Concentration!$F:$F,C3086))</f>
        <v/>
      </c>
      <c r="H3086" s="5" t="str">
        <f t="shared" si="289"/>
        <v/>
      </c>
      <c r="I3086" s="5">
        <f>IF(D3086&gt;=Q3_Validation!$C$2,1,0)</f>
        <v>1</v>
      </c>
      <c r="J3086" s="8">
        <f t="shared" si="290"/>
        <v>1.7199017199017199</v>
      </c>
      <c r="K3086" s="5" t="str">
        <f t="shared" si="291"/>
        <v>normal</v>
      </c>
      <c r="L3086" s="5">
        <f t="shared" si="292"/>
        <v>0</v>
      </c>
      <c r="M3086" s="5">
        <f t="shared" si="293"/>
        <v>0</v>
      </c>
    </row>
    <row r="3087" spans="1:13">
      <c r="A3087" s="5">
        <v>5251</v>
      </c>
      <c r="B3087" s="5">
        <v>12</v>
      </c>
      <c r="C3087" s="5" t="s">
        <v>64</v>
      </c>
      <c r="D3087" s="5">
        <v>8</v>
      </c>
      <c r="E3087" s="5">
        <v>0</v>
      </c>
      <c r="F3087" s="8">
        <f t="shared" si="288"/>
        <v>0</v>
      </c>
      <c r="G3087" s="5" t="str">
        <f>IF(COUNTIFS(Q3_SQL_Error_Concentration!$A:$A,A3087,Q3_SQL_Error_Concentration!$E:$E,B3087,Q3_SQL_Error_Concentration!$F:$F,C3087)=0,"",SUMIFS(Q3_SQL_Error_Concentration!$I:$I,Q3_SQL_Error_Concentration!$A:$A,A3087,Q3_SQL_Error_Concentration!$E:$E,B3087,Q3_SQL_Error_Concentration!$F:$F,C3087))</f>
        <v/>
      </c>
      <c r="H3087" s="5" t="str">
        <f t="shared" si="289"/>
        <v/>
      </c>
      <c r="I3087" s="5">
        <f>IF(D3087&gt;=Q3_Validation!$C$2,1,0)</f>
        <v>0</v>
      </c>
      <c r="J3087" s="8" t="str">
        <f t="shared" si="290"/>
        <v/>
      </c>
      <c r="K3087" s="5" t="str">
        <f t="shared" si="291"/>
        <v>excluded</v>
      </c>
      <c r="L3087" s="5">
        <f t="shared" si="292"/>
        <v>0</v>
      </c>
      <c r="M3087" s="5">
        <f t="shared" si="293"/>
        <v>0</v>
      </c>
    </row>
    <row r="3088" spans="1:13">
      <c r="A3088" s="5">
        <v>5251</v>
      </c>
      <c r="B3088" s="5">
        <v>12</v>
      </c>
      <c r="C3088" s="5" t="s">
        <v>62</v>
      </c>
      <c r="D3088" s="5">
        <v>2070</v>
      </c>
      <c r="E3088" s="5">
        <v>28</v>
      </c>
      <c r="F3088" s="8">
        <f t="shared" si="288"/>
        <v>1.3526570048309179</v>
      </c>
      <c r="G3088" s="5" t="str">
        <f>IF(COUNTIFS(Q3_SQL_Error_Concentration!$A:$A,A3088,Q3_SQL_Error_Concentration!$E:$E,B3088,Q3_SQL_Error_Concentration!$F:$F,C3088)=0,"",SUMIFS(Q3_SQL_Error_Concentration!$I:$I,Q3_SQL_Error_Concentration!$A:$A,A3088,Q3_SQL_Error_Concentration!$E:$E,B3088,Q3_SQL_Error_Concentration!$F:$F,C3088))</f>
        <v/>
      </c>
      <c r="H3088" s="5" t="str">
        <f t="shared" si="289"/>
        <v/>
      </c>
      <c r="I3088" s="5">
        <f>IF(D3088&gt;=Q3_Validation!$C$2,1,0)</f>
        <v>1</v>
      </c>
      <c r="J3088" s="8">
        <f t="shared" si="290"/>
        <v>1.3526570048309179</v>
      </c>
      <c r="K3088" s="5" t="str">
        <f t="shared" si="291"/>
        <v>normal</v>
      </c>
      <c r="L3088" s="5">
        <f t="shared" si="292"/>
        <v>0</v>
      </c>
      <c r="M3088" s="5">
        <f t="shared" si="293"/>
        <v>0</v>
      </c>
    </row>
    <row r="3089" spans="1:13">
      <c r="A3089" s="5">
        <v>5251</v>
      </c>
      <c r="B3089" s="5">
        <v>13</v>
      </c>
      <c r="C3089" s="5" t="s">
        <v>63</v>
      </c>
      <c r="D3089" s="5">
        <v>1385</v>
      </c>
      <c r="E3089" s="5">
        <v>20</v>
      </c>
      <c r="F3089" s="8">
        <f t="shared" si="288"/>
        <v>1.4440433212996391</v>
      </c>
      <c r="G3089" s="5" t="str">
        <f>IF(COUNTIFS(Q3_SQL_Error_Concentration!$A:$A,A3089,Q3_SQL_Error_Concentration!$E:$E,B3089,Q3_SQL_Error_Concentration!$F:$F,C3089)=0,"",SUMIFS(Q3_SQL_Error_Concentration!$I:$I,Q3_SQL_Error_Concentration!$A:$A,A3089,Q3_SQL_Error_Concentration!$E:$E,B3089,Q3_SQL_Error_Concentration!$F:$F,C3089))</f>
        <v/>
      </c>
      <c r="H3089" s="5" t="str">
        <f t="shared" si="289"/>
        <v/>
      </c>
      <c r="I3089" s="5">
        <f>IF(D3089&gt;=Q3_Validation!$C$2,1,0)</f>
        <v>1</v>
      </c>
      <c r="J3089" s="8">
        <f t="shared" si="290"/>
        <v>1.4440433212996391</v>
      </c>
      <c r="K3089" s="5" t="str">
        <f t="shared" si="291"/>
        <v>normal</v>
      </c>
      <c r="L3089" s="5">
        <f t="shared" si="292"/>
        <v>0</v>
      </c>
      <c r="M3089" s="5">
        <f t="shared" si="293"/>
        <v>0</v>
      </c>
    </row>
    <row r="3090" spans="1:13">
      <c r="A3090" s="5">
        <v>5251</v>
      </c>
      <c r="B3090" s="5">
        <v>13</v>
      </c>
      <c r="C3090" s="5" t="s">
        <v>64</v>
      </c>
      <c r="D3090" s="5">
        <v>13</v>
      </c>
      <c r="E3090" s="5">
        <v>0</v>
      </c>
      <c r="F3090" s="8">
        <f t="shared" si="288"/>
        <v>0</v>
      </c>
      <c r="G3090" s="5" t="str">
        <f>IF(COUNTIFS(Q3_SQL_Error_Concentration!$A:$A,A3090,Q3_SQL_Error_Concentration!$E:$E,B3090,Q3_SQL_Error_Concentration!$F:$F,C3090)=0,"",SUMIFS(Q3_SQL_Error_Concentration!$I:$I,Q3_SQL_Error_Concentration!$A:$A,A3090,Q3_SQL_Error_Concentration!$E:$E,B3090,Q3_SQL_Error_Concentration!$F:$F,C3090))</f>
        <v/>
      </c>
      <c r="H3090" s="5" t="str">
        <f t="shared" si="289"/>
        <v/>
      </c>
      <c r="I3090" s="5">
        <f>IF(D3090&gt;=Q3_Validation!$C$2,1,0)</f>
        <v>0</v>
      </c>
      <c r="J3090" s="8" t="str">
        <f t="shared" si="290"/>
        <v/>
      </c>
      <c r="K3090" s="5" t="str">
        <f t="shared" si="291"/>
        <v>excluded</v>
      </c>
      <c r="L3090" s="5">
        <f t="shared" si="292"/>
        <v>0</v>
      </c>
      <c r="M3090" s="5">
        <f t="shared" si="293"/>
        <v>0</v>
      </c>
    </row>
    <row r="3091" spans="1:13">
      <c r="A3091" s="5">
        <v>5251</v>
      </c>
      <c r="B3091" s="5">
        <v>13</v>
      </c>
      <c r="C3091" s="5" t="s">
        <v>62</v>
      </c>
      <c r="D3091" s="5">
        <v>1833</v>
      </c>
      <c r="E3091" s="5">
        <v>25</v>
      </c>
      <c r="F3091" s="8">
        <f t="shared" si="288"/>
        <v>1.3638843426077469</v>
      </c>
      <c r="G3091" s="5" t="str">
        <f>IF(COUNTIFS(Q3_SQL_Error_Concentration!$A:$A,A3091,Q3_SQL_Error_Concentration!$E:$E,B3091,Q3_SQL_Error_Concentration!$F:$F,C3091)=0,"",SUMIFS(Q3_SQL_Error_Concentration!$I:$I,Q3_SQL_Error_Concentration!$A:$A,A3091,Q3_SQL_Error_Concentration!$E:$E,B3091,Q3_SQL_Error_Concentration!$F:$F,C3091))</f>
        <v/>
      </c>
      <c r="H3091" s="5" t="str">
        <f t="shared" si="289"/>
        <v/>
      </c>
      <c r="I3091" s="5">
        <f>IF(D3091&gt;=Q3_Validation!$C$2,1,0)</f>
        <v>1</v>
      </c>
      <c r="J3091" s="8">
        <f t="shared" si="290"/>
        <v>1.3638843426077469</v>
      </c>
      <c r="K3091" s="5" t="str">
        <f t="shared" si="291"/>
        <v>normal</v>
      </c>
      <c r="L3091" s="5">
        <f t="shared" si="292"/>
        <v>0</v>
      </c>
      <c r="M3091" s="5">
        <f t="shared" si="293"/>
        <v>0</v>
      </c>
    </row>
    <row r="3092" spans="1:13">
      <c r="A3092" s="5">
        <v>5251</v>
      </c>
      <c r="B3092" s="5">
        <v>14</v>
      </c>
      <c r="C3092" s="5" t="s">
        <v>63</v>
      </c>
      <c r="D3092" s="5">
        <v>1242</v>
      </c>
      <c r="E3092" s="5">
        <v>10</v>
      </c>
      <c r="F3092" s="8">
        <f t="shared" si="288"/>
        <v>0.80515297906602257</v>
      </c>
      <c r="G3092" s="5" t="str">
        <f>IF(COUNTIFS(Q3_SQL_Error_Concentration!$A:$A,A3092,Q3_SQL_Error_Concentration!$E:$E,B3092,Q3_SQL_Error_Concentration!$F:$F,C3092)=0,"",SUMIFS(Q3_SQL_Error_Concentration!$I:$I,Q3_SQL_Error_Concentration!$A:$A,A3092,Q3_SQL_Error_Concentration!$E:$E,B3092,Q3_SQL_Error_Concentration!$F:$F,C3092))</f>
        <v/>
      </c>
      <c r="H3092" s="5" t="str">
        <f t="shared" si="289"/>
        <v/>
      </c>
      <c r="I3092" s="5">
        <f>IF(D3092&gt;=Q3_Validation!$C$2,1,0)</f>
        <v>1</v>
      </c>
      <c r="J3092" s="8">
        <f t="shared" si="290"/>
        <v>0.80515297906602257</v>
      </c>
      <c r="K3092" s="5" t="str">
        <f t="shared" si="291"/>
        <v>normal</v>
      </c>
      <c r="L3092" s="5">
        <f t="shared" si="292"/>
        <v>0</v>
      </c>
      <c r="M3092" s="5">
        <f t="shared" si="293"/>
        <v>0</v>
      </c>
    </row>
    <row r="3093" spans="1:13">
      <c r="A3093" s="5">
        <v>5251</v>
      </c>
      <c r="B3093" s="5">
        <v>14</v>
      </c>
      <c r="C3093" s="5" t="s">
        <v>64</v>
      </c>
      <c r="D3093" s="5">
        <v>8</v>
      </c>
      <c r="E3093" s="5">
        <v>0</v>
      </c>
      <c r="F3093" s="8">
        <f t="shared" si="288"/>
        <v>0</v>
      </c>
      <c r="G3093" s="5" t="str">
        <f>IF(COUNTIFS(Q3_SQL_Error_Concentration!$A:$A,A3093,Q3_SQL_Error_Concentration!$E:$E,B3093,Q3_SQL_Error_Concentration!$F:$F,C3093)=0,"",SUMIFS(Q3_SQL_Error_Concentration!$I:$I,Q3_SQL_Error_Concentration!$A:$A,A3093,Q3_SQL_Error_Concentration!$E:$E,B3093,Q3_SQL_Error_Concentration!$F:$F,C3093))</f>
        <v/>
      </c>
      <c r="H3093" s="5" t="str">
        <f t="shared" si="289"/>
        <v/>
      </c>
      <c r="I3093" s="5">
        <f>IF(D3093&gt;=Q3_Validation!$C$2,1,0)</f>
        <v>0</v>
      </c>
      <c r="J3093" s="8" t="str">
        <f t="shared" si="290"/>
        <v/>
      </c>
      <c r="K3093" s="5" t="str">
        <f t="shared" si="291"/>
        <v>excluded</v>
      </c>
      <c r="L3093" s="5">
        <f t="shared" si="292"/>
        <v>0</v>
      </c>
      <c r="M3093" s="5">
        <f t="shared" si="293"/>
        <v>0</v>
      </c>
    </row>
    <row r="3094" spans="1:13">
      <c r="A3094" s="5">
        <v>5251</v>
      </c>
      <c r="B3094" s="5">
        <v>14</v>
      </c>
      <c r="C3094" s="5" t="s">
        <v>62</v>
      </c>
      <c r="D3094" s="5">
        <v>2084</v>
      </c>
      <c r="E3094" s="5">
        <v>21</v>
      </c>
      <c r="F3094" s="8">
        <f t="shared" si="288"/>
        <v>1.0076775431861804</v>
      </c>
      <c r="G3094" s="5" t="str">
        <f>IF(COUNTIFS(Q3_SQL_Error_Concentration!$A:$A,A3094,Q3_SQL_Error_Concentration!$E:$E,B3094,Q3_SQL_Error_Concentration!$F:$F,C3094)=0,"",SUMIFS(Q3_SQL_Error_Concentration!$I:$I,Q3_SQL_Error_Concentration!$A:$A,A3094,Q3_SQL_Error_Concentration!$E:$E,B3094,Q3_SQL_Error_Concentration!$F:$F,C3094))</f>
        <v/>
      </c>
      <c r="H3094" s="5" t="str">
        <f t="shared" si="289"/>
        <v/>
      </c>
      <c r="I3094" s="5">
        <f>IF(D3094&gt;=Q3_Validation!$C$2,1,0)</f>
        <v>1</v>
      </c>
      <c r="J3094" s="8">
        <f t="shared" si="290"/>
        <v>1.0076775431861804</v>
      </c>
      <c r="K3094" s="5" t="str">
        <f t="shared" si="291"/>
        <v>normal</v>
      </c>
      <c r="L3094" s="5">
        <f t="shared" si="292"/>
        <v>0</v>
      </c>
      <c r="M3094" s="5">
        <f t="shared" si="293"/>
        <v>0</v>
      </c>
    </row>
    <row r="3095" spans="1:13">
      <c r="A3095" s="5">
        <v>5251</v>
      </c>
      <c r="B3095" s="5">
        <v>15</v>
      </c>
      <c r="C3095" s="5" t="s">
        <v>63</v>
      </c>
      <c r="D3095" s="5">
        <v>1167</v>
      </c>
      <c r="E3095" s="5">
        <v>22</v>
      </c>
      <c r="F3095" s="8">
        <f t="shared" si="288"/>
        <v>1.8851756640959725</v>
      </c>
      <c r="G3095" s="5" t="str">
        <f>IF(COUNTIFS(Q3_SQL_Error_Concentration!$A:$A,A3095,Q3_SQL_Error_Concentration!$E:$E,B3095,Q3_SQL_Error_Concentration!$F:$F,C3095)=0,"",SUMIFS(Q3_SQL_Error_Concentration!$I:$I,Q3_SQL_Error_Concentration!$A:$A,A3095,Q3_SQL_Error_Concentration!$E:$E,B3095,Q3_SQL_Error_Concentration!$F:$F,C3095))</f>
        <v/>
      </c>
      <c r="H3095" s="5" t="str">
        <f t="shared" si="289"/>
        <v/>
      </c>
      <c r="I3095" s="5">
        <f>IF(D3095&gt;=Q3_Validation!$C$2,1,0)</f>
        <v>1</v>
      </c>
      <c r="J3095" s="8">
        <f t="shared" si="290"/>
        <v>1.8851756640959725</v>
      </c>
      <c r="K3095" s="5" t="str">
        <f t="shared" si="291"/>
        <v>normal</v>
      </c>
      <c r="L3095" s="5">
        <f t="shared" si="292"/>
        <v>0</v>
      </c>
      <c r="M3095" s="5">
        <f t="shared" si="293"/>
        <v>0</v>
      </c>
    </row>
    <row r="3096" spans="1:13">
      <c r="A3096" s="5">
        <v>5251</v>
      </c>
      <c r="B3096" s="5">
        <v>15</v>
      </c>
      <c r="C3096" s="5" t="s">
        <v>64</v>
      </c>
      <c r="D3096" s="5">
        <v>9</v>
      </c>
      <c r="E3096" s="5">
        <v>1</v>
      </c>
      <c r="F3096" s="8">
        <f t="shared" si="288"/>
        <v>11.111111111111111</v>
      </c>
      <c r="G3096" s="5" t="str">
        <f>IF(COUNTIFS(Q3_SQL_Error_Concentration!$A:$A,A3096,Q3_SQL_Error_Concentration!$E:$E,B3096,Q3_SQL_Error_Concentration!$F:$F,C3096)=0,"",SUMIFS(Q3_SQL_Error_Concentration!$I:$I,Q3_SQL_Error_Concentration!$A:$A,A3096,Q3_SQL_Error_Concentration!$E:$E,B3096,Q3_SQL_Error_Concentration!$F:$F,C3096))</f>
        <v/>
      </c>
      <c r="H3096" s="5" t="str">
        <f t="shared" si="289"/>
        <v/>
      </c>
      <c r="I3096" s="5">
        <f>IF(D3096&gt;=Q3_Validation!$C$2,1,0)</f>
        <v>0</v>
      </c>
      <c r="J3096" s="8" t="str">
        <f t="shared" si="290"/>
        <v/>
      </c>
      <c r="K3096" s="5" t="str">
        <f t="shared" si="291"/>
        <v>excluded</v>
      </c>
      <c r="L3096" s="5">
        <f t="shared" si="292"/>
        <v>0</v>
      </c>
      <c r="M3096" s="5">
        <f t="shared" si="293"/>
        <v>0</v>
      </c>
    </row>
    <row r="3097" spans="1:13">
      <c r="A3097" s="5">
        <v>5251</v>
      </c>
      <c r="B3097" s="5">
        <v>15</v>
      </c>
      <c r="C3097" s="5" t="s">
        <v>62</v>
      </c>
      <c r="D3097" s="5">
        <v>1744</v>
      </c>
      <c r="E3097" s="5">
        <v>26</v>
      </c>
      <c r="F3097" s="8">
        <f t="shared" si="288"/>
        <v>1.4908256880733946</v>
      </c>
      <c r="G3097" s="5" t="str">
        <f>IF(COUNTIFS(Q3_SQL_Error_Concentration!$A:$A,A3097,Q3_SQL_Error_Concentration!$E:$E,B3097,Q3_SQL_Error_Concentration!$F:$F,C3097)=0,"",SUMIFS(Q3_SQL_Error_Concentration!$I:$I,Q3_SQL_Error_Concentration!$A:$A,A3097,Q3_SQL_Error_Concentration!$E:$E,B3097,Q3_SQL_Error_Concentration!$F:$F,C3097))</f>
        <v/>
      </c>
      <c r="H3097" s="5" t="str">
        <f t="shared" si="289"/>
        <v/>
      </c>
      <c r="I3097" s="5">
        <f>IF(D3097&gt;=Q3_Validation!$C$2,1,0)</f>
        <v>1</v>
      </c>
      <c r="J3097" s="8">
        <f t="shared" si="290"/>
        <v>1.4908256880733946</v>
      </c>
      <c r="K3097" s="5" t="str">
        <f t="shared" si="291"/>
        <v>normal</v>
      </c>
      <c r="L3097" s="5">
        <f t="shared" si="292"/>
        <v>0</v>
      </c>
      <c r="M3097" s="5">
        <f t="shared" si="293"/>
        <v>0</v>
      </c>
    </row>
    <row r="3098" spans="1:13">
      <c r="A3098" s="5">
        <v>5251</v>
      </c>
      <c r="B3098" s="5">
        <v>16</v>
      </c>
      <c r="C3098" s="5" t="s">
        <v>63</v>
      </c>
      <c r="D3098" s="5">
        <v>1168</v>
      </c>
      <c r="E3098" s="5">
        <v>15</v>
      </c>
      <c r="F3098" s="8">
        <f t="shared" si="288"/>
        <v>1.2842465753424657</v>
      </c>
      <c r="G3098" s="5" t="str">
        <f>IF(COUNTIFS(Q3_SQL_Error_Concentration!$A:$A,A3098,Q3_SQL_Error_Concentration!$E:$E,B3098,Q3_SQL_Error_Concentration!$F:$F,C3098)=0,"",SUMIFS(Q3_SQL_Error_Concentration!$I:$I,Q3_SQL_Error_Concentration!$A:$A,A3098,Q3_SQL_Error_Concentration!$E:$E,B3098,Q3_SQL_Error_Concentration!$F:$F,C3098))</f>
        <v/>
      </c>
      <c r="H3098" s="5" t="str">
        <f t="shared" si="289"/>
        <v/>
      </c>
      <c r="I3098" s="5">
        <f>IF(D3098&gt;=Q3_Validation!$C$2,1,0)</f>
        <v>1</v>
      </c>
      <c r="J3098" s="8">
        <f t="shared" si="290"/>
        <v>1.2842465753424657</v>
      </c>
      <c r="K3098" s="5" t="str">
        <f t="shared" si="291"/>
        <v>normal</v>
      </c>
      <c r="L3098" s="5">
        <f t="shared" si="292"/>
        <v>0</v>
      </c>
      <c r="M3098" s="5">
        <f t="shared" si="293"/>
        <v>0</v>
      </c>
    </row>
    <row r="3099" spans="1:13">
      <c r="A3099" s="5">
        <v>5251</v>
      </c>
      <c r="B3099" s="5">
        <v>16</v>
      </c>
      <c r="C3099" s="5" t="s">
        <v>64</v>
      </c>
      <c r="D3099" s="5">
        <v>8</v>
      </c>
      <c r="E3099" s="5">
        <v>0</v>
      </c>
      <c r="F3099" s="8">
        <f t="shared" si="288"/>
        <v>0</v>
      </c>
      <c r="G3099" s="5" t="str">
        <f>IF(COUNTIFS(Q3_SQL_Error_Concentration!$A:$A,A3099,Q3_SQL_Error_Concentration!$E:$E,B3099,Q3_SQL_Error_Concentration!$F:$F,C3099)=0,"",SUMIFS(Q3_SQL_Error_Concentration!$I:$I,Q3_SQL_Error_Concentration!$A:$A,A3099,Q3_SQL_Error_Concentration!$E:$E,B3099,Q3_SQL_Error_Concentration!$F:$F,C3099))</f>
        <v/>
      </c>
      <c r="H3099" s="5" t="str">
        <f t="shared" si="289"/>
        <v/>
      </c>
      <c r="I3099" s="5">
        <f>IF(D3099&gt;=Q3_Validation!$C$2,1,0)</f>
        <v>0</v>
      </c>
      <c r="J3099" s="8" t="str">
        <f t="shared" si="290"/>
        <v/>
      </c>
      <c r="K3099" s="5" t="str">
        <f t="shared" si="291"/>
        <v>excluded</v>
      </c>
      <c r="L3099" s="5">
        <f t="shared" si="292"/>
        <v>0</v>
      </c>
      <c r="M3099" s="5">
        <f t="shared" si="293"/>
        <v>0</v>
      </c>
    </row>
    <row r="3100" spans="1:13">
      <c r="A3100" s="5">
        <v>5251</v>
      </c>
      <c r="B3100" s="5">
        <v>16</v>
      </c>
      <c r="C3100" s="5" t="s">
        <v>62</v>
      </c>
      <c r="D3100" s="5">
        <v>1669</v>
      </c>
      <c r="E3100" s="5">
        <v>12</v>
      </c>
      <c r="F3100" s="8">
        <f t="shared" si="288"/>
        <v>0.7189934092270821</v>
      </c>
      <c r="G3100" s="5" t="str">
        <f>IF(COUNTIFS(Q3_SQL_Error_Concentration!$A:$A,A3100,Q3_SQL_Error_Concentration!$E:$E,B3100,Q3_SQL_Error_Concentration!$F:$F,C3100)=0,"",SUMIFS(Q3_SQL_Error_Concentration!$I:$I,Q3_SQL_Error_Concentration!$A:$A,A3100,Q3_SQL_Error_Concentration!$E:$E,B3100,Q3_SQL_Error_Concentration!$F:$F,C3100))</f>
        <v/>
      </c>
      <c r="H3100" s="5" t="str">
        <f t="shared" si="289"/>
        <v/>
      </c>
      <c r="I3100" s="5">
        <f>IF(D3100&gt;=Q3_Validation!$C$2,1,0)</f>
        <v>1</v>
      </c>
      <c r="J3100" s="8">
        <f t="shared" si="290"/>
        <v>0.7189934092270821</v>
      </c>
      <c r="K3100" s="5" t="str">
        <f t="shared" si="291"/>
        <v>normal</v>
      </c>
      <c r="L3100" s="5">
        <f t="shared" si="292"/>
        <v>0</v>
      </c>
      <c r="M3100" s="5">
        <f t="shared" si="293"/>
        <v>0</v>
      </c>
    </row>
    <row r="3101" spans="1:13">
      <c r="A3101" s="5">
        <v>5251</v>
      </c>
      <c r="B3101" s="5">
        <v>17</v>
      </c>
      <c r="C3101" s="5" t="s">
        <v>63</v>
      </c>
      <c r="D3101" s="5">
        <v>353</v>
      </c>
      <c r="E3101" s="5">
        <v>3</v>
      </c>
      <c r="F3101" s="8">
        <f t="shared" si="288"/>
        <v>0.84985835694050993</v>
      </c>
      <c r="G3101" s="5" t="str">
        <f>IF(COUNTIFS(Q3_SQL_Error_Concentration!$A:$A,A3101,Q3_SQL_Error_Concentration!$E:$E,B3101,Q3_SQL_Error_Concentration!$F:$F,C3101)=0,"",SUMIFS(Q3_SQL_Error_Concentration!$I:$I,Q3_SQL_Error_Concentration!$A:$A,A3101,Q3_SQL_Error_Concentration!$E:$E,B3101,Q3_SQL_Error_Concentration!$F:$F,C3101))</f>
        <v/>
      </c>
      <c r="H3101" s="5" t="str">
        <f t="shared" si="289"/>
        <v/>
      </c>
      <c r="I3101" s="5">
        <f>IF(D3101&gt;=Q3_Validation!$C$2,1,0)</f>
        <v>0</v>
      </c>
      <c r="J3101" s="8" t="str">
        <f t="shared" si="290"/>
        <v/>
      </c>
      <c r="K3101" s="5" t="str">
        <f t="shared" si="291"/>
        <v>excluded</v>
      </c>
      <c r="L3101" s="5">
        <f t="shared" si="292"/>
        <v>0</v>
      </c>
      <c r="M3101" s="5">
        <f t="shared" si="293"/>
        <v>0</v>
      </c>
    </row>
    <row r="3102" spans="1:13">
      <c r="A3102" s="5">
        <v>5251</v>
      </c>
      <c r="B3102" s="5">
        <v>17</v>
      </c>
      <c r="C3102" s="5" t="s">
        <v>64</v>
      </c>
      <c r="D3102" s="5">
        <v>2</v>
      </c>
      <c r="E3102" s="5">
        <v>0</v>
      </c>
      <c r="F3102" s="8">
        <f t="shared" si="288"/>
        <v>0</v>
      </c>
      <c r="G3102" s="5" t="str">
        <f>IF(COUNTIFS(Q3_SQL_Error_Concentration!$A:$A,A3102,Q3_SQL_Error_Concentration!$E:$E,B3102,Q3_SQL_Error_Concentration!$F:$F,C3102)=0,"",SUMIFS(Q3_SQL_Error_Concentration!$I:$I,Q3_SQL_Error_Concentration!$A:$A,A3102,Q3_SQL_Error_Concentration!$E:$E,B3102,Q3_SQL_Error_Concentration!$F:$F,C3102))</f>
        <v/>
      </c>
      <c r="H3102" s="5" t="str">
        <f t="shared" si="289"/>
        <v/>
      </c>
      <c r="I3102" s="5">
        <f>IF(D3102&gt;=Q3_Validation!$C$2,1,0)</f>
        <v>0</v>
      </c>
      <c r="J3102" s="8" t="str">
        <f t="shared" si="290"/>
        <v/>
      </c>
      <c r="K3102" s="5" t="str">
        <f t="shared" si="291"/>
        <v>excluded</v>
      </c>
      <c r="L3102" s="5">
        <f t="shared" si="292"/>
        <v>0</v>
      </c>
      <c r="M3102" s="5">
        <f t="shared" si="293"/>
        <v>0</v>
      </c>
    </row>
    <row r="3103" spans="1:13">
      <c r="A3103" s="5">
        <v>5251</v>
      </c>
      <c r="B3103" s="5">
        <v>17</v>
      </c>
      <c r="C3103" s="5" t="s">
        <v>62</v>
      </c>
      <c r="D3103" s="5">
        <v>557</v>
      </c>
      <c r="E3103" s="5">
        <v>6</v>
      </c>
      <c r="F3103" s="8">
        <f t="shared" si="288"/>
        <v>1.0771992818671454</v>
      </c>
      <c r="G3103" s="5" t="str">
        <f>IF(COUNTIFS(Q3_SQL_Error_Concentration!$A:$A,A3103,Q3_SQL_Error_Concentration!$E:$E,B3103,Q3_SQL_Error_Concentration!$F:$F,C3103)=0,"",SUMIFS(Q3_SQL_Error_Concentration!$I:$I,Q3_SQL_Error_Concentration!$A:$A,A3103,Q3_SQL_Error_Concentration!$E:$E,B3103,Q3_SQL_Error_Concentration!$F:$F,C3103))</f>
        <v/>
      </c>
      <c r="H3103" s="5" t="str">
        <f t="shared" si="289"/>
        <v/>
      </c>
      <c r="I3103" s="5">
        <f>IF(D3103&gt;=Q3_Validation!$C$2,1,0)</f>
        <v>0</v>
      </c>
      <c r="J3103" s="8" t="str">
        <f t="shared" si="290"/>
        <v/>
      </c>
      <c r="K3103" s="5" t="str">
        <f t="shared" si="291"/>
        <v>excluded</v>
      </c>
      <c r="L3103" s="5">
        <f t="shared" si="292"/>
        <v>0</v>
      </c>
      <c r="M3103" s="5">
        <f t="shared" si="293"/>
        <v>0</v>
      </c>
    </row>
    <row r="3104" spans="1:13">
      <c r="A3104" s="5">
        <v>5251</v>
      </c>
      <c r="B3104" s="5">
        <v>18</v>
      </c>
      <c r="C3104" s="5" t="s">
        <v>63</v>
      </c>
      <c r="D3104" s="5">
        <v>350</v>
      </c>
      <c r="E3104" s="5">
        <v>2</v>
      </c>
      <c r="F3104" s="8">
        <f t="shared" si="288"/>
        <v>0.5714285714285714</v>
      </c>
      <c r="G3104" s="5" t="str">
        <f>IF(COUNTIFS(Q3_SQL_Error_Concentration!$A:$A,A3104,Q3_SQL_Error_Concentration!$E:$E,B3104,Q3_SQL_Error_Concentration!$F:$F,C3104)=0,"",SUMIFS(Q3_SQL_Error_Concentration!$I:$I,Q3_SQL_Error_Concentration!$A:$A,A3104,Q3_SQL_Error_Concentration!$E:$E,B3104,Q3_SQL_Error_Concentration!$F:$F,C3104))</f>
        <v/>
      </c>
      <c r="H3104" s="5" t="str">
        <f t="shared" si="289"/>
        <v/>
      </c>
      <c r="I3104" s="5">
        <f>IF(D3104&gt;=Q3_Validation!$C$2,1,0)</f>
        <v>0</v>
      </c>
      <c r="J3104" s="8" t="str">
        <f t="shared" si="290"/>
        <v/>
      </c>
      <c r="K3104" s="5" t="str">
        <f t="shared" si="291"/>
        <v>excluded</v>
      </c>
      <c r="L3104" s="5">
        <f t="shared" si="292"/>
        <v>0</v>
      </c>
      <c r="M3104" s="5">
        <f t="shared" si="293"/>
        <v>0</v>
      </c>
    </row>
    <row r="3105" spans="1:13">
      <c r="A3105" s="5">
        <v>5251</v>
      </c>
      <c r="B3105" s="5">
        <v>18</v>
      </c>
      <c r="C3105" s="5" t="s">
        <v>62</v>
      </c>
      <c r="D3105" s="5">
        <v>807</v>
      </c>
      <c r="E3105" s="5">
        <v>16</v>
      </c>
      <c r="F3105" s="8">
        <f t="shared" si="288"/>
        <v>1.9826517967781909</v>
      </c>
      <c r="G3105" s="5" t="str">
        <f>IF(COUNTIFS(Q3_SQL_Error_Concentration!$A:$A,A3105,Q3_SQL_Error_Concentration!$E:$E,B3105,Q3_SQL_Error_Concentration!$F:$F,C3105)=0,"",SUMIFS(Q3_SQL_Error_Concentration!$I:$I,Q3_SQL_Error_Concentration!$A:$A,A3105,Q3_SQL_Error_Concentration!$E:$E,B3105,Q3_SQL_Error_Concentration!$F:$F,C3105))</f>
        <v/>
      </c>
      <c r="H3105" s="5" t="str">
        <f t="shared" si="289"/>
        <v/>
      </c>
      <c r="I3105" s="5">
        <f>IF(D3105&gt;=Q3_Validation!$C$2,1,0)</f>
        <v>1</v>
      </c>
      <c r="J3105" s="8">
        <f t="shared" si="290"/>
        <v>1.9826517967781909</v>
      </c>
      <c r="K3105" s="5" t="str">
        <f t="shared" si="291"/>
        <v>normal</v>
      </c>
      <c r="L3105" s="5">
        <f t="shared" si="292"/>
        <v>0</v>
      </c>
      <c r="M3105" s="5">
        <f t="shared" si="293"/>
        <v>0</v>
      </c>
    </row>
    <row r="3106" spans="1:13">
      <c r="A3106" s="5">
        <v>5251</v>
      </c>
      <c r="B3106" s="5">
        <v>19</v>
      </c>
      <c r="C3106" s="5" t="s">
        <v>63</v>
      </c>
      <c r="D3106" s="5">
        <v>453</v>
      </c>
      <c r="E3106" s="5">
        <v>8</v>
      </c>
      <c r="F3106" s="8">
        <f t="shared" si="288"/>
        <v>1.7660044150110374</v>
      </c>
      <c r="G3106" s="5" t="str">
        <f>IF(COUNTIFS(Q3_SQL_Error_Concentration!$A:$A,A3106,Q3_SQL_Error_Concentration!$E:$E,B3106,Q3_SQL_Error_Concentration!$F:$F,C3106)=0,"",SUMIFS(Q3_SQL_Error_Concentration!$I:$I,Q3_SQL_Error_Concentration!$A:$A,A3106,Q3_SQL_Error_Concentration!$E:$E,B3106,Q3_SQL_Error_Concentration!$F:$F,C3106))</f>
        <v/>
      </c>
      <c r="H3106" s="5" t="str">
        <f t="shared" si="289"/>
        <v/>
      </c>
      <c r="I3106" s="5">
        <f>IF(D3106&gt;=Q3_Validation!$C$2,1,0)</f>
        <v>0</v>
      </c>
      <c r="J3106" s="8" t="str">
        <f t="shared" si="290"/>
        <v/>
      </c>
      <c r="K3106" s="5" t="str">
        <f t="shared" si="291"/>
        <v>excluded</v>
      </c>
      <c r="L3106" s="5">
        <f t="shared" si="292"/>
        <v>0</v>
      </c>
      <c r="M3106" s="5">
        <f t="shared" si="293"/>
        <v>0</v>
      </c>
    </row>
    <row r="3107" spans="1:13">
      <c r="A3107" s="5">
        <v>5251</v>
      </c>
      <c r="B3107" s="5">
        <v>19</v>
      </c>
      <c r="C3107" s="5" t="s">
        <v>62</v>
      </c>
      <c r="D3107" s="5">
        <v>491</v>
      </c>
      <c r="E3107" s="5">
        <v>7</v>
      </c>
      <c r="F3107" s="8">
        <f t="shared" si="288"/>
        <v>1.4256619144602851</v>
      </c>
      <c r="G3107" s="5" t="str">
        <f>IF(COUNTIFS(Q3_SQL_Error_Concentration!$A:$A,A3107,Q3_SQL_Error_Concentration!$E:$E,B3107,Q3_SQL_Error_Concentration!$F:$F,C3107)=0,"",SUMIFS(Q3_SQL_Error_Concentration!$I:$I,Q3_SQL_Error_Concentration!$A:$A,A3107,Q3_SQL_Error_Concentration!$E:$E,B3107,Q3_SQL_Error_Concentration!$F:$F,C3107))</f>
        <v/>
      </c>
      <c r="H3107" s="5" t="str">
        <f t="shared" si="289"/>
        <v/>
      </c>
      <c r="I3107" s="5">
        <f>IF(D3107&gt;=Q3_Validation!$C$2,1,0)</f>
        <v>0</v>
      </c>
      <c r="J3107" s="8" t="str">
        <f t="shared" si="290"/>
        <v/>
      </c>
      <c r="K3107" s="5" t="str">
        <f t="shared" si="291"/>
        <v>excluded</v>
      </c>
      <c r="L3107" s="5">
        <f t="shared" si="292"/>
        <v>0</v>
      </c>
      <c r="M3107" s="5">
        <f t="shared" si="293"/>
        <v>0</v>
      </c>
    </row>
    <row r="3108" spans="1:13">
      <c r="A3108" s="5">
        <v>5251</v>
      </c>
      <c r="B3108" s="5">
        <v>20</v>
      </c>
      <c r="C3108" s="5" t="s">
        <v>63</v>
      </c>
      <c r="D3108" s="5">
        <v>427</v>
      </c>
      <c r="E3108" s="5">
        <v>7</v>
      </c>
      <c r="F3108" s="8">
        <f t="shared" si="288"/>
        <v>1.639344262295082</v>
      </c>
      <c r="G3108" s="5" t="str">
        <f>IF(COUNTIFS(Q3_SQL_Error_Concentration!$A:$A,A3108,Q3_SQL_Error_Concentration!$E:$E,B3108,Q3_SQL_Error_Concentration!$F:$F,C3108)=0,"",SUMIFS(Q3_SQL_Error_Concentration!$I:$I,Q3_SQL_Error_Concentration!$A:$A,A3108,Q3_SQL_Error_Concentration!$E:$E,B3108,Q3_SQL_Error_Concentration!$F:$F,C3108))</f>
        <v/>
      </c>
      <c r="H3108" s="5" t="str">
        <f t="shared" si="289"/>
        <v/>
      </c>
      <c r="I3108" s="5">
        <f>IF(D3108&gt;=Q3_Validation!$C$2,1,0)</f>
        <v>0</v>
      </c>
      <c r="J3108" s="8" t="str">
        <f t="shared" si="290"/>
        <v/>
      </c>
      <c r="K3108" s="5" t="str">
        <f t="shared" si="291"/>
        <v>excluded</v>
      </c>
      <c r="L3108" s="5">
        <f t="shared" si="292"/>
        <v>0</v>
      </c>
      <c r="M3108" s="5">
        <f t="shared" si="293"/>
        <v>0</v>
      </c>
    </row>
    <row r="3109" spans="1:13">
      <c r="A3109" s="5">
        <v>5251</v>
      </c>
      <c r="B3109" s="5">
        <v>20</v>
      </c>
      <c r="C3109" s="5" t="s">
        <v>62</v>
      </c>
      <c r="D3109" s="5">
        <v>543</v>
      </c>
      <c r="E3109" s="5">
        <v>13</v>
      </c>
      <c r="F3109" s="8">
        <f t="shared" si="288"/>
        <v>2.3941068139963169</v>
      </c>
      <c r="G3109" s="5" t="str">
        <f>IF(COUNTIFS(Q3_SQL_Error_Concentration!$A:$A,A3109,Q3_SQL_Error_Concentration!$E:$E,B3109,Q3_SQL_Error_Concentration!$F:$F,C3109)=0,"",SUMIFS(Q3_SQL_Error_Concentration!$I:$I,Q3_SQL_Error_Concentration!$A:$A,A3109,Q3_SQL_Error_Concentration!$E:$E,B3109,Q3_SQL_Error_Concentration!$F:$F,C3109))</f>
        <v/>
      </c>
      <c r="H3109" s="5" t="str">
        <f t="shared" si="289"/>
        <v/>
      </c>
      <c r="I3109" s="5">
        <f>IF(D3109&gt;=Q3_Validation!$C$2,1,0)</f>
        <v>0</v>
      </c>
      <c r="J3109" s="8" t="str">
        <f t="shared" si="290"/>
        <v/>
      </c>
      <c r="K3109" s="5" t="str">
        <f t="shared" si="291"/>
        <v>excluded</v>
      </c>
      <c r="L3109" s="5">
        <f t="shared" si="292"/>
        <v>0</v>
      </c>
      <c r="M3109" s="5">
        <f t="shared" si="293"/>
        <v>0</v>
      </c>
    </row>
    <row r="3110" spans="1:13">
      <c r="A3110" s="5">
        <v>5251</v>
      </c>
      <c r="B3110" s="5">
        <v>21</v>
      </c>
      <c r="C3110" s="5" t="s">
        <v>63</v>
      </c>
      <c r="D3110" s="5">
        <v>301</v>
      </c>
      <c r="E3110" s="5">
        <v>1</v>
      </c>
      <c r="F3110" s="8">
        <f t="shared" si="288"/>
        <v>0.33222591362126247</v>
      </c>
      <c r="G3110" s="5" t="str">
        <f>IF(COUNTIFS(Q3_SQL_Error_Concentration!$A:$A,A3110,Q3_SQL_Error_Concentration!$E:$E,B3110,Q3_SQL_Error_Concentration!$F:$F,C3110)=0,"",SUMIFS(Q3_SQL_Error_Concentration!$I:$I,Q3_SQL_Error_Concentration!$A:$A,A3110,Q3_SQL_Error_Concentration!$E:$E,B3110,Q3_SQL_Error_Concentration!$F:$F,C3110))</f>
        <v/>
      </c>
      <c r="H3110" s="5" t="str">
        <f t="shared" si="289"/>
        <v/>
      </c>
      <c r="I3110" s="5">
        <f>IF(D3110&gt;=Q3_Validation!$C$2,1,0)</f>
        <v>0</v>
      </c>
      <c r="J3110" s="8" t="str">
        <f t="shared" si="290"/>
        <v/>
      </c>
      <c r="K3110" s="5" t="str">
        <f t="shared" si="291"/>
        <v>excluded</v>
      </c>
      <c r="L3110" s="5">
        <f t="shared" si="292"/>
        <v>0</v>
      </c>
      <c r="M3110" s="5">
        <f t="shared" si="293"/>
        <v>0</v>
      </c>
    </row>
    <row r="3111" spans="1:13">
      <c r="A3111" s="5">
        <v>5251</v>
      </c>
      <c r="B3111" s="5">
        <v>21</v>
      </c>
      <c r="C3111" s="5" t="s">
        <v>62</v>
      </c>
      <c r="D3111" s="5">
        <v>456</v>
      </c>
      <c r="E3111" s="5">
        <v>3</v>
      </c>
      <c r="F3111" s="8">
        <f t="shared" si="288"/>
        <v>0.65789473684210531</v>
      </c>
      <c r="G3111" s="5" t="str">
        <f>IF(COUNTIFS(Q3_SQL_Error_Concentration!$A:$A,A3111,Q3_SQL_Error_Concentration!$E:$E,B3111,Q3_SQL_Error_Concentration!$F:$F,C3111)=0,"",SUMIFS(Q3_SQL_Error_Concentration!$I:$I,Q3_SQL_Error_Concentration!$A:$A,A3111,Q3_SQL_Error_Concentration!$E:$E,B3111,Q3_SQL_Error_Concentration!$F:$F,C3111))</f>
        <v/>
      </c>
      <c r="H3111" s="5" t="str">
        <f t="shared" si="289"/>
        <v/>
      </c>
      <c r="I3111" s="5">
        <f>IF(D3111&gt;=Q3_Validation!$C$2,1,0)</f>
        <v>0</v>
      </c>
      <c r="J3111" s="8" t="str">
        <f t="shared" si="290"/>
        <v/>
      </c>
      <c r="K3111" s="5" t="str">
        <f t="shared" si="291"/>
        <v>excluded</v>
      </c>
      <c r="L3111" s="5">
        <f t="shared" si="292"/>
        <v>0</v>
      </c>
      <c r="M3111" s="5">
        <f t="shared" si="293"/>
        <v>0</v>
      </c>
    </row>
    <row r="3112" spans="1:13">
      <c r="A3112" s="5">
        <v>5251</v>
      </c>
      <c r="B3112" s="5">
        <v>22</v>
      </c>
      <c r="C3112" s="5" t="s">
        <v>63</v>
      </c>
      <c r="D3112" s="5">
        <v>241</v>
      </c>
      <c r="E3112" s="5">
        <v>3</v>
      </c>
      <c r="F3112" s="8">
        <f t="shared" si="288"/>
        <v>1.2448132780082988</v>
      </c>
      <c r="G3112" s="5" t="str">
        <f>IF(COUNTIFS(Q3_SQL_Error_Concentration!$A:$A,A3112,Q3_SQL_Error_Concentration!$E:$E,B3112,Q3_SQL_Error_Concentration!$F:$F,C3112)=0,"",SUMIFS(Q3_SQL_Error_Concentration!$I:$I,Q3_SQL_Error_Concentration!$A:$A,A3112,Q3_SQL_Error_Concentration!$E:$E,B3112,Q3_SQL_Error_Concentration!$F:$F,C3112))</f>
        <v/>
      </c>
      <c r="H3112" s="5" t="str">
        <f t="shared" si="289"/>
        <v/>
      </c>
      <c r="I3112" s="5">
        <f>IF(D3112&gt;=Q3_Validation!$C$2,1,0)</f>
        <v>0</v>
      </c>
      <c r="J3112" s="8" t="str">
        <f t="shared" si="290"/>
        <v/>
      </c>
      <c r="K3112" s="5" t="str">
        <f t="shared" si="291"/>
        <v>excluded</v>
      </c>
      <c r="L3112" s="5">
        <f t="shared" si="292"/>
        <v>0</v>
      </c>
      <c r="M3112" s="5">
        <f t="shared" si="293"/>
        <v>0</v>
      </c>
    </row>
    <row r="3113" spans="1:13">
      <c r="A3113" s="5">
        <v>5251</v>
      </c>
      <c r="B3113" s="5">
        <v>22</v>
      </c>
      <c r="C3113" s="5" t="s">
        <v>62</v>
      </c>
      <c r="D3113" s="5">
        <v>394</v>
      </c>
      <c r="E3113" s="5">
        <v>2</v>
      </c>
      <c r="F3113" s="8">
        <f t="shared" si="288"/>
        <v>0.50761421319796951</v>
      </c>
      <c r="G3113" s="5" t="str">
        <f>IF(COUNTIFS(Q3_SQL_Error_Concentration!$A:$A,A3113,Q3_SQL_Error_Concentration!$E:$E,B3113,Q3_SQL_Error_Concentration!$F:$F,C3113)=0,"",SUMIFS(Q3_SQL_Error_Concentration!$I:$I,Q3_SQL_Error_Concentration!$A:$A,A3113,Q3_SQL_Error_Concentration!$E:$E,B3113,Q3_SQL_Error_Concentration!$F:$F,C3113))</f>
        <v/>
      </c>
      <c r="H3113" s="5" t="str">
        <f t="shared" si="289"/>
        <v/>
      </c>
      <c r="I3113" s="5">
        <f>IF(D3113&gt;=Q3_Validation!$C$2,1,0)</f>
        <v>0</v>
      </c>
      <c r="J3113" s="8" t="str">
        <f t="shared" si="290"/>
        <v/>
      </c>
      <c r="K3113" s="5" t="str">
        <f t="shared" si="291"/>
        <v>excluded</v>
      </c>
      <c r="L3113" s="5">
        <f t="shared" si="292"/>
        <v>0</v>
      </c>
      <c r="M3113" s="5">
        <f t="shared" si="293"/>
        <v>0</v>
      </c>
    </row>
    <row r="3114" spans="1:13">
      <c r="A3114" s="5">
        <v>5251</v>
      </c>
      <c r="B3114" s="5">
        <v>23</v>
      </c>
      <c r="C3114" s="5" t="s">
        <v>63</v>
      </c>
      <c r="D3114" s="5">
        <v>81</v>
      </c>
      <c r="E3114" s="5">
        <v>0</v>
      </c>
      <c r="F3114" s="8">
        <f t="shared" si="288"/>
        <v>0</v>
      </c>
      <c r="G3114" s="5" t="str">
        <f>IF(COUNTIFS(Q3_SQL_Error_Concentration!$A:$A,A3114,Q3_SQL_Error_Concentration!$E:$E,B3114,Q3_SQL_Error_Concentration!$F:$F,C3114)=0,"",SUMIFS(Q3_SQL_Error_Concentration!$I:$I,Q3_SQL_Error_Concentration!$A:$A,A3114,Q3_SQL_Error_Concentration!$E:$E,B3114,Q3_SQL_Error_Concentration!$F:$F,C3114))</f>
        <v/>
      </c>
      <c r="H3114" s="5" t="str">
        <f t="shared" si="289"/>
        <v/>
      </c>
      <c r="I3114" s="5">
        <f>IF(D3114&gt;=Q3_Validation!$C$2,1,0)</f>
        <v>0</v>
      </c>
      <c r="J3114" s="8" t="str">
        <f t="shared" si="290"/>
        <v/>
      </c>
      <c r="K3114" s="5" t="str">
        <f t="shared" si="291"/>
        <v>excluded</v>
      </c>
      <c r="L3114" s="5">
        <f t="shared" si="292"/>
        <v>0</v>
      </c>
      <c r="M3114" s="5">
        <f t="shared" si="293"/>
        <v>0</v>
      </c>
    </row>
    <row r="3115" spans="1:13">
      <c r="A3115" s="5">
        <v>5251</v>
      </c>
      <c r="B3115" s="5">
        <v>23</v>
      </c>
      <c r="C3115" s="5" t="s">
        <v>62</v>
      </c>
      <c r="D3115" s="5">
        <v>91</v>
      </c>
      <c r="E3115" s="5">
        <v>0</v>
      </c>
      <c r="F3115" s="8">
        <f t="shared" si="288"/>
        <v>0</v>
      </c>
      <c r="G3115" s="5" t="str">
        <f>IF(COUNTIFS(Q3_SQL_Error_Concentration!$A:$A,A3115,Q3_SQL_Error_Concentration!$E:$E,B3115,Q3_SQL_Error_Concentration!$F:$F,C3115)=0,"",SUMIFS(Q3_SQL_Error_Concentration!$I:$I,Q3_SQL_Error_Concentration!$A:$A,A3115,Q3_SQL_Error_Concentration!$E:$E,B3115,Q3_SQL_Error_Concentration!$F:$F,C3115))</f>
        <v/>
      </c>
      <c r="H3115" s="5" t="str">
        <f t="shared" si="289"/>
        <v/>
      </c>
      <c r="I3115" s="5">
        <f>IF(D3115&gt;=Q3_Validation!$C$2,1,0)</f>
        <v>0</v>
      </c>
      <c r="J3115" s="8" t="str">
        <f t="shared" si="290"/>
        <v/>
      </c>
      <c r="K3115" s="5" t="str">
        <f t="shared" si="291"/>
        <v>excluded</v>
      </c>
      <c r="L3115" s="5">
        <f t="shared" si="292"/>
        <v>0</v>
      </c>
      <c r="M3115" s="5">
        <f t="shared" si="293"/>
        <v>0</v>
      </c>
    </row>
    <row r="3116" spans="1:13">
      <c r="A3116" s="5">
        <v>5261</v>
      </c>
      <c r="B3116" s="5">
        <v>5</v>
      </c>
      <c r="C3116" s="5" t="s">
        <v>63</v>
      </c>
      <c r="D3116" s="5">
        <v>9</v>
      </c>
      <c r="E3116" s="5">
        <v>0</v>
      </c>
      <c r="F3116" s="8">
        <f t="shared" si="288"/>
        <v>0</v>
      </c>
      <c r="G3116" s="5" t="str">
        <f>IF(COUNTIFS(Q3_SQL_Error_Concentration!$A:$A,A3116,Q3_SQL_Error_Concentration!$E:$E,B3116,Q3_SQL_Error_Concentration!$F:$F,C3116)=0,"",SUMIFS(Q3_SQL_Error_Concentration!$I:$I,Q3_SQL_Error_Concentration!$A:$A,A3116,Q3_SQL_Error_Concentration!$E:$E,B3116,Q3_SQL_Error_Concentration!$F:$F,C3116))</f>
        <v/>
      </c>
      <c r="H3116" s="5" t="str">
        <f t="shared" si="289"/>
        <v/>
      </c>
      <c r="I3116" s="5">
        <f>IF(D3116&gt;=Q3_Validation!$C$2,1,0)</f>
        <v>0</v>
      </c>
      <c r="J3116" s="8" t="str">
        <f t="shared" si="290"/>
        <v/>
      </c>
      <c r="K3116" s="5" t="str">
        <f t="shared" si="291"/>
        <v>excluded</v>
      </c>
      <c r="L3116" s="5">
        <f t="shared" si="292"/>
        <v>0</v>
      </c>
      <c r="M3116" s="5">
        <f t="shared" si="293"/>
        <v>0</v>
      </c>
    </row>
    <row r="3117" spans="1:13">
      <c r="A3117" s="5">
        <v>5261</v>
      </c>
      <c r="B3117" s="5">
        <v>5</v>
      </c>
      <c r="C3117" s="5" t="s">
        <v>62</v>
      </c>
      <c r="D3117" s="5">
        <v>13</v>
      </c>
      <c r="E3117" s="5">
        <v>1</v>
      </c>
      <c r="F3117" s="8">
        <f t="shared" si="288"/>
        <v>7.6923076923076925</v>
      </c>
      <c r="G3117" s="5" t="str">
        <f>IF(COUNTIFS(Q3_SQL_Error_Concentration!$A:$A,A3117,Q3_SQL_Error_Concentration!$E:$E,B3117,Q3_SQL_Error_Concentration!$F:$F,C3117)=0,"",SUMIFS(Q3_SQL_Error_Concentration!$I:$I,Q3_SQL_Error_Concentration!$A:$A,A3117,Q3_SQL_Error_Concentration!$E:$E,B3117,Q3_SQL_Error_Concentration!$F:$F,C3117))</f>
        <v/>
      </c>
      <c r="H3117" s="5" t="str">
        <f t="shared" si="289"/>
        <v/>
      </c>
      <c r="I3117" s="5">
        <f>IF(D3117&gt;=Q3_Validation!$C$2,1,0)</f>
        <v>0</v>
      </c>
      <c r="J3117" s="8" t="str">
        <f t="shared" si="290"/>
        <v/>
      </c>
      <c r="K3117" s="5" t="str">
        <f t="shared" si="291"/>
        <v>excluded</v>
      </c>
      <c r="L3117" s="5">
        <f t="shared" si="292"/>
        <v>0</v>
      </c>
      <c r="M3117" s="5">
        <f t="shared" si="293"/>
        <v>0</v>
      </c>
    </row>
    <row r="3118" spans="1:13">
      <c r="A3118" s="5">
        <v>5261</v>
      </c>
      <c r="B3118" s="5">
        <v>6</v>
      </c>
      <c r="C3118" s="5" t="s">
        <v>63</v>
      </c>
      <c r="D3118" s="5">
        <v>151</v>
      </c>
      <c r="E3118" s="5">
        <v>0</v>
      </c>
      <c r="F3118" s="8">
        <f t="shared" si="288"/>
        <v>0</v>
      </c>
      <c r="G3118" s="5" t="str">
        <f>IF(COUNTIFS(Q3_SQL_Error_Concentration!$A:$A,A3118,Q3_SQL_Error_Concentration!$E:$E,B3118,Q3_SQL_Error_Concentration!$F:$F,C3118)=0,"",SUMIFS(Q3_SQL_Error_Concentration!$I:$I,Q3_SQL_Error_Concentration!$A:$A,A3118,Q3_SQL_Error_Concentration!$E:$E,B3118,Q3_SQL_Error_Concentration!$F:$F,C3118))</f>
        <v/>
      </c>
      <c r="H3118" s="5" t="str">
        <f t="shared" si="289"/>
        <v/>
      </c>
      <c r="I3118" s="5">
        <f>IF(D3118&gt;=Q3_Validation!$C$2,1,0)</f>
        <v>0</v>
      </c>
      <c r="J3118" s="8" t="str">
        <f t="shared" si="290"/>
        <v/>
      </c>
      <c r="K3118" s="5" t="str">
        <f t="shared" si="291"/>
        <v>excluded</v>
      </c>
      <c r="L3118" s="5">
        <f t="shared" si="292"/>
        <v>0</v>
      </c>
      <c r="M3118" s="5">
        <f t="shared" si="293"/>
        <v>0</v>
      </c>
    </row>
    <row r="3119" spans="1:13">
      <c r="A3119" s="5">
        <v>5261</v>
      </c>
      <c r="B3119" s="5">
        <v>6</v>
      </c>
      <c r="C3119" s="5" t="s">
        <v>62</v>
      </c>
      <c r="D3119" s="5">
        <v>251</v>
      </c>
      <c r="E3119" s="5">
        <v>2</v>
      </c>
      <c r="F3119" s="8">
        <f t="shared" si="288"/>
        <v>0.79681274900398402</v>
      </c>
      <c r="G3119" s="5" t="str">
        <f>IF(COUNTIFS(Q3_SQL_Error_Concentration!$A:$A,A3119,Q3_SQL_Error_Concentration!$E:$E,B3119,Q3_SQL_Error_Concentration!$F:$F,C3119)=0,"",SUMIFS(Q3_SQL_Error_Concentration!$I:$I,Q3_SQL_Error_Concentration!$A:$A,A3119,Q3_SQL_Error_Concentration!$E:$E,B3119,Q3_SQL_Error_Concentration!$F:$F,C3119))</f>
        <v/>
      </c>
      <c r="H3119" s="5" t="str">
        <f t="shared" si="289"/>
        <v/>
      </c>
      <c r="I3119" s="5">
        <f>IF(D3119&gt;=Q3_Validation!$C$2,1,0)</f>
        <v>0</v>
      </c>
      <c r="J3119" s="8" t="str">
        <f t="shared" si="290"/>
        <v/>
      </c>
      <c r="K3119" s="5" t="str">
        <f t="shared" si="291"/>
        <v>excluded</v>
      </c>
      <c r="L3119" s="5">
        <f t="shared" si="292"/>
        <v>0</v>
      </c>
      <c r="M3119" s="5">
        <f t="shared" si="293"/>
        <v>0</v>
      </c>
    </row>
    <row r="3120" spans="1:13">
      <c r="A3120" s="5">
        <v>5261</v>
      </c>
      <c r="B3120" s="5">
        <v>7</v>
      </c>
      <c r="C3120" s="5" t="s">
        <v>63</v>
      </c>
      <c r="D3120" s="5">
        <v>108</v>
      </c>
      <c r="E3120" s="5">
        <v>1</v>
      </c>
      <c r="F3120" s="8">
        <f t="shared" si="288"/>
        <v>0.92592592592592593</v>
      </c>
      <c r="G3120" s="5" t="str">
        <f>IF(COUNTIFS(Q3_SQL_Error_Concentration!$A:$A,A3120,Q3_SQL_Error_Concentration!$E:$E,B3120,Q3_SQL_Error_Concentration!$F:$F,C3120)=0,"",SUMIFS(Q3_SQL_Error_Concentration!$I:$I,Q3_SQL_Error_Concentration!$A:$A,A3120,Q3_SQL_Error_Concentration!$E:$E,B3120,Q3_SQL_Error_Concentration!$F:$F,C3120))</f>
        <v/>
      </c>
      <c r="H3120" s="5" t="str">
        <f t="shared" si="289"/>
        <v/>
      </c>
      <c r="I3120" s="5">
        <f>IF(D3120&gt;=Q3_Validation!$C$2,1,0)</f>
        <v>0</v>
      </c>
      <c r="J3120" s="8" t="str">
        <f t="shared" si="290"/>
        <v/>
      </c>
      <c r="K3120" s="5" t="str">
        <f t="shared" si="291"/>
        <v>excluded</v>
      </c>
      <c r="L3120" s="5">
        <f t="shared" si="292"/>
        <v>0</v>
      </c>
      <c r="M3120" s="5">
        <f t="shared" si="293"/>
        <v>0</v>
      </c>
    </row>
    <row r="3121" spans="1:13">
      <c r="A3121" s="5">
        <v>5261</v>
      </c>
      <c r="B3121" s="5">
        <v>7</v>
      </c>
      <c r="C3121" s="5" t="s">
        <v>62</v>
      </c>
      <c r="D3121" s="5">
        <v>282</v>
      </c>
      <c r="E3121" s="5">
        <v>1</v>
      </c>
      <c r="F3121" s="8">
        <f t="shared" si="288"/>
        <v>0.3546099290780142</v>
      </c>
      <c r="G3121" s="5" t="str">
        <f>IF(COUNTIFS(Q3_SQL_Error_Concentration!$A:$A,A3121,Q3_SQL_Error_Concentration!$E:$E,B3121,Q3_SQL_Error_Concentration!$F:$F,C3121)=0,"",SUMIFS(Q3_SQL_Error_Concentration!$I:$I,Q3_SQL_Error_Concentration!$A:$A,A3121,Q3_SQL_Error_Concentration!$E:$E,B3121,Q3_SQL_Error_Concentration!$F:$F,C3121))</f>
        <v/>
      </c>
      <c r="H3121" s="5" t="str">
        <f t="shared" si="289"/>
        <v/>
      </c>
      <c r="I3121" s="5">
        <f>IF(D3121&gt;=Q3_Validation!$C$2,1,0)</f>
        <v>0</v>
      </c>
      <c r="J3121" s="8" t="str">
        <f t="shared" si="290"/>
        <v/>
      </c>
      <c r="K3121" s="5" t="str">
        <f t="shared" si="291"/>
        <v>excluded</v>
      </c>
      <c r="L3121" s="5">
        <f t="shared" si="292"/>
        <v>0</v>
      </c>
      <c r="M3121" s="5">
        <f t="shared" si="293"/>
        <v>0</v>
      </c>
    </row>
    <row r="3122" spans="1:13">
      <c r="A3122" s="5">
        <v>5261</v>
      </c>
      <c r="B3122" s="5">
        <v>8</v>
      </c>
      <c r="C3122" s="5" t="s">
        <v>63</v>
      </c>
      <c r="D3122" s="5">
        <v>245</v>
      </c>
      <c r="E3122" s="5">
        <v>4</v>
      </c>
      <c r="F3122" s="8">
        <f t="shared" si="288"/>
        <v>1.6326530612244898</v>
      </c>
      <c r="G3122" s="5" t="str">
        <f>IF(COUNTIFS(Q3_SQL_Error_Concentration!$A:$A,A3122,Q3_SQL_Error_Concentration!$E:$E,B3122,Q3_SQL_Error_Concentration!$F:$F,C3122)=0,"",SUMIFS(Q3_SQL_Error_Concentration!$I:$I,Q3_SQL_Error_Concentration!$A:$A,A3122,Q3_SQL_Error_Concentration!$E:$E,B3122,Q3_SQL_Error_Concentration!$F:$F,C3122))</f>
        <v/>
      </c>
      <c r="H3122" s="5" t="str">
        <f t="shared" si="289"/>
        <v/>
      </c>
      <c r="I3122" s="5">
        <f>IF(D3122&gt;=Q3_Validation!$C$2,1,0)</f>
        <v>0</v>
      </c>
      <c r="J3122" s="8" t="str">
        <f t="shared" si="290"/>
        <v/>
      </c>
      <c r="K3122" s="5" t="str">
        <f t="shared" si="291"/>
        <v>excluded</v>
      </c>
      <c r="L3122" s="5">
        <f t="shared" si="292"/>
        <v>0</v>
      </c>
      <c r="M3122" s="5">
        <f t="shared" si="293"/>
        <v>0</v>
      </c>
    </row>
    <row r="3123" spans="1:13">
      <c r="A3123" s="5">
        <v>5261</v>
      </c>
      <c r="B3123" s="5">
        <v>8</v>
      </c>
      <c r="C3123" s="5" t="s">
        <v>62</v>
      </c>
      <c r="D3123" s="5">
        <v>341</v>
      </c>
      <c r="E3123" s="5">
        <v>9</v>
      </c>
      <c r="F3123" s="8">
        <f t="shared" si="288"/>
        <v>2.6392961876832843</v>
      </c>
      <c r="G3123" s="5" t="str">
        <f>IF(COUNTIFS(Q3_SQL_Error_Concentration!$A:$A,A3123,Q3_SQL_Error_Concentration!$E:$E,B3123,Q3_SQL_Error_Concentration!$F:$F,C3123)=0,"",SUMIFS(Q3_SQL_Error_Concentration!$I:$I,Q3_SQL_Error_Concentration!$A:$A,A3123,Q3_SQL_Error_Concentration!$E:$E,B3123,Q3_SQL_Error_Concentration!$F:$F,C3123))</f>
        <v/>
      </c>
      <c r="H3123" s="5" t="str">
        <f t="shared" si="289"/>
        <v/>
      </c>
      <c r="I3123" s="5">
        <f>IF(D3123&gt;=Q3_Validation!$C$2,1,0)</f>
        <v>0</v>
      </c>
      <c r="J3123" s="8" t="str">
        <f t="shared" si="290"/>
        <v/>
      </c>
      <c r="K3123" s="5" t="str">
        <f t="shared" si="291"/>
        <v>excluded</v>
      </c>
      <c r="L3123" s="5">
        <f t="shared" si="292"/>
        <v>0</v>
      </c>
      <c r="M3123" s="5">
        <f t="shared" si="293"/>
        <v>0</v>
      </c>
    </row>
    <row r="3124" spans="1:13">
      <c r="A3124" s="5">
        <v>5261</v>
      </c>
      <c r="B3124" s="5">
        <v>9</v>
      </c>
      <c r="C3124" s="5" t="s">
        <v>63</v>
      </c>
      <c r="D3124" s="5">
        <v>157</v>
      </c>
      <c r="E3124" s="5">
        <v>3</v>
      </c>
      <c r="F3124" s="8">
        <f t="shared" si="288"/>
        <v>1.910828025477707</v>
      </c>
      <c r="G3124" s="5" t="str">
        <f>IF(COUNTIFS(Q3_SQL_Error_Concentration!$A:$A,A3124,Q3_SQL_Error_Concentration!$E:$E,B3124,Q3_SQL_Error_Concentration!$F:$F,C3124)=0,"",SUMIFS(Q3_SQL_Error_Concentration!$I:$I,Q3_SQL_Error_Concentration!$A:$A,A3124,Q3_SQL_Error_Concentration!$E:$E,B3124,Q3_SQL_Error_Concentration!$F:$F,C3124))</f>
        <v/>
      </c>
      <c r="H3124" s="5" t="str">
        <f t="shared" si="289"/>
        <v/>
      </c>
      <c r="I3124" s="5">
        <f>IF(D3124&gt;=Q3_Validation!$C$2,1,0)</f>
        <v>0</v>
      </c>
      <c r="J3124" s="8" t="str">
        <f t="shared" si="290"/>
        <v/>
      </c>
      <c r="K3124" s="5" t="str">
        <f t="shared" si="291"/>
        <v>excluded</v>
      </c>
      <c r="L3124" s="5">
        <f t="shared" si="292"/>
        <v>0</v>
      </c>
      <c r="M3124" s="5">
        <f t="shared" si="293"/>
        <v>0</v>
      </c>
    </row>
    <row r="3125" spans="1:13">
      <c r="A3125" s="5">
        <v>5261</v>
      </c>
      <c r="B3125" s="5">
        <v>9</v>
      </c>
      <c r="C3125" s="5" t="s">
        <v>62</v>
      </c>
      <c r="D3125" s="5">
        <v>196</v>
      </c>
      <c r="E3125" s="5">
        <v>1</v>
      </c>
      <c r="F3125" s="8">
        <f t="shared" si="288"/>
        <v>0.51020408163265307</v>
      </c>
      <c r="G3125" s="5" t="str">
        <f>IF(COUNTIFS(Q3_SQL_Error_Concentration!$A:$A,A3125,Q3_SQL_Error_Concentration!$E:$E,B3125,Q3_SQL_Error_Concentration!$F:$F,C3125)=0,"",SUMIFS(Q3_SQL_Error_Concentration!$I:$I,Q3_SQL_Error_Concentration!$A:$A,A3125,Q3_SQL_Error_Concentration!$E:$E,B3125,Q3_SQL_Error_Concentration!$F:$F,C3125))</f>
        <v/>
      </c>
      <c r="H3125" s="5" t="str">
        <f t="shared" si="289"/>
        <v/>
      </c>
      <c r="I3125" s="5">
        <f>IF(D3125&gt;=Q3_Validation!$C$2,1,0)</f>
        <v>0</v>
      </c>
      <c r="J3125" s="8" t="str">
        <f t="shared" si="290"/>
        <v/>
      </c>
      <c r="K3125" s="5" t="str">
        <f t="shared" si="291"/>
        <v>excluded</v>
      </c>
      <c r="L3125" s="5">
        <f t="shared" si="292"/>
        <v>0</v>
      </c>
      <c r="M3125" s="5">
        <f t="shared" si="293"/>
        <v>0</v>
      </c>
    </row>
    <row r="3126" spans="1:13">
      <c r="A3126" s="5">
        <v>5261</v>
      </c>
      <c r="B3126" s="5">
        <v>10</v>
      </c>
      <c r="C3126" s="5" t="s">
        <v>63</v>
      </c>
      <c r="D3126" s="5">
        <v>204</v>
      </c>
      <c r="E3126" s="5">
        <v>4</v>
      </c>
      <c r="F3126" s="8">
        <f t="shared" si="288"/>
        <v>1.9607843137254901</v>
      </c>
      <c r="G3126" s="5" t="str">
        <f>IF(COUNTIFS(Q3_SQL_Error_Concentration!$A:$A,A3126,Q3_SQL_Error_Concentration!$E:$E,B3126,Q3_SQL_Error_Concentration!$F:$F,C3126)=0,"",SUMIFS(Q3_SQL_Error_Concentration!$I:$I,Q3_SQL_Error_Concentration!$A:$A,A3126,Q3_SQL_Error_Concentration!$E:$E,B3126,Q3_SQL_Error_Concentration!$F:$F,C3126))</f>
        <v/>
      </c>
      <c r="H3126" s="5" t="str">
        <f t="shared" si="289"/>
        <v/>
      </c>
      <c r="I3126" s="5">
        <f>IF(D3126&gt;=Q3_Validation!$C$2,1,0)</f>
        <v>0</v>
      </c>
      <c r="J3126" s="8" t="str">
        <f t="shared" si="290"/>
        <v/>
      </c>
      <c r="K3126" s="5" t="str">
        <f t="shared" si="291"/>
        <v>excluded</v>
      </c>
      <c r="L3126" s="5">
        <f t="shared" si="292"/>
        <v>0</v>
      </c>
      <c r="M3126" s="5">
        <f t="shared" si="293"/>
        <v>0</v>
      </c>
    </row>
    <row r="3127" spans="1:13">
      <c r="A3127" s="5">
        <v>5261</v>
      </c>
      <c r="B3127" s="5">
        <v>10</v>
      </c>
      <c r="C3127" s="5" t="s">
        <v>62</v>
      </c>
      <c r="D3127" s="5">
        <v>305</v>
      </c>
      <c r="E3127" s="5">
        <v>5</v>
      </c>
      <c r="F3127" s="8">
        <f t="shared" si="288"/>
        <v>1.639344262295082</v>
      </c>
      <c r="G3127" s="5" t="str">
        <f>IF(COUNTIFS(Q3_SQL_Error_Concentration!$A:$A,A3127,Q3_SQL_Error_Concentration!$E:$E,B3127,Q3_SQL_Error_Concentration!$F:$F,C3127)=0,"",SUMIFS(Q3_SQL_Error_Concentration!$I:$I,Q3_SQL_Error_Concentration!$A:$A,A3127,Q3_SQL_Error_Concentration!$E:$E,B3127,Q3_SQL_Error_Concentration!$F:$F,C3127))</f>
        <v/>
      </c>
      <c r="H3127" s="5" t="str">
        <f t="shared" si="289"/>
        <v/>
      </c>
      <c r="I3127" s="5">
        <f>IF(D3127&gt;=Q3_Validation!$C$2,1,0)</f>
        <v>0</v>
      </c>
      <c r="J3127" s="8" t="str">
        <f t="shared" si="290"/>
        <v/>
      </c>
      <c r="K3127" s="5" t="str">
        <f t="shared" si="291"/>
        <v>excluded</v>
      </c>
      <c r="L3127" s="5">
        <f t="shared" si="292"/>
        <v>0</v>
      </c>
      <c r="M3127" s="5">
        <f t="shared" si="293"/>
        <v>0</v>
      </c>
    </row>
    <row r="3128" spans="1:13">
      <c r="A3128" s="5">
        <v>5261</v>
      </c>
      <c r="B3128" s="5">
        <v>11</v>
      </c>
      <c r="C3128" s="5" t="s">
        <v>63</v>
      </c>
      <c r="D3128" s="5">
        <v>229</v>
      </c>
      <c r="E3128" s="5">
        <v>2</v>
      </c>
      <c r="F3128" s="8">
        <f t="shared" si="288"/>
        <v>0.8733624454148472</v>
      </c>
      <c r="G3128" s="5" t="str">
        <f>IF(COUNTIFS(Q3_SQL_Error_Concentration!$A:$A,A3128,Q3_SQL_Error_Concentration!$E:$E,B3128,Q3_SQL_Error_Concentration!$F:$F,C3128)=0,"",SUMIFS(Q3_SQL_Error_Concentration!$I:$I,Q3_SQL_Error_Concentration!$A:$A,A3128,Q3_SQL_Error_Concentration!$E:$E,B3128,Q3_SQL_Error_Concentration!$F:$F,C3128))</f>
        <v/>
      </c>
      <c r="H3128" s="5" t="str">
        <f t="shared" si="289"/>
        <v/>
      </c>
      <c r="I3128" s="5">
        <f>IF(D3128&gt;=Q3_Validation!$C$2,1,0)</f>
        <v>0</v>
      </c>
      <c r="J3128" s="8" t="str">
        <f t="shared" si="290"/>
        <v/>
      </c>
      <c r="K3128" s="5" t="str">
        <f t="shared" si="291"/>
        <v>excluded</v>
      </c>
      <c r="L3128" s="5">
        <f t="shared" si="292"/>
        <v>0</v>
      </c>
      <c r="M3128" s="5">
        <f t="shared" si="293"/>
        <v>0</v>
      </c>
    </row>
    <row r="3129" spans="1:13">
      <c r="A3129" s="5">
        <v>5261</v>
      </c>
      <c r="B3129" s="5">
        <v>11</v>
      </c>
      <c r="C3129" s="5" t="s">
        <v>62</v>
      </c>
      <c r="D3129" s="5">
        <v>366</v>
      </c>
      <c r="E3129" s="5">
        <v>2</v>
      </c>
      <c r="F3129" s="8">
        <f t="shared" si="288"/>
        <v>0.54644808743169404</v>
      </c>
      <c r="G3129" s="5" t="str">
        <f>IF(COUNTIFS(Q3_SQL_Error_Concentration!$A:$A,A3129,Q3_SQL_Error_Concentration!$E:$E,B3129,Q3_SQL_Error_Concentration!$F:$F,C3129)=0,"",SUMIFS(Q3_SQL_Error_Concentration!$I:$I,Q3_SQL_Error_Concentration!$A:$A,A3129,Q3_SQL_Error_Concentration!$E:$E,B3129,Q3_SQL_Error_Concentration!$F:$F,C3129))</f>
        <v/>
      </c>
      <c r="H3129" s="5" t="str">
        <f t="shared" si="289"/>
        <v/>
      </c>
      <c r="I3129" s="5">
        <f>IF(D3129&gt;=Q3_Validation!$C$2,1,0)</f>
        <v>0</v>
      </c>
      <c r="J3129" s="8" t="str">
        <f t="shared" si="290"/>
        <v/>
      </c>
      <c r="K3129" s="5" t="str">
        <f t="shared" si="291"/>
        <v>excluded</v>
      </c>
      <c r="L3129" s="5">
        <f t="shared" si="292"/>
        <v>0</v>
      </c>
      <c r="M3129" s="5">
        <f t="shared" si="293"/>
        <v>0</v>
      </c>
    </row>
    <row r="3130" spans="1:13">
      <c r="A3130" s="5">
        <v>5261</v>
      </c>
      <c r="B3130" s="5">
        <v>12</v>
      </c>
      <c r="C3130" s="5" t="s">
        <v>63</v>
      </c>
      <c r="D3130" s="5">
        <v>161</v>
      </c>
      <c r="E3130" s="5">
        <v>3</v>
      </c>
      <c r="F3130" s="8">
        <f t="shared" si="288"/>
        <v>1.8633540372670807</v>
      </c>
      <c r="G3130" s="5" t="str">
        <f>IF(COUNTIFS(Q3_SQL_Error_Concentration!$A:$A,A3130,Q3_SQL_Error_Concentration!$E:$E,B3130,Q3_SQL_Error_Concentration!$F:$F,C3130)=0,"",SUMIFS(Q3_SQL_Error_Concentration!$I:$I,Q3_SQL_Error_Concentration!$A:$A,A3130,Q3_SQL_Error_Concentration!$E:$E,B3130,Q3_SQL_Error_Concentration!$F:$F,C3130))</f>
        <v/>
      </c>
      <c r="H3130" s="5" t="str">
        <f t="shared" si="289"/>
        <v/>
      </c>
      <c r="I3130" s="5">
        <f>IF(D3130&gt;=Q3_Validation!$C$2,1,0)</f>
        <v>0</v>
      </c>
      <c r="J3130" s="8" t="str">
        <f t="shared" si="290"/>
        <v/>
      </c>
      <c r="K3130" s="5" t="str">
        <f t="shared" si="291"/>
        <v>excluded</v>
      </c>
      <c r="L3130" s="5">
        <f t="shared" si="292"/>
        <v>0</v>
      </c>
      <c r="M3130" s="5">
        <f t="shared" si="293"/>
        <v>0</v>
      </c>
    </row>
    <row r="3131" spans="1:13">
      <c r="A3131" s="5">
        <v>5261</v>
      </c>
      <c r="B3131" s="5">
        <v>12</v>
      </c>
      <c r="C3131" s="5" t="s">
        <v>62</v>
      </c>
      <c r="D3131" s="5">
        <v>271</v>
      </c>
      <c r="E3131" s="5">
        <v>4</v>
      </c>
      <c r="F3131" s="8">
        <f t="shared" si="288"/>
        <v>1.4760147601476015</v>
      </c>
      <c r="G3131" s="5" t="str">
        <f>IF(COUNTIFS(Q3_SQL_Error_Concentration!$A:$A,A3131,Q3_SQL_Error_Concentration!$E:$E,B3131,Q3_SQL_Error_Concentration!$F:$F,C3131)=0,"",SUMIFS(Q3_SQL_Error_Concentration!$I:$I,Q3_SQL_Error_Concentration!$A:$A,A3131,Q3_SQL_Error_Concentration!$E:$E,B3131,Q3_SQL_Error_Concentration!$F:$F,C3131))</f>
        <v/>
      </c>
      <c r="H3131" s="5" t="str">
        <f t="shared" si="289"/>
        <v/>
      </c>
      <c r="I3131" s="5">
        <f>IF(D3131&gt;=Q3_Validation!$C$2,1,0)</f>
        <v>0</v>
      </c>
      <c r="J3131" s="8" t="str">
        <f t="shared" si="290"/>
        <v/>
      </c>
      <c r="K3131" s="5" t="str">
        <f t="shared" si="291"/>
        <v>excluded</v>
      </c>
      <c r="L3131" s="5">
        <f t="shared" si="292"/>
        <v>0</v>
      </c>
      <c r="M3131" s="5">
        <f t="shared" si="293"/>
        <v>0</v>
      </c>
    </row>
    <row r="3132" spans="1:13">
      <c r="A3132" s="5">
        <v>5261</v>
      </c>
      <c r="B3132" s="5">
        <v>13</v>
      </c>
      <c r="C3132" s="5" t="s">
        <v>63</v>
      </c>
      <c r="D3132" s="5">
        <v>178</v>
      </c>
      <c r="E3132" s="5">
        <v>5</v>
      </c>
      <c r="F3132" s="8">
        <f t="shared" si="288"/>
        <v>2.808988764044944</v>
      </c>
      <c r="G3132" s="5" t="str">
        <f>IF(COUNTIFS(Q3_SQL_Error_Concentration!$A:$A,A3132,Q3_SQL_Error_Concentration!$E:$E,B3132,Q3_SQL_Error_Concentration!$F:$F,C3132)=0,"",SUMIFS(Q3_SQL_Error_Concentration!$I:$I,Q3_SQL_Error_Concentration!$A:$A,A3132,Q3_SQL_Error_Concentration!$E:$E,B3132,Q3_SQL_Error_Concentration!$F:$F,C3132))</f>
        <v/>
      </c>
      <c r="H3132" s="5" t="str">
        <f t="shared" si="289"/>
        <v/>
      </c>
      <c r="I3132" s="5">
        <f>IF(D3132&gt;=Q3_Validation!$C$2,1,0)</f>
        <v>0</v>
      </c>
      <c r="J3132" s="8" t="str">
        <f t="shared" si="290"/>
        <v/>
      </c>
      <c r="K3132" s="5" t="str">
        <f t="shared" si="291"/>
        <v>excluded</v>
      </c>
      <c r="L3132" s="5">
        <f t="shared" si="292"/>
        <v>0</v>
      </c>
      <c r="M3132" s="5">
        <f t="shared" si="293"/>
        <v>0</v>
      </c>
    </row>
    <row r="3133" spans="1:13">
      <c r="A3133" s="5">
        <v>5261</v>
      </c>
      <c r="B3133" s="5">
        <v>13</v>
      </c>
      <c r="C3133" s="5" t="s">
        <v>62</v>
      </c>
      <c r="D3133" s="5">
        <v>284</v>
      </c>
      <c r="E3133" s="5">
        <v>8</v>
      </c>
      <c r="F3133" s="8">
        <f t="shared" si="288"/>
        <v>2.816901408450704</v>
      </c>
      <c r="G3133" s="5" t="str">
        <f>IF(COUNTIFS(Q3_SQL_Error_Concentration!$A:$A,A3133,Q3_SQL_Error_Concentration!$E:$E,B3133,Q3_SQL_Error_Concentration!$F:$F,C3133)=0,"",SUMIFS(Q3_SQL_Error_Concentration!$I:$I,Q3_SQL_Error_Concentration!$A:$A,A3133,Q3_SQL_Error_Concentration!$E:$E,B3133,Q3_SQL_Error_Concentration!$F:$F,C3133))</f>
        <v/>
      </c>
      <c r="H3133" s="5" t="str">
        <f t="shared" si="289"/>
        <v/>
      </c>
      <c r="I3133" s="5">
        <f>IF(D3133&gt;=Q3_Validation!$C$2,1,0)</f>
        <v>0</v>
      </c>
      <c r="J3133" s="8" t="str">
        <f t="shared" si="290"/>
        <v/>
      </c>
      <c r="K3133" s="5" t="str">
        <f t="shared" si="291"/>
        <v>excluded</v>
      </c>
      <c r="L3133" s="5">
        <f t="shared" si="292"/>
        <v>0</v>
      </c>
      <c r="M3133" s="5">
        <f t="shared" si="293"/>
        <v>0</v>
      </c>
    </row>
    <row r="3134" spans="1:13">
      <c r="A3134" s="5">
        <v>5261</v>
      </c>
      <c r="B3134" s="5">
        <v>14</v>
      </c>
      <c r="C3134" s="5" t="s">
        <v>63</v>
      </c>
      <c r="D3134" s="5">
        <v>236</v>
      </c>
      <c r="E3134" s="5">
        <v>0</v>
      </c>
      <c r="F3134" s="8">
        <f t="shared" si="288"/>
        <v>0</v>
      </c>
      <c r="G3134" s="5" t="str">
        <f>IF(COUNTIFS(Q3_SQL_Error_Concentration!$A:$A,A3134,Q3_SQL_Error_Concentration!$E:$E,B3134,Q3_SQL_Error_Concentration!$F:$F,C3134)=0,"",SUMIFS(Q3_SQL_Error_Concentration!$I:$I,Q3_SQL_Error_Concentration!$A:$A,A3134,Q3_SQL_Error_Concentration!$E:$E,B3134,Q3_SQL_Error_Concentration!$F:$F,C3134))</f>
        <v/>
      </c>
      <c r="H3134" s="5" t="str">
        <f t="shared" si="289"/>
        <v/>
      </c>
      <c r="I3134" s="5">
        <f>IF(D3134&gt;=Q3_Validation!$C$2,1,0)</f>
        <v>0</v>
      </c>
      <c r="J3134" s="8" t="str">
        <f t="shared" si="290"/>
        <v/>
      </c>
      <c r="K3134" s="5" t="str">
        <f t="shared" si="291"/>
        <v>excluded</v>
      </c>
      <c r="L3134" s="5">
        <f t="shared" si="292"/>
        <v>0</v>
      </c>
      <c r="M3134" s="5">
        <f t="shared" si="293"/>
        <v>0</v>
      </c>
    </row>
    <row r="3135" spans="1:13">
      <c r="A3135" s="5">
        <v>5261</v>
      </c>
      <c r="B3135" s="5">
        <v>14</v>
      </c>
      <c r="C3135" s="5" t="s">
        <v>62</v>
      </c>
      <c r="D3135" s="5">
        <v>325</v>
      </c>
      <c r="E3135" s="5">
        <v>4</v>
      </c>
      <c r="F3135" s="8">
        <f t="shared" si="288"/>
        <v>1.2307692307692308</v>
      </c>
      <c r="G3135" s="5" t="str">
        <f>IF(COUNTIFS(Q3_SQL_Error_Concentration!$A:$A,A3135,Q3_SQL_Error_Concentration!$E:$E,B3135,Q3_SQL_Error_Concentration!$F:$F,C3135)=0,"",SUMIFS(Q3_SQL_Error_Concentration!$I:$I,Q3_SQL_Error_Concentration!$A:$A,A3135,Q3_SQL_Error_Concentration!$E:$E,B3135,Q3_SQL_Error_Concentration!$F:$F,C3135))</f>
        <v/>
      </c>
      <c r="H3135" s="5" t="str">
        <f t="shared" si="289"/>
        <v/>
      </c>
      <c r="I3135" s="5">
        <f>IF(D3135&gt;=Q3_Validation!$C$2,1,0)</f>
        <v>0</v>
      </c>
      <c r="J3135" s="8" t="str">
        <f t="shared" si="290"/>
        <v/>
      </c>
      <c r="K3135" s="5" t="str">
        <f t="shared" si="291"/>
        <v>excluded</v>
      </c>
      <c r="L3135" s="5">
        <f t="shared" si="292"/>
        <v>0</v>
      </c>
      <c r="M3135" s="5">
        <f t="shared" si="293"/>
        <v>0</v>
      </c>
    </row>
    <row r="3136" spans="1:13">
      <c r="A3136" s="5">
        <v>5261</v>
      </c>
      <c r="B3136" s="5">
        <v>15</v>
      </c>
      <c r="C3136" s="5" t="s">
        <v>63</v>
      </c>
      <c r="D3136" s="5">
        <v>278</v>
      </c>
      <c r="E3136" s="5">
        <v>7</v>
      </c>
      <c r="F3136" s="8">
        <f t="shared" si="288"/>
        <v>2.5179856115107913</v>
      </c>
      <c r="G3136" s="5" t="str">
        <f>IF(COUNTIFS(Q3_SQL_Error_Concentration!$A:$A,A3136,Q3_SQL_Error_Concentration!$E:$E,B3136,Q3_SQL_Error_Concentration!$F:$F,C3136)=0,"",SUMIFS(Q3_SQL_Error_Concentration!$I:$I,Q3_SQL_Error_Concentration!$A:$A,A3136,Q3_SQL_Error_Concentration!$E:$E,B3136,Q3_SQL_Error_Concentration!$F:$F,C3136))</f>
        <v/>
      </c>
      <c r="H3136" s="5" t="str">
        <f t="shared" si="289"/>
        <v/>
      </c>
      <c r="I3136" s="5">
        <f>IF(D3136&gt;=Q3_Validation!$C$2,1,0)</f>
        <v>0</v>
      </c>
      <c r="J3136" s="8" t="str">
        <f t="shared" si="290"/>
        <v/>
      </c>
      <c r="K3136" s="5" t="str">
        <f t="shared" si="291"/>
        <v>excluded</v>
      </c>
      <c r="L3136" s="5">
        <f t="shared" si="292"/>
        <v>0</v>
      </c>
      <c r="M3136" s="5">
        <f t="shared" si="293"/>
        <v>0</v>
      </c>
    </row>
    <row r="3137" spans="1:13">
      <c r="A3137" s="5">
        <v>5261</v>
      </c>
      <c r="B3137" s="5">
        <v>15</v>
      </c>
      <c r="C3137" s="5" t="s">
        <v>62</v>
      </c>
      <c r="D3137" s="5">
        <v>329</v>
      </c>
      <c r="E3137" s="5">
        <v>3</v>
      </c>
      <c r="F3137" s="8">
        <f t="shared" si="288"/>
        <v>0.91185410334346506</v>
      </c>
      <c r="G3137" s="5" t="str">
        <f>IF(COUNTIFS(Q3_SQL_Error_Concentration!$A:$A,A3137,Q3_SQL_Error_Concentration!$E:$E,B3137,Q3_SQL_Error_Concentration!$F:$F,C3137)=0,"",SUMIFS(Q3_SQL_Error_Concentration!$I:$I,Q3_SQL_Error_Concentration!$A:$A,A3137,Q3_SQL_Error_Concentration!$E:$E,B3137,Q3_SQL_Error_Concentration!$F:$F,C3137))</f>
        <v/>
      </c>
      <c r="H3137" s="5" t="str">
        <f t="shared" si="289"/>
        <v/>
      </c>
      <c r="I3137" s="5">
        <f>IF(D3137&gt;=Q3_Validation!$C$2,1,0)</f>
        <v>0</v>
      </c>
      <c r="J3137" s="8" t="str">
        <f t="shared" si="290"/>
        <v/>
      </c>
      <c r="K3137" s="5" t="str">
        <f t="shared" si="291"/>
        <v>excluded</v>
      </c>
      <c r="L3137" s="5">
        <f t="shared" si="292"/>
        <v>0</v>
      </c>
      <c r="M3137" s="5">
        <f t="shared" si="293"/>
        <v>0</v>
      </c>
    </row>
    <row r="3138" spans="1:13">
      <c r="A3138" s="5">
        <v>5261</v>
      </c>
      <c r="B3138" s="5">
        <v>16</v>
      </c>
      <c r="C3138" s="5" t="s">
        <v>63</v>
      </c>
      <c r="D3138" s="5">
        <v>235</v>
      </c>
      <c r="E3138" s="5">
        <v>6</v>
      </c>
      <c r="F3138" s="8">
        <f t="shared" ref="F3138:F3201" si="294">100*E3138/D3138</f>
        <v>2.5531914893617023</v>
      </c>
      <c r="G3138" s="5" t="str">
        <f>IF(COUNTIFS(Q3_SQL_Error_Concentration!$A:$A,A3138,Q3_SQL_Error_Concentration!$E:$E,B3138,Q3_SQL_Error_Concentration!$F:$F,C3138)=0,"",SUMIFS(Q3_SQL_Error_Concentration!$I:$I,Q3_SQL_Error_Concentration!$A:$A,A3138,Q3_SQL_Error_Concentration!$E:$E,B3138,Q3_SQL_Error_Concentration!$F:$F,C3138))</f>
        <v/>
      </c>
      <c r="H3138" s="5" t="str">
        <f t="shared" ref="H3138:H3201" si="295">IF(G3138="","",IF(ABS(F3138-G3138)&lt;=0.0002,"PASS","FAIL"))</f>
        <v/>
      </c>
      <c r="I3138" s="5">
        <f>IF(D3138&gt;=Q3_Validation!$C$2,1,0)</f>
        <v>0</v>
      </c>
      <c r="J3138" s="8" t="str">
        <f t="shared" ref="J3138:J3201" si="296">IF(I3138=1,F3138,"")</f>
        <v/>
      </c>
      <c r="K3138" s="5" t="str">
        <f t="shared" ref="K3138:K3201" si="297">IF(D3138&lt;601,"excluded",IF(J3138&gt;3.628192,"outlier",IF(J3138&gt;=2.11093,"high-error","normal")))</f>
        <v>excluded</v>
      </c>
      <c r="L3138" s="5">
        <f t="shared" ref="L3138:L3201" si="298">COUNTIFS(A:A,A3138,K:K,"high-error")+COUNTIFS(A:A,A3138,K:K,"outlier")</f>
        <v>0</v>
      </c>
      <c r="M3138" s="5">
        <f t="shared" ref="M3138:M3201" si="299">IF(AND(L3138&gt;=2,OR(K3138="high-error",K3138="outlier")),1,0)</f>
        <v>0</v>
      </c>
    </row>
    <row r="3139" spans="1:13">
      <c r="A3139" s="5">
        <v>5261</v>
      </c>
      <c r="B3139" s="5">
        <v>16</v>
      </c>
      <c r="C3139" s="5" t="s">
        <v>62</v>
      </c>
      <c r="D3139" s="5">
        <v>289</v>
      </c>
      <c r="E3139" s="5">
        <v>3</v>
      </c>
      <c r="F3139" s="8">
        <f t="shared" si="294"/>
        <v>1.0380622837370241</v>
      </c>
      <c r="G3139" s="5" t="str">
        <f>IF(COUNTIFS(Q3_SQL_Error_Concentration!$A:$A,A3139,Q3_SQL_Error_Concentration!$E:$E,B3139,Q3_SQL_Error_Concentration!$F:$F,C3139)=0,"",SUMIFS(Q3_SQL_Error_Concentration!$I:$I,Q3_SQL_Error_Concentration!$A:$A,A3139,Q3_SQL_Error_Concentration!$E:$E,B3139,Q3_SQL_Error_Concentration!$F:$F,C3139))</f>
        <v/>
      </c>
      <c r="H3139" s="5" t="str">
        <f t="shared" si="295"/>
        <v/>
      </c>
      <c r="I3139" s="5">
        <f>IF(D3139&gt;=Q3_Validation!$C$2,1,0)</f>
        <v>0</v>
      </c>
      <c r="J3139" s="8" t="str">
        <f t="shared" si="296"/>
        <v/>
      </c>
      <c r="K3139" s="5" t="str">
        <f t="shared" si="297"/>
        <v>excluded</v>
      </c>
      <c r="L3139" s="5">
        <f t="shared" si="298"/>
        <v>0</v>
      </c>
      <c r="M3139" s="5">
        <f t="shared" si="299"/>
        <v>0</v>
      </c>
    </row>
    <row r="3140" spans="1:13">
      <c r="A3140" s="5">
        <v>5261</v>
      </c>
      <c r="B3140" s="5">
        <v>17</v>
      </c>
      <c r="C3140" s="5" t="s">
        <v>63</v>
      </c>
      <c r="D3140" s="5">
        <v>188</v>
      </c>
      <c r="E3140" s="5">
        <v>3</v>
      </c>
      <c r="F3140" s="8">
        <f t="shared" si="294"/>
        <v>1.5957446808510638</v>
      </c>
      <c r="G3140" s="5" t="str">
        <f>IF(COUNTIFS(Q3_SQL_Error_Concentration!$A:$A,A3140,Q3_SQL_Error_Concentration!$E:$E,B3140,Q3_SQL_Error_Concentration!$F:$F,C3140)=0,"",SUMIFS(Q3_SQL_Error_Concentration!$I:$I,Q3_SQL_Error_Concentration!$A:$A,A3140,Q3_SQL_Error_Concentration!$E:$E,B3140,Q3_SQL_Error_Concentration!$F:$F,C3140))</f>
        <v/>
      </c>
      <c r="H3140" s="5" t="str">
        <f t="shared" si="295"/>
        <v/>
      </c>
      <c r="I3140" s="5">
        <f>IF(D3140&gt;=Q3_Validation!$C$2,1,0)</f>
        <v>0</v>
      </c>
      <c r="J3140" s="8" t="str">
        <f t="shared" si="296"/>
        <v/>
      </c>
      <c r="K3140" s="5" t="str">
        <f t="shared" si="297"/>
        <v>excluded</v>
      </c>
      <c r="L3140" s="5">
        <f t="shared" si="298"/>
        <v>0</v>
      </c>
      <c r="M3140" s="5">
        <f t="shared" si="299"/>
        <v>0</v>
      </c>
    </row>
    <row r="3141" spans="1:13">
      <c r="A3141" s="5">
        <v>5261</v>
      </c>
      <c r="B3141" s="5">
        <v>17</v>
      </c>
      <c r="C3141" s="5" t="s">
        <v>62</v>
      </c>
      <c r="D3141" s="5">
        <v>222</v>
      </c>
      <c r="E3141" s="5">
        <v>2</v>
      </c>
      <c r="F3141" s="8">
        <f t="shared" si="294"/>
        <v>0.90090090090090091</v>
      </c>
      <c r="G3141" s="5" t="str">
        <f>IF(COUNTIFS(Q3_SQL_Error_Concentration!$A:$A,A3141,Q3_SQL_Error_Concentration!$E:$E,B3141,Q3_SQL_Error_Concentration!$F:$F,C3141)=0,"",SUMIFS(Q3_SQL_Error_Concentration!$I:$I,Q3_SQL_Error_Concentration!$A:$A,A3141,Q3_SQL_Error_Concentration!$E:$E,B3141,Q3_SQL_Error_Concentration!$F:$F,C3141))</f>
        <v/>
      </c>
      <c r="H3141" s="5" t="str">
        <f t="shared" si="295"/>
        <v/>
      </c>
      <c r="I3141" s="5">
        <f>IF(D3141&gt;=Q3_Validation!$C$2,1,0)</f>
        <v>0</v>
      </c>
      <c r="J3141" s="8" t="str">
        <f t="shared" si="296"/>
        <v/>
      </c>
      <c r="K3141" s="5" t="str">
        <f t="shared" si="297"/>
        <v>excluded</v>
      </c>
      <c r="L3141" s="5">
        <f t="shared" si="298"/>
        <v>0</v>
      </c>
      <c r="M3141" s="5">
        <f t="shared" si="299"/>
        <v>0</v>
      </c>
    </row>
    <row r="3142" spans="1:13">
      <c r="A3142" s="5">
        <v>5261</v>
      </c>
      <c r="B3142" s="5">
        <v>18</v>
      </c>
      <c r="C3142" s="5" t="s">
        <v>63</v>
      </c>
      <c r="D3142" s="5">
        <v>106</v>
      </c>
      <c r="E3142" s="5">
        <v>0</v>
      </c>
      <c r="F3142" s="8">
        <f t="shared" si="294"/>
        <v>0</v>
      </c>
      <c r="G3142" s="5" t="str">
        <f>IF(COUNTIFS(Q3_SQL_Error_Concentration!$A:$A,A3142,Q3_SQL_Error_Concentration!$E:$E,B3142,Q3_SQL_Error_Concentration!$F:$F,C3142)=0,"",SUMIFS(Q3_SQL_Error_Concentration!$I:$I,Q3_SQL_Error_Concentration!$A:$A,A3142,Q3_SQL_Error_Concentration!$E:$E,B3142,Q3_SQL_Error_Concentration!$F:$F,C3142))</f>
        <v/>
      </c>
      <c r="H3142" s="5" t="str">
        <f t="shared" si="295"/>
        <v/>
      </c>
      <c r="I3142" s="5">
        <f>IF(D3142&gt;=Q3_Validation!$C$2,1,0)</f>
        <v>0</v>
      </c>
      <c r="J3142" s="8" t="str">
        <f t="shared" si="296"/>
        <v/>
      </c>
      <c r="K3142" s="5" t="str">
        <f t="shared" si="297"/>
        <v>excluded</v>
      </c>
      <c r="L3142" s="5">
        <f t="shared" si="298"/>
        <v>0</v>
      </c>
      <c r="M3142" s="5">
        <f t="shared" si="299"/>
        <v>0</v>
      </c>
    </row>
    <row r="3143" spans="1:13">
      <c r="A3143" s="5">
        <v>5261</v>
      </c>
      <c r="B3143" s="5">
        <v>18</v>
      </c>
      <c r="C3143" s="5" t="s">
        <v>62</v>
      </c>
      <c r="D3143" s="5">
        <v>162</v>
      </c>
      <c r="E3143" s="5">
        <v>3</v>
      </c>
      <c r="F3143" s="8">
        <f t="shared" si="294"/>
        <v>1.8518518518518519</v>
      </c>
      <c r="G3143" s="5" t="str">
        <f>IF(COUNTIFS(Q3_SQL_Error_Concentration!$A:$A,A3143,Q3_SQL_Error_Concentration!$E:$E,B3143,Q3_SQL_Error_Concentration!$F:$F,C3143)=0,"",SUMIFS(Q3_SQL_Error_Concentration!$I:$I,Q3_SQL_Error_Concentration!$A:$A,A3143,Q3_SQL_Error_Concentration!$E:$E,B3143,Q3_SQL_Error_Concentration!$F:$F,C3143))</f>
        <v/>
      </c>
      <c r="H3143" s="5" t="str">
        <f t="shared" si="295"/>
        <v/>
      </c>
      <c r="I3143" s="5">
        <f>IF(D3143&gt;=Q3_Validation!$C$2,1,0)</f>
        <v>0</v>
      </c>
      <c r="J3143" s="8" t="str">
        <f t="shared" si="296"/>
        <v/>
      </c>
      <c r="K3143" s="5" t="str">
        <f t="shared" si="297"/>
        <v>excluded</v>
      </c>
      <c r="L3143" s="5">
        <f t="shared" si="298"/>
        <v>0</v>
      </c>
      <c r="M3143" s="5">
        <f t="shared" si="299"/>
        <v>0</v>
      </c>
    </row>
    <row r="3144" spans="1:13">
      <c r="A3144" s="5">
        <v>5261</v>
      </c>
      <c r="B3144" s="5">
        <v>19</v>
      </c>
      <c r="C3144" s="5" t="s">
        <v>63</v>
      </c>
      <c r="D3144" s="5">
        <v>152</v>
      </c>
      <c r="E3144" s="5">
        <v>3</v>
      </c>
      <c r="F3144" s="8">
        <f t="shared" si="294"/>
        <v>1.9736842105263157</v>
      </c>
      <c r="G3144" s="5" t="str">
        <f>IF(COUNTIFS(Q3_SQL_Error_Concentration!$A:$A,A3144,Q3_SQL_Error_Concentration!$E:$E,B3144,Q3_SQL_Error_Concentration!$F:$F,C3144)=0,"",SUMIFS(Q3_SQL_Error_Concentration!$I:$I,Q3_SQL_Error_Concentration!$A:$A,A3144,Q3_SQL_Error_Concentration!$E:$E,B3144,Q3_SQL_Error_Concentration!$F:$F,C3144))</f>
        <v/>
      </c>
      <c r="H3144" s="5" t="str">
        <f t="shared" si="295"/>
        <v/>
      </c>
      <c r="I3144" s="5">
        <f>IF(D3144&gt;=Q3_Validation!$C$2,1,0)</f>
        <v>0</v>
      </c>
      <c r="J3144" s="8" t="str">
        <f t="shared" si="296"/>
        <v/>
      </c>
      <c r="K3144" s="5" t="str">
        <f t="shared" si="297"/>
        <v>excluded</v>
      </c>
      <c r="L3144" s="5">
        <f t="shared" si="298"/>
        <v>0</v>
      </c>
      <c r="M3144" s="5">
        <f t="shared" si="299"/>
        <v>0</v>
      </c>
    </row>
    <row r="3145" spans="1:13">
      <c r="A3145" s="5">
        <v>5261</v>
      </c>
      <c r="B3145" s="5">
        <v>19</v>
      </c>
      <c r="C3145" s="5" t="s">
        <v>62</v>
      </c>
      <c r="D3145" s="5">
        <v>197</v>
      </c>
      <c r="E3145" s="5">
        <v>4</v>
      </c>
      <c r="F3145" s="8">
        <f t="shared" si="294"/>
        <v>2.030456852791878</v>
      </c>
      <c r="G3145" s="5" t="str">
        <f>IF(COUNTIFS(Q3_SQL_Error_Concentration!$A:$A,A3145,Q3_SQL_Error_Concentration!$E:$E,B3145,Q3_SQL_Error_Concentration!$F:$F,C3145)=0,"",SUMIFS(Q3_SQL_Error_Concentration!$I:$I,Q3_SQL_Error_Concentration!$A:$A,A3145,Q3_SQL_Error_Concentration!$E:$E,B3145,Q3_SQL_Error_Concentration!$F:$F,C3145))</f>
        <v/>
      </c>
      <c r="H3145" s="5" t="str">
        <f t="shared" si="295"/>
        <v/>
      </c>
      <c r="I3145" s="5">
        <f>IF(D3145&gt;=Q3_Validation!$C$2,1,0)</f>
        <v>0</v>
      </c>
      <c r="J3145" s="8" t="str">
        <f t="shared" si="296"/>
        <v/>
      </c>
      <c r="K3145" s="5" t="str">
        <f t="shared" si="297"/>
        <v>excluded</v>
      </c>
      <c r="L3145" s="5">
        <f t="shared" si="298"/>
        <v>0</v>
      </c>
      <c r="M3145" s="5">
        <f t="shared" si="299"/>
        <v>0</v>
      </c>
    </row>
    <row r="3146" spans="1:13">
      <c r="A3146" s="5">
        <v>5261</v>
      </c>
      <c r="B3146" s="5">
        <v>20</v>
      </c>
      <c r="C3146" s="5" t="s">
        <v>63</v>
      </c>
      <c r="D3146" s="5">
        <v>94</v>
      </c>
      <c r="E3146" s="5">
        <v>1</v>
      </c>
      <c r="F3146" s="8">
        <f t="shared" si="294"/>
        <v>1.0638297872340425</v>
      </c>
      <c r="G3146" s="5" t="str">
        <f>IF(COUNTIFS(Q3_SQL_Error_Concentration!$A:$A,A3146,Q3_SQL_Error_Concentration!$E:$E,B3146,Q3_SQL_Error_Concentration!$F:$F,C3146)=0,"",SUMIFS(Q3_SQL_Error_Concentration!$I:$I,Q3_SQL_Error_Concentration!$A:$A,A3146,Q3_SQL_Error_Concentration!$E:$E,B3146,Q3_SQL_Error_Concentration!$F:$F,C3146))</f>
        <v/>
      </c>
      <c r="H3146" s="5" t="str">
        <f t="shared" si="295"/>
        <v/>
      </c>
      <c r="I3146" s="5">
        <f>IF(D3146&gt;=Q3_Validation!$C$2,1,0)</f>
        <v>0</v>
      </c>
      <c r="J3146" s="8" t="str">
        <f t="shared" si="296"/>
        <v/>
      </c>
      <c r="K3146" s="5" t="str">
        <f t="shared" si="297"/>
        <v>excluded</v>
      </c>
      <c r="L3146" s="5">
        <f t="shared" si="298"/>
        <v>0</v>
      </c>
      <c r="M3146" s="5">
        <f t="shared" si="299"/>
        <v>0</v>
      </c>
    </row>
    <row r="3147" spans="1:13">
      <c r="A3147" s="5">
        <v>5261</v>
      </c>
      <c r="B3147" s="5">
        <v>20</v>
      </c>
      <c r="C3147" s="5" t="s">
        <v>62</v>
      </c>
      <c r="D3147" s="5">
        <v>91</v>
      </c>
      <c r="E3147" s="5">
        <v>0</v>
      </c>
      <c r="F3147" s="8">
        <f t="shared" si="294"/>
        <v>0</v>
      </c>
      <c r="G3147" s="5" t="str">
        <f>IF(COUNTIFS(Q3_SQL_Error_Concentration!$A:$A,A3147,Q3_SQL_Error_Concentration!$E:$E,B3147,Q3_SQL_Error_Concentration!$F:$F,C3147)=0,"",SUMIFS(Q3_SQL_Error_Concentration!$I:$I,Q3_SQL_Error_Concentration!$A:$A,A3147,Q3_SQL_Error_Concentration!$E:$E,B3147,Q3_SQL_Error_Concentration!$F:$F,C3147))</f>
        <v/>
      </c>
      <c r="H3147" s="5" t="str">
        <f t="shared" si="295"/>
        <v/>
      </c>
      <c r="I3147" s="5">
        <f>IF(D3147&gt;=Q3_Validation!$C$2,1,0)</f>
        <v>0</v>
      </c>
      <c r="J3147" s="8" t="str">
        <f t="shared" si="296"/>
        <v/>
      </c>
      <c r="K3147" s="5" t="str">
        <f t="shared" si="297"/>
        <v>excluded</v>
      </c>
      <c r="L3147" s="5">
        <f t="shared" si="298"/>
        <v>0</v>
      </c>
      <c r="M3147" s="5">
        <f t="shared" si="299"/>
        <v>0</v>
      </c>
    </row>
    <row r="3148" spans="1:13">
      <c r="A3148" s="5">
        <v>5261</v>
      </c>
      <c r="B3148" s="5">
        <v>21</v>
      </c>
      <c r="C3148" s="5" t="s">
        <v>63</v>
      </c>
      <c r="D3148" s="5">
        <v>126</v>
      </c>
      <c r="E3148" s="5">
        <v>2</v>
      </c>
      <c r="F3148" s="8">
        <f t="shared" si="294"/>
        <v>1.5873015873015872</v>
      </c>
      <c r="G3148" s="5" t="str">
        <f>IF(COUNTIFS(Q3_SQL_Error_Concentration!$A:$A,A3148,Q3_SQL_Error_Concentration!$E:$E,B3148,Q3_SQL_Error_Concentration!$F:$F,C3148)=0,"",SUMIFS(Q3_SQL_Error_Concentration!$I:$I,Q3_SQL_Error_Concentration!$A:$A,A3148,Q3_SQL_Error_Concentration!$E:$E,B3148,Q3_SQL_Error_Concentration!$F:$F,C3148))</f>
        <v/>
      </c>
      <c r="H3148" s="5" t="str">
        <f t="shared" si="295"/>
        <v/>
      </c>
      <c r="I3148" s="5">
        <f>IF(D3148&gt;=Q3_Validation!$C$2,1,0)</f>
        <v>0</v>
      </c>
      <c r="J3148" s="8" t="str">
        <f t="shared" si="296"/>
        <v/>
      </c>
      <c r="K3148" s="5" t="str">
        <f t="shared" si="297"/>
        <v>excluded</v>
      </c>
      <c r="L3148" s="5">
        <f t="shared" si="298"/>
        <v>0</v>
      </c>
      <c r="M3148" s="5">
        <f t="shared" si="299"/>
        <v>0</v>
      </c>
    </row>
    <row r="3149" spans="1:13">
      <c r="A3149" s="5">
        <v>5261</v>
      </c>
      <c r="B3149" s="5">
        <v>21</v>
      </c>
      <c r="C3149" s="5" t="s">
        <v>62</v>
      </c>
      <c r="D3149" s="5">
        <v>141</v>
      </c>
      <c r="E3149" s="5">
        <v>1</v>
      </c>
      <c r="F3149" s="8">
        <f t="shared" si="294"/>
        <v>0.70921985815602839</v>
      </c>
      <c r="G3149" s="5" t="str">
        <f>IF(COUNTIFS(Q3_SQL_Error_Concentration!$A:$A,A3149,Q3_SQL_Error_Concentration!$E:$E,B3149,Q3_SQL_Error_Concentration!$F:$F,C3149)=0,"",SUMIFS(Q3_SQL_Error_Concentration!$I:$I,Q3_SQL_Error_Concentration!$A:$A,A3149,Q3_SQL_Error_Concentration!$E:$E,B3149,Q3_SQL_Error_Concentration!$F:$F,C3149))</f>
        <v/>
      </c>
      <c r="H3149" s="5" t="str">
        <f t="shared" si="295"/>
        <v/>
      </c>
      <c r="I3149" s="5">
        <f>IF(D3149&gt;=Q3_Validation!$C$2,1,0)</f>
        <v>0</v>
      </c>
      <c r="J3149" s="8" t="str">
        <f t="shared" si="296"/>
        <v/>
      </c>
      <c r="K3149" s="5" t="str">
        <f t="shared" si="297"/>
        <v>excluded</v>
      </c>
      <c r="L3149" s="5">
        <f t="shared" si="298"/>
        <v>0</v>
      </c>
      <c r="M3149" s="5">
        <f t="shared" si="299"/>
        <v>0</v>
      </c>
    </row>
    <row r="3150" spans="1:13">
      <c r="A3150" s="5">
        <v>5261</v>
      </c>
      <c r="B3150" s="5">
        <v>22</v>
      </c>
      <c r="C3150" s="5" t="s">
        <v>63</v>
      </c>
      <c r="D3150" s="5">
        <v>75</v>
      </c>
      <c r="E3150" s="5">
        <v>2</v>
      </c>
      <c r="F3150" s="8">
        <f t="shared" si="294"/>
        <v>2.6666666666666665</v>
      </c>
      <c r="G3150" s="5" t="str">
        <f>IF(COUNTIFS(Q3_SQL_Error_Concentration!$A:$A,A3150,Q3_SQL_Error_Concentration!$E:$E,B3150,Q3_SQL_Error_Concentration!$F:$F,C3150)=0,"",SUMIFS(Q3_SQL_Error_Concentration!$I:$I,Q3_SQL_Error_Concentration!$A:$A,A3150,Q3_SQL_Error_Concentration!$E:$E,B3150,Q3_SQL_Error_Concentration!$F:$F,C3150))</f>
        <v/>
      </c>
      <c r="H3150" s="5" t="str">
        <f t="shared" si="295"/>
        <v/>
      </c>
      <c r="I3150" s="5">
        <f>IF(D3150&gt;=Q3_Validation!$C$2,1,0)</f>
        <v>0</v>
      </c>
      <c r="J3150" s="8" t="str">
        <f t="shared" si="296"/>
        <v/>
      </c>
      <c r="K3150" s="5" t="str">
        <f t="shared" si="297"/>
        <v>excluded</v>
      </c>
      <c r="L3150" s="5">
        <f t="shared" si="298"/>
        <v>0</v>
      </c>
      <c r="M3150" s="5">
        <f t="shared" si="299"/>
        <v>0</v>
      </c>
    </row>
    <row r="3151" spans="1:13">
      <c r="A3151" s="5">
        <v>5261</v>
      </c>
      <c r="B3151" s="5">
        <v>22</v>
      </c>
      <c r="C3151" s="5" t="s">
        <v>62</v>
      </c>
      <c r="D3151" s="5">
        <v>106</v>
      </c>
      <c r="E3151" s="5">
        <v>2</v>
      </c>
      <c r="F3151" s="8">
        <f t="shared" si="294"/>
        <v>1.8867924528301887</v>
      </c>
      <c r="G3151" s="5" t="str">
        <f>IF(COUNTIFS(Q3_SQL_Error_Concentration!$A:$A,A3151,Q3_SQL_Error_Concentration!$E:$E,B3151,Q3_SQL_Error_Concentration!$F:$F,C3151)=0,"",SUMIFS(Q3_SQL_Error_Concentration!$I:$I,Q3_SQL_Error_Concentration!$A:$A,A3151,Q3_SQL_Error_Concentration!$E:$E,B3151,Q3_SQL_Error_Concentration!$F:$F,C3151))</f>
        <v/>
      </c>
      <c r="H3151" s="5" t="str">
        <f t="shared" si="295"/>
        <v/>
      </c>
      <c r="I3151" s="5">
        <f>IF(D3151&gt;=Q3_Validation!$C$2,1,0)</f>
        <v>0</v>
      </c>
      <c r="J3151" s="8" t="str">
        <f t="shared" si="296"/>
        <v/>
      </c>
      <c r="K3151" s="5" t="str">
        <f t="shared" si="297"/>
        <v>excluded</v>
      </c>
      <c r="L3151" s="5">
        <f t="shared" si="298"/>
        <v>0</v>
      </c>
      <c r="M3151" s="5">
        <f t="shared" si="299"/>
        <v>0</v>
      </c>
    </row>
    <row r="3152" spans="1:13">
      <c r="A3152" s="5">
        <v>5261</v>
      </c>
      <c r="B3152" s="5">
        <v>23</v>
      </c>
      <c r="C3152" s="5" t="s">
        <v>63</v>
      </c>
      <c r="D3152" s="5">
        <v>3</v>
      </c>
      <c r="E3152" s="5">
        <v>0</v>
      </c>
      <c r="F3152" s="8">
        <f t="shared" si="294"/>
        <v>0</v>
      </c>
      <c r="G3152" s="5" t="str">
        <f>IF(COUNTIFS(Q3_SQL_Error_Concentration!$A:$A,A3152,Q3_SQL_Error_Concentration!$E:$E,B3152,Q3_SQL_Error_Concentration!$F:$F,C3152)=0,"",SUMIFS(Q3_SQL_Error_Concentration!$I:$I,Q3_SQL_Error_Concentration!$A:$A,A3152,Q3_SQL_Error_Concentration!$E:$E,B3152,Q3_SQL_Error_Concentration!$F:$F,C3152))</f>
        <v/>
      </c>
      <c r="H3152" s="5" t="str">
        <f t="shared" si="295"/>
        <v/>
      </c>
      <c r="I3152" s="5">
        <f>IF(D3152&gt;=Q3_Validation!$C$2,1,0)</f>
        <v>0</v>
      </c>
      <c r="J3152" s="8" t="str">
        <f t="shared" si="296"/>
        <v/>
      </c>
      <c r="K3152" s="5" t="str">
        <f t="shared" si="297"/>
        <v>excluded</v>
      </c>
      <c r="L3152" s="5">
        <f t="shared" si="298"/>
        <v>0</v>
      </c>
      <c r="M3152" s="5">
        <f t="shared" si="299"/>
        <v>0</v>
      </c>
    </row>
    <row r="3153" spans="1:13">
      <c r="A3153" s="5">
        <v>5261</v>
      </c>
      <c r="B3153" s="5">
        <v>23</v>
      </c>
      <c r="C3153" s="5" t="s">
        <v>62</v>
      </c>
      <c r="D3153" s="5">
        <v>6</v>
      </c>
      <c r="E3153" s="5">
        <v>0</v>
      </c>
      <c r="F3153" s="8">
        <f t="shared" si="294"/>
        <v>0</v>
      </c>
      <c r="G3153" s="5" t="str">
        <f>IF(COUNTIFS(Q3_SQL_Error_Concentration!$A:$A,A3153,Q3_SQL_Error_Concentration!$E:$E,B3153,Q3_SQL_Error_Concentration!$F:$F,C3153)=0,"",SUMIFS(Q3_SQL_Error_Concentration!$I:$I,Q3_SQL_Error_Concentration!$A:$A,A3153,Q3_SQL_Error_Concentration!$E:$E,B3153,Q3_SQL_Error_Concentration!$F:$F,C3153))</f>
        <v/>
      </c>
      <c r="H3153" s="5" t="str">
        <f t="shared" si="295"/>
        <v/>
      </c>
      <c r="I3153" s="5">
        <f>IF(D3153&gt;=Q3_Validation!$C$2,1,0)</f>
        <v>0</v>
      </c>
      <c r="J3153" s="8" t="str">
        <f t="shared" si="296"/>
        <v/>
      </c>
      <c r="K3153" s="5" t="str">
        <f t="shared" si="297"/>
        <v>excluded</v>
      </c>
      <c r="L3153" s="5">
        <f t="shared" si="298"/>
        <v>0</v>
      </c>
      <c r="M3153" s="5">
        <f t="shared" si="299"/>
        <v>0</v>
      </c>
    </row>
    <row r="3154" spans="1:13">
      <c r="A3154" s="5">
        <v>5300</v>
      </c>
      <c r="B3154" s="5">
        <v>0</v>
      </c>
      <c r="C3154" s="5" t="s">
        <v>63</v>
      </c>
      <c r="D3154" s="5">
        <v>2882</v>
      </c>
      <c r="E3154" s="5">
        <v>80</v>
      </c>
      <c r="F3154" s="8">
        <f t="shared" si="294"/>
        <v>2.775850104094379</v>
      </c>
      <c r="G3154" s="5">
        <f>IF(COUNTIFS(Q3_SQL_Error_Concentration!$A:$A,A3154,Q3_SQL_Error_Concentration!$E:$E,B3154,Q3_SQL_Error_Concentration!$F:$F,C3154)=0,"",SUMIFS(Q3_SQL_Error_Concentration!$I:$I,Q3_SQL_Error_Concentration!$A:$A,A3154,Q3_SQL_Error_Concentration!$E:$E,B3154,Q3_SQL_Error_Concentration!$F:$F,C3154))</f>
        <v>2.7759</v>
      </c>
      <c r="H3154" s="5" t="str">
        <f t="shared" si="295"/>
        <v>PASS</v>
      </c>
      <c r="I3154" s="5">
        <f>IF(D3154&gt;=Q3_Validation!$C$2,1,0)</f>
        <v>1</v>
      </c>
      <c r="J3154" s="8">
        <f t="shared" si="296"/>
        <v>2.775850104094379</v>
      </c>
      <c r="K3154" s="5" t="str">
        <f t="shared" si="297"/>
        <v>high-error</v>
      </c>
      <c r="L3154" s="5">
        <f t="shared" si="298"/>
        <v>20</v>
      </c>
      <c r="M3154" s="5">
        <f t="shared" si="299"/>
        <v>1</v>
      </c>
    </row>
    <row r="3155" spans="1:13">
      <c r="A3155" s="5">
        <v>5300</v>
      </c>
      <c r="B3155" s="5">
        <v>0</v>
      </c>
      <c r="C3155" s="5" t="s">
        <v>64</v>
      </c>
      <c r="D3155" s="5">
        <v>2</v>
      </c>
      <c r="E3155" s="5">
        <v>0</v>
      </c>
      <c r="F3155" s="8">
        <f t="shared" si="294"/>
        <v>0</v>
      </c>
      <c r="G3155" s="5" t="str">
        <f>IF(COUNTIFS(Q3_SQL_Error_Concentration!$A:$A,A3155,Q3_SQL_Error_Concentration!$E:$E,B3155,Q3_SQL_Error_Concentration!$F:$F,C3155)=0,"",SUMIFS(Q3_SQL_Error_Concentration!$I:$I,Q3_SQL_Error_Concentration!$A:$A,A3155,Q3_SQL_Error_Concentration!$E:$E,B3155,Q3_SQL_Error_Concentration!$F:$F,C3155))</f>
        <v/>
      </c>
      <c r="H3155" s="5" t="str">
        <f t="shared" si="295"/>
        <v/>
      </c>
      <c r="I3155" s="5">
        <f>IF(D3155&gt;=Q3_Validation!$C$2,1,0)</f>
        <v>0</v>
      </c>
      <c r="J3155" s="8" t="str">
        <f t="shared" si="296"/>
        <v/>
      </c>
      <c r="K3155" s="5" t="str">
        <f t="shared" si="297"/>
        <v>excluded</v>
      </c>
      <c r="L3155" s="5">
        <f t="shared" si="298"/>
        <v>20</v>
      </c>
      <c r="M3155" s="5">
        <f t="shared" si="299"/>
        <v>0</v>
      </c>
    </row>
    <row r="3156" spans="1:13">
      <c r="A3156" s="5">
        <v>5300</v>
      </c>
      <c r="B3156" s="5">
        <v>0</v>
      </c>
      <c r="C3156" s="5" t="s">
        <v>62</v>
      </c>
      <c r="D3156" s="5">
        <v>4005</v>
      </c>
      <c r="E3156" s="5">
        <v>103</v>
      </c>
      <c r="F3156" s="8">
        <f t="shared" si="294"/>
        <v>2.571785268414482</v>
      </c>
      <c r="G3156" s="5">
        <f>IF(COUNTIFS(Q3_SQL_Error_Concentration!$A:$A,A3156,Q3_SQL_Error_Concentration!$E:$E,B3156,Q3_SQL_Error_Concentration!$F:$F,C3156)=0,"",SUMIFS(Q3_SQL_Error_Concentration!$I:$I,Q3_SQL_Error_Concentration!$A:$A,A3156,Q3_SQL_Error_Concentration!$E:$E,B3156,Q3_SQL_Error_Concentration!$F:$F,C3156))</f>
        <v>2.5718000000000001</v>
      </c>
      <c r="H3156" s="5" t="str">
        <f t="shared" si="295"/>
        <v>PASS</v>
      </c>
      <c r="I3156" s="5">
        <f>IF(D3156&gt;=Q3_Validation!$C$2,1,0)</f>
        <v>1</v>
      </c>
      <c r="J3156" s="8">
        <f t="shared" si="296"/>
        <v>2.571785268414482</v>
      </c>
      <c r="K3156" s="5" t="str">
        <f t="shared" si="297"/>
        <v>high-error</v>
      </c>
      <c r="L3156" s="5">
        <f t="shared" si="298"/>
        <v>20</v>
      </c>
      <c r="M3156" s="5">
        <f t="shared" si="299"/>
        <v>1</v>
      </c>
    </row>
    <row r="3157" spans="1:13">
      <c r="A3157" s="5">
        <v>5300</v>
      </c>
      <c r="B3157" s="5">
        <v>1</v>
      </c>
      <c r="C3157" s="5" t="s">
        <v>63</v>
      </c>
      <c r="D3157" s="5">
        <v>2254</v>
      </c>
      <c r="E3157" s="5">
        <v>38</v>
      </c>
      <c r="F3157" s="8">
        <f t="shared" si="294"/>
        <v>1.6858917480035494</v>
      </c>
      <c r="G3157" s="5" t="str">
        <f>IF(COUNTIFS(Q3_SQL_Error_Concentration!$A:$A,A3157,Q3_SQL_Error_Concentration!$E:$E,B3157,Q3_SQL_Error_Concentration!$F:$F,C3157)=0,"",SUMIFS(Q3_SQL_Error_Concentration!$I:$I,Q3_SQL_Error_Concentration!$A:$A,A3157,Q3_SQL_Error_Concentration!$E:$E,B3157,Q3_SQL_Error_Concentration!$F:$F,C3157))</f>
        <v/>
      </c>
      <c r="H3157" s="5" t="str">
        <f t="shared" si="295"/>
        <v/>
      </c>
      <c r="I3157" s="5">
        <f>IF(D3157&gt;=Q3_Validation!$C$2,1,0)</f>
        <v>1</v>
      </c>
      <c r="J3157" s="8">
        <f t="shared" si="296"/>
        <v>1.6858917480035494</v>
      </c>
      <c r="K3157" s="5" t="str">
        <f t="shared" si="297"/>
        <v>normal</v>
      </c>
      <c r="L3157" s="5">
        <f t="shared" si="298"/>
        <v>20</v>
      </c>
      <c r="M3157" s="5">
        <f t="shared" si="299"/>
        <v>0</v>
      </c>
    </row>
    <row r="3158" spans="1:13">
      <c r="A3158" s="5">
        <v>5300</v>
      </c>
      <c r="B3158" s="5">
        <v>1</v>
      </c>
      <c r="C3158" s="5" t="s">
        <v>64</v>
      </c>
      <c r="D3158" s="5">
        <v>1</v>
      </c>
      <c r="E3158" s="5">
        <v>0</v>
      </c>
      <c r="F3158" s="8">
        <f t="shared" si="294"/>
        <v>0</v>
      </c>
      <c r="G3158" s="5" t="str">
        <f>IF(COUNTIFS(Q3_SQL_Error_Concentration!$A:$A,A3158,Q3_SQL_Error_Concentration!$E:$E,B3158,Q3_SQL_Error_Concentration!$F:$F,C3158)=0,"",SUMIFS(Q3_SQL_Error_Concentration!$I:$I,Q3_SQL_Error_Concentration!$A:$A,A3158,Q3_SQL_Error_Concentration!$E:$E,B3158,Q3_SQL_Error_Concentration!$F:$F,C3158))</f>
        <v/>
      </c>
      <c r="H3158" s="5" t="str">
        <f t="shared" si="295"/>
        <v/>
      </c>
      <c r="I3158" s="5">
        <f>IF(D3158&gt;=Q3_Validation!$C$2,1,0)</f>
        <v>0</v>
      </c>
      <c r="J3158" s="8" t="str">
        <f t="shared" si="296"/>
        <v/>
      </c>
      <c r="K3158" s="5" t="str">
        <f t="shared" si="297"/>
        <v>excluded</v>
      </c>
      <c r="L3158" s="5">
        <f t="shared" si="298"/>
        <v>20</v>
      </c>
      <c r="M3158" s="5">
        <f t="shared" si="299"/>
        <v>0</v>
      </c>
    </row>
    <row r="3159" spans="1:13">
      <c r="A3159" s="5">
        <v>5300</v>
      </c>
      <c r="B3159" s="5">
        <v>1</v>
      </c>
      <c r="C3159" s="5" t="s">
        <v>62</v>
      </c>
      <c r="D3159" s="5">
        <v>3058</v>
      </c>
      <c r="E3159" s="5">
        <v>47</v>
      </c>
      <c r="F3159" s="8">
        <f t="shared" si="294"/>
        <v>1.5369522563767168</v>
      </c>
      <c r="G3159" s="5" t="str">
        <f>IF(COUNTIFS(Q3_SQL_Error_Concentration!$A:$A,A3159,Q3_SQL_Error_Concentration!$E:$E,B3159,Q3_SQL_Error_Concentration!$F:$F,C3159)=0,"",SUMIFS(Q3_SQL_Error_Concentration!$I:$I,Q3_SQL_Error_Concentration!$A:$A,A3159,Q3_SQL_Error_Concentration!$E:$E,B3159,Q3_SQL_Error_Concentration!$F:$F,C3159))</f>
        <v/>
      </c>
      <c r="H3159" s="5" t="str">
        <f t="shared" si="295"/>
        <v/>
      </c>
      <c r="I3159" s="5">
        <f>IF(D3159&gt;=Q3_Validation!$C$2,1,0)</f>
        <v>1</v>
      </c>
      <c r="J3159" s="8">
        <f t="shared" si="296"/>
        <v>1.5369522563767168</v>
      </c>
      <c r="K3159" s="5" t="str">
        <f t="shared" si="297"/>
        <v>normal</v>
      </c>
      <c r="L3159" s="5">
        <f t="shared" si="298"/>
        <v>20</v>
      </c>
      <c r="M3159" s="5">
        <f t="shared" si="299"/>
        <v>0</v>
      </c>
    </row>
    <row r="3160" spans="1:13">
      <c r="A3160" s="5">
        <v>5300</v>
      </c>
      <c r="B3160" s="5">
        <v>2</v>
      </c>
      <c r="C3160" s="5" t="s">
        <v>63</v>
      </c>
      <c r="D3160" s="5">
        <v>1890</v>
      </c>
      <c r="E3160" s="5">
        <v>39</v>
      </c>
      <c r="F3160" s="8">
        <f t="shared" si="294"/>
        <v>2.0634920634920637</v>
      </c>
      <c r="G3160" s="5" t="str">
        <f>IF(COUNTIFS(Q3_SQL_Error_Concentration!$A:$A,A3160,Q3_SQL_Error_Concentration!$E:$E,B3160,Q3_SQL_Error_Concentration!$F:$F,C3160)=0,"",SUMIFS(Q3_SQL_Error_Concentration!$I:$I,Q3_SQL_Error_Concentration!$A:$A,A3160,Q3_SQL_Error_Concentration!$E:$E,B3160,Q3_SQL_Error_Concentration!$F:$F,C3160))</f>
        <v/>
      </c>
      <c r="H3160" s="5" t="str">
        <f t="shared" si="295"/>
        <v/>
      </c>
      <c r="I3160" s="5">
        <f>IF(D3160&gt;=Q3_Validation!$C$2,1,0)</f>
        <v>1</v>
      </c>
      <c r="J3160" s="8">
        <f t="shared" si="296"/>
        <v>2.0634920634920637</v>
      </c>
      <c r="K3160" s="5" t="str">
        <f t="shared" si="297"/>
        <v>normal</v>
      </c>
      <c r="L3160" s="5">
        <f t="shared" si="298"/>
        <v>20</v>
      </c>
      <c r="M3160" s="5">
        <f t="shared" si="299"/>
        <v>0</v>
      </c>
    </row>
    <row r="3161" spans="1:13">
      <c r="A3161" s="5">
        <v>5300</v>
      </c>
      <c r="B3161" s="5">
        <v>2</v>
      </c>
      <c r="C3161" s="5" t="s">
        <v>64</v>
      </c>
      <c r="D3161" s="5">
        <v>2</v>
      </c>
      <c r="E3161" s="5">
        <v>0</v>
      </c>
      <c r="F3161" s="8">
        <f t="shared" si="294"/>
        <v>0</v>
      </c>
      <c r="G3161" s="5" t="str">
        <f>IF(COUNTIFS(Q3_SQL_Error_Concentration!$A:$A,A3161,Q3_SQL_Error_Concentration!$E:$E,B3161,Q3_SQL_Error_Concentration!$F:$F,C3161)=0,"",SUMIFS(Q3_SQL_Error_Concentration!$I:$I,Q3_SQL_Error_Concentration!$A:$A,A3161,Q3_SQL_Error_Concentration!$E:$E,B3161,Q3_SQL_Error_Concentration!$F:$F,C3161))</f>
        <v/>
      </c>
      <c r="H3161" s="5" t="str">
        <f t="shared" si="295"/>
        <v/>
      </c>
      <c r="I3161" s="5">
        <f>IF(D3161&gt;=Q3_Validation!$C$2,1,0)</f>
        <v>0</v>
      </c>
      <c r="J3161" s="8" t="str">
        <f t="shared" si="296"/>
        <v/>
      </c>
      <c r="K3161" s="5" t="str">
        <f t="shared" si="297"/>
        <v>excluded</v>
      </c>
      <c r="L3161" s="5">
        <f t="shared" si="298"/>
        <v>20</v>
      </c>
      <c r="M3161" s="5">
        <f t="shared" si="299"/>
        <v>0</v>
      </c>
    </row>
    <row r="3162" spans="1:13">
      <c r="A3162" s="5">
        <v>5300</v>
      </c>
      <c r="B3162" s="5">
        <v>2</v>
      </c>
      <c r="C3162" s="5" t="s">
        <v>62</v>
      </c>
      <c r="D3162" s="5">
        <v>3076</v>
      </c>
      <c r="E3162" s="5">
        <v>66</v>
      </c>
      <c r="F3162" s="8">
        <f t="shared" si="294"/>
        <v>2.1456436931079326</v>
      </c>
      <c r="G3162" s="5">
        <f>IF(COUNTIFS(Q3_SQL_Error_Concentration!$A:$A,A3162,Q3_SQL_Error_Concentration!$E:$E,B3162,Q3_SQL_Error_Concentration!$F:$F,C3162)=0,"",SUMIFS(Q3_SQL_Error_Concentration!$I:$I,Q3_SQL_Error_Concentration!$A:$A,A3162,Q3_SQL_Error_Concentration!$E:$E,B3162,Q3_SQL_Error_Concentration!$F:$F,C3162))</f>
        <v>2.1456</v>
      </c>
      <c r="H3162" s="5" t="str">
        <f t="shared" si="295"/>
        <v>PASS</v>
      </c>
      <c r="I3162" s="5">
        <f>IF(D3162&gt;=Q3_Validation!$C$2,1,0)</f>
        <v>1</v>
      </c>
      <c r="J3162" s="8">
        <f t="shared" si="296"/>
        <v>2.1456436931079326</v>
      </c>
      <c r="K3162" s="5" t="str">
        <f t="shared" si="297"/>
        <v>high-error</v>
      </c>
      <c r="L3162" s="5">
        <f t="shared" si="298"/>
        <v>20</v>
      </c>
      <c r="M3162" s="5">
        <f t="shared" si="299"/>
        <v>1</v>
      </c>
    </row>
    <row r="3163" spans="1:13">
      <c r="A3163" s="5">
        <v>5300</v>
      </c>
      <c r="B3163" s="5">
        <v>3</v>
      </c>
      <c r="C3163" s="5" t="s">
        <v>63</v>
      </c>
      <c r="D3163" s="5">
        <v>2971</v>
      </c>
      <c r="E3163" s="5">
        <v>74</v>
      </c>
      <c r="F3163" s="8">
        <f t="shared" si="294"/>
        <v>2.4907438572871086</v>
      </c>
      <c r="G3163" s="5">
        <f>IF(COUNTIFS(Q3_SQL_Error_Concentration!$A:$A,A3163,Q3_SQL_Error_Concentration!$E:$E,B3163,Q3_SQL_Error_Concentration!$F:$F,C3163)=0,"",SUMIFS(Q3_SQL_Error_Concentration!$I:$I,Q3_SQL_Error_Concentration!$A:$A,A3163,Q3_SQL_Error_Concentration!$E:$E,B3163,Q3_SQL_Error_Concentration!$F:$F,C3163))</f>
        <v>2.4906999999999999</v>
      </c>
      <c r="H3163" s="5" t="str">
        <f t="shared" si="295"/>
        <v>PASS</v>
      </c>
      <c r="I3163" s="5">
        <f>IF(D3163&gt;=Q3_Validation!$C$2,1,0)</f>
        <v>1</v>
      </c>
      <c r="J3163" s="8">
        <f t="shared" si="296"/>
        <v>2.4907438572871086</v>
      </c>
      <c r="K3163" s="5" t="str">
        <f t="shared" si="297"/>
        <v>high-error</v>
      </c>
      <c r="L3163" s="5">
        <f t="shared" si="298"/>
        <v>20</v>
      </c>
      <c r="M3163" s="5">
        <f t="shared" si="299"/>
        <v>1</v>
      </c>
    </row>
    <row r="3164" spans="1:13">
      <c r="A3164" s="5">
        <v>5300</v>
      </c>
      <c r="B3164" s="5">
        <v>3</v>
      </c>
      <c r="C3164" s="5" t="s">
        <v>64</v>
      </c>
      <c r="D3164" s="5">
        <v>5</v>
      </c>
      <c r="E3164" s="5">
        <v>0</v>
      </c>
      <c r="F3164" s="8">
        <f t="shared" si="294"/>
        <v>0</v>
      </c>
      <c r="G3164" s="5" t="str">
        <f>IF(COUNTIFS(Q3_SQL_Error_Concentration!$A:$A,A3164,Q3_SQL_Error_Concentration!$E:$E,B3164,Q3_SQL_Error_Concentration!$F:$F,C3164)=0,"",SUMIFS(Q3_SQL_Error_Concentration!$I:$I,Q3_SQL_Error_Concentration!$A:$A,A3164,Q3_SQL_Error_Concentration!$E:$E,B3164,Q3_SQL_Error_Concentration!$F:$F,C3164))</f>
        <v/>
      </c>
      <c r="H3164" s="5" t="str">
        <f t="shared" si="295"/>
        <v/>
      </c>
      <c r="I3164" s="5">
        <f>IF(D3164&gt;=Q3_Validation!$C$2,1,0)</f>
        <v>0</v>
      </c>
      <c r="J3164" s="8" t="str">
        <f t="shared" si="296"/>
        <v/>
      </c>
      <c r="K3164" s="5" t="str">
        <f t="shared" si="297"/>
        <v>excluded</v>
      </c>
      <c r="L3164" s="5">
        <f t="shared" si="298"/>
        <v>20</v>
      </c>
      <c r="M3164" s="5">
        <f t="shared" si="299"/>
        <v>0</v>
      </c>
    </row>
    <row r="3165" spans="1:13">
      <c r="A3165" s="5">
        <v>5300</v>
      </c>
      <c r="B3165" s="5">
        <v>3</v>
      </c>
      <c r="C3165" s="5" t="s">
        <v>62</v>
      </c>
      <c r="D3165" s="5">
        <v>3937</v>
      </c>
      <c r="E3165" s="5">
        <v>91</v>
      </c>
      <c r="F3165" s="8">
        <f t="shared" si="294"/>
        <v>2.3114046228092455</v>
      </c>
      <c r="G3165" s="5">
        <f>IF(COUNTIFS(Q3_SQL_Error_Concentration!$A:$A,A3165,Q3_SQL_Error_Concentration!$E:$E,B3165,Q3_SQL_Error_Concentration!$F:$F,C3165)=0,"",SUMIFS(Q3_SQL_Error_Concentration!$I:$I,Q3_SQL_Error_Concentration!$A:$A,A3165,Q3_SQL_Error_Concentration!$E:$E,B3165,Q3_SQL_Error_Concentration!$F:$F,C3165))</f>
        <v>2.3113999999999999</v>
      </c>
      <c r="H3165" s="5" t="str">
        <f t="shared" si="295"/>
        <v>PASS</v>
      </c>
      <c r="I3165" s="5">
        <f>IF(D3165&gt;=Q3_Validation!$C$2,1,0)</f>
        <v>1</v>
      </c>
      <c r="J3165" s="8">
        <f t="shared" si="296"/>
        <v>2.3114046228092455</v>
      </c>
      <c r="K3165" s="5" t="str">
        <f t="shared" si="297"/>
        <v>high-error</v>
      </c>
      <c r="L3165" s="5">
        <f t="shared" si="298"/>
        <v>20</v>
      </c>
      <c r="M3165" s="5">
        <f t="shared" si="299"/>
        <v>1</v>
      </c>
    </row>
    <row r="3166" spans="1:13">
      <c r="A3166" s="5">
        <v>5300</v>
      </c>
      <c r="B3166" s="5">
        <v>4</v>
      </c>
      <c r="C3166" s="5" t="s">
        <v>63</v>
      </c>
      <c r="D3166" s="5">
        <v>3417</v>
      </c>
      <c r="E3166" s="5">
        <v>88</v>
      </c>
      <c r="F3166" s="8">
        <f t="shared" si="294"/>
        <v>2.5753585016095992</v>
      </c>
      <c r="G3166" s="5">
        <f>IF(COUNTIFS(Q3_SQL_Error_Concentration!$A:$A,A3166,Q3_SQL_Error_Concentration!$E:$E,B3166,Q3_SQL_Error_Concentration!$F:$F,C3166)=0,"",SUMIFS(Q3_SQL_Error_Concentration!$I:$I,Q3_SQL_Error_Concentration!$A:$A,A3166,Q3_SQL_Error_Concentration!$E:$E,B3166,Q3_SQL_Error_Concentration!$F:$F,C3166))</f>
        <v>2.5754000000000001</v>
      </c>
      <c r="H3166" s="5" t="str">
        <f t="shared" si="295"/>
        <v>PASS</v>
      </c>
      <c r="I3166" s="5">
        <f>IF(D3166&gt;=Q3_Validation!$C$2,1,0)</f>
        <v>1</v>
      </c>
      <c r="J3166" s="8">
        <f t="shared" si="296"/>
        <v>2.5753585016095992</v>
      </c>
      <c r="K3166" s="5" t="str">
        <f t="shared" si="297"/>
        <v>high-error</v>
      </c>
      <c r="L3166" s="5">
        <f t="shared" si="298"/>
        <v>20</v>
      </c>
      <c r="M3166" s="5">
        <f t="shared" si="299"/>
        <v>1</v>
      </c>
    </row>
    <row r="3167" spans="1:13">
      <c r="A3167" s="5">
        <v>5300</v>
      </c>
      <c r="B3167" s="5">
        <v>4</v>
      </c>
      <c r="C3167" s="5" t="s">
        <v>64</v>
      </c>
      <c r="D3167" s="5">
        <v>10</v>
      </c>
      <c r="E3167" s="5">
        <v>0</v>
      </c>
      <c r="F3167" s="8">
        <f t="shared" si="294"/>
        <v>0</v>
      </c>
      <c r="G3167" s="5" t="str">
        <f>IF(COUNTIFS(Q3_SQL_Error_Concentration!$A:$A,A3167,Q3_SQL_Error_Concentration!$E:$E,B3167,Q3_SQL_Error_Concentration!$F:$F,C3167)=0,"",SUMIFS(Q3_SQL_Error_Concentration!$I:$I,Q3_SQL_Error_Concentration!$A:$A,A3167,Q3_SQL_Error_Concentration!$E:$E,B3167,Q3_SQL_Error_Concentration!$F:$F,C3167))</f>
        <v/>
      </c>
      <c r="H3167" s="5" t="str">
        <f t="shared" si="295"/>
        <v/>
      </c>
      <c r="I3167" s="5">
        <f>IF(D3167&gt;=Q3_Validation!$C$2,1,0)</f>
        <v>0</v>
      </c>
      <c r="J3167" s="8" t="str">
        <f t="shared" si="296"/>
        <v/>
      </c>
      <c r="K3167" s="5" t="str">
        <f t="shared" si="297"/>
        <v>excluded</v>
      </c>
      <c r="L3167" s="5">
        <f t="shared" si="298"/>
        <v>20</v>
      </c>
      <c r="M3167" s="5">
        <f t="shared" si="299"/>
        <v>0</v>
      </c>
    </row>
    <row r="3168" spans="1:13">
      <c r="A3168" s="5">
        <v>5300</v>
      </c>
      <c r="B3168" s="5">
        <v>4</v>
      </c>
      <c r="C3168" s="5" t="s">
        <v>62</v>
      </c>
      <c r="D3168" s="5">
        <v>4147</v>
      </c>
      <c r="E3168" s="5">
        <v>92</v>
      </c>
      <c r="F3168" s="8">
        <f t="shared" si="294"/>
        <v>2.2184711839884255</v>
      </c>
      <c r="G3168" s="5">
        <f>IF(COUNTIFS(Q3_SQL_Error_Concentration!$A:$A,A3168,Q3_SQL_Error_Concentration!$E:$E,B3168,Q3_SQL_Error_Concentration!$F:$F,C3168)=0,"",SUMIFS(Q3_SQL_Error_Concentration!$I:$I,Q3_SQL_Error_Concentration!$A:$A,A3168,Q3_SQL_Error_Concentration!$E:$E,B3168,Q3_SQL_Error_Concentration!$F:$F,C3168))</f>
        <v>2.2185000000000001</v>
      </c>
      <c r="H3168" s="5" t="str">
        <f t="shared" si="295"/>
        <v>PASS</v>
      </c>
      <c r="I3168" s="5">
        <f>IF(D3168&gt;=Q3_Validation!$C$2,1,0)</f>
        <v>1</v>
      </c>
      <c r="J3168" s="8">
        <f t="shared" si="296"/>
        <v>2.2184711839884255</v>
      </c>
      <c r="K3168" s="5" t="str">
        <f t="shared" si="297"/>
        <v>high-error</v>
      </c>
      <c r="L3168" s="5">
        <f t="shared" si="298"/>
        <v>20</v>
      </c>
      <c r="M3168" s="5">
        <f t="shared" si="299"/>
        <v>1</v>
      </c>
    </row>
    <row r="3169" spans="1:13">
      <c r="A3169" s="5">
        <v>5300</v>
      </c>
      <c r="B3169" s="5">
        <v>5</v>
      </c>
      <c r="C3169" s="5" t="s">
        <v>63</v>
      </c>
      <c r="D3169" s="5">
        <v>3123</v>
      </c>
      <c r="E3169" s="5">
        <v>68</v>
      </c>
      <c r="F3169" s="8">
        <f t="shared" si="294"/>
        <v>2.1773935318603908</v>
      </c>
      <c r="G3169" s="5">
        <f>IF(COUNTIFS(Q3_SQL_Error_Concentration!$A:$A,A3169,Q3_SQL_Error_Concentration!$E:$E,B3169,Q3_SQL_Error_Concentration!$F:$F,C3169)=0,"",SUMIFS(Q3_SQL_Error_Concentration!$I:$I,Q3_SQL_Error_Concentration!$A:$A,A3169,Q3_SQL_Error_Concentration!$E:$E,B3169,Q3_SQL_Error_Concentration!$F:$F,C3169))</f>
        <v>2.1774</v>
      </c>
      <c r="H3169" s="5" t="str">
        <f t="shared" si="295"/>
        <v>PASS</v>
      </c>
      <c r="I3169" s="5">
        <f>IF(D3169&gt;=Q3_Validation!$C$2,1,0)</f>
        <v>1</v>
      </c>
      <c r="J3169" s="8">
        <f t="shared" si="296"/>
        <v>2.1773935318603908</v>
      </c>
      <c r="K3169" s="5" t="str">
        <f t="shared" si="297"/>
        <v>high-error</v>
      </c>
      <c r="L3169" s="5">
        <f t="shared" si="298"/>
        <v>20</v>
      </c>
      <c r="M3169" s="5">
        <f t="shared" si="299"/>
        <v>1</v>
      </c>
    </row>
    <row r="3170" spans="1:13">
      <c r="A3170" s="5">
        <v>5300</v>
      </c>
      <c r="B3170" s="5">
        <v>5</v>
      </c>
      <c r="C3170" s="5" t="s">
        <v>64</v>
      </c>
      <c r="D3170" s="5">
        <v>22</v>
      </c>
      <c r="E3170" s="5">
        <v>1</v>
      </c>
      <c r="F3170" s="8">
        <f t="shared" si="294"/>
        <v>4.5454545454545459</v>
      </c>
      <c r="G3170" s="5" t="str">
        <f>IF(COUNTIFS(Q3_SQL_Error_Concentration!$A:$A,A3170,Q3_SQL_Error_Concentration!$E:$E,B3170,Q3_SQL_Error_Concentration!$F:$F,C3170)=0,"",SUMIFS(Q3_SQL_Error_Concentration!$I:$I,Q3_SQL_Error_Concentration!$A:$A,A3170,Q3_SQL_Error_Concentration!$E:$E,B3170,Q3_SQL_Error_Concentration!$F:$F,C3170))</f>
        <v/>
      </c>
      <c r="H3170" s="5" t="str">
        <f t="shared" si="295"/>
        <v/>
      </c>
      <c r="I3170" s="5">
        <f>IF(D3170&gt;=Q3_Validation!$C$2,1,0)</f>
        <v>0</v>
      </c>
      <c r="J3170" s="8" t="str">
        <f t="shared" si="296"/>
        <v/>
      </c>
      <c r="K3170" s="5" t="str">
        <f t="shared" si="297"/>
        <v>excluded</v>
      </c>
      <c r="L3170" s="5">
        <f t="shared" si="298"/>
        <v>20</v>
      </c>
      <c r="M3170" s="5">
        <f t="shared" si="299"/>
        <v>0</v>
      </c>
    </row>
    <row r="3171" spans="1:13">
      <c r="A3171" s="5">
        <v>5300</v>
      </c>
      <c r="B3171" s="5">
        <v>5</v>
      </c>
      <c r="C3171" s="5" t="s">
        <v>62</v>
      </c>
      <c r="D3171" s="5">
        <v>3911</v>
      </c>
      <c r="E3171" s="5">
        <v>88</v>
      </c>
      <c r="F3171" s="8">
        <f t="shared" si="294"/>
        <v>2.250063922270519</v>
      </c>
      <c r="G3171" s="5">
        <f>IF(COUNTIFS(Q3_SQL_Error_Concentration!$A:$A,A3171,Q3_SQL_Error_Concentration!$E:$E,B3171,Q3_SQL_Error_Concentration!$F:$F,C3171)=0,"",SUMIFS(Q3_SQL_Error_Concentration!$I:$I,Q3_SQL_Error_Concentration!$A:$A,A3171,Q3_SQL_Error_Concentration!$E:$E,B3171,Q3_SQL_Error_Concentration!$F:$F,C3171))</f>
        <v>2.2501000000000002</v>
      </c>
      <c r="H3171" s="5" t="str">
        <f t="shared" si="295"/>
        <v>PASS</v>
      </c>
      <c r="I3171" s="5">
        <f>IF(D3171&gt;=Q3_Validation!$C$2,1,0)</f>
        <v>1</v>
      </c>
      <c r="J3171" s="8">
        <f t="shared" si="296"/>
        <v>2.250063922270519</v>
      </c>
      <c r="K3171" s="5" t="str">
        <f t="shared" si="297"/>
        <v>high-error</v>
      </c>
      <c r="L3171" s="5">
        <f t="shared" si="298"/>
        <v>20</v>
      </c>
      <c r="M3171" s="5">
        <f t="shared" si="299"/>
        <v>1</v>
      </c>
    </row>
    <row r="3172" spans="1:13">
      <c r="A3172" s="5">
        <v>5300</v>
      </c>
      <c r="B3172" s="5">
        <v>6</v>
      </c>
      <c r="C3172" s="5" t="s">
        <v>63</v>
      </c>
      <c r="D3172" s="5">
        <v>9921</v>
      </c>
      <c r="E3172" s="5">
        <v>215</v>
      </c>
      <c r="F3172" s="8">
        <f t="shared" si="294"/>
        <v>2.167120249974801</v>
      </c>
      <c r="G3172" s="5">
        <f>IF(COUNTIFS(Q3_SQL_Error_Concentration!$A:$A,A3172,Q3_SQL_Error_Concentration!$E:$E,B3172,Q3_SQL_Error_Concentration!$F:$F,C3172)=0,"",SUMIFS(Q3_SQL_Error_Concentration!$I:$I,Q3_SQL_Error_Concentration!$A:$A,A3172,Q3_SQL_Error_Concentration!$E:$E,B3172,Q3_SQL_Error_Concentration!$F:$F,C3172))</f>
        <v>2.1671</v>
      </c>
      <c r="H3172" s="5" t="str">
        <f t="shared" si="295"/>
        <v>PASS</v>
      </c>
      <c r="I3172" s="5">
        <f>IF(D3172&gt;=Q3_Validation!$C$2,1,0)</f>
        <v>1</v>
      </c>
      <c r="J3172" s="8">
        <f t="shared" si="296"/>
        <v>2.167120249974801</v>
      </c>
      <c r="K3172" s="5" t="str">
        <f t="shared" si="297"/>
        <v>high-error</v>
      </c>
      <c r="L3172" s="5">
        <f t="shared" si="298"/>
        <v>20</v>
      </c>
      <c r="M3172" s="5">
        <f t="shared" si="299"/>
        <v>1</v>
      </c>
    </row>
    <row r="3173" spans="1:13">
      <c r="A3173" s="5">
        <v>5300</v>
      </c>
      <c r="B3173" s="5">
        <v>6</v>
      </c>
      <c r="C3173" s="5" t="s">
        <v>64</v>
      </c>
      <c r="D3173" s="5">
        <v>47</v>
      </c>
      <c r="E3173" s="5">
        <v>2</v>
      </c>
      <c r="F3173" s="8">
        <f t="shared" si="294"/>
        <v>4.2553191489361701</v>
      </c>
      <c r="G3173" s="5" t="str">
        <f>IF(COUNTIFS(Q3_SQL_Error_Concentration!$A:$A,A3173,Q3_SQL_Error_Concentration!$E:$E,B3173,Q3_SQL_Error_Concentration!$F:$F,C3173)=0,"",SUMIFS(Q3_SQL_Error_Concentration!$I:$I,Q3_SQL_Error_Concentration!$A:$A,A3173,Q3_SQL_Error_Concentration!$E:$E,B3173,Q3_SQL_Error_Concentration!$F:$F,C3173))</f>
        <v/>
      </c>
      <c r="H3173" s="5" t="str">
        <f t="shared" si="295"/>
        <v/>
      </c>
      <c r="I3173" s="5">
        <f>IF(D3173&gt;=Q3_Validation!$C$2,1,0)</f>
        <v>0</v>
      </c>
      <c r="J3173" s="8" t="str">
        <f t="shared" si="296"/>
        <v/>
      </c>
      <c r="K3173" s="5" t="str">
        <f t="shared" si="297"/>
        <v>excluded</v>
      </c>
      <c r="L3173" s="5">
        <f t="shared" si="298"/>
        <v>20</v>
      </c>
      <c r="M3173" s="5">
        <f t="shared" si="299"/>
        <v>0</v>
      </c>
    </row>
    <row r="3174" spans="1:13">
      <c r="A3174" s="5">
        <v>5300</v>
      </c>
      <c r="B3174" s="5">
        <v>6</v>
      </c>
      <c r="C3174" s="5" t="s">
        <v>62</v>
      </c>
      <c r="D3174" s="5">
        <v>13724</v>
      </c>
      <c r="E3174" s="5">
        <v>260</v>
      </c>
      <c r="F3174" s="8">
        <f t="shared" si="294"/>
        <v>1.8944914019236374</v>
      </c>
      <c r="G3174" s="5" t="str">
        <f>IF(COUNTIFS(Q3_SQL_Error_Concentration!$A:$A,A3174,Q3_SQL_Error_Concentration!$E:$E,B3174,Q3_SQL_Error_Concentration!$F:$F,C3174)=0,"",SUMIFS(Q3_SQL_Error_Concentration!$I:$I,Q3_SQL_Error_Concentration!$A:$A,A3174,Q3_SQL_Error_Concentration!$E:$E,B3174,Q3_SQL_Error_Concentration!$F:$F,C3174))</f>
        <v/>
      </c>
      <c r="H3174" s="5" t="str">
        <f t="shared" si="295"/>
        <v/>
      </c>
      <c r="I3174" s="5">
        <f>IF(D3174&gt;=Q3_Validation!$C$2,1,0)</f>
        <v>1</v>
      </c>
      <c r="J3174" s="8">
        <f t="shared" si="296"/>
        <v>1.8944914019236374</v>
      </c>
      <c r="K3174" s="5" t="str">
        <f t="shared" si="297"/>
        <v>normal</v>
      </c>
      <c r="L3174" s="5">
        <f t="shared" si="298"/>
        <v>20</v>
      </c>
      <c r="M3174" s="5">
        <f t="shared" si="299"/>
        <v>0</v>
      </c>
    </row>
    <row r="3175" spans="1:13">
      <c r="A3175" s="5">
        <v>5300</v>
      </c>
      <c r="B3175" s="5">
        <v>7</v>
      </c>
      <c r="C3175" s="5" t="s">
        <v>63</v>
      </c>
      <c r="D3175" s="5">
        <v>12455</v>
      </c>
      <c r="E3175" s="5">
        <v>236</v>
      </c>
      <c r="F3175" s="8">
        <f t="shared" si="294"/>
        <v>1.8948213568847851</v>
      </c>
      <c r="G3175" s="5" t="str">
        <f>IF(COUNTIFS(Q3_SQL_Error_Concentration!$A:$A,A3175,Q3_SQL_Error_Concentration!$E:$E,B3175,Q3_SQL_Error_Concentration!$F:$F,C3175)=0,"",SUMIFS(Q3_SQL_Error_Concentration!$I:$I,Q3_SQL_Error_Concentration!$A:$A,A3175,Q3_SQL_Error_Concentration!$E:$E,B3175,Q3_SQL_Error_Concentration!$F:$F,C3175))</f>
        <v/>
      </c>
      <c r="H3175" s="5" t="str">
        <f t="shared" si="295"/>
        <v/>
      </c>
      <c r="I3175" s="5">
        <f>IF(D3175&gt;=Q3_Validation!$C$2,1,0)</f>
        <v>1</v>
      </c>
      <c r="J3175" s="8">
        <f t="shared" si="296"/>
        <v>1.8948213568847851</v>
      </c>
      <c r="K3175" s="5" t="str">
        <f t="shared" si="297"/>
        <v>normal</v>
      </c>
      <c r="L3175" s="5">
        <f t="shared" si="298"/>
        <v>20</v>
      </c>
      <c r="M3175" s="5">
        <f t="shared" si="299"/>
        <v>0</v>
      </c>
    </row>
    <row r="3176" spans="1:13">
      <c r="A3176" s="5">
        <v>5300</v>
      </c>
      <c r="B3176" s="5">
        <v>7</v>
      </c>
      <c r="C3176" s="5" t="s">
        <v>64</v>
      </c>
      <c r="D3176" s="5">
        <v>52</v>
      </c>
      <c r="E3176" s="5">
        <v>2</v>
      </c>
      <c r="F3176" s="8">
        <f t="shared" si="294"/>
        <v>3.8461538461538463</v>
      </c>
      <c r="G3176" s="5" t="str">
        <f>IF(COUNTIFS(Q3_SQL_Error_Concentration!$A:$A,A3176,Q3_SQL_Error_Concentration!$E:$E,B3176,Q3_SQL_Error_Concentration!$F:$F,C3176)=0,"",SUMIFS(Q3_SQL_Error_Concentration!$I:$I,Q3_SQL_Error_Concentration!$A:$A,A3176,Q3_SQL_Error_Concentration!$E:$E,B3176,Q3_SQL_Error_Concentration!$F:$F,C3176))</f>
        <v/>
      </c>
      <c r="H3176" s="5" t="str">
        <f t="shared" si="295"/>
        <v/>
      </c>
      <c r="I3176" s="5">
        <f>IF(D3176&gt;=Q3_Validation!$C$2,1,0)</f>
        <v>0</v>
      </c>
      <c r="J3176" s="8" t="str">
        <f t="shared" si="296"/>
        <v/>
      </c>
      <c r="K3176" s="5" t="str">
        <f t="shared" si="297"/>
        <v>excluded</v>
      </c>
      <c r="L3176" s="5">
        <f t="shared" si="298"/>
        <v>20</v>
      </c>
      <c r="M3176" s="5">
        <f t="shared" si="299"/>
        <v>0</v>
      </c>
    </row>
    <row r="3177" spans="1:13">
      <c r="A3177" s="5">
        <v>5300</v>
      </c>
      <c r="B3177" s="5">
        <v>7</v>
      </c>
      <c r="C3177" s="5" t="s">
        <v>62</v>
      </c>
      <c r="D3177" s="5">
        <v>18171</v>
      </c>
      <c r="E3177" s="5">
        <v>394</v>
      </c>
      <c r="F3177" s="8">
        <f t="shared" si="294"/>
        <v>2.1682901326289143</v>
      </c>
      <c r="G3177" s="5">
        <f>IF(COUNTIFS(Q3_SQL_Error_Concentration!$A:$A,A3177,Q3_SQL_Error_Concentration!$E:$E,B3177,Q3_SQL_Error_Concentration!$F:$F,C3177)=0,"",SUMIFS(Q3_SQL_Error_Concentration!$I:$I,Q3_SQL_Error_Concentration!$A:$A,A3177,Q3_SQL_Error_Concentration!$E:$E,B3177,Q3_SQL_Error_Concentration!$F:$F,C3177))</f>
        <v>2.1682999999999999</v>
      </c>
      <c r="H3177" s="5" t="str">
        <f t="shared" si="295"/>
        <v>PASS</v>
      </c>
      <c r="I3177" s="5">
        <f>IF(D3177&gt;=Q3_Validation!$C$2,1,0)</f>
        <v>1</v>
      </c>
      <c r="J3177" s="8">
        <f t="shared" si="296"/>
        <v>2.1682901326289143</v>
      </c>
      <c r="K3177" s="5" t="str">
        <f t="shared" si="297"/>
        <v>high-error</v>
      </c>
      <c r="L3177" s="5">
        <f t="shared" si="298"/>
        <v>20</v>
      </c>
      <c r="M3177" s="5">
        <f t="shared" si="299"/>
        <v>1</v>
      </c>
    </row>
    <row r="3178" spans="1:13">
      <c r="A3178" s="5">
        <v>5300</v>
      </c>
      <c r="B3178" s="5">
        <v>8</v>
      </c>
      <c r="C3178" s="5" t="s">
        <v>63</v>
      </c>
      <c r="D3178" s="5">
        <v>13073</v>
      </c>
      <c r="E3178" s="5">
        <v>268</v>
      </c>
      <c r="F3178" s="8">
        <f t="shared" si="294"/>
        <v>2.0500267727377035</v>
      </c>
      <c r="G3178" s="5" t="str">
        <f>IF(COUNTIFS(Q3_SQL_Error_Concentration!$A:$A,A3178,Q3_SQL_Error_Concentration!$E:$E,B3178,Q3_SQL_Error_Concentration!$F:$F,C3178)=0,"",SUMIFS(Q3_SQL_Error_Concentration!$I:$I,Q3_SQL_Error_Concentration!$A:$A,A3178,Q3_SQL_Error_Concentration!$E:$E,B3178,Q3_SQL_Error_Concentration!$F:$F,C3178))</f>
        <v/>
      </c>
      <c r="H3178" s="5" t="str">
        <f t="shared" si="295"/>
        <v/>
      </c>
      <c r="I3178" s="5">
        <f>IF(D3178&gt;=Q3_Validation!$C$2,1,0)</f>
        <v>1</v>
      </c>
      <c r="J3178" s="8">
        <f t="shared" si="296"/>
        <v>2.0500267727377035</v>
      </c>
      <c r="K3178" s="5" t="str">
        <f t="shared" si="297"/>
        <v>normal</v>
      </c>
      <c r="L3178" s="5">
        <f t="shared" si="298"/>
        <v>20</v>
      </c>
      <c r="M3178" s="5">
        <f t="shared" si="299"/>
        <v>0</v>
      </c>
    </row>
    <row r="3179" spans="1:13">
      <c r="A3179" s="5">
        <v>5300</v>
      </c>
      <c r="B3179" s="5">
        <v>8</v>
      </c>
      <c r="C3179" s="5" t="s">
        <v>64</v>
      </c>
      <c r="D3179" s="5">
        <v>70</v>
      </c>
      <c r="E3179" s="5">
        <v>4</v>
      </c>
      <c r="F3179" s="8">
        <f t="shared" si="294"/>
        <v>5.7142857142857144</v>
      </c>
      <c r="G3179" s="5" t="str">
        <f>IF(COUNTIFS(Q3_SQL_Error_Concentration!$A:$A,A3179,Q3_SQL_Error_Concentration!$E:$E,B3179,Q3_SQL_Error_Concentration!$F:$F,C3179)=0,"",SUMIFS(Q3_SQL_Error_Concentration!$I:$I,Q3_SQL_Error_Concentration!$A:$A,A3179,Q3_SQL_Error_Concentration!$E:$E,B3179,Q3_SQL_Error_Concentration!$F:$F,C3179))</f>
        <v/>
      </c>
      <c r="H3179" s="5" t="str">
        <f t="shared" si="295"/>
        <v/>
      </c>
      <c r="I3179" s="5">
        <f>IF(D3179&gt;=Q3_Validation!$C$2,1,0)</f>
        <v>0</v>
      </c>
      <c r="J3179" s="8" t="str">
        <f t="shared" si="296"/>
        <v/>
      </c>
      <c r="K3179" s="5" t="str">
        <f t="shared" si="297"/>
        <v>excluded</v>
      </c>
      <c r="L3179" s="5">
        <f t="shared" si="298"/>
        <v>20</v>
      </c>
      <c r="M3179" s="5">
        <f t="shared" si="299"/>
        <v>0</v>
      </c>
    </row>
    <row r="3180" spans="1:13">
      <c r="A3180" s="5">
        <v>5300</v>
      </c>
      <c r="B3180" s="5">
        <v>8</v>
      </c>
      <c r="C3180" s="5" t="s">
        <v>62</v>
      </c>
      <c r="D3180" s="5">
        <v>19634</v>
      </c>
      <c r="E3180" s="5">
        <v>418</v>
      </c>
      <c r="F3180" s="8">
        <f t="shared" si="294"/>
        <v>2.1289599674034836</v>
      </c>
      <c r="G3180" s="5">
        <f>IF(COUNTIFS(Q3_SQL_Error_Concentration!$A:$A,A3180,Q3_SQL_Error_Concentration!$E:$E,B3180,Q3_SQL_Error_Concentration!$F:$F,C3180)=0,"",SUMIFS(Q3_SQL_Error_Concentration!$I:$I,Q3_SQL_Error_Concentration!$A:$A,A3180,Q3_SQL_Error_Concentration!$E:$E,B3180,Q3_SQL_Error_Concentration!$F:$F,C3180))</f>
        <v>2.129</v>
      </c>
      <c r="H3180" s="5" t="str">
        <f t="shared" si="295"/>
        <v>PASS</v>
      </c>
      <c r="I3180" s="5">
        <f>IF(D3180&gt;=Q3_Validation!$C$2,1,0)</f>
        <v>1</v>
      </c>
      <c r="J3180" s="8">
        <f t="shared" si="296"/>
        <v>2.1289599674034836</v>
      </c>
      <c r="K3180" s="5" t="str">
        <f t="shared" si="297"/>
        <v>high-error</v>
      </c>
      <c r="L3180" s="5">
        <f t="shared" si="298"/>
        <v>20</v>
      </c>
      <c r="M3180" s="5">
        <f t="shared" si="299"/>
        <v>1</v>
      </c>
    </row>
    <row r="3181" spans="1:13">
      <c r="A3181" s="5">
        <v>5300</v>
      </c>
      <c r="B3181" s="5">
        <v>9</v>
      </c>
      <c r="C3181" s="5" t="s">
        <v>63</v>
      </c>
      <c r="D3181" s="5">
        <v>11947</v>
      </c>
      <c r="E3181" s="5">
        <v>231</v>
      </c>
      <c r="F3181" s="8">
        <f t="shared" si="294"/>
        <v>1.9335398007868083</v>
      </c>
      <c r="G3181" s="5" t="str">
        <f>IF(COUNTIFS(Q3_SQL_Error_Concentration!$A:$A,A3181,Q3_SQL_Error_Concentration!$E:$E,B3181,Q3_SQL_Error_Concentration!$F:$F,C3181)=0,"",SUMIFS(Q3_SQL_Error_Concentration!$I:$I,Q3_SQL_Error_Concentration!$A:$A,A3181,Q3_SQL_Error_Concentration!$E:$E,B3181,Q3_SQL_Error_Concentration!$F:$F,C3181))</f>
        <v/>
      </c>
      <c r="H3181" s="5" t="str">
        <f t="shared" si="295"/>
        <v/>
      </c>
      <c r="I3181" s="5">
        <f>IF(D3181&gt;=Q3_Validation!$C$2,1,0)</f>
        <v>1</v>
      </c>
      <c r="J3181" s="8">
        <f t="shared" si="296"/>
        <v>1.9335398007868083</v>
      </c>
      <c r="K3181" s="5" t="str">
        <f t="shared" si="297"/>
        <v>normal</v>
      </c>
      <c r="L3181" s="5">
        <f t="shared" si="298"/>
        <v>20</v>
      </c>
      <c r="M3181" s="5">
        <f t="shared" si="299"/>
        <v>0</v>
      </c>
    </row>
    <row r="3182" spans="1:13">
      <c r="A3182" s="5">
        <v>5300</v>
      </c>
      <c r="B3182" s="5">
        <v>9</v>
      </c>
      <c r="C3182" s="5" t="s">
        <v>64</v>
      </c>
      <c r="D3182" s="5">
        <v>101</v>
      </c>
      <c r="E3182" s="5">
        <v>1</v>
      </c>
      <c r="F3182" s="8">
        <f t="shared" si="294"/>
        <v>0.99009900990099009</v>
      </c>
      <c r="G3182" s="5" t="str">
        <f>IF(COUNTIFS(Q3_SQL_Error_Concentration!$A:$A,A3182,Q3_SQL_Error_Concentration!$E:$E,B3182,Q3_SQL_Error_Concentration!$F:$F,C3182)=0,"",SUMIFS(Q3_SQL_Error_Concentration!$I:$I,Q3_SQL_Error_Concentration!$A:$A,A3182,Q3_SQL_Error_Concentration!$E:$E,B3182,Q3_SQL_Error_Concentration!$F:$F,C3182))</f>
        <v/>
      </c>
      <c r="H3182" s="5" t="str">
        <f t="shared" si="295"/>
        <v/>
      </c>
      <c r="I3182" s="5">
        <f>IF(D3182&gt;=Q3_Validation!$C$2,1,0)</f>
        <v>0</v>
      </c>
      <c r="J3182" s="8" t="str">
        <f t="shared" si="296"/>
        <v/>
      </c>
      <c r="K3182" s="5" t="str">
        <f t="shared" si="297"/>
        <v>excluded</v>
      </c>
      <c r="L3182" s="5">
        <f t="shared" si="298"/>
        <v>20</v>
      </c>
      <c r="M3182" s="5">
        <f t="shared" si="299"/>
        <v>0</v>
      </c>
    </row>
    <row r="3183" spans="1:13">
      <c r="A3183" s="5">
        <v>5300</v>
      </c>
      <c r="B3183" s="5">
        <v>9</v>
      </c>
      <c r="C3183" s="5" t="s">
        <v>62</v>
      </c>
      <c r="D3183" s="5">
        <v>16323</v>
      </c>
      <c r="E3183" s="5">
        <v>330</v>
      </c>
      <c r="F3183" s="8">
        <f t="shared" si="294"/>
        <v>2.0216871898548061</v>
      </c>
      <c r="G3183" s="5" t="str">
        <f>IF(COUNTIFS(Q3_SQL_Error_Concentration!$A:$A,A3183,Q3_SQL_Error_Concentration!$E:$E,B3183,Q3_SQL_Error_Concentration!$F:$F,C3183)=0,"",SUMIFS(Q3_SQL_Error_Concentration!$I:$I,Q3_SQL_Error_Concentration!$A:$A,A3183,Q3_SQL_Error_Concentration!$E:$E,B3183,Q3_SQL_Error_Concentration!$F:$F,C3183))</f>
        <v/>
      </c>
      <c r="H3183" s="5" t="str">
        <f t="shared" si="295"/>
        <v/>
      </c>
      <c r="I3183" s="5">
        <f>IF(D3183&gt;=Q3_Validation!$C$2,1,0)</f>
        <v>1</v>
      </c>
      <c r="J3183" s="8">
        <f t="shared" si="296"/>
        <v>2.0216871898548061</v>
      </c>
      <c r="K3183" s="5" t="str">
        <f t="shared" si="297"/>
        <v>normal</v>
      </c>
      <c r="L3183" s="5">
        <f t="shared" si="298"/>
        <v>20</v>
      </c>
      <c r="M3183" s="5">
        <f t="shared" si="299"/>
        <v>0</v>
      </c>
    </row>
    <row r="3184" spans="1:13">
      <c r="A3184" s="5">
        <v>5300</v>
      </c>
      <c r="B3184" s="5">
        <v>10</v>
      </c>
      <c r="C3184" s="5" t="s">
        <v>63</v>
      </c>
      <c r="D3184" s="5">
        <v>14881</v>
      </c>
      <c r="E3184" s="5">
        <v>313</v>
      </c>
      <c r="F3184" s="8">
        <f t="shared" si="294"/>
        <v>2.1033532692695385</v>
      </c>
      <c r="G3184" s="5" t="str">
        <f>IF(COUNTIFS(Q3_SQL_Error_Concentration!$A:$A,A3184,Q3_SQL_Error_Concentration!$E:$E,B3184,Q3_SQL_Error_Concentration!$F:$F,C3184)=0,"",SUMIFS(Q3_SQL_Error_Concentration!$I:$I,Q3_SQL_Error_Concentration!$A:$A,A3184,Q3_SQL_Error_Concentration!$E:$E,B3184,Q3_SQL_Error_Concentration!$F:$F,C3184))</f>
        <v/>
      </c>
      <c r="H3184" s="5" t="str">
        <f t="shared" si="295"/>
        <v/>
      </c>
      <c r="I3184" s="5">
        <f>IF(D3184&gt;=Q3_Validation!$C$2,1,0)</f>
        <v>1</v>
      </c>
      <c r="J3184" s="8">
        <f t="shared" si="296"/>
        <v>2.1033532692695385</v>
      </c>
      <c r="K3184" s="5" t="str">
        <f t="shared" si="297"/>
        <v>normal</v>
      </c>
      <c r="L3184" s="5">
        <f t="shared" si="298"/>
        <v>20</v>
      </c>
      <c r="M3184" s="5">
        <f t="shared" si="299"/>
        <v>0</v>
      </c>
    </row>
    <row r="3185" spans="1:13">
      <c r="A3185" s="5">
        <v>5300</v>
      </c>
      <c r="B3185" s="5">
        <v>10</v>
      </c>
      <c r="C3185" s="5" t="s">
        <v>64</v>
      </c>
      <c r="D3185" s="5">
        <v>161</v>
      </c>
      <c r="E3185" s="5">
        <v>8</v>
      </c>
      <c r="F3185" s="8">
        <f t="shared" si="294"/>
        <v>4.9689440993788816</v>
      </c>
      <c r="G3185" s="5" t="str">
        <f>IF(COUNTIFS(Q3_SQL_Error_Concentration!$A:$A,A3185,Q3_SQL_Error_Concentration!$E:$E,B3185,Q3_SQL_Error_Concentration!$F:$F,C3185)=0,"",SUMIFS(Q3_SQL_Error_Concentration!$I:$I,Q3_SQL_Error_Concentration!$A:$A,A3185,Q3_SQL_Error_Concentration!$E:$E,B3185,Q3_SQL_Error_Concentration!$F:$F,C3185))</f>
        <v/>
      </c>
      <c r="H3185" s="5" t="str">
        <f t="shared" si="295"/>
        <v/>
      </c>
      <c r="I3185" s="5">
        <f>IF(D3185&gt;=Q3_Validation!$C$2,1,0)</f>
        <v>0</v>
      </c>
      <c r="J3185" s="8" t="str">
        <f t="shared" si="296"/>
        <v/>
      </c>
      <c r="K3185" s="5" t="str">
        <f t="shared" si="297"/>
        <v>excluded</v>
      </c>
      <c r="L3185" s="5">
        <f t="shared" si="298"/>
        <v>20</v>
      </c>
      <c r="M3185" s="5">
        <f t="shared" si="299"/>
        <v>0</v>
      </c>
    </row>
    <row r="3186" spans="1:13">
      <c r="A3186" s="5">
        <v>5300</v>
      </c>
      <c r="B3186" s="5">
        <v>10</v>
      </c>
      <c r="C3186" s="5" t="s">
        <v>62</v>
      </c>
      <c r="D3186" s="5">
        <v>21698</v>
      </c>
      <c r="E3186" s="5">
        <v>412</v>
      </c>
      <c r="F3186" s="8">
        <f t="shared" si="294"/>
        <v>1.8987925154392109</v>
      </c>
      <c r="G3186" s="5" t="str">
        <f>IF(COUNTIFS(Q3_SQL_Error_Concentration!$A:$A,A3186,Q3_SQL_Error_Concentration!$E:$E,B3186,Q3_SQL_Error_Concentration!$F:$F,C3186)=0,"",SUMIFS(Q3_SQL_Error_Concentration!$I:$I,Q3_SQL_Error_Concentration!$A:$A,A3186,Q3_SQL_Error_Concentration!$E:$E,B3186,Q3_SQL_Error_Concentration!$F:$F,C3186))</f>
        <v/>
      </c>
      <c r="H3186" s="5" t="str">
        <f t="shared" si="295"/>
        <v/>
      </c>
      <c r="I3186" s="5">
        <f>IF(D3186&gt;=Q3_Validation!$C$2,1,0)</f>
        <v>1</v>
      </c>
      <c r="J3186" s="8">
        <f t="shared" si="296"/>
        <v>1.8987925154392109</v>
      </c>
      <c r="K3186" s="5" t="str">
        <f t="shared" si="297"/>
        <v>normal</v>
      </c>
      <c r="L3186" s="5">
        <f t="shared" si="298"/>
        <v>20</v>
      </c>
      <c r="M3186" s="5">
        <f t="shared" si="299"/>
        <v>0</v>
      </c>
    </row>
    <row r="3187" spans="1:13">
      <c r="A3187" s="5">
        <v>5300</v>
      </c>
      <c r="B3187" s="5">
        <v>11</v>
      </c>
      <c r="C3187" s="5" t="s">
        <v>63</v>
      </c>
      <c r="D3187" s="5">
        <v>16319</v>
      </c>
      <c r="E3187" s="5">
        <v>303</v>
      </c>
      <c r="F3187" s="8">
        <f t="shared" si="294"/>
        <v>1.8567314173662601</v>
      </c>
      <c r="G3187" s="5" t="str">
        <f>IF(COUNTIFS(Q3_SQL_Error_Concentration!$A:$A,A3187,Q3_SQL_Error_Concentration!$E:$E,B3187,Q3_SQL_Error_Concentration!$F:$F,C3187)=0,"",SUMIFS(Q3_SQL_Error_Concentration!$I:$I,Q3_SQL_Error_Concentration!$A:$A,A3187,Q3_SQL_Error_Concentration!$E:$E,B3187,Q3_SQL_Error_Concentration!$F:$F,C3187))</f>
        <v/>
      </c>
      <c r="H3187" s="5" t="str">
        <f t="shared" si="295"/>
        <v/>
      </c>
      <c r="I3187" s="5">
        <f>IF(D3187&gt;=Q3_Validation!$C$2,1,0)</f>
        <v>1</v>
      </c>
      <c r="J3187" s="8">
        <f t="shared" si="296"/>
        <v>1.8567314173662601</v>
      </c>
      <c r="K3187" s="5" t="str">
        <f t="shared" si="297"/>
        <v>normal</v>
      </c>
      <c r="L3187" s="5">
        <f t="shared" si="298"/>
        <v>20</v>
      </c>
      <c r="M3187" s="5">
        <f t="shared" si="299"/>
        <v>0</v>
      </c>
    </row>
    <row r="3188" spans="1:13">
      <c r="A3188" s="5">
        <v>5300</v>
      </c>
      <c r="B3188" s="5">
        <v>11</v>
      </c>
      <c r="C3188" s="5" t="s">
        <v>64</v>
      </c>
      <c r="D3188" s="5">
        <v>142</v>
      </c>
      <c r="E3188" s="5">
        <v>8</v>
      </c>
      <c r="F3188" s="8">
        <f t="shared" si="294"/>
        <v>5.6338028169014081</v>
      </c>
      <c r="G3188" s="5" t="str">
        <f>IF(COUNTIFS(Q3_SQL_Error_Concentration!$A:$A,A3188,Q3_SQL_Error_Concentration!$E:$E,B3188,Q3_SQL_Error_Concentration!$F:$F,C3188)=0,"",SUMIFS(Q3_SQL_Error_Concentration!$I:$I,Q3_SQL_Error_Concentration!$A:$A,A3188,Q3_SQL_Error_Concentration!$E:$E,B3188,Q3_SQL_Error_Concentration!$F:$F,C3188))</f>
        <v/>
      </c>
      <c r="H3188" s="5" t="str">
        <f t="shared" si="295"/>
        <v/>
      </c>
      <c r="I3188" s="5">
        <f>IF(D3188&gt;=Q3_Validation!$C$2,1,0)</f>
        <v>0</v>
      </c>
      <c r="J3188" s="8" t="str">
        <f t="shared" si="296"/>
        <v/>
      </c>
      <c r="K3188" s="5" t="str">
        <f t="shared" si="297"/>
        <v>excluded</v>
      </c>
      <c r="L3188" s="5">
        <f t="shared" si="298"/>
        <v>20</v>
      </c>
      <c r="M3188" s="5">
        <f t="shared" si="299"/>
        <v>0</v>
      </c>
    </row>
    <row r="3189" spans="1:13">
      <c r="A3189" s="5">
        <v>5300</v>
      </c>
      <c r="B3189" s="5">
        <v>11</v>
      </c>
      <c r="C3189" s="5" t="s">
        <v>62</v>
      </c>
      <c r="D3189" s="5">
        <v>23974</v>
      </c>
      <c r="E3189" s="5">
        <v>412</v>
      </c>
      <c r="F3189" s="8">
        <f t="shared" si="294"/>
        <v>1.7185284057729207</v>
      </c>
      <c r="G3189" s="5" t="str">
        <f>IF(COUNTIFS(Q3_SQL_Error_Concentration!$A:$A,A3189,Q3_SQL_Error_Concentration!$E:$E,B3189,Q3_SQL_Error_Concentration!$F:$F,C3189)=0,"",SUMIFS(Q3_SQL_Error_Concentration!$I:$I,Q3_SQL_Error_Concentration!$A:$A,A3189,Q3_SQL_Error_Concentration!$E:$E,B3189,Q3_SQL_Error_Concentration!$F:$F,C3189))</f>
        <v/>
      </c>
      <c r="H3189" s="5" t="str">
        <f t="shared" si="295"/>
        <v/>
      </c>
      <c r="I3189" s="5">
        <f>IF(D3189&gt;=Q3_Validation!$C$2,1,0)</f>
        <v>1</v>
      </c>
      <c r="J3189" s="8">
        <f t="shared" si="296"/>
        <v>1.7185284057729207</v>
      </c>
      <c r="K3189" s="5" t="str">
        <f t="shared" si="297"/>
        <v>normal</v>
      </c>
      <c r="L3189" s="5">
        <f t="shared" si="298"/>
        <v>20</v>
      </c>
      <c r="M3189" s="5">
        <f t="shared" si="299"/>
        <v>0</v>
      </c>
    </row>
    <row r="3190" spans="1:13">
      <c r="A3190" s="5">
        <v>5300</v>
      </c>
      <c r="B3190" s="5">
        <v>12</v>
      </c>
      <c r="C3190" s="5" t="s">
        <v>63</v>
      </c>
      <c r="D3190" s="5">
        <v>16819</v>
      </c>
      <c r="E3190" s="5">
        <v>325</v>
      </c>
      <c r="F3190" s="8">
        <f t="shared" si="294"/>
        <v>1.9323384267792378</v>
      </c>
      <c r="G3190" s="5" t="str">
        <f>IF(COUNTIFS(Q3_SQL_Error_Concentration!$A:$A,A3190,Q3_SQL_Error_Concentration!$E:$E,B3190,Q3_SQL_Error_Concentration!$F:$F,C3190)=0,"",SUMIFS(Q3_SQL_Error_Concentration!$I:$I,Q3_SQL_Error_Concentration!$A:$A,A3190,Q3_SQL_Error_Concentration!$E:$E,B3190,Q3_SQL_Error_Concentration!$F:$F,C3190))</f>
        <v/>
      </c>
      <c r="H3190" s="5" t="str">
        <f t="shared" si="295"/>
        <v/>
      </c>
      <c r="I3190" s="5">
        <f>IF(D3190&gt;=Q3_Validation!$C$2,1,0)</f>
        <v>1</v>
      </c>
      <c r="J3190" s="8">
        <f t="shared" si="296"/>
        <v>1.9323384267792378</v>
      </c>
      <c r="K3190" s="5" t="str">
        <f t="shared" si="297"/>
        <v>normal</v>
      </c>
      <c r="L3190" s="5">
        <f t="shared" si="298"/>
        <v>20</v>
      </c>
      <c r="M3190" s="5">
        <f t="shared" si="299"/>
        <v>0</v>
      </c>
    </row>
    <row r="3191" spans="1:13">
      <c r="A3191" s="5">
        <v>5300</v>
      </c>
      <c r="B3191" s="5">
        <v>12</v>
      </c>
      <c r="C3191" s="5" t="s">
        <v>64</v>
      </c>
      <c r="D3191" s="5">
        <v>100</v>
      </c>
      <c r="E3191" s="5">
        <v>9</v>
      </c>
      <c r="F3191" s="8">
        <f t="shared" si="294"/>
        <v>9</v>
      </c>
      <c r="G3191" s="5" t="str">
        <f>IF(COUNTIFS(Q3_SQL_Error_Concentration!$A:$A,A3191,Q3_SQL_Error_Concentration!$E:$E,B3191,Q3_SQL_Error_Concentration!$F:$F,C3191)=0,"",SUMIFS(Q3_SQL_Error_Concentration!$I:$I,Q3_SQL_Error_Concentration!$A:$A,A3191,Q3_SQL_Error_Concentration!$E:$E,B3191,Q3_SQL_Error_Concentration!$F:$F,C3191))</f>
        <v/>
      </c>
      <c r="H3191" s="5" t="str">
        <f t="shared" si="295"/>
        <v/>
      </c>
      <c r="I3191" s="5">
        <f>IF(D3191&gt;=Q3_Validation!$C$2,1,0)</f>
        <v>0</v>
      </c>
      <c r="J3191" s="8" t="str">
        <f t="shared" si="296"/>
        <v/>
      </c>
      <c r="K3191" s="5" t="str">
        <f t="shared" si="297"/>
        <v>excluded</v>
      </c>
      <c r="L3191" s="5">
        <f t="shared" si="298"/>
        <v>20</v>
      </c>
      <c r="M3191" s="5">
        <f t="shared" si="299"/>
        <v>0</v>
      </c>
    </row>
    <row r="3192" spans="1:13">
      <c r="A3192" s="5">
        <v>5300</v>
      </c>
      <c r="B3192" s="5">
        <v>12</v>
      </c>
      <c r="C3192" s="5" t="s">
        <v>62</v>
      </c>
      <c r="D3192" s="5">
        <v>24253</v>
      </c>
      <c r="E3192" s="5">
        <v>454</v>
      </c>
      <c r="F3192" s="8">
        <f t="shared" si="294"/>
        <v>1.8719333690677442</v>
      </c>
      <c r="G3192" s="5" t="str">
        <f>IF(COUNTIFS(Q3_SQL_Error_Concentration!$A:$A,A3192,Q3_SQL_Error_Concentration!$E:$E,B3192,Q3_SQL_Error_Concentration!$F:$F,C3192)=0,"",SUMIFS(Q3_SQL_Error_Concentration!$I:$I,Q3_SQL_Error_Concentration!$A:$A,A3192,Q3_SQL_Error_Concentration!$E:$E,B3192,Q3_SQL_Error_Concentration!$F:$F,C3192))</f>
        <v/>
      </c>
      <c r="H3192" s="5" t="str">
        <f t="shared" si="295"/>
        <v/>
      </c>
      <c r="I3192" s="5">
        <f>IF(D3192&gt;=Q3_Validation!$C$2,1,0)</f>
        <v>1</v>
      </c>
      <c r="J3192" s="8">
        <f t="shared" si="296"/>
        <v>1.8719333690677442</v>
      </c>
      <c r="K3192" s="5" t="str">
        <f t="shared" si="297"/>
        <v>normal</v>
      </c>
      <c r="L3192" s="5">
        <f t="shared" si="298"/>
        <v>20</v>
      </c>
      <c r="M3192" s="5">
        <f t="shared" si="299"/>
        <v>0</v>
      </c>
    </row>
    <row r="3193" spans="1:13">
      <c r="A3193" s="5">
        <v>5300</v>
      </c>
      <c r="B3193" s="5">
        <v>13</v>
      </c>
      <c r="C3193" s="5" t="s">
        <v>63</v>
      </c>
      <c r="D3193" s="5">
        <v>18641</v>
      </c>
      <c r="E3193" s="5">
        <v>341</v>
      </c>
      <c r="F3193" s="8">
        <f t="shared" si="294"/>
        <v>1.8293010031650663</v>
      </c>
      <c r="G3193" s="5" t="str">
        <f>IF(COUNTIFS(Q3_SQL_Error_Concentration!$A:$A,A3193,Q3_SQL_Error_Concentration!$E:$E,B3193,Q3_SQL_Error_Concentration!$F:$F,C3193)=0,"",SUMIFS(Q3_SQL_Error_Concentration!$I:$I,Q3_SQL_Error_Concentration!$A:$A,A3193,Q3_SQL_Error_Concentration!$E:$E,B3193,Q3_SQL_Error_Concentration!$F:$F,C3193))</f>
        <v/>
      </c>
      <c r="H3193" s="5" t="str">
        <f t="shared" si="295"/>
        <v/>
      </c>
      <c r="I3193" s="5">
        <f>IF(D3193&gt;=Q3_Validation!$C$2,1,0)</f>
        <v>1</v>
      </c>
      <c r="J3193" s="8">
        <f t="shared" si="296"/>
        <v>1.8293010031650663</v>
      </c>
      <c r="K3193" s="5" t="str">
        <f t="shared" si="297"/>
        <v>normal</v>
      </c>
      <c r="L3193" s="5">
        <f t="shared" si="298"/>
        <v>20</v>
      </c>
      <c r="M3193" s="5">
        <f t="shared" si="299"/>
        <v>0</v>
      </c>
    </row>
    <row r="3194" spans="1:13">
      <c r="A3194" s="5">
        <v>5300</v>
      </c>
      <c r="B3194" s="5">
        <v>13</v>
      </c>
      <c r="C3194" s="5" t="s">
        <v>64</v>
      </c>
      <c r="D3194" s="5">
        <v>104</v>
      </c>
      <c r="E3194" s="5">
        <v>4</v>
      </c>
      <c r="F3194" s="8">
        <f t="shared" si="294"/>
        <v>3.8461538461538463</v>
      </c>
      <c r="G3194" s="5" t="str">
        <f>IF(COUNTIFS(Q3_SQL_Error_Concentration!$A:$A,A3194,Q3_SQL_Error_Concentration!$E:$E,B3194,Q3_SQL_Error_Concentration!$F:$F,C3194)=0,"",SUMIFS(Q3_SQL_Error_Concentration!$I:$I,Q3_SQL_Error_Concentration!$A:$A,A3194,Q3_SQL_Error_Concentration!$E:$E,B3194,Q3_SQL_Error_Concentration!$F:$F,C3194))</f>
        <v/>
      </c>
      <c r="H3194" s="5" t="str">
        <f t="shared" si="295"/>
        <v/>
      </c>
      <c r="I3194" s="5">
        <f>IF(D3194&gt;=Q3_Validation!$C$2,1,0)</f>
        <v>0</v>
      </c>
      <c r="J3194" s="8" t="str">
        <f t="shared" si="296"/>
        <v/>
      </c>
      <c r="K3194" s="5" t="str">
        <f t="shared" si="297"/>
        <v>excluded</v>
      </c>
      <c r="L3194" s="5">
        <f t="shared" si="298"/>
        <v>20</v>
      </c>
      <c r="M3194" s="5">
        <f t="shared" si="299"/>
        <v>0</v>
      </c>
    </row>
    <row r="3195" spans="1:13">
      <c r="A3195" s="5">
        <v>5300</v>
      </c>
      <c r="B3195" s="5">
        <v>13</v>
      </c>
      <c r="C3195" s="5" t="s">
        <v>62</v>
      </c>
      <c r="D3195" s="5">
        <v>28156</v>
      </c>
      <c r="E3195" s="5">
        <v>632</v>
      </c>
      <c r="F3195" s="8">
        <f t="shared" si="294"/>
        <v>2.2446370223043046</v>
      </c>
      <c r="G3195" s="5">
        <f>IF(COUNTIFS(Q3_SQL_Error_Concentration!$A:$A,A3195,Q3_SQL_Error_Concentration!$E:$E,B3195,Q3_SQL_Error_Concentration!$F:$F,C3195)=0,"",SUMIFS(Q3_SQL_Error_Concentration!$I:$I,Q3_SQL_Error_Concentration!$A:$A,A3195,Q3_SQL_Error_Concentration!$E:$E,B3195,Q3_SQL_Error_Concentration!$F:$F,C3195))</f>
        <v>2.2446000000000002</v>
      </c>
      <c r="H3195" s="5" t="str">
        <f t="shared" si="295"/>
        <v>PASS</v>
      </c>
      <c r="I3195" s="5">
        <f>IF(D3195&gt;=Q3_Validation!$C$2,1,0)</f>
        <v>1</v>
      </c>
      <c r="J3195" s="8">
        <f t="shared" si="296"/>
        <v>2.2446370223043046</v>
      </c>
      <c r="K3195" s="5" t="str">
        <f t="shared" si="297"/>
        <v>high-error</v>
      </c>
      <c r="L3195" s="5">
        <f t="shared" si="298"/>
        <v>20</v>
      </c>
      <c r="M3195" s="5">
        <f t="shared" si="299"/>
        <v>1</v>
      </c>
    </row>
    <row r="3196" spans="1:13">
      <c r="A3196" s="5">
        <v>5300</v>
      </c>
      <c r="B3196" s="5">
        <v>14</v>
      </c>
      <c r="C3196" s="5" t="s">
        <v>63</v>
      </c>
      <c r="D3196" s="5">
        <v>21177</v>
      </c>
      <c r="E3196" s="5">
        <v>378</v>
      </c>
      <c r="F3196" s="8">
        <f t="shared" si="294"/>
        <v>1.7849553761155972</v>
      </c>
      <c r="G3196" s="5" t="str">
        <f>IF(COUNTIFS(Q3_SQL_Error_Concentration!$A:$A,A3196,Q3_SQL_Error_Concentration!$E:$E,B3196,Q3_SQL_Error_Concentration!$F:$F,C3196)=0,"",SUMIFS(Q3_SQL_Error_Concentration!$I:$I,Q3_SQL_Error_Concentration!$A:$A,A3196,Q3_SQL_Error_Concentration!$E:$E,B3196,Q3_SQL_Error_Concentration!$F:$F,C3196))</f>
        <v/>
      </c>
      <c r="H3196" s="5" t="str">
        <f t="shared" si="295"/>
        <v/>
      </c>
      <c r="I3196" s="5">
        <f>IF(D3196&gt;=Q3_Validation!$C$2,1,0)</f>
        <v>1</v>
      </c>
      <c r="J3196" s="8">
        <f t="shared" si="296"/>
        <v>1.7849553761155972</v>
      </c>
      <c r="K3196" s="5" t="str">
        <f t="shared" si="297"/>
        <v>normal</v>
      </c>
      <c r="L3196" s="5">
        <f t="shared" si="298"/>
        <v>20</v>
      </c>
      <c r="M3196" s="5">
        <f t="shared" si="299"/>
        <v>0</v>
      </c>
    </row>
    <row r="3197" spans="1:13">
      <c r="A3197" s="5">
        <v>5300</v>
      </c>
      <c r="B3197" s="5">
        <v>14</v>
      </c>
      <c r="C3197" s="5" t="s">
        <v>64</v>
      </c>
      <c r="D3197" s="5">
        <v>89</v>
      </c>
      <c r="E3197" s="5">
        <v>5</v>
      </c>
      <c r="F3197" s="8">
        <f t="shared" si="294"/>
        <v>5.617977528089888</v>
      </c>
      <c r="G3197" s="5" t="str">
        <f>IF(COUNTIFS(Q3_SQL_Error_Concentration!$A:$A,A3197,Q3_SQL_Error_Concentration!$E:$E,B3197,Q3_SQL_Error_Concentration!$F:$F,C3197)=0,"",SUMIFS(Q3_SQL_Error_Concentration!$I:$I,Q3_SQL_Error_Concentration!$A:$A,A3197,Q3_SQL_Error_Concentration!$E:$E,B3197,Q3_SQL_Error_Concentration!$F:$F,C3197))</f>
        <v/>
      </c>
      <c r="H3197" s="5" t="str">
        <f t="shared" si="295"/>
        <v/>
      </c>
      <c r="I3197" s="5">
        <f>IF(D3197&gt;=Q3_Validation!$C$2,1,0)</f>
        <v>0</v>
      </c>
      <c r="J3197" s="8" t="str">
        <f t="shared" si="296"/>
        <v/>
      </c>
      <c r="K3197" s="5" t="str">
        <f t="shared" si="297"/>
        <v>excluded</v>
      </c>
      <c r="L3197" s="5">
        <f t="shared" si="298"/>
        <v>20</v>
      </c>
      <c r="M3197" s="5">
        <f t="shared" si="299"/>
        <v>0</v>
      </c>
    </row>
    <row r="3198" spans="1:13">
      <c r="A3198" s="5">
        <v>5300</v>
      </c>
      <c r="B3198" s="5">
        <v>14</v>
      </c>
      <c r="C3198" s="5" t="s">
        <v>62</v>
      </c>
      <c r="D3198" s="5">
        <v>31990</v>
      </c>
      <c r="E3198" s="5">
        <v>605</v>
      </c>
      <c r="F3198" s="8">
        <f t="shared" si="294"/>
        <v>1.8912160050015629</v>
      </c>
      <c r="G3198" s="5" t="str">
        <f>IF(COUNTIFS(Q3_SQL_Error_Concentration!$A:$A,A3198,Q3_SQL_Error_Concentration!$E:$E,B3198,Q3_SQL_Error_Concentration!$F:$F,C3198)=0,"",SUMIFS(Q3_SQL_Error_Concentration!$I:$I,Q3_SQL_Error_Concentration!$A:$A,A3198,Q3_SQL_Error_Concentration!$E:$E,B3198,Q3_SQL_Error_Concentration!$F:$F,C3198))</f>
        <v/>
      </c>
      <c r="H3198" s="5" t="str">
        <f t="shared" si="295"/>
        <v/>
      </c>
      <c r="I3198" s="5">
        <f>IF(D3198&gt;=Q3_Validation!$C$2,1,0)</f>
        <v>1</v>
      </c>
      <c r="J3198" s="8">
        <f t="shared" si="296"/>
        <v>1.8912160050015629</v>
      </c>
      <c r="K3198" s="5" t="str">
        <f t="shared" si="297"/>
        <v>normal</v>
      </c>
      <c r="L3198" s="5">
        <f t="shared" si="298"/>
        <v>20</v>
      </c>
      <c r="M3198" s="5">
        <f t="shared" si="299"/>
        <v>0</v>
      </c>
    </row>
    <row r="3199" spans="1:13">
      <c r="A3199" s="5">
        <v>5300</v>
      </c>
      <c r="B3199" s="5">
        <v>15</v>
      </c>
      <c r="C3199" s="5" t="s">
        <v>63</v>
      </c>
      <c r="D3199" s="5">
        <v>23730</v>
      </c>
      <c r="E3199" s="5">
        <v>481</v>
      </c>
      <c r="F3199" s="8">
        <f t="shared" si="294"/>
        <v>2.0269700800674251</v>
      </c>
      <c r="G3199" s="5" t="str">
        <f>IF(COUNTIFS(Q3_SQL_Error_Concentration!$A:$A,A3199,Q3_SQL_Error_Concentration!$E:$E,B3199,Q3_SQL_Error_Concentration!$F:$F,C3199)=0,"",SUMIFS(Q3_SQL_Error_Concentration!$I:$I,Q3_SQL_Error_Concentration!$A:$A,A3199,Q3_SQL_Error_Concentration!$E:$E,B3199,Q3_SQL_Error_Concentration!$F:$F,C3199))</f>
        <v/>
      </c>
      <c r="H3199" s="5" t="str">
        <f t="shared" si="295"/>
        <v/>
      </c>
      <c r="I3199" s="5">
        <f>IF(D3199&gt;=Q3_Validation!$C$2,1,0)</f>
        <v>1</v>
      </c>
      <c r="J3199" s="8">
        <f t="shared" si="296"/>
        <v>2.0269700800674251</v>
      </c>
      <c r="K3199" s="5" t="str">
        <f t="shared" si="297"/>
        <v>normal</v>
      </c>
      <c r="L3199" s="5">
        <f t="shared" si="298"/>
        <v>20</v>
      </c>
      <c r="M3199" s="5">
        <f t="shared" si="299"/>
        <v>0</v>
      </c>
    </row>
    <row r="3200" spans="1:13">
      <c r="A3200" s="5">
        <v>5300</v>
      </c>
      <c r="B3200" s="5">
        <v>15</v>
      </c>
      <c r="C3200" s="5" t="s">
        <v>64</v>
      </c>
      <c r="D3200" s="5">
        <v>68</v>
      </c>
      <c r="E3200" s="5">
        <v>4</v>
      </c>
      <c r="F3200" s="8">
        <f t="shared" si="294"/>
        <v>5.882352941176471</v>
      </c>
      <c r="G3200" s="5" t="str">
        <f>IF(COUNTIFS(Q3_SQL_Error_Concentration!$A:$A,A3200,Q3_SQL_Error_Concentration!$E:$E,B3200,Q3_SQL_Error_Concentration!$F:$F,C3200)=0,"",SUMIFS(Q3_SQL_Error_Concentration!$I:$I,Q3_SQL_Error_Concentration!$A:$A,A3200,Q3_SQL_Error_Concentration!$E:$E,B3200,Q3_SQL_Error_Concentration!$F:$F,C3200))</f>
        <v/>
      </c>
      <c r="H3200" s="5" t="str">
        <f t="shared" si="295"/>
        <v/>
      </c>
      <c r="I3200" s="5">
        <f>IF(D3200&gt;=Q3_Validation!$C$2,1,0)</f>
        <v>0</v>
      </c>
      <c r="J3200" s="8" t="str">
        <f t="shared" si="296"/>
        <v/>
      </c>
      <c r="K3200" s="5" t="str">
        <f t="shared" si="297"/>
        <v>excluded</v>
      </c>
      <c r="L3200" s="5">
        <f t="shared" si="298"/>
        <v>20</v>
      </c>
      <c r="M3200" s="5">
        <f t="shared" si="299"/>
        <v>0</v>
      </c>
    </row>
    <row r="3201" spans="1:13">
      <c r="A3201" s="5">
        <v>5300</v>
      </c>
      <c r="B3201" s="5">
        <v>15</v>
      </c>
      <c r="C3201" s="5" t="s">
        <v>62</v>
      </c>
      <c r="D3201" s="5">
        <v>33306</v>
      </c>
      <c r="E3201" s="5">
        <v>657</v>
      </c>
      <c r="F3201" s="8">
        <f t="shared" si="294"/>
        <v>1.9726175463880382</v>
      </c>
      <c r="G3201" s="5" t="str">
        <f>IF(COUNTIFS(Q3_SQL_Error_Concentration!$A:$A,A3201,Q3_SQL_Error_Concentration!$E:$E,B3201,Q3_SQL_Error_Concentration!$F:$F,C3201)=0,"",SUMIFS(Q3_SQL_Error_Concentration!$I:$I,Q3_SQL_Error_Concentration!$A:$A,A3201,Q3_SQL_Error_Concentration!$E:$E,B3201,Q3_SQL_Error_Concentration!$F:$F,C3201))</f>
        <v/>
      </c>
      <c r="H3201" s="5" t="str">
        <f t="shared" si="295"/>
        <v/>
      </c>
      <c r="I3201" s="5">
        <f>IF(D3201&gt;=Q3_Validation!$C$2,1,0)</f>
        <v>1</v>
      </c>
      <c r="J3201" s="8">
        <f t="shared" si="296"/>
        <v>1.9726175463880382</v>
      </c>
      <c r="K3201" s="5" t="str">
        <f t="shared" si="297"/>
        <v>normal</v>
      </c>
      <c r="L3201" s="5">
        <f t="shared" si="298"/>
        <v>20</v>
      </c>
      <c r="M3201" s="5">
        <f t="shared" si="299"/>
        <v>0</v>
      </c>
    </row>
    <row r="3202" spans="1:13">
      <c r="A3202" s="5">
        <v>5300</v>
      </c>
      <c r="B3202" s="5">
        <v>16</v>
      </c>
      <c r="C3202" s="5" t="s">
        <v>63</v>
      </c>
      <c r="D3202" s="5">
        <v>21737</v>
      </c>
      <c r="E3202" s="5">
        <v>413</v>
      </c>
      <c r="F3202" s="8">
        <f t="shared" ref="F3202:F3265" si="300">100*E3202/D3202</f>
        <v>1.8999861986474675</v>
      </c>
      <c r="G3202" s="5" t="str">
        <f>IF(COUNTIFS(Q3_SQL_Error_Concentration!$A:$A,A3202,Q3_SQL_Error_Concentration!$E:$E,B3202,Q3_SQL_Error_Concentration!$F:$F,C3202)=0,"",SUMIFS(Q3_SQL_Error_Concentration!$I:$I,Q3_SQL_Error_Concentration!$A:$A,A3202,Q3_SQL_Error_Concentration!$E:$E,B3202,Q3_SQL_Error_Concentration!$F:$F,C3202))</f>
        <v/>
      </c>
      <c r="H3202" s="5" t="str">
        <f t="shared" ref="H3202:H3265" si="301">IF(G3202="","",IF(ABS(F3202-G3202)&lt;=0.0002,"PASS","FAIL"))</f>
        <v/>
      </c>
      <c r="I3202" s="5">
        <f>IF(D3202&gt;=Q3_Validation!$C$2,1,0)</f>
        <v>1</v>
      </c>
      <c r="J3202" s="8">
        <f t="shared" ref="J3202:J3265" si="302">IF(I3202=1,F3202,"")</f>
        <v>1.8999861986474675</v>
      </c>
      <c r="K3202" s="5" t="str">
        <f t="shared" ref="K3202:K3265" si="303">IF(D3202&lt;601,"excluded",IF(J3202&gt;3.628192,"outlier",IF(J3202&gt;=2.11093,"high-error","normal")))</f>
        <v>normal</v>
      </c>
      <c r="L3202" s="5">
        <f t="shared" ref="L3202:L3265" si="304">COUNTIFS(A:A,A3202,K:K,"high-error")+COUNTIFS(A:A,A3202,K:K,"outlier")</f>
        <v>20</v>
      </c>
      <c r="M3202" s="5">
        <f t="shared" ref="M3202:M3265" si="305">IF(AND(L3202&gt;=2,OR(K3202="high-error",K3202="outlier")),1,0)</f>
        <v>0</v>
      </c>
    </row>
    <row r="3203" spans="1:13">
      <c r="A3203" s="5">
        <v>5300</v>
      </c>
      <c r="B3203" s="5">
        <v>16</v>
      </c>
      <c r="C3203" s="5" t="s">
        <v>64</v>
      </c>
      <c r="D3203" s="5">
        <v>59</v>
      </c>
      <c r="E3203" s="5">
        <v>5</v>
      </c>
      <c r="F3203" s="8">
        <f t="shared" si="300"/>
        <v>8.4745762711864412</v>
      </c>
      <c r="G3203" s="5" t="str">
        <f>IF(COUNTIFS(Q3_SQL_Error_Concentration!$A:$A,A3203,Q3_SQL_Error_Concentration!$E:$E,B3203,Q3_SQL_Error_Concentration!$F:$F,C3203)=0,"",SUMIFS(Q3_SQL_Error_Concentration!$I:$I,Q3_SQL_Error_Concentration!$A:$A,A3203,Q3_SQL_Error_Concentration!$E:$E,B3203,Q3_SQL_Error_Concentration!$F:$F,C3203))</f>
        <v/>
      </c>
      <c r="H3203" s="5" t="str">
        <f t="shared" si="301"/>
        <v/>
      </c>
      <c r="I3203" s="5">
        <f>IF(D3203&gt;=Q3_Validation!$C$2,1,0)</f>
        <v>0</v>
      </c>
      <c r="J3203" s="8" t="str">
        <f t="shared" si="302"/>
        <v/>
      </c>
      <c r="K3203" s="5" t="str">
        <f t="shared" si="303"/>
        <v>excluded</v>
      </c>
      <c r="L3203" s="5">
        <f t="shared" si="304"/>
        <v>20</v>
      </c>
      <c r="M3203" s="5">
        <f t="shared" si="305"/>
        <v>0</v>
      </c>
    </row>
    <row r="3204" spans="1:13">
      <c r="A3204" s="5">
        <v>5300</v>
      </c>
      <c r="B3204" s="5">
        <v>16</v>
      </c>
      <c r="C3204" s="5" t="s">
        <v>62</v>
      </c>
      <c r="D3204" s="5">
        <v>30744</v>
      </c>
      <c r="E3204" s="5">
        <v>608</v>
      </c>
      <c r="F3204" s="8">
        <f t="shared" si="300"/>
        <v>1.9776216497527972</v>
      </c>
      <c r="G3204" s="5" t="str">
        <f>IF(COUNTIFS(Q3_SQL_Error_Concentration!$A:$A,A3204,Q3_SQL_Error_Concentration!$E:$E,B3204,Q3_SQL_Error_Concentration!$F:$F,C3204)=0,"",SUMIFS(Q3_SQL_Error_Concentration!$I:$I,Q3_SQL_Error_Concentration!$A:$A,A3204,Q3_SQL_Error_Concentration!$E:$E,B3204,Q3_SQL_Error_Concentration!$F:$F,C3204))</f>
        <v/>
      </c>
      <c r="H3204" s="5" t="str">
        <f t="shared" si="301"/>
        <v/>
      </c>
      <c r="I3204" s="5">
        <f>IF(D3204&gt;=Q3_Validation!$C$2,1,0)</f>
        <v>1</v>
      </c>
      <c r="J3204" s="8">
        <f t="shared" si="302"/>
        <v>1.9776216497527972</v>
      </c>
      <c r="K3204" s="5" t="str">
        <f t="shared" si="303"/>
        <v>normal</v>
      </c>
      <c r="L3204" s="5">
        <f t="shared" si="304"/>
        <v>20</v>
      </c>
      <c r="M3204" s="5">
        <f t="shared" si="305"/>
        <v>0</v>
      </c>
    </row>
    <row r="3205" spans="1:13">
      <c r="A3205" s="5">
        <v>5300</v>
      </c>
      <c r="B3205" s="5">
        <v>17</v>
      </c>
      <c r="C3205" s="5" t="s">
        <v>63</v>
      </c>
      <c r="D3205" s="5">
        <v>8583</v>
      </c>
      <c r="E3205" s="5">
        <v>181</v>
      </c>
      <c r="F3205" s="8">
        <f t="shared" si="300"/>
        <v>2.1088197599906793</v>
      </c>
      <c r="G3205" s="5" t="str">
        <f>IF(COUNTIFS(Q3_SQL_Error_Concentration!$A:$A,A3205,Q3_SQL_Error_Concentration!$E:$E,B3205,Q3_SQL_Error_Concentration!$F:$F,C3205)=0,"",SUMIFS(Q3_SQL_Error_Concentration!$I:$I,Q3_SQL_Error_Concentration!$A:$A,A3205,Q3_SQL_Error_Concentration!$E:$E,B3205,Q3_SQL_Error_Concentration!$F:$F,C3205))</f>
        <v/>
      </c>
      <c r="H3205" s="5" t="str">
        <f t="shared" si="301"/>
        <v/>
      </c>
      <c r="I3205" s="5">
        <f>IF(D3205&gt;=Q3_Validation!$C$2,1,0)</f>
        <v>1</v>
      </c>
      <c r="J3205" s="8">
        <f t="shared" si="302"/>
        <v>2.1088197599906793</v>
      </c>
      <c r="K3205" s="5" t="str">
        <f t="shared" si="303"/>
        <v>normal</v>
      </c>
      <c r="L3205" s="5">
        <f t="shared" si="304"/>
        <v>20</v>
      </c>
      <c r="M3205" s="5">
        <f t="shared" si="305"/>
        <v>0</v>
      </c>
    </row>
    <row r="3206" spans="1:13">
      <c r="A3206" s="5">
        <v>5300</v>
      </c>
      <c r="B3206" s="5">
        <v>17</v>
      </c>
      <c r="C3206" s="5" t="s">
        <v>64</v>
      </c>
      <c r="D3206" s="5">
        <v>37</v>
      </c>
      <c r="E3206" s="5">
        <v>4</v>
      </c>
      <c r="F3206" s="8">
        <f t="shared" si="300"/>
        <v>10.810810810810811</v>
      </c>
      <c r="G3206" s="5" t="str">
        <f>IF(COUNTIFS(Q3_SQL_Error_Concentration!$A:$A,A3206,Q3_SQL_Error_Concentration!$E:$E,B3206,Q3_SQL_Error_Concentration!$F:$F,C3206)=0,"",SUMIFS(Q3_SQL_Error_Concentration!$I:$I,Q3_SQL_Error_Concentration!$A:$A,A3206,Q3_SQL_Error_Concentration!$E:$E,B3206,Q3_SQL_Error_Concentration!$F:$F,C3206))</f>
        <v/>
      </c>
      <c r="H3206" s="5" t="str">
        <f t="shared" si="301"/>
        <v/>
      </c>
      <c r="I3206" s="5">
        <f>IF(D3206&gt;=Q3_Validation!$C$2,1,0)</f>
        <v>0</v>
      </c>
      <c r="J3206" s="8" t="str">
        <f t="shared" si="302"/>
        <v/>
      </c>
      <c r="K3206" s="5" t="str">
        <f t="shared" si="303"/>
        <v>excluded</v>
      </c>
      <c r="L3206" s="5">
        <f t="shared" si="304"/>
        <v>20</v>
      </c>
      <c r="M3206" s="5">
        <f t="shared" si="305"/>
        <v>0</v>
      </c>
    </row>
    <row r="3207" spans="1:13">
      <c r="A3207" s="5">
        <v>5300</v>
      </c>
      <c r="B3207" s="5">
        <v>17</v>
      </c>
      <c r="C3207" s="5" t="s">
        <v>62</v>
      </c>
      <c r="D3207" s="5">
        <v>11877</v>
      </c>
      <c r="E3207" s="5">
        <v>273</v>
      </c>
      <c r="F3207" s="8">
        <f t="shared" si="300"/>
        <v>2.2985602424854763</v>
      </c>
      <c r="G3207" s="5">
        <f>IF(COUNTIFS(Q3_SQL_Error_Concentration!$A:$A,A3207,Q3_SQL_Error_Concentration!$E:$E,B3207,Q3_SQL_Error_Concentration!$F:$F,C3207)=0,"",SUMIFS(Q3_SQL_Error_Concentration!$I:$I,Q3_SQL_Error_Concentration!$A:$A,A3207,Q3_SQL_Error_Concentration!$E:$E,B3207,Q3_SQL_Error_Concentration!$F:$F,C3207))</f>
        <v>2.2986</v>
      </c>
      <c r="H3207" s="5" t="str">
        <f t="shared" si="301"/>
        <v>PASS</v>
      </c>
      <c r="I3207" s="5">
        <f>IF(D3207&gt;=Q3_Validation!$C$2,1,0)</f>
        <v>1</v>
      </c>
      <c r="J3207" s="8">
        <f t="shared" si="302"/>
        <v>2.2985602424854763</v>
      </c>
      <c r="K3207" s="5" t="str">
        <f t="shared" si="303"/>
        <v>high-error</v>
      </c>
      <c r="L3207" s="5">
        <f t="shared" si="304"/>
        <v>20</v>
      </c>
      <c r="M3207" s="5">
        <f t="shared" si="305"/>
        <v>1</v>
      </c>
    </row>
    <row r="3208" spans="1:13">
      <c r="A3208" s="5">
        <v>5300</v>
      </c>
      <c r="B3208" s="5">
        <v>18</v>
      </c>
      <c r="C3208" s="5" t="s">
        <v>63</v>
      </c>
      <c r="D3208" s="5">
        <v>7666</v>
      </c>
      <c r="E3208" s="5">
        <v>158</v>
      </c>
      <c r="F3208" s="8">
        <f t="shared" si="300"/>
        <v>2.0610487868510305</v>
      </c>
      <c r="G3208" s="5" t="str">
        <f>IF(COUNTIFS(Q3_SQL_Error_Concentration!$A:$A,A3208,Q3_SQL_Error_Concentration!$E:$E,B3208,Q3_SQL_Error_Concentration!$F:$F,C3208)=0,"",SUMIFS(Q3_SQL_Error_Concentration!$I:$I,Q3_SQL_Error_Concentration!$A:$A,A3208,Q3_SQL_Error_Concentration!$E:$E,B3208,Q3_SQL_Error_Concentration!$F:$F,C3208))</f>
        <v/>
      </c>
      <c r="H3208" s="5" t="str">
        <f t="shared" si="301"/>
        <v/>
      </c>
      <c r="I3208" s="5">
        <f>IF(D3208&gt;=Q3_Validation!$C$2,1,0)</f>
        <v>1</v>
      </c>
      <c r="J3208" s="8">
        <f t="shared" si="302"/>
        <v>2.0610487868510305</v>
      </c>
      <c r="K3208" s="5" t="str">
        <f t="shared" si="303"/>
        <v>normal</v>
      </c>
      <c r="L3208" s="5">
        <f t="shared" si="304"/>
        <v>20</v>
      </c>
      <c r="M3208" s="5">
        <f t="shared" si="305"/>
        <v>0</v>
      </c>
    </row>
    <row r="3209" spans="1:13">
      <c r="A3209" s="5">
        <v>5300</v>
      </c>
      <c r="B3209" s="5">
        <v>18</v>
      </c>
      <c r="C3209" s="5" t="s">
        <v>64</v>
      </c>
      <c r="D3209" s="5">
        <v>12</v>
      </c>
      <c r="E3209" s="5">
        <v>0</v>
      </c>
      <c r="F3209" s="8">
        <f t="shared" si="300"/>
        <v>0</v>
      </c>
      <c r="G3209" s="5" t="str">
        <f>IF(COUNTIFS(Q3_SQL_Error_Concentration!$A:$A,A3209,Q3_SQL_Error_Concentration!$E:$E,B3209,Q3_SQL_Error_Concentration!$F:$F,C3209)=0,"",SUMIFS(Q3_SQL_Error_Concentration!$I:$I,Q3_SQL_Error_Concentration!$A:$A,A3209,Q3_SQL_Error_Concentration!$E:$E,B3209,Q3_SQL_Error_Concentration!$F:$F,C3209))</f>
        <v/>
      </c>
      <c r="H3209" s="5" t="str">
        <f t="shared" si="301"/>
        <v/>
      </c>
      <c r="I3209" s="5">
        <f>IF(D3209&gt;=Q3_Validation!$C$2,1,0)</f>
        <v>0</v>
      </c>
      <c r="J3209" s="8" t="str">
        <f t="shared" si="302"/>
        <v/>
      </c>
      <c r="K3209" s="5" t="str">
        <f t="shared" si="303"/>
        <v>excluded</v>
      </c>
      <c r="L3209" s="5">
        <f t="shared" si="304"/>
        <v>20</v>
      </c>
      <c r="M3209" s="5">
        <f t="shared" si="305"/>
        <v>0</v>
      </c>
    </row>
    <row r="3210" spans="1:13">
      <c r="A3210" s="5">
        <v>5300</v>
      </c>
      <c r="B3210" s="5">
        <v>18</v>
      </c>
      <c r="C3210" s="5" t="s">
        <v>62</v>
      </c>
      <c r="D3210" s="5">
        <v>11657</v>
      </c>
      <c r="E3210" s="5">
        <v>233</v>
      </c>
      <c r="F3210" s="8">
        <f t="shared" si="300"/>
        <v>1.9987990048897657</v>
      </c>
      <c r="G3210" s="5" t="str">
        <f>IF(COUNTIFS(Q3_SQL_Error_Concentration!$A:$A,A3210,Q3_SQL_Error_Concentration!$E:$E,B3210,Q3_SQL_Error_Concentration!$F:$F,C3210)=0,"",SUMIFS(Q3_SQL_Error_Concentration!$I:$I,Q3_SQL_Error_Concentration!$A:$A,A3210,Q3_SQL_Error_Concentration!$E:$E,B3210,Q3_SQL_Error_Concentration!$F:$F,C3210))</f>
        <v/>
      </c>
      <c r="H3210" s="5" t="str">
        <f t="shared" si="301"/>
        <v/>
      </c>
      <c r="I3210" s="5">
        <f>IF(D3210&gt;=Q3_Validation!$C$2,1,0)</f>
        <v>1</v>
      </c>
      <c r="J3210" s="8">
        <f t="shared" si="302"/>
        <v>1.9987990048897657</v>
      </c>
      <c r="K3210" s="5" t="str">
        <f t="shared" si="303"/>
        <v>normal</v>
      </c>
      <c r="L3210" s="5">
        <f t="shared" si="304"/>
        <v>20</v>
      </c>
      <c r="M3210" s="5">
        <f t="shared" si="305"/>
        <v>0</v>
      </c>
    </row>
    <row r="3211" spans="1:13">
      <c r="A3211" s="5">
        <v>5300</v>
      </c>
      <c r="B3211" s="5">
        <v>19</v>
      </c>
      <c r="C3211" s="5" t="s">
        <v>63</v>
      </c>
      <c r="D3211" s="5">
        <v>7212</v>
      </c>
      <c r="E3211" s="5">
        <v>185</v>
      </c>
      <c r="F3211" s="8">
        <f t="shared" si="300"/>
        <v>2.5651691625069328</v>
      </c>
      <c r="G3211" s="5">
        <f>IF(COUNTIFS(Q3_SQL_Error_Concentration!$A:$A,A3211,Q3_SQL_Error_Concentration!$E:$E,B3211,Q3_SQL_Error_Concentration!$F:$F,C3211)=0,"",SUMIFS(Q3_SQL_Error_Concentration!$I:$I,Q3_SQL_Error_Concentration!$A:$A,A3211,Q3_SQL_Error_Concentration!$E:$E,B3211,Q3_SQL_Error_Concentration!$F:$F,C3211))</f>
        <v>2.5651999999999999</v>
      </c>
      <c r="H3211" s="5" t="str">
        <f t="shared" si="301"/>
        <v>PASS</v>
      </c>
      <c r="I3211" s="5">
        <f>IF(D3211&gt;=Q3_Validation!$C$2,1,0)</f>
        <v>1</v>
      </c>
      <c r="J3211" s="8">
        <f t="shared" si="302"/>
        <v>2.5651691625069328</v>
      </c>
      <c r="K3211" s="5" t="str">
        <f t="shared" si="303"/>
        <v>high-error</v>
      </c>
      <c r="L3211" s="5">
        <f t="shared" si="304"/>
        <v>20</v>
      </c>
      <c r="M3211" s="5">
        <f t="shared" si="305"/>
        <v>1</v>
      </c>
    </row>
    <row r="3212" spans="1:13">
      <c r="A3212" s="5">
        <v>5300</v>
      </c>
      <c r="B3212" s="5">
        <v>19</v>
      </c>
      <c r="C3212" s="5" t="s">
        <v>64</v>
      </c>
      <c r="D3212" s="5">
        <v>10</v>
      </c>
      <c r="E3212" s="5">
        <v>0</v>
      </c>
      <c r="F3212" s="8">
        <f t="shared" si="300"/>
        <v>0</v>
      </c>
      <c r="G3212" s="5" t="str">
        <f>IF(COUNTIFS(Q3_SQL_Error_Concentration!$A:$A,A3212,Q3_SQL_Error_Concentration!$E:$E,B3212,Q3_SQL_Error_Concentration!$F:$F,C3212)=0,"",SUMIFS(Q3_SQL_Error_Concentration!$I:$I,Q3_SQL_Error_Concentration!$A:$A,A3212,Q3_SQL_Error_Concentration!$E:$E,B3212,Q3_SQL_Error_Concentration!$F:$F,C3212))</f>
        <v/>
      </c>
      <c r="H3212" s="5" t="str">
        <f t="shared" si="301"/>
        <v/>
      </c>
      <c r="I3212" s="5">
        <f>IF(D3212&gt;=Q3_Validation!$C$2,1,0)</f>
        <v>0</v>
      </c>
      <c r="J3212" s="8" t="str">
        <f t="shared" si="302"/>
        <v/>
      </c>
      <c r="K3212" s="5" t="str">
        <f t="shared" si="303"/>
        <v>excluded</v>
      </c>
      <c r="L3212" s="5">
        <f t="shared" si="304"/>
        <v>20</v>
      </c>
      <c r="M3212" s="5">
        <f t="shared" si="305"/>
        <v>0</v>
      </c>
    </row>
    <row r="3213" spans="1:13">
      <c r="A3213" s="5">
        <v>5300</v>
      </c>
      <c r="B3213" s="5">
        <v>19</v>
      </c>
      <c r="C3213" s="5" t="s">
        <v>62</v>
      </c>
      <c r="D3213" s="5">
        <v>10532</v>
      </c>
      <c r="E3213" s="5">
        <v>234</v>
      </c>
      <c r="F3213" s="8">
        <f t="shared" si="300"/>
        <v>2.2218002278769466</v>
      </c>
      <c r="G3213" s="5">
        <f>IF(COUNTIFS(Q3_SQL_Error_Concentration!$A:$A,A3213,Q3_SQL_Error_Concentration!$E:$E,B3213,Q3_SQL_Error_Concentration!$F:$F,C3213)=0,"",SUMIFS(Q3_SQL_Error_Concentration!$I:$I,Q3_SQL_Error_Concentration!$A:$A,A3213,Q3_SQL_Error_Concentration!$E:$E,B3213,Q3_SQL_Error_Concentration!$F:$F,C3213))</f>
        <v>2.2218</v>
      </c>
      <c r="H3213" s="5" t="str">
        <f t="shared" si="301"/>
        <v>PASS</v>
      </c>
      <c r="I3213" s="5">
        <f>IF(D3213&gt;=Q3_Validation!$C$2,1,0)</f>
        <v>1</v>
      </c>
      <c r="J3213" s="8">
        <f t="shared" si="302"/>
        <v>2.2218002278769466</v>
      </c>
      <c r="K3213" s="5" t="str">
        <f t="shared" si="303"/>
        <v>high-error</v>
      </c>
      <c r="L3213" s="5">
        <f t="shared" si="304"/>
        <v>20</v>
      </c>
      <c r="M3213" s="5">
        <f t="shared" si="305"/>
        <v>1</v>
      </c>
    </row>
    <row r="3214" spans="1:13">
      <c r="A3214" s="5">
        <v>5300</v>
      </c>
      <c r="B3214" s="5">
        <v>20</v>
      </c>
      <c r="C3214" s="5" t="s">
        <v>63</v>
      </c>
      <c r="D3214" s="5">
        <v>7810</v>
      </c>
      <c r="E3214" s="5">
        <v>161</v>
      </c>
      <c r="F3214" s="8">
        <f t="shared" si="300"/>
        <v>2.0614596670934699</v>
      </c>
      <c r="G3214" s="5" t="str">
        <f>IF(COUNTIFS(Q3_SQL_Error_Concentration!$A:$A,A3214,Q3_SQL_Error_Concentration!$E:$E,B3214,Q3_SQL_Error_Concentration!$F:$F,C3214)=0,"",SUMIFS(Q3_SQL_Error_Concentration!$I:$I,Q3_SQL_Error_Concentration!$A:$A,A3214,Q3_SQL_Error_Concentration!$E:$E,B3214,Q3_SQL_Error_Concentration!$F:$F,C3214))</f>
        <v/>
      </c>
      <c r="H3214" s="5" t="str">
        <f t="shared" si="301"/>
        <v/>
      </c>
      <c r="I3214" s="5">
        <f>IF(D3214&gt;=Q3_Validation!$C$2,1,0)</f>
        <v>1</v>
      </c>
      <c r="J3214" s="8">
        <f t="shared" si="302"/>
        <v>2.0614596670934699</v>
      </c>
      <c r="K3214" s="5" t="str">
        <f t="shared" si="303"/>
        <v>normal</v>
      </c>
      <c r="L3214" s="5">
        <f t="shared" si="304"/>
        <v>20</v>
      </c>
      <c r="M3214" s="5">
        <f t="shared" si="305"/>
        <v>0</v>
      </c>
    </row>
    <row r="3215" spans="1:13">
      <c r="A3215" s="5">
        <v>5300</v>
      </c>
      <c r="B3215" s="5">
        <v>20</v>
      </c>
      <c r="C3215" s="5" t="s">
        <v>64</v>
      </c>
      <c r="D3215" s="5">
        <v>5</v>
      </c>
      <c r="E3215" s="5">
        <v>0</v>
      </c>
      <c r="F3215" s="8">
        <f t="shared" si="300"/>
        <v>0</v>
      </c>
      <c r="G3215" s="5" t="str">
        <f>IF(COUNTIFS(Q3_SQL_Error_Concentration!$A:$A,A3215,Q3_SQL_Error_Concentration!$E:$E,B3215,Q3_SQL_Error_Concentration!$F:$F,C3215)=0,"",SUMIFS(Q3_SQL_Error_Concentration!$I:$I,Q3_SQL_Error_Concentration!$A:$A,A3215,Q3_SQL_Error_Concentration!$E:$E,B3215,Q3_SQL_Error_Concentration!$F:$F,C3215))</f>
        <v/>
      </c>
      <c r="H3215" s="5" t="str">
        <f t="shared" si="301"/>
        <v/>
      </c>
      <c r="I3215" s="5">
        <f>IF(D3215&gt;=Q3_Validation!$C$2,1,0)</f>
        <v>0</v>
      </c>
      <c r="J3215" s="8" t="str">
        <f t="shared" si="302"/>
        <v/>
      </c>
      <c r="K3215" s="5" t="str">
        <f t="shared" si="303"/>
        <v>excluded</v>
      </c>
      <c r="L3215" s="5">
        <f t="shared" si="304"/>
        <v>20</v>
      </c>
      <c r="M3215" s="5">
        <f t="shared" si="305"/>
        <v>0</v>
      </c>
    </row>
    <row r="3216" spans="1:13">
      <c r="A3216" s="5">
        <v>5300</v>
      </c>
      <c r="B3216" s="5">
        <v>20</v>
      </c>
      <c r="C3216" s="5" t="s">
        <v>62</v>
      </c>
      <c r="D3216" s="5">
        <v>11482</v>
      </c>
      <c r="E3216" s="5">
        <v>253</v>
      </c>
      <c r="F3216" s="8">
        <f t="shared" si="300"/>
        <v>2.2034488765023514</v>
      </c>
      <c r="G3216" s="5">
        <f>IF(COUNTIFS(Q3_SQL_Error_Concentration!$A:$A,A3216,Q3_SQL_Error_Concentration!$E:$E,B3216,Q3_SQL_Error_Concentration!$F:$F,C3216)=0,"",SUMIFS(Q3_SQL_Error_Concentration!$I:$I,Q3_SQL_Error_Concentration!$A:$A,A3216,Q3_SQL_Error_Concentration!$E:$E,B3216,Q3_SQL_Error_Concentration!$F:$F,C3216))</f>
        <v>2.2035</v>
      </c>
      <c r="H3216" s="5" t="str">
        <f t="shared" si="301"/>
        <v>PASS</v>
      </c>
      <c r="I3216" s="5">
        <f>IF(D3216&gt;=Q3_Validation!$C$2,1,0)</f>
        <v>1</v>
      </c>
      <c r="J3216" s="8">
        <f t="shared" si="302"/>
        <v>2.2034488765023514</v>
      </c>
      <c r="K3216" s="5" t="str">
        <f t="shared" si="303"/>
        <v>high-error</v>
      </c>
      <c r="L3216" s="5">
        <f t="shared" si="304"/>
        <v>20</v>
      </c>
      <c r="M3216" s="5">
        <f t="shared" si="305"/>
        <v>1</v>
      </c>
    </row>
    <row r="3217" spans="1:13">
      <c r="A3217" s="5">
        <v>5300</v>
      </c>
      <c r="B3217" s="5">
        <v>21</v>
      </c>
      <c r="C3217" s="5" t="s">
        <v>63</v>
      </c>
      <c r="D3217" s="5">
        <v>6851</v>
      </c>
      <c r="E3217" s="5">
        <v>145</v>
      </c>
      <c r="F3217" s="8">
        <f t="shared" si="300"/>
        <v>2.116479346080864</v>
      </c>
      <c r="G3217" s="5">
        <f>IF(COUNTIFS(Q3_SQL_Error_Concentration!$A:$A,A3217,Q3_SQL_Error_Concentration!$E:$E,B3217,Q3_SQL_Error_Concentration!$F:$F,C3217)=0,"",SUMIFS(Q3_SQL_Error_Concentration!$I:$I,Q3_SQL_Error_Concentration!$A:$A,A3217,Q3_SQL_Error_Concentration!$E:$E,B3217,Q3_SQL_Error_Concentration!$F:$F,C3217))</f>
        <v>2.1164999999999998</v>
      </c>
      <c r="H3217" s="5" t="str">
        <f t="shared" si="301"/>
        <v>PASS</v>
      </c>
      <c r="I3217" s="5">
        <f>IF(D3217&gt;=Q3_Validation!$C$2,1,0)</f>
        <v>1</v>
      </c>
      <c r="J3217" s="8">
        <f t="shared" si="302"/>
        <v>2.116479346080864</v>
      </c>
      <c r="K3217" s="5" t="str">
        <f t="shared" si="303"/>
        <v>high-error</v>
      </c>
      <c r="L3217" s="5">
        <f t="shared" si="304"/>
        <v>20</v>
      </c>
      <c r="M3217" s="5">
        <f t="shared" si="305"/>
        <v>1</v>
      </c>
    </row>
    <row r="3218" spans="1:13">
      <c r="A3218" s="5">
        <v>5300</v>
      </c>
      <c r="B3218" s="5">
        <v>21</v>
      </c>
      <c r="C3218" s="5" t="s">
        <v>64</v>
      </c>
      <c r="D3218" s="5">
        <v>4</v>
      </c>
      <c r="E3218" s="5">
        <v>0</v>
      </c>
      <c r="F3218" s="8">
        <f t="shared" si="300"/>
        <v>0</v>
      </c>
      <c r="G3218" s="5" t="str">
        <f>IF(COUNTIFS(Q3_SQL_Error_Concentration!$A:$A,A3218,Q3_SQL_Error_Concentration!$E:$E,B3218,Q3_SQL_Error_Concentration!$F:$F,C3218)=0,"",SUMIFS(Q3_SQL_Error_Concentration!$I:$I,Q3_SQL_Error_Concentration!$A:$A,A3218,Q3_SQL_Error_Concentration!$E:$E,B3218,Q3_SQL_Error_Concentration!$F:$F,C3218))</f>
        <v/>
      </c>
      <c r="H3218" s="5" t="str">
        <f t="shared" si="301"/>
        <v/>
      </c>
      <c r="I3218" s="5">
        <f>IF(D3218&gt;=Q3_Validation!$C$2,1,0)</f>
        <v>0</v>
      </c>
      <c r="J3218" s="8" t="str">
        <f t="shared" si="302"/>
        <v/>
      </c>
      <c r="K3218" s="5" t="str">
        <f t="shared" si="303"/>
        <v>excluded</v>
      </c>
      <c r="L3218" s="5">
        <f t="shared" si="304"/>
        <v>20</v>
      </c>
      <c r="M3218" s="5">
        <f t="shared" si="305"/>
        <v>0</v>
      </c>
    </row>
    <row r="3219" spans="1:13">
      <c r="A3219" s="5">
        <v>5300</v>
      </c>
      <c r="B3219" s="5">
        <v>21</v>
      </c>
      <c r="C3219" s="5" t="s">
        <v>62</v>
      </c>
      <c r="D3219" s="5">
        <v>9857</v>
      </c>
      <c r="E3219" s="5">
        <v>201</v>
      </c>
      <c r="F3219" s="8">
        <f t="shared" si="300"/>
        <v>2.0391599878259106</v>
      </c>
      <c r="G3219" s="5" t="str">
        <f>IF(COUNTIFS(Q3_SQL_Error_Concentration!$A:$A,A3219,Q3_SQL_Error_Concentration!$E:$E,B3219,Q3_SQL_Error_Concentration!$F:$F,C3219)=0,"",SUMIFS(Q3_SQL_Error_Concentration!$I:$I,Q3_SQL_Error_Concentration!$A:$A,A3219,Q3_SQL_Error_Concentration!$E:$E,B3219,Q3_SQL_Error_Concentration!$F:$F,C3219))</f>
        <v/>
      </c>
      <c r="H3219" s="5" t="str">
        <f t="shared" si="301"/>
        <v/>
      </c>
      <c r="I3219" s="5">
        <f>IF(D3219&gt;=Q3_Validation!$C$2,1,0)</f>
        <v>1</v>
      </c>
      <c r="J3219" s="8">
        <f t="shared" si="302"/>
        <v>2.0391599878259106</v>
      </c>
      <c r="K3219" s="5" t="str">
        <f t="shared" si="303"/>
        <v>normal</v>
      </c>
      <c r="L3219" s="5">
        <f t="shared" si="304"/>
        <v>20</v>
      </c>
      <c r="M3219" s="5">
        <f t="shared" si="305"/>
        <v>0</v>
      </c>
    </row>
    <row r="3220" spans="1:13">
      <c r="A3220" s="5">
        <v>5300</v>
      </c>
      <c r="B3220" s="5">
        <v>22</v>
      </c>
      <c r="C3220" s="5" t="s">
        <v>63</v>
      </c>
      <c r="D3220" s="5">
        <v>7034</v>
      </c>
      <c r="E3220" s="5">
        <v>149</v>
      </c>
      <c r="F3220" s="8">
        <f t="shared" si="300"/>
        <v>2.1182826272391244</v>
      </c>
      <c r="G3220" s="5">
        <f>IF(COUNTIFS(Q3_SQL_Error_Concentration!$A:$A,A3220,Q3_SQL_Error_Concentration!$E:$E,B3220,Q3_SQL_Error_Concentration!$F:$F,C3220)=0,"",SUMIFS(Q3_SQL_Error_Concentration!$I:$I,Q3_SQL_Error_Concentration!$A:$A,A3220,Q3_SQL_Error_Concentration!$E:$E,B3220,Q3_SQL_Error_Concentration!$F:$F,C3220))</f>
        <v>2.1183000000000001</v>
      </c>
      <c r="H3220" s="5" t="str">
        <f t="shared" si="301"/>
        <v>PASS</v>
      </c>
      <c r="I3220" s="5">
        <f>IF(D3220&gt;=Q3_Validation!$C$2,1,0)</f>
        <v>1</v>
      </c>
      <c r="J3220" s="8">
        <f t="shared" si="302"/>
        <v>2.1182826272391244</v>
      </c>
      <c r="K3220" s="5" t="str">
        <f t="shared" si="303"/>
        <v>high-error</v>
      </c>
      <c r="L3220" s="5">
        <f t="shared" si="304"/>
        <v>20</v>
      </c>
      <c r="M3220" s="5">
        <f t="shared" si="305"/>
        <v>1</v>
      </c>
    </row>
    <row r="3221" spans="1:13">
      <c r="A3221" s="5">
        <v>5300</v>
      </c>
      <c r="B3221" s="5">
        <v>22</v>
      </c>
      <c r="C3221" s="5" t="s">
        <v>64</v>
      </c>
      <c r="D3221" s="5">
        <v>1</v>
      </c>
      <c r="E3221" s="5">
        <v>0</v>
      </c>
      <c r="F3221" s="8">
        <f t="shared" si="300"/>
        <v>0</v>
      </c>
      <c r="G3221" s="5" t="str">
        <f>IF(COUNTIFS(Q3_SQL_Error_Concentration!$A:$A,A3221,Q3_SQL_Error_Concentration!$E:$E,B3221,Q3_SQL_Error_Concentration!$F:$F,C3221)=0,"",SUMIFS(Q3_SQL_Error_Concentration!$I:$I,Q3_SQL_Error_Concentration!$A:$A,A3221,Q3_SQL_Error_Concentration!$E:$E,B3221,Q3_SQL_Error_Concentration!$F:$F,C3221))</f>
        <v/>
      </c>
      <c r="H3221" s="5" t="str">
        <f t="shared" si="301"/>
        <v/>
      </c>
      <c r="I3221" s="5">
        <f>IF(D3221&gt;=Q3_Validation!$C$2,1,0)</f>
        <v>0</v>
      </c>
      <c r="J3221" s="8" t="str">
        <f t="shared" si="302"/>
        <v/>
      </c>
      <c r="K3221" s="5" t="str">
        <f t="shared" si="303"/>
        <v>excluded</v>
      </c>
      <c r="L3221" s="5">
        <f t="shared" si="304"/>
        <v>20</v>
      </c>
      <c r="M3221" s="5">
        <f t="shared" si="305"/>
        <v>0</v>
      </c>
    </row>
    <row r="3222" spans="1:13">
      <c r="A3222" s="5">
        <v>5300</v>
      </c>
      <c r="B3222" s="5">
        <v>22</v>
      </c>
      <c r="C3222" s="5" t="s">
        <v>62</v>
      </c>
      <c r="D3222" s="5">
        <v>10646</v>
      </c>
      <c r="E3222" s="5">
        <v>202</v>
      </c>
      <c r="F3222" s="8">
        <f t="shared" si="300"/>
        <v>1.897426263385309</v>
      </c>
      <c r="G3222" s="5" t="str">
        <f>IF(COUNTIFS(Q3_SQL_Error_Concentration!$A:$A,A3222,Q3_SQL_Error_Concentration!$E:$E,B3222,Q3_SQL_Error_Concentration!$F:$F,C3222)=0,"",SUMIFS(Q3_SQL_Error_Concentration!$I:$I,Q3_SQL_Error_Concentration!$A:$A,A3222,Q3_SQL_Error_Concentration!$E:$E,B3222,Q3_SQL_Error_Concentration!$F:$F,C3222))</f>
        <v/>
      </c>
      <c r="H3222" s="5" t="str">
        <f t="shared" si="301"/>
        <v/>
      </c>
      <c r="I3222" s="5">
        <f>IF(D3222&gt;=Q3_Validation!$C$2,1,0)</f>
        <v>1</v>
      </c>
      <c r="J3222" s="8">
        <f t="shared" si="302"/>
        <v>1.897426263385309</v>
      </c>
      <c r="K3222" s="5" t="str">
        <f t="shared" si="303"/>
        <v>normal</v>
      </c>
      <c r="L3222" s="5">
        <f t="shared" si="304"/>
        <v>20</v>
      </c>
      <c r="M3222" s="5">
        <f t="shared" si="305"/>
        <v>0</v>
      </c>
    </row>
    <row r="3223" spans="1:13">
      <c r="A3223" s="5">
        <v>5300</v>
      </c>
      <c r="B3223" s="5">
        <v>23</v>
      </c>
      <c r="C3223" s="5" t="s">
        <v>63</v>
      </c>
      <c r="D3223" s="5">
        <v>3490</v>
      </c>
      <c r="E3223" s="5">
        <v>63</v>
      </c>
      <c r="F3223" s="8">
        <f t="shared" si="300"/>
        <v>1.8051575931232091</v>
      </c>
      <c r="G3223" s="5" t="str">
        <f>IF(COUNTIFS(Q3_SQL_Error_Concentration!$A:$A,A3223,Q3_SQL_Error_Concentration!$E:$E,B3223,Q3_SQL_Error_Concentration!$F:$F,C3223)=0,"",SUMIFS(Q3_SQL_Error_Concentration!$I:$I,Q3_SQL_Error_Concentration!$A:$A,A3223,Q3_SQL_Error_Concentration!$E:$E,B3223,Q3_SQL_Error_Concentration!$F:$F,C3223))</f>
        <v/>
      </c>
      <c r="H3223" s="5" t="str">
        <f t="shared" si="301"/>
        <v/>
      </c>
      <c r="I3223" s="5">
        <f>IF(D3223&gt;=Q3_Validation!$C$2,1,0)</f>
        <v>1</v>
      </c>
      <c r="J3223" s="8">
        <f t="shared" si="302"/>
        <v>1.8051575931232091</v>
      </c>
      <c r="K3223" s="5" t="str">
        <f t="shared" si="303"/>
        <v>normal</v>
      </c>
      <c r="L3223" s="5">
        <f t="shared" si="304"/>
        <v>20</v>
      </c>
      <c r="M3223" s="5">
        <f t="shared" si="305"/>
        <v>0</v>
      </c>
    </row>
    <row r="3224" spans="1:13">
      <c r="A3224" s="5">
        <v>5300</v>
      </c>
      <c r="B3224" s="5">
        <v>23</v>
      </c>
      <c r="C3224" s="5" t="s">
        <v>62</v>
      </c>
      <c r="D3224" s="5">
        <v>4797</v>
      </c>
      <c r="E3224" s="5">
        <v>126</v>
      </c>
      <c r="F3224" s="8">
        <f t="shared" si="300"/>
        <v>2.6266416510318948</v>
      </c>
      <c r="G3224" s="5">
        <f>IF(COUNTIFS(Q3_SQL_Error_Concentration!$A:$A,A3224,Q3_SQL_Error_Concentration!$E:$E,B3224,Q3_SQL_Error_Concentration!$F:$F,C3224)=0,"",SUMIFS(Q3_SQL_Error_Concentration!$I:$I,Q3_SQL_Error_Concentration!$A:$A,A3224,Q3_SQL_Error_Concentration!$E:$E,B3224,Q3_SQL_Error_Concentration!$F:$F,C3224))</f>
        <v>2.6265999999999998</v>
      </c>
      <c r="H3224" s="5" t="str">
        <f t="shared" si="301"/>
        <v>PASS</v>
      </c>
      <c r="I3224" s="5">
        <f>IF(D3224&gt;=Q3_Validation!$C$2,1,0)</f>
        <v>1</v>
      </c>
      <c r="J3224" s="8">
        <f t="shared" si="302"/>
        <v>2.6266416510318948</v>
      </c>
      <c r="K3224" s="5" t="str">
        <f t="shared" si="303"/>
        <v>high-error</v>
      </c>
      <c r="L3224" s="5">
        <f t="shared" si="304"/>
        <v>20</v>
      </c>
      <c r="M3224" s="5">
        <f t="shared" si="305"/>
        <v>1</v>
      </c>
    </row>
    <row r="3225" spans="1:13">
      <c r="A3225" s="5">
        <v>5310</v>
      </c>
      <c r="B3225" s="5">
        <v>0</v>
      </c>
      <c r="C3225" s="5" t="s">
        <v>63</v>
      </c>
      <c r="D3225" s="5">
        <v>1034</v>
      </c>
      <c r="E3225" s="5">
        <v>12</v>
      </c>
      <c r="F3225" s="8">
        <f t="shared" si="300"/>
        <v>1.1605415860735009</v>
      </c>
      <c r="G3225" s="5" t="str">
        <f>IF(COUNTIFS(Q3_SQL_Error_Concentration!$A:$A,A3225,Q3_SQL_Error_Concentration!$E:$E,B3225,Q3_SQL_Error_Concentration!$F:$F,C3225)=0,"",SUMIFS(Q3_SQL_Error_Concentration!$I:$I,Q3_SQL_Error_Concentration!$A:$A,A3225,Q3_SQL_Error_Concentration!$E:$E,B3225,Q3_SQL_Error_Concentration!$F:$F,C3225))</f>
        <v/>
      </c>
      <c r="H3225" s="5" t="str">
        <f t="shared" si="301"/>
        <v/>
      </c>
      <c r="I3225" s="5">
        <f>IF(D3225&gt;=Q3_Validation!$C$2,1,0)</f>
        <v>1</v>
      </c>
      <c r="J3225" s="8">
        <f t="shared" si="302"/>
        <v>1.1605415860735009</v>
      </c>
      <c r="K3225" s="5" t="str">
        <f t="shared" si="303"/>
        <v>normal</v>
      </c>
      <c r="L3225" s="5">
        <f t="shared" si="304"/>
        <v>2</v>
      </c>
      <c r="M3225" s="5">
        <f t="shared" si="305"/>
        <v>0</v>
      </c>
    </row>
    <row r="3226" spans="1:13">
      <c r="A3226" s="5">
        <v>5310</v>
      </c>
      <c r="B3226" s="5">
        <v>0</v>
      </c>
      <c r="C3226" s="5" t="s">
        <v>62</v>
      </c>
      <c r="D3226" s="5">
        <v>1509</v>
      </c>
      <c r="E3226" s="5">
        <v>19</v>
      </c>
      <c r="F3226" s="8">
        <f t="shared" si="300"/>
        <v>1.2591119946984759</v>
      </c>
      <c r="G3226" s="5" t="str">
        <f>IF(COUNTIFS(Q3_SQL_Error_Concentration!$A:$A,A3226,Q3_SQL_Error_Concentration!$E:$E,B3226,Q3_SQL_Error_Concentration!$F:$F,C3226)=0,"",SUMIFS(Q3_SQL_Error_Concentration!$I:$I,Q3_SQL_Error_Concentration!$A:$A,A3226,Q3_SQL_Error_Concentration!$E:$E,B3226,Q3_SQL_Error_Concentration!$F:$F,C3226))</f>
        <v/>
      </c>
      <c r="H3226" s="5" t="str">
        <f t="shared" si="301"/>
        <v/>
      </c>
      <c r="I3226" s="5">
        <f>IF(D3226&gt;=Q3_Validation!$C$2,1,0)</f>
        <v>1</v>
      </c>
      <c r="J3226" s="8">
        <f t="shared" si="302"/>
        <v>1.2591119946984759</v>
      </c>
      <c r="K3226" s="5" t="str">
        <f t="shared" si="303"/>
        <v>normal</v>
      </c>
      <c r="L3226" s="5">
        <f t="shared" si="304"/>
        <v>2</v>
      </c>
      <c r="M3226" s="5">
        <f t="shared" si="305"/>
        <v>0</v>
      </c>
    </row>
    <row r="3227" spans="1:13">
      <c r="A3227" s="5">
        <v>5310</v>
      </c>
      <c r="B3227" s="5">
        <v>1</v>
      </c>
      <c r="C3227" s="5" t="s">
        <v>63</v>
      </c>
      <c r="D3227" s="5">
        <v>1301</v>
      </c>
      <c r="E3227" s="5">
        <v>16</v>
      </c>
      <c r="F3227" s="8">
        <f t="shared" si="300"/>
        <v>1.2298232129131437</v>
      </c>
      <c r="G3227" s="5" t="str">
        <f>IF(COUNTIFS(Q3_SQL_Error_Concentration!$A:$A,A3227,Q3_SQL_Error_Concentration!$E:$E,B3227,Q3_SQL_Error_Concentration!$F:$F,C3227)=0,"",SUMIFS(Q3_SQL_Error_Concentration!$I:$I,Q3_SQL_Error_Concentration!$A:$A,A3227,Q3_SQL_Error_Concentration!$E:$E,B3227,Q3_SQL_Error_Concentration!$F:$F,C3227))</f>
        <v/>
      </c>
      <c r="H3227" s="5" t="str">
        <f t="shared" si="301"/>
        <v/>
      </c>
      <c r="I3227" s="5">
        <f>IF(D3227&gt;=Q3_Validation!$C$2,1,0)</f>
        <v>1</v>
      </c>
      <c r="J3227" s="8">
        <f t="shared" si="302"/>
        <v>1.2298232129131437</v>
      </c>
      <c r="K3227" s="5" t="str">
        <f t="shared" si="303"/>
        <v>normal</v>
      </c>
      <c r="L3227" s="5">
        <f t="shared" si="304"/>
        <v>2</v>
      </c>
      <c r="M3227" s="5">
        <f t="shared" si="305"/>
        <v>0</v>
      </c>
    </row>
    <row r="3228" spans="1:13">
      <c r="A3228" s="5">
        <v>5310</v>
      </c>
      <c r="B3228" s="5">
        <v>1</v>
      </c>
      <c r="C3228" s="5" t="s">
        <v>64</v>
      </c>
      <c r="D3228" s="5">
        <v>1</v>
      </c>
      <c r="E3228" s="5">
        <v>0</v>
      </c>
      <c r="F3228" s="8">
        <f t="shared" si="300"/>
        <v>0</v>
      </c>
      <c r="G3228" s="5" t="str">
        <f>IF(COUNTIFS(Q3_SQL_Error_Concentration!$A:$A,A3228,Q3_SQL_Error_Concentration!$E:$E,B3228,Q3_SQL_Error_Concentration!$F:$F,C3228)=0,"",SUMIFS(Q3_SQL_Error_Concentration!$I:$I,Q3_SQL_Error_Concentration!$A:$A,A3228,Q3_SQL_Error_Concentration!$E:$E,B3228,Q3_SQL_Error_Concentration!$F:$F,C3228))</f>
        <v/>
      </c>
      <c r="H3228" s="5" t="str">
        <f t="shared" si="301"/>
        <v/>
      </c>
      <c r="I3228" s="5">
        <f>IF(D3228&gt;=Q3_Validation!$C$2,1,0)</f>
        <v>0</v>
      </c>
      <c r="J3228" s="8" t="str">
        <f t="shared" si="302"/>
        <v/>
      </c>
      <c r="K3228" s="5" t="str">
        <f t="shared" si="303"/>
        <v>excluded</v>
      </c>
      <c r="L3228" s="5">
        <f t="shared" si="304"/>
        <v>2</v>
      </c>
      <c r="M3228" s="5">
        <f t="shared" si="305"/>
        <v>0</v>
      </c>
    </row>
    <row r="3229" spans="1:13">
      <c r="A3229" s="5">
        <v>5310</v>
      </c>
      <c r="B3229" s="5">
        <v>1</v>
      </c>
      <c r="C3229" s="5" t="s">
        <v>62</v>
      </c>
      <c r="D3229" s="5">
        <v>2013</v>
      </c>
      <c r="E3229" s="5">
        <v>27</v>
      </c>
      <c r="F3229" s="8">
        <f t="shared" si="300"/>
        <v>1.3412816691505216</v>
      </c>
      <c r="G3229" s="5" t="str">
        <f>IF(COUNTIFS(Q3_SQL_Error_Concentration!$A:$A,A3229,Q3_SQL_Error_Concentration!$E:$E,B3229,Q3_SQL_Error_Concentration!$F:$F,C3229)=0,"",SUMIFS(Q3_SQL_Error_Concentration!$I:$I,Q3_SQL_Error_Concentration!$A:$A,A3229,Q3_SQL_Error_Concentration!$E:$E,B3229,Q3_SQL_Error_Concentration!$F:$F,C3229))</f>
        <v/>
      </c>
      <c r="H3229" s="5" t="str">
        <f t="shared" si="301"/>
        <v/>
      </c>
      <c r="I3229" s="5">
        <f>IF(D3229&gt;=Q3_Validation!$C$2,1,0)</f>
        <v>1</v>
      </c>
      <c r="J3229" s="8">
        <f t="shared" si="302"/>
        <v>1.3412816691505216</v>
      </c>
      <c r="K3229" s="5" t="str">
        <f t="shared" si="303"/>
        <v>normal</v>
      </c>
      <c r="L3229" s="5">
        <f t="shared" si="304"/>
        <v>2</v>
      </c>
      <c r="M3229" s="5">
        <f t="shared" si="305"/>
        <v>0</v>
      </c>
    </row>
    <row r="3230" spans="1:13">
      <c r="A3230" s="5">
        <v>5310</v>
      </c>
      <c r="B3230" s="5">
        <v>2</v>
      </c>
      <c r="C3230" s="5" t="s">
        <v>63</v>
      </c>
      <c r="D3230" s="5">
        <v>1154</v>
      </c>
      <c r="E3230" s="5">
        <v>18</v>
      </c>
      <c r="F3230" s="8">
        <f t="shared" si="300"/>
        <v>1.559792027729636</v>
      </c>
      <c r="G3230" s="5" t="str">
        <f>IF(COUNTIFS(Q3_SQL_Error_Concentration!$A:$A,A3230,Q3_SQL_Error_Concentration!$E:$E,B3230,Q3_SQL_Error_Concentration!$F:$F,C3230)=0,"",SUMIFS(Q3_SQL_Error_Concentration!$I:$I,Q3_SQL_Error_Concentration!$A:$A,A3230,Q3_SQL_Error_Concentration!$E:$E,B3230,Q3_SQL_Error_Concentration!$F:$F,C3230))</f>
        <v/>
      </c>
      <c r="H3230" s="5" t="str">
        <f t="shared" si="301"/>
        <v/>
      </c>
      <c r="I3230" s="5">
        <f>IF(D3230&gt;=Q3_Validation!$C$2,1,0)</f>
        <v>1</v>
      </c>
      <c r="J3230" s="8">
        <f t="shared" si="302"/>
        <v>1.559792027729636</v>
      </c>
      <c r="K3230" s="5" t="str">
        <f t="shared" si="303"/>
        <v>normal</v>
      </c>
      <c r="L3230" s="5">
        <f t="shared" si="304"/>
        <v>2</v>
      </c>
      <c r="M3230" s="5">
        <f t="shared" si="305"/>
        <v>0</v>
      </c>
    </row>
    <row r="3231" spans="1:13">
      <c r="A3231" s="5">
        <v>5310</v>
      </c>
      <c r="B3231" s="5">
        <v>2</v>
      </c>
      <c r="C3231" s="5" t="s">
        <v>64</v>
      </c>
      <c r="D3231" s="5">
        <v>1</v>
      </c>
      <c r="E3231" s="5">
        <v>0</v>
      </c>
      <c r="F3231" s="8">
        <f t="shared" si="300"/>
        <v>0</v>
      </c>
      <c r="G3231" s="5" t="str">
        <f>IF(COUNTIFS(Q3_SQL_Error_Concentration!$A:$A,A3231,Q3_SQL_Error_Concentration!$E:$E,B3231,Q3_SQL_Error_Concentration!$F:$F,C3231)=0,"",SUMIFS(Q3_SQL_Error_Concentration!$I:$I,Q3_SQL_Error_Concentration!$A:$A,A3231,Q3_SQL_Error_Concentration!$E:$E,B3231,Q3_SQL_Error_Concentration!$F:$F,C3231))</f>
        <v/>
      </c>
      <c r="H3231" s="5" t="str">
        <f t="shared" si="301"/>
        <v/>
      </c>
      <c r="I3231" s="5">
        <f>IF(D3231&gt;=Q3_Validation!$C$2,1,0)</f>
        <v>0</v>
      </c>
      <c r="J3231" s="8" t="str">
        <f t="shared" si="302"/>
        <v/>
      </c>
      <c r="K3231" s="5" t="str">
        <f t="shared" si="303"/>
        <v>excluded</v>
      </c>
      <c r="L3231" s="5">
        <f t="shared" si="304"/>
        <v>2</v>
      </c>
      <c r="M3231" s="5">
        <f t="shared" si="305"/>
        <v>0</v>
      </c>
    </row>
    <row r="3232" spans="1:13">
      <c r="A3232" s="5">
        <v>5310</v>
      </c>
      <c r="B3232" s="5">
        <v>2</v>
      </c>
      <c r="C3232" s="5" t="s">
        <v>62</v>
      </c>
      <c r="D3232" s="5">
        <v>1718</v>
      </c>
      <c r="E3232" s="5">
        <v>30</v>
      </c>
      <c r="F3232" s="8">
        <f t="shared" si="300"/>
        <v>1.7462165308498254</v>
      </c>
      <c r="G3232" s="5" t="str">
        <f>IF(COUNTIFS(Q3_SQL_Error_Concentration!$A:$A,A3232,Q3_SQL_Error_Concentration!$E:$E,B3232,Q3_SQL_Error_Concentration!$F:$F,C3232)=0,"",SUMIFS(Q3_SQL_Error_Concentration!$I:$I,Q3_SQL_Error_Concentration!$A:$A,A3232,Q3_SQL_Error_Concentration!$E:$E,B3232,Q3_SQL_Error_Concentration!$F:$F,C3232))</f>
        <v/>
      </c>
      <c r="H3232" s="5" t="str">
        <f t="shared" si="301"/>
        <v/>
      </c>
      <c r="I3232" s="5">
        <f>IF(D3232&gt;=Q3_Validation!$C$2,1,0)</f>
        <v>1</v>
      </c>
      <c r="J3232" s="8">
        <f t="shared" si="302"/>
        <v>1.7462165308498254</v>
      </c>
      <c r="K3232" s="5" t="str">
        <f t="shared" si="303"/>
        <v>normal</v>
      </c>
      <c r="L3232" s="5">
        <f t="shared" si="304"/>
        <v>2</v>
      </c>
      <c r="M3232" s="5">
        <f t="shared" si="305"/>
        <v>0</v>
      </c>
    </row>
    <row r="3233" spans="1:13">
      <c r="A3233" s="5">
        <v>5310</v>
      </c>
      <c r="B3233" s="5">
        <v>3</v>
      </c>
      <c r="C3233" s="5" t="s">
        <v>63</v>
      </c>
      <c r="D3233" s="5">
        <v>1349</v>
      </c>
      <c r="E3233" s="5">
        <v>24</v>
      </c>
      <c r="F3233" s="8">
        <f t="shared" si="300"/>
        <v>1.7790956263899185</v>
      </c>
      <c r="G3233" s="5" t="str">
        <f>IF(COUNTIFS(Q3_SQL_Error_Concentration!$A:$A,A3233,Q3_SQL_Error_Concentration!$E:$E,B3233,Q3_SQL_Error_Concentration!$F:$F,C3233)=0,"",SUMIFS(Q3_SQL_Error_Concentration!$I:$I,Q3_SQL_Error_Concentration!$A:$A,A3233,Q3_SQL_Error_Concentration!$E:$E,B3233,Q3_SQL_Error_Concentration!$F:$F,C3233))</f>
        <v/>
      </c>
      <c r="H3233" s="5" t="str">
        <f t="shared" si="301"/>
        <v/>
      </c>
      <c r="I3233" s="5">
        <f>IF(D3233&gt;=Q3_Validation!$C$2,1,0)</f>
        <v>1</v>
      </c>
      <c r="J3233" s="8">
        <f t="shared" si="302"/>
        <v>1.7790956263899185</v>
      </c>
      <c r="K3233" s="5" t="str">
        <f t="shared" si="303"/>
        <v>normal</v>
      </c>
      <c r="L3233" s="5">
        <f t="shared" si="304"/>
        <v>2</v>
      </c>
      <c r="M3233" s="5">
        <f t="shared" si="305"/>
        <v>0</v>
      </c>
    </row>
    <row r="3234" spans="1:13">
      <c r="A3234" s="5">
        <v>5310</v>
      </c>
      <c r="B3234" s="5">
        <v>3</v>
      </c>
      <c r="C3234" s="5" t="s">
        <v>64</v>
      </c>
      <c r="D3234" s="5">
        <v>4</v>
      </c>
      <c r="E3234" s="5">
        <v>0</v>
      </c>
      <c r="F3234" s="8">
        <f t="shared" si="300"/>
        <v>0</v>
      </c>
      <c r="G3234" s="5" t="str">
        <f>IF(COUNTIFS(Q3_SQL_Error_Concentration!$A:$A,A3234,Q3_SQL_Error_Concentration!$E:$E,B3234,Q3_SQL_Error_Concentration!$F:$F,C3234)=0,"",SUMIFS(Q3_SQL_Error_Concentration!$I:$I,Q3_SQL_Error_Concentration!$A:$A,A3234,Q3_SQL_Error_Concentration!$E:$E,B3234,Q3_SQL_Error_Concentration!$F:$F,C3234))</f>
        <v/>
      </c>
      <c r="H3234" s="5" t="str">
        <f t="shared" si="301"/>
        <v/>
      </c>
      <c r="I3234" s="5">
        <f>IF(D3234&gt;=Q3_Validation!$C$2,1,0)</f>
        <v>0</v>
      </c>
      <c r="J3234" s="8" t="str">
        <f t="shared" si="302"/>
        <v/>
      </c>
      <c r="K3234" s="5" t="str">
        <f t="shared" si="303"/>
        <v>excluded</v>
      </c>
      <c r="L3234" s="5">
        <f t="shared" si="304"/>
        <v>2</v>
      </c>
      <c r="M3234" s="5">
        <f t="shared" si="305"/>
        <v>0</v>
      </c>
    </row>
    <row r="3235" spans="1:13">
      <c r="A3235" s="5">
        <v>5310</v>
      </c>
      <c r="B3235" s="5">
        <v>3</v>
      </c>
      <c r="C3235" s="5" t="s">
        <v>62</v>
      </c>
      <c r="D3235" s="5">
        <v>2056</v>
      </c>
      <c r="E3235" s="5">
        <v>44</v>
      </c>
      <c r="F3235" s="8">
        <f t="shared" si="300"/>
        <v>2.1400778210116731</v>
      </c>
      <c r="G3235" s="5">
        <f>IF(COUNTIFS(Q3_SQL_Error_Concentration!$A:$A,A3235,Q3_SQL_Error_Concentration!$E:$E,B3235,Q3_SQL_Error_Concentration!$F:$F,C3235)=0,"",SUMIFS(Q3_SQL_Error_Concentration!$I:$I,Q3_SQL_Error_Concentration!$A:$A,A3235,Q3_SQL_Error_Concentration!$E:$E,B3235,Q3_SQL_Error_Concentration!$F:$F,C3235))</f>
        <v>2.1400999999999999</v>
      </c>
      <c r="H3235" s="5" t="str">
        <f t="shared" si="301"/>
        <v>PASS</v>
      </c>
      <c r="I3235" s="5">
        <f>IF(D3235&gt;=Q3_Validation!$C$2,1,0)</f>
        <v>1</v>
      </c>
      <c r="J3235" s="8">
        <f t="shared" si="302"/>
        <v>2.1400778210116731</v>
      </c>
      <c r="K3235" s="5" t="str">
        <f t="shared" si="303"/>
        <v>high-error</v>
      </c>
      <c r="L3235" s="5">
        <f t="shared" si="304"/>
        <v>2</v>
      </c>
      <c r="M3235" s="5">
        <f t="shared" si="305"/>
        <v>1</v>
      </c>
    </row>
    <row r="3236" spans="1:13">
      <c r="A3236" s="5">
        <v>5310</v>
      </c>
      <c r="B3236" s="5">
        <v>4</v>
      </c>
      <c r="C3236" s="5" t="s">
        <v>63</v>
      </c>
      <c r="D3236" s="5">
        <v>1849</v>
      </c>
      <c r="E3236" s="5">
        <v>24</v>
      </c>
      <c r="F3236" s="8">
        <f t="shared" si="300"/>
        <v>1.2979989183342346</v>
      </c>
      <c r="G3236" s="5" t="str">
        <f>IF(COUNTIFS(Q3_SQL_Error_Concentration!$A:$A,A3236,Q3_SQL_Error_Concentration!$E:$E,B3236,Q3_SQL_Error_Concentration!$F:$F,C3236)=0,"",SUMIFS(Q3_SQL_Error_Concentration!$I:$I,Q3_SQL_Error_Concentration!$A:$A,A3236,Q3_SQL_Error_Concentration!$E:$E,B3236,Q3_SQL_Error_Concentration!$F:$F,C3236))</f>
        <v/>
      </c>
      <c r="H3236" s="5" t="str">
        <f t="shared" si="301"/>
        <v/>
      </c>
      <c r="I3236" s="5">
        <f>IF(D3236&gt;=Q3_Validation!$C$2,1,0)</f>
        <v>1</v>
      </c>
      <c r="J3236" s="8">
        <f t="shared" si="302"/>
        <v>1.2979989183342346</v>
      </c>
      <c r="K3236" s="5" t="str">
        <f t="shared" si="303"/>
        <v>normal</v>
      </c>
      <c r="L3236" s="5">
        <f t="shared" si="304"/>
        <v>2</v>
      </c>
      <c r="M3236" s="5">
        <f t="shared" si="305"/>
        <v>0</v>
      </c>
    </row>
    <row r="3237" spans="1:13">
      <c r="A3237" s="5">
        <v>5310</v>
      </c>
      <c r="B3237" s="5">
        <v>4</v>
      </c>
      <c r="C3237" s="5" t="s">
        <v>64</v>
      </c>
      <c r="D3237" s="5">
        <v>5</v>
      </c>
      <c r="E3237" s="5">
        <v>0</v>
      </c>
      <c r="F3237" s="8">
        <f t="shared" si="300"/>
        <v>0</v>
      </c>
      <c r="G3237" s="5" t="str">
        <f>IF(COUNTIFS(Q3_SQL_Error_Concentration!$A:$A,A3237,Q3_SQL_Error_Concentration!$E:$E,B3237,Q3_SQL_Error_Concentration!$F:$F,C3237)=0,"",SUMIFS(Q3_SQL_Error_Concentration!$I:$I,Q3_SQL_Error_Concentration!$A:$A,A3237,Q3_SQL_Error_Concentration!$E:$E,B3237,Q3_SQL_Error_Concentration!$F:$F,C3237))</f>
        <v/>
      </c>
      <c r="H3237" s="5" t="str">
        <f t="shared" si="301"/>
        <v/>
      </c>
      <c r="I3237" s="5">
        <f>IF(D3237&gt;=Q3_Validation!$C$2,1,0)</f>
        <v>0</v>
      </c>
      <c r="J3237" s="8" t="str">
        <f t="shared" si="302"/>
        <v/>
      </c>
      <c r="K3237" s="5" t="str">
        <f t="shared" si="303"/>
        <v>excluded</v>
      </c>
      <c r="L3237" s="5">
        <f t="shared" si="304"/>
        <v>2</v>
      </c>
      <c r="M3237" s="5">
        <f t="shared" si="305"/>
        <v>0</v>
      </c>
    </row>
    <row r="3238" spans="1:13">
      <c r="A3238" s="5">
        <v>5310</v>
      </c>
      <c r="B3238" s="5">
        <v>4</v>
      </c>
      <c r="C3238" s="5" t="s">
        <v>62</v>
      </c>
      <c r="D3238" s="5">
        <v>2354</v>
      </c>
      <c r="E3238" s="5">
        <v>55</v>
      </c>
      <c r="F3238" s="8">
        <f t="shared" si="300"/>
        <v>2.3364485981308412</v>
      </c>
      <c r="G3238" s="5">
        <f>IF(COUNTIFS(Q3_SQL_Error_Concentration!$A:$A,A3238,Q3_SQL_Error_Concentration!$E:$E,B3238,Q3_SQL_Error_Concentration!$F:$F,C3238)=0,"",SUMIFS(Q3_SQL_Error_Concentration!$I:$I,Q3_SQL_Error_Concentration!$A:$A,A3238,Q3_SQL_Error_Concentration!$E:$E,B3238,Q3_SQL_Error_Concentration!$F:$F,C3238))</f>
        <v>2.3365</v>
      </c>
      <c r="H3238" s="5" t="str">
        <f t="shared" si="301"/>
        <v>PASS</v>
      </c>
      <c r="I3238" s="5">
        <f>IF(D3238&gt;=Q3_Validation!$C$2,1,0)</f>
        <v>1</v>
      </c>
      <c r="J3238" s="8">
        <f t="shared" si="302"/>
        <v>2.3364485981308412</v>
      </c>
      <c r="K3238" s="5" t="str">
        <f t="shared" si="303"/>
        <v>high-error</v>
      </c>
      <c r="L3238" s="5">
        <f t="shared" si="304"/>
        <v>2</v>
      </c>
      <c r="M3238" s="5">
        <f t="shared" si="305"/>
        <v>1</v>
      </c>
    </row>
    <row r="3239" spans="1:13">
      <c r="A3239" s="5">
        <v>5310</v>
      </c>
      <c r="B3239" s="5">
        <v>5</v>
      </c>
      <c r="C3239" s="5" t="s">
        <v>63</v>
      </c>
      <c r="D3239" s="5">
        <v>1429</v>
      </c>
      <c r="E3239" s="5">
        <v>9</v>
      </c>
      <c r="F3239" s="8">
        <f t="shared" si="300"/>
        <v>0.62981105668299509</v>
      </c>
      <c r="G3239" s="5" t="str">
        <f>IF(COUNTIFS(Q3_SQL_Error_Concentration!$A:$A,A3239,Q3_SQL_Error_Concentration!$E:$E,B3239,Q3_SQL_Error_Concentration!$F:$F,C3239)=0,"",SUMIFS(Q3_SQL_Error_Concentration!$I:$I,Q3_SQL_Error_Concentration!$A:$A,A3239,Q3_SQL_Error_Concentration!$E:$E,B3239,Q3_SQL_Error_Concentration!$F:$F,C3239))</f>
        <v/>
      </c>
      <c r="H3239" s="5" t="str">
        <f t="shared" si="301"/>
        <v/>
      </c>
      <c r="I3239" s="5">
        <f>IF(D3239&gt;=Q3_Validation!$C$2,1,0)</f>
        <v>1</v>
      </c>
      <c r="J3239" s="8">
        <f t="shared" si="302"/>
        <v>0.62981105668299509</v>
      </c>
      <c r="K3239" s="5" t="str">
        <f t="shared" si="303"/>
        <v>normal</v>
      </c>
      <c r="L3239" s="5">
        <f t="shared" si="304"/>
        <v>2</v>
      </c>
      <c r="M3239" s="5">
        <f t="shared" si="305"/>
        <v>0</v>
      </c>
    </row>
    <row r="3240" spans="1:13">
      <c r="A3240" s="5">
        <v>5310</v>
      </c>
      <c r="B3240" s="5">
        <v>5</v>
      </c>
      <c r="C3240" s="5" t="s">
        <v>64</v>
      </c>
      <c r="D3240" s="5">
        <v>24</v>
      </c>
      <c r="E3240" s="5">
        <v>0</v>
      </c>
      <c r="F3240" s="8">
        <f t="shared" si="300"/>
        <v>0</v>
      </c>
      <c r="G3240" s="5" t="str">
        <f>IF(COUNTIFS(Q3_SQL_Error_Concentration!$A:$A,A3240,Q3_SQL_Error_Concentration!$E:$E,B3240,Q3_SQL_Error_Concentration!$F:$F,C3240)=0,"",SUMIFS(Q3_SQL_Error_Concentration!$I:$I,Q3_SQL_Error_Concentration!$A:$A,A3240,Q3_SQL_Error_Concentration!$E:$E,B3240,Q3_SQL_Error_Concentration!$F:$F,C3240))</f>
        <v/>
      </c>
      <c r="H3240" s="5" t="str">
        <f t="shared" si="301"/>
        <v/>
      </c>
      <c r="I3240" s="5">
        <f>IF(D3240&gt;=Q3_Validation!$C$2,1,0)</f>
        <v>0</v>
      </c>
      <c r="J3240" s="8" t="str">
        <f t="shared" si="302"/>
        <v/>
      </c>
      <c r="K3240" s="5" t="str">
        <f t="shared" si="303"/>
        <v>excluded</v>
      </c>
      <c r="L3240" s="5">
        <f t="shared" si="304"/>
        <v>2</v>
      </c>
      <c r="M3240" s="5">
        <f t="shared" si="305"/>
        <v>0</v>
      </c>
    </row>
    <row r="3241" spans="1:13">
      <c r="A3241" s="5">
        <v>5310</v>
      </c>
      <c r="B3241" s="5">
        <v>5</v>
      </c>
      <c r="C3241" s="5" t="s">
        <v>62</v>
      </c>
      <c r="D3241" s="5">
        <v>2394</v>
      </c>
      <c r="E3241" s="5">
        <v>29</v>
      </c>
      <c r="F3241" s="8">
        <f t="shared" si="300"/>
        <v>1.2113617376775272</v>
      </c>
      <c r="G3241" s="5" t="str">
        <f>IF(COUNTIFS(Q3_SQL_Error_Concentration!$A:$A,A3241,Q3_SQL_Error_Concentration!$E:$E,B3241,Q3_SQL_Error_Concentration!$F:$F,C3241)=0,"",SUMIFS(Q3_SQL_Error_Concentration!$I:$I,Q3_SQL_Error_Concentration!$A:$A,A3241,Q3_SQL_Error_Concentration!$E:$E,B3241,Q3_SQL_Error_Concentration!$F:$F,C3241))</f>
        <v/>
      </c>
      <c r="H3241" s="5" t="str">
        <f t="shared" si="301"/>
        <v/>
      </c>
      <c r="I3241" s="5">
        <f>IF(D3241&gt;=Q3_Validation!$C$2,1,0)</f>
        <v>1</v>
      </c>
      <c r="J3241" s="8">
        <f t="shared" si="302"/>
        <v>1.2113617376775272</v>
      </c>
      <c r="K3241" s="5" t="str">
        <f t="shared" si="303"/>
        <v>normal</v>
      </c>
      <c r="L3241" s="5">
        <f t="shared" si="304"/>
        <v>2</v>
      </c>
      <c r="M3241" s="5">
        <f t="shared" si="305"/>
        <v>0</v>
      </c>
    </row>
    <row r="3242" spans="1:13">
      <c r="A3242" s="5">
        <v>5310</v>
      </c>
      <c r="B3242" s="5">
        <v>6</v>
      </c>
      <c r="C3242" s="5" t="s">
        <v>63</v>
      </c>
      <c r="D3242" s="5">
        <v>4409</v>
      </c>
      <c r="E3242" s="5">
        <v>63</v>
      </c>
      <c r="F3242" s="8">
        <f t="shared" si="300"/>
        <v>1.4288954411431163</v>
      </c>
      <c r="G3242" s="5" t="str">
        <f>IF(COUNTIFS(Q3_SQL_Error_Concentration!$A:$A,A3242,Q3_SQL_Error_Concentration!$E:$E,B3242,Q3_SQL_Error_Concentration!$F:$F,C3242)=0,"",SUMIFS(Q3_SQL_Error_Concentration!$I:$I,Q3_SQL_Error_Concentration!$A:$A,A3242,Q3_SQL_Error_Concentration!$E:$E,B3242,Q3_SQL_Error_Concentration!$F:$F,C3242))</f>
        <v/>
      </c>
      <c r="H3242" s="5" t="str">
        <f t="shared" si="301"/>
        <v/>
      </c>
      <c r="I3242" s="5">
        <f>IF(D3242&gt;=Q3_Validation!$C$2,1,0)</f>
        <v>1</v>
      </c>
      <c r="J3242" s="8">
        <f t="shared" si="302"/>
        <v>1.4288954411431163</v>
      </c>
      <c r="K3242" s="5" t="str">
        <f t="shared" si="303"/>
        <v>normal</v>
      </c>
      <c r="L3242" s="5">
        <f t="shared" si="304"/>
        <v>2</v>
      </c>
      <c r="M3242" s="5">
        <f t="shared" si="305"/>
        <v>0</v>
      </c>
    </row>
    <row r="3243" spans="1:13">
      <c r="A3243" s="5">
        <v>5310</v>
      </c>
      <c r="B3243" s="5">
        <v>6</v>
      </c>
      <c r="C3243" s="5" t="s">
        <v>64</v>
      </c>
      <c r="D3243" s="5">
        <v>27</v>
      </c>
      <c r="E3243" s="5">
        <v>0</v>
      </c>
      <c r="F3243" s="8">
        <f t="shared" si="300"/>
        <v>0</v>
      </c>
      <c r="G3243" s="5" t="str">
        <f>IF(COUNTIFS(Q3_SQL_Error_Concentration!$A:$A,A3243,Q3_SQL_Error_Concentration!$E:$E,B3243,Q3_SQL_Error_Concentration!$F:$F,C3243)=0,"",SUMIFS(Q3_SQL_Error_Concentration!$I:$I,Q3_SQL_Error_Concentration!$A:$A,A3243,Q3_SQL_Error_Concentration!$E:$E,B3243,Q3_SQL_Error_Concentration!$F:$F,C3243))</f>
        <v/>
      </c>
      <c r="H3243" s="5" t="str">
        <f t="shared" si="301"/>
        <v/>
      </c>
      <c r="I3243" s="5">
        <f>IF(D3243&gt;=Q3_Validation!$C$2,1,0)</f>
        <v>0</v>
      </c>
      <c r="J3243" s="8" t="str">
        <f t="shared" si="302"/>
        <v/>
      </c>
      <c r="K3243" s="5" t="str">
        <f t="shared" si="303"/>
        <v>excluded</v>
      </c>
      <c r="L3243" s="5">
        <f t="shared" si="304"/>
        <v>2</v>
      </c>
      <c r="M3243" s="5">
        <f t="shared" si="305"/>
        <v>0</v>
      </c>
    </row>
    <row r="3244" spans="1:13">
      <c r="A3244" s="5">
        <v>5310</v>
      </c>
      <c r="B3244" s="5">
        <v>6</v>
      </c>
      <c r="C3244" s="5" t="s">
        <v>62</v>
      </c>
      <c r="D3244" s="5">
        <v>6913</v>
      </c>
      <c r="E3244" s="5">
        <v>92</v>
      </c>
      <c r="F3244" s="8">
        <f t="shared" si="300"/>
        <v>1.3308259800376103</v>
      </c>
      <c r="G3244" s="5" t="str">
        <f>IF(COUNTIFS(Q3_SQL_Error_Concentration!$A:$A,A3244,Q3_SQL_Error_Concentration!$E:$E,B3244,Q3_SQL_Error_Concentration!$F:$F,C3244)=0,"",SUMIFS(Q3_SQL_Error_Concentration!$I:$I,Q3_SQL_Error_Concentration!$A:$A,A3244,Q3_SQL_Error_Concentration!$E:$E,B3244,Q3_SQL_Error_Concentration!$F:$F,C3244))</f>
        <v/>
      </c>
      <c r="H3244" s="5" t="str">
        <f t="shared" si="301"/>
        <v/>
      </c>
      <c r="I3244" s="5">
        <f>IF(D3244&gt;=Q3_Validation!$C$2,1,0)</f>
        <v>1</v>
      </c>
      <c r="J3244" s="8">
        <f t="shared" si="302"/>
        <v>1.3308259800376103</v>
      </c>
      <c r="K3244" s="5" t="str">
        <f t="shared" si="303"/>
        <v>normal</v>
      </c>
      <c r="L3244" s="5">
        <f t="shared" si="304"/>
        <v>2</v>
      </c>
      <c r="M3244" s="5">
        <f t="shared" si="305"/>
        <v>0</v>
      </c>
    </row>
    <row r="3245" spans="1:13">
      <c r="A3245" s="5">
        <v>5310</v>
      </c>
      <c r="B3245" s="5">
        <v>7</v>
      </c>
      <c r="C3245" s="5" t="s">
        <v>63</v>
      </c>
      <c r="D3245" s="5">
        <v>6091</v>
      </c>
      <c r="E3245" s="5">
        <v>93</v>
      </c>
      <c r="F3245" s="8">
        <f t="shared" si="300"/>
        <v>1.5268428829420457</v>
      </c>
      <c r="G3245" s="5" t="str">
        <f>IF(COUNTIFS(Q3_SQL_Error_Concentration!$A:$A,A3245,Q3_SQL_Error_Concentration!$E:$E,B3245,Q3_SQL_Error_Concentration!$F:$F,C3245)=0,"",SUMIFS(Q3_SQL_Error_Concentration!$I:$I,Q3_SQL_Error_Concentration!$A:$A,A3245,Q3_SQL_Error_Concentration!$E:$E,B3245,Q3_SQL_Error_Concentration!$F:$F,C3245))</f>
        <v/>
      </c>
      <c r="H3245" s="5" t="str">
        <f t="shared" si="301"/>
        <v/>
      </c>
      <c r="I3245" s="5">
        <f>IF(D3245&gt;=Q3_Validation!$C$2,1,0)</f>
        <v>1</v>
      </c>
      <c r="J3245" s="8">
        <f t="shared" si="302"/>
        <v>1.5268428829420457</v>
      </c>
      <c r="K3245" s="5" t="str">
        <f t="shared" si="303"/>
        <v>normal</v>
      </c>
      <c r="L3245" s="5">
        <f t="shared" si="304"/>
        <v>2</v>
      </c>
      <c r="M3245" s="5">
        <f t="shared" si="305"/>
        <v>0</v>
      </c>
    </row>
    <row r="3246" spans="1:13">
      <c r="A3246" s="5">
        <v>5310</v>
      </c>
      <c r="B3246" s="5">
        <v>7</v>
      </c>
      <c r="C3246" s="5" t="s">
        <v>64</v>
      </c>
      <c r="D3246" s="5">
        <v>37</v>
      </c>
      <c r="E3246" s="5">
        <v>2</v>
      </c>
      <c r="F3246" s="8">
        <f t="shared" si="300"/>
        <v>5.4054054054054053</v>
      </c>
      <c r="G3246" s="5" t="str">
        <f>IF(COUNTIFS(Q3_SQL_Error_Concentration!$A:$A,A3246,Q3_SQL_Error_Concentration!$E:$E,B3246,Q3_SQL_Error_Concentration!$F:$F,C3246)=0,"",SUMIFS(Q3_SQL_Error_Concentration!$I:$I,Q3_SQL_Error_Concentration!$A:$A,A3246,Q3_SQL_Error_Concentration!$E:$E,B3246,Q3_SQL_Error_Concentration!$F:$F,C3246))</f>
        <v/>
      </c>
      <c r="H3246" s="5" t="str">
        <f t="shared" si="301"/>
        <v/>
      </c>
      <c r="I3246" s="5">
        <f>IF(D3246&gt;=Q3_Validation!$C$2,1,0)</f>
        <v>0</v>
      </c>
      <c r="J3246" s="8" t="str">
        <f t="shared" si="302"/>
        <v/>
      </c>
      <c r="K3246" s="5" t="str">
        <f t="shared" si="303"/>
        <v>excluded</v>
      </c>
      <c r="L3246" s="5">
        <f t="shared" si="304"/>
        <v>2</v>
      </c>
      <c r="M3246" s="5">
        <f t="shared" si="305"/>
        <v>0</v>
      </c>
    </row>
    <row r="3247" spans="1:13">
      <c r="A3247" s="5">
        <v>5310</v>
      </c>
      <c r="B3247" s="5">
        <v>7</v>
      </c>
      <c r="C3247" s="5" t="s">
        <v>62</v>
      </c>
      <c r="D3247" s="5">
        <v>8876</v>
      </c>
      <c r="E3247" s="5">
        <v>135</v>
      </c>
      <c r="F3247" s="8">
        <f t="shared" si="300"/>
        <v>1.5209553853086977</v>
      </c>
      <c r="G3247" s="5" t="str">
        <f>IF(COUNTIFS(Q3_SQL_Error_Concentration!$A:$A,A3247,Q3_SQL_Error_Concentration!$E:$E,B3247,Q3_SQL_Error_Concentration!$F:$F,C3247)=0,"",SUMIFS(Q3_SQL_Error_Concentration!$I:$I,Q3_SQL_Error_Concentration!$A:$A,A3247,Q3_SQL_Error_Concentration!$E:$E,B3247,Q3_SQL_Error_Concentration!$F:$F,C3247))</f>
        <v/>
      </c>
      <c r="H3247" s="5" t="str">
        <f t="shared" si="301"/>
        <v/>
      </c>
      <c r="I3247" s="5">
        <f>IF(D3247&gt;=Q3_Validation!$C$2,1,0)</f>
        <v>1</v>
      </c>
      <c r="J3247" s="8">
        <f t="shared" si="302"/>
        <v>1.5209553853086977</v>
      </c>
      <c r="K3247" s="5" t="str">
        <f t="shared" si="303"/>
        <v>normal</v>
      </c>
      <c r="L3247" s="5">
        <f t="shared" si="304"/>
        <v>2</v>
      </c>
      <c r="M3247" s="5">
        <f t="shared" si="305"/>
        <v>0</v>
      </c>
    </row>
    <row r="3248" spans="1:13">
      <c r="A3248" s="5">
        <v>5310</v>
      </c>
      <c r="B3248" s="5">
        <v>8</v>
      </c>
      <c r="C3248" s="5" t="s">
        <v>63</v>
      </c>
      <c r="D3248" s="5">
        <v>5367</v>
      </c>
      <c r="E3248" s="5">
        <v>95</v>
      </c>
      <c r="F3248" s="8">
        <f t="shared" si="300"/>
        <v>1.7700763927706353</v>
      </c>
      <c r="G3248" s="5" t="str">
        <f>IF(COUNTIFS(Q3_SQL_Error_Concentration!$A:$A,A3248,Q3_SQL_Error_Concentration!$E:$E,B3248,Q3_SQL_Error_Concentration!$F:$F,C3248)=0,"",SUMIFS(Q3_SQL_Error_Concentration!$I:$I,Q3_SQL_Error_Concentration!$A:$A,A3248,Q3_SQL_Error_Concentration!$E:$E,B3248,Q3_SQL_Error_Concentration!$F:$F,C3248))</f>
        <v/>
      </c>
      <c r="H3248" s="5" t="str">
        <f t="shared" si="301"/>
        <v/>
      </c>
      <c r="I3248" s="5">
        <f>IF(D3248&gt;=Q3_Validation!$C$2,1,0)</f>
        <v>1</v>
      </c>
      <c r="J3248" s="8">
        <f t="shared" si="302"/>
        <v>1.7700763927706353</v>
      </c>
      <c r="K3248" s="5" t="str">
        <f t="shared" si="303"/>
        <v>normal</v>
      </c>
      <c r="L3248" s="5">
        <f t="shared" si="304"/>
        <v>2</v>
      </c>
      <c r="M3248" s="5">
        <f t="shared" si="305"/>
        <v>0</v>
      </c>
    </row>
    <row r="3249" spans="1:13">
      <c r="A3249" s="5">
        <v>5310</v>
      </c>
      <c r="B3249" s="5">
        <v>8</v>
      </c>
      <c r="C3249" s="5" t="s">
        <v>64</v>
      </c>
      <c r="D3249" s="5">
        <v>50</v>
      </c>
      <c r="E3249" s="5">
        <v>1</v>
      </c>
      <c r="F3249" s="8">
        <f t="shared" si="300"/>
        <v>2</v>
      </c>
      <c r="G3249" s="5" t="str">
        <f>IF(COUNTIFS(Q3_SQL_Error_Concentration!$A:$A,A3249,Q3_SQL_Error_Concentration!$E:$E,B3249,Q3_SQL_Error_Concentration!$F:$F,C3249)=0,"",SUMIFS(Q3_SQL_Error_Concentration!$I:$I,Q3_SQL_Error_Concentration!$A:$A,A3249,Q3_SQL_Error_Concentration!$E:$E,B3249,Q3_SQL_Error_Concentration!$F:$F,C3249))</f>
        <v/>
      </c>
      <c r="H3249" s="5" t="str">
        <f t="shared" si="301"/>
        <v/>
      </c>
      <c r="I3249" s="5">
        <f>IF(D3249&gt;=Q3_Validation!$C$2,1,0)</f>
        <v>0</v>
      </c>
      <c r="J3249" s="8" t="str">
        <f t="shared" si="302"/>
        <v/>
      </c>
      <c r="K3249" s="5" t="str">
        <f t="shared" si="303"/>
        <v>excluded</v>
      </c>
      <c r="L3249" s="5">
        <f t="shared" si="304"/>
        <v>2</v>
      </c>
      <c r="M3249" s="5">
        <f t="shared" si="305"/>
        <v>0</v>
      </c>
    </row>
    <row r="3250" spans="1:13">
      <c r="A3250" s="5">
        <v>5310</v>
      </c>
      <c r="B3250" s="5">
        <v>8</v>
      </c>
      <c r="C3250" s="5" t="s">
        <v>62</v>
      </c>
      <c r="D3250" s="5">
        <v>7572</v>
      </c>
      <c r="E3250" s="5">
        <v>102</v>
      </c>
      <c r="F3250" s="8">
        <f t="shared" si="300"/>
        <v>1.3470681458003169</v>
      </c>
      <c r="G3250" s="5" t="str">
        <f>IF(COUNTIFS(Q3_SQL_Error_Concentration!$A:$A,A3250,Q3_SQL_Error_Concentration!$E:$E,B3250,Q3_SQL_Error_Concentration!$F:$F,C3250)=0,"",SUMIFS(Q3_SQL_Error_Concentration!$I:$I,Q3_SQL_Error_Concentration!$A:$A,A3250,Q3_SQL_Error_Concentration!$E:$E,B3250,Q3_SQL_Error_Concentration!$F:$F,C3250))</f>
        <v/>
      </c>
      <c r="H3250" s="5" t="str">
        <f t="shared" si="301"/>
        <v/>
      </c>
      <c r="I3250" s="5">
        <f>IF(D3250&gt;=Q3_Validation!$C$2,1,0)</f>
        <v>1</v>
      </c>
      <c r="J3250" s="8">
        <f t="shared" si="302"/>
        <v>1.3470681458003169</v>
      </c>
      <c r="K3250" s="5" t="str">
        <f t="shared" si="303"/>
        <v>normal</v>
      </c>
      <c r="L3250" s="5">
        <f t="shared" si="304"/>
        <v>2</v>
      </c>
      <c r="M3250" s="5">
        <f t="shared" si="305"/>
        <v>0</v>
      </c>
    </row>
    <row r="3251" spans="1:13">
      <c r="A3251" s="5">
        <v>5310</v>
      </c>
      <c r="B3251" s="5">
        <v>9</v>
      </c>
      <c r="C3251" s="5" t="s">
        <v>63</v>
      </c>
      <c r="D3251" s="5">
        <v>4723</v>
      </c>
      <c r="E3251" s="5">
        <v>72</v>
      </c>
      <c r="F3251" s="8">
        <f t="shared" si="300"/>
        <v>1.5244547956807115</v>
      </c>
      <c r="G3251" s="5" t="str">
        <f>IF(COUNTIFS(Q3_SQL_Error_Concentration!$A:$A,A3251,Q3_SQL_Error_Concentration!$E:$E,B3251,Q3_SQL_Error_Concentration!$F:$F,C3251)=0,"",SUMIFS(Q3_SQL_Error_Concentration!$I:$I,Q3_SQL_Error_Concentration!$A:$A,A3251,Q3_SQL_Error_Concentration!$E:$E,B3251,Q3_SQL_Error_Concentration!$F:$F,C3251))</f>
        <v/>
      </c>
      <c r="H3251" s="5" t="str">
        <f t="shared" si="301"/>
        <v/>
      </c>
      <c r="I3251" s="5">
        <f>IF(D3251&gt;=Q3_Validation!$C$2,1,0)</f>
        <v>1</v>
      </c>
      <c r="J3251" s="8">
        <f t="shared" si="302"/>
        <v>1.5244547956807115</v>
      </c>
      <c r="K3251" s="5" t="str">
        <f t="shared" si="303"/>
        <v>normal</v>
      </c>
      <c r="L3251" s="5">
        <f t="shared" si="304"/>
        <v>2</v>
      </c>
      <c r="M3251" s="5">
        <f t="shared" si="305"/>
        <v>0</v>
      </c>
    </row>
    <row r="3252" spans="1:13">
      <c r="A3252" s="5">
        <v>5310</v>
      </c>
      <c r="B3252" s="5">
        <v>9</v>
      </c>
      <c r="C3252" s="5" t="s">
        <v>64</v>
      </c>
      <c r="D3252" s="5">
        <v>52</v>
      </c>
      <c r="E3252" s="5">
        <v>0</v>
      </c>
      <c r="F3252" s="8">
        <f t="shared" si="300"/>
        <v>0</v>
      </c>
      <c r="G3252" s="5" t="str">
        <f>IF(COUNTIFS(Q3_SQL_Error_Concentration!$A:$A,A3252,Q3_SQL_Error_Concentration!$E:$E,B3252,Q3_SQL_Error_Concentration!$F:$F,C3252)=0,"",SUMIFS(Q3_SQL_Error_Concentration!$I:$I,Q3_SQL_Error_Concentration!$A:$A,A3252,Q3_SQL_Error_Concentration!$E:$E,B3252,Q3_SQL_Error_Concentration!$F:$F,C3252))</f>
        <v/>
      </c>
      <c r="H3252" s="5" t="str">
        <f t="shared" si="301"/>
        <v/>
      </c>
      <c r="I3252" s="5">
        <f>IF(D3252&gt;=Q3_Validation!$C$2,1,0)</f>
        <v>0</v>
      </c>
      <c r="J3252" s="8" t="str">
        <f t="shared" si="302"/>
        <v/>
      </c>
      <c r="K3252" s="5" t="str">
        <f t="shared" si="303"/>
        <v>excluded</v>
      </c>
      <c r="L3252" s="5">
        <f t="shared" si="304"/>
        <v>2</v>
      </c>
      <c r="M3252" s="5">
        <f t="shared" si="305"/>
        <v>0</v>
      </c>
    </row>
    <row r="3253" spans="1:13">
      <c r="A3253" s="5">
        <v>5310</v>
      </c>
      <c r="B3253" s="5">
        <v>9</v>
      </c>
      <c r="C3253" s="5" t="s">
        <v>62</v>
      </c>
      <c r="D3253" s="5">
        <v>6421</v>
      </c>
      <c r="E3253" s="5">
        <v>105</v>
      </c>
      <c r="F3253" s="8">
        <f t="shared" si="300"/>
        <v>1.6352593054041427</v>
      </c>
      <c r="G3253" s="5" t="str">
        <f>IF(COUNTIFS(Q3_SQL_Error_Concentration!$A:$A,A3253,Q3_SQL_Error_Concentration!$E:$E,B3253,Q3_SQL_Error_Concentration!$F:$F,C3253)=0,"",SUMIFS(Q3_SQL_Error_Concentration!$I:$I,Q3_SQL_Error_Concentration!$A:$A,A3253,Q3_SQL_Error_Concentration!$E:$E,B3253,Q3_SQL_Error_Concentration!$F:$F,C3253))</f>
        <v/>
      </c>
      <c r="H3253" s="5" t="str">
        <f t="shared" si="301"/>
        <v/>
      </c>
      <c r="I3253" s="5">
        <f>IF(D3253&gt;=Q3_Validation!$C$2,1,0)</f>
        <v>1</v>
      </c>
      <c r="J3253" s="8">
        <f t="shared" si="302"/>
        <v>1.6352593054041427</v>
      </c>
      <c r="K3253" s="5" t="str">
        <f t="shared" si="303"/>
        <v>normal</v>
      </c>
      <c r="L3253" s="5">
        <f t="shared" si="304"/>
        <v>2</v>
      </c>
      <c r="M3253" s="5">
        <f t="shared" si="305"/>
        <v>0</v>
      </c>
    </row>
    <row r="3254" spans="1:13">
      <c r="A3254" s="5">
        <v>5310</v>
      </c>
      <c r="B3254" s="5">
        <v>10</v>
      </c>
      <c r="C3254" s="5" t="s">
        <v>63</v>
      </c>
      <c r="D3254" s="5">
        <v>5809</v>
      </c>
      <c r="E3254" s="5">
        <v>91</v>
      </c>
      <c r="F3254" s="8">
        <f t="shared" si="300"/>
        <v>1.5665346875537958</v>
      </c>
      <c r="G3254" s="5" t="str">
        <f>IF(COUNTIFS(Q3_SQL_Error_Concentration!$A:$A,A3254,Q3_SQL_Error_Concentration!$E:$E,B3254,Q3_SQL_Error_Concentration!$F:$F,C3254)=0,"",SUMIFS(Q3_SQL_Error_Concentration!$I:$I,Q3_SQL_Error_Concentration!$A:$A,A3254,Q3_SQL_Error_Concentration!$E:$E,B3254,Q3_SQL_Error_Concentration!$F:$F,C3254))</f>
        <v/>
      </c>
      <c r="H3254" s="5" t="str">
        <f t="shared" si="301"/>
        <v/>
      </c>
      <c r="I3254" s="5">
        <f>IF(D3254&gt;=Q3_Validation!$C$2,1,0)</f>
        <v>1</v>
      </c>
      <c r="J3254" s="8">
        <f t="shared" si="302"/>
        <v>1.5665346875537958</v>
      </c>
      <c r="K3254" s="5" t="str">
        <f t="shared" si="303"/>
        <v>normal</v>
      </c>
      <c r="L3254" s="5">
        <f t="shared" si="304"/>
        <v>2</v>
      </c>
      <c r="M3254" s="5">
        <f t="shared" si="305"/>
        <v>0</v>
      </c>
    </row>
    <row r="3255" spans="1:13">
      <c r="A3255" s="5">
        <v>5310</v>
      </c>
      <c r="B3255" s="5">
        <v>10</v>
      </c>
      <c r="C3255" s="5" t="s">
        <v>64</v>
      </c>
      <c r="D3255" s="5">
        <v>98</v>
      </c>
      <c r="E3255" s="5">
        <v>4</v>
      </c>
      <c r="F3255" s="8">
        <f t="shared" si="300"/>
        <v>4.0816326530612246</v>
      </c>
      <c r="G3255" s="5" t="str">
        <f>IF(COUNTIFS(Q3_SQL_Error_Concentration!$A:$A,A3255,Q3_SQL_Error_Concentration!$E:$E,B3255,Q3_SQL_Error_Concentration!$F:$F,C3255)=0,"",SUMIFS(Q3_SQL_Error_Concentration!$I:$I,Q3_SQL_Error_Concentration!$A:$A,A3255,Q3_SQL_Error_Concentration!$E:$E,B3255,Q3_SQL_Error_Concentration!$F:$F,C3255))</f>
        <v/>
      </c>
      <c r="H3255" s="5" t="str">
        <f t="shared" si="301"/>
        <v/>
      </c>
      <c r="I3255" s="5">
        <f>IF(D3255&gt;=Q3_Validation!$C$2,1,0)</f>
        <v>0</v>
      </c>
      <c r="J3255" s="8" t="str">
        <f t="shared" si="302"/>
        <v/>
      </c>
      <c r="K3255" s="5" t="str">
        <f t="shared" si="303"/>
        <v>excluded</v>
      </c>
      <c r="L3255" s="5">
        <f t="shared" si="304"/>
        <v>2</v>
      </c>
      <c r="M3255" s="5">
        <f t="shared" si="305"/>
        <v>0</v>
      </c>
    </row>
    <row r="3256" spans="1:13">
      <c r="A3256" s="5">
        <v>5310</v>
      </c>
      <c r="B3256" s="5">
        <v>10</v>
      </c>
      <c r="C3256" s="5" t="s">
        <v>62</v>
      </c>
      <c r="D3256" s="5">
        <v>9260</v>
      </c>
      <c r="E3256" s="5">
        <v>118</v>
      </c>
      <c r="F3256" s="8">
        <f t="shared" si="300"/>
        <v>1.2742980561555075</v>
      </c>
      <c r="G3256" s="5" t="str">
        <f>IF(COUNTIFS(Q3_SQL_Error_Concentration!$A:$A,A3256,Q3_SQL_Error_Concentration!$E:$E,B3256,Q3_SQL_Error_Concentration!$F:$F,C3256)=0,"",SUMIFS(Q3_SQL_Error_Concentration!$I:$I,Q3_SQL_Error_Concentration!$A:$A,A3256,Q3_SQL_Error_Concentration!$E:$E,B3256,Q3_SQL_Error_Concentration!$F:$F,C3256))</f>
        <v/>
      </c>
      <c r="H3256" s="5" t="str">
        <f t="shared" si="301"/>
        <v/>
      </c>
      <c r="I3256" s="5">
        <f>IF(D3256&gt;=Q3_Validation!$C$2,1,0)</f>
        <v>1</v>
      </c>
      <c r="J3256" s="8">
        <f t="shared" si="302"/>
        <v>1.2742980561555075</v>
      </c>
      <c r="K3256" s="5" t="str">
        <f t="shared" si="303"/>
        <v>normal</v>
      </c>
      <c r="L3256" s="5">
        <f t="shared" si="304"/>
        <v>2</v>
      </c>
      <c r="M3256" s="5">
        <f t="shared" si="305"/>
        <v>0</v>
      </c>
    </row>
    <row r="3257" spans="1:13">
      <c r="A3257" s="5">
        <v>5310</v>
      </c>
      <c r="B3257" s="5">
        <v>11</v>
      </c>
      <c r="C3257" s="5" t="s">
        <v>63</v>
      </c>
      <c r="D3257" s="5">
        <v>7028</v>
      </c>
      <c r="E3257" s="5">
        <v>84</v>
      </c>
      <c r="F3257" s="8">
        <f t="shared" si="300"/>
        <v>1.1952191235059761</v>
      </c>
      <c r="G3257" s="5" t="str">
        <f>IF(COUNTIFS(Q3_SQL_Error_Concentration!$A:$A,A3257,Q3_SQL_Error_Concentration!$E:$E,B3257,Q3_SQL_Error_Concentration!$F:$F,C3257)=0,"",SUMIFS(Q3_SQL_Error_Concentration!$I:$I,Q3_SQL_Error_Concentration!$A:$A,A3257,Q3_SQL_Error_Concentration!$E:$E,B3257,Q3_SQL_Error_Concentration!$F:$F,C3257))</f>
        <v/>
      </c>
      <c r="H3257" s="5" t="str">
        <f t="shared" si="301"/>
        <v/>
      </c>
      <c r="I3257" s="5">
        <f>IF(D3257&gt;=Q3_Validation!$C$2,1,0)</f>
        <v>1</v>
      </c>
      <c r="J3257" s="8">
        <f t="shared" si="302"/>
        <v>1.1952191235059761</v>
      </c>
      <c r="K3257" s="5" t="str">
        <f t="shared" si="303"/>
        <v>normal</v>
      </c>
      <c r="L3257" s="5">
        <f t="shared" si="304"/>
        <v>2</v>
      </c>
      <c r="M3257" s="5">
        <f t="shared" si="305"/>
        <v>0</v>
      </c>
    </row>
    <row r="3258" spans="1:13">
      <c r="A3258" s="5">
        <v>5310</v>
      </c>
      <c r="B3258" s="5">
        <v>11</v>
      </c>
      <c r="C3258" s="5" t="s">
        <v>64</v>
      </c>
      <c r="D3258" s="5">
        <v>79</v>
      </c>
      <c r="E3258" s="5">
        <v>4</v>
      </c>
      <c r="F3258" s="8">
        <f t="shared" si="300"/>
        <v>5.0632911392405067</v>
      </c>
      <c r="G3258" s="5" t="str">
        <f>IF(COUNTIFS(Q3_SQL_Error_Concentration!$A:$A,A3258,Q3_SQL_Error_Concentration!$E:$E,B3258,Q3_SQL_Error_Concentration!$F:$F,C3258)=0,"",SUMIFS(Q3_SQL_Error_Concentration!$I:$I,Q3_SQL_Error_Concentration!$A:$A,A3258,Q3_SQL_Error_Concentration!$E:$E,B3258,Q3_SQL_Error_Concentration!$F:$F,C3258))</f>
        <v/>
      </c>
      <c r="H3258" s="5" t="str">
        <f t="shared" si="301"/>
        <v/>
      </c>
      <c r="I3258" s="5">
        <f>IF(D3258&gt;=Q3_Validation!$C$2,1,0)</f>
        <v>0</v>
      </c>
      <c r="J3258" s="8" t="str">
        <f t="shared" si="302"/>
        <v/>
      </c>
      <c r="K3258" s="5" t="str">
        <f t="shared" si="303"/>
        <v>excluded</v>
      </c>
      <c r="L3258" s="5">
        <f t="shared" si="304"/>
        <v>2</v>
      </c>
      <c r="M3258" s="5">
        <f t="shared" si="305"/>
        <v>0</v>
      </c>
    </row>
    <row r="3259" spans="1:13">
      <c r="A3259" s="5">
        <v>5310</v>
      </c>
      <c r="B3259" s="5">
        <v>11</v>
      </c>
      <c r="C3259" s="5" t="s">
        <v>62</v>
      </c>
      <c r="D3259" s="5">
        <v>10129</v>
      </c>
      <c r="E3259" s="5">
        <v>126</v>
      </c>
      <c r="F3259" s="8">
        <f t="shared" si="300"/>
        <v>1.243953006219765</v>
      </c>
      <c r="G3259" s="5" t="str">
        <f>IF(COUNTIFS(Q3_SQL_Error_Concentration!$A:$A,A3259,Q3_SQL_Error_Concentration!$E:$E,B3259,Q3_SQL_Error_Concentration!$F:$F,C3259)=0,"",SUMIFS(Q3_SQL_Error_Concentration!$I:$I,Q3_SQL_Error_Concentration!$A:$A,A3259,Q3_SQL_Error_Concentration!$E:$E,B3259,Q3_SQL_Error_Concentration!$F:$F,C3259))</f>
        <v/>
      </c>
      <c r="H3259" s="5" t="str">
        <f t="shared" si="301"/>
        <v/>
      </c>
      <c r="I3259" s="5">
        <f>IF(D3259&gt;=Q3_Validation!$C$2,1,0)</f>
        <v>1</v>
      </c>
      <c r="J3259" s="8">
        <f t="shared" si="302"/>
        <v>1.243953006219765</v>
      </c>
      <c r="K3259" s="5" t="str">
        <f t="shared" si="303"/>
        <v>normal</v>
      </c>
      <c r="L3259" s="5">
        <f t="shared" si="304"/>
        <v>2</v>
      </c>
      <c r="M3259" s="5">
        <f t="shared" si="305"/>
        <v>0</v>
      </c>
    </row>
    <row r="3260" spans="1:13">
      <c r="A3260" s="5">
        <v>5310</v>
      </c>
      <c r="B3260" s="5">
        <v>12</v>
      </c>
      <c r="C3260" s="5" t="s">
        <v>63</v>
      </c>
      <c r="D3260" s="5">
        <v>7785</v>
      </c>
      <c r="E3260" s="5">
        <v>136</v>
      </c>
      <c r="F3260" s="8">
        <f t="shared" si="300"/>
        <v>1.7469492614001285</v>
      </c>
      <c r="G3260" s="5" t="str">
        <f>IF(COUNTIFS(Q3_SQL_Error_Concentration!$A:$A,A3260,Q3_SQL_Error_Concentration!$E:$E,B3260,Q3_SQL_Error_Concentration!$F:$F,C3260)=0,"",SUMIFS(Q3_SQL_Error_Concentration!$I:$I,Q3_SQL_Error_Concentration!$A:$A,A3260,Q3_SQL_Error_Concentration!$E:$E,B3260,Q3_SQL_Error_Concentration!$F:$F,C3260))</f>
        <v/>
      </c>
      <c r="H3260" s="5" t="str">
        <f t="shared" si="301"/>
        <v/>
      </c>
      <c r="I3260" s="5">
        <f>IF(D3260&gt;=Q3_Validation!$C$2,1,0)</f>
        <v>1</v>
      </c>
      <c r="J3260" s="8">
        <f t="shared" si="302"/>
        <v>1.7469492614001285</v>
      </c>
      <c r="K3260" s="5" t="str">
        <f t="shared" si="303"/>
        <v>normal</v>
      </c>
      <c r="L3260" s="5">
        <f t="shared" si="304"/>
        <v>2</v>
      </c>
      <c r="M3260" s="5">
        <f t="shared" si="305"/>
        <v>0</v>
      </c>
    </row>
    <row r="3261" spans="1:13">
      <c r="A3261" s="5">
        <v>5310</v>
      </c>
      <c r="B3261" s="5">
        <v>12</v>
      </c>
      <c r="C3261" s="5" t="s">
        <v>64</v>
      </c>
      <c r="D3261" s="5">
        <v>63</v>
      </c>
      <c r="E3261" s="5">
        <v>2</v>
      </c>
      <c r="F3261" s="8">
        <f t="shared" si="300"/>
        <v>3.1746031746031744</v>
      </c>
      <c r="G3261" s="5" t="str">
        <f>IF(COUNTIFS(Q3_SQL_Error_Concentration!$A:$A,A3261,Q3_SQL_Error_Concentration!$E:$E,B3261,Q3_SQL_Error_Concentration!$F:$F,C3261)=0,"",SUMIFS(Q3_SQL_Error_Concentration!$I:$I,Q3_SQL_Error_Concentration!$A:$A,A3261,Q3_SQL_Error_Concentration!$E:$E,B3261,Q3_SQL_Error_Concentration!$F:$F,C3261))</f>
        <v/>
      </c>
      <c r="H3261" s="5" t="str">
        <f t="shared" si="301"/>
        <v/>
      </c>
      <c r="I3261" s="5">
        <f>IF(D3261&gt;=Q3_Validation!$C$2,1,0)</f>
        <v>0</v>
      </c>
      <c r="J3261" s="8" t="str">
        <f t="shared" si="302"/>
        <v/>
      </c>
      <c r="K3261" s="5" t="str">
        <f t="shared" si="303"/>
        <v>excluded</v>
      </c>
      <c r="L3261" s="5">
        <f t="shared" si="304"/>
        <v>2</v>
      </c>
      <c r="M3261" s="5">
        <f t="shared" si="305"/>
        <v>0</v>
      </c>
    </row>
    <row r="3262" spans="1:13">
      <c r="A3262" s="5">
        <v>5310</v>
      </c>
      <c r="B3262" s="5">
        <v>12</v>
      </c>
      <c r="C3262" s="5" t="s">
        <v>62</v>
      </c>
      <c r="D3262" s="5">
        <v>10499</v>
      </c>
      <c r="E3262" s="5">
        <v>159</v>
      </c>
      <c r="F3262" s="8">
        <f t="shared" si="300"/>
        <v>1.514429945709115</v>
      </c>
      <c r="G3262" s="5" t="str">
        <f>IF(COUNTIFS(Q3_SQL_Error_Concentration!$A:$A,A3262,Q3_SQL_Error_Concentration!$E:$E,B3262,Q3_SQL_Error_Concentration!$F:$F,C3262)=0,"",SUMIFS(Q3_SQL_Error_Concentration!$I:$I,Q3_SQL_Error_Concentration!$A:$A,A3262,Q3_SQL_Error_Concentration!$E:$E,B3262,Q3_SQL_Error_Concentration!$F:$F,C3262))</f>
        <v/>
      </c>
      <c r="H3262" s="5" t="str">
        <f t="shared" si="301"/>
        <v/>
      </c>
      <c r="I3262" s="5">
        <f>IF(D3262&gt;=Q3_Validation!$C$2,1,0)</f>
        <v>1</v>
      </c>
      <c r="J3262" s="8">
        <f t="shared" si="302"/>
        <v>1.514429945709115</v>
      </c>
      <c r="K3262" s="5" t="str">
        <f t="shared" si="303"/>
        <v>normal</v>
      </c>
      <c r="L3262" s="5">
        <f t="shared" si="304"/>
        <v>2</v>
      </c>
      <c r="M3262" s="5">
        <f t="shared" si="305"/>
        <v>0</v>
      </c>
    </row>
    <row r="3263" spans="1:13">
      <c r="A3263" s="5">
        <v>5310</v>
      </c>
      <c r="B3263" s="5">
        <v>13</v>
      </c>
      <c r="C3263" s="5" t="s">
        <v>63</v>
      </c>
      <c r="D3263" s="5">
        <v>7282</v>
      </c>
      <c r="E3263" s="5">
        <v>94</v>
      </c>
      <c r="F3263" s="8">
        <f t="shared" si="300"/>
        <v>1.2908541609447954</v>
      </c>
      <c r="G3263" s="5" t="str">
        <f>IF(COUNTIFS(Q3_SQL_Error_Concentration!$A:$A,A3263,Q3_SQL_Error_Concentration!$E:$E,B3263,Q3_SQL_Error_Concentration!$F:$F,C3263)=0,"",SUMIFS(Q3_SQL_Error_Concentration!$I:$I,Q3_SQL_Error_Concentration!$A:$A,A3263,Q3_SQL_Error_Concentration!$E:$E,B3263,Q3_SQL_Error_Concentration!$F:$F,C3263))</f>
        <v/>
      </c>
      <c r="H3263" s="5" t="str">
        <f t="shared" si="301"/>
        <v/>
      </c>
      <c r="I3263" s="5">
        <f>IF(D3263&gt;=Q3_Validation!$C$2,1,0)</f>
        <v>1</v>
      </c>
      <c r="J3263" s="8">
        <f t="shared" si="302"/>
        <v>1.2908541609447954</v>
      </c>
      <c r="K3263" s="5" t="str">
        <f t="shared" si="303"/>
        <v>normal</v>
      </c>
      <c r="L3263" s="5">
        <f t="shared" si="304"/>
        <v>2</v>
      </c>
      <c r="M3263" s="5">
        <f t="shared" si="305"/>
        <v>0</v>
      </c>
    </row>
    <row r="3264" spans="1:13">
      <c r="A3264" s="5">
        <v>5310</v>
      </c>
      <c r="B3264" s="5">
        <v>13</v>
      </c>
      <c r="C3264" s="5" t="s">
        <v>64</v>
      </c>
      <c r="D3264" s="5">
        <v>74</v>
      </c>
      <c r="E3264" s="5">
        <v>3</v>
      </c>
      <c r="F3264" s="8">
        <f t="shared" si="300"/>
        <v>4.0540540540540544</v>
      </c>
      <c r="G3264" s="5" t="str">
        <f>IF(COUNTIFS(Q3_SQL_Error_Concentration!$A:$A,A3264,Q3_SQL_Error_Concentration!$E:$E,B3264,Q3_SQL_Error_Concentration!$F:$F,C3264)=0,"",SUMIFS(Q3_SQL_Error_Concentration!$I:$I,Q3_SQL_Error_Concentration!$A:$A,A3264,Q3_SQL_Error_Concentration!$E:$E,B3264,Q3_SQL_Error_Concentration!$F:$F,C3264))</f>
        <v/>
      </c>
      <c r="H3264" s="5" t="str">
        <f t="shared" si="301"/>
        <v/>
      </c>
      <c r="I3264" s="5">
        <f>IF(D3264&gt;=Q3_Validation!$C$2,1,0)</f>
        <v>0</v>
      </c>
      <c r="J3264" s="8" t="str">
        <f t="shared" si="302"/>
        <v/>
      </c>
      <c r="K3264" s="5" t="str">
        <f t="shared" si="303"/>
        <v>excluded</v>
      </c>
      <c r="L3264" s="5">
        <f t="shared" si="304"/>
        <v>2</v>
      </c>
      <c r="M3264" s="5">
        <f t="shared" si="305"/>
        <v>0</v>
      </c>
    </row>
    <row r="3265" spans="1:13">
      <c r="A3265" s="5">
        <v>5310</v>
      </c>
      <c r="B3265" s="5">
        <v>13</v>
      </c>
      <c r="C3265" s="5" t="s">
        <v>62</v>
      </c>
      <c r="D3265" s="5">
        <v>10266</v>
      </c>
      <c r="E3265" s="5">
        <v>165</v>
      </c>
      <c r="F3265" s="8">
        <f t="shared" si="300"/>
        <v>1.6072472238457043</v>
      </c>
      <c r="G3265" s="5" t="str">
        <f>IF(COUNTIFS(Q3_SQL_Error_Concentration!$A:$A,A3265,Q3_SQL_Error_Concentration!$E:$E,B3265,Q3_SQL_Error_Concentration!$F:$F,C3265)=0,"",SUMIFS(Q3_SQL_Error_Concentration!$I:$I,Q3_SQL_Error_Concentration!$A:$A,A3265,Q3_SQL_Error_Concentration!$E:$E,B3265,Q3_SQL_Error_Concentration!$F:$F,C3265))</f>
        <v/>
      </c>
      <c r="H3265" s="5" t="str">
        <f t="shared" si="301"/>
        <v/>
      </c>
      <c r="I3265" s="5">
        <f>IF(D3265&gt;=Q3_Validation!$C$2,1,0)</f>
        <v>1</v>
      </c>
      <c r="J3265" s="8">
        <f t="shared" si="302"/>
        <v>1.6072472238457043</v>
      </c>
      <c r="K3265" s="5" t="str">
        <f t="shared" si="303"/>
        <v>normal</v>
      </c>
      <c r="L3265" s="5">
        <f t="shared" si="304"/>
        <v>2</v>
      </c>
      <c r="M3265" s="5">
        <f t="shared" si="305"/>
        <v>0</v>
      </c>
    </row>
    <row r="3266" spans="1:13">
      <c r="A3266" s="5">
        <v>5310</v>
      </c>
      <c r="B3266" s="5">
        <v>14</v>
      </c>
      <c r="C3266" s="5" t="s">
        <v>63</v>
      </c>
      <c r="D3266" s="5">
        <v>7808</v>
      </c>
      <c r="E3266" s="5">
        <v>109</v>
      </c>
      <c r="F3266" s="8">
        <f t="shared" ref="F3266:F3329" si="306">100*E3266/D3266</f>
        <v>1.3960040983606556</v>
      </c>
      <c r="G3266" s="5" t="str">
        <f>IF(COUNTIFS(Q3_SQL_Error_Concentration!$A:$A,A3266,Q3_SQL_Error_Concentration!$E:$E,B3266,Q3_SQL_Error_Concentration!$F:$F,C3266)=0,"",SUMIFS(Q3_SQL_Error_Concentration!$I:$I,Q3_SQL_Error_Concentration!$A:$A,A3266,Q3_SQL_Error_Concentration!$E:$E,B3266,Q3_SQL_Error_Concentration!$F:$F,C3266))</f>
        <v/>
      </c>
      <c r="H3266" s="5" t="str">
        <f t="shared" ref="H3266:H3329" si="307">IF(G3266="","",IF(ABS(F3266-G3266)&lt;=0.0002,"PASS","FAIL"))</f>
        <v/>
      </c>
      <c r="I3266" s="5">
        <f>IF(D3266&gt;=Q3_Validation!$C$2,1,0)</f>
        <v>1</v>
      </c>
      <c r="J3266" s="8">
        <f t="shared" ref="J3266:J3329" si="308">IF(I3266=1,F3266,"")</f>
        <v>1.3960040983606556</v>
      </c>
      <c r="K3266" s="5" t="str">
        <f t="shared" ref="K3266:K3329" si="309">IF(D3266&lt;601,"excluded",IF(J3266&gt;3.628192,"outlier",IF(J3266&gt;=2.11093,"high-error","normal")))</f>
        <v>normal</v>
      </c>
      <c r="L3266" s="5">
        <f t="shared" ref="L3266:L3329" si="310">COUNTIFS(A:A,A3266,K:K,"high-error")+COUNTIFS(A:A,A3266,K:K,"outlier")</f>
        <v>2</v>
      </c>
      <c r="M3266" s="5">
        <f t="shared" ref="M3266:M3329" si="311">IF(AND(L3266&gt;=2,OR(K3266="high-error",K3266="outlier")),1,0)</f>
        <v>0</v>
      </c>
    </row>
    <row r="3267" spans="1:13">
      <c r="A3267" s="5">
        <v>5310</v>
      </c>
      <c r="B3267" s="5">
        <v>14</v>
      </c>
      <c r="C3267" s="5" t="s">
        <v>64</v>
      </c>
      <c r="D3267" s="5">
        <v>46</v>
      </c>
      <c r="E3267" s="5">
        <v>3</v>
      </c>
      <c r="F3267" s="8">
        <f t="shared" si="306"/>
        <v>6.5217391304347823</v>
      </c>
      <c r="G3267" s="5" t="str">
        <f>IF(COUNTIFS(Q3_SQL_Error_Concentration!$A:$A,A3267,Q3_SQL_Error_Concentration!$E:$E,B3267,Q3_SQL_Error_Concentration!$F:$F,C3267)=0,"",SUMIFS(Q3_SQL_Error_Concentration!$I:$I,Q3_SQL_Error_Concentration!$A:$A,A3267,Q3_SQL_Error_Concentration!$E:$E,B3267,Q3_SQL_Error_Concentration!$F:$F,C3267))</f>
        <v/>
      </c>
      <c r="H3267" s="5" t="str">
        <f t="shared" si="307"/>
        <v/>
      </c>
      <c r="I3267" s="5">
        <f>IF(D3267&gt;=Q3_Validation!$C$2,1,0)</f>
        <v>0</v>
      </c>
      <c r="J3267" s="8" t="str">
        <f t="shared" si="308"/>
        <v/>
      </c>
      <c r="K3267" s="5" t="str">
        <f t="shared" si="309"/>
        <v>excluded</v>
      </c>
      <c r="L3267" s="5">
        <f t="shared" si="310"/>
        <v>2</v>
      </c>
      <c r="M3267" s="5">
        <f t="shared" si="311"/>
        <v>0</v>
      </c>
    </row>
    <row r="3268" spans="1:13">
      <c r="A3268" s="5">
        <v>5310</v>
      </c>
      <c r="B3268" s="5">
        <v>14</v>
      </c>
      <c r="C3268" s="5" t="s">
        <v>62</v>
      </c>
      <c r="D3268" s="5">
        <v>11040</v>
      </c>
      <c r="E3268" s="5">
        <v>155</v>
      </c>
      <c r="F3268" s="8">
        <f t="shared" si="306"/>
        <v>1.4039855072463767</v>
      </c>
      <c r="G3268" s="5" t="str">
        <f>IF(COUNTIFS(Q3_SQL_Error_Concentration!$A:$A,A3268,Q3_SQL_Error_Concentration!$E:$E,B3268,Q3_SQL_Error_Concentration!$F:$F,C3268)=0,"",SUMIFS(Q3_SQL_Error_Concentration!$I:$I,Q3_SQL_Error_Concentration!$A:$A,A3268,Q3_SQL_Error_Concentration!$E:$E,B3268,Q3_SQL_Error_Concentration!$F:$F,C3268))</f>
        <v/>
      </c>
      <c r="H3268" s="5" t="str">
        <f t="shared" si="307"/>
        <v/>
      </c>
      <c r="I3268" s="5">
        <f>IF(D3268&gt;=Q3_Validation!$C$2,1,0)</f>
        <v>1</v>
      </c>
      <c r="J3268" s="8">
        <f t="shared" si="308"/>
        <v>1.4039855072463767</v>
      </c>
      <c r="K3268" s="5" t="str">
        <f t="shared" si="309"/>
        <v>normal</v>
      </c>
      <c r="L3268" s="5">
        <f t="shared" si="310"/>
        <v>2</v>
      </c>
      <c r="M3268" s="5">
        <f t="shared" si="311"/>
        <v>0</v>
      </c>
    </row>
    <row r="3269" spans="1:13">
      <c r="A3269" s="5">
        <v>5310</v>
      </c>
      <c r="B3269" s="5">
        <v>15</v>
      </c>
      <c r="C3269" s="5" t="s">
        <v>63</v>
      </c>
      <c r="D3269" s="5">
        <v>8213</v>
      </c>
      <c r="E3269" s="5">
        <v>105</v>
      </c>
      <c r="F3269" s="8">
        <f t="shared" si="306"/>
        <v>1.2784609765006696</v>
      </c>
      <c r="G3269" s="5" t="str">
        <f>IF(COUNTIFS(Q3_SQL_Error_Concentration!$A:$A,A3269,Q3_SQL_Error_Concentration!$E:$E,B3269,Q3_SQL_Error_Concentration!$F:$F,C3269)=0,"",SUMIFS(Q3_SQL_Error_Concentration!$I:$I,Q3_SQL_Error_Concentration!$A:$A,A3269,Q3_SQL_Error_Concentration!$E:$E,B3269,Q3_SQL_Error_Concentration!$F:$F,C3269))</f>
        <v/>
      </c>
      <c r="H3269" s="5" t="str">
        <f t="shared" si="307"/>
        <v/>
      </c>
      <c r="I3269" s="5">
        <f>IF(D3269&gt;=Q3_Validation!$C$2,1,0)</f>
        <v>1</v>
      </c>
      <c r="J3269" s="8">
        <f t="shared" si="308"/>
        <v>1.2784609765006696</v>
      </c>
      <c r="K3269" s="5" t="str">
        <f t="shared" si="309"/>
        <v>normal</v>
      </c>
      <c r="L3269" s="5">
        <f t="shared" si="310"/>
        <v>2</v>
      </c>
      <c r="M3269" s="5">
        <f t="shared" si="311"/>
        <v>0</v>
      </c>
    </row>
    <row r="3270" spans="1:13">
      <c r="A3270" s="5">
        <v>5310</v>
      </c>
      <c r="B3270" s="5">
        <v>15</v>
      </c>
      <c r="C3270" s="5" t="s">
        <v>64</v>
      </c>
      <c r="D3270" s="5">
        <v>41</v>
      </c>
      <c r="E3270" s="5">
        <v>2</v>
      </c>
      <c r="F3270" s="8">
        <f t="shared" si="306"/>
        <v>4.8780487804878048</v>
      </c>
      <c r="G3270" s="5" t="str">
        <f>IF(COUNTIFS(Q3_SQL_Error_Concentration!$A:$A,A3270,Q3_SQL_Error_Concentration!$E:$E,B3270,Q3_SQL_Error_Concentration!$F:$F,C3270)=0,"",SUMIFS(Q3_SQL_Error_Concentration!$I:$I,Q3_SQL_Error_Concentration!$A:$A,A3270,Q3_SQL_Error_Concentration!$E:$E,B3270,Q3_SQL_Error_Concentration!$F:$F,C3270))</f>
        <v/>
      </c>
      <c r="H3270" s="5" t="str">
        <f t="shared" si="307"/>
        <v/>
      </c>
      <c r="I3270" s="5">
        <f>IF(D3270&gt;=Q3_Validation!$C$2,1,0)</f>
        <v>0</v>
      </c>
      <c r="J3270" s="8" t="str">
        <f t="shared" si="308"/>
        <v/>
      </c>
      <c r="K3270" s="5" t="str">
        <f t="shared" si="309"/>
        <v>excluded</v>
      </c>
      <c r="L3270" s="5">
        <f t="shared" si="310"/>
        <v>2</v>
      </c>
      <c r="M3270" s="5">
        <f t="shared" si="311"/>
        <v>0</v>
      </c>
    </row>
    <row r="3271" spans="1:13">
      <c r="A3271" s="5">
        <v>5310</v>
      </c>
      <c r="B3271" s="5">
        <v>15</v>
      </c>
      <c r="C3271" s="5" t="s">
        <v>62</v>
      </c>
      <c r="D3271" s="5">
        <v>12197</v>
      </c>
      <c r="E3271" s="5">
        <v>170</v>
      </c>
      <c r="F3271" s="8">
        <f t="shared" si="306"/>
        <v>1.3937853570550136</v>
      </c>
      <c r="G3271" s="5" t="str">
        <f>IF(COUNTIFS(Q3_SQL_Error_Concentration!$A:$A,A3271,Q3_SQL_Error_Concentration!$E:$E,B3271,Q3_SQL_Error_Concentration!$F:$F,C3271)=0,"",SUMIFS(Q3_SQL_Error_Concentration!$I:$I,Q3_SQL_Error_Concentration!$A:$A,A3271,Q3_SQL_Error_Concentration!$E:$E,B3271,Q3_SQL_Error_Concentration!$F:$F,C3271))</f>
        <v/>
      </c>
      <c r="H3271" s="5" t="str">
        <f t="shared" si="307"/>
        <v/>
      </c>
      <c r="I3271" s="5">
        <f>IF(D3271&gt;=Q3_Validation!$C$2,1,0)</f>
        <v>1</v>
      </c>
      <c r="J3271" s="8">
        <f t="shared" si="308"/>
        <v>1.3937853570550136</v>
      </c>
      <c r="K3271" s="5" t="str">
        <f t="shared" si="309"/>
        <v>normal</v>
      </c>
      <c r="L3271" s="5">
        <f t="shared" si="310"/>
        <v>2</v>
      </c>
      <c r="M3271" s="5">
        <f t="shared" si="311"/>
        <v>0</v>
      </c>
    </row>
    <row r="3272" spans="1:13">
      <c r="A3272" s="5">
        <v>5310</v>
      </c>
      <c r="B3272" s="5">
        <v>16</v>
      </c>
      <c r="C3272" s="5" t="s">
        <v>63</v>
      </c>
      <c r="D3272" s="5">
        <v>7417</v>
      </c>
      <c r="E3272" s="5">
        <v>86</v>
      </c>
      <c r="F3272" s="8">
        <f t="shared" si="306"/>
        <v>1.1594984495078873</v>
      </c>
      <c r="G3272" s="5" t="str">
        <f>IF(COUNTIFS(Q3_SQL_Error_Concentration!$A:$A,A3272,Q3_SQL_Error_Concentration!$E:$E,B3272,Q3_SQL_Error_Concentration!$F:$F,C3272)=0,"",SUMIFS(Q3_SQL_Error_Concentration!$I:$I,Q3_SQL_Error_Concentration!$A:$A,A3272,Q3_SQL_Error_Concentration!$E:$E,B3272,Q3_SQL_Error_Concentration!$F:$F,C3272))</f>
        <v/>
      </c>
      <c r="H3272" s="5" t="str">
        <f t="shared" si="307"/>
        <v/>
      </c>
      <c r="I3272" s="5">
        <f>IF(D3272&gt;=Q3_Validation!$C$2,1,0)</f>
        <v>1</v>
      </c>
      <c r="J3272" s="8">
        <f t="shared" si="308"/>
        <v>1.1594984495078873</v>
      </c>
      <c r="K3272" s="5" t="str">
        <f t="shared" si="309"/>
        <v>normal</v>
      </c>
      <c r="L3272" s="5">
        <f t="shared" si="310"/>
        <v>2</v>
      </c>
      <c r="M3272" s="5">
        <f t="shared" si="311"/>
        <v>0</v>
      </c>
    </row>
    <row r="3273" spans="1:13">
      <c r="A3273" s="5">
        <v>5310</v>
      </c>
      <c r="B3273" s="5">
        <v>16</v>
      </c>
      <c r="C3273" s="5" t="s">
        <v>64</v>
      </c>
      <c r="D3273" s="5">
        <v>39</v>
      </c>
      <c r="E3273" s="5">
        <v>1</v>
      </c>
      <c r="F3273" s="8">
        <f t="shared" si="306"/>
        <v>2.5641025641025643</v>
      </c>
      <c r="G3273" s="5" t="str">
        <f>IF(COUNTIFS(Q3_SQL_Error_Concentration!$A:$A,A3273,Q3_SQL_Error_Concentration!$E:$E,B3273,Q3_SQL_Error_Concentration!$F:$F,C3273)=0,"",SUMIFS(Q3_SQL_Error_Concentration!$I:$I,Q3_SQL_Error_Concentration!$A:$A,A3273,Q3_SQL_Error_Concentration!$E:$E,B3273,Q3_SQL_Error_Concentration!$F:$F,C3273))</f>
        <v/>
      </c>
      <c r="H3273" s="5" t="str">
        <f t="shared" si="307"/>
        <v/>
      </c>
      <c r="I3273" s="5">
        <f>IF(D3273&gt;=Q3_Validation!$C$2,1,0)</f>
        <v>0</v>
      </c>
      <c r="J3273" s="8" t="str">
        <f t="shared" si="308"/>
        <v/>
      </c>
      <c r="K3273" s="5" t="str">
        <f t="shared" si="309"/>
        <v>excluded</v>
      </c>
      <c r="L3273" s="5">
        <f t="shared" si="310"/>
        <v>2</v>
      </c>
      <c r="M3273" s="5">
        <f t="shared" si="311"/>
        <v>0</v>
      </c>
    </row>
    <row r="3274" spans="1:13">
      <c r="A3274" s="5">
        <v>5310</v>
      </c>
      <c r="B3274" s="5">
        <v>16</v>
      </c>
      <c r="C3274" s="5" t="s">
        <v>62</v>
      </c>
      <c r="D3274" s="5">
        <v>11086</v>
      </c>
      <c r="E3274" s="5">
        <v>136</v>
      </c>
      <c r="F3274" s="8">
        <f t="shared" si="306"/>
        <v>1.226772505863251</v>
      </c>
      <c r="G3274" s="5" t="str">
        <f>IF(COUNTIFS(Q3_SQL_Error_Concentration!$A:$A,A3274,Q3_SQL_Error_Concentration!$E:$E,B3274,Q3_SQL_Error_Concentration!$F:$F,C3274)=0,"",SUMIFS(Q3_SQL_Error_Concentration!$I:$I,Q3_SQL_Error_Concentration!$A:$A,A3274,Q3_SQL_Error_Concentration!$E:$E,B3274,Q3_SQL_Error_Concentration!$F:$F,C3274))</f>
        <v/>
      </c>
      <c r="H3274" s="5" t="str">
        <f t="shared" si="307"/>
        <v/>
      </c>
      <c r="I3274" s="5">
        <f>IF(D3274&gt;=Q3_Validation!$C$2,1,0)</f>
        <v>1</v>
      </c>
      <c r="J3274" s="8">
        <f t="shared" si="308"/>
        <v>1.226772505863251</v>
      </c>
      <c r="K3274" s="5" t="str">
        <f t="shared" si="309"/>
        <v>normal</v>
      </c>
      <c r="L3274" s="5">
        <f t="shared" si="310"/>
        <v>2</v>
      </c>
      <c r="M3274" s="5">
        <f t="shared" si="311"/>
        <v>0</v>
      </c>
    </row>
    <row r="3275" spans="1:13">
      <c r="A3275" s="5">
        <v>5310</v>
      </c>
      <c r="B3275" s="5">
        <v>17</v>
      </c>
      <c r="C3275" s="5" t="s">
        <v>63</v>
      </c>
      <c r="D3275" s="5">
        <v>3316</v>
      </c>
      <c r="E3275" s="5">
        <v>39</v>
      </c>
      <c r="F3275" s="8">
        <f t="shared" si="306"/>
        <v>1.1761158021712907</v>
      </c>
      <c r="G3275" s="5" t="str">
        <f>IF(COUNTIFS(Q3_SQL_Error_Concentration!$A:$A,A3275,Q3_SQL_Error_Concentration!$E:$E,B3275,Q3_SQL_Error_Concentration!$F:$F,C3275)=0,"",SUMIFS(Q3_SQL_Error_Concentration!$I:$I,Q3_SQL_Error_Concentration!$A:$A,A3275,Q3_SQL_Error_Concentration!$E:$E,B3275,Q3_SQL_Error_Concentration!$F:$F,C3275))</f>
        <v/>
      </c>
      <c r="H3275" s="5" t="str">
        <f t="shared" si="307"/>
        <v/>
      </c>
      <c r="I3275" s="5">
        <f>IF(D3275&gt;=Q3_Validation!$C$2,1,0)</f>
        <v>1</v>
      </c>
      <c r="J3275" s="8">
        <f t="shared" si="308"/>
        <v>1.1761158021712907</v>
      </c>
      <c r="K3275" s="5" t="str">
        <f t="shared" si="309"/>
        <v>normal</v>
      </c>
      <c r="L3275" s="5">
        <f t="shared" si="310"/>
        <v>2</v>
      </c>
      <c r="M3275" s="5">
        <f t="shared" si="311"/>
        <v>0</v>
      </c>
    </row>
    <row r="3276" spans="1:13">
      <c r="A3276" s="5">
        <v>5310</v>
      </c>
      <c r="B3276" s="5">
        <v>17</v>
      </c>
      <c r="C3276" s="5" t="s">
        <v>64</v>
      </c>
      <c r="D3276" s="5">
        <v>20</v>
      </c>
      <c r="E3276" s="5">
        <v>1</v>
      </c>
      <c r="F3276" s="8">
        <f t="shared" si="306"/>
        <v>5</v>
      </c>
      <c r="G3276" s="5" t="str">
        <f>IF(COUNTIFS(Q3_SQL_Error_Concentration!$A:$A,A3276,Q3_SQL_Error_Concentration!$E:$E,B3276,Q3_SQL_Error_Concentration!$F:$F,C3276)=0,"",SUMIFS(Q3_SQL_Error_Concentration!$I:$I,Q3_SQL_Error_Concentration!$A:$A,A3276,Q3_SQL_Error_Concentration!$E:$E,B3276,Q3_SQL_Error_Concentration!$F:$F,C3276))</f>
        <v/>
      </c>
      <c r="H3276" s="5" t="str">
        <f t="shared" si="307"/>
        <v/>
      </c>
      <c r="I3276" s="5">
        <f>IF(D3276&gt;=Q3_Validation!$C$2,1,0)</f>
        <v>0</v>
      </c>
      <c r="J3276" s="8" t="str">
        <f t="shared" si="308"/>
        <v/>
      </c>
      <c r="K3276" s="5" t="str">
        <f t="shared" si="309"/>
        <v>excluded</v>
      </c>
      <c r="L3276" s="5">
        <f t="shared" si="310"/>
        <v>2</v>
      </c>
      <c r="M3276" s="5">
        <f t="shared" si="311"/>
        <v>0</v>
      </c>
    </row>
    <row r="3277" spans="1:13">
      <c r="A3277" s="5">
        <v>5310</v>
      </c>
      <c r="B3277" s="5">
        <v>17</v>
      </c>
      <c r="C3277" s="5" t="s">
        <v>62</v>
      </c>
      <c r="D3277" s="5">
        <v>4217</v>
      </c>
      <c r="E3277" s="5">
        <v>59</v>
      </c>
      <c r="F3277" s="8">
        <f t="shared" si="306"/>
        <v>1.3990988854635997</v>
      </c>
      <c r="G3277" s="5" t="str">
        <f>IF(COUNTIFS(Q3_SQL_Error_Concentration!$A:$A,A3277,Q3_SQL_Error_Concentration!$E:$E,B3277,Q3_SQL_Error_Concentration!$F:$F,C3277)=0,"",SUMIFS(Q3_SQL_Error_Concentration!$I:$I,Q3_SQL_Error_Concentration!$A:$A,A3277,Q3_SQL_Error_Concentration!$E:$E,B3277,Q3_SQL_Error_Concentration!$F:$F,C3277))</f>
        <v/>
      </c>
      <c r="H3277" s="5" t="str">
        <f t="shared" si="307"/>
        <v/>
      </c>
      <c r="I3277" s="5">
        <f>IF(D3277&gt;=Q3_Validation!$C$2,1,0)</f>
        <v>1</v>
      </c>
      <c r="J3277" s="8">
        <f t="shared" si="308"/>
        <v>1.3990988854635997</v>
      </c>
      <c r="K3277" s="5" t="str">
        <f t="shared" si="309"/>
        <v>normal</v>
      </c>
      <c r="L3277" s="5">
        <f t="shared" si="310"/>
        <v>2</v>
      </c>
      <c r="M3277" s="5">
        <f t="shared" si="311"/>
        <v>0</v>
      </c>
    </row>
    <row r="3278" spans="1:13">
      <c r="A3278" s="5">
        <v>5310</v>
      </c>
      <c r="B3278" s="5">
        <v>18</v>
      </c>
      <c r="C3278" s="5" t="s">
        <v>63</v>
      </c>
      <c r="D3278" s="5">
        <v>3306</v>
      </c>
      <c r="E3278" s="5">
        <v>36</v>
      </c>
      <c r="F3278" s="8">
        <f t="shared" si="306"/>
        <v>1.0889292196007259</v>
      </c>
      <c r="G3278" s="5" t="str">
        <f>IF(COUNTIFS(Q3_SQL_Error_Concentration!$A:$A,A3278,Q3_SQL_Error_Concentration!$E:$E,B3278,Q3_SQL_Error_Concentration!$F:$F,C3278)=0,"",SUMIFS(Q3_SQL_Error_Concentration!$I:$I,Q3_SQL_Error_Concentration!$A:$A,A3278,Q3_SQL_Error_Concentration!$E:$E,B3278,Q3_SQL_Error_Concentration!$F:$F,C3278))</f>
        <v/>
      </c>
      <c r="H3278" s="5" t="str">
        <f t="shared" si="307"/>
        <v/>
      </c>
      <c r="I3278" s="5">
        <f>IF(D3278&gt;=Q3_Validation!$C$2,1,0)</f>
        <v>1</v>
      </c>
      <c r="J3278" s="8">
        <f t="shared" si="308"/>
        <v>1.0889292196007259</v>
      </c>
      <c r="K3278" s="5" t="str">
        <f t="shared" si="309"/>
        <v>normal</v>
      </c>
      <c r="L3278" s="5">
        <f t="shared" si="310"/>
        <v>2</v>
      </c>
      <c r="M3278" s="5">
        <f t="shared" si="311"/>
        <v>0</v>
      </c>
    </row>
    <row r="3279" spans="1:13">
      <c r="A3279" s="5">
        <v>5310</v>
      </c>
      <c r="B3279" s="5">
        <v>18</v>
      </c>
      <c r="C3279" s="5" t="s">
        <v>64</v>
      </c>
      <c r="D3279" s="5">
        <v>11</v>
      </c>
      <c r="E3279" s="5">
        <v>0</v>
      </c>
      <c r="F3279" s="8">
        <f t="shared" si="306"/>
        <v>0</v>
      </c>
      <c r="G3279" s="5" t="str">
        <f>IF(COUNTIFS(Q3_SQL_Error_Concentration!$A:$A,A3279,Q3_SQL_Error_Concentration!$E:$E,B3279,Q3_SQL_Error_Concentration!$F:$F,C3279)=0,"",SUMIFS(Q3_SQL_Error_Concentration!$I:$I,Q3_SQL_Error_Concentration!$A:$A,A3279,Q3_SQL_Error_Concentration!$E:$E,B3279,Q3_SQL_Error_Concentration!$F:$F,C3279))</f>
        <v/>
      </c>
      <c r="H3279" s="5" t="str">
        <f t="shared" si="307"/>
        <v/>
      </c>
      <c r="I3279" s="5">
        <f>IF(D3279&gt;=Q3_Validation!$C$2,1,0)</f>
        <v>0</v>
      </c>
      <c r="J3279" s="8" t="str">
        <f t="shared" si="308"/>
        <v/>
      </c>
      <c r="K3279" s="5" t="str">
        <f t="shared" si="309"/>
        <v>excluded</v>
      </c>
      <c r="L3279" s="5">
        <f t="shared" si="310"/>
        <v>2</v>
      </c>
      <c r="M3279" s="5">
        <f t="shared" si="311"/>
        <v>0</v>
      </c>
    </row>
    <row r="3280" spans="1:13">
      <c r="A3280" s="5">
        <v>5310</v>
      </c>
      <c r="B3280" s="5">
        <v>18</v>
      </c>
      <c r="C3280" s="5" t="s">
        <v>62</v>
      </c>
      <c r="D3280" s="5">
        <v>4135</v>
      </c>
      <c r="E3280" s="5">
        <v>48</v>
      </c>
      <c r="F3280" s="8">
        <f t="shared" si="306"/>
        <v>1.1608222490931077</v>
      </c>
      <c r="G3280" s="5" t="str">
        <f>IF(COUNTIFS(Q3_SQL_Error_Concentration!$A:$A,A3280,Q3_SQL_Error_Concentration!$E:$E,B3280,Q3_SQL_Error_Concentration!$F:$F,C3280)=0,"",SUMIFS(Q3_SQL_Error_Concentration!$I:$I,Q3_SQL_Error_Concentration!$A:$A,A3280,Q3_SQL_Error_Concentration!$E:$E,B3280,Q3_SQL_Error_Concentration!$F:$F,C3280))</f>
        <v/>
      </c>
      <c r="H3280" s="5" t="str">
        <f t="shared" si="307"/>
        <v/>
      </c>
      <c r="I3280" s="5">
        <f>IF(D3280&gt;=Q3_Validation!$C$2,1,0)</f>
        <v>1</v>
      </c>
      <c r="J3280" s="8">
        <f t="shared" si="308"/>
        <v>1.1608222490931077</v>
      </c>
      <c r="K3280" s="5" t="str">
        <f t="shared" si="309"/>
        <v>normal</v>
      </c>
      <c r="L3280" s="5">
        <f t="shared" si="310"/>
        <v>2</v>
      </c>
      <c r="M3280" s="5">
        <f t="shared" si="311"/>
        <v>0</v>
      </c>
    </row>
    <row r="3281" spans="1:13">
      <c r="A3281" s="5">
        <v>5310</v>
      </c>
      <c r="B3281" s="5">
        <v>19</v>
      </c>
      <c r="C3281" s="5" t="s">
        <v>63</v>
      </c>
      <c r="D3281" s="5">
        <v>2905</v>
      </c>
      <c r="E3281" s="5">
        <v>53</v>
      </c>
      <c r="F3281" s="8">
        <f t="shared" si="306"/>
        <v>1.8244406196213425</v>
      </c>
      <c r="G3281" s="5" t="str">
        <f>IF(COUNTIFS(Q3_SQL_Error_Concentration!$A:$A,A3281,Q3_SQL_Error_Concentration!$E:$E,B3281,Q3_SQL_Error_Concentration!$F:$F,C3281)=0,"",SUMIFS(Q3_SQL_Error_Concentration!$I:$I,Q3_SQL_Error_Concentration!$A:$A,A3281,Q3_SQL_Error_Concentration!$E:$E,B3281,Q3_SQL_Error_Concentration!$F:$F,C3281))</f>
        <v/>
      </c>
      <c r="H3281" s="5" t="str">
        <f t="shared" si="307"/>
        <v/>
      </c>
      <c r="I3281" s="5">
        <f>IF(D3281&gt;=Q3_Validation!$C$2,1,0)</f>
        <v>1</v>
      </c>
      <c r="J3281" s="8">
        <f t="shared" si="308"/>
        <v>1.8244406196213425</v>
      </c>
      <c r="K3281" s="5" t="str">
        <f t="shared" si="309"/>
        <v>normal</v>
      </c>
      <c r="L3281" s="5">
        <f t="shared" si="310"/>
        <v>2</v>
      </c>
      <c r="M3281" s="5">
        <f t="shared" si="311"/>
        <v>0</v>
      </c>
    </row>
    <row r="3282" spans="1:13">
      <c r="A3282" s="5">
        <v>5310</v>
      </c>
      <c r="B3282" s="5">
        <v>19</v>
      </c>
      <c r="C3282" s="5" t="s">
        <v>64</v>
      </c>
      <c r="D3282" s="5">
        <v>2</v>
      </c>
      <c r="E3282" s="5">
        <v>1</v>
      </c>
      <c r="F3282" s="8">
        <f t="shared" si="306"/>
        <v>50</v>
      </c>
      <c r="G3282" s="5" t="str">
        <f>IF(COUNTIFS(Q3_SQL_Error_Concentration!$A:$A,A3282,Q3_SQL_Error_Concentration!$E:$E,B3282,Q3_SQL_Error_Concentration!$F:$F,C3282)=0,"",SUMIFS(Q3_SQL_Error_Concentration!$I:$I,Q3_SQL_Error_Concentration!$A:$A,A3282,Q3_SQL_Error_Concentration!$E:$E,B3282,Q3_SQL_Error_Concentration!$F:$F,C3282))</f>
        <v/>
      </c>
      <c r="H3282" s="5" t="str">
        <f t="shared" si="307"/>
        <v/>
      </c>
      <c r="I3282" s="5">
        <f>IF(D3282&gt;=Q3_Validation!$C$2,1,0)</f>
        <v>0</v>
      </c>
      <c r="J3282" s="8" t="str">
        <f t="shared" si="308"/>
        <v/>
      </c>
      <c r="K3282" s="5" t="str">
        <f t="shared" si="309"/>
        <v>excluded</v>
      </c>
      <c r="L3282" s="5">
        <f t="shared" si="310"/>
        <v>2</v>
      </c>
      <c r="M3282" s="5">
        <f t="shared" si="311"/>
        <v>0</v>
      </c>
    </row>
    <row r="3283" spans="1:13">
      <c r="A3283" s="5">
        <v>5310</v>
      </c>
      <c r="B3283" s="5">
        <v>19</v>
      </c>
      <c r="C3283" s="5" t="s">
        <v>62</v>
      </c>
      <c r="D3283" s="5">
        <v>3812</v>
      </c>
      <c r="E3283" s="5">
        <v>51</v>
      </c>
      <c r="F3283" s="8">
        <f t="shared" si="306"/>
        <v>1.3378803777544597</v>
      </c>
      <c r="G3283" s="5" t="str">
        <f>IF(COUNTIFS(Q3_SQL_Error_Concentration!$A:$A,A3283,Q3_SQL_Error_Concentration!$E:$E,B3283,Q3_SQL_Error_Concentration!$F:$F,C3283)=0,"",SUMIFS(Q3_SQL_Error_Concentration!$I:$I,Q3_SQL_Error_Concentration!$A:$A,A3283,Q3_SQL_Error_Concentration!$E:$E,B3283,Q3_SQL_Error_Concentration!$F:$F,C3283))</f>
        <v/>
      </c>
      <c r="H3283" s="5" t="str">
        <f t="shared" si="307"/>
        <v/>
      </c>
      <c r="I3283" s="5">
        <f>IF(D3283&gt;=Q3_Validation!$C$2,1,0)</f>
        <v>1</v>
      </c>
      <c r="J3283" s="8">
        <f t="shared" si="308"/>
        <v>1.3378803777544597</v>
      </c>
      <c r="K3283" s="5" t="str">
        <f t="shared" si="309"/>
        <v>normal</v>
      </c>
      <c r="L3283" s="5">
        <f t="shared" si="310"/>
        <v>2</v>
      </c>
      <c r="M3283" s="5">
        <f t="shared" si="311"/>
        <v>0</v>
      </c>
    </row>
    <row r="3284" spans="1:13">
      <c r="A3284" s="5">
        <v>5310</v>
      </c>
      <c r="B3284" s="5">
        <v>20</v>
      </c>
      <c r="C3284" s="5" t="s">
        <v>63</v>
      </c>
      <c r="D3284" s="5">
        <v>3183</v>
      </c>
      <c r="E3284" s="5">
        <v>45</v>
      </c>
      <c r="F3284" s="8">
        <f t="shared" si="306"/>
        <v>1.413760603204524</v>
      </c>
      <c r="G3284" s="5" t="str">
        <f>IF(COUNTIFS(Q3_SQL_Error_Concentration!$A:$A,A3284,Q3_SQL_Error_Concentration!$E:$E,B3284,Q3_SQL_Error_Concentration!$F:$F,C3284)=0,"",SUMIFS(Q3_SQL_Error_Concentration!$I:$I,Q3_SQL_Error_Concentration!$A:$A,A3284,Q3_SQL_Error_Concentration!$E:$E,B3284,Q3_SQL_Error_Concentration!$F:$F,C3284))</f>
        <v/>
      </c>
      <c r="H3284" s="5" t="str">
        <f t="shared" si="307"/>
        <v/>
      </c>
      <c r="I3284" s="5">
        <f>IF(D3284&gt;=Q3_Validation!$C$2,1,0)</f>
        <v>1</v>
      </c>
      <c r="J3284" s="8">
        <f t="shared" si="308"/>
        <v>1.413760603204524</v>
      </c>
      <c r="K3284" s="5" t="str">
        <f t="shared" si="309"/>
        <v>normal</v>
      </c>
      <c r="L3284" s="5">
        <f t="shared" si="310"/>
        <v>2</v>
      </c>
      <c r="M3284" s="5">
        <f t="shared" si="311"/>
        <v>0</v>
      </c>
    </row>
    <row r="3285" spans="1:13">
      <c r="A3285" s="5">
        <v>5310</v>
      </c>
      <c r="B3285" s="5">
        <v>20</v>
      </c>
      <c r="C3285" s="5" t="s">
        <v>64</v>
      </c>
      <c r="D3285" s="5">
        <v>5</v>
      </c>
      <c r="E3285" s="5">
        <v>0</v>
      </c>
      <c r="F3285" s="8">
        <f t="shared" si="306"/>
        <v>0</v>
      </c>
      <c r="G3285" s="5" t="str">
        <f>IF(COUNTIFS(Q3_SQL_Error_Concentration!$A:$A,A3285,Q3_SQL_Error_Concentration!$E:$E,B3285,Q3_SQL_Error_Concentration!$F:$F,C3285)=0,"",SUMIFS(Q3_SQL_Error_Concentration!$I:$I,Q3_SQL_Error_Concentration!$A:$A,A3285,Q3_SQL_Error_Concentration!$E:$E,B3285,Q3_SQL_Error_Concentration!$F:$F,C3285))</f>
        <v/>
      </c>
      <c r="H3285" s="5" t="str">
        <f t="shared" si="307"/>
        <v/>
      </c>
      <c r="I3285" s="5">
        <f>IF(D3285&gt;=Q3_Validation!$C$2,1,0)</f>
        <v>0</v>
      </c>
      <c r="J3285" s="8" t="str">
        <f t="shared" si="308"/>
        <v/>
      </c>
      <c r="K3285" s="5" t="str">
        <f t="shared" si="309"/>
        <v>excluded</v>
      </c>
      <c r="L3285" s="5">
        <f t="shared" si="310"/>
        <v>2</v>
      </c>
      <c r="M3285" s="5">
        <f t="shared" si="311"/>
        <v>0</v>
      </c>
    </row>
    <row r="3286" spans="1:13">
      <c r="A3286" s="5">
        <v>5310</v>
      </c>
      <c r="B3286" s="5">
        <v>20</v>
      </c>
      <c r="C3286" s="5" t="s">
        <v>62</v>
      </c>
      <c r="D3286" s="5">
        <v>4125</v>
      </c>
      <c r="E3286" s="5">
        <v>44</v>
      </c>
      <c r="F3286" s="8">
        <f t="shared" si="306"/>
        <v>1.0666666666666667</v>
      </c>
      <c r="G3286" s="5" t="str">
        <f>IF(COUNTIFS(Q3_SQL_Error_Concentration!$A:$A,A3286,Q3_SQL_Error_Concentration!$E:$E,B3286,Q3_SQL_Error_Concentration!$F:$F,C3286)=0,"",SUMIFS(Q3_SQL_Error_Concentration!$I:$I,Q3_SQL_Error_Concentration!$A:$A,A3286,Q3_SQL_Error_Concentration!$E:$E,B3286,Q3_SQL_Error_Concentration!$F:$F,C3286))</f>
        <v/>
      </c>
      <c r="H3286" s="5" t="str">
        <f t="shared" si="307"/>
        <v/>
      </c>
      <c r="I3286" s="5">
        <f>IF(D3286&gt;=Q3_Validation!$C$2,1,0)</f>
        <v>1</v>
      </c>
      <c r="J3286" s="8">
        <f t="shared" si="308"/>
        <v>1.0666666666666667</v>
      </c>
      <c r="K3286" s="5" t="str">
        <f t="shared" si="309"/>
        <v>normal</v>
      </c>
      <c r="L3286" s="5">
        <f t="shared" si="310"/>
        <v>2</v>
      </c>
      <c r="M3286" s="5">
        <f t="shared" si="311"/>
        <v>0</v>
      </c>
    </row>
    <row r="3287" spans="1:13">
      <c r="A3287" s="5">
        <v>5310</v>
      </c>
      <c r="B3287" s="5">
        <v>21</v>
      </c>
      <c r="C3287" s="5" t="s">
        <v>63</v>
      </c>
      <c r="D3287" s="5">
        <v>3236</v>
      </c>
      <c r="E3287" s="5">
        <v>46</v>
      </c>
      <c r="F3287" s="8">
        <f t="shared" si="306"/>
        <v>1.4215080346106304</v>
      </c>
      <c r="G3287" s="5" t="str">
        <f>IF(COUNTIFS(Q3_SQL_Error_Concentration!$A:$A,A3287,Q3_SQL_Error_Concentration!$E:$E,B3287,Q3_SQL_Error_Concentration!$F:$F,C3287)=0,"",SUMIFS(Q3_SQL_Error_Concentration!$I:$I,Q3_SQL_Error_Concentration!$A:$A,A3287,Q3_SQL_Error_Concentration!$E:$E,B3287,Q3_SQL_Error_Concentration!$F:$F,C3287))</f>
        <v/>
      </c>
      <c r="H3287" s="5" t="str">
        <f t="shared" si="307"/>
        <v/>
      </c>
      <c r="I3287" s="5">
        <f>IF(D3287&gt;=Q3_Validation!$C$2,1,0)</f>
        <v>1</v>
      </c>
      <c r="J3287" s="8">
        <f t="shared" si="308"/>
        <v>1.4215080346106304</v>
      </c>
      <c r="K3287" s="5" t="str">
        <f t="shared" si="309"/>
        <v>normal</v>
      </c>
      <c r="L3287" s="5">
        <f t="shared" si="310"/>
        <v>2</v>
      </c>
      <c r="M3287" s="5">
        <f t="shared" si="311"/>
        <v>0</v>
      </c>
    </row>
    <row r="3288" spans="1:13">
      <c r="A3288" s="5">
        <v>5310</v>
      </c>
      <c r="B3288" s="5">
        <v>21</v>
      </c>
      <c r="C3288" s="5" t="s">
        <v>64</v>
      </c>
      <c r="D3288" s="5">
        <v>3</v>
      </c>
      <c r="E3288" s="5">
        <v>0</v>
      </c>
      <c r="F3288" s="8">
        <f t="shared" si="306"/>
        <v>0</v>
      </c>
      <c r="G3288" s="5" t="str">
        <f>IF(COUNTIFS(Q3_SQL_Error_Concentration!$A:$A,A3288,Q3_SQL_Error_Concentration!$E:$E,B3288,Q3_SQL_Error_Concentration!$F:$F,C3288)=0,"",SUMIFS(Q3_SQL_Error_Concentration!$I:$I,Q3_SQL_Error_Concentration!$A:$A,A3288,Q3_SQL_Error_Concentration!$E:$E,B3288,Q3_SQL_Error_Concentration!$F:$F,C3288))</f>
        <v/>
      </c>
      <c r="H3288" s="5" t="str">
        <f t="shared" si="307"/>
        <v/>
      </c>
      <c r="I3288" s="5">
        <f>IF(D3288&gt;=Q3_Validation!$C$2,1,0)</f>
        <v>0</v>
      </c>
      <c r="J3288" s="8" t="str">
        <f t="shared" si="308"/>
        <v/>
      </c>
      <c r="K3288" s="5" t="str">
        <f t="shared" si="309"/>
        <v>excluded</v>
      </c>
      <c r="L3288" s="5">
        <f t="shared" si="310"/>
        <v>2</v>
      </c>
      <c r="M3288" s="5">
        <f t="shared" si="311"/>
        <v>0</v>
      </c>
    </row>
    <row r="3289" spans="1:13">
      <c r="A3289" s="5">
        <v>5310</v>
      </c>
      <c r="B3289" s="5">
        <v>21</v>
      </c>
      <c r="C3289" s="5" t="s">
        <v>62</v>
      </c>
      <c r="D3289" s="5">
        <v>5039</v>
      </c>
      <c r="E3289" s="5">
        <v>68</v>
      </c>
      <c r="F3289" s="8">
        <f t="shared" si="306"/>
        <v>1.3494741020043659</v>
      </c>
      <c r="G3289" s="5" t="str">
        <f>IF(COUNTIFS(Q3_SQL_Error_Concentration!$A:$A,A3289,Q3_SQL_Error_Concentration!$E:$E,B3289,Q3_SQL_Error_Concentration!$F:$F,C3289)=0,"",SUMIFS(Q3_SQL_Error_Concentration!$I:$I,Q3_SQL_Error_Concentration!$A:$A,A3289,Q3_SQL_Error_Concentration!$E:$E,B3289,Q3_SQL_Error_Concentration!$F:$F,C3289))</f>
        <v/>
      </c>
      <c r="H3289" s="5" t="str">
        <f t="shared" si="307"/>
        <v/>
      </c>
      <c r="I3289" s="5">
        <f>IF(D3289&gt;=Q3_Validation!$C$2,1,0)</f>
        <v>1</v>
      </c>
      <c r="J3289" s="8">
        <f t="shared" si="308"/>
        <v>1.3494741020043659</v>
      </c>
      <c r="K3289" s="5" t="str">
        <f t="shared" si="309"/>
        <v>normal</v>
      </c>
      <c r="L3289" s="5">
        <f t="shared" si="310"/>
        <v>2</v>
      </c>
      <c r="M3289" s="5">
        <f t="shared" si="311"/>
        <v>0</v>
      </c>
    </row>
    <row r="3290" spans="1:13">
      <c r="A3290" s="5">
        <v>5310</v>
      </c>
      <c r="B3290" s="5">
        <v>22</v>
      </c>
      <c r="C3290" s="5" t="s">
        <v>63</v>
      </c>
      <c r="D3290" s="5">
        <v>3315</v>
      </c>
      <c r="E3290" s="5">
        <v>29</v>
      </c>
      <c r="F3290" s="8">
        <f t="shared" si="306"/>
        <v>0.87481146304675717</v>
      </c>
      <c r="G3290" s="5" t="str">
        <f>IF(COUNTIFS(Q3_SQL_Error_Concentration!$A:$A,A3290,Q3_SQL_Error_Concentration!$E:$E,B3290,Q3_SQL_Error_Concentration!$F:$F,C3290)=0,"",SUMIFS(Q3_SQL_Error_Concentration!$I:$I,Q3_SQL_Error_Concentration!$A:$A,A3290,Q3_SQL_Error_Concentration!$E:$E,B3290,Q3_SQL_Error_Concentration!$F:$F,C3290))</f>
        <v/>
      </c>
      <c r="H3290" s="5" t="str">
        <f t="shared" si="307"/>
        <v/>
      </c>
      <c r="I3290" s="5">
        <f>IF(D3290&gt;=Q3_Validation!$C$2,1,0)</f>
        <v>1</v>
      </c>
      <c r="J3290" s="8">
        <f t="shared" si="308"/>
        <v>0.87481146304675717</v>
      </c>
      <c r="K3290" s="5" t="str">
        <f t="shared" si="309"/>
        <v>normal</v>
      </c>
      <c r="L3290" s="5">
        <f t="shared" si="310"/>
        <v>2</v>
      </c>
      <c r="M3290" s="5">
        <f t="shared" si="311"/>
        <v>0</v>
      </c>
    </row>
    <row r="3291" spans="1:13">
      <c r="A3291" s="5">
        <v>5310</v>
      </c>
      <c r="B3291" s="5">
        <v>22</v>
      </c>
      <c r="C3291" s="5" t="s">
        <v>64</v>
      </c>
      <c r="D3291" s="5">
        <v>1</v>
      </c>
      <c r="E3291" s="5">
        <v>0</v>
      </c>
      <c r="F3291" s="8">
        <f t="shared" si="306"/>
        <v>0</v>
      </c>
      <c r="G3291" s="5" t="str">
        <f>IF(COUNTIFS(Q3_SQL_Error_Concentration!$A:$A,A3291,Q3_SQL_Error_Concentration!$E:$E,B3291,Q3_SQL_Error_Concentration!$F:$F,C3291)=0,"",SUMIFS(Q3_SQL_Error_Concentration!$I:$I,Q3_SQL_Error_Concentration!$A:$A,A3291,Q3_SQL_Error_Concentration!$E:$E,B3291,Q3_SQL_Error_Concentration!$F:$F,C3291))</f>
        <v/>
      </c>
      <c r="H3291" s="5" t="str">
        <f t="shared" si="307"/>
        <v/>
      </c>
      <c r="I3291" s="5">
        <f>IF(D3291&gt;=Q3_Validation!$C$2,1,0)</f>
        <v>0</v>
      </c>
      <c r="J3291" s="8" t="str">
        <f t="shared" si="308"/>
        <v/>
      </c>
      <c r="K3291" s="5" t="str">
        <f t="shared" si="309"/>
        <v>excluded</v>
      </c>
      <c r="L3291" s="5">
        <f t="shared" si="310"/>
        <v>2</v>
      </c>
      <c r="M3291" s="5">
        <f t="shared" si="311"/>
        <v>0</v>
      </c>
    </row>
    <row r="3292" spans="1:13">
      <c r="A3292" s="5">
        <v>5310</v>
      </c>
      <c r="B3292" s="5">
        <v>22</v>
      </c>
      <c r="C3292" s="5" t="s">
        <v>62</v>
      </c>
      <c r="D3292" s="5">
        <v>4629</v>
      </c>
      <c r="E3292" s="5">
        <v>50</v>
      </c>
      <c r="F3292" s="8">
        <f t="shared" si="306"/>
        <v>1.080146899978397</v>
      </c>
      <c r="G3292" s="5" t="str">
        <f>IF(COUNTIFS(Q3_SQL_Error_Concentration!$A:$A,A3292,Q3_SQL_Error_Concentration!$E:$E,B3292,Q3_SQL_Error_Concentration!$F:$F,C3292)=0,"",SUMIFS(Q3_SQL_Error_Concentration!$I:$I,Q3_SQL_Error_Concentration!$A:$A,A3292,Q3_SQL_Error_Concentration!$E:$E,B3292,Q3_SQL_Error_Concentration!$F:$F,C3292))</f>
        <v/>
      </c>
      <c r="H3292" s="5" t="str">
        <f t="shared" si="307"/>
        <v/>
      </c>
      <c r="I3292" s="5">
        <f>IF(D3292&gt;=Q3_Validation!$C$2,1,0)</f>
        <v>1</v>
      </c>
      <c r="J3292" s="8">
        <f t="shared" si="308"/>
        <v>1.080146899978397</v>
      </c>
      <c r="K3292" s="5" t="str">
        <f t="shared" si="309"/>
        <v>normal</v>
      </c>
      <c r="L3292" s="5">
        <f t="shared" si="310"/>
        <v>2</v>
      </c>
      <c r="M3292" s="5">
        <f t="shared" si="311"/>
        <v>0</v>
      </c>
    </row>
    <row r="3293" spans="1:13">
      <c r="A3293" s="5">
        <v>5310</v>
      </c>
      <c r="B3293" s="5">
        <v>23</v>
      </c>
      <c r="C3293" s="5" t="s">
        <v>63</v>
      </c>
      <c r="D3293" s="5">
        <v>1843</v>
      </c>
      <c r="E3293" s="5">
        <v>33</v>
      </c>
      <c r="F3293" s="8">
        <f t="shared" si="306"/>
        <v>1.7905588714053173</v>
      </c>
      <c r="G3293" s="5" t="str">
        <f>IF(COUNTIFS(Q3_SQL_Error_Concentration!$A:$A,A3293,Q3_SQL_Error_Concentration!$E:$E,B3293,Q3_SQL_Error_Concentration!$F:$F,C3293)=0,"",SUMIFS(Q3_SQL_Error_Concentration!$I:$I,Q3_SQL_Error_Concentration!$A:$A,A3293,Q3_SQL_Error_Concentration!$E:$E,B3293,Q3_SQL_Error_Concentration!$F:$F,C3293))</f>
        <v/>
      </c>
      <c r="H3293" s="5" t="str">
        <f t="shared" si="307"/>
        <v/>
      </c>
      <c r="I3293" s="5">
        <f>IF(D3293&gt;=Q3_Validation!$C$2,1,0)</f>
        <v>1</v>
      </c>
      <c r="J3293" s="8">
        <f t="shared" si="308"/>
        <v>1.7905588714053173</v>
      </c>
      <c r="K3293" s="5" t="str">
        <f t="shared" si="309"/>
        <v>normal</v>
      </c>
      <c r="L3293" s="5">
        <f t="shared" si="310"/>
        <v>2</v>
      </c>
      <c r="M3293" s="5">
        <f t="shared" si="311"/>
        <v>0</v>
      </c>
    </row>
    <row r="3294" spans="1:13">
      <c r="A3294" s="5">
        <v>5310</v>
      </c>
      <c r="B3294" s="5">
        <v>23</v>
      </c>
      <c r="C3294" s="5" t="s">
        <v>62</v>
      </c>
      <c r="D3294" s="5">
        <v>2450</v>
      </c>
      <c r="E3294" s="5">
        <v>31</v>
      </c>
      <c r="F3294" s="8">
        <f t="shared" si="306"/>
        <v>1.2653061224489797</v>
      </c>
      <c r="G3294" s="5" t="str">
        <f>IF(COUNTIFS(Q3_SQL_Error_Concentration!$A:$A,A3294,Q3_SQL_Error_Concentration!$E:$E,B3294,Q3_SQL_Error_Concentration!$F:$F,C3294)=0,"",SUMIFS(Q3_SQL_Error_Concentration!$I:$I,Q3_SQL_Error_Concentration!$A:$A,A3294,Q3_SQL_Error_Concentration!$E:$E,B3294,Q3_SQL_Error_Concentration!$F:$F,C3294))</f>
        <v/>
      </c>
      <c r="H3294" s="5" t="str">
        <f t="shared" si="307"/>
        <v/>
      </c>
      <c r="I3294" s="5">
        <f>IF(D3294&gt;=Q3_Validation!$C$2,1,0)</f>
        <v>1</v>
      </c>
      <c r="J3294" s="8">
        <f t="shared" si="308"/>
        <v>1.2653061224489797</v>
      </c>
      <c r="K3294" s="5" t="str">
        <f t="shared" si="309"/>
        <v>normal</v>
      </c>
      <c r="L3294" s="5">
        <f t="shared" si="310"/>
        <v>2</v>
      </c>
      <c r="M3294" s="5">
        <f t="shared" si="311"/>
        <v>0</v>
      </c>
    </row>
    <row r="3295" spans="1:13">
      <c r="A3295" s="5">
        <v>5311</v>
      </c>
      <c r="B3295" s="5">
        <v>0</v>
      </c>
      <c r="C3295" s="5" t="s">
        <v>63</v>
      </c>
      <c r="D3295" s="5">
        <v>1589</v>
      </c>
      <c r="E3295" s="5">
        <v>37</v>
      </c>
      <c r="F3295" s="8">
        <f t="shared" si="306"/>
        <v>2.3285084959093769</v>
      </c>
      <c r="G3295" s="5">
        <f>IF(COUNTIFS(Q3_SQL_Error_Concentration!$A:$A,A3295,Q3_SQL_Error_Concentration!$E:$E,B3295,Q3_SQL_Error_Concentration!$F:$F,C3295)=0,"",SUMIFS(Q3_SQL_Error_Concentration!$I:$I,Q3_SQL_Error_Concentration!$A:$A,A3295,Q3_SQL_Error_Concentration!$E:$E,B3295,Q3_SQL_Error_Concentration!$F:$F,C3295))</f>
        <v>2.3285</v>
      </c>
      <c r="H3295" s="5" t="str">
        <f t="shared" si="307"/>
        <v>PASS</v>
      </c>
      <c r="I3295" s="5">
        <f>IF(D3295&gt;=Q3_Validation!$C$2,1,0)</f>
        <v>1</v>
      </c>
      <c r="J3295" s="8">
        <f t="shared" si="308"/>
        <v>2.3285084959093769</v>
      </c>
      <c r="K3295" s="5" t="str">
        <f t="shared" si="309"/>
        <v>high-error</v>
      </c>
      <c r="L3295" s="5">
        <f t="shared" si="310"/>
        <v>33</v>
      </c>
      <c r="M3295" s="5">
        <f t="shared" si="311"/>
        <v>1</v>
      </c>
    </row>
    <row r="3296" spans="1:13">
      <c r="A3296" s="5">
        <v>5311</v>
      </c>
      <c r="B3296" s="5">
        <v>0</v>
      </c>
      <c r="C3296" s="5" t="s">
        <v>64</v>
      </c>
      <c r="D3296" s="5">
        <v>1415</v>
      </c>
      <c r="E3296" s="5">
        <v>45</v>
      </c>
      <c r="F3296" s="8">
        <f t="shared" si="306"/>
        <v>3.1802120141342756</v>
      </c>
      <c r="G3296" s="5">
        <f>IF(COUNTIFS(Q3_SQL_Error_Concentration!$A:$A,A3296,Q3_SQL_Error_Concentration!$E:$E,B3296,Q3_SQL_Error_Concentration!$F:$F,C3296)=0,"",SUMIFS(Q3_SQL_Error_Concentration!$I:$I,Q3_SQL_Error_Concentration!$A:$A,A3296,Q3_SQL_Error_Concentration!$E:$E,B3296,Q3_SQL_Error_Concentration!$F:$F,C3296))</f>
        <v>3.1802000000000001</v>
      </c>
      <c r="H3296" s="5" t="str">
        <f t="shared" si="307"/>
        <v>PASS</v>
      </c>
      <c r="I3296" s="5">
        <f>IF(D3296&gt;=Q3_Validation!$C$2,1,0)</f>
        <v>1</v>
      </c>
      <c r="J3296" s="8">
        <f t="shared" si="308"/>
        <v>3.1802120141342756</v>
      </c>
      <c r="K3296" s="5" t="str">
        <f t="shared" si="309"/>
        <v>high-error</v>
      </c>
      <c r="L3296" s="5">
        <f t="shared" si="310"/>
        <v>33</v>
      </c>
      <c r="M3296" s="5">
        <f t="shared" si="311"/>
        <v>1</v>
      </c>
    </row>
    <row r="3297" spans="1:13">
      <c r="A3297" s="5">
        <v>5311</v>
      </c>
      <c r="B3297" s="5">
        <v>0</v>
      </c>
      <c r="C3297" s="5" t="s">
        <v>62</v>
      </c>
      <c r="D3297" s="5">
        <v>2122</v>
      </c>
      <c r="E3297" s="5">
        <v>51</v>
      </c>
      <c r="F3297" s="8">
        <f t="shared" si="306"/>
        <v>2.403393025447691</v>
      </c>
      <c r="G3297" s="5">
        <f>IF(COUNTIFS(Q3_SQL_Error_Concentration!$A:$A,A3297,Q3_SQL_Error_Concentration!$E:$E,B3297,Q3_SQL_Error_Concentration!$F:$F,C3297)=0,"",SUMIFS(Q3_SQL_Error_Concentration!$I:$I,Q3_SQL_Error_Concentration!$A:$A,A3297,Q3_SQL_Error_Concentration!$E:$E,B3297,Q3_SQL_Error_Concentration!$F:$F,C3297))</f>
        <v>2.4034</v>
      </c>
      <c r="H3297" s="5" t="str">
        <f t="shared" si="307"/>
        <v>PASS</v>
      </c>
      <c r="I3297" s="5">
        <f>IF(D3297&gt;=Q3_Validation!$C$2,1,0)</f>
        <v>1</v>
      </c>
      <c r="J3297" s="8">
        <f t="shared" si="308"/>
        <v>2.403393025447691</v>
      </c>
      <c r="K3297" s="5" t="str">
        <f t="shared" si="309"/>
        <v>high-error</v>
      </c>
      <c r="L3297" s="5">
        <f t="shared" si="310"/>
        <v>33</v>
      </c>
      <c r="M3297" s="5">
        <f t="shared" si="311"/>
        <v>1</v>
      </c>
    </row>
    <row r="3298" spans="1:13">
      <c r="A3298" s="5">
        <v>5311</v>
      </c>
      <c r="B3298" s="5">
        <v>1</v>
      </c>
      <c r="C3298" s="5" t="s">
        <v>63</v>
      </c>
      <c r="D3298" s="5">
        <v>1790</v>
      </c>
      <c r="E3298" s="5">
        <v>27</v>
      </c>
      <c r="F3298" s="8">
        <f t="shared" si="306"/>
        <v>1.5083798882681565</v>
      </c>
      <c r="G3298" s="5" t="str">
        <f>IF(COUNTIFS(Q3_SQL_Error_Concentration!$A:$A,A3298,Q3_SQL_Error_Concentration!$E:$E,B3298,Q3_SQL_Error_Concentration!$F:$F,C3298)=0,"",SUMIFS(Q3_SQL_Error_Concentration!$I:$I,Q3_SQL_Error_Concentration!$A:$A,A3298,Q3_SQL_Error_Concentration!$E:$E,B3298,Q3_SQL_Error_Concentration!$F:$F,C3298))</f>
        <v/>
      </c>
      <c r="H3298" s="5" t="str">
        <f t="shared" si="307"/>
        <v/>
      </c>
      <c r="I3298" s="5">
        <f>IF(D3298&gt;=Q3_Validation!$C$2,1,0)</f>
        <v>1</v>
      </c>
      <c r="J3298" s="8">
        <f t="shared" si="308"/>
        <v>1.5083798882681565</v>
      </c>
      <c r="K3298" s="5" t="str">
        <f t="shared" si="309"/>
        <v>normal</v>
      </c>
      <c r="L3298" s="5">
        <f t="shared" si="310"/>
        <v>33</v>
      </c>
      <c r="M3298" s="5">
        <f t="shared" si="311"/>
        <v>0</v>
      </c>
    </row>
    <row r="3299" spans="1:13">
      <c r="A3299" s="5">
        <v>5311</v>
      </c>
      <c r="B3299" s="5">
        <v>1</v>
      </c>
      <c r="C3299" s="5" t="s">
        <v>64</v>
      </c>
      <c r="D3299" s="5">
        <v>1166</v>
      </c>
      <c r="E3299" s="5">
        <v>39</v>
      </c>
      <c r="F3299" s="8">
        <f t="shared" si="306"/>
        <v>3.3447684391080617</v>
      </c>
      <c r="G3299" s="5">
        <f>IF(COUNTIFS(Q3_SQL_Error_Concentration!$A:$A,A3299,Q3_SQL_Error_Concentration!$E:$E,B3299,Q3_SQL_Error_Concentration!$F:$F,C3299)=0,"",SUMIFS(Q3_SQL_Error_Concentration!$I:$I,Q3_SQL_Error_Concentration!$A:$A,A3299,Q3_SQL_Error_Concentration!$E:$E,B3299,Q3_SQL_Error_Concentration!$F:$F,C3299))</f>
        <v>3.3448000000000002</v>
      </c>
      <c r="H3299" s="5" t="str">
        <f t="shared" si="307"/>
        <v>PASS</v>
      </c>
      <c r="I3299" s="5">
        <f>IF(D3299&gt;=Q3_Validation!$C$2,1,0)</f>
        <v>1</v>
      </c>
      <c r="J3299" s="8">
        <f t="shared" si="308"/>
        <v>3.3447684391080617</v>
      </c>
      <c r="K3299" s="5" t="str">
        <f t="shared" si="309"/>
        <v>high-error</v>
      </c>
      <c r="L3299" s="5">
        <f t="shared" si="310"/>
        <v>33</v>
      </c>
      <c r="M3299" s="5">
        <f t="shared" si="311"/>
        <v>1</v>
      </c>
    </row>
    <row r="3300" spans="1:13">
      <c r="A3300" s="5">
        <v>5311</v>
      </c>
      <c r="B3300" s="5">
        <v>1</v>
      </c>
      <c r="C3300" s="5" t="s">
        <v>62</v>
      </c>
      <c r="D3300" s="5">
        <v>2468</v>
      </c>
      <c r="E3300" s="5">
        <v>36</v>
      </c>
      <c r="F3300" s="8">
        <f t="shared" si="306"/>
        <v>1.4586709886547813</v>
      </c>
      <c r="G3300" s="5" t="str">
        <f>IF(COUNTIFS(Q3_SQL_Error_Concentration!$A:$A,A3300,Q3_SQL_Error_Concentration!$E:$E,B3300,Q3_SQL_Error_Concentration!$F:$F,C3300)=0,"",SUMIFS(Q3_SQL_Error_Concentration!$I:$I,Q3_SQL_Error_Concentration!$A:$A,A3300,Q3_SQL_Error_Concentration!$E:$E,B3300,Q3_SQL_Error_Concentration!$F:$F,C3300))</f>
        <v/>
      </c>
      <c r="H3300" s="5" t="str">
        <f t="shared" si="307"/>
        <v/>
      </c>
      <c r="I3300" s="5">
        <f>IF(D3300&gt;=Q3_Validation!$C$2,1,0)</f>
        <v>1</v>
      </c>
      <c r="J3300" s="8">
        <f t="shared" si="308"/>
        <v>1.4586709886547813</v>
      </c>
      <c r="K3300" s="5" t="str">
        <f t="shared" si="309"/>
        <v>normal</v>
      </c>
      <c r="L3300" s="5">
        <f t="shared" si="310"/>
        <v>33</v>
      </c>
      <c r="M3300" s="5">
        <f t="shared" si="311"/>
        <v>0</v>
      </c>
    </row>
    <row r="3301" spans="1:13">
      <c r="A3301" s="5">
        <v>5311</v>
      </c>
      <c r="B3301" s="5">
        <v>2</v>
      </c>
      <c r="C3301" s="5" t="s">
        <v>63</v>
      </c>
      <c r="D3301" s="5">
        <v>1552</v>
      </c>
      <c r="E3301" s="5">
        <v>39</v>
      </c>
      <c r="F3301" s="8">
        <f t="shared" si="306"/>
        <v>2.5128865979381443</v>
      </c>
      <c r="G3301" s="5">
        <f>IF(COUNTIFS(Q3_SQL_Error_Concentration!$A:$A,A3301,Q3_SQL_Error_Concentration!$E:$E,B3301,Q3_SQL_Error_Concentration!$F:$F,C3301)=0,"",SUMIFS(Q3_SQL_Error_Concentration!$I:$I,Q3_SQL_Error_Concentration!$A:$A,A3301,Q3_SQL_Error_Concentration!$E:$E,B3301,Q3_SQL_Error_Concentration!$F:$F,C3301))</f>
        <v>2.5129000000000001</v>
      </c>
      <c r="H3301" s="5" t="str">
        <f t="shared" si="307"/>
        <v>PASS</v>
      </c>
      <c r="I3301" s="5">
        <f>IF(D3301&gt;=Q3_Validation!$C$2,1,0)</f>
        <v>1</v>
      </c>
      <c r="J3301" s="8">
        <f t="shared" si="308"/>
        <v>2.5128865979381443</v>
      </c>
      <c r="K3301" s="5" t="str">
        <f t="shared" si="309"/>
        <v>high-error</v>
      </c>
      <c r="L3301" s="5">
        <f t="shared" si="310"/>
        <v>33</v>
      </c>
      <c r="M3301" s="5">
        <f t="shared" si="311"/>
        <v>1</v>
      </c>
    </row>
    <row r="3302" spans="1:13">
      <c r="A3302" s="5">
        <v>5311</v>
      </c>
      <c r="B3302" s="5">
        <v>2</v>
      </c>
      <c r="C3302" s="5" t="s">
        <v>64</v>
      </c>
      <c r="D3302" s="5">
        <v>1070</v>
      </c>
      <c r="E3302" s="5">
        <v>30</v>
      </c>
      <c r="F3302" s="8">
        <f t="shared" si="306"/>
        <v>2.8037383177570092</v>
      </c>
      <c r="G3302" s="5">
        <f>IF(COUNTIFS(Q3_SQL_Error_Concentration!$A:$A,A3302,Q3_SQL_Error_Concentration!$E:$E,B3302,Q3_SQL_Error_Concentration!$F:$F,C3302)=0,"",SUMIFS(Q3_SQL_Error_Concentration!$I:$I,Q3_SQL_Error_Concentration!$A:$A,A3302,Q3_SQL_Error_Concentration!$E:$E,B3302,Q3_SQL_Error_Concentration!$F:$F,C3302))</f>
        <v>2.8037000000000001</v>
      </c>
      <c r="H3302" s="5" t="str">
        <f t="shared" si="307"/>
        <v>PASS</v>
      </c>
      <c r="I3302" s="5">
        <f>IF(D3302&gt;=Q3_Validation!$C$2,1,0)</f>
        <v>1</v>
      </c>
      <c r="J3302" s="8">
        <f t="shared" si="308"/>
        <v>2.8037383177570092</v>
      </c>
      <c r="K3302" s="5" t="str">
        <f t="shared" si="309"/>
        <v>high-error</v>
      </c>
      <c r="L3302" s="5">
        <f t="shared" si="310"/>
        <v>33</v>
      </c>
      <c r="M3302" s="5">
        <f t="shared" si="311"/>
        <v>1</v>
      </c>
    </row>
    <row r="3303" spans="1:13">
      <c r="A3303" s="5">
        <v>5311</v>
      </c>
      <c r="B3303" s="5">
        <v>2</v>
      </c>
      <c r="C3303" s="5" t="s">
        <v>62</v>
      </c>
      <c r="D3303" s="5">
        <v>2091</v>
      </c>
      <c r="E3303" s="5">
        <v>44</v>
      </c>
      <c r="F3303" s="8">
        <f t="shared" si="306"/>
        <v>2.1042563366810141</v>
      </c>
      <c r="G3303" s="5" t="str">
        <f>IF(COUNTIFS(Q3_SQL_Error_Concentration!$A:$A,A3303,Q3_SQL_Error_Concentration!$E:$E,B3303,Q3_SQL_Error_Concentration!$F:$F,C3303)=0,"",SUMIFS(Q3_SQL_Error_Concentration!$I:$I,Q3_SQL_Error_Concentration!$A:$A,A3303,Q3_SQL_Error_Concentration!$E:$E,B3303,Q3_SQL_Error_Concentration!$F:$F,C3303))</f>
        <v/>
      </c>
      <c r="H3303" s="5" t="str">
        <f t="shared" si="307"/>
        <v/>
      </c>
      <c r="I3303" s="5">
        <f>IF(D3303&gt;=Q3_Validation!$C$2,1,0)</f>
        <v>1</v>
      </c>
      <c r="J3303" s="8">
        <f t="shared" si="308"/>
        <v>2.1042563366810141</v>
      </c>
      <c r="K3303" s="5" t="str">
        <f t="shared" si="309"/>
        <v>normal</v>
      </c>
      <c r="L3303" s="5">
        <f t="shared" si="310"/>
        <v>33</v>
      </c>
      <c r="M3303" s="5">
        <f t="shared" si="311"/>
        <v>0</v>
      </c>
    </row>
    <row r="3304" spans="1:13">
      <c r="A3304" s="5">
        <v>5311</v>
      </c>
      <c r="B3304" s="5">
        <v>3</v>
      </c>
      <c r="C3304" s="5" t="s">
        <v>63</v>
      </c>
      <c r="D3304" s="5">
        <v>1973</v>
      </c>
      <c r="E3304" s="5">
        <v>45</v>
      </c>
      <c r="F3304" s="8">
        <f t="shared" si="306"/>
        <v>2.2807906741003547</v>
      </c>
      <c r="G3304" s="5">
        <f>IF(COUNTIFS(Q3_SQL_Error_Concentration!$A:$A,A3304,Q3_SQL_Error_Concentration!$E:$E,B3304,Q3_SQL_Error_Concentration!$F:$F,C3304)=0,"",SUMIFS(Q3_SQL_Error_Concentration!$I:$I,Q3_SQL_Error_Concentration!$A:$A,A3304,Q3_SQL_Error_Concentration!$E:$E,B3304,Q3_SQL_Error_Concentration!$F:$F,C3304))</f>
        <v>2.2808000000000002</v>
      </c>
      <c r="H3304" s="5" t="str">
        <f t="shared" si="307"/>
        <v>PASS</v>
      </c>
      <c r="I3304" s="5">
        <f>IF(D3304&gt;=Q3_Validation!$C$2,1,0)</f>
        <v>1</v>
      </c>
      <c r="J3304" s="8">
        <f t="shared" si="308"/>
        <v>2.2807906741003547</v>
      </c>
      <c r="K3304" s="5" t="str">
        <f t="shared" si="309"/>
        <v>high-error</v>
      </c>
      <c r="L3304" s="5">
        <f t="shared" si="310"/>
        <v>33</v>
      </c>
      <c r="M3304" s="5">
        <f t="shared" si="311"/>
        <v>1</v>
      </c>
    </row>
    <row r="3305" spans="1:13">
      <c r="A3305" s="5">
        <v>5311</v>
      </c>
      <c r="B3305" s="5">
        <v>3</v>
      </c>
      <c r="C3305" s="5" t="s">
        <v>64</v>
      </c>
      <c r="D3305" s="5">
        <v>1484</v>
      </c>
      <c r="E3305" s="5">
        <v>54</v>
      </c>
      <c r="F3305" s="8">
        <f t="shared" si="306"/>
        <v>3.6388140161725069</v>
      </c>
      <c r="G3305" s="5">
        <f>IF(COUNTIFS(Q3_SQL_Error_Concentration!$A:$A,A3305,Q3_SQL_Error_Concentration!$E:$E,B3305,Q3_SQL_Error_Concentration!$F:$F,C3305)=0,"",SUMIFS(Q3_SQL_Error_Concentration!$I:$I,Q3_SQL_Error_Concentration!$A:$A,A3305,Q3_SQL_Error_Concentration!$E:$E,B3305,Q3_SQL_Error_Concentration!$F:$F,C3305))</f>
        <v>3.6387999999999998</v>
      </c>
      <c r="H3305" s="5" t="str">
        <f t="shared" si="307"/>
        <v>PASS</v>
      </c>
      <c r="I3305" s="5">
        <f>IF(D3305&gt;=Q3_Validation!$C$2,1,0)</f>
        <v>1</v>
      </c>
      <c r="J3305" s="8">
        <f t="shared" si="308"/>
        <v>3.6388140161725069</v>
      </c>
      <c r="K3305" s="5" t="str">
        <f t="shared" si="309"/>
        <v>outlier</v>
      </c>
      <c r="L3305" s="5">
        <f t="shared" si="310"/>
        <v>33</v>
      </c>
      <c r="M3305" s="5">
        <f t="shared" si="311"/>
        <v>1</v>
      </c>
    </row>
    <row r="3306" spans="1:13">
      <c r="A3306" s="5">
        <v>5311</v>
      </c>
      <c r="B3306" s="5">
        <v>3</v>
      </c>
      <c r="C3306" s="5" t="s">
        <v>62</v>
      </c>
      <c r="D3306" s="5">
        <v>2896</v>
      </c>
      <c r="E3306" s="5">
        <v>63</v>
      </c>
      <c r="F3306" s="8">
        <f t="shared" si="306"/>
        <v>2.1754143646408841</v>
      </c>
      <c r="G3306" s="5">
        <f>IF(COUNTIFS(Q3_SQL_Error_Concentration!$A:$A,A3306,Q3_SQL_Error_Concentration!$E:$E,B3306,Q3_SQL_Error_Concentration!$F:$F,C3306)=0,"",SUMIFS(Q3_SQL_Error_Concentration!$I:$I,Q3_SQL_Error_Concentration!$A:$A,A3306,Q3_SQL_Error_Concentration!$E:$E,B3306,Q3_SQL_Error_Concentration!$F:$F,C3306))</f>
        <v>2.1753999999999998</v>
      </c>
      <c r="H3306" s="5" t="str">
        <f t="shared" si="307"/>
        <v>PASS</v>
      </c>
      <c r="I3306" s="5">
        <f>IF(D3306&gt;=Q3_Validation!$C$2,1,0)</f>
        <v>1</v>
      </c>
      <c r="J3306" s="8">
        <f t="shared" si="308"/>
        <v>2.1754143646408841</v>
      </c>
      <c r="K3306" s="5" t="str">
        <f t="shared" si="309"/>
        <v>high-error</v>
      </c>
      <c r="L3306" s="5">
        <f t="shared" si="310"/>
        <v>33</v>
      </c>
      <c r="M3306" s="5">
        <f t="shared" si="311"/>
        <v>1</v>
      </c>
    </row>
    <row r="3307" spans="1:13">
      <c r="A3307" s="5">
        <v>5311</v>
      </c>
      <c r="B3307" s="5">
        <v>4</v>
      </c>
      <c r="C3307" s="5" t="s">
        <v>63</v>
      </c>
      <c r="D3307" s="5">
        <v>2236</v>
      </c>
      <c r="E3307" s="5">
        <v>60</v>
      </c>
      <c r="F3307" s="8">
        <f t="shared" si="306"/>
        <v>2.6833631484794274</v>
      </c>
      <c r="G3307" s="5">
        <f>IF(COUNTIFS(Q3_SQL_Error_Concentration!$A:$A,A3307,Q3_SQL_Error_Concentration!$E:$E,B3307,Q3_SQL_Error_Concentration!$F:$F,C3307)=0,"",SUMIFS(Q3_SQL_Error_Concentration!$I:$I,Q3_SQL_Error_Concentration!$A:$A,A3307,Q3_SQL_Error_Concentration!$E:$E,B3307,Q3_SQL_Error_Concentration!$F:$F,C3307))</f>
        <v>2.6833999999999998</v>
      </c>
      <c r="H3307" s="5" t="str">
        <f t="shared" si="307"/>
        <v>PASS</v>
      </c>
      <c r="I3307" s="5">
        <f>IF(D3307&gt;=Q3_Validation!$C$2,1,0)</f>
        <v>1</v>
      </c>
      <c r="J3307" s="8">
        <f t="shared" si="308"/>
        <v>2.6833631484794274</v>
      </c>
      <c r="K3307" s="5" t="str">
        <f t="shared" si="309"/>
        <v>high-error</v>
      </c>
      <c r="L3307" s="5">
        <f t="shared" si="310"/>
        <v>33</v>
      </c>
      <c r="M3307" s="5">
        <f t="shared" si="311"/>
        <v>1</v>
      </c>
    </row>
    <row r="3308" spans="1:13">
      <c r="A3308" s="5">
        <v>5311</v>
      </c>
      <c r="B3308" s="5">
        <v>4</v>
      </c>
      <c r="C3308" s="5" t="s">
        <v>64</v>
      </c>
      <c r="D3308" s="5">
        <v>1587</v>
      </c>
      <c r="E3308" s="5">
        <v>63</v>
      </c>
      <c r="F3308" s="8">
        <f t="shared" si="306"/>
        <v>3.9697542533081287</v>
      </c>
      <c r="G3308" s="5">
        <f>IF(COUNTIFS(Q3_SQL_Error_Concentration!$A:$A,A3308,Q3_SQL_Error_Concentration!$E:$E,B3308,Q3_SQL_Error_Concentration!$F:$F,C3308)=0,"",SUMIFS(Q3_SQL_Error_Concentration!$I:$I,Q3_SQL_Error_Concentration!$A:$A,A3308,Q3_SQL_Error_Concentration!$E:$E,B3308,Q3_SQL_Error_Concentration!$F:$F,C3308))</f>
        <v>3.9698000000000002</v>
      </c>
      <c r="H3308" s="5" t="str">
        <f t="shared" si="307"/>
        <v>PASS</v>
      </c>
      <c r="I3308" s="5">
        <f>IF(D3308&gt;=Q3_Validation!$C$2,1,0)</f>
        <v>1</v>
      </c>
      <c r="J3308" s="8">
        <f t="shared" si="308"/>
        <v>3.9697542533081287</v>
      </c>
      <c r="K3308" s="5" t="str">
        <f t="shared" si="309"/>
        <v>outlier</v>
      </c>
      <c r="L3308" s="5">
        <f t="shared" si="310"/>
        <v>33</v>
      </c>
      <c r="M3308" s="5">
        <f t="shared" si="311"/>
        <v>1</v>
      </c>
    </row>
    <row r="3309" spans="1:13">
      <c r="A3309" s="5">
        <v>5311</v>
      </c>
      <c r="B3309" s="5">
        <v>4</v>
      </c>
      <c r="C3309" s="5" t="s">
        <v>62</v>
      </c>
      <c r="D3309" s="5">
        <v>2897</v>
      </c>
      <c r="E3309" s="5">
        <v>64</v>
      </c>
      <c r="F3309" s="8">
        <f t="shared" si="306"/>
        <v>2.2091819123230927</v>
      </c>
      <c r="G3309" s="5">
        <f>IF(COUNTIFS(Q3_SQL_Error_Concentration!$A:$A,A3309,Q3_SQL_Error_Concentration!$E:$E,B3309,Q3_SQL_Error_Concentration!$F:$F,C3309)=0,"",SUMIFS(Q3_SQL_Error_Concentration!$I:$I,Q3_SQL_Error_Concentration!$A:$A,A3309,Q3_SQL_Error_Concentration!$E:$E,B3309,Q3_SQL_Error_Concentration!$F:$F,C3309))</f>
        <v>2.2092000000000001</v>
      </c>
      <c r="H3309" s="5" t="str">
        <f t="shared" si="307"/>
        <v>PASS</v>
      </c>
      <c r="I3309" s="5">
        <f>IF(D3309&gt;=Q3_Validation!$C$2,1,0)</f>
        <v>1</v>
      </c>
      <c r="J3309" s="8">
        <f t="shared" si="308"/>
        <v>2.2091819123230927</v>
      </c>
      <c r="K3309" s="5" t="str">
        <f t="shared" si="309"/>
        <v>high-error</v>
      </c>
      <c r="L3309" s="5">
        <f t="shared" si="310"/>
        <v>33</v>
      </c>
      <c r="M3309" s="5">
        <f t="shared" si="311"/>
        <v>1</v>
      </c>
    </row>
    <row r="3310" spans="1:13">
      <c r="A3310" s="5">
        <v>5311</v>
      </c>
      <c r="B3310" s="5">
        <v>5</v>
      </c>
      <c r="C3310" s="5" t="s">
        <v>63</v>
      </c>
      <c r="D3310" s="5">
        <v>1977</v>
      </c>
      <c r="E3310" s="5">
        <v>38</v>
      </c>
      <c r="F3310" s="8">
        <f t="shared" si="306"/>
        <v>1.9221041982802225</v>
      </c>
      <c r="G3310" s="5" t="str">
        <f>IF(COUNTIFS(Q3_SQL_Error_Concentration!$A:$A,A3310,Q3_SQL_Error_Concentration!$E:$E,B3310,Q3_SQL_Error_Concentration!$F:$F,C3310)=0,"",SUMIFS(Q3_SQL_Error_Concentration!$I:$I,Q3_SQL_Error_Concentration!$A:$A,A3310,Q3_SQL_Error_Concentration!$E:$E,B3310,Q3_SQL_Error_Concentration!$F:$F,C3310))</f>
        <v/>
      </c>
      <c r="H3310" s="5" t="str">
        <f t="shared" si="307"/>
        <v/>
      </c>
      <c r="I3310" s="5">
        <f>IF(D3310&gt;=Q3_Validation!$C$2,1,0)</f>
        <v>1</v>
      </c>
      <c r="J3310" s="8">
        <f t="shared" si="308"/>
        <v>1.9221041982802225</v>
      </c>
      <c r="K3310" s="5" t="str">
        <f t="shared" si="309"/>
        <v>normal</v>
      </c>
      <c r="L3310" s="5">
        <f t="shared" si="310"/>
        <v>33</v>
      </c>
      <c r="M3310" s="5">
        <f t="shared" si="311"/>
        <v>0</v>
      </c>
    </row>
    <row r="3311" spans="1:13">
      <c r="A3311" s="5">
        <v>5311</v>
      </c>
      <c r="B3311" s="5">
        <v>5</v>
      </c>
      <c r="C3311" s="5" t="s">
        <v>64</v>
      </c>
      <c r="D3311" s="5">
        <v>1561</v>
      </c>
      <c r="E3311" s="5">
        <v>36</v>
      </c>
      <c r="F3311" s="8">
        <f t="shared" si="306"/>
        <v>2.3062139654067906</v>
      </c>
      <c r="G3311" s="5">
        <f>IF(COUNTIFS(Q3_SQL_Error_Concentration!$A:$A,A3311,Q3_SQL_Error_Concentration!$E:$E,B3311,Q3_SQL_Error_Concentration!$F:$F,C3311)=0,"",SUMIFS(Q3_SQL_Error_Concentration!$I:$I,Q3_SQL_Error_Concentration!$A:$A,A3311,Q3_SQL_Error_Concentration!$E:$E,B3311,Q3_SQL_Error_Concentration!$F:$F,C3311))</f>
        <v>2.3062</v>
      </c>
      <c r="H3311" s="5" t="str">
        <f t="shared" si="307"/>
        <v>PASS</v>
      </c>
      <c r="I3311" s="5">
        <f>IF(D3311&gt;=Q3_Validation!$C$2,1,0)</f>
        <v>1</v>
      </c>
      <c r="J3311" s="8">
        <f t="shared" si="308"/>
        <v>2.3062139654067906</v>
      </c>
      <c r="K3311" s="5" t="str">
        <f t="shared" si="309"/>
        <v>high-error</v>
      </c>
      <c r="L3311" s="5">
        <f t="shared" si="310"/>
        <v>33</v>
      </c>
      <c r="M3311" s="5">
        <f t="shared" si="311"/>
        <v>1</v>
      </c>
    </row>
    <row r="3312" spans="1:13">
      <c r="A3312" s="5">
        <v>5311</v>
      </c>
      <c r="B3312" s="5">
        <v>5</v>
      </c>
      <c r="C3312" s="5" t="s">
        <v>62</v>
      </c>
      <c r="D3312" s="5">
        <v>2799</v>
      </c>
      <c r="E3312" s="5">
        <v>53</v>
      </c>
      <c r="F3312" s="8">
        <f t="shared" si="306"/>
        <v>1.8935334047874242</v>
      </c>
      <c r="G3312" s="5" t="str">
        <f>IF(COUNTIFS(Q3_SQL_Error_Concentration!$A:$A,A3312,Q3_SQL_Error_Concentration!$E:$E,B3312,Q3_SQL_Error_Concentration!$F:$F,C3312)=0,"",SUMIFS(Q3_SQL_Error_Concentration!$I:$I,Q3_SQL_Error_Concentration!$A:$A,A3312,Q3_SQL_Error_Concentration!$E:$E,B3312,Q3_SQL_Error_Concentration!$F:$F,C3312))</f>
        <v/>
      </c>
      <c r="H3312" s="5" t="str">
        <f t="shared" si="307"/>
        <v/>
      </c>
      <c r="I3312" s="5">
        <f>IF(D3312&gt;=Q3_Validation!$C$2,1,0)</f>
        <v>1</v>
      </c>
      <c r="J3312" s="8">
        <f t="shared" si="308"/>
        <v>1.8935334047874242</v>
      </c>
      <c r="K3312" s="5" t="str">
        <f t="shared" si="309"/>
        <v>normal</v>
      </c>
      <c r="L3312" s="5">
        <f t="shared" si="310"/>
        <v>33</v>
      </c>
      <c r="M3312" s="5">
        <f t="shared" si="311"/>
        <v>0</v>
      </c>
    </row>
    <row r="3313" spans="1:13">
      <c r="A3313" s="5">
        <v>5311</v>
      </c>
      <c r="B3313" s="5">
        <v>6</v>
      </c>
      <c r="C3313" s="5" t="s">
        <v>63</v>
      </c>
      <c r="D3313" s="5">
        <v>5935</v>
      </c>
      <c r="E3313" s="5">
        <v>111</v>
      </c>
      <c r="F3313" s="8">
        <f t="shared" si="306"/>
        <v>1.8702611625947767</v>
      </c>
      <c r="G3313" s="5" t="str">
        <f>IF(COUNTIFS(Q3_SQL_Error_Concentration!$A:$A,A3313,Q3_SQL_Error_Concentration!$E:$E,B3313,Q3_SQL_Error_Concentration!$F:$F,C3313)=0,"",SUMIFS(Q3_SQL_Error_Concentration!$I:$I,Q3_SQL_Error_Concentration!$A:$A,A3313,Q3_SQL_Error_Concentration!$E:$E,B3313,Q3_SQL_Error_Concentration!$F:$F,C3313))</f>
        <v/>
      </c>
      <c r="H3313" s="5" t="str">
        <f t="shared" si="307"/>
        <v/>
      </c>
      <c r="I3313" s="5">
        <f>IF(D3313&gt;=Q3_Validation!$C$2,1,0)</f>
        <v>1</v>
      </c>
      <c r="J3313" s="8">
        <f t="shared" si="308"/>
        <v>1.8702611625947767</v>
      </c>
      <c r="K3313" s="5" t="str">
        <f t="shared" si="309"/>
        <v>normal</v>
      </c>
      <c r="L3313" s="5">
        <f t="shared" si="310"/>
        <v>33</v>
      </c>
      <c r="M3313" s="5">
        <f t="shared" si="311"/>
        <v>0</v>
      </c>
    </row>
    <row r="3314" spans="1:13">
      <c r="A3314" s="5">
        <v>5311</v>
      </c>
      <c r="B3314" s="5">
        <v>6</v>
      </c>
      <c r="C3314" s="5" t="s">
        <v>64</v>
      </c>
      <c r="D3314" s="5">
        <v>4930</v>
      </c>
      <c r="E3314" s="5">
        <v>124</v>
      </c>
      <c r="F3314" s="8">
        <f t="shared" si="306"/>
        <v>2.5152129817444218</v>
      </c>
      <c r="G3314" s="5">
        <f>IF(COUNTIFS(Q3_SQL_Error_Concentration!$A:$A,A3314,Q3_SQL_Error_Concentration!$E:$E,B3314,Q3_SQL_Error_Concentration!$F:$F,C3314)=0,"",SUMIFS(Q3_SQL_Error_Concentration!$I:$I,Q3_SQL_Error_Concentration!$A:$A,A3314,Q3_SQL_Error_Concentration!$E:$E,B3314,Q3_SQL_Error_Concentration!$F:$F,C3314))</f>
        <v>2.5152000000000001</v>
      </c>
      <c r="H3314" s="5" t="str">
        <f t="shared" si="307"/>
        <v>PASS</v>
      </c>
      <c r="I3314" s="5">
        <f>IF(D3314&gt;=Q3_Validation!$C$2,1,0)</f>
        <v>1</v>
      </c>
      <c r="J3314" s="8">
        <f t="shared" si="308"/>
        <v>2.5152129817444218</v>
      </c>
      <c r="K3314" s="5" t="str">
        <f t="shared" si="309"/>
        <v>high-error</v>
      </c>
      <c r="L3314" s="5">
        <f t="shared" si="310"/>
        <v>33</v>
      </c>
      <c r="M3314" s="5">
        <f t="shared" si="311"/>
        <v>1</v>
      </c>
    </row>
    <row r="3315" spans="1:13">
      <c r="A3315" s="5">
        <v>5311</v>
      </c>
      <c r="B3315" s="5">
        <v>6</v>
      </c>
      <c r="C3315" s="5" t="s">
        <v>62</v>
      </c>
      <c r="D3315" s="5">
        <v>9229</v>
      </c>
      <c r="E3315" s="5">
        <v>165</v>
      </c>
      <c r="F3315" s="8">
        <f t="shared" si="306"/>
        <v>1.7878426698450536</v>
      </c>
      <c r="G3315" s="5" t="str">
        <f>IF(COUNTIFS(Q3_SQL_Error_Concentration!$A:$A,A3315,Q3_SQL_Error_Concentration!$E:$E,B3315,Q3_SQL_Error_Concentration!$F:$F,C3315)=0,"",SUMIFS(Q3_SQL_Error_Concentration!$I:$I,Q3_SQL_Error_Concentration!$A:$A,A3315,Q3_SQL_Error_Concentration!$E:$E,B3315,Q3_SQL_Error_Concentration!$F:$F,C3315))</f>
        <v/>
      </c>
      <c r="H3315" s="5" t="str">
        <f t="shared" si="307"/>
        <v/>
      </c>
      <c r="I3315" s="5">
        <f>IF(D3315&gt;=Q3_Validation!$C$2,1,0)</f>
        <v>1</v>
      </c>
      <c r="J3315" s="8">
        <f t="shared" si="308"/>
        <v>1.7878426698450536</v>
      </c>
      <c r="K3315" s="5" t="str">
        <f t="shared" si="309"/>
        <v>normal</v>
      </c>
      <c r="L3315" s="5">
        <f t="shared" si="310"/>
        <v>33</v>
      </c>
      <c r="M3315" s="5">
        <f t="shared" si="311"/>
        <v>0</v>
      </c>
    </row>
    <row r="3316" spans="1:13">
      <c r="A3316" s="5">
        <v>5311</v>
      </c>
      <c r="B3316" s="5">
        <v>7</v>
      </c>
      <c r="C3316" s="5" t="s">
        <v>63</v>
      </c>
      <c r="D3316" s="5">
        <v>7919</v>
      </c>
      <c r="E3316" s="5">
        <v>138</v>
      </c>
      <c r="F3316" s="8">
        <f t="shared" si="306"/>
        <v>1.7426442732668266</v>
      </c>
      <c r="G3316" s="5" t="str">
        <f>IF(COUNTIFS(Q3_SQL_Error_Concentration!$A:$A,A3316,Q3_SQL_Error_Concentration!$E:$E,B3316,Q3_SQL_Error_Concentration!$F:$F,C3316)=0,"",SUMIFS(Q3_SQL_Error_Concentration!$I:$I,Q3_SQL_Error_Concentration!$A:$A,A3316,Q3_SQL_Error_Concentration!$E:$E,B3316,Q3_SQL_Error_Concentration!$F:$F,C3316))</f>
        <v/>
      </c>
      <c r="H3316" s="5" t="str">
        <f t="shared" si="307"/>
        <v/>
      </c>
      <c r="I3316" s="5">
        <f>IF(D3316&gt;=Q3_Validation!$C$2,1,0)</f>
        <v>1</v>
      </c>
      <c r="J3316" s="8">
        <f t="shared" si="308"/>
        <v>1.7426442732668266</v>
      </c>
      <c r="K3316" s="5" t="str">
        <f t="shared" si="309"/>
        <v>normal</v>
      </c>
      <c r="L3316" s="5">
        <f t="shared" si="310"/>
        <v>33</v>
      </c>
      <c r="M3316" s="5">
        <f t="shared" si="311"/>
        <v>0</v>
      </c>
    </row>
    <row r="3317" spans="1:13">
      <c r="A3317" s="5">
        <v>5311</v>
      </c>
      <c r="B3317" s="5">
        <v>7</v>
      </c>
      <c r="C3317" s="5" t="s">
        <v>64</v>
      </c>
      <c r="D3317" s="5">
        <v>6151</v>
      </c>
      <c r="E3317" s="5">
        <v>166</v>
      </c>
      <c r="F3317" s="8">
        <f t="shared" si="306"/>
        <v>2.6987481710291008</v>
      </c>
      <c r="G3317" s="5">
        <f>IF(COUNTIFS(Q3_SQL_Error_Concentration!$A:$A,A3317,Q3_SQL_Error_Concentration!$E:$E,B3317,Q3_SQL_Error_Concentration!$F:$F,C3317)=0,"",SUMIFS(Q3_SQL_Error_Concentration!$I:$I,Q3_SQL_Error_Concentration!$A:$A,A3317,Q3_SQL_Error_Concentration!$E:$E,B3317,Q3_SQL_Error_Concentration!$F:$F,C3317))</f>
        <v>2.6987999999999999</v>
      </c>
      <c r="H3317" s="5" t="str">
        <f t="shared" si="307"/>
        <v>PASS</v>
      </c>
      <c r="I3317" s="5">
        <f>IF(D3317&gt;=Q3_Validation!$C$2,1,0)</f>
        <v>1</v>
      </c>
      <c r="J3317" s="8">
        <f t="shared" si="308"/>
        <v>2.6987481710291008</v>
      </c>
      <c r="K3317" s="5" t="str">
        <f t="shared" si="309"/>
        <v>high-error</v>
      </c>
      <c r="L3317" s="5">
        <f t="shared" si="310"/>
        <v>33</v>
      </c>
      <c r="M3317" s="5">
        <f t="shared" si="311"/>
        <v>1</v>
      </c>
    </row>
    <row r="3318" spans="1:13">
      <c r="A3318" s="5">
        <v>5311</v>
      </c>
      <c r="B3318" s="5">
        <v>7</v>
      </c>
      <c r="C3318" s="5" t="s">
        <v>62</v>
      </c>
      <c r="D3318" s="5">
        <v>11489</v>
      </c>
      <c r="E3318" s="5">
        <v>212</v>
      </c>
      <c r="F3318" s="8">
        <f t="shared" si="306"/>
        <v>1.8452432761772131</v>
      </c>
      <c r="G3318" s="5" t="str">
        <f>IF(COUNTIFS(Q3_SQL_Error_Concentration!$A:$A,A3318,Q3_SQL_Error_Concentration!$E:$E,B3318,Q3_SQL_Error_Concentration!$F:$F,C3318)=0,"",SUMIFS(Q3_SQL_Error_Concentration!$I:$I,Q3_SQL_Error_Concentration!$A:$A,A3318,Q3_SQL_Error_Concentration!$E:$E,B3318,Q3_SQL_Error_Concentration!$F:$F,C3318))</f>
        <v/>
      </c>
      <c r="H3318" s="5" t="str">
        <f t="shared" si="307"/>
        <v/>
      </c>
      <c r="I3318" s="5">
        <f>IF(D3318&gt;=Q3_Validation!$C$2,1,0)</f>
        <v>1</v>
      </c>
      <c r="J3318" s="8">
        <f t="shared" si="308"/>
        <v>1.8452432761772131</v>
      </c>
      <c r="K3318" s="5" t="str">
        <f t="shared" si="309"/>
        <v>normal</v>
      </c>
      <c r="L3318" s="5">
        <f t="shared" si="310"/>
        <v>33</v>
      </c>
      <c r="M3318" s="5">
        <f t="shared" si="311"/>
        <v>0</v>
      </c>
    </row>
    <row r="3319" spans="1:13">
      <c r="A3319" s="5">
        <v>5311</v>
      </c>
      <c r="B3319" s="5">
        <v>8</v>
      </c>
      <c r="C3319" s="5" t="s">
        <v>63</v>
      </c>
      <c r="D3319" s="5">
        <v>7546</v>
      </c>
      <c r="E3319" s="5">
        <v>128</v>
      </c>
      <c r="F3319" s="8">
        <f t="shared" si="306"/>
        <v>1.6962629207527167</v>
      </c>
      <c r="G3319" s="5" t="str">
        <f>IF(COUNTIFS(Q3_SQL_Error_Concentration!$A:$A,A3319,Q3_SQL_Error_Concentration!$E:$E,B3319,Q3_SQL_Error_Concentration!$F:$F,C3319)=0,"",SUMIFS(Q3_SQL_Error_Concentration!$I:$I,Q3_SQL_Error_Concentration!$A:$A,A3319,Q3_SQL_Error_Concentration!$E:$E,B3319,Q3_SQL_Error_Concentration!$F:$F,C3319))</f>
        <v/>
      </c>
      <c r="H3319" s="5" t="str">
        <f t="shared" si="307"/>
        <v/>
      </c>
      <c r="I3319" s="5">
        <f>IF(D3319&gt;=Q3_Validation!$C$2,1,0)</f>
        <v>1</v>
      </c>
      <c r="J3319" s="8">
        <f t="shared" si="308"/>
        <v>1.6962629207527167</v>
      </c>
      <c r="K3319" s="5" t="str">
        <f t="shared" si="309"/>
        <v>normal</v>
      </c>
      <c r="L3319" s="5">
        <f t="shared" si="310"/>
        <v>33</v>
      </c>
      <c r="M3319" s="5">
        <f t="shared" si="311"/>
        <v>0</v>
      </c>
    </row>
    <row r="3320" spans="1:13">
      <c r="A3320" s="5">
        <v>5311</v>
      </c>
      <c r="B3320" s="5">
        <v>8</v>
      </c>
      <c r="C3320" s="5" t="s">
        <v>64</v>
      </c>
      <c r="D3320" s="5">
        <v>6580</v>
      </c>
      <c r="E3320" s="5">
        <v>203</v>
      </c>
      <c r="F3320" s="8">
        <f t="shared" si="306"/>
        <v>3.0851063829787235</v>
      </c>
      <c r="G3320" s="5">
        <f>IF(COUNTIFS(Q3_SQL_Error_Concentration!$A:$A,A3320,Q3_SQL_Error_Concentration!$E:$E,B3320,Q3_SQL_Error_Concentration!$F:$F,C3320)=0,"",SUMIFS(Q3_SQL_Error_Concentration!$I:$I,Q3_SQL_Error_Concentration!$A:$A,A3320,Q3_SQL_Error_Concentration!$E:$E,B3320,Q3_SQL_Error_Concentration!$F:$F,C3320))</f>
        <v>3.0851000000000002</v>
      </c>
      <c r="H3320" s="5" t="str">
        <f t="shared" si="307"/>
        <v>PASS</v>
      </c>
      <c r="I3320" s="5">
        <f>IF(D3320&gt;=Q3_Validation!$C$2,1,0)</f>
        <v>1</v>
      </c>
      <c r="J3320" s="8">
        <f t="shared" si="308"/>
        <v>3.0851063829787235</v>
      </c>
      <c r="K3320" s="5" t="str">
        <f t="shared" si="309"/>
        <v>high-error</v>
      </c>
      <c r="L3320" s="5">
        <f t="shared" si="310"/>
        <v>33</v>
      </c>
      <c r="M3320" s="5">
        <f t="shared" si="311"/>
        <v>1</v>
      </c>
    </row>
    <row r="3321" spans="1:13">
      <c r="A3321" s="5">
        <v>5311</v>
      </c>
      <c r="B3321" s="5">
        <v>8</v>
      </c>
      <c r="C3321" s="5" t="s">
        <v>62</v>
      </c>
      <c r="D3321" s="5">
        <v>11936</v>
      </c>
      <c r="E3321" s="5">
        <v>239</v>
      </c>
      <c r="F3321" s="8">
        <f t="shared" si="306"/>
        <v>2.0023458445040214</v>
      </c>
      <c r="G3321" s="5" t="str">
        <f>IF(COUNTIFS(Q3_SQL_Error_Concentration!$A:$A,A3321,Q3_SQL_Error_Concentration!$E:$E,B3321,Q3_SQL_Error_Concentration!$F:$F,C3321)=0,"",SUMIFS(Q3_SQL_Error_Concentration!$I:$I,Q3_SQL_Error_Concentration!$A:$A,A3321,Q3_SQL_Error_Concentration!$E:$E,B3321,Q3_SQL_Error_Concentration!$F:$F,C3321))</f>
        <v/>
      </c>
      <c r="H3321" s="5" t="str">
        <f t="shared" si="307"/>
        <v/>
      </c>
      <c r="I3321" s="5">
        <f>IF(D3321&gt;=Q3_Validation!$C$2,1,0)</f>
        <v>1</v>
      </c>
      <c r="J3321" s="8">
        <f t="shared" si="308"/>
        <v>2.0023458445040214</v>
      </c>
      <c r="K3321" s="5" t="str">
        <f t="shared" si="309"/>
        <v>normal</v>
      </c>
      <c r="L3321" s="5">
        <f t="shared" si="310"/>
        <v>33</v>
      </c>
      <c r="M3321" s="5">
        <f t="shared" si="311"/>
        <v>0</v>
      </c>
    </row>
    <row r="3322" spans="1:13">
      <c r="A3322" s="5">
        <v>5311</v>
      </c>
      <c r="B3322" s="5">
        <v>9</v>
      </c>
      <c r="C3322" s="5" t="s">
        <v>63</v>
      </c>
      <c r="D3322" s="5">
        <v>6806</v>
      </c>
      <c r="E3322" s="5">
        <v>157</v>
      </c>
      <c r="F3322" s="8">
        <f t="shared" si="306"/>
        <v>2.3067881281222449</v>
      </c>
      <c r="G3322" s="5">
        <f>IF(COUNTIFS(Q3_SQL_Error_Concentration!$A:$A,A3322,Q3_SQL_Error_Concentration!$E:$E,B3322,Q3_SQL_Error_Concentration!$F:$F,C3322)=0,"",SUMIFS(Q3_SQL_Error_Concentration!$I:$I,Q3_SQL_Error_Concentration!$A:$A,A3322,Q3_SQL_Error_Concentration!$E:$E,B3322,Q3_SQL_Error_Concentration!$F:$F,C3322))</f>
        <v>2.3068</v>
      </c>
      <c r="H3322" s="5" t="str">
        <f t="shared" si="307"/>
        <v>PASS</v>
      </c>
      <c r="I3322" s="5">
        <f>IF(D3322&gt;=Q3_Validation!$C$2,1,0)</f>
        <v>1</v>
      </c>
      <c r="J3322" s="8">
        <f t="shared" si="308"/>
        <v>2.3067881281222449</v>
      </c>
      <c r="K3322" s="5" t="str">
        <f t="shared" si="309"/>
        <v>high-error</v>
      </c>
      <c r="L3322" s="5">
        <f t="shared" si="310"/>
        <v>33</v>
      </c>
      <c r="M3322" s="5">
        <f t="shared" si="311"/>
        <v>1</v>
      </c>
    </row>
    <row r="3323" spans="1:13">
      <c r="A3323" s="5">
        <v>5311</v>
      </c>
      <c r="B3323" s="5">
        <v>9</v>
      </c>
      <c r="C3323" s="5" t="s">
        <v>64</v>
      </c>
      <c r="D3323" s="5">
        <v>5983</v>
      </c>
      <c r="E3323" s="5">
        <v>165</v>
      </c>
      <c r="F3323" s="8">
        <f t="shared" si="306"/>
        <v>2.7578138057830519</v>
      </c>
      <c r="G3323" s="5">
        <f>IF(COUNTIFS(Q3_SQL_Error_Concentration!$A:$A,A3323,Q3_SQL_Error_Concentration!$E:$E,B3323,Q3_SQL_Error_Concentration!$F:$F,C3323)=0,"",SUMIFS(Q3_SQL_Error_Concentration!$I:$I,Q3_SQL_Error_Concentration!$A:$A,A3323,Q3_SQL_Error_Concentration!$E:$E,B3323,Q3_SQL_Error_Concentration!$F:$F,C3323))</f>
        <v>2.7578</v>
      </c>
      <c r="H3323" s="5" t="str">
        <f t="shared" si="307"/>
        <v>PASS</v>
      </c>
      <c r="I3323" s="5">
        <f>IF(D3323&gt;=Q3_Validation!$C$2,1,0)</f>
        <v>1</v>
      </c>
      <c r="J3323" s="8">
        <f t="shared" si="308"/>
        <v>2.7578138057830519</v>
      </c>
      <c r="K3323" s="5" t="str">
        <f t="shared" si="309"/>
        <v>high-error</v>
      </c>
      <c r="L3323" s="5">
        <f t="shared" si="310"/>
        <v>33</v>
      </c>
      <c r="M3323" s="5">
        <f t="shared" si="311"/>
        <v>1</v>
      </c>
    </row>
    <row r="3324" spans="1:13">
      <c r="A3324" s="5">
        <v>5311</v>
      </c>
      <c r="B3324" s="5">
        <v>9</v>
      </c>
      <c r="C3324" s="5" t="s">
        <v>62</v>
      </c>
      <c r="D3324" s="5">
        <v>9985</v>
      </c>
      <c r="E3324" s="5">
        <v>209</v>
      </c>
      <c r="F3324" s="8">
        <f t="shared" si="306"/>
        <v>2.0931397095643467</v>
      </c>
      <c r="G3324" s="5" t="str">
        <f>IF(COUNTIFS(Q3_SQL_Error_Concentration!$A:$A,A3324,Q3_SQL_Error_Concentration!$E:$E,B3324,Q3_SQL_Error_Concentration!$F:$F,C3324)=0,"",SUMIFS(Q3_SQL_Error_Concentration!$I:$I,Q3_SQL_Error_Concentration!$A:$A,A3324,Q3_SQL_Error_Concentration!$E:$E,B3324,Q3_SQL_Error_Concentration!$F:$F,C3324))</f>
        <v/>
      </c>
      <c r="H3324" s="5" t="str">
        <f t="shared" si="307"/>
        <v/>
      </c>
      <c r="I3324" s="5">
        <f>IF(D3324&gt;=Q3_Validation!$C$2,1,0)</f>
        <v>1</v>
      </c>
      <c r="J3324" s="8">
        <f t="shared" si="308"/>
        <v>2.0931397095643467</v>
      </c>
      <c r="K3324" s="5" t="str">
        <f t="shared" si="309"/>
        <v>normal</v>
      </c>
      <c r="L3324" s="5">
        <f t="shared" si="310"/>
        <v>33</v>
      </c>
      <c r="M3324" s="5">
        <f t="shared" si="311"/>
        <v>0</v>
      </c>
    </row>
    <row r="3325" spans="1:13">
      <c r="A3325" s="5">
        <v>5311</v>
      </c>
      <c r="B3325" s="5">
        <v>10</v>
      </c>
      <c r="C3325" s="5" t="s">
        <v>63</v>
      </c>
      <c r="D3325" s="5">
        <v>8439</v>
      </c>
      <c r="E3325" s="5">
        <v>155</v>
      </c>
      <c r="F3325" s="8">
        <f t="shared" si="306"/>
        <v>1.8367105107240194</v>
      </c>
      <c r="G3325" s="5" t="str">
        <f>IF(COUNTIFS(Q3_SQL_Error_Concentration!$A:$A,A3325,Q3_SQL_Error_Concentration!$E:$E,B3325,Q3_SQL_Error_Concentration!$F:$F,C3325)=0,"",SUMIFS(Q3_SQL_Error_Concentration!$I:$I,Q3_SQL_Error_Concentration!$A:$A,A3325,Q3_SQL_Error_Concentration!$E:$E,B3325,Q3_SQL_Error_Concentration!$F:$F,C3325))</f>
        <v/>
      </c>
      <c r="H3325" s="5" t="str">
        <f t="shared" si="307"/>
        <v/>
      </c>
      <c r="I3325" s="5">
        <f>IF(D3325&gt;=Q3_Validation!$C$2,1,0)</f>
        <v>1</v>
      </c>
      <c r="J3325" s="8">
        <f t="shared" si="308"/>
        <v>1.8367105107240194</v>
      </c>
      <c r="K3325" s="5" t="str">
        <f t="shared" si="309"/>
        <v>normal</v>
      </c>
      <c r="L3325" s="5">
        <f t="shared" si="310"/>
        <v>33</v>
      </c>
      <c r="M3325" s="5">
        <f t="shared" si="311"/>
        <v>0</v>
      </c>
    </row>
    <row r="3326" spans="1:13">
      <c r="A3326" s="5">
        <v>5311</v>
      </c>
      <c r="B3326" s="5">
        <v>10</v>
      </c>
      <c r="C3326" s="5" t="s">
        <v>64</v>
      </c>
      <c r="D3326" s="5">
        <v>7649</v>
      </c>
      <c r="E3326" s="5">
        <v>227</v>
      </c>
      <c r="F3326" s="8">
        <f t="shared" si="306"/>
        <v>2.9677081971499542</v>
      </c>
      <c r="G3326" s="5">
        <f>IF(COUNTIFS(Q3_SQL_Error_Concentration!$A:$A,A3326,Q3_SQL_Error_Concentration!$E:$E,B3326,Q3_SQL_Error_Concentration!$F:$F,C3326)=0,"",SUMIFS(Q3_SQL_Error_Concentration!$I:$I,Q3_SQL_Error_Concentration!$A:$A,A3326,Q3_SQL_Error_Concentration!$E:$E,B3326,Q3_SQL_Error_Concentration!$F:$F,C3326))</f>
        <v>2.9676999999999998</v>
      </c>
      <c r="H3326" s="5" t="str">
        <f t="shared" si="307"/>
        <v>PASS</v>
      </c>
      <c r="I3326" s="5">
        <f>IF(D3326&gt;=Q3_Validation!$C$2,1,0)</f>
        <v>1</v>
      </c>
      <c r="J3326" s="8">
        <f t="shared" si="308"/>
        <v>2.9677081971499542</v>
      </c>
      <c r="K3326" s="5" t="str">
        <f t="shared" si="309"/>
        <v>high-error</v>
      </c>
      <c r="L3326" s="5">
        <f t="shared" si="310"/>
        <v>33</v>
      </c>
      <c r="M3326" s="5">
        <f t="shared" si="311"/>
        <v>1</v>
      </c>
    </row>
    <row r="3327" spans="1:13">
      <c r="A3327" s="5">
        <v>5311</v>
      </c>
      <c r="B3327" s="5">
        <v>10</v>
      </c>
      <c r="C3327" s="5" t="s">
        <v>62</v>
      </c>
      <c r="D3327" s="5">
        <v>12960</v>
      </c>
      <c r="E3327" s="5">
        <v>220</v>
      </c>
      <c r="F3327" s="8">
        <f t="shared" si="306"/>
        <v>1.6975308641975309</v>
      </c>
      <c r="G3327" s="5" t="str">
        <f>IF(COUNTIFS(Q3_SQL_Error_Concentration!$A:$A,A3327,Q3_SQL_Error_Concentration!$E:$E,B3327,Q3_SQL_Error_Concentration!$F:$F,C3327)=0,"",SUMIFS(Q3_SQL_Error_Concentration!$I:$I,Q3_SQL_Error_Concentration!$A:$A,A3327,Q3_SQL_Error_Concentration!$E:$E,B3327,Q3_SQL_Error_Concentration!$F:$F,C3327))</f>
        <v/>
      </c>
      <c r="H3327" s="5" t="str">
        <f t="shared" si="307"/>
        <v/>
      </c>
      <c r="I3327" s="5">
        <f>IF(D3327&gt;=Q3_Validation!$C$2,1,0)</f>
        <v>1</v>
      </c>
      <c r="J3327" s="8">
        <f t="shared" si="308"/>
        <v>1.6975308641975309</v>
      </c>
      <c r="K3327" s="5" t="str">
        <f t="shared" si="309"/>
        <v>normal</v>
      </c>
      <c r="L3327" s="5">
        <f t="shared" si="310"/>
        <v>33</v>
      </c>
      <c r="M3327" s="5">
        <f t="shared" si="311"/>
        <v>0</v>
      </c>
    </row>
    <row r="3328" spans="1:13">
      <c r="A3328" s="5">
        <v>5311</v>
      </c>
      <c r="B3328" s="5">
        <v>11</v>
      </c>
      <c r="C3328" s="5" t="s">
        <v>63</v>
      </c>
      <c r="D3328" s="5">
        <v>9967</v>
      </c>
      <c r="E3328" s="5">
        <v>168</v>
      </c>
      <c r="F3328" s="8">
        <f t="shared" si="306"/>
        <v>1.6855623557740544</v>
      </c>
      <c r="G3328" s="5" t="str">
        <f>IF(COUNTIFS(Q3_SQL_Error_Concentration!$A:$A,A3328,Q3_SQL_Error_Concentration!$E:$E,B3328,Q3_SQL_Error_Concentration!$F:$F,C3328)=0,"",SUMIFS(Q3_SQL_Error_Concentration!$I:$I,Q3_SQL_Error_Concentration!$A:$A,A3328,Q3_SQL_Error_Concentration!$E:$E,B3328,Q3_SQL_Error_Concentration!$F:$F,C3328))</f>
        <v/>
      </c>
      <c r="H3328" s="5" t="str">
        <f t="shared" si="307"/>
        <v/>
      </c>
      <c r="I3328" s="5">
        <f>IF(D3328&gt;=Q3_Validation!$C$2,1,0)</f>
        <v>1</v>
      </c>
      <c r="J3328" s="8">
        <f t="shared" si="308"/>
        <v>1.6855623557740544</v>
      </c>
      <c r="K3328" s="5" t="str">
        <f t="shared" si="309"/>
        <v>normal</v>
      </c>
      <c r="L3328" s="5">
        <f t="shared" si="310"/>
        <v>33</v>
      </c>
      <c r="M3328" s="5">
        <f t="shared" si="311"/>
        <v>0</v>
      </c>
    </row>
    <row r="3329" spans="1:13">
      <c r="A3329" s="5">
        <v>5311</v>
      </c>
      <c r="B3329" s="5">
        <v>11</v>
      </c>
      <c r="C3329" s="5" t="s">
        <v>64</v>
      </c>
      <c r="D3329" s="5">
        <v>8370</v>
      </c>
      <c r="E3329" s="5">
        <v>230</v>
      </c>
      <c r="F3329" s="8">
        <f t="shared" si="306"/>
        <v>2.7479091995221028</v>
      </c>
      <c r="G3329" s="5">
        <f>IF(COUNTIFS(Q3_SQL_Error_Concentration!$A:$A,A3329,Q3_SQL_Error_Concentration!$E:$E,B3329,Q3_SQL_Error_Concentration!$F:$F,C3329)=0,"",SUMIFS(Q3_SQL_Error_Concentration!$I:$I,Q3_SQL_Error_Concentration!$A:$A,A3329,Q3_SQL_Error_Concentration!$E:$E,B3329,Q3_SQL_Error_Concentration!$F:$F,C3329))</f>
        <v>2.7479</v>
      </c>
      <c r="H3329" s="5" t="str">
        <f t="shared" si="307"/>
        <v>PASS</v>
      </c>
      <c r="I3329" s="5">
        <f>IF(D3329&gt;=Q3_Validation!$C$2,1,0)</f>
        <v>1</v>
      </c>
      <c r="J3329" s="8">
        <f t="shared" si="308"/>
        <v>2.7479091995221028</v>
      </c>
      <c r="K3329" s="5" t="str">
        <f t="shared" si="309"/>
        <v>high-error</v>
      </c>
      <c r="L3329" s="5">
        <f t="shared" si="310"/>
        <v>33</v>
      </c>
      <c r="M3329" s="5">
        <f t="shared" si="311"/>
        <v>1</v>
      </c>
    </row>
    <row r="3330" spans="1:13">
      <c r="A3330" s="5">
        <v>5311</v>
      </c>
      <c r="B3330" s="5">
        <v>11</v>
      </c>
      <c r="C3330" s="5" t="s">
        <v>62</v>
      </c>
      <c r="D3330" s="5">
        <v>14284</v>
      </c>
      <c r="E3330" s="5">
        <v>214</v>
      </c>
      <c r="F3330" s="8">
        <f t="shared" ref="F3330:F3393" si="312">100*E3330/D3330</f>
        <v>1.4981797815737889</v>
      </c>
      <c r="G3330" s="5" t="str">
        <f>IF(COUNTIFS(Q3_SQL_Error_Concentration!$A:$A,A3330,Q3_SQL_Error_Concentration!$E:$E,B3330,Q3_SQL_Error_Concentration!$F:$F,C3330)=0,"",SUMIFS(Q3_SQL_Error_Concentration!$I:$I,Q3_SQL_Error_Concentration!$A:$A,A3330,Q3_SQL_Error_Concentration!$E:$E,B3330,Q3_SQL_Error_Concentration!$F:$F,C3330))</f>
        <v/>
      </c>
      <c r="H3330" s="5" t="str">
        <f t="shared" ref="H3330:H3393" si="313">IF(G3330="","",IF(ABS(F3330-G3330)&lt;=0.0002,"PASS","FAIL"))</f>
        <v/>
      </c>
      <c r="I3330" s="5">
        <f>IF(D3330&gt;=Q3_Validation!$C$2,1,0)</f>
        <v>1</v>
      </c>
      <c r="J3330" s="8">
        <f t="shared" ref="J3330:J3393" si="314">IF(I3330=1,F3330,"")</f>
        <v>1.4981797815737889</v>
      </c>
      <c r="K3330" s="5" t="str">
        <f t="shared" ref="K3330:K3393" si="315">IF(D3330&lt;601,"excluded",IF(J3330&gt;3.628192,"outlier",IF(J3330&gt;=2.11093,"high-error","normal")))</f>
        <v>normal</v>
      </c>
      <c r="L3330" s="5">
        <f t="shared" ref="L3330:L3393" si="316">COUNTIFS(A:A,A3330,K:K,"high-error")+COUNTIFS(A:A,A3330,K:K,"outlier")</f>
        <v>33</v>
      </c>
      <c r="M3330" s="5">
        <f t="shared" ref="M3330:M3393" si="317">IF(AND(L3330&gt;=2,OR(K3330="high-error",K3330="outlier")),1,0)</f>
        <v>0</v>
      </c>
    </row>
    <row r="3331" spans="1:13">
      <c r="A3331" s="5">
        <v>5311</v>
      </c>
      <c r="B3331" s="5">
        <v>12</v>
      </c>
      <c r="C3331" s="5" t="s">
        <v>63</v>
      </c>
      <c r="D3331" s="5">
        <v>10797</v>
      </c>
      <c r="E3331" s="5">
        <v>218</v>
      </c>
      <c r="F3331" s="8">
        <f t="shared" si="312"/>
        <v>2.0190793739001576</v>
      </c>
      <c r="G3331" s="5" t="str">
        <f>IF(COUNTIFS(Q3_SQL_Error_Concentration!$A:$A,A3331,Q3_SQL_Error_Concentration!$E:$E,B3331,Q3_SQL_Error_Concentration!$F:$F,C3331)=0,"",SUMIFS(Q3_SQL_Error_Concentration!$I:$I,Q3_SQL_Error_Concentration!$A:$A,A3331,Q3_SQL_Error_Concentration!$E:$E,B3331,Q3_SQL_Error_Concentration!$F:$F,C3331))</f>
        <v/>
      </c>
      <c r="H3331" s="5" t="str">
        <f t="shared" si="313"/>
        <v/>
      </c>
      <c r="I3331" s="5">
        <f>IF(D3331&gt;=Q3_Validation!$C$2,1,0)</f>
        <v>1</v>
      </c>
      <c r="J3331" s="8">
        <f t="shared" si="314"/>
        <v>2.0190793739001576</v>
      </c>
      <c r="K3331" s="5" t="str">
        <f t="shared" si="315"/>
        <v>normal</v>
      </c>
      <c r="L3331" s="5">
        <f t="shared" si="316"/>
        <v>33</v>
      </c>
      <c r="M3331" s="5">
        <f t="shared" si="317"/>
        <v>0</v>
      </c>
    </row>
    <row r="3332" spans="1:13">
      <c r="A3332" s="5">
        <v>5311</v>
      </c>
      <c r="B3332" s="5">
        <v>12</v>
      </c>
      <c r="C3332" s="5" t="s">
        <v>64</v>
      </c>
      <c r="D3332" s="5">
        <v>8745</v>
      </c>
      <c r="E3332" s="5">
        <v>227</v>
      </c>
      <c r="F3332" s="8">
        <f t="shared" si="312"/>
        <v>2.5957690108633504</v>
      </c>
      <c r="G3332" s="5">
        <f>IF(COUNTIFS(Q3_SQL_Error_Concentration!$A:$A,A3332,Q3_SQL_Error_Concentration!$E:$E,B3332,Q3_SQL_Error_Concentration!$F:$F,C3332)=0,"",SUMIFS(Q3_SQL_Error_Concentration!$I:$I,Q3_SQL_Error_Concentration!$A:$A,A3332,Q3_SQL_Error_Concentration!$E:$E,B3332,Q3_SQL_Error_Concentration!$F:$F,C3332))</f>
        <v>2.5958000000000001</v>
      </c>
      <c r="H3332" s="5" t="str">
        <f t="shared" si="313"/>
        <v>PASS</v>
      </c>
      <c r="I3332" s="5">
        <f>IF(D3332&gt;=Q3_Validation!$C$2,1,0)</f>
        <v>1</v>
      </c>
      <c r="J3332" s="8">
        <f t="shared" si="314"/>
        <v>2.5957690108633504</v>
      </c>
      <c r="K3332" s="5" t="str">
        <f t="shared" si="315"/>
        <v>high-error</v>
      </c>
      <c r="L3332" s="5">
        <f t="shared" si="316"/>
        <v>33</v>
      </c>
      <c r="M3332" s="5">
        <f t="shared" si="317"/>
        <v>1</v>
      </c>
    </row>
    <row r="3333" spans="1:13">
      <c r="A3333" s="5">
        <v>5311</v>
      </c>
      <c r="B3333" s="5">
        <v>12</v>
      </c>
      <c r="C3333" s="5" t="s">
        <v>62</v>
      </c>
      <c r="D3333" s="5">
        <v>14960</v>
      </c>
      <c r="E3333" s="5">
        <v>303</v>
      </c>
      <c r="F3333" s="8">
        <f t="shared" si="312"/>
        <v>2.0254010695187166</v>
      </c>
      <c r="G3333" s="5" t="str">
        <f>IF(COUNTIFS(Q3_SQL_Error_Concentration!$A:$A,A3333,Q3_SQL_Error_Concentration!$E:$E,B3333,Q3_SQL_Error_Concentration!$F:$F,C3333)=0,"",SUMIFS(Q3_SQL_Error_Concentration!$I:$I,Q3_SQL_Error_Concentration!$A:$A,A3333,Q3_SQL_Error_Concentration!$E:$E,B3333,Q3_SQL_Error_Concentration!$F:$F,C3333))</f>
        <v/>
      </c>
      <c r="H3333" s="5" t="str">
        <f t="shared" si="313"/>
        <v/>
      </c>
      <c r="I3333" s="5">
        <f>IF(D3333&gt;=Q3_Validation!$C$2,1,0)</f>
        <v>1</v>
      </c>
      <c r="J3333" s="8">
        <f t="shared" si="314"/>
        <v>2.0254010695187166</v>
      </c>
      <c r="K3333" s="5" t="str">
        <f t="shared" si="315"/>
        <v>normal</v>
      </c>
      <c r="L3333" s="5">
        <f t="shared" si="316"/>
        <v>33</v>
      </c>
      <c r="M3333" s="5">
        <f t="shared" si="317"/>
        <v>0</v>
      </c>
    </row>
    <row r="3334" spans="1:13">
      <c r="A3334" s="5">
        <v>5311</v>
      </c>
      <c r="B3334" s="5">
        <v>13</v>
      </c>
      <c r="C3334" s="5" t="s">
        <v>63</v>
      </c>
      <c r="D3334" s="5">
        <v>10604</v>
      </c>
      <c r="E3334" s="5">
        <v>225</v>
      </c>
      <c r="F3334" s="8">
        <f t="shared" si="312"/>
        <v>2.1218408147868728</v>
      </c>
      <c r="G3334" s="5">
        <f>IF(COUNTIFS(Q3_SQL_Error_Concentration!$A:$A,A3334,Q3_SQL_Error_Concentration!$E:$E,B3334,Q3_SQL_Error_Concentration!$F:$F,C3334)=0,"",SUMIFS(Q3_SQL_Error_Concentration!$I:$I,Q3_SQL_Error_Concentration!$A:$A,A3334,Q3_SQL_Error_Concentration!$E:$E,B3334,Q3_SQL_Error_Concentration!$F:$F,C3334))</f>
        <v>2.1217999999999999</v>
      </c>
      <c r="H3334" s="5" t="str">
        <f t="shared" si="313"/>
        <v>PASS</v>
      </c>
      <c r="I3334" s="5">
        <f>IF(D3334&gt;=Q3_Validation!$C$2,1,0)</f>
        <v>1</v>
      </c>
      <c r="J3334" s="8">
        <f t="shared" si="314"/>
        <v>2.1218408147868728</v>
      </c>
      <c r="K3334" s="5" t="str">
        <f t="shared" si="315"/>
        <v>high-error</v>
      </c>
      <c r="L3334" s="5">
        <f t="shared" si="316"/>
        <v>33</v>
      </c>
      <c r="M3334" s="5">
        <f t="shared" si="317"/>
        <v>1</v>
      </c>
    </row>
    <row r="3335" spans="1:13">
      <c r="A3335" s="5">
        <v>5311</v>
      </c>
      <c r="B3335" s="5">
        <v>13</v>
      </c>
      <c r="C3335" s="5" t="s">
        <v>64</v>
      </c>
      <c r="D3335" s="5">
        <v>9578</v>
      </c>
      <c r="E3335" s="5">
        <v>284</v>
      </c>
      <c r="F3335" s="8">
        <f t="shared" si="312"/>
        <v>2.9651284192942158</v>
      </c>
      <c r="G3335" s="5">
        <f>IF(COUNTIFS(Q3_SQL_Error_Concentration!$A:$A,A3335,Q3_SQL_Error_Concentration!$E:$E,B3335,Q3_SQL_Error_Concentration!$F:$F,C3335)=0,"",SUMIFS(Q3_SQL_Error_Concentration!$I:$I,Q3_SQL_Error_Concentration!$A:$A,A3335,Q3_SQL_Error_Concentration!$E:$E,B3335,Q3_SQL_Error_Concentration!$F:$F,C3335))</f>
        <v>2.9651000000000001</v>
      </c>
      <c r="H3335" s="5" t="str">
        <f t="shared" si="313"/>
        <v>PASS</v>
      </c>
      <c r="I3335" s="5">
        <f>IF(D3335&gt;=Q3_Validation!$C$2,1,0)</f>
        <v>1</v>
      </c>
      <c r="J3335" s="8">
        <f t="shared" si="314"/>
        <v>2.9651284192942158</v>
      </c>
      <c r="K3335" s="5" t="str">
        <f t="shared" si="315"/>
        <v>high-error</v>
      </c>
      <c r="L3335" s="5">
        <f t="shared" si="316"/>
        <v>33</v>
      </c>
      <c r="M3335" s="5">
        <f t="shared" si="317"/>
        <v>1</v>
      </c>
    </row>
    <row r="3336" spans="1:13">
      <c r="A3336" s="5">
        <v>5311</v>
      </c>
      <c r="B3336" s="5">
        <v>13</v>
      </c>
      <c r="C3336" s="5" t="s">
        <v>62</v>
      </c>
      <c r="D3336" s="5">
        <v>15566</v>
      </c>
      <c r="E3336" s="5">
        <v>313</v>
      </c>
      <c r="F3336" s="8">
        <f t="shared" si="312"/>
        <v>2.0107927534369781</v>
      </c>
      <c r="G3336" s="5" t="str">
        <f>IF(COUNTIFS(Q3_SQL_Error_Concentration!$A:$A,A3336,Q3_SQL_Error_Concentration!$E:$E,B3336,Q3_SQL_Error_Concentration!$F:$F,C3336)=0,"",SUMIFS(Q3_SQL_Error_Concentration!$I:$I,Q3_SQL_Error_Concentration!$A:$A,A3336,Q3_SQL_Error_Concentration!$E:$E,B3336,Q3_SQL_Error_Concentration!$F:$F,C3336))</f>
        <v/>
      </c>
      <c r="H3336" s="5" t="str">
        <f t="shared" si="313"/>
        <v/>
      </c>
      <c r="I3336" s="5">
        <f>IF(D3336&gt;=Q3_Validation!$C$2,1,0)</f>
        <v>1</v>
      </c>
      <c r="J3336" s="8">
        <f t="shared" si="314"/>
        <v>2.0107927534369781</v>
      </c>
      <c r="K3336" s="5" t="str">
        <f t="shared" si="315"/>
        <v>normal</v>
      </c>
      <c r="L3336" s="5">
        <f t="shared" si="316"/>
        <v>33</v>
      </c>
      <c r="M3336" s="5">
        <f t="shared" si="317"/>
        <v>0</v>
      </c>
    </row>
    <row r="3337" spans="1:13">
      <c r="A3337" s="5">
        <v>5311</v>
      </c>
      <c r="B3337" s="5">
        <v>14</v>
      </c>
      <c r="C3337" s="5" t="s">
        <v>63</v>
      </c>
      <c r="D3337" s="5">
        <v>11379</v>
      </c>
      <c r="E3337" s="5">
        <v>197</v>
      </c>
      <c r="F3337" s="8">
        <f t="shared" si="312"/>
        <v>1.7312593373758678</v>
      </c>
      <c r="G3337" s="5" t="str">
        <f>IF(COUNTIFS(Q3_SQL_Error_Concentration!$A:$A,A3337,Q3_SQL_Error_Concentration!$E:$E,B3337,Q3_SQL_Error_Concentration!$F:$F,C3337)=0,"",SUMIFS(Q3_SQL_Error_Concentration!$I:$I,Q3_SQL_Error_Concentration!$A:$A,A3337,Q3_SQL_Error_Concentration!$E:$E,B3337,Q3_SQL_Error_Concentration!$F:$F,C3337))</f>
        <v/>
      </c>
      <c r="H3337" s="5" t="str">
        <f t="shared" si="313"/>
        <v/>
      </c>
      <c r="I3337" s="5">
        <f>IF(D3337&gt;=Q3_Validation!$C$2,1,0)</f>
        <v>1</v>
      </c>
      <c r="J3337" s="8">
        <f t="shared" si="314"/>
        <v>1.7312593373758678</v>
      </c>
      <c r="K3337" s="5" t="str">
        <f t="shared" si="315"/>
        <v>normal</v>
      </c>
      <c r="L3337" s="5">
        <f t="shared" si="316"/>
        <v>33</v>
      </c>
      <c r="M3337" s="5">
        <f t="shared" si="317"/>
        <v>0</v>
      </c>
    </row>
    <row r="3338" spans="1:13">
      <c r="A3338" s="5">
        <v>5311</v>
      </c>
      <c r="B3338" s="5">
        <v>14</v>
      </c>
      <c r="C3338" s="5" t="s">
        <v>64</v>
      </c>
      <c r="D3338" s="5">
        <v>10694</v>
      </c>
      <c r="E3338" s="5">
        <v>321</v>
      </c>
      <c r="F3338" s="8">
        <f t="shared" si="312"/>
        <v>3.0016831868337386</v>
      </c>
      <c r="G3338" s="5">
        <f>IF(COUNTIFS(Q3_SQL_Error_Concentration!$A:$A,A3338,Q3_SQL_Error_Concentration!$E:$E,B3338,Q3_SQL_Error_Concentration!$F:$F,C3338)=0,"",SUMIFS(Q3_SQL_Error_Concentration!$I:$I,Q3_SQL_Error_Concentration!$A:$A,A3338,Q3_SQL_Error_Concentration!$E:$E,B3338,Q3_SQL_Error_Concentration!$F:$F,C3338))</f>
        <v>3.0017</v>
      </c>
      <c r="H3338" s="5" t="str">
        <f t="shared" si="313"/>
        <v>PASS</v>
      </c>
      <c r="I3338" s="5">
        <f>IF(D3338&gt;=Q3_Validation!$C$2,1,0)</f>
        <v>1</v>
      </c>
      <c r="J3338" s="8">
        <f t="shared" si="314"/>
        <v>3.0016831868337386</v>
      </c>
      <c r="K3338" s="5" t="str">
        <f t="shared" si="315"/>
        <v>high-error</v>
      </c>
      <c r="L3338" s="5">
        <f t="shared" si="316"/>
        <v>33</v>
      </c>
      <c r="M3338" s="5">
        <f t="shared" si="317"/>
        <v>1</v>
      </c>
    </row>
    <row r="3339" spans="1:13">
      <c r="A3339" s="5">
        <v>5311</v>
      </c>
      <c r="B3339" s="5">
        <v>14</v>
      </c>
      <c r="C3339" s="5" t="s">
        <v>62</v>
      </c>
      <c r="D3339" s="5">
        <v>17118</v>
      </c>
      <c r="E3339" s="5">
        <v>321</v>
      </c>
      <c r="F3339" s="8">
        <f t="shared" si="312"/>
        <v>1.8752190676480898</v>
      </c>
      <c r="G3339" s="5" t="str">
        <f>IF(COUNTIFS(Q3_SQL_Error_Concentration!$A:$A,A3339,Q3_SQL_Error_Concentration!$E:$E,B3339,Q3_SQL_Error_Concentration!$F:$F,C3339)=0,"",SUMIFS(Q3_SQL_Error_Concentration!$I:$I,Q3_SQL_Error_Concentration!$A:$A,A3339,Q3_SQL_Error_Concentration!$E:$E,B3339,Q3_SQL_Error_Concentration!$F:$F,C3339))</f>
        <v/>
      </c>
      <c r="H3339" s="5" t="str">
        <f t="shared" si="313"/>
        <v/>
      </c>
      <c r="I3339" s="5">
        <f>IF(D3339&gt;=Q3_Validation!$C$2,1,0)</f>
        <v>1</v>
      </c>
      <c r="J3339" s="8">
        <f t="shared" si="314"/>
        <v>1.8752190676480898</v>
      </c>
      <c r="K3339" s="5" t="str">
        <f t="shared" si="315"/>
        <v>normal</v>
      </c>
      <c r="L3339" s="5">
        <f t="shared" si="316"/>
        <v>33</v>
      </c>
      <c r="M3339" s="5">
        <f t="shared" si="317"/>
        <v>0</v>
      </c>
    </row>
    <row r="3340" spans="1:13">
      <c r="A3340" s="5">
        <v>5311</v>
      </c>
      <c r="B3340" s="5">
        <v>15</v>
      </c>
      <c r="C3340" s="5" t="s">
        <v>63</v>
      </c>
      <c r="D3340" s="5">
        <v>13468</v>
      </c>
      <c r="E3340" s="5">
        <v>251</v>
      </c>
      <c r="F3340" s="8">
        <f t="shared" si="312"/>
        <v>1.8636768636768637</v>
      </c>
      <c r="G3340" s="5" t="str">
        <f>IF(COUNTIFS(Q3_SQL_Error_Concentration!$A:$A,A3340,Q3_SQL_Error_Concentration!$E:$E,B3340,Q3_SQL_Error_Concentration!$F:$F,C3340)=0,"",SUMIFS(Q3_SQL_Error_Concentration!$I:$I,Q3_SQL_Error_Concentration!$A:$A,A3340,Q3_SQL_Error_Concentration!$E:$E,B3340,Q3_SQL_Error_Concentration!$F:$F,C3340))</f>
        <v/>
      </c>
      <c r="H3340" s="5" t="str">
        <f t="shared" si="313"/>
        <v/>
      </c>
      <c r="I3340" s="5">
        <f>IF(D3340&gt;=Q3_Validation!$C$2,1,0)</f>
        <v>1</v>
      </c>
      <c r="J3340" s="8">
        <f t="shared" si="314"/>
        <v>1.8636768636768637</v>
      </c>
      <c r="K3340" s="5" t="str">
        <f t="shared" si="315"/>
        <v>normal</v>
      </c>
      <c r="L3340" s="5">
        <f t="shared" si="316"/>
        <v>33</v>
      </c>
      <c r="M3340" s="5">
        <f t="shared" si="317"/>
        <v>0</v>
      </c>
    </row>
    <row r="3341" spans="1:13">
      <c r="A3341" s="5">
        <v>5311</v>
      </c>
      <c r="B3341" s="5">
        <v>15</v>
      </c>
      <c r="C3341" s="5" t="s">
        <v>64</v>
      </c>
      <c r="D3341" s="5">
        <v>11505</v>
      </c>
      <c r="E3341" s="5">
        <v>318</v>
      </c>
      <c r="F3341" s="8">
        <f t="shared" si="312"/>
        <v>2.7640156453715776</v>
      </c>
      <c r="G3341" s="5">
        <f>IF(COUNTIFS(Q3_SQL_Error_Concentration!$A:$A,A3341,Q3_SQL_Error_Concentration!$E:$E,B3341,Q3_SQL_Error_Concentration!$F:$F,C3341)=0,"",SUMIFS(Q3_SQL_Error_Concentration!$I:$I,Q3_SQL_Error_Concentration!$A:$A,A3341,Q3_SQL_Error_Concentration!$E:$E,B3341,Q3_SQL_Error_Concentration!$F:$F,C3341))</f>
        <v>2.7639999999999998</v>
      </c>
      <c r="H3341" s="5" t="str">
        <f t="shared" si="313"/>
        <v>PASS</v>
      </c>
      <c r="I3341" s="5">
        <f>IF(D3341&gt;=Q3_Validation!$C$2,1,0)</f>
        <v>1</v>
      </c>
      <c r="J3341" s="8">
        <f t="shared" si="314"/>
        <v>2.7640156453715776</v>
      </c>
      <c r="K3341" s="5" t="str">
        <f t="shared" si="315"/>
        <v>high-error</v>
      </c>
      <c r="L3341" s="5">
        <f t="shared" si="316"/>
        <v>33</v>
      </c>
      <c r="M3341" s="5">
        <f t="shared" si="317"/>
        <v>1</v>
      </c>
    </row>
    <row r="3342" spans="1:13">
      <c r="A3342" s="5">
        <v>5311</v>
      </c>
      <c r="B3342" s="5">
        <v>15</v>
      </c>
      <c r="C3342" s="5" t="s">
        <v>62</v>
      </c>
      <c r="D3342" s="5">
        <v>18024</v>
      </c>
      <c r="E3342" s="5">
        <v>307</v>
      </c>
      <c r="F3342" s="8">
        <f t="shared" si="312"/>
        <v>1.7032845095428317</v>
      </c>
      <c r="G3342" s="5" t="str">
        <f>IF(COUNTIFS(Q3_SQL_Error_Concentration!$A:$A,A3342,Q3_SQL_Error_Concentration!$E:$E,B3342,Q3_SQL_Error_Concentration!$F:$F,C3342)=0,"",SUMIFS(Q3_SQL_Error_Concentration!$I:$I,Q3_SQL_Error_Concentration!$A:$A,A3342,Q3_SQL_Error_Concentration!$E:$E,B3342,Q3_SQL_Error_Concentration!$F:$F,C3342))</f>
        <v/>
      </c>
      <c r="H3342" s="5" t="str">
        <f t="shared" si="313"/>
        <v/>
      </c>
      <c r="I3342" s="5">
        <f>IF(D3342&gt;=Q3_Validation!$C$2,1,0)</f>
        <v>1</v>
      </c>
      <c r="J3342" s="8">
        <f t="shared" si="314"/>
        <v>1.7032845095428317</v>
      </c>
      <c r="K3342" s="5" t="str">
        <f t="shared" si="315"/>
        <v>normal</v>
      </c>
      <c r="L3342" s="5">
        <f t="shared" si="316"/>
        <v>33</v>
      </c>
      <c r="M3342" s="5">
        <f t="shared" si="317"/>
        <v>0</v>
      </c>
    </row>
    <row r="3343" spans="1:13">
      <c r="A3343" s="5">
        <v>5311</v>
      </c>
      <c r="B3343" s="5">
        <v>16</v>
      </c>
      <c r="C3343" s="5" t="s">
        <v>63</v>
      </c>
      <c r="D3343" s="5">
        <v>12069</v>
      </c>
      <c r="E3343" s="5">
        <v>196</v>
      </c>
      <c r="F3343" s="8">
        <f t="shared" si="312"/>
        <v>1.6239953600132571</v>
      </c>
      <c r="G3343" s="5" t="str">
        <f>IF(COUNTIFS(Q3_SQL_Error_Concentration!$A:$A,A3343,Q3_SQL_Error_Concentration!$E:$E,B3343,Q3_SQL_Error_Concentration!$F:$F,C3343)=0,"",SUMIFS(Q3_SQL_Error_Concentration!$I:$I,Q3_SQL_Error_Concentration!$A:$A,A3343,Q3_SQL_Error_Concentration!$E:$E,B3343,Q3_SQL_Error_Concentration!$F:$F,C3343))</f>
        <v/>
      </c>
      <c r="H3343" s="5" t="str">
        <f t="shared" si="313"/>
        <v/>
      </c>
      <c r="I3343" s="5">
        <f>IF(D3343&gt;=Q3_Validation!$C$2,1,0)</f>
        <v>1</v>
      </c>
      <c r="J3343" s="8">
        <f t="shared" si="314"/>
        <v>1.6239953600132571</v>
      </c>
      <c r="K3343" s="5" t="str">
        <f t="shared" si="315"/>
        <v>normal</v>
      </c>
      <c r="L3343" s="5">
        <f t="shared" si="316"/>
        <v>33</v>
      </c>
      <c r="M3343" s="5">
        <f t="shared" si="317"/>
        <v>0</v>
      </c>
    </row>
    <row r="3344" spans="1:13">
      <c r="A3344" s="5">
        <v>5311</v>
      </c>
      <c r="B3344" s="5">
        <v>16</v>
      </c>
      <c r="C3344" s="5" t="s">
        <v>64</v>
      </c>
      <c r="D3344" s="5">
        <v>10417</v>
      </c>
      <c r="E3344" s="5">
        <v>300</v>
      </c>
      <c r="F3344" s="8">
        <f t="shared" si="312"/>
        <v>2.8799078429490255</v>
      </c>
      <c r="G3344" s="5">
        <f>IF(COUNTIFS(Q3_SQL_Error_Concentration!$A:$A,A3344,Q3_SQL_Error_Concentration!$E:$E,B3344,Q3_SQL_Error_Concentration!$F:$F,C3344)=0,"",SUMIFS(Q3_SQL_Error_Concentration!$I:$I,Q3_SQL_Error_Concentration!$A:$A,A3344,Q3_SQL_Error_Concentration!$E:$E,B3344,Q3_SQL_Error_Concentration!$F:$F,C3344))</f>
        <v>2.8799000000000001</v>
      </c>
      <c r="H3344" s="5" t="str">
        <f t="shared" si="313"/>
        <v>PASS</v>
      </c>
      <c r="I3344" s="5">
        <f>IF(D3344&gt;=Q3_Validation!$C$2,1,0)</f>
        <v>1</v>
      </c>
      <c r="J3344" s="8">
        <f t="shared" si="314"/>
        <v>2.8799078429490255</v>
      </c>
      <c r="K3344" s="5" t="str">
        <f t="shared" si="315"/>
        <v>high-error</v>
      </c>
      <c r="L3344" s="5">
        <f t="shared" si="316"/>
        <v>33</v>
      </c>
      <c r="M3344" s="5">
        <f t="shared" si="317"/>
        <v>1</v>
      </c>
    </row>
    <row r="3345" spans="1:13">
      <c r="A3345" s="5">
        <v>5311</v>
      </c>
      <c r="B3345" s="5">
        <v>16</v>
      </c>
      <c r="C3345" s="5" t="s">
        <v>62</v>
      </c>
      <c r="D3345" s="5">
        <v>17090</v>
      </c>
      <c r="E3345" s="5">
        <v>325</v>
      </c>
      <c r="F3345" s="8">
        <f t="shared" si="312"/>
        <v>1.9016968987712113</v>
      </c>
      <c r="G3345" s="5" t="str">
        <f>IF(COUNTIFS(Q3_SQL_Error_Concentration!$A:$A,A3345,Q3_SQL_Error_Concentration!$E:$E,B3345,Q3_SQL_Error_Concentration!$F:$F,C3345)=0,"",SUMIFS(Q3_SQL_Error_Concentration!$I:$I,Q3_SQL_Error_Concentration!$A:$A,A3345,Q3_SQL_Error_Concentration!$E:$E,B3345,Q3_SQL_Error_Concentration!$F:$F,C3345))</f>
        <v/>
      </c>
      <c r="H3345" s="5" t="str">
        <f t="shared" si="313"/>
        <v/>
      </c>
      <c r="I3345" s="5">
        <f>IF(D3345&gt;=Q3_Validation!$C$2,1,0)</f>
        <v>1</v>
      </c>
      <c r="J3345" s="8">
        <f t="shared" si="314"/>
        <v>1.9016968987712113</v>
      </c>
      <c r="K3345" s="5" t="str">
        <f t="shared" si="315"/>
        <v>normal</v>
      </c>
      <c r="L3345" s="5">
        <f t="shared" si="316"/>
        <v>33</v>
      </c>
      <c r="M3345" s="5">
        <f t="shared" si="317"/>
        <v>0</v>
      </c>
    </row>
    <row r="3346" spans="1:13">
      <c r="A3346" s="5">
        <v>5311</v>
      </c>
      <c r="B3346" s="5">
        <v>17</v>
      </c>
      <c r="C3346" s="5" t="s">
        <v>63</v>
      </c>
      <c r="D3346" s="5">
        <v>4737</v>
      </c>
      <c r="E3346" s="5">
        <v>86</v>
      </c>
      <c r="F3346" s="8">
        <f t="shared" si="312"/>
        <v>1.8154950390542537</v>
      </c>
      <c r="G3346" s="5" t="str">
        <f>IF(COUNTIFS(Q3_SQL_Error_Concentration!$A:$A,A3346,Q3_SQL_Error_Concentration!$E:$E,B3346,Q3_SQL_Error_Concentration!$F:$F,C3346)=0,"",SUMIFS(Q3_SQL_Error_Concentration!$I:$I,Q3_SQL_Error_Concentration!$A:$A,A3346,Q3_SQL_Error_Concentration!$E:$E,B3346,Q3_SQL_Error_Concentration!$F:$F,C3346))</f>
        <v/>
      </c>
      <c r="H3346" s="5" t="str">
        <f t="shared" si="313"/>
        <v/>
      </c>
      <c r="I3346" s="5">
        <f>IF(D3346&gt;=Q3_Validation!$C$2,1,0)</f>
        <v>1</v>
      </c>
      <c r="J3346" s="8">
        <f t="shared" si="314"/>
        <v>1.8154950390542537</v>
      </c>
      <c r="K3346" s="5" t="str">
        <f t="shared" si="315"/>
        <v>normal</v>
      </c>
      <c r="L3346" s="5">
        <f t="shared" si="316"/>
        <v>33</v>
      </c>
      <c r="M3346" s="5">
        <f t="shared" si="317"/>
        <v>0</v>
      </c>
    </row>
    <row r="3347" spans="1:13">
      <c r="A3347" s="5">
        <v>5311</v>
      </c>
      <c r="B3347" s="5">
        <v>17</v>
      </c>
      <c r="C3347" s="5" t="s">
        <v>64</v>
      </c>
      <c r="D3347" s="5">
        <v>4039</v>
      </c>
      <c r="E3347" s="5">
        <v>125</v>
      </c>
      <c r="F3347" s="8">
        <f t="shared" si="312"/>
        <v>3.0948254518445162</v>
      </c>
      <c r="G3347" s="5">
        <f>IF(COUNTIFS(Q3_SQL_Error_Concentration!$A:$A,A3347,Q3_SQL_Error_Concentration!$E:$E,B3347,Q3_SQL_Error_Concentration!$F:$F,C3347)=0,"",SUMIFS(Q3_SQL_Error_Concentration!$I:$I,Q3_SQL_Error_Concentration!$A:$A,A3347,Q3_SQL_Error_Concentration!$E:$E,B3347,Q3_SQL_Error_Concentration!$F:$F,C3347))</f>
        <v>3.0948000000000002</v>
      </c>
      <c r="H3347" s="5" t="str">
        <f t="shared" si="313"/>
        <v>PASS</v>
      </c>
      <c r="I3347" s="5">
        <f>IF(D3347&gt;=Q3_Validation!$C$2,1,0)</f>
        <v>1</v>
      </c>
      <c r="J3347" s="8">
        <f t="shared" si="314"/>
        <v>3.0948254518445162</v>
      </c>
      <c r="K3347" s="5" t="str">
        <f t="shared" si="315"/>
        <v>high-error</v>
      </c>
      <c r="L3347" s="5">
        <f t="shared" si="316"/>
        <v>33</v>
      </c>
      <c r="M3347" s="5">
        <f t="shared" si="317"/>
        <v>1</v>
      </c>
    </row>
    <row r="3348" spans="1:13">
      <c r="A3348" s="5">
        <v>5311</v>
      </c>
      <c r="B3348" s="5">
        <v>17</v>
      </c>
      <c r="C3348" s="5" t="s">
        <v>62</v>
      </c>
      <c r="D3348" s="5">
        <v>6346</v>
      </c>
      <c r="E3348" s="5">
        <v>114</v>
      </c>
      <c r="F3348" s="8">
        <f t="shared" si="312"/>
        <v>1.7964071856287425</v>
      </c>
      <c r="G3348" s="5" t="str">
        <f>IF(COUNTIFS(Q3_SQL_Error_Concentration!$A:$A,A3348,Q3_SQL_Error_Concentration!$E:$E,B3348,Q3_SQL_Error_Concentration!$F:$F,C3348)=0,"",SUMIFS(Q3_SQL_Error_Concentration!$I:$I,Q3_SQL_Error_Concentration!$A:$A,A3348,Q3_SQL_Error_Concentration!$E:$E,B3348,Q3_SQL_Error_Concentration!$F:$F,C3348))</f>
        <v/>
      </c>
      <c r="H3348" s="5" t="str">
        <f t="shared" si="313"/>
        <v/>
      </c>
      <c r="I3348" s="5">
        <f>IF(D3348&gt;=Q3_Validation!$C$2,1,0)</f>
        <v>1</v>
      </c>
      <c r="J3348" s="8">
        <f t="shared" si="314"/>
        <v>1.7964071856287425</v>
      </c>
      <c r="K3348" s="5" t="str">
        <f t="shared" si="315"/>
        <v>normal</v>
      </c>
      <c r="L3348" s="5">
        <f t="shared" si="316"/>
        <v>33</v>
      </c>
      <c r="M3348" s="5">
        <f t="shared" si="317"/>
        <v>0</v>
      </c>
    </row>
    <row r="3349" spans="1:13">
      <c r="A3349" s="5">
        <v>5311</v>
      </c>
      <c r="B3349" s="5">
        <v>18</v>
      </c>
      <c r="C3349" s="5" t="s">
        <v>63</v>
      </c>
      <c r="D3349" s="5">
        <v>4823</v>
      </c>
      <c r="E3349" s="5">
        <v>77</v>
      </c>
      <c r="F3349" s="8">
        <f t="shared" si="312"/>
        <v>1.5965166908563135</v>
      </c>
      <c r="G3349" s="5" t="str">
        <f>IF(COUNTIFS(Q3_SQL_Error_Concentration!$A:$A,A3349,Q3_SQL_Error_Concentration!$E:$E,B3349,Q3_SQL_Error_Concentration!$F:$F,C3349)=0,"",SUMIFS(Q3_SQL_Error_Concentration!$I:$I,Q3_SQL_Error_Concentration!$A:$A,A3349,Q3_SQL_Error_Concentration!$E:$E,B3349,Q3_SQL_Error_Concentration!$F:$F,C3349))</f>
        <v/>
      </c>
      <c r="H3349" s="5" t="str">
        <f t="shared" si="313"/>
        <v/>
      </c>
      <c r="I3349" s="5">
        <f>IF(D3349&gt;=Q3_Validation!$C$2,1,0)</f>
        <v>1</v>
      </c>
      <c r="J3349" s="8">
        <f t="shared" si="314"/>
        <v>1.5965166908563135</v>
      </c>
      <c r="K3349" s="5" t="str">
        <f t="shared" si="315"/>
        <v>normal</v>
      </c>
      <c r="L3349" s="5">
        <f t="shared" si="316"/>
        <v>33</v>
      </c>
      <c r="M3349" s="5">
        <f t="shared" si="317"/>
        <v>0</v>
      </c>
    </row>
    <row r="3350" spans="1:13">
      <c r="A3350" s="5">
        <v>5311</v>
      </c>
      <c r="B3350" s="5">
        <v>18</v>
      </c>
      <c r="C3350" s="5" t="s">
        <v>64</v>
      </c>
      <c r="D3350" s="5">
        <v>3744</v>
      </c>
      <c r="E3350" s="5">
        <v>115</v>
      </c>
      <c r="F3350" s="8">
        <f t="shared" si="312"/>
        <v>3.0715811965811968</v>
      </c>
      <c r="G3350" s="5">
        <f>IF(COUNTIFS(Q3_SQL_Error_Concentration!$A:$A,A3350,Q3_SQL_Error_Concentration!$E:$E,B3350,Q3_SQL_Error_Concentration!$F:$F,C3350)=0,"",SUMIFS(Q3_SQL_Error_Concentration!$I:$I,Q3_SQL_Error_Concentration!$A:$A,A3350,Q3_SQL_Error_Concentration!$E:$E,B3350,Q3_SQL_Error_Concentration!$F:$F,C3350))</f>
        <v>3.0716000000000001</v>
      </c>
      <c r="H3350" s="5" t="str">
        <f t="shared" si="313"/>
        <v>PASS</v>
      </c>
      <c r="I3350" s="5">
        <f>IF(D3350&gt;=Q3_Validation!$C$2,1,0)</f>
        <v>1</v>
      </c>
      <c r="J3350" s="8">
        <f t="shared" si="314"/>
        <v>3.0715811965811968</v>
      </c>
      <c r="K3350" s="5" t="str">
        <f t="shared" si="315"/>
        <v>high-error</v>
      </c>
      <c r="L3350" s="5">
        <f t="shared" si="316"/>
        <v>33</v>
      </c>
      <c r="M3350" s="5">
        <f t="shared" si="317"/>
        <v>1</v>
      </c>
    </row>
    <row r="3351" spans="1:13">
      <c r="A3351" s="5">
        <v>5311</v>
      </c>
      <c r="B3351" s="5">
        <v>18</v>
      </c>
      <c r="C3351" s="5" t="s">
        <v>62</v>
      </c>
      <c r="D3351" s="5">
        <v>6236</v>
      </c>
      <c r="E3351" s="5">
        <v>108</v>
      </c>
      <c r="F3351" s="8">
        <f t="shared" si="312"/>
        <v>1.7318794098781269</v>
      </c>
      <c r="G3351" s="5" t="str">
        <f>IF(COUNTIFS(Q3_SQL_Error_Concentration!$A:$A,A3351,Q3_SQL_Error_Concentration!$E:$E,B3351,Q3_SQL_Error_Concentration!$F:$F,C3351)=0,"",SUMIFS(Q3_SQL_Error_Concentration!$I:$I,Q3_SQL_Error_Concentration!$A:$A,A3351,Q3_SQL_Error_Concentration!$E:$E,B3351,Q3_SQL_Error_Concentration!$F:$F,C3351))</f>
        <v/>
      </c>
      <c r="H3351" s="5" t="str">
        <f t="shared" si="313"/>
        <v/>
      </c>
      <c r="I3351" s="5">
        <f>IF(D3351&gt;=Q3_Validation!$C$2,1,0)</f>
        <v>1</v>
      </c>
      <c r="J3351" s="8">
        <f t="shared" si="314"/>
        <v>1.7318794098781269</v>
      </c>
      <c r="K3351" s="5" t="str">
        <f t="shared" si="315"/>
        <v>normal</v>
      </c>
      <c r="L3351" s="5">
        <f t="shared" si="316"/>
        <v>33</v>
      </c>
      <c r="M3351" s="5">
        <f t="shared" si="317"/>
        <v>0</v>
      </c>
    </row>
    <row r="3352" spans="1:13">
      <c r="A3352" s="5">
        <v>5311</v>
      </c>
      <c r="B3352" s="5">
        <v>19</v>
      </c>
      <c r="C3352" s="5" t="s">
        <v>63</v>
      </c>
      <c r="D3352" s="5">
        <v>4005</v>
      </c>
      <c r="E3352" s="5">
        <v>80</v>
      </c>
      <c r="F3352" s="8">
        <f t="shared" si="312"/>
        <v>1.9975031210986267</v>
      </c>
      <c r="G3352" s="5" t="str">
        <f>IF(COUNTIFS(Q3_SQL_Error_Concentration!$A:$A,A3352,Q3_SQL_Error_Concentration!$E:$E,B3352,Q3_SQL_Error_Concentration!$F:$F,C3352)=0,"",SUMIFS(Q3_SQL_Error_Concentration!$I:$I,Q3_SQL_Error_Concentration!$A:$A,A3352,Q3_SQL_Error_Concentration!$E:$E,B3352,Q3_SQL_Error_Concentration!$F:$F,C3352))</f>
        <v/>
      </c>
      <c r="H3352" s="5" t="str">
        <f t="shared" si="313"/>
        <v/>
      </c>
      <c r="I3352" s="5">
        <f>IF(D3352&gt;=Q3_Validation!$C$2,1,0)</f>
        <v>1</v>
      </c>
      <c r="J3352" s="8">
        <f t="shared" si="314"/>
        <v>1.9975031210986267</v>
      </c>
      <c r="K3352" s="5" t="str">
        <f t="shared" si="315"/>
        <v>normal</v>
      </c>
      <c r="L3352" s="5">
        <f t="shared" si="316"/>
        <v>33</v>
      </c>
      <c r="M3352" s="5">
        <f t="shared" si="317"/>
        <v>0</v>
      </c>
    </row>
    <row r="3353" spans="1:13">
      <c r="A3353" s="5">
        <v>5311</v>
      </c>
      <c r="B3353" s="5">
        <v>19</v>
      </c>
      <c r="C3353" s="5" t="s">
        <v>64</v>
      </c>
      <c r="D3353" s="5">
        <v>3448</v>
      </c>
      <c r="E3353" s="5">
        <v>122</v>
      </c>
      <c r="F3353" s="8">
        <f t="shared" si="312"/>
        <v>3.5382830626450117</v>
      </c>
      <c r="G3353" s="5">
        <f>IF(COUNTIFS(Q3_SQL_Error_Concentration!$A:$A,A3353,Q3_SQL_Error_Concentration!$E:$E,B3353,Q3_SQL_Error_Concentration!$F:$F,C3353)=0,"",SUMIFS(Q3_SQL_Error_Concentration!$I:$I,Q3_SQL_Error_Concentration!$A:$A,A3353,Q3_SQL_Error_Concentration!$E:$E,B3353,Q3_SQL_Error_Concentration!$F:$F,C3353))</f>
        <v>3.5383</v>
      </c>
      <c r="H3353" s="5" t="str">
        <f t="shared" si="313"/>
        <v>PASS</v>
      </c>
      <c r="I3353" s="5">
        <f>IF(D3353&gt;=Q3_Validation!$C$2,1,0)</f>
        <v>1</v>
      </c>
      <c r="J3353" s="8">
        <f t="shared" si="314"/>
        <v>3.5382830626450117</v>
      </c>
      <c r="K3353" s="5" t="str">
        <f t="shared" si="315"/>
        <v>high-error</v>
      </c>
      <c r="L3353" s="5">
        <f t="shared" si="316"/>
        <v>33</v>
      </c>
      <c r="M3353" s="5">
        <f t="shared" si="317"/>
        <v>1</v>
      </c>
    </row>
    <row r="3354" spans="1:13">
      <c r="A3354" s="5">
        <v>5311</v>
      </c>
      <c r="B3354" s="5">
        <v>19</v>
      </c>
      <c r="C3354" s="5" t="s">
        <v>62</v>
      </c>
      <c r="D3354" s="5">
        <v>5391</v>
      </c>
      <c r="E3354" s="5">
        <v>94</v>
      </c>
      <c r="F3354" s="8">
        <f t="shared" si="312"/>
        <v>1.7436468187720275</v>
      </c>
      <c r="G3354" s="5" t="str">
        <f>IF(COUNTIFS(Q3_SQL_Error_Concentration!$A:$A,A3354,Q3_SQL_Error_Concentration!$E:$E,B3354,Q3_SQL_Error_Concentration!$F:$F,C3354)=0,"",SUMIFS(Q3_SQL_Error_Concentration!$I:$I,Q3_SQL_Error_Concentration!$A:$A,A3354,Q3_SQL_Error_Concentration!$E:$E,B3354,Q3_SQL_Error_Concentration!$F:$F,C3354))</f>
        <v/>
      </c>
      <c r="H3354" s="5" t="str">
        <f t="shared" si="313"/>
        <v/>
      </c>
      <c r="I3354" s="5">
        <f>IF(D3354&gt;=Q3_Validation!$C$2,1,0)</f>
        <v>1</v>
      </c>
      <c r="J3354" s="8">
        <f t="shared" si="314"/>
        <v>1.7436468187720275</v>
      </c>
      <c r="K3354" s="5" t="str">
        <f t="shared" si="315"/>
        <v>normal</v>
      </c>
      <c r="L3354" s="5">
        <f t="shared" si="316"/>
        <v>33</v>
      </c>
      <c r="M3354" s="5">
        <f t="shared" si="317"/>
        <v>0</v>
      </c>
    </row>
    <row r="3355" spans="1:13">
      <c r="A3355" s="5">
        <v>5311</v>
      </c>
      <c r="B3355" s="5">
        <v>20</v>
      </c>
      <c r="C3355" s="5" t="s">
        <v>63</v>
      </c>
      <c r="D3355" s="5">
        <v>4147</v>
      </c>
      <c r="E3355" s="5">
        <v>74</v>
      </c>
      <c r="F3355" s="8">
        <f t="shared" si="312"/>
        <v>1.7844224740776464</v>
      </c>
      <c r="G3355" s="5" t="str">
        <f>IF(COUNTIFS(Q3_SQL_Error_Concentration!$A:$A,A3355,Q3_SQL_Error_Concentration!$E:$E,B3355,Q3_SQL_Error_Concentration!$F:$F,C3355)=0,"",SUMIFS(Q3_SQL_Error_Concentration!$I:$I,Q3_SQL_Error_Concentration!$A:$A,A3355,Q3_SQL_Error_Concentration!$E:$E,B3355,Q3_SQL_Error_Concentration!$F:$F,C3355))</f>
        <v/>
      </c>
      <c r="H3355" s="5" t="str">
        <f t="shared" si="313"/>
        <v/>
      </c>
      <c r="I3355" s="5">
        <f>IF(D3355&gt;=Q3_Validation!$C$2,1,0)</f>
        <v>1</v>
      </c>
      <c r="J3355" s="8">
        <f t="shared" si="314"/>
        <v>1.7844224740776464</v>
      </c>
      <c r="K3355" s="5" t="str">
        <f t="shared" si="315"/>
        <v>normal</v>
      </c>
      <c r="L3355" s="5">
        <f t="shared" si="316"/>
        <v>33</v>
      </c>
      <c r="M3355" s="5">
        <f t="shared" si="317"/>
        <v>0</v>
      </c>
    </row>
    <row r="3356" spans="1:13">
      <c r="A3356" s="5">
        <v>5311</v>
      </c>
      <c r="B3356" s="5">
        <v>20</v>
      </c>
      <c r="C3356" s="5" t="s">
        <v>64</v>
      </c>
      <c r="D3356" s="5">
        <v>3892</v>
      </c>
      <c r="E3356" s="5">
        <v>128</v>
      </c>
      <c r="F3356" s="8">
        <f t="shared" si="312"/>
        <v>3.28879753340185</v>
      </c>
      <c r="G3356" s="5">
        <f>IF(COUNTIFS(Q3_SQL_Error_Concentration!$A:$A,A3356,Q3_SQL_Error_Concentration!$E:$E,B3356,Q3_SQL_Error_Concentration!$F:$F,C3356)=0,"",SUMIFS(Q3_SQL_Error_Concentration!$I:$I,Q3_SQL_Error_Concentration!$A:$A,A3356,Q3_SQL_Error_Concentration!$E:$E,B3356,Q3_SQL_Error_Concentration!$F:$F,C3356))</f>
        <v>3.2888000000000002</v>
      </c>
      <c r="H3356" s="5" t="str">
        <f t="shared" si="313"/>
        <v>PASS</v>
      </c>
      <c r="I3356" s="5">
        <f>IF(D3356&gt;=Q3_Validation!$C$2,1,0)</f>
        <v>1</v>
      </c>
      <c r="J3356" s="8">
        <f t="shared" si="314"/>
        <v>3.28879753340185</v>
      </c>
      <c r="K3356" s="5" t="str">
        <f t="shared" si="315"/>
        <v>high-error</v>
      </c>
      <c r="L3356" s="5">
        <f t="shared" si="316"/>
        <v>33</v>
      </c>
      <c r="M3356" s="5">
        <f t="shared" si="317"/>
        <v>1</v>
      </c>
    </row>
    <row r="3357" spans="1:13">
      <c r="A3357" s="5">
        <v>5311</v>
      </c>
      <c r="B3357" s="5">
        <v>20</v>
      </c>
      <c r="C3357" s="5" t="s">
        <v>62</v>
      </c>
      <c r="D3357" s="5">
        <v>6423</v>
      </c>
      <c r="E3357" s="5">
        <v>118</v>
      </c>
      <c r="F3357" s="8">
        <f t="shared" si="312"/>
        <v>1.8371477502724582</v>
      </c>
      <c r="G3357" s="5" t="str">
        <f>IF(COUNTIFS(Q3_SQL_Error_Concentration!$A:$A,A3357,Q3_SQL_Error_Concentration!$E:$E,B3357,Q3_SQL_Error_Concentration!$F:$F,C3357)=0,"",SUMIFS(Q3_SQL_Error_Concentration!$I:$I,Q3_SQL_Error_Concentration!$A:$A,A3357,Q3_SQL_Error_Concentration!$E:$E,B3357,Q3_SQL_Error_Concentration!$F:$F,C3357))</f>
        <v/>
      </c>
      <c r="H3357" s="5" t="str">
        <f t="shared" si="313"/>
        <v/>
      </c>
      <c r="I3357" s="5">
        <f>IF(D3357&gt;=Q3_Validation!$C$2,1,0)</f>
        <v>1</v>
      </c>
      <c r="J3357" s="8">
        <f t="shared" si="314"/>
        <v>1.8371477502724582</v>
      </c>
      <c r="K3357" s="5" t="str">
        <f t="shared" si="315"/>
        <v>normal</v>
      </c>
      <c r="L3357" s="5">
        <f t="shared" si="316"/>
        <v>33</v>
      </c>
      <c r="M3357" s="5">
        <f t="shared" si="317"/>
        <v>0</v>
      </c>
    </row>
    <row r="3358" spans="1:13">
      <c r="A3358" s="5">
        <v>5311</v>
      </c>
      <c r="B3358" s="5">
        <v>21</v>
      </c>
      <c r="C3358" s="5" t="s">
        <v>63</v>
      </c>
      <c r="D3358" s="5">
        <v>4274</v>
      </c>
      <c r="E3358" s="5">
        <v>67</v>
      </c>
      <c r="F3358" s="8">
        <f t="shared" si="312"/>
        <v>1.5676181562938698</v>
      </c>
      <c r="G3358" s="5" t="str">
        <f>IF(COUNTIFS(Q3_SQL_Error_Concentration!$A:$A,A3358,Q3_SQL_Error_Concentration!$E:$E,B3358,Q3_SQL_Error_Concentration!$F:$F,C3358)=0,"",SUMIFS(Q3_SQL_Error_Concentration!$I:$I,Q3_SQL_Error_Concentration!$A:$A,A3358,Q3_SQL_Error_Concentration!$E:$E,B3358,Q3_SQL_Error_Concentration!$F:$F,C3358))</f>
        <v/>
      </c>
      <c r="H3358" s="5" t="str">
        <f t="shared" si="313"/>
        <v/>
      </c>
      <c r="I3358" s="5">
        <f>IF(D3358&gt;=Q3_Validation!$C$2,1,0)</f>
        <v>1</v>
      </c>
      <c r="J3358" s="8">
        <f t="shared" si="314"/>
        <v>1.5676181562938698</v>
      </c>
      <c r="K3358" s="5" t="str">
        <f t="shared" si="315"/>
        <v>normal</v>
      </c>
      <c r="L3358" s="5">
        <f t="shared" si="316"/>
        <v>33</v>
      </c>
      <c r="M3358" s="5">
        <f t="shared" si="317"/>
        <v>0</v>
      </c>
    </row>
    <row r="3359" spans="1:13">
      <c r="A3359" s="5">
        <v>5311</v>
      </c>
      <c r="B3359" s="5">
        <v>21</v>
      </c>
      <c r="C3359" s="5" t="s">
        <v>64</v>
      </c>
      <c r="D3359" s="5">
        <v>3463</v>
      </c>
      <c r="E3359" s="5">
        <v>100</v>
      </c>
      <c r="F3359" s="8">
        <f t="shared" si="312"/>
        <v>2.8876696505919721</v>
      </c>
      <c r="G3359" s="5">
        <f>IF(COUNTIFS(Q3_SQL_Error_Concentration!$A:$A,A3359,Q3_SQL_Error_Concentration!$E:$E,B3359,Q3_SQL_Error_Concentration!$F:$F,C3359)=0,"",SUMIFS(Q3_SQL_Error_Concentration!$I:$I,Q3_SQL_Error_Concentration!$A:$A,A3359,Q3_SQL_Error_Concentration!$E:$E,B3359,Q3_SQL_Error_Concentration!$F:$F,C3359))</f>
        <v>2.8877000000000002</v>
      </c>
      <c r="H3359" s="5" t="str">
        <f t="shared" si="313"/>
        <v>PASS</v>
      </c>
      <c r="I3359" s="5">
        <f>IF(D3359&gt;=Q3_Validation!$C$2,1,0)</f>
        <v>1</v>
      </c>
      <c r="J3359" s="8">
        <f t="shared" si="314"/>
        <v>2.8876696505919721</v>
      </c>
      <c r="K3359" s="5" t="str">
        <f t="shared" si="315"/>
        <v>high-error</v>
      </c>
      <c r="L3359" s="5">
        <f t="shared" si="316"/>
        <v>33</v>
      </c>
      <c r="M3359" s="5">
        <f t="shared" si="317"/>
        <v>1</v>
      </c>
    </row>
    <row r="3360" spans="1:13">
      <c r="A3360" s="5">
        <v>5311</v>
      </c>
      <c r="B3360" s="5">
        <v>21</v>
      </c>
      <c r="C3360" s="5" t="s">
        <v>62</v>
      </c>
      <c r="D3360" s="5">
        <v>7012</v>
      </c>
      <c r="E3360" s="5">
        <v>119</v>
      </c>
      <c r="F3360" s="8">
        <f t="shared" si="312"/>
        <v>1.6970907016543069</v>
      </c>
      <c r="G3360" s="5" t="str">
        <f>IF(COUNTIFS(Q3_SQL_Error_Concentration!$A:$A,A3360,Q3_SQL_Error_Concentration!$E:$E,B3360,Q3_SQL_Error_Concentration!$F:$F,C3360)=0,"",SUMIFS(Q3_SQL_Error_Concentration!$I:$I,Q3_SQL_Error_Concentration!$A:$A,A3360,Q3_SQL_Error_Concentration!$E:$E,B3360,Q3_SQL_Error_Concentration!$F:$F,C3360))</f>
        <v/>
      </c>
      <c r="H3360" s="5" t="str">
        <f t="shared" si="313"/>
        <v/>
      </c>
      <c r="I3360" s="5">
        <f>IF(D3360&gt;=Q3_Validation!$C$2,1,0)</f>
        <v>1</v>
      </c>
      <c r="J3360" s="8">
        <f t="shared" si="314"/>
        <v>1.6970907016543069</v>
      </c>
      <c r="K3360" s="5" t="str">
        <f t="shared" si="315"/>
        <v>normal</v>
      </c>
      <c r="L3360" s="5">
        <f t="shared" si="316"/>
        <v>33</v>
      </c>
      <c r="M3360" s="5">
        <f t="shared" si="317"/>
        <v>0</v>
      </c>
    </row>
    <row r="3361" spans="1:13">
      <c r="A3361" s="5">
        <v>5311</v>
      </c>
      <c r="B3361" s="5">
        <v>22</v>
      </c>
      <c r="C3361" s="5" t="s">
        <v>63</v>
      </c>
      <c r="D3361" s="5">
        <v>4025</v>
      </c>
      <c r="E3361" s="5">
        <v>77</v>
      </c>
      <c r="F3361" s="8">
        <f t="shared" si="312"/>
        <v>1.9130434782608696</v>
      </c>
      <c r="G3361" s="5" t="str">
        <f>IF(COUNTIFS(Q3_SQL_Error_Concentration!$A:$A,A3361,Q3_SQL_Error_Concentration!$E:$E,B3361,Q3_SQL_Error_Concentration!$F:$F,C3361)=0,"",SUMIFS(Q3_SQL_Error_Concentration!$I:$I,Q3_SQL_Error_Concentration!$A:$A,A3361,Q3_SQL_Error_Concentration!$E:$E,B3361,Q3_SQL_Error_Concentration!$F:$F,C3361))</f>
        <v/>
      </c>
      <c r="H3361" s="5" t="str">
        <f t="shared" si="313"/>
        <v/>
      </c>
      <c r="I3361" s="5">
        <f>IF(D3361&gt;=Q3_Validation!$C$2,1,0)</f>
        <v>1</v>
      </c>
      <c r="J3361" s="8">
        <f t="shared" si="314"/>
        <v>1.9130434782608696</v>
      </c>
      <c r="K3361" s="5" t="str">
        <f t="shared" si="315"/>
        <v>normal</v>
      </c>
      <c r="L3361" s="5">
        <f t="shared" si="316"/>
        <v>33</v>
      </c>
      <c r="M3361" s="5">
        <f t="shared" si="317"/>
        <v>0</v>
      </c>
    </row>
    <row r="3362" spans="1:13">
      <c r="A3362" s="5">
        <v>5311</v>
      </c>
      <c r="B3362" s="5">
        <v>22</v>
      </c>
      <c r="C3362" s="5" t="s">
        <v>64</v>
      </c>
      <c r="D3362" s="5">
        <v>3628</v>
      </c>
      <c r="E3362" s="5">
        <v>86</v>
      </c>
      <c r="F3362" s="8">
        <f t="shared" si="312"/>
        <v>2.37045203969129</v>
      </c>
      <c r="G3362" s="5">
        <f>IF(COUNTIFS(Q3_SQL_Error_Concentration!$A:$A,A3362,Q3_SQL_Error_Concentration!$E:$E,B3362,Q3_SQL_Error_Concentration!$F:$F,C3362)=0,"",SUMIFS(Q3_SQL_Error_Concentration!$I:$I,Q3_SQL_Error_Concentration!$A:$A,A3362,Q3_SQL_Error_Concentration!$E:$E,B3362,Q3_SQL_Error_Concentration!$F:$F,C3362))</f>
        <v>2.3704999999999998</v>
      </c>
      <c r="H3362" s="5" t="str">
        <f t="shared" si="313"/>
        <v>PASS</v>
      </c>
      <c r="I3362" s="5">
        <f>IF(D3362&gt;=Q3_Validation!$C$2,1,0)</f>
        <v>1</v>
      </c>
      <c r="J3362" s="8">
        <f t="shared" si="314"/>
        <v>2.37045203969129</v>
      </c>
      <c r="K3362" s="5" t="str">
        <f t="shared" si="315"/>
        <v>high-error</v>
      </c>
      <c r="L3362" s="5">
        <f t="shared" si="316"/>
        <v>33</v>
      </c>
      <c r="M3362" s="5">
        <f t="shared" si="317"/>
        <v>1</v>
      </c>
    </row>
    <row r="3363" spans="1:13">
      <c r="A3363" s="5">
        <v>5311</v>
      </c>
      <c r="B3363" s="5">
        <v>22</v>
      </c>
      <c r="C3363" s="5" t="s">
        <v>62</v>
      </c>
      <c r="D3363" s="5">
        <v>6147</v>
      </c>
      <c r="E3363" s="5">
        <v>96</v>
      </c>
      <c r="F3363" s="8">
        <f t="shared" si="312"/>
        <v>1.5617374328940947</v>
      </c>
      <c r="G3363" s="5" t="str">
        <f>IF(COUNTIFS(Q3_SQL_Error_Concentration!$A:$A,A3363,Q3_SQL_Error_Concentration!$E:$E,B3363,Q3_SQL_Error_Concentration!$F:$F,C3363)=0,"",SUMIFS(Q3_SQL_Error_Concentration!$I:$I,Q3_SQL_Error_Concentration!$A:$A,A3363,Q3_SQL_Error_Concentration!$E:$E,B3363,Q3_SQL_Error_Concentration!$F:$F,C3363))</f>
        <v/>
      </c>
      <c r="H3363" s="5" t="str">
        <f t="shared" si="313"/>
        <v/>
      </c>
      <c r="I3363" s="5">
        <f>IF(D3363&gt;=Q3_Validation!$C$2,1,0)</f>
        <v>1</v>
      </c>
      <c r="J3363" s="8">
        <f t="shared" si="314"/>
        <v>1.5617374328940947</v>
      </c>
      <c r="K3363" s="5" t="str">
        <f t="shared" si="315"/>
        <v>normal</v>
      </c>
      <c r="L3363" s="5">
        <f t="shared" si="316"/>
        <v>33</v>
      </c>
      <c r="M3363" s="5">
        <f t="shared" si="317"/>
        <v>0</v>
      </c>
    </row>
    <row r="3364" spans="1:13">
      <c r="A3364" s="5">
        <v>5311</v>
      </c>
      <c r="B3364" s="5">
        <v>23</v>
      </c>
      <c r="C3364" s="5" t="s">
        <v>63</v>
      </c>
      <c r="D3364" s="5">
        <v>2203</v>
      </c>
      <c r="E3364" s="5">
        <v>35</v>
      </c>
      <c r="F3364" s="8">
        <f t="shared" si="312"/>
        <v>1.5887426236949613</v>
      </c>
      <c r="G3364" s="5" t="str">
        <f>IF(COUNTIFS(Q3_SQL_Error_Concentration!$A:$A,A3364,Q3_SQL_Error_Concentration!$E:$E,B3364,Q3_SQL_Error_Concentration!$F:$F,C3364)=0,"",SUMIFS(Q3_SQL_Error_Concentration!$I:$I,Q3_SQL_Error_Concentration!$A:$A,A3364,Q3_SQL_Error_Concentration!$E:$E,B3364,Q3_SQL_Error_Concentration!$F:$F,C3364))</f>
        <v/>
      </c>
      <c r="H3364" s="5" t="str">
        <f t="shared" si="313"/>
        <v/>
      </c>
      <c r="I3364" s="5">
        <f>IF(D3364&gt;=Q3_Validation!$C$2,1,0)</f>
        <v>1</v>
      </c>
      <c r="J3364" s="8">
        <f t="shared" si="314"/>
        <v>1.5887426236949613</v>
      </c>
      <c r="K3364" s="5" t="str">
        <f t="shared" si="315"/>
        <v>normal</v>
      </c>
      <c r="L3364" s="5">
        <f t="shared" si="316"/>
        <v>33</v>
      </c>
      <c r="M3364" s="5">
        <f t="shared" si="317"/>
        <v>0</v>
      </c>
    </row>
    <row r="3365" spans="1:13">
      <c r="A3365" s="5">
        <v>5311</v>
      </c>
      <c r="B3365" s="5">
        <v>23</v>
      </c>
      <c r="C3365" s="5" t="s">
        <v>64</v>
      </c>
      <c r="D3365" s="5">
        <v>1544</v>
      </c>
      <c r="E3365" s="5">
        <v>48</v>
      </c>
      <c r="F3365" s="8">
        <f t="shared" si="312"/>
        <v>3.1088082901554404</v>
      </c>
      <c r="G3365" s="5">
        <f>IF(COUNTIFS(Q3_SQL_Error_Concentration!$A:$A,A3365,Q3_SQL_Error_Concentration!$E:$E,B3365,Q3_SQL_Error_Concentration!$F:$F,C3365)=0,"",SUMIFS(Q3_SQL_Error_Concentration!$I:$I,Q3_SQL_Error_Concentration!$A:$A,A3365,Q3_SQL_Error_Concentration!$E:$E,B3365,Q3_SQL_Error_Concentration!$F:$F,C3365))</f>
        <v>3.1088</v>
      </c>
      <c r="H3365" s="5" t="str">
        <f t="shared" si="313"/>
        <v>PASS</v>
      </c>
      <c r="I3365" s="5">
        <f>IF(D3365&gt;=Q3_Validation!$C$2,1,0)</f>
        <v>1</v>
      </c>
      <c r="J3365" s="8">
        <f t="shared" si="314"/>
        <v>3.1088082901554404</v>
      </c>
      <c r="K3365" s="5" t="str">
        <f t="shared" si="315"/>
        <v>high-error</v>
      </c>
      <c r="L3365" s="5">
        <f t="shared" si="316"/>
        <v>33</v>
      </c>
      <c r="M3365" s="5">
        <f t="shared" si="317"/>
        <v>1</v>
      </c>
    </row>
    <row r="3366" spans="1:13">
      <c r="A3366" s="5">
        <v>5311</v>
      </c>
      <c r="B3366" s="5">
        <v>23</v>
      </c>
      <c r="C3366" s="5" t="s">
        <v>62</v>
      </c>
      <c r="D3366" s="5">
        <v>3012</v>
      </c>
      <c r="E3366" s="5">
        <v>51</v>
      </c>
      <c r="F3366" s="8">
        <f t="shared" si="312"/>
        <v>1.6932270916334662</v>
      </c>
      <c r="G3366" s="5" t="str">
        <f>IF(COUNTIFS(Q3_SQL_Error_Concentration!$A:$A,A3366,Q3_SQL_Error_Concentration!$E:$E,B3366,Q3_SQL_Error_Concentration!$F:$F,C3366)=0,"",SUMIFS(Q3_SQL_Error_Concentration!$I:$I,Q3_SQL_Error_Concentration!$A:$A,A3366,Q3_SQL_Error_Concentration!$E:$E,B3366,Q3_SQL_Error_Concentration!$F:$F,C3366))</f>
        <v/>
      </c>
      <c r="H3366" s="5" t="str">
        <f t="shared" si="313"/>
        <v/>
      </c>
      <c r="I3366" s="5">
        <f>IF(D3366&gt;=Q3_Validation!$C$2,1,0)</f>
        <v>1</v>
      </c>
      <c r="J3366" s="8">
        <f t="shared" si="314"/>
        <v>1.6932270916334662</v>
      </c>
      <c r="K3366" s="5" t="str">
        <f t="shared" si="315"/>
        <v>normal</v>
      </c>
      <c r="L3366" s="5">
        <f t="shared" si="316"/>
        <v>33</v>
      </c>
      <c r="M3366" s="5">
        <f t="shared" si="317"/>
        <v>0</v>
      </c>
    </row>
    <row r="3367" spans="1:13">
      <c r="A3367" s="5">
        <v>5411</v>
      </c>
      <c r="B3367" s="5">
        <v>0</v>
      </c>
      <c r="C3367" s="5" t="s">
        <v>63</v>
      </c>
      <c r="D3367" s="5">
        <v>6005</v>
      </c>
      <c r="E3367" s="5">
        <v>117</v>
      </c>
      <c r="F3367" s="8">
        <f t="shared" si="312"/>
        <v>1.948376353039134</v>
      </c>
      <c r="G3367" s="5" t="str">
        <f>IF(COUNTIFS(Q3_SQL_Error_Concentration!$A:$A,A3367,Q3_SQL_Error_Concentration!$E:$E,B3367,Q3_SQL_Error_Concentration!$F:$F,C3367)=0,"",SUMIFS(Q3_SQL_Error_Concentration!$I:$I,Q3_SQL_Error_Concentration!$A:$A,A3367,Q3_SQL_Error_Concentration!$E:$E,B3367,Q3_SQL_Error_Concentration!$F:$F,C3367))</f>
        <v/>
      </c>
      <c r="H3367" s="5" t="str">
        <f t="shared" si="313"/>
        <v/>
      </c>
      <c r="I3367" s="5">
        <f>IF(D3367&gt;=Q3_Validation!$C$2,1,0)</f>
        <v>1</v>
      </c>
      <c r="J3367" s="8">
        <f t="shared" si="314"/>
        <v>1.948376353039134</v>
      </c>
      <c r="K3367" s="5" t="str">
        <f t="shared" si="315"/>
        <v>normal</v>
      </c>
      <c r="L3367" s="5">
        <f t="shared" si="316"/>
        <v>0</v>
      </c>
      <c r="M3367" s="5">
        <f t="shared" si="317"/>
        <v>0</v>
      </c>
    </row>
    <row r="3368" spans="1:13">
      <c r="A3368" s="5">
        <v>5411</v>
      </c>
      <c r="B3368" s="5">
        <v>0</v>
      </c>
      <c r="C3368" s="5" t="s">
        <v>62</v>
      </c>
      <c r="D3368" s="5">
        <v>8589</v>
      </c>
      <c r="E3368" s="5">
        <v>138</v>
      </c>
      <c r="F3368" s="8">
        <f t="shared" si="312"/>
        <v>1.6067062521830249</v>
      </c>
      <c r="G3368" s="5" t="str">
        <f>IF(COUNTIFS(Q3_SQL_Error_Concentration!$A:$A,A3368,Q3_SQL_Error_Concentration!$E:$E,B3368,Q3_SQL_Error_Concentration!$F:$F,C3368)=0,"",SUMIFS(Q3_SQL_Error_Concentration!$I:$I,Q3_SQL_Error_Concentration!$A:$A,A3368,Q3_SQL_Error_Concentration!$E:$E,B3368,Q3_SQL_Error_Concentration!$F:$F,C3368))</f>
        <v/>
      </c>
      <c r="H3368" s="5" t="str">
        <f t="shared" si="313"/>
        <v/>
      </c>
      <c r="I3368" s="5">
        <f>IF(D3368&gt;=Q3_Validation!$C$2,1,0)</f>
        <v>1</v>
      </c>
      <c r="J3368" s="8">
        <f t="shared" si="314"/>
        <v>1.6067062521830249</v>
      </c>
      <c r="K3368" s="5" t="str">
        <f t="shared" si="315"/>
        <v>normal</v>
      </c>
      <c r="L3368" s="5">
        <f t="shared" si="316"/>
        <v>0</v>
      </c>
      <c r="M3368" s="5">
        <f t="shared" si="317"/>
        <v>0</v>
      </c>
    </row>
    <row r="3369" spans="1:13">
      <c r="A3369" s="5">
        <v>5411</v>
      </c>
      <c r="B3369" s="5">
        <v>1</v>
      </c>
      <c r="C3369" s="5" t="s">
        <v>63</v>
      </c>
      <c r="D3369" s="5">
        <v>5093</v>
      </c>
      <c r="E3369" s="5">
        <v>63</v>
      </c>
      <c r="F3369" s="8">
        <f t="shared" si="312"/>
        <v>1.2369919497349302</v>
      </c>
      <c r="G3369" s="5" t="str">
        <f>IF(COUNTIFS(Q3_SQL_Error_Concentration!$A:$A,A3369,Q3_SQL_Error_Concentration!$E:$E,B3369,Q3_SQL_Error_Concentration!$F:$F,C3369)=0,"",SUMIFS(Q3_SQL_Error_Concentration!$I:$I,Q3_SQL_Error_Concentration!$A:$A,A3369,Q3_SQL_Error_Concentration!$E:$E,B3369,Q3_SQL_Error_Concentration!$F:$F,C3369))</f>
        <v/>
      </c>
      <c r="H3369" s="5" t="str">
        <f t="shared" si="313"/>
        <v/>
      </c>
      <c r="I3369" s="5">
        <f>IF(D3369&gt;=Q3_Validation!$C$2,1,0)</f>
        <v>1</v>
      </c>
      <c r="J3369" s="8">
        <f t="shared" si="314"/>
        <v>1.2369919497349302</v>
      </c>
      <c r="K3369" s="5" t="str">
        <f t="shared" si="315"/>
        <v>normal</v>
      </c>
      <c r="L3369" s="5">
        <f t="shared" si="316"/>
        <v>0</v>
      </c>
      <c r="M3369" s="5">
        <f t="shared" si="317"/>
        <v>0</v>
      </c>
    </row>
    <row r="3370" spans="1:13">
      <c r="A3370" s="5">
        <v>5411</v>
      </c>
      <c r="B3370" s="5">
        <v>1</v>
      </c>
      <c r="C3370" s="5" t="s">
        <v>62</v>
      </c>
      <c r="D3370" s="5">
        <v>6543</v>
      </c>
      <c r="E3370" s="5">
        <v>77</v>
      </c>
      <c r="F3370" s="8">
        <f t="shared" si="312"/>
        <v>1.1768302002139692</v>
      </c>
      <c r="G3370" s="5" t="str">
        <f>IF(COUNTIFS(Q3_SQL_Error_Concentration!$A:$A,A3370,Q3_SQL_Error_Concentration!$E:$E,B3370,Q3_SQL_Error_Concentration!$F:$F,C3370)=0,"",SUMIFS(Q3_SQL_Error_Concentration!$I:$I,Q3_SQL_Error_Concentration!$A:$A,A3370,Q3_SQL_Error_Concentration!$E:$E,B3370,Q3_SQL_Error_Concentration!$F:$F,C3370))</f>
        <v/>
      </c>
      <c r="H3370" s="5" t="str">
        <f t="shared" si="313"/>
        <v/>
      </c>
      <c r="I3370" s="5">
        <f>IF(D3370&gt;=Q3_Validation!$C$2,1,0)</f>
        <v>1</v>
      </c>
      <c r="J3370" s="8">
        <f t="shared" si="314"/>
        <v>1.1768302002139692</v>
      </c>
      <c r="K3370" s="5" t="str">
        <f t="shared" si="315"/>
        <v>normal</v>
      </c>
      <c r="L3370" s="5">
        <f t="shared" si="316"/>
        <v>0</v>
      </c>
      <c r="M3370" s="5">
        <f t="shared" si="317"/>
        <v>0</v>
      </c>
    </row>
    <row r="3371" spans="1:13">
      <c r="A3371" s="5">
        <v>5411</v>
      </c>
      <c r="B3371" s="5">
        <v>2</v>
      </c>
      <c r="C3371" s="5" t="s">
        <v>63</v>
      </c>
      <c r="D3371" s="5">
        <v>6532</v>
      </c>
      <c r="E3371" s="5">
        <v>65</v>
      </c>
      <c r="F3371" s="8">
        <f t="shared" si="312"/>
        <v>0.99510104102878139</v>
      </c>
      <c r="G3371" s="5" t="str">
        <f>IF(COUNTIFS(Q3_SQL_Error_Concentration!$A:$A,A3371,Q3_SQL_Error_Concentration!$E:$E,B3371,Q3_SQL_Error_Concentration!$F:$F,C3371)=0,"",SUMIFS(Q3_SQL_Error_Concentration!$I:$I,Q3_SQL_Error_Concentration!$A:$A,A3371,Q3_SQL_Error_Concentration!$E:$E,B3371,Q3_SQL_Error_Concentration!$F:$F,C3371))</f>
        <v/>
      </c>
      <c r="H3371" s="5" t="str">
        <f t="shared" si="313"/>
        <v/>
      </c>
      <c r="I3371" s="5">
        <f>IF(D3371&gt;=Q3_Validation!$C$2,1,0)</f>
        <v>1</v>
      </c>
      <c r="J3371" s="8">
        <f t="shared" si="314"/>
        <v>0.99510104102878139</v>
      </c>
      <c r="K3371" s="5" t="str">
        <f t="shared" si="315"/>
        <v>normal</v>
      </c>
      <c r="L3371" s="5">
        <f t="shared" si="316"/>
        <v>0</v>
      </c>
      <c r="M3371" s="5">
        <f t="shared" si="317"/>
        <v>0</v>
      </c>
    </row>
    <row r="3372" spans="1:13">
      <c r="A3372" s="5">
        <v>5411</v>
      </c>
      <c r="B3372" s="5">
        <v>2</v>
      </c>
      <c r="C3372" s="5" t="s">
        <v>62</v>
      </c>
      <c r="D3372" s="5">
        <v>10457</v>
      </c>
      <c r="E3372" s="5">
        <v>128</v>
      </c>
      <c r="F3372" s="8">
        <f t="shared" si="312"/>
        <v>1.2240604379841256</v>
      </c>
      <c r="G3372" s="5" t="str">
        <f>IF(COUNTIFS(Q3_SQL_Error_Concentration!$A:$A,A3372,Q3_SQL_Error_Concentration!$E:$E,B3372,Q3_SQL_Error_Concentration!$F:$F,C3372)=0,"",SUMIFS(Q3_SQL_Error_Concentration!$I:$I,Q3_SQL_Error_Concentration!$A:$A,A3372,Q3_SQL_Error_Concentration!$E:$E,B3372,Q3_SQL_Error_Concentration!$F:$F,C3372))</f>
        <v/>
      </c>
      <c r="H3372" s="5" t="str">
        <f t="shared" si="313"/>
        <v/>
      </c>
      <c r="I3372" s="5">
        <f>IF(D3372&gt;=Q3_Validation!$C$2,1,0)</f>
        <v>1</v>
      </c>
      <c r="J3372" s="8">
        <f t="shared" si="314"/>
        <v>1.2240604379841256</v>
      </c>
      <c r="K3372" s="5" t="str">
        <f t="shared" si="315"/>
        <v>normal</v>
      </c>
      <c r="L3372" s="5">
        <f t="shared" si="316"/>
        <v>0</v>
      </c>
      <c r="M3372" s="5">
        <f t="shared" si="317"/>
        <v>0</v>
      </c>
    </row>
    <row r="3373" spans="1:13">
      <c r="A3373" s="5">
        <v>5411</v>
      </c>
      <c r="B3373" s="5">
        <v>3</v>
      </c>
      <c r="C3373" s="5" t="s">
        <v>63</v>
      </c>
      <c r="D3373" s="5">
        <v>6423</v>
      </c>
      <c r="E3373" s="5">
        <v>87</v>
      </c>
      <c r="F3373" s="8">
        <f t="shared" si="312"/>
        <v>1.3545072396076601</v>
      </c>
      <c r="G3373" s="5" t="str">
        <f>IF(COUNTIFS(Q3_SQL_Error_Concentration!$A:$A,A3373,Q3_SQL_Error_Concentration!$E:$E,B3373,Q3_SQL_Error_Concentration!$F:$F,C3373)=0,"",SUMIFS(Q3_SQL_Error_Concentration!$I:$I,Q3_SQL_Error_Concentration!$A:$A,A3373,Q3_SQL_Error_Concentration!$E:$E,B3373,Q3_SQL_Error_Concentration!$F:$F,C3373))</f>
        <v/>
      </c>
      <c r="H3373" s="5" t="str">
        <f t="shared" si="313"/>
        <v/>
      </c>
      <c r="I3373" s="5">
        <f>IF(D3373&gt;=Q3_Validation!$C$2,1,0)</f>
        <v>1</v>
      </c>
      <c r="J3373" s="8">
        <f t="shared" si="314"/>
        <v>1.3545072396076601</v>
      </c>
      <c r="K3373" s="5" t="str">
        <f t="shared" si="315"/>
        <v>normal</v>
      </c>
      <c r="L3373" s="5">
        <f t="shared" si="316"/>
        <v>0</v>
      </c>
      <c r="M3373" s="5">
        <f t="shared" si="317"/>
        <v>0</v>
      </c>
    </row>
    <row r="3374" spans="1:13">
      <c r="A3374" s="5">
        <v>5411</v>
      </c>
      <c r="B3374" s="5">
        <v>3</v>
      </c>
      <c r="C3374" s="5" t="s">
        <v>62</v>
      </c>
      <c r="D3374" s="5">
        <v>9902</v>
      </c>
      <c r="E3374" s="5">
        <v>132</v>
      </c>
      <c r="F3374" s="8">
        <f t="shared" si="312"/>
        <v>1.3330640274691981</v>
      </c>
      <c r="G3374" s="5" t="str">
        <f>IF(COUNTIFS(Q3_SQL_Error_Concentration!$A:$A,A3374,Q3_SQL_Error_Concentration!$E:$E,B3374,Q3_SQL_Error_Concentration!$F:$F,C3374)=0,"",SUMIFS(Q3_SQL_Error_Concentration!$I:$I,Q3_SQL_Error_Concentration!$A:$A,A3374,Q3_SQL_Error_Concentration!$E:$E,B3374,Q3_SQL_Error_Concentration!$F:$F,C3374))</f>
        <v/>
      </c>
      <c r="H3374" s="5" t="str">
        <f t="shared" si="313"/>
        <v/>
      </c>
      <c r="I3374" s="5">
        <f>IF(D3374&gt;=Q3_Validation!$C$2,1,0)</f>
        <v>1</v>
      </c>
      <c r="J3374" s="8">
        <f t="shared" si="314"/>
        <v>1.3330640274691981</v>
      </c>
      <c r="K3374" s="5" t="str">
        <f t="shared" si="315"/>
        <v>normal</v>
      </c>
      <c r="L3374" s="5">
        <f t="shared" si="316"/>
        <v>0</v>
      </c>
      <c r="M3374" s="5">
        <f t="shared" si="317"/>
        <v>0</v>
      </c>
    </row>
    <row r="3375" spans="1:13">
      <c r="A3375" s="5">
        <v>5411</v>
      </c>
      <c r="B3375" s="5">
        <v>4</v>
      </c>
      <c r="C3375" s="5" t="s">
        <v>63</v>
      </c>
      <c r="D3375" s="5">
        <v>5507</v>
      </c>
      <c r="E3375" s="5">
        <v>87</v>
      </c>
      <c r="F3375" s="8">
        <f t="shared" si="312"/>
        <v>1.5798075177047395</v>
      </c>
      <c r="G3375" s="5" t="str">
        <f>IF(COUNTIFS(Q3_SQL_Error_Concentration!$A:$A,A3375,Q3_SQL_Error_Concentration!$E:$E,B3375,Q3_SQL_Error_Concentration!$F:$F,C3375)=0,"",SUMIFS(Q3_SQL_Error_Concentration!$I:$I,Q3_SQL_Error_Concentration!$A:$A,A3375,Q3_SQL_Error_Concentration!$E:$E,B3375,Q3_SQL_Error_Concentration!$F:$F,C3375))</f>
        <v/>
      </c>
      <c r="H3375" s="5" t="str">
        <f t="shared" si="313"/>
        <v/>
      </c>
      <c r="I3375" s="5">
        <f>IF(D3375&gt;=Q3_Validation!$C$2,1,0)</f>
        <v>1</v>
      </c>
      <c r="J3375" s="8">
        <f t="shared" si="314"/>
        <v>1.5798075177047395</v>
      </c>
      <c r="K3375" s="5" t="str">
        <f t="shared" si="315"/>
        <v>normal</v>
      </c>
      <c r="L3375" s="5">
        <f t="shared" si="316"/>
        <v>0</v>
      </c>
      <c r="M3375" s="5">
        <f t="shared" si="317"/>
        <v>0</v>
      </c>
    </row>
    <row r="3376" spans="1:13">
      <c r="A3376" s="5">
        <v>5411</v>
      </c>
      <c r="B3376" s="5">
        <v>4</v>
      </c>
      <c r="C3376" s="5" t="s">
        <v>62</v>
      </c>
      <c r="D3376" s="5">
        <v>7267</v>
      </c>
      <c r="E3376" s="5">
        <v>136</v>
      </c>
      <c r="F3376" s="8">
        <f t="shared" si="312"/>
        <v>1.871473785606165</v>
      </c>
      <c r="G3376" s="5" t="str">
        <f>IF(COUNTIFS(Q3_SQL_Error_Concentration!$A:$A,A3376,Q3_SQL_Error_Concentration!$E:$E,B3376,Q3_SQL_Error_Concentration!$F:$F,C3376)=0,"",SUMIFS(Q3_SQL_Error_Concentration!$I:$I,Q3_SQL_Error_Concentration!$A:$A,A3376,Q3_SQL_Error_Concentration!$E:$E,B3376,Q3_SQL_Error_Concentration!$F:$F,C3376))</f>
        <v/>
      </c>
      <c r="H3376" s="5" t="str">
        <f t="shared" si="313"/>
        <v/>
      </c>
      <c r="I3376" s="5">
        <f>IF(D3376&gt;=Q3_Validation!$C$2,1,0)</f>
        <v>1</v>
      </c>
      <c r="J3376" s="8">
        <f t="shared" si="314"/>
        <v>1.871473785606165</v>
      </c>
      <c r="K3376" s="5" t="str">
        <f t="shared" si="315"/>
        <v>normal</v>
      </c>
      <c r="L3376" s="5">
        <f t="shared" si="316"/>
        <v>0</v>
      </c>
      <c r="M3376" s="5">
        <f t="shared" si="317"/>
        <v>0</v>
      </c>
    </row>
    <row r="3377" spans="1:13">
      <c r="A3377" s="5">
        <v>5411</v>
      </c>
      <c r="B3377" s="5">
        <v>5</v>
      </c>
      <c r="C3377" s="5" t="s">
        <v>63</v>
      </c>
      <c r="D3377" s="5">
        <v>10665</v>
      </c>
      <c r="E3377" s="5">
        <v>112</v>
      </c>
      <c r="F3377" s="8">
        <f t="shared" si="312"/>
        <v>1.0501640881387717</v>
      </c>
      <c r="G3377" s="5" t="str">
        <f>IF(COUNTIFS(Q3_SQL_Error_Concentration!$A:$A,A3377,Q3_SQL_Error_Concentration!$E:$E,B3377,Q3_SQL_Error_Concentration!$F:$F,C3377)=0,"",SUMIFS(Q3_SQL_Error_Concentration!$I:$I,Q3_SQL_Error_Concentration!$A:$A,A3377,Q3_SQL_Error_Concentration!$E:$E,B3377,Q3_SQL_Error_Concentration!$F:$F,C3377))</f>
        <v/>
      </c>
      <c r="H3377" s="5" t="str">
        <f t="shared" si="313"/>
        <v/>
      </c>
      <c r="I3377" s="5">
        <f>IF(D3377&gt;=Q3_Validation!$C$2,1,0)</f>
        <v>1</v>
      </c>
      <c r="J3377" s="8">
        <f t="shared" si="314"/>
        <v>1.0501640881387717</v>
      </c>
      <c r="K3377" s="5" t="str">
        <f t="shared" si="315"/>
        <v>normal</v>
      </c>
      <c r="L3377" s="5">
        <f t="shared" si="316"/>
        <v>0</v>
      </c>
      <c r="M3377" s="5">
        <f t="shared" si="317"/>
        <v>0</v>
      </c>
    </row>
    <row r="3378" spans="1:13">
      <c r="A3378" s="5">
        <v>5411</v>
      </c>
      <c r="B3378" s="5">
        <v>5</v>
      </c>
      <c r="C3378" s="5" t="s">
        <v>62</v>
      </c>
      <c r="D3378" s="5">
        <v>14931</v>
      </c>
      <c r="E3378" s="5">
        <v>154</v>
      </c>
      <c r="F3378" s="8">
        <f t="shared" si="312"/>
        <v>1.0314111579934364</v>
      </c>
      <c r="G3378" s="5" t="str">
        <f>IF(COUNTIFS(Q3_SQL_Error_Concentration!$A:$A,A3378,Q3_SQL_Error_Concentration!$E:$E,B3378,Q3_SQL_Error_Concentration!$F:$F,C3378)=0,"",SUMIFS(Q3_SQL_Error_Concentration!$I:$I,Q3_SQL_Error_Concentration!$A:$A,A3378,Q3_SQL_Error_Concentration!$E:$E,B3378,Q3_SQL_Error_Concentration!$F:$F,C3378))</f>
        <v/>
      </c>
      <c r="H3378" s="5" t="str">
        <f t="shared" si="313"/>
        <v/>
      </c>
      <c r="I3378" s="5">
        <f>IF(D3378&gt;=Q3_Validation!$C$2,1,0)</f>
        <v>1</v>
      </c>
      <c r="J3378" s="8">
        <f t="shared" si="314"/>
        <v>1.0314111579934364</v>
      </c>
      <c r="K3378" s="5" t="str">
        <f t="shared" si="315"/>
        <v>normal</v>
      </c>
      <c r="L3378" s="5">
        <f t="shared" si="316"/>
        <v>0</v>
      </c>
      <c r="M3378" s="5">
        <f t="shared" si="317"/>
        <v>0</v>
      </c>
    </row>
    <row r="3379" spans="1:13">
      <c r="A3379" s="5">
        <v>5411</v>
      </c>
      <c r="B3379" s="5">
        <v>6</v>
      </c>
      <c r="C3379" s="5" t="s">
        <v>63</v>
      </c>
      <c r="D3379" s="5">
        <v>54366</v>
      </c>
      <c r="E3379" s="5">
        <v>490</v>
      </c>
      <c r="F3379" s="8">
        <f t="shared" si="312"/>
        <v>0.90129860574623843</v>
      </c>
      <c r="G3379" s="5" t="str">
        <f>IF(COUNTIFS(Q3_SQL_Error_Concentration!$A:$A,A3379,Q3_SQL_Error_Concentration!$E:$E,B3379,Q3_SQL_Error_Concentration!$F:$F,C3379)=0,"",SUMIFS(Q3_SQL_Error_Concentration!$I:$I,Q3_SQL_Error_Concentration!$A:$A,A3379,Q3_SQL_Error_Concentration!$E:$E,B3379,Q3_SQL_Error_Concentration!$F:$F,C3379))</f>
        <v/>
      </c>
      <c r="H3379" s="5" t="str">
        <f t="shared" si="313"/>
        <v/>
      </c>
      <c r="I3379" s="5">
        <f>IF(D3379&gt;=Q3_Validation!$C$2,1,0)</f>
        <v>1</v>
      </c>
      <c r="J3379" s="8">
        <f t="shared" si="314"/>
        <v>0.90129860574623843</v>
      </c>
      <c r="K3379" s="5" t="str">
        <f t="shared" si="315"/>
        <v>normal</v>
      </c>
      <c r="L3379" s="5">
        <f t="shared" si="316"/>
        <v>0</v>
      </c>
      <c r="M3379" s="5">
        <f t="shared" si="317"/>
        <v>0</v>
      </c>
    </row>
    <row r="3380" spans="1:13">
      <c r="A3380" s="5">
        <v>5411</v>
      </c>
      <c r="B3380" s="5">
        <v>6</v>
      </c>
      <c r="C3380" s="5" t="s">
        <v>62</v>
      </c>
      <c r="D3380" s="5">
        <v>78190</v>
      </c>
      <c r="E3380" s="5">
        <v>741</v>
      </c>
      <c r="F3380" s="8">
        <f t="shared" si="312"/>
        <v>0.94769152065481521</v>
      </c>
      <c r="G3380" s="5" t="str">
        <f>IF(COUNTIFS(Q3_SQL_Error_Concentration!$A:$A,A3380,Q3_SQL_Error_Concentration!$E:$E,B3380,Q3_SQL_Error_Concentration!$F:$F,C3380)=0,"",SUMIFS(Q3_SQL_Error_Concentration!$I:$I,Q3_SQL_Error_Concentration!$A:$A,A3380,Q3_SQL_Error_Concentration!$E:$E,B3380,Q3_SQL_Error_Concentration!$F:$F,C3380))</f>
        <v/>
      </c>
      <c r="H3380" s="5" t="str">
        <f t="shared" si="313"/>
        <v/>
      </c>
      <c r="I3380" s="5">
        <f>IF(D3380&gt;=Q3_Validation!$C$2,1,0)</f>
        <v>1</v>
      </c>
      <c r="J3380" s="8">
        <f t="shared" si="314"/>
        <v>0.94769152065481521</v>
      </c>
      <c r="K3380" s="5" t="str">
        <f t="shared" si="315"/>
        <v>normal</v>
      </c>
      <c r="L3380" s="5">
        <f t="shared" si="316"/>
        <v>0</v>
      </c>
      <c r="M3380" s="5">
        <f t="shared" si="317"/>
        <v>0</v>
      </c>
    </row>
    <row r="3381" spans="1:13">
      <c r="A3381" s="5">
        <v>5411</v>
      </c>
      <c r="B3381" s="5">
        <v>7</v>
      </c>
      <c r="C3381" s="5" t="s">
        <v>63</v>
      </c>
      <c r="D3381" s="5">
        <v>55908</v>
      </c>
      <c r="E3381" s="5">
        <v>529</v>
      </c>
      <c r="F3381" s="8">
        <f t="shared" si="312"/>
        <v>0.94619732417543112</v>
      </c>
      <c r="G3381" s="5" t="str">
        <f>IF(COUNTIFS(Q3_SQL_Error_Concentration!$A:$A,A3381,Q3_SQL_Error_Concentration!$E:$E,B3381,Q3_SQL_Error_Concentration!$F:$F,C3381)=0,"",SUMIFS(Q3_SQL_Error_Concentration!$I:$I,Q3_SQL_Error_Concentration!$A:$A,A3381,Q3_SQL_Error_Concentration!$E:$E,B3381,Q3_SQL_Error_Concentration!$F:$F,C3381))</f>
        <v/>
      </c>
      <c r="H3381" s="5" t="str">
        <f t="shared" si="313"/>
        <v/>
      </c>
      <c r="I3381" s="5">
        <f>IF(D3381&gt;=Q3_Validation!$C$2,1,0)</f>
        <v>1</v>
      </c>
      <c r="J3381" s="8">
        <f t="shared" si="314"/>
        <v>0.94619732417543112</v>
      </c>
      <c r="K3381" s="5" t="str">
        <f t="shared" si="315"/>
        <v>normal</v>
      </c>
      <c r="L3381" s="5">
        <f t="shared" si="316"/>
        <v>0</v>
      </c>
      <c r="M3381" s="5">
        <f t="shared" si="317"/>
        <v>0</v>
      </c>
    </row>
    <row r="3382" spans="1:13">
      <c r="A3382" s="5">
        <v>5411</v>
      </c>
      <c r="B3382" s="5">
        <v>7</v>
      </c>
      <c r="C3382" s="5" t="s">
        <v>62</v>
      </c>
      <c r="D3382" s="5">
        <v>82281</v>
      </c>
      <c r="E3382" s="5">
        <v>785</v>
      </c>
      <c r="F3382" s="8">
        <f t="shared" si="312"/>
        <v>0.95404771453920101</v>
      </c>
      <c r="G3382" s="5" t="str">
        <f>IF(COUNTIFS(Q3_SQL_Error_Concentration!$A:$A,A3382,Q3_SQL_Error_Concentration!$E:$E,B3382,Q3_SQL_Error_Concentration!$F:$F,C3382)=0,"",SUMIFS(Q3_SQL_Error_Concentration!$I:$I,Q3_SQL_Error_Concentration!$A:$A,A3382,Q3_SQL_Error_Concentration!$E:$E,B3382,Q3_SQL_Error_Concentration!$F:$F,C3382))</f>
        <v/>
      </c>
      <c r="H3382" s="5" t="str">
        <f t="shared" si="313"/>
        <v/>
      </c>
      <c r="I3382" s="5">
        <f>IF(D3382&gt;=Q3_Validation!$C$2,1,0)</f>
        <v>1</v>
      </c>
      <c r="J3382" s="8">
        <f t="shared" si="314"/>
        <v>0.95404771453920101</v>
      </c>
      <c r="K3382" s="5" t="str">
        <f t="shared" si="315"/>
        <v>normal</v>
      </c>
      <c r="L3382" s="5">
        <f t="shared" si="316"/>
        <v>0</v>
      </c>
      <c r="M3382" s="5">
        <f t="shared" si="317"/>
        <v>0</v>
      </c>
    </row>
    <row r="3383" spans="1:13">
      <c r="A3383" s="5">
        <v>5411</v>
      </c>
      <c r="B3383" s="5">
        <v>8</v>
      </c>
      <c r="C3383" s="5" t="s">
        <v>63</v>
      </c>
      <c r="D3383" s="5">
        <v>64847</v>
      </c>
      <c r="E3383" s="5">
        <v>608</v>
      </c>
      <c r="F3383" s="8">
        <f t="shared" si="312"/>
        <v>0.93759156167594493</v>
      </c>
      <c r="G3383" s="5" t="str">
        <f>IF(COUNTIFS(Q3_SQL_Error_Concentration!$A:$A,A3383,Q3_SQL_Error_Concentration!$E:$E,B3383,Q3_SQL_Error_Concentration!$F:$F,C3383)=0,"",SUMIFS(Q3_SQL_Error_Concentration!$I:$I,Q3_SQL_Error_Concentration!$A:$A,A3383,Q3_SQL_Error_Concentration!$E:$E,B3383,Q3_SQL_Error_Concentration!$F:$F,C3383))</f>
        <v/>
      </c>
      <c r="H3383" s="5" t="str">
        <f t="shared" si="313"/>
        <v/>
      </c>
      <c r="I3383" s="5">
        <f>IF(D3383&gt;=Q3_Validation!$C$2,1,0)</f>
        <v>1</v>
      </c>
      <c r="J3383" s="8">
        <f t="shared" si="314"/>
        <v>0.93759156167594493</v>
      </c>
      <c r="K3383" s="5" t="str">
        <f t="shared" si="315"/>
        <v>normal</v>
      </c>
      <c r="L3383" s="5">
        <f t="shared" si="316"/>
        <v>0</v>
      </c>
      <c r="M3383" s="5">
        <f t="shared" si="317"/>
        <v>0</v>
      </c>
    </row>
    <row r="3384" spans="1:13">
      <c r="A3384" s="5">
        <v>5411</v>
      </c>
      <c r="B3384" s="5">
        <v>8</v>
      </c>
      <c r="C3384" s="5" t="s">
        <v>62</v>
      </c>
      <c r="D3384" s="5">
        <v>91640</v>
      </c>
      <c r="E3384" s="5">
        <v>867</v>
      </c>
      <c r="F3384" s="8">
        <f t="shared" si="312"/>
        <v>0.94609340899170669</v>
      </c>
      <c r="G3384" s="5" t="str">
        <f>IF(COUNTIFS(Q3_SQL_Error_Concentration!$A:$A,A3384,Q3_SQL_Error_Concentration!$E:$E,B3384,Q3_SQL_Error_Concentration!$F:$F,C3384)=0,"",SUMIFS(Q3_SQL_Error_Concentration!$I:$I,Q3_SQL_Error_Concentration!$A:$A,A3384,Q3_SQL_Error_Concentration!$E:$E,B3384,Q3_SQL_Error_Concentration!$F:$F,C3384))</f>
        <v/>
      </c>
      <c r="H3384" s="5" t="str">
        <f t="shared" si="313"/>
        <v/>
      </c>
      <c r="I3384" s="5">
        <f>IF(D3384&gt;=Q3_Validation!$C$2,1,0)</f>
        <v>1</v>
      </c>
      <c r="J3384" s="8">
        <f t="shared" si="314"/>
        <v>0.94609340899170669</v>
      </c>
      <c r="K3384" s="5" t="str">
        <f t="shared" si="315"/>
        <v>normal</v>
      </c>
      <c r="L3384" s="5">
        <f t="shared" si="316"/>
        <v>0</v>
      </c>
      <c r="M3384" s="5">
        <f t="shared" si="317"/>
        <v>0</v>
      </c>
    </row>
    <row r="3385" spans="1:13">
      <c r="A3385" s="5">
        <v>5411</v>
      </c>
      <c r="B3385" s="5">
        <v>9</v>
      </c>
      <c r="C3385" s="5" t="s">
        <v>63</v>
      </c>
      <c r="D3385" s="5">
        <v>63623</v>
      </c>
      <c r="E3385" s="5">
        <v>555</v>
      </c>
      <c r="F3385" s="8">
        <f t="shared" si="312"/>
        <v>0.87232604561243576</v>
      </c>
      <c r="G3385" s="5" t="str">
        <f>IF(COUNTIFS(Q3_SQL_Error_Concentration!$A:$A,A3385,Q3_SQL_Error_Concentration!$E:$E,B3385,Q3_SQL_Error_Concentration!$F:$F,C3385)=0,"",SUMIFS(Q3_SQL_Error_Concentration!$I:$I,Q3_SQL_Error_Concentration!$A:$A,A3385,Q3_SQL_Error_Concentration!$E:$E,B3385,Q3_SQL_Error_Concentration!$F:$F,C3385))</f>
        <v/>
      </c>
      <c r="H3385" s="5" t="str">
        <f t="shared" si="313"/>
        <v/>
      </c>
      <c r="I3385" s="5">
        <f>IF(D3385&gt;=Q3_Validation!$C$2,1,0)</f>
        <v>1</v>
      </c>
      <c r="J3385" s="8">
        <f t="shared" si="314"/>
        <v>0.87232604561243576</v>
      </c>
      <c r="K3385" s="5" t="str">
        <f t="shared" si="315"/>
        <v>normal</v>
      </c>
      <c r="L3385" s="5">
        <f t="shared" si="316"/>
        <v>0</v>
      </c>
      <c r="M3385" s="5">
        <f t="shared" si="317"/>
        <v>0</v>
      </c>
    </row>
    <row r="3386" spans="1:13">
      <c r="A3386" s="5">
        <v>5411</v>
      </c>
      <c r="B3386" s="5">
        <v>9</v>
      </c>
      <c r="C3386" s="5" t="s">
        <v>62</v>
      </c>
      <c r="D3386" s="5">
        <v>87173</v>
      </c>
      <c r="E3386" s="5">
        <v>873</v>
      </c>
      <c r="F3386" s="8">
        <f t="shared" si="312"/>
        <v>1.0014568731143818</v>
      </c>
      <c r="G3386" s="5" t="str">
        <f>IF(COUNTIFS(Q3_SQL_Error_Concentration!$A:$A,A3386,Q3_SQL_Error_Concentration!$E:$E,B3386,Q3_SQL_Error_Concentration!$F:$F,C3386)=0,"",SUMIFS(Q3_SQL_Error_Concentration!$I:$I,Q3_SQL_Error_Concentration!$A:$A,A3386,Q3_SQL_Error_Concentration!$E:$E,B3386,Q3_SQL_Error_Concentration!$F:$F,C3386))</f>
        <v/>
      </c>
      <c r="H3386" s="5" t="str">
        <f t="shared" si="313"/>
        <v/>
      </c>
      <c r="I3386" s="5">
        <f>IF(D3386&gt;=Q3_Validation!$C$2,1,0)</f>
        <v>1</v>
      </c>
      <c r="J3386" s="8">
        <f t="shared" si="314"/>
        <v>1.0014568731143818</v>
      </c>
      <c r="K3386" s="5" t="str">
        <f t="shared" si="315"/>
        <v>normal</v>
      </c>
      <c r="L3386" s="5">
        <f t="shared" si="316"/>
        <v>0</v>
      </c>
      <c r="M3386" s="5">
        <f t="shared" si="317"/>
        <v>0</v>
      </c>
    </row>
    <row r="3387" spans="1:13">
      <c r="A3387" s="5">
        <v>5411</v>
      </c>
      <c r="B3387" s="5">
        <v>10</v>
      </c>
      <c r="C3387" s="5" t="s">
        <v>63</v>
      </c>
      <c r="D3387" s="5">
        <v>57686</v>
      </c>
      <c r="E3387" s="5">
        <v>539</v>
      </c>
      <c r="F3387" s="8">
        <f t="shared" si="312"/>
        <v>0.93436882432479285</v>
      </c>
      <c r="G3387" s="5" t="str">
        <f>IF(COUNTIFS(Q3_SQL_Error_Concentration!$A:$A,A3387,Q3_SQL_Error_Concentration!$E:$E,B3387,Q3_SQL_Error_Concentration!$F:$F,C3387)=0,"",SUMIFS(Q3_SQL_Error_Concentration!$I:$I,Q3_SQL_Error_Concentration!$A:$A,A3387,Q3_SQL_Error_Concentration!$E:$E,B3387,Q3_SQL_Error_Concentration!$F:$F,C3387))</f>
        <v/>
      </c>
      <c r="H3387" s="5" t="str">
        <f t="shared" si="313"/>
        <v/>
      </c>
      <c r="I3387" s="5">
        <f>IF(D3387&gt;=Q3_Validation!$C$2,1,0)</f>
        <v>1</v>
      </c>
      <c r="J3387" s="8">
        <f t="shared" si="314"/>
        <v>0.93436882432479285</v>
      </c>
      <c r="K3387" s="5" t="str">
        <f t="shared" si="315"/>
        <v>normal</v>
      </c>
      <c r="L3387" s="5">
        <f t="shared" si="316"/>
        <v>0</v>
      </c>
      <c r="M3387" s="5">
        <f t="shared" si="317"/>
        <v>0</v>
      </c>
    </row>
    <row r="3388" spans="1:13">
      <c r="A3388" s="5">
        <v>5411</v>
      </c>
      <c r="B3388" s="5">
        <v>10</v>
      </c>
      <c r="C3388" s="5" t="s">
        <v>62</v>
      </c>
      <c r="D3388" s="5">
        <v>84351</v>
      </c>
      <c r="E3388" s="5">
        <v>768</v>
      </c>
      <c r="F3388" s="8">
        <f t="shared" si="312"/>
        <v>0.91048120354234097</v>
      </c>
      <c r="G3388" s="5" t="str">
        <f>IF(COUNTIFS(Q3_SQL_Error_Concentration!$A:$A,A3388,Q3_SQL_Error_Concentration!$E:$E,B3388,Q3_SQL_Error_Concentration!$F:$F,C3388)=0,"",SUMIFS(Q3_SQL_Error_Concentration!$I:$I,Q3_SQL_Error_Concentration!$A:$A,A3388,Q3_SQL_Error_Concentration!$E:$E,B3388,Q3_SQL_Error_Concentration!$F:$F,C3388))</f>
        <v/>
      </c>
      <c r="H3388" s="5" t="str">
        <f t="shared" si="313"/>
        <v/>
      </c>
      <c r="I3388" s="5">
        <f>IF(D3388&gt;=Q3_Validation!$C$2,1,0)</f>
        <v>1</v>
      </c>
      <c r="J3388" s="8">
        <f t="shared" si="314"/>
        <v>0.91048120354234097</v>
      </c>
      <c r="K3388" s="5" t="str">
        <f t="shared" si="315"/>
        <v>normal</v>
      </c>
      <c r="L3388" s="5">
        <f t="shared" si="316"/>
        <v>0</v>
      </c>
      <c r="M3388" s="5">
        <f t="shared" si="317"/>
        <v>0</v>
      </c>
    </row>
    <row r="3389" spans="1:13">
      <c r="A3389" s="5">
        <v>5411</v>
      </c>
      <c r="B3389" s="5">
        <v>11</v>
      </c>
      <c r="C3389" s="5" t="s">
        <v>63</v>
      </c>
      <c r="D3389" s="5">
        <v>60154</v>
      </c>
      <c r="E3389" s="5">
        <v>609</v>
      </c>
      <c r="F3389" s="8">
        <f t="shared" si="312"/>
        <v>1.0124015028094557</v>
      </c>
      <c r="G3389" s="5" t="str">
        <f>IF(COUNTIFS(Q3_SQL_Error_Concentration!$A:$A,A3389,Q3_SQL_Error_Concentration!$E:$E,B3389,Q3_SQL_Error_Concentration!$F:$F,C3389)=0,"",SUMIFS(Q3_SQL_Error_Concentration!$I:$I,Q3_SQL_Error_Concentration!$A:$A,A3389,Q3_SQL_Error_Concentration!$E:$E,B3389,Q3_SQL_Error_Concentration!$F:$F,C3389))</f>
        <v/>
      </c>
      <c r="H3389" s="5" t="str">
        <f t="shared" si="313"/>
        <v/>
      </c>
      <c r="I3389" s="5">
        <f>IF(D3389&gt;=Q3_Validation!$C$2,1,0)</f>
        <v>1</v>
      </c>
      <c r="J3389" s="8">
        <f t="shared" si="314"/>
        <v>1.0124015028094557</v>
      </c>
      <c r="K3389" s="5" t="str">
        <f t="shared" si="315"/>
        <v>normal</v>
      </c>
      <c r="L3389" s="5">
        <f t="shared" si="316"/>
        <v>0</v>
      </c>
      <c r="M3389" s="5">
        <f t="shared" si="317"/>
        <v>0</v>
      </c>
    </row>
    <row r="3390" spans="1:13">
      <c r="A3390" s="5">
        <v>5411</v>
      </c>
      <c r="B3390" s="5">
        <v>11</v>
      </c>
      <c r="C3390" s="5" t="s">
        <v>62</v>
      </c>
      <c r="D3390" s="5">
        <v>88197</v>
      </c>
      <c r="E3390" s="5">
        <v>779</v>
      </c>
      <c r="F3390" s="8">
        <f t="shared" si="312"/>
        <v>0.88324999716543651</v>
      </c>
      <c r="G3390" s="5" t="str">
        <f>IF(COUNTIFS(Q3_SQL_Error_Concentration!$A:$A,A3390,Q3_SQL_Error_Concentration!$E:$E,B3390,Q3_SQL_Error_Concentration!$F:$F,C3390)=0,"",SUMIFS(Q3_SQL_Error_Concentration!$I:$I,Q3_SQL_Error_Concentration!$A:$A,A3390,Q3_SQL_Error_Concentration!$E:$E,B3390,Q3_SQL_Error_Concentration!$F:$F,C3390))</f>
        <v/>
      </c>
      <c r="H3390" s="5" t="str">
        <f t="shared" si="313"/>
        <v/>
      </c>
      <c r="I3390" s="5">
        <f>IF(D3390&gt;=Q3_Validation!$C$2,1,0)</f>
        <v>1</v>
      </c>
      <c r="J3390" s="8">
        <f t="shared" si="314"/>
        <v>0.88324999716543651</v>
      </c>
      <c r="K3390" s="5" t="str">
        <f t="shared" si="315"/>
        <v>normal</v>
      </c>
      <c r="L3390" s="5">
        <f t="shared" si="316"/>
        <v>0</v>
      </c>
      <c r="M3390" s="5">
        <f t="shared" si="317"/>
        <v>0</v>
      </c>
    </row>
    <row r="3391" spans="1:13">
      <c r="A3391" s="5">
        <v>5411</v>
      </c>
      <c r="B3391" s="5">
        <v>12</v>
      </c>
      <c r="C3391" s="5" t="s">
        <v>63</v>
      </c>
      <c r="D3391" s="5">
        <v>51714</v>
      </c>
      <c r="E3391" s="5">
        <v>550</v>
      </c>
      <c r="F3391" s="8">
        <f t="shared" si="312"/>
        <v>1.0635417875236879</v>
      </c>
      <c r="G3391" s="5" t="str">
        <f>IF(COUNTIFS(Q3_SQL_Error_Concentration!$A:$A,A3391,Q3_SQL_Error_Concentration!$E:$E,B3391,Q3_SQL_Error_Concentration!$F:$F,C3391)=0,"",SUMIFS(Q3_SQL_Error_Concentration!$I:$I,Q3_SQL_Error_Concentration!$A:$A,A3391,Q3_SQL_Error_Concentration!$E:$E,B3391,Q3_SQL_Error_Concentration!$F:$F,C3391))</f>
        <v/>
      </c>
      <c r="H3391" s="5" t="str">
        <f t="shared" si="313"/>
        <v/>
      </c>
      <c r="I3391" s="5">
        <f>IF(D3391&gt;=Q3_Validation!$C$2,1,0)</f>
        <v>1</v>
      </c>
      <c r="J3391" s="8">
        <f t="shared" si="314"/>
        <v>1.0635417875236879</v>
      </c>
      <c r="K3391" s="5" t="str">
        <f t="shared" si="315"/>
        <v>normal</v>
      </c>
      <c r="L3391" s="5">
        <f t="shared" si="316"/>
        <v>0</v>
      </c>
      <c r="M3391" s="5">
        <f t="shared" si="317"/>
        <v>0</v>
      </c>
    </row>
    <row r="3392" spans="1:13">
      <c r="A3392" s="5">
        <v>5411</v>
      </c>
      <c r="B3392" s="5">
        <v>12</v>
      </c>
      <c r="C3392" s="5" t="s">
        <v>62</v>
      </c>
      <c r="D3392" s="5">
        <v>80843</v>
      </c>
      <c r="E3392" s="5">
        <v>769</v>
      </c>
      <c r="F3392" s="8">
        <f t="shared" si="312"/>
        <v>0.95122645126974503</v>
      </c>
      <c r="G3392" s="5" t="str">
        <f>IF(COUNTIFS(Q3_SQL_Error_Concentration!$A:$A,A3392,Q3_SQL_Error_Concentration!$E:$E,B3392,Q3_SQL_Error_Concentration!$F:$F,C3392)=0,"",SUMIFS(Q3_SQL_Error_Concentration!$I:$I,Q3_SQL_Error_Concentration!$A:$A,A3392,Q3_SQL_Error_Concentration!$E:$E,B3392,Q3_SQL_Error_Concentration!$F:$F,C3392))</f>
        <v/>
      </c>
      <c r="H3392" s="5" t="str">
        <f t="shared" si="313"/>
        <v/>
      </c>
      <c r="I3392" s="5">
        <f>IF(D3392&gt;=Q3_Validation!$C$2,1,0)</f>
        <v>1</v>
      </c>
      <c r="J3392" s="8">
        <f t="shared" si="314"/>
        <v>0.95122645126974503</v>
      </c>
      <c r="K3392" s="5" t="str">
        <f t="shared" si="315"/>
        <v>normal</v>
      </c>
      <c r="L3392" s="5">
        <f t="shared" si="316"/>
        <v>0</v>
      </c>
      <c r="M3392" s="5">
        <f t="shared" si="317"/>
        <v>0</v>
      </c>
    </row>
    <row r="3393" spans="1:13">
      <c r="A3393" s="5">
        <v>5411</v>
      </c>
      <c r="B3393" s="5">
        <v>13</v>
      </c>
      <c r="C3393" s="5" t="s">
        <v>63</v>
      </c>
      <c r="D3393" s="5">
        <v>39934</v>
      </c>
      <c r="E3393" s="5">
        <v>445</v>
      </c>
      <c r="F3393" s="8">
        <f t="shared" si="312"/>
        <v>1.1143386587869986</v>
      </c>
      <c r="G3393" s="5" t="str">
        <f>IF(COUNTIFS(Q3_SQL_Error_Concentration!$A:$A,A3393,Q3_SQL_Error_Concentration!$E:$E,B3393,Q3_SQL_Error_Concentration!$F:$F,C3393)=0,"",SUMIFS(Q3_SQL_Error_Concentration!$I:$I,Q3_SQL_Error_Concentration!$A:$A,A3393,Q3_SQL_Error_Concentration!$E:$E,B3393,Q3_SQL_Error_Concentration!$F:$F,C3393))</f>
        <v/>
      </c>
      <c r="H3393" s="5" t="str">
        <f t="shared" si="313"/>
        <v/>
      </c>
      <c r="I3393" s="5">
        <f>IF(D3393&gt;=Q3_Validation!$C$2,1,0)</f>
        <v>1</v>
      </c>
      <c r="J3393" s="8">
        <f t="shared" si="314"/>
        <v>1.1143386587869986</v>
      </c>
      <c r="K3393" s="5" t="str">
        <f t="shared" si="315"/>
        <v>normal</v>
      </c>
      <c r="L3393" s="5">
        <f t="shared" si="316"/>
        <v>0</v>
      </c>
      <c r="M3393" s="5">
        <f t="shared" si="317"/>
        <v>0</v>
      </c>
    </row>
    <row r="3394" spans="1:13">
      <c r="A3394" s="5">
        <v>5411</v>
      </c>
      <c r="B3394" s="5">
        <v>13</v>
      </c>
      <c r="C3394" s="5" t="s">
        <v>62</v>
      </c>
      <c r="D3394" s="5">
        <v>58025</v>
      </c>
      <c r="E3394" s="5">
        <v>740</v>
      </c>
      <c r="F3394" s="8">
        <f t="shared" ref="F3394:F3457" si="318">100*E3394/D3394</f>
        <v>1.2753123653597587</v>
      </c>
      <c r="G3394" s="5" t="str">
        <f>IF(COUNTIFS(Q3_SQL_Error_Concentration!$A:$A,A3394,Q3_SQL_Error_Concentration!$E:$E,B3394,Q3_SQL_Error_Concentration!$F:$F,C3394)=0,"",SUMIFS(Q3_SQL_Error_Concentration!$I:$I,Q3_SQL_Error_Concentration!$A:$A,A3394,Q3_SQL_Error_Concentration!$E:$E,B3394,Q3_SQL_Error_Concentration!$F:$F,C3394))</f>
        <v/>
      </c>
      <c r="H3394" s="5" t="str">
        <f t="shared" ref="H3394:H3457" si="319">IF(G3394="","",IF(ABS(F3394-G3394)&lt;=0.0002,"PASS","FAIL"))</f>
        <v/>
      </c>
      <c r="I3394" s="5">
        <f>IF(D3394&gt;=Q3_Validation!$C$2,1,0)</f>
        <v>1</v>
      </c>
      <c r="J3394" s="8">
        <f t="shared" ref="J3394:J3457" si="320">IF(I3394=1,F3394,"")</f>
        <v>1.2753123653597587</v>
      </c>
      <c r="K3394" s="5" t="str">
        <f t="shared" ref="K3394:K3457" si="321">IF(D3394&lt;601,"excluded",IF(J3394&gt;3.628192,"outlier",IF(J3394&gt;=2.11093,"high-error","normal")))</f>
        <v>normal</v>
      </c>
      <c r="L3394" s="5">
        <f t="shared" ref="L3394:L3457" si="322">COUNTIFS(A:A,A3394,K:K,"high-error")+COUNTIFS(A:A,A3394,K:K,"outlier")</f>
        <v>0</v>
      </c>
      <c r="M3394" s="5">
        <f t="shared" ref="M3394:M3457" si="323">IF(AND(L3394&gt;=2,OR(K3394="high-error",K3394="outlier")),1,0)</f>
        <v>0</v>
      </c>
    </row>
    <row r="3395" spans="1:13">
      <c r="A3395" s="5">
        <v>5411</v>
      </c>
      <c r="B3395" s="5">
        <v>14</v>
      </c>
      <c r="C3395" s="5" t="s">
        <v>63</v>
      </c>
      <c r="D3395" s="5">
        <v>28085</v>
      </c>
      <c r="E3395" s="5">
        <v>405</v>
      </c>
      <c r="F3395" s="8">
        <f t="shared" si="318"/>
        <v>1.4420509168595335</v>
      </c>
      <c r="G3395" s="5" t="str">
        <f>IF(COUNTIFS(Q3_SQL_Error_Concentration!$A:$A,A3395,Q3_SQL_Error_Concentration!$E:$E,B3395,Q3_SQL_Error_Concentration!$F:$F,C3395)=0,"",SUMIFS(Q3_SQL_Error_Concentration!$I:$I,Q3_SQL_Error_Concentration!$A:$A,A3395,Q3_SQL_Error_Concentration!$E:$E,B3395,Q3_SQL_Error_Concentration!$F:$F,C3395))</f>
        <v/>
      </c>
      <c r="H3395" s="5" t="str">
        <f t="shared" si="319"/>
        <v/>
      </c>
      <c r="I3395" s="5">
        <f>IF(D3395&gt;=Q3_Validation!$C$2,1,0)</f>
        <v>1</v>
      </c>
      <c r="J3395" s="8">
        <f t="shared" si="320"/>
        <v>1.4420509168595335</v>
      </c>
      <c r="K3395" s="5" t="str">
        <f t="shared" si="321"/>
        <v>normal</v>
      </c>
      <c r="L3395" s="5">
        <f t="shared" si="322"/>
        <v>0</v>
      </c>
      <c r="M3395" s="5">
        <f t="shared" si="323"/>
        <v>0</v>
      </c>
    </row>
    <row r="3396" spans="1:13">
      <c r="A3396" s="5">
        <v>5411</v>
      </c>
      <c r="B3396" s="5">
        <v>14</v>
      </c>
      <c r="C3396" s="5" t="s">
        <v>62</v>
      </c>
      <c r="D3396" s="5">
        <v>43758</v>
      </c>
      <c r="E3396" s="5">
        <v>635</v>
      </c>
      <c r="F3396" s="8">
        <f t="shared" si="318"/>
        <v>1.4511632158690981</v>
      </c>
      <c r="G3396" s="5" t="str">
        <f>IF(COUNTIFS(Q3_SQL_Error_Concentration!$A:$A,A3396,Q3_SQL_Error_Concentration!$E:$E,B3396,Q3_SQL_Error_Concentration!$F:$F,C3396)=0,"",SUMIFS(Q3_SQL_Error_Concentration!$I:$I,Q3_SQL_Error_Concentration!$A:$A,A3396,Q3_SQL_Error_Concentration!$E:$E,B3396,Q3_SQL_Error_Concentration!$F:$F,C3396))</f>
        <v/>
      </c>
      <c r="H3396" s="5" t="str">
        <f t="shared" si="319"/>
        <v/>
      </c>
      <c r="I3396" s="5">
        <f>IF(D3396&gt;=Q3_Validation!$C$2,1,0)</f>
        <v>1</v>
      </c>
      <c r="J3396" s="8">
        <f t="shared" si="320"/>
        <v>1.4511632158690981</v>
      </c>
      <c r="K3396" s="5" t="str">
        <f t="shared" si="321"/>
        <v>normal</v>
      </c>
      <c r="L3396" s="5">
        <f t="shared" si="322"/>
        <v>0</v>
      </c>
      <c r="M3396" s="5">
        <f t="shared" si="323"/>
        <v>0</v>
      </c>
    </row>
    <row r="3397" spans="1:13">
      <c r="A3397" s="5">
        <v>5411</v>
      </c>
      <c r="B3397" s="5">
        <v>15</v>
      </c>
      <c r="C3397" s="5" t="s">
        <v>63</v>
      </c>
      <c r="D3397" s="5">
        <v>32524</v>
      </c>
      <c r="E3397" s="5">
        <v>547</v>
      </c>
      <c r="F3397" s="8">
        <f t="shared" si="318"/>
        <v>1.6818349526503504</v>
      </c>
      <c r="G3397" s="5" t="str">
        <f>IF(COUNTIFS(Q3_SQL_Error_Concentration!$A:$A,A3397,Q3_SQL_Error_Concentration!$E:$E,B3397,Q3_SQL_Error_Concentration!$F:$F,C3397)=0,"",SUMIFS(Q3_SQL_Error_Concentration!$I:$I,Q3_SQL_Error_Concentration!$A:$A,A3397,Q3_SQL_Error_Concentration!$E:$E,B3397,Q3_SQL_Error_Concentration!$F:$F,C3397))</f>
        <v/>
      </c>
      <c r="H3397" s="5" t="str">
        <f t="shared" si="319"/>
        <v/>
      </c>
      <c r="I3397" s="5">
        <f>IF(D3397&gt;=Q3_Validation!$C$2,1,0)</f>
        <v>1</v>
      </c>
      <c r="J3397" s="8">
        <f t="shared" si="320"/>
        <v>1.6818349526503504</v>
      </c>
      <c r="K3397" s="5" t="str">
        <f t="shared" si="321"/>
        <v>normal</v>
      </c>
      <c r="L3397" s="5">
        <f t="shared" si="322"/>
        <v>0</v>
      </c>
      <c r="M3397" s="5">
        <f t="shared" si="323"/>
        <v>0</v>
      </c>
    </row>
    <row r="3398" spans="1:13">
      <c r="A3398" s="5">
        <v>5411</v>
      </c>
      <c r="B3398" s="5">
        <v>15</v>
      </c>
      <c r="C3398" s="5" t="s">
        <v>62</v>
      </c>
      <c r="D3398" s="5">
        <v>46095</v>
      </c>
      <c r="E3398" s="5">
        <v>731</v>
      </c>
      <c r="F3398" s="8">
        <f t="shared" si="318"/>
        <v>1.5858552988393535</v>
      </c>
      <c r="G3398" s="5" t="str">
        <f>IF(COUNTIFS(Q3_SQL_Error_Concentration!$A:$A,A3398,Q3_SQL_Error_Concentration!$E:$E,B3398,Q3_SQL_Error_Concentration!$F:$F,C3398)=0,"",SUMIFS(Q3_SQL_Error_Concentration!$I:$I,Q3_SQL_Error_Concentration!$A:$A,A3398,Q3_SQL_Error_Concentration!$E:$E,B3398,Q3_SQL_Error_Concentration!$F:$F,C3398))</f>
        <v/>
      </c>
      <c r="H3398" s="5" t="str">
        <f t="shared" si="319"/>
        <v/>
      </c>
      <c r="I3398" s="5">
        <f>IF(D3398&gt;=Q3_Validation!$C$2,1,0)</f>
        <v>1</v>
      </c>
      <c r="J3398" s="8">
        <f t="shared" si="320"/>
        <v>1.5858552988393535</v>
      </c>
      <c r="K3398" s="5" t="str">
        <f t="shared" si="321"/>
        <v>normal</v>
      </c>
      <c r="L3398" s="5">
        <f t="shared" si="322"/>
        <v>0</v>
      </c>
      <c r="M3398" s="5">
        <f t="shared" si="323"/>
        <v>0</v>
      </c>
    </row>
    <row r="3399" spans="1:13">
      <c r="A3399" s="5">
        <v>5411</v>
      </c>
      <c r="B3399" s="5">
        <v>16</v>
      </c>
      <c r="C3399" s="5" t="s">
        <v>63</v>
      </c>
      <c r="D3399" s="5">
        <v>29051</v>
      </c>
      <c r="E3399" s="5">
        <v>451</v>
      </c>
      <c r="F3399" s="8">
        <f t="shared" si="318"/>
        <v>1.5524422567209391</v>
      </c>
      <c r="G3399" s="5" t="str">
        <f>IF(COUNTIFS(Q3_SQL_Error_Concentration!$A:$A,A3399,Q3_SQL_Error_Concentration!$E:$E,B3399,Q3_SQL_Error_Concentration!$F:$F,C3399)=0,"",SUMIFS(Q3_SQL_Error_Concentration!$I:$I,Q3_SQL_Error_Concentration!$A:$A,A3399,Q3_SQL_Error_Concentration!$E:$E,B3399,Q3_SQL_Error_Concentration!$F:$F,C3399))</f>
        <v/>
      </c>
      <c r="H3399" s="5" t="str">
        <f t="shared" si="319"/>
        <v/>
      </c>
      <c r="I3399" s="5">
        <f>IF(D3399&gt;=Q3_Validation!$C$2,1,0)</f>
        <v>1</v>
      </c>
      <c r="J3399" s="8">
        <f t="shared" si="320"/>
        <v>1.5524422567209391</v>
      </c>
      <c r="K3399" s="5" t="str">
        <f t="shared" si="321"/>
        <v>normal</v>
      </c>
      <c r="L3399" s="5">
        <f t="shared" si="322"/>
        <v>0</v>
      </c>
      <c r="M3399" s="5">
        <f t="shared" si="323"/>
        <v>0</v>
      </c>
    </row>
    <row r="3400" spans="1:13">
      <c r="A3400" s="5">
        <v>5411</v>
      </c>
      <c r="B3400" s="5">
        <v>16</v>
      </c>
      <c r="C3400" s="5" t="s">
        <v>62</v>
      </c>
      <c r="D3400" s="5">
        <v>42762</v>
      </c>
      <c r="E3400" s="5">
        <v>692</v>
      </c>
      <c r="F3400" s="8">
        <f t="shared" si="318"/>
        <v>1.6182592020953184</v>
      </c>
      <c r="G3400" s="5" t="str">
        <f>IF(COUNTIFS(Q3_SQL_Error_Concentration!$A:$A,A3400,Q3_SQL_Error_Concentration!$E:$E,B3400,Q3_SQL_Error_Concentration!$F:$F,C3400)=0,"",SUMIFS(Q3_SQL_Error_Concentration!$I:$I,Q3_SQL_Error_Concentration!$A:$A,A3400,Q3_SQL_Error_Concentration!$E:$E,B3400,Q3_SQL_Error_Concentration!$F:$F,C3400))</f>
        <v/>
      </c>
      <c r="H3400" s="5" t="str">
        <f t="shared" si="319"/>
        <v/>
      </c>
      <c r="I3400" s="5">
        <f>IF(D3400&gt;=Q3_Validation!$C$2,1,0)</f>
        <v>1</v>
      </c>
      <c r="J3400" s="8">
        <f t="shared" si="320"/>
        <v>1.6182592020953184</v>
      </c>
      <c r="K3400" s="5" t="str">
        <f t="shared" si="321"/>
        <v>normal</v>
      </c>
      <c r="L3400" s="5">
        <f t="shared" si="322"/>
        <v>0</v>
      </c>
      <c r="M3400" s="5">
        <f t="shared" si="323"/>
        <v>0</v>
      </c>
    </row>
    <row r="3401" spans="1:13">
      <c r="A3401" s="5">
        <v>5411</v>
      </c>
      <c r="B3401" s="5">
        <v>17</v>
      </c>
      <c r="C3401" s="5" t="s">
        <v>63</v>
      </c>
      <c r="D3401" s="5">
        <v>11671</v>
      </c>
      <c r="E3401" s="5">
        <v>187</v>
      </c>
      <c r="F3401" s="8">
        <f t="shared" si="318"/>
        <v>1.6022620169651272</v>
      </c>
      <c r="G3401" s="5" t="str">
        <f>IF(COUNTIFS(Q3_SQL_Error_Concentration!$A:$A,A3401,Q3_SQL_Error_Concentration!$E:$E,B3401,Q3_SQL_Error_Concentration!$F:$F,C3401)=0,"",SUMIFS(Q3_SQL_Error_Concentration!$I:$I,Q3_SQL_Error_Concentration!$A:$A,A3401,Q3_SQL_Error_Concentration!$E:$E,B3401,Q3_SQL_Error_Concentration!$F:$F,C3401))</f>
        <v/>
      </c>
      <c r="H3401" s="5" t="str">
        <f t="shared" si="319"/>
        <v/>
      </c>
      <c r="I3401" s="5">
        <f>IF(D3401&gt;=Q3_Validation!$C$2,1,0)</f>
        <v>1</v>
      </c>
      <c r="J3401" s="8">
        <f t="shared" si="320"/>
        <v>1.6022620169651272</v>
      </c>
      <c r="K3401" s="5" t="str">
        <f t="shared" si="321"/>
        <v>normal</v>
      </c>
      <c r="L3401" s="5">
        <f t="shared" si="322"/>
        <v>0</v>
      </c>
      <c r="M3401" s="5">
        <f t="shared" si="323"/>
        <v>0</v>
      </c>
    </row>
    <row r="3402" spans="1:13">
      <c r="A3402" s="5">
        <v>5411</v>
      </c>
      <c r="B3402" s="5">
        <v>17</v>
      </c>
      <c r="C3402" s="5" t="s">
        <v>62</v>
      </c>
      <c r="D3402" s="5">
        <v>18650</v>
      </c>
      <c r="E3402" s="5">
        <v>312</v>
      </c>
      <c r="F3402" s="8">
        <f t="shared" si="318"/>
        <v>1.6729222520107239</v>
      </c>
      <c r="G3402" s="5" t="str">
        <f>IF(COUNTIFS(Q3_SQL_Error_Concentration!$A:$A,A3402,Q3_SQL_Error_Concentration!$E:$E,B3402,Q3_SQL_Error_Concentration!$F:$F,C3402)=0,"",SUMIFS(Q3_SQL_Error_Concentration!$I:$I,Q3_SQL_Error_Concentration!$A:$A,A3402,Q3_SQL_Error_Concentration!$E:$E,B3402,Q3_SQL_Error_Concentration!$F:$F,C3402))</f>
        <v/>
      </c>
      <c r="H3402" s="5" t="str">
        <f t="shared" si="319"/>
        <v/>
      </c>
      <c r="I3402" s="5">
        <f>IF(D3402&gt;=Q3_Validation!$C$2,1,0)</f>
        <v>1</v>
      </c>
      <c r="J3402" s="8">
        <f t="shared" si="320"/>
        <v>1.6729222520107239</v>
      </c>
      <c r="K3402" s="5" t="str">
        <f t="shared" si="321"/>
        <v>normal</v>
      </c>
      <c r="L3402" s="5">
        <f t="shared" si="322"/>
        <v>0</v>
      </c>
      <c r="M3402" s="5">
        <f t="shared" si="323"/>
        <v>0</v>
      </c>
    </row>
    <row r="3403" spans="1:13">
      <c r="A3403" s="5">
        <v>5411</v>
      </c>
      <c r="B3403" s="5">
        <v>18</v>
      </c>
      <c r="C3403" s="5" t="s">
        <v>63</v>
      </c>
      <c r="D3403" s="5">
        <v>11815</v>
      </c>
      <c r="E3403" s="5">
        <v>175</v>
      </c>
      <c r="F3403" s="8">
        <f t="shared" si="318"/>
        <v>1.4811680067710538</v>
      </c>
      <c r="G3403" s="5" t="str">
        <f>IF(COUNTIFS(Q3_SQL_Error_Concentration!$A:$A,A3403,Q3_SQL_Error_Concentration!$E:$E,B3403,Q3_SQL_Error_Concentration!$F:$F,C3403)=0,"",SUMIFS(Q3_SQL_Error_Concentration!$I:$I,Q3_SQL_Error_Concentration!$A:$A,A3403,Q3_SQL_Error_Concentration!$E:$E,B3403,Q3_SQL_Error_Concentration!$F:$F,C3403))</f>
        <v/>
      </c>
      <c r="H3403" s="5" t="str">
        <f t="shared" si="319"/>
        <v/>
      </c>
      <c r="I3403" s="5">
        <f>IF(D3403&gt;=Q3_Validation!$C$2,1,0)</f>
        <v>1</v>
      </c>
      <c r="J3403" s="8">
        <f t="shared" si="320"/>
        <v>1.4811680067710538</v>
      </c>
      <c r="K3403" s="5" t="str">
        <f t="shared" si="321"/>
        <v>normal</v>
      </c>
      <c r="L3403" s="5">
        <f t="shared" si="322"/>
        <v>0</v>
      </c>
      <c r="M3403" s="5">
        <f t="shared" si="323"/>
        <v>0</v>
      </c>
    </row>
    <row r="3404" spans="1:13">
      <c r="A3404" s="5">
        <v>5411</v>
      </c>
      <c r="B3404" s="5">
        <v>18</v>
      </c>
      <c r="C3404" s="5" t="s">
        <v>62</v>
      </c>
      <c r="D3404" s="5">
        <v>17387</v>
      </c>
      <c r="E3404" s="5">
        <v>253</v>
      </c>
      <c r="F3404" s="8">
        <f t="shared" si="318"/>
        <v>1.4551101397595905</v>
      </c>
      <c r="G3404" s="5" t="str">
        <f>IF(COUNTIFS(Q3_SQL_Error_Concentration!$A:$A,A3404,Q3_SQL_Error_Concentration!$E:$E,B3404,Q3_SQL_Error_Concentration!$F:$F,C3404)=0,"",SUMIFS(Q3_SQL_Error_Concentration!$I:$I,Q3_SQL_Error_Concentration!$A:$A,A3404,Q3_SQL_Error_Concentration!$E:$E,B3404,Q3_SQL_Error_Concentration!$F:$F,C3404))</f>
        <v/>
      </c>
      <c r="H3404" s="5" t="str">
        <f t="shared" si="319"/>
        <v/>
      </c>
      <c r="I3404" s="5">
        <f>IF(D3404&gt;=Q3_Validation!$C$2,1,0)</f>
        <v>1</v>
      </c>
      <c r="J3404" s="8">
        <f t="shared" si="320"/>
        <v>1.4551101397595905</v>
      </c>
      <c r="K3404" s="5" t="str">
        <f t="shared" si="321"/>
        <v>normal</v>
      </c>
      <c r="L3404" s="5">
        <f t="shared" si="322"/>
        <v>0</v>
      </c>
      <c r="M3404" s="5">
        <f t="shared" si="323"/>
        <v>0</v>
      </c>
    </row>
    <row r="3405" spans="1:13">
      <c r="A3405" s="5">
        <v>5411</v>
      </c>
      <c r="B3405" s="5">
        <v>19</v>
      </c>
      <c r="C3405" s="5" t="s">
        <v>63</v>
      </c>
      <c r="D3405" s="5">
        <v>9750</v>
      </c>
      <c r="E3405" s="5">
        <v>151</v>
      </c>
      <c r="F3405" s="8">
        <f t="shared" si="318"/>
        <v>1.5487179487179488</v>
      </c>
      <c r="G3405" s="5" t="str">
        <f>IF(COUNTIFS(Q3_SQL_Error_Concentration!$A:$A,A3405,Q3_SQL_Error_Concentration!$E:$E,B3405,Q3_SQL_Error_Concentration!$F:$F,C3405)=0,"",SUMIFS(Q3_SQL_Error_Concentration!$I:$I,Q3_SQL_Error_Concentration!$A:$A,A3405,Q3_SQL_Error_Concentration!$E:$E,B3405,Q3_SQL_Error_Concentration!$F:$F,C3405))</f>
        <v/>
      </c>
      <c r="H3405" s="5" t="str">
        <f t="shared" si="319"/>
        <v/>
      </c>
      <c r="I3405" s="5">
        <f>IF(D3405&gt;=Q3_Validation!$C$2,1,0)</f>
        <v>1</v>
      </c>
      <c r="J3405" s="8">
        <f t="shared" si="320"/>
        <v>1.5487179487179488</v>
      </c>
      <c r="K3405" s="5" t="str">
        <f t="shared" si="321"/>
        <v>normal</v>
      </c>
      <c r="L3405" s="5">
        <f t="shared" si="322"/>
        <v>0</v>
      </c>
      <c r="M3405" s="5">
        <f t="shared" si="323"/>
        <v>0</v>
      </c>
    </row>
    <row r="3406" spans="1:13">
      <c r="A3406" s="5">
        <v>5411</v>
      </c>
      <c r="B3406" s="5">
        <v>19</v>
      </c>
      <c r="C3406" s="5" t="s">
        <v>62</v>
      </c>
      <c r="D3406" s="5">
        <v>15028</v>
      </c>
      <c r="E3406" s="5">
        <v>239</v>
      </c>
      <c r="F3406" s="8">
        <f t="shared" si="318"/>
        <v>1.5903646526483897</v>
      </c>
      <c r="G3406" s="5" t="str">
        <f>IF(COUNTIFS(Q3_SQL_Error_Concentration!$A:$A,A3406,Q3_SQL_Error_Concentration!$E:$E,B3406,Q3_SQL_Error_Concentration!$F:$F,C3406)=0,"",SUMIFS(Q3_SQL_Error_Concentration!$I:$I,Q3_SQL_Error_Concentration!$A:$A,A3406,Q3_SQL_Error_Concentration!$E:$E,B3406,Q3_SQL_Error_Concentration!$F:$F,C3406))</f>
        <v/>
      </c>
      <c r="H3406" s="5" t="str">
        <f t="shared" si="319"/>
        <v/>
      </c>
      <c r="I3406" s="5">
        <f>IF(D3406&gt;=Q3_Validation!$C$2,1,0)</f>
        <v>1</v>
      </c>
      <c r="J3406" s="8">
        <f t="shared" si="320"/>
        <v>1.5903646526483897</v>
      </c>
      <c r="K3406" s="5" t="str">
        <f t="shared" si="321"/>
        <v>normal</v>
      </c>
      <c r="L3406" s="5">
        <f t="shared" si="322"/>
        <v>0</v>
      </c>
      <c r="M3406" s="5">
        <f t="shared" si="323"/>
        <v>0</v>
      </c>
    </row>
    <row r="3407" spans="1:13">
      <c r="A3407" s="5">
        <v>5411</v>
      </c>
      <c r="B3407" s="5">
        <v>20</v>
      </c>
      <c r="C3407" s="5" t="s">
        <v>63</v>
      </c>
      <c r="D3407" s="5">
        <v>9817</v>
      </c>
      <c r="E3407" s="5">
        <v>136</v>
      </c>
      <c r="F3407" s="8">
        <f t="shared" si="318"/>
        <v>1.3853519405113579</v>
      </c>
      <c r="G3407" s="5" t="str">
        <f>IF(COUNTIFS(Q3_SQL_Error_Concentration!$A:$A,A3407,Q3_SQL_Error_Concentration!$E:$E,B3407,Q3_SQL_Error_Concentration!$F:$F,C3407)=0,"",SUMIFS(Q3_SQL_Error_Concentration!$I:$I,Q3_SQL_Error_Concentration!$A:$A,A3407,Q3_SQL_Error_Concentration!$E:$E,B3407,Q3_SQL_Error_Concentration!$F:$F,C3407))</f>
        <v/>
      </c>
      <c r="H3407" s="5" t="str">
        <f t="shared" si="319"/>
        <v/>
      </c>
      <c r="I3407" s="5">
        <f>IF(D3407&gt;=Q3_Validation!$C$2,1,0)</f>
        <v>1</v>
      </c>
      <c r="J3407" s="8">
        <f t="shared" si="320"/>
        <v>1.3853519405113579</v>
      </c>
      <c r="K3407" s="5" t="str">
        <f t="shared" si="321"/>
        <v>normal</v>
      </c>
      <c r="L3407" s="5">
        <f t="shared" si="322"/>
        <v>0</v>
      </c>
      <c r="M3407" s="5">
        <f t="shared" si="323"/>
        <v>0</v>
      </c>
    </row>
    <row r="3408" spans="1:13">
      <c r="A3408" s="5">
        <v>5411</v>
      </c>
      <c r="B3408" s="5">
        <v>20</v>
      </c>
      <c r="C3408" s="5" t="s">
        <v>62</v>
      </c>
      <c r="D3408" s="5">
        <v>15037</v>
      </c>
      <c r="E3408" s="5">
        <v>298</v>
      </c>
      <c r="F3408" s="8">
        <f t="shared" si="318"/>
        <v>1.9817782802420696</v>
      </c>
      <c r="G3408" s="5" t="str">
        <f>IF(COUNTIFS(Q3_SQL_Error_Concentration!$A:$A,A3408,Q3_SQL_Error_Concentration!$E:$E,B3408,Q3_SQL_Error_Concentration!$F:$F,C3408)=0,"",SUMIFS(Q3_SQL_Error_Concentration!$I:$I,Q3_SQL_Error_Concentration!$A:$A,A3408,Q3_SQL_Error_Concentration!$E:$E,B3408,Q3_SQL_Error_Concentration!$F:$F,C3408))</f>
        <v/>
      </c>
      <c r="H3408" s="5" t="str">
        <f t="shared" si="319"/>
        <v/>
      </c>
      <c r="I3408" s="5">
        <f>IF(D3408&gt;=Q3_Validation!$C$2,1,0)</f>
        <v>1</v>
      </c>
      <c r="J3408" s="8">
        <f t="shared" si="320"/>
        <v>1.9817782802420696</v>
      </c>
      <c r="K3408" s="5" t="str">
        <f t="shared" si="321"/>
        <v>normal</v>
      </c>
      <c r="L3408" s="5">
        <f t="shared" si="322"/>
        <v>0</v>
      </c>
      <c r="M3408" s="5">
        <f t="shared" si="323"/>
        <v>0</v>
      </c>
    </row>
    <row r="3409" spans="1:13">
      <c r="A3409" s="5">
        <v>5411</v>
      </c>
      <c r="B3409" s="5">
        <v>21</v>
      </c>
      <c r="C3409" s="5" t="s">
        <v>63</v>
      </c>
      <c r="D3409" s="5">
        <v>10021</v>
      </c>
      <c r="E3409" s="5">
        <v>174</v>
      </c>
      <c r="F3409" s="8">
        <f t="shared" si="318"/>
        <v>1.7363536573196288</v>
      </c>
      <c r="G3409" s="5" t="str">
        <f>IF(COUNTIFS(Q3_SQL_Error_Concentration!$A:$A,A3409,Q3_SQL_Error_Concentration!$E:$E,B3409,Q3_SQL_Error_Concentration!$F:$F,C3409)=0,"",SUMIFS(Q3_SQL_Error_Concentration!$I:$I,Q3_SQL_Error_Concentration!$A:$A,A3409,Q3_SQL_Error_Concentration!$E:$E,B3409,Q3_SQL_Error_Concentration!$F:$F,C3409))</f>
        <v/>
      </c>
      <c r="H3409" s="5" t="str">
        <f t="shared" si="319"/>
        <v/>
      </c>
      <c r="I3409" s="5">
        <f>IF(D3409&gt;=Q3_Validation!$C$2,1,0)</f>
        <v>1</v>
      </c>
      <c r="J3409" s="8">
        <f t="shared" si="320"/>
        <v>1.7363536573196288</v>
      </c>
      <c r="K3409" s="5" t="str">
        <f t="shared" si="321"/>
        <v>normal</v>
      </c>
      <c r="L3409" s="5">
        <f t="shared" si="322"/>
        <v>0</v>
      </c>
      <c r="M3409" s="5">
        <f t="shared" si="323"/>
        <v>0</v>
      </c>
    </row>
    <row r="3410" spans="1:13">
      <c r="A3410" s="5">
        <v>5411</v>
      </c>
      <c r="B3410" s="5">
        <v>21</v>
      </c>
      <c r="C3410" s="5" t="s">
        <v>62</v>
      </c>
      <c r="D3410" s="5">
        <v>13749</v>
      </c>
      <c r="E3410" s="5">
        <v>176</v>
      </c>
      <c r="F3410" s="8">
        <f t="shared" si="318"/>
        <v>1.2800930976798313</v>
      </c>
      <c r="G3410" s="5" t="str">
        <f>IF(COUNTIFS(Q3_SQL_Error_Concentration!$A:$A,A3410,Q3_SQL_Error_Concentration!$E:$E,B3410,Q3_SQL_Error_Concentration!$F:$F,C3410)=0,"",SUMIFS(Q3_SQL_Error_Concentration!$I:$I,Q3_SQL_Error_Concentration!$A:$A,A3410,Q3_SQL_Error_Concentration!$E:$E,B3410,Q3_SQL_Error_Concentration!$F:$F,C3410))</f>
        <v/>
      </c>
      <c r="H3410" s="5" t="str">
        <f t="shared" si="319"/>
        <v/>
      </c>
      <c r="I3410" s="5">
        <f>IF(D3410&gt;=Q3_Validation!$C$2,1,0)</f>
        <v>1</v>
      </c>
      <c r="J3410" s="8">
        <f t="shared" si="320"/>
        <v>1.2800930976798313</v>
      </c>
      <c r="K3410" s="5" t="str">
        <f t="shared" si="321"/>
        <v>normal</v>
      </c>
      <c r="L3410" s="5">
        <f t="shared" si="322"/>
        <v>0</v>
      </c>
      <c r="M3410" s="5">
        <f t="shared" si="323"/>
        <v>0</v>
      </c>
    </row>
    <row r="3411" spans="1:13">
      <c r="A3411" s="5">
        <v>5411</v>
      </c>
      <c r="B3411" s="5">
        <v>22</v>
      </c>
      <c r="C3411" s="5" t="s">
        <v>63</v>
      </c>
      <c r="D3411" s="5">
        <v>9994</v>
      </c>
      <c r="E3411" s="5">
        <v>160</v>
      </c>
      <c r="F3411" s="8">
        <f t="shared" si="318"/>
        <v>1.6009605763458075</v>
      </c>
      <c r="G3411" s="5" t="str">
        <f>IF(COUNTIFS(Q3_SQL_Error_Concentration!$A:$A,A3411,Q3_SQL_Error_Concentration!$E:$E,B3411,Q3_SQL_Error_Concentration!$F:$F,C3411)=0,"",SUMIFS(Q3_SQL_Error_Concentration!$I:$I,Q3_SQL_Error_Concentration!$A:$A,A3411,Q3_SQL_Error_Concentration!$E:$E,B3411,Q3_SQL_Error_Concentration!$F:$F,C3411))</f>
        <v/>
      </c>
      <c r="H3411" s="5" t="str">
        <f t="shared" si="319"/>
        <v/>
      </c>
      <c r="I3411" s="5">
        <f>IF(D3411&gt;=Q3_Validation!$C$2,1,0)</f>
        <v>1</v>
      </c>
      <c r="J3411" s="8">
        <f t="shared" si="320"/>
        <v>1.6009605763458075</v>
      </c>
      <c r="K3411" s="5" t="str">
        <f t="shared" si="321"/>
        <v>normal</v>
      </c>
      <c r="L3411" s="5">
        <f t="shared" si="322"/>
        <v>0</v>
      </c>
      <c r="M3411" s="5">
        <f t="shared" si="323"/>
        <v>0</v>
      </c>
    </row>
    <row r="3412" spans="1:13">
      <c r="A3412" s="5">
        <v>5411</v>
      </c>
      <c r="B3412" s="5">
        <v>22</v>
      </c>
      <c r="C3412" s="5" t="s">
        <v>62</v>
      </c>
      <c r="D3412" s="5">
        <v>14257</v>
      </c>
      <c r="E3412" s="5">
        <v>246</v>
      </c>
      <c r="F3412" s="8">
        <f t="shared" si="318"/>
        <v>1.7254681910640388</v>
      </c>
      <c r="G3412" s="5" t="str">
        <f>IF(COUNTIFS(Q3_SQL_Error_Concentration!$A:$A,A3412,Q3_SQL_Error_Concentration!$E:$E,B3412,Q3_SQL_Error_Concentration!$F:$F,C3412)=0,"",SUMIFS(Q3_SQL_Error_Concentration!$I:$I,Q3_SQL_Error_Concentration!$A:$A,A3412,Q3_SQL_Error_Concentration!$E:$E,B3412,Q3_SQL_Error_Concentration!$F:$F,C3412))</f>
        <v/>
      </c>
      <c r="H3412" s="5" t="str">
        <f t="shared" si="319"/>
        <v/>
      </c>
      <c r="I3412" s="5">
        <f>IF(D3412&gt;=Q3_Validation!$C$2,1,0)</f>
        <v>1</v>
      </c>
      <c r="J3412" s="8">
        <f t="shared" si="320"/>
        <v>1.7254681910640388</v>
      </c>
      <c r="K3412" s="5" t="str">
        <f t="shared" si="321"/>
        <v>normal</v>
      </c>
      <c r="L3412" s="5">
        <f t="shared" si="322"/>
        <v>0</v>
      </c>
      <c r="M3412" s="5">
        <f t="shared" si="323"/>
        <v>0</v>
      </c>
    </row>
    <row r="3413" spans="1:13">
      <c r="A3413" s="5">
        <v>5411</v>
      </c>
      <c r="B3413" s="5">
        <v>23</v>
      </c>
      <c r="C3413" s="5" t="s">
        <v>63</v>
      </c>
      <c r="D3413" s="5">
        <v>6818</v>
      </c>
      <c r="E3413" s="5">
        <v>90</v>
      </c>
      <c r="F3413" s="8">
        <f t="shared" si="318"/>
        <v>1.3200352009386918</v>
      </c>
      <c r="G3413" s="5" t="str">
        <f>IF(COUNTIFS(Q3_SQL_Error_Concentration!$A:$A,A3413,Q3_SQL_Error_Concentration!$E:$E,B3413,Q3_SQL_Error_Concentration!$F:$F,C3413)=0,"",SUMIFS(Q3_SQL_Error_Concentration!$I:$I,Q3_SQL_Error_Concentration!$A:$A,A3413,Q3_SQL_Error_Concentration!$E:$E,B3413,Q3_SQL_Error_Concentration!$F:$F,C3413))</f>
        <v/>
      </c>
      <c r="H3413" s="5" t="str">
        <f t="shared" si="319"/>
        <v/>
      </c>
      <c r="I3413" s="5">
        <f>IF(D3413&gt;=Q3_Validation!$C$2,1,0)</f>
        <v>1</v>
      </c>
      <c r="J3413" s="8">
        <f t="shared" si="320"/>
        <v>1.3200352009386918</v>
      </c>
      <c r="K3413" s="5" t="str">
        <f t="shared" si="321"/>
        <v>normal</v>
      </c>
      <c r="L3413" s="5">
        <f t="shared" si="322"/>
        <v>0</v>
      </c>
      <c r="M3413" s="5">
        <f t="shared" si="323"/>
        <v>0</v>
      </c>
    </row>
    <row r="3414" spans="1:13">
      <c r="A3414" s="5">
        <v>5411</v>
      </c>
      <c r="B3414" s="5">
        <v>23</v>
      </c>
      <c r="C3414" s="5" t="s">
        <v>62</v>
      </c>
      <c r="D3414" s="5">
        <v>9469</v>
      </c>
      <c r="E3414" s="5">
        <v>148</v>
      </c>
      <c r="F3414" s="8">
        <f t="shared" si="318"/>
        <v>1.5629950364346816</v>
      </c>
      <c r="G3414" s="5" t="str">
        <f>IF(COUNTIFS(Q3_SQL_Error_Concentration!$A:$A,A3414,Q3_SQL_Error_Concentration!$E:$E,B3414,Q3_SQL_Error_Concentration!$F:$F,C3414)=0,"",SUMIFS(Q3_SQL_Error_Concentration!$I:$I,Q3_SQL_Error_Concentration!$A:$A,A3414,Q3_SQL_Error_Concentration!$E:$E,B3414,Q3_SQL_Error_Concentration!$F:$F,C3414))</f>
        <v/>
      </c>
      <c r="H3414" s="5" t="str">
        <f t="shared" si="319"/>
        <v/>
      </c>
      <c r="I3414" s="5">
        <f>IF(D3414&gt;=Q3_Validation!$C$2,1,0)</f>
        <v>1</v>
      </c>
      <c r="J3414" s="8">
        <f t="shared" si="320"/>
        <v>1.5629950364346816</v>
      </c>
      <c r="K3414" s="5" t="str">
        <f t="shared" si="321"/>
        <v>normal</v>
      </c>
      <c r="L3414" s="5">
        <f t="shared" si="322"/>
        <v>0</v>
      </c>
      <c r="M3414" s="5">
        <f t="shared" si="323"/>
        <v>0</v>
      </c>
    </row>
    <row r="3415" spans="1:13">
      <c r="A3415" s="5">
        <v>5499</v>
      </c>
      <c r="B3415" s="5">
        <v>0</v>
      </c>
      <c r="C3415" s="5" t="s">
        <v>63</v>
      </c>
      <c r="D3415" s="5">
        <v>3942</v>
      </c>
      <c r="E3415" s="5">
        <v>86</v>
      </c>
      <c r="F3415" s="8">
        <f t="shared" si="318"/>
        <v>2.1816336884830037</v>
      </c>
      <c r="G3415" s="5" t="str">
        <f>IF(COUNTIFS(Q3_SQL_Error_Concentration!$A:$A,A3415,Q3_SQL_Error_Concentration!$E:$E,B3415,Q3_SQL_Error_Concentration!$F:$F,C3415)=0,"",SUMIFS(Q3_SQL_Error_Concentration!$I:$I,Q3_SQL_Error_Concentration!$A:$A,A3415,Q3_SQL_Error_Concentration!$E:$E,B3415,Q3_SQL_Error_Concentration!$F:$F,C3415))</f>
        <v/>
      </c>
      <c r="H3415" s="5" t="str">
        <f t="shared" si="319"/>
        <v/>
      </c>
      <c r="I3415" s="5">
        <f>IF(D3415&gt;=Q3_Validation!$C$2,1,0)</f>
        <v>1</v>
      </c>
      <c r="J3415" s="8">
        <f t="shared" si="320"/>
        <v>2.1816336884830037</v>
      </c>
      <c r="K3415" s="5" t="str">
        <f t="shared" si="321"/>
        <v>high-error</v>
      </c>
      <c r="L3415" s="5">
        <f t="shared" si="322"/>
        <v>1</v>
      </c>
      <c r="M3415" s="5">
        <f t="shared" si="323"/>
        <v>0</v>
      </c>
    </row>
    <row r="3416" spans="1:13">
      <c r="A3416" s="5">
        <v>5499</v>
      </c>
      <c r="B3416" s="5">
        <v>0</v>
      </c>
      <c r="C3416" s="5" t="s">
        <v>62</v>
      </c>
      <c r="D3416" s="5">
        <v>6372</v>
      </c>
      <c r="E3416" s="5">
        <v>118</v>
      </c>
      <c r="F3416" s="8">
        <f t="shared" si="318"/>
        <v>1.8518518518518519</v>
      </c>
      <c r="G3416" s="5" t="str">
        <f>IF(COUNTIFS(Q3_SQL_Error_Concentration!$A:$A,A3416,Q3_SQL_Error_Concentration!$E:$E,B3416,Q3_SQL_Error_Concentration!$F:$F,C3416)=0,"",SUMIFS(Q3_SQL_Error_Concentration!$I:$I,Q3_SQL_Error_Concentration!$A:$A,A3416,Q3_SQL_Error_Concentration!$E:$E,B3416,Q3_SQL_Error_Concentration!$F:$F,C3416))</f>
        <v/>
      </c>
      <c r="H3416" s="5" t="str">
        <f t="shared" si="319"/>
        <v/>
      </c>
      <c r="I3416" s="5">
        <f>IF(D3416&gt;=Q3_Validation!$C$2,1,0)</f>
        <v>1</v>
      </c>
      <c r="J3416" s="8">
        <f t="shared" si="320"/>
        <v>1.8518518518518519</v>
      </c>
      <c r="K3416" s="5" t="str">
        <f t="shared" si="321"/>
        <v>normal</v>
      </c>
      <c r="L3416" s="5">
        <f t="shared" si="322"/>
        <v>1</v>
      </c>
      <c r="M3416" s="5">
        <f t="shared" si="323"/>
        <v>0</v>
      </c>
    </row>
    <row r="3417" spans="1:13">
      <c r="A3417" s="5">
        <v>5499</v>
      </c>
      <c r="B3417" s="5">
        <v>1</v>
      </c>
      <c r="C3417" s="5" t="s">
        <v>63</v>
      </c>
      <c r="D3417" s="5">
        <v>2595</v>
      </c>
      <c r="E3417" s="5">
        <v>35</v>
      </c>
      <c r="F3417" s="8">
        <f t="shared" si="318"/>
        <v>1.3487475915221581</v>
      </c>
      <c r="G3417" s="5" t="str">
        <f>IF(COUNTIFS(Q3_SQL_Error_Concentration!$A:$A,A3417,Q3_SQL_Error_Concentration!$E:$E,B3417,Q3_SQL_Error_Concentration!$F:$F,C3417)=0,"",SUMIFS(Q3_SQL_Error_Concentration!$I:$I,Q3_SQL_Error_Concentration!$A:$A,A3417,Q3_SQL_Error_Concentration!$E:$E,B3417,Q3_SQL_Error_Concentration!$F:$F,C3417))</f>
        <v/>
      </c>
      <c r="H3417" s="5" t="str">
        <f t="shared" si="319"/>
        <v/>
      </c>
      <c r="I3417" s="5">
        <f>IF(D3417&gt;=Q3_Validation!$C$2,1,0)</f>
        <v>1</v>
      </c>
      <c r="J3417" s="8">
        <f t="shared" si="320"/>
        <v>1.3487475915221581</v>
      </c>
      <c r="K3417" s="5" t="str">
        <f t="shared" si="321"/>
        <v>normal</v>
      </c>
      <c r="L3417" s="5">
        <f t="shared" si="322"/>
        <v>1</v>
      </c>
      <c r="M3417" s="5">
        <f t="shared" si="323"/>
        <v>0</v>
      </c>
    </row>
    <row r="3418" spans="1:13">
      <c r="A3418" s="5">
        <v>5499</v>
      </c>
      <c r="B3418" s="5">
        <v>1</v>
      </c>
      <c r="C3418" s="5" t="s">
        <v>62</v>
      </c>
      <c r="D3418" s="5">
        <v>3658</v>
      </c>
      <c r="E3418" s="5">
        <v>42</v>
      </c>
      <c r="F3418" s="8">
        <f t="shared" si="318"/>
        <v>1.1481683980317112</v>
      </c>
      <c r="G3418" s="5" t="str">
        <f>IF(COUNTIFS(Q3_SQL_Error_Concentration!$A:$A,A3418,Q3_SQL_Error_Concentration!$E:$E,B3418,Q3_SQL_Error_Concentration!$F:$F,C3418)=0,"",SUMIFS(Q3_SQL_Error_Concentration!$I:$I,Q3_SQL_Error_Concentration!$A:$A,A3418,Q3_SQL_Error_Concentration!$E:$E,B3418,Q3_SQL_Error_Concentration!$F:$F,C3418))</f>
        <v/>
      </c>
      <c r="H3418" s="5" t="str">
        <f t="shared" si="319"/>
        <v/>
      </c>
      <c r="I3418" s="5">
        <f>IF(D3418&gt;=Q3_Validation!$C$2,1,0)</f>
        <v>1</v>
      </c>
      <c r="J3418" s="8">
        <f t="shared" si="320"/>
        <v>1.1481683980317112</v>
      </c>
      <c r="K3418" s="5" t="str">
        <f t="shared" si="321"/>
        <v>normal</v>
      </c>
      <c r="L3418" s="5">
        <f t="shared" si="322"/>
        <v>1</v>
      </c>
      <c r="M3418" s="5">
        <f t="shared" si="323"/>
        <v>0</v>
      </c>
    </row>
    <row r="3419" spans="1:13">
      <c r="A3419" s="5">
        <v>5499</v>
      </c>
      <c r="B3419" s="5">
        <v>2</v>
      </c>
      <c r="C3419" s="5" t="s">
        <v>63</v>
      </c>
      <c r="D3419" s="5">
        <v>2040</v>
      </c>
      <c r="E3419" s="5">
        <v>29</v>
      </c>
      <c r="F3419" s="8">
        <f t="shared" si="318"/>
        <v>1.4215686274509804</v>
      </c>
      <c r="G3419" s="5" t="str">
        <f>IF(COUNTIFS(Q3_SQL_Error_Concentration!$A:$A,A3419,Q3_SQL_Error_Concentration!$E:$E,B3419,Q3_SQL_Error_Concentration!$F:$F,C3419)=0,"",SUMIFS(Q3_SQL_Error_Concentration!$I:$I,Q3_SQL_Error_Concentration!$A:$A,A3419,Q3_SQL_Error_Concentration!$E:$E,B3419,Q3_SQL_Error_Concentration!$F:$F,C3419))</f>
        <v/>
      </c>
      <c r="H3419" s="5" t="str">
        <f t="shared" si="319"/>
        <v/>
      </c>
      <c r="I3419" s="5">
        <f>IF(D3419&gt;=Q3_Validation!$C$2,1,0)</f>
        <v>1</v>
      </c>
      <c r="J3419" s="8">
        <f t="shared" si="320"/>
        <v>1.4215686274509804</v>
      </c>
      <c r="K3419" s="5" t="str">
        <f t="shared" si="321"/>
        <v>normal</v>
      </c>
      <c r="L3419" s="5">
        <f t="shared" si="322"/>
        <v>1</v>
      </c>
      <c r="M3419" s="5">
        <f t="shared" si="323"/>
        <v>0</v>
      </c>
    </row>
    <row r="3420" spans="1:13">
      <c r="A3420" s="5">
        <v>5499</v>
      </c>
      <c r="B3420" s="5">
        <v>2</v>
      </c>
      <c r="C3420" s="5" t="s">
        <v>62</v>
      </c>
      <c r="D3420" s="5">
        <v>2376</v>
      </c>
      <c r="E3420" s="5">
        <v>24</v>
      </c>
      <c r="F3420" s="8">
        <f t="shared" si="318"/>
        <v>1.0101010101010102</v>
      </c>
      <c r="G3420" s="5" t="str">
        <f>IF(COUNTIFS(Q3_SQL_Error_Concentration!$A:$A,A3420,Q3_SQL_Error_Concentration!$E:$E,B3420,Q3_SQL_Error_Concentration!$F:$F,C3420)=0,"",SUMIFS(Q3_SQL_Error_Concentration!$I:$I,Q3_SQL_Error_Concentration!$A:$A,A3420,Q3_SQL_Error_Concentration!$E:$E,B3420,Q3_SQL_Error_Concentration!$F:$F,C3420))</f>
        <v/>
      </c>
      <c r="H3420" s="5" t="str">
        <f t="shared" si="319"/>
        <v/>
      </c>
      <c r="I3420" s="5">
        <f>IF(D3420&gt;=Q3_Validation!$C$2,1,0)</f>
        <v>1</v>
      </c>
      <c r="J3420" s="8">
        <f t="shared" si="320"/>
        <v>1.0101010101010102</v>
      </c>
      <c r="K3420" s="5" t="str">
        <f t="shared" si="321"/>
        <v>normal</v>
      </c>
      <c r="L3420" s="5">
        <f t="shared" si="322"/>
        <v>1</v>
      </c>
      <c r="M3420" s="5">
        <f t="shared" si="323"/>
        <v>0</v>
      </c>
    </row>
    <row r="3421" spans="1:13">
      <c r="A3421" s="5">
        <v>5499</v>
      </c>
      <c r="B3421" s="5">
        <v>3</v>
      </c>
      <c r="C3421" s="5" t="s">
        <v>63</v>
      </c>
      <c r="D3421" s="5">
        <v>1804</v>
      </c>
      <c r="E3421" s="5">
        <v>13</v>
      </c>
      <c r="F3421" s="8">
        <f t="shared" si="318"/>
        <v>0.72062084257206205</v>
      </c>
      <c r="G3421" s="5" t="str">
        <f>IF(COUNTIFS(Q3_SQL_Error_Concentration!$A:$A,A3421,Q3_SQL_Error_Concentration!$E:$E,B3421,Q3_SQL_Error_Concentration!$F:$F,C3421)=0,"",SUMIFS(Q3_SQL_Error_Concentration!$I:$I,Q3_SQL_Error_Concentration!$A:$A,A3421,Q3_SQL_Error_Concentration!$E:$E,B3421,Q3_SQL_Error_Concentration!$F:$F,C3421))</f>
        <v/>
      </c>
      <c r="H3421" s="5" t="str">
        <f t="shared" si="319"/>
        <v/>
      </c>
      <c r="I3421" s="5">
        <f>IF(D3421&gt;=Q3_Validation!$C$2,1,0)</f>
        <v>1</v>
      </c>
      <c r="J3421" s="8">
        <f t="shared" si="320"/>
        <v>0.72062084257206205</v>
      </c>
      <c r="K3421" s="5" t="str">
        <f t="shared" si="321"/>
        <v>normal</v>
      </c>
      <c r="L3421" s="5">
        <f t="shared" si="322"/>
        <v>1</v>
      </c>
      <c r="M3421" s="5">
        <f t="shared" si="323"/>
        <v>0</v>
      </c>
    </row>
    <row r="3422" spans="1:13">
      <c r="A3422" s="5">
        <v>5499</v>
      </c>
      <c r="B3422" s="5">
        <v>3</v>
      </c>
      <c r="C3422" s="5" t="s">
        <v>62</v>
      </c>
      <c r="D3422" s="5">
        <v>2120</v>
      </c>
      <c r="E3422" s="5">
        <v>7</v>
      </c>
      <c r="F3422" s="8">
        <f t="shared" si="318"/>
        <v>0.330188679245283</v>
      </c>
      <c r="G3422" s="5" t="str">
        <f>IF(COUNTIFS(Q3_SQL_Error_Concentration!$A:$A,A3422,Q3_SQL_Error_Concentration!$E:$E,B3422,Q3_SQL_Error_Concentration!$F:$F,C3422)=0,"",SUMIFS(Q3_SQL_Error_Concentration!$I:$I,Q3_SQL_Error_Concentration!$A:$A,A3422,Q3_SQL_Error_Concentration!$E:$E,B3422,Q3_SQL_Error_Concentration!$F:$F,C3422))</f>
        <v/>
      </c>
      <c r="H3422" s="5" t="str">
        <f t="shared" si="319"/>
        <v/>
      </c>
      <c r="I3422" s="5">
        <f>IF(D3422&gt;=Q3_Validation!$C$2,1,0)</f>
        <v>1</v>
      </c>
      <c r="J3422" s="8">
        <f t="shared" si="320"/>
        <v>0.330188679245283</v>
      </c>
      <c r="K3422" s="5" t="str">
        <f t="shared" si="321"/>
        <v>normal</v>
      </c>
      <c r="L3422" s="5">
        <f t="shared" si="322"/>
        <v>1</v>
      </c>
      <c r="M3422" s="5">
        <f t="shared" si="323"/>
        <v>0</v>
      </c>
    </row>
    <row r="3423" spans="1:13">
      <c r="A3423" s="5">
        <v>5499</v>
      </c>
      <c r="B3423" s="5">
        <v>4</v>
      </c>
      <c r="C3423" s="5" t="s">
        <v>63</v>
      </c>
      <c r="D3423" s="5">
        <v>2280</v>
      </c>
      <c r="E3423" s="5">
        <v>16</v>
      </c>
      <c r="F3423" s="8">
        <f t="shared" si="318"/>
        <v>0.70175438596491224</v>
      </c>
      <c r="G3423" s="5" t="str">
        <f>IF(COUNTIFS(Q3_SQL_Error_Concentration!$A:$A,A3423,Q3_SQL_Error_Concentration!$E:$E,B3423,Q3_SQL_Error_Concentration!$F:$F,C3423)=0,"",SUMIFS(Q3_SQL_Error_Concentration!$I:$I,Q3_SQL_Error_Concentration!$A:$A,A3423,Q3_SQL_Error_Concentration!$E:$E,B3423,Q3_SQL_Error_Concentration!$F:$F,C3423))</f>
        <v/>
      </c>
      <c r="H3423" s="5" t="str">
        <f t="shared" si="319"/>
        <v/>
      </c>
      <c r="I3423" s="5">
        <f>IF(D3423&gt;=Q3_Validation!$C$2,1,0)</f>
        <v>1</v>
      </c>
      <c r="J3423" s="8">
        <f t="shared" si="320"/>
        <v>0.70175438596491224</v>
      </c>
      <c r="K3423" s="5" t="str">
        <f t="shared" si="321"/>
        <v>normal</v>
      </c>
      <c r="L3423" s="5">
        <f t="shared" si="322"/>
        <v>1</v>
      </c>
      <c r="M3423" s="5">
        <f t="shared" si="323"/>
        <v>0</v>
      </c>
    </row>
    <row r="3424" spans="1:13">
      <c r="A3424" s="5">
        <v>5499</v>
      </c>
      <c r="B3424" s="5">
        <v>4</v>
      </c>
      <c r="C3424" s="5" t="s">
        <v>62</v>
      </c>
      <c r="D3424" s="5">
        <v>3113</v>
      </c>
      <c r="E3424" s="5">
        <v>23</v>
      </c>
      <c r="F3424" s="8">
        <f t="shared" si="318"/>
        <v>0.73883713459685196</v>
      </c>
      <c r="G3424" s="5" t="str">
        <f>IF(COUNTIFS(Q3_SQL_Error_Concentration!$A:$A,A3424,Q3_SQL_Error_Concentration!$E:$E,B3424,Q3_SQL_Error_Concentration!$F:$F,C3424)=0,"",SUMIFS(Q3_SQL_Error_Concentration!$I:$I,Q3_SQL_Error_Concentration!$A:$A,A3424,Q3_SQL_Error_Concentration!$E:$E,B3424,Q3_SQL_Error_Concentration!$F:$F,C3424))</f>
        <v/>
      </c>
      <c r="H3424" s="5" t="str">
        <f t="shared" si="319"/>
        <v/>
      </c>
      <c r="I3424" s="5">
        <f>IF(D3424&gt;=Q3_Validation!$C$2,1,0)</f>
        <v>1</v>
      </c>
      <c r="J3424" s="8">
        <f t="shared" si="320"/>
        <v>0.73883713459685196</v>
      </c>
      <c r="K3424" s="5" t="str">
        <f t="shared" si="321"/>
        <v>normal</v>
      </c>
      <c r="L3424" s="5">
        <f t="shared" si="322"/>
        <v>1</v>
      </c>
      <c r="M3424" s="5">
        <f t="shared" si="323"/>
        <v>0</v>
      </c>
    </row>
    <row r="3425" spans="1:13">
      <c r="A3425" s="5">
        <v>5499</v>
      </c>
      <c r="B3425" s="5">
        <v>5</v>
      </c>
      <c r="C3425" s="5" t="s">
        <v>63</v>
      </c>
      <c r="D3425" s="5">
        <v>5362</v>
      </c>
      <c r="E3425" s="5">
        <v>47</v>
      </c>
      <c r="F3425" s="8">
        <f t="shared" si="318"/>
        <v>0.87653860499813507</v>
      </c>
      <c r="G3425" s="5" t="str">
        <f>IF(COUNTIFS(Q3_SQL_Error_Concentration!$A:$A,A3425,Q3_SQL_Error_Concentration!$E:$E,B3425,Q3_SQL_Error_Concentration!$F:$F,C3425)=0,"",SUMIFS(Q3_SQL_Error_Concentration!$I:$I,Q3_SQL_Error_Concentration!$A:$A,A3425,Q3_SQL_Error_Concentration!$E:$E,B3425,Q3_SQL_Error_Concentration!$F:$F,C3425))</f>
        <v/>
      </c>
      <c r="H3425" s="5" t="str">
        <f t="shared" si="319"/>
        <v/>
      </c>
      <c r="I3425" s="5">
        <f>IF(D3425&gt;=Q3_Validation!$C$2,1,0)</f>
        <v>1</v>
      </c>
      <c r="J3425" s="8">
        <f t="shared" si="320"/>
        <v>0.87653860499813507</v>
      </c>
      <c r="K3425" s="5" t="str">
        <f t="shared" si="321"/>
        <v>normal</v>
      </c>
      <c r="L3425" s="5">
        <f t="shared" si="322"/>
        <v>1</v>
      </c>
      <c r="M3425" s="5">
        <f t="shared" si="323"/>
        <v>0</v>
      </c>
    </row>
    <row r="3426" spans="1:13">
      <c r="A3426" s="5">
        <v>5499</v>
      </c>
      <c r="B3426" s="5">
        <v>5</v>
      </c>
      <c r="C3426" s="5" t="s">
        <v>62</v>
      </c>
      <c r="D3426" s="5">
        <v>7385</v>
      </c>
      <c r="E3426" s="5">
        <v>90</v>
      </c>
      <c r="F3426" s="8">
        <f t="shared" si="318"/>
        <v>1.2186865267433988</v>
      </c>
      <c r="G3426" s="5" t="str">
        <f>IF(COUNTIFS(Q3_SQL_Error_Concentration!$A:$A,A3426,Q3_SQL_Error_Concentration!$E:$E,B3426,Q3_SQL_Error_Concentration!$F:$F,C3426)=0,"",SUMIFS(Q3_SQL_Error_Concentration!$I:$I,Q3_SQL_Error_Concentration!$A:$A,A3426,Q3_SQL_Error_Concentration!$E:$E,B3426,Q3_SQL_Error_Concentration!$F:$F,C3426))</f>
        <v/>
      </c>
      <c r="H3426" s="5" t="str">
        <f t="shared" si="319"/>
        <v/>
      </c>
      <c r="I3426" s="5">
        <f>IF(D3426&gt;=Q3_Validation!$C$2,1,0)</f>
        <v>1</v>
      </c>
      <c r="J3426" s="8">
        <f t="shared" si="320"/>
        <v>1.2186865267433988</v>
      </c>
      <c r="K3426" s="5" t="str">
        <f t="shared" si="321"/>
        <v>normal</v>
      </c>
      <c r="L3426" s="5">
        <f t="shared" si="322"/>
        <v>1</v>
      </c>
      <c r="M3426" s="5">
        <f t="shared" si="323"/>
        <v>0</v>
      </c>
    </row>
    <row r="3427" spans="1:13">
      <c r="A3427" s="5">
        <v>5499</v>
      </c>
      <c r="B3427" s="5">
        <v>6</v>
      </c>
      <c r="C3427" s="5" t="s">
        <v>63</v>
      </c>
      <c r="D3427" s="5">
        <v>37678</v>
      </c>
      <c r="E3427" s="5">
        <v>511</v>
      </c>
      <c r="F3427" s="8">
        <f t="shared" si="318"/>
        <v>1.3562290992090875</v>
      </c>
      <c r="G3427" s="5" t="str">
        <f>IF(COUNTIFS(Q3_SQL_Error_Concentration!$A:$A,A3427,Q3_SQL_Error_Concentration!$E:$E,B3427,Q3_SQL_Error_Concentration!$F:$F,C3427)=0,"",SUMIFS(Q3_SQL_Error_Concentration!$I:$I,Q3_SQL_Error_Concentration!$A:$A,A3427,Q3_SQL_Error_Concentration!$E:$E,B3427,Q3_SQL_Error_Concentration!$F:$F,C3427))</f>
        <v/>
      </c>
      <c r="H3427" s="5" t="str">
        <f t="shared" si="319"/>
        <v/>
      </c>
      <c r="I3427" s="5">
        <f>IF(D3427&gt;=Q3_Validation!$C$2,1,0)</f>
        <v>1</v>
      </c>
      <c r="J3427" s="8">
        <f t="shared" si="320"/>
        <v>1.3562290992090875</v>
      </c>
      <c r="K3427" s="5" t="str">
        <f t="shared" si="321"/>
        <v>normal</v>
      </c>
      <c r="L3427" s="5">
        <f t="shared" si="322"/>
        <v>1</v>
      </c>
      <c r="M3427" s="5">
        <f t="shared" si="323"/>
        <v>0</v>
      </c>
    </row>
    <row r="3428" spans="1:13">
      <c r="A3428" s="5">
        <v>5499</v>
      </c>
      <c r="B3428" s="5">
        <v>6</v>
      </c>
      <c r="C3428" s="5" t="s">
        <v>62</v>
      </c>
      <c r="D3428" s="5">
        <v>52555</v>
      </c>
      <c r="E3428" s="5">
        <v>681</v>
      </c>
      <c r="F3428" s="8">
        <f t="shared" si="318"/>
        <v>1.2957853677100182</v>
      </c>
      <c r="G3428" s="5" t="str">
        <f>IF(COUNTIFS(Q3_SQL_Error_Concentration!$A:$A,A3428,Q3_SQL_Error_Concentration!$E:$E,B3428,Q3_SQL_Error_Concentration!$F:$F,C3428)=0,"",SUMIFS(Q3_SQL_Error_Concentration!$I:$I,Q3_SQL_Error_Concentration!$A:$A,A3428,Q3_SQL_Error_Concentration!$E:$E,B3428,Q3_SQL_Error_Concentration!$F:$F,C3428))</f>
        <v/>
      </c>
      <c r="H3428" s="5" t="str">
        <f t="shared" si="319"/>
        <v/>
      </c>
      <c r="I3428" s="5">
        <f>IF(D3428&gt;=Q3_Validation!$C$2,1,0)</f>
        <v>1</v>
      </c>
      <c r="J3428" s="8">
        <f t="shared" si="320"/>
        <v>1.2957853677100182</v>
      </c>
      <c r="K3428" s="5" t="str">
        <f t="shared" si="321"/>
        <v>normal</v>
      </c>
      <c r="L3428" s="5">
        <f t="shared" si="322"/>
        <v>1</v>
      </c>
      <c r="M3428" s="5">
        <f t="shared" si="323"/>
        <v>0</v>
      </c>
    </row>
    <row r="3429" spans="1:13">
      <c r="A3429" s="5">
        <v>5499</v>
      </c>
      <c r="B3429" s="5">
        <v>7</v>
      </c>
      <c r="C3429" s="5" t="s">
        <v>63</v>
      </c>
      <c r="D3429" s="5">
        <v>50151</v>
      </c>
      <c r="E3429" s="5">
        <v>852</v>
      </c>
      <c r="F3429" s="8">
        <f t="shared" si="318"/>
        <v>1.6988694143686067</v>
      </c>
      <c r="G3429" s="5" t="str">
        <f>IF(COUNTIFS(Q3_SQL_Error_Concentration!$A:$A,A3429,Q3_SQL_Error_Concentration!$E:$E,B3429,Q3_SQL_Error_Concentration!$F:$F,C3429)=0,"",SUMIFS(Q3_SQL_Error_Concentration!$I:$I,Q3_SQL_Error_Concentration!$A:$A,A3429,Q3_SQL_Error_Concentration!$E:$E,B3429,Q3_SQL_Error_Concentration!$F:$F,C3429))</f>
        <v/>
      </c>
      <c r="H3429" s="5" t="str">
        <f t="shared" si="319"/>
        <v/>
      </c>
      <c r="I3429" s="5">
        <f>IF(D3429&gt;=Q3_Validation!$C$2,1,0)</f>
        <v>1</v>
      </c>
      <c r="J3429" s="8">
        <f t="shared" si="320"/>
        <v>1.6988694143686067</v>
      </c>
      <c r="K3429" s="5" t="str">
        <f t="shared" si="321"/>
        <v>normal</v>
      </c>
      <c r="L3429" s="5">
        <f t="shared" si="322"/>
        <v>1</v>
      </c>
      <c r="M3429" s="5">
        <f t="shared" si="323"/>
        <v>0</v>
      </c>
    </row>
    <row r="3430" spans="1:13">
      <c r="A3430" s="5">
        <v>5499</v>
      </c>
      <c r="B3430" s="5">
        <v>7</v>
      </c>
      <c r="C3430" s="5" t="s">
        <v>62</v>
      </c>
      <c r="D3430" s="5">
        <v>78148</v>
      </c>
      <c r="E3430" s="5">
        <v>1263</v>
      </c>
      <c r="F3430" s="8">
        <f t="shared" si="318"/>
        <v>1.6161642012591493</v>
      </c>
      <c r="G3430" s="5" t="str">
        <f>IF(COUNTIFS(Q3_SQL_Error_Concentration!$A:$A,A3430,Q3_SQL_Error_Concentration!$E:$E,B3430,Q3_SQL_Error_Concentration!$F:$F,C3430)=0,"",SUMIFS(Q3_SQL_Error_Concentration!$I:$I,Q3_SQL_Error_Concentration!$A:$A,A3430,Q3_SQL_Error_Concentration!$E:$E,B3430,Q3_SQL_Error_Concentration!$F:$F,C3430))</f>
        <v/>
      </c>
      <c r="H3430" s="5" t="str">
        <f t="shared" si="319"/>
        <v/>
      </c>
      <c r="I3430" s="5">
        <f>IF(D3430&gt;=Q3_Validation!$C$2,1,0)</f>
        <v>1</v>
      </c>
      <c r="J3430" s="8">
        <f t="shared" si="320"/>
        <v>1.6161642012591493</v>
      </c>
      <c r="K3430" s="5" t="str">
        <f t="shared" si="321"/>
        <v>normal</v>
      </c>
      <c r="L3430" s="5">
        <f t="shared" si="322"/>
        <v>1</v>
      </c>
      <c r="M3430" s="5">
        <f t="shared" si="323"/>
        <v>0</v>
      </c>
    </row>
    <row r="3431" spans="1:13">
      <c r="A3431" s="5">
        <v>5499</v>
      </c>
      <c r="B3431" s="5">
        <v>8</v>
      </c>
      <c r="C3431" s="5" t="s">
        <v>63</v>
      </c>
      <c r="D3431" s="5">
        <v>43356</v>
      </c>
      <c r="E3431" s="5">
        <v>575</v>
      </c>
      <c r="F3431" s="8">
        <f t="shared" si="318"/>
        <v>1.3262293569517483</v>
      </c>
      <c r="G3431" s="5" t="str">
        <f>IF(COUNTIFS(Q3_SQL_Error_Concentration!$A:$A,A3431,Q3_SQL_Error_Concentration!$E:$E,B3431,Q3_SQL_Error_Concentration!$F:$F,C3431)=0,"",SUMIFS(Q3_SQL_Error_Concentration!$I:$I,Q3_SQL_Error_Concentration!$A:$A,A3431,Q3_SQL_Error_Concentration!$E:$E,B3431,Q3_SQL_Error_Concentration!$F:$F,C3431))</f>
        <v/>
      </c>
      <c r="H3431" s="5" t="str">
        <f t="shared" si="319"/>
        <v/>
      </c>
      <c r="I3431" s="5">
        <f>IF(D3431&gt;=Q3_Validation!$C$2,1,0)</f>
        <v>1</v>
      </c>
      <c r="J3431" s="8">
        <f t="shared" si="320"/>
        <v>1.3262293569517483</v>
      </c>
      <c r="K3431" s="5" t="str">
        <f t="shared" si="321"/>
        <v>normal</v>
      </c>
      <c r="L3431" s="5">
        <f t="shared" si="322"/>
        <v>1</v>
      </c>
      <c r="M3431" s="5">
        <f t="shared" si="323"/>
        <v>0</v>
      </c>
    </row>
    <row r="3432" spans="1:13">
      <c r="A3432" s="5">
        <v>5499</v>
      </c>
      <c r="B3432" s="5">
        <v>8</v>
      </c>
      <c r="C3432" s="5" t="s">
        <v>62</v>
      </c>
      <c r="D3432" s="5">
        <v>59379</v>
      </c>
      <c r="E3432" s="5">
        <v>670</v>
      </c>
      <c r="F3432" s="8">
        <f t="shared" si="318"/>
        <v>1.1283450378079793</v>
      </c>
      <c r="G3432" s="5" t="str">
        <f>IF(COUNTIFS(Q3_SQL_Error_Concentration!$A:$A,A3432,Q3_SQL_Error_Concentration!$E:$E,B3432,Q3_SQL_Error_Concentration!$F:$F,C3432)=0,"",SUMIFS(Q3_SQL_Error_Concentration!$I:$I,Q3_SQL_Error_Concentration!$A:$A,A3432,Q3_SQL_Error_Concentration!$E:$E,B3432,Q3_SQL_Error_Concentration!$F:$F,C3432))</f>
        <v/>
      </c>
      <c r="H3432" s="5" t="str">
        <f t="shared" si="319"/>
        <v/>
      </c>
      <c r="I3432" s="5">
        <f>IF(D3432&gt;=Q3_Validation!$C$2,1,0)</f>
        <v>1</v>
      </c>
      <c r="J3432" s="8">
        <f t="shared" si="320"/>
        <v>1.1283450378079793</v>
      </c>
      <c r="K3432" s="5" t="str">
        <f t="shared" si="321"/>
        <v>normal</v>
      </c>
      <c r="L3432" s="5">
        <f t="shared" si="322"/>
        <v>1</v>
      </c>
      <c r="M3432" s="5">
        <f t="shared" si="323"/>
        <v>0</v>
      </c>
    </row>
    <row r="3433" spans="1:13">
      <c r="A3433" s="5">
        <v>5499</v>
      </c>
      <c r="B3433" s="5">
        <v>9</v>
      </c>
      <c r="C3433" s="5" t="s">
        <v>63</v>
      </c>
      <c r="D3433" s="5">
        <v>41208</v>
      </c>
      <c r="E3433" s="5">
        <v>558</v>
      </c>
      <c r="F3433" s="8">
        <f t="shared" si="318"/>
        <v>1.3541059988351776</v>
      </c>
      <c r="G3433" s="5" t="str">
        <f>IF(COUNTIFS(Q3_SQL_Error_Concentration!$A:$A,A3433,Q3_SQL_Error_Concentration!$E:$E,B3433,Q3_SQL_Error_Concentration!$F:$F,C3433)=0,"",SUMIFS(Q3_SQL_Error_Concentration!$I:$I,Q3_SQL_Error_Concentration!$A:$A,A3433,Q3_SQL_Error_Concentration!$E:$E,B3433,Q3_SQL_Error_Concentration!$F:$F,C3433))</f>
        <v/>
      </c>
      <c r="H3433" s="5" t="str">
        <f t="shared" si="319"/>
        <v/>
      </c>
      <c r="I3433" s="5">
        <f>IF(D3433&gt;=Q3_Validation!$C$2,1,0)</f>
        <v>1</v>
      </c>
      <c r="J3433" s="8">
        <f t="shared" si="320"/>
        <v>1.3541059988351776</v>
      </c>
      <c r="K3433" s="5" t="str">
        <f t="shared" si="321"/>
        <v>normal</v>
      </c>
      <c r="L3433" s="5">
        <f t="shared" si="322"/>
        <v>1</v>
      </c>
      <c r="M3433" s="5">
        <f t="shared" si="323"/>
        <v>0</v>
      </c>
    </row>
    <row r="3434" spans="1:13">
      <c r="A3434" s="5">
        <v>5499</v>
      </c>
      <c r="B3434" s="5">
        <v>9</v>
      </c>
      <c r="C3434" s="5" t="s">
        <v>62</v>
      </c>
      <c r="D3434" s="5">
        <v>60633</v>
      </c>
      <c r="E3434" s="5">
        <v>806</v>
      </c>
      <c r="F3434" s="8">
        <f t="shared" si="318"/>
        <v>1.3293091220952287</v>
      </c>
      <c r="G3434" s="5" t="str">
        <f>IF(COUNTIFS(Q3_SQL_Error_Concentration!$A:$A,A3434,Q3_SQL_Error_Concentration!$E:$E,B3434,Q3_SQL_Error_Concentration!$F:$F,C3434)=0,"",SUMIFS(Q3_SQL_Error_Concentration!$I:$I,Q3_SQL_Error_Concentration!$A:$A,A3434,Q3_SQL_Error_Concentration!$E:$E,B3434,Q3_SQL_Error_Concentration!$F:$F,C3434))</f>
        <v/>
      </c>
      <c r="H3434" s="5" t="str">
        <f t="shared" si="319"/>
        <v/>
      </c>
      <c r="I3434" s="5">
        <f>IF(D3434&gt;=Q3_Validation!$C$2,1,0)</f>
        <v>1</v>
      </c>
      <c r="J3434" s="8">
        <f t="shared" si="320"/>
        <v>1.3293091220952287</v>
      </c>
      <c r="K3434" s="5" t="str">
        <f t="shared" si="321"/>
        <v>normal</v>
      </c>
      <c r="L3434" s="5">
        <f t="shared" si="322"/>
        <v>1</v>
      </c>
      <c r="M3434" s="5">
        <f t="shared" si="323"/>
        <v>0</v>
      </c>
    </row>
    <row r="3435" spans="1:13">
      <c r="A3435" s="5">
        <v>5499</v>
      </c>
      <c r="B3435" s="5">
        <v>10</v>
      </c>
      <c r="C3435" s="5" t="s">
        <v>63</v>
      </c>
      <c r="D3435" s="5">
        <v>36730</v>
      </c>
      <c r="E3435" s="5">
        <v>464</v>
      </c>
      <c r="F3435" s="8">
        <f t="shared" si="318"/>
        <v>1.2632725292676286</v>
      </c>
      <c r="G3435" s="5" t="str">
        <f>IF(COUNTIFS(Q3_SQL_Error_Concentration!$A:$A,A3435,Q3_SQL_Error_Concentration!$E:$E,B3435,Q3_SQL_Error_Concentration!$F:$F,C3435)=0,"",SUMIFS(Q3_SQL_Error_Concentration!$I:$I,Q3_SQL_Error_Concentration!$A:$A,A3435,Q3_SQL_Error_Concentration!$E:$E,B3435,Q3_SQL_Error_Concentration!$F:$F,C3435))</f>
        <v/>
      </c>
      <c r="H3435" s="5" t="str">
        <f t="shared" si="319"/>
        <v/>
      </c>
      <c r="I3435" s="5">
        <f>IF(D3435&gt;=Q3_Validation!$C$2,1,0)</f>
        <v>1</v>
      </c>
      <c r="J3435" s="8">
        <f t="shared" si="320"/>
        <v>1.2632725292676286</v>
      </c>
      <c r="K3435" s="5" t="str">
        <f t="shared" si="321"/>
        <v>normal</v>
      </c>
      <c r="L3435" s="5">
        <f t="shared" si="322"/>
        <v>1</v>
      </c>
      <c r="M3435" s="5">
        <f t="shared" si="323"/>
        <v>0</v>
      </c>
    </row>
    <row r="3436" spans="1:13">
      <c r="A3436" s="5">
        <v>5499</v>
      </c>
      <c r="B3436" s="5">
        <v>10</v>
      </c>
      <c r="C3436" s="5" t="s">
        <v>62</v>
      </c>
      <c r="D3436" s="5">
        <v>54632</v>
      </c>
      <c r="E3436" s="5">
        <v>659</v>
      </c>
      <c r="F3436" s="8">
        <f t="shared" si="318"/>
        <v>1.2062527456435788</v>
      </c>
      <c r="G3436" s="5" t="str">
        <f>IF(COUNTIFS(Q3_SQL_Error_Concentration!$A:$A,A3436,Q3_SQL_Error_Concentration!$E:$E,B3436,Q3_SQL_Error_Concentration!$F:$F,C3436)=0,"",SUMIFS(Q3_SQL_Error_Concentration!$I:$I,Q3_SQL_Error_Concentration!$A:$A,A3436,Q3_SQL_Error_Concentration!$E:$E,B3436,Q3_SQL_Error_Concentration!$F:$F,C3436))</f>
        <v/>
      </c>
      <c r="H3436" s="5" t="str">
        <f t="shared" si="319"/>
        <v/>
      </c>
      <c r="I3436" s="5">
        <f>IF(D3436&gt;=Q3_Validation!$C$2,1,0)</f>
        <v>1</v>
      </c>
      <c r="J3436" s="8">
        <f t="shared" si="320"/>
        <v>1.2062527456435788</v>
      </c>
      <c r="K3436" s="5" t="str">
        <f t="shared" si="321"/>
        <v>normal</v>
      </c>
      <c r="L3436" s="5">
        <f t="shared" si="322"/>
        <v>1</v>
      </c>
      <c r="M3436" s="5">
        <f t="shared" si="323"/>
        <v>0</v>
      </c>
    </row>
    <row r="3437" spans="1:13">
      <c r="A3437" s="5">
        <v>5499</v>
      </c>
      <c r="B3437" s="5">
        <v>11</v>
      </c>
      <c r="C3437" s="5" t="s">
        <v>63</v>
      </c>
      <c r="D3437" s="5">
        <v>27852</v>
      </c>
      <c r="E3437" s="5">
        <v>396</v>
      </c>
      <c r="F3437" s="8">
        <f t="shared" si="318"/>
        <v>1.4218009478672986</v>
      </c>
      <c r="G3437" s="5" t="str">
        <f>IF(COUNTIFS(Q3_SQL_Error_Concentration!$A:$A,A3437,Q3_SQL_Error_Concentration!$E:$E,B3437,Q3_SQL_Error_Concentration!$F:$F,C3437)=0,"",SUMIFS(Q3_SQL_Error_Concentration!$I:$I,Q3_SQL_Error_Concentration!$A:$A,A3437,Q3_SQL_Error_Concentration!$E:$E,B3437,Q3_SQL_Error_Concentration!$F:$F,C3437))</f>
        <v/>
      </c>
      <c r="H3437" s="5" t="str">
        <f t="shared" si="319"/>
        <v/>
      </c>
      <c r="I3437" s="5">
        <f>IF(D3437&gt;=Q3_Validation!$C$2,1,0)</f>
        <v>1</v>
      </c>
      <c r="J3437" s="8">
        <f t="shared" si="320"/>
        <v>1.4218009478672986</v>
      </c>
      <c r="K3437" s="5" t="str">
        <f t="shared" si="321"/>
        <v>normal</v>
      </c>
      <c r="L3437" s="5">
        <f t="shared" si="322"/>
        <v>1</v>
      </c>
      <c r="M3437" s="5">
        <f t="shared" si="323"/>
        <v>0</v>
      </c>
    </row>
    <row r="3438" spans="1:13">
      <c r="A3438" s="5">
        <v>5499</v>
      </c>
      <c r="B3438" s="5">
        <v>11</v>
      </c>
      <c r="C3438" s="5" t="s">
        <v>62</v>
      </c>
      <c r="D3438" s="5">
        <v>40499</v>
      </c>
      <c r="E3438" s="5">
        <v>567</v>
      </c>
      <c r="F3438" s="8">
        <f t="shared" si="318"/>
        <v>1.4000345687547842</v>
      </c>
      <c r="G3438" s="5" t="str">
        <f>IF(COUNTIFS(Q3_SQL_Error_Concentration!$A:$A,A3438,Q3_SQL_Error_Concentration!$E:$E,B3438,Q3_SQL_Error_Concentration!$F:$F,C3438)=0,"",SUMIFS(Q3_SQL_Error_Concentration!$I:$I,Q3_SQL_Error_Concentration!$A:$A,A3438,Q3_SQL_Error_Concentration!$E:$E,B3438,Q3_SQL_Error_Concentration!$F:$F,C3438))</f>
        <v/>
      </c>
      <c r="H3438" s="5" t="str">
        <f t="shared" si="319"/>
        <v/>
      </c>
      <c r="I3438" s="5">
        <f>IF(D3438&gt;=Q3_Validation!$C$2,1,0)</f>
        <v>1</v>
      </c>
      <c r="J3438" s="8">
        <f t="shared" si="320"/>
        <v>1.4000345687547842</v>
      </c>
      <c r="K3438" s="5" t="str">
        <f t="shared" si="321"/>
        <v>normal</v>
      </c>
      <c r="L3438" s="5">
        <f t="shared" si="322"/>
        <v>1</v>
      </c>
      <c r="M3438" s="5">
        <f t="shared" si="323"/>
        <v>0</v>
      </c>
    </row>
    <row r="3439" spans="1:13">
      <c r="A3439" s="5">
        <v>5499</v>
      </c>
      <c r="B3439" s="5">
        <v>12</v>
      </c>
      <c r="C3439" s="5" t="s">
        <v>63</v>
      </c>
      <c r="D3439" s="5">
        <v>49615</v>
      </c>
      <c r="E3439" s="5">
        <v>806</v>
      </c>
      <c r="F3439" s="8">
        <f t="shared" si="318"/>
        <v>1.6245087171218382</v>
      </c>
      <c r="G3439" s="5" t="str">
        <f>IF(COUNTIFS(Q3_SQL_Error_Concentration!$A:$A,A3439,Q3_SQL_Error_Concentration!$E:$E,B3439,Q3_SQL_Error_Concentration!$F:$F,C3439)=0,"",SUMIFS(Q3_SQL_Error_Concentration!$I:$I,Q3_SQL_Error_Concentration!$A:$A,A3439,Q3_SQL_Error_Concentration!$E:$E,B3439,Q3_SQL_Error_Concentration!$F:$F,C3439))</f>
        <v/>
      </c>
      <c r="H3439" s="5" t="str">
        <f t="shared" si="319"/>
        <v/>
      </c>
      <c r="I3439" s="5">
        <f>IF(D3439&gt;=Q3_Validation!$C$2,1,0)</f>
        <v>1</v>
      </c>
      <c r="J3439" s="8">
        <f t="shared" si="320"/>
        <v>1.6245087171218382</v>
      </c>
      <c r="K3439" s="5" t="str">
        <f t="shared" si="321"/>
        <v>normal</v>
      </c>
      <c r="L3439" s="5">
        <f t="shared" si="322"/>
        <v>1</v>
      </c>
      <c r="M3439" s="5">
        <f t="shared" si="323"/>
        <v>0</v>
      </c>
    </row>
    <row r="3440" spans="1:13">
      <c r="A3440" s="5">
        <v>5499</v>
      </c>
      <c r="B3440" s="5">
        <v>12</v>
      </c>
      <c r="C3440" s="5" t="s">
        <v>62</v>
      </c>
      <c r="D3440" s="5">
        <v>71419</v>
      </c>
      <c r="E3440" s="5">
        <v>1087</v>
      </c>
      <c r="F3440" s="8">
        <f t="shared" si="318"/>
        <v>1.5220039485291028</v>
      </c>
      <c r="G3440" s="5" t="str">
        <f>IF(COUNTIFS(Q3_SQL_Error_Concentration!$A:$A,A3440,Q3_SQL_Error_Concentration!$E:$E,B3440,Q3_SQL_Error_Concentration!$F:$F,C3440)=0,"",SUMIFS(Q3_SQL_Error_Concentration!$I:$I,Q3_SQL_Error_Concentration!$A:$A,A3440,Q3_SQL_Error_Concentration!$E:$E,B3440,Q3_SQL_Error_Concentration!$F:$F,C3440))</f>
        <v/>
      </c>
      <c r="H3440" s="5" t="str">
        <f t="shared" si="319"/>
        <v/>
      </c>
      <c r="I3440" s="5">
        <f>IF(D3440&gt;=Q3_Validation!$C$2,1,0)</f>
        <v>1</v>
      </c>
      <c r="J3440" s="8">
        <f t="shared" si="320"/>
        <v>1.5220039485291028</v>
      </c>
      <c r="K3440" s="5" t="str">
        <f t="shared" si="321"/>
        <v>normal</v>
      </c>
      <c r="L3440" s="5">
        <f t="shared" si="322"/>
        <v>1</v>
      </c>
      <c r="M3440" s="5">
        <f t="shared" si="323"/>
        <v>0</v>
      </c>
    </row>
    <row r="3441" spans="1:13">
      <c r="A3441" s="5">
        <v>5499</v>
      </c>
      <c r="B3441" s="5">
        <v>13</v>
      </c>
      <c r="C3441" s="5" t="s">
        <v>63</v>
      </c>
      <c r="D3441" s="5">
        <v>48874</v>
      </c>
      <c r="E3441" s="5">
        <v>809</v>
      </c>
      <c r="F3441" s="8">
        <f t="shared" si="318"/>
        <v>1.6552768343086304</v>
      </c>
      <c r="G3441" s="5" t="str">
        <f>IF(COUNTIFS(Q3_SQL_Error_Concentration!$A:$A,A3441,Q3_SQL_Error_Concentration!$E:$E,B3441,Q3_SQL_Error_Concentration!$F:$F,C3441)=0,"",SUMIFS(Q3_SQL_Error_Concentration!$I:$I,Q3_SQL_Error_Concentration!$A:$A,A3441,Q3_SQL_Error_Concentration!$E:$E,B3441,Q3_SQL_Error_Concentration!$F:$F,C3441))</f>
        <v/>
      </c>
      <c r="H3441" s="5" t="str">
        <f t="shared" si="319"/>
        <v/>
      </c>
      <c r="I3441" s="5">
        <f>IF(D3441&gt;=Q3_Validation!$C$2,1,0)</f>
        <v>1</v>
      </c>
      <c r="J3441" s="8">
        <f t="shared" si="320"/>
        <v>1.6552768343086304</v>
      </c>
      <c r="K3441" s="5" t="str">
        <f t="shared" si="321"/>
        <v>normal</v>
      </c>
      <c r="L3441" s="5">
        <f t="shared" si="322"/>
        <v>1</v>
      </c>
      <c r="M3441" s="5">
        <f t="shared" si="323"/>
        <v>0</v>
      </c>
    </row>
    <row r="3442" spans="1:13">
      <c r="A3442" s="5">
        <v>5499</v>
      </c>
      <c r="B3442" s="5">
        <v>13</v>
      </c>
      <c r="C3442" s="5" t="s">
        <v>62</v>
      </c>
      <c r="D3442" s="5">
        <v>74750</v>
      </c>
      <c r="E3442" s="5">
        <v>1090</v>
      </c>
      <c r="F3442" s="8">
        <f t="shared" si="318"/>
        <v>1.4581939799331103</v>
      </c>
      <c r="G3442" s="5" t="str">
        <f>IF(COUNTIFS(Q3_SQL_Error_Concentration!$A:$A,A3442,Q3_SQL_Error_Concentration!$E:$E,B3442,Q3_SQL_Error_Concentration!$F:$F,C3442)=0,"",SUMIFS(Q3_SQL_Error_Concentration!$I:$I,Q3_SQL_Error_Concentration!$A:$A,A3442,Q3_SQL_Error_Concentration!$E:$E,B3442,Q3_SQL_Error_Concentration!$F:$F,C3442))</f>
        <v/>
      </c>
      <c r="H3442" s="5" t="str">
        <f t="shared" si="319"/>
        <v/>
      </c>
      <c r="I3442" s="5">
        <f>IF(D3442&gt;=Q3_Validation!$C$2,1,0)</f>
        <v>1</v>
      </c>
      <c r="J3442" s="8">
        <f t="shared" si="320"/>
        <v>1.4581939799331103</v>
      </c>
      <c r="K3442" s="5" t="str">
        <f t="shared" si="321"/>
        <v>normal</v>
      </c>
      <c r="L3442" s="5">
        <f t="shared" si="322"/>
        <v>1</v>
      </c>
      <c r="M3442" s="5">
        <f t="shared" si="323"/>
        <v>0</v>
      </c>
    </row>
    <row r="3443" spans="1:13">
      <c r="A3443" s="5">
        <v>5499</v>
      </c>
      <c r="B3443" s="5">
        <v>14</v>
      </c>
      <c r="C3443" s="5" t="s">
        <v>63</v>
      </c>
      <c r="D3443" s="5">
        <v>46973</v>
      </c>
      <c r="E3443" s="5">
        <v>903</v>
      </c>
      <c r="F3443" s="8">
        <f t="shared" si="318"/>
        <v>1.9223809422434164</v>
      </c>
      <c r="G3443" s="5" t="str">
        <f>IF(COUNTIFS(Q3_SQL_Error_Concentration!$A:$A,A3443,Q3_SQL_Error_Concentration!$E:$E,B3443,Q3_SQL_Error_Concentration!$F:$F,C3443)=0,"",SUMIFS(Q3_SQL_Error_Concentration!$I:$I,Q3_SQL_Error_Concentration!$A:$A,A3443,Q3_SQL_Error_Concentration!$E:$E,B3443,Q3_SQL_Error_Concentration!$F:$F,C3443))</f>
        <v/>
      </c>
      <c r="H3443" s="5" t="str">
        <f t="shared" si="319"/>
        <v/>
      </c>
      <c r="I3443" s="5">
        <f>IF(D3443&gt;=Q3_Validation!$C$2,1,0)</f>
        <v>1</v>
      </c>
      <c r="J3443" s="8">
        <f t="shared" si="320"/>
        <v>1.9223809422434164</v>
      </c>
      <c r="K3443" s="5" t="str">
        <f t="shared" si="321"/>
        <v>normal</v>
      </c>
      <c r="L3443" s="5">
        <f t="shared" si="322"/>
        <v>1</v>
      </c>
      <c r="M3443" s="5">
        <f t="shared" si="323"/>
        <v>0</v>
      </c>
    </row>
    <row r="3444" spans="1:13">
      <c r="A3444" s="5">
        <v>5499</v>
      </c>
      <c r="B3444" s="5">
        <v>14</v>
      </c>
      <c r="C3444" s="5" t="s">
        <v>62</v>
      </c>
      <c r="D3444" s="5">
        <v>66327</v>
      </c>
      <c r="E3444" s="5">
        <v>1213</v>
      </c>
      <c r="F3444" s="8">
        <f t="shared" si="318"/>
        <v>1.8288178268276871</v>
      </c>
      <c r="G3444" s="5" t="str">
        <f>IF(COUNTIFS(Q3_SQL_Error_Concentration!$A:$A,A3444,Q3_SQL_Error_Concentration!$E:$E,B3444,Q3_SQL_Error_Concentration!$F:$F,C3444)=0,"",SUMIFS(Q3_SQL_Error_Concentration!$I:$I,Q3_SQL_Error_Concentration!$A:$A,A3444,Q3_SQL_Error_Concentration!$E:$E,B3444,Q3_SQL_Error_Concentration!$F:$F,C3444))</f>
        <v/>
      </c>
      <c r="H3444" s="5" t="str">
        <f t="shared" si="319"/>
        <v/>
      </c>
      <c r="I3444" s="5">
        <f>IF(D3444&gt;=Q3_Validation!$C$2,1,0)</f>
        <v>1</v>
      </c>
      <c r="J3444" s="8">
        <f t="shared" si="320"/>
        <v>1.8288178268276871</v>
      </c>
      <c r="K3444" s="5" t="str">
        <f t="shared" si="321"/>
        <v>normal</v>
      </c>
      <c r="L3444" s="5">
        <f t="shared" si="322"/>
        <v>1</v>
      </c>
      <c r="M3444" s="5">
        <f t="shared" si="323"/>
        <v>0</v>
      </c>
    </row>
    <row r="3445" spans="1:13">
      <c r="A3445" s="5">
        <v>5499</v>
      </c>
      <c r="B3445" s="5">
        <v>15</v>
      </c>
      <c r="C3445" s="5" t="s">
        <v>63</v>
      </c>
      <c r="D3445" s="5">
        <v>45906</v>
      </c>
      <c r="E3445" s="5">
        <v>755</v>
      </c>
      <c r="F3445" s="8">
        <f t="shared" si="318"/>
        <v>1.6446651853788177</v>
      </c>
      <c r="G3445" s="5" t="str">
        <f>IF(COUNTIFS(Q3_SQL_Error_Concentration!$A:$A,A3445,Q3_SQL_Error_Concentration!$E:$E,B3445,Q3_SQL_Error_Concentration!$F:$F,C3445)=0,"",SUMIFS(Q3_SQL_Error_Concentration!$I:$I,Q3_SQL_Error_Concentration!$A:$A,A3445,Q3_SQL_Error_Concentration!$E:$E,B3445,Q3_SQL_Error_Concentration!$F:$F,C3445))</f>
        <v/>
      </c>
      <c r="H3445" s="5" t="str">
        <f t="shared" si="319"/>
        <v/>
      </c>
      <c r="I3445" s="5">
        <f>IF(D3445&gt;=Q3_Validation!$C$2,1,0)</f>
        <v>1</v>
      </c>
      <c r="J3445" s="8">
        <f t="shared" si="320"/>
        <v>1.6446651853788177</v>
      </c>
      <c r="K3445" s="5" t="str">
        <f t="shared" si="321"/>
        <v>normal</v>
      </c>
      <c r="L3445" s="5">
        <f t="shared" si="322"/>
        <v>1</v>
      </c>
      <c r="M3445" s="5">
        <f t="shared" si="323"/>
        <v>0</v>
      </c>
    </row>
    <row r="3446" spans="1:13">
      <c r="A3446" s="5">
        <v>5499</v>
      </c>
      <c r="B3446" s="5">
        <v>15</v>
      </c>
      <c r="C3446" s="5" t="s">
        <v>62</v>
      </c>
      <c r="D3446" s="5">
        <v>59206</v>
      </c>
      <c r="E3446" s="5">
        <v>913</v>
      </c>
      <c r="F3446" s="8">
        <f t="shared" si="318"/>
        <v>1.5420734385028545</v>
      </c>
      <c r="G3446" s="5" t="str">
        <f>IF(COUNTIFS(Q3_SQL_Error_Concentration!$A:$A,A3446,Q3_SQL_Error_Concentration!$E:$E,B3446,Q3_SQL_Error_Concentration!$F:$F,C3446)=0,"",SUMIFS(Q3_SQL_Error_Concentration!$I:$I,Q3_SQL_Error_Concentration!$A:$A,A3446,Q3_SQL_Error_Concentration!$E:$E,B3446,Q3_SQL_Error_Concentration!$F:$F,C3446))</f>
        <v/>
      </c>
      <c r="H3446" s="5" t="str">
        <f t="shared" si="319"/>
        <v/>
      </c>
      <c r="I3446" s="5">
        <f>IF(D3446&gt;=Q3_Validation!$C$2,1,0)</f>
        <v>1</v>
      </c>
      <c r="J3446" s="8">
        <f t="shared" si="320"/>
        <v>1.5420734385028545</v>
      </c>
      <c r="K3446" s="5" t="str">
        <f t="shared" si="321"/>
        <v>normal</v>
      </c>
      <c r="L3446" s="5">
        <f t="shared" si="322"/>
        <v>1</v>
      </c>
      <c r="M3446" s="5">
        <f t="shared" si="323"/>
        <v>0</v>
      </c>
    </row>
    <row r="3447" spans="1:13">
      <c r="A3447" s="5">
        <v>5499</v>
      </c>
      <c r="B3447" s="5">
        <v>16</v>
      </c>
      <c r="C3447" s="5" t="s">
        <v>63</v>
      </c>
      <c r="D3447" s="5">
        <v>50621</v>
      </c>
      <c r="E3447" s="5">
        <v>674</v>
      </c>
      <c r="F3447" s="8">
        <f t="shared" si="318"/>
        <v>1.3314632267240869</v>
      </c>
      <c r="G3447" s="5" t="str">
        <f>IF(COUNTIFS(Q3_SQL_Error_Concentration!$A:$A,A3447,Q3_SQL_Error_Concentration!$E:$E,B3447,Q3_SQL_Error_Concentration!$F:$F,C3447)=0,"",SUMIFS(Q3_SQL_Error_Concentration!$I:$I,Q3_SQL_Error_Concentration!$A:$A,A3447,Q3_SQL_Error_Concentration!$E:$E,B3447,Q3_SQL_Error_Concentration!$F:$F,C3447))</f>
        <v/>
      </c>
      <c r="H3447" s="5" t="str">
        <f t="shared" si="319"/>
        <v/>
      </c>
      <c r="I3447" s="5">
        <f>IF(D3447&gt;=Q3_Validation!$C$2,1,0)</f>
        <v>1</v>
      </c>
      <c r="J3447" s="8">
        <f t="shared" si="320"/>
        <v>1.3314632267240869</v>
      </c>
      <c r="K3447" s="5" t="str">
        <f t="shared" si="321"/>
        <v>normal</v>
      </c>
      <c r="L3447" s="5">
        <f t="shared" si="322"/>
        <v>1</v>
      </c>
      <c r="M3447" s="5">
        <f t="shared" si="323"/>
        <v>0</v>
      </c>
    </row>
    <row r="3448" spans="1:13">
      <c r="A3448" s="5">
        <v>5499</v>
      </c>
      <c r="B3448" s="5">
        <v>16</v>
      </c>
      <c r="C3448" s="5" t="s">
        <v>62</v>
      </c>
      <c r="D3448" s="5">
        <v>76156</v>
      </c>
      <c r="E3448" s="5">
        <v>943</v>
      </c>
      <c r="F3448" s="8">
        <f t="shared" si="318"/>
        <v>1.2382478071327276</v>
      </c>
      <c r="G3448" s="5" t="str">
        <f>IF(COUNTIFS(Q3_SQL_Error_Concentration!$A:$A,A3448,Q3_SQL_Error_Concentration!$E:$E,B3448,Q3_SQL_Error_Concentration!$F:$F,C3448)=0,"",SUMIFS(Q3_SQL_Error_Concentration!$I:$I,Q3_SQL_Error_Concentration!$A:$A,A3448,Q3_SQL_Error_Concentration!$E:$E,B3448,Q3_SQL_Error_Concentration!$F:$F,C3448))</f>
        <v/>
      </c>
      <c r="H3448" s="5" t="str">
        <f t="shared" si="319"/>
        <v/>
      </c>
      <c r="I3448" s="5">
        <f>IF(D3448&gt;=Q3_Validation!$C$2,1,0)</f>
        <v>1</v>
      </c>
      <c r="J3448" s="8">
        <f t="shared" si="320"/>
        <v>1.2382478071327276</v>
      </c>
      <c r="K3448" s="5" t="str">
        <f t="shared" si="321"/>
        <v>normal</v>
      </c>
      <c r="L3448" s="5">
        <f t="shared" si="322"/>
        <v>1</v>
      </c>
      <c r="M3448" s="5">
        <f t="shared" si="323"/>
        <v>0</v>
      </c>
    </row>
    <row r="3449" spans="1:13">
      <c r="A3449" s="5">
        <v>5499</v>
      </c>
      <c r="B3449" s="5">
        <v>17</v>
      </c>
      <c r="C3449" s="5" t="s">
        <v>63</v>
      </c>
      <c r="D3449" s="5">
        <v>20278</v>
      </c>
      <c r="E3449" s="5">
        <v>295</v>
      </c>
      <c r="F3449" s="8">
        <f t="shared" si="318"/>
        <v>1.4547785777690108</v>
      </c>
      <c r="G3449" s="5" t="str">
        <f>IF(COUNTIFS(Q3_SQL_Error_Concentration!$A:$A,A3449,Q3_SQL_Error_Concentration!$E:$E,B3449,Q3_SQL_Error_Concentration!$F:$F,C3449)=0,"",SUMIFS(Q3_SQL_Error_Concentration!$I:$I,Q3_SQL_Error_Concentration!$A:$A,A3449,Q3_SQL_Error_Concentration!$E:$E,B3449,Q3_SQL_Error_Concentration!$F:$F,C3449))</f>
        <v/>
      </c>
      <c r="H3449" s="5" t="str">
        <f t="shared" si="319"/>
        <v/>
      </c>
      <c r="I3449" s="5">
        <f>IF(D3449&gt;=Q3_Validation!$C$2,1,0)</f>
        <v>1</v>
      </c>
      <c r="J3449" s="8">
        <f t="shared" si="320"/>
        <v>1.4547785777690108</v>
      </c>
      <c r="K3449" s="5" t="str">
        <f t="shared" si="321"/>
        <v>normal</v>
      </c>
      <c r="L3449" s="5">
        <f t="shared" si="322"/>
        <v>1</v>
      </c>
      <c r="M3449" s="5">
        <f t="shared" si="323"/>
        <v>0</v>
      </c>
    </row>
    <row r="3450" spans="1:13">
      <c r="A3450" s="5">
        <v>5499</v>
      </c>
      <c r="B3450" s="5">
        <v>17</v>
      </c>
      <c r="C3450" s="5" t="s">
        <v>62</v>
      </c>
      <c r="D3450" s="5">
        <v>28396</v>
      </c>
      <c r="E3450" s="5">
        <v>328</v>
      </c>
      <c r="F3450" s="8">
        <f t="shared" si="318"/>
        <v>1.1550922665164107</v>
      </c>
      <c r="G3450" s="5" t="str">
        <f>IF(COUNTIFS(Q3_SQL_Error_Concentration!$A:$A,A3450,Q3_SQL_Error_Concentration!$E:$E,B3450,Q3_SQL_Error_Concentration!$F:$F,C3450)=0,"",SUMIFS(Q3_SQL_Error_Concentration!$I:$I,Q3_SQL_Error_Concentration!$A:$A,A3450,Q3_SQL_Error_Concentration!$E:$E,B3450,Q3_SQL_Error_Concentration!$F:$F,C3450))</f>
        <v/>
      </c>
      <c r="H3450" s="5" t="str">
        <f t="shared" si="319"/>
        <v/>
      </c>
      <c r="I3450" s="5">
        <f>IF(D3450&gt;=Q3_Validation!$C$2,1,0)</f>
        <v>1</v>
      </c>
      <c r="J3450" s="8">
        <f t="shared" si="320"/>
        <v>1.1550922665164107</v>
      </c>
      <c r="K3450" s="5" t="str">
        <f t="shared" si="321"/>
        <v>normal</v>
      </c>
      <c r="L3450" s="5">
        <f t="shared" si="322"/>
        <v>1</v>
      </c>
      <c r="M3450" s="5">
        <f t="shared" si="323"/>
        <v>0</v>
      </c>
    </row>
    <row r="3451" spans="1:13">
      <c r="A3451" s="5">
        <v>5499</v>
      </c>
      <c r="B3451" s="5">
        <v>18</v>
      </c>
      <c r="C3451" s="5" t="s">
        <v>63</v>
      </c>
      <c r="D3451" s="5">
        <v>17085</v>
      </c>
      <c r="E3451" s="5">
        <v>169</v>
      </c>
      <c r="F3451" s="8">
        <f t="shared" si="318"/>
        <v>0.98917178811823236</v>
      </c>
      <c r="G3451" s="5" t="str">
        <f>IF(COUNTIFS(Q3_SQL_Error_Concentration!$A:$A,A3451,Q3_SQL_Error_Concentration!$E:$E,B3451,Q3_SQL_Error_Concentration!$F:$F,C3451)=0,"",SUMIFS(Q3_SQL_Error_Concentration!$I:$I,Q3_SQL_Error_Concentration!$A:$A,A3451,Q3_SQL_Error_Concentration!$E:$E,B3451,Q3_SQL_Error_Concentration!$F:$F,C3451))</f>
        <v/>
      </c>
      <c r="H3451" s="5" t="str">
        <f t="shared" si="319"/>
        <v/>
      </c>
      <c r="I3451" s="5">
        <f>IF(D3451&gt;=Q3_Validation!$C$2,1,0)</f>
        <v>1</v>
      </c>
      <c r="J3451" s="8">
        <f t="shared" si="320"/>
        <v>0.98917178811823236</v>
      </c>
      <c r="K3451" s="5" t="str">
        <f t="shared" si="321"/>
        <v>normal</v>
      </c>
      <c r="L3451" s="5">
        <f t="shared" si="322"/>
        <v>1</v>
      </c>
      <c r="M3451" s="5">
        <f t="shared" si="323"/>
        <v>0</v>
      </c>
    </row>
    <row r="3452" spans="1:13">
      <c r="A3452" s="5">
        <v>5499</v>
      </c>
      <c r="B3452" s="5">
        <v>18</v>
      </c>
      <c r="C3452" s="5" t="s">
        <v>62</v>
      </c>
      <c r="D3452" s="5">
        <v>25635</v>
      </c>
      <c r="E3452" s="5">
        <v>256</v>
      </c>
      <c r="F3452" s="8">
        <f t="shared" si="318"/>
        <v>0.99863467914960014</v>
      </c>
      <c r="G3452" s="5" t="str">
        <f>IF(COUNTIFS(Q3_SQL_Error_Concentration!$A:$A,A3452,Q3_SQL_Error_Concentration!$E:$E,B3452,Q3_SQL_Error_Concentration!$F:$F,C3452)=0,"",SUMIFS(Q3_SQL_Error_Concentration!$I:$I,Q3_SQL_Error_Concentration!$A:$A,A3452,Q3_SQL_Error_Concentration!$E:$E,B3452,Q3_SQL_Error_Concentration!$F:$F,C3452))</f>
        <v/>
      </c>
      <c r="H3452" s="5" t="str">
        <f t="shared" si="319"/>
        <v/>
      </c>
      <c r="I3452" s="5">
        <f>IF(D3452&gt;=Q3_Validation!$C$2,1,0)</f>
        <v>1</v>
      </c>
      <c r="J3452" s="8">
        <f t="shared" si="320"/>
        <v>0.99863467914960014</v>
      </c>
      <c r="K3452" s="5" t="str">
        <f t="shared" si="321"/>
        <v>normal</v>
      </c>
      <c r="L3452" s="5">
        <f t="shared" si="322"/>
        <v>1</v>
      </c>
      <c r="M3452" s="5">
        <f t="shared" si="323"/>
        <v>0</v>
      </c>
    </row>
    <row r="3453" spans="1:13">
      <c r="A3453" s="5">
        <v>5499</v>
      </c>
      <c r="B3453" s="5">
        <v>19</v>
      </c>
      <c r="C3453" s="5" t="s">
        <v>63</v>
      </c>
      <c r="D3453" s="5">
        <v>20699</v>
      </c>
      <c r="E3453" s="5">
        <v>365</v>
      </c>
      <c r="F3453" s="8">
        <f t="shared" si="318"/>
        <v>1.7633702111213103</v>
      </c>
      <c r="G3453" s="5" t="str">
        <f>IF(COUNTIFS(Q3_SQL_Error_Concentration!$A:$A,A3453,Q3_SQL_Error_Concentration!$E:$E,B3453,Q3_SQL_Error_Concentration!$F:$F,C3453)=0,"",SUMIFS(Q3_SQL_Error_Concentration!$I:$I,Q3_SQL_Error_Concentration!$A:$A,A3453,Q3_SQL_Error_Concentration!$E:$E,B3453,Q3_SQL_Error_Concentration!$F:$F,C3453))</f>
        <v/>
      </c>
      <c r="H3453" s="5" t="str">
        <f t="shared" si="319"/>
        <v/>
      </c>
      <c r="I3453" s="5">
        <f>IF(D3453&gt;=Q3_Validation!$C$2,1,0)</f>
        <v>1</v>
      </c>
      <c r="J3453" s="8">
        <f t="shared" si="320"/>
        <v>1.7633702111213103</v>
      </c>
      <c r="K3453" s="5" t="str">
        <f t="shared" si="321"/>
        <v>normal</v>
      </c>
      <c r="L3453" s="5">
        <f t="shared" si="322"/>
        <v>1</v>
      </c>
      <c r="M3453" s="5">
        <f t="shared" si="323"/>
        <v>0</v>
      </c>
    </row>
    <row r="3454" spans="1:13">
      <c r="A3454" s="5">
        <v>5499</v>
      </c>
      <c r="B3454" s="5">
        <v>19</v>
      </c>
      <c r="C3454" s="5" t="s">
        <v>62</v>
      </c>
      <c r="D3454" s="5">
        <v>24847</v>
      </c>
      <c r="E3454" s="5">
        <v>467</v>
      </c>
      <c r="F3454" s="8">
        <f t="shared" si="318"/>
        <v>1.87950255564052</v>
      </c>
      <c r="G3454" s="5" t="str">
        <f>IF(COUNTIFS(Q3_SQL_Error_Concentration!$A:$A,A3454,Q3_SQL_Error_Concentration!$E:$E,B3454,Q3_SQL_Error_Concentration!$F:$F,C3454)=0,"",SUMIFS(Q3_SQL_Error_Concentration!$I:$I,Q3_SQL_Error_Concentration!$A:$A,A3454,Q3_SQL_Error_Concentration!$E:$E,B3454,Q3_SQL_Error_Concentration!$F:$F,C3454))</f>
        <v/>
      </c>
      <c r="H3454" s="5" t="str">
        <f t="shared" si="319"/>
        <v/>
      </c>
      <c r="I3454" s="5">
        <f>IF(D3454&gt;=Q3_Validation!$C$2,1,0)</f>
        <v>1</v>
      </c>
      <c r="J3454" s="8">
        <f t="shared" si="320"/>
        <v>1.87950255564052</v>
      </c>
      <c r="K3454" s="5" t="str">
        <f t="shared" si="321"/>
        <v>normal</v>
      </c>
      <c r="L3454" s="5">
        <f t="shared" si="322"/>
        <v>1</v>
      </c>
      <c r="M3454" s="5">
        <f t="shared" si="323"/>
        <v>0</v>
      </c>
    </row>
    <row r="3455" spans="1:13">
      <c r="A3455" s="5">
        <v>5499</v>
      </c>
      <c r="B3455" s="5">
        <v>20</v>
      </c>
      <c r="C3455" s="5" t="s">
        <v>63</v>
      </c>
      <c r="D3455" s="5">
        <v>11417</v>
      </c>
      <c r="E3455" s="5">
        <v>202</v>
      </c>
      <c r="F3455" s="8">
        <f t="shared" si="318"/>
        <v>1.7692914075501445</v>
      </c>
      <c r="G3455" s="5" t="str">
        <f>IF(COUNTIFS(Q3_SQL_Error_Concentration!$A:$A,A3455,Q3_SQL_Error_Concentration!$E:$E,B3455,Q3_SQL_Error_Concentration!$F:$F,C3455)=0,"",SUMIFS(Q3_SQL_Error_Concentration!$I:$I,Q3_SQL_Error_Concentration!$A:$A,A3455,Q3_SQL_Error_Concentration!$E:$E,B3455,Q3_SQL_Error_Concentration!$F:$F,C3455))</f>
        <v/>
      </c>
      <c r="H3455" s="5" t="str">
        <f t="shared" si="319"/>
        <v/>
      </c>
      <c r="I3455" s="5">
        <f>IF(D3455&gt;=Q3_Validation!$C$2,1,0)</f>
        <v>1</v>
      </c>
      <c r="J3455" s="8">
        <f t="shared" si="320"/>
        <v>1.7692914075501445</v>
      </c>
      <c r="K3455" s="5" t="str">
        <f t="shared" si="321"/>
        <v>normal</v>
      </c>
      <c r="L3455" s="5">
        <f t="shared" si="322"/>
        <v>1</v>
      </c>
      <c r="M3455" s="5">
        <f t="shared" si="323"/>
        <v>0</v>
      </c>
    </row>
    <row r="3456" spans="1:13">
      <c r="A3456" s="5">
        <v>5499</v>
      </c>
      <c r="B3456" s="5">
        <v>20</v>
      </c>
      <c r="C3456" s="5" t="s">
        <v>62</v>
      </c>
      <c r="D3456" s="5">
        <v>18706</v>
      </c>
      <c r="E3456" s="5">
        <v>317</v>
      </c>
      <c r="F3456" s="8">
        <f t="shared" si="318"/>
        <v>1.6946434299155351</v>
      </c>
      <c r="G3456" s="5" t="str">
        <f>IF(COUNTIFS(Q3_SQL_Error_Concentration!$A:$A,A3456,Q3_SQL_Error_Concentration!$E:$E,B3456,Q3_SQL_Error_Concentration!$F:$F,C3456)=0,"",SUMIFS(Q3_SQL_Error_Concentration!$I:$I,Q3_SQL_Error_Concentration!$A:$A,A3456,Q3_SQL_Error_Concentration!$E:$E,B3456,Q3_SQL_Error_Concentration!$F:$F,C3456))</f>
        <v/>
      </c>
      <c r="H3456" s="5" t="str">
        <f t="shared" si="319"/>
        <v/>
      </c>
      <c r="I3456" s="5">
        <f>IF(D3456&gt;=Q3_Validation!$C$2,1,0)</f>
        <v>1</v>
      </c>
      <c r="J3456" s="8">
        <f t="shared" si="320"/>
        <v>1.6946434299155351</v>
      </c>
      <c r="K3456" s="5" t="str">
        <f t="shared" si="321"/>
        <v>normal</v>
      </c>
      <c r="L3456" s="5">
        <f t="shared" si="322"/>
        <v>1</v>
      </c>
      <c r="M3456" s="5">
        <f t="shared" si="323"/>
        <v>0</v>
      </c>
    </row>
    <row r="3457" spans="1:13">
      <c r="A3457" s="5">
        <v>5499</v>
      </c>
      <c r="B3457" s="5">
        <v>21</v>
      </c>
      <c r="C3457" s="5" t="s">
        <v>63</v>
      </c>
      <c r="D3457" s="5">
        <v>14182</v>
      </c>
      <c r="E3457" s="5">
        <v>151</v>
      </c>
      <c r="F3457" s="8">
        <f t="shared" si="318"/>
        <v>1.0647299393597518</v>
      </c>
      <c r="G3457" s="5" t="str">
        <f>IF(COUNTIFS(Q3_SQL_Error_Concentration!$A:$A,A3457,Q3_SQL_Error_Concentration!$E:$E,B3457,Q3_SQL_Error_Concentration!$F:$F,C3457)=0,"",SUMIFS(Q3_SQL_Error_Concentration!$I:$I,Q3_SQL_Error_Concentration!$A:$A,A3457,Q3_SQL_Error_Concentration!$E:$E,B3457,Q3_SQL_Error_Concentration!$F:$F,C3457))</f>
        <v/>
      </c>
      <c r="H3457" s="5" t="str">
        <f t="shared" si="319"/>
        <v/>
      </c>
      <c r="I3457" s="5">
        <f>IF(D3457&gt;=Q3_Validation!$C$2,1,0)</f>
        <v>1</v>
      </c>
      <c r="J3457" s="8">
        <f t="shared" si="320"/>
        <v>1.0647299393597518</v>
      </c>
      <c r="K3457" s="5" t="str">
        <f t="shared" si="321"/>
        <v>normal</v>
      </c>
      <c r="L3457" s="5">
        <f t="shared" si="322"/>
        <v>1</v>
      </c>
      <c r="M3457" s="5">
        <f t="shared" si="323"/>
        <v>0</v>
      </c>
    </row>
    <row r="3458" spans="1:13">
      <c r="A3458" s="5">
        <v>5499</v>
      </c>
      <c r="B3458" s="5">
        <v>21</v>
      </c>
      <c r="C3458" s="5" t="s">
        <v>62</v>
      </c>
      <c r="D3458" s="5">
        <v>17301</v>
      </c>
      <c r="E3458" s="5">
        <v>195</v>
      </c>
      <c r="F3458" s="8">
        <f t="shared" ref="F3458:F3521" si="324">100*E3458/D3458</f>
        <v>1.1271024796254552</v>
      </c>
      <c r="G3458" s="5" t="str">
        <f>IF(COUNTIFS(Q3_SQL_Error_Concentration!$A:$A,A3458,Q3_SQL_Error_Concentration!$E:$E,B3458,Q3_SQL_Error_Concentration!$F:$F,C3458)=0,"",SUMIFS(Q3_SQL_Error_Concentration!$I:$I,Q3_SQL_Error_Concentration!$A:$A,A3458,Q3_SQL_Error_Concentration!$E:$E,B3458,Q3_SQL_Error_Concentration!$F:$F,C3458))</f>
        <v/>
      </c>
      <c r="H3458" s="5" t="str">
        <f t="shared" ref="H3458:H3521" si="325">IF(G3458="","",IF(ABS(F3458-G3458)&lt;=0.0002,"PASS","FAIL"))</f>
        <v/>
      </c>
      <c r="I3458" s="5">
        <f>IF(D3458&gt;=Q3_Validation!$C$2,1,0)</f>
        <v>1</v>
      </c>
      <c r="J3458" s="8">
        <f t="shared" ref="J3458:J3521" si="326">IF(I3458=1,F3458,"")</f>
        <v>1.1271024796254552</v>
      </c>
      <c r="K3458" s="5" t="str">
        <f t="shared" ref="K3458:K3521" si="327">IF(D3458&lt;601,"excluded",IF(J3458&gt;3.628192,"outlier",IF(J3458&gt;=2.11093,"high-error","normal")))</f>
        <v>normal</v>
      </c>
      <c r="L3458" s="5">
        <f t="shared" ref="L3458:L3521" si="328">COUNTIFS(A:A,A3458,K:K,"high-error")+COUNTIFS(A:A,A3458,K:K,"outlier")</f>
        <v>1</v>
      </c>
      <c r="M3458" s="5">
        <f t="shared" ref="M3458:M3521" si="329">IF(AND(L3458&gt;=2,OR(K3458="high-error",K3458="outlier")),1,0)</f>
        <v>0</v>
      </c>
    </row>
    <row r="3459" spans="1:13">
      <c r="A3459" s="5">
        <v>5499</v>
      </c>
      <c r="B3459" s="5">
        <v>22</v>
      </c>
      <c r="C3459" s="5" t="s">
        <v>63</v>
      </c>
      <c r="D3459" s="5">
        <v>15488</v>
      </c>
      <c r="E3459" s="5">
        <v>144</v>
      </c>
      <c r="F3459" s="8">
        <f t="shared" si="324"/>
        <v>0.92975206611570249</v>
      </c>
      <c r="G3459" s="5" t="str">
        <f>IF(COUNTIFS(Q3_SQL_Error_Concentration!$A:$A,A3459,Q3_SQL_Error_Concentration!$E:$E,B3459,Q3_SQL_Error_Concentration!$F:$F,C3459)=0,"",SUMIFS(Q3_SQL_Error_Concentration!$I:$I,Q3_SQL_Error_Concentration!$A:$A,A3459,Q3_SQL_Error_Concentration!$E:$E,B3459,Q3_SQL_Error_Concentration!$F:$F,C3459))</f>
        <v/>
      </c>
      <c r="H3459" s="5" t="str">
        <f t="shared" si="325"/>
        <v/>
      </c>
      <c r="I3459" s="5">
        <f>IF(D3459&gt;=Q3_Validation!$C$2,1,0)</f>
        <v>1</v>
      </c>
      <c r="J3459" s="8">
        <f t="shared" si="326"/>
        <v>0.92975206611570249</v>
      </c>
      <c r="K3459" s="5" t="str">
        <f t="shared" si="327"/>
        <v>normal</v>
      </c>
      <c r="L3459" s="5">
        <f t="shared" si="328"/>
        <v>1</v>
      </c>
      <c r="M3459" s="5">
        <f t="shared" si="329"/>
        <v>0</v>
      </c>
    </row>
    <row r="3460" spans="1:13">
      <c r="A3460" s="5">
        <v>5499</v>
      </c>
      <c r="B3460" s="5">
        <v>22</v>
      </c>
      <c r="C3460" s="5" t="s">
        <v>62</v>
      </c>
      <c r="D3460" s="5">
        <v>20259</v>
      </c>
      <c r="E3460" s="5">
        <v>195</v>
      </c>
      <c r="F3460" s="8">
        <f t="shared" si="324"/>
        <v>0.96253516955427221</v>
      </c>
      <c r="G3460" s="5" t="str">
        <f>IF(COUNTIFS(Q3_SQL_Error_Concentration!$A:$A,A3460,Q3_SQL_Error_Concentration!$E:$E,B3460,Q3_SQL_Error_Concentration!$F:$F,C3460)=0,"",SUMIFS(Q3_SQL_Error_Concentration!$I:$I,Q3_SQL_Error_Concentration!$A:$A,A3460,Q3_SQL_Error_Concentration!$E:$E,B3460,Q3_SQL_Error_Concentration!$F:$F,C3460))</f>
        <v/>
      </c>
      <c r="H3460" s="5" t="str">
        <f t="shared" si="325"/>
        <v/>
      </c>
      <c r="I3460" s="5">
        <f>IF(D3460&gt;=Q3_Validation!$C$2,1,0)</f>
        <v>1</v>
      </c>
      <c r="J3460" s="8">
        <f t="shared" si="326"/>
        <v>0.96253516955427221</v>
      </c>
      <c r="K3460" s="5" t="str">
        <f t="shared" si="327"/>
        <v>normal</v>
      </c>
      <c r="L3460" s="5">
        <f t="shared" si="328"/>
        <v>1</v>
      </c>
      <c r="M3460" s="5">
        <f t="shared" si="329"/>
        <v>0</v>
      </c>
    </row>
    <row r="3461" spans="1:13">
      <c r="A3461" s="5">
        <v>5499</v>
      </c>
      <c r="B3461" s="5">
        <v>23</v>
      </c>
      <c r="C3461" s="5" t="s">
        <v>63</v>
      </c>
      <c r="D3461" s="5">
        <v>3878</v>
      </c>
      <c r="E3461" s="5">
        <v>33</v>
      </c>
      <c r="F3461" s="8">
        <f t="shared" si="324"/>
        <v>0.85095410005157301</v>
      </c>
      <c r="G3461" s="5" t="str">
        <f>IF(COUNTIFS(Q3_SQL_Error_Concentration!$A:$A,A3461,Q3_SQL_Error_Concentration!$E:$E,B3461,Q3_SQL_Error_Concentration!$F:$F,C3461)=0,"",SUMIFS(Q3_SQL_Error_Concentration!$I:$I,Q3_SQL_Error_Concentration!$A:$A,A3461,Q3_SQL_Error_Concentration!$E:$E,B3461,Q3_SQL_Error_Concentration!$F:$F,C3461))</f>
        <v/>
      </c>
      <c r="H3461" s="5" t="str">
        <f t="shared" si="325"/>
        <v/>
      </c>
      <c r="I3461" s="5">
        <f>IF(D3461&gt;=Q3_Validation!$C$2,1,0)</f>
        <v>1</v>
      </c>
      <c r="J3461" s="8">
        <f t="shared" si="326"/>
        <v>0.85095410005157301</v>
      </c>
      <c r="K3461" s="5" t="str">
        <f t="shared" si="327"/>
        <v>normal</v>
      </c>
      <c r="L3461" s="5">
        <f t="shared" si="328"/>
        <v>1</v>
      </c>
      <c r="M3461" s="5">
        <f t="shared" si="329"/>
        <v>0</v>
      </c>
    </row>
    <row r="3462" spans="1:13">
      <c r="A3462" s="5">
        <v>5499</v>
      </c>
      <c r="B3462" s="5">
        <v>23</v>
      </c>
      <c r="C3462" s="5" t="s">
        <v>62</v>
      </c>
      <c r="D3462" s="5">
        <v>6989</v>
      </c>
      <c r="E3462" s="5">
        <v>52</v>
      </c>
      <c r="F3462" s="8">
        <f t="shared" si="324"/>
        <v>0.74402632708541994</v>
      </c>
      <c r="G3462" s="5" t="str">
        <f>IF(COUNTIFS(Q3_SQL_Error_Concentration!$A:$A,A3462,Q3_SQL_Error_Concentration!$E:$E,B3462,Q3_SQL_Error_Concentration!$F:$F,C3462)=0,"",SUMIFS(Q3_SQL_Error_Concentration!$I:$I,Q3_SQL_Error_Concentration!$A:$A,A3462,Q3_SQL_Error_Concentration!$E:$E,B3462,Q3_SQL_Error_Concentration!$F:$F,C3462))</f>
        <v/>
      </c>
      <c r="H3462" s="5" t="str">
        <f t="shared" si="325"/>
        <v/>
      </c>
      <c r="I3462" s="5">
        <f>IF(D3462&gt;=Q3_Validation!$C$2,1,0)</f>
        <v>1</v>
      </c>
      <c r="J3462" s="8">
        <f t="shared" si="326"/>
        <v>0.74402632708541994</v>
      </c>
      <c r="K3462" s="5" t="str">
        <f t="shared" si="327"/>
        <v>normal</v>
      </c>
      <c r="L3462" s="5">
        <f t="shared" si="328"/>
        <v>1</v>
      </c>
      <c r="M3462" s="5">
        <f t="shared" si="329"/>
        <v>0</v>
      </c>
    </row>
    <row r="3463" spans="1:13">
      <c r="A3463" s="5">
        <v>5533</v>
      </c>
      <c r="B3463" s="5">
        <v>4</v>
      </c>
      <c r="C3463" s="5" t="s">
        <v>64</v>
      </c>
      <c r="D3463" s="5">
        <v>1</v>
      </c>
      <c r="E3463" s="5">
        <v>0</v>
      </c>
      <c r="F3463" s="8">
        <f t="shared" si="324"/>
        <v>0</v>
      </c>
      <c r="G3463" s="5" t="str">
        <f>IF(COUNTIFS(Q3_SQL_Error_Concentration!$A:$A,A3463,Q3_SQL_Error_Concentration!$E:$E,B3463,Q3_SQL_Error_Concentration!$F:$F,C3463)=0,"",SUMIFS(Q3_SQL_Error_Concentration!$I:$I,Q3_SQL_Error_Concentration!$A:$A,A3463,Q3_SQL_Error_Concentration!$E:$E,B3463,Q3_SQL_Error_Concentration!$F:$F,C3463))</f>
        <v/>
      </c>
      <c r="H3463" s="5" t="str">
        <f t="shared" si="325"/>
        <v/>
      </c>
      <c r="I3463" s="5">
        <f>IF(D3463&gt;=Q3_Validation!$C$2,1,0)</f>
        <v>0</v>
      </c>
      <c r="J3463" s="8" t="str">
        <f t="shared" si="326"/>
        <v/>
      </c>
      <c r="K3463" s="5" t="str">
        <f t="shared" si="327"/>
        <v>excluded</v>
      </c>
      <c r="L3463" s="5">
        <f t="shared" si="328"/>
        <v>0</v>
      </c>
      <c r="M3463" s="5">
        <f t="shared" si="329"/>
        <v>0</v>
      </c>
    </row>
    <row r="3464" spans="1:13">
      <c r="A3464" s="5">
        <v>5533</v>
      </c>
      <c r="B3464" s="5">
        <v>5</v>
      </c>
      <c r="C3464" s="5" t="s">
        <v>63</v>
      </c>
      <c r="D3464" s="5">
        <v>3</v>
      </c>
      <c r="E3464" s="5">
        <v>0</v>
      </c>
      <c r="F3464" s="8">
        <f t="shared" si="324"/>
        <v>0</v>
      </c>
      <c r="G3464" s="5" t="str">
        <f>IF(COUNTIFS(Q3_SQL_Error_Concentration!$A:$A,A3464,Q3_SQL_Error_Concentration!$E:$E,B3464,Q3_SQL_Error_Concentration!$F:$F,C3464)=0,"",SUMIFS(Q3_SQL_Error_Concentration!$I:$I,Q3_SQL_Error_Concentration!$A:$A,A3464,Q3_SQL_Error_Concentration!$E:$E,B3464,Q3_SQL_Error_Concentration!$F:$F,C3464))</f>
        <v/>
      </c>
      <c r="H3464" s="5" t="str">
        <f t="shared" si="325"/>
        <v/>
      </c>
      <c r="I3464" s="5">
        <f>IF(D3464&gt;=Q3_Validation!$C$2,1,0)</f>
        <v>0</v>
      </c>
      <c r="J3464" s="8" t="str">
        <f t="shared" si="326"/>
        <v/>
      </c>
      <c r="K3464" s="5" t="str">
        <f t="shared" si="327"/>
        <v>excluded</v>
      </c>
      <c r="L3464" s="5">
        <f t="shared" si="328"/>
        <v>0</v>
      </c>
      <c r="M3464" s="5">
        <f t="shared" si="329"/>
        <v>0</v>
      </c>
    </row>
    <row r="3465" spans="1:13">
      <c r="A3465" s="5">
        <v>5533</v>
      </c>
      <c r="B3465" s="5">
        <v>5</v>
      </c>
      <c r="C3465" s="5" t="s">
        <v>64</v>
      </c>
      <c r="D3465" s="5">
        <v>2</v>
      </c>
      <c r="E3465" s="5">
        <v>0</v>
      </c>
      <c r="F3465" s="8">
        <f t="shared" si="324"/>
        <v>0</v>
      </c>
      <c r="G3465" s="5" t="str">
        <f>IF(COUNTIFS(Q3_SQL_Error_Concentration!$A:$A,A3465,Q3_SQL_Error_Concentration!$E:$E,B3465,Q3_SQL_Error_Concentration!$F:$F,C3465)=0,"",SUMIFS(Q3_SQL_Error_Concentration!$I:$I,Q3_SQL_Error_Concentration!$A:$A,A3465,Q3_SQL_Error_Concentration!$E:$E,B3465,Q3_SQL_Error_Concentration!$F:$F,C3465))</f>
        <v/>
      </c>
      <c r="H3465" s="5" t="str">
        <f t="shared" si="325"/>
        <v/>
      </c>
      <c r="I3465" s="5">
        <f>IF(D3465&gt;=Q3_Validation!$C$2,1,0)</f>
        <v>0</v>
      </c>
      <c r="J3465" s="8" t="str">
        <f t="shared" si="326"/>
        <v/>
      </c>
      <c r="K3465" s="5" t="str">
        <f t="shared" si="327"/>
        <v>excluded</v>
      </c>
      <c r="L3465" s="5">
        <f t="shared" si="328"/>
        <v>0</v>
      </c>
      <c r="M3465" s="5">
        <f t="shared" si="329"/>
        <v>0</v>
      </c>
    </row>
    <row r="3466" spans="1:13">
      <c r="A3466" s="5">
        <v>5533</v>
      </c>
      <c r="B3466" s="5">
        <v>5</v>
      </c>
      <c r="C3466" s="5" t="s">
        <v>62</v>
      </c>
      <c r="D3466" s="5">
        <v>2</v>
      </c>
      <c r="E3466" s="5">
        <v>0</v>
      </c>
      <c r="F3466" s="8">
        <f t="shared" si="324"/>
        <v>0</v>
      </c>
      <c r="G3466" s="5" t="str">
        <f>IF(COUNTIFS(Q3_SQL_Error_Concentration!$A:$A,A3466,Q3_SQL_Error_Concentration!$E:$E,B3466,Q3_SQL_Error_Concentration!$F:$F,C3466)=0,"",SUMIFS(Q3_SQL_Error_Concentration!$I:$I,Q3_SQL_Error_Concentration!$A:$A,A3466,Q3_SQL_Error_Concentration!$E:$E,B3466,Q3_SQL_Error_Concentration!$F:$F,C3466))</f>
        <v/>
      </c>
      <c r="H3466" s="5" t="str">
        <f t="shared" si="325"/>
        <v/>
      </c>
      <c r="I3466" s="5">
        <f>IF(D3466&gt;=Q3_Validation!$C$2,1,0)</f>
        <v>0</v>
      </c>
      <c r="J3466" s="8" t="str">
        <f t="shared" si="326"/>
        <v/>
      </c>
      <c r="K3466" s="5" t="str">
        <f t="shared" si="327"/>
        <v>excluded</v>
      </c>
      <c r="L3466" s="5">
        <f t="shared" si="328"/>
        <v>0</v>
      </c>
      <c r="M3466" s="5">
        <f t="shared" si="329"/>
        <v>0</v>
      </c>
    </row>
    <row r="3467" spans="1:13">
      <c r="A3467" s="5">
        <v>5533</v>
      </c>
      <c r="B3467" s="5">
        <v>6</v>
      </c>
      <c r="C3467" s="5" t="s">
        <v>63</v>
      </c>
      <c r="D3467" s="5">
        <v>39</v>
      </c>
      <c r="E3467" s="5">
        <v>0</v>
      </c>
      <c r="F3467" s="8">
        <f t="shared" si="324"/>
        <v>0</v>
      </c>
      <c r="G3467" s="5" t="str">
        <f>IF(COUNTIFS(Q3_SQL_Error_Concentration!$A:$A,A3467,Q3_SQL_Error_Concentration!$E:$E,B3467,Q3_SQL_Error_Concentration!$F:$F,C3467)=0,"",SUMIFS(Q3_SQL_Error_Concentration!$I:$I,Q3_SQL_Error_Concentration!$A:$A,A3467,Q3_SQL_Error_Concentration!$E:$E,B3467,Q3_SQL_Error_Concentration!$F:$F,C3467))</f>
        <v/>
      </c>
      <c r="H3467" s="5" t="str">
        <f t="shared" si="325"/>
        <v/>
      </c>
      <c r="I3467" s="5">
        <f>IF(D3467&gt;=Q3_Validation!$C$2,1,0)</f>
        <v>0</v>
      </c>
      <c r="J3467" s="8" t="str">
        <f t="shared" si="326"/>
        <v/>
      </c>
      <c r="K3467" s="5" t="str">
        <f t="shared" si="327"/>
        <v>excluded</v>
      </c>
      <c r="L3467" s="5">
        <f t="shared" si="328"/>
        <v>0</v>
      </c>
      <c r="M3467" s="5">
        <f t="shared" si="329"/>
        <v>0</v>
      </c>
    </row>
    <row r="3468" spans="1:13">
      <c r="A3468" s="5">
        <v>5533</v>
      </c>
      <c r="B3468" s="5">
        <v>6</v>
      </c>
      <c r="C3468" s="5" t="s">
        <v>64</v>
      </c>
      <c r="D3468" s="5">
        <v>4</v>
      </c>
      <c r="E3468" s="5">
        <v>0</v>
      </c>
      <c r="F3468" s="8">
        <f t="shared" si="324"/>
        <v>0</v>
      </c>
      <c r="G3468" s="5" t="str">
        <f>IF(COUNTIFS(Q3_SQL_Error_Concentration!$A:$A,A3468,Q3_SQL_Error_Concentration!$E:$E,B3468,Q3_SQL_Error_Concentration!$F:$F,C3468)=0,"",SUMIFS(Q3_SQL_Error_Concentration!$I:$I,Q3_SQL_Error_Concentration!$A:$A,A3468,Q3_SQL_Error_Concentration!$E:$E,B3468,Q3_SQL_Error_Concentration!$F:$F,C3468))</f>
        <v/>
      </c>
      <c r="H3468" s="5" t="str">
        <f t="shared" si="325"/>
        <v/>
      </c>
      <c r="I3468" s="5">
        <f>IF(D3468&gt;=Q3_Validation!$C$2,1,0)</f>
        <v>0</v>
      </c>
      <c r="J3468" s="8" t="str">
        <f t="shared" si="326"/>
        <v/>
      </c>
      <c r="K3468" s="5" t="str">
        <f t="shared" si="327"/>
        <v>excluded</v>
      </c>
      <c r="L3468" s="5">
        <f t="shared" si="328"/>
        <v>0</v>
      </c>
      <c r="M3468" s="5">
        <f t="shared" si="329"/>
        <v>0</v>
      </c>
    </row>
    <row r="3469" spans="1:13">
      <c r="A3469" s="5">
        <v>5533</v>
      </c>
      <c r="B3469" s="5">
        <v>6</v>
      </c>
      <c r="C3469" s="5" t="s">
        <v>62</v>
      </c>
      <c r="D3469" s="5">
        <v>40</v>
      </c>
      <c r="E3469" s="5">
        <v>1</v>
      </c>
      <c r="F3469" s="8">
        <f t="shared" si="324"/>
        <v>2.5</v>
      </c>
      <c r="G3469" s="5" t="str">
        <f>IF(COUNTIFS(Q3_SQL_Error_Concentration!$A:$A,A3469,Q3_SQL_Error_Concentration!$E:$E,B3469,Q3_SQL_Error_Concentration!$F:$F,C3469)=0,"",SUMIFS(Q3_SQL_Error_Concentration!$I:$I,Q3_SQL_Error_Concentration!$A:$A,A3469,Q3_SQL_Error_Concentration!$E:$E,B3469,Q3_SQL_Error_Concentration!$F:$F,C3469))</f>
        <v/>
      </c>
      <c r="H3469" s="5" t="str">
        <f t="shared" si="325"/>
        <v/>
      </c>
      <c r="I3469" s="5">
        <f>IF(D3469&gt;=Q3_Validation!$C$2,1,0)</f>
        <v>0</v>
      </c>
      <c r="J3469" s="8" t="str">
        <f t="shared" si="326"/>
        <v/>
      </c>
      <c r="K3469" s="5" t="str">
        <f t="shared" si="327"/>
        <v>excluded</v>
      </c>
      <c r="L3469" s="5">
        <f t="shared" si="328"/>
        <v>0</v>
      </c>
      <c r="M3469" s="5">
        <f t="shared" si="329"/>
        <v>0</v>
      </c>
    </row>
    <row r="3470" spans="1:13">
      <c r="A3470" s="5">
        <v>5533</v>
      </c>
      <c r="B3470" s="5">
        <v>7</v>
      </c>
      <c r="C3470" s="5" t="s">
        <v>63</v>
      </c>
      <c r="D3470" s="5">
        <v>15</v>
      </c>
      <c r="E3470" s="5">
        <v>0</v>
      </c>
      <c r="F3470" s="8">
        <f t="shared" si="324"/>
        <v>0</v>
      </c>
      <c r="G3470" s="5" t="str">
        <f>IF(COUNTIFS(Q3_SQL_Error_Concentration!$A:$A,A3470,Q3_SQL_Error_Concentration!$E:$E,B3470,Q3_SQL_Error_Concentration!$F:$F,C3470)=0,"",SUMIFS(Q3_SQL_Error_Concentration!$I:$I,Q3_SQL_Error_Concentration!$A:$A,A3470,Q3_SQL_Error_Concentration!$E:$E,B3470,Q3_SQL_Error_Concentration!$F:$F,C3470))</f>
        <v/>
      </c>
      <c r="H3470" s="5" t="str">
        <f t="shared" si="325"/>
        <v/>
      </c>
      <c r="I3470" s="5">
        <f>IF(D3470&gt;=Q3_Validation!$C$2,1,0)</f>
        <v>0</v>
      </c>
      <c r="J3470" s="8" t="str">
        <f t="shared" si="326"/>
        <v/>
      </c>
      <c r="K3470" s="5" t="str">
        <f t="shared" si="327"/>
        <v>excluded</v>
      </c>
      <c r="L3470" s="5">
        <f t="shared" si="328"/>
        <v>0</v>
      </c>
      <c r="M3470" s="5">
        <f t="shared" si="329"/>
        <v>0</v>
      </c>
    </row>
    <row r="3471" spans="1:13">
      <c r="A3471" s="5">
        <v>5533</v>
      </c>
      <c r="B3471" s="5">
        <v>7</v>
      </c>
      <c r="C3471" s="5" t="s">
        <v>64</v>
      </c>
      <c r="D3471" s="5">
        <v>5</v>
      </c>
      <c r="E3471" s="5">
        <v>0</v>
      </c>
      <c r="F3471" s="8">
        <f t="shared" si="324"/>
        <v>0</v>
      </c>
      <c r="G3471" s="5" t="str">
        <f>IF(COUNTIFS(Q3_SQL_Error_Concentration!$A:$A,A3471,Q3_SQL_Error_Concentration!$E:$E,B3471,Q3_SQL_Error_Concentration!$F:$F,C3471)=0,"",SUMIFS(Q3_SQL_Error_Concentration!$I:$I,Q3_SQL_Error_Concentration!$A:$A,A3471,Q3_SQL_Error_Concentration!$E:$E,B3471,Q3_SQL_Error_Concentration!$F:$F,C3471))</f>
        <v/>
      </c>
      <c r="H3471" s="5" t="str">
        <f t="shared" si="325"/>
        <v/>
      </c>
      <c r="I3471" s="5">
        <f>IF(D3471&gt;=Q3_Validation!$C$2,1,0)</f>
        <v>0</v>
      </c>
      <c r="J3471" s="8" t="str">
        <f t="shared" si="326"/>
        <v/>
      </c>
      <c r="K3471" s="5" t="str">
        <f t="shared" si="327"/>
        <v>excluded</v>
      </c>
      <c r="L3471" s="5">
        <f t="shared" si="328"/>
        <v>0</v>
      </c>
      <c r="M3471" s="5">
        <f t="shared" si="329"/>
        <v>0</v>
      </c>
    </row>
    <row r="3472" spans="1:13">
      <c r="A3472" s="5">
        <v>5533</v>
      </c>
      <c r="B3472" s="5">
        <v>7</v>
      </c>
      <c r="C3472" s="5" t="s">
        <v>62</v>
      </c>
      <c r="D3472" s="5">
        <v>30</v>
      </c>
      <c r="E3472" s="5">
        <v>0</v>
      </c>
      <c r="F3472" s="8">
        <f t="shared" si="324"/>
        <v>0</v>
      </c>
      <c r="G3472" s="5" t="str">
        <f>IF(COUNTIFS(Q3_SQL_Error_Concentration!$A:$A,A3472,Q3_SQL_Error_Concentration!$E:$E,B3472,Q3_SQL_Error_Concentration!$F:$F,C3472)=0,"",SUMIFS(Q3_SQL_Error_Concentration!$I:$I,Q3_SQL_Error_Concentration!$A:$A,A3472,Q3_SQL_Error_Concentration!$E:$E,B3472,Q3_SQL_Error_Concentration!$F:$F,C3472))</f>
        <v/>
      </c>
      <c r="H3472" s="5" t="str">
        <f t="shared" si="325"/>
        <v/>
      </c>
      <c r="I3472" s="5">
        <f>IF(D3472&gt;=Q3_Validation!$C$2,1,0)</f>
        <v>0</v>
      </c>
      <c r="J3472" s="8" t="str">
        <f t="shared" si="326"/>
        <v/>
      </c>
      <c r="K3472" s="5" t="str">
        <f t="shared" si="327"/>
        <v>excluded</v>
      </c>
      <c r="L3472" s="5">
        <f t="shared" si="328"/>
        <v>0</v>
      </c>
      <c r="M3472" s="5">
        <f t="shared" si="329"/>
        <v>0</v>
      </c>
    </row>
    <row r="3473" spans="1:13">
      <c r="A3473" s="5">
        <v>5533</v>
      </c>
      <c r="B3473" s="5">
        <v>8</v>
      </c>
      <c r="C3473" s="5" t="s">
        <v>63</v>
      </c>
      <c r="D3473" s="5">
        <v>25</v>
      </c>
      <c r="E3473" s="5">
        <v>1</v>
      </c>
      <c r="F3473" s="8">
        <f t="shared" si="324"/>
        <v>4</v>
      </c>
      <c r="G3473" s="5" t="str">
        <f>IF(COUNTIFS(Q3_SQL_Error_Concentration!$A:$A,A3473,Q3_SQL_Error_Concentration!$E:$E,B3473,Q3_SQL_Error_Concentration!$F:$F,C3473)=0,"",SUMIFS(Q3_SQL_Error_Concentration!$I:$I,Q3_SQL_Error_Concentration!$A:$A,A3473,Q3_SQL_Error_Concentration!$E:$E,B3473,Q3_SQL_Error_Concentration!$F:$F,C3473))</f>
        <v/>
      </c>
      <c r="H3473" s="5" t="str">
        <f t="shared" si="325"/>
        <v/>
      </c>
      <c r="I3473" s="5">
        <f>IF(D3473&gt;=Q3_Validation!$C$2,1,0)</f>
        <v>0</v>
      </c>
      <c r="J3473" s="8" t="str">
        <f t="shared" si="326"/>
        <v/>
      </c>
      <c r="K3473" s="5" t="str">
        <f t="shared" si="327"/>
        <v>excluded</v>
      </c>
      <c r="L3473" s="5">
        <f t="shared" si="328"/>
        <v>0</v>
      </c>
      <c r="M3473" s="5">
        <f t="shared" si="329"/>
        <v>0</v>
      </c>
    </row>
    <row r="3474" spans="1:13">
      <c r="A3474" s="5">
        <v>5533</v>
      </c>
      <c r="B3474" s="5">
        <v>8</v>
      </c>
      <c r="C3474" s="5" t="s">
        <v>64</v>
      </c>
      <c r="D3474" s="5">
        <v>4</v>
      </c>
      <c r="E3474" s="5">
        <v>0</v>
      </c>
      <c r="F3474" s="8">
        <f t="shared" si="324"/>
        <v>0</v>
      </c>
      <c r="G3474" s="5" t="str">
        <f>IF(COUNTIFS(Q3_SQL_Error_Concentration!$A:$A,A3474,Q3_SQL_Error_Concentration!$E:$E,B3474,Q3_SQL_Error_Concentration!$F:$F,C3474)=0,"",SUMIFS(Q3_SQL_Error_Concentration!$I:$I,Q3_SQL_Error_Concentration!$A:$A,A3474,Q3_SQL_Error_Concentration!$E:$E,B3474,Q3_SQL_Error_Concentration!$F:$F,C3474))</f>
        <v/>
      </c>
      <c r="H3474" s="5" t="str">
        <f t="shared" si="325"/>
        <v/>
      </c>
      <c r="I3474" s="5">
        <f>IF(D3474&gt;=Q3_Validation!$C$2,1,0)</f>
        <v>0</v>
      </c>
      <c r="J3474" s="8" t="str">
        <f t="shared" si="326"/>
        <v/>
      </c>
      <c r="K3474" s="5" t="str">
        <f t="shared" si="327"/>
        <v>excluded</v>
      </c>
      <c r="L3474" s="5">
        <f t="shared" si="328"/>
        <v>0</v>
      </c>
      <c r="M3474" s="5">
        <f t="shared" si="329"/>
        <v>0</v>
      </c>
    </row>
    <row r="3475" spans="1:13">
      <c r="A3475" s="5">
        <v>5533</v>
      </c>
      <c r="B3475" s="5">
        <v>8</v>
      </c>
      <c r="C3475" s="5" t="s">
        <v>62</v>
      </c>
      <c r="D3475" s="5">
        <v>34</v>
      </c>
      <c r="E3475" s="5">
        <v>0</v>
      </c>
      <c r="F3475" s="8">
        <f t="shared" si="324"/>
        <v>0</v>
      </c>
      <c r="G3475" s="5" t="str">
        <f>IF(COUNTIFS(Q3_SQL_Error_Concentration!$A:$A,A3475,Q3_SQL_Error_Concentration!$E:$E,B3475,Q3_SQL_Error_Concentration!$F:$F,C3475)=0,"",SUMIFS(Q3_SQL_Error_Concentration!$I:$I,Q3_SQL_Error_Concentration!$A:$A,A3475,Q3_SQL_Error_Concentration!$E:$E,B3475,Q3_SQL_Error_Concentration!$F:$F,C3475))</f>
        <v/>
      </c>
      <c r="H3475" s="5" t="str">
        <f t="shared" si="325"/>
        <v/>
      </c>
      <c r="I3475" s="5">
        <f>IF(D3475&gt;=Q3_Validation!$C$2,1,0)</f>
        <v>0</v>
      </c>
      <c r="J3475" s="8" t="str">
        <f t="shared" si="326"/>
        <v/>
      </c>
      <c r="K3475" s="5" t="str">
        <f t="shared" si="327"/>
        <v>excluded</v>
      </c>
      <c r="L3475" s="5">
        <f t="shared" si="328"/>
        <v>0</v>
      </c>
      <c r="M3475" s="5">
        <f t="shared" si="329"/>
        <v>0</v>
      </c>
    </row>
    <row r="3476" spans="1:13">
      <c r="A3476" s="5">
        <v>5533</v>
      </c>
      <c r="B3476" s="5">
        <v>9</v>
      </c>
      <c r="C3476" s="5" t="s">
        <v>63</v>
      </c>
      <c r="D3476" s="5">
        <v>19</v>
      </c>
      <c r="E3476" s="5">
        <v>0</v>
      </c>
      <c r="F3476" s="8">
        <f t="shared" si="324"/>
        <v>0</v>
      </c>
      <c r="G3476" s="5" t="str">
        <f>IF(COUNTIFS(Q3_SQL_Error_Concentration!$A:$A,A3476,Q3_SQL_Error_Concentration!$E:$E,B3476,Q3_SQL_Error_Concentration!$F:$F,C3476)=0,"",SUMIFS(Q3_SQL_Error_Concentration!$I:$I,Q3_SQL_Error_Concentration!$A:$A,A3476,Q3_SQL_Error_Concentration!$E:$E,B3476,Q3_SQL_Error_Concentration!$F:$F,C3476))</f>
        <v/>
      </c>
      <c r="H3476" s="5" t="str">
        <f t="shared" si="325"/>
        <v/>
      </c>
      <c r="I3476" s="5">
        <f>IF(D3476&gt;=Q3_Validation!$C$2,1,0)</f>
        <v>0</v>
      </c>
      <c r="J3476" s="8" t="str">
        <f t="shared" si="326"/>
        <v/>
      </c>
      <c r="K3476" s="5" t="str">
        <f t="shared" si="327"/>
        <v>excluded</v>
      </c>
      <c r="L3476" s="5">
        <f t="shared" si="328"/>
        <v>0</v>
      </c>
      <c r="M3476" s="5">
        <f t="shared" si="329"/>
        <v>0</v>
      </c>
    </row>
    <row r="3477" spans="1:13">
      <c r="A3477" s="5">
        <v>5533</v>
      </c>
      <c r="B3477" s="5">
        <v>9</v>
      </c>
      <c r="C3477" s="5" t="s">
        <v>64</v>
      </c>
      <c r="D3477" s="5">
        <v>4</v>
      </c>
      <c r="E3477" s="5">
        <v>0</v>
      </c>
      <c r="F3477" s="8">
        <f t="shared" si="324"/>
        <v>0</v>
      </c>
      <c r="G3477" s="5" t="str">
        <f>IF(COUNTIFS(Q3_SQL_Error_Concentration!$A:$A,A3477,Q3_SQL_Error_Concentration!$E:$E,B3477,Q3_SQL_Error_Concentration!$F:$F,C3477)=0,"",SUMIFS(Q3_SQL_Error_Concentration!$I:$I,Q3_SQL_Error_Concentration!$A:$A,A3477,Q3_SQL_Error_Concentration!$E:$E,B3477,Q3_SQL_Error_Concentration!$F:$F,C3477))</f>
        <v/>
      </c>
      <c r="H3477" s="5" t="str">
        <f t="shared" si="325"/>
        <v/>
      </c>
      <c r="I3477" s="5">
        <f>IF(D3477&gt;=Q3_Validation!$C$2,1,0)</f>
        <v>0</v>
      </c>
      <c r="J3477" s="8" t="str">
        <f t="shared" si="326"/>
        <v/>
      </c>
      <c r="K3477" s="5" t="str">
        <f t="shared" si="327"/>
        <v>excluded</v>
      </c>
      <c r="L3477" s="5">
        <f t="shared" si="328"/>
        <v>0</v>
      </c>
      <c r="M3477" s="5">
        <f t="shared" si="329"/>
        <v>0</v>
      </c>
    </row>
    <row r="3478" spans="1:13">
      <c r="A3478" s="5">
        <v>5533</v>
      </c>
      <c r="B3478" s="5">
        <v>9</v>
      </c>
      <c r="C3478" s="5" t="s">
        <v>62</v>
      </c>
      <c r="D3478" s="5">
        <v>30</v>
      </c>
      <c r="E3478" s="5">
        <v>0</v>
      </c>
      <c r="F3478" s="8">
        <f t="shared" si="324"/>
        <v>0</v>
      </c>
      <c r="G3478" s="5" t="str">
        <f>IF(COUNTIFS(Q3_SQL_Error_Concentration!$A:$A,A3478,Q3_SQL_Error_Concentration!$E:$E,B3478,Q3_SQL_Error_Concentration!$F:$F,C3478)=0,"",SUMIFS(Q3_SQL_Error_Concentration!$I:$I,Q3_SQL_Error_Concentration!$A:$A,A3478,Q3_SQL_Error_Concentration!$E:$E,B3478,Q3_SQL_Error_Concentration!$F:$F,C3478))</f>
        <v/>
      </c>
      <c r="H3478" s="5" t="str">
        <f t="shared" si="325"/>
        <v/>
      </c>
      <c r="I3478" s="5">
        <f>IF(D3478&gt;=Q3_Validation!$C$2,1,0)</f>
        <v>0</v>
      </c>
      <c r="J3478" s="8" t="str">
        <f t="shared" si="326"/>
        <v/>
      </c>
      <c r="K3478" s="5" t="str">
        <f t="shared" si="327"/>
        <v>excluded</v>
      </c>
      <c r="L3478" s="5">
        <f t="shared" si="328"/>
        <v>0</v>
      </c>
      <c r="M3478" s="5">
        <f t="shared" si="329"/>
        <v>0</v>
      </c>
    </row>
    <row r="3479" spans="1:13">
      <c r="A3479" s="5">
        <v>5533</v>
      </c>
      <c r="B3479" s="5">
        <v>10</v>
      </c>
      <c r="C3479" s="5" t="s">
        <v>63</v>
      </c>
      <c r="D3479" s="5">
        <v>34</v>
      </c>
      <c r="E3479" s="5">
        <v>0</v>
      </c>
      <c r="F3479" s="8">
        <f t="shared" si="324"/>
        <v>0</v>
      </c>
      <c r="G3479" s="5" t="str">
        <f>IF(COUNTIFS(Q3_SQL_Error_Concentration!$A:$A,A3479,Q3_SQL_Error_Concentration!$E:$E,B3479,Q3_SQL_Error_Concentration!$F:$F,C3479)=0,"",SUMIFS(Q3_SQL_Error_Concentration!$I:$I,Q3_SQL_Error_Concentration!$A:$A,A3479,Q3_SQL_Error_Concentration!$E:$E,B3479,Q3_SQL_Error_Concentration!$F:$F,C3479))</f>
        <v/>
      </c>
      <c r="H3479" s="5" t="str">
        <f t="shared" si="325"/>
        <v/>
      </c>
      <c r="I3479" s="5">
        <f>IF(D3479&gt;=Q3_Validation!$C$2,1,0)</f>
        <v>0</v>
      </c>
      <c r="J3479" s="8" t="str">
        <f t="shared" si="326"/>
        <v/>
      </c>
      <c r="K3479" s="5" t="str">
        <f t="shared" si="327"/>
        <v>excluded</v>
      </c>
      <c r="L3479" s="5">
        <f t="shared" si="328"/>
        <v>0</v>
      </c>
      <c r="M3479" s="5">
        <f t="shared" si="329"/>
        <v>0</v>
      </c>
    </row>
    <row r="3480" spans="1:13">
      <c r="A3480" s="5">
        <v>5533</v>
      </c>
      <c r="B3480" s="5">
        <v>10</v>
      </c>
      <c r="C3480" s="5" t="s">
        <v>64</v>
      </c>
      <c r="D3480" s="5">
        <v>1</v>
      </c>
      <c r="E3480" s="5">
        <v>0</v>
      </c>
      <c r="F3480" s="8">
        <f t="shared" si="324"/>
        <v>0</v>
      </c>
      <c r="G3480" s="5" t="str">
        <f>IF(COUNTIFS(Q3_SQL_Error_Concentration!$A:$A,A3480,Q3_SQL_Error_Concentration!$E:$E,B3480,Q3_SQL_Error_Concentration!$F:$F,C3480)=0,"",SUMIFS(Q3_SQL_Error_Concentration!$I:$I,Q3_SQL_Error_Concentration!$A:$A,A3480,Q3_SQL_Error_Concentration!$E:$E,B3480,Q3_SQL_Error_Concentration!$F:$F,C3480))</f>
        <v/>
      </c>
      <c r="H3480" s="5" t="str">
        <f t="shared" si="325"/>
        <v/>
      </c>
      <c r="I3480" s="5">
        <f>IF(D3480&gt;=Q3_Validation!$C$2,1,0)</f>
        <v>0</v>
      </c>
      <c r="J3480" s="8" t="str">
        <f t="shared" si="326"/>
        <v/>
      </c>
      <c r="K3480" s="5" t="str">
        <f t="shared" si="327"/>
        <v>excluded</v>
      </c>
      <c r="L3480" s="5">
        <f t="shared" si="328"/>
        <v>0</v>
      </c>
      <c r="M3480" s="5">
        <f t="shared" si="329"/>
        <v>0</v>
      </c>
    </row>
    <row r="3481" spans="1:13">
      <c r="A3481" s="5">
        <v>5533</v>
      </c>
      <c r="B3481" s="5">
        <v>10</v>
      </c>
      <c r="C3481" s="5" t="s">
        <v>62</v>
      </c>
      <c r="D3481" s="5">
        <v>54</v>
      </c>
      <c r="E3481" s="5">
        <v>0</v>
      </c>
      <c r="F3481" s="8">
        <f t="shared" si="324"/>
        <v>0</v>
      </c>
      <c r="G3481" s="5" t="str">
        <f>IF(COUNTIFS(Q3_SQL_Error_Concentration!$A:$A,A3481,Q3_SQL_Error_Concentration!$E:$E,B3481,Q3_SQL_Error_Concentration!$F:$F,C3481)=0,"",SUMIFS(Q3_SQL_Error_Concentration!$I:$I,Q3_SQL_Error_Concentration!$A:$A,A3481,Q3_SQL_Error_Concentration!$E:$E,B3481,Q3_SQL_Error_Concentration!$F:$F,C3481))</f>
        <v/>
      </c>
      <c r="H3481" s="5" t="str">
        <f t="shared" si="325"/>
        <v/>
      </c>
      <c r="I3481" s="5">
        <f>IF(D3481&gt;=Q3_Validation!$C$2,1,0)</f>
        <v>0</v>
      </c>
      <c r="J3481" s="8" t="str">
        <f t="shared" si="326"/>
        <v/>
      </c>
      <c r="K3481" s="5" t="str">
        <f t="shared" si="327"/>
        <v>excluded</v>
      </c>
      <c r="L3481" s="5">
        <f t="shared" si="328"/>
        <v>0</v>
      </c>
      <c r="M3481" s="5">
        <f t="shared" si="329"/>
        <v>0</v>
      </c>
    </row>
    <row r="3482" spans="1:13">
      <c r="A3482" s="5">
        <v>5533</v>
      </c>
      <c r="B3482" s="5">
        <v>11</v>
      </c>
      <c r="C3482" s="5" t="s">
        <v>63</v>
      </c>
      <c r="D3482" s="5">
        <v>40</v>
      </c>
      <c r="E3482" s="5">
        <v>1</v>
      </c>
      <c r="F3482" s="8">
        <f t="shared" si="324"/>
        <v>2.5</v>
      </c>
      <c r="G3482" s="5" t="str">
        <f>IF(COUNTIFS(Q3_SQL_Error_Concentration!$A:$A,A3482,Q3_SQL_Error_Concentration!$E:$E,B3482,Q3_SQL_Error_Concentration!$F:$F,C3482)=0,"",SUMIFS(Q3_SQL_Error_Concentration!$I:$I,Q3_SQL_Error_Concentration!$A:$A,A3482,Q3_SQL_Error_Concentration!$E:$E,B3482,Q3_SQL_Error_Concentration!$F:$F,C3482))</f>
        <v/>
      </c>
      <c r="H3482" s="5" t="str">
        <f t="shared" si="325"/>
        <v/>
      </c>
      <c r="I3482" s="5">
        <f>IF(D3482&gt;=Q3_Validation!$C$2,1,0)</f>
        <v>0</v>
      </c>
      <c r="J3482" s="8" t="str">
        <f t="shared" si="326"/>
        <v/>
      </c>
      <c r="K3482" s="5" t="str">
        <f t="shared" si="327"/>
        <v>excluded</v>
      </c>
      <c r="L3482" s="5">
        <f t="shared" si="328"/>
        <v>0</v>
      </c>
      <c r="M3482" s="5">
        <f t="shared" si="329"/>
        <v>0</v>
      </c>
    </row>
    <row r="3483" spans="1:13">
      <c r="A3483" s="5">
        <v>5533</v>
      </c>
      <c r="B3483" s="5">
        <v>11</v>
      </c>
      <c r="C3483" s="5" t="s">
        <v>64</v>
      </c>
      <c r="D3483" s="5">
        <v>5</v>
      </c>
      <c r="E3483" s="5">
        <v>0</v>
      </c>
      <c r="F3483" s="8">
        <f t="shared" si="324"/>
        <v>0</v>
      </c>
      <c r="G3483" s="5" t="str">
        <f>IF(COUNTIFS(Q3_SQL_Error_Concentration!$A:$A,A3483,Q3_SQL_Error_Concentration!$E:$E,B3483,Q3_SQL_Error_Concentration!$F:$F,C3483)=0,"",SUMIFS(Q3_SQL_Error_Concentration!$I:$I,Q3_SQL_Error_Concentration!$A:$A,A3483,Q3_SQL_Error_Concentration!$E:$E,B3483,Q3_SQL_Error_Concentration!$F:$F,C3483))</f>
        <v/>
      </c>
      <c r="H3483" s="5" t="str">
        <f t="shared" si="325"/>
        <v/>
      </c>
      <c r="I3483" s="5">
        <f>IF(D3483&gt;=Q3_Validation!$C$2,1,0)</f>
        <v>0</v>
      </c>
      <c r="J3483" s="8" t="str">
        <f t="shared" si="326"/>
        <v/>
      </c>
      <c r="K3483" s="5" t="str">
        <f t="shared" si="327"/>
        <v>excluded</v>
      </c>
      <c r="L3483" s="5">
        <f t="shared" si="328"/>
        <v>0</v>
      </c>
      <c r="M3483" s="5">
        <f t="shared" si="329"/>
        <v>0</v>
      </c>
    </row>
    <row r="3484" spans="1:13">
      <c r="A3484" s="5">
        <v>5533</v>
      </c>
      <c r="B3484" s="5">
        <v>11</v>
      </c>
      <c r="C3484" s="5" t="s">
        <v>62</v>
      </c>
      <c r="D3484" s="5">
        <v>70</v>
      </c>
      <c r="E3484" s="5">
        <v>1</v>
      </c>
      <c r="F3484" s="8">
        <f t="shared" si="324"/>
        <v>1.4285714285714286</v>
      </c>
      <c r="G3484" s="5" t="str">
        <f>IF(COUNTIFS(Q3_SQL_Error_Concentration!$A:$A,A3484,Q3_SQL_Error_Concentration!$E:$E,B3484,Q3_SQL_Error_Concentration!$F:$F,C3484)=0,"",SUMIFS(Q3_SQL_Error_Concentration!$I:$I,Q3_SQL_Error_Concentration!$A:$A,A3484,Q3_SQL_Error_Concentration!$E:$E,B3484,Q3_SQL_Error_Concentration!$F:$F,C3484))</f>
        <v/>
      </c>
      <c r="H3484" s="5" t="str">
        <f t="shared" si="325"/>
        <v/>
      </c>
      <c r="I3484" s="5">
        <f>IF(D3484&gt;=Q3_Validation!$C$2,1,0)</f>
        <v>0</v>
      </c>
      <c r="J3484" s="8" t="str">
        <f t="shared" si="326"/>
        <v/>
      </c>
      <c r="K3484" s="5" t="str">
        <f t="shared" si="327"/>
        <v>excluded</v>
      </c>
      <c r="L3484" s="5">
        <f t="shared" si="328"/>
        <v>0</v>
      </c>
      <c r="M3484" s="5">
        <f t="shared" si="329"/>
        <v>0</v>
      </c>
    </row>
    <row r="3485" spans="1:13">
      <c r="A3485" s="5">
        <v>5533</v>
      </c>
      <c r="B3485" s="5">
        <v>12</v>
      </c>
      <c r="C3485" s="5" t="s">
        <v>63</v>
      </c>
      <c r="D3485" s="5">
        <v>37</v>
      </c>
      <c r="E3485" s="5">
        <v>0</v>
      </c>
      <c r="F3485" s="8">
        <f t="shared" si="324"/>
        <v>0</v>
      </c>
      <c r="G3485" s="5" t="str">
        <f>IF(COUNTIFS(Q3_SQL_Error_Concentration!$A:$A,A3485,Q3_SQL_Error_Concentration!$E:$E,B3485,Q3_SQL_Error_Concentration!$F:$F,C3485)=0,"",SUMIFS(Q3_SQL_Error_Concentration!$I:$I,Q3_SQL_Error_Concentration!$A:$A,A3485,Q3_SQL_Error_Concentration!$E:$E,B3485,Q3_SQL_Error_Concentration!$F:$F,C3485))</f>
        <v/>
      </c>
      <c r="H3485" s="5" t="str">
        <f t="shared" si="325"/>
        <v/>
      </c>
      <c r="I3485" s="5">
        <f>IF(D3485&gt;=Q3_Validation!$C$2,1,0)</f>
        <v>0</v>
      </c>
      <c r="J3485" s="8" t="str">
        <f t="shared" si="326"/>
        <v/>
      </c>
      <c r="K3485" s="5" t="str">
        <f t="shared" si="327"/>
        <v>excluded</v>
      </c>
      <c r="L3485" s="5">
        <f t="shared" si="328"/>
        <v>0</v>
      </c>
      <c r="M3485" s="5">
        <f t="shared" si="329"/>
        <v>0</v>
      </c>
    </row>
    <row r="3486" spans="1:13">
      <c r="A3486" s="5">
        <v>5533</v>
      </c>
      <c r="B3486" s="5">
        <v>12</v>
      </c>
      <c r="C3486" s="5" t="s">
        <v>64</v>
      </c>
      <c r="D3486" s="5">
        <v>5</v>
      </c>
      <c r="E3486" s="5">
        <v>1</v>
      </c>
      <c r="F3486" s="8">
        <f t="shared" si="324"/>
        <v>20</v>
      </c>
      <c r="G3486" s="5" t="str">
        <f>IF(COUNTIFS(Q3_SQL_Error_Concentration!$A:$A,A3486,Q3_SQL_Error_Concentration!$E:$E,B3486,Q3_SQL_Error_Concentration!$F:$F,C3486)=0,"",SUMIFS(Q3_SQL_Error_Concentration!$I:$I,Q3_SQL_Error_Concentration!$A:$A,A3486,Q3_SQL_Error_Concentration!$E:$E,B3486,Q3_SQL_Error_Concentration!$F:$F,C3486))</f>
        <v/>
      </c>
      <c r="H3486" s="5" t="str">
        <f t="shared" si="325"/>
        <v/>
      </c>
      <c r="I3486" s="5">
        <f>IF(D3486&gt;=Q3_Validation!$C$2,1,0)</f>
        <v>0</v>
      </c>
      <c r="J3486" s="8" t="str">
        <f t="shared" si="326"/>
        <v/>
      </c>
      <c r="K3486" s="5" t="str">
        <f t="shared" si="327"/>
        <v>excluded</v>
      </c>
      <c r="L3486" s="5">
        <f t="shared" si="328"/>
        <v>0</v>
      </c>
      <c r="M3486" s="5">
        <f t="shared" si="329"/>
        <v>0</v>
      </c>
    </row>
    <row r="3487" spans="1:13">
      <c r="A3487" s="5">
        <v>5533</v>
      </c>
      <c r="B3487" s="5">
        <v>12</v>
      </c>
      <c r="C3487" s="5" t="s">
        <v>62</v>
      </c>
      <c r="D3487" s="5">
        <v>58</v>
      </c>
      <c r="E3487" s="5">
        <v>2</v>
      </c>
      <c r="F3487" s="8">
        <f t="shared" si="324"/>
        <v>3.4482758620689653</v>
      </c>
      <c r="G3487" s="5" t="str">
        <f>IF(COUNTIFS(Q3_SQL_Error_Concentration!$A:$A,A3487,Q3_SQL_Error_Concentration!$E:$E,B3487,Q3_SQL_Error_Concentration!$F:$F,C3487)=0,"",SUMIFS(Q3_SQL_Error_Concentration!$I:$I,Q3_SQL_Error_Concentration!$A:$A,A3487,Q3_SQL_Error_Concentration!$E:$E,B3487,Q3_SQL_Error_Concentration!$F:$F,C3487))</f>
        <v/>
      </c>
      <c r="H3487" s="5" t="str">
        <f t="shared" si="325"/>
        <v/>
      </c>
      <c r="I3487" s="5">
        <f>IF(D3487&gt;=Q3_Validation!$C$2,1,0)</f>
        <v>0</v>
      </c>
      <c r="J3487" s="8" t="str">
        <f t="shared" si="326"/>
        <v/>
      </c>
      <c r="K3487" s="5" t="str">
        <f t="shared" si="327"/>
        <v>excluded</v>
      </c>
      <c r="L3487" s="5">
        <f t="shared" si="328"/>
        <v>0</v>
      </c>
      <c r="M3487" s="5">
        <f t="shared" si="329"/>
        <v>0</v>
      </c>
    </row>
    <row r="3488" spans="1:13">
      <c r="A3488" s="5">
        <v>5533</v>
      </c>
      <c r="B3488" s="5">
        <v>13</v>
      </c>
      <c r="C3488" s="5" t="s">
        <v>63</v>
      </c>
      <c r="D3488" s="5">
        <v>55</v>
      </c>
      <c r="E3488" s="5">
        <v>0</v>
      </c>
      <c r="F3488" s="8">
        <f t="shared" si="324"/>
        <v>0</v>
      </c>
      <c r="G3488" s="5" t="str">
        <f>IF(COUNTIFS(Q3_SQL_Error_Concentration!$A:$A,A3488,Q3_SQL_Error_Concentration!$E:$E,B3488,Q3_SQL_Error_Concentration!$F:$F,C3488)=0,"",SUMIFS(Q3_SQL_Error_Concentration!$I:$I,Q3_SQL_Error_Concentration!$A:$A,A3488,Q3_SQL_Error_Concentration!$E:$E,B3488,Q3_SQL_Error_Concentration!$F:$F,C3488))</f>
        <v/>
      </c>
      <c r="H3488" s="5" t="str">
        <f t="shared" si="325"/>
        <v/>
      </c>
      <c r="I3488" s="5">
        <f>IF(D3488&gt;=Q3_Validation!$C$2,1,0)</f>
        <v>0</v>
      </c>
      <c r="J3488" s="8" t="str">
        <f t="shared" si="326"/>
        <v/>
      </c>
      <c r="K3488" s="5" t="str">
        <f t="shared" si="327"/>
        <v>excluded</v>
      </c>
      <c r="L3488" s="5">
        <f t="shared" si="328"/>
        <v>0</v>
      </c>
      <c r="M3488" s="5">
        <f t="shared" si="329"/>
        <v>0</v>
      </c>
    </row>
    <row r="3489" spans="1:13">
      <c r="A3489" s="5">
        <v>5533</v>
      </c>
      <c r="B3489" s="5">
        <v>13</v>
      </c>
      <c r="C3489" s="5" t="s">
        <v>64</v>
      </c>
      <c r="D3489" s="5">
        <v>4</v>
      </c>
      <c r="E3489" s="5">
        <v>1</v>
      </c>
      <c r="F3489" s="8">
        <f t="shared" si="324"/>
        <v>25</v>
      </c>
      <c r="G3489" s="5" t="str">
        <f>IF(COUNTIFS(Q3_SQL_Error_Concentration!$A:$A,A3489,Q3_SQL_Error_Concentration!$E:$E,B3489,Q3_SQL_Error_Concentration!$F:$F,C3489)=0,"",SUMIFS(Q3_SQL_Error_Concentration!$I:$I,Q3_SQL_Error_Concentration!$A:$A,A3489,Q3_SQL_Error_Concentration!$E:$E,B3489,Q3_SQL_Error_Concentration!$F:$F,C3489))</f>
        <v/>
      </c>
      <c r="H3489" s="5" t="str">
        <f t="shared" si="325"/>
        <v/>
      </c>
      <c r="I3489" s="5">
        <f>IF(D3489&gt;=Q3_Validation!$C$2,1,0)</f>
        <v>0</v>
      </c>
      <c r="J3489" s="8" t="str">
        <f t="shared" si="326"/>
        <v/>
      </c>
      <c r="K3489" s="5" t="str">
        <f t="shared" si="327"/>
        <v>excluded</v>
      </c>
      <c r="L3489" s="5">
        <f t="shared" si="328"/>
        <v>0</v>
      </c>
      <c r="M3489" s="5">
        <f t="shared" si="329"/>
        <v>0</v>
      </c>
    </row>
    <row r="3490" spans="1:13">
      <c r="A3490" s="5">
        <v>5533</v>
      </c>
      <c r="B3490" s="5">
        <v>13</v>
      </c>
      <c r="C3490" s="5" t="s">
        <v>62</v>
      </c>
      <c r="D3490" s="5">
        <v>65</v>
      </c>
      <c r="E3490" s="5">
        <v>0</v>
      </c>
      <c r="F3490" s="8">
        <f t="shared" si="324"/>
        <v>0</v>
      </c>
      <c r="G3490" s="5" t="str">
        <f>IF(COUNTIFS(Q3_SQL_Error_Concentration!$A:$A,A3490,Q3_SQL_Error_Concentration!$E:$E,B3490,Q3_SQL_Error_Concentration!$F:$F,C3490)=0,"",SUMIFS(Q3_SQL_Error_Concentration!$I:$I,Q3_SQL_Error_Concentration!$A:$A,A3490,Q3_SQL_Error_Concentration!$E:$E,B3490,Q3_SQL_Error_Concentration!$F:$F,C3490))</f>
        <v/>
      </c>
      <c r="H3490" s="5" t="str">
        <f t="shared" si="325"/>
        <v/>
      </c>
      <c r="I3490" s="5">
        <f>IF(D3490&gt;=Q3_Validation!$C$2,1,0)</f>
        <v>0</v>
      </c>
      <c r="J3490" s="8" t="str">
        <f t="shared" si="326"/>
        <v/>
      </c>
      <c r="K3490" s="5" t="str">
        <f t="shared" si="327"/>
        <v>excluded</v>
      </c>
      <c r="L3490" s="5">
        <f t="shared" si="328"/>
        <v>0</v>
      </c>
      <c r="M3490" s="5">
        <f t="shared" si="329"/>
        <v>0</v>
      </c>
    </row>
    <row r="3491" spans="1:13">
      <c r="A3491" s="5">
        <v>5533</v>
      </c>
      <c r="B3491" s="5">
        <v>14</v>
      </c>
      <c r="C3491" s="5" t="s">
        <v>63</v>
      </c>
      <c r="D3491" s="5">
        <v>64</v>
      </c>
      <c r="E3491" s="5">
        <v>0</v>
      </c>
      <c r="F3491" s="8">
        <f t="shared" si="324"/>
        <v>0</v>
      </c>
      <c r="G3491" s="5" t="str">
        <f>IF(COUNTIFS(Q3_SQL_Error_Concentration!$A:$A,A3491,Q3_SQL_Error_Concentration!$E:$E,B3491,Q3_SQL_Error_Concentration!$F:$F,C3491)=0,"",SUMIFS(Q3_SQL_Error_Concentration!$I:$I,Q3_SQL_Error_Concentration!$A:$A,A3491,Q3_SQL_Error_Concentration!$E:$E,B3491,Q3_SQL_Error_Concentration!$F:$F,C3491))</f>
        <v/>
      </c>
      <c r="H3491" s="5" t="str">
        <f t="shared" si="325"/>
        <v/>
      </c>
      <c r="I3491" s="5">
        <f>IF(D3491&gt;=Q3_Validation!$C$2,1,0)</f>
        <v>0</v>
      </c>
      <c r="J3491" s="8" t="str">
        <f t="shared" si="326"/>
        <v/>
      </c>
      <c r="K3491" s="5" t="str">
        <f t="shared" si="327"/>
        <v>excluded</v>
      </c>
      <c r="L3491" s="5">
        <f t="shared" si="328"/>
        <v>0</v>
      </c>
      <c r="M3491" s="5">
        <f t="shared" si="329"/>
        <v>0</v>
      </c>
    </row>
    <row r="3492" spans="1:13">
      <c r="A3492" s="5">
        <v>5533</v>
      </c>
      <c r="B3492" s="5">
        <v>14</v>
      </c>
      <c r="C3492" s="5" t="s">
        <v>64</v>
      </c>
      <c r="D3492" s="5">
        <v>4</v>
      </c>
      <c r="E3492" s="5">
        <v>0</v>
      </c>
      <c r="F3492" s="8">
        <f t="shared" si="324"/>
        <v>0</v>
      </c>
      <c r="G3492" s="5" t="str">
        <f>IF(COUNTIFS(Q3_SQL_Error_Concentration!$A:$A,A3492,Q3_SQL_Error_Concentration!$E:$E,B3492,Q3_SQL_Error_Concentration!$F:$F,C3492)=0,"",SUMIFS(Q3_SQL_Error_Concentration!$I:$I,Q3_SQL_Error_Concentration!$A:$A,A3492,Q3_SQL_Error_Concentration!$E:$E,B3492,Q3_SQL_Error_Concentration!$F:$F,C3492))</f>
        <v/>
      </c>
      <c r="H3492" s="5" t="str">
        <f t="shared" si="325"/>
        <v/>
      </c>
      <c r="I3492" s="5">
        <f>IF(D3492&gt;=Q3_Validation!$C$2,1,0)</f>
        <v>0</v>
      </c>
      <c r="J3492" s="8" t="str">
        <f t="shared" si="326"/>
        <v/>
      </c>
      <c r="K3492" s="5" t="str">
        <f t="shared" si="327"/>
        <v>excluded</v>
      </c>
      <c r="L3492" s="5">
        <f t="shared" si="328"/>
        <v>0</v>
      </c>
      <c r="M3492" s="5">
        <f t="shared" si="329"/>
        <v>0</v>
      </c>
    </row>
    <row r="3493" spans="1:13">
      <c r="A3493" s="5">
        <v>5533</v>
      </c>
      <c r="B3493" s="5">
        <v>14</v>
      </c>
      <c r="C3493" s="5" t="s">
        <v>62</v>
      </c>
      <c r="D3493" s="5">
        <v>92</v>
      </c>
      <c r="E3493" s="5">
        <v>0</v>
      </c>
      <c r="F3493" s="8">
        <f t="shared" si="324"/>
        <v>0</v>
      </c>
      <c r="G3493" s="5" t="str">
        <f>IF(COUNTIFS(Q3_SQL_Error_Concentration!$A:$A,A3493,Q3_SQL_Error_Concentration!$E:$E,B3493,Q3_SQL_Error_Concentration!$F:$F,C3493)=0,"",SUMIFS(Q3_SQL_Error_Concentration!$I:$I,Q3_SQL_Error_Concentration!$A:$A,A3493,Q3_SQL_Error_Concentration!$E:$E,B3493,Q3_SQL_Error_Concentration!$F:$F,C3493))</f>
        <v/>
      </c>
      <c r="H3493" s="5" t="str">
        <f t="shared" si="325"/>
        <v/>
      </c>
      <c r="I3493" s="5">
        <f>IF(D3493&gt;=Q3_Validation!$C$2,1,0)</f>
        <v>0</v>
      </c>
      <c r="J3493" s="8" t="str">
        <f t="shared" si="326"/>
        <v/>
      </c>
      <c r="K3493" s="5" t="str">
        <f t="shared" si="327"/>
        <v>excluded</v>
      </c>
      <c r="L3493" s="5">
        <f t="shared" si="328"/>
        <v>0</v>
      </c>
      <c r="M3493" s="5">
        <f t="shared" si="329"/>
        <v>0</v>
      </c>
    </row>
    <row r="3494" spans="1:13">
      <c r="A3494" s="5">
        <v>5533</v>
      </c>
      <c r="B3494" s="5">
        <v>15</v>
      </c>
      <c r="C3494" s="5" t="s">
        <v>63</v>
      </c>
      <c r="D3494" s="5">
        <v>61</v>
      </c>
      <c r="E3494" s="5">
        <v>0</v>
      </c>
      <c r="F3494" s="8">
        <f t="shared" si="324"/>
        <v>0</v>
      </c>
      <c r="G3494" s="5" t="str">
        <f>IF(COUNTIFS(Q3_SQL_Error_Concentration!$A:$A,A3494,Q3_SQL_Error_Concentration!$E:$E,B3494,Q3_SQL_Error_Concentration!$F:$F,C3494)=0,"",SUMIFS(Q3_SQL_Error_Concentration!$I:$I,Q3_SQL_Error_Concentration!$A:$A,A3494,Q3_SQL_Error_Concentration!$E:$E,B3494,Q3_SQL_Error_Concentration!$F:$F,C3494))</f>
        <v/>
      </c>
      <c r="H3494" s="5" t="str">
        <f t="shared" si="325"/>
        <v/>
      </c>
      <c r="I3494" s="5">
        <f>IF(D3494&gt;=Q3_Validation!$C$2,1,0)</f>
        <v>0</v>
      </c>
      <c r="J3494" s="8" t="str">
        <f t="shared" si="326"/>
        <v/>
      </c>
      <c r="K3494" s="5" t="str">
        <f t="shared" si="327"/>
        <v>excluded</v>
      </c>
      <c r="L3494" s="5">
        <f t="shared" si="328"/>
        <v>0</v>
      </c>
      <c r="M3494" s="5">
        <f t="shared" si="329"/>
        <v>0</v>
      </c>
    </row>
    <row r="3495" spans="1:13">
      <c r="A3495" s="5">
        <v>5533</v>
      </c>
      <c r="B3495" s="5">
        <v>15</v>
      </c>
      <c r="C3495" s="5" t="s">
        <v>64</v>
      </c>
      <c r="D3495" s="5">
        <v>3</v>
      </c>
      <c r="E3495" s="5">
        <v>0</v>
      </c>
      <c r="F3495" s="8">
        <f t="shared" si="324"/>
        <v>0</v>
      </c>
      <c r="G3495" s="5" t="str">
        <f>IF(COUNTIFS(Q3_SQL_Error_Concentration!$A:$A,A3495,Q3_SQL_Error_Concentration!$E:$E,B3495,Q3_SQL_Error_Concentration!$F:$F,C3495)=0,"",SUMIFS(Q3_SQL_Error_Concentration!$I:$I,Q3_SQL_Error_Concentration!$A:$A,A3495,Q3_SQL_Error_Concentration!$E:$E,B3495,Q3_SQL_Error_Concentration!$F:$F,C3495))</f>
        <v/>
      </c>
      <c r="H3495" s="5" t="str">
        <f t="shared" si="325"/>
        <v/>
      </c>
      <c r="I3495" s="5">
        <f>IF(D3495&gt;=Q3_Validation!$C$2,1,0)</f>
        <v>0</v>
      </c>
      <c r="J3495" s="8" t="str">
        <f t="shared" si="326"/>
        <v/>
      </c>
      <c r="K3495" s="5" t="str">
        <f t="shared" si="327"/>
        <v>excluded</v>
      </c>
      <c r="L3495" s="5">
        <f t="shared" si="328"/>
        <v>0</v>
      </c>
      <c r="M3495" s="5">
        <f t="shared" si="329"/>
        <v>0</v>
      </c>
    </row>
    <row r="3496" spans="1:13">
      <c r="A3496" s="5">
        <v>5533</v>
      </c>
      <c r="B3496" s="5">
        <v>15</v>
      </c>
      <c r="C3496" s="5" t="s">
        <v>62</v>
      </c>
      <c r="D3496" s="5">
        <v>78</v>
      </c>
      <c r="E3496" s="5">
        <v>2</v>
      </c>
      <c r="F3496" s="8">
        <f t="shared" si="324"/>
        <v>2.5641025641025643</v>
      </c>
      <c r="G3496" s="5" t="str">
        <f>IF(COUNTIFS(Q3_SQL_Error_Concentration!$A:$A,A3496,Q3_SQL_Error_Concentration!$E:$E,B3496,Q3_SQL_Error_Concentration!$F:$F,C3496)=0,"",SUMIFS(Q3_SQL_Error_Concentration!$I:$I,Q3_SQL_Error_Concentration!$A:$A,A3496,Q3_SQL_Error_Concentration!$E:$E,B3496,Q3_SQL_Error_Concentration!$F:$F,C3496))</f>
        <v/>
      </c>
      <c r="H3496" s="5" t="str">
        <f t="shared" si="325"/>
        <v/>
      </c>
      <c r="I3496" s="5">
        <f>IF(D3496&gt;=Q3_Validation!$C$2,1,0)</f>
        <v>0</v>
      </c>
      <c r="J3496" s="8" t="str">
        <f t="shared" si="326"/>
        <v/>
      </c>
      <c r="K3496" s="5" t="str">
        <f t="shared" si="327"/>
        <v>excluded</v>
      </c>
      <c r="L3496" s="5">
        <f t="shared" si="328"/>
        <v>0</v>
      </c>
      <c r="M3496" s="5">
        <f t="shared" si="329"/>
        <v>0</v>
      </c>
    </row>
    <row r="3497" spans="1:13">
      <c r="A3497" s="5">
        <v>5533</v>
      </c>
      <c r="B3497" s="5">
        <v>16</v>
      </c>
      <c r="C3497" s="5" t="s">
        <v>63</v>
      </c>
      <c r="D3497" s="5">
        <v>55</v>
      </c>
      <c r="E3497" s="5">
        <v>0</v>
      </c>
      <c r="F3497" s="8">
        <f t="shared" si="324"/>
        <v>0</v>
      </c>
      <c r="G3497" s="5" t="str">
        <f>IF(COUNTIFS(Q3_SQL_Error_Concentration!$A:$A,A3497,Q3_SQL_Error_Concentration!$E:$E,B3497,Q3_SQL_Error_Concentration!$F:$F,C3497)=0,"",SUMIFS(Q3_SQL_Error_Concentration!$I:$I,Q3_SQL_Error_Concentration!$A:$A,A3497,Q3_SQL_Error_Concentration!$E:$E,B3497,Q3_SQL_Error_Concentration!$F:$F,C3497))</f>
        <v/>
      </c>
      <c r="H3497" s="5" t="str">
        <f t="shared" si="325"/>
        <v/>
      </c>
      <c r="I3497" s="5">
        <f>IF(D3497&gt;=Q3_Validation!$C$2,1,0)</f>
        <v>0</v>
      </c>
      <c r="J3497" s="8" t="str">
        <f t="shared" si="326"/>
        <v/>
      </c>
      <c r="K3497" s="5" t="str">
        <f t="shared" si="327"/>
        <v>excluded</v>
      </c>
      <c r="L3497" s="5">
        <f t="shared" si="328"/>
        <v>0</v>
      </c>
      <c r="M3497" s="5">
        <f t="shared" si="329"/>
        <v>0</v>
      </c>
    </row>
    <row r="3498" spans="1:13">
      <c r="A3498" s="5">
        <v>5533</v>
      </c>
      <c r="B3498" s="5">
        <v>16</v>
      </c>
      <c r="C3498" s="5" t="s">
        <v>64</v>
      </c>
      <c r="D3498" s="5">
        <v>1</v>
      </c>
      <c r="E3498" s="5">
        <v>0</v>
      </c>
      <c r="F3498" s="8">
        <f t="shared" si="324"/>
        <v>0</v>
      </c>
      <c r="G3498" s="5" t="str">
        <f>IF(COUNTIFS(Q3_SQL_Error_Concentration!$A:$A,A3498,Q3_SQL_Error_Concentration!$E:$E,B3498,Q3_SQL_Error_Concentration!$F:$F,C3498)=0,"",SUMIFS(Q3_SQL_Error_Concentration!$I:$I,Q3_SQL_Error_Concentration!$A:$A,A3498,Q3_SQL_Error_Concentration!$E:$E,B3498,Q3_SQL_Error_Concentration!$F:$F,C3498))</f>
        <v/>
      </c>
      <c r="H3498" s="5" t="str">
        <f t="shared" si="325"/>
        <v/>
      </c>
      <c r="I3498" s="5">
        <f>IF(D3498&gt;=Q3_Validation!$C$2,1,0)</f>
        <v>0</v>
      </c>
      <c r="J3498" s="8" t="str">
        <f t="shared" si="326"/>
        <v/>
      </c>
      <c r="K3498" s="5" t="str">
        <f t="shared" si="327"/>
        <v>excluded</v>
      </c>
      <c r="L3498" s="5">
        <f t="shared" si="328"/>
        <v>0</v>
      </c>
      <c r="M3498" s="5">
        <f t="shared" si="329"/>
        <v>0</v>
      </c>
    </row>
    <row r="3499" spans="1:13">
      <c r="A3499" s="5">
        <v>5533</v>
      </c>
      <c r="B3499" s="5">
        <v>16</v>
      </c>
      <c r="C3499" s="5" t="s">
        <v>62</v>
      </c>
      <c r="D3499" s="5">
        <v>75</v>
      </c>
      <c r="E3499" s="5">
        <v>0</v>
      </c>
      <c r="F3499" s="8">
        <f t="shared" si="324"/>
        <v>0</v>
      </c>
      <c r="G3499" s="5" t="str">
        <f>IF(COUNTIFS(Q3_SQL_Error_Concentration!$A:$A,A3499,Q3_SQL_Error_Concentration!$E:$E,B3499,Q3_SQL_Error_Concentration!$F:$F,C3499)=0,"",SUMIFS(Q3_SQL_Error_Concentration!$I:$I,Q3_SQL_Error_Concentration!$A:$A,A3499,Q3_SQL_Error_Concentration!$E:$E,B3499,Q3_SQL_Error_Concentration!$F:$F,C3499))</f>
        <v/>
      </c>
      <c r="H3499" s="5" t="str">
        <f t="shared" si="325"/>
        <v/>
      </c>
      <c r="I3499" s="5">
        <f>IF(D3499&gt;=Q3_Validation!$C$2,1,0)</f>
        <v>0</v>
      </c>
      <c r="J3499" s="8" t="str">
        <f t="shared" si="326"/>
        <v/>
      </c>
      <c r="K3499" s="5" t="str">
        <f t="shared" si="327"/>
        <v>excluded</v>
      </c>
      <c r="L3499" s="5">
        <f t="shared" si="328"/>
        <v>0</v>
      </c>
      <c r="M3499" s="5">
        <f t="shared" si="329"/>
        <v>0</v>
      </c>
    </row>
    <row r="3500" spans="1:13">
      <c r="A3500" s="5">
        <v>5533</v>
      </c>
      <c r="B3500" s="5">
        <v>17</v>
      </c>
      <c r="C3500" s="5" t="s">
        <v>63</v>
      </c>
      <c r="D3500" s="5">
        <v>7</v>
      </c>
      <c r="E3500" s="5">
        <v>0</v>
      </c>
      <c r="F3500" s="8">
        <f t="shared" si="324"/>
        <v>0</v>
      </c>
      <c r="G3500" s="5" t="str">
        <f>IF(COUNTIFS(Q3_SQL_Error_Concentration!$A:$A,A3500,Q3_SQL_Error_Concentration!$E:$E,B3500,Q3_SQL_Error_Concentration!$F:$F,C3500)=0,"",SUMIFS(Q3_SQL_Error_Concentration!$I:$I,Q3_SQL_Error_Concentration!$A:$A,A3500,Q3_SQL_Error_Concentration!$E:$E,B3500,Q3_SQL_Error_Concentration!$F:$F,C3500))</f>
        <v/>
      </c>
      <c r="H3500" s="5" t="str">
        <f t="shared" si="325"/>
        <v/>
      </c>
      <c r="I3500" s="5">
        <f>IF(D3500&gt;=Q3_Validation!$C$2,1,0)</f>
        <v>0</v>
      </c>
      <c r="J3500" s="8" t="str">
        <f t="shared" si="326"/>
        <v/>
      </c>
      <c r="K3500" s="5" t="str">
        <f t="shared" si="327"/>
        <v>excluded</v>
      </c>
      <c r="L3500" s="5">
        <f t="shared" si="328"/>
        <v>0</v>
      </c>
      <c r="M3500" s="5">
        <f t="shared" si="329"/>
        <v>0</v>
      </c>
    </row>
    <row r="3501" spans="1:13">
      <c r="A3501" s="5">
        <v>5533</v>
      </c>
      <c r="B3501" s="5">
        <v>17</v>
      </c>
      <c r="C3501" s="5" t="s">
        <v>62</v>
      </c>
      <c r="D3501" s="5">
        <v>7</v>
      </c>
      <c r="E3501" s="5">
        <v>0</v>
      </c>
      <c r="F3501" s="8">
        <f t="shared" si="324"/>
        <v>0</v>
      </c>
      <c r="G3501" s="5" t="str">
        <f>IF(COUNTIFS(Q3_SQL_Error_Concentration!$A:$A,A3501,Q3_SQL_Error_Concentration!$E:$E,B3501,Q3_SQL_Error_Concentration!$F:$F,C3501)=0,"",SUMIFS(Q3_SQL_Error_Concentration!$I:$I,Q3_SQL_Error_Concentration!$A:$A,A3501,Q3_SQL_Error_Concentration!$E:$E,B3501,Q3_SQL_Error_Concentration!$F:$F,C3501))</f>
        <v/>
      </c>
      <c r="H3501" s="5" t="str">
        <f t="shared" si="325"/>
        <v/>
      </c>
      <c r="I3501" s="5">
        <f>IF(D3501&gt;=Q3_Validation!$C$2,1,0)</f>
        <v>0</v>
      </c>
      <c r="J3501" s="8" t="str">
        <f t="shared" si="326"/>
        <v/>
      </c>
      <c r="K3501" s="5" t="str">
        <f t="shared" si="327"/>
        <v>excluded</v>
      </c>
      <c r="L3501" s="5">
        <f t="shared" si="328"/>
        <v>0</v>
      </c>
      <c r="M3501" s="5">
        <f t="shared" si="329"/>
        <v>0</v>
      </c>
    </row>
    <row r="3502" spans="1:13">
      <c r="A3502" s="5">
        <v>5533</v>
      </c>
      <c r="B3502" s="5">
        <v>18</v>
      </c>
      <c r="C3502" s="5" t="s">
        <v>63</v>
      </c>
      <c r="D3502" s="5">
        <v>2</v>
      </c>
      <c r="E3502" s="5">
        <v>0</v>
      </c>
      <c r="F3502" s="8">
        <f t="shared" si="324"/>
        <v>0</v>
      </c>
      <c r="G3502" s="5" t="str">
        <f>IF(COUNTIFS(Q3_SQL_Error_Concentration!$A:$A,A3502,Q3_SQL_Error_Concentration!$E:$E,B3502,Q3_SQL_Error_Concentration!$F:$F,C3502)=0,"",SUMIFS(Q3_SQL_Error_Concentration!$I:$I,Q3_SQL_Error_Concentration!$A:$A,A3502,Q3_SQL_Error_Concentration!$E:$E,B3502,Q3_SQL_Error_Concentration!$F:$F,C3502))</f>
        <v/>
      </c>
      <c r="H3502" s="5" t="str">
        <f t="shared" si="325"/>
        <v/>
      </c>
      <c r="I3502" s="5">
        <f>IF(D3502&gt;=Q3_Validation!$C$2,1,0)</f>
        <v>0</v>
      </c>
      <c r="J3502" s="8" t="str">
        <f t="shared" si="326"/>
        <v/>
      </c>
      <c r="K3502" s="5" t="str">
        <f t="shared" si="327"/>
        <v>excluded</v>
      </c>
      <c r="L3502" s="5">
        <f t="shared" si="328"/>
        <v>0</v>
      </c>
      <c r="M3502" s="5">
        <f t="shared" si="329"/>
        <v>0</v>
      </c>
    </row>
    <row r="3503" spans="1:13">
      <c r="A3503" s="5">
        <v>5533</v>
      </c>
      <c r="B3503" s="5">
        <v>18</v>
      </c>
      <c r="C3503" s="5" t="s">
        <v>62</v>
      </c>
      <c r="D3503" s="5">
        <v>8</v>
      </c>
      <c r="E3503" s="5">
        <v>0</v>
      </c>
      <c r="F3503" s="8">
        <f t="shared" si="324"/>
        <v>0</v>
      </c>
      <c r="G3503" s="5" t="str">
        <f>IF(COUNTIFS(Q3_SQL_Error_Concentration!$A:$A,A3503,Q3_SQL_Error_Concentration!$E:$E,B3503,Q3_SQL_Error_Concentration!$F:$F,C3503)=0,"",SUMIFS(Q3_SQL_Error_Concentration!$I:$I,Q3_SQL_Error_Concentration!$A:$A,A3503,Q3_SQL_Error_Concentration!$E:$E,B3503,Q3_SQL_Error_Concentration!$F:$F,C3503))</f>
        <v/>
      </c>
      <c r="H3503" s="5" t="str">
        <f t="shared" si="325"/>
        <v/>
      </c>
      <c r="I3503" s="5">
        <f>IF(D3503&gt;=Q3_Validation!$C$2,1,0)</f>
        <v>0</v>
      </c>
      <c r="J3503" s="8" t="str">
        <f t="shared" si="326"/>
        <v/>
      </c>
      <c r="K3503" s="5" t="str">
        <f t="shared" si="327"/>
        <v>excluded</v>
      </c>
      <c r="L3503" s="5">
        <f t="shared" si="328"/>
        <v>0</v>
      </c>
      <c r="M3503" s="5">
        <f t="shared" si="329"/>
        <v>0</v>
      </c>
    </row>
    <row r="3504" spans="1:13">
      <c r="A3504" s="5">
        <v>5533</v>
      </c>
      <c r="B3504" s="5">
        <v>19</v>
      </c>
      <c r="C3504" s="5" t="s">
        <v>63</v>
      </c>
      <c r="D3504" s="5">
        <v>4</v>
      </c>
      <c r="E3504" s="5">
        <v>0</v>
      </c>
      <c r="F3504" s="8">
        <f t="shared" si="324"/>
        <v>0</v>
      </c>
      <c r="G3504" s="5" t="str">
        <f>IF(COUNTIFS(Q3_SQL_Error_Concentration!$A:$A,A3504,Q3_SQL_Error_Concentration!$E:$E,B3504,Q3_SQL_Error_Concentration!$F:$F,C3504)=0,"",SUMIFS(Q3_SQL_Error_Concentration!$I:$I,Q3_SQL_Error_Concentration!$A:$A,A3504,Q3_SQL_Error_Concentration!$E:$E,B3504,Q3_SQL_Error_Concentration!$F:$F,C3504))</f>
        <v/>
      </c>
      <c r="H3504" s="5" t="str">
        <f t="shared" si="325"/>
        <v/>
      </c>
      <c r="I3504" s="5">
        <f>IF(D3504&gt;=Q3_Validation!$C$2,1,0)</f>
        <v>0</v>
      </c>
      <c r="J3504" s="8" t="str">
        <f t="shared" si="326"/>
        <v/>
      </c>
      <c r="K3504" s="5" t="str">
        <f t="shared" si="327"/>
        <v>excluded</v>
      </c>
      <c r="L3504" s="5">
        <f t="shared" si="328"/>
        <v>0</v>
      </c>
      <c r="M3504" s="5">
        <f t="shared" si="329"/>
        <v>0</v>
      </c>
    </row>
    <row r="3505" spans="1:13">
      <c r="A3505" s="5">
        <v>5533</v>
      </c>
      <c r="B3505" s="5">
        <v>19</v>
      </c>
      <c r="C3505" s="5" t="s">
        <v>62</v>
      </c>
      <c r="D3505" s="5">
        <v>1</v>
      </c>
      <c r="E3505" s="5">
        <v>0</v>
      </c>
      <c r="F3505" s="8">
        <f t="shared" si="324"/>
        <v>0</v>
      </c>
      <c r="G3505" s="5" t="str">
        <f>IF(COUNTIFS(Q3_SQL_Error_Concentration!$A:$A,A3505,Q3_SQL_Error_Concentration!$E:$E,B3505,Q3_SQL_Error_Concentration!$F:$F,C3505)=0,"",SUMIFS(Q3_SQL_Error_Concentration!$I:$I,Q3_SQL_Error_Concentration!$A:$A,A3505,Q3_SQL_Error_Concentration!$E:$E,B3505,Q3_SQL_Error_Concentration!$F:$F,C3505))</f>
        <v/>
      </c>
      <c r="H3505" s="5" t="str">
        <f t="shared" si="325"/>
        <v/>
      </c>
      <c r="I3505" s="5">
        <f>IF(D3505&gt;=Q3_Validation!$C$2,1,0)</f>
        <v>0</v>
      </c>
      <c r="J3505" s="8" t="str">
        <f t="shared" si="326"/>
        <v/>
      </c>
      <c r="K3505" s="5" t="str">
        <f t="shared" si="327"/>
        <v>excluded</v>
      </c>
      <c r="L3505" s="5">
        <f t="shared" si="328"/>
        <v>0</v>
      </c>
      <c r="M3505" s="5">
        <f t="shared" si="329"/>
        <v>0</v>
      </c>
    </row>
    <row r="3506" spans="1:13">
      <c r="A3506" s="5">
        <v>5533</v>
      </c>
      <c r="B3506" s="5">
        <v>20</v>
      </c>
      <c r="C3506" s="5" t="s">
        <v>63</v>
      </c>
      <c r="D3506" s="5">
        <v>1</v>
      </c>
      <c r="E3506" s="5">
        <v>0</v>
      </c>
      <c r="F3506" s="8">
        <f t="shared" si="324"/>
        <v>0</v>
      </c>
      <c r="G3506" s="5" t="str">
        <f>IF(COUNTIFS(Q3_SQL_Error_Concentration!$A:$A,A3506,Q3_SQL_Error_Concentration!$E:$E,B3506,Q3_SQL_Error_Concentration!$F:$F,C3506)=0,"",SUMIFS(Q3_SQL_Error_Concentration!$I:$I,Q3_SQL_Error_Concentration!$A:$A,A3506,Q3_SQL_Error_Concentration!$E:$E,B3506,Q3_SQL_Error_Concentration!$F:$F,C3506))</f>
        <v/>
      </c>
      <c r="H3506" s="5" t="str">
        <f t="shared" si="325"/>
        <v/>
      </c>
      <c r="I3506" s="5">
        <f>IF(D3506&gt;=Q3_Validation!$C$2,1,0)</f>
        <v>0</v>
      </c>
      <c r="J3506" s="8" t="str">
        <f t="shared" si="326"/>
        <v/>
      </c>
      <c r="K3506" s="5" t="str">
        <f t="shared" si="327"/>
        <v>excluded</v>
      </c>
      <c r="L3506" s="5">
        <f t="shared" si="328"/>
        <v>0</v>
      </c>
      <c r="M3506" s="5">
        <f t="shared" si="329"/>
        <v>0</v>
      </c>
    </row>
    <row r="3507" spans="1:13">
      <c r="A3507" s="5">
        <v>5533</v>
      </c>
      <c r="B3507" s="5">
        <v>20</v>
      </c>
      <c r="C3507" s="5" t="s">
        <v>62</v>
      </c>
      <c r="D3507" s="5">
        <v>2</v>
      </c>
      <c r="E3507" s="5">
        <v>0</v>
      </c>
      <c r="F3507" s="8">
        <f t="shared" si="324"/>
        <v>0</v>
      </c>
      <c r="G3507" s="5" t="str">
        <f>IF(COUNTIFS(Q3_SQL_Error_Concentration!$A:$A,A3507,Q3_SQL_Error_Concentration!$E:$E,B3507,Q3_SQL_Error_Concentration!$F:$F,C3507)=0,"",SUMIFS(Q3_SQL_Error_Concentration!$I:$I,Q3_SQL_Error_Concentration!$A:$A,A3507,Q3_SQL_Error_Concentration!$E:$E,B3507,Q3_SQL_Error_Concentration!$F:$F,C3507))</f>
        <v/>
      </c>
      <c r="H3507" s="5" t="str">
        <f t="shared" si="325"/>
        <v/>
      </c>
      <c r="I3507" s="5">
        <f>IF(D3507&gt;=Q3_Validation!$C$2,1,0)</f>
        <v>0</v>
      </c>
      <c r="J3507" s="8" t="str">
        <f t="shared" si="326"/>
        <v/>
      </c>
      <c r="K3507" s="5" t="str">
        <f t="shared" si="327"/>
        <v>excluded</v>
      </c>
      <c r="L3507" s="5">
        <f t="shared" si="328"/>
        <v>0</v>
      </c>
      <c r="M3507" s="5">
        <f t="shared" si="329"/>
        <v>0</v>
      </c>
    </row>
    <row r="3508" spans="1:13">
      <c r="A3508" s="5">
        <v>5533</v>
      </c>
      <c r="B3508" s="5">
        <v>21</v>
      </c>
      <c r="C3508" s="5" t="s">
        <v>63</v>
      </c>
      <c r="D3508" s="5">
        <v>2</v>
      </c>
      <c r="E3508" s="5">
        <v>0</v>
      </c>
      <c r="F3508" s="8">
        <f t="shared" si="324"/>
        <v>0</v>
      </c>
      <c r="G3508" s="5" t="str">
        <f>IF(COUNTIFS(Q3_SQL_Error_Concentration!$A:$A,A3508,Q3_SQL_Error_Concentration!$E:$E,B3508,Q3_SQL_Error_Concentration!$F:$F,C3508)=0,"",SUMIFS(Q3_SQL_Error_Concentration!$I:$I,Q3_SQL_Error_Concentration!$A:$A,A3508,Q3_SQL_Error_Concentration!$E:$E,B3508,Q3_SQL_Error_Concentration!$F:$F,C3508))</f>
        <v/>
      </c>
      <c r="H3508" s="5" t="str">
        <f t="shared" si="325"/>
        <v/>
      </c>
      <c r="I3508" s="5">
        <f>IF(D3508&gt;=Q3_Validation!$C$2,1,0)</f>
        <v>0</v>
      </c>
      <c r="J3508" s="8" t="str">
        <f t="shared" si="326"/>
        <v/>
      </c>
      <c r="K3508" s="5" t="str">
        <f t="shared" si="327"/>
        <v>excluded</v>
      </c>
      <c r="L3508" s="5">
        <f t="shared" si="328"/>
        <v>0</v>
      </c>
      <c r="M3508" s="5">
        <f t="shared" si="329"/>
        <v>0</v>
      </c>
    </row>
    <row r="3509" spans="1:13">
      <c r="A3509" s="5">
        <v>5533</v>
      </c>
      <c r="B3509" s="5">
        <v>21</v>
      </c>
      <c r="C3509" s="5" t="s">
        <v>62</v>
      </c>
      <c r="D3509" s="5">
        <v>3</v>
      </c>
      <c r="E3509" s="5">
        <v>0</v>
      </c>
      <c r="F3509" s="8">
        <f t="shared" si="324"/>
        <v>0</v>
      </c>
      <c r="G3509" s="5" t="str">
        <f>IF(COUNTIFS(Q3_SQL_Error_Concentration!$A:$A,A3509,Q3_SQL_Error_Concentration!$E:$E,B3509,Q3_SQL_Error_Concentration!$F:$F,C3509)=0,"",SUMIFS(Q3_SQL_Error_Concentration!$I:$I,Q3_SQL_Error_Concentration!$A:$A,A3509,Q3_SQL_Error_Concentration!$E:$E,B3509,Q3_SQL_Error_Concentration!$F:$F,C3509))</f>
        <v/>
      </c>
      <c r="H3509" s="5" t="str">
        <f t="shared" si="325"/>
        <v/>
      </c>
      <c r="I3509" s="5">
        <f>IF(D3509&gt;=Q3_Validation!$C$2,1,0)</f>
        <v>0</v>
      </c>
      <c r="J3509" s="8" t="str">
        <f t="shared" si="326"/>
        <v/>
      </c>
      <c r="K3509" s="5" t="str">
        <f t="shared" si="327"/>
        <v>excluded</v>
      </c>
      <c r="L3509" s="5">
        <f t="shared" si="328"/>
        <v>0</v>
      </c>
      <c r="M3509" s="5">
        <f t="shared" si="329"/>
        <v>0</v>
      </c>
    </row>
    <row r="3510" spans="1:13">
      <c r="A3510" s="5">
        <v>5533</v>
      </c>
      <c r="B3510" s="5">
        <v>22</v>
      </c>
      <c r="C3510" s="5" t="s">
        <v>63</v>
      </c>
      <c r="D3510" s="5">
        <v>3</v>
      </c>
      <c r="E3510" s="5">
        <v>0</v>
      </c>
      <c r="F3510" s="8">
        <f t="shared" si="324"/>
        <v>0</v>
      </c>
      <c r="G3510" s="5" t="str">
        <f>IF(COUNTIFS(Q3_SQL_Error_Concentration!$A:$A,A3510,Q3_SQL_Error_Concentration!$E:$E,B3510,Q3_SQL_Error_Concentration!$F:$F,C3510)=0,"",SUMIFS(Q3_SQL_Error_Concentration!$I:$I,Q3_SQL_Error_Concentration!$A:$A,A3510,Q3_SQL_Error_Concentration!$E:$E,B3510,Q3_SQL_Error_Concentration!$F:$F,C3510))</f>
        <v/>
      </c>
      <c r="H3510" s="5" t="str">
        <f t="shared" si="325"/>
        <v/>
      </c>
      <c r="I3510" s="5">
        <f>IF(D3510&gt;=Q3_Validation!$C$2,1,0)</f>
        <v>0</v>
      </c>
      <c r="J3510" s="8" t="str">
        <f t="shared" si="326"/>
        <v/>
      </c>
      <c r="K3510" s="5" t="str">
        <f t="shared" si="327"/>
        <v>excluded</v>
      </c>
      <c r="L3510" s="5">
        <f t="shared" si="328"/>
        <v>0</v>
      </c>
      <c r="M3510" s="5">
        <f t="shared" si="329"/>
        <v>0</v>
      </c>
    </row>
    <row r="3511" spans="1:13">
      <c r="A3511" s="5">
        <v>5533</v>
      </c>
      <c r="B3511" s="5">
        <v>22</v>
      </c>
      <c r="C3511" s="5" t="s">
        <v>62</v>
      </c>
      <c r="D3511" s="5">
        <v>8</v>
      </c>
      <c r="E3511" s="5">
        <v>0</v>
      </c>
      <c r="F3511" s="8">
        <f t="shared" si="324"/>
        <v>0</v>
      </c>
      <c r="G3511" s="5" t="str">
        <f>IF(COUNTIFS(Q3_SQL_Error_Concentration!$A:$A,A3511,Q3_SQL_Error_Concentration!$E:$E,B3511,Q3_SQL_Error_Concentration!$F:$F,C3511)=0,"",SUMIFS(Q3_SQL_Error_Concentration!$I:$I,Q3_SQL_Error_Concentration!$A:$A,A3511,Q3_SQL_Error_Concentration!$E:$E,B3511,Q3_SQL_Error_Concentration!$F:$F,C3511))</f>
        <v/>
      </c>
      <c r="H3511" s="5" t="str">
        <f t="shared" si="325"/>
        <v/>
      </c>
      <c r="I3511" s="5">
        <f>IF(D3511&gt;=Q3_Validation!$C$2,1,0)</f>
        <v>0</v>
      </c>
      <c r="J3511" s="8" t="str">
        <f t="shared" si="326"/>
        <v/>
      </c>
      <c r="K3511" s="5" t="str">
        <f t="shared" si="327"/>
        <v>excluded</v>
      </c>
      <c r="L3511" s="5">
        <f t="shared" si="328"/>
        <v>0</v>
      </c>
      <c r="M3511" s="5">
        <f t="shared" si="329"/>
        <v>0</v>
      </c>
    </row>
    <row r="3512" spans="1:13">
      <c r="A3512" s="5">
        <v>5541</v>
      </c>
      <c r="B3512" s="5">
        <v>0</v>
      </c>
      <c r="C3512" s="5" t="s">
        <v>63</v>
      </c>
      <c r="D3512" s="5">
        <v>6037</v>
      </c>
      <c r="E3512" s="5">
        <v>116</v>
      </c>
      <c r="F3512" s="8">
        <f t="shared" si="324"/>
        <v>1.9214841808845453</v>
      </c>
      <c r="G3512" s="5" t="str">
        <f>IF(COUNTIFS(Q3_SQL_Error_Concentration!$A:$A,A3512,Q3_SQL_Error_Concentration!$E:$E,B3512,Q3_SQL_Error_Concentration!$F:$F,C3512)=0,"",SUMIFS(Q3_SQL_Error_Concentration!$I:$I,Q3_SQL_Error_Concentration!$A:$A,A3512,Q3_SQL_Error_Concentration!$E:$E,B3512,Q3_SQL_Error_Concentration!$F:$F,C3512))</f>
        <v/>
      </c>
      <c r="H3512" s="5" t="str">
        <f t="shared" si="325"/>
        <v/>
      </c>
      <c r="I3512" s="5">
        <f>IF(D3512&gt;=Q3_Validation!$C$2,1,0)</f>
        <v>1</v>
      </c>
      <c r="J3512" s="8">
        <f t="shared" si="326"/>
        <v>1.9214841808845453</v>
      </c>
      <c r="K3512" s="5" t="str">
        <f t="shared" si="327"/>
        <v>normal</v>
      </c>
      <c r="L3512" s="5">
        <f t="shared" si="328"/>
        <v>6</v>
      </c>
      <c r="M3512" s="5">
        <f t="shared" si="329"/>
        <v>0</v>
      </c>
    </row>
    <row r="3513" spans="1:13">
      <c r="A3513" s="5">
        <v>5541</v>
      </c>
      <c r="B3513" s="5">
        <v>0</v>
      </c>
      <c r="C3513" s="5" t="s">
        <v>62</v>
      </c>
      <c r="D3513" s="5">
        <v>6973</v>
      </c>
      <c r="E3513" s="5">
        <v>125</v>
      </c>
      <c r="F3513" s="8">
        <f t="shared" si="324"/>
        <v>1.7926287107414312</v>
      </c>
      <c r="G3513" s="5" t="str">
        <f>IF(COUNTIFS(Q3_SQL_Error_Concentration!$A:$A,A3513,Q3_SQL_Error_Concentration!$E:$E,B3513,Q3_SQL_Error_Concentration!$F:$F,C3513)=0,"",SUMIFS(Q3_SQL_Error_Concentration!$I:$I,Q3_SQL_Error_Concentration!$A:$A,A3513,Q3_SQL_Error_Concentration!$E:$E,B3513,Q3_SQL_Error_Concentration!$F:$F,C3513))</f>
        <v/>
      </c>
      <c r="H3513" s="5" t="str">
        <f t="shared" si="325"/>
        <v/>
      </c>
      <c r="I3513" s="5">
        <f>IF(D3513&gt;=Q3_Validation!$C$2,1,0)</f>
        <v>1</v>
      </c>
      <c r="J3513" s="8">
        <f t="shared" si="326"/>
        <v>1.7926287107414312</v>
      </c>
      <c r="K3513" s="5" t="str">
        <f t="shared" si="327"/>
        <v>normal</v>
      </c>
      <c r="L3513" s="5">
        <f t="shared" si="328"/>
        <v>6</v>
      </c>
      <c r="M3513" s="5">
        <f t="shared" si="329"/>
        <v>0</v>
      </c>
    </row>
    <row r="3514" spans="1:13">
      <c r="A3514" s="5">
        <v>5541</v>
      </c>
      <c r="B3514" s="5">
        <v>1</v>
      </c>
      <c r="C3514" s="5" t="s">
        <v>63</v>
      </c>
      <c r="D3514" s="5">
        <v>2842</v>
      </c>
      <c r="E3514" s="5">
        <v>40</v>
      </c>
      <c r="F3514" s="8">
        <f t="shared" si="324"/>
        <v>1.4074595355383532</v>
      </c>
      <c r="G3514" s="5" t="str">
        <f>IF(COUNTIFS(Q3_SQL_Error_Concentration!$A:$A,A3514,Q3_SQL_Error_Concentration!$E:$E,B3514,Q3_SQL_Error_Concentration!$F:$F,C3514)=0,"",SUMIFS(Q3_SQL_Error_Concentration!$I:$I,Q3_SQL_Error_Concentration!$A:$A,A3514,Q3_SQL_Error_Concentration!$E:$E,B3514,Q3_SQL_Error_Concentration!$F:$F,C3514))</f>
        <v/>
      </c>
      <c r="H3514" s="5" t="str">
        <f t="shared" si="325"/>
        <v/>
      </c>
      <c r="I3514" s="5">
        <f>IF(D3514&gt;=Q3_Validation!$C$2,1,0)</f>
        <v>1</v>
      </c>
      <c r="J3514" s="8">
        <f t="shared" si="326"/>
        <v>1.4074595355383532</v>
      </c>
      <c r="K3514" s="5" t="str">
        <f t="shared" si="327"/>
        <v>normal</v>
      </c>
      <c r="L3514" s="5">
        <f t="shared" si="328"/>
        <v>6</v>
      </c>
      <c r="M3514" s="5">
        <f t="shared" si="329"/>
        <v>0</v>
      </c>
    </row>
    <row r="3515" spans="1:13">
      <c r="A3515" s="5">
        <v>5541</v>
      </c>
      <c r="B3515" s="5">
        <v>1</v>
      </c>
      <c r="C3515" s="5" t="s">
        <v>62</v>
      </c>
      <c r="D3515" s="5">
        <v>3503</v>
      </c>
      <c r="E3515" s="5">
        <v>56</v>
      </c>
      <c r="F3515" s="8">
        <f t="shared" si="324"/>
        <v>1.5986297459320582</v>
      </c>
      <c r="G3515" s="5" t="str">
        <f>IF(COUNTIFS(Q3_SQL_Error_Concentration!$A:$A,A3515,Q3_SQL_Error_Concentration!$E:$E,B3515,Q3_SQL_Error_Concentration!$F:$F,C3515)=0,"",SUMIFS(Q3_SQL_Error_Concentration!$I:$I,Q3_SQL_Error_Concentration!$A:$A,A3515,Q3_SQL_Error_Concentration!$E:$E,B3515,Q3_SQL_Error_Concentration!$F:$F,C3515))</f>
        <v/>
      </c>
      <c r="H3515" s="5" t="str">
        <f t="shared" si="325"/>
        <v/>
      </c>
      <c r="I3515" s="5">
        <f>IF(D3515&gt;=Q3_Validation!$C$2,1,0)</f>
        <v>1</v>
      </c>
      <c r="J3515" s="8">
        <f t="shared" si="326"/>
        <v>1.5986297459320582</v>
      </c>
      <c r="K3515" s="5" t="str">
        <f t="shared" si="327"/>
        <v>normal</v>
      </c>
      <c r="L3515" s="5">
        <f t="shared" si="328"/>
        <v>6</v>
      </c>
      <c r="M3515" s="5">
        <f t="shared" si="329"/>
        <v>0</v>
      </c>
    </row>
    <row r="3516" spans="1:13">
      <c r="A3516" s="5">
        <v>5541</v>
      </c>
      <c r="B3516" s="5">
        <v>2</v>
      </c>
      <c r="C3516" s="5" t="s">
        <v>63</v>
      </c>
      <c r="D3516" s="5">
        <v>2341</v>
      </c>
      <c r="E3516" s="5">
        <v>39</v>
      </c>
      <c r="F3516" s="8">
        <f t="shared" si="324"/>
        <v>1.6659547202050407</v>
      </c>
      <c r="G3516" s="5" t="str">
        <f>IF(COUNTIFS(Q3_SQL_Error_Concentration!$A:$A,A3516,Q3_SQL_Error_Concentration!$E:$E,B3516,Q3_SQL_Error_Concentration!$F:$F,C3516)=0,"",SUMIFS(Q3_SQL_Error_Concentration!$I:$I,Q3_SQL_Error_Concentration!$A:$A,A3516,Q3_SQL_Error_Concentration!$E:$E,B3516,Q3_SQL_Error_Concentration!$F:$F,C3516))</f>
        <v/>
      </c>
      <c r="H3516" s="5" t="str">
        <f t="shared" si="325"/>
        <v/>
      </c>
      <c r="I3516" s="5">
        <f>IF(D3516&gt;=Q3_Validation!$C$2,1,0)</f>
        <v>1</v>
      </c>
      <c r="J3516" s="8">
        <f t="shared" si="326"/>
        <v>1.6659547202050407</v>
      </c>
      <c r="K3516" s="5" t="str">
        <f t="shared" si="327"/>
        <v>normal</v>
      </c>
      <c r="L3516" s="5">
        <f t="shared" si="328"/>
        <v>6</v>
      </c>
      <c r="M3516" s="5">
        <f t="shared" si="329"/>
        <v>0</v>
      </c>
    </row>
    <row r="3517" spans="1:13">
      <c r="A3517" s="5">
        <v>5541</v>
      </c>
      <c r="B3517" s="5">
        <v>2</v>
      </c>
      <c r="C3517" s="5" t="s">
        <v>62</v>
      </c>
      <c r="D3517" s="5">
        <v>4527</v>
      </c>
      <c r="E3517" s="5">
        <v>56</v>
      </c>
      <c r="F3517" s="8">
        <f t="shared" si="324"/>
        <v>1.2370223105809588</v>
      </c>
      <c r="G3517" s="5" t="str">
        <f>IF(COUNTIFS(Q3_SQL_Error_Concentration!$A:$A,A3517,Q3_SQL_Error_Concentration!$E:$E,B3517,Q3_SQL_Error_Concentration!$F:$F,C3517)=0,"",SUMIFS(Q3_SQL_Error_Concentration!$I:$I,Q3_SQL_Error_Concentration!$A:$A,A3517,Q3_SQL_Error_Concentration!$E:$E,B3517,Q3_SQL_Error_Concentration!$F:$F,C3517))</f>
        <v/>
      </c>
      <c r="H3517" s="5" t="str">
        <f t="shared" si="325"/>
        <v/>
      </c>
      <c r="I3517" s="5">
        <f>IF(D3517&gt;=Q3_Validation!$C$2,1,0)</f>
        <v>1</v>
      </c>
      <c r="J3517" s="8">
        <f t="shared" si="326"/>
        <v>1.2370223105809588</v>
      </c>
      <c r="K3517" s="5" t="str">
        <f t="shared" si="327"/>
        <v>normal</v>
      </c>
      <c r="L3517" s="5">
        <f t="shared" si="328"/>
        <v>6</v>
      </c>
      <c r="M3517" s="5">
        <f t="shared" si="329"/>
        <v>0</v>
      </c>
    </row>
    <row r="3518" spans="1:13">
      <c r="A3518" s="5">
        <v>5541</v>
      </c>
      <c r="B3518" s="5">
        <v>3</v>
      </c>
      <c r="C3518" s="5" t="s">
        <v>63</v>
      </c>
      <c r="D3518" s="5">
        <v>2686</v>
      </c>
      <c r="E3518" s="5">
        <v>30</v>
      </c>
      <c r="F3518" s="8">
        <f t="shared" si="324"/>
        <v>1.1169024571854058</v>
      </c>
      <c r="G3518" s="5" t="str">
        <f>IF(COUNTIFS(Q3_SQL_Error_Concentration!$A:$A,A3518,Q3_SQL_Error_Concentration!$E:$E,B3518,Q3_SQL_Error_Concentration!$F:$F,C3518)=0,"",SUMIFS(Q3_SQL_Error_Concentration!$I:$I,Q3_SQL_Error_Concentration!$A:$A,A3518,Q3_SQL_Error_Concentration!$E:$E,B3518,Q3_SQL_Error_Concentration!$F:$F,C3518))</f>
        <v/>
      </c>
      <c r="H3518" s="5" t="str">
        <f t="shared" si="325"/>
        <v/>
      </c>
      <c r="I3518" s="5">
        <f>IF(D3518&gt;=Q3_Validation!$C$2,1,0)</f>
        <v>1</v>
      </c>
      <c r="J3518" s="8">
        <f t="shared" si="326"/>
        <v>1.1169024571854058</v>
      </c>
      <c r="K3518" s="5" t="str">
        <f t="shared" si="327"/>
        <v>normal</v>
      </c>
      <c r="L3518" s="5">
        <f t="shared" si="328"/>
        <v>6</v>
      </c>
      <c r="M3518" s="5">
        <f t="shared" si="329"/>
        <v>0</v>
      </c>
    </row>
    <row r="3519" spans="1:13">
      <c r="A3519" s="5">
        <v>5541</v>
      </c>
      <c r="B3519" s="5">
        <v>3</v>
      </c>
      <c r="C3519" s="5" t="s">
        <v>62</v>
      </c>
      <c r="D3519" s="5">
        <v>3355</v>
      </c>
      <c r="E3519" s="5">
        <v>26</v>
      </c>
      <c r="F3519" s="8">
        <f t="shared" si="324"/>
        <v>0.77496274217585692</v>
      </c>
      <c r="G3519" s="5" t="str">
        <f>IF(COUNTIFS(Q3_SQL_Error_Concentration!$A:$A,A3519,Q3_SQL_Error_Concentration!$E:$E,B3519,Q3_SQL_Error_Concentration!$F:$F,C3519)=0,"",SUMIFS(Q3_SQL_Error_Concentration!$I:$I,Q3_SQL_Error_Concentration!$A:$A,A3519,Q3_SQL_Error_Concentration!$E:$E,B3519,Q3_SQL_Error_Concentration!$F:$F,C3519))</f>
        <v/>
      </c>
      <c r="H3519" s="5" t="str">
        <f t="shared" si="325"/>
        <v/>
      </c>
      <c r="I3519" s="5">
        <f>IF(D3519&gt;=Q3_Validation!$C$2,1,0)</f>
        <v>1</v>
      </c>
      <c r="J3519" s="8">
        <f t="shared" si="326"/>
        <v>0.77496274217585692</v>
      </c>
      <c r="K3519" s="5" t="str">
        <f t="shared" si="327"/>
        <v>normal</v>
      </c>
      <c r="L3519" s="5">
        <f t="shared" si="328"/>
        <v>6</v>
      </c>
      <c r="M3519" s="5">
        <f t="shared" si="329"/>
        <v>0</v>
      </c>
    </row>
    <row r="3520" spans="1:13">
      <c r="A3520" s="5">
        <v>5541</v>
      </c>
      <c r="B3520" s="5">
        <v>4</v>
      </c>
      <c r="C3520" s="5" t="s">
        <v>63</v>
      </c>
      <c r="D3520" s="5">
        <v>2116</v>
      </c>
      <c r="E3520" s="5">
        <v>41</v>
      </c>
      <c r="F3520" s="8">
        <f t="shared" si="324"/>
        <v>1.9376181474480152</v>
      </c>
      <c r="G3520" s="5" t="str">
        <f>IF(COUNTIFS(Q3_SQL_Error_Concentration!$A:$A,A3520,Q3_SQL_Error_Concentration!$E:$E,B3520,Q3_SQL_Error_Concentration!$F:$F,C3520)=0,"",SUMIFS(Q3_SQL_Error_Concentration!$I:$I,Q3_SQL_Error_Concentration!$A:$A,A3520,Q3_SQL_Error_Concentration!$E:$E,B3520,Q3_SQL_Error_Concentration!$F:$F,C3520))</f>
        <v/>
      </c>
      <c r="H3520" s="5" t="str">
        <f t="shared" si="325"/>
        <v/>
      </c>
      <c r="I3520" s="5">
        <f>IF(D3520&gt;=Q3_Validation!$C$2,1,0)</f>
        <v>1</v>
      </c>
      <c r="J3520" s="8">
        <f t="shared" si="326"/>
        <v>1.9376181474480152</v>
      </c>
      <c r="K3520" s="5" t="str">
        <f t="shared" si="327"/>
        <v>normal</v>
      </c>
      <c r="L3520" s="5">
        <f t="shared" si="328"/>
        <v>6</v>
      </c>
      <c r="M3520" s="5">
        <f t="shared" si="329"/>
        <v>0</v>
      </c>
    </row>
    <row r="3521" spans="1:13">
      <c r="A3521" s="5">
        <v>5541</v>
      </c>
      <c r="B3521" s="5">
        <v>4</v>
      </c>
      <c r="C3521" s="5" t="s">
        <v>62</v>
      </c>
      <c r="D3521" s="5">
        <v>2934</v>
      </c>
      <c r="E3521" s="5">
        <v>45</v>
      </c>
      <c r="F3521" s="8">
        <f t="shared" si="324"/>
        <v>1.5337423312883436</v>
      </c>
      <c r="G3521" s="5" t="str">
        <f>IF(COUNTIFS(Q3_SQL_Error_Concentration!$A:$A,A3521,Q3_SQL_Error_Concentration!$E:$E,B3521,Q3_SQL_Error_Concentration!$F:$F,C3521)=0,"",SUMIFS(Q3_SQL_Error_Concentration!$I:$I,Q3_SQL_Error_Concentration!$A:$A,A3521,Q3_SQL_Error_Concentration!$E:$E,B3521,Q3_SQL_Error_Concentration!$F:$F,C3521))</f>
        <v/>
      </c>
      <c r="H3521" s="5" t="str">
        <f t="shared" si="325"/>
        <v/>
      </c>
      <c r="I3521" s="5">
        <f>IF(D3521&gt;=Q3_Validation!$C$2,1,0)</f>
        <v>1</v>
      </c>
      <c r="J3521" s="8">
        <f t="shared" si="326"/>
        <v>1.5337423312883436</v>
      </c>
      <c r="K3521" s="5" t="str">
        <f t="shared" si="327"/>
        <v>normal</v>
      </c>
      <c r="L3521" s="5">
        <f t="shared" si="328"/>
        <v>6</v>
      </c>
      <c r="M3521" s="5">
        <f t="shared" si="329"/>
        <v>0</v>
      </c>
    </row>
    <row r="3522" spans="1:13">
      <c r="A3522" s="5">
        <v>5541</v>
      </c>
      <c r="B3522" s="5">
        <v>5</v>
      </c>
      <c r="C3522" s="5" t="s">
        <v>63</v>
      </c>
      <c r="D3522" s="5">
        <v>5361</v>
      </c>
      <c r="E3522" s="5">
        <v>79</v>
      </c>
      <c r="F3522" s="8">
        <f t="shared" ref="F3522:F3585" si="330">100*E3522/D3522</f>
        <v>1.4736056705838463</v>
      </c>
      <c r="G3522" s="5" t="str">
        <f>IF(COUNTIFS(Q3_SQL_Error_Concentration!$A:$A,A3522,Q3_SQL_Error_Concentration!$E:$E,B3522,Q3_SQL_Error_Concentration!$F:$F,C3522)=0,"",SUMIFS(Q3_SQL_Error_Concentration!$I:$I,Q3_SQL_Error_Concentration!$A:$A,A3522,Q3_SQL_Error_Concentration!$E:$E,B3522,Q3_SQL_Error_Concentration!$F:$F,C3522))</f>
        <v/>
      </c>
      <c r="H3522" s="5" t="str">
        <f t="shared" ref="H3522:H3585" si="331">IF(G3522="","",IF(ABS(F3522-G3522)&lt;=0.0002,"PASS","FAIL"))</f>
        <v/>
      </c>
      <c r="I3522" s="5">
        <f>IF(D3522&gt;=Q3_Validation!$C$2,1,0)</f>
        <v>1</v>
      </c>
      <c r="J3522" s="8">
        <f t="shared" ref="J3522:J3585" si="332">IF(I3522=1,F3522,"")</f>
        <v>1.4736056705838463</v>
      </c>
      <c r="K3522" s="5" t="str">
        <f t="shared" ref="K3522:K3585" si="333">IF(D3522&lt;601,"excluded",IF(J3522&gt;3.628192,"outlier",IF(J3522&gt;=2.11093,"high-error","normal")))</f>
        <v>normal</v>
      </c>
      <c r="L3522" s="5">
        <f t="shared" ref="L3522:L3585" si="334">COUNTIFS(A:A,A3522,K:K,"high-error")+COUNTIFS(A:A,A3522,K:K,"outlier")</f>
        <v>6</v>
      </c>
      <c r="M3522" s="5">
        <f t="shared" ref="M3522:M3585" si="335">IF(AND(L3522&gt;=2,OR(K3522="high-error",K3522="outlier")),1,0)</f>
        <v>0</v>
      </c>
    </row>
    <row r="3523" spans="1:13">
      <c r="A3523" s="5">
        <v>5541</v>
      </c>
      <c r="B3523" s="5">
        <v>5</v>
      </c>
      <c r="C3523" s="5" t="s">
        <v>62</v>
      </c>
      <c r="D3523" s="5">
        <v>8177</v>
      </c>
      <c r="E3523" s="5">
        <v>95</v>
      </c>
      <c r="F3523" s="8">
        <f t="shared" si="330"/>
        <v>1.1617952794423383</v>
      </c>
      <c r="G3523" s="5" t="str">
        <f>IF(COUNTIFS(Q3_SQL_Error_Concentration!$A:$A,A3523,Q3_SQL_Error_Concentration!$E:$E,B3523,Q3_SQL_Error_Concentration!$F:$F,C3523)=0,"",SUMIFS(Q3_SQL_Error_Concentration!$I:$I,Q3_SQL_Error_Concentration!$A:$A,A3523,Q3_SQL_Error_Concentration!$E:$E,B3523,Q3_SQL_Error_Concentration!$F:$F,C3523))</f>
        <v/>
      </c>
      <c r="H3523" s="5" t="str">
        <f t="shared" si="331"/>
        <v/>
      </c>
      <c r="I3523" s="5">
        <f>IF(D3523&gt;=Q3_Validation!$C$2,1,0)</f>
        <v>1</v>
      </c>
      <c r="J3523" s="8">
        <f t="shared" si="332"/>
        <v>1.1617952794423383</v>
      </c>
      <c r="K3523" s="5" t="str">
        <f t="shared" si="333"/>
        <v>normal</v>
      </c>
      <c r="L3523" s="5">
        <f t="shared" si="334"/>
        <v>6</v>
      </c>
      <c r="M3523" s="5">
        <f t="shared" si="335"/>
        <v>0</v>
      </c>
    </row>
    <row r="3524" spans="1:13">
      <c r="A3524" s="5">
        <v>5541</v>
      </c>
      <c r="B3524" s="5">
        <v>6</v>
      </c>
      <c r="C3524" s="5" t="s">
        <v>63</v>
      </c>
      <c r="D3524" s="5">
        <v>34604</v>
      </c>
      <c r="E3524" s="5">
        <v>466</v>
      </c>
      <c r="F3524" s="8">
        <f t="shared" si="330"/>
        <v>1.3466651254190267</v>
      </c>
      <c r="G3524" s="5" t="str">
        <f>IF(COUNTIFS(Q3_SQL_Error_Concentration!$A:$A,A3524,Q3_SQL_Error_Concentration!$E:$E,B3524,Q3_SQL_Error_Concentration!$F:$F,C3524)=0,"",SUMIFS(Q3_SQL_Error_Concentration!$I:$I,Q3_SQL_Error_Concentration!$A:$A,A3524,Q3_SQL_Error_Concentration!$E:$E,B3524,Q3_SQL_Error_Concentration!$F:$F,C3524))</f>
        <v/>
      </c>
      <c r="H3524" s="5" t="str">
        <f t="shared" si="331"/>
        <v/>
      </c>
      <c r="I3524" s="5">
        <f>IF(D3524&gt;=Q3_Validation!$C$2,1,0)</f>
        <v>1</v>
      </c>
      <c r="J3524" s="8">
        <f t="shared" si="332"/>
        <v>1.3466651254190267</v>
      </c>
      <c r="K3524" s="5" t="str">
        <f t="shared" si="333"/>
        <v>normal</v>
      </c>
      <c r="L3524" s="5">
        <f t="shared" si="334"/>
        <v>6</v>
      </c>
      <c r="M3524" s="5">
        <f t="shared" si="335"/>
        <v>0</v>
      </c>
    </row>
    <row r="3525" spans="1:13">
      <c r="A3525" s="5">
        <v>5541</v>
      </c>
      <c r="B3525" s="5">
        <v>6</v>
      </c>
      <c r="C3525" s="5" t="s">
        <v>62</v>
      </c>
      <c r="D3525" s="5">
        <v>48841</v>
      </c>
      <c r="E3525" s="5">
        <v>704</v>
      </c>
      <c r="F3525" s="8">
        <f t="shared" si="330"/>
        <v>1.4414119285026925</v>
      </c>
      <c r="G3525" s="5" t="str">
        <f>IF(COUNTIFS(Q3_SQL_Error_Concentration!$A:$A,A3525,Q3_SQL_Error_Concentration!$E:$E,B3525,Q3_SQL_Error_Concentration!$F:$F,C3525)=0,"",SUMIFS(Q3_SQL_Error_Concentration!$I:$I,Q3_SQL_Error_Concentration!$A:$A,A3525,Q3_SQL_Error_Concentration!$E:$E,B3525,Q3_SQL_Error_Concentration!$F:$F,C3525))</f>
        <v/>
      </c>
      <c r="H3525" s="5" t="str">
        <f t="shared" si="331"/>
        <v/>
      </c>
      <c r="I3525" s="5">
        <f>IF(D3525&gt;=Q3_Validation!$C$2,1,0)</f>
        <v>1</v>
      </c>
      <c r="J3525" s="8">
        <f t="shared" si="332"/>
        <v>1.4414119285026925</v>
      </c>
      <c r="K3525" s="5" t="str">
        <f t="shared" si="333"/>
        <v>normal</v>
      </c>
      <c r="L3525" s="5">
        <f t="shared" si="334"/>
        <v>6</v>
      </c>
      <c r="M3525" s="5">
        <f t="shared" si="335"/>
        <v>0</v>
      </c>
    </row>
    <row r="3526" spans="1:13">
      <c r="A3526" s="5">
        <v>5541</v>
      </c>
      <c r="B3526" s="5">
        <v>7</v>
      </c>
      <c r="C3526" s="5" t="s">
        <v>63</v>
      </c>
      <c r="D3526" s="5">
        <v>48976</v>
      </c>
      <c r="E3526" s="5">
        <v>943</v>
      </c>
      <c r="F3526" s="8">
        <f t="shared" si="330"/>
        <v>1.9254328650767722</v>
      </c>
      <c r="G3526" s="5" t="str">
        <f>IF(COUNTIFS(Q3_SQL_Error_Concentration!$A:$A,A3526,Q3_SQL_Error_Concentration!$E:$E,B3526,Q3_SQL_Error_Concentration!$F:$F,C3526)=0,"",SUMIFS(Q3_SQL_Error_Concentration!$I:$I,Q3_SQL_Error_Concentration!$A:$A,A3526,Q3_SQL_Error_Concentration!$E:$E,B3526,Q3_SQL_Error_Concentration!$F:$F,C3526))</f>
        <v/>
      </c>
      <c r="H3526" s="5" t="str">
        <f t="shared" si="331"/>
        <v/>
      </c>
      <c r="I3526" s="5">
        <f>IF(D3526&gt;=Q3_Validation!$C$2,1,0)</f>
        <v>1</v>
      </c>
      <c r="J3526" s="8">
        <f t="shared" si="332"/>
        <v>1.9254328650767722</v>
      </c>
      <c r="K3526" s="5" t="str">
        <f t="shared" si="333"/>
        <v>normal</v>
      </c>
      <c r="L3526" s="5">
        <f t="shared" si="334"/>
        <v>6</v>
      </c>
      <c r="M3526" s="5">
        <f t="shared" si="335"/>
        <v>0</v>
      </c>
    </row>
    <row r="3527" spans="1:13">
      <c r="A3527" s="5">
        <v>5541</v>
      </c>
      <c r="B3527" s="5">
        <v>7</v>
      </c>
      <c r="C3527" s="5" t="s">
        <v>62</v>
      </c>
      <c r="D3527" s="5">
        <v>67972</v>
      </c>
      <c r="E3527" s="5">
        <v>1253</v>
      </c>
      <c r="F3527" s="8">
        <f t="shared" si="330"/>
        <v>1.8434061083975755</v>
      </c>
      <c r="G3527" s="5" t="str">
        <f>IF(COUNTIFS(Q3_SQL_Error_Concentration!$A:$A,A3527,Q3_SQL_Error_Concentration!$E:$E,B3527,Q3_SQL_Error_Concentration!$F:$F,C3527)=0,"",SUMIFS(Q3_SQL_Error_Concentration!$I:$I,Q3_SQL_Error_Concentration!$A:$A,A3527,Q3_SQL_Error_Concentration!$E:$E,B3527,Q3_SQL_Error_Concentration!$F:$F,C3527))</f>
        <v/>
      </c>
      <c r="H3527" s="5" t="str">
        <f t="shared" si="331"/>
        <v/>
      </c>
      <c r="I3527" s="5">
        <f>IF(D3527&gt;=Q3_Validation!$C$2,1,0)</f>
        <v>1</v>
      </c>
      <c r="J3527" s="8">
        <f t="shared" si="332"/>
        <v>1.8434061083975755</v>
      </c>
      <c r="K3527" s="5" t="str">
        <f t="shared" si="333"/>
        <v>normal</v>
      </c>
      <c r="L3527" s="5">
        <f t="shared" si="334"/>
        <v>6</v>
      </c>
      <c r="M3527" s="5">
        <f t="shared" si="335"/>
        <v>0</v>
      </c>
    </row>
    <row r="3528" spans="1:13">
      <c r="A3528" s="5">
        <v>5541</v>
      </c>
      <c r="B3528" s="5">
        <v>8</v>
      </c>
      <c r="C3528" s="5" t="s">
        <v>63</v>
      </c>
      <c r="D3528" s="5">
        <v>43122</v>
      </c>
      <c r="E3528" s="5">
        <v>612</v>
      </c>
      <c r="F3528" s="8">
        <f t="shared" si="330"/>
        <v>1.4192291637679142</v>
      </c>
      <c r="G3528" s="5" t="str">
        <f>IF(COUNTIFS(Q3_SQL_Error_Concentration!$A:$A,A3528,Q3_SQL_Error_Concentration!$E:$E,B3528,Q3_SQL_Error_Concentration!$F:$F,C3528)=0,"",SUMIFS(Q3_SQL_Error_Concentration!$I:$I,Q3_SQL_Error_Concentration!$A:$A,A3528,Q3_SQL_Error_Concentration!$E:$E,B3528,Q3_SQL_Error_Concentration!$F:$F,C3528))</f>
        <v/>
      </c>
      <c r="H3528" s="5" t="str">
        <f t="shared" si="331"/>
        <v/>
      </c>
      <c r="I3528" s="5">
        <f>IF(D3528&gt;=Q3_Validation!$C$2,1,0)</f>
        <v>1</v>
      </c>
      <c r="J3528" s="8">
        <f t="shared" si="332"/>
        <v>1.4192291637679142</v>
      </c>
      <c r="K3528" s="5" t="str">
        <f t="shared" si="333"/>
        <v>normal</v>
      </c>
      <c r="L3528" s="5">
        <f t="shared" si="334"/>
        <v>6</v>
      </c>
      <c r="M3528" s="5">
        <f t="shared" si="335"/>
        <v>0</v>
      </c>
    </row>
    <row r="3529" spans="1:13">
      <c r="A3529" s="5">
        <v>5541</v>
      </c>
      <c r="B3529" s="5">
        <v>8</v>
      </c>
      <c r="C3529" s="5" t="s">
        <v>62</v>
      </c>
      <c r="D3529" s="5">
        <v>56644</v>
      </c>
      <c r="E3529" s="5">
        <v>881</v>
      </c>
      <c r="F3529" s="8">
        <f t="shared" si="330"/>
        <v>1.5553280135583645</v>
      </c>
      <c r="G3529" s="5" t="str">
        <f>IF(COUNTIFS(Q3_SQL_Error_Concentration!$A:$A,A3529,Q3_SQL_Error_Concentration!$E:$E,B3529,Q3_SQL_Error_Concentration!$F:$F,C3529)=0,"",SUMIFS(Q3_SQL_Error_Concentration!$I:$I,Q3_SQL_Error_Concentration!$A:$A,A3529,Q3_SQL_Error_Concentration!$E:$E,B3529,Q3_SQL_Error_Concentration!$F:$F,C3529))</f>
        <v/>
      </c>
      <c r="H3529" s="5" t="str">
        <f t="shared" si="331"/>
        <v/>
      </c>
      <c r="I3529" s="5">
        <f>IF(D3529&gt;=Q3_Validation!$C$2,1,0)</f>
        <v>1</v>
      </c>
      <c r="J3529" s="8">
        <f t="shared" si="332"/>
        <v>1.5553280135583645</v>
      </c>
      <c r="K3529" s="5" t="str">
        <f t="shared" si="333"/>
        <v>normal</v>
      </c>
      <c r="L3529" s="5">
        <f t="shared" si="334"/>
        <v>6</v>
      </c>
      <c r="M3529" s="5">
        <f t="shared" si="335"/>
        <v>0</v>
      </c>
    </row>
    <row r="3530" spans="1:13">
      <c r="A3530" s="5">
        <v>5541</v>
      </c>
      <c r="B3530" s="5">
        <v>9</v>
      </c>
      <c r="C3530" s="5" t="s">
        <v>63</v>
      </c>
      <c r="D3530" s="5">
        <v>41086</v>
      </c>
      <c r="E3530" s="5">
        <v>624</v>
      </c>
      <c r="F3530" s="8">
        <f t="shared" si="330"/>
        <v>1.5187655162342404</v>
      </c>
      <c r="G3530" s="5" t="str">
        <f>IF(COUNTIFS(Q3_SQL_Error_Concentration!$A:$A,A3530,Q3_SQL_Error_Concentration!$E:$E,B3530,Q3_SQL_Error_Concentration!$F:$F,C3530)=0,"",SUMIFS(Q3_SQL_Error_Concentration!$I:$I,Q3_SQL_Error_Concentration!$A:$A,A3530,Q3_SQL_Error_Concentration!$E:$E,B3530,Q3_SQL_Error_Concentration!$F:$F,C3530))</f>
        <v/>
      </c>
      <c r="H3530" s="5" t="str">
        <f t="shared" si="331"/>
        <v/>
      </c>
      <c r="I3530" s="5">
        <f>IF(D3530&gt;=Q3_Validation!$C$2,1,0)</f>
        <v>1</v>
      </c>
      <c r="J3530" s="8">
        <f t="shared" si="332"/>
        <v>1.5187655162342404</v>
      </c>
      <c r="K3530" s="5" t="str">
        <f t="shared" si="333"/>
        <v>normal</v>
      </c>
      <c r="L3530" s="5">
        <f t="shared" si="334"/>
        <v>6</v>
      </c>
      <c r="M3530" s="5">
        <f t="shared" si="335"/>
        <v>0</v>
      </c>
    </row>
    <row r="3531" spans="1:13">
      <c r="A3531" s="5">
        <v>5541</v>
      </c>
      <c r="B3531" s="5">
        <v>9</v>
      </c>
      <c r="C3531" s="5" t="s">
        <v>62</v>
      </c>
      <c r="D3531" s="5">
        <v>59715</v>
      </c>
      <c r="E3531" s="5">
        <v>886</v>
      </c>
      <c r="F3531" s="8">
        <f t="shared" si="330"/>
        <v>1.4837143096374446</v>
      </c>
      <c r="G3531" s="5" t="str">
        <f>IF(COUNTIFS(Q3_SQL_Error_Concentration!$A:$A,A3531,Q3_SQL_Error_Concentration!$E:$E,B3531,Q3_SQL_Error_Concentration!$F:$F,C3531)=0,"",SUMIFS(Q3_SQL_Error_Concentration!$I:$I,Q3_SQL_Error_Concentration!$A:$A,A3531,Q3_SQL_Error_Concentration!$E:$E,B3531,Q3_SQL_Error_Concentration!$F:$F,C3531))</f>
        <v/>
      </c>
      <c r="H3531" s="5" t="str">
        <f t="shared" si="331"/>
        <v/>
      </c>
      <c r="I3531" s="5">
        <f>IF(D3531&gt;=Q3_Validation!$C$2,1,0)</f>
        <v>1</v>
      </c>
      <c r="J3531" s="8">
        <f t="shared" si="332"/>
        <v>1.4837143096374446</v>
      </c>
      <c r="K3531" s="5" t="str">
        <f t="shared" si="333"/>
        <v>normal</v>
      </c>
      <c r="L3531" s="5">
        <f t="shared" si="334"/>
        <v>6</v>
      </c>
      <c r="M3531" s="5">
        <f t="shared" si="335"/>
        <v>0</v>
      </c>
    </row>
    <row r="3532" spans="1:13">
      <c r="A3532" s="5">
        <v>5541</v>
      </c>
      <c r="B3532" s="5">
        <v>10</v>
      </c>
      <c r="C3532" s="5" t="s">
        <v>63</v>
      </c>
      <c r="D3532" s="5">
        <v>35700</v>
      </c>
      <c r="E3532" s="5">
        <v>493</v>
      </c>
      <c r="F3532" s="8">
        <f t="shared" si="330"/>
        <v>1.3809523809523809</v>
      </c>
      <c r="G3532" s="5" t="str">
        <f>IF(COUNTIFS(Q3_SQL_Error_Concentration!$A:$A,A3532,Q3_SQL_Error_Concentration!$E:$E,B3532,Q3_SQL_Error_Concentration!$F:$F,C3532)=0,"",SUMIFS(Q3_SQL_Error_Concentration!$I:$I,Q3_SQL_Error_Concentration!$A:$A,A3532,Q3_SQL_Error_Concentration!$E:$E,B3532,Q3_SQL_Error_Concentration!$F:$F,C3532))</f>
        <v/>
      </c>
      <c r="H3532" s="5" t="str">
        <f t="shared" si="331"/>
        <v/>
      </c>
      <c r="I3532" s="5">
        <f>IF(D3532&gt;=Q3_Validation!$C$2,1,0)</f>
        <v>1</v>
      </c>
      <c r="J3532" s="8">
        <f t="shared" si="332"/>
        <v>1.3809523809523809</v>
      </c>
      <c r="K3532" s="5" t="str">
        <f t="shared" si="333"/>
        <v>normal</v>
      </c>
      <c r="L3532" s="5">
        <f t="shared" si="334"/>
        <v>6</v>
      </c>
      <c r="M3532" s="5">
        <f t="shared" si="335"/>
        <v>0</v>
      </c>
    </row>
    <row r="3533" spans="1:13">
      <c r="A3533" s="5">
        <v>5541</v>
      </c>
      <c r="B3533" s="5">
        <v>10</v>
      </c>
      <c r="C3533" s="5" t="s">
        <v>62</v>
      </c>
      <c r="D3533" s="5">
        <v>60046</v>
      </c>
      <c r="E3533" s="5">
        <v>786</v>
      </c>
      <c r="F3533" s="8">
        <f t="shared" si="330"/>
        <v>1.3089964360656829</v>
      </c>
      <c r="G3533" s="5" t="str">
        <f>IF(COUNTIFS(Q3_SQL_Error_Concentration!$A:$A,A3533,Q3_SQL_Error_Concentration!$E:$E,B3533,Q3_SQL_Error_Concentration!$F:$F,C3533)=0,"",SUMIFS(Q3_SQL_Error_Concentration!$I:$I,Q3_SQL_Error_Concentration!$A:$A,A3533,Q3_SQL_Error_Concentration!$E:$E,B3533,Q3_SQL_Error_Concentration!$F:$F,C3533))</f>
        <v/>
      </c>
      <c r="H3533" s="5" t="str">
        <f t="shared" si="331"/>
        <v/>
      </c>
      <c r="I3533" s="5">
        <f>IF(D3533&gt;=Q3_Validation!$C$2,1,0)</f>
        <v>1</v>
      </c>
      <c r="J3533" s="8">
        <f t="shared" si="332"/>
        <v>1.3089964360656829</v>
      </c>
      <c r="K3533" s="5" t="str">
        <f t="shared" si="333"/>
        <v>normal</v>
      </c>
      <c r="L3533" s="5">
        <f t="shared" si="334"/>
        <v>6</v>
      </c>
      <c r="M3533" s="5">
        <f t="shared" si="335"/>
        <v>0</v>
      </c>
    </row>
    <row r="3534" spans="1:13">
      <c r="A3534" s="5">
        <v>5541</v>
      </c>
      <c r="B3534" s="5">
        <v>11</v>
      </c>
      <c r="C3534" s="5" t="s">
        <v>63</v>
      </c>
      <c r="D3534" s="5">
        <v>43356</v>
      </c>
      <c r="E3534" s="5">
        <v>545</v>
      </c>
      <c r="F3534" s="8">
        <f t="shared" si="330"/>
        <v>1.2570347818064398</v>
      </c>
      <c r="G3534" s="5" t="str">
        <f>IF(COUNTIFS(Q3_SQL_Error_Concentration!$A:$A,A3534,Q3_SQL_Error_Concentration!$E:$E,B3534,Q3_SQL_Error_Concentration!$F:$F,C3534)=0,"",SUMIFS(Q3_SQL_Error_Concentration!$I:$I,Q3_SQL_Error_Concentration!$A:$A,A3534,Q3_SQL_Error_Concentration!$E:$E,B3534,Q3_SQL_Error_Concentration!$F:$F,C3534))</f>
        <v/>
      </c>
      <c r="H3534" s="5" t="str">
        <f t="shared" si="331"/>
        <v/>
      </c>
      <c r="I3534" s="5">
        <f>IF(D3534&gt;=Q3_Validation!$C$2,1,0)</f>
        <v>1</v>
      </c>
      <c r="J3534" s="8">
        <f t="shared" si="332"/>
        <v>1.2570347818064398</v>
      </c>
      <c r="K3534" s="5" t="str">
        <f t="shared" si="333"/>
        <v>normal</v>
      </c>
      <c r="L3534" s="5">
        <f t="shared" si="334"/>
        <v>6</v>
      </c>
      <c r="M3534" s="5">
        <f t="shared" si="335"/>
        <v>0</v>
      </c>
    </row>
    <row r="3535" spans="1:13">
      <c r="A3535" s="5">
        <v>5541</v>
      </c>
      <c r="B3535" s="5">
        <v>11</v>
      </c>
      <c r="C3535" s="5" t="s">
        <v>62</v>
      </c>
      <c r="D3535" s="5">
        <v>64585</v>
      </c>
      <c r="E3535" s="5">
        <v>821</v>
      </c>
      <c r="F3535" s="8">
        <f t="shared" si="330"/>
        <v>1.2711930014709298</v>
      </c>
      <c r="G3535" s="5" t="str">
        <f>IF(COUNTIFS(Q3_SQL_Error_Concentration!$A:$A,A3535,Q3_SQL_Error_Concentration!$E:$E,B3535,Q3_SQL_Error_Concentration!$F:$F,C3535)=0,"",SUMIFS(Q3_SQL_Error_Concentration!$I:$I,Q3_SQL_Error_Concentration!$A:$A,A3535,Q3_SQL_Error_Concentration!$E:$E,B3535,Q3_SQL_Error_Concentration!$F:$F,C3535))</f>
        <v/>
      </c>
      <c r="H3535" s="5" t="str">
        <f t="shared" si="331"/>
        <v/>
      </c>
      <c r="I3535" s="5">
        <f>IF(D3535&gt;=Q3_Validation!$C$2,1,0)</f>
        <v>1</v>
      </c>
      <c r="J3535" s="8">
        <f t="shared" si="332"/>
        <v>1.2711930014709298</v>
      </c>
      <c r="K3535" s="5" t="str">
        <f t="shared" si="333"/>
        <v>normal</v>
      </c>
      <c r="L3535" s="5">
        <f t="shared" si="334"/>
        <v>6</v>
      </c>
      <c r="M3535" s="5">
        <f t="shared" si="335"/>
        <v>0</v>
      </c>
    </row>
    <row r="3536" spans="1:13">
      <c r="A3536" s="5">
        <v>5541</v>
      </c>
      <c r="B3536" s="5">
        <v>12</v>
      </c>
      <c r="C3536" s="5" t="s">
        <v>63</v>
      </c>
      <c r="D3536" s="5">
        <v>50055</v>
      </c>
      <c r="E3536" s="5">
        <v>823</v>
      </c>
      <c r="F3536" s="8">
        <f t="shared" si="330"/>
        <v>1.6441913894715812</v>
      </c>
      <c r="G3536" s="5" t="str">
        <f>IF(COUNTIFS(Q3_SQL_Error_Concentration!$A:$A,A3536,Q3_SQL_Error_Concentration!$E:$E,B3536,Q3_SQL_Error_Concentration!$F:$F,C3536)=0,"",SUMIFS(Q3_SQL_Error_Concentration!$I:$I,Q3_SQL_Error_Concentration!$A:$A,A3536,Q3_SQL_Error_Concentration!$E:$E,B3536,Q3_SQL_Error_Concentration!$F:$F,C3536))</f>
        <v/>
      </c>
      <c r="H3536" s="5" t="str">
        <f t="shared" si="331"/>
        <v/>
      </c>
      <c r="I3536" s="5">
        <f>IF(D3536&gt;=Q3_Validation!$C$2,1,0)</f>
        <v>1</v>
      </c>
      <c r="J3536" s="8">
        <f t="shared" si="332"/>
        <v>1.6441913894715812</v>
      </c>
      <c r="K3536" s="5" t="str">
        <f t="shared" si="333"/>
        <v>normal</v>
      </c>
      <c r="L3536" s="5">
        <f t="shared" si="334"/>
        <v>6</v>
      </c>
      <c r="M3536" s="5">
        <f t="shared" si="335"/>
        <v>0</v>
      </c>
    </row>
    <row r="3537" spans="1:13">
      <c r="A3537" s="5">
        <v>5541</v>
      </c>
      <c r="B3537" s="5">
        <v>12</v>
      </c>
      <c r="C3537" s="5" t="s">
        <v>62</v>
      </c>
      <c r="D3537" s="5">
        <v>79685</v>
      </c>
      <c r="E3537" s="5">
        <v>1300</v>
      </c>
      <c r="F3537" s="8">
        <f t="shared" si="330"/>
        <v>1.6314237309405786</v>
      </c>
      <c r="G3537" s="5" t="str">
        <f>IF(COUNTIFS(Q3_SQL_Error_Concentration!$A:$A,A3537,Q3_SQL_Error_Concentration!$E:$E,B3537,Q3_SQL_Error_Concentration!$F:$F,C3537)=0,"",SUMIFS(Q3_SQL_Error_Concentration!$I:$I,Q3_SQL_Error_Concentration!$A:$A,A3537,Q3_SQL_Error_Concentration!$E:$E,B3537,Q3_SQL_Error_Concentration!$F:$F,C3537))</f>
        <v/>
      </c>
      <c r="H3537" s="5" t="str">
        <f t="shared" si="331"/>
        <v/>
      </c>
      <c r="I3537" s="5">
        <f>IF(D3537&gt;=Q3_Validation!$C$2,1,0)</f>
        <v>1</v>
      </c>
      <c r="J3537" s="8">
        <f t="shared" si="332"/>
        <v>1.6314237309405786</v>
      </c>
      <c r="K3537" s="5" t="str">
        <f t="shared" si="333"/>
        <v>normal</v>
      </c>
      <c r="L3537" s="5">
        <f t="shared" si="334"/>
        <v>6</v>
      </c>
      <c r="M3537" s="5">
        <f t="shared" si="335"/>
        <v>0</v>
      </c>
    </row>
    <row r="3538" spans="1:13">
      <c r="A3538" s="5">
        <v>5541</v>
      </c>
      <c r="B3538" s="5">
        <v>13</v>
      </c>
      <c r="C3538" s="5" t="s">
        <v>63</v>
      </c>
      <c r="D3538" s="5">
        <v>42066</v>
      </c>
      <c r="E3538" s="5">
        <v>888</v>
      </c>
      <c r="F3538" s="8">
        <f t="shared" si="330"/>
        <v>2.1109684781058338</v>
      </c>
      <c r="G3538" s="5">
        <f>IF(COUNTIFS(Q3_SQL_Error_Concentration!$A:$A,A3538,Q3_SQL_Error_Concentration!$E:$E,B3538,Q3_SQL_Error_Concentration!$F:$F,C3538)=0,"",SUMIFS(Q3_SQL_Error_Concentration!$I:$I,Q3_SQL_Error_Concentration!$A:$A,A3538,Q3_SQL_Error_Concentration!$E:$E,B3538,Q3_SQL_Error_Concentration!$F:$F,C3538))</f>
        <v>2.1110000000000002</v>
      </c>
      <c r="H3538" s="5" t="str">
        <f t="shared" si="331"/>
        <v>PASS</v>
      </c>
      <c r="I3538" s="5">
        <f>IF(D3538&gt;=Q3_Validation!$C$2,1,0)</f>
        <v>1</v>
      </c>
      <c r="J3538" s="8">
        <f t="shared" si="332"/>
        <v>2.1109684781058338</v>
      </c>
      <c r="K3538" s="5" t="str">
        <f t="shared" si="333"/>
        <v>high-error</v>
      </c>
      <c r="L3538" s="5">
        <f t="shared" si="334"/>
        <v>6</v>
      </c>
      <c r="M3538" s="5">
        <f t="shared" si="335"/>
        <v>1</v>
      </c>
    </row>
    <row r="3539" spans="1:13">
      <c r="A3539" s="5">
        <v>5541</v>
      </c>
      <c r="B3539" s="5">
        <v>13</v>
      </c>
      <c r="C3539" s="5" t="s">
        <v>62</v>
      </c>
      <c r="D3539" s="5">
        <v>73969</v>
      </c>
      <c r="E3539" s="5">
        <v>1315</v>
      </c>
      <c r="F3539" s="8">
        <f t="shared" si="330"/>
        <v>1.7777717692546877</v>
      </c>
      <c r="G3539" s="5" t="str">
        <f>IF(COUNTIFS(Q3_SQL_Error_Concentration!$A:$A,A3539,Q3_SQL_Error_Concentration!$E:$E,B3539,Q3_SQL_Error_Concentration!$F:$F,C3539)=0,"",SUMIFS(Q3_SQL_Error_Concentration!$I:$I,Q3_SQL_Error_Concentration!$A:$A,A3539,Q3_SQL_Error_Concentration!$E:$E,B3539,Q3_SQL_Error_Concentration!$F:$F,C3539))</f>
        <v/>
      </c>
      <c r="H3539" s="5" t="str">
        <f t="shared" si="331"/>
        <v/>
      </c>
      <c r="I3539" s="5">
        <f>IF(D3539&gt;=Q3_Validation!$C$2,1,0)</f>
        <v>1</v>
      </c>
      <c r="J3539" s="8">
        <f t="shared" si="332"/>
        <v>1.7777717692546877</v>
      </c>
      <c r="K3539" s="5" t="str">
        <f t="shared" si="333"/>
        <v>normal</v>
      </c>
      <c r="L3539" s="5">
        <f t="shared" si="334"/>
        <v>6</v>
      </c>
      <c r="M3539" s="5">
        <f t="shared" si="335"/>
        <v>0</v>
      </c>
    </row>
    <row r="3540" spans="1:13">
      <c r="A3540" s="5">
        <v>5541</v>
      </c>
      <c r="B3540" s="5">
        <v>14</v>
      </c>
      <c r="C3540" s="5" t="s">
        <v>63</v>
      </c>
      <c r="D3540" s="5">
        <v>43692</v>
      </c>
      <c r="E3540" s="5">
        <v>988</v>
      </c>
      <c r="F3540" s="8">
        <f t="shared" si="330"/>
        <v>2.2612835301657053</v>
      </c>
      <c r="G3540" s="5">
        <f>IF(COUNTIFS(Q3_SQL_Error_Concentration!$A:$A,A3540,Q3_SQL_Error_Concentration!$E:$E,B3540,Q3_SQL_Error_Concentration!$F:$F,C3540)=0,"",SUMIFS(Q3_SQL_Error_Concentration!$I:$I,Q3_SQL_Error_Concentration!$A:$A,A3540,Q3_SQL_Error_Concentration!$E:$E,B3540,Q3_SQL_Error_Concentration!$F:$F,C3540))</f>
        <v>2.2612999999999999</v>
      </c>
      <c r="H3540" s="5" t="str">
        <f t="shared" si="331"/>
        <v>PASS</v>
      </c>
      <c r="I3540" s="5">
        <f>IF(D3540&gt;=Q3_Validation!$C$2,1,0)</f>
        <v>1</v>
      </c>
      <c r="J3540" s="8">
        <f t="shared" si="332"/>
        <v>2.2612835301657053</v>
      </c>
      <c r="K3540" s="5" t="str">
        <f t="shared" si="333"/>
        <v>high-error</v>
      </c>
      <c r="L3540" s="5">
        <f t="shared" si="334"/>
        <v>6</v>
      </c>
      <c r="M3540" s="5">
        <f t="shared" si="335"/>
        <v>1</v>
      </c>
    </row>
    <row r="3541" spans="1:13">
      <c r="A3541" s="5">
        <v>5541</v>
      </c>
      <c r="B3541" s="5">
        <v>14</v>
      </c>
      <c r="C3541" s="5" t="s">
        <v>62</v>
      </c>
      <c r="D3541" s="5">
        <v>64099</v>
      </c>
      <c r="E3541" s="5">
        <v>1374</v>
      </c>
      <c r="F3541" s="8">
        <f t="shared" si="330"/>
        <v>2.1435591818905131</v>
      </c>
      <c r="G3541" s="5">
        <f>IF(COUNTIFS(Q3_SQL_Error_Concentration!$A:$A,A3541,Q3_SQL_Error_Concentration!$E:$E,B3541,Q3_SQL_Error_Concentration!$F:$F,C3541)=0,"",SUMIFS(Q3_SQL_Error_Concentration!$I:$I,Q3_SQL_Error_Concentration!$A:$A,A3541,Q3_SQL_Error_Concentration!$E:$E,B3541,Q3_SQL_Error_Concentration!$F:$F,C3541))</f>
        <v>2.1436000000000002</v>
      </c>
      <c r="H3541" s="5" t="str">
        <f t="shared" si="331"/>
        <v>PASS</v>
      </c>
      <c r="I3541" s="5">
        <f>IF(D3541&gt;=Q3_Validation!$C$2,1,0)</f>
        <v>1</v>
      </c>
      <c r="J3541" s="8">
        <f t="shared" si="332"/>
        <v>2.1435591818905131</v>
      </c>
      <c r="K3541" s="5" t="str">
        <f t="shared" si="333"/>
        <v>high-error</v>
      </c>
      <c r="L3541" s="5">
        <f t="shared" si="334"/>
        <v>6</v>
      </c>
      <c r="M3541" s="5">
        <f t="shared" si="335"/>
        <v>1</v>
      </c>
    </row>
    <row r="3542" spans="1:13">
      <c r="A3542" s="5">
        <v>5541</v>
      </c>
      <c r="B3542" s="5">
        <v>15</v>
      </c>
      <c r="C3542" s="5" t="s">
        <v>63</v>
      </c>
      <c r="D3542" s="5">
        <v>44237</v>
      </c>
      <c r="E3542" s="5">
        <v>837</v>
      </c>
      <c r="F3542" s="8">
        <f t="shared" si="330"/>
        <v>1.8920812894183603</v>
      </c>
      <c r="G3542" s="5" t="str">
        <f>IF(COUNTIFS(Q3_SQL_Error_Concentration!$A:$A,A3542,Q3_SQL_Error_Concentration!$E:$E,B3542,Q3_SQL_Error_Concentration!$F:$F,C3542)=0,"",SUMIFS(Q3_SQL_Error_Concentration!$I:$I,Q3_SQL_Error_Concentration!$A:$A,A3542,Q3_SQL_Error_Concentration!$E:$E,B3542,Q3_SQL_Error_Concentration!$F:$F,C3542))</f>
        <v/>
      </c>
      <c r="H3542" s="5" t="str">
        <f t="shared" si="331"/>
        <v/>
      </c>
      <c r="I3542" s="5">
        <f>IF(D3542&gt;=Q3_Validation!$C$2,1,0)</f>
        <v>1</v>
      </c>
      <c r="J3542" s="8">
        <f t="shared" si="332"/>
        <v>1.8920812894183603</v>
      </c>
      <c r="K3542" s="5" t="str">
        <f t="shared" si="333"/>
        <v>normal</v>
      </c>
      <c r="L3542" s="5">
        <f t="shared" si="334"/>
        <v>6</v>
      </c>
      <c r="M3542" s="5">
        <f t="shared" si="335"/>
        <v>0</v>
      </c>
    </row>
    <row r="3543" spans="1:13">
      <c r="A3543" s="5">
        <v>5541</v>
      </c>
      <c r="B3543" s="5">
        <v>15</v>
      </c>
      <c r="C3543" s="5" t="s">
        <v>62</v>
      </c>
      <c r="D3543" s="5">
        <v>63121</v>
      </c>
      <c r="E3543" s="5">
        <v>1194</v>
      </c>
      <c r="F3543" s="8">
        <f t="shared" si="330"/>
        <v>1.8916050125948576</v>
      </c>
      <c r="G3543" s="5" t="str">
        <f>IF(COUNTIFS(Q3_SQL_Error_Concentration!$A:$A,A3543,Q3_SQL_Error_Concentration!$E:$E,B3543,Q3_SQL_Error_Concentration!$F:$F,C3543)=0,"",SUMIFS(Q3_SQL_Error_Concentration!$I:$I,Q3_SQL_Error_Concentration!$A:$A,A3543,Q3_SQL_Error_Concentration!$E:$E,B3543,Q3_SQL_Error_Concentration!$F:$F,C3543))</f>
        <v/>
      </c>
      <c r="H3543" s="5" t="str">
        <f t="shared" si="331"/>
        <v/>
      </c>
      <c r="I3543" s="5">
        <f>IF(D3543&gt;=Q3_Validation!$C$2,1,0)</f>
        <v>1</v>
      </c>
      <c r="J3543" s="8">
        <f t="shared" si="332"/>
        <v>1.8916050125948576</v>
      </c>
      <c r="K3543" s="5" t="str">
        <f t="shared" si="333"/>
        <v>normal</v>
      </c>
      <c r="L3543" s="5">
        <f t="shared" si="334"/>
        <v>6</v>
      </c>
      <c r="M3543" s="5">
        <f t="shared" si="335"/>
        <v>0</v>
      </c>
    </row>
    <row r="3544" spans="1:13">
      <c r="A3544" s="5">
        <v>5541</v>
      </c>
      <c r="B3544" s="5">
        <v>16</v>
      </c>
      <c r="C3544" s="5" t="s">
        <v>63</v>
      </c>
      <c r="D3544" s="5">
        <v>36837</v>
      </c>
      <c r="E3544" s="5">
        <v>679</v>
      </c>
      <c r="F3544" s="8">
        <f t="shared" si="330"/>
        <v>1.8432554225371229</v>
      </c>
      <c r="G3544" s="5" t="str">
        <f>IF(COUNTIFS(Q3_SQL_Error_Concentration!$A:$A,A3544,Q3_SQL_Error_Concentration!$E:$E,B3544,Q3_SQL_Error_Concentration!$F:$F,C3544)=0,"",SUMIFS(Q3_SQL_Error_Concentration!$I:$I,Q3_SQL_Error_Concentration!$A:$A,A3544,Q3_SQL_Error_Concentration!$E:$E,B3544,Q3_SQL_Error_Concentration!$F:$F,C3544))</f>
        <v/>
      </c>
      <c r="H3544" s="5" t="str">
        <f t="shared" si="331"/>
        <v/>
      </c>
      <c r="I3544" s="5">
        <f>IF(D3544&gt;=Q3_Validation!$C$2,1,0)</f>
        <v>1</v>
      </c>
      <c r="J3544" s="8">
        <f t="shared" si="332"/>
        <v>1.8432554225371229</v>
      </c>
      <c r="K3544" s="5" t="str">
        <f t="shared" si="333"/>
        <v>normal</v>
      </c>
      <c r="L3544" s="5">
        <f t="shared" si="334"/>
        <v>6</v>
      </c>
      <c r="M3544" s="5">
        <f t="shared" si="335"/>
        <v>0</v>
      </c>
    </row>
    <row r="3545" spans="1:13">
      <c r="A3545" s="5">
        <v>5541</v>
      </c>
      <c r="B3545" s="5">
        <v>16</v>
      </c>
      <c r="C3545" s="5" t="s">
        <v>62</v>
      </c>
      <c r="D3545" s="5">
        <v>58117</v>
      </c>
      <c r="E3545" s="5">
        <v>977</v>
      </c>
      <c r="F3545" s="8">
        <f t="shared" si="330"/>
        <v>1.6810915911007107</v>
      </c>
      <c r="G3545" s="5" t="str">
        <f>IF(COUNTIFS(Q3_SQL_Error_Concentration!$A:$A,A3545,Q3_SQL_Error_Concentration!$E:$E,B3545,Q3_SQL_Error_Concentration!$F:$F,C3545)=0,"",SUMIFS(Q3_SQL_Error_Concentration!$I:$I,Q3_SQL_Error_Concentration!$A:$A,A3545,Q3_SQL_Error_Concentration!$E:$E,B3545,Q3_SQL_Error_Concentration!$F:$F,C3545))</f>
        <v/>
      </c>
      <c r="H3545" s="5" t="str">
        <f t="shared" si="331"/>
        <v/>
      </c>
      <c r="I3545" s="5">
        <f>IF(D3545&gt;=Q3_Validation!$C$2,1,0)</f>
        <v>1</v>
      </c>
      <c r="J3545" s="8">
        <f t="shared" si="332"/>
        <v>1.6810915911007107</v>
      </c>
      <c r="K3545" s="5" t="str">
        <f t="shared" si="333"/>
        <v>normal</v>
      </c>
      <c r="L3545" s="5">
        <f t="shared" si="334"/>
        <v>6</v>
      </c>
      <c r="M3545" s="5">
        <f t="shared" si="335"/>
        <v>0</v>
      </c>
    </row>
    <row r="3546" spans="1:13">
      <c r="A3546" s="5">
        <v>5541</v>
      </c>
      <c r="B3546" s="5">
        <v>17</v>
      </c>
      <c r="C3546" s="5" t="s">
        <v>63</v>
      </c>
      <c r="D3546" s="5">
        <v>16650</v>
      </c>
      <c r="E3546" s="5">
        <v>304</v>
      </c>
      <c r="F3546" s="8">
        <f t="shared" si="330"/>
        <v>1.8258258258258258</v>
      </c>
      <c r="G3546" s="5" t="str">
        <f>IF(COUNTIFS(Q3_SQL_Error_Concentration!$A:$A,A3546,Q3_SQL_Error_Concentration!$E:$E,B3546,Q3_SQL_Error_Concentration!$F:$F,C3546)=0,"",SUMIFS(Q3_SQL_Error_Concentration!$I:$I,Q3_SQL_Error_Concentration!$A:$A,A3546,Q3_SQL_Error_Concentration!$E:$E,B3546,Q3_SQL_Error_Concentration!$F:$F,C3546))</f>
        <v/>
      </c>
      <c r="H3546" s="5" t="str">
        <f t="shared" si="331"/>
        <v/>
      </c>
      <c r="I3546" s="5">
        <f>IF(D3546&gt;=Q3_Validation!$C$2,1,0)</f>
        <v>1</v>
      </c>
      <c r="J3546" s="8">
        <f t="shared" si="332"/>
        <v>1.8258258258258258</v>
      </c>
      <c r="K3546" s="5" t="str">
        <f t="shared" si="333"/>
        <v>normal</v>
      </c>
      <c r="L3546" s="5">
        <f t="shared" si="334"/>
        <v>6</v>
      </c>
      <c r="M3546" s="5">
        <f t="shared" si="335"/>
        <v>0</v>
      </c>
    </row>
    <row r="3547" spans="1:13">
      <c r="A3547" s="5">
        <v>5541</v>
      </c>
      <c r="B3547" s="5">
        <v>17</v>
      </c>
      <c r="C3547" s="5" t="s">
        <v>62</v>
      </c>
      <c r="D3547" s="5">
        <v>22912</v>
      </c>
      <c r="E3547" s="5">
        <v>403</v>
      </c>
      <c r="F3547" s="8">
        <f t="shared" si="330"/>
        <v>1.7589036312849162</v>
      </c>
      <c r="G3547" s="5" t="str">
        <f>IF(COUNTIFS(Q3_SQL_Error_Concentration!$A:$A,A3547,Q3_SQL_Error_Concentration!$E:$E,B3547,Q3_SQL_Error_Concentration!$F:$F,C3547)=0,"",SUMIFS(Q3_SQL_Error_Concentration!$I:$I,Q3_SQL_Error_Concentration!$A:$A,A3547,Q3_SQL_Error_Concentration!$E:$E,B3547,Q3_SQL_Error_Concentration!$F:$F,C3547))</f>
        <v/>
      </c>
      <c r="H3547" s="5" t="str">
        <f t="shared" si="331"/>
        <v/>
      </c>
      <c r="I3547" s="5">
        <f>IF(D3547&gt;=Q3_Validation!$C$2,1,0)</f>
        <v>1</v>
      </c>
      <c r="J3547" s="8">
        <f t="shared" si="332"/>
        <v>1.7589036312849162</v>
      </c>
      <c r="K3547" s="5" t="str">
        <f t="shared" si="333"/>
        <v>normal</v>
      </c>
      <c r="L3547" s="5">
        <f t="shared" si="334"/>
        <v>6</v>
      </c>
      <c r="M3547" s="5">
        <f t="shared" si="335"/>
        <v>0</v>
      </c>
    </row>
    <row r="3548" spans="1:13">
      <c r="A3548" s="5">
        <v>5541</v>
      </c>
      <c r="B3548" s="5">
        <v>18</v>
      </c>
      <c r="C3548" s="5" t="s">
        <v>63</v>
      </c>
      <c r="D3548" s="5">
        <v>15358</v>
      </c>
      <c r="E3548" s="5">
        <v>225</v>
      </c>
      <c r="F3548" s="8">
        <f t="shared" si="330"/>
        <v>1.4650345097017841</v>
      </c>
      <c r="G3548" s="5" t="str">
        <f>IF(COUNTIFS(Q3_SQL_Error_Concentration!$A:$A,A3548,Q3_SQL_Error_Concentration!$E:$E,B3548,Q3_SQL_Error_Concentration!$F:$F,C3548)=0,"",SUMIFS(Q3_SQL_Error_Concentration!$I:$I,Q3_SQL_Error_Concentration!$A:$A,A3548,Q3_SQL_Error_Concentration!$E:$E,B3548,Q3_SQL_Error_Concentration!$F:$F,C3548))</f>
        <v/>
      </c>
      <c r="H3548" s="5" t="str">
        <f t="shared" si="331"/>
        <v/>
      </c>
      <c r="I3548" s="5">
        <f>IF(D3548&gt;=Q3_Validation!$C$2,1,0)</f>
        <v>1</v>
      </c>
      <c r="J3548" s="8">
        <f t="shared" si="332"/>
        <v>1.4650345097017841</v>
      </c>
      <c r="K3548" s="5" t="str">
        <f t="shared" si="333"/>
        <v>normal</v>
      </c>
      <c r="L3548" s="5">
        <f t="shared" si="334"/>
        <v>6</v>
      </c>
      <c r="M3548" s="5">
        <f t="shared" si="335"/>
        <v>0</v>
      </c>
    </row>
    <row r="3549" spans="1:13">
      <c r="A3549" s="5">
        <v>5541</v>
      </c>
      <c r="B3549" s="5">
        <v>18</v>
      </c>
      <c r="C3549" s="5" t="s">
        <v>62</v>
      </c>
      <c r="D3549" s="5">
        <v>20425</v>
      </c>
      <c r="E3549" s="5">
        <v>284</v>
      </c>
      <c r="F3549" s="8">
        <f t="shared" si="330"/>
        <v>1.390452876376989</v>
      </c>
      <c r="G3549" s="5" t="str">
        <f>IF(COUNTIFS(Q3_SQL_Error_Concentration!$A:$A,A3549,Q3_SQL_Error_Concentration!$E:$E,B3549,Q3_SQL_Error_Concentration!$F:$F,C3549)=0,"",SUMIFS(Q3_SQL_Error_Concentration!$I:$I,Q3_SQL_Error_Concentration!$A:$A,A3549,Q3_SQL_Error_Concentration!$E:$E,B3549,Q3_SQL_Error_Concentration!$F:$F,C3549))</f>
        <v/>
      </c>
      <c r="H3549" s="5" t="str">
        <f t="shared" si="331"/>
        <v/>
      </c>
      <c r="I3549" s="5">
        <f>IF(D3549&gt;=Q3_Validation!$C$2,1,0)</f>
        <v>1</v>
      </c>
      <c r="J3549" s="8">
        <f t="shared" si="332"/>
        <v>1.390452876376989</v>
      </c>
      <c r="K3549" s="5" t="str">
        <f t="shared" si="333"/>
        <v>normal</v>
      </c>
      <c r="L3549" s="5">
        <f t="shared" si="334"/>
        <v>6</v>
      </c>
      <c r="M3549" s="5">
        <f t="shared" si="335"/>
        <v>0</v>
      </c>
    </row>
    <row r="3550" spans="1:13">
      <c r="A3550" s="5">
        <v>5541</v>
      </c>
      <c r="B3550" s="5">
        <v>19</v>
      </c>
      <c r="C3550" s="5" t="s">
        <v>63</v>
      </c>
      <c r="D3550" s="5">
        <v>17849</v>
      </c>
      <c r="E3550" s="5">
        <v>456</v>
      </c>
      <c r="F3550" s="8">
        <f t="shared" si="330"/>
        <v>2.5547649728276092</v>
      </c>
      <c r="G3550" s="5">
        <f>IF(COUNTIFS(Q3_SQL_Error_Concentration!$A:$A,A3550,Q3_SQL_Error_Concentration!$E:$E,B3550,Q3_SQL_Error_Concentration!$F:$F,C3550)=0,"",SUMIFS(Q3_SQL_Error_Concentration!$I:$I,Q3_SQL_Error_Concentration!$A:$A,A3550,Q3_SQL_Error_Concentration!$E:$E,B3550,Q3_SQL_Error_Concentration!$F:$F,C3550))</f>
        <v>2.5548000000000002</v>
      </c>
      <c r="H3550" s="5" t="str">
        <f t="shared" si="331"/>
        <v>PASS</v>
      </c>
      <c r="I3550" s="5">
        <f>IF(D3550&gt;=Q3_Validation!$C$2,1,0)</f>
        <v>1</v>
      </c>
      <c r="J3550" s="8">
        <f t="shared" si="332"/>
        <v>2.5547649728276092</v>
      </c>
      <c r="K3550" s="5" t="str">
        <f t="shared" si="333"/>
        <v>high-error</v>
      </c>
      <c r="L3550" s="5">
        <f t="shared" si="334"/>
        <v>6</v>
      </c>
      <c r="M3550" s="5">
        <f t="shared" si="335"/>
        <v>1</v>
      </c>
    </row>
    <row r="3551" spans="1:13">
      <c r="A3551" s="5">
        <v>5541</v>
      </c>
      <c r="B3551" s="5">
        <v>19</v>
      </c>
      <c r="C3551" s="5" t="s">
        <v>62</v>
      </c>
      <c r="D3551" s="5">
        <v>21980</v>
      </c>
      <c r="E3551" s="5">
        <v>512</v>
      </c>
      <c r="F3551" s="8">
        <f t="shared" si="330"/>
        <v>2.3293903548680617</v>
      </c>
      <c r="G3551" s="5">
        <f>IF(COUNTIFS(Q3_SQL_Error_Concentration!$A:$A,A3551,Q3_SQL_Error_Concentration!$E:$E,B3551,Q3_SQL_Error_Concentration!$F:$F,C3551)=0,"",SUMIFS(Q3_SQL_Error_Concentration!$I:$I,Q3_SQL_Error_Concentration!$A:$A,A3551,Q3_SQL_Error_Concentration!$E:$E,B3551,Q3_SQL_Error_Concentration!$F:$F,C3551))</f>
        <v>2.3294000000000001</v>
      </c>
      <c r="H3551" s="5" t="str">
        <f t="shared" si="331"/>
        <v>PASS</v>
      </c>
      <c r="I3551" s="5">
        <f>IF(D3551&gt;=Q3_Validation!$C$2,1,0)</f>
        <v>1</v>
      </c>
      <c r="J3551" s="8">
        <f t="shared" si="332"/>
        <v>2.3293903548680617</v>
      </c>
      <c r="K3551" s="5" t="str">
        <f t="shared" si="333"/>
        <v>high-error</v>
      </c>
      <c r="L3551" s="5">
        <f t="shared" si="334"/>
        <v>6</v>
      </c>
      <c r="M3551" s="5">
        <f t="shared" si="335"/>
        <v>1</v>
      </c>
    </row>
    <row r="3552" spans="1:13">
      <c r="A3552" s="5">
        <v>5541</v>
      </c>
      <c r="B3552" s="5">
        <v>20</v>
      </c>
      <c r="C3552" s="5" t="s">
        <v>63</v>
      </c>
      <c r="D3552" s="5">
        <v>12989</v>
      </c>
      <c r="E3552" s="5">
        <v>233</v>
      </c>
      <c r="F3552" s="8">
        <f t="shared" si="330"/>
        <v>1.7938255446916622</v>
      </c>
      <c r="G3552" s="5" t="str">
        <f>IF(COUNTIFS(Q3_SQL_Error_Concentration!$A:$A,A3552,Q3_SQL_Error_Concentration!$E:$E,B3552,Q3_SQL_Error_Concentration!$F:$F,C3552)=0,"",SUMIFS(Q3_SQL_Error_Concentration!$I:$I,Q3_SQL_Error_Concentration!$A:$A,A3552,Q3_SQL_Error_Concentration!$E:$E,B3552,Q3_SQL_Error_Concentration!$F:$F,C3552))</f>
        <v/>
      </c>
      <c r="H3552" s="5" t="str">
        <f t="shared" si="331"/>
        <v/>
      </c>
      <c r="I3552" s="5">
        <f>IF(D3552&gt;=Q3_Validation!$C$2,1,0)</f>
        <v>1</v>
      </c>
      <c r="J3552" s="8">
        <f t="shared" si="332"/>
        <v>1.7938255446916622</v>
      </c>
      <c r="K3552" s="5" t="str">
        <f t="shared" si="333"/>
        <v>normal</v>
      </c>
      <c r="L3552" s="5">
        <f t="shared" si="334"/>
        <v>6</v>
      </c>
      <c r="M3552" s="5">
        <f t="shared" si="335"/>
        <v>0</v>
      </c>
    </row>
    <row r="3553" spans="1:13">
      <c r="A3553" s="5">
        <v>5541</v>
      </c>
      <c r="B3553" s="5">
        <v>20</v>
      </c>
      <c r="C3553" s="5" t="s">
        <v>62</v>
      </c>
      <c r="D3553" s="5">
        <v>19272</v>
      </c>
      <c r="E3553" s="5">
        <v>412</v>
      </c>
      <c r="F3553" s="8">
        <f t="shared" si="330"/>
        <v>2.137816521378165</v>
      </c>
      <c r="G3553" s="5">
        <f>IF(COUNTIFS(Q3_SQL_Error_Concentration!$A:$A,A3553,Q3_SQL_Error_Concentration!$E:$E,B3553,Q3_SQL_Error_Concentration!$F:$F,C3553)=0,"",SUMIFS(Q3_SQL_Error_Concentration!$I:$I,Q3_SQL_Error_Concentration!$A:$A,A3553,Q3_SQL_Error_Concentration!$E:$E,B3553,Q3_SQL_Error_Concentration!$F:$F,C3553))</f>
        <v>2.1377999999999999</v>
      </c>
      <c r="H3553" s="5" t="str">
        <f t="shared" si="331"/>
        <v>PASS</v>
      </c>
      <c r="I3553" s="5">
        <f>IF(D3553&gt;=Q3_Validation!$C$2,1,0)</f>
        <v>1</v>
      </c>
      <c r="J3553" s="8">
        <f t="shared" si="332"/>
        <v>2.137816521378165</v>
      </c>
      <c r="K3553" s="5" t="str">
        <f t="shared" si="333"/>
        <v>high-error</v>
      </c>
      <c r="L3553" s="5">
        <f t="shared" si="334"/>
        <v>6</v>
      </c>
      <c r="M3553" s="5">
        <f t="shared" si="335"/>
        <v>1</v>
      </c>
    </row>
    <row r="3554" spans="1:13">
      <c r="A3554" s="5">
        <v>5541</v>
      </c>
      <c r="B3554" s="5">
        <v>21</v>
      </c>
      <c r="C3554" s="5" t="s">
        <v>63</v>
      </c>
      <c r="D3554" s="5">
        <v>11640</v>
      </c>
      <c r="E3554" s="5">
        <v>191</v>
      </c>
      <c r="F3554" s="8">
        <f t="shared" si="330"/>
        <v>1.640893470790378</v>
      </c>
      <c r="G3554" s="5" t="str">
        <f>IF(COUNTIFS(Q3_SQL_Error_Concentration!$A:$A,A3554,Q3_SQL_Error_Concentration!$E:$E,B3554,Q3_SQL_Error_Concentration!$F:$F,C3554)=0,"",SUMIFS(Q3_SQL_Error_Concentration!$I:$I,Q3_SQL_Error_Concentration!$A:$A,A3554,Q3_SQL_Error_Concentration!$E:$E,B3554,Q3_SQL_Error_Concentration!$F:$F,C3554))</f>
        <v/>
      </c>
      <c r="H3554" s="5" t="str">
        <f t="shared" si="331"/>
        <v/>
      </c>
      <c r="I3554" s="5">
        <f>IF(D3554&gt;=Q3_Validation!$C$2,1,0)</f>
        <v>1</v>
      </c>
      <c r="J3554" s="8">
        <f t="shared" si="332"/>
        <v>1.640893470790378</v>
      </c>
      <c r="K3554" s="5" t="str">
        <f t="shared" si="333"/>
        <v>normal</v>
      </c>
      <c r="L3554" s="5">
        <f t="shared" si="334"/>
        <v>6</v>
      </c>
      <c r="M3554" s="5">
        <f t="shared" si="335"/>
        <v>0</v>
      </c>
    </row>
    <row r="3555" spans="1:13">
      <c r="A3555" s="5">
        <v>5541</v>
      </c>
      <c r="B3555" s="5">
        <v>21</v>
      </c>
      <c r="C3555" s="5" t="s">
        <v>62</v>
      </c>
      <c r="D3555" s="5">
        <v>17576</v>
      </c>
      <c r="E3555" s="5">
        <v>256</v>
      </c>
      <c r="F3555" s="8">
        <f t="shared" si="330"/>
        <v>1.4565316340464269</v>
      </c>
      <c r="G3555" s="5" t="str">
        <f>IF(COUNTIFS(Q3_SQL_Error_Concentration!$A:$A,A3555,Q3_SQL_Error_Concentration!$E:$E,B3555,Q3_SQL_Error_Concentration!$F:$F,C3555)=0,"",SUMIFS(Q3_SQL_Error_Concentration!$I:$I,Q3_SQL_Error_Concentration!$A:$A,A3555,Q3_SQL_Error_Concentration!$E:$E,B3555,Q3_SQL_Error_Concentration!$F:$F,C3555))</f>
        <v/>
      </c>
      <c r="H3555" s="5" t="str">
        <f t="shared" si="331"/>
        <v/>
      </c>
      <c r="I3555" s="5">
        <f>IF(D3555&gt;=Q3_Validation!$C$2,1,0)</f>
        <v>1</v>
      </c>
      <c r="J3555" s="8">
        <f t="shared" si="332"/>
        <v>1.4565316340464269</v>
      </c>
      <c r="K3555" s="5" t="str">
        <f t="shared" si="333"/>
        <v>normal</v>
      </c>
      <c r="L3555" s="5">
        <f t="shared" si="334"/>
        <v>6</v>
      </c>
      <c r="M3555" s="5">
        <f t="shared" si="335"/>
        <v>0</v>
      </c>
    </row>
    <row r="3556" spans="1:13">
      <c r="A3556" s="5">
        <v>5541</v>
      </c>
      <c r="B3556" s="5">
        <v>22</v>
      </c>
      <c r="C3556" s="5" t="s">
        <v>63</v>
      </c>
      <c r="D3556" s="5">
        <v>11757</v>
      </c>
      <c r="E3556" s="5">
        <v>151</v>
      </c>
      <c r="F3556" s="8">
        <f t="shared" si="330"/>
        <v>1.2843412435145021</v>
      </c>
      <c r="G3556" s="5" t="str">
        <f>IF(COUNTIFS(Q3_SQL_Error_Concentration!$A:$A,A3556,Q3_SQL_Error_Concentration!$E:$E,B3556,Q3_SQL_Error_Concentration!$F:$F,C3556)=0,"",SUMIFS(Q3_SQL_Error_Concentration!$I:$I,Q3_SQL_Error_Concentration!$A:$A,A3556,Q3_SQL_Error_Concentration!$E:$E,B3556,Q3_SQL_Error_Concentration!$F:$F,C3556))</f>
        <v/>
      </c>
      <c r="H3556" s="5" t="str">
        <f t="shared" si="331"/>
        <v/>
      </c>
      <c r="I3556" s="5">
        <f>IF(D3556&gt;=Q3_Validation!$C$2,1,0)</f>
        <v>1</v>
      </c>
      <c r="J3556" s="8">
        <f t="shared" si="332"/>
        <v>1.2843412435145021</v>
      </c>
      <c r="K3556" s="5" t="str">
        <f t="shared" si="333"/>
        <v>normal</v>
      </c>
      <c r="L3556" s="5">
        <f t="shared" si="334"/>
        <v>6</v>
      </c>
      <c r="M3556" s="5">
        <f t="shared" si="335"/>
        <v>0</v>
      </c>
    </row>
    <row r="3557" spans="1:13">
      <c r="A3557" s="5">
        <v>5541</v>
      </c>
      <c r="B3557" s="5">
        <v>22</v>
      </c>
      <c r="C3557" s="5" t="s">
        <v>62</v>
      </c>
      <c r="D3557" s="5">
        <v>16629</v>
      </c>
      <c r="E3557" s="5">
        <v>260</v>
      </c>
      <c r="F3557" s="8">
        <f t="shared" si="330"/>
        <v>1.5635335859041433</v>
      </c>
      <c r="G3557" s="5" t="str">
        <f>IF(COUNTIFS(Q3_SQL_Error_Concentration!$A:$A,A3557,Q3_SQL_Error_Concentration!$E:$E,B3557,Q3_SQL_Error_Concentration!$F:$F,C3557)=0,"",SUMIFS(Q3_SQL_Error_Concentration!$I:$I,Q3_SQL_Error_Concentration!$A:$A,A3557,Q3_SQL_Error_Concentration!$E:$E,B3557,Q3_SQL_Error_Concentration!$F:$F,C3557))</f>
        <v/>
      </c>
      <c r="H3557" s="5" t="str">
        <f t="shared" si="331"/>
        <v/>
      </c>
      <c r="I3557" s="5">
        <f>IF(D3557&gt;=Q3_Validation!$C$2,1,0)</f>
        <v>1</v>
      </c>
      <c r="J3557" s="8">
        <f t="shared" si="332"/>
        <v>1.5635335859041433</v>
      </c>
      <c r="K3557" s="5" t="str">
        <f t="shared" si="333"/>
        <v>normal</v>
      </c>
      <c r="L3557" s="5">
        <f t="shared" si="334"/>
        <v>6</v>
      </c>
      <c r="M3557" s="5">
        <f t="shared" si="335"/>
        <v>0</v>
      </c>
    </row>
    <row r="3558" spans="1:13">
      <c r="A3558" s="5">
        <v>5541</v>
      </c>
      <c r="B3558" s="5">
        <v>23</v>
      </c>
      <c r="C3558" s="5" t="s">
        <v>63</v>
      </c>
      <c r="D3558" s="5">
        <v>3516</v>
      </c>
      <c r="E3558" s="5">
        <v>54</v>
      </c>
      <c r="F3558" s="8">
        <f t="shared" si="330"/>
        <v>1.5358361774744027</v>
      </c>
      <c r="G3558" s="5" t="str">
        <f>IF(COUNTIFS(Q3_SQL_Error_Concentration!$A:$A,A3558,Q3_SQL_Error_Concentration!$E:$E,B3558,Q3_SQL_Error_Concentration!$F:$F,C3558)=0,"",SUMIFS(Q3_SQL_Error_Concentration!$I:$I,Q3_SQL_Error_Concentration!$A:$A,A3558,Q3_SQL_Error_Concentration!$E:$E,B3558,Q3_SQL_Error_Concentration!$F:$F,C3558))</f>
        <v/>
      </c>
      <c r="H3558" s="5" t="str">
        <f t="shared" si="331"/>
        <v/>
      </c>
      <c r="I3558" s="5">
        <f>IF(D3558&gt;=Q3_Validation!$C$2,1,0)</f>
        <v>1</v>
      </c>
      <c r="J3558" s="8">
        <f t="shared" si="332"/>
        <v>1.5358361774744027</v>
      </c>
      <c r="K3558" s="5" t="str">
        <f t="shared" si="333"/>
        <v>normal</v>
      </c>
      <c r="L3558" s="5">
        <f t="shared" si="334"/>
        <v>6</v>
      </c>
      <c r="M3558" s="5">
        <f t="shared" si="335"/>
        <v>0</v>
      </c>
    </row>
    <row r="3559" spans="1:13">
      <c r="A3559" s="5">
        <v>5541</v>
      </c>
      <c r="B3559" s="5">
        <v>23</v>
      </c>
      <c r="C3559" s="5" t="s">
        <v>62</v>
      </c>
      <c r="D3559" s="5">
        <v>4781</v>
      </c>
      <c r="E3559" s="5">
        <v>71</v>
      </c>
      <c r="F3559" s="8">
        <f t="shared" si="330"/>
        <v>1.4850449696716168</v>
      </c>
      <c r="G3559" s="5" t="str">
        <f>IF(COUNTIFS(Q3_SQL_Error_Concentration!$A:$A,A3559,Q3_SQL_Error_Concentration!$E:$E,B3559,Q3_SQL_Error_Concentration!$F:$F,C3559)=0,"",SUMIFS(Q3_SQL_Error_Concentration!$I:$I,Q3_SQL_Error_Concentration!$A:$A,A3559,Q3_SQL_Error_Concentration!$E:$E,B3559,Q3_SQL_Error_Concentration!$F:$F,C3559))</f>
        <v/>
      </c>
      <c r="H3559" s="5" t="str">
        <f t="shared" si="331"/>
        <v/>
      </c>
      <c r="I3559" s="5">
        <f>IF(D3559&gt;=Q3_Validation!$C$2,1,0)</f>
        <v>1</v>
      </c>
      <c r="J3559" s="8">
        <f t="shared" si="332"/>
        <v>1.4850449696716168</v>
      </c>
      <c r="K3559" s="5" t="str">
        <f t="shared" si="333"/>
        <v>normal</v>
      </c>
      <c r="L3559" s="5">
        <f t="shared" si="334"/>
        <v>6</v>
      </c>
      <c r="M3559" s="5">
        <f t="shared" si="335"/>
        <v>0</v>
      </c>
    </row>
    <row r="3560" spans="1:13">
      <c r="A3560" s="5">
        <v>5621</v>
      </c>
      <c r="B3560" s="5">
        <v>0</v>
      </c>
      <c r="C3560" s="5" t="s">
        <v>63</v>
      </c>
      <c r="D3560" s="5">
        <v>27</v>
      </c>
      <c r="E3560" s="5">
        <v>1</v>
      </c>
      <c r="F3560" s="8">
        <f t="shared" si="330"/>
        <v>3.7037037037037037</v>
      </c>
      <c r="G3560" s="5" t="str">
        <f>IF(COUNTIFS(Q3_SQL_Error_Concentration!$A:$A,A3560,Q3_SQL_Error_Concentration!$E:$E,B3560,Q3_SQL_Error_Concentration!$F:$F,C3560)=0,"",SUMIFS(Q3_SQL_Error_Concentration!$I:$I,Q3_SQL_Error_Concentration!$A:$A,A3560,Q3_SQL_Error_Concentration!$E:$E,B3560,Q3_SQL_Error_Concentration!$F:$F,C3560))</f>
        <v/>
      </c>
      <c r="H3560" s="5" t="str">
        <f t="shared" si="331"/>
        <v/>
      </c>
      <c r="I3560" s="5">
        <f>IF(D3560&gt;=Q3_Validation!$C$2,1,0)</f>
        <v>0</v>
      </c>
      <c r="J3560" s="8" t="str">
        <f t="shared" si="332"/>
        <v/>
      </c>
      <c r="K3560" s="5" t="str">
        <f t="shared" si="333"/>
        <v>excluded</v>
      </c>
      <c r="L3560" s="5">
        <f t="shared" si="334"/>
        <v>0</v>
      </c>
      <c r="M3560" s="5">
        <f t="shared" si="335"/>
        <v>0</v>
      </c>
    </row>
    <row r="3561" spans="1:13">
      <c r="A3561" s="5">
        <v>5621</v>
      </c>
      <c r="B3561" s="5">
        <v>0</v>
      </c>
      <c r="C3561" s="5" t="s">
        <v>62</v>
      </c>
      <c r="D3561" s="5">
        <v>29</v>
      </c>
      <c r="E3561" s="5">
        <v>0</v>
      </c>
      <c r="F3561" s="8">
        <f t="shared" si="330"/>
        <v>0</v>
      </c>
      <c r="G3561" s="5" t="str">
        <f>IF(COUNTIFS(Q3_SQL_Error_Concentration!$A:$A,A3561,Q3_SQL_Error_Concentration!$E:$E,B3561,Q3_SQL_Error_Concentration!$F:$F,C3561)=0,"",SUMIFS(Q3_SQL_Error_Concentration!$I:$I,Q3_SQL_Error_Concentration!$A:$A,A3561,Q3_SQL_Error_Concentration!$E:$E,B3561,Q3_SQL_Error_Concentration!$F:$F,C3561))</f>
        <v/>
      </c>
      <c r="H3561" s="5" t="str">
        <f t="shared" si="331"/>
        <v/>
      </c>
      <c r="I3561" s="5">
        <f>IF(D3561&gt;=Q3_Validation!$C$2,1,0)</f>
        <v>0</v>
      </c>
      <c r="J3561" s="8" t="str">
        <f t="shared" si="332"/>
        <v/>
      </c>
      <c r="K3561" s="5" t="str">
        <f t="shared" si="333"/>
        <v>excluded</v>
      </c>
      <c r="L3561" s="5">
        <f t="shared" si="334"/>
        <v>0</v>
      </c>
      <c r="M3561" s="5">
        <f t="shared" si="335"/>
        <v>0</v>
      </c>
    </row>
    <row r="3562" spans="1:13">
      <c r="A3562" s="5">
        <v>5621</v>
      </c>
      <c r="B3562" s="5">
        <v>1</v>
      </c>
      <c r="C3562" s="5" t="s">
        <v>63</v>
      </c>
      <c r="D3562" s="5">
        <v>45</v>
      </c>
      <c r="E3562" s="5">
        <v>0</v>
      </c>
      <c r="F3562" s="8">
        <f t="shared" si="330"/>
        <v>0</v>
      </c>
      <c r="G3562" s="5" t="str">
        <f>IF(COUNTIFS(Q3_SQL_Error_Concentration!$A:$A,A3562,Q3_SQL_Error_Concentration!$E:$E,B3562,Q3_SQL_Error_Concentration!$F:$F,C3562)=0,"",SUMIFS(Q3_SQL_Error_Concentration!$I:$I,Q3_SQL_Error_Concentration!$A:$A,A3562,Q3_SQL_Error_Concentration!$E:$E,B3562,Q3_SQL_Error_Concentration!$F:$F,C3562))</f>
        <v/>
      </c>
      <c r="H3562" s="5" t="str">
        <f t="shared" si="331"/>
        <v/>
      </c>
      <c r="I3562" s="5">
        <f>IF(D3562&gt;=Q3_Validation!$C$2,1,0)</f>
        <v>0</v>
      </c>
      <c r="J3562" s="8" t="str">
        <f t="shared" si="332"/>
        <v/>
      </c>
      <c r="K3562" s="5" t="str">
        <f t="shared" si="333"/>
        <v>excluded</v>
      </c>
      <c r="L3562" s="5">
        <f t="shared" si="334"/>
        <v>0</v>
      </c>
      <c r="M3562" s="5">
        <f t="shared" si="335"/>
        <v>0</v>
      </c>
    </row>
    <row r="3563" spans="1:13">
      <c r="A3563" s="5">
        <v>5621</v>
      </c>
      <c r="B3563" s="5">
        <v>1</v>
      </c>
      <c r="C3563" s="5" t="s">
        <v>62</v>
      </c>
      <c r="D3563" s="5">
        <v>53</v>
      </c>
      <c r="E3563" s="5">
        <v>3</v>
      </c>
      <c r="F3563" s="8">
        <f t="shared" si="330"/>
        <v>5.6603773584905657</v>
      </c>
      <c r="G3563" s="5" t="str">
        <f>IF(COUNTIFS(Q3_SQL_Error_Concentration!$A:$A,A3563,Q3_SQL_Error_Concentration!$E:$E,B3563,Q3_SQL_Error_Concentration!$F:$F,C3563)=0,"",SUMIFS(Q3_SQL_Error_Concentration!$I:$I,Q3_SQL_Error_Concentration!$A:$A,A3563,Q3_SQL_Error_Concentration!$E:$E,B3563,Q3_SQL_Error_Concentration!$F:$F,C3563))</f>
        <v/>
      </c>
      <c r="H3563" s="5" t="str">
        <f t="shared" si="331"/>
        <v/>
      </c>
      <c r="I3563" s="5">
        <f>IF(D3563&gt;=Q3_Validation!$C$2,1,0)</f>
        <v>0</v>
      </c>
      <c r="J3563" s="8" t="str">
        <f t="shared" si="332"/>
        <v/>
      </c>
      <c r="K3563" s="5" t="str">
        <f t="shared" si="333"/>
        <v>excluded</v>
      </c>
      <c r="L3563" s="5">
        <f t="shared" si="334"/>
        <v>0</v>
      </c>
      <c r="M3563" s="5">
        <f t="shared" si="335"/>
        <v>0</v>
      </c>
    </row>
    <row r="3564" spans="1:13">
      <c r="A3564" s="5">
        <v>5621</v>
      </c>
      <c r="B3564" s="5">
        <v>2</v>
      </c>
      <c r="C3564" s="5" t="s">
        <v>63</v>
      </c>
      <c r="D3564" s="5">
        <v>31</v>
      </c>
      <c r="E3564" s="5">
        <v>2</v>
      </c>
      <c r="F3564" s="8">
        <f t="shared" si="330"/>
        <v>6.4516129032258061</v>
      </c>
      <c r="G3564" s="5" t="str">
        <f>IF(COUNTIFS(Q3_SQL_Error_Concentration!$A:$A,A3564,Q3_SQL_Error_Concentration!$E:$E,B3564,Q3_SQL_Error_Concentration!$F:$F,C3564)=0,"",SUMIFS(Q3_SQL_Error_Concentration!$I:$I,Q3_SQL_Error_Concentration!$A:$A,A3564,Q3_SQL_Error_Concentration!$E:$E,B3564,Q3_SQL_Error_Concentration!$F:$F,C3564))</f>
        <v/>
      </c>
      <c r="H3564" s="5" t="str">
        <f t="shared" si="331"/>
        <v/>
      </c>
      <c r="I3564" s="5">
        <f>IF(D3564&gt;=Q3_Validation!$C$2,1,0)</f>
        <v>0</v>
      </c>
      <c r="J3564" s="8" t="str">
        <f t="shared" si="332"/>
        <v/>
      </c>
      <c r="K3564" s="5" t="str">
        <f t="shared" si="333"/>
        <v>excluded</v>
      </c>
      <c r="L3564" s="5">
        <f t="shared" si="334"/>
        <v>0</v>
      </c>
      <c r="M3564" s="5">
        <f t="shared" si="335"/>
        <v>0</v>
      </c>
    </row>
    <row r="3565" spans="1:13">
      <c r="A3565" s="5">
        <v>5621</v>
      </c>
      <c r="B3565" s="5">
        <v>2</v>
      </c>
      <c r="C3565" s="5" t="s">
        <v>62</v>
      </c>
      <c r="D3565" s="5">
        <v>42</v>
      </c>
      <c r="E3565" s="5">
        <v>1</v>
      </c>
      <c r="F3565" s="8">
        <f t="shared" si="330"/>
        <v>2.3809523809523809</v>
      </c>
      <c r="G3565" s="5" t="str">
        <f>IF(COUNTIFS(Q3_SQL_Error_Concentration!$A:$A,A3565,Q3_SQL_Error_Concentration!$E:$E,B3565,Q3_SQL_Error_Concentration!$F:$F,C3565)=0,"",SUMIFS(Q3_SQL_Error_Concentration!$I:$I,Q3_SQL_Error_Concentration!$A:$A,A3565,Q3_SQL_Error_Concentration!$E:$E,B3565,Q3_SQL_Error_Concentration!$F:$F,C3565))</f>
        <v/>
      </c>
      <c r="H3565" s="5" t="str">
        <f t="shared" si="331"/>
        <v/>
      </c>
      <c r="I3565" s="5">
        <f>IF(D3565&gt;=Q3_Validation!$C$2,1,0)</f>
        <v>0</v>
      </c>
      <c r="J3565" s="8" t="str">
        <f t="shared" si="332"/>
        <v/>
      </c>
      <c r="K3565" s="5" t="str">
        <f t="shared" si="333"/>
        <v>excluded</v>
      </c>
      <c r="L3565" s="5">
        <f t="shared" si="334"/>
        <v>0</v>
      </c>
      <c r="M3565" s="5">
        <f t="shared" si="335"/>
        <v>0</v>
      </c>
    </row>
    <row r="3566" spans="1:13">
      <c r="A3566" s="5">
        <v>5621</v>
      </c>
      <c r="B3566" s="5">
        <v>3</v>
      </c>
      <c r="C3566" s="5" t="s">
        <v>63</v>
      </c>
      <c r="D3566" s="5">
        <v>80</v>
      </c>
      <c r="E3566" s="5">
        <v>1</v>
      </c>
      <c r="F3566" s="8">
        <f t="shared" si="330"/>
        <v>1.25</v>
      </c>
      <c r="G3566" s="5" t="str">
        <f>IF(COUNTIFS(Q3_SQL_Error_Concentration!$A:$A,A3566,Q3_SQL_Error_Concentration!$E:$E,B3566,Q3_SQL_Error_Concentration!$F:$F,C3566)=0,"",SUMIFS(Q3_SQL_Error_Concentration!$I:$I,Q3_SQL_Error_Concentration!$A:$A,A3566,Q3_SQL_Error_Concentration!$E:$E,B3566,Q3_SQL_Error_Concentration!$F:$F,C3566))</f>
        <v/>
      </c>
      <c r="H3566" s="5" t="str">
        <f t="shared" si="331"/>
        <v/>
      </c>
      <c r="I3566" s="5">
        <f>IF(D3566&gt;=Q3_Validation!$C$2,1,0)</f>
        <v>0</v>
      </c>
      <c r="J3566" s="8" t="str">
        <f t="shared" si="332"/>
        <v/>
      </c>
      <c r="K3566" s="5" t="str">
        <f t="shared" si="333"/>
        <v>excluded</v>
      </c>
      <c r="L3566" s="5">
        <f t="shared" si="334"/>
        <v>0</v>
      </c>
      <c r="M3566" s="5">
        <f t="shared" si="335"/>
        <v>0</v>
      </c>
    </row>
    <row r="3567" spans="1:13">
      <c r="A3567" s="5">
        <v>5621</v>
      </c>
      <c r="B3567" s="5">
        <v>3</v>
      </c>
      <c r="C3567" s="5" t="s">
        <v>62</v>
      </c>
      <c r="D3567" s="5">
        <v>189</v>
      </c>
      <c r="E3567" s="5">
        <v>8</v>
      </c>
      <c r="F3567" s="8">
        <f t="shared" si="330"/>
        <v>4.2328042328042326</v>
      </c>
      <c r="G3567" s="5" t="str">
        <f>IF(COUNTIFS(Q3_SQL_Error_Concentration!$A:$A,A3567,Q3_SQL_Error_Concentration!$E:$E,B3567,Q3_SQL_Error_Concentration!$F:$F,C3567)=0,"",SUMIFS(Q3_SQL_Error_Concentration!$I:$I,Q3_SQL_Error_Concentration!$A:$A,A3567,Q3_SQL_Error_Concentration!$E:$E,B3567,Q3_SQL_Error_Concentration!$F:$F,C3567))</f>
        <v/>
      </c>
      <c r="H3567" s="5" t="str">
        <f t="shared" si="331"/>
        <v/>
      </c>
      <c r="I3567" s="5">
        <f>IF(D3567&gt;=Q3_Validation!$C$2,1,0)</f>
        <v>0</v>
      </c>
      <c r="J3567" s="8" t="str">
        <f t="shared" si="332"/>
        <v/>
      </c>
      <c r="K3567" s="5" t="str">
        <f t="shared" si="333"/>
        <v>excluded</v>
      </c>
      <c r="L3567" s="5">
        <f t="shared" si="334"/>
        <v>0</v>
      </c>
      <c r="M3567" s="5">
        <f t="shared" si="335"/>
        <v>0</v>
      </c>
    </row>
    <row r="3568" spans="1:13">
      <c r="A3568" s="5">
        <v>5621</v>
      </c>
      <c r="B3568" s="5">
        <v>4</v>
      </c>
      <c r="C3568" s="5" t="s">
        <v>63</v>
      </c>
      <c r="D3568" s="5">
        <v>28</v>
      </c>
      <c r="E3568" s="5">
        <v>0</v>
      </c>
      <c r="F3568" s="8">
        <f t="shared" si="330"/>
        <v>0</v>
      </c>
      <c r="G3568" s="5" t="str">
        <f>IF(COUNTIFS(Q3_SQL_Error_Concentration!$A:$A,A3568,Q3_SQL_Error_Concentration!$E:$E,B3568,Q3_SQL_Error_Concentration!$F:$F,C3568)=0,"",SUMIFS(Q3_SQL_Error_Concentration!$I:$I,Q3_SQL_Error_Concentration!$A:$A,A3568,Q3_SQL_Error_Concentration!$E:$E,B3568,Q3_SQL_Error_Concentration!$F:$F,C3568))</f>
        <v/>
      </c>
      <c r="H3568" s="5" t="str">
        <f t="shared" si="331"/>
        <v/>
      </c>
      <c r="I3568" s="5">
        <f>IF(D3568&gt;=Q3_Validation!$C$2,1,0)</f>
        <v>0</v>
      </c>
      <c r="J3568" s="8" t="str">
        <f t="shared" si="332"/>
        <v/>
      </c>
      <c r="K3568" s="5" t="str">
        <f t="shared" si="333"/>
        <v>excluded</v>
      </c>
      <c r="L3568" s="5">
        <f t="shared" si="334"/>
        <v>0</v>
      </c>
      <c r="M3568" s="5">
        <f t="shared" si="335"/>
        <v>0</v>
      </c>
    </row>
    <row r="3569" spans="1:13">
      <c r="A3569" s="5">
        <v>5621</v>
      </c>
      <c r="B3569" s="5">
        <v>4</v>
      </c>
      <c r="C3569" s="5" t="s">
        <v>62</v>
      </c>
      <c r="D3569" s="5">
        <v>82</v>
      </c>
      <c r="E3569" s="5">
        <v>0</v>
      </c>
      <c r="F3569" s="8">
        <f t="shared" si="330"/>
        <v>0</v>
      </c>
      <c r="G3569" s="5" t="str">
        <f>IF(COUNTIFS(Q3_SQL_Error_Concentration!$A:$A,A3569,Q3_SQL_Error_Concentration!$E:$E,B3569,Q3_SQL_Error_Concentration!$F:$F,C3569)=0,"",SUMIFS(Q3_SQL_Error_Concentration!$I:$I,Q3_SQL_Error_Concentration!$A:$A,A3569,Q3_SQL_Error_Concentration!$E:$E,B3569,Q3_SQL_Error_Concentration!$F:$F,C3569))</f>
        <v/>
      </c>
      <c r="H3569" s="5" t="str">
        <f t="shared" si="331"/>
        <v/>
      </c>
      <c r="I3569" s="5">
        <f>IF(D3569&gt;=Q3_Validation!$C$2,1,0)</f>
        <v>0</v>
      </c>
      <c r="J3569" s="8" t="str">
        <f t="shared" si="332"/>
        <v/>
      </c>
      <c r="K3569" s="5" t="str">
        <f t="shared" si="333"/>
        <v>excluded</v>
      </c>
      <c r="L3569" s="5">
        <f t="shared" si="334"/>
        <v>0</v>
      </c>
      <c r="M3569" s="5">
        <f t="shared" si="335"/>
        <v>0</v>
      </c>
    </row>
    <row r="3570" spans="1:13">
      <c r="A3570" s="5">
        <v>5621</v>
      </c>
      <c r="B3570" s="5">
        <v>5</v>
      </c>
      <c r="C3570" s="5" t="s">
        <v>63</v>
      </c>
      <c r="D3570" s="5">
        <v>50</v>
      </c>
      <c r="E3570" s="5">
        <v>3</v>
      </c>
      <c r="F3570" s="8">
        <f t="shared" si="330"/>
        <v>6</v>
      </c>
      <c r="G3570" s="5" t="str">
        <f>IF(COUNTIFS(Q3_SQL_Error_Concentration!$A:$A,A3570,Q3_SQL_Error_Concentration!$E:$E,B3570,Q3_SQL_Error_Concentration!$F:$F,C3570)=0,"",SUMIFS(Q3_SQL_Error_Concentration!$I:$I,Q3_SQL_Error_Concentration!$A:$A,A3570,Q3_SQL_Error_Concentration!$E:$E,B3570,Q3_SQL_Error_Concentration!$F:$F,C3570))</f>
        <v/>
      </c>
      <c r="H3570" s="5" t="str">
        <f t="shared" si="331"/>
        <v/>
      </c>
      <c r="I3570" s="5">
        <f>IF(D3570&gt;=Q3_Validation!$C$2,1,0)</f>
        <v>0</v>
      </c>
      <c r="J3570" s="8" t="str">
        <f t="shared" si="332"/>
        <v/>
      </c>
      <c r="K3570" s="5" t="str">
        <f t="shared" si="333"/>
        <v>excluded</v>
      </c>
      <c r="L3570" s="5">
        <f t="shared" si="334"/>
        <v>0</v>
      </c>
      <c r="M3570" s="5">
        <f t="shared" si="335"/>
        <v>0</v>
      </c>
    </row>
    <row r="3571" spans="1:13">
      <c r="A3571" s="5">
        <v>5621</v>
      </c>
      <c r="B3571" s="5">
        <v>5</v>
      </c>
      <c r="C3571" s="5" t="s">
        <v>62</v>
      </c>
      <c r="D3571" s="5">
        <v>82</v>
      </c>
      <c r="E3571" s="5">
        <v>0</v>
      </c>
      <c r="F3571" s="8">
        <f t="shared" si="330"/>
        <v>0</v>
      </c>
      <c r="G3571" s="5" t="str">
        <f>IF(COUNTIFS(Q3_SQL_Error_Concentration!$A:$A,A3571,Q3_SQL_Error_Concentration!$E:$E,B3571,Q3_SQL_Error_Concentration!$F:$F,C3571)=0,"",SUMIFS(Q3_SQL_Error_Concentration!$I:$I,Q3_SQL_Error_Concentration!$A:$A,A3571,Q3_SQL_Error_Concentration!$E:$E,B3571,Q3_SQL_Error_Concentration!$F:$F,C3571))</f>
        <v/>
      </c>
      <c r="H3571" s="5" t="str">
        <f t="shared" si="331"/>
        <v/>
      </c>
      <c r="I3571" s="5">
        <f>IF(D3571&gt;=Q3_Validation!$C$2,1,0)</f>
        <v>0</v>
      </c>
      <c r="J3571" s="8" t="str">
        <f t="shared" si="332"/>
        <v/>
      </c>
      <c r="K3571" s="5" t="str">
        <f t="shared" si="333"/>
        <v>excluded</v>
      </c>
      <c r="L3571" s="5">
        <f t="shared" si="334"/>
        <v>0</v>
      </c>
      <c r="M3571" s="5">
        <f t="shared" si="335"/>
        <v>0</v>
      </c>
    </row>
    <row r="3572" spans="1:13">
      <c r="A3572" s="5">
        <v>5621</v>
      </c>
      <c r="B3572" s="5">
        <v>6</v>
      </c>
      <c r="C3572" s="5" t="s">
        <v>63</v>
      </c>
      <c r="D3572" s="5">
        <v>136</v>
      </c>
      <c r="E3572" s="5">
        <v>3</v>
      </c>
      <c r="F3572" s="8">
        <f t="shared" si="330"/>
        <v>2.2058823529411766</v>
      </c>
      <c r="G3572" s="5" t="str">
        <f>IF(COUNTIFS(Q3_SQL_Error_Concentration!$A:$A,A3572,Q3_SQL_Error_Concentration!$E:$E,B3572,Q3_SQL_Error_Concentration!$F:$F,C3572)=0,"",SUMIFS(Q3_SQL_Error_Concentration!$I:$I,Q3_SQL_Error_Concentration!$A:$A,A3572,Q3_SQL_Error_Concentration!$E:$E,B3572,Q3_SQL_Error_Concentration!$F:$F,C3572))</f>
        <v/>
      </c>
      <c r="H3572" s="5" t="str">
        <f t="shared" si="331"/>
        <v/>
      </c>
      <c r="I3572" s="5">
        <f>IF(D3572&gt;=Q3_Validation!$C$2,1,0)</f>
        <v>0</v>
      </c>
      <c r="J3572" s="8" t="str">
        <f t="shared" si="332"/>
        <v/>
      </c>
      <c r="K3572" s="5" t="str">
        <f t="shared" si="333"/>
        <v>excluded</v>
      </c>
      <c r="L3572" s="5">
        <f t="shared" si="334"/>
        <v>0</v>
      </c>
      <c r="M3572" s="5">
        <f t="shared" si="335"/>
        <v>0</v>
      </c>
    </row>
    <row r="3573" spans="1:13">
      <c r="A3573" s="5">
        <v>5621</v>
      </c>
      <c r="B3573" s="5">
        <v>6</v>
      </c>
      <c r="C3573" s="5" t="s">
        <v>62</v>
      </c>
      <c r="D3573" s="5">
        <v>171</v>
      </c>
      <c r="E3573" s="5">
        <v>4</v>
      </c>
      <c r="F3573" s="8">
        <f t="shared" si="330"/>
        <v>2.3391812865497075</v>
      </c>
      <c r="G3573" s="5" t="str">
        <f>IF(COUNTIFS(Q3_SQL_Error_Concentration!$A:$A,A3573,Q3_SQL_Error_Concentration!$E:$E,B3573,Q3_SQL_Error_Concentration!$F:$F,C3573)=0,"",SUMIFS(Q3_SQL_Error_Concentration!$I:$I,Q3_SQL_Error_Concentration!$A:$A,A3573,Q3_SQL_Error_Concentration!$E:$E,B3573,Q3_SQL_Error_Concentration!$F:$F,C3573))</f>
        <v/>
      </c>
      <c r="H3573" s="5" t="str">
        <f t="shared" si="331"/>
        <v/>
      </c>
      <c r="I3573" s="5">
        <f>IF(D3573&gt;=Q3_Validation!$C$2,1,0)</f>
        <v>0</v>
      </c>
      <c r="J3573" s="8" t="str">
        <f t="shared" si="332"/>
        <v/>
      </c>
      <c r="K3573" s="5" t="str">
        <f t="shared" si="333"/>
        <v>excluded</v>
      </c>
      <c r="L3573" s="5">
        <f t="shared" si="334"/>
        <v>0</v>
      </c>
      <c r="M3573" s="5">
        <f t="shared" si="335"/>
        <v>0</v>
      </c>
    </row>
    <row r="3574" spans="1:13">
      <c r="A3574" s="5">
        <v>5621</v>
      </c>
      <c r="B3574" s="5">
        <v>7</v>
      </c>
      <c r="C3574" s="5" t="s">
        <v>63</v>
      </c>
      <c r="D3574" s="5">
        <v>223</v>
      </c>
      <c r="E3574" s="5">
        <v>4</v>
      </c>
      <c r="F3574" s="8">
        <f t="shared" si="330"/>
        <v>1.7937219730941705</v>
      </c>
      <c r="G3574" s="5" t="str">
        <f>IF(COUNTIFS(Q3_SQL_Error_Concentration!$A:$A,A3574,Q3_SQL_Error_Concentration!$E:$E,B3574,Q3_SQL_Error_Concentration!$F:$F,C3574)=0,"",SUMIFS(Q3_SQL_Error_Concentration!$I:$I,Q3_SQL_Error_Concentration!$A:$A,A3574,Q3_SQL_Error_Concentration!$E:$E,B3574,Q3_SQL_Error_Concentration!$F:$F,C3574))</f>
        <v/>
      </c>
      <c r="H3574" s="5" t="str">
        <f t="shared" si="331"/>
        <v/>
      </c>
      <c r="I3574" s="5">
        <f>IF(D3574&gt;=Q3_Validation!$C$2,1,0)</f>
        <v>0</v>
      </c>
      <c r="J3574" s="8" t="str">
        <f t="shared" si="332"/>
        <v/>
      </c>
      <c r="K3574" s="5" t="str">
        <f t="shared" si="333"/>
        <v>excluded</v>
      </c>
      <c r="L3574" s="5">
        <f t="shared" si="334"/>
        <v>0</v>
      </c>
      <c r="M3574" s="5">
        <f t="shared" si="335"/>
        <v>0</v>
      </c>
    </row>
    <row r="3575" spans="1:13">
      <c r="A3575" s="5">
        <v>5621</v>
      </c>
      <c r="B3575" s="5">
        <v>7</v>
      </c>
      <c r="C3575" s="5" t="s">
        <v>62</v>
      </c>
      <c r="D3575" s="5">
        <v>292</v>
      </c>
      <c r="E3575" s="5">
        <v>3</v>
      </c>
      <c r="F3575" s="8">
        <f t="shared" si="330"/>
        <v>1.0273972602739727</v>
      </c>
      <c r="G3575" s="5" t="str">
        <f>IF(COUNTIFS(Q3_SQL_Error_Concentration!$A:$A,A3575,Q3_SQL_Error_Concentration!$E:$E,B3575,Q3_SQL_Error_Concentration!$F:$F,C3575)=0,"",SUMIFS(Q3_SQL_Error_Concentration!$I:$I,Q3_SQL_Error_Concentration!$A:$A,A3575,Q3_SQL_Error_Concentration!$E:$E,B3575,Q3_SQL_Error_Concentration!$F:$F,C3575))</f>
        <v/>
      </c>
      <c r="H3575" s="5" t="str">
        <f t="shared" si="331"/>
        <v/>
      </c>
      <c r="I3575" s="5">
        <f>IF(D3575&gt;=Q3_Validation!$C$2,1,0)</f>
        <v>0</v>
      </c>
      <c r="J3575" s="8" t="str">
        <f t="shared" si="332"/>
        <v/>
      </c>
      <c r="K3575" s="5" t="str">
        <f t="shared" si="333"/>
        <v>excluded</v>
      </c>
      <c r="L3575" s="5">
        <f t="shared" si="334"/>
        <v>0</v>
      </c>
      <c r="M3575" s="5">
        <f t="shared" si="335"/>
        <v>0</v>
      </c>
    </row>
    <row r="3576" spans="1:13">
      <c r="A3576" s="5">
        <v>5621</v>
      </c>
      <c r="B3576" s="5">
        <v>8</v>
      </c>
      <c r="C3576" s="5" t="s">
        <v>63</v>
      </c>
      <c r="D3576" s="5">
        <v>241</v>
      </c>
      <c r="E3576" s="5">
        <v>1</v>
      </c>
      <c r="F3576" s="8">
        <f t="shared" si="330"/>
        <v>0.41493775933609961</v>
      </c>
      <c r="G3576" s="5" t="str">
        <f>IF(COUNTIFS(Q3_SQL_Error_Concentration!$A:$A,A3576,Q3_SQL_Error_Concentration!$E:$E,B3576,Q3_SQL_Error_Concentration!$F:$F,C3576)=0,"",SUMIFS(Q3_SQL_Error_Concentration!$I:$I,Q3_SQL_Error_Concentration!$A:$A,A3576,Q3_SQL_Error_Concentration!$E:$E,B3576,Q3_SQL_Error_Concentration!$F:$F,C3576))</f>
        <v/>
      </c>
      <c r="H3576" s="5" t="str">
        <f t="shared" si="331"/>
        <v/>
      </c>
      <c r="I3576" s="5">
        <f>IF(D3576&gt;=Q3_Validation!$C$2,1,0)</f>
        <v>0</v>
      </c>
      <c r="J3576" s="8" t="str">
        <f t="shared" si="332"/>
        <v/>
      </c>
      <c r="K3576" s="5" t="str">
        <f t="shared" si="333"/>
        <v>excluded</v>
      </c>
      <c r="L3576" s="5">
        <f t="shared" si="334"/>
        <v>0</v>
      </c>
      <c r="M3576" s="5">
        <f t="shared" si="335"/>
        <v>0</v>
      </c>
    </row>
    <row r="3577" spans="1:13">
      <c r="A3577" s="5">
        <v>5621</v>
      </c>
      <c r="B3577" s="5">
        <v>8</v>
      </c>
      <c r="C3577" s="5" t="s">
        <v>62</v>
      </c>
      <c r="D3577" s="5">
        <v>524</v>
      </c>
      <c r="E3577" s="5">
        <v>8</v>
      </c>
      <c r="F3577" s="8">
        <f t="shared" si="330"/>
        <v>1.5267175572519085</v>
      </c>
      <c r="G3577" s="5" t="str">
        <f>IF(COUNTIFS(Q3_SQL_Error_Concentration!$A:$A,A3577,Q3_SQL_Error_Concentration!$E:$E,B3577,Q3_SQL_Error_Concentration!$F:$F,C3577)=0,"",SUMIFS(Q3_SQL_Error_Concentration!$I:$I,Q3_SQL_Error_Concentration!$A:$A,A3577,Q3_SQL_Error_Concentration!$E:$E,B3577,Q3_SQL_Error_Concentration!$F:$F,C3577))</f>
        <v/>
      </c>
      <c r="H3577" s="5" t="str">
        <f t="shared" si="331"/>
        <v/>
      </c>
      <c r="I3577" s="5">
        <f>IF(D3577&gt;=Q3_Validation!$C$2,1,0)</f>
        <v>0</v>
      </c>
      <c r="J3577" s="8" t="str">
        <f t="shared" si="332"/>
        <v/>
      </c>
      <c r="K3577" s="5" t="str">
        <f t="shared" si="333"/>
        <v>excluded</v>
      </c>
      <c r="L3577" s="5">
        <f t="shared" si="334"/>
        <v>0</v>
      </c>
      <c r="M3577" s="5">
        <f t="shared" si="335"/>
        <v>0</v>
      </c>
    </row>
    <row r="3578" spans="1:13">
      <c r="A3578" s="5">
        <v>5621</v>
      </c>
      <c r="B3578" s="5">
        <v>9</v>
      </c>
      <c r="C3578" s="5" t="s">
        <v>63</v>
      </c>
      <c r="D3578" s="5">
        <v>419</v>
      </c>
      <c r="E3578" s="5">
        <v>14</v>
      </c>
      <c r="F3578" s="8">
        <f t="shared" si="330"/>
        <v>3.3412887828162292</v>
      </c>
      <c r="G3578" s="5" t="str">
        <f>IF(COUNTIFS(Q3_SQL_Error_Concentration!$A:$A,A3578,Q3_SQL_Error_Concentration!$E:$E,B3578,Q3_SQL_Error_Concentration!$F:$F,C3578)=0,"",SUMIFS(Q3_SQL_Error_Concentration!$I:$I,Q3_SQL_Error_Concentration!$A:$A,A3578,Q3_SQL_Error_Concentration!$E:$E,B3578,Q3_SQL_Error_Concentration!$F:$F,C3578))</f>
        <v/>
      </c>
      <c r="H3578" s="5" t="str">
        <f t="shared" si="331"/>
        <v/>
      </c>
      <c r="I3578" s="5">
        <f>IF(D3578&gt;=Q3_Validation!$C$2,1,0)</f>
        <v>0</v>
      </c>
      <c r="J3578" s="8" t="str">
        <f t="shared" si="332"/>
        <v/>
      </c>
      <c r="K3578" s="5" t="str">
        <f t="shared" si="333"/>
        <v>excluded</v>
      </c>
      <c r="L3578" s="5">
        <f t="shared" si="334"/>
        <v>0</v>
      </c>
      <c r="M3578" s="5">
        <f t="shared" si="335"/>
        <v>0</v>
      </c>
    </row>
    <row r="3579" spans="1:13">
      <c r="A3579" s="5">
        <v>5621</v>
      </c>
      <c r="B3579" s="5">
        <v>9</v>
      </c>
      <c r="C3579" s="5" t="s">
        <v>62</v>
      </c>
      <c r="D3579" s="5">
        <v>539</v>
      </c>
      <c r="E3579" s="5">
        <v>18</v>
      </c>
      <c r="F3579" s="8">
        <f t="shared" si="330"/>
        <v>3.339517625231911</v>
      </c>
      <c r="G3579" s="5" t="str">
        <f>IF(COUNTIFS(Q3_SQL_Error_Concentration!$A:$A,A3579,Q3_SQL_Error_Concentration!$E:$E,B3579,Q3_SQL_Error_Concentration!$F:$F,C3579)=0,"",SUMIFS(Q3_SQL_Error_Concentration!$I:$I,Q3_SQL_Error_Concentration!$A:$A,A3579,Q3_SQL_Error_Concentration!$E:$E,B3579,Q3_SQL_Error_Concentration!$F:$F,C3579))</f>
        <v/>
      </c>
      <c r="H3579" s="5" t="str">
        <f t="shared" si="331"/>
        <v/>
      </c>
      <c r="I3579" s="5">
        <f>IF(D3579&gt;=Q3_Validation!$C$2,1,0)</f>
        <v>0</v>
      </c>
      <c r="J3579" s="8" t="str">
        <f t="shared" si="332"/>
        <v/>
      </c>
      <c r="K3579" s="5" t="str">
        <f t="shared" si="333"/>
        <v>excluded</v>
      </c>
      <c r="L3579" s="5">
        <f t="shared" si="334"/>
        <v>0</v>
      </c>
      <c r="M3579" s="5">
        <f t="shared" si="335"/>
        <v>0</v>
      </c>
    </row>
    <row r="3580" spans="1:13">
      <c r="A3580" s="5">
        <v>5621</v>
      </c>
      <c r="B3580" s="5">
        <v>10</v>
      </c>
      <c r="C3580" s="5" t="s">
        <v>63</v>
      </c>
      <c r="D3580" s="5">
        <v>244</v>
      </c>
      <c r="E3580" s="5">
        <v>6</v>
      </c>
      <c r="F3580" s="8">
        <f t="shared" si="330"/>
        <v>2.459016393442623</v>
      </c>
      <c r="G3580" s="5" t="str">
        <f>IF(COUNTIFS(Q3_SQL_Error_Concentration!$A:$A,A3580,Q3_SQL_Error_Concentration!$E:$E,B3580,Q3_SQL_Error_Concentration!$F:$F,C3580)=0,"",SUMIFS(Q3_SQL_Error_Concentration!$I:$I,Q3_SQL_Error_Concentration!$A:$A,A3580,Q3_SQL_Error_Concentration!$E:$E,B3580,Q3_SQL_Error_Concentration!$F:$F,C3580))</f>
        <v/>
      </c>
      <c r="H3580" s="5" t="str">
        <f t="shared" si="331"/>
        <v/>
      </c>
      <c r="I3580" s="5">
        <f>IF(D3580&gt;=Q3_Validation!$C$2,1,0)</f>
        <v>0</v>
      </c>
      <c r="J3580" s="8" t="str">
        <f t="shared" si="332"/>
        <v/>
      </c>
      <c r="K3580" s="5" t="str">
        <f t="shared" si="333"/>
        <v>excluded</v>
      </c>
      <c r="L3580" s="5">
        <f t="shared" si="334"/>
        <v>0</v>
      </c>
      <c r="M3580" s="5">
        <f t="shared" si="335"/>
        <v>0</v>
      </c>
    </row>
    <row r="3581" spans="1:13">
      <c r="A3581" s="5">
        <v>5621</v>
      </c>
      <c r="B3581" s="5">
        <v>10</v>
      </c>
      <c r="C3581" s="5" t="s">
        <v>62</v>
      </c>
      <c r="D3581" s="5">
        <v>346</v>
      </c>
      <c r="E3581" s="5">
        <v>10</v>
      </c>
      <c r="F3581" s="8">
        <f t="shared" si="330"/>
        <v>2.8901734104046244</v>
      </c>
      <c r="G3581" s="5" t="str">
        <f>IF(COUNTIFS(Q3_SQL_Error_Concentration!$A:$A,A3581,Q3_SQL_Error_Concentration!$E:$E,B3581,Q3_SQL_Error_Concentration!$F:$F,C3581)=0,"",SUMIFS(Q3_SQL_Error_Concentration!$I:$I,Q3_SQL_Error_Concentration!$A:$A,A3581,Q3_SQL_Error_Concentration!$E:$E,B3581,Q3_SQL_Error_Concentration!$F:$F,C3581))</f>
        <v/>
      </c>
      <c r="H3581" s="5" t="str">
        <f t="shared" si="331"/>
        <v/>
      </c>
      <c r="I3581" s="5">
        <f>IF(D3581&gt;=Q3_Validation!$C$2,1,0)</f>
        <v>0</v>
      </c>
      <c r="J3581" s="8" t="str">
        <f t="shared" si="332"/>
        <v/>
      </c>
      <c r="K3581" s="5" t="str">
        <f t="shared" si="333"/>
        <v>excluded</v>
      </c>
      <c r="L3581" s="5">
        <f t="shared" si="334"/>
        <v>0</v>
      </c>
      <c r="M3581" s="5">
        <f t="shared" si="335"/>
        <v>0</v>
      </c>
    </row>
    <row r="3582" spans="1:13">
      <c r="A3582" s="5">
        <v>5621</v>
      </c>
      <c r="B3582" s="5">
        <v>11</v>
      </c>
      <c r="C3582" s="5" t="s">
        <v>63</v>
      </c>
      <c r="D3582" s="5">
        <v>382</v>
      </c>
      <c r="E3582" s="5">
        <v>7</v>
      </c>
      <c r="F3582" s="8">
        <f t="shared" si="330"/>
        <v>1.8324607329842932</v>
      </c>
      <c r="G3582" s="5" t="str">
        <f>IF(COUNTIFS(Q3_SQL_Error_Concentration!$A:$A,A3582,Q3_SQL_Error_Concentration!$E:$E,B3582,Q3_SQL_Error_Concentration!$F:$F,C3582)=0,"",SUMIFS(Q3_SQL_Error_Concentration!$I:$I,Q3_SQL_Error_Concentration!$A:$A,A3582,Q3_SQL_Error_Concentration!$E:$E,B3582,Q3_SQL_Error_Concentration!$F:$F,C3582))</f>
        <v/>
      </c>
      <c r="H3582" s="5" t="str">
        <f t="shared" si="331"/>
        <v/>
      </c>
      <c r="I3582" s="5">
        <f>IF(D3582&gt;=Q3_Validation!$C$2,1,0)</f>
        <v>0</v>
      </c>
      <c r="J3582" s="8" t="str">
        <f t="shared" si="332"/>
        <v/>
      </c>
      <c r="K3582" s="5" t="str">
        <f t="shared" si="333"/>
        <v>excluded</v>
      </c>
      <c r="L3582" s="5">
        <f t="shared" si="334"/>
        <v>0</v>
      </c>
      <c r="M3582" s="5">
        <f t="shared" si="335"/>
        <v>0</v>
      </c>
    </row>
    <row r="3583" spans="1:13">
      <c r="A3583" s="5">
        <v>5621</v>
      </c>
      <c r="B3583" s="5">
        <v>11</v>
      </c>
      <c r="C3583" s="5" t="s">
        <v>62</v>
      </c>
      <c r="D3583" s="5">
        <v>494</v>
      </c>
      <c r="E3583" s="5">
        <v>11</v>
      </c>
      <c r="F3583" s="8">
        <f t="shared" si="330"/>
        <v>2.2267206477732793</v>
      </c>
      <c r="G3583" s="5" t="str">
        <f>IF(COUNTIFS(Q3_SQL_Error_Concentration!$A:$A,A3583,Q3_SQL_Error_Concentration!$E:$E,B3583,Q3_SQL_Error_Concentration!$F:$F,C3583)=0,"",SUMIFS(Q3_SQL_Error_Concentration!$I:$I,Q3_SQL_Error_Concentration!$A:$A,A3583,Q3_SQL_Error_Concentration!$E:$E,B3583,Q3_SQL_Error_Concentration!$F:$F,C3583))</f>
        <v/>
      </c>
      <c r="H3583" s="5" t="str">
        <f t="shared" si="331"/>
        <v/>
      </c>
      <c r="I3583" s="5">
        <f>IF(D3583&gt;=Q3_Validation!$C$2,1,0)</f>
        <v>0</v>
      </c>
      <c r="J3583" s="8" t="str">
        <f t="shared" si="332"/>
        <v/>
      </c>
      <c r="K3583" s="5" t="str">
        <f t="shared" si="333"/>
        <v>excluded</v>
      </c>
      <c r="L3583" s="5">
        <f t="shared" si="334"/>
        <v>0</v>
      </c>
      <c r="M3583" s="5">
        <f t="shared" si="335"/>
        <v>0</v>
      </c>
    </row>
    <row r="3584" spans="1:13">
      <c r="A3584" s="5">
        <v>5621</v>
      </c>
      <c r="B3584" s="5">
        <v>12</v>
      </c>
      <c r="C3584" s="5" t="s">
        <v>63</v>
      </c>
      <c r="D3584" s="5">
        <v>318</v>
      </c>
      <c r="E3584" s="5">
        <v>7</v>
      </c>
      <c r="F3584" s="8">
        <f t="shared" si="330"/>
        <v>2.2012578616352201</v>
      </c>
      <c r="G3584" s="5" t="str">
        <f>IF(COUNTIFS(Q3_SQL_Error_Concentration!$A:$A,A3584,Q3_SQL_Error_Concentration!$E:$E,B3584,Q3_SQL_Error_Concentration!$F:$F,C3584)=0,"",SUMIFS(Q3_SQL_Error_Concentration!$I:$I,Q3_SQL_Error_Concentration!$A:$A,A3584,Q3_SQL_Error_Concentration!$E:$E,B3584,Q3_SQL_Error_Concentration!$F:$F,C3584))</f>
        <v/>
      </c>
      <c r="H3584" s="5" t="str">
        <f t="shared" si="331"/>
        <v/>
      </c>
      <c r="I3584" s="5">
        <f>IF(D3584&gt;=Q3_Validation!$C$2,1,0)</f>
        <v>0</v>
      </c>
      <c r="J3584" s="8" t="str">
        <f t="shared" si="332"/>
        <v/>
      </c>
      <c r="K3584" s="5" t="str">
        <f t="shared" si="333"/>
        <v>excluded</v>
      </c>
      <c r="L3584" s="5">
        <f t="shared" si="334"/>
        <v>0</v>
      </c>
      <c r="M3584" s="5">
        <f t="shared" si="335"/>
        <v>0</v>
      </c>
    </row>
    <row r="3585" spans="1:13">
      <c r="A3585" s="5">
        <v>5621</v>
      </c>
      <c r="B3585" s="5">
        <v>12</v>
      </c>
      <c r="C3585" s="5" t="s">
        <v>62</v>
      </c>
      <c r="D3585" s="5">
        <v>464</v>
      </c>
      <c r="E3585" s="5">
        <v>11</v>
      </c>
      <c r="F3585" s="8">
        <f t="shared" si="330"/>
        <v>2.3706896551724137</v>
      </c>
      <c r="G3585" s="5" t="str">
        <f>IF(COUNTIFS(Q3_SQL_Error_Concentration!$A:$A,A3585,Q3_SQL_Error_Concentration!$E:$E,B3585,Q3_SQL_Error_Concentration!$F:$F,C3585)=0,"",SUMIFS(Q3_SQL_Error_Concentration!$I:$I,Q3_SQL_Error_Concentration!$A:$A,A3585,Q3_SQL_Error_Concentration!$E:$E,B3585,Q3_SQL_Error_Concentration!$F:$F,C3585))</f>
        <v/>
      </c>
      <c r="H3585" s="5" t="str">
        <f t="shared" si="331"/>
        <v/>
      </c>
      <c r="I3585" s="5">
        <f>IF(D3585&gt;=Q3_Validation!$C$2,1,0)</f>
        <v>0</v>
      </c>
      <c r="J3585" s="8" t="str">
        <f t="shared" si="332"/>
        <v/>
      </c>
      <c r="K3585" s="5" t="str">
        <f t="shared" si="333"/>
        <v>excluded</v>
      </c>
      <c r="L3585" s="5">
        <f t="shared" si="334"/>
        <v>0</v>
      </c>
      <c r="M3585" s="5">
        <f t="shared" si="335"/>
        <v>0</v>
      </c>
    </row>
    <row r="3586" spans="1:13">
      <c r="A3586" s="5">
        <v>5621</v>
      </c>
      <c r="B3586" s="5">
        <v>13</v>
      </c>
      <c r="C3586" s="5" t="s">
        <v>63</v>
      </c>
      <c r="D3586" s="5">
        <v>354</v>
      </c>
      <c r="E3586" s="5">
        <v>9</v>
      </c>
      <c r="F3586" s="8">
        <f t="shared" ref="F3586:F3649" si="336">100*E3586/D3586</f>
        <v>2.5423728813559321</v>
      </c>
      <c r="G3586" s="5" t="str">
        <f>IF(COUNTIFS(Q3_SQL_Error_Concentration!$A:$A,A3586,Q3_SQL_Error_Concentration!$E:$E,B3586,Q3_SQL_Error_Concentration!$F:$F,C3586)=0,"",SUMIFS(Q3_SQL_Error_Concentration!$I:$I,Q3_SQL_Error_Concentration!$A:$A,A3586,Q3_SQL_Error_Concentration!$E:$E,B3586,Q3_SQL_Error_Concentration!$F:$F,C3586))</f>
        <v/>
      </c>
      <c r="H3586" s="5" t="str">
        <f t="shared" ref="H3586:H3649" si="337">IF(G3586="","",IF(ABS(F3586-G3586)&lt;=0.0002,"PASS","FAIL"))</f>
        <v/>
      </c>
      <c r="I3586" s="5">
        <f>IF(D3586&gt;=Q3_Validation!$C$2,1,0)</f>
        <v>0</v>
      </c>
      <c r="J3586" s="8" t="str">
        <f t="shared" ref="J3586:J3649" si="338">IF(I3586=1,F3586,"")</f>
        <v/>
      </c>
      <c r="K3586" s="5" t="str">
        <f t="shared" ref="K3586:K3649" si="339">IF(D3586&lt;601,"excluded",IF(J3586&gt;3.628192,"outlier",IF(J3586&gt;=2.11093,"high-error","normal")))</f>
        <v>excluded</v>
      </c>
      <c r="L3586" s="5">
        <f t="shared" ref="L3586:L3649" si="340">COUNTIFS(A:A,A3586,K:K,"high-error")+COUNTIFS(A:A,A3586,K:K,"outlier")</f>
        <v>0</v>
      </c>
      <c r="M3586" s="5">
        <f t="shared" ref="M3586:M3649" si="341">IF(AND(L3586&gt;=2,OR(K3586="high-error",K3586="outlier")),1,0)</f>
        <v>0</v>
      </c>
    </row>
    <row r="3587" spans="1:13">
      <c r="A3587" s="5">
        <v>5621</v>
      </c>
      <c r="B3587" s="5">
        <v>13</v>
      </c>
      <c r="C3587" s="5" t="s">
        <v>62</v>
      </c>
      <c r="D3587" s="5">
        <v>475</v>
      </c>
      <c r="E3587" s="5">
        <v>25</v>
      </c>
      <c r="F3587" s="8">
        <f t="shared" si="336"/>
        <v>5.2631578947368425</v>
      </c>
      <c r="G3587" s="5" t="str">
        <f>IF(COUNTIFS(Q3_SQL_Error_Concentration!$A:$A,A3587,Q3_SQL_Error_Concentration!$E:$E,B3587,Q3_SQL_Error_Concentration!$F:$F,C3587)=0,"",SUMIFS(Q3_SQL_Error_Concentration!$I:$I,Q3_SQL_Error_Concentration!$A:$A,A3587,Q3_SQL_Error_Concentration!$E:$E,B3587,Q3_SQL_Error_Concentration!$F:$F,C3587))</f>
        <v/>
      </c>
      <c r="H3587" s="5" t="str">
        <f t="shared" si="337"/>
        <v/>
      </c>
      <c r="I3587" s="5">
        <f>IF(D3587&gt;=Q3_Validation!$C$2,1,0)</f>
        <v>0</v>
      </c>
      <c r="J3587" s="8" t="str">
        <f t="shared" si="338"/>
        <v/>
      </c>
      <c r="K3587" s="5" t="str">
        <f t="shared" si="339"/>
        <v>excluded</v>
      </c>
      <c r="L3587" s="5">
        <f t="shared" si="340"/>
        <v>0</v>
      </c>
      <c r="M3587" s="5">
        <f t="shared" si="341"/>
        <v>0</v>
      </c>
    </row>
    <row r="3588" spans="1:13">
      <c r="A3588" s="5">
        <v>5621</v>
      </c>
      <c r="B3588" s="5">
        <v>14</v>
      </c>
      <c r="C3588" s="5" t="s">
        <v>63</v>
      </c>
      <c r="D3588" s="5">
        <v>434</v>
      </c>
      <c r="E3588" s="5">
        <v>11</v>
      </c>
      <c r="F3588" s="8">
        <f t="shared" si="336"/>
        <v>2.5345622119815667</v>
      </c>
      <c r="G3588" s="5" t="str">
        <f>IF(COUNTIFS(Q3_SQL_Error_Concentration!$A:$A,A3588,Q3_SQL_Error_Concentration!$E:$E,B3588,Q3_SQL_Error_Concentration!$F:$F,C3588)=0,"",SUMIFS(Q3_SQL_Error_Concentration!$I:$I,Q3_SQL_Error_Concentration!$A:$A,A3588,Q3_SQL_Error_Concentration!$E:$E,B3588,Q3_SQL_Error_Concentration!$F:$F,C3588))</f>
        <v/>
      </c>
      <c r="H3588" s="5" t="str">
        <f t="shared" si="337"/>
        <v/>
      </c>
      <c r="I3588" s="5">
        <f>IF(D3588&gt;=Q3_Validation!$C$2,1,0)</f>
        <v>0</v>
      </c>
      <c r="J3588" s="8" t="str">
        <f t="shared" si="338"/>
        <v/>
      </c>
      <c r="K3588" s="5" t="str">
        <f t="shared" si="339"/>
        <v>excluded</v>
      </c>
      <c r="L3588" s="5">
        <f t="shared" si="340"/>
        <v>0</v>
      </c>
      <c r="M3588" s="5">
        <f t="shared" si="341"/>
        <v>0</v>
      </c>
    </row>
    <row r="3589" spans="1:13">
      <c r="A3589" s="5">
        <v>5621</v>
      </c>
      <c r="B3589" s="5">
        <v>14</v>
      </c>
      <c r="C3589" s="5" t="s">
        <v>62</v>
      </c>
      <c r="D3589" s="5">
        <v>485</v>
      </c>
      <c r="E3589" s="5">
        <v>13</v>
      </c>
      <c r="F3589" s="8">
        <f t="shared" si="336"/>
        <v>2.6804123711340204</v>
      </c>
      <c r="G3589" s="5" t="str">
        <f>IF(COUNTIFS(Q3_SQL_Error_Concentration!$A:$A,A3589,Q3_SQL_Error_Concentration!$E:$E,B3589,Q3_SQL_Error_Concentration!$F:$F,C3589)=0,"",SUMIFS(Q3_SQL_Error_Concentration!$I:$I,Q3_SQL_Error_Concentration!$A:$A,A3589,Q3_SQL_Error_Concentration!$E:$E,B3589,Q3_SQL_Error_Concentration!$F:$F,C3589))</f>
        <v/>
      </c>
      <c r="H3589" s="5" t="str">
        <f t="shared" si="337"/>
        <v/>
      </c>
      <c r="I3589" s="5">
        <f>IF(D3589&gt;=Q3_Validation!$C$2,1,0)</f>
        <v>0</v>
      </c>
      <c r="J3589" s="8" t="str">
        <f t="shared" si="338"/>
        <v/>
      </c>
      <c r="K3589" s="5" t="str">
        <f t="shared" si="339"/>
        <v>excluded</v>
      </c>
      <c r="L3589" s="5">
        <f t="shared" si="340"/>
        <v>0</v>
      </c>
      <c r="M3589" s="5">
        <f t="shared" si="341"/>
        <v>0</v>
      </c>
    </row>
    <row r="3590" spans="1:13">
      <c r="A3590" s="5">
        <v>5621</v>
      </c>
      <c r="B3590" s="5">
        <v>15</v>
      </c>
      <c r="C3590" s="5" t="s">
        <v>63</v>
      </c>
      <c r="D3590" s="5">
        <v>221</v>
      </c>
      <c r="E3590" s="5">
        <v>3</v>
      </c>
      <c r="F3590" s="8">
        <f t="shared" si="336"/>
        <v>1.3574660633484164</v>
      </c>
      <c r="G3590" s="5" t="str">
        <f>IF(COUNTIFS(Q3_SQL_Error_Concentration!$A:$A,A3590,Q3_SQL_Error_Concentration!$E:$E,B3590,Q3_SQL_Error_Concentration!$F:$F,C3590)=0,"",SUMIFS(Q3_SQL_Error_Concentration!$I:$I,Q3_SQL_Error_Concentration!$A:$A,A3590,Q3_SQL_Error_Concentration!$E:$E,B3590,Q3_SQL_Error_Concentration!$F:$F,C3590))</f>
        <v/>
      </c>
      <c r="H3590" s="5" t="str">
        <f t="shared" si="337"/>
        <v/>
      </c>
      <c r="I3590" s="5">
        <f>IF(D3590&gt;=Q3_Validation!$C$2,1,0)</f>
        <v>0</v>
      </c>
      <c r="J3590" s="8" t="str">
        <f t="shared" si="338"/>
        <v/>
      </c>
      <c r="K3590" s="5" t="str">
        <f t="shared" si="339"/>
        <v>excluded</v>
      </c>
      <c r="L3590" s="5">
        <f t="shared" si="340"/>
        <v>0</v>
      </c>
      <c r="M3590" s="5">
        <f t="shared" si="341"/>
        <v>0</v>
      </c>
    </row>
    <row r="3591" spans="1:13">
      <c r="A3591" s="5">
        <v>5621</v>
      </c>
      <c r="B3591" s="5">
        <v>15</v>
      </c>
      <c r="C3591" s="5" t="s">
        <v>62</v>
      </c>
      <c r="D3591" s="5">
        <v>336</v>
      </c>
      <c r="E3591" s="5">
        <v>10</v>
      </c>
      <c r="F3591" s="8">
        <f t="shared" si="336"/>
        <v>2.9761904761904763</v>
      </c>
      <c r="G3591" s="5" t="str">
        <f>IF(COUNTIFS(Q3_SQL_Error_Concentration!$A:$A,A3591,Q3_SQL_Error_Concentration!$E:$E,B3591,Q3_SQL_Error_Concentration!$F:$F,C3591)=0,"",SUMIFS(Q3_SQL_Error_Concentration!$I:$I,Q3_SQL_Error_Concentration!$A:$A,A3591,Q3_SQL_Error_Concentration!$E:$E,B3591,Q3_SQL_Error_Concentration!$F:$F,C3591))</f>
        <v/>
      </c>
      <c r="H3591" s="5" t="str">
        <f t="shared" si="337"/>
        <v/>
      </c>
      <c r="I3591" s="5">
        <f>IF(D3591&gt;=Q3_Validation!$C$2,1,0)</f>
        <v>0</v>
      </c>
      <c r="J3591" s="8" t="str">
        <f t="shared" si="338"/>
        <v/>
      </c>
      <c r="K3591" s="5" t="str">
        <f t="shared" si="339"/>
        <v>excluded</v>
      </c>
      <c r="L3591" s="5">
        <f t="shared" si="340"/>
        <v>0</v>
      </c>
      <c r="M3591" s="5">
        <f t="shared" si="341"/>
        <v>0</v>
      </c>
    </row>
    <row r="3592" spans="1:13">
      <c r="A3592" s="5">
        <v>5621</v>
      </c>
      <c r="B3592" s="5">
        <v>16</v>
      </c>
      <c r="C3592" s="5" t="s">
        <v>63</v>
      </c>
      <c r="D3592" s="5">
        <v>146</v>
      </c>
      <c r="E3592" s="5">
        <v>1</v>
      </c>
      <c r="F3592" s="8">
        <f t="shared" si="336"/>
        <v>0.68493150684931503</v>
      </c>
      <c r="G3592" s="5" t="str">
        <f>IF(COUNTIFS(Q3_SQL_Error_Concentration!$A:$A,A3592,Q3_SQL_Error_Concentration!$E:$E,B3592,Q3_SQL_Error_Concentration!$F:$F,C3592)=0,"",SUMIFS(Q3_SQL_Error_Concentration!$I:$I,Q3_SQL_Error_Concentration!$A:$A,A3592,Q3_SQL_Error_Concentration!$E:$E,B3592,Q3_SQL_Error_Concentration!$F:$F,C3592))</f>
        <v/>
      </c>
      <c r="H3592" s="5" t="str">
        <f t="shared" si="337"/>
        <v/>
      </c>
      <c r="I3592" s="5">
        <f>IF(D3592&gt;=Q3_Validation!$C$2,1,0)</f>
        <v>0</v>
      </c>
      <c r="J3592" s="8" t="str">
        <f t="shared" si="338"/>
        <v/>
      </c>
      <c r="K3592" s="5" t="str">
        <f t="shared" si="339"/>
        <v>excluded</v>
      </c>
      <c r="L3592" s="5">
        <f t="shared" si="340"/>
        <v>0</v>
      </c>
      <c r="M3592" s="5">
        <f t="shared" si="341"/>
        <v>0</v>
      </c>
    </row>
    <row r="3593" spans="1:13">
      <c r="A3593" s="5">
        <v>5621</v>
      </c>
      <c r="B3593" s="5">
        <v>16</v>
      </c>
      <c r="C3593" s="5" t="s">
        <v>62</v>
      </c>
      <c r="D3593" s="5">
        <v>235</v>
      </c>
      <c r="E3593" s="5">
        <v>2</v>
      </c>
      <c r="F3593" s="8">
        <f t="shared" si="336"/>
        <v>0.85106382978723405</v>
      </c>
      <c r="G3593" s="5" t="str">
        <f>IF(COUNTIFS(Q3_SQL_Error_Concentration!$A:$A,A3593,Q3_SQL_Error_Concentration!$E:$E,B3593,Q3_SQL_Error_Concentration!$F:$F,C3593)=0,"",SUMIFS(Q3_SQL_Error_Concentration!$I:$I,Q3_SQL_Error_Concentration!$A:$A,A3593,Q3_SQL_Error_Concentration!$E:$E,B3593,Q3_SQL_Error_Concentration!$F:$F,C3593))</f>
        <v/>
      </c>
      <c r="H3593" s="5" t="str">
        <f t="shared" si="337"/>
        <v/>
      </c>
      <c r="I3593" s="5">
        <f>IF(D3593&gt;=Q3_Validation!$C$2,1,0)</f>
        <v>0</v>
      </c>
      <c r="J3593" s="8" t="str">
        <f t="shared" si="338"/>
        <v/>
      </c>
      <c r="K3593" s="5" t="str">
        <f t="shared" si="339"/>
        <v>excluded</v>
      </c>
      <c r="L3593" s="5">
        <f t="shared" si="340"/>
        <v>0</v>
      </c>
      <c r="M3593" s="5">
        <f t="shared" si="341"/>
        <v>0</v>
      </c>
    </row>
    <row r="3594" spans="1:13">
      <c r="A3594" s="5">
        <v>5621</v>
      </c>
      <c r="B3594" s="5">
        <v>17</v>
      </c>
      <c r="C3594" s="5" t="s">
        <v>63</v>
      </c>
      <c r="D3594" s="5">
        <v>52</v>
      </c>
      <c r="E3594" s="5">
        <v>1</v>
      </c>
      <c r="F3594" s="8">
        <f t="shared" si="336"/>
        <v>1.9230769230769231</v>
      </c>
      <c r="G3594" s="5" t="str">
        <f>IF(COUNTIFS(Q3_SQL_Error_Concentration!$A:$A,A3594,Q3_SQL_Error_Concentration!$E:$E,B3594,Q3_SQL_Error_Concentration!$F:$F,C3594)=0,"",SUMIFS(Q3_SQL_Error_Concentration!$I:$I,Q3_SQL_Error_Concentration!$A:$A,A3594,Q3_SQL_Error_Concentration!$E:$E,B3594,Q3_SQL_Error_Concentration!$F:$F,C3594))</f>
        <v/>
      </c>
      <c r="H3594" s="5" t="str">
        <f t="shared" si="337"/>
        <v/>
      </c>
      <c r="I3594" s="5">
        <f>IF(D3594&gt;=Q3_Validation!$C$2,1,0)</f>
        <v>0</v>
      </c>
      <c r="J3594" s="8" t="str">
        <f t="shared" si="338"/>
        <v/>
      </c>
      <c r="K3594" s="5" t="str">
        <f t="shared" si="339"/>
        <v>excluded</v>
      </c>
      <c r="L3594" s="5">
        <f t="shared" si="340"/>
        <v>0</v>
      </c>
      <c r="M3594" s="5">
        <f t="shared" si="341"/>
        <v>0</v>
      </c>
    </row>
    <row r="3595" spans="1:13">
      <c r="A3595" s="5">
        <v>5621</v>
      </c>
      <c r="B3595" s="5">
        <v>17</v>
      </c>
      <c r="C3595" s="5" t="s">
        <v>62</v>
      </c>
      <c r="D3595" s="5">
        <v>113</v>
      </c>
      <c r="E3595" s="5">
        <v>0</v>
      </c>
      <c r="F3595" s="8">
        <f t="shared" si="336"/>
        <v>0</v>
      </c>
      <c r="G3595" s="5" t="str">
        <f>IF(COUNTIFS(Q3_SQL_Error_Concentration!$A:$A,A3595,Q3_SQL_Error_Concentration!$E:$E,B3595,Q3_SQL_Error_Concentration!$F:$F,C3595)=0,"",SUMIFS(Q3_SQL_Error_Concentration!$I:$I,Q3_SQL_Error_Concentration!$A:$A,A3595,Q3_SQL_Error_Concentration!$E:$E,B3595,Q3_SQL_Error_Concentration!$F:$F,C3595))</f>
        <v/>
      </c>
      <c r="H3595" s="5" t="str">
        <f t="shared" si="337"/>
        <v/>
      </c>
      <c r="I3595" s="5">
        <f>IF(D3595&gt;=Q3_Validation!$C$2,1,0)</f>
        <v>0</v>
      </c>
      <c r="J3595" s="8" t="str">
        <f t="shared" si="338"/>
        <v/>
      </c>
      <c r="K3595" s="5" t="str">
        <f t="shared" si="339"/>
        <v>excluded</v>
      </c>
      <c r="L3595" s="5">
        <f t="shared" si="340"/>
        <v>0</v>
      </c>
      <c r="M3595" s="5">
        <f t="shared" si="341"/>
        <v>0</v>
      </c>
    </row>
    <row r="3596" spans="1:13">
      <c r="A3596" s="5">
        <v>5621</v>
      </c>
      <c r="B3596" s="5">
        <v>18</v>
      </c>
      <c r="C3596" s="5" t="s">
        <v>63</v>
      </c>
      <c r="D3596" s="5">
        <v>117</v>
      </c>
      <c r="E3596" s="5">
        <v>2</v>
      </c>
      <c r="F3596" s="8">
        <f t="shared" si="336"/>
        <v>1.7094017094017093</v>
      </c>
      <c r="G3596" s="5" t="str">
        <f>IF(COUNTIFS(Q3_SQL_Error_Concentration!$A:$A,A3596,Q3_SQL_Error_Concentration!$E:$E,B3596,Q3_SQL_Error_Concentration!$F:$F,C3596)=0,"",SUMIFS(Q3_SQL_Error_Concentration!$I:$I,Q3_SQL_Error_Concentration!$A:$A,A3596,Q3_SQL_Error_Concentration!$E:$E,B3596,Q3_SQL_Error_Concentration!$F:$F,C3596))</f>
        <v/>
      </c>
      <c r="H3596" s="5" t="str">
        <f t="shared" si="337"/>
        <v/>
      </c>
      <c r="I3596" s="5">
        <f>IF(D3596&gt;=Q3_Validation!$C$2,1,0)</f>
        <v>0</v>
      </c>
      <c r="J3596" s="8" t="str">
        <f t="shared" si="338"/>
        <v/>
      </c>
      <c r="K3596" s="5" t="str">
        <f t="shared" si="339"/>
        <v>excluded</v>
      </c>
      <c r="L3596" s="5">
        <f t="shared" si="340"/>
        <v>0</v>
      </c>
      <c r="M3596" s="5">
        <f t="shared" si="341"/>
        <v>0</v>
      </c>
    </row>
    <row r="3597" spans="1:13">
      <c r="A3597" s="5">
        <v>5621</v>
      </c>
      <c r="B3597" s="5">
        <v>18</v>
      </c>
      <c r="C3597" s="5" t="s">
        <v>62</v>
      </c>
      <c r="D3597" s="5">
        <v>179</v>
      </c>
      <c r="E3597" s="5">
        <v>4</v>
      </c>
      <c r="F3597" s="8">
        <f t="shared" si="336"/>
        <v>2.2346368715083798</v>
      </c>
      <c r="G3597" s="5" t="str">
        <f>IF(COUNTIFS(Q3_SQL_Error_Concentration!$A:$A,A3597,Q3_SQL_Error_Concentration!$E:$E,B3597,Q3_SQL_Error_Concentration!$F:$F,C3597)=0,"",SUMIFS(Q3_SQL_Error_Concentration!$I:$I,Q3_SQL_Error_Concentration!$A:$A,A3597,Q3_SQL_Error_Concentration!$E:$E,B3597,Q3_SQL_Error_Concentration!$F:$F,C3597))</f>
        <v/>
      </c>
      <c r="H3597" s="5" t="str">
        <f t="shared" si="337"/>
        <v/>
      </c>
      <c r="I3597" s="5">
        <f>IF(D3597&gt;=Q3_Validation!$C$2,1,0)</f>
        <v>0</v>
      </c>
      <c r="J3597" s="8" t="str">
        <f t="shared" si="338"/>
        <v/>
      </c>
      <c r="K3597" s="5" t="str">
        <f t="shared" si="339"/>
        <v>excluded</v>
      </c>
      <c r="L3597" s="5">
        <f t="shared" si="340"/>
        <v>0</v>
      </c>
      <c r="M3597" s="5">
        <f t="shared" si="341"/>
        <v>0</v>
      </c>
    </row>
    <row r="3598" spans="1:13">
      <c r="A3598" s="5">
        <v>5621</v>
      </c>
      <c r="B3598" s="5">
        <v>19</v>
      </c>
      <c r="C3598" s="5" t="s">
        <v>63</v>
      </c>
      <c r="D3598" s="5">
        <v>221</v>
      </c>
      <c r="E3598" s="5">
        <v>4</v>
      </c>
      <c r="F3598" s="8">
        <f t="shared" si="336"/>
        <v>1.8099547511312217</v>
      </c>
      <c r="G3598" s="5" t="str">
        <f>IF(COUNTIFS(Q3_SQL_Error_Concentration!$A:$A,A3598,Q3_SQL_Error_Concentration!$E:$E,B3598,Q3_SQL_Error_Concentration!$F:$F,C3598)=0,"",SUMIFS(Q3_SQL_Error_Concentration!$I:$I,Q3_SQL_Error_Concentration!$A:$A,A3598,Q3_SQL_Error_Concentration!$E:$E,B3598,Q3_SQL_Error_Concentration!$F:$F,C3598))</f>
        <v/>
      </c>
      <c r="H3598" s="5" t="str">
        <f t="shared" si="337"/>
        <v/>
      </c>
      <c r="I3598" s="5">
        <f>IF(D3598&gt;=Q3_Validation!$C$2,1,0)</f>
        <v>0</v>
      </c>
      <c r="J3598" s="8" t="str">
        <f t="shared" si="338"/>
        <v/>
      </c>
      <c r="K3598" s="5" t="str">
        <f t="shared" si="339"/>
        <v>excluded</v>
      </c>
      <c r="L3598" s="5">
        <f t="shared" si="340"/>
        <v>0</v>
      </c>
      <c r="M3598" s="5">
        <f t="shared" si="341"/>
        <v>0</v>
      </c>
    </row>
    <row r="3599" spans="1:13">
      <c r="A3599" s="5">
        <v>5621</v>
      </c>
      <c r="B3599" s="5">
        <v>19</v>
      </c>
      <c r="C3599" s="5" t="s">
        <v>62</v>
      </c>
      <c r="D3599" s="5">
        <v>295</v>
      </c>
      <c r="E3599" s="5">
        <v>8</v>
      </c>
      <c r="F3599" s="8">
        <f t="shared" si="336"/>
        <v>2.7118644067796609</v>
      </c>
      <c r="G3599" s="5" t="str">
        <f>IF(COUNTIFS(Q3_SQL_Error_Concentration!$A:$A,A3599,Q3_SQL_Error_Concentration!$E:$E,B3599,Q3_SQL_Error_Concentration!$F:$F,C3599)=0,"",SUMIFS(Q3_SQL_Error_Concentration!$I:$I,Q3_SQL_Error_Concentration!$A:$A,A3599,Q3_SQL_Error_Concentration!$E:$E,B3599,Q3_SQL_Error_Concentration!$F:$F,C3599))</f>
        <v/>
      </c>
      <c r="H3599" s="5" t="str">
        <f t="shared" si="337"/>
        <v/>
      </c>
      <c r="I3599" s="5">
        <f>IF(D3599&gt;=Q3_Validation!$C$2,1,0)</f>
        <v>0</v>
      </c>
      <c r="J3599" s="8" t="str">
        <f t="shared" si="338"/>
        <v/>
      </c>
      <c r="K3599" s="5" t="str">
        <f t="shared" si="339"/>
        <v>excluded</v>
      </c>
      <c r="L3599" s="5">
        <f t="shared" si="340"/>
        <v>0</v>
      </c>
      <c r="M3599" s="5">
        <f t="shared" si="341"/>
        <v>0</v>
      </c>
    </row>
    <row r="3600" spans="1:13">
      <c r="A3600" s="5">
        <v>5621</v>
      </c>
      <c r="B3600" s="5">
        <v>20</v>
      </c>
      <c r="C3600" s="5" t="s">
        <v>63</v>
      </c>
      <c r="D3600" s="5">
        <v>101</v>
      </c>
      <c r="E3600" s="5">
        <v>1</v>
      </c>
      <c r="F3600" s="8">
        <f t="shared" si="336"/>
        <v>0.99009900990099009</v>
      </c>
      <c r="G3600" s="5" t="str">
        <f>IF(COUNTIFS(Q3_SQL_Error_Concentration!$A:$A,A3600,Q3_SQL_Error_Concentration!$E:$E,B3600,Q3_SQL_Error_Concentration!$F:$F,C3600)=0,"",SUMIFS(Q3_SQL_Error_Concentration!$I:$I,Q3_SQL_Error_Concentration!$A:$A,A3600,Q3_SQL_Error_Concentration!$E:$E,B3600,Q3_SQL_Error_Concentration!$F:$F,C3600))</f>
        <v/>
      </c>
      <c r="H3600" s="5" t="str">
        <f t="shared" si="337"/>
        <v/>
      </c>
      <c r="I3600" s="5">
        <f>IF(D3600&gt;=Q3_Validation!$C$2,1,0)</f>
        <v>0</v>
      </c>
      <c r="J3600" s="8" t="str">
        <f t="shared" si="338"/>
        <v/>
      </c>
      <c r="K3600" s="5" t="str">
        <f t="shared" si="339"/>
        <v>excluded</v>
      </c>
      <c r="L3600" s="5">
        <f t="shared" si="340"/>
        <v>0</v>
      </c>
      <c r="M3600" s="5">
        <f t="shared" si="341"/>
        <v>0</v>
      </c>
    </row>
    <row r="3601" spans="1:13">
      <c r="A3601" s="5">
        <v>5621</v>
      </c>
      <c r="B3601" s="5">
        <v>20</v>
      </c>
      <c r="C3601" s="5" t="s">
        <v>62</v>
      </c>
      <c r="D3601" s="5">
        <v>153</v>
      </c>
      <c r="E3601" s="5">
        <v>6</v>
      </c>
      <c r="F3601" s="8">
        <f t="shared" si="336"/>
        <v>3.9215686274509802</v>
      </c>
      <c r="G3601" s="5" t="str">
        <f>IF(COUNTIFS(Q3_SQL_Error_Concentration!$A:$A,A3601,Q3_SQL_Error_Concentration!$E:$E,B3601,Q3_SQL_Error_Concentration!$F:$F,C3601)=0,"",SUMIFS(Q3_SQL_Error_Concentration!$I:$I,Q3_SQL_Error_Concentration!$A:$A,A3601,Q3_SQL_Error_Concentration!$E:$E,B3601,Q3_SQL_Error_Concentration!$F:$F,C3601))</f>
        <v/>
      </c>
      <c r="H3601" s="5" t="str">
        <f t="shared" si="337"/>
        <v/>
      </c>
      <c r="I3601" s="5">
        <f>IF(D3601&gt;=Q3_Validation!$C$2,1,0)</f>
        <v>0</v>
      </c>
      <c r="J3601" s="8" t="str">
        <f t="shared" si="338"/>
        <v/>
      </c>
      <c r="K3601" s="5" t="str">
        <f t="shared" si="339"/>
        <v>excluded</v>
      </c>
      <c r="L3601" s="5">
        <f t="shared" si="340"/>
        <v>0</v>
      </c>
      <c r="M3601" s="5">
        <f t="shared" si="341"/>
        <v>0</v>
      </c>
    </row>
    <row r="3602" spans="1:13">
      <c r="A3602" s="5">
        <v>5621</v>
      </c>
      <c r="B3602" s="5">
        <v>21</v>
      </c>
      <c r="C3602" s="5" t="s">
        <v>63</v>
      </c>
      <c r="D3602" s="5">
        <v>189</v>
      </c>
      <c r="E3602" s="5">
        <v>5</v>
      </c>
      <c r="F3602" s="8">
        <f t="shared" si="336"/>
        <v>2.6455026455026456</v>
      </c>
      <c r="G3602" s="5" t="str">
        <f>IF(COUNTIFS(Q3_SQL_Error_Concentration!$A:$A,A3602,Q3_SQL_Error_Concentration!$E:$E,B3602,Q3_SQL_Error_Concentration!$F:$F,C3602)=0,"",SUMIFS(Q3_SQL_Error_Concentration!$I:$I,Q3_SQL_Error_Concentration!$A:$A,A3602,Q3_SQL_Error_Concentration!$E:$E,B3602,Q3_SQL_Error_Concentration!$F:$F,C3602))</f>
        <v/>
      </c>
      <c r="H3602" s="5" t="str">
        <f t="shared" si="337"/>
        <v/>
      </c>
      <c r="I3602" s="5">
        <f>IF(D3602&gt;=Q3_Validation!$C$2,1,0)</f>
        <v>0</v>
      </c>
      <c r="J3602" s="8" t="str">
        <f t="shared" si="338"/>
        <v/>
      </c>
      <c r="K3602" s="5" t="str">
        <f t="shared" si="339"/>
        <v>excluded</v>
      </c>
      <c r="L3602" s="5">
        <f t="shared" si="340"/>
        <v>0</v>
      </c>
      <c r="M3602" s="5">
        <f t="shared" si="341"/>
        <v>0</v>
      </c>
    </row>
    <row r="3603" spans="1:13">
      <c r="A3603" s="5">
        <v>5621</v>
      </c>
      <c r="B3603" s="5">
        <v>21</v>
      </c>
      <c r="C3603" s="5" t="s">
        <v>62</v>
      </c>
      <c r="D3603" s="5">
        <v>249</v>
      </c>
      <c r="E3603" s="5">
        <v>6</v>
      </c>
      <c r="F3603" s="8">
        <f t="shared" si="336"/>
        <v>2.4096385542168677</v>
      </c>
      <c r="G3603" s="5" t="str">
        <f>IF(COUNTIFS(Q3_SQL_Error_Concentration!$A:$A,A3603,Q3_SQL_Error_Concentration!$E:$E,B3603,Q3_SQL_Error_Concentration!$F:$F,C3603)=0,"",SUMIFS(Q3_SQL_Error_Concentration!$I:$I,Q3_SQL_Error_Concentration!$A:$A,A3603,Q3_SQL_Error_Concentration!$E:$E,B3603,Q3_SQL_Error_Concentration!$F:$F,C3603))</f>
        <v/>
      </c>
      <c r="H3603" s="5" t="str">
        <f t="shared" si="337"/>
        <v/>
      </c>
      <c r="I3603" s="5">
        <f>IF(D3603&gt;=Q3_Validation!$C$2,1,0)</f>
        <v>0</v>
      </c>
      <c r="J3603" s="8" t="str">
        <f t="shared" si="338"/>
        <v/>
      </c>
      <c r="K3603" s="5" t="str">
        <f t="shared" si="339"/>
        <v>excluded</v>
      </c>
      <c r="L3603" s="5">
        <f t="shared" si="340"/>
        <v>0</v>
      </c>
      <c r="M3603" s="5">
        <f t="shared" si="341"/>
        <v>0</v>
      </c>
    </row>
    <row r="3604" spans="1:13">
      <c r="A3604" s="5">
        <v>5621</v>
      </c>
      <c r="B3604" s="5">
        <v>22</v>
      </c>
      <c r="C3604" s="5" t="s">
        <v>63</v>
      </c>
      <c r="D3604" s="5">
        <v>95</v>
      </c>
      <c r="E3604" s="5">
        <v>2</v>
      </c>
      <c r="F3604" s="8">
        <f t="shared" si="336"/>
        <v>2.1052631578947367</v>
      </c>
      <c r="G3604" s="5" t="str">
        <f>IF(COUNTIFS(Q3_SQL_Error_Concentration!$A:$A,A3604,Q3_SQL_Error_Concentration!$E:$E,B3604,Q3_SQL_Error_Concentration!$F:$F,C3604)=0,"",SUMIFS(Q3_SQL_Error_Concentration!$I:$I,Q3_SQL_Error_Concentration!$A:$A,A3604,Q3_SQL_Error_Concentration!$E:$E,B3604,Q3_SQL_Error_Concentration!$F:$F,C3604))</f>
        <v/>
      </c>
      <c r="H3604" s="5" t="str">
        <f t="shared" si="337"/>
        <v/>
      </c>
      <c r="I3604" s="5">
        <f>IF(D3604&gt;=Q3_Validation!$C$2,1,0)</f>
        <v>0</v>
      </c>
      <c r="J3604" s="8" t="str">
        <f t="shared" si="338"/>
        <v/>
      </c>
      <c r="K3604" s="5" t="str">
        <f t="shared" si="339"/>
        <v>excluded</v>
      </c>
      <c r="L3604" s="5">
        <f t="shared" si="340"/>
        <v>0</v>
      </c>
      <c r="M3604" s="5">
        <f t="shared" si="341"/>
        <v>0</v>
      </c>
    </row>
    <row r="3605" spans="1:13">
      <c r="A3605" s="5">
        <v>5621</v>
      </c>
      <c r="B3605" s="5">
        <v>22</v>
      </c>
      <c r="C3605" s="5" t="s">
        <v>62</v>
      </c>
      <c r="D3605" s="5">
        <v>162</v>
      </c>
      <c r="E3605" s="5">
        <v>3</v>
      </c>
      <c r="F3605" s="8">
        <f t="shared" si="336"/>
        <v>1.8518518518518519</v>
      </c>
      <c r="G3605" s="5" t="str">
        <f>IF(COUNTIFS(Q3_SQL_Error_Concentration!$A:$A,A3605,Q3_SQL_Error_Concentration!$E:$E,B3605,Q3_SQL_Error_Concentration!$F:$F,C3605)=0,"",SUMIFS(Q3_SQL_Error_Concentration!$I:$I,Q3_SQL_Error_Concentration!$A:$A,A3605,Q3_SQL_Error_Concentration!$E:$E,B3605,Q3_SQL_Error_Concentration!$F:$F,C3605))</f>
        <v/>
      </c>
      <c r="H3605" s="5" t="str">
        <f t="shared" si="337"/>
        <v/>
      </c>
      <c r="I3605" s="5">
        <f>IF(D3605&gt;=Q3_Validation!$C$2,1,0)</f>
        <v>0</v>
      </c>
      <c r="J3605" s="8" t="str">
        <f t="shared" si="338"/>
        <v/>
      </c>
      <c r="K3605" s="5" t="str">
        <f t="shared" si="339"/>
        <v>excluded</v>
      </c>
      <c r="L3605" s="5">
        <f t="shared" si="340"/>
        <v>0</v>
      </c>
      <c r="M3605" s="5">
        <f t="shared" si="341"/>
        <v>0</v>
      </c>
    </row>
    <row r="3606" spans="1:13">
      <c r="A3606" s="5">
        <v>5621</v>
      </c>
      <c r="B3606" s="5">
        <v>23</v>
      </c>
      <c r="C3606" s="5" t="s">
        <v>63</v>
      </c>
      <c r="D3606" s="5">
        <v>66</v>
      </c>
      <c r="E3606" s="5">
        <v>1</v>
      </c>
      <c r="F3606" s="8">
        <f t="shared" si="336"/>
        <v>1.5151515151515151</v>
      </c>
      <c r="G3606" s="5" t="str">
        <f>IF(COUNTIFS(Q3_SQL_Error_Concentration!$A:$A,A3606,Q3_SQL_Error_Concentration!$E:$E,B3606,Q3_SQL_Error_Concentration!$F:$F,C3606)=0,"",SUMIFS(Q3_SQL_Error_Concentration!$I:$I,Q3_SQL_Error_Concentration!$A:$A,A3606,Q3_SQL_Error_Concentration!$E:$E,B3606,Q3_SQL_Error_Concentration!$F:$F,C3606))</f>
        <v/>
      </c>
      <c r="H3606" s="5" t="str">
        <f t="shared" si="337"/>
        <v/>
      </c>
      <c r="I3606" s="5">
        <f>IF(D3606&gt;=Q3_Validation!$C$2,1,0)</f>
        <v>0</v>
      </c>
      <c r="J3606" s="8" t="str">
        <f t="shared" si="338"/>
        <v/>
      </c>
      <c r="K3606" s="5" t="str">
        <f t="shared" si="339"/>
        <v>excluded</v>
      </c>
      <c r="L3606" s="5">
        <f t="shared" si="340"/>
        <v>0</v>
      </c>
      <c r="M3606" s="5">
        <f t="shared" si="341"/>
        <v>0</v>
      </c>
    </row>
    <row r="3607" spans="1:13">
      <c r="A3607" s="5">
        <v>5621</v>
      </c>
      <c r="B3607" s="5">
        <v>23</v>
      </c>
      <c r="C3607" s="5" t="s">
        <v>62</v>
      </c>
      <c r="D3607" s="5">
        <v>86</v>
      </c>
      <c r="E3607" s="5">
        <v>3</v>
      </c>
      <c r="F3607" s="8">
        <f t="shared" si="336"/>
        <v>3.4883720930232558</v>
      </c>
      <c r="G3607" s="5" t="str">
        <f>IF(COUNTIFS(Q3_SQL_Error_Concentration!$A:$A,A3607,Q3_SQL_Error_Concentration!$E:$E,B3607,Q3_SQL_Error_Concentration!$F:$F,C3607)=0,"",SUMIFS(Q3_SQL_Error_Concentration!$I:$I,Q3_SQL_Error_Concentration!$A:$A,A3607,Q3_SQL_Error_Concentration!$E:$E,B3607,Q3_SQL_Error_Concentration!$F:$F,C3607))</f>
        <v/>
      </c>
      <c r="H3607" s="5" t="str">
        <f t="shared" si="337"/>
        <v/>
      </c>
      <c r="I3607" s="5">
        <f>IF(D3607&gt;=Q3_Validation!$C$2,1,0)</f>
        <v>0</v>
      </c>
      <c r="J3607" s="8" t="str">
        <f t="shared" si="338"/>
        <v/>
      </c>
      <c r="K3607" s="5" t="str">
        <f t="shared" si="339"/>
        <v>excluded</v>
      </c>
      <c r="L3607" s="5">
        <f t="shared" si="340"/>
        <v>0</v>
      </c>
      <c r="M3607" s="5">
        <f t="shared" si="341"/>
        <v>0</v>
      </c>
    </row>
    <row r="3608" spans="1:13">
      <c r="A3608" s="5">
        <v>5651</v>
      </c>
      <c r="B3608" s="5">
        <v>0</v>
      </c>
      <c r="C3608" s="5" t="s">
        <v>63</v>
      </c>
      <c r="D3608" s="5">
        <v>168</v>
      </c>
      <c r="E3608" s="5">
        <v>1</v>
      </c>
      <c r="F3608" s="8">
        <f t="shared" si="336"/>
        <v>0.59523809523809523</v>
      </c>
      <c r="G3608" s="5" t="str">
        <f>IF(COUNTIFS(Q3_SQL_Error_Concentration!$A:$A,A3608,Q3_SQL_Error_Concentration!$E:$E,B3608,Q3_SQL_Error_Concentration!$F:$F,C3608)=0,"",SUMIFS(Q3_SQL_Error_Concentration!$I:$I,Q3_SQL_Error_Concentration!$A:$A,A3608,Q3_SQL_Error_Concentration!$E:$E,B3608,Q3_SQL_Error_Concentration!$F:$F,C3608))</f>
        <v/>
      </c>
      <c r="H3608" s="5" t="str">
        <f t="shared" si="337"/>
        <v/>
      </c>
      <c r="I3608" s="5">
        <f>IF(D3608&gt;=Q3_Validation!$C$2,1,0)</f>
        <v>0</v>
      </c>
      <c r="J3608" s="8" t="str">
        <f t="shared" si="338"/>
        <v/>
      </c>
      <c r="K3608" s="5" t="str">
        <f t="shared" si="339"/>
        <v>excluded</v>
      </c>
      <c r="L3608" s="5">
        <f t="shared" si="340"/>
        <v>17</v>
      </c>
      <c r="M3608" s="5">
        <f t="shared" si="341"/>
        <v>0</v>
      </c>
    </row>
    <row r="3609" spans="1:13">
      <c r="A3609" s="5">
        <v>5651</v>
      </c>
      <c r="B3609" s="5">
        <v>0</v>
      </c>
      <c r="C3609" s="5" t="s">
        <v>64</v>
      </c>
      <c r="D3609" s="5">
        <v>57</v>
      </c>
      <c r="E3609" s="5">
        <v>1</v>
      </c>
      <c r="F3609" s="8">
        <f t="shared" si="336"/>
        <v>1.7543859649122806</v>
      </c>
      <c r="G3609" s="5" t="str">
        <f>IF(COUNTIFS(Q3_SQL_Error_Concentration!$A:$A,A3609,Q3_SQL_Error_Concentration!$E:$E,B3609,Q3_SQL_Error_Concentration!$F:$F,C3609)=0,"",SUMIFS(Q3_SQL_Error_Concentration!$I:$I,Q3_SQL_Error_Concentration!$A:$A,A3609,Q3_SQL_Error_Concentration!$E:$E,B3609,Q3_SQL_Error_Concentration!$F:$F,C3609))</f>
        <v/>
      </c>
      <c r="H3609" s="5" t="str">
        <f t="shared" si="337"/>
        <v/>
      </c>
      <c r="I3609" s="5">
        <f>IF(D3609&gt;=Q3_Validation!$C$2,1,0)</f>
        <v>0</v>
      </c>
      <c r="J3609" s="8" t="str">
        <f t="shared" si="338"/>
        <v/>
      </c>
      <c r="K3609" s="5" t="str">
        <f t="shared" si="339"/>
        <v>excluded</v>
      </c>
      <c r="L3609" s="5">
        <f t="shared" si="340"/>
        <v>17</v>
      </c>
      <c r="M3609" s="5">
        <f t="shared" si="341"/>
        <v>0</v>
      </c>
    </row>
    <row r="3610" spans="1:13">
      <c r="A3610" s="5">
        <v>5651</v>
      </c>
      <c r="B3610" s="5">
        <v>0</v>
      </c>
      <c r="C3610" s="5" t="s">
        <v>62</v>
      </c>
      <c r="D3610" s="5">
        <v>246</v>
      </c>
      <c r="E3610" s="5">
        <v>5</v>
      </c>
      <c r="F3610" s="8">
        <f t="shared" si="336"/>
        <v>2.0325203252032522</v>
      </c>
      <c r="G3610" s="5" t="str">
        <f>IF(COUNTIFS(Q3_SQL_Error_Concentration!$A:$A,A3610,Q3_SQL_Error_Concentration!$E:$E,B3610,Q3_SQL_Error_Concentration!$F:$F,C3610)=0,"",SUMIFS(Q3_SQL_Error_Concentration!$I:$I,Q3_SQL_Error_Concentration!$A:$A,A3610,Q3_SQL_Error_Concentration!$E:$E,B3610,Q3_SQL_Error_Concentration!$F:$F,C3610))</f>
        <v/>
      </c>
      <c r="H3610" s="5" t="str">
        <f t="shared" si="337"/>
        <v/>
      </c>
      <c r="I3610" s="5">
        <f>IF(D3610&gt;=Q3_Validation!$C$2,1,0)</f>
        <v>0</v>
      </c>
      <c r="J3610" s="8" t="str">
        <f t="shared" si="338"/>
        <v/>
      </c>
      <c r="K3610" s="5" t="str">
        <f t="shared" si="339"/>
        <v>excluded</v>
      </c>
      <c r="L3610" s="5">
        <f t="shared" si="340"/>
        <v>17</v>
      </c>
      <c r="M3610" s="5">
        <f t="shared" si="341"/>
        <v>0</v>
      </c>
    </row>
    <row r="3611" spans="1:13">
      <c r="A3611" s="5">
        <v>5651</v>
      </c>
      <c r="B3611" s="5">
        <v>1</v>
      </c>
      <c r="C3611" s="5" t="s">
        <v>63</v>
      </c>
      <c r="D3611" s="5">
        <v>241</v>
      </c>
      <c r="E3611" s="5">
        <v>5</v>
      </c>
      <c r="F3611" s="8">
        <f t="shared" si="336"/>
        <v>2.0746887966804981</v>
      </c>
      <c r="G3611" s="5" t="str">
        <f>IF(COUNTIFS(Q3_SQL_Error_Concentration!$A:$A,A3611,Q3_SQL_Error_Concentration!$E:$E,B3611,Q3_SQL_Error_Concentration!$F:$F,C3611)=0,"",SUMIFS(Q3_SQL_Error_Concentration!$I:$I,Q3_SQL_Error_Concentration!$A:$A,A3611,Q3_SQL_Error_Concentration!$E:$E,B3611,Q3_SQL_Error_Concentration!$F:$F,C3611))</f>
        <v/>
      </c>
      <c r="H3611" s="5" t="str">
        <f t="shared" si="337"/>
        <v/>
      </c>
      <c r="I3611" s="5">
        <f>IF(D3611&gt;=Q3_Validation!$C$2,1,0)</f>
        <v>0</v>
      </c>
      <c r="J3611" s="8" t="str">
        <f t="shared" si="338"/>
        <v/>
      </c>
      <c r="K3611" s="5" t="str">
        <f t="shared" si="339"/>
        <v>excluded</v>
      </c>
      <c r="L3611" s="5">
        <f t="shared" si="340"/>
        <v>17</v>
      </c>
      <c r="M3611" s="5">
        <f t="shared" si="341"/>
        <v>0</v>
      </c>
    </row>
    <row r="3612" spans="1:13">
      <c r="A3612" s="5">
        <v>5651</v>
      </c>
      <c r="B3612" s="5">
        <v>1</v>
      </c>
      <c r="C3612" s="5" t="s">
        <v>64</v>
      </c>
      <c r="D3612" s="5">
        <v>78</v>
      </c>
      <c r="E3612" s="5">
        <v>2</v>
      </c>
      <c r="F3612" s="8">
        <f t="shared" si="336"/>
        <v>2.5641025641025643</v>
      </c>
      <c r="G3612" s="5" t="str">
        <f>IF(COUNTIFS(Q3_SQL_Error_Concentration!$A:$A,A3612,Q3_SQL_Error_Concentration!$E:$E,B3612,Q3_SQL_Error_Concentration!$F:$F,C3612)=0,"",SUMIFS(Q3_SQL_Error_Concentration!$I:$I,Q3_SQL_Error_Concentration!$A:$A,A3612,Q3_SQL_Error_Concentration!$E:$E,B3612,Q3_SQL_Error_Concentration!$F:$F,C3612))</f>
        <v/>
      </c>
      <c r="H3612" s="5" t="str">
        <f t="shared" si="337"/>
        <v/>
      </c>
      <c r="I3612" s="5">
        <f>IF(D3612&gt;=Q3_Validation!$C$2,1,0)</f>
        <v>0</v>
      </c>
      <c r="J3612" s="8" t="str">
        <f t="shared" si="338"/>
        <v/>
      </c>
      <c r="K3612" s="5" t="str">
        <f t="shared" si="339"/>
        <v>excluded</v>
      </c>
      <c r="L3612" s="5">
        <f t="shared" si="340"/>
        <v>17</v>
      </c>
      <c r="M3612" s="5">
        <f t="shared" si="341"/>
        <v>0</v>
      </c>
    </row>
    <row r="3613" spans="1:13">
      <c r="A3613" s="5">
        <v>5651</v>
      </c>
      <c r="B3613" s="5">
        <v>1</v>
      </c>
      <c r="C3613" s="5" t="s">
        <v>62</v>
      </c>
      <c r="D3613" s="5">
        <v>285</v>
      </c>
      <c r="E3613" s="5">
        <v>1</v>
      </c>
      <c r="F3613" s="8">
        <f t="shared" si="336"/>
        <v>0.35087719298245612</v>
      </c>
      <c r="G3613" s="5" t="str">
        <f>IF(COUNTIFS(Q3_SQL_Error_Concentration!$A:$A,A3613,Q3_SQL_Error_Concentration!$E:$E,B3613,Q3_SQL_Error_Concentration!$F:$F,C3613)=0,"",SUMIFS(Q3_SQL_Error_Concentration!$I:$I,Q3_SQL_Error_Concentration!$A:$A,A3613,Q3_SQL_Error_Concentration!$E:$E,B3613,Q3_SQL_Error_Concentration!$F:$F,C3613))</f>
        <v/>
      </c>
      <c r="H3613" s="5" t="str">
        <f t="shared" si="337"/>
        <v/>
      </c>
      <c r="I3613" s="5">
        <f>IF(D3613&gt;=Q3_Validation!$C$2,1,0)</f>
        <v>0</v>
      </c>
      <c r="J3613" s="8" t="str">
        <f t="shared" si="338"/>
        <v/>
      </c>
      <c r="K3613" s="5" t="str">
        <f t="shared" si="339"/>
        <v>excluded</v>
      </c>
      <c r="L3613" s="5">
        <f t="shared" si="340"/>
        <v>17</v>
      </c>
      <c r="M3613" s="5">
        <f t="shared" si="341"/>
        <v>0</v>
      </c>
    </row>
    <row r="3614" spans="1:13">
      <c r="A3614" s="5">
        <v>5651</v>
      </c>
      <c r="B3614" s="5">
        <v>2</v>
      </c>
      <c r="C3614" s="5" t="s">
        <v>63</v>
      </c>
      <c r="D3614" s="5">
        <v>189</v>
      </c>
      <c r="E3614" s="5">
        <v>1</v>
      </c>
      <c r="F3614" s="8">
        <f t="shared" si="336"/>
        <v>0.52910052910052907</v>
      </c>
      <c r="G3614" s="5" t="str">
        <f>IF(COUNTIFS(Q3_SQL_Error_Concentration!$A:$A,A3614,Q3_SQL_Error_Concentration!$E:$E,B3614,Q3_SQL_Error_Concentration!$F:$F,C3614)=0,"",SUMIFS(Q3_SQL_Error_Concentration!$I:$I,Q3_SQL_Error_Concentration!$A:$A,A3614,Q3_SQL_Error_Concentration!$E:$E,B3614,Q3_SQL_Error_Concentration!$F:$F,C3614))</f>
        <v/>
      </c>
      <c r="H3614" s="5" t="str">
        <f t="shared" si="337"/>
        <v/>
      </c>
      <c r="I3614" s="5">
        <f>IF(D3614&gt;=Q3_Validation!$C$2,1,0)</f>
        <v>0</v>
      </c>
      <c r="J3614" s="8" t="str">
        <f t="shared" si="338"/>
        <v/>
      </c>
      <c r="K3614" s="5" t="str">
        <f t="shared" si="339"/>
        <v>excluded</v>
      </c>
      <c r="L3614" s="5">
        <f t="shared" si="340"/>
        <v>17</v>
      </c>
      <c r="M3614" s="5">
        <f t="shared" si="341"/>
        <v>0</v>
      </c>
    </row>
    <row r="3615" spans="1:13">
      <c r="A3615" s="5">
        <v>5651</v>
      </c>
      <c r="B3615" s="5">
        <v>2</v>
      </c>
      <c r="C3615" s="5" t="s">
        <v>64</v>
      </c>
      <c r="D3615" s="5">
        <v>60</v>
      </c>
      <c r="E3615" s="5">
        <v>1</v>
      </c>
      <c r="F3615" s="8">
        <f t="shared" si="336"/>
        <v>1.6666666666666667</v>
      </c>
      <c r="G3615" s="5" t="str">
        <f>IF(COUNTIFS(Q3_SQL_Error_Concentration!$A:$A,A3615,Q3_SQL_Error_Concentration!$E:$E,B3615,Q3_SQL_Error_Concentration!$F:$F,C3615)=0,"",SUMIFS(Q3_SQL_Error_Concentration!$I:$I,Q3_SQL_Error_Concentration!$A:$A,A3615,Q3_SQL_Error_Concentration!$E:$E,B3615,Q3_SQL_Error_Concentration!$F:$F,C3615))</f>
        <v/>
      </c>
      <c r="H3615" s="5" t="str">
        <f t="shared" si="337"/>
        <v/>
      </c>
      <c r="I3615" s="5">
        <f>IF(D3615&gt;=Q3_Validation!$C$2,1,0)</f>
        <v>0</v>
      </c>
      <c r="J3615" s="8" t="str">
        <f t="shared" si="338"/>
        <v/>
      </c>
      <c r="K3615" s="5" t="str">
        <f t="shared" si="339"/>
        <v>excluded</v>
      </c>
      <c r="L3615" s="5">
        <f t="shared" si="340"/>
        <v>17</v>
      </c>
      <c r="M3615" s="5">
        <f t="shared" si="341"/>
        <v>0</v>
      </c>
    </row>
    <row r="3616" spans="1:13">
      <c r="A3616" s="5">
        <v>5651</v>
      </c>
      <c r="B3616" s="5">
        <v>2</v>
      </c>
      <c r="C3616" s="5" t="s">
        <v>62</v>
      </c>
      <c r="D3616" s="5">
        <v>307</v>
      </c>
      <c r="E3616" s="5">
        <v>8</v>
      </c>
      <c r="F3616" s="8">
        <f t="shared" si="336"/>
        <v>2.6058631921824102</v>
      </c>
      <c r="G3616" s="5" t="str">
        <f>IF(COUNTIFS(Q3_SQL_Error_Concentration!$A:$A,A3616,Q3_SQL_Error_Concentration!$E:$E,B3616,Q3_SQL_Error_Concentration!$F:$F,C3616)=0,"",SUMIFS(Q3_SQL_Error_Concentration!$I:$I,Q3_SQL_Error_Concentration!$A:$A,A3616,Q3_SQL_Error_Concentration!$E:$E,B3616,Q3_SQL_Error_Concentration!$F:$F,C3616))</f>
        <v/>
      </c>
      <c r="H3616" s="5" t="str">
        <f t="shared" si="337"/>
        <v/>
      </c>
      <c r="I3616" s="5">
        <f>IF(D3616&gt;=Q3_Validation!$C$2,1,0)</f>
        <v>0</v>
      </c>
      <c r="J3616" s="8" t="str">
        <f t="shared" si="338"/>
        <v/>
      </c>
      <c r="K3616" s="5" t="str">
        <f t="shared" si="339"/>
        <v>excluded</v>
      </c>
      <c r="L3616" s="5">
        <f t="shared" si="340"/>
        <v>17</v>
      </c>
      <c r="M3616" s="5">
        <f t="shared" si="341"/>
        <v>0</v>
      </c>
    </row>
    <row r="3617" spans="1:13">
      <c r="A3617" s="5">
        <v>5651</v>
      </c>
      <c r="B3617" s="5">
        <v>3</v>
      </c>
      <c r="C3617" s="5" t="s">
        <v>63</v>
      </c>
      <c r="D3617" s="5">
        <v>388</v>
      </c>
      <c r="E3617" s="5">
        <v>16</v>
      </c>
      <c r="F3617" s="8">
        <f t="shared" si="336"/>
        <v>4.1237113402061851</v>
      </c>
      <c r="G3617" s="5" t="str">
        <f>IF(COUNTIFS(Q3_SQL_Error_Concentration!$A:$A,A3617,Q3_SQL_Error_Concentration!$E:$E,B3617,Q3_SQL_Error_Concentration!$F:$F,C3617)=0,"",SUMIFS(Q3_SQL_Error_Concentration!$I:$I,Q3_SQL_Error_Concentration!$A:$A,A3617,Q3_SQL_Error_Concentration!$E:$E,B3617,Q3_SQL_Error_Concentration!$F:$F,C3617))</f>
        <v/>
      </c>
      <c r="H3617" s="5" t="str">
        <f t="shared" si="337"/>
        <v/>
      </c>
      <c r="I3617" s="5">
        <f>IF(D3617&gt;=Q3_Validation!$C$2,1,0)</f>
        <v>0</v>
      </c>
      <c r="J3617" s="8" t="str">
        <f t="shared" si="338"/>
        <v/>
      </c>
      <c r="K3617" s="5" t="str">
        <f t="shared" si="339"/>
        <v>excluded</v>
      </c>
      <c r="L3617" s="5">
        <f t="shared" si="340"/>
        <v>17</v>
      </c>
      <c r="M3617" s="5">
        <f t="shared" si="341"/>
        <v>0</v>
      </c>
    </row>
    <row r="3618" spans="1:13">
      <c r="A3618" s="5">
        <v>5651</v>
      </c>
      <c r="B3618" s="5">
        <v>3</v>
      </c>
      <c r="C3618" s="5" t="s">
        <v>64</v>
      </c>
      <c r="D3618" s="5">
        <v>151</v>
      </c>
      <c r="E3618" s="5">
        <v>2</v>
      </c>
      <c r="F3618" s="8">
        <f t="shared" si="336"/>
        <v>1.3245033112582782</v>
      </c>
      <c r="G3618" s="5" t="str">
        <f>IF(COUNTIFS(Q3_SQL_Error_Concentration!$A:$A,A3618,Q3_SQL_Error_Concentration!$E:$E,B3618,Q3_SQL_Error_Concentration!$F:$F,C3618)=0,"",SUMIFS(Q3_SQL_Error_Concentration!$I:$I,Q3_SQL_Error_Concentration!$A:$A,A3618,Q3_SQL_Error_Concentration!$E:$E,B3618,Q3_SQL_Error_Concentration!$F:$F,C3618))</f>
        <v/>
      </c>
      <c r="H3618" s="5" t="str">
        <f t="shared" si="337"/>
        <v/>
      </c>
      <c r="I3618" s="5">
        <f>IF(D3618&gt;=Q3_Validation!$C$2,1,0)</f>
        <v>0</v>
      </c>
      <c r="J3618" s="8" t="str">
        <f t="shared" si="338"/>
        <v/>
      </c>
      <c r="K3618" s="5" t="str">
        <f t="shared" si="339"/>
        <v>excluded</v>
      </c>
      <c r="L3618" s="5">
        <f t="shared" si="340"/>
        <v>17</v>
      </c>
      <c r="M3618" s="5">
        <f t="shared" si="341"/>
        <v>0</v>
      </c>
    </row>
    <row r="3619" spans="1:13">
      <c r="A3619" s="5">
        <v>5651</v>
      </c>
      <c r="B3619" s="5">
        <v>3</v>
      </c>
      <c r="C3619" s="5" t="s">
        <v>62</v>
      </c>
      <c r="D3619" s="5">
        <v>892</v>
      </c>
      <c r="E3619" s="5">
        <v>17</v>
      </c>
      <c r="F3619" s="8">
        <f t="shared" si="336"/>
        <v>1.905829596412556</v>
      </c>
      <c r="G3619" s="5" t="str">
        <f>IF(COUNTIFS(Q3_SQL_Error_Concentration!$A:$A,A3619,Q3_SQL_Error_Concentration!$E:$E,B3619,Q3_SQL_Error_Concentration!$F:$F,C3619)=0,"",SUMIFS(Q3_SQL_Error_Concentration!$I:$I,Q3_SQL_Error_Concentration!$A:$A,A3619,Q3_SQL_Error_Concentration!$E:$E,B3619,Q3_SQL_Error_Concentration!$F:$F,C3619))</f>
        <v/>
      </c>
      <c r="H3619" s="5" t="str">
        <f t="shared" si="337"/>
        <v/>
      </c>
      <c r="I3619" s="5">
        <f>IF(D3619&gt;=Q3_Validation!$C$2,1,0)</f>
        <v>1</v>
      </c>
      <c r="J3619" s="8">
        <f t="shared" si="338"/>
        <v>1.905829596412556</v>
      </c>
      <c r="K3619" s="5" t="str">
        <f t="shared" si="339"/>
        <v>normal</v>
      </c>
      <c r="L3619" s="5">
        <f t="shared" si="340"/>
        <v>17</v>
      </c>
      <c r="M3619" s="5">
        <f t="shared" si="341"/>
        <v>0</v>
      </c>
    </row>
    <row r="3620" spans="1:13">
      <c r="A3620" s="5">
        <v>5651</v>
      </c>
      <c r="B3620" s="5">
        <v>4</v>
      </c>
      <c r="C3620" s="5" t="s">
        <v>63</v>
      </c>
      <c r="D3620" s="5">
        <v>272</v>
      </c>
      <c r="E3620" s="5">
        <v>7</v>
      </c>
      <c r="F3620" s="8">
        <f t="shared" si="336"/>
        <v>2.5735294117647061</v>
      </c>
      <c r="G3620" s="5" t="str">
        <f>IF(COUNTIFS(Q3_SQL_Error_Concentration!$A:$A,A3620,Q3_SQL_Error_Concentration!$E:$E,B3620,Q3_SQL_Error_Concentration!$F:$F,C3620)=0,"",SUMIFS(Q3_SQL_Error_Concentration!$I:$I,Q3_SQL_Error_Concentration!$A:$A,A3620,Q3_SQL_Error_Concentration!$E:$E,B3620,Q3_SQL_Error_Concentration!$F:$F,C3620))</f>
        <v/>
      </c>
      <c r="H3620" s="5" t="str">
        <f t="shared" si="337"/>
        <v/>
      </c>
      <c r="I3620" s="5">
        <f>IF(D3620&gt;=Q3_Validation!$C$2,1,0)</f>
        <v>0</v>
      </c>
      <c r="J3620" s="8" t="str">
        <f t="shared" si="338"/>
        <v/>
      </c>
      <c r="K3620" s="5" t="str">
        <f t="shared" si="339"/>
        <v>excluded</v>
      </c>
      <c r="L3620" s="5">
        <f t="shared" si="340"/>
        <v>17</v>
      </c>
      <c r="M3620" s="5">
        <f t="shared" si="341"/>
        <v>0</v>
      </c>
    </row>
    <row r="3621" spans="1:13">
      <c r="A3621" s="5">
        <v>5651</v>
      </c>
      <c r="B3621" s="5">
        <v>4</v>
      </c>
      <c r="C3621" s="5" t="s">
        <v>64</v>
      </c>
      <c r="D3621" s="5">
        <v>110</v>
      </c>
      <c r="E3621" s="5">
        <v>1</v>
      </c>
      <c r="F3621" s="8">
        <f t="shared" si="336"/>
        <v>0.90909090909090906</v>
      </c>
      <c r="G3621" s="5" t="str">
        <f>IF(COUNTIFS(Q3_SQL_Error_Concentration!$A:$A,A3621,Q3_SQL_Error_Concentration!$E:$E,B3621,Q3_SQL_Error_Concentration!$F:$F,C3621)=0,"",SUMIFS(Q3_SQL_Error_Concentration!$I:$I,Q3_SQL_Error_Concentration!$A:$A,A3621,Q3_SQL_Error_Concentration!$E:$E,B3621,Q3_SQL_Error_Concentration!$F:$F,C3621))</f>
        <v/>
      </c>
      <c r="H3621" s="5" t="str">
        <f t="shared" si="337"/>
        <v/>
      </c>
      <c r="I3621" s="5">
        <f>IF(D3621&gt;=Q3_Validation!$C$2,1,0)</f>
        <v>0</v>
      </c>
      <c r="J3621" s="8" t="str">
        <f t="shared" si="338"/>
        <v/>
      </c>
      <c r="K3621" s="5" t="str">
        <f t="shared" si="339"/>
        <v>excluded</v>
      </c>
      <c r="L3621" s="5">
        <f t="shared" si="340"/>
        <v>17</v>
      </c>
      <c r="M3621" s="5">
        <f t="shared" si="341"/>
        <v>0</v>
      </c>
    </row>
    <row r="3622" spans="1:13">
      <c r="A3622" s="5">
        <v>5651</v>
      </c>
      <c r="B3622" s="5">
        <v>4</v>
      </c>
      <c r="C3622" s="5" t="s">
        <v>62</v>
      </c>
      <c r="D3622" s="5">
        <v>415</v>
      </c>
      <c r="E3622" s="5">
        <v>13</v>
      </c>
      <c r="F3622" s="8">
        <f t="shared" si="336"/>
        <v>3.1325301204819276</v>
      </c>
      <c r="G3622" s="5" t="str">
        <f>IF(COUNTIFS(Q3_SQL_Error_Concentration!$A:$A,A3622,Q3_SQL_Error_Concentration!$E:$E,B3622,Q3_SQL_Error_Concentration!$F:$F,C3622)=0,"",SUMIFS(Q3_SQL_Error_Concentration!$I:$I,Q3_SQL_Error_Concentration!$A:$A,A3622,Q3_SQL_Error_Concentration!$E:$E,B3622,Q3_SQL_Error_Concentration!$F:$F,C3622))</f>
        <v/>
      </c>
      <c r="H3622" s="5" t="str">
        <f t="shared" si="337"/>
        <v/>
      </c>
      <c r="I3622" s="5">
        <f>IF(D3622&gt;=Q3_Validation!$C$2,1,0)</f>
        <v>0</v>
      </c>
      <c r="J3622" s="8" t="str">
        <f t="shared" si="338"/>
        <v/>
      </c>
      <c r="K3622" s="5" t="str">
        <f t="shared" si="339"/>
        <v>excluded</v>
      </c>
      <c r="L3622" s="5">
        <f t="shared" si="340"/>
        <v>17</v>
      </c>
      <c r="M3622" s="5">
        <f t="shared" si="341"/>
        <v>0</v>
      </c>
    </row>
    <row r="3623" spans="1:13">
      <c r="A3623" s="5">
        <v>5651</v>
      </c>
      <c r="B3623" s="5">
        <v>5</v>
      </c>
      <c r="C3623" s="5" t="s">
        <v>63</v>
      </c>
      <c r="D3623" s="5">
        <v>355</v>
      </c>
      <c r="E3623" s="5">
        <v>8</v>
      </c>
      <c r="F3623" s="8">
        <f t="shared" si="336"/>
        <v>2.2535211267605635</v>
      </c>
      <c r="G3623" s="5" t="str">
        <f>IF(COUNTIFS(Q3_SQL_Error_Concentration!$A:$A,A3623,Q3_SQL_Error_Concentration!$E:$E,B3623,Q3_SQL_Error_Concentration!$F:$F,C3623)=0,"",SUMIFS(Q3_SQL_Error_Concentration!$I:$I,Q3_SQL_Error_Concentration!$A:$A,A3623,Q3_SQL_Error_Concentration!$E:$E,B3623,Q3_SQL_Error_Concentration!$F:$F,C3623))</f>
        <v/>
      </c>
      <c r="H3623" s="5" t="str">
        <f t="shared" si="337"/>
        <v/>
      </c>
      <c r="I3623" s="5">
        <f>IF(D3623&gt;=Q3_Validation!$C$2,1,0)</f>
        <v>0</v>
      </c>
      <c r="J3623" s="8" t="str">
        <f t="shared" si="338"/>
        <v/>
      </c>
      <c r="K3623" s="5" t="str">
        <f t="shared" si="339"/>
        <v>excluded</v>
      </c>
      <c r="L3623" s="5">
        <f t="shared" si="340"/>
        <v>17</v>
      </c>
      <c r="M3623" s="5">
        <f t="shared" si="341"/>
        <v>0</v>
      </c>
    </row>
    <row r="3624" spans="1:13">
      <c r="A3624" s="5">
        <v>5651</v>
      </c>
      <c r="B3624" s="5">
        <v>5</v>
      </c>
      <c r="C3624" s="5" t="s">
        <v>64</v>
      </c>
      <c r="D3624" s="5">
        <v>89</v>
      </c>
      <c r="E3624" s="5">
        <v>1</v>
      </c>
      <c r="F3624" s="8">
        <f t="shared" si="336"/>
        <v>1.1235955056179776</v>
      </c>
      <c r="G3624" s="5" t="str">
        <f>IF(COUNTIFS(Q3_SQL_Error_Concentration!$A:$A,A3624,Q3_SQL_Error_Concentration!$E:$E,B3624,Q3_SQL_Error_Concentration!$F:$F,C3624)=0,"",SUMIFS(Q3_SQL_Error_Concentration!$I:$I,Q3_SQL_Error_Concentration!$A:$A,A3624,Q3_SQL_Error_Concentration!$E:$E,B3624,Q3_SQL_Error_Concentration!$F:$F,C3624))</f>
        <v/>
      </c>
      <c r="H3624" s="5" t="str">
        <f t="shared" si="337"/>
        <v/>
      </c>
      <c r="I3624" s="5">
        <f>IF(D3624&gt;=Q3_Validation!$C$2,1,0)</f>
        <v>0</v>
      </c>
      <c r="J3624" s="8" t="str">
        <f t="shared" si="338"/>
        <v/>
      </c>
      <c r="K3624" s="5" t="str">
        <f t="shared" si="339"/>
        <v>excluded</v>
      </c>
      <c r="L3624" s="5">
        <f t="shared" si="340"/>
        <v>17</v>
      </c>
      <c r="M3624" s="5">
        <f t="shared" si="341"/>
        <v>0</v>
      </c>
    </row>
    <row r="3625" spans="1:13">
      <c r="A3625" s="5">
        <v>5651</v>
      </c>
      <c r="B3625" s="5">
        <v>5</v>
      </c>
      <c r="C3625" s="5" t="s">
        <v>62</v>
      </c>
      <c r="D3625" s="5">
        <v>475</v>
      </c>
      <c r="E3625" s="5">
        <v>15</v>
      </c>
      <c r="F3625" s="8">
        <f t="shared" si="336"/>
        <v>3.1578947368421053</v>
      </c>
      <c r="G3625" s="5" t="str">
        <f>IF(COUNTIFS(Q3_SQL_Error_Concentration!$A:$A,A3625,Q3_SQL_Error_Concentration!$E:$E,B3625,Q3_SQL_Error_Concentration!$F:$F,C3625)=0,"",SUMIFS(Q3_SQL_Error_Concentration!$I:$I,Q3_SQL_Error_Concentration!$A:$A,A3625,Q3_SQL_Error_Concentration!$E:$E,B3625,Q3_SQL_Error_Concentration!$F:$F,C3625))</f>
        <v/>
      </c>
      <c r="H3625" s="5" t="str">
        <f t="shared" si="337"/>
        <v/>
      </c>
      <c r="I3625" s="5">
        <f>IF(D3625&gt;=Q3_Validation!$C$2,1,0)</f>
        <v>0</v>
      </c>
      <c r="J3625" s="8" t="str">
        <f t="shared" si="338"/>
        <v/>
      </c>
      <c r="K3625" s="5" t="str">
        <f t="shared" si="339"/>
        <v>excluded</v>
      </c>
      <c r="L3625" s="5">
        <f t="shared" si="340"/>
        <v>17</v>
      </c>
      <c r="M3625" s="5">
        <f t="shared" si="341"/>
        <v>0</v>
      </c>
    </row>
    <row r="3626" spans="1:13">
      <c r="A3626" s="5">
        <v>5651</v>
      </c>
      <c r="B3626" s="5">
        <v>6</v>
      </c>
      <c r="C3626" s="5" t="s">
        <v>63</v>
      </c>
      <c r="D3626" s="5">
        <v>867</v>
      </c>
      <c r="E3626" s="5">
        <v>22</v>
      </c>
      <c r="F3626" s="8">
        <f t="shared" si="336"/>
        <v>2.5374855824682814</v>
      </c>
      <c r="G3626" s="5">
        <f>IF(COUNTIFS(Q3_SQL_Error_Concentration!$A:$A,A3626,Q3_SQL_Error_Concentration!$E:$E,B3626,Q3_SQL_Error_Concentration!$F:$F,C3626)=0,"",SUMIFS(Q3_SQL_Error_Concentration!$I:$I,Q3_SQL_Error_Concentration!$A:$A,A3626,Q3_SQL_Error_Concentration!$E:$E,B3626,Q3_SQL_Error_Concentration!$F:$F,C3626))</f>
        <v>2.5375000000000001</v>
      </c>
      <c r="H3626" s="5" t="str">
        <f t="shared" si="337"/>
        <v>PASS</v>
      </c>
      <c r="I3626" s="5">
        <f>IF(D3626&gt;=Q3_Validation!$C$2,1,0)</f>
        <v>1</v>
      </c>
      <c r="J3626" s="8">
        <f t="shared" si="338"/>
        <v>2.5374855824682814</v>
      </c>
      <c r="K3626" s="5" t="str">
        <f t="shared" si="339"/>
        <v>high-error</v>
      </c>
      <c r="L3626" s="5">
        <f t="shared" si="340"/>
        <v>17</v>
      </c>
      <c r="M3626" s="5">
        <f t="shared" si="341"/>
        <v>1</v>
      </c>
    </row>
    <row r="3627" spans="1:13">
      <c r="A3627" s="5">
        <v>5651</v>
      </c>
      <c r="B3627" s="5">
        <v>6</v>
      </c>
      <c r="C3627" s="5" t="s">
        <v>64</v>
      </c>
      <c r="D3627" s="5">
        <v>306</v>
      </c>
      <c r="E3627" s="5">
        <v>12</v>
      </c>
      <c r="F3627" s="8">
        <f t="shared" si="336"/>
        <v>3.9215686274509802</v>
      </c>
      <c r="G3627" s="5" t="str">
        <f>IF(COUNTIFS(Q3_SQL_Error_Concentration!$A:$A,A3627,Q3_SQL_Error_Concentration!$E:$E,B3627,Q3_SQL_Error_Concentration!$F:$F,C3627)=0,"",SUMIFS(Q3_SQL_Error_Concentration!$I:$I,Q3_SQL_Error_Concentration!$A:$A,A3627,Q3_SQL_Error_Concentration!$E:$E,B3627,Q3_SQL_Error_Concentration!$F:$F,C3627))</f>
        <v/>
      </c>
      <c r="H3627" s="5" t="str">
        <f t="shared" si="337"/>
        <v/>
      </c>
      <c r="I3627" s="5">
        <f>IF(D3627&gt;=Q3_Validation!$C$2,1,0)</f>
        <v>0</v>
      </c>
      <c r="J3627" s="8" t="str">
        <f t="shared" si="338"/>
        <v/>
      </c>
      <c r="K3627" s="5" t="str">
        <f t="shared" si="339"/>
        <v>excluded</v>
      </c>
      <c r="L3627" s="5">
        <f t="shared" si="340"/>
        <v>17</v>
      </c>
      <c r="M3627" s="5">
        <f t="shared" si="341"/>
        <v>0</v>
      </c>
    </row>
    <row r="3628" spans="1:13">
      <c r="A3628" s="5">
        <v>5651</v>
      </c>
      <c r="B3628" s="5">
        <v>6</v>
      </c>
      <c r="C3628" s="5" t="s">
        <v>62</v>
      </c>
      <c r="D3628" s="5">
        <v>1209</v>
      </c>
      <c r="E3628" s="5">
        <v>17</v>
      </c>
      <c r="F3628" s="8">
        <f t="shared" si="336"/>
        <v>1.4061207609594706</v>
      </c>
      <c r="G3628" s="5" t="str">
        <f>IF(COUNTIFS(Q3_SQL_Error_Concentration!$A:$A,A3628,Q3_SQL_Error_Concentration!$E:$E,B3628,Q3_SQL_Error_Concentration!$F:$F,C3628)=0,"",SUMIFS(Q3_SQL_Error_Concentration!$I:$I,Q3_SQL_Error_Concentration!$A:$A,A3628,Q3_SQL_Error_Concentration!$E:$E,B3628,Q3_SQL_Error_Concentration!$F:$F,C3628))</f>
        <v/>
      </c>
      <c r="H3628" s="5" t="str">
        <f t="shared" si="337"/>
        <v/>
      </c>
      <c r="I3628" s="5">
        <f>IF(D3628&gt;=Q3_Validation!$C$2,1,0)</f>
        <v>1</v>
      </c>
      <c r="J3628" s="8">
        <f t="shared" si="338"/>
        <v>1.4061207609594706</v>
      </c>
      <c r="K3628" s="5" t="str">
        <f t="shared" si="339"/>
        <v>normal</v>
      </c>
      <c r="L3628" s="5">
        <f t="shared" si="340"/>
        <v>17</v>
      </c>
      <c r="M3628" s="5">
        <f t="shared" si="341"/>
        <v>0</v>
      </c>
    </row>
    <row r="3629" spans="1:13">
      <c r="A3629" s="5">
        <v>5651</v>
      </c>
      <c r="B3629" s="5">
        <v>7</v>
      </c>
      <c r="C3629" s="5" t="s">
        <v>63</v>
      </c>
      <c r="D3629" s="5">
        <v>1154</v>
      </c>
      <c r="E3629" s="5">
        <v>21</v>
      </c>
      <c r="F3629" s="8">
        <f t="shared" si="336"/>
        <v>1.8197573656845754</v>
      </c>
      <c r="G3629" s="5" t="str">
        <f>IF(COUNTIFS(Q3_SQL_Error_Concentration!$A:$A,A3629,Q3_SQL_Error_Concentration!$E:$E,B3629,Q3_SQL_Error_Concentration!$F:$F,C3629)=0,"",SUMIFS(Q3_SQL_Error_Concentration!$I:$I,Q3_SQL_Error_Concentration!$A:$A,A3629,Q3_SQL_Error_Concentration!$E:$E,B3629,Q3_SQL_Error_Concentration!$F:$F,C3629))</f>
        <v/>
      </c>
      <c r="H3629" s="5" t="str">
        <f t="shared" si="337"/>
        <v/>
      </c>
      <c r="I3629" s="5">
        <f>IF(D3629&gt;=Q3_Validation!$C$2,1,0)</f>
        <v>1</v>
      </c>
      <c r="J3629" s="8">
        <f t="shared" si="338"/>
        <v>1.8197573656845754</v>
      </c>
      <c r="K3629" s="5" t="str">
        <f t="shared" si="339"/>
        <v>normal</v>
      </c>
      <c r="L3629" s="5">
        <f t="shared" si="340"/>
        <v>17</v>
      </c>
      <c r="M3629" s="5">
        <f t="shared" si="341"/>
        <v>0</v>
      </c>
    </row>
    <row r="3630" spans="1:13">
      <c r="A3630" s="5">
        <v>5651</v>
      </c>
      <c r="B3630" s="5">
        <v>7</v>
      </c>
      <c r="C3630" s="5" t="s">
        <v>64</v>
      </c>
      <c r="D3630" s="5">
        <v>352</v>
      </c>
      <c r="E3630" s="5">
        <v>10</v>
      </c>
      <c r="F3630" s="8">
        <f t="shared" si="336"/>
        <v>2.8409090909090908</v>
      </c>
      <c r="G3630" s="5" t="str">
        <f>IF(COUNTIFS(Q3_SQL_Error_Concentration!$A:$A,A3630,Q3_SQL_Error_Concentration!$E:$E,B3630,Q3_SQL_Error_Concentration!$F:$F,C3630)=0,"",SUMIFS(Q3_SQL_Error_Concentration!$I:$I,Q3_SQL_Error_Concentration!$A:$A,A3630,Q3_SQL_Error_Concentration!$E:$E,B3630,Q3_SQL_Error_Concentration!$F:$F,C3630))</f>
        <v/>
      </c>
      <c r="H3630" s="5" t="str">
        <f t="shared" si="337"/>
        <v/>
      </c>
      <c r="I3630" s="5">
        <f>IF(D3630&gt;=Q3_Validation!$C$2,1,0)</f>
        <v>0</v>
      </c>
      <c r="J3630" s="8" t="str">
        <f t="shared" si="338"/>
        <v/>
      </c>
      <c r="K3630" s="5" t="str">
        <f t="shared" si="339"/>
        <v>excluded</v>
      </c>
      <c r="L3630" s="5">
        <f t="shared" si="340"/>
        <v>17</v>
      </c>
      <c r="M3630" s="5">
        <f t="shared" si="341"/>
        <v>0</v>
      </c>
    </row>
    <row r="3631" spans="1:13">
      <c r="A3631" s="5">
        <v>5651</v>
      </c>
      <c r="B3631" s="5">
        <v>7</v>
      </c>
      <c r="C3631" s="5" t="s">
        <v>62</v>
      </c>
      <c r="D3631" s="5">
        <v>1594</v>
      </c>
      <c r="E3631" s="5">
        <v>22</v>
      </c>
      <c r="F3631" s="8">
        <f t="shared" si="336"/>
        <v>1.3801756587202008</v>
      </c>
      <c r="G3631" s="5" t="str">
        <f>IF(COUNTIFS(Q3_SQL_Error_Concentration!$A:$A,A3631,Q3_SQL_Error_Concentration!$E:$E,B3631,Q3_SQL_Error_Concentration!$F:$F,C3631)=0,"",SUMIFS(Q3_SQL_Error_Concentration!$I:$I,Q3_SQL_Error_Concentration!$A:$A,A3631,Q3_SQL_Error_Concentration!$E:$E,B3631,Q3_SQL_Error_Concentration!$F:$F,C3631))</f>
        <v/>
      </c>
      <c r="H3631" s="5" t="str">
        <f t="shared" si="337"/>
        <v/>
      </c>
      <c r="I3631" s="5">
        <f>IF(D3631&gt;=Q3_Validation!$C$2,1,0)</f>
        <v>1</v>
      </c>
      <c r="J3631" s="8">
        <f t="shared" si="338"/>
        <v>1.3801756587202008</v>
      </c>
      <c r="K3631" s="5" t="str">
        <f t="shared" si="339"/>
        <v>normal</v>
      </c>
      <c r="L3631" s="5">
        <f t="shared" si="340"/>
        <v>17</v>
      </c>
      <c r="M3631" s="5">
        <f t="shared" si="341"/>
        <v>0</v>
      </c>
    </row>
    <row r="3632" spans="1:13">
      <c r="A3632" s="5">
        <v>5651</v>
      </c>
      <c r="B3632" s="5">
        <v>8</v>
      </c>
      <c r="C3632" s="5" t="s">
        <v>63</v>
      </c>
      <c r="D3632" s="5">
        <v>1201</v>
      </c>
      <c r="E3632" s="5">
        <v>24</v>
      </c>
      <c r="F3632" s="8">
        <f t="shared" si="336"/>
        <v>1.9983347210657785</v>
      </c>
      <c r="G3632" s="5" t="str">
        <f>IF(COUNTIFS(Q3_SQL_Error_Concentration!$A:$A,A3632,Q3_SQL_Error_Concentration!$E:$E,B3632,Q3_SQL_Error_Concentration!$F:$F,C3632)=0,"",SUMIFS(Q3_SQL_Error_Concentration!$I:$I,Q3_SQL_Error_Concentration!$A:$A,A3632,Q3_SQL_Error_Concentration!$E:$E,B3632,Q3_SQL_Error_Concentration!$F:$F,C3632))</f>
        <v/>
      </c>
      <c r="H3632" s="5" t="str">
        <f t="shared" si="337"/>
        <v/>
      </c>
      <c r="I3632" s="5">
        <f>IF(D3632&gt;=Q3_Validation!$C$2,1,0)</f>
        <v>1</v>
      </c>
      <c r="J3632" s="8">
        <f t="shared" si="338"/>
        <v>1.9983347210657785</v>
      </c>
      <c r="K3632" s="5" t="str">
        <f t="shared" si="339"/>
        <v>normal</v>
      </c>
      <c r="L3632" s="5">
        <f t="shared" si="340"/>
        <v>17</v>
      </c>
      <c r="M3632" s="5">
        <f t="shared" si="341"/>
        <v>0</v>
      </c>
    </row>
    <row r="3633" spans="1:13">
      <c r="A3633" s="5">
        <v>5651</v>
      </c>
      <c r="B3633" s="5">
        <v>8</v>
      </c>
      <c r="C3633" s="5" t="s">
        <v>64</v>
      </c>
      <c r="D3633" s="5">
        <v>457</v>
      </c>
      <c r="E3633" s="5">
        <v>5</v>
      </c>
      <c r="F3633" s="8">
        <f t="shared" si="336"/>
        <v>1.0940919037199124</v>
      </c>
      <c r="G3633" s="5" t="str">
        <f>IF(COUNTIFS(Q3_SQL_Error_Concentration!$A:$A,A3633,Q3_SQL_Error_Concentration!$E:$E,B3633,Q3_SQL_Error_Concentration!$F:$F,C3633)=0,"",SUMIFS(Q3_SQL_Error_Concentration!$I:$I,Q3_SQL_Error_Concentration!$A:$A,A3633,Q3_SQL_Error_Concentration!$E:$E,B3633,Q3_SQL_Error_Concentration!$F:$F,C3633))</f>
        <v/>
      </c>
      <c r="H3633" s="5" t="str">
        <f t="shared" si="337"/>
        <v/>
      </c>
      <c r="I3633" s="5">
        <f>IF(D3633&gt;=Q3_Validation!$C$2,1,0)</f>
        <v>0</v>
      </c>
      <c r="J3633" s="8" t="str">
        <f t="shared" si="338"/>
        <v/>
      </c>
      <c r="K3633" s="5" t="str">
        <f t="shared" si="339"/>
        <v>excluded</v>
      </c>
      <c r="L3633" s="5">
        <f t="shared" si="340"/>
        <v>17</v>
      </c>
      <c r="M3633" s="5">
        <f t="shared" si="341"/>
        <v>0</v>
      </c>
    </row>
    <row r="3634" spans="1:13">
      <c r="A3634" s="5">
        <v>5651</v>
      </c>
      <c r="B3634" s="5">
        <v>8</v>
      </c>
      <c r="C3634" s="5" t="s">
        <v>62</v>
      </c>
      <c r="D3634" s="5">
        <v>2593</v>
      </c>
      <c r="E3634" s="5">
        <v>56</v>
      </c>
      <c r="F3634" s="8">
        <f t="shared" si="336"/>
        <v>2.1596606247589665</v>
      </c>
      <c r="G3634" s="5">
        <f>IF(COUNTIFS(Q3_SQL_Error_Concentration!$A:$A,A3634,Q3_SQL_Error_Concentration!$E:$E,B3634,Q3_SQL_Error_Concentration!$F:$F,C3634)=0,"",SUMIFS(Q3_SQL_Error_Concentration!$I:$I,Q3_SQL_Error_Concentration!$A:$A,A3634,Q3_SQL_Error_Concentration!$E:$E,B3634,Q3_SQL_Error_Concentration!$F:$F,C3634))</f>
        <v>2.1597</v>
      </c>
      <c r="H3634" s="5" t="str">
        <f t="shared" si="337"/>
        <v>PASS</v>
      </c>
      <c r="I3634" s="5">
        <f>IF(D3634&gt;=Q3_Validation!$C$2,1,0)</f>
        <v>1</v>
      </c>
      <c r="J3634" s="8">
        <f t="shared" si="338"/>
        <v>2.1596606247589665</v>
      </c>
      <c r="K3634" s="5" t="str">
        <f t="shared" si="339"/>
        <v>high-error</v>
      </c>
      <c r="L3634" s="5">
        <f t="shared" si="340"/>
        <v>17</v>
      </c>
      <c r="M3634" s="5">
        <f t="shared" si="341"/>
        <v>1</v>
      </c>
    </row>
    <row r="3635" spans="1:13">
      <c r="A3635" s="5">
        <v>5651</v>
      </c>
      <c r="B3635" s="5">
        <v>9</v>
      </c>
      <c r="C3635" s="5" t="s">
        <v>63</v>
      </c>
      <c r="D3635" s="5">
        <v>1576</v>
      </c>
      <c r="E3635" s="5">
        <v>40</v>
      </c>
      <c r="F3635" s="8">
        <f t="shared" si="336"/>
        <v>2.5380710659898478</v>
      </c>
      <c r="G3635" s="5">
        <f>IF(COUNTIFS(Q3_SQL_Error_Concentration!$A:$A,A3635,Q3_SQL_Error_Concentration!$E:$E,B3635,Q3_SQL_Error_Concentration!$F:$F,C3635)=0,"",SUMIFS(Q3_SQL_Error_Concentration!$I:$I,Q3_SQL_Error_Concentration!$A:$A,A3635,Q3_SQL_Error_Concentration!$E:$E,B3635,Q3_SQL_Error_Concentration!$F:$F,C3635))</f>
        <v>2.5381</v>
      </c>
      <c r="H3635" s="5" t="str">
        <f t="shared" si="337"/>
        <v>PASS</v>
      </c>
      <c r="I3635" s="5">
        <f>IF(D3635&gt;=Q3_Validation!$C$2,1,0)</f>
        <v>1</v>
      </c>
      <c r="J3635" s="8">
        <f t="shared" si="338"/>
        <v>2.5380710659898478</v>
      </c>
      <c r="K3635" s="5" t="str">
        <f t="shared" si="339"/>
        <v>high-error</v>
      </c>
      <c r="L3635" s="5">
        <f t="shared" si="340"/>
        <v>17</v>
      </c>
      <c r="M3635" s="5">
        <f t="shared" si="341"/>
        <v>1</v>
      </c>
    </row>
    <row r="3636" spans="1:13">
      <c r="A3636" s="5">
        <v>5651</v>
      </c>
      <c r="B3636" s="5">
        <v>9</v>
      </c>
      <c r="C3636" s="5" t="s">
        <v>64</v>
      </c>
      <c r="D3636" s="5">
        <v>472</v>
      </c>
      <c r="E3636" s="5">
        <v>16</v>
      </c>
      <c r="F3636" s="8">
        <f t="shared" si="336"/>
        <v>3.3898305084745761</v>
      </c>
      <c r="G3636" s="5" t="str">
        <f>IF(COUNTIFS(Q3_SQL_Error_Concentration!$A:$A,A3636,Q3_SQL_Error_Concentration!$E:$E,B3636,Q3_SQL_Error_Concentration!$F:$F,C3636)=0,"",SUMIFS(Q3_SQL_Error_Concentration!$I:$I,Q3_SQL_Error_Concentration!$A:$A,A3636,Q3_SQL_Error_Concentration!$E:$E,B3636,Q3_SQL_Error_Concentration!$F:$F,C3636))</f>
        <v/>
      </c>
      <c r="H3636" s="5" t="str">
        <f t="shared" si="337"/>
        <v/>
      </c>
      <c r="I3636" s="5">
        <f>IF(D3636&gt;=Q3_Validation!$C$2,1,0)</f>
        <v>0</v>
      </c>
      <c r="J3636" s="8" t="str">
        <f t="shared" si="338"/>
        <v/>
      </c>
      <c r="K3636" s="5" t="str">
        <f t="shared" si="339"/>
        <v>excluded</v>
      </c>
      <c r="L3636" s="5">
        <f t="shared" si="340"/>
        <v>17</v>
      </c>
      <c r="M3636" s="5">
        <f t="shared" si="341"/>
        <v>0</v>
      </c>
    </row>
    <row r="3637" spans="1:13">
      <c r="A3637" s="5">
        <v>5651</v>
      </c>
      <c r="B3637" s="5">
        <v>9</v>
      </c>
      <c r="C3637" s="5" t="s">
        <v>62</v>
      </c>
      <c r="D3637" s="5">
        <v>2792</v>
      </c>
      <c r="E3637" s="5">
        <v>71</v>
      </c>
      <c r="F3637" s="8">
        <f t="shared" si="336"/>
        <v>2.5429799426934099</v>
      </c>
      <c r="G3637" s="5">
        <f>IF(COUNTIFS(Q3_SQL_Error_Concentration!$A:$A,A3637,Q3_SQL_Error_Concentration!$E:$E,B3637,Q3_SQL_Error_Concentration!$F:$F,C3637)=0,"",SUMIFS(Q3_SQL_Error_Concentration!$I:$I,Q3_SQL_Error_Concentration!$A:$A,A3637,Q3_SQL_Error_Concentration!$E:$E,B3637,Q3_SQL_Error_Concentration!$F:$F,C3637))</f>
        <v>2.5430000000000001</v>
      </c>
      <c r="H3637" s="5" t="str">
        <f t="shared" si="337"/>
        <v>PASS</v>
      </c>
      <c r="I3637" s="5">
        <f>IF(D3637&gt;=Q3_Validation!$C$2,1,0)</f>
        <v>1</v>
      </c>
      <c r="J3637" s="8">
        <f t="shared" si="338"/>
        <v>2.5429799426934099</v>
      </c>
      <c r="K3637" s="5" t="str">
        <f t="shared" si="339"/>
        <v>high-error</v>
      </c>
      <c r="L3637" s="5">
        <f t="shared" si="340"/>
        <v>17</v>
      </c>
      <c r="M3637" s="5">
        <f t="shared" si="341"/>
        <v>1</v>
      </c>
    </row>
    <row r="3638" spans="1:13">
      <c r="A3638" s="5">
        <v>5651</v>
      </c>
      <c r="B3638" s="5">
        <v>10</v>
      </c>
      <c r="C3638" s="5" t="s">
        <v>63</v>
      </c>
      <c r="D3638" s="5">
        <v>1532</v>
      </c>
      <c r="E3638" s="5">
        <v>13</v>
      </c>
      <c r="F3638" s="8">
        <f t="shared" si="336"/>
        <v>0.84856396866840733</v>
      </c>
      <c r="G3638" s="5" t="str">
        <f>IF(COUNTIFS(Q3_SQL_Error_Concentration!$A:$A,A3638,Q3_SQL_Error_Concentration!$E:$E,B3638,Q3_SQL_Error_Concentration!$F:$F,C3638)=0,"",SUMIFS(Q3_SQL_Error_Concentration!$I:$I,Q3_SQL_Error_Concentration!$A:$A,A3638,Q3_SQL_Error_Concentration!$E:$E,B3638,Q3_SQL_Error_Concentration!$F:$F,C3638))</f>
        <v/>
      </c>
      <c r="H3638" s="5" t="str">
        <f t="shared" si="337"/>
        <v/>
      </c>
      <c r="I3638" s="5">
        <f>IF(D3638&gt;=Q3_Validation!$C$2,1,0)</f>
        <v>1</v>
      </c>
      <c r="J3638" s="8">
        <f t="shared" si="338"/>
        <v>0.84856396866840733</v>
      </c>
      <c r="K3638" s="5" t="str">
        <f t="shared" si="339"/>
        <v>normal</v>
      </c>
      <c r="L3638" s="5">
        <f t="shared" si="340"/>
        <v>17</v>
      </c>
      <c r="M3638" s="5">
        <f t="shared" si="341"/>
        <v>0</v>
      </c>
    </row>
    <row r="3639" spans="1:13">
      <c r="A3639" s="5">
        <v>5651</v>
      </c>
      <c r="B3639" s="5">
        <v>10</v>
      </c>
      <c r="C3639" s="5" t="s">
        <v>64</v>
      </c>
      <c r="D3639" s="5">
        <v>520</v>
      </c>
      <c r="E3639" s="5">
        <v>21</v>
      </c>
      <c r="F3639" s="8">
        <f t="shared" si="336"/>
        <v>4.0384615384615383</v>
      </c>
      <c r="G3639" s="5" t="str">
        <f>IF(COUNTIFS(Q3_SQL_Error_Concentration!$A:$A,A3639,Q3_SQL_Error_Concentration!$E:$E,B3639,Q3_SQL_Error_Concentration!$F:$F,C3639)=0,"",SUMIFS(Q3_SQL_Error_Concentration!$I:$I,Q3_SQL_Error_Concentration!$A:$A,A3639,Q3_SQL_Error_Concentration!$E:$E,B3639,Q3_SQL_Error_Concentration!$F:$F,C3639))</f>
        <v/>
      </c>
      <c r="H3639" s="5" t="str">
        <f t="shared" si="337"/>
        <v/>
      </c>
      <c r="I3639" s="5">
        <f>IF(D3639&gt;=Q3_Validation!$C$2,1,0)</f>
        <v>0</v>
      </c>
      <c r="J3639" s="8" t="str">
        <f t="shared" si="338"/>
        <v/>
      </c>
      <c r="K3639" s="5" t="str">
        <f t="shared" si="339"/>
        <v>excluded</v>
      </c>
      <c r="L3639" s="5">
        <f t="shared" si="340"/>
        <v>17</v>
      </c>
      <c r="M3639" s="5">
        <f t="shared" si="341"/>
        <v>0</v>
      </c>
    </row>
    <row r="3640" spans="1:13">
      <c r="A3640" s="5">
        <v>5651</v>
      </c>
      <c r="B3640" s="5">
        <v>10</v>
      </c>
      <c r="C3640" s="5" t="s">
        <v>62</v>
      </c>
      <c r="D3640" s="5">
        <v>2166</v>
      </c>
      <c r="E3640" s="5">
        <v>38</v>
      </c>
      <c r="F3640" s="8">
        <f t="shared" si="336"/>
        <v>1.7543859649122806</v>
      </c>
      <c r="G3640" s="5" t="str">
        <f>IF(COUNTIFS(Q3_SQL_Error_Concentration!$A:$A,A3640,Q3_SQL_Error_Concentration!$E:$E,B3640,Q3_SQL_Error_Concentration!$F:$F,C3640)=0,"",SUMIFS(Q3_SQL_Error_Concentration!$I:$I,Q3_SQL_Error_Concentration!$A:$A,A3640,Q3_SQL_Error_Concentration!$E:$E,B3640,Q3_SQL_Error_Concentration!$F:$F,C3640))</f>
        <v/>
      </c>
      <c r="H3640" s="5" t="str">
        <f t="shared" si="337"/>
        <v/>
      </c>
      <c r="I3640" s="5">
        <f>IF(D3640&gt;=Q3_Validation!$C$2,1,0)</f>
        <v>1</v>
      </c>
      <c r="J3640" s="8">
        <f t="shared" si="338"/>
        <v>1.7543859649122806</v>
      </c>
      <c r="K3640" s="5" t="str">
        <f t="shared" si="339"/>
        <v>normal</v>
      </c>
      <c r="L3640" s="5">
        <f t="shared" si="340"/>
        <v>17</v>
      </c>
      <c r="M3640" s="5">
        <f t="shared" si="341"/>
        <v>0</v>
      </c>
    </row>
    <row r="3641" spans="1:13">
      <c r="A3641" s="5">
        <v>5651</v>
      </c>
      <c r="B3641" s="5">
        <v>11</v>
      </c>
      <c r="C3641" s="5" t="s">
        <v>63</v>
      </c>
      <c r="D3641" s="5">
        <v>2164</v>
      </c>
      <c r="E3641" s="5">
        <v>43</v>
      </c>
      <c r="F3641" s="8">
        <f t="shared" si="336"/>
        <v>1.9870609981515712</v>
      </c>
      <c r="G3641" s="5" t="str">
        <f>IF(COUNTIFS(Q3_SQL_Error_Concentration!$A:$A,A3641,Q3_SQL_Error_Concentration!$E:$E,B3641,Q3_SQL_Error_Concentration!$F:$F,C3641)=0,"",SUMIFS(Q3_SQL_Error_Concentration!$I:$I,Q3_SQL_Error_Concentration!$A:$A,A3641,Q3_SQL_Error_Concentration!$E:$E,B3641,Q3_SQL_Error_Concentration!$F:$F,C3641))</f>
        <v/>
      </c>
      <c r="H3641" s="5" t="str">
        <f t="shared" si="337"/>
        <v/>
      </c>
      <c r="I3641" s="5">
        <f>IF(D3641&gt;=Q3_Validation!$C$2,1,0)</f>
        <v>1</v>
      </c>
      <c r="J3641" s="8">
        <f t="shared" si="338"/>
        <v>1.9870609981515712</v>
      </c>
      <c r="K3641" s="5" t="str">
        <f t="shared" si="339"/>
        <v>normal</v>
      </c>
      <c r="L3641" s="5">
        <f t="shared" si="340"/>
        <v>17</v>
      </c>
      <c r="M3641" s="5">
        <f t="shared" si="341"/>
        <v>0</v>
      </c>
    </row>
    <row r="3642" spans="1:13">
      <c r="A3642" s="5">
        <v>5651</v>
      </c>
      <c r="B3642" s="5">
        <v>11</v>
      </c>
      <c r="C3642" s="5" t="s">
        <v>64</v>
      </c>
      <c r="D3642" s="5">
        <v>692</v>
      </c>
      <c r="E3642" s="5">
        <v>14</v>
      </c>
      <c r="F3642" s="8">
        <f t="shared" si="336"/>
        <v>2.0231213872832372</v>
      </c>
      <c r="G3642" s="5" t="str">
        <f>IF(COUNTIFS(Q3_SQL_Error_Concentration!$A:$A,A3642,Q3_SQL_Error_Concentration!$E:$E,B3642,Q3_SQL_Error_Concentration!$F:$F,C3642)=0,"",SUMIFS(Q3_SQL_Error_Concentration!$I:$I,Q3_SQL_Error_Concentration!$A:$A,A3642,Q3_SQL_Error_Concentration!$E:$E,B3642,Q3_SQL_Error_Concentration!$F:$F,C3642))</f>
        <v/>
      </c>
      <c r="H3642" s="5" t="str">
        <f t="shared" si="337"/>
        <v/>
      </c>
      <c r="I3642" s="5">
        <f>IF(D3642&gt;=Q3_Validation!$C$2,1,0)</f>
        <v>1</v>
      </c>
      <c r="J3642" s="8">
        <f t="shared" si="338"/>
        <v>2.0231213872832372</v>
      </c>
      <c r="K3642" s="5" t="str">
        <f t="shared" si="339"/>
        <v>normal</v>
      </c>
      <c r="L3642" s="5">
        <f t="shared" si="340"/>
        <v>17</v>
      </c>
      <c r="M3642" s="5">
        <f t="shared" si="341"/>
        <v>0</v>
      </c>
    </row>
    <row r="3643" spans="1:13">
      <c r="A3643" s="5">
        <v>5651</v>
      </c>
      <c r="B3643" s="5">
        <v>11</v>
      </c>
      <c r="C3643" s="5" t="s">
        <v>62</v>
      </c>
      <c r="D3643" s="5">
        <v>3161</v>
      </c>
      <c r="E3643" s="5">
        <v>78</v>
      </c>
      <c r="F3643" s="8">
        <f t="shared" si="336"/>
        <v>2.4675735526732048</v>
      </c>
      <c r="G3643" s="5">
        <f>IF(COUNTIFS(Q3_SQL_Error_Concentration!$A:$A,A3643,Q3_SQL_Error_Concentration!$E:$E,B3643,Q3_SQL_Error_Concentration!$F:$F,C3643)=0,"",SUMIFS(Q3_SQL_Error_Concentration!$I:$I,Q3_SQL_Error_Concentration!$A:$A,A3643,Q3_SQL_Error_Concentration!$E:$E,B3643,Q3_SQL_Error_Concentration!$F:$F,C3643))</f>
        <v>2.4676</v>
      </c>
      <c r="H3643" s="5" t="str">
        <f t="shared" si="337"/>
        <v>PASS</v>
      </c>
      <c r="I3643" s="5">
        <f>IF(D3643&gt;=Q3_Validation!$C$2,1,0)</f>
        <v>1</v>
      </c>
      <c r="J3643" s="8">
        <f t="shared" si="338"/>
        <v>2.4675735526732048</v>
      </c>
      <c r="K3643" s="5" t="str">
        <f t="shared" si="339"/>
        <v>high-error</v>
      </c>
      <c r="L3643" s="5">
        <f t="shared" si="340"/>
        <v>17</v>
      </c>
      <c r="M3643" s="5">
        <f t="shared" si="341"/>
        <v>1</v>
      </c>
    </row>
    <row r="3644" spans="1:13">
      <c r="A3644" s="5">
        <v>5651</v>
      </c>
      <c r="B3644" s="5">
        <v>12</v>
      </c>
      <c r="C3644" s="5" t="s">
        <v>63</v>
      </c>
      <c r="D3644" s="5">
        <v>2062</v>
      </c>
      <c r="E3644" s="5">
        <v>31</v>
      </c>
      <c r="F3644" s="8">
        <f t="shared" si="336"/>
        <v>1.5033947623666344</v>
      </c>
      <c r="G3644" s="5" t="str">
        <f>IF(COUNTIFS(Q3_SQL_Error_Concentration!$A:$A,A3644,Q3_SQL_Error_Concentration!$E:$E,B3644,Q3_SQL_Error_Concentration!$F:$F,C3644)=0,"",SUMIFS(Q3_SQL_Error_Concentration!$I:$I,Q3_SQL_Error_Concentration!$A:$A,A3644,Q3_SQL_Error_Concentration!$E:$E,B3644,Q3_SQL_Error_Concentration!$F:$F,C3644))</f>
        <v/>
      </c>
      <c r="H3644" s="5" t="str">
        <f t="shared" si="337"/>
        <v/>
      </c>
      <c r="I3644" s="5">
        <f>IF(D3644&gt;=Q3_Validation!$C$2,1,0)</f>
        <v>1</v>
      </c>
      <c r="J3644" s="8">
        <f t="shared" si="338"/>
        <v>1.5033947623666344</v>
      </c>
      <c r="K3644" s="5" t="str">
        <f t="shared" si="339"/>
        <v>normal</v>
      </c>
      <c r="L3644" s="5">
        <f t="shared" si="340"/>
        <v>17</v>
      </c>
      <c r="M3644" s="5">
        <f t="shared" si="341"/>
        <v>0</v>
      </c>
    </row>
    <row r="3645" spans="1:13">
      <c r="A3645" s="5">
        <v>5651</v>
      </c>
      <c r="B3645" s="5">
        <v>12</v>
      </c>
      <c r="C3645" s="5" t="s">
        <v>64</v>
      </c>
      <c r="D3645" s="5">
        <v>685</v>
      </c>
      <c r="E3645" s="5">
        <v>21</v>
      </c>
      <c r="F3645" s="8">
        <f t="shared" si="336"/>
        <v>3.0656934306569341</v>
      </c>
      <c r="G3645" s="5">
        <f>IF(COUNTIFS(Q3_SQL_Error_Concentration!$A:$A,A3645,Q3_SQL_Error_Concentration!$E:$E,B3645,Q3_SQL_Error_Concentration!$F:$F,C3645)=0,"",SUMIFS(Q3_SQL_Error_Concentration!$I:$I,Q3_SQL_Error_Concentration!$A:$A,A3645,Q3_SQL_Error_Concentration!$E:$E,B3645,Q3_SQL_Error_Concentration!$F:$F,C3645))</f>
        <v>3.0657000000000001</v>
      </c>
      <c r="H3645" s="5" t="str">
        <f t="shared" si="337"/>
        <v>PASS</v>
      </c>
      <c r="I3645" s="5">
        <f>IF(D3645&gt;=Q3_Validation!$C$2,1,0)</f>
        <v>1</v>
      </c>
      <c r="J3645" s="8">
        <f t="shared" si="338"/>
        <v>3.0656934306569341</v>
      </c>
      <c r="K3645" s="5" t="str">
        <f t="shared" si="339"/>
        <v>high-error</v>
      </c>
      <c r="L3645" s="5">
        <f t="shared" si="340"/>
        <v>17</v>
      </c>
      <c r="M3645" s="5">
        <f t="shared" si="341"/>
        <v>1</v>
      </c>
    </row>
    <row r="3646" spans="1:13">
      <c r="A3646" s="5">
        <v>5651</v>
      </c>
      <c r="B3646" s="5">
        <v>12</v>
      </c>
      <c r="C3646" s="5" t="s">
        <v>62</v>
      </c>
      <c r="D3646" s="5">
        <v>3013</v>
      </c>
      <c r="E3646" s="5">
        <v>55</v>
      </c>
      <c r="F3646" s="8">
        <f t="shared" si="336"/>
        <v>1.8254231662794558</v>
      </c>
      <c r="G3646" s="5" t="str">
        <f>IF(COUNTIFS(Q3_SQL_Error_Concentration!$A:$A,A3646,Q3_SQL_Error_Concentration!$E:$E,B3646,Q3_SQL_Error_Concentration!$F:$F,C3646)=0,"",SUMIFS(Q3_SQL_Error_Concentration!$I:$I,Q3_SQL_Error_Concentration!$A:$A,A3646,Q3_SQL_Error_Concentration!$E:$E,B3646,Q3_SQL_Error_Concentration!$F:$F,C3646))</f>
        <v/>
      </c>
      <c r="H3646" s="5" t="str">
        <f t="shared" si="337"/>
        <v/>
      </c>
      <c r="I3646" s="5">
        <f>IF(D3646&gt;=Q3_Validation!$C$2,1,0)</f>
        <v>1</v>
      </c>
      <c r="J3646" s="8">
        <f t="shared" si="338"/>
        <v>1.8254231662794558</v>
      </c>
      <c r="K3646" s="5" t="str">
        <f t="shared" si="339"/>
        <v>normal</v>
      </c>
      <c r="L3646" s="5">
        <f t="shared" si="340"/>
        <v>17</v>
      </c>
      <c r="M3646" s="5">
        <f t="shared" si="341"/>
        <v>0</v>
      </c>
    </row>
    <row r="3647" spans="1:13">
      <c r="A3647" s="5">
        <v>5651</v>
      </c>
      <c r="B3647" s="5">
        <v>13</v>
      </c>
      <c r="C3647" s="5" t="s">
        <v>63</v>
      </c>
      <c r="D3647" s="5">
        <v>2082</v>
      </c>
      <c r="E3647" s="5">
        <v>65</v>
      </c>
      <c r="F3647" s="8">
        <f t="shared" si="336"/>
        <v>3.1219980787704129</v>
      </c>
      <c r="G3647" s="5">
        <f>IF(COUNTIFS(Q3_SQL_Error_Concentration!$A:$A,A3647,Q3_SQL_Error_Concentration!$E:$E,B3647,Q3_SQL_Error_Concentration!$F:$F,C3647)=0,"",SUMIFS(Q3_SQL_Error_Concentration!$I:$I,Q3_SQL_Error_Concentration!$A:$A,A3647,Q3_SQL_Error_Concentration!$E:$E,B3647,Q3_SQL_Error_Concentration!$F:$F,C3647))</f>
        <v>3.1219999999999999</v>
      </c>
      <c r="H3647" s="5" t="str">
        <f t="shared" si="337"/>
        <v>PASS</v>
      </c>
      <c r="I3647" s="5">
        <f>IF(D3647&gt;=Q3_Validation!$C$2,1,0)</f>
        <v>1</v>
      </c>
      <c r="J3647" s="8">
        <f t="shared" si="338"/>
        <v>3.1219980787704129</v>
      </c>
      <c r="K3647" s="5" t="str">
        <f t="shared" si="339"/>
        <v>high-error</v>
      </c>
      <c r="L3647" s="5">
        <f t="shared" si="340"/>
        <v>17</v>
      </c>
      <c r="M3647" s="5">
        <f t="shared" si="341"/>
        <v>1</v>
      </c>
    </row>
    <row r="3648" spans="1:13">
      <c r="A3648" s="5">
        <v>5651</v>
      </c>
      <c r="B3648" s="5">
        <v>13</v>
      </c>
      <c r="C3648" s="5" t="s">
        <v>64</v>
      </c>
      <c r="D3648" s="5">
        <v>682</v>
      </c>
      <c r="E3648" s="5">
        <v>15</v>
      </c>
      <c r="F3648" s="8">
        <f t="shared" si="336"/>
        <v>2.1994134897360702</v>
      </c>
      <c r="G3648" s="5">
        <f>IF(COUNTIFS(Q3_SQL_Error_Concentration!$A:$A,A3648,Q3_SQL_Error_Concentration!$E:$E,B3648,Q3_SQL_Error_Concentration!$F:$F,C3648)=0,"",SUMIFS(Q3_SQL_Error_Concentration!$I:$I,Q3_SQL_Error_Concentration!$A:$A,A3648,Q3_SQL_Error_Concentration!$E:$E,B3648,Q3_SQL_Error_Concentration!$F:$F,C3648))</f>
        <v>2.1993999999999998</v>
      </c>
      <c r="H3648" s="5" t="str">
        <f t="shared" si="337"/>
        <v>PASS</v>
      </c>
      <c r="I3648" s="5">
        <f>IF(D3648&gt;=Q3_Validation!$C$2,1,0)</f>
        <v>1</v>
      </c>
      <c r="J3648" s="8">
        <f t="shared" si="338"/>
        <v>2.1994134897360702</v>
      </c>
      <c r="K3648" s="5" t="str">
        <f t="shared" si="339"/>
        <v>high-error</v>
      </c>
      <c r="L3648" s="5">
        <f t="shared" si="340"/>
        <v>17</v>
      </c>
      <c r="M3648" s="5">
        <f t="shared" si="341"/>
        <v>1</v>
      </c>
    </row>
    <row r="3649" spans="1:13">
      <c r="A3649" s="5">
        <v>5651</v>
      </c>
      <c r="B3649" s="5">
        <v>13</v>
      </c>
      <c r="C3649" s="5" t="s">
        <v>62</v>
      </c>
      <c r="D3649" s="5">
        <v>3032</v>
      </c>
      <c r="E3649" s="5">
        <v>62</v>
      </c>
      <c r="F3649" s="8">
        <f t="shared" si="336"/>
        <v>2.0448548812664908</v>
      </c>
      <c r="G3649" s="5" t="str">
        <f>IF(COUNTIFS(Q3_SQL_Error_Concentration!$A:$A,A3649,Q3_SQL_Error_Concentration!$E:$E,B3649,Q3_SQL_Error_Concentration!$F:$F,C3649)=0,"",SUMIFS(Q3_SQL_Error_Concentration!$I:$I,Q3_SQL_Error_Concentration!$A:$A,A3649,Q3_SQL_Error_Concentration!$E:$E,B3649,Q3_SQL_Error_Concentration!$F:$F,C3649))</f>
        <v/>
      </c>
      <c r="H3649" s="5" t="str">
        <f t="shared" si="337"/>
        <v/>
      </c>
      <c r="I3649" s="5">
        <f>IF(D3649&gt;=Q3_Validation!$C$2,1,0)</f>
        <v>1</v>
      </c>
      <c r="J3649" s="8">
        <f t="shared" si="338"/>
        <v>2.0448548812664908</v>
      </c>
      <c r="K3649" s="5" t="str">
        <f t="shared" si="339"/>
        <v>normal</v>
      </c>
      <c r="L3649" s="5">
        <f t="shared" si="340"/>
        <v>17</v>
      </c>
      <c r="M3649" s="5">
        <f t="shared" si="341"/>
        <v>0</v>
      </c>
    </row>
    <row r="3650" spans="1:13">
      <c r="A3650" s="5">
        <v>5651</v>
      </c>
      <c r="B3650" s="5">
        <v>14</v>
      </c>
      <c r="C3650" s="5" t="s">
        <v>63</v>
      </c>
      <c r="D3650" s="5">
        <v>2104</v>
      </c>
      <c r="E3650" s="5">
        <v>50</v>
      </c>
      <c r="F3650" s="8">
        <f t="shared" ref="F3650:F3713" si="342">100*E3650/D3650</f>
        <v>2.376425855513308</v>
      </c>
      <c r="G3650" s="5">
        <f>IF(COUNTIFS(Q3_SQL_Error_Concentration!$A:$A,A3650,Q3_SQL_Error_Concentration!$E:$E,B3650,Q3_SQL_Error_Concentration!$F:$F,C3650)=0,"",SUMIFS(Q3_SQL_Error_Concentration!$I:$I,Q3_SQL_Error_Concentration!$A:$A,A3650,Q3_SQL_Error_Concentration!$E:$E,B3650,Q3_SQL_Error_Concentration!$F:$F,C3650))</f>
        <v>2.3763999999999998</v>
      </c>
      <c r="H3650" s="5" t="str">
        <f t="shared" ref="H3650:H3713" si="343">IF(G3650="","",IF(ABS(F3650-G3650)&lt;=0.0002,"PASS","FAIL"))</f>
        <v>PASS</v>
      </c>
      <c r="I3650" s="5">
        <f>IF(D3650&gt;=Q3_Validation!$C$2,1,0)</f>
        <v>1</v>
      </c>
      <c r="J3650" s="8">
        <f t="shared" ref="J3650:J3713" si="344">IF(I3650=1,F3650,"")</f>
        <v>2.376425855513308</v>
      </c>
      <c r="K3650" s="5" t="str">
        <f t="shared" ref="K3650:K3713" si="345">IF(D3650&lt;601,"excluded",IF(J3650&gt;3.628192,"outlier",IF(J3650&gt;=2.11093,"high-error","normal")))</f>
        <v>high-error</v>
      </c>
      <c r="L3650" s="5">
        <f t="shared" ref="L3650:L3713" si="346">COUNTIFS(A:A,A3650,K:K,"high-error")+COUNTIFS(A:A,A3650,K:K,"outlier")</f>
        <v>17</v>
      </c>
      <c r="M3650" s="5">
        <f t="shared" ref="M3650:M3713" si="347">IF(AND(L3650&gt;=2,OR(K3650="high-error",K3650="outlier")),1,0)</f>
        <v>1</v>
      </c>
    </row>
    <row r="3651" spans="1:13">
      <c r="A3651" s="5">
        <v>5651</v>
      </c>
      <c r="B3651" s="5">
        <v>14</v>
      </c>
      <c r="C3651" s="5" t="s">
        <v>64</v>
      </c>
      <c r="D3651" s="5">
        <v>732</v>
      </c>
      <c r="E3651" s="5">
        <v>19</v>
      </c>
      <c r="F3651" s="8">
        <f t="shared" si="342"/>
        <v>2.5956284153005464</v>
      </c>
      <c r="G3651" s="5">
        <f>IF(COUNTIFS(Q3_SQL_Error_Concentration!$A:$A,A3651,Q3_SQL_Error_Concentration!$E:$E,B3651,Q3_SQL_Error_Concentration!$F:$F,C3651)=0,"",SUMIFS(Q3_SQL_Error_Concentration!$I:$I,Q3_SQL_Error_Concentration!$A:$A,A3651,Q3_SQL_Error_Concentration!$E:$E,B3651,Q3_SQL_Error_Concentration!$F:$F,C3651))</f>
        <v>2.5956000000000001</v>
      </c>
      <c r="H3651" s="5" t="str">
        <f t="shared" si="343"/>
        <v>PASS</v>
      </c>
      <c r="I3651" s="5">
        <f>IF(D3651&gt;=Q3_Validation!$C$2,1,0)</f>
        <v>1</v>
      </c>
      <c r="J3651" s="8">
        <f t="shared" si="344"/>
        <v>2.5956284153005464</v>
      </c>
      <c r="K3651" s="5" t="str">
        <f t="shared" si="345"/>
        <v>high-error</v>
      </c>
      <c r="L3651" s="5">
        <f t="shared" si="346"/>
        <v>17</v>
      </c>
      <c r="M3651" s="5">
        <f t="shared" si="347"/>
        <v>1</v>
      </c>
    </row>
    <row r="3652" spans="1:13">
      <c r="A3652" s="5">
        <v>5651</v>
      </c>
      <c r="B3652" s="5">
        <v>14</v>
      </c>
      <c r="C3652" s="5" t="s">
        <v>62</v>
      </c>
      <c r="D3652" s="5">
        <v>3328</v>
      </c>
      <c r="E3652" s="5">
        <v>81</v>
      </c>
      <c r="F3652" s="8">
        <f t="shared" si="342"/>
        <v>2.4338942307692308</v>
      </c>
      <c r="G3652" s="5">
        <f>IF(COUNTIFS(Q3_SQL_Error_Concentration!$A:$A,A3652,Q3_SQL_Error_Concentration!$E:$E,B3652,Q3_SQL_Error_Concentration!$F:$F,C3652)=0,"",SUMIFS(Q3_SQL_Error_Concentration!$I:$I,Q3_SQL_Error_Concentration!$A:$A,A3652,Q3_SQL_Error_Concentration!$E:$E,B3652,Q3_SQL_Error_Concentration!$F:$F,C3652))</f>
        <v>2.4339</v>
      </c>
      <c r="H3652" s="5" t="str">
        <f t="shared" si="343"/>
        <v>PASS</v>
      </c>
      <c r="I3652" s="5">
        <f>IF(D3652&gt;=Q3_Validation!$C$2,1,0)</f>
        <v>1</v>
      </c>
      <c r="J3652" s="8">
        <f t="shared" si="344"/>
        <v>2.4338942307692308</v>
      </c>
      <c r="K3652" s="5" t="str">
        <f t="shared" si="345"/>
        <v>high-error</v>
      </c>
      <c r="L3652" s="5">
        <f t="shared" si="346"/>
        <v>17</v>
      </c>
      <c r="M3652" s="5">
        <f t="shared" si="347"/>
        <v>1</v>
      </c>
    </row>
    <row r="3653" spans="1:13">
      <c r="A3653" s="5">
        <v>5651</v>
      </c>
      <c r="B3653" s="5">
        <v>15</v>
      </c>
      <c r="C3653" s="5" t="s">
        <v>63</v>
      </c>
      <c r="D3653" s="5">
        <v>1771</v>
      </c>
      <c r="E3653" s="5">
        <v>42</v>
      </c>
      <c r="F3653" s="8">
        <f t="shared" si="342"/>
        <v>2.3715415019762847</v>
      </c>
      <c r="G3653" s="5">
        <f>IF(COUNTIFS(Q3_SQL_Error_Concentration!$A:$A,A3653,Q3_SQL_Error_Concentration!$E:$E,B3653,Q3_SQL_Error_Concentration!$F:$F,C3653)=0,"",SUMIFS(Q3_SQL_Error_Concentration!$I:$I,Q3_SQL_Error_Concentration!$A:$A,A3653,Q3_SQL_Error_Concentration!$E:$E,B3653,Q3_SQL_Error_Concentration!$F:$F,C3653))</f>
        <v>2.3715000000000002</v>
      </c>
      <c r="H3653" s="5" t="str">
        <f t="shared" si="343"/>
        <v>PASS</v>
      </c>
      <c r="I3653" s="5">
        <f>IF(D3653&gt;=Q3_Validation!$C$2,1,0)</f>
        <v>1</v>
      </c>
      <c r="J3653" s="8">
        <f t="shared" si="344"/>
        <v>2.3715415019762847</v>
      </c>
      <c r="K3653" s="5" t="str">
        <f t="shared" si="345"/>
        <v>high-error</v>
      </c>
      <c r="L3653" s="5">
        <f t="shared" si="346"/>
        <v>17</v>
      </c>
      <c r="M3653" s="5">
        <f t="shared" si="347"/>
        <v>1</v>
      </c>
    </row>
    <row r="3654" spans="1:13">
      <c r="A3654" s="5">
        <v>5651</v>
      </c>
      <c r="B3654" s="5">
        <v>15</v>
      </c>
      <c r="C3654" s="5" t="s">
        <v>64</v>
      </c>
      <c r="D3654" s="5">
        <v>591</v>
      </c>
      <c r="E3654" s="5">
        <v>15</v>
      </c>
      <c r="F3654" s="8">
        <f t="shared" si="342"/>
        <v>2.5380710659898478</v>
      </c>
      <c r="G3654" s="5" t="str">
        <f>IF(COUNTIFS(Q3_SQL_Error_Concentration!$A:$A,A3654,Q3_SQL_Error_Concentration!$E:$E,B3654,Q3_SQL_Error_Concentration!$F:$F,C3654)=0,"",SUMIFS(Q3_SQL_Error_Concentration!$I:$I,Q3_SQL_Error_Concentration!$A:$A,A3654,Q3_SQL_Error_Concentration!$E:$E,B3654,Q3_SQL_Error_Concentration!$F:$F,C3654))</f>
        <v/>
      </c>
      <c r="H3654" s="5" t="str">
        <f t="shared" si="343"/>
        <v/>
      </c>
      <c r="I3654" s="5">
        <f>IF(D3654&gt;=Q3_Validation!$C$2,1,0)</f>
        <v>0</v>
      </c>
      <c r="J3654" s="8" t="str">
        <f t="shared" si="344"/>
        <v/>
      </c>
      <c r="K3654" s="5" t="str">
        <f t="shared" si="345"/>
        <v>excluded</v>
      </c>
      <c r="L3654" s="5">
        <f t="shared" si="346"/>
        <v>17</v>
      </c>
      <c r="M3654" s="5">
        <f t="shared" si="347"/>
        <v>0</v>
      </c>
    </row>
    <row r="3655" spans="1:13">
      <c r="A3655" s="5">
        <v>5651</v>
      </c>
      <c r="B3655" s="5">
        <v>15</v>
      </c>
      <c r="C3655" s="5" t="s">
        <v>62</v>
      </c>
      <c r="D3655" s="5">
        <v>2519</v>
      </c>
      <c r="E3655" s="5">
        <v>58</v>
      </c>
      <c r="F3655" s="8">
        <f t="shared" si="342"/>
        <v>2.3025009924573245</v>
      </c>
      <c r="G3655" s="5">
        <f>IF(COUNTIFS(Q3_SQL_Error_Concentration!$A:$A,A3655,Q3_SQL_Error_Concentration!$E:$E,B3655,Q3_SQL_Error_Concentration!$F:$F,C3655)=0,"",SUMIFS(Q3_SQL_Error_Concentration!$I:$I,Q3_SQL_Error_Concentration!$A:$A,A3655,Q3_SQL_Error_Concentration!$E:$E,B3655,Q3_SQL_Error_Concentration!$F:$F,C3655))</f>
        <v>2.3025000000000002</v>
      </c>
      <c r="H3655" s="5" t="str">
        <f t="shared" si="343"/>
        <v>PASS</v>
      </c>
      <c r="I3655" s="5">
        <f>IF(D3655&gt;=Q3_Validation!$C$2,1,0)</f>
        <v>1</v>
      </c>
      <c r="J3655" s="8">
        <f t="shared" si="344"/>
        <v>2.3025009924573245</v>
      </c>
      <c r="K3655" s="5" t="str">
        <f t="shared" si="345"/>
        <v>high-error</v>
      </c>
      <c r="L3655" s="5">
        <f t="shared" si="346"/>
        <v>17</v>
      </c>
      <c r="M3655" s="5">
        <f t="shared" si="347"/>
        <v>1</v>
      </c>
    </row>
    <row r="3656" spans="1:13">
      <c r="A3656" s="5">
        <v>5651</v>
      </c>
      <c r="B3656" s="5">
        <v>16</v>
      </c>
      <c r="C3656" s="5" t="s">
        <v>63</v>
      </c>
      <c r="D3656" s="5">
        <v>1524</v>
      </c>
      <c r="E3656" s="5">
        <v>30</v>
      </c>
      <c r="F3656" s="8">
        <f t="shared" si="342"/>
        <v>1.9685039370078741</v>
      </c>
      <c r="G3656" s="5" t="str">
        <f>IF(COUNTIFS(Q3_SQL_Error_Concentration!$A:$A,A3656,Q3_SQL_Error_Concentration!$E:$E,B3656,Q3_SQL_Error_Concentration!$F:$F,C3656)=0,"",SUMIFS(Q3_SQL_Error_Concentration!$I:$I,Q3_SQL_Error_Concentration!$A:$A,A3656,Q3_SQL_Error_Concentration!$E:$E,B3656,Q3_SQL_Error_Concentration!$F:$F,C3656))</f>
        <v/>
      </c>
      <c r="H3656" s="5" t="str">
        <f t="shared" si="343"/>
        <v/>
      </c>
      <c r="I3656" s="5">
        <f>IF(D3656&gt;=Q3_Validation!$C$2,1,0)</f>
        <v>1</v>
      </c>
      <c r="J3656" s="8">
        <f t="shared" si="344"/>
        <v>1.9685039370078741</v>
      </c>
      <c r="K3656" s="5" t="str">
        <f t="shared" si="345"/>
        <v>normal</v>
      </c>
      <c r="L3656" s="5">
        <f t="shared" si="346"/>
        <v>17</v>
      </c>
      <c r="M3656" s="5">
        <f t="shared" si="347"/>
        <v>0</v>
      </c>
    </row>
    <row r="3657" spans="1:13">
      <c r="A3657" s="5">
        <v>5651</v>
      </c>
      <c r="B3657" s="5">
        <v>16</v>
      </c>
      <c r="C3657" s="5" t="s">
        <v>64</v>
      </c>
      <c r="D3657" s="5">
        <v>450</v>
      </c>
      <c r="E3657" s="5">
        <v>6</v>
      </c>
      <c r="F3657" s="8">
        <f t="shared" si="342"/>
        <v>1.3333333333333333</v>
      </c>
      <c r="G3657" s="5" t="str">
        <f>IF(COUNTIFS(Q3_SQL_Error_Concentration!$A:$A,A3657,Q3_SQL_Error_Concentration!$E:$E,B3657,Q3_SQL_Error_Concentration!$F:$F,C3657)=0,"",SUMIFS(Q3_SQL_Error_Concentration!$I:$I,Q3_SQL_Error_Concentration!$A:$A,A3657,Q3_SQL_Error_Concentration!$E:$E,B3657,Q3_SQL_Error_Concentration!$F:$F,C3657))</f>
        <v/>
      </c>
      <c r="H3657" s="5" t="str">
        <f t="shared" si="343"/>
        <v/>
      </c>
      <c r="I3657" s="5">
        <f>IF(D3657&gt;=Q3_Validation!$C$2,1,0)</f>
        <v>0</v>
      </c>
      <c r="J3657" s="8" t="str">
        <f t="shared" si="344"/>
        <v/>
      </c>
      <c r="K3657" s="5" t="str">
        <f t="shared" si="345"/>
        <v>excluded</v>
      </c>
      <c r="L3657" s="5">
        <f t="shared" si="346"/>
        <v>17</v>
      </c>
      <c r="M3657" s="5">
        <f t="shared" si="347"/>
        <v>0</v>
      </c>
    </row>
    <row r="3658" spans="1:13">
      <c r="A3658" s="5">
        <v>5651</v>
      </c>
      <c r="B3658" s="5">
        <v>16</v>
      </c>
      <c r="C3658" s="5" t="s">
        <v>62</v>
      </c>
      <c r="D3658" s="5">
        <v>2134</v>
      </c>
      <c r="E3658" s="5">
        <v>34</v>
      </c>
      <c r="F3658" s="8">
        <f t="shared" si="342"/>
        <v>1.5932521087160263</v>
      </c>
      <c r="G3658" s="5" t="str">
        <f>IF(COUNTIFS(Q3_SQL_Error_Concentration!$A:$A,A3658,Q3_SQL_Error_Concentration!$E:$E,B3658,Q3_SQL_Error_Concentration!$F:$F,C3658)=0,"",SUMIFS(Q3_SQL_Error_Concentration!$I:$I,Q3_SQL_Error_Concentration!$A:$A,A3658,Q3_SQL_Error_Concentration!$E:$E,B3658,Q3_SQL_Error_Concentration!$F:$F,C3658))</f>
        <v/>
      </c>
      <c r="H3658" s="5" t="str">
        <f t="shared" si="343"/>
        <v/>
      </c>
      <c r="I3658" s="5">
        <f>IF(D3658&gt;=Q3_Validation!$C$2,1,0)</f>
        <v>1</v>
      </c>
      <c r="J3658" s="8">
        <f t="shared" si="344"/>
        <v>1.5932521087160263</v>
      </c>
      <c r="K3658" s="5" t="str">
        <f t="shared" si="345"/>
        <v>normal</v>
      </c>
      <c r="L3658" s="5">
        <f t="shared" si="346"/>
        <v>17</v>
      </c>
      <c r="M3658" s="5">
        <f t="shared" si="347"/>
        <v>0</v>
      </c>
    </row>
    <row r="3659" spans="1:13">
      <c r="A3659" s="5">
        <v>5651</v>
      </c>
      <c r="B3659" s="5">
        <v>17</v>
      </c>
      <c r="C3659" s="5" t="s">
        <v>63</v>
      </c>
      <c r="D3659" s="5">
        <v>659</v>
      </c>
      <c r="E3659" s="5">
        <v>7</v>
      </c>
      <c r="F3659" s="8">
        <f t="shared" si="342"/>
        <v>1.062215477996965</v>
      </c>
      <c r="G3659" s="5" t="str">
        <f>IF(COUNTIFS(Q3_SQL_Error_Concentration!$A:$A,A3659,Q3_SQL_Error_Concentration!$E:$E,B3659,Q3_SQL_Error_Concentration!$F:$F,C3659)=0,"",SUMIFS(Q3_SQL_Error_Concentration!$I:$I,Q3_SQL_Error_Concentration!$A:$A,A3659,Q3_SQL_Error_Concentration!$E:$E,B3659,Q3_SQL_Error_Concentration!$F:$F,C3659))</f>
        <v/>
      </c>
      <c r="H3659" s="5" t="str">
        <f t="shared" si="343"/>
        <v/>
      </c>
      <c r="I3659" s="5">
        <f>IF(D3659&gt;=Q3_Validation!$C$2,1,0)</f>
        <v>1</v>
      </c>
      <c r="J3659" s="8">
        <f t="shared" si="344"/>
        <v>1.062215477996965</v>
      </c>
      <c r="K3659" s="5" t="str">
        <f t="shared" si="345"/>
        <v>normal</v>
      </c>
      <c r="L3659" s="5">
        <f t="shared" si="346"/>
        <v>17</v>
      </c>
      <c r="M3659" s="5">
        <f t="shared" si="347"/>
        <v>0</v>
      </c>
    </row>
    <row r="3660" spans="1:13">
      <c r="A3660" s="5">
        <v>5651</v>
      </c>
      <c r="B3660" s="5">
        <v>17</v>
      </c>
      <c r="C3660" s="5" t="s">
        <v>64</v>
      </c>
      <c r="D3660" s="5">
        <v>227</v>
      </c>
      <c r="E3660" s="5">
        <v>10</v>
      </c>
      <c r="F3660" s="8">
        <f t="shared" si="342"/>
        <v>4.4052863436123344</v>
      </c>
      <c r="G3660" s="5" t="str">
        <f>IF(COUNTIFS(Q3_SQL_Error_Concentration!$A:$A,A3660,Q3_SQL_Error_Concentration!$E:$E,B3660,Q3_SQL_Error_Concentration!$F:$F,C3660)=0,"",SUMIFS(Q3_SQL_Error_Concentration!$I:$I,Q3_SQL_Error_Concentration!$A:$A,A3660,Q3_SQL_Error_Concentration!$E:$E,B3660,Q3_SQL_Error_Concentration!$F:$F,C3660))</f>
        <v/>
      </c>
      <c r="H3660" s="5" t="str">
        <f t="shared" si="343"/>
        <v/>
      </c>
      <c r="I3660" s="5">
        <f>IF(D3660&gt;=Q3_Validation!$C$2,1,0)</f>
        <v>0</v>
      </c>
      <c r="J3660" s="8" t="str">
        <f t="shared" si="344"/>
        <v/>
      </c>
      <c r="K3660" s="5" t="str">
        <f t="shared" si="345"/>
        <v>excluded</v>
      </c>
      <c r="L3660" s="5">
        <f t="shared" si="346"/>
        <v>17</v>
      </c>
      <c r="M3660" s="5">
        <f t="shared" si="347"/>
        <v>0</v>
      </c>
    </row>
    <row r="3661" spans="1:13">
      <c r="A3661" s="5">
        <v>5651</v>
      </c>
      <c r="B3661" s="5">
        <v>17</v>
      </c>
      <c r="C3661" s="5" t="s">
        <v>62</v>
      </c>
      <c r="D3661" s="5">
        <v>931</v>
      </c>
      <c r="E3661" s="5">
        <v>13</v>
      </c>
      <c r="F3661" s="8">
        <f t="shared" si="342"/>
        <v>1.3963480128893662</v>
      </c>
      <c r="G3661" s="5" t="str">
        <f>IF(COUNTIFS(Q3_SQL_Error_Concentration!$A:$A,A3661,Q3_SQL_Error_Concentration!$E:$E,B3661,Q3_SQL_Error_Concentration!$F:$F,C3661)=0,"",SUMIFS(Q3_SQL_Error_Concentration!$I:$I,Q3_SQL_Error_Concentration!$A:$A,A3661,Q3_SQL_Error_Concentration!$E:$E,B3661,Q3_SQL_Error_Concentration!$F:$F,C3661))</f>
        <v/>
      </c>
      <c r="H3661" s="5" t="str">
        <f t="shared" si="343"/>
        <v/>
      </c>
      <c r="I3661" s="5">
        <f>IF(D3661&gt;=Q3_Validation!$C$2,1,0)</f>
        <v>1</v>
      </c>
      <c r="J3661" s="8">
        <f t="shared" si="344"/>
        <v>1.3963480128893662</v>
      </c>
      <c r="K3661" s="5" t="str">
        <f t="shared" si="345"/>
        <v>normal</v>
      </c>
      <c r="L3661" s="5">
        <f t="shared" si="346"/>
        <v>17</v>
      </c>
      <c r="M3661" s="5">
        <f t="shared" si="347"/>
        <v>0</v>
      </c>
    </row>
    <row r="3662" spans="1:13">
      <c r="A3662" s="5">
        <v>5651</v>
      </c>
      <c r="B3662" s="5">
        <v>18</v>
      </c>
      <c r="C3662" s="5" t="s">
        <v>63</v>
      </c>
      <c r="D3662" s="5">
        <v>828</v>
      </c>
      <c r="E3662" s="5">
        <v>18</v>
      </c>
      <c r="F3662" s="8">
        <f t="shared" si="342"/>
        <v>2.1739130434782608</v>
      </c>
      <c r="G3662" s="5">
        <f>IF(COUNTIFS(Q3_SQL_Error_Concentration!$A:$A,A3662,Q3_SQL_Error_Concentration!$E:$E,B3662,Q3_SQL_Error_Concentration!$F:$F,C3662)=0,"",SUMIFS(Q3_SQL_Error_Concentration!$I:$I,Q3_SQL_Error_Concentration!$A:$A,A3662,Q3_SQL_Error_Concentration!$E:$E,B3662,Q3_SQL_Error_Concentration!$F:$F,C3662))</f>
        <v>2.1739000000000002</v>
      </c>
      <c r="H3662" s="5" t="str">
        <f t="shared" si="343"/>
        <v>PASS</v>
      </c>
      <c r="I3662" s="5">
        <f>IF(D3662&gt;=Q3_Validation!$C$2,1,0)</f>
        <v>1</v>
      </c>
      <c r="J3662" s="8">
        <f t="shared" si="344"/>
        <v>2.1739130434782608</v>
      </c>
      <c r="K3662" s="5" t="str">
        <f t="shared" si="345"/>
        <v>high-error</v>
      </c>
      <c r="L3662" s="5">
        <f t="shared" si="346"/>
        <v>17</v>
      </c>
      <c r="M3662" s="5">
        <f t="shared" si="347"/>
        <v>1</v>
      </c>
    </row>
    <row r="3663" spans="1:13">
      <c r="A3663" s="5">
        <v>5651</v>
      </c>
      <c r="B3663" s="5">
        <v>18</v>
      </c>
      <c r="C3663" s="5" t="s">
        <v>64</v>
      </c>
      <c r="D3663" s="5">
        <v>289</v>
      </c>
      <c r="E3663" s="5">
        <v>5</v>
      </c>
      <c r="F3663" s="8">
        <f t="shared" si="342"/>
        <v>1.7301038062283738</v>
      </c>
      <c r="G3663" s="5" t="str">
        <f>IF(COUNTIFS(Q3_SQL_Error_Concentration!$A:$A,A3663,Q3_SQL_Error_Concentration!$E:$E,B3663,Q3_SQL_Error_Concentration!$F:$F,C3663)=0,"",SUMIFS(Q3_SQL_Error_Concentration!$I:$I,Q3_SQL_Error_Concentration!$A:$A,A3663,Q3_SQL_Error_Concentration!$E:$E,B3663,Q3_SQL_Error_Concentration!$F:$F,C3663))</f>
        <v/>
      </c>
      <c r="H3663" s="5" t="str">
        <f t="shared" si="343"/>
        <v/>
      </c>
      <c r="I3663" s="5">
        <f>IF(D3663&gt;=Q3_Validation!$C$2,1,0)</f>
        <v>0</v>
      </c>
      <c r="J3663" s="8" t="str">
        <f t="shared" si="344"/>
        <v/>
      </c>
      <c r="K3663" s="5" t="str">
        <f t="shared" si="345"/>
        <v>excluded</v>
      </c>
      <c r="L3663" s="5">
        <f t="shared" si="346"/>
        <v>17</v>
      </c>
      <c r="M3663" s="5">
        <f t="shared" si="347"/>
        <v>0</v>
      </c>
    </row>
    <row r="3664" spans="1:13">
      <c r="A3664" s="5">
        <v>5651</v>
      </c>
      <c r="B3664" s="5">
        <v>18</v>
      </c>
      <c r="C3664" s="5" t="s">
        <v>62</v>
      </c>
      <c r="D3664" s="5">
        <v>1180</v>
      </c>
      <c r="E3664" s="5">
        <v>20</v>
      </c>
      <c r="F3664" s="8">
        <f t="shared" si="342"/>
        <v>1.6949152542372881</v>
      </c>
      <c r="G3664" s="5" t="str">
        <f>IF(COUNTIFS(Q3_SQL_Error_Concentration!$A:$A,A3664,Q3_SQL_Error_Concentration!$E:$E,B3664,Q3_SQL_Error_Concentration!$F:$F,C3664)=0,"",SUMIFS(Q3_SQL_Error_Concentration!$I:$I,Q3_SQL_Error_Concentration!$A:$A,A3664,Q3_SQL_Error_Concentration!$E:$E,B3664,Q3_SQL_Error_Concentration!$F:$F,C3664))</f>
        <v/>
      </c>
      <c r="H3664" s="5" t="str">
        <f t="shared" si="343"/>
        <v/>
      </c>
      <c r="I3664" s="5">
        <f>IF(D3664&gt;=Q3_Validation!$C$2,1,0)</f>
        <v>1</v>
      </c>
      <c r="J3664" s="8">
        <f t="shared" si="344"/>
        <v>1.6949152542372881</v>
      </c>
      <c r="K3664" s="5" t="str">
        <f t="shared" si="345"/>
        <v>normal</v>
      </c>
      <c r="L3664" s="5">
        <f t="shared" si="346"/>
        <v>17</v>
      </c>
      <c r="M3664" s="5">
        <f t="shared" si="347"/>
        <v>0</v>
      </c>
    </row>
    <row r="3665" spans="1:13">
      <c r="A3665" s="5">
        <v>5651</v>
      </c>
      <c r="B3665" s="5">
        <v>19</v>
      </c>
      <c r="C3665" s="5" t="s">
        <v>63</v>
      </c>
      <c r="D3665" s="5">
        <v>1261</v>
      </c>
      <c r="E3665" s="5">
        <v>29</v>
      </c>
      <c r="F3665" s="8">
        <f t="shared" si="342"/>
        <v>2.2997620935765264</v>
      </c>
      <c r="G3665" s="5">
        <f>IF(COUNTIFS(Q3_SQL_Error_Concentration!$A:$A,A3665,Q3_SQL_Error_Concentration!$E:$E,B3665,Q3_SQL_Error_Concentration!$F:$F,C3665)=0,"",SUMIFS(Q3_SQL_Error_Concentration!$I:$I,Q3_SQL_Error_Concentration!$A:$A,A3665,Q3_SQL_Error_Concentration!$E:$E,B3665,Q3_SQL_Error_Concentration!$F:$F,C3665))</f>
        <v>2.2997999999999998</v>
      </c>
      <c r="H3665" s="5" t="str">
        <f t="shared" si="343"/>
        <v>PASS</v>
      </c>
      <c r="I3665" s="5">
        <f>IF(D3665&gt;=Q3_Validation!$C$2,1,0)</f>
        <v>1</v>
      </c>
      <c r="J3665" s="8">
        <f t="shared" si="344"/>
        <v>2.2997620935765264</v>
      </c>
      <c r="K3665" s="5" t="str">
        <f t="shared" si="345"/>
        <v>high-error</v>
      </c>
      <c r="L3665" s="5">
        <f t="shared" si="346"/>
        <v>17</v>
      </c>
      <c r="M3665" s="5">
        <f t="shared" si="347"/>
        <v>1</v>
      </c>
    </row>
    <row r="3666" spans="1:13">
      <c r="A3666" s="5">
        <v>5651</v>
      </c>
      <c r="B3666" s="5">
        <v>19</v>
      </c>
      <c r="C3666" s="5" t="s">
        <v>64</v>
      </c>
      <c r="D3666" s="5">
        <v>356</v>
      </c>
      <c r="E3666" s="5">
        <v>14</v>
      </c>
      <c r="F3666" s="8">
        <f t="shared" si="342"/>
        <v>3.9325842696629212</v>
      </c>
      <c r="G3666" s="5" t="str">
        <f>IF(COUNTIFS(Q3_SQL_Error_Concentration!$A:$A,A3666,Q3_SQL_Error_Concentration!$E:$E,B3666,Q3_SQL_Error_Concentration!$F:$F,C3666)=0,"",SUMIFS(Q3_SQL_Error_Concentration!$I:$I,Q3_SQL_Error_Concentration!$A:$A,A3666,Q3_SQL_Error_Concentration!$E:$E,B3666,Q3_SQL_Error_Concentration!$F:$F,C3666))</f>
        <v/>
      </c>
      <c r="H3666" s="5" t="str">
        <f t="shared" si="343"/>
        <v/>
      </c>
      <c r="I3666" s="5">
        <f>IF(D3666&gt;=Q3_Validation!$C$2,1,0)</f>
        <v>0</v>
      </c>
      <c r="J3666" s="8" t="str">
        <f t="shared" si="344"/>
        <v/>
      </c>
      <c r="K3666" s="5" t="str">
        <f t="shared" si="345"/>
        <v>excluded</v>
      </c>
      <c r="L3666" s="5">
        <f t="shared" si="346"/>
        <v>17</v>
      </c>
      <c r="M3666" s="5">
        <f t="shared" si="347"/>
        <v>0</v>
      </c>
    </row>
    <row r="3667" spans="1:13">
      <c r="A3667" s="5">
        <v>5651</v>
      </c>
      <c r="B3667" s="5">
        <v>19</v>
      </c>
      <c r="C3667" s="5" t="s">
        <v>62</v>
      </c>
      <c r="D3667" s="5">
        <v>1694</v>
      </c>
      <c r="E3667" s="5">
        <v>37</v>
      </c>
      <c r="F3667" s="8">
        <f t="shared" si="342"/>
        <v>2.1841794569067297</v>
      </c>
      <c r="G3667" s="5">
        <f>IF(COUNTIFS(Q3_SQL_Error_Concentration!$A:$A,A3667,Q3_SQL_Error_Concentration!$E:$E,B3667,Q3_SQL_Error_Concentration!$F:$F,C3667)=0,"",SUMIFS(Q3_SQL_Error_Concentration!$I:$I,Q3_SQL_Error_Concentration!$A:$A,A3667,Q3_SQL_Error_Concentration!$E:$E,B3667,Q3_SQL_Error_Concentration!$F:$F,C3667))</f>
        <v>2.1842000000000001</v>
      </c>
      <c r="H3667" s="5" t="str">
        <f t="shared" si="343"/>
        <v>PASS</v>
      </c>
      <c r="I3667" s="5">
        <f>IF(D3667&gt;=Q3_Validation!$C$2,1,0)</f>
        <v>1</v>
      </c>
      <c r="J3667" s="8">
        <f t="shared" si="344"/>
        <v>2.1841794569067297</v>
      </c>
      <c r="K3667" s="5" t="str">
        <f t="shared" si="345"/>
        <v>high-error</v>
      </c>
      <c r="L3667" s="5">
        <f t="shared" si="346"/>
        <v>17</v>
      </c>
      <c r="M3667" s="5">
        <f t="shared" si="347"/>
        <v>1</v>
      </c>
    </row>
    <row r="3668" spans="1:13">
      <c r="A3668" s="5">
        <v>5651</v>
      </c>
      <c r="B3668" s="5">
        <v>20</v>
      </c>
      <c r="C3668" s="5" t="s">
        <v>63</v>
      </c>
      <c r="D3668" s="5">
        <v>848</v>
      </c>
      <c r="E3668" s="5">
        <v>17</v>
      </c>
      <c r="F3668" s="8">
        <f t="shared" si="342"/>
        <v>2.0047169811320753</v>
      </c>
      <c r="G3668" s="5" t="str">
        <f>IF(COUNTIFS(Q3_SQL_Error_Concentration!$A:$A,A3668,Q3_SQL_Error_Concentration!$E:$E,B3668,Q3_SQL_Error_Concentration!$F:$F,C3668)=0,"",SUMIFS(Q3_SQL_Error_Concentration!$I:$I,Q3_SQL_Error_Concentration!$A:$A,A3668,Q3_SQL_Error_Concentration!$E:$E,B3668,Q3_SQL_Error_Concentration!$F:$F,C3668))</f>
        <v/>
      </c>
      <c r="H3668" s="5" t="str">
        <f t="shared" si="343"/>
        <v/>
      </c>
      <c r="I3668" s="5">
        <f>IF(D3668&gt;=Q3_Validation!$C$2,1,0)</f>
        <v>1</v>
      </c>
      <c r="J3668" s="8">
        <f t="shared" si="344"/>
        <v>2.0047169811320753</v>
      </c>
      <c r="K3668" s="5" t="str">
        <f t="shared" si="345"/>
        <v>normal</v>
      </c>
      <c r="L3668" s="5">
        <f t="shared" si="346"/>
        <v>17</v>
      </c>
      <c r="M3668" s="5">
        <f t="shared" si="347"/>
        <v>0</v>
      </c>
    </row>
    <row r="3669" spans="1:13">
      <c r="A3669" s="5">
        <v>5651</v>
      </c>
      <c r="B3669" s="5">
        <v>20</v>
      </c>
      <c r="C3669" s="5" t="s">
        <v>64</v>
      </c>
      <c r="D3669" s="5">
        <v>312</v>
      </c>
      <c r="E3669" s="5">
        <v>8</v>
      </c>
      <c r="F3669" s="8">
        <f t="shared" si="342"/>
        <v>2.5641025641025643</v>
      </c>
      <c r="G3669" s="5" t="str">
        <f>IF(COUNTIFS(Q3_SQL_Error_Concentration!$A:$A,A3669,Q3_SQL_Error_Concentration!$E:$E,B3669,Q3_SQL_Error_Concentration!$F:$F,C3669)=0,"",SUMIFS(Q3_SQL_Error_Concentration!$I:$I,Q3_SQL_Error_Concentration!$A:$A,A3669,Q3_SQL_Error_Concentration!$E:$E,B3669,Q3_SQL_Error_Concentration!$F:$F,C3669))</f>
        <v/>
      </c>
      <c r="H3669" s="5" t="str">
        <f t="shared" si="343"/>
        <v/>
      </c>
      <c r="I3669" s="5">
        <f>IF(D3669&gt;=Q3_Validation!$C$2,1,0)</f>
        <v>0</v>
      </c>
      <c r="J3669" s="8" t="str">
        <f t="shared" si="344"/>
        <v/>
      </c>
      <c r="K3669" s="5" t="str">
        <f t="shared" si="345"/>
        <v>excluded</v>
      </c>
      <c r="L3669" s="5">
        <f t="shared" si="346"/>
        <v>17</v>
      </c>
      <c r="M3669" s="5">
        <f t="shared" si="347"/>
        <v>0</v>
      </c>
    </row>
    <row r="3670" spans="1:13">
      <c r="A3670" s="5">
        <v>5651</v>
      </c>
      <c r="B3670" s="5">
        <v>20</v>
      </c>
      <c r="C3670" s="5" t="s">
        <v>62</v>
      </c>
      <c r="D3670" s="5">
        <v>1269</v>
      </c>
      <c r="E3670" s="5">
        <v>25</v>
      </c>
      <c r="F3670" s="8">
        <f t="shared" si="342"/>
        <v>1.9700551615445232</v>
      </c>
      <c r="G3670" s="5" t="str">
        <f>IF(COUNTIFS(Q3_SQL_Error_Concentration!$A:$A,A3670,Q3_SQL_Error_Concentration!$E:$E,B3670,Q3_SQL_Error_Concentration!$F:$F,C3670)=0,"",SUMIFS(Q3_SQL_Error_Concentration!$I:$I,Q3_SQL_Error_Concentration!$A:$A,A3670,Q3_SQL_Error_Concentration!$E:$E,B3670,Q3_SQL_Error_Concentration!$F:$F,C3670))</f>
        <v/>
      </c>
      <c r="H3670" s="5" t="str">
        <f t="shared" si="343"/>
        <v/>
      </c>
      <c r="I3670" s="5">
        <f>IF(D3670&gt;=Q3_Validation!$C$2,1,0)</f>
        <v>1</v>
      </c>
      <c r="J3670" s="8">
        <f t="shared" si="344"/>
        <v>1.9700551615445232</v>
      </c>
      <c r="K3670" s="5" t="str">
        <f t="shared" si="345"/>
        <v>normal</v>
      </c>
      <c r="L3670" s="5">
        <f t="shared" si="346"/>
        <v>17</v>
      </c>
      <c r="M3670" s="5">
        <f t="shared" si="347"/>
        <v>0</v>
      </c>
    </row>
    <row r="3671" spans="1:13">
      <c r="A3671" s="5">
        <v>5651</v>
      </c>
      <c r="B3671" s="5">
        <v>21</v>
      </c>
      <c r="C3671" s="5" t="s">
        <v>63</v>
      </c>
      <c r="D3671" s="5">
        <v>897</v>
      </c>
      <c r="E3671" s="5">
        <v>25</v>
      </c>
      <c r="F3671" s="8">
        <f t="shared" si="342"/>
        <v>2.787068004459309</v>
      </c>
      <c r="G3671" s="5">
        <f>IF(COUNTIFS(Q3_SQL_Error_Concentration!$A:$A,A3671,Q3_SQL_Error_Concentration!$E:$E,B3671,Q3_SQL_Error_Concentration!$F:$F,C3671)=0,"",SUMIFS(Q3_SQL_Error_Concentration!$I:$I,Q3_SQL_Error_Concentration!$A:$A,A3671,Q3_SQL_Error_Concentration!$E:$E,B3671,Q3_SQL_Error_Concentration!$F:$F,C3671))</f>
        <v>2.7871000000000001</v>
      </c>
      <c r="H3671" s="5" t="str">
        <f t="shared" si="343"/>
        <v>PASS</v>
      </c>
      <c r="I3671" s="5">
        <f>IF(D3671&gt;=Q3_Validation!$C$2,1,0)</f>
        <v>1</v>
      </c>
      <c r="J3671" s="8">
        <f t="shared" si="344"/>
        <v>2.787068004459309</v>
      </c>
      <c r="K3671" s="5" t="str">
        <f t="shared" si="345"/>
        <v>high-error</v>
      </c>
      <c r="L3671" s="5">
        <f t="shared" si="346"/>
        <v>17</v>
      </c>
      <c r="M3671" s="5">
        <f t="shared" si="347"/>
        <v>1</v>
      </c>
    </row>
    <row r="3672" spans="1:13">
      <c r="A3672" s="5">
        <v>5651</v>
      </c>
      <c r="B3672" s="5">
        <v>21</v>
      </c>
      <c r="C3672" s="5" t="s">
        <v>64</v>
      </c>
      <c r="D3672" s="5">
        <v>360</v>
      </c>
      <c r="E3672" s="5">
        <v>5</v>
      </c>
      <c r="F3672" s="8">
        <f t="shared" si="342"/>
        <v>1.3888888888888888</v>
      </c>
      <c r="G3672" s="5" t="str">
        <f>IF(COUNTIFS(Q3_SQL_Error_Concentration!$A:$A,A3672,Q3_SQL_Error_Concentration!$E:$E,B3672,Q3_SQL_Error_Concentration!$F:$F,C3672)=0,"",SUMIFS(Q3_SQL_Error_Concentration!$I:$I,Q3_SQL_Error_Concentration!$A:$A,A3672,Q3_SQL_Error_Concentration!$E:$E,B3672,Q3_SQL_Error_Concentration!$F:$F,C3672))</f>
        <v/>
      </c>
      <c r="H3672" s="5" t="str">
        <f t="shared" si="343"/>
        <v/>
      </c>
      <c r="I3672" s="5">
        <f>IF(D3672&gt;=Q3_Validation!$C$2,1,0)</f>
        <v>0</v>
      </c>
      <c r="J3672" s="8" t="str">
        <f t="shared" si="344"/>
        <v/>
      </c>
      <c r="K3672" s="5" t="str">
        <f t="shared" si="345"/>
        <v>excluded</v>
      </c>
      <c r="L3672" s="5">
        <f t="shared" si="346"/>
        <v>17</v>
      </c>
      <c r="M3672" s="5">
        <f t="shared" si="347"/>
        <v>0</v>
      </c>
    </row>
    <row r="3673" spans="1:13">
      <c r="A3673" s="5">
        <v>5651</v>
      </c>
      <c r="B3673" s="5">
        <v>21</v>
      </c>
      <c r="C3673" s="5" t="s">
        <v>62</v>
      </c>
      <c r="D3673" s="5">
        <v>1656</v>
      </c>
      <c r="E3673" s="5">
        <v>30</v>
      </c>
      <c r="F3673" s="8">
        <f t="shared" si="342"/>
        <v>1.8115942028985508</v>
      </c>
      <c r="G3673" s="5" t="str">
        <f>IF(COUNTIFS(Q3_SQL_Error_Concentration!$A:$A,A3673,Q3_SQL_Error_Concentration!$E:$E,B3673,Q3_SQL_Error_Concentration!$F:$F,C3673)=0,"",SUMIFS(Q3_SQL_Error_Concentration!$I:$I,Q3_SQL_Error_Concentration!$A:$A,A3673,Q3_SQL_Error_Concentration!$E:$E,B3673,Q3_SQL_Error_Concentration!$F:$F,C3673))</f>
        <v/>
      </c>
      <c r="H3673" s="5" t="str">
        <f t="shared" si="343"/>
        <v/>
      </c>
      <c r="I3673" s="5">
        <f>IF(D3673&gt;=Q3_Validation!$C$2,1,0)</f>
        <v>1</v>
      </c>
      <c r="J3673" s="8">
        <f t="shared" si="344"/>
        <v>1.8115942028985508</v>
      </c>
      <c r="K3673" s="5" t="str">
        <f t="shared" si="345"/>
        <v>normal</v>
      </c>
      <c r="L3673" s="5">
        <f t="shared" si="346"/>
        <v>17</v>
      </c>
      <c r="M3673" s="5">
        <f t="shared" si="347"/>
        <v>0</v>
      </c>
    </row>
    <row r="3674" spans="1:13">
      <c r="A3674" s="5">
        <v>5651</v>
      </c>
      <c r="B3674" s="5">
        <v>22</v>
      </c>
      <c r="C3674" s="5" t="s">
        <v>63</v>
      </c>
      <c r="D3674" s="5">
        <v>832</v>
      </c>
      <c r="E3674" s="5">
        <v>14</v>
      </c>
      <c r="F3674" s="8">
        <f t="shared" si="342"/>
        <v>1.6826923076923077</v>
      </c>
      <c r="G3674" s="5" t="str">
        <f>IF(COUNTIFS(Q3_SQL_Error_Concentration!$A:$A,A3674,Q3_SQL_Error_Concentration!$E:$E,B3674,Q3_SQL_Error_Concentration!$F:$F,C3674)=0,"",SUMIFS(Q3_SQL_Error_Concentration!$I:$I,Q3_SQL_Error_Concentration!$A:$A,A3674,Q3_SQL_Error_Concentration!$E:$E,B3674,Q3_SQL_Error_Concentration!$F:$F,C3674))</f>
        <v/>
      </c>
      <c r="H3674" s="5" t="str">
        <f t="shared" si="343"/>
        <v/>
      </c>
      <c r="I3674" s="5">
        <f>IF(D3674&gt;=Q3_Validation!$C$2,1,0)</f>
        <v>1</v>
      </c>
      <c r="J3674" s="8">
        <f t="shared" si="344"/>
        <v>1.6826923076923077</v>
      </c>
      <c r="K3674" s="5" t="str">
        <f t="shared" si="345"/>
        <v>normal</v>
      </c>
      <c r="L3674" s="5">
        <f t="shared" si="346"/>
        <v>17</v>
      </c>
      <c r="M3674" s="5">
        <f t="shared" si="347"/>
        <v>0</v>
      </c>
    </row>
    <row r="3675" spans="1:13">
      <c r="A3675" s="5">
        <v>5651</v>
      </c>
      <c r="B3675" s="5">
        <v>22</v>
      </c>
      <c r="C3675" s="5" t="s">
        <v>64</v>
      </c>
      <c r="D3675" s="5">
        <v>273</v>
      </c>
      <c r="E3675" s="5">
        <v>8</v>
      </c>
      <c r="F3675" s="8">
        <f t="shared" si="342"/>
        <v>2.9304029304029302</v>
      </c>
      <c r="G3675" s="5" t="str">
        <f>IF(COUNTIFS(Q3_SQL_Error_Concentration!$A:$A,A3675,Q3_SQL_Error_Concentration!$E:$E,B3675,Q3_SQL_Error_Concentration!$F:$F,C3675)=0,"",SUMIFS(Q3_SQL_Error_Concentration!$I:$I,Q3_SQL_Error_Concentration!$A:$A,A3675,Q3_SQL_Error_Concentration!$E:$E,B3675,Q3_SQL_Error_Concentration!$F:$F,C3675))</f>
        <v/>
      </c>
      <c r="H3675" s="5" t="str">
        <f t="shared" si="343"/>
        <v/>
      </c>
      <c r="I3675" s="5">
        <f>IF(D3675&gt;=Q3_Validation!$C$2,1,0)</f>
        <v>0</v>
      </c>
      <c r="J3675" s="8" t="str">
        <f t="shared" si="344"/>
        <v/>
      </c>
      <c r="K3675" s="5" t="str">
        <f t="shared" si="345"/>
        <v>excluded</v>
      </c>
      <c r="L3675" s="5">
        <f t="shared" si="346"/>
        <v>17</v>
      </c>
      <c r="M3675" s="5">
        <f t="shared" si="347"/>
        <v>0</v>
      </c>
    </row>
    <row r="3676" spans="1:13">
      <c r="A3676" s="5">
        <v>5651</v>
      </c>
      <c r="B3676" s="5">
        <v>22</v>
      </c>
      <c r="C3676" s="5" t="s">
        <v>62</v>
      </c>
      <c r="D3676" s="5">
        <v>1289</v>
      </c>
      <c r="E3676" s="5">
        <v>19</v>
      </c>
      <c r="F3676" s="8">
        <f t="shared" si="342"/>
        <v>1.474010861132661</v>
      </c>
      <c r="G3676" s="5" t="str">
        <f>IF(COUNTIFS(Q3_SQL_Error_Concentration!$A:$A,A3676,Q3_SQL_Error_Concentration!$E:$E,B3676,Q3_SQL_Error_Concentration!$F:$F,C3676)=0,"",SUMIFS(Q3_SQL_Error_Concentration!$I:$I,Q3_SQL_Error_Concentration!$A:$A,A3676,Q3_SQL_Error_Concentration!$E:$E,B3676,Q3_SQL_Error_Concentration!$F:$F,C3676))</f>
        <v/>
      </c>
      <c r="H3676" s="5" t="str">
        <f t="shared" si="343"/>
        <v/>
      </c>
      <c r="I3676" s="5">
        <f>IF(D3676&gt;=Q3_Validation!$C$2,1,0)</f>
        <v>1</v>
      </c>
      <c r="J3676" s="8">
        <f t="shared" si="344"/>
        <v>1.474010861132661</v>
      </c>
      <c r="K3676" s="5" t="str">
        <f t="shared" si="345"/>
        <v>normal</v>
      </c>
      <c r="L3676" s="5">
        <f t="shared" si="346"/>
        <v>17</v>
      </c>
      <c r="M3676" s="5">
        <f t="shared" si="347"/>
        <v>0</v>
      </c>
    </row>
    <row r="3677" spans="1:13">
      <c r="A3677" s="5">
        <v>5651</v>
      </c>
      <c r="B3677" s="5">
        <v>23</v>
      </c>
      <c r="C3677" s="5" t="s">
        <v>63</v>
      </c>
      <c r="D3677" s="5">
        <v>367</v>
      </c>
      <c r="E3677" s="5">
        <v>5</v>
      </c>
      <c r="F3677" s="8">
        <f t="shared" si="342"/>
        <v>1.3623978201634876</v>
      </c>
      <c r="G3677" s="5" t="str">
        <f>IF(COUNTIFS(Q3_SQL_Error_Concentration!$A:$A,A3677,Q3_SQL_Error_Concentration!$E:$E,B3677,Q3_SQL_Error_Concentration!$F:$F,C3677)=0,"",SUMIFS(Q3_SQL_Error_Concentration!$I:$I,Q3_SQL_Error_Concentration!$A:$A,A3677,Q3_SQL_Error_Concentration!$E:$E,B3677,Q3_SQL_Error_Concentration!$F:$F,C3677))</f>
        <v/>
      </c>
      <c r="H3677" s="5" t="str">
        <f t="shared" si="343"/>
        <v/>
      </c>
      <c r="I3677" s="5">
        <f>IF(D3677&gt;=Q3_Validation!$C$2,1,0)</f>
        <v>0</v>
      </c>
      <c r="J3677" s="8" t="str">
        <f t="shared" si="344"/>
        <v/>
      </c>
      <c r="K3677" s="5" t="str">
        <f t="shared" si="345"/>
        <v>excluded</v>
      </c>
      <c r="L3677" s="5">
        <f t="shared" si="346"/>
        <v>17</v>
      </c>
      <c r="M3677" s="5">
        <f t="shared" si="347"/>
        <v>0</v>
      </c>
    </row>
    <row r="3678" spans="1:13">
      <c r="A3678" s="5">
        <v>5651</v>
      </c>
      <c r="B3678" s="5">
        <v>23</v>
      </c>
      <c r="C3678" s="5" t="s">
        <v>64</v>
      </c>
      <c r="D3678" s="5">
        <v>123</v>
      </c>
      <c r="E3678" s="5">
        <v>4</v>
      </c>
      <c r="F3678" s="8">
        <f t="shared" si="342"/>
        <v>3.2520325203252032</v>
      </c>
      <c r="G3678" s="5" t="str">
        <f>IF(COUNTIFS(Q3_SQL_Error_Concentration!$A:$A,A3678,Q3_SQL_Error_Concentration!$E:$E,B3678,Q3_SQL_Error_Concentration!$F:$F,C3678)=0,"",SUMIFS(Q3_SQL_Error_Concentration!$I:$I,Q3_SQL_Error_Concentration!$A:$A,A3678,Q3_SQL_Error_Concentration!$E:$E,B3678,Q3_SQL_Error_Concentration!$F:$F,C3678))</f>
        <v/>
      </c>
      <c r="H3678" s="5" t="str">
        <f t="shared" si="343"/>
        <v/>
      </c>
      <c r="I3678" s="5">
        <f>IF(D3678&gt;=Q3_Validation!$C$2,1,0)</f>
        <v>0</v>
      </c>
      <c r="J3678" s="8" t="str">
        <f t="shared" si="344"/>
        <v/>
      </c>
      <c r="K3678" s="5" t="str">
        <f t="shared" si="345"/>
        <v>excluded</v>
      </c>
      <c r="L3678" s="5">
        <f t="shared" si="346"/>
        <v>17</v>
      </c>
      <c r="M3678" s="5">
        <f t="shared" si="347"/>
        <v>0</v>
      </c>
    </row>
    <row r="3679" spans="1:13">
      <c r="A3679" s="5">
        <v>5651</v>
      </c>
      <c r="B3679" s="5">
        <v>23</v>
      </c>
      <c r="C3679" s="5" t="s">
        <v>62</v>
      </c>
      <c r="D3679" s="5">
        <v>604</v>
      </c>
      <c r="E3679" s="5">
        <v>9</v>
      </c>
      <c r="F3679" s="8">
        <f t="shared" si="342"/>
        <v>1.490066225165563</v>
      </c>
      <c r="G3679" s="5" t="str">
        <f>IF(COUNTIFS(Q3_SQL_Error_Concentration!$A:$A,A3679,Q3_SQL_Error_Concentration!$E:$E,B3679,Q3_SQL_Error_Concentration!$F:$F,C3679)=0,"",SUMIFS(Q3_SQL_Error_Concentration!$I:$I,Q3_SQL_Error_Concentration!$A:$A,A3679,Q3_SQL_Error_Concentration!$E:$E,B3679,Q3_SQL_Error_Concentration!$F:$F,C3679))</f>
        <v/>
      </c>
      <c r="H3679" s="5" t="str">
        <f t="shared" si="343"/>
        <v/>
      </c>
      <c r="I3679" s="5">
        <f>IF(D3679&gt;=Q3_Validation!$C$2,1,0)</f>
        <v>1</v>
      </c>
      <c r="J3679" s="8">
        <f t="shared" si="344"/>
        <v>1.490066225165563</v>
      </c>
      <c r="K3679" s="5" t="str">
        <f t="shared" si="345"/>
        <v>normal</v>
      </c>
      <c r="L3679" s="5">
        <f t="shared" si="346"/>
        <v>17</v>
      </c>
      <c r="M3679" s="5">
        <f t="shared" si="347"/>
        <v>0</v>
      </c>
    </row>
    <row r="3680" spans="1:13">
      <c r="A3680" s="5">
        <v>5655</v>
      </c>
      <c r="B3680" s="5">
        <v>0</v>
      </c>
      <c r="C3680" s="5" t="s">
        <v>63</v>
      </c>
      <c r="D3680" s="5">
        <v>52</v>
      </c>
      <c r="E3680" s="5">
        <v>1</v>
      </c>
      <c r="F3680" s="8">
        <f t="shared" si="342"/>
        <v>1.9230769230769231</v>
      </c>
      <c r="G3680" s="5" t="str">
        <f>IF(COUNTIFS(Q3_SQL_Error_Concentration!$A:$A,A3680,Q3_SQL_Error_Concentration!$E:$E,B3680,Q3_SQL_Error_Concentration!$F:$F,C3680)=0,"",SUMIFS(Q3_SQL_Error_Concentration!$I:$I,Q3_SQL_Error_Concentration!$A:$A,A3680,Q3_SQL_Error_Concentration!$E:$E,B3680,Q3_SQL_Error_Concentration!$F:$F,C3680))</f>
        <v/>
      </c>
      <c r="H3680" s="5" t="str">
        <f t="shared" si="343"/>
        <v/>
      </c>
      <c r="I3680" s="5">
        <f>IF(D3680&gt;=Q3_Validation!$C$2,1,0)</f>
        <v>0</v>
      </c>
      <c r="J3680" s="8" t="str">
        <f t="shared" si="344"/>
        <v/>
      </c>
      <c r="K3680" s="5" t="str">
        <f t="shared" si="345"/>
        <v>excluded</v>
      </c>
      <c r="L3680" s="5">
        <f t="shared" si="346"/>
        <v>5</v>
      </c>
      <c r="M3680" s="5">
        <f t="shared" si="347"/>
        <v>0</v>
      </c>
    </row>
    <row r="3681" spans="1:13">
      <c r="A3681" s="5">
        <v>5655</v>
      </c>
      <c r="B3681" s="5">
        <v>0</v>
      </c>
      <c r="C3681" s="5" t="s">
        <v>62</v>
      </c>
      <c r="D3681" s="5">
        <v>76</v>
      </c>
      <c r="E3681" s="5">
        <v>1</v>
      </c>
      <c r="F3681" s="8">
        <f t="shared" si="342"/>
        <v>1.3157894736842106</v>
      </c>
      <c r="G3681" s="5" t="str">
        <f>IF(COUNTIFS(Q3_SQL_Error_Concentration!$A:$A,A3681,Q3_SQL_Error_Concentration!$E:$E,B3681,Q3_SQL_Error_Concentration!$F:$F,C3681)=0,"",SUMIFS(Q3_SQL_Error_Concentration!$I:$I,Q3_SQL_Error_Concentration!$A:$A,A3681,Q3_SQL_Error_Concentration!$E:$E,B3681,Q3_SQL_Error_Concentration!$F:$F,C3681))</f>
        <v/>
      </c>
      <c r="H3681" s="5" t="str">
        <f t="shared" si="343"/>
        <v/>
      </c>
      <c r="I3681" s="5">
        <f>IF(D3681&gt;=Q3_Validation!$C$2,1,0)</f>
        <v>0</v>
      </c>
      <c r="J3681" s="8" t="str">
        <f t="shared" si="344"/>
        <v/>
      </c>
      <c r="K3681" s="5" t="str">
        <f t="shared" si="345"/>
        <v>excluded</v>
      </c>
      <c r="L3681" s="5">
        <f t="shared" si="346"/>
        <v>5</v>
      </c>
      <c r="M3681" s="5">
        <f t="shared" si="347"/>
        <v>0</v>
      </c>
    </row>
    <row r="3682" spans="1:13">
      <c r="A3682" s="5">
        <v>5655</v>
      </c>
      <c r="B3682" s="5">
        <v>1</v>
      </c>
      <c r="C3682" s="5" t="s">
        <v>63</v>
      </c>
      <c r="D3682" s="5">
        <v>55</v>
      </c>
      <c r="E3682" s="5">
        <v>0</v>
      </c>
      <c r="F3682" s="8">
        <f t="shared" si="342"/>
        <v>0</v>
      </c>
      <c r="G3682" s="5" t="str">
        <f>IF(COUNTIFS(Q3_SQL_Error_Concentration!$A:$A,A3682,Q3_SQL_Error_Concentration!$E:$E,B3682,Q3_SQL_Error_Concentration!$F:$F,C3682)=0,"",SUMIFS(Q3_SQL_Error_Concentration!$I:$I,Q3_SQL_Error_Concentration!$A:$A,A3682,Q3_SQL_Error_Concentration!$E:$E,B3682,Q3_SQL_Error_Concentration!$F:$F,C3682))</f>
        <v/>
      </c>
      <c r="H3682" s="5" t="str">
        <f t="shared" si="343"/>
        <v/>
      </c>
      <c r="I3682" s="5">
        <f>IF(D3682&gt;=Q3_Validation!$C$2,1,0)</f>
        <v>0</v>
      </c>
      <c r="J3682" s="8" t="str">
        <f t="shared" si="344"/>
        <v/>
      </c>
      <c r="K3682" s="5" t="str">
        <f t="shared" si="345"/>
        <v>excluded</v>
      </c>
      <c r="L3682" s="5">
        <f t="shared" si="346"/>
        <v>5</v>
      </c>
      <c r="M3682" s="5">
        <f t="shared" si="347"/>
        <v>0</v>
      </c>
    </row>
    <row r="3683" spans="1:13">
      <c r="A3683" s="5">
        <v>5655</v>
      </c>
      <c r="B3683" s="5">
        <v>1</v>
      </c>
      <c r="C3683" s="5" t="s">
        <v>62</v>
      </c>
      <c r="D3683" s="5">
        <v>93</v>
      </c>
      <c r="E3683" s="5">
        <v>2</v>
      </c>
      <c r="F3683" s="8">
        <f t="shared" si="342"/>
        <v>2.150537634408602</v>
      </c>
      <c r="G3683" s="5" t="str">
        <f>IF(COUNTIFS(Q3_SQL_Error_Concentration!$A:$A,A3683,Q3_SQL_Error_Concentration!$E:$E,B3683,Q3_SQL_Error_Concentration!$F:$F,C3683)=0,"",SUMIFS(Q3_SQL_Error_Concentration!$I:$I,Q3_SQL_Error_Concentration!$A:$A,A3683,Q3_SQL_Error_Concentration!$E:$E,B3683,Q3_SQL_Error_Concentration!$F:$F,C3683))</f>
        <v/>
      </c>
      <c r="H3683" s="5" t="str">
        <f t="shared" si="343"/>
        <v/>
      </c>
      <c r="I3683" s="5">
        <f>IF(D3683&gt;=Q3_Validation!$C$2,1,0)</f>
        <v>0</v>
      </c>
      <c r="J3683" s="8" t="str">
        <f t="shared" si="344"/>
        <v/>
      </c>
      <c r="K3683" s="5" t="str">
        <f t="shared" si="345"/>
        <v>excluded</v>
      </c>
      <c r="L3683" s="5">
        <f t="shared" si="346"/>
        <v>5</v>
      </c>
      <c r="M3683" s="5">
        <f t="shared" si="347"/>
        <v>0</v>
      </c>
    </row>
    <row r="3684" spans="1:13">
      <c r="A3684" s="5">
        <v>5655</v>
      </c>
      <c r="B3684" s="5">
        <v>2</v>
      </c>
      <c r="C3684" s="5" t="s">
        <v>63</v>
      </c>
      <c r="D3684" s="5">
        <v>66</v>
      </c>
      <c r="E3684" s="5">
        <v>2</v>
      </c>
      <c r="F3684" s="8">
        <f t="shared" si="342"/>
        <v>3.0303030303030303</v>
      </c>
      <c r="G3684" s="5" t="str">
        <f>IF(COUNTIFS(Q3_SQL_Error_Concentration!$A:$A,A3684,Q3_SQL_Error_Concentration!$E:$E,B3684,Q3_SQL_Error_Concentration!$F:$F,C3684)=0,"",SUMIFS(Q3_SQL_Error_Concentration!$I:$I,Q3_SQL_Error_Concentration!$A:$A,A3684,Q3_SQL_Error_Concentration!$E:$E,B3684,Q3_SQL_Error_Concentration!$F:$F,C3684))</f>
        <v/>
      </c>
      <c r="H3684" s="5" t="str">
        <f t="shared" si="343"/>
        <v/>
      </c>
      <c r="I3684" s="5">
        <f>IF(D3684&gt;=Q3_Validation!$C$2,1,0)</f>
        <v>0</v>
      </c>
      <c r="J3684" s="8" t="str">
        <f t="shared" si="344"/>
        <v/>
      </c>
      <c r="K3684" s="5" t="str">
        <f t="shared" si="345"/>
        <v>excluded</v>
      </c>
      <c r="L3684" s="5">
        <f t="shared" si="346"/>
        <v>5</v>
      </c>
      <c r="M3684" s="5">
        <f t="shared" si="347"/>
        <v>0</v>
      </c>
    </row>
    <row r="3685" spans="1:13">
      <c r="A3685" s="5">
        <v>5655</v>
      </c>
      <c r="B3685" s="5">
        <v>2</v>
      </c>
      <c r="C3685" s="5" t="s">
        <v>62</v>
      </c>
      <c r="D3685" s="5">
        <v>105</v>
      </c>
      <c r="E3685" s="5">
        <v>1</v>
      </c>
      <c r="F3685" s="8">
        <f t="shared" si="342"/>
        <v>0.95238095238095233</v>
      </c>
      <c r="G3685" s="5" t="str">
        <f>IF(COUNTIFS(Q3_SQL_Error_Concentration!$A:$A,A3685,Q3_SQL_Error_Concentration!$E:$E,B3685,Q3_SQL_Error_Concentration!$F:$F,C3685)=0,"",SUMIFS(Q3_SQL_Error_Concentration!$I:$I,Q3_SQL_Error_Concentration!$A:$A,A3685,Q3_SQL_Error_Concentration!$E:$E,B3685,Q3_SQL_Error_Concentration!$F:$F,C3685))</f>
        <v/>
      </c>
      <c r="H3685" s="5" t="str">
        <f t="shared" si="343"/>
        <v/>
      </c>
      <c r="I3685" s="5">
        <f>IF(D3685&gt;=Q3_Validation!$C$2,1,0)</f>
        <v>0</v>
      </c>
      <c r="J3685" s="8" t="str">
        <f t="shared" si="344"/>
        <v/>
      </c>
      <c r="K3685" s="5" t="str">
        <f t="shared" si="345"/>
        <v>excluded</v>
      </c>
      <c r="L3685" s="5">
        <f t="shared" si="346"/>
        <v>5</v>
      </c>
      <c r="M3685" s="5">
        <f t="shared" si="347"/>
        <v>0</v>
      </c>
    </row>
    <row r="3686" spans="1:13">
      <c r="A3686" s="5">
        <v>5655</v>
      </c>
      <c r="B3686" s="5">
        <v>3</v>
      </c>
      <c r="C3686" s="5" t="s">
        <v>63</v>
      </c>
      <c r="D3686" s="5">
        <v>99</v>
      </c>
      <c r="E3686" s="5">
        <v>2</v>
      </c>
      <c r="F3686" s="8">
        <f t="shared" si="342"/>
        <v>2.0202020202020203</v>
      </c>
      <c r="G3686" s="5" t="str">
        <f>IF(COUNTIFS(Q3_SQL_Error_Concentration!$A:$A,A3686,Q3_SQL_Error_Concentration!$E:$E,B3686,Q3_SQL_Error_Concentration!$F:$F,C3686)=0,"",SUMIFS(Q3_SQL_Error_Concentration!$I:$I,Q3_SQL_Error_Concentration!$A:$A,A3686,Q3_SQL_Error_Concentration!$E:$E,B3686,Q3_SQL_Error_Concentration!$F:$F,C3686))</f>
        <v/>
      </c>
      <c r="H3686" s="5" t="str">
        <f t="shared" si="343"/>
        <v/>
      </c>
      <c r="I3686" s="5">
        <f>IF(D3686&gt;=Q3_Validation!$C$2,1,0)</f>
        <v>0</v>
      </c>
      <c r="J3686" s="8" t="str">
        <f t="shared" si="344"/>
        <v/>
      </c>
      <c r="K3686" s="5" t="str">
        <f t="shared" si="345"/>
        <v>excluded</v>
      </c>
      <c r="L3686" s="5">
        <f t="shared" si="346"/>
        <v>5</v>
      </c>
      <c r="M3686" s="5">
        <f t="shared" si="347"/>
        <v>0</v>
      </c>
    </row>
    <row r="3687" spans="1:13">
      <c r="A3687" s="5">
        <v>5655</v>
      </c>
      <c r="B3687" s="5">
        <v>3</v>
      </c>
      <c r="C3687" s="5" t="s">
        <v>62</v>
      </c>
      <c r="D3687" s="5">
        <v>243</v>
      </c>
      <c r="E3687" s="5">
        <v>6</v>
      </c>
      <c r="F3687" s="8">
        <f t="shared" si="342"/>
        <v>2.4691358024691357</v>
      </c>
      <c r="G3687" s="5" t="str">
        <f>IF(COUNTIFS(Q3_SQL_Error_Concentration!$A:$A,A3687,Q3_SQL_Error_Concentration!$E:$E,B3687,Q3_SQL_Error_Concentration!$F:$F,C3687)=0,"",SUMIFS(Q3_SQL_Error_Concentration!$I:$I,Q3_SQL_Error_Concentration!$A:$A,A3687,Q3_SQL_Error_Concentration!$E:$E,B3687,Q3_SQL_Error_Concentration!$F:$F,C3687))</f>
        <v/>
      </c>
      <c r="H3687" s="5" t="str">
        <f t="shared" si="343"/>
        <v/>
      </c>
      <c r="I3687" s="5">
        <f>IF(D3687&gt;=Q3_Validation!$C$2,1,0)</f>
        <v>0</v>
      </c>
      <c r="J3687" s="8" t="str">
        <f t="shared" si="344"/>
        <v/>
      </c>
      <c r="K3687" s="5" t="str">
        <f t="shared" si="345"/>
        <v>excluded</v>
      </c>
      <c r="L3687" s="5">
        <f t="shared" si="346"/>
        <v>5</v>
      </c>
      <c r="M3687" s="5">
        <f t="shared" si="347"/>
        <v>0</v>
      </c>
    </row>
    <row r="3688" spans="1:13">
      <c r="A3688" s="5">
        <v>5655</v>
      </c>
      <c r="B3688" s="5">
        <v>4</v>
      </c>
      <c r="C3688" s="5" t="s">
        <v>63</v>
      </c>
      <c r="D3688" s="5">
        <v>65</v>
      </c>
      <c r="E3688" s="5">
        <v>0</v>
      </c>
      <c r="F3688" s="8">
        <f t="shared" si="342"/>
        <v>0</v>
      </c>
      <c r="G3688" s="5" t="str">
        <f>IF(COUNTIFS(Q3_SQL_Error_Concentration!$A:$A,A3688,Q3_SQL_Error_Concentration!$E:$E,B3688,Q3_SQL_Error_Concentration!$F:$F,C3688)=0,"",SUMIFS(Q3_SQL_Error_Concentration!$I:$I,Q3_SQL_Error_Concentration!$A:$A,A3688,Q3_SQL_Error_Concentration!$E:$E,B3688,Q3_SQL_Error_Concentration!$F:$F,C3688))</f>
        <v/>
      </c>
      <c r="H3688" s="5" t="str">
        <f t="shared" si="343"/>
        <v/>
      </c>
      <c r="I3688" s="5">
        <f>IF(D3688&gt;=Q3_Validation!$C$2,1,0)</f>
        <v>0</v>
      </c>
      <c r="J3688" s="8" t="str">
        <f t="shared" si="344"/>
        <v/>
      </c>
      <c r="K3688" s="5" t="str">
        <f t="shared" si="345"/>
        <v>excluded</v>
      </c>
      <c r="L3688" s="5">
        <f t="shared" si="346"/>
        <v>5</v>
      </c>
      <c r="M3688" s="5">
        <f t="shared" si="347"/>
        <v>0</v>
      </c>
    </row>
    <row r="3689" spans="1:13">
      <c r="A3689" s="5">
        <v>5655</v>
      </c>
      <c r="B3689" s="5">
        <v>4</v>
      </c>
      <c r="C3689" s="5" t="s">
        <v>62</v>
      </c>
      <c r="D3689" s="5">
        <v>111</v>
      </c>
      <c r="E3689" s="5">
        <v>5</v>
      </c>
      <c r="F3689" s="8">
        <f t="shared" si="342"/>
        <v>4.5045045045045047</v>
      </c>
      <c r="G3689" s="5" t="str">
        <f>IF(COUNTIFS(Q3_SQL_Error_Concentration!$A:$A,A3689,Q3_SQL_Error_Concentration!$E:$E,B3689,Q3_SQL_Error_Concentration!$F:$F,C3689)=0,"",SUMIFS(Q3_SQL_Error_Concentration!$I:$I,Q3_SQL_Error_Concentration!$A:$A,A3689,Q3_SQL_Error_Concentration!$E:$E,B3689,Q3_SQL_Error_Concentration!$F:$F,C3689))</f>
        <v/>
      </c>
      <c r="H3689" s="5" t="str">
        <f t="shared" si="343"/>
        <v/>
      </c>
      <c r="I3689" s="5">
        <f>IF(D3689&gt;=Q3_Validation!$C$2,1,0)</f>
        <v>0</v>
      </c>
      <c r="J3689" s="8" t="str">
        <f t="shared" si="344"/>
        <v/>
      </c>
      <c r="K3689" s="5" t="str">
        <f t="shared" si="345"/>
        <v>excluded</v>
      </c>
      <c r="L3689" s="5">
        <f t="shared" si="346"/>
        <v>5</v>
      </c>
      <c r="M3689" s="5">
        <f t="shared" si="347"/>
        <v>0</v>
      </c>
    </row>
    <row r="3690" spans="1:13">
      <c r="A3690" s="5">
        <v>5655</v>
      </c>
      <c r="B3690" s="5">
        <v>5</v>
      </c>
      <c r="C3690" s="5" t="s">
        <v>63</v>
      </c>
      <c r="D3690" s="5">
        <v>105</v>
      </c>
      <c r="E3690" s="5">
        <v>4</v>
      </c>
      <c r="F3690" s="8">
        <f t="shared" si="342"/>
        <v>3.8095238095238093</v>
      </c>
      <c r="G3690" s="5" t="str">
        <f>IF(COUNTIFS(Q3_SQL_Error_Concentration!$A:$A,A3690,Q3_SQL_Error_Concentration!$E:$E,B3690,Q3_SQL_Error_Concentration!$F:$F,C3690)=0,"",SUMIFS(Q3_SQL_Error_Concentration!$I:$I,Q3_SQL_Error_Concentration!$A:$A,A3690,Q3_SQL_Error_Concentration!$E:$E,B3690,Q3_SQL_Error_Concentration!$F:$F,C3690))</f>
        <v/>
      </c>
      <c r="H3690" s="5" t="str">
        <f t="shared" si="343"/>
        <v/>
      </c>
      <c r="I3690" s="5">
        <f>IF(D3690&gt;=Q3_Validation!$C$2,1,0)</f>
        <v>0</v>
      </c>
      <c r="J3690" s="8" t="str">
        <f t="shared" si="344"/>
        <v/>
      </c>
      <c r="K3690" s="5" t="str">
        <f t="shared" si="345"/>
        <v>excluded</v>
      </c>
      <c r="L3690" s="5">
        <f t="shared" si="346"/>
        <v>5</v>
      </c>
      <c r="M3690" s="5">
        <f t="shared" si="347"/>
        <v>0</v>
      </c>
    </row>
    <row r="3691" spans="1:13">
      <c r="A3691" s="5">
        <v>5655</v>
      </c>
      <c r="B3691" s="5">
        <v>5</v>
      </c>
      <c r="C3691" s="5" t="s">
        <v>62</v>
      </c>
      <c r="D3691" s="5">
        <v>177</v>
      </c>
      <c r="E3691" s="5">
        <v>6</v>
      </c>
      <c r="F3691" s="8">
        <f t="shared" si="342"/>
        <v>3.3898305084745761</v>
      </c>
      <c r="G3691" s="5" t="str">
        <f>IF(COUNTIFS(Q3_SQL_Error_Concentration!$A:$A,A3691,Q3_SQL_Error_Concentration!$E:$E,B3691,Q3_SQL_Error_Concentration!$F:$F,C3691)=0,"",SUMIFS(Q3_SQL_Error_Concentration!$I:$I,Q3_SQL_Error_Concentration!$A:$A,A3691,Q3_SQL_Error_Concentration!$E:$E,B3691,Q3_SQL_Error_Concentration!$F:$F,C3691))</f>
        <v/>
      </c>
      <c r="H3691" s="5" t="str">
        <f t="shared" si="343"/>
        <v/>
      </c>
      <c r="I3691" s="5">
        <f>IF(D3691&gt;=Q3_Validation!$C$2,1,0)</f>
        <v>0</v>
      </c>
      <c r="J3691" s="8" t="str">
        <f t="shared" si="344"/>
        <v/>
      </c>
      <c r="K3691" s="5" t="str">
        <f t="shared" si="345"/>
        <v>excluded</v>
      </c>
      <c r="L3691" s="5">
        <f t="shared" si="346"/>
        <v>5</v>
      </c>
      <c r="M3691" s="5">
        <f t="shared" si="347"/>
        <v>0</v>
      </c>
    </row>
    <row r="3692" spans="1:13">
      <c r="A3692" s="5">
        <v>5655</v>
      </c>
      <c r="B3692" s="5">
        <v>6</v>
      </c>
      <c r="C3692" s="5" t="s">
        <v>63</v>
      </c>
      <c r="D3692" s="5">
        <v>286</v>
      </c>
      <c r="E3692" s="5">
        <v>11</v>
      </c>
      <c r="F3692" s="8">
        <f t="shared" si="342"/>
        <v>3.8461538461538463</v>
      </c>
      <c r="G3692" s="5" t="str">
        <f>IF(COUNTIFS(Q3_SQL_Error_Concentration!$A:$A,A3692,Q3_SQL_Error_Concentration!$E:$E,B3692,Q3_SQL_Error_Concentration!$F:$F,C3692)=0,"",SUMIFS(Q3_SQL_Error_Concentration!$I:$I,Q3_SQL_Error_Concentration!$A:$A,A3692,Q3_SQL_Error_Concentration!$E:$E,B3692,Q3_SQL_Error_Concentration!$F:$F,C3692))</f>
        <v/>
      </c>
      <c r="H3692" s="5" t="str">
        <f t="shared" si="343"/>
        <v/>
      </c>
      <c r="I3692" s="5">
        <f>IF(D3692&gt;=Q3_Validation!$C$2,1,0)</f>
        <v>0</v>
      </c>
      <c r="J3692" s="8" t="str">
        <f t="shared" si="344"/>
        <v/>
      </c>
      <c r="K3692" s="5" t="str">
        <f t="shared" si="345"/>
        <v>excluded</v>
      </c>
      <c r="L3692" s="5">
        <f t="shared" si="346"/>
        <v>5</v>
      </c>
      <c r="M3692" s="5">
        <f t="shared" si="347"/>
        <v>0</v>
      </c>
    </row>
    <row r="3693" spans="1:13">
      <c r="A3693" s="5">
        <v>5655</v>
      </c>
      <c r="B3693" s="5">
        <v>6</v>
      </c>
      <c r="C3693" s="5" t="s">
        <v>62</v>
      </c>
      <c r="D3693" s="5">
        <v>403</v>
      </c>
      <c r="E3693" s="5">
        <v>4</v>
      </c>
      <c r="F3693" s="8">
        <f t="shared" si="342"/>
        <v>0.99255583126550873</v>
      </c>
      <c r="G3693" s="5" t="str">
        <f>IF(COUNTIFS(Q3_SQL_Error_Concentration!$A:$A,A3693,Q3_SQL_Error_Concentration!$E:$E,B3693,Q3_SQL_Error_Concentration!$F:$F,C3693)=0,"",SUMIFS(Q3_SQL_Error_Concentration!$I:$I,Q3_SQL_Error_Concentration!$A:$A,A3693,Q3_SQL_Error_Concentration!$E:$E,B3693,Q3_SQL_Error_Concentration!$F:$F,C3693))</f>
        <v/>
      </c>
      <c r="H3693" s="5" t="str">
        <f t="shared" si="343"/>
        <v/>
      </c>
      <c r="I3693" s="5">
        <f>IF(D3693&gt;=Q3_Validation!$C$2,1,0)</f>
        <v>0</v>
      </c>
      <c r="J3693" s="8" t="str">
        <f t="shared" si="344"/>
        <v/>
      </c>
      <c r="K3693" s="5" t="str">
        <f t="shared" si="345"/>
        <v>excluded</v>
      </c>
      <c r="L3693" s="5">
        <f t="shared" si="346"/>
        <v>5</v>
      </c>
      <c r="M3693" s="5">
        <f t="shared" si="347"/>
        <v>0</v>
      </c>
    </row>
    <row r="3694" spans="1:13">
      <c r="A3694" s="5">
        <v>5655</v>
      </c>
      <c r="B3694" s="5">
        <v>7</v>
      </c>
      <c r="C3694" s="5" t="s">
        <v>63</v>
      </c>
      <c r="D3694" s="5">
        <v>315</v>
      </c>
      <c r="E3694" s="5">
        <v>5</v>
      </c>
      <c r="F3694" s="8">
        <f t="shared" si="342"/>
        <v>1.5873015873015872</v>
      </c>
      <c r="G3694" s="5" t="str">
        <f>IF(COUNTIFS(Q3_SQL_Error_Concentration!$A:$A,A3694,Q3_SQL_Error_Concentration!$E:$E,B3694,Q3_SQL_Error_Concentration!$F:$F,C3694)=0,"",SUMIFS(Q3_SQL_Error_Concentration!$I:$I,Q3_SQL_Error_Concentration!$A:$A,A3694,Q3_SQL_Error_Concentration!$E:$E,B3694,Q3_SQL_Error_Concentration!$F:$F,C3694))</f>
        <v/>
      </c>
      <c r="H3694" s="5" t="str">
        <f t="shared" si="343"/>
        <v/>
      </c>
      <c r="I3694" s="5">
        <f>IF(D3694&gt;=Q3_Validation!$C$2,1,0)</f>
        <v>0</v>
      </c>
      <c r="J3694" s="8" t="str">
        <f t="shared" si="344"/>
        <v/>
      </c>
      <c r="K3694" s="5" t="str">
        <f t="shared" si="345"/>
        <v>excluded</v>
      </c>
      <c r="L3694" s="5">
        <f t="shared" si="346"/>
        <v>5</v>
      </c>
      <c r="M3694" s="5">
        <f t="shared" si="347"/>
        <v>0</v>
      </c>
    </row>
    <row r="3695" spans="1:13">
      <c r="A3695" s="5">
        <v>5655</v>
      </c>
      <c r="B3695" s="5">
        <v>7</v>
      </c>
      <c r="C3695" s="5" t="s">
        <v>62</v>
      </c>
      <c r="D3695" s="5">
        <v>412</v>
      </c>
      <c r="E3695" s="5">
        <v>10</v>
      </c>
      <c r="F3695" s="8">
        <f t="shared" si="342"/>
        <v>2.4271844660194173</v>
      </c>
      <c r="G3695" s="5" t="str">
        <f>IF(COUNTIFS(Q3_SQL_Error_Concentration!$A:$A,A3695,Q3_SQL_Error_Concentration!$E:$E,B3695,Q3_SQL_Error_Concentration!$F:$F,C3695)=0,"",SUMIFS(Q3_SQL_Error_Concentration!$I:$I,Q3_SQL_Error_Concentration!$A:$A,A3695,Q3_SQL_Error_Concentration!$E:$E,B3695,Q3_SQL_Error_Concentration!$F:$F,C3695))</f>
        <v/>
      </c>
      <c r="H3695" s="5" t="str">
        <f t="shared" si="343"/>
        <v/>
      </c>
      <c r="I3695" s="5">
        <f>IF(D3695&gt;=Q3_Validation!$C$2,1,0)</f>
        <v>0</v>
      </c>
      <c r="J3695" s="8" t="str">
        <f t="shared" si="344"/>
        <v/>
      </c>
      <c r="K3695" s="5" t="str">
        <f t="shared" si="345"/>
        <v>excluded</v>
      </c>
      <c r="L3695" s="5">
        <f t="shared" si="346"/>
        <v>5</v>
      </c>
      <c r="M3695" s="5">
        <f t="shared" si="347"/>
        <v>0</v>
      </c>
    </row>
    <row r="3696" spans="1:13">
      <c r="A3696" s="5">
        <v>5655</v>
      </c>
      <c r="B3696" s="5">
        <v>8</v>
      </c>
      <c r="C3696" s="5" t="s">
        <v>63</v>
      </c>
      <c r="D3696" s="5">
        <v>330</v>
      </c>
      <c r="E3696" s="5">
        <v>6</v>
      </c>
      <c r="F3696" s="8">
        <f t="shared" si="342"/>
        <v>1.8181818181818181</v>
      </c>
      <c r="G3696" s="5" t="str">
        <f>IF(COUNTIFS(Q3_SQL_Error_Concentration!$A:$A,A3696,Q3_SQL_Error_Concentration!$E:$E,B3696,Q3_SQL_Error_Concentration!$F:$F,C3696)=0,"",SUMIFS(Q3_SQL_Error_Concentration!$I:$I,Q3_SQL_Error_Concentration!$A:$A,A3696,Q3_SQL_Error_Concentration!$E:$E,B3696,Q3_SQL_Error_Concentration!$F:$F,C3696))</f>
        <v/>
      </c>
      <c r="H3696" s="5" t="str">
        <f t="shared" si="343"/>
        <v/>
      </c>
      <c r="I3696" s="5">
        <f>IF(D3696&gt;=Q3_Validation!$C$2,1,0)</f>
        <v>0</v>
      </c>
      <c r="J3696" s="8" t="str">
        <f t="shared" si="344"/>
        <v/>
      </c>
      <c r="K3696" s="5" t="str">
        <f t="shared" si="345"/>
        <v>excluded</v>
      </c>
      <c r="L3696" s="5">
        <f t="shared" si="346"/>
        <v>5</v>
      </c>
      <c r="M3696" s="5">
        <f t="shared" si="347"/>
        <v>0</v>
      </c>
    </row>
    <row r="3697" spans="1:13">
      <c r="A3697" s="5">
        <v>5655</v>
      </c>
      <c r="B3697" s="5">
        <v>8</v>
      </c>
      <c r="C3697" s="5" t="s">
        <v>62</v>
      </c>
      <c r="D3697" s="5">
        <v>787</v>
      </c>
      <c r="E3697" s="5">
        <v>13</v>
      </c>
      <c r="F3697" s="8">
        <f t="shared" si="342"/>
        <v>1.6518424396442186</v>
      </c>
      <c r="G3697" s="5" t="str">
        <f>IF(COUNTIFS(Q3_SQL_Error_Concentration!$A:$A,A3697,Q3_SQL_Error_Concentration!$E:$E,B3697,Q3_SQL_Error_Concentration!$F:$F,C3697)=0,"",SUMIFS(Q3_SQL_Error_Concentration!$I:$I,Q3_SQL_Error_Concentration!$A:$A,A3697,Q3_SQL_Error_Concentration!$E:$E,B3697,Q3_SQL_Error_Concentration!$F:$F,C3697))</f>
        <v/>
      </c>
      <c r="H3697" s="5" t="str">
        <f t="shared" si="343"/>
        <v/>
      </c>
      <c r="I3697" s="5">
        <f>IF(D3697&gt;=Q3_Validation!$C$2,1,0)</f>
        <v>1</v>
      </c>
      <c r="J3697" s="8">
        <f t="shared" si="344"/>
        <v>1.6518424396442186</v>
      </c>
      <c r="K3697" s="5" t="str">
        <f t="shared" si="345"/>
        <v>normal</v>
      </c>
      <c r="L3697" s="5">
        <f t="shared" si="346"/>
        <v>5</v>
      </c>
      <c r="M3697" s="5">
        <f t="shared" si="347"/>
        <v>0</v>
      </c>
    </row>
    <row r="3698" spans="1:13">
      <c r="A3698" s="5">
        <v>5655</v>
      </c>
      <c r="B3698" s="5">
        <v>9</v>
      </c>
      <c r="C3698" s="5" t="s">
        <v>63</v>
      </c>
      <c r="D3698" s="5">
        <v>572</v>
      </c>
      <c r="E3698" s="5">
        <v>12</v>
      </c>
      <c r="F3698" s="8">
        <f t="shared" si="342"/>
        <v>2.0979020979020979</v>
      </c>
      <c r="G3698" s="5" t="str">
        <f>IF(COUNTIFS(Q3_SQL_Error_Concentration!$A:$A,A3698,Q3_SQL_Error_Concentration!$E:$E,B3698,Q3_SQL_Error_Concentration!$F:$F,C3698)=0,"",SUMIFS(Q3_SQL_Error_Concentration!$I:$I,Q3_SQL_Error_Concentration!$A:$A,A3698,Q3_SQL_Error_Concentration!$E:$E,B3698,Q3_SQL_Error_Concentration!$F:$F,C3698))</f>
        <v/>
      </c>
      <c r="H3698" s="5" t="str">
        <f t="shared" si="343"/>
        <v/>
      </c>
      <c r="I3698" s="5">
        <f>IF(D3698&gt;=Q3_Validation!$C$2,1,0)</f>
        <v>0</v>
      </c>
      <c r="J3698" s="8" t="str">
        <f t="shared" si="344"/>
        <v/>
      </c>
      <c r="K3698" s="5" t="str">
        <f t="shared" si="345"/>
        <v>excluded</v>
      </c>
      <c r="L3698" s="5">
        <f t="shared" si="346"/>
        <v>5</v>
      </c>
      <c r="M3698" s="5">
        <f t="shared" si="347"/>
        <v>0</v>
      </c>
    </row>
    <row r="3699" spans="1:13">
      <c r="A3699" s="5">
        <v>5655</v>
      </c>
      <c r="B3699" s="5">
        <v>9</v>
      </c>
      <c r="C3699" s="5" t="s">
        <v>62</v>
      </c>
      <c r="D3699" s="5">
        <v>761</v>
      </c>
      <c r="E3699" s="5">
        <v>19</v>
      </c>
      <c r="F3699" s="8">
        <f t="shared" si="342"/>
        <v>2.4967148488830486</v>
      </c>
      <c r="G3699" s="5">
        <f>IF(COUNTIFS(Q3_SQL_Error_Concentration!$A:$A,A3699,Q3_SQL_Error_Concentration!$E:$E,B3699,Q3_SQL_Error_Concentration!$F:$F,C3699)=0,"",SUMIFS(Q3_SQL_Error_Concentration!$I:$I,Q3_SQL_Error_Concentration!$A:$A,A3699,Q3_SQL_Error_Concentration!$E:$E,B3699,Q3_SQL_Error_Concentration!$F:$F,C3699))</f>
        <v>2.4967000000000001</v>
      </c>
      <c r="H3699" s="5" t="str">
        <f t="shared" si="343"/>
        <v>PASS</v>
      </c>
      <c r="I3699" s="5">
        <f>IF(D3699&gt;=Q3_Validation!$C$2,1,0)</f>
        <v>1</v>
      </c>
      <c r="J3699" s="8">
        <f t="shared" si="344"/>
        <v>2.4967148488830486</v>
      </c>
      <c r="K3699" s="5" t="str">
        <f t="shared" si="345"/>
        <v>high-error</v>
      </c>
      <c r="L3699" s="5">
        <f t="shared" si="346"/>
        <v>5</v>
      </c>
      <c r="M3699" s="5">
        <f t="shared" si="347"/>
        <v>1</v>
      </c>
    </row>
    <row r="3700" spans="1:13">
      <c r="A3700" s="5">
        <v>5655</v>
      </c>
      <c r="B3700" s="5">
        <v>10</v>
      </c>
      <c r="C3700" s="5" t="s">
        <v>63</v>
      </c>
      <c r="D3700" s="5">
        <v>448</v>
      </c>
      <c r="E3700" s="5">
        <v>7</v>
      </c>
      <c r="F3700" s="8">
        <f t="shared" si="342"/>
        <v>1.5625</v>
      </c>
      <c r="G3700" s="5" t="str">
        <f>IF(COUNTIFS(Q3_SQL_Error_Concentration!$A:$A,A3700,Q3_SQL_Error_Concentration!$E:$E,B3700,Q3_SQL_Error_Concentration!$F:$F,C3700)=0,"",SUMIFS(Q3_SQL_Error_Concentration!$I:$I,Q3_SQL_Error_Concentration!$A:$A,A3700,Q3_SQL_Error_Concentration!$E:$E,B3700,Q3_SQL_Error_Concentration!$F:$F,C3700))</f>
        <v/>
      </c>
      <c r="H3700" s="5" t="str">
        <f t="shared" si="343"/>
        <v/>
      </c>
      <c r="I3700" s="5">
        <f>IF(D3700&gt;=Q3_Validation!$C$2,1,0)</f>
        <v>0</v>
      </c>
      <c r="J3700" s="8" t="str">
        <f t="shared" si="344"/>
        <v/>
      </c>
      <c r="K3700" s="5" t="str">
        <f t="shared" si="345"/>
        <v>excluded</v>
      </c>
      <c r="L3700" s="5">
        <f t="shared" si="346"/>
        <v>5</v>
      </c>
      <c r="M3700" s="5">
        <f t="shared" si="347"/>
        <v>0</v>
      </c>
    </row>
    <row r="3701" spans="1:13">
      <c r="A3701" s="5">
        <v>5655</v>
      </c>
      <c r="B3701" s="5">
        <v>10</v>
      </c>
      <c r="C3701" s="5" t="s">
        <v>62</v>
      </c>
      <c r="D3701" s="5">
        <v>596</v>
      </c>
      <c r="E3701" s="5">
        <v>14</v>
      </c>
      <c r="F3701" s="8">
        <f t="shared" si="342"/>
        <v>2.348993288590604</v>
      </c>
      <c r="G3701" s="5" t="str">
        <f>IF(COUNTIFS(Q3_SQL_Error_Concentration!$A:$A,A3701,Q3_SQL_Error_Concentration!$E:$E,B3701,Q3_SQL_Error_Concentration!$F:$F,C3701)=0,"",SUMIFS(Q3_SQL_Error_Concentration!$I:$I,Q3_SQL_Error_Concentration!$A:$A,A3701,Q3_SQL_Error_Concentration!$E:$E,B3701,Q3_SQL_Error_Concentration!$F:$F,C3701))</f>
        <v/>
      </c>
      <c r="H3701" s="5" t="str">
        <f t="shared" si="343"/>
        <v/>
      </c>
      <c r="I3701" s="5">
        <f>IF(D3701&gt;=Q3_Validation!$C$2,1,0)</f>
        <v>0</v>
      </c>
      <c r="J3701" s="8" t="str">
        <f t="shared" si="344"/>
        <v/>
      </c>
      <c r="K3701" s="5" t="str">
        <f t="shared" si="345"/>
        <v>excluded</v>
      </c>
      <c r="L3701" s="5">
        <f t="shared" si="346"/>
        <v>5</v>
      </c>
      <c r="M3701" s="5">
        <f t="shared" si="347"/>
        <v>0</v>
      </c>
    </row>
    <row r="3702" spans="1:13">
      <c r="A3702" s="5">
        <v>5655</v>
      </c>
      <c r="B3702" s="5">
        <v>11</v>
      </c>
      <c r="C3702" s="5" t="s">
        <v>63</v>
      </c>
      <c r="D3702" s="5">
        <v>573</v>
      </c>
      <c r="E3702" s="5">
        <v>13</v>
      </c>
      <c r="F3702" s="8">
        <f t="shared" si="342"/>
        <v>2.2687609075043631</v>
      </c>
      <c r="G3702" s="5" t="str">
        <f>IF(COUNTIFS(Q3_SQL_Error_Concentration!$A:$A,A3702,Q3_SQL_Error_Concentration!$E:$E,B3702,Q3_SQL_Error_Concentration!$F:$F,C3702)=0,"",SUMIFS(Q3_SQL_Error_Concentration!$I:$I,Q3_SQL_Error_Concentration!$A:$A,A3702,Q3_SQL_Error_Concentration!$E:$E,B3702,Q3_SQL_Error_Concentration!$F:$F,C3702))</f>
        <v/>
      </c>
      <c r="H3702" s="5" t="str">
        <f t="shared" si="343"/>
        <v/>
      </c>
      <c r="I3702" s="5">
        <f>IF(D3702&gt;=Q3_Validation!$C$2,1,0)</f>
        <v>0</v>
      </c>
      <c r="J3702" s="8" t="str">
        <f t="shared" si="344"/>
        <v/>
      </c>
      <c r="K3702" s="5" t="str">
        <f t="shared" si="345"/>
        <v>excluded</v>
      </c>
      <c r="L3702" s="5">
        <f t="shared" si="346"/>
        <v>5</v>
      </c>
      <c r="M3702" s="5">
        <f t="shared" si="347"/>
        <v>0</v>
      </c>
    </row>
    <row r="3703" spans="1:13">
      <c r="A3703" s="5">
        <v>5655</v>
      </c>
      <c r="B3703" s="5">
        <v>11</v>
      </c>
      <c r="C3703" s="5" t="s">
        <v>62</v>
      </c>
      <c r="D3703" s="5">
        <v>909</v>
      </c>
      <c r="E3703" s="5">
        <v>26</v>
      </c>
      <c r="F3703" s="8">
        <f t="shared" si="342"/>
        <v>2.8602860286028604</v>
      </c>
      <c r="G3703" s="5">
        <f>IF(COUNTIFS(Q3_SQL_Error_Concentration!$A:$A,A3703,Q3_SQL_Error_Concentration!$E:$E,B3703,Q3_SQL_Error_Concentration!$F:$F,C3703)=0,"",SUMIFS(Q3_SQL_Error_Concentration!$I:$I,Q3_SQL_Error_Concentration!$A:$A,A3703,Q3_SQL_Error_Concentration!$E:$E,B3703,Q3_SQL_Error_Concentration!$F:$F,C3703))</f>
        <v>2.8603000000000001</v>
      </c>
      <c r="H3703" s="5" t="str">
        <f t="shared" si="343"/>
        <v>PASS</v>
      </c>
      <c r="I3703" s="5">
        <f>IF(D3703&gt;=Q3_Validation!$C$2,1,0)</f>
        <v>1</v>
      </c>
      <c r="J3703" s="8">
        <f t="shared" si="344"/>
        <v>2.8602860286028604</v>
      </c>
      <c r="K3703" s="5" t="str">
        <f t="shared" si="345"/>
        <v>high-error</v>
      </c>
      <c r="L3703" s="5">
        <f t="shared" si="346"/>
        <v>5</v>
      </c>
      <c r="M3703" s="5">
        <f t="shared" si="347"/>
        <v>1</v>
      </c>
    </row>
    <row r="3704" spans="1:13">
      <c r="A3704" s="5">
        <v>5655</v>
      </c>
      <c r="B3704" s="5">
        <v>12</v>
      </c>
      <c r="C3704" s="5" t="s">
        <v>63</v>
      </c>
      <c r="D3704" s="5">
        <v>515</v>
      </c>
      <c r="E3704" s="5">
        <v>15</v>
      </c>
      <c r="F3704" s="8">
        <f t="shared" si="342"/>
        <v>2.912621359223301</v>
      </c>
      <c r="G3704" s="5" t="str">
        <f>IF(COUNTIFS(Q3_SQL_Error_Concentration!$A:$A,A3704,Q3_SQL_Error_Concentration!$E:$E,B3704,Q3_SQL_Error_Concentration!$F:$F,C3704)=0,"",SUMIFS(Q3_SQL_Error_Concentration!$I:$I,Q3_SQL_Error_Concentration!$A:$A,A3704,Q3_SQL_Error_Concentration!$E:$E,B3704,Q3_SQL_Error_Concentration!$F:$F,C3704))</f>
        <v/>
      </c>
      <c r="H3704" s="5" t="str">
        <f t="shared" si="343"/>
        <v/>
      </c>
      <c r="I3704" s="5">
        <f>IF(D3704&gt;=Q3_Validation!$C$2,1,0)</f>
        <v>0</v>
      </c>
      <c r="J3704" s="8" t="str">
        <f t="shared" si="344"/>
        <v/>
      </c>
      <c r="K3704" s="5" t="str">
        <f t="shared" si="345"/>
        <v>excluded</v>
      </c>
      <c r="L3704" s="5">
        <f t="shared" si="346"/>
        <v>5</v>
      </c>
      <c r="M3704" s="5">
        <f t="shared" si="347"/>
        <v>0</v>
      </c>
    </row>
    <row r="3705" spans="1:13">
      <c r="A3705" s="5">
        <v>5655</v>
      </c>
      <c r="B3705" s="5">
        <v>12</v>
      </c>
      <c r="C3705" s="5" t="s">
        <v>62</v>
      </c>
      <c r="D3705" s="5">
        <v>794</v>
      </c>
      <c r="E3705" s="5">
        <v>13</v>
      </c>
      <c r="F3705" s="8">
        <f t="shared" si="342"/>
        <v>1.6372795969773299</v>
      </c>
      <c r="G3705" s="5" t="str">
        <f>IF(COUNTIFS(Q3_SQL_Error_Concentration!$A:$A,A3705,Q3_SQL_Error_Concentration!$E:$E,B3705,Q3_SQL_Error_Concentration!$F:$F,C3705)=0,"",SUMIFS(Q3_SQL_Error_Concentration!$I:$I,Q3_SQL_Error_Concentration!$A:$A,A3705,Q3_SQL_Error_Concentration!$E:$E,B3705,Q3_SQL_Error_Concentration!$F:$F,C3705))</f>
        <v/>
      </c>
      <c r="H3705" s="5" t="str">
        <f t="shared" si="343"/>
        <v/>
      </c>
      <c r="I3705" s="5">
        <f>IF(D3705&gt;=Q3_Validation!$C$2,1,0)</f>
        <v>1</v>
      </c>
      <c r="J3705" s="8">
        <f t="shared" si="344"/>
        <v>1.6372795969773299</v>
      </c>
      <c r="K3705" s="5" t="str">
        <f t="shared" si="345"/>
        <v>normal</v>
      </c>
      <c r="L3705" s="5">
        <f t="shared" si="346"/>
        <v>5</v>
      </c>
      <c r="M3705" s="5">
        <f t="shared" si="347"/>
        <v>0</v>
      </c>
    </row>
    <row r="3706" spans="1:13">
      <c r="A3706" s="5">
        <v>5655</v>
      </c>
      <c r="B3706" s="5">
        <v>13</v>
      </c>
      <c r="C3706" s="5" t="s">
        <v>63</v>
      </c>
      <c r="D3706" s="5">
        <v>507</v>
      </c>
      <c r="E3706" s="5">
        <v>11</v>
      </c>
      <c r="F3706" s="8">
        <f t="shared" si="342"/>
        <v>2.1696252465483234</v>
      </c>
      <c r="G3706" s="5" t="str">
        <f>IF(COUNTIFS(Q3_SQL_Error_Concentration!$A:$A,A3706,Q3_SQL_Error_Concentration!$E:$E,B3706,Q3_SQL_Error_Concentration!$F:$F,C3706)=0,"",SUMIFS(Q3_SQL_Error_Concentration!$I:$I,Q3_SQL_Error_Concentration!$A:$A,A3706,Q3_SQL_Error_Concentration!$E:$E,B3706,Q3_SQL_Error_Concentration!$F:$F,C3706))</f>
        <v/>
      </c>
      <c r="H3706" s="5" t="str">
        <f t="shared" si="343"/>
        <v/>
      </c>
      <c r="I3706" s="5">
        <f>IF(D3706&gt;=Q3_Validation!$C$2,1,0)</f>
        <v>0</v>
      </c>
      <c r="J3706" s="8" t="str">
        <f t="shared" si="344"/>
        <v/>
      </c>
      <c r="K3706" s="5" t="str">
        <f t="shared" si="345"/>
        <v>excluded</v>
      </c>
      <c r="L3706" s="5">
        <f t="shared" si="346"/>
        <v>5</v>
      </c>
      <c r="M3706" s="5">
        <f t="shared" si="347"/>
        <v>0</v>
      </c>
    </row>
    <row r="3707" spans="1:13">
      <c r="A3707" s="5">
        <v>5655</v>
      </c>
      <c r="B3707" s="5">
        <v>13</v>
      </c>
      <c r="C3707" s="5" t="s">
        <v>62</v>
      </c>
      <c r="D3707" s="5">
        <v>753</v>
      </c>
      <c r="E3707" s="5">
        <v>16</v>
      </c>
      <c r="F3707" s="8">
        <f t="shared" si="342"/>
        <v>2.1248339973439574</v>
      </c>
      <c r="G3707" s="5">
        <f>IF(COUNTIFS(Q3_SQL_Error_Concentration!$A:$A,A3707,Q3_SQL_Error_Concentration!$E:$E,B3707,Q3_SQL_Error_Concentration!$F:$F,C3707)=0,"",SUMIFS(Q3_SQL_Error_Concentration!$I:$I,Q3_SQL_Error_Concentration!$A:$A,A3707,Q3_SQL_Error_Concentration!$E:$E,B3707,Q3_SQL_Error_Concentration!$F:$F,C3707))</f>
        <v>2.1248</v>
      </c>
      <c r="H3707" s="5" t="str">
        <f t="shared" si="343"/>
        <v>PASS</v>
      </c>
      <c r="I3707" s="5">
        <f>IF(D3707&gt;=Q3_Validation!$C$2,1,0)</f>
        <v>1</v>
      </c>
      <c r="J3707" s="8">
        <f t="shared" si="344"/>
        <v>2.1248339973439574</v>
      </c>
      <c r="K3707" s="5" t="str">
        <f t="shared" si="345"/>
        <v>high-error</v>
      </c>
      <c r="L3707" s="5">
        <f t="shared" si="346"/>
        <v>5</v>
      </c>
      <c r="M3707" s="5">
        <f t="shared" si="347"/>
        <v>1</v>
      </c>
    </row>
    <row r="3708" spans="1:13">
      <c r="A3708" s="5">
        <v>5655</v>
      </c>
      <c r="B3708" s="5">
        <v>14</v>
      </c>
      <c r="C3708" s="5" t="s">
        <v>63</v>
      </c>
      <c r="D3708" s="5">
        <v>524</v>
      </c>
      <c r="E3708" s="5">
        <v>15</v>
      </c>
      <c r="F3708" s="8">
        <f t="shared" si="342"/>
        <v>2.8625954198473282</v>
      </c>
      <c r="G3708" s="5" t="str">
        <f>IF(COUNTIFS(Q3_SQL_Error_Concentration!$A:$A,A3708,Q3_SQL_Error_Concentration!$E:$E,B3708,Q3_SQL_Error_Concentration!$F:$F,C3708)=0,"",SUMIFS(Q3_SQL_Error_Concentration!$I:$I,Q3_SQL_Error_Concentration!$A:$A,A3708,Q3_SQL_Error_Concentration!$E:$E,B3708,Q3_SQL_Error_Concentration!$F:$F,C3708))</f>
        <v/>
      </c>
      <c r="H3708" s="5" t="str">
        <f t="shared" si="343"/>
        <v/>
      </c>
      <c r="I3708" s="5">
        <f>IF(D3708&gt;=Q3_Validation!$C$2,1,0)</f>
        <v>0</v>
      </c>
      <c r="J3708" s="8" t="str">
        <f t="shared" si="344"/>
        <v/>
      </c>
      <c r="K3708" s="5" t="str">
        <f t="shared" si="345"/>
        <v>excluded</v>
      </c>
      <c r="L3708" s="5">
        <f t="shared" si="346"/>
        <v>5</v>
      </c>
      <c r="M3708" s="5">
        <f t="shared" si="347"/>
        <v>0</v>
      </c>
    </row>
    <row r="3709" spans="1:13">
      <c r="A3709" s="5">
        <v>5655</v>
      </c>
      <c r="B3709" s="5">
        <v>14</v>
      </c>
      <c r="C3709" s="5" t="s">
        <v>62</v>
      </c>
      <c r="D3709" s="5">
        <v>734</v>
      </c>
      <c r="E3709" s="5">
        <v>16</v>
      </c>
      <c r="F3709" s="8">
        <f t="shared" si="342"/>
        <v>2.1798365122615806</v>
      </c>
      <c r="G3709" s="5">
        <f>IF(COUNTIFS(Q3_SQL_Error_Concentration!$A:$A,A3709,Q3_SQL_Error_Concentration!$E:$E,B3709,Q3_SQL_Error_Concentration!$F:$F,C3709)=0,"",SUMIFS(Q3_SQL_Error_Concentration!$I:$I,Q3_SQL_Error_Concentration!$A:$A,A3709,Q3_SQL_Error_Concentration!$E:$E,B3709,Q3_SQL_Error_Concentration!$F:$F,C3709))</f>
        <v>2.1798000000000002</v>
      </c>
      <c r="H3709" s="5" t="str">
        <f t="shared" si="343"/>
        <v>PASS</v>
      </c>
      <c r="I3709" s="5">
        <f>IF(D3709&gt;=Q3_Validation!$C$2,1,0)</f>
        <v>1</v>
      </c>
      <c r="J3709" s="8">
        <f t="shared" si="344"/>
        <v>2.1798365122615806</v>
      </c>
      <c r="K3709" s="5" t="str">
        <f t="shared" si="345"/>
        <v>high-error</v>
      </c>
      <c r="L3709" s="5">
        <f t="shared" si="346"/>
        <v>5</v>
      </c>
      <c r="M3709" s="5">
        <f t="shared" si="347"/>
        <v>1</v>
      </c>
    </row>
    <row r="3710" spans="1:13">
      <c r="A3710" s="5">
        <v>5655</v>
      </c>
      <c r="B3710" s="5">
        <v>15</v>
      </c>
      <c r="C3710" s="5" t="s">
        <v>63</v>
      </c>
      <c r="D3710" s="5">
        <v>427</v>
      </c>
      <c r="E3710" s="5">
        <v>12</v>
      </c>
      <c r="F3710" s="8">
        <f t="shared" si="342"/>
        <v>2.810304449648712</v>
      </c>
      <c r="G3710" s="5" t="str">
        <f>IF(COUNTIFS(Q3_SQL_Error_Concentration!$A:$A,A3710,Q3_SQL_Error_Concentration!$E:$E,B3710,Q3_SQL_Error_Concentration!$F:$F,C3710)=0,"",SUMIFS(Q3_SQL_Error_Concentration!$I:$I,Q3_SQL_Error_Concentration!$A:$A,A3710,Q3_SQL_Error_Concentration!$E:$E,B3710,Q3_SQL_Error_Concentration!$F:$F,C3710))</f>
        <v/>
      </c>
      <c r="H3710" s="5" t="str">
        <f t="shared" si="343"/>
        <v/>
      </c>
      <c r="I3710" s="5">
        <f>IF(D3710&gt;=Q3_Validation!$C$2,1,0)</f>
        <v>0</v>
      </c>
      <c r="J3710" s="8" t="str">
        <f t="shared" si="344"/>
        <v/>
      </c>
      <c r="K3710" s="5" t="str">
        <f t="shared" si="345"/>
        <v>excluded</v>
      </c>
      <c r="L3710" s="5">
        <f t="shared" si="346"/>
        <v>5</v>
      </c>
      <c r="M3710" s="5">
        <f t="shared" si="347"/>
        <v>0</v>
      </c>
    </row>
    <row r="3711" spans="1:13">
      <c r="A3711" s="5">
        <v>5655</v>
      </c>
      <c r="B3711" s="5">
        <v>15</v>
      </c>
      <c r="C3711" s="5" t="s">
        <v>62</v>
      </c>
      <c r="D3711" s="5">
        <v>646</v>
      </c>
      <c r="E3711" s="5">
        <v>15</v>
      </c>
      <c r="F3711" s="8">
        <f t="shared" si="342"/>
        <v>2.321981424148607</v>
      </c>
      <c r="G3711" s="5">
        <f>IF(COUNTIFS(Q3_SQL_Error_Concentration!$A:$A,A3711,Q3_SQL_Error_Concentration!$E:$E,B3711,Q3_SQL_Error_Concentration!$F:$F,C3711)=0,"",SUMIFS(Q3_SQL_Error_Concentration!$I:$I,Q3_SQL_Error_Concentration!$A:$A,A3711,Q3_SQL_Error_Concentration!$E:$E,B3711,Q3_SQL_Error_Concentration!$F:$F,C3711))</f>
        <v>2.3220000000000001</v>
      </c>
      <c r="H3711" s="5" t="str">
        <f t="shared" si="343"/>
        <v>PASS</v>
      </c>
      <c r="I3711" s="5">
        <f>IF(D3711&gt;=Q3_Validation!$C$2,1,0)</f>
        <v>1</v>
      </c>
      <c r="J3711" s="8">
        <f t="shared" si="344"/>
        <v>2.321981424148607</v>
      </c>
      <c r="K3711" s="5" t="str">
        <f t="shared" si="345"/>
        <v>high-error</v>
      </c>
      <c r="L3711" s="5">
        <f t="shared" si="346"/>
        <v>5</v>
      </c>
      <c r="M3711" s="5">
        <f t="shared" si="347"/>
        <v>1</v>
      </c>
    </row>
    <row r="3712" spans="1:13">
      <c r="A3712" s="5">
        <v>5655</v>
      </c>
      <c r="B3712" s="5">
        <v>16</v>
      </c>
      <c r="C3712" s="5" t="s">
        <v>63</v>
      </c>
      <c r="D3712" s="5">
        <v>351</v>
      </c>
      <c r="E3712" s="5">
        <v>10</v>
      </c>
      <c r="F3712" s="8">
        <f t="shared" si="342"/>
        <v>2.8490028490028489</v>
      </c>
      <c r="G3712" s="5" t="str">
        <f>IF(COUNTIFS(Q3_SQL_Error_Concentration!$A:$A,A3712,Q3_SQL_Error_Concentration!$E:$E,B3712,Q3_SQL_Error_Concentration!$F:$F,C3712)=0,"",SUMIFS(Q3_SQL_Error_Concentration!$I:$I,Q3_SQL_Error_Concentration!$A:$A,A3712,Q3_SQL_Error_Concentration!$E:$E,B3712,Q3_SQL_Error_Concentration!$F:$F,C3712))</f>
        <v/>
      </c>
      <c r="H3712" s="5" t="str">
        <f t="shared" si="343"/>
        <v/>
      </c>
      <c r="I3712" s="5">
        <f>IF(D3712&gt;=Q3_Validation!$C$2,1,0)</f>
        <v>0</v>
      </c>
      <c r="J3712" s="8" t="str">
        <f t="shared" si="344"/>
        <v/>
      </c>
      <c r="K3712" s="5" t="str">
        <f t="shared" si="345"/>
        <v>excluded</v>
      </c>
      <c r="L3712" s="5">
        <f t="shared" si="346"/>
        <v>5</v>
      </c>
      <c r="M3712" s="5">
        <f t="shared" si="347"/>
        <v>0</v>
      </c>
    </row>
    <row r="3713" spans="1:13">
      <c r="A3713" s="5">
        <v>5655</v>
      </c>
      <c r="B3713" s="5">
        <v>16</v>
      </c>
      <c r="C3713" s="5" t="s">
        <v>62</v>
      </c>
      <c r="D3713" s="5">
        <v>467</v>
      </c>
      <c r="E3713" s="5">
        <v>15</v>
      </c>
      <c r="F3713" s="8">
        <f t="shared" si="342"/>
        <v>3.2119914346895073</v>
      </c>
      <c r="G3713" s="5" t="str">
        <f>IF(COUNTIFS(Q3_SQL_Error_Concentration!$A:$A,A3713,Q3_SQL_Error_Concentration!$E:$E,B3713,Q3_SQL_Error_Concentration!$F:$F,C3713)=0,"",SUMIFS(Q3_SQL_Error_Concentration!$I:$I,Q3_SQL_Error_Concentration!$A:$A,A3713,Q3_SQL_Error_Concentration!$E:$E,B3713,Q3_SQL_Error_Concentration!$F:$F,C3713))</f>
        <v/>
      </c>
      <c r="H3713" s="5" t="str">
        <f t="shared" si="343"/>
        <v/>
      </c>
      <c r="I3713" s="5">
        <f>IF(D3713&gt;=Q3_Validation!$C$2,1,0)</f>
        <v>0</v>
      </c>
      <c r="J3713" s="8" t="str">
        <f t="shared" si="344"/>
        <v/>
      </c>
      <c r="K3713" s="5" t="str">
        <f t="shared" si="345"/>
        <v>excluded</v>
      </c>
      <c r="L3713" s="5">
        <f t="shared" si="346"/>
        <v>5</v>
      </c>
      <c r="M3713" s="5">
        <f t="shared" si="347"/>
        <v>0</v>
      </c>
    </row>
    <row r="3714" spans="1:13">
      <c r="A3714" s="5">
        <v>5655</v>
      </c>
      <c r="B3714" s="5">
        <v>17</v>
      </c>
      <c r="C3714" s="5" t="s">
        <v>63</v>
      </c>
      <c r="D3714" s="5">
        <v>152</v>
      </c>
      <c r="E3714" s="5">
        <v>8</v>
      </c>
      <c r="F3714" s="8">
        <f t="shared" ref="F3714:F3777" si="348">100*E3714/D3714</f>
        <v>5.2631578947368425</v>
      </c>
      <c r="G3714" s="5" t="str">
        <f>IF(COUNTIFS(Q3_SQL_Error_Concentration!$A:$A,A3714,Q3_SQL_Error_Concentration!$E:$E,B3714,Q3_SQL_Error_Concentration!$F:$F,C3714)=0,"",SUMIFS(Q3_SQL_Error_Concentration!$I:$I,Q3_SQL_Error_Concentration!$A:$A,A3714,Q3_SQL_Error_Concentration!$E:$E,B3714,Q3_SQL_Error_Concentration!$F:$F,C3714))</f>
        <v/>
      </c>
      <c r="H3714" s="5" t="str">
        <f t="shared" ref="H3714:H3777" si="349">IF(G3714="","",IF(ABS(F3714-G3714)&lt;=0.0002,"PASS","FAIL"))</f>
        <v/>
      </c>
      <c r="I3714" s="5">
        <f>IF(D3714&gt;=Q3_Validation!$C$2,1,0)</f>
        <v>0</v>
      </c>
      <c r="J3714" s="8" t="str">
        <f t="shared" ref="J3714:J3777" si="350">IF(I3714=1,F3714,"")</f>
        <v/>
      </c>
      <c r="K3714" s="5" t="str">
        <f t="shared" ref="K3714:K3777" si="351">IF(D3714&lt;601,"excluded",IF(J3714&gt;3.628192,"outlier",IF(J3714&gt;=2.11093,"high-error","normal")))</f>
        <v>excluded</v>
      </c>
      <c r="L3714" s="5">
        <f t="shared" ref="L3714:L3777" si="352">COUNTIFS(A:A,A3714,K:K,"high-error")+COUNTIFS(A:A,A3714,K:K,"outlier")</f>
        <v>5</v>
      </c>
      <c r="M3714" s="5">
        <f t="shared" ref="M3714:M3777" si="353">IF(AND(L3714&gt;=2,OR(K3714="high-error",K3714="outlier")),1,0)</f>
        <v>0</v>
      </c>
    </row>
    <row r="3715" spans="1:13">
      <c r="A3715" s="5">
        <v>5655</v>
      </c>
      <c r="B3715" s="5">
        <v>17</v>
      </c>
      <c r="C3715" s="5" t="s">
        <v>62</v>
      </c>
      <c r="D3715" s="5">
        <v>230</v>
      </c>
      <c r="E3715" s="5">
        <v>6</v>
      </c>
      <c r="F3715" s="8">
        <f t="shared" si="348"/>
        <v>2.6086956521739131</v>
      </c>
      <c r="G3715" s="5" t="str">
        <f>IF(COUNTIFS(Q3_SQL_Error_Concentration!$A:$A,A3715,Q3_SQL_Error_Concentration!$E:$E,B3715,Q3_SQL_Error_Concentration!$F:$F,C3715)=0,"",SUMIFS(Q3_SQL_Error_Concentration!$I:$I,Q3_SQL_Error_Concentration!$A:$A,A3715,Q3_SQL_Error_Concentration!$E:$E,B3715,Q3_SQL_Error_Concentration!$F:$F,C3715))</f>
        <v/>
      </c>
      <c r="H3715" s="5" t="str">
        <f t="shared" si="349"/>
        <v/>
      </c>
      <c r="I3715" s="5">
        <f>IF(D3715&gt;=Q3_Validation!$C$2,1,0)</f>
        <v>0</v>
      </c>
      <c r="J3715" s="8" t="str">
        <f t="shared" si="350"/>
        <v/>
      </c>
      <c r="K3715" s="5" t="str">
        <f t="shared" si="351"/>
        <v>excluded</v>
      </c>
      <c r="L3715" s="5">
        <f t="shared" si="352"/>
        <v>5</v>
      </c>
      <c r="M3715" s="5">
        <f t="shared" si="353"/>
        <v>0</v>
      </c>
    </row>
    <row r="3716" spans="1:13">
      <c r="A3716" s="5">
        <v>5655</v>
      </c>
      <c r="B3716" s="5">
        <v>18</v>
      </c>
      <c r="C3716" s="5" t="s">
        <v>63</v>
      </c>
      <c r="D3716" s="5">
        <v>173</v>
      </c>
      <c r="E3716" s="5">
        <v>7</v>
      </c>
      <c r="F3716" s="8">
        <f t="shared" si="348"/>
        <v>4.0462427745664744</v>
      </c>
      <c r="G3716" s="5" t="str">
        <f>IF(COUNTIFS(Q3_SQL_Error_Concentration!$A:$A,A3716,Q3_SQL_Error_Concentration!$E:$E,B3716,Q3_SQL_Error_Concentration!$F:$F,C3716)=0,"",SUMIFS(Q3_SQL_Error_Concentration!$I:$I,Q3_SQL_Error_Concentration!$A:$A,A3716,Q3_SQL_Error_Concentration!$E:$E,B3716,Q3_SQL_Error_Concentration!$F:$F,C3716))</f>
        <v/>
      </c>
      <c r="H3716" s="5" t="str">
        <f t="shared" si="349"/>
        <v/>
      </c>
      <c r="I3716" s="5">
        <f>IF(D3716&gt;=Q3_Validation!$C$2,1,0)</f>
        <v>0</v>
      </c>
      <c r="J3716" s="8" t="str">
        <f t="shared" si="350"/>
        <v/>
      </c>
      <c r="K3716" s="5" t="str">
        <f t="shared" si="351"/>
        <v>excluded</v>
      </c>
      <c r="L3716" s="5">
        <f t="shared" si="352"/>
        <v>5</v>
      </c>
      <c r="M3716" s="5">
        <f t="shared" si="353"/>
        <v>0</v>
      </c>
    </row>
    <row r="3717" spans="1:13">
      <c r="A3717" s="5">
        <v>5655</v>
      </c>
      <c r="B3717" s="5">
        <v>18</v>
      </c>
      <c r="C3717" s="5" t="s">
        <v>62</v>
      </c>
      <c r="D3717" s="5">
        <v>311</v>
      </c>
      <c r="E3717" s="5">
        <v>9</v>
      </c>
      <c r="F3717" s="8">
        <f t="shared" si="348"/>
        <v>2.8938906752411575</v>
      </c>
      <c r="G3717" s="5" t="str">
        <f>IF(COUNTIFS(Q3_SQL_Error_Concentration!$A:$A,A3717,Q3_SQL_Error_Concentration!$E:$E,B3717,Q3_SQL_Error_Concentration!$F:$F,C3717)=0,"",SUMIFS(Q3_SQL_Error_Concentration!$I:$I,Q3_SQL_Error_Concentration!$A:$A,A3717,Q3_SQL_Error_Concentration!$E:$E,B3717,Q3_SQL_Error_Concentration!$F:$F,C3717))</f>
        <v/>
      </c>
      <c r="H3717" s="5" t="str">
        <f t="shared" si="349"/>
        <v/>
      </c>
      <c r="I3717" s="5">
        <f>IF(D3717&gt;=Q3_Validation!$C$2,1,0)</f>
        <v>0</v>
      </c>
      <c r="J3717" s="8" t="str">
        <f t="shared" si="350"/>
        <v/>
      </c>
      <c r="K3717" s="5" t="str">
        <f t="shared" si="351"/>
        <v>excluded</v>
      </c>
      <c r="L3717" s="5">
        <f t="shared" si="352"/>
        <v>5</v>
      </c>
      <c r="M3717" s="5">
        <f t="shared" si="353"/>
        <v>0</v>
      </c>
    </row>
    <row r="3718" spans="1:13">
      <c r="A3718" s="5">
        <v>5655</v>
      </c>
      <c r="B3718" s="5">
        <v>19</v>
      </c>
      <c r="C3718" s="5" t="s">
        <v>63</v>
      </c>
      <c r="D3718" s="5">
        <v>275</v>
      </c>
      <c r="E3718" s="5">
        <v>7</v>
      </c>
      <c r="F3718" s="8">
        <f t="shared" si="348"/>
        <v>2.5454545454545454</v>
      </c>
      <c r="G3718" s="5" t="str">
        <f>IF(COUNTIFS(Q3_SQL_Error_Concentration!$A:$A,A3718,Q3_SQL_Error_Concentration!$E:$E,B3718,Q3_SQL_Error_Concentration!$F:$F,C3718)=0,"",SUMIFS(Q3_SQL_Error_Concentration!$I:$I,Q3_SQL_Error_Concentration!$A:$A,A3718,Q3_SQL_Error_Concentration!$E:$E,B3718,Q3_SQL_Error_Concentration!$F:$F,C3718))</f>
        <v/>
      </c>
      <c r="H3718" s="5" t="str">
        <f t="shared" si="349"/>
        <v/>
      </c>
      <c r="I3718" s="5">
        <f>IF(D3718&gt;=Q3_Validation!$C$2,1,0)</f>
        <v>0</v>
      </c>
      <c r="J3718" s="8" t="str">
        <f t="shared" si="350"/>
        <v/>
      </c>
      <c r="K3718" s="5" t="str">
        <f t="shared" si="351"/>
        <v>excluded</v>
      </c>
      <c r="L3718" s="5">
        <f t="shared" si="352"/>
        <v>5</v>
      </c>
      <c r="M3718" s="5">
        <f t="shared" si="353"/>
        <v>0</v>
      </c>
    </row>
    <row r="3719" spans="1:13">
      <c r="A3719" s="5">
        <v>5655</v>
      </c>
      <c r="B3719" s="5">
        <v>19</v>
      </c>
      <c r="C3719" s="5" t="s">
        <v>62</v>
      </c>
      <c r="D3719" s="5">
        <v>455</v>
      </c>
      <c r="E3719" s="5">
        <v>11</v>
      </c>
      <c r="F3719" s="8">
        <f t="shared" si="348"/>
        <v>2.4175824175824174</v>
      </c>
      <c r="G3719" s="5" t="str">
        <f>IF(COUNTIFS(Q3_SQL_Error_Concentration!$A:$A,A3719,Q3_SQL_Error_Concentration!$E:$E,B3719,Q3_SQL_Error_Concentration!$F:$F,C3719)=0,"",SUMIFS(Q3_SQL_Error_Concentration!$I:$I,Q3_SQL_Error_Concentration!$A:$A,A3719,Q3_SQL_Error_Concentration!$E:$E,B3719,Q3_SQL_Error_Concentration!$F:$F,C3719))</f>
        <v/>
      </c>
      <c r="H3719" s="5" t="str">
        <f t="shared" si="349"/>
        <v/>
      </c>
      <c r="I3719" s="5">
        <f>IF(D3719&gt;=Q3_Validation!$C$2,1,0)</f>
        <v>0</v>
      </c>
      <c r="J3719" s="8" t="str">
        <f t="shared" si="350"/>
        <v/>
      </c>
      <c r="K3719" s="5" t="str">
        <f t="shared" si="351"/>
        <v>excluded</v>
      </c>
      <c r="L3719" s="5">
        <f t="shared" si="352"/>
        <v>5</v>
      </c>
      <c r="M3719" s="5">
        <f t="shared" si="353"/>
        <v>0</v>
      </c>
    </row>
    <row r="3720" spans="1:13">
      <c r="A3720" s="5">
        <v>5655</v>
      </c>
      <c r="B3720" s="5">
        <v>20</v>
      </c>
      <c r="C3720" s="5" t="s">
        <v>63</v>
      </c>
      <c r="D3720" s="5">
        <v>166</v>
      </c>
      <c r="E3720" s="5">
        <v>1</v>
      </c>
      <c r="F3720" s="8">
        <f t="shared" si="348"/>
        <v>0.60240963855421692</v>
      </c>
      <c r="G3720" s="5" t="str">
        <f>IF(COUNTIFS(Q3_SQL_Error_Concentration!$A:$A,A3720,Q3_SQL_Error_Concentration!$E:$E,B3720,Q3_SQL_Error_Concentration!$F:$F,C3720)=0,"",SUMIFS(Q3_SQL_Error_Concentration!$I:$I,Q3_SQL_Error_Concentration!$A:$A,A3720,Q3_SQL_Error_Concentration!$E:$E,B3720,Q3_SQL_Error_Concentration!$F:$F,C3720))</f>
        <v/>
      </c>
      <c r="H3720" s="5" t="str">
        <f t="shared" si="349"/>
        <v/>
      </c>
      <c r="I3720" s="5">
        <f>IF(D3720&gt;=Q3_Validation!$C$2,1,0)</f>
        <v>0</v>
      </c>
      <c r="J3720" s="8" t="str">
        <f t="shared" si="350"/>
        <v/>
      </c>
      <c r="K3720" s="5" t="str">
        <f t="shared" si="351"/>
        <v>excluded</v>
      </c>
      <c r="L3720" s="5">
        <f t="shared" si="352"/>
        <v>5</v>
      </c>
      <c r="M3720" s="5">
        <f t="shared" si="353"/>
        <v>0</v>
      </c>
    </row>
    <row r="3721" spans="1:13">
      <c r="A3721" s="5">
        <v>5655</v>
      </c>
      <c r="B3721" s="5">
        <v>20</v>
      </c>
      <c r="C3721" s="5" t="s">
        <v>62</v>
      </c>
      <c r="D3721" s="5">
        <v>226</v>
      </c>
      <c r="E3721" s="5">
        <v>3</v>
      </c>
      <c r="F3721" s="8">
        <f t="shared" si="348"/>
        <v>1.3274336283185841</v>
      </c>
      <c r="G3721" s="5" t="str">
        <f>IF(COUNTIFS(Q3_SQL_Error_Concentration!$A:$A,A3721,Q3_SQL_Error_Concentration!$E:$E,B3721,Q3_SQL_Error_Concentration!$F:$F,C3721)=0,"",SUMIFS(Q3_SQL_Error_Concentration!$I:$I,Q3_SQL_Error_Concentration!$A:$A,A3721,Q3_SQL_Error_Concentration!$E:$E,B3721,Q3_SQL_Error_Concentration!$F:$F,C3721))</f>
        <v/>
      </c>
      <c r="H3721" s="5" t="str">
        <f t="shared" si="349"/>
        <v/>
      </c>
      <c r="I3721" s="5">
        <f>IF(D3721&gt;=Q3_Validation!$C$2,1,0)</f>
        <v>0</v>
      </c>
      <c r="J3721" s="8" t="str">
        <f t="shared" si="350"/>
        <v/>
      </c>
      <c r="K3721" s="5" t="str">
        <f t="shared" si="351"/>
        <v>excluded</v>
      </c>
      <c r="L3721" s="5">
        <f t="shared" si="352"/>
        <v>5</v>
      </c>
      <c r="M3721" s="5">
        <f t="shared" si="353"/>
        <v>0</v>
      </c>
    </row>
    <row r="3722" spans="1:13">
      <c r="A3722" s="5">
        <v>5655</v>
      </c>
      <c r="B3722" s="5">
        <v>21</v>
      </c>
      <c r="C3722" s="5" t="s">
        <v>63</v>
      </c>
      <c r="D3722" s="5">
        <v>250</v>
      </c>
      <c r="E3722" s="5">
        <v>5</v>
      </c>
      <c r="F3722" s="8">
        <f t="shared" si="348"/>
        <v>2</v>
      </c>
      <c r="G3722" s="5" t="str">
        <f>IF(COUNTIFS(Q3_SQL_Error_Concentration!$A:$A,A3722,Q3_SQL_Error_Concentration!$E:$E,B3722,Q3_SQL_Error_Concentration!$F:$F,C3722)=0,"",SUMIFS(Q3_SQL_Error_Concentration!$I:$I,Q3_SQL_Error_Concentration!$A:$A,A3722,Q3_SQL_Error_Concentration!$E:$E,B3722,Q3_SQL_Error_Concentration!$F:$F,C3722))</f>
        <v/>
      </c>
      <c r="H3722" s="5" t="str">
        <f t="shared" si="349"/>
        <v/>
      </c>
      <c r="I3722" s="5">
        <f>IF(D3722&gt;=Q3_Validation!$C$2,1,0)</f>
        <v>0</v>
      </c>
      <c r="J3722" s="8" t="str">
        <f t="shared" si="350"/>
        <v/>
      </c>
      <c r="K3722" s="5" t="str">
        <f t="shared" si="351"/>
        <v>excluded</v>
      </c>
      <c r="L3722" s="5">
        <f t="shared" si="352"/>
        <v>5</v>
      </c>
      <c r="M3722" s="5">
        <f t="shared" si="353"/>
        <v>0</v>
      </c>
    </row>
    <row r="3723" spans="1:13">
      <c r="A3723" s="5">
        <v>5655</v>
      </c>
      <c r="B3723" s="5">
        <v>21</v>
      </c>
      <c r="C3723" s="5" t="s">
        <v>62</v>
      </c>
      <c r="D3723" s="5">
        <v>338</v>
      </c>
      <c r="E3723" s="5">
        <v>14</v>
      </c>
      <c r="F3723" s="8">
        <f t="shared" si="348"/>
        <v>4.1420118343195265</v>
      </c>
      <c r="G3723" s="5" t="str">
        <f>IF(COUNTIFS(Q3_SQL_Error_Concentration!$A:$A,A3723,Q3_SQL_Error_Concentration!$E:$E,B3723,Q3_SQL_Error_Concentration!$F:$F,C3723)=0,"",SUMIFS(Q3_SQL_Error_Concentration!$I:$I,Q3_SQL_Error_Concentration!$A:$A,A3723,Q3_SQL_Error_Concentration!$E:$E,B3723,Q3_SQL_Error_Concentration!$F:$F,C3723))</f>
        <v/>
      </c>
      <c r="H3723" s="5" t="str">
        <f t="shared" si="349"/>
        <v/>
      </c>
      <c r="I3723" s="5">
        <f>IF(D3723&gt;=Q3_Validation!$C$2,1,0)</f>
        <v>0</v>
      </c>
      <c r="J3723" s="8" t="str">
        <f t="shared" si="350"/>
        <v/>
      </c>
      <c r="K3723" s="5" t="str">
        <f t="shared" si="351"/>
        <v>excluded</v>
      </c>
      <c r="L3723" s="5">
        <f t="shared" si="352"/>
        <v>5</v>
      </c>
      <c r="M3723" s="5">
        <f t="shared" si="353"/>
        <v>0</v>
      </c>
    </row>
    <row r="3724" spans="1:13">
      <c r="A3724" s="5">
        <v>5655</v>
      </c>
      <c r="B3724" s="5">
        <v>22</v>
      </c>
      <c r="C3724" s="5" t="s">
        <v>63</v>
      </c>
      <c r="D3724" s="5">
        <v>177</v>
      </c>
      <c r="E3724" s="5">
        <v>2</v>
      </c>
      <c r="F3724" s="8">
        <f t="shared" si="348"/>
        <v>1.1299435028248588</v>
      </c>
      <c r="G3724" s="5" t="str">
        <f>IF(COUNTIFS(Q3_SQL_Error_Concentration!$A:$A,A3724,Q3_SQL_Error_Concentration!$E:$E,B3724,Q3_SQL_Error_Concentration!$F:$F,C3724)=0,"",SUMIFS(Q3_SQL_Error_Concentration!$I:$I,Q3_SQL_Error_Concentration!$A:$A,A3724,Q3_SQL_Error_Concentration!$E:$E,B3724,Q3_SQL_Error_Concentration!$F:$F,C3724))</f>
        <v/>
      </c>
      <c r="H3724" s="5" t="str">
        <f t="shared" si="349"/>
        <v/>
      </c>
      <c r="I3724" s="5">
        <f>IF(D3724&gt;=Q3_Validation!$C$2,1,0)</f>
        <v>0</v>
      </c>
      <c r="J3724" s="8" t="str">
        <f t="shared" si="350"/>
        <v/>
      </c>
      <c r="K3724" s="5" t="str">
        <f t="shared" si="351"/>
        <v>excluded</v>
      </c>
      <c r="L3724" s="5">
        <f t="shared" si="352"/>
        <v>5</v>
      </c>
      <c r="M3724" s="5">
        <f t="shared" si="353"/>
        <v>0</v>
      </c>
    </row>
    <row r="3725" spans="1:13">
      <c r="A3725" s="5">
        <v>5655</v>
      </c>
      <c r="B3725" s="5">
        <v>22</v>
      </c>
      <c r="C3725" s="5" t="s">
        <v>62</v>
      </c>
      <c r="D3725" s="5">
        <v>287</v>
      </c>
      <c r="E3725" s="5">
        <v>4</v>
      </c>
      <c r="F3725" s="8">
        <f t="shared" si="348"/>
        <v>1.3937282229965158</v>
      </c>
      <c r="G3725" s="5" t="str">
        <f>IF(COUNTIFS(Q3_SQL_Error_Concentration!$A:$A,A3725,Q3_SQL_Error_Concentration!$E:$E,B3725,Q3_SQL_Error_Concentration!$F:$F,C3725)=0,"",SUMIFS(Q3_SQL_Error_Concentration!$I:$I,Q3_SQL_Error_Concentration!$A:$A,A3725,Q3_SQL_Error_Concentration!$E:$E,B3725,Q3_SQL_Error_Concentration!$F:$F,C3725))</f>
        <v/>
      </c>
      <c r="H3725" s="5" t="str">
        <f t="shared" si="349"/>
        <v/>
      </c>
      <c r="I3725" s="5">
        <f>IF(D3725&gt;=Q3_Validation!$C$2,1,0)</f>
        <v>0</v>
      </c>
      <c r="J3725" s="8" t="str">
        <f t="shared" si="350"/>
        <v/>
      </c>
      <c r="K3725" s="5" t="str">
        <f t="shared" si="351"/>
        <v>excluded</v>
      </c>
      <c r="L3725" s="5">
        <f t="shared" si="352"/>
        <v>5</v>
      </c>
      <c r="M3725" s="5">
        <f t="shared" si="353"/>
        <v>0</v>
      </c>
    </row>
    <row r="3726" spans="1:13">
      <c r="A3726" s="5">
        <v>5655</v>
      </c>
      <c r="B3726" s="5">
        <v>23</v>
      </c>
      <c r="C3726" s="5" t="s">
        <v>63</v>
      </c>
      <c r="D3726" s="5">
        <v>149</v>
      </c>
      <c r="E3726" s="5">
        <v>2</v>
      </c>
      <c r="F3726" s="8">
        <f t="shared" si="348"/>
        <v>1.3422818791946309</v>
      </c>
      <c r="G3726" s="5" t="str">
        <f>IF(COUNTIFS(Q3_SQL_Error_Concentration!$A:$A,A3726,Q3_SQL_Error_Concentration!$E:$E,B3726,Q3_SQL_Error_Concentration!$F:$F,C3726)=0,"",SUMIFS(Q3_SQL_Error_Concentration!$I:$I,Q3_SQL_Error_Concentration!$A:$A,A3726,Q3_SQL_Error_Concentration!$E:$E,B3726,Q3_SQL_Error_Concentration!$F:$F,C3726))</f>
        <v/>
      </c>
      <c r="H3726" s="5" t="str">
        <f t="shared" si="349"/>
        <v/>
      </c>
      <c r="I3726" s="5">
        <f>IF(D3726&gt;=Q3_Validation!$C$2,1,0)</f>
        <v>0</v>
      </c>
      <c r="J3726" s="8" t="str">
        <f t="shared" si="350"/>
        <v/>
      </c>
      <c r="K3726" s="5" t="str">
        <f t="shared" si="351"/>
        <v>excluded</v>
      </c>
      <c r="L3726" s="5">
        <f t="shared" si="352"/>
        <v>5</v>
      </c>
      <c r="M3726" s="5">
        <f t="shared" si="353"/>
        <v>0</v>
      </c>
    </row>
    <row r="3727" spans="1:13">
      <c r="A3727" s="5">
        <v>5655</v>
      </c>
      <c r="B3727" s="5">
        <v>23</v>
      </c>
      <c r="C3727" s="5" t="s">
        <v>62</v>
      </c>
      <c r="D3727" s="5">
        <v>179</v>
      </c>
      <c r="E3727" s="5">
        <v>5</v>
      </c>
      <c r="F3727" s="8">
        <f t="shared" si="348"/>
        <v>2.7932960893854748</v>
      </c>
      <c r="G3727" s="5" t="str">
        <f>IF(COUNTIFS(Q3_SQL_Error_Concentration!$A:$A,A3727,Q3_SQL_Error_Concentration!$E:$E,B3727,Q3_SQL_Error_Concentration!$F:$F,C3727)=0,"",SUMIFS(Q3_SQL_Error_Concentration!$I:$I,Q3_SQL_Error_Concentration!$A:$A,A3727,Q3_SQL_Error_Concentration!$E:$E,B3727,Q3_SQL_Error_Concentration!$F:$F,C3727))</f>
        <v/>
      </c>
      <c r="H3727" s="5" t="str">
        <f t="shared" si="349"/>
        <v/>
      </c>
      <c r="I3727" s="5">
        <f>IF(D3727&gt;=Q3_Validation!$C$2,1,0)</f>
        <v>0</v>
      </c>
      <c r="J3727" s="8" t="str">
        <f t="shared" si="350"/>
        <v/>
      </c>
      <c r="K3727" s="5" t="str">
        <f t="shared" si="351"/>
        <v>excluded</v>
      </c>
      <c r="L3727" s="5">
        <f t="shared" si="352"/>
        <v>5</v>
      </c>
      <c r="M3727" s="5">
        <f t="shared" si="353"/>
        <v>0</v>
      </c>
    </row>
    <row r="3728" spans="1:13">
      <c r="A3728" s="5">
        <v>5661</v>
      </c>
      <c r="B3728" s="5">
        <v>0</v>
      </c>
      <c r="C3728" s="5" t="s">
        <v>63</v>
      </c>
      <c r="D3728" s="5">
        <v>32</v>
      </c>
      <c r="E3728" s="5">
        <v>2</v>
      </c>
      <c r="F3728" s="8">
        <f t="shared" si="348"/>
        <v>6.25</v>
      </c>
      <c r="G3728" s="5" t="str">
        <f>IF(COUNTIFS(Q3_SQL_Error_Concentration!$A:$A,A3728,Q3_SQL_Error_Concentration!$E:$E,B3728,Q3_SQL_Error_Concentration!$F:$F,C3728)=0,"",SUMIFS(Q3_SQL_Error_Concentration!$I:$I,Q3_SQL_Error_Concentration!$A:$A,A3728,Q3_SQL_Error_Concentration!$E:$E,B3728,Q3_SQL_Error_Concentration!$F:$F,C3728))</f>
        <v/>
      </c>
      <c r="H3728" s="5" t="str">
        <f t="shared" si="349"/>
        <v/>
      </c>
      <c r="I3728" s="5">
        <f>IF(D3728&gt;=Q3_Validation!$C$2,1,0)</f>
        <v>0</v>
      </c>
      <c r="J3728" s="8" t="str">
        <f t="shared" si="350"/>
        <v/>
      </c>
      <c r="K3728" s="5" t="str">
        <f t="shared" si="351"/>
        <v>excluded</v>
      </c>
      <c r="L3728" s="5">
        <f t="shared" si="352"/>
        <v>0</v>
      </c>
      <c r="M3728" s="5">
        <f t="shared" si="353"/>
        <v>0</v>
      </c>
    </row>
    <row r="3729" spans="1:13">
      <c r="A3729" s="5">
        <v>5661</v>
      </c>
      <c r="B3729" s="5">
        <v>0</v>
      </c>
      <c r="C3729" s="5" t="s">
        <v>64</v>
      </c>
      <c r="D3729" s="5">
        <v>47</v>
      </c>
      <c r="E3729" s="5">
        <v>0</v>
      </c>
      <c r="F3729" s="8">
        <f t="shared" si="348"/>
        <v>0</v>
      </c>
      <c r="G3729" s="5" t="str">
        <f>IF(COUNTIFS(Q3_SQL_Error_Concentration!$A:$A,A3729,Q3_SQL_Error_Concentration!$E:$E,B3729,Q3_SQL_Error_Concentration!$F:$F,C3729)=0,"",SUMIFS(Q3_SQL_Error_Concentration!$I:$I,Q3_SQL_Error_Concentration!$A:$A,A3729,Q3_SQL_Error_Concentration!$E:$E,B3729,Q3_SQL_Error_Concentration!$F:$F,C3729))</f>
        <v/>
      </c>
      <c r="H3729" s="5" t="str">
        <f t="shared" si="349"/>
        <v/>
      </c>
      <c r="I3729" s="5">
        <f>IF(D3729&gt;=Q3_Validation!$C$2,1,0)</f>
        <v>0</v>
      </c>
      <c r="J3729" s="8" t="str">
        <f t="shared" si="350"/>
        <v/>
      </c>
      <c r="K3729" s="5" t="str">
        <f t="shared" si="351"/>
        <v>excluded</v>
      </c>
      <c r="L3729" s="5">
        <f t="shared" si="352"/>
        <v>0</v>
      </c>
      <c r="M3729" s="5">
        <f t="shared" si="353"/>
        <v>0</v>
      </c>
    </row>
    <row r="3730" spans="1:13">
      <c r="A3730" s="5">
        <v>5661</v>
      </c>
      <c r="B3730" s="5">
        <v>0</v>
      </c>
      <c r="C3730" s="5" t="s">
        <v>62</v>
      </c>
      <c r="D3730" s="5">
        <v>65</v>
      </c>
      <c r="E3730" s="5">
        <v>3</v>
      </c>
      <c r="F3730" s="8">
        <f t="shared" si="348"/>
        <v>4.615384615384615</v>
      </c>
      <c r="G3730" s="5" t="str">
        <f>IF(COUNTIFS(Q3_SQL_Error_Concentration!$A:$A,A3730,Q3_SQL_Error_Concentration!$E:$E,B3730,Q3_SQL_Error_Concentration!$F:$F,C3730)=0,"",SUMIFS(Q3_SQL_Error_Concentration!$I:$I,Q3_SQL_Error_Concentration!$A:$A,A3730,Q3_SQL_Error_Concentration!$E:$E,B3730,Q3_SQL_Error_Concentration!$F:$F,C3730))</f>
        <v/>
      </c>
      <c r="H3730" s="5" t="str">
        <f t="shared" si="349"/>
        <v/>
      </c>
      <c r="I3730" s="5">
        <f>IF(D3730&gt;=Q3_Validation!$C$2,1,0)</f>
        <v>0</v>
      </c>
      <c r="J3730" s="8" t="str">
        <f t="shared" si="350"/>
        <v/>
      </c>
      <c r="K3730" s="5" t="str">
        <f t="shared" si="351"/>
        <v>excluded</v>
      </c>
      <c r="L3730" s="5">
        <f t="shared" si="352"/>
        <v>0</v>
      </c>
      <c r="M3730" s="5">
        <f t="shared" si="353"/>
        <v>0</v>
      </c>
    </row>
    <row r="3731" spans="1:13">
      <c r="A3731" s="5">
        <v>5661</v>
      </c>
      <c r="B3731" s="5">
        <v>1</v>
      </c>
      <c r="C3731" s="5" t="s">
        <v>63</v>
      </c>
      <c r="D3731" s="5">
        <v>35</v>
      </c>
      <c r="E3731" s="5">
        <v>0</v>
      </c>
      <c r="F3731" s="8">
        <f t="shared" si="348"/>
        <v>0</v>
      </c>
      <c r="G3731" s="5" t="str">
        <f>IF(COUNTIFS(Q3_SQL_Error_Concentration!$A:$A,A3731,Q3_SQL_Error_Concentration!$E:$E,B3731,Q3_SQL_Error_Concentration!$F:$F,C3731)=0,"",SUMIFS(Q3_SQL_Error_Concentration!$I:$I,Q3_SQL_Error_Concentration!$A:$A,A3731,Q3_SQL_Error_Concentration!$E:$E,B3731,Q3_SQL_Error_Concentration!$F:$F,C3731))</f>
        <v/>
      </c>
      <c r="H3731" s="5" t="str">
        <f t="shared" si="349"/>
        <v/>
      </c>
      <c r="I3731" s="5">
        <f>IF(D3731&gt;=Q3_Validation!$C$2,1,0)</f>
        <v>0</v>
      </c>
      <c r="J3731" s="8" t="str">
        <f t="shared" si="350"/>
        <v/>
      </c>
      <c r="K3731" s="5" t="str">
        <f t="shared" si="351"/>
        <v>excluded</v>
      </c>
      <c r="L3731" s="5">
        <f t="shared" si="352"/>
        <v>0</v>
      </c>
      <c r="M3731" s="5">
        <f t="shared" si="353"/>
        <v>0</v>
      </c>
    </row>
    <row r="3732" spans="1:13">
      <c r="A3732" s="5">
        <v>5661</v>
      </c>
      <c r="B3732" s="5">
        <v>1</v>
      </c>
      <c r="C3732" s="5" t="s">
        <v>64</v>
      </c>
      <c r="D3732" s="5">
        <v>46</v>
      </c>
      <c r="E3732" s="5">
        <v>1</v>
      </c>
      <c r="F3732" s="8">
        <f t="shared" si="348"/>
        <v>2.1739130434782608</v>
      </c>
      <c r="G3732" s="5" t="str">
        <f>IF(COUNTIFS(Q3_SQL_Error_Concentration!$A:$A,A3732,Q3_SQL_Error_Concentration!$E:$E,B3732,Q3_SQL_Error_Concentration!$F:$F,C3732)=0,"",SUMIFS(Q3_SQL_Error_Concentration!$I:$I,Q3_SQL_Error_Concentration!$A:$A,A3732,Q3_SQL_Error_Concentration!$E:$E,B3732,Q3_SQL_Error_Concentration!$F:$F,C3732))</f>
        <v/>
      </c>
      <c r="H3732" s="5" t="str">
        <f t="shared" si="349"/>
        <v/>
      </c>
      <c r="I3732" s="5">
        <f>IF(D3732&gt;=Q3_Validation!$C$2,1,0)</f>
        <v>0</v>
      </c>
      <c r="J3732" s="8" t="str">
        <f t="shared" si="350"/>
        <v/>
      </c>
      <c r="K3732" s="5" t="str">
        <f t="shared" si="351"/>
        <v>excluded</v>
      </c>
      <c r="L3732" s="5">
        <f t="shared" si="352"/>
        <v>0</v>
      </c>
      <c r="M3732" s="5">
        <f t="shared" si="353"/>
        <v>0</v>
      </c>
    </row>
    <row r="3733" spans="1:13">
      <c r="A3733" s="5">
        <v>5661</v>
      </c>
      <c r="B3733" s="5">
        <v>1</v>
      </c>
      <c r="C3733" s="5" t="s">
        <v>62</v>
      </c>
      <c r="D3733" s="5">
        <v>74</v>
      </c>
      <c r="E3733" s="5">
        <v>0</v>
      </c>
      <c r="F3733" s="8">
        <f t="shared" si="348"/>
        <v>0</v>
      </c>
      <c r="G3733" s="5" t="str">
        <f>IF(COUNTIFS(Q3_SQL_Error_Concentration!$A:$A,A3733,Q3_SQL_Error_Concentration!$E:$E,B3733,Q3_SQL_Error_Concentration!$F:$F,C3733)=0,"",SUMIFS(Q3_SQL_Error_Concentration!$I:$I,Q3_SQL_Error_Concentration!$A:$A,A3733,Q3_SQL_Error_Concentration!$E:$E,B3733,Q3_SQL_Error_Concentration!$F:$F,C3733))</f>
        <v/>
      </c>
      <c r="H3733" s="5" t="str">
        <f t="shared" si="349"/>
        <v/>
      </c>
      <c r="I3733" s="5">
        <f>IF(D3733&gt;=Q3_Validation!$C$2,1,0)</f>
        <v>0</v>
      </c>
      <c r="J3733" s="8" t="str">
        <f t="shared" si="350"/>
        <v/>
      </c>
      <c r="K3733" s="5" t="str">
        <f t="shared" si="351"/>
        <v>excluded</v>
      </c>
      <c r="L3733" s="5">
        <f t="shared" si="352"/>
        <v>0</v>
      </c>
      <c r="M3733" s="5">
        <f t="shared" si="353"/>
        <v>0</v>
      </c>
    </row>
    <row r="3734" spans="1:13">
      <c r="A3734" s="5">
        <v>5661</v>
      </c>
      <c r="B3734" s="5">
        <v>2</v>
      </c>
      <c r="C3734" s="5" t="s">
        <v>63</v>
      </c>
      <c r="D3734" s="5">
        <v>56</v>
      </c>
      <c r="E3734" s="5">
        <v>2</v>
      </c>
      <c r="F3734" s="8">
        <f t="shared" si="348"/>
        <v>3.5714285714285716</v>
      </c>
      <c r="G3734" s="5" t="str">
        <f>IF(COUNTIFS(Q3_SQL_Error_Concentration!$A:$A,A3734,Q3_SQL_Error_Concentration!$E:$E,B3734,Q3_SQL_Error_Concentration!$F:$F,C3734)=0,"",SUMIFS(Q3_SQL_Error_Concentration!$I:$I,Q3_SQL_Error_Concentration!$A:$A,A3734,Q3_SQL_Error_Concentration!$E:$E,B3734,Q3_SQL_Error_Concentration!$F:$F,C3734))</f>
        <v/>
      </c>
      <c r="H3734" s="5" t="str">
        <f t="shared" si="349"/>
        <v/>
      </c>
      <c r="I3734" s="5">
        <f>IF(D3734&gt;=Q3_Validation!$C$2,1,0)</f>
        <v>0</v>
      </c>
      <c r="J3734" s="8" t="str">
        <f t="shared" si="350"/>
        <v/>
      </c>
      <c r="K3734" s="5" t="str">
        <f t="shared" si="351"/>
        <v>excluded</v>
      </c>
      <c r="L3734" s="5">
        <f t="shared" si="352"/>
        <v>0</v>
      </c>
      <c r="M3734" s="5">
        <f t="shared" si="353"/>
        <v>0</v>
      </c>
    </row>
    <row r="3735" spans="1:13">
      <c r="A3735" s="5">
        <v>5661</v>
      </c>
      <c r="B3735" s="5">
        <v>2</v>
      </c>
      <c r="C3735" s="5" t="s">
        <v>64</v>
      </c>
      <c r="D3735" s="5">
        <v>48</v>
      </c>
      <c r="E3735" s="5">
        <v>1</v>
      </c>
      <c r="F3735" s="8">
        <f t="shared" si="348"/>
        <v>2.0833333333333335</v>
      </c>
      <c r="G3735" s="5" t="str">
        <f>IF(COUNTIFS(Q3_SQL_Error_Concentration!$A:$A,A3735,Q3_SQL_Error_Concentration!$E:$E,B3735,Q3_SQL_Error_Concentration!$F:$F,C3735)=0,"",SUMIFS(Q3_SQL_Error_Concentration!$I:$I,Q3_SQL_Error_Concentration!$A:$A,A3735,Q3_SQL_Error_Concentration!$E:$E,B3735,Q3_SQL_Error_Concentration!$F:$F,C3735))</f>
        <v/>
      </c>
      <c r="H3735" s="5" t="str">
        <f t="shared" si="349"/>
        <v/>
      </c>
      <c r="I3735" s="5">
        <f>IF(D3735&gt;=Q3_Validation!$C$2,1,0)</f>
        <v>0</v>
      </c>
      <c r="J3735" s="8" t="str">
        <f t="shared" si="350"/>
        <v/>
      </c>
      <c r="K3735" s="5" t="str">
        <f t="shared" si="351"/>
        <v>excluded</v>
      </c>
      <c r="L3735" s="5">
        <f t="shared" si="352"/>
        <v>0</v>
      </c>
      <c r="M3735" s="5">
        <f t="shared" si="353"/>
        <v>0</v>
      </c>
    </row>
    <row r="3736" spans="1:13">
      <c r="A3736" s="5">
        <v>5661</v>
      </c>
      <c r="B3736" s="5">
        <v>2</v>
      </c>
      <c r="C3736" s="5" t="s">
        <v>62</v>
      </c>
      <c r="D3736" s="5">
        <v>86</v>
      </c>
      <c r="E3736" s="5">
        <v>2</v>
      </c>
      <c r="F3736" s="8">
        <f t="shared" si="348"/>
        <v>2.3255813953488373</v>
      </c>
      <c r="G3736" s="5" t="str">
        <f>IF(COUNTIFS(Q3_SQL_Error_Concentration!$A:$A,A3736,Q3_SQL_Error_Concentration!$E:$E,B3736,Q3_SQL_Error_Concentration!$F:$F,C3736)=0,"",SUMIFS(Q3_SQL_Error_Concentration!$I:$I,Q3_SQL_Error_Concentration!$A:$A,A3736,Q3_SQL_Error_Concentration!$E:$E,B3736,Q3_SQL_Error_Concentration!$F:$F,C3736))</f>
        <v/>
      </c>
      <c r="H3736" s="5" t="str">
        <f t="shared" si="349"/>
        <v/>
      </c>
      <c r="I3736" s="5">
        <f>IF(D3736&gt;=Q3_Validation!$C$2,1,0)</f>
        <v>0</v>
      </c>
      <c r="J3736" s="8" t="str">
        <f t="shared" si="350"/>
        <v/>
      </c>
      <c r="K3736" s="5" t="str">
        <f t="shared" si="351"/>
        <v>excluded</v>
      </c>
      <c r="L3736" s="5">
        <f t="shared" si="352"/>
        <v>0</v>
      </c>
      <c r="M3736" s="5">
        <f t="shared" si="353"/>
        <v>0</v>
      </c>
    </row>
    <row r="3737" spans="1:13">
      <c r="A3737" s="5">
        <v>5661</v>
      </c>
      <c r="B3737" s="5">
        <v>3</v>
      </c>
      <c r="C3737" s="5" t="s">
        <v>63</v>
      </c>
      <c r="D3737" s="5">
        <v>48</v>
      </c>
      <c r="E3737" s="5">
        <v>1</v>
      </c>
      <c r="F3737" s="8">
        <f t="shared" si="348"/>
        <v>2.0833333333333335</v>
      </c>
      <c r="G3737" s="5" t="str">
        <f>IF(COUNTIFS(Q3_SQL_Error_Concentration!$A:$A,A3737,Q3_SQL_Error_Concentration!$E:$E,B3737,Q3_SQL_Error_Concentration!$F:$F,C3737)=0,"",SUMIFS(Q3_SQL_Error_Concentration!$I:$I,Q3_SQL_Error_Concentration!$A:$A,A3737,Q3_SQL_Error_Concentration!$E:$E,B3737,Q3_SQL_Error_Concentration!$F:$F,C3737))</f>
        <v/>
      </c>
      <c r="H3737" s="5" t="str">
        <f t="shared" si="349"/>
        <v/>
      </c>
      <c r="I3737" s="5">
        <f>IF(D3737&gt;=Q3_Validation!$C$2,1,0)</f>
        <v>0</v>
      </c>
      <c r="J3737" s="8" t="str">
        <f t="shared" si="350"/>
        <v/>
      </c>
      <c r="K3737" s="5" t="str">
        <f t="shared" si="351"/>
        <v>excluded</v>
      </c>
      <c r="L3737" s="5">
        <f t="shared" si="352"/>
        <v>0</v>
      </c>
      <c r="M3737" s="5">
        <f t="shared" si="353"/>
        <v>0</v>
      </c>
    </row>
    <row r="3738" spans="1:13">
      <c r="A3738" s="5">
        <v>5661</v>
      </c>
      <c r="B3738" s="5">
        <v>3</v>
      </c>
      <c r="C3738" s="5" t="s">
        <v>64</v>
      </c>
      <c r="D3738" s="5">
        <v>45</v>
      </c>
      <c r="E3738" s="5">
        <v>2</v>
      </c>
      <c r="F3738" s="8">
        <f t="shared" si="348"/>
        <v>4.4444444444444446</v>
      </c>
      <c r="G3738" s="5" t="str">
        <f>IF(COUNTIFS(Q3_SQL_Error_Concentration!$A:$A,A3738,Q3_SQL_Error_Concentration!$E:$E,B3738,Q3_SQL_Error_Concentration!$F:$F,C3738)=0,"",SUMIFS(Q3_SQL_Error_Concentration!$I:$I,Q3_SQL_Error_Concentration!$A:$A,A3738,Q3_SQL_Error_Concentration!$E:$E,B3738,Q3_SQL_Error_Concentration!$F:$F,C3738))</f>
        <v/>
      </c>
      <c r="H3738" s="5" t="str">
        <f t="shared" si="349"/>
        <v/>
      </c>
      <c r="I3738" s="5">
        <f>IF(D3738&gt;=Q3_Validation!$C$2,1,0)</f>
        <v>0</v>
      </c>
      <c r="J3738" s="8" t="str">
        <f t="shared" si="350"/>
        <v/>
      </c>
      <c r="K3738" s="5" t="str">
        <f t="shared" si="351"/>
        <v>excluded</v>
      </c>
      <c r="L3738" s="5">
        <f t="shared" si="352"/>
        <v>0</v>
      </c>
      <c r="M3738" s="5">
        <f t="shared" si="353"/>
        <v>0</v>
      </c>
    </row>
    <row r="3739" spans="1:13">
      <c r="A3739" s="5">
        <v>5661</v>
      </c>
      <c r="B3739" s="5">
        <v>3</v>
      </c>
      <c r="C3739" s="5" t="s">
        <v>62</v>
      </c>
      <c r="D3739" s="5">
        <v>86</v>
      </c>
      <c r="E3739" s="5">
        <v>3</v>
      </c>
      <c r="F3739" s="8">
        <f t="shared" si="348"/>
        <v>3.4883720930232558</v>
      </c>
      <c r="G3739" s="5" t="str">
        <f>IF(COUNTIFS(Q3_SQL_Error_Concentration!$A:$A,A3739,Q3_SQL_Error_Concentration!$E:$E,B3739,Q3_SQL_Error_Concentration!$F:$F,C3739)=0,"",SUMIFS(Q3_SQL_Error_Concentration!$I:$I,Q3_SQL_Error_Concentration!$A:$A,A3739,Q3_SQL_Error_Concentration!$E:$E,B3739,Q3_SQL_Error_Concentration!$F:$F,C3739))</f>
        <v/>
      </c>
      <c r="H3739" s="5" t="str">
        <f t="shared" si="349"/>
        <v/>
      </c>
      <c r="I3739" s="5">
        <f>IF(D3739&gt;=Q3_Validation!$C$2,1,0)</f>
        <v>0</v>
      </c>
      <c r="J3739" s="8" t="str">
        <f t="shared" si="350"/>
        <v/>
      </c>
      <c r="K3739" s="5" t="str">
        <f t="shared" si="351"/>
        <v>excluded</v>
      </c>
      <c r="L3739" s="5">
        <f t="shared" si="352"/>
        <v>0</v>
      </c>
      <c r="M3739" s="5">
        <f t="shared" si="353"/>
        <v>0</v>
      </c>
    </row>
    <row r="3740" spans="1:13">
      <c r="A3740" s="5">
        <v>5661</v>
      </c>
      <c r="B3740" s="5">
        <v>4</v>
      </c>
      <c r="C3740" s="5" t="s">
        <v>63</v>
      </c>
      <c r="D3740" s="5">
        <v>56</v>
      </c>
      <c r="E3740" s="5">
        <v>1</v>
      </c>
      <c r="F3740" s="8">
        <f t="shared" si="348"/>
        <v>1.7857142857142858</v>
      </c>
      <c r="G3740" s="5" t="str">
        <f>IF(COUNTIFS(Q3_SQL_Error_Concentration!$A:$A,A3740,Q3_SQL_Error_Concentration!$E:$E,B3740,Q3_SQL_Error_Concentration!$F:$F,C3740)=0,"",SUMIFS(Q3_SQL_Error_Concentration!$I:$I,Q3_SQL_Error_Concentration!$A:$A,A3740,Q3_SQL_Error_Concentration!$E:$E,B3740,Q3_SQL_Error_Concentration!$F:$F,C3740))</f>
        <v/>
      </c>
      <c r="H3740" s="5" t="str">
        <f t="shared" si="349"/>
        <v/>
      </c>
      <c r="I3740" s="5">
        <f>IF(D3740&gt;=Q3_Validation!$C$2,1,0)</f>
        <v>0</v>
      </c>
      <c r="J3740" s="8" t="str">
        <f t="shared" si="350"/>
        <v/>
      </c>
      <c r="K3740" s="5" t="str">
        <f t="shared" si="351"/>
        <v>excluded</v>
      </c>
      <c r="L3740" s="5">
        <f t="shared" si="352"/>
        <v>0</v>
      </c>
      <c r="M3740" s="5">
        <f t="shared" si="353"/>
        <v>0</v>
      </c>
    </row>
    <row r="3741" spans="1:13">
      <c r="A3741" s="5">
        <v>5661</v>
      </c>
      <c r="B3741" s="5">
        <v>4</v>
      </c>
      <c r="C3741" s="5" t="s">
        <v>64</v>
      </c>
      <c r="D3741" s="5">
        <v>42</v>
      </c>
      <c r="E3741" s="5">
        <v>2</v>
      </c>
      <c r="F3741" s="8">
        <f t="shared" si="348"/>
        <v>4.7619047619047619</v>
      </c>
      <c r="G3741" s="5" t="str">
        <f>IF(COUNTIFS(Q3_SQL_Error_Concentration!$A:$A,A3741,Q3_SQL_Error_Concentration!$E:$E,B3741,Q3_SQL_Error_Concentration!$F:$F,C3741)=0,"",SUMIFS(Q3_SQL_Error_Concentration!$I:$I,Q3_SQL_Error_Concentration!$A:$A,A3741,Q3_SQL_Error_Concentration!$E:$E,B3741,Q3_SQL_Error_Concentration!$F:$F,C3741))</f>
        <v/>
      </c>
      <c r="H3741" s="5" t="str">
        <f t="shared" si="349"/>
        <v/>
      </c>
      <c r="I3741" s="5">
        <f>IF(D3741&gt;=Q3_Validation!$C$2,1,0)</f>
        <v>0</v>
      </c>
      <c r="J3741" s="8" t="str">
        <f t="shared" si="350"/>
        <v/>
      </c>
      <c r="K3741" s="5" t="str">
        <f t="shared" si="351"/>
        <v>excluded</v>
      </c>
      <c r="L3741" s="5">
        <f t="shared" si="352"/>
        <v>0</v>
      </c>
      <c r="M3741" s="5">
        <f t="shared" si="353"/>
        <v>0</v>
      </c>
    </row>
    <row r="3742" spans="1:13">
      <c r="A3742" s="5">
        <v>5661</v>
      </c>
      <c r="B3742" s="5">
        <v>4</v>
      </c>
      <c r="C3742" s="5" t="s">
        <v>62</v>
      </c>
      <c r="D3742" s="5">
        <v>66</v>
      </c>
      <c r="E3742" s="5">
        <v>0</v>
      </c>
      <c r="F3742" s="8">
        <f t="shared" si="348"/>
        <v>0</v>
      </c>
      <c r="G3742" s="5" t="str">
        <f>IF(COUNTIFS(Q3_SQL_Error_Concentration!$A:$A,A3742,Q3_SQL_Error_Concentration!$E:$E,B3742,Q3_SQL_Error_Concentration!$F:$F,C3742)=0,"",SUMIFS(Q3_SQL_Error_Concentration!$I:$I,Q3_SQL_Error_Concentration!$A:$A,A3742,Q3_SQL_Error_Concentration!$E:$E,B3742,Q3_SQL_Error_Concentration!$F:$F,C3742))</f>
        <v/>
      </c>
      <c r="H3742" s="5" t="str">
        <f t="shared" si="349"/>
        <v/>
      </c>
      <c r="I3742" s="5">
        <f>IF(D3742&gt;=Q3_Validation!$C$2,1,0)</f>
        <v>0</v>
      </c>
      <c r="J3742" s="8" t="str">
        <f t="shared" si="350"/>
        <v/>
      </c>
      <c r="K3742" s="5" t="str">
        <f t="shared" si="351"/>
        <v>excluded</v>
      </c>
      <c r="L3742" s="5">
        <f t="shared" si="352"/>
        <v>0</v>
      </c>
      <c r="M3742" s="5">
        <f t="shared" si="353"/>
        <v>0</v>
      </c>
    </row>
    <row r="3743" spans="1:13">
      <c r="A3743" s="5">
        <v>5661</v>
      </c>
      <c r="B3743" s="5">
        <v>5</v>
      </c>
      <c r="C3743" s="5" t="s">
        <v>63</v>
      </c>
      <c r="D3743" s="5">
        <v>77</v>
      </c>
      <c r="E3743" s="5">
        <v>1</v>
      </c>
      <c r="F3743" s="8">
        <f t="shared" si="348"/>
        <v>1.2987012987012987</v>
      </c>
      <c r="G3743" s="5" t="str">
        <f>IF(COUNTIFS(Q3_SQL_Error_Concentration!$A:$A,A3743,Q3_SQL_Error_Concentration!$E:$E,B3743,Q3_SQL_Error_Concentration!$F:$F,C3743)=0,"",SUMIFS(Q3_SQL_Error_Concentration!$I:$I,Q3_SQL_Error_Concentration!$A:$A,A3743,Q3_SQL_Error_Concentration!$E:$E,B3743,Q3_SQL_Error_Concentration!$F:$F,C3743))</f>
        <v/>
      </c>
      <c r="H3743" s="5" t="str">
        <f t="shared" si="349"/>
        <v/>
      </c>
      <c r="I3743" s="5">
        <f>IF(D3743&gt;=Q3_Validation!$C$2,1,0)</f>
        <v>0</v>
      </c>
      <c r="J3743" s="8" t="str">
        <f t="shared" si="350"/>
        <v/>
      </c>
      <c r="K3743" s="5" t="str">
        <f t="shared" si="351"/>
        <v>excluded</v>
      </c>
      <c r="L3743" s="5">
        <f t="shared" si="352"/>
        <v>0</v>
      </c>
      <c r="M3743" s="5">
        <f t="shared" si="353"/>
        <v>0</v>
      </c>
    </row>
    <row r="3744" spans="1:13">
      <c r="A3744" s="5">
        <v>5661</v>
      </c>
      <c r="B3744" s="5">
        <v>5</v>
      </c>
      <c r="C3744" s="5" t="s">
        <v>64</v>
      </c>
      <c r="D3744" s="5">
        <v>84</v>
      </c>
      <c r="E3744" s="5">
        <v>3</v>
      </c>
      <c r="F3744" s="8">
        <f t="shared" si="348"/>
        <v>3.5714285714285716</v>
      </c>
      <c r="G3744" s="5" t="str">
        <f>IF(COUNTIFS(Q3_SQL_Error_Concentration!$A:$A,A3744,Q3_SQL_Error_Concentration!$E:$E,B3744,Q3_SQL_Error_Concentration!$F:$F,C3744)=0,"",SUMIFS(Q3_SQL_Error_Concentration!$I:$I,Q3_SQL_Error_Concentration!$A:$A,A3744,Q3_SQL_Error_Concentration!$E:$E,B3744,Q3_SQL_Error_Concentration!$F:$F,C3744))</f>
        <v/>
      </c>
      <c r="H3744" s="5" t="str">
        <f t="shared" si="349"/>
        <v/>
      </c>
      <c r="I3744" s="5">
        <f>IF(D3744&gt;=Q3_Validation!$C$2,1,0)</f>
        <v>0</v>
      </c>
      <c r="J3744" s="8" t="str">
        <f t="shared" si="350"/>
        <v/>
      </c>
      <c r="K3744" s="5" t="str">
        <f t="shared" si="351"/>
        <v>excluded</v>
      </c>
      <c r="L3744" s="5">
        <f t="shared" si="352"/>
        <v>0</v>
      </c>
      <c r="M3744" s="5">
        <f t="shared" si="353"/>
        <v>0</v>
      </c>
    </row>
    <row r="3745" spans="1:13">
      <c r="A3745" s="5">
        <v>5661</v>
      </c>
      <c r="B3745" s="5">
        <v>5</v>
      </c>
      <c r="C3745" s="5" t="s">
        <v>62</v>
      </c>
      <c r="D3745" s="5">
        <v>127</v>
      </c>
      <c r="E3745" s="5">
        <v>4</v>
      </c>
      <c r="F3745" s="8">
        <f t="shared" si="348"/>
        <v>3.1496062992125986</v>
      </c>
      <c r="G3745" s="5" t="str">
        <f>IF(COUNTIFS(Q3_SQL_Error_Concentration!$A:$A,A3745,Q3_SQL_Error_Concentration!$E:$E,B3745,Q3_SQL_Error_Concentration!$F:$F,C3745)=0,"",SUMIFS(Q3_SQL_Error_Concentration!$I:$I,Q3_SQL_Error_Concentration!$A:$A,A3745,Q3_SQL_Error_Concentration!$E:$E,B3745,Q3_SQL_Error_Concentration!$F:$F,C3745))</f>
        <v/>
      </c>
      <c r="H3745" s="5" t="str">
        <f t="shared" si="349"/>
        <v/>
      </c>
      <c r="I3745" s="5">
        <f>IF(D3745&gt;=Q3_Validation!$C$2,1,0)</f>
        <v>0</v>
      </c>
      <c r="J3745" s="8" t="str">
        <f t="shared" si="350"/>
        <v/>
      </c>
      <c r="K3745" s="5" t="str">
        <f t="shared" si="351"/>
        <v>excluded</v>
      </c>
      <c r="L3745" s="5">
        <f t="shared" si="352"/>
        <v>0</v>
      </c>
      <c r="M3745" s="5">
        <f t="shared" si="353"/>
        <v>0</v>
      </c>
    </row>
    <row r="3746" spans="1:13">
      <c r="A3746" s="5">
        <v>5661</v>
      </c>
      <c r="B3746" s="5">
        <v>6</v>
      </c>
      <c r="C3746" s="5" t="s">
        <v>63</v>
      </c>
      <c r="D3746" s="5">
        <v>200</v>
      </c>
      <c r="E3746" s="5">
        <v>5</v>
      </c>
      <c r="F3746" s="8">
        <f t="shared" si="348"/>
        <v>2.5</v>
      </c>
      <c r="G3746" s="5" t="str">
        <f>IF(COUNTIFS(Q3_SQL_Error_Concentration!$A:$A,A3746,Q3_SQL_Error_Concentration!$E:$E,B3746,Q3_SQL_Error_Concentration!$F:$F,C3746)=0,"",SUMIFS(Q3_SQL_Error_Concentration!$I:$I,Q3_SQL_Error_Concentration!$A:$A,A3746,Q3_SQL_Error_Concentration!$E:$E,B3746,Q3_SQL_Error_Concentration!$F:$F,C3746))</f>
        <v/>
      </c>
      <c r="H3746" s="5" t="str">
        <f t="shared" si="349"/>
        <v/>
      </c>
      <c r="I3746" s="5">
        <f>IF(D3746&gt;=Q3_Validation!$C$2,1,0)</f>
        <v>0</v>
      </c>
      <c r="J3746" s="8" t="str">
        <f t="shared" si="350"/>
        <v/>
      </c>
      <c r="K3746" s="5" t="str">
        <f t="shared" si="351"/>
        <v>excluded</v>
      </c>
      <c r="L3746" s="5">
        <f t="shared" si="352"/>
        <v>0</v>
      </c>
      <c r="M3746" s="5">
        <f t="shared" si="353"/>
        <v>0</v>
      </c>
    </row>
    <row r="3747" spans="1:13">
      <c r="A3747" s="5">
        <v>5661</v>
      </c>
      <c r="B3747" s="5">
        <v>6</v>
      </c>
      <c r="C3747" s="5" t="s">
        <v>64</v>
      </c>
      <c r="D3747" s="5">
        <v>205</v>
      </c>
      <c r="E3747" s="5">
        <v>6</v>
      </c>
      <c r="F3747" s="8">
        <f t="shared" si="348"/>
        <v>2.9268292682926829</v>
      </c>
      <c r="G3747" s="5" t="str">
        <f>IF(COUNTIFS(Q3_SQL_Error_Concentration!$A:$A,A3747,Q3_SQL_Error_Concentration!$E:$E,B3747,Q3_SQL_Error_Concentration!$F:$F,C3747)=0,"",SUMIFS(Q3_SQL_Error_Concentration!$I:$I,Q3_SQL_Error_Concentration!$A:$A,A3747,Q3_SQL_Error_Concentration!$E:$E,B3747,Q3_SQL_Error_Concentration!$F:$F,C3747))</f>
        <v/>
      </c>
      <c r="H3747" s="5" t="str">
        <f t="shared" si="349"/>
        <v/>
      </c>
      <c r="I3747" s="5">
        <f>IF(D3747&gt;=Q3_Validation!$C$2,1,0)</f>
        <v>0</v>
      </c>
      <c r="J3747" s="8" t="str">
        <f t="shared" si="350"/>
        <v/>
      </c>
      <c r="K3747" s="5" t="str">
        <f t="shared" si="351"/>
        <v>excluded</v>
      </c>
      <c r="L3747" s="5">
        <f t="shared" si="352"/>
        <v>0</v>
      </c>
      <c r="M3747" s="5">
        <f t="shared" si="353"/>
        <v>0</v>
      </c>
    </row>
    <row r="3748" spans="1:13">
      <c r="A3748" s="5">
        <v>5661</v>
      </c>
      <c r="B3748" s="5">
        <v>6</v>
      </c>
      <c r="C3748" s="5" t="s">
        <v>62</v>
      </c>
      <c r="D3748" s="5">
        <v>372</v>
      </c>
      <c r="E3748" s="5">
        <v>12</v>
      </c>
      <c r="F3748" s="8">
        <f t="shared" si="348"/>
        <v>3.225806451612903</v>
      </c>
      <c r="G3748" s="5" t="str">
        <f>IF(COUNTIFS(Q3_SQL_Error_Concentration!$A:$A,A3748,Q3_SQL_Error_Concentration!$E:$E,B3748,Q3_SQL_Error_Concentration!$F:$F,C3748)=0,"",SUMIFS(Q3_SQL_Error_Concentration!$I:$I,Q3_SQL_Error_Concentration!$A:$A,A3748,Q3_SQL_Error_Concentration!$E:$E,B3748,Q3_SQL_Error_Concentration!$F:$F,C3748))</f>
        <v/>
      </c>
      <c r="H3748" s="5" t="str">
        <f t="shared" si="349"/>
        <v/>
      </c>
      <c r="I3748" s="5">
        <f>IF(D3748&gt;=Q3_Validation!$C$2,1,0)</f>
        <v>0</v>
      </c>
      <c r="J3748" s="8" t="str">
        <f t="shared" si="350"/>
        <v/>
      </c>
      <c r="K3748" s="5" t="str">
        <f t="shared" si="351"/>
        <v>excluded</v>
      </c>
      <c r="L3748" s="5">
        <f t="shared" si="352"/>
        <v>0</v>
      </c>
      <c r="M3748" s="5">
        <f t="shared" si="353"/>
        <v>0</v>
      </c>
    </row>
    <row r="3749" spans="1:13">
      <c r="A3749" s="5">
        <v>5661</v>
      </c>
      <c r="B3749" s="5">
        <v>7</v>
      </c>
      <c r="C3749" s="5" t="s">
        <v>63</v>
      </c>
      <c r="D3749" s="5">
        <v>162</v>
      </c>
      <c r="E3749" s="5">
        <v>3</v>
      </c>
      <c r="F3749" s="8">
        <f t="shared" si="348"/>
        <v>1.8518518518518519</v>
      </c>
      <c r="G3749" s="5" t="str">
        <f>IF(COUNTIFS(Q3_SQL_Error_Concentration!$A:$A,A3749,Q3_SQL_Error_Concentration!$E:$E,B3749,Q3_SQL_Error_Concentration!$F:$F,C3749)=0,"",SUMIFS(Q3_SQL_Error_Concentration!$I:$I,Q3_SQL_Error_Concentration!$A:$A,A3749,Q3_SQL_Error_Concentration!$E:$E,B3749,Q3_SQL_Error_Concentration!$F:$F,C3749))</f>
        <v/>
      </c>
      <c r="H3749" s="5" t="str">
        <f t="shared" si="349"/>
        <v/>
      </c>
      <c r="I3749" s="5">
        <f>IF(D3749&gt;=Q3_Validation!$C$2,1,0)</f>
        <v>0</v>
      </c>
      <c r="J3749" s="8" t="str">
        <f t="shared" si="350"/>
        <v/>
      </c>
      <c r="K3749" s="5" t="str">
        <f t="shared" si="351"/>
        <v>excluded</v>
      </c>
      <c r="L3749" s="5">
        <f t="shared" si="352"/>
        <v>0</v>
      </c>
      <c r="M3749" s="5">
        <f t="shared" si="353"/>
        <v>0</v>
      </c>
    </row>
    <row r="3750" spans="1:13">
      <c r="A3750" s="5">
        <v>5661</v>
      </c>
      <c r="B3750" s="5">
        <v>7</v>
      </c>
      <c r="C3750" s="5" t="s">
        <v>64</v>
      </c>
      <c r="D3750" s="5">
        <v>121</v>
      </c>
      <c r="E3750" s="5">
        <v>4</v>
      </c>
      <c r="F3750" s="8">
        <f t="shared" si="348"/>
        <v>3.3057851239669422</v>
      </c>
      <c r="G3750" s="5" t="str">
        <f>IF(COUNTIFS(Q3_SQL_Error_Concentration!$A:$A,A3750,Q3_SQL_Error_Concentration!$E:$E,B3750,Q3_SQL_Error_Concentration!$F:$F,C3750)=0,"",SUMIFS(Q3_SQL_Error_Concentration!$I:$I,Q3_SQL_Error_Concentration!$A:$A,A3750,Q3_SQL_Error_Concentration!$E:$E,B3750,Q3_SQL_Error_Concentration!$F:$F,C3750))</f>
        <v/>
      </c>
      <c r="H3750" s="5" t="str">
        <f t="shared" si="349"/>
        <v/>
      </c>
      <c r="I3750" s="5">
        <f>IF(D3750&gt;=Q3_Validation!$C$2,1,0)</f>
        <v>0</v>
      </c>
      <c r="J3750" s="8" t="str">
        <f t="shared" si="350"/>
        <v/>
      </c>
      <c r="K3750" s="5" t="str">
        <f t="shared" si="351"/>
        <v>excluded</v>
      </c>
      <c r="L3750" s="5">
        <f t="shared" si="352"/>
        <v>0</v>
      </c>
      <c r="M3750" s="5">
        <f t="shared" si="353"/>
        <v>0</v>
      </c>
    </row>
    <row r="3751" spans="1:13">
      <c r="A3751" s="5">
        <v>5661</v>
      </c>
      <c r="B3751" s="5">
        <v>7</v>
      </c>
      <c r="C3751" s="5" t="s">
        <v>62</v>
      </c>
      <c r="D3751" s="5">
        <v>208</v>
      </c>
      <c r="E3751" s="5">
        <v>1</v>
      </c>
      <c r="F3751" s="8">
        <f t="shared" si="348"/>
        <v>0.48076923076923078</v>
      </c>
      <c r="G3751" s="5" t="str">
        <f>IF(COUNTIFS(Q3_SQL_Error_Concentration!$A:$A,A3751,Q3_SQL_Error_Concentration!$E:$E,B3751,Q3_SQL_Error_Concentration!$F:$F,C3751)=0,"",SUMIFS(Q3_SQL_Error_Concentration!$I:$I,Q3_SQL_Error_Concentration!$A:$A,A3751,Q3_SQL_Error_Concentration!$E:$E,B3751,Q3_SQL_Error_Concentration!$F:$F,C3751))</f>
        <v/>
      </c>
      <c r="H3751" s="5" t="str">
        <f t="shared" si="349"/>
        <v/>
      </c>
      <c r="I3751" s="5">
        <f>IF(D3751&gt;=Q3_Validation!$C$2,1,0)</f>
        <v>0</v>
      </c>
      <c r="J3751" s="8" t="str">
        <f t="shared" si="350"/>
        <v/>
      </c>
      <c r="K3751" s="5" t="str">
        <f t="shared" si="351"/>
        <v>excluded</v>
      </c>
      <c r="L3751" s="5">
        <f t="shared" si="352"/>
        <v>0</v>
      </c>
      <c r="M3751" s="5">
        <f t="shared" si="353"/>
        <v>0</v>
      </c>
    </row>
    <row r="3752" spans="1:13">
      <c r="A3752" s="5">
        <v>5661</v>
      </c>
      <c r="B3752" s="5">
        <v>8</v>
      </c>
      <c r="C3752" s="5" t="s">
        <v>63</v>
      </c>
      <c r="D3752" s="5">
        <v>246</v>
      </c>
      <c r="E3752" s="5">
        <v>4</v>
      </c>
      <c r="F3752" s="8">
        <f t="shared" si="348"/>
        <v>1.6260162601626016</v>
      </c>
      <c r="G3752" s="5" t="str">
        <f>IF(COUNTIFS(Q3_SQL_Error_Concentration!$A:$A,A3752,Q3_SQL_Error_Concentration!$E:$E,B3752,Q3_SQL_Error_Concentration!$F:$F,C3752)=0,"",SUMIFS(Q3_SQL_Error_Concentration!$I:$I,Q3_SQL_Error_Concentration!$A:$A,A3752,Q3_SQL_Error_Concentration!$E:$E,B3752,Q3_SQL_Error_Concentration!$F:$F,C3752))</f>
        <v/>
      </c>
      <c r="H3752" s="5" t="str">
        <f t="shared" si="349"/>
        <v/>
      </c>
      <c r="I3752" s="5">
        <f>IF(D3752&gt;=Q3_Validation!$C$2,1,0)</f>
        <v>0</v>
      </c>
      <c r="J3752" s="8" t="str">
        <f t="shared" si="350"/>
        <v/>
      </c>
      <c r="K3752" s="5" t="str">
        <f t="shared" si="351"/>
        <v>excluded</v>
      </c>
      <c r="L3752" s="5">
        <f t="shared" si="352"/>
        <v>0</v>
      </c>
      <c r="M3752" s="5">
        <f t="shared" si="353"/>
        <v>0</v>
      </c>
    </row>
    <row r="3753" spans="1:13">
      <c r="A3753" s="5">
        <v>5661</v>
      </c>
      <c r="B3753" s="5">
        <v>8</v>
      </c>
      <c r="C3753" s="5" t="s">
        <v>64</v>
      </c>
      <c r="D3753" s="5">
        <v>206</v>
      </c>
      <c r="E3753" s="5">
        <v>4</v>
      </c>
      <c r="F3753" s="8">
        <f t="shared" si="348"/>
        <v>1.941747572815534</v>
      </c>
      <c r="G3753" s="5" t="str">
        <f>IF(COUNTIFS(Q3_SQL_Error_Concentration!$A:$A,A3753,Q3_SQL_Error_Concentration!$E:$E,B3753,Q3_SQL_Error_Concentration!$F:$F,C3753)=0,"",SUMIFS(Q3_SQL_Error_Concentration!$I:$I,Q3_SQL_Error_Concentration!$A:$A,A3753,Q3_SQL_Error_Concentration!$E:$E,B3753,Q3_SQL_Error_Concentration!$F:$F,C3753))</f>
        <v/>
      </c>
      <c r="H3753" s="5" t="str">
        <f t="shared" si="349"/>
        <v/>
      </c>
      <c r="I3753" s="5">
        <f>IF(D3753&gt;=Q3_Validation!$C$2,1,0)</f>
        <v>0</v>
      </c>
      <c r="J3753" s="8" t="str">
        <f t="shared" si="350"/>
        <v/>
      </c>
      <c r="K3753" s="5" t="str">
        <f t="shared" si="351"/>
        <v>excluded</v>
      </c>
      <c r="L3753" s="5">
        <f t="shared" si="352"/>
        <v>0</v>
      </c>
      <c r="M3753" s="5">
        <f t="shared" si="353"/>
        <v>0</v>
      </c>
    </row>
    <row r="3754" spans="1:13">
      <c r="A3754" s="5">
        <v>5661</v>
      </c>
      <c r="B3754" s="5">
        <v>8</v>
      </c>
      <c r="C3754" s="5" t="s">
        <v>62</v>
      </c>
      <c r="D3754" s="5">
        <v>375</v>
      </c>
      <c r="E3754" s="5">
        <v>11</v>
      </c>
      <c r="F3754" s="8">
        <f t="shared" si="348"/>
        <v>2.9333333333333331</v>
      </c>
      <c r="G3754" s="5" t="str">
        <f>IF(COUNTIFS(Q3_SQL_Error_Concentration!$A:$A,A3754,Q3_SQL_Error_Concentration!$E:$E,B3754,Q3_SQL_Error_Concentration!$F:$F,C3754)=0,"",SUMIFS(Q3_SQL_Error_Concentration!$I:$I,Q3_SQL_Error_Concentration!$A:$A,A3754,Q3_SQL_Error_Concentration!$E:$E,B3754,Q3_SQL_Error_Concentration!$F:$F,C3754))</f>
        <v/>
      </c>
      <c r="H3754" s="5" t="str">
        <f t="shared" si="349"/>
        <v/>
      </c>
      <c r="I3754" s="5">
        <f>IF(D3754&gt;=Q3_Validation!$C$2,1,0)</f>
        <v>0</v>
      </c>
      <c r="J3754" s="8" t="str">
        <f t="shared" si="350"/>
        <v/>
      </c>
      <c r="K3754" s="5" t="str">
        <f t="shared" si="351"/>
        <v>excluded</v>
      </c>
      <c r="L3754" s="5">
        <f t="shared" si="352"/>
        <v>0</v>
      </c>
      <c r="M3754" s="5">
        <f t="shared" si="353"/>
        <v>0</v>
      </c>
    </row>
    <row r="3755" spans="1:13">
      <c r="A3755" s="5">
        <v>5661</v>
      </c>
      <c r="B3755" s="5">
        <v>9</v>
      </c>
      <c r="C3755" s="5" t="s">
        <v>63</v>
      </c>
      <c r="D3755" s="5">
        <v>233</v>
      </c>
      <c r="E3755" s="5">
        <v>3</v>
      </c>
      <c r="F3755" s="8">
        <f t="shared" si="348"/>
        <v>1.2875536480686696</v>
      </c>
      <c r="G3755" s="5" t="str">
        <f>IF(COUNTIFS(Q3_SQL_Error_Concentration!$A:$A,A3755,Q3_SQL_Error_Concentration!$E:$E,B3755,Q3_SQL_Error_Concentration!$F:$F,C3755)=0,"",SUMIFS(Q3_SQL_Error_Concentration!$I:$I,Q3_SQL_Error_Concentration!$A:$A,A3755,Q3_SQL_Error_Concentration!$E:$E,B3755,Q3_SQL_Error_Concentration!$F:$F,C3755))</f>
        <v/>
      </c>
      <c r="H3755" s="5" t="str">
        <f t="shared" si="349"/>
        <v/>
      </c>
      <c r="I3755" s="5">
        <f>IF(D3755&gt;=Q3_Validation!$C$2,1,0)</f>
        <v>0</v>
      </c>
      <c r="J3755" s="8" t="str">
        <f t="shared" si="350"/>
        <v/>
      </c>
      <c r="K3755" s="5" t="str">
        <f t="shared" si="351"/>
        <v>excluded</v>
      </c>
      <c r="L3755" s="5">
        <f t="shared" si="352"/>
        <v>0</v>
      </c>
      <c r="M3755" s="5">
        <f t="shared" si="353"/>
        <v>0</v>
      </c>
    </row>
    <row r="3756" spans="1:13">
      <c r="A3756" s="5">
        <v>5661</v>
      </c>
      <c r="B3756" s="5">
        <v>9</v>
      </c>
      <c r="C3756" s="5" t="s">
        <v>64</v>
      </c>
      <c r="D3756" s="5">
        <v>202</v>
      </c>
      <c r="E3756" s="5">
        <v>4</v>
      </c>
      <c r="F3756" s="8">
        <f t="shared" si="348"/>
        <v>1.9801980198019802</v>
      </c>
      <c r="G3756" s="5" t="str">
        <f>IF(COUNTIFS(Q3_SQL_Error_Concentration!$A:$A,A3756,Q3_SQL_Error_Concentration!$E:$E,B3756,Q3_SQL_Error_Concentration!$F:$F,C3756)=0,"",SUMIFS(Q3_SQL_Error_Concentration!$I:$I,Q3_SQL_Error_Concentration!$A:$A,A3756,Q3_SQL_Error_Concentration!$E:$E,B3756,Q3_SQL_Error_Concentration!$F:$F,C3756))</f>
        <v/>
      </c>
      <c r="H3756" s="5" t="str">
        <f t="shared" si="349"/>
        <v/>
      </c>
      <c r="I3756" s="5">
        <f>IF(D3756&gt;=Q3_Validation!$C$2,1,0)</f>
        <v>0</v>
      </c>
      <c r="J3756" s="8" t="str">
        <f t="shared" si="350"/>
        <v/>
      </c>
      <c r="K3756" s="5" t="str">
        <f t="shared" si="351"/>
        <v>excluded</v>
      </c>
      <c r="L3756" s="5">
        <f t="shared" si="352"/>
        <v>0</v>
      </c>
      <c r="M3756" s="5">
        <f t="shared" si="353"/>
        <v>0</v>
      </c>
    </row>
    <row r="3757" spans="1:13">
      <c r="A3757" s="5">
        <v>5661</v>
      </c>
      <c r="B3757" s="5">
        <v>9</v>
      </c>
      <c r="C3757" s="5" t="s">
        <v>62</v>
      </c>
      <c r="D3757" s="5">
        <v>380</v>
      </c>
      <c r="E3757" s="5">
        <v>15</v>
      </c>
      <c r="F3757" s="8">
        <f t="shared" si="348"/>
        <v>3.9473684210526314</v>
      </c>
      <c r="G3757" s="5" t="str">
        <f>IF(COUNTIFS(Q3_SQL_Error_Concentration!$A:$A,A3757,Q3_SQL_Error_Concentration!$E:$E,B3757,Q3_SQL_Error_Concentration!$F:$F,C3757)=0,"",SUMIFS(Q3_SQL_Error_Concentration!$I:$I,Q3_SQL_Error_Concentration!$A:$A,A3757,Q3_SQL_Error_Concentration!$E:$E,B3757,Q3_SQL_Error_Concentration!$F:$F,C3757))</f>
        <v/>
      </c>
      <c r="H3757" s="5" t="str">
        <f t="shared" si="349"/>
        <v/>
      </c>
      <c r="I3757" s="5">
        <f>IF(D3757&gt;=Q3_Validation!$C$2,1,0)</f>
        <v>0</v>
      </c>
      <c r="J3757" s="8" t="str">
        <f t="shared" si="350"/>
        <v/>
      </c>
      <c r="K3757" s="5" t="str">
        <f t="shared" si="351"/>
        <v>excluded</v>
      </c>
      <c r="L3757" s="5">
        <f t="shared" si="352"/>
        <v>0</v>
      </c>
      <c r="M3757" s="5">
        <f t="shared" si="353"/>
        <v>0</v>
      </c>
    </row>
    <row r="3758" spans="1:13">
      <c r="A3758" s="5">
        <v>5661</v>
      </c>
      <c r="B3758" s="5">
        <v>10</v>
      </c>
      <c r="C3758" s="5" t="s">
        <v>63</v>
      </c>
      <c r="D3758" s="5">
        <v>285</v>
      </c>
      <c r="E3758" s="5">
        <v>10</v>
      </c>
      <c r="F3758" s="8">
        <f t="shared" si="348"/>
        <v>3.5087719298245612</v>
      </c>
      <c r="G3758" s="5" t="str">
        <f>IF(COUNTIFS(Q3_SQL_Error_Concentration!$A:$A,A3758,Q3_SQL_Error_Concentration!$E:$E,B3758,Q3_SQL_Error_Concentration!$F:$F,C3758)=0,"",SUMIFS(Q3_SQL_Error_Concentration!$I:$I,Q3_SQL_Error_Concentration!$A:$A,A3758,Q3_SQL_Error_Concentration!$E:$E,B3758,Q3_SQL_Error_Concentration!$F:$F,C3758))</f>
        <v/>
      </c>
      <c r="H3758" s="5" t="str">
        <f t="shared" si="349"/>
        <v/>
      </c>
      <c r="I3758" s="5">
        <f>IF(D3758&gt;=Q3_Validation!$C$2,1,0)</f>
        <v>0</v>
      </c>
      <c r="J3758" s="8" t="str">
        <f t="shared" si="350"/>
        <v/>
      </c>
      <c r="K3758" s="5" t="str">
        <f t="shared" si="351"/>
        <v>excluded</v>
      </c>
      <c r="L3758" s="5">
        <f t="shared" si="352"/>
        <v>0</v>
      </c>
      <c r="M3758" s="5">
        <f t="shared" si="353"/>
        <v>0</v>
      </c>
    </row>
    <row r="3759" spans="1:13">
      <c r="A3759" s="5">
        <v>5661</v>
      </c>
      <c r="B3759" s="5">
        <v>10</v>
      </c>
      <c r="C3759" s="5" t="s">
        <v>64</v>
      </c>
      <c r="D3759" s="5">
        <v>252</v>
      </c>
      <c r="E3759" s="5">
        <v>11</v>
      </c>
      <c r="F3759" s="8">
        <f t="shared" si="348"/>
        <v>4.3650793650793647</v>
      </c>
      <c r="G3759" s="5" t="str">
        <f>IF(COUNTIFS(Q3_SQL_Error_Concentration!$A:$A,A3759,Q3_SQL_Error_Concentration!$E:$E,B3759,Q3_SQL_Error_Concentration!$F:$F,C3759)=0,"",SUMIFS(Q3_SQL_Error_Concentration!$I:$I,Q3_SQL_Error_Concentration!$A:$A,A3759,Q3_SQL_Error_Concentration!$E:$E,B3759,Q3_SQL_Error_Concentration!$F:$F,C3759))</f>
        <v/>
      </c>
      <c r="H3759" s="5" t="str">
        <f t="shared" si="349"/>
        <v/>
      </c>
      <c r="I3759" s="5">
        <f>IF(D3759&gt;=Q3_Validation!$C$2,1,0)</f>
        <v>0</v>
      </c>
      <c r="J3759" s="8" t="str">
        <f t="shared" si="350"/>
        <v/>
      </c>
      <c r="K3759" s="5" t="str">
        <f t="shared" si="351"/>
        <v>excluded</v>
      </c>
      <c r="L3759" s="5">
        <f t="shared" si="352"/>
        <v>0</v>
      </c>
      <c r="M3759" s="5">
        <f t="shared" si="353"/>
        <v>0</v>
      </c>
    </row>
    <row r="3760" spans="1:13">
      <c r="A3760" s="5">
        <v>5661</v>
      </c>
      <c r="B3760" s="5">
        <v>10</v>
      </c>
      <c r="C3760" s="5" t="s">
        <v>62</v>
      </c>
      <c r="D3760" s="5">
        <v>389</v>
      </c>
      <c r="E3760" s="5">
        <v>7</v>
      </c>
      <c r="F3760" s="8">
        <f t="shared" si="348"/>
        <v>1.7994858611825193</v>
      </c>
      <c r="G3760" s="5" t="str">
        <f>IF(COUNTIFS(Q3_SQL_Error_Concentration!$A:$A,A3760,Q3_SQL_Error_Concentration!$E:$E,B3760,Q3_SQL_Error_Concentration!$F:$F,C3760)=0,"",SUMIFS(Q3_SQL_Error_Concentration!$I:$I,Q3_SQL_Error_Concentration!$A:$A,A3760,Q3_SQL_Error_Concentration!$E:$E,B3760,Q3_SQL_Error_Concentration!$F:$F,C3760))</f>
        <v/>
      </c>
      <c r="H3760" s="5" t="str">
        <f t="shared" si="349"/>
        <v/>
      </c>
      <c r="I3760" s="5">
        <f>IF(D3760&gt;=Q3_Validation!$C$2,1,0)</f>
        <v>0</v>
      </c>
      <c r="J3760" s="8" t="str">
        <f t="shared" si="350"/>
        <v/>
      </c>
      <c r="K3760" s="5" t="str">
        <f t="shared" si="351"/>
        <v>excluded</v>
      </c>
      <c r="L3760" s="5">
        <f t="shared" si="352"/>
        <v>0</v>
      </c>
      <c r="M3760" s="5">
        <f t="shared" si="353"/>
        <v>0</v>
      </c>
    </row>
    <row r="3761" spans="1:13">
      <c r="A3761" s="5">
        <v>5661</v>
      </c>
      <c r="B3761" s="5">
        <v>11</v>
      </c>
      <c r="C3761" s="5" t="s">
        <v>63</v>
      </c>
      <c r="D3761" s="5">
        <v>364</v>
      </c>
      <c r="E3761" s="5">
        <v>5</v>
      </c>
      <c r="F3761" s="8">
        <f t="shared" si="348"/>
        <v>1.3736263736263736</v>
      </c>
      <c r="G3761" s="5" t="str">
        <f>IF(COUNTIFS(Q3_SQL_Error_Concentration!$A:$A,A3761,Q3_SQL_Error_Concentration!$E:$E,B3761,Q3_SQL_Error_Concentration!$F:$F,C3761)=0,"",SUMIFS(Q3_SQL_Error_Concentration!$I:$I,Q3_SQL_Error_Concentration!$A:$A,A3761,Q3_SQL_Error_Concentration!$E:$E,B3761,Q3_SQL_Error_Concentration!$F:$F,C3761))</f>
        <v/>
      </c>
      <c r="H3761" s="5" t="str">
        <f t="shared" si="349"/>
        <v/>
      </c>
      <c r="I3761" s="5">
        <f>IF(D3761&gt;=Q3_Validation!$C$2,1,0)</f>
        <v>0</v>
      </c>
      <c r="J3761" s="8" t="str">
        <f t="shared" si="350"/>
        <v/>
      </c>
      <c r="K3761" s="5" t="str">
        <f t="shared" si="351"/>
        <v>excluded</v>
      </c>
      <c r="L3761" s="5">
        <f t="shared" si="352"/>
        <v>0</v>
      </c>
      <c r="M3761" s="5">
        <f t="shared" si="353"/>
        <v>0</v>
      </c>
    </row>
    <row r="3762" spans="1:13">
      <c r="A3762" s="5">
        <v>5661</v>
      </c>
      <c r="B3762" s="5">
        <v>11</v>
      </c>
      <c r="C3762" s="5" t="s">
        <v>64</v>
      </c>
      <c r="D3762" s="5">
        <v>308</v>
      </c>
      <c r="E3762" s="5">
        <v>9</v>
      </c>
      <c r="F3762" s="8">
        <f t="shared" si="348"/>
        <v>2.9220779220779223</v>
      </c>
      <c r="G3762" s="5" t="str">
        <f>IF(COUNTIFS(Q3_SQL_Error_Concentration!$A:$A,A3762,Q3_SQL_Error_Concentration!$E:$E,B3762,Q3_SQL_Error_Concentration!$F:$F,C3762)=0,"",SUMIFS(Q3_SQL_Error_Concentration!$I:$I,Q3_SQL_Error_Concentration!$A:$A,A3762,Q3_SQL_Error_Concentration!$E:$E,B3762,Q3_SQL_Error_Concentration!$F:$F,C3762))</f>
        <v/>
      </c>
      <c r="H3762" s="5" t="str">
        <f t="shared" si="349"/>
        <v/>
      </c>
      <c r="I3762" s="5">
        <f>IF(D3762&gt;=Q3_Validation!$C$2,1,0)</f>
        <v>0</v>
      </c>
      <c r="J3762" s="8" t="str">
        <f t="shared" si="350"/>
        <v/>
      </c>
      <c r="K3762" s="5" t="str">
        <f t="shared" si="351"/>
        <v>excluded</v>
      </c>
      <c r="L3762" s="5">
        <f t="shared" si="352"/>
        <v>0</v>
      </c>
      <c r="M3762" s="5">
        <f t="shared" si="353"/>
        <v>0</v>
      </c>
    </row>
    <row r="3763" spans="1:13">
      <c r="A3763" s="5">
        <v>5661</v>
      </c>
      <c r="B3763" s="5">
        <v>11</v>
      </c>
      <c r="C3763" s="5" t="s">
        <v>62</v>
      </c>
      <c r="D3763" s="5">
        <v>493</v>
      </c>
      <c r="E3763" s="5">
        <v>9</v>
      </c>
      <c r="F3763" s="8">
        <f t="shared" si="348"/>
        <v>1.8255578093306288</v>
      </c>
      <c r="G3763" s="5" t="str">
        <f>IF(COUNTIFS(Q3_SQL_Error_Concentration!$A:$A,A3763,Q3_SQL_Error_Concentration!$E:$E,B3763,Q3_SQL_Error_Concentration!$F:$F,C3763)=0,"",SUMIFS(Q3_SQL_Error_Concentration!$I:$I,Q3_SQL_Error_Concentration!$A:$A,A3763,Q3_SQL_Error_Concentration!$E:$E,B3763,Q3_SQL_Error_Concentration!$F:$F,C3763))</f>
        <v/>
      </c>
      <c r="H3763" s="5" t="str">
        <f t="shared" si="349"/>
        <v/>
      </c>
      <c r="I3763" s="5">
        <f>IF(D3763&gt;=Q3_Validation!$C$2,1,0)</f>
        <v>0</v>
      </c>
      <c r="J3763" s="8" t="str">
        <f t="shared" si="350"/>
        <v/>
      </c>
      <c r="K3763" s="5" t="str">
        <f t="shared" si="351"/>
        <v>excluded</v>
      </c>
      <c r="L3763" s="5">
        <f t="shared" si="352"/>
        <v>0</v>
      </c>
      <c r="M3763" s="5">
        <f t="shared" si="353"/>
        <v>0</v>
      </c>
    </row>
    <row r="3764" spans="1:13">
      <c r="A3764" s="5">
        <v>5661</v>
      </c>
      <c r="B3764" s="5">
        <v>12</v>
      </c>
      <c r="C3764" s="5" t="s">
        <v>63</v>
      </c>
      <c r="D3764" s="5">
        <v>294</v>
      </c>
      <c r="E3764" s="5">
        <v>6</v>
      </c>
      <c r="F3764" s="8">
        <f t="shared" si="348"/>
        <v>2.0408163265306123</v>
      </c>
      <c r="G3764" s="5" t="str">
        <f>IF(COUNTIFS(Q3_SQL_Error_Concentration!$A:$A,A3764,Q3_SQL_Error_Concentration!$E:$E,B3764,Q3_SQL_Error_Concentration!$F:$F,C3764)=0,"",SUMIFS(Q3_SQL_Error_Concentration!$I:$I,Q3_SQL_Error_Concentration!$A:$A,A3764,Q3_SQL_Error_Concentration!$E:$E,B3764,Q3_SQL_Error_Concentration!$F:$F,C3764))</f>
        <v/>
      </c>
      <c r="H3764" s="5" t="str">
        <f t="shared" si="349"/>
        <v/>
      </c>
      <c r="I3764" s="5">
        <f>IF(D3764&gt;=Q3_Validation!$C$2,1,0)</f>
        <v>0</v>
      </c>
      <c r="J3764" s="8" t="str">
        <f t="shared" si="350"/>
        <v/>
      </c>
      <c r="K3764" s="5" t="str">
        <f t="shared" si="351"/>
        <v>excluded</v>
      </c>
      <c r="L3764" s="5">
        <f t="shared" si="352"/>
        <v>0</v>
      </c>
      <c r="M3764" s="5">
        <f t="shared" si="353"/>
        <v>0</v>
      </c>
    </row>
    <row r="3765" spans="1:13">
      <c r="A3765" s="5">
        <v>5661</v>
      </c>
      <c r="B3765" s="5">
        <v>12</v>
      </c>
      <c r="C3765" s="5" t="s">
        <v>64</v>
      </c>
      <c r="D3765" s="5">
        <v>264</v>
      </c>
      <c r="E3765" s="5">
        <v>5</v>
      </c>
      <c r="F3765" s="8">
        <f t="shared" si="348"/>
        <v>1.893939393939394</v>
      </c>
      <c r="G3765" s="5" t="str">
        <f>IF(COUNTIFS(Q3_SQL_Error_Concentration!$A:$A,A3765,Q3_SQL_Error_Concentration!$E:$E,B3765,Q3_SQL_Error_Concentration!$F:$F,C3765)=0,"",SUMIFS(Q3_SQL_Error_Concentration!$I:$I,Q3_SQL_Error_Concentration!$A:$A,A3765,Q3_SQL_Error_Concentration!$E:$E,B3765,Q3_SQL_Error_Concentration!$F:$F,C3765))</f>
        <v/>
      </c>
      <c r="H3765" s="5" t="str">
        <f t="shared" si="349"/>
        <v/>
      </c>
      <c r="I3765" s="5">
        <f>IF(D3765&gt;=Q3_Validation!$C$2,1,0)</f>
        <v>0</v>
      </c>
      <c r="J3765" s="8" t="str">
        <f t="shared" si="350"/>
        <v/>
      </c>
      <c r="K3765" s="5" t="str">
        <f t="shared" si="351"/>
        <v>excluded</v>
      </c>
      <c r="L3765" s="5">
        <f t="shared" si="352"/>
        <v>0</v>
      </c>
      <c r="M3765" s="5">
        <f t="shared" si="353"/>
        <v>0</v>
      </c>
    </row>
    <row r="3766" spans="1:13">
      <c r="A3766" s="5">
        <v>5661</v>
      </c>
      <c r="B3766" s="5">
        <v>12</v>
      </c>
      <c r="C3766" s="5" t="s">
        <v>62</v>
      </c>
      <c r="D3766" s="5">
        <v>489</v>
      </c>
      <c r="E3766" s="5">
        <v>14</v>
      </c>
      <c r="F3766" s="8">
        <f t="shared" si="348"/>
        <v>2.8629856850715747</v>
      </c>
      <c r="G3766" s="5" t="str">
        <f>IF(COUNTIFS(Q3_SQL_Error_Concentration!$A:$A,A3766,Q3_SQL_Error_Concentration!$E:$E,B3766,Q3_SQL_Error_Concentration!$F:$F,C3766)=0,"",SUMIFS(Q3_SQL_Error_Concentration!$I:$I,Q3_SQL_Error_Concentration!$A:$A,A3766,Q3_SQL_Error_Concentration!$E:$E,B3766,Q3_SQL_Error_Concentration!$F:$F,C3766))</f>
        <v/>
      </c>
      <c r="H3766" s="5" t="str">
        <f t="shared" si="349"/>
        <v/>
      </c>
      <c r="I3766" s="5">
        <f>IF(D3766&gt;=Q3_Validation!$C$2,1,0)</f>
        <v>0</v>
      </c>
      <c r="J3766" s="8" t="str">
        <f t="shared" si="350"/>
        <v/>
      </c>
      <c r="K3766" s="5" t="str">
        <f t="shared" si="351"/>
        <v>excluded</v>
      </c>
      <c r="L3766" s="5">
        <f t="shared" si="352"/>
        <v>0</v>
      </c>
      <c r="M3766" s="5">
        <f t="shared" si="353"/>
        <v>0</v>
      </c>
    </row>
    <row r="3767" spans="1:13">
      <c r="A3767" s="5">
        <v>5661</v>
      </c>
      <c r="B3767" s="5">
        <v>13</v>
      </c>
      <c r="C3767" s="5" t="s">
        <v>63</v>
      </c>
      <c r="D3767" s="5">
        <v>256</v>
      </c>
      <c r="E3767" s="5">
        <v>6</v>
      </c>
      <c r="F3767" s="8">
        <f t="shared" si="348"/>
        <v>2.34375</v>
      </c>
      <c r="G3767" s="5" t="str">
        <f>IF(COUNTIFS(Q3_SQL_Error_Concentration!$A:$A,A3767,Q3_SQL_Error_Concentration!$E:$E,B3767,Q3_SQL_Error_Concentration!$F:$F,C3767)=0,"",SUMIFS(Q3_SQL_Error_Concentration!$I:$I,Q3_SQL_Error_Concentration!$A:$A,A3767,Q3_SQL_Error_Concentration!$E:$E,B3767,Q3_SQL_Error_Concentration!$F:$F,C3767))</f>
        <v/>
      </c>
      <c r="H3767" s="5" t="str">
        <f t="shared" si="349"/>
        <v/>
      </c>
      <c r="I3767" s="5">
        <f>IF(D3767&gt;=Q3_Validation!$C$2,1,0)</f>
        <v>0</v>
      </c>
      <c r="J3767" s="8" t="str">
        <f t="shared" si="350"/>
        <v/>
      </c>
      <c r="K3767" s="5" t="str">
        <f t="shared" si="351"/>
        <v>excluded</v>
      </c>
      <c r="L3767" s="5">
        <f t="shared" si="352"/>
        <v>0</v>
      </c>
      <c r="M3767" s="5">
        <f t="shared" si="353"/>
        <v>0</v>
      </c>
    </row>
    <row r="3768" spans="1:13">
      <c r="A3768" s="5">
        <v>5661</v>
      </c>
      <c r="B3768" s="5">
        <v>13</v>
      </c>
      <c r="C3768" s="5" t="s">
        <v>64</v>
      </c>
      <c r="D3768" s="5">
        <v>218</v>
      </c>
      <c r="E3768" s="5">
        <v>4</v>
      </c>
      <c r="F3768" s="8">
        <f t="shared" si="348"/>
        <v>1.834862385321101</v>
      </c>
      <c r="G3768" s="5" t="str">
        <f>IF(COUNTIFS(Q3_SQL_Error_Concentration!$A:$A,A3768,Q3_SQL_Error_Concentration!$E:$E,B3768,Q3_SQL_Error_Concentration!$F:$F,C3768)=0,"",SUMIFS(Q3_SQL_Error_Concentration!$I:$I,Q3_SQL_Error_Concentration!$A:$A,A3768,Q3_SQL_Error_Concentration!$E:$E,B3768,Q3_SQL_Error_Concentration!$F:$F,C3768))</f>
        <v/>
      </c>
      <c r="H3768" s="5" t="str">
        <f t="shared" si="349"/>
        <v/>
      </c>
      <c r="I3768" s="5">
        <f>IF(D3768&gt;=Q3_Validation!$C$2,1,0)</f>
        <v>0</v>
      </c>
      <c r="J3768" s="8" t="str">
        <f t="shared" si="350"/>
        <v/>
      </c>
      <c r="K3768" s="5" t="str">
        <f t="shared" si="351"/>
        <v>excluded</v>
      </c>
      <c r="L3768" s="5">
        <f t="shared" si="352"/>
        <v>0</v>
      </c>
      <c r="M3768" s="5">
        <f t="shared" si="353"/>
        <v>0</v>
      </c>
    </row>
    <row r="3769" spans="1:13">
      <c r="A3769" s="5">
        <v>5661</v>
      </c>
      <c r="B3769" s="5">
        <v>13</v>
      </c>
      <c r="C3769" s="5" t="s">
        <v>62</v>
      </c>
      <c r="D3769" s="5">
        <v>415</v>
      </c>
      <c r="E3769" s="5">
        <v>2</v>
      </c>
      <c r="F3769" s="8">
        <f t="shared" si="348"/>
        <v>0.48192771084337349</v>
      </c>
      <c r="G3769" s="5" t="str">
        <f>IF(COUNTIFS(Q3_SQL_Error_Concentration!$A:$A,A3769,Q3_SQL_Error_Concentration!$E:$E,B3769,Q3_SQL_Error_Concentration!$F:$F,C3769)=0,"",SUMIFS(Q3_SQL_Error_Concentration!$I:$I,Q3_SQL_Error_Concentration!$A:$A,A3769,Q3_SQL_Error_Concentration!$E:$E,B3769,Q3_SQL_Error_Concentration!$F:$F,C3769))</f>
        <v/>
      </c>
      <c r="H3769" s="5" t="str">
        <f t="shared" si="349"/>
        <v/>
      </c>
      <c r="I3769" s="5">
        <f>IF(D3769&gt;=Q3_Validation!$C$2,1,0)</f>
        <v>0</v>
      </c>
      <c r="J3769" s="8" t="str">
        <f t="shared" si="350"/>
        <v/>
      </c>
      <c r="K3769" s="5" t="str">
        <f t="shared" si="351"/>
        <v>excluded</v>
      </c>
      <c r="L3769" s="5">
        <f t="shared" si="352"/>
        <v>0</v>
      </c>
      <c r="M3769" s="5">
        <f t="shared" si="353"/>
        <v>0</v>
      </c>
    </row>
    <row r="3770" spans="1:13">
      <c r="A3770" s="5">
        <v>5661</v>
      </c>
      <c r="B3770" s="5">
        <v>14</v>
      </c>
      <c r="C3770" s="5" t="s">
        <v>63</v>
      </c>
      <c r="D3770" s="5">
        <v>247</v>
      </c>
      <c r="E3770" s="5">
        <v>4</v>
      </c>
      <c r="F3770" s="8">
        <f t="shared" si="348"/>
        <v>1.6194331983805668</v>
      </c>
      <c r="G3770" s="5" t="str">
        <f>IF(COUNTIFS(Q3_SQL_Error_Concentration!$A:$A,A3770,Q3_SQL_Error_Concentration!$E:$E,B3770,Q3_SQL_Error_Concentration!$F:$F,C3770)=0,"",SUMIFS(Q3_SQL_Error_Concentration!$I:$I,Q3_SQL_Error_Concentration!$A:$A,A3770,Q3_SQL_Error_Concentration!$E:$E,B3770,Q3_SQL_Error_Concentration!$F:$F,C3770))</f>
        <v/>
      </c>
      <c r="H3770" s="5" t="str">
        <f t="shared" si="349"/>
        <v/>
      </c>
      <c r="I3770" s="5">
        <f>IF(D3770&gt;=Q3_Validation!$C$2,1,0)</f>
        <v>0</v>
      </c>
      <c r="J3770" s="8" t="str">
        <f t="shared" si="350"/>
        <v/>
      </c>
      <c r="K3770" s="5" t="str">
        <f t="shared" si="351"/>
        <v>excluded</v>
      </c>
      <c r="L3770" s="5">
        <f t="shared" si="352"/>
        <v>0</v>
      </c>
      <c r="M3770" s="5">
        <f t="shared" si="353"/>
        <v>0</v>
      </c>
    </row>
    <row r="3771" spans="1:13">
      <c r="A3771" s="5">
        <v>5661</v>
      </c>
      <c r="B3771" s="5">
        <v>14</v>
      </c>
      <c r="C3771" s="5" t="s">
        <v>64</v>
      </c>
      <c r="D3771" s="5">
        <v>183</v>
      </c>
      <c r="E3771" s="5">
        <v>6</v>
      </c>
      <c r="F3771" s="8">
        <f t="shared" si="348"/>
        <v>3.278688524590164</v>
      </c>
      <c r="G3771" s="5" t="str">
        <f>IF(COUNTIFS(Q3_SQL_Error_Concentration!$A:$A,A3771,Q3_SQL_Error_Concentration!$E:$E,B3771,Q3_SQL_Error_Concentration!$F:$F,C3771)=0,"",SUMIFS(Q3_SQL_Error_Concentration!$I:$I,Q3_SQL_Error_Concentration!$A:$A,A3771,Q3_SQL_Error_Concentration!$E:$E,B3771,Q3_SQL_Error_Concentration!$F:$F,C3771))</f>
        <v/>
      </c>
      <c r="H3771" s="5" t="str">
        <f t="shared" si="349"/>
        <v/>
      </c>
      <c r="I3771" s="5">
        <f>IF(D3771&gt;=Q3_Validation!$C$2,1,0)</f>
        <v>0</v>
      </c>
      <c r="J3771" s="8" t="str">
        <f t="shared" si="350"/>
        <v/>
      </c>
      <c r="K3771" s="5" t="str">
        <f t="shared" si="351"/>
        <v>excluded</v>
      </c>
      <c r="L3771" s="5">
        <f t="shared" si="352"/>
        <v>0</v>
      </c>
      <c r="M3771" s="5">
        <f t="shared" si="353"/>
        <v>0</v>
      </c>
    </row>
    <row r="3772" spans="1:13">
      <c r="A3772" s="5">
        <v>5661</v>
      </c>
      <c r="B3772" s="5">
        <v>14</v>
      </c>
      <c r="C3772" s="5" t="s">
        <v>62</v>
      </c>
      <c r="D3772" s="5">
        <v>345</v>
      </c>
      <c r="E3772" s="5">
        <v>6</v>
      </c>
      <c r="F3772" s="8">
        <f t="shared" si="348"/>
        <v>1.7391304347826086</v>
      </c>
      <c r="G3772" s="5" t="str">
        <f>IF(COUNTIFS(Q3_SQL_Error_Concentration!$A:$A,A3772,Q3_SQL_Error_Concentration!$E:$E,B3772,Q3_SQL_Error_Concentration!$F:$F,C3772)=0,"",SUMIFS(Q3_SQL_Error_Concentration!$I:$I,Q3_SQL_Error_Concentration!$A:$A,A3772,Q3_SQL_Error_Concentration!$E:$E,B3772,Q3_SQL_Error_Concentration!$F:$F,C3772))</f>
        <v/>
      </c>
      <c r="H3772" s="5" t="str">
        <f t="shared" si="349"/>
        <v/>
      </c>
      <c r="I3772" s="5">
        <f>IF(D3772&gt;=Q3_Validation!$C$2,1,0)</f>
        <v>0</v>
      </c>
      <c r="J3772" s="8" t="str">
        <f t="shared" si="350"/>
        <v/>
      </c>
      <c r="K3772" s="5" t="str">
        <f t="shared" si="351"/>
        <v>excluded</v>
      </c>
      <c r="L3772" s="5">
        <f t="shared" si="352"/>
        <v>0</v>
      </c>
      <c r="M3772" s="5">
        <f t="shared" si="353"/>
        <v>0</v>
      </c>
    </row>
    <row r="3773" spans="1:13">
      <c r="A3773" s="5">
        <v>5661</v>
      </c>
      <c r="B3773" s="5">
        <v>15</v>
      </c>
      <c r="C3773" s="5" t="s">
        <v>63</v>
      </c>
      <c r="D3773" s="5">
        <v>376</v>
      </c>
      <c r="E3773" s="5">
        <v>10</v>
      </c>
      <c r="F3773" s="8">
        <f t="shared" si="348"/>
        <v>2.6595744680851063</v>
      </c>
      <c r="G3773" s="5" t="str">
        <f>IF(COUNTIFS(Q3_SQL_Error_Concentration!$A:$A,A3773,Q3_SQL_Error_Concentration!$E:$E,B3773,Q3_SQL_Error_Concentration!$F:$F,C3773)=0,"",SUMIFS(Q3_SQL_Error_Concentration!$I:$I,Q3_SQL_Error_Concentration!$A:$A,A3773,Q3_SQL_Error_Concentration!$E:$E,B3773,Q3_SQL_Error_Concentration!$F:$F,C3773))</f>
        <v/>
      </c>
      <c r="H3773" s="5" t="str">
        <f t="shared" si="349"/>
        <v/>
      </c>
      <c r="I3773" s="5">
        <f>IF(D3773&gt;=Q3_Validation!$C$2,1,0)</f>
        <v>0</v>
      </c>
      <c r="J3773" s="8" t="str">
        <f t="shared" si="350"/>
        <v/>
      </c>
      <c r="K3773" s="5" t="str">
        <f t="shared" si="351"/>
        <v>excluded</v>
      </c>
      <c r="L3773" s="5">
        <f t="shared" si="352"/>
        <v>0</v>
      </c>
      <c r="M3773" s="5">
        <f t="shared" si="353"/>
        <v>0</v>
      </c>
    </row>
    <row r="3774" spans="1:13">
      <c r="A3774" s="5">
        <v>5661</v>
      </c>
      <c r="B3774" s="5">
        <v>15</v>
      </c>
      <c r="C3774" s="5" t="s">
        <v>64</v>
      </c>
      <c r="D3774" s="5">
        <v>279</v>
      </c>
      <c r="E3774" s="5">
        <v>7</v>
      </c>
      <c r="F3774" s="8">
        <f t="shared" si="348"/>
        <v>2.5089605734767026</v>
      </c>
      <c r="G3774" s="5" t="str">
        <f>IF(COUNTIFS(Q3_SQL_Error_Concentration!$A:$A,A3774,Q3_SQL_Error_Concentration!$E:$E,B3774,Q3_SQL_Error_Concentration!$F:$F,C3774)=0,"",SUMIFS(Q3_SQL_Error_Concentration!$I:$I,Q3_SQL_Error_Concentration!$A:$A,A3774,Q3_SQL_Error_Concentration!$E:$E,B3774,Q3_SQL_Error_Concentration!$F:$F,C3774))</f>
        <v/>
      </c>
      <c r="H3774" s="5" t="str">
        <f t="shared" si="349"/>
        <v/>
      </c>
      <c r="I3774" s="5">
        <f>IF(D3774&gt;=Q3_Validation!$C$2,1,0)</f>
        <v>0</v>
      </c>
      <c r="J3774" s="8" t="str">
        <f t="shared" si="350"/>
        <v/>
      </c>
      <c r="K3774" s="5" t="str">
        <f t="shared" si="351"/>
        <v>excluded</v>
      </c>
      <c r="L3774" s="5">
        <f t="shared" si="352"/>
        <v>0</v>
      </c>
      <c r="M3774" s="5">
        <f t="shared" si="353"/>
        <v>0</v>
      </c>
    </row>
    <row r="3775" spans="1:13">
      <c r="A3775" s="5">
        <v>5661</v>
      </c>
      <c r="B3775" s="5">
        <v>15</v>
      </c>
      <c r="C3775" s="5" t="s">
        <v>62</v>
      </c>
      <c r="D3775" s="5">
        <v>465</v>
      </c>
      <c r="E3775" s="5">
        <v>14</v>
      </c>
      <c r="F3775" s="8">
        <f t="shared" si="348"/>
        <v>3.010752688172043</v>
      </c>
      <c r="G3775" s="5" t="str">
        <f>IF(COUNTIFS(Q3_SQL_Error_Concentration!$A:$A,A3775,Q3_SQL_Error_Concentration!$E:$E,B3775,Q3_SQL_Error_Concentration!$F:$F,C3775)=0,"",SUMIFS(Q3_SQL_Error_Concentration!$I:$I,Q3_SQL_Error_Concentration!$A:$A,A3775,Q3_SQL_Error_Concentration!$E:$E,B3775,Q3_SQL_Error_Concentration!$F:$F,C3775))</f>
        <v/>
      </c>
      <c r="H3775" s="5" t="str">
        <f t="shared" si="349"/>
        <v/>
      </c>
      <c r="I3775" s="5">
        <f>IF(D3775&gt;=Q3_Validation!$C$2,1,0)</f>
        <v>0</v>
      </c>
      <c r="J3775" s="8" t="str">
        <f t="shared" si="350"/>
        <v/>
      </c>
      <c r="K3775" s="5" t="str">
        <f t="shared" si="351"/>
        <v>excluded</v>
      </c>
      <c r="L3775" s="5">
        <f t="shared" si="352"/>
        <v>0</v>
      </c>
      <c r="M3775" s="5">
        <f t="shared" si="353"/>
        <v>0</v>
      </c>
    </row>
    <row r="3776" spans="1:13">
      <c r="A3776" s="5">
        <v>5661</v>
      </c>
      <c r="B3776" s="5">
        <v>16</v>
      </c>
      <c r="C3776" s="5" t="s">
        <v>63</v>
      </c>
      <c r="D3776" s="5">
        <v>326</v>
      </c>
      <c r="E3776" s="5">
        <v>10</v>
      </c>
      <c r="F3776" s="8">
        <f t="shared" si="348"/>
        <v>3.0674846625766872</v>
      </c>
      <c r="G3776" s="5" t="str">
        <f>IF(COUNTIFS(Q3_SQL_Error_Concentration!$A:$A,A3776,Q3_SQL_Error_Concentration!$E:$E,B3776,Q3_SQL_Error_Concentration!$F:$F,C3776)=0,"",SUMIFS(Q3_SQL_Error_Concentration!$I:$I,Q3_SQL_Error_Concentration!$A:$A,A3776,Q3_SQL_Error_Concentration!$E:$E,B3776,Q3_SQL_Error_Concentration!$F:$F,C3776))</f>
        <v/>
      </c>
      <c r="H3776" s="5" t="str">
        <f t="shared" si="349"/>
        <v/>
      </c>
      <c r="I3776" s="5">
        <f>IF(D3776&gt;=Q3_Validation!$C$2,1,0)</f>
        <v>0</v>
      </c>
      <c r="J3776" s="8" t="str">
        <f t="shared" si="350"/>
        <v/>
      </c>
      <c r="K3776" s="5" t="str">
        <f t="shared" si="351"/>
        <v>excluded</v>
      </c>
      <c r="L3776" s="5">
        <f t="shared" si="352"/>
        <v>0</v>
      </c>
      <c r="M3776" s="5">
        <f t="shared" si="353"/>
        <v>0</v>
      </c>
    </row>
    <row r="3777" spans="1:13">
      <c r="A3777" s="5">
        <v>5661</v>
      </c>
      <c r="B3777" s="5">
        <v>16</v>
      </c>
      <c r="C3777" s="5" t="s">
        <v>64</v>
      </c>
      <c r="D3777" s="5">
        <v>246</v>
      </c>
      <c r="E3777" s="5">
        <v>7</v>
      </c>
      <c r="F3777" s="8">
        <f t="shared" si="348"/>
        <v>2.845528455284553</v>
      </c>
      <c r="G3777" s="5" t="str">
        <f>IF(COUNTIFS(Q3_SQL_Error_Concentration!$A:$A,A3777,Q3_SQL_Error_Concentration!$E:$E,B3777,Q3_SQL_Error_Concentration!$F:$F,C3777)=0,"",SUMIFS(Q3_SQL_Error_Concentration!$I:$I,Q3_SQL_Error_Concentration!$A:$A,A3777,Q3_SQL_Error_Concentration!$E:$E,B3777,Q3_SQL_Error_Concentration!$F:$F,C3777))</f>
        <v/>
      </c>
      <c r="H3777" s="5" t="str">
        <f t="shared" si="349"/>
        <v/>
      </c>
      <c r="I3777" s="5">
        <f>IF(D3777&gt;=Q3_Validation!$C$2,1,0)</f>
        <v>0</v>
      </c>
      <c r="J3777" s="8" t="str">
        <f t="shared" si="350"/>
        <v/>
      </c>
      <c r="K3777" s="5" t="str">
        <f t="shared" si="351"/>
        <v>excluded</v>
      </c>
      <c r="L3777" s="5">
        <f t="shared" si="352"/>
        <v>0</v>
      </c>
      <c r="M3777" s="5">
        <f t="shared" si="353"/>
        <v>0</v>
      </c>
    </row>
    <row r="3778" spans="1:13">
      <c r="A3778" s="5">
        <v>5661</v>
      </c>
      <c r="B3778" s="5">
        <v>16</v>
      </c>
      <c r="C3778" s="5" t="s">
        <v>62</v>
      </c>
      <c r="D3778" s="5">
        <v>470</v>
      </c>
      <c r="E3778" s="5">
        <v>17</v>
      </c>
      <c r="F3778" s="8">
        <f t="shared" ref="F3778:F3841" si="354">100*E3778/D3778</f>
        <v>3.6170212765957448</v>
      </c>
      <c r="G3778" s="5" t="str">
        <f>IF(COUNTIFS(Q3_SQL_Error_Concentration!$A:$A,A3778,Q3_SQL_Error_Concentration!$E:$E,B3778,Q3_SQL_Error_Concentration!$F:$F,C3778)=0,"",SUMIFS(Q3_SQL_Error_Concentration!$I:$I,Q3_SQL_Error_Concentration!$A:$A,A3778,Q3_SQL_Error_Concentration!$E:$E,B3778,Q3_SQL_Error_Concentration!$F:$F,C3778))</f>
        <v/>
      </c>
      <c r="H3778" s="5" t="str">
        <f t="shared" ref="H3778:H3841" si="355">IF(G3778="","",IF(ABS(F3778-G3778)&lt;=0.0002,"PASS","FAIL"))</f>
        <v/>
      </c>
      <c r="I3778" s="5">
        <f>IF(D3778&gt;=Q3_Validation!$C$2,1,0)</f>
        <v>0</v>
      </c>
      <c r="J3778" s="8" t="str">
        <f t="shared" ref="J3778:J3841" si="356">IF(I3778=1,F3778,"")</f>
        <v/>
      </c>
      <c r="K3778" s="5" t="str">
        <f t="shared" ref="K3778:K3841" si="357">IF(D3778&lt;601,"excluded",IF(J3778&gt;3.628192,"outlier",IF(J3778&gt;=2.11093,"high-error","normal")))</f>
        <v>excluded</v>
      </c>
      <c r="L3778" s="5">
        <f t="shared" ref="L3778:L3841" si="358">COUNTIFS(A:A,A3778,K:K,"high-error")+COUNTIFS(A:A,A3778,K:K,"outlier")</f>
        <v>0</v>
      </c>
      <c r="M3778" s="5">
        <f t="shared" ref="M3778:M3841" si="359">IF(AND(L3778&gt;=2,OR(K3778="high-error",K3778="outlier")),1,0)</f>
        <v>0</v>
      </c>
    </row>
    <row r="3779" spans="1:13">
      <c r="A3779" s="5">
        <v>5661</v>
      </c>
      <c r="B3779" s="5">
        <v>17</v>
      </c>
      <c r="C3779" s="5" t="s">
        <v>63</v>
      </c>
      <c r="D3779" s="5">
        <v>102</v>
      </c>
      <c r="E3779" s="5">
        <v>0</v>
      </c>
      <c r="F3779" s="8">
        <f t="shared" si="354"/>
        <v>0</v>
      </c>
      <c r="G3779" s="5" t="str">
        <f>IF(COUNTIFS(Q3_SQL_Error_Concentration!$A:$A,A3779,Q3_SQL_Error_Concentration!$E:$E,B3779,Q3_SQL_Error_Concentration!$F:$F,C3779)=0,"",SUMIFS(Q3_SQL_Error_Concentration!$I:$I,Q3_SQL_Error_Concentration!$A:$A,A3779,Q3_SQL_Error_Concentration!$E:$E,B3779,Q3_SQL_Error_Concentration!$F:$F,C3779))</f>
        <v/>
      </c>
      <c r="H3779" s="5" t="str">
        <f t="shared" si="355"/>
        <v/>
      </c>
      <c r="I3779" s="5">
        <f>IF(D3779&gt;=Q3_Validation!$C$2,1,0)</f>
        <v>0</v>
      </c>
      <c r="J3779" s="8" t="str">
        <f t="shared" si="356"/>
        <v/>
      </c>
      <c r="K3779" s="5" t="str">
        <f t="shared" si="357"/>
        <v>excluded</v>
      </c>
      <c r="L3779" s="5">
        <f t="shared" si="358"/>
        <v>0</v>
      </c>
      <c r="M3779" s="5">
        <f t="shared" si="359"/>
        <v>0</v>
      </c>
    </row>
    <row r="3780" spans="1:13">
      <c r="A3780" s="5">
        <v>5661</v>
      </c>
      <c r="B3780" s="5">
        <v>17</v>
      </c>
      <c r="C3780" s="5" t="s">
        <v>64</v>
      </c>
      <c r="D3780" s="5">
        <v>79</v>
      </c>
      <c r="E3780" s="5">
        <v>3</v>
      </c>
      <c r="F3780" s="8">
        <f t="shared" si="354"/>
        <v>3.7974683544303796</v>
      </c>
      <c r="G3780" s="5" t="str">
        <f>IF(COUNTIFS(Q3_SQL_Error_Concentration!$A:$A,A3780,Q3_SQL_Error_Concentration!$E:$E,B3780,Q3_SQL_Error_Concentration!$F:$F,C3780)=0,"",SUMIFS(Q3_SQL_Error_Concentration!$I:$I,Q3_SQL_Error_Concentration!$A:$A,A3780,Q3_SQL_Error_Concentration!$E:$E,B3780,Q3_SQL_Error_Concentration!$F:$F,C3780))</f>
        <v/>
      </c>
      <c r="H3780" s="5" t="str">
        <f t="shared" si="355"/>
        <v/>
      </c>
      <c r="I3780" s="5">
        <f>IF(D3780&gt;=Q3_Validation!$C$2,1,0)</f>
        <v>0</v>
      </c>
      <c r="J3780" s="8" t="str">
        <f t="shared" si="356"/>
        <v/>
      </c>
      <c r="K3780" s="5" t="str">
        <f t="shared" si="357"/>
        <v>excluded</v>
      </c>
      <c r="L3780" s="5">
        <f t="shared" si="358"/>
        <v>0</v>
      </c>
      <c r="M3780" s="5">
        <f t="shared" si="359"/>
        <v>0</v>
      </c>
    </row>
    <row r="3781" spans="1:13">
      <c r="A3781" s="5">
        <v>5661</v>
      </c>
      <c r="B3781" s="5">
        <v>17</v>
      </c>
      <c r="C3781" s="5" t="s">
        <v>62</v>
      </c>
      <c r="D3781" s="5">
        <v>151</v>
      </c>
      <c r="E3781" s="5">
        <v>4</v>
      </c>
      <c r="F3781" s="8">
        <f t="shared" si="354"/>
        <v>2.6490066225165565</v>
      </c>
      <c r="G3781" s="5" t="str">
        <f>IF(COUNTIFS(Q3_SQL_Error_Concentration!$A:$A,A3781,Q3_SQL_Error_Concentration!$E:$E,B3781,Q3_SQL_Error_Concentration!$F:$F,C3781)=0,"",SUMIFS(Q3_SQL_Error_Concentration!$I:$I,Q3_SQL_Error_Concentration!$A:$A,A3781,Q3_SQL_Error_Concentration!$E:$E,B3781,Q3_SQL_Error_Concentration!$F:$F,C3781))</f>
        <v/>
      </c>
      <c r="H3781" s="5" t="str">
        <f t="shared" si="355"/>
        <v/>
      </c>
      <c r="I3781" s="5">
        <f>IF(D3781&gt;=Q3_Validation!$C$2,1,0)</f>
        <v>0</v>
      </c>
      <c r="J3781" s="8" t="str">
        <f t="shared" si="356"/>
        <v/>
      </c>
      <c r="K3781" s="5" t="str">
        <f t="shared" si="357"/>
        <v>excluded</v>
      </c>
      <c r="L3781" s="5">
        <f t="shared" si="358"/>
        <v>0</v>
      </c>
      <c r="M3781" s="5">
        <f t="shared" si="359"/>
        <v>0</v>
      </c>
    </row>
    <row r="3782" spans="1:13">
      <c r="A3782" s="5">
        <v>5661</v>
      </c>
      <c r="B3782" s="5">
        <v>18</v>
      </c>
      <c r="C3782" s="5" t="s">
        <v>63</v>
      </c>
      <c r="D3782" s="5">
        <v>112</v>
      </c>
      <c r="E3782" s="5">
        <v>1</v>
      </c>
      <c r="F3782" s="8">
        <f t="shared" si="354"/>
        <v>0.8928571428571429</v>
      </c>
      <c r="G3782" s="5" t="str">
        <f>IF(COUNTIFS(Q3_SQL_Error_Concentration!$A:$A,A3782,Q3_SQL_Error_Concentration!$E:$E,B3782,Q3_SQL_Error_Concentration!$F:$F,C3782)=0,"",SUMIFS(Q3_SQL_Error_Concentration!$I:$I,Q3_SQL_Error_Concentration!$A:$A,A3782,Q3_SQL_Error_Concentration!$E:$E,B3782,Q3_SQL_Error_Concentration!$F:$F,C3782))</f>
        <v/>
      </c>
      <c r="H3782" s="5" t="str">
        <f t="shared" si="355"/>
        <v/>
      </c>
      <c r="I3782" s="5">
        <f>IF(D3782&gt;=Q3_Validation!$C$2,1,0)</f>
        <v>0</v>
      </c>
      <c r="J3782" s="8" t="str">
        <f t="shared" si="356"/>
        <v/>
      </c>
      <c r="K3782" s="5" t="str">
        <f t="shared" si="357"/>
        <v>excluded</v>
      </c>
      <c r="L3782" s="5">
        <f t="shared" si="358"/>
        <v>0</v>
      </c>
      <c r="M3782" s="5">
        <f t="shared" si="359"/>
        <v>0</v>
      </c>
    </row>
    <row r="3783" spans="1:13">
      <c r="A3783" s="5">
        <v>5661</v>
      </c>
      <c r="B3783" s="5">
        <v>18</v>
      </c>
      <c r="C3783" s="5" t="s">
        <v>64</v>
      </c>
      <c r="D3783" s="5">
        <v>103</v>
      </c>
      <c r="E3783" s="5">
        <v>4</v>
      </c>
      <c r="F3783" s="8">
        <f t="shared" si="354"/>
        <v>3.883495145631068</v>
      </c>
      <c r="G3783" s="5" t="str">
        <f>IF(COUNTIFS(Q3_SQL_Error_Concentration!$A:$A,A3783,Q3_SQL_Error_Concentration!$E:$E,B3783,Q3_SQL_Error_Concentration!$F:$F,C3783)=0,"",SUMIFS(Q3_SQL_Error_Concentration!$I:$I,Q3_SQL_Error_Concentration!$A:$A,A3783,Q3_SQL_Error_Concentration!$E:$E,B3783,Q3_SQL_Error_Concentration!$F:$F,C3783))</f>
        <v/>
      </c>
      <c r="H3783" s="5" t="str">
        <f t="shared" si="355"/>
        <v/>
      </c>
      <c r="I3783" s="5">
        <f>IF(D3783&gt;=Q3_Validation!$C$2,1,0)</f>
        <v>0</v>
      </c>
      <c r="J3783" s="8" t="str">
        <f t="shared" si="356"/>
        <v/>
      </c>
      <c r="K3783" s="5" t="str">
        <f t="shared" si="357"/>
        <v>excluded</v>
      </c>
      <c r="L3783" s="5">
        <f t="shared" si="358"/>
        <v>0</v>
      </c>
      <c r="M3783" s="5">
        <f t="shared" si="359"/>
        <v>0</v>
      </c>
    </row>
    <row r="3784" spans="1:13">
      <c r="A3784" s="5">
        <v>5661</v>
      </c>
      <c r="B3784" s="5">
        <v>18</v>
      </c>
      <c r="C3784" s="5" t="s">
        <v>62</v>
      </c>
      <c r="D3784" s="5">
        <v>172</v>
      </c>
      <c r="E3784" s="5">
        <v>3</v>
      </c>
      <c r="F3784" s="8">
        <f t="shared" si="354"/>
        <v>1.7441860465116279</v>
      </c>
      <c r="G3784" s="5" t="str">
        <f>IF(COUNTIFS(Q3_SQL_Error_Concentration!$A:$A,A3784,Q3_SQL_Error_Concentration!$E:$E,B3784,Q3_SQL_Error_Concentration!$F:$F,C3784)=0,"",SUMIFS(Q3_SQL_Error_Concentration!$I:$I,Q3_SQL_Error_Concentration!$A:$A,A3784,Q3_SQL_Error_Concentration!$E:$E,B3784,Q3_SQL_Error_Concentration!$F:$F,C3784))</f>
        <v/>
      </c>
      <c r="H3784" s="5" t="str">
        <f t="shared" si="355"/>
        <v/>
      </c>
      <c r="I3784" s="5">
        <f>IF(D3784&gt;=Q3_Validation!$C$2,1,0)</f>
        <v>0</v>
      </c>
      <c r="J3784" s="8" t="str">
        <f t="shared" si="356"/>
        <v/>
      </c>
      <c r="K3784" s="5" t="str">
        <f t="shared" si="357"/>
        <v>excluded</v>
      </c>
      <c r="L3784" s="5">
        <f t="shared" si="358"/>
        <v>0</v>
      </c>
      <c r="M3784" s="5">
        <f t="shared" si="359"/>
        <v>0</v>
      </c>
    </row>
    <row r="3785" spans="1:13">
      <c r="A3785" s="5">
        <v>5661</v>
      </c>
      <c r="B3785" s="5">
        <v>19</v>
      </c>
      <c r="C3785" s="5" t="s">
        <v>63</v>
      </c>
      <c r="D3785" s="5">
        <v>145</v>
      </c>
      <c r="E3785" s="5">
        <v>2</v>
      </c>
      <c r="F3785" s="8">
        <f t="shared" si="354"/>
        <v>1.3793103448275863</v>
      </c>
      <c r="G3785" s="5" t="str">
        <f>IF(COUNTIFS(Q3_SQL_Error_Concentration!$A:$A,A3785,Q3_SQL_Error_Concentration!$E:$E,B3785,Q3_SQL_Error_Concentration!$F:$F,C3785)=0,"",SUMIFS(Q3_SQL_Error_Concentration!$I:$I,Q3_SQL_Error_Concentration!$A:$A,A3785,Q3_SQL_Error_Concentration!$E:$E,B3785,Q3_SQL_Error_Concentration!$F:$F,C3785))</f>
        <v/>
      </c>
      <c r="H3785" s="5" t="str">
        <f t="shared" si="355"/>
        <v/>
      </c>
      <c r="I3785" s="5">
        <f>IF(D3785&gt;=Q3_Validation!$C$2,1,0)</f>
        <v>0</v>
      </c>
      <c r="J3785" s="8" t="str">
        <f t="shared" si="356"/>
        <v/>
      </c>
      <c r="K3785" s="5" t="str">
        <f t="shared" si="357"/>
        <v>excluded</v>
      </c>
      <c r="L3785" s="5">
        <f t="shared" si="358"/>
        <v>0</v>
      </c>
      <c r="M3785" s="5">
        <f t="shared" si="359"/>
        <v>0</v>
      </c>
    </row>
    <row r="3786" spans="1:13">
      <c r="A3786" s="5">
        <v>5661</v>
      </c>
      <c r="B3786" s="5">
        <v>19</v>
      </c>
      <c r="C3786" s="5" t="s">
        <v>64</v>
      </c>
      <c r="D3786" s="5">
        <v>106</v>
      </c>
      <c r="E3786" s="5">
        <v>5</v>
      </c>
      <c r="F3786" s="8">
        <f t="shared" si="354"/>
        <v>4.716981132075472</v>
      </c>
      <c r="G3786" s="5" t="str">
        <f>IF(COUNTIFS(Q3_SQL_Error_Concentration!$A:$A,A3786,Q3_SQL_Error_Concentration!$E:$E,B3786,Q3_SQL_Error_Concentration!$F:$F,C3786)=0,"",SUMIFS(Q3_SQL_Error_Concentration!$I:$I,Q3_SQL_Error_Concentration!$A:$A,A3786,Q3_SQL_Error_Concentration!$E:$E,B3786,Q3_SQL_Error_Concentration!$F:$F,C3786))</f>
        <v/>
      </c>
      <c r="H3786" s="5" t="str">
        <f t="shared" si="355"/>
        <v/>
      </c>
      <c r="I3786" s="5">
        <f>IF(D3786&gt;=Q3_Validation!$C$2,1,0)</f>
        <v>0</v>
      </c>
      <c r="J3786" s="8" t="str">
        <f t="shared" si="356"/>
        <v/>
      </c>
      <c r="K3786" s="5" t="str">
        <f t="shared" si="357"/>
        <v>excluded</v>
      </c>
      <c r="L3786" s="5">
        <f t="shared" si="358"/>
        <v>0</v>
      </c>
      <c r="M3786" s="5">
        <f t="shared" si="359"/>
        <v>0</v>
      </c>
    </row>
    <row r="3787" spans="1:13">
      <c r="A3787" s="5">
        <v>5661</v>
      </c>
      <c r="B3787" s="5">
        <v>19</v>
      </c>
      <c r="C3787" s="5" t="s">
        <v>62</v>
      </c>
      <c r="D3787" s="5">
        <v>166</v>
      </c>
      <c r="E3787" s="5">
        <v>6</v>
      </c>
      <c r="F3787" s="8">
        <f t="shared" si="354"/>
        <v>3.6144578313253013</v>
      </c>
      <c r="G3787" s="5" t="str">
        <f>IF(COUNTIFS(Q3_SQL_Error_Concentration!$A:$A,A3787,Q3_SQL_Error_Concentration!$E:$E,B3787,Q3_SQL_Error_Concentration!$F:$F,C3787)=0,"",SUMIFS(Q3_SQL_Error_Concentration!$I:$I,Q3_SQL_Error_Concentration!$A:$A,A3787,Q3_SQL_Error_Concentration!$E:$E,B3787,Q3_SQL_Error_Concentration!$F:$F,C3787))</f>
        <v/>
      </c>
      <c r="H3787" s="5" t="str">
        <f t="shared" si="355"/>
        <v/>
      </c>
      <c r="I3787" s="5">
        <f>IF(D3787&gt;=Q3_Validation!$C$2,1,0)</f>
        <v>0</v>
      </c>
      <c r="J3787" s="8" t="str">
        <f t="shared" si="356"/>
        <v/>
      </c>
      <c r="K3787" s="5" t="str">
        <f t="shared" si="357"/>
        <v>excluded</v>
      </c>
      <c r="L3787" s="5">
        <f t="shared" si="358"/>
        <v>0</v>
      </c>
      <c r="M3787" s="5">
        <f t="shared" si="359"/>
        <v>0</v>
      </c>
    </row>
    <row r="3788" spans="1:13">
      <c r="A3788" s="5">
        <v>5661</v>
      </c>
      <c r="B3788" s="5">
        <v>20</v>
      </c>
      <c r="C3788" s="5" t="s">
        <v>63</v>
      </c>
      <c r="D3788" s="5">
        <v>97</v>
      </c>
      <c r="E3788" s="5">
        <v>3</v>
      </c>
      <c r="F3788" s="8">
        <f t="shared" si="354"/>
        <v>3.0927835051546393</v>
      </c>
      <c r="G3788" s="5" t="str">
        <f>IF(COUNTIFS(Q3_SQL_Error_Concentration!$A:$A,A3788,Q3_SQL_Error_Concentration!$E:$E,B3788,Q3_SQL_Error_Concentration!$F:$F,C3788)=0,"",SUMIFS(Q3_SQL_Error_Concentration!$I:$I,Q3_SQL_Error_Concentration!$A:$A,A3788,Q3_SQL_Error_Concentration!$E:$E,B3788,Q3_SQL_Error_Concentration!$F:$F,C3788))</f>
        <v/>
      </c>
      <c r="H3788" s="5" t="str">
        <f t="shared" si="355"/>
        <v/>
      </c>
      <c r="I3788" s="5">
        <f>IF(D3788&gt;=Q3_Validation!$C$2,1,0)</f>
        <v>0</v>
      </c>
      <c r="J3788" s="8" t="str">
        <f t="shared" si="356"/>
        <v/>
      </c>
      <c r="K3788" s="5" t="str">
        <f t="shared" si="357"/>
        <v>excluded</v>
      </c>
      <c r="L3788" s="5">
        <f t="shared" si="358"/>
        <v>0</v>
      </c>
      <c r="M3788" s="5">
        <f t="shared" si="359"/>
        <v>0</v>
      </c>
    </row>
    <row r="3789" spans="1:13">
      <c r="A3789" s="5">
        <v>5661</v>
      </c>
      <c r="B3789" s="5">
        <v>20</v>
      </c>
      <c r="C3789" s="5" t="s">
        <v>64</v>
      </c>
      <c r="D3789" s="5">
        <v>76</v>
      </c>
      <c r="E3789" s="5">
        <v>1</v>
      </c>
      <c r="F3789" s="8">
        <f t="shared" si="354"/>
        <v>1.3157894736842106</v>
      </c>
      <c r="G3789" s="5" t="str">
        <f>IF(COUNTIFS(Q3_SQL_Error_Concentration!$A:$A,A3789,Q3_SQL_Error_Concentration!$E:$E,B3789,Q3_SQL_Error_Concentration!$F:$F,C3789)=0,"",SUMIFS(Q3_SQL_Error_Concentration!$I:$I,Q3_SQL_Error_Concentration!$A:$A,A3789,Q3_SQL_Error_Concentration!$E:$E,B3789,Q3_SQL_Error_Concentration!$F:$F,C3789))</f>
        <v/>
      </c>
      <c r="H3789" s="5" t="str">
        <f t="shared" si="355"/>
        <v/>
      </c>
      <c r="I3789" s="5">
        <f>IF(D3789&gt;=Q3_Validation!$C$2,1,0)</f>
        <v>0</v>
      </c>
      <c r="J3789" s="8" t="str">
        <f t="shared" si="356"/>
        <v/>
      </c>
      <c r="K3789" s="5" t="str">
        <f t="shared" si="357"/>
        <v>excluded</v>
      </c>
      <c r="L3789" s="5">
        <f t="shared" si="358"/>
        <v>0</v>
      </c>
      <c r="M3789" s="5">
        <f t="shared" si="359"/>
        <v>0</v>
      </c>
    </row>
    <row r="3790" spans="1:13">
      <c r="A3790" s="5">
        <v>5661</v>
      </c>
      <c r="B3790" s="5">
        <v>20</v>
      </c>
      <c r="C3790" s="5" t="s">
        <v>62</v>
      </c>
      <c r="D3790" s="5">
        <v>149</v>
      </c>
      <c r="E3790" s="5">
        <v>6</v>
      </c>
      <c r="F3790" s="8">
        <f t="shared" si="354"/>
        <v>4.026845637583893</v>
      </c>
      <c r="G3790" s="5" t="str">
        <f>IF(COUNTIFS(Q3_SQL_Error_Concentration!$A:$A,A3790,Q3_SQL_Error_Concentration!$E:$E,B3790,Q3_SQL_Error_Concentration!$F:$F,C3790)=0,"",SUMIFS(Q3_SQL_Error_Concentration!$I:$I,Q3_SQL_Error_Concentration!$A:$A,A3790,Q3_SQL_Error_Concentration!$E:$E,B3790,Q3_SQL_Error_Concentration!$F:$F,C3790))</f>
        <v/>
      </c>
      <c r="H3790" s="5" t="str">
        <f t="shared" si="355"/>
        <v/>
      </c>
      <c r="I3790" s="5">
        <f>IF(D3790&gt;=Q3_Validation!$C$2,1,0)</f>
        <v>0</v>
      </c>
      <c r="J3790" s="8" t="str">
        <f t="shared" si="356"/>
        <v/>
      </c>
      <c r="K3790" s="5" t="str">
        <f t="shared" si="357"/>
        <v>excluded</v>
      </c>
      <c r="L3790" s="5">
        <f t="shared" si="358"/>
        <v>0</v>
      </c>
      <c r="M3790" s="5">
        <f t="shared" si="359"/>
        <v>0</v>
      </c>
    </row>
    <row r="3791" spans="1:13">
      <c r="A3791" s="5">
        <v>5661</v>
      </c>
      <c r="B3791" s="5">
        <v>21</v>
      </c>
      <c r="C3791" s="5" t="s">
        <v>63</v>
      </c>
      <c r="D3791" s="5">
        <v>105</v>
      </c>
      <c r="E3791" s="5">
        <v>3</v>
      </c>
      <c r="F3791" s="8">
        <f t="shared" si="354"/>
        <v>2.8571428571428572</v>
      </c>
      <c r="G3791" s="5" t="str">
        <f>IF(COUNTIFS(Q3_SQL_Error_Concentration!$A:$A,A3791,Q3_SQL_Error_Concentration!$E:$E,B3791,Q3_SQL_Error_Concentration!$F:$F,C3791)=0,"",SUMIFS(Q3_SQL_Error_Concentration!$I:$I,Q3_SQL_Error_Concentration!$A:$A,A3791,Q3_SQL_Error_Concentration!$E:$E,B3791,Q3_SQL_Error_Concentration!$F:$F,C3791))</f>
        <v/>
      </c>
      <c r="H3791" s="5" t="str">
        <f t="shared" si="355"/>
        <v/>
      </c>
      <c r="I3791" s="5">
        <f>IF(D3791&gt;=Q3_Validation!$C$2,1,0)</f>
        <v>0</v>
      </c>
      <c r="J3791" s="8" t="str">
        <f t="shared" si="356"/>
        <v/>
      </c>
      <c r="K3791" s="5" t="str">
        <f t="shared" si="357"/>
        <v>excluded</v>
      </c>
      <c r="L3791" s="5">
        <f t="shared" si="358"/>
        <v>0</v>
      </c>
      <c r="M3791" s="5">
        <f t="shared" si="359"/>
        <v>0</v>
      </c>
    </row>
    <row r="3792" spans="1:13">
      <c r="A3792" s="5">
        <v>5661</v>
      </c>
      <c r="B3792" s="5">
        <v>21</v>
      </c>
      <c r="C3792" s="5" t="s">
        <v>64</v>
      </c>
      <c r="D3792" s="5">
        <v>74</v>
      </c>
      <c r="E3792" s="5">
        <v>1</v>
      </c>
      <c r="F3792" s="8">
        <f t="shared" si="354"/>
        <v>1.3513513513513513</v>
      </c>
      <c r="G3792" s="5" t="str">
        <f>IF(COUNTIFS(Q3_SQL_Error_Concentration!$A:$A,A3792,Q3_SQL_Error_Concentration!$E:$E,B3792,Q3_SQL_Error_Concentration!$F:$F,C3792)=0,"",SUMIFS(Q3_SQL_Error_Concentration!$I:$I,Q3_SQL_Error_Concentration!$A:$A,A3792,Q3_SQL_Error_Concentration!$E:$E,B3792,Q3_SQL_Error_Concentration!$F:$F,C3792))</f>
        <v/>
      </c>
      <c r="H3792" s="5" t="str">
        <f t="shared" si="355"/>
        <v/>
      </c>
      <c r="I3792" s="5">
        <f>IF(D3792&gt;=Q3_Validation!$C$2,1,0)</f>
        <v>0</v>
      </c>
      <c r="J3792" s="8" t="str">
        <f t="shared" si="356"/>
        <v/>
      </c>
      <c r="K3792" s="5" t="str">
        <f t="shared" si="357"/>
        <v>excluded</v>
      </c>
      <c r="L3792" s="5">
        <f t="shared" si="358"/>
        <v>0</v>
      </c>
      <c r="M3792" s="5">
        <f t="shared" si="359"/>
        <v>0</v>
      </c>
    </row>
    <row r="3793" spans="1:13">
      <c r="A3793" s="5">
        <v>5661</v>
      </c>
      <c r="B3793" s="5">
        <v>21</v>
      </c>
      <c r="C3793" s="5" t="s">
        <v>62</v>
      </c>
      <c r="D3793" s="5">
        <v>158</v>
      </c>
      <c r="E3793" s="5">
        <v>3</v>
      </c>
      <c r="F3793" s="8">
        <f t="shared" si="354"/>
        <v>1.8987341772151898</v>
      </c>
      <c r="G3793" s="5" t="str">
        <f>IF(COUNTIFS(Q3_SQL_Error_Concentration!$A:$A,A3793,Q3_SQL_Error_Concentration!$E:$E,B3793,Q3_SQL_Error_Concentration!$F:$F,C3793)=0,"",SUMIFS(Q3_SQL_Error_Concentration!$I:$I,Q3_SQL_Error_Concentration!$A:$A,A3793,Q3_SQL_Error_Concentration!$E:$E,B3793,Q3_SQL_Error_Concentration!$F:$F,C3793))</f>
        <v/>
      </c>
      <c r="H3793" s="5" t="str">
        <f t="shared" si="355"/>
        <v/>
      </c>
      <c r="I3793" s="5">
        <f>IF(D3793&gt;=Q3_Validation!$C$2,1,0)</f>
        <v>0</v>
      </c>
      <c r="J3793" s="8" t="str">
        <f t="shared" si="356"/>
        <v/>
      </c>
      <c r="K3793" s="5" t="str">
        <f t="shared" si="357"/>
        <v>excluded</v>
      </c>
      <c r="L3793" s="5">
        <f t="shared" si="358"/>
        <v>0</v>
      </c>
      <c r="M3793" s="5">
        <f t="shared" si="359"/>
        <v>0</v>
      </c>
    </row>
    <row r="3794" spans="1:13">
      <c r="A3794" s="5">
        <v>5661</v>
      </c>
      <c r="B3794" s="5">
        <v>22</v>
      </c>
      <c r="C3794" s="5" t="s">
        <v>63</v>
      </c>
      <c r="D3794" s="5">
        <v>145</v>
      </c>
      <c r="E3794" s="5">
        <v>3</v>
      </c>
      <c r="F3794" s="8">
        <f t="shared" si="354"/>
        <v>2.0689655172413794</v>
      </c>
      <c r="G3794" s="5" t="str">
        <f>IF(COUNTIFS(Q3_SQL_Error_Concentration!$A:$A,A3794,Q3_SQL_Error_Concentration!$E:$E,B3794,Q3_SQL_Error_Concentration!$F:$F,C3794)=0,"",SUMIFS(Q3_SQL_Error_Concentration!$I:$I,Q3_SQL_Error_Concentration!$A:$A,A3794,Q3_SQL_Error_Concentration!$E:$E,B3794,Q3_SQL_Error_Concentration!$F:$F,C3794))</f>
        <v/>
      </c>
      <c r="H3794" s="5" t="str">
        <f t="shared" si="355"/>
        <v/>
      </c>
      <c r="I3794" s="5">
        <f>IF(D3794&gt;=Q3_Validation!$C$2,1,0)</f>
        <v>0</v>
      </c>
      <c r="J3794" s="8" t="str">
        <f t="shared" si="356"/>
        <v/>
      </c>
      <c r="K3794" s="5" t="str">
        <f t="shared" si="357"/>
        <v>excluded</v>
      </c>
      <c r="L3794" s="5">
        <f t="shared" si="358"/>
        <v>0</v>
      </c>
      <c r="M3794" s="5">
        <f t="shared" si="359"/>
        <v>0</v>
      </c>
    </row>
    <row r="3795" spans="1:13">
      <c r="A3795" s="5">
        <v>5661</v>
      </c>
      <c r="B3795" s="5">
        <v>22</v>
      </c>
      <c r="C3795" s="5" t="s">
        <v>64</v>
      </c>
      <c r="D3795" s="5">
        <v>98</v>
      </c>
      <c r="E3795" s="5">
        <v>0</v>
      </c>
      <c r="F3795" s="8">
        <f t="shared" si="354"/>
        <v>0</v>
      </c>
      <c r="G3795" s="5" t="str">
        <f>IF(COUNTIFS(Q3_SQL_Error_Concentration!$A:$A,A3795,Q3_SQL_Error_Concentration!$E:$E,B3795,Q3_SQL_Error_Concentration!$F:$F,C3795)=0,"",SUMIFS(Q3_SQL_Error_Concentration!$I:$I,Q3_SQL_Error_Concentration!$A:$A,A3795,Q3_SQL_Error_Concentration!$E:$E,B3795,Q3_SQL_Error_Concentration!$F:$F,C3795))</f>
        <v/>
      </c>
      <c r="H3795" s="5" t="str">
        <f t="shared" si="355"/>
        <v/>
      </c>
      <c r="I3795" s="5">
        <f>IF(D3795&gt;=Q3_Validation!$C$2,1,0)</f>
        <v>0</v>
      </c>
      <c r="J3795" s="8" t="str">
        <f t="shared" si="356"/>
        <v/>
      </c>
      <c r="K3795" s="5" t="str">
        <f t="shared" si="357"/>
        <v>excluded</v>
      </c>
      <c r="L3795" s="5">
        <f t="shared" si="358"/>
        <v>0</v>
      </c>
      <c r="M3795" s="5">
        <f t="shared" si="359"/>
        <v>0</v>
      </c>
    </row>
    <row r="3796" spans="1:13">
      <c r="A3796" s="5">
        <v>5661</v>
      </c>
      <c r="B3796" s="5">
        <v>22</v>
      </c>
      <c r="C3796" s="5" t="s">
        <v>62</v>
      </c>
      <c r="D3796" s="5">
        <v>210</v>
      </c>
      <c r="E3796" s="5">
        <v>8</v>
      </c>
      <c r="F3796" s="8">
        <f t="shared" si="354"/>
        <v>3.8095238095238093</v>
      </c>
      <c r="G3796" s="5" t="str">
        <f>IF(COUNTIFS(Q3_SQL_Error_Concentration!$A:$A,A3796,Q3_SQL_Error_Concentration!$E:$E,B3796,Q3_SQL_Error_Concentration!$F:$F,C3796)=0,"",SUMIFS(Q3_SQL_Error_Concentration!$I:$I,Q3_SQL_Error_Concentration!$A:$A,A3796,Q3_SQL_Error_Concentration!$E:$E,B3796,Q3_SQL_Error_Concentration!$F:$F,C3796))</f>
        <v/>
      </c>
      <c r="H3796" s="5" t="str">
        <f t="shared" si="355"/>
        <v/>
      </c>
      <c r="I3796" s="5">
        <f>IF(D3796&gt;=Q3_Validation!$C$2,1,0)</f>
        <v>0</v>
      </c>
      <c r="J3796" s="8" t="str">
        <f t="shared" si="356"/>
        <v/>
      </c>
      <c r="K3796" s="5" t="str">
        <f t="shared" si="357"/>
        <v>excluded</v>
      </c>
      <c r="L3796" s="5">
        <f t="shared" si="358"/>
        <v>0</v>
      </c>
      <c r="M3796" s="5">
        <f t="shared" si="359"/>
        <v>0</v>
      </c>
    </row>
    <row r="3797" spans="1:13">
      <c r="A3797" s="5">
        <v>5661</v>
      </c>
      <c r="B3797" s="5">
        <v>23</v>
      </c>
      <c r="C3797" s="5" t="s">
        <v>63</v>
      </c>
      <c r="D3797" s="5">
        <v>115</v>
      </c>
      <c r="E3797" s="5">
        <v>1</v>
      </c>
      <c r="F3797" s="8">
        <f t="shared" si="354"/>
        <v>0.86956521739130432</v>
      </c>
      <c r="G3797" s="5" t="str">
        <f>IF(COUNTIFS(Q3_SQL_Error_Concentration!$A:$A,A3797,Q3_SQL_Error_Concentration!$E:$E,B3797,Q3_SQL_Error_Concentration!$F:$F,C3797)=0,"",SUMIFS(Q3_SQL_Error_Concentration!$I:$I,Q3_SQL_Error_Concentration!$A:$A,A3797,Q3_SQL_Error_Concentration!$E:$E,B3797,Q3_SQL_Error_Concentration!$F:$F,C3797))</f>
        <v/>
      </c>
      <c r="H3797" s="5" t="str">
        <f t="shared" si="355"/>
        <v/>
      </c>
      <c r="I3797" s="5">
        <f>IF(D3797&gt;=Q3_Validation!$C$2,1,0)</f>
        <v>0</v>
      </c>
      <c r="J3797" s="8" t="str">
        <f t="shared" si="356"/>
        <v/>
      </c>
      <c r="K3797" s="5" t="str">
        <f t="shared" si="357"/>
        <v>excluded</v>
      </c>
      <c r="L3797" s="5">
        <f t="shared" si="358"/>
        <v>0</v>
      </c>
      <c r="M3797" s="5">
        <f t="shared" si="359"/>
        <v>0</v>
      </c>
    </row>
    <row r="3798" spans="1:13">
      <c r="A3798" s="5">
        <v>5661</v>
      </c>
      <c r="B3798" s="5">
        <v>23</v>
      </c>
      <c r="C3798" s="5" t="s">
        <v>64</v>
      </c>
      <c r="D3798" s="5">
        <v>90</v>
      </c>
      <c r="E3798" s="5">
        <v>2</v>
      </c>
      <c r="F3798" s="8">
        <f t="shared" si="354"/>
        <v>2.2222222222222223</v>
      </c>
      <c r="G3798" s="5" t="str">
        <f>IF(COUNTIFS(Q3_SQL_Error_Concentration!$A:$A,A3798,Q3_SQL_Error_Concentration!$E:$E,B3798,Q3_SQL_Error_Concentration!$F:$F,C3798)=0,"",SUMIFS(Q3_SQL_Error_Concentration!$I:$I,Q3_SQL_Error_Concentration!$A:$A,A3798,Q3_SQL_Error_Concentration!$E:$E,B3798,Q3_SQL_Error_Concentration!$F:$F,C3798))</f>
        <v/>
      </c>
      <c r="H3798" s="5" t="str">
        <f t="shared" si="355"/>
        <v/>
      </c>
      <c r="I3798" s="5">
        <f>IF(D3798&gt;=Q3_Validation!$C$2,1,0)</f>
        <v>0</v>
      </c>
      <c r="J3798" s="8" t="str">
        <f t="shared" si="356"/>
        <v/>
      </c>
      <c r="K3798" s="5" t="str">
        <f t="shared" si="357"/>
        <v>excluded</v>
      </c>
      <c r="L3798" s="5">
        <f t="shared" si="358"/>
        <v>0</v>
      </c>
      <c r="M3798" s="5">
        <f t="shared" si="359"/>
        <v>0</v>
      </c>
    </row>
    <row r="3799" spans="1:13">
      <c r="A3799" s="5">
        <v>5661</v>
      </c>
      <c r="B3799" s="5">
        <v>23</v>
      </c>
      <c r="C3799" s="5" t="s">
        <v>62</v>
      </c>
      <c r="D3799" s="5">
        <v>168</v>
      </c>
      <c r="E3799" s="5">
        <v>4</v>
      </c>
      <c r="F3799" s="8">
        <f t="shared" si="354"/>
        <v>2.3809523809523809</v>
      </c>
      <c r="G3799" s="5" t="str">
        <f>IF(COUNTIFS(Q3_SQL_Error_Concentration!$A:$A,A3799,Q3_SQL_Error_Concentration!$E:$E,B3799,Q3_SQL_Error_Concentration!$F:$F,C3799)=0,"",SUMIFS(Q3_SQL_Error_Concentration!$I:$I,Q3_SQL_Error_Concentration!$A:$A,A3799,Q3_SQL_Error_Concentration!$E:$E,B3799,Q3_SQL_Error_Concentration!$F:$F,C3799))</f>
        <v/>
      </c>
      <c r="H3799" s="5" t="str">
        <f t="shared" si="355"/>
        <v/>
      </c>
      <c r="I3799" s="5">
        <f>IF(D3799&gt;=Q3_Validation!$C$2,1,0)</f>
        <v>0</v>
      </c>
      <c r="J3799" s="8" t="str">
        <f t="shared" si="356"/>
        <v/>
      </c>
      <c r="K3799" s="5" t="str">
        <f t="shared" si="357"/>
        <v>excluded</v>
      </c>
      <c r="L3799" s="5">
        <f t="shared" si="358"/>
        <v>0</v>
      </c>
      <c r="M3799" s="5">
        <f t="shared" si="359"/>
        <v>0</v>
      </c>
    </row>
    <row r="3800" spans="1:13">
      <c r="A3800" s="5">
        <v>5712</v>
      </c>
      <c r="B3800" s="5">
        <v>1</v>
      </c>
      <c r="C3800" s="5" t="s">
        <v>64</v>
      </c>
      <c r="D3800" s="5">
        <v>1</v>
      </c>
      <c r="E3800" s="5">
        <v>0</v>
      </c>
      <c r="F3800" s="8">
        <f t="shared" si="354"/>
        <v>0</v>
      </c>
      <c r="G3800" s="5" t="str">
        <f>IF(COUNTIFS(Q3_SQL_Error_Concentration!$A:$A,A3800,Q3_SQL_Error_Concentration!$E:$E,B3800,Q3_SQL_Error_Concentration!$F:$F,C3800)=0,"",SUMIFS(Q3_SQL_Error_Concentration!$I:$I,Q3_SQL_Error_Concentration!$A:$A,A3800,Q3_SQL_Error_Concentration!$E:$E,B3800,Q3_SQL_Error_Concentration!$F:$F,C3800))</f>
        <v/>
      </c>
      <c r="H3800" s="5" t="str">
        <f t="shared" si="355"/>
        <v/>
      </c>
      <c r="I3800" s="5">
        <f>IF(D3800&gt;=Q3_Validation!$C$2,1,0)</f>
        <v>0</v>
      </c>
      <c r="J3800" s="8" t="str">
        <f t="shared" si="356"/>
        <v/>
      </c>
      <c r="K3800" s="5" t="str">
        <f t="shared" si="357"/>
        <v>excluded</v>
      </c>
      <c r="L3800" s="5">
        <f t="shared" si="358"/>
        <v>0</v>
      </c>
      <c r="M3800" s="5">
        <f t="shared" si="359"/>
        <v>0</v>
      </c>
    </row>
    <row r="3801" spans="1:13">
      <c r="A3801" s="5">
        <v>5712</v>
      </c>
      <c r="B3801" s="5">
        <v>2</v>
      </c>
      <c r="C3801" s="5" t="s">
        <v>64</v>
      </c>
      <c r="D3801" s="5">
        <v>1</v>
      </c>
      <c r="E3801" s="5">
        <v>0</v>
      </c>
      <c r="F3801" s="8">
        <f t="shared" si="354"/>
        <v>0</v>
      </c>
      <c r="G3801" s="5" t="str">
        <f>IF(COUNTIFS(Q3_SQL_Error_Concentration!$A:$A,A3801,Q3_SQL_Error_Concentration!$E:$E,B3801,Q3_SQL_Error_Concentration!$F:$F,C3801)=0,"",SUMIFS(Q3_SQL_Error_Concentration!$I:$I,Q3_SQL_Error_Concentration!$A:$A,A3801,Q3_SQL_Error_Concentration!$E:$E,B3801,Q3_SQL_Error_Concentration!$F:$F,C3801))</f>
        <v/>
      </c>
      <c r="H3801" s="5" t="str">
        <f t="shared" si="355"/>
        <v/>
      </c>
      <c r="I3801" s="5">
        <f>IF(D3801&gt;=Q3_Validation!$C$2,1,0)</f>
        <v>0</v>
      </c>
      <c r="J3801" s="8" t="str">
        <f t="shared" si="356"/>
        <v/>
      </c>
      <c r="K3801" s="5" t="str">
        <f t="shared" si="357"/>
        <v>excluded</v>
      </c>
      <c r="L3801" s="5">
        <f t="shared" si="358"/>
        <v>0</v>
      </c>
      <c r="M3801" s="5">
        <f t="shared" si="359"/>
        <v>0</v>
      </c>
    </row>
    <row r="3802" spans="1:13">
      <c r="A3802" s="5">
        <v>5712</v>
      </c>
      <c r="B3802" s="5">
        <v>3</v>
      </c>
      <c r="C3802" s="5" t="s">
        <v>64</v>
      </c>
      <c r="D3802" s="5">
        <v>3</v>
      </c>
      <c r="E3802" s="5">
        <v>0</v>
      </c>
      <c r="F3802" s="8">
        <f t="shared" si="354"/>
        <v>0</v>
      </c>
      <c r="G3802" s="5" t="str">
        <f>IF(COUNTIFS(Q3_SQL_Error_Concentration!$A:$A,A3802,Q3_SQL_Error_Concentration!$E:$E,B3802,Q3_SQL_Error_Concentration!$F:$F,C3802)=0,"",SUMIFS(Q3_SQL_Error_Concentration!$I:$I,Q3_SQL_Error_Concentration!$A:$A,A3802,Q3_SQL_Error_Concentration!$E:$E,B3802,Q3_SQL_Error_Concentration!$F:$F,C3802))</f>
        <v/>
      </c>
      <c r="H3802" s="5" t="str">
        <f t="shared" si="355"/>
        <v/>
      </c>
      <c r="I3802" s="5">
        <f>IF(D3802&gt;=Q3_Validation!$C$2,1,0)</f>
        <v>0</v>
      </c>
      <c r="J3802" s="8" t="str">
        <f t="shared" si="356"/>
        <v/>
      </c>
      <c r="K3802" s="5" t="str">
        <f t="shared" si="357"/>
        <v>excluded</v>
      </c>
      <c r="L3802" s="5">
        <f t="shared" si="358"/>
        <v>0</v>
      </c>
      <c r="M3802" s="5">
        <f t="shared" si="359"/>
        <v>0</v>
      </c>
    </row>
    <row r="3803" spans="1:13">
      <c r="A3803" s="5">
        <v>5712</v>
      </c>
      <c r="B3803" s="5">
        <v>4</v>
      </c>
      <c r="C3803" s="5" t="s">
        <v>62</v>
      </c>
      <c r="D3803" s="5">
        <v>1</v>
      </c>
      <c r="E3803" s="5">
        <v>0</v>
      </c>
      <c r="F3803" s="8">
        <f t="shared" si="354"/>
        <v>0</v>
      </c>
      <c r="G3803" s="5" t="str">
        <f>IF(COUNTIFS(Q3_SQL_Error_Concentration!$A:$A,A3803,Q3_SQL_Error_Concentration!$E:$E,B3803,Q3_SQL_Error_Concentration!$F:$F,C3803)=0,"",SUMIFS(Q3_SQL_Error_Concentration!$I:$I,Q3_SQL_Error_Concentration!$A:$A,A3803,Q3_SQL_Error_Concentration!$E:$E,B3803,Q3_SQL_Error_Concentration!$F:$F,C3803))</f>
        <v/>
      </c>
      <c r="H3803" s="5" t="str">
        <f t="shared" si="355"/>
        <v/>
      </c>
      <c r="I3803" s="5">
        <f>IF(D3803&gt;=Q3_Validation!$C$2,1,0)</f>
        <v>0</v>
      </c>
      <c r="J3803" s="8" t="str">
        <f t="shared" si="356"/>
        <v/>
      </c>
      <c r="K3803" s="5" t="str">
        <f t="shared" si="357"/>
        <v>excluded</v>
      </c>
      <c r="L3803" s="5">
        <f t="shared" si="358"/>
        <v>0</v>
      </c>
      <c r="M3803" s="5">
        <f t="shared" si="359"/>
        <v>0</v>
      </c>
    </row>
    <row r="3804" spans="1:13">
      <c r="A3804" s="5">
        <v>5712</v>
      </c>
      <c r="B3804" s="5">
        <v>5</v>
      </c>
      <c r="C3804" s="5" t="s">
        <v>63</v>
      </c>
      <c r="D3804" s="5">
        <v>5</v>
      </c>
      <c r="E3804" s="5">
        <v>0</v>
      </c>
      <c r="F3804" s="8">
        <f t="shared" si="354"/>
        <v>0</v>
      </c>
      <c r="G3804" s="5" t="str">
        <f>IF(COUNTIFS(Q3_SQL_Error_Concentration!$A:$A,A3804,Q3_SQL_Error_Concentration!$E:$E,B3804,Q3_SQL_Error_Concentration!$F:$F,C3804)=0,"",SUMIFS(Q3_SQL_Error_Concentration!$I:$I,Q3_SQL_Error_Concentration!$A:$A,A3804,Q3_SQL_Error_Concentration!$E:$E,B3804,Q3_SQL_Error_Concentration!$F:$F,C3804))</f>
        <v/>
      </c>
      <c r="H3804" s="5" t="str">
        <f t="shared" si="355"/>
        <v/>
      </c>
      <c r="I3804" s="5">
        <f>IF(D3804&gt;=Q3_Validation!$C$2,1,0)</f>
        <v>0</v>
      </c>
      <c r="J3804" s="8" t="str">
        <f t="shared" si="356"/>
        <v/>
      </c>
      <c r="K3804" s="5" t="str">
        <f t="shared" si="357"/>
        <v>excluded</v>
      </c>
      <c r="L3804" s="5">
        <f t="shared" si="358"/>
        <v>0</v>
      </c>
      <c r="M3804" s="5">
        <f t="shared" si="359"/>
        <v>0</v>
      </c>
    </row>
    <row r="3805" spans="1:13">
      <c r="A3805" s="5">
        <v>5712</v>
      </c>
      <c r="B3805" s="5">
        <v>5</v>
      </c>
      <c r="C3805" s="5" t="s">
        <v>62</v>
      </c>
      <c r="D3805" s="5">
        <v>5</v>
      </c>
      <c r="E3805" s="5">
        <v>0</v>
      </c>
      <c r="F3805" s="8">
        <f t="shared" si="354"/>
        <v>0</v>
      </c>
      <c r="G3805" s="5" t="str">
        <f>IF(COUNTIFS(Q3_SQL_Error_Concentration!$A:$A,A3805,Q3_SQL_Error_Concentration!$E:$E,B3805,Q3_SQL_Error_Concentration!$F:$F,C3805)=0,"",SUMIFS(Q3_SQL_Error_Concentration!$I:$I,Q3_SQL_Error_Concentration!$A:$A,A3805,Q3_SQL_Error_Concentration!$E:$E,B3805,Q3_SQL_Error_Concentration!$F:$F,C3805))</f>
        <v/>
      </c>
      <c r="H3805" s="5" t="str">
        <f t="shared" si="355"/>
        <v/>
      </c>
      <c r="I3805" s="5">
        <f>IF(D3805&gt;=Q3_Validation!$C$2,1,0)</f>
        <v>0</v>
      </c>
      <c r="J3805" s="8" t="str">
        <f t="shared" si="356"/>
        <v/>
      </c>
      <c r="K3805" s="5" t="str">
        <f t="shared" si="357"/>
        <v>excluded</v>
      </c>
      <c r="L3805" s="5">
        <f t="shared" si="358"/>
        <v>0</v>
      </c>
      <c r="M3805" s="5">
        <f t="shared" si="359"/>
        <v>0</v>
      </c>
    </row>
    <row r="3806" spans="1:13">
      <c r="A3806" s="5">
        <v>5712</v>
      </c>
      <c r="B3806" s="5">
        <v>6</v>
      </c>
      <c r="C3806" s="5" t="s">
        <v>63</v>
      </c>
      <c r="D3806" s="5">
        <v>59</v>
      </c>
      <c r="E3806" s="5">
        <v>0</v>
      </c>
      <c r="F3806" s="8">
        <f t="shared" si="354"/>
        <v>0</v>
      </c>
      <c r="G3806" s="5" t="str">
        <f>IF(COUNTIFS(Q3_SQL_Error_Concentration!$A:$A,A3806,Q3_SQL_Error_Concentration!$E:$E,B3806,Q3_SQL_Error_Concentration!$F:$F,C3806)=0,"",SUMIFS(Q3_SQL_Error_Concentration!$I:$I,Q3_SQL_Error_Concentration!$A:$A,A3806,Q3_SQL_Error_Concentration!$E:$E,B3806,Q3_SQL_Error_Concentration!$F:$F,C3806))</f>
        <v/>
      </c>
      <c r="H3806" s="5" t="str">
        <f t="shared" si="355"/>
        <v/>
      </c>
      <c r="I3806" s="5">
        <f>IF(D3806&gt;=Q3_Validation!$C$2,1,0)</f>
        <v>0</v>
      </c>
      <c r="J3806" s="8" t="str">
        <f t="shared" si="356"/>
        <v/>
      </c>
      <c r="K3806" s="5" t="str">
        <f t="shared" si="357"/>
        <v>excluded</v>
      </c>
      <c r="L3806" s="5">
        <f t="shared" si="358"/>
        <v>0</v>
      </c>
      <c r="M3806" s="5">
        <f t="shared" si="359"/>
        <v>0</v>
      </c>
    </row>
    <row r="3807" spans="1:13">
      <c r="A3807" s="5">
        <v>5712</v>
      </c>
      <c r="B3807" s="5">
        <v>6</v>
      </c>
      <c r="C3807" s="5" t="s">
        <v>64</v>
      </c>
      <c r="D3807" s="5">
        <v>17</v>
      </c>
      <c r="E3807" s="5">
        <v>1</v>
      </c>
      <c r="F3807" s="8">
        <f t="shared" si="354"/>
        <v>5.882352941176471</v>
      </c>
      <c r="G3807" s="5" t="str">
        <f>IF(COUNTIFS(Q3_SQL_Error_Concentration!$A:$A,A3807,Q3_SQL_Error_Concentration!$E:$E,B3807,Q3_SQL_Error_Concentration!$F:$F,C3807)=0,"",SUMIFS(Q3_SQL_Error_Concentration!$I:$I,Q3_SQL_Error_Concentration!$A:$A,A3807,Q3_SQL_Error_Concentration!$E:$E,B3807,Q3_SQL_Error_Concentration!$F:$F,C3807))</f>
        <v/>
      </c>
      <c r="H3807" s="5" t="str">
        <f t="shared" si="355"/>
        <v/>
      </c>
      <c r="I3807" s="5">
        <f>IF(D3807&gt;=Q3_Validation!$C$2,1,0)</f>
        <v>0</v>
      </c>
      <c r="J3807" s="8" t="str">
        <f t="shared" si="356"/>
        <v/>
      </c>
      <c r="K3807" s="5" t="str">
        <f t="shared" si="357"/>
        <v>excluded</v>
      </c>
      <c r="L3807" s="5">
        <f t="shared" si="358"/>
        <v>0</v>
      </c>
      <c r="M3807" s="5">
        <f t="shared" si="359"/>
        <v>0</v>
      </c>
    </row>
    <row r="3808" spans="1:13">
      <c r="A3808" s="5">
        <v>5712</v>
      </c>
      <c r="B3808" s="5">
        <v>6</v>
      </c>
      <c r="C3808" s="5" t="s">
        <v>62</v>
      </c>
      <c r="D3808" s="5">
        <v>80</v>
      </c>
      <c r="E3808" s="5">
        <v>5</v>
      </c>
      <c r="F3808" s="8">
        <f t="shared" si="354"/>
        <v>6.25</v>
      </c>
      <c r="G3808" s="5" t="str">
        <f>IF(COUNTIFS(Q3_SQL_Error_Concentration!$A:$A,A3808,Q3_SQL_Error_Concentration!$E:$E,B3808,Q3_SQL_Error_Concentration!$F:$F,C3808)=0,"",SUMIFS(Q3_SQL_Error_Concentration!$I:$I,Q3_SQL_Error_Concentration!$A:$A,A3808,Q3_SQL_Error_Concentration!$E:$E,B3808,Q3_SQL_Error_Concentration!$F:$F,C3808))</f>
        <v/>
      </c>
      <c r="H3808" s="5" t="str">
        <f t="shared" si="355"/>
        <v/>
      </c>
      <c r="I3808" s="5">
        <f>IF(D3808&gt;=Q3_Validation!$C$2,1,0)</f>
        <v>0</v>
      </c>
      <c r="J3808" s="8" t="str">
        <f t="shared" si="356"/>
        <v/>
      </c>
      <c r="K3808" s="5" t="str">
        <f t="shared" si="357"/>
        <v>excluded</v>
      </c>
      <c r="L3808" s="5">
        <f t="shared" si="358"/>
        <v>0</v>
      </c>
      <c r="M3808" s="5">
        <f t="shared" si="359"/>
        <v>0</v>
      </c>
    </row>
    <row r="3809" spans="1:13">
      <c r="A3809" s="5">
        <v>5712</v>
      </c>
      <c r="B3809" s="5">
        <v>7</v>
      </c>
      <c r="C3809" s="5" t="s">
        <v>63</v>
      </c>
      <c r="D3809" s="5">
        <v>69</v>
      </c>
      <c r="E3809" s="5">
        <v>0</v>
      </c>
      <c r="F3809" s="8">
        <f t="shared" si="354"/>
        <v>0</v>
      </c>
      <c r="G3809" s="5" t="str">
        <f>IF(COUNTIFS(Q3_SQL_Error_Concentration!$A:$A,A3809,Q3_SQL_Error_Concentration!$E:$E,B3809,Q3_SQL_Error_Concentration!$F:$F,C3809)=0,"",SUMIFS(Q3_SQL_Error_Concentration!$I:$I,Q3_SQL_Error_Concentration!$A:$A,A3809,Q3_SQL_Error_Concentration!$E:$E,B3809,Q3_SQL_Error_Concentration!$F:$F,C3809))</f>
        <v/>
      </c>
      <c r="H3809" s="5" t="str">
        <f t="shared" si="355"/>
        <v/>
      </c>
      <c r="I3809" s="5">
        <f>IF(D3809&gt;=Q3_Validation!$C$2,1,0)</f>
        <v>0</v>
      </c>
      <c r="J3809" s="8" t="str">
        <f t="shared" si="356"/>
        <v/>
      </c>
      <c r="K3809" s="5" t="str">
        <f t="shared" si="357"/>
        <v>excluded</v>
      </c>
      <c r="L3809" s="5">
        <f t="shared" si="358"/>
        <v>0</v>
      </c>
      <c r="M3809" s="5">
        <f t="shared" si="359"/>
        <v>0</v>
      </c>
    </row>
    <row r="3810" spans="1:13">
      <c r="A3810" s="5">
        <v>5712</v>
      </c>
      <c r="B3810" s="5">
        <v>7</v>
      </c>
      <c r="C3810" s="5" t="s">
        <v>64</v>
      </c>
      <c r="D3810" s="5">
        <v>32</v>
      </c>
      <c r="E3810" s="5">
        <v>3</v>
      </c>
      <c r="F3810" s="8">
        <f t="shared" si="354"/>
        <v>9.375</v>
      </c>
      <c r="G3810" s="5" t="str">
        <f>IF(COUNTIFS(Q3_SQL_Error_Concentration!$A:$A,A3810,Q3_SQL_Error_Concentration!$E:$E,B3810,Q3_SQL_Error_Concentration!$F:$F,C3810)=0,"",SUMIFS(Q3_SQL_Error_Concentration!$I:$I,Q3_SQL_Error_Concentration!$A:$A,A3810,Q3_SQL_Error_Concentration!$E:$E,B3810,Q3_SQL_Error_Concentration!$F:$F,C3810))</f>
        <v/>
      </c>
      <c r="H3810" s="5" t="str">
        <f t="shared" si="355"/>
        <v/>
      </c>
      <c r="I3810" s="5">
        <f>IF(D3810&gt;=Q3_Validation!$C$2,1,0)</f>
        <v>0</v>
      </c>
      <c r="J3810" s="8" t="str">
        <f t="shared" si="356"/>
        <v/>
      </c>
      <c r="K3810" s="5" t="str">
        <f t="shared" si="357"/>
        <v>excluded</v>
      </c>
      <c r="L3810" s="5">
        <f t="shared" si="358"/>
        <v>0</v>
      </c>
      <c r="M3810" s="5">
        <f t="shared" si="359"/>
        <v>0</v>
      </c>
    </row>
    <row r="3811" spans="1:13">
      <c r="A3811" s="5">
        <v>5712</v>
      </c>
      <c r="B3811" s="5">
        <v>7</v>
      </c>
      <c r="C3811" s="5" t="s">
        <v>62</v>
      </c>
      <c r="D3811" s="5">
        <v>98</v>
      </c>
      <c r="E3811" s="5">
        <v>1</v>
      </c>
      <c r="F3811" s="8">
        <f t="shared" si="354"/>
        <v>1.0204081632653061</v>
      </c>
      <c r="G3811" s="5" t="str">
        <f>IF(COUNTIFS(Q3_SQL_Error_Concentration!$A:$A,A3811,Q3_SQL_Error_Concentration!$E:$E,B3811,Q3_SQL_Error_Concentration!$F:$F,C3811)=0,"",SUMIFS(Q3_SQL_Error_Concentration!$I:$I,Q3_SQL_Error_Concentration!$A:$A,A3811,Q3_SQL_Error_Concentration!$E:$E,B3811,Q3_SQL_Error_Concentration!$F:$F,C3811))</f>
        <v/>
      </c>
      <c r="H3811" s="5" t="str">
        <f t="shared" si="355"/>
        <v/>
      </c>
      <c r="I3811" s="5">
        <f>IF(D3811&gt;=Q3_Validation!$C$2,1,0)</f>
        <v>0</v>
      </c>
      <c r="J3811" s="8" t="str">
        <f t="shared" si="356"/>
        <v/>
      </c>
      <c r="K3811" s="5" t="str">
        <f t="shared" si="357"/>
        <v>excluded</v>
      </c>
      <c r="L3811" s="5">
        <f t="shared" si="358"/>
        <v>0</v>
      </c>
      <c r="M3811" s="5">
        <f t="shared" si="359"/>
        <v>0</v>
      </c>
    </row>
    <row r="3812" spans="1:13">
      <c r="A3812" s="5">
        <v>5712</v>
      </c>
      <c r="B3812" s="5">
        <v>8</v>
      </c>
      <c r="C3812" s="5" t="s">
        <v>63</v>
      </c>
      <c r="D3812" s="5">
        <v>58</v>
      </c>
      <c r="E3812" s="5">
        <v>1</v>
      </c>
      <c r="F3812" s="8">
        <f t="shared" si="354"/>
        <v>1.7241379310344827</v>
      </c>
      <c r="G3812" s="5" t="str">
        <f>IF(COUNTIFS(Q3_SQL_Error_Concentration!$A:$A,A3812,Q3_SQL_Error_Concentration!$E:$E,B3812,Q3_SQL_Error_Concentration!$F:$F,C3812)=0,"",SUMIFS(Q3_SQL_Error_Concentration!$I:$I,Q3_SQL_Error_Concentration!$A:$A,A3812,Q3_SQL_Error_Concentration!$E:$E,B3812,Q3_SQL_Error_Concentration!$F:$F,C3812))</f>
        <v/>
      </c>
      <c r="H3812" s="5" t="str">
        <f t="shared" si="355"/>
        <v/>
      </c>
      <c r="I3812" s="5">
        <f>IF(D3812&gt;=Q3_Validation!$C$2,1,0)</f>
        <v>0</v>
      </c>
      <c r="J3812" s="8" t="str">
        <f t="shared" si="356"/>
        <v/>
      </c>
      <c r="K3812" s="5" t="str">
        <f t="shared" si="357"/>
        <v>excluded</v>
      </c>
      <c r="L3812" s="5">
        <f t="shared" si="358"/>
        <v>0</v>
      </c>
      <c r="M3812" s="5">
        <f t="shared" si="359"/>
        <v>0</v>
      </c>
    </row>
    <row r="3813" spans="1:13">
      <c r="A3813" s="5">
        <v>5712</v>
      </c>
      <c r="B3813" s="5">
        <v>8</v>
      </c>
      <c r="C3813" s="5" t="s">
        <v>64</v>
      </c>
      <c r="D3813" s="5">
        <v>30</v>
      </c>
      <c r="E3813" s="5">
        <v>0</v>
      </c>
      <c r="F3813" s="8">
        <f t="shared" si="354"/>
        <v>0</v>
      </c>
      <c r="G3813" s="5" t="str">
        <f>IF(COUNTIFS(Q3_SQL_Error_Concentration!$A:$A,A3813,Q3_SQL_Error_Concentration!$E:$E,B3813,Q3_SQL_Error_Concentration!$F:$F,C3813)=0,"",SUMIFS(Q3_SQL_Error_Concentration!$I:$I,Q3_SQL_Error_Concentration!$A:$A,A3813,Q3_SQL_Error_Concentration!$E:$E,B3813,Q3_SQL_Error_Concentration!$F:$F,C3813))</f>
        <v/>
      </c>
      <c r="H3813" s="5" t="str">
        <f t="shared" si="355"/>
        <v/>
      </c>
      <c r="I3813" s="5">
        <f>IF(D3813&gt;=Q3_Validation!$C$2,1,0)</f>
        <v>0</v>
      </c>
      <c r="J3813" s="8" t="str">
        <f t="shared" si="356"/>
        <v/>
      </c>
      <c r="K3813" s="5" t="str">
        <f t="shared" si="357"/>
        <v>excluded</v>
      </c>
      <c r="L3813" s="5">
        <f t="shared" si="358"/>
        <v>0</v>
      </c>
      <c r="M3813" s="5">
        <f t="shared" si="359"/>
        <v>0</v>
      </c>
    </row>
    <row r="3814" spans="1:13">
      <c r="A3814" s="5">
        <v>5712</v>
      </c>
      <c r="B3814" s="5">
        <v>8</v>
      </c>
      <c r="C3814" s="5" t="s">
        <v>62</v>
      </c>
      <c r="D3814" s="5">
        <v>89</v>
      </c>
      <c r="E3814" s="5">
        <v>2</v>
      </c>
      <c r="F3814" s="8">
        <f t="shared" si="354"/>
        <v>2.2471910112359552</v>
      </c>
      <c r="G3814" s="5" t="str">
        <f>IF(COUNTIFS(Q3_SQL_Error_Concentration!$A:$A,A3814,Q3_SQL_Error_Concentration!$E:$E,B3814,Q3_SQL_Error_Concentration!$F:$F,C3814)=0,"",SUMIFS(Q3_SQL_Error_Concentration!$I:$I,Q3_SQL_Error_Concentration!$A:$A,A3814,Q3_SQL_Error_Concentration!$E:$E,B3814,Q3_SQL_Error_Concentration!$F:$F,C3814))</f>
        <v/>
      </c>
      <c r="H3814" s="5" t="str">
        <f t="shared" si="355"/>
        <v/>
      </c>
      <c r="I3814" s="5">
        <f>IF(D3814&gt;=Q3_Validation!$C$2,1,0)</f>
        <v>0</v>
      </c>
      <c r="J3814" s="8" t="str">
        <f t="shared" si="356"/>
        <v/>
      </c>
      <c r="K3814" s="5" t="str">
        <f t="shared" si="357"/>
        <v>excluded</v>
      </c>
      <c r="L3814" s="5">
        <f t="shared" si="358"/>
        <v>0</v>
      </c>
      <c r="M3814" s="5">
        <f t="shared" si="359"/>
        <v>0</v>
      </c>
    </row>
    <row r="3815" spans="1:13">
      <c r="A3815" s="5">
        <v>5712</v>
      </c>
      <c r="B3815" s="5">
        <v>9</v>
      </c>
      <c r="C3815" s="5" t="s">
        <v>63</v>
      </c>
      <c r="D3815" s="5">
        <v>45</v>
      </c>
      <c r="E3815" s="5">
        <v>1</v>
      </c>
      <c r="F3815" s="8">
        <f t="shared" si="354"/>
        <v>2.2222222222222223</v>
      </c>
      <c r="G3815" s="5" t="str">
        <f>IF(COUNTIFS(Q3_SQL_Error_Concentration!$A:$A,A3815,Q3_SQL_Error_Concentration!$E:$E,B3815,Q3_SQL_Error_Concentration!$F:$F,C3815)=0,"",SUMIFS(Q3_SQL_Error_Concentration!$I:$I,Q3_SQL_Error_Concentration!$A:$A,A3815,Q3_SQL_Error_Concentration!$E:$E,B3815,Q3_SQL_Error_Concentration!$F:$F,C3815))</f>
        <v/>
      </c>
      <c r="H3815" s="5" t="str">
        <f t="shared" si="355"/>
        <v/>
      </c>
      <c r="I3815" s="5">
        <f>IF(D3815&gt;=Q3_Validation!$C$2,1,0)</f>
        <v>0</v>
      </c>
      <c r="J3815" s="8" t="str">
        <f t="shared" si="356"/>
        <v/>
      </c>
      <c r="K3815" s="5" t="str">
        <f t="shared" si="357"/>
        <v>excluded</v>
      </c>
      <c r="L3815" s="5">
        <f t="shared" si="358"/>
        <v>0</v>
      </c>
      <c r="M3815" s="5">
        <f t="shared" si="359"/>
        <v>0</v>
      </c>
    </row>
    <row r="3816" spans="1:13">
      <c r="A3816" s="5">
        <v>5712</v>
      </c>
      <c r="B3816" s="5">
        <v>9</v>
      </c>
      <c r="C3816" s="5" t="s">
        <v>64</v>
      </c>
      <c r="D3816" s="5">
        <v>31</v>
      </c>
      <c r="E3816" s="5">
        <v>0</v>
      </c>
      <c r="F3816" s="8">
        <f t="shared" si="354"/>
        <v>0</v>
      </c>
      <c r="G3816" s="5" t="str">
        <f>IF(COUNTIFS(Q3_SQL_Error_Concentration!$A:$A,A3816,Q3_SQL_Error_Concentration!$E:$E,B3816,Q3_SQL_Error_Concentration!$F:$F,C3816)=0,"",SUMIFS(Q3_SQL_Error_Concentration!$I:$I,Q3_SQL_Error_Concentration!$A:$A,A3816,Q3_SQL_Error_Concentration!$E:$E,B3816,Q3_SQL_Error_Concentration!$F:$F,C3816))</f>
        <v/>
      </c>
      <c r="H3816" s="5" t="str">
        <f t="shared" si="355"/>
        <v/>
      </c>
      <c r="I3816" s="5">
        <f>IF(D3816&gt;=Q3_Validation!$C$2,1,0)</f>
        <v>0</v>
      </c>
      <c r="J3816" s="8" t="str">
        <f t="shared" si="356"/>
        <v/>
      </c>
      <c r="K3816" s="5" t="str">
        <f t="shared" si="357"/>
        <v>excluded</v>
      </c>
      <c r="L3816" s="5">
        <f t="shared" si="358"/>
        <v>0</v>
      </c>
      <c r="M3816" s="5">
        <f t="shared" si="359"/>
        <v>0</v>
      </c>
    </row>
    <row r="3817" spans="1:13">
      <c r="A3817" s="5">
        <v>5712</v>
      </c>
      <c r="B3817" s="5">
        <v>9</v>
      </c>
      <c r="C3817" s="5" t="s">
        <v>62</v>
      </c>
      <c r="D3817" s="5">
        <v>67</v>
      </c>
      <c r="E3817" s="5">
        <v>0</v>
      </c>
      <c r="F3817" s="8">
        <f t="shared" si="354"/>
        <v>0</v>
      </c>
      <c r="G3817" s="5" t="str">
        <f>IF(COUNTIFS(Q3_SQL_Error_Concentration!$A:$A,A3817,Q3_SQL_Error_Concentration!$E:$E,B3817,Q3_SQL_Error_Concentration!$F:$F,C3817)=0,"",SUMIFS(Q3_SQL_Error_Concentration!$I:$I,Q3_SQL_Error_Concentration!$A:$A,A3817,Q3_SQL_Error_Concentration!$E:$E,B3817,Q3_SQL_Error_Concentration!$F:$F,C3817))</f>
        <v/>
      </c>
      <c r="H3817" s="5" t="str">
        <f t="shared" si="355"/>
        <v/>
      </c>
      <c r="I3817" s="5">
        <f>IF(D3817&gt;=Q3_Validation!$C$2,1,0)</f>
        <v>0</v>
      </c>
      <c r="J3817" s="8" t="str">
        <f t="shared" si="356"/>
        <v/>
      </c>
      <c r="K3817" s="5" t="str">
        <f t="shared" si="357"/>
        <v>excluded</v>
      </c>
      <c r="L3817" s="5">
        <f t="shared" si="358"/>
        <v>0</v>
      </c>
      <c r="M3817" s="5">
        <f t="shared" si="359"/>
        <v>0</v>
      </c>
    </row>
    <row r="3818" spans="1:13">
      <c r="A3818" s="5">
        <v>5712</v>
      </c>
      <c r="B3818" s="5">
        <v>10</v>
      </c>
      <c r="C3818" s="5" t="s">
        <v>63</v>
      </c>
      <c r="D3818" s="5">
        <v>62</v>
      </c>
      <c r="E3818" s="5">
        <v>1</v>
      </c>
      <c r="F3818" s="8">
        <f t="shared" si="354"/>
        <v>1.6129032258064515</v>
      </c>
      <c r="G3818" s="5" t="str">
        <f>IF(COUNTIFS(Q3_SQL_Error_Concentration!$A:$A,A3818,Q3_SQL_Error_Concentration!$E:$E,B3818,Q3_SQL_Error_Concentration!$F:$F,C3818)=0,"",SUMIFS(Q3_SQL_Error_Concentration!$I:$I,Q3_SQL_Error_Concentration!$A:$A,A3818,Q3_SQL_Error_Concentration!$E:$E,B3818,Q3_SQL_Error_Concentration!$F:$F,C3818))</f>
        <v/>
      </c>
      <c r="H3818" s="5" t="str">
        <f t="shared" si="355"/>
        <v/>
      </c>
      <c r="I3818" s="5">
        <f>IF(D3818&gt;=Q3_Validation!$C$2,1,0)</f>
        <v>0</v>
      </c>
      <c r="J3818" s="8" t="str">
        <f t="shared" si="356"/>
        <v/>
      </c>
      <c r="K3818" s="5" t="str">
        <f t="shared" si="357"/>
        <v>excluded</v>
      </c>
      <c r="L3818" s="5">
        <f t="shared" si="358"/>
        <v>0</v>
      </c>
      <c r="M3818" s="5">
        <f t="shared" si="359"/>
        <v>0</v>
      </c>
    </row>
    <row r="3819" spans="1:13">
      <c r="A3819" s="5">
        <v>5712</v>
      </c>
      <c r="B3819" s="5">
        <v>10</v>
      </c>
      <c r="C3819" s="5" t="s">
        <v>64</v>
      </c>
      <c r="D3819" s="5">
        <v>22</v>
      </c>
      <c r="E3819" s="5">
        <v>0</v>
      </c>
      <c r="F3819" s="8">
        <f t="shared" si="354"/>
        <v>0</v>
      </c>
      <c r="G3819" s="5" t="str">
        <f>IF(COUNTIFS(Q3_SQL_Error_Concentration!$A:$A,A3819,Q3_SQL_Error_Concentration!$E:$E,B3819,Q3_SQL_Error_Concentration!$F:$F,C3819)=0,"",SUMIFS(Q3_SQL_Error_Concentration!$I:$I,Q3_SQL_Error_Concentration!$A:$A,A3819,Q3_SQL_Error_Concentration!$E:$E,B3819,Q3_SQL_Error_Concentration!$F:$F,C3819))</f>
        <v/>
      </c>
      <c r="H3819" s="5" t="str">
        <f t="shared" si="355"/>
        <v/>
      </c>
      <c r="I3819" s="5">
        <f>IF(D3819&gt;=Q3_Validation!$C$2,1,0)</f>
        <v>0</v>
      </c>
      <c r="J3819" s="8" t="str">
        <f t="shared" si="356"/>
        <v/>
      </c>
      <c r="K3819" s="5" t="str">
        <f t="shared" si="357"/>
        <v>excluded</v>
      </c>
      <c r="L3819" s="5">
        <f t="shared" si="358"/>
        <v>0</v>
      </c>
      <c r="M3819" s="5">
        <f t="shared" si="359"/>
        <v>0</v>
      </c>
    </row>
    <row r="3820" spans="1:13">
      <c r="A3820" s="5">
        <v>5712</v>
      </c>
      <c r="B3820" s="5">
        <v>10</v>
      </c>
      <c r="C3820" s="5" t="s">
        <v>62</v>
      </c>
      <c r="D3820" s="5">
        <v>94</v>
      </c>
      <c r="E3820" s="5">
        <v>4</v>
      </c>
      <c r="F3820" s="8">
        <f t="shared" si="354"/>
        <v>4.2553191489361701</v>
      </c>
      <c r="G3820" s="5" t="str">
        <f>IF(COUNTIFS(Q3_SQL_Error_Concentration!$A:$A,A3820,Q3_SQL_Error_Concentration!$E:$E,B3820,Q3_SQL_Error_Concentration!$F:$F,C3820)=0,"",SUMIFS(Q3_SQL_Error_Concentration!$I:$I,Q3_SQL_Error_Concentration!$A:$A,A3820,Q3_SQL_Error_Concentration!$E:$E,B3820,Q3_SQL_Error_Concentration!$F:$F,C3820))</f>
        <v/>
      </c>
      <c r="H3820" s="5" t="str">
        <f t="shared" si="355"/>
        <v/>
      </c>
      <c r="I3820" s="5">
        <f>IF(D3820&gt;=Q3_Validation!$C$2,1,0)</f>
        <v>0</v>
      </c>
      <c r="J3820" s="8" t="str">
        <f t="shared" si="356"/>
        <v/>
      </c>
      <c r="K3820" s="5" t="str">
        <f t="shared" si="357"/>
        <v>excluded</v>
      </c>
      <c r="L3820" s="5">
        <f t="shared" si="358"/>
        <v>0</v>
      </c>
      <c r="M3820" s="5">
        <f t="shared" si="359"/>
        <v>0</v>
      </c>
    </row>
    <row r="3821" spans="1:13">
      <c r="A3821" s="5">
        <v>5712</v>
      </c>
      <c r="B3821" s="5">
        <v>11</v>
      </c>
      <c r="C3821" s="5" t="s">
        <v>63</v>
      </c>
      <c r="D3821" s="5">
        <v>141</v>
      </c>
      <c r="E3821" s="5">
        <v>4</v>
      </c>
      <c r="F3821" s="8">
        <f t="shared" si="354"/>
        <v>2.8368794326241136</v>
      </c>
      <c r="G3821" s="5" t="str">
        <f>IF(COUNTIFS(Q3_SQL_Error_Concentration!$A:$A,A3821,Q3_SQL_Error_Concentration!$E:$E,B3821,Q3_SQL_Error_Concentration!$F:$F,C3821)=0,"",SUMIFS(Q3_SQL_Error_Concentration!$I:$I,Q3_SQL_Error_Concentration!$A:$A,A3821,Q3_SQL_Error_Concentration!$E:$E,B3821,Q3_SQL_Error_Concentration!$F:$F,C3821))</f>
        <v/>
      </c>
      <c r="H3821" s="5" t="str">
        <f t="shared" si="355"/>
        <v/>
      </c>
      <c r="I3821" s="5">
        <f>IF(D3821&gt;=Q3_Validation!$C$2,1,0)</f>
        <v>0</v>
      </c>
      <c r="J3821" s="8" t="str">
        <f t="shared" si="356"/>
        <v/>
      </c>
      <c r="K3821" s="5" t="str">
        <f t="shared" si="357"/>
        <v>excluded</v>
      </c>
      <c r="L3821" s="5">
        <f t="shared" si="358"/>
        <v>0</v>
      </c>
      <c r="M3821" s="5">
        <f t="shared" si="359"/>
        <v>0</v>
      </c>
    </row>
    <row r="3822" spans="1:13">
      <c r="A3822" s="5">
        <v>5712</v>
      </c>
      <c r="B3822" s="5">
        <v>11</v>
      </c>
      <c r="C3822" s="5" t="s">
        <v>64</v>
      </c>
      <c r="D3822" s="5">
        <v>37</v>
      </c>
      <c r="E3822" s="5">
        <v>0</v>
      </c>
      <c r="F3822" s="8">
        <f t="shared" si="354"/>
        <v>0</v>
      </c>
      <c r="G3822" s="5" t="str">
        <f>IF(COUNTIFS(Q3_SQL_Error_Concentration!$A:$A,A3822,Q3_SQL_Error_Concentration!$E:$E,B3822,Q3_SQL_Error_Concentration!$F:$F,C3822)=0,"",SUMIFS(Q3_SQL_Error_Concentration!$I:$I,Q3_SQL_Error_Concentration!$A:$A,A3822,Q3_SQL_Error_Concentration!$E:$E,B3822,Q3_SQL_Error_Concentration!$F:$F,C3822))</f>
        <v/>
      </c>
      <c r="H3822" s="5" t="str">
        <f t="shared" si="355"/>
        <v/>
      </c>
      <c r="I3822" s="5">
        <f>IF(D3822&gt;=Q3_Validation!$C$2,1,0)</f>
        <v>0</v>
      </c>
      <c r="J3822" s="8" t="str">
        <f t="shared" si="356"/>
        <v/>
      </c>
      <c r="K3822" s="5" t="str">
        <f t="shared" si="357"/>
        <v>excluded</v>
      </c>
      <c r="L3822" s="5">
        <f t="shared" si="358"/>
        <v>0</v>
      </c>
      <c r="M3822" s="5">
        <f t="shared" si="359"/>
        <v>0</v>
      </c>
    </row>
    <row r="3823" spans="1:13">
      <c r="A3823" s="5">
        <v>5712</v>
      </c>
      <c r="B3823" s="5">
        <v>11</v>
      </c>
      <c r="C3823" s="5" t="s">
        <v>62</v>
      </c>
      <c r="D3823" s="5">
        <v>118</v>
      </c>
      <c r="E3823" s="5">
        <v>5</v>
      </c>
      <c r="F3823" s="8">
        <f t="shared" si="354"/>
        <v>4.2372881355932206</v>
      </c>
      <c r="G3823" s="5" t="str">
        <f>IF(COUNTIFS(Q3_SQL_Error_Concentration!$A:$A,A3823,Q3_SQL_Error_Concentration!$E:$E,B3823,Q3_SQL_Error_Concentration!$F:$F,C3823)=0,"",SUMIFS(Q3_SQL_Error_Concentration!$I:$I,Q3_SQL_Error_Concentration!$A:$A,A3823,Q3_SQL_Error_Concentration!$E:$E,B3823,Q3_SQL_Error_Concentration!$F:$F,C3823))</f>
        <v/>
      </c>
      <c r="H3823" s="5" t="str">
        <f t="shared" si="355"/>
        <v/>
      </c>
      <c r="I3823" s="5">
        <f>IF(D3823&gt;=Q3_Validation!$C$2,1,0)</f>
        <v>0</v>
      </c>
      <c r="J3823" s="8" t="str">
        <f t="shared" si="356"/>
        <v/>
      </c>
      <c r="K3823" s="5" t="str">
        <f t="shared" si="357"/>
        <v>excluded</v>
      </c>
      <c r="L3823" s="5">
        <f t="shared" si="358"/>
        <v>0</v>
      </c>
      <c r="M3823" s="5">
        <f t="shared" si="359"/>
        <v>0</v>
      </c>
    </row>
    <row r="3824" spans="1:13">
      <c r="A3824" s="5">
        <v>5712</v>
      </c>
      <c r="B3824" s="5">
        <v>12</v>
      </c>
      <c r="C3824" s="5" t="s">
        <v>63</v>
      </c>
      <c r="D3824" s="5">
        <v>104</v>
      </c>
      <c r="E3824" s="5">
        <v>1</v>
      </c>
      <c r="F3824" s="8">
        <f t="shared" si="354"/>
        <v>0.96153846153846156</v>
      </c>
      <c r="G3824" s="5" t="str">
        <f>IF(COUNTIFS(Q3_SQL_Error_Concentration!$A:$A,A3824,Q3_SQL_Error_Concentration!$E:$E,B3824,Q3_SQL_Error_Concentration!$F:$F,C3824)=0,"",SUMIFS(Q3_SQL_Error_Concentration!$I:$I,Q3_SQL_Error_Concentration!$A:$A,A3824,Q3_SQL_Error_Concentration!$E:$E,B3824,Q3_SQL_Error_Concentration!$F:$F,C3824))</f>
        <v/>
      </c>
      <c r="H3824" s="5" t="str">
        <f t="shared" si="355"/>
        <v/>
      </c>
      <c r="I3824" s="5">
        <f>IF(D3824&gt;=Q3_Validation!$C$2,1,0)</f>
        <v>0</v>
      </c>
      <c r="J3824" s="8" t="str">
        <f t="shared" si="356"/>
        <v/>
      </c>
      <c r="K3824" s="5" t="str">
        <f t="shared" si="357"/>
        <v>excluded</v>
      </c>
      <c r="L3824" s="5">
        <f t="shared" si="358"/>
        <v>0</v>
      </c>
      <c r="M3824" s="5">
        <f t="shared" si="359"/>
        <v>0</v>
      </c>
    </row>
    <row r="3825" spans="1:13">
      <c r="A3825" s="5">
        <v>5712</v>
      </c>
      <c r="B3825" s="5">
        <v>12</v>
      </c>
      <c r="C3825" s="5" t="s">
        <v>64</v>
      </c>
      <c r="D3825" s="5">
        <v>28</v>
      </c>
      <c r="E3825" s="5">
        <v>1</v>
      </c>
      <c r="F3825" s="8">
        <f t="shared" si="354"/>
        <v>3.5714285714285716</v>
      </c>
      <c r="G3825" s="5" t="str">
        <f>IF(COUNTIFS(Q3_SQL_Error_Concentration!$A:$A,A3825,Q3_SQL_Error_Concentration!$E:$E,B3825,Q3_SQL_Error_Concentration!$F:$F,C3825)=0,"",SUMIFS(Q3_SQL_Error_Concentration!$I:$I,Q3_SQL_Error_Concentration!$A:$A,A3825,Q3_SQL_Error_Concentration!$E:$E,B3825,Q3_SQL_Error_Concentration!$F:$F,C3825))</f>
        <v/>
      </c>
      <c r="H3825" s="5" t="str">
        <f t="shared" si="355"/>
        <v/>
      </c>
      <c r="I3825" s="5">
        <f>IF(D3825&gt;=Q3_Validation!$C$2,1,0)</f>
        <v>0</v>
      </c>
      <c r="J3825" s="8" t="str">
        <f t="shared" si="356"/>
        <v/>
      </c>
      <c r="K3825" s="5" t="str">
        <f t="shared" si="357"/>
        <v>excluded</v>
      </c>
      <c r="L3825" s="5">
        <f t="shared" si="358"/>
        <v>0</v>
      </c>
      <c r="M3825" s="5">
        <f t="shared" si="359"/>
        <v>0</v>
      </c>
    </row>
    <row r="3826" spans="1:13">
      <c r="A3826" s="5">
        <v>5712</v>
      </c>
      <c r="B3826" s="5">
        <v>12</v>
      </c>
      <c r="C3826" s="5" t="s">
        <v>62</v>
      </c>
      <c r="D3826" s="5">
        <v>134</v>
      </c>
      <c r="E3826" s="5">
        <v>0</v>
      </c>
      <c r="F3826" s="8">
        <f t="shared" si="354"/>
        <v>0</v>
      </c>
      <c r="G3826" s="5" t="str">
        <f>IF(COUNTIFS(Q3_SQL_Error_Concentration!$A:$A,A3826,Q3_SQL_Error_Concentration!$E:$E,B3826,Q3_SQL_Error_Concentration!$F:$F,C3826)=0,"",SUMIFS(Q3_SQL_Error_Concentration!$I:$I,Q3_SQL_Error_Concentration!$A:$A,A3826,Q3_SQL_Error_Concentration!$E:$E,B3826,Q3_SQL_Error_Concentration!$F:$F,C3826))</f>
        <v/>
      </c>
      <c r="H3826" s="5" t="str">
        <f t="shared" si="355"/>
        <v/>
      </c>
      <c r="I3826" s="5">
        <f>IF(D3826&gt;=Q3_Validation!$C$2,1,0)</f>
        <v>0</v>
      </c>
      <c r="J3826" s="8" t="str">
        <f t="shared" si="356"/>
        <v/>
      </c>
      <c r="K3826" s="5" t="str">
        <f t="shared" si="357"/>
        <v>excluded</v>
      </c>
      <c r="L3826" s="5">
        <f t="shared" si="358"/>
        <v>0</v>
      </c>
      <c r="M3826" s="5">
        <f t="shared" si="359"/>
        <v>0</v>
      </c>
    </row>
    <row r="3827" spans="1:13">
      <c r="A3827" s="5">
        <v>5712</v>
      </c>
      <c r="B3827" s="5">
        <v>13</v>
      </c>
      <c r="C3827" s="5" t="s">
        <v>63</v>
      </c>
      <c r="D3827" s="5">
        <v>154</v>
      </c>
      <c r="E3827" s="5">
        <v>1</v>
      </c>
      <c r="F3827" s="8">
        <f t="shared" si="354"/>
        <v>0.64935064935064934</v>
      </c>
      <c r="G3827" s="5" t="str">
        <f>IF(COUNTIFS(Q3_SQL_Error_Concentration!$A:$A,A3827,Q3_SQL_Error_Concentration!$E:$E,B3827,Q3_SQL_Error_Concentration!$F:$F,C3827)=0,"",SUMIFS(Q3_SQL_Error_Concentration!$I:$I,Q3_SQL_Error_Concentration!$A:$A,A3827,Q3_SQL_Error_Concentration!$E:$E,B3827,Q3_SQL_Error_Concentration!$F:$F,C3827))</f>
        <v/>
      </c>
      <c r="H3827" s="5" t="str">
        <f t="shared" si="355"/>
        <v/>
      </c>
      <c r="I3827" s="5">
        <f>IF(D3827&gt;=Q3_Validation!$C$2,1,0)</f>
        <v>0</v>
      </c>
      <c r="J3827" s="8" t="str">
        <f t="shared" si="356"/>
        <v/>
      </c>
      <c r="K3827" s="5" t="str">
        <f t="shared" si="357"/>
        <v>excluded</v>
      </c>
      <c r="L3827" s="5">
        <f t="shared" si="358"/>
        <v>0</v>
      </c>
      <c r="M3827" s="5">
        <f t="shared" si="359"/>
        <v>0</v>
      </c>
    </row>
    <row r="3828" spans="1:13">
      <c r="A3828" s="5">
        <v>5712</v>
      </c>
      <c r="B3828" s="5">
        <v>13</v>
      </c>
      <c r="C3828" s="5" t="s">
        <v>64</v>
      </c>
      <c r="D3828" s="5">
        <v>42</v>
      </c>
      <c r="E3828" s="5">
        <v>1</v>
      </c>
      <c r="F3828" s="8">
        <f t="shared" si="354"/>
        <v>2.3809523809523809</v>
      </c>
      <c r="G3828" s="5" t="str">
        <f>IF(COUNTIFS(Q3_SQL_Error_Concentration!$A:$A,A3828,Q3_SQL_Error_Concentration!$E:$E,B3828,Q3_SQL_Error_Concentration!$F:$F,C3828)=0,"",SUMIFS(Q3_SQL_Error_Concentration!$I:$I,Q3_SQL_Error_Concentration!$A:$A,A3828,Q3_SQL_Error_Concentration!$E:$E,B3828,Q3_SQL_Error_Concentration!$F:$F,C3828))</f>
        <v/>
      </c>
      <c r="H3828" s="5" t="str">
        <f t="shared" si="355"/>
        <v/>
      </c>
      <c r="I3828" s="5">
        <f>IF(D3828&gt;=Q3_Validation!$C$2,1,0)</f>
        <v>0</v>
      </c>
      <c r="J3828" s="8" t="str">
        <f t="shared" si="356"/>
        <v/>
      </c>
      <c r="K3828" s="5" t="str">
        <f t="shared" si="357"/>
        <v>excluded</v>
      </c>
      <c r="L3828" s="5">
        <f t="shared" si="358"/>
        <v>0</v>
      </c>
      <c r="M3828" s="5">
        <f t="shared" si="359"/>
        <v>0</v>
      </c>
    </row>
    <row r="3829" spans="1:13">
      <c r="A3829" s="5">
        <v>5712</v>
      </c>
      <c r="B3829" s="5">
        <v>13</v>
      </c>
      <c r="C3829" s="5" t="s">
        <v>62</v>
      </c>
      <c r="D3829" s="5">
        <v>191</v>
      </c>
      <c r="E3829" s="5">
        <v>5</v>
      </c>
      <c r="F3829" s="8">
        <f t="shared" si="354"/>
        <v>2.6178010471204187</v>
      </c>
      <c r="G3829" s="5" t="str">
        <f>IF(COUNTIFS(Q3_SQL_Error_Concentration!$A:$A,A3829,Q3_SQL_Error_Concentration!$E:$E,B3829,Q3_SQL_Error_Concentration!$F:$F,C3829)=0,"",SUMIFS(Q3_SQL_Error_Concentration!$I:$I,Q3_SQL_Error_Concentration!$A:$A,A3829,Q3_SQL_Error_Concentration!$E:$E,B3829,Q3_SQL_Error_Concentration!$F:$F,C3829))</f>
        <v/>
      </c>
      <c r="H3829" s="5" t="str">
        <f t="shared" si="355"/>
        <v/>
      </c>
      <c r="I3829" s="5">
        <f>IF(D3829&gt;=Q3_Validation!$C$2,1,0)</f>
        <v>0</v>
      </c>
      <c r="J3829" s="8" t="str">
        <f t="shared" si="356"/>
        <v/>
      </c>
      <c r="K3829" s="5" t="str">
        <f t="shared" si="357"/>
        <v>excluded</v>
      </c>
      <c r="L3829" s="5">
        <f t="shared" si="358"/>
        <v>0</v>
      </c>
      <c r="M3829" s="5">
        <f t="shared" si="359"/>
        <v>0</v>
      </c>
    </row>
    <row r="3830" spans="1:13">
      <c r="A3830" s="5">
        <v>5712</v>
      </c>
      <c r="B3830" s="5">
        <v>14</v>
      </c>
      <c r="C3830" s="5" t="s">
        <v>63</v>
      </c>
      <c r="D3830" s="5">
        <v>194</v>
      </c>
      <c r="E3830" s="5">
        <v>3</v>
      </c>
      <c r="F3830" s="8">
        <f t="shared" si="354"/>
        <v>1.5463917525773196</v>
      </c>
      <c r="G3830" s="5" t="str">
        <f>IF(COUNTIFS(Q3_SQL_Error_Concentration!$A:$A,A3830,Q3_SQL_Error_Concentration!$E:$E,B3830,Q3_SQL_Error_Concentration!$F:$F,C3830)=0,"",SUMIFS(Q3_SQL_Error_Concentration!$I:$I,Q3_SQL_Error_Concentration!$A:$A,A3830,Q3_SQL_Error_Concentration!$E:$E,B3830,Q3_SQL_Error_Concentration!$F:$F,C3830))</f>
        <v/>
      </c>
      <c r="H3830" s="5" t="str">
        <f t="shared" si="355"/>
        <v/>
      </c>
      <c r="I3830" s="5">
        <f>IF(D3830&gt;=Q3_Validation!$C$2,1,0)</f>
        <v>0</v>
      </c>
      <c r="J3830" s="8" t="str">
        <f t="shared" si="356"/>
        <v/>
      </c>
      <c r="K3830" s="5" t="str">
        <f t="shared" si="357"/>
        <v>excluded</v>
      </c>
      <c r="L3830" s="5">
        <f t="shared" si="358"/>
        <v>0</v>
      </c>
      <c r="M3830" s="5">
        <f t="shared" si="359"/>
        <v>0</v>
      </c>
    </row>
    <row r="3831" spans="1:13">
      <c r="A3831" s="5">
        <v>5712</v>
      </c>
      <c r="B3831" s="5">
        <v>14</v>
      </c>
      <c r="C3831" s="5" t="s">
        <v>64</v>
      </c>
      <c r="D3831" s="5">
        <v>57</v>
      </c>
      <c r="E3831" s="5">
        <v>1</v>
      </c>
      <c r="F3831" s="8">
        <f t="shared" si="354"/>
        <v>1.7543859649122806</v>
      </c>
      <c r="G3831" s="5" t="str">
        <f>IF(COUNTIFS(Q3_SQL_Error_Concentration!$A:$A,A3831,Q3_SQL_Error_Concentration!$E:$E,B3831,Q3_SQL_Error_Concentration!$F:$F,C3831)=0,"",SUMIFS(Q3_SQL_Error_Concentration!$I:$I,Q3_SQL_Error_Concentration!$A:$A,A3831,Q3_SQL_Error_Concentration!$E:$E,B3831,Q3_SQL_Error_Concentration!$F:$F,C3831))</f>
        <v/>
      </c>
      <c r="H3831" s="5" t="str">
        <f t="shared" si="355"/>
        <v/>
      </c>
      <c r="I3831" s="5">
        <f>IF(D3831&gt;=Q3_Validation!$C$2,1,0)</f>
        <v>0</v>
      </c>
      <c r="J3831" s="8" t="str">
        <f t="shared" si="356"/>
        <v/>
      </c>
      <c r="K3831" s="5" t="str">
        <f t="shared" si="357"/>
        <v>excluded</v>
      </c>
      <c r="L3831" s="5">
        <f t="shared" si="358"/>
        <v>0</v>
      </c>
      <c r="M3831" s="5">
        <f t="shared" si="359"/>
        <v>0</v>
      </c>
    </row>
    <row r="3832" spans="1:13">
      <c r="A3832" s="5">
        <v>5712</v>
      </c>
      <c r="B3832" s="5">
        <v>14</v>
      </c>
      <c r="C3832" s="5" t="s">
        <v>62</v>
      </c>
      <c r="D3832" s="5">
        <v>284</v>
      </c>
      <c r="E3832" s="5">
        <v>4</v>
      </c>
      <c r="F3832" s="8">
        <f t="shared" si="354"/>
        <v>1.408450704225352</v>
      </c>
      <c r="G3832" s="5" t="str">
        <f>IF(COUNTIFS(Q3_SQL_Error_Concentration!$A:$A,A3832,Q3_SQL_Error_Concentration!$E:$E,B3832,Q3_SQL_Error_Concentration!$F:$F,C3832)=0,"",SUMIFS(Q3_SQL_Error_Concentration!$I:$I,Q3_SQL_Error_Concentration!$A:$A,A3832,Q3_SQL_Error_Concentration!$E:$E,B3832,Q3_SQL_Error_Concentration!$F:$F,C3832))</f>
        <v/>
      </c>
      <c r="H3832" s="5" t="str">
        <f t="shared" si="355"/>
        <v/>
      </c>
      <c r="I3832" s="5">
        <f>IF(D3832&gt;=Q3_Validation!$C$2,1,0)</f>
        <v>0</v>
      </c>
      <c r="J3832" s="8" t="str">
        <f t="shared" si="356"/>
        <v/>
      </c>
      <c r="K3832" s="5" t="str">
        <f t="shared" si="357"/>
        <v>excluded</v>
      </c>
      <c r="L3832" s="5">
        <f t="shared" si="358"/>
        <v>0</v>
      </c>
      <c r="M3832" s="5">
        <f t="shared" si="359"/>
        <v>0</v>
      </c>
    </row>
    <row r="3833" spans="1:13">
      <c r="A3833" s="5">
        <v>5712</v>
      </c>
      <c r="B3833" s="5">
        <v>15</v>
      </c>
      <c r="C3833" s="5" t="s">
        <v>63</v>
      </c>
      <c r="D3833" s="5">
        <v>235</v>
      </c>
      <c r="E3833" s="5">
        <v>6</v>
      </c>
      <c r="F3833" s="8">
        <f t="shared" si="354"/>
        <v>2.5531914893617023</v>
      </c>
      <c r="G3833" s="5" t="str">
        <f>IF(COUNTIFS(Q3_SQL_Error_Concentration!$A:$A,A3833,Q3_SQL_Error_Concentration!$E:$E,B3833,Q3_SQL_Error_Concentration!$F:$F,C3833)=0,"",SUMIFS(Q3_SQL_Error_Concentration!$I:$I,Q3_SQL_Error_Concentration!$A:$A,A3833,Q3_SQL_Error_Concentration!$E:$E,B3833,Q3_SQL_Error_Concentration!$F:$F,C3833))</f>
        <v/>
      </c>
      <c r="H3833" s="5" t="str">
        <f t="shared" si="355"/>
        <v/>
      </c>
      <c r="I3833" s="5">
        <f>IF(D3833&gt;=Q3_Validation!$C$2,1,0)</f>
        <v>0</v>
      </c>
      <c r="J3833" s="8" t="str">
        <f t="shared" si="356"/>
        <v/>
      </c>
      <c r="K3833" s="5" t="str">
        <f t="shared" si="357"/>
        <v>excluded</v>
      </c>
      <c r="L3833" s="5">
        <f t="shared" si="358"/>
        <v>0</v>
      </c>
      <c r="M3833" s="5">
        <f t="shared" si="359"/>
        <v>0</v>
      </c>
    </row>
    <row r="3834" spans="1:13">
      <c r="A3834" s="5">
        <v>5712</v>
      </c>
      <c r="B3834" s="5">
        <v>15</v>
      </c>
      <c r="C3834" s="5" t="s">
        <v>64</v>
      </c>
      <c r="D3834" s="5">
        <v>58</v>
      </c>
      <c r="E3834" s="5">
        <v>0</v>
      </c>
      <c r="F3834" s="8">
        <f t="shared" si="354"/>
        <v>0</v>
      </c>
      <c r="G3834" s="5" t="str">
        <f>IF(COUNTIFS(Q3_SQL_Error_Concentration!$A:$A,A3834,Q3_SQL_Error_Concentration!$E:$E,B3834,Q3_SQL_Error_Concentration!$F:$F,C3834)=0,"",SUMIFS(Q3_SQL_Error_Concentration!$I:$I,Q3_SQL_Error_Concentration!$A:$A,A3834,Q3_SQL_Error_Concentration!$E:$E,B3834,Q3_SQL_Error_Concentration!$F:$F,C3834))</f>
        <v/>
      </c>
      <c r="H3834" s="5" t="str">
        <f t="shared" si="355"/>
        <v/>
      </c>
      <c r="I3834" s="5">
        <f>IF(D3834&gt;=Q3_Validation!$C$2,1,0)</f>
        <v>0</v>
      </c>
      <c r="J3834" s="8" t="str">
        <f t="shared" si="356"/>
        <v/>
      </c>
      <c r="K3834" s="5" t="str">
        <f t="shared" si="357"/>
        <v>excluded</v>
      </c>
      <c r="L3834" s="5">
        <f t="shared" si="358"/>
        <v>0</v>
      </c>
      <c r="M3834" s="5">
        <f t="shared" si="359"/>
        <v>0</v>
      </c>
    </row>
    <row r="3835" spans="1:13">
      <c r="A3835" s="5">
        <v>5712</v>
      </c>
      <c r="B3835" s="5">
        <v>15</v>
      </c>
      <c r="C3835" s="5" t="s">
        <v>62</v>
      </c>
      <c r="D3835" s="5">
        <v>303</v>
      </c>
      <c r="E3835" s="5">
        <v>4</v>
      </c>
      <c r="F3835" s="8">
        <f t="shared" si="354"/>
        <v>1.3201320132013201</v>
      </c>
      <c r="G3835" s="5" t="str">
        <f>IF(COUNTIFS(Q3_SQL_Error_Concentration!$A:$A,A3835,Q3_SQL_Error_Concentration!$E:$E,B3835,Q3_SQL_Error_Concentration!$F:$F,C3835)=0,"",SUMIFS(Q3_SQL_Error_Concentration!$I:$I,Q3_SQL_Error_Concentration!$A:$A,A3835,Q3_SQL_Error_Concentration!$E:$E,B3835,Q3_SQL_Error_Concentration!$F:$F,C3835))</f>
        <v/>
      </c>
      <c r="H3835" s="5" t="str">
        <f t="shared" si="355"/>
        <v/>
      </c>
      <c r="I3835" s="5">
        <f>IF(D3835&gt;=Q3_Validation!$C$2,1,0)</f>
        <v>0</v>
      </c>
      <c r="J3835" s="8" t="str">
        <f t="shared" si="356"/>
        <v/>
      </c>
      <c r="K3835" s="5" t="str">
        <f t="shared" si="357"/>
        <v>excluded</v>
      </c>
      <c r="L3835" s="5">
        <f t="shared" si="358"/>
        <v>0</v>
      </c>
      <c r="M3835" s="5">
        <f t="shared" si="359"/>
        <v>0</v>
      </c>
    </row>
    <row r="3836" spans="1:13">
      <c r="A3836" s="5">
        <v>5712</v>
      </c>
      <c r="B3836" s="5">
        <v>16</v>
      </c>
      <c r="C3836" s="5" t="s">
        <v>63</v>
      </c>
      <c r="D3836" s="5">
        <v>202</v>
      </c>
      <c r="E3836" s="5">
        <v>4</v>
      </c>
      <c r="F3836" s="8">
        <f t="shared" si="354"/>
        <v>1.9801980198019802</v>
      </c>
      <c r="G3836" s="5" t="str">
        <f>IF(COUNTIFS(Q3_SQL_Error_Concentration!$A:$A,A3836,Q3_SQL_Error_Concentration!$E:$E,B3836,Q3_SQL_Error_Concentration!$F:$F,C3836)=0,"",SUMIFS(Q3_SQL_Error_Concentration!$I:$I,Q3_SQL_Error_Concentration!$A:$A,A3836,Q3_SQL_Error_Concentration!$E:$E,B3836,Q3_SQL_Error_Concentration!$F:$F,C3836))</f>
        <v/>
      </c>
      <c r="H3836" s="5" t="str">
        <f t="shared" si="355"/>
        <v/>
      </c>
      <c r="I3836" s="5">
        <f>IF(D3836&gt;=Q3_Validation!$C$2,1,0)</f>
        <v>0</v>
      </c>
      <c r="J3836" s="8" t="str">
        <f t="shared" si="356"/>
        <v/>
      </c>
      <c r="K3836" s="5" t="str">
        <f t="shared" si="357"/>
        <v>excluded</v>
      </c>
      <c r="L3836" s="5">
        <f t="shared" si="358"/>
        <v>0</v>
      </c>
      <c r="M3836" s="5">
        <f t="shared" si="359"/>
        <v>0</v>
      </c>
    </row>
    <row r="3837" spans="1:13">
      <c r="A3837" s="5">
        <v>5712</v>
      </c>
      <c r="B3837" s="5">
        <v>16</v>
      </c>
      <c r="C3837" s="5" t="s">
        <v>64</v>
      </c>
      <c r="D3837" s="5">
        <v>45</v>
      </c>
      <c r="E3837" s="5">
        <v>1</v>
      </c>
      <c r="F3837" s="8">
        <f t="shared" si="354"/>
        <v>2.2222222222222223</v>
      </c>
      <c r="G3837" s="5" t="str">
        <f>IF(COUNTIFS(Q3_SQL_Error_Concentration!$A:$A,A3837,Q3_SQL_Error_Concentration!$E:$E,B3837,Q3_SQL_Error_Concentration!$F:$F,C3837)=0,"",SUMIFS(Q3_SQL_Error_Concentration!$I:$I,Q3_SQL_Error_Concentration!$A:$A,A3837,Q3_SQL_Error_Concentration!$E:$E,B3837,Q3_SQL_Error_Concentration!$F:$F,C3837))</f>
        <v/>
      </c>
      <c r="H3837" s="5" t="str">
        <f t="shared" si="355"/>
        <v/>
      </c>
      <c r="I3837" s="5">
        <f>IF(D3837&gt;=Q3_Validation!$C$2,1,0)</f>
        <v>0</v>
      </c>
      <c r="J3837" s="8" t="str">
        <f t="shared" si="356"/>
        <v/>
      </c>
      <c r="K3837" s="5" t="str">
        <f t="shared" si="357"/>
        <v>excluded</v>
      </c>
      <c r="L3837" s="5">
        <f t="shared" si="358"/>
        <v>0</v>
      </c>
      <c r="M3837" s="5">
        <f t="shared" si="359"/>
        <v>0</v>
      </c>
    </row>
    <row r="3838" spans="1:13">
      <c r="A3838" s="5">
        <v>5712</v>
      </c>
      <c r="B3838" s="5">
        <v>16</v>
      </c>
      <c r="C3838" s="5" t="s">
        <v>62</v>
      </c>
      <c r="D3838" s="5">
        <v>256</v>
      </c>
      <c r="E3838" s="5">
        <v>5</v>
      </c>
      <c r="F3838" s="8">
        <f t="shared" si="354"/>
        <v>1.953125</v>
      </c>
      <c r="G3838" s="5" t="str">
        <f>IF(COUNTIFS(Q3_SQL_Error_Concentration!$A:$A,A3838,Q3_SQL_Error_Concentration!$E:$E,B3838,Q3_SQL_Error_Concentration!$F:$F,C3838)=0,"",SUMIFS(Q3_SQL_Error_Concentration!$I:$I,Q3_SQL_Error_Concentration!$A:$A,A3838,Q3_SQL_Error_Concentration!$E:$E,B3838,Q3_SQL_Error_Concentration!$F:$F,C3838))</f>
        <v/>
      </c>
      <c r="H3838" s="5" t="str">
        <f t="shared" si="355"/>
        <v/>
      </c>
      <c r="I3838" s="5">
        <f>IF(D3838&gt;=Q3_Validation!$C$2,1,0)</f>
        <v>0</v>
      </c>
      <c r="J3838" s="8" t="str">
        <f t="shared" si="356"/>
        <v/>
      </c>
      <c r="K3838" s="5" t="str">
        <f t="shared" si="357"/>
        <v>excluded</v>
      </c>
      <c r="L3838" s="5">
        <f t="shared" si="358"/>
        <v>0</v>
      </c>
      <c r="M3838" s="5">
        <f t="shared" si="359"/>
        <v>0</v>
      </c>
    </row>
    <row r="3839" spans="1:13">
      <c r="A3839" s="5">
        <v>5712</v>
      </c>
      <c r="B3839" s="5">
        <v>17</v>
      </c>
      <c r="C3839" s="5" t="s">
        <v>63</v>
      </c>
      <c r="D3839" s="5">
        <v>39</v>
      </c>
      <c r="E3839" s="5">
        <v>0</v>
      </c>
      <c r="F3839" s="8">
        <f t="shared" si="354"/>
        <v>0</v>
      </c>
      <c r="G3839" s="5" t="str">
        <f>IF(COUNTIFS(Q3_SQL_Error_Concentration!$A:$A,A3839,Q3_SQL_Error_Concentration!$E:$E,B3839,Q3_SQL_Error_Concentration!$F:$F,C3839)=0,"",SUMIFS(Q3_SQL_Error_Concentration!$I:$I,Q3_SQL_Error_Concentration!$A:$A,A3839,Q3_SQL_Error_Concentration!$E:$E,B3839,Q3_SQL_Error_Concentration!$F:$F,C3839))</f>
        <v/>
      </c>
      <c r="H3839" s="5" t="str">
        <f t="shared" si="355"/>
        <v/>
      </c>
      <c r="I3839" s="5">
        <f>IF(D3839&gt;=Q3_Validation!$C$2,1,0)</f>
        <v>0</v>
      </c>
      <c r="J3839" s="8" t="str">
        <f t="shared" si="356"/>
        <v/>
      </c>
      <c r="K3839" s="5" t="str">
        <f t="shared" si="357"/>
        <v>excluded</v>
      </c>
      <c r="L3839" s="5">
        <f t="shared" si="358"/>
        <v>0</v>
      </c>
      <c r="M3839" s="5">
        <f t="shared" si="359"/>
        <v>0</v>
      </c>
    </row>
    <row r="3840" spans="1:13">
      <c r="A3840" s="5">
        <v>5712</v>
      </c>
      <c r="B3840" s="5">
        <v>17</v>
      </c>
      <c r="C3840" s="5" t="s">
        <v>64</v>
      </c>
      <c r="D3840" s="5">
        <v>12</v>
      </c>
      <c r="E3840" s="5">
        <v>0</v>
      </c>
      <c r="F3840" s="8">
        <f t="shared" si="354"/>
        <v>0</v>
      </c>
      <c r="G3840" s="5" t="str">
        <f>IF(COUNTIFS(Q3_SQL_Error_Concentration!$A:$A,A3840,Q3_SQL_Error_Concentration!$E:$E,B3840,Q3_SQL_Error_Concentration!$F:$F,C3840)=0,"",SUMIFS(Q3_SQL_Error_Concentration!$I:$I,Q3_SQL_Error_Concentration!$A:$A,A3840,Q3_SQL_Error_Concentration!$E:$E,B3840,Q3_SQL_Error_Concentration!$F:$F,C3840))</f>
        <v/>
      </c>
      <c r="H3840" s="5" t="str">
        <f t="shared" si="355"/>
        <v/>
      </c>
      <c r="I3840" s="5">
        <f>IF(D3840&gt;=Q3_Validation!$C$2,1,0)</f>
        <v>0</v>
      </c>
      <c r="J3840" s="8" t="str">
        <f t="shared" si="356"/>
        <v/>
      </c>
      <c r="K3840" s="5" t="str">
        <f t="shared" si="357"/>
        <v>excluded</v>
      </c>
      <c r="L3840" s="5">
        <f t="shared" si="358"/>
        <v>0</v>
      </c>
      <c r="M3840" s="5">
        <f t="shared" si="359"/>
        <v>0</v>
      </c>
    </row>
    <row r="3841" spans="1:13">
      <c r="A3841" s="5">
        <v>5712</v>
      </c>
      <c r="B3841" s="5">
        <v>17</v>
      </c>
      <c r="C3841" s="5" t="s">
        <v>62</v>
      </c>
      <c r="D3841" s="5">
        <v>51</v>
      </c>
      <c r="E3841" s="5">
        <v>1</v>
      </c>
      <c r="F3841" s="8">
        <f t="shared" si="354"/>
        <v>1.9607843137254901</v>
      </c>
      <c r="G3841" s="5" t="str">
        <f>IF(COUNTIFS(Q3_SQL_Error_Concentration!$A:$A,A3841,Q3_SQL_Error_Concentration!$E:$E,B3841,Q3_SQL_Error_Concentration!$F:$F,C3841)=0,"",SUMIFS(Q3_SQL_Error_Concentration!$I:$I,Q3_SQL_Error_Concentration!$A:$A,A3841,Q3_SQL_Error_Concentration!$E:$E,B3841,Q3_SQL_Error_Concentration!$F:$F,C3841))</f>
        <v/>
      </c>
      <c r="H3841" s="5" t="str">
        <f t="shared" si="355"/>
        <v/>
      </c>
      <c r="I3841" s="5">
        <f>IF(D3841&gt;=Q3_Validation!$C$2,1,0)</f>
        <v>0</v>
      </c>
      <c r="J3841" s="8" t="str">
        <f t="shared" si="356"/>
        <v/>
      </c>
      <c r="K3841" s="5" t="str">
        <f t="shared" si="357"/>
        <v>excluded</v>
      </c>
      <c r="L3841" s="5">
        <f t="shared" si="358"/>
        <v>0</v>
      </c>
      <c r="M3841" s="5">
        <f t="shared" si="359"/>
        <v>0</v>
      </c>
    </row>
    <row r="3842" spans="1:13">
      <c r="A3842" s="5">
        <v>5712</v>
      </c>
      <c r="B3842" s="5">
        <v>18</v>
      </c>
      <c r="C3842" s="5" t="s">
        <v>63</v>
      </c>
      <c r="D3842" s="5">
        <v>49</v>
      </c>
      <c r="E3842" s="5">
        <v>2</v>
      </c>
      <c r="F3842" s="8">
        <f t="shared" ref="F3842:F3905" si="360">100*E3842/D3842</f>
        <v>4.0816326530612246</v>
      </c>
      <c r="G3842" s="5" t="str">
        <f>IF(COUNTIFS(Q3_SQL_Error_Concentration!$A:$A,A3842,Q3_SQL_Error_Concentration!$E:$E,B3842,Q3_SQL_Error_Concentration!$F:$F,C3842)=0,"",SUMIFS(Q3_SQL_Error_Concentration!$I:$I,Q3_SQL_Error_Concentration!$A:$A,A3842,Q3_SQL_Error_Concentration!$E:$E,B3842,Q3_SQL_Error_Concentration!$F:$F,C3842))</f>
        <v/>
      </c>
      <c r="H3842" s="5" t="str">
        <f t="shared" ref="H3842:H3905" si="361">IF(G3842="","",IF(ABS(F3842-G3842)&lt;=0.0002,"PASS","FAIL"))</f>
        <v/>
      </c>
      <c r="I3842" s="5">
        <f>IF(D3842&gt;=Q3_Validation!$C$2,1,0)</f>
        <v>0</v>
      </c>
      <c r="J3842" s="8" t="str">
        <f t="shared" ref="J3842:J3905" si="362">IF(I3842=1,F3842,"")</f>
        <v/>
      </c>
      <c r="K3842" s="5" t="str">
        <f t="shared" ref="K3842:K3905" si="363">IF(D3842&lt;601,"excluded",IF(J3842&gt;3.628192,"outlier",IF(J3842&gt;=2.11093,"high-error","normal")))</f>
        <v>excluded</v>
      </c>
      <c r="L3842" s="5">
        <f t="shared" ref="L3842:L3905" si="364">COUNTIFS(A:A,A3842,K:K,"high-error")+COUNTIFS(A:A,A3842,K:K,"outlier")</f>
        <v>0</v>
      </c>
      <c r="M3842" s="5">
        <f t="shared" ref="M3842:M3905" si="365">IF(AND(L3842&gt;=2,OR(K3842="high-error",K3842="outlier")),1,0)</f>
        <v>0</v>
      </c>
    </row>
    <row r="3843" spans="1:13">
      <c r="A3843" s="5">
        <v>5712</v>
      </c>
      <c r="B3843" s="5">
        <v>18</v>
      </c>
      <c r="C3843" s="5" t="s">
        <v>64</v>
      </c>
      <c r="D3843" s="5">
        <v>7</v>
      </c>
      <c r="E3843" s="5">
        <v>0</v>
      </c>
      <c r="F3843" s="8">
        <f t="shared" si="360"/>
        <v>0</v>
      </c>
      <c r="G3843" s="5" t="str">
        <f>IF(COUNTIFS(Q3_SQL_Error_Concentration!$A:$A,A3843,Q3_SQL_Error_Concentration!$E:$E,B3843,Q3_SQL_Error_Concentration!$F:$F,C3843)=0,"",SUMIFS(Q3_SQL_Error_Concentration!$I:$I,Q3_SQL_Error_Concentration!$A:$A,A3843,Q3_SQL_Error_Concentration!$E:$E,B3843,Q3_SQL_Error_Concentration!$F:$F,C3843))</f>
        <v/>
      </c>
      <c r="H3843" s="5" t="str">
        <f t="shared" si="361"/>
        <v/>
      </c>
      <c r="I3843" s="5">
        <f>IF(D3843&gt;=Q3_Validation!$C$2,1,0)</f>
        <v>0</v>
      </c>
      <c r="J3843" s="8" t="str">
        <f t="shared" si="362"/>
        <v/>
      </c>
      <c r="K3843" s="5" t="str">
        <f t="shared" si="363"/>
        <v>excluded</v>
      </c>
      <c r="L3843" s="5">
        <f t="shared" si="364"/>
        <v>0</v>
      </c>
      <c r="M3843" s="5">
        <f t="shared" si="365"/>
        <v>0</v>
      </c>
    </row>
    <row r="3844" spans="1:13">
      <c r="A3844" s="5">
        <v>5712</v>
      </c>
      <c r="B3844" s="5">
        <v>18</v>
      </c>
      <c r="C3844" s="5" t="s">
        <v>62</v>
      </c>
      <c r="D3844" s="5">
        <v>36</v>
      </c>
      <c r="E3844" s="5">
        <v>0</v>
      </c>
      <c r="F3844" s="8">
        <f t="shared" si="360"/>
        <v>0</v>
      </c>
      <c r="G3844" s="5" t="str">
        <f>IF(COUNTIFS(Q3_SQL_Error_Concentration!$A:$A,A3844,Q3_SQL_Error_Concentration!$E:$E,B3844,Q3_SQL_Error_Concentration!$F:$F,C3844)=0,"",SUMIFS(Q3_SQL_Error_Concentration!$I:$I,Q3_SQL_Error_Concentration!$A:$A,A3844,Q3_SQL_Error_Concentration!$E:$E,B3844,Q3_SQL_Error_Concentration!$F:$F,C3844))</f>
        <v/>
      </c>
      <c r="H3844" s="5" t="str">
        <f t="shared" si="361"/>
        <v/>
      </c>
      <c r="I3844" s="5">
        <f>IF(D3844&gt;=Q3_Validation!$C$2,1,0)</f>
        <v>0</v>
      </c>
      <c r="J3844" s="8" t="str">
        <f t="shared" si="362"/>
        <v/>
      </c>
      <c r="K3844" s="5" t="str">
        <f t="shared" si="363"/>
        <v>excluded</v>
      </c>
      <c r="L3844" s="5">
        <f t="shared" si="364"/>
        <v>0</v>
      </c>
      <c r="M3844" s="5">
        <f t="shared" si="365"/>
        <v>0</v>
      </c>
    </row>
    <row r="3845" spans="1:13">
      <c r="A3845" s="5">
        <v>5712</v>
      </c>
      <c r="B3845" s="5">
        <v>19</v>
      </c>
      <c r="C3845" s="5" t="s">
        <v>63</v>
      </c>
      <c r="D3845" s="5">
        <v>31</v>
      </c>
      <c r="E3845" s="5">
        <v>0</v>
      </c>
      <c r="F3845" s="8">
        <f t="shared" si="360"/>
        <v>0</v>
      </c>
      <c r="G3845" s="5" t="str">
        <f>IF(COUNTIFS(Q3_SQL_Error_Concentration!$A:$A,A3845,Q3_SQL_Error_Concentration!$E:$E,B3845,Q3_SQL_Error_Concentration!$F:$F,C3845)=0,"",SUMIFS(Q3_SQL_Error_Concentration!$I:$I,Q3_SQL_Error_Concentration!$A:$A,A3845,Q3_SQL_Error_Concentration!$E:$E,B3845,Q3_SQL_Error_Concentration!$F:$F,C3845))</f>
        <v/>
      </c>
      <c r="H3845" s="5" t="str">
        <f t="shared" si="361"/>
        <v/>
      </c>
      <c r="I3845" s="5">
        <f>IF(D3845&gt;=Q3_Validation!$C$2,1,0)</f>
        <v>0</v>
      </c>
      <c r="J3845" s="8" t="str">
        <f t="shared" si="362"/>
        <v/>
      </c>
      <c r="K3845" s="5" t="str">
        <f t="shared" si="363"/>
        <v>excluded</v>
      </c>
      <c r="L3845" s="5">
        <f t="shared" si="364"/>
        <v>0</v>
      </c>
      <c r="M3845" s="5">
        <f t="shared" si="365"/>
        <v>0</v>
      </c>
    </row>
    <row r="3846" spans="1:13">
      <c r="A3846" s="5">
        <v>5712</v>
      </c>
      <c r="B3846" s="5">
        <v>19</v>
      </c>
      <c r="C3846" s="5" t="s">
        <v>64</v>
      </c>
      <c r="D3846" s="5">
        <v>7</v>
      </c>
      <c r="E3846" s="5">
        <v>0</v>
      </c>
      <c r="F3846" s="8">
        <f t="shared" si="360"/>
        <v>0</v>
      </c>
      <c r="G3846" s="5" t="str">
        <f>IF(COUNTIFS(Q3_SQL_Error_Concentration!$A:$A,A3846,Q3_SQL_Error_Concentration!$E:$E,B3846,Q3_SQL_Error_Concentration!$F:$F,C3846)=0,"",SUMIFS(Q3_SQL_Error_Concentration!$I:$I,Q3_SQL_Error_Concentration!$A:$A,A3846,Q3_SQL_Error_Concentration!$E:$E,B3846,Q3_SQL_Error_Concentration!$F:$F,C3846))</f>
        <v/>
      </c>
      <c r="H3846" s="5" t="str">
        <f t="shared" si="361"/>
        <v/>
      </c>
      <c r="I3846" s="5">
        <f>IF(D3846&gt;=Q3_Validation!$C$2,1,0)</f>
        <v>0</v>
      </c>
      <c r="J3846" s="8" t="str">
        <f t="shared" si="362"/>
        <v/>
      </c>
      <c r="K3846" s="5" t="str">
        <f t="shared" si="363"/>
        <v>excluded</v>
      </c>
      <c r="L3846" s="5">
        <f t="shared" si="364"/>
        <v>0</v>
      </c>
      <c r="M3846" s="5">
        <f t="shared" si="365"/>
        <v>0</v>
      </c>
    </row>
    <row r="3847" spans="1:13">
      <c r="A3847" s="5">
        <v>5712</v>
      </c>
      <c r="B3847" s="5">
        <v>19</v>
      </c>
      <c r="C3847" s="5" t="s">
        <v>62</v>
      </c>
      <c r="D3847" s="5">
        <v>27</v>
      </c>
      <c r="E3847" s="5">
        <v>0</v>
      </c>
      <c r="F3847" s="8">
        <f t="shared" si="360"/>
        <v>0</v>
      </c>
      <c r="G3847" s="5" t="str">
        <f>IF(COUNTIFS(Q3_SQL_Error_Concentration!$A:$A,A3847,Q3_SQL_Error_Concentration!$E:$E,B3847,Q3_SQL_Error_Concentration!$F:$F,C3847)=0,"",SUMIFS(Q3_SQL_Error_Concentration!$I:$I,Q3_SQL_Error_Concentration!$A:$A,A3847,Q3_SQL_Error_Concentration!$E:$E,B3847,Q3_SQL_Error_Concentration!$F:$F,C3847))</f>
        <v/>
      </c>
      <c r="H3847" s="5" t="str">
        <f t="shared" si="361"/>
        <v/>
      </c>
      <c r="I3847" s="5">
        <f>IF(D3847&gt;=Q3_Validation!$C$2,1,0)</f>
        <v>0</v>
      </c>
      <c r="J3847" s="8" t="str">
        <f t="shared" si="362"/>
        <v/>
      </c>
      <c r="K3847" s="5" t="str">
        <f t="shared" si="363"/>
        <v>excluded</v>
      </c>
      <c r="L3847" s="5">
        <f t="shared" si="364"/>
        <v>0</v>
      </c>
      <c r="M3847" s="5">
        <f t="shared" si="365"/>
        <v>0</v>
      </c>
    </row>
    <row r="3848" spans="1:13">
      <c r="A3848" s="5">
        <v>5712</v>
      </c>
      <c r="B3848" s="5">
        <v>20</v>
      </c>
      <c r="C3848" s="5" t="s">
        <v>63</v>
      </c>
      <c r="D3848" s="5">
        <v>14</v>
      </c>
      <c r="E3848" s="5">
        <v>0</v>
      </c>
      <c r="F3848" s="8">
        <f t="shared" si="360"/>
        <v>0</v>
      </c>
      <c r="G3848" s="5" t="str">
        <f>IF(COUNTIFS(Q3_SQL_Error_Concentration!$A:$A,A3848,Q3_SQL_Error_Concentration!$E:$E,B3848,Q3_SQL_Error_Concentration!$F:$F,C3848)=0,"",SUMIFS(Q3_SQL_Error_Concentration!$I:$I,Q3_SQL_Error_Concentration!$A:$A,A3848,Q3_SQL_Error_Concentration!$E:$E,B3848,Q3_SQL_Error_Concentration!$F:$F,C3848))</f>
        <v/>
      </c>
      <c r="H3848" s="5" t="str">
        <f t="shared" si="361"/>
        <v/>
      </c>
      <c r="I3848" s="5">
        <f>IF(D3848&gt;=Q3_Validation!$C$2,1,0)</f>
        <v>0</v>
      </c>
      <c r="J3848" s="8" t="str">
        <f t="shared" si="362"/>
        <v/>
      </c>
      <c r="K3848" s="5" t="str">
        <f t="shared" si="363"/>
        <v>excluded</v>
      </c>
      <c r="L3848" s="5">
        <f t="shared" si="364"/>
        <v>0</v>
      </c>
      <c r="M3848" s="5">
        <f t="shared" si="365"/>
        <v>0</v>
      </c>
    </row>
    <row r="3849" spans="1:13">
      <c r="A3849" s="5">
        <v>5712</v>
      </c>
      <c r="B3849" s="5">
        <v>20</v>
      </c>
      <c r="C3849" s="5" t="s">
        <v>64</v>
      </c>
      <c r="D3849" s="5">
        <v>9</v>
      </c>
      <c r="E3849" s="5">
        <v>0</v>
      </c>
      <c r="F3849" s="8">
        <f t="shared" si="360"/>
        <v>0</v>
      </c>
      <c r="G3849" s="5" t="str">
        <f>IF(COUNTIFS(Q3_SQL_Error_Concentration!$A:$A,A3849,Q3_SQL_Error_Concentration!$E:$E,B3849,Q3_SQL_Error_Concentration!$F:$F,C3849)=0,"",SUMIFS(Q3_SQL_Error_Concentration!$I:$I,Q3_SQL_Error_Concentration!$A:$A,A3849,Q3_SQL_Error_Concentration!$E:$E,B3849,Q3_SQL_Error_Concentration!$F:$F,C3849))</f>
        <v/>
      </c>
      <c r="H3849" s="5" t="str">
        <f t="shared" si="361"/>
        <v/>
      </c>
      <c r="I3849" s="5">
        <f>IF(D3849&gt;=Q3_Validation!$C$2,1,0)</f>
        <v>0</v>
      </c>
      <c r="J3849" s="8" t="str">
        <f t="shared" si="362"/>
        <v/>
      </c>
      <c r="K3849" s="5" t="str">
        <f t="shared" si="363"/>
        <v>excluded</v>
      </c>
      <c r="L3849" s="5">
        <f t="shared" si="364"/>
        <v>0</v>
      </c>
      <c r="M3849" s="5">
        <f t="shared" si="365"/>
        <v>0</v>
      </c>
    </row>
    <row r="3850" spans="1:13">
      <c r="A3850" s="5">
        <v>5712</v>
      </c>
      <c r="B3850" s="5">
        <v>20</v>
      </c>
      <c r="C3850" s="5" t="s">
        <v>62</v>
      </c>
      <c r="D3850" s="5">
        <v>28</v>
      </c>
      <c r="E3850" s="5">
        <v>1</v>
      </c>
      <c r="F3850" s="8">
        <f t="shared" si="360"/>
        <v>3.5714285714285716</v>
      </c>
      <c r="G3850" s="5" t="str">
        <f>IF(COUNTIFS(Q3_SQL_Error_Concentration!$A:$A,A3850,Q3_SQL_Error_Concentration!$E:$E,B3850,Q3_SQL_Error_Concentration!$F:$F,C3850)=0,"",SUMIFS(Q3_SQL_Error_Concentration!$I:$I,Q3_SQL_Error_Concentration!$A:$A,A3850,Q3_SQL_Error_Concentration!$E:$E,B3850,Q3_SQL_Error_Concentration!$F:$F,C3850))</f>
        <v/>
      </c>
      <c r="H3850" s="5" t="str">
        <f t="shared" si="361"/>
        <v/>
      </c>
      <c r="I3850" s="5">
        <f>IF(D3850&gt;=Q3_Validation!$C$2,1,0)</f>
        <v>0</v>
      </c>
      <c r="J3850" s="8" t="str">
        <f t="shared" si="362"/>
        <v/>
      </c>
      <c r="K3850" s="5" t="str">
        <f t="shared" si="363"/>
        <v>excluded</v>
      </c>
      <c r="L3850" s="5">
        <f t="shared" si="364"/>
        <v>0</v>
      </c>
      <c r="M3850" s="5">
        <f t="shared" si="365"/>
        <v>0</v>
      </c>
    </row>
    <row r="3851" spans="1:13">
      <c r="A3851" s="5">
        <v>5712</v>
      </c>
      <c r="B3851" s="5">
        <v>21</v>
      </c>
      <c r="C3851" s="5" t="s">
        <v>63</v>
      </c>
      <c r="D3851" s="5">
        <v>22</v>
      </c>
      <c r="E3851" s="5">
        <v>1</v>
      </c>
      <c r="F3851" s="8">
        <f t="shared" si="360"/>
        <v>4.5454545454545459</v>
      </c>
      <c r="G3851" s="5" t="str">
        <f>IF(COUNTIFS(Q3_SQL_Error_Concentration!$A:$A,A3851,Q3_SQL_Error_Concentration!$E:$E,B3851,Q3_SQL_Error_Concentration!$F:$F,C3851)=0,"",SUMIFS(Q3_SQL_Error_Concentration!$I:$I,Q3_SQL_Error_Concentration!$A:$A,A3851,Q3_SQL_Error_Concentration!$E:$E,B3851,Q3_SQL_Error_Concentration!$F:$F,C3851))</f>
        <v/>
      </c>
      <c r="H3851" s="5" t="str">
        <f t="shared" si="361"/>
        <v/>
      </c>
      <c r="I3851" s="5">
        <f>IF(D3851&gt;=Q3_Validation!$C$2,1,0)</f>
        <v>0</v>
      </c>
      <c r="J3851" s="8" t="str">
        <f t="shared" si="362"/>
        <v/>
      </c>
      <c r="K3851" s="5" t="str">
        <f t="shared" si="363"/>
        <v>excluded</v>
      </c>
      <c r="L3851" s="5">
        <f t="shared" si="364"/>
        <v>0</v>
      </c>
      <c r="M3851" s="5">
        <f t="shared" si="365"/>
        <v>0</v>
      </c>
    </row>
    <row r="3852" spans="1:13">
      <c r="A3852" s="5">
        <v>5712</v>
      </c>
      <c r="B3852" s="5">
        <v>21</v>
      </c>
      <c r="C3852" s="5" t="s">
        <v>64</v>
      </c>
      <c r="D3852" s="5">
        <v>10</v>
      </c>
      <c r="E3852" s="5">
        <v>0</v>
      </c>
      <c r="F3852" s="8">
        <f t="shared" si="360"/>
        <v>0</v>
      </c>
      <c r="G3852" s="5" t="str">
        <f>IF(COUNTIFS(Q3_SQL_Error_Concentration!$A:$A,A3852,Q3_SQL_Error_Concentration!$E:$E,B3852,Q3_SQL_Error_Concentration!$F:$F,C3852)=0,"",SUMIFS(Q3_SQL_Error_Concentration!$I:$I,Q3_SQL_Error_Concentration!$A:$A,A3852,Q3_SQL_Error_Concentration!$E:$E,B3852,Q3_SQL_Error_Concentration!$F:$F,C3852))</f>
        <v/>
      </c>
      <c r="H3852" s="5" t="str">
        <f t="shared" si="361"/>
        <v/>
      </c>
      <c r="I3852" s="5">
        <f>IF(D3852&gt;=Q3_Validation!$C$2,1,0)</f>
        <v>0</v>
      </c>
      <c r="J3852" s="8" t="str">
        <f t="shared" si="362"/>
        <v/>
      </c>
      <c r="K3852" s="5" t="str">
        <f t="shared" si="363"/>
        <v>excluded</v>
      </c>
      <c r="L3852" s="5">
        <f t="shared" si="364"/>
        <v>0</v>
      </c>
      <c r="M3852" s="5">
        <f t="shared" si="365"/>
        <v>0</v>
      </c>
    </row>
    <row r="3853" spans="1:13">
      <c r="A3853" s="5">
        <v>5712</v>
      </c>
      <c r="B3853" s="5">
        <v>21</v>
      </c>
      <c r="C3853" s="5" t="s">
        <v>62</v>
      </c>
      <c r="D3853" s="5">
        <v>25</v>
      </c>
      <c r="E3853" s="5">
        <v>1</v>
      </c>
      <c r="F3853" s="8">
        <f t="shared" si="360"/>
        <v>4</v>
      </c>
      <c r="G3853" s="5" t="str">
        <f>IF(COUNTIFS(Q3_SQL_Error_Concentration!$A:$A,A3853,Q3_SQL_Error_Concentration!$E:$E,B3853,Q3_SQL_Error_Concentration!$F:$F,C3853)=0,"",SUMIFS(Q3_SQL_Error_Concentration!$I:$I,Q3_SQL_Error_Concentration!$A:$A,A3853,Q3_SQL_Error_Concentration!$E:$E,B3853,Q3_SQL_Error_Concentration!$F:$F,C3853))</f>
        <v/>
      </c>
      <c r="H3853" s="5" t="str">
        <f t="shared" si="361"/>
        <v/>
      </c>
      <c r="I3853" s="5">
        <f>IF(D3853&gt;=Q3_Validation!$C$2,1,0)</f>
        <v>0</v>
      </c>
      <c r="J3853" s="8" t="str">
        <f t="shared" si="362"/>
        <v/>
      </c>
      <c r="K3853" s="5" t="str">
        <f t="shared" si="363"/>
        <v>excluded</v>
      </c>
      <c r="L3853" s="5">
        <f t="shared" si="364"/>
        <v>0</v>
      </c>
      <c r="M3853" s="5">
        <f t="shared" si="365"/>
        <v>0</v>
      </c>
    </row>
    <row r="3854" spans="1:13">
      <c r="A3854" s="5">
        <v>5712</v>
      </c>
      <c r="B3854" s="5">
        <v>22</v>
      </c>
      <c r="C3854" s="5" t="s">
        <v>63</v>
      </c>
      <c r="D3854" s="5">
        <v>38</v>
      </c>
      <c r="E3854" s="5">
        <v>2</v>
      </c>
      <c r="F3854" s="8">
        <f t="shared" si="360"/>
        <v>5.2631578947368425</v>
      </c>
      <c r="G3854" s="5" t="str">
        <f>IF(COUNTIFS(Q3_SQL_Error_Concentration!$A:$A,A3854,Q3_SQL_Error_Concentration!$E:$E,B3854,Q3_SQL_Error_Concentration!$F:$F,C3854)=0,"",SUMIFS(Q3_SQL_Error_Concentration!$I:$I,Q3_SQL_Error_Concentration!$A:$A,A3854,Q3_SQL_Error_Concentration!$E:$E,B3854,Q3_SQL_Error_Concentration!$F:$F,C3854))</f>
        <v/>
      </c>
      <c r="H3854" s="5" t="str">
        <f t="shared" si="361"/>
        <v/>
      </c>
      <c r="I3854" s="5">
        <f>IF(D3854&gt;=Q3_Validation!$C$2,1,0)</f>
        <v>0</v>
      </c>
      <c r="J3854" s="8" t="str">
        <f t="shared" si="362"/>
        <v/>
      </c>
      <c r="K3854" s="5" t="str">
        <f t="shared" si="363"/>
        <v>excluded</v>
      </c>
      <c r="L3854" s="5">
        <f t="shared" si="364"/>
        <v>0</v>
      </c>
      <c r="M3854" s="5">
        <f t="shared" si="365"/>
        <v>0</v>
      </c>
    </row>
    <row r="3855" spans="1:13">
      <c r="A3855" s="5">
        <v>5712</v>
      </c>
      <c r="B3855" s="5">
        <v>22</v>
      </c>
      <c r="C3855" s="5" t="s">
        <v>64</v>
      </c>
      <c r="D3855" s="5">
        <v>8</v>
      </c>
      <c r="E3855" s="5">
        <v>0</v>
      </c>
      <c r="F3855" s="8">
        <f t="shared" si="360"/>
        <v>0</v>
      </c>
      <c r="G3855" s="5" t="str">
        <f>IF(COUNTIFS(Q3_SQL_Error_Concentration!$A:$A,A3855,Q3_SQL_Error_Concentration!$E:$E,B3855,Q3_SQL_Error_Concentration!$F:$F,C3855)=0,"",SUMIFS(Q3_SQL_Error_Concentration!$I:$I,Q3_SQL_Error_Concentration!$A:$A,A3855,Q3_SQL_Error_Concentration!$E:$E,B3855,Q3_SQL_Error_Concentration!$F:$F,C3855))</f>
        <v/>
      </c>
      <c r="H3855" s="5" t="str">
        <f t="shared" si="361"/>
        <v/>
      </c>
      <c r="I3855" s="5">
        <f>IF(D3855&gt;=Q3_Validation!$C$2,1,0)</f>
        <v>0</v>
      </c>
      <c r="J3855" s="8" t="str">
        <f t="shared" si="362"/>
        <v/>
      </c>
      <c r="K3855" s="5" t="str">
        <f t="shared" si="363"/>
        <v>excluded</v>
      </c>
      <c r="L3855" s="5">
        <f t="shared" si="364"/>
        <v>0</v>
      </c>
      <c r="M3855" s="5">
        <f t="shared" si="365"/>
        <v>0</v>
      </c>
    </row>
    <row r="3856" spans="1:13">
      <c r="A3856" s="5">
        <v>5712</v>
      </c>
      <c r="B3856" s="5">
        <v>22</v>
      </c>
      <c r="C3856" s="5" t="s">
        <v>62</v>
      </c>
      <c r="D3856" s="5">
        <v>32</v>
      </c>
      <c r="E3856" s="5">
        <v>0</v>
      </c>
      <c r="F3856" s="8">
        <f t="shared" si="360"/>
        <v>0</v>
      </c>
      <c r="G3856" s="5" t="str">
        <f>IF(COUNTIFS(Q3_SQL_Error_Concentration!$A:$A,A3856,Q3_SQL_Error_Concentration!$E:$E,B3856,Q3_SQL_Error_Concentration!$F:$F,C3856)=0,"",SUMIFS(Q3_SQL_Error_Concentration!$I:$I,Q3_SQL_Error_Concentration!$A:$A,A3856,Q3_SQL_Error_Concentration!$E:$E,B3856,Q3_SQL_Error_Concentration!$F:$F,C3856))</f>
        <v/>
      </c>
      <c r="H3856" s="5" t="str">
        <f t="shared" si="361"/>
        <v/>
      </c>
      <c r="I3856" s="5">
        <f>IF(D3856&gt;=Q3_Validation!$C$2,1,0)</f>
        <v>0</v>
      </c>
      <c r="J3856" s="8" t="str">
        <f t="shared" si="362"/>
        <v/>
      </c>
      <c r="K3856" s="5" t="str">
        <f t="shared" si="363"/>
        <v>excluded</v>
      </c>
      <c r="L3856" s="5">
        <f t="shared" si="364"/>
        <v>0</v>
      </c>
      <c r="M3856" s="5">
        <f t="shared" si="365"/>
        <v>0</v>
      </c>
    </row>
    <row r="3857" spans="1:13">
      <c r="A3857" s="5">
        <v>5712</v>
      </c>
      <c r="B3857" s="5">
        <v>23</v>
      </c>
      <c r="C3857" s="5" t="s">
        <v>63</v>
      </c>
      <c r="D3857" s="5">
        <v>3</v>
      </c>
      <c r="E3857" s="5">
        <v>0</v>
      </c>
      <c r="F3857" s="8">
        <f t="shared" si="360"/>
        <v>0</v>
      </c>
      <c r="G3857" s="5" t="str">
        <f>IF(COUNTIFS(Q3_SQL_Error_Concentration!$A:$A,A3857,Q3_SQL_Error_Concentration!$E:$E,B3857,Q3_SQL_Error_Concentration!$F:$F,C3857)=0,"",SUMIFS(Q3_SQL_Error_Concentration!$I:$I,Q3_SQL_Error_Concentration!$A:$A,A3857,Q3_SQL_Error_Concentration!$E:$E,B3857,Q3_SQL_Error_Concentration!$F:$F,C3857))</f>
        <v/>
      </c>
      <c r="H3857" s="5" t="str">
        <f t="shared" si="361"/>
        <v/>
      </c>
      <c r="I3857" s="5">
        <f>IF(D3857&gt;=Q3_Validation!$C$2,1,0)</f>
        <v>0</v>
      </c>
      <c r="J3857" s="8" t="str">
        <f t="shared" si="362"/>
        <v/>
      </c>
      <c r="K3857" s="5" t="str">
        <f t="shared" si="363"/>
        <v>excluded</v>
      </c>
      <c r="L3857" s="5">
        <f t="shared" si="364"/>
        <v>0</v>
      </c>
      <c r="M3857" s="5">
        <f t="shared" si="365"/>
        <v>0</v>
      </c>
    </row>
    <row r="3858" spans="1:13">
      <c r="A3858" s="5">
        <v>5712</v>
      </c>
      <c r="B3858" s="5">
        <v>23</v>
      </c>
      <c r="C3858" s="5" t="s">
        <v>62</v>
      </c>
      <c r="D3858" s="5">
        <v>2</v>
      </c>
      <c r="E3858" s="5">
        <v>0</v>
      </c>
      <c r="F3858" s="8">
        <f t="shared" si="360"/>
        <v>0</v>
      </c>
      <c r="G3858" s="5" t="str">
        <f>IF(COUNTIFS(Q3_SQL_Error_Concentration!$A:$A,A3858,Q3_SQL_Error_Concentration!$E:$E,B3858,Q3_SQL_Error_Concentration!$F:$F,C3858)=0,"",SUMIFS(Q3_SQL_Error_Concentration!$I:$I,Q3_SQL_Error_Concentration!$A:$A,A3858,Q3_SQL_Error_Concentration!$E:$E,B3858,Q3_SQL_Error_Concentration!$F:$F,C3858))</f>
        <v/>
      </c>
      <c r="H3858" s="5" t="str">
        <f t="shared" si="361"/>
        <v/>
      </c>
      <c r="I3858" s="5">
        <f>IF(D3858&gt;=Q3_Validation!$C$2,1,0)</f>
        <v>0</v>
      </c>
      <c r="J3858" s="8" t="str">
        <f t="shared" si="362"/>
        <v/>
      </c>
      <c r="K3858" s="5" t="str">
        <f t="shared" si="363"/>
        <v>excluded</v>
      </c>
      <c r="L3858" s="5">
        <f t="shared" si="364"/>
        <v>0</v>
      </c>
      <c r="M3858" s="5">
        <f t="shared" si="365"/>
        <v>0</v>
      </c>
    </row>
    <row r="3859" spans="1:13">
      <c r="A3859" s="5">
        <v>5719</v>
      </c>
      <c r="B3859" s="5">
        <v>0</v>
      </c>
      <c r="C3859" s="5" t="s">
        <v>63</v>
      </c>
      <c r="D3859" s="5">
        <v>403</v>
      </c>
      <c r="E3859" s="5">
        <v>4</v>
      </c>
      <c r="F3859" s="8">
        <f t="shared" si="360"/>
        <v>0.99255583126550873</v>
      </c>
      <c r="G3859" s="5" t="str">
        <f>IF(COUNTIFS(Q3_SQL_Error_Concentration!$A:$A,A3859,Q3_SQL_Error_Concentration!$E:$E,B3859,Q3_SQL_Error_Concentration!$F:$F,C3859)=0,"",SUMIFS(Q3_SQL_Error_Concentration!$I:$I,Q3_SQL_Error_Concentration!$A:$A,A3859,Q3_SQL_Error_Concentration!$E:$E,B3859,Q3_SQL_Error_Concentration!$F:$F,C3859))</f>
        <v/>
      </c>
      <c r="H3859" s="5" t="str">
        <f t="shared" si="361"/>
        <v/>
      </c>
      <c r="I3859" s="5">
        <f>IF(D3859&gt;=Q3_Validation!$C$2,1,0)</f>
        <v>0</v>
      </c>
      <c r="J3859" s="8" t="str">
        <f t="shared" si="362"/>
        <v/>
      </c>
      <c r="K3859" s="5" t="str">
        <f t="shared" si="363"/>
        <v>excluded</v>
      </c>
      <c r="L3859" s="5">
        <f t="shared" si="364"/>
        <v>2</v>
      </c>
      <c r="M3859" s="5">
        <f t="shared" si="365"/>
        <v>0</v>
      </c>
    </row>
    <row r="3860" spans="1:13">
      <c r="A3860" s="5">
        <v>5719</v>
      </c>
      <c r="B3860" s="5">
        <v>0</v>
      </c>
      <c r="C3860" s="5" t="s">
        <v>62</v>
      </c>
      <c r="D3860" s="5">
        <v>572</v>
      </c>
      <c r="E3860" s="5">
        <v>3</v>
      </c>
      <c r="F3860" s="8">
        <f t="shared" si="360"/>
        <v>0.52447552447552448</v>
      </c>
      <c r="G3860" s="5" t="str">
        <f>IF(COUNTIFS(Q3_SQL_Error_Concentration!$A:$A,A3860,Q3_SQL_Error_Concentration!$E:$E,B3860,Q3_SQL_Error_Concentration!$F:$F,C3860)=0,"",SUMIFS(Q3_SQL_Error_Concentration!$I:$I,Q3_SQL_Error_Concentration!$A:$A,A3860,Q3_SQL_Error_Concentration!$E:$E,B3860,Q3_SQL_Error_Concentration!$F:$F,C3860))</f>
        <v/>
      </c>
      <c r="H3860" s="5" t="str">
        <f t="shared" si="361"/>
        <v/>
      </c>
      <c r="I3860" s="5">
        <f>IF(D3860&gt;=Q3_Validation!$C$2,1,0)</f>
        <v>0</v>
      </c>
      <c r="J3860" s="8" t="str">
        <f t="shared" si="362"/>
        <v/>
      </c>
      <c r="K3860" s="5" t="str">
        <f t="shared" si="363"/>
        <v>excluded</v>
      </c>
      <c r="L3860" s="5">
        <f t="shared" si="364"/>
        <v>2</v>
      </c>
      <c r="M3860" s="5">
        <f t="shared" si="365"/>
        <v>0</v>
      </c>
    </row>
    <row r="3861" spans="1:13">
      <c r="A3861" s="5">
        <v>5719</v>
      </c>
      <c r="B3861" s="5">
        <v>1</v>
      </c>
      <c r="C3861" s="5" t="s">
        <v>63</v>
      </c>
      <c r="D3861" s="5">
        <v>571</v>
      </c>
      <c r="E3861" s="5">
        <v>10</v>
      </c>
      <c r="F3861" s="8">
        <f t="shared" si="360"/>
        <v>1.7513134851138354</v>
      </c>
      <c r="G3861" s="5" t="str">
        <f>IF(COUNTIFS(Q3_SQL_Error_Concentration!$A:$A,A3861,Q3_SQL_Error_Concentration!$E:$E,B3861,Q3_SQL_Error_Concentration!$F:$F,C3861)=0,"",SUMIFS(Q3_SQL_Error_Concentration!$I:$I,Q3_SQL_Error_Concentration!$A:$A,A3861,Q3_SQL_Error_Concentration!$E:$E,B3861,Q3_SQL_Error_Concentration!$F:$F,C3861))</f>
        <v/>
      </c>
      <c r="H3861" s="5" t="str">
        <f t="shared" si="361"/>
        <v/>
      </c>
      <c r="I3861" s="5">
        <f>IF(D3861&gt;=Q3_Validation!$C$2,1,0)</f>
        <v>0</v>
      </c>
      <c r="J3861" s="8" t="str">
        <f t="shared" si="362"/>
        <v/>
      </c>
      <c r="K3861" s="5" t="str">
        <f t="shared" si="363"/>
        <v>excluded</v>
      </c>
      <c r="L3861" s="5">
        <f t="shared" si="364"/>
        <v>2</v>
      </c>
      <c r="M3861" s="5">
        <f t="shared" si="365"/>
        <v>0</v>
      </c>
    </row>
    <row r="3862" spans="1:13">
      <c r="A3862" s="5">
        <v>5719</v>
      </c>
      <c r="B3862" s="5">
        <v>1</v>
      </c>
      <c r="C3862" s="5" t="s">
        <v>64</v>
      </c>
      <c r="D3862" s="5">
        <v>2</v>
      </c>
      <c r="E3862" s="5">
        <v>0</v>
      </c>
      <c r="F3862" s="8">
        <f t="shared" si="360"/>
        <v>0</v>
      </c>
      <c r="G3862" s="5" t="str">
        <f>IF(COUNTIFS(Q3_SQL_Error_Concentration!$A:$A,A3862,Q3_SQL_Error_Concentration!$E:$E,B3862,Q3_SQL_Error_Concentration!$F:$F,C3862)=0,"",SUMIFS(Q3_SQL_Error_Concentration!$I:$I,Q3_SQL_Error_Concentration!$A:$A,A3862,Q3_SQL_Error_Concentration!$E:$E,B3862,Q3_SQL_Error_Concentration!$F:$F,C3862))</f>
        <v/>
      </c>
      <c r="H3862" s="5" t="str">
        <f t="shared" si="361"/>
        <v/>
      </c>
      <c r="I3862" s="5">
        <f>IF(D3862&gt;=Q3_Validation!$C$2,1,0)</f>
        <v>0</v>
      </c>
      <c r="J3862" s="8" t="str">
        <f t="shared" si="362"/>
        <v/>
      </c>
      <c r="K3862" s="5" t="str">
        <f t="shared" si="363"/>
        <v>excluded</v>
      </c>
      <c r="L3862" s="5">
        <f t="shared" si="364"/>
        <v>2</v>
      </c>
      <c r="M3862" s="5">
        <f t="shared" si="365"/>
        <v>0</v>
      </c>
    </row>
    <row r="3863" spans="1:13">
      <c r="A3863" s="5">
        <v>5719</v>
      </c>
      <c r="B3863" s="5">
        <v>1</v>
      </c>
      <c r="C3863" s="5" t="s">
        <v>62</v>
      </c>
      <c r="D3863" s="5">
        <v>777</v>
      </c>
      <c r="E3863" s="5">
        <v>14</v>
      </c>
      <c r="F3863" s="8">
        <f t="shared" si="360"/>
        <v>1.8018018018018018</v>
      </c>
      <c r="G3863" s="5" t="str">
        <f>IF(COUNTIFS(Q3_SQL_Error_Concentration!$A:$A,A3863,Q3_SQL_Error_Concentration!$E:$E,B3863,Q3_SQL_Error_Concentration!$F:$F,C3863)=0,"",SUMIFS(Q3_SQL_Error_Concentration!$I:$I,Q3_SQL_Error_Concentration!$A:$A,A3863,Q3_SQL_Error_Concentration!$E:$E,B3863,Q3_SQL_Error_Concentration!$F:$F,C3863))</f>
        <v/>
      </c>
      <c r="H3863" s="5" t="str">
        <f t="shared" si="361"/>
        <v/>
      </c>
      <c r="I3863" s="5">
        <f>IF(D3863&gt;=Q3_Validation!$C$2,1,0)</f>
        <v>1</v>
      </c>
      <c r="J3863" s="8">
        <f t="shared" si="362"/>
        <v>1.8018018018018018</v>
      </c>
      <c r="K3863" s="5" t="str">
        <f t="shared" si="363"/>
        <v>normal</v>
      </c>
      <c r="L3863" s="5">
        <f t="shared" si="364"/>
        <v>2</v>
      </c>
      <c r="M3863" s="5">
        <f t="shared" si="365"/>
        <v>0</v>
      </c>
    </row>
    <row r="3864" spans="1:13">
      <c r="A3864" s="5">
        <v>5719</v>
      </c>
      <c r="B3864" s="5">
        <v>2</v>
      </c>
      <c r="C3864" s="5" t="s">
        <v>63</v>
      </c>
      <c r="D3864" s="5">
        <v>460</v>
      </c>
      <c r="E3864" s="5">
        <v>14</v>
      </c>
      <c r="F3864" s="8">
        <f t="shared" si="360"/>
        <v>3.0434782608695654</v>
      </c>
      <c r="G3864" s="5" t="str">
        <f>IF(COUNTIFS(Q3_SQL_Error_Concentration!$A:$A,A3864,Q3_SQL_Error_Concentration!$E:$E,B3864,Q3_SQL_Error_Concentration!$F:$F,C3864)=0,"",SUMIFS(Q3_SQL_Error_Concentration!$I:$I,Q3_SQL_Error_Concentration!$A:$A,A3864,Q3_SQL_Error_Concentration!$E:$E,B3864,Q3_SQL_Error_Concentration!$F:$F,C3864))</f>
        <v/>
      </c>
      <c r="H3864" s="5" t="str">
        <f t="shared" si="361"/>
        <v/>
      </c>
      <c r="I3864" s="5">
        <f>IF(D3864&gt;=Q3_Validation!$C$2,1,0)</f>
        <v>0</v>
      </c>
      <c r="J3864" s="8" t="str">
        <f t="shared" si="362"/>
        <v/>
      </c>
      <c r="K3864" s="5" t="str">
        <f t="shared" si="363"/>
        <v>excluded</v>
      </c>
      <c r="L3864" s="5">
        <f t="shared" si="364"/>
        <v>2</v>
      </c>
      <c r="M3864" s="5">
        <f t="shared" si="365"/>
        <v>0</v>
      </c>
    </row>
    <row r="3865" spans="1:13">
      <c r="A3865" s="5">
        <v>5719</v>
      </c>
      <c r="B3865" s="5">
        <v>2</v>
      </c>
      <c r="C3865" s="5" t="s">
        <v>62</v>
      </c>
      <c r="D3865" s="5">
        <v>558</v>
      </c>
      <c r="E3865" s="5">
        <v>11</v>
      </c>
      <c r="F3865" s="8">
        <f t="shared" si="360"/>
        <v>1.9713261648745519</v>
      </c>
      <c r="G3865" s="5" t="str">
        <f>IF(COUNTIFS(Q3_SQL_Error_Concentration!$A:$A,A3865,Q3_SQL_Error_Concentration!$E:$E,B3865,Q3_SQL_Error_Concentration!$F:$F,C3865)=0,"",SUMIFS(Q3_SQL_Error_Concentration!$I:$I,Q3_SQL_Error_Concentration!$A:$A,A3865,Q3_SQL_Error_Concentration!$E:$E,B3865,Q3_SQL_Error_Concentration!$F:$F,C3865))</f>
        <v/>
      </c>
      <c r="H3865" s="5" t="str">
        <f t="shared" si="361"/>
        <v/>
      </c>
      <c r="I3865" s="5">
        <f>IF(D3865&gt;=Q3_Validation!$C$2,1,0)</f>
        <v>0</v>
      </c>
      <c r="J3865" s="8" t="str">
        <f t="shared" si="362"/>
        <v/>
      </c>
      <c r="K3865" s="5" t="str">
        <f t="shared" si="363"/>
        <v>excluded</v>
      </c>
      <c r="L3865" s="5">
        <f t="shared" si="364"/>
        <v>2</v>
      </c>
      <c r="M3865" s="5">
        <f t="shared" si="365"/>
        <v>0</v>
      </c>
    </row>
    <row r="3866" spans="1:13">
      <c r="A3866" s="5">
        <v>5719</v>
      </c>
      <c r="B3866" s="5">
        <v>3</v>
      </c>
      <c r="C3866" s="5" t="s">
        <v>63</v>
      </c>
      <c r="D3866" s="5">
        <v>558</v>
      </c>
      <c r="E3866" s="5">
        <v>13</v>
      </c>
      <c r="F3866" s="8">
        <f t="shared" si="360"/>
        <v>2.3297491039426523</v>
      </c>
      <c r="G3866" s="5" t="str">
        <f>IF(COUNTIFS(Q3_SQL_Error_Concentration!$A:$A,A3866,Q3_SQL_Error_Concentration!$E:$E,B3866,Q3_SQL_Error_Concentration!$F:$F,C3866)=0,"",SUMIFS(Q3_SQL_Error_Concentration!$I:$I,Q3_SQL_Error_Concentration!$A:$A,A3866,Q3_SQL_Error_Concentration!$E:$E,B3866,Q3_SQL_Error_Concentration!$F:$F,C3866))</f>
        <v/>
      </c>
      <c r="H3866" s="5" t="str">
        <f t="shared" si="361"/>
        <v/>
      </c>
      <c r="I3866" s="5">
        <f>IF(D3866&gt;=Q3_Validation!$C$2,1,0)</f>
        <v>0</v>
      </c>
      <c r="J3866" s="8" t="str">
        <f t="shared" si="362"/>
        <v/>
      </c>
      <c r="K3866" s="5" t="str">
        <f t="shared" si="363"/>
        <v>excluded</v>
      </c>
      <c r="L3866" s="5">
        <f t="shared" si="364"/>
        <v>2</v>
      </c>
      <c r="M3866" s="5">
        <f t="shared" si="365"/>
        <v>0</v>
      </c>
    </row>
    <row r="3867" spans="1:13">
      <c r="A3867" s="5">
        <v>5719</v>
      </c>
      <c r="B3867" s="5">
        <v>3</v>
      </c>
      <c r="C3867" s="5" t="s">
        <v>64</v>
      </c>
      <c r="D3867" s="5">
        <v>1</v>
      </c>
      <c r="E3867" s="5">
        <v>0</v>
      </c>
      <c r="F3867" s="8">
        <f t="shared" si="360"/>
        <v>0</v>
      </c>
      <c r="G3867" s="5" t="str">
        <f>IF(COUNTIFS(Q3_SQL_Error_Concentration!$A:$A,A3867,Q3_SQL_Error_Concentration!$E:$E,B3867,Q3_SQL_Error_Concentration!$F:$F,C3867)=0,"",SUMIFS(Q3_SQL_Error_Concentration!$I:$I,Q3_SQL_Error_Concentration!$A:$A,A3867,Q3_SQL_Error_Concentration!$E:$E,B3867,Q3_SQL_Error_Concentration!$F:$F,C3867))</f>
        <v/>
      </c>
      <c r="H3867" s="5" t="str">
        <f t="shared" si="361"/>
        <v/>
      </c>
      <c r="I3867" s="5">
        <f>IF(D3867&gt;=Q3_Validation!$C$2,1,0)</f>
        <v>0</v>
      </c>
      <c r="J3867" s="8" t="str">
        <f t="shared" si="362"/>
        <v/>
      </c>
      <c r="K3867" s="5" t="str">
        <f t="shared" si="363"/>
        <v>excluded</v>
      </c>
      <c r="L3867" s="5">
        <f t="shared" si="364"/>
        <v>2</v>
      </c>
      <c r="M3867" s="5">
        <f t="shared" si="365"/>
        <v>0</v>
      </c>
    </row>
    <row r="3868" spans="1:13">
      <c r="A3868" s="5">
        <v>5719</v>
      </c>
      <c r="B3868" s="5">
        <v>3</v>
      </c>
      <c r="C3868" s="5" t="s">
        <v>62</v>
      </c>
      <c r="D3868" s="5">
        <v>812</v>
      </c>
      <c r="E3868" s="5">
        <v>17</v>
      </c>
      <c r="F3868" s="8">
        <f t="shared" si="360"/>
        <v>2.0935960591133007</v>
      </c>
      <c r="G3868" s="5" t="str">
        <f>IF(COUNTIFS(Q3_SQL_Error_Concentration!$A:$A,A3868,Q3_SQL_Error_Concentration!$E:$E,B3868,Q3_SQL_Error_Concentration!$F:$F,C3868)=0,"",SUMIFS(Q3_SQL_Error_Concentration!$I:$I,Q3_SQL_Error_Concentration!$A:$A,A3868,Q3_SQL_Error_Concentration!$E:$E,B3868,Q3_SQL_Error_Concentration!$F:$F,C3868))</f>
        <v/>
      </c>
      <c r="H3868" s="5" t="str">
        <f t="shared" si="361"/>
        <v/>
      </c>
      <c r="I3868" s="5">
        <f>IF(D3868&gt;=Q3_Validation!$C$2,1,0)</f>
        <v>1</v>
      </c>
      <c r="J3868" s="8">
        <f t="shared" si="362"/>
        <v>2.0935960591133007</v>
      </c>
      <c r="K3868" s="5" t="str">
        <f t="shared" si="363"/>
        <v>normal</v>
      </c>
      <c r="L3868" s="5">
        <f t="shared" si="364"/>
        <v>2</v>
      </c>
      <c r="M3868" s="5">
        <f t="shared" si="365"/>
        <v>0</v>
      </c>
    </row>
    <row r="3869" spans="1:13">
      <c r="A3869" s="5">
        <v>5719</v>
      </c>
      <c r="B3869" s="5">
        <v>4</v>
      </c>
      <c r="C3869" s="5" t="s">
        <v>63</v>
      </c>
      <c r="D3869" s="5">
        <v>725</v>
      </c>
      <c r="E3869" s="5">
        <v>10</v>
      </c>
      <c r="F3869" s="8">
        <f t="shared" si="360"/>
        <v>1.3793103448275863</v>
      </c>
      <c r="G3869" s="5" t="str">
        <f>IF(COUNTIFS(Q3_SQL_Error_Concentration!$A:$A,A3869,Q3_SQL_Error_Concentration!$E:$E,B3869,Q3_SQL_Error_Concentration!$F:$F,C3869)=0,"",SUMIFS(Q3_SQL_Error_Concentration!$I:$I,Q3_SQL_Error_Concentration!$A:$A,A3869,Q3_SQL_Error_Concentration!$E:$E,B3869,Q3_SQL_Error_Concentration!$F:$F,C3869))</f>
        <v/>
      </c>
      <c r="H3869" s="5" t="str">
        <f t="shared" si="361"/>
        <v/>
      </c>
      <c r="I3869" s="5">
        <f>IF(D3869&gt;=Q3_Validation!$C$2,1,0)</f>
        <v>1</v>
      </c>
      <c r="J3869" s="8">
        <f t="shared" si="362"/>
        <v>1.3793103448275863</v>
      </c>
      <c r="K3869" s="5" t="str">
        <f t="shared" si="363"/>
        <v>normal</v>
      </c>
      <c r="L3869" s="5">
        <f t="shared" si="364"/>
        <v>2</v>
      </c>
      <c r="M3869" s="5">
        <f t="shared" si="365"/>
        <v>0</v>
      </c>
    </row>
    <row r="3870" spans="1:13">
      <c r="A3870" s="5">
        <v>5719</v>
      </c>
      <c r="B3870" s="5">
        <v>4</v>
      </c>
      <c r="C3870" s="5" t="s">
        <v>64</v>
      </c>
      <c r="D3870" s="5">
        <v>4</v>
      </c>
      <c r="E3870" s="5">
        <v>0</v>
      </c>
      <c r="F3870" s="8">
        <f t="shared" si="360"/>
        <v>0</v>
      </c>
      <c r="G3870" s="5" t="str">
        <f>IF(COUNTIFS(Q3_SQL_Error_Concentration!$A:$A,A3870,Q3_SQL_Error_Concentration!$E:$E,B3870,Q3_SQL_Error_Concentration!$F:$F,C3870)=0,"",SUMIFS(Q3_SQL_Error_Concentration!$I:$I,Q3_SQL_Error_Concentration!$A:$A,A3870,Q3_SQL_Error_Concentration!$E:$E,B3870,Q3_SQL_Error_Concentration!$F:$F,C3870))</f>
        <v/>
      </c>
      <c r="H3870" s="5" t="str">
        <f t="shared" si="361"/>
        <v/>
      </c>
      <c r="I3870" s="5">
        <f>IF(D3870&gt;=Q3_Validation!$C$2,1,0)</f>
        <v>0</v>
      </c>
      <c r="J3870" s="8" t="str">
        <f t="shared" si="362"/>
        <v/>
      </c>
      <c r="K3870" s="5" t="str">
        <f t="shared" si="363"/>
        <v>excluded</v>
      </c>
      <c r="L3870" s="5">
        <f t="shared" si="364"/>
        <v>2</v>
      </c>
      <c r="M3870" s="5">
        <f t="shared" si="365"/>
        <v>0</v>
      </c>
    </row>
    <row r="3871" spans="1:13">
      <c r="A3871" s="5">
        <v>5719</v>
      </c>
      <c r="B3871" s="5">
        <v>4</v>
      </c>
      <c r="C3871" s="5" t="s">
        <v>62</v>
      </c>
      <c r="D3871" s="5">
        <v>802</v>
      </c>
      <c r="E3871" s="5">
        <v>16</v>
      </c>
      <c r="F3871" s="8">
        <f t="shared" si="360"/>
        <v>1.9950124688279303</v>
      </c>
      <c r="G3871" s="5" t="str">
        <f>IF(COUNTIFS(Q3_SQL_Error_Concentration!$A:$A,A3871,Q3_SQL_Error_Concentration!$E:$E,B3871,Q3_SQL_Error_Concentration!$F:$F,C3871)=0,"",SUMIFS(Q3_SQL_Error_Concentration!$I:$I,Q3_SQL_Error_Concentration!$A:$A,A3871,Q3_SQL_Error_Concentration!$E:$E,B3871,Q3_SQL_Error_Concentration!$F:$F,C3871))</f>
        <v/>
      </c>
      <c r="H3871" s="5" t="str">
        <f t="shared" si="361"/>
        <v/>
      </c>
      <c r="I3871" s="5">
        <f>IF(D3871&gt;=Q3_Validation!$C$2,1,0)</f>
        <v>1</v>
      </c>
      <c r="J3871" s="8">
        <f t="shared" si="362"/>
        <v>1.9950124688279303</v>
      </c>
      <c r="K3871" s="5" t="str">
        <f t="shared" si="363"/>
        <v>normal</v>
      </c>
      <c r="L3871" s="5">
        <f t="shared" si="364"/>
        <v>2</v>
      </c>
      <c r="M3871" s="5">
        <f t="shared" si="365"/>
        <v>0</v>
      </c>
    </row>
    <row r="3872" spans="1:13">
      <c r="A3872" s="5">
        <v>5719</v>
      </c>
      <c r="B3872" s="5">
        <v>5</v>
      </c>
      <c r="C3872" s="5" t="s">
        <v>63</v>
      </c>
      <c r="D3872" s="5">
        <v>553</v>
      </c>
      <c r="E3872" s="5">
        <v>11</v>
      </c>
      <c r="F3872" s="8">
        <f t="shared" si="360"/>
        <v>1.9891500904159132</v>
      </c>
      <c r="G3872" s="5" t="str">
        <f>IF(COUNTIFS(Q3_SQL_Error_Concentration!$A:$A,A3872,Q3_SQL_Error_Concentration!$E:$E,B3872,Q3_SQL_Error_Concentration!$F:$F,C3872)=0,"",SUMIFS(Q3_SQL_Error_Concentration!$I:$I,Q3_SQL_Error_Concentration!$A:$A,A3872,Q3_SQL_Error_Concentration!$E:$E,B3872,Q3_SQL_Error_Concentration!$F:$F,C3872))</f>
        <v/>
      </c>
      <c r="H3872" s="5" t="str">
        <f t="shared" si="361"/>
        <v/>
      </c>
      <c r="I3872" s="5">
        <f>IF(D3872&gt;=Q3_Validation!$C$2,1,0)</f>
        <v>0</v>
      </c>
      <c r="J3872" s="8" t="str">
        <f t="shared" si="362"/>
        <v/>
      </c>
      <c r="K3872" s="5" t="str">
        <f t="shared" si="363"/>
        <v>excluded</v>
      </c>
      <c r="L3872" s="5">
        <f t="shared" si="364"/>
        <v>2</v>
      </c>
      <c r="M3872" s="5">
        <f t="shared" si="365"/>
        <v>0</v>
      </c>
    </row>
    <row r="3873" spans="1:13">
      <c r="A3873" s="5">
        <v>5719</v>
      </c>
      <c r="B3873" s="5">
        <v>5</v>
      </c>
      <c r="C3873" s="5" t="s">
        <v>64</v>
      </c>
      <c r="D3873" s="5">
        <v>11</v>
      </c>
      <c r="E3873" s="5">
        <v>0</v>
      </c>
      <c r="F3873" s="8">
        <f t="shared" si="360"/>
        <v>0</v>
      </c>
      <c r="G3873" s="5" t="str">
        <f>IF(COUNTIFS(Q3_SQL_Error_Concentration!$A:$A,A3873,Q3_SQL_Error_Concentration!$E:$E,B3873,Q3_SQL_Error_Concentration!$F:$F,C3873)=0,"",SUMIFS(Q3_SQL_Error_Concentration!$I:$I,Q3_SQL_Error_Concentration!$A:$A,A3873,Q3_SQL_Error_Concentration!$E:$E,B3873,Q3_SQL_Error_Concentration!$F:$F,C3873))</f>
        <v/>
      </c>
      <c r="H3873" s="5" t="str">
        <f t="shared" si="361"/>
        <v/>
      </c>
      <c r="I3873" s="5">
        <f>IF(D3873&gt;=Q3_Validation!$C$2,1,0)</f>
        <v>0</v>
      </c>
      <c r="J3873" s="8" t="str">
        <f t="shared" si="362"/>
        <v/>
      </c>
      <c r="K3873" s="5" t="str">
        <f t="shared" si="363"/>
        <v>excluded</v>
      </c>
      <c r="L3873" s="5">
        <f t="shared" si="364"/>
        <v>2</v>
      </c>
      <c r="M3873" s="5">
        <f t="shared" si="365"/>
        <v>0</v>
      </c>
    </row>
    <row r="3874" spans="1:13">
      <c r="A3874" s="5">
        <v>5719</v>
      </c>
      <c r="B3874" s="5">
        <v>5</v>
      </c>
      <c r="C3874" s="5" t="s">
        <v>62</v>
      </c>
      <c r="D3874" s="5">
        <v>819</v>
      </c>
      <c r="E3874" s="5">
        <v>18</v>
      </c>
      <c r="F3874" s="8">
        <f t="shared" si="360"/>
        <v>2.197802197802198</v>
      </c>
      <c r="G3874" s="5">
        <f>IF(COUNTIFS(Q3_SQL_Error_Concentration!$A:$A,A3874,Q3_SQL_Error_Concentration!$E:$E,B3874,Q3_SQL_Error_Concentration!$F:$F,C3874)=0,"",SUMIFS(Q3_SQL_Error_Concentration!$I:$I,Q3_SQL_Error_Concentration!$A:$A,A3874,Q3_SQL_Error_Concentration!$E:$E,B3874,Q3_SQL_Error_Concentration!$F:$F,C3874))</f>
        <v>2.1978</v>
      </c>
      <c r="H3874" s="5" t="str">
        <f t="shared" si="361"/>
        <v>PASS</v>
      </c>
      <c r="I3874" s="5">
        <f>IF(D3874&gt;=Q3_Validation!$C$2,1,0)</f>
        <v>1</v>
      </c>
      <c r="J3874" s="8">
        <f t="shared" si="362"/>
        <v>2.197802197802198</v>
      </c>
      <c r="K3874" s="5" t="str">
        <f t="shared" si="363"/>
        <v>high-error</v>
      </c>
      <c r="L3874" s="5">
        <f t="shared" si="364"/>
        <v>2</v>
      </c>
      <c r="M3874" s="5">
        <f t="shared" si="365"/>
        <v>1</v>
      </c>
    </row>
    <row r="3875" spans="1:13">
      <c r="A3875" s="5">
        <v>5719</v>
      </c>
      <c r="B3875" s="5">
        <v>6</v>
      </c>
      <c r="C3875" s="5" t="s">
        <v>63</v>
      </c>
      <c r="D3875" s="5">
        <v>1728</v>
      </c>
      <c r="E3875" s="5">
        <v>36</v>
      </c>
      <c r="F3875" s="8">
        <f t="shared" si="360"/>
        <v>2.0833333333333335</v>
      </c>
      <c r="G3875" s="5" t="str">
        <f>IF(COUNTIFS(Q3_SQL_Error_Concentration!$A:$A,A3875,Q3_SQL_Error_Concentration!$E:$E,B3875,Q3_SQL_Error_Concentration!$F:$F,C3875)=0,"",SUMIFS(Q3_SQL_Error_Concentration!$I:$I,Q3_SQL_Error_Concentration!$A:$A,A3875,Q3_SQL_Error_Concentration!$E:$E,B3875,Q3_SQL_Error_Concentration!$F:$F,C3875))</f>
        <v/>
      </c>
      <c r="H3875" s="5" t="str">
        <f t="shared" si="361"/>
        <v/>
      </c>
      <c r="I3875" s="5">
        <f>IF(D3875&gt;=Q3_Validation!$C$2,1,0)</f>
        <v>1</v>
      </c>
      <c r="J3875" s="8">
        <f t="shared" si="362"/>
        <v>2.0833333333333335</v>
      </c>
      <c r="K3875" s="5" t="str">
        <f t="shared" si="363"/>
        <v>normal</v>
      </c>
      <c r="L3875" s="5">
        <f t="shared" si="364"/>
        <v>2</v>
      </c>
      <c r="M3875" s="5">
        <f t="shared" si="365"/>
        <v>0</v>
      </c>
    </row>
    <row r="3876" spans="1:13">
      <c r="A3876" s="5">
        <v>5719</v>
      </c>
      <c r="B3876" s="5">
        <v>6</v>
      </c>
      <c r="C3876" s="5" t="s">
        <v>64</v>
      </c>
      <c r="D3876" s="5">
        <v>26</v>
      </c>
      <c r="E3876" s="5">
        <v>1</v>
      </c>
      <c r="F3876" s="8">
        <f t="shared" si="360"/>
        <v>3.8461538461538463</v>
      </c>
      <c r="G3876" s="5" t="str">
        <f>IF(COUNTIFS(Q3_SQL_Error_Concentration!$A:$A,A3876,Q3_SQL_Error_Concentration!$E:$E,B3876,Q3_SQL_Error_Concentration!$F:$F,C3876)=0,"",SUMIFS(Q3_SQL_Error_Concentration!$I:$I,Q3_SQL_Error_Concentration!$A:$A,A3876,Q3_SQL_Error_Concentration!$E:$E,B3876,Q3_SQL_Error_Concentration!$F:$F,C3876))</f>
        <v/>
      </c>
      <c r="H3876" s="5" t="str">
        <f t="shared" si="361"/>
        <v/>
      </c>
      <c r="I3876" s="5">
        <f>IF(D3876&gt;=Q3_Validation!$C$2,1,0)</f>
        <v>0</v>
      </c>
      <c r="J3876" s="8" t="str">
        <f t="shared" si="362"/>
        <v/>
      </c>
      <c r="K3876" s="5" t="str">
        <f t="shared" si="363"/>
        <v>excluded</v>
      </c>
      <c r="L3876" s="5">
        <f t="shared" si="364"/>
        <v>2</v>
      </c>
      <c r="M3876" s="5">
        <f t="shared" si="365"/>
        <v>0</v>
      </c>
    </row>
    <row r="3877" spans="1:13">
      <c r="A3877" s="5">
        <v>5719</v>
      </c>
      <c r="B3877" s="5">
        <v>6</v>
      </c>
      <c r="C3877" s="5" t="s">
        <v>62</v>
      </c>
      <c r="D3877" s="5">
        <v>2340</v>
      </c>
      <c r="E3877" s="5">
        <v>42</v>
      </c>
      <c r="F3877" s="8">
        <f t="shared" si="360"/>
        <v>1.7948717948717949</v>
      </c>
      <c r="G3877" s="5" t="str">
        <f>IF(COUNTIFS(Q3_SQL_Error_Concentration!$A:$A,A3877,Q3_SQL_Error_Concentration!$E:$E,B3877,Q3_SQL_Error_Concentration!$F:$F,C3877)=0,"",SUMIFS(Q3_SQL_Error_Concentration!$I:$I,Q3_SQL_Error_Concentration!$A:$A,A3877,Q3_SQL_Error_Concentration!$E:$E,B3877,Q3_SQL_Error_Concentration!$F:$F,C3877))</f>
        <v/>
      </c>
      <c r="H3877" s="5" t="str">
        <f t="shared" si="361"/>
        <v/>
      </c>
      <c r="I3877" s="5">
        <f>IF(D3877&gt;=Q3_Validation!$C$2,1,0)</f>
        <v>1</v>
      </c>
      <c r="J3877" s="8">
        <f t="shared" si="362"/>
        <v>1.7948717948717949</v>
      </c>
      <c r="K3877" s="5" t="str">
        <f t="shared" si="363"/>
        <v>normal</v>
      </c>
      <c r="L3877" s="5">
        <f t="shared" si="364"/>
        <v>2</v>
      </c>
      <c r="M3877" s="5">
        <f t="shared" si="365"/>
        <v>0</v>
      </c>
    </row>
    <row r="3878" spans="1:13">
      <c r="A3878" s="5">
        <v>5719</v>
      </c>
      <c r="B3878" s="5">
        <v>7</v>
      </c>
      <c r="C3878" s="5" t="s">
        <v>63</v>
      </c>
      <c r="D3878" s="5">
        <v>2137</v>
      </c>
      <c r="E3878" s="5">
        <v>34</v>
      </c>
      <c r="F3878" s="8">
        <f t="shared" si="360"/>
        <v>1.5910154422087037</v>
      </c>
      <c r="G3878" s="5" t="str">
        <f>IF(COUNTIFS(Q3_SQL_Error_Concentration!$A:$A,A3878,Q3_SQL_Error_Concentration!$E:$E,B3878,Q3_SQL_Error_Concentration!$F:$F,C3878)=0,"",SUMIFS(Q3_SQL_Error_Concentration!$I:$I,Q3_SQL_Error_Concentration!$A:$A,A3878,Q3_SQL_Error_Concentration!$E:$E,B3878,Q3_SQL_Error_Concentration!$F:$F,C3878))</f>
        <v/>
      </c>
      <c r="H3878" s="5" t="str">
        <f t="shared" si="361"/>
        <v/>
      </c>
      <c r="I3878" s="5">
        <f>IF(D3878&gt;=Q3_Validation!$C$2,1,0)</f>
        <v>1</v>
      </c>
      <c r="J3878" s="8">
        <f t="shared" si="362"/>
        <v>1.5910154422087037</v>
      </c>
      <c r="K3878" s="5" t="str">
        <f t="shared" si="363"/>
        <v>normal</v>
      </c>
      <c r="L3878" s="5">
        <f t="shared" si="364"/>
        <v>2</v>
      </c>
      <c r="M3878" s="5">
        <f t="shared" si="365"/>
        <v>0</v>
      </c>
    </row>
    <row r="3879" spans="1:13">
      <c r="A3879" s="5">
        <v>5719</v>
      </c>
      <c r="B3879" s="5">
        <v>7</v>
      </c>
      <c r="C3879" s="5" t="s">
        <v>64</v>
      </c>
      <c r="D3879" s="5">
        <v>25</v>
      </c>
      <c r="E3879" s="5">
        <v>1</v>
      </c>
      <c r="F3879" s="8">
        <f t="shared" si="360"/>
        <v>4</v>
      </c>
      <c r="G3879" s="5" t="str">
        <f>IF(COUNTIFS(Q3_SQL_Error_Concentration!$A:$A,A3879,Q3_SQL_Error_Concentration!$E:$E,B3879,Q3_SQL_Error_Concentration!$F:$F,C3879)=0,"",SUMIFS(Q3_SQL_Error_Concentration!$I:$I,Q3_SQL_Error_Concentration!$A:$A,A3879,Q3_SQL_Error_Concentration!$E:$E,B3879,Q3_SQL_Error_Concentration!$F:$F,C3879))</f>
        <v/>
      </c>
      <c r="H3879" s="5" t="str">
        <f t="shared" si="361"/>
        <v/>
      </c>
      <c r="I3879" s="5">
        <f>IF(D3879&gt;=Q3_Validation!$C$2,1,0)</f>
        <v>0</v>
      </c>
      <c r="J3879" s="8" t="str">
        <f t="shared" si="362"/>
        <v/>
      </c>
      <c r="K3879" s="5" t="str">
        <f t="shared" si="363"/>
        <v>excluded</v>
      </c>
      <c r="L3879" s="5">
        <f t="shared" si="364"/>
        <v>2</v>
      </c>
      <c r="M3879" s="5">
        <f t="shared" si="365"/>
        <v>0</v>
      </c>
    </row>
    <row r="3880" spans="1:13">
      <c r="A3880" s="5">
        <v>5719</v>
      </c>
      <c r="B3880" s="5">
        <v>7</v>
      </c>
      <c r="C3880" s="5" t="s">
        <v>62</v>
      </c>
      <c r="D3880" s="5">
        <v>3366</v>
      </c>
      <c r="E3880" s="5">
        <v>55</v>
      </c>
      <c r="F3880" s="8">
        <f t="shared" si="360"/>
        <v>1.6339869281045751</v>
      </c>
      <c r="G3880" s="5" t="str">
        <f>IF(COUNTIFS(Q3_SQL_Error_Concentration!$A:$A,A3880,Q3_SQL_Error_Concentration!$E:$E,B3880,Q3_SQL_Error_Concentration!$F:$F,C3880)=0,"",SUMIFS(Q3_SQL_Error_Concentration!$I:$I,Q3_SQL_Error_Concentration!$A:$A,A3880,Q3_SQL_Error_Concentration!$E:$E,B3880,Q3_SQL_Error_Concentration!$F:$F,C3880))</f>
        <v/>
      </c>
      <c r="H3880" s="5" t="str">
        <f t="shared" si="361"/>
        <v/>
      </c>
      <c r="I3880" s="5">
        <f>IF(D3880&gt;=Q3_Validation!$C$2,1,0)</f>
        <v>1</v>
      </c>
      <c r="J3880" s="8">
        <f t="shared" si="362"/>
        <v>1.6339869281045751</v>
      </c>
      <c r="K3880" s="5" t="str">
        <f t="shared" si="363"/>
        <v>normal</v>
      </c>
      <c r="L3880" s="5">
        <f t="shared" si="364"/>
        <v>2</v>
      </c>
      <c r="M3880" s="5">
        <f t="shared" si="365"/>
        <v>0</v>
      </c>
    </row>
    <row r="3881" spans="1:13">
      <c r="A3881" s="5">
        <v>5719</v>
      </c>
      <c r="B3881" s="5">
        <v>8</v>
      </c>
      <c r="C3881" s="5" t="s">
        <v>63</v>
      </c>
      <c r="D3881" s="5">
        <v>1793</v>
      </c>
      <c r="E3881" s="5">
        <v>29</v>
      </c>
      <c r="F3881" s="8">
        <f t="shared" si="360"/>
        <v>1.6174010039040714</v>
      </c>
      <c r="G3881" s="5" t="str">
        <f>IF(COUNTIFS(Q3_SQL_Error_Concentration!$A:$A,A3881,Q3_SQL_Error_Concentration!$E:$E,B3881,Q3_SQL_Error_Concentration!$F:$F,C3881)=0,"",SUMIFS(Q3_SQL_Error_Concentration!$I:$I,Q3_SQL_Error_Concentration!$A:$A,A3881,Q3_SQL_Error_Concentration!$E:$E,B3881,Q3_SQL_Error_Concentration!$F:$F,C3881))</f>
        <v/>
      </c>
      <c r="H3881" s="5" t="str">
        <f t="shared" si="361"/>
        <v/>
      </c>
      <c r="I3881" s="5">
        <f>IF(D3881&gt;=Q3_Validation!$C$2,1,0)</f>
        <v>1</v>
      </c>
      <c r="J3881" s="8">
        <f t="shared" si="362"/>
        <v>1.6174010039040714</v>
      </c>
      <c r="K3881" s="5" t="str">
        <f t="shared" si="363"/>
        <v>normal</v>
      </c>
      <c r="L3881" s="5">
        <f t="shared" si="364"/>
        <v>2</v>
      </c>
      <c r="M3881" s="5">
        <f t="shared" si="365"/>
        <v>0</v>
      </c>
    </row>
    <row r="3882" spans="1:13">
      <c r="A3882" s="5">
        <v>5719</v>
      </c>
      <c r="B3882" s="5">
        <v>8</v>
      </c>
      <c r="C3882" s="5" t="s">
        <v>64</v>
      </c>
      <c r="D3882" s="5">
        <v>24</v>
      </c>
      <c r="E3882" s="5">
        <v>1</v>
      </c>
      <c r="F3882" s="8">
        <f t="shared" si="360"/>
        <v>4.166666666666667</v>
      </c>
      <c r="G3882" s="5" t="str">
        <f>IF(COUNTIFS(Q3_SQL_Error_Concentration!$A:$A,A3882,Q3_SQL_Error_Concentration!$E:$E,B3882,Q3_SQL_Error_Concentration!$F:$F,C3882)=0,"",SUMIFS(Q3_SQL_Error_Concentration!$I:$I,Q3_SQL_Error_Concentration!$A:$A,A3882,Q3_SQL_Error_Concentration!$E:$E,B3882,Q3_SQL_Error_Concentration!$F:$F,C3882))</f>
        <v/>
      </c>
      <c r="H3882" s="5" t="str">
        <f t="shared" si="361"/>
        <v/>
      </c>
      <c r="I3882" s="5">
        <f>IF(D3882&gt;=Q3_Validation!$C$2,1,0)</f>
        <v>0</v>
      </c>
      <c r="J3882" s="8" t="str">
        <f t="shared" si="362"/>
        <v/>
      </c>
      <c r="K3882" s="5" t="str">
        <f t="shared" si="363"/>
        <v>excluded</v>
      </c>
      <c r="L3882" s="5">
        <f t="shared" si="364"/>
        <v>2</v>
      </c>
      <c r="M3882" s="5">
        <f t="shared" si="365"/>
        <v>0</v>
      </c>
    </row>
    <row r="3883" spans="1:13">
      <c r="A3883" s="5">
        <v>5719</v>
      </c>
      <c r="B3883" s="5">
        <v>8</v>
      </c>
      <c r="C3883" s="5" t="s">
        <v>62</v>
      </c>
      <c r="D3883" s="5">
        <v>2888</v>
      </c>
      <c r="E3883" s="5">
        <v>47</v>
      </c>
      <c r="F3883" s="8">
        <f t="shared" si="360"/>
        <v>1.6274238227146813</v>
      </c>
      <c r="G3883" s="5" t="str">
        <f>IF(COUNTIFS(Q3_SQL_Error_Concentration!$A:$A,A3883,Q3_SQL_Error_Concentration!$E:$E,B3883,Q3_SQL_Error_Concentration!$F:$F,C3883)=0,"",SUMIFS(Q3_SQL_Error_Concentration!$I:$I,Q3_SQL_Error_Concentration!$A:$A,A3883,Q3_SQL_Error_Concentration!$E:$E,B3883,Q3_SQL_Error_Concentration!$F:$F,C3883))</f>
        <v/>
      </c>
      <c r="H3883" s="5" t="str">
        <f t="shared" si="361"/>
        <v/>
      </c>
      <c r="I3883" s="5">
        <f>IF(D3883&gt;=Q3_Validation!$C$2,1,0)</f>
        <v>1</v>
      </c>
      <c r="J3883" s="8">
        <f t="shared" si="362"/>
        <v>1.6274238227146813</v>
      </c>
      <c r="K3883" s="5" t="str">
        <f t="shared" si="363"/>
        <v>normal</v>
      </c>
      <c r="L3883" s="5">
        <f t="shared" si="364"/>
        <v>2</v>
      </c>
      <c r="M3883" s="5">
        <f t="shared" si="365"/>
        <v>0</v>
      </c>
    </row>
    <row r="3884" spans="1:13">
      <c r="A3884" s="5">
        <v>5719</v>
      </c>
      <c r="B3884" s="5">
        <v>9</v>
      </c>
      <c r="C3884" s="5" t="s">
        <v>63</v>
      </c>
      <c r="D3884" s="5">
        <v>1633</v>
      </c>
      <c r="E3884" s="5">
        <v>28</v>
      </c>
      <c r="F3884" s="8">
        <f t="shared" si="360"/>
        <v>1.7146356399265157</v>
      </c>
      <c r="G3884" s="5" t="str">
        <f>IF(COUNTIFS(Q3_SQL_Error_Concentration!$A:$A,A3884,Q3_SQL_Error_Concentration!$E:$E,B3884,Q3_SQL_Error_Concentration!$F:$F,C3884)=0,"",SUMIFS(Q3_SQL_Error_Concentration!$I:$I,Q3_SQL_Error_Concentration!$A:$A,A3884,Q3_SQL_Error_Concentration!$E:$E,B3884,Q3_SQL_Error_Concentration!$F:$F,C3884))</f>
        <v/>
      </c>
      <c r="H3884" s="5" t="str">
        <f t="shared" si="361"/>
        <v/>
      </c>
      <c r="I3884" s="5">
        <f>IF(D3884&gt;=Q3_Validation!$C$2,1,0)</f>
        <v>1</v>
      </c>
      <c r="J3884" s="8">
        <f t="shared" si="362"/>
        <v>1.7146356399265157</v>
      </c>
      <c r="K3884" s="5" t="str">
        <f t="shared" si="363"/>
        <v>normal</v>
      </c>
      <c r="L3884" s="5">
        <f t="shared" si="364"/>
        <v>2</v>
      </c>
      <c r="M3884" s="5">
        <f t="shared" si="365"/>
        <v>0</v>
      </c>
    </row>
    <row r="3885" spans="1:13">
      <c r="A3885" s="5">
        <v>5719</v>
      </c>
      <c r="B3885" s="5">
        <v>9</v>
      </c>
      <c r="C3885" s="5" t="s">
        <v>64</v>
      </c>
      <c r="D3885" s="5">
        <v>47</v>
      </c>
      <c r="E3885" s="5">
        <v>3</v>
      </c>
      <c r="F3885" s="8">
        <f t="shared" si="360"/>
        <v>6.3829787234042552</v>
      </c>
      <c r="G3885" s="5" t="str">
        <f>IF(COUNTIFS(Q3_SQL_Error_Concentration!$A:$A,A3885,Q3_SQL_Error_Concentration!$E:$E,B3885,Q3_SQL_Error_Concentration!$F:$F,C3885)=0,"",SUMIFS(Q3_SQL_Error_Concentration!$I:$I,Q3_SQL_Error_Concentration!$A:$A,A3885,Q3_SQL_Error_Concentration!$E:$E,B3885,Q3_SQL_Error_Concentration!$F:$F,C3885))</f>
        <v/>
      </c>
      <c r="H3885" s="5" t="str">
        <f t="shared" si="361"/>
        <v/>
      </c>
      <c r="I3885" s="5">
        <f>IF(D3885&gt;=Q3_Validation!$C$2,1,0)</f>
        <v>0</v>
      </c>
      <c r="J3885" s="8" t="str">
        <f t="shared" si="362"/>
        <v/>
      </c>
      <c r="K3885" s="5" t="str">
        <f t="shared" si="363"/>
        <v>excluded</v>
      </c>
      <c r="L3885" s="5">
        <f t="shared" si="364"/>
        <v>2</v>
      </c>
      <c r="M3885" s="5">
        <f t="shared" si="365"/>
        <v>0</v>
      </c>
    </row>
    <row r="3886" spans="1:13">
      <c r="A3886" s="5">
        <v>5719</v>
      </c>
      <c r="B3886" s="5">
        <v>9</v>
      </c>
      <c r="C3886" s="5" t="s">
        <v>62</v>
      </c>
      <c r="D3886" s="5">
        <v>2497</v>
      </c>
      <c r="E3886" s="5">
        <v>45</v>
      </c>
      <c r="F3886" s="8">
        <f t="shared" si="360"/>
        <v>1.8021625951141369</v>
      </c>
      <c r="G3886" s="5" t="str">
        <f>IF(COUNTIFS(Q3_SQL_Error_Concentration!$A:$A,A3886,Q3_SQL_Error_Concentration!$E:$E,B3886,Q3_SQL_Error_Concentration!$F:$F,C3886)=0,"",SUMIFS(Q3_SQL_Error_Concentration!$I:$I,Q3_SQL_Error_Concentration!$A:$A,A3886,Q3_SQL_Error_Concentration!$E:$E,B3886,Q3_SQL_Error_Concentration!$F:$F,C3886))</f>
        <v/>
      </c>
      <c r="H3886" s="5" t="str">
        <f t="shared" si="361"/>
        <v/>
      </c>
      <c r="I3886" s="5">
        <f>IF(D3886&gt;=Q3_Validation!$C$2,1,0)</f>
        <v>1</v>
      </c>
      <c r="J3886" s="8">
        <f t="shared" si="362"/>
        <v>1.8021625951141369</v>
      </c>
      <c r="K3886" s="5" t="str">
        <f t="shared" si="363"/>
        <v>normal</v>
      </c>
      <c r="L3886" s="5">
        <f t="shared" si="364"/>
        <v>2</v>
      </c>
      <c r="M3886" s="5">
        <f t="shared" si="365"/>
        <v>0</v>
      </c>
    </row>
    <row r="3887" spans="1:13">
      <c r="A3887" s="5">
        <v>5719</v>
      </c>
      <c r="B3887" s="5">
        <v>10</v>
      </c>
      <c r="C3887" s="5" t="s">
        <v>63</v>
      </c>
      <c r="D3887" s="5">
        <v>2225</v>
      </c>
      <c r="E3887" s="5">
        <v>38</v>
      </c>
      <c r="F3887" s="8">
        <f t="shared" si="360"/>
        <v>1.7078651685393258</v>
      </c>
      <c r="G3887" s="5" t="str">
        <f>IF(COUNTIFS(Q3_SQL_Error_Concentration!$A:$A,A3887,Q3_SQL_Error_Concentration!$E:$E,B3887,Q3_SQL_Error_Concentration!$F:$F,C3887)=0,"",SUMIFS(Q3_SQL_Error_Concentration!$I:$I,Q3_SQL_Error_Concentration!$A:$A,A3887,Q3_SQL_Error_Concentration!$E:$E,B3887,Q3_SQL_Error_Concentration!$F:$F,C3887))</f>
        <v/>
      </c>
      <c r="H3887" s="5" t="str">
        <f t="shared" si="361"/>
        <v/>
      </c>
      <c r="I3887" s="5">
        <f>IF(D3887&gt;=Q3_Validation!$C$2,1,0)</f>
        <v>1</v>
      </c>
      <c r="J3887" s="8">
        <f t="shared" si="362"/>
        <v>1.7078651685393258</v>
      </c>
      <c r="K3887" s="5" t="str">
        <f t="shared" si="363"/>
        <v>normal</v>
      </c>
      <c r="L3887" s="5">
        <f t="shared" si="364"/>
        <v>2</v>
      </c>
      <c r="M3887" s="5">
        <f t="shared" si="365"/>
        <v>0</v>
      </c>
    </row>
    <row r="3888" spans="1:13">
      <c r="A3888" s="5">
        <v>5719</v>
      </c>
      <c r="B3888" s="5">
        <v>10</v>
      </c>
      <c r="C3888" s="5" t="s">
        <v>64</v>
      </c>
      <c r="D3888" s="5">
        <v>64</v>
      </c>
      <c r="E3888" s="5">
        <v>4</v>
      </c>
      <c r="F3888" s="8">
        <f t="shared" si="360"/>
        <v>6.25</v>
      </c>
      <c r="G3888" s="5" t="str">
        <f>IF(COUNTIFS(Q3_SQL_Error_Concentration!$A:$A,A3888,Q3_SQL_Error_Concentration!$E:$E,B3888,Q3_SQL_Error_Concentration!$F:$F,C3888)=0,"",SUMIFS(Q3_SQL_Error_Concentration!$I:$I,Q3_SQL_Error_Concentration!$A:$A,A3888,Q3_SQL_Error_Concentration!$E:$E,B3888,Q3_SQL_Error_Concentration!$F:$F,C3888))</f>
        <v/>
      </c>
      <c r="H3888" s="5" t="str">
        <f t="shared" si="361"/>
        <v/>
      </c>
      <c r="I3888" s="5">
        <f>IF(D3888&gt;=Q3_Validation!$C$2,1,0)</f>
        <v>0</v>
      </c>
      <c r="J3888" s="8" t="str">
        <f t="shared" si="362"/>
        <v/>
      </c>
      <c r="K3888" s="5" t="str">
        <f t="shared" si="363"/>
        <v>excluded</v>
      </c>
      <c r="L3888" s="5">
        <f t="shared" si="364"/>
        <v>2</v>
      </c>
      <c r="M3888" s="5">
        <f t="shared" si="365"/>
        <v>0</v>
      </c>
    </row>
    <row r="3889" spans="1:13">
      <c r="A3889" s="5">
        <v>5719</v>
      </c>
      <c r="B3889" s="5">
        <v>10</v>
      </c>
      <c r="C3889" s="5" t="s">
        <v>62</v>
      </c>
      <c r="D3889" s="5">
        <v>3205</v>
      </c>
      <c r="E3889" s="5">
        <v>47</v>
      </c>
      <c r="F3889" s="8">
        <f t="shared" si="360"/>
        <v>1.4664586583463339</v>
      </c>
      <c r="G3889" s="5" t="str">
        <f>IF(COUNTIFS(Q3_SQL_Error_Concentration!$A:$A,A3889,Q3_SQL_Error_Concentration!$E:$E,B3889,Q3_SQL_Error_Concentration!$F:$F,C3889)=0,"",SUMIFS(Q3_SQL_Error_Concentration!$I:$I,Q3_SQL_Error_Concentration!$A:$A,A3889,Q3_SQL_Error_Concentration!$E:$E,B3889,Q3_SQL_Error_Concentration!$F:$F,C3889))</f>
        <v/>
      </c>
      <c r="H3889" s="5" t="str">
        <f t="shared" si="361"/>
        <v/>
      </c>
      <c r="I3889" s="5">
        <f>IF(D3889&gt;=Q3_Validation!$C$2,1,0)</f>
        <v>1</v>
      </c>
      <c r="J3889" s="8">
        <f t="shared" si="362"/>
        <v>1.4664586583463339</v>
      </c>
      <c r="K3889" s="5" t="str">
        <f t="shared" si="363"/>
        <v>normal</v>
      </c>
      <c r="L3889" s="5">
        <f t="shared" si="364"/>
        <v>2</v>
      </c>
      <c r="M3889" s="5">
        <f t="shared" si="365"/>
        <v>0</v>
      </c>
    </row>
    <row r="3890" spans="1:13">
      <c r="A3890" s="5">
        <v>5719</v>
      </c>
      <c r="B3890" s="5">
        <v>11</v>
      </c>
      <c r="C3890" s="5" t="s">
        <v>63</v>
      </c>
      <c r="D3890" s="5">
        <v>2547</v>
      </c>
      <c r="E3890" s="5">
        <v>39</v>
      </c>
      <c r="F3890" s="8">
        <f t="shared" si="360"/>
        <v>1.5312131919905771</v>
      </c>
      <c r="G3890" s="5" t="str">
        <f>IF(COUNTIFS(Q3_SQL_Error_Concentration!$A:$A,A3890,Q3_SQL_Error_Concentration!$E:$E,B3890,Q3_SQL_Error_Concentration!$F:$F,C3890)=0,"",SUMIFS(Q3_SQL_Error_Concentration!$I:$I,Q3_SQL_Error_Concentration!$A:$A,A3890,Q3_SQL_Error_Concentration!$E:$E,B3890,Q3_SQL_Error_Concentration!$F:$F,C3890))</f>
        <v/>
      </c>
      <c r="H3890" s="5" t="str">
        <f t="shared" si="361"/>
        <v/>
      </c>
      <c r="I3890" s="5">
        <f>IF(D3890&gt;=Q3_Validation!$C$2,1,0)</f>
        <v>1</v>
      </c>
      <c r="J3890" s="8">
        <f t="shared" si="362"/>
        <v>1.5312131919905771</v>
      </c>
      <c r="K3890" s="5" t="str">
        <f t="shared" si="363"/>
        <v>normal</v>
      </c>
      <c r="L3890" s="5">
        <f t="shared" si="364"/>
        <v>2</v>
      </c>
      <c r="M3890" s="5">
        <f t="shared" si="365"/>
        <v>0</v>
      </c>
    </row>
    <row r="3891" spans="1:13">
      <c r="A3891" s="5">
        <v>5719</v>
      </c>
      <c r="B3891" s="5">
        <v>11</v>
      </c>
      <c r="C3891" s="5" t="s">
        <v>64</v>
      </c>
      <c r="D3891" s="5">
        <v>55</v>
      </c>
      <c r="E3891" s="5">
        <v>3</v>
      </c>
      <c r="F3891" s="8">
        <f t="shared" si="360"/>
        <v>5.4545454545454541</v>
      </c>
      <c r="G3891" s="5" t="str">
        <f>IF(COUNTIFS(Q3_SQL_Error_Concentration!$A:$A,A3891,Q3_SQL_Error_Concentration!$E:$E,B3891,Q3_SQL_Error_Concentration!$F:$F,C3891)=0,"",SUMIFS(Q3_SQL_Error_Concentration!$I:$I,Q3_SQL_Error_Concentration!$A:$A,A3891,Q3_SQL_Error_Concentration!$E:$E,B3891,Q3_SQL_Error_Concentration!$F:$F,C3891))</f>
        <v/>
      </c>
      <c r="H3891" s="5" t="str">
        <f t="shared" si="361"/>
        <v/>
      </c>
      <c r="I3891" s="5">
        <f>IF(D3891&gt;=Q3_Validation!$C$2,1,0)</f>
        <v>0</v>
      </c>
      <c r="J3891" s="8" t="str">
        <f t="shared" si="362"/>
        <v/>
      </c>
      <c r="K3891" s="5" t="str">
        <f t="shared" si="363"/>
        <v>excluded</v>
      </c>
      <c r="L3891" s="5">
        <f t="shared" si="364"/>
        <v>2</v>
      </c>
      <c r="M3891" s="5">
        <f t="shared" si="365"/>
        <v>0</v>
      </c>
    </row>
    <row r="3892" spans="1:13">
      <c r="A3892" s="5">
        <v>5719</v>
      </c>
      <c r="B3892" s="5">
        <v>11</v>
      </c>
      <c r="C3892" s="5" t="s">
        <v>62</v>
      </c>
      <c r="D3892" s="5">
        <v>3709</v>
      </c>
      <c r="E3892" s="5">
        <v>79</v>
      </c>
      <c r="F3892" s="8">
        <f t="shared" si="360"/>
        <v>2.129954165543273</v>
      </c>
      <c r="G3892" s="5">
        <f>IF(COUNTIFS(Q3_SQL_Error_Concentration!$A:$A,A3892,Q3_SQL_Error_Concentration!$E:$E,B3892,Q3_SQL_Error_Concentration!$F:$F,C3892)=0,"",SUMIFS(Q3_SQL_Error_Concentration!$I:$I,Q3_SQL_Error_Concentration!$A:$A,A3892,Q3_SQL_Error_Concentration!$E:$E,B3892,Q3_SQL_Error_Concentration!$F:$F,C3892))</f>
        <v>2.13</v>
      </c>
      <c r="H3892" s="5" t="str">
        <f t="shared" si="361"/>
        <v>PASS</v>
      </c>
      <c r="I3892" s="5">
        <f>IF(D3892&gt;=Q3_Validation!$C$2,1,0)</f>
        <v>1</v>
      </c>
      <c r="J3892" s="8">
        <f t="shared" si="362"/>
        <v>2.129954165543273</v>
      </c>
      <c r="K3892" s="5" t="str">
        <f t="shared" si="363"/>
        <v>high-error</v>
      </c>
      <c r="L3892" s="5">
        <f t="shared" si="364"/>
        <v>2</v>
      </c>
      <c r="M3892" s="5">
        <f t="shared" si="365"/>
        <v>1</v>
      </c>
    </row>
    <row r="3893" spans="1:13">
      <c r="A3893" s="5">
        <v>5719</v>
      </c>
      <c r="B3893" s="5">
        <v>12</v>
      </c>
      <c r="C3893" s="5" t="s">
        <v>63</v>
      </c>
      <c r="D3893" s="5">
        <v>2640</v>
      </c>
      <c r="E3893" s="5">
        <v>36</v>
      </c>
      <c r="F3893" s="8">
        <f t="shared" si="360"/>
        <v>1.3636363636363635</v>
      </c>
      <c r="G3893" s="5" t="str">
        <f>IF(COUNTIFS(Q3_SQL_Error_Concentration!$A:$A,A3893,Q3_SQL_Error_Concentration!$E:$E,B3893,Q3_SQL_Error_Concentration!$F:$F,C3893)=0,"",SUMIFS(Q3_SQL_Error_Concentration!$I:$I,Q3_SQL_Error_Concentration!$A:$A,A3893,Q3_SQL_Error_Concentration!$E:$E,B3893,Q3_SQL_Error_Concentration!$F:$F,C3893))</f>
        <v/>
      </c>
      <c r="H3893" s="5" t="str">
        <f t="shared" si="361"/>
        <v/>
      </c>
      <c r="I3893" s="5">
        <f>IF(D3893&gt;=Q3_Validation!$C$2,1,0)</f>
        <v>1</v>
      </c>
      <c r="J3893" s="8">
        <f t="shared" si="362"/>
        <v>1.3636363636363635</v>
      </c>
      <c r="K3893" s="5" t="str">
        <f t="shared" si="363"/>
        <v>normal</v>
      </c>
      <c r="L3893" s="5">
        <f t="shared" si="364"/>
        <v>2</v>
      </c>
      <c r="M3893" s="5">
        <f t="shared" si="365"/>
        <v>0</v>
      </c>
    </row>
    <row r="3894" spans="1:13">
      <c r="A3894" s="5">
        <v>5719</v>
      </c>
      <c r="B3894" s="5">
        <v>12</v>
      </c>
      <c r="C3894" s="5" t="s">
        <v>64</v>
      </c>
      <c r="D3894" s="5">
        <v>40</v>
      </c>
      <c r="E3894" s="5">
        <v>0</v>
      </c>
      <c r="F3894" s="8">
        <f t="shared" si="360"/>
        <v>0</v>
      </c>
      <c r="G3894" s="5" t="str">
        <f>IF(COUNTIFS(Q3_SQL_Error_Concentration!$A:$A,A3894,Q3_SQL_Error_Concentration!$E:$E,B3894,Q3_SQL_Error_Concentration!$F:$F,C3894)=0,"",SUMIFS(Q3_SQL_Error_Concentration!$I:$I,Q3_SQL_Error_Concentration!$A:$A,A3894,Q3_SQL_Error_Concentration!$E:$E,B3894,Q3_SQL_Error_Concentration!$F:$F,C3894))</f>
        <v/>
      </c>
      <c r="H3894" s="5" t="str">
        <f t="shared" si="361"/>
        <v/>
      </c>
      <c r="I3894" s="5">
        <f>IF(D3894&gt;=Q3_Validation!$C$2,1,0)</f>
        <v>0</v>
      </c>
      <c r="J3894" s="8" t="str">
        <f t="shared" si="362"/>
        <v/>
      </c>
      <c r="K3894" s="5" t="str">
        <f t="shared" si="363"/>
        <v>excluded</v>
      </c>
      <c r="L3894" s="5">
        <f t="shared" si="364"/>
        <v>2</v>
      </c>
      <c r="M3894" s="5">
        <f t="shared" si="365"/>
        <v>0</v>
      </c>
    </row>
    <row r="3895" spans="1:13">
      <c r="A3895" s="5">
        <v>5719</v>
      </c>
      <c r="B3895" s="5">
        <v>12</v>
      </c>
      <c r="C3895" s="5" t="s">
        <v>62</v>
      </c>
      <c r="D3895" s="5">
        <v>3981</v>
      </c>
      <c r="E3895" s="5">
        <v>74</v>
      </c>
      <c r="F3895" s="8">
        <f t="shared" si="360"/>
        <v>1.8588294398392364</v>
      </c>
      <c r="G3895" s="5" t="str">
        <f>IF(COUNTIFS(Q3_SQL_Error_Concentration!$A:$A,A3895,Q3_SQL_Error_Concentration!$E:$E,B3895,Q3_SQL_Error_Concentration!$F:$F,C3895)=0,"",SUMIFS(Q3_SQL_Error_Concentration!$I:$I,Q3_SQL_Error_Concentration!$A:$A,A3895,Q3_SQL_Error_Concentration!$E:$E,B3895,Q3_SQL_Error_Concentration!$F:$F,C3895))</f>
        <v/>
      </c>
      <c r="H3895" s="5" t="str">
        <f t="shared" si="361"/>
        <v/>
      </c>
      <c r="I3895" s="5">
        <f>IF(D3895&gt;=Q3_Validation!$C$2,1,0)</f>
        <v>1</v>
      </c>
      <c r="J3895" s="8">
        <f t="shared" si="362"/>
        <v>1.8588294398392364</v>
      </c>
      <c r="K3895" s="5" t="str">
        <f t="shared" si="363"/>
        <v>normal</v>
      </c>
      <c r="L3895" s="5">
        <f t="shared" si="364"/>
        <v>2</v>
      </c>
      <c r="M3895" s="5">
        <f t="shared" si="365"/>
        <v>0</v>
      </c>
    </row>
    <row r="3896" spans="1:13">
      <c r="A3896" s="5">
        <v>5719</v>
      </c>
      <c r="B3896" s="5">
        <v>13</v>
      </c>
      <c r="C3896" s="5" t="s">
        <v>63</v>
      </c>
      <c r="D3896" s="5">
        <v>2496</v>
      </c>
      <c r="E3896" s="5">
        <v>46</v>
      </c>
      <c r="F3896" s="8">
        <f t="shared" si="360"/>
        <v>1.8429487179487178</v>
      </c>
      <c r="G3896" s="5" t="str">
        <f>IF(COUNTIFS(Q3_SQL_Error_Concentration!$A:$A,A3896,Q3_SQL_Error_Concentration!$E:$E,B3896,Q3_SQL_Error_Concentration!$F:$F,C3896)=0,"",SUMIFS(Q3_SQL_Error_Concentration!$I:$I,Q3_SQL_Error_Concentration!$A:$A,A3896,Q3_SQL_Error_Concentration!$E:$E,B3896,Q3_SQL_Error_Concentration!$F:$F,C3896))</f>
        <v/>
      </c>
      <c r="H3896" s="5" t="str">
        <f t="shared" si="361"/>
        <v/>
      </c>
      <c r="I3896" s="5">
        <f>IF(D3896&gt;=Q3_Validation!$C$2,1,0)</f>
        <v>1</v>
      </c>
      <c r="J3896" s="8">
        <f t="shared" si="362"/>
        <v>1.8429487179487178</v>
      </c>
      <c r="K3896" s="5" t="str">
        <f t="shared" si="363"/>
        <v>normal</v>
      </c>
      <c r="L3896" s="5">
        <f t="shared" si="364"/>
        <v>2</v>
      </c>
      <c r="M3896" s="5">
        <f t="shared" si="365"/>
        <v>0</v>
      </c>
    </row>
    <row r="3897" spans="1:13">
      <c r="A3897" s="5">
        <v>5719</v>
      </c>
      <c r="B3897" s="5">
        <v>13</v>
      </c>
      <c r="C3897" s="5" t="s">
        <v>64</v>
      </c>
      <c r="D3897" s="5">
        <v>39</v>
      </c>
      <c r="E3897" s="5">
        <v>4</v>
      </c>
      <c r="F3897" s="8">
        <f t="shared" si="360"/>
        <v>10.256410256410257</v>
      </c>
      <c r="G3897" s="5" t="str">
        <f>IF(COUNTIFS(Q3_SQL_Error_Concentration!$A:$A,A3897,Q3_SQL_Error_Concentration!$E:$E,B3897,Q3_SQL_Error_Concentration!$F:$F,C3897)=0,"",SUMIFS(Q3_SQL_Error_Concentration!$I:$I,Q3_SQL_Error_Concentration!$A:$A,A3897,Q3_SQL_Error_Concentration!$E:$E,B3897,Q3_SQL_Error_Concentration!$F:$F,C3897))</f>
        <v/>
      </c>
      <c r="H3897" s="5" t="str">
        <f t="shared" si="361"/>
        <v/>
      </c>
      <c r="I3897" s="5">
        <f>IF(D3897&gt;=Q3_Validation!$C$2,1,0)</f>
        <v>0</v>
      </c>
      <c r="J3897" s="8" t="str">
        <f t="shared" si="362"/>
        <v/>
      </c>
      <c r="K3897" s="5" t="str">
        <f t="shared" si="363"/>
        <v>excluded</v>
      </c>
      <c r="L3897" s="5">
        <f t="shared" si="364"/>
        <v>2</v>
      </c>
      <c r="M3897" s="5">
        <f t="shared" si="365"/>
        <v>0</v>
      </c>
    </row>
    <row r="3898" spans="1:13">
      <c r="A3898" s="5">
        <v>5719</v>
      </c>
      <c r="B3898" s="5">
        <v>13</v>
      </c>
      <c r="C3898" s="5" t="s">
        <v>62</v>
      </c>
      <c r="D3898" s="5">
        <v>3644</v>
      </c>
      <c r="E3898" s="5">
        <v>65</v>
      </c>
      <c r="F3898" s="8">
        <f t="shared" si="360"/>
        <v>1.7837541163556532</v>
      </c>
      <c r="G3898" s="5" t="str">
        <f>IF(COUNTIFS(Q3_SQL_Error_Concentration!$A:$A,A3898,Q3_SQL_Error_Concentration!$E:$E,B3898,Q3_SQL_Error_Concentration!$F:$F,C3898)=0,"",SUMIFS(Q3_SQL_Error_Concentration!$I:$I,Q3_SQL_Error_Concentration!$A:$A,A3898,Q3_SQL_Error_Concentration!$E:$E,B3898,Q3_SQL_Error_Concentration!$F:$F,C3898))</f>
        <v/>
      </c>
      <c r="H3898" s="5" t="str">
        <f t="shared" si="361"/>
        <v/>
      </c>
      <c r="I3898" s="5">
        <f>IF(D3898&gt;=Q3_Validation!$C$2,1,0)</f>
        <v>1</v>
      </c>
      <c r="J3898" s="8">
        <f t="shared" si="362"/>
        <v>1.7837541163556532</v>
      </c>
      <c r="K3898" s="5" t="str">
        <f t="shared" si="363"/>
        <v>normal</v>
      </c>
      <c r="L3898" s="5">
        <f t="shared" si="364"/>
        <v>2</v>
      </c>
      <c r="M3898" s="5">
        <f t="shared" si="365"/>
        <v>0</v>
      </c>
    </row>
    <row r="3899" spans="1:13">
      <c r="A3899" s="5">
        <v>5719</v>
      </c>
      <c r="B3899" s="5">
        <v>14</v>
      </c>
      <c r="C3899" s="5" t="s">
        <v>63</v>
      </c>
      <c r="D3899" s="5">
        <v>2381</v>
      </c>
      <c r="E3899" s="5">
        <v>43</v>
      </c>
      <c r="F3899" s="8">
        <f t="shared" si="360"/>
        <v>1.8059638807223855</v>
      </c>
      <c r="G3899" s="5" t="str">
        <f>IF(COUNTIFS(Q3_SQL_Error_Concentration!$A:$A,A3899,Q3_SQL_Error_Concentration!$E:$E,B3899,Q3_SQL_Error_Concentration!$F:$F,C3899)=0,"",SUMIFS(Q3_SQL_Error_Concentration!$I:$I,Q3_SQL_Error_Concentration!$A:$A,A3899,Q3_SQL_Error_Concentration!$E:$E,B3899,Q3_SQL_Error_Concentration!$F:$F,C3899))</f>
        <v/>
      </c>
      <c r="H3899" s="5" t="str">
        <f t="shared" si="361"/>
        <v/>
      </c>
      <c r="I3899" s="5">
        <f>IF(D3899&gt;=Q3_Validation!$C$2,1,0)</f>
        <v>1</v>
      </c>
      <c r="J3899" s="8">
        <f t="shared" si="362"/>
        <v>1.8059638807223855</v>
      </c>
      <c r="K3899" s="5" t="str">
        <f t="shared" si="363"/>
        <v>normal</v>
      </c>
      <c r="L3899" s="5">
        <f t="shared" si="364"/>
        <v>2</v>
      </c>
      <c r="M3899" s="5">
        <f t="shared" si="365"/>
        <v>0</v>
      </c>
    </row>
    <row r="3900" spans="1:13">
      <c r="A3900" s="5">
        <v>5719</v>
      </c>
      <c r="B3900" s="5">
        <v>14</v>
      </c>
      <c r="C3900" s="5" t="s">
        <v>64</v>
      </c>
      <c r="D3900" s="5">
        <v>43</v>
      </c>
      <c r="E3900" s="5">
        <v>2</v>
      </c>
      <c r="F3900" s="8">
        <f t="shared" si="360"/>
        <v>4.6511627906976747</v>
      </c>
      <c r="G3900" s="5" t="str">
        <f>IF(COUNTIFS(Q3_SQL_Error_Concentration!$A:$A,A3900,Q3_SQL_Error_Concentration!$E:$E,B3900,Q3_SQL_Error_Concentration!$F:$F,C3900)=0,"",SUMIFS(Q3_SQL_Error_Concentration!$I:$I,Q3_SQL_Error_Concentration!$A:$A,A3900,Q3_SQL_Error_Concentration!$E:$E,B3900,Q3_SQL_Error_Concentration!$F:$F,C3900))</f>
        <v/>
      </c>
      <c r="H3900" s="5" t="str">
        <f t="shared" si="361"/>
        <v/>
      </c>
      <c r="I3900" s="5">
        <f>IF(D3900&gt;=Q3_Validation!$C$2,1,0)</f>
        <v>0</v>
      </c>
      <c r="J3900" s="8" t="str">
        <f t="shared" si="362"/>
        <v/>
      </c>
      <c r="K3900" s="5" t="str">
        <f t="shared" si="363"/>
        <v>excluded</v>
      </c>
      <c r="L3900" s="5">
        <f t="shared" si="364"/>
        <v>2</v>
      </c>
      <c r="M3900" s="5">
        <f t="shared" si="365"/>
        <v>0</v>
      </c>
    </row>
    <row r="3901" spans="1:13">
      <c r="A3901" s="5">
        <v>5719</v>
      </c>
      <c r="B3901" s="5">
        <v>14</v>
      </c>
      <c r="C3901" s="5" t="s">
        <v>62</v>
      </c>
      <c r="D3901" s="5">
        <v>3470</v>
      </c>
      <c r="E3901" s="5">
        <v>53</v>
      </c>
      <c r="F3901" s="8">
        <f t="shared" si="360"/>
        <v>1.5273775216138328</v>
      </c>
      <c r="G3901" s="5" t="str">
        <f>IF(COUNTIFS(Q3_SQL_Error_Concentration!$A:$A,A3901,Q3_SQL_Error_Concentration!$E:$E,B3901,Q3_SQL_Error_Concentration!$F:$F,C3901)=0,"",SUMIFS(Q3_SQL_Error_Concentration!$I:$I,Q3_SQL_Error_Concentration!$A:$A,A3901,Q3_SQL_Error_Concentration!$E:$E,B3901,Q3_SQL_Error_Concentration!$F:$F,C3901))</f>
        <v/>
      </c>
      <c r="H3901" s="5" t="str">
        <f t="shared" si="361"/>
        <v/>
      </c>
      <c r="I3901" s="5">
        <f>IF(D3901&gt;=Q3_Validation!$C$2,1,0)</f>
        <v>1</v>
      </c>
      <c r="J3901" s="8">
        <f t="shared" si="362"/>
        <v>1.5273775216138328</v>
      </c>
      <c r="K3901" s="5" t="str">
        <f t="shared" si="363"/>
        <v>normal</v>
      </c>
      <c r="L3901" s="5">
        <f t="shared" si="364"/>
        <v>2</v>
      </c>
      <c r="M3901" s="5">
        <f t="shared" si="365"/>
        <v>0</v>
      </c>
    </row>
    <row r="3902" spans="1:13">
      <c r="A3902" s="5">
        <v>5719</v>
      </c>
      <c r="B3902" s="5">
        <v>15</v>
      </c>
      <c r="C3902" s="5" t="s">
        <v>63</v>
      </c>
      <c r="D3902" s="5">
        <v>2566</v>
      </c>
      <c r="E3902" s="5">
        <v>35</v>
      </c>
      <c r="F3902" s="8">
        <f t="shared" si="360"/>
        <v>1.3639906469212784</v>
      </c>
      <c r="G3902" s="5" t="str">
        <f>IF(COUNTIFS(Q3_SQL_Error_Concentration!$A:$A,A3902,Q3_SQL_Error_Concentration!$E:$E,B3902,Q3_SQL_Error_Concentration!$F:$F,C3902)=0,"",SUMIFS(Q3_SQL_Error_Concentration!$I:$I,Q3_SQL_Error_Concentration!$A:$A,A3902,Q3_SQL_Error_Concentration!$E:$E,B3902,Q3_SQL_Error_Concentration!$F:$F,C3902))</f>
        <v/>
      </c>
      <c r="H3902" s="5" t="str">
        <f t="shared" si="361"/>
        <v/>
      </c>
      <c r="I3902" s="5">
        <f>IF(D3902&gt;=Q3_Validation!$C$2,1,0)</f>
        <v>1</v>
      </c>
      <c r="J3902" s="8">
        <f t="shared" si="362"/>
        <v>1.3639906469212784</v>
      </c>
      <c r="K3902" s="5" t="str">
        <f t="shared" si="363"/>
        <v>normal</v>
      </c>
      <c r="L3902" s="5">
        <f t="shared" si="364"/>
        <v>2</v>
      </c>
      <c r="M3902" s="5">
        <f t="shared" si="365"/>
        <v>0</v>
      </c>
    </row>
    <row r="3903" spans="1:13">
      <c r="A3903" s="5">
        <v>5719</v>
      </c>
      <c r="B3903" s="5">
        <v>15</v>
      </c>
      <c r="C3903" s="5" t="s">
        <v>64</v>
      </c>
      <c r="D3903" s="5">
        <v>32</v>
      </c>
      <c r="E3903" s="5">
        <v>0</v>
      </c>
      <c r="F3903" s="8">
        <f t="shared" si="360"/>
        <v>0</v>
      </c>
      <c r="G3903" s="5" t="str">
        <f>IF(COUNTIFS(Q3_SQL_Error_Concentration!$A:$A,A3903,Q3_SQL_Error_Concentration!$E:$E,B3903,Q3_SQL_Error_Concentration!$F:$F,C3903)=0,"",SUMIFS(Q3_SQL_Error_Concentration!$I:$I,Q3_SQL_Error_Concentration!$A:$A,A3903,Q3_SQL_Error_Concentration!$E:$E,B3903,Q3_SQL_Error_Concentration!$F:$F,C3903))</f>
        <v/>
      </c>
      <c r="H3903" s="5" t="str">
        <f t="shared" si="361"/>
        <v/>
      </c>
      <c r="I3903" s="5">
        <f>IF(D3903&gt;=Q3_Validation!$C$2,1,0)</f>
        <v>0</v>
      </c>
      <c r="J3903" s="8" t="str">
        <f t="shared" si="362"/>
        <v/>
      </c>
      <c r="K3903" s="5" t="str">
        <f t="shared" si="363"/>
        <v>excluded</v>
      </c>
      <c r="L3903" s="5">
        <f t="shared" si="364"/>
        <v>2</v>
      </c>
      <c r="M3903" s="5">
        <f t="shared" si="365"/>
        <v>0</v>
      </c>
    </row>
    <row r="3904" spans="1:13">
      <c r="A3904" s="5">
        <v>5719</v>
      </c>
      <c r="B3904" s="5">
        <v>15</v>
      </c>
      <c r="C3904" s="5" t="s">
        <v>62</v>
      </c>
      <c r="D3904" s="5">
        <v>3717</v>
      </c>
      <c r="E3904" s="5">
        <v>63</v>
      </c>
      <c r="F3904" s="8">
        <f t="shared" si="360"/>
        <v>1.6949152542372881</v>
      </c>
      <c r="G3904" s="5" t="str">
        <f>IF(COUNTIFS(Q3_SQL_Error_Concentration!$A:$A,A3904,Q3_SQL_Error_Concentration!$E:$E,B3904,Q3_SQL_Error_Concentration!$F:$F,C3904)=0,"",SUMIFS(Q3_SQL_Error_Concentration!$I:$I,Q3_SQL_Error_Concentration!$A:$A,A3904,Q3_SQL_Error_Concentration!$E:$E,B3904,Q3_SQL_Error_Concentration!$F:$F,C3904))</f>
        <v/>
      </c>
      <c r="H3904" s="5" t="str">
        <f t="shared" si="361"/>
        <v/>
      </c>
      <c r="I3904" s="5">
        <f>IF(D3904&gt;=Q3_Validation!$C$2,1,0)</f>
        <v>1</v>
      </c>
      <c r="J3904" s="8">
        <f t="shared" si="362"/>
        <v>1.6949152542372881</v>
      </c>
      <c r="K3904" s="5" t="str">
        <f t="shared" si="363"/>
        <v>normal</v>
      </c>
      <c r="L3904" s="5">
        <f t="shared" si="364"/>
        <v>2</v>
      </c>
      <c r="M3904" s="5">
        <f t="shared" si="365"/>
        <v>0</v>
      </c>
    </row>
    <row r="3905" spans="1:13">
      <c r="A3905" s="5">
        <v>5719</v>
      </c>
      <c r="B3905" s="5">
        <v>16</v>
      </c>
      <c r="C3905" s="5" t="s">
        <v>63</v>
      </c>
      <c r="D3905" s="5">
        <v>2667</v>
      </c>
      <c r="E3905" s="5">
        <v>26</v>
      </c>
      <c r="F3905" s="8">
        <f t="shared" si="360"/>
        <v>0.97487814023247099</v>
      </c>
      <c r="G3905" s="5" t="str">
        <f>IF(COUNTIFS(Q3_SQL_Error_Concentration!$A:$A,A3905,Q3_SQL_Error_Concentration!$E:$E,B3905,Q3_SQL_Error_Concentration!$F:$F,C3905)=0,"",SUMIFS(Q3_SQL_Error_Concentration!$I:$I,Q3_SQL_Error_Concentration!$A:$A,A3905,Q3_SQL_Error_Concentration!$E:$E,B3905,Q3_SQL_Error_Concentration!$F:$F,C3905))</f>
        <v/>
      </c>
      <c r="H3905" s="5" t="str">
        <f t="shared" si="361"/>
        <v/>
      </c>
      <c r="I3905" s="5">
        <f>IF(D3905&gt;=Q3_Validation!$C$2,1,0)</f>
        <v>1</v>
      </c>
      <c r="J3905" s="8">
        <f t="shared" si="362"/>
        <v>0.97487814023247099</v>
      </c>
      <c r="K3905" s="5" t="str">
        <f t="shared" si="363"/>
        <v>normal</v>
      </c>
      <c r="L3905" s="5">
        <f t="shared" si="364"/>
        <v>2</v>
      </c>
      <c r="M3905" s="5">
        <f t="shared" si="365"/>
        <v>0</v>
      </c>
    </row>
    <row r="3906" spans="1:13">
      <c r="A3906" s="5">
        <v>5719</v>
      </c>
      <c r="B3906" s="5">
        <v>16</v>
      </c>
      <c r="C3906" s="5" t="s">
        <v>64</v>
      </c>
      <c r="D3906" s="5">
        <v>26</v>
      </c>
      <c r="E3906" s="5">
        <v>0</v>
      </c>
      <c r="F3906" s="8">
        <f t="shared" ref="F3906:F3969" si="366">100*E3906/D3906</f>
        <v>0</v>
      </c>
      <c r="G3906" s="5" t="str">
        <f>IF(COUNTIFS(Q3_SQL_Error_Concentration!$A:$A,A3906,Q3_SQL_Error_Concentration!$E:$E,B3906,Q3_SQL_Error_Concentration!$F:$F,C3906)=0,"",SUMIFS(Q3_SQL_Error_Concentration!$I:$I,Q3_SQL_Error_Concentration!$A:$A,A3906,Q3_SQL_Error_Concentration!$E:$E,B3906,Q3_SQL_Error_Concentration!$F:$F,C3906))</f>
        <v/>
      </c>
      <c r="H3906" s="5" t="str">
        <f t="shared" ref="H3906:H3969" si="367">IF(G3906="","",IF(ABS(F3906-G3906)&lt;=0.0002,"PASS","FAIL"))</f>
        <v/>
      </c>
      <c r="I3906" s="5">
        <f>IF(D3906&gt;=Q3_Validation!$C$2,1,0)</f>
        <v>0</v>
      </c>
      <c r="J3906" s="8" t="str">
        <f t="shared" ref="J3906:J3969" si="368">IF(I3906=1,F3906,"")</f>
        <v/>
      </c>
      <c r="K3906" s="5" t="str">
        <f t="shared" ref="K3906:K3969" si="369">IF(D3906&lt;601,"excluded",IF(J3906&gt;3.628192,"outlier",IF(J3906&gt;=2.11093,"high-error","normal")))</f>
        <v>excluded</v>
      </c>
      <c r="L3906" s="5">
        <f t="shared" ref="L3906:L3969" si="370">COUNTIFS(A:A,A3906,K:K,"high-error")+COUNTIFS(A:A,A3906,K:K,"outlier")</f>
        <v>2</v>
      </c>
      <c r="M3906" s="5">
        <f t="shared" ref="M3906:M3969" si="371">IF(AND(L3906&gt;=2,OR(K3906="high-error",K3906="outlier")),1,0)</f>
        <v>0</v>
      </c>
    </row>
    <row r="3907" spans="1:13">
      <c r="A3907" s="5">
        <v>5719</v>
      </c>
      <c r="B3907" s="5">
        <v>16</v>
      </c>
      <c r="C3907" s="5" t="s">
        <v>62</v>
      </c>
      <c r="D3907" s="5">
        <v>3350</v>
      </c>
      <c r="E3907" s="5">
        <v>40</v>
      </c>
      <c r="F3907" s="8">
        <f t="shared" si="366"/>
        <v>1.1940298507462686</v>
      </c>
      <c r="G3907" s="5" t="str">
        <f>IF(COUNTIFS(Q3_SQL_Error_Concentration!$A:$A,A3907,Q3_SQL_Error_Concentration!$E:$E,B3907,Q3_SQL_Error_Concentration!$F:$F,C3907)=0,"",SUMIFS(Q3_SQL_Error_Concentration!$I:$I,Q3_SQL_Error_Concentration!$A:$A,A3907,Q3_SQL_Error_Concentration!$E:$E,B3907,Q3_SQL_Error_Concentration!$F:$F,C3907))</f>
        <v/>
      </c>
      <c r="H3907" s="5" t="str">
        <f t="shared" si="367"/>
        <v/>
      </c>
      <c r="I3907" s="5">
        <f>IF(D3907&gt;=Q3_Validation!$C$2,1,0)</f>
        <v>1</v>
      </c>
      <c r="J3907" s="8">
        <f t="shared" si="368"/>
        <v>1.1940298507462686</v>
      </c>
      <c r="K3907" s="5" t="str">
        <f t="shared" si="369"/>
        <v>normal</v>
      </c>
      <c r="L3907" s="5">
        <f t="shared" si="370"/>
        <v>2</v>
      </c>
      <c r="M3907" s="5">
        <f t="shared" si="371"/>
        <v>0</v>
      </c>
    </row>
    <row r="3908" spans="1:13">
      <c r="A3908" s="5">
        <v>5719</v>
      </c>
      <c r="B3908" s="5">
        <v>17</v>
      </c>
      <c r="C3908" s="5" t="s">
        <v>63</v>
      </c>
      <c r="D3908" s="5">
        <v>1037</v>
      </c>
      <c r="E3908" s="5">
        <v>15</v>
      </c>
      <c r="F3908" s="8">
        <f t="shared" si="366"/>
        <v>1.446480231436837</v>
      </c>
      <c r="G3908" s="5" t="str">
        <f>IF(COUNTIFS(Q3_SQL_Error_Concentration!$A:$A,A3908,Q3_SQL_Error_Concentration!$E:$E,B3908,Q3_SQL_Error_Concentration!$F:$F,C3908)=0,"",SUMIFS(Q3_SQL_Error_Concentration!$I:$I,Q3_SQL_Error_Concentration!$A:$A,A3908,Q3_SQL_Error_Concentration!$E:$E,B3908,Q3_SQL_Error_Concentration!$F:$F,C3908))</f>
        <v/>
      </c>
      <c r="H3908" s="5" t="str">
        <f t="shared" si="367"/>
        <v/>
      </c>
      <c r="I3908" s="5">
        <f>IF(D3908&gt;=Q3_Validation!$C$2,1,0)</f>
        <v>1</v>
      </c>
      <c r="J3908" s="8">
        <f t="shared" si="368"/>
        <v>1.446480231436837</v>
      </c>
      <c r="K3908" s="5" t="str">
        <f t="shared" si="369"/>
        <v>normal</v>
      </c>
      <c r="L3908" s="5">
        <f t="shared" si="370"/>
        <v>2</v>
      </c>
      <c r="M3908" s="5">
        <f t="shared" si="371"/>
        <v>0</v>
      </c>
    </row>
    <row r="3909" spans="1:13">
      <c r="A3909" s="5">
        <v>5719</v>
      </c>
      <c r="B3909" s="5">
        <v>17</v>
      </c>
      <c r="C3909" s="5" t="s">
        <v>64</v>
      </c>
      <c r="D3909" s="5">
        <v>7</v>
      </c>
      <c r="E3909" s="5">
        <v>0</v>
      </c>
      <c r="F3909" s="8">
        <f t="shared" si="366"/>
        <v>0</v>
      </c>
      <c r="G3909" s="5" t="str">
        <f>IF(COUNTIFS(Q3_SQL_Error_Concentration!$A:$A,A3909,Q3_SQL_Error_Concentration!$E:$E,B3909,Q3_SQL_Error_Concentration!$F:$F,C3909)=0,"",SUMIFS(Q3_SQL_Error_Concentration!$I:$I,Q3_SQL_Error_Concentration!$A:$A,A3909,Q3_SQL_Error_Concentration!$E:$E,B3909,Q3_SQL_Error_Concentration!$F:$F,C3909))</f>
        <v/>
      </c>
      <c r="H3909" s="5" t="str">
        <f t="shared" si="367"/>
        <v/>
      </c>
      <c r="I3909" s="5">
        <f>IF(D3909&gt;=Q3_Validation!$C$2,1,0)</f>
        <v>0</v>
      </c>
      <c r="J3909" s="8" t="str">
        <f t="shared" si="368"/>
        <v/>
      </c>
      <c r="K3909" s="5" t="str">
        <f t="shared" si="369"/>
        <v>excluded</v>
      </c>
      <c r="L3909" s="5">
        <f t="shared" si="370"/>
        <v>2</v>
      </c>
      <c r="M3909" s="5">
        <f t="shared" si="371"/>
        <v>0</v>
      </c>
    </row>
    <row r="3910" spans="1:13">
      <c r="A3910" s="5">
        <v>5719</v>
      </c>
      <c r="B3910" s="5">
        <v>17</v>
      </c>
      <c r="C3910" s="5" t="s">
        <v>62</v>
      </c>
      <c r="D3910" s="5">
        <v>1404</v>
      </c>
      <c r="E3910" s="5">
        <v>18</v>
      </c>
      <c r="F3910" s="8">
        <f t="shared" si="366"/>
        <v>1.2820512820512822</v>
      </c>
      <c r="G3910" s="5" t="str">
        <f>IF(COUNTIFS(Q3_SQL_Error_Concentration!$A:$A,A3910,Q3_SQL_Error_Concentration!$E:$E,B3910,Q3_SQL_Error_Concentration!$F:$F,C3910)=0,"",SUMIFS(Q3_SQL_Error_Concentration!$I:$I,Q3_SQL_Error_Concentration!$A:$A,A3910,Q3_SQL_Error_Concentration!$E:$E,B3910,Q3_SQL_Error_Concentration!$F:$F,C3910))</f>
        <v/>
      </c>
      <c r="H3910" s="5" t="str">
        <f t="shared" si="367"/>
        <v/>
      </c>
      <c r="I3910" s="5">
        <f>IF(D3910&gt;=Q3_Validation!$C$2,1,0)</f>
        <v>1</v>
      </c>
      <c r="J3910" s="8">
        <f t="shared" si="368"/>
        <v>1.2820512820512822</v>
      </c>
      <c r="K3910" s="5" t="str">
        <f t="shared" si="369"/>
        <v>normal</v>
      </c>
      <c r="L3910" s="5">
        <f t="shared" si="370"/>
        <v>2</v>
      </c>
      <c r="M3910" s="5">
        <f t="shared" si="371"/>
        <v>0</v>
      </c>
    </row>
    <row r="3911" spans="1:13">
      <c r="A3911" s="5">
        <v>5719</v>
      </c>
      <c r="B3911" s="5">
        <v>18</v>
      </c>
      <c r="C3911" s="5" t="s">
        <v>63</v>
      </c>
      <c r="D3911" s="5">
        <v>1175</v>
      </c>
      <c r="E3911" s="5">
        <v>19</v>
      </c>
      <c r="F3911" s="8">
        <f t="shared" si="366"/>
        <v>1.6170212765957446</v>
      </c>
      <c r="G3911" s="5" t="str">
        <f>IF(COUNTIFS(Q3_SQL_Error_Concentration!$A:$A,A3911,Q3_SQL_Error_Concentration!$E:$E,B3911,Q3_SQL_Error_Concentration!$F:$F,C3911)=0,"",SUMIFS(Q3_SQL_Error_Concentration!$I:$I,Q3_SQL_Error_Concentration!$A:$A,A3911,Q3_SQL_Error_Concentration!$E:$E,B3911,Q3_SQL_Error_Concentration!$F:$F,C3911))</f>
        <v/>
      </c>
      <c r="H3911" s="5" t="str">
        <f t="shared" si="367"/>
        <v/>
      </c>
      <c r="I3911" s="5">
        <f>IF(D3911&gt;=Q3_Validation!$C$2,1,0)</f>
        <v>1</v>
      </c>
      <c r="J3911" s="8">
        <f t="shared" si="368"/>
        <v>1.6170212765957446</v>
      </c>
      <c r="K3911" s="5" t="str">
        <f t="shared" si="369"/>
        <v>normal</v>
      </c>
      <c r="L3911" s="5">
        <f t="shared" si="370"/>
        <v>2</v>
      </c>
      <c r="M3911" s="5">
        <f t="shared" si="371"/>
        <v>0</v>
      </c>
    </row>
    <row r="3912" spans="1:13">
      <c r="A3912" s="5">
        <v>5719</v>
      </c>
      <c r="B3912" s="5">
        <v>18</v>
      </c>
      <c r="C3912" s="5" t="s">
        <v>64</v>
      </c>
      <c r="D3912" s="5">
        <v>4</v>
      </c>
      <c r="E3912" s="5">
        <v>0</v>
      </c>
      <c r="F3912" s="8">
        <f t="shared" si="366"/>
        <v>0</v>
      </c>
      <c r="G3912" s="5" t="str">
        <f>IF(COUNTIFS(Q3_SQL_Error_Concentration!$A:$A,A3912,Q3_SQL_Error_Concentration!$E:$E,B3912,Q3_SQL_Error_Concentration!$F:$F,C3912)=0,"",SUMIFS(Q3_SQL_Error_Concentration!$I:$I,Q3_SQL_Error_Concentration!$A:$A,A3912,Q3_SQL_Error_Concentration!$E:$E,B3912,Q3_SQL_Error_Concentration!$F:$F,C3912))</f>
        <v/>
      </c>
      <c r="H3912" s="5" t="str">
        <f t="shared" si="367"/>
        <v/>
      </c>
      <c r="I3912" s="5">
        <f>IF(D3912&gt;=Q3_Validation!$C$2,1,0)</f>
        <v>0</v>
      </c>
      <c r="J3912" s="8" t="str">
        <f t="shared" si="368"/>
        <v/>
      </c>
      <c r="K3912" s="5" t="str">
        <f t="shared" si="369"/>
        <v>excluded</v>
      </c>
      <c r="L3912" s="5">
        <f t="shared" si="370"/>
        <v>2</v>
      </c>
      <c r="M3912" s="5">
        <f t="shared" si="371"/>
        <v>0</v>
      </c>
    </row>
    <row r="3913" spans="1:13">
      <c r="A3913" s="5">
        <v>5719</v>
      </c>
      <c r="B3913" s="5">
        <v>18</v>
      </c>
      <c r="C3913" s="5" t="s">
        <v>62</v>
      </c>
      <c r="D3913" s="5">
        <v>1406</v>
      </c>
      <c r="E3913" s="5">
        <v>24</v>
      </c>
      <c r="F3913" s="8">
        <f t="shared" si="366"/>
        <v>1.7069701280227596</v>
      </c>
      <c r="G3913" s="5" t="str">
        <f>IF(COUNTIFS(Q3_SQL_Error_Concentration!$A:$A,A3913,Q3_SQL_Error_Concentration!$E:$E,B3913,Q3_SQL_Error_Concentration!$F:$F,C3913)=0,"",SUMIFS(Q3_SQL_Error_Concentration!$I:$I,Q3_SQL_Error_Concentration!$A:$A,A3913,Q3_SQL_Error_Concentration!$E:$E,B3913,Q3_SQL_Error_Concentration!$F:$F,C3913))</f>
        <v/>
      </c>
      <c r="H3913" s="5" t="str">
        <f t="shared" si="367"/>
        <v/>
      </c>
      <c r="I3913" s="5">
        <f>IF(D3913&gt;=Q3_Validation!$C$2,1,0)</f>
        <v>1</v>
      </c>
      <c r="J3913" s="8">
        <f t="shared" si="368"/>
        <v>1.7069701280227596</v>
      </c>
      <c r="K3913" s="5" t="str">
        <f t="shared" si="369"/>
        <v>normal</v>
      </c>
      <c r="L3913" s="5">
        <f t="shared" si="370"/>
        <v>2</v>
      </c>
      <c r="M3913" s="5">
        <f t="shared" si="371"/>
        <v>0</v>
      </c>
    </row>
    <row r="3914" spans="1:13">
      <c r="A3914" s="5">
        <v>5719</v>
      </c>
      <c r="B3914" s="5">
        <v>19</v>
      </c>
      <c r="C3914" s="5" t="s">
        <v>63</v>
      </c>
      <c r="D3914" s="5">
        <v>961</v>
      </c>
      <c r="E3914" s="5">
        <v>12</v>
      </c>
      <c r="F3914" s="8">
        <f t="shared" si="366"/>
        <v>1.2486992715920915</v>
      </c>
      <c r="G3914" s="5" t="str">
        <f>IF(COUNTIFS(Q3_SQL_Error_Concentration!$A:$A,A3914,Q3_SQL_Error_Concentration!$E:$E,B3914,Q3_SQL_Error_Concentration!$F:$F,C3914)=0,"",SUMIFS(Q3_SQL_Error_Concentration!$I:$I,Q3_SQL_Error_Concentration!$A:$A,A3914,Q3_SQL_Error_Concentration!$E:$E,B3914,Q3_SQL_Error_Concentration!$F:$F,C3914))</f>
        <v/>
      </c>
      <c r="H3914" s="5" t="str">
        <f t="shared" si="367"/>
        <v/>
      </c>
      <c r="I3914" s="5">
        <f>IF(D3914&gt;=Q3_Validation!$C$2,1,0)</f>
        <v>1</v>
      </c>
      <c r="J3914" s="8">
        <f t="shared" si="368"/>
        <v>1.2486992715920915</v>
      </c>
      <c r="K3914" s="5" t="str">
        <f t="shared" si="369"/>
        <v>normal</v>
      </c>
      <c r="L3914" s="5">
        <f t="shared" si="370"/>
        <v>2</v>
      </c>
      <c r="M3914" s="5">
        <f t="shared" si="371"/>
        <v>0</v>
      </c>
    </row>
    <row r="3915" spans="1:13">
      <c r="A3915" s="5">
        <v>5719</v>
      </c>
      <c r="B3915" s="5">
        <v>19</v>
      </c>
      <c r="C3915" s="5" t="s">
        <v>64</v>
      </c>
      <c r="D3915" s="5">
        <v>3</v>
      </c>
      <c r="E3915" s="5">
        <v>0</v>
      </c>
      <c r="F3915" s="8">
        <f t="shared" si="366"/>
        <v>0</v>
      </c>
      <c r="G3915" s="5" t="str">
        <f>IF(COUNTIFS(Q3_SQL_Error_Concentration!$A:$A,A3915,Q3_SQL_Error_Concentration!$E:$E,B3915,Q3_SQL_Error_Concentration!$F:$F,C3915)=0,"",SUMIFS(Q3_SQL_Error_Concentration!$I:$I,Q3_SQL_Error_Concentration!$A:$A,A3915,Q3_SQL_Error_Concentration!$E:$E,B3915,Q3_SQL_Error_Concentration!$F:$F,C3915))</f>
        <v/>
      </c>
      <c r="H3915" s="5" t="str">
        <f t="shared" si="367"/>
        <v/>
      </c>
      <c r="I3915" s="5">
        <f>IF(D3915&gt;=Q3_Validation!$C$2,1,0)</f>
        <v>0</v>
      </c>
      <c r="J3915" s="8" t="str">
        <f t="shared" si="368"/>
        <v/>
      </c>
      <c r="K3915" s="5" t="str">
        <f t="shared" si="369"/>
        <v>excluded</v>
      </c>
      <c r="L3915" s="5">
        <f t="shared" si="370"/>
        <v>2</v>
      </c>
      <c r="M3915" s="5">
        <f t="shared" si="371"/>
        <v>0</v>
      </c>
    </row>
    <row r="3916" spans="1:13">
      <c r="A3916" s="5">
        <v>5719</v>
      </c>
      <c r="B3916" s="5">
        <v>19</v>
      </c>
      <c r="C3916" s="5" t="s">
        <v>62</v>
      </c>
      <c r="D3916" s="5">
        <v>1357</v>
      </c>
      <c r="E3916" s="5">
        <v>28</v>
      </c>
      <c r="F3916" s="8">
        <f t="shared" si="366"/>
        <v>2.0633750921149594</v>
      </c>
      <c r="G3916" s="5" t="str">
        <f>IF(COUNTIFS(Q3_SQL_Error_Concentration!$A:$A,A3916,Q3_SQL_Error_Concentration!$E:$E,B3916,Q3_SQL_Error_Concentration!$F:$F,C3916)=0,"",SUMIFS(Q3_SQL_Error_Concentration!$I:$I,Q3_SQL_Error_Concentration!$A:$A,A3916,Q3_SQL_Error_Concentration!$E:$E,B3916,Q3_SQL_Error_Concentration!$F:$F,C3916))</f>
        <v/>
      </c>
      <c r="H3916" s="5" t="str">
        <f t="shared" si="367"/>
        <v/>
      </c>
      <c r="I3916" s="5">
        <f>IF(D3916&gt;=Q3_Validation!$C$2,1,0)</f>
        <v>1</v>
      </c>
      <c r="J3916" s="8">
        <f t="shared" si="368"/>
        <v>2.0633750921149594</v>
      </c>
      <c r="K3916" s="5" t="str">
        <f t="shared" si="369"/>
        <v>normal</v>
      </c>
      <c r="L3916" s="5">
        <f t="shared" si="370"/>
        <v>2</v>
      </c>
      <c r="M3916" s="5">
        <f t="shared" si="371"/>
        <v>0</v>
      </c>
    </row>
    <row r="3917" spans="1:13">
      <c r="A3917" s="5">
        <v>5719</v>
      </c>
      <c r="B3917" s="5">
        <v>20</v>
      </c>
      <c r="C3917" s="5" t="s">
        <v>63</v>
      </c>
      <c r="D3917" s="5">
        <v>1042</v>
      </c>
      <c r="E3917" s="5">
        <v>15</v>
      </c>
      <c r="F3917" s="8">
        <f t="shared" si="366"/>
        <v>1.4395393474088292</v>
      </c>
      <c r="G3917" s="5" t="str">
        <f>IF(COUNTIFS(Q3_SQL_Error_Concentration!$A:$A,A3917,Q3_SQL_Error_Concentration!$E:$E,B3917,Q3_SQL_Error_Concentration!$F:$F,C3917)=0,"",SUMIFS(Q3_SQL_Error_Concentration!$I:$I,Q3_SQL_Error_Concentration!$A:$A,A3917,Q3_SQL_Error_Concentration!$E:$E,B3917,Q3_SQL_Error_Concentration!$F:$F,C3917))</f>
        <v/>
      </c>
      <c r="H3917" s="5" t="str">
        <f t="shared" si="367"/>
        <v/>
      </c>
      <c r="I3917" s="5">
        <f>IF(D3917&gt;=Q3_Validation!$C$2,1,0)</f>
        <v>1</v>
      </c>
      <c r="J3917" s="8">
        <f t="shared" si="368"/>
        <v>1.4395393474088292</v>
      </c>
      <c r="K3917" s="5" t="str">
        <f t="shared" si="369"/>
        <v>normal</v>
      </c>
      <c r="L3917" s="5">
        <f t="shared" si="370"/>
        <v>2</v>
      </c>
      <c r="M3917" s="5">
        <f t="shared" si="371"/>
        <v>0</v>
      </c>
    </row>
    <row r="3918" spans="1:13">
      <c r="A3918" s="5">
        <v>5719</v>
      </c>
      <c r="B3918" s="5">
        <v>20</v>
      </c>
      <c r="C3918" s="5" t="s">
        <v>64</v>
      </c>
      <c r="D3918" s="5">
        <v>3</v>
      </c>
      <c r="E3918" s="5">
        <v>0</v>
      </c>
      <c r="F3918" s="8">
        <f t="shared" si="366"/>
        <v>0</v>
      </c>
      <c r="G3918" s="5" t="str">
        <f>IF(COUNTIFS(Q3_SQL_Error_Concentration!$A:$A,A3918,Q3_SQL_Error_Concentration!$E:$E,B3918,Q3_SQL_Error_Concentration!$F:$F,C3918)=0,"",SUMIFS(Q3_SQL_Error_Concentration!$I:$I,Q3_SQL_Error_Concentration!$A:$A,A3918,Q3_SQL_Error_Concentration!$E:$E,B3918,Q3_SQL_Error_Concentration!$F:$F,C3918))</f>
        <v/>
      </c>
      <c r="H3918" s="5" t="str">
        <f t="shared" si="367"/>
        <v/>
      </c>
      <c r="I3918" s="5">
        <f>IF(D3918&gt;=Q3_Validation!$C$2,1,0)</f>
        <v>0</v>
      </c>
      <c r="J3918" s="8" t="str">
        <f t="shared" si="368"/>
        <v/>
      </c>
      <c r="K3918" s="5" t="str">
        <f t="shared" si="369"/>
        <v>excluded</v>
      </c>
      <c r="L3918" s="5">
        <f t="shared" si="370"/>
        <v>2</v>
      </c>
      <c r="M3918" s="5">
        <f t="shared" si="371"/>
        <v>0</v>
      </c>
    </row>
    <row r="3919" spans="1:13">
      <c r="A3919" s="5">
        <v>5719</v>
      </c>
      <c r="B3919" s="5">
        <v>20</v>
      </c>
      <c r="C3919" s="5" t="s">
        <v>62</v>
      </c>
      <c r="D3919" s="5">
        <v>1358</v>
      </c>
      <c r="E3919" s="5">
        <v>19</v>
      </c>
      <c r="F3919" s="8">
        <f t="shared" si="366"/>
        <v>1.3991163475699557</v>
      </c>
      <c r="G3919" s="5" t="str">
        <f>IF(COUNTIFS(Q3_SQL_Error_Concentration!$A:$A,A3919,Q3_SQL_Error_Concentration!$E:$E,B3919,Q3_SQL_Error_Concentration!$F:$F,C3919)=0,"",SUMIFS(Q3_SQL_Error_Concentration!$I:$I,Q3_SQL_Error_Concentration!$A:$A,A3919,Q3_SQL_Error_Concentration!$E:$E,B3919,Q3_SQL_Error_Concentration!$F:$F,C3919))</f>
        <v/>
      </c>
      <c r="H3919" s="5" t="str">
        <f t="shared" si="367"/>
        <v/>
      </c>
      <c r="I3919" s="5">
        <f>IF(D3919&gt;=Q3_Validation!$C$2,1,0)</f>
        <v>1</v>
      </c>
      <c r="J3919" s="8">
        <f t="shared" si="368"/>
        <v>1.3991163475699557</v>
      </c>
      <c r="K3919" s="5" t="str">
        <f t="shared" si="369"/>
        <v>normal</v>
      </c>
      <c r="L3919" s="5">
        <f t="shared" si="370"/>
        <v>2</v>
      </c>
      <c r="M3919" s="5">
        <f t="shared" si="371"/>
        <v>0</v>
      </c>
    </row>
    <row r="3920" spans="1:13">
      <c r="A3920" s="5">
        <v>5719</v>
      </c>
      <c r="B3920" s="5">
        <v>21</v>
      </c>
      <c r="C3920" s="5" t="s">
        <v>63</v>
      </c>
      <c r="D3920" s="5">
        <v>1260</v>
      </c>
      <c r="E3920" s="5">
        <v>18</v>
      </c>
      <c r="F3920" s="8">
        <f t="shared" si="366"/>
        <v>1.4285714285714286</v>
      </c>
      <c r="G3920" s="5" t="str">
        <f>IF(COUNTIFS(Q3_SQL_Error_Concentration!$A:$A,A3920,Q3_SQL_Error_Concentration!$E:$E,B3920,Q3_SQL_Error_Concentration!$F:$F,C3920)=0,"",SUMIFS(Q3_SQL_Error_Concentration!$I:$I,Q3_SQL_Error_Concentration!$A:$A,A3920,Q3_SQL_Error_Concentration!$E:$E,B3920,Q3_SQL_Error_Concentration!$F:$F,C3920))</f>
        <v/>
      </c>
      <c r="H3920" s="5" t="str">
        <f t="shared" si="367"/>
        <v/>
      </c>
      <c r="I3920" s="5">
        <f>IF(D3920&gt;=Q3_Validation!$C$2,1,0)</f>
        <v>1</v>
      </c>
      <c r="J3920" s="8">
        <f t="shared" si="368"/>
        <v>1.4285714285714286</v>
      </c>
      <c r="K3920" s="5" t="str">
        <f t="shared" si="369"/>
        <v>normal</v>
      </c>
      <c r="L3920" s="5">
        <f t="shared" si="370"/>
        <v>2</v>
      </c>
      <c r="M3920" s="5">
        <f t="shared" si="371"/>
        <v>0</v>
      </c>
    </row>
    <row r="3921" spans="1:13">
      <c r="A3921" s="5">
        <v>5719</v>
      </c>
      <c r="B3921" s="5">
        <v>21</v>
      </c>
      <c r="C3921" s="5" t="s">
        <v>64</v>
      </c>
      <c r="D3921" s="5">
        <v>2</v>
      </c>
      <c r="E3921" s="5">
        <v>0</v>
      </c>
      <c r="F3921" s="8">
        <f t="shared" si="366"/>
        <v>0</v>
      </c>
      <c r="G3921" s="5" t="str">
        <f>IF(COUNTIFS(Q3_SQL_Error_Concentration!$A:$A,A3921,Q3_SQL_Error_Concentration!$E:$E,B3921,Q3_SQL_Error_Concentration!$F:$F,C3921)=0,"",SUMIFS(Q3_SQL_Error_Concentration!$I:$I,Q3_SQL_Error_Concentration!$A:$A,A3921,Q3_SQL_Error_Concentration!$E:$E,B3921,Q3_SQL_Error_Concentration!$F:$F,C3921))</f>
        <v/>
      </c>
      <c r="H3921" s="5" t="str">
        <f t="shared" si="367"/>
        <v/>
      </c>
      <c r="I3921" s="5">
        <f>IF(D3921&gt;=Q3_Validation!$C$2,1,0)</f>
        <v>0</v>
      </c>
      <c r="J3921" s="8" t="str">
        <f t="shared" si="368"/>
        <v/>
      </c>
      <c r="K3921" s="5" t="str">
        <f t="shared" si="369"/>
        <v>excluded</v>
      </c>
      <c r="L3921" s="5">
        <f t="shared" si="370"/>
        <v>2</v>
      </c>
      <c r="M3921" s="5">
        <f t="shared" si="371"/>
        <v>0</v>
      </c>
    </row>
    <row r="3922" spans="1:13">
      <c r="A3922" s="5">
        <v>5719</v>
      </c>
      <c r="B3922" s="5">
        <v>21</v>
      </c>
      <c r="C3922" s="5" t="s">
        <v>62</v>
      </c>
      <c r="D3922" s="5">
        <v>1804</v>
      </c>
      <c r="E3922" s="5">
        <v>32</v>
      </c>
      <c r="F3922" s="8">
        <f t="shared" si="366"/>
        <v>1.7738359201773837</v>
      </c>
      <c r="G3922" s="5" t="str">
        <f>IF(COUNTIFS(Q3_SQL_Error_Concentration!$A:$A,A3922,Q3_SQL_Error_Concentration!$E:$E,B3922,Q3_SQL_Error_Concentration!$F:$F,C3922)=0,"",SUMIFS(Q3_SQL_Error_Concentration!$I:$I,Q3_SQL_Error_Concentration!$A:$A,A3922,Q3_SQL_Error_Concentration!$E:$E,B3922,Q3_SQL_Error_Concentration!$F:$F,C3922))</f>
        <v/>
      </c>
      <c r="H3922" s="5" t="str">
        <f t="shared" si="367"/>
        <v/>
      </c>
      <c r="I3922" s="5">
        <f>IF(D3922&gt;=Q3_Validation!$C$2,1,0)</f>
        <v>1</v>
      </c>
      <c r="J3922" s="8">
        <f t="shared" si="368"/>
        <v>1.7738359201773837</v>
      </c>
      <c r="K3922" s="5" t="str">
        <f t="shared" si="369"/>
        <v>normal</v>
      </c>
      <c r="L3922" s="5">
        <f t="shared" si="370"/>
        <v>2</v>
      </c>
      <c r="M3922" s="5">
        <f t="shared" si="371"/>
        <v>0</v>
      </c>
    </row>
    <row r="3923" spans="1:13">
      <c r="A3923" s="5">
        <v>5719</v>
      </c>
      <c r="B3923" s="5">
        <v>22</v>
      </c>
      <c r="C3923" s="5" t="s">
        <v>63</v>
      </c>
      <c r="D3923" s="5">
        <v>1193</v>
      </c>
      <c r="E3923" s="5">
        <v>15</v>
      </c>
      <c r="F3923" s="8">
        <f t="shared" si="366"/>
        <v>1.2573344509639564</v>
      </c>
      <c r="G3923" s="5" t="str">
        <f>IF(COUNTIFS(Q3_SQL_Error_Concentration!$A:$A,A3923,Q3_SQL_Error_Concentration!$E:$E,B3923,Q3_SQL_Error_Concentration!$F:$F,C3923)=0,"",SUMIFS(Q3_SQL_Error_Concentration!$I:$I,Q3_SQL_Error_Concentration!$A:$A,A3923,Q3_SQL_Error_Concentration!$E:$E,B3923,Q3_SQL_Error_Concentration!$F:$F,C3923))</f>
        <v/>
      </c>
      <c r="H3923" s="5" t="str">
        <f t="shared" si="367"/>
        <v/>
      </c>
      <c r="I3923" s="5">
        <f>IF(D3923&gt;=Q3_Validation!$C$2,1,0)</f>
        <v>1</v>
      </c>
      <c r="J3923" s="8">
        <f t="shared" si="368"/>
        <v>1.2573344509639564</v>
      </c>
      <c r="K3923" s="5" t="str">
        <f t="shared" si="369"/>
        <v>normal</v>
      </c>
      <c r="L3923" s="5">
        <f t="shared" si="370"/>
        <v>2</v>
      </c>
      <c r="M3923" s="5">
        <f t="shared" si="371"/>
        <v>0</v>
      </c>
    </row>
    <row r="3924" spans="1:13">
      <c r="A3924" s="5">
        <v>5719</v>
      </c>
      <c r="B3924" s="5">
        <v>22</v>
      </c>
      <c r="C3924" s="5" t="s">
        <v>64</v>
      </c>
      <c r="D3924" s="5">
        <v>1</v>
      </c>
      <c r="E3924" s="5">
        <v>0</v>
      </c>
      <c r="F3924" s="8">
        <f t="shared" si="366"/>
        <v>0</v>
      </c>
      <c r="G3924" s="5" t="str">
        <f>IF(COUNTIFS(Q3_SQL_Error_Concentration!$A:$A,A3924,Q3_SQL_Error_Concentration!$E:$E,B3924,Q3_SQL_Error_Concentration!$F:$F,C3924)=0,"",SUMIFS(Q3_SQL_Error_Concentration!$I:$I,Q3_SQL_Error_Concentration!$A:$A,A3924,Q3_SQL_Error_Concentration!$E:$E,B3924,Q3_SQL_Error_Concentration!$F:$F,C3924))</f>
        <v/>
      </c>
      <c r="H3924" s="5" t="str">
        <f t="shared" si="367"/>
        <v/>
      </c>
      <c r="I3924" s="5">
        <f>IF(D3924&gt;=Q3_Validation!$C$2,1,0)</f>
        <v>0</v>
      </c>
      <c r="J3924" s="8" t="str">
        <f t="shared" si="368"/>
        <v/>
      </c>
      <c r="K3924" s="5" t="str">
        <f t="shared" si="369"/>
        <v>excluded</v>
      </c>
      <c r="L3924" s="5">
        <f t="shared" si="370"/>
        <v>2</v>
      </c>
      <c r="M3924" s="5">
        <f t="shared" si="371"/>
        <v>0</v>
      </c>
    </row>
    <row r="3925" spans="1:13">
      <c r="A3925" s="5">
        <v>5719</v>
      </c>
      <c r="B3925" s="5">
        <v>22</v>
      </c>
      <c r="C3925" s="5" t="s">
        <v>62</v>
      </c>
      <c r="D3925" s="5">
        <v>1601</v>
      </c>
      <c r="E3925" s="5">
        <v>17</v>
      </c>
      <c r="F3925" s="8">
        <f t="shared" si="366"/>
        <v>1.0618363522798251</v>
      </c>
      <c r="G3925" s="5" t="str">
        <f>IF(COUNTIFS(Q3_SQL_Error_Concentration!$A:$A,A3925,Q3_SQL_Error_Concentration!$E:$E,B3925,Q3_SQL_Error_Concentration!$F:$F,C3925)=0,"",SUMIFS(Q3_SQL_Error_Concentration!$I:$I,Q3_SQL_Error_Concentration!$A:$A,A3925,Q3_SQL_Error_Concentration!$E:$E,B3925,Q3_SQL_Error_Concentration!$F:$F,C3925))</f>
        <v/>
      </c>
      <c r="H3925" s="5" t="str">
        <f t="shared" si="367"/>
        <v/>
      </c>
      <c r="I3925" s="5">
        <f>IF(D3925&gt;=Q3_Validation!$C$2,1,0)</f>
        <v>1</v>
      </c>
      <c r="J3925" s="8">
        <f t="shared" si="368"/>
        <v>1.0618363522798251</v>
      </c>
      <c r="K3925" s="5" t="str">
        <f t="shared" si="369"/>
        <v>normal</v>
      </c>
      <c r="L3925" s="5">
        <f t="shared" si="370"/>
        <v>2</v>
      </c>
      <c r="M3925" s="5">
        <f t="shared" si="371"/>
        <v>0</v>
      </c>
    </row>
    <row r="3926" spans="1:13">
      <c r="A3926" s="5">
        <v>5719</v>
      </c>
      <c r="B3926" s="5">
        <v>23</v>
      </c>
      <c r="C3926" s="5" t="s">
        <v>63</v>
      </c>
      <c r="D3926" s="5">
        <v>588</v>
      </c>
      <c r="E3926" s="5">
        <v>10</v>
      </c>
      <c r="F3926" s="8">
        <f t="shared" si="366"/>
        <v>1.7006802721088434</v>
      </c>
      <c r="G3926" s="5" t="str">
        <f>IF(COUNTIFS(Q3_SQL_Error_Concentration!$A:$A,A3926,Q3_SQL_Error_Concentration!$E:$E,B3926,Q3_SQL_Error_Concentration!$F:$F,C3926)=0,"",SUMIFS(Q3_SQL_Error_Concentration!$I:$I,Q3_SQL_Error_Concentration!$A:$A,A3926,Q3_SQL_Error_Concentration!$E:$E,B3926,Q3_SQL_Error_Concentration!$F:$F,C3926))</f>
        <v/>
      </c>
      <c r="H3926" s="5" t="str">
        <f t="shared" si="367"/>
        <v/>
      </c>
      <c r="I3926" s="5">
        <f>IF(D3926&gt;=Q3_Validation!$C$2,1,0)</f>
        <v>0</v>
      </c>
      <c r="J3926" s="8" t="str">
        <f t="shared" si="368"/>
        <v/>
      </c>
      <c r="K3926" s="5" t="str">
        <f t="shared" si="369"/>
        <v>excluded</v>
      </c>
      <c r="L3926" s="5">
        <f t="shared" si="370"/>
        <v>2</v>
      </c>
      <c r="M3926" s="5">
        <f t="shared" si="371"/>
        <v>0</v>
      </c>
    </row>
    <row r="3927" spans="1:13">
      <c r="A3927" s="5">
        <v>5719</v>
      </c>
      <c r="B3927" s="5">
        <v>23</v>
      </c>
      <c r="C3927" s="5" t="s">
        <v>62</v>
      </c>
      <c r="D3927" s="5">
        <v>876</v>
      </c>
      <c r="E3927" s="5">
        <v>13</v>
      </c>
      <c r="F3927" s="8">
        <f t="shared" si="366"/>
        <v>1.4840182648401827</v>
      </c>
      <c r="G3927" s="5" t="str">
        <f>IF(COUNTIFS(Q3_SQL_Error_Concentration!$A:$A,A3927,Q3_SQL_Error_Concentration!$E:$E,B3927,Q3_SQL_Error_Concentration!$F:$F,C3927)=0,"",SUMIFS(Q3_SQL_Error_Concentration!$I:$I,Q3_SQL_Error_Concentration!$A:$A,A3927,Q3_SQL_Error_Concentration!$E:$E,B3927,Q3_SQL_Error_Concentration!$F:$F,C3927))</f>
        <v/>
      </c>
      <c r="H3927" s="5" t="str">
        <f t="shared" si="367"/>
        <v/>
      </c>
      <c r="I3927" s="5">
        <f>IF(D3927&gt;=Q3_Validation!$C$2,1,0)</f>
        <v>1</v>
      </c>
      <c r="J3927" s="8">
        <f t="shared" si="368"/>
        <v>1.4840182648401827</v>
      </c>
      <c r="K3927" s="5" t="str">
        <f t="shared" si="369"/>
        <v>normal</v>
      </c>
      <c r="L3927" s="5">
        <f t="shared" si="370"/>
        <v>2</v>
      </c>
      <c r="M3927" s="5">
        <f t="shared" si="371"/>
        <v>0</v>
      </c>
    </row>
    <row r="3928" spans="1:13">
      <c r="A3928" s="5">
        <v>5722</v>
      </c>
      <c r="B3928" s="5">
        <v>5</v>
      </c>
      <c r="C3928" s="5" t="s">
        <v>63</v>
      </c>
      <c r="D3928" s="5">
        <v>1</v>
      </c>
      <c r="E3928" s="5">
        <v>0</v>
      </c>
      <c r="F3928" s="8">
        <f t="shared" si="366"/>
        <v>0</v>
      </c>
      <c r="G3928" s="5" t="str">
        <f>IF(COUNTIFS(Q3_SQL_Error_Concentration!$A:$A,A3928,Q3_SQL_Error_Concentration!$E:$E,B3928,Q3_SQL_Error_Concentration!$F:$F,C3928)=0,"",SUMIFS(Q3_SQL_Error_Concentration!$I:$I,Q3_SQL_Error_Concentration!$A:$A,A3928,Q3_SQL_Error_Concentration!$E:$E,B3928,Q3_SQL_Error_Concentration!$F:$F,C3928))</f>
        <v/>
      </c>
      <c r="H3928" s="5" t="str">
        <f t="shared" si="367"/>
        <v/>
      </c>
      <c r="I3928" s="5">
        <f>IF(D3928&gt;=Q3_Validation!$C$2,1,0)</f>
        <v>0</v>
      </c>
      <c r="J3928" s="8" t="str">
        <f t="shared" si="368"/>
        <v/>
      </c>
      <c r="K3928" s="5" t="str">
        <f t="shared" si="369"/>
        <v>excluded</v>
      </c>
      <c r="L3928" s="5">
        <f t="shared" si="370"/>
        <v>0</v>
      </c>
      <c r="M3928" s="5">
        <f t="shared" si="371"/>
        <v>0</v>
      </c>
    </row>
    <row r="3929" spans="1:13">
      <c r="A3929" s="5">
        <v>5722</v>
      </c>
      <c r="B3929" s="5">
        <v>6</v>
      </c>
      <c r="C3929" s="5" t="s">
        <v>63</v>
      </c>
      <c r="D3929" s="5">
        <v>8</v>
      </c>
      <c r="E3929" s="5">
        <v>0</v>
      </c>
      <c r="F3929" s="8">
        <f t="shared" si="366"/>
        <v>0</v>
      </c>
      <c r="G3929" s="5" t="str">
        <f>IF(COUNTIFS(Q3_SQL_Error_Concentration!$A:$A,A3929,Q3_SQL_Error_Concentration!$E:$E,B3929,Q3_SQL_Error_Concentration!$F:$F,C3929)=0,"",SUMIFS(Q3_SQL_Error_Concentration!$I:$I,Q3_SQL_Error_Concentration!$A:$A,A3929,Q3_SQL_Error_Concentration!$E:$E,B3929,Q3_SQL_Error_Concentration!$F:$F,C3929))</f>
        <v/>
      </c>
      <c r="H3929" s="5" t="str">
        <f t="shared" si="367"/>
        <v/>
      </c>
      <c r="I3929" s="5">
        <f>IF(D3929&gt;=Q3_Validation!$C$2,1,0)</f>
        <v>0</v>
      </c>
      <c r="J3929" s="8" t="str">
        <f t="shared" si="368"/>
        <v/>
      </c>
      <c r="K3929" s="5" t="str">
        <f t="shared" si="369"/>
        <v>excluded</v>
      </c>
      <c r="L3929" s="5">
        <f t="shared" si="370"/>
        <v>0</v>
      </c>
      <c r="M3929" s="5">
        <f t="shared" si="371"/>
        <v>0</v>
      </c>
    </row>
    <row r="3930" spans="1:13">
      <c r="A3930" s="5">
        <v>5722</v>
      </c>
      <c r="B3930" s="5">
        <v>6</v>
      </c>
      <c r="C3930" s="5" t="s">
        <v>62</v>
      </c>
      <c r="D3930" s="5">
        <v>7</v>
      </c>
      <c r="E3930" s="5">
        <v>0</v>
      </c>
      <c r="F3930" s="8">
        <f t="shared" si="366"/>
        <v>0</v>
      </c>
      <c r="G3930" s="5" t="str">
        <f>IF(COUNTIFS(Q3_SQL_Error_Concentration!$A:$A,A3930,Q3_SQL_Error_Concentration!$E:$E,B3930,Q3_SQL_Error_Concentration!$F:$F,C3930)=0,"",SUMIFS(Q3_SQL_Error_Concentration!$I:$I,Q3_SQL_Error_Concentration!$A:$A,A3930,Q3_SQL_Error_Concentration!$E:$E,B3930,Q3_SQL_Error_Concentration!$F:$F,C3930))</f>
        <v/>
      </c>
      <c r="H3930" s="5" t="str">
        <f t="shared" si="367"/>
        <v/>
      </c>
      <c r="I3930" s="5">
        <f>IF(D3930&gt;=Q3_Validation!$C$2,1,0)</f>
        <v>0</v>
      </c>
      <c r="J3930" s="8" t="str">
        <f t="shared" si="368"/>
        <v/>
      </c>
      <c r="K3930" s="5" t="str">
        <f t="shared" si="369"/>
        <v>excluded</v>
      </c>
      <c r="L3930" s="5">
        <f t="shared" si="370"/>
        <v>0</v>
      </c>
      <c r="M3930" s="5">
        <f t="shared" si="371"/>
        <v>0</v>
      </c>
    </row>
    <row r="3931" spans="1:13">
      <c r="A3931" s="5">
        <v>5722</v>
      </c>
      <c r="B3931" s="5">
        <v>7</v>
      </c>
      <c r="C3931" s="5" t="s">
        <v>63</v>
      </c>
      <c r="D3931" s="5">
        <v>5</v>
      </c>
      <c r="E3931" s="5">
        <v>0</v>
      </c>
      <c r="F3931" s="8">
        <f t="shared" si="366"/>
        <v>0</v>
      </c>
      <c r="G3931" s="5" t="str">
        <f>IF(COUNTIFS(Q3_SQL_Error_Concentration!$A:$A,A3931,Q3_SQL_Error_Concentration!$E:$E,B3931,Q3_SQL_Error_Concentration!$F:$F,C3931)=0,"",SUMIFS(Q3_SQL_Error_Concentration!$I:$I,Q3_SQL_Error_Concentration!$A:$A,A3931,Q3_SQL_Error_Concentration!$E:$E,B3931,Q3_SQL_Error_Concentration!$F:$F,C3931))</f>
        <v/>
      </c>
      <c r="H3931" s="5" t="str">
        <f t="shared" si="367"/>
        <v/>
      </c>
      <c r="I3931" s="5">
        <f>IF(D3931&gt;=Q3_Validation!$C$2,1,0)</f>
        <v>0</v>
      </c>
      <c r="J3931" s="8" t="str">
        <f t="shared" si="368"/>
        <v/>
      </c>
      <c r="K3931" s="5" t="str">
        <f t="shared" si="369"/>
        <v>excluded</v>
      </c>
      <c r="L3931" s="5">
        <f t="shared" si="370"/>
        <v>0</v>
      </c>
      <c r="M3931" s="5">
        <f t="shared" si="371"/>
        <v>0</v>
      </c>
    </row>
    <row r="3932" spans="1:13">
      <c r="A3932" s="5">
        <v>5722</v>
      </c>
      <c r="B3932" s="5">
        <v>7</v>
      </c>
      <c r="C3932" s="5" t="s">
        <v>62</v>
      </c>
      <c r="D3932" s="5">
        <v>10</v>
      </c>
      <c r="E3932" s="5">
        <v>1</v>
      </c>
      <c r="F3932" s="8">
        <f t="shared" si="366"/>
        <v>10</v>
      </c>
      <c r="G3932" s="5" t="str">
        <f>IF(COUNTIFS(Q3_SQL_Error_Concentration!$A:$A,A3932,Q3_SQL_Error_Concentration!$E:$E,B3932,Q3_SQL_Error_Concentration!$F:$F,C3932)=0,"",SUMIFS(Q3_SQL_Error_Concentration!$I:$I,Q3_SQL_Error_Concentration!$A:$A,A3932,Q3_SQL_Error_Concentration!$E:$E,B3932,Q3_SQL_Error_Concentration!$F:$F,C3932))</f>
        <v/>
      </c>
      <c r="H3932" s="5" t="str">
        <f t="shared" si="367"/>
        <v/>
      </c>
      <c r="I3932" s="5">
        <f>IF(D3932&gt;=Q3_Validation!$C$2,1,0)</f>
        <v>0</v>
      </c>
      <c r="J3932" s="8" t="str">
        <f t="shared" si="368"/>
        <v/>
      </c>
      <c r="K3932" s="5" t="str">
        <f t="shared" si="369"/>
        <v>excluded</v>
      </c>
      <c r="L3932" s="5">
        <f t="shared" si="370"/>
        <v>0</v>
      </c>
      <c r="M3932" s="5">
        <f t="shared" si="371"/>
        <v>0</v>
      </c>
    </row>
    <row r="3933" spans="1:13">
      <c r="A3933" s="5">
        <v>5722</v>
      </c>
      <c r="B3933" s="5">
        <v>8</v>
      </c>
      <c r="C3933" s="5" t="s">
        <v>63</v>
      </c>
      <c r="D3933" s="5">
        <v>2</v>
      </c>
      <c r="E3933" s="5">
        <v>0</v>
      </c>
      <c r="F3933" s="8">
        <f t="shared" si="366"/>
        <v>0</v>
      </c>
      <c r="G3933" s="5" t="str">
        <f>IF(COUNTIFS(Q3_SQL_Error_Concentration!$A:$A,A3933,Q3_SQL_Error_Concentration!$E:$E,B3933,Q3_SQL_Error_Concentration!$F:$F,C3933)=0,"",SUMIFS(Q3_SQL_Error_Concentration!$I:$I,Q3_SQL_Error_Concentration!$A:$A,A3933,Q3_SQL_Error_Concentration!$E:$E,B3933,Q3_SQL_Error_Concentration!$F:$F,C3933))</f>
        <v/>
      </c>
      <c r="H3933" s="5" t="str">
        <f t="shared" si="367"/>
        <v/>
      </c>
      <c r="I3933" s="5">
        <f>IF(D3933&gt;=Q3_Validation!$C$2,1,0)</f>
        <v>0</v>
      </c>
      <c r="J3933" s="8" t="str">
        <f t="shared" si="368"/>
        <v/>
      </c>
      <c r="K3933" s="5" t="str">
        <f t="shared" si="369"/>
        <v>excluded</v>
      </c>
      <c r="L3933" s="5">
        <f t="shared" si="370"/>
        <v>0</v>
      </c>
      <c r="M3933" s="5">
        <f t="shared" si="371"/>
        <v>0</v>
      </c>
    </row>
    <row r="3934" spans="1:13">
      <c r="A3934" s="5">
        <v>5722</v>
      </c>
      <c r="B3934" s="5">
        <v>8</v>
      </c>
      <c r="C3934" s="5" t="s">
        <v>62</v>
      </c>
      <c r="D3934" s="5">
        <v>2</v>
      </c>
      <c r="E3934" s="5">
        <v>0</v>
      </c>
      <c r="F3934" s="8">
        <f t="shared" si="366"/>
        <v>0</v>
      </c>
      <c r="G3934" s="5" t="str">
        <f>IF(COUNTIFS(Q3_SQL_Error_Concentration!$A:$A,A3934,Q3_SQL_Error_Concentration!$E:$E,B3934,Q3_SQL_Error_Concentration!$F:$F,C3934)=0,"",SUMIFS(Q3_SQL_Error_Concentration!$I:$I,Q3_SQL_Error_Concentration!$A:$A,A3934,Q3_SQL_Error_Concentration!$E:$E,B3934,Q3_SQL_Error_Concentration!$F:$F,C3934))</f>
        <v/>
      </c>
      <c r="H3934" s="5" t="str">
        <f t="shared" si="367"/>
        <v/>
      </c>
      <c r="I3934" s="5">
        <f>IF(D3934&gt;=Q3_Validation!$C$2,1,0)</f>
        <v>0</v>
      </c>
      <c r="J3934" s="8" t="str">
        <f t="shared" si="368"/>
        <v/>
      </c>
      <c r="K3934" s="5" t="str">
        <f t="shared" si="369"/>
        <v>excluded</v>
      </c>
      <c r="L3934" s="5">
        <f t="shared" si="370"/>
        <v>0</v>
      </c>
      <c r="M3934" s="5">
        <f t="shared" si="371"/>
        <v>0</v>
      </c>
    </row>
    <row r="3935" spans="1:13">
      <c r="A3935" s="5">
        <v>5722</v>
      </c>
      <c r="B3935" s="5">
        <v>9</v>
      </c>
      <c r="C3935" s="5" t="s">
        <v>63</v>
      </c>
      <c r="D3935" s="5">
        <v>8</v>
      </c>
      <c r="E3935" s="5">
        <v>0</v>
      </c>
      <c r="F3935" s="8">
        <f t="shared" si="366"/>
        <v>0</v>
      </c>
      <c r="G3935" s="5" t="str">
        <f>IF(COUNTIFS(Q3_SQL_Error_Concentration!$A:$A,A3935,Q3_SQL_Error_Concentration!$E:$E,B3935,Q3_SQL_Error_Concentration!$F:$F,C3935)=0,"",SUMIFS(Q3_SQL_Error_Concentration!$I:$I,Q3_SQL_Error_Concentration!$A:$A,A3935,Q3_SQL_Error_Concentration!$E:$E,B3935,Q3_SQL_Error_Concentration!$F:$F,C3935))</f>
        <v/>
      </c>
      <c r="H3935" s="5" t="str">
        <f t="shared" si="367"/>
        <v/>
      </c>
      <c r="I3935" s="5">
        <f>IF(D3935&gt;=Q3_Validation!$C$2,1,0)</f>
        <v>0</v>
      </c>
      <c r="J3935" s="8" t="str">
        <f t="shared" si="368"/>
        <v/>
      </c>
      <c r="K3935" s="5" t="str">
        <f t="shared" si="369"/>
        <v>excluded</v>
      </c>
      <c r="L3935" s="5">
        <f t="shared" si="370"/>
        <v>0</v>
      </c>
      <c r="M3935" s="5">
        <f t="shared" si="371"/>
        <v>0</v>
      </c>
    </row>
    <row r="3936" spans="1:13">
      <c r="A3936" s="5">
        <v>5722</v>
      </c>
      <c r="B3936" s="5">
        <v>9</v>
      </c>
      <c r="C3936" s="5" t="s">
        <v>62</v>
      </c>
      <c r="D3936" s="5">
        <v>11</v>
      </c>
      <c r="E3936" s="5">
        <v>0</v>
      </c>
      <c r="F3936" s="8">
        <f t="shared" si="366"/>
        <v>0</v>
      </c>
      <c r="G3936" s="5" t="str">
        <f>IF(COUNTIFS(Q3_SQL_Error_Concentration!$A:$A,A3936,Q3_SQL_Error_Concentration!$E:$E,B3936,Q3_SQL_Error_Concentration!$F:$F,C3936)=0,"",SUMIFS(Q3_SQL_Error_Concentration!$I:$I,Q3_SQL_Error_Concentration!$A:$A,A3936,Q3_SQL_Error_Concentration!$E:$E,B3936,Q3_SQL_Error_Concentration!$F:$F,C3936))</f>
        <v/>
      </c>
      <c r="H3936" s="5" t="str">
        <f t="shared" si="367"/>
        <v/>
      </c>
      <c r="I3936" s="5">
        <f>IF(D3936&gt;=Q3_Validation!$C$2,1,0)</f>
        <v>0</v>
      </c>
      <c r="J3936" s="8" t="str">
        <f t="shared" si="368"/>
        <v/>
      </c>
      <c r="K3936" s="5" t="str">
        <f t="shared" si="369"/>
        <v>excluded</v>
      </c>
      <c r="L3936" s="5">
        <f t="shared" si="370"/>
        <v>0</v>
      </c>
      <c r="M3936" s="5">
        <f t="shared" si="371"/>
        <v>0</v>
      </c>
    </row>
    <row r="3937" spans="1:13">
      <c r="A3937" s="5">
        <v>5722</v>
      </c>
      <c r="B3937" s="5">
        <v>10</v>
      </c>
      <c r="C3937" s="5" t="s">
        <v>63</v>
      </c>
      <c r="D3937" s="5">
        <v>6</v>
      </c>
      <c r="E3937" s="5">
        <v>0</v>
      </c>
      <c r="F3937" s="8">
        <f t="shared" si="366"/>
        <v>0</v>
      </c>
      <c r="G3937" s="5" t="str">
        <f>IF(COUNTIFS(Q3_SQL_Error_Concentration!$A:$A,A3937,Q3_SQL_Error_Concentration!$E:$E,B3937,Q3_SQL_Error_Concentration!$F:$F,C3937)=0,"",SUMIFS(Q3_SQL_Error_Concentration!$I:$I,Q3_SQL_Error_Concentration!$A:$A,A3937,Q3_SQL_Error_Concentration!$E:$E,B3937,Q3_SQL_Error_Concentration!$F:$F,C3937))</f>
        <v/>
      </c>
      <c r="H3937" s="5" t="str">
        <f t="shared" si="367"/>
        <v/>
      </c>
      <c r="I3937" s="5">
        <f>IF(D3937&gt;=Q3_Validation!$C$2,1,0)</f>
        <v>0</v>
      </c>
      <c r="J3937" s="8" t="str">
        <f t="shared" si="368"/>
        <v/>
      </c>
      <c r="K3937" s="5" t="str">
        <f t="shared" si="369"/>
        <v>excluded</v>
      </c>
      <c r="L3937" s="5">
        <f t="shared" si="370"/>
        <v>0</v>
      </c>
      <c r="M3937" s="5">
        <f t="shared" si="371"/>
        <v>0</v>
      </c>
    </row>
    <row r="3938" spans="1:13">
      <c r="A3938" s="5">
        <v>5722</v>
      </c>
      <c r="B3938" s="5">
        <v>10</v>
      </c>
      <c r="C3938" s="5" t="s">
        <v>62</v>
      </c>
      <c r="D3938" s="5">
        <v>15</v>
      </c>
      <c r="E3938" s="5">
        <v>0</v>
      </c>
      <c r="F3938" s="8">
        <f t="shared" si="366"/>
        <v>0</v>
      </c>
      <c r="G3938" s="5" t="str">
        <f>IF(COUNTIFS(Q3_SQL_Error_Concentration!$A:$A,A3938,Q3_SQL_Error_Concentration!$E:$E,B3938,Q3_SQL_Error_Concentration!$F:$F,C3938)=0,"",SUMIFS(Q3_SQL_Error_Concentration!$I:$I,Q3_SQL_Error_Concentration!$A:$A,A3938,Q3_SQL_Error_Concentration!$E:$E,B3938,Q3_SQL_Error_Concentration!$F:$F,C3938))</f>
        <v/>
      </c>
      <c r="H3938" s="5" t="str">
        <f t="shared" si="367"/>
        <v/>
      </c>
      <c r="I3938" s="5">
        <f>IF(D3938&gt;=Q3_Validation!$C$2,1,0)</f>
        <v>0</v>
      </c>
      <c r="J3938" s="8" t="str">
        <f t="shared" si="368"/>
        <v/>
      </c>
      <c r="K3938" s="5" t="str">
        <f t="shared" si="369"/>
        <v>excluded</v>
      </c>
      <c r="L3938" s="5">
        <f t="shared" si="370"/>
        <v>0</v>
      </c>
      <c r="M3938" s="5">
        <f t="shared" si="371"/>
        <v>0</v>
      </c>
    </row>
    <row r="3939" spans="1:13">
      <c r="A3939" s="5">
        <v>5722</v>
      </c>
      <c r="B3939" s="5">
        <v>11</v>
      </c>
      <c r="C3939" s="5" t="s">
        <v>63</v>
      </c>
      <c r="D3939" s="5">
        <v>4</v>
      </c>
      <c r="E3939" s="5">
        <v>0</v>
      </c>
      <c r="F3939" s="8">
        <f t="shared" si="366"/>
        <v>0</v>
      </c>
      <c r="G3939" s="5" t="str">
        <f>IF(COUNTIFS(Q3_SQL_Error_Concentration!$A:$A,A3939,Q3_SQL_Error_Concentration!$E:$E,B3939,Q3_SQL_Error_Concentration!$F:$F,C3939)=0,"",SUMIFS(Q3_SQL_Error_Concentration!$I:$I,Q3_SQL_Error_Concentration!$A:$A,A3939,Q3_SQL_Error_Concentration!$E:$E,B3939,Q3_SQL_Error_Concentration!$F:$F,C3939))</f>
        <v/>
      </c>
      <c r="H3939" s="5" t="str">
        <f t="shared" si="367"/>
        <v/>
      </c>
      <c r="I3939" s="5">
        <f>IF(D3939&gt;=Q3_Validation!$C$2,1,0)</f>
        <v>0</v>
      </c>
      <c r="J3939" s="8" t="str">
        <f t="shared" si="368"/>
        <v/>
      </c>
      <c r="K3939" s="5" t="str">
        <f t="shared" si="369"/>
        <v>excluded</v>
      </c>
      <c r="L3939" s="5">
        <f t="shared" si="370"/>
        <v>0</v>
      </c>
      <c r="M3939" s="5">
        <f t="shared" si="371"/>
        <v>0</v>
      </c>
    </row>
    <row r="3940" spans="1:13">
      <c r="A3940" s="5">
        <v>5722</v>
      </c>
      <c r="B3940" s="5">
        <v>11</v>
      </c>
      <c r="C3940" s="5" t="s">
        <v>62</v>
      </c>
      <c r="D3940" s="5">
        <v>12</v>
      </c>
      <c r="E3940" s="5">
        <v>1</v>
      </c>
      <c r="F3940" s="8">
        <f t="shared" si="366"/>
        <v>8.3333333333333339</v>
      </c>
      <c r="G3940" s="5" t="str">
        <f>IF(COUNTIFS(Q3_SQL_Error_Concentration!$A:$A,A3940,Q3_SQL_Error_Concentration!$E:$E,B3940,Q3_SQL_Error_Concentration!$F:$F,C3940)=0,"",SUMIFS(Q3_SQL_Error_Concentration!$I:$I,Q3_SQL_Error_Concentration!$A:$A,A3940,Q3_SQL_Error_Concentration!$E:$E,B3940,Q3_SQL_Error_Concentration!$F:$F,C3940))</f>
        <v/>
      </c>
      <c r="H3940" s="5" t="str">
        <f t="shared" si="367"/>
        <v/>
      </c>
      <c r="I3940" s="5">
        <f>IF(D3940&gt;=Q3_Validation!$C$2,1,0)</f>
        <v>0</v>
      </c>
      <c r="J3940" s="8" t="str">
        <f t="shared" si="368"/>
        <v/>
      </c>
      <c r="K3940" s="5" t="str">
        <f t="shared" si="369"/>
        <v>excluded</v>
      </c>
      <c r="L3940" s="5">
        <f t="shared" si="370"/>
        <v>0</v>
      </c>
      <c r="M3940" s="5">
        <f t="shared" si="371"/>
        <v>0</v>
      </c>
    </row>
    <row r="3941" spans="1:13">
      <c r="A3941" s="5">
        <v>5722</v>
      </c>
      <c r="B3941" s="5">
        <v>12</v>
      </c>
      <c r="C3941" s="5" t="s">
        <v>63</v>
      </c>
      <c r="D3941" s="5">
        <v>11</v>
      </c>
      <c r="E3941" s="5">
        <v>0</v>
      </c>
      <c r="F3941" s="8">
        <f t="shared" si="366"/>
        <v>0</v>
      </c>
      <c r="G3941" s="5" t="str">
        <f>IF(COUNTIFS(Q3_SQL_Error_Concentration!$A:$A,A3941,Q3_SQL_Error_Concentration!$E:$E,B3941,Q3_SQL_Error_Concentration!$F:$F,C3941)=0,"",SUMIFS(Q3_SQL_Error_Concentration!$I:$I,Q3_SQL_Error_Concentration!$A:$A,A3941,Q3_SQL_Error_Concentration!$E:$E,B3941,Q3_SQL_Error_Concentration!$F:$F,C3941))</f>
        <v/>
      </c>
      <c r="H3941" s="5" t="str">
        <f t="shared" si="367"/>
        <v/>
      </c>
      <c r="I3941" s="5">
        <f>IF(D3941&gt;=Q3_Validation!$C$2,1,0)</f>
        <v>0</v>
      </c>
      <c r="J3941" s="8" t="str">
        <f t="shared" si="368"/>
        <v/>
      </c>
      <c r="K3941" s="5" t="str">
        <f t="shared" si="369"/>
        <v>excluded</v>
      </c>
      <c r="L3941" s="5">
        <f t="shared" si="370"/>
        <v>0</v>
      </c>
      <c r="M3941" s="5">
        <f t="shared" si="371"/>
        <v>0</v>
      </c>
    </row>
    <row r="3942" spans="1:13">
      <c r="A3942" s="5">
        <v>5722</v>
      </c>
      <c r="B3942" s="5">
        <v>12</v>
      </c>
      <c r="C3942" s="5" t="s">
        <v>62</v>
      </c>
      <c r="D3942" s="5">
        <v>12</v>
      </c>
      <c r="E3942" s="5">
        <v>0</v>
      </c>
      <c r="F3942" s="8">
        <f t="shared" si="366"/>
        <v>0</v>
      </c>
      <c r="G3942" s="5" t="str">
        <f>IF(COUNTIFS(Q3_SQL_Error_Concentration!$A:$A,A3942,Q3_SQL_Error_Concentration!$E:$E,B3942,Q3_SQL_Error_Concentration!$F:$F,C3942)=0,"",SUMIFS(Q3_SQL_Error_Concentration!$I:$I,Q3_SQL_Error_Concentration!$A:$A,A3942,Q3_SQL_Error_Concentration!$E:$E,B3942,Q3_SQL_Error_Concentration!$F:$F,C3942))</f>
        <v/>
      </c>
      <c r="H3942" s="5" t="str">
        <f t="shared" si="367"/>
        <v/>
      </c>
      <c r="I3942" s="5">
        <f>IF(D3942&gt;=Q3_Validation!$C$2,1,0)</f>
        <v>0</v>
      </c>
      <c r="J3942" s="8" t="str">
        <f t="shared" si="368"/>
        <v/>
      </c>
      <c r="K3942" s="5" t="str">
        <f t="shared" si="369"/>
        <v>excluded</v>
      </c>
      <c r="L3942" s="5">
        <f t="shared" si="370"/>
        <v>0</v>
      </c>
      <c r="M3942" s="5">
        <f t="shared" si="371"/>
        <v>0</v>
      </c>
    </row>
    <row r="3943" spans="1:13">
      <c r="A3943" s="5">
        <v>5722</v>
      </c>
      <c r="B3943" s="5">
        <v>13</v>
      </c>
      <c r="C3943" s="5" t="s">
        <v>63</v>
      </c>
      <c r="D3943" s="5">
        <v>15</v>
      </c>
      <c r="E3943" s="5">
        <v>0</v>
      </c>
      <c r="F3943" s="8">
        <f t="shared" si="366"/>
        <v>0</v>
      </c>
      <c r="G3943" s="5" t="str">
        <f>IF(COUNTIFS(Q3_SQL_Error_Concentration!$A:$A,A3943,Q3_SQL_Error_Concentration!$E:$E,B3943,Q3_SQL_Error_Concentration!$F:$F,C3943)=0,"",SUMIFS(Q3_SQL_Error_Concentration!$I:$I,Q3_SQL_Error_Concentration!$A:$A,A3943,Q3_SQL_Error_Concentration!$E:$E,B3943,Q3_SQL_Error_Concentration!$F:$F,C3943))</f>
        <v/>
      </c>
      <c r="H3943" s="5" t="str">
        <f t="shared" si="367"/>
        <v/>
      </c>
      <c r="I3943" s="5">
        <f>IF(D3943&gt;=Q3_Validation!$C$2,1,0)</f>
        <v>0</v>
      </c>
      <c r="J3943" s="8" t="str">
        <f t="shared" si="368"/>
        <v/>
      </c>
      <c r="K3943" s="5" t="str">
        <f t="shared" si="369"/>
        <v>excluded</v>
      </c>
      <c r="L3943" s="5">
        <f t="shared" si="370"/>
        <v>0</v>
      </c>
      <c r="M3943" s="5">
        <f t="shared" si="371"/>
        <v>0</v>
      </c>
    </row>
    <row r="3944" spans="1:13">
      <c r="A3944" s="5">
        <v>5722</v>
      </c>
      <c r="B3944" s="5">
        <v>13</v>
      </c>
      <c r="C3944" s="5" t="s">
        <v>62</v>
      </c>
      <c r="D3944" s="5">
        <v>28</v>
      </c>
      <c r="E3944" s="5">
        <v>0</v>
      </c>
      <c r="F3944" s="8">
        <f t="shared" si="366"/>
        <v>0</v>
      </c>
      <c r="G3944" s="5" t="str">
        <f>IF(COUNTIFS(Q3_SQL_Error_Concentration!$A:$A,A3944,Q3_SQL_Error_Concentration!$E:$E,B3944,Q3_SQL_Error_Concentration!$F:$F,C3944)=0,"",SUMIFS(Q3_SQL_Error_Concentration!$I:$I,Q3_SQL_Error_Concentration!$A:$A,A3944,Q3_SQL_Error_Concentration!$E:$E,B3944,Q3_SQL_Error_Concentration!$F:$F,C3944))</f>
        <v/>
      </c>
      <c r="H3944" s="5" t="str">
        <f t="shared" si="367"/>
        <v/>
      </c>
      <c r="I3944" s="5">
        <f>IF(D3944&gt;=Q3_Validation!$C$2,1,0)</f>
        <v>0</v>
      </c>
      <c r="J3944" s="8" t="str">
        <f t="shared" si="368"/>
        <v/>
      </c>
      <c r="K3944" s="5" t="str">
        <f t="shared" si="369"/>
        <v>excluded</v>
      </c>
      <c r="L3944" s="5">
        <f t="shared" si="370"/>
        <v>0</v>
      </c>
      <c r="M3944" s="5">
        <f t="shared" si="371"/>
        <v>0</v>
      </c>
    </row>
    <row r="3945" spans="1:13">
      <c r="A3945" s="5">
        <v>5722</v>
      </c>
      <c r="B3945" s="5">
        <v>14</v>
      </c>
      <c r="C3945" s="5" t="s">
        <v>63</v>
      </c>
      <c r="D3945" s="5">
        <v>16</v>
      </c>
      <c r="E3945" s="5">
        <v>0</v>
      </c>
      <c r="F3945" s="8">
        <f t="shared" si="366"/>
        <v>0</v>
      </c>
      <c r="G3945" s="5" t="str">
        <f>IF(COUNTIFS(Q3_SQL_Error_Concentration!$A:$A,A3945,Q3_SQL_Error_Concentration!$E:$E,B3945,Q3_SQL_Error_Concentration!$F:$F,C3945)=0,"",SUMIFS(Q3_SQL_Error_Concentration!$I:$I,Q3_SQL_Error_Concentration!$A:$A,A3945,Q3_SQL_Error_Concentration!$E:$E,B3945,Q3_SQL_Error_Concentration!$F:$F,C3945))</f>
        <v/>
      </c>
      <c r="H3945" s="5" t="str">
        <f t="shared" si="367"/>
        <v/>
      </c>
      <c r="I3945" s="5">
        <f>IF(D3945&gt;=Q3_Validation!$C$2,1,0)</f>
        <v>0</v>
      </c>
      <c r="J3945" s="8" t="str">
        <f t="shared" si="368"/>
        <v/>
      </c>
      <c r="K3945" s="5" t="str">
        <f t="shared" si="369"/>
        <v>excluded</v>
      </c>
      <c r="L3945" s="5">
        <f t="shared" si="370"/>
        <v>0</v>
      </c>
      <c r="M3945" s="5">
        <f t="shared" si="371"/>
        <v>0</v>
      </c>
    </row>
    <row r="3946" spans="1:13">
      <c r="A3946" s="5">
        <v>5722</v>
      </c>
      <c r="B3946" s="5">
        <v>14</v>
      </c>
      <c r="C3946" s="5" t="s">
        <v>62</v>
      </c>
      <c r="D3946" s="5">
        <v>28</v>
      </c>
      <c r="E3946" s="5">
        <v>0</v>
      </c>
      <c r="F3946" s="8">
        <f t="shared" si="366"/>
        <v>0</v>
      </c>
      <c r="G3946" s="5" t="str">
        <f>IF(COUNTIFS(Q3_SQL_Error_Concentration!$A:$A,A3946,Q3_SQL_Error_Concentration!$E:$E,B3946,Q3_SQL_Error_Concentration!$F:$F,C3946)=0,"",SUMIFS(Q3_SQL_Error_Concentration!$I:$I,Q3_SQL_Error_Concentration!$A:$A,A3946,Q3_SQL_Error_Concentration!$E:$E,B3946,Q3_SQL_Error_Concentration!$F:$F,C3946))</f>
        <v/>
      </c>
      <c r="H3946" s="5" t="str">
        <f t="shared" si="367"/>
        <v/>
      </c>
      <c r="I3946" s="5">
        <f>IF(D3946&gt;=Q3_Validation!$C$2,1,0)</f>
        <v>0</v>
      </c>
      <c r="J3946" s="8" t="str">
        <f t="shared" si="368"/>
        <v/>
      </c>
      <c r="K3946" s="5" t="str">
        <f t="shared" si="369"/>
        <v>excluded</v>
      </c>
      <c r="L3946" s="5">
        <f t="shared" si="370"/>
        <v>0</v>
      </c>
      <c r="M3946" s="5">
        <f t="shared" si="371"/>
        <v>0</v>
      </c>
    </row>
    <row r="3947" spans="1:13">
      <c r="A3947" s="5">
        <v>5722</v>
      </c>
      <c r="B3947" s="5">
        <v>15</v>
      </c>
      <c r="C3947" s="5" t="s">
        <v>63</v>
      </c>
      <c r="D3947" s="5">
        <v>14</v>
      </c>
      <c r="E3947" s="5">
        <v>0</v>
      </c>
      <c r="F3947" s="8">
        <f t="shared" si="366"/>
        <v>0</v>
      </c>
      <c r="G3947" s="5" t="str">
        <f>IF(COUNTIFS(Q3_SQL_Error_Concentration!$A:$A,A3947,Q3_SQL_Error_Concentration!$E:$E,B3947,Q3_SQL_Error_Concentration!$F:$F,C3947)=0,"",SUMIFS(Q3_SQL_Error_Concentration!$I:$I,Q3_SQL_Error_Concentration!$A:$A,A3947,Q3_SQL_Error_Concentration!$E:$E,B3947,Q3_SQL_Error_Concentration!$F:$F,C3947))</f>
        <v/>
      </c>
      <c r="H3947" s="5" t="str">
        <f t="shared" si="367"/>
        <v/>
      </c>
      <c r="I3947" s="5">
        <f>IF(D3947&gt;=Q3_Validation!$C$2,1,0)</f>
        <v>0</v>
      </c>
      <c r="J3947" s="8" t="str">
        <f t="shared" si="368"/>
        <v/>
      </c>
      <c r="K3947" s="5" t="str">
        <f t="shared" si="369"/>
        <v>excluded</v>
      </c>
      <c r="L3947" s="5">
        <f t="shared" si="370"/>
        <v>0</v>
      </c>
      <c r="M3947" s="5">
        <f t="shared" si="371"/>
        <v>0</v>
      </c>
    </row>
    <row r="3948" spans="1:13">
      <c r="A3948" s="5">
        <v>5722</v>
      </c>
      <c r="B3948" s="5">
        <v>15</v>
      </c>
      <c r="C3948" s="5" t="s">
        <v>62</v>
      </c>
      <c r="D3948" s="5">
        <v>38</v>
      </c>
      <c r="E3948" s="5">
        <v>0</v>
      </c>
      <c r="F3948" s="8">
        <f t="shared" si="366"/>
        <v>0</v>
      </c>
      <c r="G3948" s="5" t="str">
        <f>IF(COUNTIFS(Q3_SQL_Error_Concentration!$A:$A,A3948,Q3_SQL_Error_Concentration!$E:$E,B3948,Q3_SQL_Error_Concentration!$F:$F,C3948)=0,"",SUMIFS(Q3_SQL_Error_Concentration!$I:$I,Q3_SQL_Error_Concentration!$A:$A,A3948,Q3_SQL_Error_Concentration!$E:$E,B3948,Q3_SQL_Error_Concentration!$F:$F,C3948))</f>
        <v/>
      </c>
      <c r="H3948" s="5" t="str">
        <f t="shared" si="367"/>
        <v/>
      </c>
      <c r="I3948" s="5">
        <f>IF(D3948&gt;=Q3_Validation!$C$2,1,0)</f>
        <v>0</v>
      </c>
      <c r="J3948" s="8" t="str">
        <f t="shared" si="368"/>
        <v/>
      </c>
      <c r="K3948" s="5" t="str">
        <f t="shared" si="369"/>
        <v>excluded</v>
      </c>
      <c r="L3948" s="5">
        <f t="shared" si="370"/>
        <v>0</v>
      </c>
      <c r="M3948" s="5">
        <f t="shared" si="371"/>
        <v>0</v>
      </c>
    </row>
    <row r="3949" spans="1:13">
      <c r="A3949" s="5">
        <v>5722</v>
      </c>
      <c r="B3949" s="5">
        <v>16</v>
      </c>
      <c r="C3949" s="5" t="s">
        <v>63</v>
      </c>
      <c r="D3949" s="5">
        <v>16</v>
      </c>
      <c r="E3949" s="5">
        <v>1</v>
      </c>
      <c r="F3949" s="8">
        <f t="shared" si="366"/>
        <v>6.25</v>
      </c>
      <c r="G3949" s="5" t="str">
        <f>IF(COUNTIFS(Q3_SQL_Error_Concentration!$A:$A,A3949,Q3_SQL_Error_Concentration!$E:$E,B3949,Q3_SQL_Error_Concentration!$F:$F,C3949)=0,"",SUMIFS(Q3_SQL_Error_Concentration!$I:$I,Q3_SQL_Error_Concentration!$A:$A,A3949,Q3_SQL_Error_Concentration!$E:$E,B3949,Q3_SQL_Error_Concentration!$F:$F,C3949))</f>
        <v/>
      </c>
      <c r="H3949" s="5" t="str">
        <f t="shared" si="367"/>
        <v/>
      </c>
      <c r="I3949" s="5">
        <f>IF(D3949&gt;=Q3_Validation!$C$2,1,0)</f>
        <v>0</v>
      </c>
      <c r="J3949" s="8" t="str">
        <f t="shared" si="368"/>
        <v/>
      </c>
      <c r="K3949" s="5" t="str">
        <f t="shared" si="369"/>
        <v>excluded</v>
      </c>
      <c r="L3949" s="5">
        <f t="shared" si="370"/>
        <v>0</v>
      </c>
      <c r="M3949" s="5">
        <f t="shared" si="371"/>
        <v>0</v>
      </c>
    </row>
    <row r="3950" spans="1:13">
      <c r="A3950" s="5">
        <v>5722</v>
      </c>
      <c r="B3950" s="5">
        <v>16</v>
      </c>
      <c r="C3950" s="5" t="s">
        <v>62</v>
      </c>
      <c r="D3950" s="5">
        <v>28</v>
      </c>
      <c r="E3950" s="5">
        <v>0</v>
      </c>
      <c r="F3950" s="8">
        <f t="shared" si="366"/>
        <v>0</v>
      </c>
      <c r="G3950" s="5" t="str">
        <f>IF(COUNTIFS(Q3_SQL_Error_Concentration!$A:$A,A3950,Q3_SQL_Error_Concentration!$E:$E,B3950,Q3_SQL_Error_Concentration!$F:$F,C3950)=0,"",SUMIFS(Q3_SQL_Error_Concentration!$I:$I,Q3_SQL_Error_Concentration!$A:$A,A3950,Q3_SQL_Error_Concentration!$E:$E,B3950,Q3_SQL_Error_Concentration!$F:$F,C3950))</f>
        <v/>
      </c>
      <c r="H3950" s="5" t="str">
        <f t="shared" si="367"/>
        <v/>
      </c>
      <c r="I3950" s="5">
        <f>IF(D3950&gt;=Q3_Validation!$C$2,1,0)</f>
        <v>0</v>
      </c>
      <c r="J3950" s="8" t="str">
        <f t="shared" si="368"/>
        <v/>
      </c>
      <c r="K3950" s="5" t="str">
        <f t="shared" si="369"/>
        <v>excluded</v>
      </c>
      <c r="L3950" s="5">
        <f t="shared" si="370"/>
        <v>0</v>
      </c>
      <c r="M3950" s="5">
        <f t="shared" si="371"/>
        <v>0</v>
      </c>
    </row>
    <row r="3951" spans="1:13">
      <c r="A3951" s="5">
        <v>5722</v>
      </c>
      <c r="B3951" s="5">
        <v>17</v>
      </c>
      <c r="C3951" s="5" t="s">
        <v>63</v>
      </c>
      <c r="D3951" s="5">
        <v>9</v>
      </c>
      <c r="E3951" s="5">
        <v>1</v>
      </c>
      <c r="F3951" s="8">
        <f t="shared" si="366"/>
        <v>11.111111111111111</v>
      </c>
      <c r="G3951" s="5" t="str">
        <f>IF(COUNTIFS(Q3_SQL_Error_Concentration!$A:$A,A3951,Q3_SQL_Error_Concentration!$E:$E,B3951,Q3_SQL_Error_Concentration!$F:$F,C3951)=0,"",SUMIFS(Q3_SQL_Error_Concentration!$I:$I,Q3_SQL_Error_Concentration!$A:$A,A3951,Q3_SQL_Error_Concentration!$E:$E,B3951,Q3_SQL_Error_Concentration!$F:$F,C3951))</f>
        <v/>
      </c>
      <c r="H3951" s="5" t="str">
        <f t="shared" si="367"/>
        <v/>
      </c>
      <c r="I3951" s="5">
        <f>IF(D3951&gt;=Q3_Validation!$C$2,1,0)</f>
        <v>0</v>
      </c>
      <c r="J3951" s="8" t="str">
        <f t="shared" si="368"/>
        <v/>
      </c>
      <c r="K3951" s="5" t="str">
        <f t="shared" si="369"/>
        <v>excluded</v>
      </c>
      <c r="L3951" s="5">
        <f t="shared" si="370"/>
        <v>0</v>
      </c>
      <c r="M3951" s="5">
        <f t="shared" si="371"/>
        <v>0</v>
      </c>
    </row>
    <row r="3952" spans="1:13">
      <c r="A3952" s="5">
        <v>5722</v>
      </c>
      <c r="B3952" s="5">
        <v>17</v>
      </c>
      <c r="C3952" s="5" t="s">
        <v>62</v>
      </c>
      <c r="D3952" s="5">
        <v>6</v>
      </c>
      <c r="E3952" s="5">
        <v>0</v>
      </c>
      <c r="F3952" s="8">
        <f t="shared" si="366"/>
        <v>0</v>
      </c>
      <c r="G3952" s="5" t="str">
        <f>IF(COUNTIFS(Q3_SQL_Error_Concentration!$A:$A,A3952,Q3_SQL_Error_Concentration!$E:$E,B3952,Q3_SQL_Error_Concentration!$F:$F,C3952)=0,"",SUMIFS(Q3_SQL_Error_Concentration!$I:$I,Q3_SQL_Error_Concentration!$A:$A,A3952,Q3_SQL_Error_Concentration!$E:$E,B3952,Q3_SQL_Error_Concentration!$F:$F,C3952))</f>
        <v/>
      </c>
      <c r="H3952" s="5" t="str">
        <f t="shared" si="367"/>
        <v/>
      </c>
      <c r="I3952" s="5">
        <f>IF(D3952&gt;=Q3_Validation!$C$2,1,0)</f>
        <v>0</v>
      </c>
      <c r="J3952" s="8" t="str">
        <f t="shared" si="368"/>
        <v/>
      </c>
      <c r="K3952" s="5" t="str">
        <f t="shared" si="369"/>
        <v>excluded</v>
      </c>
      <c r="L3952" s="5">
        <f t="shared" si="370"/>
        <v>0</v>
      </c>
      <c r="M3952" s="5">
        <f t="shared" si="371"/>
        <v>0</v>
      </c>
    </row>
    <row r="3953" spans="1:13">
      <c r="A3953" s="5">
        <v>5722</v>
      </c>
      <c r="B3953" s="5">
        <v>18</v>
      </c>
      <c r="C3953" s="5" t="s">
        <v>63</v>
      </c>
      <c r="D3953" s="5">
        <v>3</v>
      </c>
      <c r="E3953" s="5">
        <v>0</v>
      </c>
      <c r="F3953" s="8">
        <f t="shared" si="366"/>
        <v>0</v>
      </c>
      <c r="G3953" s="5" t="str">
        <f>IF(COUNTIFS(Q3_SQL_Error_Concentration!$A:$A,A3953,Q3_SQL_Error_Concentration!$E:$E,B3953,Q3_SQL_Error_Concentration!$F:$F,C3953)=0,"",SUMIFS(Q3_SQL_Error_Concentration!$I:$I,Q3_SQL_Error_Concentration!$A:$A,A3953,Q3_SQL_Error_Concentration!$E:$E,B3953,Q3_SQL_Error_Concentration!$F:$F,C3953))</f>
        <v/>
      </c>
      <c r="H3953" s="5" t="str">
        <f t="shared" si="367"/>
        <v/>
      </c>
      <c r="I3953" s="5">
        <f>IF(D3953&gt;=Q3_Validation!$C$2,1,0)</f>
        <v>0</v>
      </c>
      <c r="J3953" s="8" t="str">
        <f t="shared" si="368"/>
        <v/>
      </c>
      <c r="K3953" s="5" t="str">
        <f t="shared" si="369"/>
        <v>excluded</v>
      </c>
      <c r="L3953" s="5">
        <f t="shared" si="370"/>
        <v>0</v>
      </c>
      <c r="M3953" s="5">
        <f t="shared" si="371"/>
        <v>0</v>
      </c>
    </row>
    <row r="3954" spans="1:13">
      <c r="A3954" s="5">
        <v>5722</v>
      </c>
      <c r="B3954" s="5">
        <v>18</v>
      </c>
      <c r="C3954" s="5" t="s">
        <v>62</v>
      </c>
      <c r="D3954" s="5">
        <v>3</v>
      </c>
      <c r="E3954" s="5">
        <v>0</v>
      </c>
      <c r="F3954" s="8">
        <f t="shared" si="366"/>
        <v>0</v>
      </c>
      <c r="G3954" s="5" t="str">
        <f>IF(COUNTIFS(Q3_SQL_Error_Concentration!$A:$A,A3954,Q3_SQL_Error_Concentration!$E:$E,B3954,Q3_SQL_Error_Concentration!$F:$F,C3954)=0,"",SUMIFS(Q3_SQL_Error_Concentration!$I:$I,Q3_SQL_Error_Concentration!$A:$A,A3954,Q3_SQL_Error_Concentration!$E:$E,B3954,Q3_SQL_Error_Concentration!$F:$F,C3954))</f>
        <v/>
      </c>
      <c r="H3954" s="5" t="str">
        <f t="shared" si="367"/>
        <v/>
      </c>
      <c r="I3954" s="5">
        <f>IF(D3954&gt;=Q3_Validation!$C$2,1,0)</f>
        <v>0</v>
      </c>
      <c r="J3954" s="8" t="str">
        <f t="shared" si="368"/>
        <v/>
      </c>
      <c r="K3954" s="5" t="str">
        <f t="shared" si="369"/>
        <v>excluded</v>
      </c>
      <c r="L3954" s="5">
        <f t="shared" si="370"/>
        <v>0</v>
      </c>
      <c r="M3954" s="5">
        <f t="shared" si="371"/>
        <v>0</v>
      </c>
    </row>
    <row r="3955" spans="1:13">
      <c r="A3955" s="5">
        <v>5722</v>
      </c>
      <c r="B3955" s="5">
        <v>19</v>
      </c>
      <c r="C3955" s="5" t="s">
        <v>63</v>
      </c>
      <c r="D3955" s="5">
        <v>9</v>
      </c>
      <c r="E3955" s="5">
        <v>0</v>
      </c>
      <c r="F3955" s="8">
        <f t="shared" si="366"/>
        <v>0</v>
      </c>
      <c r="G3955" s="5" t="str">
        <f>IF(COUNTIFS(Q3_SQL_Error_Concentration!$A:$A,A3955,Q3_SQL_Error_Concentration!$E:$E,B3955,Q3_SQL_Error_Concentration!$F:$F,C3955)=0,"",SUMIFS(Q3_SQL_Error_Concentration!$I:$I,Q3_SQL_Error_Concentration!$A:$A,A3955,Q3_SQL_Error_Concentration!$E:$E,B3955,Q3_SQL_Error_Concentration!$F:$F,C3955))</f>
        <v/>
      </c>
      <c r="H3955" s="5" t="str">
        <f t="shared" si="367"/>
        <v/>
      </c>
      <c r="I3955" s="5">
        <f>IF(D3955&gt;=Q3_Validation!$C$2,1,0)</f>
        <v>0</v>
      </c>
      <c r="J3955" s="8" t="str">
        <f t="shared" si="368"/>
        <v/>
      </c>
      <c r="K3955" s="5" t="str">
        <f t="shared" si="369"/>
        <v>excluded</v>
      </c>
      <c r="L3955" s="5">
        <f t="shared" si="370"/>
        <v>0</v>
      </c>
      <c r="M3955" s="5">
        <f t="shared" si="371"/>
        <v>0</v>
      </c>
    </row>
    <row r="3956" spans="1:13">
      <c r="A3956" s="5">
        <v>5722</v>
      </c>
      <c r="B3956" s="5">
        <v>19</v>
      </c>
      <c r="C3956" s="5" t="s">
        <v>62</v>
      </c>
      <c r="D3956" s="5">
        <v>3</v>
      </c>
      <c r="E3956" s="5">
        <v>0</v>
      </c>
      <c r="F3956" s="8">
        <f t="shared" si="366"/>
        <v>0</v>
      </c>
      <c r="G3956" s="5" t="str">
        <f>IF(COUNTIFS(Q3_SQL_Error_Concentration!$A:$A,A3956,Q3_SQL_Error_Concentration!$E:$E,B3956,Q3_SQL_Error_Concentration!$F:$F,C3956)=0,"",SUMIFS(Q3_SQL_Error_Concentration!$I:$I,Q3_SQL_Error_Concentration!$A:$A,A3956,Q3_SQL_Error_Concentration!$E:$E,B3956,Q3_SQL_Error_Concentration!$F:$F,C3956))</f>
        <v/>
      </c>
      <c r="H3956" s="5" t="str">
        <f t="shared" si="367"/>
        <v/>
      </c>
      <c r="I3956" s="5">
        <f>IF(D3956&gt;=Q3_Validation!$C$2,1,0)</f>
        <v>0</v>
      </c>
      <c r="J3956" s="8" t="str">
        <f t="shared" si="368"/>
        <v/>
      </c>
      <c r="K3956" s="5" t="str">
        <f t="shared" si="369"/>
        <v>excluded</v>
      </c>
      <c r="L3956" s="5">
        <f t="shared" si="370"/>
        <v>0</v>
      </c>
      <c r="M3956" s="5">
        <f t="shared" si="371"/>
        <v>0</v>
      </c>
    </row>
    <row r="3957" spans="1:13">
      <c r="A3957" s="5">
        <v>5722</v>
      </c>
      <c r="B3957" s="5">
        <v>20</v>
      </c>
      <c r="C3957" s="5" t="s">
        <v>63</v>
      </c>
      <c r="D3957" s="5">
        <v>1</v>
      </c>
      <c r="E3957" s="5">
        <v>0</v>
      </c>
      <c r="F3957" s="8">
        <f t="shared" si="366"/>
        <v>0</v>
      </c>
      <c r="G3957" s="5" t="str">
        <f>IF(COUNTIFS(Q3_SQL_Error_Concentration!$A:$A,A3957,Q3_SQL_Error_Concentration!$E:$E,B3957,Q3_SQL_Error_Concentration!$F:$F,C3957)=0,"",SUMIFS(Q3_SQL_Error_Concentration!$I:$I,Q3_SQL_Error_Concentration!$A:$A,A3957,Q3_SQL_Error_Concentration!$E:$E,B3957,Q3_SQL_Error_Concentration!$F:$F,C3957))</f>
        <v/>
      </c>
      <c r="H3957" s="5" t="str">
        <f t="shared" si="367"/>
        <v/>
      </c>
      <c r="I3957" s="5">
        <f>IF(D3957&gt;=Q3_Validation!$C$2,1,0)</f>
        <v>0</v>
      </c>
      <c r="J3957" s="8" t="str">
        <f t="shared" si="368"/>
        <v/>
      </c>
      <c r="K3957" s="5" t="str">
        <f t="shared" si="369"/>
        <v>excluded</v>
      </c>
      <c r="L3957" s="5">
        <f t="shared" si="370"/>
        <v>0</v>
      </c>
      <c r="M3957" s="5">
        <f t="shared" si="371"/>
        <v>0</v>
      </c>
    </row>
    <row r="3958" spans="1:13">
      <c r="A3958" s="5">
        <v>5722</v>
      </c>
      <c r="B3958" s="5">
        <v>20</v>
      </c>
      <c r="C3958" s="5" t="s">
        <v>62</v>
      </c>
      <c r="D3958" s="5">
        <v>7</v>
      </c>
      <c r="E3958" s="5">
        <v>0</v>
      </c>
      <c r="F3958" s="8">
        <f t="shared" si="366"/>
        <v>0</v>
      </c>
      <c r="G3958" s="5" t="str">
        <f>IF(COUNTIFS(Q3_SQL_Error_Concentration!$A:$A,A3958,Q3_SQL_Error_Concentration!$E:$E,B3958,Q3_SQL_Error_Concentration!$F:$F,C3958)=0,"",SUMIFS(Q3_SQL_Error_Concentration!$I:$I,Q3_SQL_Error_Concentration!$A:$A,A3958,Q3_SQL_Error_Concentration!$E:$E,B3958,Q3_SQL_Error_Concentration!$F:$F,C3958))</f>
        <v/>
      </c>
      <c r="H3958" s="5" t="str">
        <f t="shared" si="367"/>
        <v/>
      </c>
      <c r="I3958" s="5">
        <f>IF(D3958&gt;=Q3_Validation!$C$2,1,0)</f>
        <v>0</v>
      </c>
      <c r="J3958" s="8" t="str">
        <f t="shared" si="368"/>
        <v/>
      </c>
      <c r="K3958" s="5" t="str">
        <f t="shared" si="369"/>
        <v>excluded</v>
      </c>
      <c r="L3958" s="5">
        <f t="shared" si="370"/>
        <v>0</v>
      </c>
      <c r="M3958" s="5">
        <f t="shared" si="371"/>
        <v>0</v>
      </c>
    </row>
    <row r="3959" spans="1:13">
      <c r="A3959" s="5">
        <v>5722</v>
      </c>
      <c r="B3959" s="5">
        <v>21</v>
      </c>
      <c r="C3959" s="5" t="s">
        <v>63</v>
      </c>
      <c r="D3959" s="5">
        <v>1</v>
      </c>
      <c r="E3959" s="5">
        <v>0</v>
      </c>
      <c r="F3959" s="8">
        <f t="shared" si="366"/>
        <v>0</v>
      </c>
      <c r="G3959" s="5" t="str">
        <f>IF(COUNTIFS(Q3_SQL_Error_Concentration!$A:$A,A3959,Q3_SQL_Error_Concentration!$E:$E,B3959,Q3_SQL_Error_Concentration!$F:$F,C3959)=0,"",SUMIFS(Q3_SQL_Error_Concentration!$I:$I,Q3_SQL_Error_Concentration!$A:$A,A3959,Q3_SQL_Error_Concentration!$E:$E,B3959,Q3_SQL_Error_Concentration!$F:$F,C3959))</f>
        <v/>
      </c>
      <c r="H3959" s="5" t="str">
        <f t="shared" si="367"/>
        <v/>
      </c>
      <c r="I3959" s="5">
        <f>IF(D3959&gt;=Q3_Validation!$C$2,1,0)</f>
        <v>0</v>
      </c>
      <c r="J3959" s="8" t="str">
        <f t="shared" si="368"/>
        <v/>
      </c>
      <c r="K3959" s="5" t="str">
        <f t="shared" si="369"/>
        <v>excluded</v>
      </c>
      <c r="L3959" s="5">
        <f t="shared" si="370"/>
        <v>0</v>
      </c>
      <c r="M3959" s="5">
        <f t="shared" si="371"/>
        <v>0</v>
      </c>
    </row>
    <row r="3960" spans="1:13">
      <c r="A3960" s="5">
        <v>5722</v>
      </c>
      <c r="B3960" s="5">
        <v>22</v>
      </c>
      <c r="C3960" s="5" t="s">
        <v>63</v>
      </c>
      <c r="D3960" s="5">
        <v>3</v>
      </c>
      <c r="E3960" s="5">
        <v>0</v>
      </c>
      <c r="F3960" s="8">
        <f t="shared" si="366"/>
        <v>0</v>
      </c>
      <c r="G3960" s="5" t="str">
        <f>IF(COUNTIFS(Q3_SQL_Error_Concentration!$A:$A,A3960,Q3_SQL_Error_Concentration!$E:$E,B3960,Q3_SQL_Error_Concentration!$F:$F,C3960)=0,"",SUMIFS(Q3_SQL_Error_Concentration!$I:$I,Q3_SQL_Error_Concentration!$A:$A,A3960,Q3_SQL_Error_Concentration!$E:$E,B3960,Q3_SQL_Error_Concentration!$F:$F,C3960))</f>
        <v/>
      </c>
      <c r="H3960" s="5" t="str">
        <f t="shared" si="367"/>
        <v/>
      </c>
      <c r="I3960" s="5">
        <f>IF(D3960&gt;=Q3_Validation!$C$2,1,0)</f>
        <v>0</v>
      </c>
      <c r="J3960" s="8" t="str">
        <f t="shared" si="368"/>
        <v/>
      </c>
      <c r="K3960" s="5" t="str">
        <f t="shared" si="369"/>
        <v>excluded</v>
      </c>
      <c r="L3960" s="5">
        <f t="shared" si="370"/>
        <v>0</v>
      </c>
      <c r="M3960" s="5">
        <f t="shared" si="371"/>
        <v>0</v>
      </c>
    </row>
    <row r="3961" spans="1:13">
      <c r="A3961" s="5">
        <v>5722</v>
      </c>
      <c r="B3961" s="5">
        <v>22</v>
      </c>
      <c r="C3961" s="5" t="s">
        <v>62</v>
      </c>
      <c r="D3961" s="5">
        <v>6</v>
      </c>
      <c r="E3961" s="5">
        <v>0</v>
      </c>
      <c r="F3961" s="8">
        <f t="shared" si="366"/>
        <v>0</v>
      </c>
      <c r="G3961" s="5" t="str">
        <f>IF(COUNTIFS(Q3_SQL_Error_Concentration!$A:$A,A3961,Q3_SQL_Error_Concentration!$E:$E,B3961,Q3_SQL_Error_Concentration!$F:$F,C3961)=0,"",SUMIFS(Q3_SQL_Error_Concentration!$I:$I,Q3_SQL_Error_Concentration!$A:$A,A3961,Q3_SQL_Error_Concentration!$E:$E,B3961,Q3_SQL_Error_Concentration!$F:$F,C3961))</f>
        <v/>
      </c>
      <c r="H3961" s="5" t="str">
        <f t="shared" si="367"/>
        <v/>
      </c>
      <c r="I3961" s="5">
        <f>IF(D3961&gt;=Q3_Validation!$C$2,1,0)</f>
        <v>0</v>
      </c>
      <c r="J3961" s="8" t="str">
        <f t="shared" si="368"/>
        <v/>
      </c>
      <c r="K3961" s="5" t="str">
        <f t="shared" si="369"/>
        <v>excluded</v>
      </c>
      <c r="L3961" s="5">
        <f t="shared" si="370"/>
        <v>0</v>
      </c>
      <c r="M3961" s="5">
        <f t="shared" si="371"/>
        <v>0</v>
      </c>
    </row>
    <row r="3962" spans="1:13">
      <c r="A3962" s="5">
        <v>5732</v>
      </c>
      <c r="B3962" s="5">
        <v>0</v>
      </c>
      <c r="C3962" s="5" t="s">
        <v>63</v>
      </c>
      <c r="D3962" s="5">
        <v>17</v>
      </c>
      <c r="E3962" s="5">
        <v>0</v>
      </c>
      <c r="F3962" s="8">
        <f t="shared" si="366"/>
        <v>0</v>
      </c>
      <c r="G3962" s="5" t="str">
        <f>IF(COUNTIFS(Q3_SQL_Error_Concentration!$A:$A,A3962,Q3_SQL_Error_Concentration!$E:$E,B3962,Q3_SQL_Error_Concentration!$F:$F,C3962)=0,"",SUMIFS(Q3_SQL_Error_Concentration!$I:$I,Q3_SQL_Error_Concentration!$A:$A,A3962,Q3_SQL_Error_Concentration!$E:$E,B3962,Q3_SQL_Error_Concentration!$F:$F,C3962))</f>
        <v/>
      </c>
      <c r="H3962" s="5" t="str">
        <f t="shared" si="367"/>
        <v/>
      </c>
      <c r="I3962" s="5">
        <f>IF(D3962&gt;=Q3_Validation!$C$2,1,0)</f>
        <v>0</v>
      </c>
      <c r="J3962" s="8" t="str">
        <f t="shared" si="368"/>
        <v/>
      </c>
      <c r="K3962" s="5" t="str">
        <f t="shared" si="369"/>
        <v>excluded</v>
      </c>
      <c r="L3962" s="5">
        <f t="shared" si="370"/>
        <v>0</v>
      </c>
      <c r="M3962" s="5">
        <f t="shared" si="371"/>
        <v>0</v>
      </c>
    </row>
    <row r="3963" spans="1:13">
      <c r="A3963" s="5">
        <v>5732</v>
      </c>
      <c r="B3963" s="5">
        <v>0</v>
      </c>
      <c r="C3963" s="5" t="s">
        <v>62</v>
      </c>
      <c r="D3963" s="5">
        <v>15</v>
      </c>
      <c r="E3963" s="5">
        <v>0</v>
      </c>
      <c r="F3963" s="8">
        <f t="shared" si="366"/>
        <v>0</v>
      </c>
      <c r="G3963" s="5" t="str">
        <f>IF(COUNTIFS(Q3_SQL_Error_Concentration!$A:$A,A3963,Q3_SQL_Error_Concentration!$E:$E,B3963,Q3_SQL_Error_Concentration!$F:$F,C3963)=0,"",SUMIFS(Q3_SQL_Error_Concentration!$I:$I,Q3_SQL_Error_Concentration!$A:$A,A3963,Q3_SQL_Error_Concentration!$E:$E,B3963,Q3_SQL_Error_Concentration!$F:$F,C3963))</f>
        <v/>
      </c>
      <c r="H3963" s="5" t="str">
        <f t="shared" si="367"/>
        <v/>
      </c>
      <c r="I3963" s="5">
        <f>IF(D3963&gt;=Q3_Validation!$C$2,1,0)</f>
        <v>0</v>
      </c>
      <c r="J3963" s="8" t="str">
        <f t="shared" si="368"/>
        <v/>
      </c>
      <c r="K3963" s="5" t="str">
        <f t="shared" si="369"/>
        <v>excluded</v>
      </c>
      <c r="L3963" s="5">
        <f t="shared" si="370"/>
        <v>0</v>
      </c>
      <c r="M3963" s="5">
        <f t="shared" si="371"/>
        <v>0</v>
      </c>
    </row>
    <row r="3964" spans="1:13">
      <c r="A3964" s="5">
        <v>5732</v>
      </c>
      <c r="B3964" s="5">
        <v>1</v>
      </c>
      <c r="C3964" s="5" t="s">
        <v>63</v>
      </c>
      <c r="D3964" s="5">
        <v>22</v>
      </c>
      <c r="E3964" s="5">
        <v>0</v>
      </c>
      <c r="F3964" s="8">
        <f t="shared" si="366"/>
        <v>0</v>
      </c>
      <c r="G3964" s="5" t="str">
        <f>IF(COUNTIFS(Q3_SQL_Error_Concentration!$A:$A,A3964,Q3_SQL_Error_Concentration!$E:$E,B3964,Q3_SQL_Error_Concentration!$F:$F,C3964)=0,"",SUMIFS(Q3_SQL_Error_Concentration!$I:$I,Q3_SQL_Error_Concentration!$A:$A,A3964,Q3_SQL_Error_Concentration!$E:$E,B3964,Q3_SQL_Error_Concentration!$F:$F,C3964))</f>
        <v/>
      </c>
      <c r="H3964" s="5" t="str">
        <f t="shared" si="367"/>
        <v/>
      </c>
      <c r="I3964" s="5">
        <f>IF(D3964&gt;=Q3_Validation!$C$2,1,0)</f>
        <v>0</v>
      </c>
      <c r="J3964" s="8" t="str">
        <f t="shared" si="368"/>
        <v/>
      </c>
      <c r="K3964" s="5" t="str">
        <f t="shared" si="369"/>
        <v>excluded</v>
      </c>
      <c r="L3964" s="5">
        <f t="shared" si="370"/>
        <v>0</v>
      </c>
      <c r="M3964" s="5">
        <f t="shared" si="371"/>
        <v>0</v>
      </c>
    </row>
    <row r="3965" spans="1:13">
      <c r="A3965" s="5">
        <v>5732</v>
      </c>
      <c r="B3965" s="5">
        <v>1</v>
      </c>
      <c r="C3965" s="5" t="s">
        <v>64</v>
      </c>
      <c r="D3965" s="5">
        <v>24</v>
      </c>
      <c r="E3965" s="5">
        <v>1</v>
      </c>
      <c r="F3965" s="8">
        <f t="shared" si="366"/>
        <v>4.166666666666667</v>
      </c>
      <c r="G3965" s="5" t="str">
        <f>IF(COUNTIFS(Q3_SQL_Error_Concentration!$A:$A,A3965,Q3_SQL_Error_Concentration!$E:$E,B3965,Q3_SQL_Error_Concentration!$F:$F,C3965)=0,"",SUMIFS(Q3_SQL_Error_Concentration!$I:$I,Q3_SQL_Error_Concentration!$A:$A,A3965,Q3_SQL_Error_Concentration!$E:$E,B3965,Q3_SQL_Error_Concentration!$F:$F,C3965))</f>
        <v/>
      </c>
      <c r="H3965" s="5" t="str">
        <f t="shared" si="367"/>
        <v/>
      </c>
      <c r="I3965" s="5">
        <f>IF(D3965&gt;=Q3_Validation!$C$2,1,0)</f>
        <v>0</v>
      </c>
      <c r="J3965" s="8" t="str">
        <f t="shared" si="368"/>
        <v/>
      </c>
      <c r="K3965" s="5" t="str">
        <f t="shared" si="369"/>
        <v>excluded</v>
      </c>
      <c r="L3965" s="5">
        <f t="shared" si="370"/>
        <v>0</v>
      </c>
      <c r="M3965" s="5">
        <f t="shared" si="371"/>
        <v>0</v>
      </c>
    </row>
    <row r="3966" spans="1:13">
      <c r="A3966" s="5">
        <v>5732</v>
      </c>
      <c r="B3966" s="5">
        <v>1</v>
      </c>
      <c r="C3966" s="5" t="s">
        <v>62</v>
      </c>
      <c r="D3966" s="5">
        <v>14</v>
      </c>
      <c r="E3966" s="5">
        <v>0</v>
      </c>
      <c r="F3966" s="8">
        <f t="shared" si="366"/>
        <v>0</v>
      </c>
      <c r="G3966" s="5" t="str">
        <f>IF(COUNTIFS(Q3_SQL_Error_Concentration!$A:$A,A3966,Q3_SQL_Error_Concentration!$E:$E,B3966,Q3_SQL_Error_Concentration!$F:$F,C3966)=0,"",SUMIFS(Q3_SQL_Error_Concentration!$I:$I,Q3_SQL_Error_Concentration!$A:$A,A3966,Q3_SQL_Error_Concentration!$E:$E,B3966,Q3_SQL_Error_Concentration!$F:$F,C3966))</f>
        <v/>
      </c>
      <c r="H3966" s="5" t="str">
        <f t="shared" si="367"/>
        <v/>
      </c>
      <c r="I3966" s="5">
        <f>IF(D3966&gt;=Q3_Validation!$C$2,1,0)</f>
        <v>0</v>
      </c>
      <c r="J3966" s="8" t="str">
        <f t="shared" si="368"/>
        <v/>
      </c>
      <c r="K3966" s="5" t="str">
        <f t="shared" si="369"/>
        <v>excluded</v>
      </c>
      <c r="L3966" s="5">
        <f t="shared" si="370"/>
        <v>0</v>
      </c>
      <c r="M3966" s="5">
        <f t="shared" si="371"/>
        <v>0</v>
      </c>
    </row>
    <row r="3967" spans="1:13">
      <c r="A3967" s="5">
        <v>5732</v>
      </c>
      <c r="B3967" s="5">
        <v>2</v>
      </c>
      <c r="C3967" s="5" t="s">
        <v>63</v>
      </c>
      <c r="D3967" s="5">
        <v>21</v>
      </c>
      <c r="E3967" s="5">
        <v>1</v>
      </c>
      <c r="F3967" s="8">
        <f t="shared" si="366"/>
        <v>4.7619047619047619</v>
      </c>
      <c r="G3967" s="5" t="str">
        <f>IF(COUNTIFS(Q3_SQL_Error_Concentration!$A:$A,A3967,Q3_SQL_Error_Concentration!$E:$E,B3967,Q3_SQL_Error_Concentration!$F:$F,C3967)=0,"",SUMIFS(Q3_SQL_Error_Concentration!$I:$I,Q3_SQL_Error_Concentration!$A:$A,A3967,Q3_SQL_Error_Concentration!$E:$E,B3967,Q3_SQL_Error_Concentration!$F:$F,C3967))</f>
        <v/>
      </c>
      <c r="H3967" s="5" t="str">
        <f t="shared" si="367"/>
        <v/>
      </c>
      <c r="I3967" s="5">
        <f>IF(D3967&gt;=Q3_Validation!$C$2,1,0)</f>
        <v>0</v>
      </c>
      <c r="J3967" s="8" t="str">
        <f t="shared" si="368"/>
        <v/>
      </c>
      <c r="K3967" s="5" t="str">
        <f t="shared" si="369"/>
        <v>excluded</v>
      </c>
      <c r="L3967" s="5">
        <f t="shared" si="370"/>
        <v>0</v>
      </c>
      <c r="M3967" s="5">
        <f t="shared" si="371"/>
        <v>0</v>
      </c>
    </row>
    <row r="3968" spans="1:13">
      <c r="A3968" s="5">
        <v>5732</v>
      </c>
      <c r="B3968" s="5">
        <v>2</v>
      </c>
      <c r="C3968" s="5" t="s">
        <v>64</v>
      </c>
      <c r="D3968" s="5">
        <v>27</v>
      </c>
      <c r="E3968" s="5">
        <v>0</v>
      </c>
      <c r="F3968" s="8">
        <f t="shared" si="366"/>
        <v>0</v>
      </c>
      <c r="G3968" s="5" t="str">
        <f>IF(COUNTIFS(Q3_SQL_Error_Concentration!$A:$A,A3968,Q3_SQL_Error_Concentration!$E:$E,B3968,Q3_SQL_Error_Concentration!$F:$F,C3968)=0,"",SUMIFS(Q3_SQL_Error_Concentration!$I:$I,Q3_SQL_Error_Concentration!$A:$A,A3968,Q3_SQL_Error_Concentration!$E:$E,B3968,Q3_SQL_Error_Concentration!$F:$F,C3968))</f>
        <v/>
      </c>
      <c r="H3968" s="5" t="str">
        <f t="shared" si="367"/>
        <v/>
      </c>
      <c r="I3968" s="5">
        <f>IF(D3968&gt;=Q3_Validation!$C$2,1,0)</f>
        <v>0</v>
      </c>
      <c r="J3968" s="8" t="str">
        <f t="shared" si="368"/>
        <v/>
      </c>
      <c r="K3968" s="5" t="str">
        <f t="shared" si="369"/>
        <v>excluded</v>
      </c>
      <c r="L3968" s="5">
        <f t="shared" si="370"/>
        <v>0</v>
      </c>
      <c r="M3968" s="5">
        <f t="shared" si="371"/>
        <v>0</v>
      </c>
    </row>
    <row r="3969" spans="1:13">
      <c r="A3969" s="5">
        <v>5732</v>
      </c>
      <c r="B3969" s="5">
        <v>2</v>
      </c>
      <c r="C3969" s="5" t="s">
        <v>62</v>
      </c>
      <c r="D3969" s="5">
        <v>39</v>
      </c>
      <c r="E3969" s="5">
        <v>0</v>
      </c>
      <c r="F3969" s="8">
        <f t="shared" si="366"/>
        <v>0</v>
      </c>
      <c r="G3969" s="5" t="str">
        <f>IF(COUNTIFS(Q3_SQL_Error_Concentration!$A:$A,A3969,Q3_SQL_Error_Concentration!$E:$E,B3969,Q3_SQL_Error_Concentration!$F:$F,C3969)=0,"",SUMIFS(Q3_SQL_Error_Concentration!$I:$I,Q3_SQL_Error_Concentration!$A:$A,A3969,Q3_SQL_Error_Concentration!$E:$E,B3969,Q3_SQL_Error_Concentration!$F:$F,C3969))</f>
        <v/>
      </c>
      <c r="H3969" s="5" t="str">
        <f t="shared" si="367"/>
        <v/>
      </c>
      <c r="I3969" s="5">
        <f>IF(D3969&gt;=Q3_Validation!$C$2,1,0)</f>
        <v>0</v>
      </c>
      <c r="J3969" s="8" t="str">
        <f t="shared" si="368"/>
        <v/>
      </c>
      <c r="K3969" s="5" t="str">
        <f t="shared" si="369"/>
        <v>excluded</v>
      </c>
      <c r="L3969" s="5">
        <f t="shared" si="370"/>
        <v>0</v>
      </c>
      <c r="M3969" s="5">
        <f t="shared" si="371"/>
        <v>0</v>
      </c>
    </row>
    <row r="3970" spans="1:13">
      <c r="A3970" s="5">
        <v>5732</v>
      </c>
      <c r="B3970" s="5">
        <v>3</v>
      </c>
      <c r="C3970" s="5" t="s">
        <v>63</v>
      </c>
      <c r="D3970" s="5">
        <v>13</v>
      </c>
      <c r="E3970" s="5">
        <v>0</v>
      </c>
      <c r="F3970" s="8">
        <f t="shared" ref="F3970:F4033" si="372">100*E3970/D3970</f>
        <v>0</v>
      </c>
      <c r="G3970" s="5" t="str">
        <f>IF(COUNTIFS(Q3_SQL_Error_Concentration!$A:$A,A3970,Q3_SQL_Error_Concentration!$E:$E,B3970,Q3_SQL_Error_Concentration!$F:$F,C3970)=0,"",SUMIFS(Q3_SQL_Error_Concentration!$I:$I,Q3_SQL_Error_Concentration!$A:$A,A3970,Q3_SQL_Error_Concentration!$E:$E,B3970,Q3_SQL_Error_Concentration!$F:$F,C3970))</f>
        <v/>
      </c>
      <c r="H3970" s="5" t="str">
        <f t="shared" ref="H3970:H4033" si="373">IF(G3970="","",IF(ABS(F3970-G3970)&lt;=0.0002,"PASS","FAIL"))</f>
        <v/>
      </c>
      <c r="I3970" s="5">
        <f>IF(D3970&gt;=Q3_Validation!$C$2,1,0)</f>
        <v>0</v>
      </c>
      <c r="J3970" s="8" t="str">
        <f t="shared" ref="J3970:J4033" si="374">IF(I3970=1,F3970,"")</f>
        <v/>
      </c>
      <c r="K3970" s="5" t="str">
        <f t="shared" ref="K3970:K4033" si="375">IF(D3970&lt;601,"excluded",IF(J3970&gt;3.628192,"outlier",IF(J3970&gt;=2.11093,"high-error","normal")))</f>
        <v>excluded</v>
      </c>
      <c r="L3970" s="5">
        <f t="shared" ref="L3970:L4033" si="376">COUNTIFS(A:A,A3970,K:K,"high-error")+COUNTIFS(A:A,A3970,K:K,"outlier")</f>
        <v>0</v>
      </c>
      <c r="M3970" s="5">
        <f t="shared" ref="M3970:M4033" si="377">IF(AND(L3970&gt;=2,OR(K3970="high-error",K3970="outlier")),1,0)</f>
        <v>0</v>
      </c>
    </row>
    <row r="3971" spans="1:13">
      <c r="A3971" s="5">
        <v>5732</v>
      </c>
      <c r="B3971" s="5">
        <v>3</v>
      </c>
      <c r="C3971" s="5" t="s">
        <v>64</v>
      </c>
      <c r="D3971" s="5">
        <v>13</v>
      </c>
      <c r="E3971" s="5">
        <v>0</v>
      </c>
      <c r="F3971" s="8">
        <f t="shared" si="372"/>
        <v>0</v>
      </c>
      <c r="G3971" s="5" t="str">
        <f>IF(COUNTIFS(Q3_SQL_Error_Concentration!$A:$A,A3971,Q3_SQL_Error_Concentration!$E:$E,B3971,Q3_SQL_Error_Concentration!$F:$F,C3971)=0,"",SUMIFS(Q3_SQL_Error_Concentration!$I:$I,Q3_SQL_Error_Concentration!$A:$A,A3971,Q3_SQL_Error_Concentration!$E:$E,B3971,Q3_SQL_Error_Concentration!$F:$F,C3971))</f>
        <v/>
      </c>
      <c r="H3971" s="5" t="str">
        <f t="shared" si="373"/>
        <v/>
      </c>
      <c r="I3971" s="5">
        <f>IF(D3971&gt;=Q3_Validation!$C$2,1,0)</f>
        <v>0</v>
      </c>
      <c r="J3971" s="8" t="str">
        <f t="shared" si="374"/>
        <v/>
      </c>
      <c r="K3971" s="5" t="str">
        <f t="shared" si="375"/>
        <v>excluded</v>
      </c>
      <c r="L3971" s="5">
        <f t="shared" si="376"/>
        <v>0</v>
      </c>
      <c r="M3971" s="5">
        <f t="shared" si="377"/>
        <v>0</v>
      </c>
    </row>
    <row r="3972" spans="1:13">
      <c r="A3972" s="5">
        <v>5732</v>
      </c>
      <c r="B3972" s="5">
        <v>3</v>
      </c>
      <c r="C3972" s="5" t="s">
        <v>62</v>
      </c>
      <c r="D3972" s="5">
        <v>28</v>
      </c>
      <c r="E3972" s="5">
        <v>1</v>
      </c>
      <c r="F3972" s="8">
        <f t="shared" si="372"/>
        <v>3.5714285714285716</v>
      </c>
      <c r="G3972" s="5" t="str">
        <f>IF(COUNTIFS(Q3_SQL_Error_Concentration!$A:$A,A3972,Q3_SQL_Error_Concentration!$E:$E,B3972,Q3_SQL_Error_Concentration!$F:$F,C3972)=0,"",SUMIFS(Q3_SQL_Error_Concentration!$I:$I,Q3_SQL_Error_Concentration!$A:$A,A3972,Q3_SQL_Error_Concentration!$E:$E,B3972,Q3_SQL_Error_Concentration!$F:$F,C3972))</f>
        <v/>
      </c>
      <c r="H3972" s="5" t="str">
        <f t="shared" si="373"/>
        <v/>
      </c>
      <c r="I3972" s="5">
        <f>IF(D3972&gt;=Q3_Validation!$C$2,1,0)</f>
        <v>0</v>
      </c>
      <c r="J3972" s="8" t="str">
        <f t="shared" si="374"/>
        <v/>
      </c>
      <c r="K3972" s="5" t="str">
        <f t="shared" si="375"/>
        <v>excluded</v>
      </c>
      <c r="L3972" s="5">
        <f t="shared" si="376"/>
        <v>0</v>
      </c>
      <c r="M3972" s="5">
        <f t="shared" si="377"/>
        <v>0</v>
      </c>
    </row>
    <row r="3973" spans="1:13">
      <c r="A3973" s="5">
        <v>5732</v>
      </c>
      <c r="B3973" s="5">
        <v>4</v>
      </c>
      <c r="C3973" s="5" t="s">
        <v>63</v>
      </c>
      <c r="D3973" s="5">
        <v>13</v>
      </c>
      <c r="E3973" s="5">
        <v>0</v>
      </c>
      <c r="F3973" s="8">
        <f t="shared" si="372"/>
        <v>0</v>
      </c>
      <c r="G3973" s="5" t="str">
        <f>IF(COUNTIFS(Q3_SQL_Error_Concentration!$A:$A,A3973,Q3_SQL_Error_Concentration!$E:$E,B3973,Q3_SQL_Error_Concentration!$F:$F,C3973)=0,"",SUMIFS(Q3_SQL_Error_Concentration!$I:$I,Q3_SQL_Error_Concentration!$A:$A,A3973,Q3_SQL_Error_Concentration!$E:$E,B3973,Q3_SQL_Error_Concentration!$F:$F,C3973))</f>
        <v/>
      </c>
      <c r="H3973" s="5" t="str">
        <f t="shared" si="373"/>
        <v/>
      </c>
      <c r="I3973" s="5">
        <f>IF(D3973&gt;=Q3_Validation!$C$2,1,0)</f>
        <v>0</v>
      </c>
      <c r="J3973" s="8" t="str">
        <f t="shared" si="374"/>
        <v/>
      </c>
      <c r="K3973" s="5" t="str">
        <f t="shared" si="375"/>
        <v>excluded</v>
      </c>
      <c r="L3973" s="5">
        <f t="shared" si="376"/>
        <v>0</v>
      </c>
      <c r="M3973" s="5">
        <f t="shared" si="377"/>
        <v>0</v>
      </c>
    </row>
    <row r="3974" spans="1:13">
      <c r="A3974" s="5">
        <v>5732</v>
      </c>
      <c r="B3974" s="5">
        <v>4</v>
      </c>
      <c r="C3974" s="5" t="s">
        <v>64</v>
      </c>
      <c r="D3974" s="5">
        <v>10</v>
      </c>
      <c r="E3974" s="5">
        <v>0</v>
      </c>
      <c r="F3974" s="8">
        <f t="shared" si="372"/>
        <v>0</v>
      </c>
      <c r="G3974" s="5" t="str">
        <f>IF(COUNTIFS(Q3_SQL_Error_Concentration!$A:$A,A3974,Q3_SQL_Error_Concentration!$E:$E,B3974,Q3_SQL_Error_Concentration!$F:$F,C3974)=0,"",SUMIFS(Q3_SQL_Error_Concentration!$I:$I,Q3_SQL_Error_Concentration!$A:$A,A3974,Q3_SQL_Error_Concentration!$E:$E,B3974,Q3_SQL_Error_Concentration!$F:$F,C3974))</f>
        <v/>
      </c>
      <c r="H3974" s="5" t="str">
        <f t="shared" si="373"/>
        <v/>
      </c>
      <c r="I3974" s="5">
        <f>IF(D3974&gt;=Q3_Validation!$C$2,1,0)</f>
        <v>0</v>
      </c>
      <c r="J3974" s="8" t="str">
        <f t="shared" si="374"/>
        <v/>
      </c>
      <c r="K3974" s="5" t="str">
        <f t="shared" si="375"/>
        <v>excluded</v>
      </c>
      <c r="L3974" s="5">
        <f t="shared" si="376"/>
        <v>0</v>
      </c>
      <c r="M3974" s="5">
        <f t="shared" si="377"/>
        <v>0</v>
      </c>
    </row>
    <row r="3975" spans="1:13">
      <c r="A3975" s="5">
        <v>5732</v>
      </c>
      <c r="B3975" s="5">
        <v>4</v>
      </c>
      <c r="C3975" s="5" t="s">
        <v>62</v>
      </c>
      <c r="D3975" s="5">
        <v>13</v>
      </c>
      <c r="E3975" s="5">
        <v>0</v>
      </c>
      <c r="F3975" s="8">
        <f t="shared" si="372"/>
        <v>0</v>
      </c>
      <c r="G3975" s="5" t="str">
        <f>IF(COUNTIFS(Q3_SQL_Error_Concentration!$A:$A,A3975,Q3_SQL_Error_Concentration!$E:$E,B3975,Q3_SQL_Error_Concentration!$F:$F,C3975)=0,"",SUMIFS(Q3_SQL_Error_Concentration!$I:$I,Q3_SQL_Error_Concentration!$A:$A,A3975,Q3_SQL_Error_Concentration!$E:$E,B3975,Q3_SQL_Error_Concentration!$F:$F,C3975))</f>
        <v/>
      </c>
      <c r="H3975" s="5" t="str">
        <f t="shared" si="373"/>
        <v/>
      </c>
      <c r="I3975" s="5">
        <f>IF(D3975&gt;=Q3_Validation!$C$2,1,0)</f>
        <v>0</v>
      </c>
      <c r="J3975" s="8" t="str">
        <f t="shared" si="374"/>
        <v/>
      </c>
      <c r="K3975" s="5" t="str">
        <f t="shared" si="375"/>
        <v>excluded</v>
      </c>
      <c r="L3975" s="5">
        <f t="shared" si="376"/>
        <v>0</v>
      </c>
      <c r="M3975" s="5">
        <f t="shared" si="377"/>
        <v>0</v>
      </c>
    </row>
    <row r="3976" spans="1:13">
      <c r="A3976" s="5">
        <v>5732</v>
      </c>
      <c r="B3976" s="5">
        <v>5</v>
      </c>
      <c r="C3976" s="5" t="s">
        <v>63</v>
      </c>
      <c r="D3976" s="5">
        <v>13</v>
      </c>
      <c r="E3976" s="5">
        <v>0</v>
      </c>
      <c r="F3976" s="8">
        <f t="shared" si="372"/>
        <v>0</v>
      </c>
      <c r="G3976" s="5" t="str">
        <f>IF(COUNTIFS(Q3_SQL_Error_Concentration!$A:$A,A3976,Q3_SQL_Error_Concentration!$E:$E,B3976,Q3_SQL_Error_Concentration!$F:$F,C3976)=0,"",SUMIFS(Q3_SQL_Error_Concentration!$I:$I,Q3_SQL_Error_Concentration!$A:$A,A3976,Q3_SQL_Error_Concentration!$E:$E,B3976,Q3_SQL_Error_Concentration!$F:$F,C3976))</f>
        <v/>
      </c>
      <c r="H3976" s="5" t="str">
        <f t="shared" si="373"/>
        <v/>
      </c>
      <c r="I3976" s="5">
        <f>IF(D3976&gt;=Q3_Validation!$C$2,1,0)</f>
        <v>0</v>
      </c>
      <c r="J3976" s="8" t="str">
        <f t="shared" si="374"/>
        <v/>
      </c>
      <c r="K3976" s="5" t="str">
        <f t="shared" si="375"/>
        <v>excluded</v>
      </c>
      <c r="L3976" s="5">
        <f t="shared" si="376"/>
        <v>0</v>
      </c>
      <c r="M3976" s="5">
        <f t="shared" si="377"/>
        <v>0</v>
      </c>
    </row>
    <row r="3977" spans="1:13">
      <c r="A3977" s="5">
        <v>5732</v>
      </c>
      <c r="B3977" s="5">
        <v>5</v>
      </c>
      <c r="C3977" s="5" t="s">
        <v>64</v>
      </c>
      <c r="D3977" s="5">
        <v>23</v>
      </c>
      <c r="E3977" s="5">
        <v>1</v>
      </c>
      <c r="F3977" s="8">
        <f t="shared" si="372"/>
        <v>4.3478260869565215</v>
      </c>
      <c r="G3977" s="5" t="str">
        <f>IF(COUNTIFS(Q3_SQL_Error_Concentration!$A:$A,A3977,Q3_SQL_Error_Concentration!$E:$E,B3977,Q3_SQL_Error_Concentration!$F:$F,C3977)=0,"",SUMIFS(Q3_SQL_Error_Concentration!$I:$I,Q3_SQL_Error_Concentration!$A:$A,A3977,Q3_SQL_Error_Concentration!$E:$E,B3977,Q3_SQL_Error_Concentration!$F:$F,C3977))</f>
        <v/>
      </c>
      <c r="H3977" s="5" t="str">
        <f t="shared" si="373"/>
        <v/>
      </c>
      <c r="I3977" s="5">
        <f>IF(D3977&gt;=Q3_Validation!$C$2,1,0)</f>
        <v>0</v>
      </c>
      <c r="J3977" s="8" t="str">
        <f t="shared" si="374"/>
        <v/>
      </c>
      <c r="K3977" s="5" t="str">
        <f t="shared" si="375"/>
        <v>excluded</v>
      </c>
      <c r="L3977" s="5">
        <f t="shared" si="376"/>
        <v>0</v>
      </c>
      <c r="M3977" s="5">
        <f t="shared" si="377"/>
        <v>0</v>
      </c>
    </row>
    <row r="3978" spans="1:13">
      <c r="A3978" s="5">
        <v>5732</v>
      </c>
      <c r="B3978" s="5">
        <v>5</v>
      </c>
      <c r="C3978" s="5" t="s">
        <v>62</v>
      </c>
      <c r="D3978" s="5">
        <v>25</v>
      </c>
      <c r="E3978" s="5">
        <v>0</v>
      </c>
      <c r="F3978" s="8">
        <f t="shared" si="372"/>
        <v>0</v>
      </c>
      <c r="G3978" s="5" t="str">
        <f>IF(COUNTIFS(Q3_SQL_Error_Concentration!$A:$A,A3978,Q3_SQL_Error_Concentration!$E:$E,B3978,Q3_SQL_Error_Concentration!$F:$F,C3978)=0,"",SUMIFS(Q3_SQL_Error_Concentration!$I:$I,Q3_SQL_Error_Concentration!$A:$A,A3978,Q3_SQL_Error_Concentration!$E:$E,B3978,Q3_SQL_Error_Concentration!$F:$F,C3978))</f>
        <v/>
      </c>
      <c r="H3978" s="5" t="str">
        <f t="shared" si="373"/>
        <v/>
      </c>
      <c r="I3978" s="5">
        <f>IF(D3978&gt;=Q3_Validation!$C$2,1,0)</f>
        <v>0</v>
      </c>
      <c r="J3978" s="8" t="str">
        <f t="shared" si="374"/>
        <v/>
      </c>
      <c r="K3978" s="5" t="str">
        <f t="shared" si="375"/>
        <v>excluded</v>
      </c>
      <c r="L3978" s="5">
        <f t="shared" si="376"/>
        <v>0</v>
      </c>
      <c r="M3978" s="5">
        <f t="shared" si="377"/>
        <v>0</v>
      </c>
    </row>
    <row r="3979" spans="1:13">
      <c r="A3979" s="5">
        <v>5732</v>
      </c>
      <c r="B3979" s="5">
        <v>6</v>
      </c>
      <c r="C3979" s="5" t="s">
        <v>63</v>
      </c>
      <c r="D3979" s="5">
        <v>74</v>
      </c>
      <c r="E3979" s="5">
        <v>0</v>
      </c>
      <c r="F3979" s="8">
        <f t="shared" si="372"/>
        <v>0</v>
      </c>
      <c r="G3979" s="5" t="str">
        <f>IF(COUNTIFS(Q3_SQL_Error_Concentration!$A:$A,A3979,Q3_SQL_Error_Concentration!$E:$E,B3979,Q3_SQL_Error_Concentration!$F:$F,C3979)=0,"",SUMIFS(Q3_SQL_Error_Concentration!$I:$I,Q3_SQL_Error_Concentration!$A:$A,A3979,Q3_SQL_Error_Concentration!$E:$E,B3979,Q3_SQL_Error_Concentration!$F:$F,C3979))</f>
        <v/>
      </c>
      <c r="H3979" s="5" t="str">
        <f t="shared" si="373"/>
        <v/>
      </c>
      <c r="I3979" s="5">
        <f>IF(D3979&gt;=Q3_Validation!$C$2,1,0)</f>
        <v>0</v>
      </c>
      <c r="J3979" s="8" t="str">
        <f t="shared" si="374"/>
        <v/>
      </c>
      <c r="K3979" s="5" t="str">
        <f t="shared" si="375"/>
        <v>excluded</v>
      </c>
      <c r="L3979" s="5">
        <f t="shared" si="376"/>
        <v>0</v>
      </c>
      <c r="M3979" s="5">
        <f t="shared" si="377"/>
        <v>0</v>
      </c>
    </row>
    <row r="3980" spans="1:13">
      <c r="A3980" s="5">
        <v>5732</v>
      </c>
      <c r="B3980" s="5">
        <v>6</v>
      </c>
      <c r="C3980" s="5" t="s">
        <v>64</v>
      </c>
      <c r="D3980" s="5">
        <v>98</v>
      </c>
      <c r="E3980" s="5">
        <v>0</v>
      </c>
      <c r="F3980" s="8">
        <f t="shared" si="372"/>
        <v>0</v>
      </c>
      <c r="G3980" s="5" t="str">
        <f>IF(COUNTIFS(Q3_SQL_Error_Concentration!$A:$A,A3980,Q3_SQL_Error_Concentration!$E:$E,B3980,Q3_SQL_Error_Concentration!$F:$F,C3980)=0,"",SUMIFS(Q3_SQL_Error_Concentration!$I:$I,Q3_SQL_Error_Concentration!$A:$A,A3980,Q3_SQL_Error_Concentration!$E:$E,B3980,Q3_SQL_Error_Concentration!$F:$F,C3980))</f>
        <v/>
      </c>
      <c r="H3980" s="5" t="str">
        <f t="shared" si="373"/>
        <v/>
      </c>
      <c r="I3980" s="5">
        <f>IF(D3980&gt;=Q3_Validation!$C$2,1,0)</f>
        <v>0</v>
      </c>
      <c r="J3980" s="8" t="str">
        <f t="shared" si="374"/>
        <v/>
      </c>
      <c r="K3980" s="5" t="str">
        <f t="shared" si="375"/>
        <v>excluded</v>
      </c>
      <c r="L3980" s="5">
        <f t="shared" si="376"/>
        <v>0</v>
      </c>
      <c r="M3980" s="5">
        <f t="shared" si="377"/>
        <v>0</v>
      </c>
    </row>
    <row r="3981" spans="1:13">
      <c r="A3981" s="5">
        <v>5732</v>
      </c>
      <c r="B3981" s="5">
        <v>6</v>
      </c>
      <c r="C3981" s="5" t="s">
        <v>62</v>
      </c>
      <c r="D3981" s="5">
        <v>71</v>
      </c>
      <c r="E3981" s="5">
        <v>0</v>
      </c>
      <c r="F3981" s="8">
        <f t="shared" si="372"/>
        <v>0</v>
      </c>
      <c r="G3981" s="5" t="str">
        <f>IF(COUNTIFS(Q3_SQL_Error_Concentration!$A:$A,A3981,Q3_SQL_Error_Concentration!$E:$E,B3981,Q3_SQL_Error_Concentration!$F:$F,C3981)=0,"",SUMIFS(Q3_SQL_Error_Concentration!$I:$I,Q3_SQL_Error_Concentration!$A:$A,A3981,Q3_SQL_Error_Concentration!$E:$E,B3981,Q3_SQL_Error_Concentration!$F:$F,C3981))</f>
        <v/>
      </c>
      <c r="H3981" s="5" t="str">
        <f t="shared" si="373"/>
        <v/>
      </c>
      <c r="I3981" s="5">
        <f>IF(D3981&gt;=Q3_Validation!$C$2,1,0)</f>
        <v>0</v>
      </c>
      <c r="J3981" s="8" t="str">
        <f t="shared" si="374"/>
        <v/>
      </c>
      <c r="K3981" s="5" t="str">
        <f t="shared" si="375"/>
        <v>excluded</v>
      </c>
      <c r="L3981" s="5">
        <f t="shared" si="376"/>
        <v>0</v>
      </c>
      <c r="M3981" s="5">
        <f t="shared" si="377"/>
        <v>0</v>
      </c>
    </row>
    <row r="3982" spans="1:13">
      <c r="A3982" s="5">
        <v>5732</v>
      </c>
      <c r="B3982" s="5">
        <v>7</v>
      </c>
      <c r="C3982" s="5" t="s">
        <v>63</v>
      </c>
      <c r="D3982" s="5">
        <v>70</v>
      </c>
      <c r="E3982" s="5">
        <v>0</v>
      </c>
      <c r="F3982" s="8">
        <f t="shared" si="372"/>
        <v>0</v>
      </c>
      <c r="G3982" s="5" t="str">
        <f>IF(COUNTIFS(Q3_SQL_Error_Concentration!$A:$A,A3982,Q3_SQL_Error_Concentration!$E:$E,B3982,Q3_SQL_Error_Concentration!$F:$F,C3982)=0,"",SUMIFS(Q3_SQL_Error_Concentration!$I:$I,Q3_SQL_Error_Concentration!$A:$A,A3982,Q3_SQL_Error_Concentration!$E:$E,B3982,Q3_SQL_Error_Concentration!$F:$F,C3982))</f>
        <v/>
      </c>
      <c r="H3982" s="5" t="str">
        <f t="shared" si="373"/>
        <v/>
      </c>
      <c r="I3982" s="5">
        <f>IF(D3982&gt;=Q3_Validation!$C$2,1,0)</f>
        <v>0</v>
      </c>
      <c r="J3982" s="8" t="str">
        <f t="shared" si="374"/>
        <v/>
      </c>
      <c r="K3982" s="5" t="str">
        <f t="shared" si="375"/>
        <v>excluded</v>
      </c>
      <c r="L3982" s="5">
        <f t="shared" si="376"/>
        <v>0</v>
      </c>
      <c r="M3982" s="5">
        <f t="shared" si="377"/>
        <v>0</v>
      </c>
    </row>
    <row r="3983" spans="1:13">
      <c r="A3983" s="5">
        <v>5732</v>
      </c>
      <c r="B3983" s="5">
        <v>7</v>
      </c>
      <c r="C3983" s="5" t="s">
        <v>64</v>
      </c>
      <c r="D3983" s="5">
        <v>82</v>
      </c>
      <c r="E3983" s="5">
        <v>2</v>
      </c>
      <c r="F3983" s="8">
        <f t="shared" si="372"/>
        <v>2.4390243902439024</v>
      </c>
      <c r="G3983" s="5" t="str">
        <f>IF(COUNTIFS(Q3_SQL_Error_Concentration!$A:$A,A3983,Q3_SQL_Error_Concentration!$E:$E,B3983,Q3_SQL_Error_Concentration!$F:$F,C3983)=0,"",SUMIFS(Q3_SQL_Error_Concentration!$I:$I,Q3_SQL_Error_Concentration!$A:$A,A3983,Q3_SQL_Error_Concentration!$E:$E,B3983,Q3_SQL_Error_Concentration!$F:$F,C3983))</f>
        <v/>
      </c>
      <c r="H3983" s="5" t="str">
        <f t="shared" si="373"/>
        <v/>
      </c>
      <c r="I3983" s="5">
        <f>IF(D3983&gt;=Q3_Validation!$C$2,1,0)</f>
        <v>0</v>
      </c>
      <c r="J3983" s="8" t="str">
        <f t="shared" si="374"/>
        <v/>
      </c>
      <c r="K3983" s="5" t="str">
        <f t="shared" si="375"/>
        <v>excluded</v>
      </c>
      <c r="L3983" s="5">
        <f t="shared" si="376"/>
        <v>0</v>
      </c>
      <c r="M3983" s="5">
        <f t="shared" si="377"/>
        <v>0</v>
      </c>
    </row>
    <row r="3984" spans="1:13">
      <c r="A3984" s="5">
        <v>5732</v>
      </c>
      <c r="B3984" s="5">
        <v>7</v>
      </c>
      <c r="C3984" s="5" t="s">
        <v>62</v>
      </c>
      <c r="D3984" s="5">
        <v>92</v>
      </c>
      <c r="E3984" s="5">
        <v>1</v>
      </c>
      <c r="F3984" s="8">
        <f t="shared" si="372"/>
        <v>1.0869565217391304</v>
      </c>
      <c r="G3984" s="5" t="str">
        <f>IF(COUNTIFS(Q3_SQL_Error_Concentration!$A:$A,A3984,Q3_SQL_Error_Concentration!$E:$E,B3984,Q3_SQL_Error_Concentration!$F:$F,C3984)=0,"",SUMIFS(Q3_SQL_Error_Concentration!$I:$I,Q3_SQL_Error_Concentration!$A:$A,A3984,Q3_SQL_Error_Concentration!$E:$E,B3984,Q3_SQL_Error_Concentration!$F:$F,C3984))</f>
        <v/>
      </c>
      <c r="H3984" s="5" t="str">
        <f t="shared" si="373"/>
        <v/>
      </c>
      <c r="I3984" s="5">
        <f>IF(D3984&gt;=Q3_Validation!$C$2,1,0)</f>
        <v>0</v>
      </c>
      <c r="J3984" s="8" t="str">
        <f t="shared" si="374"/>
        <v/>
      </c>
      <c r="K3984" s="5" t="str">
        <f t="shared" si="375"/>
        <v>excluded</v>
      </c>
      <c r="L3984" s="5">
        <f t="shared" si="376"/>
        <v>0</v>
      </c>
      <c r="M3984" s="5">
        <f t="shared" si="377"/>
        <v>0</v>
      </c>
    </row>
    <row r="3985" spans="1:13">
      <c r="A3985" s="5">
        <v>5732</v>
      </c>
      <c r="B3985" s="5">
        <v>8</v>
      </c>
      <c r="C3985" s="5" t="s">
        <v>63</v>
      </c>
      <c r="D3985" s="5">
        <v>41</v>
      </c>
      <c r="E3985" s="5">
        <v>1</v>
      </c>
      <c r="F3985" s="8">
        <f t="shared" si="372"/>
        <v>2.4390243902439024</v>
      </c>
      <c r="G3985" s="5" t="str">
        <f>IF(COUNTIFS(Q3_SQL_Error_Concentration!$A:$A,A3985,Q3_SQL_Error_Concentration!$E:$E,B3985,Q3_SQL_Error_Concentration!$F:$F,C3985)=0,"",SUMIFS(Q3_SQL_Error_Concentration!$I:$I,Q3_SQL_Error_Concentration!$A:$A,A3985,Q3_SQL_Error_Concentration!$E:$E,B3985,Q3_SQL_Error_Concentration!$F:$F,C3985))</f>
        <v/>
      </c>
      <c r="H3985" s="5" t="str">
        <f t="shared" si="373"/>
        <v/>
      </c>
      <c r="I3985" s="5">
        <f>IF(D3985&gt;=Q3_Validation!$C$2,1,0)</f>
        <v>0</v>
      </c>
      <c r="J3985" s="8" t="str">
        <f t="shared" si="374"/>
        <v/>
      </c>
      <c r="K3985" s="5" t="str">
        <f t="shared" si="375"/>
        <v>excluded</v>
      </c>
      <c r="L3985" s="5">
        <f t="shared" si="376"/>
        <v>0</v>
      </c>
      <c r="M3985" s="5">
        <f t="shared" si="377"/>
        <v>0</v>
      </c>
    </row>
    <row r="3986" spans="1:13">
      <c r="A3986" s="5">
        <v>5732</v>
      </c>
      <c r="B3986" s="5">
        <v>8</v>
      </c>
      <c r="C3986" s="5" t="s">
        <v>64</v>
      </c>
      <c r="D3986" s="5">
        <v>90</v>
      </c>
      <c r="E3986" s="5">
        <v>3</v>
      </c>
      <c r="F3986" s="8">
        <f t="shared" si="372"/>
        <v>3.3333333333333335</v>
      </c>
      <c r="G3986" s="5" t="str">
        <f>IF(COUNTIFS(Q3_SQL_Error_Concentration!$A:$A,A3986,Q3_SQL_Error_Concentration!$E:$E,B3986,Q3_SQL_Error_Concentration!$F:$F,C3986)=0,"",SUMIFS(Q3_SQL_Error_Concentration!$I:$I,Q3_SQL_Error_Concentration!$A:$A,A3986,Q3_SQL_Error_Concentration!$E:$E,B3986,Q3_SQL_Error_Concentration!$F:$F,C3986))</f>
        <v/>
      </c>
      <c r="H3986" s="5" t="str">
        <f t="shared" si="373"/>
        <v/>
      </c>
      <c r="I3986" s="5">
        <f>IF(D3986&gt;=Q3_Validation!$C$2,1,0)</f>
        <v>0</v>
      </c>
      <c r="J3986" s="8" t="str">
        <f t="shared" si="374"/>
        <v/>
      </c>
      <c r="K3986" s="5" t="str">
        <f t="shared" si="375"/>
        <v>excluded</v>
      </c>
      <c r="L3986" s="5">
        <f t="shared" si="376"/>
        <v>0</v>
      </c>
      <c r="M3986" s="5">
        <f t="shared" si="377"/>
        <v>0</v>
      </c>
    </row>
    <row r="3987" spans="1:13">
      <c r="A3987" s="5">
        <v>5732</v>
      </c>
      <c r="B3987" s="5">
        <v>8</v>
      </c>
      <c r="C3987" s="5" t="s">
        <v>62</v>
      </c>
      <c r="D3987" s="5">
        <v>59</v>
      </c>
      <c r="E3987" s="5">
        <v>0</v>
      </c>
      <c r="F3987" s="8">
        <f t="shared" si="372"/>
        <v>0</v>
      </c>
      <c r="G3987" s="5" t="str">
        <f>IF(COUNTIFS(Q3_SQL_Error_Concentration!$A:$A,A3987,Q3_SQL_Error_Concentration!$E:$E,B3987,Q3_SQL_Error_Concentration!$F:$F,C3987)=0,"",SUMIFS(Q3_SQL_Error_Concentration!$I:$I,Q3_SQL_Error_Concentration!$A:$A,A3987,Q3_SQL_Error_Concentration!$E:$E,B3987,Q3_SQL_Error_Concentration!$F:$F,C3987))</f>
        <v/>
      </c>
      <c r="H3987" s="5" t="str">
        <f t="shared" si="373"/>
        <v/>
      </c>
      <c r="I3987" s="5">
        <f>IF(D3987&gt;=Q3_Validation!$C$2,1,0)</f>
        <v>0</v>
      </c>
      <c r="J3987" s="8" t="str">
        <f t="shared" si="374"/>
        <v/>
      </c>
      <c r="K3987" s="5" t="str">
        <f t="shared" si="375"/>
        <v>excluded</v>
      </c>
      <c r="L3987" s="5">
        <f t="shared" si="376"/>
        <v>0</v>
      </c>
      <c r="M3987" s="5">
        <f t="shared" si="377"/>
        <v>0</v>
      </c>
    </row>
    <row r="3988" spans="1:13">
      <c r="A3988" s="5">
        <v>5732</v>
      </c>
      <c r="B3988" s="5">
        <v>9</v>
      </c>
      <c r="C3988" s="5" t="s">
        <v>63</v>
      </c>
      <c r="D3988" s="5">
        <v>46</v>
      </c>
      <c r="E3988" s="5">
        <v>0</v>
      </c>
      <c r="F3988" s="8">
        <f t="shared" si="372"/>
        <v>0</v>
      </c>
      <c r="G3988" s="5" t="str">
        <f>IF(COUNTIFS(Q3_SQL_Error_Concentration!$A:$A,A3988,Q3_SQL_Error_Concentration!$E:$E,B3988,Q3_SQL_Error_Concentration!$F:$F,C3988)=0,"",SUMIFS(Q3_SQL_Error_Concentration!$I:$I,Q3_SQL_Error_Concentration!$A:$A,A3988,Q3_SQL_Error_Concentration!$E:$E,B3988,Q3_SQL_Error_Concentration!$F:$F,C3988))</f>
        <v/>
      </c>
      <c r="H3988" s="5" t="str">
        <f t="shared" si="373"/>
        <v/>
      </c>
      <c r="I3988" s="5">
        <f>IF(D3988&gt;=Q3_Validation!$C$2,1,0)</f>
        <v>0</v>
      </c>
      <c r="J3988" s="8" t="str">
        <f t="shared" si="374"/>
        <v/>
      </c>
      <c r="K3988" s="5" t="str">
        <f t="shared" si="375"/>
        <v>excluded</v>
      </c>
      <c r="L3988" s="5">
        <f t="shared" si="376"/>
        <v>0</v>
      </c>
      <c r="M3988" s="5">
        <f t="shared" si="377"/>
        <v>0</v>
      </c>
    </row>
    <row r="3989" spans="1:13">
      <c r="A3989" s="5">
        <v>5732</v>
      </c>
      <c r="B3989" s="5">
        <v>9</v>
      </c>
      <c r="C3989" s="5" t="s">
        <v>64</v>
      </c>
      <c r="D3989" s="5">
        <v>104</v>
      </c>
      <c r="E3989" s="5">
        <v>5</v>
      </c>
      <c r="F3989" s="8">
        <f t="shared" si="372"/>
        <v>4.8076923076923075</v>
      </c>
      <c r="G3989" s="5" t="str">
        <f>IF(COUNTIFS(Q3_SQL_Error_Concentration!$A:$A,A3989,Q3_SQL_Error_Concentration!$E:$E,B3989,Q3_SQL_Error_Concentration!$F:$F,C3989)=0,"",SUMIFS(Q3_SQL_Error_Concentration!$I:$I,Q3_SQL_Error_Concentration!$A:$A,A3989,Q3_SQL_Error_Concentration!$E:$E,B3989,Q3_SQL_Error_Concentration!$F:$F,C3989))</f>
        <v/>
      </c>
      <c r="H3989" s="5" t="str">
        <f t="shared" si="373"/>
        <v/>
      </c>
      <c r="I3989" s="5">
        <f>IF(D3989&gt;=Q3_Validation!$C$2,1,0)</f>
        <v>0</v>
      </c>
      <c r="J3989" s="8" t="str">
        <f t="shared" si="374"/>
        <v/>
      </c>
      <c r="K3989" s="5" t="str">
        <f t="shared" si="375"/>
        <v>excluded</v>
      </c>
      <c r="L3989" s="5">
        <f t="shared" si="376"/>
        <v>0</v>
      </c>
      <c r="M3989" s="5">
        <f t="shared" si="377"/>
        <v>0</v>
      </c>
    </row>
    <row r="3990" spans="1:13">
      <c r="A3990" s="5">
        <v>5732</v>
      </c>
      <c r="B3990" s="5">
        <v>9</v>
      </c>
      <c r="C3990" s="5" t="s">
        <v>62</v>
      </c>
      <c r="D3990" s="5">
        <v>75</v>
      </c>
      <c r="E3990" s="5">
        <v>2</v>
      </c>
      <c r="F3990" s="8">
        <f t="shared" si="372"/>
        <v>2.6666666666666665</v>
      </c>
      <c r="G3990" s="5" t="str">
        <f>IF(COUNTIFS(Q3_SQL_Error_Concentration!$A:$A,A3990,Q3_SQL_Error_Concentration!$E:$E,B3990,Q3_SQL_Error_Concentration!$F:$F,C3990)=0,"",SUMIFS(Q3_SQL_Error_Concentration!$I:$I,Q3_SQL_Error_Concentration!$A:$A,A3990,Q3_SQL_Error_Concentration!$E:$E,B3990,Q3_SQL_Error_Concentration!$F:$F,C3990))</f>
        <v/>
      </c>
      <c r="H3990" s="5" t="str">
        <f t="shared" si="373"/>
        <v/>
      </c>
      <c r="I3990" s="5">
        <f>IF(D3990&gt;=Q3_Validation!$C$2,1,0)</f>
        <v>0</v>
      </c>
      <c r="J3990" s="8" t="str">
        <f t="shared" si="374"/>
        <v/>
      </c>
      <c r="K3990" s="5" t="str">
        <f t="shared" si="375"/>
        <v>excluded</v>
      </c>
      <c r="L3990" s="5">
        <f t="shared" si="376"/>
        <v>0</v>
      </c>
      <c r="M3990" s="5">
        <f t="shared" si="377"/>
        <v>0</v>
      </c>
    </row>
    <row r="3991" spans="1:13">
      <c r="A3991" s="5">
        <v>5732</v>
      </c>
      <c r="B3991" s="5">
        <v>10</v>
      </c>
      <c r="C3991" s="5" t="s">
        <v>63</v>
      </c>
      <c r="D3991" s="5">
        <v>129</v>
      </c>
      <c r="E3991" s="5">
        <v>2</v>
      </c>
      <c r="F3991" s="8">
        <f t="shared" si="372"/>
        <v>1.5503875968992249</v>
      </c>
      <c r="G3991" s="5" t="str">
        <f>IF(COUNTIFS(Q3_SQL_Error_Concentration!$A:$A,A3991,Q3_SQL_Error_Concentration!$E:$E,B3991,Q3_SQL_Error_Concentration!$F:$F,C3991)=0,"",SUMIFS(Q3_SQL_Error_Concentration!$I:$I,Q3_SQL_Error_Concentration!$A:$A,A3991,Q3_SQL_Error_Concentration!$E:$E,B3991,Q3_SQL_Error_Concentration!$F:$F,C3991))</f>
        <v/>
      </c>
      <c r="H3991" s="5" t="str">
        <f t="shared" si="373"/>
        <v/>
      </c>
      <c r="I3991" s="5">
        <f>IF(D3991&gt;=Q3_Validation!$C$2,1,0)</f>
        <v>0</v>
      </c>
      <c r="J3991" s="8" t="str">
        <f t="shared" si="374"/>
        <v/>
      </c>
      <c r="K3991" s="5" t="str">
        <f t="shared" si="375"/>
        <v>excluded</v>
      </c>
      <c r="L3991" s="5">
        <f t="shared" si="376"/>
        <v>0</v>
      </c>
      <c r="M3991" s="5">
        <f t="shared" si="377"/>
        <v>0</v>
      </c>
    </row>
    <row r="3992" spans="1:13">
      <c r="A3992" s="5">
        <v>5732</v>
      </c>
      <c r="B3992" s="5">
        <v>10</v>
      </c>
      <c r="C3992" s="5" t="s">
        <v>64</v>
      </c>
      <c r="D3992" s="5">
        <v>192</v>
      </c>
      <c r="E3992" s="5">
        <v>4</v>
      </c>
      <c r="F3992" s="8">
        <f t="shared" si="372"/>
        <v>2.0833333333333335</v>
      </c>
      <c r="G3992" s="5" t="str">
        <f>IF(COUNTIFS(Q3_SQL_Error_Concentration!$A:$A,A3992,Q3_SQL_Error_Concentration!$E:$E,B3992,Q3_SQL_Error_Concentration!$F:$F,C3992)=0,"",SUMIFS(Q3_SQL_Error_Concentration!$I:$I,Q3_SQL_Error_Concentration!$A:$A,A3992,Q3_SQL_Error_Concentration!$E:$E,B3992,Q3_SQL_Error_Concentration!$F:$F,C3992))</f>
        <v/>
      </c>
      <c r="H3992" s="5" t="str">
        <f t="shared" si="373"/>
        <v/>
      </c>
      <c r="I3992" s="5">
        <f>IF(D3992&gt;=Q3_Validation!$C$2,1,0)</f>
        <v>0</v>
      </c>
      <c r="J3992" s="8" t="str">
        <f t="shared" si="374"/>
        <v/>
      </c>
      <c r="K3992" s="5" t="str">
        <f t="shared" si="375"/>
        <v>excluded</v>
      </c>
      <c r="L3992" s="5">
        <f t="shared" si="376"/>
        <v>0</v>
      </c>
      <c r="M3992" s="5">
        <f t="shared" si="377"/>
        <v>0</v>
      </c>
    </row>
    <row r="3993" spans="1:13">
      <c r="A3993" s="5">
        <v>5732</v>
      </c>
      <c r="B3993" s="5">
        <v>10</v>
      </c>
      <c r="C3993" s="5" t="s">
        <v>62</v>
      </c>
      <c r="D3993" s="5">
        <v>198</v>
      </c>
      <c r="E3993" s="5">
        <v>3</v>
      </c>
      <c r="F3993" s="8">
        <f t="shared" si="372"/>
        <v>1.5151515151515151</v>
      </c>
      <c r="G3993" s="5" t="str">
        <f>IF(COUNTIFS(Q3_SQL_Error_Concentration!$A:$A,A3993,Q3_SQL_Error_Concentration!$E:$E,B3993,Q3_SQL_Error_Concentration!$F:$F,C3993)=0,"",SUMIFS(Q3_SQL_Error_Concentration!$I:$I,Q3_SQL_Error_Concentration!$A:$A,A3993,Q3_SQL_Error_Concentration!$E:$E,B3993,Q3_SQL_Error_Concentration!$F:$F,C3993))</f>
        <v/>
      </c>
      <c r="H3993" s="5" t="str">
        <f t="shared" si="373"/>
        <v/>
      </c>
      <c r="I3993" s="5">
        <f>IF(D3993&gt;=Q3_Validation!$C$2,1,0)</f>
        <v>0</v>
      </c>
      <c r="J3993" s="8" t="str">
        <f t="shared" si="374"/>
        <v/>
      </c>
      <c r="K3993" s="5" t="str">
        <f t="shared" si="375"/>
        <v>excluded</v>
      </c>
      <c r="L3993" s="5">
        <f t="shared" si="376"/>
        <v>0</v>
      </c>
      <c r="M3993" s="5">
        <f t="shared" si="377"/>
        <v>0</v>
      </c>
    </row>
    <row r="3994" spans="1:13">
      <c r="A3994" s="5">
        <v>5732</v>
      </c>
      <c r="B3994" s="5">
        <v>11</v>
      </c>
      <c r="C3994" s="5" t="s">
        <v>63</v>
      </c>
      <c r="D3994" s="5">
        <v>142</v>
      </c>
      <c r="E3994" s="5">
        <v>0</v>
      </c>
      <c r="F3994" s="8">
        <f t="shared" si="372"/>
        <v>0</v>
      </c>
      <c r="G3994" s="5" t="str">
        <f>IF(COUNTIFS(Q3_SQL_Error_Concentration!$A:$A,A3994,Q3_SQL_Error_Concentration!$E:$E,B3994,Q3_SQL_Error_Concentration!$F:$F,C3994)=0,"",SUMIFS(Q3_SQL_Error_Concentration!$I:$I,Q3_SQL_Error_Concentration!$A:$A,A3994,Q3_SQL_Error_Concentration!$E:$E,B3994,Q3_SQL_Error_Concentration!$F:$F,C3994))</f>
        <v/>
      </c>
      <c r="H3994" s="5" t="str">
        <f t="shared" si="373"/>
        <v/>
      </c>
      <c r="I3994" s="5">
        <f>IF(D3994&gt;=Q3_Validation!$C$2,1,0)</f>
        <v>0</v>
      </c>
      <c r="J3994" s="8" t="str">
        <f t="shared" si="374"/>
        <v/>
      </c>
      <c r="K3994" s="5" t="str">
        <f t="shared" si="375"/>
        <v>excluded</v>
      </c>
      <c r="L3994" s="5">
        <f t="shared" si="376"/>
        <v>0</v>
      </c>
      <c r="M3994" s="5">
        <f t="shared" si="377"/>
        <v>0</v>
      </c>
    </row>
    <row r="3995" spans="1:13">
      <c r="A3995" s="5">
        <v>5732</v>
      </c>
      <c r="B3995" s="5">
        <v>11</v>
      </c>
      <c r="C3995" s="5" t="s">
        <v>64</v>
      </c>
      <c r="D3995" s="5">
        <v>260</v>
      </c>
      <c r="E3995" s="5">
        <v>6</v>
      </c>
      <c r="F3995" s="8">
        <f t="shared" si="372"/>
        <v>2.3076923076923075</v>
      </c>
      <c r="G3995" s="5" t="str">
        <f>IF(COUNTIFS(Q3_SQL_Error_Concentration!$A:$A,A3995,Q3_SQL_Error_Concentration!$E:$E,B3995,Q3_SQL_Error_Concentration!$F:$F,C3995)=0,"",SUMIFS(Q3_SQL_Error_Concentration!$I:$I,Q3_SQL_Error_Concentration!$A:$A,A3995,Q3_SQL_Error_Concentration!$E:$E,B3995,Q3_SQL_Error_Concentration!$F:$F,C3995))</f>
        <v/>
      </c>
      <c r="H3995" s="5" t="str">
        <f t="shared" si="373"/>
        <v/>
      </c>
      <c r="I3995" s="5">
        <f>IF(D3995&gt;=Q3_Validation!$C$2,1,0)</f>
        <v>0</v>
      </c>
      <c r="J3995" s="8" t="str">
        <f t="shared" si="374"/>
        <v/>
      </c>
      <c r="K3995" s="5" t="str">
        <f t="shared" si="375"/>
        <v>excluded</v>
      </c>
      <c r="L3995" s="5">
        <f t="shared" si="376"/>
        <v>0</v>
      </c>
      <c r="M3995" s="5">
        <f t="shared" si="377"/>
        <v>0</v>
      </c>
    </row>
    <row r="3996" spans="1:13">
      <c r="A3996" s="5">
        <v>5732</v>
      </c>
      <c r="B3996" s="5">
        <v>11</v>
      </c>
      <c r="C3996" s="5" t="s">
        <v>62</v>
      </c>
      <c r="D3996" s="5">
        <v>272</v>
      </c>
      <c r="E3996" s="5">
        <v>6</v>
      </c>
      <c r="F3996" s="8">
        <f t="shared" si="372"/>
        <v>2.2058823529411766</v>
      </c>
      <c r="G3996" s="5" t="str">
        <f>IF(COUNTIFS(Q3_SQL_Error_Concentration!$A:$A,A3996,Q3_SQL_Error_Concentration!$E:$E,B3996,Q3_SQL_Error_Concentration!$F:$F,C3996)=0,"",SUMIFS(Q3_SQL_Error_Concentration!$I:$I,Q3_SQL_Error_Concentration!$A:$A,A3996,Q3_SQL_Error_Concentration!$E:$E,B3996,Q3_SQL_Error_Concentration!$F:$F,C3996))</f>
        <v/>
      </c>
      <c r="H3996" s="5" t="str">
        <f t="shared" si="373"/>
        <v/>
      </c>
      <c r="I3996" s="5">
        <f>IF(D3996&gt;=Q3_Validation!$C$2,1,0)</f>
        <v>0</v>
      </c>
      <c r="J3996" s="8" t="str">
        <f t="shared" si="374"/>
        <v/>
      </c>
      <c r="K3996" s="5" t="str">
        <f t="shared" si="375"/>
        <v>excluded</v>
      </c>
      <c r="L3996" s="5">
        <f t="shared" si="376"/>
        <v>0</v>
      </c>
      <c r="M3996" s="5">
        <f t="shared" si="377"/>
        <v>0</v>
      </c>
    </row>
    <row r="3997" spans="1:13">
      <c r="A3997" s="5">
        <v>5732</v>
      </c>
      <c r="B3997" s="5">
        <v>12</v>
      </c>
      <c r="C3997" s="5" t="s">
        <v>63</v>
      </c>
      <c r="D3997" s="5">
        <v>177</v>
      </c>
      <c r="E3997" s="5">
        <v>6</v>
      </c>
      <c r="F3997" s="8">
        <f t="shared" si="372"/>
        <v>3.3898305084745761</v>
      </c>
      <c r="G3997" s="5" t="str">
        <f>IF(COUNTIFS(Q3_SQL_Error_Concentration!$A:$A,A3997,Q3_SQL_Error_Concentration!$E:$E,B3997,Q3_SQL_Error_Concentration!$F:$F,C3997)=0,"",SUMIFS(Q3_SQL_Error_Concentration!$I:$I,Q3_SQL_Error_Concentration!$A:$A,A3997,Q3_SQL_Error_Concentration!$E:$E,B3997,Q3_SQL_Error_Concentration!$F:$F,C3997))</f>
        <v/>
      </c>
      <c r="H3997" s="5" t="str">
        <f t="shared" si="373"/>
        <v/>
      </c>
      <c r="I3997" s="5">
        <f>IF(D3997&gt;=Q3_Validation!$C$2,1,0)</f>
        <v>0</v>
      </c>
      <c r="J3997" s="8" t="str">
        <f t="shared" si="374"/>
        <v/>
      </c>
      <c r="K3997" s="5" t="str">
        <f t="shared" si="375"/>
        <v>excluded</v>
      </c>
      <c r="L3997" s="5">
        <f t="shared" si="376"/>
        <v>0</v>
      </c>
      <c r="M3997" s="5">
        <f t="shared" si="377"/>
        <v>0</v>
      </c>
    </row>
    <row r="3998" spans="1:13">
      <c r="A3998" s="5">
        <v>5732</v>
      </c>
      <c r="B3998" s="5">
        <v>12</v>
      </c>
      <c r="C3998" s="5" t="s">
        <v>64</v>
      </c>
      <c r="D3998" s="5">
        <v>211</v>
      </c>
      <c r="E3998" s="5">
        <v>7</v>
      </c>
      <c r="F3998" s="8">
        <f t="shared" si="372"/>
        <v>3.3175355450236967</v>
      </c>
      <c r="G3998" s="5" t="str">
        <f>IF(COUNTIFS(Q3_SQL_Error_Concentration!$A:$A,A3998,Q3_SQL_Error_Concentration!$E:$E,B3998,Q3_SQL_Error_Concentration!$F:$F,C3998)=0,"",SUMIFS(Q3_SQL_Error_Concentration!$I:$I,Q3_SQL_Error_Concentration!$A:$A,A3998,Q3_SQL_Error_Concentration!$E:$E,B3998,Q3_SQL_Error_Concentration!$F:$F,C3998))</f>
        <v/>
      </c>
      <c r="H3998" s="5" t="str">
        <f t="shared" si="373"/>
        <v/>
      </c>
      <c r="I3998" s="5">
        <f>IF(D3998&gt;=Q3_Validation!$C$2,1,0)</f>
        <v>0</v>
      </c>
      <c r="J3998" s="8" t="str">
        <f t="shared" si="374"/>
        <v/>
      </c>
      <c r="K3998" s="5" t="str">
        <f t="shared" si="375"/>
        <v>excluded</v>
      </c>
      <c r="L3998" s="5">
        <f t="shared" si="376"/>
        <v>0</v>
      </c>
      <c r="M3998" s="5">
        <f t="shared" si="377"/>
        <v>0</v>
      </c>
    </row>
    <row r="3999" spans="1:13">
      <c r="A3999" s="5">
        <v>5732</v>
      </c>
      <c r="B3999" s="5">
        <v>12</v>
      </c>
      <c r="C3999" s="5" t="s">
        <v>62</v>
      </c>
      <c r="D3999" s="5">
        <v>309</v>
      </c>
      <c r="E3999" s="5">
        <v>2</v>
      </c>
      <c r="F3999" s="8">
        <f t="shared" si="372"/>
        <v>0.6472491909385113</v>
      </c>
      <c r="G3999" s="5" t="str">
        <f>IF(COUNTIFS(Q3_SQL_Error_Concentration!$A:$A,A3999,Q3_SQL_Error_Concentration!$E:$E,B3999,Q3_SQL_Error_Concentration!$F:$F,C3999)=0,"",SUMIFS(Q3_SQL_Error_Concentration!$I:$I,Q3_SQL_Error_Concentration!$A:$A,A3999,Q3_SQL_Error_Concentration!$E:$E,B3999,Q3_SQL_Error_Concentration!$F:$F,C3999))</f>
        <v/>
      </c>
      <c r="H3999" s="5" t="str">
        <f t="shared" si="373"/>
        <v/>
      </c>
      <c r="I3999" s="5">
        <f>IF(D3999&gt;=Q3_Validation!$C$2,1,0)</f>
        <v>0</v>
      </c>
      <c r="J3999" s="8" t="str">
        <f t="shared" si="374"/>
        <v/>
      </c>
      <c r="K3999" s="5" t="str">
        <f t="shared" si="375"/>
        <v>excluded</v>
      </c>
      <c r="L3999" s="5">
        <f t="shared" si="376"/>
        <v>0</v>
      </c>
      <c r="M3999" s="5">
        <f t="shared" si="377"/>
        <v>0</v>
      </c>
    </row>
    <row r="4000" spans="1:13">
      <c r="A4000" s="5">
        <v>5732</v>
      </c>
      <c r="B4000" s="5">
        <v>13</v>
      </c>
      <c r="C4000" s="5" t="s">
        <v>63</v>
      </c>
      <c r="D4000" s="5">
        <v>187</v>
      </c>
      <c r="E4000" s="5">
        <v>4</v>
      </c>
      <c r="F4000" s="8">
        <f t="shared" si="372"/>
        <v>2.1390374331550803</v>
      </c>
      <c r="G4000" s="5" t="str">
        <f>IF(COUNTIFS(Q3_SQL_Error_Concentration!$A:$A,A4000,Q3_SQL_Error_Concentration!$E:$E,B4000,Q3_SQL_Error_Concentration!$F:$F,C4000)=0,"",SUMIFS(Q3_SQL_Error_Concentration!$I:$I,Q3_SQL_Error_Concentration!$A:$A,A4000,Q3_SQL_Error_Concentration!$E:$E,B4000,Q3_SQL_Error_Concentration!$F:$F,C4000))</f>
        <v/>
      </c>
      <c r="H4000" s="5" t="str">
        <f t="shared" si="373"/>
        <v/>
      </c>
      <c r="I4000" s="5">
        <f>IF(D4000&gt;=Q3_Validation!$C$2,1,0)</f>
        <v>0</v>
      </c>
      <c r="J4000" s="8" t="str">
        <f t="shared" si="374"/>
        <v/>
      </c>
      <c r="K4000" s="5" t="str">
        <f t="shared" si="375"/>
        <v>excluded</v>
      </c>
      <c r="L4000" s="5">
        <f t="shared" si="376"/>
        <v>0</v>
      </c>
      <c r="M4000" s="5">
        <f t="shared" si="377"/>
        <v>0</v>
      </c>
    </row>
    <row r="4001" spans="1:13">
      <c r="A4001" s="5">
        <v>5732</v>
      </c>
      <c r="B4001" s="5">
        <v>13</v>
      </c>
      <c r="C4001" s="5" t="s">
        <v>64</v>
      </c>
      <c r="D4001" s="5">
        <v>251</v>
      </c>
      <c r="E4001" s="5">
        <v>8</v>
      </c>
      <c r="F4001" s="8">
        <f t="shared" si="372"/>
        <v>3.1872509960159361</v>
      </c>
      <c r="G4001" s="5" t="str">
        <f>IF(COUNTIFS(Q3_SQL_Error_Concentration!$A:$A,A4001,Q3_SQL_Error_Concentration!$E:$E,B4001,Q3_SQL_Error_Concentration!$F:$F,C4001)=0,"",SUMIFS(Q3_SQL_Error_Concentration!$I:$I,Q3_SQL_Error_Concentration!$A:$A,A4001,Q3_SQL_Error_Concentration!$E:$E,B4001,Q3_SQL_Error_Concentration!$F:$F,C4001))</f>
        <v/>
      </c>
      <c r="H4001" s="5" t="str">
        <f t="shared" si="373"/>
        <v/>
      </c>
      <c r="I4001" s="5">
        <f>IF(D4001&gt;=Q3_Validation!$C$2,1,0)</f>
        <v>0</v>
      </c>
      <c r="J4001" s="8" t="str">
        <f t="shared" si="374"/>
        <v/>
      </c>
      <c r="K4001" s="5" t="str">
        <f t="shared" si="375"/>
        <v>excluded</v>
      </c>
      <c r="L4001" s="5">
        <f t="shared" si="376"/>
        <v>0</v>
      </c>
      <c r="M4001" s="5">
        <f t="shared" si="377"/>
        <v>0</v>
      </c>
    </row>
    <row r="4002" spans="1:13">
      <c r="A4002" s="5">
        <v>5732</v>
      </c>
      <c r="B4002" s="5">
        <v>13</v>
      </c>
      <c r="C4002" s="5" t="s">
        <v>62</v>
      </c>
      <c r="D4002" s="5">
        <v>290</v>
      </c>
      <c r="E4002" s="5">
        <v>4</v>
      </c>
      <c r="F4002" s="8">
        <f t="shared" si="372"/>
        <v>1.3793103448275863</v>
      </c>
      <c r="G4002" s="5" t="str">
        <f>IF(COUNTIFS(Q3_SQL_Error_Concentration!$A:$A,A4002,Q3_SQL_Error_Concentration!$E:$E,B4002,Q3_SQL_Error_Concentration!$F:$F,C4002)=0,"",SUMIFS(Q3_SQL_Error_Concentration!$I:$I,Q3_SQL_Error_Concentration!$A:$A,A4002,Q3_SQL_Error_Concentration!$E:$E,B4002,Q3_SQL_Error_Concentration!$F:$F,C4002))</f>
        <v/>
      </c>
      <c r="H4002" s="5" t="str">
        <f t="shared" si="373"/>
        <v/>
      </c>
      <c r="I4002" s="5">
        <f>IF(D4002&gt;=Q3_Validation!$C$2,1,0)</f>
        <v>0</v>
      </c>
      <c r="J4002" s="8" t="str">
        <f t="shared" si="374"/>
        <v/>
      </c>
      <c r="K4002" s="5" t="str">
        <f t="shared" si="375"/>
        <v>excluded</v>
      </c>
      <c r="L4002" s="5">
        <f t="shared" si="376"/>
        <v>0</v>
      </c>
      <c r="M4002" s="5">
        <f t="shared" si="377"/>
        <v>0</v>
      </c>
    </row>
    <row r="4003" spans="1:13">
      <c r="A4003" s="5">
        <v>5732</v>
      </c>
      <c r="B4003" s="5">
        <v>14</v>
      </c>
      <c r="C4003" s="5" t="s">
        <v>63</v>
      </c>
      <c r="D4003" s="5">
        <v>246</v>
      </c>
      <c r="E4003" s="5">
        <v>5</v>
      </c>
      <c r="F4003" s="8">
        <f t="shared" si="372"/>
        <v>2.0325203252032522</v>
      </c>
      <c r="G4003" s="5" t="str">
        <f>IF(COUNTIFS(Q3_SQL_Error_Concentration!$A:$A,A4003,Q3_SQL_Error_Concentration!$E:$E,B4003,Q3_SQL_Error_Concentration!$F:$F,C4003)=0,"",SUMIFS(Q3_SQL_Error_Concentration!$I:$I,Q3_SQL_Error_Concentration!$A:$A,A4003,Q3_SQL_Error_Concentration!$E:$E,B4003,Q3_SQL_Error_Concentration!$F:$F,C4003))</f>
        <v/>
      </c>
      <c r="H4003" s="5" t="str">
        <f t="shared" si="373"/>
        <v/>
      </c>
      <c r="I4003" s="5">
        <f>IF(D4003&gt;=Q3_Validation!$C$2,1,0)</f>
        <v>0</v>
      </c>
      <c r="J4003" s="8" t="str">
        <f t="shared" si="374"/>
        <v/>
      </c>
      <c r="K4003" s="5" t="str">
        <f t="shared" si="375"/>
        <v>excluded</v>
      </c>
      <c r="L4003" s="5">
        <f t="shared" si="376"/>
        <v>0</v>
      </c>
      <c r="M4003" s="5">
        <f t="shared" si="377"/>
        <v>0</v>
      </c>
    </row>
    <row r="4004" spans="1:13">
      <c r="A4004" s="5">
        <v>5732</v>
      </c>
      <c r="B4004" s="5">
        <v>14</v>
      </c>
      <c r="C4004" s="5" t="s">
        <v>64</v>
      </c>
      <c r="D4004" s="5">
        <v>207</v>
      </c>
      <c r="E4004" s="5">
        <v>11</v>
      </c>
      <c r="F4004" s="8">
        <f t="shared" si="372"/>
        <v>5.3140096618357484</v>
      </c>
      <c r="G4004" s="5" t="str">
        <f>IF(COUNTIFS(Q3_SQL_Error_Concentration!$A:$A,A4004,Q3_SQL_Error_Concentration!$E:$E,B4004,Q3_SQL_Error_Concentration!$F:$F,C4004)=0,"",SUMIFS(Q3_SQL_Error_Concentration!$I:$I,Q3_SQL_Error_Concentration!$A:$A,A4004,Q3_SQL_Error_Concentration!$E:$E,B4004,Q3_SQL_Error_Concentration!$F:$F,C4004))</f>
        <v/>
      </c>
      <c r="H4004" s="5" t="str">
        <f t="shared" si="373"/>
        <v/>
      </c>
      <c r="I4004" s="5">
        <f>IF(D4004&gt;=Q3_Validation!$C$2,1,0)</f>
        <v>0</v>
      </c>
      <c r="J4004" s="8" t="str">
        <f t="shared" si="374"/>
        <v/>
      </c>
      <c r="K4004" s="5" t="str">
        <f t="shared" si="375"/>
        <v>excluded</v>
      </c>
      <c r="L4004" s="5">
        <f t="shared" si="376"/>
        <v>0</v>
      </c>
      <c r="M4004" s="5">
        <f t="shared" si="377"/>
        <v>0</v>
      </c>
    </row>
    <row r="4005" spans="1:13">
      <c r="A4005" s="5">
        <v>5732</v>
      </c>
      <c r="B4005" s="5">
        <v>14</v>
      </c>
      <c r="C4005" s="5" t="s">
        <v>62</v>
      </c>
      <c r="D4005" s="5">
        <v>294</v>
      </c>
      <c r="E4005" s="5">
        <v>3</v>
      </c>
      <c r="F4005" s="8">
        <f t="shared" si="372"/>
        <v>1.0204081632653061</v>
      </c>
      <c r="G4005" s="5" t="str">
        <f>IF(COUNTIFS(Q3_SQL_Error_Concentration!$A:$A,A4005,Q3_SQL_Error_Concentration!$E:$E,B4005,Q3_SQL_Error_Concentration!$F:$F,C4005)=0,"",SUMIFS(Q3_SQL_Error_Concentration!$I:$I,Q3_SQL_Error_Concentration!$A:$A,A4005,Q3_SQL_Error_Concentration!$E:$E,B4005,Q3_SQL_Error_Concentration!$F:$F,C4005))</f>
        <v/>
      </c>
      <c r="H4005" s="5" t="str">
        <f t="shared" si="373"/>
        <v/>
      </c>
      <c r="I4005" s="5">
        <f>IF(D4005&gt;=Q3_Validation!$C$2,1,0)</f>
        <v>0</v>
      </c>
      <c r="J4005" s="8" t="str">
        <f t="shared" si="374"/>
        <v/>
      </c>
      <c r="K4005" s="5" t="str">
        <f t="shared" si="375"/>
        <v>excluded</v>
      </c>
      <c r="L4005" s="5">
        <f t="shared" si="376"/>
        <v>0</v>
      </c>
      <c r="M4005" s="5">
        <f t="shared" si="377"/>
        <v>0</v>
      </c>
    </row>
    <row r="4006" spans="1:13">
      <c r="A4006" s="5">
        <v>5732</v>
      </c>
      <c r="B4006" s="5">
        <v>15</v>
      </c>
      <c r="C4006" s="5" t="s">
        <v>63</v>
      </c>
      <c r="D4006" s="5">
        <v>178</v>
      </c>
      <c r="E4006" s="5">
        <v>2</v>
      </c>
      <c r="F4006" s="8">
        <f t="shared" si="372"/>
        <v>1.1235955056179776</v>
      </c>
      <c r="G4006" s="5" t="str">
        <f>IF(COUNTIFS(Q3_SQL_Error_Concentration!$A:$A,A4006,Q3_SQL_Error_Concentration!$E:$E,B4006,Q3_SQL_Error_Concentration!$F:$F,C4006)=0,"",SUMIFS(Q3_SQL_Error_Concentration!$I:$I,Q3_SQL_Error_Concentration!$A:$A,A4006,Q3_SQL_Error_Concentration!$E:$E,B4006,Q3_SQL_Error_Concentration!$F:$F,C4006))</f>
        <v/>
      </c>
      <c r="H4006" s="5" t="str">
        <f t="shared" si="373"/>
        <v/>
      </c>
      <c r="I4006" s="5">
        <f>IF(D4006&gt;=Q3_Validation!$C$2,1,0)</f>
        <v>0</v>
      </c>
      <c r="J4006" s="8" t="str">
        <f t="shared" si="374"/>
        <v/>
      </c>
      <c r="K4006" s="5" t="str">
        <f t="shared" si="375"/>
        <v>excluded</v>
      </c>
      <c r="L4006" s="5">
        <f t="shared" si="376"/>
        <v>0</v>
      </c>
      <c r="M4006" s="5">
        <f t="shared" si="377"/>
        <v>0</v>
      </c>
    </row>
    <row r="4007" spans="1:13">
      <c r="A4007" s="5">
        <v>5732</v>
      </c>
      <c r="B4007" s="5">
        <v>15</v>
      </c>
      <c r="C4007" s="5" t="s">
        <v>64</v>
      </c>
      <c r="D4007" s="5">
        <v>200</v>
      </c>
      <c r="E4007" s="5">
        <v>9</v>
      </c>
      <c r="F4007" s="8">
        <f t="shared" si="372"/>
        <v>4.5</v>
      </c>
      <c r="G4007" s="5" t="str">
        <f>IF(COUNTIFS(Q3_SQL_Error_Concentration!$A:$A,A4007,Q3_SQL_Error_Concentration!$E:$E,B4007,Q3_SQL_Error_Concentration!$F:$F,C4007)=0,"",SUMIFS(Q3_SQL_Error_Concentration!$I:$I,Q3_SQL_Error_Concentration!$A:$A,A4007,Q3_SQL_Error_Concentration!$E:$E,B4007,Q3_SQL_Error_Concentration!$F:$F,C4007))</f>
        <v/>
      </c>
      <c r="H4007" s="5" t="str">
        <f t="shared" si="373"/>
        <v/>
      </c>
      <c r="I4007" s="5">
        <f>IF(D4007&gt;=Q3_Validation!$C$2,1,0)</f>
        <v>0</v>
      </c>
      <c r="J4007" s="8" t="str">
        <f t="shared" si="374"/>
        <v/>
      </c>
      <c r="K4007" s="5" t="str">
        <f t="shared" si="375"/>
        <v>excluded</v>
      </c>
      <c r="L4007" s="5">
        <f t="shared" si="376"/>
        <v>0</v>
      </c>
      <c r="M4007" s="5">
        <f t="shared" si="377"/>
        <v>0</v>
      </c>
    </row>
    <row r="4008" spans="1:13">
      <c r="A4008" s="5">
        <v>5732</v>
      </c>
      <c r="B4008" s="5">
        <v>15</v>
      </c>
      <c r="C4008" s="5" t="s">
        <v>62</v>
      </c>
      <c r="D4008" s="5">
        <v>293</v>
      </c>
      <c r="E4008" s="5">
        <v>7</v>
      </c>
      <c r="F4008" s="8">
        <f t="shared" si="372"/>
        <v>2.3890784982935154</v>
      </c>
      <c r="G4008" s="5" t="str">
        <f>IF(COUNTIFS(Q3_SQL_Error_Concentration!$A:$A,A4008,Q3_SQL_Error_Concentration!$E:$E,B4008,Q3_SQL_Error_Concentration!$F:$F,C4008)=0,"",SUMIFS(Q3_SQL_Error_Concentration!$I:$I,Q3_SQL_Error_Concentration!$A:$A,A4008,Q3_SQL_Error_Concentration!$E:$E,B4008,Q3_SQL_Error_Concentration!$F:$F,C4008))</f>
        <v/>
      </c>
      <c r="H4008" s="5" t="str">
        <f t="shared" si="373"/>
        <v/>
      </c>
      <c r="I4008" s="5">
        <f>IF(D4008&gt;=Q3_Validation!$C$2,1,0)</f>
        <v>0</v>
      </c>
      <c r="J4008" s="8" t="str">
        <f t="shared" si="374"/>
        <v/>
      </c>
      <c r="K4008" s="5" t="str">
        <f t="shared" si="375"/>
        <v>excluded</v>
      </c>
      <c r="L4008" s="5">
        <f t="shared" si="376"/>
        <v>0</v>
      </c>
      <c r="M4008" s="5">
        <f t="shared" si="377"/>
        <v>0</v>
      </c>
    </row>
    <row r="4009" spans="1:13">
      <c r="A4009" s="5">
        <v>5732</v>
      </c>
      <c r="B4009" s="5">
        <v>16</v>
      </c>
      <c r="C4009" s="5" t="s">
        <v>63</v>
      </c>
      <c r="D4009" s="5">
        <v>216</v>
      </c>
      <c r="E4009" s="5">
        <v>3</v>
      </c>
      <c r="F4009" s="8">
        <f t="shared" si="372"/>
        <v>1.3888888888888888</v>
      </c>
      <c r="G4009" s="5" t="str">
        <f>IF(COUNTIFS(Q3_SQL_Error_Concentration!$A:$A,A4009,Q3_SQL_Error_Concentration!$E:$E,B4009,Q3_SQL_Error_Concentration!$F:$F,C4009)=0,"",SUMIFS(Q3_SQL_Error_Concentration!$I:$I,Q3_SQL_Error_Concentration!$A:$A,A4009,Q3_SQL_Error_Concentration!$E:$E,B4009,Q3_SQL_Error_Concentration!$F:$F,C4009))</f>
        <v/>
      </c>
      <c r="H4009" s="5" t="str">
        <f t="shared" si="373"/>
        <v/>
      </c>
      <c r="I4009" s="5">
        <f>IF(D4009&gt;=Q3_Validation!$C$2,1,0)</f>
        <v>0</v>
      </c>
      <c r="J4009" s="8" t="str">
        <f t="shared" si="374"/>
        <v/>
      </c>
      <c r="K4009" s="5" t="str">
        <f t="shared" si="375"/>
        <v>excluded</v>
      </c>
      <c r="L4009" s="5">
        <f t="shared" si="376"/>
        <v>0</v>
      </c>
      <c r="M4009" s="5">
        <f t="shared" si="377"/>
        <v>0</v>
      </c>
    </row>
    <row r="4010" spans="1:13">
      <c r="A4010" s="5">
        <v>5732</v>
      </c>
      <c r="B4010" s="5">
        <v>16</v>
      </c>
      <c r="C4010" s="5" t="s">
        <v>64</v>
      </c>
      <c r="D4010" s="5">
        <v>218</v>
      </c>
      <c r="E4010" s="5">
        <v>5</v>
      </c>
      <c r="F4010" s="8">
        <f t="shared" si="372"/>
        <v>2.2935779816513762</v>
      </c>
      <c r="G4010" s="5" t="str">
        <f>IF(COUNTIFS(Q3_SQL_Error_Concentration!$A:$A,A4010,Q3_SQL_Error_Concentration!$E:$E,B4010,Q3_SQL_Error_Concentration!$F:$F,C4010)=0,"",SUMIFS(Q3_SQL_Error_Concentration!$I:$I,Q3_SQL_Error_Concentration!$A:$A,A4010,Q3_SQL_Error_Concentration!$E:$E,B4010,Q3_SQL_Error_Concentration!$F:$F,C4010))</f>
        <v/>
      </c>
      <c r="H4010" s="5" t="str">
        <f t="shared" si="373"/>
        <v/>
      </c>
      <c r="I4010" s="5">
        <f>IF(D4010&gt;=Q3_Validation!$C$2,1,0)</f>
        <v>0</v>
      </c>
      <c r="J4010" s="8" t="str">
        <f t="shared" si="374"/>
        <v/>
      </c>
      <c r="K4010" s="5" t="str">
        <f t="shared" si="375"/>
        <v>excluded</v>
      </c>
      <c r="L4010" s="5">
        <f t="shared" si="376"/>
        <v>0</v>
      </c>
      <c r="M4010" s="5">
        <f t="shared" si="377"/>
        <v>0</v>
      </c>
    </row>
    <row r="4011" spans="1:13">
      <c r="A4011" s="5">
        <v>5732</v>
      </c>
      <c r="B4011" s="5">
        <v>16</v>
      </c>
      <c r="C4011" s="5" t="s">
        <v>62</v>
      </c>
      <c r="D4011" s="5">
        <v>273</v>
      </c>
      <c r="E4011" s="5">
        <v>4</v>
      </c>
      <c r="F4011" s="8">
        <f t="shared" si="372"/>
        <v>1.4652014652014651</v>
      </c>
      <c r="G4011" s="5" t="str">
        <f>IF(COUNTIFS(Q3_SQL_Error_Concentration!$A:$A,A4011,Q3_SQL_Error_Concentration!$E:$E,B4011,Q3_SQL_Error_Concentration!$F:$F,C4011)=0,"",SUMIFS(Q3_SQL_Error_Concentration!$I:$I,Q3_SQL_Error_Concentration!$A:$A,A4011,Q3_SQL_Error_Concentration!$E:$E,B4011,Q3_SQL_Error_Concentration!$F:$F,C4011))</f>
        <v/>
      </c>
      <c r="H4011" s="5" t="str">
        <f t="shared" si="373"/>
        <v/>
      </c>
      <c r="I4011" s="5">
        <f>IF(D4011&gt;=Q3_Validation!$C$2,1,0)</f>
        <v>0</v>
      </c>
      <c r="J4011" s="8" t="str">
        <f t="shared" si="374"/>
        <v/>
      </c>
      <c r="K4011" s="5" t="str">
        <f t="shared" si="375"/>
        <v>excluded</v>
      </c>
      <c r="L4011" s="5">
        <f t="shared" si="376"/>
        <v>0</v>
      </c>
      <c r="M4011" s="5">
        <f t="shared" si="377"/>
        <v>0</v>
      </c>
    </row>
    <row r="4012" spans="1:13">
      <c r="A4012" s="5">
        <v>5732</v>
      </c>
      <c r="B4012" s="5">
        <v>17</v>
      </c>
      <c r="C4012" s="5" t="s">
        <v>63</v>
      </c>
      <c r="D4012" s="5">
        <v>59</v>
      </c>
      <c r="E4012" s="5">
        <v>0</v>
      </c>
      <c r="F4012" s="8">
        <f t="shared" si="372"/>
        <v>0</v>
      </c>
      <c r="G4012" s="5" t="str">
        <f>IF(COUNTIFS(Q3_SQL_Error_Concentration!$A:$A,A4012,Q3_SQL_Error_Concentration!$E:$E,B4012,Q3_SQL_Error_Concentration!$F:$F,C4012)=0,"",SUMIFS(Q3_SQL_Error_Concentration!$I:$I,Q3_SQL_Error_Concentration!$A:$A,A4012,Q3_SQL_Error_Concentration!$E:$E,B4012,Q3_SQL_Error_Concentration!$F:$F,C4012))</f>
        <v/>
      </c>
      <c r="H4012" s="5" t="str">
        <f t="shared" si="373"/>
        <v/>
      </c>
      <c r="I4012" s="5">
        <f>IF(D4012&gt;=Q3_Validation!$C$2,1,0)</f>
        <v>0</v>
      </c>
      <c r="J4012" s="8" t="str">
        <f t="shared" si="374"/>
        <v/>
      </c>
      <c r="K4012" s="5" t="str">
        <f t="shared" si="375"/>
        <v>excluded</v>
      </c>
      <c r="L4012" s="5">
        <f t="shared" si="376"/>
        <v>0</v>
      </c>
      <c r="M4012" s="5">
        <f t="shared" si="377"/>
        <v>0</v>
      </c>
    </row>
    <row r="4013" spans="1:13">
      <c r="A4013" s="5">
        <v>5732</v>
      </c>
      <c r="B4013" s="5">
        <v>17</v>
      </c>
      <c r="C4013" s="5" t="s">
        <v>64</v>
      </c>
      <c r="D4013" s="5">
        <v>66</v>
      </c>
      <c r="E4013" s="5">
        <v>1</v>
      </c>
      <c r="F4013" s="8">
        <f t="shared" si="372"/>
        <v>1.5151515151515151</v>
      </c>
      <c r="G4013" s="5" t="str">
        <f>IF(COUNTIFS(Q3_SQL_Error_Concentration!$A:$A,A4013,Q3_SQL_Error_Concentration!$E:$E,B4013,Q3_SQL_Error_Concentration!$F:$F,C4013)=0,"",SUMIFS(Q3_SQL_Error_Concentration!$I:$I,Q3_SQL_Error_Concentration!$A:$A,A4013,Q3_SQL_Error_Concentration!$E:$E,B4013,Q3_SQL_Error_Concentration!$F:$F,C4013))</f>
        <v/>
      </c>
      <c r="H4013" s="5" t="str">
        <f t="shared" si="373"/>
        <v/>
      </c>
      <c r="I4013" s="5">
        <f>IF(D4013&gt;=Q3_Validation!$C$2,1,0)</f>
        <v>0</v>
      </c>
      <c r="J4013" s="8" t="str">
        <f t="shared" si="374"/>
        <v/>
      </c>
      <c r="K4013" s="5" t="str">
        <f t="shared" si="375"/>
        <v>excluded</v>
      </c>
      <c r="L4013" s="5">
        <f t="shared" si="376"/>
        <v>0</v>
      </c>
      <c r="M4013" s="5">
        <f t="shared" si="377"/>
        <v>0</v>
      </c>
    </row>
    <row r="4014" spans="1:13">
      <c r="A4014" s="5">
        <v>5732</v>
      </c>
      <c r="B4014" s="5">
        <v>17</v>
      </c>
      <c r="C4014" s="5" t="s">
        <v>62</v>
      </c>
      <c r="D4014" s="5">
        <v>78</v>
      </c>
      <c r="E4014" s="5">
        <v>1</v>
      </c>
      <c r="F4014" s="8">
        <f t="shared" si="372"/>
        <v>1.2820512820512822</v>
      </c>
      <c r="G4014" s="5" t="str">
        <f>IF(COUNTIFS(Q3_SQL_Error_Concentration!$A:$A,A4014,Q3_SQL_Error_Concentration!$E:$E,B4014,Q3_SQL_Error_Concentration!$F:$F,C4014)=0,"",SUMIFS(Q3_SQL_Error_Concentration!$I:$I,Q3_SQL_Error_Concentration!$A:$A,A4014,Q3_SQL_Error_Concentration!$E:$E,B4014,Q3_SQL_Error_Concentration!$F:$F,C4014))</f>
        <v/>
      </c>
      <c r="H4014" s="5" t="str">
        <f t="shared" si="373"/>
        <v/>
      </c>
      <c r="I4014" s="5">
        <f>IF(D4014&gt;=Q3_Validation!$C$2,1,0)</f>
        <v>0</v>
      </c>
      <c r="J4014" s="8" t="str">
        <f t="shared" si="374"/>
        <v/>
      </c>
      <c r="K4014" s="5" t="str">
        <f t="shared" si="375"/>
        <v>excluded</v>
      </c>
      <c r="L4014" s="5">
        <f t="shared" si="376"/>
        <v>0</v>
      </c>
      <c r="M4014" s="5">
        <f t="shared" si="377"/>
        <v>0</v>
      </c>
    </row>
    <row r="4015" spans="1:13">
      <c r="A4015" s="5">
        <v>5732</v>
      </c>
      <c r="B4015" s="5">
        <v>18</v>
      </c>
      <c r="C4015" s="5" t="s">
        <v>63</v>
      </c>
      <c r="D4015" s="5">
        <v>67</v>
      </c>
      <c r="E4015" s="5">
        <v>1</v>
      </c>
      <c r="F4015" s="8">
        <f t="shared" si="372"/>
        <v>1.4925373134328359</v>
      </c>
      <c r="G4015" s="5" t="str">
        <f>IF(COUNTIFS(Q3_SQL_Error_Concentration!$A:$A,A4015,Q3_SQL_Error_Concentration!$E:$E,B4015,Q3_SQL_Error_Concentration!$F:$F,C4015)=0,"",SUMIFS(Q3_SQL_Error_Concentration!$I:$I,Q3_SQL_Error_Concentration!$A:$A,A4015,Q3_SQL_Error_Concentration!$E:$E,B4015,Q3_SQL_Error_Concentration!$F:$F,C4015))</f>
        <v/>
      </c>
      <c r="H4015" s="5" t="str">
        <f t="shared" si="373"/>
        <v/>
      </c>
      <c r="I4015" s="5">
        <f>IF(D4015&gt;=Q3_Validation!$C$2,1,0)</f>
        <v>0</v>
      </c>
      <c r="J4015" s="8" t="str">
        <f t="shared" si="374"/>
        <v/>
      </c>
      <c r="K4015" s="5" t="str">
        <f t="shared" si="375"/>
        <v>excluded</v>
      </c>
      <c r="L4015" s="5">
        <f t="shared" si="376"/>
        <v>0</v>
      </c>
      <c r="M4015" s="5">
        <f t="shared" si="377"/>
        <v>0</v>
      </c>
    </row>
    <row r="4016" spans="1:13">
      <c r="A4016" s="5">
        <v>5732</v>
      </c>
      <c r="B4016" s="5">
        <v>18</v>
      </c>
      <c r="C4016" s="5" t="s">
        <v>64</v>
      </c>
      <c r="D4016" s="5">
        <v>34</v>
      </c>
      <c r="E4016" s="5">
        <v>1</v>
      </c>
      <c r="F4016" s="8">
        <f t="shared" si="372"/>
        <v>2.9411764705882355</v>
      </c>
      <c r="G4016" s="5" t="str">
        <f>IF(COUNTIFS(Q3_SQL_Error_Concentration!$A:$A,A4016,Q3_SQL_Error_Concentration!$E:$E,B4016,Q3_SQL_Error_Concentration!$F:$F,C4016)=0,"",SUMIFS(Q3_SQL_Error_Concentration!$I:$I,Q3_SQL_Error_Concentration!$A:$A,A4016,Q3_SQL_Error_Concentration!$E:$E,B4016,Q3_SQL_Error_Concentration!$F:$F,C4016))</f>
        <v/>
      </c>
      <c r="H4016" s="5" t="str">
        <f t="shared" si="373"/>
        <v/>
      </c>
      <c r="I4016" s="5">
        <f>IF(D4016&gt;=Q3_Validation!$C$2,1,0)</f>
        <v>0</v>
      </c>
      <c r="J4016" s="8" t="str">
        <f t="shared" si="374"/>
        <v/>
      </c>
      <c r="K4016" s="5" t="str">
        <f t="shared" si="375"/>
        <v>excluded</v>
      </c>
      <c r="L4016" s="5">
        <f t="shared" si="376"/>
        <v>0</v>
      </c>
      <c r="M4016" s="5">
        <f t="shared" si="377"/>
        <v>0</v>
      </c>
    </row>
    <row r="4017" spans="1:13">
      <c r="A4017" s="5">
        <v>5732</v>
      </c>
      <c r="B4017" s="5">
        <v>18</v>
      </c>
      <c r="C4017" s="5" t="s">
        <v>62</v>
      </c>
      <c r="D4017" s="5">
        <v>82</v>
      </c>
      <c r="E4017" s="5">
        <v>1</v>
      </c>
      <c r="F4017" s="8">
        <f t="shared" si="372"/>
        <v>1.2195121951219512</v>
      </c>
      <c r="G4017" s="5" t="str">
        <f>IF(COUNTIFS(Q3_SQL_Error_Concentration!$A:$A,A4017,Q3_SQL_Error_Concentration!$E:$E,B4017,Q3_SQL_Error_Concentration!$F:$F,C4017)=0,"",SUMIFS(Q3_SQL_Error_Concentration!$I:$I,Q3_SQL_Error_Concentration!$A:$A,A4017,Q3_SQL_Error_Concentration!$E:$E,B4017,Q3_SQL_Error_Concentration!$F:$F,C4017))</f>
        <v/>
      </c>
      <c r="H4017" s="5" t="str">
        <f t="shared" si="373"/>
        <v/>
      </c>
      <c r="I4017" s="5">
        <f>IF(D4017&gt;=Q3_Validation!$C$2,1,0)</f>
        <v>0</v>
      </c>
      <c r="J4017" s="8" t="str">
        <f t="shared" si="374"/>
        <v/>
      </c>
      <c r="K4017" s="5" t="str">
        <f t="shared" si="375"/>
        <v>excluded</v>
      </c>
      <c r="L4017" s="5">
        <f t="shared" si="376"/>
        <v>0</v>
      </c>
      <c r="M4017" s="5">
        <f t="shared" si="377"/>
        <v>0</v>
      </c>
    </row>
    <row r="4018" spans="1:13">
      <c r="A4018" s="5">
        <v>5732</v>
      </c>
      <c r="B4018" s="5">
        <v>19</v>
      </c>
      <c r="C4018" s="5" t="s">
        <v>63</v>
      </c>
      <c r="D4018" s="5">
        <v>32</v>
      </c>
      <c r="E4018" s="5">
        <v>0</v>
      </c>
      <c r="F4018" s="8">
        <f t="shared" si="372"/>
        <v>0</v>
      </c>
      <c r="G4018" s="5" t="str">
        <f>IF(COUNTIFS(Q3_SQL_Error_Concentration!$A:$A,A4018,Q3_SQL_Error_Concentration!$E:$E,B4018,Q3_SQL_Error_Concentration!$F:$F,C4018)=0,"",SUMIFS(Q3_SQL_Error_Concentration!$I:$I,Q3_SQL_Error_Concentration!$A:$A,A4018,Q3_SQL_Error_Concentration!$E:$E,B4018,Q3_SQL_Error_Concentration!$F:$F,C4018))</f>
        <v/>
      </c>
      <c r="H4018" s="5" t="str">
        <f t="shared" si="373"/>
        <v/>
      </c>
      <c r="I4018" s="5">
        <f>IF(D4018&gt;=Q3_Validation!$C$2,1,0)</f>
        <v>0</v>
      </c>
      <c r="J4018" s="8" t="str">
        <f t="shared" si="374"/>
        <v/>
      </c>
      <c r="K4018" s="5" t="str">
        <f t="shared" si="375"/>
        <v>excluded</v>
      </c>
      <c r="L4018" s="5">
        <f t="shared" si="376"/>
        <v>0</v>
      </c>
      <c r="M4018" s="5">
        <f t="shared" si="377"/>
        <v>0</v>
      </c>
    </row>
    <row r="4019" spans="1:13">
      <c r="A4019" s="5">
        <v>5732</v>
      </c>
      <c r="B4019" s="5">
        <v>19</v>
      </c>
      <c r="C4019" s="5" t="s">
        <v>64</v>
      </c>
      <c r="D4019" s="5">
        <v>34</v>
      </c>
      <c r="E4019" s="5">
        <v>1</v>
      </c>
      <c r="F4019" s="8">
        <f t="shared" si="372"/>
        <v>2.9411764705882355</v>
      </c>
      <c r="G4019" s="5" t="str">
        <f>IF(COUNTIFS(Q3_SQL_Error_Concentration!$A:$A,A4019,Q3_SQL_Error_Concentration!$E:$E,B4019,Q3_SQL_Error_Concentration!$F:$F,C4019)=0,"",SUMIFS(Q3_SQL_Error_Concentration!$I:$I,Q3_SQL_Error_Concentration!$A:$A,A4019,Q3_SQL_Error_Concentration!$E:$E,B4019,Q3_SQL_Error_Concentration!$F:$F,C4019))</f>
        <v/>
      </c>
      <c r="H4019" s="5" t="str">
        <f t="shared" si="373"/>
        <v/>
      </c>
      <c r="I4019" s="5">
        <f>IF(D4019&gt;=Q3_Validation!$C$2,1,0)</f>
        <v>0</v>
      </c>
      <c r="J4019" s="8" t="str">
        <f t="shared" si="374"/>
        <v/>
      </c>
      <c r="K4019" s="5" t="str">
        <f t="shared" si="375"/>
        <v>excluded</v>
      </c>
      <c r="L4019" s="5">
        <f t="shared" si="376"/>
        <v>0</v>
      </c>
      <c r="M4019" s="5">
        <f t="shared" si="377"/>
        <v>0</v>
      </c>
    </row>
    <row r="4020" spans="1:13">
      <c r="A4020" s="5">
        <v>5732</v>
      </c>
      <c r="B4020" s="5">
        <v>19</v>
      </c>
      <c r="C4020" s="5" t="s">
        <v>62</v>
      </c>
      <c r="D4020" s="5">
        <v>61</v>
      </c>
      <c r="E4020" s="5">
        <v>1</v>
      </c>
      <c r="F4020" s="8">
        <f t="shared" si="372"/>
        <v>1.639344262295082</v>
      </c>
      <c r="G4020" s="5" t="str">
        <f>IF(COUNTIFS(Q3_SQL_Error_Concentration!$A:$A,A4020,Q3_SQL_Error_Concentration!$E:$E,B4020,Q3_SQL_Error_Concentration!$F:$F,C4020)=0,"",SUMIFS(Q3_SQL_Error_Concentration!$I:$I,Q3_SQL_Error_Concentration!$A:$A,A4020,Q3_SQL_Error_Concentration!$E:$E,B4020,Q3_SQL_Error_Concentration!$F:$F,C4020))</f>
        <v/>
      </c>
      <c r="H4020" s="5" t="str">
        <f t="shared" si="373"/>
        <v/>
      </c>
      <c r="I4020" s="5">
        <f>IF(D4020&gt;=Q3_Validation!$C$2,1,0)</f>
        <v>0</v>
      </c>
      <c r="J4020" s="8" t="str">
        <f t="shared" si="374"/>
        <v/>
      </c>
      <c r="K4020" s="5" t="str">
        <f t="shared" si="375"/>
        <v>excluded</v>
      </c>
      <c r="L4020" s="5">
        <f t="shared" si="376"/>
        <v>0</v>
      </c>
      <c r="M4020" s="5">
        <f t="shared" si="377"/>
        <v>0</v>
      </c>
    </row>
    <row r="4021" spans="1:13">
      <c r="A4021" s="5">
        <v>5732</v>
      </c>
      <c r="B4021" s="5">
        <v>20</v>
      </c>
      <c r="C4021" s="5" t="s">
        <v>63</v>
      </c>
      <c r="D4021" s="5">
        <v>55</v>
      </c>
      <c r="E4021" s="5">
        <v>0</v>
      </c>
      <c r="F4021" s="8">
        <f t="shared" si="372"/>
        <v>0</v>
      </c>
      <c r="G4021" s="5" t="str">
        <f>IF(COUNTIFS(Q3_SQL_Error_Concentration!$A:$A,A4021,Q3_SQL_Error_Concentration!$E:$E,B4021,Q3_SQL_Error_Concentration!$F:$F,C4021)=0,"",SUMIFS(Q3_SQL_Error_Concentration!$I:$I,Q3_SQL_Error_Concentration!$A:$A,A4021,Q3_SQL_Error_Concentration!$E:$E,B4021,Q3_SQL_Error_Concentration!$F:$F,C4021))</f>
        <v/>
      </c>
      <c r="H4021" s="5" t="str">
        <f t="shared" si="373"/>
        <v/>
      </c>
      <c r="I4021" s="5">
        <f>IF(D4021&gt;=Q3_Validation!$C$2,1,0)</f>
        <v>0</v>
      </c>
      <c r="J4021" s="8" t="str">
        <f t="shared" si="374"/>
        <v/>
      </c>
      <c r="K4021" s="5" t="str">
        <f t="shared" si="375"/>
        <v>excluded</v>
      </c>
      <c r="L4021" s="5">
        <f t="shared" si="376"/>
        <v>0</v>
      </c>
      <c r="M4021" s="5">
        <f t="shared" si="377"/>
        <v>0</v>
      </c>
    </row>
    <row r="4022" spans="1:13">
      <c r="A4022" s="5">
        <v>5732</v>
      </c>
      <c r="B4022" s="5">
        <v>20</v>
      </c>
      <c r="C4022" s="5" t="s">
        <v>64</v>
      </c>
      <c r="D4022" s="5">
        <v>25</v>
      </c>
      <c r="E4022" s="5">
        <v>0</v>
      </c>
      <c r="F4022" s="8">
        <f t="shared" si="372"/>
        <v>0</v>
      </c>
      <c r="G4022" s="5" t="str">
        <f>IF(COUNTIFS(Q3_SQL_Error_Concentration!$A:$A,A4022,Q3_SQL_Error_Concentration!$E:$E,B4022,Q3_SQL_Error_Concentration!$F:$F,C4022)=0,"",SUMIFS(Q3_SQL_Error_Concentration!$I:$I,Q3_SQL_Error_Concentration!$A:$A,A4022,Q3_SQL_Error_Concentration!$E:$E,B4022,Q3_SQL_Error_Concentration!$F:$F,C4022))</f>
        <v/>
      </c>
      <c r="H4022" s="5" t="str">
        <f t="shared" si="373"/>
        <v/>
      </c>
      <c r="I4022" s="5">
        <f>IF(D4022&gt;=Q3_Validation!$C$2,1,0)</f>
        <v>0</v>
      </c>
      <c r="J4022" s="8" t="str">
        <f t="shared" si="374"/>
        <v/>
      </c>
      <c r="K4022" s="5" t="str">
        <f t="shared" si="375"/>
        <v>excluded</v>
      </c>
      <c r="L4022" s="5">
        <f t="shared" si="376"/>
        <v>0</v>
      </c>
      <c r="M4022" s="5">
        <f t="shared" si="377"/>
        <v>0</v>
      </c>
    </row>
    <row r="4023" spans="1:13">
      <c r="A4023" s="5">
        <v>5732</v>
      </c>
      <c r="B4023" s="5">
        <v>20</v>
      </c>
      <c r="C4023" s="5" t="s">
        <v>62</v>
      </c>
      <c r="D4023" s="5">
        <v>63</v>
      </c>
      <c r="E4023" s="5">
        <v>0</v>
      </c>
      <c r="F4023" s="8">
        <f t="shared" si="372"/>
        <v>0</v>
      </c>
      <c r="G4023" s="5" t="str">
        <f>IF(COUNTIFS(Q3_SQL_Error_Concentration!$A:$A,A4023,Q3_SQL_Error_Concentration!$E:$E,B4023,Q3_SQL_Error_Concentration!$F:$F,C4023)=0,"",SUMIFS(Q3_SQL_Error_Concentration!$I:$I,Q3_SQL_Error_Concentration!$A:$A,A4023,Q3_SQL_Error_Concentration!$E:$E,B4023,Q3_SQL_Error_Concentration!$F:$F,C4023))</f>
        <v/>
      </c>
      <c r="H4023" s="5" t="str">
        <f t="shared" si="373"/>
        <v/>
      </c>
      <c r="I4023" s="5">
        <f>IF(D4023&gt;=Q3_Validation!$C$2,1,0)</f>
        <v>0</v>
      </c>
      <c r="J4023" s="8" t="str">
        <f t="shared" si="374"/>
        <v/>
      </c>
      <c r="K4023" s="5" t="str">
        <f t="shared" si="375"/>
        <v>excluded</v>
      </c>
      <c r="L4023" s="5">
        <f t="shared" si="376"/>
        <v>0</v>
      </c>
      <c r="M4023" s="5">
        <f t="shared" si="377"/>
        <v>0</v>
      </c>
    </row>
    <row r="4024" spans="1:13">
      <c r="A4024" s="5">
        <v>5732</v>
      </c>
      <c r="B4024" s="5">
        <v>21</v>
      </c>
      <c r="C4024" s="5" t="s">
        <v>63</v>
      </c>
      <c r="D4024" s="5">
        <v>48</v>
      </c>
      <c r="E4024" s="5">
        <v>0</v>
      </c>
      <c r="F4024" s="8">
        <f t="shared" si="372"/>
        <v>0</v>
      </c>
      <c r="G4024" s="5" t="str">
        <f>IF(COUNTIFS(Q3_SQL_Error_Concentration!$A:$A,A4024,Q3_SQL_Error_Concentration!$E:$E,B4024,Q3_SQL_Error_Concentration!$F:$F,C4024)=0,"",SUMIFS(Q3_SQL_Error_Concentration!$I:$I,Q3_SQL_Error_Concentration!$A:$A,A4024,Q3_SQL_Error_Concentration!$E:$E,B4024,Q3_SQL_Error_Concentration!$F:$F,C4024))</f>
        <v/>
      </c>
      <c r="H4024" s="5" t="str">
        <f t="shared" si="373"/>
        <v/>
      </c>
      <c r="I4024" s="5">
        <f>IF(D4024&gt;=Q3_Validation!$C$2,1,0)</f>
        <v>0</v>
      </c>
      <c r="J4024" s="8" t="str">
        <f t="shared" si="374"/>
        <v/>
      </c>
      <c r="K4024" s="5" t="str">
        <f t="shared" si="375"/>
        <v>excluded</v>
      </c>
      <c r="L4024" s="5">
        <f t="shared" si="376"/>
        <v>0</v>
      </c>
      <c r="M4024" s="5">
        <f t="shared" si="377"/>
        <v>0</v>
      </c>
    </row>
    <row r="4025" spans="1:13">
      <c r="A4025" s="5">
        <v>5732</v>
      </c>
      <c r="B4025" s="5">
        <v>21</v>
      </c>
      <c r="C4025" s="5" t="s">
        <v>64</v>
      </c>
      <c r="D4025" s="5">
        <v>32</v>
      </c>
      <c r="E4025" s="5">
        <v>0</v>
      </c>
      <c r="F4025" s="8">
        <f t="shared" si="372"/>
        <v>0</v>
      </c>
      <c r="G4025" s="5" t="str">
        <f>IF(COUNTIFS(Q3_SQL_Error_Concentration!$A:$A,A4025,Q3_SQL_Error_Concentration!$E:$E,B4025,Q3_SQL_Error_Concentration!$F:$F,C4025)=0,"",SUMIFS(Q3_SQL_Error_Concentration!$I:$I,Q3_SQL_Error_Concentration!$A:$A,A4025,Q3_SQL_Error_Concentration!$E:$E,B4025,Q3_SQL_Error_Concentration!$F:$F,C4025))</f>
        <v/>
      </c>
      <c r="H4025" s="5" t="str">
        <f t="shared" si="373"/>
        <v/>
      </c>
      <c r="I4025" s="5">
        <f>IF(D4025&gt;=Q3_Validation!$C$2,1,0)</f>
        <v>0</v>
      </c>
      <c r="J4025" s="8" t="str">
        <f t="shared" si="374"/>
        <v/>
      </c>
      <c r="K4025" s="5" t="str">
        <f t="shared" si="375"/>
        <v>excluded</v>
      </c>
      <c r="L4025" s="5">
        <f t="shared" si="376"/>
        <v>0</v>
      </c>
      <c r="M4025" s="5">
        <f t="shared" si="377"/>
        <v>0</v>
      </c>
    </row>
    <row r="4026" spans="1:13">
      <c r="A4026" s="5">
        <v>5732</v>
      </c>
      <c r="B4026" s="5">
        <v>21</v>
      </c>
      <c r="C4026" s="5" t="s">
        <v>62</v>
      </c>
      <c r="D4026" s="5">
        <v>77</v>
      </c>
      <c r="E4026" s="5">
        <v>1</v>
      </c>
      <c r="F4026" s="8">
        <f t="shared" si="372"/>
        <v>1.2987012987012987</v>
      </c>
      <c r="G4026" s="5" t="str">
        <f>IF(COUNTIFS(Q3_SQL_Error_Concentration!$A:$A,A4026,Q3_SQL_Error_Concentration!$E:$E,B4026,Q3_SQL_Error_Concentration!$F:$F,C4026)=0,"",SUMIFS(Q3_SQL_Error_Concentration!$I:$I,Q3_SQL_Error_Concentration!$A:$A,A4026,Q3_SQL_Error_Concentration!$E:$E,B4026,Q3_SQL_Error_Concentration!$F:$F,C4026))</f>
        <v/>
      </c>
      <c r="H4026" s="5" t="str">
        <f t="shared" si="373"/>
        <v/>
      </c>
      <c r="I4026" s="5">
        <f>IF(D4026&gt;=Q3_Validation!$C$2,1,0)</f>
        <v>0</v>
      </c>
      <c r="J4026" s="8" t="str">
        <f t="shared" si="374"/>
        <v/>
      </c>
      <c r="K4026" s="5" t="str">
        <f t="shared" si="375"/>
        <v>excluded</v>
      </c>
      <c r="L4026" s="5">
        <f t="shared" si="376"/>
        <v>0</v>
      </c>
      <c r="M4026" s="5">
        <f t="shared" si="377"/>
        <v>0</v>
      </c>
    </row>
    <row r="4027" spans="1:13">
      <c r="A4027" s="5">
        <v>5732</v>
      </c>
      <c r="B4027" s="5">
        <v>22</v>
      </c>
      <c r="C4027" s="5" t="s">
        <v>63</v>
      </c>
      <c r="D4027" s="5">
        <v>50</v>
      </c>
      <c r="E4027" s="5">
        <v>0</v>
      </c>
      <c r="F4027" s="8">
        <f t="shared" si="372"/>
        <v>0</v>
      </c>
      <c r="G4027" s="5" t="str">
        <f>IF(COUNTIFS(Q3_SQL_Error_Concentration!$A:$A,A4027,Q3_SQL_Error_Concentration!$E:$E,B4027,Q3_SQL_Error_Concentration!$F:$F,C4027)=0,"",SUMIFS(Q3_SQL_Error_Concentration!$I:$I,Q3_SQL_Error_Concentration!$A:$A,A4027,Q3_SQL_Error_Concentration!$E:$E,B4027,Q3_SQL_Error_Concentration!$F:$F,C4027))</f>
        <v/>
      </c>
      <c r="H4027" s="5" t="str">
        <f t="shared" si="373"/>
        <v/>
      </c>
      <c r="I4027" s="5">
        <f>IF(D4027&gt;=Q3_Validation!$C$2,1,0)</f>
        <v>0</v>
      </c>
      <c r="J4027" s="8" t="str">
        <f t="shared" si="374"/>
        <v/>
      </c>
      <c r="K4027" s="5" t="str">
        <f t="shared" si="375"/>
        <v>excluded</v>
      </c>
      <c r="L4027" s="5">
        <f t="shared" si="376"/>
        <v>0</v>
      </c>
      <c r="M4027" s="5">
        <f t="shared" si="377"/>
        <v>0</v>
      </c>
    </row>
    <row r="4028" spans="1:13">
      <c r="A4028" s="5">
        <v>5732</v>
      </c>
      <c r="B4028" s="5">
        <v>22</v>
      </c>
      <c r="C4028" s="5" t="s">
        <v>64</v>
      </c>
      <c r="D4028" s="5">
        <v>43</v>
      </c>
      <c r="E4028" s="5">
        <v>2</v>
      </c>
      <c r="F4028" s="8">
        <f t="shared" si="372"/>
        <v>4.6511627906976747</v>
      </c>
      <c r="G4028" s="5" t="str">
        <f>IF(COUNTIFS(Q3_SQL_Error_Concentration!$A:$A,A4028,Q3_SQL_Error_Concentration!$E:$E,B4028,Q3_SQL_Error_Concentration!$F:$F,C4028)=0,"",SUMIFS(Q3_SQL_Error_Concentration!$I:$I,Q3_SQL_Error_Concentration!$A:$A,A4028,Q3_SQL_Error_Concentration!$E:$E,B4028,Q3_SQL_Error_Concentration!$F:$F,C4028))</f>
        <v/>
      </c>
      <c r="H4028" s="5" t="str">
        <f t="shared" si="373"/>
        <v/>
      </c>
      <c r="I4028" s="5">
        <f>IF(D4028&gt;=Q3_Validation!$C$2,1,0)</f>
        <v>0</v>
      </c>
      <c r="J4028" s="8" t="str">
        <f t="shared" si="374"/>
        <v/>
      </c>
      <c r="K4028" s="5" t="str">
        <f t="shared" si="375"/>
        <v>excluded</v>
      </c>
      <c r="L4028" s="5">
        <f t="shared" si="376"/>
        <v>0</v>
      </c>
      <c r="M4028" s="5">
        <f t="shared" si="377"/>
        <v>0</v>
      </c>
    </row>
    <row r="4029" spans="1:13">
      <c r="A4029" s="5">
        <v>5732</v>
      </c>
      <c r="B4029" s="5">
        <v>22</v>
      </c>
      <c r="C4029" s="5" t="s">
        <v>62</v>
      </c>
      <c r="D4029" s="5">
        <v>65</v>
      </c>
      <c r="E4029" s="5">
        <v>0</v>
      </c>
      <c r="F4029" s="8">
        <f t="shared" si="372"/>
        <v>0</v>
      </c>
      <c r="G4029" s="5" t="str">
        <f>IF(COUNTIFS(Q3_SQL_Error_Concentration!$A:$A,A4029,Q3_SQL_Error_Concentration!$E:$E,B4029,Q3_SQL_Error_Concentration!$F:$F,C4029)=0,"",SUMIFS(Q3_SQL_Error_Concentration!$I:$I,Q3_SQL_Error_Concentration!$A:$A,A4029,Q3_SQL_Error_Concentration!$E:$E,B4029,Q3_SQL_Error_Concentration!$F:$F,C4029))</f>
        <v/>
      </c>
      <c r="H4029" s="5" t="str">
        <f t="shared" si="373"/>
        <v/>
      </c>
      <c r="I4029" s="5">
        <f>IF(D4029&gt;=Q3_Validation!$C$2,1,0)</f>
        <v>0</v>
      </c>
      <c r="J4029" s="8" t="str">
        <f t="shared" si="374"/>
        <v/>
      </c>
      <c r="K4029" s="5" t="str">
        <f t="shared" si="375"/>
        <v>excluded</v>
      </c>
      <c r="L4029" s="5">
        <f t="shared" si="376"/>
        <v>0</v>
      </c>
      <c r="M4029" s="5">
        <f t="shared" si="377"/>
        <v>0</v>
      </c>
    </row>
    <row r="4030" spans="1:13">
      <c r="A4030" s="5">
        <v>5732</v>
      </c>
      <c r="B4030" s="5">
        <v>23</v>
      </c>
      <c r="C4030" s="5" t="s">
        <v>63</v>
      </c>
      <c r="D4030" s="5">
        <v>20</v>
      </c>
      <c r="E4030" s="5">
        <v>2</v>
      </c>
      <c r="F4030" s="8">
        <f t="shared" si="372"/>
        <v>10</v>
      </c>
      <c r="G4030" s="5" t="str">
        <f>IF(COUNTIFS(Q3_SQL_Error_Concentration!$A:$A,A4030,Q3_SQL_Error_Concentration!$E:$E,B4030,Q3_SQL_Error_Concentration!$F:$F,C4030)=0,"",SUMIFS(Q3_SQL_Error_Concentration!$I:$I,Q3_SQL_Error_Concentration!$A:$A,A4030,Q3_SQL_Error_Concentration!$E:$E,B4030,Q3_SQL_Error_Concentration!$F:$F,C4030))</f>
        <v/>
      </c>
      <c r="H4030" s="5" t="str">
        <f t="shared" si="373"/>
        <v/>
      </c>
      <c r="I4030" s="5">
        <f>IF(D4030&gt;=Q3_Validation!$C$2,1,0)</f>
        <v>0</v>
      </c>
      <c r="J4030" s="8" t="str">
        <f t="shared" si="374"/>
        <v/>
      </c>
      <c r="K4030" s="5" t="str">
        <f t="shared" si="375"/>
        <v>excluded</v>
      </c>
      <c r="L4030" s="5">
        <f t="shared" si="376"/>
        <v>0</v>
      </c>
      <c r="M4030" s="5">
        <f t="shared" si="377"/>
        <v>0</v>
      </c>
    </row>
    <row r="4031" spans="1:13">
      <c r="A4031" s="5">
        <v>5732</v>
      </c>
      <c r="B4031" s="5">
        <v>23</v>
      </c>
      <c r="C4031" s="5" t="s">
        <v>64</v>
      </c>
      <c r="D4031" s="5">
        <v>15</v>
      </c>
      <c r="E4031" s="5">
        <v>0</v>
      </c>
      <c r="F4031" s="8">
        <f t="shared" si="372"/>
        <v>0</v>
      </c>
      <c r="G4031" s="5" t="str">
        <f>IF(COUNTIFS(Q3_SQL_Error_Concentration!$A:$A,A4031,Q3_SQL_Error_Concentration!$E:$E,B4031,Q3_SQL_Error_Concentration!$F:$F,C4031)=0,"",SUMIFS(Q3_SQL_Error_Concentration!$I:$I,Q3_SQL_Error_Concentration!$A:$A,A4031,Q3_SQL_Error_Concentration!$E:$E,B4031,Q3_SQL_Error_Concentration!$F:$F,C4031))</f>
        <v/>
      </c>
      <c r="H4031" s="5" t="str">
        <f t="shared" si="373"/>
        <v/>
      </c>
      <c r="I4031" s="5">
        <f>IF(D4031&gt;=Q3_Validation!$C$2,1,0)</f>
        <v>0</v>
      </c>
      <c r="J4031" s="8" t="str">
        <f t="shared" si="374"/>
        <v/>
      </c>
      <c r="K4031" s="5" t="str">
        <f t="shared" si="375"/>
        <v>excluded</v>
      </c>
      <c r="L4031" s="5">
        <f t="shared" si="376"/>
        <v>0</v>
      </c>
      <c r="M4031" s="5">
        <f t="shared" si="377"/>
        <v>0</v>
      </c>
    </row>
    <row r="4032" spans="1:13">
      <c r="A4032" s="5">
        <v>5732</v>
      </c>
      <c r="B4032" s="5">
        <v>23</v>
      </c>
      <c r="C4032" s="5" t="s">
        <v>62</v>
      </c>
      <c r="D4032" s="5">
        <v>16</v>
      </c>
      <c r="E4032" s="5">
        <v>0</v>
      </c>
      <c r="F4032" s="8">
        <f t="shared" si="372"/>
        <v>0</v>
      </c>
      <c r="G4032" s="5" t="str">
        <f>IF(COUNTIFS(Q3_SQL_Error_Concentration!$A:$A,A4032,Q3_SQL_Error_Concentration!$E:$E,B4032,Q3_SQL_Error_Concentration!$F:$F,C4032)=0,"",SUMIFS(Q3_SQL_Error_Concentration!$I:$I,Q3_SQL_Error_Concentration!$A:$A,A4032,Q3_SQL_Error_Concentration!$E:$E,B4032,Q3_SQL_Error_Concentration!$F:$F,C4032))</f>
        <v/>
      </c>
      <c r="H4032" s="5" t="str">
        <f t="shared" si="373"/>
        <v/>
      </c>
      <c r="I4032" s="5">
        <f>IF(D4032&gt;=Q3_Validation!$C$2,1,0)</f>
        <v>0</v>
      </c>
      <c r="J4032" s="8" t="str">
        <f t="shared" si="374"/>
        <v/>
      </c>
      <c r="K4032" s="5" t="str">
        <f t="shared" si="375"/>
        <v>excluded</v>
      </c>
      <c r="L4032" s="5">
        <f t="shared" si="376"/>
        <v>0</v>
      </c>
      <c r="M4032" s="5">
        <f t="shared" si="377"/>
        <v>0</v>
      </c>
    </row>
    <row r="4033" spans="1:13">
      <c r="A4033" s="5">
        <v>5733</v>
      </c>
      <c r="B4033" s="5">
        <v>3</v>
      </c>
      <c r="C4033" s="5" t="s">
        <v>64</v>
      </c>
      <c r="D4033" s="5">
        <v>1</v>
      </c>
      <c r="E4033" s="5">
        <v>0</v>
      </c>
      <c r="F4033" s="8">
        <f t="shared" si="372"/>
        <v>0</v>
      </c>
      <c r="G4033" s="5" t="str">
        <f>IF(COUNTIFS(Q3_SQL_Error_Concentration!$A:$A,A4033,Q3_SQL_Error_Concentration!$E:$E,B4033,Q3_SQL_Error_Concentration!$F:$F,C4033)=0,"",SUMIFS(Q3_SQL_Error_Concentration!$I:$I,Q3_SQL_Error_Concentration!$A:$A,A4033,Q3_SQL_Error_Concentration!$E:$E,B4033,Q3_SQL_Error_Concentration!$F:$F,C4033))</f>
        <v/>
      </c>
      <c r="H4033" s="5" t="str">
        <f t="shared" si="373"/>
        <v/>
      </c>
      <c r="I4033" s="5">
        <f>IF(D4033&gt;=Q3_Validation!$C$2,1,0)</f>
        <v>0</v>
      </c>
      <c r="J4033" s="8" t="str">
        <f t="shared" si="374"/>
        <v/>
      </c>
      <c r="K4033" s="5" t="str">
        <f t="shared" si="375"/>
        <v>excluded</v>
      </c>
      <c r="L4033" s="5">
        <f t="shared" si="376"/>
        <v>0</v>
      </c>
      <c r="M4033" s="5">
        <f t="shared" si="377"/>
        <v>0</v>
      </c>
    </row>
    <row r="4034" spans="1:13">
      <c r="A4034" s="5">
        <v>5733</v>
      </c>
      <c r="B4034" s="5">
        <v>3</v>
      </c>
      <c r="C4034" s="5" t="s">
        <v>62</v>
      </c>
      <c r="D4034" s="5">
        <v>1</v>
      </c>
      <c r="E4034" s="5">
        <v>0</v>
      </c>
      <c r="F4034" s="8">
        <f t="shared" ref="F4034:F4097" si="378">100*E4034/D4034</f>
        <v>0</v>
      </c>
      <c r="G4034" s="5" t="str">
        <f>IF(COUNTIFS(Q3_SQL_Error_Concentration!$A:$A,A4034,Q3_SQL_Error_Concentration!$E:$E,B4034,Q3_SQL_Error_Concentration!$F:$F,C4034)=0,"",SUMIFS(Q3_SQL_Error_Concentration!$I:$I,Q3_SQL_Error_Concentration!$A:$A,A4034,Q3_SQL_Error_Concentration!$E:$E,B4034,Q3_SQL_Error_Concentration!$F:$F,C4034))</f>
        <v/>
      </c>
      <c r="H4034" s="5" t="str">
        <f t="shared" ref="H4034:H4097" si="379">IF(G4034="","",IF(ABS(F4034-G4034)&lt;=0.0002,"PASS","FAIL"))</f>
        <v/>
      </c>
      <c r="I4034" s="5">
        <f>IF(D4034&gt;=Q3_Validation!$C$2,1,0)</f>
        <v>0</v>
      </c>
      <c r="J4034" s="8" t="str">
        <f t="shared" ref="J4034:J4097" si="380">IF(I4034=1,F4034,"")</f>
        <v/>
      </c>
      <c r="K4034" s="5" t="str">
        <f t="shared" ref="K4034:K4097" si="381">IF(D4034&lt;601,"excluded",IF(J4034&gt;3.628192,"outlier",IF(J4034&gt;=2.11093,"high-error","normal")))</f>
        <v>excluded</v>
      </c>
      <c r="L4034" s="5">
        <f t="shared" ref="L4034:L4097" si="382">COUNTIFS(A:A,A4034,K:K,"high-error")+COUNTIFS(A:A,A4034,K:K,"outlier")</f>
        <v>0</v>
      </c>
      <c r="M4034" s="5">
        <f t="shared" ref="M4034:M4097" si="383">IF(AND(L4034&gt;=2,OR(K4034="high-error",K4034="outlier")),1,0)</f>
        <v>0</v>
      </c>
    </row>
    <row r="4035" spans="1:13">
      <c r="A4035" s="5">
        <v>5733</v>
      </c>
      <c r="B4035" s="5">
        <v>5</v>
      </c>
      <c r="C4035" s="5" t="s">
        <v>64</v>
      </c>
      <c r="D4035" s="5">
        <v>2</v>
      </c>
      <c r="E4035" s="5">
        <v>0</v>
      </c>
      <c r="F4035" s="8">
        <f t="shared" si="378"/>
        <v>0</v>
      </c>
      <c r="G4035" s="5" t="str">
        <f>IF(COUNTIFS(Q3_SQL_Error_Concentration!$A:$A,A4035,Q3_SQL_Error_Concentration!$E:$E,B4035,Q3_SQL_Error_Concentration!$F:$F,C4035)=0,"",SUMIFS(Q3_SQL_Error_Concentration!$I:$I,Q3_SQL_Error_Concentration!$A:$A,A4035,Q3_SQL_Error_Concentration!$E:$E,B4035,Q3_SQL_Error_Concentration!$F:$F,C4035))</f>
        <v/>
      </c>
      <c r="H4035" s="5" t="str">
        <f t="shared" si="379"/>
        <v/>
      </c>
      <c r="I4035" s="5">
        <f>IF(D4035&gt;=Q3_Validation!$C$2,1,0)</f>
        <v>0</v>
      </c>
      <c r="J4035" s="8" t="str">
        <f t="shared" si="380"/>
        <v/>
      </c>
      <c r="K4035" s="5" t="str">
        <f t="shared" si="381"/>
        <v>excluded</v>
      </c>
      <c r="L4035" s="5">
        <f t="shared" si="382"/>
        <v>0</v>
      </c>
      <c r="M4035" s="5">
        <f t="shared" si="383"/>
        <v>0</v>
      </c>
    </row>
    <row r="4036" spans="1:13">
      <c r="A4036" s="5">
        <v>5733</v>
      </c>
      <c r="B4036" s="5">
        <v>5</v>
      </c>
      <c r="C4036" s="5" t="s">
        <v>62</v>
      </c>
      <c r="D4036" s="5">
        <v>1</v>
      </c>
      <c r="E4036" s="5">
        <v>0</v>
      </c>
      <c r="F4036" s="8">
        <f t="shared" si="378"/>
        <v>0</v>
      </c>
      <c r="G4036" s="5" t="str">
        <f>IF(COUNTIFS(Q3_SQL_Error_Concentration!$A:$A,A4036,Q3_SQL_Error_Concentration!$E:$E,B4036,Q3_SQL_Error_Concentration!$F:$F,C4036)=0,"",SUMIFS(Q3_SQL_Error_Concentration!$I:$I,Q3_SQL_Error_Concentration!$A:$A,A4036,Q3_SQL_Error_Concentration!$E:$E,B4036,Q3_SQL_Error_Concentration!$F:$F,C4036))</f>
        <v/>
      </c>
      <c r="H4036" s="5" t="str">
        <f t="shared" si="379"/>
        <v/>
      </c>
      <c r="I4036" s="5">
        <f>IF(D4036&gt;=Q3_Validation!$C$2,1,0)</f>
        <v>0</v>
      </c>
      <c r="J4036" s="8" t="str">
        <f t="shared" si="380"/>
        <v/>
      </c>
      <c r="K4036" s="5" t="str">
        <f t="shared" si="381"/>
        <v>excluded</v>
      </c>
      <c r="L4036" s="5">
        <f t="shared" si="382"/>
        <v>0</v>
      </c>
      <c r="M4036" s="5">
        <f t="shared" si="383"/>
        <v>0</v>
      </c>
    </row>
    <row r="4037" spans="1:13">
      <c r="A4037" s="5">
        <v>5733</v>
      </c>
      <c r="B4037" s="5">
        <v>6</v>
      </c>
      <c r="C4037" s="5" t="s">
        <v>63</v>
      </c>
      <c r="D4037" s="5">
        <v>2</v>
      </c>
      <c r="E4037" s="5">
        <v>0</v>
      </c>
      <c r="F4037" s="8">
        <f t="shared" si="378"/>
        <v>0</v>
      </c>
      <c r="G4037" s="5" t="str">
        <f>IF(COUNTIFS(Q3_SQL_Error_Concentration!$A:$A,A4037,Q3_SQL_Error_Concentration!$E:$E,B4037,Q3_SQL_Error_Concentration!$F:$F,C4037)=0,"",SUMIFS(Q3_SQL_Error_Concentration!$I:$I,Q3_SQL_Error_Concentration!$A:$A,A4037,Q3_SQL_Error_Concentration!$E:$E,B4037,Q3_SQL_Error_Concentration!$F:$F,C4037))</f>
        <v/>
      </c>
      <c r="H4037" s="5" t="str">
        <f t="shared" si="379"/>
        <v/>
      </c>
      <c r="I4037" s="5">
        <f>IF(D4037&gt;=Q3_Validation!$C$2,1,0)</f>
        <v>0</v>
      </c>
      <c r="J4037" s="8" t="str">
        <f t="shared" si="380"/>
        <v/>
      </c>
      <c r="K4037" s="5" t="str">
        <f t="shared" si="381"/>
        <v>excluded</v>
      </c>
      <c r="L4037" s="5">
        <f t="shared" si="382"/>
        <v>0</v>
      </c>
      <c r="M4037" s="5">
        <f t="shared" si="383"/>
        <v>0</v>
      </c>
    </row>
    <row r="4038" spans="1:13">
      <c r="A4038" s="5">
        <v>5733</v>
      </c>
      <c r="B4038" s="5">
        <v>6</v>
      </c>
      <c r="C4038" s="5" t="s">
        <v>64</v>
      </c>
      <c r="D4038" s="5">
        <v>3</v>
      </c>
      <c r="E4038" s="5">
        <v>0</v>
      </c>
      <c r="F4038" s="8">
        <f t="shared" si="378"/>
        <v>0</v>
      </c>
      <c r="G4038" s="5" t="str">
        <f>IF(COUNTIFS(Q3_SQL_Error_Concentration!$A:$A,A4038,Q3_SQL_Error_Concentration!$E:$E,B4038,Q3_SQL_Error_Concentration!$F:$F,C4038)=0,"",SUMIFS(Q3_SQL_Error_Concentration!$I:$I,Q3_SQL_Error_Concentration!$A:$A,A4038,Q3_SQL_Error_Concentration!$E:$E,B4038,Q3_SQL_Error_Concentration!$F:$F,C4038))</f>
        <v/>
      </c>
      <c r="H4038" s="5" t="str">
        <f t="shared" si="379"/>
        <v/>
      </c>
      <c r="I4038" s="5">
        <f>IF(D4038&gt;=Q3_Validation!$C$2,1,0)</f>
        <v>0</v>
      </c>
      <c r="J4038" s="8" t="str">
        <f t="shared" si="380"/>
        <v/>
      </c>
      <c r="K4038" s="5" t="str">
        <f t="shared" si="381"/>
        <v>excluded</v>
      </c>
      <c r="L4038" s="5">
        <f t="shared" si="382"/>
        <v>0</v>
      </c>
      <c r="M4038" s="5">
        <f t="shared" si="383"/>
        <v>0</v>
      </c>
    </row>
    <row r="4039" spans="1:13">
      <c r="A4039" s="5">
        <v>5733</v>
      </c>
      <c r="B4039" s="5">
        <v>6</v>
      </c>
      <c r="C4039" s="5" t="s">
        <v>62</v>
      </c>
      <c r="D4039" s="5">
        <v>10</v>
      </c>
      <c r="E4039" s="5">
        <v>0</v>
      </c>
      <c r="F4039" s="8">
        <f t="shared" si="378"/>
        <v>0</v>
      </c>
      <c r="G4039" s="5" t="str">
        <f>IF(COUNTIFS(Q3_SQL_Error_Concentration!$A:$A,A4039,Q3_SQL_Error_Concentration!$E:$E,B4039,Q3_SQL_Error_Concentration!$F:$F,C4039)=0,"",SUMIFS(Q3_SQL_Error_Concentration!$I:$I,Q3_SQL_Error_Concentration!$A:$A,A4039,Q3_SQL_Error_Concentration!$E:$E,B4039,Q3_SQL_Error_Concentration!$F:$F,C4039))</f>
        <v/>
      </c>
      <c r="H4039" s="5" t="str">
        <f t="shared" si="379"/>
        <v/>
      </c>
      <c r="I4039" s="5">
        <f>IF(D4039&gt;=Q3_Validation!$C$2,1,0)</f>
        <v>0</v>
      </c>
      <c r="J4039" s="8" t="str">
        <f t="shared" si="380"/>
        <v/>
      </c>
      <c r="K4039" s="5" t="str">
        <f t="shared" si="381"/>
        <v>excluded</v>
      </c>
      <c r="L4039" s="5">
        <f t="shared" si="382"/>
        <v>0</v>
      </c>
      <c r="M4039" s="5">
        <f t="shared" si="383"/>
        <v>0</v>
      </c>
    </row>
    <row r="4040" spans="1:13">
      <c r="A4040" s="5">
        <v>5733</v>
      </c>
      <c r="B4040" s="5">
        <v>7</v>
      </c>
      <c r="C4040" s="5" t="s">
        <v>63</v>
      </c>
      <c r="D4040" s="5">
        <v>4</v>
      </c>
      <c r="E4040" s="5">
        <v>0</v>
      </c>
      <c r="F4040" s="8">
        <f t="shared" si="378"/>
        <v>0</v>
      </c>
      <c r="G4040" s="5" t="str">
        <f>IF(COUNTIFS(Q3_SQL_Error_Concentration!$A:$A,A4040,Q3_SQL_Error_Concentration!$E:$E,B4040,Q3_SQL_Error_Concentration!$F:$F,C4040)=0,"",SUMIFS(Q3_SQL_Error_Concentration!$I:$I,Q3_SQL_Error_Concentration!$A:$A,A4040,Q3_SQL_Error_Concentration!$E:$E,B4040,Q3_SQL_Error_Concentration!$F:$F,C4040))</f>
        <v/>
      </c>
      <c r="H4040" s="5" t="str">
        <f t="shared" si="379"/>
        <v/>
      </c>
      <c r="I4040" s="5">
        <f>IF(D4040&gt;=Q3_Validation!$C$2,1,0)</f>
        <v>0</v>
      </c>
      <c r="J4040" s="8" t="str">
        <f t="shared" si="380"/>
        <v/>
      </c>
      <c r="K4040" s="5" t="str">
        <f t="shared" si="381"/>
        <v>excluded</v>
      </c>
      <c r="L4040" s="5">
        <f t="shared" si="382"/>
        <v>0</v>
      </c>
      <c r="M4040" s="5">
        <f t="shared" si="383"/>
        <v>0</v>
      </c>
    </row>
    <row r="4041" spans="1:13">
      <c r="A4041" s="5">
        <v>5733</v>
      </c>
      <c r="B4041" s="5">
        <v>7</v>
      </c>
      <c r="C4041" s="5" t="s">
        <v>64</v>
      </c>
      <c r="D4041" s="5">
        <v>2</v>
      </c>
      <c r="E4041" s="5">
        <v>0</v>
      </c>
      <c r="F4041" s="8">
        <f t="shared" si="378"/>
        <v>0</v>
      </c>
      <c r="G4041" s="5" t="str">
        <f>IF(COUNTIFS(Q3_SQL_Error_Concentration!$A:$A,A4041,Q3_SQL_Error_Concentration!$E:$E,B4041,Q3_SQL_Error_Concentration!$F:$F,C4041)=0,"",SUMIFS(Q3_SQL_Error_Concentration!$I:$I,Q3_SQL_Error_Concentration!$A:$A,A4041,Q3_SQL_Error_Concentration!$E:$E,B4041,Q3_SQL_Error_Concentration!$F:$F,C4041))</f>
        <v/>
      </c>
      <c r="H4041" s="5" t="str">
        <f t="shared" si="379"/>
        <v/>
      </c>
      <c r="I4041" s="5">
        <f>IF(D4041&gt;=Q3_Validation!$C$2,1,0)</f>
        <v>0</v>
      </c>
      <c r="J4041" s="8" t="str">
        <f t="shared" si="380"/>
        <v/>
      </c>
      <c r="K4041" s="5" t="str">
        <f t="shared" si="381"/>
        <v>excluded</v>
      </c>
      <c r="L4041" s="5">
        <f t="shared" si="382"/>
        <v>0</v>
      </c>
      <c r="M4041" s="5">
        <f t="shared" si="383"/>
        <v>0</v>
      </c>
    </row>
    <row r="4042" spans="1:13">
      <c r="A4042" s="5">
        <v>5733</v>
      </c>
      <c r="B4042" s="5">
        <v>7</v>
      </c>
      <c r="C4042" s="5" t="s">
        <v>62</v>
      </c>
      <c r="D4042" s="5">
        <v>2</v>
      </c>
      <c r="E4042" s="5">
        <v>0</v>
      </c>
      <c r="F4042" s="8">
        <f t="shared" si="378"/>
        <v>0</v>
      </c>
      <c r="G4042" s="5" t="str">
        <f>IF(COUNTIFS(Q3_SQL_Error_Concentration!$A:$A,A4042,Q3_SQL_Error_Concentration!$E:$E,B4042,Q3_SQL_Error_Concentration!$F:$F,C4042)=0,"",SUMIFS(Q3_SQL_Error_Concentration!$I:$I,Q3_SQL_Error_Concentration!$A:$A,A4042,Q3_SQL_Error_Concentration!$E:$E,B4042,Q3_SQL_Error_Concentration!$F:$F,C4042))</f>
        <v/>
      </c>
      <c r="H4042" s="5" t="str">
        <f t="shared" si="379"/>
        <v/>
      </c>
      <c r="I4042" s="5">
        <f>IF(D4042&gt;=Q3_Validation!$C$2,1,0)</f>
        <v>0</v>
      </c>
      <c r="J4042" s="8" t="str">
        <f t="shared" si="380"/>
        <v/>
      </c>
      <c r="K4042" s="5" t="str">
        <f t="shared" si="381"/>
        <v>excluded</v>
      </c>
      <c r="L4042" s="5">
        <f t="shared" si="382"/>
        <v>0</v>
      </c>
      <c r="M4042" s="5">
        <f t="shared" si="383"/>
        <v>0</v>
      </c>
    </row>
    <row r="4043" spans="1:13">
      <c r="A4043" s="5">
        <v>5733</v>
      </c>
      <c r="B4043" s="5">
        <v>8</v>
      </c>
      <c r="C4043" s="5" t="s">
        <v>63</v>
      </c>
      <c r="D4043" s="5">
        <v>7</v>
      </c>
      <c r="E4043" s="5">
        <v>0</v>
      </c>
      <c r="F4043" s="8">
        <f t="shared" si="378"/>
        <v>0</v>
      </c>
      <c r="G4043" s="5" t="str">
        <f>IF(COUNTIFS(Q3_SQL_Error_Concentration!$A:$A,A4043,Q3_SQL_Error_Concentration!$E:$E,B4043,Q3_SQL_Error_Concentration!$F:$F,C4043)=0,"",SUMIFS(Q3_SQL_Error_Concentration!$I:$I,Q3_SQL_Error_Concentration!$A:$A,A4043,Q3_SQL_Error_Concentration!$E:$E,B4043,Q3_SQL_Error_Concentration!$F:$F,C4043))</f>
        <v/>
      </c>
      <c r="H4043" s="5" t="str">
        <f t="shared" si="379"/>
        <v/>
      </c>
      <c r="I4043" s="5">
        <f>IF(D4043&gt;=Q3_Validation!$C$2,1,0)</f>
        <v>0</v>
      </c>
      <c r="J4043" s="8" t="str">
        <f t="shared" si="380"/>
        <v/>
      </c>
      <c r="K4043" s="5" t="str">
        <f t="shared" si="381"/>
        <v>excluded</v>
      </c>
      <c r="L4043" s="5">
        <f t="shared" si="382"/>
        <v>0</v>
      </c>
      <c r="M4043" s="5">
        <f t="shared" si="383"/>
        <v>0</v>
      </c>
    </row>
    <row r="4044" spans="1:13">
      <c r="A4044" s="5">
        <v>5733</v>
      </c>
      <c r="B4044" s="5">
        <v>8</v>
      </c>
      <c r="C4044" s="5" t="s">
        <v>64</v>
      </c>
      <c r="D4044" s="5">
        <v>2</v>
      </c>
      <c r="E4044" s="5">
        <v>0</v>
      </c>
      <c r="F4044" s="8">
        <f t="shared" si="378"/>
        <v>0</v>
      </c>
      <c r="G4044" s="5" t="str">
        <f>IF(COUNTIFS(Q3_SQL_Error_Concentration!$A:$A,A4044,Q3_SQL_Error_Concentration!$E:$E,B4044,Q3_SQL_Error_Concentration!$F:$F,C4044)=0,"",SUMIFS(Q3_SQL_Error_Concentration!$I:$I,Q3_SQL_Error_Concentration!$A:$A,A4044,Q3_SQL_Error_Concentration!$E:$E,B4044,Q3_SQL_Error_Concentration!$F:$F,C4044))</f>
        <v/>
      </c>
      <c r="H4044" s="5" t="str">
        <f t="shared" si="379"/>
        <v/>
      </c>
      <c r="I4044" s="5">
        <f>IF(D4044&gt;=Q3_Validation!$C$2,1,0)</f>
        <v>0</v>
      </c>
      <c r="J4044" s="8" t="str">
        <f t="shared" si="380"/>
        <v/>
      </c>
      <c r="K4044" s="5" t="str">
        <f t="shared" si="381"/>
        <v>excluded</v>
      </c>
      <c r="L4044" s="5">
        <f t="shared" si="382"/>
        <v>0</v>
      </c>
      <c r="M4044" s="5">
        <f t="shared" si="383"/>
        <v>0</v>
      </c>
    </row>
    <row r="4045" spans="1:13">
      <c r="A4045" s="5">
        <v>5733</v>
      </c>
      <c r="B4045" s="5">
        <v>8</v>
      </c>
      <c r="C4045" s="5" t="s">
        <v>62</v>
      </c>
      <c r="D4045" s="5">
        <v>10</v>
      </c>
      <c r="E4045" s="5">
        <v>0</v>
      </c>
      <c r="F4045" s="8">
        <f t="shared" si="378"/>
        <v>0</v>
      </c>
      <c r="G4045" s="5" t="str">
        <f>IF(COUNTIFS(Q3_SQL_Error_Concentration!$A:$A,A4045,Q3_SQL_Error_Concentration!$E:$E,B4045,Q3_SQL_Error_Concentration!$F:$F,C4045)=0,"",SUMIFS(Q3_SQL_Error_Concentration!$I:$I,Q3_SQL_Error_Concentration!$A:$A,A4045,Q3_SQL_Error_Concentration!$E:$E,B4045,Q3_SQL_Error_Concentration!$F:$F,C4045))</f>
        <v/>
      </c>
      <c r="H4045" s="5" t="str">
        <f t="shared" si="379"/>
        <v/>
      </c>
      <c r="I4045" s="5">
        <f>IF(D4045&gt;=Q3_Validation!$C$2,1,0)</f>
        <v>0</v>
      </c>
      <c r="J4045" s="8" t="str">
        <f t="shared" si="380"/>
        <v/>
      </c>
      <c r="K4045" s="5" t="str">
        <f t="shared" si="381"/>
        <v>excluded</v>
      </c>
      <c r="L4045" s="5">
        <f t="shared" si="382"/>
        <v>0</v>
      </c>
      <c r="M4045" s="5">
        <f t="shared" si="383"/>
        <v>0</v>
      </c>
    </row>
    <row r="4046" spans="1:13">
      <c r="A4046" s="5">
        <v>5733</v>
      </c>
      <c r="B4046" s="5">
        <v>9</v>
      </c>
      <c r="C4046" s="5" t="s">
        <v>63</v>
      </c>
      <c r="D4046" s="5">
        <v>3</v>
      </c>
      <c r="E4046" s="5">
        <v>0</v>
      </c>
      <c r="F4046" s="8">
        <f t="shared" si="378"/>
        <v>0</v>
      </c>
      <c r="G4046" s="5" t="str">
        <f>IF(COUNTIFS(Q3_SQL_Error_Concentration!$A:$A,A4046,Q3_SQL_Error_Concentration!$E:$E,B4046,Q3_SQL_Error_Concentration!$F:$F,C4046)=0,"",SUMIFS(Q3_SQL_Error_Concentration!$I:$I,Q3_SQL_Error_Concentration!$A:$A,A4046,Q3_SQL_Error_Concentration!$E:$E,B4046,Q3_SQL_Error_Concentration!$F:$F,C4046))</f>
        <v/>
      </c>
      <c r="H4046" s="5" t="str">
        <f t="shared" si="379"/>
        <v/>
      </c>
      <c r="I4046" s="5">
        <f>IF(D4046&gt;=Q3_Validation!$C$2,1,0)</f>
        <v>0</v>
      </c>
      <c r="J4046" s="8" t="str">
        <f t="shared" si="380"/>
        <v/>
      </c>
      <c r="K4046" s="5" t="str">
        <f t="shared" si="381"/>
        <v>excluded</v>
      </c>
      <c r="L4046" s="5">
        <f t="shared" si="382"/>
        <v>0</v>
      </c>
      <c r="M4046" s="5">
        <f t="shared" si="383"/>
        <v>0</v>
      </c>
    </row>
    <row r="4047" spans="1:13">
      <c r="A4047" s="5">
        <v>5733</v>
      </c>
      <c r="B4047" s="5">
        <v>9</v>
      </c>
      <c r="C4047" s="5" t="s">
        <v>64</v>
      </c>
      <c r="D4047" s="5">
        <v>6</v>
      </c>
      <c r="E4047" s="5">
        <v>0</v>
      </c>
      <c r="F4047" s="8">
        <f t="shared" si="378"/>
        <v>0</v>
      </c>
      <c r="G4047" s="5" t="str">
        <f>IF(COUNTIFS(Q3_SQL_Error_Concentration!$A:$A,A4047,Q3_SQL_Error_Concentration!$E:$E,B4047,Q3_SQL_Error_Concentration!$F:$F,C4047)=0,"",SUMIFS(Q3_SQL_Error_Concentration!$I:$I,Q3_SQL_Error_Concentration!$A:$A,A4047,Q3_SQL_Error_Concentration!$E:$E,B4047,Q3_SQL_Error_Concentration!$F:$F,C4047))</f>
        <v/>
      </c>
      <c r="H4047" s="5" t="str">
        <f t="shared" si="379"/>
        <v/>
      </c>
      <c r="I4047" s="5">
        <f>IF(D4047&gt;=Q3_Validation!$C$2,1,0)</f>
        <v>0</v>
      </c>
      <c r="J4047" s="8" t="str">
        <f t="shared" si="380"/>
        <v/>
      </c>
      <c r="K4047" s="5" t="str">
        <f t="shared" si="381"/>
        <v>excluded</v>
      </c>
      <c r="L4047" s="5">
        <f t="shared" si="382"/>
        <v>0</v>
      </c>
      <c r="M4047" s="5">
        <f t="shared" si="383"/>
        <v>0</v>
      </c>
    </row>
    <row r="4048" spans="1:13">
      <c r="A4048" s="5">
        <v>5733</v>
      </c>
      <c r="B4048" s="5">
        <v>9</v>
      </c>
      <c r="C4048" s="5" t="s">
        <v>62</v>
      </c>
      <c r="D4048" s="5">
        <v>5</v>
      </c>
      <c r="E4048" s="5">
        <v>0</v>
      </c>
      <c r="F4048" s="8">
        <f t="shared" si="378"/>
        <v>0</v>
      </c>
      <c r="G4048" s="5" t="str">
        <f>IF(COUNTIFS(Q3_SQL_Error_Concentration!$A:$A,A4048,Q3_SQL_Error_Concentration!$E:$E,B4048,Q3_SQL_Error_Concentration!$F:$F,C4048)=0,"",SUMIFS(Q3_SQL_Error_Concentration!$I:$I,Q3_SQL_Error_Concentration!$A:$A,A4048,Q3_SQL_Error_Concentration!$E:$E,B4048,Q3_SQL_Error_Concentration!$F:$F,C4048))</f>
        <v/>
      </c>
      <c r="H4048" s="5" t="str">
        <f t="shared" si="379"/>
        <v/>
      </c>
      <c r="I4048" s="5">
        <f>IF(D4048&gt;=Q3_Validation!$C$2,1,0)</f>
        <v>0</v>
      </c>
      <c r="J4048" s="8" t="str">
        <f t="shared" si="380"/>
        <v/>
      </c>
      <c r="K4048" s="5" t="str">
        <f t="shared" si="381"/>
        <v>excluded</v>
      </c>
      <c r="L4048" s="5">
        <f t="shared" si="382"/>
        <v>0</v>
      </c>
      <c r="M4048" s="5">
        <f t="shared" si="383"/>
        <v>0</v>
      </c>
    </row>
    <row r="4049" spans="1:13">
      <c r="A4049" s="5">
        <v>5733</v>
      </c>
      <c r="B4049" s="5">
        <v>10</v>
      </c>
      <c r="C4049" s="5" t="s">
        <v>63</v>
      </c>
      <c r="D4049" s="5">
        <v>5</v>
      </c>
      <c r="E4049" s="5">
        <v>0</v>
      </c>
      <c r="F4049" s="8">
        <f t="shared" si="378"/>
        <v>0</v>
      </c>
      <c r="G4049" s="5" t="str">
        <f>IF(COUNTIFS(Q3_SQL_Error_Concentration!$A:$A,A4049,Q3_SQL_Error_Concentration!$E:$E,B4049,Q3_SQL_Error_Concentration!$F:$F,C4049)=0,"",SUMIFS(Q3_SQL_Error_Concentration!$I:$I,Q3_SQL_Error_Concentration!$A:$A,A4049,Q3_SQL_Error_Concentration!$E:$E,B4049,Q3_SQL_Error_Concentration!$F:$F,C4049))</f>
        <v/>
      </c>
      <c r="H4049" s="5" t="str">
        <f t="shared" si="379"/>
        <v/>
      </c>
      <c r="I4049" s="5">
        <f>IF(D4049&gt;=Q3_Validation!$C$2,1,0)</f>
        <v>0</v>
      </c>
      <c r="J4049" s="8" t="str">
        <f t="shared" si="380"/>
        <v/>
      </c>
      <c r="K4049" s="5" t="str">
        <f t="shared" si="381"/>
        <v>excluded</v>
      </c>
      <c r="L4049" s="5">
        <f t="shared" si="382"/>
        <v>0</v>
      </c>
      <c r="M4049" s="5">
        <f t="shared" si="383"/>
        <v>0</v>
      </c>
    </row>
    <row r="4050" spans="1:13">
      <c r="A4050" s="5">
        <v>5733</v>
      </c>
      <c r="B4050" s="5">
        <v>10</v>
      </c>
      <c r="C4050" s="5" t="s">
        <v>64</v>
      </c>
      <c r="D4050" s="5">
        <v>9</v>
      </c>
      <c r="E4050" s="5">
        <v>0</v>
      </c>
      <c r="F4050" s="8">
        <f t="shared" si="378"/>
        <v>0</v>
      </c>
      <c r="G4050" s="5" t="str">
        <f>IF(COUNTIFS(Q3_SQL_Error_Concentration!$A:$A,A4050,Q3_SQL_Error_Concentration!$E:$E,B4050,Q3_SQL_Error_Concentration!$F:$F,C4050)=0,"",SUMIFS(Q3_SQL_Error_Concentration!$I:$I,Q3_SQL_Error_Concentration!$A:$A,A4050,Q3_SQL_Error_Concentration!$E:$E,B4050,Q3_SQL_Error_Concentration!$F:$F,C4050))</f>
        <v/>
      </c>
      <c r="H4050" s="5" t="str">
        <f t="shared" si="379"/>
        <v/>
      </c>
      <c r="I4050" s="5">
        <f>IF(D4050&gt;=Q3_Validation!$C$2,1,0)</f>
        <v>0</v>
      </c>
      <c r="J4050" s="8" t="str">
        <f t="shared" si="380"/>
        <v/>
      </c>
      <c r="K4050" s="5" t="str">
        <f t="shared" si="381"/>
        <v>excluded</v>
      </c>
      <c r="L4050" s="5">
        <f t="shared" si="382"/>
        <v>0</v>
      </c>
      <c r="M4050" s="5">
        <f t="shared" si="383"/>
        <v>0</v>
      </c>
    </row>
    <row r="4051" spans="1:13">
      <c r="A4051" s="5">
        <v>5733</v>
      </c>
      <c r="B4051" s="5">
        <v>10</v>
      </c>
      <c r="C4051" s="5" t="s">
        <v>62</v>
      </c>
      <c r="D4051" s="5">
        <v>14</v>
      </c>
      <c r="E4051" s="5">
        <v>1</v>
      </c>
      <c r="F4051" s="8">
        <f t="shared" si="378"/>
        <v>7.1428571428571432</v>
      </c>
      <c r="G4051" s="5" t="str">
        <f>IF(COUNTIFS(Q3_SQL_Error_Concentration!$A:$A,A4051,Q3_SQL_Error_Concentration!$E:$E,B4051,Q3_SQL_Error_Concentration!$F:$F,C4051)=0,"",SUMIFS(Q3_SQL_Error_Concentration!$I:$I,Q3_SQL_Error_Concentration!$A:$A,A4051,Q3_SQL_Error_Concentration!$E:$E,B4051,Q3_SQL_Error_Concentration!$F:$F,C4051))</f>
        <v/>
      </c>
      <c r="H4051" s="5" t="str">
        <f t="shared" si="379"/>
        <v/>
      </c>
      <c r="I4051" s="5">
        <f>IF(D4051&gt;=Q3_Validation!$C$2,1,0)</f>
        <v>0</v>
      </c>
      <c r="J4051" s="8" t="str">
        <f t="shared" si="380"/>
        <v/>
      </c>
      <c r="K4051" s="5" t="str">
        <f t="shared" si="381"/>
        <v>excluded</v>
      </c>
      <c r="L4051" s="5">
        <f t="shared" si="382"/>
        <v>0</v>
      </c>
      <c r="M4051" s="5">
        <f t="shared" si="383"/>
        <v>0</v>
      </c>
    </row>
    <row r="4052" spans="1:13">
      <c r="A4052" s="5">
        <v>5733</v>
      </c>
      <c r="B4052" s="5">
        <v>11</v>
      </c>
      <c r="C4052" s="5" t="s">
        <v>63</v>
      </c>
      <c r="D4052" s="5">
        <v>19</v>
      </c>
      <c r="E4052" s="5">
        <v>0</v>
      </c>
      <c r="F4052" s="8">
        <f t="shared" si="378"/>
        <v>0</v>
      </c>
      <c r="G4052" s="5" t="str">
        <f>IF(COUNTIFS(Q3_SQL_Error_Concentration!$A:$A,A4052,Q3_SQL_Error_Concentration!$E:$E,B4052,Q3_SQL_Error_Concentration!$F:$F,C4052)=0,"",SUMIFS(Q3_SQL_Error_Concentration!$I:$I,Q3_SQL_Error_Concentration!$A:$A,A4052,Q3_SQL_Error_Concentration!$E:$E,B4052,Q3_SQL_Error_Concentration!$F:$F,C4052))</f>
        <v/>
      </c>
      <c r="H4052" s="5" t="str">
        <f t="shared" si="379"/>
        <v/>
      </c>
      <c r="I4052" s="5">
        <f>IF(D4052&gt;=Q3_Validation!$C$2,1,0)</f>
        <v>0</v>
      </c>
      <c r="J4052" s="8" t="str">
        <f t="shared" si="380"/>
        <v/>
      </c>
      <c r="K4052" s="5" t="str">
        <f t="shared" si="381"/>
        <v>excluded</v>
      </c>
      <c r="L4052" s="5">
        <f t="shared" si="382"/>
        <v>0</v>
      </c>
      <c r="M4052" s="5">
        <f t="shared" si="383"/>
        <v>0</v>
      </c>
    </row>
    <row r="4053" spans="1:13">
      <c r="A4053" s="5">
        <v>5733</v>
      </c>
      <c r="B4053" s="5">
        <v>11</v>
      </c>
      <c r="C4053" s="5" t="s">
        <v>62</v>
      </c>
      <c r="D4053" s="5">
        <v>10</v>
      </c>
      <c r="E4053" s="5">
        <v>0</v>
      </c>
      <c r="F4053" s="8">
        <f t="shared" si="378"/>
        <v>0</v>
      </c>
      <c r="G4053" s="5" t="str">
        <f>IF(COUNTIFS(Q3_SQL_Error_Concentration!$A:$A,A4053,Q3_SQL_Error_Concentration!$E:$E,B4053,Q3_SQL_Error_Concentration!$F:$F,C4053)=0,"",SUMIFS(Q3_SQL_Error_Concentration!$I:$I,Q3_SQL_Error_Concentration!$A:$A,A4053,Q3_SQL_Error_Concentration!$E:$E,B4053,Q3_SQL_Error_Concentration!$F:$F,C4053))</f>
        <v/>
      </c>
      <c r="H4053" s="5" t="str">
        <f t="shared" si="379"/>
        <v/>
      </c>
      <c r="I4053" s="5">
        <f>IF(D4053&gt;=Q3_Validation!$C$2,1,0)</f>
        <v>0</v>
      </c>
      <c r="J4053" s="8" t="str">
        <f t="shared" si="380"/>
        <v/>
      </c>
      <c r="K4053" s="5" t="str">
        <f t="shared" si="381"/>
        <v>excluded</v>
      </c>
      <c r="L4053" s="5">
        <f t="shared" si="382"/>
        <v>0</v>
      </c>
      <c r="M4053" s="5">
        <f t="shared" si="383"/>
        <v>0</v>
      </c>
    </row>
    <row r="4054" spans="1:13">
      <c r="A4054" s="5">
        <v>5733</v>
      </c>
      <c r="B4054" s="5">
        <v>12</v>
      </c>
      <c r="C4054" s="5" t="s">
        <v>63</v>
      </c>
      <c r="D4054" s="5">
        <v>11</v>
      </c>
      <c r="E4054" s="5">
        <v>0</v>
      </c>
      <c r="F4054" s="8">
        <f t="shared" si="378"/>
        <v>0</v>
      </c>
      <c r="G4054" s="5" t="str">
        <f>IF(COUNTIFS(Q3_SQL_Error_Concentration!$A:$A,A4054,Q3_SQL_Error_Concentration!$E:$E,B4054,Q3_SQL_Error_Concentration!$F:$F,C4054)=0,"",SUMIFS(Q3_SQL_Error_Concentration!$I:$I,Q3_SQL_Error_Concentration!$A:$A,A4054,Q3_SQL_Error_Concentration!$E:$E,B4054,Q3_SQL_Error_Concentration!$F:$F,C4054))</f>
        <v/>
      </c>
      <c r="H4054" s="5" t="str">
        <f t="shared" si="379"/>
        <v/>
      </c>
      <c r="I4054" s="5">
        <f>IF(D4054&gt;=Q3_Validation!$C$2,1,0)</f>
        <v>0</v>
      </c>
      <c r="J4054" s="8" t="str">
        <f t="shared" si="380"/>
        <v/>
      </c>
      <c r="K4054" s="5" t="str">
        <f t="shared" si="381"/>
        <v>excluded</v>
      </c>
      <c r="L4054" s="5">
        <f t="shared" si="382"/>
        <v>0</v>
      </c>
      <c r="M4054" s="5">
        <f t="shared" si="383"/>
        <v>0</v>
      </c>
    </row>
    <row r="4055" spans="1:13">
      <c r="A4055" s="5">
        <v>5733</v>
      </c>
      <c r="B4055" s="5">
        <v>12</v>
      </c>
      <c r="C4055" s="5" t="s">
        <v>64</v>
      </c>
      <c r="D4055" s="5">
        <v>5</v>
      </c>
      <c r="E4055" s="5">
        <v>0</v>
      </c>
      <c r="F4055" s="8">
        <f t="shared" si="378"/>
        <v>0</v>
      </c>
      <c r="G4055" s="5" t="str">
        <f>IF(COUNTIFS(Q3_SQL_Error_Concentration!$A:$A,A4055,Q3_SQL_Error_Concentration!$E:$E,B4055,Q3_SQL_Error_Concentration!$F:$F,C4055)=0,"",SUMIFS(Q3_SQL_Error_Concentration!$I:$I,Q3_SQL_Error_Concentration!$A:$A,A4055,Q3_SQL_Error_Concentration!$E:$E,B4055,Q3_SQL_Error_Concentration!$F:$F,C4055))</f>
        <v/>
      </c>
      <c r="H4055" s="5" t="str">
        <f t="shared" si="379"/>
        <v/>
      </c>
      <c r="I4055" s="5">
        <f>IF(D4055&gt;=Q3_Validation!$C$2,1,0)</f>
        <v>0</v>
      </c>
      <c r="J4055" s="8" t="str">
        <f t="shared" si="380"/>
        <v/>
      </c>
      <c r="K4055" s="5" t="str">
        <f t="shared" si="381"/>
        <v>excluded</v>
      </c>
      <c r="L4055" s="5">
        <f t="shared" si="382"/>
        <v>0</v>
      </c>
      <c r="M4055" s="5">
        <f t="shared" si="383"/>
        <v>0</v>
      </c>
    </row>
    <row r="4056" spans="1:13">
      <c r="A4056" s="5">
        <v>5733</v>
      </c>
      <c r="B4056" s="5">
        <v>12</v>
      </c>
      <c r="C4056" s="5" t="s">
        <v>62</v>
      </c>
      <c r="D4056" s="5">
        <v>13</v>
      </c>
      <c r="E4056" s="5">
        <v>0</v>
      </c>
      <c r="F4056" s="8">
        <f t="shared" si="378"/>
        <v>0</v>
      </c>
      <c r="G4056" s="5" t="str">
        <f>IF(COUNTIFS(Q3_SQL_Error_Concentration!$A:$A,A4056,Q3_SQL_Error_Concentration!$E:$E,B4056,Q3_SQL_Error_Concentration!$F:$F,C4056)=0,"",SUMIFS(Q3_SQL_Error_Concentration!$I:$I,Q3_SQL_Error_Concentration!$A:$A,A4056,Q3_SQL_Error_Concentration!$E:$E,B4056,Q3_SQL_Error_Concentration!$F:$F,C4056))</f>
        <v/>
      </c>
      <c r="H4056" s="5" t="str">
        <f t="shared" si="379"/>
        <v/>
      </c>
      <c r="I4056" s="5">
        <f>IF(D4056&gt;=Q3_Validation!$C$2,1,0)</f>
        <v>0</v>
      </c>
      <c r="J4056" s="8" t="str">
        <f t="shared" si="380"/>
        <v/>
      </c>
      <c r="K4056" s="5" t="str">
        <f t="shared" si="381"/>
        <v>excluded</v>
      </c>
      <c r="L4056" s="5">
        <f t="shared" si="382"/>
        <v>0</v>
      </c>
      <c r="M4056" s="5">
        <f t="shared" si="383"/>
        <v>0</v>
      </c>
    </row>
    <row r="4057" spans="1:13">
      <c r="A4057" s="5">
        <v>5733</v>
      </c>
      <c r="B4057" s="5">
        <v>13</v>
      </c>
      <c r="C4057" s="5" t="s">
        <v>63</v>
      </c>
      <c r="D4057" s="5">
        <v>12</v>
      </c>
      <c r="E4057" s="5">
        <v>0</v>
      </c>
      <c r="F4057" s="8">
        <f t="shared" si="378"/>
        <v>0</v>
      </c>
      <c r="G4057" s="5" t="str">
        <f>IF(COUNTIFS(Q3_SQL_Error_Concentration!$A:$A,A4057,Q3_SQL_Error_Concentration!$E:$E,B4057,Q3_SQL_Error_Concentration!$F:$F,C4057)=0,"",SUMIFS(Q3_SQL_Error_Concentration!$I:$I,Q3_SQL_Error_Concentration!$A:$A,A4057,Q3_SQL_Error_Concentration!$E:$E,B4057,Q3_SQL_Error_Concentration!$F:$F,C4057))</f>
        <v/>
      </c>
      <c r="H4057" s="5" t="str">
        <f t="shared" si="379"/>
        <v/>
      </c>
      <c r="I4057" s="5">
        <f>IF(D4057&gt;=Q3_Validation!$C$2,1,0)</f>
        <v>0</v>
      </c>
      <c r="J4057" s="8" t="str">
        <f t="shared" si="380"/>
        <v/>
      </c>
      <c r="K4057" s="5" t="str">
        <f t="shared" si="381"/>
        <v>excluded</v>
      </c>
      <c r="L4057" s="5">
        <f t="shared" si="382"/>
        <v>0</v>
      </c>
      <c r="M4057" s="5">
        <f t="shared" si="383"/>
        <v>0</v>
      </c>
    </row>
    <row r="4058" spans="1:13">
      <c r="A4058" s="5">
        <v>5733</v>
      </c>
      <c r="B4058" s="5">
        <v>13</v>
      </c>
      <c r="C4058" s="5" t="s">
        <v>64</v>
      </c>
      <c r="D4058" s="5">
        <v>3</v>
      </c>
      <c r="E4058" s="5">
        <v>0</v>
      </c>
      <c r="F4058" s="8">
        <f t="shared" si="378"/>
        <v>0</v>
      </c>
      <c r="G4058" s="5" t="str">
        <f>IF(COUNTIFS(Q3_SQL_Error_Concentration!$A:$A,A4058,Q3_SQL_Error_Concentration!$E:$E,B4058,Q3_SQL_Error_Concentration!$F:$F,C4058)=0,"",SUMIFS(Q3_SQL_Error_Concentration!$I:$I,Q3_SQL_Error_Concentration!$A:$A,A4058,Q3_SQL_Error_Concentration!$E:$E,B4058,Q3_SQL_Error_Concentration!$F:$F,C4058))</f>
        <v/>
      </c>
      <c r="H4058" s="5" t="str">
        <f t="shared" si="379"/>
        <v/>
      </c>
      <c r="I4058" s="5">
        <f>IF(D4058&gt;=Q3_Validation!$C$2,1,0)</f>
        <v>0</v>
      </c>
      <c r="J4058" s="8" t="str">
        <f t="shared" si="380"/>
        <v/>
      </c>
      <c r="K4058" s="5" t="str">
        <f t="shared" si="381"/>
        <v>excluded</v>
      </c>
      <c r="L4058" s="5">
        <f t="shared" si="382"/>
        <v>0</v>
      </c>
      <c r="M4058" s="5">
        <f t="shared" si="383"/>
        <v>0</v>
      </c>
    </row>
    <row r="4059" spans="1:13">
      <c r="A4059" s="5">
        <v>5733</v>
      </c>
      <c r="B4059" s="5">
        <v>13</v>
      </c>
      <c r="C4059" s="5" t="s">
        <v>62</v>
      </c>
      <c r="D4059" s="5">
        <v>19</v>
      </c>
      <c r="E4059" s="5">
        <v>1</v>
      </c>
      <c r="F4059" s="8">
        <f t="shared" si="378"/>
        <v>5.2631578947368425</v>
      </c>
      <c r="G4059" s="5" t="str">
        <f>IF(COUNTIFS(Q3_SQL_Error_Concentration!$A:$A,A4059,Q3_SQL_Error_Concentration!$E:$E,B4059,Q3_SQL_Error_Concentration!$F:$F,C4059)=0,"",SUMIFS(Q3_SQL_Error_Concentration!$I:$I,Q3_SQL_Error_Concentration!$A:$A,A4059,Q3_SQL_Error_Concentration!$E:$E,B4059,Q3_SQL_Error_Concentration!$F:$F,C4059))</f>
        <v/>
      </c>
      <c r="H4059" s="5" t="str">
        <f t="shared" si="379"/>
        <v/>
      </c>
      <c r="I4059" s="5">
        <f>IF(D4059&gt;=Q3_Validation!$C$2,1,0)</f>
        <v>0</v>
      </c>
      <c r="J4059" s="8" t="str">
        <f t="shared" si="380"/>
        <v/>
      </c>
      <c r="K4059" s="5" t="str">
        <f t="shared" si="381"/>
        <v>excluded</v>
      </c>
      <c r="L4059" s="5">
        <f t="shared" si="382"/>
        <v>0</v>
      </c>
      <c r="M4059" s="5">
        <f t="shared" si="383"/>
        <v>0</v>
      </c>
    </row>
    <row r="4060" spans="1:13">
      <c r="A4060" s="5">
        <v>5733</v>
      </c>
      <c r="B4060" s="5">
        <v>14</v>
      </c>
      <c r="C4060" s="5" t="s">
        <v>63</v>
      </c>
      <c r="D4060" s="5">
        <v>14</v>
      </c>
      <c r="E4060" s="5">
        <v>1</v>
      </c>
      <c r="F4060" s="8">
        <f t="shared" si="378"/>
        <v>7.1428571428571432</v>
      </c>
      <c r="G4060" s="5" t="str">
        <f>IF(COUNTIFS(Q3_SQL_Error_Concentration!$A:$A,A4060,Q3_SQL_Error_Concentration!$E:$E,B4060,Q3_SQL_Error_Concentration!$F:$F,C4060)=0,"",SUMIFS(Q3_SQL_Error_Concentration!$I:$I,Q3_SQL_Error_Concentration!$A:$A,A4060,Q3_SQL_Error_Concentration!$E:$E,B4060,Q3_SQL_Error_Concentration!$F:$F,C4060))</f>
        <v/>
      </c>
      <c r="H4060" s="5" t="str">
        <f t="shared" si="379"/>
        <v/>
      </c>
      <c r="I4060" s="5">
        <f>IF(D4060&gt;=Q3_Validation!$C$2,1,0)</f>
        <v>0</v>
      </c>
      <c r="J4060" s="8" t="str">
        <f t="shared" si="380"/>
        <v/>
      </c>
      <c r="K4060" s="5" t="str">
        <f t="shared" si="381"/>
        <v>excluded</v>
      </c>
      <c r="L4060" s="5">
        <f t="shared" si="382"/>
        <v>0</v>
      </c>
      <c r="M4060" s="5">
        <f t="shared" si="383"/>
        <v>0</v>
      </c>
    </row>
    <row r="4061" spans="1:13">
      <c r="A4061" s="5">
        <v>5733</v>
      </c>
      <c r="B4061" s="5">
        <v>14</v>
      </c>
      <c r="C4061" s="5" t="s">
        <v>64</v>
      </c>
      <c r="D4061" s="5">
        <v>4</v>
      </c>
      <c r="E4061" s="5">
        <v>0</v>
      </c>
      <c r="F4061" s="8">
        <f t="shared" si="378"/>
        <v>0</v>
      </c>
      <c r="G4061" s="5" t="str">
        <f>IF(COUNTIFS(Q3_SQL_Error_Concentration!$A:$A,A4061,Q3_SQL_Error_Concentration!$E:$E,B4061,Q3_SQL_Error_Concentration!$F:$F,C4061)=0,"",SUMIFS(Q3_SQL_Error_Concentration!$I:$I,Q3_SQL_Error_Concentration!$A:$A,A4061,Q3_SQL_Error_Concentration!$E:$E,B4061,Q3_SQL_Error_Concentration!$F:$F,C4061))</f>
        <v/>
      </c>
      <c r="H4061" s="5" t="str">
        <f t="shared" si="379"/>
        <v/>
      </c>
      <c r="I4061" s="5">
        <f>IF(D4061&gt;=Q3_Validation!$C$2,1,0)</f>
        <v>0</v>
      </c>
      <c r="J4061" s="8" t="str">
        <f t="shared" si="380"/>
        <v/>
      </c>
      <c r="K4061" s="5" t="str">
        <f t="shared" si="381"/>
        <v>excluded</v>
      </c>
      <c r="L4061" s="5">
        <f t="shared" si="382"/>
        <v>0</v>
      </c>
      <c r="M4061" s="5">
        <f t="shared" si="383"/>
        <v>0</v>
      </c>
    </row>
    <row r="4062" spans="1:13">
      <c r="A4062" s="5">
        <v>5733</v>
      </c>
      <c r="B4062" s="5">
        <v>14</v>
      </c>
      <c r="C4062" s="5" t="s">
        <v>62</v>
      </c>
      <c r="D4062" s="5">
        <v>22</v>
      </c>
      <c r="E4062" s="5">
        <v>0</v>
      </c>
      <c r="F4062" s="8">
        <f t="shared" si="378"/>
        <v>0</v>
      </c>
      <c r="G4062" s="5" t="str">
        <f>IF(COUNTIFS(Q3_SQL_Error_Concentration!$A:$A,A4062,Q3_SQL_Error_Concentration!$E:$E,B4062,Q3_SQL_Error_Concentration!$F:$F,C4062)=0,"",SUMIFS(Q3_SQL_Error_Concentration!$I:$I,Q3_SQL_Error_Concentration!$A:$A,A4062,Q3_SQL_Error_Concentration!$E:$E,B4062,Q3_SQL_Error_Concentration!$F:$F,C4062))</f>
        <v/>
      </c>
      <c r="H4062" s="5" t="str">
        <f t="shared" si="379"/>
        <v/>
      </c>
      <c r="I4062" s="5">
        <f>IF(D4062&gt;=Q3_Validation!$C$2,1,0)</f>
        <v>0</v>
      </c>
      <c r="J4062" s="8" t="str">
        <f t="shared" si="380"/>
        <v/>
      </c>
      <c r="K4062" s="5" t="str">
        <f t="shared" si="381"/>
        <v>excluded</v>
      </c>
      <c r="L4062" s="5">
        <f t="shared" si="382"/>
        <v>0</v>
      </c>
      <c r="M4062" s="5">
        <f t="shared" si="383"/>
        <v>0</v>
      </c>
    </row>
    <row r="4063" spans="1:13">
      <c r="A4063" s="5">
        <v>5733</v>
      </c>
      <c r="B4063" s="5">
        <v>15</v>
      </c>
      <c r="C4063" s="5" t="s">
        <v>63</v>
      </c>
      <c r="D4063" s="5">
        <v>11</v>
      </c>
      <c r="E4063" s="5">
        <v>1</v>
      </c>
      <c r="F4063" s="8">
        <f t="shared" si="378"/>
        <v>9.0909090909090917</v>
      </c>
      <c r="G4063" s="5" t="str">
        <f>IF(COUNTIFS(Q3_SQL_Error_Concentration!$A:$A,A4063,Q3_SQL_Error_Concentration!$E:$E,B4063,Q3_SQL_Error_Concentration!$F:$F,C4063)=0,"",SUMIFS(Q3_SQL_Error_Concentration!$I:$I,Q3_SQL_Error_Concentration!$A:$A,A4063,Q3_SQL_Error_Concentration!$E:$E,B4063,Q3_SQL_Error_Concentration!$F:$F,C4063))</f>
        <v/>
      </c>
      <c r="H4063" s="5" t="str">
        <f t="shared" si="379"/>
        <v/>
      </c>
      <c r="I4063" s="5">
        <f>IF(D4063&gt;=Q3_Validation!$C$2,1,0)</f>
        <v>0</v>
      </c>
      <c r="J4063" s="8" t="str">
        <f t="shared" si="380"/>
        <v/>
      </c>
      <c r="K4063" s="5" t="str">
        <f t="shared" si="381"/>
        <v>excluded</v>
      </c>
      <c r="L4063" s="5">
        <f t="shared" si="382"/>
        <v>0</v>
      </c>
      <c r="M4063" s="5">
        <f t="shared" si="383"/>
        <v>0</v>
      </c>
    </row>
    <row r="4064" spans="1:13">
      <c r="A4064" s="5">
        <v>5733</v>
      </c>
      <c r="B4064" s="5">
        <v>15</v>
      </c>
      <c r="C4064" s="5" t="s">
        <v>64</v>
      </c>
      <c r="D4064" s="5">
        <v>7</v>
      </c>
      <c r="E4064" s="5">
        <v>0</v>
      </c>
      <c r="F4064" s="8">
        <f t="shared" si="378"/>
        <v>0</v>
      </c>
      <c r="G4064" s="5" t="str">
        <f>IF(COUNTIFS(Q3_SQL_Error_Concentration!$A:$A,A4064,Q3_SQL_Error_Concentration!$E:$E,B4064,Q3_SQL_Error_Concentration!$F:$F,C4064)=0,"",SUMIFS(Q3_SQL_Error_Concentration!$I:$I,Q3_SQL_Error_Concentration!$A:$A,A4064,Q3_SQL_Error_Concentration!$E:$E,B4064,Q3_SQL_Error_Concentration!$F:$F,C4064))</f>
        <v/>
      </c>
      <c r="H4064" s="5" t="str">
        <f t="shared" si="379"/>
        <v/>
      </c>
      <c r="I4064" s="5">
        <f>IF(D4064&gt;=Q3_Validation!$C$2,1,0)</f>
        <v>0</v>
      </c>
      <c r="J4064" s="8" t="str">
        <f t="shared" si="380"/>
        <v/>
      </c>
      <c r="K4064" s="5" t="str">
        <f t="shared" si="381"/>
        <v>excluded</v>
      </c>
      <c r="L4064" s="5">
        <f t="shared" si="382"/>
        <v>0</v>
      </c>
      <c r="M4064" s="5">
        <f t="shared" si="383"/>
        <v>0</v>
      </c>
    </row>
    <row r="4065" spans="1:13">
      <c r="A4065" s="5">
        <v>5733</v>
      </c>
      <c r="B4065" s="5">
        <v>15</v>
      </c>
      <c r="C4065" s="5" t="s">
        <v>62</v>
      </c>
      <c r="D4065" s="5">
        <v>24</v>
      </c>
      <c r="E4065" s="5">
        <v>0</v>
      </c>
      <c r="F4065" s="8">
        <f t="shared" si="378"/>
        <v>0</v>
      </c>
      <c r="G4065" s="5" t="str">
        <f>IF(COUNTIFS(Q3_SQL_Error_Concentration!$A:$A,A4065,Q3_SQL_Error_Concentration!$E:$E,B4065,Q3_SQL_Error_Concentration!$F:$F,C4065)=0,"",SUMIFS(Q3_SQL_Error_Concentration!$I:$I,Q3_SQL_Error_Concentration!$A:$A,A4065,Q3_SQL_Error_Concentration!$E:$E,B4065,Q3_SQL_Error_Concentration!$F:$F,C4065))</f>
        <v/>
      </c>
      <c r="H4065" s="5" t="str">
        <f t="shared" si="379"/>
        <v/>
      </c>
      <c r="I4065" s="5">
        <f>IF(D4065&gt;=Q3_Validation!$C$2,1,0)</f>
        <v>0</v>
      </c>
      <c r="J4065" s="8" t="str">
        <f t="shared" si="380"/>
        <v/>
      </c>
      <c r="K4065" s="5" t="str">
        <f t="shared" si="381"/>
        <v>excluded</v>
      </c>
      <c r="L4065" s="5">
        <f t="shared" si="382"/>
        <v>0</v>
      </c>
      <c r="M4065" s="5">
        <f t="shared" si="383"/>
        <v>0</v>
      </c>
    </row>
    <row r="4066" spans="1:13">
      <c r="A4066" s="5">
        <v>5733</v>
      </c>
      <c r="B4066" s="5">
        <v>16</v>
      </c>
      <c r="C4066" s="5" t="s">
        <v>63</v>
      </c>
      <c r="D4066" s="5">
        <v>11</v>
      </c>
      <c r="E4066" s="5">
        <v>0</v>
      </c>
      <c r="F4066" s="8">
        <f t="shared" si="378"/>
        <v>0</v>
      </c>
      <c r="G4066" s="5" t="str">
        <f>IF(COUNTIFS(Q3_SQL_Error_Concentration!$A:$A,A4066,Q3_SQL_Error_Concentration!$E:$E,B4066,Q3_SQL_Error_Concentration!$F:$F,C4066)=0,"",SUMIFS(Q3_SQL_Error_Concentration!$I:$I,Q3_SQL_Error_Concentration!$A:$A,A4066,Q3_SQL_Error_Concentration!$E:$E,B4066,Q3_SQL_Error_Concentration!$F:$F,C4066))</f>
        <v/>
      </c>
      <c r="H4066" s="5" t="str">
        <f t="shared" si="379"/>
        <v/>
      </c>
      <c r="I4066" s="5">
        <f>IF(D4066&gt;=Q3_Validation!$C$2,1,0)</f>
        <v>0</v>
      </c>
      <c r="J4066" s="8" t="str">
        <f t="shared" si="380"/>
        <v/>
      </c>
      <c r="K4066" s="5" t="str">
        <f t="shared" si="381"/>
        <v>excluded</v>
      </c>
      <c r="L4066" s="5">
        <f t="shared" si="382"/>
        <v>0</v>
      </c>
      <c r="M4066" s="5">
        <f t="shared" si="383"/>
        <v>0</v>
      </c>
    </row>
    <row r="4067" spans="1:13">
      <c r="A4067" s="5">
        <v>5733</v>
      </c>
      <c r="B4067" s="5">
        <v>16</v>
      </c>
      <c r="C4067" s="5" t="s">
        <v>64</v>
      </c>
      <c r="D4067" s="5">
        <v>5</v>
      </c>
      <c r="E4067" s="5">
        <v>0</v>
      </c>
      <c r="F4067" s="8">
        <f t="shared" si="378"/>
        <v>0</v>
      </c>
      <c r="G4067" s="5" t="str">
        <f>IF(COUNTIFS(Q3_SQL_Error_Concentration!$A:$A,A4067,Q3_SQL_Error_Concentration!$E:$E,B4067,Q3_SQL_Error_Concentration!$F:$F,C4067)=0,"",SUMIFS(Q3_SQL_Error_Concentration!$I:$I,Q3_SQL_Error_Concentration!$A:$A,A4067,Q3_SQL_Error_Concentration!$E:$E,B4067,Q3_SQL_Error_Concentration!$F:$F,C4067))</f>
        <v/>
      </c>
      <c r="H4067" s="5" t="str">
        <f t="shared" si="379"/>
        <v/>
      </c>
      <c r="I4067" s="5">
        <f>IF(D4067&gt;=Q3_Validation!$C$2,1,0)</f>
        <v>0</v>
      </c>
      <c r="J4067" s="8" t="str">
        <f t="shared" si="380"/>
        <v/>
      </c>
      <c r="K4067" s="5" t="str">
        <f t="shared" si="381"/>
        <v>excluded</v>
      </c>
      <c r="L4067" s="5">
        <f t="shared" si="382"/>
        <v>0</v>
      </c>
      <c r="M4067" s="5">
        <f t="shared" si="383"/>
        <v>0</v>
      </c>
    </row>
    <row r="4068" spans="1:13">
      <c r="A4068" s="5">
        <v>5733</v>
      </c>
      <c r="B4068" s="5">
        <v>16</v>
      </c>
      <c r="C4068" s="5" t="s">
        <v>62</v>
      </c>
      <c r="D4068" s="5">
        <v>14</v>
      </c>
      <c r="E4068" s="5">
        <v>0</v>
      </c>
      <c r="F4068" s="8">
        <f t="shared" si="378"/>
        <v>0</v>
      </c>
      <c r="G4068" s="5" t="str">
        <f>IF(COUNTIFS(Q3_SQL_Error_Concentration!$A:$A,A4068,Q3_SQL_Error_Concentration!$E:$E,B4068,Q3_SQL_Error_Concentration!$F:$F,C4068)=0,"",SUMIFS(Q3_SQL_Error_Concentration!$I:$I,Q3_SQL_Error_Concentration!$A:$A,A4068,Q3_SQL_Error_Concentration!$E:$E,B4068,Q3_SQL_Error_Concentration!$F:$F,C4068))</f>
        <v/>
      </c>
      <c r="H4068" s="5" t="str">
        <f t="shared" si="379"/>
        <v/>
      </c>
      <c r="I4068" s="5">
        <f>IF(D4068&gt;=Q3_Validation!$C$2,1,0)</f>
        <v>0</v>
      </c>
      <c r="J4068" s="8" t="str">
        <f t="shared" si="380"/>
        <v/>
      </c>
      <c r="K4068" s="5" t="str">
        <f t="shared" si="381"/>
        <v>excluded</v>
      </c>
      <c r="L4068" s="5">
        <f t="shared" si="382"/>
        <v>0</v>
      </c>
      <c r="M4068" s="5">
        <f t="shared" si="383"/>
        <v>0</v>
      </c>
    </row>
    <row r="4069" spans="1:13">
      <c r="A4069" s="5">
        <v>5733</v>
      </c>
      <c r="B4069" s="5">
        <v>17</v>
      </c>
      <c r="C4069" s="5" t="s">
        <v>63</v>
      </c>
      <c r="D4069" s="5">
        <v>4</v>
      </c>
      <c r="E4069" s="5">
        <v>0</v>
      </c>
      <c r="F4069" s="8">
        <f t="shared" si="378"/>
        <v>0</v>
      </c>
      <c r="G4069" s="5" t="str">
        <f>IF(COUNTIFS(Q3_SQL_Error_Concentration!$A:$A,A4069,Q3_SQL_Error_Concentration!$E:$E,B4069,Q3_SQL_Error_Concentration!$F:$F,C4069)=0,"",SUMIFS(Q3_SQL_Error_Concentration!$I:$I,Q3_SQL_Error_Concentration!$A:$A,A4069,Q3_SQL_Error_Concentration!$E:$E,B4069,Q3_SQL_Error_Concentration!$F:$F,C4069))</f>
        <v/>
      </c>
      <c r="H4069" s="5" t="str">
        <f t="shared" si="379"/>
        <v/>
      </c>
      <c r="I4069" s="5">
        <f>IF(D4069&gt;=Q3_Validation!$C$2,1,0)</f>
        <v>0</v>
      </c>
      <c r="J4069" s="8" t="str">
        <f t="shared" si="380"/>
        <v/>
      </c>
      <c r="K4069" s="5" t="str">
        <f t="shared" si="381"/>
        <v>excluded</v>
      </c>
      <c r="L4069" s="5">
        <f t="shared" si="382"/>
        <v>0</v>
      </c>
      <c r="M4069" s="5">
        <f t="shared" si="383"/>
        <v>0</v>
      </c>
    </row>
    <row r="4070" spans="1:13">
      <c r="A4070" s="5">
        <v>5733</v>
      </c>
      <c r="B4070" s="5">
        <v>17</v>
      </c>
      <c r="C4070" s="5" t="s">
        <v>62</v>
      </c>
      <c r="D4070" s="5">
        <v>6</v>
      </c>
      <c r="E4070" s="5">
        <v>0</v>
      </c>
      <c r="F4070" s="8">
        <f t="shared" si="378"/>
        <v>0</v>
      </c>
      <c r="G4070" s="5" t="str">
        <f>IF(COUNTIFS(Q3_SQL_Error_Concentration!$A:$A,A4070,Q3_SQL_Error_Concentration!$E:$E,B4070,Q3_SQL_Error_Concentration!$F:$F,C4070)=0,"",SUMIFS(Q3_SQL_Error_Concentration!$I:$I,Q3_SQL_Error_Concentration!$A:$A,A4070,Q3_SQL_Error_Concentration!$E:$E,B4070,Q3_SQL_Error_Concentration!$F:$F,C4070))</f>
        <v/>
      </c>
      <c r="H4070" s="5" t="str">
        <f t="shared" si="379"/>
        <v/>
      </c>
      <c r="I4070" s="5">
        <f>IF(D4070&gt;=Q3_Validation!$C$2,1,0)</f>
        <v>0</v>
      </c>
      <c r="J4070" s="8" t="str">
        <f t="shared" si="380"/>
        <v/>
      </c>
      <c r="K4070" s="5" t="str">
        <f t="shared" si="381"/>
        <v>excluded</v>
      </c>
      <c r="L4070" s="5">
        <f t="shared" si="382"/>
        <v>0</v>
      </c>
      <c r="M4070" s="5">
        <f t="shared" si="383"/>
        <v>0</v>
      </c>
    </row>
    <row r="4071" spans="1:13">
      <c r="A4071" s="5">
        <v>5733</v>
      </c>
      <c r="B4071" s="5">
        <v>18</v>
      </c>
      <c r="C4071" s="5" t="s">
        <v>63</v>
      </c>
      <c r="D4071" s="5">
        <v>2</v>
      </c>
      <c r="E4071" s="5">
        <v>0</v>
      </c>
      <c r="F4071" s="8">
        <f t="shared" si="378"/>
        <v>0</v>
      </c>
      <c r="G4071" s="5" t="str">
        <f>IF(COUNTIFS(Q3_SQL_Error_Concentration!$A:$A,A4071,Q3_SQL_Error_Concentration!$E:$E,B4071,Q3_SQL_Error_Concentration!$F:$F,C4071)=0,"",SUMIFS(Q3_SQL_Error_Concentration!$I:$I,Q3_SQL_Error_Concentration!$A:$A,A4071,Q3_SQL_Error_Concentration!$E:$E,B4071,Q3_SQL_Error_Concentration!$F:$F,C4071))</f>
        <v/>
      </c>
      <c r="H4071" s="5" t="str">
        <f t="shared" si="379"/>
        <v/>
      </c>
      <c r="I4071" s="5">
        <f>IF(D4071&gt;=Q3_Validation!$C$2,1,0)</f>
        <v>0</v>
      </c>
      <c r="J4071" s="8" t="str">
        <f t="shared" si="380"/>
        <v/>
      </c>
      <c r="K4071" s="5" t="str">
        <f t="shared" si="381"/>
        <v>excluded</v>
      </c>
      <c r="L4071" s="5">
        <f t="shared" si="382"/>
        <v>0</v>
      </c>
      <c r="M4071" s="5">
        <f t="shared" si="383"/>
        <v>0</v>
      </c>
    </row>
    <row r="4072" spans="1:13">
      <c r="A4072" s="5">
        <v>5733</v>
      </c>
      <c r="B4072" s="5">
        <v>18</v>
      </c>
      <c r="C4072" s="5" t="s">
        <v>62</v>
      </c>
      <c r="D4072" s="5">
        <v>1</v>
      </c>
      <c r="E4072" s="5">
        <v>0</v>
      </c>
      <c r="F4072" s="8">
        <f t="shared" si="378"/>
        <v>0</v>
      </c>
      <c r="G4072" s="5" t="str">
        <f>IF(COUNTIFS(Q3_SQL_Error_Concentration!$A:$A,A4072,Q3_SQL_Error_Concentration!$E:$E,B4072,Q3_SQL_Error_Concentration!$F:$F,C4072)=0,"",SUMIFS(Q3_SQL_Error_Concentration!$I:$I,Q3_SQL_Error_Concentration!$A:$A,A4072,Q3_SQL_Error_Concentration!$E:$E,B4072,Q3_SQL_Error_Concentration!$F:$F,C4072))</f>
        <v/>
      </c>
      <c r="H4072" s="5" t="str">
        <f t="shared" si="379"/>
        <v/>
      </c>
      <c r="I4072" s="5">
        <f>IF(D4072&gt;=Q3_Validation!$C$2,1,0)</f>
        <v>0</v>
      </c>
      <c r="J4072" s="8" t="str">
        <f t="shared" si="380"/>
        <v/>
      </c>
      <c r="K4072" s="5" t="str">
        <f t="shared" si="381"/>
        <v>excluded</v>
      </c>
      <c r="L4072" s="5">
        <f t="shared" si="382"/>
        <v>0</v>
      </c>
      <c r="M4072" s="5">
        <f t="shared" si="383"/>
        <v>0</v>
      </c>
    </row>
    <row r="4073" spans="1:13">
      <c r="A4073" s="5">
        <v>5733</v>
      </c>
      <c r="B4073" s="5">
        <v>19</v>
      </c>
      <c r="C4073" s="5" t="s">
        <v>63</v>
      </c>
      <c r="D4073" s="5">
        <v>3</v>
      </c>
      <c r="E4073" s="5">
        <v>0</v>
      </c>
      <c r="F4073" s="8">
        <f t="shared" si="378"/>
        <v>0</v>
      </c>
      <c r="G4073" s="5" t="str">
        <f>IF(COUNTIFS(Q3_SQL_Error_Concentration!$A:$A,A4073,Q3_SQL_Error_Concentration!$E:$E,B4073,Q3_SQL_Error_Concentration!$F:$F,C4073)=0,"",SUMIFS(Q3_SQL_Error_Concentration!$I:$I,Q3_SQL_Error_Concentration!$A:$A,A4073,Q3_SQL_Error_Concentration!$E:$E,B4073,Q3_SQL_Error_Concentration!$F:$F,C4073))</f>
        <v/>
      </c>
      <c r="H4073" s="5" t="str">
        <f t="shared" si="379"/>
        <v/>
      </c>
      <c r="I4073" s="5">
        <f>IF(D4073&gt;=Q3_Validation!$C$2,1,0)</f>
        <v>0</v>
      </c>
      <c r="J4073" s="8" t="str">
        <f t="shared" si="380"/>
        <v/>
      </c>
      <c r="K4073" s="5" t="str">
        <f t="shared" si="381"/>
        <v>excluded</v>
      </c>
      <c r="L4073" s="5">
        <f t="shared" si="382"/>
        <v>0</v>
      </c>
      <c r="M4073" s="5">
        <f t="shared" si="383"/>
        <v>0</v>
      </c>
    </row>
    <row r="4074" spans="1:13">
      <c r="A4074" s="5">
        <v>5733</v>
      </c>
      <c r="B4074" s="5">
        <v>19</v>
      </c>
      <c r="C4074" s="5" t="s">
        <v>64</v>
      </c>
      <c r="D4074" s="5">
        <v>1</v>
      </c>
      <c r="E4074" s="5">
        <v>0</v>
      </c>
      <c r="F4074" s="8">
        <f t="shared" si="378"/>
        <v>0</v>
      </c>
      <c r="G4074" s="5" t="str">
        <f>IF(COUNTIFS(Q3_SQL_Error_Concentration!$A:$A,A4074,Q3_SQL_Error_Concentration!$E:$E,B4074,Q3_SQL_Error_Concentration!$F:$F,C4074)=0,"",SUMIFS(Q3_SQL_Error_Concentration!$I:$I,Q3_SQL_Error_Concentration!$A:$A,A4074,Q3_SQL_Error_Concentration!$E:$E,B4074,Q3_SQL_Error_Concentration!$F:$F,C4074))</f>
        <v/>
      </c>
      <c r="H4074" s="5" t="str">
        <f t="shared" si="379"/>
        <v/>
      </c>
      <c r="I4074" s="5">
        <f>IF(D4074&gt;=Q3_Validation!$C$2,1,0)</f>
        <v>0</v>
      </c>
      <c r="J4074" s="8" t="str">
        <f t="shared" si="380"/>
        <v/>
      </c>
      <c r="K4074" s="5" t="str">
        <f t="shared" si="381"/>
        <v>excluded</v>
      </c>
      <c r="L4074" s="5">
        <f t="shared" si="382"/>
        <v>0</v>
      </c>
      <c r="M4074" s="5">
        <f t="shared" si="383"/>
        <v>0</v>
      </c>
    </row>
    <row r="4075" spans="1:13">
      <c r="A4075" s="5">
        <v>5733</v>
      </c>
      <c r="B4075" s="5">
        <v>19</v>
      </c>
      <c r="C4075" s="5" t="s">
        <v>62</v>
      </c>
      <c r="D4075" s="5">
        <v>1</v>
      </c>
      <c r="E4075" s="5">
        <v>0</v>
      </c>
      <c r="F4075" s="8">
        <f t="shared" si="378"/>
        <v>0</v>
      </c>
      <c r="G4075" s="5" t="str">
        <f>IF(COUNTIFS(Q3_SQL_Error_Concentration!$A:$A,A4075,Q3_SQL_Error_Concentration!$E:$E,B4075,Q3_SQL_Error_Concentration!$F:$F,C4075)=0,"",SUMIFS(Q3_SQL_Error_Concentration!$I:$I,Q3_SQL_Error_Concentration!$A:$A,A4075,Q3_SQL_Error_Concentration!$E:$E,B4075,Q3_SQL_Error_Concentration!$F:$F,C4075))</f>
        <v/>
      </c>
      <c r="H4075" s="5" t="str">
        <f t="shared" si="379"/>
        <v/>
      </c>
      <c r="I4075" s="5">
        <f>IF(D4075&gt;=Q3_Validation!$C$2,1,0)</f>
        <v>0</v>
      </c>
      <c r="J4075" s="8" t="str">
        <f t="shared" si="380"/>
        <v/>
      </c>
      <c r="K4075" s="5" t="str">
        <f t="shared" si="381"/>
        <v>excluded</v>
      </c>
      <c r="L4075" s="5">
        <f t="shared" si="382"/>
        <v>0</v>
      </c>
      <c r="M4075" s="5">
        <f t="shared" si="383"/>
        <v>0</v>
      </c>
    </row>
    <row r="4076" spans="1:13">
      <c r="A4076" s="5">
        <v>5733</v>
      </c>
      <c r="B4076" s="5">
        <v>20</v>
      </c>
      <c r="C4076" s="5" t="s">
        <v>63</v>
      </c>
      <c r="D4076" s="5">
        <v>2</v>
      </c>
      <c r="E4076" s="5">
        <v>0</v>
      </c>
      <c r="F4076" s="8">
        <f t="shared" si="378"/>
        <v>0</v>
      </c>
      <c r="G4076" s="5" t="str">
        <f>IF(COUNTIFS(Q3_SQL_Error_Concentration!$A:$A,A4076,Q3_SQL_Error_Concentration!$E:$E,B4076,Q3_SQL_Error_Concentration!$F:$F,C4076)=0,"",SUMIFS(Q3_SQL_Error_Concentration!$I:$I,Q3_SQL_Error_Concentration!$A:$A,A4076,Q3_SQL_Error_Concentration!$E:$E,B4076,Q3_SQL_Error_Concentration!$F:$F,C4076))</f>
        <v/>
      </c>
      <c r="H4076" s="5" t="str">
        <f t="shared" si="379"/>
        <v/>
      </c>
      <c r="I4076" s="5">
        <f>IF(D4076&gt;=Q3_Validation!$C$2,1,0)</f>
        <v>0</v>
      </c>
      <c r="J4076" s="8" t="str">
        <f t="shared" si="380"/>
        <v/>
      </c>
      <c r="K4076" s="5" t="str">
        <f t="shared" si="381"/>
        <v>excluded</v>
      </c>
      <c r="L4076" s="5">
        <f t="shared" si="382"/>
        <v>0</v>
      </c>
      <c r="M4076" s="5">
        <f t="shared" si="383"/>
        <v>0</v>
      </c>
    </row>
    <row r="4077" spans="1:13">
      <c r="A4077" s="5">
        <v>5733</v>
      </c>
      <c r="B4077" s="5">
        <v>20</v>
      </c>
      <c r="C4077" s="5" t="s">
        <v>62</v>
      </c>
      <c r="D4077" s="5">
        <v>1</v>
      </c>
      <c r="E4077" s="5">
        <v>0</v>
      </c>
      <c r="F4077" s="8">
        <f t="shared" si="378"/>
        <v>0</v>
      </c>
      <c r="G4077" s="5" t="str">
        <f>IF(COUNTIFS(Q3_SQL_Error_Concentration!$A:$A,A4077,Q3_SQL_Error_Concentration!$E:$E,B4077,Q3_SQL_Error_Concentration!$F:$F,C4077)=0,"",SUMIFS(Q3_SQL_Error_Concentration!$I:$I,Q3_SQL_Error_Concentration!$A:$A,A4077,Q3_SQL_Error_Concentration!$E:$E,B4077,Q3_SQL_Error_Concentration!$F:$F,C4077))</f>
        <v/>
      </c>
      <c r="H4077" s="5" t="str">
        <f t="shared" si="379"/>
        <v/>
      </c>
      <c r="I4077" s="5">
        <f>IF(D4077&gt;=Q3_Validation!$C$2,1,0)</f>
        <v>0</v>
      </c>
      <c r="J4077" s="8" t="str">
        <f t="shared" si="380"/>
        <v/>
      </c>
      <c r="K4077" s="5" t="str">
        <f t="shared" si="381"/>
        <v>excluded</v>
      </c>
      <c r="L4077" s="5">
        <f t="shared" si="382"/>
        <v>0</v>
      </c>
      <c r="M4077" s="5">
        <f t="shared" si="383"/>
        <v>0</v>
      </c>
    </row>
    <row r="4078" spans="1:13">
      <c r="A4078" s="5">
        <v>5733</v>
      </c>
      <c r="B4078" s="5">
        <v>21</v>
      </c>
      <c r="C4078" s="5" t="s">
        <v>63</v>
      </c>
      <c r="D4078" s="5">
        <v>1</v>
      </c>
      <c r="E4078" s="5">
        <v>0</v>
      </c>
      <c r="F4078" s="8">
        <f t="shared" si="378"/>
        <v>0</v>
      </c>
      <c r="G4078" s="5" t="str">
        <f>IF(COUNTIFS(Q3_SQL_Error_Concentration!$A:$A,A4078,Q3_SQL_Error_Concentration!$E:$E,B4078,Q3_SQL_Error_Concentration!$F:$F,C4078)=0,"",SUMIFS(Q3_SQL_Error_Concentration!$I:$I,Q3_SQL_Error_Concentration!$A:$A,A4078,Q3_SQL_Error_Concentration!$E:$E,B4078,Q3_SQL_Error_Concentration!$F:$F,C4078))</f>
        <v/>
      </c>
      <c r="H4078" s="5" t="str">
        <f t="shared" si="379"/>
        <v/>
      </c>
      <c r="I4078" s="5">
        <f>IF(D4078&gt;=Q3_Validation!$C$2,1,0)</f>
        <v>0</v>
      </c>
      <c r="J4078" s="8" t="str">
        <f t="shared" si="380"/>
        <v/>
      </c>
      <c r="K4078" s="5" t="str">
        <f t="shared" si="381"/>
        <v>excluded</v>
      </c>
      <c r="L4078" s="5">
        <f t="shared" si="382"/>
        <v>0</v>
      </c>
      <c r="M4078" s="5">
        <f t="shared" si="383"/>
        <v>0</v>
      </c>
    </row>
    <row r="4079" spans="1:13">
      <c r="A4079" s="5">
        <v>5733</v>
      </c>
      <c r="B4079" s="5">
        <v>21</v>
      </c>
      <c r="C4079" s="5" t="s">
        <v>62</v>
      </c>
      <c r="D4079" s="5">
        <v>2</v>
      </c>
      <c r="E4079" s="5">
        <v>0</v>
      </c>
      <c r="F4079" s="8">
        <f t="shared" si="378"/>
        <v>0</v>
      </c>
      <c r="G4079" s="5" t="str">
        <f>IF(COUNTIFS(Q3_SQL_Error_Concentration!$A:$A,A4079,Q3_SQL_Error_Concentration!$E:$E,B4079,Q3_SQL_Error_Concentration!$F:$F,C4079)=0,"",SUMIFS(Q3_SQL_Error_Concentration!$I:$I,Q3_SQL_Error_Concentration!$A:$A,A4079,Q3_SQL_Error_Concentration!$E:$E,B4079,Q3_SQL_Error_Concentration!$F:$F,C4079))</f>
        <v/>
      </c>
      <c r="H4079" s="5" t="str">
        <f t="shared" si="379"/>
        <v/>
      </c>
      <c r="I4079" s="5">
        <f>IF(D4079&gt;=Q3_Validation!$C$2,1,0)</f>
        <v>0</v>
      </c>
      <c r="J4079" s="8" t="str">
        <f t="shared" si="380"/>
        <v/>
      </c>
      <c r="K4079" s="5" t="str">
        <f t="shared" si="381"/>
        <v>excluded</v>
      </c>
      <c r="L4079" s="5">
        <f t="shared" si="382"/>
        <v>0</v>
      </c>
      <c r="M4079" s="5">
        <f t="shared" si="383"/>
        <v>0</v>
      </c>
    </row>
    <row r="4080" spans="1:13">
      <c r="A4080" s="5">
        <v>5733</v>
      </c>
      <c r="B4080" s="5">
        <v>22</v>
      </c>
      <c r="C4080" s="5" t="s">
        <v>64</v>
      </c>
      <c r="D4080" s="5">
        <v>1</v>
      </c>
      <c r="E4080" s="5">
        <v>0</v>
      </c>
      <c r="F4080" s="8">
        <f t="shared" si="378"/>
        <v>0</v>
      </c>
      <c r="G4080" s="5" t="str">
        <f>IF(COUNTIFS(Q3_SQL_Error_Concentration!$A:$A,A4080,Q3_SQL_Error_Concentration!$E:$E,B4080,Q3_SQL_Error_Concentration!$F:$F,C4080)=0,"",SUMIFS(Q3_SQL_Error_Concentration!$I:$I,Q3_SQL_Error_Concentration!$A:$A,A4080,Q3_SQL_Error_Concentration!$E:$E,B4080,Q3_SQL_Error_Concentration!$F:$F,C4080))</f>
        <v/>
      </c>
      <c r="H4080" s="5" t="str">
        <f t="shared" si="379"/>
        <v/>
      </c>
      <c r="I4080" s="5">
        <f>IF(D4080&gt;=Q3_Validation!$C$2,1,0)</f>
        <v>0</v>
      </c>
      <c r="J4080" s="8" t="str">
        <f t="shared" si="380"/>
        <v/>
      </c>
      <c r="K4080" s="5" t="str">
        <f t="shared" si="381"/>
        <v>excluded</v>
      </c>
      <c r="L4080" s="5">
        <f t="shared" si="382"/>
        <v>0</v>
      </c>
      <c r="M4080" s="5">
        <f t="shared" si="383"/>
        <v>0</v>
      </c>
    </row>
    <row r="4081" spans="1:13">
      <c r="A4081" s="5">
        <v>5733</v>
      </c>
      <c r="B4081" s="5">
        <v>22</v>
      </c>
      <c r="C4081" s="5" t="s">
        <v>62</v>
      </c>
      <c r="D4081" s="5">
        <v>1</v>
      </c>
      <c r="E4081" s="5">
        <v>0</v>
      </c>
      <c r="F4081" s="8">
        <f t="shared" si="378"/>
        <v>0</v>
      </c>
      <c r="G4081" s="5" t="str">
        <f>IF(COUNTIFS(Q3_SQL_Error_Concentration!$A:$A,A4081,Q3_SQL_Error_Concentration!$E:$E,B4081,Q3_SQL_Error_Concentration!$F:$F,C4081)=0,"",SUMIFS(Q3_SQL_Error_Concentration!$I:$I,Q3_SQL_Error_Concentration!$A:$A,A4081,Q3_SQL_Error_Concentration!$E:$E,B4081,Q3_SQL_Error_Concentration!$F:$F,C4081))</f>
        <v/>
      </c>
      <c r="H4081" s="5" t="str">
        <f t="shared" si="379"/>
        <v/>
      </c>
      <c r="I4081" s="5">
        <f>IF(D4081&gt;=Q3_Validation!$C$2,1,0)</f>
        <v>0</v>
      </c>
      <c r="J4081" s="8" t="str">
        <f t="shared" si="380"/>
        <v/>
      </c>
      <c r="K4081" s="5" t="str">
        <f t="shared" si="381"/>
        <v>excluded</v>
      </c>
      <c r="L4081" s="5">
        <f t="shared" si="382"/>
        <v>0</v>
      </c>
      <c r="M4081" s="5">
        <f t="shared" si="383"/>
        <v>0</v>
      </c>
    </row>
    <row r="4082" spans="1:13">
      <c r="A4082" s="5">
        <v>5812</v>
      </c>
      <c r="B4082" s="5">
        <v>0</v>
      </c>
      <c r="C4082" s="5" t="s">
        <v>63</v>
      </c>
      <c r="D4082" s="5">
        <v>3126</v>
      </c>
      <c r="E4082" s="5">
        <v>34</v>
      </c>
      <c r="F4082" s="8">
        <f t="shared" si="378"/>
        <v>1.0876519513755598</v>
      </c>
      <c r="G4082" s="5" t="str">
        <f>IF(COUNTIFS(Q3_SQL_Error_Concentration!$A:$A,A4082,Q3_SQL_Error_Concentration!$E:$E,B4082,Q3_SQL_Error_Concentration!$F:$F,C4082)=0,"",SUMIFS(Q3_SQL_Error_Concentration!$I:$I,Q3_SQL_Error_Concentration!$A:$A,A4082,Q3_SQL_Error_Concentration!$E:$E,B4082,Q3_SQL_Error_Concentration!$F:$F,C4082))</f>
        <v/>
      </c>
      <c r="H4082" s="5" t="str">
        <f t="shared" si="379"/>
        <v/>
      </c>
      <c r="I4082" s="5">
        <f>IF(D4082&gt;=Q3_Validation!$C$2,1,0)</f>
        <v>1</v>
      </c>
      <c r="J4082" s="8">
        <f t="shared" si="380"/>
        <v>1.0876519513755598</v>
      </c>
      <c r="K4082" s="5" t="str">
        <f t="shared" si="381"/>
        <v>normal</v>
      </c>
      <c r="L4082" s="5">
        <f t="shared" si="382"/>
        <v>0</v>
      </c>
      <c r="M4082" s="5">
        <f t="shared" si="383"/>
        <v>0</v>
      </c>
    </row>
    <row r="4083" spans="1:13">
      <c r="A4083" s="5">
        <v>5812</v>
      </c>
      <c r="B4083" s="5">
        <v>0</v>
      </c>
      <c r="C4083" s="5" t="s">
        <v>62</v>
      </c>
      <c r="D4083" s="5">
        <v>3826</v>
      </c>
      <c r="E4083" s="5">
        <v>63</v>
      </c>
      <c r="F4083" s="8">
        <f t="shared" si="378"/>
        <v>1.6466283324621014</v>
      </c>
      <c r="G4083" s="5" t="str">
        <f>IF(COUNTIFS(Q3_SQL_Error_Concentration!$A:$A,A4083,Q3_SQL_Error_Concentration!$E:$E,B4083,Q3_SQL_Error_Concentration!$F:$F,C4083)=0,"",SUMIFS(Q3_SQL_Error_Concentration!$I:$I,Q3_SQL_Error_Concentration!$A:$A,A4083,Q3_SQL_Error_Concentration!$E:$E,B4083,Q3_SQL_Error_Concentration!$F:$F,C4083))</f>
        <v/>
      </c>
      <c r="H4083" s="5" t="str">
        <f t="shared" si="379"/>
        <v/>
      </c>
      <c r="I4083" s="5">
        <f>IF(D4083&gt;=Q3_Validation!$C$2,1,0)</f>
        <v>1</v>
      </c>
      <c r="J4083" s="8">
        <f t="shared" si="380"/>
        <v>1.6466283324621014</v>
      </c>
      <c r="K4083" s="5" t="str">
        <f t="shared" si="381"/>
        <v>normal</v>
      </c>
      <c r="L4083" s="5">
        <f t="shared" si="382"/>
        <v>0</v>
      </c>
      <c r="M4083" s="5">
        <f t="shared" si="383"/>
        <v>0</v>
      </c>
    </row>
    <row r="4084" spans="1:13">
      <c r="A4084" s="5">
        <v>5812</v>
      </c>
      <c r="B4084" s="5">
        <v>1</v>
      </c>
      <c r="C4084" s="5" t="s">
        <v>63</v>
      </c>
      <c r="D4084" s="5">
        <v>1745</v>
      </c>
      <c r="E4084" s="5">
        <v>18</v>
      </c>
      <c r="F4084" s="8">
        <f t="shared" si="378"/>
        <v>1.0315186246418337</v>
      </c>
      <c r="G4084" s="5" t="str">
        <f>IF(COUNTIFS(Q3_SQL_Error_Concentration!$A:$A,A4084,Q3_SQL_Error_Concentration!$E:$E,B4084,Q3_SQL_Error_Concentration!$F:$F,C4084)=0,"",SUMIFS(Q3_SQL_Error_Concentration!$I:$I,Q3_SQL_Error_Concentration!$A:$A,A4084,Q3_SQL_Error_Concentration!$E:$E,B4084,Q3_SQL_Error_Concentration!$F:$F,C4084))</f>
        <v/>
      </c>
      <c r="H4084" s="5" t="str">
        <f t="shared" si="379"/>
        <v/>
      </c>
      <c r="I4084" s="5">
        <f>IF(D4084&gt;=Q3_Validation!$C$2,1,0)</f>
        <v>1</v>
      </c>
      <c r="J4084" s="8">
        <f t="shared" si="380"/>
        <v>1.0315186246418337</v>
      </c>
      <c r="K4084" s="5" t="str">
        <f t="shared" si="381"/>
        <v>normal</v>
      </c>
      <c r="L4084" s="5">
        <f t="shared" si="382"/>
        <v>0</v>
      </c>
      <c r="M4084" s="5">
        <f t="shared" si="383"/>
        <v>0</v>
      </c>
    </row>
    <row r="4085" spans="1:13">
      <c r="A4085" s="5">
        <v>5812</v>
      </c>
      <c r="B4085" s="5">
        <v>1</v>
      </c>
      <c r="C4085" s="5" t="s">
        <v>62</v>
      </c>
      <c r="D4085" s="5">
        <v>2305</v>
      </c>
      <c r="E4085" s="5">
        <v>17</v>
      </c>
      <c r="F4085" s="8">
        <f t="shared" si="378"/>
        <v>0.73752711496746204</v>
      </c>
      <c r="G4085" s="5" t="str">
        <f>IF(COUNTIFS(Q3_SQL_Error_Concentration!$A:$A,A4085,Q3_SQL_Error_Concentration!$E:$E,B4085,Q3_SQL_Error_Concentration!$F:$F,C4085)=0,"",SUMIFS(Q3_SQL_Error_Concentration!$I:$I,Q3_SQL_Error_Concentration!$A:$A,A4085,Q3_SQL_Error_Concentration!$E:$E,B4085,Q3_SQL_Error_Concentration!$F:$F,C4085))</f>
        <v/>
      </c>
      <c r="H4085" s="5" t="str">
        <f t="shared" si="379"/>
        <v/>
      </c>
      <c r="I4085" s="5">
        <f>IF(D4085&gt;=Q3_Validation!$C$2,1,0)</f>
        <v>1</v>
      </c>
      <c r="J4085" s="8">
        <f t="shared" si="380"/>
        <v>0.73752711496746204</v>
      </c>
      <c r="K4085" s="5" t="str">
        <f t="shared" si="381"/>
        <v>normal</v>
      </c>
      <c r="L4085" s="5">
        <f t="shared" si="382"/>
        <v>0</v>
      </c>
      <c r="M4085" s="5">
        <f t="shared" si="383"/>
        <v>0</v>
      </c>
    </row>
    <row r="4086" spans="1:13">
      <c r="A4086" s="5">
        <v>5812</v>
      </c>
      <c r="B4086" s="5">
        <v>2</v>
      </c>
      <c r="C4086" s="5" t="s">
        <v>63</v>
      </c>
      <c r="D4086" s="5">
        <v>4165</v>
      </c>
      <c r="E4086" s="5">
        <v>44</v>
      </c>
      <c r="F4086" s="8">
        <f t="shared" si="378"/>
        <v>1.056422569027611</v>
      </c>
      <c r="G4086" s="5" t="str">
        <f>IF(COUNTIFS(Q3_SQL_Error_Concentration!$A:$A,A4086,Q3_SQL_Error_Concentration!$E:$E,B4086,Q3_SQL_Error_Concentration!$F:$F,C4086)=0,"",SUMIFS(Q3_SQL_Error_Concentration!$I:$I,Q3_SQL_Error_Concentration!$A:$A,A4086,Q3_SQL_Error_Concentration!$E:$E,B4086,Q3_SQL_Error_Concentration!$F:$F,C4086))</f>
        <v/>
      </c>
      <c r="H4086" s="5" t="str">
        <f t="shared" si="379"/>
        <v/>
      </c>
      <c r="I4086" s="5">
        <f>IF(D4086&gt;=Q3_Validation!$C$2,1,0)</f>
        <v>1</v>
      </c>
      <c r="J4086" s="8">
        <f t="shared" si="380"/>
        <v>1.056422569027611</v>
      </c>
      <c r="K4086" s="5" t="str">
        <f t="shared" si="381"/>
        <v>normal</v>
      </c>
      <c r="L4086" s="5">
        <f t="shared" si="382"/>
        <v>0</v>
      </c>
      <c r="M4086" s="5">
        <f t="shared" si="383"/>
        <v>0</v>
      </c>
    </row>
    <row r="4087" spans="1:13">
      <c r="A4087" s="5">
        <v>5812</v>
      </c>
      <c r="B4087" s="5">
        <v>2</v>
      </c>
      <c r="C4087" s="5" t="s">
        <v>62</v>
      </c>
      <c r="D4087" s="5">
        <v>5419</v>
      </c>
      <c r="E4087" s="5">
        <v>44</v>
      </c>
      <c r="F4087" s="8">
        <f t="shared" si="378"/>
        <v>0.81195792581657134</v>
      </c>
      <c r="G4087" s="5" t="str">
        <f>IF(COUNTIFS(Q3_SQL_Error_Concentration!$A:$A,A4087,Q3_SQL_Error_Concentration!$E:$E,B4087,Q3_SQL_Error_Concentration!$F:$F,C4087)=0,"",SUMIFS(Q3_SQL_Error_Concentration!$I:$I,Q3_SQL_Error_Concentration!$A:$A,A4087,Q3_SQL_Error_Concentration!$E:$E,B4087,Q3_SQL_Error_Concentration!$F:$F,C4087))</f>
        <v/>
      </c>
      <c r="H4087" s="5" t="str">
        <f t="shared" si="379"/>
        <v/>
      </c>
      <c r="I4087" s="5">
        <f>IF(D4087&gt;=Q3_Validation!$C$2,1,0)</f>
        <v>1</v>
      </c>
      <c r="J4087" s="8">
        <f t="shared" si="380"/>
        <v>0.81195792581657134</v>
      </c>
      <c r="K4087" s="5" t="str">
        <f t="shared" si="381"/>
        <v>normal</v>
      </c>
      <c r="L4087" s="5">
        <f t="shared" si="382"/>
        <v>0</v>
      </c>
      <c r="M4087" s="5">
        <f t="shared" si="383"/>
        <v>0</v>
      </c>
    </row>
    <row r="4088" spans="1:13">
      <c r="A4088" s="5">
        <v>5812</v>
      </c>
      <c r="B4088" s="5">
        <v>3</v>
      </c>
      <c r="C4088" s="5" t="s">
        <v>63</v>
      </c>
      <c r="D4088" s="5">
        <v>1986</v>
      </c>
      <c r="E4088" s="5">
        <v>21</v>
      </c>
      <c r="F4088" s="8">
        <f t="shared" si="378"/>
        <v>1.0574018126888218</v>
      </c>
      <c r="G4088" s="5" t="str">
        <f>IF(COUNTIFS(Q3_SQL_Error_Concentration!$A:$A,A4088,Q3_SQL_Error_Concentration!$E:$E,B4088,Q3_SQL_Error_Concentration!$F:$F,C4088)=0,"",SUMIFS(Q3_SQL_Error_Concentration!$I:$I,Q3_SQL_Error_Concentration!$A:$A,A4088,Q3_SQL_Error_Concentration!$E:$E,B4088,Q3_SQL_Error_Concentration!$F:$F,C4088))</f>
        <v/>
      </c>
      <c r="H4088" s="5" t="str">
        <f t="shared" si="379"/>
        <v/>
      </c>
      <c r="I4088" s="5">
        <f>IF(D4088&gt;=Q3_Validation!$C$2,1,0)</f>
        <v>1</v>
      </c>
      <c r="J4088" s="8">
        <f t="shared" si="380"/>
        <v>1.0574018126888218</v>
      </c>
      <c r="K4088" s="5" t="str">
        <f t="shared" si="381"/>
        <v>normal</v>
      </c>
      <c r="L4088" s="5">
        <f t="shared" si="382"/>
        <v>0</v>
      </c>
      <c r="M4088" s="5">
        <f t="shared" si="383"/>
        <v>0</v>
      </c>
    </row>
    <row r="4089" spans="1:13">
      <c r="A4089" s="5">
        <v>5812</v>
      </c>
      <c r="B4089" s="5">
        <v>3</v>
      </c>
      <c r="C4089" s="5" t="s">
        <v>62</v>
      </c>
      <c r="D4089" s="5">
        <v>2590</v>
      </c>
      <c r="E4089" s="5">
        <v>24</v>
      </c>
      <c r="F4089" s="8">
        <f t="shared" si="378"/>
        <v>0.92664092664092668</v>
      </c>
      <c r="G4089" s="5" t="str">
        <f>IF(COUNTIFS(Q3_SQL_Error_Concentration!$A:$A,A4089,Q3_SQL_Error_Concentration!$E:$E,B4089,Q3_SQL_Error_Concentration!$F:$F,C4089)=0,"",SUMIFS(Q3_SQL_Error_Concentration!$I:$I,Q3_SQL_Error_Concentration!$A:$A,A4089,Q3_SQL_Error_Concentration!$E:$E,B4089,Q3_SQL_Error_Concentration!$F:$F,C4089))</f>
        <v/>
      </c>
      <c r="H4089" s="5" t="str">
        <f t="shared" si="379"/>
        <v/>
      </c>
      <c r="I4089" s="5">
        <f>IF(D4089&gt;=Q3_Validation!$C$2,1,0)</f>
        <v>1</v>
      </c>
      <c r="J4089" s="8">
        <f t="shared" si="380"/>
        <v>0.92664092664092668</v>
      </c>
      <c r="K4089" s="5" t="str">
        <f t="shared" si="381"/>
        <v>normal</v>
      </c>
      <c r="L4089" s="5">
        <f t="shared" si="382"/>
        <v>0</v>
      </c>
      <c r="M4089" s="5">
        <f t="shared" si="383"/>
        <v>0</v>
      </c>
    </row>
    <row r="4090" spans="1:13">
      <c r="A4090" s="5">
        <v>5812</v>
      </c>
      <c r="B4090" s="5">
        <v>4</v>
      </c>
      <c r="C4090" s="5" t="s">
        <v>63</v>
      </c>
      <c r="D4090" s="5">
        <v>1583</v>
      </c>
      <c r="E4090" s="5">
        <v>11</v>
      </c>
      <c r="F4090" s="8">
        <f t="shared" si="378"/>
        <v>0.6948831332912192</v>
      </c>
      <c r="G4090" s="5" t="str">
        <f>IF(COUNTIFS(Q3_SQL_Error_Concentration!$A:$A,A4090,Q3_SQL_Error_Concentration!$E:$E,B4090,Q3_SQL_Error_Concentration!$F:$F,C4090)=0,"",SUMIFS(Q3_SQL_Error_Concentration!$I:$I,Q3_SQL_Error_Concentration!$A:$A,A4090,Q3_SQL_Error_Concentration!$E:$E,B4090,Q3_SQL_Error_Concentration!$F:$F,C4090))</f>
        <v/>
      </c>
      <c r="H4090" s="5" t="str">
        <f t="shared" si="379"/>
        <v/>
      </c>
      <c r="I4090" s="5">
        <f>IF(D4090&gt;=Q3_Validation!$C$2,1,0)</f>
        <v>1</v>
      </c>
      <c r="J4090" s="8">
        <f t="shared" si="380"/>
        <v>0.6948831332912192</v>
      </c>
      <c r="K4090" s="5" t="str">
        <f t="shared" si="381"/>
        <v>normal</v>
      </c>
      <c r="L4090" s="5">
        <f t="shared" si="382"/>
        <v>0</v>
      </c>
      <c r="M4090" s="5">
        <f t="shared" si="383"/>
        <v>0</v>
      </c>
    </row>
    <row r="4091" spans="1:13">
      <c r="A4091" s="5">
        <v>5812</v>
      </c>
      <c r="B4091" s="5">
        <v>4</v>
      </c>
      <c r="C4091" s="5" t="s">
        <v>62</v>
      </c>
      <c r="D4091" s="5">
        <v>1938</v>
      </c>
      <c r="E4091" s="5">
        <v>16</v>
      </c>
      <c r="F4091" s="8">
        <f t="shared" si="378"/>
        <v>0.82559339525283792</v>
      </c>
      <c r="G4091" s="5" t="str">
        <f>IF(COUNTIFS(Q3_SQL_Error_Concentration!$A:$A,A4091,Q3_SQL_Error_Concentration!$E:$E,B4091,Q3_SQL_Error_Concentration!$F:$F,C4091)=0,"",SUMIFS(Q3_SQL_Error_Concentration!$I:$I,Q3_SQL_Error_Concentration!$A:$A,A4091,Q3_SQL_Error_Concentration!$E:$E,B4091,Q3_SQL_Error_Concentration!$F:$F,C4091))</f>
        <v/>
      </c>
      <c r="H4091" s="5" t="str">
        <f t="shared" si="379"/>
        <v/>
      </c>
      <c r="I4091" s="5">
        <f>IF(D4091&gt;=Q3_Validation!$C$2,1,0)</f>
        <v>1</v>
      </c>
      <c r="J4091" s="8">
        <f t="shared" si="380"/>
        <v>0.82559339525283792</v>
      </c>
      <c r="K4091" s="5" t="str">
        <f t="shared" si="381"/>
        <v>normal</v>
      </c>
      <c r="L4091" s="5">
        <f t="shared" si="382"/>
        <v>0</v>
      </c>
      <c r="M4091" s="5">
        <f t="shared" si="383"/>
        <v>0</v>
      </c>
    </row>
    <row r="4092" spans="1:13">
      <c r="A4092" s="5">
        <v>5812</v>
      </c>
      <c r="B4092" s="5">
        <v>5</v>
      </c>
      <c r="C4092" s="5" t="s">
        <v>63</v>
      </c>
      <c r="D4092" s="5">
        <v>5310</v>
      </c>
      <c r="E4092" s="5">
        <v>52</v>
      </c>
      <c r="F4092" s="8">
        <f t="shared" si="378"/>
        <v>0.9792843691148776</v>
      </c>
      <c r="G4092" s="5" t="str">
        <f>IF(COUNTIFS(Q3_SQL_Error_Concentration!$A:$A,A4092,Q3_SQL_Error_Concentration!$E:$E,B4092,Q3_SQL_Error_Concentration!$F:$F,C4092)=0,"",SUMIFS(Q3_SQL_Error_Concentration!$I:$I,Q3_SQL_Error_Concentration!$A:$A,A4092,Q3_SQL_Error_Concentration!$E:$E,B4092,Q3_SQL_Error_Concentration!$F:$F,C4092))</f>
        <v/>
      </c>
      <c r="H4092" s="5" t="str">
        <f t="shared" si="379"/>
        <v/>
      </c>
      <c r="I4092" s="5">
        <f>IF(D4092&gt;=Q3_Validation!$C$2,1,0)</f>
        <v>1</v>
      </c>
      <c r="J4092" s="8">
        <f t="shared" si="380"/>
        <v>0.9792843691148776</v>
      </c>
      <c r="K4092" s="5" t="str">
        <f t="shared" si="381"/>
        <v>normal</v>
      </c>
      <c r="L4092" s="5">
        <f t="shared" si="382"/>
        <v>0</v>
      </c>
      <c r="M4092" s="5">
        <f t="shared" si="383"/>
        <v>0</v>
      </c>
    </row>
    <row r="4093" spans="1:13">
      <c r="A4093" s="5">
        <v>5812</v>
      </c>
      <c r="B4093" s="5">
        <v>5</v>
      </c>
      <c r="C4093" s="5" t="s">
        <v>62</v>
      </c>
      <c r="D4093" s="5">
        <v>7081</v>
      </c>
      <c r="E4093" s="5">
        <v>63</v>
      </c>
      <c r="F4093" s="8">
        <f t="shared" si="378"/>
        <v>0.88970484394859484</v>
      </c>
      <c r="G4093" s="5" t="str">
        <f>IF(COUNTIFS(Q3_SQL_Error_Concentration!$A:$A,A4093,Q3_SQL_Error_Concentration!$E:$E,B4093,Q3_SQL_Error_Concentration!$F:$F,C4093)=0,"",SUMIFS(Q3_SQL_Error_Concentration!$I:$I,Q3_SQL_Error_Concentration!$A:$A,A4093,Q3_SQL_Error_Concentration!$E:$E,B4093,Q3_SQL_Error_Concentration!$F:$F,C4093))</f>
        <v/>
      </c>
      <c r="H4093" s="5" t="str">
        <f t="shared" si="379"/>
        <v/>
      </c>
      <c r="I4093" s="5">
        <f>IF(D4093&gt;=Q3_Validation!$C$2,1,0)</f>
        <v>1</v>
      </c>
      <c r="J4093" s="8">
        <f t="shared" si="380"/>
        <v>0.88970484394859484</v>
      </c>
      <c r="K4093" s="5" t="str">
        <f t="shared" si="381"/>
        <v>normal</v>
      </c>
      <c r="L4093" s="5">
        <f t="shared" si="382"/>
        <v>0</v>
      </c>
      <c r="M4093" s="5">
        <f t="shared" si="383"/>
        <v>0</v>
      </c>
    </row>
    <row r="4094" spans="1:13">
      <c r="A4094" s="5">
        <v>5812</v>
      </c>
      <c r="B4094" s="5">
        <v>6</v>
      </c>
      <c r="C4094" s="5" t="s">
        <v>63</v>
      </c>
      <c r="D4094" s="5">
        <v>21663</v>
      </c>
      <c r="E4094" s="5">
        <v>161</v>
      </c>
      <c r="F4094" s="8">
        <f t="shared" si="378"/>
        <v>0.74320269584083465</v>
      </c>
      <c r="G4094" s="5" t="str">
        <f>IF(COUNTIFS(Q3_SQL_Error_Concentration!$A:$A,A4094,Q3_SQL_Error_Concentration!$E:$E,B4094,Q3_SQL_Error_Concentration!$F:$F,C4094)=0,"",SUMIFS(Q3_SQL_Error_Concentration!$I:$I,Q3_SQL_Error_Concentration!$A:$A,A4094,Q3_SQL_Error_Concentration!$E:$E,B4094,Q3_SQL_Error_Concentration!$F:$F,C4094))</f>
        <v/>
      </c>
      <c r="H4094" s="5" t="str">
        <f t="shared" si="379"/>
        <v/>
      </c>
      <c r="I4094" s="5">
        <f>IF(D4094&gt;=Q3_Validation!$C$2,1,0)</f>
        <v>1</v>
      </c>
      <c r="J4094" s="8">
        <f t="shared" si="380"/>
        <v>0.74320269584083465</v>
      </c>
      <c r="K4094" s="5" t="str">
        <f t="shared" si="381"/>
        <v>normal</v>
      </c>
      <c r="L4094" s="5">
        <f t="shared" si="382"/>
        <v>0</v>
      </c>
      <c r="M4094" s="5">
        <f t="shared" si="383"/>
        <v>0</v>
      </c>
    </row>
    <row r="4095" spans="1:13">
      <c r="A4095" s="5">
        <v>5812</v>
      </c>
      <c r="B4095" s="5">
        <v>6</v>
      </c>
      <c r="C4095" s="5" t="s">
        <v>62</v>
      </c>
      <c r="D4095" s="5">
        <v>27977</v>
      </c>
      <c r="E4095" s="5">
        <v>228</v>
      </c>
      <c r="F4095" s="8">
        <f t="shared" si="378"/>
        <v>0.81495514172355865</v>
      </c>
      <c r="G4095" s="5" t="str">
        <f>IF(COUNTIFS(Q3_SQL_Error_Concentration!$A:$A,A4095,Q3_SQL_Error_Concentration!$E:$E,B4095,Q3_SQL_Error_Concentration!$F:$F,C4095)=0,"",SUMIFS(Q3_SQL_Error_Concentration!$I:$I,Q3_SQL_Error_Concentration!$A:$A,A4095,Q3_SQL_Error_Concentration!$E:$E,B4095,Q3_SQL_Error_Concentration!$F:$F,C4095))</f>
        <v/>
      </c>
      <c r="H4095" s="5" t="str">
        <f t="shared" si="379"/>
        <v/>
      </c>
      <c r="I4095" s="5">
        <f>IF(D4095&gt;=Q3_Validation!$C$2,1,0)</f>
        <v>1</v>
      </c>
      <c r="J4095" s="8">
        <f t="shared" si="380"/>
        <v>0.81495514172355865</v>
      </c>
      <c r="K4095" s="5" t="str">
        <f t="shared" si="381"/>
        <v>normal</v>
      </c>
      <c r="L4095" s="5">
        <f t="shared" si="382"/>
        <v>0</v>
      </c>
      <c r="M4095" s="5">
        <f t="shared" si="383"/>
        <v>0</v>
      </c>
    </row>
    <row r="4096" spans="1:13">
      <c r="A4096" s="5">
        <v>5812</v>
      </c>
      <c r="B4096" s="5">
        <v>7</v>
      </c>
      <c r="C4096" s="5" t="s">
        <v>63</v>
      </c>
      <c r="D4096" s="5">
        <v>21893</v>
      </c>
      <c r="E4096" s="5">
        <v>145</v>
      </c>
      <c r="F4096" s="8">
        <f t="shared" si="378"/>
        <v>0.66231215456995385</v>
      </c>
      <c r="G4096" s="5" t="str">
        <f>IF(COUNTIFS(Q3_SQL_Error_Concentration!$A:$A,A4096,Q3_SQL_Error_Concentration!$E:$E,B4096,Q3_SQL_Error_Concentration!$F:$F,C4096)=0,"",SUMIFS(Q3_SQL_Error_Concentration!$I:$I,Q3_SQL_Error_Concentration!$A:$A,A4096,Q3_SQL_Error_Concentration!$E:$E,B4096,Q3_SQL_Error_Concentration!$F:$F,C4096))</f>
        <v/>
      </c>
      <c r="H4096" s="5" t="str">
        <f t="shared" si="379"/>
        <v/>
      </c>
      <c r="I4096" s="5">
        <f>IF(D4096&gt;=Q3_Validation!$C$2,1,0)</f>
        <v>1</v>
      </c>
      <c r="J4096" s="8">
        <f t="shared" si="380"/>
        <v>0.66231215456995385</v>
      </c>
      <c r="K4096" s="5" t="str">
        <f t="shared" si="381"/>
        <v>normal</v>
      </c>
      <c r="L4096" s="5">
        <f t="shared" si="382"/>
        <v>0</v>
      </c>
      <c r="M4096" s="5">
        <f t="shared" si="383"/>
        <v>0</v>
      </c>
    </row>
    <row r="4097" spans="1:13">
      <c r="A4097" s="5">
        <v>5812</v>
      </c>
      <c r="B4097" s="5">
        <v>7</v>
      </c>
      <c r="C4097" s="5" t="s">
        <v>62</v>
      </c>
      <c r="D4097" s="5">
        <v>30678</v>
      </c>
      <c r="E4097" s="5">
        <v>211</v>
      </c>
      <c r="F4097" s="8">
        <f t="shared" si="378"/>
        <v>0.68778929526044719</v>
      </c>
      <c r="G4097" s="5" t="str">
        <f>IF(COUNTIFS(Q3_SQL_Error_Concentration!$A:$A,A4097,Q3_SQL_Error_Concentration!$E:$E,B4097,Q3_SQL_Error_Concentration!$F:$F,C4097)=0,"",SUMIFS(Q3_SQL_Error_Concentration!$I:$I,Q3_SQL_Error_Concentration!$A:$A,A4097,Q3_SQL_Error_Concentration!$E:$E,B4097,Q3_SQL_Error_Concentration!$F:$F,C4097))</f>
        <v/>
      </c>
      <c r="H4097" s="5" t="str">
        <f t="shared" si="379"/>
        <v/>
      </c>
      <c r="I4097" s="5">
        <f>IF(D4097&gt;=Q3_Validation!$C$2,1,0)</f>
        <v>1</v>
      </c>
      <c r="J4097" s="8">
        <f t="shared" si="380"/>
        <v>0.68778929526044719</v>
      </c>
      <c r="K4097" s="5" t="str">
        <f t="shared" si="381"/>
        <v>normal</v>
      </c>
      <c r="L4097" s="5">
        <f t="shared" si="382"/>
        <v>0</v>
      </c>
      <c r="M4097" s="5">
        <f t="shared" si="383"/>
        <v>0</v>
      </c>
    </row>
    <row r="4098" spans="1:13">
      <c r="A4098" s="5">
        <v>5812</v>
      </c>
      <c r="B4098" s="5">
        <v>8</v>
      </c>
      <c r="C4098" s="5" t="s">
        <v>63</v>
      </c>
      <c r="D4098" s="5">
        <v>24094</v>
      </c>
      <c r="E4098" s="5">
        <v>172</v>
      </c>
      <c r="F4098" s="8">
        <f t="shared" ref="F4098:F4161" si="384">100*E4098/D4098</f>
        <v>0.71387067319664643</v>
      </c>
      <c r="G4098" s="5" t="str">
        <f>IF(COUNTIFS(Q3_SQL_Error_Concentration!$A:$A,A4098,Q3_SQL_Error_Concentration!$E:$E,B4098,Q3_SQL_Error_Concentration!$F:$F,C4098)=0,"",SUMIFS(Q3_SQL_Error_Concentration!$I:$I,Q3_SQL_Error_Concentration!$A:$A,A4098,Q3_SQL_Error_Concentration!$E:$E,B4098,Q3_SQL_Error_Concentration!$F:$F,C4098))</f>
        <v/>
      </c>
      <c r="H4098" s="5" t="str">
        <f t="shared" ref="H4098:H4161" si="385">IF(G4098="","",IF(ABS(F4098-G4098)&lt;=0.0002,"PASS","FAIL"))</f>
        <v/>
      </c>
      <c r="I4098" s="5">
        <f>IF(D4098&gt;=Q3_Validation!$C$2,1,0)</f>
        <v>1</v>
      </c>
      <c r="J4098" s="8">
        <f t="shared" ref="J4098:J4161" si="386">IF(I4098=1,F4098,"")</f>
        <v>0.71387067319664643</v>
      </c>
      <c r="K4098" s="5" t="str">
        <f t="shared" ref="K4098:K4161" si="387">IF(D4098&lt;601,"excluded",IF(J4098&gt;3.628192,"outlier",IF(J4098&gt;=2.11093,"high-error","normal")))</f>
        <v>normal</v>
      </c>
      <c r="L4098" s="5">
        <f t="shared" ref="L4098:L4161" si="388">COUNTIFS(A:A,A4098,K:K,"high-error")+COUNTIFS(A:A,A4098,K:K,"outlier")</f>
        <v>0</v>
      </c>
      <c r="M4098" s="5">
        <f t="shared" ref="M4098:M4161" si="389">IF(AND(L4098&gt;=2,OR(K4098="high-error",K4098="outlier")),1,0)</f>
        <v>0</v>
      </c>
    </row>
    <row r="4099" spans="1:13">
      <c r="A4099" s="5">
        <v>5812</v>
      </c>
      <c r="B4099" s="5">
        <v>8</v>
      </c>
      <c r="C4099" s="5" t="s">
        <v>62</v>
      </c>
      <c r="D4099" s="5">
        <v>36543</v>
      </c>
      <c r="E4099" s="5">
        <v>277</v>
      </c>
      <c r="F4099" s="8">
        <f t="shared" si="384"/>
        <v>0.75801111019894374</v>
      </c>
      <c r="G4099" s="5" t="str">
        <f>IF(COUNTIFS(Q3_SQL_Error_Concentration!$A:$A,A4099,Q3_SQL_Error_Concentration!$E:$E,B4099,Q3_SQL_Error_Concentration!$F:$F,C4099)=0,"",SUMIFS(Q3_SQL_Error_Concentration!$I:$I,Q3_SQL_Error_Concentration!$A:$A,A4099,Q3_SQL_Error_Concentration!$E:$E,B4099,Q3_SQL_Error_Concentration!$F:$F,C4099))</f>
        <v/>
      </c>
      <c r="H4099" s="5" t="str">
        <f t="shared" si="385"/>
        <v/>
      </c>
      <c r="I4099" s="5">
        <f>IF(D4099&gt;=Q3_Validation!$C$2,1,0)</f>
        <v>1</v>
      </c>
      <c r="J4099" s="8">
        <f t="shared" si="386"/>
        <v>0.75801111019894374</v>
      </c>
      <c r="K4099" s="5" t="str">
        <f t="shared" si="387"/>
        <v>normal</v>
      </c>
      <c r="L4099" s="5">
        <f t="shared" si="388"/>
        <v>0</v>
      </c>
      <c r="M4099" s="5">
        <f t="shared" si="389"/>
        <v>0</v>
      </c>
    </row>
    <row r="4100" spans="1:13">
      <c r="A4100" s="5">
        <v>5812</v>
      </c>
      <c r="B4100" s="5">
        <v>9</v>
      </c>
      <c r="C4100" s="5" t="s">
        <v>63</v>
      </c>
      <c r="D4100" s="5">
        <v>27838</v>
      </c>
      <c r="E4100" s="5">
        <v>160</v>
      </c>
      <c r="F4100" s="8">
        <f t="shared" si="384"/>
        <v>0.57475393347223225</v>
      </c>
      <c r="G4100" s="5" t="str">
        <f>IF(COUNTIFS(Q3_SQL_Error_Concentration!$A:$A,A4100,Q3_SQL_Error_Concentration!$E:$E,B4100,Q3_SQL_Error_Concentration!$F:$F,C4100)=0,"",SUMIFS(Q3_SQL_Error_Concentration!$I:$I,Q3_SQL_Error_Concentration!$A:$A,A4100,Q3_SQL_Error_Concentration!$E:$E,B4100,Q3_SQL_Error_Concentration!$F:$F,C4100))</f>
        <v/>
      </c>
      <c r="H4100" s="5" t="str">
        <f t="shared" si="385"/>
        <v/>
      </c>
      <c r="I4100" s="5">
        <f>IF(D4100&gt;=Q3_Validation!$C$2,1,0)</f>
        <v>1</v>
      </c>
      <c r="J4100" s="8">
        <f t="shared" si="386"/>
        <v>0.57475393347223225</v>
      </c>
      <c r="K4100" s="5" t="str">
        <f t="shared" si="387"/>
        <v>normal</v>
      </c>
      <c r="L4100" s="5">
        <f t="shared" si="388"/>
        <v>0</v>
      </c>
      <c r="M4100" s="5">
        <f t="shared" si="389"/>
        <v>0</v>
      </c>
    </row>
    <row r="4101" spans="1:13">
      <c r="A4101" s="5">
        <v>5812</v>
      </c>
      <c r="B4101" s="5">
        <v>9</v>
      </c>
      <c r="C4101" s="5" t="s">
        <v>62</v>
      </c>
      <c r="D4101" s="5">
        <v>37892</v>
      </c>
      <c r="E4101" s="5">
        <v>246</v>
      </c>
      <c r="F4101" s="8">
        <f t="shared" si="384"/>
        <v>0.64921355431225591</v>
      </c>
      <c r="G4101" s="5" t="str">
        <f>IF(COUNTIFS(Q3_SQL_Error_Concentration!$A:$A,A4101,Q3_SQL_Error_Concentration!$E:$E,B4101,Q3_SQL_Error_Concentration!$F:$F,C4101)=0,"",SUMIFS(Q3_SQL_Error_Concentration!$I:$I,Q3_SQL_Error_Concentration!$A:$A,A4101,Q3_SQL_Error_Concentration!$E:$E,B4101,Q3_SQL_Error_Concentration!$F:$F,C4101))</f>
        <v/>
      </c>
      <c r="H4101" s="5" t="str">
        <f t="shared" si="385"/>
        <v/>
      </c>
      <c r="I4101" s="5">
        <f>IF(D4101&gt;=Q3_Validation!$C$2,1,0)</f>
        <v>1</v>
      </c>
      <c r="J4101" s="8">
        <f t="shared" si="386"/>
        <v>0.64921355431225591</v>
      </c>
      <c r="K4101" s="5" t="str">
        <f t="shared" si="387"/>
        <v>normal</v>
      </c>
      <c r="L4101" s="5">
        <f t="shared" si="388"/>
        <v>0</v>
      </c>
      <c r="M4101" s="5">
        <f t="shared" si="389"/>
        <v>0</v>
      </c>
    </row>
    <row r="4102" spans="1:13">
      <c r="A4102" s="5">
        <v>5812</v>
      </c>
      <c r="B4102" s="5">
        <v>10</v>
      </c>
      <c r="C4102" s="5" t="s">
        <v>63</v>
      </c>
      <c r="D4102" s="5">
        <v>28412</v>
      </c>
      <c r="E4102" s="5">
        <v>190</v>
      </c>
      <c r="F4102" s="8">
        <f t="shared" si="384"/>
        <v>0.66873152189215823</v>
      </c>
      <c r="G4102" s="5" t="str">
        <f>IF(COUNTIFS(Q3_SQL_Error_Concentration!$A:$A,A4102,Q3_SQL_Error_Concentration!$E:$E,B4102,Q3_SQL_Error_Concentration!$F:$F,C4102)=0,"",SUMIFS(Q3_SQL_Error_Concentration!$I:$I,Q3_SQL_Error_Concentration!$A:$A,A4102,Q3_SQL_Error_Concentration!$E:$E,B4102,Q3_SQL_Error_Concentration!$F:$F,C4102))</f>
        <v/>
      </c>
      <c r="H4102" s="5" t="str">
        <f t="shared" si="385"/>
        <v/>
      </c>
      <c r="I4102" s="5">
        <f>IF(D4102&gt;=Q3_Validation!$C$2,1,0)</f>
        <v>1</v>
      </c>
      <c r="J4102" s="8">
        <f t="shared" si="386"/>
        <v>0.66873152189215823</v>
      </c>
      <c r="K4102" s="5" t="str">
        <f t="shared" si="387"/>
        <v>normal</v>
      </c>
      <c r="L4102" s="5">
        <f t="shared" si="388"/>
        <v>0</v>
      </c>
      <c r="M4102" s="5">
        <f t="shared" si="389"/>
        <v>0</v>
      </c>
    </row>
    <row r="4103" spans="1:13">
      <c r="A4103" s="5">
        <v>5812</v>
      </c>
      <c r="B4103" s="5">
        <v>10</v>
      </c>
      <c r="C4103" s="5" t="s">
        <v>62</v>
      </c>
      <c r="D4103" s="5">
        <v>41886</v>
      </c>
      <c r="E4103" s="5">
        <v>267</v>
      </c>
      <c r="F4103" s="8">
        <f t="shared" si="384"/>
        <v>0.63744449219309551</v>
      </c>
      <c r="G4103" s="5" t="str">
        <f>IF(COUNTIFS(Q3_SQL_Error_Concentration!$A:$A,A4103,Q3_SQL_Error_Concentration!$E:$E,B4103,Q3_SQL_Error_Concentration!$F:$F,C4103)=0,"",SUMIFS(Q3_SQL_Error_Concentration!$I:$I,Q3_SQL_Error_Concentration!$A:$A,A4103,Q3_SQL_Error_Concentration!$E:$E,B4103,Q3_SQL_Error_Concentration!$F:$F,C4103))</f>
        <v/>
      </c>
      <c r="H4103" s="5" t="str">
        <f t="shared" si="385"/>
        <v/>
      </c>
      <c r="I4103" s="5">
        <f>IF(D4103&gt;=Q3_Validation!$C$2,1,0)</f>
        <v>1</v>
      </c>
      <c r="J4103" s="8">
        <f t="shared" si="386"/>
        <v>0.63744449219309551</v>
      </c>
      <c r="K4103" s="5" t="str">
        <f t="shared" si="387"/>
        <v>normal</v>
      </c>
      <c r="L4103" s="5">
        <f t="shared" si="388"/>
        <v>0</v>
      </c>
      <c r="M4103" s="5">
        <f t="shared" si="389"/>
        <v>0</v>
      </c>
    </row>
    <row r="4104" spans="1:13">
      <c r="A4104" s="5">
        <v>5812</v>
      </c>
      <c r="B4104" s="5">
        <v>11</v>
      </c>
      <c r="C4104" s="5" t="s">
        <v>63</v>
      </c>
      <c r="D4104" s="5">
        <v>37990</v>
      </c>
      <c r="E4104" s="5">
        <v>279</v>
      </c>
      <c r="F4104" s="8">
        <f t="shared" si="384"/>
        <v>0.73440379047117665</v>
      </c>
      <c r="G4104" s="5" t="str">
        <f>IF(COUNTIFS(Q3_SQL_Error_Concentration!$A:$A,A4104,Q3_SQL_Error_Concentration!$E:$E,B4104,Q3_SQL_Error_Concentration!$F:$F,C4104)=0,"",SUMIFS(Q3_SQL_Error_Concentration!$I:$I,Q3_SQL_Error_Concentration!$A:$A,A4104,Q3_SQL_Error_Concentration!$E:$E,B4104,Q3_SQL_Error_Concentration!$F:$F,C4104))</f>
        <v/>
      </c>
      <c r="H4104" s="5" t="str">
        <f t="shared" si="385"/>
        <v/>
      </c>
      <c r="I4104" s="5">
        <f>IF(D4104&gt;=Q3_Validation!$C$2,1,0)</f>
        <v>1</v>
      </c>
      <c r="J4104" s="8">
        <f t="shared" si="386"/>
        <v>0.73440379047117665</v>
      </c>
      <c r="K4104" s="5" t="str">
        <f t="shared" si="387"/>
        <v>normal</v>
      </c>
      <c r="L4104" s="5">
        <f t="shared" si="388"/>
        <v>0</v>
      </c>
      <c r="M4104" s="5">
        <f t="shared" si="389"/>
        <v>0</v>
      </c>
    </row>
    <row r="4105" spans="1:13">
      <c r="A4105" s="5">
        <v>5812</v>
      </c>
      <c r="B4105" s="5">
        <v>11</v>
      </c>
      <c r="C4105" s="5" t="s">
        <v>62</v>
      </c>
      <c r="D4105" s="5">
        <v>53418</v>
      </c>
      <c r="E4105" s="5">
        <v>372</v>
      </c>
      <c r="F4105" s="8">
        <f t="shared" si="384"/>
        <v>0.69639447377288555</v>
      </c>
      <c r="G4105" s="5" t="str">
        <f>IF(COUNTIFS(Q3_SQL_Error_Concentration!$A:$A,A4105,Q3_SQL_Error_Concentration!$E:$E,B4105,Q3_SQL_Error_Concentration!$F:$F,C4105)=0,"",SUMIFS(Q3_SQL_Error_Concentration!$I:$I,Q3_SQL_Error_Concentration!$A:$A,A4105,Q3_SQL_Error_Concentration!$E:$E,B4105,Q3_SQL_Error_Concentration!$F:$F,C4105))</f>
        <v/>
      </c>
      <c r="H4105" s="5" t="str">
        <f t="shared" si="385"/>
        <v/>
      </c>
      <c r="I4105" s="5">
        <f>IF(D4105&gt;=Q3_Validation!$C$2,1,0)</f>
        <v>1</v>
      </c>
      <c r="J4105" s="8">
        <f t="shared" si="386"/>
        <v>0.69639447377288555</v>
      </c>
      <c r="K4105" s="5" t="str">
        <f t="shared" si="387"/>
        <v>normal</v>
      </c>
      <c r="L4105" s="5">
        <f t="shared" si="388"/>
        <v>0</v>
      </c>
      <c r="M4105" s="5">
        <f t="shared" si="389"/>
        <v>0</v>
      </c>
    </row>
    <row r="4106" spans="1:13">
      <c r="A4106" s="5">
        <v>5812</v>
      </c>
      <c r="B4106" s="5">
        <v>12</v>
      </c>
      <c r="C4106" s="5" t="s">
        <v>63</v>
      </c>
      <c r="D4106" s="5">
        <v>33087</v>
      </c>
      <c r="E4106" s="5">
        <v>250</v>
      </c>
      <c r="F4106" s="8">
        <f t="shared" si="384"/>
        <v>0.75558376401607885</v>
      </c>
      <c r="G4106" s="5" t="str">
        <f>IF(COUNTIFS(Q3_SQL_Error_Concentration!$A:$A,A4106,Q3_SQL_Error_Concentration!$E:$E,B4106,Q3_SQL_Error_Concentration!$F:$F,C4106)=0,"",SUMIFS(Q3_SQL_Error_Concentration!$I:$I,Q3_SQL_Error_Concentration!$A:$A,A4106,Q3_SQL_Error_Concentration!$E:$E,B4106,Q3_SQL_Error_Concentration!$F:$F,C4106))</f>
        <v/>
      </c>
      <c r="H4106" s="5" t="str">
        <f t="shared" si="385"/>
        <v/>
      </c>
      <c r="I4106" s="5">
        <f>IF(D4106&gt;=Q3_Validation!$C$2,1,0)</f>
        <v>1</v>
      </c>
      <c r="J4106" s="8">
        <f t="shared" si="386"/>
        <v>0.75558376401607885</v>
      </c>
      <c r="K4106" s="5" t="str">
        <f t="shared" si="387"/>
        <v>normal</v>
      </c>
      <c r="L4106" s="5">
        <f t="shared" si="388"/>
        <v>0</v>
      </c>
      <c r="M4106" s="5">
        <f t="shared" si="389"/>
        <v>0</v>
      </c>
    </row>
    <row r="4107" spans="1:13">
      <c r="A4107" s="5">
        <v>5812</v>
      </c>
      <c r="B4107" s="5">
        <v>12</v>
      </c>
      <c r="C4107" s="5" t="s">
        <v>62</v>
      </c>
      <c r="D4107" s="5">
        <v>51009</v>
      </c>
      <c r="E4107" s="5">
        <v>330</v>
      </c>
      <c r="F4107" s="8">
        <f t="shared" si="384"/>
        <v>0.64694465682526614</v>
      </c>
      <c r="G4107" s="5" t="str">
        <f>IF(COUNTIFS(Q3_SQL_Error_Concentration!$A:$A,A4107,Q3_SQL_Error_Concentration!$E:$E,B4107,Q3_SQL_Error_Concentration!$F:$F,C4107)=0,"",SUMIFS(Q3_SQL_Error_Concentration!$I:$I,Q3_SQL_Error_Concentration!$A:$A,A4107,Q3_SQL_Error_Concentration!$E:$E,B4107,Q3_SQL_Error_Concentration!$F:$F,C4107))</f>
        <v/>
      </c>
      <c r="H4107" s="5" t="str">
        <f t="shared" si="385"/>
        <v/>
      </c>
      <c r="I4107" s="5">
        <f>IF(D4107&gt;=Q3_Validation!$C$2,1,0)</f>
        <v>1</v>
      </c>
      <c r="J4107" s="8">
        <f t="shared" si="386"/>
        <v>0.64694465682526614</v>
      </c>
      <c r="K4107" s="5" t="str">
        <f t="shared" si="387"/>
        <v>normal</v>
      </c>
      <c r="L4107" s="5">
        <f t="shared" si="388"/>
        <v>0</v>
      </c>
      <c r="M4107" s="5">
        <f t="shared" si="389"/>
        <v>0</v>
      </c>
    </row>
    <row r="4108" spans="1:13">
      <c r="A4108" s="5">
        <v>5812</v>
      </c>
      <c r="B4108" s="5">
        <v>13</v>
      </c>
      <c r="C4108" s="5" t="s">
        <v>63</v>
      </c>
      <c r="D4108" s="5">
        <v>18818</v>
      </c>
      <c r="E4108" s="5">
        <v>157</v>
      </c>
      <c r="F4108" s="8">
        <f t="shared" si="384"/>
        <v>0.83430757785099374</v>
      </c>
      <c r="G4108" s="5" t="str">
        <f>IF(COUNTIFS(Q3_SQL_Error_Concentration!$A:$A,A4108,Q3_SQL_Error_Concentration!$E:$E,B4108,Q3_SQL_Error_Concentration!$F:$F,C4108)=0,"",SUMIFS(Q3_SQL_Error_Concentration!$I:$I,Q3_SQL_Error_Concentration!$A:$A,A4108,Q3_SQL_Error_Concentration!$E:$E,B4108,Q3_SQL_Error_Concentration!$F:$F,C4108))</f>
        <v/>
      </c>
      <c r="H4108" s="5" t="str">
        <f t="shared" si="385"/>
        <v/>
      </c>
      <c r="I4108" s="5">
        <f>IF(D4108&gt;=Q3_Validation!$C$2,1,0)</f>
        <v>1</v>
      </c>
      <c r="J4108" s="8">
        <f t="shared" si="386"/>
        <v>0.83430757785099374</v>
      </c>
      <c r="K4108" s="5" t="str">
        <f t="shared" si="387"/>
        <v>normal</v>
      </c>
      <c r="L4108" s="5">
        <f t="shared" si="388"/>
        <v>0</v>
      </c>
      <c r="M4108" s="5">
        <f t="shared" si="389"/>
        <v>0</v>
      </c>
    </row>
    <row r="4109" spans="1:13">
      <c r="A4109" s="5">
        <v>5812</v>
      </c>
      <c r="B4109" s="5">
        <v>13</v>
      </c>
      <c r="C4109" s="5" t="s">
        <v>62</v>
      </c>
      <c r="D4109" s="5">
        <v>25180</v>
      </c>
      <c r="E4109" s="5">
        <v>196</v>
      </c>
      <c r="F4109" s="8">
        <f t="shared" si="384"/>
        <v>0.77839555202541699</v>
      </c>
      <c r="G4109" s="5" t="str">
        <f>IF(COUNTIFS(Q3_SQL_Error_Concentration!$A:$A,A4109,Q3_SQL_Error_Concentration!$E:$E,B4109,Q3_SQL_Error_Concentration!$F:$F,C4109)=0,"",SUMIFS(Q3_SQL_Error_Concentration!$I:$I,Q3_SQL_Error_Concentration!$A:$A,A4109,Q3_SQL_Error_Concentration!$E:$E,B4109,Q3_SQL_Error_Concentration!$F:$F,C4109))</f>
        <v/>
      </c>
      <c r="H4109" s="5" t="str">
        <f t="shared" si="385"/>
        <v/>
      </c>
      <c r="I4109" s="5">
        <f>IF(D4109&gt;=Q3_Validation!$C$2,1,0)</f>
        <v>1</v>
      </c>
      <c r="J4109" s="8">
        <f t="shared" si="386"/>
        <v>0.77839555202541699</v>
      </c>
      <c r="K4109" s="5" t="str">
        <f t="shared" si="387"/>
        <v>normal</v>
      </c>
      <c r="L4109" s="5">
        <f t="shared" si="388"/>
        <v>0</v>
      </c>
      <c r="M4109" s="5">
        <f t="shared" si="389"/>
        <v>0</v>
      </c>
    </row>
    <row r="4110" spans="1:13">
      <c r="A4110" s="5">
        <v>5812</v>
      </c>
      <c r="B4110" s="5">
        <v>14</v>
      </c>
      <c r="C4110" s="5" t="s">
        <v>63</v>
      </c>
      <c r="D4110" s="5">
        <v>3315</v>
      </c>
      <c r="E4110" s="5">
        <v>38</v>
      </c>
      <c r="F4110" s="8">
        <f t="shared" si="384"/>
        <v>1.1463046757164403</v>
      </c>
      <c r="G4110" s="5" t="str">
        <f>IF(COUNTIFS(Q3_SQL_Error_Concentration!$A:$A,A4110,Q3_SQL_Error_Concentration!$E:$E,B4110,Q3_SQL_Error_Concentration!$F:$F,C4110)=0,"",SUMIFS(Q3_SQL_Error_Concentration!$I:$I,Q3_SQL_Error_Concentration!$A:$A,A4110,Q3_SQL_Error_Concentration!$E:$E,B4110,Q3_SQL_Error_Concentration!$F:$F,C4110))</f>
        <v/>
      </c>
      <c r="H4110" s="5" t="str">
        <f t="shared" si="385"/>
        <v/>
      </c>
      <c r="I4110" s="5">
        <f>IF(D4110&gt;=Q3_Validation!$C$2,1,0)</f>
        <v>1</v>
      </c>
      <c r="J4110" s="8">
        <f t="shared" si="386"/>
        <v>1.1463046757164403</v>
      </c>
      <c r="K4110" s="5" t="str">
        <f t="shared" si="387"/>
        <v>normal</v>
      </c>
      <c r="L4110" s="5">
        <f t="shared" si="388"/>
        <v>0</v>
      </c>
      <c r="M4110" s="5">
        <f t="shared" si="389"/>
        <v>0</v>
      </c>
    </row>
    <row r="4111" spans="1:13">
      <c r="A4111" s="5">
        <v>5812</v>
      </c>
      <c r="B4111" s="5">
        <v>14</v>
      </c>
      <c r="C4111" s="5" t="s">
        <v>62</v>
      </c>
      <c r="D4111" s="5">
        <v>4986</v>
      </c>
      <c r="E4111" s="5">
        <v>35</v>
      </c>
      <c r="F4111" s="8">
        <f t="shared" si="384"/>
        <v>0.70196550340954678</v>
      </c>
      <c r="G4111" s="5" t="str">
        <f>IF(COUNTIFS(Q3_SQL_Error_Concentration!$A:$A,A4111,Q3_SQL_Error_Concentration!$E:$E,B4111,Q3_SQL_Error_Concentration!$F:$F,C4111)=0,"",SUMIFS(Q3_SQL_Error_Concentration!$I:$I,Q3_SQL_Error_Concentration!$A:$A,A4111,Q3_SQL_Error_Concentration!$E:$E,B4111,Q3_SQL_Error_Concentration!$F:$F,C4111))</f>
        <v/>
      </c>
      <c r="H4111" s="5" t="str">
        <f t="shared" si="385"/>
        <v/>
      </c>
      <c r="I4111" s="5">
        <f>IF(D4111&gt;=Q3_Validation!$C$2,1,0)</f>
        <v>1</v>
      </c>
      <c r="J4111" s="8">
        <f t="shared" si="386"/>
        <v>0.70196550340954678</v>
      </c>
      <c r="K4111" s="5" t="str">
        <f t="shared" si="387"/>
        <v>normal</v>
      </c>
      <c r="L4111" s="5">
        <f t="shared" si="388"/>
        <v>0</v>
      </c>
      <c r="M4111" s="5">
        <f t="shared" si="389"/>
        <v>0</v>
      </c>
    </row>
    <row r="4112" spans="1:13">
      <c r="A4112" s="5">
        <v>5812</v>
      </c>
      <c r="B4112" s="5">
        <v>15</v>
      </c>
      <c r="C4112" s="5" t="s">
        <v>63</v>
      </c>
      <c r="D4112" s="5">
        <v>5342</v>
      </c>
      <c r="E4112" s="5">
        <v>49</v>
      </c>
      <c r="F4112" s="8">
        <f t="shared" si="384"/>
        <v>0.91725945338824411</v>
      </c>
      <c r="G4112" s="5" t="str">
        <f>IF(COUNTIFS(Q3_SQL_Error_Concentration!$A:$A,A4112,Q3_SQL_Error_Concentration!$E:$E,B4112,Q3_SQL_Error_Concentration!$F:$F,C4112)=0,"",SUMIFS(Q3_SQL_Error_Concentration!$I:$I,Q3_SQL_Error_Concentration!$A:$A,A4112,Q3_SQL_Error_Concentration!$E:$E,B4112,Q3_SQL_Error_Concentration!$F:$F,C4112))</f>
        <v/>
      </c>
      <c r="H4112" s="5" t="str">
        <f t="shared" si="385"/>
        <v/>
      </c>
      <c r="I4112" s="5">
        <f>IF(D4112&gt;=Q3_Validation!$C$2,1,0)</f>
        <v>1</v>
      </c>
      <c r="J4112" s="8">
        <f t="shared" si="386"/>
        <v>0.91725945338824411</v>
      </c>
      <c r="K4112" s="5" t="str">
        <f t="shared" si="387"/>
        <v>normal</v>
      </c>
      <c r="L4112" s="5">
        <f t="shared" si="388"/>
        <v>0</v>
      </c>
      <c r="M4112" s="5">
        <f t="shared" si="389"/>
        <v>0</v>
      </c>
    </row>
    <row r="4113" spans="1:13">
      <c r="A4113" s="5">
        <v>5812</v>
      </c>
      <c r="B4113" s="5">
        <v>15</v>
      </c>
      <c r="C4113" s="5" t="s">
        <v>62</v>
      </c>
      <c r="D4113" s="5">
        <v>7552</v>
      </c>
      <c r="E4113" s="5">
        <v>92</v>
      </c>
      <c r="F4113" s="8">
        <f t="shared" si="384"/>
        <v>1.2182203389830508</v>
      </c>
      <c r="G4113" s="5" t="str">
        <f>IF(COUNTIFS(Q3_SQL_Error_Concentration!$A:$A,A4113,Q3_SQL_Error_Concentration!$E:$E,B4113,Q3_SQL_Error_Concentration!$F:$F,C4113)=0,"",SUMIFS(Q3_SQL_Error_Concentration!$I:$I,Q3_SQL_Error_Concentration!$A:$A,A4113,Q3_SQL_Error_Concentration!$E:$E,B4113,Q3_SQL_Error_Concentration!$F:$F,C4113))</f>
        <v/>
      </c>
      <c r="H4113" s="5" t="str">
        <f t="shared" si="385"/>
        <v/>
      </c>
      <c r="I4113" s="5">
        <f>IF(D4113&gt;=Q3_Validation!$C$2,1,0)</f>
        <v>1</v>
      </c>
      <c r="J4113" s="8">
        <f t="shared" si="386"/>
        <v>1.2182203389830508</v>
      </c>
      <c r="K4113" s="5" t="str">
        <f t="shared" si="387"/>
        <v>normal</v>
      </c>
      <c r="L4113" s="5">
        <f t="shared" si="388"/>
        <v>0</v>
      </c>
      <c r="M4113" s="5">
        <f t="shared" si="389"/>
        <v>0</v>
      </c>
    </row>
    <row r="4114" spans="1:13">
      <c r="A4114" s="5">
        <v>5812</v>
      </c>
      <c r="B4114" s="5">
        <v>16</v>
      </c>
      <c r="C4114" s="5" t="s">
        <v>63</v>
      </c>
      <c r="D4114" s="5">
        <v>5090</v>
      </c>
      <c r="E4114" s="5">
        <v>54</v>
      </c>
      <c r="F4114" s="8">
        <f t="shared" si="384"/>
        <v>1.0609037328094302</v>
      </c>
      <c r="G4114" s="5" t="str">
        <f>IF(COUNTIFS(Q3_SQL_Error_Concentration!$A:$A,A4114,Q3_SQL_Error_Concentration!$E:$E,B4114,Q3_SQL_Error_Concentration!$F:$F,C4114)=0,"",SUMIFS(Q3_SQL_Error_Concentration!$I:$I,Q3_SQL_Error_Concentration!$A:$A,A4114,Q3_SQL_Error_Concentration!$E:$E,B4114,Q3_SQL_Error_Concentration!$F:$F,C4114))</f>
        <v/>
      </c>
      <c r="H4114" s="5" t="str">
        <f t="shared" si="385"/>
        <v/>
      </c>
      <c r="I4114" s="5">
        <f>IF(D4114&gt;=Q3_Validation!$C$2,1,0)</f>
        <v>1</v>
      </c>
      <c r="J4114" s="8">
        <f t="shared" si="386"/>
        <v>1.0609037328094302</v>
      </c>
      <c r="K4114" s="5" t="str">
        <f t="shared" si="387"/>
        <v>normal</v>
      </c>
      <c r="L4114" s="5">
        <f t="shared" si="388"/>
        <v>0</v>
      </c>
      <c r="M4114" s="5">
        <f t="shared" si="389"/>
        <v>0</v>
      </c>
    </row>
    <row r="4115" spans="1:13">
      <c r="A4115" s="5">
        <v>5812</v>
      </c>
      <c r="B4115" s="5">
        <v>16</v>
      </c>
      <c r="C4115" s="5" t="s">
        <v>62</v>
      </c>
      <c r="D4115" s="5">
        <v>7698</v>
      </c>
      <c r="E4115" s="5">
        <v>87</v>
      </c>
      <c r="F4115" s="8">
        <f t="shared" si="384"/>
        <v>1.1301636788776306</v>
      </c>
      <c r="G4115" s="5" t="str">
        <f>IF(COUNTIFS(Q3_SQL_Error_Concentration!$A:$A,A4115,Q3_SQL_Error_Concentration!$E:$E,B4115,Q3_SQL_Error_Concentration!$F:$F,C4115)=0,"",SUMIFS(Q3_SQL_Error_Concentration!$I:$I,Q3_SQL_Error_Concentration!$A:$A,A4115,Q3_SQL_Error_Concentration!$E:$E,B4115,Q3_SQL_Error_Concentration!$F:$F,C4115))</f>
        <v/>
      </c>
      <c r="H4115" s="5" t="str">
        <f t="shared" si="385"/>
        <v/>
      </c>
      <c r="I4115" s="5">
        <f>IF(D4115&gt;=Q3_Validation!$C$2,1,0)</f>
        <v>1</v>
      </c>
      <c r="J4115" s="8">
        <f t="shared" si="386"/>
        <v>1.1301636788776306</v>
      </c>
      <c r="K4115" s="5" t="str">
        <f t="shared" si="387"/>
        <v>normal</v>
      </c>
      <c r="L4115" s="5">
        <f t="shared" si="388"/>
        <v>0</v>
      </c>
      <c r="M4115" s="5">
        <f t="shared" si="389"/>
        <v>0</v>
      </c>
    </row>
    <row r="4116" spans="1:13">
      <c r="A4116" s="5">
        <v>5812</v>
      </c>
      <c r="B4116" s="5">
        <v>17</v>
      </c>
      <c r="C4116" s="5" t="s">
        <v>63</v>
      </c>
      <c r="D4116" s="5">
        <v>24454</v>
      </c>
      <c r="E4116" s="5">
        <v>360</v>
      </c>
      <c r="F4116" s="8">
        <f t="shared" si="384"/>
        <v>1.472151795207328</v>
      </c>
      <c r="G4116" s="5" t="str">
        <f>IF(COUNTIFS(Q3_SQL_Error_Concentration!$A:$A,A4116,Q3_SQL_Error_Concentration!$E:$E,B4116,Q3_SQL_Error_Concentration!$F:$F,C4116)=0,"",SUMIFS(Q3_SQL_Error_Concentration!$I:$I,Q3_SQL_Error_Concentration!$A:$A,A4116,Q3_SQL_Error_Concentration!$E:$E,B4116,Q3_SQL_Error_Concentration!$F:$F,C4116))</f>
        <v/>
      </c>
      <c r="H4116" s="5" t="str">
        <f t="shared" si="385"/>
        <v/>
      </c>
      <c r="I4116" s="5">
        <f>IF(D4116&gt;=Q3_Validation!$C$2,1,0)</f>
        <v>1</v>
      </c>
      <c r="J4116" s="8">
        <f t="shared" si="386"/>
        <v>1.472151795207328</v>
      </c>
      <c r="K4116" s="5" t="str">
        <f t="shared" si="387"/>
        <v>normal</v>
      </c>
      <c r="L4116" s="5">
        <f t="shared" si="388"/>
        <v>0</v>
      </c>
      <c r="M4116" s="5">
        <f t="shared" si="389"/>
        <v>0</v>
      </c>
    </row>
    <row r="4117" spans="1:13">
      <c r="A4117" s="5">
        <v>5812</v>
      </c>
      <c r="B4117" s="5">
        <v>17</v>
      </c>
      <c r="C4117" s="5" t="s">
        <v>62</v>
      </c>
      <c r="D4117" s="5">
        <v>41565</v>
      </c>
      <c r="E4117" s="5">
        <v>631</v>
      </c>
      <c r="F4117" s="8">
        <f t="shared" si="384"/>
        <v>1.5181041741850114</v>
      </c>
      <c r="G4117" s="5" t="str">
        <f>IF(COUNTIFS(Q3_SQL_Error_Concentration!$A:$A,A4117,Q3_SQL_Error_Concentration!$E:$E,B4117,Q3_SQL_Error_Concentration!$F:$F,C4117)=0,"",SUMIFS(Q3_SQL_Error_Concentration!$I:$I,Q3_SQL_Error_Concentration!$A:$A,A4117,Q3_SQL_Error_Concentration!$E:$E,B4117,Q3_SQL_Error_Concentration!$F:$F,C4117))</f>
        <v/>
      </c>
      <c r="H4117" s="5" t="str">
        <f t="shared" si="385"/>
        <v/>
      </c>
      <c r="I4117" s="5">
        <f>IF(D4117&gt;=Q3_Validation!$C$2,1,0)</f>
        <v>1</v>
      </c>
      <c r="J4117" s="8">
        <f t="shared" si="386"/>
        <v>1.5181041741850114</v>
      </c>
      <c r="K4117" s="5" t="str">
        <f t="shared" si="387"/>
        <v>normal</v>
      </c>
      <c r="L4117" s="5">
        <f t="shared" si="388"/>
        <v>0</v>
      </c>
      <c r="M4117" s="5">
        <f t="shared" si="389"/>
        <v>0</v>
      </c>
    </row>
    <row r="4118" spans="1:13">
      <c r="A4118" s="5">
        <v>5812</v>
      </c>
      <c r="B4118" s="5">
        <v>18</v>
      </c>
      <c r="C4118" s="5" t="s">
        <v>63</v>
      </c>
      <c r="D4118" s="5">
        <v>27922</v>
      </c>
      <c r="E4118" s="5">
        <v>476</v>
      </c>
      <c r="F4118" s="8">
        <f t="shared" si="384"/>
        <v>1.7047489434854237</v>
      </c>
      <c r="G4118" s="5" t="str">
        <f>IF(COUNTIFS(Q3_SQL_Error_Concentration!$A:$A,A4118,Q3_SQL_Error_Concentration!$E:$E,B4118,Q3_SQL_Error_Concentration!$F:$F,C4118)=0,"",SUMIFS(Q3_SQL_Error_Concentration!$I:$I,Q3_SQL_Error_Concentration!$A:$A,A4118,Q3_SQL_Error_Concentration!$E:$E,B4118,Q3_SQL_Error_Concentration!$F:$F,C4118))</f>
        <v/>
      </c>
      <c r="H4118" s="5" t="str">
        <f t="shared" si="385"/>
        <v/>
      </c>
      <c r="I4118" s="5">
        <f>IF(D4118&gt;=Q3_Validation!$C$2,1,0)</f>
        <v>1</v>
      </c>
      <c r="J4118" s="8">
        <f t="shared" si="386"/>
        <v>1.7047489434854237</v>
      </c>
      <c r="K4118" s="5" t="str">
        <f t="shared" si="387"/>
        <v>normal</v>
      </c>
      <c r="L4118" s="5">
        <f t="shared" si="388"/>
        <v>0</v>
      </c>
      <c r="M4118" s="5">
        <f t="shared" si="389"/>
        <v>0</v>
      </c>
    </row>
    <row r="4119" spans="1:13">
      <c r="A4119" s="5">
        <v>5812</v>
      </c>
      <c r="B4119" s="5">
        <v>18</v>
      </c>
      <c r="C4119" s="5" t="s">
        <v>62</v>
      </c>
      <c r="D4119" s="5">
        <v>42363</v>
      </c>
      <c r="E4119" s="5">
        <v>626</v>
      </c>
      <c r="F4119" s="8">
        <f t="shared" si="384"/>
        <v>1.4777046007128862</v>
      </c>
      <c r="G4119" s="5" t="str">
        <f>IF(COUNTIFS(Q3_SQL_Error_Concentration!$A:$A,A4119,Q3_SQL_Error_Concentration!$E:$E,B4119,Q3_SQL_Error_Concentration!$F:$F,C4119)=0,"",SUMIFS(Q3_SQL_Error_Concentration!$I:$I,Q3_SQL_Error_Concentration!$A:$A,A4119,Q3_SQL_Error_Concentration!$E:$E,B4119,Q3_SQL_Error_Concentration!$F:$F,C4119))</f>
        <v/>
      </c>
      <c r="H4119" s="5" t="str">
        <f t="shared" si="385"/>
        <v/>
      </c>
      <c r="I4119" s="5">
        <f>IF(D4119&gt;=Q3_Validation!$C$2,1,0)</f>
        <v>1</v>
      </c>
      <c r="J4119" s="8">
        <f t="shared" si="386"/>
        <v>1.4777046007128862</v>
      </c>
      <c r="K4119" s="5" t="str">
        <f t="shared" si="387"/>
        <v>normal</v>
      </c>
      <c r="L4119" s="5">
        <f t="shared" si="388"/>
        <v>0</v>
      </c>
      <c r="M4119" s="5">
        <f t="shared" si="389"/>
        <v>0</v>
      </c>
    </row>
    <row r="4120" spans="1:13">
      <c r="A4120" s="5">
        <v>5812</v>
      </c>
      <c r="B4120" s="5">
        <v>19</v>
      </c>
      <c r="C4120" s="5" t="s">
        <v>63</v>
      </c>
      <c r="D4120" s="5">
        <v>29465</v>
      </c>
      <c r="E4120" s="5">
        <v>418</v>
      </c>
      <c r="F4120" s="8">
        <f t="shared" si="384"/>
        <v>1.418632275581198</v>
      </c>
      <c r="G4120" s="5" t="str">
        <f>IF(COUNTIFS(Q3_SQL_Error_Concentration!$A:$A,A4120,Q3_SQL_Error_Concentration!$E:$E,B4120,Q3_SQL_Error_Concentration!$F:$F,C4120)=0,"",SUMIFS(Q3_SQL_Error_Concentration!$I:$I,Q3_SQL_Error_Concentration!$A:$A,A4120,Q3_SQL_Error_Concentration!$E:$E,B4120,Q3_SQL_Error_Concentration!$F:$F,C4120))</f>
        <v/>
      </c>
      <c r="H4120" s="5" t="str">
        <f t="shared" si="385"/>
        <v/>
      </c>
      <c r="I4120" s="5">
        <f>IF(D4120&gt;=Q3_Validation!$C$2,1,0)</f>
        <v>1</v>
      </c>
      <c r="J4120" s="8">
        <f t="shared" si="386"/>
        <v>1.418632275581198</v>
      </c>
      <c r="K4120" s="5" t="str">
        <f t="shared" si="387"/>
        <v>normal</v>
      </c>
      <c r="L4120" s="5">
        <f t="shared" si="388"/>
        <v>0</v>
      </c>
      <c r="M4120" s="5">
        <f t="shared" si="389"/>
        <v>0</v>
      </c>
    </row>
    <row r="4121" spans="1:13">
      <c r="A4121" s="5">
        <v>5812</v>
      </c>
      <c r="B4121" s="5">
        <v>19</v>
      </c>
      <c r="C4121" s="5" t="s">
        <v>62</v>
      </c>
      <c r="D4121" s="5">
        <v>42205</v>
      </c>
      <c r="E4121" s="5">
        <v>611</v>
      </c>
      <c r="F4121" s="8">
        <f t="shared" si="384"/>
        <v>1.4476957706432887</v>
      </c>
      <c r="G4121" s="5" t="str">
        <f>IF(COUNTIFS(Q3_SQL_Error_Concentration!$A:$A,A4121,Q3_SQL_Error_Concentration!$E:$E,B4121,Q3_SQL_Error_Concentration!$F:$F,C4121)=0,"",SUMIFS(Q3_SQL_Error_Concentration!$I:$I,Q3_SQL_Error_Concentration!$A:$A,A4121,Q3_SQL_Error_Concentration!$E:$E,B4121,Q3_SQL_Error_Concentration!$F:$F,C4121))</f>
        <v/>
      </c>
      <c r="H4121" s="5" t="str">
        <f t="shared" si="385"/>
        <v/>
      </c>
      <c r="I4121" s="5">
        <f>IF(D4121&gt;=Q3_Validation!$C$2,1,0)</f>
        <v>1</v>
      </c>
      <c r="J4121" s="8">
        <f t="shared" si="386"/>
        <v>1.4476957706432887</v>
      </c>
      <c r="K4121" s="5" t="str">
        <f t="shared" si="387"/>
        <v>normal</v>
      </c>
      <c r="L4121" s="5">
        <f t="shared" si="388"/>
        <v>0</v>
      </c>
      <c r="M4121" s="5">
        <f t="shared" si="389"/>
        <v>0</v>
      </c>
    </row>
    <row r="4122" spans="1:13">
      <c r="A4122" s="5">
        <v>5812</v>
      </c>
      <c r="B4122" s="5">
        <v>20</v>
      </c>
      <c r="C4122" s="5" t="s">
        <v>63</v>
      </c>
      <c r="D4122" s="5">
        <v>24635</v>
      </c>
      <c r="E4122" s="5">
        <v>357</v>
      </c>
      <c r="F4122" s="8">
        <f t="shared" si="384"/>
        <v>1.4491577024558555</v>
      </c>
      <c r="G4122" s="5" t="str">
        <f>IF(COUNTIFS(Q3_SQL_Error_Concentration!$A:$A,A4122,Q3_SQL_Error_Concentration!$E:$E,B4122,Q3_SQL_Error_Concentration!$F:$F,C4122)=0,"",SUMIFS(Q3_SQL_Error_Concentration!$I:$I,Q3_SQL_Error_Concentration!$A:$A,A4122,Q3_SQL_Error_Concentration!$E:$E,B4122,Q3_SQL_Error_Concentration!$F:$F,C4122))</f>
        <v/>
      </c>
      <c r="H4122" s="5" t="str">
        <f t="shared" si="385"/>
        <v/>
      </c>
      <c r="I4122" s="5">
        <f>IF(D4122&gt;=Q3_Validation!$C$2,1,0)</f>
        <v>1</v>
      </c>
      <c r="J4122" s="8">
        <f t="shared" si="386"/>
        <v>1.4491577024558555</v>
      </c>
      <c r="K4122" s="5" t="str">
        <f t="shared" si="387"/>
        <v>normal</v>
      </c>
      <c r="L4122" s="5">
        <f t="shared" si="388"/>
        <v>0</v>
      </c>
      <c r="M4122" s="5">
        <f t="shared" si="389"/>
        <v>0</v>
      </c>
    </row>
    <row r="4123" spans="1:13">
      <c r="A4123" s="5">
        <v>5812</v>
      </c>
      <c r="B4123" s="5">
        <v>20</v>
      </c>
      <c r="C4123" s="5" t="s">
        <v>62</v>
      </c>
      <c r="D4123" s="5">
        <v>39885</v>
      </c>
      <c r="E4123" s="5">
        <v>600</v>
      </c>
      <c r="F4123" s="8">
        <f t="shared" si="384"/>
        <v>1.5043249341857841</v>
      </c>
      <c r="G4123" s="5" t="str">
        <f>IF(COUNTIFS(Q3_SQL_Error_Concentration!$A:$A,A4123,Q3_SQL_Error_Concentration!$E:$E,B4123,Q3_SQL_Error_Concentration!$F:$F,C4123)=0,"",SUMIFS(Q3_SQL_Error_Concentration!$I:$I,Q3_SQL_Error_Concentration!$A:$A,A4123,Q3_SQL_Error_Concentration!$E:$E,B4123,Q3_SQL_Error_Concentration!$F:$F,C4123))</f>
        <v/>
      </c>
      <c r="H4123" s="5" t="str">
        <f t="shared" si="385"/>
        <v/>
      </c>
      <c r="I4123" s="5">
        <f>IF(D4123&gt;=Q3_Validation!$C$2,1,0)</f>
        <v>1</v>
      </c>
      <c r="J4123" s="8">
        <f t="shared" si="386"/>
        <v>1.5043249341857841</v>
      </c>
      <c r="K4123" s="5" t="str">
        <f t="shared" si="387"/>
        <v>normal</v>
      </c>
      <c r="L4123" s="5">
        <f t="shared" si="388"/>
        <v>0</v>
      </c>
      <c r="M4123" s="5">
        <f t="shared" si="389"/>
        <v>0</v>
      </c>
    </row>
    <row r="4124" spans="1:13">
      <c r="A4124" s="5">
        <v>5812</v>
      </c>
      <c r="B4124" s="5">
        <v>21</v>
      </c>
      <c r="C4124" s="5" t="s">
        <v>63</v>
      </c>
      <c r="D4124" s="5">
        <v>25863</v>
      </c>
      <c r="E4124" s="5">
        <v>367</v>
      </c>
      <c r="F4124" s="8">
        <f t="shared" si="384"/>
        <v>1.4190155821057109</v>
      </c>
      <c r="G4124" s="5" t="str">
        <f>IF(COUNTIFS(Q3_SQL_Error_Concentration!$A:$A,A4124,Q3_SQL_Error_Concentration!$E:$E,B4124,Q3_SQL_Error_Concentration!$F:$F,C4124)=0,"",SUMIFS(Q3_SQL_Error_Concentration!$I:$I,Q3_SQL_Error_Concentration!$A:$A,A4124,Q3_SQL_Error_Concentration!$E:$E,B4124,Q3_SQL_Error_Concentration!$F:$F,C4124))</f>
        <v/>
      </c>
      <c r="H4124" s="5" t="str">
        <f t="shared" si="385"/>
        <v/>
      </c>
      <c r="I4124" s="5">
        <f>IF(D4124&gt;=Q3_Validation!$C$2,1,0)</f>
        <v>1</v>
      </c>
      <c r="J4124" s="8">
        <f t="shared" si="386"/>
        <v>1.4190155821057109</v>
      </c>
      <c r="K4124" s="5" t="str">
        <f t="shared" si="387"/>
        <v>normal</v>
      </c>
      <c r="L4124" s="5">
        <f t="shared" si="388"/>
        <v>0</v>
      </c>
      <c r="M4124" s="5">
        <f t="shared" si="389"/>
        <v>0</v>
      </c>
    </row>
    <row r="4125" spans="1:13">
      <c r="A4125" s="5">
        <v>5812</v>
      </c>
      <c r="B4125" s="5">
        <v>21</v>
      </c>
      <c r="C4125" s="5" t="s">
        <v>62</v>
      </c>
      <c r="D4125" s="5">
        <v>36909</v>
      </c>
      <c r="E4125" s="5">
        <v>512</v>
      </c>
      <c r="F4125" s="8">
        <f t="shared" si="384"/>
        <v>1.3871955349643719</v>
      </c>
      <c r="G4125" s="5" t="str">
        <f>IF(COUNTIFS(Q3_SQL_Error_Concentration!$A:$A,A4125,Q3_SQL_Error_Concentration!$E:$E,B4125,Q3_SQL_Error_Concentration!$F:$F,C4125)=0,"",SUMIFS(Q3_SQL_Error_Concentration!$I:$I,Q3_SQL_Error_Concentration!$A:$A,A4125,Q3_SQL_Error_Concentration!$E:$E,B4125,Q3_SQL_Error_Concentration!$F:$F,C4125))</f>
        <v/>
      </c>
      <c r="H4125" s="5" t="str">
        <f t="shared" si="385"/>
        <v/>
      </c>
      <c r="I4125" s="5">
        <f>IF(D4125&gt;=Q3_Validation!$C$2,1,0)</f>
        <v>1</v>
      </c>
      <c r="J4125" s="8">
        <f t="shared" si="386"/>
        <v>1.3871955349643719</v>
      </c>
      <c r="K4125" s="5" t="str">
        <f t="shared" si="387"/>
        <v>normal</v>
      </c>
      <c r="L4125" s="5">
        <f t="shared" si="388"/>
        <v>0</v>
      </c>
      <c r="M4125" s="5">
        <f t="shared" si="389"/>
        <v>0</v>
      </c>
    </row>
    <row r="4126" spans="1:13">
      <c r="A4126" s="5">
        <v>5812</v>
      </c>
      <c r="B4126" s="5">
        <v>22</v>
      </c>
      <c r="C4126" s="5" t="s">
        <v>63</v>
      </c>
      <c r="D4126" s="5">
        <v>26816</v>
      </c>
      <c r="E4126" s="5">
        <v>429</v>
      </c>
      <c r="F4126" s="8">
        <f t="shared" si="384"/>
        <v>1.599791169451074</v>
      </c>
      <c r="G4126" s="5" t="str">
        <f>IF(COUNTIFS(Q3_SQL_Error_Concentration!$A:$A,A4126,Q3_SQL_Error_Concentration!$E:$E,B4126,Q3_SQL_Error_Concentration!$F:$F,C4126)=0,"",SUMIFS(Q3_SQL_Error_Concentration!$I:$I,Q3_SQL_Error_Concentration!$A:$A,A4126,Q3_SQL_Error_Concentration!$E:$E,B4126,Q3_SQL_Error_Concentration!$F:$F,C4126))</f>
        <v/>
      </c>
      <c r="H4126" s="5" t="str">
        <f t="shared" si="385"/>
        <v/>
      </c>
      <c r="I4126" s="5">
        <f>IF(D4126&gt;=Q3_Validation!$C$2,1,0)</f>
        <v>1</v>
      </c>
      <c r="J4126" s="8">
        <f t="shared" si="386"/>
        <v>1.599791169451074</v>
      </c>
      <c r="K4126" s="5" t="str">
        <f t="shared" si="387"/>
        <v>normal</v>
      </c>
      <c r="L4126" s="5">
        <f t="shared" si="388"/>
        <v>0</v>
      </c>
      <c r="M4126" s="5">
        <f t="shared" si="389"/>
        <v>0</v>
      </c>
    </row>
    <row r="4127" spans="1:13">
      <c r="A4127" s="5">
        <v>5812</v>
      </c>
      <c r="B4127" s="5">
        <v>22</v>
      </c>
      <c r="C4127" s="5" t="s">
        <v>62</v>
      </c>
      <c r="D4127" s="5">
        <v>35631</v>
      </c>
      <c r="E4127" s="5">
        <v>479</v>
      </c>
      <c r="F4127" s="8">
        <f t="shared" si="384"/>
        <v>1.3443349891948022</v>
      </c>
      <c r="G4127" s="5" t="str">
        <f>IF(COUNTIFS(Q3_SQL_Error_Concentration!$A:$A,A4127,Q3_SQL_Error_Concentration!$E:$E,B4127,Q3_SQL_Error_Concentration!$F:$F,C4127)=0,"",SUMIFS(Q3_SQL_Error_Concentration!$I:$I,Q3_SQL_Error_Concentration!$A:$A,A4127,Q3_SQL_Error_Concentration!$E:$E,B4127,Q3_SQL_Error_Concentration!$F:$F,C4127))</f>
        <v/>
      </c>
      <c r="H4127" s="5" t="str">
        <f t="shared" si="385"/>
        <v/>
      </c>
      <c r="I4127" s="5">
        <f>IF(D4127&gt;=Q3_Validation!$C$2,1,0)</f>
        <v>1</v>
      </c>
      <c r="J4127" s="8">
        <f t="shared" si="386"/>
        <v>1.3443349891948022</v>
      </c>
      <c r="K4127" s="5" t="str">
        <f t="shared" si="387"/>
        <v>normal</v>
      </c>
      <c r="L4127" s="5">
        <f t="shared" si="388"/>
        <v>0</v>
      </c>
      <c r="M4127" s="5">
        <f t="shared" si="389"/>
        <v>0</v>
      </c>
    </row>
    <row r="4128" spans="1:13">
      <c r="A4128" s="5">
        <v>5812</v>
      </c>
      <c r="B4128" s="5">
        <v>23</v>
      </c>
      <c r="C4128" s="5" t="s">
        <v>63</v>
      </c>
      <c r="D4128" s="5">
        <v>3917</v>
      </c>
      <c r="E4128" s="5">
        <v>45</v>
      </c>
      <c r="F4128" s="8">
        <f t="shared" si="384"/>
        <v>1.1488383967321929</v>
      </c>
      <c r="G4128" s="5" t="str">
        <f>IF(COUNTIFS(Q3_SQL_Error_Concentration!$A:$A,A4128,Q3_SQL_Error_Concentration!$E:$E,B4128,Q3_SQL_Error_Concentration!$F:$F,C4128)=0,"",SUMIFS(Q3_SQL_Error_Concentration!$I:$I,Q3_SQL_Error_Concentration!$A:$A,A4128,Q3_SQL_Error_Concentration!$E:$E,B4128,Q3_SQL_Error_Concentration!$F:$F,C4128))</f>
        <v/>
      </c>
      <c r="H4128" s="5" t="str">
        <f t="shared" si="385"/>
        <v/>
      </c>
      <c r="I4128" s="5">
        <f>IF(D4128&gt;=Q3_Validation!$C$2,1,0)</f>
        <v>1</v>
      </c>
      <c r="J4128" s="8">
        <f t="shared" si="386"/>
        <v>1.1488383967321929</v>
      </c>
      <c r="K4128" s="5" t="str">
        <f t="shared" si="387"/>
        <v>normal</v>
      </c>
      <c r="L4128" s="5">
        <f t="shared" si="388"/>
        <v>0</v>
      </c>
      <c r="M4128" s="5">
        <f t="shared" si="389"/>
        <v>0</v>
      </c>
    </row>
    <row r="4129" spans="1:13">
      <c r="A4129" s="5">
        <v>5812</v>
      </c>
      <c r="B4129" s="5">
        <v>23</v>
      </c>
      <c r="C4129" s="5" t="s">
        <v>62</v>
      </c>
      <c r="D4129" s="5">
        <v>4673</v>
      </c>
      <c r="E4129" s="5">
        <v>46</v>
      </c>
      <c r="F4129" s="8">
        <f t="shared" si="384"/>
        <v>0.98437834367643917</v>
      </c>
      <c r="G4129" s="5" t="str">
        <f>IF(COUNTIFS(Q3_SQL_Error_Concentration!$A:$A,A4129,Q3_SQL_Error_Concentration!$E:$E,B4129,Q3_SQL_Error_Concentration!$F:$F,C4129)=0,"",SUMIFS(Q3_SQL_Error_Concentration!$I:$I,Q3_SQL_Error_Concentration!$A:$A,A4129,Q3_SQL_Error_Concentration!$E:$E,B4129,Q3_SQL_Error_Concentration!$F:$F,C4129))</f>
        <v/>
      </c>
      <c r="H4129" s="5" t="str">
        <f t="shared" si="385"/>
        <v/>
      </c>
      <c r="I4129" s="5">
        <f>IF(D4129&gt;=Q3_Validation!$C$2,1,0)</f>
        <v>1</v>
      </c>
      <c r="J4129" s="8">
        <f t="shared" si="386"/>
        <v>0.98437834367643917</v>
      </c>
      <c r="K4129" s="5" t="str">
        <f t="shared" si="387"/>
        <v>normal</v>
      </c>
      <c r="L4129" s="5">
        <f t="shared" si="388"/>
        <v>0</v>
      </c>
      <c r="M4129" s="5">
        <f t="shared" si="389"/>
        <v>0</v>
      </c>
    </row>
    <row r="4130" spans="1:13">
      <c r="A4130" s="5">
        <v>5813</v>
      </c>
      <c r="B4130" s="5">
        <v>0</v>
      </c>
      <c r="C4130" s="5" t="s">
        <v>63</v>
      </c>
      <c r="D4130" s="5">
        <v>3196</v>
      </c>
      <c r="E4130" s="5">
        <v>29</v>
      </c>
      <c r="F4130" s="8">
        <f t="shared" si="384"/>
        <v>0.90738423028785986</v>
      </c>
      <c r="G4130" s="5" t="str">
        <f>IF(COUNTIFS(Q3_SQL_Error_Concentration!$A:$A,A4130,Q3_SQL_Error_Concentration!$E:$E,B4130,Q3_SQL_Error_Concentration!$F:$F,C4130)=0,"",SUMIFS(Q3_SQL_Error_Concentration!$I:$I,Q3_SQL_Error_Concentration!$A:$A,A4130,Q3_SQL_Error_Concentration!$E:$E,B4130,Q3_SQL_Error_Concentration!$F:$F,C4130))</f>
        <v/>
      </c>
      <c r="H4130" s="5" t="str">
        <f t="shared" si="385"/>
        <v/>
      </c>
      <c r="I4130" s="5">
        <f>IF(D4130&gt;=Q3_Validation!$C$2,1,0)</f>
        <v>1</v>
      </c>
      <c r="J4130" s="8">
        <f t="shared" si="386"/>
        <v>0.90738423028785986</v>
      </c>
      <c r="K4130" s="5" t="str">
        <f t="shared" si="387"/>
        <v>normal</v>
      </c>
      <c r="L4130" s="5">
        <f t="shared" si="388"/>
        <v>0</v>
      </c>
      <c r="M4130" s="5">
        <f t="shared" si="389"/>
        <v>0</v>
      </c>
    </row>
    <row r="4131" spans="1:13">
      <c r="A4131" s="5">
        <v>5813</v>
      </c>
      <c r="B4131" s="5">
        <v>0</v>
      </c>
      <c r="C4131" s="5" t="s">
        <v>62</v>
      </c>
      <c r="D4131" s="5">
        <v>3989</v>
      </c>
      <c r="E4131" s="5">
        <v>38</v>
      </c>
      <c r="F4131" s="8">
        <f t="shared" si="384"/>
        <v>0.95261970418651287</v>
      </c>
      <c r="G4131" s="5" t="str">
        <f>IF(COUNTIFS(Q3_SQL_Error_Concentration!$A:$A,A4131,Q3_SQL_Error_Concentration!$E:$E,B4131,Q3_SQL_Error_Concentration!$F:$F,C4131)=0,"",SUMIFS(Q3_SQL_Error_Concentration!$I:$I,Q3_SQL_Error_Concentration!$A:$A,A4131,Q3_SQL_Error_Concentration!$E:$E,B4131,Q3_SQL_Error_Concentration!$F:$F,C4131))</f>
        <v/>
      </c>
      <c r="H4131" s="5" t="str">
        <f t="shared" si="385"/>
        <v/>
      </c>
      <c r="I4131" s="5">
        <f>IF(D4131&gt;=Q3_Validation!$C$2,1,0)</f>
        <v>1</v>
      </c>
      <c r="J4131" s="8">
        <f t="shared" si="386"/>
        <v>0.95261970418651287</v>
      </c>
      <c r="K4131" s="5" t="str">
        <f t="shared" si="387"/>
        <v>normal</v>
      </c>
      <c r="L4131" s="5">
        <f t="shared" si="388"/>
        <v>0</v>
      </c>
      <c r="M4131" s="5">
        <f t="shared" si="389"/>
        <v>0</v>
      </c>
    </row>
    <row r="4132" spans="1:13">
      <c r="A4132" s="5">
        <v>5813</v>
      </c>
      <c r="B4132" s="5">
        <v>1</v>
      </c>
      <c r="C4132" s="5" t="s">
        <v>63</v>
      </c>
      <c r="D4132" s="5">
        <v>3752</v>
      </c>
      <c r="E4132" s="5">
        <v>35</v>
      </c>
      <c r="F4132" s="8">
        <f t="shared" si="384"/>
        <v>0.93283582089552242</v>
      </c>
      <c r="G4132" s="5" t="str">
        <f>IF(COUNTIFS(Q3_SQL_Error_Concentration!$A:$A,A4132,Q3_SQL_Error_Concentration!$E:$E,B4132,Q3_SQL_Error_Concentration!$F:$F,C4132)=0,"",SUMIFS(Q3_SQL_Error_Concentration!$I:$I,Q3_SQL_Error_Concentration!$A:$A,A4132,Q3_SQL_Error_Concentration!$E:$E,B4132,Q3_SQL_Error_Concentration!$F:$F,C4132))</f>
        <v/>
      </c>
      <c r="H4132" s="5" t="str">
        <f t="shared" si="385"/>
        <v/>
      </c>
      <c r="I4132" s="5">
        <f>IF(D4132&gt;=Q3_Validation!$C$2,1,0)</f>
        <v>1</v>
      </c>
      <c r="J4132" s="8">
        <f t="shared" si="386"/>
        <v>0.93283582089552242</v>
      </c>
      <c r="K4132" s="5" t="str">
        <f t="shared" si="387"/>
        <v>normal</v>
      </c>
      <c r="L4132" s="5">
        <f t="shared" si="388"/>
        <v>0</v>
      </c>
      <c r="M4132" s="5">
        <f t="shared" si="389"/>
        <v>0</v>
      </c>
    </row>
    <row r="4133" spans="1:13">
      <c r="A4133" s="5">
        <v>5813</v>
      </c>
      <c r="B4133" s="5">
        <v>1</v>
      </c>
      <c r="C4133" s="5" t="s">
        <v>62</v>
      </c>
      <c r="D4133" s="5">
        <v>4939</v>
      </c>
      <c r="E4133" s="5">
        <v>42</v>
      </c>
      <c r="F4133" s="8">
        <f t="shared" si="384"/>
        <v>0.85037456975096171</v>
      </c>
      <c r="G4133" s="5" t="str">
        <f>IF(COUNTIFS(Q3_SQL_Error_Concentration!$A:$A,A4133,Q3_SQL_Error_Concentration!$E:$E,B4133,Q3_SQL_Error_Concentration!$F:$F,C4133)=0,"",SUMIFS(Q3_SQL_Error_Concentration!$I:$I,Q3_SQL_Error_Concentration!$A:$A,A4133,Q3_SQL_Error_Concentration!$E:$E,B4133,Q3_SQL_Error_Concentration!$F:$F,C4133))</f>
        <v/>
      </c>
      <c r="H4133" s="5" t="str">
        <f t="shared" si="385"/>
        <v/>
      </c>
      <c r="I4133" s="5">
        <f>IF(D4133&gt;=Q3_Validation!$C$2,1,0)</f>
        <v>1</v>
      </c>
      <c r="J4133" s="8">
        <f t="shared" si="386"/>
        <v>0.85037456975096171</v>
      </c>
      <c r="K4133" s="5" t="str">
        <f t="shared" si="387"/>
        <v>normal</v>
      </c>
      <c r="L4133" s="5">
        <f t="shared" si="388"/>
        <v>0</v>
      </c>
      <c r="M4133" s="5">
        <f t="shared" si="389"/>
        <v>0</v>
      </c>
    </row>
    <row r="4134" spans="1:13">
      <c r="A4134" s="5">
        <v>5813</v>
      </c>
      <c r="B4134" s="5">
        <v>2</v>
      </c>
      <c r="C4134" s="5" t="s">
        <v>63</v>
      </c>
      <c r="D4134" s="5">
        <v>1936</v>
      </c>
      <c r="E4134" s="5">
        <v>14</v>
      </c>
      <c r="F4134" s="8">
        <f t="shared" si="384"/>
        <v>0.72314049586776863</v>
      </c>
      <c r="G4134" s="5" t="str">
        <f>IF(COUNTIFS(Q3_SQL_Error_Concentration!$A:$A,A4134,Q3_SQL_Error_Concentration!$E:$E,B4134,Q3_SQL_Error_Concentration!$F:$F,C4134)=0,"",SUMIFS(Q3_SQL_Error_Concentration!$I:$I,Q3_SQL_Error_Concentration!$A:$A,A4134,Q3_SQL_Error_Concentration!$E:$E,B4134,Q3_SQL_Error_Concentration!$F:$F,C4134))</f>
        <v/>
      </c>
      <c r="H4134" s="5" t="str">
        <f t="shared" si="385"/>
        <v/>
      </c>
      <c r="I4134" s="5">
        <f>IF(D4134&gt;=Q3_Validation!$C$2,1,0)</f>
        <v>1</v>
      </c>
      <c r="J4134" s="8">
        <f t="shared" si="386"/>
        <v>0.72314049586776863</v>
      </c>
      <c r="K4134" s="5" t="str">
        <f t="shared" si="387"/>
        <v>normal</v>
      </c>
      <c r="L4134" s="5">
        <f t="shared" si="388"/>
        <v>0</v>
      </c>
      <c r="M4134" s="5">
        <f t="shared" si="389"/>
        <v>0</v>
      </c>
    </row>
    <row r="4135" spans="1:13">
      <c r="A4135" s="5">
        <v>5813</v>
      </c>
      <c r="B4135" s="5">
        <v>2</v>
      </c>
      <c r="C4135" s="5" t="s">
        <v>62</v>
      </c>
      <c r="D4135" s="5">
        <v>2004</v>
      </c>
      <c r="E4135" s="5">
        <v>19</v>
      </c>
      <c r="F4135" s="8">
        <f t="shared" si="384"/>
        <v>0.94810379241516962</v>
      </c>
      <c r="G4135" s="5" t="str">
        <f>IF(COUNTIFS(Q3_SQL_Error_Concentration!$A:$A,A4135,Q3_SQL_Error_Concentration!$E:$E,B4135,Q3_SQL_Error_Concentration!$F:$F,C4135)=0,"",SUMIFS(Q3_SQL_Error_Concentration!$I:$I,Q3_SQL_Error_Concentration!$A:$A,A4135,Q3_SQL_Error_Concentration!$E:$E,B4135,Q3_SQL_Error_Concentration!$F:$F,C4135))</f>
        <v/>
      </c>
      <c r="H4135" s="5" t="str">
        <f t="shared" si="385"/>
        <v/>
      </c>
      <c r="I4135" s="5">
        <f>IF(D4135&gt;=Q3_Validation!$C$2,1,0)</f>
        <v>1</v>
      </c>
      <c r="J4135" s="8">
        <f t="shared" si="386"/>
        <v>0.94810379241516962</v>
      </c>
      <c r="K4135" s="5" t="str">
        <f t="shared" si="387"/>
        <v>normal</v>
      </c>
      <c r="L4135" s="5">
        <f t="shared" si="388"/>
        <v>0</v>
      </c>
      <c r="M4135" s="5">
        <f t="shared" si="389"/>
        <v>0</v>
      </c>
    </row>
    <row r="4136" spans="1:13">
      <c r="A4136" s="5">
        <v>5813</v>
      </c>
      <c r="B4136" s="5">
        <v>3</v>
      </c>
      <c r="C4136" s="5" t="s">
        <v>63</v>
      </c>
      <c r="D4136" s="5">
        <v>1261</v>
      </c>
      <c r="E4136" s="5">
        <v>9</v>
      </c>
      <c r="F4136" s="8">
        <f t="shared" si="384"/>
        <v>0.71371927042030137</v>
      </c>
      <c r="G4136" s="5" t="str">
        <f>IF(COUNTIFS(Q3_SQL_Error_Concentration!$A:$A,A4136,Q3_SQL_Error_Concentration!$E:$E,B4136,Q3_SQL_Error_Concentration!$F:$F,C4136)=0,"",SUMIFS(Q3_SQL_Error_Concentration!$I:$I,Q3_SQL_Error_Concentration!$A:$A,A4136,Q3_SQL_Error_Concentration!$E:$E,B4136,Q3_SQL_Error_Concentration!$F:$F,C4136))</f>
        <v/>
      </c>
      <c r="H4136" s="5" t="str">
        <f t="shared" si="385"/>
        <v/>
      </c>
      <c r="I4136" s="5">
        <f>IF(D4136&gt;=Q3_Validation!$C$2,1,0)</f>
        <v>1</v>
      </c>
      <c r="J4136" s="8">
        <f t="shared" si="386"/>
        <v>0.71371927042030137</v>
      </c>
      <c r="K4136" s="5" t="str">
        <f t="shared" si="387"/>
        <v>normal</v>
      </c>
      <c r="L4136" s="5">
        <f t="shared" si="388"/>
        <v>0</v>
      </c>
      <c r="M4136" s="5">
        <f t="shared" si="389"/>
        <v>0</v>
      </c>
    </row>
    <row r="4137" spans="1:13">
      <c r="A4137" s="5">
        <v>5813</v>
      </c>
      <c r="B4137" s="5">
        <v>3</v>
      </c>
      <c r="C4137" s="5" t="s">
        <v>62</v>
      </c>
      <c r="D4137" s="5">
        <v>1826</v>
      </c>
      <c r="E4137" s="5">
        <v>21</v>
      </c>
      <c r="F4137" s="8">
        <f t="shared" si="384"/>
        <v>1.1500547645125958</v>
      </c>
      <c r="G4137" s="5" t="str">
        <f>IF(COUNTIFS(Q3_SQL_Error_Concentration!$A:$A,A4137,Q3_SQL_Error_Concentration!$E:$E,B4137,Q3_SQL_Error_Concentration!$F:$F,C4137)=0,"",SUMIFS(Q3_SQL_Error_Concentration!$I:$I,Q3_SQL_Error_Concentration!$A:$A,A4137,Q3_SQL_Error_Concentration!$E:$E,B4137,Q3_SQL_Error_Concentration!$F:$F,C4137))</f>
        <v/>
      </c>
      <c r="H4137" s="5" t="str">
        <f t="shared" si="385"/>
        <v/>
      </c>
      <c r="I4137" s="5">
        <f>IF(D4137&gt;=Q3_Validation!$C$2,1,0)</f>
        <v>1</v>
      </c>
      <c r="J4137" s="8">
        <f t="shared" si="386"/>
        <v>1.1500547645125958</v>
      </c>
      <c r="K4137" s="5" t="str">
        <f t="shared" si="387"/>
        <v>normal</v>
      </c>
      <c r="L4137" s="5">
        <f t="shared" si="388"/>
        <v>0</v>
      </c>
      <c r="M4137" s="5">
        <f t="shared" si="389"/>
        <v>0</v>
      </c>
    </row>
    <row r="4138" spans="1:13">
      <c r="A4138" s="5">
        <v>5813</v>
      </c>
      <c r="B4138" s="5">
        <v>4</v>
      </c>
      <c r="C4138" s="5" t="s">
        <v>63</v>
      </c>
      <c r="D4138" s="5">
        <v>1133</v>
      </c>
      <c r="E4138" s="5">
        <v>13</v>
      </c>
      <c r="F4138" s="8">
        <f t="shared" si="384"/>
        <v>1.1473962930273609</v>
      </c>
      <c r="G4138" s="5" t="str">
        <f>IF(COUNTIFS(Q3_SQL_Error_Concentration!$A:$A,A4138,Q3_SQL_Error_Concentration!$E:$E,B4138,Q3_SQL_Error_Concentration!$F:$F,C4138)=0,"",SUMIFS(Q3_SQL_Error_Concentration!$I:$I,Q3_SQL_Error_Concentration!$A:$A,A4138,Q3_SQL_Error_Concentration!$E:$E,B4138,Q3_SQL_Error_Concentration!$F:$F,C4138))</f>
        <v/>
      </c>
      <c r="H4138" s="5" t="str">
        <f t="shared" si="385"/>
        <v/>
      </c>
      <c r="I4138" s="5">
        <f>IF(D4138&gt;=Q3_Validation!$C$2,1,0)</f>
        <v>1</v>
      </c>
      <c r="J4138" s="8">
        <f t="shared" si="386"/>
        <v>1.1473962930273609</v>
      </c>
      <c r="K4138" s="5" t="str">
        <f t="shared" si="387"/>
        <v>normal</v>
      </c>
      <c r="L4138" s="5">
        <f t="shared" si="388"/>
        <v>0</v>
      </c>
      <c r="M4138" s="5">
        <f t="shared" si="389"/>
        <v>0</v>
      </c>
    </row>
    <row r="4139" spans="1:13">
      <c r="A4139" s="5">
        <v>5813</v>
      </c>
      <c r="B4139" s="5">
        <v>4</v>
      </c>
      <c r="C4139" s="5" t="s">
        <v>62</v>
      </c>
      <c r="D4139" s="5">
        <v>2652</v>
      </c>
      <c r="E4139" s="5">
        <v>37</v>
      </c>
      <c r="F4139" s="8">
        <f t="shared" si="384"/>
        <v>1.3951734539969833</v>
      </c>
      <c r="G4139" s="5" t="str">
        <f>IF(COUNTIFS(Q3_SQL_Error_Concentration!$A:$A,A4139,Q3_SQL_Error_Concentration!$E:$E,B4139,Q3_SQL_Error_Concentration!$F:$F,C4139)=0,"",SUMIFS(Q3_SQL_Error_Concentration!$I:$I,Q3_SQL_Error_Concentration!$A:$A,A4139,Q3_SQL_Error_Concentration!$E:$E,B4139,Q3_SQL_Error_Concentration!$F:$F,C4139))</f>
        <v/>
      </c>
      <c r="H4139" s="5" t="str">
        <f t="shared" si="385"/>
        <v/>
      </c>
      <c r="I4139" s="5">
        <f>IF(D4139&gt;=Q3_Validation!$C$2,1,0)</f>
        <v>1</v>
      </c>
      <c r="J4139" s="8">
        <f t="shared" si="386"/>
        <v>1.3951734539969833</v>
      </c>
      <c r="K4139" s="5" t="str">
        <f t="shared" si="387"/>
        <v>normal</v>
      </c>
      <c r="L4139" s="5">
        <f t="shared" si="388"/>
        <v>0</v>
      </c>
      <c r="M4139" s="5">
        <f t="shared" si="389"/>
        <v>0</v>
      </c>
    </row>
    <row r="4140" spans="1:13">
      <c r="A4140" s="5">
        <v>5813</v>
      </c>
      <c r="B4140" s="5">
        <v>5</v>
      </c>
      <c r="C4140" s="5" t="s">
        <v>63</v>
      </c>
      <c r="D4140" s="5">
        <v>3431</v>
      </c>
      <c r="E4140" s="5">
        <v>30</v>
      </c>
      <c r="F4140" s="8">
        <f t="shared" si="384"/>
        <v>0.87438064704167884</v>
      </c>
      <c r="G4140" s="5" t="str">
        <f>IF(COUNTIFS(Q3_SQL_Error_Concentration!$A:$A,A4140,Q3_SQL_Error_Concentration!$E:$E,B4140,Q3_SQL_Error_Concentration!$F:$F,C4140)=0,"",SUMIFS(Q3_SQL_Error_Concentration!$I:$I,Q3_SQL_Error_Concentration!$A:$A,A4140,Q3_SQL_Error_Concentration!$E:$E,B4140,Q3_SQL_Error_Concentration!$F:$F,C4140))</f>
        <v/>
      </c>
      <c r="H4140" s="5" t="str">
        <f t="shared" si="385"/>
        <v/>
      </c>
      <c r="I4140" s="5">
        <f>IF(D4140&gt;=Q3_Validation!$C$2,1,0)</f>
        <v>1</v>
      </c>
      <c r="J4140" s="8">
        <f t="shared" si="386"/>
        <v>0.87438064704167884</v>
      </c>
      <c r="K4140" s="5" t="str">
        <f t="shared" si="387"/>
        <v>normal</v>
      </c>
      <c r="L4140" s="5">
        <f t="shared" si="388"/>
        <v>0</v>
      </c>
      <c r="M4140" s="5">
        <f t="shared" si="389"/>
        <v>0</v>
      </c>
    </row>
    <row r="4141" spans="1:13">
      <c r="A4141" s="5">
        <v>5813</v>
      </c>
      <c r="B4141" s="5">
        <v>5</v>
      </c>
      <c r="C4141" s="5" t="s">
        <v>62</v>
      </c>
      <c r="D4141" s="5">
        <v>5304</v>
      </c>
      <c r="E4141" s="5">
        <v>44</v>
      </c>
      <c r="F4141" s="8">
        <f t="shared" si="384"/>
        <v>0.82956259426847667</v>
      </c>
      <c r="G4141" s="5" t="str">
        <f>IF(COUNTIFS(Q3_SQL_Error_Concentration!$A:$A,A4141,Q3_SQL_Error_Concentration!$E:$E,B4141,Q3_SQL_Error_Concentration!$F:$F,C4141)=0,"",SUMIFS(Q3_SQL_Error_Concentration!$I:$I,Q3_SQL_Error_Concentration!$A:$A,A4141,Q3_SQL_Error_Concentration!$E:$E,B4141,Q3_SQL_Error_Concentration!$F:$F,C4141))</f>
        <v/>
      </c>
      <c r="H4141" s="5" t="str">
        <f t="shared" si="385"/>
        <v/>
      </c>
      <c r="I4141" s="5">
        <f>IF(D4141&gt;=Q3_Validation!$C$2,1,0)</f>
        <v>1</v>
      </c>
      <c r="J4141" s="8">
        <f t="shared" si="386"/>
        <v>0.82956259426847667</v>
      </c>
      <c r="K4141" s="5" t="str">
        <f t="shared" si="387"/>
        <v>normal</v>
      </c>
      <c r="L4141" s="5">
        <f t="shared" si="388"/>
        <v>0</v>
      </c>
      <c r="M4141" s="5">
        <f t="shared" si="389"/>
        <v>0</v>
      </c>
    </row>
    <row r="4142" spans="1:13">
      <c r="A4142" s="5">
        <v>5813</v>
      </c>
      <c r="B4142" s="5">
        <v>6</v>
      </c>
      <c r="C4142" s="5" t="s">
        <v>63</v>
      </c>
      <c r="D4142" s="5">
        <v>280</v>
      </c>
      <c r="E4142" s="5">
        <v>1</v>
      </c>
      <c r="F4142" s="8">
        <f t="shared" si="384"/>
        <v>0.35714285714285715</v>
      </c>
      <c r="G4142" s="5" t="str">
        <f>IF(COUNTIFS(Q3_SQL_Error_Concentration!$A:$A,A4142,Q3_SQL_Error_Concentration!$E:$E,B4142,Q3_SQL_Error_Concentration!$F:$F,C4142)=0,"",SUMIFS(Q3_SQL_Error_Concentration!$I:$I,Q3_SQL_Error_Concentration!$A:$A,A4142,Q3_SQL_Error_Concentration!$E:$E,B4142,Q3_SQL_Error_Concentration!$F:$F,C4142))</f>
        <v/>
      </c>
      <c r="H4142" s="5" t="str">
        <f t="shared" si="385"/>
        <v/>
      </c>
      <c r="I4142" s="5">
        <f>IF(D4142&gt;=Q3_Validation!$C$2,1,0)</f>
        <v>0</v>
      </c>
      <c r="J4142" s="8" t="str">
        <f t="shared" si="386"/>
        <v/>
      </c>
      <c r="K4142" s="5" t="str">
        <f t="shared" si="387"/>
        <v>excluded</v>
      </c>
      <c r="L4142" s="5">
        <f t="shared" si="388"/>
        <v>0</v>
      </c>
      <c r="M4142" s="5">
        <f t="shared" si="389"/>
        <v>0</v>
      </c>
    </row>
    <row r="4143" spans="1:13">
      <c r="A4143" s="5">
        <v>5813</v>
      </c>
      <c r="B4143" s="5">
        <v>6</v>
      </c>
      <c r="C4143" s="5" t="s">
        <v>62</v>
      </c>
      <c r="D4143" s="5">
        <v>331</v>
      </c>
      <c r="E4143" s="5">
        <v>6</v>
      </c>
      <c r="F4143" s="8">
        <f t="shared" si="384"/>
        <v>1.8126888217522659</v>
      </c>
      <c r="G4143" s="5" t="str">
        <f>IF(COUNTIFS(Q3_SQL_Error_Concentration!$A:$A,A4143,Q3_SQL_Error_Concentration!$E:$E,B4143,Q3_SQL_Error_Concentration!$F:$F,C4143)=0,"",SUMIFS(Q3_SQL_Error_Concentration!$I:$I,Q3_SQL_Error_Concentration!$A:$A,A4143,Q3_SQL_Error_Concentration!$E:$E,B4143,Q3_SQL_Error_Concentration!$F:$F,C4143))</f>
        <v/>
      </c>
      <c r="H4143" s="5" t="str">
        <f t="shared" si="385"/>
        <v/>
      </c>
      <c r="I4143" s="5">
        <f>IF(D4143&gt;=Q3_Validation!$C$2,1,0)</f>
        <v>0</v>
      </c>
      <c r="J4143" s="8" t="str">
        <f t="shared" si="386"/>
        <v/>
      </c>
      <c r="K4143" s="5" t="str">
        <f t="shared" si="387"/>
        <v>excluded</v>
      </c>
      <c r="L4143" s="5">
        <f t="shared" si="388"/>
        <v>0</v>
      </c>
      <c r="M4143" s="5">
        <f t="shared" si="389"/>
        <v>0</v>
      </c>
    </row>
    <row r="4144" spans="1:13">
      <c r="A4144" s="5">
        <v>5813</v>
      </c>
      <c r="B4144" s="5">
        <v>7</v>
      </c>
      <c r="C4144" s="5" t="s">
        <v>63</v>
      </c>
      <c r="D4144" s="5">
        <v>171</v>
      </c>
      <c r="E4144" s="5">
        <v>1</v>
      </c>
      <c r="F4144" s="8">
        <f t="shared" si="384"/>
        <v>0.58479532163742687</v>
      </c>
      <c r="G4144" s="5" t="str">
        <f>IF(COUNTIFS(Q3_SQL_Error_Concentration!$A:$A,A4144,Q3_SQL_Error_Concentration!$E:$E,B4144,Q3_SQL_Error_Concentration!$F:$F,C4144)=0,"",SUMIFS(Q3_SQL_Error_Concentration!$I:$I,Q3_SQL_Error_Concentration!$A:$A,A4144,Q3_SQL_Error_Concentration!$E:$E,B4144,Q3_SQL_Error_Concentration!$F:$F,C4144))</f>
        <v/>
      </c>
      <c r="H4144" s="5" t="str">
        <f t="shared" si="385"/>
        <v/>
      </c>
      <c r="I4144" s="5">
        <f>IF(D4144&gt;=Q3_Validation!$C$2,1,0)</f>
        <v>0</v>
      </c>
      <c r="J4144" s="8" t="str">
        <f t="shared" si="386"/>
        <v/>
      </c>
      <c r="K4144" s="5" t="str">
        <f t="shared" si="387"/>
        <v>excluded</v>
      </c>
      <c r="L4144" s="5">
        <f t="shared" si="388"/>
        <v>0</v>
      </c>
      <c r="M4144" s="5">
        <f t="shared" si="389"/>
        <v>0</v>
      </c>
    </row>
    <row r="4145" spans="1:13">
      <c r="A4145" s="5">
        <v>5813</v>
      </c>
      <c r="B4145" s="5">
        <v>7</v>
      </c>
      <c r="C4145" s="5" t="s">
        <v>62</v>
      </c>
      <c r="D4145" s="5">
        <v>203</v>
      </c>
      <c r="E4145" s="5">
        <v>2</v>
      </c>
      <c r="F4145" s="8">
        <f t="shared" si="384"/>
        <v>0.98522167487684731</v>
      </c>
      <c r="G4145" s="5" t="str">
        <f>IF(COUNTIFS(Q3_SQL_Error_Concentration!$A:$A,A4145,Q3_SQL_Error_Concentration!$E:$E,B4145,Q3_SQL_Error_Concentration!$F:$F,C4145)=0,"",SUMIFS(Q3_SQL_Error_Concentration!$I:$I,Q3_SQL_Error_Concentration!$A:$A,A4145,Q3_SQL_Error_Concentration!$E:$E,B4145,Q3_SQL_Error_Concentration!$F:$F,C4145))</f>
        <v/>
      </c>
      <c r="H4145" s="5" t="str">
        <f t="shared" si="385"/>
        <v/>
      </c>
      <c r="I4145" s="5">
        <f>IF(D4145&gt;=Q3_Validation!$C$2,1,0)</f>
        <v>0</v>
      </c>
      <c r="J4145" s="8" t="str">
        <f t="shared" si="386"/>
        <v/>
      </c>
      <c r="K4145" s="5" t="str">
        <f t="shared" si="387"/>
        <v>excluded</v>
      </c>
      <c r="L4145" s="5">
        <f t="shared" si="388"/>
        <v>0</v>
      </c>
      <c r="M4145" s="5">
        <f t="shared" si="389"/>
        <v>0</v>
      </c>
    </row>
    <row r="4146" spans="1:13">
      <c r="A4146" s="5">
        <v>5813</v>
      </c>
      <c r="B4146" s="5">
        <v>8</v>
      </c>
      <c r="C4146" s="5" t="s">
        <v>63</v>
      </c>
      <c r="D4146" s="5">
        <v>950</v>
      </c>
      <c r="E4146" s="5">
        <v>7</v>
      </c>
      <c r="F4146" s="8">
        <f t="shared" si="384"/>
        <v>0.73684210526315785</v>
      </c>
      <c r="G4146" s="5" t="str">
        <f>IF(COUNTIFS(Q3_SQL_Error_Concentration!$A:$A,A4146,Q3_SQL_Error_Concentration!$E:$E,B4146,Q3_SQL_Error_Concentration!$F:$F,C4146)=0,"",SUMIFS(Q3_SQL_Error_Concentration!$I:$I,Q3_SQL_Error_Concentration!$A:$A,A4146,Q3_SQL_Error_Concentration!$E:$E,B4146,Q3_SQL_Error_Concentration!$F:$F,C4146))</f>
        <v/>
      </c>
      <c r="H4146" s="5" t="str">
        <f t="shared" si="385"/>
        <v/>
      </c>
      <c r="I4146" s="5">
        <f>IF(D4146&gt;=Q3_Validation!$C$2,1,0)</f>
        <v>1</v>
      </c>
      <c r="J4146" s="8">
        <f t="shared" si="386"/>
        <v>0.73684210526315785</v>
      </c>
      <c r="K4146" s="5" t="str">
        <f t="shared" si="387"/>
        <v>normal</v>
      </c>
      <c r="L4146" s="5">
        <f t="shared" si="388"/>
        <v>0</v>
      </c>
      <c r="M4146" s="5">
        <f t="shared" si="389"/>
        <v>0</v>
      </c>
    </row>
    <row r="4147" spans="1:13">
      <c r="A4147" s="5">
        <v>5813</v>
      </c>
      <c r="B4147" s="5">
        <v>8</v>
      </c>
      <c r="C4147" s="5" t="s">
        <v>62</v>
      </c>
      <c r="D4147" s="5">
        <v>1036</v>
      </c>
      <c r="E4147" s="5">
        <v>11</v>
      </c>
      <c r="F4147" s="8">
        <f t="shared" si="384"/>
        <v>1.0617760617760619</v>
      </c>
      <c r="G4147" s="5" t="str">
        <f>IF(COUNTIFS(Q3_SQL_Error_Concentration!$A:$A,A4147,Q3_SQL_Error_Concentration!$E:$E,B4147,Q3_SQL_Error_Concentration!$F:$F,C4147)=0,"",SUMIFS(Q3_SQL_Error_Concentration!$I:$I,Q3_SQL_Error_Concentration!$A:$A,A4147,Q3_SQL_Error_Concentration!$E:$E,B4147,Q3_SQL_Error_Concentration!$F:$F,C4147))</f>
        <v/>
      </c>
      <c r="H4147" s="5" t="str">
        <f t="shared" si="385"/>
        <v/>
      </c>
      <c r="I4147" s="5">
        <f>IF(D4147&gt;=Q3_Validation!$C$2,1,0)</f>
        <v>1</v>
      </c>
      <c r="J4147" s="8">
        <f t="shared" si="386"/>
        <v>1.0617760617760619</v>
      </c>
      <c r="K4147" s="5" t="str">
        <f t="shared" si="387"/>
        <v>normal</v>
      </c>
      <c r="L4147" s="5">
        <f t="shared" si="388"/>
        <v>0</v>
      </c>
      <c r="M4147" s="5">
        <f t="shared" si="389"/>
        <v>0</v>
      </c>
    </row>
    <row r="4148" spans="1:13">
      <c r="A4148" s="5">
        <v>5813</v>
      </c>
      <c r="B4148" s="5">
        <v>9</v>
      </c>
      <c r="C4148" s="5" t="s">
        <v>63</v>
      </c>
      <c r="D4148" s="5">
        <v>644</v>
      </c>
      <c r="E4148" s="5">
        <v>4</v>
      </c>
      <c r="F4148" s="8">
        <f t="shared" si="384"/>
        <v>0.6211180124223602</v>
      </c>
      <c r="G4148" s="5" t="str">
        <f>IF(COUNTIFS(Q3_SQL_Error_Concentration!$A:$A,A4148,Q3_SQL_Error_Concentration!$E:$E,B4148,Q3_SQL_Error_Concentration!$F:$F,C4148)=0,"",SUMIFS(Q3_SQL_Error_Concentration!$I:$I,Q3_SQL_Error_Concentration!$A:$A,A4148,Q3_SQL_Error_Concentration!$E:$E,B4148,Q3_SQL_Error_Concentration!$F:$F,C4148))</f>
        <v/>
      </c>
      <c r="H4148" s="5" t="str">
        <f t="shared" si="385"/>
        <v/>
      </c>
      <c r="I4148" s="5">
        <f>IF(D4148&gt;=Q3_Validation!$C$2,1,0)</f>
        <v>1</v>
      </c>
      <c r="J4148" s="8">
        <f t="shared" si="386"/>
        <v>0.6211180124223602</v>
      </c>
      <c r="K4148" s="5" t="str">
        <f t="shared" si="387"/>
        <v>normal</v>
      </c>
      <c r="L4148" s="5">
        <f t="shared" si="388"/>
        <v>0</v>
      </c>
      <c r="M4148" s="5">
        <f t="shared" si="389"/>
        <v>0</v>
      </c>
    </row>
    <row r="4149" spans="1:13">
      <c r="A4149" s="5">
        <v>5813</v>
      </c>
      <c r="B4149" s="5">
        <v>9</v>
      </c>
      <c r="C4149" s="5" t="s">
        <v>62</v>
      </c>
      <c r="D4149" s="5">
        <v>1374</v>
      </c>
      <c r="E4149" s="5">
        <v>7</v>
      </c>
      <c r="F4149" s="8">
        <f t="shared" si="384"/>
        <v>0.50946142649199422</v>
      </c>
      <c r="G4149" s="5" t="str">
        <f>IF(COUNTIFS(Q3_SQL_Error_Concentration!$A:$A,A4149,Q3_SQL_Error_Concentration!$E:$E,B4149,Q3_SQL_Error_Concentration!$F:$F,C4149)=0,"",SUMIFS(Q3_SQL_Error_Concentration!$I:$I,Q3_SQL_Error_Concentration!$A:$A,A4149,Q3_SQL_Error_Concentration!$E:$E,B4149,Q3_SQL_Error_Concentration!$F:$F,C4149))</f>
        <v/>
      </c>
      <c r="H4149" s="5" t="str">
        <f t="shared" si="385"/>
        <v/>
      </c>
      <c r="I4149" s="5">
        <f>IF(D4149&gt;=Q3_Validation!$C$2,1,0)</f>
        <v>1</v>
      </c>
      <c r="J4149" s="8">
        <f t="shared" si="386"/>
        <v>0.50946142649199422</v>
      </c>
      <c r="K4149" s="5" t="str">
        <f t="shared" si="387"/>
        <v>normal</v>
      </c>
      <c r="L4149" s="5">
        <f t="shared" si="388"/>
        <v>0</v>
      </c>
      <c r="M4149" s="5">
        <f t="shared" si="389"/>
        <v>0</v>
      </c>
    </row>
    <row r="4150" spans="1:13">
      <c r="A4150" s="5">
        <v>5813</v>
      </c>
      <c r="B4150" s="5">
        <v>10</v>
      </c>
      <c r="C4150" s="5" t="s">
        <v>63</v>
      </c>
      <c r="D4150" s="5">
        <v>2749</v>
      </c>
      <c r="E4150" s="5">
        <v>18</v>
      </c>
      <c r="F4150" s="8">
        <f t="shared" si="384"/>
        <v>0.65478355765732998</v>
      </c>
      <c r="G4150" s="5" t="str">
        <f>IF(COUNTIFS(Q3_SQL_Error_Concentration!$A:$A,A4150,Q3_SQL_Error_Concentration!$E:$E,B4150,Q3_SQL_Error_Concentration!$F:$F,C4150)=0,"",SUMIFS(Q3_SQL_Error_Concentration!$I:$I,Q3_SQL_Error_Concentration!$A:$A,A4150,Q3_SQL_Error_Concentration!$E:$E,B4150,Q3_SQL_Error_Concentration!$F:$F,C4150))</f>
        <v/>
      </c>
      <c r="H4150" s="5" t="str">
        <f t="shared" si="385"/>
        <v/>
      </c>
      <c r="I4150" s="5">
        <f>IF(D4150&gt;=Q3_Validation!$C$2,1,0)</f>
        <v>1</v>
      </c>
      <c r="J4150" s="8">
        <f t="shared" si="386"/>
        <v>0.65478355765732998</v>
      </c>
      <c r="K4150" s="5" t="str">
        <f t="shared" si="387"/>
        <v>normal</v>
      </c>
      <c r="L4150" s="5">
        <f t="shared" si="388"/>
        <v>0</v>
      </c>
      <c r="M4150" s="5">
        <f t="shared" si="389"/>
        <v>0</v>
      </c>
    </row>
    <row r="4151" spans="1:13">
      <c r="A4151" s="5">
        <v>5813</v>
      </c>
      <c r="B4151" s="5">
        <v>10</v>
      </c>
      <c r="C4151" s="5" t="s">
        <v>62</v>
      </c>
      <c r="D4151" s="5">
        <v>2971</v>
      </c>
      <c r="E4151" s="5">
        <v>21</v>
      </c>
      <c r="F4151" s="8">
        <f t="shared" si="384"/>
        <v>0.70683271625715249</v>
      </c>
      <c r="G4151" s="5" t="str">
        <f>IF(COUNTIFS(Q3_SQL_Error_Concentration!$A:$A,A4151,Q3_SQL_Error_Concentration!$E:$E,B4151,Q3_SQL_Error_Concentration!$F:$F,C4151)=0,"",SUMIFS(Q3_SQL_Error_Concentration!$I:$I,Q3_SQL_Error_Concentration!$A:$A,A4151,Q3_SQL_Error_Concentration!$E:$E,B4151,Q3_SQL_Error_Concentration!$F:$F,C4151))</f>
        <v/>
      </c>
      <c r="H4151" s="5" t="str">
        <f t="shared" si="385"/>
        <v/>
      </c>
      <c r="I4151" s="5">
        <f>IF(D4151&gt;=Q3_Validation!$C$2,1,0)</f>
        <v>1</v>
      </c>
      <c r="J4151" s="8">
        <f t="shared" si="386"/>
        <v>0.70683271625715249</v>
      </c>
      <c r="K4151" s="5" t="str">
        <f t="shared" si="387"/>
        <v>normal</v>
      </c>
      <c r="L4151" s="5">
        <f t="shared" si="388"/>
        <v>0</v>
      </c>
      <c r="M4151" s="5">
        <f t="shared" si="389"/>
        <v>0</v>
      </c>
    </row>
    <row r="4152" spans="1:13">
      <c r="A4152" s="5">
        <v>5813</v>
      </c>
      <c r="B4152" s="5">
        <v>11</v>
      </c>
      <c r="C4152" s="5" t="s">
        <v>63</v>
      </c>
      <c r="D4152" s="5">
        <v>6811</v>
      </c>
      <c r="E4152" s="5">
        <v>51</v>
      </c>
      <c r="F4152" s="8">
        <f t="shared" si="384"/>
        <v>0.74878872412274267</v>
      </c>
      <c r="G4152" s="5" t="str">
        <f>IF(COUNTIFS(Q3_SQL_Error_Concentration!$A:$A,A4152,Q3_SQL_Error_Concentration!$E:$E,B4152,Q3_SQL_Error_Concentration!$F:$F,C4152)=0,"",SUMIFS(Q3_SQL_Error_Concentration!$I:$I,Q3_SQL_Error_Concentration!$A:$A,A4152,Q3_SQL_Error_Concentration!$E:$E,B4152,Q3_SQL_Error_Concentration!$F:$F,C4152))</f>
        <v/>
      </c>
      <c r="H4152" s="5" t="str">
        <f t="shared" si="385"/>
        <v/>
      </c>
      <c r="I4152" s="5">
        <f>IF(D4152&gt;=Q3_Validation!$C$2,1,0)</f>
        <v>1</v>
      </c>
      <c r="J4152" s="8">
        <f t="shared" si="386"/>
        <v>0.74878872412274267</v>
      </c>
      <c r="K4152" s="5" t="str">
        <f t="shared" si="387"/>
        <v>normal</v>
      </c>
      <c r="L4152" s="5">
        <f t="shared" si="388"/>
        <v>0</v>
      </c>
      <c r="M4152" s="5">
        <f t="shared" si="389"/>
        <v>0</v>
      </c>
    </row>
    <row r="4153" spans="1:13">
      <c r="A4153" s="5">
        <v>5813</v>
      </c>
      <c r="B4153" s="5">
        <v>11</v>
      </c>
      <c r="C4153" s="5" t="s">
        <v>62</v>
      </c>
      <c r="D4153" s="5">
        <v>8001</v>
      </c>
      <c r="E4153" s="5">
        <v>43</v>
      </c>
      <c r="F4153" s="8">
        <f t="shared" si="384"/>
        <v>0.53743282089738786</v>
      </c>
      <c r="G4153" s="5" t="str">
        <f>IF(COUNTIFS(Q3_SQL_Error_Concentration!$A:$A,A4153,Q3_SQL_Error_Concentration!$E:$E,B4153,Q3_SQL_Error_Concentration!$F:$F,C4153)=0,"",SUMIFS(Q3_SQL_Error_Concentration!$I:$I,Q3_SQL_Error_Concentration!$A:$A,A4153,Q3_SQL_Error_Concentration!$E:$E,B4153,Q3_SQL_Error_Concentration!$F:$F,C4153))</f>
        <v/>
      </c>
      <c r="H4153" s="5" t="str">
        <f t="shared" si="385"/>
        <v/>
      </c>
      <c r="I4153" s="5">
        <f>IF(D4153&gt;=Q3_Validation!$C$2,1,0)</f>
        <v>1</v>
      </c>
      <c r="J4153" s="8">
        <f t="shared" si="386"/>
        <v>0.53743282089738786</v>
      </c>
      <c r="K4153" s="5" t="str">
        <f t="shared" si="387"/>
        <v>normal</v>
      </c>
      <c r="L4153" s="5">
        <f t="shared" si="388"/>
        <v>0</v>
      </c>
      <c r="M4153" s="5">
        <f t="shared" si="389"/>
        <v>0</v>
      </c>
    </row>
    <row r="4154" spans="1:13">
      <c r="A4154" s="5">
        <v>5813</v>
      </c>
      <c r="B4154" s="5">
        <v>12</v>
      </c>
      <c r="C4154" s="5" t="s">
        <v>63</v>
      </c>
      <c r="D4154" s="5">
        <v>5855</v>
      </c>
      <c r="E4154" s="5">
        <v>61</v>
      </c>
      <c r="F4154" s="8">
        <f t="shared" si="384"/>
        <v>1.0418445772843723</v>
      </c>
      <c r="G4154" s="5" t="str">
        <f>IF(COUNTIFS(Q3_SQL_Error_Concentration!$A:$A,A4154,Q3_SQL_Error_Concentration!$E:$E,B4154,Q3_SQL_Error_Concentration!$F:$F,C4154)=0,"",SUMIFS(Q3_SQL_Error_Concentration!$I:$I,Q3_SQL_Error_Concentration!$A:$A,A4154,Q3_SQL_Error_Concentration!$E:$E,B4154,Q3_SQL_Error_Concentration!$F:$F,C4154))</f>
        <v/>
      </c>
      <c r="H4154" s="5" t="str">
        <f t="shared" si="385"/>
        <v/>
      </c>
      <c r="I4154" s="5">
        <f>IF(D4154&gt;=Q3_Validation!$C$2,1,0)</f>
        <v>1</v>
      </c>
      <c r="J4154" s="8">
        <f t="shared" si="386"/>
        <v>1.0418445772843723</v>
      </c>
      <c r="K4154" s="5" t="str">
        <f t="shared" si="387"/>
        <v>normal</v>
      </c>
      <c r="L4154" s="5">
        <f t="shared" si="388"/>
        <v>0</v>
      </c>
      <c r="M4154" s="5">
        <f t="shared" si="389"/>
        <v>0</v>
      </c>
    </row>
    <row r="4155" spans="1:13">
      <c r="A4155" s="5">
        <v>5813</v>
      </c>
      <c r="B4155" s="5">
        <v>12</v>
      </c>
      <c r="C4155" s="5" t="s">
        <v>62</v>
      </c>
      <c r="D4155" s="5">
        <v>8673</v>
      </c>
      <c r="E4155" s="5">
        <v>73</v>
      </c>
      <c r="F4155" s="8">
        <f t="shared" si="384"/>
        <v>0.84169260924708866</v>
      </c>
      <c r="G4155" s="5" t="str">
        <f>IF(COUNTIFS(Q3_SQL_Error_Concentration!$A:$A,A4155,Q3_SQL_Error_Concentration!$E:$E,B4155,Q3_SQL_Error_Concentration!$F:$F,C4155)=0,"",SUMIFS(Q3_SQL_Error_Concentration!$I:$I,Q3_SQL_Error_Concentration!$A:$A,A4155,Q3_SQL_Error_Concentration!$E:$E,B4155,Q3_SQL_Error_Concentration!$F:$F,C4155))</f>
        <v/>
      </c>
      <c r="H4155" s="5" t="str">
        <f t="shared" si="385"/>
        <v/>
      </c>
      <c r="I4155" s="5">
        <f>IF(D4155&gt;=Q3_Validation!$C$2,1,0)</f>
        <v>1</v>
      </c>
      <c r="J4155" s="8">
        <f t="shared" si="386"/>
        <v>0.84169260924708866</v>
      </c>
      <c r="K4155" s="5" t="str">
        <f t="shared" si="387"/>
        <v>normal</v>
      </c>
      <c r="L4155" s="5">
        <f t="shared" si="388"/>
        <v>0</v>
      </c>
      <c r="M4155" s="5">
        <f t="shared" si="389"/>
        <v>0</v>
      </c>
    </row>
    <row r="4156" spans="1:13">
      <c r="A4156" s="5">
        <v>5813</v>
      </c>
      <c r="B4156" s="5">
        <v>13</v>
      </c>
      <c r="C4156" s="5" t="s">
        <v>63</v>
      </c>
      <c r="D4156" s="5">
        <v>6476</v>
      </c>
      <c r="E4156" s="5">
        <v>53</v>
      </c>
      <c r="F4156" s="8">
        <f t="shared" si="384"/>
        <v>0.81840642371834471</v>
      </c>
      <c r="G4156" s="5" t="str">
        <f>IF(COUNTIFS(Q3_SQL_Error_Concentration!$A:$A,A4156,Q3_SQL_Error_Concentration!$E:$E,B4156,Q3_SQL_Error_Concentration!$F:$F,C4156)=0,"",SUMIFS(Q3_SQL_Error_Concentration!$I:$I,Q3_SQL_Error_Concentration!$A:$A,A4156,Q3_SQL_Error_Concentration!$E:$E,B4156,Q3_SQL_Error_Concentration!$F:$F,C4156))</f>
        <v/>
      </c>
      <c r="H4156" s="5" t="str">
        <f t="shared" si="385"/>
        <v/>
      </c>
      <c r="I4156" s="5">
        <f>IF(D4156&gt;=Q3_Validation!$C$2,1,0)</f>
        <v>1</v>
      </c>
      <c r="J4156" s="8">
        <f t="shared" si="386"/>
        <v>0.81840642371834471</v>
      </c>
      <c r="K4156" s="5" t="str">
        <f t="shared" si="387"/>
        <v>normal</v>
      </c>
      <c r="L4156" s="5">
        <f t="shared" si="388"/>
        <v>0</v>
      </c>
      <c r="M4156" s="5">
        <f t="shared" si="389"/>
        <v>0</v>
      </c>
    </row>
    <row r="4157" spans="1:13">
      <c r="A4157" s="5">
        <v>5813</v>
      </c>
      <c r="B4157" s="5">
        <v>13</v>
      </c>
      <c r="C4157" s="5" t="s">
        <v>62</v>
      </c>
      <c r="D4157" s="5">
        <v>8215</v>
      </c>
      <c r="E4157" s="5">
        <v>76</v>
      </c>
      <c r="F4157" s="8">
        <f t="shared" si="384"/>
        <v>0.92513694461351181</v>
      </c>
      <c r="G4157" s="5" t="str">
        <f>IF(COUNTIFS(Q3_SQL_Error_Concentration!$A:$A,A4157,Q3_SQL_Error_Concentration!$E:$E,B4157,Q3_SQL_Error_Concentration!$F:$F,C4157)=0,"",SUMIFS(Q3_SQL_Error_Concentration!$I:$I,Q3_SQL_Error_Concentration!$A:$A,A4157,Q3_SQL_Error_Concentration!$E:$E,B4157,Q3_SQL_Error_Concentration!$F:$F,C4157))</f>
        <v/>
      </c>
      <c r="H4157" s="5" t="str">
        <f t="shared" si="385"/>
        <v/>
      </c>
      <c r="I4157" s="5">
        <f>IF(D4157&gt;=Q3_Validation!$C$2,1,0)</f>
        <v>1</v>
      </c>
      <c r="J4157" s="8">
        <f t="shared" si="386"/>
        <v>0.92513694461351181</v>
      </c>
      <c r="K4157" s="5" t="str">
        <f t="shared" si="387"/>
        <v>normal</v>
      </c>
      <c r="L4157" s="5">
        <f t="shared" si="388"/>
        <v>0</v>
      </c>
      <c r="M4157" s="5">
        <f t="shared" si="389"/>
        <v>0</v>
      </c>
    </row>
    <row r="4158" spans="1:13">
      <c r="A4158" s="5">
        <v>5813</v>
      </c>
      <c r="B4158" s="5">
        <v>14</v>
      </c>
      <c r="C4158" s="5" t="s">
        <v>63</v>
      </c>
      <c r="D4158" s="5">
        <v>4220</v>
      </c>
      <c r="E4158" s="5">
        <v>41</v>
      </c>
      <c r="F4158" s="8">
        <f t="shared" si="384"/>
        <v>0.97156398104265407</v>
      </c>
      <c r="G4158" s="5" t="str">
        <f>IF(COUNTIFS(Q3_SQL_Error_Concentration!$A:$A,A4158,Q3_SQL_Error_Concentration!$E:$E,B4158,Q3_SQL_Error_Concentration!$F:$F,C4158)=0,"",SUMIFS(Q3_SQL_Error_Concentration!$I:$I,Q3_SQL_Error_Concentration!$A:$A,A4158,Q3_SQL_Error_Concentration!$E:$E,B4158,Q3_SQL_Error_Concentration!$F:$F,C4158))</f>
        <v/>
      </c>
      <c r="H4158" s="5" t="str">
        <f t="shared" si="385"/>
        <v/>
      </c>
      <c r="I4158" s="5">
        <f>IF(D4158&gt;=Q3_Validation!$C$2,1,0)</f>
        <v>1</v>
      </c>
      <c r="J4158" s="8">
        <f t="shared" si="386"/>
        <v>0.97156398104265407</v>
      </c>
      <c r="K4158" s="5" t="str">
        <f t="shared" si="387"/>
        <v>normal</v>
      </c>
      <c r="L4158" s="5">
        <f t="shared" si="388"/>
        <v>0</v>
      </c>
      <c r="M4158" s="5">
        <f t="shared" si="389"/>
        <v>0</v>
      </c>
    </row>
    <row r="4159" spans="1:13">
      <c r="A4159" s="5">
        <v>5813</v>
      </c>
      <c r="B4159" s="5">
        <v>14</v>
      </c>
      <c r="C4159" s="5" t="s">
        <v>62</v>
      </c>
      <c r="D4159" s="5">
        <v>9514</v>
      </c>
      <c r="E4159" s="5">
        <v>84</v>
      </c>
      <c r="F4159" s="8">
        <f t="shared" si="384"/>
        <v>0.88290939667857893</v>
      </c>
      <c r="G4159" s="5" t="str">
        <f>IF(COUNTIFS(Q3_SQL_Error_Concentration!$A:$A,A4159,Q3_SQL_Error_Concentration!$E:$E,B4159,Q3_SQL_Error_Concentration!$F:$F,C4159)=0,"",SUMIFS(Q3_SQL_Error_Concentration!$I:$I,Q3_SQL_Error_Concentration!$A:$A,A4159,Q3_SQL_Error_Concentration!$E:$E,B4159,Q3_SQL_Error_Concentration!$F:$F,C4159))</f>
        <v/>
      </c>
      <c r="H4159" s="5" t="str">
        <f t="shared" si="385"/>
        <v/>
      </c>
      <c r="I4159" s="5">
        <f>IF(D4159&gt;=Q3_Validation!$C$2,1,0)</f>
        <v>1</v>
      </c>
      <c r="J4159" s="8">
        <f t="shared" si="386"/>
        <v>0.88290939667857893</v>
      </c>
      <c r="K4159" s="5" t="str">
        <f t="shared" si="387"/>
        <v>normal</v>
      </c>
      <c r="L4159" s="5">
        <f t="shared" si="388"/>
        <v>0</v>
      </c>
      <c r="M4159" s="5">
        <f t="shared" si="389"/>
        <v>0</v>
      </c>
    </row>
    <row r="4160" spans="1:13">
      <c r="A4160" s="5">
        <v>5813</v>
      </c>
      <c r="B4160" s="5">
        <v>15</v>
      </c>
      <c r="C4160" s="5" t="s">
        <v>63</v>
      </c>
      <c r="D4160" s="5">
        <v>5002</v>
      </c>
      <c r="E4160" s="5">
        <v>49</v>
      </c>
      <c r="F4160" s="8">
        <f t="shared" si="384"/>
        <v>0.97960815673730506</v>
      </c>
      <c r="G4160" s="5" t="str">
        <f>IF(COUNTIFS(Q3_SQL_Error_Concentration!$A:$A,A4160,Q3_SQL_Error_Concentration!$E:$E,B4160,Q3_SQL_Error_Concentration!$F:$F,C4160)=0,"",SUMIFS(Q3_SQL_Error_Concentration!$I:$I,Q3_SQL_Error_Concentration!$A:$A,A4160,Q3_SQL_Error_Concentration!$E:$E,B4160,Q3_SQL_Error_Concentration!$F:$F,C4160))</f>
        <v/>
      </c>
      <c r="H4160" s="5" t="str">
        <f t="shared" si="385"/>
        <v/>
      </c>
      <c r="I4160" s="5">
        <f>IF(D4160&gt;=Q3_Validation!$C$2,1,0)</f>
        <v>1</v>
      </c>
      <c r="J4160" s="8">
        <f t="shared" si="386"/>
        <v>0.97960815673730506</v>
      </c>
      <c r="K4160" s="5" t="str">
        <f t="shared" si="387"/>
        <v>normal</v>
      </c>
      <c r="L4160" s="5">
        <f t="shared" si="388"/>
        <v>0</v>
      </c>
      <c r="M4160" s="5">
        <f t="shared" si="389"/>
        <v>0</v>
      </c>
    </row>
    <row r="4161" spans="1:13">
      <c r="A4161" s="5">
        <v>5813</v>
      </c>
      <c r="B4161" s="5">
        <v>15</v>
      </c>
      <c r="C4161" s="5" t="s">
        <v>62</v>
      </c>
      <c r="D4161" s="5">
        <v>9716</v>
      </c>
      <c r="E4161" s="5">
        <v>84</v>
      </c>
      <c r="F4161" s="8">
        <f t="shared" si="384"/>
        <v>0.86455331412103742</v>
      </c>
      <c r="G4161" s="5" t="str">
        <f>IF(COUNTIFS(Q3_SQL_Error_Concentration!$A:$A,A4161,Q3_SQL_Error_Concentration!$E:$E,B4161,Q3_SQL_Error_Concentration!$F:$F,C4161)=0,"",SUMIFS(Q3_SQL_Error_Concentration!$I:$I,Q3_SQL_Error_Concentration!$A:$A,A4161,Q3_SQL_Error_Concentration!$E:$E,B4161,Q3_SQL_Error_Concentration!$F:$F,C4161))</f>
        <v/>
      </c>
      <c r="H4161" s="5" t="str">
        <f t="shared" si="385"/>
        <v/>
      </c>
      <c r="I4161" s="5">
        <f>IF(D4161&gt;=Q3_Validation!$C$2,1,0)</f>
        <v>1</v>
      </c>
      <c r="J4161" s="8">
        <f t="shared" si="386"/>
        <v>0.86455331412103742</v>
      </c>
      <c r="K4161" s="5" t="str">
        <f t="shared" si="387"/>
        <v>normal</v>
      </c>
      <c r="L4161" s="5">
        <f t="shared" si="388"/>
        <v>0</v>
      </c>
      <c r="M4161" s="5">
        <f t="shared" si="389"/>
        <v>0</v>
      </c>
    </row>
    <row r="4162" spans="1:13">
      <c r="A4162" s="5">
        <v>5813</v>
      </c>
      <c r="B4162" s="5">
        <v>16</v>
      </c>
      <c r="C4162" s="5" t="s">
        <v>63</v>
      </c>
      <c r="D4162" s="5">
        <v>4738</v>
      </c>
      <c r="E4162" s="5">
        <v>47</v>
      </c>
      <c r="F4162" s="8">
        <f t="shared" ref="F4162:F4225" si="390">100*E4162/D4162</f>
        <v>0.99197973828619668</v>
      </c>
      <c r="G4162" s="5" t="str">
        <f>IF(COUNTIFS(Q3_SQL_Error_Concentration!$A:$A,A4162,Q3_SQL_Error_Concentration!$E:$E,B4162,Q3_SQL_Error_Concentration!$F:$F,C4162)=0,"",SUMIFS(Q3_SQL_Error_Concentration!$I:$I,Q3_SQL_Error_Concentration!$A:$A,A4162,Q3_SQL_Error_Concentration!$E:$E,B4162,Q3_SQL_Error_Concentration!$F:$F,C4162))</f>
        <v/>
      </c>
      <c r="H4162" s="5" t="str">
        <f t="shared" ref="H4162:H4225" si="391">IF(G4162="","",IF(ABS(F4162-G4162)&lt;=0.0002,"PASS","FAIL"))</f>
        <v/>
      </c>
      <c r="I4162" s="5">
        <f>IF(D4162&gt;=Q3_Validation!$C$2,1,0)</f>
        <v>1</v>
      </c>
      <c r="J4162" s="8">
        <f t="shared" ref="J4162:J4225" si="392">IF(I4162=1,F4162,"")</f>
        <v>0.99197973828619668</v>
      </c>
      <c r="K4162" s="5" t="str">
        <f t="shared" ref="K4162:K4225" si="393">IF(D4162&lt;601,"excluded",IF(J4162&gt;3.628192,"outlier",IF(J4162&gt;=2.11093,"high-error","normal")))</f>
        <v>normal</v>
      </c>
      <c r="L4162" s="5">
        <f t="shared" ref="L4162:L4225" si="394">COUNTIFS(A:A,A4162,K:K,"high-error")+COUNTIFS(A:A,A4162,K:K,"outlier")</f>
        <v>0</v>
      </c>
      <c r="M4162" s="5">
        <f t="shared" ref="M4162:M4225" si="395">IF(AND(L4162&gt;=2,OR(K4162="high-error",K4162="outlier")),1,0)</f>
        <v>0</v>
      </c>
    </row>
    <row r="4163" spans="1:13">
      <c r="A4163" s="5">
        <v>5813</v>
      </c>
      <c r="B4163" s="5">
        <v>16</v>
      </c>
      <c r="C4163" s="5" t="s">
        <v>62</v>
      </c>
      <c r="D4163" s="5">
        <v>7916</v>
      </c>
      <c r="E4163" s="5">
        <v>79</v>
      </c>
      <c r="F4163" s="8">
        <f t="shared" si="390"/>
        <v>0.99797877716018191</v>
      </c>
      <c r="G4163" s="5" t="str">
        <f>IF(COUNTIFS(Q3_SQL_Error_Concentration!$A:$A,A4163,Q3_SQL_Error_Concentration!$E:$E,B4163,Q3_SQL_Error_Concentration!$F:$F,C4163)=0,"",SUMIFS(Q3_SQL_Error_Concentration!$I:$I,Q3_SQL_Error_Concentration!$A:$A,A4163,Q3_SQL_Error_Concentration!$E:$E,B4163,Q3_SQL_Error_Concentration!$F:$F,C4163))</f>
        <v/>
      </c>
      <c r="H4163" s="5" t="str">
        <f t="shared" si="391"/>
        <v/>
      </c>
      <c r="I4163" s="5">
        <f>IF(D4163&gt;=Q3_Validation!$C$2,1,0)</f>
        <v>1</v>
      </c>
      <c r="J4163" s="8">
        <f t="shared" si="392"/>
        <v>0.99797877716018191</v>
      </c>
      <c r="K4163" s="5" t="str">
        <f t="shared" si="393"/>
        <v>normal</v>
      </c>
      <c r="L4163" s="5">
        <f t="shared" si="394"/>
        <v>0</v>
      </c>
      <c r="M4163" s="5">
        <f t="shared" si="395"/>
        <v>0</v>
      </c>
    </row>
    <row r="4164" spans="1:13">
      <c r="A4164" s="5">
        <v>5813</v>
      </c>
      <c r="B4164" s="5">
        <v>17</v>
      </c>
      <c r="C4164" s="5" t="s">
        <v>63</v>
      </c>
      <c r="D4164" s="5">
        <v>7573</v>
      </c>
      <c r="E4164" s="5">
        <v>62</v>
      </c>
      <c r="F4164" s="8">
        <f t="shared" si="390"/>
        <v>0.81869800607421106</v>
      </c>
      <c r="G4164" s="5" t="str">
        <f>IF(COUNTIFS(Q3_SQL_Error_Concentration!$A:$A,A4164,Q3_SQL_Error_Concentration!$E:$E,B4164,Q3_SQL_Error_Concentration!$F:$F,C4164)=0,"",SUMIFS(Q3_SQL_Error_Concentration!$I:$I,Q3_SQL_Error_Concentration!$A:$A,A4164,Q3_SQL_Error_Concentration!$E:$E,B4164,Q3_SQL_Error_Concentration!$F:$F,C4164))</f>
        <v/>
      </c>
      <c r="H4164" s="5" t="str">
        <f t="shared" si="391"/>
        <v/>
      </c>
      <c r="I4164" s="5">
        <f>IF(D4164&gt;=Q3_Validation!$C$2,1,0)</f>
        <v>1</v>
      </c>
      <c r="J4164" s="8">
        <f t="shared" si="392"/>
        <v>0.81869800607421106</v>
      </c>
      <c r="K4164" s="5" t="str">
        <f t="shared" si="393"/>
        <v>normal</v>
      </c>
      <c r="L4164" s="5">
        <f t="shared" si="394"/>
        <v>0</v>
      </c>
      <c r="M4164" s="5">
        <f t="shared" si="395"/>
        <v>0</v>
      </c>
    </row>
    <row r="4165" spans="1:13">
      <c r="A4165" s="5">
        <v>5813</v>
      </c>
      <c r="B4165" s="5">
        <v>17</v>
      </c>
      <c r="C4165" s="5" t="s">
        <v>62</v>
      </c>
      <c r="D4165" s="5">
        <v>8801</v>
      </c>
      <c r="E4165" s="5">
        <v>85</v>
      </c>
      <c r="F4165" s="8">
        <f t="shared" si="390"/>
        <v>0.96579934098397913</v>
      </c>
      <c r="G4165" s="5" t="str">
        <f>IF(COUNTIFS(Q3_SQL_Error_Concentration!$A:$A,A4165,Q3_SQL_Error_Concentration!$E:$E,B4165,Q3_SQL_Error_Concentration!$F:$F,C4165)=0,"",SUMIFS(Q3_SQL_Error_Concentration!$I:$I,Q3_SQL_Error_Concentration!$A:$A,A4165,Q3_SQL_Error_Concentration!$E:$E,B4165,Q3_SQL_Error_Concentration!$F:$F,C4165))</f>
        <v/>
      </c>
      <c r="H4165" s="5" t="str">
        <f t="shared" si="391"/>
        <v/>
      </c>
      <c r="I4165" s="5">
        <f>IF(D4165&gt;=Q3_Validation!$C$2,1,0)</f>
        <v>1</v>
      </c>
      <c r="J4165" s="8">
        <f t="shared" si="392"/>
        <v>0.96579934098397913</v>
      </c>
      <c r="K4165" s="5" t="str">
        <f t="shared" si="393"/>
        <v>normal</v>
      </c>
      <c r="L4165" s="5">
        <f t="shared" si="394"/>
        <v>0</v>
      </c>
      <c r="M4165" s="5">
        <f t="shared" si="395"/>
        <v>0</v>
      </c>
    </row>
    <row r="4166" spans="1:13">
      <c r="A4166" s="5">
        <v>5813</v>
      </c>
      <c r="B4166" s="5">
        <v>18</v>
      </c>
      <c r="C4166" s="5" t="s">
        <v>63</v>
      </c>
      <c r="D4166" s="5">
        <v>8074</v>
      </c>
      <c r="E4166" s="5">
        <v>76</v>
      </c>
      <c r="F4166" s="8">
        <f t="shared" si="390"/>
        <v>0.94129303938568243</v>
      </c>
      <c r="G4166" s="5" t="str">
        <f>IF(COUNTIFS(Q3_SQL_Error_Concentration!$A:$A,A4166,Q3_SQL_Error_Concentration!$E:$E,B4166,Q3_SQL_Error_Concentration!$F:$F,C4166)=0,"",SUMIFS(Q3_SQL_Error_Concentration!$I:$I,Q3_SQL_Error_Concentration!$A:$A,A4166,Q3_SQL_Error_Concentration!$E:$E,B4166,Q3_SQL_Error_Concentration!$F:$F,C4166))</f>
        <v/>
      </c>
      <c r="H4166" s="5" t="str">
        <f t="shared" si="391"/>
        <v/>
      </c>
      <c r="I4166" s="5">
        <f>IF(D4166&gt;=Q3_Validation!$C$2,1,0)</f>
        <v>1</v>
      </c>
      <c r="J4166" s="8">
        <f t="shared" si="392"/>
        <v>0.94129303938568243</v>
      </c>
      <c r="K4166" s="5" t="str">
        <f t="shared" si="393"/>
        <v>normal</v>
      </c>
      <c r="L4166" s="5">
        <f t="shared" si="394"/>
        <v>0</v>
      </c>
      <c r="M4166" s="5">
        <f t="shared" si="395"/>
        <v>0</v>
      </c>
    </row>
    <row r="4167" spans="1:13">
      <c r="A4167" s="5">
        <v>5813</v>
      </c>
      <c r="B4167" s="5">
        <v>18</v>
      </c>
      <c r="C4167" s="5" t="s">
        <v>62</v>
      </c>
      <c r="D4167" s="5">
        <v>10141</v>
      </c>
      <c r="E4167" s="5">
        <v>95</v>
      </c>
      <c r="F4167" s="8">
        <f t="shared" si="390"/>
        <v>0.93679124346711373</v>
      </c>
      <c r="G4167" s="5" t="str">
        <f>IF(COUNTIFS(Q3_SQL_Error_Concentration!$A:$A,A4167,Q3_SQL_Error_Concentration!$E:$E,B4167,Q3_SQL_Error_Concentration!$F:$F,C4167)=0,"",SUMIFS(Q3_SQL_Error_Concentration!$I:$I,Q3_SQL_Error_Concentration!$A:$A,A4167,Q3_SQL_Error_Concentration!$E:$E,B4167,Q3_SQL_Error_Concentration!$F:$F,C4167))</f>
        <v/>
      </c>
      <c r="H4167" s="5" t="str">
        <f t="shared" si="391"/>
        <v/>
      </c>
      <c r="I4167" s="5">
        <f>IF(D4167&gt;=Q3_Validation!$C$2,1,0)</f>
        <v>1</v>
      </c>
      <c r="J4167" s="8">
        <f t="shared" si="392"/>
        <v>0.93679124346711373</v>
      </c>
      <c r="K4167" s="5" t="str">
        <f t="shared" si="393"/>
        <v>normal</v>
      </c>
      <c r="L4167" s="5">
        <f t="shared" si="394"/>
        <v>0</v>
      </c>
      <c r="M4167" s="5">
        <f t="shared" si="395"/>
        <v>0</v>
      </c>
    </row>
    <row r="4168" spans="1:13">
      <c r="A4168" s="5">
        <v>5813</v>
      </c>
      <c r="B4168" s="5">
        <v>19</v>
      </c>
      <c r="C4168" s="5" t="s">
        <v>63</v>
      </c>
      <c r="D4168" s="5">
        <v>5617</v>
      </c>
      <c r="E4168" s="5">
        <v>52</v>
      </c>
      <c r="F4168" s="8">
        <f t="shared" si="390"/>
        <v>0.92576108242834254</v>
      </c>
      <c r="G4168" s="5" t="str">
        <f>IF(COUNTIFS(Q3_SQL_Error_Concentration!$A:$A,A4168,Q3_SQL_Error_Concentration!$E:$E,B4168,Q3_SQL_Error_Concentration!$F:$F,C4168)=0,"",SUMIFS(Q3_SQL_Error_Concentration!$I:$I,Q3_SQL_Error_Concentration!$A:$A,A4168,Q3_SQL_Error_Concentration!$E:$E,B4168,Q3_SQL_Error_Concentration!$F:$F,C4168))</f>
        <v/>
      </c>
      <c r="H4168" s="5" t="str">
        <f t="shared" si="391"/>
        <v/>
      </c>
      <c r="I4168" s="5">
        <f>IF(D4168&gt;=Q3_Validation!$C$2,1,0)</f>
        <v>1</v>
      </c>
      <c r="J4168" s="8">
        <f t="shared" si="392"/>
        <v>0.92576108242834254</v>
      </c>
      <c r="K4168" s="5" t="str">
        <f t="shared" si="393"/>
        <v>normal</v>
      </c>
      <c r="L4168" s="5">
        <f t="shared" si="394"/>
        <v>0</v>
      </c>
      <c r="M4168" s="5">
        <f t="shared" si="395"/>
        <v>0</v>
      </c>
    </row>
    <row r="4169" spans="1:13">
      <c r="A4169" s="5">
        <v>5813</v>
      </c>
      <c r="B4169" s="5">
        <v>19</v>
      </c>
      <c r="C4169" s="5" t="s">
        <v>62</v>
      </c>
      <c r="D4169" s="5">
        <v>9599</v>
      </c>
      <c r="E4169" s="5">
        <v>68</v>
      </c>
      <c r="F4169" s="8">
        <f t="shared" si="390"/>
        <v>0.70840712574226483</v>
      </c>
      <c r="G4169" s="5" t="str">
        <f>IF(COUNTIFS(Q3_SQL_Error_Concentration!$A:$A,A4169,Q3_SQL_Error_Concentration!$E:$E,B4169,Q3_SQL_Error_Concentration!$F:$F,C4169)=0,"",SUMIFS(Q3_SQL_Error_Concentration!$I:$I,Q3_SQL_Error_Concentration!$A:$A,A4169,Q3_SQL_Error_Concentration!$E:$E,B4169,Q3_SQL_Error_Concentration!$F:$F,C4169))</f>
        <v/>
      </c>
      <c r="H4169" s="5" t="str">
        <f t="shared" si="391"/>
        <v/>
      </c>
      <c r="I4169" s="5">
        <f>IF(D4169&gt;=Q3_Validation!$C$2,1,0)</f>
        <v>1</v>
      </c>
      <c r="J4169" s="8">
        <f t="shared" si="392"/>
        <v>0.70840712574226483</v>
      </c>
      <c r="K4169" s="5" t="str">
        <f t="shared" si="393"/>
        <v>normal</v>
      </c>
      <c r="L4169" s="5">
        <f t="shared" si="394"/>
        <v>0</v>
      </c>
      <c r="M4169" s="5">
        <f t="shared" si="395"/>
        <v>0</v>
      </c>
    </row>
    <row r="4170" spans="1:13">
      <c r="A4170" s="5">
        <v>5813</v>
      </c>
      <c r="B4170" s="5">
        <v>20</v>
      </c>
      <c r="C4170" s="5" t="s">
        <v>63</v>
      </c>
      <c r="D4170" s="5">
        <v>5968</v>
      </c>
      <c r="E4170" s="5">
        <v>50</v>
      </c>
      <c r="F4170" s="8">
        <f t="shared" si="390"/>
        <v>0.83780160857908847</v>
      </c>
      <c r="G4170" s="5" t="str">
        <f>IF(COUNTIFS(Q3_SQL_Error_Concentration!$A:$A,A4170,Q3_SQL_Error_Concentration!$E:$E,B4170,Q3_SQL_Error_Concentration!$F:$F,C4170)=0,"",SUMIFS(Q3_SQL_Error_Concentration!$I:$I,Q3_SQL_Error_Concentration!$A:$A,A4170,Q3_SQL_Error_Concentration!$E:$E,B4170,Q3_SQL_Error_Concentration!$F:$F,C4170))</f>
        <v/>
      </c>
      <c r="H4170" s="5" t="str">
        <f t="shared" si="391"/>
        <v/>
      </c>
      <c r="I4170" s="5">
        <f>IF(D4170&gt;=Q3_Validation!$C$2,1,0)</f>
        <v>1</v>
      </c>
      <c r="J4170" s="8">
        <f t="shared" si="392"/>
        <v>0.83780160857908847</v>
      </c>
      <c r="K4170" s="5" t="str">
        <f t="shared" si="393"/>
        <v>normal</v>
      </c>
      <c r="L4170" s="5">
        <f t="shared" si="394"/>
        <v>0</v>
      </c>
      <c r="M4170" s="5">
        <f t="shared" si="395"/>
        <v>0</v>
      </c>
    </row>
    <row r="4171" spans="1:13">
      <c r="A4171" s="5">
        <v>5813</v>
      </c>
      <c r="B4171" s="5">
        <v>20</v>
      </c>
      <c r="C4171" s="5" t="s">
        <v>62</v>
      </c>
      <c r="D4171" s="5">
        <v>7767</v>
      </c>
      <c r="E4171" s="5">
        <v>52</v>
      </c>
      <c r="F4171" s="8">
        <f t="shared" si="390"/>
        <v>0.66949916312604607</v>
      </c>
      <c r="G4171" s="5" t="str">
        <f>IF(COUNTIFS(Q3_SQL_Error_Concentration!$A:$A,A4171,Q3_SQL_Error_Concentration!$E:$E,B4171,Q3_SQL_Error_Concentration!$F:$F,C4171)=0,"",SUMIFS(Q3_SQL_Error_Concentration!$I:$I,Q3_SQL_Error_Concentration!$A:$A,A4171,Q3_SQL_Error_Concentration!$E:$E,B4171,Q3_SQL_Error_Concentration!$F:$F,C4171))</f>
        <v/>
      </c>
      <c r="H4171" s="5" t="str">
        <f t="shared" si="391"/>
        <v/>
      </c>
      <c r="I4171" s="5">
        <f>IF(D4171&gt;=Q3_Validation!$C$2,1,0)</f>
        <v>1</v>
      </c>
      <c r="J4171" s="8">
        <f t="shared" si="392"/>
        <v>0.66949916312604607</v>
      </c>
      <c r="K4171" s="5" t="str">
        <f t="shared" si="393"/>
        <v>normal</v>
      </c>
      <c r="L4171" s="5">
        <f t="shared" si="394"/>
        <v>0</v>
      </c>
      <c r="M4171" s="5">
        <f t="shared" si="395"/>
        <v>0</v>
      </c>
    </row>
    <row r="4172" spans="1:13">
      <c r="A4172" s="5">
        <v>5813</v>
      </c>
      <c r="B4172" s="5">
        <v>21</v>
      </c>
      <c r="C4172" s="5" t="s">
        <v>63</v>
      </c>
      <c r="D4172" s="5">
        <v>9773</v>
      </c>
      <c r="E4172" s="5">
        <v>85</v>
      </c>
      <c r="F4172" s="8">
        <f t="shared" si="390"/>
        <v>0.86974316995804768</v>
      </c>
      <c r="G4172" s="5" t="str">
        <f>IF(COUNTIFS(Q3_SQL_Error_Concentration!$A:$A,A4172,Q3_SQL_Error_Concentration!$E:$E,B4172,Q3_SQL_Error_Concentration!$F:$F,C4172)=0,"",SUMIFS(Q3_SQL_Error_Concentration!$I:$I,Q3_SQL_Error_Concentration!$A:$A,A4172,Q3_SQL_Error_Concentration!$E:$E,B4172,Q3_SQL_Error_Concentration!$F:$F,C4172))</f>
        <v/>
      </c>
      <c r="H4172" s="5" t="str">
        <f t="shared" si="391"/>
        <v/>
      </c>
      <c r="I4172" s="5">
        <f>IF(D4172&gt;=Q3_Validation!$C$2,1,0)</f>
        <v>1</v>
      </c>
      <c r="J4172" s="8">
        <f t="shared" si="392"/>
        <v>0.86974316995804768</v>
      </c>
      <c r="K4172" s="5" t="str">
        <f t="shared" si="393"/>
        <v>normal</v>
      </c>
      <c r="L4172" s="5">
        <f t="shared" si="394"/>
        <v>0</v>
      </c>
      <c r="M4172" s="5">
        <f t="shared" si="395"/>
        <v>0</v>
      </c>
    </row>
    <row r="4173" spans="1:13">
      <c r="A4173" s="5">
        <v>5813</v>
      </c>
      <c r="B4173" s="5">
        <v>21</v>
      </c>
      <c r="C4173" s="5" t="s">
        <v>62</v>
      </c>
      <c r="D4173" s="5">
        <v>11846</v>
      </c>
      <c r="E4173" s="5">
        <v>96</v>
      </c>
      <c r="F4173" s="8">
        <f t="shared" si="390"/>
        <v>0.81040013506668918</v>
      </c>
      <c r="G4173" s="5" t="str">
        <f>IF(COUNTIFS(Q3_SQL_Error_Concentration!$A:$A,A4173,Q3_SQL_Error_Concentration!$E:$E,B4173,Q3_SQL_Error_Concentration!$F:$F,C4173)=0,"",SUMIFS(Q3_SQL_Error_Concentration!$I:$I,Q3_SQL_Error_Concentration!$A:$A,A4173,Q3_SQL_Error_Concentration!$E:$E,B4173,Q3_SQL_Error_Concentration!$F:$F,C4173))</f>
        <v/>
      </c>
      <c r="H4173" s="5" t="str">
        <f t="shared" si="391"/>
        <v/>
      </c>
      <c r="I4173" s="5">
        <f>IF(D4173&gt;=Q3_Validation!$C$2,1,0)</f>
        <v>1</v>
      </c>
      <c r="J4173" s="8">
        <f t="shared" si="392"/>
        <v>0.81040013506668918</v>
      </c>
      <c r="K4173" s="5" t="str">
        <f t="shared" si="393"/>
        <v>normal</v>
      </c>
      <c r="L4173" s="5">
        <f t="shared" si="394"/>
        <v>0</v>
      </c>
      <c r="M4173" s="5">
        <f t="shared" si="395"/>
        <v>0</v>
      </c>
    </row>
    <row r="4174" spans="1:13">
      <c r="A4174" s="5">
        <v>5813</v>
      </c>
      <c r="B4174" s="5">
        <v>22</v>
      </c>
      <c r="C4174" s="5" t="s">
        <v>63</v>
      </c>
      <c r="D4174" s="5">
        <v>12208</v>
      </c>
      <c r="E4174" s="5">
        <v>92</v>
      </c>
      <c r="F4174" s="8">
        <f t="shared" si="390"/>
        <v>0.7536041939711664</v>
      </c>
      <c r="G4174" s="5" t="str">
        <f>IF(COUNTIFS(Q3_SQL_Error_Concentration!$A:$A,A4174,Q3_SQL_Error_Concentration!$E:$E,B4174,Q3_SQL_Error_Concentration!$F:$F,C4174)=0,"",SUMIFS(Q3_SQL_Error_Concentration!$I:$I,Q3_SQL_Error_Concentration!$A:$A,A4174,Q3_SQL_Error_Concentration!$E:$E,B4174,Q3_SQL_Error_Concentration!$F:$F,C4174))</f>
        <v/>
      </c>
      <c r="H4174" s="5" t="str">
        <f t="shared" si="391"/>
        <v/>
      </c>
      <c r="I4174" s="5">
        <f>IF(D4174&gt;=Q3_Validation!$C$2,1,0)</f>
        <v>1</v>
      </c>
      <c r="J4174" s="8">
        <f t="shared" si="392"/>
        <v>0.7536041939711664</v>
      </c>
      <c r="K4174" s="5" t="str">
        <f t="shared" si="393"/>
        <v>normal</v>
      </c>
      <c r="L4174" s="5">
        <f t="shared" si="394"/>
        <v>0</v>
      </c>
      <c r="M4174" s="5">
        <f t="shared" si="395"/>
        <v>0</v>
      </c>
    </row>
    <row r="4175" spans="1:13">
      <c r="A4175" s="5">
        <v>5813</v>
      </c>
      <c r="B4175" s="5">
        <v>22</v>
      </c>
      <c r="C4175" s="5" t="s">
        <v>62</v>
      </c>
      <c r="D4175" s="5">
        <v>17139</v>
      </c>
      <c r="E4175" s="5">
        <v>146</v>
      </c>
      <c r="F4175" s="8">
        <f t="shared" si="390"/>
        <v>0.85185833479199491</v>
      </c>
      <c r="G4175" s="5" t="str">
        <f>IF(COUNTIFS(Q3_SQL_Error_Concentration!$A:$A,A4175,Q3_SQL_Error_Concentration!$E:$E,B4175,Q3_SQL_Error_Concentration!$F:$F,C4175)=0,"",SUMIFS(Q3_SQL_Error_Concentration!$I:$I,Q3_SQL_Error_Concentration!$A:$A,A4175,Q3_SQL_Error_Concentration!$E:$E,B4175,Q3_SQL_Error_Concentration!$F:$F,C4175))</f>
        <v/>
      </c>
      <c r="H4175" s="5" t="str">
        <f t="shared" si="391"/>
        <v/>
      </c>
      <c r="I4175" s="5">
        <f>IF(D4175&gt;=Q3_Validation!$C$2,1,0)</f>
        <v>1</v>
      </c>
      <c r="J4175" s="8">
        <f t="shared" si="392"/>
        <v>0.85185833479199491</v>
      </c>
      <c r="K4175" s="5" t="str">
        <f t="shared" si="393"/>
        <v>normal</v>
      </c>
      <c r="L4175" s="5">
        <f t="shared" si="394"/>
        <v>0</v>
      </c>
      <c r="M4175" s="5">
        <f t="shared" si="395"/>
        <v>0</v>
      </c>
    </row>
    <row r="4176" spans="1:13">
      <c r="A4176" s="5">
        <v>5813</v>
      </c>
      <c r="B4176" s="5">
        <v>23</v>
      </c>
      <c r="C4176" s="5" t="s">
        <v>63</v>
      </c>
      <c r="D4176" s="5">
        <v>1167</v>
      </c>
      <c r="E4176" s="5">
        <v>16</v>
      </c>
      <c r="F4176" s="8">
        <f t="shared" si="390"/>
        <v>1.3710368466152527</v>
      </c>
      <c r="G4176" s="5" t="str">
        <f>IF(COUNTIFS(Q3_SQL_Error_Concentration!$A:$A,A4176,Q3_SQL_Error_Concentration!$E:$E,B4176,Q3_SQL_Error_Concentration!$F:$F,C4176)=0,"",SUMIFS(Q3_SQL_Error_Concentration!$I:$I,Q3_SQL_Error_Concentration!$A:$A,A4176,Q3_SQL_Error_Concentration!$E:$E,B4176,Q3_SQL_Error_Concentration!$F:$F,C4176))</f>
        <v/>
      </c>
      <c r="H4176" s="5" t="str">
        <f t="shared" si="391"/>
        <v/>
      </c>
      <c r="I4176" s="5">
        <f>IF(D4176&gt;=Q3_Validation!$C$2,1,0)</f>
        <v>1</v>
      </c>
      <c r="J4176" s="8">
        <f t="shared" si="392"/>
        <v>1.3710368466152527</v>
      </c>
      <c r="K4176" s="5" t="str">
        <f t="shared" si="393"/>
        <v>normal</v>
      </c>
      <c r="L4176" s="5">
        <f t="shared" si="394"/>
        <v>0</v>
      </c>
      <c r="M4176" s="5">
        <f t="shared" si="395"/>
        <v>0</v>
      </c>
    </row>
    <row r="4177" spans="1:13">
      <c r="A4177" s="5">
        <v>5813</v>
      </c>
      <c r="B4177" s="5">
        <v>23</v>
      </c>
      <c r="C4177" s="5" t="s">
        <v>62</v>
      </c>
      <c r="D4177" s="5">
        <v>1628</v>
      </c>
      <c r="E4177" s="5">
        <v>16</v>
      </c>
      <c r="F4177" s="8">
        <f t="shared" si="390"/>
        <v>0.98280098280098283</v>
      </c>
      <c r="G4177" s="5" t="str">
        <f>IF(COUNTIFS(Q3_SQL_Error_Concentration!$A:$A,A4177,Q3_SQL_Error_Concentration!$E:$E,B4177,Q3_SQL_Error_Concentration!$F:$F,C4177)=0,"",SUMIFS(Q3_SQL_Error_Concentration!$I:$I,Q3_SQL_Error_Concentration!$A:$A,A4177,Q3_SQL_Error_Concentration!$E:$E,B4177,Q3_SQL_Error_Concentration!$F:$F,C4177))</f>
        <v/>
      </c>
      <c r="H4177" s="5" t="str">
        <f t="shared" si="391"/>
        <v/>
      </c>
      <c r="I4177" s="5">
        <f>IF(D4177&gt;=Q3_Validation!$C$2,1,0)</f>
        <v>1</v>
      </c>
      <c r="J4177" s="8">
        <f t="shared" si="392"/>
        <v>0.98280098280098283</v>
      </c>
      <c r="K4177" s="5" t="str">
        <f t="shared" si="393"/>
        <v>normal</v>
      </c>
      <c r="L4177" s="5">
        <f t="shared" si="394"/>
        <v>0</v>
      </c>
      <c r="M4177" s="5">
        <f t="shared" si="395"/>
        <v>0</v>
      </c>
    </row>
    <row r="4178" spans="1:13">
      <c r="A4178" s="5">
        <v>5814</v>
      </c>
      <c r="B4178" s="5">
        <v>0</v>
      </c>
      <c r="C4178" s="5" t="s">
        <v>63</v>
      </c>
      <c r="D4178" s="5">
        <v>1547</v>
      </c>
      <c r="E4178" s="5">
        <v>27</v>
      </c>
      <c r="F4178" s="8">
        <f t="shared" si="390"/>
        <v>1.7453135100193924</v>
      </c>
      <c r="G4178" s="5" t="str">
        <f>IF(COUNTIFS(Q3_SQL_Error_Concentration!$A:$A,A4178,Q3_SQL_Error_Concentration!$E:$E,B4178,Q3_SQL_Error_Concentration!$F:$F,C4178)=0,"",SUMIFS(Q3_SQL_Error_Concentration!$I:$I,Q3_SQL_Error_Concentration!$A:$A,A4178,Q3_SQL_Error_Concentration!$E:$E,B4178,Q3_SQL_Error_Concentration!$F:$F,C4178))</f>
        <v/>
      </c>
      <c r="H4178" s="5" t="str">
        <f t="shared" si="391"/>
        <v/>
      </c>
      <c r="I4178" s="5">
        <f>IF(D4178&gt;=Q3_Validation!$C$2,1,0)</f>
        <v>1</v>
      </c>
      <c r="J4178" s="8">
        <f t="shared" si="392"/>
        <v>1.7453135100193924</v>
      </c>
      <c r="K4178" s="5" t="str">
        <f t="shared" si="393"/>
        <v>normal</v>
      </c>
      <c r="L4178" s="5">
        <f t="shared" si="394"/>
        <v>0</v>
      </c>
      <c r="M4178" s="5">
        <f t="shared" si="395"/>
        <v>0</v>
      </c>
    </row>
    <row r="4179" spans="1:13">
      <c r="A4179" s="5">
        <v>5814</v>
      </c>
      <c r="B4179" s="5">
        <v>0</v>
      </c>
      <c r="C4179" s="5" t="s">
        <v>62</v>
      </c>
      <c r="D4179" s="5">
        <v>1917</v>
      </c>
      <c r="E4179" s="5">
        <v>30</v>
      </c>
      <c r="F4179" s="8">
        <f t="shared" si="390"/>
        <v>1.5649452269170578</v>
      </c>
      <c r="G4179" s="5" t="str">
        <f>IF(COUNTIFS(Q3_SQL_Error_Concentration!$A:$A,A4179,Q3_SQL_Error_Concentration!$E:$E,B4179,Q3_SQL_Error_Concentration!$F:$F,C4179)=0,"",SUMIFS(Q3_SQL_Error_Concentration!$I:$I,Q3_SQL_Error_Concentration!$A:$A,A4179,Q3_SQL_Error_Concentration!$E:$E,B4179,Q3_SQL_Error_Concentration!$F:$F,C4179))</f>
        <v/>
      </c>
      <c r="H4179" s="5" t="str">
        <f t="shared" si="391"/>
        <v/>
      </c>
      <c r="I4179" s="5">
        <f>IF(D4179&gt;=Q3_Validation!$C$2,1,0)</f>
        <v>1</v>
      </c>
      <c r="J4179" s="8">
        <f t="shared" si="392"/>
        <v>1.5649452269170578</v>
      </c>
      <c r="K4179" s="5" t="str">
        <f t="shared" si="393"/>
        <v>normal</v>
      </c>
      <c r="L4179" s="5">
        <f t="shared" si="394"/>
        <v>0</v>
      </c>
      <c r="M4179" s="5">
        <f t="shared" si="395"/>
        <v>0</v>
      </c>
    </row>
    <row r="4180" spans="1:13">
      <c r="A4180" s="5">
        <v>5814</v>
      </c>
      <c r="B4180" s="5">
        <v>1</v>
      </c>
      <c r="C4180" s="5" t="s">
        <v>63</v>
      </c>
      <c r="D4180" s="5">
        <v>896</v>
      </c>
      <c r="E4180" s="5">
        <v>14</v>
      </c>
      <c r="F4180" s="8">
        <f t="shared" si="390"/>
        <v>1.5625</v>
      </c>
      <c r="G4180" s="5" t="str">
        <f>IF(COUNTIFS(Q3_SQL_Error_Concentration!$A:$A,A4180,Q3_SQL_Error_Concentration!$E:$E,B4180,Q3_SQL_Error_Concentration!$F:$F,C4180)=0,"",SUMIFS(Q3_SQL_Error_Concentration!$I:$I,Q3_SQL_Error_Concentration!$A:$A,A4180,Q3_SQL_Error_Concentration!$E:$E,B4180,Q3_SQL_Error_Concentration!$F:$F,C4180))</f>
        <v/>
      </c>
      <c r="H4180" s="5" t="str">
        <f t="shared" si="391"/>
        <v/>
      </c>
      <c r="I4180" s="5">
        <f>IF(D4180&gt;=Q3_Validation!$C$2,1,0)</f>
        <v>1</v>
      </c>
      <c r="J4180" s="8">
        <f t="shared" si="392"/>
        <v>1.5625</v>
      </c>
      <c r="K4180" s="5" t="str">
        <f t="shared" si="393"/>
        <v>normal</v>
      </c>
      <c r="L4180" s="5">
        <f t="shared" si="394"/>
        <v>0</v>
      </c>
      <c r="M4180" s="5">
        <f t="shared" si="395"/>
        <v>0</v>
      </c>
    </row>
    <row r="4181" spans="1:13">
      <c r="A4181" s="5">
        <v>5814</v>
      </c>
      <c r="B4181" s="5">
        <v>1</v>
      </c>
      <c r="C4181" s="5" t="s">
        <v>64</v>
      </c>
      <c r="D4181" s="5">
        <v>1</v>
      </c>
      <c r="E4181" s="5">
        <v>0</v>
      </c>
      <c r="F4181" s="8">
        <f t="shared" si="390"/>
        <v>0</v>
      </c>
      <c r="G4181" s="5" t="str">
        <f>IF(COUNTIFS(Q3_SQL_Error_Concentration!$A:$A,A4181,Q3_SQL_Error_Concentration!$E:$E,B4181,Q3_SQL_Error_Concentration!$F:$F,C4181)=0,"",SUMIFS(Q3_SQL_Error_Concentration!$I:$I,Q3_SQL_Error_Concentration!$A:$A,A4181,Q3_SQL_Error_Concentration!$E:$E,B4181,Q3_SQL_Error_Concentration!$F:$F,C4181))</f>
        <v/>
      </c>
      <c r="H4181" s="5" t="str">
        <f t="shared" si="391"/>
        <v/>
      </c>
      <c r="I4181" s="5">
        <f>IF(D4181&gt;=Q3_Validation!$C$2,1,0)</f>
        <v>0</v>
      </c>
      <c r="J4181" s="8" t="str">
        <f t="shared" si="392"/>
        <v/>
      </c>
      <c r="K4181" s="5" t="str">
        <f t="shared" si="393"/>
        <v>excluded</v>
      </c>
      <c r="L4181" s="5">
        <f t="shared" si="394"/>
        <v>0</v>
      </c>
      <c r="M4181" s="5">
        <f t="shared" si="395"/>
        <v>0</v>
      </c>
    </row>
    <row r="4182" spans="1:13">
      <c r="A4182" s="5">
        <v>5814</v>
      </c>
      <c r="B4182" s="5">
        <v>1</v>
      </c>
      <c r="C4182" s="5" t="s">
        <v>62</v>
      </c>
      <c r="D4182" s="5">
        <v>1170</v>
      </c>
      <c r="E4182" s="5">
        <v>13</v>
      </c>
      <c r="F4182" s="8">
        <f t="shared" si="390"/>
        <v>1.1111111111111112</v>
      </c>
      <c r="G4182" s="5" t="str">
        <f>IF(COUNTIFS(Q3_SQL_Error_Concentration!$A:$A,A4182,Q3_SQL_Error_Concentration!$E:$E,B4182,Q3_SQL_Error_Concentration!$F:$F,C4182)=0,"",SUMIFS(Q3_SQL_Error_Concentration!$I:$I,Q3_SQL_Error_Concentration!$A:$A,A4182,Q3_SQL_Error_Concentration!$E:$E,B4182,Q3_SQL_Error_Concentration!$F:$F,C4182))</f>
        <v/>
      </c>
      <c r="H4182" s="5" t="str">
        <f t="shared" si="391"/>
        <v/>
      </c>
      <c r="I4182" s="5">
        <f>IF(D4182&gt;=Q3_Validation!$C$2,1,0)</f>
        <v>1</v>
      </c>
      <c r="J4182" s="8">
        <f t="shared" si="392"/>
        <v>1.1111111111111112</v>
      </c>
      <c r="K4182" s="5" t="str">
        <f t="shared" si="393"/>
        <v>normal</v>
      </c>
      <c r="L4182" s="5">
        <f t="shared" si="394"/>
        <v>0</v>
      </c>
      <c r="M4182" s="5">
        <f t="shared" si="395"/>
        <v>0</v>
      </c>
    </row>
    <row r="4183" spans="1:13">
      <c r="A4183" s="5">
        <v>5814</v>
      </c>
      <c r="B4183" s="5">
        <v>2</v>
      </c>
      <c r="C4183" s="5" t="s">
        <v>63</v>
      </c>
      <c r="D4183" s="5">
        <v>2106</v>
      </c>
      <c r="E4183" s="5">
        <v>12</v>
      </c>
      <c r="F4183" s="8">
        <f t="shared" si="390"/>
        <v>0.56980056980056981</v>
      </c>
      <c r="G4183" s="5" t="str">
        <f>IF(COUNTIFS(Q3_SQL_Error_Concentration!$A:$A,A4183,Q3_SQL_Error_Concentration!$E:$E,B4183,Q3_SQL_Error_Concentration!$F:$F,C4183)=0,"",SUMIFS(Q3_SQL_Error_Concentration!$I:$I,Q3_SQL_Error_Concentration!$A:$A,A4183,Q3_SQL_Error_Concentration!$E:$E,B4183,Q3_SQL_Error_Concentration!$F:$F,C4183))</f>
        <v/>
      </c>
      <c r="H4183" s="5" t="str">
        <f t="shared" si="391"/>
        <v/>
      </c>
      <c r="I4183" s="5">
        <f>IF(D4183&gt;=Q3_Validation!$C$2,1,0)</f>
        <v>1</v>
      </c>
      <c r="J4183" s="8">
        <f t="shared" si="392"/>
        <v>0.56980056980056981</v>
      </c>
      <c r="K4183" s="5" t="str">
        <f t="shared" si="393"/>
        <v>normal</v>
      </c>
      <c r="L4183" s="5">
        <f t="shared" si="394"/>
        <v>0</v>
      </c>
      <c r="M4183" s="5">
        <f t="shared" si="395"/>
        <v>0</v>
      </c>
    </row>
    <row r="4184" spans="1:13">
      <c r="A4184" s="5">
        <v>5814</v>
      </c>
      <c r="B4184" s="5">
        <v>2</v>
      </c>
      <c r="C4184" s="5" t="s">
        <v>62</v>
      </c>
      <c r="D4184" s="5">
        <v>2731</v>
      </c>
      <c r="E4184" s="5">
        <v>37</v>
      </c>
      <c r="F4184" s="8">
        <f t="shared" si="390"/>
        <v>1.3548150860490662</v>
      </c>
      <c r="G4184" s="5" t="str">
        <f>IF(COUNTIFS(Q3_SQL_Error_Concentration!$A:$A,A4184,Q3_SQL_Error_Concentration!$E:$E,B4184,Q3_SQL_Error_Concentration!$F:$F,C4184)=0,"",SUMIFS(Q3_SQL_Error_Concentration!$I:$I,Q3_SQL_Error_Concentration!$A:$A,A4184,Q3_SQL_Error_Concentration!$E:$E,B4184,Q3_SQL_Error_Concentration!$F:$F,C4184))</f>
        <v/>
      </c>
      <c r="H4184" s="5" t="str">
        <f t="shared" si="391"/>
        <v/>
      </c>
      <c r="I4184" s="5">
        <f>IF(D4184&gt;=Q3_Validation!$C$2,1,0)</f>
        <v>1</v>
      </c>
      <c r="J4184" s="8">
        <f t="shared" si="392"/>
        <v>1.3548150860490662</v>
      </c>
      <c r="K4184" s="5" t="str">
        <f t="shared" si="393"/>
        <v>normal</v>
      </c>
      <c r="L4184" s="5">
        <f t="shared" si="394"/>
        <v>0</v>
      </c>
      <c r="M4184" s="5">
        <f t="shared" si="395"/>
        <v>0</v>
      </c>
    </row>
    <row r="4185" spans="1:13">
      <c r="A4185" s="5">
        <v>5814</v>
      </c>
      <c r="B4185" s="5">
        <v>3</v>
      </c>
      <c r="C4185" s="5" t="s">
        <v>63</v>
      </c>
      <c r="D4185" s="5">
        <v>973</v>
      </c>
      <c r="E4185" s="5">
        <v>8</v>
      </c>
      <c r="F4185" s="8">
        <f t="shared" si="390"/>
        <v>0.8221993833504625</v>
      </c>
      <c r="G4185" s="5" t="str">
        <f>IF(COUNTIFS(Q3_SQL_Error_Concentration!$A:$A,A4185,Q3_SQL_Error_Concentration!$E:$E,B4185,Q3_SQL_Error_Concentration!$F:$F,C4185)=0,"",SUMIFS(Q3_SQL_Error_Concentration!$I:$I,Q3_SQL_Error_Concentration!$A:$A,A4185,Q3_SQL_Error_Concentration!$E:$E,B4185,Q3_SQL_Error_Concentration!$F:$F,C4185))</f>
        <v/>
      </c>
      <c r="H4185" s="5" t="str">
        <f t="shared" si="391"/>
        <v/>
      </c>
      <c r="I4185" s="5">
        <f>IF(D4185&gt;=Q3_Validation!$C$2,1,0)</f>
        <v>1</v>
      </c>
      <c r="J4185" s="8">
        <f t="shared" si="392"/>
        <v>0.8221993833504625</v>
      </c>
      <c r="K4185" s="5" t="str">
        <f t="shared" si="393"/>
        <v>normal</v>
      </c>
      <c r="L4185" s="5">
        <f t="shared" si="394"/>
        <v>0</v>
      </c>
      <c r="M4185" s="5">
        <f t="shared" si="395"/>
        <v>0</v>
      </c>
    </row>
    <row r="4186" spans="1:13">
      <c r="A4186" s="5">
        <v>5814</v>
      </c>
      <c r="B4186" s="5">
        <v>3</v>
      </c>
      <c r="C4186" s="5" t="s">
        <v>64</v>
      </c>
      <c r="D4186" s="5">
        <v>3</v>
      </c>
      <c r="E4186" s="5">
        <v>0</v>
      </c>
      <c r="F4186" s="8">
        <f t="shared" si="390"/>
        <v>0</v>
      </c>
      <c r="G4186" s="5" t="str">
        <f>IF(COUNTIFS(Q3_SQL_Error_Concentration!$A:$A,A4186,Q3_SQL_Error_Concentration!$E:$E,B4186,Q3_SQL_Error_Concentration!$F:$F,C4186)=0,"",SUMIFS(Q3_SQL_Error_Concentration!$I:$I,Q3_SQL_Error_Concentration!$A:$A,A4186,Q3_SQL_Error_Concentration!$E:$E,B4186,Q3_SQL_Error_Concentration!$F:$F,C4186))</f>
        <v/>
      </c>
      <c r="H4186" s="5" t="str">
        <f t="shared" si="391"/>
        <v/>
      </c>
      <c r="I4186" s="5">
        <f>IF(D4186&gt;=Q3_Validation!$C$2,1,0)</f>
        <v>0</v>
      </c>
      <c r="J4186" s="8" t="str">
        <f t="shared" si="392"/>
        <v/>
      </c>
      <c r="K4186" s="5" t="str">
        <f t="shared" si="393"/>
        <v>excluded</v>
      </c>
      <c r="L4186" s="5">
        <f t="shared" si="394"/>
        <v>0</v>
      </c>
      <c r="M4186" s="5">
        <f t="shared" si="395"/>
        <v>0</v>
      </c>
    </row>
    <row r="4187" spans="1:13">
      <c r="A4187" s="5">
        <v>5814</v>
      </c>
      <c r="B4187" s="5">
        <v>3</v>
      </c>
      <c r="C4187" s="5" t="s">
        <v>62</v>
      </c>
      <c r="D4187" s="5">
        <v>1334</v>
      </c>
      <c r="E4187" s="5">
        <v>13</v>
      </c>
      <c r="F4187" s="8">
        <f t="shared" si="390"/>
        <v>0.97451274362818596</v>
      </c>
      <c r="G4187" s="5" t="str">
        <f>IF(COUNTIFS(Q3_SQL_Error_Concentration!$A:$A,A4187,Q3_SQL_Error_Concentration!$E:$E,B4187,Q3_SQL_Error_Concentration!$F:$F,C4187)=0,"",SUMIFS(Q3_SQL_Error_Concentration!$I:$I,Q3_SQL_Error_Concentration!$A:$A,A4187,Q3_SQL_Error_Concentration!$E:$E,B4187,Q3_SQL_Error_Concentration!$F:$F,C4187))</f>
        <v/>
      </c>
      <c r="H4187" s="5" t="str">
        <f t="shared" si="391"/>
        <v/>
      </c>
      <c r="I4187" s="5">
        <f>IF(D4187&gt;=Q3_Validation!$C$2,1,0)</f>
        <v>1</v>
      </c>
      <c r="J4187" s="8">
        <f t="shared" si="392"/>
        <v>0.97451274362818596</v>
      </c>
      <c r="K4187" s="5" t="str">
        <f t="shared" si="393"/>
        <v>normal</v>
      </c>
      <c r="L4187" s="5">
        <f t="shared" si="394"/>
        <v>0</v>
      </c>
      <c r="M4187" s="5">
        <f t="shared" si="395"/>
        <v>0</v>
      </c>
    </row>
    <row r="4188" spans="1:13">
      <c r="A4188" s="5">
        <v>5814</v>
      </c>
      <c r="B4188" s="5">
        <v>4</v>
      </c>
      <c r="C4188" s="5" t="s">
        <v>63</v>
      </c>
      <c r="D4188" s="5">
        <v>574</v>
      </c>
      <c r="E4188" s="5">
        <v>3</v>
      </c>
      <c r="F4188" s="8">
        <f t="shared" si="390"/>
        <v>0.52264808362369342</v>
      </c>
      <c r="G4188" s="5" t="str">
        <f>IF(COUNTIFS(Q3_SQL_Error_Concentration!$A:$A,A4188,Q3_SQL_Error_Concentration!$E:$E,B4188,Q3_SQL_Error_Concentration!$F:$F,C4188)=0,"",SUMIFS(Q3_SQL_Error_Concentration!$I:$I,Q3_SQL_Error_Concentration!$A:$A,A4188,Q3_SQL_Error_Concentration!$E:$E,B4188,Q3_SQL_Error_Concentration!$F:$F,C4188))</f>
        <v/>
      </c>
      <c r="H4188" s="5" t="str">
        <f t="shared" si="391"/>
        <v/>
      </c>
      <c r="I4188" s="5">
        <f>IF(D4188&gt;=Q3_Validation!$C$2,1,0)</f>
        <v>0</v>
      </c>
      <c r="J4188" s="8" t="str">
        <f t="shared" si="392"/>
        <v/>
      </c>
      <c r="K4188" s="5" t="str">
        <f t="shared" si="393"/>
        <v>excluded</v>
      </c>
      <c r="L4188" s="5">
        <f t="shared" si="394"/>
        <v>0</v>
      </c>
      <c r="M4188" s="5">
        <f t="shared" si="395"/>
        <v>0</v>
      </c>
    </row>
    <row r="4189" spans="1:13">
      <c r="A4189" s="5">
        <v>5814</v>
      </c>
      <c r="B4189" s="5">
        <v>4</v>
      </c>
      <c r="C4189" s="5" t="s">
        <v>64</v>
      </c>
      <c r="D4189" s="5">
        <v>2</v>
      </c>
      <c r="E4189" s="5">
        <v>0</v>
      </c>
      <c r="F4189" s="8">
        <f t="shared" si="390"/>
        <v>0</v>
      </c>
      <c r="G4189" s="5" t="str">
        <f>IF(COUNTIFS(Q3_SQL_Error_Concentration!$A:$A,A4189,Q3_SQL_Error_Concentration!$E:$E,B4189,Q3_SQL_Error_Concentration!$F:$F,C4189)=0,"",SUMIFS(Q3_SQL_Error_Concentration!$I:$I,Q3_SQL_Error_Concentration!$A:$A,A4189,Q3_SQL_Error_Concentration!$E:$E,B4189,Q3_SQL_Error_Concentration!$F:$F,C4189))</f>
        <v/>
      </c>
      <c r="H4189" s="5" t="str">
        <f t="shared" si="391"/>
        <v/>
      </c>
      <c r="I4189" s="5">
        <f>IF(D4189&gt;=Q3_Validation!$C$2,1,0)</f>
        <v>0</v>
      </c>
      <c r="J4189" s="8" t="str">
        <f t="shared" si="392"/>
        <v/>
      </c>
      <c r="K4189" s="5" t="str">
        <f t="shared" si="393"/>
        <v>excluded</v>
      </c>
      <c r="L4189" s="5">
        <f t="shared" si="394"/>
        <v>0</v>
      </c>
      <c r="M4189" s="5">
        <f t="shared" si="395"/>
        <v>0</v>
      </c>
    </row>
    <row r="4190" spans="1:13">
      <c r="A4190" s="5">
        <v>5814</v>
      </c>
      <c r="B4190" s="5">
        <v>4</v>
      </c>
      <c r="C4190" s="5" t="s">
        <v>62</v>
      </c>
      <c r="D4190" s="5">
        <v>1084</v>
      </c>
      <c r="E4190" s="5">
        <v>6</v>
      </c>
      <c r="F4190" s="8">
        <f t="shared" si="390"/>
        <v>0.55350553505535061</v>
      </c>
      <c r="G4190" s="5" t="str">
        <f>IF(COUNTIFS(Q3_SQL_Error_Concentration!$A:$A,A4190,Q3_SQL_Error_Concentration!$E:$E,B4190,Q3_SQL_Error_Concentration!$F:$F,C4190)=0,"",SUMIFS(Q3_SQL_Error_Concentration!$I:$I,Q3_SQL_Error_Concentration!$A:$A,A4190,Q3_SQL_Error_Concentration!$E:$E,B4190,Q3_SQL_Error_Concentration!$F:$F,C4190))</f>
        <v/>
      </c>
      <c r="H4190" s="5" t="str">
        <f t="shared" si="391"/>
        <v/>
      </c>
      <c r="I4190" s="5">
        <f>IF(D4190&gt;=Q3_Validation!$C$2,1,0)</f>
        <v>1</v>
      </c>
      <c r="J4190" s="8">
        <f t="shared" si="392"/>
        <v>0.55350553505535061</v>
      </c>
      <c r="K4190" s="5" t="str">
        <f t="shared" si="393"/>
        <v>normal</v>
      </c>
      <c r="L4190" s="5">
        <f t="shared" si="394"/>
        <v>0</v>
      </c>
      <c r="M4190" s="5">
        <f t="shared" si="395"/>
        <v>0</v>
      </c>
    </row>
    <row r="4191" spans="1:13">
      <c r="A4191" s="5">
        <v>5814</v>
      </c>
      <c r="B4191" s="5">
        <v>5</v>
      </c>
      <c r="C4191" s="5" t="s">
        <v>63</v>
      </c>
      <c r="D4191" s="5">
        <v>2525</v>
      </c>
      <c r="E4191" s="5">
        <v>25</v>
      </c>
      <c r="F4191" s="8">
        <f t="shared" si="390"/>
        <v>0.99009900990099009</v>
      </c>
      <c r="G4191" s="5" t="str">
        <f>IF(COUNTIFS(Q3_SQL_Error_Concentration!$A:$A,A4191,Q3_SQL_Error_Concentration!$E:$E,B4191,Q3_SQL_Error_Concentration!$F:$F,C4191)=0,"",SUMIFS(Q3_SQL_Error_Concentration!$I:$I,Q3_SQL_Error_Concentration!$A:$A,A4191,Q3_SQL_Error_Concentration!$E:$E,B4191,Q3_SQL_Error_Concentration!$F:$F,C4191))</f>
        <v/>
      </c>
      <c r="H4191" s="5" t="str">
        <f t="shared" si="391"/>
        <v/>
      </c>
      <c r="I4191" s="5">
        <f>IF(D4191&gt;=Q3_Validation!$C$2,1,0)</f>
        <v>1</v>
      </c>
      <c r="J4191" s="8">
        <f t="shared" si="392"/>
        <v>0.99009900990099009</v>
      </c>
      <c r="K4191" s="5" t="str">
        <f t="shared" si="393"/>
        <v>normal</v>
      </c>
      <c r="L4191" s="5">
        <f t="shared" si="394"/>
        <v>0</v>
      </c>
      <c r="M4191" s="5">
        <f t="shared" si="395"/>
        <v>0</v>
      </c>
    </row>
    <row r="4192" spans="1:13">
      <c r="A4192" s="5">
        <v>5814</v>
      </c>
      <c r="B4192" s="5">
        <v>5</v>
      </c>
      <c r="C4192" s="5" t="s">
        <v>64</v>
      </c>
      <c r="D4192" s="5">
        <v>5</v>
      </c>
      <c r="E4192" s="5">
        <v>0</v>
      </c>
      <c r="F4192" s="8">
        <f t="shared" si="390"/>
        <v>0</v>
      </c>
      <c r="G4192" s="5" t="str">
        <f>IF(COUNTIFS(Q3_SQL_Error_Concentration!$A:$A,A4192,Q3_SQL_Error_Concentration!$E:$E,B4192,Q3_SQL_Error_Concentration!$F:$F,C4192)=0,"",SUMIFS(Q3_SQL_Error_Concentration!$I:$I,Q3_SQL_Error_Concentration!$A:$A,A4192,Q3_SQL_Error_Concentration!$E:$E,B4192,Q3_SQL_Error_Concentration!$F:$F,C4192))</f>
        <v/>
      </c>
      <c r="H4192" s="5" t="str">
        <f t="shared" si="391"/>
        <v/>
      </c>
      <c r="I4192" s="5">
        <f>IF(D4192&gt;=Q3_Validation!$C$2,1,0)</f>
        <v>0</v>
      </c>
      <c r="J4192" s="8" t="str">
        <f t="shared" si="392"/>
        <v/>
      </c>
      <c r="K4192" s="5" t="str">
        <f t="shared" si="393"/>
        <v>excluded</v>
      </c>
      <c r="L4192" s="5">
        <f t="shared" si="394"/>
        <v>0</v>
      </c>
      <c r="M4192" s="5">
        <f t="shared" si="395"/>
        <v>0</v>
      </c>
    </row>
    <row r="4193" spans="1:13">
      <c r="A4193" s="5">
        <v>5814</v>
      </c>
      <c r="B4193" s="5">
        <v>5</v>
      </c>
      <c r="C4193" s="5" t="s">
        <v>62</v>
      </c>
      <c r="D4193" s="5">
        <v>3787</v>
      </c>
      <c r="E4193" s="5">
        <v>31</v>
      </c>
      <c r="F4193" s="8">
        <f t="shared" si="390"/>
        <v>0.81858991285978344</v>
      </c>
      <c r="G4193" s="5" t="str">
        <f>IF(COUNTIFS(Q3_SQL_Error_Concentration!$A:$A,A4193,Q3_SQL_Error_Concentration!$E:$E,B4193,Q3_SQL_Error_Concentration!$F:$F,C4193)=0,"",SUMIFS(Q3_SQL_Error_Concentration!$I:$I,Q3_SQL_Error_Concentration!$A:$A,A4193,Q3_SQL_Error_Concentration!$E:$E,B4193,Q3_SQL_Error_Concentration!$F:$F,C4193))</f>
        <v/>
      </c>
      <c r="H4193" s="5" t="str">
        <f t="shared" si="391"/>
        <v/>
      </c>
      <c r="I4193" s="5">
        <f>IF(D4193&gt;=Q3_Validation!$C$2,1,0)</f>
        <v>1</v>
      </c>
      <c r="J4193" s="8">
        <f t="shared" si="392"/>
        <v>0.81858991285978344</v>
      </c>
      <c r="K4193" s="5" t="str">
        <f t="shared" si="393"/>
        <v>normal</v>
      </c>
      <c r="L4193" s="5">
        <f t="shared" si="394"/>
        <v>0</v>
      </c>
      <c r="M4193" s="5">
        <f t="shared" si="395"/>
        <v>0</v>
      </c>
    </row>
    <row r="4194" spans="1:13">
      <c r="A4194" s="5">
        <v>5814</v>
      </c>
      <c r="B4194" s="5">
        <v>6</v>
      </c>
      <c r="C4194" s="5" t="s">
        <v>63</v>
      </c>
      <c r="D4194" s="5">
        <v>10725</v>
      </c>
      <c r="E4194" s="5">
        <v>73</v>
      </c>
      <c r="F4194" s="8">
        <f t="shared" si="390"/>
        <v>0.6806526806526807</v>
      </c>
      <c r="G4194" s="5" t="str">
        <f>IF(COUNTIFS(Q3_SQL_Error_Concentration!$A:$A,A4194,Q3_SQL_Error_Concentration!$E:$E,B4194,Q3_SQL_Error_Concentration!$F:$F,C4194)=0,"",SUMIFS(Q3_SQL_Error_Concentration!$I:$I,Q3_SQL_Error_Concentration!$A:$A,A4194,Q3_SQL_Error_Concentration!$E:$E,B4194,Q3_SQL_Error_Concentration!$F:$F,C4194))</f>
        <v/>
      </c>
      <c r="H4194" s="5" t="str">
        <f t="shared" si="391"/>
        <v/>
      </c>
      <c r="I4194" s="5">
        <f>IF(D4194&gt;=Q3_Validation!$C$2,1,0)</f>
        <v>1</v>
      </c>
      <c r="J4194" s="8">
        <f t="shared" si="392"/>
        <v>0.6806526806526807</v>
      </c>
      <c r="K4194" s="5" t="str">
        <f t="shared" si="393"/>
        <v>normal</v>
      </c>
      <c r="L4194" s="5">
        <f t="shared" si="394"/>
        <v>0</v>
      </c>
      <c r="M4194" s="5">
        <f t="shared" si="395"/>
        <v>0</v>
      </c>
    </row>
    <row r="4195" spans="1:13">
      <c r="A4195" s="5">
        <v>5814</v>
      </c>
      <c r="B4195" s="5">
        <v>6</v>
      </c>
      <c r="C4195" s="5" t="s">
        <v>64</v>
      </c>
      <c r="D4195" s="5">
        <v>13</v>
      </c>
      <c r="E4195" s="5">
        <v>0</v>
      </c>
      <c r="F4195" s="8">
        <f t="shared" si="390"/>
        <v>0</v>
      </c>
      <c r="G4195" s="5" t="str">
        <f>IF(COUNTIFS(Q3_SQL_Error_Concentration!$A:$A,A4195,Q3_SQL_Error_Concentration!$E:$E,B4195,Q3_SQL_Error_Concentration!$F:$F,C4195)=0,"",SUMIFS(Q3_SQL_Error_Concentration!$I:$I,Q3_SQL_Error_Concentration!$A:$A,A4195,Q3_SQL_Error_Concentration!$E:$E,B4195,Q3_SQL_Error_Concentration!$F:$F,C4195))</f>
        <v/>
      </c>
      <c r="H4195" s="5" t="str">
        <f t="shared" si="391"/>
        <v/>
      </c>
      <c r="I4195" s="5">
        <f>IF(D4195&gt;=Q3_Validation!$C$2,1,0)</f>
        <v>0</v>
      </c>
      <c r="J4195" s="8" t="str">
        <f t="shared" si="392"/>
        <v/>
      </c>
      <c r="K4195" s="5" t="str">
        <f t="shared" si="393"/>
        <v>excluded</v>
      </c>
      <c r="L4195" s="5">
        <f t="shared" si="394"/>
        <v>0</v>
      </c>
      <c r="M4195" s="5">
        <f t="shared" si="395"/>
        <v>0</v>
      </c>
    </row>
    <row r="4196" spans="1:13">
      <c r="A4196" s="5">
        <v>5814</v>
      </c>
      <c r="B4196" s="5">
        <v>6</v>
      </c>
      <c r="C4196" s="5" t="s">
        <v>62</v>
      </c>
      <c r="D4196" s="5">
        <v>13937</v>
      </c>
      <c r="E4196" s="5">
        <v>96</v>
      </c>
      <c r="F4196" s="8">
        <f t="shared" si="390"/>
        <v>0.68881394848245681</v>
      </c>
      <c r="G4196" s="5" t="str">
        <f>IF(COUNTIFS(Q3_SQL_Error_Concentration!$A:$A,A4196,Q3_SQL_Error_Concentration!$E:$E,B4196,Q3_SQL_Error_Concentration!$F:$F,C4196)=0,"",SUMIFS(Q3_SQL_Error_Concentration!$I:$I,Q3_SQL_Error_Concentration!$A:$A,A4196,Q3_SQL_Error_Concentration!$E:$E,B4196,Q3_SQL_Error_Concentration!$F:$F,C4196))</f>
        <v/>
      </c>
      <c r="H4196" s="5" t="str">
        <f t="shared" si="391"/>
        <v/>
      </c>
      <c r="I4196" s="5">
        <f>IF(D4196&gt;=Q3_Validation!$C$2,1,0)</f>
        <v>1</v>
      </c>
      <c r="J4196" s="8">
        <f t="shared" si="392"/>
        <v>0.68881394848245681</v>
      </c>
      <c r="K4196" s="5" t="str">
        <f t="shared" si="393"/>
        <v>normal</v>
      </c>
      <c r="L4196" s="5">
        <f t="shared" si="394"/>
        <v>0</v>
      </c>
      <c r="M4196" s="5">
        <f t="shared" si="395"/>
        <v>0</v>
      </c>
    </row>
    <row r="4197" spans="1:13">
      <c r="A4197" s="5">
        <v>5814</v>
      </c>
      <c r="B4197" s="5">
        <v>7</v>
      </c>
      <c r="C4197" s="5" t="s">
        <v>63</v>
      </c>
      <c r="D4197" s="5">
        <v>10774</v>
      </c>
      <c r="E4197" s="5">
        <v>71</v>
      </c>
      <c r="F4197" s="8">
        <f t="shared" si="390"/>
        <v>0.65899387414145161</v>
      </c>
      <c r="G4197" s="5" t="str">
        <f>IF(COUNTIFS(Q3_SQL_Error_Concentration!$A:$A,A4197,Q3_SQL_Error_Concentration!$E:$E,B4197,Q3_SQL_Error_Concentration!$F:$F,C4197)=0,"",SUMIFS(Q3_SQL_Error_Concentration!$I:$I,Q3_SQL_Error_Concentration!$A:$A,A4197,Q3_SQL_Error_Concentration!$E:$E,B4197,Q3_SQL_Error_Concentration!$F:$F,C4197))</f>
        <v/>
      </c>
      <c r="H4197" s="5" t="str">
        <f t="shared" si="391"/>
        <v/>
      </c>
      <c r="I4197" s="5">
        <f>IF(D4197&gt;=Q3_Validation!$C$2,1,0)</f>
        <v>1</v>
      </c>
      <c r="J4197" s="8">
        <f t="shared" si="392"/>
        <v>0.65899387414145161</v>
      </c>
      <c r="K4197" s="5" t="str">
        <f t="shared" si="393"/>
        <v>normal</v>
      </c>
      <c r="L4197" s="5">
        <f t="shared" si="394"/>
        <v>0</v>
      </c>
      <c r="M4197" s="5">
        <f t="shared" si="395"/>
        <v>0</v>
      </c>
    </row>
    <row r="4198" spans="1:13">
      <c r="A4198" s="5">
        <v>5814</v>
      </c>
      <c r="B4198" s="5">
        <v>7</v>
      </c>
      <c r="C4198" s="5" t="s">
        <v>64</v>
      </c>
      <c r="D4198" s="5">
        <v>14</v>
      </c>
      <c r="E4198" s="5">
        <v>1</v>
      </c>
      <c r="F4198" s="8">
        <f t="shared" si="390"/>
        <v>7.1428571428571432</v>
      </c>
      <c r="G4198" s="5" t="str">
        <f>IF(COUNTIFS(Q3_SQL_Error_Concentration!$A:$A,A4198,Q3_SQL_Error_Concentration!$E:$E,B4198,Q3_SQL_Error_Concentration!$F:$F,C4198)=0,"",SUMIFS(Q3_SQL_Error_Concentration!$I:$I,Q3_SQL_Error_Concentration!$A:$A,A4198,Q3_SQL_Error_Concentration!$E:$E,B4198,Q3_SQL_Error_Concentration!$F:$F,C4198))</f>
        <v/>
      </c>
      <c r="H4198" s="5" t="str">
        <f t="shared" si="391"/>
        <v/>
      </c>
      <c r="I4198" s="5">
        <f>IF(D4198&gt;=Q3_Validation!$C$2,1,0)</f>
        <v>0</v>
      </c>
      <c r="J4198" s="8" t="str">
        <f t="shared" si="392"/>
        <v/>
      </c>
      <c r="K4198" s="5" t="str">
        <f t="shared" si="393"/>
        <v>excluded</v>
      </c>
      <c r="L4198" s="5">
        <f t="shared" si="394"/>
        <v>0</v>
      </c>
      <c r="M4198" s="5">
        <f t="shared" si="395"/>
        <v>0</v>
      </c>
    </row>
    <row r="4199" spans="1:13">
      <c r="A4199" s="5">
        <v>5814</v>
      </c>
      <c r="B4199" s="5">
        <v>7</v>
      </c>
      <c r="C4199" s="5" t="s">
        <v>62</v>
      </c>
      <c r="D4199" s="5">
        <v>15401</v>
      </c>
      <c r="E4199" s="5">
        <v>94</v>
      </c>
      <c r="F4199" s="8">
        <f t="shared" si="390"/>
        <v>0.61034997727420293</v>
      </c>
      <c r="G4199" s="5" t="str">
        <f>IF(COUNTIFS(Q3_SQL_Error_Concentration!$A:$A,A4199,Q3_SQL_Error_Concentration!$E:$E,B4199,Q3_SQL_Error_Concentration!$F:$F,C4199)=0,"",SUMIFS(Q3_SQL_Error_Concentration!$I:$I,Q3_SQL_Error_Concentration!$A:$A,A4199,Q3_SQL_Error_Concentration!$E:$E,B4199,Q3_SQL_Error_Concentration!$F:$F,C4199))</f>
        <v/>
      </c>
      <c r="H4199" s="5" t="str">
        <f t="shared" si="391"/>
        <v/>
      </c>
      <c r="I4199" s="5">
        <f>IF(D4199&gt;=Q3_Validation!$C$2,1,0)</f>
        <v>1</v>
      </c>
      <c r="J4199" s="8">
        <f t="shared" si="392"/>
        <v>0.61034997727420293</v>
      </c>
      <c r="K4199" s="5" t="str">
        <f t="shared" si="393"/>
        <v>normal</v>
      </c>
      <c r="L4199" s="5">
        <f t="shared" si="394"/>
        <v>0</v>
      </c>
      <c r="M4199" s="5">
        <f t="shared" si="395"/>
        <v>0</v>
      </c>
    </row>
    <row r="4200" spans="1:13">
      <c r="A4200" s="5">
        <v>5814</v>
      </c>
      <c r="B4200" s="5">
        <v>8</v>
      </c>
      <c r="C4200" s="5" t="s">
        <v>63</v>
      </c>
      <c r="D4200" s="5">
        <v>12008</v>
      </c>
      <c r="E4200" s="5">
        <v>92</v>
      </c>
      <c r="F4200" s="8">
        <f t="shared" si="390"/>
        <v>0.76615589606928713</v>
      </c>
      <c r="G4200" s="5" t="str">
        <f>IF(COUNTIFS(Q3_SQL_Error_Concentration!$A:$A,A4200,Q3_SQL_Error_Concentration!$E:$E,B4200,Q3_SQL_Error_Concentration!$F:$F,C4200)=0,"",SUMIFS(Q3_SQL_Error_Concentration!$I:$I,Q3_SQL_Error_Concentration!$A:$A,A4200,Q3_SQL_Error_Concentration!$E:$E,B4200,Q3_SQL_Error_Concentration!$F:$F,C4200))</f>
        <v/>
      </c>
      <c r="H4200" s="5" t="str">
        <f t="shared" si="391"/>
        <v/>
      </c>
      <c r="I4200" s="5">
        <f>IF(D4200&gt;=Q3_Validation!$C$2,1,0)</f>
        <v>1</v>
      </c>
      <c r="J4200" s="8">
        <f t="shared" si="392"/>
        <v>0.76615589606928713</v>
      </c>
      <c r="K4200" s="5" t="str">
        <f t="shared" si="393"/>
        <v>normal</v>
      </c>
      <c r="L4200" s="5">
        <f t="shared" si="394"/>
        <v>0</v>
      </c>
      <c r="M4200" s="5">
        <f t="shared" si="395"/>
        <v>0</v>
      </c>
    </row>
    <row r="4201" spans="1:13">
      <c r="A4201" s="5">
        <v>5814</v>
      </c>
      <c r="B4201" s="5">
        <v>8</v>
      </c>
      <c r="C4201" s="5" t="s">
        <v>64</v>
      </c>
      <c r="D4201" s="5">
        <v>12</v>
      </c>
      <c r="E4201" s="5">
        <v>0</v>
      </c>
      <c r="F4201" s="8">
        <f t="shared" si="390"/>
        <v>0</v>
      </c>
      <c r="G4201" s="5" t="str">
        <f>IF(COUNTIFS(Q3_SQL_Error_Concentration!$A:$A,A4201,Q3_SQL_Error_Concentration!$E:$E,B4201,Q3_SQL_Error_Concentration!$F:$F,C4201)=0,"",SUMIFS(Q3_SQL_Error_Concentration!$I:$I,Q3_SQL_Error_Concentration!$A:$A,A4201,Q3_SQL_Error_Concentration!$E:$E,B4201,Q3_SQL_Error_Concentration!$F:$F,C4201))</f>
        <v/>
      </c>
      <c r="H4201" s="5" t="str">
        <f t="shared" si="391"/>
        <v/>
      </c>
      <c r="I4201" s="5">
        <f>IF(D4201&gt;=Q3_Validation!$C$2,1,0)</f>
        <v>0</v>
      </c>
      <c r="J4201" s="8" t="str">
        <f t="shared" si="392"/>
        <v/>
      </c>
      <c r="K4201" s="5" t="str">
        <f t="shared" si="393"/>
        <v>excluded</v>
      </c>
      <c r="L4201" s="5">
        <f t="shared" si="394"/>
        <v>0</v>
      </c>
      <c r="M4201" s="5">
        <f t="shared" si="395"/>
        <v>0</v>
      </c>
    </row>
    <row r="4202" spans="1:13">
      <c r="A4202" s="5">
        <v>5814</v>
      </c>
      <c r="B4202" s="5">
        <v>8</v>
      </c>
      <c r="C4202" s="5" t="s">
        <v>62</v>
      </c>
      <c r="D4202" s="5">
        <v>18746</v>
      </c>
      <c r="E4202" s="5">
        <v>122</v>
      </c>
      <c r="F4202" s="8">
        <f t="shared" si="390"/>
        <v>0.65080550517443725</v>
      </c>
      <c r="G4202" s="5" t="str">
        <f>IF(COUNTIFS(Q3_SQL_Error_Concentration!$A:$A,A4202,Q3_SQL_Error_Concentration!$E:$E,B4202,Q3_SQL_Error_Concentration!$F:$F,C4202)=0,"",SUMIFS(Q3_SQL_Error_Concentration!$I:$I,Q3_SQL_Error_Concentration!$A:$A,A4202,Q3_SQL_Error_Concentration!$E:$E,B4202,Q3_SQL_Error_Concentration!$F:$F,C4202))</f>
        <v/>
      </c>
      <c r="H4202" s="5" t="str">
        <f t="shared" si="391"/>
        <v/>
      </c>
      <c r="I4202" s="5">
        <f>IF(D4202&gt;=Q3_Validation!$C$2,1,0)</f>
        <v>1</v>
      </c>
      <c r="J4202" s="8">
        <f t="shared" si="392"/>
        <v>0.65080550517443725</v>
      </c>
      <c r="K4202" s="5" t="str">
        <f t="shared" si="393"/>
        <v>normal</v>
      </c>
      <c r="L4202" s="5">
        <f t="shared" si="394"/>
        <v>0</v>
      </c>
      <c r="M4202" s="5">
        <f t="shared" si="395"/>
        <v>0</v>
      </c>
    </row>
    <row r="4203" spans="1:13">
      <c r="A4203" s="5">
        <v>5814</v>
      </c>
      <c r="B4203" s="5">
        <v>9</v>
      </c>
      <c r="C4203" s="5" t="s">
        <v>63</v>
      </c>
      <c r="D4203" s="5">
        <v>13166</v>
      </c>
      <c r="E4203" s="5">
        <v>81</v>
      </c>
      <c r="F4203" s="8">
        <f t="shared" si="390"/>
        <v>0.61522102384930888</v>
      </c>
      <c r="G4203" s="5" t="str">
        <f>IF(COUNTIFS(Q3_SQL_Error_Concentration!$A:$A,A4203,Q3_SQL_Error_Concentration!$E:$E,B4203,Q3_SQL_Error_Concentration!$F:$F,C4203)=0,"",SUMIFS(Q3_SQL_Error_Concentration!$I:$I,Q3_SQL_Error_Concentration!$A:$A,A4203,Q3_SQL_Error_Concentration!$E:$E,B4203,Q3_SQL_Error_Concentration!$F:$F,C4203))</f>
        <v/>
      </c>
      <c r="H4203" s="5" t="str">
        <f t="shared" si="391"/>
        <v/>
      </c>
      <c r="I4203" s="5">
        <f>IF(D4203&gt;=Q3_Validation!$C$2,1,0)</f>
        <v>1</v>
      </c>
      <c r="J4203" s="8">
        <f t="shared" si="392"/>
        <v>0.61522102384930888</v>
      </c>
      <c r="K4203" s="5" t="str">
        <f t="shared" si="393"/>
        <v>normal</v>
      </c>
      <c r="L4203" s="5">
        <f t="shared" si="394"/>
        <v>0</v>
      </c>
      <c r="M4203" s="5">
        <f t="shared" si="395"/>
        <v>0</v>
      </c>
    </row>
    <row r="4204" spans="1:13">
      <c r="A4204" s="5">
        <v>5814</v>
      </c>
      <c r="B4204" s="5">
        <v>9</v>
      </c>
      <c r="C4204" s="5" t="s">
        <v>64</v>
      </c>
      <c r="D4204" s="5">
        <v>20</v>
      </c>
      <c r="E4204" s="5">
        <v>0</v>
      </c>
      <c r="F4204" s="8">
        <f t="shared" si="390"/>
        <v>0</v>
      </c>
      <c r="G4204" s="5" t="str">
        <f>IF(COUNTIFS(Q3_SQL_Error_Concentration!$A:$A,A4204,Q3_SQL_Error_Concentration!$E:$E,B4204,Q3_SQL_Error_Concentration!$F:$F,C4204)=0,"",SUMIFS(Q3_SQL_Error_Concentration!$I:$I,Q3_SQL_Error_Concentration!$A:$A,A4204,Q3_SQL_Error_Concentration!$E:$E,B4204,Q3_SQL_Error_Concentration!$F:$F,C4204))</f>
        <v/>
      </c>
      <c r="H4204" s="5" t="str">
        <f t="shared" si="391"/>
        <v/>
      </c>
      <c r="I4204" s="5">
        <f>IF(D4204&gt;=Q3_Validation!$C$2,1,0)</f>
        <v>0</v>
      </c>
      <c r="J4204" s="8" t="str">
        <f t="shared" si="392"/>
        <v/>
      </c>
      <c r="K4204" s="5" t="str">
        <f t="shared" si="393"/>
        <v>excluded</v>
      </c>
      <c r="L4204" s="5">
        <f t="shared" si="394"/>
        <v>0</v>
      </c>
      <c r="M4204" s="5">
        <f t="shared" si="395"/>
        <v>0</v>
      </c>
    </row>
    <row r="4205" spans="1:13">
      <c r="A4205" s="5">
        <v>5814</v>
      </c>
      <c r="B4205" s="5">
        <v>9</v>
      </c>
      <c r="C4205" s="5" t="s">
        <v>62</v>
      </c>
      <c r="D4205" s="5">
        <v>19916</v>
      </c>
      <c r="E4205" s="5">
        <v>150</v>
      </c>
      <c r="F4205" s="8">
        <f t="shared" si="390"/>
        <v>0.75316328580036151</v>
      </c>
      <c r="G4205" s="5" t="str">
        <f>IF(COUNTIFS(Q3_SQL_Error_Concentration!$A:$A,A4205,Q3_SQL_Error_Concentration!$E:$E,B4205,Q3_SQL_Error_Concentration!$F:$F,C4205)=0,"",SUMIFS(Q3_SQL_Error_Concentration!$I:$I,Q3_SQL_Error_Concentration!$A:$A,A4205,Q3_SQL_Error_Concentration!$E:$E,B4205,Q3_SQL_Error_Concentration!$F:$F,C4205))</f>
        <v/>
      </c>
      <c r="H4205" s="5" t="str">
        <f t="shared" si="391"/>
        <v/>
      </c>
      <c r="I4205" s="5">
        <f>IF(D4205&gt;=Q3_Validation!$C$2,1,0)</f>
        <v>1</v>
      </c>
      <c r="J4205" s="8">
        <f t="shared" si="392"/>
        <v>0.75316328580036151</v>
      </c>
      <c r="K4205" s="5" t="str">
        <f t="shared" si="393"/>
        <v>normal</v>
      </c>
      <c r="L4205" s="5">
        <f t="shared" si="394"/>
        <v>0</v>
      </c>
      <c r="M4205" s="5">
        <f t="shared" si="395"/>
        <v>0</v>
      </c>
    </row>
    <row r="4206" spans="1:13">
      <c r="A4206" s="5">
        <v>5814</v>
      </c>
      <c r="B4206" s="5">
        <v>10</v>
      </c>
      <c r="C4206" s="5" t="s">
        <v>63</v>
      </c>
      <c r="D4206" s="5">
        <v>14498</v>
      </c>
      <c r="E4206" s="5">
        <v>93</v>
      </c>
      <c r="F4206" s="8">
        <f t="shared" si="390"/>
        <v>0.64146778866050491</v>
      </c>
      <c r="G4206" s="5" t="str">
        <f>IF(COUNTIFS(Q3_SQL_Error_Concentration!$A:$A,A4206,Q3_SQL_Error_Concentration!$E:$E,B4206,Q3_SQL_Error_Concentration!$F:$F,C4206)=0,"",SUMIFS(Q3_SQL_Error_Concentration!$I:$I,Q3_SQL_Error_Concentration!$A:$A,A4206,Q3_SQL_Error_Concentration!$E:$E,B4206,Q3_SQL_Error_Concentration!$F:$F,C4206))</f>
        <v/>
      </c>
      <c r="H4206" s="5" t="str">
        <f t="shared" si="391"/>
        <v/>
      </c>
      <c r="I4206" s="5">
        <f>IF(D4206&gt;=Q3_Validation!$C$2,1,0)</f>
        <v>1</v>
      </c>
      <c r="J4206" s="8">
        <f t="shared" si="392"/>
        <v>0.64146778866050491</v>
      </c>
      <c r="K4206" s="5" t="str">
        <f t="shared" si="393"/>
        <v>normal</v>
      </c>
      <c r="L4206" s="5">
        <f t="shared" si="394"/>
        <v>0</v>
      </c>
      <c r="M4206" s="5">
        <f t="shared" si="395"/>
        <v>0</v>
      </c>
    </row>
    <row r="4207" spans="1:13">
      <c r="A4207" s="5">
        <v>5814</v>
      </c>
      <c r="B4207" s="5">
        <v>10</v>
      </c>
      <c r="C4207" s="5" t="s">
        <v>64</v>
      </c>
      <c r="D4207" s="5">
        <v>38</v>
      </c>
      <c r="E4207" s="5">
        <v>2</v>
      </c>
      <c r="F4207" s="8">
        <f t="shared" si="390"/>
        <v>5.2631578947368425</v>
      </c>
      <c r="G4207" s="5" t="str">
        <f>IF(COUNTIFS(Q3_SQL_Error_Concentration!$A:$A,A4207,Q3_SQL_Error_Concentration!$E:$E,B4207,Q3_SQL_Error_Concentration!$F:$F,C4207)=0,"",SUMIFS(Q3_SQL_Error_Concentration!$I:$I,Q3_SQL_Error_Concentration!$A:$A,A4207,Q3_SQL_Error_Concentration!$E:$E,B4207,Q3_SQL_Error_Concentration!$F:$F,C4207))</f>
        <v/>
      </c>
      <c r="H4207" s="5" t="str">
        <f t="shared" si="391"/>
        <v/>
      </c>
      <c r="I4207" s="5">
        <f>IF(D4207&gt;=Q3_Validation!$C$2,1,0)</f>
        <v>0</v>
      </c>
      <c r="J4207" s="8" t="str">
        <f t="shared" si="392"/>
        <v/>
      </c>
      <c r="K4207" s="5" t="str">
        <f t="shared" si="393"/>
        <v>excluded</v>
      </c>
      <c r="L4207" s="5">
        <f t="shared" si="394"/>
        <v>0</v>
      </c>
      <c r="M4207" s="5">
        <f t="shared" si="395"/>
        <v>0</v>
      </c>
    </row>
    <row r="4208" spans="1:13">
      <c r="A4208" s="5">
        <v>5814</v>
      </c>
      <c r="B4208" s="5">
        <v>10</v>
      </c>
      <c r="C4208" s="5" t="s">
        <v>62</v>
      </c>
      <c r="D4208" s="5">
        <v>20593</v>
      </c>
      <c r="E4208" s="5">
        <v>144</v>
      </c>
      <c r="F4208" s="8">
        <f t="shared" si="390"/>
        <v>0.69926674112562526</v>
      </c>
      <c r="G4208" s="5" t="str">
        <f>IF(COUNTIFS(Q3_SQL_Error_Concentration!$A:$A,A4208,Q3_SQL_Error_Concentration!$E:$E,B4208,Q3_SQL_Error_Concentration!$F:$F,C4208)=0,"",SUMIFS(Q3_SQL_Error_Concentration!$I:$I,Q3_SQL_Error_Concentration!$A:$A,A4208,Q3_SQL_Error_Concentration!$E:$E,B4208,Q3_SQL_Error_Concentration!$F:$F,C4208))</f>
        <v/>
      </c>
      <c r="H4208" s="5" t="str">
        <f t="shared" si="391"/>
        <v/>
      </c>
      <c r="I4208" s="5">
        <f>IF(D4208&gt;=Q3_Validation!$C$2,1,0)</f>
        <v>1</v>
      </c>
      <c r="J4208" s="8">
        <f t="shared" si="392"/>
        <v>0.69926674112562526</v>
      </c>
      <c r="K4208" s="5" t="str">
        <f t="shared" si="393"/>
        <v>normal</v>
      </c>
      <c r="L4208" s="5">
        <f t="shared" si="394"/>
        <v>0</v>
      </c>
      <c r="M4208" s="5">
        <f t="shared" si="395"/>
        <v>0</v>
      </c>
    </row>
    <row r="4209" spans="1:13">
      <c r="A4209" s="5">
        <v>5814</v>
      </c>
      <c r="B4209" s="5">
        <v>11</v>
      </c>
      <c r="C4209" s="5" t="s">
        <v>63</v>
      </c>
      <c r="D4209" s="5">
        <v>18623</v>
      </c>
      <c r="E4209" s="5">
        <v>136</v>
      </c>
      <c r="F4209" s="8">
        <f t="shared" si="390"/>
        <v>0.73027976158513663</v>
      </c>
      <c r="G4209" s="5" t="str">
        <f>IF(COUNTIFS(Q3_SQL_Error_Concentration!$A:$A,A4209,Q3_SQL_Error_Concentration!$E:$E,B4209,Q3_SQL_Error_Concentration!$F:$F,C4209)=0,"",SUMIFS(Q3_SQL_Error_Concentration!$I:$I,Q3_SQL_Error_Concentration!$A:$A,A4209,Q3_SQL_Error_Concentration!$E:$E,B4209,Q3_SQL_Error_Concentration!$F:$F,C4209))</f>
        <v/>
      </c>
      <c r="H4209" s="5" t="str">
        <f t="shared" si="391"/>
        <v/>
      </c>
      <c r="I4209" s="5">
        <f>IF(D4209&gt;=Q3_Validation!$C$2,1,0)</f>
        <v>1</v>
      </c>
      <c r="J4209" s="8">
        <f t="shared" si="392"/>
        <v>0.73027976158513663</v>
      </c>
      <c r="K4209" s="5" t="str">
        <f t="shared" si="393"/>
        <v>normal</v>
      </c>
      <c r="L4209" s="5">
        <f t="shared" si="394"/>
        <v>0</v>
      </c>
      <c r="M4209" s="5">
        <f t="shared" si="395"/>
        <v>0</v>
      </c>
    </row>
    <row r="4210" spans="1:13">
      <c r="A4210" s="5">
        <v>5814</v>
      </c>
      <c r="B4210" s="5">
        <v>11</v>
      </c>
      <c r="C4210" s="5" t="s">
        <v>64</v>
      </c>
      <c r="D4210" s="5">
        <v>44</v>
      </c>
      <c r="E4210" s="5">
        <v>2</v>
      </c>
      <c r="F4210" s="8">
        <f t="shared" si="390"/>
        <v>4.5454545454545459</v>
      </c>
      <c r="G4210" s="5" t="str">
        <f>IF(COUNTIFS(Q3_SQL_Error_Concentration!$A:$A,A4210,Q3_SQL_Error_Concentration!$E:$E,B4210,Q3_SQL_Error_Concentration!$F:$F,C4210)=0,"",SUMIFS(Q3_SQL_Error_Concentration!$I:$I,Q3_SQL_Error_Concentration!$A:$A,A4210,Q3_SQL_Error_Concentration!$E:$E,B4210,Q3_SQL_Error_Concentration!$F:$F,C4210))</f>
        <v/>
      </c>
      <c r="H4210" s="5" t="str">
        <f t="shared" si="391"/>
        <v/>
      </c>
      <c r="I4210" s="5">
        <f>IF(D4210&gt;=Q3_Validation!$C$2,1,0)</f>
        <v>0</v>
      </c>
      <c r="J4210" s="8" t="str">
        <f t="shared" si="392"/>
        <v/>
      </c>
      <c r="K4210" s="5" t="str">
        <f t="shared" si="393"/>
        <v>excluded</v>
      </c>
      <c r="L4210" s="5">
        <f t="shared" si="394"/>
        <v>0</v>
      </c>
      <c r="M4210" s="5">
        <f t="shared" si="395"/>
        <v>0</v>
      </c>
    </row>
    <row r="4211" spans="1:13">
      <c r="A4211" s="5">
        <v>5814</v>
      </c>
      <c r="B4211" s="5">
        <v>11</v>
      </c>
      <c r="C4211" s="5" t="s">
        <v>62</v>
      </c>
      <c r="D4211" s="5">
        <v>27692</v>
      </c>
      <c r="E4211" s="5">
        <v>213</v>
      </c>
      <c r="F4211" s="8">
        <f t="shared" si="390"/>
        <v>0.76917521305792291</v>
      </c>
      <c r="G4211" s="5" t="str">
        <f>IF(COUNTIFS(Q3_SQL_Error_Concentration!$A:$A,A4211,Q3_SQL_Error_Concentration!$E:$E,B4211,Q3_SQL_Error_Concentration!$F:$F,C4211)=0,"",SUMIFS(Q3_SQL_Error_Concentration!$I:$I,Q3_SQL_Error_Concentration!$A:$A,A4211,Q3_SQL_Error_Concentration!$E:$E,B4211,Q3_SQL_Error_Concentration!$F:$F,C4211))</f>
        <v/>
      </c>
      <c r="H4211" s="5" t="str">
        <f t="shared" si="391"/>
        <v/>
      </c>
      <c r="I4211" s="5">
        <f>IF(D4211&gt;=Q3_Validation!$C$2,1,0)</f>
        <v>1</v>
      </c>
      <c r="J4211" s="8">
        <f t="shared" si="392"/>
        <v>0.76917521305792291</v>
      </c>
      <c r="K4211" s="5" t="str">
        <f t="shared" si="393"/>
        <v>normal</v>
      </c>
      <c r="L4211" s="5">
        <f t="shared" si="394"/>
        <v>0</v>
      </c>
      <c r="M4211" s="5">
        <f t="shared" si="395"/>
        <v>0</v>
      </c>
    </row>
    <row r="4212" spans="1:13">
      <c r="A4212" s="5">
        <v>5814</v>
      </c>
      <c r="B4212" s="5">
        <v>12</v>
      </c>
      <c r="C4212" s="5" t="s">
        <v>63</v>
      </c>
      <c r="D4212" s="5">
        <v>15532</v>
      </c>
      <c r="E4212" s="5">
        <v>124</v>
      </c>
      <c r="F4212" s="8">
        <f t="shared" si="390"/>
        <v>0.79835178985320632</v>
      </c>
      <c r="G4212" s="5" t="str">
        <f>IF(COUNTIFS(Q3_SQL_Error_Concentration!$A:$A,A4212,Q3_SQL_Error_Concentration!$E:$E,B4212,Q3_SQL_Error_Concentration!$F:$F,C4212)=0,"",SUMIFS(Q3_SQL_Error_Concentration!$I:$I,Q3_SQL_Error_Concentration!$A:$A,A4212,Q3_SQL_Error_Concentration!$E:$E,B4212,Q3_SQL_Error_Concentration!$F:$F,C4212))</f>
        <v/>
      </c>
      <c r="H4212" s="5" t="str">
        <f t="shared" si="391"/>
        <v/>
      </c>
      <c r="I4212" s="5">
        <f>IF(D4212&gt;=Q3_Validation!$C$2,1,0)</f>
        <v>1</v>
      </c>
      <c r="J4212" s="8">
        <f t="shared" si="392"/>
        <v>0.79835178985320632</v>
      </c>
      <c r="K4212" s="5" t="str">
        <f t="shared" si="393"/>
        <v>normal</v>
      </c>
      <c r="L4212" s="5">
        <f t="shared" si="394"/>
        <v>0</v>
      </c>
      <c r="M4212" s="5">
        <f t="shared" si="395"/>
        <v>0</v>
      </c>
    </row>
    <row r="4213" spans="1:13">
      <c r="A4213" s="5">
        <v>5814</v>
      </c>
      <c r="B4213" s="5">
        <v>12</v>
      </c>
      <c r="C4213" s="5" t="s">
        <v>64</v>
      </c>
      <c r="D4213" s="5">
        <v>33</v>
      </c>
      <c r="E4213" s="5">
        <v>2</v>
      </c>
      <c r="F4213" s="8">
        <f t="shared" si="390"/>
        <v>6.0606060606060606</v>
      </c>
      <c r="G4213" s="5" t="str">
        <f>IF(COUNTIFS(Q3_SQL_Error_Concentration!$A:$A,A4213,Q3_SQL_Error_Concentration!$E:$E,B4213,Q3_SQL_Error_Concentration!$F:$F,C4213)=0,"",SUMIFS(Q3_SQL_Error_Concentration!$I:$I,Q3_SQL_Error_Concentration!$A:$A,A4213,Q3_SQL_Error_Concentration!$E:$E,B4213,Q3_SQL_Error_Concentration!$F:$F,C4213))</f>
        <v/>
      </c>
      <c r="H4213" s="5" t="str">
        <f t="shared" si="391"/>
        <v/>
      </c>
      <c r="I4213" s="5">
        <f>IF(D4213&gt;=Q3_Validation!$C$2,1,0)</f>
        <v>0</v>
      </c>
      <c r="J4213" s="8" t="str">
        <f t="shared" si="392"/>
        <v/>
      </c>
      <c r="K4213" s="5" t="str">
        <f t="shared" si="393"/>
        <v>excluded</v>
      </c>
      <c r="L4213" s="5">
        <f t="shared" si="394"/>
        <v>0</v>
      </c>
      <c r="M4213" s="5">
        <f t="shared" si="395"/>
        <v>0</v>
      </c>
    </row>
    <row r="4214" spans="1:13">
      <c r="A4214" s="5">
        <v>5814</v>
      </c>
      <c r="B4214" s="5">
        <v>12</v>
      </c>
      <c r="C4214" s="5" t="s">
        <v>62</v>
      </c>
      <c r="D4214" s="5">
        <v>26266</v>
      </c>
      <c r="E4214" s="5">
        <v>174</v>
      </c>
      <c r="F4214" s="8">
        <f t="shared" si="390"/>
        <v>0.66245336176045078</v>
      </c>
      <c r="G4214" s="5" t="str">
        <f>IF(COUNTIFS(Q3_SQL_Error_Concentration!$A:$A,A4214,Q3_SQL_Error_Concentration!$E:$E,B4214,Q3_SQL_Error_Concentration!$F:$F,C4214)=0,"",SUMIFS(Q3_SQL_Error_Concentration!$I:$I,Q3_SQL_Error_Concentration!$A:$A,A4214,Q3_SQL_Error_Concentration!$E:$E,B4214,Q3_SQL_Error_Concentration!$F:$F,C4214))</f>
        <v/>
      </c>
      <c r="H4214" s="5" t="str">
        <f t="shared" si="391"/>
        <v/>
      </c>
      <c r="I4214" s="5">
        <f>IF(D4214&gt;=Q3_Validation!$C$2,1,0)</f>
        <v>1</v>
      </c>
      <c r="J4214" s="8">
        <f t="shared" si="392"/>
        <v>0.66245336176045078</v>
      </c>
      <c r="K4214" s="5" t="str">
        <f t="shared" si="393"/>
        <v>normal</v>
      </c>
      <c r="L4214" s="5">
        <f t="shared" si="394"/>
        <v>0</v>
      </c>
      <c r="M4214" s="5">
        <f t="shared" si="395"/>
        <v>0</v>
      </c>
    </row>
    <row r="4215" spans="1:13">
      <c r="A4215" s="5">
        <v>5814</v>
      </c>
      <c r="B4215" s="5">
        <v>13</v>
      </c>
      <c r="C4215" s="5" t="s">
        <v>63</v>
      </c>
      <c r="D4215" s="5">
        <v>9077</v>
      </c>
      <c r="E4215" s="5">
        <v>70</v>
      </c>
      <c r="F4215" s="8">
        <f t="shared" si="390"/>
        <v>0.77117990525504021</v>
      </c>
      <c r="G4215" s="5" t="str">
        <f>IF(COUNTIFS(Q3_SQL_Error_Concentration!$A:$A,A4215,Q3_SQL_Error_Concentration!$E:$E,B4215,Q3_SQL_Error_Concentration!$F:$F,C4215)=0,"",SUMIFS(Q3_SQL_Error_Concentration!$I:$I,Q3_SQL_Error_Concentration!$A:$A,A4215,Q3_SQL_Error_Concentration!$E:$E,B4215,Q3_SQL_Error_Concentration!$F:$F,C4215))</f>
        <v/>
      </c>
      <c r="H4215" s="5" t="str">
        <f t="shared" si="391"/>
        <v/>
      </c>
      <c r="I4215" s="5">
        <f>IF(D4215&gt;=Q3_Validation!$C$2,1,0)</f>
        <v>1</v>
      </c>
      <c r="J4215" s="8">
        <f t="shared" si="392"/>
        <v>0.77117990525504021</v>
      </c>
      <c r="K4215" s="5" t="str">
        <f t="shared" si="393"/>
        <v>normal</v>
      </c>
      <c r="L4215" s="5">
        <f t="shared" si="394"/>
        <v>0</v>
      </c>
      <c r="M4215" s="5">
        <f t="shared" si="395"/>
        <v>0</v>
      </c>
    </row>
    <row r="4216" spans="1:13">
      <c r="A4216" s="5">
        <v>5814</v>
      </c>
      <c r="B4216" s="5">
        <v>13</v>
      </c>
      <c r="C4216" s="5" t="s">
        <v>64</v>
      </c>
      <c r="D4216" s="5">
        <v>20</v>
      </c>
      <c r="E4216" s="5">
        <v>2</v>
      </c>
      <c r="F4216" s="8">
        <f t="shared" si="390"/>
        <v>10</v>
      </c>
      <c r="G4216" s="5" t="str">
        <f>IF(COUNTIFS(Q3_SQL_Error_Concentration!$A:$A,A4216,Q3_SQL_Error_Concentration!$E:$E,B4216,Q3_SQL_Error_Concentration!$F:$F,C4216)=0,"",SUMIFS(Q3_SQL_Error_Concentration!$I:$I,Q3_SQL_Error_Concentration!$A:$A,A4216,Q3_SQL_Error_Concentration!$E:$E,B4216,Q3_SQL_Error_Concentration!$F:$F,C4216))</f>
        <v/>
      </c>
      <c r="H4216" s="5" t="str">
        <f t="shared" si="391"/>
        <v/>
      </c>
      <c r="I4216" s="5">
        <f>IF(D4216&gt;=Q3_Validation!$C$2,1,0)</f>
        <v>0</v>
      </c>
      <c r="J4216" s="8" t="str">
        <f t="shared" si="392"/>
        <v/>
      </c>
      <c r="K4216" s="5" t="str">
        <f t="shared" si="393"/>
        <v>excluded</v>
      </c>
      <c r="L4216" s="5">
        <f t="shared" si="394"/>
        <v>0</v>
      </c>
      <c r="M4216" s="5">
        <f t="shared" si="395"/>
        <v>0</v>
      </c>
    </row>
    <row r="4217" spans="1:13">
      <c r="A4217" s="5">
        <v>5814</v>
      </c>
      <c r="B4217" s="5">
        <v>13</v>
      </c>
      <c r="C4217" s="5" t="s">
        <v>62</v>
      </c>
      <c r="D4217" s="5">
        <v>12935</v>
      </c>
      <c r="E4217" s="5">
        <v>96</v>
      </c>
      <c r="F4217" s="8">
        <f t="shared" si="390"/>
        <v>0.7421724004638578</v>
      </c>
      <c r="G4217" s="5" t="str">
        <f>IF(COUNTIFS(Q3_SQL_Error_Concentration!$A:$A,A4217,Q3_SQL_Error_Concentration!$E:$E,B4217,Q3_SQL_Error_Concentration!$F:$F,C4217)=0,"",SUMIFS(Q3_SQL_Error_Concentration!$I:$I,Q3_SQL_Error_Concentration!$A:$A,A4217,Q3_SQL_Error_Concentration!$E:$E,B4217,Q3_SQL_Error_Concentration!$F:$F,C4217))</f>
        <v/>
      </c>
      <c r="H4217" s="5" t="str">
        <f t="shared" si="391"/>
        <v/>
      </c>
      <c r="I4217" s="5">
        <f>IF(D4217&gt;=Q3_Validation!$C$2,1,0)</f>
        <v>1</v>
      </c>
      <c r="J4217" s="8">
        <f t="shared" si="392"/>
        <v>0.7421724004638578</v>
      </c>
      <c r="K4217" s="5" t="str">
        <f t="shared" si="393"/>
        <v>normal</v>
      </c>
      <c r="L4217" s="5">
        <f t="shared" si="394"/>
        <v>0</v>
      </c>
      <c r="M4217" s="5">
        <f t="shared" si="395"/>
        <v>0</v>
      </c>
    </row>
    <row r="4218" spans="1:13">
      <c r="A4218" s="5">
        <v>5814</v>
      </c>
      <c r="B4218" s="5">
        <v>14</v>
      </c>
      <c r="C4218" s="5" t="s">
        <v>63</v>
      </c>
      <c r="D4218" s="5">
        <v>1684</v>
      </c>
      <c r="E4218" s="5">
        <v>11</v>
      </c>
      <c r="F4218" s="8">
        <f t="shared" si="390"/>
        <v>0.65320665083135387</v>
      </c>
      <c r="G4218" s="5" t="str">
        <f>IF(COUNTIFS(Q3_SQL_Error_Concentration!$A:$A,A4218,Q3_SQL_Error_Concentration!$E:$E,B4218,Q3_SQL_Error_Concentration!$F:$F,C4218)=0,"",SUMIFS(Q3_SQL_Error_Concentration!$I:$I,Q3_SQL_Error_Concentration!$A:$A,A4218,Q3_SQL_Error_Concentration!$E:$E,B4218,Q3_SQL_Error_Concentration!$F:$F,C4218))</f>
        <v/>
      </c>
      <c r="H4218" s="5" t="str">
        <f t="shared" si="391"/>
        <v/>
      </c>
      <c r="I4218" s="5">
        <f>IF(D4218&gt;=Q3_Validation!$C$2,1,0)</f>
        <v>1</v>
      </c>
      <c r="J4218" s="8">
        <f t="shared" si="392"/>
        <v>0.65320665083135387</v>
      </c>
      <c r="K4218" s="5" t="str">
        <f t="shared" si="393"/>
        <v>normal</v>
      </c>
      <c r="L4218" s="5">
        <f t="shared" si="394"/>
        <v>0</v>
      </c>
      <c r="M4218" s="5">
        <f t="shared" si="395"/>
        <v>0</v>
      </c>
    </row>
    <row r="4219" spans="1:13">
      <c r="A4219" s="5">
        <v>5814</v>
      </c>
      <c r="B4219" s="5">
        <v>14</v>
      </c>
      <c r="C4219" s="5" t="s">
        <v>64</v>
      </c>
      <c r="D4219" s="5">
        <v>17</v>
      </c>
      <c r="E4219" s="5">
        <v>0</v>
      </c>
      <c r="F4219" s="8">
        <f t="shared" si="390"/>
        <v>0</v>
      </c>
      <c r="G4219" s="5" t="str">
        <f>IF(COUNTIFS(Q3_SQL_Error_Concentration!$A:$A,A4219,Q3_SQL_Error_Concentration!$E:$E,B4219,Q3_SQL_Error_Concentration!$F:$F,C4219)=0,"",SUMIFS(Q3_SQL_Error_Concentration!$I:$I,Q3_SQL_Error_Concentration!$A:$A,A4219,Q3_SQL_Error_Concentration!$E:$E,B4219,Q3_SQL_Error_Concentration!$F:$F,C4219))</f>
        <v/>
      </c>
      <c r="H4219" s="5" t="str">
        <f t="shared" si="391"/>
        <v/>
      </c>
      <c r="I4219" s="5">
        <f>IF(D4219&gt;=Q3_Validation!$C$2,1,0)</f>
        <v>0</v>
      </c>
      <c r="J4219" s="8" t="str">
        <f t="shared" si="392"/>
        <v/>
      </c>
      <c r="K4219" s="5" t="str">
        <f t="shared" si="393"/>
        <v>excluded</v>
      </c>
      <c r="L4219" s="5">
        <f t="shared" si="394"/>
        <v>0</v>
      </c>
      <c r="M4219" s="5">
        <f t="shared" si="395"/>
        <v>0</v>
      </c>
    </row>
    <row r="4220" spans="1:13">
      <c r="A4220" s="5">
        <v>5814</v>
      </c>
      <c r="B4220" s="5">
        <v>14</v>
      </c>
      <c r="C4220" s="5" t="s">
        <v>62</v>
      </c>
      <c r="D4220" s="5">
        <v>2466</v>
      </c>
      <c r="E4220" s="5">
        <v>28</v>
      </c>
      <c r="F4220" s="8">
        <f t="shared" si="390"/>
        <v>1.1354420113544201</v>
      </c>
      <c r="G4220" s="5" t="str">
        <f>IF(COUNTIFS(Q3_SQL_Error_Concentration!$A:$A,A4220,Q3_SQL_Error_Concentration!$E:$E,B4220,Q3_SQL_Error_Concentration!$F:$F,C4220)=0,"",SUMIFS(Q3_SQL_Error_Concentration!$I:$I,Q3_SQL_Error_Concentration!$A:$A,A4220,Q3_SQL_Error_Concentration!$E:$E,B4220,Q3_SQL_Error_Concentration!$F:$F,C4220))</f>
        <v/>
      </c>
      <c r="H4220" s="5" t="str">
        <f t="shared" si="391"/>
        <v/>
      </c>
      <c r="I4220" s="5">
        <f>IF(D4220&gt;=Q3_Validation!$C$2,1,0)</f>
        <v>1</v>
      </c>
      <c r="J4220" s="8">
        <f t="shared" si="392"/>
        <v>1.1354420113544201</v>
      </c>
      <c r="K4220" s="5" t="str">
        <f t="shared" si="393"/>
        <v>normal</v>
      </c>
      <c r="L4220" s="5">
        <f t="shared" si="394"/>
        <v>0</v>
      </c>
      <c r="M4220" s="5">
        <f t="shared" si="395"/>
        <v>0</v>
      </c>
    </row>
    <row r="4221" spans="1:13">
      <c r="A4221" s="5">
        <v>5814</v>
      </c>
      <c r="B4221" s="5">
        <v>15</v>
      </c>
      <c r="C4221" s="5" t="s">
        <v>63</v>
      </c>
      <c r="D4221" s="5">
        <v>2759</v>
      </c>
      <c r="E4221" s="5">
        <v>26</v>
      </c>
      <c r="F4221" s="8">
        <f t="shared" si="390"/>
        <v>0.9423704240666908</v>
      </c>
      <c r="G4221" s="5" t="str">
        <f>IF(COUNTIFS(Q3_SQL_Error_Concentration!$A:$A,A4221,Q3_SQL_Error_Concentration!$E:$E,B4221,Q3_SQL_Error_Concentration!$F:$F,C4221)=0,"",SUMIFS(Q3_SQL_Error_Concentration!$I:$I,Q3_SQL_Error_Concentration!$A:$A,A4221,Q3_SQL_Error_Concentration!$E:$E,B4221,Q3_SQL_Error_Concentration!$F:$F,C4221))</f>
        <v/>
      </c>
      <c r="H4221" s="5" t="str">
        <f t="shared" si="391"/>
        <v/>
      </c>
      <c r="I4221" s="5">
        <f>IF(D4221&gt;=Q3_Validation!$C$2,1,0)</f>
        <v>1</v>
      </c>
      <c r="J4221" s="8">
        <f t="shared" si="392"/>
        <v>0.9423704240666908</v>
      </c>
      <c r="K4221" s="5" t="str">
        <f t="shared" si="393"/>
        <v>normal</v>
      </c>
      <c r="L4221" s="5">
        <f t="shared" si="394"/>
        <v>0</v>
      </c>
      <c r="M4221" s="5">
        <f t="shared" si="395"/>
        <v>0</v>
      </c>
    </row>
    <row r="4222" spans="1:13">
      <c r="A4222" s="5">
        <v>5814</v>
      </c>
      <c r="B4222" s="5">
        <v>15</v>
      </c>
      <c r="C4222" s="5" t="s">
        <v>64</v>
      </c>
      <c r="D4222" s="5">
        <v>22</v>
      </c>
      <c r="E4222" s="5">
        <v>0</v>
      </c>
      <c r="F4222" s="8">
        <f t="shared" si="390"/>
        <v>0</v>
      </c>
      <c r="G4222" s="5" t="str">
        <f>IF(COUNTIFS(Q3_SQL_Error_Concentration!$A:$A,A4222,Q3_SQL_Error_Concentration!$E:$E,B4222,Q3_SQL_Error_Concentration!$F:$F,C4222)=0,"",SUMIFS(Q3_SQL_Error_Concentration!$I:$I,Q3_SQL_Error_Concentration!$A:$A,A4222,Q3_SQL_Error_Concentration!$E:$E,B4222,Q3_SQL_Error_Concentration!$F:$F,C4222))</f>
        <v/>
      </c>
      <c r="H4222" s="5" t="str">
        <f t="shared" si="391"/>
        <v/>
      </c>
      <c r="I4222" s="5">
        <f>IF(D4222&gt;=Q3_Validation!$C$2,1,0)</f>
        <v>0</v>
      </c>
      <c r="J4222" s="8" t="str">
        <f t="shared" si="392"/>
        <v/>
      </c>
      <c r="K4222" s="5" t="str">
        <f t="shared" si="393"/>
        <v>excluded</v>
      </c>
      <c r="L4222" s="5">
        <f t="shared" si="394"/>
        <v>0</v>
      </c>
      <c r="M4222" s="5">
        <f t="shared" si="395"/>
        <v>0</v>
      </c>
    </row>
    <row r="4223" spans="1:13">
      <c r="A4223" s="5">
        <v>5814</v>
      </c>
      <c r="B4223" s="5">
        <v>15</v>
      </c>
      <c r="C4223" s="5" t="s">
        <v>62</v>
      </c>
      <c r="D4223" s="5">
        <v>3524</v>
      </c>
      <c r="E4223" s="5">
        <v>34</v>
      </c>
      <c r="F4223" s="8">
        <f t="shared" si="390"/>
        <v>0.96481271282633374</v>
      </c>
      <c r="G4223" s="5" t="str">
        <f>IF(COUNTIFS(Q3_SQL_Error_Concentration!$A:$A,A4223,Q3_SQL_Error_Concentration!$E:$E,B4223,Q3_SQL_Error_Concentration!$F:$F,C4223)=0,"",SUMIFS(Q3_SQL_Error_Concentration!$I:$I,Q3_SQL_Error_Concentration!$A:$A,A4223,Q3_SQL_Error_Concentration!$E:$E,B4223,Q3_SQL_Error_Concentration!$F:$F,C4223))</f>
        <v/>
      </c>
      <c r="H4223" s="5" t="str">
        <f t="shared" si="391"/>
        <v/>
      </c>
      <c r="I4223" s="5">
        <f>IF(D4223&gt;=Q3_Validation!$C$2,1,0)</f>
        <v>1</v>
      </c>
      <c r="J4223" s="8">
        <f t="shared" si="392"/>
        <v>0.96481271282633374</v>
      </c>
      <c r="K4223" s="5" t="str">
        <f t="shared" si="393"/>
        <v>normal</v>
      </c>
      <c r="L4223" s="5">
        <f t="shared" si="394"/>
        <v>0</v>
      </c>
      <c r="M4223" s="5">
        <f t="shared" si="395"/>
        <v>0</v>
      </c>
    </row>
    <row r="4224" spans="1:13">
      <c r="A4224" s="5">
        <v>5814</v>
      </c>
      <c r="B4224" s="5">
        <v>16</v>
      </c>
      <c r="C4224" s="5" t="s">
        <v>63</v>
      </c>
      <c r="D4224" s="5">
        <v>2757</v>
      </c>
      <c r="E4224" s="5">
        <v>37</v>
      </c>
      <c r="F4224" s="8">
        <f t="shared" si="390"/>
        <v>1.3420384475879579</v>
      </c>
      <c r="G4224" s="5" t="str">
        <f>IF(COUNTIFS(Q3_SQL_Error_Concentration!$A:$A,A4224,Q3_SQL_Error_Concentration!$E:$E,B4224,Q3_SQL_Error_Concentration!$F:$F,C4224)=0,"",SUMIFS(Q3_SQL_Error_Concentration!$I:$I,Q3_SQL_Error_Concentration!$A:$A,A4224,Q3_SQL_Error_Concentration!$E:$E,B4224,Q3_SQL_Error_Concentration!$F:$F,C4224))</f>
        <v/>
      </c>
      <c r="H4224" s="5" t="str">
        <f t="shared" si="391"/>
        <v/>
      </c>
      <c r="I4224" s="5">
        <f>IF(D4224&gt;=Q3_Validation!$C$2,1,0)</f>
        <v>1</v>
      </c>
      <c r="J4224" s="8">
        <f t="shared" si="392"/>
        <v>1.3420384475879579</v>
      </c>
      <c r="K4224" s="5" t="str">
        <f t="shared" si="393"/>
        <v>normal</v>
      </c>
      <c r="L4224" s="5">
        <f t="shared" si="394"/>
        <v>0</v>
      </c>
      <c r="M4224" s="5">
        <f t="shared" si="395"/>
        <v>0</v>
      </c>
    </row>
    <row r="4225" spans="1:13">
      <c r="A4225" s="5">
        <v>5814</v>
      </c>
      <c r="B4225" s="5">
        <v>16</v>
      </c>
      <c r="C4225" s="5" t="s">
        <v>64</v>
      </c>
      <c r="D4225" s="5">
        <v>11</v>
      </c>
      <c r="E4225" s="5">
        <v>0</v>
      </c>
      <c r="F4225" s="8">
        <f t="shared" si="390"/>
        <v>0</v>
      </c>
      <c r="G4225" s="5" t="str">
        <f>IF(COUNTIFS(Q3_SQL_Error_Concentration!$A:$A,A4225,Q3_SQL_Error_Concentration!$E:$E,B4225,Q3_SQL_Error_Concentration!$F:$F,C4225)=0,"",SUMIFS(Q3_SQL_Error_Concentration!$I:$I,Q3_SQL_Error_Concentration!$A:$A,A4225,Q3_SQL_Error_Concentration!$E:$E,B4225,Q3_SQL_Error_Concentration!$F:$F,C4225))</f>
        <v/>
      </c>
      <c r="H4225" s="5" t="str">
        <f t="shared" si="391"/>
        <v/>
      </c>
      <c r="I4225" s="5">
        <f>IF(D4225&gt;=Q3_Validation!$C$2,1,0)</f>
        <v>0</v>
      </c>
      <c r="J4225" s="8" t="str">
        <f t="shared" si="392"/>
        <v/>
      </c>
      <c r="K4225" s="5" t="str">
        <f t="shared" si="393"/>
        <v>excluded</v>
      </c>
      <c r="L4225" s="5">
        <f t="shared" si="394"/>
        <v>0</v>
      </c>
      <c r="M4225" s="5">
        <f t="shared" si="395"/>
        <v>0</v>
      </c>
    </row>
    <row r="4226" spans="1:13">
      <c r="A4226" s="5">
        <v>5814</v>
      </c>
      <c r="B4226" s="5">
        <v>16</v>
      </c>
      <c r="C4226" s="5" t="s">
        <v>62</v>
      </c>
      <c r="D4226" s="5">
        <v>3880</v>
      </c>
      <c r="E4226" s="5">
        <v>38</v>
      </c>
      <c r="F4226" s="8">
        <f t="shared" ref="F4226:F4289" si="396">100*E4226/D4226</f>
        <v>0.97938144329896903</v>
      </c>
      <c r="G4226" s="5" t="str">
        <f>IF(COUNTIFS(Q3_SQL_Error_Concentration!$A:$A,A4226,Q3_SQL_Error_Concentration!$E:$E,B4226,Q3_SQL_Error_Concentration!$F:$F,C4226)=0,"",SUMIFS(Q3_SQL_Error_Concentration!$I:$I,Q3_SQL_Error_Concentration!$A:$A,A4226,Q3_SQL_Error_Concentration!$E:$E,B4226,Q3_SQL_Error_Concentration!$F:$F,C4226))</f>
        <v/>
      </c>
      <c r="H4226" s="5" t="str">
        <f t="shared" ref="H4226:H4289" si="397">IF(G4226="","",IF(ABS(F4226-G4226)&lt;=0.0002,"PASS","FAIL"))</f>
        <v/>
      </c>
      <c r="I4226" s="5">
        <f>IF(D4226&gt;=Q3_Validation!$C$2,1,0)</f>
        <v>1</v>
      </c>
      <c r="J4226" s="8">
        <f t="shared" ref="J4226:J4289" si="398">IF(I4226=1,F4226,"")</f>
        <v>0.97938144329896903</v>
      </c>
      <c r="K4226" s="5" t="str">
        <f t="shared" ref="K4226:K4289" si="399">IF(D4226&lt;601,"excluded",IF(J4226&gt;3.628192,"outlier",IF(J4226&gt;=2.11093,"high-error","normal")))</f>
        <v>normal</v>
      </c>
      <c r="L4226" s="5">
        <f t="shared" ref="L4226:L4289" si="400">COUNTIFS(A:A,A4226,K:K,"high-error")+COUNTIFS(A:A,A4226,K:K,"outlier")</f>
        <v>0</v>
      </c>
      <c r="M4226" s="5">
        <f t="shared" ref="M4226:M4289" si="401">IF(AND(L4226&gt;=2,OR(K4226="high-error",K4226="outlier")),1,0)</f>
        <v>0</v>
      </c>
    </row>
    <row r="4227" spans="1:13">
      <c r="A4227" s="5">
        <v>5814</v>
      </c>
      <c r="B4227" s="5">
        <v>17</v>
      </c>
      <c r="C4227" s="5" t="s">
        <v>63</v>
      </c>
      <c r="D4227" s="5">
        <v>13424</v>
      </c>
      <c r="E4227" s="5">
        <v>244</v>
      </c>
      <c r="F4227" s="8">
        <f t="shared" si="396"/>
        <v>1.8176400476758046</v>
      </c>
      <c r="G4227" s="5" t="str">
        <f>IF(COUNTIFS(Q3_SQL_Error_Concentration!$A:$A,A4227,Q3_SQL_Error_Concentration!$E:$E,B4227,Q3_SQL_Error_Concentration!$F:$F,C4227)=0,"",SUMIFS(Q3_SQL_Error_Concentration!$I:$I,Q3_SQL_Error_Concentration!$A:$A,A4227,Q3_SQL_Error_Concentration!$E:$E,B4227,Q3_SQL_Error_Concentration!$F:$F,C4227))</f>
        <v/>
      </c>
      <c r="H4227" s="5" t="str">
        <f t="shared" si="397"/>
        <v/>
      </c>
      <c r="I4227" s="5">
        <f>IF(D4227&gt;=Q3_Validation!$C$2,1,0)</f>
        <v>1</v>
      </c>
      <c r="J4227" s="8">
        <f t="shared" si="398"/>
        <v>1.8176400476758046</v>
      </c>
      <c r="K4227" s="5" t="str">
        <f t="shared" si="399"/>
        <v>normal</v>
      </c>
      <c r="L4227" s="5">
        <f t="shared" si="400"/>
        <v>0</v>
      </c>
      <c r="M4227" s="5">
        <f t="shared" si="401"/>
        <v>0</v>
      </c>
    </row>
    <row r="4228" spans="1:13">
      <c r="A4228" s="5">
        <v>5814</v>
      </c>
      <c r="B4228" s="5">
        <v>17</v>
      </c>
      <c r="C4228" s="5" t="s">
        <v>64</v>
      </c>
      <c r="D4228" s="5">
        <v>4</v>
      </c>
      <c r="E4228" s="5">
        <v>1</v>
      </c>
      <c r="F4228" s="8">
        <f t="shared" si="396"/>
        <v>25</v>
      </c>
      <c r="G4228" s="5" t="str">
        <f>IF(COUNTIFS(Q3_SQL_Error_Concentration!$A:$A,A4228,Q3_SQL_Error_Concentration!$E:$E,B4228,Q3_SQL_Error_Concentration!$F:$F,C4228)=0,"",SUMIFS(Q3_SQL_Error_Concentration!$I:$I,Q3_SQL_Error_Concentration!$A:$A,A4228,Q3_SQL_Error_Concentration!$E:$E,B4228,Q3_SQL_Error_Concentration!$F:$F,C4228))</f>
        <v/>
      </c>
      <c r="H4228" s="5" t="str">
        <f t="shared" si="397"/>
        <v/>
      </c>
      <c r="I4228" s="5">
        <f>IF(D4228&gt;=Q3_Validation!$C$2,1,0)</f>
        <v>0</v>
      </c>
      <c r="J4228" s="8" t="str">
        <f t="shared" si="398"/>
        <v/>
      </c>
      <c r="K4228" s="5" t="str">
        <f t="shared" si="399"/>
        <v>excluded</v>
      </c>
      <c r="L4228" s="5">
        <f t="shared" si="400"/>
        <v>0</v>
      </c>
      <c r="M4228" s="5">
        <f t="shared" si="401"/>
        <v>0</v>
      </c>
    </row>
    <row r="4229" spans="1:13">
      <c r="A4229" s="5">
        <v>5814</v>
      </c>
      <c r="B4229" s="5">
        <v>17</v>
      </c>
      <c r="C4229" s="5" t="s">
        <v>62</v>
      </c>
      <c r="D4229" s="5">
        <v>19585</v>
      </c>
      <c r="E4229" s="5">
        <v>301</v>
      </c>
      <c r="F4229" s="8">
        <f t="shared" si="396"/>
        <v>1.5368904774061782</v>
      </c>
      <c r="G4229" s="5" t="str">
        <f>IF(COUNTIFS(Q3_SQL_Error_Concentration!$A:$A,A4229,Q3_SQL_Error_Concentration!$E:$E,B4229,Q3_SQL_Error_Concentration!$F:$F,C4229)=0,"",SUMIFS(Q3_SQL_Error_Concentration!$I:$I,Q3_SQL_Error_Concentration!$A:$A,A4229,Q3_SQL_Error_Concentration!$E:$E,B4229,Q3_SQL_Error_Concentration!$F:$F,C4229))</f>
        <v/>
      </c>
      <c r="H4229" s="5" t="str">
        <f t="shared" si="397"/>
        <v/>
      </c>
      <c r="I4229" s="5">
        <f>IF(D4229&gt;=Q3_Validation!$C$2,1,0)</f>
        <v>1</v>
      </c>
      <c r="J4229" s="8">
        <f t="shared" si="398"/>
        <v>1.5368904774061782</v>
      </c>
      <c r="K4229" s="5" t="str">
        <f t="shared" si="399"/>
        <v>normal</v>
      </c>
      <c r="L4229" s="5">
        <f t="shared" si="400"/>
        <v>0</v>
      </c>
      <c r="M4229" s="5">
        <f t="shared" si="401"/>
        <v>0</v>
      </c>
    </row>
    <row r="4230" spans="1:13">
      <c r="A4230" s="5">
        <v>5814</v>
      </c>
      <c r="B4230" s="5">
        <v>18</v>
      </c>
      <c r="C4230" s="5" t="s">
        <v>63</v>
      </c>
      <c r="D4230" s="5">
        <v>14124</v>
      </c>
      <c r="E4230" s="5">
        <v>246</v>
      </c>
      <c r="F4230" s="8">
        <f t="shared" si="396"/>
        <v>1.7417162276975362</v>
      </c>
      <c r="G4230" s="5" t="str">
        <f>IF(COUNTIFS(Q3_SQL_Error_Concentration!$A:$A,A4230,Q3_SQL_Error_Concentration!$E:$E,B4230,Q3_SQL_Error_Concentration!$F:$F,C4230)=0,"",SUMIFS(Q3_SQL_Error_Concentration!$I:$I,Q3_SQL_Error_Concentration!$A:$A,A4230,Q3_SQL_Error_Concentration!$E:$E,B4230,Q3_SQL_Error_Concentration!$F:$F,C4230))</f>
        <v/>
      </c>
      <c r="H4230" s="5" t="str">
        <f t="shared" si="397"/>
        <v/>
      </c>
      <c r="I4230" s="5">
        <f>IF(D4230&gt;=Q3_Validation!$C$2,1,0)</f>
        <v>1</v>
      </c>
      <c r="J4230" s="8">
        <f t="shared" si="398"/>
        <v>1.7417162276975362</v>
      </c>
      <c r="K4230" s="5" t="str">
        <f t="shared" si="399"/>
        <v>normal</v>
      </c>
      <c r="L4230" s="5">
        <f t="shared" si="400"/>
        <v>0</v>
      </c>
      <c r="M4230" s="5">
        <f t="shared" si="401"/>
        <v>0</v>
      </c>
    </row>
    <row r="4231" spans="1:13">
      <c r="A4231" s="5">
        <v>5814</v>
      </c>
      <c r="B4231" s="5">
        <v>18</v>
      </c>
      <c r="C4231" s="5" t="s">
        <v>64</v>
      </c>
      <c r="D4231" s="5">
        <v>4</v>
      </c>
      <c r="E4231" s="5">
        <v>0</v>
      </c>
      <c r="F4231" s="8">
        <f t="shared" si="396"/>
        <v>0</v>
      </c>
      <c r="G4231" s="5" t="str">
        <f>IF(COUNTIFS(Q3_SQL_Error_Concentration!$A:$A,A4231,Q3_SQL_Error_Concentration!$E:$E,B4231,Q3_SQL_Error_Concentration!$F:$F,C4231)=0,"",SUMIFS(Q3_SQL_Error_Concentration!$I:$I,Q3_SQL_Error_Concentration!$A:$A,A4231,Q3_SQL_Error_Concentration!$E:$E,B4231,Q3_SQL_Error_Concentration!$F:$F,C4231))</f>
        <v/>
      </c>
      <c r="H4231" s="5" t="str">
        <f t="shared" si="397"/>
        <v/>
      </c>
      <c r="I4231" s="5">
        <f>IF(D4231&gt;=Q3_Validation!$C$2,1,0)</f>
        <v>0</v>
      </c>
      <c r="J4231" s="8" t="str">
        <f t="shared" si="398"/>
        <v/>
      </c>
      <c r="K4231" s="5" t="str">
        <f t="shared" si="399"/>
        <v>excluded</v>
      </c>
      <c r="L4231" s="5">
        <f t="shared" si="400"/>
        <v>0</v>
      </c>
      <c r="M4231" s="5">
        <f t="shared" si="401"/>
        <v>0</v>
      </c>
    </row>
    <row r="4232" spans="1:13">
      <c r="A4232" s="5">
        <v>5814</v>
      </c>
      <c r="B4232" s="5">
        <v>18</v>
      </c>
      <c r="C4232" s="5" t="s">
        <v>62</v>
      </c>
      <c r="D4232" s="5">
        <v>20708</v>
      </c>
      <c r="E4232" s="5">
        <v>306</v>
      </c>
      <c r="F4232" s="8">
        <f t="shared" si="396"/>
        <v>1.4776897817268688</v>
      </c>
      <c r="G4232" s="5" t="str">
        <f>IF(COUNTIFS(Q3_SQL_Error_Concentration!$A:$A,A4232,Q3_SQL_Error_Concentration!$E:$E,B4232,Q3_SQL_Error_Concentration!$F:$F,C4232)=0,"",SUMIFS(Q3_SQL_Error_Concentration!$I:$I,Q3_SQL_Error_Concentration!$A:$A,A4232,Q3_SQL_Error_Concentration!$E:$E,B4232,Q3_SQL_Error_Concentration!$F:$F,C4232))</f>
        <v/>
      </c>
      <c r="H4232" s="5" t="str">
        <f t="shared" si="397"/>
        <v/>
      </c>
      <c r="I4232" s="5">
        <f>IF(D4232&gt;=Q3_Validation!$C$2,1,0)</f>
        <v>1</v>
      </c>
      <c r="J4232" s="8">
        <f t="shared" si="398"/>
        <v>1.4776897817268688</v>
      </c>
      <c r="K4232" s="5" t="str">
        <f t="shared" si="399"/>
        <v>normal</v>
      </c>
      <c r="L4232" s="5">
        <f t="shared" si="400"/>
        <v>0</v>
      </c>
      <c r="M4232" s="5">
        <f t="shared" si="401"/>
        <v>0</v>
      </c>
    </row>
    <row r="4233" spans="1:13">
      <c r="A4233" s="5">
        <v>5814</v>
      </c>
      <c r="B4233" s="5">
        <v>19</v>
      </c>
      <c r="C4233" s="5" t="s">
        <v>63</v>
      </c>
      <c r="D4233" s="5">
        <v>14327</v>
      </c>
      <c r="E4233" s="5">
        <v>188</v>
      </c>
      <c r="F4233" s="8">
        <f t="shared" si="396"/>
        <v>1.3122077196900956</v>
      </c>
      <c r="G4233" s="5" t="str">
        <f>IF(COUNTIFS(Q3_SQL_Error_Concentration!$A:$A,A4233,Q3_SQL_Error_Concentration!$E:$E,B4233,Q3_SQL_Error_Concentration!$F:$F,C4233)=0,"",SUMIFS(Q3_SQL_Error_Concentration!$I:$I,Q3_SQL_Error_Concentration!$A:$A,A4233,Q3_SQL_Error_Concentration!$E:$E,B4233,Q3_SQL_Error_Concentration!$F:$F,C4233))</f>
        <v/>
      </c>
      <c r="H4233" s="5" t="str">
        <f t="shared" si="397"/>
        <v/>
      </c>
      <c r="I4233" s="5">
        <f>IF(D4233&gt;=Q3_Validation!$C$2,1,0)</f>
        <v>1</v>
      </c>
      <c r="J4233" s="8">
        <f t="shared" si="398"/>
        <v>1.3122077196900956</v>
      </c>
      <c r="K4233" s="5" t="str">
        <f t="shared" si="399"/>
        <v>normal</v>
      </c>
      <c r="L4233" s="5">
        <f t="shared" si="400"/>
        <v>0</v>
      </c>
      <c r="M4233" s="5">
        <f t="shared" si="401"/>
        <v>0</v>
      </c>
    </row>
    <row r="4234" spans="1:13">
      <c r="A4234" s="5">
        <v>5814</v>
      </c>
      <c r="B4234" s="5">
        <v>19</v>
      </c>
      <c r="C4234" s="5" t="s">
        <v>64</v>
      </c>
      <c r="D4234" s="5">
        <v>5</v>
      </c>
      <c r="E4234" s="5">
        <v>1</v>
      </c>
      <c r="F4234" s="8">
        <f t="shared" si="396"/>
        <v>20</v>
      </c>
      <c r="G4234" s="5" t="str">
        <f>IF(COUNTIFS(Q3_SQL_Error_Concentration!$A:$A,A4234,Q3_SQL_Error_Concentration!$E:$E,B4234,Q3_SQL_Error_Concentration!$F:$F,C4234)=0,"",SUMIFS(Q3_SQL_Error_Concentration!$I:$I,Q3_SQL_Error_Concentration!$A:$A,A4234,Q3_SQL_Error_Concentration!$E:$E,B4234,Q3_SQL_Error_Concentration!$F:$F,C4234))</f>
        <v/>
      </c>
      <c r="H4234" s="5" t="str">
        <f t="shared" si="397"/>
        <v/>
      </c>
      <c r="I4234" s="5">
        <f>IF(D4234&gt;=Q3_Validation!$C$2,1,0)</f>
        <v>0</v>
      </c>
      <c r="J4234" s="8" t="str">
        <f t="shared" si="398"/>
        <v/>
      </c>
      <c r="K4234" s="5" t="str">
        <f t="shared" si="399"/>
        <v>excluded</v>
      </c>
      <c r="L4234" s="5">
        <f t="shared" si="400"/>
        <v>0</v>
      </c>
      <c r="M4234" s="5">
        <f t="shared" si="401"/>
        <v>0</v>
      </c>
    </row>
    <row r="4235" spans="1:13">
      <c r="A4235" s="5">
        <v>5814</v>
      </c>
      <c r="B4235" s="5">
        <v>19</v>
      </c>
      <c r="C4235" s="5" t="s">
        <v>62</v>
      </c>
      <c r="D4235" s="5">
        <v>21110</v>
      </c>
      <c r="E4235" s="5">
        <v>266</v>
      </c>
      <c r="F4235" s="8">
        <f t="shared" si="396"/>
        <v>1.2600663192799622</v>
      </c>
      <c r="G4235" s="5" t="str">
        <f>IF(COUNTIFS(Q3_SQL_Error_Concentration!$A:$A,A4235,Q3_SQL_Error_Concentration!$E:$E,B4235,Q3_SQL_Error_Concentration!$F:$F,C4235)=0,"",SUMIFS(Q3_SQL_Error_Concentration!$I:$I,Q3_SQL_Error_Concentration!$A:$A,A4235,Q3_SQL_Error_Concentration!$E:$E,B4235,Q3_SQL_Error_Concentration!$F:$F,C4235))</f>
        <v/>
      </c>
      <c r="H4235" s="5" t="str">
        <f t="shared" si="397"/>
        <v/>
      </c>
      <c r="I4235" s="5">
        <f>IF(D4235&gt;=Q3_Validation!$C$2,1,0)</f>
        <v>1</v>
      </c>
      <c r="J4235" s="8">
        <f t="shared" si="398"/>
        <v>1.2600663192799622</v>
      </c>
      <c r="K4235" s="5" t="str">
        <f t="shared" si="399"/>
        <v>normal</v>
      </c>
      <c r="L4235" s="5">
        <f t="shared" si="400"/>
        <v>0</v>
      </c>
      <c r="M4235" s="5">
        <f t="shared" si="401"/>
        <v>0</v>
      </c>
    </row>
    <row r="4236" spans="1:13">
      <c r="A4236" s="5">
        <v>5814</v>
      </c>
      <c r="B4236" s="5">
        <v>20</v>
      </c>
      <c r="C4236" s="5" t="s">
        <v>63</v>
      </c>
      <c r="D4236" s="5">
        <v>12125</v>
      </c>
      <c r="E4236" s="5">
        <v>172</v>
      </c>
      <c r="F4236" s="8">
        <f t="shared" si="396"/>
        <v>1.4185567010309279</v>
      </c>
      <c r="G4236" s="5" t="str">
        <f>IF(COUNTIFS(Q3_SQL_Error_Concentration!$A:$A,A4236,Q3_SQL_Error_Concentration!$E:$E,B4236,Q3_SQL_Error_Concentration!$F:$F,C4236)=0,"",SUMIFS(Q3_SQL_Error_Concentration!$I:$I,Q3_SQL_Error_Concentration!$A:$A,A4236,Q3_SQL_Error_Concentration!$E:$E,B4236,Q3_SQL_Error_Concentration!$F:$F,C4236))</f>
        <v/>
      </c>
      <c r="H4236" s="5" t="str">
        <f t="shared" si="397"/>
        <v/>
      </c>
      <c r="I4236" s="5">
        <f>IF(D4236&gt;=Q3_Validation!$C$2,1,0)</f>
        <v>1</v>
      </c>
      <c r="J4236" s="8">
        <f t="shared" si="398"/>
        <v>1.4185567010309279</v>
      </c>
      <c r="K4236" s="5" t="str">
        <f t="shared" si="399"/>
        <v>normal</v>
      </c>
      <c r="L4236" s="5">
        <f t="shared" si="400"/>
        <v>0</v>
      </c>
      <c r="M4236" s="5">
        <f t="shared" si="401"/>
        <v>0</v>
      </c>
    </row>
    <row r="4237" spans="1:13">
      <c r="A4237" s="5">
        <v>5814</v>
      </c>
      <c r="B4237" s="5">
        <v>20</v>
      </c>
      <c r="C4237" s="5" t="s">
        <v>64</v>
      </c>
      <c r="D4237" s="5">
        <v>1</v>
      </c>
      <c r="E4237" s="5">
        <v>0</v>
      </c>
      <c r="F4237" s="8">
        <f t="shared" si="396"/>
        <v>0</v>
      </c>
      <c r="G4237" s="5" t="str">
        <f>IF(COUNTIFS(Q3_SQL_Error_Concentration!$A:$A,A4237,Q3_SQL_Error_Concentration!$E:$E,B4237,Q3_SQL_Error_Concentration!$F:$F,C4237)=0,"",SUMIFS(Q3_SQL_Error_Concentration!$I:$I,Q3_SQL_Error_Concentration!$A:$A,A4237,Q3_SQL_Error_Concentration!$E:$E,B4237,Q3_SQL_Error_Concentration!$F:$F,C4237))</f>
        <v/>
      </c>
      <c r="H4237" s="5" t="str">
        <f t="shared" si="397"/>
        <v/>
      </c>
      <c r="I4237" s="5">
        <f>IF(D4237&gt;=Q3_Validation!$C$2,1,0)</f>
        <v>0</v>
      </c>
      <c r="J4237" s="8" t="str">
        <f t="shared" si="398"/>
        <v/>
      </c>
      <c r="K4237" s="5" t="str">
        <f t="shared" si="399"/>
        <v>excluded</v>
      </c>
      <c r="L4237" s="5">
        <f t="shared" si="400"/>
        <v>0</v>
      </c>
      <c r="M4237" s="5">
        <f t="shared" si="401"/>
        <v>0</v>
      </c>
    </row>
    <row r="4238" spans="1:13">
      <c r="A4238" s="5">
        <v>5814</v>
      </c>
      <c r="B4238" s="5">
        <v>20</v>
      </c>
      <c r="C4238" s="5" t="s">
        <v>62</v>
      </c>
      <c r="D4238" s="5">
        <v>20009</v>
      </c>
      <c r="E4238" s="5">
        <v>262</v>
      </c>
      <c r="F4238" s="8">
        <f t="shared" si="396"/>
        <v>1.3094107651556799</v>
      </c>
      <c r="G4238" s="5" t="str">
        <f>IF(COUNTIFS(Q3_SQL_Error_Concentration!$A:$A,A4238,Q3_SQL_Error_Concentration!$E:$E,B4238,Q3_SQL_Error_Concentration!$F:$F,C4238)=0,"",SUMIFS(Q3_SQL_Error_Concentration!$I:$I,Q3_SQL_Error_Concentration!$A:$A,A4238,Q3_SQL_Error_Concentration!$E:$E,B4238,Q3_SQL_Error_Concentration!$F:$F,C4238))</f>
        <v/>
      </c>
      <c r="H4238" s="5" t="str">
        <f t="shared" si="397"/>
        <v/>
      </c>
      <c r="I4238" s="5">
        <f>IF(D4238&gt;=Q3_Validation!$C$2,1,0)</f>
        <v>1</v>
      </c>
      <c r="J4238" s="8">
        <f t="shared" si="398"/>
        <v>1.3094107651556799</v>
      </c>
      <c r="K4238" s="5" t="str">
        <f t="shared" si="399"/>
        <v>normal</v>
      </c>
      <c r="L4238" s="5">
        <f t="shared" si="400"/>
        <v>0</v>
      </c>
      <c r="M4238" s="5">
        <f t="shared" si="401"/>
        <v>0</v>
      </c>
    </row>
    <row r="4239" spans="1:13">
      <c r="A4239" s="5">
        <v>5814</v>
      </c>
      <c r="B4239" s="5">
        <v>21</v>
      </c>
      <c r="C4239" s="5" t="s">
        <v>63</v>
      </c>
      <c r="D4239" s="5">
        <v>12254</v>
      </c>
      <c r="E4239" s="5">
        <v>176</v>
      </c>
      <c r="F4239" s="8">
        <f t="shared" si="396"/>
        <v>1.4362657091561939</v>
      </c>
      <c r="G4239" s="5" t="str">
        <f>IF(COUNTIFS(Q3_SQL_Error_Concentration!$A:$A,A4239,Q3_SQL_Error_Concentration!$E:$E,B4239,Q3_SQL_Error_Concentration!$F:$F,C4239)=0,"",SUMIFS(Q3_SQL_Error_Concentration!$I:$I,Q3_SQL_Error_Concentration!$A:$A,A4239,Q3_SQL_Error_Concentration!$E:$E,B4239,Q3_SQL_Error_Concentration!$F:$F,C4239))</f>
        <v/>
      </c>
      <c r="H4239" s="5" t="str">
        <f t="shared" si="397"/>
        <v/>
      </c>
      <c r="I4239" s="5">
        <f>IF(D4239&gt;=Q3_Validation!$C$2,1,0)</f>
        <v>1</v>
      </c>
      <c r="J4239" s="8">
        <f t="shared" si="398"/>
        <v>1.4362657091561939</v>
      </c>
      <c r="K4239" s="5" t="str">
        <f t="shared" si="399"/>
        <v>normal</v>
      </c>
      <c r="L4239" s="5">
        <f t="shared" si="400"/>
        <v>0</v>
      </c>
      <c r="M4239" s="5">
        <f t="shared" si="401"/>
        <v>0</v>
      </c>
    </row>
    <row r="4240" spans="1:13">
      <c r="A4240" s="5">
        <v>5814</v>
      </c>
      <c r="B4240" s="5">
        <v>21</v>
      </c>
      <c r="C4240" s="5" t="s">
        <v>62</v>
      </c>
      <c r="D4240" s="5">
        <v>18903</v>
      </c>
      <c r="E4240" s="5">
        <v>289</v>
      </c>
      <c r="F4240" s="8">
        <f t="shared" si="396"/>
        <v>1.5288578532508068</v>
      </c>
      <c r="G4240" s="5" t="str">
        <f>IF(COUNTIFS(Q3_SQL_Error_Concentration!$A:$A,A4240,Q3_SQL_Error_Concentration!$E:$E,B4240,Q3_SQL_Error_Concentration!$F:$F,C4240)=0,"",SUMIFS(Q3_SQL_Error_Concentration!$I:$I,Q3_SQL_Error_Concentration!$A:$A,A4240,Q3_SQL_Error_Concentration!$E:$E,B4240,Q3_SQL_Error_Concentration!$F:$F,C4240))</f>
        <v/>
      </c>
      <c r="H4240" s="5" t="str">
        <f t="shared" si="397"/>
        <v/>
      </c>
      <c r="I4240" s="5">
        <f>IF(D4240&gt;=Q3_Validation!$C$2,1,0)</f>
        <v>1</v>
      </c>
      <c r="J4240" s="8">
        <f t="shared" si="398"/>
        <v>1.5288578532508068</v>
      </c>
      <c r="K4240" s="5" t="str">
        <f t="shared" si="399"/>
        <v>normal</v>
      </c>
      <c r="L4240" s="5">
        <f t="shared" si="400"/>
        <v>0</v>
      </c>
      <c r="M4240" s="5">
        <f t="shared" si="401"/>
        <v>0</v>
      </c>
    </row>
    <row r="4241" spans="1:13">
      <c r="A4241" s="5">
        <v>5814</v>
      </c>
      <c r="B4241" s="5">
        <v>22</v>
      </c>
      <c r="C4241" s="5" t="s">
        <v>63</v>
      </c>
      <c r="D4241" s="5">
        <v>12679</v>
      </c>
      <c r="E4241" s="5">
        <v>180</v>
      </c>
      <c r="F4241" s="8">
        <f t="shared" si="396"/>
        <v>1.4196703210032338</v>
      </c>
      <c r="G4241" s="5" t="str">
        <f>IF(COUNTIFS(Q3_SQL_Error_Concentration!$A:$A,A4241,Q3_SQL_Error_Concentration!$E:$E,B4241,Q3_SQL_Error_Concentration!$F:$F,C4241)=0,"",SUMIFS(Q3_SQL_Error_Concentration!$I:$I,Q3_SQL_Error_Concentration!$A:$A,A4241,Q3_SQL_Error_Concentration!$E:$E,B4241,Q3_SQL_Error_Concentration!$F:$F,C4241))</f>
        <v/>
      </c>
      <c r="H4241" s="5" t="str">
        <f t="shared" si="397"/>
        <v/>
      </c>
      <c r="I4241" s="5">
        <f>IF(D4241&gt;=Q3_Validation!$C$2,1,0)</f>
        <v>1</v>
      </c>
      <c r="J4241" s="8">
        <f t="shared" si="398"/>
        <v>1.4196703210032338</v>
      </c>
      <c r="K4241" s="5" t="str">
        <f t="shared" si="399"/>
        <v>normal</v>
      </c>
      <c r="L4241" s="5">
        <f t="shared" si="400"/>
        <v>0</v>
      </c>
      <c r="M4241" s="5">
        <f t="shared" si="401"/>
        <v>0</v>
      </c>
    </row>
    <row r="4242" spans="1:13">
      <c r="A4242" s="5">
        <v>5814</v>
      </c>
      <c r="B4242" s="5">
        <v>22</v>
      </c>
      <c r="C4242" s="5" t="s">
        <v>62</v>
      </c>
      <c r="D4242" s="5">
        <v>18262</v>
      </c>
      <c r="E4242" s="5">
        <v>265</v>
      </c>
      <c r="F4242" s="8">
        <f t="shared" si="396"/>
        <v>1.4511006461504763</v>
      </c>
      <c r="G4242" s="5" t="str">
        <f>IF(COUNTIFS(Q3_SQL_Error_Concentration!$A:$A,A4242,Q3_SQL_Error_Concentration!$E:$E,B4242,Q3_SQL_Error_Concentration!$F:$F,C4242)=0,"",SUMIFS(Q3_SQL_Error_Concentration!$I:$I,Q3_SQL_Error_Concentration!$A:$A,A4242,Q3_SQL_Error_Concentration!$E:$E,B4242,Q3_SQL_Error_Concentration!$F:$F,C4242))</f>
        <v/>
      </c>
      <c r="H4242" s="5" t="str">
        <f t="shared" si="397"/>
        <v/>
      </c>
      <c r="I4242" s="5">
        <f>IF(D4242&gt;=Q3_Validation!$C$2,1,0)</f>
        <v>1</v>
      </c>
      <c r="J4242" s="8">
        <f t="shared" si="398"/>
        <v>1.4511006461504763</v>
      </c>
      <c r="K4242" s="5" t="str">
        <f t="shared" si="399"/>
        <v>normal</v>
      </c>
      <c r="L4242" s="5">
        <f t="shared" si="400"/>
        <v>0</v>
      </c>
      <c r="M4242" s="5">
        <f t="shared" si="401"/>
        <v>0</v>
      </c>
    </row>
    <row r="4243" spans="1:13">
      <c r="A4243" s="5">
        <v>5814</v>
      </c>
      <c r="B4243" s="5">
        <v>23</v>
      </c>
      <c r="C4243" s="5" t="s">
        <v>63</v>
      </c>
      <c r="D4243" s="5">
        <v>1885</v>
      </c>
      <c r="E4243" s="5">
        <v>28</v>
      </c>
      <c r="F4243" s="8">
        <f t="shared" si="396"/>
        <v>1.4854111405835544</v>
      </c>
      <c r="G4243" s="5" t="str">
        <f>IF(COUNTIFS(Q3_SQL_Error_Concentration!$A:$A,A4243,Q3_SQL_Error_Concentration!$E:$E,B4243,Q3_SQL_Error_Concentration!$F:$F,C4243)=0,"",SUMIFS(Q3_SQL_Error_Concentration!$I:$I,Q3_SQL_Error_Concentration!$A:$A,A4243,Q3_SQL_Error_Concentration!$E:$E,B4243,Q3_SQL_Error_Concentration!$F:$F,C4243))</f>
        <v/>
      </c>
      <c r="H4243" s="5" t="str">
        <f t="shared" si="397"/>
        <v/>
      </c>
      <c r="I4243" s="5">
        <f>IF(D4243&gt;=Q3_Validation!$C$2,1,0)</f>
        <v>1</v>
      </c>
      <c r="J4243" s="8">
        <f t="shared" si="398"/>
        <v>1.4854111405835544</v>
      </c>
      <c r="K4243" s="5" t="str">
        <f t="shared" si="399"/>
        <v>normal</v>
      </c>
      <c r="L4243" s="5">
        <f t="shared" si="400"/>
        <v>0</v>
      </c>
      <c r="M4243" s="5">
        <f t="shared" si="401"/>
        <v>0</v>
      </c>
    </row>
    <row r="4244" spans="1:13">
      <c r="A4244" s="5">
        <v>5814</v>
      </c>
      <c r="B4244" s="5">
        <v>23</v>
      </c>
      <c r="C4244" s="5" t="s">
        <v>62</v>
      </c>
      <c r="D4244" s="5">
        <v>2392</v>
      </c>
      <c r="E4244" s="5">
        <v>28</v>
      </c>
      <c r="F4244" s="8">
        <f t="shared" si="396"/>
        <v>1.1705685618729098</v>
      </c>
      <c r="G4244" s="5" t="str">
        <f>IF(COUNTIFS(Q3_SQL_Error_Concentration!$A:$A,A4244,Q3_SQL_Error_Concentration!$E:$E,B4244,Q3_SQL_Error_Concentration!$F:$F,C4244)=0,"",SUMIFS(Q3_SQL_Error_Concentration!$I:$I,Q3_SQL_Error_Concentration!$A:$A,A4244,Q3_SQL_Error_Concentration!$E:$E,B4244,Q3_SQL_Error_Concentration!$F:$F,C4244))</f>
        <v/>
      </c>
      <c r="H4244" s="5" t="str">
        <f t="shared" si="397"/>
        <v/>
      </c>
      <c r="I4244" s="5">
        <f>IF(D4244&gt;=Q3_Validation!$C$2,1,0)</f>
        <v>1</v>
      </c>
      <c r="J4244" s="8">
        <f t="shared" si="398"/>
        <v>1.1705685618729098</v>
      </c>
      <c r="K4244" s="5" t="str">
        <f t="shared" si="399"/>
        <v>normal</v>
      </c>
      <c r="L4244" s="5">
        <f t="shared" si="400"/>
        <v>0</v>
      </c>
      <c r="M4244" s="5">
        <f t="shared" si="401"/>
        <v>0</v>
      </c>
    </row>
    <row r="4245" spans="1:13">
      <c r="A4245" s="5">
        <v>5815</v>
      </c>
      <c r="B4245" s="5">
        <v>0</v>
      </c>
      <c r="C4245" s="5" t="s">
        <v>64</v>
      </c>
      <c r="D4245" s="5">
        <v>2090</v>
      </c>
      <c r="E4245" s="5">
        <v>35</v>
      </c>
      <c r="F4245" s="8">
        <f t="shared" si="396"/>
        <v>1.6746411483253589</v>
      </c>
      <c r="G4245" s="5" t="str">
        <f>IF(COUNTIFS(Q3_SQL_Error_Concentration!$A:$A,A4245,Q3_SQL_Error_Concentration!$E:$E,B4245,Q3_SQL_Error_Concentration!$F:$F,C4245)=0,"",SUMIFS(Q3_SQL_Error_Concentration!$I:$I,Q3_SQL_Error_Concentration!$A:$A,A4245,Q3_SQL_Error_Concentration!$E:$E,B4245,Q3_SQL_Error_Concentration!$F:$F,C4245))</f>
        <v/>
      </c>
      <c r="H4245" s="5" t="str">
        <f t="shared" si="397"/>
        <v/>
      </c>
      <c r="I4245" s="5">
        <f>IF(D4245&gt;=Q3_Validation!$C$2,1,0)</f>
        <v>1</v>
      </c>
      <c r="J4245" s="8">
        <f t="shared" si="398"/>
        <v>1.6746411483253589</v>
      </c>
      <c r="K4245" s="5" t="str">
        <f t="shared" si="399"/>
        <v>normal</v>
      </c>
      <c r="L4245" s="5">
        <f t="shared" si="400"/>
        <v>2</v>
      </c>
      <c r="M4245" s="5">
        <f t="shared" si="401"/>
        <v>0</v>
      </c>
    </row>
    <row r="4246" spans="1:13">
      <c r="A4246" s="5">
        <v>5815</v>
      </c>
      <c r="B4246" s="5">
        <v>1</v>
      </c>
      <c r="C4246" s="5" t="s">
        <v>64</v>
      </c>
      <c r="D4246" s="5">
        <v>1755</v>
      </c>
      <c r="E4246" s="5">
        <v>38</v>
      </c>
      <c r="F4246" s="8">
        <f t="shared" si="396"/>
        <v>2.1652421652421654</v>
      </c>
      <c r="G4246" s="5">
        <f>IF(COUNTIFS(Q3_SQL_Error_Concentration!$A:$A,A4246,Q3_SQL_Error_Concentration!$E:$E,B4246,Q3_SQL_Error_Concentration!$F:$F,C4246)=0,"",SUMIFS(Q3_SQL_Error_Concentration!$I:$I,Q3_SQL_Error_Concentration!$A:$A,A4246,Q3_SQL_Error_Concentration!$E:$E,B4246,Q3_SQL_Error_Concentration!$F:$F,C4246))</f>
        <v>2.1652</v>
      </c>
      <c r="H4246" s="5" t="str">
        <f t="shared" si="397"/>
        <v>PASS</v>
      </c>
      <c r="I4246" s="5">
        <f>IF(D4246&gt;=Q3_Validation!$C$2,1,0)</f>
        <v>1</v>
      </c>
      <c r="J4246" s="8">
        <f t="shared" si="398"/>
        <v>2.1652421652421654</v>
      </c>
      <c r="K4246" s="5" t="str">
        <f t="shared" si="399"/>
        <v>high-error</v>
      </c>
      <c r="L4246" s="5">
        <f t="shared" si="400"/>
        <v>2</v>
      </c>
      <c r="M4246" s="5">
        <f t="shared" si="401"/>
        <v>1</v>
      </c>
    </row>
    <row r="4247" spans="1:13">
      <c r="A4247" s="5">
        <v>5815</v>
      </c>
      <c r="B4247" s="5">
        <v>2</v>
      </c>
      <c r="C4247" s="5" t="s">
        <v>64</v>
      </c>
      <c r="D4247" s="5">
        <v>1534</v>
      </c>
      <c r="E4247" s="5">
        <v>29</v>
      </c>
      <c r="F4247" s="8">
        <f t="shared" si="396"/>
        <v>1.8904823989569752</v>
      </c>
      <c r="G4247" s="5" t="str">
        <f>IF(COUNTIFS(Q3_SQL_Error_Concentration!$A:$A,A4247,Q3_SQL_Error_Concentration!$E:$E,B4247,Q3_SQL_Error_Concentration!$F:$F,C4247)=0,"",SUMIFS(Q3_SQL_Error_Concentration!$I:$I,Q3_SQL_Error_Concentration!$A:$A,A4247,Q3_SQL_Error_Concentration!$E:$E,B4247,Q3_SQL_Error_Concentration!$F:$F,C4247))</f>
        <v/>
      </c>
      <c r="H4247" s="5" t="str">
        <f t="shared" si="397"/>
        <v/>
      </c>
      <c r="I4247" s="5">
        <f>IF(D4247&gt;=Q3_Validation!$C$2,1,0)</f>
        <v>1</v>
      </c>
      <c r="J4247" s="8">
        <f t="shared" si="398"/>
        <v>1.8904823989569752</v>
      </c>
      <c r="K4247" s="5" t="str">
        <f t="shared" si="399"/>
        <v>normal</v>
      </c>
      <c r="L4247" s="5">
        <f t="shared" si="400"/>
        <v>2</v>
      </c>
      <c r="M4247" s="5">
        <f t="shared" si="401"/>
        <v>0</v>
      </c>
    </row>
    <row r="4248" spans="1:13">
      <c r="A4248" s="5">
        <v>5815</v>
      </c>
      <c r="B4248" s="5">
        <v>3</v>
      </c>
      <c r="C4248" s="5" t="s">
        <v>64</v>
      </c>
      <c r="D4248" s="5">
        <v>1606</v>
      </c>
      <c r="E4248" s="5">
        <v>26</v>
      </c>
      <c r="F4248" s="8">
        <f t="shared" si="396"/>
        <v>1.6189290161892902</v>
      </c>
      <c r="G4248" s="5" t="str">
        <f>IF(COUNTIFS(Q3_SQL_Error_Concentration!$A:$A,A4248,Q3_SQL_Error_Concentration!$E:$E,B4248,Q3_SQL_Error_Concentration!$F:$F,C4248)=0,"",SUMIFS(Q3_SQL_Error_Concentration!$I:$I,Q3_SQL_Error_Concentration!$A:$A,A4248,Q3_SQL_Error_Concentration!$E:$E,B4248,Q3_SQL_Error_Concentration!$F:$F,C4248))</f>
        <v/>
      </c>
      <c r="H4248" s="5" t="str">
        <f t="shared" si="397"/>
        <v/>
      </c>
      <c r="I4248" s="5">
        <f>IF(D4248&gt;=Q3_Validation!$C$2,1,0)</f>
        <v>1</v>
      </c>
      <c r="J4248" s="8">
        <f t="shared" si="398"/>
        <v>1.6189290161892902</v>
      </c>
      <c r="K4248" s="5" t="str">
        <f t="shared" si="399"/>
        <v>normal</v>
      </c>
      <c r="L4248" s="5">
        <f t="shared" si="400"/>
        <v>2</v>
      </c>
      <c r="M4248" s="5">
        <f t="shared" si="401"/>
        <v>0</v>
      </c>
    </row>
    <row r="4249" spans="1:13">
      <c r="A4249" s="5">
        <v>5815</v>
      </c>
      <c r="B4249" s="5">
        <v>4</v>
      </c>
      <c r="C4249" s="5" t="s">
        <v>64</v>
      </c>
      <c r="D4249" s="5">
        <v>1737</v>
      </c>
      <c r="E4249" s="5">
        <v>28</v>
      </c>
      <c r="F4249" s="8">
        <f t="shared" si="396"/>
        <v>1.6119746689694876</v>
      </c>
      <c r="G4249" s="5" t="str">
        <f>IF(COUNTIFS(Q3_SQL_Error_Concentration!$A:$A,A4249,Q3_SQL_Error_Concentration!$E:$E,B4249,Q3_SQL_Error_Concentration!$F:$F,C4249)=0,"",SUMIFS(Q3_SQL_Error_Concentration!$I:$I,Q3_SQL_Error_Concentration!$A:$A,A4249,Q3_SQL_Error_Concentration!$E:$E,B4249,Q3_SQL_Error_Concentration!$F:$F,C4249))</f>
        <v/>
      </c>
      <c r="H4249" s="5" t="str">
        <f t="shared" si="397"/>
        <v/>
      </c>
      <c r="I4249" s="5">
        <f>IF(D4249&gt;=Q3_Validation!$C$2,1,0)</f>
        <v>1</v>
      </c>
      <c r="J4249" s="8">
        <f t="shared" si="398"/>
        <v>1.6119746689694876</v>
      </c>
      <c r="K4249" s="5" t="str">
        <f t="shared" si="399"/>
        <v>normal</v>
      </c>
      <c r="L4249" s="5">
        <f t="shared" si="400"/>
        <v>2</v>
      </c>
      <c r="M4249" s="5">
        <f t="shared" si="401"/>
        <v>0</v>
      </c>
    </row>
    <row r="4250" spans="1:13">
      <c r="A4250" s="5">
        <v>5815</v>
      </c>
      <c r="B4250" s="5">
        <v>5</v>
      </c>
      <c r="C4250" s="5" t="s">
        <v>64</v>
      </c>
      <c r="D4250" s="5">
        <v>1795</v>
      </c>
      <c r="E4250" s="5">
        <v>25</v>
      </c>
      <c r="F4250" s="8">
        <f t="shared" si="396"/>
        <v>1.392757660167131</v>
      </c>
      <c r="G4250" s="5" t="str">
        <f>IF(COUNTIFS(Q3_SQL_Error_Concentration!$A:$A,A4250,Q3_SQL_Error_Concentration!$E:$E,B4250,Q3_SQL_Error_Concentration!$F:$F,C4250)=0,"",SUMIFS(Q3_SQL_Error_Concentration!$I:$I,Q3_SQL_Error_Concentration!$A:$A,A4250,Q3_SQL_Error_Concentration!$E:$E,B4250,Q3_SQL_Error_Concentration!$F:$F,C4250))</f>
        <v/>
      </c>
      <c r="H4250" s="5" t="str">
        <f t="shared" si="397"/>
        <v/>
      </c>
      <c r="I4250" s="5">
        <f>IF(D4250&gt;=Q3_Validation!$C$2,1,0)</f>
        <v>1</v>
      </c>
      <c r="J4250" s="8">
        <f t="shared" si="398"/>
        <v>1.392757660167131</v>
      </c>
      <c r="K4250" s="5" t="str">
        <f t="shared" si="399"/>
        <v>normal</v>
      </c>
      <c r="L4250" s="5">
        <f t="shared" si="400"/>
        <v>2</v>
      </c>
      <c r="M4250" s="5">
        <f t="shared" si="401"/>
        <v>0</v>
      </c>
    </row>
    <row r="4251" spans="1:13">
      <c r="A4251" s="5">
        <v>5815</v>
      </c>
      <c r="B4251" s="5">
        <v>6</v>
      </c>
      <c r="C4251" s="5" t="s">
        <v>64</v>
      </c>
      <c r="D4251" s="5">
        <v>2978</v>
      </c>
      <c r="E4251" s="5">
        <v>56</v>
      </c>
      <c r="F4251" s="8">
        <f t="shared" si="396"/>
        <v>1.8804566823371389</v>
      </c>
      <c r="G4251" s="5" t="str">
        <f>IF(COUNTIFS(Q3_SQL_Error_Concentration!$A:$A,A4251,Q3_SQL_Error_Concentration!$E:$E,B4251,Q3_SQL_Error_Concentration!$F:$F,C4251)=0,"",SUMIFS(Q3_SQL_Error_Concentration!$I:$I,Q3_SQL_Error_Concentration!$A:$A,A4251,Q3_SQL_Error_Concentration!$E:$E,B4251,Q3_SQL_Error_Concentration!$F:$F,C4251))</f>
        <v/>
      </c>
      <c r="H4251" s="5" t="str">
        <f t="shared" si="397"/>
        <v/>
      </c>
      <c r="I4251" s="5">
        <f>IF(D4251&gt;=Q3_Validation!$C$2,1,0)</f>
        <v>1</v>
      </c>
      <c r="J4251" s="8">
        <f t="shared" si="398"/>
        <v>1.8804566823371389</v>
      </c>
      <c r="K4251" s="5" t="str">
        <f t="shared" si="399"/>
        <v>normal</v>
      </c>
      <c r="L4251" s="5">
        <f t="shared" si="400"/>
        <v>2</v>
      </c>
      <c r="M4251" s="5">
        <f t="shared" si="401"/>
        <v>0</v>
      </c>
    </row>
    <row r="4252" spans="1:13">
      <c r="A4252" s="5">
        <v>5815</v>
      </c>
      <c r="B4252" s="5">
        <v>7</v>
      </c>
      <c r="C4252" s="5" t="s">
        <v>64</v>
      </c>
      <c r="D4252" s="5">
        <v>3000</v>
      </c>
      <c r="E4252" s="5">
        <v>46</v>
      </c>
      <c r="F4252" s="8">
        <f t="shared" si="396"/>
        <v>1.5333333333333334</v>
      </c>
      <c r="G4252" s="5" t="str">
        <f>IF(COUNTIFS(Q3_SQL_Error_Concentration!$A:$A,A4252,Q3_SQL_Error_Concentration!$E:$E,B4252,Q3_SQL_Error_Concentration!$F:$F,C4252)=0,"",SUMIFS(Q3_SQL_Error_Concentration!$I:$I,Q3_SQL_Error_Concentration!$A:$A,A4252,Q3_SQL_Error_Concentration!$E:$E,B4252,Q3_SQL_Error_Concentration!$F:$F,C4252))</f>
        <v/>
      </c>
      <c r="H4252" s="5" t="str">
        <f t="shared" si="397"/>
        <v/>
      </c>
      <c r="I4252" s="5">
        <f>IF(D4252&gt;=Q3_Validation!$C$2,1,0)</f>
        <v>1</v>
      </c>
      <c r="J4252" s="8">
        <f t="shared" si="398"/>
        <v>1.5333333333333334</v>
      </c>
      <c r="K4252" s="5" t="str">
        <f t="shared" si="399"/>
        <v>normal</v>
      </c>
      <c r="L4252" s="5">
        <f t="shared" si="400"/>
        <v>2</v>
      </c>
      <c r="M4252" s="5">
        <f t="shared" si="401"/>
        <v>0</v>
      </c>
    </row>
    <row r="4253" spans="1:13">
      <c r="A4253" s="5">
        <v>5815</v>
      </c>
      <c r="B4253" s="5">
        <v>8</v>
      </c>
      <c r="C4253" s="5" t="s">
        <v>64</v>
      </c>
      <c r="D4253" s="5">
        <v>2702</v>
      </c>
      <c r="E4253" s="5">
        <v>44</v>
      </c>
      <c r="F4253" s="8">
        <f t="shared" si="396"/>
        <v>1.6284233900814211</v>
      </c>
      <c r="G4253" s="5" t="str">
        <f>IF(COUNTIFS(Q3_SQL_Error_Concentration!$A:$A,A4253,Q3_SQL_Error_Concentration!$E:$E,B4253,Q3_SQL_Error_Concentration!$F:$F,C4253)=0,"",SUMIFS(Q3_SQL_Error_Concentration!$I:$I,Q3_SQL_Error_Concentration!$A:$A,A4253,Q3_SQL_Error_Concentration!$E:$E,B4253,Q3_SQL_Error_Concentration!$F:$F,C4253))</f>
        <v/>
      </c>
      <c r="H4253" s="5" t="str">
        <f t="shared" si="397"/>
        <v/>
      </c>
      <c r="I4253" s="5">
        <f>IF(D4253&gt;=Q3_Validation!$C$2,1,0)</f>
        <v>1</v>
      </c>
      <c r="J4253" s="8">
        <f t="shared" si="398"/>
        <v>1.6284233900814211</v>
      </c>
      <c r="K4253" s="5" t="str">
        <f t="shared" si="399"/>
        <v>normal</v>
      </c>
      <c r="L4253" s="5">
        <f t="shared" si="400"/>
        <v>2</v>
      </c>
      <c r="M4253" s="5">
        <f t="shared" si="401"/>
        <v>0</v>
      </c>
    </row>
    <row r="4254" spans="1:13">
      <c r="A4254" s="5">
        <v>5815</v>
      </c>
      <c r="B4254" s="5">
        <v>9</v>
      </c>
      <c r="C4254" s="5" t="s">
        <v>64</v>
      </c>
      <c r="D4254" s="5">
        <v>3928</v>
      </c>
      <c r="E4254" s="5">
        <v>66</v>
      </c>
      <c r="F4254" s="8">
        <f t="shared" si="396"/>
        <v>1.680244399185336</v>
      </c>
      <c r="G4254" s="5" t="str">
        <f>IF(COUNTIFS(Q3_SQL_Error_Concentration!$A:$A,A4254,Q3_SQL_Error_Concentration!$E:$E,B4254,Q3_SQL_Error_Concentration!$F:$F,C4254)=0,"",SUMIFS(Q3_SQL_Error_Concentration!$I:$I,Q3_SQL_Error_Concentration!$A:$A,A4254,Q3_SQL_Error_Concentration!$E:$E,B4254,Q3_SQL_Error_Concentration!$F:$F,C4254))</f>
        <v/>
      </c>
      <c r="H4254" s="5" t="str">
        <f t="shared" si="397"/>
        <v/>
      </c>
      <c r="I4254" s="5">
        <f>IF(D4254&gt;=Q3_Validation!$C$2,1,0)</f>
        <v>1</v>
      </c>
      <c r="J4254" s="8">
        <f t="shared" si="398"/>
        <v>1.680244399185336</v>
      </c>
      <c r="K4254" s="5" t="str">
        <f t="shared" si="399"/>
        <v>normal</v>
      </c>
      <c r="L4254" s="5">
        <f t="shared" si="400"/>
        <v>2</v>
      </c>
      <c r="M4254" s="5">
        <f t="shared" si="401"/>
        <v>0</v>
      </c>
    </row>
    <row r="4255" spans="1:13">
      <c r="A4255" s="5">
        <v>5815</v>
      </c>
      <c r="B4255" s="5">
        <v>10</v>
      </c>
      <c r="C4255" s="5" t="s">
        <v>64</v>
      </c>
      <c r="D4255" s="5">
        <v>3276</v>
      </c>
      <c r="E4255" s="5">
        <v>81</v>
      </c>
      <c r="F4255" s="8">
        <f t="shared" si="396"/>
        <v>2.4725274725274726</v>
      </c>
      <c r="G4255" s="5">
        <f>IF(COUNTIFS(Q3_SQL_Error_Concentration!$A:$A,A4255,Q3_SQL_Error_Concentration!$E:$E,B4255,Q3_SQL_Error_Concentration!$F:$F,C4255)=0,"",SUMIFS(Q3_SQL_Error_Concentration!$I:$I,Q3_SQL_Error_Concentration!$A:$A,A4255,Q3_SQL_Error_Concentration!$E:$E,B4255,Q3_SQL_Error_Concentration!$F:$F,C4255))</f>
        <v>2.4725000000000001</v>
      </c>
      <c r="H4255" s="5" t="str">
        <f t="shared" si="397"/>
        <v>PASS</v>
      </c>
      <c r="I4255" s="5">
        <f>IF(D4255&gt;=Q3_Validation!$C$2,1,0)</f>
        <v>1</v>
      </c>
      <c r="J4255" s="8">
        <f t="shared" si="398"/>
        <v>2.4725274725274726</v>
      </c>
      <c r="K4255" s="5" t="str">
        <f t="shared" si="399"/>
        <v>high-error</v>
      </c>
      <c r="L4255" s="5">
        <f t="shared" si="400"/>
        <v>2</v>
      </c>
      <c r="M4255" s="5">
        <f t="shared" si="401"/>
        <v>1</v>
      </c>
    </row>
    <row r="4256" spans="1:13">
      <c r="A4256" s="5">
        <v>5815</v>
      </c>
      <c r="B4256" s="5">
        <v>11</v>
      </c>
      <c r="C4256" s="5" t="s">
        <v>64</v>
      </c>
      <c r="D4256" s="5">
        <v>4282</v>
      </c>
      <c r="E4256" s="5">
        <v>83</v>
      </c>
      <c r="F4256" s="8">
        <f t="shared" si="396"/>
        <v>1.9383465670247548</v>
      </c>
      <c r="G4256" s="5" t="str">
        <f>IF(COUNTIFS(Q3_SQL_Error_Concentration!$A:$A,A4256,Q3_SQL_Error_Concentration!$E:$E,B4256,Q3_SQL_Error_Concentration!$F:$F,C4256)=0,"",SUMIFS(Q3_SQL_Error_Concentration!$I:$I,Q3_SQL_Error_Concentration!$A:$A,A4256,Q3_SQL_Error_Concentration!$E:$E,B4256,Q3_SQL_Error_Concentration!$F:$F,C4256))</f>
        <v/>
      </c>
      <c r="H4256" s="5" t="str">
        <f t="shared" si="397"/>
        <v/>
      </c>
      <c r="I4256" s="5">
        <f>IF(D4256&gt;=Q3_Validation!$C$2,1,0)</f>
        <v>1</v>
      </c>
      <c r="J4256" s="8">
        <f t="shared" si="398"/>
        <v>1.9383465670247548</v>
      </c>
      <c r="K4256" s="5" t="str">
        <f t="shared" si="399"/>
        <v>normal</v>
      </c>
      <c r="L4256" s="5">
        <f t="shared" si="400"/>
        <v>2</v>
      </c>
      <c r="M4256" s="5">
        <f t="shared" si="401"/>
        <v>0</v>
      </c>
    </row>
    <row r="4257" spans="1:13">
      <c r="A4257" s="5">
        <v>5815</v>
      </c>
      <c r="B4257" s="5">
        <v>12</v>
      </c>
      <c r="C4257" s="5" t="s">
        <v>64</v>
      </c>
      <c r="D4257" s="5">
        <v>4018</v>
      </c>
      <c r="E4257" s="5">
        <v>78</v>
      </c>
      <c r="F4257" s="8">
        <f t="shared" si="396"/>
        <v>1.9412643106022898</v>
      </c>
      <c r="G4257" s="5" t="str">
        <f>IF(COUNTIFS(Q3_SQL_Error_Concentration!$A:$A,A4257,Q3_SQL_Error_Concentration!$E:$E,B4257,Q3_SQL_Error_Concentration!$F:$F,C4257)=0,"",SUMIFS(Q3_SQL_Error_Concentration!$I:$I,Q3_SQL_Error_Concentration!$A:$A,A4257,Q3_SQL_Error_Concentration!$E:$E,B4257,Q3_SQL_Error_Concentration!$F:$F,C4257))</f>
        <v/>
      </c>
      <c r="H4257" s="5" t="str">
        <f t="shared" si="397"/>
        <v/>
      </c>
      <c r="I4257" s="5">
        <f>IF(D4257&gt;=Q3_Validation!$C$2,1,0)</f>
        <v>1</v>
      </c>
      <c r="J4257" s="8">
        <f t="shared" si="398"/>
        <v>1.9412643106022898</v>
      </c>
      <c r="K4257" s="5" t="str">
        <f t="shared" si="399"/>
        <v>normal</v>
      </c>
      <c r="L4257" s="5">
        <f t="shared" si="400"/>
        <v>2</v>
      </c>
      <c r="M4257" s="5">
        <f t="shared" si="401"/>
        <v>0</v>
      </c>
    </row>
    <row r="4258" spans="1:13">
      <c r="A4258" s="5">
        <v>5815</v>
      </c>
      <c r="B4258" s="5">
        <v>13</v>
      </c>
      <c r="C4258" s="5" t="s">
        <v>64</v>
      </c>
      <c r="D4258" s="5">
        <v>3587</v>
      </c>
      <c r="E4258" s="5">
        <v>68</v>
      </c>
      <c r="F4258" s="8">
        <f t="shared" si="396"/>
        <v>1.8957345971563981</v>
      </c>
      <c r="G4258" s="5" t="str">
        <f>IF(COUNTIFS(Q3_SQL_Error_Concentration!$A:$A,A4258,Q3_SQL_Error_Concentration!$E:$E,B4258,Q3_SQL_Error_Concentration!$F:$F,C4258)=0,"",SUMIFS(Q3_SQL_Error_Concentration!$I:$I,Q3_SQL_Error_Concentration!$A:$A,A4258,Q3_SQL_Error_Concentration!$E:$E,B4258,Q3_SQL_Error_Concentration!$F:$F,C4258))</f>
        <v/>
      </c>
      <c r="H4258" s="5" t="str">
        <f t="shared" si="397"/>
        <v/>
      </c>
      <c r="I4258" s="5">
        <f>IF(D4258&gt;=Q3_Validation!$C$2,1,0)</f>
        <v>1</v>
      </c>
      <c r="J4258" s="8">
        <f t="shared" si="398"/>
        <v>1.8957345971563981</v>
      </c>
      <c r="K4258" s="5" t="str">
        <f t="shared" si="399"/>
        <v>normal</v>
      </c>
      <c r="L4258" s="5">
        <f t="shared" si="400"/>
        <v>2</v>
      </c>
      <c r="M4258" s="5">
        <f t="shared" si="401"/>
        <v>0</v>
      </c>
    </row>
    <row r="4259" spans="1:13">
      <c r="A4259" s="5">
        <v>5815</v>
      </c>
      <c r="B4259" s="5">
        <v>14</v>
      </c>
      <c r="C4259" s="5" t="s">
        <v>64</v>
      </c>
      <c r="D4259" s="5">
        <v>3502</v>
      </c>
      <c r="E4259" s="5">
        <v>59</v>
      </c>
      <c r="F4259" s="8">
        <f t="shared" si="396"/>
        <v>1.6847515705311251</v>
      </c>
      <c r="G4259" s="5" t="str">
        <f>IF(COUNTIFS(Q3_SQL_Error_Concentration!$A:$A,A4259,Q3_SQL_Error_Concentration!$E:$E,B4259,Q3_SQL_Error_Concentration!$F:$F,C4259)=0,"",SUMIFS(Q3_SQL_Error_Concentration!$I:$I,Q3_SQL_Error_Concentration!$A:$A,A4259,Q3_SQL_Error_Concentration!$E:$E,B4259,Q3_SQL_Error_Concentration!$F:$F,C4259))</f>
        <v/>
      </c>
      <c r="H4259" s="5" t="str">
        <f t="shared" si="397"/>
        <v/>
      </c>
      <c r="I4259" s="5">
        <f>IF(D4259&gt;=Q3_Validation!$C$2,1,0)</f>
        <v>1</v>
      </c>
      <c r="J4259" s="8">
        <f t="shared" si="398"/>
        <v>1.6847515705311251</v>
      </c>
      <c r="K4259" s="5" t="str">
        <f t="shared" si="399"/>
        <v>normal</v>
      </c>
      <c r="L4259" s="5">
        <f t="shared" si="400"/>
        <v>2</v>
      </c>
      <c r="M4259" s="5">
        <f t="shared" si="401"/>
        <v>0</v>
      </c>
    </row>
    <row r="4260" spans="1:13">
      <c r="A4260" s="5">
        <v>5815</v>
      </c>
      <c r="B4260" s="5">
        <v>15</v>
      </c>
      <c r="C4260" s="5" t="s">
        <v>64</v>
      </c>
      <c r="D4260" s="5">
        <v>3610</v>
      </c>
      <c r="E4260" s="5">
        <v>61</v>
      </c>
      <c r="F4260" s="8">
        <f t="shared" si="396"/>
        <v>1.6897506925207757</v>
      </c>
      <c r="G4260" s="5" t="str">
        <f>IF(COUNTIFS(Q3_SQL_Error_Concentration!$A:$A,A4260,Q3_SQL_Error_Concentration!$E:$E,B4260,Q3_SQL_Error_Concentration!$F:$F,C4260)=0,"",SUMIFS(Q3_SQL_Error_Concentration!$I:$I,Q3_SQL_Error_Concentration!$A:$A,A4260,Q3_SQL_Error_Concentration!$E:$E,B4260,Q3_SQL_Error_Concentration!$F:$F,C4260))</f>
        <v/>
      </c>
      <c r="H4260" s="5" t="str">
        <f t="shared" si="397"/>
        <v/>
      </c>
      <c r="I4260" s="5">
        <f>IF(D4260&gt;=Q3_Validation!$C$2,1,0)</f>
        <v>1</v>
      </c>
      <c r="J4260" s="8">
        <f t="shared" si="398"/>
        <v>1.6897506925207757</v>
      </c>
      <c r="K4260" s="5" t="str">
        <f t="shared" si="399"/>
        <v>normal</v>
      </c>
      <c r="L4260" s="5">
        <f t="shared" si="400"/>
        <v>2</v>
      </c>
      <c r="M4260" s="5">
        <f t="shared" si="401"/>
        <v>0</v>
      </c>
    </row>
    <row r="4261" spans="1:13">
      <c r="A4261" s="5">
        <v>5815</v>
      </c>
      <c r="B4261" s="5">
        <v>16</v>
      </c>
      <c r="C4261" s="5" t="s">
        <v>64</v>
      </c>
      <c r="D4261" s="5">
        <v>3613</v>
      </c>
      <c r="E4261" s="5">
        <v>56</v>
      </c>
      <c r="F4261" s="8">
        <f t="shared" si="396"/>
        <v>1.5499584832549129</v>
      </c>
      <c r="G4261" s="5" t="str">
        <f>IF(COUNTIFS(Q3_SQL_Error_Concentration!$A:$A,A4261,Q3_SQL_Error_Concentration!$E:$E,B4261,Q3_SQL_Error_Concentration!$F:$F,C4261)=0,"",SUMIFS(Q3_SQL_Error_Concentration!$I:$I,Q3_SQL_Error_Concentration!$A:$A,A4261,Q3_SQL_Error_Concentration!$E:$E,B4261,Q3_SQL_Error_Concentration!$F:$F,C4261))</f>
        <v/>
      </c>
      <c r="H4261" s="5" t="str">
        <f t="shared" si="397"/>
        <v/>
      </c>
      <c r="I4261" s="5">
        <f>IF(D4261&gt;=Q3_Validation!$C$2,1,0)</f>
        <v>1</v>
      </c>
      <c r="J4261" s="8">
        <f t="shared" si="398"/>
        <v>1.5499584832549129</v>
      </c>
      <c r="K4261" s="5" t="str">
        <f t="shared" si="399"/>
        <v>normal</v>
      </c>
      <c r="L4261" s="5">
        <f t="shared" si="400"/>
        <v>2</v>
      </c>
      <c r="M4261" s="5">
        <f t="shared" si="401"/>
        <v>0</v>
      </c>
    </row>
    <row r="4262" spans="1:13">
      <c r="A4262" s="5">
        <v>5815</v>
      </c>
      <c r="B4262" s="5">
        <v>17</v>
      </c>
      <c r="C4262" s="5" t="s">
        <v>64</v>
      </c>
      <c r="D4262" s="5">
        <v>1662</v>
      </c>
      <c r="E4262" s="5">
        <v>23</v>
      </c>
      <c r="F4262" s="8">
        <f t="shared" si="396"/>
        <v>1.3838748495788207</v>
      </c>
      <c r="G4262" s="5" t="str">
        <f>IF(COUNTIFS(Q3_SQL_Error_Concentration!$A:$A,A4262,Q3_SQL_Error_Concentration!$E:$E,B4262,Q3_SQL_Error_Concentration!$F:$F,C4262)=0,"",SUMIFS(Q3_SQL_Error_Concentration!$I:$I,Q3_SQL_Error_Concentration!$A:$A,A4262,Q3_SQL_Error_Concentration!$E:$E,B4262,Q3_SQL_Error_Concentration!$F:$F,C4262))</f>
        <v/>
      </c>
      <c r="H4262" s="5" t="str">
        <f t="shared" si="397"/>
        <v/>
      </c>
      <c r="I4262" s="5">
        <f>IF(D4262&gt;=Q3_Validation!$C$2,1,0)</f>
        <v>1</v>
      </c>
      <c r="J4262" s="8">
        <f t="shared" si="398"/>
        <v>1.3838748495788207</v>
      </c>
      <c r="K4262" s="5" t="str">
        <f t="shared" si="399"/>
        <v>normal</v>
      </c>
      <c r="L4262" s="5">
        <f t="shared" si="400"/>
        <v>2</v>
      </c>
      <c r="M4262" s="5">
        <f t="shared" si="401"/>
        <v>0</v>
      </c>
    </row>
    <row r="4263" spans="1:13">
      <c r="A4263" s="5">
        <v>5815</v>
      </c>
      <c r="B4263" s="5">
        <v>18</v>
      </c>
      <c r="C4263" s="5" t="s">
        <v>64</v>
      </c>
      <c r="D4263" s="5">
        <v>2012</v>
      </c>
      <c r="E4263" s="5">
        <v>37</v>
      </c>
      <c r="F4263" s="8">
        <f t="shared" si="396"/>
        <v>1.8389662027833003</v>
      </c>
      <c r="G4263" s="5" t="str">
        <f>IF(COUNTIFS(Q3_SQL_Error_Concentration!$A:$A,A4263,Q3_SQL_Error_Concentration!$E:$E,B4263,Q3_SQL_Error_Concentration!$F:$F,C4263)=0,"",SUMIFS(Q3_SQL_Error_Concentration!$I:$I,Q3_SQL_Error_Concentration!$A:$A,A4263,Q3_SQL_Error_Concentration!$E:$E,B4263,Q3_SQL_Error_Concentration!$F:$F,C4263))</f>
        <v/>
      </c>
      <c r="H4263" s="5" t="str">
        <f t="shared" si="397"/>
        <v/>
      </c>
      <c r="I4263" s="5">
        <f>IF(D4263&gt;=Q3_Validation!$C$2,1,0)</f>
        <v>1</v>
      </c>
      <c r="J4263" s="8">
        <f t="shared" si="398"/>
        <v>1.8389662027833003</v>
      </c>
      <c r="K4263" s="5" t="str">
        <f t="shared" si="399"/>
        <v>normal</v>
      </c>
      <c r="L4263" s="5">
        <f t="shared" si="400"/>
        <v>2</v>
      </c>
      <c r="M4263" s="5">
        <f t="shared" si="401"/>
        <v>0</v>
      </c>
    </row>
    <row r="4264" spans="1:13">
      <c r="A4264" s="5">
        <v>5815</v>
      </c>
      <c r="B4264" s="5">
        <v>19</v>
      </c>
      <c r="C4264" s="5" t="s">
        <v>64</v>
      </c>
      <c r="D4264" s="5">
        <v>1613</v>
      </c>
      <c r="E4264" s="5">
        <v>24</v>
      </c>
      <c r="F4264" s="8">
        <f t="shared" si="396"/>
        <v>1.4879107253564785</v>
      </c>
      <c r="G4264" s="5" t="str">
        <f>IF(COUNTIFS(Q3_SQL_Error_Concentration!$A:$A,A4264,Q3_SQL_Error_Concentration!$E:$E,B4264,Q3_SQL_Error_Concentration!$F:$F,C4264)=0,"",SUMIFS(Q3_SQL_Error_Concentration!$I:$I,Q3_SQL_Error_Concentration!$A:$A,A4264,Q3_SQL_Error_Concentration!$E:$E,B4264,Q3_SQL_Error_Concentration!$F:$F,C4264))</f>
        <v/>
      </c>
      <c r="H4264" s="5" t="str">
        <f t="shared" si="397"/>
        <v/>
      </c>
      <c r="I4264" s="5">
        <f>IF(D4264&gt;=Q3_Validation!$C$2,1,0)</f>
        <v>1</v>
      </c>
      <c r="J4264" s="8">
        <f t="shared" si="398"/>
        <v>1.4879107253564785</v>
      </c>
      <c r="K4264" s="5" t="str">
        <f t="shared" si="399"/>
        <v>normal</v>
      </c>
      <c r="L4264" s="5">
        <f t="shared" si="400"/>
        <v>2</v>
      </c>
      <c r="M4264" s="5">
        <f t="shared" si="401"/>
        <v>0</v>
      </c>
    </row>
    <row r="4265" spans="1:13">
      <c r="A4265" s="5">
        <v>5815</v>
      </c>
      <c r="B4265" s="5">
        <v>20</v>
      </c>
      <c r="C4265" s="5" t="s">
        <v>64</v>
      </c>
      <c r="D4265" s="5">
        <v>2261</v>
      </c>
      <c r="E4265" s="5">
        <v>42</v>
      </c>
      <c r="F4265" s="8">
        <f t="shared" si="396"/>
        <v>1.8575851393188854</v>
      </c>
      <c r="G4265" s="5" t="str">
        <f>IF(COUNTIFS(Q3_SQL_Error_Concentration!$A:$A,A4265,Q3_SQL_Error_Concentration!$E:$E,B4265,Q3_SQL_Error_Concentration!$F:$F,C4265)=0,"",SUMIFS(Q3_SQL_Error_Concentration!$I:$I,Q3_SQL_Error_Concentration!$A:$A,A4265,Q3_SQL_Error_Concentration!$E:$E,B4265,Q3_SQL_Error_Concentration!$F:$F,C4265))</f>
        <v/>
      </c>
      <c r="H4265" s="5" t="str">
        <f t="shared" si="397"/>
        <v/>
      </c>
      <c r="I4265" s="5">
        <f>IF(D4265&gt;=Q3_Validation!$C$2,1,0)</f>
        <v>1</v>
      </c>
      <c r="J4265" s="8">
        <f t="shared" si="398"/>
        <v>1.8575851393188854</v>
      </c>
      <c r="K4265" s="5" t="str">
        <f t="shared" si="399"/>
        <v>normal</v>
      </c>
      <c r="L4265" s="5">
        <f t="shared" si="400"/>
        <v>2</v>
      </c>
      <c r="M4265" s="5">
        <f t="shared" si="401"/>
        <v>0</v>
      </c>
    </row>
    <row r="4266" spans="1:13">
      <c r="A4266" s="5">
        <v>5815</v>
      </c>
      <c r="B4266" s="5">
        <v>21</v>
      </c>
      <c r="C4266" s="5" t="s">
        <v>64</v>
      </c>
      <c r="D4266" s="5">
        <v>2293</v>
      </c>
      <c r="E4266" s="5">
        <v>48</v>
      </c>
      <c r="F4266" s="8">
        <f t="shared" si="396"/>
        <v>2.0933275185346707</v>
      </c>
      <c r="G4266" s="5" t="str">
        <f>IF(COUNTIFS(Q3_SQL_Error_Concentration!$A:$A,A4266,Q3_SQL_Error_Concentration!$E:$E,B4266,Q3_SQL_Error_Concentration!$F:$F,C4266)=0,"",SUMIFS(Q3_SQL_Error_Concentration!$I:$I,Q3_SQL_Error_Concentration!$A:$A,A4266,Q3_SQL_Error_Concentration!$E:$E,B4266,Q3_SQL_Error_Concentration!$F:$F,C4266))</f>
        <v/>
      </c>
      <c r="H4266" s="5" t="str">
        <f t="shared" si="397"/>
        <v/>
      </c>
      <c r="I4266" s="5">
        <f>IF(D4266&gt;=Q3_Validation!$C$2,1,0)</f>
        <v>1</v>
      </c>
      <c r="J4266" s="8">
        <f t="shared" si="398"/>
        <v>2.0933275185346707</v>
      </c>
      <c r="K4266" s="5" t="str">
        <f t="shared" si="399"/>
        <v>normal</v>
      </c>
      <c r="L4266" s="5">
        <f t="shared" si="400"/>
        <v>2</v>
      </c>
      <c r="M4266" s="5">
        <f t="shared" si="401"/>
        <v>0</v>
      </c>
    </row>
    <row r="4267" spans="1:13">
      <c r="A4267" s="5">
        <v>5815</v>
      </c>
      <c r="B4267" s="5">
        <v>22</v>
      </c>
      <c r="C4267" s="5" t="s">
        <v>64</v>
      </c>
      <c r="D4267" s="5">
        <v>1871</v>
      </c>
      <c r="E4267" s="5">
        <v>38</v>
      </c>
      <c r="F4267" s="8">
        <f t="shared" si="396"/>
        <v>2.0309994655264565</v>
      </c>
      <c r="G4267" s="5" t="str">
        <f>IF(COUNTIFS(Q3_SQL_Error_Concentration!$A:$A,A4267,Q3_SQL_Error_Concentration!$E:$E,B4267,Q3_SQL_Error_Concentration!$F:$F,C4267)=0,"",SUMIFS(Q3_SQL_Error_Concentration!$I:$I,Q3_SQL_Error_Concentration!$A:$A,A4267,Q3_SQL_Error_Concentration!$E:$E,B4267,Q3_SQL_Error_Concentration!$F:$F,C4267))</f>
        <v/>
      </c>
      <c r="H4267" s="5" t="str">
        <f t="shared" si="397"/>
        <v/>
      </c>
      <c r="I4267" s="5">
        <f>IF(D4267&gt;=Q3_Validation!$C$2,1,0)</f>
        <v>1</v>
      </c>
      <c r="J4267" s="8">
        <f t="shared" si="398"/>
        <v>2.0309994655264565</v>
      </c>
      <c r="K4267" s="5" t="str">
        <f t="shared" si="399"/>
        <v>normal</v>
      </c>
      <c r="L4267" s="5">
        <f t="shared" si="400"/>
        <v>2</v>
      </c>
      <c r="M4267" s="5">
        <f t="shared" si="401"/>
        <v>0</v>
      </c>
    </row>
    <row r="4268" spans="1:13">
      <c r="A4268" s="5">
        <v>5815</v>
      </c>
      <c r="B4268" s="5">
        <v>23</v>
      </c>
      <c r="C4268" s="5" t="s">
        <v>64</v>
      </c>
      <c r="D4268" s="5">
        <v>1777</v>
      </c>
      <c r="E4268" s="5">
        <v>30</v>
      </c>
      <c r="F4268" s="8">
        <f t="shared" si="396"/>
        <v>1.6882386043894204</v>
      </c>
      <c r="G4268" s="5" t="str">
        <f>IF(COUNTIFS(Q3_SQL_Error_Concentration!$A:$A,A4268,Q3_SQL_Error_Concentration!$E:$E,B4268,Q3_SQL_Error_Concentration!$F:$F,C4268)=0,"",SUMIFS(Q3_SQL_Error_Concentration!$I:$I,Q3_SQL_Error_Concentration!$A:$A,A4268,Q3_SQL_Error_Concentration!$E:$E,B4268,Q3_SQL_Error_Concentration!$F:$F,C4268))</f>
        <v/>
      </c>
      <c r="H4268" s="5" t="str">
        <f t="shared" si="397"/>
        <v/>
      </c>
      <c r="I4268" s="5">
        <f>IF(D4268&gt;=Q3_Validation!$C$2,1,0)</f>
        <v>1</v>
      </c>
      <c r="J4268" s="8">
        <f t="shared" si="398"/>
        <v>1.6882386043894204</v>
      </c>
      <c r="K4268" s="5" t="str">
        <f t="shared" si="399"/>
        <v>normal</v>
      </c>
      <c r="L4268" s="5">
        <f t="shared" si="400"/>
        <v>2</v>
      </c>
      <c r="M4268" s="5">
        <f t="shared" si="401"/>
        <v>0</v>
      </c>
    </row>
    <row r="4269" spans="1:13">
      <c r="A4269" s="5">
        <v>5816</v>
      </c>
      <c r="B4269" s="5">
        <v>0</v>
      </c>
      <c r="C4269" s="5" t="s">
        <v>64</v>
      </c>
      <c r="D4269" s="5">
        <v>11</v>
      </c>
      <c r="E4269" s="5">
        <v>0</v>
      </c>
      <c r="F4269" s="8">
        <f t="shared" si="396"/>
        <v>0</v>
      </c>
      <c r="G4269" s="5" t="str">
        <f>IF(COUNTIFS(Q3_SQL_Error_Concentration!$A:$A,A4269,Q3_SQL_Error_Concentration!$E:$E,B4269,Q3_SQL_Error_Concentration!$F:$F,C4269)=0,"",SUMIFS(Q3_SQL_Error_Concentration!$I:$I,Q3_SQL_Error_Concentration!$A:$A,A4269,Q3_SQL_Error_Concentration!$E:$E,B4269,Q3_SQL_Error_Concentration!$F:$F,C4269))</f>
        <v/>
      </c>
      <c r="H4269" s="5" t="str">
        <f t="shared" si="397"/>
        <v/>
      </c>
      <c r="I4269" s="5">
        <f>IF(D4269&gt;=Q3_Validation!$C$2,1,0)</f>
        <v>0</v>
      </c>
      <c r="J4269" s="8" t="str">
        <f t="shared" si="398"/>
        <v/>
      </c>
      <c r="K4269" s="5" t="str">
        <f t="shared" si="399"/>
        <v>excluded</v>
      </c>
      <c r="L4269" s="5">
        <f t="shared" si="400"/>
        <v>0</v>
      </c>
      <c r="M4269" s="5">
        <f t="shared" si="401"/>
        <v>0</v>
      </c>
    </row>
    <row r="4270" spans="1:13">
      <c r="A4270" s="5">
        <v>5816</v>
      </c>
      <c r="B4270" s="5">
        <v>1</v>
      </c>
      <c r="C4270" s="5" t="s">
        <v>64</v>
      </c>
      <c r="D4270" s="5">
        <v>18</v>
      </c>
      <c r="E4270" s="5">
        <v>1</v>
      </c>
      <c r="F4270" s="8">
        <f t="shared" si="396"/>
        <v>5.5555555555555554</v>
      </c>
      <c r="G4270" s="5" t="str">
        <f>IF(COUNTIFS(Q3_SQL_Error_Concentration!$A:$A,A4270,Q3_SQL_Error_Concentration!$E:$E,B4270,Q3_SQL_Error_Concentration!$F:$F,C4270)=0,"",SUMIFS(Q3_SQL_Error_Concentration!$I:$I,Q3_SQL_Error_Concentration!$A:$A,A4270,Q3_SQL_Error_Concentration!$E:$E,B4270,Q3_SQL_Error_Concentration!$F:$F,C4270))</f>
        <v/>
      </c>
      <c r="H4270" s="5" t="str">
        <f t="shared" si="397"/>
        <v/>
      </c>
      <c r="I4270" s="5">
        <f>IF(D4270&gt;=Q3_Validation!$C$2,1,0)</f>
        <v>0</v>
      </c>
      <c r="J4270" s="8" t="str">
        <f t="shared" si="398"/>
        <v/>
      </c>
      <c r="K4270" s="5" t="str">
        <f t="shared" si="399"/>
        <v>excluded</v>
      </c>
      <c r="L4270" s="5">
        <f t="shared" si="400"/>
        <v>0</v>
      </c>
      <c r="M4270" s="5">
        <f t="shared" si="401"/>
        <v>0</v>
      </c>
    </row>
    <row r="4271" spans="1:13">
      <c r="A4271" s="5">
        <v>5816</v>
      </c>
      <c r="B4271" s="5">
        <v>2</v>
      </c>
      <c r="C4271" s="5" t="s">
        <v>64</v>
      </c>
      <c r="D4271" s="5">
        <v>40</v>
      </c>
      <c r="E4271" s="5">
        <v>0</v>
      </c>
      <c r="F4271" s="8">
        <f t="shared" si="396"/>
        <v>0</v>
      </c>
      <c r="G4271" s="5" t="str">
        <f>IF(COUNTIFS(Q3_SQL_Error_Concentration!$A:$A,A4271,Q3_SQL_Error_Concentration!$E:$E,B4271,Q3_SQL_Error_Concentration!$F:$F,C4271)=0,"",SUMIFS(Q3_SQL_Error_Concentration!$I:$I,Q3_SQL_Error_Concentration!$A:$A,A4271,Q3_SQL_Error_Concentration!$E:$E,B4271,Q3_SQL_Error_Concentration!$F:$F,C4271))</f>
        <v/>
      </c>
      <c r="H4271" s="5" t="str">
        <f t="shared" si="397"/>
        <v/>
      </c>
      <c r="I4271" s="5">
        <f>IF(D4271&gt;=Q3_Validation!$C$2,1,0)</f>
        <v>0</v>
      </c>
      <c r="J4271" s="8" t="str">
        <f t="shared" si="398"/>
        <v/>
      </c>
      <c r="K4271" s="5" t="str">
        <f t="shared" si="399"/>
        <v>excluded</v>
      </c>
      <c r="L4271" s="5">
        <f t="shared" si="400"/>
        <v>0</v>
      </c>
      <c r="M4271" s="5">
        <f t="shared" si="401"/>
        <v>0</v>
      </c>
    </row>
    <row r="4272" spans="1:13">
      <c r="A4272" s="5">
        <v>5816</v>
      </c>
      <c r="B4272" s="5">
        <v>2</v>
      </c>
      <c r="C4272" s="5" t="s">
        <v>62</v>
      </c>
      <c r="D4272" s="5">
        <v>1</v>
      </c>
      <c r="E4272" s="5">
        <v>0</v>
      </c>
      <c r="F4272" s="8">
        <f t="shared" si="396"/>
        <v>0</v>
      </c>
      <c r="G4272" s="5" t="str">
        <f>IF(COUNTIFS(Q3_SQL_Error_Concentration!$A:$A,A4272,Q3_SQL_Error_Concentration!$E:$E,B4272,Q3_SQL_Error_Concentration!$F:$F,C4272)=0,"",SUMIFS(Q3_SQL_Error_Concentration!$I:$I,Q3_SQL_Error_Concentration!$A:$A,A4272,Q3_SQL_Error_Concentration!$E:$E,B4272,Q3_SQL_Error_Concentration!$F:$F,C4272))</f>
        <v/>
      </c>
      <c r="H4272" s="5" t="str">
        <f t="shared" si="397"/>
        <v/>
      </c>
      <c r="I4272" s="5">
        <f>IF(D4272&gt;=Q3_Validation!$C$2,1,0)</f>
        <v>0</v>
      </c>
      <c r="J4272" s="8" t="str">
        <f t="shared" si="398"/>
        <v/>
      </c>
      <c r="K4272" s="5" t="str">
        <f t="shared" si="399"/>
        <v>excluded</v>
      </c>
      <c r="L4272" s="5">
        <f t="shared" si="400"/>
        <v>0</v>
      </c>
      <c r="M4272" s="5">
        <f t="shared" si="401"/>
        <v>0</v>
      </c>
    </row>
    <row r="4273" spans="1:13">
      <c r="A4273" s="5">
        <v>5816</v>
      </c>
      <c r="B4273" s="5">
        <v>3</v>
      </c>
      <c r="C4273" s="5" t="s">
        <v>64</v>
      </c>
      <c r="D4273" s="5">
        <v>20</v>
      </c>
      <c r="E4273" s="5">
        <v>3</v>
      </c>
      <c r="F4273" s="8">
        <f t="shared" si="396"/>
        <v>15</v>
      </c>
      <c r="G4273" s="5" t="str">
        <f>IF(COUNTIFS(Q3_SQL_Error_Concentration!$A:$A,A4273,Q3_SQL_Error_Concentration!$E:$E,B4273,Q3_SQL_Error_Concentration!$F:$F,C4273)=0,"",SUMIFS(Q3_SQL_Error_Concentration!$I:$I,Q3_SQL_Error_Concentration!$A:$A,A4273,Q3_SQL_Error_Concentration!$E:$E,B4273,Q3_SQL_Error_Concentration!$F:$F,C4273))</f>
        <v/>
      </c>
      <c r="H4273" s="5" t="str">
        <f t="shared" si="397"/>
        <v/>
      </c>
      <c r="I4273" s="5">
        <f>IF(D4273&gt;=Q3_Validation!$C$2,1,0)</f>
        <v>0</v>
      </c>
      <c r="J4273" s="8" t="str">
        <f t="shared" si="398"/>
        <v/>
      </c>
      <c r="K4273" s="5" t="str">
        <f t="shared" si="399"/>
        <v>excluded</v>
      </c>
      <c r="L4273" s="5">
        <f t="shared" si="400"/>
        <v>0</v>
      </c>
      <c r="M4273" s="5">
        <f t="shared" si="401"/>
        <v>0</v>
      </c>
    </row>
    <row r="4274" spans="1:13">
      <c r="A4274" s="5">
        <v>5816</v>
      </c>
      <c r="B4274" s="5">
        <v>4</v>
      </c>
      <c r="C4274" s="5" t="s">
        <v>64</v>
      </c>
      <c r="D4274" s="5">
        <v>24</v>
      </c>
      <c r="E4274" s="5">
        <v>1</v>
      </c>
      <c r="F4274" s="8">
        <f t="shared" si="396"/>
        <v>4.166666666666667</v>
      </c>
      <c r="G4274" s="5" t="str">
        <f>IF(COUNTIFS(Q3_SQL_Error_Concentration!$A:$A,A4274,Q3_SQL_Error_Concentration!$E:$E,B4274,Q3_SQL_Error_Concentration!$F:$F,C4274)=0,"",SUMIFS(Q3_SQL_Error_Concentration!$I:$I,Q3_SQL_Error_Concentration!$A:$A,A4274,Q3_SQL_Error_Concentration!$E:$E,B4274,Q3_SQL_Error_Concentration!$F:$F,C4274))</f>
        <v/>
      </c>
      <c r="H4274" s="5" t="str">
        <f t="shared" si="397"/>
        <v/>
      </c>
      <c r="I4274" s="5">
        <f>IF(D4274&gt;=Q3_Validation!$C$2,1,0)</f>
        <v>0</v>
      </c>
      <c r="J4274" s="8" t="str">
        <f t="shared" si="398"/>
        <v/>
      </c>
      <c r="K4274" s="5" t="str">
        <f t="shared" si="399"/>
        <v>excluded</v>
      </c>
      <c r="L4274" s="5">
        <f t="shared" si="400"/>
        <v>0</v>
      </c>
      <c r="M4274" s="5">
        <f t="shared" si="401"/>
        <v>0</v>
      </c>
    </row>
    <row r="4275" spans="1:13">
      <c r="A4275" s="5">
        <v>5816</v>
      </c>
      <c r="B4275" s="5">
        <v>5</v>
      </c>
      <c r="C4275" s="5" t="s">
        <v>64</v>
      </c>
      <c r="D4275" s="5">
        <v>13</v>
      </c>
      <c r="E4275" s="5">
        <v>0</v>
      </c>
      <c r="F4275" s="8">
        <f t="shared" si="396"/>
        <v>0</v>
      </c>
      <c r="G4275" s="5" t="str">
        <f>IF(COUNTIFS(Q3_SQL_Error_Concentration!$A:$A,A4275,Q3_SQL_Error_Concentration!$E:$E,B4275,Q3_SQL_Error_Concentration!$F:$F,C4275)=0,"",SUMIFS(Q3_SQL_Error_Concentration!$I:$I,Q3_SQL_Error_Concentration!$A:$A,A4275,Q3_SQL_Error_Concentration!$E:$E,B4275,Q3_SQL_Error_Concentration!$F:$F,C4275))</f>
        <v/>
      </c>
      <c r="H4275" s="5" t="str">
        <f t="shared" si="397"/>
        <v/>
      </c>
      <c r="I4275" s="5">
        <f>IF(D4275&gt;=Q3_Validation!$C$2,1,0)</f>
        <v>0</v>
      </c>
      <c r="J4275" s="8" t="str">
        <f t="shared" si="398"/>
        <v/>
      </c>
      <c r="K4275" s="5" t="str">
        <f t="shared" si="399"/>
        <v>excluded</v>
      </c>
      <c r="L4275" s="5">
        <f t="shared" si="400"/>
        <v>0</v>
      </c>
      <c r="M4275" s="5">
        <f t="shared" si="401"/>
        <v>0</v>
      </c>
    </row>
    <row r="4276" spans="1:13">
      <c r="A4276" s="5">
        <v>5816</v>
      </c>
      <c r="B4276" s="5">
        <v>6</v>
      </c>
      <c r="C4276" s="5" t="s">
        <v>64</v>
      </c>
      <c r="D4276" s="5">
        <v>112</v>
      </c>
      <c r="E4276" s="5">
        <v>2</v>
      </c>
      <c r="F4276" s="8">
        <f t="shared" si="396"/>
        <v>1.7857142857142858</v>
      </c>
      <c r="G4276" s="5" t="str">
        <f>IF(COUNTIFS(Q3_SQL_Error_Concentration!$A:$A,A4276,Q3_SQL_Error_Concentration!$E:$E,B4276,Q3_SQL_Error_Concentration!$F:$F,C4276)=0,"",SUMIFS(Q3_SQL_Error_Concentration!$I:$I,Q3_SQL_Error_Concentration!$A:$A,A4276,Q3_SQL_Error_Concentration!$E:$E,B4276,Q3_SQL_Error_Concentration!$F:$F,C4276))</f>
        <v/>
      </c>
      <c r="H4276" s="5" t="str">
        <f t="shared" si="397"/>
        <v/>
      </c>
      <c r="I4276" s="5">
        <f>IF(D4276&gt;=Q3_Validation!$C$2,1,0)</f>
        <v>0</v>
      </c>
      <c r="J4276" s="8" t="str">
        <f t="shared" si="398"/>
        <v/>
      </c>
      <c r="K4276" s="5" t="str">
        <f t="shared" si="399"/>
        <v>excluded</v>
      </c>
      <c r="L4276" s="5">
        <f t="shared" si="400"/>
        <v>0</v>
      </c>
      <c r="M4276" s="5">
        <f t="shared" si="401"/>
        <v>0</v>
      </c>
    </row>
    <row r="4277" spans="1:13">
      <c r="A4277" s="5">
        <v>5816</v>
      </c>
      <c r="B4277" s="5">
        <v>6</v>
      </c>
      <c r="C4277" s="5" t="s">
        <v>62</v>
      </c>
      <c r="D4277" s="5">
        <v>2</v>
      </c>
      <c r="E4277" s="5">
        <v>0</v>
      </c>
      <c r="F4277" s="8">
        <f t="shared" si="396"/>
        <v>0</v>
      </c>
      <c r="G4277" s="5" t="str">
        <f>IF(COUNTIFS(Q3_SQL_Error_Concentration!$A:$A,A4277,Q3_SQL_Error_Concentration!$E:$E,B4277,Q3_SQL_Error_Concentration!$F:$F,C4277)=0,"",SUMIFS(Q3_SQL_Error_Concentration!$I:$I,Q3_SQL_Error_Concentration!$A:$A,A4277,Q3_SQL_Error_Concentration!$E:$E,B4277,Q3_SQL_Error_Concentration!$F:$F,C4277))</f>
        <v/>
      </c>
      <c r="H4277" s="5" t="str">
        <f t="shared" si="397"/>
        <v/>
      </c>
      <c r="I4277" s="5">
        <f>IF(D4277&gt;=Q3_Validation!$C$2,1,0)</f>
        <v>0</v>
      </c>
      <c r="J4277" s="8" t="str">
        <f t="shared" si="398"/>
        <v/>
      </c>
      <c r="K4277" s="5" t="str">
        <f t="shared" si="399"/>
        <v>excluded</v>
      </c>
      <c r="L4277" s="5">
        <f t="shared" si="400"/>
        <v>0</v>
      </c>
      <c r="M4277" s="5">
        <f t="shared" si="401"/>
        <v>0</v>
      </c>
    </row>
    <row r="4278" spans="1:13">
      <c r="A4278" s="5">
        <v>5816</v>
      </c>
      <c r="B4278" s="5">
        <v>7</v>
      </c>
      <c r="C4278" s="5" t="s">
        <v>64</v>
      </c>
      <c r="D4278" s="5">
        <v>120</v>
      </c>
      <c r="E4278" s="5">
        <v>3</v>
      </c>
      <c r="F4278" s="8">
        <f t="shared" si="396"/>
        <v>2.5</v>
      </c>
      <c r="G4278" s="5" t="str">
        <f>IF(COUNTIFS(Q3_SQL_Error_Concentration!$A:$A,A4278,Q3_SQL_Error_Concentration!$E:$E,B4278,Q3_SQL_Error_Concentration!$F:$F,C4278)=0,"",SUMIFS(Q3_SQL_Error_Concentration!$I:$I,Q3_SQL_Error_Concentration!$A:$A,A4278,Q3_SQL_Error_Concentration!$E:$E,B4278,Q3_SQL_Error_Concentration!$F:$F,C4278))</f>
        <v/>
      </c>
      <c r="H4278" s="5" t="str">
        <f t="shared" si="397"/>
        <v/>
      </c>
      <c r="I4278" s="5">
        <f>IF(D4278&gt;=Q3_Validation!$C$2,1,0)</f>
        <v>0</v>
      </c>
      <c r="J4278" s="8" t="str">
        <f t="shared" si="398"/>
        <v/>
      </c>
      <c r="K4278" s="5" t="str">
        <f t="shared" si="399"/>
        <v>excluded</v>
      </c>
      <c r="L4278" s="5">
        <f t="shared" si="400"/>
        <v>0</v>
      </c>
      <c r="M4278" s="5">
        <f t="shared" si="401"/>
        <v>0</v>
      </c>
    </row>
    <row r="4279" spans="1:13">
      <c r="A4279" s="5">
        <v>5816</v>
      </c>
      <c r="B4279" s="5">
        <v>8</v>
      </c>
      <c r="C4279" s="5" t="s">
        <v>64</v>
      </c>
      <c r="D4279" s="5">
        <v>90</v>
      </c>
      <c r="E4279" s="5">
        <v>2</v>
      </c>
      <c r="F4279" s="8">
        <f t="shared" si="396"/>
        <v>2.2222222222222223</v>
      </c>
      <c r="G4279" s="5" t="str">
        <f>IF(COUNTIFS(Q3_SQL_Error_Concentration!$A:$A,A4279,Q3_SQL_Error_Concentration!$E:$E,B4279,Q3_SQL_Error_Concentration!$F:$F,C4279)=0,"",SUMIFS(Q3_SQL_Error_Concentration!$I:$I,Q3_SQL_Error_Concentration!$A:$A,A4279,Q3_SQL_Error_Concentration!$E:$E,B4279,Q3_SQL_Error_Concentration!$F:$F,C4279))</f>
        <v/>
      </c>
      <c r="H4279" s="5" t="str">
        <f t="shared" si="397"/>
        <v/>
      </c>
      <c r="I4279" s="5">
        <f>IF(D4279&gt;=Q3_Validation!$C$2,1,0)</f>
        <v>0</v>
      </c>
      <c r="J4279" s="8" t="str">
        <f t="shared" si="398"/>
        <v/>
      </c>
      <c r="K4279" s="5" t="str">
        <f t="shared" si="399"/>
        <v>excluded</v>
      </c>
      <c r="L4279" s="5">
        <f t="shared" si="400"/>
        <v>0</v>
      </c>
      <c r="M4279" s="5">
        <f t="shared" si="401"/>
        <v>0</v>
      </c>
    </row>
    <row r="4280" spans="1:13">
      <c r="A4280" s="5">
        <v>5816</v>
      </c>
      <c r="B4280" s="5">
        <v>9</v>
      </c>
      <c r="C4280" s="5" t="s">
        <v>64</v>
      </c>
      <c r="D4280" s="5">
        <v>78</v>
      </c>
      <c r="E4280" s="5">
        <v>0</v>
      </c>
      <c r="F4280" s="8">
        <f t="shared" si="396"/>
        <v>0</v>
      </c>
      <c r="G4280" s="5" t="str">
        <f>IF(COUNTIFS(Q3_SQL_Error_Concentration!$A:$A,A4280,Q3_SQL_Error_Concentration!$E:$E,B4280,Q3_SQL_Error_Concentration!$F:$F,C4280)=0,"",SUMIFS(Q3_SQL_Error_Concentration!$I:$I,Q3_SQL_Error_Concentration!$A:$A,A4280,Q3_SQL_Error_Concentration!$E:$E,B4280,Q3_SQL_Error_Concentration!$F:$F,C4280))</f>
        <v/>
      </c>
      <c r="H4280" s="5" t="str">
        <f t="shared" si="397"/>
        <v/>
      </c>
      <c r="I4280" s="5">
        <f>IF(D4280&gt;=Q3_Validation!$C$2,1,0)</f>
        <v>0</v>
      </c>
      <c r="J4280" s="8" t="str">
        <f t="shared" si="398"/>
        <v/>
      </c>
      <c r="K4280" s="5" t="str">
        <f t="shared" si="399"/>
        <v>excluded</v>
      </c>
      <c r="L4280" s="5">
        <f t="shared" si="400"/>
        <v>0</v>
      </c>
      <c r="M4280" s="5">
        <f t="shared" si="401"/>
        <v>0</v>
      </c>
    </row>
    <row r="4281" spans="1:13">
      <c r="A4281" s="5">
        <v>5816</v>
      </c>
      <c r="B4281" s="5">
        <v>10</v>
      </c>
      <c r="C4281" s="5" t="s">
        <v>64</v>
      </c>
      <c r="D4281" s="5">
        <v>206</v>
      </c>
      <c r="E4281" s="5">
        <v>12</v>
      </c>
      <c r="F4281" s="8">
        <f t="shared" si="396"/>
        <v>5.825242718446602</v>
      </c>
      <c r="G4281" s="5" t="str">
        <f>IF(COUNTIFS(Q3_SQL_Error_Concentration!$A:$A,A4281,Q3_SQL_Error_Concentration!$E:$E,B4281,Q3_SQL_Error_Concentration!$F:$F,C4281)=0,"",SUMIFS(Q3_SQL_Error_Concentration!$I:$I,Q3_SQL_Error_Concentration!$A:$A,A4281,Q3_SQL_Error_Concentration!$E:$E,B4281,Q3_SQL_Error_Concentration!$F:$F,C4281))</f>
        <v/>
      </c>
      <c r="H4281" s="5" t="str">
        <f t="shared" si="397"/>
        <v/>
      </c>
      <c r="I4281" s="5">
        <f>IF(D4281&gt;=Q3_Validation!$C$2,1,0)</f>
        <v>0</v>
      </c>
      <c r="J4281" s="8" t="str">
        <f t="shared" si="398"/>
        <v/>
      </c>
      <c r="K4281" s="5" t="str">
        <f t="shared" si="399"/>
        <v>excluded</v>
      </c>
      <c r="L4281" s="5">
        <f t="shared" si="400"/>
        <v>0</v>
      </c>
      <c r="M4281" s="5">
        <f t="shared" si="401"/>
        <v>0</v>
      </c>
    </row>
    <row r="4282" spans="1:13">
      <c r="A4282" s="5">
        <v>5816</v>
      </c>
      <c r="B4282" s="5">
        <v>10</v>
      </c>
      <c r="C4282" s="5" t="s">
        <v>62</v>
      </c>
      <c r="D4282" s="5">
        <v>5</v>
      </c>
      <c r="E4282" s="5">
        <v>0</v>
      </c>
      <c r="F4282" s="8">
        <f t="shared" si="396"/>
        <v>0</v>
      </c>
      <c r="G4282" s="5" t="str">
        <f>IF(COUNTIFS(Q3_SQL_Error_Concentration!$A:$A,A4282,Q3_SQL_Error_Concentration!$E:$E,B4282,Q3_SQL_Error_Concentration!$F:$F,C4282)=0,"",SUMIFS(Q3_SQL_Error_Concentration!$I:$I,Q3_SQL_Error_Concentration!$A:$A,A4282,Q3_SQL_Error_Concentration!$E:$E,B4282,Q3_SQL_Error_Concentration!$F:$F,C4282))</f>
        <v/>
      </c>
      <c r="H4282" s="5" t="str">
        <f t="shared" si="397"/>
        <v/>
      </c>
      <c r="I4282" s="5">
        <f>IF(D4282&gt;=Q3_Validation!$C$2,1,0)</f>
        <v>0</v>
      </c>
      <c r="J4282" s="8" t="str">
        <f t="shared" si="398"/>
        <v/>
      </c>
      <c r="K4282" s="5" t="str">
        <f t="shared" si="399"/>
        <v>excluded</v>
      </c>
      <c r="L4282" s="5">
        <f t="shared" si="400"/>
        <v>0</v>
      </c>
      <c r="M4282" s="5">
        <f t="shared" si="401"/>
        <v>0</v>
      </c>
    </row>
    <row r="4283" spans="1:13">
      <c r="A4283" s="5">
        <v>5816</v>
      </c>
      <c r="B4283" s="5">
        <v>11</v>
      </c>
      <c r="C4283" s="5" t="s">
        <v>64</v>
      </c>
      <c r="D4283" s="5">
        <v>270</v>
      </c>
      <c r="E4283" s="5">
        <v>4</v>
      </c>
      <c r="F4283" s="8">
        <f t="shared" si="396"/>
        <v>1.4814814814814814</v>
      </c>
      <c r="G4283" s="5" t="str">
        <f>IF(COUNTIFS(Q3_SQL_Error_Concentration!$A:$A,A4283,Q3_SQL_Error_Concentration!$E:$E,B4283,Q3_SQL_Error_Concentration!$F:$F,C4283)=0,"",SUMIFS(Q3_SQL_Error_Concentration!$I:$I,Q3_SQL_Error_Concentration!$A:$A,A4283,Q3_SQL_Error_Concentration!$E:$E,B4283,Q3_SQL_Error_Concentration!$F:$F,C4283))</f>
        <v/>
      </c>
      <c r="H4283" s="5" t="str">
        <f t="shared" si="397"/>
        <v/>
      </c>
      <c r="I4283" s="5">
        <f>IF(D4283&gt;=Q3_Validation!$C$2,1,0)</f>
        <v>0</v>
      </c>
      <c r="J4283" s="8" t="str">
        <f t="shared" si="398"/>
        <v/>
      </c>
      <c r="K4283" s="5" t="str">
        <f t="shared" si="399"/>
        <v>excluded</v>
      </c>
      <c r="L4283" s="5">
        <f t="shared" si="400"/>
        <v>0</v>
      </c>
      <c r="M4283" s="5">
        <f t="shared" si="401"/>
        <v>0</v>
      </c>
    </row>
    <row r="4284" spans="1:13">
      <c r="A4284" s="5">
        <v>5816</v>
      </c>
      <c r="B4284" s="5">
        <v>11</v>
      </c>
      <c r="C4284" s="5" t="s">
        <v>62</v>
      </c>
      <c r="D4284" s="5">
        <v>1</v>
      </c>
      <c r="E4284" s="5">
        <v>0</v>
      </c>
      <c r="F4284" s="8">
        <f t="shared" si="396"/>
        <v>0</v>
      </c>
      <c r="G4284" s="5" t="str">
        <f>IF(COUNTIFS(Q3_SQL_Error_Concentration!$A:$A,A4284,Q3_SQL_Error_Concentration!$E:$E,B4284,Q3_SQL_Error_Concentration!$F:$F,C4284)=0,"",SUMIFS(Q3_SQL_Error_Concentration!$I:$I,Q3_SQL_Error_Concentration!$A:$A,A4284,Q3_SQL_Error_Concentration!$E:$E,B4284,Q3_SQL_Error_Concentration!$F:$F,C4284))</f>
        <v/>
      </c>
      <c r="H4284" s="5" t="str">
        <f t="shared" si="397"/>
        <v/>
      </c>
      <c r="I4284" s="5">
        <f>IF(D4284&gt;=Q3_Validation!$C$2,1,0)</f>
        <v>0</v>
      </c>
      <c r="J4284" s="8" t="str">
        <f t="shared" si="398"/>
        <v/>
      </c>
      <c r="K4284" s="5" t="str">
        <f t="shared" si="399"/>
        <v>excluded</v>
      </c>
      <c r="L4284" s="5">
        <f t="shared" si="400"/>
        <v>0</v>
      </c>
      <c r="M4284" s="5">
        <f t="shared" si="401"/>
        <v>0</v>
      </c>
    </row>
    <row r="4285" spans="1:13">
      <c r="A4285" s="5">
        <v>5816</v>
      </c>
      <c r="B4285" s="5">
        <v>12</v>
      </c>
      <c r="C4285" s="5" t="s">
        <v>64</v>
      </c>
      <c r="D4285" s="5">
        <v>270</v>
      </c>
      <c r="E4285" s="5">
        <v>4</v>
      </c>
      <c r="F4285" s="8">
        <f t="shared" si="396"/>
        <v>1.4814814814814814</v>
      </c>
      <c r="G4285" s="5" t="str">
        <f>IF(COUNTIFS(Q3_SQL_Error_Concentration!$A:$A,A4285,Q3_SQL_Error_Concentration!$E:$E,B4285,Q3_SQL_Error_Concentration!$F:$F,C4285)=0,"",SUMIFS(Q3_SQL_Error_Concentration!$I:$I,Q3_SQL_Error_Concentration!$A:$A,A4285,Q3_SQL_Error_Concentration!$E:$E,B4285,Q3_SQL_Error_Concentration!$F:$F,C4285))</f>
        <v/>
      </c>
      <c r="H4285" s="5" t="str">
        <f t="shared" si="397"/>
        <v/>
      </c>
      <c r="I4285" s="5">
        <f>IF(D4285&gt;=Q3_Validation!$C$2,1,0)</f>
        <v>0</v>
      </c>
      <c r="J4285" s="8" t="str">
        <f t="shared" si="398"/>
        <v/>
      </c>
      <c r="K4285" s="5" t="str">
        <f t="shared" si="399"/>
        <v>excluded</v>
      </c>
      <c r="L4285" s="5">
        <f t="shared" si="400"/>
        <v>0</v>
      </c>
      <c r="M4285" s="5">
        <f t="shared" si="401"/>
        <v>0</v>
      </c>
    </row>
    <row r="4286" spans="1:13">
      <c r="A4286" s="5">
        <v>5816</v>
      </c>
      <c r="B4286" s="5">
        <v>12</v>
      </c>
      <c r="C4286" s="5" t="s">
        <v>62</v>
      </c>
      <c r="D4286" s="5">
        <v>3</v>
      </c>
      <c r="E4286" s="5">
        <v>0</v>
      </c>
      <c r="F4286" s="8">
        <f t="shared" si="396"/>
        <v>0</v>
      </c>
      <c r="G4286" s="5" t="str">
        <f>IF(COUNTIFS(Q3_SQL_Error_Concentration!$A:$A,A4286,Q3_SQL_Error_Concentration!$E:$E,B4286,Q3_SQL_Error_Concentration!$F:$F,C4286)=0,"",SUMIFS(Q3_SQL_Error_Concentration!$I:$I,Q3_SQL_Error_Concentration!$A:$A,A4286,Q3_SQL_Error_Concentration!$E:$E,B4286,Q3_SQL_Error_Concentration!$F:$F,C4286))</f>
        <v/>
      </c>
      <c r="H4286" s="5" t="str">
        <f t="shared" si="397"/>
        <v/>
      </c>
      <c r="I4286" s="5">
        <f>IF(D4286&gt;=Q3_Validation!$C$2,1,0)</f>
        <v>0</v>
      </c>
      <c r="J4286" s="8" t="str">
        <f t="shared" si="398"/>
        <v/>
      </c>
      <c r="K4286" s="5" t="str">
        <f t="shared" si="399"/>
        <v>excluded</v>
      </c>
      <c r="L4286" s="5">
        <f t="shared" si="400"/>
        <v>0</v>
      </c>
      <c r="M4286" s="5">
        <f t="shared" si="401"/>
        <v>0</v>
      </c>
    </row>
    <row r="4287" spans="1:13">
      <c r="A4287" s="5">
        <v>5816</v>
      </c>
      <c r="B4287" s="5">
        <v>13</v>
      </c>
      <c r="C4287" s="5" t="s">
        <v>64</v>
      </c>
      <c r="D4287" s="5">
        <v>257</v>
      </c>
      <c r="E4287" s="5">
        <v>4</v>
      </c>
      <c r="F4287" s="8">
        <f t="shared" si="396"/>
        <v>1.556420233463035</v>
      </c>
      <c r="G4287" s="5" t="str">
        <f>IF(COUNTIFS(Q3_SQL_Error_Concentration!$A:$A,A4287,Q3_SQL_Error_Concentration!$E:$E,B4287,Q3_SQL_Error_Concentration!$F:$F,C4287)=0,"",SUMIFS(Q3_SQL_Error_Concentration!$I:$I,Q3_SQL_Error_Concentration!$A:$A,A4287,Q3_SQL_Error_Concentration!$E:$E,B4287,Q3_SQL_Error_Concentration!$F:$F,C4287))</f>
        <v/>
      </c>
      <c r="H4287" s="5" t="str">
        <f t="shared" si="397"/>
        <v/>
      </c>
      <c r="I4287" s="5">
        <f>IF(D4287&gt;=Q3_Validation!$C$2,1,0)</f>
        <v>0</v>
      </c>
      <c r="J4287" s="8" t="str">
        <f t="shared" si="398"/>
        <v/>
      </c>
      <c r="K4287" s="5" t="str">
        <f t="shared" si="399"/>
        <v>excluded</v>
      </c>
      <c r="L4287" s="5">
        <f t="shared" si="400"/>
        <v>0</v>
      </c>
      <c r="M4287" s="5">
        <f t="shared" si="401"/>
        <v>0</v>
      </c>
    </row>
    <row r="4288" spans="1:13">
      <c r="A4288" s="5">
        <v>5816</v>
      </c>
      <c r="B4288" s="5">
        <v>13</v>
      </c>
      <c r="C4288" s="5" t="s">
        <v>62</v>
      </c>
      <c r="D4288" s="5">
        <v>2</v>
      </c>
      <c r="E4288" s="5">
        <v>0</v>
      </c>
      <c r="F4288" s="8">
        <f t="shared" si="396"/>
        <v>0</v>
      </c>
      <c r="G4288" s="5" t="str">
        <f>IF(COUNTIFS(Q3_SQL_Error_Concentration!$A:$A,A4288,Q3_SQL_Error_Concentration!$E:$E,B4288,Q3_SQL_Error_Concentration!$F:$F,C4288)=0,"",SUMIFS(Q3_SQL_Error_Concentration!$I:$I,Q3_SQL_Error_Concentration!$A:$A,A4288,Q3_SQL_Error_Concentration!$E:$E,B4288,Q3_SQL_Error_Concentration!$F:$F,C4288))</f>
        <v/>
      </c>
      <c r="H4288" s="5" t="str">
        <f t="shared" si="397"/>
        <v/>
      </c>
      <c r="I4288" s="5">
        <f>IF(D4288&gt;=Q3_Validation!$C$2,1,0)</f>
        <v>0</v>
      </c>
      <c r="J4288" s="8" t="str">
        <f t="shared" si="398"/>
        <v/>
      </c>
      <c r="K4288" s="5" t="str">
        <f t="shared" si="399"/>
        <v>excluded</v>
      </c>
      <c r="L4288" s="5">
        <f t="shared" si="400"/>
        <v>0</v>
      </c>
      <c r="M4288" s="5">
        <f t="shared" si="401"/>
        <v>0</v>
      </c>
    </row>
    <row r="4289" spans="1:13">
      <c r="A4289" s="5">
        <v>5816</v>
      </c>
      <c r="B4289" s="5">
        <v>14</v>
      </c>
      <c r="C4289" s="5" t="s">
        <v>64</v>
      </c>
      <c r="D4289" s="5">
        <v>234</v>
      </c>
      <c r="E4289" s="5">
        <v>5</v>
      </c>
      <c r="F4289" s="8">
        <f t="shared" si="396"/>
        <v>2.1367521367521367</v>
      </c>
      <c r="G4289" s="5" t="str">
        <f>IF(COUNTIFS(Q3_SQL_Error_Concentration!$A:$A,A4289,Q3_SQL_Error_Concentration!$E:$E,B4289,Q3_SQL_Error_Concentration!$F:$F,C4289)=0,"",SUMIFS(Q3_SQL_Error_Concentration!$I:$I,Q3_SQL_Error_Concentration!$A:$A,A4289,Q3_SQL_Error_Concentration!$E:$E,B4289,Q3_SQL_Error_Concentration!$F:$F,C4289))</f>
        <v/>
      </c>
      <c r="H4289" s="5" t="str">
        <f t="shared" si="397"/>
        <v/>
      </c>
      <c r="I4289" s="5">
        <f>IF(D4289&gt;=Q3_Validation!$C$2,1,0)</f>
        <v>0</v>
      </c>
      <c r="J4289" s="8" t="str">
        <f t="shared" si="398"/>
        <v/>
      </c>
      <c r="K4289" s="5" t="str">
        <f t="shared" si="399"/>
        <v>excluded</v>
      </c>
      <c r="L4289" s="5">
        <f t="shared" si="400"/>
        <v>0</v>
      </c>
      <c r="M4289" s="5">
        <f t="shared" si="401"/>
        <v>0</v>
      </c>
    </row>
    <row r="4290" spans="1:13">
      <c r="A4290" s="5">
        <v>5816</v>
      </c>
      <c r="B4290" s="5">
        <v>14</v>
      </c>
      <c r="C4290" s="5" t="s">
        <v>62</v>
      </c>
      <c r="D4290" s="5">
        <v>5</v>
      </c>
      <c r="E4290" s="5">
        <v>0</v>
      </c>
      <c r="F4290" s="8">
        <f t="shared" ref="F4290:F4353" si="402">100*E4290/D4290</f>
        <v>0</v>
      </c>
      <c r="G4290" s="5" t="str">
        <f>IF(COUNTIFS(Q3_SQL_Error_Concentration!$A:$A,A4290,Q3_SQL_Error_Concentration!$E:$E,B4290,Q3_SQL_Error_Concentration!$F:$F,C4290)=0,"",SUMIFS(Q3_SQL_Error_Concentration!$I:$I,Q3_SQL_Error_Concentration!$A:$A,A4290,Q3_SQL_Error_Concentration!$E:$E,B4290,Q3_SQL_Error_Concentration!$F:$F,C4290))</f>
        <v/>
      </c>
      <c r="H4290" s="5" t="str">
        <f t="shared" ref="H4290:H4353" si="403">IF(G4290="","",IF(ABS(F4290-G4290)&lt;=0.0002,"PASS","FAIL"))</f>
        <v/>
      </c>
      <c r="I4290" s="5">
        <f>IF(D4290&gt;=Q3_Validation!$C$2,1,0)</f>
        <v>0</v>
      </c>
      <c r="J4290" s="8" t="str">
        <f t="shared" ref="J4290:J4353" si="404">IF(I4290=1,F4290,"")</f>
        <v/>
      </c>
      <c r="K4290" s="5" t="str">
        <f t="shared" ref="K4290:K4353" si="405">IF(D4290&lt;601,"excluded",IF(J4290&gt;3.628192,"outlier",IF(J4290&gt;=2.11093,"high-error","normal")))</f>
        <v>excluded</v>
      </c>
      <c r="L4290" s="5">
        <f t="shared" ref="L4290:L4353" si="406">COUNTIFS(A:A,A4290,K:K,"high-error")+COUNTIFS(A:A,A4290,K:K,"outlier")</f>
        <v>0</v>
      </c>
      <c r="M4290" s="5">
        <f t="shared" ref="M4290:M4353" si="407">IF(AND(L4290&gt;=2,OR(K4290="high-error",K4290="outlier")),1,0)</f>
        <v>0</v>
      </c>
    </row>
    <row r="4291" spans="1:13">
      <c r="A4291" s="5">
        <v>5816</v>
      </c>
      <c r="B4291" s="5">
        <v>15</v>
      </c>
      <c r="C4291" s="5" t="s">
        <v>64</v>
      </c>
      <c r="D4291" s="5">
        <v>267</v>
      </c>
      <c r="E4291" s="5">
        <v>6</v>
      </c>
      <c r="F4291" s="8">
        <f t="shared" si="402"/>
        <v>2.2471910112359552</v>
      </c>
      <c r="G4291" s="5" t="str">
        <f>IF(COUNTIFS(Q3_SQL_Error_Concentration!$A:$A,A4291,Q3_SQL_Error_Concentration!$E:$E,B4291,Q3_SQL_Error_Concentration!$F:$F,C4291)=0,"",SUMIFS(Q3_SQL_Error_Concentration!$I:$I,Q3_SQL_Error_Concentration!$A:$A,A4291,Q3_SQL_Error_Concentration!$E:$E,B4291,Q3_SQL_Error_Concentration!$F:$F,C4291))</f>
        <v/>
      </c>
      <c r="H4291" s="5" t="str">
        <f t="shared" si="403"/>
        <v/>
      </c>
      <c r="I4291" s="5">
        <f>IF(D4291&gt;=Q3_Validation!$C$2,1,0)</f>
        <v>0</v>
      </c>
      <c r="J4291" s="8" t="str">
        <f t="shared" si="404"/>
        <v/>
      </c>
      <c r="K4291" s="5" t="str">
        <f t="shared" si="405"/>
        <v>excluded</v>
      </c>
      <c r="L4291" s="5">
        <f t="shared" si="406"/>
        <v>0</v>
      </c>
      <c r="M4291" s="5">
        <f t="shared" si="407"/>
        <v>0</v>
      </c>
    </row>
    <row r="4292" spans="1:13">
      <c r="A4292" s="5">
        <v>5816</v>
      </c>
      <c r="B4292" s="5">
        <v>15</v>
      </c>
      <c r="C4292" s="5" t="s">
        <v>62</v>
      </c>
      <c r="D4292" s="5">
        <v>4</v>
      </c>
      <c r="E4292" s="5">
        <v>0</v>
      </c>
      <c r="F4292" s="8">
        <f t="shared" si="402"/>
        <v>0</v>
      </c>
      <c r="G4292" s="5" t="str">
        <f>IF(COUNTIFS(Q3_SQL_Error_Concentration!$A:$A,A4292,Q3_SQL_Error_Concentration!$E:$E,B4292,Q3_SQL_Error_Concentration!$F:$F,C4292)=0,"",SUMIFS(Q3_SQL_Error_Concentration!$I:$I,Q3_SQL_Error_Concentration!$A:$A,A4292,Q3_SQL_Error_Concentration!$E:$E,B4292,Q3_SQL_Error_Concentration!$F:$F,C4292))</f>
        <v/>
      </c>
      <c r="H4292" s="5" t="str">
        <f t="shared" si="403"/>
        <v/>
      </c>
      <c r="I4292" s="5">
        <f>IF(D4292&gt;=Q3_Validation!$C$2,1,0)</f>
        <v>0</v>
      </c>
      <c r="J4292" s="8" t="str">
        <f t="shared" si="404"/>
        <v/>
      </c>
      <c r="K4292" s="5" t="str">
        <f t="shared" si="405"/>
        <v>excluded</v>
      </c>
      <c r="L4292" s="5">
        <f t="shared" si="406"/>
        <v>0</v>
      </c>
      <c r="M4292" s="5">
        <f t="shared" si="407"/>
        <v>0</v>
      </c>
    </row>
    <row r="4293" spans="1:13">
      <c r="A4293" s="5">
        <v>5816</v>
      </c>
      <c r="B4293" s="5">
        <v>16</v>
      </c>
      <c r="C4293" s="5" t="s">
        <v>64</v>
      </c>
      <c r="D4293" s="5">
        <v>274</v>
      </c>
      <c r="E4293" s="5">
        <v>7</v>
      </c>
      <c r="F4293" s="8">
        <f t="shared" si="402"/>
        <v>2.5547445255474455</v>
      </c>
      <c r="G4293" s="5" t="str">
        <f>IF(COUNTIFS(Q3_SQL_Error_Concentration!$A:$A,A4293,Q3_SQL_Error_Concentration!$E:$E,B4293,Q3_SQL_Error_Concentration!$F:$F,C4293)=0,"",SUMIFS(Q3_SQL_Error_Concentration!$I:$I,Q3_SQL_Error_Concentration!$A:$A,A4293,Q3_SQL_Error_Concentration!$E:$E,B4293,Q3_SQL_Error_Concentration!$F:$F,C4293))</f>
        <v/>
      </c>
      <c r="H4293" s="5" t="str">
        <f t="shared" si="403"/>
        <v/>
      </c>
      <c r="I4293" s="5">
        <f>IF(D4293&gt;=Q3_Validation!$C$2,1,0)</f>
        <v>0</v>
      </c>
      <c r="J4293" s="8" t="str">
        <f t="shared" si="404"/>
        <v/>
      </c>
      <c r="K4293" s="5" t="str">
        <f t="shared" si="405"/>
        <v>excluded</v>
      </c>
      <c r="L4293" s="5">
        <f t="shared" si="406"/>
        <v>0</v>
      </c>
      <c r="M4293" s="5">
        <f t="shared" si="407"/>
        <v>0</v>
      </c>
    </row>
    <row r="4294" spans="1:13">
      <c r="A4294" s="5">
        <v>5816</v>
      </c>
      <c r="B4294" s="5">
        <v>16</v>
      </c>
      <c r="C4294" s="5" t="s">
        <v>62</v>
      </c>
      <c r="D4294" s="5">
        <v>3</v>
      </c>
      <c r="E4294" s="5">
        <v>0</v>
      </c>
      <c r="F4294" s="8">
        <f t="shared" si="402"/>
        <v>0</v>
      </c>
      <c r="G4294" s="5" t="str">
        <f>IF(COUNTIFS(Q3_SQL_Error_Concentration!$A:$A,A4294,Q3_SQL_Error_Concentration!$E:$E,B4294,Q3_SQL_Error_Concentration!$F:$F,C4294)=0,"",SUMIFS(Q3_SQL_Error_Concentration!$I:$I,Q3_SQL_Error_Concentration!$A:$A,A4294,Q3_SQL_Error_Concentration!$E:$E,B4294,Q3_SQL_Error_Concentration!$F:$F,C4294))</f>
        <v/>
      </c>
      <c r="H4294" s="5" t="str">
        <f t="shared" si="403"/>
        <v/>
      </c>
      <c r="I4294" s="5">
        <f>IF(D4294&gt;=Q3_Validation!$C$2,1,0)</f>
        <v>0</v>
      </c>
      <c r="J4294" s="8" t="str">
        <f t="shared" si="404"/>
        <v/>
      </c>
      <c r="K4294" s="5" t="str">
        <f t="shared" si="405"/>
        <v>excluded</v>
      </c>
      <c r="L4294" s="5">
        <f t="shared" si="406"/>
        <v>0</v>
      </c>
      <c r="M4294" s="5">
        <f t="shared" si="407"/>
        <v>0</v>
      </c>
    </row>
    <row r="4295" spans="1:13">
      <c r="A4295" s="5">
        <v>5816</v>
      </c>
      <c r="B4295" s="5">
        <v>17</v>
      </c>
      <c r="C4295" s="5" t="s">
        <v>64</v>
      </c>
      <c r="D4295" s="5">
        <v>69</v>
      </c>
      <c r="E4295" s="5">
        <v>0</v>
      </c>
      <c r="F4295" s="8">
        <f t="shared" si="402"/>
        <v>0</v>
      </c>
      <c r="G4295" s="5" t="str">
        <f>IF(COUNTIFS(Q3_SQL_Error_Concentration!$A:$A,A4295,Q3_SQL_Error_Concentration!$E:$E,B4295,Q3_SQL_Error_Concentration!$F:$F,C4295)=0,"",SUMIFS(Q3_SQL_Error_Concentration!$I:$I,Q3_SQL_Error_Concentration!$A:$A,A4295,Q3_SQL_Error_Concentration!$E:$E,B4295,Q3_SQL_Error_Concentration!$F:$F,C4295))</f>
        <v/>
      </c>
      <c r="H4295" s="5" t="str">
        <f t="shared" si="403"/>
        <v/>
      </c>
      <c r="I4295" s="5">
        <f>IF(D4295&gt;=Q3_Validation!$C$2,1,0)</f>
        <v>0</v>
      </c>
      <c r="J4295" s="8" t="str">
        <f t="shared" si="404"/>
        <v/>
      </c>
      <c r="K4295" s="5" t="str">
        <f t="shared" si="405"/>
        <v>excluded</v>
      </c>
      <c r="L4295" s="5">
        <f t="shared" si="406"/>
        <v>0</v>
      </c>
      <c r="M4295" s="5">
        <f t="shared" si="407"/>
        <v>0</v>
      </c>
    </row>
    <row r="4296" spans="1:13">
      <c r="A4296" s="5">
        <v>5816</v>
      </c>
      <c r="B4296" s="5">
        <v>18</v>
      </c>
      <c r="C4296" s="5" t="s">
        <v>64</v>
      </c>
      <c r="D4296" s="5">
        <v>63</v>
      </c>
      <c r="E4296" s="5">
        <v>0</v>
      </c>
      <c r="F4296" s="8">
        <f t="shared" si="402"/>
        <v>0</v>
      </c>
      <c r="G4296" s="5" t="str">
        <f>IF(COUNTIFS(Q3_SQL_Error_Concentration!$A:$A,A4296,Q3_SQL_Error_Concentration!$E:$E,B4296,Q3_SQL_Error_Concentration!$F:$F,C4296)=0,"",SUMIFS(Q3_SQL_Error_Concentration!$I:$I,Q3_SQL_Error_Concentration!$A:$A,A4296,Q3_SQL_Error_Concentration!$E:$E,B4296,Q3_SQL_Error_Concentration!$F:$F,C4296))</f>
        <v/>
      </c>
      <c r="H4296" s="5" t="str">
        <f t="shared" si="403"/>
        <v/>
      </c>
      <c r="I4296" s="5">
        <f>IF(D4296&gt;=Q3_Validation!$C$2,1,0)</f>
        <v>0</v>
      </c>
      <c r="J4296" s="8" t="str">
        <f t="shared" si="404"/>
        <v/>
      </c>
      <c r="K4296" s="5" t="str">
        <f t="shared" si="405"/>
        <v>excluded</v>
      </c>
      <c r="L4296" s="5">
        <f t="shared" si="406"/>
        <v>0</v>
      </c>
      <c r="M4296" s="5">
        <f t="shared" si="407"/>
        <v>0</v>
      </c>
    </row>
    <row r="4297" spans="1:13">
      <c r="A4297" s="5">
        <v>5816</v>
      </c>
      <c r="B4297" s="5">
        <v>18</v>
      </c>
      <c r="C4297" s="5" t="s">
        <v>62</v>
      </c>
      <c r="D4297" s="5">
        <v>1</v>
      </c>
      <c r="E4297" s="5">
        <v>0</v>
      </c>
      <c r="F4297" s="8">
        <f t="shared" si="402"/>
        <v>0</v>
      </c>
      <c r="G4297" s="5" t="str">
        <f>IF(COUNTIFS(Q3_SQL_Error_Concentration!$A:$A,A4297,Q3_SQL_Error_Concentration!$E:$E,B4297,Q3_SQL_Error_Concentration!$F:$F,C4297)=0,"",SUMIFS(Q3_SQL_Error_Concentration!$I:$I,Q3_SQL_Error_Concentration!$A:$A,A4297,Q3_SQL_Error_Concentration!$E:$E,B4297,Q3_SQL_Error_Concentration!$F:$F,C4297))</f>
        <v/>
      </c>
      <c r="H4297" s="5" t="str">
        <f t="shared" si="403"/>
        <v/>
      </c>
      <c r="I4297" s="5">
        <f>IF(D4297&gt;=Q3_Validation!$C$2,1,0)</f>
        <v>0</v>
      </c>
      <c r="J4297" s="8" t="str">
        <f t="shared" si="404"/>
        <v/>
      </c>
      <c r="K4297" s="5" t="str">
        <f t="shared" si="405"/>
        <v>excluded</v>
      </c>
      <c r="L4297" s="5">
        <f t="shared" si="406"/>
        <v>0</v>
      </c>
      <c r="M4297" s="5">
        <f t="shared" si="407"/>
        <v>0</v>
      </c>
    </row>
    <row r="4298" spans="1:13">
      <c r="A4298" s="5">
        <v>5816</v>
      </c>
      <c r="B4298" s="5">
        <v>19</v>
      </c>
      <c r="C4298" s="5" t="s">
        <v>64</v>
      </c>
      <c r="D4298" s="5">
        <v>59</v>
      </c>
      <c r="E4298" s="5">
        <v>1</v>
      </c>
      <c r="F4298" s="8">
        <f t="shared" si="402"/>
        <v>1.6949152542372881</v>
      </c>
      <c r="G4298" s="5" t="str">
        <f>IF(COUNTIFS(Q3_SQL_Error_Concentration!$A:$A,A4298,Q3_SQL_Error_Concentration!$E:$E,B4298,Q3_SQL_Error_Concentration!$F:$F,C4298)=0,"",SUMIFS(Q3_SQL_Error_Concentration!$I:$I,Q3_SQL_Error_Concentration!$A:$A,A4298,Q3_SQL_Error_Concentration!$E:$E,B4298,Q3_SQL_Error_Concentration!$F:$F,C4298))</f>
        <v/>
      </c>
      <c r="H4298" s="5" t="str">
        <f t="shared" si="403"/>
        <v/>
      </c>
      <c r="I4298" s="5">
        <f>IF(D4298&gt;=Q3_Validation!$C$2,1,0)</f>
        <v>0</v>
      </c>
      <c r="J4298" s="8" t="str">
        <f t="shared" si="404"/>
        <v/>
      </c>
      <c r="K4298" s="5" t="str">
        <f t="shared" si="405"/>
        <v>excluded</v>
      </c>
      <c r="L4298" s="5">
        <f t="shared" si="406"/>
        <v>0</v>
      </c>
      <c r="M4298" s="5">
        <f t="shared" si="407"/>
        <v>0</v>
      </c>
    </row>
    <row r="4299" spans="1:13">
      <c r="A4299" s="5">
        <v>5816</v>
      </c>
      <c r="B4299" s="5">
        <v>19</v>
      </c>
      <c r="C4299" s="5" t="s">
        <v>62</v>
      </c>
      <c r="D4299" s="5">
        <v>1</v>
      </c>
      <c r="E4299" s="5">
        <v>0</v>
      </c>
      <c r="F4299" s="8">
        <f t="shared" si="402"/>
        <v>0</v>
      </c>
      <c r="G4299" s="5" t="str">
        <f>IF(COUNTIFS(Q3_SQL_Error_Concentration!$A:$A,A4299,Q3_SQL_Error_Concentration!$E:$E,B4299,Q3_SQL_Error_Concentration!$F:$F,C4299)=0,"",SUMIFS(Q3_SQL_Error_Concentration!$I:$I,Q3_SQL_Error_Concentration!$A:$A,A4299,Q3_SQL_Error_Concentration!$E:$E,B4299,Q3_SQL_Error_Concentration!$F:$F,C4299))</f>
        <v/>
      </c>
      <c r="H4299" s="5" t="str">
        <f t="shared" si="403"/>
        <v/>
      </c>
      <c r="I4299" s="5">
        <f>IF(D4299&gt;=Q3_Validation!$C$2,1,0)</f>
        <v>0</v>
      </c>
      <c r="J4299" s="8" t="str">
        <f t="shared" si="404"/>
        <v/>
      </c>
      <c r="K4299" s="5" t="str">
        <f t="shared" si="405"/>
        <v>excluded</v>
      </c>
      <c r="L4299" s="5">
        <f t="shared" si="406"/>
        <v>0</v>
      </c>
      <c r="M4299" s="5">
        <f t="shared" si="407"/>
        <v>0</v>
      </c>
    </row>
    <row r="4300" spans="1:13">
      <c r="A4300" s="5">
        <v>5816</v>
      </c>
      <c r="B4300" s="5">
        <v>20</v>
      </c>
      <c r="C4300" s="5" t="s">
        <v>64</v>
      </c>
      <c r="D4300" s="5">
        <v>42</v>
      </c>
      <c r="E4300" s="5">
        <v>0</v>
      </c>
      <c r="F4300" s="8">
        <f t="shared" si="402"/>
        <v>0</v>
      </c>
      <c r="G4300" s="5" t="str">
        <f>IF(COUNTIFS(Q3_SQL_Error_Concentration!$A:$A,A4300,Q3_SQL_Error_Concentration!$E:$E,B4300,Q3_SQL_Error_Concentration!$F:$F,C4300)=0,"",SUMIFS(Q3_SQL_Error_Concentration!$I:$I,Q3_SQL_Error_Concentration!$A:$A,A4300,Q3_SQL_Error_Concentration!$E:$E,B4300,Q3_SQL_Error_Concentration!$F:$F,C4300))</f>
        <v/>
      </c>
      <c r="H4300" s="5" t="str">
        <f t="shared" si="403"/>
        <v/>
      </c>
      <c r="I4300" s="5">
        <f>IF(D4300&gt;=Q3_Validation!$C$2,1,0)</f>
        <v>0</v>
      </c>
      <c r="J4300" s="8" t="str">
        <f t="shared" si="404"/>
        <v/>
      </c>
      <c r="K4300" s="5" t="str">
        <f t="shared" si="405"/>
        <v>excluded</v>
      </c>
      <c r="L4300" s="5">
        <f t="shared" si="406"/>
        <v>0</v>
      </c>
      <c r="M4300" s="5">
        <f t="shared" si="407"/>
        <v>0</v>
      </c>
    </row>
    <row r="4301" spans="1:13">
      <c r="A4301" s="5">
        <v>5816</v>
      </c>
      <c r="B4301" s="5">
        <v>21</v>
      </c>
      <c r="C4301" s="5" t="s">
        <v>64</v>
      </c>
      <c r="D4301" s="5">
        <v>81</v>
      </c>
      <c r="E4301" s="5">
        <v>1</v>
      </c>
      <c r="F4301" s="8">
        <f t="shared" si="402"/>
        <v>1.2345679012345678</v>
      </c>
      <c r="G4301" s="5" t="str">
        <f>IF(COUNTIFS(Q3_SQL_Error_Concentration!$A:$A,A4301,Q3_SQL_Error_Concentration!$E:$E,B4301,Q3_SQL_Error_Concentration!$F:$F,C4301)=0,"",SUMIFS(Q3_SQL_Error_Concentration!$I:$I,Q3_SQL_Error_Concentration!$A:$A,A4301,Q3_SQL_Error_Concentration!$E:$E,B4301,Q3_SQL_Error_Concentration!$F:$F,C4301))</f>
        <v/>
      </c>
      <c r="H4301" s="5" t="str">
        <f t="shared" si="403"/>
        <v/>
      </c>
      <c r="I4301" s="5">
        <f>IF(D4301&gt;=Q3_Validation!$C$2,1,0)</f>
        <v>0</v>
      </c>
      <c r="J4301" s="8" t="str">
        <f t="shared" si="404"/>
        <v/>
      </c>
      <c r="K4301" s="5" t="str">
        <f t="shared" si="405"/>
        <v>excluded</v>
      </c>
      <c r="L4301" s="5">
        <f t="shared" si="406"/>
        <v>0</v>
      </c>
      <c r="M4301" s="5">
        <f t="shared" si="407"/>
        <v>0</v>
      </c>
    </row>
    <row r="4302" spans="1:13">
      <c r="A4302" s="5">
        <v>5816</v>
      </c>
      <c r="B4302" s="5">
        <v>22</v>
      </c>
      <c r="C4302" s="5" t="s">
        <v>64</v>
      </c>
      <c r="D4302" s="5">
        <v>78</v>
      </c>
      <c r="E4302" s="5">
        <v>1</v>
      </c>
      <c r="F4302" s="8">
        <f t="shared" si="402"/>
        <v>1.2820512820512822</v>
      </c>
      <c r="G4302" s="5" t="str">
        <f>IF(COUNTIFS(Q3_SQL_Error_Concentration!$A:$A,A4302,Q3_SQL_Error_Concentration!$E:$E,B4302,Q3_SQL_Error_Concentration!$F:$F,C4302)=0,"",SUMIFS(Q3_SQL_Error_Concentration!$I:$I,Q3_SQL_Error_Concentration!$A:$A,A4302,Q3_SQL_Error_Concentration!$E:$E,B4302,Q3_SQL_Error_Concentration!$F:$F,C4302))</f>
        <v/>
      </c>
      <c r="H4302" s="5" t="str">
        <f t="shared" si="403"/>
        <v/>
      </c>
      <c r="I4302" s="5">
        <f>IF(D4302&gt;=Q3_Validation!$C$2,1,0)</f>
        <v>0</v>
      </c>
      <c r="J4302" s="8" t="str">
        <f t="shared" si="404"/>
        <v/>
      </c>
      <c r="K4302" s="5" t="str">
        <f t="shared" si="405"/>
        <v>excluded</v>
      </c>
      <c r="L4302" s="5">
        <f t="shared" si="406"/>
        <v>0</v>
      </c>
      <c r="M4302" s="5">
        <f t="shared" si="407"/>
        <v>0</v>
      </c>
    </row>
    <row r="4303" spans="1:13">
      <c r="A4303" s="5">
        <v>5816</v>
      </c>
      <c r="B4303" s="5">
        <v>22</v>
      </c>
      <c r="C4303" s="5" t="s">
        <v>62</v>
      </c>
      <c r="D4303" s="5">
        <v>1</v>
      </c>
      <c r="E4303" s="5">
        <v>0</v>
      </c>
      <c r="F4303" s="8">
        <f t="shared" si="402"/>
        <v>0</v>
      </c>
      <c r="G4303" s="5" t="str">
        <f>IF(COUNTIFS(Q3_SQL_Error_Concentration!$A:$A,A4303,Q3_SQL_Error_Concentration!$E:$E,B4303,Q3_SQL_Error_Concentration!$F:$F,C4303)=0,"",SUMIFS(Q3_SQL_Error_Concentration!$I:$I,Q3_SQL_Error_Concentration!$A:$A,A4303,Q3_SQL_Error_Concentration!$E:$E,B4303,Q3_SQL_Error_Concentration!$F:$F,C4303))</f>
        <v/>
      </c>
      <c r="H4303" s="5" t="str">
        <f t="shared" si="403"/>
        <v/>
      </c>
      <c r="I4303" s="5">
        <f>IF(D4303&gt;=Q3_Validation!$C$2,1,0)</f>
        <v>0</v>
      </c>
      <c r="J4303" s="8" t="str">
        <f t="shared" si="404"/>
        <v/>
      </c>
      <c r="K4303" s="5" t="str">
        <f t="shared" si="405"/>
        <v>excluded</v>
      </c>
      <c r="L4303" s="5">
        <f t="shared" si="406"/>
        <v>0</v>
      </c>
      <c r="M4303" s="5">
        <f t="shared" si="407"/>
        <v>0</v>
      </c>
    </row>
    <row r="4304" spans="1:13">
      <c r="A4304" s="5">
        <v>5816</v>
      </c>
      <c r="B4304" s="5">
        <v>23</v>
      </c>
      <c r="C4304" s="5" t="s">
        <v>64</v>
      </c>
      <c r="D4304" s="5">
        <v>25</v>
      </c>
      <c r="E4304" s="5">
        <v>2</v>
      </c>
      <c r="F4304" s="8">
        <f t="shared" si="402"/>
        <v>8</v>
      </c>
      <c r="G4304" s="5" t="str">
        <f>IF(COUNTIFS(Q3_SQL_Error_Concentration!$A:$A,A4304,Q3_SQL_Error_Concentration!$E:$E,B4304,Q3_SQL_Error_Concentration!$F:$F,C4304)=0,"",SUMIFS(Q3_SQL_Error_Concentration!$I:$I,Q3_SQL_Error_Concentration!$A:$A,A4304,Q3_SQL_Error_Concentration!$E:$E,B4304,Q3_SQL_Error_Concentration!$F:$F,C4304))</f>
        <v/>
      </c>
      <c r="H4304" s="5" t="str">
        <f t="shared" si="403"/>
        <v/>
      </c>
      <c r="I4304" s="5">
        <f>IF(D4304&gt;=Q3_Validation!$C$2,1,0)</f>
        <v>0</v>
      </c>
      <c r="J4304" s="8" t="str">
        <f t="shared" si="404"/>
        <v/>
      </c>
      <c r="K4304" s="5" t="str">
        <f t="shared" si="405"/>
        <v>excluded</v>
      </c>
      <c r="L4304" s="5">
        <f t="shared" si="406"/>
        <v>0</v>
      </c>
      <c r="M4304" s="5">
        <f t="shared" si="407"/>
        <v>0</v>
      </c>
    </row>
    <row r="4305" spans="1:13">
      <c r="A4305" s="5">
        <v>5816</v>
      </c>
      <c r="B4305" s="5">
        <v>23</v>
      </c>
      <c r="C4305" s="5" t="s">
        <v>62</v>
      </c>
      <c r="D4305" s="5">
        <v>1</v>
      </c>
      <c r="E4305" s="5">
        <v>0</v>
      </c>
      <c r="F4305" s="8">
        <f t="shared" si="402"/>
        <v>0</v>
      </c>
      <c r="G4305" s="5" t="str">
        <f>IF(COUNTIFS(Q3_SQL_Error_Concentration!$A:$A,A4305,Q3_SQL_Error_Concentration!$E:$E,B4305,Q3_SQL_Error_Concentration!$F:$F,C4305)=0,"",SUMIFS(Q3_SQL_Error_Concentration!$I:$I,Q3_SQL_Error_Concentration!$A:$A,A4305,Q3_SQL_Error_Concentration!$E:$E,B4305,Q3_SQL_Error_Concentration!$F:$F,C4305))</f>
        <v/>
      </c>
      <c r="H4305" s="5" t="str">
        <f t="shared" si="403"/>
        <v/>
      </c>
      <c r="I4305" s="5">
        <f>IF(D4305&gt;=Q3_Validation!$C$2,1,0)</f>
        <v>0</v>
      </c>
      <c r="J4305" s="8" t="str">
        <f t="shared" si="404"/>
        <v/>
      </c>
      <c r="K4305" s="5" t="str">
        <f t="shared" si="405"/>
        <v>excluded</v>
      </c>
      <c r="L4305" s="5">
        <f t="shared" si="406"/>
        <v>0</v>
      </c>
      <c r="M4305" s="5">
        <f t="shared" si="407"/>
        <v>0</v>
      </c>
    </row>
    <row r="4306" spans="1:13">
      <c r="A4306" s="5">
        <v>5912</v>
      </c>
      <c r="B4306" s="5">
        <v>0</v>
      </c>
      <c r="C4306" s="5" t="s">
        <v>63</v>
      </c>
      <c r="D4306" s="5">
        <v>3051</v>
      </c>
      <c r="E4306" s="5">
        <v>74</v>
      </c>
      <c r="F4306" s="8">
        <f t="shared" si="402"/>
        <v>2.4254342838413634</v>
      </c>
      <c r="G4306" s="5">
        <f>IF(COUNTIFS(Q3_SQL_Error_Concentration!$A:$A,A4306,Q3_SQL_Error_Concentration!$E:$E,B4306,Q3_SQL_Error_Concentration!$F:$F,C4306)=0,"",SUMIFS(Q3_SQL_Error_Concentration!$I:$I,Q3_SQL_Error_Concentration!$A:$A,A4306,Q3_SQL_Error_Concentration!$E:$E,B4306,Q3_SQL_Error_Concentration!$F:$F,C4306))</f>
        <v>2.4253999999999998</v>
      </c>
      <c r="H4306" s="5" t="str">
        <f t="shared" si="403"/>
        <v>PASS</v>
      </c>
      <c r="I4306" s="5">
        <f>IF(D4306&gt;=Q3_Validation!$C$2,1,0)</f>
        <v>1</v>
      </c>
      <c r="J4306" s="8">
        <f t="shared" si="404"/>
        <v>2.4254342838413634</v>
      </c>
      <c r="K4306" s="5" t="str">
        <f t="shared" si="405"/>
        <v>high-error</v>
      </c>
      <c r="L4306" s="5">
        <f t="shared" si="406"/>
        <v>7</v>
      </c>
      <c r="M4306" s="5">
        <f t="shared" si="407"/>
        <v>1</v>
      </c>
    </row>
    <row r="4307" spans="1:13">
      <c r="A4307" s="5">
        <v>5912</v>
      </c>
      <c r="B4307" s="5">
        <v>0</v>
      </c>
      <c r="C4307" s="5" t="s">
        <v>62</v>
      </c>
      <c r="D4307" s="5">
        <v>4623</v>
      </c>
      <c r="E4307" s="5">
        <v>141</v>
      </c>
      <c r="F4307" s="8">
        <f t="shared" si="402"/>
        <v>3.0499675535366646</v>
      </c>
      <c r="G4307" s="5">
        <f>IF(COUNTIFS(Q3_SQL_Error_Concentration!$A:$A,A4307,Q3_SQL_Error_Concentration!$E:$E,B4307,Q3_SQL_Error_Concentration!$F:$F,C4307)=0,"",SUMIFS(Q3_SQL_Error_Concentration!$I:$I,Q3_SQL_Error_Concentration!$A:$A,A4307,Q3_SQL_Error_Concentration!$E:$E,B4307,Q3_SQL_Error_Concentration!$F:$F,C4307))</f>
        <v>3.05</v>
      </c>
      <c r="H4307" s="5" t="str">
        <f t="shared" si="403"/>
        <v>PASS</v>
      </c>
      <c r="I4307" s="5">
        <f>IF(D4307&gt;=Q3_Validation!$C$2,1,0)</f>
        <v>1</v>
      </c>
      <c r="J4307" s="8">
        <f t="shared" si="404"/>
        <v>3.0499675535366646</v>
      </c>
      <c r="K4307" s="5" t="str">
        <f t="shared" si="405"/>
        <v>high-error</v>
      </c>
      <c r="L4307" s="5">
        <f t="shared" si="406"/>
        <v>7</v>
      </c>
      <c r="M4307" s="5">
        <f t="shared" si="407"/>
        <v>1</v>
      </c>
    </row>
    <row r="4308" spans="1:13">
      <c r="A4308" s="5">
        <v>5912</v>
      </c>
      <c r="B4308" s="5">
        <v>1</v>
      </c>
      <c r="C4308" s="5" t="s">
        <v>63</v>
      </c>
      <c r="D4308" s="5">
        <v>2948</v>
      </c>
      <c r="E4308" s="5">
        <v>38</v>
      </c>
      <c r="F4308" s="8">
        <f t="shared" si="402"/>
        <v>1.2890094979647218</v>
      </c>
      <c r="G4308" s="5" t="str">
        <f>IF(COUNTIFS(Q3_SQL_Error_Concentration!$A:$A,A4308,Q3_SQL_Error_Concentration!$E:$E,B4308,Q3_SQL_Error_Concentration!$F:$F,C4308)=0,"",SUMIFS(Q3_SQL_Error_Concentration!$I:$I,Q3_SQL_Error_Concentration!$A:$A,A4308,Q3_SQL_Error_Concentration!$E:$E,B4308,Q3_SQL_Error_Concentration!$F:$F,C4308))</f>
        <v/>
      </c>
      <c r="H4308" s="5" t="str">
        <f t="shared" si="403"/>
        <v/>
      </c>
      <c r="I4308" s="5">
        <f>IF(D4308&gt;=Q3_Validation!$C$2,1,0)</f>
        <v>1</v>
      </c>
      <c r="J4308" s="8">
        <f t="shared" si="404"/>
        <v>1.2890094979647218</v>
      </c>
      <c r="K4308" s="5" t="str">
        <f t="shared" si="405"/>
        <v>normal</v>
      </c>
      <c r="L4308" s="5">
        <f t="shared" si="406"/>
        <v>7</v>
      </c>
      <c r="M4308" s="5">
        <f t="shared" si="407"/>
        <v>0</v>
      </c>
    </row>
    <row r="4309" spans="1:13">
      <c r="A4309" s="5">
        <v>5912</v>
      </c>
      <c r="B4309" s="5">
        <v>1</v>
      </c>
      <c r="C4309" s="5" t="s">
        <v>62</v>
      </c>
      <c r="D4309" s="5">
        <v>3414</v>
      </c>
      <c r="E4309" s="5">
        <v>57</v>
      </c>
      <c r="F4309" s="8">
        <f t="shared" si="402"/>
        <v>1.6695957820738137</v>
      </c>
      <c r="G4309" s="5" t="str">
        <f>IF(COUNTIFS(Q3_SQL_Error_Concentration!$A:$A,A4309,Q3_SQL_Error_Concentration!$E:$E,B4309,Q3_SQL_Error_Concentration!$F:$F,C4309)=0,"",SUMIFS(Q3_SQL_Error_Concentration!$I:$I,Q3_SQL_Error_Concentration!$A:$A,A4309,Q3_SQL_Error_Concentration!$E:$E,B4309,Q3_SQL_Error_Concentration!$F:$F,C4309))</f>
        <v/>
      </c>
      <c r="H4309" s="5" t="str">
        <f t="shared" si="403"/>
        <v/>
      </c>
      <c r="I4309" s="5">
        <f>IF(D4309&gt;=Q3_Validation!$C$2,1,0)</f>
        <v>1</v>
      </c>
      <c r="J4309" s="8">
        <f t="shared" si="404"/>
        <v>1.6695957820738137</v>
      </c>
      <c r="K4309" s="5" t="str">
        <f t="shared" si="405"/>
        <v>normal</v>
      </c>
      <c r="L4309" s="5">
        <f t="shared" si="406"/>
        <v>7</v>
      </c>
      <c r="M4309" s="5">
        <f t="shared" si="407"/>
        <v>0</v>
      </c>
    </row>
    <row r="4310" spans="1:13">
      <c r="A4310" s="5">
        <v>5912</v>
      </c>
      <c r="B4310" s="5">
        <v>2</v>
      </c>
      <c r="C4310" s="5" t="s">
        <v>63</v>
      </c>
      <c r="D4310" s="5">
        <v>2541</v>
      </c>
      <c r="E4310" s="5">
        <v>54</v>
      </c>
      <c r="F4310" s="8">
        <f t="shared" si="402"/>
        <v>2.1251475796930341</v>
      </c>
      <c r="G4310" s="5">
        <f>IF(COUNTIFS(Q3_SQL_Error_Concentration!$A:$A,A4310,Q3_SQL_Error_Concentration!$E:$E,B4310,Q3_SQL_Error_Concentration!$F:$F,C4310)=0,"",SUMIFS(Q3_SQL_Error_Concentration!$I:$I,Q3_SQL_Error_Concentration!$A:$A,A4310,Q3_SQL_Error_Concentration!$E:$E,B4310,Q3_SQL_Error_Concentration!$F:$F,C4310))</f>
        <v>2.1252</v>
      </c>
      <c r="H4310" s="5" t="str">
        <f t="shared" si="403"/>
        <v>PASS</v>
      </c>
      <c r="I4310" s="5">
        <f>IF(D4310&gt;=Q3_Validation!$C$2,1,0)</f>
        <v>1</v>
      </c>
      <c r="J4310" s="8">
        <f t="shared" si="404"/>
        <v>2.1251475796930341</v>
      </c>
      <c r="K4310" s="5" t="str">
        <f t="shared" si="405"/>
        <v>high-error</v>
      </c>
      <c r="L4310" s="5">
        <f t="shared" si="406"/>
        <v>7</v>
      </c>
      <c r="M4310" s="5">
        <f t="shared" si="407"/>
        <v>1</v>
      </c>
    </row>
    <row r="4311" spans="1:13">
      <c r="A4311" s="5">
        <v>5912</v>
      </c>
      <c r="B4311" s="5">
        <v>2</v>
      </c>
      <c r="C4311" s="5" t="s">
        <v>62</v>
      </c>
      <c r="D4311" s="5">
        <v>3484</v>
      </c>
      <c r="E4311" s="5">
        <v>69</v>
      </c>
      <c r="F4311" s="8">
        <f t="shared" si="402"/>
        <v>1.9804822043628014</v>
      </c>
      <c r="G4311" s="5" t="str">
        <f>IF(COUNTIFS(Q3_SQL_Error_Concentration!$A:$A,A4311,Q3_SQL_Error_Concentration!$E:$E,B4311,Q3_SQL_Error_Concentration!$F:$F,C4311)=0,"",SUMIFS(Q3_SQL_Error_Concentration!$I:$I,Q3_SQL_Error_Concentration!$A:$A,A4311,Q3_SQL_Error_Concentration!$E:$E,B4311,Q3_SQL_Error_Concentration!$F:$F,C4311))</f>
        <v/>
      </c>
      <c r="H4311" s="5" t="str">
        <f t="shared" si="403"/>
        <v/>
      </c>
      <c r="I4311" s="5">
        <f>IF(D4311&gt;=Q3_Validation!$C$2,1,0)</f>
        <v>1</v>
      </c>
      <c r="J4311" s="8">
        <f t="shared" si="404"/>
        <v>1.9804822043628014</v>
      </c>
      <c r="K4311" s="5" t="str">
        <f t="shared" si="405"/>
        <v>normal</v>
      </c>
      <c r="L4311" s="5">
        <f t="shared" si="406"/>
        <v>7</v>
      </c>
      <c r="M4311" s="5">
        <f t="shared" si="407"/>
        <v>0</v>
      </c>
    </row>
    <row r="4312" spans="1:13">
      <c r="A4312" s="5">
        <v>5912</v>
      </c>
      <c r="B4312" s="5">
        <v>3</v>
      </c>
      <c r="C4312" s="5" t="s">
        <v>63</v>
      </c>
      <c r="D4312" s="5">
        <v>3714</v>
      </c>
      <c r="E4312" s="5">
        <v>71</v>
      </c>
      <c r="F4312" s="8">
        <f t="shared" si="402"/>
        <v>1.9116855142703284</v>
      </c>
      <c r="G4312" s="5" t="str">
        <f>IF(COUNTIFS(Q3_SQL_Error_Concentration!$A:$A,A4312,Q3_SQL_Error_Concentration!$E:$E,B4312,Q3_SQL_Error_Concentration!$F:$F,C4312)=0,"",SUMIFS(Q3_SQL_Error_Concentration!$I:$I,Q3_SQL_Error_Concentration!$A:$A,A4312,Q3_SQL_Error_Concentration!$E:$E,B4312,Q3_SQL_Error_Concentration!$F:$F,C4312))</f>
        <v/>
      </c>
      <c r="H4312" s="5" t="str">
        <f t="shared" si="403"/>
        <v/>
      </c>
      <c r="I4312" s="5">
        <f>IF(D4312&gt;=Q3_Validation!$C$2,1,0)</f>
        <v>1</v>
      </c>
      <c r="J4312" s="8">
        <f t="shared" si="404"/>
        <v>1.9116855142703284</v>
      </c>
      <c r="K4312" s="5" t="str">
        <f t="shared" si="405"/>
        <v>normal</v>
      </c>
      <c r="L4312" s="5">
        <f t="shared" si="406"/>
        <v>7</v>
      </c>
      <c r="M4312" s="5">
        <f t="shared" si="407"/>
        <v>0</v>
      </c>
    </row>
    <row r="4313" spans="1:13">
      <c r="A4313" s="5">
        <v>5912</v>
      </c>
      <c r="B4313" s="5">
        <v>3</v>
      </c>
      <c r="C4313" s="5" t="s">
        <v>64</v>
      </c>
      <c r="D4313" s="5">
        <v>3</v>
      </c>
      <c r="E4313" s="5">
        <v>0</v>
      </c>
      <c r="F4313" s="8">
        <f t="shared" si="402"/>
        <v>0</v>
      </c>
      <c r="G4313" s="5" t="str">
        <f>IF(COUNTIFS(Q3_SQL_Error_Concentration!$A:$A,A4313,Q3_SQL_Error_Concentration!$E:$E,B4313,Q3_SQL_Error_Concentration!$F:$F,C4313)=0,"",SUMIFS(Q3_SQL_Error_Concentration!$I:$I,Q3_SQL_Error_Concentration!$A:$A,A4313,Q3_SQL_Error_Concentration!$E:$E,B4313,Q3_SQL_Error_Concentration!$F:$F,C4313))</f>
        <v/>
      </c>
      <c r="H4313" s="5" t="str">
        <f t="shared" si="403"/>
        <v/>
      </c>
      <c r="I4313" s="5">
        <f>IF(D4313&gt;=Q3_Validation!$C$2,1,0)</f>
        <v>0</v>
      </c>
      <c r="J4313" s="8" t="str">
        <f t="shared" si="404"/>
        <v/>
      </c>
      <c r="K4313" s="5" t="str">
        <f t="shared" si="405"/>
        <v>excluded</v>
      </c>
      <c r="L4313" s="5">
        <f t="shared" si="406"/>
        <v>7</v>
      </c>
      <c r="M4313" s="5">
        <f t="shared" si="407"/>
        <v>0</v>
      </c>
    </row>
    <row r="4314" spans="1:13">
      <c r="A4314" s="5">
        <v>5912</v>
      </c>
      <c r="B4314" s="5">
        <v>3</v>
      </c>
      <c r="C4314" s="5" t="s">
        <v>62</v>
      </c>
      <c r="D4314" s="5">
        <v>5307</v>
      </c>
      <c r="E4314" s="5">
        <v>104</v>
      </c>
      <c r="F4314" s="8">
        <f t="shared" si="402"/>
        <v>1.9596758997550405</v>
      </c>
      <c r="G4314" s="5" t="str">
        <f>IF(COUNTIFS(Q3_SQL_Error_Concentration!$A:$A,A4314,Q3_SQL_Error_Concentration!$E:$E,B4314,Q3_SQL_Error_Concentration!$F:$F,C4314)=0,"",SUMIFS(Q3_SQL_Error_Concentration!$I:$I,Q3_SQL_Error_Concentration!$A:$A,A4314,Q3_SQL_Error_Concentration!$E:$E,B4314,Q3_SQL_Error_Concentration!$F:$F,C4314))</f>
        <v/>
      </c>
      <c r="H4314" s="5" t="str">
        <f t="shared" si="403"/>
        <v/>
      </c>
      <c r="I4314" s="5">
        <f>IF(D4314&gt;=Q3_Validation!$C$2,1,0)</f>
        <v>1</v>
      </c>
      <c r="J4314" s="8">
        <f t="shared" si="404"/>
        <v>1.9596758997550405</v>
      </c>
      <c r="K4314" s="5" t="str">
        <f t="shared" si="405"/>
        <v>normal</v>
      </c>
      <c r="L4314" s="5">
        <f t="shared" si="406"/>
        <v>7</v>
      </c>
      <c r="M4314" s="5">
        <f t="shared" si="407"/>
        <v>0</v>
      </c>
    </row>
    <row r="4315" spans="1:13">
      <c r="A4315" s="5">
        <v>5912</v>
      </c>
      <c r="B4315" s="5">
        <v>4</v>
      </c>
      <c r="C4315" s="5" t="s">
        <v>63</v>
      </c>
      <c r="D4315" s="5">
        <v>3271</v>
      </c>
      <c r="E4315" s="5">
        <v>66</v>
      </c>
      <c r="F4315" s="8">
        <f t="shared" si="402"/>
        <v>2.0177315805564047</v>
      </c>
      <c r="G4315" s="5" t="str">
        <f>IF(COUNTIFS(Q3_SQL_Error_Concentration!$A:$A,A4315,Q3_SQL_Error_Concentration!$E:$E,B4315,Q3_SQL_Error_Concentration!$F:$F,C4315)=0,"",SUMIFS(Q3_SQL_Error_Concentration!$I:$I,Q3_SQL_Error_Concentration!$A:$A,A4315,Q3_SQL_Error_Concentration!$E:$E,B4315,Q3_SQL_Error_Concentration!$F:$F,C4315))</f>
        <v/>
      </c>
      <c r="H4315" s="5" t="str">
        <f t="shared" si="403"/>
        <v/>
      </c>
      <c r="I4315" s="5">
        <f>IF(D4315&gt;=Q3_Validation!$C$2,1,0)</f>
        <v>1</v>
      </c>
      <c r="J4315" s="8">
        <f t="shared" si="404"/>
        <v>2.0177315805564047</v>
      </c>
      <c r="K4315" s="5" t="str">
        <f t="shared" si="405"/>
        <v>normal</v>
      </c>
      <c r="L4315" s="5">
        <f t="shared" si="406"/>
        <v>7</v>
      </c>
      <c r="M4315" s="5">
        <f t="shared" si="407"/>
        <v>0</v>
      </c>
    </row>
    <row r="4316" spans="1:13">
      <c r="A4316" s="5">
        <v>5912</v>
      </c>
      <c r="B4316" s="5">
        <v>4</v>
      </c>
      <c r="C4316" s="5" t="s">
        <v>64</v>
      </c>
      <c r="D4316" s="5">
        <v>11</v>
      </c>
      <c r="E4316" s="5">
        <v>0</v>
      </c>
      <c r="F4316" s="8">
        <f t="shared" si="402"/>
        <v>0</v>
      </c>
      <c r="G4316" s="5" t="str">
        <f>IF(COUNTIFS(Q3_SQL_Error_Concentration!$A:$A,A4316,Q3_SQL_Error_Concentration!$E:$E,B4316,Q3_SQL_Error_Concentration!$F:$F,C4316)=0,"",SUMIFS(Q3_SQL_Error_Concentration!$I:$I,Q3_SQL_Error_Concentration!$A:$A,A4316,Q3_SQL_Error_Concentration!$E:$E,B4316,Q3_SQL_Error_Concentration!$F:$F,C4316))</f>
        <v/>
      </c>
      <c r="H4316" s="5" t="str">
        <f t="shared" si="403"/>
        <v/>
      </c>
      <c r="I4316" s="5">
        <f>IF(D4316&gt;=Q3_Validation!$C$2,1,0)</f>
        <v>0</v>
      </c>
      <c r="J4316" s="8" t="str">
        <f t="shared" si="404"/>
        <v/>
      </c>
      <c r="K4316" s="5" t="str">
        <f t="shared" si="405"/>
        <v>excluded</v>
      </c>
      <c r="L4316" s="5">
        <f t="shared" si="406"/>
        <v>7</v>
      </c>
      <c r="M4316" s="5">
        <f t="shared" si="407"/>
        <v>0</v>
      </c>
    </row>
    <row r="4317" spans="1:13">
      <c r="A4317" s="5">
        <v>5912</v>
      </c>
      <c r="B4317" s="5">
        <v>4</v>
      </c>
      <c r="C4317" s="5" t="s">
        <v>62</v>
      </c>
      <c r="D4317" s="5">
        <v>4905</v>
      </c>
      <c r="E4317" s="5">
        <v>122</v>
      </c>
      <c r="F4317" s="8">
        <f t="shared" si="402"/>
        <v>2.4872579001019366</v>
      </c>
      <c r="G4317" s="5">
        <f>IF(COUNTIFS(Q3_SQL_Error_Concentration!$A:$A,A4317,Q3_SQL_Error_Concentration!$E:$E,B4317,Q3_SQL_Error_Concentration!$F:$F,C4317)=0,"",SUMIFS(Q3_SQL_Error_Concentration!$I:$I,Q3_SQL_Error_Concentration!$A:$A,A4317,Q3_SQL_Error_Concentration!$E:$E,B4317,Q3_SQL_Error_Concentration!$F:$F,C4317))</f>
        <v>2.4872999999999998</v>
      </c>
      <c r="H4317" s="5" t="str">
        <f t="shared" si="403"/>
        <v>PASS</v>
      </c>
      <c r="I4317" s="5">
        <f>IF(D4317&gt;=Q3_Validation!$C$2,1,0)</f>
        <v>1</v>
      </c>
      <c r="J4317" s="8">
        <f t="shared" si="404"/>
        <v>2.4872579001019366</v>
      </c>
      <c r="K4317" s="5" t="str">
        <f t="shared" si="405"/>
        <v>high-error</v>
      </c>
      <c r="L4317" s="5">
        <f t="shared" si="406"/>
        <v>7</v>
      </c>
      <c r="M4317" s="5">
        <f t="shared" si="407"/>
        <v>1</v>
      </c>
    </row>
    <row r="4318" spans="1:13">
      <c r="A4318" s="5">
        <v>5912</v>
      </c>
      <c r="B4318" s="5">
        <v>5</v>
      </c>
      <c r="C4318" s="5" t="s">
        <v>63</v>
      </c>
      <c r="D4318" s="5">
        <v>4932</v>
      </c>
      <c r="E4318" s="5">
        <v>56</v>
      </c>
      <c r="F4318" s="8">
        <f t="shared" si="402"/>
        <v>1.1354420113544201</v>
      </c>
      <c r="G4318" s="5" t="str">
        <f>IF(COUNTIFS(Q3_SQL_Error_Concentration!$A:$A,A4318,Q3_SQL_Error_Concentration!$E:$E,B4318,Q3_SQL_Error_Concentration!$F:$F,C4318)=0,"",SUMIFS(Q3_SQL_Error_Concentration!$I:$I,Q3_SQL_Error_Concentration!$A:$A,A4318,Q3_SQL_Error_Concentration!$E:$E,B4318,Q3_SQL_Error_Concentration!$F:$F,C4318))</f>
        <v/>
      </c>
      <c r="H4318" s="5" t="str">
        <f t="shared" si="403"/>
        <v/>
      </c>
      <c r="I4318" s="5">
        <f>IF(D4318&gt;=Q3_Validation!$C$2,1,0)</f>
        <v>1</v>
      </c>
      <c r="J4318" s="8">
        <f t="shared" si="404"/>
        <v>1.1354420113544201</v>
      </c>
      <c r="K4318" s="5" t="str">
        <f t="shared" si="405"/>
        <v>normal</v>
      </c>
      <c r="L4318" s="5">
        <f t="shared" si="406"/>
        <v>7</v>
      </c>
      <c r="M4318" s="5">
        <f t="shared" si="407"/>
        <v>0</v>
      </c>
    </row>
    <row r="4319" spans="1:13">
      <c r="A4319" s="5">
        <v>5912</v>
      </c>
      <c r="B4319" s="5">
        <v>5</v>
      </c>
      <c r="C4319" s="5" t="s">
        <v>64</v>
      </c>
      <c r="D4319" s="5">
        <v>10</v>
      </c>
      <c r="E4319" s="5">
        <v>2</v>
      </c>
      <c r="F4319" s="8">
        <f t="shared" si="402"/>
        <v>20</v>
      </c>
      <c r="G4319" s="5" t="str">
        <f>IF(COUNTIFS(Q3_SQL_Error_Concentration!$A:$A,A4319,Q3_SQL_Error_Concentration!$E:$E,B4319,Q3_SQL_Error_Concentration!$F:$F,C4319)=0,"",SUMIFS(Q3_SQL_Error_Concentration!$I:$I,Q3_SQL_Error_Concentration!$A:$A,A4319,Q3_SQL_Error_Concentration!$E:$E,B4319,Q3_SQL_Error_Concentration!$F:$F,C4319))</f>
        <v/>
      </c>
      <c r="H4319" s="5" t="str">
        <f t="shared" si="403"/>
        <v/>
      </c>
      <c r="I4319" s="5">
        <f>IF(D4319&gt;=Q3_Validation!$C$2,1,0)</f>
        <v>0</v>
      </c>
      <c r="J4319" s="8" t="str">
        <f t="shared" si="404"/>
        <v/>
      </c>
      <c r="K4319" s="5" t="str">
        <f t="shared" si="405"/>
        <v>excluded</v>
      </c>
      <c r="L4319" s="5">
        <f t="shared" si="406"/>
        <v>7</v>
      </c>
      <c r="M4319" s="5">
        <f t="shared" si="407"/>
        <v>0</v>
      </c>
    </row>
    <row r="4320" spans="1:13">
      <c r="A4320" s="5">
        <v>5912</v>
      </c>
      <c r="B4320" s="5">
        <v>5</v>
      </c>
      <c r="C4320" s="5" t="s">
        <v>62</v>
      </c>
      <c r="D4320" s="5">
        <v>6462</v>
      </c>
      <c r="E4320" s="5">
        <v>110</v>
      </c>
      <c r="F4320" s="8">
        <f t="shared" si="402"/>
        <v>1.7022593624264934</v>
      </c>
      <c r="G4320" s="5" t="str">
        <f>IF(COUNTIFS(Q3_SQL_Error_Concentration!$A:$A,A4320,Q3_SQL_Error_Concentration!$E:$E,B4320,Q3_SQL_Error_Concentration!$F:$F,C4320)=0,"",SUMIFS(Q3_SQL_Error_Concentration!$I:$I,Q3_SQL_Error_Concentration!$A:$A,A4320,Q3_SQL_Error_Concentration!$E:$E,B4320,Q3_SQL_Error_Concentration!$F:$F,C4320))</f>
        <v/>
      </c>
      <c r="H4320" s="5" t="str">
        <f t="shared" si="403"/>
        <v/>
      </c>
      <c r="I4320" s="5">
        <f>IF(D4320&gt;=Q3_Validation!$C$2,1,0)</f>
        <v>1</v>
      </c>
      <c r="J4320" s="8">
        <f t="shared" si="404"/>
        <v>1.7022593624264934</v>
      </c>
      <c r="K4320" s="5" t="str">
        <f t="shared" si="405"/>
        <v>normal</v>
      </c>
      <c r="L4320" s="5">
        <f t="shared" si="406"/>
        <v>7</v>
      </c>
      <c r="M4320" s="5">
        <f t="shared" si="407"/>
        <v>0</v>
      </c>
    </row>
    <row r="4321" spans="1:13">
      <c r="A4321" s="5">
        <v>5912</v>
      </c>
      <c r="B4321" s="5">
        <v>6</v>
      </c>
      <c r="C4321" s="5" t="s">
        <v>63</v>
      </c>
      <c r="D4321" s="5">
        <v>22381</v>
      </c>
      <c r="E4321" s="5">
        <v>279</v>
      </c>
      <c r="F4321" s="8">
        <f t="shared" si="402"/>
        <v>1.2465930923551227</v>
      </c>
      <c r="G4321" s="5" t="str">
        <f>IF(COUNTIFS(Q3_SQL_Error_Concentration!$A:$A,A4321,Q3_SQL_Error_Concentration!$E:$E,B4321,Q3_SQL_Error_Concentration!$F:$F,C4321)=0,"",SUMIFS(Q3_SQL_Error_Concentration!$I:$I,Q3_SQL_Error_Concentration!$A:$A,A4321,Q3_SQL_Error_Concentration!$E:$E,B4321,Q3_SQL_Error_Concentration!$F:$F,C4321))</f>
        <v/>
      </c>
      <c r="H4321" s="5" t="str">
        <f t="shared" si="403"/>
        <v/>
      </c>
      <c r="I4321" s="5">
        <f>IF(D4321&gt;=Q3_Validation!$C$2,1,0)</f>
        <v>1</v>
      </c>
      <c r="J4321" s="8">
        <f t="shared" si="404"/>
        <v>1.2465930923551227</v>
      </c>
      <c r="K4321" s="5" t="str">
        <f t="shared" si="405"/>
        <v>normal</v>
      </c>
      <c r="L4321" s="5">
        <f t="shared" si="406"/>
        <v>7</v>
      </c>
      <c r="M4321" s="5">
        <f t="shared" si="407"/>
        <v>0</v>
      </c>
    </row>
    <row r="4322" spans="1:13">
      <c r="A4322" s="5">
        <v>5912</v>
      </c>
      <c r="B4322" s="5">
        <v>6</v>
      </c>
      <c r="C4322" s="5" t="s">
        <v>64</v>
      </c>
      <c r="D4322" s="5">
        <v>14</v>
      </c>
      <c r="E4322" s="5">
        <v>0</v>
      </c>
      <c r="F4322" s="8">
        <f t="shared" si="402"/>
        <v>0</v>
      </c>
      <c r="G4322" s="5" t="str">
        <f>IF(COUNTIFS(Q3_SQL_Error_Concentration!$A:$A,A4322,Q3_SQL_Error_Concentration!$E:$E,B4322,Q3_SQL_Error_Concentration!$F:$F,C4322)=0,"",SUMIFS(Q3_SQL_Error_Concentration!$I:$I,Q3_SQL_Error_Concentration!$A:$A,A4322,Q3_SQL_Error_Concentration!$E:$E,B4322,Q3_SQL_Error_Concentration!$F:$F,C4322))</f>
        <v/>
      </c>
      <c r="H4322" s="5" t="str">
        <f t="shared" si="403"/>
        <v/>
      </c>
      <c r="I4322" s="5">
        <f>IF(D4322&gt;=Q3_Validation!$C$2,1,0)</f>
        <v>0</v>
      </c>
      <c r="J4322" s="8" t="str">
        <f t="shared" si="404"/>
        <v/>
      </c>
      <c r="K4322" s="5" t="str">
        <f t="shared" si="405"/>
        <v>excluded</v>
      </c>
      <c r="L4322" s="5">
        <f t="shared" si="406"/>
        <v>7</v>
      </c>
      <c r="M4322" s="5">
        <f t="shared" si="407"/>
        <v>0</v>
      </c>
    </row>
    <row r="4323" spans="1:13">
      <c r="A4323" s="5">
        <v>5912</v>
      </c>
      <c r="B4323" s="5">
        <v>6</v>
      </c>
      <c r="C4323" s="5" t="s">
        <v>62</v>
      </c>
      <c r="D4323" s="5">
        <v>32509</v>
      </c>
      <c r="E4323" s="5">
        <v>388</v>
      </c>
      <c r="F4323" s="8">
        <f t="shared" si="402"/>
        <v>1.1935156418222646</v>
      </c>
      <c r="G4323" s="5" t="str">
        <f>IF(COUNTIFS(Q3_SQL_Error_Concentration!$A:$A,A4323,Q3_SQL_Error_Concentration!$E:$E,B4323,Q3_SQL_Error_Concentration!$F:$F,C4323)=0,"",SUMIFS(Q3_SQL_Error_Concentration!$I:$I,Q3_SQL_Error_Concentration!$A:$A,A4323,Q3_SQL_Error_Concentration!$E:$E,B4323,Q3_SQL_Error_Concentration!$F:$F,C4323))</f>
        <v/>
      </c>
      <c r="H4323" s="5" t="str">
        <f t="shared" si="403"/>
        <v/>
      </c>
      <c r="I4323" s="5">
        <f>IF(D4323&gt;=Q3_Validation!$C$2,1,0)</f>
        <v>1</v>
      </c>
      <c r="J4323" s="8">
        <f t="shared" si="404"/>
        <v>1.1935156418222646</v>
      </c>
      <c r="K4323" s="5" t="str">
        <f t="shared" si="405"/>
        <v>normal</v>
      </c>
      <c r="L4323" s="5">
        <f t="shared" si="406"/>
        <v>7</v>
      </c>
      <c r="M4323" s="5">
        <f t="shared" si="407"/>
        <v>0</v>
      </c>
    </row>
    <row r="4324" spans="1:13">
      <c r="A4324" s="5">
        <v>5912</v>
      </c>
      <c r="B4324" s="5">
        <v>7</v>
      </c>
      <c r="C4324" s="5" t="s">
        <v>63</v>
      </c>
      <c r="D4324" s="5">
        <v>23269</v>
      </c>
      <c r="E4324" s="5">
        <v>309</v>
      </c>
      <c r="F4324" s="8">
        <f t="shared" si="402"/>
        <v>1.3279470540203704</v>
      </c>
      <c r="G4324" s="5" t="str">
        <f>IF(COUNTIFS(Q3_SQL_Error_Concentration!$A:$A,A4324,Q3_SQL_Error_Concentration!$E:$E,B4324,Q3_SQL_Error_Concentration!$F:$F,C4324)=0,"",SUMIFS(Q3_SQL_Error_Concentration!$I:$I,Q3_SQL_Error_Concentration!$A:$A,A4324,Q3_SQL_Error_Concentration!$E:$E,B4324,Q3_SQL_Error_Concentration!$F:$F,C4324))</f>
        <v/>
      </c>
      <c r="H4324" s="5" t="str">
        <f t="shared" si="403"/>
        <v/>
      </c>
      <c r="I4324" s="5">
        <f>IF(D4324&gt;=Q3_Validation!$C$2,1,0)</f>
        <v>1</v>
      </c>
      <c r="J4324" s="8">
        <f t="shared" si="404"/>
        <v>1.3279470540203704</v>
      </c>
      <c r="K4324" s="5" t="str">
        <f t="shared" si="405"/>
        <v>normal</v>
      </c>
      <c r="L4324" s="5">
        <f t="shared" si="406"/>
        <v>7</v>
      </c>
      <c r="M4324" s="5">
        <f t="shared" si="407"/>
        <v>0</v>
      </c>
    </row>
    <row r="4325" spans="1:13">
      <c r="A4325" s="5">
        <v>5912</v>
      </c>
      <c r="B4325" s="5">
        <v>7</v>
      </c>
      <c r="C4325" s="5" t="s">
        <v>64</v>
      </c>
      <c r="D4325" s="5">
        <v>18</v>
      </c>
      <c r="E4325" s="5">
        <v>1</v>
      </c>
      <c r="F4325" s="8">
        <f t="shared" si="402"/>
        <v>5.5555555555555554</v>
      </c>
      <c r="G4325" s="5" t="str">
        <f>IF(COUNTIFS(Q3_SQL_Error_Concentration!$A:$A,A4325,Q3_SQL_Error_Concentration!$E:$E,B4325,Q3_SQL_Error_Concentration!$F:$F,C4325)=0,"",SUMIFS(Q3_SQL_Error_Concentration!$I:$I,Q3_SQL_Error_Concentration!$A:$A,A4325,Q3_SQL_Error_Concentration!$E:$E,B4325,Q3_SQL_Error_Concentration!$F:$F,C4325))</f>
        <v/>
      </c>
      <c r="H4325" s="5" t="str">
        <f t="shared" si="403"/>
        <v/>
      </c>
      <c r="I4325" s="5">
        <f>IF(D4325&gt;=Q3_Validation!$C$2,1,0)</f>
        <v>0</v>
      </c>
      <c r="J4325" s="8" t="str">
        <f t="shared" si="404"/>
        <v/>
      </c>
      <c r="K4325" s="5" t="str">
        <f t="shared" si="405"/>
        <v>excluded</v>
      </c>
      <c r="L4325" s="5">
        <f t="shared" si="406"/>
        <v>7</v>
      </c>
      <c r="M4325" s="5">
        <f t="shared" si="407"/>
        <v>0</v>
      </c>
    </row>
    <row r="4326" spans="1:13">
      <c r="A4326" s="5">
        <v>5912</v>
      </c>
      <c r="B4326" s="5">
        <v>7</v>
      </c>
      <c r="C4326" s="5" t="s">
        <v>62</v>
      </c>
      <c r="D4326" s="5">
        <v>33907</v>
      </c>
      <c r="E4326" s="5">
        <v>462</v>
      </c>
      <c r="F4326" s="8">
        <f t="shared" si="402"/>
        <v>1.3625505057952636</v>
      </c>
      <c r="G4326" s="5" t="str">
        <f>IF(COUNTIFS(Q3_SQL_Error_Concentration!$A:$A,A4326,Q3_SQL_Error_Concentration!$E:$E,B4326,Q3_SQL_Error_Concentration!$F:$F,C4326)=0,"",SUMIFS(Q3_SQL_Error_Concentration!$I:$I,Q3_SQL_Error_Concentration!$A:$A,A4326,Q3_SQL_Error_Concentration!$E:$E,B4326,Q3_SQL_Error_Concentration!$F:$F,C4326))</f>
        <v/>
      </c>
      <c r="H4326" s="5" t="str">
        <f t="shared" si="403"/>
        <v/>
      </c>
      <c r="I4326" s="5">
        <f>IF(D4326&gt;=Q3_Validation!$C$2,1,0)</f>
        <v>1</v>
      </c>
      <c r="J4326" s="8">
        <f t="shared" si="404"/>
        <v>1.3625505057952636</v>
      </c>
      <c r="K4326" s="5" t="str">
        <f t="shared" si="405"/>
        <v>normal</v>
      </c>
      <c r="L4326" s="5">
        <f t="shared" si="406"/>
        <v>7</v>
      </c>
      <c r="M4326" s="5">
        <f t="shared" si="407"/>
        <v>0</v>
      </c>
    </row>
    <row r="4327" spans="1:13">
      <c r="A4327" s="5">
        <v>5912</v>
      </c>
      <c r="B4327" s="5">
        <v>8</v>
      </c>
      <c r="C4327" s="5" t="s">
        <v>63</v>
      </c>
      <c r="D4327" s="5">
        <v>24967</v>
      </c>
      <c r="E4327" s="5">
        <v>402</v>
      </c>
      <c r="F4327" s="8">
        <f t="shared" si="402"/>
        <v>1.6101253654824368</v>
      </c>
      <c r="G4327" s="5" t="str">
        <f>IF(COUNTIFS(Q3_SQL_Error_Concentration!$A:$A,A4327,Q3_SQL_Error_Concentration!$E:$E,B4327,Q3_SQL_Error_Concentration!$F:$F,C4327)=0,"",SUMIFS(Q3_SQL_Error_Concentration!$I:$I,Q3_SQL_Error_Concentration!$A:$A,A4327,Q3_SQL_Error_Concentration!$E:$E,B4327,Q3_SQL_Error_Concentration!$F:$F,C4327))</f>
        <v/>
      </c>
      <c r="H4327" s="5" t="str">
        <f t="shared" si="403"/>
        <v/>
      </c>
      <c r="I4327" s="5">
        <f>IF(D4327&gt;=Q3_Validation!$C$2,1,0)</f>
        <v>1</v>
      </c>
      <c r="J4327" s="8">
        <f t="shared" si="404"/>
        <v>1.6101253654824368</v>
      </c>
      <c r="K4327" s="5" t="str">
        <f t="shared" si="405"/>
        <v>normal</v>
      </c>
      <c r="L4327" s="5">
        <f t="shared" si="406"/>
        <v>7</v>
      </c>
      <c r="M4327" s="5">
        <f t="shared" si="407"/>
        <v>0</v>
      </c>
    </row>
    <row r="4328" spans="1:13">
      <c r="A4328" s="5">
        <v>5912</v>
      </c>
      <c r="B4328" s="5">
        <v>8</v>
      </c>
      <c r="C4328" s="5" t="s">
        <v>64</v>
      </c>
      <c r="D4328" s="5">
        <v>22</v>
      </c>
      <c r="E4328" s="5">
        <v>2</v>
      </c>
      <c r="F4328" s="8">
        <f t="shared" si="402"/>
        <v>9.0909090909090917</v>
      </c>
      <c r="G4328" s="5" t="str">
        <f>IF(COUNTIFS(Q3_SQL_Error_Concentration!$A:$A,A4328,Q3_SQL_Error_Concentration!$E:$E,B4328,Q3_SQL_Error_Concentration!$F:$F,C4328)=0,"",SUMIFS(Q3_SQL_Error_Concentration!$I:$I,Q3_SQL_Error_Concentration!$A:$A,A4328,Q3_SQL_Error_Concentration!$E:$E,B4328,Q3_SQL_Error_Concentration!$F:$F,C4328))</f>
        <v/>
      </c>
      <c r="H4328" s="5" t="str">
        <f t="shared" si="403"/>
        <v/>
      </c>
      <c r="I4328" s="5">
        <f>IF(D4328&gt;=Q3_Validation!$C$2,1,0)</f>
        <v>0</v>
      </c>
      <c r="J4328" s="8" t="str">
        <f t="shared" si="404"/>
        <v/>
      </c>
      <c r="K4328" s="5" t="str">
        <f t="shared" si="405"/>
        <v>excluded</v>
      </c>
      <c r="L4328" s="5">
        <f t="shared" si="406"/>
        <v>7</v>
      </c>
      <c r="M4328" s="5">
        <f t="shared" si="407"/>
        <v>0</v>
      </c>
    </row>
    <row r="4329" spans="1:13">
      <c r="A4329" s="5">
        <v>5912</v>
      </c>
      <c r="B4329" s="5">
        <v>8</v>
      </c>
      <c r="C4329" s="5" t="s">
        <v>62</v>
      </c>
      <c r="D4329" s="5">
        <v>36286</v>
      </c>
      <c r="E4329" s="5">
        <v>528</v>
      </c>
      <c r="F4329" s="8">
        <f t="shared" si="402"/>
        <v>1.4551066527035221</v>
      </c>
      <c r="G4329" s="5" t="str">
        <f>IF(COUNTIFS(Q3_SQL_Error_Concentration!$A:$A,A4329,Q3_SQL_Error_Concentration!$E:$E,B4329,Q3_SQL_Error_Concentration!$F:$F,C4329)=0,"",SUMIFS(Q3_SQL_Error_Concentration!$I:$I,Q3_SQL_Error_Concentration!$A:$A,A4329,Q3_SQL_Error_Concentration!$E:$E,B4329,Q3_SQL_Error_Concentration!$F:$F,C4329))</f>
        <v/>
      </c>
      <c r="H4329" s="5" t="str">
        <f t="shared" si="403"/>
        <v/>
      </c>
      <c r="I4329" s="5">
        <f>IF(D4329&gt;=Q3_Validation!$C$2,1,0)</f>
        <v>1</v>
      </c>
      <c r="J4329" s="8">
        <f t="shared" si="404"/>
        <v>1.4551066527035221</v>
      </c>
      <c r="K4329" s="5" t="str">
        <f t="shared" si="405"/>
        <v>normal</v>
      </c>
      <c r="L4329" s="5">
        <f t="shared" si="406"/>
        <v>7</v>
      </c>
      <c r="M4329" s="5">
        <f t="shared" si="407"/>
        <v>0</v>
      </c>
    </row>
    <row r="4330" spans="1:13">
      <c r="A4330" s="5">
        <v>5912</v>
      </c>
      <c r="B4330" s="5">
        <v>9</v>
      </c>
      <c r="C4330" s="5" t="s">
        <v>63</v>
      </c>
      <c r="D4330" s="5">
        <v>20234</v>
      </c>
      <c r="E4330" s="5">
        <v>286</v>
      </c>
      <c r="F4330" s="8">
        <f t="shared" si="402"/>
        <v>1.4134624888801028</v>
      </c>
      <c r="G4330" s="5" t="str">
        <f>IF(COUNTIFS(Q3_SQL_Error_Concentration!$A:$A,A4330,Q3_SQL_Error_Concentration!$E:$E,B4330,Q3_SQL_Error_Concentration!$F:$F,C4330)=0,"",SUMIFS(Q3_SQL_Error_Concentration!$I:$I,Q3_SQL_Error_Concentration!$A:$A,A4330,Q3_SQL_Error_Concentration!$E:$E,B4330,Q3_SQL_Error_Concentration!$F:$F,C4330))</f>
        <v/>
      </c>
      <c r="H4330" s="5" t="str">
        <f t="shared" si="403"/>
        <v/>
      </c>
      <c r="I4330" s="5">
        <f>IF(D4330&gt;=Q3_Validation!$C$2,1,0)</f>
        <v>1</v>
      </c>
      <c r="J4330" s="8">
        <f t="shared" si="404"/>
        <v>1.4134624888801028</v>
      </c>
      <c r="K4330" s="5" t="str">
        <f t="shared" si="405"/>
        <v>normal</v>
      </c>
      <c r="L4330" s="5">
        <f t="shared" si="406"/>
        <v>7</v>
      </c>
      <c r="M4330" s="5">
        <f t="shared" si="407"/>
        <v>0</v>
      </c>
    </row>
    <row r="4331" spans="1:13">
      <c r="A4331" s="5">
        <v>5912</v>
      </c>
      <c r="B4331" s="5">
        <v>9</v>
      </c>
      <c r="C4331" s="5" t="s">
        <v>64</v>
      </c>
      <c r="D4331" s="5">
        <v>29</v>
      </c>
      <c r="E4331" s="5">
        <v>0</v>
      </c>
      <c r="F4331" s="8">
        <f t="shared" si="402"/>
        <v>0</v>
      </c>
      <c r="G4331" s="5" t="str">
        <f>IF(COUNTIFS(Q3_SQL_Error_Concentration!$A:$A,A4331,Q3_SQL_Error_Concentration!$E:$E,B4331,Q3_SQL_Error_Concentration!$F:$F,C4331)=0,"",SUMIFS(Q3_SQL_Error_Concentration!$I:$I,Q3_SQL_Error_Concentration!$A:$A,A4331,Q3_SQL_Error_Concentration!$E:$E,B4331,Q3_SQL_Error_Concentration!$F:$F,C4331))</f>
        <v/>
      </c>
      <c r="H4331" s="5" t="str">
        <f t="shared" si="403"/>
        <v/>
      </c>
      <c r="I4331" s="5">
        <f>IF(D4331&gt;=Q3_Validation!$C$2,1,0)</f>
        <v>0</v>
      </c>
      <c r="J4331" s="8" t="str">
        <f t="shared" si="404"/>
        <v/>
      </c>
      <c r="K4331" s="5" t="str">
        <f t="shared" si="405"/>
        <v>excluded</v>
      </c>
      <c r="L4331" s="5">
        <f t="shared" si="406"/>
        <v>7</v>
      </c>
      <c r="M4331" s="5">
        <f t="shared" si="407"/>
        <v>0</v>
      </c>
    </row>
    <row r="4332" spans="1:13">
      <c r="A4332" s="5">
        <v>5912</v>
      </c>
      <c r="B4332" s="5">
        <v>9</v>
      </c>
      <c r="C4332" s="5" t="s">
        <v>62</v>
      </c>
      <c r="D4332" s="5">
        <v>28350</v>
      </c>
      <c r="E4332" s="5">
        <v>463</v>
      </c>
      <c r="F4332" s="8">
        <f t="shared" si="402"/>
        <v>1.6331569664902998</v>
      </c>
      <c r="G4332" s="5" t="str">
        <f>IF(COUNTIFS(Q3_SQL_Error_Concentration!$A:$A,A4332,Q3_SQL_Error_Concentration!$E:$E,B4332,Q3_SQL_Error_Concentration!$F:$F,C4332)=0,"",SUMIFS(Q3_SQL_Error_Concentration!$I:$I,Q3_SQL_Error_Concentration!$A:$A,A4332,Q3_SQL_Error_Concentration!$E:$E,B4332,Q3_SQL_Error_Concentration!$F:$F,C4332))</f>
        <v/>
      </c>
      <c r="H4332" s="5" t="str">
        <f t="shared" si="403"/>
        <v/>
      </c>
      <c r="I4332" s="5">
        <f>IF(D4332&gt;=Q3_Validation!$C$2,1,0)</f>
        <v>1</v>
      </c>
      <c r="J4332" s="8">
        <f t="shared" si="404"/>
        <v>1.6331569664902998</v>
      </c>
      <c r="K4332" s="5" t="str">
        <f t="shared" si="405"/>
        <v>normal</v>
      </c>
      <c r="L4332" s="5">
        <f t="shared" si="406"/>
        <v>7</v>
      </c>
      <c r="M4332" s="5">
        <f t="shared" si="407"/>
        <v>0</v>
      </c>
    </row>
    <row r="4333" spans="1:13">
      <c r="A4333" s="5">
        <v>5912</v>
      </c>
      <c r="B4333" s="5">
        <v>10</v>
      </c>
      <c r="C4333" s="5" t="s">
        <v>63</v>
      </c>
      <c r="D4333" s="5">
        <v>20199</v>
      </c>
      <c r="E4333" s="5">
        <v>292</v>
      </c>
      <c r="F4333" s="8">
        <f t="shared" si="402"/>
        <v>1.4456161196098816</v>
      </c>
      <c r="G4333" s="5" t="str">
        <f>IF(COUNTIFS(Q3_SQL_Error_Concentration!$A:$A,A4333,Q3_SQL_Error_Concentration!$E:$E,B4333,Q3_SQL_Error_Concentration!$F:$F,C4333)=0,"",SUMIFS(Q3_SQL_Error_Concentration!$I:$I,Q3_SQL_Error_Concentration!$A:$A,A4333,Q3_SQL_Error_Concentration!$E:$E,B4333,Q3_SQL_Error_Concentration!$F:$F,C4333))</f>
        <v/>
      </c>
      <c r="H4333" s="5" t="str">
        <f t="shared" si="403"/>
        <v/>
      </c>
      <c r="I4333" s="5">
        <f>IF(D4333&gt;=Q3_Validation!$C$2,1,0)</f>
        <v>1</v>
      </c>
      <c r="J4333" s="8">
        <f t="shared" si="404"/>
        <v>1.4456161196098816</v>
      </c>
      <c r="K4333" s="5" t="str">
        <f t="shared" si="405"/>
        <v>normal</v>
      </c>
      <c r="L4333" s="5">
        <f t="shared" si="406"/>
        <v>7</v>
      </c>
      <c r="M4333" s="5">
        <f t="shared" si="407"/>
        <v>0</v>
      </c>
    </row>
    <row r="4334" spans="1:13">
      <c r="A4334" s="5">
        <v>5912</v>
      </c>
      <c r="B4334" s="5">
        <v>10</v>
      </c>
      <c r="C4334" s="5" t="s">
        <v>64</v>
      </c>
      <c r="D4334" s="5">
        <v>54</v>
      </c>
      <c r="E4334" s="5">
        <v>4</v>
      </c>
      <c r="F4334" s="8">
        <f t="shared" si="402"/>
        <v>7.4074074074074074</v>
      </c>
      <c r="G4334" s="5" t="str">
        <f>IF(COUNTIFS(Q3_SQL_Error_Concentration!$A:$A,A4334,Q3_SQL_Error_Concentration!$E:$E,B4334,Q3_SQL_Error_Concentration!$F:$F,C4334)=0,"",SUMIFS(Q3_SQL_Error_Concentration!$I:$I,Q3_SQL_Error_Concentration!$A:$A,A4334,Q3_SQL_Error_Concentration!$E:$E,B4334,Q3_SQL_Error_Concentration!$F:$F,C4334))</f>
        <v/>
      </c>
      <c r="H4334" s="5" t="str">
        <f t="shared" si="403"/>
        <v/>
      </c>
      <c r="I4334" s="5">
        <f>IF(D4334&gt;=Q3_Validation!$C$2,1,0)</f>
        <v>0</v>
      </c>
      <c r="J4334" s="8" t="str">
        <f t="shared" si="404"/>
        <v/>
      </c>
      <c r="K4334" s="5" t="str">
        <f t="shared" si="405"/>
        <v>excluded</v>
      </c>
      <c r="L4334" s="5">
        <f t="shared" si="406"/>
        <v>7</v>
      </c>
      <c r="M4334" s="5">
        <f t="shared" si="407"/>
        <v>0</v>
      </c>
    </row>
    <row r="4335" spans="1:13">
      <c r="A4335" s="5">
        <v>5912</v>
      </c>
      <c r="B4335" s="5">
        <v>10</v>
      </c>
      <c r="C4335" s="5" t="s">
        <v>62</v>
      </c>
      <c r="D4335" s="5">
        <v>31042</v>
      </c>
      <c r="E4335" s="5">
        <v>416</v>
      </c>
      <c r="F4335" s="8">
        <f t="shared" si="402"/>
        <v>1.3401198376393273</v>
      </c>
      <c r="G4335" s="5" t="str">
        <f>IF(COUNTIFS(Q3_SQL_Error_Concentration!$A:$A,A4335,Q3_SQL_Error_Concentration!$E:$E,B4335,Q3_SQL_Error_Concentration!$F:$F,C4335)=0,"",SUMIFS(Q3_SQL_Error_Concentration!$I:$I,Q3_SQL_Error_Concentration!$A:$A,A4335,Q3_SQL_Error_Concentration!$E:$E,B4335,Q3_SQL_Error_Concentration!$F:$F,C4335))</f>
        <v/>
      </c>
      <c r="H4335" s="5" t="str">
        <f t="shared" si="403"/>
        <v/>
      </c>
      <c r="I4335" s="5">
        <f>IF(D4335&gt;=Q3_Validation!$C$2,1,0)</f>
        <v>1</v>
      </c>
      <c r="J4335" s="8">
        <f t="shared" si="404"/>
        <v>1.3401198376393273</v>
      </c>
      <c r="K4335" s="5" t="str">
        <f t="shared" si="405"/>
        <v>normal</v>
      </c>
      <c r="L4335" s="5">
        <f t="shared" si="406"/>
        <v>7</v>
      </c>
      <c r="M4335" s="5">
        <f t="shared" si="407"/>
        <v>0</v>
      </c>
    </row>
    <row r="4336" spans="1:13">
      <c r="A4336" s="5">
        <v>5912</v>
      </c>
      <c r="B4336" s="5">
        <v>11</v>
      </c>
      <c r="C4336" s="5" t="s">
        <v>63</v>
      </c>
      <c r="D4336" s="5">
        <v>19068</v>
      </c>
      <c r="E4336" s="5">
        <v>297</v>
      </c>
      <c r="F4336" s="8">
        <f t="shared" si="402"/>
        <v>1.5575833857772183</v>
      </c>
      <c r="G4336" s="5" t="str">
        <f>IF(COUNTIFS(Q3_SQL_Error_Concentration!$A:$A,A4336,Q3_SQL_Error_Concentration!$E:$E,B4336,Q3_SQL_Error_Concentration!$F:$F,C4336)=0,"",SUMIFS(Q3_SQL_Error_Concentration!$I:$I,Q3_SQL_Error_Concentration!$A:$A,A4336,Q3_SQL_Error_Concentration!$E:$E,B4336,Q3_SQL_Error_Concentration!$F:$F,C4336))</f>
        <v/>
      </c>
      <c r="H4336" s="5" t="str">
        <f t="shared" si="403"/>
        <v/>
      </c>
      <c r="I4336" s="5">
        <f>IF(D4336&gt;=Q3_Validation!$C$2,1,0)</f>
        <v>1</v>
      </c>
      <c r="J4336" s="8">
        <f t="shared" si="404"/>
        <v>1.5575833857772183</v>
      </c>
      <c r="K4336" s="5" t="str">
        <f t="shared" si="405"/>
        <v>normal</v>
      </c>
      <c r="L4336" s="5">
        <f t="shared" si="406"/>
        <v>7</v>
      </c>
      <c r="M4336" s="5">
        <f t="shared" si="407"/>
        <v>0</v>
      </c>
    </row>
    <row r="4337" spans="1:13">
      <c r="A4337" s="5">
        <v>5912</v>
      </c>
      <c r="B4337" s="5">
        <v>11</v>
      </c>
      <c r="C4337" s="5" t="s">
        <v>64</v>
      </c>
      <c r="D4337" s="5">
        <v>37</v>
      </c>
      <c r="E4337" s="5">
        <v>2</v>
      </c>
      <c r="F4337" s="8">
        <f t="shared" si="402"/>
        <v>5.4054054054054053</v>
      </c>
      <c r="G4337" s="5" t="str">
        <f>IF(COUNTIFS(Q3_SQL_Error_Concentration!$A:$A,A4337,Q3_SQL_Error_Concentration!$E:$E,B4337,Q3_SQL_Error_Concentration!$F:$F,C4337)=0,"",SUMIFS(Q3_SQL_Error_Concentration!$I:$I,Q3_SQL_Error_Concentration!$A:$A,A4337,Q3_SQL_Error_Concentration!$E:$E,B4337,Q3_SQL_Error_Concentration!$F:$F,C4337))</f>
        <v/>
      </c>
      <c r="H4337" s="5" t="str">
        <f t="shared" si="403"/>
        <v/>
      </c>
      <c r="I4337" s="5">
        <f>IF(D4337&gt;=Q3_Validation!$C$2,1,0)</f>
        <v>0</v>
      </c>
      <c r="J4337" s="8" t="str">
        <f t="shared" si="404"/>
        <v/>
      </c>
      <c r="K4337" s="5" t="str">
        <f t="shared" si="405"/>
        <v>excluded</v>
      </c>
      <c r="L4337" s="5">
        <f t="shared" si="406"/>
        <v>7</v>
      </c>
      <c r="M4337" s="5">
        <f t="shared" si="407"/>
        <v>0</v>
      </c>
    </row>
    <row r="4338" spans="1:13">
      <c r="A4338" s="5">
        <v>5912</v>
      </c>
      <c r="B4338" s="5">
        <v>11</v>
      </c>
      <c r="C4338" s="5" t="s">
        <v>62</v>
      </c>
      <c r="D4338" s="5">
        <v>26023</v>
      </c>
      <c r="E4338" s="5">
        <v>326</v>
      </c>
      <c r="F4338" s="8">
        <f t="shared" si="402"/>
        <v>1.2527379625715713</v>
      </c>
      <c r="G4338" s="5" t="str">
        <f>IF(COUNTIFS(Q3_SQL_Error_Concentration!$A:$A,A4338,Q3_SQL_Error_Concentration!$E:$E,B4338,Q3_SQL_Error_Concentration!$F:$F,C4338)=0,"",SUMIFS(Q3_SQL_Error_Concentration!$I:$I,Q3_SQL_Error_Concentration!$A:$A,A4338,Q3_SQL_Error_Concentration!$E:$E,B4338,Q3_SQL_Error_Concentration!$F:$F,C4338))</f>
        <v/>
      </c>
      <c r="H4338" s="5" t="str">
        <f t="shared" si="403"/>
        <v/>
      </c>
      <c r="I4338" s="5">
        <f>IF(D4338&gt;=Q3_Validation!$C$2,1,0)</f>
        <v>1</v>
      </c>
      <c r="J4338" s="8">
        <f t="shared" si="404"/>
        <v>1.2527379625715713</v>
      </c>
      <c r="K4338" s="5" t="str">
        <f t="shared" si="405"/>
        <v>normal</v>
      </c>
      <c r="L4338" s="5">
        <f t="shared" si="406"/>
        <v>7</v>
      </c>
      <c r="M4338" s="5">
        <f t="shared" si="407"/>
        <v>0</v>
      </c>
    </row>
    <row r="4339" spans="1:13">
      <c r="A4339" s="5">
        <v>5912</v>
      </c>
      <c r="B4339" s="5">
        <v>12</v>
      </c>
      <c r="C4339" s="5" t="s">
        <v>63</v>
      </c>
      <c r="D4339" s="5">
        <v>17281</v>
      </c>
      <c r="E4339" s="5">
        <v>290</v>
      </c>
      <c r="F4339" s="8">
        <f t="shared" si="402"/>
        <v>1.6781436259475724</v>
      </c>
      <c r="G4339" s="5" t="str">
        <f>IF(COUNTIFS(Q3_SQL_Error_Concentration!$A:$A,A4339,Q3_SQL_Error_Concentration!$E:$E,B4339,Q3_SQL_Error_Concentration!$F:$F,C4339)=0,"",SUMIFS(Q3_SQL_Error_Concentration!$I:$I,Q3_SQL_Error_Concentration!$A:$A,A4339,Q3_SQL_Error_Concentration!$E:$E,B4339,Q3_SQL_Error_Concentration!$F:$F,C4339))</f>
        <v/>
      </c>
      <c r="H4339" s="5" t="str">
        <f t="shared" si="403"/>
        <v/>
      </c>
      <c r="I4339" s="5">
        <f>IF(D4339&gt;=Q3_Validation!$C$2,1,0)</f>
        <v>1</v>
      </c>
      <c r="J4339" s="8">
        <f t="shared" si="404"/>
        <v>1.6781436259475724</v>
      </c>
      <c r="K4339" s="5" t="str">
        <f t="shared" si="405"/>
        <v>normal</v>
      </c>
      <c r="L4339" s="5">
        <f t="shared" si="406"/>
        <v>7</v>
      </c>
      <c r="M4339" s="5">
        <f t="shared" si="407"/>
        <v>0</v>
      </c>
    </row>
    <row r="4340" spans="1:13">
      <c r="A4340" s="5">
        <v>5912</v>
      </c>
      <c r="B4340" s="5">
        <v>12</v>
      </c>
      <c r="C4340" s="5" t="s">
        <v>64</v>
      </c>
      <c r="D4340" s="5">
        <v>30</v>
      </c>
      <c r="E4340" s="5">
        <v>2</v>
      </c>
      <c r="F4340" s="8">
        <f t="shared" si="402"/>
        <v>6.666666666666667</v>
      </c>
      <c r="G4340" s="5" t="str">
        <f>IF(COUNTIFS(Q3_SQL_Error_Concentration!$A:$A,A4340,Q3_SQL_Error_Concentration!$E:$E,B4340,Q3_SQL_Error_Concentration!$F:$F,C4340)=0,"",SUMIFS(Q3_SQL_Error_Concentration!$I:$I,Q3_SQL_Error_Concentration!$A:$A,A4340,Q3_SQL_Error_Concentration!$E:$E,B4340,Q3_SQL_Error_Concentration!$F:$F,C4340))</f>
        <v/>
      </c>
      <c r="H4340" s="5" t="str">
        <f t="shared" si="403"/>
        <v/>
      </c>
      <c r="I4340" s="5">
        <f>IF(D4340&gt;=Q3_Validation!$C$2,1,0)</f>
        <v>0</v>
      </c>
      <c r="J4340" s="8" t="str">
        <f t="shared" si="404"/>
        <v/>
      </c>
      <c r="K4340" s="5" t="str">
        <f t="shared" si="405"/>
        <v>excluded</v>
      </c>
      <c r="L4340" s="5">
        <f t="shared" si="406"/>
        <v>7</v>
      </c>
      <c r="M4340" s="5">
        <f t="shared" si="407"/>
        <v>0</v>
      </c>
    </row>
    <row r="4341" spans="1:13">
      <c r="A4341" s="5">
        <v>5912</v>
      </c>
      <c r="B4341" s="5">
        <v>12</v>
      </c>
      <c r="C4341" s="5" t="s">
        <v>62</v>
      </c>
      <c r="D4341" s="5">
        <v>23750</v>
      </c>
      <c r="E4341" s="5">
        <v>426</v>
      </c>
      <c r="F4341" s="8">
        <f t="shared" si="402"/>
        <v>1.7936842105263158</v>
      </c>
      <c r="G4341" s="5" t="str">
        <f>IF(COUNTIFS(Q3_SQL_Error_Concentration!$A:$A,A4341,Q3_SQL_Error_Concentration!$E:$E,B4341,Q3_SQL_Error_Concentration!$F:$F,C4341)=0,"",SUMIFS(Q3_SQL_Error_Concentration!$I:$I,Q3_SQL_Error_Concentration!$A:$A,A4341,Q3_SQL_Error_Concentration!$E:$E,B4341,Q3_SQL_Error_Concentration!$F:$F,C4341))</f>
        <v/>
      </c>
      <c r="H4341" s="5" t="str">
        <f t="shared" si="403"/>
        <v/>
      </c>
      <c r="I4341" s="5">
        <f>IF(D4341&gt;=Q3_Validation!$C$2,1,0)</f>
        <v>1</v>
      </c>
      <c r="J4341" s="8">
        <f t="shared" si="404"/>
        <v>1.7936842105263158</v>
      </c>
      <c r="K4341" s="5" t="str">
        <f t="shared" si="405"/>
        <v>normal</v>
      </c>
      <c r="L4341" s="5">
        <f t="shared" si="406"/>
        <v>7</v>
      </c>
      <c r="M4341" s="5">
        <f t="shared" si="407"/>
        <v>0</v>
      </c>
    </row>
    <row r="4342" spans="1:13">
      <c r="A4342" s="5">
        <v>5912</v>
      </c>
      <c r="B4342" s="5">
        <v>13</v>
      </c>
      <c r="C4342" s="5" t="s">
        <v>63</v>
      </c>
      <c r="D4342" s="5">
        <v>19152</v>
      </c>
      <c r="E4342" s="5">
        <v>343</v>
      </c>
      <c r="F4342" s="8">
        <f t="shared" si="402"/>
        <v>1.7909356725146199</v>
      </c>
      <c r="G4342" s="5" t="str">
        <f>IF(COUNTIFS(Q3_SQL_Error_Concentration!$A:$A,A4342,Q3_SQL_Error_Concentration!$E:$E,B4342,Q3_SQL_Error_Concentration!$F:$F,C4342)=0,"",SUMIFS(Q3_SQL_Error_Concentration!$I:$I,Q3_SQL_Error_Concentration!$A:$A,A4342,Q3_SQL_Error_Concentration!$E:$E,B4342,Q3_SQL_Error_Concentration!$F:$F,C4342))</f>
        <v/>
      </c>
      <c r="H4342" s="5" t="str">
        <f t="shared" si="403"/>
        <v/>
      </c>
      <c r="I4342" s="5">
        <f>IF(D4342&gt;=Q3_Validation!$C$2,1,0)</f>
        <v>1</v>
      </c>
      <c r="J4342" s="8">
        <f t="shared" si="404"/>
        <v>1.7909356725146199</v>
      </c>
      <c r="K4342" s="5" t="str">
        <f t="shared" si="405"/>
        <v>normal</v>
      </c>
      <c r="L4342" s="5">
        <f t="shared" si="406"/>
        <v>7</v>
      </c>
      <c r="M4342" s="5">
        <f t="shared" si="407"/>
        <v>0</v>
      </c>
    </row>
    <row r="4343" spans="1:13">
      <c r="A4343" s="5">
        <v>5912</v>
      </c>
      <c r="B4343" s="5">
        <v>13</v>
      </c>
      <c r="C4343" s="5" t="s">
        <v>64</v>
      </c>
      <c r="D4343" s="5">
        <v>24</v>
      </c>
      <c r="E4343" s="5">
        <v>0</v>
      </c>
      <c r="F4343" s="8">
        <f t="shared" si="402"/>
        <v>0</v>
      </c>
      <c r="G4343" s="5" t="str">
        <f>IF(COUNTIFS(Q3_SQL_Error_Concentration!$A:$A,A4343,Q3_SQL_Error_Concentration!$E:$E,B4343,Q3_SQL_Error_Concentration!$F:$F,C4343)=0,"",SUMIFS(Q3_SQL_Error_Concentration!$I:$I,Q3_SQL_Error_Concentration!$A:$A,A4343,Q3_SQL_Error_Concentration!$E:$E,B4343,Q3_SQL_Error_Concentration!$F:$F,C4343))</f>
        <v/>
      </c>
      <c r="H4343" s="5" t="str">
        <f t="shared" si="403"/>
        <v/>
      </c>
      <c r="I4343" s="5">
        <f>IF(D4343&gt;=Q3_Validation!$C$2,1,0)</f>
        <v>0</v>
      </c>
      <c r="J4343" s="8" t="str">
        <f t="shared" si="404"/>
        <v/>
      </c>
      <c r="K4343" s="5" t="str">
        <f t="shared" si="405"/>
        <v>excluded</v>
      </c>
      <c r="L4343" s="5">
        <f t="shared" si="406"/>
        <v>7</v>
      </c>
      <c r="M4343" s="5">
        <f t="shared" si="407"/>
        <v>0</v>
      </c>
    </row>
    <row r="4344" spans="1:13">
      <c r="A4344" s="5">
        <v>5912</v>
      </c>
      <c r="B4344" s="5">
        <v>13</v>
      </c>
      <c r="C4344" s="5" t="s">
        <v>62</v>
      </c>
      <c r="D4344" s="5">
        <v>29861</v>
      </c>
      <c r="E4344" s="5">
        <v>558</v>
      </c>
      <c r="F4344" s="8">
        <f t="shared" si="402"/>
        <v>1.8686581159371756</v>
      </c>
      <c r="G4344" s="5" t="str">
        <f>IF(COUNTIFS(Q3_SQL_Error_Concentration!$A:$A,A4344,Q3_SQL_Error_Concentration!$E:$E,B4344,Q3_SQL_Error_Concentration!$F:$F,C4344)=0,"",SUMIFS(Q3_SQL_Error_Concentration!$I:$I,Q3_SQL_Error_Concentration!$A:$A,A4344,Q3_SQL_Error_Concentration!$E:$E,B4344,Q3_SQL_Error_Concentration!$F:$F,C4344))</f>
        <v/>
      </c>
      <c r="H4344" s="5" t="str">
        <f t="shared" si="403"/>
        <v/>
      </c>
      <c r="I4344" s="5">
        <f>IF(D4344&gt;=Q3_Validation!$C$2,1,0)</f>
        <v>1</v>
      </c>
      <c r="J4344" s="8">
        <f t="shared" si="404"/>
        <v>1.8686581159371756</v>
      </c>
      <c r="K4344" s="5" t="str">
        <f t="shared" si="405"/>
        <v>normal</v>
      </c>
      <c r="L4344" s="5">
        <f t="shared" si="406"/>
        <v>7</v>
      </c>
      <c r="M4344" s="5">
        <f t="shared" si="407"/>
        <v>0</v>
      </c>
    </row>
    <row r="4345" spans="1:13">
      <c r="A4345" s="5">
        <v>5912</v>
      </c>
      <c r="B4345" s="5">
        <v>14</v>
      </c>
      <c r="C4345" s="5" t="s">
        <v>63</v>
      </c>
      <c r="D4345" s="5">
        <v>23342</v>
      </c>
      <c r="E4345" s="5">
        <v>392</v>
      </c>
      <c r="F4345" s="8">
        <f t="shared" si="402"/>
        <v>1.679376231685374</v>
      </c>
      <c r="G4345" s="5" t="str">
        <f>IF(COUNTIFS(Q3_SQL_Error_Concentration!$A:$A,A4345,Q3_SQL_Error_Concentration!$E:$E,B4345,Q3_SQL_Error_Concentration!$F:$F,C4345)=0,"",SUMIFS(Q3_SQL_Error_Concentration!$I:$I,Q3_SQL_Error_Concentration!$A:$A,A4345,Q3_SQL_Error_Concentration!$E:$E,B4345,Q3_SQL_Error_Concentration!$F:$F,C4345))</f>
        <v/>
      </c>
      <c r="H4345" s="5" t="str">
        <f t="shared" si="403"/>
        <v/>
      </c>
      <c r="I4345" s="5">
        <f>IF(D4345&gt;=Q3_Validation!$C$2,1,0)</f>
        <v>1</v>
      </c>
      <c r="J4345" s="8">
        <f t="shared" si="404"/>
        <v>1.679376231685374</v>
      </c>
      <c r="K4345" s="5" t="str">
        <f t="shared" si="405"/>
        <v>normal</v>
      </c>
      <c r="L4345" s="5">
        <f t="shared" si="406"/>
        <v>7</v>
      </c>
      <c r="M4345" s="5">
        <f t="shared" si="407"/>
        <v>0</v>
      </c>
    </row>
    <row r="4346" spans="1:13">
      <c r="A4346" s="5">
        <v>5912</v>
      </c>
      <c r="B4346" s="5">
        <v>14</v>
      </c>
      <c r="C4346" s="5" t="s">
        <v>64</v>
      </c>
      <c r="D4346" s="5">
        <v>35</v>
      </c>
      <c r="E4346" s="5">
        <v>5</v>
      </c>
      <c r="F4346" s="8">
        <f t="shared" si="402"/>
        <v>14.285714285714286</v>
      </c>
      <c r="G4346" s="5" t="str">
        <f>IF(COUNTIFS(Q3_SQL_Error_Concentration!$A:$A,A4346,Q3_SQL_Error_Concentration!$E:$E,B4346,Q3_SQL_Error_Concentration!$F:$F,C4346)=0,"",SUMIFS(Q3_SQL_Error_Concentration!$I:$I,Q3_SQL_Error_Concentration!$A:$A,A4346,Q3_SQL_Error_Concentration!$E:$E,B4346,Q3_SQL_Error_Concentration!$F:$F,C4346))</f>
        <v/>
      </c>
      <c r="H4346" s="5" t="str">
        <f t="shared" si="403"/>
        <v/>
      </c>
      <c r="I4346" s="5">
        <f>IF(D4346&gt;=Q3_Validation!$C$2,1,0)</f>
        <v>0</v>
      </c>
      <c r="J4346" s="8" t="str">
        <f t="shared" si="404"/>
        <v/>
      </c>
      <c r="K4346" s="5" t="str">
        <f t="shared" si="405"/>
        <v>excluded</v>
      </c>
      <c r="L4346" s="5">
        <f t="shared" si="406"/>
        <v>7</v>
      </c>
      <c r="M4346" s="5">
        <f t="shared" si="407"/>
        <v>0</v>
      </c>
    </row>
    <row r="4347" spans="1:13">
      <c r="A4347" s="5">
        <v>5912</v>
      </c>
      <c r="B4347" s="5">
        <v>14</v>
      </c>
      <c r="C4347" s="5" t="s">
        <v>62</v>
      </c>
      <c r="D4347" s="5">
        <v>35525</v>
      </c>
      <c r="E4347" s="5">
        <v>602</v>
      </c>
      <c r="F4347" s="8">
        <f t="shared" si="402"/>
        <v>1.6945812807881773</v>
      </c>
      <c r="G4347" s="5" t="str">
        <f>IF(COUNTIFS(Q3_SQL_Error_Concentration!$A:$A,A4347,Q3_SQL_Error_Concentration!$E:$E,B4347,Q3_SQL_Error_Concentration!$F:$F,C4347)=0,"",SUMIFS(Q3_SQL_Error_Concentration!$I:$I,Q3_SQL_Error_Concentration!$A:$A,A4347,Q3_SQL_Error_Concentration!$E:$E,B4347,Q3_SQL_Error_Concentration!$F:$F,C4347))</f>
        <v/>
      </c>
      <c r="H4347" s="5" t="str">
        <f t="shared" si="403"/>
        <v/>
      </c>
      <c r="I4347" s="5">
        <f>IF(D4347&gt;=Q3_Validation!$C$2,1,0)</f>
        <v>1</v>
      </c>
      <c r="J4347" s="8">
        <f t="shared" si="404"/>
        <v>1.6945812807881773</v>
      </c>
      <c r="K4347" s="5" t="str">
        <f t="shared" si="405"/>
        <v>normal</v>
      </c>
      <c r="L4347" s="5">
        <f t="shared" si="406"/>
        <v>7</v>
      </c>
      <c r="M4347" s="5">
        <f t="shared" si="407"/>
        <v>0</v>
      </c>
    </row>
    <row r="4348" spans="1:13">
      <c r="A4348" s="5">
        <v>5912</v>
      </c>
      <c r="B4348" s="5">
        <v>15</v>
      </c>
      <c r="C4348" s="5" t="s">
        <v>63</v>
      </c>
      <c r="D4348" s="5">
        <v>26054</v>
      </c>
      <c r="E4348" s="5">
        <v>497</v>
      </c>
      <c r="F4348" s="8">
        <f t="shared" si="402"/>
        <v>1.9075765717356261</v>
      </c>
      <c r="G4348" s="5" t="str">
        <f>IF(COUNTIFS(Q3_SQL_Error_Concentration!$A:$A,A4348,Q3_SQL_Error_Concentration!$E:$E,B4348,Q3_SQL_Error_Concentration!$F:$F,C4348)=0,"",SUMIFS(Q3_SQL_Error_Concentration!$I:$I,Q3_SQL_Error_Concentration!$A:$A,A4348,Q3_SQL_Error_Concentration!$E:$E,B4348,Q3_SQL_Error_Concentration!$F:$F,C4348))</f>
        <v/>
      </c>
      <c r="H4348" s="5" t="str">
        <f t="shared" si="403"/>
        <v/>
      </c>
      <c r="I4348" s="5">
        <f>IF(D4348&gt;=Q3_Validation!$C$2,1,0)</f>
        <v>1</v>
      </c>
      <c r="J4348" s="8">
        <f t="shared" si="404"/>
        <v>1.9075765717356261</v>
      </c>
      <c r="K4348" s="5" t="str">
        <f t="shared" si="405"/>
        <v>normal</v>
      </c>
      <c r="L4348" s="5">
        <f t="shared" si="406"/>
        <v>7</v>
      </c>
      <c r="M4348" s="5">
        <f t="shared" si="407"/>
        <v>0</v>
      </c>
    </row>
    <row r="4349" spans="1:13">
      <c r="A4349" s="5">
        <v>5912</v>
      </c>
      <c r="B4349" s="5">
        <v>15</v>
      </c>
      <c r="C4349" s="5" t="s">
        <v>64</v>
      </c>
      <c r="D4349" s="5">
        <v>25</v>
      </c>
      <c r="E4349" s="5">
        <v>2</v>
      </c>
      <c r="F4349" s="8">
        <f t="shared" si="402"/>
        <v>8</v>
      </c>
      <c r="G4349" s="5" t="str">
        <f>IF(COUNTIFS(Q3_SQL_Error_Concentration!$A:$A,A4349,Q3_SQL_Error_Concentration!$E:$E,B4349,Q3_SQL_Error_Concentration!$F:$F,C4349)=0,"",SUMIFS(Q3_SQL_Error_Concentration!$I:$I,Q3_SQL_Error_Concentration!$A:$A,A4349,Q3_SQL_Error_Concentration!$E:$E,B4349,Q3_SQL_Error_Concentration!$F:$F,C4349))</f>
        <v/>
      </c>
      <c r="H4349" s="5" t="str">
        <f t="shared" si="403"/>
        <v/>
      </c>
      <c r="I4349" s="5">
        <f>IF(D4349&gt;=Q3_Validation!$C$2,1,0)</f>
        <v>0</v>
      </c>
      <c r="J4349" s="8" t="str">
        <f t="shared" si="404"/>
        <v/>
      </c>
      <c r="K4349" s="5" t="str">
        <f t="shared" si="405"/>
        <v>excluded</v>
      </c>
      <c r="L4349" s="5">
        <f t="shared" si="406"/>
        <v>7</v>
      </c>
      <c r="M4349" s="5">
        <f t="shared" si="407"/>
        <v>0</v>
      </c>
    </row>
    <row r="4350" spans="1:13">
      <c r="A4350" s="5">
        <v>5912</v>
      </c>
      <c r="B4350" s="5">
        <v>15</v>
      </c>
      <c r="C4350" s="5" t="s">
        <v>62</v>
      </c>
      <c r="D4350" s="5">
        <v>35326</v>
      </c>
      <c r="E4350" s="5">
        <v>608</v>
      </c>
      <c r="F4350" s="8">
        <f t="shared" si="402"/>
        <v>1.7211119288909018</v>
      </c>
      <c r="G4350" s="5" t="str">
        <f>IF(COUNTIFS(Q3_SQL_Error_Concentration!$A:$A,A4350,Q3_SQL_Error_Concentration!$E:$E,B4350,Q3_SQL_Error_Concentration!$F:$F,C4350)=0,"",SUMIFS(Q3_SQL_Error_Concentration!$I:$I,Q3_SQL_Error_Concentration!$A:$A,A4350,Q3_SQL_Error_Concentration!$E:$E,B4350,Q3_SQL_Error_Concentration!$F:$F,C4350))</f>
        <v/>
      </c>
      <c r="H4350" s="5" t="str">
        <f t="shared" si="403"/>
        <v/>
      </c>
      <c r="I4350" s="5">
        <f>IF(D4350&gt;=Q3_Validation!$C$2,1,0)</f>
        <v>1</v>
      </c>
      <c r="J4350" s="8">
        <f t="shared" si="404"/>
        <v>1.7211119288909018</v>
      </c>
      <c r="K4350" s="5" t="str">
        <f t="shared" si="405"/>
        <v>normal</v>
      </c>
      <c r="L4350" s="5">
        <f t="shared" si="406"/>
        <v>7</v>
      </c>
      <c r="M4350" s="5">
        <f t="shared" si="407"/>
        <v>0</v>
      </c>
    </row>
    <row r="4351" spans="1:13">
      <c r="A4351" s="5">
        <v>5912</v>
      </c>
      <c r="B4351" s="5">
        <v>16</v>
      </c>
      <c r="C4351" s="5" t="s">
        <v>63</v>
      </c>
      <c r="D4351" s="5">
        <v>23608</v>
      </c>
      <c r="E4351" s="5">
        <v>416</v>
      </c>
      <c r="F4351" s="8">
        <f t="shared" si="402"/>
        <v>1.7621145374449338</v>
      </c>
      <c r="G4351" s="5" t="str">
        <f>IF(COUNTIFS(Q3_SQL_Error_Concentration!$A:$A,A4351,Q3_SQL_Error_Concentration!$E:$E,B4351,Q3_SQL_Error_Concentration!$F:$F,C4351)=0,"",SUMIFS(Q3_SQL_Error_Concentration!$I:$I,Q3_SQL_Error_Concentration!$A:$A,A4351,Q3_SQL_Error_Concentration!$E:$E,B4351,Q3_SQL_Error_Concentration!$F:$F,C4351))</f>
        <v/>
      </c>
      <c r="H4351" s="5" t="str">
        <f t="shared" si="403"/>
        <v/>
      </c>
      <c r="I4351" s="5">
        <f>IF(D4351&gt;=Q3_Validation!$C$2,1,0)</f>
        <v>1</v>
      </c>
      <c r="J4351" s="8">
        <f t="shared" si="404"/>
        <v>1.7621145374449338</v>
      </c>
      <c r="K4351" s="5" t="str">
        <f t="shared" si="405"/>
        <v>normal</v>
      </c>
      <c r="L4351" s="5">
        <f t="shared" si="406"/>
        <v>7</v>
      </c>
      <c r="M4351" s="5">
        <f t="shared" si="407"/>
        <v>0</v>
      </c>
    </row>
    <row r="4352" spans="1:13">
      <c r="A4352" s="5">
        <v>5912</v>
      </c>
      <c r="B4352" s="5">
        <v>16</v>
      </c>
      <c r="C4352" s="5" t="s">
        <v>64</v>
      </c>
      <c r="D4352" s="5">
        <v>19</v>
      </c>
      <c r="E4352" s="5">
        <v>0</v>
      </c>
      <c r="F4352" s="8">
        <f t="shared" si="402"/>
        <v>0</v>
      </c>
      <c r="G4352" s="5" t="str">
        <f>IF(COUNTIFS(Q3_SQL_Error_Concentration!$A:$A,A4352,Q3_SQL_Error_Concentration!$E:$E,B4352,Q3_SQL_Error_Concentration!$F:$F,C4352)=0,"",SUMIFS(Q3_SQL_Error_Concentration!$I:$I,Q3_SQL_Error_Concentration!$A:$A,A4352,Q3_SQL_Error_Concentration!$E:$E,B4352,Q3_SQL_Error_Concentration!$F:$F,C4352))</f>
        <v/>
      </c>
      <c r="H4352" s="5" t="str">
        <f t="shared" si="403"/>
        <v/>
      </c>
      <c r="I4352" s="5">
        <f>IF(D4352&gt;=Q3_Validation!$C$2,1,0)</f>
        <v>0</v>
      </c>
      <c r="J4352" s="8" t="str">
        <f t="shared" si="404"/>
        <v/>
      </c>
      <c r="K4352" s="5" t="str">
        <f t="shared" si="405"/>
        <v>excluded</v>
      </c>
      <c r="L4352" s="5">
        <f t="shared" si="406"/>
        <v>7</v>
      </c>
      <c r="M4352" s="5">
        <f t="shared" si="407"/>
        <v>0</v>
      </c>
    </row>
    <row r="4353" spans="1:13">
      <c r="A4353" s="5">
        <v>5912</v>
      </c>
      <c r="B4353" s="5">
        <v>16</v>
      </c>
      <c r="C4353" s="5" t="s">
        <v>62</v>
      </c>
      <c r="D4353" s="5">
        <v>34954</v>
      </c>
      <c r="E4353" s="5">
        <v>629</v>
      </c>
      <c r="F4353" s="8">
        <f t="shared" si="402"/>
        <v>1.7995079247010357</v>
      </c>
      <c r="G4353" s="5" t="str">
        <f>IF(COUNTIFS(Q3_SQL_Error_Concentration!$A:$A,A4353,Q3_SQL_Error_Concentration!$E:$E,B4353,Q3_SQL_Error_Concentration!$F:$F,C4353)=0,"",SUMIFS(Q3_SQL_Error_Concentration!$I:$I,Q3_SQL_Error_Concentration!$A:$A,A4353,Q3_SQL_Error_Concentration!$E:$E,B4353,Q3_SQL_Error_Concentration!$F:$F,C4353))</f>
        <v/>
      </c>
      <c r="H4353" s="5" t="str">
        <f t="shared" si="403"/>
        <v/>
      </c>
      <c r="I4353" s="5">
        <f>IF(D4353&gt;=Q3_Validation!$C$2,1,0)</f>
        <v>1</v>
      </c>
      <c r="J4353" s="8">
        <f t="shared" si="404"/>
        <v>1.7995079247010357</v>
      </c>
      <c r="K4353" s="5" t="str">
        <f t="shared" si="405"/>
        <v>normal</v>
      </c>
      <c r="L4353" s="5">
        <f t="shared" si="406"/>
        <v>7</v>
      </c>
      <c r="M4353" s="5">
        <f t="shared" si="407"/>
        <v>0</v>
      </c>
    </row>
    <row r="4354" spans="1:13">
      <c r="A4354" s="5">
        <v>5912</v>
      </c>
      <c r="B4354" s="5">
        <v>17</v>
      </c>
      <c r="C4354" s="5" t="s">
        <v>63</v>
      </c>
      <c r="D4354" s="5">
        <v>10214</v>
      </c>
      <c r="E4354" s="5">
        <v>172</v>
      </c>
      <c r="F4354" s="8">
        <f t="shared" ref="F4354:F4417" si="408">100*E4354/D4354</f>
        <v>1.6839631877814765</v>
      </c>
      <c r="G4354" s="5" t="str">
        <f>IF(COUNTIFS(Q3_SQL_Error_Concentration!$A:$A,A4354,Q3_SQL_Error_Concentration!$E:$E,B4354,Q3_SQL_Error_Concentration!$F:$F,C4354)=0,"",SUMIFS(Q3_SQL_Error_Concentration!$I:$I,Q3_SQL_Error_Concentration!$A:$A,A4354,Q3_SQL_Error_Concentration!$E:$E,B4354,Q3_SQL_Error_Concentration!$F:$F,C4354))</f>
        <v/>
      </c>
      <c r="H4354" s="5" t="str">
        <f t="shared" ref="H4354:H4417" si="409">IF(G4354="","",IF(ABS(F4354-G4354)&lt;=0.0002,"PASS","FAIL"))</f>
        <v/>
      </c>
      <c r="I4354" s="5">
        <f>IF(D4354&gt;=Q3_Validation!$C$2,1,0)</f>
        <v>1</v>
      </c>
      <c r="J4354" s="8">
        <f t="shared" ref="J4354:J4417" si="410">IF(I4354=1,F4354,"")</f>
        <v>1.6839631877814765</v>
      </c>
      <c r="K4354" s="5" t="str">
        <f t="shared" ref="K4354:K4417" si="411">IF(D4354&lt;601,"excluded",IF(J4354&gt;3.628192,"outlier",IF(J4354&gt;=2.11093,"high-error","normal")))</f>
        <v>normal</v>
      </c>
      <c r="L4354" s="5">
        <f t="shared" ref="L4354:L4417" si="412">COUNTIFS(A:A,A4354,K:K,"high-error")+COUNTIFS(A:A,A4354,K:K,"outlier")</f>
        <v>7</v>
      </c>
      <c r="M4354" s="5">
        <f t="shared" ref="M4354:M4417" si="413">IF(AND(L4354&gt;=2,OR(K4354="high-error",K4354="outlier")),1,0)</f>
        <v>0</v>
      </c>
    </row>
    <row r="4355" spans="1:13">
      <c r="A4355" s="5">
        <v>5912</v>
      </c>
      <c r="B4355" s="5">
        <v>17</v>
      </c>
      <c r="C4355" s="5" t="s">
        <v>64</v>
      </c>
      <c r="D4355" s="5">
        <v>11</v>
      </c>
      <c r="E4355" s="5">
        <v>0</v>
      </c>
      <c r="F4355" s="8">
        <f t="shared" si="408"/>
        <v>0</v>
      </c>
      <c r="G4355" s="5" t="str">
        <f>IF(COUNTIFS(Q3_SQL_Error_Concentration!$A:$A,A4355,Q3_SQL_Error_Concentration!$E:$E,B4355,Q3_SQL_Error_Concentration!$F:$F,C4355)=0,"",SUMIFS(Q3_SQL_Error_Concentration!$I:$I,Q3_SQL_Error_Concentration!$A:$A,A4355,Q3_SQL_Error_Concentration!$E:$E,B4355,Q3_SQL_Error_Concentration!$F:$F,C4355))</f>
        <v/>
      </c>
      <c r="H4355" s="5" t="str">
        <f t="shared" si="409"/>
        <v/>
      </c>
      <c r="I4355" s="5">
        <f>IF(D4355&gt;=Q3_Validation!$C$2,1,0)</f>
        <v>0</v>
      </c>
      <c r="J4355" s="8" t="str">
        <f t="shared" si="410"/>
        <v/>
      </c>
      <c r="K4355" s="5" t="str">
        <f t="shared" si="411"/>
        <v>excluded</v>
      </c>
      <c r="L4355" s="5">
        <f t="shared" si="412"/>
        <v>7</v>
      </c>
      <c r="M4355" s="5">
        <f t="shared" si="413"/>
        <v>0</v>
      </c>
    </row>
    <row r="4356" spans="1:13">
      <c r="A4356" s="5">
        <v>5912</v>
      </c>
      <c r="B4356" s="5">
        <v>17</v>
      </c>
      <c r="C4356" s="5" t="s">
        <v>62</v>
      </c>
      <c r="D4356" s="5">
        <v>14362</v>
      </c>
      <c r="E4356" s="5">
        <v>273</v>
      </c>
      <c r="F4356" s="8">
        <f t="shared" si="408"/>
        <v>1.9008494638629718</v>
      </c>
      <c r="G4356" s="5" t="str">
        <f>IF(COUNTIFS(Q3_SQL_Error_Concentration!$A:$A,A4356,Q3_SQL_Error_Concentration!$E:$E,B4356,Q3_SQL_Error_Concentration!$F:$F,C4356)=0,"",SUMIFS(Q3_SQL_Error_Concentration!$I:$I,Q3_SQL_Error_Concentration!$A:$A,A4356,Q3_SQL_Error_Concentration!$E:$E,B4356,Q3_SQL_Error_Concentration!$F:$F,C4356))</f>
        <v/>
      </c>
      <c r="H4356" s="5" t="str">
        <f t="shared" si="409"/>
        <v/>
      </c>
      <c r="I4356" s="5">
        <f>IF(D4356&gt;=Q3_Validation!$C$2,1,0)</f>
        <v>1</v>
      </c>
      <c r="J4356" s="8">
        <f t="shared" si="410"/>
        <v>1.9008494638629718</v>
      </c>
      <c r="K4356" s="5" t="str">
        <f t="shared" si="411"/>
        <v>normal</v>
      </c>
      <c r="L4356" s="5">
        <f t="shared" si="412"/>
        <v>7</v>
      </c>
      <c r="M4356" s="5">
        <f t="shared" si="413"/>
        <v>0</v>
      </c>
    </row>
    <row r="4357" spans="1:13">
      <c r="A4357" s="5">
        <v>5912</v>
      </c>
      <c r="B4357" s="5">
        <v>18</v>
      </c>
      <c r="C4357" s="5" t="s">
        <v>63</v>
      </c>
      <c r="D4357" s="5">
        <v>9590</v>
      </c>
      <c r="E4357" s="5">
        <v>163</v>
      </c>
      <c r="F4357" s="8">
        <f t="shared" si="408"/>
        <v>1.6996871741397288</v>
      </c>
      <c r="G4357" s="5" t="str">
        <f>IF(COUNTIFS(Q3_SQL_Error_Concentration!$A:$A,A4357,Q3_SQL_Error_Concentration!$E:$E,B4357,Q3_SQL_Error_Concentration!$F:$F,C4357)=0,"",SUMIFS(Q3_SQL_Error_Concentration!$I:$I,Q3_SQL_Error_Concentration!$A:$A,A4357,Q3_SQL_Error_Concentration!$E:$E,B4357,Q3_SQL_Error_Concentration!$F:$F,C4357))</f>
        <v/>
      </c>
      <c r="H4357" s="5" t="str">
        <f t="shared" si="409"/>
        <v/>
      </c>
      <c r="I4357" s="5">
        <f>IF(D4357&gt;=Q3_Validation!$C$2,1,0)</f>
        <v>1</v>
      </c>
      <c r="J4357" s="8">
        <f t="shared" si="410"/>
        <v>1.6996871741397288</v>
      </c>
      <c r="K4357" s="5" t="str">
        <f t="shared" si="411"/>
        <v>normal</v>
      </c>
      <c r="L4357" s="5">
        <f t="shared" si="412"/>
        <v>7</v>
      </c>
      <c r="M4357" s="5">
        <f t="shared" si="413"/>
        <v>0</v>
      </c>
    </row>
    <row r="4358" spans="1:13">
      <c r="A4358" s="5">
        <v>5912</v>
      </c>
      <c r="B4358" s="5">
        <v>18</v>
      </c>
      <c r="C4358" s="5" t="s">
        <v>64</v>
      </c>
      <c r="D4358" s="5">
        <v>1</v>
      </c>
      <c r="E4358" s="5">
        <v>0</v>
      </c>
      <c r="F4358" s="8">
        <f t="shared" si="408"/>
        <v>0</v>
      </c>
      <c r="G4358" s="5" t="str">
        <f>IF(COUNTIFS(Q3_SQL_Error_Concentration!$A:$A,A4358,Q3_SQL_Error_Concentration!$E:$E,B4358,Q3_SQL_Error_Concentration!$F:$F,C4358)=0,"",SUMIFS(Q3_SQL_Error_Concentration!$I:$I,Q3_SQL_Error_Concentration!$A:$A,A4358,Q3_SQL_Error_Concentration!$E:$E,B4358,Q3_SQL_Error_Concentration!$F:$F,C4358))</f>
        <v/>
      </c>
      <c r="H4358" s="5" t="str">
        <f t="shared" si="409"/>
        <v/>
      </c>
      <c r="I4358" s="5">
        <f>IF(D4358&gt;=Q3_Validation!$C$2,1,0)</f>
        <v>0</v>
      </c>
      <c r="J4358" s="8" t="str">
        <f t="shared" si="410"/>
        <v/>
      </c>
      <c r="K4358" s="5" t="str">
        <f t="shared" si="411"/>
        <v>excluded</v>
      </c>
      <c r="L4358" s="5">
        <f t="shared" si="412"/>
        <v>7</v>
      </c>
      <c r="M4358" s="5">
        <f t="shared" si="413"/>
        <v>0</v>
      </c>
    </row>
    <row r="4359" spans="1:13">
      <c r="A4359" s="5">
        <v>5912</v>
      </c>
      <c r="B4359" s="5">
        <v>18</v>
      </c>
      <c r="C4359" s="5" t="s">
        <v>62</v>
      </c>
      <c r="D4359" s="5">
        <v>14546</v>
      </c>
      <c r="E4359" s="5">
        <v>234</v>
      </c>
      <c r="F4359" s="8">
        <f t="shared" si="408"/>
        <v>1.6086896741372199</v>
      </c>
      <c r="G4359" s="5" t="str">
        <f>IF(COUNTIFS(Q3_SQL_Error_Concentration!$A:$A,A4359,Q3_SQL_Error_Concentration!$E:$E,B4359,Q3_SQL_Error_Concentration!$F:$F,C4359)=0,"",SUMIFS(Q3_SQL_Error_Concentration!$I:$I,Q3_SQL_Error_Concentration!$A:$A,A4359,Q3_SQL_Error_Concentration!$E:$E,B4359,Q3_SQL_Error_Concentration!$F:$F,C4359))</f>
        <v/>
      </c>
      <c r="H4359" s="5" t="str">
        <f t="shared" si="409"/>
        <v/>
      </c>
      <c r="I4359" s="5">
        <f>IF(D4359&gt;=Q3_Validation!$C$2,1,0)</f>
        <v>1</v>
      </c>
      <c r="J4359" s="8">
        <f t="shared" si="410"/>
        <v>1.6086896741372199</v>
      </c>
      <c r="K4359" s="5" t="str">
        <f t="shared" si="411"/>
        <v>normal</v>
      </c>
      <c r="L4359" s="5">
        <f t="shared" si="412"/>
        <v>7</v>
      </c>
      <c r="M4359" s="5">
        <f t="shared" si="413"/>
        <v>0</v>
      </c>
    </row>
    <row r="4360" spans="1:13">
      <c r="A4360" s="5">
        <v>5912</v>
      </c>
      <c r="B4360" s="5">
        <v>19</v>
      </c>
      <c r="C4360" s="5" t="s">
        <v>63</v>
      </c>
      <c r="D4360" s="5">
        <v>8991</v>
      </c>
      <c r="E4360" s="5">
        <v>172</v>
      </c>
      <c r="F4360" s="8">
        <f t="shared" si="408"/>
        <v>1.9130241352463575</v>
      </c>
      <c r="G4360" s="5" t="str">
        <f>IF(COUNTIFS(Q3_SQL_Error_Concentration!$A:$A,A4360,Q3_SQL_Error_Concentration!$E:$E,B4360,Q3_SQL_Error_Concentration!$F:$F,C4360)=0,"",SUMIFS(Q3_SQL_Error_Concentration!$I:$I,Q3_SQL_Error_Concentration!$A:$A,A4360,Q3_SQL_Error_Concentration!$E:$E,B4360,Q3_SQL_Error_Concentration!$F:$F,C4360))</f>
        <v/>
      </c>
      <c r="H4360" s="5" t="str">
        <f t="shared" si="409"/>
        <v/>
      </c>
      <c r="I4360" s="5">
        <f>IF(D4360&gt;=Q3_Validation!$C$2,1,0)</f>
        <v>1</v>
      </c>
      <c r="J4360" s="8">
        <f t="shared" si="410"/>
        <v>1.9130241352463575</v>
      </c>
      <c r="K4360" s="5" t="str">
        <f t="shared" si="411"/>
        <v>normal</v>
      </c>
      <c r="L4360" s="5">
        <f t="shared" si="412"/>
        <v>7</v>
      </c>
      <c r="M4360" s="5">
        <f t="shared" si="413"/>
        <v>0</v>
      </c>
    </row>
    <row r="4361" spans="1:13">
      <c r="A4361" s="5">
        <v>5912</v>
      </c>
      <c r="B4361" s="5">
        <v>19</v>
      </c>
      <c r="C4361" s="5" t="s">
        <v>62</v>
      </c>
      <c r="D4361" s="5">
        <v>13337</v>
      </c>
      <c r="E4361" s="5">
        <v>265</v>
      </c>
      <c r="F4361" s="8">
        <f t="shared" si="408"/>
        <v>1.9869535877633651</v>
      </c>
      <c r="G4361" s="5" t="str">
        <f>IF(COUNTIFS(Q3_SQL_Error_Concentration!$A:$A,A4361,Q3_SQL_Error_Concentration!$E:$E,B4361,Q3_SQL_Error_Concentration!$F:$F,C4361)=0,"",SUMIFS(Q3_SQL_Error_Concentration!$I:$I,Q3_SQL_Error_Concentration!$A:$A,A4361,Q3_SQL_Error_Concentration!$E:$E,B4361,Q3_SQL_Error_Concentration!$F:$F,C4361))</f>
        <v/>
      </c>
      <c r="H4361" s="5" t="str">
        <f t="shared" si="409"/>
        <v/>
      </c>
      <c r="I4361" s="5">
        <f>IF(D4361&gt;=Q3_Validation!$C$2,1,0)</f>
        <v>1</v>
      </c>
      <c r="J4361" s="8">
        <f t="shared" si="410"/>
        <v>1.9869535877633651</v>
      </c>
      <c r="K4361" s="5" t="str">
        <f t="shared" si="411"/>
        <v>normal</v>
      </c>
      <c r="L4361" s="5">
        <f t="shared" si="412"/>
        <v>7</v>
      </c>
      <c r="M4361" s="5">
        <f t="shared" si="413"/>
        <v>0</v>
      </c>
    </row>
    <row r="4362" spans="1:13">
      <c r="A4362" s="5">
        <v>5912</v>
      </c>
      <c r="B4362" s="5">
        <v>20</v>
      </c>
      <c r="C4362" s="5" t="s">
        <v>63</v>
      </c>
      <c r="D4362" s="5">
        <v>8359</v>
      </c>
      <c r="E4362" s="5">
        <v>173</v>
      </c>
      <c r="F4362" s="8">
        <f t="shared" si="408"/>
        <v>2.069625553295849</v>
      </c>
      <c r="G4362" s="5" t="str">
        <f>IF(COUNTIFS(Q3_SQL_Error_Concentration!$A:$A,A4362,Q3_SQL_Error_Concentration!$E:$E,B4362,Q3_SQL_Error_Concentration!$F:$F,C4362)=0,"",SUMIFS(Q3_SQL_Error_Concentration!$I:$I,Q3_SQL_Error_Concentration!$A:$A,A4362,Q3_SQL_Error_Concentration!$E:$E,B4362,Q3_SQL_Error_Concentration!$F:$F,C4362))</f>
        <v/>
      </c>
      <c r="H4362" s="5" t="str">
        <f t="shared" si="409"/>
        <v/>
      </c>
      <c r="I4362" s="5">
        <f>IF(D4362&gt;=Q3_Validation!$C$2,1,0)</f>
        <v>1</v>
      </c>
      <c r="J4362" s="8">
        <f t="shared" si="410"/>
        <v>2.069625553295849</v>
      </c>
      <c r="K4362" s="5" t="str">
        <f t="shared" si="411"/>
        <v>normal</v>
      </c>
      <c r="L4362" s="5">
        <f t="shared" si="412"/>
        <v>7</v>
      </c>
      <c r="M4362" s="5">
        <f t="shared" si="413"/>
        <v>0</v>
      </c>
    </row>
    <row r="4363" spans="1:13">
      <c r="A4363" s="5">
        <v>5912</v>
      </c>
      <c r="B4363" s="5">
        <v>20</v>
      </c>
      <c r="C4363" s="5" t="s">
        <v>64</v>
      </c>
      <c r="D4363" s="5">
        <v>2</v>
      </c>
      <c r="E4363" s="5">
        <v>0</v>
      </c>
      <c r="F4363" s="8">
        <f t="shared" si="408"/>
        <v>0</v>
      </c>
      <c r="G4363" s="5" t="str">
        <f>IF(COUNTIFS(Q3_SQL_Error_Concentration!$A:$A,A4363,Q3_SQL_Error_Concentration!$E:$E,B4363,Q3_SQL_Error_Concentration!$F:$F,C4363)=0,"",SUMIFS(Q3_SQL_Error_Concentration!$I:$I,Q3_SQL_Error_Concentration!$A:$A,A4363,Q3_SQL_Error_Concentration!$E:$E,B4363,Q3_SQL_Error_Concentration!$F:$F,C4363))</f>
        <v/>
      </c>
      <c r="H4363" s="5" t="str">
        <f t="shared" si="409"/>
        <v/>
      </c>
      <c r="I4363" s="5">
        <f>IF(D4363&gt;=Q3_Validation!$C$2,1,0)</f>
        <v>0</v>
      </c>
      <c r="J4363" s="8" t="str">
        <f t="shared" si="410"/>
        <v/>
      </c>
      <c r="K4363" s="5" t="str">
        <f t="shared" si="411"/>
        <v>excluded</v>
      </c>
      <c r="L4363" s="5">
        <f t="shared" si="412"/>
        <v>7</v>
      </c>
      <c r="M4363" s="5">
        <f t="shared" si="413"/>
        <v>0</v>
      </c>
    </row>
    <row r="4364" spans="1:13">
      <c r="A4364" s="5">
        <v>5912</v>
      </c>
      <c r="B4364" s="5">
        <v>20</v>
      </c>
      <c r="C4364" s="5" t="s">
        <v>62</v>
      </c>
      <c r="D4364" s="5">
        <v>12304</v>
      </c>
      <c r="E4364" s="5">
        <v>269</v>
      </c>
      <c r="F4364" s="8">
        <f t="shared" si="408"/>
        <v>2.1862808842652797</v>
      </c>
      <c r="G4364" s="5">
        <f>IF(COUNTIFS(Q3_SQL_Error_Concentration!$A:$A,A4364,Q3_SQL_Error_Concentration!$E:$E,B4364,Q3_SQL_Error_Concentration!$F:$F,C4364)=0,"",SUMIFS(Q3_SQL_Error_Concentration!$I:$I,Q3_SQL_Error_Concentration!$A:$A,A4364,Q3_SQL_Error_Concentration!$E:$E,B4364,Q3_SQL_Error_Concentration!$F:$F,C4364))</f>
        <v>2.1863000000000001</v>
      </c>
      <c r="H4364" s="5" t="str">
        <f t="shared" si="409"/>
        <v>PASS</v>
      </c>
      <c r="I4364" s="5">
        <f>IF(D4364&gt;=Q3_Validation!$C$2,1,0)</f>
        <v>1</v>
      </c>
      <c r="J4364" s="8">
        <f t="shared" si="410"/>
        <v>2.1862808842652797</v>
      </c>
      <c r="K4364" s="5" t="str">
        <f t="shared" si="411"/>
        <v>high-error</v>
      </c>
      <c r="L4364" s="5">
        <f t="shared" si="412"/>
        <v>7</v>
      </c>
      <c r="M4364" s="5">
        <f t="shared" si="413"/>
        <v>1</v>
      </c>
    </row>
    <row r="4365" spans="1:13">
      <c r="A4365" s="5">
        <v>5912</v>
      </c>
      <c r="B4365" s="5">
        <v>21</v>
      </c>
      <c r="C4365" s="5" t="s">
        <v>63</v>
      </c>
      <c r="D4365" s="5">
        <v>7497</v>
      </c>
      <c r="E4365" s="5">
        <v>143</v>
      </c>
      <c r="F4365" s="8">
        <f t="shared" si="408"/>
        <v>1.9074296385220755</v>
      </c>
      <c r="G4365" s="5" t="str">
        <f>IF(COUNTIFS(Q3_SQL_Error_Concentration!$A:$A,A4365,Q3_SQL_Error_Concentration!$E:$E,B4365,Q3_SQL_Error_Concentration!$F:$F,C4365)=0,"",SUMIFS(Q3_SQL_Error_Concentration!$I:$I,Q3_SQL_Error_Concentration!$A:$A,A4365,Q3_SQL_Error_Concentration!$E:$E,B4365,Q3_SQL_Error_Concentration!$F:$F,C4365))</f>
        <v/>
      </c>
      <c r="H4365" s="5" t="str">
        <f t="shared" si="409"/>
        <v/>
      </c>
      <c r="I4365" s="5">
        <f>IF(D4365&gt;=Q3_Validation!$C$2,1,0)</f>
        <v>1</v>
      </c>
      <c r="J4365" s="8">
        <f t="shared" si="410"/>
        <v>1.9074296385220755</v>
      </c>
      <c r="K4365" s="5" t="str">
        <f t="shared" si="411"/>
        <v>normal</v>
      </c>
      <c r="L4365" s="5">
        <f t="shared" si="412"/>
        <v>7</v>
      </c>
      <c r="M4365" s="5">
        <f t="shared" si="413"/>
        <v>0</v>
      </c>
    </row>
    <row r="4366" spans="1:13">
      <c r="A4366" s="5">
        <v>5912</v>
      </c>
      <c r="B4366" s="5">
        <v>21</v>
      </c>
      <c r="C4366" s="5" t="s">
        <v>64</v>
      </c>
      <c r="D4366" s="5">
        <v>1</v>
      </c>
      <c r="E4366" s="5">
        <v>0</v>
      </c>
      <c r="F4366" s="8">
        <f t="shared" si="408"/>
        <v>0</v>
      </c>
      <c r="G4366" s="5" t="str">
        <f>IF(COUNTIFS(Q3_SQL_Error_Concentration!$A:$A,A4366,Q3_SQL_Error_Concentration!$E:$E,B4366,Q3_SQL_Error_Concentration!$F:$F,C4366)=0,"",SUMIFS(Q3_SQL_Error_Concentration!$I:$I,Q3_SQL_Error_Concentration!$A:$A,A4366,Q3_SQL_Error_Concentration!$E:$E,B4366,Q3_SQL_Error_Concentration!$F:$F,C4366))</f>
        <v/>
      </c>
      <c r="H4366" s="5" t="str">
        <f t="shared" si="409"/>
        <v/>
      </c>
      <c r="I4366" s="5">
        <f>IF(D4366&gt;=Q3_Validation!$C$2,1,0)</f>
        <v>0</v>
      </c>
      <c r="J4366" s="8" t="str">
        <f t="shared" si="410"/>
        <v/>
      </c>
      <c r="K4366" s="5" t="str">
        <f t="shared" si="411"/>
        <v>excluded</v>
      </c>
      <c r="L4366" s="5">
        <f t="shared" si="412"/>
        <v>7</v>
      </c>
      <c r="M4366" s="5">
        <f t="shared" si="413"/>
        <v>0</v>
      </c>
    </row>
    <row r="4367" spans="1:13">
      <c r="A4367" s="5">
        <v>5912</v>
      </c>
      <c r="B4367" s="5">
        <v>21</v>
      </c>
      <c r="C4367" s="5" t="s">
        <v>62</v>
      </c>
      <c r="D4367" s="5">
        <v>10143</v>
      </c>
      <c r="E4367" s="5">
        <v>171</v>
      </c>
      <c r="F4367" s="8">
        <f t="shared" si="408"/>
        <v>1.6858917480035494</v>
      </c>
      <c r="G4367" s="5" t="str">
        <f>IF(COUNTIFS(Q3_SQL_Error_Concentration!$A:$A,A4367,Q3_SQL_Error_Concentration!$E:$E,B4367,Q3_SQL_Error_Concentration!$F:$F,C4367)=0,"",SUMIFS(Q3_SQL_Error_Concentration!$I:$I,Q3_SQL_Error_Concentration!$A:$A,A4367,Q3_SQL_Error_Concentration!$E:$E,B4367,Q3_SQL_Error_Concentration!$F:$F,C4367))</f>
        <v/>
      </c>
      <c r="H4367" s="5" t="str">
        <f t="shared" si="409"/>
        <v/>
      </c>
      <c r="I4367" s="5">
        <f>IF(D4367&gt;=Q3_Validation!$C$2,1,0)</f>
        <v>1</v>
      </c>
      <c r="J4367" s="8">
        <f t="shared" si="410"/>
        <v>1.6858917480035494</v>
      </c>
      <c r="K4367" s="5" t="str">
        <f t="shared" si="411"/>
        <v>normal</v>
      </c>
      <c r="L4367" s="5">
        <f t="shared" si="412"/>
        <v>7</v>
      </c>
      <c r="M4367" s="5">
        <f t="shared" si="413"/>
        <v>0</v>
      </c>
    </row>
    <row r="4368" spans="1:13">
      <c r="A4368" s="5">
        <v>5912</v>
      </c>
      <c r="B4368" s="5">
        <v>22</v>
      </c>
      <c r="C4368" s="5" t="s">
        <v>63</v>
      </c>
      <c r="D4368" s="5">
        <v>7555</v>
      </c>
      <c r="E4368" s="5">
        <v>134</v>
      </c>
      <c r="F4368" s="8">
        <f t="shared" si="408"/>
        <v>1.7736598279285241</v>
      </c>
      <c r="G4368" s="5" t="str">
        <f>IF(COUNTIFS(Q3_SQL_Error_Concentration!$A:$A,A4368,Q3_SQL_Error_Concentration!$E:$E,B4368,Q3_SQL_Error_Concentration!$F:$F,C4368)=0,"",SUMIFS(Q3_SQL_Error_Concentration!$I:$I,Q3_SQL_Error_Concentration!$A:$A,A4368,Q3_SQL_Error_Concentration!$E:$E,B4368,Q3_SQL_Error_Concentration!$F:$F,C4368))</f>
        <v/>
      </c>
      <c r="H4368" s="5" t="str">
        <f t="shared" si="409"/>
        <v/>
      </c>
      <c r="I4368" s="5">
        <f>IF(D4368&gt;=Q3_Validation!$C$2,1,0)</f>
        <v>1</v>
      </c>
      <c r="J4368" s="8">
        <f t="shared" si="410"/>
        <v>1.7736598279285241</v>
      </c>
      <c r="K4368" s="5" t="str">
        <f t="shared" si="411"/>
        <v>normal</v>
      </c>
      <c r="L4368" s="5">
        <f t="shared" si="412"/>
        <v>7</v>
      </c>
      <c r="M4368" s="5">
        <f t="shared" si="413"/>
        <v>0</v>
      </c>
    </row>
    <row r="4369" spans="1:13">
      <c r="A4369" s="5">
        <v>5912</v>
      </c>
      <c r="B4369" s="5">
        <v>22</v>
      </c>
      <c r="C4369" s="5" t="s">
        <v>62</v>
      </c>
      <c r="D4369" s="5">
        <v>11399</v>
      </c>
      <c r="E4369" s="5">
        <v>206</v>
      </c>
      <c r="F4369" s="8">
        <f t="shared" si="408"/>
        <v>1.8071760680761471</v>
      </c>
      <c r="G4369" s="5" t="str">
        <f>IF(COUNTIFS(Q3_SQL_Error_Concentration!$A:$A,A4369,Q3_SQL_Error_Concentration!$E:$E,B4369,Q3_SQL_Error_Concentration!$F:$F,C4369)=0,"",SUMIFS(Q3_SQL_Error_Concentration!$I:$I,Q3_SQL_Error_Concentration!$A:$A,A4369,Q3_SQL_Error_Concentration!$E:$E,B4369,Q3_SQL_Error_Concentration!$F:$F,C4369))</f>
        <v/>
      </c>
      <c r="H4369" s="5" t="str">
        <f t="shared" si="409"/>
        <v/>
      </c>
      <c r="I4369" s="5">
        <f>IF(D4369&gt;=Q3_Validation!$C$2,1,0)</f>
        <v>1</v>
      </c>
      <c r="J4369" s="8">
        <f t="shared" si="410"/>
        <v>1.8071760680761471</v>
      </c>
      <c r="K4369" s="5" t="str">
        <f t="shared" si="411"/>
        <v>normal</v>
      </c>
      <c r="L4369" s="5">
        <f t="shared" si="412"/>
        <v>7</v>
      </c>
      <c r="M4369" s="5">
        <f t="shared" si="413"/>
        <v>0</v>
      </c>
    </row>
    <row r="4370" spans="1:13">
      <c r="A4370" s="5">
        <v>5912</v>
      </c>
      <c r="B4370" s="5">
        <v>23</v>
      </c>
      <c r="C4370" s="5" t="s">
        <v>63</v>
      </c>
      <c r="D4370" s="5">
        <v>3934</v>
      </c>
      <c r="E4370" s="5">
        <v>86</v>
      </c>
      <c r="F4370" s="8">
        <f t="shared" si="408"/>
        <v>2.1860701576004069</v>
      </c>
      <c r="G4370" s="5">
        <f>IF(COUNTIFS(Q3_SQL_Error_Concentration!$A:$A,A4370,Q3_SQL_Error_Concentration!$E:$E,B4370,Q3_SQL_Error_Concentration!$F:$F,C4370)=0,"",SUMIFS(Q3_SQL_Error_Concentration!$I:$I,Q3_SQL_Error_Concentration!$A:$A,A4370,Q3_SQL_Error_Concentration!$E:$E,B4370,Q3_SQL_Error_Concentration!$F:$F,C4370))</f>
        <v>2.1861000000000002</v>
      </c>
      <c r="H4370" s="5" t="str">
        <f t="shared" si="409"/>
        <v>PASS</v>
      </c>
      <c r="I4370" s="5">
        <f>IF(D4370&gt;=Q3_Validation!$C$2,1,0)</f>
        <v>1</v>
      </c>
      <c r="J4370" s="8">
        <f t="shared" si="410"/>
        <v>2.1860701576004069</v>
      </c>
      <c r="K4370" s="5" t="str">
        <f t="shared" si="411"/>
        <v>high-error</v>
      </c>
      <c r="L4370" s="5">
        <f t="shared" si="412"/>
        <v>7</v>
      </c>
      <c r="M4370" s="5">
        <f t="shared" si="413"/>
        <v>1</v>
      </c>
    </row>
    <row r="4371" spans="1:13">
      <c r="A4371" s="5">
        <v>5912</v>
      </c>
      <c r="B4371" s="5">
        <v>23</v>
      </c>
      <c r="C4371" s="5" t="s">
        <v>62</v>
      </c>
      <c r="D4371" s="5">
        <v>4596</v>
      </c>
      <c r="E4371" s="5">
        <v>109</v>
      </c>
      <c r="F4371" s="8">
        <f t="shared" si="408"/>
        <v>2.3716275021758051</v>
      </c>
      <c r="G4371" s="5">
        <f>IF(COUNTIFS(Q3_SQL_Error_Concentration!$A:$A,A4371,Q3_SQL_Error_Concentration!$E:$E,B4371,Q3_SQL_Error_Concentration!$F:$F,C4371)=0,"",SUMIFS(Q3_SQL_Error_Concentration!$I:$I,Q3_SQL_Error_Concentration!$A:$A,A4371,Q3_SQL_Error_Concentration!$E:$E,B4371,Q3_SQL_Error_Concentration!$F:$F,C4371))</f>
        <v>2.3715999999999999</v>
      </c>
      <c r="H4371" s="5" t="str">
        <f t="shared" si="409"/>
        <v>PASS</v>
      </c>
      <c r="I4371" s="5">
        <f>IF(D4371&gt;=Q3_Validation!$C$2,1,0)</f>
        <v>1</v>
      </c>
      <c r="J4371" s="8">
        <f t="shared" si="410"/>
        <v>2.3716275021758051</v>
      </c>
      <c r="K4371" s="5" t="str">
        <f t="shared" si="411"/>
        <v>high-error</v>
      </c>
      <c r="L4371" s="5">
        <f t="shared" si="412"/>
        <v>7</v>
      </c>
      <c r="M4371" s="5">
        <f t="shared" si="413"/>
        <v>1</v>
      </c>
    </row>
    <row r="4372" spans="1:13">
      <c r="A4372" s="5">
        <v>5921</v>
      </c>
      <c r="B4372" s="5">
        <v>0</v>
      </c>
      <c r="C4372" s="5" t="s">
        <v>63</v>
      </c>
      <c r="D4372" s="5">
        <v>473</v>
      </c>
      <c r="E4372" s="5">
        <v>7</v>
      </c>
      <c r="F4372" s="8">
        <f t="shared" si="408"/>
        <v>1.4799154334038056</v>
      </c>
      <c r="G4372" s="5" t="str">
        <f>IF(COUNTIFS(Q3_SQL_Error_Concentration!$A:$A,A4372,Q3_SQL_Error_Concentration!$E:$E,B4372,Q3_SQL_Error_Concentration!$F:$F,C4372)=0,"",SUMIFS(Q3_SQL_Error_Concentration!$I:$I,Q3_SQL_Error_Concentration!$A:$A,A4372,Q3_SQL_Error_Concentration!$E:$E,B4372,Q3_SQL_Error_Concentration!$F:$F,C4372))</f>
        <v/>
      </c>
      <c r="H4372" s="5" t="str">
        <f t="shared" si="409"/>
        <v/>
      </c>
      <c r="I4372" s="5">
        <f>IF(D4372&gt;=Q3_Validation!$C$2,1,0)</f>
        <v>0</v>
      </c>
      <c r="J4372" s="8" t="str">
        <f t="shared" si="410"/>
        <v/>
      </c>
      <c r="K4372" s="5" t="str">
        <f t="shared" si="411"/>
        <v>excluded</v>
      </c>
      <c r="L4372" s="5">
        <f t="shared" si="412"/>
        <v>1</v>
      </c>
      <c r="M4372" s="5">
        <f t="shared" si="413"/>
        <v>0</v>
      </c>
    </row>
    <row r="4373" spans="1:13">
      <c r="A4373" s="5">
        <v>5921</v>
      </c>
      <c r="B4373" s="5">
        <v>0</v>
      </c>
      <c r="C4373" s="5" t="s">
        <v>62</v>
      </c>
      <c r="D4373" s="5">
        <v>1026</v>
      </c>
      <c r="E4373" s="5">
        <v>23</v>
      </c>
      <c r="F4373" s="8">
        <f t="shared" si="408"/>
        <v>2.2417153996101367</v>
      </c>
      <c r="G4373" s="5" t="str">
        <f>IF(COUNTIFS(Q3_SQL_Error_Concentration!$A:$A,A4373,Q3_SQL_Error_Concentration!$E:$E,B4373,Q3_SQL_Error_Concentration!$F:$F,C4373)=0,"",SUMIFS(Q3_SQL_Error_Concentration!$I:$I,Q3_SQL_Error_Concentration!$A:$A,A4373,Q3_SQL_Error_Concentration!$E:$E,B4373,Q3_SQL_Error_Concentration!$F:$F,C4373))</f>
        <v/>
      </c>
      <c r="H4373" s="5" t="str">
        <f t="shared" si="409"/>
        <v/>
      </c>
      <c r="I4373" s="5">
        <f>IF(D4373&gt;=Q3_Validation!$C$2,1,0)</f>
        <v>1</v>
      </c>
      <c r="J4373" s="8">
        <f t="shared" si="410"/>
        <v>2.2417153996101367</v>
      </c>
      <c r="K4373" s="5" t="str">
        <f t="shared" si="411"/>
        <v>high-error</v>
      </c>
      <c r="L4373" s="5">
        <f t="shared" si="412"/>
        <v>1</v>
      </c>
      <c r="M4373" s="5">
        <f t="shared" si="413"/>
        <v>0</v>
      </c>
    </row>
    <row r="4374" spans="1:13">
      <c r="A4374" s="5">
        <v>5921</v>
      </c>
      <c r="B4374" s="5">
        <v>1</v>
      </c>
      <c r="C4374" s="5" t="s">
        <v>63</v>
      </c>
      <c r="D4374" s="5">
        <v>561</v>
      </c>
      <c r="E4374" s="5">
        <v>3</v>
      </c>
      <c r="F4374" s="8">
        <f t="shared" si="408"/>
        <v>0.53475935828877008</v>
      </c>
      <c r="G4374" s="5" t="str">
        <f>IF(COUNTIFS(Q3_SQL_Error_Concentration!$A:$A,A4374,Q3_SQL_Error_Concentration!$E:$E,B4374,Q3_SQL_Error_Concentration!$F:$F,C4374)=0,"",SUMIFS(Q3_SQL_Error_Concentration!$I:$I,Q3_SQL_Error_Concentration!$A:$A,A4374,Q3_SQL_Error_Concentration!$E:$E,B4374,Q3_SQL_Error_Concentration!$F:$F,C4374))</f>
        <v/>
      </c>
      <c r="H4374" s="5" t="str">
        <f t="shared" si="409"/>
        <v/>
      </c>
      <c r="I4374" s="5">
        <f>IF(D4374&gt;=Q3_Validation!$C$2,1,0)</f>
        <v>0</v>
      </c>
      <c r="J4374" s="8" t="str">
        <f t="shared" si="410"/>
        <v/>
      </c>
      <c r="K4374" s="5" t="str">
        <f t="shared" si="411"/>
        <v>excluded</v>
      </c>
      <c r="L4374" s="5">
        <f t="shared" si="412"/>
        <v>1</v>
      </c>
      <c r="M4374" s="5">
        <f t="shared" si="413"/>
        <v>0</v>
      </c>
    </row>
    <row r="4375" spans="1:13">
      <c r="A4375" s="5">
        <v>5921</v>
      </c>
      <c r="B4375" s="5">
        <v>1</v>
      </c>
      <c r="C4375" s="5" t="s">
        <v>62</v>
      </c>
      <c r="D4375" s="5">
        <v>633</v>
      </c>
      <c r="E4375" s="5">
        <v>8</v>
      </c>
      <c r="F4375" s="8">
        <f t="shared" si="408"/>
        <v>1.2638230647709321</v>
      </c>
      <c r="G4375" s="5" t="str">
        <f>IF(COUNTIFS(Q3_SQL_Error_Concentration!$A:$A,A4375,Q3_SQL_Error_Concentration!$E:$E,B4375,Q3_SQL_Error_Concentration!$F:$F,C4375)=0,"",SUMIFS(Q3_SQL_Error_Concentration!$I:$I,Q3_SQL_Error_Concentration!$A:$A,A4375,Q3_SQL_Error_Concentration!$E:$E,B4375,Q3_SQL_Error_Concentration!$F:$F,C4375))</f>
        <v/>
      </c>
      <c r="H4375" s="5" t="str">
        <f t="shared" si="409"/>
        <v/>
      </c>
      <c r="I4375" s="5">
        <f>IF(D4375&gt;=Q3_Validation!$C$2,1,0)</f>
        <v>1</v>
      </c>
      <c r="J4375" s="8">
        <f t="shared" si="410"/>
        <v>1.2638230647709321</v>
      </c>
      <c r="K4375" s="5" t="str">
        <f t="shared" si="411"/>
        <v>normal</v>
      </c>
      <c r="L4375" s="5">
        <f t="shared" si="412"/>
        <v>1</v>
      </c>
      <c r="M4375" s="5">
        <f t="shared" si="413"/>
        <v>0</v>
      </c>
    </row>
    <row r="4376" spans="1:13">
      <c r="A4376" s="5">
        <v>5921</v>
      </c>
      <c r="B4376" s="5">
        <v>2</v>
      </c>
      <c r="C4376" s="5" t="s">
        <v>63</v>
      </c>
      <c r="D4376" s="5">
        <v>250</v>
      </c>
      <c r="E4376" s="5">
        <v>3</v>
      </c>
      <c r="F4376" s="8">
        <f t="shared" si="408"/>
        <v>1.2</v>
      </c>
      <c r="G4376" s="5" t="str">
        <f>IF(COUNTIFS(Q3_SQL_Error_Concentration!$A:$A,A4376,Q3_SQL_Error_Concentration!$E:$E,B4376,Q3_SQL_Error_Concentration!$F:$F,C4376)=0,"",SUMIFS(Q3_SQL_Error_Concentration!$I:$I,Q3_SQL_Error_Concentration!$A:$A,A4376,Q3_SQL_Error_Concentration!$E:$E,B4376,Q3_SQL_Error_Concentration!$F:$F,C4376))</f>
        <v/>
      </c>
      <c r="H4376" s="5" t="str">
        <f t="shared" si="409"/>
        <v/>
      </c>
      <c r="I4376" s="5">
        <f>IF(D4376&gt;=Q3_Validation!$C$2,1,0)</f>
        <v>0</v>
      </c>
      <c r="J4376" s="8" t="str">
        <f t="shared" si="410"/>
        <v/>
      </c>
      <c r="K4376" s="5" t="str">
        <f t="shared" si="411"/>
        <v>excluded</v>
      </c>
      <c r="L4376" s="5">
        <f t="shared" si="412"/>
        <v>1</v>
      </c>
      <c r="M4376" s="5">
        <f t="shared" si="413"/>
        <v>0</v>
      </c>
    </row>
    <row r="4377" spans="1:13">
      <c r="A4377" s="5">
        <v>5921</v>
      </c>
      <c r="B4377" s="5">
        <v>2</v>
      </c>
      <c r="C4377" s="5" t="s">
        <v>62</v>
      </c>
      <c r="D4377" s="5">
        <v>353</v>
      </c>
      <c r="E4377" s="5">
        <v>4</v>
      </c>
      <c r="F4377" s="8">
        <f t="shared" si="408"/>
        <v>1.1331444759206799</v>
      </c>
      <c r="G4377" s="5" t="str">
        <f>IF(COUNTIFS(Q3_SQL_Error_Concentration!$A:$A,A4377,Q3_SQL_Error_Concentration!$E:$E,B4377,Q3_SQL_Error_Concentration!$F:$F,C4377)=0,"",SUMIFS(Q3_SQL_Error_Concentration!$I:$I,Q3_SQL_Error_Concentration!$A:$A,A4377,Q3_SQL_Error_Concentration!$E:$E,B4377,Q3_SQL_Error_Concentration!$F:$F,C4377))</f>
        <v/>
      </c>
      <c r="H4377" s="5" t="str">
        <f t="shared" si="409"/>
        <v/>
      </c>
      <c r="I4377" s="5">
        <f>IF(D4377&gt;=Q3_Validation!$C$2,1,0)</f>
        <v>0</v>
      </c>
      <c r="J4377" s="8" t="str">
        <f t="shared" si="410"/>
        <v/>
      </c>
      <c r="K4377" s="5" t="str">
        <f t="shared" si="411"/>
        <v>excluded</v>
      </c>
      <c r="L4377" s="5">
        <f t="shared" si="412"/>
        <v>1</v>
      </c>
      <c r="M4377" s="5">
        <f t="shared" si="413"/>
        <v>0</v>
      </c>
    </row>
    <row r="4378" spans="1:13">
      <c r="A4378" s="5">
        <v>5921</v>
      </c>
      <c r="B4378" s="5">
        <v>3</v>
      </c>
      <c r="C4378" s="5" t="s">
        <v>63</v>
      </c>
      <c r="D4378" s="5">
        <v>831</v>
      </c>
      <c r="E4378" s="5">
        <v>4</v>
      </c>
      <c r="F4378" s="8">
        <f t="shared" si="408"/>
        <v>0.48134777376654631</v>
      </c>
      <c r="G4378" s="5" t="str">
        <f>IF(COUNTIFS(Q3_SQL_Error_Concentration!$A:$A,A4378,Q3_SQL_Error_Concentration!$E:$E,B4378,Q3_SQL_Error_Concentration!$F:$F,C4378)=0,"",SUMIFS(Q3_SQL_Error_Concentration!$I:$I,Q3_SQL_Error_Concentration!$A:$A,A4378,Q3_SQL_Error_Concentration!$E:$E,B4378,Q3_SQL_Error_Concentration!$F:$F,C4378))</f>
        <v/>
      </c>
      <c r="H4378" s="5" t="str">
        <f t="shared" si="409"/>
        <v/>
      </c>
      <c r="I4378" s="5">
        <f>IF(D4378&gt;=Q3_Validation!$C$2,1,0)</f>
        <v>1</v>
      </c>
      <c r="J4378" s="8">
        <f t="shared" si="410"/>
        <v>0.48134777376654631</v>
      </c>
      <c r="K4378" s="5" t="str">
        <f t="shared" si="411"/>
        <v>normal</v>
      </c>
      <c r="L4378" s="5">
        <f t="shared" si="412"/>
        <v>1</v>
      </c>
      <c r="M4378" s="5">
        <f t="shared" si="413"/>
        <v>0</v>
      </c>
    </row>
    <row r="4379" spans="1:13">
      <c r="A4379" s="5">
        <v>5921</v>
      </c>
      <c r="B4379" s="5">
        <v>3</v>
      </c>
      <c r="C4379" s="5" t="s">
        <v>62</v>
      </c>
      <c r="D4379" s="5">
        <v>1273</v>
      </c>
      <c r="E4379" s="5">
        <v>13</v>
      </c>
      <c r="F4379" s="8">
        <f t="shared" si="408"/>
        <v>1.0212097407698351</v>
      </c>
      <c r="G4379" s="5" t="str">
        <f>IF(COUNTIFS(Q3_SQL_Error_Concentration!$A:$A,A4379,Q3_SQL_Error_Concentration!$E:$E,B4379,Q3_SQL_Error_Concentration!$F:$F,C4379)=0,"",SUMIFS(Q3_SQL_Error_Concentration!$I:$I,Q3_SQL_Error_Concentration!$A:$A,A4379,Q3_SQL_Error_Concentration!$E:$E,B4379,Q3_SQL_Error_Concentration!$F:$F,C4379))</f>
        <v/>
      </c>
      <c r="H4379" s="5" t="str">
        <f t="shared" si="409"/>
        <v/>
      </c>
      <c r="I4379" s="5">
        <f>IF(D4379&gt;=Q3_Validation!$C$2,1,0)</f>
        <v>1</v>
      </c>
      <c r="J4379" s="8">
        <f t="shared" si="410"/>
        <v>1.0212097407698351</v>
      </c>
      <c r="K4379" s="5" t="str">
        <f t="shared" si="411"/>
        <v>normal</v>
      </c>
      <c r="L4379" s="5">
        <f t="shared" si="412"/>
        <v>1</v>
      </c>
      <c r="M4379" s="5">
        <f t="shared" si="413"/>
        <v>0</v>
      </c>
    </row>
    <row r="4380" spans="1:13">
      <c r="A4380" s="5">
        <v>5921</v>
      </c>
      <c r="B4380" s="5">
        <v>4</v>
      </c>
      <c r="C4380" s="5" t="s">
        <v>63</v>
      </c>
      <c r="D4380" s="5">
        <v>158</v>
      </c>
      <c r="E4380" s="5">
        <v>0</v>
      </c>
      <c r="F4380" s="8">
        <f t="shared" si="408"/>
        <v>0</v>
      </c>
      <c r="G4380" s="5" t="str">
        <f>IF(COUNTIFS(Q3_SQL_Error_Concentration!$A:$A,A4380,Q3_SQL_Error_Concentration!$E:$E,B4380,Q3_SQL_Error_Concentration!$F:$F,C4380)=0,"",SUMIFS(Q3_SQL_Error_Concentration!$I:$I,Q3_SQL_Error_Concentration!$A:$A,A4380,Q3_SQL_Error_Concentration!$E:$E,B4380,Q3_SQL_Error_Concentration!$F:$F,C4380))</f>
        <v/>
      </c>
      <c r="H4380" s="5" t="str">
        <f t="shared" si="409"/>
        <v/>
      </c>
      <c r="I4380" s="5">
        <f>IF(D4380&gt;=Q3_Validation!$C$2,1,0)</f>
        <v>0</v>
      </c>
      <c r="J4380" s="8" t="str">
        <f t="shared" si="410"/>
        <v/>
      </c>
      <c r="K4380" s="5" t="str">
        <f t="shared" si="411"/>
        <v>excluded</v>
      </c>
      <c r="L4380" s="5">
        <f t="shared" si="412"/>
        <v>1</v>
      </c>
      <c r="M4380" s="5">
        <f t="shared" si="413"/>
        <v>0</v>
      </c>
    </row>
    <row r="4381" spans="1:13">
      <c r="A4381" s="5">
        <v>5921</v>
      </c>
      <c r="B4381" s="5">
        <v>4</v>
      </c>
      <c r="C4381" s="5" t="s">
        <v>62</v>
      </c>
      <c r="D4381" s="5">
        <v>261</v>
      </c>
      <c r="E4381" s="5">
        <v>3</v>
      </c>
      <c r="F4381" s="8">
        <f t="shared" si="408"/>
        <v>1.1494252873563218</v>
      </c>
      <c r="G4381" s="5" t="str">
        <f>IF(COUNTIFS(Q3_SQL_Error_Concentration!$A:$A,A4381,Q3_SQL_Error_Concentration!$E:$E,B4381,Q3_SQL_Error_Concentration!$F:$F,C4381)=0,"",SUMIFS(Q3_SQL_Error_Concentration!$I:$I,Q3_SQL_Error_Concentration!$A:$A,A4381,Q3_SQL_Error_Concentration!$E:$E,B4381,Q3_SQL_Error_Concentration!$F:$F,C4381))</f>
        <v/>
      </c>
      <c r="H4381" s="5" t="str">
        <f t="shared" si="409"/>
        <v/>
      </c>
      <c r="I4381" s="5">
        <f>IF(D4381&gt;=Q3_Validation!$C$2,1,0)</f>
        <v>0</v>
      </c>
      <c r="J4381" s="8" t="str">
        <f t="shared" si="410"/>
        <v/>
      </c>
      <c r="K4381" s="5" t="str">
        <f t="shared" si="411"/>
        <v>excluded</v>
      </c>
      <c r="L4381" s="5">
        <f t="shared" si="412"/>
        <v>1</v>
      </c>
      <c r="M4381" s="5">
        <f t="shared" si="413"/>
        <v>0</v>
      </c>
    </row>
    <row r="4382" spans="1:13">
      <c r="A4382" s="5">
        <v>5921</v>
      </c>
      <c r="B4382" s="5">
        <v>5</v>
      </c>
      <c r="C4382" s="5" t="s">
        <v>63</v>
      </c>
      <c r="D4382" s="5">
        <v>1027</v>
      </c>
      <c r="E4382" s="5">
        <v>4</v>
      </c>
      <c r="F4382" s="8">
        <f t="shared" si="408"/>
        <v>0.38948393378773127</v>
      </c>
      <c r="G4382" s="5" t="str">
        <f>IF(COUNTIFS(Q3_SQL_Error_Concentration!$A:$A,A4382,Q3_SQL_Error_Concentration!$E:$E,B4382,Q3_SQL_Error_Concentration!$F:$F,C4382)=0,"",SUMIFS(Q3_SQL_Error_Concentration!$I:$I,Q3_SQL_Error_Concentration!$A:$A,A4382,Q3_SQL_Error_Concentration!$E:$E,B4382,Q3_SQL_Error_Concentration!$F:$F,C4382))</f>
        <v/>
      </c>
      <c r="H4382" s="5" t="str">
        <f t="shared" si="409"/>
        <v/>
      </c>
      <c r="I4382" s="5">
        <f>IF(D4382&gt;=Q3_Validation!$C$2,1,0)</f>
        <v>1</v>
      </c>
      <c r="J4382" s="8">
        <f t="shared" si="410"/>
        <v>0.38948393378773127</v>
      </c>
      <c r="K4382" s="5" t="str">
        <f t="shared" si="411"/>
        <v>normal</v>
      </c>
      <c r="L4382" s="5">
        <f t="shared" si="412"/>
        <v>1</v>
      </c>
      <c r="M4382" s="5">
        <f t="shared" si="413"/>
        <v>0</v>
      </c>
    </row>
    <row r="4383" spans="1:13">
      <c r="A4383" s="5">
        <v>5921</v>
      </c>
      <c r="B4383" s="5">
        <v>5</v>
      </c>
      <c r="C4383" s="5" t="s">
        <v>62</v>
      </c>
      <c r="D4383" s="5">
        <v>1355</v>
      </c>
      <c r="E4383" s="5">
        <v>13</v>
      </c>
      <c r="F4383" s="8">
        <f t="shared" si="408"/>
        <v>0.95940959409594095</v>
      </c>
      <c r="G4383" s="5" t="str">
        <f>IF(COUNTIFS(Q3_SQL_Error_Concentration!$A:$A,A4383,Q3_SQL_Error_Concentration!$E:$E,B4383,Q3_SQL_Error_Concentration!$F:$F,C4383)=0,"",SUMIFS(Q3_SQL_Error_Concentration!$I:$I,Q3_SQL_Error_Concentration!$A:$A,A4383,Q3_SQL_Error_Concentration!$E:$E,B4383,Q3_SQL_Error_Concentration!$F:$F,C4383))</f>
        <v/>
      </c>
      <c r="H4383" s="5" t="str">
        <f t="shared" si="409"/>
        <v/>
      </c>
      <c r="I4383" s="5">
        <f>IF(D4383&gt;=Q3_Validation!$C$2,1,0)</f>
        <v>1</v>
      </c>
      <c r="J4383" s="8">
        <f t="shared" si="410"/>
        <v>0.95940959409594095</v>
      </c>
      <c r="K4383" s="5" t="str">
        <f t="shared" si="411"/>
        <v>normal</v>
      </c>
      <c r="L4383" s="5">
        <f t="shared" si="412"/>
        <v>1</v>
      </c>
      <c r="M4383" s="5">
        <f t="shared" si="413"/>
        <v>0</v>
      </c>
    </row>
    <row r="4384" spans="1:13">
      <c r="A4384" s="5">
        <v>5921</v>
      </c>
      <c r="B4384" s="5">
        <v>6</v>
      </c>
      <c r="C4384" s="5" t="s">
        <v>63</v>
      </c>
      <c r="D4384" s="5">
        <v>2232</v>
      </c>
      <c r="E4384" s="5">
        <v>7</v>
      </c>
      <c r="F4384" s="8">
        <f t="shared" si="408"/>
        <v>0.31362007168458783</v>
      </c>
      <c r="G4384" s="5" t="str">
        <f>IF(COUNTIFS(Q3_SQL_Error_Concentration!$A:$A,A4384,Q3_SQL_Error_Concentration!$E:$E,B4384,Q3_SQL_Error_Concentration!$F:$F,C4384)=0,"",SUMIFS(Q3_SQL_Error_Concentration!$I:$I,Q3_SQL_Error_Concentration!$A:$A,A4384,Q3_SQL_Error_Concentration!$E:$E,B4384,Q3_SQL_Error_Concentration!$F:$F,C4384))</f>
        <v/>
      </c>
      <c r="H4384" s="5" t="str">
        <f t="shared" si="409"/>
        <v/>
      </c>
      <c r="I4384" s="5">
        <f>IF(D4384&gt;=Q3_Validation!$C$2,1,0)</f>
        <v>1</v>
      </c>
      <c r="J4384" s="8">
        <f t="shared" si="410"/>
        <v>0.31362007168458783</v>
      </c>
      <c r="K4384" s="5" t="str">
        <f t="shared" si="411"/>
        <v>normal</v>
      </c>
      <c r="L4384" s="5">
        <f t="shared" si="412"/>
        <v>1</v>
      </c>
      <c r="M4384" s="5">
        <f t="shared" si="413"/>
        <v>0</v>
      </c>
    </row>
    <row r="4385" spans="1:13">
      <c r="A4385" s="5">
        <v>5921</v>
      </c>
      <c r="B4385" s="5">
        <v>6</v>
      </c>
      <c r="C4385" s="5" t="s">
        <v>62</v>
      </c>
      <c r="D4385" s="5">
        <v>2701</v>
      </c>
      <c r="E4385" s="5">
        <v>15</v>
      </c>
      <c r="F4385" s="8">
        <f t="shared" si="408"/>
        <v>0.55534987041836359</v>
      </c>
      <c r="G4385" s="5" t="str">
        <f>IF(COUNTIFS(Q3_SQL_Error_Concentration!$A:$A,A4385,Q3_SQL_Error_Concentration!$E:$E,B4385,Q3_SQL_Error_Concentration!$F:$F,C4385)=0,"",SUMIFS(Q3_SQL_Error_Concentration!$I:$I,Q3_SQL_Error_Concentration!$A:$A,A4385,Q3_SQL_Error_Concentration!$E:$E,B4385,Q3_SQL_Error_Concentration!$F:$F,C4385))</f>
        <v/>
      </c>
      <c r="H4385" s="5" t="str">
        <f t="shared" si="409"/>
        <v/>
      </c>
      <c r="I4385" s="5">
        <f>IF(D4385&gt;=Q3_Validation!$C$2,1,0)</f>
        <v>1</v>
      </c>
      <c r="J4385" s="8">
        <f t="shared" si="410"/>
        <v>0.55534987041836359</v>
      </c>
      <c r="K4385" s="5" t="str">
        <f t="shared" si="411"/>
        <v>normal</v>
      </c>
      <c r="L4385" s="5">
        <f t="shared" si="412"/>
        <v>1</v>
      </c>
      <c r="M4385" s="5">
        <f t="shared" si="413"/>
        <v>0</v>
      </c>
    </row>
    <row r="4386" spans="1:13">
      <c r="A4386" s="5">
        <v>5921</v>
      </c>
      <c r="B4386" s="5">
        <v>7</v>
      </c>
      <c r="C4386" s="5" t="s">
        <v>63</v>
      </c>
      <c r="D4386" s="5">
        <v>2074</v>
      </c>
      <c r="E4386" s="5">
        <v>14</v>
      </c>
      <c r="F4386" s="8">
        <f t="shared" si="408"/>
        <v>0.67502410800385726</v>
      </c>
      <c r="G4386" s="5" t="str">
        <f>IF(COUNTIFS(Q3_SQL_Error_Concentration!$A:$A,A4386,Q3_SQL_Error_Concentration!$E:$E,B4386,Q3_SQL_Error_Concentration!$F:$F,C4386)=0,"",SUMIFS(Q3_SQL_Error_Concentration!$I:$I,Q3_SQL_Error_Concentration!$A:$A,A4386,Q3_SQL_Error_Concentration!$E:$E,B4386,Q3_SQL_Error_Concentration!$F:$F,C4386))</f>
        <v/>
      </c>
      <c r="H4386" s="5" t="str">
        <f t="shared" si="409"/>
        <v/>
      </c>
      <c r="I4386" s="5">
        <f>IF(D4386&gt;=Q3_Validation!$C$2,1,0)</f>
        <v>1</v>
      </c>
      <c r="J4386" s="8">
        <f t="shared" si="410"/>
        <v>0.67502410800385726</v>
      </c>
      <c r="K4386" s="5" t="str">
        <f t="shared" si="411"/>
        <v>normal</v>
      </c>
      <c r="L4386" s="5">
        <f t="shared" si="412"/>
        <v>1</v>
      </c>
      <c r="M4386" s="5">
        <f t="shared" si="413"/>
        <v>0</v>
      </c>
    </row>
    <row r="4387" spans="1:13">
      <c r="A4387" s="5">
        <v>5921</v>
      </c>
      <c r="B4387" s="5">
        <v>7</v>
      </c>
      <c r="C4387" s="5" t="s">
        <v>62</v>
      </c>
      <c r="D4387" s="5">
        <v>3347</v>
      </c>
      <c r="E4387" s="5">
        <v>25</v>
      </c>
      <c r="F4387" s="8">
        <f t="shared" si="408"/>
        <v>0.74693755602031675</v>
      </c>
      <c r="G4387" s="5" t="str">
        <f>IF(COUNTIFS(Q3_SQL_Error_Concentration!$A:$A,A4387,Q3_SQL_Error_Concentration!$E:$E,B4387,Q3_SQL_Error_Concentration!$F:$F,C4387)=0,"",SUMIFS(Q3_SQL_Error_Concentration!$I:$I,Q3_SQL_Error_Concentration!$A:$A,A4387,Q3_SQL_Error_Concentration!$E:$E,B4387,Q3_SQL_Error_Concentration!$F:$F,C4387))</f>
        <v/>
      </c>
      <c r="H4387" s="5" t="str">
        <f t="shared" si="409"/>
        <v/>
      </c>
      <c r="I4387" s="5">
        <f>IF(D4387&gt;=Q3_Validation!$C$2,1,0)</f>
        <v>1</v>
      </c>
      <c r="J4387" s="8">
        <f t="shared" si="410"/>
        <v>0.74693755602031675</v>
      </c>
      <c r="K4387" s="5" t="str">
        <f t="shared" si="411"/>
        <v>normal</v>
      </c>
      <c r="L4387" s="5">
        <f t="shared" si="412"/>
        <v>1</v>
      </c>
      <c r="M4387" s="5">
        <f t="shared" si="413"/>
        <v>0</v>
      </c>
    </row>
    <row r="4388" spans="1:13">
      <c r="A4388" s="5">
        <v>5921</v>
      </c>
      <c r="B4388" s="5">
        <v>8</v>
      </c>
      <c r="C4388" s="5" t="s">
        <v>63</v>
      </c>
      <c r="D4388" s="5">
        <v>2940</v>
      </c>
      <c r="E4388" s="5">
        <v>25</v>
      </c>
      <c r="F4388" s="8">
        <f t="shared" si="408"/>
        <v>0.85034013605442171</v>
      </c>
      <c r="G4388" s="5" t="str">
        <f>IF(COUNTIFS(Q3_SQL_Error_Concentration!$A:$A,A4388,Q3_SQL_Error_Concentration!$E:$E,B4388,Q3_SQL_Error_Concentration!$F:$F,C4388)=0,"",SUMIFS(Q3_SQL_Error_Concentration!$I:$I,Q3_SQL_Error_Concentration!$A:$A,A4388,Q3_SQL_Error_Concentration!$E:$E,B4388,Q3_SQL_Error_Concentration!$F:$F,C4388))</f>
        <v/>
      </c>
      <c r="H4388" s="5" t="str">
        <f t="shared" si="409"/>
        <v/>
      </c>
      <c r="I4388" s="5">
        <f>IF(D4388&gt;=Q3_Validation!$C$2,1,0)</f>
        <v>1</v>
      </c>
      <c r="J4388" s="8">
        <f t="shared" si="410"/>
        <v>0.85034013605442171</v>
      </c>
      <c r="K4388" s="5" t="str">
        <f t="shared" si="411"/>
        <v>normal</v>
      </c>
      <c r="L4388" s="5">
        <f t="shared" si="412"/>
        <v>1</v>
      </c>
      <c r="M4388" s="5">
        <f t="shared" si="413"/>
        <v>0</v>
      </c>
    </row>
    <row r="4389" spans="1:13">
      <c r="A4389" s="5">
        <v>5921</v>
      </c>
      <c r="B4389" s="5">
        <v>8</v>
      </c>
      <c r="C4389" s="5" t="s">
        <v>62</v>
      </c>
      <c r="D4389" s="5">
        <v>3588</v>
      </c>
      <c r="E4389" s="5">
        <v>32</v>
      </c>
      <c r="F4389" s="8">
        <f t="shared" si="408"/>
        <v>0.89186176142697882</v>
      </c>
      <c r="G4389" s="5" t="str">
        <f>IF(COUNTIFS(Q3_SQL_Error_Concentration!$A:$A,A4389,Q3_SQL_Error_Concentration!$E:$E,B4389,Q3_SQL_Error_Concentration!$F:$F,C4389)=0,"",SUMIFS(Q3_SQL_Error_Concentration!$I:$I,Q3_SQL_Error_Concentration!$A:$A,A4389,Q3_SQL_Error_Concentration!$E:$E,B4389,Q3_SQL_Error_Concentration!$F:$F,C4389))</f>
        <v/>
      </c>
      <c r="H4389" s="5" t="str">
        <f t="shared" si="409"/>
        <v/>
      </c>
      <c r="I4389" s="5">
        <f>IF(D4389&gt;=Q3_Validation!$C$2,1,0)</f>
        <v>1</v>
      </c>
      <c r="J4389" s="8">
        <f t="shared" si="410"/>
        <v>0.89186176142697882</v>
      </c>
      <c r="K4389" s="5" t="str">
        <f t="shared" si="411"/>
        <v>normal</v>
      </c>
      <c r="L4389" s="5">
        <f t="shared" si="412"/>
        <v>1</v>
      </c>
      <c r="M4389" s="5">
        <f t="shared" si="413"/>
        <v>0</v>
      </c>
    </row>
    <row r="4390" spans="1:13">
      <c r="A4390" s="5">
        <v>5921</v>
      </c>
      <c r="B4390" s="5">
        <v>9</v>
      </c>
      <c r="C4390" s="5" t="s">
        <v>63</v>
      </c>
      <c r="D4390" s="5">
        <v>2441</v>
      </c>
      <c r="E4390" s="5">
        <v>11</v>
      </c>
      <c r="F4390" s="8">
        <f t="shared" si="408"/>
        <v>0.45063498566161408</v>
      </c>
      <c r="G4390" s="5" t="str">
        <f>IF(COUNTIFS(Q3_SQL_Error_Concentration!$A:$A,A4390,Q3_SQL_Error_Concentration!$E:$E,B4390,Q3_SQL_Error_Concentration!$F:$F,C4390)=0,"",SUMIFS(Q3_SQL_Error_Concentration!$I:$I,Q3_SQL_Error_Concentration!$A:$A,A4390,Q3_SQL_Error_Concentration!$E:$E,B4390,Q3_SQL_Error_Concentration!$F:$F,C4390))</f>
        <v/>
      </c>
      <c r="H4390" s="5" t="str">
        <f t="shared" si="409"/>
        <v/>
      </c>
      <c r="I4390" s="5">
        <f>IF(D4390&gt;=Q3_Validation!$C$2,1,0)</f>
        <v>1</v>
      </c>
      <c r="J4390" s="8">
        <f t="shared" si="410"/>
        <v>0.45063498566161408</v>
      </c>
      <c r="K4390" s="5" t="str">
        <f t="shared" si="411"/>
        <v>normal</v>
      </c>
      <c r="L4390" s="5">
        <f t="shared" si="412"/>
        <v>1</v>
      </c>
      <c r="M4390" s="5">
        <f t="shared" si="413"/>
        <v>0</v>
      </c>
    </row>
    <row r="4391" spans="1:13">
      <c r="A4391" s="5">
        <v>5921</v>
      </c>
      <c r="B4391" s="5">
        <v>9</v>
      </c>
      <c r="C4391" s="5" t="s">
        <v>62</v>
      </c>
      <c r="D4391" s="5">
        <v>3609</v>
      </c>
      <c r="E4391" s="5">
        <v>28</v>
      </c>
      <c r="F4391" s="8">
        <f t="shared" si="408"/>
        <v>0.77583818232197288</v>
      </c>
      <c r="G4391" s="5" t="str">
        <f>IF(COUNTIFS(Q3_SQL_Error_Concentration!$A:$A,A4391,Q3_SQL_Error_Concentration!$E:$E,B4391,Q3_SQL_Error_Concentration!$F:$F,C4391)=0,"",SUMIFS(Q3_SQL_Error_Concentration!$I:$I,Q3_SQL_Error_Concentration!$A:$A,A4391,Q3_SQL_Error_Concentration!$E:$E,B4391,Q3_SQL_Error_Concentration!$F:$F,C4391))</f>
        <v/>
      </c>
      <c r="H4391" s="5" t="str">
        <f t="shared" si="409"/>
        <v/>
      </c>
      <c r="I4391" s="5">
        <f>IF(D4391&gt;=Q3_Validation!$C$2,1,0)</f>
        <v>1</v>
      </c>
      <c r="J4391" s="8">
        <f t="shared" si="410"/>
        <v>0.77583818232197288</v>
      </c>
      <c r="K4391" s="5" t="str">
        <f t="shared" si="411"/>
        <v>normal</v>
      </c>
      <c r="L4391" s="5">
        <f t="shared" si="412"/>
        <v>1</v>
      </c>
      <c r="M4391" s="5">
        <f t="shared" si="413"/>
        <v>0</v>
      </c>
    </row>
    <row r="4392" spans="1:13">
      <c r="A4392" s="5">
        <v>5921</v>
      </c>
      <c r="B4392" s="5">
        <v>10</v>
      </c>
      <c r="C4392" s="5" t="s">
        <v>63</v>
      </c>
      <c r="D4392" s="5">
        <v>3121</v>
      </c>
      <c r="E4392" s="5">
        <v>20</v>
      </c>
      <c r="F4392" s="8">
        <f t="shared" si="408"/>
        <v>0.6408202499198975</v>
      </c>
      <c r="G4392" s="5" t="str">
        <f>IF(COUNTIFS(Q3_SQL_Error_Concentration!$A:$A,A4392,Q3_SQL_Error_Concentration!$E:$E,B4392,Q3_SQL_Error_Concentration!$F:$F,C4392)=0,"",SUMIFS(Q3_SQL_Error_Concentration!$I:$I,Q3_SQL_Error_Concentration!$A:$A,A4392,Q3_SQL_Error_Concentration!$E:$E,B4392,Q3_SQL_Error_Concentration!$F:$F,C4392))</f>
        <v/>
      </c>
      <c r="H4392" s="5" t="str">
        <f t="shared" si="409"/>
        <v/>
      </c>
      <c r="I4392" s="5">
        <f>IF(D4392&gt;=Q3_Validation!$C$2,1,0)</f>
        <v>1</v>
      </c>
      <c r="J4392" s="8">
        <f t="shared" si="410"/>
        <v>0.6408202499198975</v>
      </c>
      <c r="K4392" s="5" t="str">
        <f t="shared" si="411"/>
        <v>normal</v>
      </c>
      <c r="L4392" s="5">
        <f t="shared" si="412"/>
        <v>1</v>
      </c>
      <c r="M4392" s="5">
        <f t="shared" si="413"/>
        <v>0</v>
      </c>
    </row>
    <row r="4393" spans="1:13">
      <c r="A4393" s="5">
        <v>5921</v>
      </c>
      <c r="B4393" s="5">
        <v>10</v>
      </c>
      <c r="C4393" s="5" t="s">
        <v>62</v>
      </c>
      <c r="D4393" s="5">
        <v>4488</v>
      </c>
      <c r="E4393" s="5">
        <v>24</v>
      </c>
      <c r="F4393" s="8">
        <f t="shared" si="408"/>
        <v>0.53475935828877008</v>
      </c>
      <c r="G4393" s="5" t="str">
        <f>IF(COUNTIFS(Q3_SQL_Error_Concentration!$A:$A,A4393,Q3_SQL_Error_Concentration!$E:$E,B4393,Q3_SQL_Error_Concentration!$F:$F,C4393)=0,"",SUMIFS(Q3_SQL_Error_Concentration!$I:$I,Q3_SQL_Error_Concentration!$A:$A,A4393,Q3_SQL_Error_Concentration!$E:$E,B4393,Q3_SQL_Error_Concentration!$F:$F,C4393))</f>
        <v/>
      </c>
      <c r="H4393" s="5" t="str">
        <f t="shared" si="409"/>
        <v/>
      </c>
      <c r="I4393" s="5">
        <f>IF(D4393&gt;=Q3_Validation!$C$2,1,0)</f>
        <v>1</v>
      </c>
      <c r="J4393" s="8">
        <f t="shared" si="410"/>
        <v>0.53475935828877008</v>
      </c>
      <c r="K4393" s="5" t="str">
        <f t="shared" si="411"/>
        <v>normal</v>
      </c>
      <c r="L4393" s="5">
        <f t="shared" si="412"/>
        <v>1</v>
      </c>
      <c r="M4393" s="5">
        <f t="shared" si="413"/>
        <v>0</v>
      </c>
    </row>
    <row r="4394" spans="1:13">
      <c r="A4394" s="5">
        <v>5921</v>
      </c>
      <c r="B4394" s="5">
        <v>11</v>
      </c>
      <c r="C4394" s="5" t="s">
        <v>63</v>
      </c>
      <c r="D4394" s="5">
        <v>3939</v>
      </c>
      <c r="E4394" s="5">
        <v>27</v>
      </c>
      <c r="F4394" s="8">
        <f t="shared" si="408"/>
        <v>0.6854531607006854</v>
      </c>
      <c r="G4394" s="5" t="str">
        <f>IF(COUNTIFS(Q3_SQL_Error_Concentration!$A:$A,A4394,Q3_SQL_Error_Concentration!$E:$E,B4394,Q3_SQL_Error_Concentration!$F:$F,C4394)=0,"",SUMIFS(Q3_SQL_Error_Concentration!$I:$I,Q3_SQL_Error_Concentration!$A:$A,A4394,Q3_SQL_Error_Concentration!$E:$E,B4394,Q3_SQL_Error_Concentration!$F:$F,C4394))</f>
        <v/>
      </c>
      <c r="H4394" s="5" t="str">
        <f t="shared" si="409"/>
        <v/>
      </c>
      <c r="I4394" s="5">
        <f>IF(D4394&gt;=Q3_Validation!$C$2,1,0)</f>
        <v>1</v>
      </c>
      <c r="J4394" s="8">
        <f t="shared" si="410"/>
        <v>0.6854531607006854</v>
      </c>
      <c r="K4394" s="5" t="str">
        <f t="shared" si="411"/>
        <v>normal</v>
      </c>
      <c r="L4394" s="5">
        <f t="shared" si="412"/>
        <v>1</v>
      </c>
      <c r="M4394" s="5">
        <f t="shared" si="413"/>
        <v>0</v>
      </c>
    </row>
    <row r="4395" spans="1:13">
      <c r="A4395" s="5">
        <v>5921</v>
      </c>
      <c r="B4395" s="5">
        <v>11</v>
      </c>
      <c r="C4395" s="5" t="s">
        <v>62</v>
      </c>
      <c r="D4395" s="5">
        <v>5883</v>
      </c>
      <c r="E4395" s="5">
        <v>52</v>
      </c>
      <c r="F4395" s="8">
        <f t="shared" si="408"/>
        <v>0.88390277069522349</v>
      </c>
      <c r="G4395" s="5" t="str">
        <f>IF(COUNTIFS(Q3_SQL_Error_Concentration!$A:$A,A4395,Q3_SQL_Error_Concentration!$E:$E,B4395,Q3_SQL_Error_Concentration!$F:$F,C4395)=0,"",SUMIFS(Q3_SQL_Error_Concentration!$I:$I,Q3_SQL_Error_Concentration!$A:$A,A4395,Q3_SQL_Error_Concentration!$E:$E,B4395,Q3_SQL_Error_Concentration!$F:$F,C4395))</f>
        <v/>
      </c>
      <c r="H4395" s="5" t="str">
        <f t="shared" si="409"/>
        <v/>
      </c>
      <c r="I4395" s="5">
        <f>IF(D4395&gt;=Q3_Validation!$C$2,1,0)</f>
        <v>1</v>
      </c>
      <c r="J4395" s="8">
        <f t="shared" si="410"/>
        <v>0.88390277069522349</v>
      </c>
      <c r="K4395" s="5" t="str">
        <f t="shared" si="411"/>
        <v>normal</v>
      </c>
      <c r="L4395" s="5">
        <f t="shared" si="412"/>
        <v>1</v>
      </c>
      <c r="M4395" s="5">
        <f t="shared" si="413"/>
        <v>0</v>
      </c>
    </row>
    <row r="4396" spans="1:13">
      <c r="A4396" s="5">
        <v>5921</v>
      </c>
      <c r="B4396" s="5">
        <v>12</v>
      </c>
      <c r="C4396" s="5" t="s">
        <v>63</v>
      </c>
      <c r="D4396" s="5">
        <v>2781</v>
      </c>
      <c r="E4396" s="5">
        <v>31</v>
      </c>
      <c r="F4396" s="8">
        <f t="shared" si="408"/>
        <v>1.1147069399496583</v>
      </c>
      <c r="G4396" s="5" t="str">
        <f>IF(COUNTIFS(Q3_SQL_Error_Concentration!$A:$A,A4396,Q3_SQL_Error_Concentration!$E:$E,B4396,Q3_SQL_Error_Concentration!$F:$F,C4396)=0,"",SUMIFS(Q3_SQL_Error_Concentration!$I:$I,Q3_SQL_Error_Concentration!$A:$A,A4396,Q3_SQL_Error_Concentration!$E:$E,B4396,Q3_SQL_Error_Concentration!$F:$F,C4396))</f>
        <v/>
      </c>
      <c r="H4396" s="5" t="str">
        <f t="shared" si="409"/>
        <v/>
      </c>
      <c r="I4396" s="5">
        <f>IF(D4396&gt;=Q3_Validation!$C$2,1,0)</f>
        <v>1</v>
      </c>
      <c r="J4396" s="8">
        <f t="shared" si="410"/>
        <v>1.1147069399496583</v>
      </c>
      <c r="K4396" s="5" t="str">
        <f t="shared" si="411"/>
        <v>normal</v>
      </c>
      <c r="L4396" s="5">
        <f t="shared" si="412"/>
        <v>1</v>
      </c>
      <c r="M4396" s="5">
        <f t="shared" si="413"/>
        <v>0</v>
      </c>
    </row>
    <row r="4397" spans="1:13">
      <c r="A4397" s="5">
        <v>5921</v>
      </c>
      <c r="B4397" s="5">
        <v>12</v>
      </c>
      <c r="C4397" s="5" t="s">
        <v>62</v>
      </c>
      <c r="D4397" s="5">
        <v>4171</v>
      </c>
      <c r="E4397" s="5">
        <v>29</v>
      </c>
      <c r="F4397" s="8">
        <f t="shared" si="408"/>
        <v>0.69527691201150799</v>
      </c>
      <c r="G4397" s="5" t="str">
        <f>IF(COUNTIFS(Q3_SQL_Error_Concentration!$A:$A,A4397,Q3_SQL_Error_Concentration!$E:$E,B4397,Q3_SQL_Error_Concentration!$F:$F,C4397)=0,"",SUMIFS(Q3_SQL_Error_Concentration!$I:$I,Q3_SQL_Error_Concentration!$A:$A,A4397,Q3_SQL_Error_Concentration!$E:$E,B4397,Q3_SQL_Error_Concentration!$F:$F,C4397))</f>
        <v/>
      </c>
      <c r="H4397" s="5" t="str">
        <f t="shared" si="409"/>
        <v/>
      </c>
      <c r="I4397" s="5">
        <f>IF(D4397&gt;=Q3_Validation!$C$2,1,0)</f>
        <v>1</v>
      </c>
      <c r="J4397" s="8">
        <f t="shared" si="410"/>
        <v>0.69527691201150799</v>
      </c>
      <c r="K4397" s="5" t="str">
        <f t="shared" si="411"/>
        <v>normal</v>
      </c>
      <c r="L4397" s="5">
        <f t="shared" si="412"/>
        <v>1</v>
      </c>
      <c r="M4397" s="5">
        <f t="shared" si="413"/>
        <v>0</v>
      </c>
    </row>
    <row r="4398" spans="1:13">
      <c r="A4398" s="5">
        <v>5921</v>
      </c>
      <c r="B4398" s="5">
        <v>13</v>
      </c>
      <c r="C4398" s="5" t="s">
        <v>63</v>
      </c>
      <c r="D4398" s="5">
        <v>3045</v>
      </c>
      <c r="E4398" s="5">
        <v>22</v>
      </c>
      <c r="F4398" s="8">
        <f t="shared" si="408"/>
        <v>0.72249589490968802</v>
      </c>
      <c r="G4398" s="5" t="str">
        <f>IF(COUNTIFS(Q3_SQL_Error_Concentration!$A:$A,A4398,Q3_SQL_Error_Concentration!$E:$E,B4398,Q3_SQL_Error_Concentration!$F:$F,C4398)=0,"",SUMIFS(Q3_SQL_Error_Concentration!$I:$I,Q3_SQL_Error_Concentration!$A:$A,A4398,Q3_SQL_Error_Concentration!$E:$E,B4398,Q3_SQL_Error_Concentration!$F:$F,C4398))</f>
        <v/>
      </c>
      <c r="H4398" s="5" t="str">
        <f t="shared" si="409"/>
        <v/>
      </c>
      <c r="I4398" s="5">
        <f>IF(D4398&gt;=Q3_Validation!$C$2,1,0)</f>
        <v>1</v>
      </c>
      <c r="J4398" s="8">
        <f t="shared" si="410"/>
        <v>0.72249589490968802</v>
      </c>
      <c r="K4398" s="5" t="str">
        <f t="shared" si="411"/>
        <v>normal</v>
      </c>
      <c r="L4398" s="5">
        <f t="shared" si="412"/>
        <v>1</v>
      </c>
      <c r="M4398" s="5">
        <f t="shared" si="413"/>
        <v>0</v>
      </c>
    </row>
    <row r="4399" spans="1:13">
      <c r="A4399" s="5">
        <v>5921</v>
      </c>
      <c r="B4399" s="5">
        <v>13</v>
      </c>
      <c r="C4399" s="5" t="s">
        <v>62</v>
      </c>
      <c r="D4399" s="5">
        <v>5155</v>
      </c>
      <c r="E4399" s="5">
        <v>37</v>
      </c>
      <c r="F4399" s="8">
        <f t="shared" si="408"/>
        <v>0.71774975751697379</v>
      </c>
      <c r="G4399" s="5" t="str">
        <f>IF(COUNTIFS(Q3_SQL_Error_Concentration!$A:$A,A4399,Q3_SQL_Error_Concentration!$E:$E,B4399,Q3_SQL_Error_Concentration!$F:$F,C4399)=0,"",SUMIFS(Q3_SQL_Error_Concentration!$I:$I,Q3_SQL_Error_Concentration!$A:$A,A4399,Q3_SQL_Error_Concentration!$E:$E,B4399,Q3_SQL_Error_Concentration!$F:$F,C4399))</f>
        <v/>
      </c>
      <c r="H4399" s="5" t="str">
        <f t="shared" si="409"/>
        <v/>
      </c>
      <c r="I4399" s="5">
        <f>IF(D4399&gt;=Q3_Validation!$C$2,1,0)</f>
        <v>1</v>
      </c>
      <c r="J4399" s="8">
        <f t="shared" si="410"/>
        <v>0.71774975751697379</v>
      </c>
      <c r="K4399" s="5" t="str">
        <f t="shared" si="411"/>
        <v>normal</v>
      </c>
      <c r="L4399" s="5">
        <f t="shared" si="412"/>
        <v>1</v>
      </c>
      <c r="M4399" s="5">
        <f t="shared" si="413"/>
        <v>0</v>
      </c>
    </row>
    <row r="4400" spans="1:13">
      <c r="A4400" s="5">
        <v>5921</v>
      </c>
      <c r="B4400" s="5">
        <v>14</v>
      </c>
      <c r="C4400" s="5" t="s">
        <v>63</v>
      </c>
      <c r="D4400" s="5">
        <v>4618</v>
      </c>
      <c r="E4400" s="5">
        <v>30</v>
      </c>
      <c r="F4400" s="8">
        <f t="shared" si="408"/>
        <v>0.64963187527067989</v>
      </c>
      <c r="G4400" s="5" t="str">
        <f>IF(COUNTIFS(Q3_SQL_Error_Concentration!$A:$A,A4400,Q3_SQL_Error_Concentration!$E:$E,B4400,Q3_SQL_Error_Concentration!$F:$F,C4400)=0,"",SUMIFS(Q3_SQL_Error_Concentration!$I:$I,Q3_SQL_Error_Concentration!$A:$A,A4400,Q3_SQL_Error_Concentration!$E:$E,B4400,Q3_SQL_Error_Concentration!$F:$F,C4400))</f>
        <v/>
      </c>
      <c r="H4400" s="5" t="str">
        <f t="shared" si="409"/>
        <v/>
      </c>
      <c r="I4400" s="5">
        <f>IF(D4400&gt;=Q3_Validation!$C$2,1,0)</f>
        <v>1</v>
      </c>
      <c r="J4400" s="8">
        <f t="shared" si="410"/>
        <v>0.64963187527067989</v>
      </c>
      <c r="K4400" s="5" t="str">
        <f t="shared" si="411"/>
        <v>normal</v>
      </c>
      <c r="L4400" s="5">
        <f t="shared" si="412"/>
        <v>1</v>
      </c>
      <c r="M4400" s="5">
        <f t="shared" si="413"/>
        <v>0</v>
      </c>
    </row>
    <row r="4401" spans="1:13">
      <c r="A4401" s="5">
        <v>5921</v>
      </c>
      <c r="B4401" s="5">
        <v>14</v>
      </c>
      <c r="C4401" s="5" t="s">
        <v>62</v>
      </c>
      <c r="D4401" s="5">
        <v>6704</v>
      </c>
      <c r="E4401" s="5">
        <v>51</v>
      </c>
      <c r="F4401" s="8">
        <f t="shared" si="408"/>
        <v>0.76073985680190925</v>
      </c>
      <c r="G4401" s="5" t="str">
        <f>IF(COUNTIFS(Q3_SQL_Error_Concentration!$A:$A,A4401,Q3_SQL_Error_Concentration!$E:$E,B4401,Q3_SQL_Error_Concentration!$F:$F,C4401)=0,"",SUMIFS(Q3_SQL_Error_Concentration!$I:$I,Q3_SQL_Error_Concentration!$A:$A,A4401,Q3_SQL_Error_Concentration!$E:$E,B4401,Q3_SQL_Error_Concentration!$F:$F,C4401))</f>
        <v/>
      </c>
      <c r="H4401" s="5" t="str">
        <f t="shared" si="409"/>
        <v/>
      </c>
      <c r="I4401" s="5">
        <f>IF(D4401&gt;=Q3_Validation!$C$2,1,0)</f>
        <v>1</v>
      </c>
      <c r="J4401" s="8">
        <f t="shared" si="410"/>
        <v>0.76073985680190925</v>
      </c>
      <c r="K4401" s="5" t="str">
        <f t="shared" si="411"/>
        <v>normal</v>
      </c>
      <c r="L4401" s="5">
        <f t="shared" si="412"/>
        <v>1</v>
      </c>
      <c r="M4401" s="5">
        <f t="shared" si="413"/>
        <v>0</v>
      </c>
    </row>
    <row r="4402" spans="1:13">
      <c r="A4402" s="5">
        <v>5921</v>
      </c>
      <c r="B4402" s="5">
        <v>15</v>
      </c>
      <c r="C4402" s="5" t="s">
        <v>63</v>
      </c>
      <c r="D4402" s="5">
        <v>4728</v>
      </c>
      <c r="E4402" s="5">
        <v>38</v>
      </c>
      <c r="F4402" s="8">
        <f t="shared" si="408"/>
        <v>0.80372250423011848</v>
      </c>
      <c r="G4402" s="5" t="str">
        <f>IF(COUNTIFS(Q3_SQL_Error_Concentration!$A:$A,A4402,Q3_SQL_Error_Concentration!$E:$E,B4402,Q3_SQL_Error_Concentration!$F:$F,C4402)=0,"",SUMIFS(Q3_SQL_Error_Concentration!$I:$I,Q3_SQL_Error_Concentration!$A:$A,A4402,Q3_SQL_Error_Concentration!$E:$E,B4402,Q3_SQL_Error_Concentration!$F:$F,C4402))</f>
        <v/>
      </c>
      <c r="H4402" s="5" t="str">
        <f t="shared" si="409"/>
        <v/>
      </c>
      <c r="I4402" s="5">
        <f>IF(D4402&gt;=Q3_Validation!$C$2,1,0)</f>
        <v>1</v>
      </c>
      <c r="J4402" s="8">
        <f t="shared" si="410"/>
        <v>0.80372250423011848</v>
      </c>
      <c r="K4402" s="5" t="str">
        <f t="shared" si="411"/>
        <v>normal</v>
      </c>
      <c r="L4402" s="5">
        <f t="shared" si="412"/>
        <v>1</v>
      </c>
      <c r="M4402" s="5">
        <f t="shared" si="413"/>
        <v>0</v>
      </c>
    </row>
    <row r="4403" spans="1:13">
      <c r="A4403" s="5">
        <v>5921</v>
      </c>
      <c r="B4403" s="5">
        <v>15</v>
      </c>
      <c r="C4403" s="5" t="s">
        <v>62</v>
      </c>
      <c r="D4403" s="5">
        <v>6664</v>
      </c>
      <c r="E4403" s="5">
        <v>52</v>
      </c>
      <c r="F4403" s="8">
        <f t="shared" si="408"/>
        <v>0.78031212484993995</v>
      </c>
      <c r="G4403" s="5" t="str">
        <f>IF(COUNTIFS(Q3_SQL_Error_Concentration!$A:$A,A4403,Q3_SQL_Error_Concentration!$E:$E,B4403,Q3_SQL_Error_Concentration!$F:$F,C4403)=0,"",SUMIFS(Q3_SQL_Error_Concentration!$I:$I,Q3_SQL_Error_Concentration!$A:$A,A4403,Q3_SQL_Error_Concentration!$E:$E,B4403,Q3_SQL_Error_Concentration!$F:$F,C4403))</f>
        <v/>
      </c>
      <c r="H4403" s="5" t="str">
        <f t="shared" si="409"/>
        <v/>
      </c>
      <c r="I4403" s="5">
        <f>IF(D4403&gt;=Q3_Validation!$C$2,1,0)</f>
        <v>1</v>
      </c>
      <c r="J4403" s="8">
        <f t="shared" si="410"/>
        <v>0.78031212484993995</v>
      </c>
      <c r="K4403" s="5" t="str">
        <f t="shared" si="411"/>
        <v>normal</v>
      </c>
      <c r="L4403" s="5">
        <f t="shared" si="412"/>
        <v>1</v>
      </c>
      <c r="M4403" s="5">
        <f t="shared" si="413"/>
        <v>0</v>
      </c>
    </row>
    <row r="4404" spans="1:13">
      <c r="A4404" s="5">
        <v>5921</v>
      </c>
      <c r="B4404" s="5">
        <v>16</v>
      </c>
      <c r="C4404" s="5" t="s">
        <v>63</v>
      </c>
      <c r="D4404" s="5">
        <v>4569</v>
      </c>
      <c r="E4404" s="5">
        <v>41</v>
      </c>
      <c r="F4404" s="8">
        <f t="shared" si="408"/>
        <v>0.89735171810024073</v>
      </c>
      <c r="G4404" s="5" t="str">
        <f>IF(COUNTIFS(Q3_SQL_Error_Concentration!$A:$A,A4404,Q3_SQL_Error_Concentration!$E:$E,B4404,Q3_SQL_Error_Concentration!$F:$F,C4404)=0,"",SUMIFS(Q3_SQL_Error_Concentration!$I:$I,Q3_SQL_Error_Concentration!$A:$A,A4404,Q3_SQL_Error_Concentration!$E:$E,B4404,Q3_SQL_Error_Concentration!$F:$F,C4404))</f>
        <v/>
      </c>
      <c r="H4404" s="5" t="str">
        <f t="shared" si="409"/>
        <v/>
      </c>
      <c r="I4404" s="5">
        <f>IF(D4404&gt;=Q3_Validation!$C$2,1,0)</f>
        <v>1</v>
      </c>
      <c r="J4404" s="8">
        <f t="shared" si="410"/>
        <v>0.89735171810024073</v>
      </c>
      <c r="K4404" s="5" t="str">
        <f t="shared" si="411"/>
        <v>normal</v>
      </c>
      <c r="L4404" s="5">
        <f t="shared" si="412"/>
        <v>1</v>
      </c>
      <c r="M4404" s="5">
        <f t="shared" si="413"/>
        <v>0</v>
      </c>
    </row>
    <row r="4405" spans="1:13">
      <c r="A4405" s="5">
        <v>5921</v>
      </c>
      <c r="B4405" s="5">
        <v>16</v>
      </c>
      <c r="C4405" s="5" t="s">
        <v>62</v>
      </c>
      <c r="D4405" s="5">
        <v>6860</v>
      </c>
      <c r="E4405" s="5">
        <v>54</v>
      </c>
      <c r="F4405" s="8">
        <f t="shared" si="408"/>
        <v>0.78717201166180761</v>
      </c>
      <c r="G4405" s="5" t="str">
        <f>IF(COUNTIFS(Q3_SQL_Error_Concentration!$A:$A,A4405,Q3_SQL_Error_Concentration!$E:$E,B4405,Q3_SQL_Error_Concentration!$F:$F,C4405)=0,"",SUMIFS(Q3_SQL_Error_Concentration!$I:$I,Q3_SQL_Error_Concentration!$A:$A,A4405,Q3_SQL_Error_Concentration!$E:$E,B4405,Q3_SQL_Error_Concentration!$F:$F,C4405))</f>
        <v/>
      </c>
      <c r="H4405" s="5" t="str">
        <f t="shared" si="409"/>
        <v/>
      </c>
      <c r="I4405" s="5">
        <f>IF(D4405&gt;=Q3_Validation!$C$2,1,0)</f>
        <v>1</v>
      </c>
      <c r="J4405" s="8">
        <f t="shared" si="410"/>
        <v>0.78717201166180761</v>
      </c>
      <c r="K4405" s="5" t="str">
        <f t="shared" si="411"/>
        <v>normal</v>
      </c>
      <c r="L4405" s="5">
        <f t="shared" si="412"/>
        <v>1</v>
      </c>
      <c r="M4405" s="5">
        <f t="shared" si="413"/>
        <v>0</v>
      </c>
    </row>
    <row r="4406" spans="1:13">
      <c r="A4406" s="5">
        <v>5921</v>
      </c>
      <c r="B4406" s="5">
        <v>17</v>
      </c>
      <c r="C4406" s="5" t="s">
        <v>63</v>
      </c>
      <c r="D4406" s="5">
        <v>2048</v>
      </c>
      <c r="E4406" s="5">
        <v>18</v>
      </c>
      <c r="F4406" s="8">
        <f t="shared" si="408"/>
        <v>0.87890625</v>
      </c>
      <c r="G4406" s="5" t="str">
        <f>IF(COUNTIFS(Q3_SQL_Error_Concentration!$A:$A,A4406,Q3_SQL_Error_Concentration!$E:$E,B4406,Q3_SQL_Error_Concentration!$F:$F,C4406)=0,"",SUMIFS(Q3_SQL_Error_Concentration!$I:$I,Q3_SQL_Error_Concentration!$A:$A,A4406,Q3_SQL_Error_Concentration!$E:$E,B4406,Q3_SQL_Error_Concentration!$F:$F,C4406))</f>
        <v/>
      </c>
      <c r="H4406" s="5" t="str">
        <f t="shared" si="409"/>
        <v/>
      </c>
      <c r="I4406" s="5">
        <f>IF(D4406&gt;=Q3_Validation!$C$2,1,0)</f>
        <v>1</v>
      </c>
      <c r="J4406" s="8">
        <f t="shared" si="410"/>
        <v>0.87890625</v>
      </c>
      <c r="K4406" s="5" t="str">
        <f t="shared" si="411"/>
        <v>normal</v>
      </c>
      <c r="L4406" s="5">
        <f t="shared" si="412"/>
        <v>1</v>
      </c>
      <c r="M4406" s="5">
        <f t="shared" si="413"/>
        <v>0</v>
      </c>
    </row>
    <row r="4407" spans="1:13">
      <c r="A4407" s="5">
        <v>5921</v>
      </c>
      <c r="B4407" s="5">
        <v>17</v>
      </c>
      <c r="C4407" s="5" t="s">
        <v>62</v>
      </c>
      <c r="D4407" s="5">
        <v>2972</v>
      </c>
      <c r="E4407" s="5">
        <v>37</v>
      </c>
      <c r="F4407" s="8">
        <f t="shared" si="408"/>
        <v>1.2449528936742935</v>
      </c>
      <c r="G4407" s="5" t="str">
        <f>IF(COUNTIFS(Q3_SQL_Error_Concentration!$A:$A,A4407,Q3_SQL_Error_Concentration!$E:$E,B4407,Q3_SQL_Error_Concentration!$F:$F,C4407)=0,"",SUMIFS(Q3_SQL_Error_Concentration!$I:$I,Q3_SQL_Error_Concentration!$A:$A,A4407,Q3_SQL_Error_Concentration!$E:$E,B4407,Q3_SQL_Error_Concentration!$F:$F,C4407))</f>
        <v/>
      </c>
      <c r="H4407" s="5" t="str">
        <f t="shared" si="409"/>
        <v/>
      </c>
      <c r="I4407" s="5">
        <f>IF(D4407&gt;=Q3_Validation!$C$2,1,0)</f>
        <v>1</v>
      </c>
      <c r="J4407" s="8">
        <f t="shared" si="410"/>
        <v>1.2449528936742935</v>
      </c>
      <c r="K4407" s="5" t="str">
        <f t="shared" si="411"/>
        <v>normal</v>
      </c>
      <c r="L4407" s="5">
        <f t="shared" si="412"/>
        <v>1</v>
      </c>
      <c r="M4407" s="5">
        <f t="shared" si="413"/>
        <v>0</v>
      </c>
    </row>
    <row r="4408" spans="1:13">
      <c r="A4408" s="5">
        <v>5921</v>
      </c>
      <c r="B4408" s="5">
        <v>18</v>
      </c>
      <c r="C4408" s="5" t="s">
        <v>63</v>
      </c>
      <c r="D4408" s="5">
        <v>2423</v>
      </c>
      <c r="E4408" s="5">
        <v>16</v>
      </c>
      <c r="F4408" s="8">
        <f t="shared" si="408"/>
        <v>0.66033842344201399</v>
      </c>
      <c r="G4408" s="5" t="str">
        <f>IF(COUNTIFS(Q3_SQL_Error_Concentration!$A:$A,A4408,Q3_SQL_Error_Concentration!$E:$E,B4408,Q3_SQL_Error_Concentration!$F:$F,C4408)=0,"",SUMIFS(Q3_SQL_Error_Concentration!$I:$I,Q3_SQL_Error_Concentration!$A:$A,A4408,Q3_SQL_Error_Concentration!$E:$E,B4408,Q3_SQL_Error_Concentration!$F:$F,C4408))</f>
        <v/>
      </c>
      <c r="H4408" s="5" t="str">
        <f t="shared" si="409"/>
        <v/>
      </c>
      <c r="I4408" s="5">
        <f>IF(D4408&gt;=Q3_Validation!$C$2,1,0)</f>
        <v>1</v>
      </c>
      <c r="J4408" s="8">
        <f t="shared" si="410"/>
        <v>0.66033842344201399</v>
      </c>
      <c r="K4408" s="5" t="str">
        <f t="shared" si="411"/>
        <v>normal</v>
      </c>
      <c r="L4408" s="5">
        <f t="shared" si="412"/>
        <v>1</v>
      </c>
      <c r="M4408" s="5">
        <f t="shared" si="413"/>
        <v>0</v>
      </c>
    </row>
    <row r="4409" spans="1:13">
      <c r="A4409" s="5">
        <v>5921</v>
      </c>
      <c r="B4409" s="5">
        <v>18</v>
      </c>
      <c r="C4409" s="5" t="s">
        <v>62</v>
      </c>
      <c r="D4409" s="5">
        <v>3605</v>
      </c>
      <c r="E4409" s="5">
        <v>21</v>
      </c>
      <c r="F4409" s="8">
        <f t="shared" si="408"/>
        <v>0.58252427184466016</v>
      </c>
      <c r="G4409" s="5" t="str">
        <f>IF(COUNTIFS(Q3_SQL_Error_Concentration!$A:$A,A4409,Q3_SQL_Error_Concentration!$E:$E,B4409,Q3_SQL_Error_Concentration!$F:$F,C4409)=0,"",SUMIFS(Q3_SQL_Error_Concentration!$I:$I,Q3_SQL_Error_Concentration!$A:$A,A4409,Q3_SQL_Error_Concentration!$E:$E,B4409,Q3_SQL_Error_Concentration!$F:$F,C4409))</f>
        <v/>
      </c>
      <c r="H4409" s="5" t="str">
        <f t="shared" si="409"/>
        <v/>
      </c>
      <c r="I4409" s="5">
        <f>IF(D4409&gt;=Q3_Validation!$C$2,1,0)</f>
        <v>1</v>
      </c>
      <c r="J4409" s="8">
        <f t="shared" si="410"/>
        <v>0.58252427184466016</v>
      </c>
      <c r="K4409" s="5" t="str">
        <f t="shared" si="411"/>
        <v>normal</v>
      </c>
      <c r="L4409" s="5">
        <f t="shared" si="412"/>
        <v>1</v>
      </c>
      <c r="M4409" s="5">
        <f t="shared" si="413"/>
        <v>0</v>
      </c>
    </row>
    <row r="4410" spans="1:13">
      <c r="A4410" s="5">
        <v>5921</v>
      </c>
      <c r="B4410" s="5">
        <v>19</v>
      </c>
      <c r="C4410" s="5" t="s">
        <v>63</v>
      </c>
      <c r="D4410" s="5">
        <v>1700</v>
      </c>
      <c r="E4410" s="5">
        <v>11</v>
      </c>
      <c r="F4410" s="8">
        <f t="shared" si="408"/>
        <v>0.6470588235294118</v>
      </c>
      <c r="G4410" s="5" t="str">
        <f>IF(COUNTIFS(Q3_SQL_Error_Concentration!$A:$A,A4410,Q3_SQL_Error_Concentration!$E:$E,B4410,Q3_SQL_Error_Concentration!$F:$F,C4410)=0,"",SUMIFS(Q3_SQL_Error_Concentration!$I:$I,Q3_SQL_Error_Concentration!$A:$A,A4410,Q3_SQL_Error_Concentration!$E:$E,B4410,Q3_SQL_Error_Concentration!$F:$F,C4410))</f>
        <v/>
      </c>
      <c r="H4410" s="5" t="str">
        <f t="shared" si="409"/>
        <v/>
      </c>
      <c r="I4410" s="5">
        <f>IF(D4410&gt;=Q3_Validation!$C$2,1,0)</f>
        <v>1</v>
      </c>
      <c r="J4410" s="8">
        <f t="shared" si="410"/>
        <v>0.6470588235294118</v>
      </c>
      <c r="K4410" s="5" t="str">
        <f t="shared" si="411"/>
        <v>normal</v>
      </c>
      <c r="L4410" s="5">
        <f t="shared" si="412"/>
        <v>1</v>
      </c>
      <c r="M4410" s="5">
        <f t="shared" si="413"/>
        <v>0</v>
      </c>
    </row>
    <row r="4411" spans="1:13">
      <c r="A4411" s="5">
        <v>5921</v>
      </c>
      <c r="B4411" s="5">
        <v>19</v>
      </c>
      <c r="C4411" s="5" t="s">
        <v>62</v>
      </c>
      <c r="D4411" s="5">
        <v>2052</v>
      </c>
      <c r="E4411" s="5">
        <v>19</v>
      </c>
      <c r="F4411" s="8">
        <f t="shared" si="408"/>
        <v>0.92592592592592593</v>
      </c>
      <c r="G4411" s="5" t="str">
        <f>IF(COUNTIFS(Q3_SQL_Error_Concentration!$A:$A,A4411,Q3_SQL_Error_Concentration!$E:$E,B4411,Q3_SQL_Error_Concentration!$F:$F,C4411)=0,"",SUMIFS(Q3_SQL_Error_Concentration!$I:$I,Q3_SQL_Error_Concentration!$A:$A,A4411,Q3_SQL_Error_Concentration!$E:$E,B4411,Q3_SQL_Error_Concentration!$F:$F,C4411))</f>
        <v/>
      </c>
      <c r="H4411" s="5" t="str">
        <f t="shared" si="409"/>
        <v/>
      </c>
      <c r="I4411" s="5">
        <f>IF(D4411&gt;=Q3_Validation!$C$2,1,0)</f>
        <v>1</v>
      </c>
      <c r="J4411" s="8">
        <f t="shared" si="410"/>
        <v>0.92592592592592593</v>
      </c>
      <c r="K4411" s="5" t="str">
        <f t="shared" si="411"/>
        <v>normal</v>
      </c>
      <c r="L4411" s="5">
        <f t="shared" si="412"/>
        <v>1</v>
      </c>
      <c r="M4411" s="5">
        <f t="shared" si="413"/>
        <v>0</v>
      </c>
    </row>
    <row r="4412" spans="1:13">
      <c r="A4412" s="5">
        <v>5921</v>
      </c>
      <c r="B4412" s="5">
        <v>20</v>
      </c>
      <c r="C4412" s="5" t="s">
        <v>63</v>
      </c>
      <c r="D4412" s="5">
        <v>2621</v>
      </c>
      <c r="E4412" s="5">
        <v>14</v>
      </c>
      <c r="F4412" s="8">
        <f t="shared" si="408"/>
        <v>0.53414727203357493</v>
      </c>
      <c r="G4412" s="5" t="str">
        <f>IF(COUNTIFS(Q3_SQL_Error_Concentration!$A:$A,A4412,Q3_SQL_Error_Concentration!$E:$E,B4412,Q3_SQL_Error_Concentration!$F:$F,C4412)=0,"",SUMIFS(Q3_SQL_Error_Concentration!$I:$I,Q3_SQL_Error_Concentration!$A:$A,A4412,Q3_SQL_Error_Concentration!$E:$E,B4412,Q3_SQL_Error_Concentration!$F:$F,C4412))</f>
        <v/>
      </c>
      <c r="H4412" s="5" t="str">
        <f t="shared" si="409"/>
        <v/>
      </c>
      <c r="I4412" s="5">
        <f>IF(D4412&gt;=Q3_Validation!$C$2,1,0)</f>
        <v>1</v>
      </c>
      <c r="J4412" s="8">
        <f t="shared" si="410"/>
        <v>0.53414727203357493</v>
      </c>
      <c r="K4412" s="5" t="str">
        <f t="shared" si="411"/>
        <v>normal</v>
      </c>
      <c r="L4412" s="5">
        <f t="shared" si="412"/>
        <v>1</v>
      </c>
      <c r="M4412" s="5">
        <f t="shared" si="413"/>
        <v>0</v>
      </c>
    </row>
    <row r="4413" spans="1:13">
      <c r="A4413" s="5">
        <v>5921</v>
      </c>
      <c r="B4413" s="5">
        <v>20</v>
      </c>
      <c r="C4413" s="5" t="s">
        <v>62</v>
      </c>
      <c r="D4413" s="5">
        <v>3750</v>
      </c>
      <c r="E4413" s="5">
        <v>19</v>
      </c>
      <c r="F4413" s="8">
        <f t="shared" si="408"/>
        <v>0.50666666666666671</v>
      </c>
      <c r="G4413" s="5" t="str">
        <f>IF(COUNTIFS(Q3_SQL_Error_Concentration!$A:$A,A4413,Q3_SQL_Error_Concentration!$E:$E,B4413,Q3_SQL_Error_Concentration!$F:$F,C4413)=0,"",SUMIFS(Q3_SQL_Error_Concentration!$I:$I,Q3_SQL_Error_Concentration!$A:$A,A4413,Q3_SQL_Error_Concentration!$E:$E,B4413,Q3_SQL_Error_Concentration!$F:$F,C4413))</f>
        <v/>
      </c>
      <c r="H4413" s="5" t="str">
        <f t="shared" si="409"/>
        <v/>
      </c>
      <c r="I4413" s="5">
        <f>IF(D4413&gt;=Q3_Validation!$C$2,1,0)</f>
        <v>1</v>
      </c>
      <c r="J4413" s="8">
        <f t="shared" si="410"/>
        <v>0.50666666666666671</v>
      </c>
      <c r="K4413" s="5" t="str">
        <f t="shared" si="411"/>
        <v>normal</v>
      </c>
      <c r="L4413" s="5">
        <f t="shared" si="412"/>
        <v>1</v>
      </c>
      <c r="M4413" s="5">
        <f t="shared" si="413"/>
        <v>0</v>
      </c>
    </row>
    <row r="4414" spans="1:13">
      <c r="A4414" s="5">
        <v>5921</v>
      </c>
      <c r="B4414" s="5">
        <v>21</v>
      </c>
      <c r="C4414" s="5" t="s">
        <v>63</v>
      </c>
      <c r="D4414" s="5">
        <v>2168</v>
      </c>
      <c r="E4414" s="5">
        <v>10</v>
      </c>
      <c r="F4414" s="8">
        <f t="shared" si="408"/>
        <v>0.46125461254612549</v>
      </c>
      <c r="G4414" s="5" t="str">
        <f>IF(COUNTIFS(Q3_SQL_Error_Concentration!$A:$A,A4414,Q3_SQL_Error_Concentration!$E:$E,B4414,Q3_SQL_Error_Concentration!$F:$F,C4414)=0,"",SUMIFS(Q3_SQL_Error_Concentration!$I:$I,Q3_SQL_Error_Concentration!$A:$A,A4414,Q3_SQL_Error_Concentration!$E:$E,B4414,Q3_SQL_Error_Concentration!$F:$F,C4414))</f>
        <v/>
      </c>
      <c r="H4414" s="5" t="str">
        <f t="shared" si="409"/>
        <v/>
      </c>
      <c r="I4414" s="5">
        <f>IF(D4414&gt;=Q3_Validation!$C$2,1,0)</f>
        <v>1</v>
      </c>
      <c r="J4414" s="8">
        <f t="shared" si="410"/>
        <v>0.46125461254612549</v>
      </c>
      <c r="K4414" s="5" t="str">
        <f t="shared" si="411"/>
        <v>normal</v>
      </c>
      <c r="L4414" s="5">
        <f t="shared" si="412"/>
        <v>1</v>
      </c>
      <c r="M4414" s="5">
        <f t="shared" si="413"/>
        <v>0</v>
      </c>
    </row>
    <row r="4415" spans="1:13">
      <c r="A4415" s="5">
        <v>5921</v>
      </c>
      <c r="B4415" s="5">
        <v>21</v>
      </c>
      <c r="C4415" s="5" t="s">
        <v>62</v>
      </c>
      <c r="D4415" s="5">
        <v>2955</v>
      </c>
      <c r="E4415" s="5">
        <v>13</v>
      </c>
      <c r="F4415" s="8">
        <f t="shared" si="408"/>
        <v>0.43993231810490696</v>
      </c>
      <c r="G4415" s="5" t="str">
        <f>IF(COUNTIFS(Q3_SQL_Error_Concentration!$A:$A,A4415,Q3_SQL_Error_Concentration!$E:$E,B4415,Q3_SQL_Error_Concentration!$F:$F,C4415)=0,"",SUMIFS(Q3_SQL_Error_Concentration!$I:$I,Q3_SQL_Error_Concentration!$A:$A,A4415,Q3_SQL_Error_Concentration!$E:$E,B4415,Q3_SQL_Error_Concentration!$F:$F,C4415))</f>
        <v/>
      </c>
      <c r="H4415" s="5" t="str">
        <f t="shared" si="409"/>
        <v/>
      </c>
      <c r="I4415" s="5">
        <f>IF(D4415&gt;=Q3_Validation!$C$2,1,0)</f>
        <v>1</v>
      </c>
      <c r="J4415" s="8">
        <f t="shared" si="410"/>
        <v>0.43993231810490696</v>
      </c>
      <c r="K4415" s="5" t="str">
        <f t="shared" si="411"/>
        <v>normal</v>
      </c>
      <c r="L4415" s="5">
        <f t="shared" si="412"/>
        <v>1</v>
      </c>
      <c r="M4415" s="5">
        <f t="shared" si="413"/>
        <v>0</v>
      </c>
    </row>
    <row r="4416" spans="1:13">
      <c r="A4416" s="5">
        <v>5921</v>
      </c>
      <c r="B4416" s="5">
        <v>22</v>
      </c>
      <c r="C4416" s="5" t="s">
        <v>63</v>
      </c>
      <c r="D4416" s="5">
        <v>1408</v>
      </c>
      <c r="E4416" s="5">
        <v>12</v>
      </c>
      <c r="F4416" s="8">
        <f t="shared" si="408"/>
        <v>0.85227272727272729</v>
      </c>
      <c r="G4416" s="5" t="str">
        <f>IF(COUNTIFS(Q3_SQL_Error_Concentration!$A:$A,A4416,Q3_SQL_Error_Concentration!$E:$E,B4416,Q3_SQL_Error_Concentration!$F:$F,C4416)=0,"",SUMIFS(Q3_SQL_Error_Concentration!$I:$I,Q3_SQL_Error_Concentration!$A:$A,A4416,Q3_SQL_Error_Concentration!$E:$E,B4416,Q3_SQL_Error_Concentration!$F:$F,C4416))</f>
        <v/>
      </c>
      <c r="H4416" s="5" t="str">
        <f t="shared" si="409"/>
        <v/>
      </c>
      <c r="I4416" s="5">
        <f>IF(D4416&gt;=Q3_Validation!$C$2,1,0)</f>
        <v>1</v>
      </c>
      <c r="J4416" s="8">
        <f t="shared" si="410"/>
        <v>0.85227272727272729</v>
      </c>
      <c r="K4416" s="5" t="str">
        <f t="shared" si="411"/>
        <v>normal</v>
      </c>
      <c r="L4416" s="5">
        <f t="shared" si="412"/>
        <v>1</v>
      </c>
      <c r="M4416" s="5">
        <f t="shared" si="413"/>
        <v>0</v>
      </c>
    </row>
    <row r="4417" spans="1:13">
      <c r="A4417" s="5">
        <v>5921</v>
      </c>
      <c r="B4417" s="5">
        <v>22</v>
      </c>
      <c r="C4417" s="5" t="s">
        <v>62</v>
      </c>
      <c r="D4417" s="5">
        <v>2051</v>
      </c>
      <c r="E4417" s="5">
        <v>18</v>
      </c>
      <c r="F4417" s="8">
        <f t="shared" si="408"/>
        <v>0.87762067284251588</v>
      </c>
      <c r="G4417" s="5" t="str">
        <f>IF(COUNTIFS(Q3_SQL_Error_Concentration!$A:$A,A4417,Q3_SQL_Error_Concentration!$E:$E,B4417,Q3_SQL_Error_Concentration!$F:$F,C4417)=0,"",SUMIFS(Q3_SQL_Error_Concentration!$I:$I,Q3_SQL_Error_Concentration!$A:$A,A4417,Q3_SQL_Error_Concentration!$E:$E,B4417,Q3_SQL_Error_Concentration!$F:$F,C4417))</f>
        <v/>
      </c>
      <c r="H4417" s="5" t="str">
        <f t="shared" si="409"/>
        <v/>
      </c>
      <c r="I4417" s="5">
        <f>IF(D4417&gt;=Q3_Validation!$C$2,1,0)</f>
        <v>1</v>
      </c>
      <c r="J4417" s="8">
        <f t="shared" si="410"/>
        <v>0.87762067284251588</v>
      </c>
      <c r="K4417" s="5" t="str">
        <f t="shared" si="411"/>
        <v>normal</v>
      </c>
      <c r="L4417" s="5">
        <f t="shared" si="412"/>
        <v>1</v>
      </c>
      <c r="M4417" s="5">
        <f t="shared" si="413"/>
        <v>0</v>
      </c>
    </row>
    <row r="4418" spans="1:13">
      <c r="A4418" s="5">
        <v>5921</v>
      </c>
      <c r="B4418" s="5">
        <v>23</v>
      </c>
      <c r="C4418" s="5" t="s">
        <v>63</v>
      </c>
      <c r="D4418" s="5">
        <v>426</v>
      </c>
      <c r="E4418" s="5">
        <v>4</v>
      </c>
      <c r="F4418" s="8">
        <f t="shared" ref="F4418:F4481" si="414">100*E4418/D4418</f>
        <v>0.93896713615023475</v>
      </c>
      <c r="G4418" s="5" t="str">
        <f>IF(COUNTIFS(Q3_SQL_Error_Concentration!$A:$A,A4418,Q3_SQL_Error_Concentration!$E:$E,B4418,Q3_SQL_Error_Concentration!$F:$F,C4418)=0,"",SUMIFS(Q3_SQL_Error_Concentration!$I:$I,Q3_SQL_Error_Concentration!$A:$A,A4418,Q3_SQL_Error_Concentration!$E:$E,B4418,Q3_SQL_Error_Concentration!$F:$F,C4418))</f>
        <v/>
      </c>
      <c r="H4418" s="5" t="str">
        <f t="shared" ref="H4418:H4481" si="415">IF(G4418="","",IF(ABS(F4418-G4418)&lt;=0.0002,"PASS","FAIL"))</f>
        <v/>
      </c>
      <c r="I4418" s="5">
        <f>IF(D4418&gt;=Q3_Validation!$C$2,1,0)</f>
        <v>0</v>
      </c>
      <c r="J4418" s="8" t="str">
        <f t="shared" ref="J4418:J4481" si="416">IF(I4418=1,F4418,"")</f>
        <v/>
      </c>
      <c r="K4418" s="5" t="str">
        <f t="shared" ref="K4418:K4481" si="417">IF(D4418&lt;601,"excluded",IF(J4418&gt;3.628192,"outlier",IF(J4418&gt;=2.11093,"high-error","normal")))</f>
        <v>excluded</v>
      </c>
      <c r="L4418" s="5">
        <f t="shared" ref="L4418:L4481" si="418">COUNTIFS(A:A,A4418,K:K,"high-error")+COUNTIFS(A:A,A4418,K:K,"outlier")</f>
        <v>1</v>
      </c>
      <c r="M4418" s="5">
        <f t="shared" ref="M4418:M4481" si="419">IF(AND(L4418&gt;=2,OR(K4418="high-error",K4418="outlier")),1,0)</f>
        <v>0</v>
      </c>
    </row>
    <row r="4419" spans="1:13">
      <c r="A4419" s="5">
        <v>5921</v>
      </c>
      <c r="B4419" s="5">
        <v>23</v>
      </c>
      <c r="C4419" s="5" t="s">
        <v>62</v>
      </c>
      <c r="D4419" s="5">
        <v>837</v>
      </c>
      <c r="E4419" s="5">
        <v>5</v>
      </c>
      <c r="F4419" s="8">
        <f t="shared" si="414"/>
        <v>0.59737156511350065</v>
      </c>
      <c r="G4419" s="5" t="str">
        <f>IF(COUNTIFS(Q3_SQL_Error_Concentration!$A:$A,A4419,Q3_SQL_Error_Concentration!$E:$E,B4419,Q3_SQL_Error_Concentration!$F:$F,C4419)=0,"",SUMIFS(Q3_SQL_Error_Concentration!$I:$I,Q3_SQL_Error_Concentration!$A:$A,A4419,Q3_SQL_Error_Concentration!$E:$E,B4419,Q3_SQL_Error_Concentration!$F:$F,C4419))</f>
        <v/>
      </c>
      <c r="H4419" s="5" t="str">
        <f t="shared" si="415"/>
        <v/>
      </c>
      <c r="I4419" s="5">
        <f>IF(D4419&gt;=Q3_Validation!$C$2,1,0)</f>
        <v>1</v>
      </c>
      <c r="J4419" s="8">
        <f t="shared" si="416"/>
        <v>0.59737156511350065</v>
      </c>
      <c r="K4419" s="5" t="str">
        <f t="shared" si="417"/>
        <v>normal</v>
      </c>
      <c r="L4419" s="5">
        <f t="shared" si="418"/>
        <v>1</v>
      </c>
      <c r="M4419" s="5">
        <f t="shared" si="419"/>
        <v>0</v>
      </c>
    </row>
    <row r="4420" spans="1:13">
      <c r="A4420" s="5">
        <v>5932</v>
      </c>
      <c r="B4420" s="5">
        <v>3</v>
      </c>
      <c r="C4420" s="5" t="s">
        <v>62</v>
      </c>
      <c r="D4420" s="5">
        <v>1</v>
      </c>
      <c r="E4420" s="5">
        <v>0</v>
      </c>
      <c r="F4420" s="8">
        <f t="shared" si="414"/>
        <v>0</v>
      </c>
      <c r="G4420" s="5" t="str">
        <f>IF(COUNTIFS(Q3_SQL_Error_Concentration!$A:$A,A4420,Q3_SQL_Error_Concentration!$E:$E,B4420,Q3_SQL_Error_Concentration!$F:$F,C4420)=0,"",SUMIFS(Q3_SQL_Error_Concentration!$I:$I,Q3_SQL_Error_Concentration!$A:$A,A4420,Q3_SQL_Error_Concentration!$E:$E,B4420,Q3_SQL_Error_Concentration!$F:$F,C4420))</f>
        <v/>
      </c>
      <c r="H4420" s="5" t="str">
        <f t="shared" si="415"/>
        <v/>
      </c>
      <c r="I4420" s="5">
        <f>IF(D4420&gt;=Q3_Validation!$C$2,1,0)</f>
        <v>0</v>
      </c>
      <c r="J4420" s="8" t="str">
        <f t="shared" si="416"/>
        <v/>
      </c>
      <c r="K4420" s="5" t="str">
        <f t="shared" si="417"/>
        <v>excluded</v>
      </c>
      <c r="L4420" s="5">
        <f t="shared" si="418"/>
        <v>0</v>
      </c>
      <c r="M4420" s="5">
        <f t="shared" si="419"/>
        <v>0</v>
      </c>
    </row>
    <row r="4421" spans="1:13">
      <c r="A4421" s="5">
        <v>5932</v>
      </c>
      <c r="B4421" s="5">
        <v>5</v>
      </c>
      <c r="C4421" s="5" t="s">
        <v>63</v>
      </c>
      <c r="D4421" s="5">
        <v>4</v>
      </c>
      <c r="E4421" s="5">
        <v>0</v>
      </c>
      <c r="F4421" s="8">
        <f t="shared" si="414"/>
        <v>0</v>
      </c>
      <c r="G4421" s="5" t="str">
        <f>IF(COUNTIFS(Q3_SQL_Error_Concentration!$A:$A,A4421,Q3_SQL_Error_Concentration!$E:$E,B4421,Q3_SQL_Error_Concentration!$F:$F,C4421)=0,"",SUMIFS(Q3_SQL_Error_Concentration!$I:$I,Q3_SQL_Error_Concentration!$A:$A,A4421,Q3_SQL_Error_Concentration!$E:$E,B4421,Q3_SQL_Error_Concentration!$F:$F,C4421))</f>
        <v/>
      </c>
      <c r="H4421" s="5" t="str">
        <f t="shared" si="415"/>
        <v/>
      </c>
      <c r="I4421" s="5">
        <f>IF(D4421&gt;=Q3_Validation!$C$2,1,0)</f>
        <v>0</v>
      </c>
      <c r="J4421" s="8" t="str">
        <f t="shared" si="416"/>
        <v/>
      </c>
      <c r="K4421" s="5" t="str">
        <f t="shared" si="417"/>
        <v>excluded</v>
      </c>
      <c r="L4421" s="5">
        <f t="shared" si="418"/>
        <v>0</v>
      </c>
      <c r="M4421" s="5">
        <f t="shared" si="419"/>
        <v>0</v>
      </c>
    </row>
    <row r="4422" spans="1:13">
      <c r="A4422" s="5">
        <v>5932</v>
      </c>
      <c r="B4422" s="5">
        <v>5</v>
      </c>
      <c r="C4422" s="5" t="s">
        <v>62</v>
      </c>
      <c r="D4422" s="5">
        <v>25</v>
      </c>
      <c r="E4422" s="5">
        <v>0</v>
      </c>
      <c r="F4422" s="8">
        <f t="shared" si="414"/>
        <v>0</v>
      </c>
      <c r="G4422" s="5" t="str">
        <f>IF(COUNTIFS(Q3_SQL_Error_Concentration!$A:$A,A4422,Q3_SQL_Error_Concentration!$E:$E,B4422,Q3_SQL_Error_Concentration!$F:$F,C4422)=0,"",SUMIFS(Q3_SQL_Error_Concentration!$I:$I,Q3_SQL_Error_Concentration!$A:$A,A4422,Q3_SQL_Error_Concentration!$E:$E,B4422,Q3_SQL_Error_Concentration!$F:$F,C4422))</f>
        <v/>
      </c>
      <c r="H4422" s="5" t="str">
        <f t="shared" si="415"/>
        <v/>
      </c>
      <c r="I4422" s="5">
        <f>IF(D4422&gt;=Q3_Validation!$C$2,1,0)</f>
        <v>0</v>
      </c>
      <c r="J4422" s="8" t="str">
        <f t="shared" si="416"/>
        <v/>
      </c>
      <c r="K4422" s="5" t="str">
        <f t="shared" si="417"/>
        <v>excluded</v>
      </c>
      <c r="L4422" s="5">
        <f t="shared" si="418"/>
        <v>0</v>
      </c>
      <c r="M4422" s="5">
        <f t="shared" si="419"/>
        <v>0</v>
      </c>
    </row>
    <row r="4423" spans="1:13">
      <c r="A4423" s="5">
        <v>5932</v>
      </c>
      <c r="B4423" s="5">
        <v>6</v>
      </c>
      <c r="C4423" s="5" t="s">
        <v>63</v>
      </c>
      <c r="D4423" s="5">
        <v>225</v>
      </c>
      <c r="E4423" s="5">
        <v>1</v>
      </c>
      <c r="F4423" s="8">
        <f t="shared" si="414"/>
        <v>0.44444444444444442</v>
      </c>
      <c r="G4423" s="5" t="str">
        <f>IF(COUNTIFS(Q3_SQL_Error_Concentration!$A:$A,A4423,Q3_SQL_Error_Concentration!$E:$E,B4423,Q3_SQL_Error_Concentration!$F:$F,C4423)=0,"",SUMIFS(Q3_SQL_Error_Concentration!$I:$I,Q3_SQL_Error_Concentration!$A:$A,A4423,Q3_SQL_Error_Concentration!$E:$E,B4423,Q3_SQL_Error_Concentration!$F:$F,C4423))</f>
        <v/>
      </c>
      <c r="H4423" s="5" t="str">
        <f t="shared" si="415"/>
        <v/>
      </c>
      <c r="I4423" s="5">
        <f>IF(D4423&gt;=Q3_Validation!$C$2,1,0)</f>
        <v>0</v>
      </c>
      <c r="J4423" s="8" t="str">
        <f t="shared" si="416"/>
        <v/>
      </c>
      <c r="K4423" s="5" t="str">
        <f t="shared" si="417"/>
        <v>excluded</v>
      </c>
      <c r="L4423" s="5">
        <f t="shared" si="418"/>
        <v>0</v>
      </c>
      <c r="M4423" s="5">
        <f t="shared" si="419"/>
        <v>0</v>
      </c>
    </row>
    <row r="4424" spans="1:13">
      <c r="A4424" s="5">
        <v>5932</v>
      </c>
      <c r="B4424" s="5">
        <v>6</v>
      </c>
      <c r="C4424" s="5" t="s">
        <v>62</v>
      </c>
      <c r="D4424" s="5">
        <v>459</v>
      </c>
      <c r="E4424" s="5">
        <v>1</v>
      </c>
      <c r="F4424" s="8">
        <f t="shared" si="414"/>
        <v>0.2178649237472767</v>
      </c>
      <c r="G4424" s="5" t="str">
        <f>IF(COUNTIFS(Q3_SQL_Error_Concentration!$A:$A,A4424,Q3_SQL_Error_Concentration!$E:$E,B4424,Q3_SQL_Error_Concentration!$F:$F,C4424)=0,"",SUMIFS(Q3_SQL_Error_Concentration!$I:$I,Q3_SQL_Error_Concentration!$A:$A,A4424,Q3_SQL_Error_Concentration!$E:$E,B4424,Q3_SQL_Error_Concentration!$F:$F,C4424))</f>
        <v/>
      </c>
      <c r="H4424" s="5" t="str">
        <f t="shared" si="415"/>
        <v/>
      </c>
      <c r="I4424" s="5">
        <f>IF(D4424&gt;=Q3_Validation!$C$2,1,0)</f>
        <v>0</v>
      </c>
      <c r="J4424" s="8" t="str">
        <f t="shared" si="416"/>
        <v/>
      </c>
      <c r="K4424" s="5" t="str">
        <f t="shared" si="417"/>
        <v>excluded</v>
      </c>
      <c r="L4424" s="5">
        <f t="shared" si="418"/>
        <v>0</v>
      </c>
      <c r="M4424" s="5">
        <f t="shared" si="419"/>
        <v>0</v>
      </c>
    </row>
    <row r="4425" spans="1:13">
      <c r="A4425" s="5">
        <v>5932</v>
      </c>
      <c r="B4425" s="5">
        <v>7</v>
      </c>
      <c r="C4425" s="5" t="s">
        <v>63</v>
      </c>
      <c r="D4425" s="5">
        <v>172</v>
      </c>
      <c r="E4425" s="5">
        <v>1</v>
      </c>
      <c r="F4425" s="8">
        <f t="shared" si="414"/>
        <v>0.58139534883720934</v>
      </c>
      <c r="G4425" s="5" t="str">
        <f>IF(COUNTIFS(Q3_SQL_Error_Concentration!$A:$A,A4425,Q3_SQL_Error_Concentration!$E:$E,B4425,Q3_SQL_Error_Concentration!$F:$F,C4425)=0,"",SUMIFS(Q3_SQL_Error_Concentration!$I:$I,Q3_SQL_Error_Concentration!$A:$A,A4425,Q3_SQL_Error_Concentration!$E:$E,B4425,Q3_SQL_Error_Concentration!$F:$F,C4425))</f>
        <v/>
      </c>
      <c r="H4425" s="5" t="str">
        <f t="shared" si="415"/>
        <v/>
      </c>
      <c r="I4425" s="5">
        <f>IF(D4425&gt;=Q3_Validation!$C$2,1,0)</f>
        <v>0</v>
      </c>
      <c r="J4425" s="8" t="str">
        <f t="shared" si="416"/>
        <v/>
      </c>
      <c r="K4425" s="5" t="str">
        <f t="shared" si="417"/>
        <v>excluded</v>
      </c>
      <c r="L4425" s="5">
        <f t="shared" si="418"/>
        <v>0</v>
      </c>
      <c r="M4425" s="5">
        <f t="shared" si="419"/>
        <v>0</v>
      </c>
    </row>
    <row r="4426" spans="1:13">
      <c r="A4426" s="5">
        <v>5932</v>
      </c>
      <c r="B4426" s="5">
        <v>7</v>
      </c>
      <c r="C4426" s="5" t="s">
        <v>62</v>
      </c>
      <c r="D4426" s="5">
        <v>178</v>
      </c>
      <c r="E4426" s="5">
        <v>2</v>
      </c>
      <c r="F4426" s="8">
        <f t="shared" si="414"/>
        <v>1.1235955056179776</v>
      </c>
      <c r="G4426" s="5" t="str">
        <f>IF(COUNTIFS(Q3_SQL_Error_Concentration!$A:$A,A4426,Q3_SQL_Error_Concentration!$E:$E,B4426,Q3_SQL_Error_Concentration!$F:$F,C4426)=0,"",SUMIFS(Q3_SQL_Error_Concentration!$I:$I,Q3_SQL_Error_Concentration!$A:$A,A4426,Q3_SQL_Error_Concentration!$E:$E,B4426,Q3_SQL_Error_Concentration!$F:$F,C4426))</f>
        <v/>
      </c>
      <c r="H4426" s="5" t="str">
        <f t="shared" si="415"/>
        <v/>
      </c>
      <c r="I4426" s="5">
        <f>IF(D4426&gt;=Q3_Validation!$C$2,1,0)</f>
        <v>0</v>
      </c>
      <c r="J4426" s="8" t="str">
        <f t="shared" si="416"/>
        <v/>
      </c>
      <c r="K4426" s="5" t="str">
        <f t="shared" si="417"/>
        <v>excluded</v>
      </c>
      <c r="L4426" s="5">
        <f t="shared" si="418"/>
        <v>0</v>
      </c>
      <c r="M4426" s="5">
        <f t="shared" si="419"/>
        <v>0</v>
      </c>
    </row>
    <row r="4427" spans="1:13">
      <c r="A4427" s="5">
        <v>5932</v>
      </c>
      <c r="B4427" s="5">
        <v>8</v>
      </c>
      <c r="C4427" s="5" t="s">
        <v>63</v>
      </c>
      <c r="D4427" s="5">
        <v>198</v>
      </c>
      <c r="E4427" s="5">
        <v>2</v>
      </c>
      <c r="F4427" s="8">
        <f t="shared" si="414"/>
        <v>1.0101010101010102</v>
      </c>
      <c r="G4427" s="5" t="str">
        <f>IF(COUNTIFS(Q3_SQL_Error_Concentration!$A:$A,A4427,Q3_SQL_Error_Concentration!$E:$E,B4427,Q3_SQL_Error_Concentration!$F:$F,C4427)=0,"",SUMIFS(Q3_SQL_Error_Concentration!$I:$I,Q3_SQL_Error_Concentration!$A:$A,A4427,Q3_SQL_Error_Concentration!$E:$E,B4427,Q3_SQL_Error_Concentration!$F:$F,C4427))</f>
        <v/>
      </c>
      <c r="H4427" s="5" t="str">
        <f t="shared" si="415"/>
        <v/>
      </c>
      <c r="I4427" s="5">
        <f>IF(D4427&gt;=Q3_Validation!$C$2,1,0)</f>
        <v>0</v>
      </c>
      <c r="J4427" s="8" t="str">
        <f t="shared" si="416"/>
        <v/>
      </c>
      <c r="K4427" s="5" t="str">
        <f t="shared" si="417"/>
        <v>excluded</v>
      </c>
      <c r="L4427" s="5">
        <f t="shared" si="418"/>
        <v>0</v>
      </c>
      <c r="M4427" s="5">
        <f t="shared" si="419"/>
        <v>0</v>
      </c>
    </row>
    <row r="4428" spans="1:13">
      <c r="A4428" s="5">
        <v>5932</v>
      </c>
      <c r="B4428" s="5">
        <v>8</v>
      </c>
      <c r="C4428" s="5" t="s">
        <v>62</v>
      </c>
      <c r="D4428" s="5">
        <v>235</v>
      </c>
      <c r="E4428" s="5">
        <v>2</v>
      </c>
      <c r="F4428" s="8">
        <f t="shared" si="414"/>
        <v>0.85106382978723405</v>
      </c>
      <c r="G4428" s="5" t="str">
        <f>IF(COUNTIFS(Q3_SQL_Error_Concentration!$A:$A,A4428,Q3_SQL_Error_Concentration!$E:$E,B4428,Q3_SQL_Error_Concentration!$F:$F,C4428)=0,"",SUMIFS(Q3_SQL_Error_Concentration!$I:$I,Q3_SQL_Error_Concentration!$A:$A,A4428,Q3_SQL_Error_Concentration!$E:$E,B4428,Q3_SQL_Error_Concentration!$F:$F,C4428))</f>
        <v/>
      </c>
      <c r="H4428" s="5" t="str">
        <f t="shared" si="415"/>
        <v/>
      </c>
      <c r="I4428" s="5">
        <f>IF(D4428&gt;=Q3_Validation!$C$2,1,0)</f>
        <v>0</v>
      </c>
      <c r="J4428" s="8" t="str">
        <f t="shared" si="416"/>
        <v/>
      </c>
      <c r="K4428" s="5" t="str">
        <f t="shared" si="417"/>
        <v>excluded</v>
      </c>
      <c r="L4428" s="5">
        <f t="shared" si="418"/>
        <v>0</v>
      </c>
      <c r="M4428" s="5">
        <f t="shared" si="419"/>
        <v>0</v>
      </c>
    </row>
    <row r="4429" spans="1:13">
      <c r="A4429" s="5">
        <v>5932</v>
      </c>
      <c r="B4429" s="5">
        <v>9</v>
      </c>
      <c r="C4429" s="5" t="s">
        <v>63</v>
      </c>
      <c r="D4429" s="5">
        <v>97</v>
      </c>
      <c r="E4429" s="5">
        <v>1</v>
      </c>
      <c r="F4429" s="8">
        <f t="shared" si="414"/>
        <v>1.0309278350515463</v>
      </c>
      <c r="G4429" s="5" t="str">
        <f>IF(COUNTIFS(Q3_SQL_Error_Concentration!$A:$A,A4429,Q3_SQL_Error_Concentration!$E:$E,B4429,Q3_SQL_Error_Concentration!$F:$F,C4429)=0,"",SUMIFS(Q3_SQL_Error_Concentration!$I:$I,Q3_SQL_Error_Concentration!$A:$A,A4429,Q3_SQL_Error_Concentration!$E:$E,B4429,Q3_SQL_Error_Concentration!$F:$F,C4429))</f>
        <v/>
      </c>
      <c r="H4429" s="5" t="str">
        <f t="shared" si="415"/>
        <v/>
      </c>
      <c r="I4429" s="5">
        <f>IF(D4429&gt;=Q3_Validation!$C$2,1,0)</f>
        <v>0</v>
      </c>
      <c r="J4429" s="8" t="str">
        <f t="shared" si="416"/>
        <v/>
      </c>
      <c r="K4429" s="5" t="str">
        <f t="shared" si="417"/>
        <v>excluded</v>
      </c>
      <c r="L4429" s="5">
        <f t="shared" si="418"/>
        <v>0</v>
      </c>
      <c r="M4429" s="5">
        <f t="shared" si="419"/>
        <v>0</v>
      </c>
    </row>
    <row r="4430" spans="1:13">
      <c r="A4430" s="5">
        <v>5932</v>
      </c>
      <c r="B4430" s="5">
        <v>9</v>
      </c>
      <c r="C4430" s="5" t="s">
        <v>62</v>
      </c>
      <c r="D4430" s="5">
        <v>146</v>
      </c>
      <c r="E4430" s="5">
        <v>2</v>
      </c>
      <c r="F4430" s="8">
        <f t="shared" si="414"/>
        <v>1.3698630136986301</v>
      </c>
      <c r="G4430" s="5" t="str">
        <f>IF(COUNTIFS(Q3_SQL_Error_Concentration!$A:$A,A4430,Q3_SQL_Error_Concentration!$E:$E,B4430,Q3_SQL_Error_Concentration!$F:$F,C4430)=0,"",SUMIFS(Q3_SQL_Error_Concentration!$I:$I,Q3_SQL_Error_Concentration!$A:$A,A4430,Q3_SQL_Error_Concentration!$E:$E,B4430,Q3_SQL_Error_Concentration!$F:$F,C4430))</f>
        <v/>
      </c>
      <c r="H4430" s="5" t="str">
        <f t="shared" si="415"/>
        <v/>
      </c>
      <c r="I4430" s="5">
        <f>IF(D4430&gt;=Q3_Validation!$C$2,1,0)</f>
        <v>0</v>
      </c>
      <c r="J4430" s="8" t="str">
        <f t="shared" si="416"/>
        <v/>
      </c>
      <c r="K4430" s="5" t="str">
        <f t="shared" si="417"/>
        <v>excluded</v>
      </c>
      <c r="L4430" s="5">
        <f t="shared" si="418"/>
        <v>0</v>
      </c>
      <c r="M4430" s="5">
        <f t="shared" si="419"/>
        <v>0</v>
      </c>
    </row>
    <row r="4431" spans="1:13">
      <c r="A4431" s="5">
        <v>5932</v>
      </c>
      <c r="B4431" s="5">
        <v>10</v>
      </c>
      <c r="C4431" s="5" t="s">
        <v>63</v>
      </c>
      <c r="D4431" s="5">
        <v>256</v>
      </c>
      <c r="E4431" s="5">
        <v>10</v>
      </c>
      <c r="F4431" s="8">
        <f t="shared" si="414"/>
        <v>3.90625</v>
      </c>
      <c r="G4431" s="5" t="str">
        <f>IF(COUNTIFS(Q3_SQL_Error_Concentration!$A:$A,A4431,Q3_SQL_Error_Concentration!$E:$E,B4431,Q3_SQL_Error_Concentration!$F:$F,C4431)=0,"",SUMIFS(Q3_SQL_Error_Concentration!$I:$I,Q3_SQL_Error_Concentration!$A:$A,A4431,Q3_SQL_Error_Concentration!$E:$E,B4431,Q3_SQL_Error_Concentration!$F:$F,C4431))</f>
        <v/>
      </c>
      <c r="H4431" s="5" t="str">
        <f t="shared" si="415"/>
        <v/>
      </c>
      <c r="I4431" s="5">
        <f>IF(D4431&gt;=Q3_Validation!$C$2,1,0)</f>
        <v>0</v>
      </c>
      <c r="J4431" s="8" t="str">
        <f t="shared" si="416"/>
        <v/>
      </c>
      <c r="K4431" s="5" t="str">
        <f t="shared" si="417"/>
        <v>excluded</v>
      </c>
      <c r="L4431" s="5">
        <f t="shared" si="418"/>
        <v>0</v>
      </c>
      <c r="M4431" s="5">
        <f t="shared" si="419"/>
        <v>0</v>
      </c>
    </row>
    <row r="4432" spans="1:13">
      <c r="A4432" s="5">
        <v>5932</v>
      </c>
      <c r="B4432" s="5">
        <v>10</v>
      </c>
      <c r="C4432" s="5" t="s">
        <v>62</v>
      </c>
      <c r="D4432" s="5">
        <v>319</v>
      </c>
      <c r="E4432" s="5">
        <v>9</v>
      </c>
      <c r="F4432" s="8">
        <f t="shared" si="414"/>
        <v>2.8213166144200628</v>
      </c>
      <c r="G4432" s="5" t="str">
        <f>IF(COUNTIFS(Q3_SQL_Error_Concentration!$A:$A,A4432,Q3_SQL_Error_Concentration!$E:$E,B4432,Q3_SQL_Error_Concentration!$F:$F,C4432)=0,"",SUMIFS(Q3_SQL_Error_Concentration!$I:$I,Q3_SQL_Error_Concentration!$A:$A,A4432,Q3_SQL_Error_Concentration!$E:$E,B4432,Q3_SQL_Error_Concentration!$F:$F,C4432))</f>
        <v/>
      </c>
      <c r="H4432" s="5" t="str">
        <f t="shared" si="415"/>
        <v/>
      </c>
      <c r="I4432" s="5">
        <f>IF(D4432&gt;=Q3_Validation!$C$2,1,0)</f>
        <v>0</v>
      </c>
      <c r="J4432" s="8" t="str">
        <f t="shared" si="416"/>
        <v/>
      </c>
      <c r="K4432" s="5" t="str">
        <f t="shared" si="417"/>
        <v>excluded</v>
      </c>
      <c r="L4432" s="5">
        <f t="shared" si="418"/>
        <v>0</v>
      </c>
      <c r="M4432" s="5">
        <f t="shared" si="419"/>
        <v>0</v>
      </c>
    </row>
    <row r="4433" spans="1:13">
      <c r="A4433" s="5">
        <v>5932</v>
      </c>
      <c r="B4433" s="5">
        <v>11</v>
      </c>
      <c r="C4433" s="5" t="s">
        <v>63</v>
      </c>
      <c r="D4433" s="5">
        <v>387</v>
      </c>
      <c r="E4433" s="5">
        <v>5</v>
      </c>
      <c r="F4433" s="8">
        <f t="shared" si="414"/>
        <v>1.2919896640826873</v>
      </c>
      <c r="G4433" s="5" t="str">
        <f>IF(COUNTIFS(Q3_SQL_Error_Concentration!$A:$A,A4433,Q3_SQL_Error_Concentration!$E:$E,B4433,Q3_SQL_Error_Concentration!$F:$F,C4433)=0,"",SUMIFS(Q3_SQL_Error_Concentration!$I:$I,Q3_SQL_Error_Concentration!$A:$A,A4433,Q3_SQL_Error_Concentration!$E:$E,B4433,Q3_SQL_Error_Concentration!$F:$F,C4433))</f>
        <v/>
      </c>
      <c r="H4433" s="5" t="str">
        <f t="shared" si="415"/>
        <v/>
      </c>
      <c r="I4433" s="5">
        <f>IF(D4433&gt;=Q3_Validation!$C$2,1,0)</f>
        <v>0</v>
      </c>
      <c r="J4433" s="8" t="str">
        <f t="shared" si="416"/>
        <v/>
      </c>
      <c r="K4433" s="5" t="str">
        <f t="shared" si="417"/>
        <v>excluded</v>
      </c>
      <c r="L4433" s="5">
        <f t="shared" si="418"/>
        <v>0</v>
      </c>
      <c r="M4433" s="5">
        <f t="shared" si="419"/>
        <v>0</v>
      </c>
    </row>
    <row r="4434" spans="1:13">
      <c r="A4434" s="5">
        <v>5932</v>
      </c>
      <c r="B4434" s="5">
        <v>11</v>
      </c>
      <c r="C4434" s="5" t="s">
        <v>62</v>
      </c>
      <c r="D4434" s="5">
        <v>462</v>
      </c>
      <c r="E4434" s="5">
        <v>10</v>
      </c>
      <c r="F4434" s="8">
        <f t="shared" si="414"/>
        <v>2.1645021645021645</v>
      </c>
      <c r="G4434" s="5" t="str">
        <f>IF(COUNTIFS(Q3_SQL_Error_Concentration!$A:$A,A4434,Q3_SQL_Error_Concentration!$E:$E,B4434,Q3_SQL_Error_Concentration!$F:$F,C4434)=0,"",SUMIFS(Q3_SQL_Error_Concentration!$I:$I,Q3_SQL_Error_Concentration!$A:$A,A4434,Q3_SQL_Error_Concentration!$E:$E,B4434,Q3_SQL_Error_Concentration!$F:$F,C4434))</f>
        <v/>
      </c>
      <c r="H4434" s="5" t="str">
        <f t="shared" si="415"/>
        <v/>
      </c>
      <c r="I4434" s="5">
        <f>IF(D4434&gt;=Q3_Validation!$C$2,1,0)</f>
        <v>0</v>
      </c>
      <c r="J4434" s="8" t="str">
        <f t="shared" si="416"/>
        <v/>
      </c>
      <c r="K4434" s="5" t="str">
        <f t="shared" si="417"/>
        <v>excluded</v>
      </c>
      <c r="L4434" s="5">
        <f t="shared" si="418"/>
        <v>0</v>
      </c>
      <c r="M4434" s="5">
        <f t="shared" si="419"/>
        <v>0</v>
      </c>
    </row>
    <row r="4435" spans="1:13">
      <c r="A4435" s="5">
        <v>5932</v>
      </c>
      <c r="B4435" s="5">
        <v>12</v>
      </c>
      <c r="C4435" s="5" t="s">
        <v>63</v>
      </c>
      <c r="D4435" s="5">
        <v>484</v>
      </c>
      <c r="E4435" s="5">
        <v>8</v>
      </c>
      <c r="F4435" s="8">
        <f t="shared" si="414"/>
        <v>1.6528925619834711</v>
      </c>
      <c r="G4435" s="5" t="str">
        <f>IF(COUNTIFS(Q3_SQL_Error_Concentration!$A:$A,A4435,Q3_SQL_Error_Concentration!$E:$E,B4435,Q3_SQL_Error_Concentration!$F:$F,C4435)=0,"",SUMIFS(Q3_SQL_Error_Concentration!$I:$I,Q3_SQL_Error_Concentration!$A:$A,A4435,Q3_SQL_Error_Concentration!$E:$E,B4435,Q3_SQL_Error_Concentration!$F:$F,C4435))</f>
        <v/>
      </c>
      <c r="H4435" s="5" t="str">
        <f t="shared" si="415"/>
        <v/>
      </c>
      <c r="I4435" s="5">
        <f>IF(D4435&gt;=Q3_Validation!$C$2,1,0)</f>
        <v>0</v>
      </c>
      <c r="J4435" s="8" t="str">
        <f t="shared" si="416"/>
        <v/>
      </c>
      <c r="K4435" s="5" t="str">
        <f t="shared" si="417"/>
        <v>excluded</v>
      </c>
      <c r="L4435" s="5">
        <f t="shared" si="418"/>
        <v>0</v>
      </c>
      <c r="M4435" s="5">
        <f t="shared" si="419"/>
        <v>0</v>
      </c>
    </row>
    <row r="4436" spans="1:13">
      <c r="A4436" s="5">
        <v>5932</v>
      </c>
      <c r="B4436" s="5">
        <v>12</v>
      </c>
      <c r="C4436" s="5" t="s">
        <v>62</v>
      </c>
      <c r="D4436" s="5">
        <v>528</v>
      </c>
      <c r="E4436" s="5">
        <v>6</v>
      </c>
      <c r="F4436" s="8">
        <f t="shared" si="414"/>
        <v>1.1363636363636365</v>
      </c>
      <c r="G4436" s="5" t="str">
        <f>IF(COUNTIFS(Q3_SQL_Error_Concentration!$A:$A,A4436,Q3_SQL_Error_Concentration!$E:$E,B4436,Q3_SQL_Error_Concentration!$F:$F,C4436)=0,"",SUMIFS(Q3_SQL_Error_Concentration!$I:$I,Q3_SQL_Error_Concentration!$A:$A,A4436,Q3_SQL_Error_Concentration!$E:$E,B4436,Q3_SQL_Error_Concentration!$F:$F,C4436))</f>
        <v/>
      </c>
      <c r="H4436" s="5" t="str">
        <f t="shared" si="415"/>
        <v/>
      </c>
      <c r="I4436" s="5">
        <f>IF(D4436&gt;=Q3_Validation!$C$2,1,0)</f>
        <v>0</v>
      </c>
      <c r="J4436" s="8" t="str">
        <f t="shared" si="416"/>
        <v/>
      </c>
      <c r="K4436" s="5" t="str">
        <f t="shared" si="417"/>
        <v>excluded</v>
      </c>
      <c r="L4436" s="5">
        <f t="shared" si="418"/>
        <v>0</v>
      </c>
      <c r="M4436" s="5">
        <f t="shared" si="419"/>
        <v>0</v>
      </c>
    </row>
    <row r="4437" spans="1:13">
      <c r="A4437" s="5">
        <v>5932</v>
      </c>
      <c r="B4437" s="5">
        <v>13</v>
      </c>
      <c r="C4437" s="5" t="s">
        <v>63</v>
      </c>
      <c r="D4437" s="5">
        <v>95</v>
      </c>
      <c r="E4437" s="5">
        <v>1</v>
      </c>
      <c r="F4437" s="8">
        <f t="shared" si="414"/>
        <v>1.0526315789473684</v>
      </c>
      <c r="G4437" s="5" t="str">
        <f>IF(COUNTIFS(Q3_SQL_Error_Concentration!$A:$A,A4437,Q3_SQL_Error_Concentration!$E:$E,B4437,Q3_SQL_Error_Concentration!$F:$F,C4437)=0,"",SUMIFS(Q3_SQL_Error_Concentration!$I:$I,Q3_SQL_Error_Concentration!$A:$A,A4437,Q3_SQL_Error_Concentration!$E:$E,B4437,Q3_SQL_Error_Concentration!$F:$F,C4437))</f>
        <v/>
      </c>
      <c r="H4437" s="5" t="str">
        <f t="shared" si="415"/>
        <v/>
      </c>
      <c r="I4437" s="5">
        <f>IF(D4437&gt;=Q3_Validation!$C$2,1,0)</f>
        <v>0</v>
      </c>
      <c r="J4437" s="8" t="str">
        <f t="shared" si="416"/>
        <v/>
      </c>
      <c r="K4437" s="5" t="str">
        <f t="shared" si="417"/>
        <v>excluded</v>
      </c>
      <c r="L4437" s="5">
        <f t="shared" si="418"/>
        <v>0</v>
      </c>
      <c r="M4437" s="5">
        <f t="shared" si="419"/>
        <v>0</v>
      </c>
    </row>
    <row r="4438" spans="1:13">
      <c r="A4438" s="5">
        <v>5932</v>
      </c>
      <c r="B4438" s="5">
        <v>13</v>
      </c>
      <c r="C4438" s="5" t="s">
        <v>62</v>
      </c>
      <c r="D4438" s="5">
        <v>169</v>
      </c>
      <c r="E4438" s="5">
        <v>3</v>
      </c>
      <c r="F4438" s="8">
        <f t="shared" si="414"/>
        <v>1.7751479289940828</v>
      </c>
      <c r="G4438" s="5" t="str">
        <f>IF(COUNTIFS(Q3_SQL_Error_Concentration!$A:$A,A4438,Q3_SQL_Error_Concentration!$E:$E,B4438,Q3_SQL_Error_Concentration!$F:$F,C4438)=0,"",SUMIFS(Q3_SQL_Error_Concentration!$I:$I,Q3_SQL_Error_Concentration!$A:$A,A4438,Q3_SQL_Error_Concentration!$E:$E,B4438,Q3_SQL_Error_Concentration!$F:$F,C4438))</f>
        <v/>
      </c>
      <c r="H4438" s="5" t="str">
        <f t="shared" si="415"/>
        <v/>
      </c>
      <c r="I4438" s="5">
        <f>IF(D4438&gt;=Q3_Validation!$C$2,1,0)</f>
        <v>0</v>
      </c>
      <c r="J4438" s="8" t="str">
        <f t="shared" si="416"/>
        <v/>
      </c>
      <c r="K4438" s="5" t="str">
        <f t="shared" si="417"/>
        <v>excluded</v>
      </c>
      <c r="L4438" s="5">
        <f t="shared" si="418"/>
        <v>0</v>
      </c>
      <c r="M4438" s="5">
        <f t="shared" si="419"/>
        <v>0</v>
      </c>
    </row>
    <row r="4439" spans="1:13">
      <c r="A4439" s="5">
        <v>5932</v>
      </c>
      <c r="B4439" s="5">
        <v>14</v>
      </c>
      <c r="C4439" s="5" t="s">
        <v>63</v>
      </c>
      <c r="D4439" s="5">
        <v>214</v>
      </c>
      <c r="E4439" s="5">
        <v>4</v>
      </c>
      <c r="F4439" s="8">
        <f t="shared" si="414"/>
        <v>1.8691588785046729</v>
      </c>
      <c r="G4439" s="5" t="str">
        <f>IF(COUNTIFS(Q3_SQL_Error_Concentration!$A:$A,A4439,Q3_SQL_Error_Concentration!$E:$E,B4439,Q3_SQL_Error_Concentration!$F:$F,C4439)=0,"",SUMIFS(Q3_SQL_Error_Concentration!$I:$I,Q3_SQL_Error_Concentration!$A:$A,A4439,Q3_SQL_Error_Concentration!$E:$E,B4439,Q3_SQL_Error_Concentration!$F:$F,C4439))</f>
        <v/>
      </c>
      <c r="H4439" s="5" t="str">
        <f t="shared" si="415"/>
        <v/>
      </c>
      <c r="I4439" s="5">
        <f>IF(D4439&gt;=Q3_Validation!$C$2,1,0)</f>
        <v>0</v>
      </c>
      <c r="J4439" s="8" t="str">
        <f t="shared" si="416"/>
        <v/>
      </c>
      <c r="K4439" s="5" t="str">
        <f t="shared" si="417"/>
        <v>excluded</v>
      </c>
      <c r="L4439" s="5">
        <f t="shared" si="418"/>
        <v>0</v>
      </c>
      <c r="M4439" s="5">
        <f t="shared" si="419"/>
        <v>0</v>
      </c>
    </row>
    <row r="4440" spans="1:13">
      <c r="A4440" s="5">
        <v>5932</v>
      </c>
      <c r="B4440" s="5">
        <v>14</v>
      </c>
      <c r="C4440" s="5" t="s">
        <v>62</v>
      </c>
      <c r="D4440" s="5">
        <v>360</v>
      </c>
      <c r="E4440" s="5">
        <v>4</v>
      </c>
      <c r="F4440" s="8">
        <f t="shared" si="414"/>
        <v>1.1111111111111112</v>
      </c>
      <c r="G4440" s="5" t="str">
        <f>IF(COUNTIFS(Q3_SQL_Error_Concentration!$A:$A,A4440,Q3_SQL_Error_Concentration!$E:$E,B4440,Q3_SQL_Error_Concentration!$F:$F,C4440)=0,"",SUMIFS(Q3_SQL_Error_Concentration!$I:$I,Q3_SQL_Error_Concentration!$A:$A,A4440,Q3_SQL_Error_Concentration!$E:$E,B4440,Q3_SQL_Error_Concentration!$F:$F,C4440))</f>
        <v/>
      </c>
      <c r="H4440" s="5" t="str">
        <f t="shared" si="415"/>
        <v/>
      </c>
      <c r="I4440" s="5">
        <f>IF(D4440&gt;=Q3_Validation!$C$2,1,0)</f>
        <v>0</v>
      </c>
      <c r="J4440" s="8" t="str">
        <f t="shared" si="416"/>
        <v/>
      </c>
      <c r="K4440" s="5" t="str">
        <f t="shared" si="417"/>
        <v>excluded</v>
      </c>
      <c r="L4440" s="5">
        <f t="shared" si="418"/>
        <v>0</v>
      </c>
      <c r="M4440" s="5">
        <f t="shared" si="419"/>
        <v>0</v>
      </c>
    </row>
    <row r="4441" spans="1:13">
      <c r="A4441" s="5">
        <v>5932</v>
      </c>
      <c r="B4441" s="5">
        <v>15</v>
      </c>
      <c r="C4441" s="5" t="s">
        <v>63</v>
      </c>
      <c r="D4441" s="5">
        <v>118</v>
      </c>
      <c r="E4441" s="5">
        <v>4</v>
      </c>
      <c r="F4441" s="8">
        <f t="shared" si="414"/>
        <v>3.3898305084745761</v>
      </c>
      <c r="G4441" s="5" t="str">
        <f>IF(COUNTIFS(Q3_SQL_Error_Concentration!$A:$A,A4441,Q3_SQL_Error_Concentration!$E:$E,B4441,Q3_SQL_Error_Concentration!$F:$F,C4441)=0,"",SUMIFS(Q3_SQL_Error_Concentration!$I:$I,Q3_SQL_Error_Concentration!$A:$A,A4441,Q3_SQL_Error_Concentration!$E:$E,B4441,Q3_SQL_Error_Concentration!$F:$F,C4441))</f>
        <v/>
      </c>
      <c r="H4441" s="5" t="str">
        <f t="shared" si="415"/>
        <v/>
      </c>
      <c r="I4441" s="5">
        <f>IF(D4441&gt;=Q3_Validation!$C$2,1,0)</f>
        <v>0</v>
      </c>
      <c r="J4441" s="8" t="str">
        <f t="shared" si="416"/>
        <v/>
      </c>
      <c r="K4441" s="5" t="str">
        <f t="shared" si="417"/>
        <v>excluded</v>
      </c>
      <c r="L4441" s="5">
        <f t="shared" si="418"/>
        <v>0</v>
      </c>
      <c r="M4441" s="5">
        <f t="shared" si="419"/>
        <v>0</v>
      </c>
    </row>
    <row r="4442" spans="1:13">
      <c r="A4442" s="5">
        <v>5932</v>
      </c>
      <c r="B4442" s="5">
        <v>15</v>
      </c>
      <c r="C4442" s="5" t="s">
        <v>62</v>
      </c>
      <c r="D4442" s="5">
        <v>154</v>
      </c>
      <c r="E4442" s="5">
        <v>2</v>
      </c>
      <c r="F4442" s="8">
        <f t="shared" si="414"/>
        <v>1.2987012987012987</v>
      </c>
      <c r="G4442" s="5" t="str">
        <f>IF(COUNTIFS(Q3_SQL_Error_Concentration!$A:$A,A4442,Q3_SQL_Error_Concentration!$E:$E,B4442,Q3_SQL_Error_Concentration!$F:$F,C4442)=0,"",SUMIFS(Q3_SQL_Error_Concentration!$I:$I,Q3_SQL_Error_Concentration!$A:$A,A4442,Q3_SQL_Error_Concentration!$E:$E,B4442,Q3_SQL_Error_Concentration!$F:$F,C4442))</f>
        <v/>
      </c>
      <c r="H4442" s="5" t="str">
        <f t="shared" si="415"/>
        <v/>
      </c>
      <c r="I4442" s="5">
        <f>IF(D4442&gt;=Q3_Validation!$C$2,1,0)</f>
        <v>0</v>
      </c>
      <c r="J4442" s="8" t="str">
        <f t="shared" si="416"/>
        <v/>
      </c>
      <c r="K4442" s="5" t="str">
        <f t="shared" si="417"/>
        <v>excluded</v>
      </c>
      <c r="L4442" s="5">
        <f t="shared" si="418"/>
        <v>0</v>
      </c>
      <c r="M4442" s="5">
        <f t="shared" si="419"/>
        <v>0</v>
      </c>
    </row>
    <row r="4443" spans="1:13">
      <c r="A4443" s="5">
        <v>5932</v>
      </c>
      <c r="B4443" s="5">
        <v>16</v>
      </c>
      <c r="C4443" s="5" t="s">
        <v>63</v>
      </c>
      <c r="D4443" s="5">
        <v>72</v>
      </c>
      <c r="E4443" s="5">
        <v>0</v>
      </c>
      <c r="F4443" s="8">
        <f t="shared" si="414"/>
        <v>0</v>
      </c>
      <c r="G4443" s="5" t="str">
        <f>IF(COUNTIFS(Q3_SQL_Error_Concentration!$A:$A,A4443,Q3_SQL_Error_Concentration!$E:$E,B4443,Q3_SQL_Error_Concentration!$F:$F,C4443)=0,"",SUMIFS(Q3_SQL_Error_Concentration!$I:$I,Q3_SQL_Error_Concentration!$A:$A,A4443,Q3_SQL_Error_Concentration!$E:$E,B4443,Q3_SQL_Error_Concentration!$F:$F,C4443))</f>
        <v/>
      </c>
      <c r="H4443" s="5" t="str">
        <f t="shared" si="415"/>
        <v/>
      </c>
      <c r="I4443" s="5">
        <f>IF(D4443&gt;=Q3_Validation!$C$2,1,0)</f>
        <v>0</v>
      </c>
      <c r="J4443" s="8" t="str">
        <f t="shared" si="416"/>
        <v/>
      </c>
      <c r="K4443" s="5" t="str">
        <f t="shared" si="417"/>
        <v>excluded</v>
      </c>
      <c r="L4443" s="5">
        <f t="shared" si="418"/>
        <v>0</v>
      </c>
      <c r="M4443" s="5">
        <f t="shared" si="419"/>
        <v>0</v>
      </c>
    </row>
    <row r="4444" spans="1:13">
      <c r="A4444" s="5">
        <v>5932</v>
      </c>
      <c r="B4444" s="5">
        <v>16</v>
      </c>
      <c r="C4444" s="5" t="s">
        <v>62</v>
      </c>
      <c r="D4444" s="5">
        <v>95</v>
      </c>
      <c r="E4444" s="5">
        <v>4</v>
      </c>
      <c r="F4444" s="8">
        <f t="shared" si="414"/>
        <v>4.2105263157894735</v>
      </c>
      <c r="G4444" s="5" t="str">
        <f>IF(COUNTIFS(Q3_SQL_Error_Concentration!$A:$A,A4444,Q3_SQL_Error_Concentration!$E:$E,B4444,Q3_SQL_Error_Concentration!$F:$F,C4444)=0,"",SUMIFS(Q3_SQL_Error_Concentration!$I:$I,Q3_SQL_Error_Concentration!$A:$A,A4444,Q3_SQL_Error_Concentration!$E:$E,B4444,Q3_SQL_Error_Concentration!$F:$F,C4444))</f>
        <v/>
      </c>
      <c r="H4444" s="5" t="str">
        <f t="shared" si="415"/>
        <v/>
      </c>
      <c r="I4444" s="5">
        <f>IF(D4444&gt;=Q3_Validation!$C$2,1,0)</f>
        <v>0</v>
      </c>
      <c r="J4444" s="8" t="str">
        <f t="shared" si="416"/>
        <v/>
      </c>
      <c r="K4444" s="5" t="str">
        <f t="shared" si="417"/>
        <v>excluded</v>
      </c>
      <c r="L4444" s="5">
        <f t="shared" si="418"/>
        <v>0</v>
      </c>
      <c r="M4444" s="5">
        <f t="shared" si="419"/>
        <v>0</v>
      </c>
    </row>
    <row r="4445" spans="1:13">
      <c r="A4445" s="5">
        <v>5932</v>
      </c>
      <c r="B4445" s="5">
        <v>17</v>
      </c>
      <c r="C4445" s="5" t="s">
        <v>63</v>
      </c>
      <c r="D4445" s="5">
        <v>8</v>
      </c>
      <c r="E4445" s="5">
        <v>0</v>
      </c>
      <c r="F4445" s="8">
        <f t="shared" si="414"/>
        <v>0</v>
      </c>
      <c r="G4445" s="5" t="str">
        <f>IF(COUNTIFS(Q3_SQL_Error_Concentration!$A:$A,A4445,Q3_SQL_Error_Concentration!$E:$E,B4445,Q3_SQL_Error_Concentration!$F:$F,C4445)=0,"",SUMIFS(Q3_SQL_Error_Concentration!$I:$I,Q3_SQL_Error_Concentration!$A:$A,A4445,Q3_SQL_Error_Concentration!$E:$E,B4445,Q3_SQL_Error_Concentration!$F:$F,C4445))</f>
        <v/>
      </c>
      <c r="H4445" s="5" t="str">
        <f t="shared" si="415"/>
        <v/>
      </c>
      <c r="I4445" s="5">
        <f>IF(D4445&gt;=Q3_Validation!$C$2,1,0)</f>
        <v>0</v>
      </c>
      <c r="J4445" s="8" t="str">
        <f t="shared" si="416"/>
        <v/>
      </c>
      <c r="K4445" s="5" t="str">
        <f t="shared" si="417"/>
        <v>excluded</v>
      </c>
      <c r="L4445" s="5">
        <f t="shared" si="418"/>
        <v>0</v>
      </c>
      <c r="M4445" s="5">
        <f t="shared" si="419"/>
        <v>0</v>
      </c>
    </row>
    <row r="4446" spans="1:13">
      <c r="A4446" s="5">
        <v>5932</v>
      </c>
      <c r="B4446" s="5">
        <v>17</v>
      </c>
      <c r="C4446" s="5" t="s">
        <v>62</v>
      </c>
      <c r="D4446" s="5">
        <v>137</v>
      </c>
      <c r="E4446" s="5">
        <v>3</v>
      </c>
      <c r="F4446" s="8">
        <f t="shared" si="414"/>
        <v>2.1897810218978102</v>
      </c>
      <c r="G4446" s="5" t="str">
        <f>IF(COUNTIFS(Q3_SQL_Error_Concentration!$A:$A,A4446,Q3_SQL_Error_Concentration!$E:$E,B4446,Q3_SQL_Error_Concentration!$F:$F,C4446)=0,"",SUMIFS(Q3_SQL_Error_Concentration!$I:$I,Q3_SQL_Error_Concentration!$A:$A,A4446,Q3_SQL_Error_Concentration!$E:$E,B4446,Q3_SQL_Error_Concentration!$F:$F,C4446))</f>
        <v/>
      </c>
      <c r="H4446" s="5" t="str">
        <f t="shared" si="415"/>
        <v/>
      </c>
      <c r="I4446" s="5">
        <f>IF(D4446&gt;=Q3_Validation!$C$2,1,0)</f>
        <v>0</v>
      </c>
      <c r="J4446" s="8" t="str">
        <f t="shared" si="416"/>
        <v/>
      </c>
      <c r="K4446" s="5" t="str">
        <f t="shared" si="417"/>
        <v>excluded</v>
      </c>
      <c r="L4446" s="5">
        <f t="shared" si="418"/>
        <v>0</v>
      </c>
      <c r="M4446" s="5">
        <f t="shared" si="419"/>
        <v>0</v>
      </c>
    </row>
    <row r="4447" spans="1:13">
      <c r="A4447" s="5">
        <v>5932</v>
      </c>
      <c r="B4447" s="5">
        <v>18</v>
      </c>
      <c r="C4447" s="5" t="s">
        <v>63</v>
      </c>
      <c r="D4447" s="5">
        <v>19</v>
      </c>
      <c r="E4447" s="5">
        <v>0</v>
      </c>
      <c r="F4447" s="8">
        <f t="shared" si="414"/>
        <v>0</v>
      </c>
      <c r="G4447" s="5" t="str">
        <f>IF(COUNTIFS(Q3_SQL_Error_Concentration!$A:$A,A4447,Q3_SQL_Error_Concentration!$E:$E,B4447,Q3_SQL_Error_Concentration!$F:$F,C4447)=0,"",SUMIFS(Q3_SQL_Error_Concentration!$I:$I,Q3_SQL_Error_Concentration!$A:$A,A4447,Q3_SQL_Error_Concentration!$E:$E,B4447,Q3_SQL_Error_Concentration!$F:$F,C4447))</f>
        <v/>
      </c>
      <c r="H4447" s="5" t="str">
        <f t="shared" si="415"/>
        <v/>
      </c>
      <c r="I4447" s="5">
        <f>IF(D4447&gt;=Q3_Validation!$C$2,1,0)</f>
        <v>0</v>
      </c>
      <c r="J4447" s="8" t="str">
        <f t="shared" si="416"/>
        <v/>
      </c>
      <c r="K4447" s="5" t="str">
        <f t="shared" si="417"/>
        <v>excluded</v>
      </c>
      <c r="L4447" s="5">
        <f t="shared" si="418"/>
        <v>0</v>
      </c>
      <c r="M4447" s="5">
        <f t="shared" si="419"/>
        <v>0</v>
      </c>
    </row>
    <row r="4448" spans="1:13">
      <c r="A4448" s="5">
        <v>5932</v>
      </c>
      <c r="B4448" s="5">
        <v>18</v>
      </c>
      <c r="C4448" s="5" t="s">
        <v>62</v>
      </c>
      <c r="D4448" s="5">
        <v>32</v>
      </c>
      <c r="E4448" s="5">
        <v>1</v>
      </c>
      <c r="F4448" s="8">
        <f t="shared" si="414"/>
        <v>3.125</v>
      </c>
      <c r="G4448" s="5" t="str">
        <f>IF(COUNTIFS(Q3_SQL_Error_Concentration!$A:$A,A4448,Q3_SQL_Error_Concentration!$E:$E,B4448,Q3_SQL_Error_Concentration!$F:$F,C4448)=0,"",SUMIFS(Q3_SQL_Error_Concentration!$I:$I,Q3_SQL_Error_Concentration!$A:$A,A4448,Q3_SQL_Error_Concentration!$E:$E,B4448,Q3_SQL_Error_Concentration!$F:$F,C4448))</f>
        <v/>
      </c>
      <c r="H4448" s="5" t="str">
        <f t="shared" si="415"/>
        <v/>
      </c>
      <c r="I4448" s="5">
        <f>IF(D4448&gt;=Q3_Validation!$C$2,1,0)</f>
        <v>0</v>
      </c>
      <c r="J4448" s="8" t="str">
        <f t="shared" si="416"/>
        <v/>
      </c>
      <c r="K4448" s="5" t="str">
        <f t="shared" si="417"/>
        <v>excluded</v>
      </c>
      <c r="L4448" s="5">
        <f t="shared" si="418"/>
        <v>0</v>
      </c>
      <c r="M4448" s="5">
        <f t="shared" si="419"/>
        <v>0</v>
      </c>
    </row>
    <row r="4449" spans="1:13">
      <c r="A4449" s="5">
        <v>5932</v>
      </c>
      <c r="B4449" s="5">
        <v>19</v>
      </c>
      <c r="C4449" s="5" t="s">
        <v>63</v>
      </c>
      <c r="D4449" s="5">
        <v>139</v>
      </c>
      <c r="E4449" s="5">
        <v>5</v>
      </c>
      <c r="F4449" s="8">
        <f t="shared" si="414"/>
        <v>3.5971223021582732</v>
      </c>
      <c r="G4449" s="5" t="str">
        <f>IF(COUNTIFS(Q3_SQL_Error_Concentration!$A:$A,A4449,Q3_SQL_Error_Concentration!$E:$E,B4449,Q3_SQL_Error_Concentration!$F:$F,C4449)=0,"",SUMIFS(Q3_SQL_Error_Concentration!$I:$I,Q3_SQL_Error_Concentration!$A:$A,A4449,Q3_SQL_Error_Concentration!$E:$E,B4449,Q3_SQL_Error_Concentration!$F:$F,C4449))</f>
        <v/>
      </c>
      <c r="H4449" s="5" t="str">
        <f t="shared" si="415"/>
        <v/>
      </c>
      <c r="I4449" s="5">
        <f>IF(D4449&gt;=Q3_Validation!$C$2,1,0)</f>
        <v>0</v>
      </c>
      <c r="J4449" s="8" t="str">
        <f t="shared" si="416"/>
        <v/>
      </c>
      <c r="K4449" s="5" t="str">
        <f t="shared" si="417"/>
        <v>excluded</v>
      </c>
      <c r="L4449" s="5">
        <f t="shared" si="418"/>
        <v>0</v>
      </c>
      <c r="M4449" s="5">
        <f t="shared" si="419"/>
        <v>0</v>
      </c>
    </row>
    <row r="4450" spans="1:13">
      <c r="A4450" s="5">
        <v>5932</v>
      </c>
      <c r="B4450" s="5">
        <v>19</v>
      </c>
      <c r="C4450" s="5" t="s">
        <v>62</v>
      </c>
      <c r="D4450" s="5">
        <v>133</v>
      </c>
      <c r="E4450" s="5">
        <v>3</v>
      </c>
      <c r="F4450" s="8">
        <f t="shared" si="414"/>
        <v>2.255639097744361</v>
      </c>
      <c r="G4450" s="5" t="str">
        <f>IF(COUNTIFS(Q3_SQL_Error_Concentration!$A:$A,A4450,Q3_SQL_Error_Concentration!$E:$E,B4450,Q3_SQL_Error_Concentration!$F:$F,C4450)=0,"",SUMIFS(Q3_SQL_Error_Concentration!$I:$I,Q3_SQL_Error_Concentration!$A:$A,A4450,Q3_SQL_Error_Concentration!$E:$E,B4450,Q3_SQL_Error_Concentration!$F:$F,C4450))</f>
        <v/>
      </c>
      <c r="H4450" s="5" t="str">
        <f t="shared" si="415"/>
        <v/>
      </c>
      <c r="I4450" s="5">
        <f>IF(D4450&gt;=Q3_Validation!$C$2,1,0)</f>
        <v>0</v>
      </c>
      <c r="J4450" s="8" t="str">
        <f t="shared" si="416"/>
        <v/>
      </c>
      <c r="K4450" s="5" t="str">
        <f t="shared" si="417"/>
        <v>excluded</v>
      </c>
      <c r="L4450" s="5">
        <f t="shared" si="418"/>
        <v>0</v>
      </c>
      <c r="M4450" s="5">
        <f t="shared" si="419"/>
        <v>0</v>
      </c>
    </row>
    <row r="4451" spans="1:13">
      <c r="A4451" s="5">
        <v>5932</v>
      </c>
      <c r="B4451" s="5">
        <v>20</v>
      </c>
      <c r="C4451" s="5" t="s">
        <v>63</v>
      </c>
      <c r="D4451" s="5">
        <v>18</v>
      </c>
      <c r="E4451" s="5">
        <v>0</v>
      </c>
      <c r="F4451" s="8">
        <f t="shared" si="414"/>
        <v>0</v>
      </c>
      <c r="G4451" s="5" t="str">
        <f>IF(COUNTIFS(Q3_SQL_Error_Concentration!$A:$A,A4451,Q3_SQL_Error_Concentration!$E:$E,B4451,Q3_SQL_Error_Concentration!$F:$F,C4451)=0,"",SUMIFS(Q3_SQL_Error_Concentration!$I:$I,Q3_SQL_Error_Concentration!$A:$A,A4451,Q3_SQL_Error_Concentration!$E:$E,B4451,Q3_SQL_Error_Concentration!$F:$F,C4451))</f>
        <v/>
      </c>
      <c r="H4451" s="5" t="str">
        <f t="shared" si="415"/>
        <v/>
      </c>
      <c r="I4451" s="5">
        <f>IF(D4451&gt;=Q3_Validation!$C$2,1,0)</f>
        <v>0</v>
      </c>
      <c r="J4451" s="8" t="str">
        <f t="shared" si="416"/>
        <v/>
      </c>
      <c r="K4451" s="5" t="str">
        <f t="shared" si="417"/>
        <v>excluded</v>
      </c>
      <c r="L4451" s="5">
        <f t="shared" si="418"/>
        <v>0</v>
      </c>
      <c r="M4451" s="5">
        <f t="shared" si="419"/>
        <v>0</v>
      </c>
    </row>
    <row r="4452" spans="1:13">
      <c r="A4452" s="5">
        <v>5932</v>
      </c>
      <c r="B4452" s="5">
        <v>20</v>
      </c>
      <c r="C4452" s="5" t="s">
        <v>62</v>
      </c>
      <c r="D4452" s="5">
        <v>20</v>
      </c>
      <c r="E4452" s="5">
        <v>1</v>
      </c>
      <c r="F4452" s="8">
        <f t="shared" si="414"/>
        <v>5</v>
      </c>
      <c r="G4452" s="5" t="str">
        <f>IF(COUNTIFS(Q3_SQL_Error_Concentration!$A:$A,A4452,Q3_SQL_Error_Concentration!$E:$E,B4452,Q3_SQL_Error_Concentration!$F:$F,C4452)=0,"",SUMIFS(Q3_SQL_Error_Concentration!$I:$I,Q3_SQL_Error_Concentration!$A:$A,A4452,Q3_SQL_Error_Concentration!$E:$E,B4452,Q3_SQL_Error_Concentration!$F:$F,C4452))</f>
        <v/>
      </c>
      <c r="H4452" s="5" t="str">
        <f t="shared" si="415"/>
        <v/>
      </c>
      <c r="I4452" s="5">
        <f>IF(D4452&gt;=Q3_Validation!$C$2,1,0)</f>
        <v>0</v>
      </c>
      <c r="J4452" s="8" t="str">
        <f t="shared" si="416"/>
        <v/>
      </c>
      <c r="K4452" s="5" t="str">
        <f t="shared" si="417"/>
        <v>excluded</v>
      </c>
      <c r="L4452" s="5">
        <f t="shared" si="418"/>
        <v>0</v>
      </c>
      <c r="M4452" s="5">
        <f t="shared" si="419"/>
        <v>0</v>
      </c>
    </row>
    <row r="4453" spans="1:13">
      <c r="A4453" s="5">
        <v>5932</v>
      </c>
      <c r="B4453" s="5">
        <v>21</v>
      </c>
      <c r="C4453" s="5" t="s">
        <v>63</v>
      </c>
      <c r="D4453" s="5">
        <v>1</v>
      </c>
      <c r="E4453" s="5">
        <v>0</v>
      </c>
      <c r="F4453" s="8">
        <f t="shared" si="414"/>
        <v>0</v>
      </c>
      <c r="G4453" s="5" t="str">
        <f>IF(COUNTIFS(Q3_SQL_Error_Concentration!$A:$A,A4453,Q3_SQL_Error_Concentration!$E:$E,B4453,Q3_SQL_Error_Concentration!$F:$F,C4453)=0,"",SUMIFS(Q3_SQL_Error_Concentration!$I:$I,Q3_SQL_Error_Concentration!$A:$A,A4453,Q3_SQL_Error_Concentration!$E:$E,B4453,Q3_SQL_Error_Concentration!$F:$F,C4453))</f>
        <v/>
      </c>
      <c r="H4453" s="5" t="str">
        <f t="shared" si="415"/>
        <v/>
      </c>
      <c r="I4453" s="5">
        <f>IF(D4453&gt;=Q3_Validation!$C$2,1,0)</f>
        <v>0</v>
      </c>
      <c r="J4453" s="8" t="str">
        <f t="shared" si="416"/>
        <v/>
      </c>
      <c r="K4453" s="5" t="str">
        <f t="shared" si="417"/>
        <v>excluded</v>
      </c>
      <c r="L4453" s="5">
        <f t="shared" si="418"/>
        <v>0</v>
      </c>
      <c r="M4453" s="5">
        <f t="shared" si="419"/>
        <v>0</v>
      </c>
    </row>
    <row r="4454" spans="1:13">
      <c r="A4454" s="5">
        <v>5932</v>
      </c>
      <c r="B4454" s="5">
        <v>21</v>
      </c>
      <c r="C4454" s="5" t="s">
        <v>62</v>
      </c>
      <c r="D4454" s="5">
        <v>6</v>
      </c>
      <c r="E4454" s="5">
        <v>0</v>
      </c>
      <c r="F4454" s="8">
        <f t="shared" si="414"/>
        <v>0</v>
      </c>
      <c r="G4454" s="5" t="str">
        <f>IF(COUNTIFS(Q3_SQL_Error_Concentration!$A:$A,A4454,Q3_SQL_Error_Concentration!$E:$E,B4454,Q3_SQL_Error_Concentration!$F:$F,C4454)=0,"",SUMIFS(Q3_SQL_Error_Concentration!$I:$I,Q3_SQL_Error_Concentration!$A:$A,A4454,Q3_SQL_Error_Concentration!$E:$E,B4454,Q3_SQL_Error_Concentration!$F:$F,C4454))</f>
        <v/>
      </c>
      <c r="H4454" s="5" t="str">
        <f t="shared" si="415"/>
        <v/>
      </c>
      <c r="I4454" s="5">
        <f>IF(D4454&gt;=Q3_Validation!$C$2,1,0)</f>
        <v>0</v>
      </c>
      <c r="J4454" s="8" t="str">
        <f t="shared" si="416"/>
        <v/>
      </c>
      <c r="K4454" s="5" t="str">
        <f t="shared" si="417"/>
        <v>excluded</v>
      </c>
      <c r="L4454" s="5">
        <f t="shared" si="418"/>
        <v>0</v>
      </c>
      <c r="M4454" s="5">
        <f t="shared" si="419"/>
        <v>0</v>
      </c>
    </row>
    <row r="4455" spans="1:13">
      <c r="A4455" s="5">
        <v>5932</v>
      </c>
      <c r="B4455" s="5">
        <v>22</v>
      </c>
      <c r="C4455" s="5" t="s">
        <v>63</v>
      </c>
      <c r="D4455" s="5">
        <v>8</v>
      </c>
      <c r="E4455" s="5">
        <v>0</v>
      </c>
      <c r="F4455" s="8">
        <f t="shared" si="414"/>
        <v>0</v>
      </c>
      <c r="G4455" s="5" t="str">
        <f>IF(COUNTIFS(Q3_SQL_Error_Concentration!$A:$A,A4455,Q3_SQL_Error_Concentration!$E:$E,B4455,Q3_SQL_Error_Concentration!$F:$F,C4455)=0,"",SUMIFS(Q3_SQL_Error_Concentration!$I:$I,Q3_SQL_Error_Concentration!$A:$A,A4455,Q3_SQL_Error_Concentration!$E:$E,B4455,Q3_SQL_Error_Concentration!$F:$F,C4455))</f>
        <v/>
      </c>
      <c r="H4455" s="5" t="str">
        <f t="shared" si="415"/>
        <v/>
      </c>
      <c r="I4455" s="5">
        <f>IF(D4455&gt;=Q3_Validation!$C$2,1,0)</f>
        <v>0</v>
      </c>
      <c r="J4455" s="8" t="str">
        <f t="shared" si="416"/>
        <v/>
      </c>
      <c r="K4455" s="5" t="str">
        <f t="shared" si="417"/>
        <v>excluded</v>
      </c>
      <c r="L4455" s="5">
        <f t="shared" si="418"/>
        <v>0</v>
      </c>
      <c r="M4455" s="5">
        <f t="shared" si="419"/>
        <v>0</v>
      </c>
    </row>
    <row r="4456" spans="1:13">
      <c r="A4456" s="5">
        <v>5932</v>
      </c>
      <c r="B4456" s="5">
        <v>22</v>
      </c>
      <c r="C4456" s="5" t="s">
        <v>62</v>
      </c>
      <c r="D4456" s="5">
        <v>6</v>
      </c>
      <c r="E4456" s="5">
        <v>0</v>
      </c>
      <c r="F4456" s="8">
        <f t="shared" si="414"/>
        <v>0</v>
      </c>
      <c r="G4456" s="5" t="str">
        <f>IF(COUNTIFS(Q3_SQL_Error_Concentration!$A:$A,A4456,Q3_SQL_Error_Concentration!$E:$E,B4456,Q3_SQL_Error_Concentration!$F:$F,C4456)=0,"",SUMIFS(Q3_SQL_Error_Concentration!$I:$I,Q3_SQL_Error_Concentration!$A:$A,A4456,Q3_SQL_Error_Concentration!$E:$E,B4456,Q3_SQL_Error_Concentration!$F:$F,C4456))</f>
        <v/>
      </c>
      <c r="H4456" s="5" t="str">
        <f t="shared" si="415"/>
        <v/>
      </c>
      <c r="I4456" s="5">
        <f>IF(D4456&gt;=Q3_Validation!$C$2,1,0)</f>
        <v>0</v>
      </c>
      <c r="J4456" s="8" t="str">
        <f t="shared" si="416"/>
        <v/>
      </c>
      <c r="K4456" s="5" t="str">
        <f t="shared" si="417"/>
        <v>excluded</v>
      </c>
      <c r="L4456" s="5">
        <f t="shared" si="418"/>
        <v>0</v>
      </c>
      <c r="M4456" s="5">
        <f t="shared" si="419"/>
        <v>0</v>
      </c>
    </row>
    <row r="4457" spans="1:13">
      <c r="A4457" s="5">
        <v>5941</v>
      </c>
      <c r="B4457" s="5">
        <v>0</v>
      </c>
      <c r="C4457" s="5" t="s">
        <v>63</v>
      </c>
      <c r="D4457" s="5">
        <v>6</v>
      </c>
      <c r="E4457" s="5">
        <v>0</v>
      </c>
      <c r="F4457" s="8">
        <f t="shared" si="414"/>
        <v>0</v>
      </c>
      <c r="G4457" s="5" t="str">
        <f>IF(COUNTIFS(Q3_SQL_Error_Concentration!$A:$A,A4457,Q3_SQL_Error_Concentration!$E:$E,B4457,Q3_SQL_Error_Concentration!$F:$F,C4457)=0,"",SUMIFS(Q3_SQL_Error_Concentration!$I:$I,Q3_SQL_Error_Concentration!$A:$A,A4457,Q3_SQL_Error_Concentration!$E:$E,B4457,Q3_SQL_Error_Concentration!$F:$F,C4457))</f>
        <v/>
      </c>
      <c r="H4457" s="5" t="str">
        <f t="shared" si="415"/>
        <v/>
      </c>
      <c r="I4457" s="5">
        <f>IF(D4457&gt;=Q3_Validation!$C$2,1,0)</f>
        <v>0</v>
      </c>
      <c r="J4457" s="8" t="str">
        <f t="shared" si="416"/>
        <v/>
      </c>
      <c r="K4457" s="5" t="str">
        <f t="shared" si="417"/>
        <v>excluded</v>
      </c>
      <c r="L4457" s="5">
        <f t="shared" si="418"/>
        <v>0</v>
      </c>
      <c r="M4457" s="5">
        <f t="shared" si="419"/>
        <v>0</v>
      </c>
    </row>
    <row r="4458" spans="1:13">
      <c r="A4458" s="5">
        <v>5941</v>
      </c>
      <c r="B4458" s="5">
        <v>0</v>
      </c>
      <c r="C4458" s="5" t="s">
        <v>62</v>
      </c>
      <c r="D4458" s="5">
        <v>3</v>
      </c>
      <c r="E4458" s="5">
        <v>0</v>
      </c>
      <c r="F4458" s="8">
        <f t="shared" si="414"/>
        <v>0</v>
      </c>
      <c r="G4458" s="5" t="str">
        <f>IF(COUNTIFS(Q3_SQL_Error_Concentration!$A:$A,A4458,Q3_SQL_Error_Concentration!$E:$E,B4458,Q3_SQL_Error_Concentration!$F:$F,C4458)=0,"",SUMIFS(Q3_SQL_Error_Concentration!$I:$I,Q3_SQL_Error_Concentration!$A:$A,A4458,Q3_SQL_Error_Concentration!$E:$E,B4458,Q3_SQL_Error_Concentration!$F:$F,C4458))</f>
        <v/>
      </c>
      <c r="H4458" s="5" t="str">
        <f t="shared" si="415"/>
        <v/>
      </c>
      <c r="I4458" s="5">
        <f>IF(D4458&gt;=Q3_Validation!$C$2,1,0)</f>
        <v>0</v>
      </c>
      <c r="J4458" s="8" t="str">
        <f t="shared" si="416"/>
        <v/>
      </c>
      <c r="K4458" s="5" t="str">
        <f t="shared" si="417"/>
        <v>excluded</v>
      </c>
      <c r="L4458" s="5">
        <f t="shared" si="418"/>
        <v>0</v>
      </c>
      <c r="M4458" s="5">
        <f t="shared" si="419"/>
        <v>0</v>
      </c>
    </row>
    <row r="4459" spans="1:13">
      <c r="A4459" s="5">
        <v>5941</v>
      </c>
      <c r="B4459" s="5">
        <v>1</v>
      </c>
      <c r="C4459" s="5" t="s">
        <v>63</v>
      </c>
      <c r="D4459" s="5">
        <v>8</v>
      </c>
      <c r="E4459" s="5">
        <v>0</v>
      </c>
      <c r="F4459" s="8">
        <f t="shared" si="414"/>
        <v>0</v>
      </c>
      <c r="G4459" s="5" t="str">
        <f>IF(COUNTIFS(Q3_SQL_Error_Concentration!$A:$A,A4459,Q3_SQL_Error_Concentration!$E:$E,B4459,Q3_SQL_Error_Concentration!$F:$F,C4459)=0,"",SUMIFS(Q3_SQL_Error_Concentration!$I:$I,Q3_SQL_Error_Concentration!$A:$A,A4459,Q3_SQL_Error_Concentration!$E:$E,B4459,Q3_SQL_Error_Concentration!$F:$F,C4459))</f>
        <v/>
      </c>
      <c r="H4459" s="5" t="str">
        <f t="shared" si="415"/>
        <v/>
      </c>
      <c r="I4459" s="5">
        <f>IF(D4459&gt;=Q3_Validation!$C$2,1,0)</f>
        <v>0</v>
      </c>
      <c r="J4459" s="8" t="str">
        <f t="shared" si="416"/>
        <v/>
      </c>
      <c r="K4459" s="5" t="str">
        <f t="shared" si="417"/>
        <v>excluded</v>
      </c>
      <c r="L4459" s="5">
        <f t="shared" si="418"/>
        <v>0</v>
      </c>
      <c r="M4459" s="5">
        <f t="shared" si="419"/>
        <v>0</v>
      </c>
    </row>
    <row r="4460" spans="1:13">
      <c r="A4460" s="5">
        <v>5941</v>
      </c>
      <c r="B4460" s="5">
        <v>1</v>
      </c>
      <c r="C4460" s="5" t="s">
        <v>62</v>
      </c>
      <c r="D4460" s="5">
        <v>5</v>
      </c>
      <c r="E4460" s="5">
        <v>0</v>
      </c>
      <c r="F4460" s="8">
        <f t="shared" si="414"/>
        <v>0</v>
      </c>
      <c r="G4460" s="5" t="str">
        <f>IF(COUNTIFS(Q3_SQL_Error_Concentration!$A:$A,A4460,Q3_SQL_Error_Concentration!$E:$E,B4460,Q3_SQL_Error_Concentration!$F:$F,C4460)=0,"",SUMIFS(Q3_SQL_Error_Concentration!$I:$I,Q3_SQL_Error_Concentration!$A:$A,A4460,Q3_SQL_Error_Concentration!$E:$E,B4460,Q3_SQL_Error_Concentration!$F:$F,C4460))</f>
        <v/>
      </c>
      <c r="H4460" s="5" t="str">
        <f t="shared" si="415"/>
        <v/>
      </c>
      <c r="I4460" s="5">
        <f>IF(D4460&gt;=Q3_Validation!$C$2,1,0)</f>
        <v>0</v>
      </c>
      <c r="J4460" s="8" t="str">
        <f t="shared" si="416"/>
        <v/>
      </c>
      <c r="K4460" s="5" t="str">
        <f t="shared" si="417"/>
        <v>excluded</v>
      </c>
      <c r="L4460" s="5">
        <f t="shared" si="418"/>
        <v>0</v>
      </c>
      <c r="M4460" s="5">
        <f t="shared" si="419"/>
        <v>0</v>
      </c>
    </row>
    <row r="4461" spans="1:13">
      <c r="A4461" s="5">
        <v>5941</v>
      </c>
      <c r="B4461" s="5">
        <v>2</v>
      </c>
      <c r="C4461" s="5" t="s">
        <v>63</v>
      </c>
      <c r="D4461" s="5">
        <v>6</v>
      </c>
      <c r="E4461" s="5">
        <v>0</v>
      </c>
      <c r="F4461" s="8">
        <f t="shared" si="414"/>
        <v>0</v>
      </c>
      <c r="G4461" s="5" t="str">
        <f>IF(COUNTIFS(Q3_SQL_Error_Concentration!$A:$A,A4461,Q3_SQL_Error_Concentration!$E:$E,B4461,Q3_SQL_Error_Concentration!$F:$F,C4461)=0,"",SUMIFS(Q3_SQL_Error_Concentration!$I:$I,Q3_SQL_Error_Concentration!$A:$A,A4461,Q3_SQL_Error_Concentration!$E:$E,B4461,Q3_SQL_Error_Concentration!$F:$F,C4461))</f>
        <v/>
      </c>
      <c r="H4461" s="5" t="str">
        <f t="shared" si="415"/>
        <v/>
      </c>
      <c r="I4461" s="5">
        <f>IF(D4461&gt;=Q3_Validation!$C$2,1,0)</f>
        <v>0</v>
      </c>
      <c r="J4461" s="8" t="str">
        <f t="shared" si="416"/>
        <v/>
      </c>
      <c r="K4461" s="5" t="str">
        <f t="shared" si="417"/>
        <v>excluded</v>
      </c>
      <c r="L4461" s="5">
        <f t="shared" si="418"/>
        <v>0</v>
      </c>
      <c r="M4461" s="5">
        <f t="shared" si="419"/>
        <v>0</v>
      </c>
    </row>
    <row r="4462" spans="1:13">
      <c r="A4462" s="5">
        <v>5941</v>
      </c>
      <c r="B4462" s="5">
        <v>2</v>
      </c>
      <c r="C4462" s="5" t="s">
        <v>62</v>
      </c>
      <c r="D4462" s="5">
        <v>5</v>
      </c>
      <c r="E4462" s="5">
        <v>0</v>
      </c>
      <c r="F4462" s="8">
        <f t="shared" si="414"/>
        <v>0</v>
      </c>
      <c r="G4462" s="5" t="str">
        <f>IF(COUNTIFS(Q3_SQL_Error_Concentration!$A:$A,A4462,Q3_SQL_Error_Concentration!$E:$E,B4462,Q3_SQL_Error_Concentration!$F:$F,C4462)=0,"",SUMIFS(Q3_SQL_Error_Concentration!$I:$I,Q3_SQL_Error_Concentration!$A:$A,A4462,Q3_SQL_Error_Concentration!$E:$E,B4462,Q3_SQL_Error_Concentration!$F:$F,C4462))</f>
        <v/>
      </c>
      <c r="H4462" s="5" t="str">
        <f t="shared" si="415"/>
        <v/>
      </c>
      <c r="I4462" s="5">
        <f>IF(D4462&gt;=Q3_Validation!$C$2,1,0)</f>
        <v>0</v>
      </c>
      <c r="J4462" s="8" t="str">
        <f t="shared" si="416"/>
        <v/>
      </c>
      <c r="K4462" s="5" t="str">
        <f t="shared" si="417"/>
        <v>excluded</v>
      </c>
      <c r="L4462" s="5">
        <f t="shared" si="418"/>
        <v>0</v>
      </c>
      <c r="M4462" s="5">
        <f t="shared" si="419"/>
        <v>0</v>
      </c>
    </row>
    <row r="4463" spans="1:13">
      <c r="A4463" s="5">
        <v>5941</v>
      </c>
      <c r="B4463" s="5">
        <v>3</v>
      </c>
      <c r="C4463" s="5" t="s">
        <v>62</v>
      </c>
      <c r="D4463" s="5">
        <v>2</v>
      </c>
      <c r="E4463" s="5">
        <v>0</v>
      </c>
      <c r="F4463" s="8">
        <f t="shared" si="414"/>
        <v>0</v>
      </c>
      <c r="G4463" s="5" t="str">
        <f>IF(COUNTIFS(Q3_SQL_Error_Concentration!$A:$A,A4463,Q3_SQL_Error_Concentration!$E:$E,B4463,Q3_SQL_Error_Concentration!$F:$F,C4463)=0,"",SUMIFS(Q3_SQL_Error_Concentration!$I:$I,Q3_SQL_Error_Concentration!$A:$A,A4463,Q3_SQL_Error_Concentration!$E:$E,B4463,Q3_SQL_Error_Concentration!$F:$F,C4463))</f>
        <v/>
      </c>
      <c r="H4463" s="5" t="str">
        <f t="shared" si="415"/>
        <v/>
      </c>
      <c r="I4463" s="5">
        <f>IF(D4463&gt;=Q3_Validation!$C$2,1,0)</f>
        <v>0</v>
      </c>
      <c r="J4463" s="8" t="str">
        <f t="shared" si="416"/>
        <v/>
      </c>
      <c r="K4463" s="5" t="str">
        <f t="shared" si="417"/>
        <v>excluded</v>
      </c>
      <c r="L4463" s="5">
        <f t="shared" si="418"/>
        <v>0</v>
      </c>
      <c r="M4463" s="5">
        <f t="shared" si="419"/>
        <v>0</v>
      </c>
    </row>
    <row r="4464" spans="1:13">
      <c r="A4464" s="5">
        <v>5941</v>
      </c>
      <c r="B4464" s="5">
        <v>4</v>
      </c>
      <c r="C4464" s="5" t="s">
        <v>63</v>
      </c>
      <c r="D4464" s="5">
        <v>4</v>
      </c>
      <c r="E4464" s="5">
        <v>0</v>
      </c>
      <c r="F4464" s="8">
        <f t="shared" si="414"/>
        <v>0</v>
      </c>
      <c r="G4464" s="5" t="str">
        <f>IF(COUNTIFS(Q3_SQL_Error_Concentration!$A:$A,A4464,Q3_SQL_Error_Concentration!$E:$E,B4464,Q3_SQL_Error_Concentration!$F:$F,C4464)=0,"",SUMIFS(Q3_SQL_Error_Concentration!$I:$I,Q3_SQL_Error_Concentration!$A:$A,A4464,Q3_SQL_Error_Concentration!$E:$E,B4464,Q3_SQL_Error_Concentration!$F:$F,C4464))</f>
        <v/>
      </c>
      <c r="H4464" s="5" t="str">
        <f t="shared" si="415"/>
        <v/>
      </c>
      <c r="I4464" s="5">
        <f>IF(D4464&gt;=Q3_Validation!$C$2,1,0)</f>
        <v>0</v>
      </c>
      <c r="J4464" s="8" t="str">
        <f t="shared" si="416"/>
        <v/>
      </c>
      <c r="K4464" s="5" t="str">
        <f t="shared" si="417"/>
        <v>excluded</v>
      </c>
      <c r="L4464" s="5">
        <f t="shared" si="418"/>
        <v>0</v>
      </c>
      <c r="M4464" s="5">
        <f t="shared" si="419"/>
        <v>0</v>
      </c>
    </row>
    <row r="4465" spans="1:13">
      <c r="A4465" s="5">
        <v>5941</v>
      </c>
      <c r="B4465" s="5">
        <v>4</v>
      </c>
      <c r="C4465" s="5" t="s">
        <v>62</v>
      </c>
      <c r="D4465" s="5">
        <v>7</v>
      </c>
      <c r="E4465" s="5">
        <v>0</v>
      </c>
      <c r="F4465" s="8">
        <f t="shared" si="414"/>
        <v>0</v>
      </c>
      <c r="G4465" s="5" t="str">
        <f>IF(COUNTIFS(Q3_SQL_Error_Concentration!$A:$A,A4465,Q3_SQL_Error_Concentration!$E:$E,B4465,Q3_SQL_Error_Concentration!$F:$F,C4465)=0,"",SUMIFS(Q3_SQL_Error_Concentration!$I:$I,Q3_SQL_Error_Concentration!$A:$A,A4465,Q3_SQL_Error_Concentration!$E:$E,B4465,Q3_SQL_Error_Concentration!$F:$F,C4465))</f>
        <v/>
      </c>
      <c r="H4465" s="5" t="str">
        <f t="shared" si="415"/>
        <v/>
      </c>
      <c r="I4465" s="5">
        <f>IF(D4465&gt;=Q3_Validation!$C$2,1,0)</f>
        <v>0</v>
      </c>
      <c r="J4465" s="8" t="str">
        <f t="shared" si="416"/>
        <v/>
      </c>
      <c r="K4465" s="5" t="str">
        <f t="shared" si="417"/>
        <v>excluded</v>
      </c>
      <c r="L4465" s="5">
        <f t="shared" si="418"/>
        <v>0</v>
      </c>
      <c r="M4465" s="5">
        <f t="shared" si="419"/>
        <v>0</v>
      </c>
    </row>
    <row r="4466" spans="1:13">
      <c r="A4466" s="5">
        <v>5941</v>
      </c>
      <c r="B4466" s="5">
        <v>5</v>
      </c>
      <c r="C4466" s="5" t="s">
        <v>63</v>
      </c>
      <c r="D4466" s="5">
        <v>1</v>
      </c>
      <c r="E4466" s="5">
        <v>0</v>
      </c>
      <c r="F4466" s="8">
        <f t="shared" si="414"/>
        <v>0</v>
      </c>
      <c r="G4466" s="5" t="str">
        <f>IF(COUNTIFS(Q3_SQL_Error_Concentration!$A:$A,A4466,Q3_SQL_Error_Concentration!$E:$E,B4466,Q3_SQL_Error_Concentration!$F:$F,C4466)=0,"",SUMIFS(Q3_SQL_Error_Concentration!$I:$I,Q3_SQL_Error_Concentration!$A:$A,A4466,Q3_SQL_Error_Concentration!$E:$E,B4466,Q3_SQL_Error_Concentration!$F:$F,C4466))</f>
        <v/>
      </c>
      <c r="H4466" s="5" t="str">
        <f t="shared" si="415"/>
        <v/>
      </c>
      <c r="I4466" s="5">
        <f>IF(D4466&gt;=Q3_Validation!$C$2,1,0)</f>
        <v>0</v>
      </c>
      <c r="J4466" s="8" t="str">
        <f t="shared" si="416"/>
        <v/>
      </c>
      <c r="K4466" s="5" t="str">
        <f t="shared" si="417"/>
        <v>excluded</v>
      </c>
      <c r="L4466" s="5">
        <f t="shared" si="418"/>
        <v>0</v>
      </c>
      <c r="M4466" s="5">
        <f t="shared" si="419"/>
        <v>0</v>
      </c>
    </row>
    <row r="4467" spans="1:13">
      <c r="A4467" s="5">
        <v>5941</v>
      </c>
      <c r="B4467" s="5">
        <v>5</v>
      </c>
      <c r="C4467" s="5" t="s">
        <v>62</v>
      </c>
      <c r="D4467" s="5">
        <v>1</v>
      </c>
      <c r="E4467" s="5">
        <v>0</v>
      </c>
      <c r="F4467" s="8">
        <f t="shared" si="414"/>
        <v>0</v>
      </c>
      <c r="G4467" s="5" t="str">
        <f>IF(COUNTIFS(Q3_SQL_Error_Concentration!$A:$A,A4467,Q3_SQL_Error_Concentration!$E:$E,B4467,Q3_SQL_Error_Concentration!$F:$F,C4467)=0,"",SUMIFS(Q3_SQL_Error_Concentration!$I:$I,Q3_SQL_Error_Concentration!$A:$A,A4467,Q3_SQL_Error_Concentration!$E:$E,B4467,Q3_SQL_Error_Concentration!$F:$F,C4467))</f>
        <v/>
      </c>
      <c r="H4467" s="5" t="str">
        <f t="shared" si="415"/>
        <v/>
      </c>
      <c r="I4467" s="5">
        <f>IF(D4467&gt;=Q3_Validation!$C$2,1,0)</f>
        <v>0</v>
      </c>
      <c r="J4467" s="8" t="str">
        <f t="shared" si="416"/>
        <v/>
      </c>
      <c r="K4467" s="5" t="str">
        <f t="shared" si="417"/>
        <v>excluded</v>
      </c>
      <c r="L4467" s="5">
        <f t="shared" si="418"/>
        <v>0</v>
      </c>
      <c r="M4467" s="5">
        <f t="shared" si="419"/>
        <v>0</v>
      </c>
    </row>
    <row r="4468" spans="1:13">
      <c r="A4468" s="5">
        <v>5941</v>
      </c>
      <c r="B4468" s="5">
        <v>6</v>
      </c>
      <c r="C4468" s="5" t="s">
        <v>63</v>
      </c>
      <c r="D4468" s="5">
        <v>13</v>
      </c>
      <c r="E4468" s="5">
        <v>0</v>
      </c>
      <c r="F4468" s="8">
        <f t="shared" si="414"/>
        <v>0</v>
      </c>
      <c r="G4468" s="5" t="str">
        <f>IF(COUNTIFS(Q3_SQL_Error_Concentration!$A:$A,A4468,Q3_SQL_Error_Concentration!$E:$E,B4468,Q3_SQL_Error_Concentration!$F:$F,C4468)=0,"",SUMIFS(Q3_SQL_Error_Concentration!$I:$I,Q3_SQL_Error_Concentration!$A:$A,A4468,Q3_SQL_Error_Concentration!$E:$E,B4468,Q3_SQL_Error_Concentration!$F:$F,C4468))</f>
        <v/>
      </c>
      <c r="H4468" s="5" t="str">
        <f t="shared" si="415"/>
        <v/>
      </c>
      <c r="I4468" s="5">
        <f>IF(D4468&gt;=Q3_Validation!$C$2,1,0)</f>
        <v>0</v>
      </c>
      <c r="J4468" s="8" t="str">
        <f t="shared" si="416"/>
        <v/>
      </c>
      <c r="K4468" s="5" t="str">
        <f t="shared" si="417"/>
        <v>excluded</v>
      </c>
      <c r="L4468" s="5">
        <f t="shared" si="418"/>
        <v>0</v>
      </c>
      <c r="M4468" s="5">
        <f t="shared" si="419"/>
        <v>0</v>
      </c>
    </row>
    <row r="4469" spans="1:13">
      <c r="A4469" s="5">
        <v>5941</v>
      </c>
      <c r="B4469" s="5">
        <v>6</v>
      </c>
      <c r="C4469" s="5" t="s">
        <v>64</v>
      </c>
      <c r="D4469" s="5">
        <v>2</v>
      </c>
      <c r="E4469" s="5">
        <v>0</v>
      </c>
      <c r="F4469" s="8">
        <f t="shared" si="414"/>
        <v>0</v>
      </c>
      <c r="G4469" s="5" t="str">
        <f>IF(COUNTIFS(Q3_SQL_Error_Concentration!$A:$A,A4469,Q3_SQL_Error_Concentration!$E:$E,B4469,Q3_SQL_Error_Concentration!$F:$F,C4469)=0,"",SUMIFS(Q3_SQL_Error_Concentration!$I:$I,Q3_SQL_Error_Concentration!$A:$A,A4469,Q3_SQL_Error_Concentration!$E:$E,B4469,Q3_SQL_Error_Concentration!$F:$F,C4469))</f>
        <v/>
      </c>
      <c r="H4469" s="5" t="str">
        <f t="shared" si="415"/>
        <v/>
      </c>
      <c r="I4469" s="5">
        <f>IF(D4469&gt;=Q3_Validation!$C$2,1,0)</f>
        <v>0</v>
      </c>
      <c r="J4469" s="8" t="str">
        <f t="shared" si="416"/>
        <v/>
      </c>
      <c r="K4469" s="5" t="str">
        <f t="shared" si="417"/>
        <v>excluded</v>
      </c>
      <c r="L4469" s="5">
        <f t="shared" si="418"/>
        <v>0</v>
      </c>
      <c r="M4469" s="5">
        <f t="shared" si="419"/>
        <v>0</v>
      </c>
    </row>
    <row r="4470" spans="1:13">
      <c r="A4470" s="5">
        <v>5941</v>
      </c>
      <c r="B4470" s="5">
        <v>6</v>
      </c>
      <c r="C4470" s="5" t="s">
        <v>62</v>
      </c>
      <c r="D4470" s="5">
        <v>14</v>
      </c>
      <c r="E4470" s="5">
        <v>0</v>
      </c>
      <c r="F4470" s="8">
        <f t="shared" si="414"/>
        <v>0</v>
      </c>
      <c r="G4470" s="5" t="str">
        <f>IF(COUNTIFS(Q3_SQL_Error_Concentration!$A:$A,A4470,Q3_SQL_Error_Concentration!$E:$E,B4470,Q3_SQL_Error_Concentration!$F:$F,C4470)=0,"",SUMIFS(Q3_SQL_Error_Concentration!$I:$I,Q3_SQL_Error_Concentration!$A:$A,A4470,Q3_SQL_Error_Concentration!$E:$E,B4470,Q3_SQL_Error_Concentration!$F:$F,C4470))</f>
        <v/>
      </c>
      <c r="H4470" s="5" t="str">
        <f t="shared" si="415"/>
        <v/>
      </c>
      <c r="I4470" s="5">
        <f>IF(D4470&gt;=Q3_Validation!$C$2,1,0)</f>
        <v>0</v>
      </c>
      <c r="J4470" s="8" t="str">
        <f t="shared" si="416"/>
        <v/>
      </c>
      <c r="K4470" s="5" t="str">
        <f t="shared" si="417"/>
        <v>excluded</v>
      </c>
      <c r="L4470" s="5">
        <f t="shared" si="418"/>
        <v>0</v>
      </c>
      <c r="M4470" s="5">
        <f t="shared" si="419"/>
        <v>0</v>
      </c>
    </row>
    <row r="4471" spans="1:13">
      <c r="A4471" s="5">
        <v>5941</v>
      </c>
      <c r="B4471" s="5">
        <v>7</v>
      </c>
      <c r="C4471" s="5" t="s">
        <v>63</v>
      </c>
      <c r="D4471" s="5">
        <v>27</v>
      </c>
      <c r="E4471" s="5">
        <v>0</v>
      </c>
      <c r="F4471" s="8">
        <f t="shared" si="414"/>
        <v>0</v>
      </c>
      <c r="G4471" s="5" t="str">
        <f>IF(COUNTIFS(Q3_SQL_Error_Concentration!$A:$A,A4471,Q3_SQL_Error_Concentration!$E:$E,B4471,Q3_SQL_Error_Concentration!$F:$F,C4471)=0,"",SUMIFS(Q3_SQL_Error_Concentration!$I:$I,Q3_SQL_Error_Concentration!$A:$A,A4471,Q3_SQL_Error_Concentration!$E:$E,B4471,Q3_SQL_Error_Concentration!$F:$F,C4471))</f>
        <v/>
      </c>
      <c r="H4471" s="5" t="str">
        <f t="shared" si="415"/>
        <v/>
      </c>
      <c r="I4471" s="5">
        <f>IF(D4471&gt;=Q3_Validation!$C$2,1,0)</f>
        <v>0</v>
      </c>
      <c r="J4471" s="8" t="str">
        <f t="shared" si="416"/>
        <v/>
      </c>
      <c r="K4471" s="5" t="str">
        <f t="shared" si="417"/>
        <v>excluded</v>
      </c>
      <c r="L4471" s="5">
        <f t="shared" si="418"/>
        <v>0</v>
      </c>
      <c r="M4471" s="5">
        <f t="shared" si="419"/>
        <v>0</v>
      </c>
    </row>
    <row r="4472" spans="1:13">
      <c r="A4472" s="5">
        <v>5941</v>
      </c>
      <c r="B4472" s="5">
        <v>7</v>
      </c>
      <c r="C4472" s="5" t="s">
        <v>64</v>
      </c>
      <c r="D4472" s="5">
        <v>2</v>
      </c>
      <c r="E4472" s="5">
        <v>0</v>
      </c>
      <c r="F4472" s="8">
        <f t="shared" si="414"/>
        <v>0</v>
      </c>
      <c r="G4472" s="5" t="str">
        <f>IF(COUNTIFS(Q3_SQL_Error_Concentration!$A:$A,A4472,Q3_SQL_Error_Concentration!$E:$E,B4472,Q3_SQL_Error_Concentration!$F:$F,C4472)=0,"",SUMIFS(Q3_SQL_Error_Concentration!$I:$I,Q3_SQL_Error_Concentration!$A:$A,A4472,Q3_SQL_Error_Concentration!$E:$E,B4472,Q3_SQL_Error_Concentration!$F:$F,C4472))</f>
        <v/>
      </c>
      <c r="H4472" s="5" t="str">
        <f t="shared" si="415"/>
        <v/>
      </c>
      <c r="I4472" s="5">
        <f>IF(D4472&gt;=Q3_Validation!$C$2,1,0)</f>
        <v>0</v>
      </c>
      <c r="J4472" s="8" t="str">
        <f t="shared" si="416"/>
        <v/>
      </c>
      <c r="K4472" s="5" t="str">
        <f t="shared" si="417"/>
        <v>excluded</v>
      </c>
      <c r="L4472" s="5">
        <f t="shared" si="418"/>
        <v>0</v>
      </c>
      <c r="M4472" s="5">
        <f t="shared" si="419"/>
        <v>0</v>
      </c>
    </row>
    <row r="4473" spans="1:13">
      <c r="A4473" s="5">
        <v>5941</v>
      </c>
      <c r="B4473" s="5">
        <v>7</v>
      </c>
      <c r="C4473" s="5" t="s">
        <v>62</v>
      </c>
      <c r="D4473" s="5">
        <v>47</v>
      </c>
      <c r="E4473" s="5">
        <v>0</v>
      </c>
      <c r="F4473" s="8">
        <f t="shared" si="414"/>
        <v>0</v>
      </c>
      <c r="G4473" s="5" t="str">
        <f>IF(COUNTIFS(Q3_SQL_Error_Concentration!$A:$A,A4473,Q3_SQL_Error_Concentration!$E:$E,B4473,Q3_SQL_Error_Concentration!$F:$F,C4473)=0,"",SUMIFS(Q3_SQL_Error_Concentration!$I:$I,Q3_SQL_Error_Concentration!$A:$A,A4473,Q3_SQL_Error_Concentration!$E:$E,B4473,Q3_SQL_Error_Concentration!$F:$F,C4473))</f>
        <v/>
      </c>
      <c r="H4473" s="5" t="str">
        <f t="shared" si="415"/>
        <v/>
      </c>
      <c r="I4473" s="5">
        <f>IF(D4473&gt;=Q3_Validation!$C$2,1,0)</f>
        <v>0</v>
      </c>
      <c r="J4473" s="8" t="str">
        <f t="shared" si="416"/>
        <v/>
      </c>
      <c r="K4473" s="5" t="str">
        <f t="shared" si="417"/>
        <v>excluded</v>
      </c>
      <c r="L4473" s="5">
        <f t="shared" si="418"/>
        <v>0</v>
      </c>
      <c r="M4473" s="5">
        <f t="shared" si="419"/>
        <v>0</v>
      </c>
    </row>
    <row r="4474" spans="1:13">
      <c r="A4474" s="5">
        <v>5941</v>
      </c>
      <c r="B4474" s="5">
        <v>8</v>
      </c>
      <c r="C4474" s="5" t="s">
        <v>63</v>
      </c>
      <c r="D4474" s="5">
        <v>16</v>
      </c>
      <c r="E4474" s="5">
        <v>0</v>
      </c>
      <c r="F4474" s="8">
        <f t="shared" si="414"/>
        <v>0</v>
      </c>
      <c r="G4474" s="5" t="str">
        <f>IF(COUNTIFS(Q3_SQL_Error_Concentration!$A:$A,A4474,Q3_SQL_Error_Concentration!$E:$E,B4474,Q3_SQL_Error_Concentration!$F:$F,C4474)=0,"",SUMIFS(Q3_SQL_Error_Concentration!$I:$I,Q3_SQL_Error_Concentration!$A:$A,A4474,Q3_SQL_Error_Concentration!$E:$E,B4474,Q3_SQL_Error_Concentration!$F:$F,C4474))</f>
        <v/>
      </c>
      <c r="H4474" s="5" t="str">
        <f t="shared" si="415"/>
        <v/>
      </c>
      <c r="I4474" s="5">
        <f>IF(D4474&gt;=Q3_Validation!$C$2,1,0)</f>
        <v>0</v>
      </c>
      <c r="J4474" s="8" t="str">
        <f t="shared" si="416"/>
        <v/>
      </c>
      <c r="K4474" s="5" t="str">
        <f t="shared" si="417"/>
        <v>excluded</v>
      </c>
      <c r="L4474" s="5">
        <f t="shared" si="418"/>
        <v>0</v>
      </c>
      <c r="M4474" s="5">
        <f t="shared" si="419"/>
        <v>0</v>
      </c>
    </row>
    <row r="4475" spans="1:13">
      <c r="A4475" s="5">
        <v>5941</v>
      </c>
      <c r="B4475" s="5">
        <v>8</v>
      </c>
      <c r="C4475" s="5" t="s">
        <v>64</v>
      </c>
      <c r="D4475" s="5">
        <v>1</v>
      </c>
      <c r="E4475" s="5">
        <v>0</v>
      </c>
      <c r="F4475" s="8">
        <f t="shared" si="414"/>
        <v>0</v>
      </c>
      <c r="G4475" s="5" t="str">
        <f>IF(COUNTIFS(Q3_SQL_Error_Concentration!$A:$A,A4475,Q3_SQL_Error_Concentration!$E:$E,B4475,Q3_SQL_Error_Concentration!$F:$F,C4475)=0,"",SUMIFS(Q3_SQL_Error_Concentration!$I:$I,Q3_SQL_Error_Concentration!$A:$A,A4475,Q3_SQL_Error_Concentration!$E:$E,B4475,Q3_SQL_Error_Concentration!$F:$F,C4475))</f>
        <v/>
      </c>
      <c r="H4475" s="5" t="str">
        <f t="shared" si="415"/>
        <v/>
      </c>
      <c r="I4475" s="5">
        <f>IF(D4475&gt;=Q3_Validation!$C$2,1,0)</f>
        <v>0</v>
      </c>
      <c r="J4475" s="8" t="str">
        <f t="shared" si="416"/>
        <v/>
      </c>
      <c r="K4475" s="5" t="str">
        <f t="shared" si="417"/>
        <v>excluded</v>
      </c>
      <c r="L4475" s="5">
        <f t="shared" si="418"/>
        <v>0</v>
      </c>
      <c r="M4475" s="5">
        <f t="shared" si="419"/>
        <v>0</v>
      </c>
    </row>
    <row r="4476" spans="1:13">
      <c r="A4476" s="5">
        <v>5941</v>
      </c>
      <c r="B4476" s="5">
        <v>8</v>
      </c>
      <c r="C4476" s="5" t="s">
        <v>62</v>
      </c>
      <c r="D4476" s="5">
        <v>17</v>
      </c>
      <c r="E4476" s="5">
        <v>0</v>
      </c>
      <c r="F4476" s="8">
        <f t="shared" si="414"/>
        <v>0</v>
      </c>
      <c r="G4476" s="5" t="str">
        <f>IF(COUNTIFS(Q3_SQL_Error_Concentration!$A:$A,A4476,Q3_SQL_Error_Concentration!$E:$E,B4476,Q3_SQL_Error_Concentration!$F:$F,C4476)=0,"",SUMIFS(Q3_SQL_Error_Concentration!$I:$I,Q3_SQL_Error_Concentration!$A:$A,A4476,Q3_SQL_Error_Concentration!$E:$E,B4476,Q3_SQL_Error_Concentration!$F:$F,C4476))</f>
        <v/>
      </c>
      <c r="H4476" s="5" t="str">
        <f t="shared" si="415"/>
        <v/>
      </c>
      <c r="I4476" s="5">
        <f>IF(D4476&gt;=Q3_Validation!$C$2,1,0)</f>
        <v>0</v>
      </c>
      <c r="J4476" s="8" t="str">
        <f t="shared" si="416"/>
        <v/>
      </c>
      <c r="K4476" s="5" t="str">
        <f t="shared" si="417"/>
        <v>excluded</v>
      </c>
      <c r="L4476" s="5">
        <f t="shared" si="418"/>
        <v>0</v>
      </c>
      <c r="M4476" s="5">
        <f t="shared" si="419"/>
        <v>0</v>
      </c>
    </row>
    <row r="4477" spans="1:13">
      <c r="A4477" s="5">
        <v>5941</v>
      </c>
      <c r="B4477" s="5">
        <v>9</v>
      </c>
      <c r="C4477" s="5" t="s">
        <v>63</v>
      </c>
      <c r="D4477" s="5">
        <v>4</v>
      </c>
      <c r="E4477" s="5">
        <v>0</v>
      </c>
      <c r="F4477" s="8">
        <f t="shared" si="414"/>
        <v>0</v>
      </c>
      <c r="G4477" s="5" t="str">
        <f>IF(COUNTIFS(Q3_SQL_Error_Concentration!$A:$A,A4477,Q3_SQL_Error_Concentration!$E:$E,B4477,Q3_SQL_Error_Concentration!$F:$F,C4477)=0,"",SUMIFS(Q3_SQL_Error_Concentration!$I:$I,Q3_SQL_Error_Concentration!$A:$A,A4477,Q3_SQL_Error_Concentration!$E:$E,B4477,Q3_SQL_Error_Concentration!$F:$F,C4477))</f>
        <v/>
      </c>
      <c r="H4477" s="5" t="str">
        <f t="shared" si="415"/>
        <v/>
      </c>
      <c r="I4477" s="5">
        <f>IF(D4477&gt;=Q3_Validation!$C$2,1,0)</f>
        <v>0</v>
      </c>
      <c r="J4477" s="8" t="str">
        <f t="shared" si="416"/>
        <v/>
      </c>
      <c r="K4477" s="5" t="str">
        <f t="shared" si="417"/>
        <v>excluded</v>
      </c>
      <c r="L4477" s="5">
        <f t="shared" si="418"/>
        <v>0</v>
      </c>
      <c r="M4477" s="5">
        <f t="shared" si="419"/>
        <v>0</v>
      </c>
    </row>
    <row r="4478" spans="1:13">
      <c r="A4478" s="5">
        <v>5941</v>
      </c>
      <c r="B4478" s="5">
        <v>9</v>
      </c>
      <c r="C4478" s="5" t="s">
        <v>64</v>
      </c>
      <c r="D4478" s="5">
        <v>4</v>
      </c>
      <c r="E4478" s="5">
        <v>0</v>
      </c>
      <c r="F4478" s="8">
        <f t="shared" si="414"/>
        <v>0</v>
      </c>
      <c r="G4478" s="5" t="str">
        <f>IF(COUNTIFS(Q3_SQL_Error_Concentration!$A:$A,A4478,Q3_SQL_Error_Concentration!$E:$E,B4478,Q3_SQL_Error_Concentration!$F:$F,C4478)=0,"",SUMIFS(Q3_SQL_Error_Concentration!$I:$I,Q3_SQL_Error_Concentration!$A:$A,A4478,Q3_SQL_Error_Concentration!$E:$E,B4478,Q3_SQL_Error_Concentration!$F:$F,C4478))</f>
        <v/>
      </c>
      <c r="H4478" s="5" t="str">
        <f t="shared" si="415"/>
        <v/>
      </c>
      <c r="I4478" s="5">
        <f>IF(D4478&gt;=Q3_Validation!$C$2,1,0)</f>
        <v>0</v>
      </c>
      <c r="J4478" s="8" t="str">
        <f t="shared" si="416"/>
        <v/>
      </c>
      <c r="K4478" s="5" t="str">
        <f t="shared" si="417"/>
        <v>excluded</v>
      </c>
      <c r="L4478" s="5">
        <f t="shared" si="418"/>
        <v>0</v>
      </c>
      <c r="M4478" s="5">
        <f t="shared" si="419"/>
        <v>0</v>
      </c>
    </row>
    <row r="4479" spans="1:13">
      <c r="A4479" s="5">
        <v>5941</v>
      </c>
      <c r="B4479" s="5">
        <v>9</v>
      </c>
      <c r="C4479" s="5" t="s">
        <v>62</v>
      </c>
      <c r="D4479" s="5">
        <v>13</v>
      </c>
      <c r="E4479" s="5">
        <v>0</v>
      </c>
      <c r="F4479" s="8">
        <f t="shared" si="414"/>
        <v>0</v>
      </c>
      <c r="G4479" s="5" t="str">
        <f>IF(COUNTIFS(Q3_SQL_Error_Concentration!$A:$A,A4479,Q3_SQL_Error_Concentration!$E:$E,B4479,Q3_SQL_Error_Concentration!$F:$F,C4479)=0,"",SUMIFS(Q3_SQL_Error_Concentration!$I:$I,Q3_SQL_Error_Concentration!$A:$A,A4479,Q3_SQL_Error_Concentration!$E:$E,B4479,Q3_SQL_Error_Concentration!$F:$F,C4479))</f>
        <v/>
      </c>
      <c r="H4479" s="5" t="str">
        <f t="shared" si="415"/>
        <v/>
      </c>
      <c r="I4479" s="5">
        <f>IF(D4479&gt;=Q3_Validation!$C$2,1,0)</f>
        <v>0</v>
      </c>
      <c r="J4479" s="8" t="str">
        <f t="shared" si="416"/>
        <v/>
      </c>
      <c r="K4479" s="5" t="str">
        <f t="shared" si="417"/>
        <v>excluded</v>
      </c>
      <c r="L4479" s="5">
        <f t="shared" si="418"/>
        <v>0</v>
      </c>
      <c r="M4479" s="5">
        <f t="shared" si="419"/>
        <v>0</v>
      </c>
    </row>
    <row r="4480" spans="1:13">
      <c r="A4480" s="5">
        <v>5941</v>
      </c>
      <c r="B4480" s="5">
        <v>10</v>
      </c>
      <c r="C4480" s="5" t="s">
        <v>63</v>
      </c>
      <c r="D4480" s="5">
        <v>31</v>
      </c>
      <c r="E4480" s="5">
        <v>0</v>
      </c>
      <c r="F4480" s="8">
        <f t="shared" si="414"/>
        <v>0</v>
      </c>
      <c r="G4480" s="5" t="str">
        <f>IF(COUNTIFS(Q3_SQL_Error_Concentration!$A:$A,A4480,Q3_SQL_Error_Concentration!$E:$E,B4480,Q3_SQL_Error_Concentration!$F:$F,C4480)=0,"",SUMIFS(Q3_SQL_Error_Concentration!$I:$I,Q3_SQL_Error_Concentration!$A:$A,A4480,Q3_SQL_Error_Concentration!$E:$E,B4480,Q3_SQL_Error_Concentration!$F:$F,C4480))</f>
        <v/>
      </c>
      <c r="H4480" s="5" t="str">
        <f t="shared" si="415"/>
        <v/>
      </c>
      <c r="I4480" s="5">
        <f>IF(D4480&gt;=Q3_Validation!$C$2,1,0)</f>
        <v>0</v>
      </c>
      <c r="J4480" s="8" t="str">
        <f t="shared" si="416"/>
        <v/>
      </c>
      <c r="K4480" s="5" t="str">
        <f t="shared" si="417"/>
        <v>excluded</v>
      </c>
      <c r="L4480" s="5">
        <f t="shared" si="418"/>
        <v>0</v>
      </c>
      <c r="M4480" s="5">
        <f t="shared" si="419"/>
        <v>0</v>
      </c>
    </row>
    <row r="4481" spans="1:13">
      <c r="A4481" s="5">
        <v>5941</v>
      </c>
      <c r="B4481" s="5">
        <v>10</v>
      </c>
      <c r="C4481" s="5" t="s">
        <v>64</v>
      </c>
      <c r="D4481" s="5">
        <v>5</v>
      </c>
      <c r="E4481" s="5">
        <v>1</v>
      </c>
      <c r="F4481" s="8">
        <f t="shared" si="414"/>
        <v>20</v>
      </c>
      <c r="G4481" s="5" t="str">
        <f>IF(COUNTIFS(Q3_SQL_Error_Concentration!$A:$A,A4481,Q3_SQL_Error_Concentration!$E:$E,B4481,Q3_SQL_Error_Concentration!$F:$F,C4481)=0,"",SUMIFS(Q3_SQL_Error_Concentration!$I:$I,Q3_SQL_Error_Concentration!$A:$A,A4481,Q3_SQL_Error_Concentration!$E:$E,B4481,Q3_SQL_Error_Concentration!$F:$F,C4481))</f>
        <v/>
      </c>
      <c r="H4481" s="5" t="str">
        <f t="shared" si="415"/>
        <v/>
      </c>
      <c r="I4481" s="5">
        <f>IF(D4481&gt;=Q3_Validation!$C$2,1,0)</f>
        <v>0</v>
      </c>
      <c r="J4481" s="8" t="str">
        <f t="shared" si="416"/>
        <v/>
      </c>
      <c r="K4481" s="5" t="str">
        <f t="shared" si="417"/>
        <v>excluded</v>
      </c>
      <c r="L4481" s="5">
        <f t="shared" si="418"/>
        <v>0</v>
      </c>
      <c r="M4481" s="5">
        <f t="shared" si="419"/>
        <v>0</v>
      </c>
    </row>
    <row r="4482" spans="1:13">
      <c r="A4482" s="5">
        <v>5941</v>
      </c>
      <c r="B4482" s="5">
        <v>10</v>
      </c>
      <c r="C4482" s="5" t="s">
        <v>62</v>
      </c>
      <c r="D4482" s="5">
        <v>33</v>
      </c>
      <c r="E4482" s="5">
        <v>0</v>
      </c>
      <c r="F4482" s="8">
        <f t="shared" ref="F4482:F4545" si="420">100*E4482/D4482</f>
        <v>0</v>
      </c>
      <c r="G4482" s="5" t="str">
        <f>IF(COUNTIFS(Q3_SQL_Error_Concentration!$A:$A,A4482,Q3_SQL_Error_Concentration!$E:$E,B4482,Q3_SQL_Error_Concentration!$F:$F,C4482)=0,"",SUMIFS(Q3_SQL_Error_Concentration!$I:$I,Q3_SQL_Error_Concentration!$A:$A,A4482,Q3_SQL_Error_Concentration!$E:$E,B4482,Q3_SQL_Error_Concentration!$F:$F,C4482))</f>
        <v/>
      </c>
      <c r="H4482" s="5" t="str">
        <f t="shared" ref="H4482:H4545" si="421">IF(G4482="","",IF(ABS(F4482-G4482)&lt;=0.0002,"PASS","FAIL"))</f>
        <v/>
      </c>
      <c r="I4482" s="5">
        <f>IF(D4482&gt;=Q3_Validation!$C$2,1,0)</f>
        <v>0</v>
      </c>
      <c r="J4482" s="8" t="str">
        <f t="shared" ref="J4482:J4545" si="422">IF(I4482=1,F4482,"")</f>
        <v/>
      </c>
      <c r="K4482" s="5" t="str">
        <f t="shared" ref="K4482:K4545" si="423">IF(D4482&lt;601,"excluded",IF(J4482&gt;3.628192,"outlier",IF(J4482&gt;=2.11093,"high-error","normal")))</f>
        <v>excluded</v>
      </c>
      <c r="L4482" s="5">
        <f t="shared" ref="L4482:L4545" si="424">COUNTIFS(A:A,A4482,K:K,"high-error")+COUNTIFS(A:A,A4482,K:K,"outlier")</f>
        <v>0</v>
      </c>
      <c r="M4482" s="5">
        <f t="shared" ref="M4482:M4545" si="425">IF(AND(L4482&gt;=2,OR(K4482="high-error",K4482="outlier")),1,0)</f>
        <v>0</v>
      </c>
    </row>
    <row r="4483" spans="1:13">
      <c r="A4483" s="5">
        <v>5941</v>
      </c>
      <c r="B4483" s="5">
        <v>11</v>
      </c>
      <c r="C4483" s="5" t="s">
        <v>63</v>
      </c>
      <c r="D4483" s="5">
        <v>44</v>
      </c>
      <c r="E4483" s="5">
        <v>1</v>
      </c>
      <c r="F4483" s="8">
        <f t="shared" si="420"/>
        <v>2.2727272727272729</v>
      </c>
      <c r="G4483" s="5" t="str">
        <f>IF(COUNTIFS(Q3_SQL_Error_Concentration!$A:$A,A4483,Q3_SQL_Error_Concentration!$E:$E,B4483,Q3_SQL_Error_Concentration!$F:$F,C4483)=0,"",SUMIFS(Q3_SQL_Error_Concentration!$I:$I,Q3_SQL_Error_Concentration!$A:$A,A4483,Q3_SQL_Error_Concentration!$E:$E,B4483,Q3_SQL_Error_Concentration!$F:$F,C4483))</f>
        <v/>
      </c>
      <c r="H4483" s="5" t="str">
        <f t="shared" si="421"/>
        <v/>
      </c>
      <c r="I4483" s="5">
        <f>IF(D4483&gt;=Q3_Validation!$C$2,1,0)</f>
        <v>0</v>
      </c>
      <c r="J4483" s="8" t="str">
        <f t="shared" si="422"/>
        <v/>
      </c>
      <c r="K4483" s="5" t="str">
        <f t="shared" si="423"/>
        <v>excluded</v>
      </c>
      <c r="L4483" s="5">
        <f t="shared" si="424"/>
        <v>0</v>
      </c>
      <c r="M4483" s="5">
        <f t="shared" si="425"/>
        <v>0</v>
      </c>
    </row>
    <row r="4484" spans="1:13">
      <c r="A4484" s="5">
        <v>5941</v>
      </c>
      <c r="B4484" s="5">
        <v>11</v>
      </c>
      <c r="C4484" s="5" t="s">
        <v>64</v>
      </c>
      <c r="D4484" s="5">
        <v>1</v>
      </c>
      <c r="E4484" s="5">
        <v>0</v>
      </c>
      <c r="F4484" s="8">
        <f t="shared" si="420"/>
        <v>0</v>
      </c>
      <c r="G4484" s="5" t="str">
        <f>IF(COUNTIFS(Q3_SQL_Error_Concentration!$A:$A,A4484,Q3_SQL_Error_Concentration!$E:$E,B4484,Q3_SQL_Error_Concentration!$F:$F,C4484)=0,"",SUMIFS(Q3_SQL_Error_Concentration!$I:$I,Q3_SQL_Error_Concentration!$A:$A,A4484,Q3_SQL_Error_Concentration!$E:$E,B4484,Q3_SQL_Error_Concentration!$F:$F,C4484))</f>
        <v/>
      </c>
      <c r="H4484" s="5" t="str">
        <f t="shared" si="421"/>
        <v/>
      </c>
      <c r="I4484" s="5">
        <f>IF(D4484&gt;=Q3_Validation!$C$2,1,0)</f>
        <v>0</v>
      </c>
      <c r="J4484" s="8" t="str">
        <f t="shared" si="422"/>
        <v/>
      </c>
      <c r="K4484" s="5" t="str">
        <f t="shared" si="423"/>
        <v>excluded</v>
      </c>
      <c r="L4484" s="5">
        <f t="shared" si="424"/>
        <v>0</v>
      </c>
      <c r="M4484" s="5">
        <f t="shared" si="425"/>
        <v>0</v>
      </c>
    </row>
    <row r="4485" spans="1:13">
      <c r="A4485" s="5">
        <v>5941</v>
      </c>
      <c r="B4485" s="5">
        <v>11</v>
      </c>
      <c r="C4485" s="5" t="s">
        <v>62</v>
      </c>
      <c r="D4485" s="5">
        <v>51</v>
      </c>
      <c r="E4485" s="5">
        <v>0</v>
      </c>
      <c r="F4485" s="8">
        <f t="shared" si="420"/>
        <v>0</v>
      </c>
      <c r="G4485" s="5" t="str">
        <f>IF(COUNTIFS(Q3_SQL_Error_Concentration!$A:$A,A4485,Q3_SQL_Error_Concentration!$E:$E,B4485,Q3_SQL_Error_Concentration!$F:$F,C4485)=0,"",SUMIFS(Q3_SQL_Error_Concentration!$I:$I,Q3_SQL_Error_Concentration!$A:$A,A4485,Q3_SQL_Error_Concentration!$E:$E,B4485,Q3_SQL_Error_Concentration!$F:$F,C4485))</f>
        <v/>
      </c>
      <c r="H4485" s="5" t="str">
        <f t="shared" si="421"/>
        <v/>
      </c>
      <c r="I4485" s="5">
        <f>IF(D4485&gt;=Q3_Validation!$C$2,1,0)</f>
        <v>0</v>
      </c>
      <c r="J4485" s="8" t="str">
        <f t="shared" si="422"/>
        <v/>
      </c>
      <c r="K4485" s="5" t="str">
        <f t="shared" si="423"/>
        <v>excluded</v>
      </c>
      <c r="L4485" s="5">
        <f t="shared" si="424"/>
        <v>0</v>
      </c>
      <c r="M4485" s="5">
        <f t="shared" si="425"/>
        <v>0</v>
      </c>
    </row>
    <row r="4486" spans="1:13">
      <c r="A4486" s="5">
        <v>5941</v>
      </c>
      <c r="B4486" s="5">
        <v>12</v>
      </c>
      <c r="C4486" s="5" t="s">
        <v>63</v>
      </c>
      <c r="D4486" s="5">
        <v>33</v>
      </c>
      <c r="E4486" s="5">
        <v>0</v>
      </c>
      <c r="F4486" s="8">
        <f t="shared" si="420"/>
        <v>0</v>
      </c>
      <c r="G4486" s="5" t="str">
        <f>IF(COUNTIFS(Q3_SQL_Error_Concentration!$A:$A,A4486,Q3_SQL_Error_Concentration!$E:$E,B4486,Q3_SQL_Error_Concentration!$F:$F,C4486)=0,"",SUMIFS(Q3_SQL_Error_Concentration!$I:$I,Q3_SQL_Error_Concentration!$A:$A,A4486,Q3_SQL_Error_Concentration!$E:$E,B4486,Q3_SQL_Error_Concentration!$F:$F,C4486))</f>
        <v/>
      </c>
      <c r="H4486" s="5" t="str">
        <f t="shared" si="421"/>
        <v/>
      </c>
      <c r="I4486" s="5">
        <f>IF(D4486&gt;=Q3_Validation!$C$2,1,0)</f>
        <v>0</v>
      </c>
      <c r="J4486" s="8" t="str">
        <f t="shared" si="422"/>
        <v/>
      </c>
      <c r="K4486" s="5" t="str">
        <f t="shared" si="423"/>
        <v>excluded</v>
      </c>
      <c r="L4486" s="5">
        <f t="shared" si="424"/>
        <v>0</v>
      </c>
      <c r="M4486" s="5">
        <f t="shared" si="425"/>
        <v>0</v>
      </c>
    </row>
    <row r="4487" spans="1:13">
      <c r="A4487" s="5">
        <v>5941</v>
      </c>
      <c r="B4487" s="5">
        <v>12</v>
      </c>
      <c r="C4487" s="5" t="s">
        <v>64</v>
      </c>
      <c r="D4487" s="5">
        <v>3</v>
      </c>
      <c r="E4487" s="5">
        <v>0</v>
      </c>
      <c r="F4487" s="8">
        <f t="shared" si="420"/>
        <v>0</v>
      </c>
      <c r="G4487" s="5" t="str">
        <f>IF(COUNTIFS(Q3_SQL_Error_Concentration!$A:$A,A4487,Q3_SQL_Error_Concentration!$E:$E,B4487,Q3_SQL_Error_Concentration!$F:$F,C4487)=0,"",SUMIFS(Q3_SQL_Error_Concentration!$I:$I,Q3_SQL_Error_Concentration!$A:$A,A4487,Q3_SQL_Error_Concentration!$E:$E,B4487,Q3_SQL_Error_Concentration!$F:$F,C4487))</f>
        <v/>
      </c>
      <c r="H4487" s="5" t="str">
        <f t="shared" si="421"/>
        <v/>
      </c>
      <c r="I4487" s="5">
        <f>IF(D4487&gt;=Q3_Validation!$C$2,1,0)</f>
        <v>0</v>
      </c>
      <c r="J4487" s="8" t="str">
        <f t="shared" si="422"/>
        <v/>
      </c>
      <c r="K4487" s="5" t="str">
        <f t="shared" si="423"/>
        <v>excluded</v>
      </c>
      <c r="L4487" s="5">
        <f t="shared" si="424"/>
        <v>0</v>
      </c>
      <c r="M4487" s="5">
        <f t="shared" si="425"/>
        <v>0</v>
      </c>
    </row>
    <row r="4488" spans="1:13">
      <c r="A4488" s="5">
        <v>5941</v>
      </c>
      <c r="B4488" s="5">
        <v>12</v>
      </c>
      <c r="C4488" s="5" t="s">
        <v>62</v>
      </c>
      <c r="D4488" s="5">
        <v>31</v>
      </c>
      <c r="E4488" s="5">
        <v>1</v>
      </c>
      <c r="F4488" s="8">
        <f t="shared" si="420"/>
        <v>3.225806451612903</v>
      </c>
      <c r="G4488" s="5" t="str">
        <f>IF(COUNTIFS(Q3_SQL_Error_Concentration!$A:$A,A4488,Q3_SQL_Error_Concentration!$E:$E,B4488,Q3_SQL_Error_Concentration!$F:$F,C4488)=0,"",SUMIFS(Q3_SQL_Error_Concentration!$I:$I,Q3_SQL_Error_Concentration!$A:$A,A4488,Q3_SQL_Error_Concentration!$E:$E,B4488,Q3_SQL_Error_Concentration!$F:$F,C4488))</f>
        <v/>
      </c>
      <c r="H4488" s="5" t="str">
        <f t="shared" si="421"/>
        <v/>
      </c>
      <c r="I4488" s="5">
        <f>IF(D4488&gt;=Q3_Validation!$C$2,1,0)</f>
        <v>0</v>
      </c>
      <c r="J4488" s="8" t="str">
        <f t="shared" si="422"/>
        <v/>
      </c>
      <c r="K4488" s="5" t="str">
        <f t="shared" si="423"/>
        <v>excluded</v>
      </c>
      <c r="L4488" s="5">
        <f t="shared" si="424"/>
        <v>0</v>
      </c>
      <c r="M4488" s="5">
        <f t="shared" si="425"/>
        <v>0</v>
      </c>
    </row>
    <row r="4489" spans="1:13">
      <c r="A4489" s="5">
        <v>5941</v>
      </c>
      <c r="B4489" s="5">
        <v>13</v>
      </c>
      <c r="C4489" s="5" t="s">
        <v>63</v>
      </c>
      <c r="D4489" s="5">
        <v>23</v>
      </c>
      <c r="E4489" s="5">
        <v>0</v>
      </c>
      <c r="F4489" s="8">
        <f t="shared" si="420"/>
        <v>0</v>
      </c>
      <c r="G4489" s="5" t="str">
        <f>IF(COUNTIFS(Q3_SQL_Error_Concentration!$A:$A,A4489,Q3_SQL_Error_Concentration!$E:$E,B4489,Q3_SQL_Error_Concentration!$F:$F,C4489)=0,"",SUMIFS(Q3_SQL_Error_Concentration!$I:$I,Q3_SQL_Error_Concentration!$A:$A,A4489,Q3_SQL_Error_Concentration!$E:$E,B4489,Q3_SQL_Error_Concentration!$F:$F,C4489))</f>
        <v/>
      </c>
      <c r="H4489" s="5" t="str">
        <f t="shared" si="421"/>
        <v/>
      </c>
      <c r="I4489" s="5">
        <f>IF(D4489&gt;=Q3_Validation!$C$2,1,0)</f>
        <v>0</v>
      </c>
      <c r="J4489" s="8" t="str">
        <f t="shared" si="422"/>
        <v/>
      </c>
      <c r="K4489" s="5" t="str">
        <f t="shared" si="423"/>
        <v>excluded</v>
      </c>
      <c r="L4489" s="5">
        <f t="shared" si="424"/>
        <v>0</v>
      </c>
      <c r="M4489" s="5">
        <f t="shared" si="425"/>
        <v>0</v>
      </c>
    </row>
    <row r="4490" spans="1:13">
      <c r="A4490" s="5">
        <v>5941</v>
      </c>
      <c r="B4490" s="5">
        <v>13</v>
      </c>
      <c r="C4490" s="5" t="s">
        <v>64</v>
      </c>
      <c r="D4490" s="5">
        <v>2</v>
      </c>
      <c r="E4490" s="5">
        <v>0</v>
      </c>
      <c r="F4490" s="8">
        <f t="shared" si="420"/>
        <v>0</v>
      </c>
      <c r="G4490" s="5" t="str">
        <f>IF(COUNTIFS(Q3_SQL_Error_Concentration!$A:$A,A4490,Q3_SQL_Error_Concentration!$E:$E,B4490,Q3_SQL_Error_Concentration!$F:$F,C4490)=0,"",SUMIFS(Q3_SQL_Error_Concentration!$I:$I,Q3_SQL_Error_Concentration!$A:$A,A4490,Q3_SQL_Error_Concentration!$E:$E,B4490,Q3_SQL_Error_Concentration!$F:$F,C4490))</f>
        <v/>
      </c>
      <c r="H4490" s="5" t="str">
        <f t="shared" si="421"/>
        <v/>
      </c>
      <c r="I4490" s="5">
        <f>IF(D4490&gt;=Q3_Validation!$C$2,1,0)</f>
        <v>0</v>
      </c>
      <c r="J4490" s="8" t="str">
        <f t="shared" si="422"/>
        <v/>
      </c>
      <c r="K4490" s="5" t="str">
        <f t="shared" si="423"/>
        <v>excluded</v>
      </c>
      <c r="L4490" s="5">
        <f t="shared" si="424"/>
        <v>0</v>
      </c>
      <c r="M4490" s="5">
        <f t="shared" si="425"/>
        <v>0</v>
      </c>
    </row>
    <row r="4491" spans="1:13">
      <c r="A4491" s="5">
        <v>5941</v>
      </c>
      <c r="B4491" s="5">
        <v>13</v>
      </c>
      <c r="C4491" s="5" t="s">
        <v>62</v>
      </c>
      <c r="D4491" s="5">
        <v>28</v>
      </c>
      <c r="E4491" s="5">
        <v>1</v>
      </c>
      <c r="F4491" s="8">
        <f t="shared" si="420"/>
        <v>3.5714285714285716</v>
      </c>
      <c r="G4491" s="5" t="str">
        <f>IF(COUNTIFS(Q3_SQL_Error_Concentration!$A:$A,A4491,Q3_SQL_Error_Concentration!$E:$E,B4491,Q3_SQL_Error_Concentration!$F:$F,C4491)=0,"",SUMIFS(Q3_SQL_Error_Concentration!$I:$I,Q3_SQL_Error_Concentration!$A:$A,A4491,Q3_SQL_Error_Concentration!$E:$E,B4491,Q3_SQL_Error_Concentration!$F:$F,C4491))</f>
        <v/>
      </c>
      <c r="H4491" s="5" t="str">
        <f t="shared" si="421"/>
        <v/>
      </c>
      <c r="I4491" s="5">
        <f>IF(D4491&gt;=Q3_Validation!$C$2,1,0)</f>
        <v>0</v>
      </c>
      <c r="J4491" s="8" t="str">
        <f t="shared" si="422"/>
        <v/>
      </c>
      <c r="K4491" s="5" t="str">
        <f t="shared" si="423"/>
        <v>excluded</v>
      </c>
      <c r="L4491" s="5">
        <f t="shared" si="424"/>
        <v>0</v>
      </c>
      <c r="M4491" s="5">
        <f t="shared" si="425"/>
        <v>0</v>
      </c>
    </row>
    <row r="4492" spans="1:13">
      <c r="A4492" s="5">
        <v>5941</v>
      </c>
      <c r="B4492" s="5">
        <v>14</v>
      </c>
      <c r="C4492" s="5" t="s">
        <v>63</v>
      </c>
      <c r="D4492" s="5">
        <v>30</v>
      </c>
      <c r="E4492" s="5">
        <v>1</v>
      </c>
      <c r="F4492" s="8">
        <f t="shared" si="420"/>
        <v>3.3333333333333335</v>
      </c>
      <c r="G4492" s="5" t="str">
        <f>IF(COUNTIFS(Q3_SQL_Error_Concentration!$A:$A,A4492,Q3_SQL_Error_Concentration!$E:$E,B4492,Q3_SQL_Error_Concentration!$F:$F,C4492)=0,"",SUMIFS(Q3_SQL_Error_Concentration!$I:$I,Q3_SQL_Error_Concentration!$A:$A,A4492,Q3_SQL_Error_Concentration!$E:$E,B4492,Q3_SQL_Error_Concentration!$F:$F,C4492))</f>
        <v/>
      </c>
      <c r="H4492" s="5" t="str">
        <f t="shared" si="421"/>
        <v/>
      </c>
      <c r="I4492" s="5">
        <f>IF(D4492&gt;=Q3_Validation!$C$2,1,0)</f>
        <v>0</v>
      </c>
      <c r="J4492" s="8" t="str">
        <f t="shared" si="422"/>
        <v/>
      </c>
      <c r="K4492" s="5" t="str">
        <f t="shared" si="423"/>
        <v>excluded</v>
      </c>
      <c r="L4492" s="5">
        <f t="shared" si="424"/>
        <v>0</v>
      </c>
      <c r="M4492" s="5">
        <f t="shared" si="425"/>
        <v>0</v>
      </c>
    </row>
    <row r="4493" spans="1:13">
      <c r="A4493" s="5">
        <v>5941</v>
      </c>
      <c r="B4493" s="5">
        <v>14</v>
      </c>
      <c r="C4493" s="5" t="s">
        <v>64</v>
      </c>
      <c r="D4493" s="5">
        <v>1</v>
      </c>
      <c r="E4493" s="5">
        <v>0</v>
      </c>
      <c r="F4493" s="8">
        <f t="shared" si="420"/>
        <v>0</v>
      </c>
      <c r="G4493" s="5" t="str">
        <f>IF(COUNTIFS(Q3_SQL_Error_Concentration!$A:$A,A4493,Q3_SQL_Error_Concentration!$E:$E,B4493,Q3_SQL_Error_Concentration!$F:$F,C4493)=0,"",SUMIFS(Q3_SQL_Error_Concentration!$I:$I,Q3_SQL_Error_Concentration!$A:$A,A4493,Q3_SQL_Error_Concentration!$E:$E,B4493,Q3_SQL_Error_Concentration!$F:$F,C4493))</f>
        <v/>
      </c>
      <c r="H4493" s="5" t="str">
        <f t="shared" si="421"/>
        <v/>
      </c>
      <c r="I4493" s="5">
        <f>IF(D4493&gt;=Q3_Validation!$C$2,1,0)</f>
        <v>0</v>
      </c>
      <c r="J4493" s="8" t="str">
        <f t="shared" si="422"/>
        <v/>
      </c>
      <c r="K4493" s="5" t="str">
        <f t="shared" si="423"/>
        <v>excluded</v>
      </c>
      <c r="L4493" s="5">
        <f t="shared" si="424"/>
        <v>0</v>
      </c>
      <c r="M4493" s="5">
        <f t="shared" si="425"/>
        <v>0</v>
      </c>
    </row>
    <row r="4494" spans="1:13">
      <c r="A4494" s="5">
        <v>5941</v>
      </c>
      <c r="B4494" s="5">
        <v>14</v>
      </c>
      <c r="C4494" s="5" t="s">
        <v>62</v>
      </c>
      <c r="D4494" s="5">
        <v>40</v>
      </c>
      <c r="E4494" s="5">
        <v>0</v>
      </c>
      <c r="F4494" s="8">
        <f t="shared" si="420"/>
        <v>0</v>
      </c>
      <c r="G4494" s="5" t="str">
        <f>IF(COUNTIFS(Q3_SQL_Error_Concentration!$A:$A,A4494,Q3_SQL_Error_Concentration!$E:$E,B4494,Q3_SQL_Error_Concentration!$F:$F,C4494)=0,"",SUMIFS(Q3_SQL_Error_Concentration!$I:$I,Q3_SQL_Error_Concentration!$A:$A,A4494,Q3_SQL_Error_Concentration!$E:$E,B4494,Q3_SQL_Error_Concentration!$F:$F,C4494))</f>
        <v/>
      </c>
      <c r="H4494" s="5" t="str">
        <f t="shared" si="421"/>
        <v/>
      </c>
      <c r="I4494" s="5">
        <f>IF(D4494&gt;=Q3_Validation!$C$2,1,0)</f>
        <v>0</v>
      </c>
      <c r="J4494" s="8" t="str">
        <f t="shared" si="422"/>
        <v/>
      </c>
      <c r="K4494" s="5" t="str">
        <f t="shared" si="423"/>
        <v>excluded</v>
      </c>
      <c r="L4494" s="5">
        <f t="shared" si="424"/>
        <v>0</v>
      </c>
      <c r="M4494" s="5">
        <f t="shared" si="425"/>
        <v>0</v>
      </c>
    </row>
    <row r="4495" spans="1:13">
      <c r="A4495" s="5">
        <v>5941</v>
      </c>
      <c r="B4495" s="5">
        <v>15</v>
      </c>
      <c r="C4495" s="5" t="s">
        <v>63</v>
      </c>
      <c r="D4495" s="5">
        <v>56</v>
      </c>
      <c r="E4495" s="5">
        <v>1</v>
      </c>
      <c r="F4495" s="8">
        <f t="shared" si="420"/>
        <v>1.7857142857142858</v>
      </c>
      <c r="G4495" s="5" t="str">
        <f>IF(COUNTIFS(Q3_SQL_Error_Concentration!$A:$A,A4495,Q3_SQL_Error_Concentration!$E:$E,B4495,Q3_SQL_Error_Concentration!$F:$F,C4495)=0,"",SUMIFS(Q3_SQL_Error_Concentration!$I:$I,Q3_SQL_Error_Concentration!$A:$A,A4495,Q3_SQL_Error_Concentration!$E:$E,B4495,Q3_SQL_Error_Concentration!$F:$F,C4495))</f>
        <v/>
      </c>
      <c r="H4495" s="5" t="str">
        <f t="shared" si="421"/>
        <v/>
      </c>
      <c r="I4495" s="5">
        <f>IF(D4495&gt;=Q3_Validation!$C$2,1,0)</f>
        <v>0</v>
      </c>
      <c r="J4495" s="8" t="str">
        <f t="shared" si="422"/>
        <v/>
      </c>
      <c r="K4495" s="5" t="str">
        <f t="shared" si="423"/>
        <v>excluded</v>
      </c>
      <c r="L4495" s="5">
        <f t="shared" si="424"/>
        <v>0</v>
      </c>
      <c r="M4495" s="5">
        <f t="shared" si="425"/>
        <v>0</v>
      </c>
    </row>
    <row r="4496" spans="1:13">
      <c r="A4496" s="5">
        <v>5941</v>
      </c>
      <c r="B4496" s="5">
        <v>15</v>
      </c>
      <c r="C4496" s="5" t="s">
        <v>64</v>
      </c>
      <c r="D4496" s="5">
        <v>1</v>
      </c>
      <c r="E4496" s="5">
        <v>0</v>
      </c>
      <c r="F4496" s="8">
        <f t="shared" si="420"/>
        <v>0</v>
      </c>
      <c r="G4496" s="5" t="str">
        <f>IF(COUNTIFS(Q3_SQL_Error_Concentration!$A:$A,A4496,Q3_SQL_Error_Concentration!$E:$E,B4496,Q3_SQL_Error_Concentration!$F:$F,C4496)=0,"",SUMIFS(Q3_SQL_Error_Concentration!$I:$I,Q3_SQL_Error_Concentration!$A:$A,A4496,Q3_SQL_Error_Concentration!$E:$E,B4496,Q3_SQL_Error_Concentration!$F:$F,C4496))</f>
        <v/>
      </c>
      <c r="H4496" s="5" t="str">
        <f t="shared" si="421"/>
        <v/>
      </c>
      <c r="I4496" s="5">
        <f>IF(D4496&gt;=Q3_Validation!$C$2,1,0)</f>
        <v>0</v>
      </c>
      <c r="J4496" s="8" t="str">
        <f t="shared" si="422"/>
        <v/>
      </c>
      <c r="K4496" s="5" t="str">
        <f t="shared" si="423"/>
        <v>excluded</v>
      </c>
      <c r="L4496" s="5">
        <f t="shared" si="424"/>
        <v>0</v>
      </c>
      <c r="M4496" s="5">
        <f t="shared" si="425"/>
        <v>0</v>
      </c>
    </row>
    <row r="4497" spans="1:13">
      <c r="A4497" s="5">
        <v>5941</v>
      </c>
      <c r="B4497" s="5">
        <v>15</v>
      </c>
      <c r="C4497" s="5" t="s">
        <v>62</v>
      </c>
      <c r="D4497" s="5">
        <v>64</v>
      </c>
      <c r="E4497" s="5">
        <v>0</v>
      </c>
      <c r="F4497" s="8">
        <f t="shared" si="420"/>
        <v>0</v>
      </c>
      <c r="G4497" s="5" t="str">
        <f>IF(COUNTIFS(Q3_SQL_Error_Concentration!$A:$A,A4497,Q3_SQL_Error_Concentration!$E:$E,B4497,Q3_SQL_Error_Concentration!$F:$F,C4497)=0,"",SUMIFS(Q3_SQL_Error_Concentration!$I:$I,Q3_SQL_Error_Concentration!$A:$A,A4497,Q3_SQL_Error_Concentration!$E:$E,B4497,Q3_SQL_Error_Concentration!$F:$F,C4497))</f>
        <v/>
      </c>
      <c r="H4497" s="5" t="str">
        <f t="shared" si="421"/>
        <v/>
      </c>
      <c r="I4497" s="5">
        <f>IF(D4497&gt;=Q3_Validation!$C$2,1,0)</f>
        <v>0</v>
      </c>
      <c r="J4497" s="8" t="str">
        <f t="shared" si="422"/>
        <v/>
      </c>
      <c r="K4497" s="5" t="str">
        <f t="shared" si="423"/>
        <v>excluded</v>
      </c>
      <c r="L4497" s="5">
        <f t="shared" si="424"/>
        <v>0</v>
      </c>
      <c r="M4497" s="5">
        <f t="shared" si="425"/>
        <v>0</v>
      </c>
    </row>
    <row r="4498" spans="1:13">
      <c r="A4498" s="5">
        <v>5941</v>
      </c>
      <c r="B4498" s="5">
        <v>16</v>
      </c>
      <c r="C4498" s="5" t="s">
        <v>63</v>
      </c>
      <c r="D4498" s="5">
        <v>42</v>
      </c>
      <c r="E4498" s="5">
        <v>1</v>
      </c>
      <c r="F4498" s="8">
        <f t="shared" si="420"/>
        <v>2.3809523809523809</v>
      </c>
      <c r="G4498" s="5" t="str">
        <f>IF(COUNTIFS(Q3_SQL_Error_Concentration!$A:$A,A4498,Q3_SQL_Error_Concentration!$E:$E,B4498,Q3_SQL_Error_Concentration!$F:$F,C4498)=0,"",SUMIFS(Q3_SQL_Error_Concentration!$I:$I,Q3_SQL_Error_Concentration!$A:$A,A4498,Q3_SQL_Error_Concentration!$E:$E,B4498,Q3_SQL_Error_Concentration!$F:$F,C4498))</f>
        <v/>
      </c>
      <c r="H4498" s="5" t="str">
        <f t="shared" si="421"/>
        <v/>
      </c>
      <c r="I4498" s="5">
        <f>IF(D4498&gt;=Q3_Validation!$C$2,1,0)</f>
        <v>0</v>
      </c>
      <c r="J4498" s="8" t="str">
        <f t="shared" si="422"/>
        <v/>
      </c>
      <c r="K4498" s="5" t="str">
        <f t="shared" si="423"/>
        <v>excluded</v>
      </c>
      <c r="L4498" s="5">
        <f t="shared" si="424"/>
        <v>0</v>
      </c>
      <c r="M4498" s="5">
        <f t="shared" si="425"/>
        <v>0</v>
      </c>
    </row>
    <row r="4499" spans="1:13">
      <c r="A4499" s="5">
        <v>5941</v>
      </c>
      <c r="B4499" s="5">
        <v>16</v>
      </c>
      <c r="C4499" s="5" t="s">
        <v>62</v>
      </c>
      <c r="D4499" s="5">
        <v>55</v>
      </c>
      <c r="E4499" s="5">
        <v>0</v>
      </c>
      <c r="F4499" s="8">
        <f t="shared" si="420"/>
        <v>0</v>
      </c>
      <c r="G4499" s="5" t="str">
        <f>IF(COUNTIFS(Q3_SQL_Error_Concentration!$A:$A,A4499,Q3_SQL_Error_Concentration!$E:$E,B4499,Q3_SQL_Error_Concentration!$F:$F,C4499)=0,"",SUMIFS(Q3_SQL_Error_Concentration!$I:$I,Q3_SQL_Error_Concentration!$A:$A,A4499,Q3_SQL_Error_Concentration!$E:$E,B4499,Q3_SQL_Error_Concentration!$F:$F,C4499))</f>
        <v/>
      </c>
      <c r="H4499" s="5" t="str">
        <f t="shared" si="421"/>
        <v/>
      </c>
      <c r="I4499" s="5">
        <f>IF(D4499&gt;=Q3_Validation!$C$2,1,0)</f>
        <v>0</v>
      </c>
      <c r="J4499" s="8" t="str">
        <f t="shared" si="422"/>
        <v/>
      </c>
      <c r="K4499" s="5" t="str">
        <f t="shared" si="423"/>
        <v>excluded</v>
      </c>
      <c r="L4499" s="5">
        <f t="shared" si="424"/>
        <v>0</v>
      </c>
      <c r="M4499" s="5">
        <f t="shared" si="425"/>
        <v>0</v>
      </c>
    </row>
    <row r="4500" spans="1:13">
      <c r="A4500" s="5">
        <v>5941</v>
      </c>
      <c r="B4500" s="5">
        <v>17</v>
      </c>
      <c r="C4500" s="5" t="s">
        <v>63</v>
      </c>
      <c r="D4500" s="5">
        <v>4</v>
      </c>
      <c r="E4500" s="5">
        <v>0</v>
      </c>
      <c r="F4500" s="8">
        <f t="shared" si="420"/>
        <v>0</v>
      </c>
      <c r="G4500" s="5" t="str">
        <f>IF(COUNTIFS(Q3_SQL_Error_Concentration!$A:$A,A4500,Q3_SQL_Error_Concentration!$E:$E,B4500,Q3_SQL_Error_Concentration!$F:$F,C4500)=0,"",SUMIFS(Q3_SQL_Error_Concentration!$I:$I,Q3_SQL_Error_Concentration!$A:$A,A4500,Q3_SQL_Error_Concentration!$E:$E,B4500,Q3_SQL_Error_Concentration!$F:$F,C4500))</f>
        <v/>
      </c>
      <c r="H4500" s="5" t="str">
        <f t="shared" si="421"/>
        <v/>
      </c>
      <c r="I4500" s="5">
        <f>IF(D4500&gt;=Q3_Validation!$C$2,1,0)</f>
        <v>0</v>
      </c>
      <c r="J4500" s="8" t="str">
        <f t="shared" si="422"/>
        <v/>
      </c>
      <c r="K4500" s="5" t="str">
        <f t="shared" si="423"/>
        <v>excluded</v>
      </c>
      <c r="L4500" s="5">
        <f t="shared" si="424"/>
        <v>0</v>
      </c>
      <c r="M4500" s="5">
        <f t="shared" si="425"/>
        <v>0</v>
      </c>
    </row>
    <row r="4501" spans="1:13">
      <c r="A4501" s="5">
        <v>5941</v>
      </c>
      <c r="B4501" s="5">
        <v>17</v>
      </c>
      <c r="C4501" s="5" t="s">
        <v>62</v>
      </c>
      <c r="D4501" s="5">
        <v>23</v>
      </c>
      <c r="E4501" s="5">
        <v>1</v>
      </c>
      <c r="F4501" s="8">
        <f t="shared" si="420"/>
        <v>4.3478260869565215</v>
      </c>
      <c r="G4501" s="5" t="str">
        <f>IF(COUNTIFS(Q3_SQL_Error_Concentration!$A:$A,A4501,Q3_SQL_Error_Concentration!$E:$E,B4501,Q3_SQL_Error_Concentration!$F:$F,C4501)=0,"",SUMIFS(Q3_SQL_Error_Concentration!$I:$I,Q3_SQL_Error_Concentration!$A:$A,A4501,Q3_SQL_Error_Concentration!$E:$E,B4501,Q3_SQL_Error_Concentration!$F:$F,C4501))</f>
        <v/>
      </c>
      <c r="H4501" s="5" t="str">
        <f t="shared" si="421"/>
        <v/>
      </c>
      <c r="I4501" s="5">
        <f>IF(D4501&gt;=Q3_Validation!$C$2,1,0)</f>
        <v>0</v>
      </c>
      <c r="J4501" s="8" t="str">
        <f t="shared" si="422"/>
        <v/>
      </c>
      <c r="K4501" s="5" t="str">
        <f t="shared" si="423"/>
        <v>excluded</v>
      </c>
      <c r="L4501" s="5">
        <f t="shared" si="424"/>
        <v>0</v>
      </c>
      <c r="M4501" s="5">
        <f t="shared" si="425"/>
        <v>0</v>
      </c>
    </row>
    <row r="4502" spans="1:13">
      <c r="A4502" s="5">
        <v>5941</v>
      </c>
      <c r="B4502" s="5">
        <v>18</v>
      </c>
      <c r="C4502" s="5" t="s">
        <v>63</v>
      </c>
      <c r="D4502" s="5">
        <v>34</v>
      </c>
      <c r="E4502" s="5">
        <v>0</v>
      </c>
      <c r="F4502" s="8">
        <f t="shared" si="420"/>
        <v>0</v>
      </c>
      <c r="G4502" s="5" t="str">
        <f>IF(COUNTIFS(Q3_SQL_Error_Concentration!$A:$A,A4502,Q3_SQL_Error_Concentration!$E:$E,B4502,Q3_SQL_Error_Concentration!$F:$F,C4502)=0,"",SUMIFS(Q3_SQL_Error_Concentration!$I:$I,Q3_SQL_Error_Concentration!$A:$A,A4502,Q3_SQL_Error_Concentration!$E:$E,B4502,Q3_SQL_Error_Concentration!$F:$F,C4502))</f>
        <v/>
      </c>
      <c r="H4502" s="5" t="str">
        <f t="shared" si="421"/>
        <v/>
      </c>
      <c r="I4502" s="5">
        <f>IF(D4502&gt;=Q3_Validation!$C$2,1,0)</f>
        <v>0</v>
      </c>
      <c r="J4502" s="8" t="str">
        <f t="shared" si="422"/>
        <v/>
      </c>
      <c r="K4502" s="5" t="str">
        <f t="shared" si="423"/>
        <v>excluded</v>
      </c>
      <c r="L4502" s="5">
        <f t="shared" si="424"/>
        <v>0</v>
      </c>
      <c r="M4502" s="5">
        <f t="shared" si="425"/>
        <v>0</v>
      </c>
    </row>
    <row r="4503" spans="1:13">
      <c r="A4503" s="5">
        <v>5941</v>
      </c>
      <c r="B4503" s="5">
        <v>18</v>
      </c>
      <c r="C4503" s="5" t="s">
        <v>64</v>
      </c>
      <c r="D4503" s="5">
        <v>1</v>
      </c>
      <c r="E4503" s="5">
        <v>0</v>
      </c>
      <c r="F4503" s="8">
        <f t="shared" si="420"/>
        <v>0</v>
      </c>
      <c r="G4503" s="5" t="str">
        <f>IF(COUNTIFS(Q3_SQL_Error_Concentration!$A:$A,A4503,Q3_SQL_Error_Concentration!$E:$E,B4503,Q3_SQL_Error_Concentration!$F:$F,C4503)=0,"",SUMIFS(Q3_SQL_Error_Concentration!$I:$I,Q3_SQL_Error_Concentration!$A:$A,A4503,Q3_SQL_Error_Concentration!$E:$E,B4503,Q3_SQL_Error_Concentration!$F:$F,C4503))</f>
        <v/>
      </c>
      <c r="H4503" s="5" t="str">
        <f t="shared" si="421"/>
        <v/>
      </c>
      <c r="I4503" s="5">
        <f>IF(D4503&gt;=Q3_Validation!$C$2,1,0)</f>
        <v>0</v>
      </c>
      <c r="J4503" s="8" t="str">
        <f t="shared" si="422"/>
        <v/>
      </c>
      <c r="K4503" s="5" t="str">
        <f t="shared" si="423"/>
        <v>excluded</v>
      </c>
      <c r="L4503" s="5">
        <f t="shared" si="424"/>
        <v>0</v>
      </c>
      <c r="M4503" s="5">
        <f t="shared" si="425"/>
        <v>0</v>
      </c>
    </row>
    <row r="4504" spans="1:13">
      <c r="A4504" s="5">
        <v>5941</v>
      </c>
      <c r="B4504" s="5">
        <v>18</v>
      </c>
      <c r="C4504" s="5" t="s">
        <v>62</v>
      </c>
      <c r="D4504" s="5">
        <v>35</v>
      </c>
      <c r="E4504" s="5">
        <v>1</v>
      </c>
      <c r="F4504" s="8">
        <f t="shared" si="420"/>
        <v>2.8571428571428572</v>
      </c>
      <c r="G4504" s="5" t="str">
        <f>IF(COUNTIFS(Q3_SQL_Error_Concentration!$A:$A,A4504,Q3_SQL_Error_Concentration!$E:$E,B4504,Q3_SQL_Error_Concentration!$F:$F,C4504)=0,"",SUMIFS(Q3_SQL_Error_Concentration!$I:$I,Q3_SQL_Error_Concentration!$A:$A,A4504,Q3_SQL_Error_Concentration!$E:$E,B4504,Q3_SQL_Error_Concentration!$F:$F,C4504))</f>
        <v/>
      </c>
      <c r="H4504" s="5" t="str">
        <f t="shared" si="421"/>
        <v/>
      </c>
      <c r="I4504" s="5">
        <f>IF(D4504&gt;=Q3_Validation!$C$2,1,0)</f>
        <v>0</v>
      </c>
      <c r="J4504" s="8" t="str">
        <f t="shared" si="422"/>
        <v/>
      </c>
      <c r="K4504" s="5" t="str">
        <f t="shared" si="423"/>
        <v>excluded</v>
      </c>
      <c r="L4504" s="5">
        <f t="shared" si="424"/>
        <v>0</v>
      </c>
      <c r="M4504" s="5">
        <f t="shared" si="425"/>
        <v>0</v>
      </c>
    </row>
    <row r="4505" spans="1:13">
      <c r="A4505" s="5">
        <v>5941</v>
      </c>
      <c r="B4505" s="5">
        <v>19</v>
      </c>
      <c r="C4505" s="5" t="s">
        <v>63</v>
      </c>
      <c r="D4505" s="5">
        <v>35</v>
      </c>
      <c r="E4505" s="5">
        <v>0</v>
      </c>
      <c r="F4505" s="8">
        <f t="shared" si="420"/>
        <v>0</v>
      </c>
      <c r="G4505" s="5" t="str">
        <f>IF(COUNTIFS(Q3_SQL_Error_Concentration!$A:$A,A4505,Q3_SQL_Error_Concentration!$E:$E,B4505,Q3_SQL_Error_Concentration!$F:$F,C4505)=0,"",SUMIFS(Q3_SQL_Error_Concentration!$I:$I,Q3_SQL_Error_Concentration!$A:$A,A4505,Q3_SQL_Error_Concentration!$E:$E,B4505,Q3_SQL_Error_Concentration!$F:$F,C4505))</f>
        <v/>
      </c>
      <c r="H4505" s="5" t="str">
        <f t="shared" si="421"/>
        <v/>
      </c>
      <c r="I4505" s="5">
        <f>IF(D4505&gt;=Q3_Validation!$C$2,1,0)</f>
        <v>0</v>
      </c>
      <c r="J4505" s="8" t="str">
        <f t="shared" si="422"/>
        <v/>
      </c>
      <c r="K4505" s="5" t="str">
        <f t="shared" si="423"/>
        <v>excluded</v>
      </c>
      <c r="L4505" s="5">
        <f t="shared" si="424"/>
        <v>0</v>
      </c>
      <c r="M4505" s="5">
        <f t="shared" si="425"/>
        <v>0</v>
      </c>
    </row>
    <row r="4506" spans="1:13">
      <c r="A4506" s="5">
        <v>5941</v>
      </c>
      <c r="B4506" s="5">
        <v>19</v>
      </c>
      <c r="C4506" s="5" t="s">
        <v>62</v>
      </c>
      <c r="D4506" s="5">
        <v>48</v>
      </c>
      <c r="E4506" s="5">
        <v>0</v>
      </c>
      <c r="F4506" s="8">
        <f t="shared" si="420"/>
        <v>0</v>
      </c>
      <c r="G4506" s="5" t="str">
        <f>IF(COUNTIFS(Q3_SQL_Error_Concentration!$A:$A,A4506,Q3_SQL_Error_Concentration!$E:$E,B4506,Q3_SQL_Error_Concentration!$F:$F,C4506)=0,"",SUMIFS(Q3_SQL_Error_Concentration!$I:$I,Q3_SQL_Error_Concentration!$A:$A,A4506,Q3_SQL_Error_Concentration!$E:$E,B4506,Q3_SQL_Error_Concentration!$F:$F,C4506))</f>
        <v/>
      </c>
      <c r="H4506" s="5" t="str">
        <f t="shared" si="421"/>
        <v/>
      </c>
      <c r="I4506" s="5">
        <f>IF(D4506&gt;=Q3_Validation!$C$2,1,0)</f>
        <v>0</v>
      </c>
      <c r="J4506" s="8" t="str">
        <f t="shared" si="422"/>
        <v/>
      </c>
      <c r="K4506" s="5" t="str">
        <f t="shared" si="423"/>
        <v>excluded</v>
      </c>
      <c r="L4506" s="5">
        <f t="shared" si="424"/>
        <v>0</v>
      </c>
      <c r="M4506" s="5">
        <f t="shared" si="425"/>
        <v>0</v>
      </c>
    </row>
    <row r="4507" spans="1:13">
      <c r="A4507" s="5">
        <v>5941</v>
      </c>
      <c r="B4507" s="5">
        <v>20</v>
      </c>
      <c r="C4507" s="5" t="s">
        <v>63</v>
      </c>
      <c r="D4507" s="5">
        <v>25</v>
      </c>
      <c r="E4507" s="5">
        <v>1</v>
      </c>
      <c r="F4507" s="8">
        <f t="shared" si="420"/>
        <v>4</v>
      </c>
      <c r="G4507" s="5" t="str">
        <f>IF(COUNTIFS(Q3_SQL_Error_Concentration!$A:$A,A4507,Q3_SQL_Error_Concentration!$E:$E,B4507,Q3_SQL_Error_Concentration!$F:$F,C4507)=0,"",SUMIFS(Q3_SQL_Error_Concentration!$I:$I,Q3_SQL_Error_Concentration!$A:$A,A4507,Q3_SQL_Error_Concentration!$E:$E,B4507,Q3_SQL_Error_Concentration!$F:$F,C4507))</f>
        <v/>
      </c>
      <c r="H4507" s="5" t="str">
        <f t="shared" si="421"/>
        <v/>
      </c>
      <c r="I4507" s="5">
        <f>IF(D4507&gt;=Q3_Validation!$C$2,1,0)</f>
        <v>0</v>
      </c>
      <c r="J4507" s="8" t="str">
        <f t="shared" si="422"/>
        <v/>
      </c>
      <c r="K4507" s="5" t="str">
        <f t="shared" si="423"/>
        <v>excluded</v>
      </c>
      <c r="L4507" s="5">
        <f t="shared" si="424"/>
        <v>0</v>
      </c>
      <c r="M4507" s="5">
        <f t="shared" si="425"/>
        <v>0</v>
      </c>
    </row>
    <row r="4508" spans="1:13">
      <c r="A4508" s="5">
        <v>5941</v>
      </c>
      <c r="B4508" s="5">
        <v>20</v>
      </c>
      <c r="C4508" s="5" t="s">
        <v>62</v>
      </c>
      <c r="D4508" s="5">
        <v>35</v>
      </c>
      <c r="E4508" s="5">
        <v>0</v>
      </c>
      <c r="F4508" s="8">
        <f t="shared" si="420"/>
        <v>0</v>
      </c>
      <c r="G4508" s="5" t="str">
        <f>IF(COUNTIFS(Q3_SQL_Error_Concentration!$A:$A,A4508,Q3_SQL_Error_Concentration!$E:$E,B4508,Q3_SQL_Error_Concentration!$F:$F,C4508)=0,"",SUMIFS(Q3_SQL_Error_Concentration!$I:$I,Q3_SQL_Error_Concentration!$A:$A,A4508,Q3_SQL_Error_Concentration!$E:$E,B4508,Q3_SQL_Error_Concentration!$F:$F,C4508))</f>
        <v/>
      </c>
      <c r="H4508" s="5" t="str">
        <f t="shared" si="421"/>
        <v/>
      </c>
      <c r="I4508" s="5">
        <f>IF(D4508&gt;=Q3_Validation!$C$2,1,0)</f>
        <v>0</v>
      </c>
      <c r="J4508" s="8" t="str">
        <f t="shared" si="422"/>
        <v/>
      </c>
      <c r="K4508" s="5" t="str">
        <f t="shared" si="423"/>
        <v>excluded</v>
      </c>
      <c r="L4508" s="5">
        <f t="shared" si="424"/>
        <v>0</v>
      </c>
      <c r="M4508" s="5">
        <f t="shared" si="425"/>
        <v>0</v>
      </c>
    </row>
    <row r="4509" spans="1:13">
      <c r="A4509" s="5">
        <v>5941</v>
      </c>
      <c r="B4509" s="5">
        <v>21</v>
      </c>
      <c r="C4509" s="5" t="s">
        <v>63</v>
      </c>
      <c r="D4509" s="5">
        <v>14</v>
      </c>
      <c r="E4509" s="5">
        <v>1</v>
      </c>
      <c r="F4509" s="8">
        <f t="shared" si="420"/>
        <v>7.1428571428571432</v>
      </c>
      <c r="G4509" s="5" t="str">
        <f>IF(COUNTIFS(Q3_SQL_Error_Concentration!$A:$A,A4509,Q3_SQL_Error_Concentration!$E:$E,B4509,Q3_SQL_Error_Concentration!$F:$F,C4509)=0,"",SUMIFS(Q3_SQL_Error_Concentration!$I:$I,Q3_SQL_Error_Concentration!$A:$A,A4509,Q3_SQL_Error_Concentration!$E:$E,B4509,Q3_SQL_Error_Concentration!$F:$F,C4509))</f>
        <v/>
      </c>
      <c r="H4509" s="5" t="str">
        <f t="shared" si="421"/>
        <v/>
      </c>
      <c r="I4509" s="5">
        <f>IF(D4509&gt;=Q3_Validation!$C$2,1,0)</f>
        <v>0</v>
      </c>
      <c r="J4509" s="8" t="str">
        <f t="shared" si="422"/>
        <v/>
      </c>
      <c r="K4509" s="5" t="str">
        <f t="shared" si="423"/>
        <v>excluded</v>
      </c>
      <c r="L4509" s="5">
        <f t="shared" si="424"/>
        <v>0</v>
      </c>
      <c r="M4509" s="5">
        <f t="shared" si="425"/>
        <v>0</v>
      </c>
    </row>
    <row r="4510" spans="1:13">
      <c r="A4510" s="5">
        <v>5941</v>
      </c>
      <c r="B4510" s="5">
        <v>21</v>
      </c>
      <c r="C4510" s="5" t="s">
        <v>62</v>
      </c>
      <c r="D4510" s="5">
        <v>32</v>
      </c>
      <c r="E4510" s="5">
        <v>0</v>
      </c>
      <c r="F4510" s="8">
        <f t="shared" si="420"/>
        <v>0</v>
      </c>
      <c r="G4510" s="5" t="str">
        <f>IF(COUNTIFS(Q3_SQL_Error_Concentration!$A:$A,A4510,Q3_SQL_Error_Concentration!$E:$E,B4510,Q3_SQL_Error_Concentration!$F:$F,C4510)=0,"",SUMIFS(Q3_SQL_Error_Concentration!$I:$I,Q3_SQL_Error_Concentration!$A:$A,A4510,Q3_SQL_Error_Concentration!$E:$E,B4510,Q3_SQL_Error_Concentration!$F:$F,C4510))</f>
        <v/>
      </c>
      <c r="H4510" s="5" t="str">
        <f t="shared" si="421"/>
        <v/>
      </c>
      <c r="I4510" s="5">
        <f>IF(D4510&gt;=Q3_Validation!$C$2,1,0)</f>
        <v>0</v>
      </c>
      <c r="J4510" s="8" t="str">
        <f t="shared" si="422"/>
        <v/>
      </c>
      <c r="K4510" s="5" t="str">
        <f t="shared" si="423"/>
        <v>excluded</v>
      </c>
      <c r="L4510" s="5">
        <f t="shared" si="424"/>
        <v>0</v>
      </c>
      <c r="M4510" s="5">
        <f t="shared" si="425"/>
        <v>0</v>
      </c>
    </row>
    <row r="4511" spans="1:13">
      <c r="A4511" s="5">
        <v>5941</v>
      </c>
      <c r="B4511" s="5">
        <v>22</v>
      </c>
      <c r="C4511" s="5" t="s">
        <v>63</v>
      </c>
      <c r="D4511" s="5">
        <v>11</v>
      </c>
      <c r="E4511" s="5">
        <v>0</v>
      </c>
      <c r="F4511" s="8">
        <f t="shared" si="420"/>
        <v>0</v>
      </c>
      <c r="G4511" s="5" t="str">
        <f>IF(COUNTIFS(Q3_SQL_Error_Concentration!$A:$A,A4511,Q3_SQL_Error_Concentration!$E:$E,B4511,Q3_SQL_Error_Concentration!$F:$F,C4511)=0,"",SUMIFS(Q3_SQL_Error_Concentration!$I:$I,Q3_SQL_Error_Concentration!$A:$A,A4511,Q3_SQL_Error_Concentration!$E:$E,B4511,Q3_SQL_Error_Concentration!$F:$F,C4511))</f>
        <v/>
      </c>
      <c r="H4511" s="5" t="str">
        <f t="shared" si="421"/>
        <v/>
      </c>
      <c r="I4511" s="5">
        <f>IF(D4511&gt;=Q3_Validation!$C$2,1,0)</f>
        <v>0</v>
      </c>
      <c r="J4511" s="8" t="str">
        <f t="shared" si="422"/>
        <v/>
      </c>
      <c r="K4511" s="5" t="str">
        <f t="shared" si="423"/>
        <v>excluded</v>
      </c>
      <c r="L4511" s="5">
        <f t="shared" si="424"/>
        <v>0</v>
      </c>
      <c r="M4511" s="5">
        <f t="shared" si="425"/>
        <v>0</v>
      </c>
    </row>
    <row r="4512" spans="1:13">
      <c r="A4512" s="5">
        <v>5941</v>
      </c>
      <c r="B4512" s="5">
        <v>22</v>
      </c>
      <c r="C4512" s="5" t="s">
        <v>62</v>
      </c>
      <c r="D4512" s="5">
        <v>26</v>
      </c>
      <c r="E4512" s="5">
        <v>0</v>
      </c>
      <c r="F4512" s="8">
        <f t="shared" si="420"/>
        <v>0</v>
      </c>
      <c r="G4512" s="5" t="str">
        <f>IF(COUNTIFS(Q3_SQL_Error_Concentration!$A:$A,A4512,Q3_SQL_Error_Concentration!$E:$E,B4512,Q3_SQL_Error_Concentration!$F:$F,C4512)=0,"",SUMIFS(Q3_SQL_Error_Concentration!$I:$I,Q3_SQL_Error_Concentration!$A:$A,A4512,Q3_SQL_Error_Concentration!$E:$E,B4512,Q3_SQL_Error_Concentration!$F:$F,C4512))</f>
        <v/>
      </c>
      <c r="H4512" s="5" t="str">
        <f t="shared" si="421"/>
        <v/>
      </c>
      <c r="I4512" s="5">
        <f>IF(D4512&gt;=Q3_Validation!$C$2,1,0)</f>
        <v>0</v>
      </c>
      <c r="J4512" s="8" t="str">
        <f t="shared" si="422"/>
        <v/>
      </c>
      <c r="K4512" s="5" t="str">
        <f t="shared" si="423"/>
        <v>excluded</v>
      </c>
      <c r="L4512" s="5">
        <f t="shared" si="424"/>
        <v>0</v>
      </c>
      <c r="M4512" s="5">
        <f t="shared" si="425"/>
        <v>0</v>
      </c>
    </row>
    <row r="4513" spans="1:13">
      <c r="A4513" s="5">
        <v>5941</v>
      </c>
      <c r="B4513" s="5">
        <v>23</v>
      </c>
      <c r="C4513" s="5" t="s">
        <v>63</v>
      </c>
      <c r="D4513" s="5">
        <v>9</v>
      </c>
      <c r="E4513" s="5">
        <v>0</v>
      </c>
      <c r="F4513" s="8">
        <f t="shared" si="420"/>
        <v>0</v>
      </c>
      <c r="G4513" s="5" t="str">
        <f>IF(COUNTIFS(Q3_SQL_Error_Concentration!$A:$A,A4513,Q3_SQL_Error_Concentration!$E:$E,B4513,Q3_SQL_Error_Concentration!$F:$F,C4513)=0,"",SUMIFS(Q3_SQL_Error_Concentration!$I:$I,Q3_SQL_Error_Concentration!$A:$A,A4513,Q3_SQL_Error_Concentration!$E:$E,B4513,Q3_SQL_Error_Concentration!$F:$F,C4513))</f>
        <v/>
      </c>
      <c r="H4513" s="5" t="str">
        <f t="shared" si="421"/>
        <v/>
      </c>
      <c r="I4513" s="5">
        <f>IF(D4513&gt;=Q3_Validation!$C$2,1,0)</f>
        <v>0</v>
      </c>
      <c r="J4513" s="8" t="str">
        <f t="shared" si="422"/>
        <v/>
      </c>
      <c r="K4513" s="5" t="str">
        <f t="shared" si="423"/>
        <v>excluded</v>
      </c>
      <c r="L4513" s="5">
        <f t="shared" si="424"/>
        <v>0</v>
      </c>
      <c r="M4513" s="5">
        <f t="shared" si="425"/>
        <v>0</v>
      </c>
    </row>
    <row r="4514" spans="1:13">
      <c r="A4514" s="5">
        <v>5941</v>
      </c>
      <c r="B4514" s="5">
        <v>23</v>
      </c>
      <c r="C4514" s="5" t="s">
        <v>62</v>
      </c>
      <c r="D4514" s="5">
        <v>3</v>
      </c>
      <c r="E4514" s="5">
        <v>0</v>
      </c>
      <c r="F4514" s="8">
        <f t="shared" si="420"/>
        <v>0</v>
      </c>
      <c r="G4514" s="5" t="str">
        <f>IF(COUNTIFS(Q3_SQL_Error_Concentration!$A:$A,A4514,Q3_SQL_Error_Concentration!$E:$E,B4514,Q3_SQL_Error_Concentration!$F:$F,C4514)=0,"",SUMIFS(Q3_SQL_Error_Concentration!$I:$I,Q3_SQL_Error_Concentration!$A:$A,A4514,Q3_SQL_Error_Concentration!$E:$E,B4514,Q3_SQL_Error_Concentration!$F:$F,C4514))</f>
        <v/>
      </c>
      <c r="H4514" s="5" t="str">
        <f t="shared" si="421"/>
        <v/>
      </c>
      <c r="I4514" s="5">
        <f>IF(D4514&gt;=Q3_Validation!$C$2,1,0)</f>
        <v>0</v>
      </c>
      <c r="J4514" s="8" t="str">
        <f t="shared" si="422"/>
        <v/>
      </c>
      <c r="K4514" s="5" t="str">
        <f t="shared" si="423"/>
        <v>excluded</v>
      </c>
      <c r="L4514" s="5">
        <f t="shared" si="424"/>
        <v>0</v>
      </c>
      <c r="M4514" s="5">
        <f t="shared" si="425"/>
        <v>0</v>
      </c>
    </row>
    <row r="4515" spans="1:13">
      <c r="A4515" s="5">
        <v>5942</v>
      </c>
      <c r="B4515" s="5">
        <v>0</v>
      </c>
      <c r="C4515" s="5" t="s">
        <v>63</v>
      </c>
      <c r="D4515" s="5">
        <v>1021</v>
      </c>
      <c r="E4515" s="5">
        <v>7</v>
      </c>
      <c r="F4515" s="8">
        <f t="shared" si="420"/>
        <v>0.68560235063663078</v>
      </c>
      <c r="G4515" s="5" t="str">
        <f>IF(COUNTIFS(Q3_SQL_Error_Concentration!$A:$A,A4515,Q3_SQL_Error_Concentration!$E:$E,B4515,Q3_SQL_Error_Concentration!$F:$F,C4515)=0,"",SUMIFS(Q3_SQL_Error_Concentration!$I:$I,Q3_SQL_Error_Concentration!$A:$A,A4515,Q3_SQL_Error_Concentration!$E:$E,B4515,Q3_SQL_Error_Concentration!$F:$F,C4515))</f>
        <v/>
      </c>
      <c r="H4515" s="5" t="str">
        <f t="shared" si="421"/>
        <v/>
      </c>
      <c r="I4515" s="5">
        <f>IF(D4515&gt;=Q3_Validation!$C$2,1,0)</f>
        <v>1</v>
      </c>
      <c r="J4515" s="8">
        <f t="shared" si="422"/>
        <v>0.68560235063663078</v>
      </c>
      <c r="K4515" s="5" t="str">
        <f t="shared" si="423"/>
        <v>normal</v>
      </c>
      <c r="L4515" s="5">
        <f t="shared" si="424"/>
        <v>0</v>
      </c>
      <c r="M4515" s="5">
        <f t="shared" si="425"/>
        <v>0</v>
      </c>
    </row>
    <row r="4516" spans="1:13">
      <c r="A4516" s="5">
        <v>5942</v>
      </c>
      <c r="B4516" s="5">
        <v>0</v>
      </c>
      <c r="C4516" s="5" t="s">
        <v>62</v>
      </c>
      <c r="D4516" s="5">
        <v>1180</v>
      </c>
      <c r="E4516" s="5">
        <v>5</v>
      </c>
      <c r="F4516" s="8">
        <f t="shared" si="420"/>
        <v>0.42372881355932202</v>
      </c>
      <c r="G4516" s="5" t="str">
        <f>IF(COUNTIFS(Q3_SQL_Error_Concentration!$A:$A,A4516,Q3_SQL_Error_Concentration!$E:$E,B4516,Q3_SQL_Error_Concentration!$F:$F,C4516)=0,"",SUMIFS(Q3_SQL_Error_Concentration!$I:$I,Q3_SQL_Error_Concentration!$A:$A,A4516,Q3_SQL_Error_Concentration!$E:$E,B4516,Q3_SQL_Error_Concentration!$F:$F,C4516))</f>
        <v/>
      </c>
      <c r="H4516" s="5" t="str">
        <f t="shared" si="421"/>
        <v/>
      </c>
      <c r="I4516" s="5">
        <f>IF(D4516&gt;=Q3_Validation!$C$2,1,0)</f>
        <v>1</v>
      </c>
      <c r="J4516" s="8">
        <f t="shared" si="422"/>
        <v>0.42372881355932202</v>
      </c>
      <c r="K4516" s="5" t="str">
        <f t="shared" si="423"/>
        <v>normal</v>
      </c>
      <c r="L4516" s="5">
        <f t="shared" si="424"/>
        <v>0</v>
      </c>
      <c r="M4516" s="5">
        <f t="shared" si="425"/>
        <v>0</v>
      </c>
    </row>
    <row r="4517" spans="1:13">
      <c r="A4517" s="5">
        <v>5942</v>
      </c>
      <c r="B4517" s="5">
        <v>1</v>
      </c>
      <c r="C4517" s="5" t="s">
        <v>63</v>
      </c>
      <c r="D4517" s="5">
        <v>990</v>
      </c>
      <c r="E4517" s="5">
        <v>6</v>
      </c>
      <c r="F4517" s="8">
        <f t="shared" si="420"/>
        <v>0.60606060606060608</v>
      </c>
      <c r="G4517" s="5" t="str">
        <f>IF(COUNTIFS(Q3_SQL_Error_Concentration!$A:$A,A4517,Q3_SQL_Error_Concentration!$E:$E,B4517,Q3_SQL_Error_Concentration!$F:$F,C4517)=0,"",SUMIFS(Q3_SQL_Error_Concentration!$I:$I,Q3_SQL_Error_Concentration!$A:$A,A4517,Q3_SQL_Error_Concentration!$E:$E,B4517,Q3_SQL_Error_Concentration!$F:$F,C4517))</f>
        <v/>
      </c>
      <c r="H4517" s="5" t="str">
        <f t="shared" si="421"/>
        <v/>
      </c>
      <c r="I4517" s="5">
        <f>IF(D4517&gt;=Q3_Validation!$C$2,1,0)</f>
        <v>1</v>
      </c>
      <c r="J4517" s="8">
        <f t="shared" si="422"/>
        <v>0.60606060606060608</v>
      </c>
      <c r="K4517" s="5" t="str">
        <f t="shared" si="423"/>
        <v>normal</v>
      </c>
      <c r="L4517" s="5">
        <f t="shared" si="424"/>
        <v>0</v>
      </c>
      <c r="M4517" s="5">
        <f t="shared" si="425"/>
        <v>0</v>
      </c>
    </row>
    <row r="4518" spans="1:13">
      <c r="A4518" s="5">
        <v>5942</v>
      </c>
      <c r="B4518" s="5">
        <v>1</v>
      </c>
      <c r="C4518" s="5" t="s">
        <v>62</v>
      </c>
      <c r="D4518" s="5">
        <v>1208</v>
      </c>
      <c r="E4518" s="5">
        <v>5</v>
      </c>
      <c r="F4518" s="8">
        <f t="shared" si="420"/>
        <v>0.41390728476821192</v>
      </c>
      <c r="G4518" s="5" t="str">
        <f>IF(COUNTIFS(Q3_SQL_Error_Concentration!$A:$A,A4518,Q3_SQL_Error_Concentration!$E:$E,B4518,Q3_SQL_Error_Concentration!$F:$F,C4518)=0,"",SUMIFS(Q3_SQL_Error_Concentration!$I:$I,Q3_SQL_Error_Concentration!$A:$A,A4518,Q3_SQL_Error_Concentration!$E:$E,B4518,Q3_SQL_Error_Concentration!$F:$F,C4518))</f>
        <v/>
      </c>
      <c r="H4518" s="5" t="str">
        <f t="shared" si="421"/>
        <v/>
      </c>
      <c r="I4518" s="5">
        <f>IF(D4518&gt;=Q3_Validation!$C$2,1,0)</f>
        <v>1</v>
      </c>
      <c r="J4518" s="8">
        <f t="shared" si="422"/>
        <v>0.41390728476821192</v>
      </c>
      <c r="K4518" s="5" t="str">
        <f t="shared" si="423"/>
        <v>normal</v>
      </c>
      <c r="L4518" s="5">
        <f t="shared" si="424"/>
        <v>0</v>
      </c>
      <c r="M4518" s="5">
        <f t="shared" si="425"/>
        <v>0</v>
      </c>
    </row>
    <row r="4519" spans="1:13">
      <c r="A4519" s="5">
        <v>5942</v>
      </c>
      <c r="B4519" s="5">
        <v>2</v>
      </c>
      <c r="C4519" s="5" t="s">
        <v>63</v>
      </c>
      <c r="D4519" s="5">
        <v>1426</v>
      </c>
      <c r="E4519" s="5">
        <v>21</v>
      </c>
      <c r="F4519" s="8">
        <f t="shared" si="420"/>
        <v>1.4726507713884993</v>
      </c>
      <c r="G4519" s="5" t="str">
        <f>IF(COUNTIFS(Q3_SQL_Error_Concentration!$A:$A,A4519,Q3_SQL_Error_Concentration!$E:$E,B4519,Q3_SQL_Error_Concentration!$F:$F,C4519)=0,"",SUMIFS(Q3_SQL_Error_Concentration!$I:$I,Q3_SQL_Error_Concentration!$A:$A,A4519,Q3_SQL_Error_Concentration!$E:$E,B4519,Q3_SQL_Error_Concentration!$F:$F,C4519))</f>
        <v/>
      </c>
      <c r="H4519" s="5" t="str">
        <f t="shared" si="421"/>
        <v/>
      </c>
      <c r="I4519" s="5">
        <f>IF(D4519&gt;=Q3_Validation!$C$2,1,0)</f>
        <v>1</v>
      </c>
      <c r="J4519" s="8">
        <f t="shared" si="422"/>
        <v>1.4726507713884993</v>
      </c>
      <c r="K4519" s="5" t="str">
        <f t="shared" si="423"/>
        <v>normal</v>
      </c>
      <c r="L4519" s="5">
        <f t="shared" si="424"/>
        <v>0</v>
      </c>
      <c r="M4519" s="5">
        <f t="shared" si="425"/>
        <v>0</v>
      </c>
    </row>
    <row r="4520" spans="1:13">
      <c r="A4520" s="5">
        <v>5942</v>
      </c>
      <c r="B4520" s="5">
        <v>2</v>
      </c>
      <c r="C4520" s="5" t="s">
        <v>62</v>
      </c>
      <c r="D4520" s="5">
        <v>1945</v>
      </c>
      <c r="E4520" s="5">
        <v>20</v>
      </c>
      <c r="F4520" s="8">
        <f t="shared" si="420"/>
        <v>1.0282776349614395</v>
      </c>
      <c r="G4520" s="5" t="str">
        <f>IF(COUNTIFS(Q3_SQL_Error_Concentration!$A:$A,A4520,Q3_SQL_Error_Concentration!$E:$E,B4520,Q3_SQL_Error_Concentration!$F:$F,C4520)=0,"",SUMIFS(Q3_SQL_Error_Concentration!$I:$I,Q3_SQL_Error_Concentration!$A:$A,A4520,Q3_SQL_Error_Concentration!$E:$E,B4520,Q3_SQL_Error_Concentration!$F:$F,C4520))</f>
        <v/>
      </c>
      <c r="H4520" s="5" t="str">
        <f t="shared" si="421"/>
        <v/>
      </c>
      <c r="I4520" s="5">
        <f>IF(D4520&gt;=Q3_Validation!$C$2,1,0)</f>
        <v>1</v>
      </c>
      <c r="J4520" s="8">
        <f t="shared" si="422"/>
        <v>1.0282776349614395</v>
      </c>
      <c r="K4520" s="5" t="str">
        <f t="shared" si="423"/>
        <v>normal</v>
      </c>
      <c r="L4520" s="5">
        <f t="shared" si="424"/>
        <v>0</v>
      </c>
      <c r="M4520" s="5">
        <f t="shared" si="425"/>
        <v>0</v>
      </c>
    </row>
    <row r="4521" spans="1:13">
      <c r="A4521" s="5">
        <v>5942</v>
      </c>
      <c r="B4521" s="5">
        <v>3</v>
      </c>
      <c r="C4521" s="5" t="s">
        <v>63</v>
      </c>
      <c r="D4521" s="5">
        <v>982</v>
      </c>
      <c r="E4521" s="5">
        <v>16</v>
      </c>
      <c r="F4521" s="8">
        <f t="shared" si="420"/>
        <v>1.629327902240326</v>
      </c>
      <c r="G4521" s="5" t="str">
        <f>IF(COUNTIFS(Q3_SQL_Error_Concentration!$A:$A,A4521,Q3_SQL_Error_Concentration!$E:$E,B4521,Q3_SQL_Error_Concentration!$F:$F,C4521)=0,"",SUMIFS(Q3_SQL_Error_Concentration!$I:$I,Q3_SQL_Error_Concentration!$A:$A,A4521,Q3_SQL_Error_Concentration!$E:$E,B4521,Q3_SQL_Error_Concentration!$F:$F,C4521))</f>
        <v/>
      </c>
      <c r="H4521" s="5" t="str">
        <f t="shared" si="421"/>
        <v/>
      </c>
      <c r="I4521" s="5">
        <f>IF(D4521&gt;=Q3_Validation!$C$2,1,0)</f>
        <v>1</v>
      </c>
      <c r="J4521" s="8">
        <f t="shared" si="422"/>
        <v>1.629327902240326</v>
      </c>
      <c r="K4521" s="5" t="str">
        <f t="shared" si="423"/>
        <v>normal</v>
      </c>
      <c r="L4521" s="5">
        <f t="shared" si="424"/>
        <v>0</v>
      </c>
      <c r="M4521" s="5">
        <f t="shared" si="425"/>
        <v>0</v>
      </c>
    </row>
    <row r="4522" spans="1:13">
      <c r="A4522" s="5">
        <v>5942</v>
      </c>
      <c r="B4522" s="5">
        <v>3</v>
      </c>
      <c r="C4522" s="5" t="s">
        <v>62</v>
      </c>
      <c r="D4522" s="5">
        <v>1737</v>
      </c>
      <c r="E4522" s="5">
        <v>18</v>
      </c>
      <c r="F4522" s="8">
        <f t="shared" si="420"/>
        <v>1.0362694300518134</v>
      </c>
      <c r="G4522" s="5" t="str">
        <f>IF(COUNTIFS(Q3_SQL_Error_Concentration!$A:$A,A4522,Q3_SQL_Error_Concentration!$E:$E,B4522,Q3_SQL_Error_Concentration!$F:$F,C4522)=0,"",SUMIFS(Q3_SQL_Error_Concentration!$I:$I,Q3_SQL_Error_Concentration!$A:$A,A4522,Q3_SQL_Error_Concentration!$E:$E,B4522,Q3_SQL_Error_Concentration!$F:$F,C4522))</f>
        <v/>
      </c>
      <c r="H4522" s="5" t="str">
        <f t="shared" si="421"/>
        <v/>
      </c>
      <c r="I4522" s="5">
        <f>IF(D4522&gt;=Q3_Validation!$C$2,1,0)</f>
        <v>1</v>
      </c>
      <c r="J4522" s="8">
        <f t="shared" si="422"/>
        <v>1.0362694300518134</v>
      </c>
      <c r="K4522" s="5" t="str">
        <f t="shared" si="423"/>
        <v>normal</v>
      </c>
      <c r="L4522" s="5">
        <f t="shared" si="424"/>
        <v>0</v>
      </c>
      <c r="M4522" s="5">
        <f t="shared" si="425"/>
        <v>0</v>
      </c>
    </row>
    <row r="4523" spans="1:13">
      <c r="A4523" s="5">
        <v>5942</v>
      </c>
      <c r="B4523" s="5">
        <v>4</v>
      </c>
      <c r="C4523" s="5" t="s">
        <v>63</v>
      </c>
      <c r="D4523" s="5">
        <v>1182</v>
      </c>
      <c r="E4523" s="5">
        <v>14</v>
      </c>
      <c r="F4523" s="8">
        <f t="shared" si="420"/>
        <v>1.1844331641285957</v>
      </c>
      <c r="G4523" s="5" t="str">
        <f>IF(COUNTIFS(Q3_SQL_Error_Concentration!$A:$A,A4523,Q3_SQL_Error_Concentration!$E:$E,B4523,Q3_SQL_Error_Concentration!$F:$F,C4523)=0,"",SUMIFS(Q3_SQL_Error_Concentration!$I:$I,Q3_SQL_Error_Concentration!$A:$A,A4523,Q3_SQL_Error_Concentration!$E:$E,B4523,Q3_SQL_Error_Concentration!$F:$F,C4523))</f>
        <v/>
      </c>
      <c r="H4523" s="5" t="str">
        <f t="shared" si="421"/>
        <v/>
      </c>
      <c r="I4523" s="5">
        <f>IF(D4523&gt;=Q3_Validation!$C$2,1,0)</f>
        <v>1</v>
      </c>
      <c r="J4523" s="8">
        <f t="shared" si="422"/>
        <v>1.1844331641285957</v>
      </c>
      <c r="K4523" s="5" t="str">
        <f t="shared" si="423"/>
        <v>normal</v>
      </c>
      <c r="L4523" s="5">
        <f t="shared" si="424"/>
        <v>0</v>
      </c>
      <c r="M4523" s="5">
        <f t="shared" si="425"/>
        <v>0</v>
      </c>
    </row>
    <row r="4524" spans="1:13">
      <c r="A4524" s="5">
        <v>5942</v>
      </c>
      <c r="B4524" s="5">
        <v>4</v>
      </c>
      <c r="C4524" s="5" t="s">
        <v>62</v>
      </c>
      <c r="D4524" s="5">
        <v>1505</v>
      </c>
      <c r="E4524" s="5">
        <v>23</v>
      </c>
      <c r="F4524" s="8">
        <f t="shared" si="420"/>
        <v>1.5282392026578073</v>
      </c>
      <c r="G4524" s="5" t="str">
        <f>IF(COUNTIFS(Q3_SQL_Error_Concentration!$A:$A,A4524,Q3_SQL_Error_Concentration!$E:$E,B4524,Q3_SQL_Error_Concentration!$F:$F,C4524)=0,"",SUMIFS(Q3_SQL_Error_Concentration!$I:$I,Q3_SQL_Error_Concentration!$A:$A,A4524,Q3_SQL_Error_Concentration!$E:$E,B4524,Q3_SQL_Error_Concentration!$F:$F,C4524))</f>
        <v/>
      </c>
      <c r="H4524" s="5" t="str">
        <f t="shared" si="421"/>
        <v/>
      </c>
      <c r="I4524" s="5">
        <f>IF(D4524&gt;=Q3_Validation!$C$2,1,0)</f>
        <v>1</v>
      </c>
      <c r="J4524" s="8">
        <f t="shared" si="422"/>
        <v>1.5282392026578073</v>
      </c>
      <c r="K4524" s="5" t="str">
        <f t="shared" si="423"/>
        <v>normal</v>
      </c>
      <c r="L4524" s="5">
        <f t="shared" si="424"/>
        <v>0</v>
      </c>
      <c r="M4524" s="5">
        <f t="shared" si="425"/>
        <v>0</v>
      </c>
    </row>
    <row r="4525" spans="1:13">
      <c r="A4525" s="5">
        <v>5942</v>
      </c>
      <c r="B4525" s="5">
        <v>5</v>
      </c>
      <c r="C4525" s="5" t="s">
        <v>63</v>
      </c>
      <c r="D4525" s="5">
        <v>2070</v>
      </c>
      <c r="E4525" s="5">
        <v>23</v>
      </c>
      <c r="F4525" s="8">
        <f t="shared" si="420"/>
        <v>1.1111111111111112</v>
      </c>
      <c r="G4525" s="5" t="str">
        <f>IF(COUNTIFS(Q3_SQL_Error_Concentration!$A:$A,A4525,Q3_SQL_Error_Concentration!$E:$E,B4525,Q3_SQL_Error_Concentration!$F:$F,C4525)=0,"",SUMIFS(Q3_SQL_Error_Concentration!$I:$I,Q3_SQL_Error_Concentration!$A:$A,A4525,Q3_SQL_Error_Concentration!$E:$E,B4525,Q3_SQL_Error_Concentration!$F:$F,C4525))</f>
        <v/>
      </c>
      <c r="H4525" s="5" t="str">
        <f t="shared" si="421"/>
        <v/>
      </c>
      <c r="I4525" s="5">
        <f>IF(D4525&gt;=Q3_Validation!$C$2,1,0)</f>
        <v>1</v>
      </c>
      <c r="J4525" s="8">
        <f t="shared" si="422"/>
        <v>1.1111111111111112</v>
      </c>
      <c r="K4525" s="5" t="str">
        <f t="shared" si="423"/>
        <v>normal</v>
      </c>
      <c r="L4525" s="5">
        <f t="shared" si="424"/>
        <v>0</v>
      </c>
      <c r="M4525" s="5">
        <f t="shared" si="425"/>
        <v>0</v>
      </c>
    </row>
    <row r="4526" spans="1:13">
      <c r="A4526" s="5">
        <v>5942</v>
      </c>
      <c r="B4526" s="5">
        <v>5</v>
      </c>
      <c r="C4526" s="5" t="s">
        <v>64</v>
      </c>
      <c r="D4526" s="5">
        <v>3</v>
      </c>
      <c r="E4526" s="5">
        <v>0</v>
      </c>
      <c r="F4526" s="8">
        <f t="shared" si="420"/>
        <v>0</v>
      </c>
      <c r="G4526" s="5" t="str">
        <f>IF(COUNTIFS(Q3_SQL_Error_Concentration!$A:$A,A4526,Q3_SQL_Error_Concentration!$E:$E,B4526,Q3_SQL_Error_Concentration!$F:$F,C4526)=0,"",SUMIFS(Q3_SQL_Error_Concentration!$I:$I,Q3_SQL_Error_Concentration!$A:$A,A4526,Q3_SQL_Error_Concentration!$E:$E,B4526,Q3_SQL_Error_Concentration!$F:$F,C4526))</f>
        <v/>
      </c>
      <c r="H4526" s="5" t="str">
        <f t="shared" si="421"/>
        <v/>
      </c>
      <c r="I4526" s="5">
        <f>IF(D4526&gt;=Q3_Validation!$C$2,1,0)</f>
        <v>0</v>
      </c>
      <c r="J4526" s="8" t="str">
        <f t="shared" si="422"/>
        <v/>
      </c>
      <c r="K4526" s="5" t="str">
        <f t="shared" si="423"/>
        <v>excluded</v>
      </c>
      <c r="L4526" s="5">
        <f t="shared" si="424"/>
        <v>0</v>
      </c>
      <c r="M4526" s="5">
        <f t="shared" si="425"/>
        <v>0</v>
      </c>
    </row>
    <row r="4527" spans="1:13">
      <c r="A4527" s="5">
        <v>5942</v>
      </c>
      <c r="B4527" s="5">
        <v>5</v>
      </c>
      <c r="C4527" s="5" t="s">
        <v>62</v>
      </c>
      <c r="D4527" s="5">
        <v>2826</v>
      </c>
      <c r="E4527" s="5">
        <v>21</v>
      </c>
      <c r="F4527" s="8">
        <f t="shared" si="420"/>
        <v>0.74309978768577489</v>
      </c>
      <c r="G4527" s="5" t="str">
        <f>IF(COUNTIFS(Q3_SQL_Error_Concentration!$A:$A,A4527,Q3_SQL_Error_Concentration!$E:$E,B4527,Q3_SQL_Error_Concentration!$F:$F,C4527)=0,"",SUMIFS(Q3_SQL_Error_Concentration!$I:$I,Q3_SQL_Error_Concentration!$A:$A,A4527,Q3_SQL_Error_Concentration!$E:$E,B4527,Q3_SQL_Error_Concentration!$F:$F,C4527))</f>
        <v/>
      </c>
      <c r="H4527" s="5" t="str">
        <f t="shared" si="421"/>
        <v/>
      </c>
      <c r="I4527" s="5">
        <f>IF(D4527&gt;=Q3_Validation!$C$2,1,0)</f>
        <v>1</v>
      </c>
      <c r="J4527" s="8">
        <f t="shared" si="422"/>
        <v>0.74309978768577489</v>
      </c>
      <c r="K4527" s="5" t="str">
        <f t="shared" si="423"/>
        <v>normal</v>
      </c>
      <c r="L4527" s="5">
        <f t="shared" si="424"/>
        <v>0</v>
      </c>
      <c r="M4527" s="5">
        <f t="shared" si="425"/>
        <v>0</v>
      </c>
    </row>
    <row r="4528" spans="1:13">
      <c r="A4528" s="5">
        <v>5942</v>
      </c>
      <c r="B4528" s="5">
        <v>6</v>
      </c>
      <c r="C4528" s="5" t="s">
        <v>63</v>
      </c>
      <c r="D4528" s="5">
        <v>13073</v>
      </c>
      <c r="E4528" s="5">
        <v>99</v>
      </c>
      <c r="F4528" s="8">
        <f t="shared" si="420"/>
        <v>0.75728600933221146</v>
      </c>
      <c r="G4528" s="5" t="str">
        <f>IF(COUNTIFS(Q3_SQL_Error_Concentration!$A:$A,A4528,Q3_SQL_Error_Concentration!$E:$E,B4528,Q3_SQL_Error_Concentration!$F:$F,C4528)=0,"",SUMIFS(Q3_SQL_Error_Concentration!$I:$I,Q3_SQL_Error_Concentration!$A:$A,A4528,Q3_SQL_Error_Concentration!$E:$E,B4528,Q3_SQL_Error_Concentration!$F:$F,C4528))</f>
        <v/>
      </c>
      <c r="H4528" s="5" t="str">
        <f t="shared" si="421"/>
        <v/>
      </c>
      <c r="I4528" s="5">
        <f>IF(D4528&gt;=Q3_Validation!$C$2,1,0)</f>
        <v>1</v>
      </c>
      <c r="J4528" s="8">
        <f t="shared" si="422"/>
        <v>0.75728600933221146</v>
      </c>
      <c r="K4528" s="5" t="str">
        <f t="shared" si="423"/>
        <v>normal</v>
      </c>
      <c r="L4528" s="5">
        <f t="shared" si="424"/>
        <v>0</v>
      </c>
      <c r="M4528" s="5">
        <f t="shared" si="425"/>
        <v>0</v>
      </c>
    </row>
    <row r="4529" spans="1:13">
      <c r="A4529" s="5">
        <v>5942</v>
      </c>
      <c r="B4529" s="5">
        <v>6</v>
      </c>
      <c r="C4529" s="5" t="s">
        <v>64</v>
      </c>
      <c r="D4529" s="5">
        <v>3</v>
      </c>
      <c r="E4529" s="5">
        <v>0</v>
      </c>
      <c r="F4529" s="8">
        <f t="shared" si="420"/>
        <v>0</v>
      </c>
      <c r="G4529" s="5" t="str">
        <f>IF(COUNTIFS(Q3_SQL_Error_Concentration!$A:$A,A4529,Q3_SQL_Error_Concentration!$E:$E,B4529,Q3_SQL_Error_Concentration!$F:$F,C4529)=0,"",SUMIFS(Q3_SQL_Error_Concentration!$I:$I,Q3_SQL_Error_Concentration!$A:$A,A4529,Q3_SQL_Error_Concentration!$E:$E,B4529,Q3_SQL_Error_Concentration!$F:$F,C4529))</f>
        <v/>
      </c>
      <c r="H4529" s="5" t="str">
        <f t="shared" si="421"/>
        <v/>
      </c>
      <c r="I4529" s="5">
        <f>IF(D4529&gt;=Q3_Validation!$C$2,1,0)</f>
        <v>0</v>
      </c>
      <c r="J4529" s="8" t="str">
        <f t="shared" si="422"/>
        <v/>
      </c>
      <c r="K4529" s="5" t="str">
        <f t="shared" si="423"/>
        <v>excluded</v>
      </c>
      <c r="L4529" s="5">
        <f t="shared" si="424"/>
        <v>0</v>
      </c>
      <c r="M4529" s="5">
        <f t="shared" si="425"/>
        <v>0</v>
      </c>
    </row>
    <row r="4530" spans="1:13">
      <c r="A4530" s="5">
        <v>5942</v>
      </c>
      <c r="B4530" s="5">
        <v>6</v>
      </c>
      <c r="C4530" s="5" t="s">
        <v>62</v>
      </c>
      <c r="D4530" s="5">
        <v>19793</v>
      </c>
      <c r="E4530" s="5">
        <v>158</v>
      </c>
      <c r="F4530" s="8">
        <f t="shared" si="420"/>
        <v>0.79826201182236145</v>
      </c>
      <c r="G4530" s="5" t="str">
        <f>IF(COUNTIFS(Q3_SQL_Error_Concentration!$A:$A,A4530,Q3_SQL_Error_Concentration!$E:$E,B4530,Q3_SQL_Error_Concentration!$F:$F,C4530)=0,"",SUMIFS(Q3_SQL_Error_Concentration!$I:$I,Q3_SQL_Error_Concentration!$A:$A,A4530,Q3_SQL_Error_Concentration!$E:$E,B4530,Q3_SQL_Error_Concentration!$F:$F,C4530))</f>
        <v/>
      </c>
      <c r="H4530" s="5" t="str">
        <f t="shared" si="421"/>
        <v/>
      </c>
      <c r="I4530" s="5">
        <f>IF(D4530&gt;=Q3_Validation!$C$2,1,0)</f>
        <v>1</v>
      </c>
      <c r="J4530" s="8">
        <f t="shared" si="422"/>
        <v>0.79826201182236145</v>
      </c>
      <c r="K4530" s="5" t="str">
        <f t="shared" si="423"/>
        <v>normal</v>
      </c>
      <c r="L4530" s="5">
        <f t="shared" si="424"/>
        <v>0</v>
      </c>
      <c r="M4530" s="5">
        <f t="shared" si="425"/>
        <v>0</v>
      </c>
    </row>
    <row r="4531" spans="1:13">
      <c r="A4531" s="5">
        <v>5942</v>
      </c>
      <c r="B4531" s="5">
        <v>7</v>
      </c>
      <c r="C4531" s="5" t="s">
        <v>63</v>
      </c>
      <c r="D4531" s="5">
        <v>13151</v>
      </c>
      <c r="E4531" s="5">
        <v>101</v>
      </c>
      <c r="F4531" s="8">
        <f t="shared" si="420"/>
        <v>0.76800243327503614</v>
      </c>
      <c r="G4531" s="5" t="str">
        <f>IF(COUNTIFS(Q3_SQL_Error_Concentration!$A:$A,A4531,Q3_SQL_Error_Concentration!$E:$E,B4531,Q3_SQL_Error_Concentration!$F:$F,C4531)=0,"",SUMIFS(Q3_SQL_Error_Concentration!$I:$I,Q3_SQL_Error_Concentration!$A:$A,A4531,Q3_SQL_Error_Concentration!$E:$E,B4531,Q3_SQL_Error_Concentration!$F:$F,C4531))</f>
        <v/>
      </c>
      <c r="H4531" s="5" t="str">
        <f t="shared" si="421"/>
        <v/>
      </c>
      <c r="I4531" s="5">
        <f>IF(D4531&gt;=Q3_Validation!$C$2,1,0)</f>
        <v>1</v>
      </c>
      <c r="J4531" s="8">
        <f t="shared" si="422"/>
        <v>0.76800243327503614</v>
      </c>
      <c r="K4531" s="5" t="str">
        <f t="shared" si="423"/>
        <v>normal</v>
      </c>
      <c r="L4531" s="5">
        <f t="shared" si="424"/>
        <v>0</v>
      </c>
      <c r="M4531" s="5">
        <f t="shared" si="425"/>
        <v>0</v>
      </c>
    </row>
    <row r="4532" spans="1:13">
      <c r="A4532" s="5">
        <v>5942</v>
      </c>
      <c r="B4532" s="5">
        <v>7</v>
      </c>
      <c r="C4532" s="5" t="s">
        <v>64</v>
      </c>
      <c r="D4532" s="5">
        <v>5</v>
      </c>
      <c r="E4532" s="5">
        <v>0</v>
      </c>
      <c r="F4532" s="8">
        <f t="shared" si="420"/>
        <v>0</v>
      </c>
      <c r="G4532" s="5" t="str">
        <f>IF(COUNTIFS(Q3_SQL_Error_Concentration!$A:$A,A4532,Q3_SQL_Error_Concentration!$E:$E,B4532,Q3_SQL_Error_Concentration!$F:$F,C4532)=0,"",SUMIFS(Q3_SQL_Error_Concentration!$I:$I,Q3_SQL_Error_Concentration!$A:$A,A4532,Q3_SQL_Error_Concentration!$E:$E,B4532,Q3_SQL_Error_Concentration!$F:$F,C4532))</f>
        <v/>
      </c>
      <c r="H4532" s="5" t="str">
        <f t="shared" si="421"/>
        <v/>
      </c>
      <c r="I4532" s="5">
        <f>IF(D4532&gt;=Q3_Validation!$C$2,1,0)</f>
        <v>0</v>
      </c>
      <c r="J4532" s="8" t="str">
        <f t="shared" si="422"/>
        <v/>
      </c>
      <c r="K4532" s="5" t="str">
        <f t="shared" si="423"/>
        <v>excluded</v>
      </c>
      <c r="L4532" s="5">
        <f t="shared" si="424"/>
        <v>0</v>
      </c>
      <c r="M4532" s="5">
        <f t="shared" si="425"/>
        <v>0</v>
      </c>
    </row>
    <row r="4533" spans="1:13">
      <c r="A4533" s="5">
        <v>5942</v>
      </c>
      <c r="B4533" s="5">
        <v>7</v>
      </c>
      <c r="C4533" s="5" t="s">
        <v>62</v>
      </c>
      <c r="D4533" s="5">
        <v>18732</v>
      </c>
      <c r="E4533" s="5">
        <v>155</v>
      </c>
      <c r="F4533" s="8">
        <f t="shared" si="420"/>
        <v>0.82746102925475118</v>
      </c>
      <c r="G4533" s="5" t="str">
        <f>IF(COUNTIFS(Q3_SQL_Error_Concentration!$A:$A,A4533,Q3_SQL_Error_Concentration!$E:$E,B4533,Q3_SQL_Error_Concentration!$F:$F,C4533)=0,"",SUMIFS(Q3_SQL_Error_Concentration!$I:$I,Q3_SQL_Error_Concentration!$A:$A,A4533,Q3_SQL_Error_Concentration!$E:$E,B4533,Q3_SQL_Error_Concentration!$F:$F,C4533))</f>
        <v/>
      </c>
      <c r="H4533" s="5" t="str">
        <f t="shared" si="421"/>
        <v/>
      </c>
      <c r="I4533" s="5">
        <f>IF(D4533&gt;=Q3_Validation!$C$2,1,0)</f>
        <v>1</v>
      </c>
      <c r="J4533" s="8">
        <f t="shared" si="422"/>
        <v>0.82746102925475118</v>
      </c>
      <c r="K4533" s="5" t="str">
        <f t="shared" si="423"/>
        <v>normal</v>
      </c>
      <c r="L4533" s="5">
        <f t="shared" si="424"/>
        <v>0</v>
      </c>
      <c r="M4533" s="5">
        <f t="shared" si="425"/>
        <v>0</v>
      </c>
    </row>
    <row r="4534" spans="1:13">
      <c r="A4534" s="5">
        <v>5942</v>
      </c>
      <c r="B4534" s="5">
        <v>8</v>
      </c>
      <c r="C4534" s="5" t="s">
        <v>63</v>
      </c>
      <c r="D4534" s="5">
        <v>14317</v>
      </c>
      <c r="E4534" s="5">
        <v>114</v>
      </c>
      <c r="F4534" s="8">
        <f t="shared" si="420"/>
        <v>0.79625619892435562</v>
      </c>
      <c r="G4534" s="5" t="str">
        <f>IF(COUNTIFS(Q3_SQL_Error_Concentration!$A:$A,A4534,Q3_SQL_Error_Concentration!$E:$E,B4534,Q3_SQL_Error_Concentration!$F:$F,C4534)=0,"",SUMIFS(Q3_SQL_Error_Concentration!$I:$I,Q3_SQL_Error_Concentration!$A:$A,A4534,Q3_SQL_Error_Concentration!$E:$E,B4534,Q3_SQL_Error_Concentration!$F:$F,C4534))</f>
        <v/>
      </c>
      <c r="H4534" s="5" t="str">
        <f t="shared" si="421"/>
        <v/>
      </c>
      <c r="I4534" s="5">
        <f>IF(D4534&gt;=Q3_Validation!$C$2,1,0)</f>
        <v>1</v>
      </c>
      <c r="J4534" s="8">
        <f t="shared" si="422"/>
        <v>0.79625619892435562</v>
      </c>
      <c r="K4534" s="5" t="str">
        <f t="shared" si="423"/>
        <v>normal</v>
      </c>
      <c r="L4534" s="5">
        <f t="shared" si="424"/>
        <v>0</v>
      </c>
      <c r="M4534" s="5">
        <f t="shared" si="425"/>
        <v>0</v>
      </c>
    </row>
    <row r="4535" spans="1:13">
      <c r="A4535" s="5">
        <v>5942</v>
      </c>
      <c r="B4535" s="5">
        <v>8</v>
      </c>
      <c r="C4535" s="5" t="s">
        <v>64</v>
      </c>
      <c r="D4535" s="5">
        <v>2</v>
      </c>
      <c r="E4535" s="5">
        <v>0</v>
      </c>
      <c r="F4535" s="8">
        <f t="shared" si="420"/>
        <v>0</v>
      </c>
      <c r="G4535" s="5" t="str">
        <f>IF(COUNTIFS(Q3_SQL_Error_Concentration!$A:$A,A4535,Q3_SQL_Error_Concentration!$E:$E,B4535,Q3_SQL_Error_Concentration!$F:$F,C4535)=0,"",SUMIFS(Q3_SQL_Error_Concentration!$I:$I,Q3_SQL_Error_Concentration!$A:$A,A4535,Q3_SQL_Error_Concentration!$E:$E,B4535,Q3_SQL_Error_Concentration!$F:$F,C4535))</f>
        <v/>
      </c>
      <c r="H4535" s="5" t="str">
        <f t="shared" si="421"/>
        <v/>
      </c>
      <c r="I4535" s="5">
        <f>IF(D4535&gt;=Q3_Validation!$C$2,1,0)</f>
        <v>0</v>
      </c>
      <c r="J4535" s="8" t="str">
        <f t="shared" si="422"/>
        <v/>
      </c>
      <c r="K4535" s="5" t="str">
        <f t="shared" si="423"/>
        <v>excluded</v>
      </c>
      <c r="L4535" s="5">
        <f t="shared" si="424"/>
        <v>0</v>
      </c>
      <c r="M4535" s="5">
        <f t="shared" si="425"/>
        <v>0</v>
      </c>
    </row>
    <row r="4536" spans="1:13">
      <c r="A4536" s="5">
        <v>5942</v>
      </c>
      <c r="B4536" s="5">
        <v>8</v>
      </c>
      <c r="C4536" s="5" t="s">
        <v>62</v>
      </c>
      <c r="D4536" s="5">
        <v>19066</v>
      </c>
      <c r="E4536" s="5">
        <v>146</v>
      </c>
      <c r="F4536" s="8">
        <f t="shared" si="420"/>
        <v>0.76576104059582506</v>
      </c>
      <c r="G4536" s="5" t="str">
        <f>IF(COUNTIFS(Q3_SQL_Error_Concentration!$A:$A,A4536,Q3_SQL_Error_Concentration!$E:$E,B4536,Q3_SQL_Error_Concentration!$F:$F,C4536)=0,"",SUMIFS(Q3_SQL_Error_Concentration!$I:$I,Q3_SQL_Error_Concentration!$A:$A,A4536,Q3_SQL_Error_Concentration!$E:$E,B4536,Q3_SQL_Error_Concentration!$F:$F,C4536))</f>
        <v/>
      </c>
      <c r="H4536" s="5" t="str">
        <f t="shared" si="421"/>
        <v/>
      </c>
      <c r="I4536" s="5">
        <f>IF(D4536&gt;=Q3_Validation!$C$2,1,0)</f>
        <v>1</v>
      </c>
      <c r="J4536" s="8">
        <f t="shared" si="422"/>
        <v>0.76576104059582506</v>
      </c>
      <c r="K4536" s="5" t="str">
        <f t="shared" si="423"/>
        <v>normal</v>
      </c>
      <c r="L4536" s="5">
        <f t="shared" si="424"/>
        <v>0</v>
      </c>
      <c r="M4536" s="5">
        <f t="shared" si="425"/>
        <v>0</v>
      </c>
    </row>
    <row r="4537" spans="1:13">
      <c r="A4537" s="5">
        <v>5942</v>
      </c>
      <c r="B4537" s="5">
        <v>9</v>
      </c>
      <c r="C4537" s="5" t="s">
        <v>63</v>
      </c>
      <c r="D4537" s="5">
        <v>12973</v>
      </c>
      <c r="E4537" s="5">
        <v>97</v>
      </c>
      <c r="F4537" s="8">
        <f t="shared" si="420"/>
        <v>0.74770677561088417</v>
      </c>
      <c r="G4537" s="5" t="str">
        <f>IF(COUNTIFS(Q3_SQL_Error_Concentration!$A:$A,A4537,Q3_SQL_Error_Concentration!$E:$E,B4537,Q3_SQL_Error_Concentration!$F:$F,C4537)=0,"",SUMIFS(Q3_SQL_Error_Concentration!$I:$I,Q3_SQL_Error_Concentration!$A:$A,A4537,Q3_SQL_Error_Concentration!$E:$E,B4537,Q3_SQL_Error_Concentration!$F:$F,C4537))</f>
        <v/>
      </c>
      <c r="H4537" s="5" t="str">
        <f t="shared" si="421"/>
        <v/>
      </c>
      <c r="I4537" s="5">
        <f>IF(D4537&gt;=Q3_Validation!$C$2,1,0)</f>
        <v>1</v>
      </c>
      <c r="J4537" s="8">
        <f t="shared" si="422"/>
        <v>0.74770677561088417</v>
      </c>
      <c r="K4537" s="5" t="str">
        <f t="shared" si="423"/>
        <v>normal</v>
      </c>
      <c r="L4537" s="5">
        <f t="shared" si="424"/>
        <v>0</v>
      </c>
      <c r="M4537" s="5">
        <f t="shared" si="425"/>
        <v>0</v>
      </c>
    </row>
    <row r="4538" spans="1:13">
      <c r="A4538" s="5">
        <v>5942</v>
      </c>
      <c r="B4538" s="5">
        <v>9</v>
      </c>
      <c r="C4538" s="5" t="s">
        <v>64</v>
      </c>
      <c r="D4538" s="5">
        <v>4</v>
      </c>
      <c r="E4538" s="5">
        <v>0</v>
      </c>
      <c r="F4538" s="8">
        <f t="shared" si="420"/>
        <v>0</v>
      </c>
      <c r="G4538" s="5" t="str">
        <f>IF(COUNTIFS(Q3_SQL_Error_Concentration!$A:$A,A4538,Q3_SQL_Error_Concentration!$E:$E,B4538,Q3_SQL_Error_Concentration!$F:$F,C4538)=0,"",SUMIFS(Q3_SQL_Error_Concentration!$I:$I,Q3_SQL_Error_Concentration!$A:$A,A4538,Q3_SQL_Error_Concentration!$E:$E,B4538,Q3_SQL_Error_Concentration!$F:$F,C4538))</f>
        <v/>
      </c>
      <c r="H4538" s="5" t="str">
        <f t="shared" si="421"/>
        <v/>
      </c>
      <c r="I4538" s="5">
        <f>IF(D4538&gt;=Q3_Validation!$C$2,1,0)</f>
        <v>0</v>
      </c>
      <c r="J4538" s="8" t="str">
        <f t="shared" si="422"/>
        <v/>
      </c>
      <c r="K4538" s="5" t="str">
        <f t="shared" si="423"/>
        <v>excluded</v>
      </c>
      <c r="L4538" s="5">
        <f t="shared" si="424"/>
        <v>0</v>
      </c>
      <c r="M4538" s="5">
        <f t="shared" si="425"/>
        <v>0</v>
      </c>
    </row>
    <row r="4539" spans="1:13">
      <c r="A4539" s="5">
        <v>5942</v>
      </c>
      <c r="B4539" s="5">
        <v>9</v>
      </c>
      <c r="C4539" s="5" t="s">
        <v>62</v>
      </c>
      <c r="D4539" s="5">
        <v>18301</v>
      </c>
      <c r="E4539" s="5">
        <v>136</v>
      </c>
      <c r="F4539" s="8">
        <f t="shared" si="420"/>
        <v>0.74312879077646032</v>
      </c>
      <c r="G4539" s="5" t="str">
        <f>IF(COUNTIFS(Q3_SQL_Error_Concentration!$A:$A,A4539,Q3_SQL_Error_Concentration!$E:$E,B4539,Q3_SQL_Error_Concentration!$F:$F,C4539)=0,"",SUMIFS(Q3_SQL_Error_Concentration!$I:$I,Q3_SQL_Error_Concentration!$A:$A,A4539,Q3_SQL_Error_Concentration!$E:$E,B4539,Q3_SQL_Error_Concentration!$F:$F,C4539))</f>
        <v/>
      </c>
      <c r="H4539" s="5" t="str">
        <f t="shared" si="421"/>
        <v/>
      </c>
      <c r="I4539" s="5">
        <f>IF(D4539&gt;=Q3_Validation!$C$2,1,0)</f>
        <v>1</v>
      </c>
      <c r="J4539" s="8">
        <f t="shared" si="422"/>
        <v>0.74312879077646032</v>
      </c>
      <c r="K4539" s="5" t="str">
        <f t="shared" si="423"/>
        <v>normal</v>
      </c>
      <c r="L4539" s="5">
        <f t="shared" si="424"/>
        <v>0</v>
      </c>
      <c r="M4539" s="5">
        <f t="shared" si="425"/>
        <v>0</v>
      </c>
    </row>
    <row r="4540" spans="1:13">
      <c r="A4540" s="5">
        <v>5942</v>
      </c>
      <c r="B4540" s="5">
        <v>10</v>
      </c>
      <c r="C4540" s="5" t="s">
        <v>63</v>
      </c>
      <c r="D4540" s="5">
        <v>8088</v>
      </c>
      <c r="E4540" s="5">
        <v>46</v>
      </c>
      <c r="F4540" s="8">
        <f t="shared" si="420"/>
        <v>0.56874381800197826</v>
      </c>
      <c r="G4540" s="5" t="str">
        <f>IF(COUNTIFS(Q3_SQL_Error_Concentration!$A:$A,A4540,Q3_SQL_Error_Concentration!$E:$E,B4540,Q3_SQL_Error_Concentration!$F:$F,C4540)=0,"",SUMIFS(Q3_SQL_Error_Concentration!$I:$I,Q3_SQL_Error_Concentration!$A:$A,A4540,Q3_SQL_Error_Concentration!$E:$E,B4540,Q3_SQL_Error_Concentration!$F:$F,C4540))</f>
        <v/>
      </c>
      <c r="H4540" s="5" t="str">
        <f t="shared" si="421"/>
        <v/>
      </c>
      <c r="I4540" s="5">
        <f>IF(D4540&gt;=Q3_Validation!$C$2,1,0)</f>
        <v>1</v>
      </c>
      <c r="J4540" s="8">
        <f t="shared" si="422"/>
        <v>0.56874381800197826</v>
      </c>
      <c r="K4540" s="5" t="str">
        <f t="shared" si="423"/>
        <v>normal</v>
      </c>
      <c r="L4540" s="5">
        <f t="shared" si="424"/>
        <v>0</v>
      </c>
      <c r="M4540" s="5">
        <f t="shared" si="425"/>
        <v>0</v>
      </c>
    </row>
    <row r="4541" spans="1:13">
      <c r="A4541" s="5">
        <v>5942</v>
      </c>
      <c r="B4541" s="5">
        <v>10</v>
      </c>
      <c r="C4541" s="5" t="s">
        <v>64</v>
      </c>
      <c r="D4541" s="5">
        <v>7</v>
      </c>
      <c r="E4541" s="5">
        <v>1</v>
      </c>
      <c r="F4541" s="8">
        <f t="shared" si="420"/>
        <v>14.285714285714286</v>
      </c>
      <c r="G4541" s="5" t="str">
        <f>IF(COUNTIFS(Q3_SQL_Error_Concentration!$A:$A,A4541,Q3_SQL_Error_Concentration!$E:$E,B4541,Q3_SQL_Error_Concentration!$F:$F,C4541)=0,"",SUMIFS(Q3_SQL_Error_Concentration!$I:$I,Q3_SQL_Error_Concentration!$A:$A,A4541,Q3_SQL_Error_Concentration!$E:$E,B4541,Q3_SQL_Error_Concentration!$F:$F,C4541))</f>
        <v/>
      </c>
      <c r="H4541" s="5" t="str">
        <f t="shared" si="421"/>
        <v/>
      </c>
      <c r="I4541" s="5">
        <f>IF(D4541&gt;=Q3_Validation!$C$2,1,0)</f>
        <v>0</v>
      </c>
      <c r="J4541" s="8" t="str">
        <f t="shared" si="422"/>
        <v/>
      </c>
      <c r="K4541" s="5" t="str">
        <f t="shared" si="423"/>
        <v>excluded</v>
      </c>
      <c r="L4541" s="5">
        <f t="shared" si="424"/>
        <v>0</v>
      </c>
      <c r="M4541" s="5">
        <f t="shared" si="425"/>
        <v>0</v>
      </c>
    </row>
    <row r="4542" spans="1:13">
      <c r="A4542" s="5">
        <v>5942</v>
      </c>
      <c r="B4542" s="5">
        <v>10</v>
      </c>
      <c r="C4542" s="5" t="s">
        <v>62</v>
      </c>
      <c r="D4542" s="5">
        <v>11387</v>
      </c>
      <c r="E4542" s="5">
        <v>97</v>
      </c>
      <c r="F4542" s="8">
        <f t="shared" si="420"/>
        <v>0.85184859927988055</v>
      </c>
      <c r="G4542" s="5" t="str">
        <f>IF(COUNTIFS(Q3_SQL_Error_Concentration!$A:$A,A4542,Q3_SQL_Error_Concentration!$E:$E,B4542,Q3_SQL_Error_Concentration!$F:$F,C4542)=0,"",SUMIFS(Q3_SQL_Error_Concentration!$I:$I,Q3_SQL_Error_Concentration!$A:$A,A4542,Q3_SQL_Error_Concentration!$E:$E,B4542,Q3_SQL_Error_Concentration!$F:$F,C4542))</f>
        <v/>
      </c>
      <c r="H4542" s="5" t="str">
        <f t="shared" si="421"/>
        <v/>
      </c>
      <c r="I4542" s="5">
        <f>IF(D4542&gt;=Q3_Validation!$C$2,1,0)</f>
        <v>1</v>
      </c>
      <c r="J4542" s="8">
        <f t="shared" si="422"/>
        <v>0.85184859927988055</v>
      </c>
      <c r="K4542" s="5" t="str">
        <f t="shared" si="423"/>
        <v>normal</v>
      </c>
      <c r="L4542" s="5">
        <f t="shared" si="424"/>
        <v>0</v>
      </c>
      <c r="M4542" s="5">
        <f t="shared" si="425"/>
        <v>0</v>
      </c>
    </row>
    <row r="4543" spans="1:13">
      <c r="A4543" s="5">
        <v>5942</v>
      </c>
      <c r="B4543" s="5">
        <v>11</v>
      </c>
      <c r="C4543" s="5" t="s">
        <v>63</v>
      </c>
      <c r="D4543" s="5">
        <v>4310</v>
      </c>
      <c r="E4543" s="5">
        <v>42</v>
      </c>
      <c r="F4543" s="8">
        <f t="shared" si="420"/>
        <v>0.97447795823665895</v>
      </c>
      <c r="G4543" s="5" t="str">
        <f>IF(COUNTIFS(Q3_SQL_Error_Concentration!$A:$A,A4543,Q3_SQL_Error_Concentration!$E:$E,B4543,Q3_SQL_Error_Concentration!$F:$F,C4543)=0,"",SUMIFS(Q3_SQL_Error_Concentration!$I:$I,Q3_SQL_Error_Concentration!$A:$A,A4543,Q3_SQL_Error_Concentration!$E:$E,B4543,Q3_SQL_Error_Concentration!$F:$F,C4543))</f>
        <v/>
      </c>
      <c r="H4543" s="5" t="str">
        <f t="shared" si="421"/>
        <v/>
      </c>
      <c r="I4543" s="5">
        <f>IF(D4543&gt;=Q3_Validation!$C$2,1,0)</f>
        <v>1</v>
      </c>
      <c r="J4543" s="8">
        <f t="shared" si="422"/>
        <v>0.97447795823665895</v>
      </c>
      <c r="K4543" s="5" t="str">
        <f t="shared" si="423"/>
        <v>normal</v>
      </c>
      <c r="L4543" s="5">
        <f t="shared" si="424"/>
        <v>0</v>
      </c>
      <c r="M4543" s="5">
        <f t="shared" si="425"/>
        <v>0</v>
      </c>
    </row>
    <row r="4544" spans="1:13">
      <c r="A4544" s="5">
        <v>5942</v>
      </c>
      <c r="B4544" s="5">
        <v>11</v>
      </c>
      <c r="C4544" s="5" t="s">
        <v>64</v>
      </c>
      <c r="D4544" s="5">
        <v>5</v>
      </c>
      <c r="E4544" s="5">
        <v>0</v>
      </c>
      <c r="F4544" s="8">
        <f t="shared" si="420"/>
        <v>0</v>
      </c>
      <c r="G4544" s="5" t="str">
        <f>IF(COUNTIFS(Q3_SQL_Error_Concentration!$A:$A,A4544,Q3_SQL_Error_Concentration!$E:$E,B4544,Q3_SQL_Error_Concentration!$F:$F,C4544)=0,"",SUMIFS(Q3_SQL_Error_Concentration!$I:$I,Q3_SQL_Error_Concentration!$A:$A,A4544,Q3_SQL_Error_Concentration!$E:$E,B4544,Q3_SQL_Error_Concentration!$F:$F,C4544))</f>
        <v/>
      </c>
      <c r="H4544" s="5" t="str">
        <f t="shared" si="421"/>
        <v/>
      </c>
      <c r="I4544" s="5">
        <f>IF(D4544&gt;=Q3_Validation!$C$2,1,0)</f>
        <v>0</v>
      </c>
      <c r="J4544" s="8" t="str">
        <f t="shared" si="422"/>
        <v/>
      </c>
      <c r="K4544" s="5" t="str">
        <f t="shared" si="423"/>
        <v>excluded</v>
      </c>
      <c r="L4544" s="5">
        <f t="shared" si="424"/>
        <v>0</v>
      </c>
      <c r="M4544" s="5">
        <f t="shared" si="425"/>
        <v>0</v>
      </c>
    </row>
    <row r="4545" spans="1:13">
      <c r="A4545" s="5">
        <v>5942</v>
      </c>
      <c r="B4545" s="5">
        <v>11</v>
      </c>
      <c r="C4545" s="5" t="s">
        <v>62</v>
      </c>
      <c r="D4545" s="5">
        <v>5671</v>
      </c>
      <c r="E4545" s="5">
        <v>44</v>
      </c>
      <c r="F4545" s="8">
        <f t="shared" si="420"/>
        <v>0.77587727032269438</v>
      </c>
      <c r="G4545" s="5" t="str">
        <f>IF(COUNTIFS(Q3_SQL_Error_Concentration!$A:$A,A4545,Q3_SQL_Error_Concentration!$E:$E,B4545,Q3_SQL_Error_Concentration!$F:$F,C4545)=0,"",SUMIFS(Q3_SQL_Error_Concentration!$I:$I,Q3_SQL_Error_Concentration!$A:$A,A4545,Q3_SQL_Error_Concentration!$E:$E,B4545,Q3_SQL_Error_Concentration!$F:$F,C4545))</f>
        <v/>
      </c>
      <c r="H4545" s="5" t="str">
        <f t="shared" si="421"/>
        <v/>
      </c>
      <c r="I4545" s="5">
        <f>IF(D4545&gt;=Q3_Validation!$C$2,1,0)</f>
        <v>1</v>
      </c>
      <c r="J4545" s="8">
        <f t="shared" si="422"/>
        <v>0.77587727032269438</v>
      </c>
      <c r="K4545" s="5" t="str">
        <f t="shared" si="423"/>
        <v>normal</v>
      </c>
      <c r="L4545" s="5">
        <f t="shared" si="424"/>
        <v>0</v>
      </c>
      <c r="M4545" s="5">
        <f t="shared" si="425"/>
        <v>0</v>
      </c>
    </row>
    <row r="4546" spans="1:13">
      <c r="A4546" s="5">
        <v>5942</v>
      </c>
      <c r="B4546" s="5">
        <v>12</v>
      </c>
      <c r="C4546" s="5" t="s">
        <v>63</v>
      </c>
      <c r="D4546" s="5">
        <v>3794</v>
      </c>
      <c r="E4546" s="5">
        <v>46</v>
      </c>
      <c r="F4546" s="8">
        <f t="shared" ref="F4546:F4609" si="426">100*E4546/D4546</f>
        <v>1.2124406958355298</v>
      </c>
      <c r="G4546" s="5" t="str">
        <f>IF(COUNTIFS(Q3_SQL_Error_Concentration!$A:$A,A4546,Q3_SQL_Error_Concentration!$E:$E,B4546,Q3_SQL_Error_Concentration!$F:$F,C4546)=0,"",SUMIFS(Q3_SQL_Error_Concentration!$I:$I,Q3_SQL_Error_Concentration!$A:$A,A4546,Q3_SQL_Error_Concentration!$E:$E,B4546,Q3_SQL_Error_Concentration!$F:$F,C4546))</f>
        <v/>
      </c>
      <c r="H4546" s="5" t="str">
        <f t="shared" ref="H4546:H4609" si="427">IF(G4546="","",IF(ABS(F4546-G4546)&lt;=0.0002,"PASS","FAIL"))</f>
        <v/>
      </c>
      <c r="I4546" s="5">
        <f>IF(D4546&gt;=Q3_Validation!$C$2,1,0)</f>
        <v>1</v>
      </c>
      <c r="J4546" s="8">
        <f t="shared" ref="J4546:J4609" si="428">IF(I4546=1,F4546,"")</f>
        <v>1.2124406958355298</v>
      </c>
      <c r="K4546" s="5" t="str">
        <f t="shared" ref="K4546:K4609" si="429">IF(D4546&lt;601,"excluded",IF(J4546&gt;3.628192,"outlier",IF(J4546&gt;=2.11093,"high-error","normal")))</f>
        <v>normal</v>
      </c>
      <c r="L4546" s="5">
        <f t="shared" ref="L4546:L4609" si="430">COUNTIFS(A:A,A4546,K:K,"high-error")+COUNTIFS(A:A,A4546,K:K,"outlier")</f>
        <v>0</v>
      </c>
      <c r="M4546" s="5">
        <f t="shared" ref="M4546:M4609" si="431">IF(AND(L4546&gt;=2,OR(K4546="high-error",K4546="outlier")),1,0)</f>
        <v>0</v>
      </c>
    </row>
    <row r="4547" spans="1:13">
      <c r="A4547" s="5">
        <v>5942</v>
      </c>
      <c r="B4547" s="5">
        <v>12</v>
      </c>
      <c r="C4547" s="5" t="s">
        <v>64</v>
      </c>
      <c r="D4547" s="5">
        <v>6</v>
      </c>
      <c r="E4547" s="5">
        <v>1</v>
      </c>
      <c r="F4547" s="8">
        <f t="shared" si="426"/>
        <v>16.666666666666668</v>
      </c>
      <c r="G4547" s="5" t="str">
        <f>IF(COUNTIFS(Q3_SQL_Error_Concentration!$A:$A,A4547,Q3_SQL_Error_Concentration!$E:$E,B4547,Q3_SQL_Error_Concentration!$F:$F,C4547)=0,"",SUMIFS(Q3_SQL_Error_Concentration!$I:$I,Q3_SQL_Error_Concentration!$A:$A,A4547,Q3_SQL_Error_Concentration!$E:$E,B4547,Q3_SQL_Error_Concentration!$F:$F,C4547))</f>
        <v/>
      </c>
      <c r="H4547" s="5" t="str">
        <f t="shared" si="427"/>
        <v/>
      </c>
      <c r="I4547" s="5">
        <f>IF(D4547&gt;=Q3_Validation!$C$2,1,0)</f>
        <v>0</v>
      </c>
      <c r="J4547" s="8" t="str">
        <f t="shared" si="428"/>
        <v/>
      </c>
      <c r="K4547" s="5" t="str">
        <f t="shared" si="429"/>
        <v>excluded</v>
      </c>
      <c r="L4547" s="5">
        <f t="shared" si="430"/>
        <v>0</v>
      </c>
      <c r="M4547" s="5">
        <f t="shared" si="431"/>
        <v>0</v>
      </c>
    </row>
    <row r="4548" spans="1:13">
      <c r="A4548" s="5">
        <v>5942</v>
      </c>
      <c r="B4548" s="5">
        <v>12</v>
      </c>
      <c r="C4548" s="5" t="s">
        <v>62</v>
      </c>
      <c r="D4548" s="5">
        <v>4757</v>
      </c>
      <c r="E4548" s="5">
        <v>74</v>
      </c>
      <c r="F4548" s="8">
        <f t="shared" si="426"/>
        <v>1.5556022703384487</v>
      </c>
      <c r="G4548" s="5" t="str">
        <f>IF(COUNTIFS(Q3_SQL_Error_Concentration!$A:$A,A4548,Q3_SQL_Error_Concentration!$E:$E,B4548,Q3_SQL_Error_Concentration!$F:$F,C4548)=0,"",SUMIFS(Q3_SQL_Error_Concentration!$I:$I,Q3_SQL_Error_Concentration!$A:$A,A4548,Q3_SQL_Error_Concentration!$E:$E,B4548,Q3_SQL_Error_Concentration!$F:$F,C4548))</f>
        <v/>
      </c>
      <c r="H4548" s="5" t="str">
        <f t="shared" si="427"/>
        <v/>
      </c>
      <c r="I4548" s="5">
        <f>IF(D4548&gt;=Q3_Validation!$C$2,1,0)</f>
        <v>1</v>
      </c>
      <c r="J4548" s="8">
        <f t="shared" si="428"/>
        <v>1.5556022703384487</v>
      </c>
      <c r="K4548" s="5" t="str">
        <f t="shared" si="429"/>
        <v>normal</v>
      </c>
      <c r="L4548" s="5">
        <f t="shared" si="430"/>
        <v>0</v>
      </c>
      <c r="M4548" s="5">
        <f t="shared" si="431"/>
        <v>0</v>
      </c>
    </row>
    <row r="4549" spans="1:13">
      <c r="A4549" s="5">
        <v>5942</v>
      </c>
      <c r="B4549" s="5">
        <v>13</v>
      </c>
      <c r="C4549" s="5" t="s">
        <v>63</v>
      </c>
      <c r="D4549" s="5">
        <v>2722</v>
      </c>
      <c r="E4549" s="5">
        <v>37</v>
      </c>
      <c r="F4549" s="8">
        <f t="shared" si="426"/>
        <v>1.3592946362968406</v>
      </c>
      <c r="G4549" s="5" t="str">
        <f>IF(COUNTIFS(Q3_SQL_Error_Concentration!$A:$A,A4549,Q3_SQL_Error_Concentration!$E:$E,B4549,Q3_SQL_Error_Concentration!$F:$F,C4549)=0,"",SUMIFS(Q3_SQL_Error_Concentration!$I:$I,Q3_SQL_Error_Concentration!$A:$A,A4549,Q3_SQL_Error_Concentration!$E:$E,B4549,Q3_SQL_Error_Concentration!$F:$F,C4549))</f>
        <v/>
      </c>
      <c r="H4549" s="5" t="str">
        <f t="shared" si="427"/>
        <v/>
      </c>
      <c r="I4549" s="5">
        <f>IF(D4549&gt;=Q3_Validation!$C$2,1,0)</f>
        <v>1</v>
      </c>
      <c r="J4549" s="8">
        <f t="shared" si="428"/>
        <v>1.3592946362968406</v>
      </c>
      <c r="K4549" s="5" t="str">
        <f t="shared" si="429"/>
        <v>normal</v>
      </c>
      <c r="L4549" s="5">
        <f t="shared" si="430"/>
        <v>0</v>
      </c>
      <c r="M4549" s="5">
        <f t="shared" si="431"/>
        <v>0</v>
      </c>
    </row>
    <row r="4550" spans="1:13">
      <c r="A4550" s="5">
        <v>5942</v>
      </c>
      <c r="B4550" s="5">
        <v>13</v>
      </c>
      <c r="C4550" s="5" t="s">
        <v>64</v>
      </c>
      <c r="D4550" s="5">
        <v>7</v>
      </c>
      <c r="E4550" s="5">
        <v>0</v>
      </c>
      <c r="F4550" s="8">
        <f t="shared" si="426"/>
        <v>0</v>
      </c>
      <c r="G4550" s="5" t="str">
        <f>IF(COUNTIFS(Q3_SQL_Error_Concentration!$A:$A,A4550,Q3_SQL_Error_Concentration!$E:$E,B4550,Q3_SQL_Error_Concentration!$F:$F,C4550)=0,"",SUMIFS(Q3_SQL_Error_Concentration!$I:$I,Q3_SQL_Error_Concentration!$A:$A,A4550,Q3_SQL_Error_Concentration!$E:$E,B4550,Q3_SQL_Error_Concentration!$F:$F,C4550))</f>
        <v/>
      </c>
      <c r="H4550" s="5" t="str">
        <f t="shared" si="427"/>
        <v/>
      </c>
      <c r="I4550" s="5">
        <f>IF(D4550&gt;=Q3_Validation!$C$2,1,0)</f>
        <v>0</v>
      </c>
      <c r="J4550" s="8" t="str">
        <f t="shared" si="428"/>
        <v/>
      </c>
      <c r="K4550" s="5" t="str">
        <f t="shared" si="429"/>
        <v>excluded</v>
      </c>
      <c r="L4550" s="5">
        <f t="shared" si="430"/>
        <v>0</v>
      </c>
      <c r="M4550" s="5">
        <f t="shared" si="431"/>
        <v>0</v>
      </c>
    </row>
    <row r="4551" spans="1:13">
      <c r="A4551" s="5">
        <v>5942</v>
      </c>
      <c r="B4551" s="5">
        <v>13</v>
      </c>
      <c r="C4551" s="5" t="s">
        <v>62</v>
      </c>
      <c r="D4551" s="5">
        <v>4994</v>
      </c>
      <c r="E4551" s="5">
        <v>60</v>
      </c>
      <c r="F4551" s="8">
        <f t="shared" si="426"/>
        <v>1.2014417300760913</v>
      </c>
      <c r="G4551" s="5" t="str">
        <f>IF(COUNTIFS(Q3_SQL_Error_Concentration!$A:$A,A4551,Q3_SQL_Error_Concentration!$E:$E,B4551,Q3_SQL_Error_Concentration!$F:$F,C4551)=0,"",SUMIFS(Q3_SQL_Error_Concentration!$I:$I,Q3_SQL_Error_Concentration!$A:$A,A4551,Q3_SQL_Error_Concentration!$E:$E,B4551,Q3_SQL_Error_Concentration!$F:$F,C4551))</f>
        <v/>
      </c>
      <c r="H4551" s="5" t="str">
        <f t="shared" si="427"/>
        <v/>
      </c>
      <c r="I4551" s="5">
        <f>IF(D4551&gt;=Q3_Validation!$C$2,1,0)</f>
        <v>1</v>
      </c>
      <c r="J4551" s="8">
        <f t="shared" si="428"/>
        <v>1.2014417300760913</v>
      </c>
      <c r="K4551" s="5" t="str">
        <f t="shared" si="429"/>
        <v>normal</v>
      </c>
      <c r="L4551" s="5">
        <f t="shared" si="430"/>
        <v>0</v>
      </c>
      <c r="M4551" s="5">
        <f t="shared" si="431"/>
        <v>0</v>
      </c>
    </row>
    <row r="4552" spans="1:13">
      <c r="A4552" s="5">
        <v>5942</v>
      </c>
      <c r="B4552" s="5">
        <v>14</v>
      </c>
      <c r="C4552" s="5" t="s">
        <v>63</v>
      </c>
      <c r="D4552" s="5">
        <v>2688</v>
      </c>
      <c r="E4552" s="5">
        <v>24</v>
      </c>
      <c r="F4552" s="8">
        <f t="shared" si="426"/>
        <v>0.8928571428571429</v>
      </c>
      <c r="G4552" s="5" t="str">
        <f>IF(COUNTIFS(Q3_SQL_Error_Concentration!$A:$A,A4552,Q3_SQL_Error_Concentration!$E:$E,B4552,Q3_SQL_Error_Concentration!$F:$F,C4552)=0,"",SUMIFS(Q3_SQL_Error_Concentration!$I:$I,Q3_SQL_Error_Concentration!$A:$A,A4552,Q3_SQL_Error_Concentration!$E:$E,B4552,Q3_SQL_Error_Concentration!$F:$F,C4552))</f>
        <v/>
      </c>
      <c r="H4552" s="5" t="str">
        <f t="shared" si="427"/>
        <v/>
      </c>
      <c r="I4552" s="5">
        <f>IF(D4552&gt;=Q3_Validation!$C$2,1,0)</f>
        <v>1</v>
      </c>
      <c r="J4552" s="8">
        <f t="shared" si="428"/>
        <v>0.8928571428571429</v>
      </c>
      <c r="K4552" s="5" t="str">
        <f t="shared" si="429"/>
        <v>normal</v>
      </c>
      <c r="L4552" s="5">
        <f t="shared" si="430"/>
        <v>0</v>
      </c>
      <c r="M4552" s="5">
        <f t="shared" si="431"/>
        <v>0</v>
      </c>
    </row>
    <row r="4553" spans="1:13">
      <c r="A4553" s="5">
        <v>5942</v>
      </c>
      <c r="B4553" s="5">
        <v>14</v>
      </c>
      <c r="C4553" s="5" t="s">
        <v>64</v>
      </c>
      <c r="D4553" s="5">
        <v>5</v>
      </c>
      <c r="E4553" s="5">
        <v>0</v>
      </c>
      <c r="F4553" s="8">
        <f t="shared" si="426"/>
        <v>0</v>
      </c>
      <c r="G4553" s="5" t="str">
        <f>IF(COUNTIFS(Q3_SQL_Error_Concentration!$A:$A,A4553,Q3_SQL_Error_Concentration!$E:$E,B4553,Q3_SQL_Error_Concentration!$F:$F,C4553)=0,"",SUMIFS(Q3_SQL_Error_Concentration!$I:$I,Q3_SQL_Error_Concentration!$A:$A,A4553,Q3_SQL_Error_Concentration!$E:$E,B4553,Q3_SQL_Error_Concentration!$F:$F,C4553))</f>
        <v/>
      </c>
      <c r="H4553" s="5" t="str">
        <f t="shared" si="427"/>
        <v/>
      </c>
      <c r="I4553" s="5">
        <f>IF(D4553&gt;=Q3_Validation!$C$2,1,0)</f>
        <v>0</v>
      </c>
      <c r="J4553" s="8" t="str">
        <f t="shared" si="428"/>
        <v/>
      </c>
      <c r="K4553" s="5" t="str">
        <f t="shared" si="429"/>
        <v>excluded</v>
      </c>
      <c r="L4553" s="5">
        <f t="shared" si="430"/>
        <v>0</v>
      </c>
      <c r="M4553" s="5">
        <f t="shared" si="431"/>
        <v>0</v>
      </c>
    </row>
    <row r="4554" spans="1:13">
      <c r="A4554" s="5">
        <v>5942</v>
      </c>
      <c r="B4554" s="5">
        <v>14</v>
      </c>
      <c r="C4554" s="5" t="s">
        <v>62</v>
      </c>
      <c r="D4554" s="5">
        <v>3894</v>
      </c>
      <c r="E4554" s="5">
        <v>44</v>
      </c>
      <c r="F4554" s="8">
        <f t="shared" si="426"/>
        <v>1.1299435028248588</v>
      </c>
      <c r="G4554" s="5" t="str">
        <f>IF(COUNTIFS(Q3_SQL_Error_Concentration!$A:$A,A4554,Q3_SQL_Error_Concentration!$E:$E,B4554,Q3_SQL_Error_Concentration!$F:$F,C4554)=0,"",SUMIFS(Q3_SQL_Error_Concentration!$I:$I,Q3_SQL_Error_Concentration!$A:$A,A4554,Q3_SQL_Error_Concentration!$E:$E,B4554,Q3_SQL_Error_Concentration!$F:$F,C4554))</f>
        <v/>
      </c>
      <c r="H4554" s="5" t="str">
        <f t="shared" si="427"/>
        <v/>
      </c>
      <c r="I4554" s="5">
        <f>IF(D4554&gt;=Q3_Validation!$C$2,1,0)</f>
        <v>1</v>
      </c>
      <c r="J4554" s="8">
        <f t="shared" si="428"/>
        <v>1.1299435028248588</v>
      </c>
      <c r="K4554" s="5" t="str">
        <f t="shared" si="429"/>
        <v>normal</v>
      </c>
      <c r="L4554" s="5">
        <f t="shared" si="430"/>
        <v>0</v>
      </c>
      <c r="M4554" s="5">
        <f t="shared" si="431"/>
        <v>0</v>
      </c>
    </row>
    <row r="4555" spans="1:13">
      <c r="A4555" s="5">
        <v>5942</v>
      </c>
      <c r="B4555" s="5">
        <v>15</v>
      </c>
      <c r="C4555" s="5" t="s">
        <v>63</v>
      </c>
      <c r="D4555" s="5">
        <v>2783</v>
      </c>
      <c r="E4555" s="5">
        <v>36</v>
      </c>
      <c r="F4555" s="8">
        <f t="shared" si="426"/>
        <v>1.2935680919870642</v>
      </c>
      <c r="G4555" s="5" t="str">
        <f>IF(COUNTIFS(Q3_SQL_Error_Concentration!$A:$A,A4555,Q3_SQL_Error_Concentration!$E:$E,B4555,Q3_SQL_Error_Concentration!$F:$F,C4555)=0,"",SUMIFS(Q3_SQL_Error_Concentration!$I:$I,Q3_SQL_Error_Concentration!$A:$A,A4555,Q3_SQL_Error_Concentration!$E:$E,B4555,Q3_SQL_Error_Concentration!$F:$F,C4555))</f>
        <v/>
      </c>
      <c r="H4555" s="5" t="str">
        <f t="shared" si="427"/>
        <v/>
      </c>
      <c r="I4555" s="5">
        <f>IF(D4555&gt;=Q3_Validation!$C$2,1,0)</f>
        <v>1</v>
      </c>
      <c r="J4555" s="8">
        <f t="shared" si="428"/>
        <v>1.2935680919870642</v>
      </c>
      <c r="K4555" s="5" t="str">
        <f t="shared" si="429"/>
        <v>normal</v>
      </c>
      <c r="L4555" s="5">
        <f t="shared" si="430"/>
        <v>0</v>
      </c>
      <c r="M4555" s="5">
        <f t="shared" si="431"/>
        <v>0</v>
      </c>
    </row>
    <row r="4556" spans="1:13">
      <c r="A4556" s="5">
        <v>5942</v>
      </c>
      <c r="B4556" s="5">
        <v>15</v>
      </c>
      <c r="C4556" s="5" t="s">
        <v>64</v>
      </c>
      <c r="D4556" s="5">
        <v>5</v>
      </c>
      <c r="E4556" s="5">
        <v>0</v>
      </c>
      <c r="F4556" s="8">
        <f t="shared" si="426"/>
        <v>0</v>
      </c>
      <c r="G4556" s="5" t="str">
        <f>IF(COUNTIFS(Q3_SQL_Error_Concentration!$A:$A,A4556,Q3_SQL_Error_Concentration!$E:$E,B4556,Q3_SQL_Error_Concentration!$F:$F,C4556)=0,"",SUMIFS(Q3_SQL_Error_Concentration!$I:$I,Q3_SQL_Error_Concentration!$A:$A,A4556,Q3_SQL_Error_Concentration!$E:$E,B4556,Q3_SQL_Error_Concentration!$F:$F,C4556))</f>
        <v/>
      </c>
      <c r="H4556" s="5" t="str">
        <f t="shared" si="427"/>
        <v/>
      </c>
      <c r="I4556" s="5">
        <f>IF(D4556&gt;=Q3_Validation!$C$2,1,0)</f>
        <v>0</v>
      </c>
      <c r="J4556" s="8" t="str">
        <f t="shared" si="428"/>
        <v/>
      </c>
      <c r="K4556" s="5" t="str">
        <f t="shared" si="429"/>
        <v>excluded</v>
      </c>
      <c r="L4556" s="5">
        <f t="shared" si="430"/>
        <v>0</v>
      </c>
      <c r="M4556" s="5">
        <f t="shared" si="431"/>
        <v>0</v>
      </c>
    </row>
    <row r="4557" spans="1:13">
      <c r="A4557" s="5">
        <v>5942</v>
      </c>
      <c r="B4557" s="5">
        <v>15</v>
      </c>
      <c r="C4557" s="5" t="s">
        <v>62</v>
      </c>
      <c r="D4557" s="5">
        <v>3829</v>
      </c>
      <c r="E4557" s="5">
        <v>37</v>
      </c>
      <c r="F4557" s="8">
        <f t="shared" si="426"/>
        <v>0.966309741446853</v>
      </c>
      <c r="G4557" s="5" t="str">
        <f>IF(COUNTIFS(Q3_SQL_Error_Concentration!$A:$A,A4557,Q3_SQL_Error_Concentration!$E:$E,B4557,Q3_SQL_Error_Concentration!$F:$F,C4557)=0,"",SUMIFS(Q3_SQL_Error_Concentration!$I:$I,Q3_SQL_Error_Concentration!$A:$A,A4557,Q3_SQL_Error_Concentration!$E:$E,B4557,Q3_SQL_Error_Concentration!$F:$F,C4557))</f>
        <v/>
      </c>
      <c r="H4557" s="5" t="str">
        <f t="shared" si="427"/>
        <v/>
      </c>
      <c r="I4557" s="5">
        <f>IF(D4557&gt;=Q3_Validation!$C$2,1,0)</f>
        <v>1</v>
      </c>
      <c r="J4557" s="8">
        <f t="shared" si="428"/>
        <v>0.966309741446853</v>
      </c>
      <c r="K4557" s="5" t="str">
        <f t="shared" si="429"/>
        <v>normal</v>
      </c>
      <c r="L4557" s="5">
        <f t="shared" si="430"/>
        <v>0</v>
      </c>
      <c r="M4557" s="5">
        <f t="shared" si="431"/>
        <v>0</v>
      </c>
    </row>
    <row r="4558" spans="1:13">
      <c r="A4558" s="5">
        <v>5942</v>
      </c>
      <c r="B4558" s="5">
        <v>16</v>
      </c>
      <c r="C4558" s="5" t="s">
        <v>63</v>
      </c>
      <c r="D4558" s="5">
        <v>3177</v>
      </c>
      <c r="E4558" s="5">
        <v>38</v>
      </c>
      <c r="F4558" s="8">
        <f t="shared" si="426"/>
        <v>1.1960969468051621</v>
      </c>
      <c r="G4558" s="5" t="str">
        <f>IF(COUNTIFS(Q3_SQL_Error_Concentration!$A:$A,A4558,Q3_SQL_Error_Concentration!$E:$E,B4558,Q3_SQL_Error_Concentration!$F:$F,C4558)=0,"",SUMIFS(Q3_SQL_Error_Concentration!$I:$I,Q3_SQL_Error_Concentration!$A:$A,A4558,Q3_SQL_Error_Concentration!$E:$E,B4558,Q3_SQL_Error_Concentration!$F:$F,C4558))</f>
        <v/>
      </c>
      <c r="H4558" s="5" t="str">
        <f t="shared" si="427"/>
        <v/>
      </c>
      <c r="I4558" s="5">
        <f>IF(D4558&gt;=Q3_Validation!$C$2,1,0)</f>
        <v>1</v>
      </c>
      <c r="J4558" s="8">
        <f t="shared" si="428"/>
        <v>1.1960969468051621</v>
      </c>
      <c r="K4558" s="5" t="str">
        <f t="shared" si="429"/>
        <v>normal</v>
      </c>
      <c r="L4558" s="5">
        <f t="shared" si="430"/>
        <v>0</v>
      </c>
      <c r="M4558" s="5">
        <f t="shared" si="431"/>
        <v>0</v>
      </c>
    </row>
    <row r="4559" spans="1:13">
      <c r="A4559" s="5">
        <v>5942</v>
      </c>
      <c r="B4559" s="5">
        <v>16</v>
      </c>
      <c r="C4559" s="5" t="s">
        <v>64</v>
      </c>
      <c r="D4559" s="5">
        <v>4</v>
      </c>
      <c r="E4559" s="5">
        <v>0</v>
      </c>
      <c r="F4559" s="8">
        <f t="shared" si="426"/>
        <v>0</v>
      </c>
      <c r="G4559" s="5" t="str">
        <f>IF(COUNTIFS(Q3_SQL_Error_Concentration!$A:$A,A4559,Q3_SQL_Error_Concentration!$E:$E,B4559,Q3_SQL_Error_Concentration!$F:$F,C4559)=0,"",SUMIFS(Q3_SQL_Error_Concentration!$I:$I,Q3_SQL_Error_Concentration!$A:$A,A4559,Q3_SQL_Error_Concentration!$E:$E,B4559,Q3_SQL_Error_Concentration!$F:$F,C4559))</f>
        <v/>
      </c>
      <c r="H4559" s="5" t="str">
        <f t="shared" si="427"/>
        <v/>
      </c>
      <c r="I4559" s="5">
        <f>IF(D4559&gt;=Q3_Validation!$C$2,1,0)</f>
        <v>0</v>
      </c>
      <c r="J4559" s="8" t="str">
        <f t="shared" si="428"/>
        <v/>
      </c>
      <c r="K4559" s="5" t="str">
        <f t="shared" si="429"/>
        <v>excluded</v>
      </c>
      <c r="L4559" s="5">
        <f t="shared" si="430"/>
        <v>0</v>
      </c>
      <c r="M4559" s="5">
        <f t="shared" si="431"/>
        <v>0</v>
      </c>
    </row>
    <row r="4560" spans="1:13">
      <c r="A4560" s="5">
        <v>5942</v>
      </c>
      <c r="B4560" s="5">
        <v>16</v>
      </c>
      <c r="C4560" s="5" t="s">
        <v>62</v>
      </c>
      <c r="D4560" s="5">
        <v>3948</v>
      </c>
      <c r="E4560" s="5">
        <v>44</v>
      </c>
      <c r="F4560" s="8">
        <f t="shared" si="426"/>
        <v>1.1144883485309016</v>
      </c>
      <c r="G4560" s="5" t="str">
        <f>IF(COUNTIFS(Q3_SQL_Error_Concentration!$A:$A,A4560,Q3_SQL_Error_Concentration!$E:$E,B4560,Q3_SQL_Error_Concentration!$F:$F,C4560)=0,"",SUMIFS(Q3_SQL_Error_Concentration!$I:$I,Q3_SQL_Error_Concentration!$A:$A,A4560,Q3_SQL_Error_Concentration!$E:$E,B4560,Q3_SQL_Error_Concentration!$F:$F,C4560))</f>
        <v/>
      </c>
      <c r="H4560" s="5" t="str">
        <f t="shared" si="427"/>
        <v/>
      </c>
      <c r="I4560" s="5">
        <f>IF(D4560&gt;=Q3_Validation!$C$2,1,0)</f>
        <v>1</v>
      </c>
      <c r="J4560" s="8">
        <f t="shared" si="428"/>
        <v>1.1144883485309016</v>
      </c>
      <c r="K4560" s="5" t="str">
        <f t="shared" si="429"/>
        <v>normal</v>
      </c>
      <c r="L4560" s="5">
        <f t="shared" si="430"/>
        <v>0</v>
      </c>
      <c r="M4560" s="5">
        <f t="shared" si="431"/>
        <v>0</v>
      </c>
    </row>
    <row r="4561" spans="1:13">
      <c r="A4561" s="5">
        <v>5942</v>
      </c>
      <c r="B4561" s="5">
        <v>17</v>
      </c>
      <c r="C4561" s="5" t="s">
        <v>63</v>
      </c>
      <c r="D4561" s="5">
        <v>1141</v>
      </c>
      <c r="E4561" s="5">
        <v>10</v>
      </c>
      <c r="F4561" s="8">
        <f t="shared" si="426"/>
        <v>0.87642418930762489</v>
      </c>
      <c r="G4561" s="5" t="str">
        <f>IF(COUNTIFS(Q3_SQL_Error_Concentration!$A:$A,A4561,Q3_SQL_Error_Concentration!$E:$E,B4561,Q3_SQL_Error_Concentration!$F:$F,C4561)=0,"",SUMIFS(Q3_SQL_Error_Concentration!$I:$I,Q3_SQL_Error_Concentration!$A:$A,A4561,Q3_SQL_Error_Concentration!$E:$E,B4561,Q3_SQL_Error_Concentration!$F:$F,C4561))</f>
        <v/>
      </c>
      <c r="H4561" s="5" t="str">
        <f t="shared" si="427"/>
        <v/>
      </c>
      <c r="I4561" s="5">
        <f>IF(D4561&gt;=Q3_Validation!$C$2,1,0)</f>
        <v>1</v>
      </c>
      <c r="J4561" s="8">
        <f t="shared" si="428"/>
        <v>0.87642418930762489</v>
      </c>
      <c r="K4561" s="5" t="str">
        <f t="shared" si="429"/>
        <v>normal</v>
      </c>
      <c r="L4561" s="5">
        <f t="shared" si="430"/>
        <v>0</v>
      </c>
      <c r="M4561" s="5">
        <f t="shared" si="431"/>
        <v>0</v>
      </c>
    </row>
    <row r="4562" spans="1:13">
      <c r="A4562" s="5">
        <v>5942</v>
      </c>
      <c r="B4562" s="5">
        <v>17</v>
      </c>
      <c r="C4562" s="5" t="s">
        <v>64</v>
      </c>
      <c r="D4562" s="5">
        <v>1</v>
      </c>
      <c r="E4562" s="5">
        <v>0</v>
      </c>
      <c r="F4562" s="8">
        <f t="shared" si="426"/>
        <v>0</v>
      </c>
      <c r="G4562" s="5" t="str">
        <f>IF(COUNTIFS(Q3_SQL_Error_Concentration!$A:$A,A4562,Q3_SQL_Error_Concentration!$E:$E,B4562,Q3_SQL_Error_Concentration!$F:$F,C4562)=0,"",SUMIFS(Q3_SQL_Error_Concentration!$I:$I,Q3_SQL_Error_Concentration!$A:$A,A4562,Q3_SQL_Error_Concentration!$E:$E,B4562,Q3_SQL_Error_Concentration!$F:$F,C4562))</f>
        <v/>
      </c>
      <c r="H4562" s="5" t="str">
        <f t="shared" si="427"/>
        <v/>
      </c>
      <c r="I4562" s="5">
        <f>IF(D4562&gt;=Q3_Validation!$C$2,1,0)</f>
        <v>0</v>
      </c>
      <c r="J4562" s="8" t="str">
        <f t="shared" si="428"/>
        <v/>
      </c>
      <c r="K4562" s="5" t="str">
        <f t="shared" si="429"/>
        <v>excluded</v>
      </c>
      <c r="L4562" s="5">
        <f t="shared" si="430"/>
        <v>0</v>
      </c>
      <c r="M4562" s="5">
        <f t="shared" si="431"/>
        <v>0</v>
      </c>
    </row>
    <row r="4563" spans="1:13">
      <c r="A4563" s="5">
        <v>5942</v>
      </c>
      <c r="B4563" s="5">
        <v>17</v>
      </c>
      <c r="C4563" s="5" t="s">
        <v>62</v>
      </c>
      <c r="D4563" s="5">
        <v>1836</v>
      </c>
      <c r="E4563" s="5">
        <v>27</v>
      </c>
      <c r="F4563" s="8">
        <f t="shared" si="426"/>
        <v>1.4705882352941178</v>
      </c>
      <c r="G4563" s="5" t="str">
        <f>IF(COUNTIFS(Q3_SQL_Error_Concentration!$A:$A,A4563,Q3_SQL_Error_Concentration!$E:$E,B4563,Q3_SQL_Error_Concentration!$F:$F,C4563)=0,"",SUMIFS(Q3_SQL_Error_Concentration!$I:$I,Q3_SQL_Error_Concentration!$A:$A,A4563,Q3_SQL_Error_Concentration!$E:$E,B4563,Q3_SQL_Error_Concentration!$F:$F,C4563))</f>
        <v/>
      </c>
      <c r="H4563" s="5" t="str">
        <f t="shared" si="427"/>
        <v/>
      </c>
      <c r="I4563" s="5">
        <f>IF(D4563&gt;=Q3_Validation!$C$2,1,0)</f>
        <v>1</v>
      </c>
      <c r="J4563" s="8">
        <f t="shared" si="428"/>
        <v>1.4705882352941178</v>
      </c>
      <c r="K4563" s="5" t="str">
        <f t="shared" si="429"/>
        <v>normal</v>
      </c>
      <c r="L4563" s="5">
        <f t="shared" si="430"/>
        <v>0</v>
      </c>
      <c r="M4563" s="5">
        <f t="shared" si="431"/>
        <v>0</v>
      </c>
    </row>
    <row r="4564" spans="1:13">
      <c r="A4564" s="5">
        <v>5942</v>
      </c>
      <c r="B4564" s="5">
        <v>18</v>
      </c>
      <c r="C4564" s="5" t="s">
        <v>63</v>
      </c>
      <c r="D4564" s="5">
        <v>1182</v>
      </c>
      <c r="E4564" s="5">
        <v>9</v>
      </c>
      <c r="F4564" s="8">
        <f t="shared" si="426"/>
        <v>0.76142131979695427</v>
      </c>
      <c r="G4564" s="5" t="str">
        <f>IF(COUNTIFS(Q3_SQL_Error_Concentration!$A:$A,A4564,Q3_SQL_Error_Concentration!$E:$E,B4564,Q3_SQL_Error_Concentration!$F:$F,C4564)=0,"",SUMIFS(Q3_SQL_Error_Concentration!$I:$I,Q3_SQL_Error_Concentration!$A:$A,A4564,Q3_SQL_Error_Concentration!$E:$E,B4564,Q3_SQL_Error_Concentration!$F:$F,C4564))</f>
        <v/>
      </c>
      <c r="H4564" s="5" t="str">
        <f t="shared" si="427"/>
        <v/>
      </c>
      <c r="I4564" s="5">
        <f>IF(D4564&gt;=Q3_Validation!$C$2,1,0)</f>
        <v>1</v>
      </c>
      <c r="J4564" s="8">
        <f t="shared" si="428"/>
        <v>0.76142131979695427</v>
      </c>
      <c r="K4564" s="5" t="str">
        <f t="shared" si="429"/>
        <v>normal</v>
      </c>
      <c r="L4564" s="5">
        <f t="shared" si="430"/>
        <v>0</v>
      </c>
      <c r="M4564" s="5">
        <f t="shared" si="431"/>
        <v>0</v>
      </c>
    </row>
    <row r="4565" spans="1:13">
      <c r="A4565" s="5">
        <v>5942</v>
      </c>
      <c r="B4565" s="5">
        <v>18</v>
      </c>
      <c r="C4565" s="5" t="s">
        <v>64</v>
      </c>
      <c r="D4565" s="5">
        <v>2</v>
      </c>
      <c r="E4565" s="5">
        <v>0</v>
      </c>
      <c r="F4565" s="8">
        <f t="shared" si="426"/>
        <v>0</v>
      </c>
      <c r="G4565" s="5" t="str">
        <f>IF(COUNTIFS(Q3_SQL_Error_Concentration!$A:$A,A4565,Q3_SQL_Error_Concentration!$E:$E,B4565,Q3_SQL_Error_Concentration!$F:$F,C4565)=0,"",SUMIFS(Q3_SQL_Error_Concentration!$I:$I,Q3_SQL_Error_Concentration!$A:$A,A4565,Q3_SQL_Error_Concentration!$E:$E,B4565,Q3_SQL_Error_Concentration!$F:$F,C4565))</f>
        <v/>
      </c>
      <c r="H4565" s="5" t="str">
        <f t="shared" si="427"/>
        <v/>
      </c>
      <c r="I4565" s="5">
        <f>IF(D4565&gt;=Q3_Validation!$C$2,1,0)</f>
        <v>0</v>
      </c>
      <c r="J4565" s="8" t="str">
        <f t="shared" si="428"/>
        <v/>
      </c>
      <c r="K4565" s="5" t="str">
        <f t="shared" si="429"/>
        <v>excluded</v>
      </c>
      <c r="L4565" s="5">
        <f t="shared" si="430"/>
        <v>0</v>
      </c>
      <c r="M4565" s="5">
        <f t="shared" si="431"/>
        <v>0</v>
      </c>
    </row>
    <row r="4566" spans="1:13">
      <c r="A4566" s="5">
        <v>5942</v>
      </c>
      <c r="B4566" s="5">
        <v>18</v>
      </c>
      <c r="C4566" s="5" t="s">
        <v>62</v>
      </c>
      <c r="D4566" s="5">
        <v>2039</v>
      </c>
      <c r="E4566" s="5">
        <v>12</v>
      </c>
      <c r="F4566" s="8">
        <f t="shared" si="426"/>
        <v>0.58852378616969103</v>
      </c>
      <c r="G4566" s="5" t="str">
        <f>IF(COUNTIFS(Q3_SQL_Error_Concentration!$A:$A,A4566,Q3_SQL_Error_Concentration!$E:$E,B4566,Q3_SQL_Error_Concentration!$F:$F,C4566)=0,"",SUMIFS(Q3_SQL_Error_Concentration!$I:$I,Q3_SQL_Error_Concentration!$A:$A,A4566,Q3_SQL_Error_Concentration!$E:$E,B4566,Q3_SQL_Error_Concentration!$F:$F,C4566))</f>
        <v/>
      </c>
      <c r="H4566" s="5" t="str">
        <f t="shared" si="427"/>
        <v/>
      </c>
      <c r="I4566" s="5">
        <f>IF(D4566&gt;=Q3_Validation!$C$2,1,0)</f>
        <v>1</v>
      </c>
      <c r="J4566" s="8">
        <f t="shared" si="428"/>
        <v>0.58852378616969103</v>
      </c>
      <c r="K4566" s="5" t="str">
        <f t="shared" si="429"/>
        <v>normal</v>
      </c>
      <c r="L4566" s="5">
        <f t="shared" si="430"/>
        <v>0</v>
      </c>
      <c r="M4566" s="5">
        <f t="shared" si="431"/>
        <v>0</v>
      </c>
    </row>
    <row r="4567" spans="1:13">
      <c r="A4567" s="5">
        <v>5942</v>
      </c>
      <c r="B4567" s="5">
        <v>19</v>
      </c>
      <c r="C4567" s="5" t="s">
        <v>63</v>
      </c>
      <c r="D4567" s="5">
        <v>1204</v>
      </c>
      <c r="E4567" s="5">
        <v>16</v>
      </c>
      <c r="F4567" s="8">
        <f t="shared" si="426"/>
        <v>1.3289036544850499</v>
      </c>
      <c r="G4567" s="5" t="str">
        <f>IF(COUNTIFS(Q3_SQL_Error_Concentration!$A:$A,A4567,Q3_SQL_Error_Concentration!$E:$E,B4567,Q3_SQL_Error_Concentration!$F:$F,C4567)=0,"",SUMIFS(Q3_SQL_Error_Concentration!$I:$I,Q3_SQL_Error_Concentration!$A:$A,A4567,Q3_SQL_Error_Concentration!$E:$E,B4567,Q3_SQL_Error_Concentration!$F:$F,C4567))</f>
        <v/>
      </c>
      <c r="H4567" s="5" t="str">
        <f t="shared" si="427"/>
        <v/>
      </c>
      <c r="I4567" s="5">
        <f>IF(D4567&gt;=Q3_Validation!$C$2,1,0)</f>
        <v>1</v>
      </c>
      <c r="J4567" s="8">
        <f t="shared" si="428"/>
        <v>1.3289036544850499</v>
      </c>
      <c r="K4567" s="5" t="str">
        <f t="shared" si="429"/>
        <v>normal</v>
      </c>
      <c r="L4567" s="5">
        <f t="shared" si="430"/>
        <v>0</v>
      </c>
      <c r="M4567" s="5">
        <f t="shared" si="431"/>
        <v>0</v>
      </c>
    </row>
    <row r="4568" spans="1:13">
      <c r="A4568" s="5">
        <v>5942</v>
      </c>
      <c r="B4568" s="5">
        <v>19</v>
      </c>
      <c r="C4568" s="5" t="s">
        <v>62</v>
      </c>
      <c r="D4568" s="5">
        <v>1485</v>
      </c>
      <c r="E4568" s="5">
        <v>10</v>
      </c>
      <c r="F4568" s="8">
        <f t="shared" si="426"/>
        <v>0.67340067340067344</v>
      </c>
      <c r="G4568" s="5" t="str">
        <f>IF(COUNTIFS(Q3_SQL_Error_Concentration!$A:$A,A4568,Q3_SQL_Error_Concentration!$E:$E,B4568,Q3_SQL_Error_Concentration!$F:$F,C4568)=0,"",SUMIFS(Q3_SQL_Error_Concentration!$I:$I,Q3_SQL_Error_Concentration!$A:$A,A4568,Q3_SQL_Error_Concentration!$E:$E,B4568,Q3_SQL_Error_Concentration!$F:$F,C4568))</f>
        <v/>
      </c>
      <c r="H4568" s="5" t="str">
        <f t="shared" si="427"/>
        <v/>
      </c>
      <c r="I4568" s="5">
        <f>IF(D4568&gt;=Q3_Validation!$C$2,1,0)</f>
        <v>1</v>
      </c>
      <c r="J4568" s="8">
        <f t="shared" si="428"/>
        <v>0.67340067340067344</v>
      </c>
      <c r="K4568" s="5" t="str">
        <f t="shared" si="429"/>
        <v>normal</v>
      </c>
      <c r="L4568" s="5">
        <f t="shared" si="430"/>
        <v>0</v>
      </c>
      <c r="M4568" s="5">
        <f t="shared" si="431"/>
        <v>0</v>
      </c>
    </row>
    <row r="4569" spans="1:13">
      <c r="A4569" s="5">
        <v>5942</v>
      </c>
      <c r="B4569" s="5">
        <v>20</v>
      </c>
      <c r="C4569" s="5" t="s">
        <v>63</v>
      </c>
      <c r="D4569" s="5">
        <v>909</v>
      </c>
      <c r="E4569" s="5">
        <v>9</v>
      </c>
      <c r="F4569" s="8">
        <f t="shared" si="426"/>
        <v>0.99009900990099009</v>
      </c>
      <c r="G4569" s="5" t="str">
        <f>IF(COUNTIFS(Q3_SQL_Error_Concentration!$A:$A,A4569,Q3_SQL_Error_Concentration!$E:$E,B4569,Q3_SQL_Error_Concentration!$F:$F,C4569)=0,"",SUMIFS(Q3_SQL_Error_Concentration!$I:$I,Q3_SQL_Error_Concentration!$A:$A,A4569,Q3_SQL_Error_Concentration!$E:$E,B4569,Q3_SQL_Error_Concentration!$F:$F,C4569))</f>
        <v/>
      </c>
      <c r="H4569" s="5" t="str">
        <f t="shared" si="427"/>
        <v/>
      </c>
      <c r="I4569" s="5">
        <f>IF(D4569&gt;=Q3_Validation!$C$2,1,0)</f>
        <v>1</v>
      </c>
      <c r="J4569" s="8">
        <f t="shared" si="428"/>
        <v>0.99009900990099009</v>
      </c>
      <c r="K4569" s="5" t="str">
        <f t="shared" si="429"/>
        <v>normal</v>
      </c>
      <c r="L4569" s="5">
        <f t="shared" si="430"/>
        <v>0</v>
      </c>
      <c r="M4569" s="5">
        <f t="shared" si="431"/>
        <v>0</v>
      </c>
    </row>
    <row r="4570" spans="1:13">
      <c r="A4570" s="5">
        <v>5942</v>
      </c>
      <c r="B4570" s="5">
        <v>20</v>
      </c>
      <c r="C4570" s="5" t="s">
        <v>62</v>
      </c>
      <c r="D4570" s="5">
        <v>1181</v>
      </c>
      <c r="E4570" s="5">
        <v>10</v>
      </c>
      <c r="F4570" s="8">
        <f t="shared" si="426"/>
        <v>0.84674005080440307</v>
      </c>
      <c r="G4570" s="5" t="str">
        <f>IF(COUNTIFS(Q3_SQL_Error_Concentration!$A:$A,A4570,Q3_SQL_Error_Concentration!$E:$E,B4570,Q3_SQL_Error_Concentration!$F:$F,C4570)=0,"",SUMIFS(Q3_SQL_Error_Concentration!$I:$I,Q3_SQL_Error_Concentration!$A:$A,A4570,Q3_SQL_Error_Concentration!$E:$E,B4570,Q3_SQL_Error_Concentration!$F:$F,C4570))</f>
        <v/>
      </c>
      <c r="H4570" s="5" t="str">
        <f t="shared" si="427"/>
        <v/>
      </c>
      <c r="I4570" s="5">
        <f>IF(D4570&gt;=Q3_Validation!$C$2,1,0)</f>
        <v>1</v>
      </c>
      <c r="J4570" s="8">
        <f t="shared" si="428"/>
        <v>0.84674005080440307</v>
      </c>
      <c r="K4570" s="5" t="str">
        <f t="shared" si="429"/>
        <v>normal</v>
      </c>
      <c r="L4570" s="5">
        <f t="shared" si="430"/>
        <v>0</v>
      </c>
      <c r="M4570" s="5">
        <f t="shared" si="431"/>
        <v>0</v>
      </c>
    </row>
    <row r="4571" spans="1:13">
      <c r="A4571" s="5">
        <v>5942</v>
      </c>
      <c r="B4571" s="5">
        <v>21</v>
      </c>
      <c r="C4571" s="5" t="s">
        <v>63</v>
      </c>
      <c r="D4571" s="5">
        <v>1341</v>
      </c>
      <c r="E4571" s="5">
        <v>13</v>
      </c>
      <c r="F4571" s="8">
        <f t="shared" si="426"/>
        <v>0.96942580164056669</v>
      </c>
      <c r="G4571" s="5" t="str">
        <f>IF(COUNTIFS(Q3_SQL_Error_Concentration!$A:$A,A4571,Q3_SQL_Error_Concentration!$E:$E,B4571,Q3_SQL_Error_Concentration!$F:$F,C4571)=0,"",SUMIFS(Q3_SQL_Error_Concentration!$I:$I,Q3_SQL_Error_Concentration!$A:$A,A4571,Q3_SQL_Error_Concentration!$E:$E,B4571,Q3_SQL_Error_Concentration!$F:$F,C4571))</f>
        <v/>
      </c>
      <c r="H4571" s="5" t="str">
        <f t="shared" si="427"/>
        <v/>
      </c>
      <c r="I4571" s="5">
        <f>IF(D4571&gt;=Q3_Validation!$C$2,1,0)</f>
        <v>1</v>
      </c>
      <c r="J4571" s="8">
        <f t="shared" si="428"/>
        <v>0.96942580164056669</v>
      </c>
      <c r="K4571" s="5" t="str">
        <f t="shared" si="429"/>
        <v>normal</v>
      </c>
      <c r="L4571" s="5">
        <f t="shared" si="430"/>
        <v>0</v>
      </c>
      <c r="M4571" s="5">
        <f t="shared" si="431"/>
        <v>0</v>
      </c>
    </row>
    <row r="4572" spans="1:13">
      <c r="A4572" s="5">
        <v>5942</v>
      </c>
      <c r="B4572" s="5">
        <v>21</v>
      </c>
      <c r="C4572" s="5" t="s">
        <v>62</v>
      </c>
      <c r="D4572" s="5">
        <v>1755</v>
      </c>
      <c r="E4572" s="5">
        <v>13</v>
      </c>
      <c r="F4572" s="8">
        <f t="shared" si="426"/>
        <v>0.7407407407407407</v>
      </c>
      <c r="G4572" s="5" t="str">
        <f>IF(COUNTIFS(Q3_SQL_Error_Concentration!$A:$A,A4572,Q3_SQL_Error_Concentration!$E:$E,B4572,Q3_SQL_Error_Concentration!$F:$F,C4572)=0,"",SUMIFS(Q3_SQL_Error_Concentration!$I:$I,Q3_SQL_Error_Concentration!$A:$A,A4572,Q3_SQL_Error_Concentration!$E:$E,B4572,Q3_SQL_Error_Concentration!$F:$F,C4572))</f>
        <v/>
      </c>
      <c r="H4572" s="5" t="str">
        <f t="shared" si="427"/>
        <v/>
      </c>
      <c r="I4572" s="5">
        <f>IF(D4572&gt;=Q3_Validation!$C$2,1,0)</f>
        <v>1</v>
      </c>
      <c r="J4572" s="8">
        <f t="shared" si="428"/>
        <v>0.7407407407407407</v>
      </c>
      <c r="K4572" s="5" t="str">
        <f t="shared" si="429"/>
        <v>normal</v>
      </c>
      <c r="L4572" s="5">
        <f t="shared" si="430"/>
        <v>0</v>
      </c>
      <c r="M4572" s="5">
        <f t="shared" si="431"/>
        <v>0</v>
      </c>
    </row>
    <row r="4573" spans="1:13">
      <c r="A4573" s="5">
        <v>5942</v>
      </c>
      <c r="B4573" s="5">
        <v>22</v>
      </c>
      <c r="C4573" s="5" t="s">
        <v>63</v>
      </c>
      <c r="D4573" s="5">
        <v>1047</v>
      </c>
      <c r="E4573" s="5">
        <v>12</v>
      </c>
      <c r="F4573" s="8">
        <f t="shared" si="426"/>
        <v>1.1461318051575931</v>
      </c>
      <c r="G4573" s="5" t="str">
        <f>IF(COUNTIFS(Q3_SQL_Error_Concentration!$A:$A,A4573,Q3_SQL_Error_Concentration!$E:$E,B4573,Q3_SQL_Error_Concentration!$F:$F,C4573)=0,"",SUMIFS(Q3_SQL_Error_Concentration!$I:$I,Q3_SQL_Error_Concentration!$A:$A,A4573,Q3_SQL_Error_Concentration!$E:$E,B4573,Q3_SQL_Error_Concentration!$F:$F,C4573))</f>
        <v/>
      </c>
      <c r="H4573" s="5" t="str">
        <f t="shared" si="427"/>
        <v/>
      </c>
      <c r="I4573" s="5">
        <f>IF(D4573&gt;=Q3_Validation!$C$2,1,0)</f>
        <v>1</v>
      </c>
      <c r="J4573" s="8">
        <f t="shared" si="428"/>
        <v>1.1461318051575931</v>
      </c>
      <c r="K4573" s="5" t="str">
        <f t="shared" si="429"/>
        <v>normal</v>
      </c>
      <c r="L4573" s="5">
        <f t="shared" si="430"/>
        <v>0</v>
      </c>
      <c r="M4573" s="5">
        <f t="shared" si="431"/>
        <v>0</v>
      </c>
    </row>
    <row r="4574" spans="1:13">
      <c r="A4574" s="5">
        <v>5942</v>
      </c>
      <c r="B4574" s="5">
        <v>22</v>
      </c>
      <c r="C4574" s="5" t="s">
        <v>62</v>
      </c>
      <c r="D4574" s="5">
        <v>1411</v>
      </c>
      <c r="E4574" s="5">
        <v>22</v>
      </c>
      <c r="F4574" s="8">
        <f t="shared" si="426"/>
        <v>1.559177888022679</v>
      </c>
      <c r="G4574" s="5" t="str">
        <f>IF(COUNTIFS(Q3_SQL_Error_Concentration!$A:$A,A4574,Q3_SQL_Error_Concentration!$E:$E,B4574,Q3_SQL_Error_Concentration!$F:$F,C4574)=0,"",SUMIFS(Q3_SQL_Error_Concentration!$I:$I,Q3_SQL_Error_Concentration!$A:$A,A4574,Q3_SQL_Error_Concentration!$E:$E,B4574,Q3_SQL_Error_Concentration!$F:$F,C4574))</f>
        <v/>
      </c>
      <c r="H4574" s="5" t="str">
        <f t="shared" si="427"/>
        <v/>
      </c>
      <c r="I4574" s="5">
        <f>IF(D4574&gt;=Q3_Validation!$C$2,1,0)</f>
        <v>1</v>
      </c>
      <c r="J4574" s="8">
        <f t="shared" si="428"/>
        <v>1.559177888022679</v>
      </c>
      <c r="K4574" s="5" t="str">
        <f t="shared" si="429"/>
        <v>normal</v>
      </c>
      <c r="L4574" s="5">
        <f t="shared" si="430"/>
        <v>0</v>
      </c>
      <c r="M4574" s="5">
        <f t="shared" si="431"/>
        <v>0</v>
      </c>
    </row>
    <row r="4575" spans="1:13">
      <c r="A4575" s="5">
        <v>5942</v>
      </c>
      <c r="B4575" s="5">
        <v>23</v>
      </c>
      <c r="C4575" s="5" t="s">
        <v>63</v>
      </c>
      <c r="D4575" s="5">
        <v>1141</v>
      </c>
      <c r="E4575" s="5">
        <v>10</v>
      </c>
      <c r="F4575" s="8">
        <f t="shared" si="426"/>
        <v>0.87642418930762489</v>
      </c>
      <c r="G4575" s="5" t="str">
        <f>IF(COUNTIFS(Q3_SQL_Error_Concentration!$A:$A,A4575,Q3_SQL_Error_Concentration!$E:$E,B4575,Q3_SQL_Error_Concentration!$F:$F,C4575)=0,"",SUMIFS(Q3_SQL_Error_Concentration!$I:$I,Q3_SQL_Error_Concentration!$A:$A,A4575,Q3_SQL_Error_Concentration!$E:$E,B4575,Q3_SQL_Error_Concentration!$F:$F,C4575))</f>
        <v/>
      </c>
      <c r="H4575" s="5" t="str">
        <f t="shared" si="427"/>
        <v/>
      </c>
      <c r="I4575" s="5">
        <f>IF(D4575&gt;=Q3_Validation!$C$2,1,0)</f>
        <v>1</v>
      </c>
      <c r="J4575" s="8">
        <f t="shared" si="428"/>
        <v>0.87642418930762489</v>
      </c>
      <c r="K4575" s="5" t="str">
        <f t="shared" si="429"/>
        <v>normal</v>
      </c>
      <c r="L4575" s="5">
        <f t="shared" si="430"/>
        <v>0</v>
      </c>
      <c r="M4575" s="5">
        <f t="shared" si="431"/>
        <v>0</v>
      </c>
    </row>
    <row r="4576" spans="1:13">
      <c r="A4576" s="5">
        <v>5942</v>
      </c>
      <c r="B4576" s="5">
        <v>23</v>
      </c>
      <c r="C4576" s="5" t="s">
        <v>62</v>
      </c>
      <c r="D4576" s="5">
        <v>1136</v>
      </c>
      <c r="E4576" s="5">
        <v>10</v>
      </c>
      <c r="F4576" s="8">
        <f t="shared" si="426"/>
        <v>0.88028169014084512</v>
      </c>
      <c r="G4576" s="5" t="str">
        <f>IF(COUNTIFS(Q3_SQL_Error_Concentration!$A:$A,A4576,Q3_SQL_Error_Concentration!$E:$E,B4576,Q3_SQL_Error_Concentration!$F:$F,C4576)=0,"",SUMIFS(Q3_SQL_Error_Concentration!$I:$I,Q3_SQL_Error_Concentration!$A:$A,A4576,Q3_SQL_Error_Concentration!$E:$E,B4576,Q3_SQL_Error_Concentration!$F:$F,C4576))</f>
        <v/>
      </c>
      <c r="H4576" s="5" t="str">
        <f t="shared" si="427"/>
        <v/>
      </c>
      <c r="I4576" s="5">
        <f>IF(D4576&gt;=Q3_Validation!$C$2,1,0)</f>
        <v>1</v>
      </c>
      <c r="J4576" s="8">
        <f t="shared" si="428"/>
        <v>0.88028169014084512</v>
      </c>
      <c r="K4576" s="5" t="str">
        <f t="shared" si="429"/>
        <v>normal</v>
      </c>
      <c r="L4576" s="5">
        <f t="shared" si="430"/>
        <v>0</v>
      </c>
      <c r="M4576" s="5">
        <f t="shared" si="431"/>
        <v>0</v>
      </c>
    </row>
    <row r="4577" spans="1:13">
      <c r="A4577" s="5">
        <v>5947</v>
      </c>
      <c r="B4577" s="5">
        <v>0</v>
      </c>
      <c r="C4577" s="5" t="s">
        <v>63</v>
      </c>
      <c r="D4577" s="5">
        <v>2</v>
      </c>
      <c r="E4577" s="5">
        <v>0</v>
      </c>
      <c r="F4577" s="8">
        <f t="shared" si="426"/>
        <v>0</v>
      </c>
      <c r="G4577" s="5" t="str">
        <f>IF(COUNTIFS(Q3_SQL_Error_Concentration!$A:$A,A4577,Q3_SQL_Error_Concentration!$E:$E,B4577,Q3_SQL_Error_Concentration!$F:$F,C4577)=0,"",SUMIFS(Q3_SQL_Error_Concentration!$I:$I,Q3_SQL_Error_Concentration!$A:$A,A4577,Q3_SQL_Error_Concentration!$E:$E,B4577,Q3_SQL_Error_Concentration!$F:$F,C4577))</f>
        <v/>
      </c>
      <c r="H4577" s="5" t="str">
        <f t="shared" si="427"/>
        <v/>
      </c>
      <c r="I4577" s="5">
        <f>IF(D4577&gt;=Q3_Validation!$C$2,1,0)</f>
        <v>0</v>
      </c>
      <c r="J4577" s="8" t="str">
        <f t="shared" si="428"/>
        <v/>
      </c>
      <c r="K4577" s="5" t="str">
        <f t="shared" si="429"/>
        <v>excluded</v>
      </c>
      <c r="L4577" s="5">
        <f t="shared" si="430"/>
        <v>0</v>
      </c>
      <c r="M4577" s="5">
        <f t="shared" si="431"/>
        <v>0</v>
      </c>
    </row>
    <row r="4578" spans="1:13">
      <c r="A4578" s="5">
        <v>5947</v>
      </c>
      <c r="B4578" s="5">
        <v>0</v>
      </c>
      <c r="C4578" s="5" t="s">
        <v>62</v>
      </c>
      <c r="D4578" s="5">
        <v>5</v>
      </c>
      <c r="E4578" s="5">
        <v>0</v>
      </c>
      <c r="F4578" s="8">
        <f t="shared" si="426"/>
        <v>0</v>
      </c>
      <c r="G4578" s="5" t="str">
        <f>IF(COUNTIFS(Q3_SQL_Error_Concentration!$A:$A,A4578,Q3_SQL_Error_Concentration!$E:$E,B4578,Q3_SQL_Error_Concentration!$F:$F,C4578)=0,"",SUMIFS(Q3_SQL_Error_Concentration!$I:$I,Q3_SQL_Error_Concentration!$A:$A,A4578,Q3_SQL_Error_Concentration!$E:$E,B4578,Q3_SQL_Error_Concentration!$F:$F,C4578))</f>
        <v/>
      </c>
      <c r="H4578" s="5" t="str">
        <f t="shared" si="427"/>
        <v/>
      </c>
      <c r="I4578" s="5">
        <f>IF(D4578&gt;=Q3_Validation!$C$2,1,0)</f>
        <v>0</v>
      </c>
      <c r="J4578" s="8" t="str">
        <f t="shared" si="428"/>
        <v/>
      </c>
      <c r="K4578" s="5" t="str">
        <f t="shared" si="429"/>
        <v>excluded</v>
      </c>
      <c r="L4578" s="5">
        <f t="shared" si="430"/>
        <v>0</v>
      </c>
      <c r="M4578" s="5">
        <f t="shared" si="431"/>
        <v>0</v>
      </c>
    </row>
    <row r="4579" spans="1:13">
      <c r="A4579" s="5">
        <v>5947</v>
      </c>
      <c r="B4579" s="5">
        <v>1</v>
      </c>
      <c r="C4579" s="5" t="s">
        <v>63</v>
      </c>
      <c r="D4579" s="5">
        <v>8</v>
      </c>
      <c r="E4579" s="5">
        <v>0</v>
      </c>
      <c r="F4579" s="8">
        <f t="shared" si="426"/>
        <v>0</v>
      </c>
      <c r="G4579" s="5" t="str">
        <f>IF(COUNTIFS(Q3_SQL_Error_Concentration!$A:$A,A4579,Q3_SQL_Error_Concentration!$E:$E,B4579,Q3_SQL_Error_Concentration!$F:$F,C4579)=0,"",SUMIFS(Q3_SQL_Error_Concentration!$I:$I,Q3_SQL_Error_Concentration!$A:$A,A4579,Q3_SQL_Error_Concentration!$E:$E,B4579,Q3_SQL_Error_Concentration!$F:$F,C4579))</f>
        <v/>
      </c>
      <c r="H4579" s="5" t="str">
        <f t="shared" si="427"/>
        <v/>
      </c>
      <c r="I4579" s="5">
        <f>IF(D4579&gt;=Q3_Validation!$C$2,1,0)</f>
        <v>0</v>
      </c>
      <c r="J4579" s="8" t="str">
        <f t="shared" si="428"/>
        <v/>
      </c>
      <c r="K4579" s="5" t="str">
        <f t="shared" si="429"/>
        <v>excluded</v>
      </c>
      <c r="L4579" s="5">
        <f t="shared" si="430"/>
        <v>0</v>
      </c>
      <c r="M4579" s="5">
        <f t="shared" si="431"/>
        <v>0</v>
      </c>
    </row>
    <row r="4580" spans="1:13">
      <c r="A4580" s="5">
        <v>5947</v>
      </c>
      <c r="B4580" s="5">
        <v>1</v>
      </c>
      <c r="C4580" s="5" t="s">
        <v>62</v>
      </c>
      <c r="D4580" s="5">
        <v>12</v>
      </c>
      <c r="E4580" s="5">
        <v>0</v>
      </c>
      <c r="F4580" s="8">
        <f t="shared" si="426"/>
        <v>0</v>
      </c>
      <c r="G4580" s="5" t="str">
        <f>IF(COUNTIFS(Q3_SQL_Error_Concentration!$A:$A,A4580,Q3_SQL_Error_Concentration!$E:$E,B4580,Q3_SQL_Error_Concentration!$F:$F,C4580)=0,"",SUMIFS(Q3_SQL_Error_Concentration!$I:$I,Q3_SQL_Error_Concentration!$A:$A,A4580,Q3_SQL_Error_Concentration!$E:$E,B4580,Q3_SQL_Error_Concentration!$F:$F,C4580))</f>
        <v/>
      </c>
      <c r="H4580" s="5" t="str">
        <f t="shared" si="427"/>
        <v/>
      </c>
      <c r="I4580" s="5">
        <f>IF(D4580&gt;=Q3_Validation!$C$2,1,0)</f>
        <v>0</v>
      </c>
      <c r="J4580" s="8" t="str">
        <f t="shared" si="428"/>
        <v/>
      </c>
      <c r="K4580" s="5" t="str">
        <f t="shared" si="429"/>
        <v>excluded</v>
      </c>
      <c r="L4580" s="5">
        <f t="shared" si="430"/>
        <v>0</v>
      </c>
      <c r="M4580" s="5">
        <f t="shared" si="431"/>
        <v>0</v>
      </c>
    </row>
    <row r="4581" spans="1:13">
      <c r="A4581" s="5">
        <v>5947</v>
      </c>
      <c r="B4581" s="5">
        <v>2</v>
      </c>
      <c r="C4581" s="5" t="s">
        <v>63</v>
      </c>
      <c r="D4581" s="5">
        <v>20</v>
      </c>
      <c r="E4581" s="5">
        <v>0</v>
      </c>
      <c r="F4581" s="8">
        <f t="shared" si="426"/>
        <v>0</v>
      </c>
      <c r="G4581" s="5" t="str">
        <f>IF(COUNTIFS(Q3_SQL_Error_Concentration!$A:$A,A4581,Q3_SQL_Error_Concentration!$E:$E,B4581,Q3_SQL_Error_Concentration!$F:$F,C4581)=0,"",SUMIFS(Q3_SQL_Error_Concentration!$I:$I,Q3_SQL_Error_Concentration!$A:$A,A4581,Q3_SQL_Error_Concentration!$E:$E,B4581,Q3_SQL_Error_Concentration!$F:$F,C4581))</f>
        <v/>
      </c>
      <c r="H4581" s="5" t="str">
        <f t="shared" si="427"/>
        <v/>
      </c>
      <c r="I4581" s="5">
        <f>IF(D4581&gt;=Q3_Validation!$C$2,1,0)</f>
        <v>0</v>
      </c>
      <c r="J4581" s="8" t="str">
        <f t="shared" si="428"/>
        <v/>
      </c>
      <c r="K4581" s="5" t="str">
        <f t="shared" si="429"/>
        <v>excluded</v>
      </c>
      <c r="L4581" s="5">
        <f t="shared" si="430"/>
        <v>0</v>
      </c>
      <c r="M4581" s="5">
        <f t="shared" si="431"/>
        <v>0</v>
      </c>
    </row>
    <row r="4582" spans="1:13">
      <c r="A4582" s="5">
        <v>5947</v>
      </c>
      <c r="B4582" s="5">
        <v>2</v>
      </c>
      <c r="C4582" s="5" t="s">
        <v>62</v>
      </c>
      <c r="D4582" s="5">
        <v>27</v>
      </c>
      <c r="E4582" s="5">
        <v>1</v>
      </c>
      <c r="F4582" s="8">
        <f t="shared" si="426"/>
        <v>3.7037037037037037</v>
      </c>
      <c r="G4582" s="5" t="str">
        <f>IF(COUNTIFS(Q3_SQL_Error_Concentration!$A:$A,A4582,Q3_SQL_Error_Concentration!$E:$E,B4582,Q3_SQL_Error_Concentration!$F:$F,C4582)=0,"",SUMIFS(Q3_SQL_Error_Concentration!$I:$I,Q3_SQL_Error_Concentration!$A:$A,A4582,Q3_SQL_Error_Concentration!$E:$E,B4582,Q3_SQL_Error_Concentration!$F:$F,C4582))</f>
        <v/>
      </c>
      <c r="H4582" s="5" t="str">
        <f t="shared" si="427"/>
        <v/>
      </c>
      <c r="I4582" s="5">
        <f>IF(D4582&gt;=Q3_Validation!$C$2,1,0)</f>
        <v>0</v>
      </c>
      <c r="J4582" s="8" t="str">
        <f t="shared" si="428"/>
        <v/>
      </c>
      <c r="K4582" s="5" t="str">
        <f t="shared" si="429"/>
        <v>excluded</v>
      </c>
      <c r="L4582" s="5">
        <f t="shared" si="430"/>
        <v>0</v>
      </c>
      <c r="M4582" s="5">
        <f t="shared" si="431"/>
        <v>0</v>
      </c>
    </row>
    <row r="4583" spans="1:13">
      <c r="A4583" s="5">
        <v>5947</v>
      </c>
      <c r="B4583" s="5">
        <v>3</v>
      </c>
      <c r="C4583" s="5" t="s">
        <v>63</v>
      </c>
      <c r="D4583" s="5">
        <v>12</v>
      </c>
      <c r="E4583" s="5">
        <v>0</v>
      </c>
      <c r="F4583" s="8">
        <f t="shared" si="426"/>
        <v>0</v>
      </c>
      <c r="G4583" s="5" t="str">
        <f>IF(COUNTIFS(Q3_SQL_Error_Concentration!$A:$A,A4583,Q3_SQL_Error_Concentration!$E:$E,B4583,Q3_SQL_Error_Concentration!$F:$F,C4583)=0,"",SUMIFS(Q3_SQL_Error_Concentration!$I:$I,Q3_SQL_Error_Concentration!$A:$A,A4583,Q3_SQL_Error_Concentration!$E:$E,B4583,Q3_SQL_Error_Concentration!$F:$F,C4583))</f>
        <v/>
      </c>
      <c r="H4583" s="5" t="str">
        <f t="shared" si="427"/>
        <v/>
      </c>
      <c r="I4583" s="5">
        <f>IF(D4583&gt;=Q3_Validation!$C$2,1,0)</f>
        <v>0</v>
      </c>
      <c r="J4583" s="8" t="str">
        <f t="shared" si="428"/>
        <v/>
      </c>
      <c r="K4583" s="5" t="str">
        <f t="shared" si="429"/>
        <v>excluded</v>
      </c>
      <c r="L4583" s="5">
        <f t="shared" si="430"/>
        <v>0</v>
      </c>
      <c r="M4583" s="5">
        <f t="shared" si="431"/>
        <v>0</v>
      </c>
    </row>
    <row r="4584" spans="1:13">
      <c r="A4584" s="5">
        <v>5947</v>
      </c>
      <c r="B4584" s="5">
        <v>3</v>
      </c>
      <c r="C4584" s="5" t="s">
        <v>62</v>
      </c>
      <c r="D4584" s="5">
        <v>9</v>
      </c>
      <c r="E4584" s="5">
        <v>0</v>
      </c>
      <c r="F4584" s="8">
        <f t="shared" si="426"/>
        <v>0</v>
      </c>
      <c r="G4584" s="5" t="str">
        <f>IF(COUNTIFS(Q3_SQL_Error_Concentration!$A:$A,A4584,Q3_SQL_Error_Concentration!$E:$E,B4584,Q3_SQL_Error_Concentration!$F:$F,C4584)=0,"",SUMIFS(Q3_SQL_Error_Concentration!$I:$I,Q3_SQL_Error_Concentration!$A:$A,A4584,Q3_SQL_Error_Concentration!$E:$E,B4584,Q3_SQL_Error_Concentration!$F:$F,C4584))</f>
        <v/>
      </c>
      <c r="H4584" s="5" t="str">
        <f t="shared" si="427"/>
        <v/>
      </c>
      <c r="I4584" s="5">
        <f>IF(D4584&gt;=Q3_Validation!$C$2,1,0)</f>
        <v>0</v>
      </c>
      <c r="J4584" s="8" t="str">
        <f t="shared" si="428"/>
        <v/>
      </c>
      <c r="K4584" s="5" t="str">
        <f t="shared" si="429"/>
        <v>excluded</v>
      </c>
      <c r="L4584" s="5">
        <f t="shared" si="430"/>
        <v>0</v>
      </c>
      <c r="M4584" s="5">
        <f t="shared" si="431"/>
        <v>0</v>
      </c>
    </row>
    <row r="4585" spans="1:13">
      <c r="A4585" s="5">
        <v>5947</v>
      </c>
      <c r="B4585" s="5">
        <v>4</v>
      </c>
      <c r="C4585" s="5" t="s">
        <v>63</v>
      </c>
      <c r="D4585" s="5">
        <v>6</v>
      </c>
      <c r="E4585" s="5">
        <v>0</v>
      </c>
      <c r="F4585" s="8">
        <f t="shared" si="426"/>
        <v>0</v>
      </c>
      <c r="G4585" s="5" t="str">
        <f>IF(COUNTIFS(Q3_SQL_Error_Concentration!$A:$A,A4585,Q3_SQL_Error_Concentration!$E:$E,B4585,Q3_SQL_Error_Concentration!$F:$F,C4585)=0,"",SUMIFS(Q3_SQL_Error_Concentration!$I:$I,Q3_SQL_Error_Concentration!$A:$A,A4585,Q3_SQL_Error_Concentration!$E:$E,B4585,Q3_SQL_Error_Concentration!$F:$F,C4585))</f>
        <v/>
      </c>
      <c r="H4585" s="5" t="str">
        <f t="shared" si="427"/>
        <v/>
      </c>
      <c r="I4585" s="5">
        <f>IF(D4585&gt;=Q3_Validation!$C$2,1,0)</f>
        <v>0</v>
      </c>
      <c r="J4585" s="8" t="str">
        <f t="shared" si="428"/>
        <v/>
      </c>
      <c r="K4585" s="5" t="str">
        <f t="shared" si="429"/>
        <v>excluded</v>
      </c>
      <c r="L4585" s="5">
        <f t="shared" si="430"/>
        <v>0</v>
      </c>
      <c r="M4585" s="5">
        <f t="shared" si="431"/>
        <v>0</v>
      </c>
    </row>
    <row r="4586" spans="1:13">
      <c r="A4586" s="5">
        <v>5947</v>
      </c>
      <c r="B4586" s="5">
        <v>4</v>
      </c>
      <c r="C4586" s="5" t="s">
        <v>62</v>
      </c>
      <c r="D4586" s="5">
        <v>5</v>
      </c>
      <c r="E4586" s="5">
        <v>0</v>
      </c>
      <c r="F4586" s="8">
        <f t="shared" si="426"/>
        <v>0</v>
      </c>
      <c r="G4586" s="5" t="str">
        <f>IF(COUNTIFS(Q3_SQL_Error_Concentration!$A:$A,A4586,Q3_SQL_Error_Concentration!$E:$E,B4586,Q3_SQL_Error_Concentration!$F:$F,C4586)=0,"",SUMIFS(Q3_SQL_Error_Concentration!$I:$I,Q3_SQL_Error_Concentration!$A:$A,A4586,Q3_SQL_Error_Concentration!$E:$E,B4586,Q3_SQL_Error_Concentration!$F:$F,C4586))</f>
        <v/>
      </c>
      <c r="H4586" s="5" t="str">
        <f t="shared" si="427"/>
        <v/>
      </c>
      <c r="I4586" s="5">
        <f>IF(D4586&gt;=Q3_Validation!$C$2,1,0)</f>
        <v>0</v>
      </c>
      <c r="J4586" s="8" t="str">
        <f t="shared" si="428"/>
        <v/>
      </c>
      <c r="K4586" s="5" t="str">
        <f t="shared" si="429"/>
        <v>excluded</v>
      </c>
      <c r="L4586" s="5">
        <f t="shared" si="430"/>
        <v>0</v>
      </c>
      <c r="M4586" s="5">
        <f t="shared" si="431"/>
        <v>0</v>
      </c>
    </row>
    <row r="4587" spans="1:13">
      <c r="A4587" s="5">
        <v>5947</v>
      </c>
      <c r="B4587" s="5">
        <v>5</v>
      </c>
      <c r="C4587" s="5" t="s">
        <v>63</v>
      </c>
      <c r="D4587" s="5">
        <v>5</v>
      </c>
      <c r="E4587" s="5">
        <v>0</v>
      </c>
      <c r="F4587" s="8">
        <f t="shared" si="426"/>
        <v>0</v>
      </c>
      <c r="G4587" s="5" t="str">
        <f>IF(COUNTIFS(Q3_SQL_Error_Concentration!$A:$A,A4587,Q3_SQL_Error_Concentration!$E:$E,B4587,Q3_SQL_Error_Concentration!$F:$F,C4587)=0,"",SUMIFS(Q3_SQL_Error_Concentration!$I:$I,Q3_SQL_Error_Concentration!$A:$A,A4587,Q3_SQL_Error_Concentration!$E:$E,B4587,Q3_SQL_Error_Concentration!$F:$F,C4587))</f>
        <v/>
      </c>
      <c r="H4587" s="5" t="str">
        <f t="shared" si="427"/>
        <v/>
      </c>
      <c r="I4587" s="5">
        <f>IF(D4587&gt;=Q3_Validation!$C$2,1,0)</f>
        <v>0</v>
      </c>
      <c r="J4587" s="8" t="str">
        <f t="shared" si="428"/>
        <v/>
      </c>
      <c r="K4587" s="5" t="str">
        <f t="shared" si="429"/>
        <v>excluded</v>
      </c>
      <c r="L4587" s="5">
        <f t="shared" si="430"/>
        <v>0</v>
      </c>
      <c r="M4587" s="5">
        <f t="shared" si="431"/>
        <v>0</v>
      </c>
    </row>
    <row r="4588" spans="1:13">
      <c r="A4588" s="5">
        <v>5947</v>
      </c>
      <c r="B4588" s="5">
        <v>5</v>
      </c>
      <c r="C4588" s="5" t="s">
        <v>62</v>
      </c>
      <c r="D4588" s="5">
        <v>15</v>
      </c>
      <c r="E4588" s="5">
        <v>0</v>
      </c>
      <c r="F4588" s="8">
        <f t="shared" si="426"/>
        <v>0</v>
      </c>
      <c r="G4588" s="5" t="str">
        <f>IF(COUNTIFS(Q3_SQL_Error_Concentration!$A:$A,A4588,Q3_SQL_Error_Concentration!$E:$E,B4588,Q3_SQL_Error_Concentration!$F:$F,C4588)=0,"",SUMIFS(Q3_SQL_Error_Concentration!$I:$I,Q3_SQL_Error_Concentration!$A:$A,A4588,Q3_SQL_Error_Concentration!$E:$E,B4588,Q3_SQL_Error_Concentration!$F:$F,C4588))</f>
        <v/>
      </c>
      <c r="H4588" s="5" t="str">
        <f t="shared" si="427"/>
        <v/>
      </c>
      <c r="I4588" s="5">
        <f>IF(D4588&gt;=Q3_Validation!$C$2,1,0)</f>
        <v>0</v>
      </c>
      <c r="J4588" s="8" t="str">
        <f t="shared" si="428"/>
        <v/>
      </c>
      <c r="K4588" s="5" t="str">
        <f t="shared" si="429"/>
        <v>excluded</v>
      </c>
      <c r="L4588" s="5">
        <f t="shared" si="430"/>
        <v>0</v>
      </c>
      <c r="M4588" s="5">
        <f t="shared" si="431"/>
        <v>0</v>
      </c>
    </row>
    <row r="4589" spans="1:13">
      <c r="A4589" s="5">
        <v>5947</v>
      </c>
      <c r="B4589" s="5">
        <v>6</v>
      </c>
      <c r="C4589" s="5" t="s">
        <v>63</v>
      </c>
      <c r="D4589" s="5">
        <v>8</v>
      </c>
      <c r="E4589" s="5">
        <v>0</v>
      </c>
      <c r="F4589" s="8">
        <f t="shared" si="426"/>
        <v>0</v>
      </c>
      <c r="G4589" s="5" t="str">
        <f>IF(COUNTIFS(Q3_SQL_Error_Concentration!$A:$A,A4589,Q3_SQL_Error_Concentration!$E:$E,B4589,Q3_SQL_Error_Concentration!$F:$F,C4589)=0,"",SUMIFS(Q3_SQL_Error_Concentration!$I:$I,Q3_SQL_Error_Concentration!$A:$A,A4589,Q3_SQL_Error_Concentration!$E:$E,B4589,Q3_SQL_Error_Concentration!$F:$F,C4589))</f>
        <v/>
      </c>
      <c r="H4589" s="5" t="str">
        <f t="shared" si="427"/>
        <v/>
      </c>
      <c r="I4589" s="5">
        <f>IF(D4589&gt;=Q3_Validation!$C$2,1,0)</f>
        <v>0</v>
      </c>
      <c r="J4589" s="8" t="str">
        <f t="shared" si="428"/>
        <v/>
      </c>
      <c r="K4589" s="5" t="str">
        <f t="shared" si="429"/>
        <v>excluded</v>
      </c>
      <c r="L4589" s="5">
        <f t="shared" si="430"/>
        <v>0</v>
      </c>
      <c r="M4589" s="5">
        <f t="shared" si="431"/>
        <v>0</v>
      </c>
    </row>
    <row r="4590" spans="1:13">
      <c r="A4590" s="5">
        <v>5947</v>
      </c>
      <c r="B4590" s="5">
        <v>6</v>
      </c>
      <c r="C4590" s="5" t="s">
        <v>62</v>
      </c>
      <c r="D4590" s="5">
        <v>20</v>
      </c>
      <c r="E4590" s="5">
        <v>0</v>
      </c>
      <c r="F4590" s="8">
        <f t="shared" si="426"/>
        <v>0</v>
      </c>
      <c r="G4590" s="5" t="str">
        <f>IF(COUNTIFS(Q3_SQL_Error_Concentration!$A:$A,A4590,Q3_SQL_Error_Concentration!$E:$E,B4590,Q3_SQL_Error_Concentration!$F:$F,C4590)=0,"",SUMIFS(Q3_SQL_Error_Concentration!$I:$I,Q3_SQL_Error_Concentration!$A:$A,A4590,Q3_SQL_Error_Concentration!$E:$E,B4590,Q3_SQL_Error_Concentration!$F:$F,C4590))</f>
        <v/>
      </c>
      <c r="H4590" s="5" t="str">
        <f t="shared" si="427"/>
        <v/>
      </c>
      <c r="I4590" s="5">
        <f>IF(D4590&gt;=Q3_Validation!$C$2,1,0)</f>
        <v>0</v>
      </c>
      <c r="J4590" s="8" t="str">
        <f t="shared" si="428"/>
        <v/>
      </c>
      <c r="K4590" s="5" t="str">
        <f t="shared" si="429"/>
        <v>excluded</v>
      </c>
      <c r="L4590" s="5">
        <f t="shared" si="430"/>
        <v>0</v>
      </c>
      <c r="M4590" s="5">
        <f t="shared" si="431"/>
        <v>0</v>
      </c>
    </row>
    <row r="4591" spans="1:13">
      <c r="A4591" s="5">
        <v>5947</v>
      </c>
      <c r="B4591" s="5">
        <v>7</v>
      </c>
      <c r="C4591" s="5" t="s">
        <v>63</v>
      </c>
      <c r="D4591" s="5">
        <v>11</v>
      </c>
      <c r="E4591" s="5">
        <v>0</v>
      </c>
      <c r="F4591" s="8">
        <f t="shared" si="426"/>
        <v>0</v>
      </c>
      <c r="G4591" s="5" t="str">
        <f>IF(COUNTIFS(Q3_SQL_Error_Concentration!$A:$A,A4591,Q3_SQL_Error_Concentration!$E:$E,B4591,Q3_SQL_Error_Concentration!$F:$F,C4591)=0,"",SUMIFS(Q3_SQL_Error_Concentration!$I:$I,Q3_SQL_Error_Concentration!$A:$A,A4591,Q3_SQL_Error_Concentration!$E:$E,B4591,Q3_SQL_Error_Concentration!$F:$F,C4591))</f>
        <v/>
      </c>
      <c r="H4591" s="5" t="str">
        <f t="shared" si="427"/>
        <v/>
      </c>
      <c r="I4591" s="5">
        <f>IF(D4591&gt;=Q3_Validation!$C$2,1,0)</f>
        <v>0</v>
      </c>
      <c r="J4591" s="8" t="str">
        <f t="shared" si="428"/>
        <v/>
      </c>
      <c r="K4591" s="5" t="str">
        <f t="shared" si="429"/>
        <v>excluded</v>
      </c>
      <c r="L4591" s="5">
        <f t="shared" si="430"/>
        <v>0</v>
      </c>
      <c r="M4591" s="5">
        <f t="shared" si="431"/>
        <v>0</v>
      </c>
    </row>
    <row r="4592" spans="1:13">
      <c r="A4592" s="5">
        <v>5947</v>
      </c>
      <c r="B4592" s="5">
        <v>7</v>
      </c>
      <c r="C4592" s="5" t="s">
        <v>62</v>
      </c>
      <c r="D4592" s="5">
        <v>8</v>
      </c>
      <c r="E4592" s="5">
        <v>0</v>
      </c>
      <c r="F4592" s="8">
        <f t="shared" si="426"/>
        <v>0</v>
      </c>
      <c r="G4592" s="5" t="str">
        <f>IF(COUNTIFS(Q3_SQL_Error_Concentration!$A:$A,A4592,Q3_SQL_Error_Concentration!$E:$E,B4592,Q3_SQL_Error_Concentration!$F:$F,C4592)=0,"",SUMIFS(Q3_SQL_Error_Concentration!$I:$I,Q3_SQL_Error_Concentration!$A:$A,A4592,Q3_SQL_Error_Concentration!$E:$E,B4592,Q3_SQL_Error_Concentration!$F:$F,C4592))</f>
        <v/>
      </c>
      <c r="H4592" s="5" t="str">
        <f t="shared" si="427"/>
        <v/>
      </c>
      <c r="I4592" s="5">
        <f>IF(D4592&gt;=Q3_Validation!$C$2,1,0)</f>
        <v>0</v>
      </c>
      <c r="J4592" s="8" t="str">
        <f t="shared" si="428"/>
        <v/>
      </c>
      <c r="K4592" s="5" t="str">
        <f t="shared" si="429"/>
        <v>excluded</v>
      </c>
      <c r="L4592" s="5">
        <f t="shared" si="430"/>
        <v>0</v>
      </c>
      <c r="M4592" s="5">
        <f t="shared" si="431"/>
        <v>0</v>
      </c>
    </row>
    <row r="4593" spans="1:13">
      <c r="A4593" s="5">
        <v>5947</v>
      </c>
      <c r="B4593" s="5">
        <v>8</v>
      </c>
      <c r="C4593" s="5" t="s">
        <v>63</v>
      </c>
      <c r="D4593" s="5">
        <v>31</v>
      </c>
      <c r="E4593" s="5">
        <v>0</v>
      </c>
      <c r="F4593" s="8">
        <f t="shared" si="426"/>
        <v>0</v>
      </c>
      <c r="G4593" s="5" t="str">
        <f>IF(COUNTIFS(Q3_SQL_Error_Concentration!$A:$A,A4593,Q3_SQL_Error_Concentration!$E:$E,B4593,Q3_SQL_Error_Concentration!$F:$F,C4593)=0,"",SUMIFS(Q3_SQL_Error_Concentration!$I:$I,Q3_SQL_Error_Concentration!$A:$A,A4593,Q3_SQL_Error_Concentration!$E:$E,B4593,Q3_SQL_Error_Concentration!$F:$F,C4593))</f>
        <v/>
      </c>
      <c r="H4593" s="5" t="str">
        <f t="shared" si="427"/>
        <v/>
      </c>
      <c r="I4593" s="5">
        <f>IF(D4593&gt;=Q3_Validation!$C$2,1,0)</f>
        <v>0</v>
      </c>
      <c r="J4593" s="8" t="str">
        <f t="shared" si="428"/>
        <v/>
      </c>
      <c r="K4593" s="5" t="str">
        <f t="shared" si="429"/>
        <v>excluded</v>
      </c>
      <c r="L4593" s="5">
        <f t="shared" si="430"/>
        <v>0</v>
      </c>
      <c r="M4593" s="5">
        <f t="shared" si="431"/>
        <v>0</v>
      </c>
    </row>
    <row r="4594" spans="1:13">
      <c r="A4594" s="5">
        <v>5947</v>
      </c>
      <c r="B4594" s="5">
        <v>8</v>
      </c>
      <c r="C4594" s="5" t="s">
        <v>62</v>
      </c>
      <c r="D4594" s="5">
        <v>56</v>
      </c>
      <c r="E4594" s="5">
        <v>0</v>
      </c>
      <c r="F4594" s="8">
        <f t="shared" si="426"/>
        <v>0</v>
      </c>
      <c r="G4594" s="5" t="str">
        <f>IF(COUNTIFS(Q3_SQL_Error_Concentration!$A:$A,A4594,Q3_SQL_Error_Concentration!$E:$E,B4594,Q3_SQL_Error_Concentration!$F:$F,C4594)=0,"",SUMIFS(Q3_SQL_Error_Concentration!$I:$I,Q3_SQL_Error_Concentration!$A:$A,A4594,Q3_SQL_Error_Concentration!$E:$E,B4594,Q3_SQL_Error_Concentration!$F:$F,C4594))</f>
        <v/>
      </c>
      <c r="H4594" s="5" t="str">
        <f t="shared" si="427"/>
        <v/>
      </c>
      <c r="I4594" s="5">
        <f>IF(D4594&gt;=Q3_Validation!$C$2,1,0)</f>
        <v>0</v>
      </c>
      <c r="J4594" s="8" t="str">
        <f t="shared" si="428"/>
        <v/>
      </c>
      <c r="K4594" s="5" t="str">
        <f t="shared" si="429"/>
        <v>excluded</v>
      </c>
      <c r="L4594" s="5">
        <f t="shared" si="430"/>
        <v>0</v>
      </c>
      <c r="M4594" s="5">
        <f t="shared" si="431"/>
        <v>0</v>
      </c>
    </row>
    <row r="4595" spans="1:13">
      <c r="A4595" s="5">
        <v>5947</v>
      </c>
      <c r="B4595" s="5">
        <v>9</v>
      </c>
      <c r="C4595" s="5" t="s">
        <v>63</v>
      </c>
      <c r="D4595" s="5">
        <v>41</v>
      </c>
      <c r="E4595" s="5">
        <v>1</v>
      </c>
      <c r="F4595" s="8">
        <f t="shared" si="426"/>
        <v>2.4390243902439024</v>
      </c>
      <c r="G4595" s="5" t="str">
        <f>IF(COUNTIFS(Q3_SQL_Error_Concentration!$A:$A,A4595,Q3_SQL_Error_Concentration!$E:$E,B4595,Q3_SQL_Error_Concentration!$F:$F,C4595)=0,"",SUMIFS(Q3_SQL_Error_Concentration!$I:$I,Q3_SQL_Error_Concentration!$A:$A,A4595,Q3_SQL_Error_Concentration!$E:$E,B4595,Q3_SQL_Error_Concentration!$F:$F,C4595))</f>
        <v/>
      </c>
      <c r="H4595" s="5" t="str">
        <f t="shared" si="427"/>
        <v/>
      </c>
      <c r="I4595" s="5">
        <f>IF(D4595&gt;=Q3_Validation!$C$2,1,0)</f>
        <v>0</v>
      </c>
      <c r="J4595" s="8" t="str">
        <f t="shared" si="428"/>
        <v/>
      </c>
      <c r="K4595" s="5" t="str">
        <f t="shared" si="429"/>
        <v>excluded</v>
      </c>
      <c r="L4595" s="5">
        <f t="shared" si="430"/>
        <v>0</v>
      </c>
      <c r="M4595" s="5">
        <f t="shared" si="431"/>
        <v>0</v>
      </c>
    </row>
    <row r="4596" spans="1:13">
      <c r="A4596" s="5">
        <v>5947</v>
      </c>
      <c r="B4596" s="5">
        <v>9</v>
      </c>
      <c r="C4596" s="5" t="s">
        <v>62</v>
      </c>
      <c r="D4596" s="5">
        <v>50</v>
      </c>
      <c r="E4596" s="5">
        <v>0</v>
      </c>
      <c r="F4596" s="8">
        <f t="shared" si="426"/>
        <v>0</v>
      </c>
      <c r="G4596" s="5" t="str">
        <f>IF(COUNTIFS(Q3_SQL_Error_Concentration!$A:$A,A4596,Q3_SQL_Error_Concentration!$E:$E,B4596,Q3_SQL_Error_Concentration!$F:$F,C4596)=0,"",SUMIFS(Q3_SQL_Error_Concentration!$I:$I,Q3_SQL_Error_Concentration!$A:$A,A4596,Q3_SQL_Error_Concentration!$E:$E,B4596,Q3_SQL_Error_Concentration!$F:$F,C4596))</f>
        <v/>
      </c>
      <c r="H4596" s="5" t="str">
        <f t="shared" si="427"/>
        <v/>
      </c>
      <c r="I4596" s="5">
        <f>IF(D4596&gt;=Q3_Validation!$C$2,1,0)</f>
        <v>0</v>
      </c>
      <c r="J4596" s="8" t="str">
        <f t="shared" si="428"/>
        <v/>
      </c>
      <c r="K4596" s="5" t="str">
        <f t="shared" si="429"/>
        <v>excluded</v>
      </c>
      <c r="L4596" s="5">
        <f t="shared" si="430"/>
        <v>0</v>
      </c>
      <c r="M4596" s="5">
        <f t="shared" si="431"/>
        <v>0</v>
      </c>
    </row>
    <row r="4597" spans="1:13">
      <c r="A4597" s="5">
        <v>5947</v>
      </c>
      <c r="B4597" s="5">
        <v>10</v>
      </c>
      <c r="C4597" s="5" t="s">
        <v>63</v>
      </c>
      <c r="D4597" s="5">
        <v>64</v>
      </c>
      <c r="E4597" s="5">
        <v>0</v>
      </c>
      <c r="F4597" s="8">
        <f t="shared" si="426"/>
        <v>0</v>
      </c>
      <c r="G4597" s="5" t="str">
        <f>IF(COUNTIFS(Q3_SQL_Error_Concentration!$A:$A,A4597,Q3_SQL_Error_Concentration!$E:$E,B4597,Q3_SQL_Error_Concentration!$F:$F,C4597)=0,"",SUMIFS(Q3_SQL_Error_Concentration!$I:$I,Q3_SQL_Error_Concentration!$A:$A,A4597,Q3_SQL_Error_Concentration!$E:$E,B4597,Q3_SQL_Error_Concentration!$F:$F,C4597))</f>
        <v/>
      </c>
      <c r="H4597" s="5" t="str">
        <f t="shared" si="427"/>
        <v/>
      </c>
      <c r="I4597" s="5">
        <f>IF(D4597&gt;=Q3_Validation!$C$2,1,0)</f>
        <v>0</v>
      </c>
      <c r="J4597" s="8" t="str">
        <f t="shared" si="428"/>
        <v/>
      </c>
      <c r="K4597" s="5" t="str">
        <f t="shared" si="429"/>
        <v>excluded</v>
      </c>
      <c r="L4597" s="5">
        <f t="shared" si="430"/>
        <v>0</v>
      </c>
      <c r="M4597" s="5">
        <f t="shared" si="431"/>
        <v>0</v>
      </c>
    </row>
    <row r="4598" spans="1:13">
      <c r="A4598" s="5">
        <v>5947</v>
      </c>
      <c r="B4598" s="5">
        <v>10</v>
      </c>
      <c r="C4598" s="5" t="s">
        <v>62</v>
      </c>
      <c r="D4598" s="5">
        <v>91</v>
      </c>
      <c r="E4598" s="5">
        <v>3</v>
      </c>
      <c r="F4598" s="8">
        <f t="shared" si="426"/>
        <v>3.2967032967032965</v>
      </c>
      <c r="G4598" s="5" t="str">
        <f>IF(COUNTIFS(Q3_SQL_Error_Concentration!$A:$A,A4598,Q3_SQL_Error_Concentration!$E:$E,B4598,Q3_SQL_Error_Concentration!$F:$F,C4598)=0,"",SUMIFS(Q3_SQL_Error_Concentration!$I:$I,Q3_SQL_Error_Concentration!$A:$A,A4598,Q3_SQL_Error_Concentration!$E:$E,B4598,Q3_SQL_Error_Concentration!$F:$F,C4598))</f>
        <v/>
      </c>
      <c r="H4598" s="5" t="str">
        <f t="shared" si="427"/>
        <v/>
      </c>
      <c r="I4598" s="5">
        <f>IF(D4598&gt;=Q3_Validation!$C$2,1,0)</f>
        <v>0</v>
      </c>
      <c r="J4598" s="8" t="str">
        <f t="shared" si="428"/>
        <v/>
      </c>
      <c r="K4598" s="5" t="str">
        <f t="shared" si="429"/>
        <v>excluded</v>
      </c>
      <c r="L4598" s="5">
        <f t="shared" si="430"/>
        <v>0</v>
      </c>
      <c r="M4598" s="5">
        <f t="shared" si="431"/>
        <v>0</v>
      </c>
    </row>
    <row r="4599" spans="1:13">
      <c r="A4599" s="5">
        <v>5947</v>
      </c>
      <c r="B4599" s="5">
        <v>11</v>
      </c>
      <c r="C4599" s="5" t="s">
        <v>63</v>
      </c>
      <c r="D4599" s="5">
        <v>97</v>
      </c>
      <c r="E4599" s="5">
        <v>0</v>
      </c>
      <c r="F4599" s="8">
        <f t="shared" si="426"/>
        <v>0</v>
      </c>
      <c r="G4599" s="5" t="str">
        <f>IF(COUNTIFS(Q3_SQL_Error_Concentration!$A:$A,A4599,Q3_SQL_Error_Concentration!$E:$E,B4599,Q3_SQL_Error_Concentration!$F:$F,C4599)=0,"",SUMIFS(Q3_SQL_Error_Concentration!$I:$I,Q3_SQL_Error_Concentration!$A:$A,A4599,Q3_SQL_Error_Concentration!$E:$E,B4599,Q3_SQL_Error_Concentration!$F:$F,C4599))</f>
        <v/>
      </c>
      <c r="H4599" s="5" t="str">
        <f t="shared" si="427"/>
        <v/>
      </c>
      <c r="I4599" s="5">
        <f>IF(D4599&gt;=Q3_Validation!$C$2,1,0)</f>
        <v>0</v>
      </c>
      <c r="J4599" s="8" t="str">
        <f t="shared" si="428"/>
        <v/>
      </c>
      <c r="K4599" s="5" t="str">
        <f t="shared" si="429"/>
        <v>excluded</v>
      </c>
      <c r="L4599" s="5">
        <f t="shared" si="430"/>
        <v>0</v>
      </c>
      <c r="M4599" s="5">
        <f t="shared" si="431"/>
        <v>0</v>
      </c>
    </row>
    <row r="4600" spans="1:13">
      <c r="A4600" s="5">
        <v>5947</v>
      </c>
      <c r="B4600" s="5">
        <v>11</v>
      </c>
      <c r="C4600" s="5" t="s">
        <v>62</v>
      </c>
      <c r="D4600" s="5">
        <v>141</v>
      </c>
      <c r="E4600" s="5">
        <v>1</v>
      </c>
      <c r="F4600" s="8">
        <f t="shared" si="426"/>
        <v>0.70921985815602839</v>
      </c>
      <c r="G4600" s="5" t="str">
        <f>IF(COUNTIFS(Q3_SQL_Error_Concentration!$A:$A,A4600,Q3_SQL_Error_Concentration!$E:$E,B4600,Q3_SQL_Error_Concentration!$F:$F,C4600)=0,"",SUMIFS(Q3_SQL_Error_Concentration!$I:$I,Q3_SQL_Error_Concentration!$A:$A,A4600,Q3_SQL_Error_Concentration!$E:$E,B4600,Q3_SQL_Error_Concentration!$F:$F,C4600))</f>
        <v/>
      </c>
      <c r="H4600" s="5" t="str">
        <f t="shared" si="427"/>
        <v/>
      </c>
      <c r="I4600" s="5">
        <f>IF(D4600&gt;=Q3_Validation!$C$2,1,0)</f>
        <v>0</v>
      </c>
      <c r="J4600" s="8" t="str">
        <f t="shared" si="428"/>
        <v/>
      </c>
      <c r="K4600" s="5" t="str">
        <f t="shared" si="429"/>
        <v>excluded</v>
      </c>
      <c r="L4600" s="5">
        <f t="shared" si="430"/>
        <v>0</v>
      </c>
      <c r="M4600" s="5">
        <f t="shared" si="431"/>
        <v>0</v>
      </c>
    </row>
    <row r="4601" spans="1:13">
      <c r="A4601" s="5">
        <v>5947</v>
      </c>
      <c r="B4601" s="5">
        <v>12</v>
      </c>
      <c r="C4601" s="5" t="s">
        <v>63</v>
      </c>
      <c r="D4601" s="5">
        <v>35</v>
      </c>
      <c r="E4601" s="5">
        <v>0</v>
      </c>
      <c r="F4601" s="8">
        <f t="shared" si="426"/>
        <v>0</v>
      </c>
      <c r="G4601" s="5" t="str">
        <f>IF(COUNTIFS(Q3_SQL_Error_Concentration!$A:$A,A4601,Q3_SQL_Error_Concentration!$E:$E,B4601,Q3_SQL_Error_Concentration!$F:$F,C4601)=0,"",SUMIFS(Q3_SQL_Error_Concentration!$I:$I,Q3_SQL_Error_Concentration!$A:$A,A4601,Q3_SQL_Error_Concentration!$E:$E,B4601,Q3_SQL_Error_Concentration!$F:$F,C4601))</f>
        <v/>
      </c>
      <c r="H4601" s="5" t="str">
        <f t="shared" si="427"/>
        <v/>
      </c>
      <c r="I4601" s="5">
        <f>IF(D4601&gt;=Q3_Validation!$C$2,1,0)</f>
        <v>0</v>
      </c>
      <c r="J4601" s="8" t="str">
        <f t="shared" si="428"/>
        <v/>
      </c>
      <c r="K4601" s="5" t="str">
        <f t="shared" si="429"/>
        <v>excluded</v>
      </c>
      <c r="L4601" s="5">
        <f t="shared" si="430"/>
        <v>0</v>
      </c>
      <c r="M4601" s="5">
        <f t="shared" si="431"/>
        <v>0</v>
      </c>
    </row>
    <row r="4602" spans="1:13">
      <c r="A4602" s="5">
        <v>5947</v>
      </c>
      <c r="B4602" s="5">
        <v>12</v>
      </c>
      <c r="C4602" s="5" t="s">
        <v>62</v>
      </c>
      <c r="D4602" s="5">
        <v>69</v>
      </c>
      <c r="E4602" s="5">
        <v>1</v>
      </c>
      <c r="F4602" s="8">
        <f t="shared" si="426"/>
        <v>1.4492753623188406</v>
      </c>
      <c r="G4602" s="5" t="str">
        <f>IF(COUNTIFS(Q3_SQL_Error_Concentration!$A:$A,A4602,Q3_SQL_Error_Concentration!$E:$E,B4602,Q3_SQL_Error_Concentration!$F:$F,C4602)=0,"",SUMIFS(Q3_SQL_Error_Concentration!$I:$I,Q3_SQL_Error_Concentration!$A:$A,A4602,Q3_SQL_Error_Concentration!$E:$E,B4602,Q3_SQL_Error_Concentration!$F:$F,C4602))</f>
        <v/>
      </c>
      <c r="H4602" s="5" t="str">
        <f t="shared" si="427"/>
        <v/>
      </c>
      <c r="I4602" s="5">
        <f>IF(D4602&gt;=Q3_Validation!$C$2,1,0)</f>
        <v>0</v>
      </c>
      <c r="J4602" s="8" t="str">
        <f t="shared" si="428"/>
        <v/>
      </c>
      <c r="K4602" s="5" t="str">
        <f t="shared" si="429"/>
        <v>excluded</v>
      </c>
      <c r="L4602" s="5">
        <f t="shared" si="430"/>
        <v>0</v>
      </c>
      <c r="M4602" s="5">
        <f t="shared" si="431"/>
        <v>0</v>
      </c>
    </row>
    <row r="4603" spans="1:13">
      <c r="A4603" s="5">
        <v>5947</v>
      </c>
      <c r="B4603" s="5">
        <v>13</v>
      </c>
      <c r="C4603" s="5" t="s">
        <v>63</v>
      </c>
      <c r="D4603" s="5">
        <v>69</v>
      </c>
      <c r="E4603" s="5">
        <v>2</v>
      </c>
      <c r="F4603" s="8">
        <f t="shared" si="426"/>
        <v>2.8985507246376812</v>
      </c>
      <c r="G4603" s="5" t="str">
        <f>IF(COUNTIFS(Q3_SQL_Error_Concentration!$A:$A,A4603,Q3_SQL_Error_Concentration!$E:$E,B4603,Q3_SQL_Error_Concentration!$F:$F,C4603)=0,"",SUMIFS(Q3_SQL_Error_Concentration!$I:$I,Q3_SQL_Error_Concentration!$A:$A,A4603,Q3_SQL_Error_Concentration!$E:$E,B4603,Q3_SQL_Error_Concentration!$F:$F,C4603))</f>
        <v/>
      </c>
      <c r="H4603" s="5" t="str">
        <f t="shared" si="427"/>
        <v/>
      </c>
      <c r="I4603" s="5">
        <f>IF(D4603&gt;=Q3_Validation!$C$2,1,0)</f>
        <v>0</v>
      </c>
      <c r="J4603" s="8" t="str">
        <f t="shared" si="428"/>
        <v/>
      </c>
      <c r="K4603" s="5" t="str">
        <f t="shared" si="429"/>
        <v>excluded</v>
      </c>
      <c r="L4603" s="5">
        <f t="shared" si="430"/>
        <v>0</v>
      </c>
      <c r="M4603" s="5">
        <f t="shared" si="431"/>
        <v>0</v>
      </c>
    </row>
    <row r="4604" spans="1:13">
      <c r="A4604" s="5">
        <v>5947</v>
      </c>
      <c r="B4604" s="5">
        <v>13</v>
      </c>
      <c r="C4604" s="5" t="s">
        <v>62</v>
      </c>
      <c r="D4604" s="5">
        <v>88</v>
      </c>
      <c r="E4604" s="5">
        <v>1</v>
      </c>
      <c r="F4604" s="8">
        <f t="shared" si="426"/>
        <v>1.1363636363636365</v>
      </c>
      <c r="G4604" s="5" t="str">
        <f>IF(COUNTIFS(Q3_SQL_Error_Concentration!$A:$A,A4604,Q3_SQL_Error_Concentration!$E:$E,B4604,Q3_SQL_Error_Concentration!$F:$F,C4604)=0,"",SUMIFS(Q3_SQL_Error_Concentration!$I:$I,Q3_SQL_Error_Concentration!$A:$A,A4604,Q3_SQL_Error_Concentration!$E:$E,B4604,Q3_SQL_Error_Concentration!$F:$F,C4604))</f>
        <v/>
      </c>
      <c r="H4604" s="5" t="str">
        <f t="shared" si="427"/>
        <v/>
      </c>
      <c r="I4604" s="5">
        <f>IF(D4604&gt;=Q3_Validation!$C$2,1,0)</f>
        <v>0</v>
      </c>
      <c r="J4604" s="8" t="str">
        <f t="shared" si="428"/>
        <v/>
      </c>
      <c r="K4604" s="5" t="str">
        <f t="shared" si="429"/>
        <v>excluded</v>
      </c>
      <c r="L4604" s="5">
        <f t="shared" si="430"/>
        <v>0</v>
      </c>
      <c r="M4604" s="5">
        <f t="shared" si="431"/>
        <v>0</v>
      </c>
    </row>
    <row r="4605" spans="1:13">
      <c r="A4605" s="5">
        <v>5947</v>
      </c>
      <c r="B4605" s="5">
        <v>14</v>
      </c>
      <c r="C4605" s="5" t="s">
        <v>63</v>
      </c>
      <c r="D4605" s="5">
        <v>105</v>
      </c>
      <c r="E4605" s="5">
        <v>1</v>
      </c>
      <c r="F4605" s="8">
        <f t="shared" si="426"/>
        <v>0.95238095238095233</v>
      </c>
      <c r="G4605" s="5" t="str">
        <f>IF(COUNTIFS(Q3_SQL_Error_Concentration!$A:$A,A4605,Q3_SQL_Error_Concentration!$E:$E,B4605,Q3_SQL_Error_Concentration!$F:$F,C4605)=0,"",SUMIFS(Q3_SQL_Error_Concentration!$I:$I,Q3_SQL_Error_Concentration!$A:$A,A4605,Q3_SQL_Error_Concentration!$E:$E,B4605,Q3_SQL_Error_Concentration!$F:$F,C4605))</f>
        <v/>
      </c>
      <c r="H4605" s="5" t="str">
        <f t="shared" si="427"/>
        <v/>
      </c>
      <c r="I4605" s="5">
        <f>IF(D4605&gt;=Q3_Validation!$C$2,1,0)</f>
        <v>0</v>
      </c>
      <c r="J4605" s="8" t="str">
        <f t="shared" si="428"/>
        <v/>
      </c>
      <c r="K4605" s="5" t="str">
        <f t="shared" si="429"/>
        <v>excluded</v>
      </c>
      <c r="L4605" s="5">
        <f t="shared" si="430"/>
        <v>0</v>
      </c>
      <c r="M4605" s="5">
        <f t="shared" si="431"/>
        <v>0</v>
      </c>
    </row>
    <row r="4606" spans="1:13">
      <c r="A4606" s="5">
        <v>5947</v>
      </c>
      <c r="B4606" s="5">
        <v>14</v>
      </c>
      <c r="C4606" s="5" t="s">
        <v>62</v>
      </c>
      <c r="D4606" s="5">
        <v>140</v>
      </c>
      <c r="E4606" s="5">
        <v>0</v>
      </c>
      <c r="F4606" s="8">
        <f t="shared" si="426"/>
        <v>0</v>
      </c>
      <c r="G4606" s="5" t="str">
        <f>IF(COUNTIFS(Q3_SQL_Error_Concentration!$A:$A,A4606,Q3_SQL_Error_Concentration!$E:$E,B4606,Q3_SQL_Error_Concentration!$F:$F,C4606)=0,"",SUMIFS(Q3_SQL_Error_Concentration!$I:$I,Q3_SQL_Error_Concentration!$A:$A,A4606,Q3_SQL_Error_Concentration!$E:$E,B4606,Q3_SQL_Error_Concentration!$F:$F,C4606))</f>
        <v/>
      </c>
      <c r="H4606" s="5" t="str">
        <f t="shared" si="427"/>
        <v/>
      </c>
      <c r="I4606" s="5">
        <f>IF(D4606&gt;=Q3_Validation!$C$2,1,0)</f>
        <v>0</v>
      </c>
      <c r="J4606" s="8" t="str">
        <f t="shared" si="428"/>
        <v/>
      </c>
      <c r="K4606" s="5" t="str">
        <f t="shared" si="429"/>
        <v>excluded</v>
      </c>
      <c r="L4606" s="5">
        <f t="shared" si="430"/>
        <v>0</v>
      </c>
      <c r="M4606" s="5">
        <f t="shared" si="431"/>
        <v>0</v>
      </c>
    </row>
    <row r="4607" spans="1:13">
      <c r="A4607" s="5">
        <v>5947</v>
      </c>
      <c r="B4607" s="5">
        <v>15</v>
      </c>
      <c r="C4607" s="5" t="s">
        <v>63</v>
      </c>
      <c r="D4607" s="5">
        <v>113</v>
      </c>
      <c r="E4607" s="5">
        <v>0</v>
      </c>
      <c r="F4607" s="8">
        <f t="shared" si="426"/>
        <v>0</v>
      </c>
      <c r="G4607" s="5" t="str">
        <f>IF(COUNTIFS(Q3_SQL_Error_Concentration!$A:$A,A4607,Q3_SQL_Error_Concentration!$E:$E,B4607,Q3_SQL_Error_Concentration!$F:$F,C4607)=0,"",SUMIFS(Q3_SQL_Error_Concentration!$I:$I,Q3_SQL_Error_Concentration!$A:$A,A4607,Q3_SQL_Error_Concentration!$E:$E,B4607,Q3_SQL_Error_Concentration!$F:$F,C4607))</f>
        <v/>
      </c>
      <c r="H4607" s="5" t="str">
        <f t="shared" si="427"/>
        <v/>
      </c>
      <c r="I4607" s="5">
        <f>IF(D4607&gt;=Q3_Validation!$C$2,1,0)</f>
        <v>0</v>
      </c>
      <c r="J4607" s="8" t="str">
        <f t="shared" si="428"/>
        <v/>
      </c>
      <c r="K4607" s="5" t="str">
        <f t="shared" si="429"/>
        <v>excluded</v>
      </c>
      <c r="L4607" s="5">
        <f t="shared" si="430"/>
        <v>0</v>
      </c>
      <c r="M4607" s="5">
        <f t="shared" si="431"/>
        <v>0</v>
      </c>
    </row>
    <row r="4608" spans="1:13">
      <c r="A4608" s="5">
        <v>5947</v>
      </c>
      <c r="B4608" s="5">
        <v>15</v>
      </c>
      <c r="C4608" s="5" t="s">
        <v>62</v>
      </c>
      <c r="D4608" s="5">
        <v>145</v>
      </c>
      <c r="E4608" s="5">
        <v>0</v>
      </c>
      <c r="F4608" s="8">
        <f t="shared" si="426"/>
        <v>0</v>
      </c>
      <c r="G4608" s="5" t="str">
        <f>IF(COUNTIFS(Q3_SQL_Error_Concentration!$A:$A,A4608,Q3_SQL_Error_Concentration!$E:$E,B4608,Q3_SQL_Error_Concentration!$F:$F,C4608)=0,"",SUMIFS(Q3_SQL_Error_Concentration!$I:$I,Q3_SQL_Error_Concentration!$A:$A,A4608,Q3_SQL_Error_Concentration!$E:$E,B4608,Q3_SQL_Error_Concentration!$F:$F,C4608))</f>
        <v/>
      </c>
      <c r="H4608" s="5" t="str">
        <f t="shared" si="427"/>
        <v/>
      </c>
      <c r="I4608" s="5">
        <f>IF(D4608&gt;=Q3_Validation!$C$2,1,0)</f>
        <v>0</v>
      </c>
      <c r="J4608" s="8" t="str">
        <f t="shared" si="428"/>
        <v/>
      </c>
      <c r="K4608" s="5" t="str">
        <f t="shared" si="429"/>
        <v>excluded</v>
      </c>
      <c r="L4608" s="5">
        <f t="shared" si="430"/>
        <v>0</v>
      </c>
      <c r="M4608" s="5">
        <f t="shared" si="431"/>
        <v>0</v>
      </c>
    </row>
    <row r="4609" spans="1:13">
      <c r="A4609" s="5">
        <v>5947</v>
      </c>
      <c r="B4609" s="5">
        <v>16</v>
      </c>
      <c r="C4609" s="5" t="s">
        <v>63</v>
      </c>
      <c r="D4609" s="5">
        <v>138</v>
      </c>
      <c r="E4609" s="5">
        <v>1</v>
      </c>
      <c r="F4609" s="8">
        <f t="shared" si="426"/>
        <v>0.72463768115942029</v>
      </c>
      <c r="G4609" s="5" t="str">
        <f>IF(COUNTIFS(Q3_SQL_Error_Concentration!$A:$A,A4609,Q3_SQL_Error_Concentration!$E:$E,B4609,Q3_SQL_Error_Concentration!$F:$F,C4609)=0,"",SUMIFS(Q3_SQL_Error_Concentration!$I:$I,Q3_SQL_Error_Concentration!$A:$A,A4609,Q3_SQL_Error_Concentration!$E:$E,B4609,Q3_SQL_Error_Concentration!$F:$F,C4609))</f>
        <v/>
      </c>
      <c r="H4609" s="5" t="str">
        <f t="shared" si="427"/>
        <v/>
      </c>
      <c r="I4609" s="5">
        <f>IF(D4609&gt;=Q3_Validation!$C$2,1,0)</f>
        <v>0</v>
      </c>
      <c r="J4609" s="8" t="str">
        <f t="shared" si="428"/>
        <v/>
      </c>
      <c r="K4609" s="5" t="str">
        <f t="shared" si="429"/>
        <v>excluded</v>
      </c>
      <c r="L4609" s="5">
        <f t="shared" si="430"/>
        <v>0</v>
      </c>
      <c r="M4609" s="5">
        <f t="shared" si="431"/>
        <v>0</v>
      </c>
    </row>
    <row r="4610" spans="1:13">
      <c r="A4610" s="5">
        <v>5947</v>
      </c>
      <c r="B4610" s="5">
        <v>16</v>
      </c>
      <c r="C4610" s="5" t="s">
        <v>62</v>
      </c>
      <c r="D4610" s="5">
        <v>152</v>
      </c>
      <c r="E4610" s="5">
        <v>1</v>
      </c>
      <c r="F4610" s="8">
        <f t="shared" ref="F4610:F4673" si="432">100*E4610/D4610</f>
        <v>0.65789473684210531</v>
      </c>
      <c r="G4610" s="5" t="str">
        <f>IF(COUNTIFS(Q3_SQL_Error_Concentration!$A:$A,A4610,Q3_SQL_Error_Concentration!$E:$E,B4610,Q3_SQL_Error_Concentration!$F:$F,C4610)=0,"",SUMIFS(Q3_SQL_Error_Concentration!$I:$I,Q3_SQL_Error_Concentration!$A:$A,A4610,Q3_SQL_Error_Concentration!$E:$E,B4610,Q3_SQL_Error_Concentration!$F:$F,C4610))</f>
        <v/>
      </c>
      <c r="H4610" s="5" t="str">
        <f t="shared" ref="H4610:H4673" si="433">IF(G4610="","",IF(ABS(F4610-G4610)&lt;=0.0002,"PASS","FAIL"))</f>
        <v/>
      </c>
      <c r="I4610" s="5">
        <f>IF(D4610&gt;=Q3_Validation!$C$2,1,0)</f>
        <v>0</v>
      </c>
      <c r="J4610" s="8" t="str">
        <f t="shared" ref="J4610:J4673" si="434">IF(I4610=1,F4610,"")</f>
        <v/>
      </c>
      <c r="K4610" s="5" t="str">
        <f t="shared" ref="K4610:K4673" si="435">IF(D4610&lt;601,"excluded",IF(J4610&gt;3.628192,"outlier",IF(J4610&gt;=2.11093,"high-error","normal")))</f>
        <v>excluded</v>
      </c>
      <c r="L4610" s="5">
        <f t="shared" ref="L4610:L4673" si="436">COUNTIFS(A:A,A4610,K:K,"high-error")+COUNTIFS(A:A,A4610,K:K,"outlier")</f>
        <v>0</v>
      </c>
      <c r="M4610" s="5">
        <f t="shared" ref="M4610:M4673" si="437">IF(AND(L4610&gt;=2,OR(K4610="high-error",K4610="outlier")),1,0)</f>
        <v>0</v>
      </c>
    </row>
    <row r="4611" spans="1:13">
      <c r="A4611" s="5">
        <v>5947</v>
      </c>
      <c r="B4611" s="5">
        <v>17</v>
      </c>
      <c r="C4611" s="5" t="s">
        <v>63</v>
      </c>
      <c r="D4611" s="5">
        <v>57</v>
      </c>
      <c r="E4611" s="5">
        <v>1</v>
      </c>
      <c r="F4611" s="8">
        <f t="shared" si="432"/>
        <v>1.7543859649122806</v>
      </c>
      <c r="G4611" s="5" t="str">
        <f>IF(COUNTIFS(Q3_SQL_Error_Concentration!$A:$A,A4611,Q3_SQL_Error_Concentration!$E:$E,B4611,Q3_SQL_Error_Concentration!$F:$F,C4611)=0,"",SUMIFS(Q3_SQL_Error_Concentration!$I:$I,Q3_SQL_Error_Concentration!$A:$A,A4611,Q3_SQL_Error_Concentration!$E:$E,B4611,Q3_SQL_Error_Concentration!$F:$F,C4611))</f>
        <v/>
      </c>
      <c r="H4611" s="5" t="str">
        <f t="shared" si="433"/>
        <v/>
      </c>
      <c r="I4611" s="5">
        <f>IF(D4611&gt;=Q3_Validation!$C$2,1,0)</f>
        <v>0</v>
      </c>
      <c r="J4611" s="8" t="str">
        <f t="shared" si="434"/>
        <v/>
      </c>
      <c r="K4611" s="5" t="str">
        <f t="shared" si="435"/>
        <v>excluded</v>
      </c>
      <c r="L4611" s="5">
        <f t="shared" si="436"/>
        <v>0</v>
      </c>
      <c r="M4611" s="5">
        <f t="shared" si="437"/>
        <v>0</v>
      </c>
    </row>
    <row r="4612" spans="1:13">
      <c r="A4612" s="5">
        <v>5947</v>
      </c>
      <c r="B4612" s="5">
        <v>17</v>
      </c>
      <c r="C4612" s="5" t="s">
        <v>62</v>
      </c>
      <c r="D4612" s="5">
        <v>43</v>
      </c>
      <c r="E4612" s="5">
        <v>0</v>
      </c>
      <c r="F4612" s="8">
        <f t="shared" si="432"/>
        <v>0</v>
      </c>
      <c r="G4612" s="5" t="str">
        <f>IF(COUNTIFS(Q3_SQL_Error_Concentration!$A:$A,A4612,Q3_SQL_Error_Concentration!$E:$E,B4612,Q3_SQL_Error_Concentration!$F:$F,C4612)=0,"",SUMIFS(Q3_SQL_Error_Concentration!$I:$I,Q3_SQL_Error_Concentration!$A:$A,A4612,Q3_SQL_Error_Concentration!$E:$E,B4612,Q3_SQL_Error_Concentration!$F:$F,C4612))</f>
        <v/>
      </c>
      <c r="H4612" s="5" t="str">
        <f t="shared" si="433"/>
        <v/>
      </c>
      <c r="I4612" s="5">
        <f>IF(D4612&gt;=Q3_Validation!$C$2,1,0)</f>
        <v>0</v>
      </c>
      <c r="J4612" s="8" t="str">
        <f t="shared" si="434"/>
        <v/>
      </c>
      <c r="K4612" s="5" t="str">
        <f t="shared" si="435"/>
        <v>excluded</v>
      </c>
      <c r="L4612" s="5">
        <f t="shared" si="436"/>
        <v>0</v>
      </c>
      <c r="M4612" s="5">
        <f t="shared" si="437"/>
        <v>0</v>
      </c>
    </row>
    <row r="4613" spans="1:13">
      <c r="A4613" s="5">
        <v>5947</v>
      </c>
      <c r="B4613" s="5">
        <v>18</v>
      </c>
      <c r="C4613" s="5" t="s">
        <v>63</v>
      </c>
      <c r="D4613" s="5">
        <v>27</v>
      </c>
      <c r="E4613" s="5">
        <v>0</v>
      </c>
      <c r="F4613" s="8">
        <f t="shared" si="432"/>
        <v>0</v>
      </c>
      <c r="G4613" s="5" t="str">
        <f>IF(COUNTIFS(Q3_SQL_Error_Concentration!$A:$A,A4613,Q3_SQL_Error_Concentration!$E:$E,B4613,Q3_SQL_Error_Concentration!$F:$F,C4613)=0,"",SUMIFS(Q3_SQL_Error_Concentration!$I:$I,Q3_SQL_Error_Concentration!$A:$A,A4613,Q3_SQL_Error_Concentration!$E:$E,B4613,Q3_SQL_Error_Concentration!$F:$F,C4613))</f>
        <v/>
      </c>
      <c r="H4613" s="5" t="str">
        <f t="shared" si="433"/>
        <v/>
      </c>
      <c r="I4613" s="5">
        <f>IF(D4613&gt;=Q3_Validation!$C$2,1,0)</f>
        <v>0</v>
      </c>
      <c r="J4613" s="8" t="str">
        <f t="shared" si="434"/>
        <v/>
      </c>
      <c r="K4613" s="5" t="str">
        <f t="shared" si="435"/>
        <v>excluded</v>
      </c>
      <c r="L4613" s="5">
        <f t="shared" si="436"/>
        <v>0</v>
      </c>
      <c r="M4613" s="5">
        <f t="shared" si="437"/>
        <v>0</v>
      </c>
    </row>
    <row r="4614" spans="1:13">
      <c r="A4614" s="5">
        <v>5947</v>
      </c>
      <c r="B4614" s="5">
        <v>18</v>
      </c>
      <c r="C4614" s="5" t="s">
        <v>62</v>
      </c>
      <c r="D4614" s="5">
        <v>27</v>
      </c>
      <c r="E4614" s="5">
        <v>0</v>
      </c>
      <c r="F4614" s="8">
        <f t="shared" si="432"/>
        <v>0</v>
      </c>
      <c r="G4614" s="5" t="str">
        <f>IF(COUNTIFS(Q3_SQL_Error_Concentration!$A:$A,A4614,Q3_SQL_Error_Concentration!$E:$E,B4614,Q3_SQL_Error_Concentration!$F:$F,C4614)=0,"",SUMIFS(Q3_SQL_Error_Concentration!$I:$I,Q3_SQL_Error_Concentration!$A:$A,A4614,Q3_SQL_Error_Concentration!$E:$E,B4614,Q3_SQL_Error_Concentration!$F:$F,C4614))</f>
        <v/>
      </c>
      <c r="H4614" s="5" t="str">
        <f t="shared" si="433"/>
        <v/>
      </c>
      <c r="I4614" s="5">
        <f>IF(D4614&gt;=Q3_Validation!$C$2,1,0)</f>
        <v>0</v>
      </c>
      <c r="J4614" s="8" t="str">
        <f t="shared" si="434"/>
        <v/>
      </c>
      <c r="K4614" s="5" t="str">
        <f t="shared" si="435"/>
        <v>excluded</v>
      </c>
      <c r="L4614" s="5">
        <f t="shared" si="436"/>
        <v>0</v>
      </c>
      <c r="M4614" s="5">
        <f t="shared" si="437"/>
        <v>0</v>
      </c>
    </row>
    <row r="4615" spans="1:13">
      <c r="A4615" s="5">
        <v>5947</v>
      </c>
      <c r="B4615" s="5">
        <v>19</v>
      </c>
      <c r="C4615" s="5" t="s">
        <v>63</v>
      </c>
      <c r="D4615" s="5">
        <v>18</v>
      </c>
      <c r="E4615" s="5">
        <v>0</v>
      </c>
      <c r="F4615" s="8">
        <f t="shared" si="432"/>
        <v>0</v>
      </c>
      <c r="G4615" s="5" t="str">
        <f>IF(COUNTIFS(Q3_SQL_Error_Concentration!$A:$A,A4615,Q3_SQL_Error_Concentration!$E:$E,B4615,Q3_SQL_Error_Concentration!$F:$F,C4615)=0,"",SUMIFS(Q3_SQL_Error_Concentration!$I:$I,Q3_SQL_Error_Concentration!$A:$A,A4615,Q3_SQL_Error_Concentration!$E:$E,B4615,Q3_SQL_Error_Concentration!$F:$F,C4615))</f>
        <v/>
      </c>
      <c r="H4615" s="5" t="str">
        <f t="shared" si="433"/>
        <v/>
      </c>
      <c r="I4615" s="5">
        <f>IF(D4615&gt;=Q3_Validation!$C$2,1,0)</f>
        <v>0</v>
      </c>
      <c r="J4615" s="8" t="str">
        <f t="shared" si="434"/>
        <v/>
      </c>
      <c r="K4615" s="5" t="str">
        <f t="shared" si="435"/>
        <v>excluded</v>
      </c>
      <c r="L4615" s="5">
        <f t="shared" si="436"/>
        <v>0</v>
      </c>
      <c r="M4615" s="5">
        <f t="shared" si="437"/>
        <v>0</v>
      </c>
    </row>
    <row r="4616" spans="1:13">
      <c r="A4616" s="5">
        <v>5947</v>
      </c>
      <c r="B4616" s="5">
        <v>19</v>
      </c>
      <c r="C4616" s="5" t="s">
        <v>62</v>
      </c>
      <c r="D4616" s="5">
        <v>22</v>
      </c>
      <c r="E4616" s="5">
        <v>0</v>
      </c>
      <c r="F4616" s="8">
        <f t="shared" si="432"/>
        <v>0</v>
      </c>
      <c r="G4616" s="5" t="str">
        <f>IF(COUNTIFS(Q3_SQL_Error_Concentration!$A:$A,A4616,Q3_SQL_Error_Concentration!$E:$E,B4616,Q3_SQL_Error_Concentration!$F:$F,C4616)=0,"",SUMIFS(Q3_SQL_Error_Concentration!$I:$I,Q3_SQL_Error_Concentration!$A:$A,A4616,Q3_SQL_Error_Concentration!$E:$E,B4616,Q3_SQL_Error_Concentration!$F:$F,C4616))</f>
        <v/>
      </c>
      <c r="H4616" s="5" t="str">
        <f t="shared" si="433"/>
        <v/>
      </c>
      <c r="I4616" s="5">
        <f>IF(D4616&gt;=Q3_Validation!$C$2,1,0)</f>
        <v>0</v>
      </c>
      <c r="J4616" s="8" t="str">
        <f t="shared" si="434"/>
        <v/>
      </c>
      <c r="K4616" s="5" t="str">
        <f t="shared" si="435"/>
        <v>excluded</v>
      </c>
      <c r="L4616" s="5">
        <f t="shared" si="436"/>
        <v>0</v>
      </c>
      <c r="M4616" s="5">
        <f t="shared" si="437"/>
        <v>0</v>
      </c>
    </row>
    <row r="4617" spans="1:13">
      <c r="A4617" s="5">
        <v>5947</v>
      </c>
      <c r="B4617" s="5">
        <v>20</v>
      </c>
      <c r="C4617" s="5" t="s">
        <v>63</v>
      </c>
      <c r="D4617" s="5">
        <v>37</v>
      </c>
      <c r="E4617" s="5">
        <v>0</v>
      </c>
      <c r="F4617" s="8">
        <f t="shared" si="432"/>
        <v>0</v>
      </c>
      <c r="G4617" s="5" t="str">
        <f>IF(COUNTIFS(Q3_SQL_Error_Concentration!$A:$A,A4617,Q3_SQL_Error_Concentration!$E:$E,B4617,Q3_SQL_Error_Concentration!$F:$F,C4617)=0,"",SUMIFS(Q3_SQL_Error_Concentration!$I:$I,Q3_SQL_Error_Concentration!$A:$A,A4617,Q3_SQL_Error_Concentration!$E:$E,B4617,Q3_SQL_Error_Concentration!$F:$F,C4617))</f>
        <v/>
      </c>
      <c r="H4617" s="5" t="str">
        <f t="shared" si="433"/>
        <v/>
      </c>
      <c r="I4617" s="5">
        <f>IF(D4617&gt;=Q3_Validation!$C$2,1,0)</f>
        <v>0</v>
      </c>
      <c r="J4617" s="8" t="str">
        <f t="shared" si="434"/>
        <v/>
      </c>
      <c r="K4617" s="5" t="str">
        <f t="shared" si="435"/>
        <v>excluded</v>
      </c>
      <c r="L4617" s="5">
        <f t="shared" si="436"/>
        <v>0</v>
      </c>
      <c r="M4617" s="5">
        <f t="shared" si="437"/>
        <v>0</v>
      </c>
    </row>
    <row r="4618" spans="1:13">
      <c r="A4618" s="5">
        <v>5947</v>
      </c>
      <c r="B4618" s="5">
        <v>20</v>
      </c>
      <c r="C4618" s="5" t="s">
        <v>62</v>
      </c>
      <c r="D4618" s="5">
        <v>59</v>
      </c>
      <c r="E4618" s="5">
        <v>0</v>
      </c>
      <c r="F4618" s="8">
        <f t="shared" si="432"/>
        <v>0</v>
      </c>
      <c r="G4618" s="5" t="str">
        <f>IF(COUNTIFS(Q3_SQL_Error_Concentration!$A:$A,A4618,Q3_SQL_Error_Concentration!$E:$E,B4618,Q3_SQL_Error_Concentration!$F:$F,C4618)=0,"",SUMIFS(Q3_SQL_Error_Concentration!$I:$I,Q3_SQL_Error_Concentration!$A:$A,A4618,Q3_SQL_Error_Concentration!$E:$E,B4618,Q3_SQL_Error_Concentration!$F:$F,C4618))</f>
        <v/>
      </c>
      <c r="H4618" s="5" t="str">
        <f t="shared" si="433"/>
        <v/>
      </c>
      <c r="I4618" s="5">
        <f>IF(D4618&gt;=Q3_Validation!$C$2,1,0)</f>
        <v>0</v>
      </c>
      <c r="J4618" s="8" t="str">
        <f t="shared" si="434"/>
        <v/>
      </c>
      <c r="K4618" s="5" t="str">
        <f t="shared" si="435"/>
        <v>excluded</v>
      </c>
      <c r="L4618" s="5">
        <f t="shared" si="436"/>
        <v>0</v>
      </c>
      <c r="M4618" s="5">
        <f t="shared" si="437"/>
        <v>0</v>
      </c>
    </row>
    <row r="4619" spans="1:13">
      <c r="A4619" s="5">
        <v>5947</v>
      </c>
      <c r="B4619" s="5">
        <v>21</v>
      </c>
      <c r="C4619" s="5" t="s">
        <v>63</v>
      </c>
      <c r="D4619" s="5">
        <v>24</v>
      </c>
      <c r="E4619" s="5">
        <v>0</v>
      </c>
      <c r="F4619" s="8">
        <f t="shared" si="432"/>
        <v>0</v>
      </c>
      <c r="G4619" s="5" t="str">
        <f>IF(COUNTIFS(Q3_SQL_Error_Concentration!$A:$A,A4619,Q3_SQL_Error_Concentration!$E:$E,B4619,Q3_SQL_Error_Concentration!$F:$F,C4619)=0,"",SUMIFS(Q3_SQL_Error_Concentration!$I:$I,Q3_SQL_Error_Concentration!$A:$A,A4619,Q3_SQL_Error_Concentration!$E:$E,B4619,Q3_SQL_Error_Concentration!$F:$F,C4619))</f>
        <v/>
      </c>
      <c r="H4619" s="5" t="str">
        <f t="shared" si="433"/>
        <v/>
      </c>
      <c r="I4619" s="5">
        <f>IF(D4619&gt;=Q3_Validation!$C$2,1,0)</f>
        <v>0</v>
      </c>
      <c r="J4619" s="8" t="str">
        <f t="shared" si="434"/>
        <v/>
      </c>
      <c r="K4619" s="5" t="str">
        <f t="shared" si="435"/>
        <v>excluded</v>
      </c>
      <c r="L4619" s="5">
        <f t="shared" si="436"/>
        <v>0</v>
      </c>
      <c r="M4619" s="5">
        <f t="shared" si="437"/>
        <v>0</v>
      </c>
    </row>
    <row r="4620" spans="1:13">
      <c r="A4620" s="5">
        <v>5947</v>
      </c>
      <c r="B4620" s="5">
        <v>21</v>
      </c>
      <c r="C4620" s="5" t="s">
        <v>62</v>
      </c>
      <c r="D4620" s="5">
        <v>50</v>
      </c>
      <c r="E4620" s="5">
        <v>0</v>
      </c>
      <c r="F4620" s="8">
        <f t="shared" si="432"/>
        <v>0</v>
      </c>
      <c r="G4620" s="5" t="str">
        <f>IF(COUNTIFS(Q3_SQL_Error_Concentration!$A:$A,A4620,Q3_SQL_Error_Concentration!$E:$E,B4620,Q3_SQL_Error_Concentration!$F:$F,C4620)=0,"",SUMIFS(Q3_SQL_Error_Concentration!$I:$I,Q3_SQL_Error_Concentration!$A:$A,A4620,Q3_SQL_Error_Concentration!$E:$E,B4620,Q3_SQL_Error_Concentration!$F:$F,C4620))</f>
        <v/>
      </c>
      <c r="H4620" s="5" t="str">
        <f t="shared" si="433"/>
        <v/>
      </c>
      <c r="I4620" s="5">
        <f>IF(D4620&gt;=Q3_Validation!$C$2,1,0)</f>
        <v>0</v>
      </c>
      <c r="J4620" s="8" t="str">
        <f t="shared" si="434"/>
        <v/>
      </c>
      <c r="K4620" s="5" t="str">
        <f t="shared" si="435"/>
        <v>excluded</v>
      </c>
      <c r="L4620" s="5">
        <f t="shared" si="436"/>
        <v>0</v>
      </c>
      <c r="M4620" s="5">
        <f t="shared" si="437"/>
        <v>0</v>
      </c>
    </row>
    <row r="4621" spans="1:13">
      <c r="A4621" s="5">
        <v>5947</v>
      </c>
      <c r="B4621" s="5">
        <v>22</v>
      </c>
      <c r="C4621" s="5" t="s">
        <v>63</v>
      </c>
      <c r="D4621" s="5">
        <v>8</v>
      </c>
      <c r="E4621" s="5">
        <v>0</v>
      </c>
      <c r="F4621" s="8">
        <f t="shared" si="432"/>
        <v>0</v>
      </c>
      <c r="G4621" s="5" t="str">
        <f>IF(COUNTIFS(Q3_SQL_Error_Concentration!$A:$A,A4621,Q3_SQL_Error_Concentration!$E:$E,B4621,Q3_SQL_Error_Concentration!$F:$F,C4621)=0,"",SUMIFS(Q3_SQL_Error_Concentration!$I:$I,Q3_SQL_Error_Concentration!$A:$A,A4621,Q3_SQL_Error_Concentration!$E:$E,B4621,Q3_SQL_Error_Concentration!$F:$F,C4621))</f>
        <v/>
      </c>
      <c r="H4621" s="5" t="str">
        <f t="shared" si="433"/>
        <v/>
      </c>
      <c r="I4621" s="5">
        <f>IF(D4621&gt;=Q3_Validation!$C$2,1,0)</f>
        <v>0</v>
      </c>
      <c r="J4621" s="8" t="str">
        <f t="shared" si="434"/>
        <v/>
      </c>
      <c r="K4621" s="5" t="str">
        <f t="shared" si="435"/>
        <v>excluded</v>
      </c>
      <c r="L4621" s="5">
        <f t="shared" si="436"/>
        <v>0</v>
      </c>
      <c r="M4621" s="5">
        <f t="shared" si="437"/>
        <v>0</v>
      </c>
    </row>
    <row r="4622" spans="1:13">
      <c r="A4622" s="5">
        <v>5947</v>
      </c>
      <c r="B4622" s="5">
        <v>22</v>
      </c>
      <c r="C4622" s="5" t="s">
        <v>62</v>
      </c>
      <c r="D4622" s="5">
        <v>44</v>
      </c>
      <c r="E4622" s="5">
        <v>0</v>
      </c>
      <c r="F4622" s="8">
        <f t="shared" si="432"/>
        <v>0</v>
      </c>
      <c r="G4622" s="5" t="str">
        <f>IF(COUNTIFS(Q3_SQL_Error_Concentration!$A:$A,A4622,Q3_SQL_Error_Concentration!$E:$E,B4622,Q3_SQL_Error_Concentration!$F:$F,C4622)=0,"",SUMIFS(Q3_SQL_Error_Concentration!$I:$I,Q3_SQL_Error_Concentration!$A:$A,A4622,Q3_SQL_Error_Concentration!$E:$E,B4622,Q3_SQL_Error_Concentration!$F:$F,C4622))</f>
        <v/>
      </c>
      <c r="H4622" s="5" t="str">
        <f t="shared" si="433"/>
        <v/>
      </c>
      <c r="I4622" s="5">
        <f>IF(D4622&gt;=Q3_Validation!$C$2,1,0)</f>
        <v>0</v>
      </c>
      <c r="J4622" s="8" t="str">
        <f t="shared" si="434"/>
        <v/>
      </c>
      <c r="K4622" s="5" t="str">
        <f t="shared" si="435"/>
        <v>excluded</v>
      </c>
      <c r="L4622" s="5">
        <f t="shared" si="436"/>
        <v>0</v>
      </c>
      <c r="M4622" s="5">
        <f t="shared" si="437"/>
        <v>0</v>
      </c>
    </row>
    <row r="4623" spans="1:13">
      <c r="A4623" s="5">
        <v>5947</v>
      </c>
      <c r="B4623" s="5">
        <v>23</v>
      </c>
      <c r="C4623" s="5" t="s">
        <v>63</v>
      </c>
      <c r="D4623" s="5">
        <v>15</v>
      </c>
      <c r="E4623" s="5">
        <v>0</v>
      </c>
      <c r="F4623" s="8">
        <f t="shared" si="432"/>
        <v>0</v>
      </c>
      <c r="G4623" s="5" t="str">
        <f>IF(COUNTIFS(Q3_SQL_Error_Concentration!$A:$A,A4623,Q3_SQL_Error_Concentration!$E:$E,B4623,Q3_SQL_Error_Concentration!$F:$F,C4623)=0,"",SUMIFS(Q3_SQL_Error_Concentration!$I:$I,Q3_SQL_Error_Concentration!$A:$A,A4623,Q3_SQL_Error_Concentration!$E:$E,B4623,Q3_SQL_Error_Concentration!$F:$F,C4623))</f>
        <v/>
      </c>
      <c r="H4623" s="5" t="str">
        <f t="shared" si="433"/>
        <v/>
      </c>
      <c r="I4623" s="5">
        <f>IF(D4623&gt;=Q3_Validation!$C$2,1,0)</f>
        <v>0</v>
      </c>
      <c r="J4623" s="8" t="str">
        <f t="shared" si="434"/>
        <v/>
      </c>
      <c r="K4623" s="5" t="str">
        <f t="shared" si="435"/>
        <v>excluded</v>
      </c>
      <c r="L4623" s="5">
        <f t="shared" si="436"/>
        <v>0</v>
      </c>
      <c r="M4623" s="5">
        <f t="shared" si="437"/>
        <v>0</v>
      </c>
    </row>
    <row r="4624" spans="1:13">
      <c r="A4624" s="5">
        <v>5947</v>
      </c>
      <c r="B4624" s="5">
        <v>23</v>
      </c>
      <c r="C4624" s="5" t="s">
        <v>62</v>
      </c>
      <c r="D4624" s="5">
        <v>7</v>
      </c>
      <c r="E4624" s="5">
        <v>0</v>
      </c>
      <c r="F4624" s="8">
        <f t="shared" si="432"/>
        <v>0</v>
      </c>
      <c r="G4624" s="5" t="str">
        <f>IF(COUNTIFS(Q3_SQL_Error_Concentration!$A:$A,A4624,Q3_SQL_Error_Concentration!$E:$E,B4624,Q3_SQL_Error_Concentration!$F:$F,C4624)=0,"",SUMIFS(Q3_SQL_Error_Concentration!$I:$I,Q3_SQL_Error_Concentration!$A:$A,A4624,Q3_SQL_Error_Concentration!$E:$E,B4624,Q3_SQL_Error_Concentration!$F:$F,C4624))</f>
        <v/>
      </c>
      <c r="H4624" s="5" t="str">
        <f t="shared" si="433"/>
        <v/>
      </c>
      <c r="I4624" s="5">
        <f>IF(D4624&gt;=Q3_Validation!$C$2,1,0)</f>
        <v>0</v>
      </c>
      <c r="J4624" s="8" t="str">
        <f t="shared" si="434"/>
        <v/>
      </c>
      <c r="K4624" s="5" t="str">
        <f t="shared" si="435"/>
        <v>excluded</v>
      </c>
      <c r="L4624" s="5">
        <f t="shared" si="436"/>
        <v>0</v>
      </c>
      <c r="M4624" s="5">
        <f t="shared" si="437"/>
        <v>0</v>
      </c>
    </row>
    <row r="4625" spans="1:13">
      <c r="A4625" s="5">
        <v>5970</v>
      </c>
      <c r="B4625" s="5">
        <v>0</v>
      </c>
      <c r="C4625" s="5" t="s">
        <v>63</v>
      </c>
      <c r="D4625" s="5">
        <v>327</v>
      </c>
      <c r="E4625" s="5">
        <v>4</v>
      </c>
      <c r="F4625" s="8">
        <f t="shared" si="432"/>
        <v>1.2232415902140672</v>
      </c>
      <c r="G4625" s="5" t="str">
        <f>IF(COUNTIFS(Q3_SQL_Error_Concentration!$A:$A,A4625,Q3_SQL_Error_Concentration!$E:$E,B4625,Q3_SQL_Error_Concentration!$F:$F,C4625)=0,"",SUMIFS(Q3_SQL_Error_Concentration!$I:$I,Q3_SQL_Error_Concentration!$A:$A,A4625,Q3_SQL_Error_Concentration!$E:$E,B4625,Q3_SQL_Error_Concentration!$F:$F,C4625))</f>
        <v/>
      </c>
      <c r="H4625" s="5" t="str">
        <f t="shared" si="433"/>
        <v/>
      </c>
      <c r="I4625" s="5">
        <f>IF(D4625&gt;=Q3_Validation!$C$2,1,0)</f>
        <v>0</v>
      </c>
      <c r="J4625" s="8" t="str">
        <f t="shared" si="434"/>
        <v/>
      </c>
      <c r="K4625" s="5" t="str">
        <f t="shared" si="435"/>
        <v>excluded</v>
      </c>
      <c r="L4625" s="5">
        <f t="shared" si="436"/>
        <v>2</v>
      </c>
      <c r="M4625" s="5">
        <f t="shared" si="437"/>
        <v>0</v>
      </c>
    </row>
    <row r="4626" spans="1:13">
      <c r="A4626" s="5">
        <v>5970</v>
      </c>
      <c r="B4626" s="5">
        <v>0</v>
      </c>
      <c r="C4626" s="5" t="s">
        <v>62</v>
      </c>
      <c r="D4626" s="5">
        <v>497</v>
      </c>
      <c r="E4626" s="5">
        <v>12</v>
      </c>
      <c r="F4626" s="8">
        <f t="shared" si="432"/>
        <v>2.4144869215291749</v>
      </c>
      <c r="G4626" s="5" t="str">
        <f>IF(COUNTIFS(Q3_SQL_Error_Concentration!$A:$A,A4626,Q3_SQL_Error_Concentration!$E:$E,B4626,Q3_SQL_Error_Concentration!$F:$F,C4626)=0,"",SUMIFS(Q3_SQL_Error_Concentration!$I:$I,Q3_SQL_Error_Concentration!$A:$A,A4626,Q3_SQL_Error_Concentration!$E:$E,B4626,Q3_SQL_Error_Concentration!$F:$F,C4626))</f>
        <v/>
      </c>
      <c r="H4626" s="5" t="str">
        <f t="shared" si="433"/>
        <v/>
      </c>
      <c r="I4626" s="5">
        <f>IF(D4626&gt;=Q3_Validation!$C$2,1,0)</f>
        <v>0</v>
      </c>
      <c r="J4626" s="8" t="str">
        <f t="shared" si="434"/>
        <v/>
      </c>
      <c r="K4626" s="5" t="str">
        <f t="shared" si="435"/>
        <v>excluded</v>
      </c>
      <c r="L4626" s="5">
        <f t="shared" si="436"/>
        <v>2</v>
      </c>
      <c r="M4626" s="5">
        <f t="shared" si="437"/>
        <v>0</v>
      </c>
    </row>
    <row r="4627" spans="1:13">
      <c r="A4627" s="5">
        <v>5970</v>
      </c>
      <c r="B4627" s="5">
        <v>1</v>
      </c>
      <c r="C4627" s="5" t="s">
        <v>63</v>
      </c>
      <c r="D4627" s="5">
        <v>357</v>
      </c>
      <c r="E4627" s="5">
        <v>8</v>
      </c>
      <c r="F4627" s="8">
        <f t="shared" si="432"/>
        <v>2.2408963585434174</v>
      </c>
      <c r="G4627" s="5" t="str">
        <f>IF(COUNTIFS(Q3_SQL_Error_Concentration!$A:$A,A4627,Q3_SQL_Error_Concentration!$E:$E,B4627,Q3_SQL_Error_Concentration!$F:$F,C4627)=0,"",SUMIFS(Q3_SQL_Error_Concentration!$I:$I,Q3_SQL_Error_Concentration!$A:$A,A4627,Q3_SQL_Error_Concentration!$E:$E,B4627,Q3_SQL_Error_Concentration!$F:$F,C4627))</f>
        <v/>
      </c>
      <c r="H4627" s="5" t="str">
        <f t="shared" si="433"/>
        <v/>
      </c>
      <c r="I4627" s="5">
        <f>IF(D4627&gt;=Q3_Validation!$C$2,1,0)</f>
        <v>0</v>
      </c>
      <c r="J4627" s="8" t="str">
        <f t="shared" si="434"/>
        <v/>
      </c>
      <c r="K4627" s="5" t="str">
        <f t="shared" si="435"/>
        <v>excluded</v>
      </c>
      <c r="L4627" s="5">
        <f t="shared" si="436"/>
        <v>2</v>
      </c>
      <c r="M4627" s="5">
        <f t="shared" si="437"/>
        <v>0</v>
      </c>
    </row>
    <row r="4628" spans="1:13">
      <c r="A4628" s="5">
        <v>5970</v>
      </c>
      <c r="B4628" s="5">
        <v>1</v>
      </c>
      <c r="C4628" s="5" t="s">
        <v>62</v>
      </c>
      <c r="D4628" s="5">
        <v>772</v>
      </c>
      <c r="E4628" s="5">
        <v>6</v>
      </c>
      <c r="F4628" s="8">
        <f t="shared" si="432"/>
        <v>0.77720207253886009</v>
      </c>
      <c r="G4628" s="5" t="str">
        <f>IF(COUNTIFS(Q3_SQL_Error_Concentration!$A:$A,A4628,Q3_SQL_Error_Concentration!$E:$E,B4628,Q3_SQL_Error_Concentration!$F:$F,C4628)=0,"",SUMIFS(Q3_SQL_Error_Concentration!$I:$I,Q3_SQL_Error_Concentration!$A:$A,A4628,Q3_SQL_Error_Concentration!$E:$E,B4628,Q3_SQL_Error_Concentration!$F:$F,C4628))</f>
        <v/>
      </c>
      <c r="H4628" s="5" t="str">
        <f t="shared" si="433"/>
        <v/>
      </c>
      <c r="I4628" s="5">
        <f>IF(D4628&gt;=Q3_Validation!$C$2,1,0)</f>
        <v>1</v>
      </c>
      <c r="J4628" s="8">
        <f t="shared" si="434"/>
        <v>0.77720207253886009</v>
      </c>
      <c r="K4628" s="5" t="str">
        <f t="shared" si="435"/>
        <v>normal</v>
      </c>
      <c r="L4628" s="5">
        <f t="shared" si="436"/>
        <v>2</v>
      </c>
      <c r="M4628" s="5">
        <f t="shared" si="437"/>
        <v>0</v>
      </c>
    </row>
    <row r="4629" spans="1:13">
      <c r="A4629" s="5">
        <v>5970</v>
      </c>
      <c r="B4629" s="5">
        <v>2</v>
      </c>
      <c r="C4629" s="5" t="s">
        <v>63</v>
      </c>
      <c r="D4629" s="5">
        <v>354</v>
      </c>
      <c r="E4629" s="5">
        <v>8</v>
      </c>
      <c r="F4629" s="8">
        <f t="shared" si="432"/>
        <v>2.2598870056497176</v>
      </c>
      <c r="G4629" s="5" t="str">
        <f>IF(COUNTIFS(Q3_SQL_Error_Concentration!$A:$A,A4629,Q3_SQL_Error_Concentration!$E:$E,B4629,Q3_SQL_Error_Concentration!$F:$F,C4629)=0,"",SUMIFS(Q3_SQL_Error_Concentration!$I:$I,Q3_SQL_Error_Concentration!$A:$A,A4629,Q3_SQL_Error_Concentration!$E:$E,B4629,Q3_SQL_Error_Concentration!$F:$F,C4629))</f>
        <v/>
      </c>
      <c r="H4629" s="5" t="str">
        <f t="shared" si="433"/>
        <v/>
      </c>
      <c r="I4629" s="5">
        <f>IF(D4629&gt;=Q3_Validation!$C$2,1,0)</f>
        <v>0</v>
      </c>
      <c r="J4629" s="8" t="str">
        <f t="shared" si="434"/>
        <v/>
      </c>
      <c r="K4629" s="5" t="str">
        <f t="shared" si="435"/>
        <v>excluded</v>
      </c>
      <c r="L4629" s="5">
        <f t="shared" si="436"/>
        <v>2</v>
      </c>
      <c r="M4629" s="5">
        <f t="shared" si="437"/>
        <v>0</v>
      </c>
    </row>
    <row r="4630" spans="1:13">
      <c r="A4630" s="5">
        <v>5970</v>
      </c>
      <c r="B4630" s="5">
        <v>2</v>
      </c>
      <c r="C4630" s="5" t="s">
        <v>62</v>
      </c>
      <c r="D4630" s="5">
        <v>507</v>
      </c>
      <c r="E4630" s="5">
        <v>7</v>
      </c>
      <c r="F4630" s="8">
        <f t="shared" si="432"/>
        <v>1.3806706114398422</v>
      </c>
      <c r="G4630" s="5" t="str">
        <f>IF(COUNTIFS(Q3_SQL_Error_Concentration!$A:$A,A4630,Q3_SQL_Error_Concentration!$E:$E,B4630,Q3_SQL_Error_Concentration!$F:$F,C4630)=0,"",SUMIFS(Q3_SQL_Error_Concentration!$I:$I,Q3_SQL_Error_Concentration!$A:$A,A4630,Q3_SQL_Error_Concentration!$E:$E,B4630,Q3_SQL_Error_Concentration!$F:$F,C4630))</f>
        <v/>
      </c>
      <c r="H4630" s="5" t="str">
        <f t="shared" si="433"/>
        <v/>
      </c>
      <c r="I4630" s="5">
        <f>IF(D4630&gt;=Q3_Validation!$C$2,1,0)</f>
        <v>0</v>
      </c>
      <c r="J4630" s="8" t="str">
        <f t="shared" si="434"/>
        <v/>
      </c>
      <c r="K4630" s="5" t="str">
        <f t="shared" si="435"/>
        <v>excluded</v>
      </c>
      <c r="L4630" s="5">
        <f t="shared" si="436"/>
        <v>2</v>
      </c>
      <c r="M4630" s="5">
        <f t="shared" si="437"/>
        <v>0</v>
      </c>
    </row>
    <row r="4631" spans="1:13">
      <c r="A4631" s="5">
        <v>5970</v>
      </c>
      <c r="B4631" s="5">
        <v>3</v>
      </c>
      <c r="C4631" s="5" t="s">
        <v>63</v>
      </c>
      <c r="D4631" s="5">
        <v>356</v>
      </c>
      <c r="E4631" s="5">
        <v>8</v>
      </c>
      <c r="F4631" s="8">
        <f t="shared" si="432"/>
        <v>2.2471910112359552</v>
      </c>
      <c r="G4631" s="5" t="str">
        <f>IF(COUNTIFS(Q3_SQL_Error_Concentration!$A:$A,A4631,Q3_SQL_Error_Concentration!$E:$E,B4631,Q3_SQL_Error_Concentration!$F:$F,C4631)=0,"",SUMIFS(Q3_SQL_Error_Concentration!$I:$I,Q3_SQL_Error_Concentration!$A:$A,A4631,Q3_SQL_Error_Concentration!$E:$E,B4631,Q3_SQL_Error_Concentration!$F:$F,C4631))</f>
        <v/>
      </c>
      <c r="H4631" s="5" t="str">
        <f t="shared" si="433"/>
        <v/>
      </c>
      <c r="I4631" s="5">
        <f>IF(D4631&gt;=Q3_Validation!$C$2,1,0)</f>
        <v>0</v>
      </c>
      <c r="J4631" s="8" t="str">
        <f t="shared" si="434"/>
        <v/>
      </c>
      <c r="K4631" s="5" t="str">
        <f t="shared" si="435"/>
        <v>excluded</v>
      </c>
      <c r="L4631" s="5">
        <f t="shared" si="436"/>
        <v>2</v>
      </c>
      <c r="M4631" s="5">
        <f t="shared" si="437"/>
        <v>0</v>
      </c>
    </row>
    <row r="4632" spans="1:13">
      <c r="A4632" s="5">
        <v>5970</v>
      </c>
      <c r="B4632" s="5">
        <v>3</v>
      </c>
      <c r="C4632" s="5" t="s">
        <v>64</v>
      </c>
      <c r="D4632" s="5">
        <v>2</v>
      </c>
      <c r="E4632" s="5">
        <v>0</v>
      </c>
      <c r="F4632" s="8">
        <f t="shared" si="432"/>
        <v>0</v>
      </c>
      <c r="G4632" s="5" t="str">
        <f>IF(COUNTIFS(Q3_SQL_Error_Concentration!$A:$A,A4632,Q3_SQL_Error_Concentration!$E:$E,B4632,Q3_SQL_Error_Concentration!$F:$F,C4632)=0,"",SUMIFS(Q3_SQL_Error_Concentration!$I:$I,Q3_SQL_Error_Concentration!$A:$A,A4632,Q3_SQL_Error_Concentration!$E:$E,B4632,Q3_SQL_Error_Concentration!$F:$F,C4632))</f>
        <v/>
      </c>
      <c r="H4632" s="5" t="str">
        <f t="shared" si="433"/>
        <v/>
      </c>
      <c r="I4632" s="5">
        <f>IF(D4632&gt;=Q3_Validation!$C$2,1,0)</f>
        <v>0</v>
      </c>
      <c r="J4632" s="8" t="str">
        <f t="shared" si="434"/>
        <v/>
      </c>
      <c r="K4632" s="5" t="str">
        <f t="shared" si="435"/>
        <v>excluded</v>
      </c>
      <c r="L4632" s="5">
        <f t="shared" si="436"/>
        <v>2</v>
      </c>
      <c r="M4632" s="5">
        <f t="shared" si="437"/>
        <v>0</v>
      </c>
    </row>
    <row r="4633" spans="1:13">
      <c r="A4633" s="5">
        <v>5970</v>
      </c>
      <c r="B4633" s="5">
        <v>3</v>
      </c>
      <c r="C4633" s="5" t="s">
        <v>62</v>
      </c>
      <c r="D4633" s="5">
        <v>617</v>
      </c>
      <c r="E4633" s="5">
        <v>14</v>
      </c>
      <c r="F4633" s="8">
        <f t="shared" si="432"/>
        <v>2.2690437601296596</v>
      </c>
      <c r="G4633" s="5">
        <f>IF(COUNTIFS(Q3_SQL_Error_Concentration!$A:$A,A4633,Q3_SQL_Error_Concentration!$E:$E,B4633,Q3_SQL_Error_Concentration!$F:$F,C4633)=0,"",SUMIFS(Q3_SQL_Error_Concentration!$I:$I,Q3_SQL_Error_Concentration!$A:$A,A4633,Q3_SQL_Error_Concentration!$E:$E,B4633,Q3_SQL_Error_Concentration!$F:$F,C4633))</f>
        <v>2.2690000000000001</v>
      </c>
      <c r="H4633" s="5" t="str">
        <f t="shared" si="433"/>
        <v>PASS</v>
      </c>
      <c r="I4633" s="5">
        <f>IF(D4633&gt;=Q3_Validation!$C$2,1,0)</f>
        <v>1</v>
      </c>
      <c r="J4633" s="8">
        <f t="shared" si="434"/>
        <v>2.2690437601296596</v>
      </c>
      <c r="K4633" s="5" t="str">
        <f t="shared" si="435"/>
        <v>high-error</v>
      </c>
      <c r="L4633" s="5">
        <f t="shared" si="436"/>
        <v>2</v>
      </c>
      <c r="M4633" s="5">
        <f t="shared" si="437"/>
        <v>1</v>
      </c>
    </row>
    <row r="4634" spans="1:13">
      <c r="A4634" s="5">
        <v>5970</v>
      </c>
      <c r="B4634" s="5">
        <v>4</v>
      </c>
      <c r="C4634" s="5" t="s">
        <v>63</v>
      </c>
      <c r="D4634" s="5">
        <v>648</v>
      </c>
      <c r="E4634" s="5">
        <v>7</v>
      </c>
      <c r="F4634" s="8">
        <f t="shared" si="432"/>
        <v>1.0802469135802468</v>
      </c>
      <c r="G4634" s="5" t="str">
        <f>IF(COUNTIFS(Q3_SQL_Error_Concentration!$A:$A,A4634,Q3_SQL_Error_Concentration!$E:$E,B4634,Q3_SQL_Error_Concentration!$F:$F,C4634)=0,"",SUMIFS(Q3_SQL_Error_Concentration!$I:$I,Q3_SQL_Error_Concentration!$A:$A,A4634,Q3_SQL_Error_Concentration!$E:$E,B4634,Q3_SQL_Error_Concentration!$F:$F,C4634))</f>
        <v/>
      </c>
      <c r="H4634" s="5" t="str">
        <f t="shared" si="433"/>
        <v/>
      </c>
      <c r="I4634" s="5">
        <f>IF(D4634&gt;=Q3_Validation!$C$2,1,0)</f>
        <v>1</v>
      </c>
      <c r="J4634" s="8">
        <f t="shared" si="434"/>
        <v>1.0802469135802468</v>
      </c>
      <c r="K4634" s="5" t="str">
        <f t="shared" si="435"/>
        <v>normal</v>
      </c>
      <c r="L4634" s="5">
        <f t="shared" si="436"/>
        <v>2</v>
      </c>
      <c r="M4634" s="5">
        <f t="shared" si="437"/>
        <v>0</v>
      </c>
    </row>
    <row r="4635" spans="1:13">
      <c r="A4635" s="5">
        <v>5970</v>
      </c>
      <c r="B4635" s="5">
        <v>4</v>
      </c>
      <c r="C4635" s="5" t="s">
        <v>64</v>
      </c>
      <c r="D4635" s="5">
        <v>1</v>
      </c>
      <c r="E4635" s="5">
        <v>0</v>
      </c>
      <c r="F4635" s="8">
        <f t="shared" si="432"/>
        <v>0</v>
      </c>
      <c r="G4635" s="5" t="str">
        <f>IF(COUNTIFS(Q3_SQL_Error_Concentration!$A:$A,A4635,Q3_SQL_Error_Concentration!$E:$E,B4635,Q3_SQL_Error_Concentration!$F:$F,C4635)=0,"",SUMIFS(Q3_SQL_Error_Concentration!$I:$I,Q3_SQL_Error_Concentration!$A:$A,A4635,Q3_SQL_Error_Concentration!$E:$E,B4635,Q3_SQL_Error_Concentration!$F:$F,C4635))</f>
        <v/>
      </c>
      <c r="H4635" s="5" t="str">
        <f t="shared" si="433"/>
        <v/>
      </c>
      <c r="I4635" s="5">
        <f>IF(D4635&gt;=Q3_Validation!$C$2,1,0)</f>
        <v>0</v>
      </c>
      <c r="J4635" s="8" t="str">
        <f t="shared" si="434"/>
        <v/>
      </c>
      <c r="K4635" s="5" t="str">
        <f t="shared" si="435"/>
        <v>excluded</v>
      </c>
      <c r="L4635" s="5">
        <f t="shared" si="436"/>
        <v>2</v>
      </c>
      <c r="M4635" s="5">
        <f t="shared" si="437"/>
        <v>0</v>
      </c>
    </row>
    <row r="4636" spans="1:13">
      <c r="A4636" s="5">
        <v>5970</v>
      </c>
      <c r="B4636" s="5">
        <v>4</v>
      </c>
      <c r="C4636" s="5" t="s">
        <v>62</v>
      </c>
      <c r="D4636" s="5">
        <v>714</v>
      </c>
      <c r="E4636" s="5">
        <v>12</v>
      </c>
      <c r="F4636" s="8">
        <f t="shared" si="432"/>
        <v>1.680672268907563</v>
      </c>
      <c r="G4636" s="5" t="str">
        <f>IF(COUNTIFS(Q3_SQL_Error_Concentration!$A:$A,A4636,Q3_SQL_Error_Concentration!$E:$E,B4636,Q3_SQL_Error_Concentration!$F:$F,C4636)=0,"",SUMIFS(Q3_SQL_Error_Concentration!$I:$I,Q3_SQL_Error_Concentration!$A:$A,A4636,Q3_SQL_Error_Concentration!$E:$E,B4636,Q3_SQL_Error_Concentration!$F:$F,C4636))</f>
        <v/>
      </c>
      <c r="H4636" s="5" t="str">
        <f t="shared" si="433"/>
        <v/>
      </c>
      <c r="I4636" s="5">
        <f>IF(D4636&gt;=Q3_Validation!$C$2,1,0)</f>
        <v>1</v>
      </c>
      <c r="J4636" s="8">
        <f t="shared" si="434"/>
        <v>1.680672268907563</v>
      </c>
      <c r="K4636" s="5" t="str">
        <f t="shared" si="435"/>
        <v>normal</v>
      </c>
      <c r="L4636" s="5">
        <f t="shared" si="436"/>
        <v>2</v>
      </c>
      <c r="M4636" s="5">
        <f t="shared" si="437"/>
        <v>0</v>
      </c>
    </row>
    <row r="4637" spans="1:13">
      <c r="A4637" s="5">
        <v>5970</v>
      </c>
      <c r="B4637" s="5">
        <v>5</v>
      </c>
      <c r="C4637" s="5" t="s">
        <v>63</v>
      </c>
      <c r="D4637" s="5">
        <v>444</v>
      </c>
      <c r="E4637" s="5">
        <v>3</v>
      </c>
      <c r="F4637" s="8">
        <f t="shared" si="432"/>
        <v>0.67567567567567566</v>
      </c>
      <c r="G4637" s="5" t="str">
        <f>IF(COUNTIFS(Q3_SQL_Error_Concentration!$A:$A,A4637,Q3_SQL_Error_Concentration!$E:$E,B4637,Q3_SQL_Error_Concentration!$F:$F,C4637)=0,"",SUMIFS(Q3_SQL_Error_Concentration!$I:$I,Q3_SQL_Error_Concentration!$A:$A,A4637,Q3_SQL_Error_Concentration!$E:$E,B4637,Q3_SQL_Error_Concentration!$F:$F,C4637))</f>
        <v/>
      </c>
      <c r="H4637" s="5" t="str">
        <f t="shared" si="433"/>
        <v/>
      </c>
      <c r="I4637" s="5">
        <f>IF(D4637&gt;=Q3_Validation!$C$2,1,0)</f>
        <v>0</v>
      </c>
      <c r="J4637" s="8" t="str">
        <f t="shared" si="434"/>
        <v/>
      </c>
      <c r="K4637" s="5" t="str">
        <f t="shared" si="435"/>
        <v>excluded</v>
      </c>
      <c r="L4637" s="5">
        <f t="shared" si="436"/>
        <v>2</v>
      </c>
      <c r="M4637" s="5">
        <f t="shared" si="437"/>
        <v>0</v>
      </c>
    </row>
    <row r="4638" spans="1:13">
      <c r="A4638" s="5">
        <v>5970</v>
      </c>
      <c r="B4638" s="5">
        <v>5</v>
      </c>
      <c r="C4638" s="5" t="s">
        <v>64</v>
      </c>
      <c r="D4638" s="5">
        <v>2</v>
      </c>
      <c r="E4638" s="5">
        <v>0</v>
      </c>
      <c r="F4638" s="8">
        <f t="shared" si="432"/>
        <v>0</v>
      </c>
      <c r="G4638" s="5" t="str">
        <f>IF(COUNTIFS(Q3_SQL_Error_Concentration!$A:$A,A4638,Q3_SQL_Error_Concentration!$E:$E,B4638,Q3_SQL_Error_Concentration!$F:$F,C4638)=0,"",SUMIFS(Q3_SQL_Error_Concentration!$I:$I,Q3_SQL_Error_Concentration!$A:$A,A4638,Q3_SQL_Error_Concentration!$E:$E,B4638,Q3_SQL_Error_Concentration!$F:$F,C4638))</f>
        <v/>
      </c>
      <c r="H4638" s="5" t="str">
        <f t="shared" si="433"/>
        <v/>
      </c>
      <c r="I4638" s="5">
        <f>IF(D4638&gt;=Q3_Validation!$C$2,1,0)</f>
        <v>0</v>
      </c>
      <c r="J4638" s="8" t="str">
        <f t="shared" si="434"/>
        <v/>
      </c>
      <c r="K4638" s="5" t="str">
        <f t="shared" si="435"/>
        <v>excluded</v>
      </c>
      <c r="L4638" s="5">
        <f t="shared" si="436"/>
        <v>2</v>
      </c>
      <c r="M4638" s="5">
        <f t="shared" si="437"/>
        <v>0</v>
      </c>
    </row>
    <row r="4639" spans="1:13">
      <c r="A4639" s="5">
        <v>5970</v>
      </c>
      <c r="B4639" s="5">
        <v>5</v>
      </c>
      <c r="C4639" s="5" t="s">
        <v>62</v>
      </c>
      <c r="D4639" s="5">
        <v>667</v>
      </c>
      <c r="E4639" s="5">
        <v>11</v>
      </c>
      <c r="F4639" s="8">
        <f t="shared" si="432"/>
        <v>1.6491754122938531</v>
      </c>
      <c r="G4639" s="5" t="str">
        <f>IF(COUNTIFS(Q3_SQL_Error_Concentration!$A:$A,A4639,Q3_SQL_Error_Concentration!$E:$E,B4639,Q3_SQL_Error_Concentration!$F:$F,C4639)=0,"",SUMIFS(Q3_SQL_Error_Concentration!$I:$I,Q3_SQL_Error_Concentration!$A:$A,A4639,Q3_SQL_Error_Concentration!$E:$E,B4639,Q3_SQL_Error_Concentration!$F:$F,C4639))</f>
        <v/>
      </c>
      <c r="H4639" s="5" t="str">
        <f t="shared" si="433"/>
        <v/>
      </c>
      <c r="I4639" s="5">
        <f>IF(D4639&gt;=Q3_Validation!$C$2,1,0)</f>
        <v>1</v>
      </c>
      <c r="J4639" s="8">
        <f t="shared" si="434"/>
        <v>1.6491754122938531</v>
      </c>
      <c r="K4639" s="5" t="str">
        <f t="shared" si="435"/>
        <v>normal</v>
      </c>
      <c r="L4639" s="5">
        <f t="shared" si="436"/>
        <v>2</v>
      </c>
      <c r="M4639" s="5">
        <f t="shared" si="437"/>
        <v>0</v>
      </c>
    </row>
    <row r="4640" spans="1:13">
      <c r="A4640" s="5">
        <v>5970</v>
      </c>
      <c r="B4640" s="5">
        <v>6</v>
      </c>
      <c r="C4640" s="5" t="s">
        <v>63</v>
      </c>
      <c r="D4640" s="5">
        <v>1239</v>
      </c>
      <c r="E4640" s="5">
        <v>23</v>
      </c>
      <c r="F4640" s="8">
        <f t="shared" si="432"/>
        <v>1.8563357546408394</v>
      </c>
      <c r="G4640" s="5" t="str">
        <f>IF(COUNTIFS(Q3_SQL_Error_Concentration!$A:$A,A4640,Q3_SQL_Error_Concentration!$E:$E,B4640,Q3_SQL_Error_Concentration!$F:$F,C4640)=0,"",SUMIFS(Q3_SQL_Error_Concentration!$I:$I,Q3_SQL_Error_Concentration!$A:$A,A4640,Q3_SQL_Error_Concentration!$E:$E,B4640,Q3_SQL_Error_Concentration!$F:$F,C4640))</f>
        <v/>
      </c>
      <c r="H4640" s="5" t="str">
        <f t="shared" si="433"/>
        <v/>
      </c>
      <c r="I4640" s="5">
        <f>IF(D4640&gt;=Q3_Validation!$C$2,1,0)</f>
        <v>1</v>
      </c>
      <c r="J4640" s="8">
        <f t="shared" si="434"/>
        <v>1.8563357546408394</v>
      </c>
      <c r="K4640" s="5" t="str">
        <f t="shared" si="435"/>
        <v>normal</v>
      </c>
      <c r="L4640" s="5">
        <f t="shared" si="436"/>
        <v>2</v>
      </c>
      <c r="M4640" s="5">
        <f t="shared" si="437"/>
        <v>0</v>
      </c>
    </row>
    <row r="4641" spans="1:13">
      <c r="A4641" s="5">
        <v>5970</v>
      </c>
      <c r="B4641" s="5">
        <v>6</v>
      </c>
      <c r="C4641" s="5" t="s">
        <v>64</v>
      </c>
      <c r="D4641" s="5">
        <v>7</v>
      </c>
      <c r="E4641" s="5">
        <v>0</v>
      </c>
      <c r="F4641" s="8">
        <f t="shared" si="432"/>
        <v>0</v>
      </c>
      <c r="G4641" s="5" t="str">
        <f>IF(COUNTIFS(Q3_SQL_Error_Concentration!$A:$A,A4641,Q3_SQL_Error_Concentration!$E:$E,B4641,Q3_SQL_Error_Concentration!$F:$F,C4641)=0,"",SUMIFS(Q3_SQL_Error_Concentration!$I:$I,Q3_SQL_Error_Concentration!$A:$A,A4641,Q3_SQL_Error_Concentration!$E:$E,B4641,Q3_SQL_Error_Concentration!$F:$F,C4641))</f>
        <v/>
      </c>
      <c r="H4641" s="5" t="str">
        <f t="shared" si="433"/>
        <v/>
      </c>
      <c r="I4641" s="5">
        <f>IF(D4641&gt;=Q3_Validation!$C$2,1,0)</f>
        <v>0</v>
      </c>
      <c r="J4641" s="8" t="str">
        <f t="shared" si="434"/>
        <v/>
      </c>
      <c r="K4641" s="5" t="str">
        <f t="shared" si="435"/>
        <v>excluded</v>
      </c>
      <c r="L4641" s="5">
        <f t="shared" si="436"/>
        <v>2</v>
      </c>
      <c r="M4641" s="5">
        <f t="shared" si="437"/>
        <v>0</v>
      </c>
    </row>
    <row r="4642" spans="1:13">
      <c r="A4642" s="5">
        <v>5970</v>
      </c>
      <c r="B4642" s="5">
        <v>6</v>
      </c>
      <c r="C4642" s="5" t="s">
        <v>62</v>
      </c>
      <c r="D4642" s="5">
        <v>2073</v>
      </c>
      <c r="E4642" s="5">
        <v>27</v>
      </c>
      <c r="F4642" s="8">
        <f t="shared" si="432"/>
        <v>1.3024602026049203</v>
      </c>
      <c r="G4642" s="5" t="str">
        <f>IF(COUNTIFS(Q3_SQL_Error_Concentration!$A:$A,A4642,Q3_SQL_Error_Concentration!$E:$E,B4642,Q3_SQL_Error_Concentration!$F:$F,C4642)=0,"",SUMIFS(Q3_SQL_Error_Concentration!$I:$I,Q3_SQL_Error_Concentration!$A:$A,A4642,Q3_SQL_Error_Concentration!$E:$E,B4642,Q3_SQL_Error_Concentration!$F:$F,C4642))</f>
        <v/>
      </c>
      <c r="H4642" s="5" t="str">
        <f t="shared" si="433"/>
        <v/>
      </c>
      <c r="I4642" s="5">
        <f>IF(D4642&gt;=Q3_Validation!$C$2,1,0)</f>
        <v>1</v>
      </c>
      <c r="J4642" s="8">
        <f t="shared" si="434"/>
        <v>1.3024602026049203</v>
      </c>
      <c r="K4642" s="5" t="str">
        <f t="shared" si="435"/>
        <v>normal</v>
      </c>
      <c r="L4642" s="5">
        <f t="shared" si="436"/>
        <v>2</v>
      </c>
      <c r="M4642" s="5">
        <f t="shared" si="437"/>
        <v>0</v>
      </c>
    </row>
    <row r="4643" spans="1:13">
      <c r="A4643" s="5">
        <v>5970</v>
      </c>
      <c r="B4643" s="5">
        <v>7</v>
      </c>
      <c r="C4643" s="5" t="s">
        <v>63</v>
      </c>
      <c r="D4643" s="5">
        <v>1672</v>
      </c>
      <c r="E4643" s="5">
        <v>27</v>
      </c>
      <c r="F4643" s="8">
        <f t="shared" si="432"/>
        <v>1.6148325358851674</v>
      </c>
      <c r="G4643" s="5" t="str">
        <f>IF(COUNTIFS(Q3_SQL_Error_Concentration!$A:$A,A4643,Q3_SQL_Error_Concentration!$E:$E,B4643,Q3_SQL_Error_Concentration!$F:$F,C4643)=0,"",SUMIFS(Q3_SQL_Error_Concentration!$I:$I,Q3_SQL_Error_Concentration!$A:$A,A4643,Q3_SQL_Error_Concentration!$E:$E,B4643,Q3_SQL_Error_Concentration!$F:$F,C4643))</f>
        <v/>
      </c>
      <c r="H4643" s="5" t="str">
        <f t="shared" si="433"/>
        <v/>
      </c>
      <c r="I4643" s="5">
        <f>IF(D4643&gt;=Q3_Validation!$C$2,1,0)</f>
        <v>1</v>
      </c>
      <c r="J4643" s="8">
        <f t="shared" si="434"/>
        <v>1.6148325358851674</v>
      </c>
      <c r="K4643" s="5" t="str">
        <f t="shared" si="435"/>
        <v>normal</v>
      </c>
      <c r="L4643" s="5">
        <f t="shared" si="436"/>
        <v>2</v>
      </c>
      <c r="M4643" s="5">
        <f t="shared" si="437"/>
        <v>0</v>
      </c>
    </row>
    <row r="4644" spans="1:13">
      <c r="A4644" s="5">
        <v>5970</v>
      </c>
      <c r="B4644" s="5">
        <v>7</v>
      </c>
      <c r="C4644" s="5" t="s">
        <v>64</v>
      </c>
      <c r="D4644" s="5">
        <v>7</v>
      </c>
      <c r="E4644" s="5">
        <v>0</v>
      </c>
      <c r="F4644" s="8">
        <f t="shared" si="432"/>
        <v>0</v>
      </c>
      <c r="G4644" s="5" t="str">
        <f>IF(COUNTIFS(Q3_SQL_Error_Concentration!$A:$A,A4644,Q3_SQL_Error_Concentration!$E:$E,B4644,Q3_SQL_Error_Concentration!$F:$F,C4644)=0,"",SUMIFS(Q3_SQL_Error_Concentration!$I:$I,Q3_SQL_Error_Concentration!$A:$A,A4644,Q3_SQL_Error_Concentration!$E:$E,B4644,Q3_SQL_Error_Concentration!$F:$F,C4644))</f>
        <v/>
      </c>
      <c r="H4644" s="5" t="str">
        <f t="shared" si="433"/>
        <v/>
      </c>
      <c r="I4644" s="5">
        <f>IF(D4644&gt;=Q3_Validation!$C$2,1,0)</f>
        <v>0</v>
      </c>
      <c r="J4644" s="8" t="str">
        <f t="shared" si="434"/>
        <v/>
      </c>
      <c r="K4644" s="5" t="str">
        <f t="shared" si="435"/>
        <v>excluded</v>
      </c>
      <c r="L4644" s="5">
        <f t="shared" si="436"/>
        <v>2</v>
      </c>
      <c r="M4644" s="5">
        <f t="shared" si="437"/>
        <v>0</v>
      </c>
    </row>
    <row r="4645" spans="1:13">
      <c r="A4645" s="5">
        <v>5970</v>
      </c>
      <c r="B4645" s="5">
        <v>7</v>
      </c>
      <c r="C4645" s="5" t="s">
        <v>62</v>
      </c>
      <c r="D4645" s="5">
        <v>3031</v>
      </c>
      <c r="E4645" s="5">
        <v>47</v>
      </c>
      <c r="F4645" s="8">
        <f t="shared" si="432"/>
        <v>1.5506433520290333</v>
      </c>
      <c r="G4645" s="5" t="str">
        <f>IF(COUNTIFS(Q3_SQL_Error_Concentration!$A:$A,A4645,Q3_SQL_Error_Concentration!$E:$E,B4645,Q3_SQL_Error_Concentration!$F:$F,C4645)=0,"",SUMIFS(Q3_SQL_Error_Concentration!$I:$I,Q3_SQL_Error_Concentration!$A:$A,A4645,Q3_SQL_Error_Concentration!$E:$E,B4645,Q3_SQL_Error_Concentration!$F:$F,C4645))</f>
        <v/>
      </c>
      <c r="H4645" s="5" t="str">
        <f t="shared" si="433"/>
        <v/>
      </c>
      <c r="I4645" s="5">
        <f>IF(D4645&gt;=Q3_Validation!$C$2,1,0)</f>
        <v>1</v>
      </c>
      <c r="J4645" s="8">
        <f t="shared" si="434"/>
        <v>1.5506433520290333</v>
      </c>
      <c r="K4645" s="5" t="str">
        <f t="shared" si="435"/>
        <v>normal</v>
      </c>
      <c r="L4645" s="5">
        <f t="shared" si="436"/>
        <v>2</v>
      </c>
      <c r="M4645" s="5">
        <f t="shared" si="437"/>
        <v>0</v>
      </c>
    </row>
    <row r="4646" spans="1:13">
      <c r="A4646" s="5">
        <v>5970</v>
      </c>
      <c r="B4646" s="5">
        <v>8</v>
      </c>
      <c r="C4646" s="5" t="s">
        <v>63</v>
      </c>
      <c r="D4646" s="5">
        <v>1591</v>
      </c>
      <c r="E4646" s="5">
        <v>31</v>
      </c>
      <c r="F4646" s="8">
        <f t="shared" si="432"/>
        <v>1.9484600879949716</v>
      </c>
      <c r="G4646" s="5" t="str">
        <f>IF(COUNTIFS(Q3_SQL_Error_Concentration!$A:$A,A4646,Q3_SQL_Error_Concentration!$E:$E,B4646,Q3_SQL_Error_Concentration!$F:$F,C4646)=0,"",SUMIFS(Q3_SQL_Error_Concentration!$I:$I,Q3_SQL_Error_Concentration!$A:$A,A4646,Q3_SQL_Error_Concentration!$E:$E,B4646,Q3_SQL_Error_Concentration!$F:$F,C4646))</f>
        <v/>
      </c>
      <c r="H4646" s="5" t="str">
        <f t="shared" si="433"/>
        <v/>
      </c>
      <c r="I4646" s="5">
        <f>IF(D4646&gt;=Q3_Validation!$C$2,1,0)</f>
        <v>1</v>
      </c>
      <c r="J4646" s="8">
        <f t="shared" si="434"/>
        <v>1.9484600879949716</v>
      </c>
      <c r="K4646" s="5" t="str">
        <f t="shared" si="435"/>
        <v>normal</v>
      </c>
      <c r="L4646" s="5">
        <f t="shared" si="436"/>
        <v>2</v>
      </c>
      <c r="M4646" s="5">
        <f t="shared" si="437"/>
        <v>0</v>
      </c>
    </row>
    <row r="4647" spans="1:13">
      <c r="A4647" s="5">
        <v>5970</v>
      </c>
      <c r="B4647" s="5">
        <v>8</v>
      </c>
      <c r="C4647" s="5" t="s">
        <v>64</v>
      </c>
      <c r="D4647" s="5">
        <v>5</v>
      </c>
      <c r="E4647" s="5">
        <v>1</v>
      </c>
      <c r="F4647" s="8">
        <f t="shared" si="432"/>
        <v>20</v>
      </c>
      <c r="G4647" s="5" t="str">
        <f>IF(COUNTIFS(Q3_SQL_Error_Concentration!$A:$A,A4647,Q3_SQL_Error_Concentration!$E:$E,B4647,Q3_SQL_Error_Concentration!$F:$F,C4647)=0,"",SUMIFS(Q3_SQL_Error_Concentration!$I:$I,Q3_SQL_Error_Concentration!$A:$A,A4647,Q3_SQL_Error_Concentration!$E:$E,B4647,Q3_SQL_Error_Concentration!$F:$F,C4647))</f>
        <v/>
      </c>
      <c r="H4647" s="5" t="str">
        <f t="shared" si="433"/>
        <v/>
      </c>
      <c r="I4647" s="5">
        <f>IF(D4647&gt;=Q3_Validation!$C$2,1,0)</f>
        <v>0</v>
      </c>
      <c r="J4647" s="8" t="str">
        <f t="shared" si="434"/>
        <v/>
      </c>
      <c r="K4647" s="5" t="str">
        <f t="shared" si="435"/>
        <v>excluded</v>
      </c>
      <c r="L4647" s="5">
        <f t="shared" si="436"/>
        <v>2</v>
      </c>
      <c r="M4647" s="5">
        <f t="shared" si="437"/>
        <v>0</v>
      </c>
    </row>
    <row r="4648" spans="1:13">
      <c r="A4648" s="5">
        <v>5970</v>
      </c>
      <c r="B4648" s="5">
        <v>8</v>
      </c>
      <c r="C4648" s="5" t="s">
        <v>62</v>
      </c>
      <c r="D4648" s="5">
        <v>2131</v>
      </c>
      <c r="E4648" s="5">
        <v>32</v>
      </c>
      <c r="F4648" s="8">
        <f t="shared" si="432"/>
        <v>1.5016424213984045</v>
      </c>
      <c r="G4648" s="5" t="str">
        <f>IF(COUNTIFS(Q3_SQL_Error_Concentration!$A:$A,A4648,Q3_SQL_Error_Concentration!$E:$E,B4648,Q3_SQL_Error_Concentration!$F:$F,C4648)=0,"",SUMIFS(Q3_SQL_Error_Concentration!$I:$I,Q3_SQL_Error_Concentration!$A:$A,A4648,Q3_SQL_Error_Concentration!$E:$E,B4648,Q3_SQL_Error_Concentration!$F:$F,C4648))</f>
        <v/>
      </c>
      <c r="H4648" s="5" t="str">
        <f t="shared" si="433"/>
        <v/>
      </c>
      <c r="I4648" s="5">
        <f>IF(D4648&gt;=Q3_Validation!$C$2,1,0)</f>
        <v>1</v>
      </c>
      <c r="J4648" s="8">
        <f t="shared" si="434"/>
        <v>1.5016424213984045</v>
      </c>
      <c r="K4648" s="5" t="str">
        <f t="shared" si="435"/>
        <v>normal</v>
      </c>
      <c r="L4648" s="5">
        <f t="shared" si="436"/>
        <v>2</v>
      </c>
      <c r="M4648" s="5">
        <f t="shared" si="437"/>
        <v>0</v>
      </c>
    </row>
    <row r="4649" spans="1:13">
      <c r="A4649" s="5">
        <v>5970</v>
      </c>
      <c r="B4649" s="5">
        <v>9</v>
      </c>
      <c r="C4649" s="5" t="s">
        <v>63</v>
      </c>
      <c r="D4649" s="5">
        <v>1187</v>
      </c>
      <c r="E4649" s="5">
        <v>19</v>
      </c>
      <c r="F4649" s="8">
        <f t="shared" si="432"/>
        <v>1.6006739679865207</v>
      </c>
      <c r="G4649" s="5" t="str">
        <f>IF(COUNTIFS(Q3_SQL_Error_Concentration!$A:$A,A4649,Q3_SQL_Error_Concentration!$E:$E,B4649,Q3_SQL_Error_Concentration!$F:$F,C4649)=0,"",SUMIFS(Q3_SQL_Error_Concentration!$I:$I,Q3_SQL_Error_Concentration!$A:$A,A4649,Q3_SQL_Error_Concentration!$E:$E,B4649,Q3_SQL_Error_Concentration!$F:$F,C4649))</f>
        <v/>
      </c>
      <c r="H4649" s="5" t="str">
        <f t="shared" si="433"/>
        <v/>
      </c>
      <c r="I4649" s="5">
        <f>IF(D4649&gt;=Q3_Validation!$C$2,1,0)</f>
        <v>1</v>
      </c>
      <c r="J4649" s="8">
        <f t="shared" si="434"/>
        <v>1.6006739679865207</v>
      </c>
      <c r="K4649" s="5" t="str">
        <f t="shared" si="435"/>
        <v>normal</v>
      </c>
      <c r="L4649" s="5">
        <f t="shared" si="436"/>
        <v>2</v>
      </c>
      <c r="M4649" s="5">
        <f t="shared" si="437"/>
        <v>0</v>
      </c>
    </row>
    <row r="4650" spans="1:13">
      <c r="A4650" s="5">
        <v>5970</v>
      </c>
      <c r="B4650" s="5">
        <v>9</v>
      </c>
      <c r="C4650" s="5" t="s">
        <v>64</v>
      </c>
      <c r="D4650" s="5">
        <v>3</v>
      </c>
      <c r="E4650" s="5">
        <v>0</v>
      </c>
      <c r="F4650" s="8">
        <f t="shared" si="432"/>
        <v>0</v>
      </c>
      <c r="G4650" s="5" t="str">
        <f>IF(COUNTIFS(Q3_SQL_Error_Concentration!$A:$A,A4650,Q3_SQL_Error_Concentration!$E:$E,B4650,Q3_SQL_Error_Concentration!$F:$F,C4650)=0,"",SUMIFS(Q3_SQL_Error_Concentration!$I:$I,Q3_SQL_Error_Concentration!$A:$A,A4650,Q3_SQL_Error_Concentration!$E:$E,B4650,Q3_SQL_Error_Concentration!$F:$F,C4650))</f>
        <v/>
      </c>
      <c r="H4650" s="5" t="str">
        <f t="shared" si="433"/>
        <v/>
      </c>
      <c r="I4650" s="5">
        <f>IF(D4650&gt;=Q3_Validation!$C$2,1,0)</f>
        <v>0</v>
      </c>
      <c r="J4650" s="8" t="str">
        <f t="shared" si="434"/>
        <v/>
      </c>
      <c r="K4650" s="5" t="str">
        <f t="shared" si="435"/>
        <v>excluded</v>
      </c>
      <c r="L4650" s="5">
        <f t="shared" si="436"/>
        <v>2</v>
      </c>
      <c r="M4650" s="5">
        <f t="shared" si="437"/>
        <v>0</v>
      </c>
    </row>
    <row r="4651" spans="1:13">
      <c r="A4651" s="5">
        <v>5970</v>
      </c>
      <c r="B4651" s="5">
        <v>9</v>
      </c>
      <c r="C4651" s="5" t="s">
        <v>62</v>
      </c>
      <c r="D4651" s="5">
        <v>1626</v>
      </c>
      <c r="E4651" s="5">
        <v>23</v>
      </c>
      <c r="F4651" s="8">
        <f t="shared" si="432"/>
        <v>1.4145141451414514</v>
      </c>
      <c r="G4651" s="5" t="str">
        <f>IF(COUNTIFS(Q3_SQL_Error_Concentration!$A:$A,A4651,Q3_SQL_Error_Concentration!$E:$E,B4651,Q3_SQL_Error_Concentration!$F:$F,C4651)=0,"",SUMIFS(Q3_SQL_Error_Concentration!$I:$I,Q3_SQL_Error_Concentration!$A:$A,A4651,Q3_SQL_Error_Concentration!$E:$E,B4651,Q3_SQL_Error_Concentration!$F:$F,C4651))</f>
        <v/>
      </c>
      <c r="H4651" s="5" t="str">
        <f t="shared" si="433"/>
        <v/>
      </c>
      <c r="I4651" s="5">
        <f>IF(D4651&gt;=Q3_Validation!$C$2,1,0)</f>
        <v>1</v>
      </c>
      <c r="J4651" s="8">
        <f t="shared" si="434"/>
        <v>1.4145141451414514</v>
      </c>
      <c r="K4651" s="5" t="str">
        <f t="shared" si="435"/>
        <v>normal</v>
      </c>
      <c r="L4651" s="5">
        <f t="shared" si="436"/>
        <v>2</v>
      </c>
      <c r="M4651" s="5">
        <f t="shared" si="437"/>
        <v>0</v>
      </c>
    </row>
    <row r="4652" spans="1:13">
      <c r="A4652" s="5">
        <v>5970</v>
      </c>
      <c r="B4652" s="5">
        <v>10</v>
      </c>
      <c r="C4652" s="5" t="s">
        <v>63</v>
      </c>
      <c r="D4652" s="5">
        <v>1914</v>
      </c>
      <c r="E4652" s="5">
        <v>27</v>
      </c>
      <c r="F4652" s="8">
        <f t="shared" si="432"/>
        <v>1.4106583072100314</v>
      </c>
      <c r="G4652" s="5" t="str">
        <f>IF(COUNTIFS(Q3_SQL_Error_Concentration!$A:$A,A4652,Q3_SQL_Error_Concentration!$E:$E,B4652,Q3_SQL_Error_Concentration!$F:$F,C4652)=0,"",SUMIFS(Q3_SQL_Error_Concentration!$I:$I,Q3_SQL_Error_Concentration!$A:$A,A4652,Q3_SQL_Error_Concentration!$E:$E,B4652,Q3_SQL_Error_Concentration!$F:$F,C4652))</f>
        <v/>
      </c>
      <c r="H4652" s="5" t="str">
        <f t="shared" si="433"/>
        <v/>
      </c>
      <c r="I4652" s="5">
        <f>IF(D4652&gt;=Q3_Validation!$C$2,1,0)</f>
        <v>1</v>
      </c>
      <c r="J4652" s="8">
        <f t="shared" si="434"/>
        <v>1.4106583072100314</v>
      </c>
      <c r="K4652" s="5" t="str">
        <f t="shared" si="435"/>
        <v>normal</v>
      </c>
      <c r="L4652" s="5">
        <f t="shared" si="436"/>
        <v>2</v>
      </c>
      <c r="M4652" s="5">
        <f t="shared" si="437"/>
        <v>0</v>
      </c>
    </row>
    <row r="4653" spans="1:13">
      <c r="A4653" s="5">
        <v>5970</v>
      </c>
      <c r="B4653" s="5">
        <v>10</v>
      </c>
      <c r="C4653" s="5" t="s">
        <v>64</v>
      </c>
      <c r="D4653" s="5">
        <v>9</v>
      </c>
      <c r="E4653" s="5">
        <v>0</v>
      </c>
      <c r="F4653" s="8">
        <f t="shared" si="432"/>
        <v>0</v>
      </c>
      <c r="G4653" s="5" t="str">
        <f>IF(COUNTIFS(Q3_SQL_Error_Concentration!$A:$A,A4653,Q3_SQL_Error_Concentration!$E:$E,B4653,Q3_SQL_Error_Concentration!$F:$F,C4653)=0,"",SUMIFS(Q3_SQL_Error_Concentration!$I:$I,Q3_SQL_Error_Concentration!$A:$A,A4653,Q3_SQL_Error_Concentration!$E:$E,B4653,Q3_SQL_Error_Concentration!$F:$F,C4653))</f>
        <v/>
      </c>
      <c r="H4653" s="5" t="str">
        <f t="shared" si="433"/>
        <v/>
      </c>
      <c r="I4653" s="5">
        <f>IF(D4653&gt;=Q3_Validation!$C$2,1,0)</f>
        <v>0</v>
      </c>
      <c r="J4653" s="8" t="str">
        <f t="shared" si="434"/>
        <v/>
      </c>
      <c r="K4653" s="5" t="str">
        <f t="shared" si="435"/>
        <v>excluded</v>
      </c>
      <c r="L4653" s="5">
        <f t="shared" si="436"/>
        <v>2</v>
      </c>
      <c r="M4653" s="5">
        <f t="shared" si="437"/>
        <v>0</v>
      </c>
    </row>
    <row r="4654" spans="1:13">
      <c r="A4654" s="5">
        <v>5970</v>
      </c>
      <c r="B4654" s="5">
        <v>10</v>
      </c>
      <c r="C4654" s="5" t="s">
        <v>62</v>
      </c>
      <c r="D4654" s="5">
        <v>2411</v>
      </c>
      <c r="E4654" s="5">
        <v>29</v>
      </c>
      <c r="F4654" s="8">
        <f t="shared" si="432"/>
        <v>1.2028204064703443</v>
      </c>
      <c r="G4654" s="5" t="str">
        <f>IF(COUNTIFS(Q3_SQL_Error_Concentration!$A:$A,A4654,Q3_SQL_Error_Concentration!$E:$E,B4654,Q3_SQL_Error_Concentration!$F:$F,C4654)=0,"",SUMIFS(Q3_SQL_Error_Concentration!$I:$I,Q3_SQL_Error_Concentration!$A:$A,A4654,Q3_SQL_Error_Concentration!$E:$E,B4654,Q3_SQL_Error_Concentration!$F:$F,C4654))</f>
        <v/>
      </c>
      <c r="H4654" s="5" t="str">
        <f t="shared" si="433"/>
        <v/>
      </c>
      <c r="I4654" s="5">
        <f>IF(D4654&gt;=Q3_Validation!$C$2,1,0)</f>
        <v>1</v>
      </c>
      <c r="J4654" s="8">
        <f t="shared" si="434"/>
        <v>1.2028204064703443</v>
      </c>
      <c r="K4654" s="5" t="str">
        <f t="shared" si="435"/>
        <v>normal</v>
      </c>
      <c r="L4654" s="5">
        <f t="shared" si="436"/>
        <v>2</v>
      </c>
      <c r="M4654" s="5">
        <f t="shared" si="437"/>
        <v>0</v>
      </c>
    </row>
    <row r="4655" spans="1:13">
      <c r="A4655" s="5">
        <v>5970</v>
      </c>
      <c r="B4655" s="5">
        <v>11</v>
      </c>
      <c r="C4655" s="5" t="s">
        <v>63</v>
      </c>
      <c r="D4655" s="5">
        <v>1875</v>
      </c>
      <c r="E4655" s="5">
        <v>29</v>
      </c>
      <c r="F4655" s="8">
        <f t="shared" si="432"/>
        <v>1.5466666666666666</v>
      </c>
      <c r="G4655" s="5" t="str">
        <f>IF(COUNTIFS(Q3_SQL_Error_Concentration!$A:$A,A4655,Q3_SQL_Error_Concentration!$E:$E,B4655,Q3_SQL_Error_Concentration!$F:$F,C4655)=0,"",SUMIFS(Q3_SQL_Error_Concentration!$I:$I,Q3_SQL_Error_Concentration!$A:$A,A4655,Q3_SQL_Error_Concentration!$E:$E,B4655,Q3_SQL_Error_Concentration!$F:$F,C4655))</f>
        <v/>
      </c>
      <c r="H4655" s="5" t="str">
        <f t="shared" si="433"/>
        <v/>
      </c>
      <c r="I4655" s="5">
        <f>IF(D4655&gt;=Q3_Validation!$C$2,1,0)</f>
        <v>1</v>
      </c>
      <c r="J4655" s="8">
        <f t="shared" si="434"/>
        <v>1.5466666666666666</v>
      </c>
      <c r="K4655" s="5" t="str">
        <f t="shared" si="435"/>
        <v>normal</v>
      </c>
      <c r="L4655" s="5">
        <f t="shared" si="436"/>
        <v>2</v>
      </c>
      <c r="M4655" s="5">
        <f t="shared" si="437"/>
        <v>0</v>
      </c>
    </row>
    <row r="4656" spans="1:13">
      <c r="A4656" s="5">
        <v>5970</v>
      </c>
      <c r="B4656" s="5">
        <v>11</v>
      </c>
      <c r="C4656" s="5" t="s">
        <v>64</v>
      </c>
      <c r="D4656" s="5">
        <v>8</v>
      </c>
      <c r="E4656" s="5">
        <v>1</v>
      </c>
      <c r="F4656" s="8">
        <f t="shared" si="432"/>
        <v>12.5</v>
      </c>
      <c r="G4656" s="5" t="str">
        <f>IF(COUNTIFS(Q3_SQL_Error_Concentration!$A:$A,A4656,Q3_SQL_Error_Concentration!$E:$E,B4656,Q3_SQL_Error_Concentration!$F:$F,C4656)=0,"",SUMIFS(Q3_SQL_Error_Concentration!$I:$I,Q3_SQL_Error_Concentration!$A:$A,A4656,Q3_SQL_Error_Concentration!$E:$E,B4656,Q3_SQL_Error_Concentration!$F:$F,C4656))</f>
        <v/>
      </c>
      <c r="H4656" s="5" t="str">
        <f t="shared" si="433"/>
        <v/>
      </c>
      <c r="I4656" s="5">
        <f>IF(D4656&gt;=Q3_Validation!$C$2,1,0)</f>
        <v>0</v>
      </c>
      <c r="J4656" s="8" t="str">
        <f t="shared" si="434"/>
        <v/>
      </c>
      <c r="K4656" s="5" t="str">
        <f t="shared" si="435"/>
        <v>excluded</v>
      </c>
      <c r="L4656" s="5">
        <f t="shared" si="436"/>
        <v>2</v>
      </c>
      <c r="M4656" s="5">
        <f t="shared" si="437"/>
        <v>0</v>
      </c>
    </row>
    <row r="4657" spans="1:13">
      <c r="A4657" s="5">
        <v>5970</v>
      </c>
      <c r="B4657" s="5">
        <v>11</v>
      </c>
      <c r="C4657" s="5" t="s">
        <v>62</v>
      </c>
      <c r="D4657" s="5">
        <v>2783</v>
      </c>
      <c r="E4657" s="5">
        <v>35</v>
      </c>
      <c r="F4657" s="8">
        <f t="shared" si="432"/>
        <v>1.2576356449874238</v>
      </c>
      <c r="G4657" s="5" t="str">
        <f>IF(COUNTIFS(Q3_SQL_Error_Concentration!$A:$A,A4657,Q3_SQL_Error_Concentration!$E:$E,B4657,Q3_SQL_Error_Concentration!$F:$F,C4657)=0,"",SUMIFS(Q3_SQL_Error_Concentration!$I:$I,Q3_SQL_Error_Concentration!$A:$A,A4657,Q3_SQL_Error_Concentration!$E:$E,B4657,Q3_SQL_Error_Concentration!$F:$F,C4657))</f>
        <v/>
      </c>
      <c r="H4657" s="5" t="str">
        <f t="shared" si="433"/>
        <v/>
      </c>
      <c r="I4657" s="5">
        <f>IF(D4657&gt;=Q3_Validation!$C$2,1,0)</f>
        <v>1</v>
      </c>
      <c r="J4657" s="8">
        <f t="shared" si="434"/>
        <v>1.2576356449874238</v>
      </c>
      <c r="K4657" s="5" t="str">
        <f t="shared" si="435"/>
        <v>normal</v>
      </c>
      <c r="L4657" s="5">
        <f t="shared" si="436"/>
        <v>2</v>
      </c>
      <c r="M4657" s="5">
        <f t="shared" si="437"/>
        <v>0</v>
      </c>
    </row>
    <row r="4658" spans="1:13">
      <c r="A4658" s="5">
        <v>5970</v>
      </c>
      <c r="B4658" s="5">
        <v>12</v>
      </c>
      <c r="C4658" s="5" t="s">
        <v>63</v>
      </c>
      <c r="D4658" s="5">
        <v>2150</v>
      </c>
      <c r="E4658" s="5">
        <v>27</v>
      </c>
      <c r="F4658" s="8">
        <f t="shared" si="432"/>
        <v>1.2558139534883721</v>
      </c>
      <c r="G4658" s="5" t="str">
        <f>IF(COUNTIFS(Q3_SQL_Error_Concentration!$A:$A,A4658,Q3_SQL_Error_Concentration!$E:$E,B4658,Q3_SQL_Error_Concentration!$F:$F,C4658)=0,"",SUMIFS(Q3_SQL_Error_Concentration!$I:$I,Q3_SQL_Error_Concentration!$A:$A,A4658,Q3_SQL_Error_Concentration!$E:$E,B4658,Q3_SQL_Error_Concentration!$F:$F,C4658))</f>
        <v/>
      </c>
      <c r="H4658" s="5" t="str">
        <f t="shared" si="433"/>
        <v/>
      </c>
      <c r="I4658" s="5">
        <f>IF(D4658&gt;=Q3_Validation!$C$2,1,0)</f>
        <v>1</v>
      </c>
      <c r="J4658" s="8">
        <f t="shared" si="434"/>
        <v>1.2558139534883721</v>
      </c>
      <c r="K4658" s="5" t="str">
        <f t="shared" si="435"/>
        <v>normal</v>
      </c>
      <c r="L4658" s="5">
        <f t="shared" si="436"/>
        <v>2</v>
      </c>
      <c r="M4658" s="5">
        <f t="shared" si="437"/>
        <v>0</v>
      </c>
    </row>
    <row r="4659" spans="1:13">
      <c r="A4659" s="5">
        <v>5970</v>
      </c>
      <c r="B4659" s="5">
        <v>12</v>
      </c>
      <c r="C4659" s="5" t="s">
        <v>64</v>
      </c>
      <c r="D4659" s="5">
        <v>7</v>
      </c>
      <c r="E4659" s="5">
        <v>0</v>
      </c>
      <c r="F4659" s="8">
        <f t="shared" si="432"/>
        <v>0</v>
      </c>
      <c r="G4659" s="5" t="str">
        <f>IF(COUNTIFS(Q3_SQL_Error_Concentration!$A:$A,A4659,Q3_SQL_Error_Concentration!$E:$E,B4659,Q3_SQL_Error_Concentration!$F:$F,C4659)=0,"",SUMIFS(Q3_SQL_Error_Concentration!$I:$I,Q3_SQL_Error_Concentration!$A:$A,A4659,Q3_SQL_Error_Concentration!$E:$E,B4659,Q3_SQL_Error_Concentration!$F:$F,C4659))</f>
        <v/>
      </c>
      <c r="H4659" s="5" t="str">
        <f t="shared" si="433"/>
        <v/>
      </c>
      <c r="I4659" s="5">
        <f>IF(D4659&gt;=Q3_Validation!$C$2,1,0)</f>
        <v>0</v>
      </c>
      <c r="J4659" s="8" t="str">
        <f t="shared" si="434"/>
        <v/>
      </c>
      <c r="K4659" s="5" t="str">
        <f t="shared" si="435"/>
        <v>excluded</v>
      </c>
      <c r="L4659" s="5">
        <f t="shared" si="436"/>
        <v>2</v>
      </c>
      <c r="M4659" s="5">
        <f t="shared" si="437"/>
        <v>0</v>
      </c>
    </row>
    <row r="4660" spans="1:13">
      <c r="A4660" s="5">
        <v>5970</v>
      </c>
      <c r="B4660" s="5">
        <v>12</v>
      </c>
      <c r="C4660" s="5" t="s">
        <v>62</v>
      </c>
      <c r="D4660" s="5">
        <v>2706</v>
      </c>
      <c r="E4660" s="5">
        <v>38</v>
      </c>
      <c r="F4660" s="8">
        <f t="shared" si="432"/>
        <v>1.4042867701404287</v>
      </c>
      <c r="G4660" s="5" t="str">
        <f>IF(COUNTIFS(Q3_SQL_Error_Concentration!$A:$A,A4660,Q3_SQL_Error_Concentration!$E:$E,B4660,Q3_SQL_Error_Concentration!$F:$F,C4660)=0,"",SUMIFS(Q3_SQL_Error_Concentration!$I:$I,Q3_SQL_Error_Concentration!$A:$A,A4660,Q3_SQL_Error_Concentration!$E:$E,B4660,Q3_SQL_Error_Concentration!$F:$F,C4660))</f>
        <v/>
      </c>
      <c r="H4660" s="5" t="str">
        <f t="shared" si="433"/>
        <v/>
      </c>
      <c r="I4660" s="5">
        <f>IF(D4660&gt;=Q3_Validation!$C$2,1,0)</f>
        <v>1</v>
      </c>
      <c r="J4660" s="8">
        <f t="shared" si="434"/>
        <v>1.4042867701404287</v>
      </c>
      <c r="K4660" s="5" t="str">
        <f t="shared" si="435"/>
        <v>normal</v>
      </c>
      <c r="L4660" s="5">
        <f t="shared" si="436"/>
        <v>2</v>
      </c>
      <c r="M4660" s="5">
        <f t="shared" si="437"/>
        <v>0</v>
      </c>
    </row>
    <row r="4661" spans="1:13">
      <c r="A4661" s="5">
        <v>5970</v>
      </c>
      <c r="B4661" s="5">
        <v>13</v>
      </c>
      <c r="C4661" s="5" t="s">
        <v>63</v>
      </c>
      <c r="D4661" s="5">
        <v>1819</v>
      </c>
      <c r="E4661" s="5">
        <v>26</v>
      </c>
      <c r="F4661" s="8">
        <f t="shared" si="432"/>
        <v>1.4293567894447499</v>
      </c>
      <c r="G4661" s="5" t="str">
        <f>IF(COUNTIFS(Q3_SQL_Error_Concentration!$A:$A,A4661,Q3_SQL_Error_Concentration!$E:$E,B4661,Q3_SQL_Error_Concentration!$F:$F,C4661)=0,"",SUMIFS(Q3_SQL_Error_Concentration!$I:$I,Q3_SQL_Error_Concentration!$A:$A,A4661,Q3_SQL_Error_Concentration!$E:$E,B4661,Q3_SQL_Error_Concentration!$F:$F,C4661))</f>
        <v/>
      </c>
      <c r="H4661" s="5" t="str">
        <f t="shared" si="433"/>
        <v/>
      </c>
      <c r="I4661" s="5">
        <f>IF(D4661&gt;=Q3_Validation!$C$2,1,0)</f>
        <v>1</v>
      </c>
      <c r="J4661" s="8">
        <f t="shared" si="434"/>
        <v>1.4293567894447499</v>
      </c>
      <c r="K4661" s="5" t="str">
        <f t="shared" si="435"/>
        <v>normal</v>
      </c>
      <c r="L4661" s="5">
        <f t="shared" si="436"/>
        <v>2</v>
      </c>
      <c r="M4661" s="5">
        <f t="shared" si="437"/>
        <v>0</v>
      </c>
    </row>
    <row r="4662" spans="1:13">
      <c r="A4662" s="5">
        <v>5970</v>
      </c>
      <c r="B4662" s="5">
        <v>13</v>
      </c>
      <c r="C4662" s="5" t="s">
        <v>64</v>
      </c>
      <c r="D4662" s="5">
        <v>13</v>
      </c>
      <c r="E4662" s="5">
        <v>1</v>
      </c>
      <c r="F4662" s="8">
        <f t="shared" si="432"/>
        <v>7.6923076923076925</v>
      </c>
      <c r="G4662" s="5" t="str">
        <f>IF(COUNTIFS(Q3_SQL_Error_Concentration!$A:$A,A4662,Q3_SQL_Error_Concentration!$E:$E,B4662,Q3_SQL_Error_Concentration!$F:$F,C4662)=0,"",SUMIFS(Q3_SQL_Error_Concentration!$I:$I,Q3_SQL_Error_Concentration!$A:$A,A4662,Q3_SQL_Error_Concentration!$E:$E,B4662,Q3_SQL_Error_Concentration!$F:$F,C4662))</f>
        <v/>
      </c>
      <c r="H4662" s="5" t="str">
        <f t="shared" si="433"/>
        <v/>
      </c>
      <c r="I4662" s="5">
        <f>IF(D4662&gt;=Q3_Validation!$C$2,1,0)</f>
        <v>0</v>
      </c>
      <c r="J4662" s="8" t="str">
        <f t="shared" si="434"/>
        <v/>
      </c>
      <c r="K4662" s="5" t="str">
        <f t="shared" si="435"/>
        <v>excluded</v>
      </c>
      <c r="L4662" s="5">
        <f t="shared" si="436"/>
        <v>2</v>
      </c>
      <c r="M4662" s="5">
        <f t="shared" si="437"/>
        <v>0</v>
      </c>
    </row>
    <row r="4663" spans="1:13">
      <c r="A4663" s="5">
        <v>5970</v>
      </c>
      <c r="B4663" s="5">
        <v>13</v>
      </c>
      <c r="C4663" s="5" t="s">
        <v>62</v>
      </c>
      <c r="D4663" s="5">
        <v>2796</v>
      </c>
      <c r="E4663" s="5">
        <v>36</v>
      </c>
      <c r="F4663" s="8">
        <f t="shared" si="432"/>
        <v>1.2875536480686696</v>
      </c>
      <c r="G4663" s="5" t="str">
        <f>IF(COUNTIFS(Q3_SQL_Error_Concentration!$A:$A,A4663,Q3_SQL_Error_Concentration!$E:$E,B4663,Q3_SQL_Error_Concentration!$F:$F,C4663)=0,"",SUMIFS(Q3_SQL_Error_Concentration!$I:$I,Q3_SQL_Error_Concentration!$A:$A,A4663,Q3_SQL_Error_Concentration!$E:$E,B4663,Q3_SQL_Error_Concentration!$F:$F,C4663))</f>
        <v/>
      </c>
      <c r="H4663" s="5" t="str">
        <f t="shared" si="433"/>
        <v/>
      </c>
      <c r="I4663" s="5">
        <f>IF(D4663&gt;=Q3_Validation!$C$2,1,0)</f>
        <v>1</v>
      </c>
      <c r="J4663" s="8">
        <f t="shared" si="434"/>
        <v>1.2875536480686696</v>
      </c>
      <c r="K4663" s="5" t="str">
        <f t="shared" si="435"/>
        <v>normal</v>
      </c>
      <c r="L4663" s="5">
        <f t="shared" si="436"/>
        <v>2</v>
      </c>
      <c r="M4663" s="5">
        <f t="shared" si="437"/>
        <v>0</v>
      </c>
    </row>
    <row r="4664" spans="1:13">
      <c r="A4664" s="5">
        <v>5970</v>
      </c>
      <c r="B4664" s="5">
        <v>14</v>
      </c>
      <c r="C4664" s="5" t="s">
        <v>63</v>
      </c>
      <c r="D4664" s="5">
        <v>1658</v>
      </c>
      <c r="E4664" s="5">
        <v>17</v>
      </c>
      <c r="F4664" s="8">
        <f t="shared" si="432"/>
        <v>1.0253317249698433</v>
      </c>
      <c r="G4664" s="5" t="str">
        <f>IF(COUNTIFS(Q3_SQL_Error_Concentration!$A:$A,A4664,Q3_SQL_Error_Concentration!$E:$E,B4664,Q3_SQL_Error_Concentration!$F:$F,C4664)=0,"",SUMIFS(Q3_SQL_Error_Concentration!$I:$I,Q3_SQL_Error_Concentration!$A:$A,A4664,Q3_SQL_Error_Concentration!$E:$E,B4664,Q3_SQL_Error_Concentration!$F:$F,C4664))</f>
        <v/>
      </c>
      <c r="H4664" s="5" t="str">
        <f t="shared" si="433"/>
        <v/>
      </c>
      <c r="I4664" s="5">
        <f>IF(D4664&gt;=Q3_Validation!$C$2,1,0)</f>
        <v>1</v>
      </c>
      <c r="J4664" s="8">
        <f t="shared" si="434"/>
        <v>1.0253317249698433</v>
      </c>
      <c r="K4664" s="5" t="str">
        <f t="shared" si="435"/>
        <v>normal</v>
      </c>
      <c r="L4664" s="5">
        <f t="shared" si="436"/>
        <v>2</v>
      </c>
      <c r="M4664" s="5">
        <f t="shared" si="437"/>
        <v>0</v>
      </c>
    </row>
    <row r="4665" spans="1:13">
      <c r="A4665" s="5">
        <v>5970</v>
      </c>
      <c r="B4665" s="5">
        <v>14</v>
      </c>
      <c r="C4665" s="5" t="s">
        <v>64</v>
      </c>
      <c r="D4665" s="5">
        <v>5</v>
      </c>
      <c r="E4665" s="5">
        <v>0</v>
      </c>
      <c r="F4665" s="8">
        <f t="shared" si="432"/>
        <v>0</v>
      </c>
      <c r="G4665" s="5" t="str">
        <f>IF(COUNTIFS(Q3_SQL_Error_Concentration!$A:$A,A4665,Q3_SQL_Error_Concentration!$E:$E,B4665,Q3_SQL_Error_Concentration!$F:$F,C4665)=0,"",SUMIFS(Q3_SQL_Error_Concentration!$I:$I,Q3_SQL_Error_Concentration!$A:$A,A4665,Q3_SQL_Error_Concentration!$E:$E,B4665,Q3_SQL_Error_Concentration!$F:$F,C4665))</f>
        <v/>
      </c>
      <c r="H4665" s="5" t="str">
        <f t="shared" si="433"/>
        <v/>
      </c>
      <c r="I4665" s="5">
        <f>IF(D4665&gt;=Q3_Validation!$C$2,1,0)</f>
        <v>0</v>
      </c>
      <c r="J4665" s="8" t="str">
        <f t="shared" si="434"/>
        <v/>
      </c>
      <c r="K4665" s="5" t="str">
        <f t="shared" si="435"/>
        <v>excluded</v>
      </c>
      <c r="L4665" s="5">
        <f t="shared" si="436"/>
        <v>2</v>
      </c>
      <c r="M4665" s="5">
        <f t="shared" si="437"/>
        <v>0</v>
      </c>
    </row>
    <row r="4666" spans="1:13">
      <c r="A4666" s="5">
        <v>5970</v>
      </c>
      <c r="B4666" s="5">
        <v>14</v>
      </c>
      <c r="C4666" s="5" t="s">
        <v>62</v>
      </c>
      <c r="D4666" s="5">
        <v>2757</v>
      </c>
      <c r="E4666" s="5">
        <v>27</v>
      </c>
      <c r="F4666" s="8">
        <f t="shared" si="432"/>
        <v>0.97932535364526663</v>
      </c>
      <c r="G4666" s="5" t="str">
        <f>IF(COUNTIFS(Q3_SQL_Error_Concentration!$A:$A,A4666,Q3_SQL_Error_Concentration!$E:$E,B4666,Q3_SQL_Error_Concentration!$F:$F,C4666)=0,"",SUMIFS(Q3_SQL_Error_Concentration!$I:$I,Q3_SQL_Error_Concentration!$A:$A,A4666,Q3_SQL_Error_Concentration!$E:$E,B4666,Q3_SQL_Error_Concentration!$F:$F,C4666))</f>
        <v/>
      </c>
      <c r="H4666" s="5" t="str">
        <f t="shared" si="433"/>
        <v/>
      </c>
      <c r="I4666" s="5">
        <f>IF(D4666&gt;=Q3_Validation!$C$2,1,0)</f>
        <v>1</v>
      </c>
      <c r="J4666" s="8">
        <f t="shared" si="434"/>
        <v>0.97932535364526663</v>
      </c>
      <c r="K4666" s="5" t="str">
        <f t="shared" si="435"/>
        <v>normal</v>
      </c>
      <c r="L4666" s="5">
        <f t="shared" si="436"/>
        <v>2</v>
      </c>
      <c r="M4666" s="5">
        <f t="shared" si="437"/>
        <v>0</v>
      </c>
    </row>
    <row r="4667" spans="1:13">
      <c r="A4667" s="5">
        <v>5970</v>
      </c>
      <c r="B4667" s="5">
        <v>15</v>
      </c>
      <c r="C4667" s="5" t="s">
        <v>63</v>
      </c>
      <c r="D4667" s="5">
        <v>1939</v>
      </c>
      <c r="E4667" s="5">
        <v>26</v>
      </c>
      <c r="F4667" s="8">
        <f t="shared" si="432"/>
        <v>1.3408973697782363</v>
      </c>
      <c r="G4667" s="5" t="str">
        <f>IF(COUNTIFS(Q3_SQL_Error_Concentration!$A:$A,A4667,Q3_SQL_Error_Concentration!$E:$E,B4667,Q3_SQL_Error_Concentration!$F:$F,C4667)=0,"",SUMIFS(Q3_SQL_Error_Concentration!$I:$I,Q3_SQL_Error_Concentration!$A:$A,A4667,Q3_SQL_Error_Concentration!$E:$E,B4667,Q3_SQL_Error_Concentration!$F:$F,C4667))</f>
        <v/>
      </c>
      <c r="H4667" s="5" t="str">
        <f t="shared" si="433"/>
        <v/>
      </c>
      <c r="I4667" s="5">
        <f>IF(D4667&gt;=Q3_Validation!$C$2,1,0)</f>
        <v>1</v>
      </c>
      <c r="J4667" s="8">
        <f t="shared" si="434"/>
        <v>1.3408973697782363</v>
      </c>
      <c r="K4667" s="5" t="str">
        <f t="shared" si="435"/>
        <v>normal</v>
      </c>
      <c r="L4667" s="5">
        <f t="shared" si="436"/>
        <v>2</v>
      </c>
      <c r="M4667" s="5">
        <f t="shared" si="437"/>
        <v>0</v>
      </c>
    </row>
    <row r="4668" spans="1:13">
      <c r="A4668" s="5">
        <v>5970</v>
      </c>
      <c r="B4668" s="5">
        <v>15</v>
      </c>
      <c r="C4668" s="5" t="s">
        <v>64</v>
      </c>
      <c r="D4668" s="5">
        <v>4</v>
      </c>
      <c r="E4668" s="5">
        <v>0</v>
      </c>
      <c r="F4668" s="8">
        <f t="shared" si="432"/>
        <v>0</v>
      </c>
      <c r="G4668" s="5" t="str">
        <f>IF(COUNTIFS(Q3_SQL_Error_Concentration!$A:$A,A4668,Q3_SQL_Error_Concentration!$E:$E,B4668,Q3_SQL_Error_Concentration!$F:$F,C4668)=0,"",SUMIFS(Q3_SQL_Error_Concentration!$I:$I,Q3_SQL_Error_Concentration!$A:$A,A4668,Q3_SQL_Error_Concentration!$E:$E,B4668,Q3_SQL_Error_Concentration!$F:$F,C4668))</f>
        <v/>
      </c>
      <c r="H4668" s="5" t="str">
        <f t="shared" si="433"/>
        <v/>
      </c>
      <c r="I4668" s="5">
        <f>IF(D4668&gt;=Q3_Validation!$C$2,1,0)</f>
        <v>0</v>
      </c>
      <c r="J4668" s="8" t="str">
        <f t="shared" si="434"/>
        <v/>
      </c>
      <c r="K4668" s="5" t="str">
        <f t="shared" si="435"/>
        <v>excluded</v>
      </c>
      <c r="L4668" s="5">
        <f t="shared" si="436"/>
        <v>2</v>
      </c>
      <c r="M4668" s="5">
        <f t="shared" si="437"/>
        <v>0</v>
      </c>
    </row>
    <row r="4669" spans="1:13">
      <c r="A4669" s="5">
        <v>5970</v>
      </c>
      <c r="B4669" s="5">
        <v>15</v>
      </c>
      <c r="C4669" s="5" t="s">
        <v>62</v>
      </c>
      <c r="D4669" s="5">
        <v>3294</v>
      </c>
      <c r="E4669" s="5">
        <v>33</v>
      </c>
      <c r="F4669" s="8">
        <f t="shared" si="432"/>
        <v>1.0018214936247722</v>
      </c>
      <c r="G4669" s="5" t="str">
        <f>IF(COUNTIFS(Q3_SQL_Error_Concentration!$A:$A,A4669,Q3_SQL_Error_Concentration!$E:$E,B4669,Q3_SQL_Error_Concentration!$F:$F,C4669)=0,"",SUMIFS(Q3_SQL_Error_Concentration!$I:$I,Q3_SQL_Error_Concentration!$A:$A,A4669,Q3_SQL_Error_Concentration!$E:$E,B4669,Q3_SQL_Error_Concentration!$F:$F,C4669))</f>
        <v/>
      </c>
      <c r="H4669" s="5" t="str">
        <f t="shared" si="433"/>
        <v/>
      </c>
      <c r="I4669" s="5">
        <f>IF(D4669&gt;=Q3_Validation!$C$2,1,0)</f>
        <v>1</v>
      </c>
      <c r="J4669" s="8">
        <f t="shared" si="434"/>
        <v>1.0018214936247722</v>
      </c>
      <c r="K4669" s="5" t="str">
        <f t="shared" si="435"/>
        <v>normal</v>
      </c>
      <c r="L4669" s="5">
        <f t="shared" si="436"/>
        <v>2</v>
      </c>
      <c r="M4669" s="5">
        <f t="shared" si="437"/>
        <v>0</v>
      </c>
    </row>
    <row r="4670" spans="1:13">
      <c r="A4670" s="5">
        <v>5970</v>
      </c>
      <c r="B4670" s="5">
        <v>16</v>
      </c>
      <c r="C4670" s="5" t="s">
        <v>63</v>
      </c>
      <c r="D4670" s="5">
        <v>2369</v>
      </c>
      <c r="E4670" s="5">
        <v>34</v>
      </c>
      <c r="F4670" s="8">
        <f t="shared" si="432"/>
        <v>1.4352047277332207</v>
      </c>
      <c r="G4670" s="5" t="str">
        <f>IF(COUNTIFS(Q3_SQL_Error_Concentration!$A:$A,A4670,Q3_SQL_Error_Concentration!$E:$E,B4670,Q3_SQL_Error_Concentration!$F:$F,C4670)=0,"",SUMIFS(Q3_SQL_Error_Concentration!$I:$I,Q3_SQL_Error_Concentration!$A:$A,A4670,Q3_SQL_Error_Concentration!$E:$E,B4670,Q3_SQL_Error_Concentration!$F:$F,C4670))</f>
        <v/>
      </c>
      <c r="H4670" s="5" t="str">
        <f t="shared" si="433"/>
        <v/>
      </c>
      <c r="I4670" s="5">
        <f>IF(D4670&gt;=Q3_Validation!$C$2,1,0)</f>
        <v>1</v>
      </c>
      <c r="J4670" s="8">
        <f t="shared" si="434"/>
        <v>1.4352047277332207</v>
      </c>
      <c r="K4670" s="5" t="str">
        <f t="shared" si="435"/>
        <v>normal</v>
      </c>
      <c r="L4670" s="5">
        <f t="shared" si="436"/>
        <v>2</v>
      </c>
      <c r="M4670" s="5">
        <f t="shared" si="437"/>
        <v>0</v>
      </c>
    </row>
    <row r="4671" spans="1:13">
      <c r="A4671" s="5">
        <v>5970</v>
      </c>
      <c r="B4671" s="5">
        <v>16</v>
      </c>
      <c r="C4671" s="5" t="s">
        <v>64</v>
      </c>
      <c r="D4671" s="5">
        <v>4</v>
      </c>
      <c r="E4671" s="5">
        <v>0</v>
      </c>
      <c r="F4671" s="8">
        <f t="shared" si="432"/>
        <v>0</v>
      </c>
      <c r="G4671" s="5" t="str">
        <f>IF(COUNTIFS(Q3_SQL_Error_Concentration!$A:$A,A4671,Q3_SQL_Error_Concentration!$E:$E,B4671,Q3_SQL_Error_Concentration!$F:$F,C4671)=0,"",SUMIFS(Q3_SQL_Error_Concentration!$I:$I,Q3_SQL_Error_Concentration!$A:$A,A4671,Q3_SQL_Error_Concentration!$E:$E,B4671,Q3_SQL_Error_Concentration!$F:$F,C4671))</f>
        <v/>
      </c>
      <c r="H4671" s="5" t="str">
        <f t="shared" si="433"/>
        <v/>
      </c>
      <c r="I4671" s="5">
        <f>IF(D4671&gt;=Q3_Validation!$C$2,1,0)</f>
        <v>0</v>
      </c>
      <c r="J4671" s="8" t="str">
        <f t="shared" si="434"/>
        <v/>
      </c>
      <c r="K4671" s="5" t="str">
        <f t="shared" si="435"/>
        <v>excluded</v>
      </c>
      <c r="L4671" s="5">
        <f t="shared" si="436"/>
        <v>2</v>
      </c>
      <c r="M4671" s="5">
        <f t="shared" si="437"/>
        <v>0</v>
      </c>
    </row>
    <row r="4672" spans="1:13">
      <c r="A4672" s="5">
        <v>5970</v>
      </c>
      <c r="B4672" s="5">
        <v>16</v>
      </c>
      <c r="C4672" s="5" t="s">
        <v>62</v>
      </c>
      <c r="D4672" s="5">
        <v>2659</v>
      </c>
      <c r="E4672" s="5">
        <v>25</v>
      </c>
      <c r="F4672" s="8">
        <f t="shared" si="432"/>
        <v>0.94020308386611506</v>
      </c>
      <c r="G4672" s="5" t="str">
        <f>IF(COUNTIFS(Q3_SQL_Error_Concentration!$A:$A,A4672,Q3_SQL_Error_Concentration!$E:$E,B4672,Q3_SQL_Error_Concentration!$F:$F,C4672)=0,"",SUMIFS(Q3_SQL_Error_Concentration!$I:$I,Q3_SQL_Error_Concentration!$A:$A,A4672,Q3_SQL_Error_Concentration!$E:$E,B4672,Q3_SQL_Error_Concentration!$F:$F,C4672))</f>
        <v/>
      </c>
      <c r="H4672" s="5" t="str">
        <f t="shared" si="433"/>
        <v/>
      </c>
      <c r="I4672" s="5">
        <f>IF(D4672&gt;=Q3_Validation!$C$2,1,0)</f>
        <v>1</v>
      </c>
      <c r="J4672" s="8">
        <f t="shared" si="434"/>
        <v>0.94020308386611506</v>
      </c>
      <c r="K4672" s="5" t="str">
        <f t="shared" si="435"/>
        <v>normal</v>
      </c>
      <c r="L4672" s="5">
        <f t="shared" si="436"/>
        <v>2</v>
      </c>
      <c r="M4672" s="5">
        <f t="shared" si="437"/>
        <v>0</v>
      </c>
    </row>
    <row r="4673" spans="1:13">
      <c r="A4673" s="5">
        <v>5970</v>
      </c>
      <c r="B4673" s="5">
        <v>17</v>
      </c>
      <c r="C4673" s="5" t="s">
        <v>63</v>
      </c>
      <c r="D4673" s="5">
        <v>1015</v>
      </c>
      <c r="E4673" s="5">
        <v>13</v>
      </c>
      <c r="F4673" s="8">
        <f t="shared" si="432"/>
        <v>1.2807881773399015</v>
      </c>
      <c r="G4673" s="5" t="str">
        <f>IF(COUNTIFS(Q3_SQL_Error_Concentration!$A:$A,A4673,Q3_SQL_Error_Concentration!$E:$E,B4673,Q3_SQL_Error_Concentration!$F:$F,C4673)=0,"",SUMIFS(Q3_SQL_Error_Concentration!$I:$I,Q3_SQL_Error_Concentration!$A:$A,A4673,Q3_SQL_Error_Concentration!$E:$E,B4673,Q3_SQL_Error_Concentration!$F:$F,C4673))</f>
        <v/>
      </c>
      <c r="H4673" s="5" t="str">
        <f t="shared" si="433"/>
        <v/>
      </c>
      <c r="I4673" s="5">
        <f>IF(D4673&gt;=Q3_Validation!$C$2,1,0)</f>
        <v>1</v>
      </c>
      <c r="J4673" s="8">
        <f t="shared" si="434"/>
        <v>1.2807881773399015</v>
      </c>
      <c r="K4673" s="5" t="str">
        <f t="shared" si="435"/>
        <v>normal</v>
      </c>
      <c r="L4673" s="5">
        <f t="shared" si="436"/>
        <v>2</v>
      </c>
      <c r="M4673" s="5">
        <f t="shared" si="437"/>
        <v>0</v>
      </c>
    </row>
    <row r="4674" spans="1:13">
      <c r="A4674" s="5">
        <v>5970</v>
      </c>
      <c r="B4674" s="5">
        <v>17</v>
      </c>
      <c r="C4674" s="5" t="s">
        <v>64</v>
      </c>
      <c r="D4674" s="5">
        <v>2</v>
      </c>
      <c r="E4674" s="5">
        <v>0</v>
      </c>
      <c r="F4674" s="8">
        <f t="shared" ref="F4674:F4737" si="438">100*E4674/D4674</f>
        <v>0</v>
      </c>
      <c r="G4674" s="5" t="str">
        <f>IF(COUNTIFS(Q3_SQL_Error_Concentration!$A:$A,A4674,Q3_SQL_Error_Concentration!$E:$E,B4674,Q3_SQL_Error_Concentration!$F:$F,C4674)=0,"",SUMIFS(Q3_SQL_Error_Concentration!$I:$I,Q3_SQL_Error_Concentration!$A:$A,A4674,Q3_SQL_Error_Concentration!$E:$E,B4674,Q3_SQL_Error_Concentration!$F:$F,C4674))</f>
        <v/>
      </c>
      <c r="H4674" s="5" t="str">
        <f t="shared" ref="H4674:H4737" si="439">IF(G4674="","",IF(ABS(F4674-G4674)&lt;=0.0002,"PASS","FAIL"))</f>
        <v/>
      </c>
      <c r="I4674" s="5">
        <f>IF(D4674&gt;=Q3_Validation!$C$2,1,0)</f>
        <v>0</v>
      </c>
      <c r="J4674" s="8" t="str">
        <f t="shared" ref="J4674:J4737" si="440">IF(I4674=1,F4674,"")</f>
        <v/>
      </c>
      <c r="K4674" s="5" t="str">
        <f t="shared" ref="K4674:K4737" si="441">IF(D4674&lt;601,"excluded",IF(J4674&gt;3.628192,"outlier",IF(J4674&gt;=2.11093,"high-error","normal")))</f>
        <v>excluded</v>
      </c>
      <c r="L4674" s="5">
        <f t="shared" ref="L4674:L4737" si="442">COUNTIFS(A:A,A4674,K:K,"high-error")+COUNTIFS(A:A,A4674,K:K,"outlier")</f>
        <v>2</v>
      </c>
      <c r="M4674" s="5">
        <f t="shared" ref="M4674:M4737" si="443">IF(AND(L4674&gt;=2,OR(K4674="high-error",K4674="outlier")),1,0)</f>
        <v>0</v>
      </c>
    </row>
    <row r="4675" spans="1:13">
      <c r="A4675" s="5">
        <v>5970</v>
      </c>
      <c r="B4675" s="5">
        <v>17</v>
      </c>
      <c r="C4675" s="5" t="s">
        <v>62</v>
      </c>
      <c r="D4675" s="5">
        <v>1196</v>
      </c>
      <c r="E4675" s="5">
        <v>17</v>
      </c>
      <c r="F4675" s="8">
        <f t="shared" si="438"/>
        <v>1.4214046822742474</v>
      </c>
      <c r="G4675" s="5" t="str">
        <f>IF(COUNTIFS(Q3_SQL_Error_Concentration!$A:$A,A4675,Q3_SQL_Error_Concentration!$E:$E,B4675,Q3_SQL_Error_Concentration!$F:$F,C4675)=0,"",SUMIFS(Q3_SQL_Error_Concentration!$I:$I,Q3_SQL_Error_Concentration!$A:$A,A4675,Q3_SQL_Error_Concentration!$E:$E,B4675,Q3_SQL_Error_Concentration!$F:$F,C4675))</f>
        <v/>
      </c>
      <c r="H4675" s="5" t="str">
        <f t="shared" si="439"/>
        <v/>
      </c>
      <c r="I4675" s="5">
        <f>IF(D4675&gt;=Q3_Validation!$C$2,1,0)</f>
        <v>1</v>
      </c>
      <c r="J4675" s="8">
        <f t="shared" si="440"/>
        <v>1.4214046822742474</v>
      </c>
      <c r="K4675" s="5" t="str">
        <f t="shared" si="441"/>
        <v>normal</v>
      </c>
      <c r="L4675" s="5">
        <f t="shared" si="442"/>
        <v>2</v>
      </c>
      <c r="M4675" s="5">
        <f t="shared" si="443"/>
        <v>0</v>
      </c>
    </row>
    <row r="4676" spans="1:13">
      <c r="A4676" s="5">
        <v>5970</v>
      </c>
      <c r="B4676" s="5">
        <v>18</v>
      </c>
      <c r="C4676" s="5" t="s">
        <v>63</v>
      </c>
      <c r="D4676" s="5">
        <v>969</v>
      </c>
      <c r="E4676" s="5">
        <v>7</v>
      </c>
      <c r="F4676" s="8">
        <f t="shared" si="438"/>
        <v>0.72239422084623328</v>
      </c>
      <c r="G4676" s="5" t="str">
        <f>IF(COUNTIFS(Q3_SQL_Error_Concentration!$A:$A,A4676,Q3_SQL_Error_Concentration!$E:$E,B4676,Q3_SQL_Error_Concentration!$F:$F,C4676)=0,"",SUMIFS(Q3_SQL_Error_Concentration!$I:$I,Q3_SQL_Error_Concentration!$A:$A,A4676,Q3_SQL_Error_Concentration!$E:$E,B4676,Q3_SQL_Error_Concentration!$F:$F,C4676))</f>
        <v/>
      </c>
      <c r="H4676" s="5" t="str">
        <f t="shared" si="439"/>
        <v/>
      </c>
      <c r="I4676" s="5">
        <f>IF(D4676&gt;=Q3_Validation!$C$2,1,0)</f>
        <v>1</v>
      </c>
      <c r="J4676" s="8">
        <f t="shared" si="440"/>
        <v>0.72239422084623328</v>
      </c>
      <c r="K4676" s="5" t="str">
        <f t="shared" si="441"/>
        <v>normal</v>
      </c>
      <c r="L4676" s="5">
        <f t="shared" si="442"/>
        <v>2</v>
      </c>
      <c r="M4676" s="5">
        <f t="shared" si="443"/>
        <v>0</v>
      </c>
    </row>
    <row r="4677" spans="1:13">
      <c r="A4677" s="5">
        <v>5970</v>
      </c>
      <c r="B4677" s="5">
        <v>18</v>
      </c>
      <c r="C4677" s="5" t="s">
        <v>64</v>
      </c>
      <c r="D4677" s="5">
        <v>1</v>
      </c>
      <c r="E4677" s="5">
        <v>0</v>
      </c>
      <c r="F4677" s="8">
        <f t="shared" si="438"/>
        <v>0</v>
      </c>
      <c r="G4677" s="5" t="str">
        <f>IF(COUNTIFS(Q3_SQL_Error_Concentration!$A:$A,A4677,Q3_SQL_Error_Concentration!$E:$E,B4677,Q3_SQL_Error_Concentration!$F:$F,C4677)=0,"",SUMIFS(Q3_SQL_Error_Concentration!$I:$I,Q3_SQL_Error_Concentration!$A:$A,A4677,Q3_SQL_Error_Concentration!$E:$E,B4677,Q3_SQL_Error_Concentration!$F:$F,C4677))</f>
        <v/>
      </c>
      <c r="H4677" s="5" t="str">
        <f t="shared" si="439"/>
        <v/>
      </c>
      <c r="I4677" s="5">
        <f>IF(D4677&gt;=Q3_Validation!$C$2,1,0)</f>
        <v>0</v>
      </c>
      <c r="J4677" s="8" t="str">
        <f t="shared" si="440"/>
        <v/>
      </c>
      <c r="K4677" s="5" t="str">
        <f t="shared" si="441"/>
        <v>excluded</v>
      </c>
      <c r="L4677" s="5">
        <f t="shared" si="442"/>
        <v>2</v>
      </c>
      <c r="M4677" s="5">
        <f t="shared" si="443"/>
        <v>0</v>
      </c>
    </row>
    <row r="4678" spans="1:13">
      <c r="A4678" s="5">
        <v>5970</v>
      </c>
      <c r="B4678" s="5">
        <v>18</v>
      </c>
      <c r="C4678" s="5" t="s">
        <v>62</v>
      </c>
      <c r="D4678" s="5">
        <v>1076</v>
      </c>
      <c r="E4678" s="5">
        <v>10</v>
      </c>
      <c r="F4678" s="8">
        <f t="shared" si="438"/>
        <v>0.92936802973977695</v>
      </c>
      <c r="G4678" s="5" t="str">
        <f>IF(COUNTIFS(Q3_SQL_Error_Concentration!$A:$A,A4678,Q3_SQL_Error_Concentration!$E:$E,B4678,Q3_SQL_Error_Concentration!$F:$F,C4678)=0,"",SUMIFS(Q3_SQL_Error_Concentration!$I:$I,Q3_SQL_Error_Concentration!$A:$A,A4678,Q3_SQL_Error_Concentration!$E:$E,B4678,Q3_SQL_Error_Concentration!$F:$F,C4678))</f>
        <v/>
      </c>
      <c r="H4678" s="5" t="str">
        <f t="shared" si="439"/>
        <v/>
      </c>
      <c r="I4678" s="5">
        <f>IF(D4678&gt;=Q3_Validation!$C$2,1,0)</f>
        <v>1</v>
      </c>
      <c r="J4678" s="8">
        <f t="shared" si="440"/>
        <v>0.92936802973977695</v>
      </c>
      <c r="K4678" s="5" t="str">
        <f t="shared" si="441"/>
        <v>normal</v>
      </c>
      <c r="L4678" s="5">
        <f t="shared" si="442"/>
        <v>2</v>
      </c>
      <c r="M4678" s="5">
        <f t="shared" si="443"/>
        <v>0</v>
      </c>
    </row>
    <row r="4679" spans="1:13">
      <c r="A4679" s="5">
        <v>5970</v>
      </c>
      <c r="B4679" s="5">
        <v>19</v>
      </c>
      <c r="C4679" s="5" t="s">
        <v>63</v>
      </c>
      <c r="D4679" s="5">
        <v>703</v>
      </c>
      <c r="E4679" s="5">
        <v>13</v>
      </c>
      <c r="F4679" s="8">
        <f t="shared" si="438"/>
        <v>1.8492176386913228</v>
      </c>
      <c r="G4679" s="5" t="str">
        <f>IF(COUNTIFS(Q3_SQL_Error_Concentration!$A:$A,A4679,Q3_SQL_Error_Concentration!$E:$E,B4679,Q3_SQL_Error_Concentration!$F:$F,C4679)=0,"",SUMIFS(Q3_SQL_Error_Concentration!$I:$I,Q3_SQL_Error_Concentration!$A:$A,A4679,Q3_SQL_Error_Concentration!$E:$E,B4679,Q3_SQL_Error_Concentration!$F:$F,C4679))</f>
        <v/>
      </c>
      <c r="H4679" s="5" t="str">
        <f t="shared" si="439"/>
        <v/>
      </c>
      <c r="I4679" s="5">
        <f>IF(D4679&gt;=Q3_Validation!$C$2,1,0)</f>
        <v>1</v>
      </c>
      <c r="J4679" s="8">
        <f t="shared" si="440"/>
        <v>1.8492176386913228</v>
      </c>
      <c r="K4679" s="5" t="str">
        <f t="shared" si="441"/>
        <v>normal</v>
      </c>
      <c r="L4679" s="5">
        <f t="shared" si="442"/>
        <v>2</v>
      </c>
      <c r="M4679" s="5">
        <f t="shared" si="443"/>
        <v>0</v>
      </c>
    </row>
    <row r="4680" spans="1:13">
      <c r="A4680" s="5">
        <v>5970</v>
      </c>
      <c r="B4680" s="5">
        <v>19</v>
      </c>
      <c r="C4680" s="5" t="s">
        <v>64</v>
      </c>
      <c r="D4680" s="5">
        <v>1</v>
      </c>
      <c r="E4680" s="5">
        <v>0</v>
      </c>
      <c r="F4680" s="8">
        <f t="shared" si="438"/>
        <v>0</v>
      </c>
      <c r="G4680" s="5" t="str">
        <f>IF(COUNTIFS(Q3_SQL_Error_Concentration!$A:$A,A4680,Q3_SQL_Error_Concentration!$E:$E,B4680,Q3_SQL_Error_Concentration!$F:$F,C4680)=0,"",SUMIFS(Q3_SQL_Error_Concentration!$I:$I,Q3_SQL_Error_Concentration!$A:$A,A4680,Q3_SQL_Error_Concentration!$E:$E,B4680,Q3_SQL_Error_Concentration!$F:$F,C4680))</f>
        <v/>
      </c>
      <c r="H4680" s="5" t="str">
        <f t="shared" si="439"/>
        <v/>
      </c>
      <c r="I4680" s="5">
        <f>IF(D4680&gt;=Q3_Validation!$C$2,1,0)</f>
        <v>0</v>
      </c>
      <c r="J4680" s="8" t="str">
        <f t="shared" si="440"/>
        <v/>
      </c>
      <c r="K4680" s="5" t="str">
        <f t="shared" si="441"/>
        <v>excluded</v>
      </c>
      <c r="L4680" s="5">
        <f t="shared" si="442"/>
        <v>2</v>
      </c>
      <c r="M4680" s="5">
        <f t="shared" si="443"/>
        <v>0</v>
      </c>
    </row>
    <row r="4681" spans="1:13">
      <c r="A4681" s="5">
        <v>5970</v>
      </c>
      <c r="B4681" s="5">
        <v>19</v>
      </c>
      <c r="C4681" s="5" t="s">
        <v>62</v>
      </c>
      <c r="D4681" s="5">
        <v>867</v>
      </c>
      <c r="E4681" s="5">
        <v>13</v>
      </c>
      <c r="F4681" s="8">
        <f t="shared" si="438"/>
        <v>1.4994232987312572</v>
      </c>
      <c r="G4681" s="5" t="str">
        <f>IF(COUNTIFS(Q3_SQL_Error_Concentration!$A:$A,A4681,Q3_SQL_Error_Concentration!$E:$E,B4681,Q3_SQL_Error_Concentration!$F:$F,C4681)=0,"",SUMIFS(Q3_SQL_Error_Concentration!$I:$I,Q3_SQL_Error_Concentration!$A:$A,A4681,Q3_SQL_Error_Concentration!$E:$E,B4681,Q3_SQL_Error_Concentration!$F:$F,C4681))</f>
        <v/>
      </c>
      <c r="H4681" s="5" t="str">
        <f t="shared" si="439"/>
        <v/>
      </c>
      <c r="I4681" s="5">
        <f>IF(D4681&gt;=Q3_Validation!$C$2,1,0)</f>
        <v>1</v>
      </c>
      <c r="J4681" s="8">
        <f t="shared" si="440"/>
        <v>1.4994232987312572</v>
      </c>
      <c r="K4681" s="5" t="str">
        <f t="shared" si="441"/>
        <v>normal</v>
      </c>
      <c r="L4681" s="5">
        <f t="shared" si="442"/>
        <v>2</v>
      </c>
      <c r="M4681" s="5">
        <f t="shared" si="443"/>
        <v>0</v>
      </c>
    </row>
    <row r="4682" spans="1:13">
      <c r="A4682" s="5">
        <v>5970</v>
      </c>
      <c r="B4682" s="5">
        <v>20</v>
      </c>
      <c r="C4682" s="5" t="s">
        <v>63</v>
      </c>
      <c r="D4682" s="5">
        <v>834</v>
      </c>
      <c r="E4682" s="5">
        <v>19</v>
      </c>
      <c r="F4682" s="8">
        <f t="shared" si="438"/>
        <v>2.2781774580335732</v>
      </c>
      <c r="G4682" s="5">
        <f>IF(COUNTIFS(Q3_SQL_Error_Concentration!$A:$A,A4682,Q3_SQL_Error_Concentration!$E:$E,B4682,Q3_SQL_Error_Concentration!$F:$F,C4682)=0,"",SUMIFS(Q3_SQL_Error_Concentration!$I:$I,Q3_SQL_Error_Concentration!$A:$A,A4682,Q3_SQL_Error_Concentration!$E:$E,B4682,Q3_SQL_Error_Concentration!$F:$F,C4682))</f>
        <v>2.2782</v>
      </c>
      <c r="H4682" s="5" t="str">
        <f t="shared" si="439"/>
        <v>PASS</v>
      </c>
      <c r="I4682" s="5">
        <f>IF(D4682&gt;=Q3_Validation!$C$2,1,0)</f>
        <v>1</v>
      </c>
      <c r="J4682" s="8">
        <f t="shared" si="440"/>
        <v>2.2781774580335732</v>
      </c>
      <c r="K4682" s="5" t="str">
        <f t="shared" si="441"/>
        <v>high-error</v>
      </c>
      <c r="L4682" s="5">
        <f t="shared" si="442"/>
        <v>2</v>
      </c>
      <c r="M4682" s="5">
        <f t="shared" si="443"/>
        <v>1</v>
      </c>
    </row>
    <row r="4683" spans="1:13">
      <c r="A4683" s="5">
        <v>5970</v>
      </c>
      <c r="B4683" s="5">
        <v>20</v>
      </c>
      <c r="C4683" s="5" t="s">
        <v>64</v>
      </c>
      <c r="D4683" s="5">
        <v>1</v>
      </c>
      <c r="E4683" s="5">
        <v>0</v>
      </c>
      <c r="F4683" s="8">
        <f t="shared" si="438"/>
        <v>0</v>
      </c>
      <c r="G4683" s="5" t="str">
        <f>IF(COUNTIFS(Q3_SQL_Error_Concentration!$A:$A,A4683,Q3_SQL_Error_Concentration!$E:$E,B4683,Q3_SQL_Error_Concentration!$F:$F,C4683)=0,"",SUMIFS(Q3_SQL_Error_Concentration!$I:$I,Q3_SQL_Error_Concentration!$A:$A,A4683,Q3_SQL_Error_Concentration!$E:$E,B4683,Q3_SQL_Error_Concentration!$F:$F,C4683))</f>
        <v/>
      </c>
      <c r="H4683" s="5" t="str">
        <f t="shared" si="439"/>
        <v/>
      </c>
      <c r="I4683" s="5">
        <f>IF(D4683&gt;=Q3_Validation!$C$2,1,0)</f>
        <v>0</v>
      </c>
      <c r="J4683" s="8" t="str">
        <f t="shared" si="440"/>
        <v/>
      </c>
      <c r="K4683" s="5" t="str">
        <f t="shared" si="441"/>
        <v>excluded</v>
      </c>
      <c r="L4683" s="5">
        <f t="shared" si="442"/>
        <v>2</v>
      </c>
      <c r="M4683" s="5">
        <f t="shared" si="443"/>
        <v>0</v>
      </c>
    </row>
    <row r="4684" spans="1:13">
      <c r="A4684" s="5">
        <v>5970</v>
      </c>
      <c r="B4684" s="5">
        <v>20</v>
      </c>
      <c r="C4684" s="5" t="s">
        <v>62</v>
      </c>
      <c r="D4684" s="5">
        <v>1118</v>
      </c>
      <c r="E4684" s="5">
        <v>8</v>
      </c>
      <c r="F4684" s="8">
        <f t="shared" si="438"/>
        <v>0.7155635062611807</v>
      </c>
      <c r="G4684" s="5" t="str">
        <f>IF(COUNTIFS(Q3_SQL_Error_Concentration!$A:$A,A4684,Q3_SQL_Error_Concentration!$E:$E,B4684,Q3_SQL_Error_Concentration!$F:$F,C4684)=0,"",SUMIFS(Q3_SQL_Error_Concentration!$I:$I,Q3_SQL_Error_Concentration!$A:$A,A4684,Q3_SQL_Error_Concentration!$E:$E,B4684,Q3_SQL_Error_Concentration!$F:$F,C4684))</f>
        <v/>
      </c>
      <c r="H4684" s="5" t="str">
        <f t="shared" si="439"/>
        <v/>
      </c>
      <c r="I4684" s="5">
        <f>IF(D4684&gt;=Q3_Validation!$C$2,1,0)</f>
        <v>1</v>
      </c>
      <c r="J4684" s="8">
        <f t="shared" si="440"/>
        <v>0.7155635062611807</v>
      </c>
      <c r="K4684" s="5" t="str">
        <f t="shared" si="441"/>
        <v>normal</v>
      </c>
      <c r="L4684" s="5">
        <f t="shared" si="442"/>
        <v>2</v>
      </c>
      <c r="M4684" s="5">
        <f t="shared" si="443"/>
        <v>0</v>
      </c>
    </row>
    <row r="4685" spans="1:13">
      <c r="A4685" s="5">
        <v>5970</v>
      </c>
      <c r="B4685" s="5">
        <v>21</v>
      </c>
      <c r="C4685" s="5" t="s">
        <v>63</v>
      </c>
      <c r="D4685" s="5">
        <v>1125</v>
      </c>
      <c r="E4685" s="5">
        <v>11</v>
      </c>
      <c r="F4685" s="8">
        <f t="shared" si="438"/>
        <v>0.97777777777777775</v>
      </c>
      <c r="G4685" s="5" t="str">
        <f>IF(COUNTIFS(Q3_SQL_Error_Concentration!$A:$A,A4685,Q3_SQL_Error_Concentration!$E:$E,B4685,Q3_SQL_Error_Concentration!$F:$F,C4685)=0,"",SUMIFS(Q3_SQL_Error_Concentration!$I:$I,Q3_SQL_Error_Concentration!$A:$A,A4685,Q3_SQL_Error_Concentration!$E:$E,B4685,Q3_SQL_Error_Concentration!$F:$F,C4685))</f>
        <v/>
      </c>
      <c r="H4685" s="5" t="str">
        <f t="shared" si="439"/>
        <v/>
      </c>
      <c r="I4685" s="5">
        <f>IF(D4685&gt;=Q3_Validation!$C$2,1,0)</f>
        <v>1</v>
      </c>
      <c r="J4685" s="8">
        <f t="shared" si="440"/>
        <v>0.97777777777777775</v>
      </c>
      <c r="K4685" s="5" t="str">
        <f t="shared" si="441"/>
        <v>normal</v>
      </c>
      <c r="L4685" s="5">
        <f t="shared" si="442"/>
        <v>2</v>
      </c>
      <c r="M4685" s="5">
        <f t="shared" si="443"/>
        <v>0</v>
      </c>
    </row>
    <row r="4686" spans="1:13">
      <c r="A4686" s="5">
        <v>5970</v>
      </c>
      <c r="B4686" s="5">
        <v>21</v>
      </c>
      <c r="C4686" s="5" t="s">
        <v>62</v>
      </c>
      <c r="D4686" s="5">
        <v>1399</v>
      </c>
      <c r="E4686" s="5">
        <v>20</v>
      </c>
      <c r="F4686" s="8">
        <f t="shared" si="438"/>
        <v>1.4295925661186561</v>
      </c>
      <c r="G4686" s="5" t="str">
        <f>IF(COUNTIFS(Q3_SQL_Error_Concentration!$A:$A,A4686,Q3_SQL_Error_Concentration!$E:$E,B4686,Q3_SQL_Error_Concentration!$F:$F,C4686)=0,"",SUMIFS(Q3_SQL_Error_Concentration!$I:$I,Q3_SQL_Error_Concentration!$A:$A,A4686,Q3_SQL_Error_Concentration!$E:$E,B4686,Q3_SQL_Error_Concentration!$F:$F,C4686))</f>
        <v/>
      </c>
      <c r="H4686" s="5" t="str">
        <f t="shared" si="439"/>
        <v/>
      </c>
      <c r="I4686" s="5">
        <f>IF(D4686&gt;=Q3_Validation!$C$2,1,0)</f>
        <v>1</v>
      </c>
      <c r="J4686" s="8">
        <f t="shared" si="440"/>
        <v>1.4295925661186561</v>
      </c>
      <c r="K4686" s="5" t="str">
        <f t="shared" si="441"/>
        <v>normal</v>
      </c>
      <c r="L4686" s="5">
        <f t="shared" si="442"/>
        <v>2</v>
      </c>
      <c r="M4686" s="5">
        <f t="shared" si="443"/>
        <v>0</v>
      </c>
    </row>
    <row r="4687" spans="1:13">
      <c r="A4687" s="5">
        <v>5970</v>
      </c>
      <c r="B4687" s="5">
        <v>22</v>
      </c>
      <c r="C4687" s="5" t="s">
        <v>63</v>
      </c>
      <c r="D4687" s="5">
        <v>1098</v>
      </c>
      <c r="E4687" s="5">
        <v>12</v>
      </c>
      <c r="F4687" s="8">
        <f t="shared" si="438"/>
        <v>1.0928961748633881</v>
      </c>
      <c r="G4687" s="5" t="str">
        <f>IF(COUNTIFS(Q3_SQL_Error_Concentration!$A:$A,A4687,Q3_SQL_Error_Concentration!$E:$E,B4687,Q3_SQL_Error_Concentration!$F:$F,C4687)=0,"",SUMIFS(Q3_SQL_Error_Concentration!$I:$I,Q3_SQL_Error_Concentration!$A:$A,A4687,Q3_SQL_Error_Concentration!$E:$E,B4687,Q3_SQL_Error_Concentration!$F:$F,C4687))</f>
        <v/>
      </c>
      <c r="H4687" s="5" t="str">
        <f t="shared" si="439"/>
        <v/>
      </c>
      <c r="I4687" s="5">
        <f>IF(D4687&gt;=Q3_Validation!$C$2,1,0)</f>
        <v>1</v>
      </c>
      <c r="J4687" s="8">
        <f t="shared" si="440"/>
        <v>1.0928961748633881</v>
      </c>
      <c r="K4687" s="5" t="str">
        <f t="shared" si="441"/>
        <v>normal</v>
      </c>
      <c r="L4687" s="5">
        <f t="shared" si="442"/>
        <v>2</v>
      </c>
      <c r="M4687" s="5">
        <f t="shared" si="443"/>
        <v>0</v>
      </c>
    </row>
    <row r="4688" spans="1:13">
      <c r="A4688" s="5">
        <v>5970</v>
      </c>
      <c r="B4688" s="5">
        <v>22</v>
      </c>
      <c r="C4688" s="5" t="s">
        <v>62</v>
      </c>
      <c r="D4688" s="5">
        <v>1289</v>
      </c>
      <c r="E4688" s="5">
        <v>10</v>
      </c>
      <c r="F4688" s="8">
        <f t="shared" si="438"/>
        <v>0.77579519006982156</v>
      </c>
      <c r="G4688" s="5" t="str">
        <f>IF(COUNTIFS(Q3_SQL_Error_Concentration!$A:$A,A4688,Q3_SQL_Error_Concentration!$E:$E,B4688,Q3_SQL_Error_Concentration!$F:$F,C4688)=0,"",SUMIFS(Q3_SQL_Error_Concentration!$I:$I,Q3_SQL_Error_Concentration!$A:$A,A4688,Q3_SQL_Error_Concentration!$E:$E,B4688,Q3_SQL_Error_Concentration!$F:$F,C4688))</f>
        <v/>
      </c>
      <c r="H4688" s="5" t="str">
        <f t="shared" si="439"/>
        <v/>
      </c>
      <c r="I4688" s="5">
        <f>IF(D4688&gt;=Q3_Validation!$C$2,1,0)</f>
        <v>1</v>
      </c>
      <c r="J4688" s="8">
        <f t="shared" si="440"/>
        <v>0.77579519006982156</v>
      </c>
      <c r="K4688" s="5" t="str">
        <f t="shared" si="441"/>
        <v>normal</v>
      </c>
      <c r="L4688" s="5">
        <f t="shared" si="442"/>
        <v>2</v>
      </c>
      <c r="M4688" s="5">
        <f t="shared" si="443"/>
        <v>0</v>
      </c>
    </row>
    <row r="4689" spans="1:13">
      <c r="A4689" s="5">
        <v>5970</v>
      </c>
      <c r="B4689" s="5">
        <v>23</v>
      </c>
      <c r="C4689" s="5" t="s">
        <v>63</v>
      </c>
      <c r="D4689" s="5">
        <v>487</v>
      </c>
      <c r="E4689" s="5">
        <v>6</v>
      </c>
      <c r="F4689" s="8">
        <f t="shared" si="438"/>
        <v>1.2320328542094456</v>
      </c>
      <c r="G4689" s="5" t="str">
        <f>IF(COUNTIFS(Q3_SQL_Error_Concentration!$A:$A,A4689,Q3_SQL_Error_Concentration!$E:$E,B4689,Q3_SQL_Error_Concentration!$F:$F,C4689)=0,"",SUMIFS(Q3_SQL_Error_Concentration!$I:$I,Q3_SQL_Error_Concentration!$A:$A,A4689,Q3_SQL_Error_Concentration!$E:$E,B4689,Q3_SQL_Error_Concentration!$F:$F,C4689))</f>
        <v/>
      </c>
      <c r="H4689" s="5" t="str">
        <f t="shared" si="439"/>
        <v/>
      </c>
      <c r="I4689" s="5">
        <f>IF(D4689&gt;=Q3_Validation!$C$2,1,0)</f>
        <v>0</v>
      </c>
      <c r="J4689" s="8" t="str">
        <f t="shared" si="440"/>
        <v/>
      </c>
      <c r="K4689" s="5" t="str">
        <f t="shared" si="441"/>
        <v>excluded</v>
      </c>
      <c r="L4689" s="5">
        <f t="shared" si="442"/>
        <v>2</v>
      </c>
      <c r="M4689" s="5">
        <f t="shared" si="443"/>
        <v>0</v>
      </c>
    </row>
    <row r="4690" spans="1:13">
      <c r="A4690" s="5">
        <v>5970</v>
      </c>
      <c r="B4690" s="5">
        <v>23</v>
      </c>
      <c r="C4690" s="5" t="s">
        <v>62</v>
      </c>
      <c r="D4690" s="5">
        <v>608</v>
      </c>
      <c r="E4690" s="5">
        <v>5</v>
      </c>
      <c r="F4690" s="8">
        <f t="shared" si="438"/>
        <v>0.82236842105263153</v>
      </c>
      <c r="G4690" s="5" t="str">
        <f>IF(COUNTIFS(Q3_SQL_Error_Concentration!$A:$A,A4690,Q3_SQL_Error_Concentration!$E:$E,B4690,Q3_SQL_Error_Concentration!$F:$F,C4690)=0,"",SUMIFS(Q3_SQL_Error_Concentration!$I:$I,Q3_SQL_Error_Concentration!$A:$A,A4690,Q3_SQL_Error_Concentration!$E:$E,B4690,Q3_SQL_Error_Concentration!$F:$F,C4690))</f>
        <v/>
      </c>
      <c r="H4690" s="5" t="str">
        <f t="shared" si="439"/>
        <v/>
      </c>
      <c r="I4690" s="5">
        <f>IF(D4690&gt;=Q3_Validation!$C$2,1,0)</f>
        <v>1</v>
      </c>
      <c r="J4690" s="8">
        <f t="shared" si="440"/>
        <v>0.82236842105263153</v>
      </c>
      <c r="K4690" s="5" t="str">
        <f t="shared" si="441"/>
        <v>normal</v>
      </c>
      <c r="L4690" s="5">
        <f t="shared" si="442"/>
        <v>2</v>
      </c>
      <c r="M4690" s="5">
        <f t="shared" si="443"/>
        <v>0</v>
      </c>
    </row>
    <row r="4691" spans="1:13">
      <c r="A4691" s="5">
        <v>5977</v>
      </c>
      <c r="B4691" s="5">
        <v>0</v>
      </c>
      <c r="C4691" s="5" t="s">
        <v>63</v>
      </c>
      <c r="D4691" s="5">
        <v>56</v>
      </c>
      <c r="E4691" s="5">
        <v>1</v>
      </c>
      <c r="F4691" s="8">
        <f t="shared" si="438"/>
        <v>1.7857142857142858</v>
      </c>
      <c r="G4691" s="5" t="str">
        <f>IF(COUNTIFS(Q3_SQL_Error_Concentration!$A:$A,A4691,Q3_SQL_Error_Concentration!$E:$E,B4691,Q3_SQL_Error_Concentration!$F:$F,C4691)=0,"",SUMIFS(Q3_SQL_Error_Concentration!$I:$I,Q3_SQL_Error_Concentration!$A:$A,A4691,Q3_SQL_Error_Concentration!$E:$E,B4691,Q3_SQL_Error_Concentration!$F:$F,C4691))</f>
        <v/>
      </c>
      <c r="H4691" s="5" t="str">
        <f t="shared" si="439"/>
        <v/>
      </c>
      <c r="I4691" s="5">
        <f>IF(D4691&gt;=Q3_Validation!$C$2,1,0)</f>
        <v>0</v>
      </c>
      <c r="J4691" s="8" t="str">
        <f t="shared" si="440"/>
        <v/>
      </c>
      <c r="K4691" s="5" t="str">
        <f t="shared" si="441"/>
        <v>excluded</v>
      </c>
      <c r="L4691" s="5">
        <f t="shared" si="442"/>
        <v>0</v>
      </c>
      <c r="M4691" s="5">
        <f t="shared" si="443"/>
        <v>0</v>
      </c>
    </row>
    <row r="4692" spans="1:13">
      <c r="A4692" s="5">
        <v>5977</v>
      </c>
      <c r="B4692" s="5">
        <v>0</v>
      </c>
      <c r="C4692" s="5" t="s">
        <v>62</v>
      </c>
      <c r="D4692" s="5">
        <v>79</v>
      </c>
      <c r="E4692" s="5">
        <v>0</v>
      </c>
      <c r="F4692" s="8">
        <f t="shared" si="438"/>
        <v>0</v>
      </c>
      <c r="G4692" s="5" t="str">
        <f>IF(COUNTIFS(Q3_SQL_Error_Concentration!$A:$A,A4692,Q3_SQL_Error_Concentration!$E:$E,B4692,Q3_SQL_Error_Concentration!$F:$F,C4692)=0,"",SUMIFS(Q3_SQL_Error_Concentration!$I:$I,Q3_SQL_Error_Concentration!$A:$A,A4692,Q3_SQL_Error_Concentration!$E:$E,B4692,Q3_SQL_Error_Concentration!$F:$F,C4692))</f>
        <v/>
      </c>
      <c r="H4692" s="5" t="str">
        <f t="shared" si="439"/>
        <v/>
      </c>
      <c r="I4692" s="5">
        <f>IF(D4692&gt;=Q3_Validation!$C$2,1,0)</f>
        <v>0</v>
      </c>
      <c r="J4692" s="8" t="str">
        <f t="shared" si="440"/>
        <v/>
      </c>
      <c r="K4692" s="5" t="str">
        <f t="shared" si="441"/>
        <v>excluded</v>
      </c>
      <c r="L4692" s="5">
        <f t="shared" si="442"/>
        <v>0</v>
      </c>
      <c r="M4692" s="5">
        <f t="shared" si="443"/>
        <v>0</v>
      </c>
    </row>
    <row r="4693" spans="1:13">
      <c r="A4693" s="5">
        <v>5977</v>
      </c>
      <c r="B4693" s="5">
        <v>1</v>
      </c>
      <c r="C4693" s="5" t="s">
        <v>63</v>
      </c>
      <c r="D4693" s="5">
        <v>14</v>
      </c>
      <c r="E4693" s="5">
        <v>0</v>
      </c>
      <c r="F4693" s="8">
        <f t="shared" si="438"/>
        <v>0</v>
      </c>
      <c r="G4693" s="5" t="str">
        <f>IF(COUNTIFS(Q3_SQL_Error_Concentration!$A:$A,A4693,Q3_SQL_Error_Concentration!$E:$E,B4693,Q3_SQL_Error_Concentration!$F:$F,C4693)=0,"",SUMIFS(Q3_SQL_Error_Concentration!$I:$I,Q3_SQL_Error_Concentration!$A:$A,A4693,Q3_SQL_Error_Concentration!$E:$E,B4693,Q3_SQL_Error_Concentration!$F:$F,C4693))</f>
        <v/>
      </c>
      <c r="H4693" s="5" t="str">
        <f t="shared" si="439"/>
        <v/>
      </c>
      <c r="I4693" s="5">
        <f>IF(D4693&gt;=Q3_Validation!$C$2,1,0)</f>
        <v>0</v>
      </c>
      <c r="J4693" s="8" t="str">
        <f t="shared" si="440"/>
        <v/>
      </c>
      <c r="K4693" s="5" t="str">
        <f t="shared" si="441"/>
        <v>excluded</v>
      </c>
      <c r="L4693" s="5">
        <f t="shared" si="442"/>
        <v>0</v>
      </c>
      <c r="M4693" s="5">
        <f t="shared" si="443"/>
        <v>0</v>
      </c>
    </row>
    <row r="4694" spans="1:13">
      <c r="A4694" s="5">
        <v>5977</v>
      </c>
      <c r="B4694" s="5">
        <v>1</v>
      </c>
      <c r="C4694" s="5" t="s">
        <v>62</v>
      </c>
      <c r="D4694" s="5">
        <v>25</v>
      </c>
      <c r="E4694" s="5">
        <v>0</v>
      </c>
      <c r="F4694" s="8">
        <f t="shared" si="438"/>
        <v>0</v>
      </c>
      <c r="G4694" s="5" t="str">
        <f>IF(COUNTIFS(Q3_SQL_Error_Concentration!$A:$A,A4694,Q3_SQL_Error_Concentration!$E:$E,B4694,Q3_SQL_Error_Concentration!$F:$F,C4694)=0,"",SUMIFS(Q3_SQL_Error_Concentration!$I:$I,Q3_SQL_Error_Concentration!$A:$A,A4694,Q3_SQL_Error_Concentration!$E:$E,B4694,Q3_SQL_Error_Concentration!$F:$F,C4694))</f>
        <v/>
      </c>
      <c r="H4694" s="5" t="str">
        <f t="shared" si="439"/>
        <v/>
      </c>
      <c r="I4694" s="5">
        <f>IF(D4694&gt;=Q3_Validation!$C$2,1,0)</f>
        <v>0</v>
      </c>
      <c r="J4694" s="8" t="str">
        <f t="shared" si="440"/>
        <v/>
      </c>
      <c r="K4694" s="5" t="str">
        <f t="shared" si="441"/>
        <v>excluded</v>
      </c>
      <c r="L4694" s="5">
        <f t="shared" si="442"/>
        <v>0</v>
      </c>
      <c r="M4694" s="5">
        <f t="shared" si="443"/>
        <v>0</v>
      </c>
    </row>
    <row r="4695" spans="1:13">
      <c r="A4695" s="5">
        <v>5977</v>
      </c>
      <c r="B4695" s="5">
        <v>2</v>
      </c>
      <c r="C4695" s="5" t="s">
        <v>63</v>
      </c>
      <c r="D4695" s="5">
        <v>52</v>
      </c>
      <c r="E4695" s="5">
        <v>0</v>
      </c>
      <c r="F4695" s="8">
        <f t="shared" si="438"/>
        <v>0</v>
      </c>
      <c r="G4695" s="5" t="str">
        <f>IF(COUNTIFS(Q3_SQL_Error_Concentration!$A:$A,A4695,Q3_SQL_Error_Concentration!$E:$E,B4695,Q3_SQL_Error_Concentration!$F:$F,C4695)=0,"",SUMIFS(Q3_SQL_Error_Concentration!$I:$I,Q3_SQL_Error_Concentration!$A:$A,A4695,Q3_SQL_Error_Concentration!$E:$E,B4695,Q3_SQL_Error_Concentration!$F:$F,C4695))</f>
        <v/>
      </c>
      <c r="H4695" s="5" t="str">
        <f t="shared" si="439"/>
        <v/>
      </c>
      <c r="I4695" s="5">
        <f>IF(D4695&gt;=Q3_Validation!$C$2,1,0)</f>
        <v>0</v>
      </c>
      <c r="J4695" s="8" t="str">
        <f t="shared" si="440"/>
        <v/>
      </c>
      <c r="K4695" s="5" t="str">
        <f t="shared" si="441"/>
        <v>excluded</v>
      </c>
      <c r="L4695" s="5">
        <f t="shared" si="442"/>
        <v>0</v>
      </c>
      <c r="M4695" s="5">
        <f t="shared" si="443"/>
        <v>0</v>
      </c>
    </row>
    <row r="4696" spans="1:13">
      <c r="A4696" s="5">
        <v>5977</v>
      </c>
      <c r="B4696" s="5">
        <v>2</v>
      </c>
      <c r="C4696" s="5" t="s">
        <v>62</v>
      </c>
      <c r="D4696" s="5">
        <v>55</v>
      </c>
      <c r="E4696" s="5">
        <v>0</v>
      </c>
      <c r="F4696" s="8">
        <f t="shared" si="438"/>
        <v>0</v>
      </c>
      <c r="G4696" s="5" t="str">
        <f>IF(COUNTIFS(Q3_SQL_Error_Concentration!$A:$A,A4696,Q3_SQL_Error_Concentration!$E:$E,B4696,Q3_SQL_Error_Concentration!$F:$F,C4696)=0,"",SUMIFS(Q3_SQL_Error_Concentration!$I:$I,Q3_SQL_Error_Concentration!$A:$A,A4696,Q3_SQL_Error_Concentration!$E:$E,B4696,Q3_SQL_Error_Concentration!$F:$F,C4696))</f>
        <v/>
      </c>
      <c r="H4696" s="5" t="str">
        <f t="shared" si="439"/>
        <v/>
      </c>
      <c r="I4696" s="5">
        <f>IF(D4696&gt;=Q3_Validation!$C$2,1,0)</f>
        <v>0</v>
      </c>
      <c r="J4696" s="8" t="str">
        <f t="shared" si="440"/>
        <v/>
      </c>
      <c r="K4696" s="5" t="str">
        <f t="shared" si="441"/>
        <v>excluded</v>
      </c>
      <c r="L4696" s="5">
        <f t="shared" si="442"/>
        <v>0</v>
      </c>
      <c r="M4696" s="5">
        <f t="shared" si="443"/>
        <v>0</v>
      </c>
    </row>
    <row r="4697" spans="1:13">
      <c r="A4697" s="5">
        <v>5977</v>
      </c>
      <c r="B4697" s="5">
        <v>3</v>
      </c>
      <c r="C4697" s="5" t="s">
        <v>63</v>
      </c>
      <c r="D4697" s="5">
        <v>96</v>
      </c>
      <c r="E4697" s="5">
        <v>3</v>
      </c>
      <c r="F4697" s="8">
        <f t="shared" si="438"/>
        <v>3.125</v>
      </c>
      <c r="G4697" s="5" t="str">
        <f>IF(COUNTIFS(Q3_SQL_Error_Concentration!$A:$A,A4697,Q3_SQL_Error_Concentration!$E:$E,B4697,Q3_SQL_Error_Concentration!$F:$F,C4697)=0,"",SUMIFS(Q3_SQL_Error_Concentration!$I:$I,Q3_SQL_Error_Concentration!$A:$A,A4697,Q3_SQL_Error_Concentration!$E:$E,B4697,Q3_SQL_Error_Concentration!$F:$F,C4697))</f>
        <v/>
      </c>
      <c r="H4697" s="5" t="str">
        <f t="shared" si="439"/>
        <v/>
      </c>
      <c r="I4697" s="5">
        <f>IF(D4697&gt;=Q3_Validation!$C$2,1,0)</f>
        <v>0</v>
      </c>
      <c r="J4697" s="8" t="str">
        <f t="shared" si="440"/>
        <v/>
      </c>
      <c r="K4697" s="5" t="str">
        <f t="shared" si="441"/>
        <v>excluded</v>
      </c>
      <c r="L4697" s="5">
        <f t="shared" si="442"/>
        <v>0</v>
      </c>
      <c r="M4697" s="5">
        <f t="shared" si="443"/>
        <v>0</v>
      </c>
    </row>
    <row r="4698" spans="1:13">
      <c r="A4698" s="5">
        <v>5977</v>
      </c>
      <c r="B4698" s="5">
        <v>3</v>
      </c>
      <c r="C4698" s="5" t="s">
        <v>62</v>
      </c>
      <c r="D4698" s="5">
        <v>141</v>
      </c>
      <c r="E4698" s="5">
        <v>1</v>
      </c>
      <c r="F4698" s="8">
        <f t="shared" si="438"/>
        <v>0.70921985815602839</v>
      </c>
      <c r="G4698" s="5" t="str">
        <f>IF(COUNTIFS(Q3_SQL_Error_Concentration!$A:$A,A4698,Q3_SQL_Error_Concentration!$E:$E,B4698,Q3_SQL_Error_Concentration!$F:$F,C4698)=0,"",SUMIFS(Q3_SQL_Error_Concentration!$I:$I,Q3_SQL_Error_Concentration!$A:$A,A4698,Q3_SQL_Error_Concentration!$E:$E,B4698,Q3_SQL_Error_Concentration!$F:$F,C4698))</f>
        <v/>
      </c>
      <c r="H4698" s="5" t="str">
        <f t="shared" si="439"/>
        <v/>
      </c>
      <c r="I4698" s="5">
        <f>IF(D4698&gt;=Q3_Validation!$C$2,1,0)</f>
        <v>0</v>
      </c>
      <c r="J4698" s="8" t="str">
        <f t="shared" si="440"/>
        <v/>
      </c>
      <c r="K4698" s="5" t="str">
        <f t="shared" si="441"/>
        <v>excluded</v>
      </c>
      <c r="L4698" s="5">
        <f t="shared" si="442"/>
        <v>0</v>
      </c>
      <c r="M4698" s="5">
        <f t="shared" si="443"/>
        <v>0</v>
      </c>
    </row>
    <row r="4699" spans="1:13">
      <c r="A4699" s="5">
        <v>5977</v>
      </c>
      <c r="B4699" s="5">
        <v>4</v>
      </c>
      <c r="C4699" s="5" t="s">
        <v>63</v>
      </c>
      <c r="D4699" s="5">
        <v>58</v>
      </c>
      <c r="E4699" s="5">
        <v>0</v>
      </c>
      <c r="F4699" s="8">
        <f t="shared" si="438"/>
        <v>0</v>
      </c>
      <c r="G4699" s="5" t="str">
        <f>IF(COUNTIFS(Q3_SQL_Error_Concentration!$A:$A,A4699,Q3_SQL_Error_Concentration!$E:$E,B4699,Q3_SQL_Error_Concentration!$F:$F,C4699)=0,"",SUMIFS(Q3_SQL_Error_Concentration!$I:$I,Q3_SQL_Error_Concentration!$A:$A,A4699,Q3_SQL_Error_Concentration!$E:$E,B4699,Q3_SQL_Error_Concentration!$F:$F,C4699))</f>
        <v/>
      </c>
      <c r="H4699" s="5" t="str">
        <f t="shared" si="439"/>
        <v/>
      </c>
      <c r="I4699" s="5">
        <f>IF(D4699&gt;=Q3_Validation!$C$2,1,0)</f>
        <v>0</v>
      </c>
      <c r="J4699" s="8" t="str">
        <f t="shared" si="440"/>
        <v/>
      </c>
      <c r="K4699" s="5" t="str">
        <f t="shared" si="441"/>
        <v>excluded</v>
      </c>
      <c r="L4699" s="5">
        <f t="shared" si="442"/>
        <v>0</v>
      </c>
      <c r="M4699" s="5">
        <f t="shared" si="443"/>
        <v>0</v>
      </c>
    </row>
    <row r="4700" spans="1:13">
      <c r="A4700" s="5">
        <v>5977</v>
      </c>
      <c r="B4700" s="5">
        <v>4</v>
      </c>
      <c r="C4700" s="5" t="s">
        <v>64</v>
      </c>
      <c r="D4700" s="5">
        <v>1</v>
      </c>
      <c r="E4700" s="5">
        <v>1</v>
      </c>
      <c r="F4700" s="8">
        <f t="shared" si="438"/>
        <v>100</v>
      </c>
      <c r="G4700" s="5" t="str">
        <f>IF(COUNTIFS(Q3_SQL_Error_Concentration!$A:$A,A4700,Q3_SQL_Error_Concentration!$E:$E,B4700,Q3_SQL_Error_Concentration!$F:$F,C4700)=0,"",SUMIFS(Q3_SQL_Error_Concentration!$I:$I,Q3_SQL_Error_Concentration!$A:$A,A4700,Q3_SQL_Error_Concentration!$E:$E,B4700,Q3_SQL_Error_Concentration!$F:$F,C4700))</f>
        <v/>
      </c>
      <c r="H4700" s="5" t="str">
        <f t="shared" si="439"/>
        <v/>
      </c>
      <c r="I4700" s="5">
        <f>IF(D4700&gt;=Q3_Validation!$C$2,1,0)</f>
        <v>0</v>
      </c>
      <c r="J4700" s="8" t="str">
        <f t="shared" si="440"/>
        <v/>
      </c>
      <c r="K4700" s="5" t="str">
        <f t="shared" si="441"/>
        <v>excluded</v>
      </c>
      <c r="L4700" s="5">
        <f t="shared" si="442"/>
        <v>0</v>
      </c>
      <c r="M4700" s="5">
        <f t="shared" si="443"/>
        <v>0</v>
      </c>
    </row>
    <row r="4701" spans="1:13">
      <c r="A4701" s="5">
        <v>5977</v>
      </c>
      <c r="B4701" s="5">
        <v>4</v>
      </c>
      <c r="C4701" s="5" t="s">
        <v>62</v>
      </c>
      <c r="D4701" s="5">
        <v>58</v>
      </c>
      <c r="E4701" s="5">
        <v>0</v>
      </c>
      <c r="F4701" s="8">
        <f t="shared" si="438"/>
        <v>0</v>
      </c>
      <c r="G4701" s="5" t="str">
        <f>IF(COUNTIFS(Q3_SQL_Error_Concentration!$A:$A,A4701,Q3_SQL_Error_Concentration!$E:$E,B4701,Q3_SQL_Error_Concentration!$F:$F,C4701)=0,"",SUMIFS(Q3_SQL_Error_Concentration!$I:$I,Q3_SQL_Error_Concentration!$A:$A,A4701,Q3_SQL_Error_Concentration!$E:$E,B4701,Q3_SQL_Error_Concentration!$F:$F,C4701))</f>
        <v/>
      </c>
      <c r="H4701" s="5" t="str">
        <f t="shared" si="439"/>
        <v/>
      </c>
      <c r="I4701" s="5">
        <f>IF(D4701&gt;=Q3_Validation!$C$2,1,0)</f>
        <v>0</v>
      </c>
      <c r="J4701" s="8" t="str">
        <f t="shared" si="440"/>
        <v/>
      </c>
      <c r="K4701" s="5" t="str">
        <f t="shared" si="441"/>
        <v>excluded</v>
      </c>
      <c r="L4701" s="5">
        <f t="shared" si="442"/>
        <v>0</v>
      </c>
      <c r="M4701" s="5">
        <f t="shared" si="443"/>
        <v>0</v>
      </c>
    </row>
    <row r="4702" spans="1:13">
      <c r="A4702" s="5">
        <v>5977</v>
      </c>
      <c r="B4702" s="5">
        <v>5</v>
      </c>
      <c r="C4702" s="5" t="s">
        <v>63</v>
      </c>
      <c r="D4702" s="5">
        <v>50</v>
      </c>
      <c r="E4702" s="5">
        <v>0</v>
      </c>
      <c r="F4702" s="8">
        <f t="shared" si="438"/>
        <v>0</v>
      </c>
      <c r="G4702" s="5" t="str">
        <f>IF(COUNTIFS(Q3_SQL_Error_Concentration!$A:$A,A4702,Q3_SQL_Error_Concentration!$E:$E,B4702,Q3_SQL_Error_Concentration!$F:$F,C4702)=0,"",SUMIFS(Q3_SQL_Error_Concentration!$I:$I,Q3_SQL_Error_Concentration!$A:$A,A4702,Q3_SQL_Error_Concentration!$E:$E,B4702,Q3_SQL_Error_Concentration!$F:$F,C4702))</f>
        <v/>
      </c>
      <c r="H4702" s="5" t="str">
        <f t="shared" si="439"/>
        <v/>
      </c>
      <c r="I4702" s="5">
        <f>IF(D4702&gt;=Q3_Validation!$C$2,1,0)</f>
        <v>0</v>
      </c>
      <c r="J4702" s="8" t="str">
        <f t="shared" si="440"/>
        <v/>
      </c>
      <c r="K4702" s="5" t="str">
        <f t="shared" si="441"/>
        <v>excluded</v>
      </c>
      <c r="L4702" s="5">
        <f t="shared" si="442"/>
        <v>0</v>
      </c>
      <c r="M4702" s="5">
        <f t="shared" si="443"/>
        <v>0</v>
      </c>
    </row>
    <row r="4703" spans="1:13">
      <c r="A4703" s="5">
        <v>5977</v>
      </c>
      <c r="B4703" s="5">
        <v>5</v>
      </c>
      <c r="C4703" s="5" t="s">
        <v>64</v>
      </c>
      <c r="D4703" s="5">
        <v>1</v>
      </c>
      <c r="E4703" s="5">
        <v>0</v>
      </c>
      <c r="F4703" s="8">
        <f t="shared" si="438"/>
        <v>0</v>
      </c>
      <c r="G4703" s="5" t="str">
        <f>IF(COUNTIFS(Q3_SQL_Error_Concentration!$A:$A,A4703,Q3_SQL_Error_Concentration!$E:$E,B4703,Q3_SQL_Error_Concentration!$F:$F,C4703)=0,"",SUMIFS(Q3_SQL_Error_Concentration!$I:$I,Q3_SQL_Error_Concentration!$A:$A,A4703,Q3_SQL_Error_Concentration!$E:$E,B4703,Q3_SQL_Error_Concentration!$F:$F,C4703))</f>
        <v/>
      </c>
      <c r="H4703" s="5" t="str">
        <f t="shared" si="439"/>
        <v/>
      </c>
      <c r="I4703" s="5">
        <f>IF(D4703&gt;=Q3_Validation!$C$2,1,0)</f>
        <v>0</v>
      </c>
      <c r="J4703" s="8" t="str">
        <f t="shared" si="440"/>
        <v/>
      </c>
      <c r="K4703" s="5" t="str">
        <f t="shared" si="441"/>
        <v>excluded</v>
      </c>
      <c r="L4703" s="5">
        <f t="shared" si="442"/>
        <v>0</v>
      </c>
      <c r="M4703" s="5">
        <f t="shared" si="443"/>
        <v>0</v>
      </c>
    </row>
    <row r="4704" spans="1:13">
      <c r="A4704" s="5">
        <v>5977</v>
      </c>
      <c r="B4704" s="5">
        <v>5</v>
      </c>
      <c r="C4704" s="5" t="s">
        <v>62</v>
      </c>
      <c r="D4704" s="5">
        <v>58</v>
      </c>
      <c r="E4704" s="5">
        <v>1</v>
      </c>
      <c r="F4704" s="8">
        <f t="shared" si="438"/>
        <v>1.7241379310344827</v>
      </c>
      <c r="G4704" s="5" t="str">
        <f>IF(COUNTIFS(Q3_SQL_Error_Concentration!$A:$A,A4704,Q3_SQL_Error_Concentration!$E:$E,B4704,Q3_SQL_Error_Concentration!$F:$F,C4704)=0,"",SUMIFS(Q3_SQL_Error_Concentration!$I:$I,Q3_SQL_Error_Concentration!$A:$A,A4704,Q3_SQL_Error_Concentration!$E:$E,B4704,Q3_SQL_Error_Concentration!$F:$F,C4704))</f>
        <v/>
      </c>
      <c r="H4704" s="5" t="str">
        <f t="shared" si="439"/>
        <v/>
      </c>
      <c r="I4704" s="5">
        <f>IF(D4704&gt;=Q3_Validation!$C$2,1,0)</f>
        <v>0</v>
      </c>
      <c r="J4704" s="8" t="str">
        <f t="shared" si="440"/>
        <v/>
      </c>
      <c r="K4704" s="5" t="str">
        <f t="shared" si="441"/>
        <v>excluded</v>
      </c>
      <c r="L4704" s="5">
        <f t="shared" si="442"/>
        <v>0</v>
      </c>
      <c r="M4704" s="5">
        <f t="shared" si="443"/>
        <v>0</v>
      </c>
    </row>
    <row r="4705" spans="1:13">
      <c r="A4705" s="5">
        <v>5977</v>
      </c>
      <c r="B4705" s="5">
        <v>6</v>
      </c>
      <c r="C4705" s="5" t="s">
        <v>63</v>
      </c>
      <c r="D4705" s="5">
        <v>117</v>
      </c>
      <c r="E4705" s="5">
        <v>1</v>
      </c>
      <c r="F4705" s="8">
        <f t="shared" si="438"/>
        <v>0.85470085470085466</v>
      </c>
      <c r="G4705" s="5" t="str">
        <f>IF(COUNTIFS(Q3_SQL_Error_Concentration!$A:$A,A4705,Q3_SQL_Error_Concentration!$E:$E,B4705,Q3_SQL_Error_Concentration!$F:$F,C4705)=0,"",SUMIFS(Q3_SQL_Error_Concentration!$I:$I,Q3_SQL_Error_Concentration!$A:$A,A4705,Q3_SQL_Error_Concentration!$E:$E,B4705,Q3_SQL_Error_Concentration!$F:$F,C4705))</f>
        <v/>
      </c>
      <c r="H4705" s="5" t="str">
        <f t="shared" si="439"/>
        <v/>
      </c>
      <c r="I4705" s="5">
        <f>IF(D4705&gt;=Q3_Validation!$C$2,1,0)</f>
        <v>0</v>
      </c>
      <c r="J4705" s="8" t="str">
        <f t="shared" si="440"/>
        <v/>
      </c>
      <c r="K4705" s="5" t="str">
        <f t="shared" si="441"/>
        <v>excluded</v>
      </c>
      <c r="L4705" s="5">
        <f t="shared" si="442"/>
        <v>0</v>
      </c>
      <c r="M4705" s="5">
        <f t="shared" si="443"/>
        <v>0</v>
      </c>
    </row>
    <row r="4706" spans="1:13">
      <c r="A4706" s="5">
        <v>5977</v>
      </c>
      <c r="B4706" s="5">
        <v>6</v>
      </c>
      <c r="C4706" s="5" t="s">
        <v>64</v>
      </c>
      <c r="D4706" s="5">
        <v>4</v>
      </c>
      <c r="E4706" s="5">
        <v>0</v>
      </c>
      <c r="F4706" s="8">
        <f t="shared" si="438"/>
        <v>0</v>
      </c>
      <c r="G4706" s="5" t="str">
        <f>IF(COUNTIFS(Q3_SQL_Error_Concentration!$A:$A,A4706,Q3_SQL_Error_Concentration!$E:$E,B4706,Q3_SQL_Error_Concentration!$F:$F,C4706)=0,"",SUMIFS(Q3_SQL_Error_Concentration!$I:$I,Q3_SQL_Error_Concentration!$A:$A,A4706,Q3_SQL_Error_Concentration!$E:$E,B4706,Q3_SQL_Error_Concentration!$F:$F,C4706))</f>
        <v/>
      </c>
      <c r="H4706" s="5" t="str">
        <f t="shared" si="439"/>
        <v/>
      </c>
      <c r="I4706" s="5">
        <f>IF(D4706&gt;=Q3_Validation!$C$2,1,0)</f>
        <v>0</v>
      </c>
      <c r="J4706" s="8" t="str">
        <f t="shared" si="440"/>
        <v/>
      </c>
      <c r="K4706" s="5" t="str">
        <f t="shared" si="441"/>
        <v>excluded</v>
      </c>
      <c r="L4706" s="5">
        <f t="shared" si="442"/>
        <v>0</v>
      </c>
      <c r="M4706" s="5">
        <f t="shared" si="443"/>
        <v>0</v>
      </c>
    </row>
    <row r="4707" spans="1:13">
      <c r="A4707" s="5">
        <v>5977</v>
      </c>
      <c r="B4707" s="5">
        <v>6</v>
      </c>
      <c r="C4707" s="5" t="s">
        <v>62</v>
      </c>
      <c r="D4707" s="5">
        <v>143</v>
      </c>
      <c r="E4707" s="5">
        <v>1</v>
      </c>
      <c r="F4707" s="8">
        <f t="shared" si="438"/>
        <v>0.69930069930069927</v>
      </c>
      <c r="G4707" s="5" t="str">
        <f>IF(COUNTIFS(Q3_SQL_Error_Concentration!$A:$A,A4707,Q3_SQL_Error_Concentration!$E:$E,B4707,Q3_SQL_Error_Concentration!$F:$F,C4707)=0,"",SUMIFS(Q3_SQL_Error_Concentration!$I:$I,Q3_SQL_Error_Concentration!$A:$A,A4707,Q3_SQL_Error_Concentration!$E:$E,B4707,Q3_SQL_Error_Concentration!$F:$F,C4707))</f>
        <v/>
      </c>
      <c r="H4707" s="5" t="str">
        <f t="shared" si="439"/>
        <v/>
      </c>
      <c r="I4707" s="5">
        <f>IF(D4707&gt;=Q3_Validation!$C$2,1,0)</f>
        <v>0</v>
      </c>
      <c r="J4707" s="8" t="str">
        <f t="shared" si="440"/>
        <v/>
      </c>
      <c r="K4707" s="5" t="str">
        <f t="shared" si="441"/>
        <v>excluded</v>
      </c>
      <c r="L4707" s="5">
        <f t="shared" si="442"/>
        <v>0</v>
      </c>
      <c r="M4707" s="5">
        <f t="shared" si="443"/>
        <v>0</v>
      </c>
    </row>
    <row r="4708" spans="1:13">
      <c r="A4708" s="5">
        <v>5977</v>
      </c>
      <c r="B4708" s="5">
        <v>7</v>
      </c>
      <c r="C4708" s="5" t="s">
        <v>63</v>
      </c>
      <c r="D4708" s="5">
        <v>105</v>
      </c>
      <c r="E4708" s="5">
        <v>1</v>
      </c>
      <c r="F4708" s="8">
        <f t="shared" si="438"/>
        <v>0.95238095238095233</v>
      </c>
      <c r="G4708" s="5" t="str">
        <f>IF(COUNTIFS(Q3_SQL_Error_Concentration!$A:$A,A4708,Q3_SQL_Error_Concentration!$E:$E,B4708,Q3_SQL_Error_Concentration!$F:$F,C4708)=0,"",SUMIFS(Q3_SQL_Error_Concentration!$I:$I,Q3_SQL_Error_Concentration!$A:$A,A4708,Q3_SQL_Error_Concentration!$E:$E,B4708,Q3_SQL_Error_Concentration!$F:$F,C4708))</f>
        <v/>
      </c>
      <c r="H4708" s="5" t="str">
        <f t="shared" si="439"/>
        <v/>
      </c>
      <c r="I4708" s="5">
        <f>IF(D4708&gt;=Q3_Validation!$C$2,1,0)</f>
        <v>0</v>
      </c>
      <c r="J4708" s="8" t="str">
        <f t="shared" si="440"/>
        <v/>
      </c>
      <c r="K4708" s="5" t="str">
        <f t="shared" si="441"/>
        <v>excluded</v>
      </c>
      <c r="L4708" s="5">
        <f t="shared" si="442"/>
        <v>0</v>
      </c>
      <c r="M4708" s="5">
        <f t="shared" si="443"/>
        <v>0</v>
      </c>
    </row>
    <row r="4709" spans="1:13">
      <c r="A4709" s="5">
        <v>5977</v>
      </c>
      <c r="B4709" s="5">
        <v>7</v>
      </c>
      <c r="C4709" s="5" t="s">
        <v>64</v>
      </c>
      <c r="D4709" s="5">
        <v>8</v>
      </c>
      <c r="E4709" s="5">
        <v>3</v>
      </c>
      <c r="F4709" s="8">
        <f t="shared" si="438"/>
        <v>37.5</v>
      </c>
      <c r="G4709" s="5" t="str">
        <f>IF(COUNTIFS(Q3_SQL_Error_Concentration!$A:$A,A4709,Q3_SQL_Error_Concentration!$E:$E,B4709,Q3_SQL_Error_Concentration!$F:$F,C4709)=0,"",SUMIFS(Q3_SQL_Error_Concentration!$I:$I,Q3_SQL_Error_Concentration!$A:$A,A4709,Q3_SQL_Error_Concentration!$E:$E,B4709,Q3_SQL_Error_Concentration!$F:$F,C4709))</f>
        <v/>
      </c>
      <c r="H4709" s="5" t="str">
        <f t="shared" si="439"/>
        <v/>
      </c>
      <c r="I4709" s="5">
        <f>IF(D4709&gt;=Q3_Validation!$C$2,1,0)</f>
        <v>0</v>
      </c>
      <c r="J4709" s="8" t="str">
        <f t="shared" si="440"/>
        <v/>
      </c>
      <c r="K4709" s="5" t="str">
        <f t="shared" si="441"/>
        <v>excluded</v>
      </c>
      <c r="L4709" s="5">
        <f t="shared" si="442"/>
        <v>0</v>
      </c>
      <c r="M4709" s="5">
        <f t="shared" si="443"/>
        <v>0</v>
      </c>
    </row>
    <row r="4710" spans="1:13">
      <c r="A4710" s="5">
        <v>5977</v>
      </c>
      <c r="B4710" s="5">
        <v>7</v>
      </c>
      <c r="C4710" s="5" t="s">
        <v>62</v>
      </c>
      <c r="D4710" s="5">
        <v>103</v>
      </c>
      <c r="E4710" s="5">
        <v>0</v>
      </c>
      <c r="F4710" s="8">
        <f t="shared" si="438"/>
        <v>0</v>
      </c>
      <c r="G4710" s="5" t="str">
        <f>IF(COUNTIFS(Q3_SQL_Error_Concentration!$A:$A,A4710,Q3_SQL_Error_Concentration!$E:$E,B4710,Q3_SQL_Error_Concentration!$F:$F,C4710)=0,"",SUMIFS(Q3_SQL_Error_Concentration!$I:$I,Q3_SQL_Error_Concentration!$A:$A,A4710,Q3_SQL_Error_Concentration!$E:$E,B4710,Q3_SQL_Error_Concentration!$F:$F,C4710))</f>
        <v/>
      </c>
      <c r="H4710" s="5" t="str">
        <f t="shared" si="439"/>
        <v/>
      </c>
      <c r="I4710" s="5">
        <f>IF(D4710&gt;=Q3_Validation!$C$2,1,0)</f>
        <v>0</v>
      </c>
      <c r="J4710" s="8" t="str">
        <f t="shared" si="440"/>
        <v/>
      </c>
      <c r="K4710" s="5" t="str">
        <f t="shared" si="441"/>
        <v>excluded</v>
      </c>
      <c r="L4710" s="5">
        <f t="shared" si="442"/>
        <v>0</v>
      </c>
      <c r="M4710" s="5">
        <f t="shared" si="443"/>
        <v>0</v>
      </c>
    </row>
    <row r="4711" spans="1:13">
      <c r="A4711" s="5">
        <v>5977</v>
      </c>
      <c r="B4711" s="5">
        <v>8</v>
      </c>
      <c r="C4711" s="5" t="s">
        <v>63</v>
      </c>
      <c r="D4711" s="5">
        <v>109</v>
      </c>
      <c r="E4711" s="5">
        <v>0</v>
      </c>
      <c r="F4711" s="8">
        <f t="shared" si="438"/>
        <v>0</v>
      </c>
      <c r="G4711" s="5" t="str">
        <f>IF(COUNTIFS(Q3_SQL_Error_Concentration!$A:$A,A4711,Q3_SQL_Error_Concentration!$E:$E,B4711,Q3_SQL_Error_Concentration!$F:$F,C4711)=0,"",SUMIFS(Q3_SQL_Error_Concentration!$I:$I,Q3_SQL_Error_Concentration!$A:$A,A4711,Q3_SQL_Error_Concentration!$E:$E,B4711,Q3_SQL_Error_Concentration!$F:$F,C4711))</f>
        <v/>
      </c>
      <c r="H4711" s="5" t="str">
        <f t="shared" si="439"/>
        <v/>
      </c>
      <c r="I4711" s="5">
        <f>IF(D4711&gt;=Q3_Validation!$C$2,1,0)</f>
        <v>0</v>
      </c>
      <c r="J4711" s="8" t="str">
        <f t="shared" si="440"/>
        <v/>
      </c>
      <c r="K4711" s="5" t="str">
        <f t="shared" si="441"/>
        <v>excluded</v>
      </c>
      <c r="L4711" s="5">
        <f t="shared" si="442"/>
        <v>0</v>
      </c>
      <c r="M4711" s="5">
        <f t="shared" si="443"/>
        <v>0</v>
      </c>
    </row>
    <row r="4712" spans="1:13">
      <c r="A4712" s="5">
        <v>5977</v>
      </c>
      <c r="B4712" s="5">
        <v>8</v>
      </c>
      <c r="C4712" s="5" t="s">
        <v>64</v>
      </c>
      <c r="D4712" s="5">
        <v>5</v>
      </c>
      <c r="E4712" s="5">
        <v>1</v>
      </c>
      <c r="F4712" s="8">
        <f t="shared" si="438"/>
        <v>20</v>
      </c>
      <c r="G4712" s="5" t="str">
        <f>IF(COUNTIFS(Q3_SQL_Error_Concentration!$A:$A,A4712,Q3_SQL_Error_Concentration!$E:$E,B4712,Q3_SQL_Error_Concentration!$F:$F,C4712)=0,"",SUMIFS(Q3_SQL_Error_Concentration!$I:$I,Q3_SQL_Error_Concentration!$A:$A,A4712,Q3_SQL_Error_Concentration!$E:$E,B4712,Q3_SQL_Error_Concentration!$F:$F,C4712))</f>
        <v/>
      </c>
      <c r="H4712" s="5" t="str">
        <f t="shared" si="439"/>
        <v/>
      </c>
      <c r="I4712" s="5">
        <f>IF(D4712&gt;=Q3_Validation!$C$2,1,0)</f>
        <v>0</v>
      </c>
      <c r="J4712" s="8" t="str">
        <f t="shared" si="440"/>
        <v/>
      </c>
      <c r="K4712" s="5" t="str">
        <f t="shared" si="441"/>
        <v>excluded</v>
      </c>
      <c r="L4712" s="5">
        <f t="shared" si="442"/>
        <v>0</v>
      </c>
      <c r="M4712" s="5">
        <f t="shared" si="443"/>
        <v>0</v>
      </c>
    </row>
    <row r="4713" spans="1:13">
      <c r="A4713" s="5">
        <v>5977</v>
      </c>
      <c r="B4713" s="5">
        <v>8</v>
      </c>
      <c r="C4713" s="5" t="s">
        <v>62</v>
      </c>
      <c r="D4713" s="5">
        <v>145</v>
      </c>
      <c r="E4713" s="5">
        <v>0</v>
      </c>
      <c r="F4713" s="8">
        <f t="shared" si="438"/>
        <v>0</v>
      </c>
      <c r="G4713" s="5" t="str">
        <f>IF(COUNTIFS(Q3_SQL_Error_Concentration!$A:$A,A4713,Q3_SQL_Error_Concentration!$E:$E,B4713,Q3_SQL_Error_Concentration!$F:$F,C4713)=0,"",SUMIFS(Q3_SQL_Error_Concentration!$I:$I,Q3_SQL_Error_Concentration!$A:$A,A4713,Q3_SQL_Error_Concentration!$E:$E,B4713,Q3_SQL_Error_Concentration!$F:$F,C4713))</f>
        <v/>
      </c>
      <c r="H4713" s="5" t="str">
        <f t="shared" si="439"/>
        <v/>
      </c>
      <c r="I4713" s="5">
        <f>IF(D4713&gt;=Q3_Validation!$C$2,1,0)</f>
        <v>0</v>
      </c>
      <c r="J4713" s="8" t="str">
        <f t="shared" si="440"/>
        <v/>
      </c>
      <c r="K4713" s="5" t="str">
        <f t="shared" si="441"/>
        <v>excluded</v>
      </c>
      <c r="L4713" s="5">
        <f t="shared" si="442"/>
        <v>0</v>
      </c>
      <c r="M4713" s="5">
        <f t="shared" si="443"/>
        <v>0</v>
      </c>
    </row>
    <row r="4714" spans="1:13">
      <c r="A4714" s="5">
        <v>5977</v>
      </c>
      <c r="B4714" s="5">
        <v>9</v>
      </c>
      <c r="C4714" s="5" t="s">
        <v>63</v>
      </c>
      <c r="D4714" s="5">
        <v>97</v>
      </c>
      <c r="E4714" s="5">
        <v>0</v>
      </c>
      <c r="F4714" s="8">
        <f t="shared" si="438"/>
        <v>0</v>
      </c>
      <c r="G4714" s="5" t="str">
        <f>IF(COUNTIFS(Q3_SQL_Error_Concentration!$A:$A,A4714,Q3_SQL_Error_Concentration!$E:$E,B4714,Q3_SQL_Error_Concentration!$F:$F,C4714)=0,"",SUMIFS(Q3_SQL_Error_Concentration!$I:$I,Q3_SQL_Error_Concentration!$A:$A,A4714,Q3_SQL_Error_Concentration!$E:$E,B4714,Q3_SQL_Error_Concentration!$F:$F,C4714))</f>
        <v/>
      </c>
      <c r="H4714" s="5" t="str">
        <f t="shared" si="439"/>
        <v/>
      </c>
      <c r="I4714" s="5">
        <f>IF(D4714&gt;=Q3_Validation!$C$2,1,0)</f>
        <v>0</v>
      </c>
      <c r="J4714" s="8" t="str">
        <f t="shared" si="440"/>
        <v/>
      </c>
      <c r="K4714" s="5" t="str">
        <f t="shared" si="441"/>
        <v>excluded</v>
      </c>
      <c r="L4714" s="5">
        <f t="shared" si="442"/>
        <v>0</v>
      </c>
      <c r="M4714" s="5">
        <f t="shared" si="443"/>
        <v>0</v>
      </c>
    </row>
    <row r="4715" spans="1:13">
      <c r="A4715" s="5">
        <v>5977</v>
      </c>
      <c r="B4715" s="5">
        <v>9</v>
      </c>
      <c r="C4715" s="5" t="s">
        <v>64</v>
      </c>
      <c r="D4715" s="5">
        <v>17</v>
      </c>
      <c r="E4715" s="5">
        <v>0</v>
      </c>
      <c r="F4715" s="8">
        <f t="shared" si="438"/>
        <v>0</v>
      </c>
      <c r="G4715" s="5" t="str">
        <f>IF(COUNTIFS(Q3_SQL_Error_Concentration!$A:$A,A4715,Q3_SQL_Error_Concentration!$E:$E,B4715,Q3_SQL_Error_Concentration!$F:$F,C4715)=0,"",SUMIFS(Q3_SQL_Error_Concentration!$I:$I,Q3_SQL_Error_Concentration!$A:$A,A4715,Q3_SQL_Error_Concentration!$E:$E,B4715,Q3_SQL_Error_Concentration!$F:$F,C4715))</f>
        <v/>
      </c>
      <c r="H4715" s="5" t="str">
        <f t="shared" si="439"/>
        <v/>
      </c>
      <c r="I4715" s="5">
        <f>IF(D4715&gt;=Q3_Validation!$C$2,1,0)</f>
        <v>0</v>
      </c>
      <c r="J4715" s="8" t="str">
        <f t="shared" si="440"/>
        <v/>
      </c>
      <c r="K4715" s="5" t="str">
        <f t="shared" si="441"/>
        <v>excluded</v>
      </c>
      <c r="L4715" s="5">
        <f t="shared" si="442"/>
        <v>0</v>
      </c>
      <c r="M4715" s="5">
        <f t="shared" si="443"/>
        <v>0</v>
      </c>
    </row>
    <row r="4716" spans="1:13">
      <c r="A4716" s="5">
        <v>5977</v>
      </c>
      <c r="B4716" s="5">
        <v>9</v>
      </c>
      <c r="C4716" s="5" t="s">
        <v>62</v>
      </c>
      <c r="D4716" s="5">
        <v>112</v>
      </c>
      <c r="E4716" s="5">
        <v>0</v>
      </c>
      <c r="F4716" s="8">
        <f t="shared" si="438"/>
        <v>0</v>
      </c>
      <c r="G4716" s="5" t="str">
        <f>IF(COUNTIFS(Q3_SQL_Error_Concentration!$A:$A,A4716,Q3_SQL_Error_Concentration!$E:$E,B4716,Q3_SQL_Error_Concentration!$F:$F,C4716)=0,"",SUMIFS(Q3_SQL_Error_Concentration!$I:$I,Q3_SQL_Error_Concentration!$A:$A,A4716,Q3_SQL_Error_Concentration!$E:$E,B4716,Q3_SQL_Error_Concentration!$F:$F,C4716))</f>
        <v/>
      </c>
      <c r="H4716" s="5" t="str">
        <f t="shared" si="439"/>
        <v/>
      </c>
      <c r="I4716" s="5">
        <f>IF(D4716&gt;=Q3_Validation!$C$2,1,0)</f>
        <v>0</v>
      </c>
      <c r="J4716" s="8" t="str">
        <f t="shared" si="440"/>
        <v/>
      </c>
      <c r="K4716" s="5" t="str">
        <f t="shared" si="441"/>
        <v>excluded</v>
      </c>
      <c r="L4716" s="5">
        <f t="shared" si="442"/>
        <v>0</v>
      </c>
      <c r="M4716" s="5">
        <f t="shared" si="443"/>
        <v>0</v>
      </c>
    </row>
    <row r="4717" spans="1:13">
      <c r="A4717" s="5">
        <v>5977</v>
      </c>
      <c r="B4717" s="5">
        <v>10</v>
      </c>
      <c r="C4717" s="5" t="s">
        <v>63</v>
      </c>
      <c r="D4717" s="5">
        <v>145</v>
      </c>
      <c r="E4717" s="5">
        <v>0</v>
      </c>
      <c r="F4717" s="8">
        <f t="shared" si="438"/>
        <v>0</v>
      </c>
      <c r="G4717" s="5" t="str">
        <f>IF(COUNTIFS(Q3_SQL_Error_Concentration!$A:$A,A4717,Q3_SQL_Error_Concentration!$E:$E,B4717,Q3_SQL_Error_Concentration!$F:$F,C4717)=0,"",SUMIFS(Q3_SQL_Error_Concentration!$I:$I,Q3_SQL_Error_Concentration!$A:$A,A4717,Q3_SQL_Error_Concentration!$E:$E,B4717,Q3_SQL_Error_Concentration!$F:$F,C4717))</f>
        <v/>
      </c>
      <c r="H4717" s="5" t="str">
        <f t="shared" si="439"/>
        <v/>
      </c>
      <c r="I4717" s="5">
        <f>IF(D4717&gt;=Q3_Validation!$C$2,1,0)</f>
        <v>0</v>
      </c>
      <c r="J4717" s="8" t="str">
        <f t="shared" si="440"/>
        <v/>
      </c>
      <c r="K4717" s="5" t="str">
        <f t="shared" si="441"/>
        <v>excluded</v>
      </c>
      <c r="L4717" s="5">
        <f t="shared" si="442"/>
        <v>0</v>
      </c>
      <c r="M4717" s="5">
        <f t="shared" si="443"/>
        <v>0</v>
      </c>
    </row>
    <row r="4718" spans="1:13">
      <c r="A4718" s="5">
        <v>5977</v>
      </c>
      <c r="B4718" s="5">
        <v>10</v>
      </c>
      <c r="C4718" s="5" t="s">
        <v>64</v>
      </c>
      <c r="D4718" s="5">
        <v>15</v>
      </c>
      <c r="E4718" s="5">
        <v>2</v>
      </c>
      <c r="F4718" s="8">
        <f t="shared" si="438"/>
        <v>13.333333333333334</v>
      </c>
      <c r="G4718" s="5" t="str">
        <f>IF(COUNTIFS(Q3_SQL_Error_Concentration!$A:$A,A4718,Q3_SQL_Error_Concentration!$E:$E,B4718,Q3_SQL_Error_Concentration!$F:$F,C4718)=0,"",SUMIFS(Q3_SQL_Error_Concentration!$I:$I,Q3_SQL_Error_Concentration!$A:$A,A4718,Q3_SQL_Error_Concentration!$E:$E,B4718,Q3_SQL_Error_Concentration!$F:$F,C4718))</f>
        <v/>
      </c>
      <c r="H4718" s="5" t="str">
        <f t="shared" si="439"/>
        <v/>
      </c>
      <c r="I4718" s="5">
        <f>IF(D4718&gt;=Q3_Validation!$C$2,1,0)</f>
        <v>0</v>
      </c>
      <c r="J4718" s="8" t="str">
        <f t="shared" si="440"/>
        <v/>
      </c>
      <c r="K4718" s="5" t="str">
        <f t="shared" si="441"/>
        <v>excluded</v>
      </c>
      <c r="L4718" s="5">
        <f t="shared" si="442"/>
        <v>0</v>
      </c>
      <c r="M4718" s="5">
        <f t="shared" si="443"/>
        <v>0</v>
      </c>
    </row>
    <row r="4719" spans="1:13">
      <c r="A4719" s="5">
        <v>5977</v>
      </c>
      <c r="B4719" s="5">
        <v>10</v>
      </c>
      <c r="C4719" s="5" t="s">
        <v>62</v>
      </c>
      <c r="D4719" s="5">
        <v>160</v>
      </c>
      <c r="E4719" s="5">
        <v>0</v>
      </c>
      <c r="F4719" s="8">
        <f t="shared" si="438"/>
        <v>0</v>
      </c>
      <c r="G4719" s="5" t="str">
        <f>IF(COUNTIFS(Q3_SQL_Error_Concentration!$A:$A,A4719,Q3_SQL_Error_Concentration!$E:$E,B4719,Q3_SQL_Error_Concentration!$F:$F,C4719)=0,"",SUMIFS(Q3_SQL_Error_Concentration!$I:$I,Q3_SQL_Error_Concentration!$A:$A,A4719,Q3_SQL_Error_Concentration!$E:$E,B4719,Q3_SQL_Error_Concentration!$F:$F,C4719))</f>
        <v/>
      </c>
      <c r="H4719" s="5" t="str">
        <f t="shared" si="439"/>
        <v/>
      </c>
      <c r="I4719" s="5">
        <f>IF(D4719&gt;=Q3_Validation!$C$2,1,0)</f>
        <v>0</v>
      </c>
      <c r="J4719" s="8" t="str">
        <f t="shared" si="440"/>
        <v/>
      </c>
      <c r="K4719" s="5" t="str">
        <f t="shared" si="441"/>
        <v>excluded</v>
      </c>
      <c r="L4719" s="5">
        <f t="shared" si="442"/>
        <v>0</v>
      </c>
      <c r="M4719" s="5">
        <f t="shared" si="443"/>
        <v>0</v>
      </c>
    </row>
    <row r="4720" spans="1:13">
      <c r="A4720" s="5">
        <v>5977</v>
      </c>
      <c r="B4720" s="5">
        <v>11</v>
      </c>
      <c r="C4720" s="5" t="s">
        <v>63</v>
      </c>
      <c r="D4720" s="5">
        <v>149</v>
      </c>
      <c r="E4720" s="5">
        <v>1</v>
      </c>
      <c r="F4720" s="8">
        <f t="shared" si="438"/>
        <v>0.67114093959731547</v>
      </c>
      <c r="G4720" s="5" t="str">
        <f>IF(COUNTIFS(Q3_SQL_Error_Concentration!$A:$A,A4720,Q3_SQL_Error_Concentration!$E:$E,B4720,Q3_SQL_Error_Concentration!$F:$F,C4720)=0,"",SUMIFS(Q3_SQL_Error_Concentration!$I:$I,Q3_SQL_Error_Concentration!$A:$A,A4720,Q3_SQL_Error_Concentration!$E:$E,B4720,Q3_SQL_Error_Concentration!$F:$F,C4720))</f>
        <v/>
      </c>
      <c r="H4720" s="5" t="str">
        <f t="shared" si="439"/>
        <v/>
      </c>
      <c r="I4720" s="5">
        <f>IF(D4720&gt;=Q3_Validation!$C$2,1,0)</f>
        <v>0</v>
      </c>
      <c r="J4720" s="8" t="str">
        <f t="shared" si="440"/>
        <v/>
      </c>
      <c r="K4720" s="5" t="str">
        <f t="shared" si="441"/>
        <v>excluded</v>
      </c>
      <c r="L4720" s="5">
        <f t="shared" si="442"/>
        <v>0</v>
      </c>
      <c r="M4720" s="5">
        <f t="shared" si="443"/>
        <v>0</v>
      </c>
    </row>
    <row r="4721" spans="1:13">
      <c r="A4721" s="5">
        <v>5977</v>
      </c>
      <c r="B4721" s="5">
        <v>11</v>
      </c>
      <c r="C4721" s="5" t="s">
        <v>64</v>
      </c>
      <c r="D4721" s="5">
        <v>16</v>
      </c>
      <c r="E4721" s="5">
        <v>0</v>
      </c>
      <c r="F4721" s="8">
        <f t="shared" si="438"/>
        <v>0</v>
      </c>
      <c r="G4721" s="5" t="str">
        <f>IF(COUNTIFS(Q3_SQL_Error_Concentration!$A:$A,A4721,Q3_SQL_Error_Concentration!$E:$E,B4721,Q3_SQL_Error_Concentration!$F:$F,C4721)=0,"",SUMIFS(Q3_SQL_Error_Concentration!$I:$I,Q3_SQL_Error_Concentration!$A:$A,A4721,Q3_SQL_Error_Concentration!$E:$E,B4721,Q3_SQL_Error_Concentration!$F:$F,C4721))</f>
        <v/>
      </c>
      <c r="H4721" s="5" t="str">
        <f t="shared" si="439"/>
        <v/>
      </c>
      <c r="I4721" s="5">
        <f>IF(D4721&gt;=Q3_Validation!$C$2,1,0)</f>
        <v>0</v>
      </c>
      <c r="J4721" s="8" t="str">
        <f t="shared" si="440"/>
        <v/>
      </c>
      <c r="K4721" s="5" t="str">
        <f t="shared" si="441"/>
        <v>excluded</v>
      </c>
      <c r="L4721" s="5">
        <f t="shared" si="442"/>
        <v>0</v>
      </c>
      <c r="M4721" s="5">
        <f t="shared" si="443"/>
        <v>0</v>
      </c>
    </row>
    <row r="4722" spans="1:13">
      <c r="A4722" s="5">
        <v>5977</v>
      </c>
      <c r="B4722" s="5">
        <v>11</v>
      </c>
      <c r="C4722" s="5" t="s">
        <v>62</v>
      </c>
      <c r="D4722" s="5">
        <v>154</v>
      </c>
      <c r="E4722" s="5">
        <v>1</v>
      </c>
      <c r="F4722" s="8">
        <f t="shared" si="438"/>
        <v>0.64935064935064934</v>
      </c>
      <c r="G4722" s="5" t="str">
        <f>IF(COUNTIFS(Q3_SQL_Error_Concentration!$A:$A,A4722,Q3_SQL_Error_Concentration!$E:$E,B4722,Q3_SQL_Error_Concentration!$F:$F,C4722)=0,"",SUMIFS(Q3_SQL_Error_Concentration!$I:$I,Q3_SQL_Error_Concentration!$A:$A,A4722,Q3_SQL_Error_Concentration!$E:$E,B4722,Q3_SQL_Error_Concentration!$F:$F,C4722))</f>
        <v/>
      </c>
      <c r="H4722" s="5" t="str">
        <f t="shared" si="439"/>
        <v/>
      </c>
      <c r="I4722" s="5">
        <f>IF(D4722&gt;=Q3_Validation!$C$2,1,0)</f>
        <v>0</v>
      </c>
      <c r="J4722" s="8" t="str">
        <f t="shared" si="440"/>
        <v/>
      </c>
      <c r="K4722" s="5" t="str">
        <f t="shared" si="441"/>
        <v>excluded</v>
      </c>
      <c r="L4722" s="5">
        <f t="shared" si="442"/>
        <v>0</v>
      </c>
      <c r="M4722" s="5">
        <f t="shared" si="443"/>
        <v>0</v>
      </c>
    </row>
    <row r="4723" spans="1:13">
      <c r="A4723" s="5">
        <v>5977</v>
      </c>
      <c r="B4723" s="5">
        <v>12</v>
      </c>
      <c r="C4723" s="5" t="s">
        <v>63</v>
      </c>
      <c r="D4723" s="5">
        <v>199</v>
      </c>
      <c r="E4723" s="5">
        <v>2</v>
      </c>
      <c r="F4723" s="8">
        <f t="shared" si="438"/>
        <v>1.0050251256281406</v>
      </c>
      <c r="G4723" s="5" t="str">
        <f>IF(COUNTIFS(Q3_SQL_Error_Concentration!$A:$A,A4723,Q3_SQL_Error_Concentration!$E:$E,B4723,Q3_SQL_Error_Concentration!$F:$F,C4723)=0,"",SUMIFS(Q3_SQL_Error_Concentration!$I:$I,Q3_SQL_Error_Concentration!$A:$A,A4723,Q3_SQL_Error_Concentration!$E:$E,B4723,Q3_SQL_Error_Concentration!$F:$F,C4723))</f>
        <v/>
      </c>
      <c r="H4723" s="5" t="str">
        <f t="shared" si="439"/>
        <v/>
      </c>
      <c r="I4723" s="5">
        <f>IF(D4723&gt;=Q3_Validation!$C$2,1,0)</f>
        <v>0</v>
      </c>
      <c r="J4723" s="8" t="str">
        <f t="shared" si="440"/>
        <v/>
      </c>
      <c r="K4723" s="5" t="str">
        <f t="shared" si="441"/>
        <v>excluded</v>
      </c>
      <c r="L4723" s="5">
        <f t="shared" si="442"/>
        <v>0</v>
      </c>
      <c r="M4723" s="5">
        <f t="shared" si="443"/>
        <v>0</v>
      </c>
    </row>
    <row r="4724" spans="1:13">
      <c r="A4724" s="5">
        <v>5977</v>
      </c>
      <c r="B4724" s="5">
        <v>12</v>
      </c>
      <c r="C4724" s="5" t="s">
        <v>64</v>
      </c>
      <c r="D4724" s="5">
        <v>9</v>
      </c>
      <c r="E4724" s="5">
        <v>0</v>
      </c>
      <c r="F4724" s="8">
        <f t="shared" si="438"/>
        <v>0</v>
      </c>
      <c r="G4724" s="5" t="str">
        <f>IF(COUNTIFS(Q3_SQL_Error_Concentration!$A:$A,A4724,Q3_SQL_Error_Concentration!$E:$E,B4724,Q3_SQL_Error_Concentration!$F:$F,C4724)=0,"",SUMIFS(Q3_SQL_Error_Concentration!$I:$I,Q3_SQL_Error_Concentration!$A:$A,A4724,Q3_SQL_Error_Concentration!$E:$E,B4724,Q3_SQL_Error_Concentration!$F:$F,C4724))</f>
        <v/>
      </c>
      <c r="H4724" s="5" t="str">
        <f t="shared" si="439"/>
        <v/>
      </c>
      <c r="I4724" s="5">
        <f>IF(D4724&gt;=Q3_Validation!$C$2,1,0)</f>
        <v>0</v>
      </c>
      <c r="J4724" s="8" t="str">
        <f t="shared" si="440"/>
        <v/>
      </c>
      <c r="K4724" s="5" t="str">
        <f t="shared" si="441"/>
        <v>excluded</v>
      </c>
      <c r="L4724" s="5">
        <f t="shared" si="442"/>
        <v>0</v>
      </c>
      <c r="M4724" s="5">
        <f t="shared" si="443"/>
        <v>0</v>
      </c>
    </row>
    <row r="4725" spans="1:13">
      <c r="A4725" s="5">
        <v>5977</v>
      </c>
      <c r="B4725" s="5">
        <v>12</v>
      </c>
      <c r="C4725" s="5" t="s">
        <v>62</v>
      </c>
      <c r="D4725" s="5">
        <v>205</v>
      </c>
      <c r="E4725" s="5">
        <v>2</v>
      </c>
      <c r="F4725" s="8">
        <f t="shared" si="438"/>
        <v>0.97560975609756095</v>
      </c>
      <c r="G4725" s="5" t="str">
        <f>IF(COUNTIFS(Q3_SQL_Error_Concentration!$A:$A,A4725,Q3_SQL_Error_Concentration!$E:$E,B4725,Q3_SQL_Error_Concentration!$F:$F,C4725)=0,"",SUMIFS(Q3_SQL_Error_Concentration!$I:$I,Q3_SQL_Error_Concentration!$A:$A,A4725,Q3_SQL_Error_Concentration!$E:$E,B4725,Q3_SQL_Error_Concentration!$F:$F,C4725))</f>
        <v/>
      </c>
      <c r="H4725" s="5" t="str">
        <f t="shared" si="439"/>
        <v/>
      </c>
      <c r="I4725" s="5">
        <f>IF(D4725&gt;=Q3_Validation!$C$2,1,0)</f>
        <v>0</v>
      </c>
      <c r="J4725" s="8" t="str">
        <f t="shared" si="440"/>
        <v/>
      </c>
      <c r="K4725" s="5" t="str">
        <f t="shared" si="441"/>
        <v>excluded</v>
      </c>
      <c r="L4725" s="5">
        <f t="shared" si="442"/>
        <v>0</v>
      </c>
      <c r="M4725" s="5">
        <f t="shared" si="443"/>
        <v>0</v>
      </c>
    </row>
    <row r="4726" spans="1:13">
      <c r="A4726" s="5">
        <v>5977</v>
      </c>
      <c r="B4726" s="5">
        <v>13</v>
      </c>
      <c r="C4726" s="5" t="s">
        <v>63</v>
      </c>
      <c r="D4726" s="5">
        <v>237</v>
      </c>
      <c r="E4726" s="5">
        <v>2</v>
      </c>
      <c r="F4726" s="8">
        <f t="shared" si="438"/>
        <v>0.84388185654008441</v>
      </c>
      <c r="G4726" s="5" t="str">
        <f>IF(COUNTIFS(Q3_SQL_Error_Concentration!$A:$A,A4726,Q3_SQL_Error_Concentration!$E:$E,B4726,Q3_SQL_Error_Concentration!$F:$F,C4726)=0,"",SUMIFS(Q3_SQL_Error_Concentration!$I:$I,Q3_SQL_Error_Concentration!$A:$A,A4726,Q3_SQL_Error_Concentration!$E:$E,B4726,Q3_SQL_Error_Concentration!$F:$F,C4726))</f>
        <v/>
      </c>
      <c r="H4726" s="5" t="str">
        <f t="shared" si="439"/>
        <v/>
      </c>
      <c r="I4726" s="5">
        <f>IF(D4726&gt;=Q3_Validation!$C$2,1,0)</f>
        <v>0</v>
      </c>
      <c r="J4726" s="8" t="str">
        <f t="shared" si="440"/>
        <v/>
      </c>
      <c r="K4726" s="5" t="str">
        <f t="shared" si="441"/>
        <v>excluded</v>
      </c>
      <c r="L4726" s="5">
        <f t="shared" si="442"/>
        <v>0</v>
      </c>
      <c r="M4726" s="5">
        <f t="shared" si="443"/>
        <v>0</v>
      </c>
    </row>
    <row r="4727" spans="1:13">
      <c r="A4727" s="5">
        <v>5977</v>
      </c>
      <c r="B4727" s="5">
        <v>13</v>
      </c>
      <c r="C4727" s="5" t="s">
        <v>64</v>
      </c>
      <c r="D4727" s="5">
        <v>7</v>
      </c>
      <c r="E4727" s="5">
        <v>1</v>
      </c>
      <c r="F4727" s="8">
        <f t="shared" si="438"/>
        <v>14.285714285714286</v>
      </c>
      <c r="G4727" s="5" t="str">
        <f>IF(COUNTIFS(Q3_SQL_Error_Concentration!$A:$A,A4727,Q3_SQL_Error_Concentration!$E:$E,B4727,Q3_SQL_Error_Concentration!$F:$F,C4727)=0,"",SUMIFS(Q3_SQL_Error_Concentration!$I:$I,Q3_SQL_Error_Concentration!$A:$A,A4727,Q3_SQL_Error_Concentration!$E:$E,B4727,Q3_SQL_Error_Concentration!$F:$F,C4727))</f>
        <v/>
      </c>
      <c r="H4727" s="5" t="str">
        <f t="shared" si="439"/>
        <v/>
      </c>
      <c r="I4727" s="5">
        <f>IF(D4727&gt;=Q3_Validation!$C$2,1,0)</f>
        <v>0</v>
      </c>
      <c r="J4727" s="8" t="str">
        <f t="shared" si="440"/>
        <v/>
      </c>
      <c r="K4727" s="5" t="str">
        <f t="shared" si="441"/>
        <v>excluded</v>
      </c>
      <c r="L4727" s="5">
        <f t="shared" si="442"/>
        <v>0</v>
      </c>
      <c r="M4727" s="5">
        <f t="shared" si="443"/>
        <v>0</v>
      </c>
    </row>
    <row r="4728" spans="1:13">
      <c r="A4728" s="5">
        <v>5977</v>
      </c>
      <c r="B4728" s="5">
        <v>13</v>
      </c>
      <c r="C4728" s="5" t="s">
        <v>62</v>
      </c>
      <c r="D4728" s="5">
        <v>286</v>
      </c>
      <c r="E4728" s="5">
        <v>1</v>
      </c>
      <c r="F4728" s="8">
        <f t="shared" si="438"/>
        <v>0.34965034965034963</v>
      </c>
      <c r="G4728" s="5" t="str">
        <f>IF(COUNTIFS(Q3_SQL_Error_Concentration!$A:$A,A4728,Q3_SQL_Error_Concentration!$E:$E,B4728,Q3_SQL_Error_Concentration!$F:$F,C4728)=0,"",SUMIFS(Q3_SQL_Error_Concentration!$I:$I,Q3_SQL_Error_Concentration!$A:$A,A4728,Q3_SQL_Error_Concentration!$E:$E,B4728,Q3_SQL_Error_Concentration!$F:$F,C4728))</f>
        <v/>
      </c>
      <c r="H4728" s="5" t="str">
        <f t="shared" si="439"/>
        <v/>
      </c>
      <c r="I4728" s="5">
        <f>IF(D4728&gt;=Q3_Validation!$C$2,1,0)</f>
        <v>0</v>
      </c>
      <c r="J4728" s="8" t="str">
        <f t="shared" si="440"/>
        <v/>
      </c>
      <c r="K4728" s="5" t="str">
        <f t="shared" si="441"/>
        <v>excluded</v>
      </c>
      <c r="L4728" s="5">
        <f t="shared" si="442"/>
        <v>0</v>
      </c>
      <c r="M4728" s="5">
        <f t="shared" si="443"/>
        <v>0</v>
      </c>
    </row>
    <row r="4729" spans="1:13">
      <c r="A4729" s="5">
        <v>5977</v>
      </c>
      <c r="B4729" s="5">
        <v>14</v>
      </c>
      <c r="C4729" s="5" t="s">
        <v>63</v>
      </c>
      <c r="D4729" s="5">
        <v>258</v>
      </c>
      <c r="E4729" s="5">
        <v>1</v>
      </c>
      <c r="F4729" s="8">
        <f t="shared" si="438"/>
        <v>0.38759689922480622</v>
      </c>
      <c r="G4729" s="5" t="str">
        <f>IF(COUNTIFS(Q3_SQL_Error_Concentration!$A:$A,A4729,Q3_SQL_Error_Concentration!$E:$E,B4729,Q3_SQL_Error_Concentration!$F:$F,C4729)=0,"",SUMIFS(Q3_SQL_Error_Concentration!$I:$I,Q3_SQL_Error_Concentration!$A:$A,A4729,Q3_SQL_Error_Concentration!$E:$E,B4729,Q3_SQL_Error_Concentration!$F:$F,C4729))</f>
        <v/>
      </c>
      <c r="H4729" s="5" t="str">
        <f t="shared" si="439"/>
        <v/>
      </c>
      <c r="I4729" s="5">
        <f>IF(D4729&gt;=Q3_Validation!$C$2,1,0)</f>
        <v>0</v>
      </c>
      <c r="J4729" s="8" t="str">
        <f t="shared" si="440"/>
        <v/>
      </c>
      <c r="K4729" s="5" t="str">
        <f t="shared" si="441"/>
        <v>excluded</v>
      </c>
      <c r="L4729" s="5">
        <f t="shared" si="442"/>
        <v>0</v>
      </c>
      <c r="M4729" s="5">
        <f t="shared" si="443"/>
        <v>0</v>
      </c>
    </row>
    <row r="4730" spans="1:13">
      <c r="A4730" s="5">
        <v>5977</v>
      </c>
      <c r="B4730" s="5">
        <v>14</v>
      </c>
      <c r="C4730" s="5" t="s">
        <v>64</v>
      </c>
      <c r="D4730" s="5">
        <v>10</v>
      </c>
      <c r="E4730" s="5">
        <v>1</v>
      </c>
      <c r="F4730" s="8">
        <f t="shared" si="438"/>
        <v>10</v>
      </c>
      <c r="G4730" s="5" t="str">
        <f>IF(COUNTIFS(Q3_SQL_Error_Concentration!$A:$A,A4730,Q3_SQL_Error_Concentration!$E:$E,B4730,Q3_SQL_Error_Concentration!$F:$F,C4730)=0,"",SUMIFS(Q3_SQL_Error_Concentration!$I:$I,Q3_SQL_Error_Concentration!$A:$A,A4730,Q3_SQL_Error_Concentration!$E:$E,B4730,Q3_SQL_Error_Concentration!$F:$F,C4730))</f>
        <v/>
      </c>
      <c r="H4730" s="5" t="str">
        <f t="shared" si="439"/>
        <v/>
      </c>
      <c r="I4730" s="5">
        <f>IF(D4730&gt;=Q3_Validation!$C$2,1,0)</f>
        <v>0</v>
      </c>
      <c r="J4730" s="8" t="str">
        <f t="shared" si="440"/>
        <v/>
      </c>
      <c r="K4730" s="5" t="str">
        <f t="shared" si="441"/>
        <v>excluded</v>
      </c>
      <c r="L4730" s="5">
        <f t="shared" si="442"/>
        <v>0</v>
      </c>
      <c r="M4730" s="5">
        <f t="shared" si="443"/>
        <v>0</v>
      </c>
    </row>
    <row r="4731" spans="1:13">
      <c r="A4731" s="5">
        <v>5977</v>
      </c>
      <c r="B4731" s="5">
        <v>14</v>
      </c>
      <c r="C4731" s="5" t="s">
        <v>62</v>
      </c>
      <c r="D4731" s="5">
        <v>332</v>
      </c>
      <c r="E4731" s="5">
        <v>3</v>
      </c>
      <c r="F4731" s="8">
        <f t="shared" si="438"/>
        <v>0.90361445783132532</v>
      </c>
      <c r="G4731" s="5" t="str">
        <f>IF(COUNTIFS(Q3_SQL_Error_Concentration!$A:$A,A4731,Q3_SQL_Error_Concentration!$E:$E,B4731,Q3_SQL_Error_Concentration!$F:$F,C4731)=0,"",SUMIFS(Q3_SQL_Error_Concentration!$I:$I,Q3_SQL_Error_Concentration!$A:$A,A4731,Q3_SQL_Error_Concentration!$E:$E,B4731,Q3_SQL_Error_Concentration!$F:$F,C4731))</f>
        <v/>
      </c>
      <c r="H4731" s="5" t="str">
        <f t="shared" si="439"/>
        <v/>
      </c>
      <c r="I4731" s="5">
        <f>IF(D4731&gt;=Q3_Validation!$C$2,1,0)</f>
        <v>0</v>
      </c>
      <c r="J4731" s="8" t="str">
        <f t="shared" si="440"/>
        <v/>
      </c>
      <c r="K4731" s="5" t="str">
        <f t="shared" si="441"/>
        <v>excluded</v>
      </c>
      <c r="L4731" s="5">
        <f t="shared" si="442"/>
        <v>0</v>
      </c>
      <c r="M4731" s="5">
        <f t="shared" si="443"/>
        <v>0</v>
      </c>
    </row>
    <row r="4732" spans="1:13">
      <c r="A4732" s="5">
        <v>5977</v>
      </c>
      <c r="B4732" s="5">
        <v>15</v>
      </c>
      <c r="C4732" s="5" t="s">
        <v>63</v>
      </c>
      <c r="D4732" s="5">
        <v>478</v>
      </c>
      <c r="E4732" s="5">
        <v>6</v>
      </c>
      <c r="F4732" s="8">
        <f t="shared" si="438"/>
        <v>1.2552301255230125</v>
      </c>
      <c r="G4732" s="5" t="str">
        <f>IF(COUNTIFS(Q3_SQL_Error_Concentration!$A:$A,A4732,Q3_SQL_Error_Concentration!$E:$E,B4732,Q3_SQL_Error_Concentration!$F:$F,C4732)=0,"",SUMIFS(Q3_SQL_Error_Concentration!$I:$I,Q3_SQL_Error_Concentration!$A:$A,A4732,Q3_SQL_Error_Concentration!$E:$E,B4732,Q3_SQL_Error_Concentration!$F:$F,C4732))</f>
        <v/>
      </c>
      <c r="H4732" s="5" t="str">
        <f t="shared" si="439"/>
        <v/>
      </c>
      <c r="I4732" s="5">
        <f>IF(D4732&gt;=Q3_Validation!$C$2,1,0)</f>
        <v>0</v>
      </c>
      <c r="J4732" s="8" t="str">
        <f t="shared" si="440"/>
        <v/>
      </c>
      <c r="K4732" s="5" t="str">
        <f t="shared" si="441"/>
        <v>excluded</v>
      </c>
      <c r="L4732" s="5">
        <f t="shared" si="442"/>
        <v>0</v>
      </c>
      <c r="M4732" s="5">
        <f t="shared" si="443"/>
        <v>0</v>
      </c>
    </row>
    <row r="4733" spans="1:13">
      <c r="A4733" s="5">
        <v>5977</v>
      </c>
      <c r="B4733" s="5">
        <v>15</v>
      </c>
      <c r="C4733" s="5" t="s">
        <v>64</v>
      </c>
      <c r="D4733" s="5">
        <v>7</v>
      </c>
      <c r="E4733" s="5">
        <v>1</v>
      </c>
      <c r="F4733" s="8">
        <f t="shared" si="438"/>
        <v>14.285714285714286</v>
      </c>
      <c r="G4733" s="5" t="str">
        <f>IF(COUNTIFS(Q3_SQL_Error_Concentration!$A:$A,A4733,Q3_SQL_Error_Concentration!$E:$E,B4733,Q3_SQL_Error_Concentration!$F:$F,C4733)=0,"",SUMIFS(Q3_SQL_Error_Concentration!$I:$I,Q3_SQL_Error_Concentration!$A:$A,A4733,Q3_SQL_Error_Concentration!$E:$E,B4733,Q3_SQL_Error_Concentration!$F:$F,C4733))</f>
        <v/>
      </c>
      <c r="H4733" s="5" t="str">
        <f t="shared" si="439"/>
        <v/>
      </c>
      <c r="I4733" s="5">
        <f>IF(D4733&gt;=Q3_Validation!$C$2,1,0)</f>
        <v>0</v>
      </c>
      <c r="J4733" s="8" t="str">
        <f t="shared" si="440"/>
        <v/>
      </c>
      <c r="K4733" s="5" t="str">
        <f t="shared" si="441"/>
        <v>excluded</v>
      </c>
      <c r="L4733" s="5">
        <f t="shared" si="442"/>
        <v>0</v>
      </c>
      <c r="M4733" s="5">
        <f t="shared" si="443"/>
        <v>0</v>
      </c>
    </row>
    <row r="4734" spans="1:13">
      <c r="A4734" s="5">
        <v>5977</v>
      </c>
      <c r="B4734" s="5">
        <v>15</v>
      </c>
      <c r="C4734" s="5" t="s">
        <v>62</v>
      </c>
      <c r="D4734" s="5">
        <v>565</v>
      </c>
      <c r="E4734" s="5">
        <v>3</v>
      </c>
      <c r="F4734" s="8">
        <f t="shared" si="438"/>
        <v>0.53097345132743368</v>
      </c>
      <c r="G4734" s="5" t="str">
        <f>IF(COUNTIFS(Q3_SQL_Error_Concentration!$A:$A,A4734,Q3_SQL_Error_Concentration!$E:$E,B4734,Q3_SQL_Error_Concentration!$F:$F,C4734)=0,"",SUMIFS(Q3_SQL_Error_Concentration!$I:$I,Q3_SQL_Error_Concentration!$A:$A,A4734,Q3_SQL_Error_Concentration!$E:$E,B4734,Q3_SQL_Error_Concentration!$F:$F,C4734))</f>
        <v/>
      </c>
      <c r="H4734" s="5" t="str">
        <f t="shared" si="439"/>
        <v/>
      </c>
      <c r="I4734" s="5">
        <f>IF(D4734&gt;=Q3_Validation!$C$2,1,0)</f>
        <v>0</v>
      </c>
      <c r="J4734" s="8" t="str">
        <f t="shared" si="440"/>
        <v/>
      </c>
      <c r="K4734" s="5" t="str">
        <f t="shared" si="441"/>
        <v>excluded</v>
      </c>
      <c r="L4734" s="5">
        <f t="shared" si="442"/>
        <v>0</v>
      </c>
      <c r="M4734" s="5">
        <f t="shared" si="443"/>
        <v>0</v>
      </c>
    </row>
    <row r="4735" spans="1:13">
      <c r="A4735" s="5">
        <v>5977</v>
      </c>
      <c r="B4735" s="5">
        <v>16</v>
      </c>
      <c r="C4735" s="5" t="s">
        <v>63</v>
      </c>
      <c r="D4735" s="5">
        <v>167</v>
      </c>
      <c r="E4735" s="5">
        <v>2</v>
      </c>
      <c r="F4735" s="8">
        <f t="shared" si="438"/>
        <v>1.1976047904191616</v>
      </c>
      <c r="G4735" s="5" t="str">
        <f>IF(COUNTIFS(Q3_SQL_Error_Concentration!$A:$A,A4735,Q3_SQL_Error_Concentration!$E:$E,B4735,Q3_SQL_Error_Concentration!$F:$F,C4735)=0,"",SUMIFS(Q3_SQL_Error_Concentration!$I:$I,Q3_SQL_Error_Concentration!$A:$A,A4735,Q3_SQL_Error_Concentration!$E:$E,B4735,Q3_SQL_Error_Concentration!$F:$F,C4735))</f>
        <v/>
      </c>
      <c r="H4735" s="5" t="str">
        <f t="shared" si="439"/>
        <v/>
      </c>
      <c r="I4735" s="5">
        <f>IF(D4735&gt;=Q3_Validation!$C$2,1,0)</f>
        <v>0</v>
      </c>
      <c r="J4735" s="8" t="str">
        <f t="shared" si="440"/>
        <v/>
      </c>
      <c r="K4735" s="5" t="str">
        <f t="shared" si="441"/>
        <v>excluded</v>
      </c>
      <c r="L4735" s="5">
        <f t="shared" si="442"/>
        <v>0</v>
      </c>
      <c r="M4735" s="5">
        <f t="shared" si="443"/>
        <v>0</v>
      </c>
    </row>
    <row r="4736" spans="1:13">
      <c r="A4736" s="5">
        <v>5977</v>
      </c>
      <c r="B4736" s="5">
        <v>16</v>
      </c>
      <c r="C4736" s="5" t="s">
        <v>64</v>
      </c>
      <c r="D4736" s="5">
        <v>6</v>
      </c>
      <c r="E4736" s="5">
        <v>1</v>
      </c>
      <c r="F4736" s="8">
        <f t="shared" si="438"/>
        <v>16.666666666666668</v>
      </c>
      <c r="G4736" s="5" t="str">
        <f>IF(COUNTIFS(Q3_SQL_Error_Concentration!$A:$A,A4736,Q3_SQL_Error_Concentration!$E:$E,B4736,Q3_SQL_Error_Concentration!$F:$F,C4736)=0,"",SUMIFS(Q3_SQL_Error_Concentration!$I:$I,Q3_SQL_Error_Concentration!$A:$A,A4736,Q3_SQL_Error_Concentration!$E:$E,B4736,Q3_SQL_Error_Concentration!$F:$F,C4736))</f>
        <v/>
      </c>
      <c r="H4736" s="5" t="str">
        <f t="shared" si="439"/>
        <v/>
      </c>
      <c r="I4736" s="5">
        <f>IF(D4736&gt;=Q3_Validation!$C$2,1,0)</f>
        <v>0</v>
      </c>
      <c r="J4736" s="8" t="str">
        <f t="shared" si="440"/>
        <v/>
      </c>
      <c r="K4736" s="5" t="str">
        <f t="shared" si="441"/>
        <v>excluded</v>
      </c>
      <c r="L4736" s="5">
        <f t="shared" si="442"/>
        <v>0</v>
      </c>
      <c r="M4736" s="5">
        <f t="shared" si="443"/>
        <v>0</v>
      </c>
    </row>
    <row r="4737" spans="1:13">
      <c r="A4737" s="5">
        <v>5977</v>
      </c>
      <c r="B4737" s="5">
        <v>16</v>
      </c>
      <c r="C4737" s="5" t="s">
        <v>62</v>
      </c>
      <c r="D4737" s="5">
        <v>236</v>
      </c>
      <c r="E4737" s="5">
        <v>2</v>
      </c>
      <c r="F4737" s="8">
        <f t="shared" si="438"/>
        <v>0.84745762711864403</v>
      </c>
      <c r="G4737" s="5" t="str">
        <f>IF(COUNTIFS(Q3_SQL_Error_Concentration!$A:$A,A4737,Q3_SQL_Error_Concentration!$E:$E,B4737,Q3_SQL_Error_Concentration!$F:$F,C4737)=0,"",SUMIFS(Q3_SQL_Error_Concentration!$I:$I,Q3_SQL_Error_Concentration!$A:$A,A4737,Q3_SQL_Error_Concentration!$E:$E,B4737,Q3_SQL_Error_Concentration!$F:$F,C4737))</f>
        <v/>
      </c>
      <c r="H4737" s="5" t="str">
        <f t="shared" si="439"/>
        <v/>
      </c>
      <c r="I4737" s="5">
        <f>IF(D4737&gt;=Q3_Validation!$C$2,1,0)</f>
        <v>0</v>
      </c>
      <c r="J4737" s="8" t="str">
        <f t="shared" si="440"/>
        <v/>
      </c>
      <c r="K4737" s="5" t="str">
        <f t="shared" si="441"/>
        <v>excluded</v>
      </c>
      <c r="L4737" s="5">
        <f t="shared" si="442"/>
        <v>0</v>
      </c>
      <c r="M4737" s="5">
        <f t="shared" si="443"/>
        <v>0</v>
      </c>
    </row>
    <row r="4738" spans="1:13">
      <c r="A4738" s="5">
        <v>5977</v>
      </c>
      <c r="B4738" s="5">
        <v>17</v>
      </c>
      <c r="C4738" s="5" t="s">
        <v>63</v>
      </c>
      <c r="D4738" s="5">
        <v>89</v>
      </c>
      <c r="E4738" s="5">
        <v>0</v>
      </c>
      <c r="F4738" s="8">
        <f t="shared" ref="F4738:F4801" si="444">100*E4738/D4738</f>
        <v>0</v>
      </c>
      <c r="G4738" s="5" t="str">
        <f>IF(COUNTIFS(Q3_SQL_Error_Concentration!$A:$A,A4738,Q3_SQL_Error_Concentration!$E:$E,B4738,Q3_SQL_Error_Concentration!$F:$F,C4738)=0,"",SUMIFS(Q3_SQL_Error_Concentration!$I:$I,Q3_SQL_Error_Concentration!$A:$A,A4738,Q3_SQL_Error_Concentration!$E:$E,B4738,Q3_SQL_Error_Concentration!$F:$F,C4738))</f>
        <v/>
      </c>
      <c r="H4738" s="5" t="str">
        <f t="shared" ref="H4738:H4801" si="445">IF(G4738="","",IF(ABS(F4738-G4738)&lt;=0.0002,"PASS","FAIL"))</f>
        <v/>
      </c>
      <c r="I4738" s="5">
        <f>IF(D4738&gt;=Q3_Validation!$C$2,1,0)</f>
        <v>0</v>
      </c>
      <c r="J4738" s="8" t="str">
        <f t="shared" ref="J4738:J4801" si="446">IF(I4738=1,F4738,"")</f>
        <v/>
      </c>
      <c r="K4738" s="5" t="str">
        <f t="shared" ref="K4738:K4801" si="447">IF(D4738&lt;601,"excluded",IF(J4738&gt;3.628192,"outlier",IF(J4738&gt;=2.11093,"high-error","normal")))</f>
        <v>excluded</v>
      </c>
      <c r="L4738" s="5">
        <f t="shared" ref="L4738:L4801" si="448">COUNTIFS(A:A,A4738,K:K,"high-error")+COUNTIFS(A:A,A4738,K:K,"outlier")</f>
        <v>0</v>
      </c>
      <c r="M4738" s="5">
        <f t="shared" ref="M4738:M4801" si="449">IF(AND(L4738&gt;=2,OR(K4738="high-error",K4738="outlier")),1,0)</f>
        <v>0</v>
      </c>
    </row>
    <row r="4739" spans="1:13">
      <c r="A4739" s="5">
        <v>5977</v>
      </c>
      <c r="B4739" s="5">
        <v>17</v>
      </c>
      <c r="C4739" s="5" t="s">
        <v>64</v>
      </c>
      <c r="D4739" s="5">
        <v>2</v>
      </c>
      <c r="E4739" s="5">
        <v>0</v>
      </c>
      <c r="F4739" s="8">
        <f t="shared" si="444"/>
        <v>0</v>
      </c>
      <c r="G4739" s="5" t="str">
        <f>IF(COUNTIFS(Q3_SQL_Error_Concentration!$A:$A,A4739,Q3_SQL_Error_Concentration!$E:$E,B4739,Q3_SQL_Error_Concentration!$F:$F,C4739)=0,"",SUMIFS(Q3_SQL_Error_Concentration!$I:$I,Q3_SQL_Error_Concentration!$A:$A,A4739,Q3_SQL_Error_Concentration!$E:$E,B4739,Q3_SQL_Error_Concentration!$F:$F,C4739))</f>
        <v/>
      </c>
      <c r="H4739" s="5" t="str">
        <f t="shared" si="445"/>
        <v/>
      </c>
      <c r="I4739" s="5">
        <f>IF(D4739&gt;=Q3_Validation!$C$2,1,0)</f>
        <v>0</v>
      </c>
      <c r="J4739" s="8" t="str">
        <f t="shared" si="446"/>
        <v/>
      </c>
      <c r="K4739" s="5" t="str">
        <f t="shared" si="447"/>
        <v>excluded</v>
      </c>
      <c r="L4739" s="5">
        <f t="shared" si="448"/>
        <v>0</v>
      </c>
      <c r="M4739" s="5">
        <f t="shared" si="449"/>
        <v>0</v>
      </c>
    </row>
    <row r="4740" spans="1:13">
      <c r="A4740" s="5">
        <v>5977</v>
      </c>
      <c r="B4740" s="5">
        <v>17</v>
      </c>
      <c r="C4740" s="5" t="s">
        <v>62</v>
      </c>
      <c r="D4740" s="5">
        <v>87</v>
      </c>
      <c r="E4740" s="5">
        <v>2</v>
      </c>
      <c r="F4740" s="8">
        <f t="shared" si="444"/>
        <v>2.2988505747126435</v>
      </c>
      <c r="G4740" s="5" t="str">
        <f>IF(COUNTIFS(Q3_SQL_Error_Concentration!$A:$A,A4740,Q3_SQL_Error_Concentration!$E:$E,B4740,Q3_SQL_Error_Concentration!$F:$F,C4740)=0,"",SUMIFS(Q3_SQL_Error_Concentration!$I:$I,Q3_SQL_Error_Concentration!$A:$A,A4740,Q3_SQL_Error_Concentration!$E:$E,B4740,Q3_SQL_Error_Concentration!$F:$F,C4740))</f>
        <v/>
      </c>
      <c r="H4740" s="5" t="str">
        <f t="shared" si="445"/>
        <v/>
      </c>
      <c r="I4740" s="5">
        <f>IF(D4740&gt;=Q3_Validation!$C$2,1,0)</f>
        <v>0</v>
      </c>
      <c r="J4740" s="8" t="str">
        <f t="shared" si="446"/>
        <v/>
      </c>
      <c r="K4740" s="5" t="str">
        <f t="shared" si="447"/>
        <v>excluded</v>
      </c>
      <c r="L4740" s="5">
        <f t="shared" si="448"/>
        <v>0</v>
      </c>
      <c r="M4740" s="5">
        <f t="shared" si="449"/>
        <v>0</v>
      </c>
    </row>
    <row r="4741" spans="1:13">
      <c r="A4741" s="5">
        <v>5977</v>
      </c>
      <c r="B4741" s="5">
        <v>18</v>
      </c>
      <c r="C4741" s="5" t="s">
        <v>63</v>
      </c>
      <c r="D4741" s="5">
        <v>68</v>
      </c>
      <c r="E4741" s="5">
        <v>1</v>
      </c>
      <c r="F4741" s="8">
        <f t="shared" si="444"/>
        <v>1.4705882352941178</v>
      </c>
      <c r="G4741" s="5" t="str">
        <f>IF(COUNTIFS(Q3_SQL_Error_Concentration!$A:$A,A4741,Q3_SQL_Error_Concentration!$E:$E,B4741,Q3_SQL_Error_Concentration!$F:$F,C4741)=0,"",SUMIFS(Q3_SQL_Error_Concentration!$I:$I,Q3_SQL_Error_Concentration!$A:$A,A4741,Q3_SQL_Error_Concentration!$E:$E,B4741,Q3_SQL_Error_Concentration!$F:$F,C4741))</f>
        <v/>
      </c>
      <c r="H4741" s="5" t="str">
        <f t="shared" si="445"/>
        <v/>
      </c>
      <c r="I4741" s="5">
        <f>IF(D4741&gt;=Q3_Validation!$C$2,1,0)</f>
        <v>0</v>
      </c>
      <c r="J4741" s="8" t="str">
        <f t="shared" si="446"/>
        <v/>
      </c>
      <c r="K4741" s="5" t="str">
        <f t="shared" si="447"/>
        <v>excluded</v>
      </c>
      <c r="L4741" s="5">
        <f t="shared" si="448"/>
        <v>0</v>
      </c>
      <c r="M4741" s="5">
        <f t="shared" si="449"/>
        <v>0</v>
      </c>
    </row>
    <row r="4742" spans="1:13">
      <c r="A4742" s="5">
        <v>5977</v>
      </c>
      <c r="B4742" s="5">
        <v>18</v>
      </c>
      <c r="C4742" s="5" t="s">
        <v>62</v>
      </c>
      <c r="D4742" s="5">
        <v>53</v>
      </c>
      <c r="E4742" s="5">
        <v>1</v>
      </c>
      <c r="F4742" s="8">
        <f t="shared" si="444"/>
        <v>1.8867924528301887</v>
      </c>
      <c r="G4742" s="5" t="str">
        <f>IF(COUNTIFS(Q3_SQL_Error_Concentration!$A:$A,A4742,Q3_SQL_Error_Concentration!$E:$E,B4742,Q3_SQL_Error_Concentration!$F:$F,C4742)=0,"",SUMIFS(Q3_SQL_Error_Concentration!$I:$I,Q3_SQL_Error_Concentration!$A:$A,A4742,Q3_SQL_Error_Concentration!$E:$E,B4742,Q3_SQL_Error_Concentration!$F:$F,C4742))</f>
        <v/>
      </c>
      <c r="H4742" s="5" t="str">
        <f t="shared" si="445"/>
        <v/>
      </c>
      <c r="I4742" s="5">
        <f>IF(D4742&gt;=Q3_Validation!$C$2,1,0)</f>
        <v>0</v>
      </c>
      <c r="J4742" s="8" t="str">
        <f t="shared" si="446"/>
        <v/>
      </c>
      <c r="K4742" s="5" t="str">
        <f t="shared" si="447"/>
        <v>excluded</v>
      </c>
      <c r="L4742" s="5">
        <f t="shared" si="448"/>
        <v>0</v>
      </c>
      <c r="M4742" s="5">
        <f t="shared" si="449"/>
        <v>0</v>
      </c>
    </row>
    <row r="4743" spans="1:13">
      <c r="A4743" s="5">
        <v>5977</v>
      </c>
      <c r="B4743" s="5">
        <v>19</v>
      </c>
      <c r="C4743" s="5" t="s">
        <v>63</v>
      </c>
      <c r="D4743" s="5">
        <v>111</v>
      </c>
      <c r="E4743" s="5">
        <v>1</v>
      </c>
      <c r="F4743" s="8">
        <f t="shared" si="444"/>
        <v>0.90090090090090091</v>
      </c>
      <c r="G4743" s="5" t="str">
        <f>IF(COUNTIFS(Q3_SQL_Error_Concentration!$A:$A,A4743,Q3_SQL_Error_Concentration!$E:$E,B4743,Q3_SQL_Error_Concentration!$F:$F,C4743)=0,"",SUMIFS(Q3_SQL_Error_Concentration!$I:$I,Q3_SQL_Error_Concentration!$A:$A,A4743,Q3_SQL_Error_Concentration!$E:$E,B4743,Q3_SQL_Error_Concentration!$F:$F,C4743))</f>
        <v/>
      </c>
      <c r="H4743" s="5" t="str">
        <f t="shared" si="445"/>
        <v/>
      </c>
      <c r="I4743" s="5">
        <f>IF(D4743&gt;=Q3_Validation!$C$2,1,0)</f>
        <v>0</v>
      </c>
      <c r="J4743" s="8" t="str">
        <f t="shared" si="446"/>
        <v/>
      </c>
      <c r="K4743" s="5" t="str">
        <f t="shared" si="447"/>
        <v>excluded</v>
      </c>
      <c r="L4743" s="5">
        <f t="shared" si="448"/>
        <v>0</v>
      </c>
      <c r="M4743" s="5">
        <f t="shared" si="449"/>
        <v>0</v>
      </c>
    </row>
    <row r="4744" spans="1:13">
      <c r="A4744" s="5">
        <v>5977</v>
      </c>
      <c r="B4744" s="5">
        <v>19</v>
      </c>
      <c r="C4744" s="5" t="s">
        <v>64</v>
      </c>
      <c r="D4744" s="5">
        <v>2</v>
      </c>
      <c r="E4744" s="5">
        <v>1</v>
      </c>
      <c r="F4744" s="8">
        <f t="shared" si="444"/>
        <v>50</v>
      </c>
      <c r="G4744" s="5" t="str">
        <f>IF(COUNTIFS(Q3_SQL_Error_Concentration!$A:$A,A4744,Q3_SQL_Error_Concentration!$E:$E,B4744,Q3_SQL_Error_Concentration!$F:$F,C4744)=0,"",SUMIFS(Q3_SQL_Error_Concentration!$I:$I,Q3_SQL_Error_Concentration!$A:$A,A4744,Q3_SQL_Error_Concentration!$E:$E,B4744,Q3_SQL_Error_Concentration!$F:$F,C4744))</f>
        <v/>
      </c>
      <c r="H4744" s="5" t="str">
        <f t="shared" si="445"/>
        <v/>
      </c>
      <c r="I4744" s="5">
        <f>IF(D4744&gt;=Q3_Validation!$C$2,1,0)</f>
        <v>0</v>
      </c>
      <c r="J4744" s="8" t="str">
        <f t="shared" si="446"/>
        <v/>
      </c>
      <c r="K4744" s="5" t="str">
        <f t="shared" si="447"/>
        <v>excluded</v>
      </c>
      <c r="L4744" s="5">
        <f t="shared" si="448"/>
        <v>0</v>
      </c>
      <c r="M4744" s="5">
        <f t="shared" si="449"/>
        <v>0</v>
      </c>
    </row>
    <row r="4745" spans="1:13">
      <c r="A4745" s="5">
        <v>5977</v>
      </c>
      <c r="B4745" s="5">
        <v>19</v>
      </c>
      <c r="C4745" s="5" t="s">
        <v>62</v>
      </c>
      <c r="D4745" s="5">
        <v>113</v>
      </c>
      <c r="E4745" s="5">
        <v>1</v>
      </c>
      <c r="F4745" s="8">
        <f t="shared" si="444"/>
        <v>0.88495575221238942</v>
      </c>
      <c r="G4745" s="5" t="str">
        <f>IF(COUNTIFS(Q3_SQL_Error_Concentration!$A:$A,A4745,Q3_SQL_Error_Concentration!$E:$E,B4745,Q3_SQL_Error_Concentration!$F:$F,C4745)=0,"",SUMIFS(Q3_SQL_Error_Concentration!$I:$I,Q3_SQL_Error_Concentration!$A:$A,A4745,Q3_SQL_Error_Concentration!$E:$E,B4745,Q3_SQL_Error_Concentration!$F:$F,C4745))</f>
        <v/>
      </c>
      <c r="H4745" s="5" t="str">
        <f t="shared" si="445"/>
        <v/>
      </c>
      <c r="I4745" s="5">
        <f>IF(D4745&gt;=Q3_Validation!$C$2,1,0)</f>
        <v>0</v>
      </c>
      <c r="J4745" s="8" t="str">
        <f t="shared" si="446"/>
        <v/>
      </c>
      <c r="K4745" s="5" t="str">
        <f t="shared" si="447"/>
        <v>excluded</v>
      </c>
      <c r="L4745" s="5">
        <f t="shared" si="448"/>
        <v>0</v>
      </c>
      <c r="M4745" s="5">
        <f t="shared" si="449"/>
        <v>0</v>
      </c>
    </row>
    <row r="4746" spans="1:13">
      <c r="A4746" s="5">
        <v>5977</v>
      </c>
      <c r="B4746" s="5">
        <v>20</v>
      </c>
      <c r="C4746" s="5" t="s">
        <v>63</v>
      </c>
      <c r="D4746" s="5">
        <v>42</v>
      </c>
      <c r="E4746" s="5">
        <v>1</v>
      </c>
      <c r="F4746" s="8">
        <f t="shared" si="444"/>
        <v>2.3809523809523809</v>
      </c>
      <c r="G4746" s="5" t="str">
        <f>IF(COUNTIFS(Q3_SQL_Error_Concentration!$A:$A,A4746,Q3_SQL_Error_Concentration!$E:$E,B4746,Q3_SQL_Error_Concentration!$F:$F,C4746)=0,"",SUMIFS(Q3_SQL_Error_Concentration!$I:$I,Q3_SQL_Error_Concentration!$A:$A,A4746,Q3_SQL_Error_Concentration!$E:$E,B4746,Q3_SQL_Error_Concentration!$F:$F,C4746))</f>
        <v/>
      </c>
      <c r="H4746" s="5" t="str">
        <f t="shared" si="445"/>
        <v/>
      </c>
      <c r="I4746" s="5">
        <f>IF(D4746&gt;=Q3_Validation!$C$2,1,0)</f>
        <v>0</v>
      </c>
      <c r="J4746" s="8" t="str">
        <f t="shared" si="446"/>
        <v/>
      </c>
      <c r="K4746" s="5" t="str">
        <f t="shared" si="447"/>
        <v>excluded</v>
      </c>
      <c r="L4746" s="5">
        <f t="shared" si="448"/>
        <v>0</v>
      </c>
      <c r="M4746" s="5">
        <f t="shared" si="449"/>
        <v>0</v>
      </c>
    </row>
    <row r="4747" spans="1:13">
      <c r="A4747" s="5">
        <v>5977</v>
      </c>
      <c r="B4747" s="5">
        <v>20</v>
      </c>
      <c r="C4747" s="5" t="s">
        <v>62</v>
      </c>
      <c r="D4747" s="5">
        <v>299</v>
      </c>
      <c r="E4747" s="5">
        <v>1</v>
      </c>
      <c r="F4747" s="8">
        <f t="shared" si="444"/>
        <v>0.33444816053511706</v>
      </c>
      <c r="G4747" s="5" t="str">
        <f>IF(COUNTIFS(Q3_SQL_Error_Concentration!$A:$A,A4747,Q3_SQL_Error_Concentration!$E:$E,B4747,Q3_SQL_Error_Concentration!$F:$F,C4747)=0,"",SUMIFS(Q3_SQL_Error_Concentration!$I:$I,Q3_SQL_Error_Concentration!$A:$A,A4747,Q3_SQL_Error_Concentration!$E:$E,B4747,Q3_SQL_Error_Concentration!$F:$F,C4747))</f>
        <v/>
      </c>
      <c r="H4747" s="5" t="str">
        <f t="shared" si="445"/>
        <v/>
      </c>
      <c r="I4747" s="5">
        <f>IF(D4747&gt;=Q3_Validation!$C$2,1,0)</f>
        <v>0</v>
      </c>
      <c r="J4747" s="8" t="str">
        <f t="shared" si="446"/>
        <v/>
      </c>
      <c r="K4747" s="5" t="str">
        <f t="shared" si="447"/>
        <v>excluded</v>
      </c>
      <c r="L4747" s="5">
        <f t="shared" si="448"/>
        <v>0</v>
      </c>
      <c r="M4747" s="5">
        <f t="shared" si="449"/>
        <v>0</v>
      </c>
    </row>
    <row r="4748" spans="1:13">
      <c r="A4748" s="5">
        <v>5977</v>
      </c>
      <c r="B4748" s="5">
        <v>21</v>
      </c>
      <c r="C4748" s="5" t="s">
        <v>63</v>
      </c>
      <c r="D4748" s="5">
        <v>61</v>
      </c>
      <c r="E4748" s="5">
        <v>0</v>
      </c>
      <c r="F4748" s="8">
        <f t="shared" si="444"/>
        <v>0</v>
      </c>
      <c r="G4748" s="5" t="str">
        <f>IF(COUNTIFS(Q3_SQL_Error_Concentration!$A:$A,A4748,Q3_SQL_Error_Concentration!$E:$E,B4748,Q3_SQL_Error_Concentration!$F:$F,C4748)=0,"",SUMIFS(Q3_SQL_Error_Concentration!$I:$I,Q3_SQL_Error_Concentration!$A:$A,A4748,Q3_SQL_Error_Concentration!$E:$E,B4748,Q3_SQL_Error_Concentration!$F:$F,C4748))</f>
        <v/>
      </c>
      <c r="H4748" s="5" t="str">
        <f t="shared" si="445"/>
        <v/>
      </c>
      <c r="I4748" s="5">
        <f>IF(D4748&gt;=Q3_Validation!$C$2,1,0)</f>
        <v>0</v>
      </c>
      <c r="J4748" s="8" t="str">
        <f t="shared" si="446"/>
        <v/>
      </c>
      <c r="K4748" s="5" t="str">
        <f t="shared" si="447"/>
        <v>excluded</v>
      </c>
      <c r="L4748" s="5">
        <f t="shared" si="448"/>
        <v>0</v>
      </c>
      <c r="M4748" s="5">
        <f t="shared" si="449"/>
        <v>0</v>
      </c>
    </row>
    <row r="4749" spans="1:13">
      <c r="A4749" s="5">
        <v>5977</v>
      </c>
      <c r="B4749" s="5">
        <v>21</v>
      </c>
      <c r="C4749" s="5" t="s">
        <v>62</v>
      </c>
      <c r="D4749" s="5">
        <v>107</v>
      </c>
      <c r="E4749" s="5">
        <v>0</v>
      </c>
      <c r="F4749" s="8">
        <f t="shared" si="444"/>
        <v>0</v>
      </c>
      <c r="G4749" s="5" t="str">
        <f>IF(COUNTIFS(Q3_SQL_Error_Concentration!$A:$A,A4749,Q3_SQL_Error_Concentration!$E:$E,B4749,Q3_SQL_Error_Concentration!$F:$F,C4749)=0,"",SUMIFS(Q3_SQL_Error_Concentration!$I:$I,Q3_SQL_Error_Concentration!$A:$A,A4749,Q3_SQL_Error_Concentration!$E:$E,B4749,Q3_SQL_Error_Concentration!$F:$F,C4749))</f>
        <v/>
      </c>
      <c r="H4749" s="5" t="str">
        <f t="shared" si="445"/>
        <v/>
      </c>
      <c r="I4749" s="5">
        <f>IF(D4749&gt;=Q3_Validation!$C$2,1,0)</f>
        <v>0</v>
      </c>
      <c r="J4749" s="8" t="str">
        <f t="shared" si="446"/>
        <v/>
      </c>
      <c r="K4749" s="5" t="str">
        <f t="shared" si="447"/>
        <v>excluded</v>
      </c>
      <c r="L4749" s="5">
        <f t="shared" si="448"/>
        <v>0</v>
      </c>
      <c r="M4749" s="5">
        <f t="shared" si="449"/>
        <v>0</v>
      </c>
    </row>
    <row r="4750" spans="1:13">
      <c r="A4750" s="5">
        <v>5977</v>
      </c>
      <c r="B4750" s="5">
        <v>22</v>
      </c>
      <c r="C4750" s="5" t="s">
        <v>63</v>
      </c>
      <c r="D4750" s="5">
        <v>46</v>
      </c>
      <c r="E4750" s="5">
        <v>1</v>
      </c>
      <c r="F4750" s="8">
        <f t="shared" si="444"/>
        <v>2.1739130434782608</v>
      </c>
      <c r="G4750" s="5" t="str">
        <f>IF(COUNTIFS(Q3_SQL_Error_Concentration!$A:$A,A4750,Q3_SQL_Error_Concentration!$E:$E,B4750,Q3_SQL_Error_Concentration!$F:$F,C4750)=0,"",SUMIFS(Q3_SQL_Error_Concentration!$I:$I,Q3_SQL_Error_Concentration!$A:$A,A4750,Q3_SQL_Error_Concentration!$E:$E,B4750,Q3_SQL_Error_Concentration!$F:$F,C4750))</f>
        <v/>
      </c>
      <c r="H4750" s="5" t="str">
        <f t="shared" si="445"/>
        <v/>
      </c>
      <c r="I4750" s="5">
        <f>IF(D4750&gt;=Q3_Validation!$C$2,1,0)</f>
        <v>0</v>
      </c>
      <c r="J4750" s="8" t="str">
        <f t="shared" si="446"/>
        <v/>
      </c>
      <c r="K4750" s="5" t="str">
        <f t="shared" si="447"/>
        <v>excluded</v>
      </c>
      <c r="L4750" s="5">
        <f t="shared" si="448"/>
        <v>0</v>
      </c>
      <c r="M4750" s="5">
        <f t="shared" si="449"/>
        <v>0</v>
      </c>
    </row>
    <row r="4751" spans="1:13">
      <c r="A4751" s="5">
        <v>5977</v>
      </c>
      <c r="B4751" s="5">
        <v>22</v>
      </c>
      <c r="C4751" s="5" t="s">
        <v>62</v>
      </c>
      <c r="D4751" s="5">
        <v>48</v>
      </c>
      <c r="E4751" s="5">
        <v>0</v>
      </c>
      <c r="F4751" s="8">
        <f t="shared" si="444"/>
        <v>0</v>
      </c>
      <c r="G4751" s="5" t="str">
        <f>IF(COUNTIFS(Q3_SQL_Error_Concentration!$A:$A,A4751,Q3_SQL_Error_Concentration!$E:$E,B4751,Q3_SQL_Error_Concentration!$F:$F,C4751)=0,"",SUMIFS(Q3_SQL_Error_Concentration!$I:$I,Q3_SQL_Error_Concentration!$A:$A,A4751,Q3_SQL_Error_Concentration!$E:$E,B4751,Q3_SQL_Error_Concentration!$F:$F,C4751))</f>
        <v/>
      </c>
      <c r="H4751" s="5" t="str">
        <f t="shared" si="445"/>
        <v/>
      </c>
      <c r="I4751" s="5">
        <f>IF(D4751&gt;=Q3_Validation!$C$2,1,0)</f>
        <v>0</v>
      </c>
      <c r="J4751" s="8" t="str">
        <f t="shared" si="446"/>
        <v/>
      </c>
      <c r="K4751" s="5" t="str">
        <f t="shared" si="447"/>
        <v>excluded</v>
      </c>
      <c r="L4751" s="5">
        <f t="shared" si="448"/>
        <v>0</v>
      </c>
      <c r="M4751" s="5">
        <f t="shared" si="449"/>
        <v>0</v>
      </c>
    </row>
    <row r="4752" spans="1:13">
      <c r="A4752" s="5">
        <v>5977</v>
      </c>
      <c r="B4752" s="5">
        <v>23</v>
      </c>
      <c r="C4752" s="5" t="s">
        <v>63</v>
      </c>
      <c r="D4752" s="5">
        <v>25</v>
      </c>
      <c r="E4752" s="5">
        <v>0</v>
      </c>
      <c r="F4752" s="8">
        <f t="shared" si="444"/>
        <v>0</v>
      </c>
      <c r="G4752" s="5" t="str">
        <f>IF(COUNTIFS(Q3_SQL_Error_Concentration!$A:$A,A4752,Q3_SQL_Error_Concentration!$E:$E,B4752,Q3_SQL_Error_Concentration!$F:$F,C4752)=0,"",SUMIFS(Q3_SQL_Error_Concentration!$I:$I,Q3_SQL_Error_Concentration!$A:$A,A4752,Q3_SQL_Error_Concentration!$E:$E,B4752,Q3_SQL_Error_Concentration!$F:$F,C4752))</f>
        <v/>
      </c>
      <c r="H4752" s="5" t="str">
        <f t="shared" si="445"/>
        <v/>
      </c>
      <c r="I4752" s="5">
        <f>IF(D4752&gt;=Q3_Validation!$C$2,1,0)</f>
        <v>0</v>
      </c>
      <c r="J4752" s="8" t="str">
        <f t="shared" si="446"/>
        <v/>
      </c>
      <c r="K4752" s="5" t="str">
        <f t="shared" si="447"/>
        <v>excluded</v>
      </c>
      <c r="L4752" s="5">
        <f t="shared" si="448"/>
        <v>0</v>
      </c>
      <c r="M4752" s="5">
        <f t="shared" si="449"/>
        <v>0</v>
      </c>
    </row>
    <row r="4753" spans="1:13">
      <c r="A4753" s="5">
        <v>5977</v>
      </c>
      <c r="B4753" s="5">
        <v>23</v>
      </c>
      <c r="C4753" s="5" t="s">
        <v>62</v>
      </c>
      <c r="D4753" s="5">
        <v>23</v>
      </c>
      <c r="E4753" s="5">
        <v>0</v>
      </c>
      <c r="F4753" s="8">
        <f t="shared" si="444"/>
        <v>0</v>
      </c>
      <c r="G4753" s="5" t="str">
        <f>IF(COUNTIFS(Q3_SQL_Error_Concentration!$A:$A,A4753,Q3_SQL_Error_Concentration!$E:$E,B4753,Q3_SQL_Error_Concentration!$F:$F,C4753)=0,"",SUMIFS(Q3_SQL_Error_Concentration!$I:$I,Q3_SQL_Error_Concentration!$A:$A,A4753,Q3_SQL_Error_Concentration!$E:$E,B4753,Q3_SQL_Error_Concentration!$F:$F,C4753))</f>
        <v/>
      </c>
      <c r="H4753" s="5" t="str">
        <f t="shared" si="445"/>
        <v/>
      </c>
      <c r="I4753" s="5">
        <f>IF(D4753&gt;=Q3_Validation!$C$2,1,0)</f>
        <v>0</v>
      </c>
      <c r="J4753" s="8" t="str">
        <f t="shared" si="446"/>
        <v/>
      </c>
      <c r="K4753" s="5" t="str">
        <f t="shared" si="447"/>
        <v>excluded</v>
      </c>
      <c r="L4753" s="5">
        <f t="shared" si="448"/>
        <v>0</v>
      </c>
      <c r="M4753" s="5">
        <f t="shared" si="449"/>
        <v>0</v>
      </c>
    </row>
    <row r="4754" spans="1:13">
      <c r="A4754" s="5">
        <v>6300</v>
      </c>
      <c r="B4754" s="5">
        <v>5</v>
      </c>
      <c r="C4754" s="5" t="s">
        <v>63</v>
      </c>
      <c r="D4754" s="5">
        <v>40</v>
      </c>
      <c r="E4754" s="5">
        <v>0</v>
      </c>
      <c r="F4754" s="8">
        <f t="shared" si="444"/>
        <v>0</v>
      </c>
      <c r="G4754" s="5" t="str">
        <f>IF(COUNTIFS(Q3_SQL_Error_Concentration!$A:$A,A4754,Q3_SQL_Error_Concentration!$E:$E,B4754,Q3_SQL_Error_Concentration!$F:$F,C4754)=0,"",SUMIFS(Q3_SQL_Error_Concentration!$I:$I,Q3_SQL_Error_Concentration!$A:$A,A4754,Q3_SQL_Error_Concentration!$E:$E,B4754,Q3_SQL_Error_Concentration!$F:$F,C4754))</f>
        <v/>
      </c>
      <c r="H4754" s="5" t="str">
        <f t="shared" si="445"/>
        <v/>
      </c>
      <c r="I4754" s="5">
        <f>IF(D4754&gt;=Q3_Validation!$C$2,1,0)</f>
        <v>0</v>
      </c>
      <c r="J4754" s="8" t="str">
        <f t="shared" si="446"/>
        <v/>
      </c>
      <c r="K4754" s="5" t="str">
        <f t="shared" si="447"/>
        <v>excluded</v>
      </c>
      <c r="L4754" s="5">
        <f t="shared" si="448"/>
        <v>15</v>
      </c>
      <c r="M4754" s="5">
        <f t="shared" si="449"/>
        <v>0</v>
      </c>
    </row>
    <row r="4755" spans="1:13">
      <c r="A4755" s="5">
        <v>6300</v>
      </c>
      <c r="B4755" s="5">
        <v>5</v>
      </c>
      <c r="C4755" s="5" t="s">
        <v>64</v>
      </c>
      <c r="D4755" s="5">
        <v>115</v>
      </c>
      <c r="E4755" s="5">
        <v>1</v>
      </c>
      <c r="F4755" s="8">
        <f t="shared" si="444"/>
        <v>0.86956521739130432</v>
      </c>
      <c r="G4755" s="5" t="str">
        <f>IF(COUNTIFS(Q3_SQL_Error_Concentration!$A:$A,A4755,Q3_SQL_Error_Concentration!$E:$E,B4755,Q3_SQL_Error_Concentration!$F:$F,C4755)=0,"",SUMIFS(Q3_SQL_Error_Concentration!$I:$I,Q3_SQL_Error_Concentration!$A:$A,A4755,Q3_SQL_Error_Concentration!$E:$E,B4755,Q3_SQL_Error_Concentration!$F:$F,C4755))</f>
        <v/>
      </c>
      <c r="H4755" s="5" t="str">
        <f t="shared" si="445"/>
        <v/>
      </c>
      <c r="I4755" s="5">
        <f>IF(D4755&gt;=Q3_Validation!$C$2,1,0)</f>
        <v>0</v>
      </c>
      <c r="J4755" s="8" t="str">
        <f t="shared" si="446"/>
        <v/>
      </c>
      <c r="K4755" s="5" t="str">
        <f t="shared" si="447"/>
        <v>excluded</v>
      </c>
      <c r="L4755" s="5">
        <f t="shared" si="448"/>
        <v>15</v>
      </c>
      <c r="M4755" s="5">
        <f t="shared" si="449"/>
        <v>0</v>
      </c>
    </row>
    <row r="4756" spans="1:13">
      <c r="A4756" s="5">
        <v>6300</v>
      </c>
      <c r="B4756" s="5">
        <v>5</v>
      </c>
      <c r="C4756" s="5" t="s">
        <v>62</v>
      </c>
      <c r="D4756" s="5">
        <v>69</v>
      </c>
      <c r="E4756" s="5">
        <v>1</v>
      </c>
      <c r="F4756" s="8">
        <f t="shared" si="444"/>
        <v>1.4492753623188406</v>
      </c>
      <c r="G4756" s="5" t="str">
        <f>IF(COUNTIFS(Q3_SQL_Error_Concentration!$A:$A,A4756,Q3_SQL_Error_Concentration!$E:$E,B4756,Q3_SQL_Error_Concentration!$F:$F,C4756)=0,"",SUMIFS(Q3_SQL_Error_Concentration!$I:$I,Q3_SQL_Error_Concentration!$A:$A,A4756,Q3_SQL_Error_Concentration!$E:$E,B4756,Q3_SQL_Error_Concentration!$F:$F,C4756))</f>
        <v/>
      </c>
      <c r="H4756" s="5" t="str">
        <f t="shared" si="445"/>
        <v/>
      </c>
      <c r="I4756" s="5">
        <f>IF(D4756&gt;=Q3_Validation!$C$2,1,0)</f>
        <v>0</v>
      </c>
      <c r="J4756" s="8" t="str">
        <f t="shared" si="446"/>
        <v/>
      </c>
      <c r="K4756" s="5" t="str">
        <f t="shared" si="447"/>
        <v>excluded</v>
      </c>
      <c r="L4756" s="5">
        <f t="shared" si="448"/>
        <v>15</v>
      </c>
      <c r="M4756" s="5">
        <f t="shared" si="449"/>
        <v>0</v>
      </c>
    </row>
    <row r="4757" spans="1:13">
      <c r="A4757" s="5">
        <v>6300</v>
      </c>
      <c r="B4757" s="5">
        <v>6</v>
      </c>
      <c r="C4757" s="5" t="s">
        <v>63</v>
      </c>
      <c r="D4757" s="5">
        <v>551</v>
      </c>
      <c r="E4757" s="5">
        <v>9</v>
      </c>
      <c r="F4757" s="8">
        <f t="shared" si="444"/>
        <v>1.633393829401089</v>
      </c>
      <c r="G4757" s="5" t="str">
        <f>IF(COUNTIFS(Q3_SQL_Error_Concentration!$A:$A,A4757,Q3_SQL_Error_Concentration!$E:$E,B4757,Q3_SQL_Error_Concentration!$F:$F,C4757)=0,"",SUMIFS(Q3_SQL_Error_Concentration!$I:$I,Q3_SQL_Error_Concentration!$A:$A,A4757,Q3_SQL_Error_Concentration!$E:$E,B4757,Q3_SQL_Error_Concentration!$F:$F,C4757))</f>
        <v/>
      </c>
      <c r="H4757" s="5" t="str">
        <f t="shared" si="445"/>
        <v/>
      </c>
      <c r="I4757" s="5">
        <f>IF(D4757&gt;=Q3_Validation!$C$2,1,0)</f>
        <v>0</v>
      </c>
      <c r="J4757" s="8" t="str">
        <f t="shared" si="446"/>
        <v/>
      </c>
      <c r="K4757" s="5" t="str">
        <f t="shared" si="447"/>
        <v>excluded</v>
      </c>
      <c r="L4757" s="5">
        <f t="shared" si="448"/>
        <v>15</v>
      </c>
      <c r="M4757" s="5">
        <f t="shared" si="449"/>
        <v>0</v>
      </c>
    </row>
    <row r="4758" spans="1:13">
      <c r="A4758" s="5">
        <v>6300</v>
      </c>
      <c r="B4758" s="5">
        <v>6</v>
      </c>
      <c r="C4758" s="5" t="s">
        <v>64</v>
      </c>
      <c r="D4758" s="5">
        <v>1337</v>
      </c>
      <c r="E4758" s="5">
        <v>37</v>
      </c>
      <c r="F4758" s="8">
        <f t="shared" si="444"/>
        <v>2.7673896783844429</v>
      </c>
      <c r="G4758" s="5">
        <f>IF(COUNTIFS(Q3_SQL_Error_Concentration!$A:$A,A4758,Q3_SQL_Error_Concentration!$E:$E,B4758,Q3_SQL_Error_Concentration!$F:$F,C4758)=0,"",SUMIFS(Q3_SQL_Error_Concentration!$I:$I,Q3_SQL_Error_Concentration!$A:$A,A4758,Q3_SQL_Error_Concentration!$E:$E,B4758,Q3_SQL_Error_Concentration!$F:$F,C4758))</f>
        <v>2.7673999999999999</v>
      </c>
      <c r="H4758" s="5" t="str">
        <f t="shared" si="445"/>
        <v>PASS</v>
      </c>
      <c r="I4758" s="5">
        <f>IF(D4758&gt;=Q3_Validation!$C$2,1,0)</f>
        <v>1</v>
      </c>
      <c r="J4758" s="8">
        <f t="shared" si="446"/>
        <v>2.7673896783844429</v>
      </c>
      <c r="K4758" s="5" t="str">
        <f t="shared" si="447"/>
        <v>high-error</v>
      </c>
      <c r="L4758" s="5">
        <f t="shared" si="448"/>
        <v>15</v>
      </c>
      <c r="M4758" s="5">
        <f t="shared" si="449"/>
        <v>1</v>
      </c>
    </row>
    <row r="4759" spans="1:13">
      <c r="A4759" s="5">
        <v>6300</v>
      </c>
      <c r="B4759" s="5">
        <v>6</v>
      </c>
      <c r="C4759" s="5" t="s">
        <v>62</v>
      </c>
      <c r="D4759" s="5">
        <v>692</v>
      </c>
      <c r="E4759" s="5">
        <v>9</v>
      </c>
      <c r="F4759" s="8">
        <f t="shared" si="444"/>
        <v>1.300578034682081</v>
      </c>
      <c r="G4759" s="5" t="str">
        <f>IF(COUNTIFS(Q3_SQL_Error_Concentration!$A:$A,A4759,Q3_SQL_Error_Concentration!$E:$E,B4759,Q3_SQL_Error_Concentration!$F:$F,C4759)=0,"",SUMIFS(Q3_SQL_Error_Concentration!$I:$I,Q3_SQL_Error_Concentration!$A:$A,A4759,Q3_SQL_Error_Concentration!$E:$E,B4759,Q3_SQL_Error_Concentration!$F:$F,C4759))</f>
        <v/>
      </c>
      <c r="H4759" s="5" t="str">
        <f t="shared" si="445"/>
        <v/>
      </c>
      <c r="I4759" s="5">
        <f>IF(D4759&gt;=Q3_Validation!$C$2,1,0)</f>
        <v>1</v>
      </c>
      <c r="J4759" s="8">
        <f t="shared" si="446"/>
        <v>1.300578034682081</v>
      </c>
      <c r="K4759" s="5" t="str">
        <f t="shared" si="447"/>
        <v>normal</v>
      </c>
      <c r="L4759" s="5">
        <f t="shared" si="448"/>
        <v>15</v>
      </c>
      <c r="M4759" s="5">
        <f t="shared" si="449"/>
        <v>0</v>
      </c>
    </row>
    <row r="4760" spans="1:13">
      <c r="A4760" s="5">
        <v>6300</v>
      </c>
      <c r="B4760" s="5">
        <v>7</v>
      </c>
      <c r="C4760" s="5" t="s">
        <v>63</v>
      </c>
      <c r="D4760" s="5">
        <v>555</v>
      </c>
      <c r="E4760" s="5">
        <v>7</v>
      </c>
      <c r="F4760" s="8">
        <f t="shared" si="444"/>
        <v>1.2612612612612613</v>
      </c>
      <c r="G4760" s="5" t="str">
        <f>IF(COUNTIFS(Q3_SQL_Error_Concentration!$A:$A,A4760,Q3_SQL_Error_Concentration!$E:$E,B4760,Q3_SQL_Error_Concentration!$F:$F,C4760)=0,"",SUMIFS(Q3_SQL_Error_Concentration!$I:$I,Q3_SQL_Error_Concentration!$A:$A,A4760,Q3_SQL_Error_Concentration!$E:$E,B4760,Q3_SQL_Error_Concentration!$F:$F,C4760))</f>
        <v/>
      </c>
      <c r="H4760" s="5" t="str">
        <f t="shared" si="445"/>
        <v/>
      </c>
      <c r="I4760" s="5">
        <f>IF(D4760&gt;=Q3_Validation!$C$2,1,0)</f>
        <v>0</v>
      </c>
      <c r="J4760" s="8" t="str">
        <f t="shared" si="446"/>
        <v/>
      </c>
      <c r="K4760" s="5" t="str">
        <f t="shared" si="447"/>
        <v>excluded</v>
      </c>
      <c r="L4760" s="5">
        <f t="shared" si="448"/>
        <v>15</v>
      </c>
      <c r="M4760" s="5">
        <f t="shared" si="449"/>
        <v>0</v>
      </c>
    </row>
    <row r="4761" spans="1:13">
      <c r="A4761" s="5">
        <v>6300</v>
      </c>
      <c r="B4761" s="5">
        <v>7</v>
      </c>
      <c r="C4761" s="5" t="s">
        <v>64</v>
      </c>
      <c r="D4761" s="5">
        <v>1300</v>
      </c>
      <c r="E4761" s="5">
        <v>28</v>
      </c>
      <c r="F4761" s="8">
        <f t="shared" si="444"/>
        <v>2.1538461538461537</v>
      </c>
      <c r="G4761" s="5">
        <f>IF(COUNTIFS(Q3_SQL_Error_Concentration!$A:$A,A4761,Q3_SQL_Error_Concentration!$E:$E,B4761,Q3_SQL_Error_Concentration!$F:$F,C4761)=0,"",SUMIFS(Q3_SQL_Error_Concentration!$I:$I,Q3_SQL_Error_Concentration!$A:$A,A4761,Q3_SQL_Error_Concentration!$E:$E,B4761,Q3_SQL_Error_Concentration!$F:$F,C4761))</f>
        <v>2.1539000000000001</v>
      </c>
      <c r="H4761" s="5" t="str">
        <f t="shared" si="445"/>
        <v>PASS</v>
      </c>
      <c r="I4761" s="5">
        <f>IF(D4761&gt;=Q3_Validation!$C$2,1,0)</f>
        <v>1</v>
      </c>
      <c r="J4761" s="8">
        <f t="shared" si="446"/>
        <v>2.1538461538461537</v>
      </c>
      <c r="K4761" s="5" t="str">
        <f t="shared" si="447"/>
        <v>high-error</v>
      </c>
      <c r="L4761" s="5">
        <f t="shared" si="448"/>
        <v>15</v>
      </c>
      <c r="M4761" s="5">
        <f t="shared" si="449"/>
        <v>1</v>
      </c>
    </row>
    <row r="4762" spans="1:13">
      <c r="A4762" s="5">
        <v>6300</v>
      </c>
      <c r="B4762" s="5">
        <v>7</v>
      </c>
      <c r="C4762" s="5" t="s">
        <v>62</v>
      </c>
      <c r="D4762" s="5">
        <v>733</v>
      </c>
      <c r="E4762" s="5">
        <v>8</v>
      </c>
      <c r="F4762" s="8">
        <f t="shared" si="444"/>
        <v>1.0914051841746248</v>
      </c>
      <c r="G4762" s="5" t="str">
        <f>IF(COUNTIFS(Q3_SQL_Error_Concentration!$A:$A,A4762,Q3_SQL_Error_Concentration!$E:$E,B4762,Q3_SQL_Error_Concentration!$F:$F,C4762)=0,"",SUMIFS(Q3_SQL_Error_Concentration!$I:$I,Q3_SQL_Error_Concentration!$A:$A,A4762,Q3_SQL_Error_Concentration!$E:$E,B4762,Q3_SQL_Error_Concentration!$F:$F,C4762))</f>
        <v/>
      </c>
      <c r="H4762" s="5" t="str">
        <f t="shared" si="445"/>
        <v/>
      </c>
      <c r="I4762" s="5">
        <f>IF(D4762&gt;=Q3_Validation!$C$2,1,0)</f>
        <v>1</v>
      </c>
      <c r="J4762" s="8">
        <f t="shared" si="446"/>
        <v>1.0914051841746248</v>
      </c>
      <c r="K4762" s="5" t="str">
        <f t="shared" si="447"/>
        <v>normal</v>
      </c>
      <c r="L4762" s="5">
        <f t="shared" si="448"/>
        <v>15</v>
      </c>
      <c r="M4762" s="5">
        <f t="shared" si="449"/>
        <v>0</v>
      </c>
    </row>
    <row r="4763" spans="1:13">
      <c r="A4763" s="5">
        <v>6300</v>
      </c>
      <c r="B4763" s="5">
        <v>8</v>
      </c>
      <c r="C4763" s="5" t="s">
        <v>63</v>
      </c>
      <c r="D4763" s="5">
        <v>666</v>
      </c>
      <c r="E4763" s="5">
        <v>13</v>
      </c>
      <c r="F4763" s="8">
        <f t="shared" si="444"/>
        <v>1.9519519519519519</v>
      </c>
      <c r="G4763" s="5" t="str">
        <f>IF(COUNTIFS(Q3_SQL_Error_Concentration!$A:$A,A4763,Q3_SQL_Error_Concentration!$E:$E,B4763,Q3_SQL_Error_Concentration!$F:$F,C4763)=0,"",SUMIFS(Q3_SQL_Error_Concentration!$I:$I,Q3_SQL_Error_Concentration!$A:$A,A4763,Q3_SQL_Error_Concentration!$E:$E,B4763,Q3_SQL_Error_Concentration!$F:$F,C4763))</f>
        <v/>
      </c>
      <c r="H4763" s="5" t="str">
        <f t="shared" si="445"/>
        <v/>
      </c>
      <c r="I4763" s="5">
        <f>IF(D4763&gt;=Q3_Validation!$C$2,1,0)</f>
        <v>1</v>
      </c>
      <c r="J4763" s="8">
        <f t="shared" si="446"/>
        <v>1.9519519519519519</v>
      </c>
      <c r="K4763" s="5" t="str">
        <f t="shared" si="447"/>
        <v>normal</v>
      </c>
      <c r="L4763" s="5">
        <f t="shared" si="448"/>
        <v>15</v>
      </c>
      <c r="M4763" s="5">
        <f t="shared" si="449"/>
        <v>0</v>
      </c>
    </row>
    <row r="4764" spans="1:13">
      <c r="A4764" s="5">
        <v>6300</v>
      </c>
      <c r="B4764" s="5">
        <v>8</v>
      </c>
      <c r="C4764" s="5" t="s">
        <v>64</v>
      </c>
      <c r="D4764" s="5">
        <v>1583</v>
      </c>
      <c r="E4764" s="5">
        <v>42</v>
      </c>
      <c r="F4764" s="8">
        <f t="shared" si="444"/>
        <v>2.6531901452937459</v>
      </c>
      <c r="G4764" s="5">
        <f>IF(COUNTIFS(Q3_SQL_Error_Concentration!$A:$A,A4764,Q3_SQL_Error_Concentration!$E:$E,B4764,Q3_SQL_Error_Concentration!$F:$F,C4764)=0,"",SUMIFS(Q3_SQL_Error_Concentration!$I:$I,Q3_SQL_Error_Concentration!$A:$A,A4764,Q3_SQL_Error_Concentration!$E:$E,B4764,Q3_SQL_Error_Concentration!$F:$F,C4764))</f>
        <v>2.6532</v>
      </c>
      <c r="H4764" s="5" t="str">
        <f t="shared" si="445"/>
        <v>PASS</v>
      </c>
      <c r="I4764" s="5">
        <f>IF(D4764&gt;=Q3_Validation!$C$2,1,0)</f>
        <v>1</v>
      </c>
      <c r="J4764" s="8">
        <f t="shared" si="446"/>
        <v>2.6531901452937459</v>
      </c>
      <c r="K4764" s="5" t="str">
        <f t="shared" si="447"/>
        <v>high-error</v>
      </c>
      <c r="L4764" s="5">
        <f t="shared" si="448"/>
        <v>15</v>
      </c>
      <c r="M4764" s="5">
        <f t="shared" si="449"/>
        <v>1</v>
      </c>
    </row>
    <row r="4765" spans="1:13">
      <c r="A4765" s="5">
        <v>6300</v>
      </c>
      <c r="B4765" s="5">
        <v>8</v>
      </c>
      <c r="C4765" s="5" t="s">
        <v>62</v>
      </c>
      <c r="D4765" s="5">
        <v>866</v>
      </c>
      <c r="E4765" s="5">
        <v>9</v>
      </c>
      <c r="F4765" s="8">
        <f t="shared" si="444"/>
        <v>1.0392609699769053</v>
      </c>
      <c r="G4765" s="5" t="str">
        <f>IF(COUNTIFS(Q3_SQL_Error_Concentration!$A:$A,A4765,Q3_SQL_Error_Concentration!$E:$E,B4765,Q3_SQL_Error_Concentration!$F:$F,C4765)=0,"",SUMIFS(Q3_SQL_Error_Concentration!$I:$I,Q3_SQL_Error_Concentration!$A:$A,A4765,Q3_SQL_Error_Concentration!$E:$E,B4765,Q3_SQL_Error_Concentration!$F:$F,C4765))</f>
        <v/>
      </c>
      <c r="H4765" s="5" t="str">
        <f t="shared" si="445"/>
        <v/>
      </c>
      <c r="I4765" s="5">
        <f>IF(D4765&gt;=Q3_Validation!$C$2,1,0)</f>
        <v>1</v>
      </c>
      <c r="J4765" s="8">
        <f t="shared" si="446"/>
        <v>1.0392609699769053</v>
      </c>
      <c r="K4765" s="5" t="str">
        <f t="shared" si="447"/>
        <v>normal</v>
      </c>
      <c r="L4765" s="5">
        <f t="shared" si="448"/>
        <v>15</v>
      </c>
      <c r="M4765" s="5">
        <f t="shared" si="449"/>
        <v>0</v>
      </c>
    </row>
    <row r="4766" spans="1:13">
      <c r="A4766" s="5">
        <v>6300</v>
      </c>
      <c r="B4766" s="5">
        <v>9</v>
      </c>
      <c r="C4766" s="5" t="s">
        <v>63</v>
      </c>
      <c r="D4766" s="5">
        <v>795</v>
      </c>
      <c r="E4766" s="5">
        <v>10</v>
      </c>
      <c r="F4766" s="8">
        <f t="shared" si="444"/>
        <v>1.2578616352201257</v>
      </c>
      <c r="G4766" s="5" t="str">
        <f>IF(COUNTIFS(Q3_SQL_Error_Concentration!$A:$A,A4766,Q3_SQL_Error_Concentration!$E:$E,B4766,Q3_SQL_Error_Concentration!$F:$F,C4766)=0,"",SUMIFS(Q3_SQL_Error_Concentration!$I:$I,Q3_SQL_Error_Concentration!$A:$A,A4766,Q3_SQL_Error_Concentration!$E:$E,B4766,Q3_SQL_Error_Concentration!$F:$F,C4766))</f>
        <v/>
      </c>
      <c r="H4766" s="5" t="str">
        <f t="shared" si="445"/>
        <v/>
      </c>
      <c r="I4766" s="5">
        <f>IF(D4766&gt;=Q3_Validation!$C$2,1,0)</f>
        <v>1</v>
      </c>
      <c r="J4766" s="8">
        <f t="shared" si="446"/>
        <v>1.2578616352201257</v>
      </c>
      <c r="K4766" s="5" t="str">
        <f t="shared" si="447"/>
        <v>normal</v>
      </c>
      <c r="L4766" s="5">
        <f t="shared" si="448"/>
        <v>15</v>
      </c>
      <c r="M4766" s="5">
        <f t="shared" si="449"/>
        <v>0</v>
      </c>
    </row>
    <row r="4767" spans="1:13">
      <c r="A4767" s="5">
        <v>6300</v>
      </c>
      <c r="B4767" s="5">
        <v>9</v>
      </c>
      <c r="C4767" s="5" t="s">
        <v>64</v>
      </c>
      <c r="D4767" s="5">
        <v>1819</v>
      </c>
      <c r="E4767" s="5">
        <v>51</v>
      </c>
      <c r="F4767" s="8">
        <f t="shared" si="444"/>
        <v>2.8037383177570092</v>
      </c>
      <c r="G4767" s="5">
        <f>IF(COUNTIFS(Q3_SQL_Error_Concentration!$A:$A,A4767,Q3_SQL_Error_Concentration!$E:$E,B4767,Q3_SQL_Error_Concentration!$F:$F,C4767)=0,"",SUMIFS(Q3_SQL_Error_Concentration!$I:$I,Q3_SQL_Error_Concentration!$A:$A,A4767,Q3_SQL_Error_Concentration!$E:$E,B4767,Q3_SQL_Error_Concentration!$F:$F,C4767))</f>
        <v>2.8037000000000001</v>
      </c>
      <c r="H4767" s="5" t="str">
        <f t="shared" si="445"/>
        <v>PASS</v>
      </c>
      <c r="I4767" s="5">
        <f>IF(D4767&gt;=Q3_Validation!$C$2,1,0)</f>
        <v>1</v>
      </c>
      <c r="J4767" s="8">
        <f t="shared" si="446"/>
        <v>2.8037383177570092</v>
      </c>
      <c r="K4767" s="5" t="str">
        <f t="shared" si="447"/>
        <v>high-error</v>
      </c>
      <c r="L4767" s="5">
        <f t="shared" si="448"/>
        <v>15</v>
      </c>
      <c r="M4767" s="5">
        <f t="shared" si="449"/>
        <v>1</v>
      </c>
    </row>
    <row r="4768" spans="1:13">
      <c r="A4768" s="5">
        <v>6300</v>
      </c>
      <c r="B4768" s="5">
        <v>9</v>
      </c>
      <c r="C4768" s="5" t="s">
        <v>62</v>
      </c>
      <c r="D4768" s="5">
        <v>1046</v>
      </c>
      <c r="E4768" s="5">
        <v>10</v>
      </c>
      <c r="F4768" s="8">
        <f t="shared" si="444"/>
        <v>0.95602294455066916</v>
      </c>
      <c r="G4768" s="5" t="str">
        <f>IF(COUNTIFS(Q3_SQL_Error_Concentration!$A:$A,A4768,Q3_SQL_Error_Concentration!$E:$E,B4768,Q3_SQL_Error_Concentration!$F:$F,C4768)=0,"",SUMIFS(Q3_SQL_Error_Concentration!$I:$I,Q3_SQL_Error_Concentration!$A:$A,A4768,Q3_SQL_Error_Concentration!$E:$E,B4768,Q3_SQL_Error_Concentration!$F:$F,C4768))</f>
        <v/>
      </c>
      <c r="H4768" s="5" t="str">
        <f t="shared" si="445"/>
        <v/>
      </c>
      <c r="I4768" s="5">
        <f>IF(D4768&gt;=Q3_Validation!$C$2,1,0)</f>
        <v>1</v>
      </c>
      <c r="J4768" s="8">
        <f t="shared" si="446"/>
        <v>0.95602294455066916</v>
      </c>
      <c r="K4768" s="5" t="str">
        <f t="shared" si="447"/>
        <v>normal</v>
      </c>
      <c r="L4768" s="5">
        <f t="shared" si="448"/>
        <v>15</v>
      </c>
      <c r="M4768" s="5">
        <f t="shared" si="449"/>
        <v>0</v>
      </c>
    </row>
    <row r="4769" spans="1:13">
      <c r="A4769" s="5">
        <v>6300</v>
      </c>
      <c r="B4769" s="5">
        <v>10</v>
      </c>
      <c r="C4769" s="5" t="s">
        <v>63</v>
      </c>
      <c r="D4769" s="5">
        <v>672</v>
      </c>
      <c r="E4769" s="5">
        <v>10</v>
      </c>
      <c r="F4769" s="8">
        <f t="shared" si="444"/>
        <v>1.4880952380952381</v>
      </c>
      <c r="G4769" s="5" t="str">
        <f>IF(COUNTIFS(Q3_SQL_Error_Concentration!$A:$A,A4769,Q3_SQL_Error_Concentration!$E:$E,B4769,Q3_SQL_Error_Concentration!$F:$F,C4769)=0,"",SUMIFS(Q3_SQL_Error_Concentration!$I:$I,Q3_SQL_Error_Concentration!$A:$A,A4769,Q3_SQL_Error_Concentration!$E:$E,B4769,Q3_SQL_Error_Concentration!$F:$F,C4769))</f>
        <v/>
      </c>
      <c r="H4769" s="5" t="str">
        <f t="shared" si="445"/>
        <v/>
      </c>
      <c r="I4769" s="5">
        <f>IF(D4769&gt;=Q3_Validation!$C$2,1,0)</f>
        <v>1</v>
      </c>
      <c r="J4769" s="8">
        <f t="shared" si="446"/>
        <v>1.4880952380952381</v>
      </c>
      <c r="K4769" s="5" t="str">
        <f t="shared" si="447"/>
        <v>normal</v>
      </c>
      <c r="L4769" s="5">
        <f t="shared" si="448"/>
        <v>15</v>
      </c>
      <c r="M4769" s="5">
        <f t="shared" si="449"/>
        <v>0</v>
      </c>
    </row>
    <row r="4770" spans="1:13">
      <c r="A4770" s="5">
        <v>6300</v>
      </c>
      <c r="B4770" s="5">
        <v>10</v>
      </c>
      <c r="C4770" s="5" t="s">
        <v>64</v>
      </c>
      <c r="D4770" s="5">
        <v>1663</v>
      </c>
      <c r="E4770" s="5">
        <v>44</v>
      </c>
      <c r="F4770" s="8">
        <f t="shared" si="444"/>
        <v>2.6458208057726997</v>
      </c>
      <c r="G4770" s="5">
        <f>IF(COUNTIFS(Q3_SQL_Error_Concentration!$A:$A,A4770,Q3_SQL_Error_Concentration!$E:$E,B4770,Q3_SQL_Error_Concentration!$F:$F,C4770)=0,"",SUMIFS(Q3_SQL_Error_Concentration!$I:$I,Q3_SQL_Error_Concentration!$A:$A,A4770,Q3_SQL_Error_Concentration!$E:$E,B4770,Q3_SQL_Error_Concentration!$F:$F,C4770))</f>
        <v>2.6457999999999999</v>
      </c>
      <c r="H4770" s="5" t="str">
        <f t="shared" si="445"/>
        <v>PASS</v>
      </c>
      <c r="I4770" s="5">
        <f>IF(D4770&gt;=Q3_Validation!$C$2,1,0)</f>
        <v>1</v>
      </c>
      <c r="J4770" s="8">
        <f t="shared" si="446"/>
        <v>2.6458208057726997</v>
      </c>
      <c r="K4770" s="5" t="str">
        <f t="shared" si="447"/>
        <v>high-error</v>
      </c>
      <c r="L4770" s="5">
        <f t="shared" si="448"/>
        <v>15</v>
      </c>
      <c r="M4770" s="5">
        <f t="shared" si="449"/>
        <v>1</v>
      </c>
    </row>
    <row r="4771" spans="1:13">
      <c r="A4771" s="5">
        <v>6300</v>
      </c>
      <c r="B4771" s="5">
        <v>10</v>
      </c>
      <c r="C4771" s="5" t="s">
        <v>62</v>
      </c>
      <c r="D4771" s="5">
        <v>1012</v>
      </c>
      <c r="E4771" s="5">
        <v>10</v>
      </c>
      <c r="F4771" s="8">
        <f t="shared" si="444"/>
        <v>0.98814229249011853</v>
      </c>
      <c r="G4771" s="5" t="str">
        <f>IF(COUNTIFS(Q3_SQL_Error_Concentration!$A:$A,A4771,Q3_SQL_Error_Concentration!$E:$E,B4771,Q3_SQL_Error_Concentration!$F:$F,C4771)=0,"",SUMIFS(Q3_SQL_Error_Concentration!$I:$I,Q3_SQL_Error_Concentration!$A:$A,A4771,Q3_SQL_Error_Concentration!$E:$E,B4771,Q3_SQL_Error_Concentration!$F:$F,C4771))</f>
        <v/>
      </c>
      <c r="H4771" s="5" t="str">
        <f t="shared" si="445"/>
        <v/>
      </c>
      <c r="I4771" s="5">
        <f>IF(D4771&gt;=Q3_Validation!$C$2,1,0)</f>
        <v>1</v>
      </c>
      <c r="J4771" s="8">
        <f t="shared" si="446"/>
        <v>0.98814229249011853</v>
      </c>
      <c r="K4771" s="5" t="str">
        <f t="shared" si="447"/>
        <v>normal</v>
      </c>
      <c r="L4771" s="5">
        <f t="shared" si="448"/>
        <v>15</v>
      </c>
      <c r="M4771" s="5">
        <f t="shared" si="449"/>
        <v>0</v>
      </c>
    </row>
    <row r="4772" spans="1:13">
      <c r="A4772" s="5">
        <v>6300</v>
      </c>
      <c r="B4772" s="5">
        <v>11</v>
      </c>
      <c r="C4772" s="5" t="s">
        <v>63</v>
      </c>
      <c r="D4772" s="5">
        <v>855</v>
      </c>
      <c r="E4772" s="5">
        <v>9</v>
      </c>
      <c r="F4772" s="8">
        <f t="shared" si="444"/>
        <v>1.0526315789473684</v>
      </c>
      <c r="G4772" s="5" t="str">
        <f>IF(COUNTIFS(Q3_SQL_Error_Concentration!$A:$A,A4772,Q3_SQL_Error_Concentration!$E:$E,B4772,Q3_SQL_Error_Concentration!$F:$F,C4772)=0,"",SUMIFS(Q3_SQL_Error_Concentration!$I:$I,Q3_SQL_Error_Concentration!$A:$A,A4772,Q3_SQL_Error_Concentration!$E:$E,B4772,Q3_SQL_Error_Concentration!$F:$F,C4772))</f>
        <v/>
      </c>
      <c r="H4772" s="5" t="str">
        <f t="shared" si="445"/>
        <v/>
      </c>
      <c r="I4772" s="5">
        <f>IF(D4772&gt;=Q3_Validation!$C$2,1,0)</f>
        <v>1</v>
      </c>
      <c r="J4772" s="8">
        <f t="shared" si="446"/>
        <v>1.0526315789473684</v>
      </c>
      <c r="K4772" s="5" t="str">
        <f t="shared" si="447"/>
        <v>normal</v>
      </c>
      <c r="L4772" s="5">
        <f t="shared" si="448"/>
        <v>15</v>
      </c>
      <c r="M4772" s="5">
        <f t="shared" si="449"/>
        <v>0</v>
      </c>
    </row>
    <row r="4773" spans="1:13">
      <c r="A4773" s="5">
        <v>6300</v>
      </c>
      <c r="B4773" s="5">
        <v>11</v>
      </c>
      <c r="C4773" s="5" t="s">
        <v>64</v>
      </c>
      <c r="D4773" s="5">
        <v>2383</v>
      </c>
      <c r="E4773" s="5">
        <v>68</v>
      </c>
      <c r="F4773" s="8">
        <f t="shared" si="444"/>
        <v>2.8535459504825851</v>
      </c>
      <c r="G4773" s="5">
        <f>IF(COUNTIFS(Q3_SQL_Error_Concentration!$A:$A,A4773,Q3_SQL_Error_Concentration!$E:$E,B4773,Q3_SQL_Error_Concentration!$F:$F,C4773)=0,"",SUMIFS(Q3_SQL_Error_Concentration!$I:$I,Q3_SQL_Error_Concentration!$A:$A,A4773,Q3_SQL_Error_Concentration!$E:$E,B4773,Q3_SQL_Error_Concentration!$F:$F,C4773))</f>
        <v>2.8536000000000001</v>
      </c>
      <c r="H4773" s="5" t="str">
        <f t="shared" si="445"/>
        <v>PASS</v>
      </c>
      <c r="I4773" s="5">
        <f>IF(D4773&gt;=Q3_Validation!$C$2,1,0)</f>
        <v>1</v>
      </c>
      <c r="J4773" s="8">
        <f t="shared" si="446"/>
        <v>2.8535459504825851</v>
      </c>
      <c r="K4773" s="5" t="str">
        <f t="shared" si="447"/>
        <v>high-error</v>
      </c>
      <c r="L4773" s="5">
        <f t="shared" si="448"/>
        <v>15</v>
      </c>
      <c r="M4773" s="5">
        <f t="shared" si="449"/>
        <v>1</v>
      </c>
    </row>
    <row r="4774" spans="1:13">
      <c r="A4774" s="5">
        <v>6300</v>
      </c>
      <c r="B4774" s="5">
        <v>11</v>
      </c>
      <c r="C4774" s="5" t="s">
        <v>62</v>
      </c>
      <c r="D4774" s="5">
        <v>1420</v>
      </c>
      <c r="E4774" s="5">
        <v>24</v>
      </c>
      <c r="F4774" s="8">
        <f t="shared" si="444"/>
        <v>1.6901408450704225</v>
      </c>
      <c r="G4774" s="5" t="str">
        <f>IF(COUNTIFS(Q3_SQL_Error_Concentration!$A:$A,A4774,Q3_SQL_Error_Concentration!$E:$E,B4774,Q3_SQL_Error_Concentration!$F:$F,C4774)=0,"",SUMIFS(Q3_SQL_Error_Concentration!$I:$I,Q3_SQL_Error_Concentration!$A:$A,A4774,Q3_SQL_Error_Concentration!$E:$E,B4774,Q3_SQL_Error_Concentration!$F:$F,C4774))</f>
        <v/>
      </c>
      <c r="H4774" s="5" t="str">
        <f t="shared" si="445"/>
        <v/>
      </c>
      <c r="I4774" s="5">
        <f>IF(D4774&gt;=Q3_Validation!$C$2,1,0)</f>
        <v>1</v>
      </c>
      <c r="J4774" s="8">
        <f t="shared" si="446"/>
        <v>1.6901408450704225</v>
      </c>
      <c r="K4774" s="5" t="str">
        <f t="shared" si="447"/>
        <v>normal</v>
      </c>
      <c r="L4774" s="5">
        <f t="shared" si="448"/>
        <v>15</v>
      </c>
      <c r="M4774" s="5">
        <f t="shared" si="449"/>
        <v>0</v>
      </c>
    </row>
    <row r="4775" spans="1:13">
      <c r="A4775" s="5">
        <v>6300</v>
      </c>
      <c r="B4775" s="5">
        <v>12</v>
      </c>
      <c r="C4775" s="5" t="s">
        <v>63</v>
      </c>
      <c r="D4775" s="5">
        <v>766</v>
      </c>
      <c r="E4775" s="5">
        <v>10</v>
      </c>
      <c r="F4775" s="8">
        <f t="shared" si="444"/>
        <v>1.3054830287206267</v>
      </c>
      <c r="G4775" s="5" t="str">
        <f>IF(COUNTIFS(Q3_SQL_Error_Concentration!$A:$A,A4775,Q3_SQL_Error_Concentration!$E:$E,B4775,Q3_SQL_Error_Concentration!$F:$F,C4775)=0,"",SUMIFS(Q3_SQL_Error_Concentration!$I:$I,Q3_SQL_Error_Concentration!$A:$A,A4775,Q3_SQL_Error_Concentration!$E:$E,B4775,Q3_SQL_Error_Concentration!$F:$F,C4775))</f>
        <v/>
      </c>
      <c r="H4775" s="5" t="str">
        <f t="shared" si="445"/>
        <v/>
      </c>
      <c r="I4775" s="5">
        <f>IF(D4775&gt;=Q3_Validation!$C$2,1,0)</f>
        <v>1</v>
      </c>
      <c r="J4775" s="8">
        <f t="shared" si="446"/>
        <v>1.3054830287206267</v>
      </c>
      <c r="K4775" s="5" t="str">
        <f t="shared" si="447"/>
        <v>normal</v>
      </c>
      <c r="L4775" s="5">
        <f t="shared" si="448"/>
        <v>15</v>
      </c>
      <c r="M4775" s="5">
        <f t="shared" si="449"/>
        <v>0</v>
      </c>
    </row>
    <row r="4776" spans="1:13">
      <c r="A4776" s="5">
        <v>6300</v>
      </c>
      <c r="B4776" s="5">
        <v>12</v>
      </c>
      <c r="C4776" s="5" t="s">
        <v>64</v>
      </c>
      <c r="D4776" s="5">
        <v>1855</v>
      </c>
      <c r="E4776" s="5">
        <v>48</v>
      </c>
      <c r="F4776" s="8">
        <f t="shared" si="444"/>
        <v>2.5876010781671157</v>
      </c>
      <c r="G4776" s="5">
        <f>IF(COUNTIFS(Q3_SQL_Error_Concentration!$A:$A,A4776,Q3_SQL_Error_Concentration!$E:$E,B4776,Q3_SQL_Error_Concentration!$F:$F,C4776)=0,"",SUMIFS(Q3_SQL_Error_Concentration!$I:$I,Q3_SQL_Error_Concentration!$A:$A,A4776,Q3_SQL_Error_Concentration!$E:$E,B4776,Q3_SQL_Error_Concentration!$F:$F,C4776))</f>
        <v>2.5876000000000001</v>
      </c>
      <c r="H4776" s="5" t="str">
        <f t="shared" si="445"/>
        <v>PASS</v>
      </c>
      <c r="I4776" s="5">
        <f>IF(D4776&gt;=Q3_Validation!$C$2,1,0)</f>
        <v>1</v>
      </c>
      <c r="J4776" s="8">
        <f t="shared" si="446"/>
        <v>2.5876010781671157</v>
      </c>
      <c r="K4776" s="5" t="str">
        <f t="shared" si="447"/>
        <v>high-error</v>
      </c>
      <c r="L4776" s="5">
        <f t="shared" si="448"/>
        <v>15</v>
      </c>
      <c r="M4776" s="5">
        <f t="shared" si="449"/>
        <v>1</v>
      </c>
    </row>
    <row r="4777" spans="1:13">
      <c r="A4777" s="5">
        <v>6300</v>
      </c>
      <c r="B4777" s="5">
        <v>12</v>
      </c>
      <c r="C4777" s="5" t="s">
        <v>62</v>
      </c>
      <c r="D4777" s="5">
        <v>1126</v>
      </c>
      <c r="E4777" s="5">
        <v>19</v>
      </c>
      <c r="F4777" s="8">
        <f t="shared" si="444"/>
        <v>1.6873889875666075</v>
      </c>
      <c r="G4777" s="5" t="str">
        <f>IF(COUNTIFS(Q3_SQL_Error_Concentration!$A:$A,A4777,Q3_SQL_Error_Concentration!$E:$E,B4777,Q3_SQL_Error_Concentration!$F:$F,C4777)=0,"",SUMIFS(Q3_SQL_Error_Concentration!$I:$I,Q3_SQL_Error_Concentration!$A:$A,A4777,Q3_SQL_Error_Concentration!$E:$E,B4777,Q3_SQL_Error_Concentration!$F:$F,C4777))</f>
        <v/>
      </c>
      <c r="H4777" s="5" t="str">
        <f t="shared" si="445"/>
        <v/>
      </c>
      <c r="I4777" s="5">
        <f>IF(D4777&gt;=Q3_Validation!$C$2,1,0)</f>
        <v>1</v>
      </c>
      <c r="J4777" s="8">
        <f t="shared" si="446"/>
        <v>1.6873889875666075</v>
      </c>
      <c r="K4777" s="5" t="str">
        <f t="shared" si="447"/>
        <v>normal</v>
      </c>
      <c r="L4777" s="5">
        <f t="shared" si="448"/>
        <v>15</v>
      </c>
      <c r="M4777" s="5">
        <f t="shared" si="449"/>
        <v>0</v>
      </c>
    </row>
    <row r="4778" spans="1:13">
      <c r="A4778" s="5">
        <v>6300</v>
      </c>
      <c r="B4778" s="5">
        <v>13</v>
      </c>
      <c r="C4778" s="5" t="s">
        <v>63</v>
      </c>
      <c r="D4778" s="5">
        <v>899</v>
      </c>
      <c r="E4778" s="5">
        <v>19</v>
      </c>
      <c r="F4778" s="8">
        <f t="shared" si="444"/>
        <v>2.1134593993325916</v>
      </c>
      <c r="G4778" s="5">
        <f>IF(COUNTIFS(Q3_SQL_Error_Concentration!$A:$A,A4778,Q3_SQL_Error_Concentration!$E:$E,B4778,Q3_SQL_Error_Concentration!$F:$F,C4778)=0,"",SUMIFS(Q3_SQL_Error_Concentration!$I:$I,Q3_SQL_Error_Concentration!$A:$A,A4778,Q3_SQL_Error_Concentration!$E:$E,B4778,Q3_SQL_Error_Concentration!$F:$F,C4778))</f>
        <v>2.1135000000000002</v>
      </c>
      <c r="H4778" s="5" t="str">
        <f t="shared" si="445"/>
        <v>PASS</v>
      </c>
      <c r="I4778" s="5">
        <f>IF(D4778&gt;=Q3_Validation!$C$2,1,0)</f>
        <v>1</v>
      </c>
      <c r="J4778" s="8">
        <f t="shared" si="446"/>
        <v>2.1134593993325916</v>
      </c>
      <c r="K4778" s="5" t="str">
        <f t="shared" si="447"/>
        <v>high-error</v>
      </c>
      <c r="L4778" s="5">
        <f t="shared" si="448"/>
        <v>15</v>
      </c>
      <c r="M4778" s="5">
        <f t="shared" si="449"/>
        <v>1</v>
      </c>
    </row>
    <row r="4779" spans="1:13">
      <c r="A4779" s="5">
        <v>6300</v>
      </c>
      <c r="B4779" s="5">
        <v>13</v>
      </c>
      <c r="C4779" s="5" t="s">
        <v>64</v>
      </c>
      <c r="D4779" s="5">
        <v>2088</v>
      </c>
      <c r="E4779" s="5">
        <v>57</v>
      </c>
      <c r="F4779" s="8">
        <f t="shared" si="444"/>
        <v>2.7298850574712645</v>
      </c>
      <c r="G4779" s="5">
        <f>IF(COUNTIFS(Q3_SQL_Error_Concentration!$A:$A,A4779,Q3_SQL_Error_Concentration!$E:$E,B4779,Q3_SQL_Error_Concentration!$F:$F,C4779)=0,"",SUMIFS(Q3_SQL_Error_Concentration!$I:$I,Q3_SQL_Error_Concentration!$A:$A,A4779,Q3_SQL_Error_Concentration!$E:$E,B4779,Q3_SQL_Error_Concentration!$F:$F,C4779))</f>
        <v>2.7299000000000002</v>
      </c>
      <c r="H4779" s="5" t="str">
        <f t="shared" si="445"/>
        <v>PASS</v>
      </c>
      <c r="I4779" s="5">
        <f>IF(D4779&gt;=Q3_Validation!$C$2,1,0)</f>
        <v>1</v>
      </c>
      <c r="J4779" s="8">
        <f t="shared" si="446"/>
        <v>2.7298850574712645</v>
      </c>
      <c r="K4779" s="5" t="str">
        <f t="shared" si="447"/>
        <v>high-error</v>
      </c>
      <c r="L4779" s="5">
        <f t="shared" si="448"/>
        <v>15</v>
      </c>
      <c r="M4779" s="5">
        <f t="shared" si="449"/>
        <v>1</v>
      </c>
    </row>
    <row r="4780" spans="1:13">
      <c r="A4780" s="5">
        <v>6300</v>
      </c>
      <c r="B4780" s="5">
        <v>13</v>
      </c>
      <c r="C4780" s="5" t="s">
        <v>62</v>
      </c>
      <c r="D4780" s="5">
        <v>1146</v>
      </c>
      <c r="E4780" s="5">
        <v>11</v>
      </c>
      <c r="F4780" s="8">
        <f t="shared" si="444"/>
        <v>0.95986038394415363</v>
      </c>
      <c r="G4780" s="5" t="str">
        <f>IF(COUNTIFS(Q3_SQL_Error_Concentration!$A:$A,A4780,Q3_SQL_Error_Concentration!$E:$E,B4780,Q3_SQL_Error_Concentration!$F:$F,C4780)=0,"",SUMIFS(Q3_SQL_Error_Concentration!$I:$I,Q3_SQL_Error_Concentration!$A:$A,A4780,Q3_SQL_Error_Concentration!$E:$E,B4780,Q3_SQL_Error_Concentration!$F:$F,C4780))</f>
        <v/>
      </c>
      <c r="H4780" s="5" t="str">
        <f t="shared" si="445"/>
        <v/>
      </c>
      <c r="I4780" s="5">
        <f>IF(D4780&gt;=Q3_Validation!$C$2,1,0)</f>
        <v>1</v>
      </c>
      <c r="J4780" s="8">
        <f t="shared" si="446"/>
        <v>0.95986038394415363</v>
      </c>
      <c r="K4780" s="5" t="str">
        <f t="shared" si="447"/>
        <v>normal</v>
      </c>
      <c r="L4780" s="5">
        <f t="shared" si="448"/>
        <v>15</v>
      </c>
      <c r="M4780" s="5">
        <f t="shared" si="449"/>
        <v>0</v>
      </c>
    </row>
    <row r="4781" spans="1:13">
      <c r="A4781" s="5">
        <v>6300</v>
      </c>
      <c r="B4781" s="5">
        <v>14</v>
      </c>
      <c r="C4781" s="5" t="s">
        <v>63</v>
      </c>
      <c r="D4781" s="5">
        <v>723</v>
      </c>
      <c r="E4781" s="5">
        <v>11</v>
      </c>
      <c r="F4781" s="8">
        <f t="shared" si="444"/>
        <v>1.5214384508990317</v>
      </c>
      <c r="G4781" s="5" t="str">
        <f>IF(COUNTIFS(Q3_SQL_Error_Concentration!$A:$A,A4781,Q3_SQL_Error_Concentration!$E:$E,B4781,Q3_SQL_Error_Concentration!$F:$F,C4781)=0,"",SUMIFS(Q3_SQL_Error_Concentration!$I:$I,Q3_SQL_Error_Concentration!$A:$A,A4781,Q3_SQL_Error_Concentration!$E:$E,B4781,Q3_SQL_Error_Concentration!$F:$F,C4781))</f>
        <v/>
      </c>
      <c r="H4781" s="5" t="str">
        <f t="shared" si="445"/>
        <v/>
      </c>
      <c r="I4781" s="5">
        <f>IF(D4781&gt;=Q3_Validation!$C$2,1,0)</f>
        <v>1</v>
      </c>
      <c r="J4781" s="8">
        <f t="shared" si="446"/>
        <v>1.5214384508990317</v>
      </c>
      <c r="K4781" s="5" t="str">
        <f t="shared" si="447"/>
        <v>normal</v>
      </c>
      <c r="L4781" s="5">
        <f t="shared" si="448"/>
        <v>15</v>
      </c>
      <c r="M4781" s="5">
        <f t="shared" si="449"/>
        <v>0</v>
      </c>
    </row>
    <row r="4782" spans="1:13">
      <c r="A4782" s="5">
        <v>6300</v>
      </c>
      <c r="B4782" s="5">
        <v>14</v>
      </c>
      <c r="C4782" s="5" t="s">
        <v>64</v>
      </c>
      <c r="D4782" s="5">
        <v>1876</v>
      </c>
      <c r="E4782" s="5">
        <v>46</v>
      </c>
      <c r="F4782" s="8">
        <f t="shared" si="444"/>
        <v>2.4520255863539444</v>
      </c>
      <c r="G4782" s="5">
        <f>IF(COUNTIFS(Q3_SQL_Error_Concentration!$A:$A,A4782,Q3_SQL_Error_Concentration!$E:$E,B4782,Q3_SQL_Error_Concentration!$F:$F,C4782)=0,"",SUMIFS(Q3_SQL_Error_Concentration!$I:$I,Q3_SQL_Error_Concentration!$A:$A,A4782,Q3_SQL_Error_Concentration!$E:$E,B4782,Q3_SQL_Error_Concentration!$F:$F,C4782))</f>
        <v>2.452</v>
      </c>
      <c r="H4782" s="5" t="str">
        <f t="shared" si="445"/>
        <v>PASS</v>
      </c>
      <c r="I4782" s="5">
        <f>IF(D4782&gt;=Q3_Validation!$C$2,1,0)</f>
        <v>1</v>
      </c>
      <c r="J4782" s="8">
        <f t="shared" si="446"/>
        <v>2.4520255863539444</v>
      </c>
      <c r="K4782" s="5" t="str">
        <f t="shared" si="447"/>
        <v>high-error</v>
      </c>
      <c r="L4782" s="5">
        <f t="shared" si="448"/>
        <v>15</v>
      </c>
      <c r="M4782" s="5">
        <f t="shared" si="449"/>
        <v>1</v>
      </c>
    </row>
    <row r="4783" spans="1:13">
      <c r="A4783" s="5">
        <v>6300</v>
      </c>
      <c r="B4783" s="5">
        <v>14</v>
      </c>
      <c r="C4783" s="5" t="s">
        <v>62</v>
      </c>
      <c r="D4783" s="5">
        <v>1072</v>
      </c>
      <c r="E4783" s="5">
        <v>11</v>
      </c>
      <c r="F4783" s="8">
        <f t="shared" si="444"/>
        <v>1.0261194029850746</v>
      </c>
      <c r="G4783" s="5" t="str">
        <f>IF(COUNTIFS(Q3_SQL_Error_Concentration!$A:$A,A4783,Q3_SQL_Error_Concentration!$E:$E,B4783,Q3_SQL_Error_Concentration!$F:$F,C4783)=0,"",SUMIFS(Q3_SQL_Error_Concentration!$I:$I,Q3_SQL_Error_Concentration!$A:$A,A4783,Q3_SQL_Error_Concentration!$E:$E,B4783,Q3_SQL_Error_Concentration!$F:$F,C4783))</f>
        <v/>
      </c>
      <c r="H4783" s="5" t="str">
        <f t="shared" si="445"/>
        <v/>
      </c>
      <c r="I4783" s="5">
        <f>IF(D4783&gt;=Q3_Validation!$C$2,1,0)</f>
        <v>1</v>
      </c>
      <c r="J4783" s="8">
        <f t="shared" si="446"/>
        <v>1.0261194029850746</v>
      </c>
      <c r="K4783" s="5" t="str">
        <f t="shared" si="447"/>
        <v>normal</v>
      </c>
      <c r="L4783" s="5">
        <f t="shared" si="448"/>
        <v>15</v>
      </c>
      <c r="M4783" s="5">
        <f t="shared" si="449"/>
        <v>0</v>
      </c>
    </row>
    <row r="4784" spans="1:13">
      <c r="A4784" s="5">
        <v>6300</v>
      </c>
      <c r="B4784" s="5">
        <v>15</v>
      </c>
      <c r="C4784" s="5" t="s">
        <v>63</v>
      </c>
      <c r="D4784" s="5">
        <v>496</v>
      </c>
      <c r="E4784" s="5">
        <v>2</v>
      </c>
      <c r="F4784" s="8">
        <f t="shared" si="444"/>
        <v>0.40322580645161288</v>
      </c>
      <c r="G4784" s="5" t="str">
        <f>IF(COUNTIFS(Q3_SQL_Error_Concentration!$A:$A,A4784,Q3_SQL_Error_Concentration!$E:$E,B4784,Q3_SQL_Error_Concentration!$F:$F,C4784)=0,"",SUMIFS(Q3_SQL_Error_Concentration!$I:$I,Q3_SQL_Error_Concentration!$A:$A,A4784,Q3_SQL_Error_Concentration!$E:$E,B4784,Q3_SQL_Error_Concentration!$F:$F,C4784))</f>
        <v/>
      </c>
      <c r="H4784" s="5" t="str">
        <f t="shared" si="445"/>
        <v/>
      </c>
      <c r="I4784" s="5">
        <f>IF(D4784&gt;=Q3_Validation!$C$2,1,0)</f>
        <v>0</v>
      </c>
      <c r="J4784" s="8" t="str">
        <f t="shared" si="446"/>
        <v/>
      </c>
      <c r="K4784" s="5" t="str">
        <f t="shared" si="447"/>
        <v>excluded</v>
      </c>
      <c r="L4784" s="5">
        <f t="shared" si="448"/>
        <v>15</v>
      </c>
      <c r="M4784" s="5">
        <f t="shared" si="449"/>
        <v>0</v>
      </c>
    </row>
    <row r="4785" spans="1:13">
      <c r="A4785" s="5">
        <v>6300</v>
      </c>
      <c r="B4785" s="5">
        <v>15</v>
      </c>
      <c r="C4785" s="5" t="s">
        <v>64</v>
      </c>
      <c r="D4785" s="5">
        <v>1251</v>
      </c>
      <c r="E4785" s="5">
        <v>30</v>
      </c>
      <c r="F4785" s="8">
        <f t="shared" si="444"/>
        <v>2.3980815347721824</v>
      </c>
      <c r="G4785" s="5">
        <f>IF(COUNTIFS(Q3_SQL_Error_Concentration!$A:$A,A4785,Q3_SQL_Error_Concentration!$E:$E,B4785,Q3_SQL_Error_Concentration!$F:$F,C4785)=0,"",SUMIFS(Q3_SQL_Error_Concentration!$I:$I,Q3_SQL_Error_Concentration!$A:$A,A4785,Q3_SQL_Error_Concentration!$E:$E,B4785,Q3_SQL_Error_Concentration!$F:$F,C4785))</f>
        <v>2.3980999999999999</v>
      </c>
      <c r="H4785" s="5" t="str">
        <f t="shared" si="445"/>
        <v>PASS</v>
      </c>
      <c r="I4785" s="5">
        <f>IF(D4785&gt;=Q3_Validation!$C$2,1,0)</f>
        <v>1</v>
      </c>
      <c r="J4785" s="8">
        <f t="shared" si="446"/>
        <v>2.3980815347721824</v>
      </c>
      <c r="K4785" s="5" t="str">
        <f t="shared" si="447"/>
        <v>high-error</v>
      </c>
      <c r="L4785" s="5">
        <f t="shared" si="448"/>
        <v>15</v>
      </c>
      <c r="M4785" s="5">
        <f t="shared" si="449"/>
        <v>1</v>
      </c>
    </row>
    <row r="4786" spans="1:13">
      <c r="A4786" s="5">
        <v>6300</v>
      </c>
      <c r="B4786" s="5">
        <v>15</v>
      </c>
      <c r="C4786" s="5" t="s">
        <v>62</v>
      </c>
      <c r="D4786" s="5">
        <v>818</v>
      </c>
      <c r="E4786" s="5">
        <v>10</v>
      </c>
      <c r="F4786" s="8">
        <f t="shared" si="444"/>
        <v>1.2224938875305624</v>
      </c>
      <c r="G4786" s="5" t="str">
        <f>IF(COUNTIFS(Q3_SQL_Error_Concentration!$A:$A,A4786,Q3_SQL_Error_Concentration!$E:$E,B4786,Q3_SQL_Error_Concentration!$F:$F,C4786)=0,"",SUMIFS(Q3_SQL_Error_Concentration!$I:$I,Q3_SQL_Error_Concentration!$A:$A,A4786,Q3_SQL_Error_Concentration!$E:$E,B4786,Q3_SQL_Error_Concentration!$F:$F,C4786))</f>
        <v/>
      </c>
      <c r="H4786" s="5" t="str">
        <f t="shared" si="445"/>
        <v/>
      </c>
      <c r="I4786" s="5">
        <f>IF(D4786&gt;=Q3_Validation!$C$2,1,0)</f>
        <v>1</v>
      </c>
      <c r="J4786" s="8">
        <f t="shared" si="446"/>
        <v>1.2224938875305624</v>
      </c>
      <c r="K4786" s="5" t="str">
        <f t="shared" si="447"/>
        <v>normal</v>
      </c>
      <c r="L4786" s="5">
        <f t="shared" si="448"/>
        <v>15</v>
      </c>
      <c r="M4786" s="5">
        <f t="shared" si="449"/>
        <v>0</v>
      </c>
    </row>
    <row r="4787" spans="1:13">
      <c r="A4787" s="5">
        <v>6300</v>
      </c>
      <c r="B4787" s="5">
        <v>16</v>
      </c>
      <c r="C4787" s="5" t="s">
        <v>63</v>
      </c>
      <c r="D4787" s="5">
        <v>644</v>
      </c>
      <c r="E4787" s="5">
        <v>14</v>
      </c>
      <c r="F4787" s="8">
        <f t="shared" si="444"/>
        <v>2.1739130434782608</v>
      </c>
      <c r="G4787" s="5">
        <f>IF(COUNTIFS(Q3_SQL_Error_Concentration!$A:$A,A4787,Q3_SQL_Error_Concentration!$E:$E,B4787,Q3_SQL_Error_Concentration!$F:$F,C4787)=0,"",SUMIFS(Q3_SQL_Error_Concentration!$I:$I,Q3_SQL_Error_Concentration!$A:$A,A4787,Q3_SQL_Error_Concentration!$E:$E,B4787,Q3_SQL_Error_Concentration!$F:$F,C4787))</f>
        <v>2.1739000000000002</v>
      </c>
      <c r="H4787" s="5" t="str">
        <f t="shared" si="445"/>
        <v>PASS</v>
      </c>
      <c r="I4787" s="5">
        <f>IF(D4787&gt;=Q3_Validation!$C$2,1,0)</f>
        <v>1</v>
      </c>
      <c r="J4787" s="8">
        <f t="shared" si="446"/>
        <v>2.1739130434782608</v>
      </c>
      <c r="K4787" s="5" t="str">
        <f t="shared" si="447"/>
        <v>high-error</v>
      </c>
      <c r="L4787" s="5">
        <f t="shared" si="448"/>
        <v>15</v>
      </c>
      <c r="M4787" s="5">
        <f t="shared" si="449"/>
        <v>1</v>
      </c>
    </row>
    <row r="4788" spans="1:13">
      <c r="A4788" s="5">
        <v>6300</v>
      </c>
      <c r="B4788" s="5">
        <v>16</v>
      </c>
      <c r="C4788" s="5" t="s">
        <v>64</v>
      </c>
      <c r="D4788" s="5">
        <v>1480</v>
      </c>
      <c r="E4788" s="5">
        <v>38</v>
      </c>
      <c r="F4788" s="8">
        <f t="shared" si="444"/>
        <v>2.5675675675675675</v>
      </c>
      <c r="G4788" s="5">
        <f>IF(COUNTIFS(Q3_SQL_Error_Concentration!$A:$A,A4788,Q3_SQL_Error_Concentration!$E:$E,B4788,Q3_SQL_Error_Concentration!$F:$F,C4788)=0,"",SUMIFS(Q3_SQL_Error_Concentration!$I:$I,Q3_SQL_Error_Concentration!$A:$A,A4788,Q3_SQL_Error_Concentration!$E:$E,B4788,Q3_SQL_Error_Concentration!$F:$F,C4788))</f>
        <v>2.5676000000000001</v>
      </c>
      <c r="H4788" s="5" t="str">
        <f t="shared" si="445"/>
        <v>PASS</v>
      </c>
      <c r="I4788" s="5">
        <f>IF(D4788&gt;=Q3_Validation!$C$2,1,0)</f>
        <v>1</v>
      </c>
      <c r="J4788" s="8">
        <f t="shared" si="446"/>
        <v>2.5675675675675675</v>
      </c>
      <c r="K4788" s="5" t="str">
        <f t="shared" si="447"/>
        <v>high-error</v>
      </c>
      <c r="L4788" s="5">
        <f t="shared" si="448"/>
        <v>15</v>
      </c>
      <c r="M4788" s="5">
        <f t="shared" si="449"/>
        <v>1</v>
      </c>
    </row>
    <row r="4789" spans="1:13">
      <c r="A4789" s="5">
        <v>6300</v>
      </c>
      <c r="B4789" s="5">
        <v>16</v>
      </c>
      <c r="C4789" s="5" t="s">
        <v>62</v>
      </c>
      <c r="D4789" s="5">
        <v>669</v>
      </c>
      <c r="E4789" s="5">
        <v>7</v>
      </c>
      <c r="F4789" s="8">
        <f t="shared" si="444"/>
        <v>1.0463378176382661</v>
      </c>
      <c r="G4789" s="5" t="str">
        <f>IF(COUNTIFS(Q3_SQL_Error_Concentration!$A:$A,A4789,Q3_SQL_Error_Concentration!$E:$E,B4789,Q3_SQL_Error_Concentration!$F:$F,C4789)=0,"",SUMIFS(Q3_SQL_Error_Concentration!$I:$I,Q3_SQL_Error_Concentration!$A:$A,A4789,Q3_SQL_Error_Concentration!$E:$E,B4789,Q3_SQL_Error_Concentration!$F:$F,C4789))</f>
        <v/>
      </c>
      <c r="H4789" s="5" t="str">
        <f t="shared" si="445"/>
        <v/>
      </c>
      <c r="I4789" s="5">
        <f>IF(D4789&gt;=Q3_Validation!$C$2,1,0)</f>
        <v>1</v>
      </c>
      <c r="J4789" s="8">
        <f t="shared" si="446"/>
        <v>1.0463378176382661</v>
      </c>
      <c r="K4789" s="5" t="str">
        <f t="shared" si="447"/>
        <v>normal</v>
      </c>
      <c r="L4789" s="5">
        <f t="shared" si="448"/>
        <v>15</v>
      </c>
      <c r="M4789" s="5">
        <f t="shared" si="449"/>
        <v>0</v>
      </c>
    </row>
    <row r="4790" spans="1:13">
      <c r="A4790" s="5">
        <v>6300</v>
      </c>
      <c r="B4790" s="5">
        <v>17</v>
      </c>
      <c r="C4790" s="5" t="s">
        <v>63</v>
      </c>
      <c r="D4790" s="5">
        <v>649</v>
      </c>
      <c r="E4790" s="5">
        <v>8</v>
      </c>
      <c r="F4790" s="8">
        <f t="shared" si="444"/>
        <v>1.2326656394453004</v>
      </c>
      <c r="G4790" s="5" t="str">
        <f>IF(COUNTIFS(Q3_SQL_Error_Concentration!$A:$A,A4790,Q3_SQL_Error_Concentration!$E:$E,B4790,Q3_SQL_Error_Concentration!$F:$F,C4790)=0,"",SUMIFS(Q3_SQL_Error_Concentration!$I:$I,Q3_SQL_Error_Concentration!$A:$A,A4790,Q3_SQL_Error_Concentration!$E:$E,B4790,Q3_SQL_Error_Concentration!$F:$F,C4790))</f>
        <v/>
      </c>
      <c r="H4790" s="5" t="str">
        <f t="shared" si="445"/>
        <v/>
      </c>
      <c r="I4790" s="5">
        <f>IF(D4790&gt;=Q3_Validation!$C$2,1,0)</f>
        <v>1</v>
      </c>
      <c r="J4790" s="8">
        <f t="shared" si="446"/>
        <v>1.2326656394453004</v>
      </c>
      <c r="K4790" s="5" t="str">
        <f t="shared" si="447"/>
        <v>normal</v>
      </c>
      <c r="L4790" s="5">
        <f t="shared" si="448"/>
        <v>15</v>
      </c>
      <c r="M4790" s="5">
        <f t="shared" si="449"/>
        <v>0</v>
      </c>
    </row>
    <row r="4791" spans="1:13">
      <c r="A4791" s="5">
        <v>6300</v>
      </c>
      <c r="B4791" s="5">
        <v>17</v>
      </c>
      <c r="C4791" s="5" t="s">
        <v>64</v>
      </c>
      <c r="D4791" s="5">
        <v>1633</v>
      </c>
      <c r="E4791" s="5">
        <v>32</v>
      </c>
      <c r="F4791" s="8">
        <f t="shared" si="444"/>
        <v>1.9595835884874464</v>
      </c>
      <c r="G4791" s="5" t="str">
        <f>IF(COUNTIFS(Q3_SQL_Error_Concentration!$A:$A,A4791,Q3_SQL_Error_Concentration!$E:$E,B4791,Q3_SQL_Error_Concentration!$F:$F,C4791)=0,"",SUMIFS(Q3_SQL_Error_Concentration!$I:$I,Q3_SQL_Error_Concentration!$A:$A,A4791,Q3_SQL_Error_Concentration!$E:$E,B4791,Q3_SQL_Error_Concentration!$F:$F,C4791))</f>
        <v/>
      </c>
      <c r="H4791" s="5" t="str">
        <f t="shared" si="445"/>
        <v/>
      </c>
      <c r="I4791" s="5">
        <f>IF(D4791&gt;=Q3_Validation!$C$2,1,0)</f>
        <v>1</v>
      </c>
      <c r="J4791" s="8">
        <f t="shared" si="446"/>
        <v>1.9595835884874464</v>
      </c>
      <c r="K4791" s="5" t="str">
        <f t="shared" si="447"/>
        <v>normal</v>
      </c>
      <c r="L4791" s="5">
        <f t="shared" si="448"/>
        <v>15</v>
      </c>
      <c r="M4791" s="5">
        <f t="shared" si="449"/>
        <v>0</v>
      </c>
    </row>
    <row r="4792" spans="1:13">
      <c r="A4792" s="5">
        <v>6300</v>
      </c>
      <c r="B4792" s="5">
        <v>17</v>
      </c>
      <c r="C4792" s="5" t="s">
        <v>62</v>
      </c>
      <c r="D4792" s="5">
        <v>949</v>
      </c>
      <c r="E4792" s="5">
        <v>8</v>
      </c>
      <c r="F4792" s="8">
        <f t="shared" si="444"/>
        <v>0.84299262381454165</v>
      </c>
      <c r="G4792" s="5" t="str">
        <f>IF(COUNTIFS(Q3_SQL_Error_Concentration!$A:$A,A4792,Q3_SQL_Error_Concentration!$E:$E,B4792,Q3_SQL_Error_Concentration!$F:$F,C4792)=0,"",SUMIFS(Q3_SQL_Error_Concentration!$I:$I,Q3_SQL_Error_Concentration!$A:$A,A4792,Q3_SQL_Error_Concentration!$E:$E,B4792,Q3_SQL_Error_Concentration!$F:$F,C4792))</f>
        <v/>
      </c>
      <c r="H4792" s="5" t="str">
        <f t="shared" si="445"/>
        <v/>
      </c>
      <c r="I4792" s="5">
        <f>IF(D4792&gt;=Q3_Validation!$C$2,1,0)</f>
        <v>1</v>
      </c>
      <c r="J4792" s="8">
        <f t="shared" si="446"/>
        <v>0.84299262381454165</v>
      </c>
      <c r="K4792" s="5" t="str">
        <f t="shared" si="447"/>
        <v>normal</v>
      </c>
      <c r="L4792" s="5">
        <f t="shared" si="448"/>
        <v>15</v>
      </c>
      <c r="M4792" s="5">
        <f t="shared" si="449"/>
        <v>0</v>
      </c>
    </row>
    <row r="4793" spans="1:13">
      <c r="A4793" s="5">
        <v>6300</v>
      </c>
      <c r="B4793" s="5">
        <v>18</v>
      </c>
      <c r="C4793" s="5" t="s">
        <v>63</v>
      </c>
      <c r="D4793" s="5">
        <v>439</v>
      </c>
      <c r="E4793" s="5">
        <v>3</v>
      </c>
      <c r="F4793" s="8">
        <f t="shared" si="444"/>
        <v>0.68337129840546695</v>
      </c>
      <c r="G4793" s="5" t="str">
        <f>IF(COUNTIFS(Q3_SQL_Error_Concentration!$A:$A,A4793,Q3_SQL_Error_Concentration!$E:$E,B4793,Q3_SQL_Error_Concentration!$F:$F,C4793)=0,"",SUMIFS(Q3_SQL_Error_Concentration!$I:$I,Q3_SQL_Error_Concentration!$A:$A,A4793,Q3_SQL_Error_Concentration!$E:$E,B4793,Q3_SQL_Error_Concentration!$F:$F,C4793))</f>
        <v/>
      </c>
      <c r="H4793" s="5" t="str">
        <f t="shared" si="445"/>
        <v/>
      </c>
      <c r="I4793" s="5">
        <f>IF(D4793&gt;=Q3_Validation!$C$2,1,0)</f>
        <v>0</v>
      </c>
      <c r="J4793" s="8" t="str">
        <f t="shared" si="446"/>
        <v/>
      </c>
      <c r="K4793" s="5" t="str">
        <f t="shared" si="447"/>
        <v>excluded</v>
      </c>
      <c r="L4793" s="5">
        <f t="shared" si="448"/>
        <v>15</v>
      </c>
      <c r="M4793" s="5">
        <f t="shared" si="449"/>
        <v>0</v>
      </c>
    </row>
    <row r="4794" spans="1:13">
      <c r="A4794" s="5">
        <v>6300</v>
      </c>
      <c r="B4794" s="5">
        <v>18</v>
      </c>
      <c r="C4794" s="5" t="s">
        <v>64</v>
      </c>
      <c r="D4794" s="5">
        <v>1182</v>
      </c>
      <c r="E4794" s="5">
        <v>40</v>
      </c>
      <c r="F4794" s="8">
        <f t="shared" si="444"/>
        <v>3.3840947546531304</v>
      </c>
      <c r="G4794" s="5">
        <f>IF(COUNTIFS(Q3_SQL_Error_Concentration!$A:$A,A4794,Q3_SQL_Error_Concentration!$E:$E,B4794,Q3_SQL_Error_Concentration!$F:$F,C4794)=0,"",SUMIFS(Q3_SQL_Error_Concentration!$I:$I,Q3_SQL_Error_Concentration!$A:$A,A4794,Q3_SQL_Error_Concentration!$E:$E,B4794,Q3_SQL_Error_Concentration!$F:$F,C4794))</f>
        <v>3.3841000000000001</v>
      </c>
      <c r="H4794" s="5" t="str">
        <f t="shared" si="445"/>
        <v>PASS</v>
      </c>
      <c r="I4794" s="5">
        <f>IF(D4794&gt;=Q3_Validation!$C$2,1,0)</f>
        <v>1</v>
      </c>
      <c r="J4794" s="8">
        <f t="shared" si="446"/>
        <v>3.3840947546531304</v>
      </c>
      <c r="K4794" s="5" t="str">
        <f t="shared" si="447"/>
        <v>high-error</v>
      </c>
      <c r="L4794" s="5">
        <f t="shared" si="448"/>
        <v>15</v>
      </c>
      <c r="M4794" s="5">
        <f t="shared" si="449"/>
        <v>1</v>
      </c>
    </row>
    <row r="4795" spans="1:13">
      <c r="A4795" s="5">
        <v>6300</v>
      </c>
      <c r="B4795" s="5">
        <v>18</v>
      </c>
      <c r="C4795" s="5" t="s">
        <v>62</v>
      </c>
      <c r="D4795" s="5">
        <v>663</v>
      </c>
      <c r="E4795" s="5">
        <v>12</v>
      </c>
      <c r="F4795" s="8">
        <f t="shared" si="444"/>
        <v>1.8099547511312217</v>
      </c>
      <c r="G4795" s="5" t="str">
        <f>IF(COUNTIFS(Q3_SQL_Error_Concentration!$A:$A,A4795,Q3_SQL_Error_Concentration!$E:$E,B4795,Q3_SQL_Error_Concentration!$F:$F,C4795)=0,"",SUMIFS(Q3_SQL_Error_Concentration!$I:$I,Q3_SQL_Error_Concentration!$A:$A,A4795,Q3_SQL_Error_Concentration!$E:$E,B4795,Q3_SQL_Error_Concentration!$F:$F,C4795))</f>
        <v/>
      </c>
      <c r="H4795" s="5" t="str">
        <f t="shared" si="445"/>
        <v/>
      </c>
      <c r="I4795" s="5">
        <f>IF(D4795&gt;=Q3_Validation!$C$2,1,0)</f>
        <v>1</v>
      </c>
      <c r="J4795" s="8">
        <f t="shared" si="446"/>
        <v>1.8099547511312217</v>
      </c>
      <c r="K4795" s="5" t="str">
        <f t="shared" si="447"/>
        <v>normal</v>
      </c>
      <c r="L4795" s="5">
        <f t="shared" si="448"/>
        <v>15</v>
      </c>
      <c r="M4795" s="5">
        <f t="shared" si="449"/>
        <v>0</v>
      </c>
    </row>
    <row r="4796" spans="1:13">
      <c r="A4796" s="5">
        <v>6300</v>
      </c>
      <c r="B4796" s="5">
        <v>19</v>
      </c>
      <c r="C4796" s="5" t="s">
        <v>63</v>
      </c>
      <c r="D4796" s="5">
        <v>371</v>
      </c>
      <c r="E4796" s="5">
        <v>5</v>
      </c>
      <c r="F4796" s="8">
        <f t="shared" si="444"/>
        <v>1.3477088948787062</v>
      </c>
      <c r="G4796" s="5" t="str">
        <f>IF(COUNTIFS(Q3_SQL_Error_Concentration!$A:$A,A4796,Q3_SQL_Error_Concentration!$E:$E,B4796,Q3_SQL_Error_Concentration!$F:$F,C4796)=0,"",SUMIFS(Q3_SQL_Error_Concentration!$I:$I,Q3_SQL_Error_Concentration!$A:$A,A4796,Q3_SQL_Error_Concentration!$E:$E,B4796,Q3_SQL_Error_Concentration!$F:$F,C4796))</f>
        <v/>
      </c>
      <c r="H4796" s="5" t="str">
        <f t="shared" si="445"/>
        <v/>
      </c>
      <c r="I4796" s="5">
        <f>IF(D4796&gt;=Q3_Validation!$C$2,1,0)</f>
        <v>0</v>
      </c>
      <c r="J4796" s="8" t="str">
        <f t="shared" si="446"/>
        <v/>
      </c>
      <c r="K4796" s="5" t="str">
        <f t="shared" si="447"/>
        <v>excluded</v>
      </c>
      <c r="L4796" s="5">
        <f t="shared" si="448"/>
        <v>15</v>
      </c>
      <c r="M4796" s="5">
        <f t="shared" si="449"/>
        <v>0</v>
      </c>
    </row>
    <row r="4797" spans="1:13">
      <c r="A4797" s="5">
        <v>6300</v>
      </c>
      <c r="B4797" s="5">
        <v>19</v>
      </c>
      <c r="C4797" s="5" t="s">
        <v>64</v>
      </c>
      <c r="D4797" s="5">
        <v>879</v>
      </c>
      <c r="E4797" s="5">
        <v>14</v>
      </c>
      <c r="F4797" s="8">
        <f t="shared" si="444"/>
        <v>1.5927189988623436</v>
      </c>
      <c r="G4797" s="5" t="str">
        <f>IF(COUNTIFS(Q3_SQL_Error_Concentration!$A:$A,A4797,Q3_SQL_Error_Concentration!$E:$E,B4797,Q3_SQL_Error_Concentration!$F:$F,C4797)=0,"",SUMIFS(Q3_SQL_Error_Concentration!$I:$I,Q3_SQL_Error_Concentration!$A:$A,A4797,Q3_SQL_Error_Concentration!$E:$E,B4797,Q3_SQL_Error_Concentration!$F:$F,C4797))</f>
        <v/>
      </c>
      <c r="H4797" s="5" t="str">
        <f t="shared" si="445"/>
        <v/>
      </c>
      <c r="I4797" s="5">
        <f>IF(D4797&gt;=Q3_Validation!$C$2,1,0)</f>
        <v>1</v>
      </c>
      <c r="J4797" s="8">
        <f t="shared" si="446"/>
        <v>1.5927189988623436</v>
      </c>
      <c r="K4797" s="5" t="str">
        <f t="shared" si="447"/>
        <v>normal</v>
      </c>
      <c r="L4797" s="5">
        <f t="shared" si="448"/>
        <v>15</v>
      </c>
      <c r="M4797" s="5">
        <f t="shared" si="449"/>
        <v>0</v>
      </c>
    </row>
    <row r="4798" spans="1:13">
      <c r="A4798" s="5">
        <v>6300</v>
      </c>
      <c r="B4798" s="5">
        <v>19</v>
      </c>
      <c r="C4798" s="5" t="s">
        <v>62</v>
      </c>
      <c r="D4798" s="5">
        <v>473</v>
      </c>
      <c r="E4798" s="5">
        <v>5</v>
      </c>
      <c r="F4798" s="8">
        <f t="shared" si="444"/>
        <v>1.0570824524312896</v>
      </c>
      <c r="G4798" s="5" t="str">
        <f>IF(COUNTIFS(Q3_SQL_Error_Concentration!$A:$A,A4798,Q3_SQL_Error_Concentration!$E:$E,B4798,Q3_SQL_Error_Concentration!$F:$F,C4798)=0,"",SUMIFS(Q3_SQL_Error_Concentration!$I:$I,Q3_SQL_Error_Concentration!$A:$A,A4798,Q3_SQL_Error_Concentration!$E:$E,B4798,Q3_SQL_Error_Concentration!$F:$F,C4798))</f>
        <v/>
      </c>
      <c r="H4798" s="5" t="str">
        <f t="shared" si="445"/>
        <v/>
      </c>
      <c r="I4798" s="5">
        <f>IF(D4798&gt;=Q3_Validation!$C$2,1,0)</f>
        <v>0</v>
      </c>
      <c r="J4798" s="8" t="str">
        <f t="shared" si="446"/>
        <v/>
      </c>
      <c r="K4798" s="5" t="str">
        <f t="shared" si="447"/>
        <v>excluded</v>
      </c>
      <c r="L4798" s="5">
        <f t="shared" si="448"/>
        <v>15</v>
      </c>
      <c r="M4798" s="5">
        <f t="shared" si="449"/>
        <v>0</v>
      </c>
    </row>
    <row r="4799" spans="1:13">
      <c r="A4799" s="5">
        <v>6300</v>
      </c>
      <c r="B4799" s="5">
        <v>20</v>
      </c>
      <c r="C4799" s="5" t="s">
        <v>63</v>
      </c>
      <c r="D4799" s="5">
        <v>376</v>
      </c>
      <c r="E4799" s="5">
        <v>4</v>
      </c>
      <c r="F4799" s="8">
        <f t="shared" si="444"/>
        <v>1.0638297872340425</v>
      </c>
      <c r="G4799" s="5" t="str">
        <f>IF(COUNTIFS(Q3_SQL_Error_Concentration!$A:$A,A4799,Q3_SQL_Error_Concentration!$E:$E,B4799,Q3_SQL_Error_Concentration!$F:$F,C4799)=0,"",SUMIFS(Q3_SQL_Error_Concentration!$I:$I,Q3_SQL_Error_Concentration!$A:$A,A4799,Q3_SQL_Error_Concentration!$E:$E,B4799,Q3_SQL_Error_Concentration!$F:$F,C4799))</f>
        <v/>
      </c>
      <c r="H4799" s="5" t="str">
        <f t="shared" si="445"/>
        <v/>
      </c>
      <c r="I4799" s="5">
        <f>IF(D4799&gt;=Q3_Validation!$C$2,1,0)</f>
        <v>0</v>
      </c>
      <c r="J4799" s="8" t="str">
        <f t="shared" si="446"/>
        <v/>
      </c>
      <c r="K4799" s="5" t="str">
        <f t="shared" si="447"/>
        <v>excluded</v>
      </c>
      <c r="L4799" s="5">
        <f t="shared" si="448"/>
        <v>15</v>
      </c>
      <c r="M4799" s="5">
        <f t="shared" si="449"/>
        <v>0</v>
      </c>
    </row>
    <row r="4800" spans="1:13">
      <c r="A4800" s="5">
        <v>6300</v>
      </c>
      <c r="B4800" s="5">
        <v>20</v>
      </c>
      <c r="C4800" s="5" t="s">
        <v>64</v>
      </c>
      <c r="D4800" s="5">
        <v>955</v>
      </c>
      <c r="E4800" s="5">
        <v>20</v>
      </c>
      <c r="F4800" s="8">
        <f t="shared" si="444"/>
        <v>2.0942408376963351</v>
      </c>
      <c r="G4800" s="5" t="str">
        <f>IF(COUNTIFS(Q3_SQL_Error_Concentration!$A:$A,A4800,Q3_SQL_Error_Concentration!$E:$E,B4800,Q3_SQL_Error_Concentration!$F:$F,C4800)=0,"",SUMIFS(Q3_SQL_Error_Concentration!$I:$I,Q3_SQL_Error_Concentration!$A:$A,A4800,Q3_SQL_Error_Concentration!$E:$E,B4800,Q3_SQL_Error_Concentration!$F:$F,C4800))</f>
        <v/>
      </c>
      <c r="H4800" s="5" t="str">
        <f t="shared" si="445"/>
        <v/>
      </c>
      <c r="I4800" s="5">
        <f>IF(D4800&gt;=Q3_Validation!$C$2,1,0)</f>
        <v>1</v>
      </c>
      <c r="J4800" s="8">
        <f t="shared" si="446"/>
        <v>2.0942408376963351</v>
      </c>
      <c r="K4800" s="5" t="str">
        <f t="shared" si="447"/>
        <v>normal</v>
      </c>
      <c r="L4800" s="5">
        <f t="shared" si="448"/>
        <v>15</v>
      </c>
      <c r="M4800" s="5">
        <f t="shared" si="449"/>
        <v>0</v>
      </c>
    </row>
    <row r="4801" spans="1:13">
      <c r="A4801" s="5">
        <v>6300</v>
      </c>
      <c r="B4801" s="5">
        <v>20</v>
      </c>
      <c r="C4801" s="5" t="s">
        <v>62</v>
      </c>
      <c r="D4801" s="5">
        <v>612</v>
      </c>
      <c r="E4801" s="5">
        <v>6</v>
      </c>
      <c r="F4801" s="8">
        <f t="shared" si="444"/>
        <v>0.98039215686274506</v>
      </c>
      <c r="G4801" s="5" t="str">
        <f>IF(COUNTIFS(Q3_SQL_Error_Concentration!$A:$A,A4801,Q3_SQL_Error_Concentration!$E:$E,B4801,Q3_SQL_Error_Concentration!$F:$F,C4801)=0,"",SUMIFS(Q3_SQL_Error_Concentration!$I:$I,Q3_SQL_Error_Concentration!$A:$A,A4801,Q3_SQL_Error_Concentration!$E:$E,B4801,Q3_SQL_Error_Concentration!$F:$F,C4801))</f>
        <v/>
      </c>
      <c r="H4801" s="5" t="str">
        <f t="shared" si="445"/>
        <v/>
      </c>
      <c r="I4801" s="5">
        <f>IF(D4801&gt;=Q3_Validation!$C$2,1,0)</f>
        <v>1</v>
      </c>
      <c r="J4801" s="8">
        <f t="shared" si="446"/>
        <v>0.98039215686274506</v>
      </c>
      <c r="K4801" s="5" t="str">
        <f t="shared" si="447"/>
        <v>normal</v>
      </c>
      <c r="L4801" s="5">
        <f t="shared" si="448"/>
        <v>15</v>
      </c>
      <c r="M4801" s="5">
        <f t="shared" si="449"/>
        <v>0</v>
      </c>
    </row>
    <row r="4802" spans="1:13">
      <c r="A4802" s="5">
        <v>6300</v>
      </c>
      <c r="B4802" s="5">
        <v>21</v>
      </c>
      <c r="C4802" s="5" t="s">
        <v>63</v>
      </c>
      <c r="D4802" s="5">
        <v>657</v>
      </c>
      <c r="E4802" s="5">
        <v>10</v>
      </c>
      <c r="F4802" s="8">
        <f t="shared" ref="F4802:F4865" si="450">100*E4802/D4802</f>
        <v>1.5220700152207001</v>
      </c>
      <c r="G4802" s="5" t="str">
        <f>IF(COUNTIFS(Q3_SQL_Error_Concentration!$A:$A,A4802,Q3_SQL_Error_Concentration!$E:$E,B4802,Q3_SQL_Error_Concentration!$F:$F,C4802)=0,"",SUMIFS(Q3_SQL_Error_Concentration!$I:$I,Q3_SQL_Error_Concentration!$A:$A,A4802,Q3_SQL_Error_Concentration!$E:$E,B4802,Q3_SQL_Error_Concentration!$F:$F,C4802))</f>
        <v/>
      </c>
      <c r="H4802" s="5" t="str">
        <f t="shared" ref="H4802:H4865" si="451">IF(G4802="","",IF(ABS(F4802-G4802)&lt;=0.0002,"PASS","FAIL"))</f>
        <v/>
      </c>
      <c r="I4802" s="5">
        <f>IF(D4802&gt;=Q3_Validation!$C$2,1,0)</f>
        <v>1</v>
      </c>
      <c r="J4802" s="8">
        <f t="shared" ref="J4802:J4865" si="452">IF(I4802=1,F4802,"")</f>
        <v>1.5220700152207001</v>
      </c>
      <c r="K4802" s="5" t="str">
        <f t="shared" ref="K4802:K4865" si="453">IF(D4802&lt;601,"excluded",IF(J4802&gt;3.628192,"outlier",IF(J4802&gt;=2.11093,"high-error","normal")))</f>
        <v>normal</v>
      </c>
      <c r="L4802" s="5">
        <f t="shared" ref="L4802:L4865" si="454">COUNTIFS(A:A,A4802,K:K,"high-error")+COUNTIFS(A:A,A4802,K:K,"outlier")</f>
        <v>15</v>
      </c>
      <c r="M4802" s="5">
        <f t="shared" ref="M4802:M4865" si="455">IF(AND(L4802&gt;=2,OR(K4802="high-error",K4802="outlier")),1,0)</f>
        <v>0</v>
      </c>
    </row>
    <row r="4803" spans="1:13">
      <c r="A4803" s="5">
        <v>6300</v>
      </c>
      <c r="B4803" s="5">
        <v>21</v>
      </c>
      <c r="C4803" s="5" t="s">
        <v>64</v>
      </c>
      <c r="D4803" s="5">
        <v>1600</v>
      </c>
      <c r="E4803" s="5">
        <v>31</v>
      </c>
      <c r="F4803" s="8">
        <f t="shared" si="450"/>
        <v>1.9375</v>
      </c>
      <c r="G4803" s="5" t="str">
        <f>IF(COUNTIFS(Q3_SQL_Error_Concentration!$A:$A,A4803,Q3_SQL_Error_Concentration!$E:$E,B4803,Q3_SQL_Error_Concentration!$F:$F,C4803)=0,"",SUMIFS(Q3_SQL_Error_Concentration!$I:$I,Q3_SQL_Error_Concentration!$A:$A,A4803,Q3_SQL_Error_Concentration!$E:$E,B4803,Q3_SQL_Error_Concentration!$F:$F,C4803))</f>
        <v/>
      </c>
      <c r="H4803" s="5" t="str">
        <f t="shared" si="451"/>
        <v/>
      </c>
      <c r="I4803" s="5">
        <f>IF(D4803&gt;=Q3_Validation!$C$2,1,0)</f>
        <v>1</v>
      </c>
      <c r="J4803" s="8">
        <f t="shared" si="452"/>
        <v>1.9375</v>
      </c>
      <c r="K4803" s="5" t="str">
        <f t="shared" si="453"/>
        <v>normal</v>
      </c>
      <c r="L4803" s="5">
        <f t="shared" si="454"/>
        <v>15</v>
      </c>
      <c r="M4803" s="5">
        <f t="shared" si="455"/>
        <v>0</v>
      </c>
    </row>
    <row r="4804" spans="1:13">
      <c r="A4804" s="5">
        <v>6300</v>
      </c>
      <c r="B4804" s="5">
        <v>21</v>
      </c>
      <c r="C4804" s="5" t="s">
        <v>62</v>
      </c>
      <c r="D4804" s="5">
        <v>905</v>
      </c>
      <c r="E4804" s="5">
        <v>12</v>
      </c>
      <c r="F4804" s="8">
        <f t="shared" si="450"/>
        <v>1.3259668508287292</v>
      </c>
      <c r="G4804" s="5" t="str">
        <f>IF(COUNTIFS(Q3_SQL_Error_Concentration!$A:$A,A4804,Q3_SQL_Error_Concentration!$E:$E,B4804,Q3_SQL_Error_Concentration!$F:$F,C4804)=0,"",SUMIFS(Q3_SQL_Error_Concentration!$I:$I,Q3_SQL_Error_Concentration!$A:$A,A4804,Q3_SQL_Error_Concentration!$E:$E,B4804,Q3_SQL_Error_Concentration!$F:$F,C4804))</f>
        <v/>
      </c>
      <c r="H4804" s="5" t="str">
        <f t="shared" si="451"/>
        <v/>
      </c>
      <c r="I4804" s="5">
        <f>IF(D4804&gt;=Q3_Validation!$C$2,1,0)</f>
        <v>1</v>
      </c>
      <c r="J4804" s="8">
        <f t="shared" si="452"/>
        <v>1.3259668508287292</v>
      </c>
      <c r="K4804" s="5" t="str">
        <f t="shared" si="453"/>
        <v>normal</v>
      </c>
      <c r="L4804" s="5">
        <f t="shared" si="454"/>
        <v>15</v>
      </c>
      <c r="M4804" s="5">
        <f t="shared" si="455"/>
        <v>0</v>
      </c>
    </row>
    <row r="4805" spans="1:13">
      <c r="A4805" s="5">
        <v>6300</v>
      </c>
      <c r="B4805" s="5">
        <v>22</v>
      </c>
      <c r="C4805" s="5" t="s">
        <v>63</v>
      </c>
      <c r="D4805" s="5">
        <v>395</v>
      </c>
      <c r="E4805" s="5">
        <v>4</v>
      </c>
      <c r="F4805" s="8">
        <f t="shared" si="450"/>
        <v>1.0126582278481013</v>
      </c>
      <c r="G4805" s="5" t="str">
        <f>IF(COUNTIFS(Q3_SQL_Error_Concentration!$A:$A,A4805,Q3_SQL_Error_Concentration!$E:$E,B4805,Q3_SQL_Error_Concentration!$F:$F,C4805)=0,"",SUMIFS(Q3_SQL_Error_Concentration!$I:$I,Q3_SQL_Error_Concentration!$A:$A,A4805,Q3_SQL_Error_Concentration!$E:$E,B4805,Q3_SQL_Error_Concentration!$F:$F,C4805))</f>
        <v/>
      </c>
      <c r="H4805" s="5" t="str">
        <f t="shared" si="451"/>
        <v/>
      </c>
      <c r="I4805" s="5">
        <f>IF(D4805&gt;=Q3_Validation!$C$2,1,0)</f>
        <v>0</v>
      </c>
      <c r="J4805" s="8" t="str">
        <f t="shared" si="452"/>
        <v/>
      </c>
      <c r="K4805" s="5" t="str">
        <f t="shared" si="453"/>
        <v>excluded</v>
      </c>
      <c r="L4805" s="5">
        <f t="shared" si="454"/>
        <v>15</v>
      </c>
      <c r="M4805" s="5">
        <f t="shared" si="455"/>
        <v>0</v>
      </c>
    </row>
    <row r="4806" spans="1:13">
      <c r="A4806" s="5">
        <v>6300</v>
      </c>
      <c r="B4806" s="5">
        <v>22</v>
      </c>
      <c r="C4806" s="5" t="s">
        <v>64</v>
      </c>
      <c r="D4806" s="5">
        <v>832</v>
      </c>
      <c r="E4806" s="5">
        <v>19</v>
      </c>
      <c r="F4806" s="8">
        <f t="shared" si="450"/>
        <v>2.2836538461538463</v>
      </c>
      <c r="G4806" s="5">
        <f>IF(COUNTIFS(Q3_SQL_Error_Concentration!$A:$A,A4806,Q3_SQL_Error_Concentration!$E:$E,B4806,Q3_SQL_Error_Concentration!$F:$F,C4806)=0,"",SUMIFS(Q3_SQL_Error_Concentration!$I:$I,Q3_SQL_Error_Concentration!$A:$A,A4806,Q3_SQL_Error_Concentration!$E:$E,B4806,Q3_SQL_Error_Concentration!$F:$F,C4806))</f>
        <v>2.2837000000000001</v>
      </c>
      <c r="H4806" s="5" t="str">
        <f t="shared" si="451"/>
        <v>PASS</v>
      </c>
      <c r="I4806" s="5">
        <f>IF(D4806&gt;=Q3_Validation!$C$2,1,0)</f>
        <v>1</v>
      </c>
      <c r="J4806" s="8">
        <f t="shared" si="452"/>
        <v>2.2836538461538463</v>
      </c>
      <c r="K4806" s="5" t="str">
        <f t="shared" si="453"/>
        <v>high-error</v>
      </c>
      <c r="L4806" s="5">
        <f t="shared" si="454"/>
        <v>15</v>
      </c>
      <c r="M4806" s="5">
        <f t="shared" si="455"/>
        <v>1</v>
      </c>
    </row>
    <row r="4807" spans="1:13">
      <c r="A4807" s="5">
        <v>6300</v>
      </c>
      <c r="B4807" s="5">
        <v>22</v>
      </c>
      <c r="C4807" s="5" t="s">
        <v>62</v>
      </c>
      <c r="D4807" s="5">
        <v>429</v>
      </c>
      <c r="E4807" s="5">
        <v>4</v>
      </c>
      <c r="F4807" s="8">
        <f t="shared" si="450"/>
        <v>0.93240093240093236</v>
      </c>
      <c r="G4807" s="5" t="str">
        <f>IF(COUNTIFS(Q3_SQL_Error_Concentration!$A:$A,A4807,Q3_SQL_Error_Concentration!$E:$E,B4807,Q3_SQL_Error_Concentration!$F:$F,C4807)=0,"",SUMIFS(Q3_SQL_Error_Concentration!$I:$I,Q3_SQL_Error_Concentration!$A:$A,A4807,Q3_SQL_Error_Concentration!$E:$E,B4807,Q3_SQL_Error_Concentration!$F:$F,C4807))</f>
        <v/>
      </c>
      <c r="H4807" s="5" t="str">
        <f t="shared" si="451"/>
        <v/>
      </c>
      <c r="I4807" s="5">
        <f>IF(D4807&gt;=Q3_Validation!$C$2,1,0)</f>
        <v>0</v>
      </c>
      <c r="J4807" s="8" t="str">
        <f t="shared" si="452"/>
        <v/>
      </c>
      <c r="K4807" s="5" t="str">
        <f t="shared" si="453"/>
        <v>excluded</v>
      </c>
      <c r="L4807" s="5">
        <f t="shared" si="454"/>
        <v>15</v>
      </c>
      <c r="M4807" s="5">
        <f t="shared" si="455"/>
        <v>0</v>
      </c>
    </row>
    <row r="4808" spans="1:13">
      <c r="A4808" s="5">
        <v>6300</v>
      </c>
      <c r="B4808" s="5">
        <v>23</v>
      </c>
      <c r="C4808" s="5" t="s">
        <v>63</v>
      </c>
      <c r="D4808" s="5">
        <v>38</v>
      </c>
      <c r="E4808" s="5">
        <v>0</v>
      </c>
      <c r="F4808" s="8">
        <f t="shared" si="450"/>
        <v>0</v>
      </c>
      <c r="G4808" s="5" t="str">
        <f>IF(COUNTIFS(Q3_SQL_Error_Concentration!$A:$A,A4808,Q3_SQL_Error_Concentration!$E:$E,B4808,Q3_SQL_Error_Concentration!$F:$F,C4808)=0,"",SUMIFS(Q3_SQL_Error_Concentration!$I:$I,Q3_SQL_Error_Concentration!$A:$A,A4808,Q3_SQL_Error_Concentration!$E:$E,B4808,Q3_SQL_Error_Concentration!$F:$F,C4808))</f>
        <v/>
      </c>
      <c r="H4808" s="5" t="str">
        <f t="shared" si="451"/>
        <v/>
      </c>
      <c r="I4808" s="5">
        <f>IF(D4808&gt;=Q3_Validation!$C$2,1,0)</f>
        <v>0</v>
      </c>
      <c r="J4808" s="8" t="str">
        <f t="shared" si="452"/>
        <v/>
      </c>
      <c r="K4808" s="5" t="str">
        <f t="shared" si="453"/>
        <v>excluded</v>
      </c>
      <c r="L4808" s="5">
        <f t="shared" si="454"/>
        <v>15</v>
      </c>
      <c r="M4808" s="5">
        <f t="shared" si="455"/>
        <v>0</v>
      </c>
    </row>
    <row r="4809" spans="1:13">
      <c r="A4809" s="5">
        <v>6300</v>
      </c>
      <c r="B4809" s="5">
        <v>23</v>
      </c>
      <c r="C4809" s="5" t="s">
        <v>64</v>
      </c>
      <c r="D4809" s="5">
        <v>76</v>
      </c>
      <c r="E4809" s="5">
        <v>0</v>
      </c>
      <c r="F4809" s="8">
        <f t="shared" si="450"/>
        <v>0</v>
      </c>
      <c r="G4809" s="5" t="str">
        <f>IF(COUNTIFS(Q3_SQL_Error_Concentration!$A:$A,A4809,Q3_SQL_Error_Concentration!$E:$E,B4809,Q3_SQL_Error_Concentration!$F:$F,C4809)=0,"",SUMIFS(Q3_SQL_Error_Concentration!$I:$I,Q3_SQL_Error_Concentration!$A:$A,A4809,Q3_SQL_Error_Concentration!$E:$E,B4809,Q3_SQL_Error_Concentration!$F:$F,C4809))</f>
        <v/>
      </c>
      <c r="H4809" s="5" t="str">
        <f t="shared" si="451"/>
        <v/>
      </c>
      <c r="I4809" s="5">
        <f>IF(D4809&gt;=Q3_Validation!$C$2,1,0)</f>
        <v>0</v>
      </c>
      <c r="J4809" s="8" t="str">
        <f t="shared" si="452"/>
        <v/>
      </c>
      <c r="K4809" s="5" t="str">
        <f t="shared" si="453"/>
        <v>excluded</v>
      </c>
      <c r="L4809" s="5">
        <f t="shared" si="454"/>
        <v>15</v>
      </c>
      <c r="M4809" s="5">
        <f t="shared" si="455"/>
        <v>0</v>
      </c>
    </row>
    <row r="4810" spans="1:13">
      <c r="A4810" s="5">
        <v>6300</v>
      </c>
      <c r="B4810" s="5">
        <v>23</v>
      </c>
      <c r="C4810" s="5" t="s">
        <v>62</v>
      </c>
      <c r="D4810" s="5">
        <v>48</v>
      </c>
      <c r="E4810" s="5">
        <v>1</v>
      </c>
      <c r="F4810" s="8">
        <f t="shared" si="450"/>
        <v>2.0833333333333335</v>
      </c>
      <c r="G4810" s="5" t="str">
        <f>IF(COUNTIFS(Q3_SQL_Error_Concentration!$A:$A,A4810,Q3_SQL_Error_Concentration!$E:$E,B4810,Q3_SQL_Error_Concentration!$F:$F,C4810)=0,"",SUMIFS(Q3_SQL_Error_Concentration!$I:$I,Q3_SQL_Error_Concentration!$A:$A,A4810,Q3_SQL_Error_Concentration!$E:$E,B4810,Q3_SQL_Error_Concentration!$F:$F,C4810))</f>
        <v/>
      </c>
      <c r="H4810" s="5" t="str">
        <f t="shared" si="451"/>
        <v/>
      </c>
      <c r="I4810" s="5">
        <f>IF(D4810&gt;=Q3_Validation!$C$2,1,0)</f>
        <v>0</v>
      </c>
      <c r="J4810" s="8" t="str">
        <f t="shared" si="452"/>
        <v/>
      </c>
      <c r="K4810" s="5" t="str">
        <f t="shared" si="453"/>
        <v>excluded</v>
      </c>
      <c r="L4810" s="5">
        <f t="shared" si="454"/>
        <v>15</v>
      </c>
      <c r="M4810" s="5">
        <f t="shared" si="455"/>
        <v>0</v>
      </c>
    </row>
    <row r="4811" spans="1:13">
      <c r="A4811" s="5">
        <v>7011</v>
      </c>
      <c r="B4811" s="5">
        <v>0</v>
      </c>
      <c r="C4811" s="5" t="s">
        <v>63</v>
      </c>
      <c r="D4811" s="5">
        <v>127</v>
      </c>
      <c r="E4811" s="5">
        <v>2</v>
      </c>
      <c r="F4811" s="8">
        <f t="shared" si="450"/>
        <v>1.5748031496062993</v>
      </c>
      <c r="G4811" s="5" t="str">
        <f>IF(COUNTIFS(Q3_SQL_Error_Concentration!$A:$A,A4811,Q3_SQL_Error_Concentration!$E:$E,B4811,Q3_SQL_Error_Concentration!$F:$F,C4811)=0,"",SUMIFS(Q3_SQL_Error_Concentration!$I:$I,Q3_SQL_Error_Concentration!$A:$A,A4811,Q3_SQL_Error_Concentration!$E:$E,B4811,Q3_SQL_Error_Concentration!$F:$F,C4811))</f>
        <v/>
      </c>
      <c r="H4811" s="5" t="str">
        <f t="shared" si="451"/>
        <v/>
      </c>
      <c r="I4811" s="5">
        <f>IF(D4811&gt;=Q3_Validation!$C$2,1,0)</f>
        <v>0</v>
      </c>
      <c r="J4811" s="8" t="str">
        <f t="shared" si="452"/>
        <v/>
      </c>
      <c r="K4811" s="5" t="str">
        <f t="shared" si="453"/>
        <v>excluded</v>
      </c>
      <c r="L4811" s="5">
        <f t="shared" si="454"/>
        <v>0</v>
      </c>
      <c r="M4811" s="5">
        <f t="shared" si="455"/>
        <v>0</v>
      </c>
    </row>
    <row r="4812" spans="1:13">
      <c r="A4812" s="5">
        <v>7011</v>
      </c>
      <c r="B4812" s="5">
        <v>0</v>
      </c>
      <c r="C4812" s="5" t="s">
        <v>62</v>
      </c>
      <c r="D4812" s="5">
        <v>257</v>
      </c>
      <c r="E4812" s="5">
        <v>2</v>
      </c>
      <c r="F4812" s="8">
        <f t="shared" si="450"/>
        <v>0.77821011673151752</v>
      </c>
      <c r="G4812" s="5" t="str">
        <f>IF(COUNTIFS(Q3_SQL_Error_Concentration!$A:$A,A4812,Q3_SQL_Error_Concentration!$E:$E,B4812,Q3_SQL_Error_Concentration!$F:$F,C4812)=0,"",SUMIFS(Q3_SQL_Error_Concentration!$I:$I,Q3_SQL_Error_Concentration!$A:$A,A4812,Q3_SQL_Error_Concentration!$E:$E,B4812,Q3_SQL_Error_Concentration!$F:$F,C4812))</f>
        <v/>
      </c>
      <c r="H4812" s="5" t="str">
        <f t="shared" si="451"/>
        <v/>
      </c>
      <c r="I4812" s="5">
        <f>IF(D4812&gt;=Q3_Validation!$C$2,1,0)</f>
        <v>0</v>
      </c>
      <c r="J4812" s="8" t="str">
        <f t="shared" si="452"/>
        <v/>
      </c>
      <c r="K4812" s="5" t="str">
        <f t="shared" si="453"/>
        <v>excluded</v>
      </c>
      <c r="L4812" s="5">
        <f t="shared" si="454"/>
        <v>0</v>
      </c>
      <c r="M4812" s="5">
        <f t="shared" si="455"/>
        <v>0</v>
      </c>
    </row>
    <row r="4813" spans="1:13">
      <c r="A4813" s="5">
        <v>7011</v>
      </c>
      <c r="B4813" s="5">
        <v>1</v>
      </c>
      <c r="C4813" s="5" t="s">
        <v>63</v>
      </c>
      <c r="D4813" s="5">
        <v>158</v>
      </c>
      <c r="E4813" s="5">
        <v>1</v>
      </c>
      <c r="F4813" s="8">
        <f t="shared" si="450"/>
        <v>0.63291139240506333</v>
      </c>
      <c r="G4813" s="5" t="str">
        <f>IF(COUNTIFS(Q3_SQL_Error_Concentration!$A:$A,A4813,Q3_SQL_Error_Concentration!$E:$E,B4813,Q3_SQL_Error_Concentration!$F:$F,C4813)=0,"",SUMIFS(Q3_SQL_Error_Concentration!$I:$I,Q3_SQL_Error_Concentration!$A:$A,A4813,Q3_SQL_Error_Concentration!$E:$E,B4813,Q3_SQL_Error_Concentration!$F:$F,C4813))</f>
        <v/>
      </c>
      <c r="H4813" s="5" t="str">
        <f t="shared" si="451"/>
        <v/>
      </c>
      <c r="I4813" s="5">
        <f>IF(D4813&gt;=Q3_Validation!$C$2,1,0)</f>
        <v>0</v>
      </c>
      <c r="J4813" s="8" t="str">
        <f t="shared" si="452"/>
        <v/>
      </c>
      <c r="K4813" s="5" t="str">
        <f t="shared" si="453"/>
        <v>excluded</v>
      </c>
      <c r="L4813" s="5">
        <f t="shared" si="454"/>
        <v>0</v>
      </c>
      <c r="M4813" s="5">
        <f t="shared" si="455"/>
        <v>0</v>
      </c>
    </row>
    <row r="4814" spans="1:13">
      <c r="A4814" s="5">
        <v>7011</v>
      </c>
      <c r="B4814" s="5">
        <v>1</v>
      </c>
      <c r="C4814" s="5" t="s">
        <v>62</v>
      </c>
      <c r="D4814" s="5">
        <v>319</v>
      </c>
      <c r="E4814" s="5">
        <v>4</v>
      </c>
      <c r="F4814" s="8">
        <f t="shared" si="450"/>
        <v>1.2539184952978057</v>
      </c>
      <c r="G4814" s="5" t="str">
        <f>IF(COUNTIFS(Q3_SQL_Error_Concentration!$A:$A,A4814,Q3_SQL_Error_Concentration!$E:$E,B4814,Q3_SQL_Error_Concentration!$F:$F,C4814)=0,"",SUMIFS(Q3_SQL_Error_Concentration!$I:$I,Q3_SQL_Error_Concentration!$A:$A,A4814,Q3_SQL_Error_Concentration!$E:$E,B4814,Q3_SQL_Error_Concentration!$F:$F,C4814))</f>
        <v/>
      </c>
      <c r="H4814" s="5" t="str">
        <f t="shared" si="451"/>
        <v/>
      </c>
      <c r="I4814" s="5">
        <f>IF(D4814&gt;=Q3_Validation!$C$2,1,0)</f>
        <v>0</v>
      </c>
      <c r="J4814" s="8" t="str">
        <f t="shared" si="452"/>
        <v/>
      </c>
      <c r="K4814" s="5" t="str">
        <f t="shared" si="453"/>
        <v>excluded</v>
      </c>
      <c r="L4814" s="5">
        <f t="shared" si="454"/>
        <v>0</v>
      </c>
      <c r="M4814" s="5">
        <f t="shared" si="455"/>
        <v>0</v>
      </c>
    </row>
    <row r="4815" spans="1:13">
      <c r="A4815" s="5">
        <v>7011</v>
      </c>
      <c r="B4815" s="5">
        <v>2</v>
      </c>
      <c r="C4815" s="5" t="s">
        <v>63</v>
      </c>
      <c r="D4815" s="5">
        <v>157</v>
      </c>
      <c r="E4815" s="5">
        <v>4</v>
      </c>
      <c r="F4815" s="8">
        <f t="shared" si="450"/>
        <v>2.5477707006369426</v>
      </c>
      <c r="G4815" s="5" t="str">
        <f>IF(COUNTIFS(Q3_SQL_Error_Concentration!$A:$A,A4815,Q3_SQL_Error_Concentration!$E:$E,B4815,Q3_SQL_Error_Concentration!$F:$F,C4815)=0,"",SUMIFS(Q3_SQL_Error_Concentration!$I:$I,Q3_SQL_Error_Concentration!$A:$A,A4815,Q3_SQL_Error_Concentration!$E:$E,B4815,Q3_SQL_Error_Concentration!$F:$F,C4815))</f>
        <v/>
      </c>
      <c r="H4815" s="5" t="str">
        <f t="shared" si="451"/>
        <v/>
      </c>
      <c r="I4815" s="5">
        <f>IF(D4815&gt;=Q3_Validation!$C$2,1,0)</f>
        <v>0</v>
      </c>
      <c r="J4815" s="8" t="str">
        <f t="shared" si="452"/>
        <v/>
      </c>
      <c r="K4815" s="5" t="str">
        <f t="shared" si="453"/>
        <v>excluded</v>
      </c>
      <c r="L4815" s="5">
        <f t="shared" si="454"/>
        <v>0</v>
      </c>
      <c r="M4815" s="5">
        <f t="shared" si="455"/>
        <v>0</v>
      </c>
    </row>
    <row r="4816" spans="1:13">
      <c r="A4816" s="5">
        <v>7011</v>
      </c>
      <c r="B4816" s="5">
        <v>2</v>
      </c>
      <c r="C4816" s="5" t="s">
        <v>62</v>
      </c>
      <c r="D4816" s="5">
        <v>311</v>
      </c>
      <c r="E4816" s="5">
        <v>4</v>
      </c>
      <c r="F4816" s="8">
        <f t="shared" si="450"/>
        <v>1.2861736334405145</v>
      </c>
      <c r="G4816" s="5" t="str">
        <f>IF(COUNTIFS(Q3_SQL_Error_Concentration!$A:$A,A4816,Q3_SQL_Error_Concentration!$E:$E,B4816,Q3_SQL_Error_Concentration!$F:$F,C4816)=0,"",SUMIFS(Q3_SQL_Error_Concentration!$I:$I,Q3_SQL_Error_Concentration!$A:$A,A4816,Q3_SQL_Error_Concentration!$E:$E,B4816,Q3_SQL_Error_Concentration!$F:$F,C4816))</f>
        <v/>
      </c>
      <c r="H4816" s="5" t="str">
        <f t="shared" si="451"/>
        <v/>
      </c>
      <c r="I4816" s="5">
        <f>IF(D4816&gt;=Q3_Validation!$C$2,1,0)</f>
        <v>0</v>
      </c>
      <c r="J4816" s="8" t="str">
        <f t="shared" si="452"/>
        <v/>
      </c>
      <c r="K4816" s="5" t="str">
        <f t="shared" si="453"/>
        <v>excluded</v>
      </c>
      <c r="L4816" s="5">
        <f t="shared" si="454"/>
        <v>0</v>
      </c>
      <c r="M4816" s="5">
        <f t="shared" si="455"/>
        <v>0</v>
      </c>
    </row>
    <row r="4817" spans="1:13">
      <c r="A4817" s="5">
        <v>7011</v>
      </c>
      <c r="B4817" s="5">
        <v>3</v>
      </c>
      <c r="C4817" s="5" t="s">
        <v>63</v>
      </c>
      <c r="D4817" s="5">
        <v>157</v>
      </c>
      <c r="E4817" s="5">
        <v>0</v>
      </c>
      <c r="F4817" s="8">
        <f t="shared" si="450"/>
        <v>0</v>
      </c>
      <c r="G4817" s="5" t="str">
        <f>IF(COUNTIFS(Q3_SQL_Error_Concentration!$A:$A,A4817,Q3_SQL_Error_Concentration!$E:$E,B4817,Q3_SQL_Error_Concentration!$F:$F,C4817)=0,"",SUMIFS(Q3_SQL_Error_Concentration!$I:$I,Q3_SQL_Error_Concentration!$A:$A,A4817,Q3_SQL_Error_Concentration!$E:$E,B4817,Q3_SQL_Error_Concentration!$F:$F,C4817))</f>
        <v/>
      </c>
      <c r="H4817" s="5" t="str">
        <f t="shared" si="451"/>
        <v/>
      </c>
      <c r="I4817" s="5">
        <f>IF(D4817&gt;=Q3_Validation!$C$2,1,0)</f>
        <v>0</v>
      </c>
      <c r="J4817" s="8" t="str">
        <f t="shared" si="452"/>
        <v/>
      </c>
      <c r="K4817" s="5" t="str">
        <f t="shared" si="453"/>
        <v>excluded</v>
      </c>
      <c r="L4817" s="5">
        <f t="shared" si="454"/>
        <v>0</v>
      </c>
      <c r="M4817" s="5">
        <f t="shared" si="455"/>
        <v>0</v>
      </c>
    </row>
    <row r="4818" spans="1:13">
      <c r="A4818" s="5">
        <v>7011</v>
      </c>
      <c r="B4818" s="5">
        <v>3</v>
      </c>
      <c r="C4818" s="5" t="s">
        <v>62</v>
      </c>
      <c r="D4818" s="5">
        <v>289</v>
      </c>
      <c r="E4818" s="5">
        <v>4</v>
      </c>
      <c r="F4818" s="8">
        <f t="shared" si="450"/>
        <v>1.3840830449826989</v>
      </c>
      <c r="G4818" s="5" t="str">
        <f>IF(COUNTIFS(Q3_SQL_Error_Concentration!$A:$A,A4818,Q3_SQL_Error_Concentration!$E:$E,B4818,Q3_SQL_Error_Concentration!$F:$F,C4818)=0,"",SUMIFS(Q3_SQL_Error_Concentration!$I:$I,Q3_SQL_Error_Concentration!$A:$A,A4818,Q3_SQL_Error_Concentration!$E:$E,B4818,Q3_SQL_Error_Concentration!$F:$F,C4818))</f>
        <v/>
      </c>
      <c r="H4818" s="5" t="str">
        <f t="shared" si="451"/>
        <v/>
      </c>
      <c r="I4818" s="5">
        <f>IF(D4818&gt;=Q3_Validation!$C$2,1,0)</f>
        <v>0</v>
      </c>
      <c r="J4818" s="8" t="str">
        <f t="shared" si="452"/>
        <v/>
      </c>
      <c r="K4818" s="5" t="str">
        <f t="shared" si="453"/>
        <v>excluded</v>
      </c>
      <c r="L4818" s="5">
        <f t="shared" si="454"/>
        <v>0</v>
      </c>
      <c r="M4818" s="5">
        <f t="shared" si="455"/>
        <v>0</v>
      </c>
    </row>
    <row r="4819" spans="1:13">
      <c r="A4819" s="5">
        <v>7011</v>
      </c>
      <c r="B4819" s="5">
        <v>4</v>
      </c>
      <c r="C4819" s="5" t="s">
        <v>63</v>
      </c>
      <c r="D4819" s="5">
        <v>162</v>
      </c>
      <c r="E4819" s="5">
        <v>2</v>
      </c>
      <c r="F4819" s="8">
        <f t="shared" si="450"/>
        <v>1.2345679012345678</v>
      </c>
      <c r="G4819" s="5" t="str">
        <f>IF(COUNTIFS(Q3_SQL_Error_Concentration!$A:$A,A4819,Q3_SQL_Error_Concentration!$E:$E,B4819,Q3_SQL_Error_Concentration!$F:$F,C4819)=0,"",SUMIFS(Q3_SQL_Error_Concentration!$I:$I,Q3_SQL_Error_Concentration!$A:$A,A4819,Q3_SQL_Error_Concentration!$E:$E,B4819,Q3_SQL_Error_Concentration!$F:$F,C4819))</f>
        <v/>
      </c>
      <c r="H4819" s="5" t="str">
        <f t="shared" si="451"/>
        <v/>
      </c>
      <c r="I4819" s="5">
        <f>IF(D4819&gt;=Q3_Validation!$C$2,1,0)</f>
        <v>0</v>
      </c>
      <c r="J4819" s="8" t="str">
        <f t="shared" si="452"/>
        <v/>
      </c>
      <c r="K4819" s="5" t="str">
        <f t="shared" si="453"/>
        <v>excluded</v>
      </c>
      <c r="L4819" s="5">
        <f t="shared" si="454"/>
        <v>0</v>
      </c>
      <c r="M4819" s="5">
        <f t="shared" si="455"/>
        <v>0</v>
      </c>
    </row>
    <row r="4820" spans="1:13">
      <c r="A4820" s="5">
        <v>7011</v>
      </c>
      <c r="B4820" s="5">
        <v>4</v>
      </c>
      <c r="C4820" s="5" t="s">
        <v>62</v>
      </c>
      <c r="D4820" s="5">
        <v>286</v>
      </c>
      <c r="E4820" s="5">
        <v>1</v>
      </c>
      <c r="F4820" s="8">
        <f t="shared" si="450"/>
        <v>0.34965034965034963</v>
      </c>
      <c r="G4820" s="5" t="str">
        <f>IF(COUNTIFS(Q3_SQL_Error_Concentration!$A:$A,A4820,Q3_SQL_Error_Concentration!$E:$E,B4820,Q3_SQL_Error_Concentration!$F:$F,C4820)=0,"",SUMIFS(Q3_SQL_Error_Concentration!$I:$I,Q3_SQL_Error_Concentration!$A:$A,A4820,Q3_SQL_Error_Concentration!$E:$E,B4820,Q3_SQL_Error_Concentration!$F:$F,C4820))</f>
        <v/>
      </c>
      <c r="H4820" s="5" t="str">
        <f t="shared" si="451"/>
        <v/>
      </c>
      <c r="I4820" s="5">
        <f>IF(D4820&gt;=Q3_Validation!$C$2,1,0)</f>
        <v>0</v>
      </c>
      <c r="J4820" s="8" t="str">
        <f t="shared" si="452"/>
        <v/>
      </c>
      <c r="K4820" s="5" t="str">
        <f t="shared" si="453"/>
        <v>excluded</v>
      </c>
      <c r="L4820" s="5">
        <f t="shared" si="454"/>
        <v>0</v>
      </c>
      <c r="M4820" s="5">
        <f t="shared" si="455"/>
        <v>0</v>
      </c>
    </row>
    <row r="4821" spans="1:13">
      <c r="A4821" s="5">
        <v>7011</v>
      </c>
      <c r="B4821" s="5">
        <v>5</v>
      </c>
      <c r="C4821" s="5" t="s">
        <v>63</v>
      </c>
      <c r="D4821" s="5">
        <v>151</v>
      </c>
      <c r="E4821" s="5">
        <v>1</v>
      </c>
      <c r="F4821" s="8">
        <f t="shared" si="450"/>
        <v>0.66225165562913912</v>
      </c>
      <c r="G4821" s="5" t="str">
        <f>IF(COUNTIFS(Q3_SQL_Error_Concentration!$A:$A,A4821,Q3_SQL_Error_Concentration!$E:$E,B4821,Q3_SQL_Error_Concentration!$F:$F,C4821)=0,"",SUMIFS(Q3_SQL_Error_Concentration!$I:$I,Q3_SQL_Error_Concentration!$A:$A,A4821,Q3_SQL_Error_Concentration!$E:$E,B4821,Q3_SQL_Error_Concentration!$F:$F,C4821))</f>
        <v/>
      </c>
      <c r="H4821" s="5" t="str">
        <f t="shared" si="451"/>
        <v/>
      </c>
      <c r="I4821" s="5">
        <f>IF(D4821&gt;=Q3_Validation!$C$2,1,0)</f>
        <v>0</v>
      </c>
      <c r="J4821" s="8" t="str">
        <f t="shared" si="452"/>
        <v/>
      </c>
      <c r="K4821" s="5" t="str">
        <f t="shared" si="453"/>
        <v>excluded</v>
      </c>
      <c r="L4821" s="5">
        <f t="shared" si="454"/>
        <v>0</v>
      </c>
      <c r="M4821" s="5">
        <f t="shared" si="455"/>
        <v>0</v>
      </c>
    </row>
    <row r="4822" spans="1:13">
      <c r="A4822" s="5">
        <v>7011</v>
      </c>
      <c r="B4822" s="5">
        <v>5</v>
      </c>
      <c r="C4822" s="5" t="s">
        <v>62</v>
      </c>
      <c r="D4822" s="5">
        <v>274</v>
      </c>
      <c r="E4822" s="5">
        <v>4</v>
      </c>
      <c r="F4822" s="8">
        <f t="shared" si="450"/>
        <v>1.4598540145985401</v>
      </c>
      <c r="G4822" s="5" t="str">
        <f>IF(COUNTIFS(Q3_SQL_Error_Concentration!$A:$A,A4822,Q3_SQL_Error_Concentration!$E:$E,B4822,Q3_SQL_Error_Concentration!$F:$F,C4822)=0,"",SUMIFS(Q3_SQL_Error_Concentration!$I:$I,Q3_SQL_Error_Concentration!$A:$A,A4822,Q3_SQL_Error_Concentration!$E:$E,B4822,Q3_SQL_Error_Concentration!$F:$F,C4822))</f>
        <v/>
      </c>
      <c r="H4822" s="5" t="str">
        <f t="shared" si="451"/>
        <v/>
      </c>
      <c r="I4822" s="5">
        <f>IF(D4822&gt;=Q3_Validation!$C$2,1,0)</f>
        <v>0</v>
      </c>
      <c r="J4822" s="8" t="str">
        <f t="shared" si="452"/>
        <v/>
      </c>
      <c r="K4822" s="5" t="str">
        <f t="shared" si="453"/>
        <v>excluded</v>
      </c>
      <c r="L4822" s="5">
        <f t="shared" si="454"/>
        <v>0</v>
      </c>
      <c r="M4822" s="5">
        <f t="shared" si="455"/>
        <v>0</v>
      </c>
    </row>
    <row r="4823" spans="1:13">
      <c r="A4823" s="5">
        <v>7011</v>
      </c>
      <c r="B4823" s="5">
        <v>6</v>
      </c>
      <c r="C4823" s="5" t="s">
        <v>63</v>
      </c>
      <c r="D4823" s="5">
        <v>164</v>
      </c>
      <c r="E4823" s="5">
        <v>1</v>
      </c>
      <c r="F4823" s="8">
        <f t="shared" si="450"/>
        <v>0.6097560975609756</v>
      </c>
      <c r="G4823" s="5" t="str">
        <f>IF(COUNTIFS(Q3_SQL_Error_Concentration!$A:$A,A4823,Q3_SQL_Error_Concentration!$E:$E,B4823,Q3_SQL_Error_Concentration!$F:$F,C4823)=0,"",SUMIFS(Q3_SQL_Error_Concentration!$I:$I,Q3_SQL_Error_Concentration!$A:$A,A4823,Q3_SQL_Error_Concentration!$E:$E,B4823,Q3_SQL_Error_Concentration!$F:$F,C4823))</f>
        <v/>
      </c>
      <c r="H4823" s="5" t="str">
        <f t="shared" si="451"/>
        <v/>
      </c>
      <c r="I4823" s="5">
        <f>IF(D4823&gt;=Q3_Validation!$C$2,1,0)</f>
        <v>0</v>
      </c>
      <c r="J4823" s="8" t="str">
        <f t="shared" si="452"/>
        <v/>
      </c>
      <c r="K4823" s="5" t="str">
        <f t="shared" si="453"/>
        <v>excluded</v>
      </c>
      <c r="L4823" s="5">
        <f t="shared" si="454"/>
        <v>0</v>
      </c>
      <c r="M4823" s="5">
        <f t="shared" si="455"/>
        <v>0</v>
      </c>
    </row>
    <row r="4824" spans="1:13">
      <c r="A4824" s="5">
        <v>7011</v>
      </c>
      <c r="B4824" s="5">
        <v>6</v>
      </c>
      <c r="C4824" s="5" t="s">
        <v>62</v>
      </c>
      <c r="D4824" s="5">
        <v>273</v>
      </c>
      <c r="E4824" s="5">
        <v>2</v>
      </c>
      <c r="F4824" s="8">
        <f t="shared" si="450"/>
        <v>0.73260073260073255</v>
      </c>
      <c r="G4824" s="5" t="str">
        <f>IF(COUNTIFS(Q3_SQL_Error_Concentration!$A:$A,A4824,Q3_SQL_Error_Concentration!$E:$E,B4824,Q3_SQL_Error_Concentration!$F:$F,C4824)=0,"",SUMIFS(Q3_SQL_Error_Concentration!$I:$I,Q3_SQL_Error_Concentration!$A:$A,A4824,Q3_SQL_Error_Concentration!$E:$E,B4824,Q3_SQL_Error_Concentration!$F:$F,C4824))</f>
        <v/>
      </c>
      <c r="H4824" s="5" t="str">
        <f t="shared" si="451"/>
        <v/>
      </c>
      <c r="I4824" s="5">
        <f>IF(D4824&gt;=Q3_Validation!$C$2,1,0)</f>
        <v>0</v>
      </c>
      <c r="J4824" s="8" t="str">
        <f t="shared" si="452"/>
        <v/>
      </c>
      <c r="K4824" s="5" t="str">
        <f t="shared" si="453"/>
        <v>excluded</v>
      </c>
      <c r="L4824" s="5">
        <f t="shared" si="454"/>
        <v>0</v>
      </c>
      <c r="M4824" s="5">
        <f t="shared" si="455"/>
        <v>0</v>
      </c>
    </row>
    <row r="4825" spans="1:13">
      <c r="A4825" s="5">
        <v>7011</v>
      </c>
      <c r="B4825" s="5">
        <v>7</v>
      </c>
      <c r="C4825" s="5" t="s">
        <v>63</v>
      </c>
      <c r="D4825" s="5">
        <v>104</v>
      </c>
      <c r="E4825" s="5">
        <v>1</v>
      </c>
      <c r="F4825" s="8">
        <f t="shared" si="450"/>
        <v>0.96153846153846156</v>
      </c>
      <c r="G4825" s="5" t="str">
        <f>IF(COUNTIFS(Q3_SQL_Error_Concentration!$A:$A,A4825,Q3_SQL_Error_Concentration!$E:$E,B4825,Q3_SQL_Error_Concentration!$F:$F,C4825)=0,"",SUMIFS(Q3_SQL_Error_Concentration!$I:$I,Q3_SQL_Error_Concentration!$A:$A,A4825,Q3_SQL_Error_Concentration!$E:$E,B4825,Q3_SQL_Error_Concentration!$F:$F,C4825))</f>
        <v/>
      </c>
      <c r="H4825" s="5" t="str">
        <f t="shared" si="451"/>
        <v/>
      </c>
      <c r="I4825" s="5">
        <f>IF(D4825&gt;=Q3_Validation!$C$2,1,0)</f>
        <v>0</v>
      </c>
      <c r="J4825" s="8" t="str">
        <f t="shared" si="452"/>
        <v/>
      </c>
      <c r="K4825" s="5" t="str">
        <f t="shared" si="453"/>
        <v>excluded</v>
      </c>
      <c r="L4825" s="5">
        <f t="shared" si="454"/>
        <v>0</v>
      </c>
      <c r="M4825" s="5">
        <f t="shared" si="455"/>
        <v>0</v>
      </c>
    </row>
    <row r="4826" spans="1:13">
      <c r="A4826" s="5">
        <v>7011</v>
      </c>
      <c r="B4826" s="5">
        <v>7</v>
      </c>
      <c r="C4826" s="5" t="s">
        <v>62</v>
      </c>
      <c r="D4826" s="5">
        <v>265</v>
      </c>
      <c r="E4826" s="5">
        <v>1</v>
      </c>
      <c r="F4826" s="8">
        <f t="shared" si="450"/>
        <v>0.37735849056603776</v>
      </c>
      <c r="G4826" s="5" t="str">
        <f>IF(COUNTIFS(Q3_SQL_Error_Concentration!$A:$A,A4826,Q3_SQL_Error_Concentration!$E:$E,B4826,Q3_SQL_Error_Concentration!$F:$F,C4826)=0,"",SUMIFS(Q3_SQL_Error_Concentration!$I:$I,Q3_SQL_Error_Concentration!$A:$A,A4826,Q3_SQL_Error_Concentration!$E:$E,B4826,Q3_SQL_Error_Concentration!$F:$F,C4826))</f>
        <v/>
      </c>
      <c r="H4826" s="5" t="str">
        <f t="shared" si="451"/>
        <v/>
      </c>
      <c r="I4826" s="5">
        <f>IF(D4826&gt;=Q3_Validation!$C$2,1,0)</f>
        <v>0</v>
      </c>
      <c r="J4826" s="8" t="str">
        <f t="shared" si="452"/>
        <v/>
      </c>
      <c r="K4826" s="5" t="str">
        <f t="shared" si="453"/>
        <v>excluded</v>
      </c>
      <c r="L4826" s="5">
        <f t="shared" si="454"/>
        <v>0</v>
      </c>
      <c r="M4826" s="5">
        <f t="shared" si="455"/>
        <v>0</v>
      </c>
    </row>
    <row r="4827" spans="1:13">
      <c r="A4827" s="5">
        <v>7011</v>
      </c>
      <c r="B4827" s="5">
        <v>8</v>
      </c>
      <c r="C4827" s="5" t="s">
        <v>63</v>
      </c>
      <c r="D4827" s="5">
        <v>157</v>
      </c>
      <c r="E4827" s="5">
        <v>2</v>
      </c>
      <c r="F4827" s="8">
        <f t="shared" si="450"/>
        <v>1.2738853503184713</v>
      </c>
      <c r="G4827" s="5" t="str">
        <f>IF(COUNTIFS(Q3_SQL_Error_Concentration!$A:$A,A4827,Q3_SQL_Error_Concentration!$E:$E,B4827,Q3_SQL_Error_Concentration!$F:$F,C4827)=0,"",SUMIFS(Q3_SQL_Error_Concentration!$I:$I,Q3_SQL_Error_Concentration!$A:$A,A4827,Q3_SQL_Error_Concentration!$E:$E,B4827,Q3_SQL_Error_Concentration!$F:$F,C4827))</f>
        <v/>
      </c>
      <c r="H4827" s="5" t="str">
        <f t="shared" si="451"/>
        <v/>
      </c>
      <c r="I4827" s="5">
        <f>IF(D4827&gt;=Q3_Validation!$C$2,1,0)</f>
        <v>0</v>
      </c>
      <c r="J4827" s="8" t="str">
        <f t="shared" si="452"/>
        <v/>
      </c>
      <c r="K4827" s="5" t="str">
        <f t="shared" si="453"/>
        <v>excluded</v>
      </c>
      <c r="L4827" s="5">
        <f t="shared" si="454"/>
        <v>0</v>
      </c>
      <c r="M4827" s="5">
        <f t="shared" si="455"/>
        <v>0</v>
      </c>
    </row>
    <row r="4828" spans="1:13">
      <c r="A4828" s="5">
        <v>7011</v>
      </c>
      <c r="B4828" s="5">
        <v>8</v>
      </c>
      <c r="C4828" s="5" t="s">
        <v>62</v>
      </c>
      <c r="D4828" s="5">
        <v>276</v>
      </c>
      <c r="E4828" s="5">
        <v>1</v>
      </c>
      <c r="F4828" s="8">
        <f t="shared" si="450"/>
        <v>0.36231884057971014</v>
      </c>
      <c r="G4828" s="5" t="str">
        <f>IF(COUNTIFS(Q3_SQL_Error_Concentration!$A:$A,A4828,Q3_SQL_Error_Concentration!$E:$E,B4828,Q3_SQL_Error_Concentration!$F:$F,C4828)=0,"",SUMIFS(Q3_SQL_Error_Concentration!$I:$I,Q3_SQL_Error_Concentration!$A:$A,A4828,Q3_SQL_Error_Concentration!$E:$E,B4828,Q3_SQL_Error_Concentration!$F:$F,C4828))</f>
        <v/>
      </c>
      <c r="H4828" s="5" t="str">
        <f t="shared" si="451"/>
        <v/>
      </c>
      <c r="I4828" s="5">
        <f>IF(D4828&gt;=Q3_Validation!$C$2,1,0)</f>
        <v>0</v>
      </c>
      <c r="J4828" s="8" t="str">
        <f t="shared" si="452"/>
        <v/>
      </c>
      <c r="K4828" s="5" t="str">
        <f t="shared" si="453"/>
        <v>excluded</v>
      </c>
      <c r="L4828" s="5">
        <f t="shared" si="454"/>
        <v>0</v>
      </c>
      <c r="M4828" s="5">
        <f t="shared" si="455"/>
        <v>0</v>
      </c>
    </row>
    <row r="4829" spans="1:13">
      <c r="A4829" s="5">
        <v>7011</v>
      </c>
      <c r="B4829" s="5">
        <v>9</v>
      </c>
      <c r="C4829" s="5" t="s">
        <v>63</v>
      </c>
      <c r="D4829" s="5">
        <v>181</v>
      </c>
      <c r="E4829" s="5">
        <v>2</v>
      </c>
      <c r="F4829" s="8">
        <f t="shared" si="450"/>
        <v>1.1049723756906078</v>
      </c>
      <c r="G4829" s="5" t="str">
        <f>IF(COUNTIFS(Q3_SQL_Error_Concentration!$A:$A,A4829,Q3_SQL_Error_Concentration!$E:$E,B4829,Q3_SQL_Error_Concentration!$F:$F,C4829)=0,"",SUMIFS(Q3_SQL_Error_Concentration!$I:$I,Q3_SQL_Error_Concentration!$A:$A,A4829,Q3_SQL_Error_Concentration!$E:$E,B4829,Q3_SQL_Error_Concentration!$F:$F,C4829))</f>
        <v/>
      </c>
      <c r="H4829" s="5" t="str">
        <f t="shared" si="451"/>
        <v/>
      </c>
      <c r="I4829" s="5">
        <f>IF(D4829&gt;=Q3_Validation!$C$2,1,0)</f>
        <v>0</v>
      </c>
      <c r="J4829" s="8" t="str">
        <f t="shared" si="452"/>
        <v/>
      </c>
      <c r="K4829" s="5" t="str">
        <f t="shared" si="453"/>
        <v>excluded</v>
      </c>
      <c r="L4829" s="5">
        <f t="shared" si="454"/>
        <v>0</v>
      </c>
      <c r="M4829" s="5">
        <f t="shared" si="455"/>
        <v>0</v>
      </c>
    </row>
    <row r="4830" spans="1:13">
      <c r="A4830" s="5">
        <v>7011</v>
      </c>
      <c r="B4830" s="5">
        <v>9</v>
      </c>
      <c r="C4830" s="5" t="s">
        <v>62</v>
      </c>
      <c r="D4830" s="5">
        <v>225</v>
      </c>
      <c r="E4830" s="5">
        <v>3</v>
      </c>
      <c r="F4830" s="8">
        <f t="shared" si="450"/>
        <v>1.3333333333333333</v>
      </c>
      <c r="G4830" s="5" t="str">
        <f>IF(COUNTIFS(Q3_SQL_Error_Concentration!$A:$A,A4830,Q3_SQL_Error_Concentration!$E:$E,B4830,Q3_SQL_Error_Concentration!$F:$F,C4830)=0,"",SUMIFS(Q3_SQL_Error_Concentration!$I:$I,Q3_SQL_Error_Concentration!$A:$A,A4830,Q3_SQL_Error_Concentration!$E:$E,B4830,Q3_SQL_Error_Concentration!$F:$F,C4830))</f>
        <v/>
      </c>
      <c r="H4830" s="5" t="str">
        <f t="shared" si="451"/>
        <v/>
      </c>
      <c r="I4830" s="5">
        <f>IF(D4830&gt;=Q3_Validation!$C$2,1,0)</f>
        <v>0</v>
      </c>
      <c r="J4830" s="8" t="str">
        <f t="shared" si="452"/>
        <v/>
      </c>
      <c r="K4830" s="5" t="str">
        <f t="shared" si="453"/>
        <v>excluded</v>
      </c>
      <c r="L4830" s="5">
        <f t="shared" si="454"/>
        <v>0</v>
      </c>
      <c r="M4830" s="5">
        <f t="shared" si="455"/>
        <v>0</v>
      </c>
    </row>
    <row r="4831" spans="1:13">
      <c r="A4831" s="5">
        <v>7011</v>
      </c>
      <c r="B4831" s="5">
        <v>10</v>
      </c>
      <c r="C4831" s="5" t="s">
        <v>63</v>
      </c>
      <c r="D4831" s="5">
        <v>304</v>
      </c>
      <c r="E4831" s="5">
        <v>6</v>
      </c>
      <c r="F4831" s="8">
        <f t="shared" si="450"/>
        <v>1.9736842105263157</v>
      </c>
      <c r="G4831" s="5" t="str">
        <f>IF(COUNTIFS(Q3_SQL_Error_Concentration!$A:$A,A4831,Q3_SQL_Error_Concentration!$E:$E,B4831,Q3_SQL_Error_Concentration!$F:$F,C4831)=0,"",SUMIFS(Q3_SQL_Error_Concentration!$I:$I,Q3_SQL_Error_Concentration!$A:$A,A4831,Q3_SQL_Error_Concentration!$E:$E,B4831,Q3_SQL_Error_Concentration!$F:$F,C4831))</f>
        <v/>
      </c>
      <c r="H4831" s="5" t="str">
        <f t="shared" si="451"/>
        <v/>
      </c>
      <c r="I4831" s="5">
        <f>IF(D4831&gt;=Q3_Validation!$C$2,1,0)</f>
        <v>0</v>
      </c>
      <c r="J4831" s="8" t="str">
        <f t="shared" si="452"/>
        <v/>
      </c>
      <c r="K4831" s="5" t="str">
        <f t="shared" si="453"/>
        <v>excluded</v>
      </c>
      <c r="L4831" s="5">
        <f t="shared" si="454"/>
        <v>0</v>
      </c>
      <c r="M4831" s="5">
        <f t="shared" si="455"/>
        <v>0</v>
      </c>
    </row>
    <row r="4832" spans="1:13">
      <c r="A4832" s="5">
        <v>7011</v>
      </c>
      <c r="B4832" s="5">
        <v>10</v>
      </c>
      <c r="C4832" s="5" t="s">
        <v>62</v>
      </c>
      <c r="D4832" s="5">
        <v>514</v>
      </c>
      <c r="E4832" s="5">
        <v>8</v>
      </c>
      <c r="F4832" s="8">
        <f t="shared" si="450"/>
        <v>1.556420233463035</v>
      </c>
      <c r="G4832" s="5" t="str">
        <f>IF(COUNTIFS(Q3_SQL_Error_Concentration!$A:$A,A4832,Q3_SQL_Error_Concentration!$E:$E,B4832,Q3_SQL_Error_Concentration!$F:$F,C4832)=0,"",SUMIFS(Q3_SQL_Error_Concentration!$I:$I,Q3_SQL_Error_Concentration!$A:$A,A4832,Q3_SQL_Error_Concentration!$E:$E,B4832,Q3_SQL_Error_Concentration!$F:$F,C4832))</f>
        <v/>
      </c>
      <c r="H4832" s="5" t="str">
        <f t="shared" si="451"/>
        <v/>
      </c>
      <c r="I4832" s="5">
        <f>IF(D4832&gt;=Q3_Validation!$C$2,1,0)</f>
        <v>0</v>
      </c>
      <c r="J4832" s="8" t="str">
        <f t="shared" si="452"/>
        <v/>
      </c>
      <c r="K4832" s="5" t="str">
        <f t="shared" si="453"/>
        <v>excluded</v>
      </c>
      <c r="L4832" s="5">
        <f t="shared" si="454"/>
        <v>0</v>
      </c>
      <c r="M4832" s="5">
        <f t="shared" si="455"/>
        <v>0</v>
      </c>
    </row>
    <row r="4833" spans="1:13">
      <c r="A4833" s="5">
        <v>7011</v>
      </c>
      <c r="B4833" s="5">
        <v>11</v>
      </c>
      <c r="C4833" s="5" t="s">
        <v>63</v>
      </c>
      <c r="D4833" s="5">
        <v>289</v>
      </c>
      <c r="E4833" s="5">
        <v>4</v>
      </c>
      <c r="F4833" s="8">
        <f t="shared" si="450"/>
        <v>1.3840830449826989</v>
      </c>
      <c r="G4833" s="5" t="str">
        <f>IF(COUNTIFS(Q3_SQL_Error_Concentration!$A:$A,A4833,Q3_SQL_Error_Concentration!$E:$E,B4833,Q3_SQL_Error_Concentration!$F:$F,C4833)=0,"",SUMIFS(Q3_SQL_Error_Concentration!$I:$I,Q3_SQL_Error_Concentration!$A:$A,A4833,Q3_SQL_Error_Concentration!$E:$E,B4833,Q3_SQL_Error_Concentration!$F:$F,C4833))</f>
        <v/>
      </c>
      <c r="H4833" s="5" t="str">
        <f t="shared" si="451"/>
        <v/>
      </c>
      <c r="I4833" s="5">
        <f>IF(D4833&gt;=Q3_Validation!$C$2,1,0)</f>
        <v>0</v>
      </c>
      <c r="J4833" s="8" t="str">
        <f t="shared" si="452"/>
        <v/>
      </c>
      <c r="K4833" s="5" t="str">
        <f t="shared" si="453"/>
        <v>excluded</v>
      </c>
      <c r="L4833" s="5">
        <f t="shared" si="454"/>
        <v>0</v>
      </c>
      <c r="M4833" s="5">
        <f t="shared" si="455"/>
        <v>0</v>
      </c>
    </row>
    <row r="4834" spans="1:13">
      <c r="A4834" s="5">
        <v>7011</v>
      </c>
      <c r="B4834" s="5">
        <v>11</v>
      </c>
      <c r="C4834" s="5" t="s">
        <v>62</v>
      </c>
      <c r="D4834" s="5">
        <v>539</v>
      </c>
      <c r="E4834" s="5">
        <v>4</v>
      </c>
      <c r="F4834" s="8">
        <f t="shared" si="450"/>
        <v>0.74211502782931349</v>
      </c>
      <c r="G4834" s="5" t="str">
        <f>IF(COUNTIFS(Q3_SQL_Error_Concentration!$A:$A,A4834,Q3_SQL_Error_Concentration!$E:$E,B4834,Q3_SQL_Error_Concentration!$F:$F,C4834)=0,"",SUMIFS(Q3_SQL_Error_Concentration!$I:$I,Q3_SQL_Error_Concentration!$A:$A,A4834,Q3_SQL_Error_Concentration!$E:$E,B4834,Q3_SQL_Error_Concentration!$F:$F,C4834))</f>
        <v/>
      </c>
      <c r="H4834" s="5" t="str">
        <f t="shared" si="451"/>
        <v/>
      </c>
      <c r="I4834" s="5">
        <f>IF(D4834&gt;=Q3_Validation!$C$2,1,0)</f>
        <v>0</v>
      </c>
      <c r="J4834" s="8" t="str">
        <f t="shared" si="452"/>
        <v/>
      </c>
      <c r="K4834" s="5" t="str">
        <f t="shared" si="453"/>
        <v>excluded</v>
      </c>
      <c r="L4834" s="5">
        <f t="shared" si="454"/>
        <v>0</v>
      </c>
      <c r="M4834" s="5">
        <f t="shared" si="455"/>
        <v>0</v>
      </c>
    </row>
    <row r="4835" spans="1:13">
      <c r="A4835" s="5">
        <v>7011</v>
      </c>
      <c r="B4835" s="5">
        <v>12</v>
      </c>
      <c r="C4835" s="5" t="s">
        <v>63</v>
      </c>
      <c r="D4835" s="5">
        <v>331</v>
      </c>
      <c r="E4835" s="5">
        <v>9</v>
      </c>
      <c r="F4835" s="8">
        <f t="shared" si="450"/>
        <v>2.7190332326283988</v>
      </c>
      <c r="G4835" s="5" t="str">
        <f>IF(COUNTIFS(Q3_SQL_Error_Concentration!$A:$A,A4835,Q3_SQL_Error_Concentration!$E:$E,B4835,Q3_SQL_Error_Concentration!$F:$F,C4835)=0,"",SUMIFS(Q3_SQL_Error_Concentration!$I:$I,Q3_SQL_Error_Concentration!$A:$A,A4835,Q3_SQL_Error_Concentration!$E:$E,B4835,Q3_SQL_Error_Concentration!$F:$F,C4835))</f>
        <v/>
      </c>
      <c r="H4835" s="5" t="str">
        <f t="shared" si="451"/>
        <v/>
      </c>
      <c r="I4835" s="5">
        <f>IF(D4835&gt;=Q3_Validation!$C$2,1,0)</f>
        <v>0</v>
      </c>
      <c r="J4835" s="8" t="str">
        <f t="shared" si="452"/>
        <v/>
      </c>
      <c r="K4835" s="5" t="str">
        <f t="shared" si="453"/>
        <v>excluded</v>
      </c>
      <c r="L4835" s="5">
        <f t="shared" si="454"/>
        <v>0</v>
      </c>
      <c r="M4835" s="5">
        <f t="shared" si="455"/>
        <v>0</v>
      </c>
    </row>
    <row r="4836" spans="1:13">
      <c r="A4836" s="5">
        <v>7011</v>
      </c>
      <c r="B4836" s="5">
        <v>12</v>
      </c>
      <c r="C4836" s="5" t="s">
        <v>62</v>
      </c>
      <c r="D4836" s="5">
        <v>503</v>
      </c>
      <c r="E4836" s="5">
        <v>8</v>
      </c>
      <c r="F4836" s="8">
        <f t="shared" si="450"/>
        <v>1.5904572564612327</v>
      </c>
      <c r="G4836" s="5" t="str">
        <f>IF(COUNTIFS(Q3_SQL_Error_Concentration!$A:$A,A4836,Q3_SQL_Error_Concentration!$E:$E,B4836,Q3_SQL_Error_Concentration!$F:$F,C4836)=0,"",SUMIFS(Q3_SQL_Error_Concentration!$I:$I,Q3_SQL_Error_Concentration!$A:$A,A4836,Q3_SQL_Error_Concentration!$E:$E,B4836,Q3_SQL_Error_Concentration!$F:$F,C4836))</f>
        <v/>
      </c>
      <c r="H4836" s="5" t="str">
        <f t="shared" si="451"/>
        <v/>
      </c>
      <c r="I4836" s="5">
        <f>IF(D4836&gt;=Q3_Validation!$C$2,1,0)</f>
        <v>0</v>
      </c>
      <c r="J4836" s="8" t="str">
        <f t="shared" si="452"/>
        <v/>
      </c>
      <c r="K4836" s="5" t="str">
        <f t="shared" si="453"/>
        <v>excluded</v>
      </c>
      <c r="L4836" s="5">
        <f t="shared" si="454"/>
        <v>0</v>
      </c>
      <c r="M4836" s="5">
        <f t="shared" si="455"/>
        <v>0</v>
      </c>
    </row>
    <row r="4837" spans="1:13">
      <c r="A4837" s="5">
        <v>7011</v>
      </c>
      <c r="B4837" s="5">
        <v>13</v>
      </c>
      <c r="C4837" s="5" t="s">
        <v>63</v>
      </c>
      <c r="D4837" s="5">
        <v>297</v>
      </c>
      <c r="E4837" s="5">
        <v>5</v>
      </c>
      <c r="F4837" s="8">
        <f t="shared" si="450"/>
        <v>1.6835016835016836</v>
      </c>
      <c r="G4837" s="5" t="str">
        <f>IF(COUNTIFS(Q3_SQL_Error_Concentration!$A:$A,A4837,Q3_SQL_Error_Concentration!$E:$E,B4837,Q3_SQL_Error_Concentration!$F:$F,C4837)=0,"",SUMIFS(Q3_SQL_Error_Concentration!$I:$I,Q3_SQL_Error_Concentration!$A:$A,A4837,Q3_SQL_Error_Concentration!$E:$E,B4837,Q3_SQL_Error_Concentration!$F:$F,C4837))</f>
        <v/>
      </c>
      <c r="H4837" s="5" t="str">
        <f t="shared" si="451"/>
        <v/>
      </c>
      <c r="I4837" s="5">
        <f>IF(D4837&gt;=Q3_Validation!$C$2,1,0)</f>
        <v>0</v>
      </c>
      <c r="J4837" s="8" t="str">
        <f t="shared" si="452"/>
        <v/>
      </c>
      <c r="K4837" s="5" t="str">
        <f t="shared" si="453"/>
        <v>excluded</v>
      </c>
      <c r="L4837" s="5">
        <f t="shared" si="454"/>
        <v>0</v>
      </c>
      <c r="M4837" s="5">
        <f t="shared" si="455"/>
        <v>0</v>
      </c>
    </row>
    <row r="4838" spans="1:13">
      <c r="A4838" s="5">
        <v>7011</v>
      </c>
      <c r="B4838" s="5">
        <v>13</v>
      </c>
      <c r="C4838" s="5" t="s">
        <v>62</v>
      </c>
      <c r="D4838" s="5">
        <v>517</v>
      </c>
      <c r="E4838" s="5">
        <v>6</v>
      </c>
      <c r="F4838" s="8">
        <f t="shared" si="450"/>
        <v>1.1605415860735009</v>
      </c>
      <c r="G4838" s="5" t="str">
        <f>IF(COUNTIFS(Q3_SQL_Error_Concentration!$A:$A,A4838,Q3_SQL_Error_Concentration!$E:$E,B4838,Q3_SQL_Error_Concentration!$F:$F,C4838)=0,"",SUMIFS(Q3_SQL_Error_Concentration!$I:$I,Q3_SQL_Error_Concentration!$A:$A,A4838,Q3_SQL_Error_Concentration!$E:$E,B4838,Q3_SQL_Error_Concentration!$F:$F,C4838))</f>
        <v/>
      </c>
      <c r="H4838" s="5" t="str">
        <f t="shared" si="451"/>
        <v/>
      </c>
      <c r="I4838" s="5">
        <f>IF(D4838&gt;=Q3_Validation!$C$2,1,0)</f>
        <v>0</v>
      </c>
      <c r="J4838" s="8" t="str">
        <f t="shared" si="452"/>
        <v/>
      </c>
      <c r="K4838" s="5" t="str">
        <f t="shared" si="453"/>
        <v>excluded</v>
      </c>
      <c r="L4838" s="5">
        <f t="shared" si="454"/>
        <v>0</v>
      </c>
      <c r="M4838" s="5">
        <f t="shared" si="455"/>
        <v>0</v>
      </c>
    </row>
    <row r="4839" spans="1:13">
      <c r="A4839" s="5">
        <v>7011</v>
      </c>
      <c r="B4839" s="5">
        <v>14</v>
      </c>
      <c r="C4839" s="5" t="s">
        <v>63</v>
      </c>
      <c r="D4839" s="5">
        <v>337</v>
      </c>
      <c r="E4839" s="5">
        <v>4</v>
      </c>
      <c r="F4839" s="8">
        <f t="shared" si="450"/>
        <v>1.1869436201780414</v>
      </c>
      <c r="G4839" s="5" t="str">
        <f>IF(COUNTIFS(Q3_SQL_Error_Concentration!$A:$A,A4839,Q3_SQL_Error_Concentration!$E:$E,B4839,Q3_SQL_Error_Concentration!$F:$F,C4839)=0,"",SUMIFS(Q3_SQL_Error_Concentration!$I:$I,Q3_SQL_Error_Concentration!$A:$A,A4839,Q3_SQL_Error_Concentration!$E:$E,B4839,Q3_SQL_Error_Concentration!$F:$F,C4839))</f>
        <v/>
      </c>
      <c r="H4839" s="5" t="str">
        <f t="shared" si="451"/>
        <v/>
      </c>
      <c r="I4839" s="5">
        <f>IF(D4839&gt;=Q3_Validation!$C$2,1,0)</f>
        <v>0</v>
      </c>
      <c r="J4839" s="8" t="str">
        <f t="shared" si="452"/>
        <v/>
      </c>
      <c r="K4839" s="5" t="str">
        <f t="shared" si="453"/>
        <v>excluded</v>
      </c>
      <c r="L4839" s="5">
        <f t="shared" si="454"/>
        <v>0</v>
      </c>
      <c r="M4839" s="5">
        <f t="shared" si="455"/>
        <v>0</v>
      </c>
    </row>
    <row r="4840" spans="1:13">
      <c r="A4840" s="5">
        <v>7011</v>
      </c>
      <c r="B4840" s="5">
        <v>14</v>
      </c>
      <c r="C4840" s="5" t="s">
        <v>62</v>
      </c>
      <c r="D4840" s="5">
        <v>600</v>
      </c>
      <c r="E4840" s="5">
        <v>2</v>
      </c>
      <c r="F4840" s="8">
        <f t="shared" si="450"/>
        <v>0.33333333333333331</v>
      </c>
      <c r="G4840" s="5" t="str">
        <f>IF(COUNTIFS(Q3_SQL_Error_Concentration!$A:$A,A4840,Q3_SQL_Error_Concentration!$E:$E,B4840,Q3_SQL_Error_Concentration!$F:$F,C4840)=0,"",SUMIFS(Q3_SQL_Error_Concentration!$I:$I,Q3_SQL_Error_Concentration!$A:$A,A4840,Q3_SQL_Error_Concentration!$E:$E,B4840,Q3_SQL_Error_Concentration!$F:$F,C4840))</f>
        <v/>
      </c>
      <c r="H4840" s="5" t="str">
        <f t="shared" si="451"/>
        <v/>
      </c>
      <c r="I4840" s="5">
        <f>IF(D4840&gt;=Q3_Validation!$C$2,1,0)</f>
        <v>0</v>
      </c>
      <c r="J4840" s="8" t="str">
        <f t="shared" si="452"/>
        <v/>
      </c>
      <c r="K4840" s="5" t="str">
        <f t="shared" si="453"/>
        <v>excluded</v>
      </c>
      <c r="L4840" s="5">
        <f t="shared" si="454"/>
        <v>0</v>
      </c>
      <c r="M4840" s="5">
        <f t="shared" si="455"/>
        <v>0</v>
      </c>
    </row>
    <row r="4841" spans="1:13">
      <c r="A4841" s="5">
        <v>7011</v>
      </c>
      <c r="B4841" s="5">
        <v>15</v>
      </c>
      <c r="C4841" s="5" t="s">
        <v>63</v>
      </c>
      <c r="D4841" s="5">
        <v>394</v>
      </c>
      <c r="E4841" s="5">
        <v>2</v>
      </c>
      <c r="F4841" s="8">
        <f t="shared" si="450"/>
        <v>0.50761421319796951</v>
      </c>
      <c r="G4841" s="5" t="str">
        <f>IF(COUNTIFS(Q3_SQL_Error_Concentration!$A:$A,A4841,Q3_SQL_Error_Concentration!$E:$E,B4841,Q3_SQL_Error_Concentration!$F:$F,C4841)=0,"",SUMIFS(Q3_SQL_Error_Concentration!$I:$I,Q3_SQL_Error_Concentration!$A:$A,A4841,Q3_SQL_Error_Concentration!$E:$E,B4841,Q3_SQL_Error_Concentration!$F:$F,C4841))</f>
        <v/>
      </c>
      <c r="H4841" s="5" t="str">
        <f t="shared" si="451"/>
        <v/>
      </c>
      <c r="I4841" s="5">
        <f>IF(D4841&gt;=Q3_Validation!$C$2,1,0)</f>
        <v>0</v>
      </c>
      <c r="J4841" s="8" t="str">
        <f t="shared" si="452"/>
        <v/>
      </c>
      <c r="K4841" s="5" t="str">
        <f t="shared" si="453"/>
        <v>excluded</v>
      </c>
      <c r="L4841" s="5">
        <f t="shared" si="454"/>
        <v>0</v>
      </c>
      <c r="M4841" s="5">
        <f t="shared" si="455"/>
        <v>0</v>
      </c>
    </row>
    <row r="4842" spans="1:13">
      <c r="A4842" s="5">
        <v>7011</v>
      </c>
      <c r="B4842" s="5">
        <v>15</v>
      </c>
      <c r="C4842" s="5" t="s">
        <v>62</v>
      </c>
      <c r="D4842" s="5">
        <v>572</v>
      </c>
      <c r="E4842" s="5">
        <v>9</v>
      </c>
      <c r="F4842" s="8">
        <f t="shared" si="450"/>
        <v>1.5734265734265733</v>
      </c>
      <c r="G4842" s="5" t="str">
        <f>IF(COUNTIFS(Q3_SQL_Error_Concentration!$A:$A,A4842,Q3_SQL_Error_Concentration!$E:$E,B4842,Q3_SQL_Error_Concentration!$F:$F,C4842)=0,"",SUMIFS(Q3_SQL_Error_Concentration!$I:$I,Q3_SQL_Error_Concentration!$A:$A,A4842,Q3_SQL_Error_Concentration!$E:$E,B4842,Q3_SQL_Error_Concentration!$F:$F,C4842))</f>
        <v/>
      </c>
      <c r="H4842" s="5" t="str">
        <f t="shared" si="451"/>
        <v/>
      </c>
      <c r="I4842" s="5">
        <f>IF(D4842&gt;=Q3_Validation!$C$2,1,0)</f>
        <v>0</v>
      </c>
      <c r="J4842" s="8" t="str">
        <f t="shared" si="452"/>
        <v/>
      </c>
      <c r="K4842" s="5" t="str">
        <f t="shared" si="453"/>
        <v>excluded</v>
      </c>
      <c r="L4842" s="5">
        <f t="shared" si="454"/>
        <v>0</v>
      </c>
      <c r="M4842" s="5">
        <f t="shared" si="455"/>
        <v>0</v>
      </c>
    </row>
    <row r="4843" spans="1:13">
      <c r="A4843" s="5">
        <v>7011</v>
      </c>
      <c r="B4843" s="5">
        <v>16</v>
      </c>
      <c r="C4843" s="5" t="s">
        <v>63</v>
      </c>
      <c r="D4843" s="5">
        <v>305</v>
      </c>
      <c r="E4843" s="5">
        <v>3</v>
      </c>
      <c r="F4843" s="8">
        <f t="shared" si="450"/>
        <v>0.98360655737704916</v>
      </c>
      <c r="G4843" s="5" t="str">
        <f>IF(COUNTIFS(Q3_SQL_Error_Concentration!$A:$A,A4843,Q3_SQL_Error_Concentration!$E:$E,B4843,Q3_SQL_Error_Concentration!$F:$F,C4843)=0,"",SUMIFS(Q3_SQL_Error_Concentration!$I:$I,Q3_SQL_Error_Concentration!$A:$A,A4843,Q3_SQL_Error_Concentration!$E:$E,B4843,Q3_SQL_Error_Concentration!$F:$F,C4843))</f>
        <v/>
      </c>
      <c r="H4843" s="5" t="str">
        <f t="shared" si="451"/>
        <v/>
      </c>
      <c r="I4843" s="5">
        <f>IF(D4843&gt;=Q3_Validation!$C$2,1,0)</f>
        <v>0</v>
      </c>
      <c r="J4843" s="8" t="str">
        <f t="shared" si="452"/>
        <v/>
      </c>
      <c r="K4843" s="5" t="str">
        <f t="shared" si="453"/>
        <v>excluded</v>
      </c>
      <c r="L4843" s="5">
        <f t="shared" si="454"/>
        <v>0</v>
      </c>
      <c r="M4843" s="5">
        <f t="shared" si="455"/>
        <v>0</v>
      </c>
    </row>
    <row r="4844" spans="1:13">
      <c r="A4844" s="5">
        <v>7011</v>
      </c>
      <c r="B4844" s="5">
        <v>16</v>
      </c>
      <c r="C4844" s="5" t="s">
        <v>62</v>
      </c>
      <c r="D4844" s="5">
        <v>534</v>
      </c>
      <c r="E4844" s="5">
        <v>6</v>
      </c>
      <c r="F4844" s="8">
        <f t="shared" si="450"/>
        <v>1.1235955056179776</v>
      </c>
      <c r="G4844" s="5" t="str">
        <f>IF(COUNTIFS(Q3_SQL_Error_Concentration!$A:$A,A4844,Q3_SQL_Error_Concentration!$E:$E,B4844,Q3_SQL_Error_Concentration!$F:$F,C4844)=0,"",SUMIFS(Q3_SQL_Error_Concentration!$I:$I,Q3_SQL_Error_Concentration!$A:$A,A4844,Q3_SQL_Error_Concentration!$E:$E,B4844,Q3_SQL_Error_Concentration!$F:$F,C4844))</f>
        <v/>
      </c>
      <c r="H4844" s="5" t="str">
        <f t="shared" si="451"/>
        <v/>
      </c>
      <c r="I4844" s="5">
        <f>IF(D4844&gt;=Q3_Validation!$C$2,1,0)</f>
        <v>0</v>
      </c>
      <c r="J4844" s="8" t="str">
        <f t="shared" si="452"/>
        <v/>
      </c>
      <c r="K4844" s="5" t="str">
        <f t="shared" si="453"/>
        <v>excluded</v>
      </c>
      <c r="L4844" s="5">
        <f t="shared" si="454"/>
        <v>0</v>
      </c>
      <c r="M4844" s="5">
        <f t="shared" si="455"/>
        <v>0</v>
      </c>
    </row>
    <row r="4845" spans="1:13">
      <c r="A4845" s="5">
        <v>7011</v>
      </c>
      <c r="B4845" s="5">
        <v>17</v>
      </c>
      <c r="C4845" s="5" t="s">
        <v>63</v>
      </c>
      <c r="D4845" s="5">
        <v>287</v>
      </c>
      <c r="E4845" s="5">
        <v>3</v>
      </c>
      <c r="F4845" s="8">
        <f t="shared" si="450"/>
        <v>1.0452961672473868</v>
      </c>
      <c r="G4845" s="5" t="str">
        <f>IF(COUNTIFS(Q3_SQL_Error_Concentration!$A:$A,A4845,Q3_SQL_Error_Concentration!$E:$E,B4845,Q3_SQL_Error_Concentration!$F:$F,C4845)=0,"",SUMIFS(Q3_SQL_Error_Concentration!$I:$I,Q3_SQL_Error_Concentration!$A:$A,A4845,Q3_SQL_Error_Concentration!$E:$E,B4845,Q3_SQL_Error_Concentration!$F:$F,C4845))</f>
        <v/>
      </c>
      <c r="H4845" s="5" t="str">
        <f t="shared" si="451"/>
        <v/>
      </c>
      <c r="I4845" s="5">
        <f>IF(D4845&gt;=Q3_Validation!$C$2,1,0)</f>
        <v>0</v>
      </c>
      <c r="J4845" s="8" t="str">
        <f t="shared" si="452"/>
        <v/>
      </c>
      <c r="K4845" s="5" t="str">
        <f t="shared" si="453"/>
        <v>excluded</v>
      </c>
      <c r="L4845" s="5">
        <f t="shared" si="454"/>
        <v>0</v>
      </c>
      <c r="M4845" s="5">
        <f t="shared" si="455"/>
        <v>0</v>
      </c>
    </row>
    <row r="4846" spans="1:13">
      <c r="A4846" s="5">
        <v>7011</v>
      </c>
      <c r="B4846" s="5">
        <v>17</v>
      </c>
      <c r="C4846" s="5" t="s">
        <v>62</v>
      </c>
      <c r="D4846" s="5">
        <v>511</v>
      </c>
      <c r="E4846" s="5">
        <v>5</v>
      </c>
      <c r="F4846" s="8">
        <f t="shared" si="450"/>
        <v>0.97847358121330719</v>
      </c>
      <c r="G4846" s="5" t="str">
        <f>IF(COUNTIFS(Q3_SQL_Error_Concentration!$A:$A,A4846,Q3_SQL_Error_Concentration!$E:$E,B4846,Q3_SQL_Error_Concentration!$F:$F,C4846)=0,"",SUMIFS(Q3_SQL_Error_Concentration!$I:$I,Q3_SQL_Error_Concentration!$A:$A,A4846,Q3_SQL_Error_Concentration!$E:$E,B4846,Q3_SQL_Error_Concentration!$F:$F,C4846))</f>
        <v/>
      </c>
      <c r="H4846" s="5" t="str">
        <f t="shared" si="451"/>
        <v/>
      </c>
      <c r="I4846" s="5">
        <f>IF(D4846&gt;=Q3_Validation!$C$2,1,0)</f>
        <v>0</v>
      </c>
      <c r="J4846" s="8" t="str">
        <f t="shared" si="452"/>
        <v/>
      </c>
      <c r="K4846" s="5" t="str">
        <f t="shared" si="453"/>
        <v>excluded</v>
      </c>
      <c r="L4846" s="5">
        <f t="shared" si="454"/>
        <v>0</v>
      </c>
      <c r="M4846" s="5">
        <f t="shared" si="455"/>
        <v>0</v>
      </c>
    </row>
    <row r="4847" spans="1:13">
      <c r="A4847" s="5">
        <v>7011</v>
      </c>
      <c r="B4847" s="5">
        <v>18</v>
      </c>
      <c r="C4847" s="5" t="s">
        <v>63</v>
      </c>
      <c r="D4847" s="5">
        <v>330</v>
      </c>
      <c r="E4847" s="5">
        <v>3</v>
      </c>
      <c r="F4847" s="8">
        <f t="shared" si="450"/>
        <v>0.90909090909090906</v>
      </c>
      <c r="G4847" s="5" t="str">
        <f>IF(COUNTIFS(Q3_SQL_Error_Concentration!$A:$A,A4847,Q3_SQL_Error_Concentration!$E:$E,B4847,Q3_SQL_Error_Concentration!$F:$F,C4847)=0,"",SUMIFS(Q3_SQL_Error_Concentration!$I:$I,Q3_SQL_Error_Concentration!$A:$A,A4847,Q3_SQL_Error_Concentration!$E:$E,B4847,Q3_SQL_Error_Concentration!$F:$F,C4847))</f>
        <v/>
      </c>
      <c r="H4847" s="5" t="str">
        <f t="shared" si="451"/>
        <v/>
      </c>
      <c r="I4847" s="5">
        <f>IF(D4847&gt;=Q3_Validation!$C$2,1,0)</f>
        <v>0</v>
      </c>
      <c r="J4847" s="8" t="str">
        <f t="shared" si="452"/>
        <v/>
      </c>
      <c r="K4847" s="5" t="str">
        <f t="shared" si="453"/>
        <v>excluded</v>
      </c>
      <c r="L4847" s="5">
        <f t="shared" si="454"/>
        <v>0</v>
      </c>
      <c r="M4847" s="5">
        <f t="shared" si="455"/>
        <v>0</v>
      </c>
    </row>
    <row r="4848" spans="1:13">
      <c r="A4848" s="5">
        <v>7011</v>
      </c>
      <c r="B4848" s="5">
        <v>18</v>
      </c>
      <c r="C4848" s="5" t="s">
        <v>62</v>
      </c>
      <c r="D4848" s="5">
        <v>536</v>
      </c>
      <c r="E4848" s="5">
        <v>5</v>
      </c>
      <c r="F4848" s="8">
        <f t="shared" si="450"/>
        <v>0.93283582089552242</v>
      </c>
      <c r="G4848" s="5" t="str">
        <f>IF(COUNTIFS(Q3_SQL_Error_Concentration!$A:$A,A4848,Q3_SQL_Error_Concentration!$E:$E,B4848,Q3_SQL_Error_Concentration!$F:$F,C4848)=0,"",SUMIFS(Q3_SQL_Error_Concentration!$I:$I,Q3_SQL_Error_Concentration!$A:$A,A4848,Q3_SQL_Error_Concentration!$E:$E,B4848,Q3_SQL_Error_Concentration!$F:$F,C4848))</f>
        <v/>
      </c>
      <c r="H4848" s="5" t="str">
        <f t="shared" si="451"/>
        <v/>
      </c>
      <c r="I4848" s="5">
        <f>IF(D4848&gt;=Q3_Validation!$C$2,1,0)</f>
        <v>0</v>
      </c>
      <c r="J4848" s="8" t="str">
        <f t="shared" si="452"/>
        <v/>
      </c>
      <c r="K4848" s="5" t="str">
        <f t="shared" si="453"/>
        <v>excluded</v>
      </c>
      <c r="L4848" s="5">
        <f t="shared" si="454"/>
        <v>0</v>
      </c>
      <c r="M4848" s="5">
        <f t="shared" si="455"/>
        <v>0</v>
      </c>
    </row>
    <row r="4849" spans="1:13">
      <c r="A4849" s="5">
        <v>7011</v>
      </c>
      <c r="B4849" s="5">
        <v>19</v>
      </c>
      <c r="C4849" s="5" t="s">
        <v>63</v>
      </c>
      <c r="D4849" s="5">
        <v>329</v>
      </c>
      <c r="E4849" s="5">
        <v>3</v>
      </c>
      <c r="F4849" s="8">
        <f t="shared" si="450"/>
        <v>0.91185410334346506</v>
      </c>
      <c r="G4849" s="5" t="str">
        <f>IF(COUNTIFS(Q3_SQL_Error_Concentration!$A:$A,A4849,Q3_SQL_Error_Concentration!$E:$E,B4849,Q3_SQL_Error_Concentration!$F:$F,C4849)=0,"",SUMIFS(Q3_SQL_Error_Concentration!$I:$I,Q3_SQL_Error_Concentration!$A:$A,A4849,Q3_SQL_Error_Concentration!$E:$E,B4849,Q3_SQL_Error_Concentration!$F:$F,C4849))</f>
        <v/>
      </c>
      <c r="H4849" s="5" t="str">
        <f t="shared" si="451"/>
        <v/>
      </c>
      <c r="I4849" s="5">
        <f>IF(D4849&gt;=Q3_Validation!$C$2,1,0)</f>
        <v>0</v>
      </c>
      <c r="J4849" s="8" t="str">
        <f t="shared" si="452"/>
        <v/>
      </c>
      <c r="K4849" s="5" t="str">
        <f t="shared" si="453"/>
        <v>excluded</v>
      </c>
      <c r="L4849" s="5">
        <f t="shared" si="454"/>
        <v>0</v>
      </c>
      <c r="M4849" s="5">
        <f t="shared" si="455"/>
        <v>0</v>
      </c>
    </row>
    <row r="4850" spans="1:13">
      <c r="A4850" s="5">
        <v>7011</v>
      </c>
      <c r="B4850" s="5">
        <v>19</v>
      </c>
      <c r="C4850" s="5" t="s">
        <v>62</v>
      </c>
      <c r="D4850" s="5">
        <v>517</v>
      </c>
      <c r="E4850" s="5">
        <v>5</v>
      </c>
      <c r="F4850" s="8">
        <f t="shared" si="450"/>
        <v>0.96711798839458418</v>
      </c>
      <c r="G4850" s="5" t="str">
        <f>IF(COUNTIFS(Q3_SQL_Error_Concentration!$A:$A,A4850,Q3_SQL_Error_Concentration!$E:$E,B4850,Q3_SQL_Error_Concentration!$F:$F,C4850)=0,"",SUMIFS(Q3_SQL_Error_Concentration!$I:$I,Q3_SQL_Error_Concentration!$A:$A,A4850,Q3_SQL_Error_Concentration!$E:$E,B4850,Q3_SQL_Error_Concentration!$F:$F,C4850))</f>
        <v/>
      </c>
      <c r="H4850" s="5" t="str">
        <f t="shared" si="451"/>
        <v/>
      </c>
      <c r="I4850" s="5">
        <f>IF(D4850&gt;=Q3_Validation!$C$2,1,0)</f>
        <v>0</v>
      </c>
      <c r="J4850" s="8" t="str">
        <f t="shared" si="452"/>
        <v/>
      </c>
      <c r="K4850" s="5" t="str">
        <f t="shared" si="453"/>
        <v>excluded</v>
      </c>
      <c r="L4850" s="5">
        <f t="shared" si="454"/>
        <v>0</v>
      </c>
      <c r="M4850" s="5">
        <f t="shared" si="455"/>
        <v>0</v>
      </c>
    </row>
    <row r="4851" spans="1:13">
      <c r="A4851" s="5">
        <v>7011</v>
      </c>
      <c r="B4851" s="5">
        <v>20</v>
      </c>
      <c r="C4851" s="5" t="s">
        <v>63</v>
      </c>
      <c r="D4851" s="5">
        <v>298</v>
      </c>
      <c r="E4851" s="5">
        <v>6</v>
      </c>
      <c r="F4851" s="8">
        <f t="shared" si="450"/>
        <v>2.0134228187919465</v>
      </c>
      <c r="G4851" s="5" t="str">
        <f>IF(COUNTIFS(Q3_SQL_Error_Concentration!$A:$A,A4851,Q3_SQL_Error_Concentration!$E:$E,B4851,Q3_SQL_Error_Concentration!$F:$F,C4851)=0,"",SUMIFS(Q3_SQL_Error_Concentration!$I:$I,Q3_SQL_Error_Concentration!$A:$A,A4851,Q3_SQL_Error_Concentration!$E:$E,B4851,Q3_SQL_Error_Concentration!$F:$F,C4851))</f>
        <v/>
      </c>
      <c r="H4851" s="5" t="str">
        <f t="shared" si="451"/>
        <v/>
      </c>
      <c r="I4851" s="5">
        <f>IF(D4851&gt;=Q3_Validation!$C$2,1,0)</f>
        <v>0</v>
      </c>
      <c r="J4851" s="8" t="str">
        <f t="shared" si="452"/>
        <v/>
      </c>
      <c r="K4851" s="5" t="str">
        <f t="shared" si="453"/>
        <v>excluded</v>
      </c>
      <c r="L4851" s="5">
        <f t="shared" si="454"/>
        <v>0</v>
      </c>
      <c r="M4851" s="5">
        <f t="shared" si="455"/>
        <v>0</v>
      </c>
    </row>
    <row r="4852" spans="1:13">
      <c r="A4852" s="5">
        <v>7011</v>
      </c>
      <c r="B4852" s="5">
        <v>20</v>
      </c>
      <c r="C4852" s="5" t="s">
        <v>62</v>
      </c>
      <c r="D4852" s="5">
        <v>491</v>
      </c>
      <c r="E4852" s="5">
        <v>6</v>
      </c>
      <c r="F4852" s="8">
        <f t="shared" si="450"/>
        <v>1.2219959266802445</v>
      </c>
      <c r="G4852" s="5" t="str">
        <f>IF(COUNTIFS(Q3_SQL_Error_Concentration!$A:$A,A4852,Q3_SQL_Error_Concentration!$E:$E,B4852,Q3_SQL_Error_Concentration!$F:$F,C4852)=0,"",SUMIFS(Q3_SQL_Error_Concentration!$I:$I,Q3_SQL_Error_Concentration!$A:$A,A4852,Q3_SQL_Error_Concentration!$E:$E,B4852,Q3_SQL_Error_Concentration!$F:$F,C4852))</f>
        <v/>
      </c>
      <c r="H4852" s="5" t="str">
        <f t="shared" si="451"/>
        <v/>
      </c>
      <c r="I4852" s="5">
        <f>IF(D4852&gt;=Q3_Validation!$C$2,1,0)</f>
        <v>0</v>
      </c>
      <c r="J4852" s="8" t="str">
        <f t="shared" si="452"/>
        <v/>
      </c>
      <c r="K4852" s="5" t="str">
        <f t="shared" si="453"/>
        <v>excluded</v>
      </c>
      <c r="L4852" s="5">
        <f t="shared" si="454"/>
        <v>0</v>
      </c>
      <c r="M4852" s="5">
        <f t="shared" si="455"/>
        <v>0</v>
      </c>
    </row>
    <row r="4853" spans="1:13">
      <c r="A4853" s="5">
        <v>7011</v>
      </c>
      <c r="B4853" s="5">
        <v>21</v>
      </c>
      <c r="C4853" s="5" t="s">
        <v>63</v>
      </c>
      <c r="D4853" s="5">
        <v>304</v>
      </c>
      <c r="E4853" s="5">
        <v>4</v>
      </c>
      <c r="F4853" s="8">
        <f t="shared" si="450"/>
        <v>1.3157894736842106</v>
      </c>
      <c r="G4853" s="5" t="str">
        <f>IF(COUNTIFS(Q3_SQL_Error_Concentration!$A:$A,A4853,Q3_SQL_Error_Concentration!$E:$E,B4853,Q3_SQL_Error_Concentration!$F:$F,C4853)=0,"",SUMIFS(Q3_SQL_Error_Concentration!$I:$I,Q3_SQL_Error_Concentration!$A:$A,A4853,Q3_SQL_Error_Concentration!$E:$E,B4853,Q3_SQL_Error_Concentration!$F:$F,C4853))</f>
        <v/>
      </c>
      <c r="H4853" s="5" t="str">
        <f t="shared" si="451"/>
        <v/>
      </c>
      <c r="I4853" s="5">
        <f>IF(D4853&gt;=Q3_Validation!$C$2,1,0)</f>
        <v>0</v>
      </c>
      <c r="J4853" s="8" t="str">
        <f t="shared" si="452"/>
        <v/>
      </c>
      <c r="K4853" s="5" t="str">
        <f t="shared" si="453"/>
        <v>excluded</v>
      </c>
      <c r="L4853" s="5">
        <f t="shared" si="454"/>
        <v>0</v>
      </c>
      <c r="M4853" s="5">
        <f t="shared" si="455"/>
        <v>0</v>
      </c>
    </row>
    <row r="4854" spans="1:13">
      <c r="A4854" s="5">
        <v>7011</v>
      </c>
      <c r="B4854" s="5">
        <v>21</v>
      </c>
      <c r="C4854" s="5" t="s">
        <v>62</v>
      </c>
      <c r="D4854" s="5">
        <v>567</v>
      </c>
      <c r="E4854" s="5">
        <v>6</v>
      </c>
      <c r="F4854" s="8">
        <f t="shared" si="450"/>
        <v>1.0582010582010581</v>
      </c>
      <c r="G4854" s="5" t="str">
        <f>IF(COUNTIFS(Q3_SQL_Error_Concentration!$A:$A,A4854,Q3_SQL_Error_Concentration!$E:$E,B4854,Q3_SQL_Error_Concentration!$F:$F,C4854)=0,"",SUMIFS(Q3_SQL_Error_Concentration!$I:$I,Q3_SQL_Error_Concentration!$A:$A,A4854,Q3_SQL_Error_Concentration!$E:$E,B4854,Q3_SQL_Error_Concentration!$F:$F,C4854))</f>
        <v/>
      </c>
      <c r="H4854" s="5" t="str">
        <f t="shared" si="451"/>
        <v/>
      </c>
      <c r="I4854" s="5">
        <f>IF(D4854&gt;=Q3_Validation!$C$2,1,0)</f>
        <v>0</v>
      </c>
      <c r="J4854" s="8" t="str">
        <f t="shared" si="452"/>
        <v/>
      </c>
      <c r="K4854" s="5" t="str">
        <f t="shared" si="453"/>
        <v>excluded</v>
      </c>
      <c r="L4854" s="5">
        <f t="shared" si="454"/>
        <v>0</v>
      </c>
      <c r="M4854" s="5">
        <f t="shared" si="455"/>
        <v>0</v>
      </c>
    </row>
    <row r="4855" spans="1:13">
      <c r="A4855" s="5">
        <v>7011</v>
      </c>
      <c r="B4855" s="5">
        <v>22</v>
      </c>
      <c r="C4855" s="5" t="s">
        <v>63</v>
      </c>
      <c r="D4855" s="5">
        <v>379</v>
      </c>
      <c r="E4855" s="5">
        <v>4</v>
      </c>
      <c r="F4855" s="8">
        <f t="shared" si="450"/>
        <v>1.0554089709762533</v>
      </c>
      <c r="G4855" s="5" t="str">
        <f>IF(COUNTIFS(Q3_SQL_Error_Concentration!$A:$A,A4855,Q3_SQL_Error_Concentration!$E:$E,B4855,Q3_SQL_Error_Concentration!$F:$F,C4855)=0,"",SUMIFS(Q3_SQL_Error_Concentration!$I:$I,Q3_SQL_Error_Concentration!$A:$A,A4855,Q3_SQL_Error_Concentration!$E:$E,B4855,Q3_SQL_Error_Concentration!$F:$F,C4855))</f>
        <v/>
      </c>
      <c r="H4855" s="5" t="str">
        <f t="shared" si="451"/>
        <v/>
      </c>
      <c r="I4855" s="5">
        <f>IF(D4855&gt;=Q3_Validation!$C$2,1,0)</f>
        <v>0</v>
      </c>
      <c r="J4855" s="8" t="str">
        <f t="shared" si="452"/>
        <v/>
      </c>
      <c r="K4855" s="5" t="str">
        <f t="shared" si="453"/>
        <v>excluded</v>
      </c>
      <c r="L4855" s="5">
        <f t="shared" si="454"/>
        <v>0</v>
      </c>
      <c r="M4855" s="5">
        <f t="shared" si="455"/>
        <v>0</v>
      </c>
    </row>
    <row r="4856" spans="1:13">
      <c r="A4856" s="5">
        <v>7011</v>
      </c>
      <c r="B4856" s="5">
        <v>22</v>
      </c>
      <c r="C4856" s="5" t="s">
        <v>62</v>
      </c>
      <c r="D4856" s="5">
        <v>729</v>
      </c>
      <c r="E4856" s="5">
        <v>11</v>
      </c>
      <c r="F4856" s="8">
        <f t="shared" si="450"/>
        <v>1.5089163237311385</v>
      </c>
      <c r="G4856" s="5" t="str">
        <f>IF(COUNTIFS(Q3_SQL_Error_Concentration!$A:$A,A4856,Q3_SQL_Error_Concentration!$E:$E,B4856,Q3_SQL_Error_Concentration!$F:$F,C4856)=0,"",SUMIFS(Q3_SQL_Error_Concentration!$I:$I,Q3_SQL_Error_Concentration!$A:$A,A4856,Q3_SQL_Error_Concentration!$E:$E,B4856,Q3_SQL_Error_Concentration!$F:$F,C4856))</f>
        <v/>
      </c>
      <c r="H4856" s="5" t="str">
        <f t="shared" si="451"/>
        <v/>
      </c>
      <c r="I4856" s="5">
        <f>IF(D4856&gt;=Q3_Validation!$C$2,1,0)</f>
        <v>1</v>
      </c>
      <c r="J4856" s="8">
        <f t="shared" si="452"/>
        <v>1.5089163237311385</v>
      </c>
      <c r="K4856" s="5" t="str">
        <f t="shared" si="453"/>
        <v>normal</v>
      </c>
      <c r="L4856" s="5">
        <f t="shared" si="454"/>
        <v>0</v>
      </c>
      <c r="M4856" s="5">
        <f t="shared" si="455"/>
        <v>0</v>
      </c>
    </row>
    <row r="4857" spans="1:13">
      <c r="A4857" s="5">
        <v>7011</v>
      </c>
      <c r="B4857" s="5">
        <v>23</v>
      </c>
      <c r="C4857" s="5" t="s">
        <v>63</v>
      </c>
      <c r="D4857" s="5">
        <v>450</v>
      </c>
      <c r="E4857" s="5">
        <v>9</v>
      </c>
      <c r="F4857" s="8">
        <f t="shared" si="450"/>
        <v>2</v>
      </c>
      <c r="G4857" s="5" t="str">
        <f>IF(COUNTIFS(Q3_SQL_Error_Concentration!$A:$A,A4857,Q3_SQL_Error_Concentration!$E:$E,B4857,Q3_SQL_Error_Concentration!$F:$F,C4857)=0,"",SUMIFS(Q3_SQL_Error_Concentration!$I:$I,Q3_SQL_Error_Concentration!$A:$A,A4857,Q3_SQL_Error_Concentration!$E:$E,B4857,Q3_SQL_Error_Concentration!$F:$F,C4857))</f>
        <v/>
      </c>
      <c r="H4857" s="5" t="str">
        <f t="shared" si="451"/>
        <v/>
      </c>
      <c r="I4857" s="5">
        <f>IF(D4857&gt;=Q3_Validation!$C$2,1,0)</f>
        <v>0</v>
      </c>
      <c r="J4857" s="8" t="str">
        <f t="shared" si="452"/>
        <v/>
      </c>
      <c r="K4857" s="5" t="str">
        <f t="shared" si="453"/>
        <v>excluded</v>
      </c>
      <c r="L4857" s="5">
        <f t="shared" si="454"/>
        <v>0</v>
      </c>
      <c r="M4857" s="5">
        <f t="shared" si="455"/>
        <v>0</v>
      </c>
    </row>
    <row r="4858" spans="1:13">
      <c r="A4858" s="5">
        <v>7011</v>
      </c>
      <c r="B4858" s="5">
        <v>23</v>
      </c>
      <c r="C4858" s="5" t="s">
        <v>62</v>
      </c>
      <c r="D4858" s="5">
        <v>666</v>
      </c>
      <c r="E4858" s="5">
        <v>10</v>
      </c>
      <c r="F4858" s="8">
        <f t="shared" si="450"/>
        <v>1.5015015015015014</v>
      </c>
      <c r="G4858" s="5" t="str">
        <f>IF(COUNTIFS(Q3_SQL_Error_Concentration!$A:$A,A4858,Q3_SQL_Error_Concentration!$E:$E,B4858,Q3_SQL_Error_Concentration!$F:$F,C4858)=0,"",SUMIFS(Q3_SQL_Error_Concentration!$I:$I,Q3_SQL_Error_Concentration!$A:$A,A4858,Q3_SQL_Error_Concentration!$E:$E,B4858,Q3_SQL_Error_Concentration!$F:$F,C4858))</f>
        <v/>
      </c>
      <c r="H4858" s="5" t="str">
        <f t="shared" si="451"/>
        <v/>
      </c>
      <c r="I4858" s="5">
        <f>IF(D4858&gt;=Q3_Validation!$C$2,1,0)</f>
        <v>1</v>
      </c>
      <c r="J4858" s="8">
        <f t="shared" si="452"/>
        <v>1.5015015015015014</v>
      </c>
      <c r="K4858" s="5" t="str">
        <f t="shared" si="453"/>
        <v>normal</v>
      </c>
      <c r="L4858" s="5">
        <f t="shared" si="454"/>
        <v>0</v>
      </c>
      <c r="M4858" s="5">
        <f t="shared" si="455"/>
        <v>0</v>
      </c>
    </row>
    <row r="4859" spans="1:13">
      <c r="A4859" s="5">
        <v>7210</v>
      </c>
      <c r="B4859" s="5">
        <v>5</v>
      </c>
      <c r="C4859" s="5" t="s">
        <v>63</v>
      </c>
      <c r="D4859" s="5">
        <v>22</v>
      </c>
      <c r="E4859" s="5">
        <v>0</v>
      </c>
      <c r="F4859" s="8">
        <f t="shared" si="450"/>
        <v>0</v>
      </c>
      <c r="G4859" s="5" t="str">
        <f>IF(COUNTIFS(Q3_SQL_Error_Concentration!$A:$A,A4859,Q3_SQL_Error_Concentration!$E:$E,B4859,Q3_SQL_Error_Concentration!$F:$F,C4859)=0,"",SUMIFS(Q3_SQL_Error_Concentration!$I:$I,Q3_SQL_Error_Concentration!$A:$A,A4859,Q3_SQL_Error_Concentration!$E:$E,B4859,Q3_SQL_Error_Concentration!$F:$F,C4859))</f>
        <v/>
      </c>
      <c r="H4859" s="5" t="str">
        <f t="shared" si="451"/>
        <v/>
      </c>
      <c r="I4859" s="5">
        <f>IF(D4859&gt;=Q3_Validation!$C$2,1,0)</f>
        <v>0</v>
      </c>
      <c r="J4859" s="8" t="str">
        <f t="shared" si="452"/>
        <v/>
      </c>
      <c r="K4859" s="5" t="str">
        <f t="shared" si="453"/>
        <v>excluded</v>
      </c>
      <c r="L4859" s="5">
        <f t="shared" si="454"/>
        <v>0</v>
      </c>
      <c r="M4859" s="5">
        <f t="shared" si="455"/>
        <v>0</v>
      </c>
    </row>
    <row r="4860" spans="1:13">
      <c r="A4860" s="5">
        <v>7210</v>
      </c>
      <c r="B4860" s="5">
        <v>5</v>
      </c>
      <c r="C4860" s="5" t="s">
        <v>62</v>
      </c>
      <c r="D4860" s="5">
        <v>30</v>
      </c>
      <c r="E4860" s="5">
        <v>1</v>
      </c>
      <c r="F4860" s="8">
        <f t="shared" si="450"/>
        <v>3.3333333333333335</v>
      </c>
      <c r="G4860" s="5" t="str">
        <f>IF(COUNTIFS(Q3_SQL_Error_Concentration!$A:$A,A4860,Q3_SQL_Error_Concentration!$E:$E,B4860,Q3_SQL_Error_Concentration!$F:$F,C4860)=0,"",SUMIFS(Q3_SQL_Error_Concentration!$I:$I,Q3_SQL_Error_Concentration!$A:$A,A4860,Q3_SQL_Error_Concentration!$E:$E,B4860,Q3_SQL_Error_Concentration!$F:$F,C4860))</f>
        <v/>
      </c>
      <c r="H4860" s="5" t="str">
        <f t="shared" si="451"/>
        <v/>
      </c>
      <c r="I4860" s="5">
        <f>IF(D4860&gt;=Q3_Validation!$C$2,1,0)</f>
        <v>0</v>
      </c>
      <c r="J4860" s="8" t="str">
        <f t="shared" si="452"/>
        <v/>
      </c>
      <c r="K4860" s="5" t="str">
        <f t="shared" si="453"/>
        <v>excluded</v>
      </c>
      <c r="L4860" s="5">
        <f t="shared" si="454"/>
        <v>0</v>
      </c>
      <c r="M4860" s="5">
        <f t="shared" si="455"/>
        <v>0</v>
      </c>
    </row>
    <row r="4861" spans="1:13">
      <c r="A4861" s="5">
        <v>7210</v>
      </c>
      <c r="B4861" s="5">
        <v>6</v>
      </c>
      <c r="C4861" s="5" t="s">
        <v>63</v>
      </c>
      <c r="D4861" s="5">
        <v>396</v>
      </c>
      <c r="E4861" s="5">
        <v>3</v>
      </c>
      <c r="F4861" s="8">
        <f t="shared" si="450"/>
        <v>0.75757575757575757</v>
      </c>
      <c r="G4861" s="5" t="str">
        <f>IF(COUNTIFS(Q3_SQL_Error_Concentration!$A:$A,A4861,Q3_SQL_Error_Concentration!$E:$E,B4861,Q3_SQL_Error_Concentration!$F:$F,C4861)=0,"",SUMIFS(Q3_SQL_Error_Concentration!$I:$I,Q3_SQL_Error_Concentration!$A:$A,A4861,Q3_SQL_Error_Concentration!$E:$E,B4861,Q3_SQL_Error_Concentration!$F:$F,C4861))</f>
        <v/>
      </c>
      <c r="H4861" s="5" t="str">
        <f t="shared" si="451"/>
        <v/>
      </c>
      <c r="I4861" s="5">
        <f>IF(D4861&gt;=Q3_Validation!$C$2,1,0)</f>
        <v>0</v>
      </c>
      <c r="J4861" s="8" t="str">
        <f t="shared" si="452"/>
        <v/>
      </c>
      <c r="K4861" s="5" t="str">
        <f t="shared" si="453"/>
        <v>excluded</v>
      </c>
      <c r="L4861" s="5">
        <f t="shared" si="454"/>
        <v>0</v>
      </c>
      <c r="M4861" s="5">
        <f t="shared" si="455"/>
        <v>0</v>
      </c>
    </row>
    <row r="4862" spans="1:13">
      <c r="A4862" s="5">
        <v>7210</v>
      </c>
      <c r="B4862" s="5">
        <v>6</v>
      </c>
      <c r="C4862" s="5" t="s">
        <v>62</v>
      </c>
      <c r="D4862" s="5">
        <v>456</v>
      </c>
      <c r="E4862" s="5">
        <v>3</v>
      </c>
      <c r="F4862" s="8">
        <f t="shared" si="450"/>
        <v>0.65789473684210531</v>
      </c>
      <c r="G4862" s="5" t="str">
        <f>IF(COUNTIFS(Q3_SQL_Error_Concentration!$A:$A,A4862,Q3_SQL_Error_Concentration!$E:$E,B4862,Q3_SQL_Error_Concentration!$F:$F,C4862)=0,"",SUMIFS(Q3_SQL_Error_Concentration!$I:$I,Q3_SQL_Error_Concentration!$A:$A,A4862,Q3_SQL_Error_Concentration!$E:$E,B4862,Q3_SQL_Error_Concentration!$F:$F,C4862))</f>
        <v/>
      </c>
      <c r="H4862" s="5" t="str">
        <f t="shared" si="451"/>
        <v/>
      </c>
      <c r="I4862" s="5">
        <f>IF(D4862&gt;=Q3_Validation!$C$2,1,0)</f>
        <v>0</v>
      </c>
      <c r="J4862" s="8" t="str">
        <f t="shared" si="452"/>
        <v/>
      </c>
      <c r="K4862" s="5" t="str">
        <f t="shared" si="453"/>
        <v>excluded</v>
      </c>
      <c r="L4862" s="5">
        <f t="shared" si="454"/>
        <v>0</v>
      </c>
      <c r="M4862" s="5">
        <f t="shared" si="455"/>
        <v>0</v>
      </c>
    </row>
    <row r="4863" spans="1:13">
      <c r="A4863" s="5">
        <v>7210</v>
      </c>
      <c r="B4863" s="5">
        <v>7</v>
      </c>
      <c r="C4863" s="5" t="s">
        <v>63</v>
      </c>
      <c r="D4863" s="5">
        <v>705</v>
      </c>
      <c r="E4863" s="5">
        <v>2</v>
      </c>
      <c r="F4863" s="8">
        <f t="shared" si="450"/>
        <v>0.28368794326241137</v>
      </c>
      <c r="G4863" s="5" t="str">
        <f>IF(COUNTIFS(Q3_SQL_Error_Concentration!$A:$A,A4863,Q3_SQL_Error_Concentration!$E:$E,B4863,Q3_SQL_Error_Concentration!$F:$F,C4863)=0,"",SUMIFS(Q3_SQL_Error_Concentration!$I:$I,Q3_SQL_Error_Concentration!$A:$A,A4863,Q3_SQL_Error_Concentration!$E:$E,B4863,Q3_SQL_Error_Concentration!$F:$F,C4863))</f>
        <v/>
      </c>
      <c r="H4863" s="5" t="str">
        <f t="shared" si="451"/>
        <v/>
      </c>
      <c r="I4863" s="5">
        <f>IF(D4863&gt;=Q3_Validation!$C$2,1,0)</f>
        <v>1</v>
      </c>
      <c r="J4863" s="8">
        <f t="shared" si="452"/>
        <v>0.28368794326241137</v>
      </c>
      <c r="K4863" s="5" t="str">
        <f t="shared" si="453"/>
        <v>normal</v>
      </c>
      <c r="L4863" s="5">
        <f t="shared" si="454"/>
        <v>0</v>
      </c>
      <c r="M4863" s="5">
        <f t="shared" si="455"/>
        <v>0</v>
      </c>
    </row>
    <row r="4864" spans="1:13">
      <c r="A4864" s="5">
        <v>7210</v>
      </c>
      <c r="B4864" s="5">
        <v>7</v>
      </c>
      <c r="C4864" s="5" t="s">
        <v>62</v>
      </c>
      <c r="D4864" s="5">
        <v>1194</v>
      </c>
      <c r="E4864" s="5">
        <v>17</v>
      </c>
      <c r="F4864" s="8">
        <f t="shared" si="450"/>
        <v>1.4237855946398661</v>
      </c>
      <c r="G4864" s="5" t="str">
        <f>IF(COUNTIFS(Q3_SQL_Error_Concentration!$A:$A,A4864,Q3_SQL_Error_Concentration!$E:$E,B4864,Q3_SQL_Error_Concentration!$F:$F,C4864)=0,"",SUMIFS(Q3_SQL_Error_Concentration!$I:$I,Q3_SQL_Error_Concentration!$A:$A,A4864,Q3_SQL_Error_Concentration!$E:$E,B4864,Q3_SQL_Error_Concentration!$F:$F,C4864))</f>
        <v/>
      </c>
      <c r="H4864" s="5" t="str">
        <f t="shared" si="451"/>
        <v/>
      </c>
      <c r="I4864" s="5">
        <f>IF(D4864&gt;=Q3_Validation!$C$2,1,0)</f>
        <v>1</v>
      </c>
      <c r="J4864" s="8">
        <f t="shared" si="452"/>
        <v>1.4237855946398661</v>
      </c>
      <c r="K4864" s="5" t="str">
        <f t="shared" si="453"/>
        <v>normal</v>
      </c>
      <c r="L4864" s="5">
        <f t="shared" si="454"/>
        <v>0</v>
      </c>
      <c r="M4864" s="5">
        <f t="shared" si="455"/>
        <v>0</v>
      </c>
    </row>
    <row r="4865" spans="1:13">
      <c r="A4865" s="5">
        <v>7210</v>
      </c>
      <c r="B4865" s="5">
        <v>8</v>
      </c>
      <c r="C4865" s="5" t="s">
        <v>63</v>
      </c>
      <c r="D4865" s="5">
        <v>976</v>
      </c>
      <c r="E4865" s="5">
        <v>10</v>
      </c>
      <c r="F4865" s="8">
        <f t="shared" si="450"/>
        <v>1.0245901639344261</v>
      </c>
      <c r="G4865" s="5" t="str">
        <f>IF(COUNTIFS(Q3_SQL_Error_Concentration!$A:$A,A4865,Q3_SQL_Error_Concentration!$E:$E,B4865,Q3_SQL_Error_Concentration!$F:$F,C4865)=0,"",SUMIFS(Q3_SQL_Error_Concentration!$I:$I,Q3_SQL_Error_Concentration!$A:$A,A4865,Q3_SQL_Error_Concentration!$E:$E,B4865,Q3_SQL_Error_Concentration!$F:$F,C4865))</f>
        <v/>
      </c>
      <c r="H4865" s="5" t="str">
        <f t="shared" si="451"/>
        <v/>
      </c>
      <c r="I4865" s="5">
        <f>IF(D4865&gt;=Q3_Validation!$C$2,1,0)</f>
        <v>1</v>
      </c>
      <c r="J4865" s="8">
        <f t="shared" si="452"/>
        <v>1.0245901639344261</v>
      </c>
      <c r="K4865" s="5" t="str">
        <f t="shared" si="453"/>
        <v>normal</v>
      </c>
      <c r="L4865" s="5">
        <f t="shared" si="454"/>
        <v>0</v>
      </c>
      <c r="M4865" s="5">
        <f t="shared" si="455"/>
        <v>0</v>
      </c>
    </row>
    <row r="4866" spans="1:13">
      <c r="A4866" s="5">
        <v>7210</v>
      </c>
      <c r="B4866" s="5">
        <v>8</v>
      </c>
      <c r="C4866" s="5" t="s">
        <v>62</v>
      </c>
      <c r="D4866" s="5">
        <v>1179</v>
      </c>
      <c r="E4866" s="5">
        <v>9</v>
      </c>
      <c r="F4866" s="8">
        <f t="shared" ref="F4866:F4929" si="456">100*E4866/D4866</f>
        <v>0.76335877862595425</v>
      </c>
      <c r="G4866" s="5" t="str">
        <f>IF(COUNTIFS(Q3_SQL_Error_Concentration!$A:$A,A4866,Q3_SQL_Error_Concentration!$E:$E,B4866,Q3_SQL_Error_Concentration!$F:$F,C4866)=0,"",SUMIFS(Q3_SQL_Error_Concentration!$I:$I,Q3_SQL_Error_Concentration!$A:$A,A4866,Q3_SQL_Error_Concentration!$E:$E,B4866,Q3_SQL_Error_Concentration!$F:$F,C4866))</f>
        <v/>
      </c>
      <c r="H4866" s="5" t="str">
        <f t="shared" ref="H4866:H4929" si="457">IF(G4866="","",IF(ABS(F4866-G4866)&lt;=0.0002,"PASS","FAIL"))</f>
        <v/>
      </c>
      <c r="I4866" s="5">
        <f>IF(D4866&gt;=Q3_Validation!$C$2,1,0)</f>
        <v>1</v>
      </c>
      <c r="J4866" s="8">
        <f t="shared" ref="J4866:J4929" si="458">IF(I4866=1,F4866,"")</f>
        <v>0.76335877862595425</v>
      </c>
      <c r="K4866" s="5" t="str">
        <f t="shared" ref="K4866:K4929" si="459">IF(D4866&lt;601,"excluded",IF(J4866&gt;3.628192,"outlier",IF(J4866&gt;=2.11093,"high-error","normal")))</f>
        <v>normal</v>
      </c>
      <c r="L4866" s="5">
        <f t="shared" ref="L4866:L4929" si="460">COUNTIFS(A:A,A4866,K:K,"high-error")+COUNTIFS(A:A,A4866,K:K,"outlier")</f>
        <v>0</v>
      </c>
      <c r="M4866" s="5">
        <f t="shared" ref="M4866:M4929" si="461">IF(AND(L4866&gt;=2,OR(K4866="high-error",K4866="outlier")),1,0)</f>
        <v>0</v>
      </c>
    </row>
    <row r="4867" spans="1:13">
      <c r="A4867" s="5">
        <v>7210</v>
      </c>
      <c r="B4867" s="5">
        <v>9</v>
      </c>
      <c r="C4867" s="5" t="s">
        <v>63</v>
      </c>
      <c r="D4867" s="5">
        <v>469</v>
      </c>
      <c r="E4867" s="5">
        <v>3</v>
      </c>
      <c r="F4867" s="8">
        <f t="shared" si="456"/>
        <v>0.63965884861407252</v>
      </c>
      <c r="G4867" s="5" t="str">
        <f>IF(COUNTIFS(Q3_SQL_Error_Concentration!$A:$A,A4867,Q3_SQL_Error_Concentration!$E:$E,B4867,Q3_SQL_Error_Concentration!$F:$F,C4867)=0,"",SUMIFS(Q3_SQL_Error_Concentration!$I:$I,Q3_SQL_Error_Concentration!$A:$A,A4867,Q3_SQL_Error_Concentration!$E:$E,B4867,Q3_SQL_Error_Concentration!$F:$F,C4867))</f>
        <v/>
      </c>
      <c r="H4867" s="5" t="str">
        <f t="shared" si="457"/>
        <v/>
      </c>
      <c r="I4867" s="5">
        <f>IF(D4867&gt;=Q3_Validation!$C$2,1,0)</f>
        <v>0</v>
      </c>
      <c r="J4867" s="8" t="str">
        <f t="shared" si="458"/>
        <v/>
      </c>
      <c r="K4867" s="5" t="str">
        <f t="shared" si="459"/>
        <v>excluded</v>
      </c>
      <c r="L4867" s="5">
        <f t="shared" si="460"/>
        <v>0</v>
      </c>
      <c r="M4867" s="5">
        <f t="shared" si="461"/>
        <v>0</v>
      </c>
    </row>
    <row r="4868" spans="1:13">
      <c r="A4868" s="5">
        <v>7210</v>
      </c>
      <c r="B4868" s="5">
        <v>9</v>
      </c>
      <c r="C4868" s="5" t="s">
        <v>62</v>
      </c>
      <c r="D4868" s="5">
        <v>641</v>
      </c>
      <c r="E4868" s="5">
        <v>6</v>
      </c>
      <c r="F4868" s="8">
        <f t="shared" si="456"/>
        <v>0.93603744149765988</v>
      </c>
      <c r="G4868" s="5" t="str">
        <f>IF(COUNTIFS(Q3_SQL_Error_Concentration!$A:$A,A4868,Q3_SQL_Error_Concentration!$E:$E,B4868,Q3_SQL_Error_Concentration!$F:$F,C4868)=0,"",SUMIFS(Q3_SQL_Error_Concentration!$I:$I,Q3_SQL_Error_Concentration!$A:$A,A4868,Q3_SQL_Error_Concentration!$E:$E,B4868,Q3_SQL_Error_Concentration!$F:$F,C4868))</f>
        <v/>
      </c>
      <c r="H4868" s="5" t="str">
        <f t="shared" si="457"/>
        <v/>
      </c>
      <c r="I4868" s="5">
        <f>IF(D4868&gt;=Q3_Validation!$C$2,1,0)</f>
        <v>1</v>
      </c>
      <c r="J4868" s="8">
        <f t="shared" si="458"/>
        <v>0.93603744149765988</v>
      </c>
      <c r="K4868" s="5" t="str">
        <f t="shared" si="459"/>
        <v>normal</v>
      </c>
      <c r="L4868" s="5">
        <f t="shared" si="460"/>
        <v>0</v>
      </c>
      <c r="M4868" s="5">
        <f t="shared" si="461"/>
        <v>0</v>
      </c>
    </row>
    <row r="4869" spans="1:13">
      <c r="A4869" s="5">
        <v>7210</v>
      </c>
      <c r="B4869" s="5">
        <v>10</v>
      </c>
      <c r="C4869" s="5" t="s">
        <v>63</v>
      </c>
      <c r="D4869" s="5">
        <v>951</v>
      </c>
      <c r="E4869" s="5">
        <v>6</v>
      </c>
      <c r="F4869" s="8">
        <f t="shared" si="456"/>
        <v>0.63091482649842268</v>
      </c>
      <c r="G4869" s="5" t="str">
        <f>IF(COUNTIFS(Q3_SQL_Error_Concentration!$A:$A,A4869,Q3_SQL_Error_Concentration!$E:$E,B4869,Q3_SQL_Error_Concentration!$F:$F,C4869)=0,"",SUMIFS(Q3_SQL_Error_Concentration!$I:$I,Q3_SQL_Error_Concentration!$A:$A,A4869,Q3_SQL_Error_Concentration!$E:$E,B4869,Q3_SQL_Error_Concentration!$F:$F,C4869))</f>
        <v/>
      </c>
      <c r="H4869" s="5" t="str">
        <f t="shared" si="457"/>
        <v/>
      </c>
      <c r="I4869" s="5">
        <f>IF(D4869&gt;=Q3_Validation!$C$2,1,0)</f>
        <v>1</v>
      </c>
      <c r="J4869" s="8">
        <f t="shared" si="458"/>
        <v>0.63091482649842268</v>
      </c>
      <c r="K4869" s="5" t="str">
        <f t="shared" si="459"/>
        <v>normal</v>
      </c>
      <c r="L4869" s="5">
        <f t="shared" si="460"/>
        <v>0</v>
      </c>
      <c r="M4869" s="5">
        <f t="shared" si="461"/>
        <v>0</v>
      </c>
    </row>
    <row r="4870" spans="1:13">
      <c r="A4870" s="5">
        <v>7210</v>
      </c>
      <c r="B4870" s="5">
        <v>10</v>
      </c>
      <c r="C4870" s="5" t="s">
        <v>62</v>
      </c>
      <c r="D4870" s="5">
        <v>1475</v>
      </c>
      <c r="E4870" s="5">
        <v>13</v>
      </c>
      <c r="F4870" s="8">
        <f t="shared" si="456"/>
        <v>0.88135593220338981</v>
      </c>
      <c r="G4870" s="5" t="str">
        <f>IF(COUNTIFS(Q3_SQL_Error_Concentration!$A:$A,A4870,Q3_SQL_Error_Concentration!$E:$E,B4870,Q3_SQL_Error_Concentration!$F:$F,C4870)=0,"",SUMIFS(Q3_SQL_Error_Concentration!$I:$I,Q3_SQL_Error_Concentration!$A:$A,A4870,Q3_SQL_Error_Concentration!$E:$E,B4870,Q3_SQL_Error_Concentration!$F:$F,C4870))</f>
        <v/>
      </c>
      <c r="H4870" s="5" t="str">
        <f t="shared" si="457"/>
        <v/>
      </c>
      <c r="I4870" s="5">
        <f>IF(D4870&gt;=Q3_Validation!$C$2,1,0)</f>
        <v>1</v>
      </c>
      <c r="J4870" s="8">
        <f t="shared" si="458"/>
        <v>0.88135593220338981</v>
      </c>
      <c r="K4870" s="5" t="str">
        <f t="shared" si="459"/>
        <v>normal</v>
      </c>
      <c r="L4870" s="5">
        <f t="shared" si="460"/>
        <v>0</v>
      </c>
      <c r="M4870" s="5">
        <f t="shared" si="461"/>
        <v>0</v>
      </c>
    </row>
    <row r="4871" spans="1:13">
      <c r="A4871" s="5">
        <v>7210</v>
      </c>
      <c r="B4871" s="5">
        <v>11</v>
      </c>
      <c r="C4871" s="5" t="s">
        <v>63</v>
      </c>
      <c r="D4871" s="5">
        <v>1204</v>
      </c>
      <c r="E4871" s="5">
        <v>9</v>
      </c>
      <c r="F4871" s="8">
        <f t="shared" si="456"/>
        <v>0.74750830564784054</v>
      </c>
      <c r="G4871" s="5" t="str">
        <f>IF(COUNTIFS(Q3_SQL_Error_Concentration!$A:$A,A4871,Q3_SQL_Error_Concentration!$E:$E,B4871,Q3_SQL_Error_Concentration!$F:$F,C4871)=0,"",SUMIFS(Q3_SQL_Error_Concentration!$I:$I,Q3_SQL_Error_Concentration!$A:$A,A4871,Q3_SQL_Error_Concentration!$E:$E,B4871,Q3_SQL_Error_Concentration!$F:$F,C4871))</f>
        <v/>
      </c>
      <c r="H4871" s="5" t="str">
        <f t="shared" si="457"/>
        <v/>
      </c>
      <c r="I4871" s="5">
        <f>IF(D4871&gt;=Q3_Validation!$C$2,1,0)</f>
        <v>1</v>
      </c>
      <c r="J4871" s="8">
        <f t="shared" si="458"/>
        <v>0.74750830564784054</v>
      </c>
      <c r="K4871" s="5" t="str">
        <f t="shared" si="459"/>
        <v>normal</v>
      </c>
      <c r="L4871" s="5">
        <f t="shared" si="460"/>
        <v>0</v>
      </c>
      <c r="M4871" s="5">
        <f t="shared" si="461"/>
        <v>0</v>
      </c>
    </row>
    <row r="4872" spans="1:13">
      <c r="A4872" s="5">
        <v>7210</v>
      </c>
      <c r="B4872" s="5">
        <v>11</v>
      </c>
      <c r="C4872" s="5" t="s">
        <v>62</v>
      </c>
      <c r="D4872" s="5">
        <v>2092</v>
      </c>
      <c r="E4872" s="5">
        <v>9</v>
      </c>
      <c r="F4872" s="8">
        <f t="shared" si="456"/>
        <v>0.43021032504780116</v>
      </c>
      <c r="G4872" s="5" t="str">
        <f>IF(COUNTIFS(Q3_SQL_Error_Concentration!$A:$A,A4872,Q3_SQL_Error_Concentration!$E:$E,B4872,Q3_SQL_Error_Concentration!$F:$F,C4872)=0,"",SUMIFS(Q3_SQL_Error_Concentration!$I:$I,Q3_SQL_Error_Concentration!$A:$A,A4872,Q3_SQL_Error_Concentration!$E:$E,B4872,Q3_SQL_Error_Concentration!$F:$F,C4872))</f>
        <v/>
      </c>
      <c r="H4872" s="5" t="str">
        <f t="shared" si="457"/>
        <v/>
      </c>
      <c r="I4872" s="5">
        <f>IF(D4872&gt;=Q3_Validation!$C$2,1,0)</f>
        <v>1</v>
      </c>
      <c r="J4872" s="8">
        <f t="shared" si="458"/>
        <v>0.43021032504780116</v>
      </c>
      <c r="K4872" s="5" t="str">
        <f t="shared" si="459"/>
        <v>normal</v>
      </c>
      <c r="L4872" s="5">
        <f t="shared" si="460"/>
        <v>0</v>
      </c>
      <c r="M4872" s="5">
        <f t="shared" si="461"/>
        <v>0</v>
      </c>
    </row>
    <row r="4873" spans="1:13">
      <c r="A4873" s="5">
        <v>7210</v>
      </c>
      <c r="B4873" s="5">
        <v>12</v>
      </c>
      <c r="C4873" s="5" t="s">
        <v>63</v>
      </c>
      <c r="D4873" s="5">
        <v>1403</v>
      </c>
      <c r="E4873" s="5">
        <v>8</v>
      </c>
      <c r="F4873" s="8">
        <f t="shared" si="456"/>
        <v>0.57020669992872419</v>
      </c>
      <c r="G4873" s="5" t="str">
        <f>IF(COUNTIFS(Q3_SQL_Error_Concentration!$A:$A,A4873,Q3_SQL_Error_Concentration!$E:$E,B4873,Q3_SQL_Error_Concentration!$F:$F,C4873)=0,"",SUMIFS(Q3_SQL_Error_Concentration!$I:$I,Q3_SQL_Error_Concentration!$A:$A,A4873,Q3_SQL_Error_Concentration!$E:$E,B4873,Q3_SQL_Error_Concentration!$F:$F,C4873))</f>
        <v/>
      </c>
      <c r="H4873" s="5" t="str">
        <f t="shared" si="457"/>
        <v/>
      </c>
      <c r="I4873" s="5">
        <f>IF(D4873&gt;=Q3_Validation!$C$2,1,0)</f>
        <v>1</v>
      </c>
      <c r="J4873" s="8">
        <f t="shared" si="458"/>
        <v>0.57020669992872419</v>
      </c>
      <c r="K4873" s="5" t="str">
        <f t="shared" si="459"/>
        <v>normal</v>
      </c>
      <c r="L4873" s="5">
        <f t="shared" si="460"/>
        <v>0</v>
      </c>
      <c r="M4873" s="5">
        <f t="shared" si="461"/>
        <v>0</v>
      </c>
    </row>
    <row r="4874" spans="1:13">
      <c r="A4874" s="5">
        <v>7210</v>
      </c>
      <c r="B4874" s="5">
        <v>12</v>
      </c>
      <c r="C4874" s="5" t="s">
        <v>62</v>
      </c>
      <c r="D4874" s="5">
        <v>1678</v>
      </c>
      <c r="E4874" s="5">
        <v>13</v>
      </c>
      <c r="F4874" s="8">
        <f t="shared" si="456"/>
        <v>0.77473182359952319</v>
      </c>
      <c r="G4874" s="5" t="str">
        <f>IF(COUNTIFS(Q3_SQL_Error_Concentration!$A:$A,A4874,Q3_SQL_Error_Concentration!$E:$E,B4874,Q3_SQL_Error_Concentration!$F:$F,C4874)=0,"",SUMIFS(Q3_SQL_Error_Concentration!$I:$I,Q3_SQL_Error_Concentration!$A:$A,A4874,Q3_SQL_Error_Concentration!$E:$E,B4874,Q3_SQL_Error_Concentration!$F:$F,C4874))</f>
        <v/>
      </c>
      <c r="H4874" s="5" t="str">
        <f t="shared" si="457"/>
        <v/>
      </c>
      <c r="I4874" s="5">
        <f>IF(D4874&gt;=Q3_Validation!$C$2,1,0)</f>
        <v>1</v>
      </c>
      <c r="J4874" s="8">
        <f t="shared" si="458"/>
        <v>0.77473182359952319</v>
      </c>
      <c r="K4874" s="5" t="str">
        <f t="shared" si="459"/>
        <v>normal</v>
      </c>
      <c r="L4874" s="5">
        <f t="shared" si="460"/>
        <v>0</v>
      </c>
      <c r="M4874" s="5">
        <f t="shared" si="461"/>
        <v>0</v>
      </c>
    </row>
    <row r="4875" spans="1:13">
      <c r="A4875" s="5">
        <v>7210</v>
      </c>
      <c r="B4875" s="5">
        <v>13</v>
      </c>
      <c r="C4875" s="5" t="s">
        <v>63</v>
      </c>
      <c r="D4875" s="5">
        <v>1471</v>
      </c>
      <c r="E4875" s="5">
        <v>14</v>
      </c>
      <c r="F4875" s="8">
        <f t="shared" si="456"/>
        <v>0.95173351461590749</v>
      </c>
      <c r="G4875" s="5" t="str">
        <f>IF(COUNTIFS(Q3_SQL_Error_Concentration!$A:$A,A4875,Q3_SQL_Error_Concentration!$E:$E,B4875,Q3_SQL_Error_Concentration!$F:$F,C4875)=0,"",SUMIFS(Q3_SQL_Error_Concentration!$I:$I,Q3_SQL_Error_Concentration!$A:$A,A4875,Q3_SQL_Error_Concentration!$E:$E,B4875,Q3_SQL_Error_Concentration!$F:$F,C4875))</f>
        <v/>
      </c>
      <c r="H4875" s="5" t="str">
        <f t="shared" si="457"/>
        <v/>
      </c>
      <c r="I4875" s="5">
        <f>IF(D4875&gt;=Q3_Validation!$C$2,1,0)</f>
        <v>1</v>
      </c>
      <c r="J4875" s="8">
        <f t="shared" si="458"/>
        <v>0.95173351461590749</v>
      </c>
      <c r="K4875" s="5" t="str">
        <f t="shared" si="459"/>
        <v>normal</v>
      </c>
      <c r="L4875" s="5">
        <f t="shared" si="460"/>
        <v>0</v>
      </c>
      <c r="M4875" s="5">
        <f t="shared" si="461"/>
        <v>0</v>
      </c>
    </row>
    <row r="4876" spans="1:13">
      <c r="A4876" s="5">
        <v>7210</v>
      </c>
      <c r="B4876" s="5">
        <v>13</v>
      </c>
      <c r="C4876" s="5" t="s">
        <v>62</v>
      </c>
      <c r="D4876" s="5">
        <v>1977</v>
      </c>
      <c r="E4876" s="5">
        <v>14</v>
      </c>
      <c r="F4876" s="8">
        <f t="shared" si="456"/>
        <v>0.70814365199797669</v>
      </c>
      <c r="G4876" s="5" t="str">
        <f>IF(COUNTIFS(Q3_SQL_Error_Concentration!$A:$A,A4876,Q3_SQL_Error_Concentration!$E:$E,B4876,Q3_SQL_Error_Concentration!$F:$F,C4876)=0,"",SUMIFS(Q3_SQL_Error_Concentration!$I:$I,Q3_SQL_Error_Concentration!$A:$A,A4876,Q3_SQL_Error_Concentration!$E:$E,B4876,Q3_SQL_Error_Concentration!$F:$F,C4876))</f>
        <v/>
      </c>
      <c r="H4876" s="5" t="str">
        <f t="shared" si="457"/>
        <v/>
      </c>
      <c r="I4876" s="5">
        <f>IF(D4876&gt;=Q3_Validation!$C$2,1,0)</f>
        <v>1</v>
      </c>
      <c r="J4876" s="8">
        <f t="shared" si="458"/>
        <v>0.70814365199797669</v>
      </c>
      <c r="K4876" s="5" t="str">
        <f t="shared" si="459"/>
        <v>normal</v>
      </c>
      <c r="L4876" s="5">
        <f t="shared" si="460"/>
        <v>0</v>
      </c>
      <c r="M4876" s="5">
        <f t="shared" si="461"/>
        <v>0</v>
      </c>
    </row>
    <row r="4877" spans="1:13">
      <c r="A4877" s="5">
        <v>7210</v>
      </c>
      <c r="B4877" s="5">
        <v>14</v>
      </c>
      <c r="C4877" s="5" t="s">
        <v>63</v>
      </c>
      <c r="D4877" s="5">
        <v>1894</v>
      </c>
      <c r="E4877" s="5">
        <v>13</v>
      </c>
      <c r="F4877" s="8">
        <f t="shared" si="456"/>
        <v>0.68637803590285107</v>
      </c>
      <c r="G4877" s="5" t="str">
        <f>IF(COUNTIFS(Q3_SQL_Error_Concentration!$A:$A,A4877,Q3_SQL_Error_Concentration!$E:$E,B4877,Q3_SQL_Error_Concentration!$F:$F,C4877)=0,"",SUMIFS(Q3_SQL_Error_Concentration!$I:$I,Q3_SQL_Error_Concentration!$A:$A,A4877,Q3_SQL_Error_Concentration!$E:$E,B4877,Q3_SQL_Error_Concentration!$F:$F,C4877))</f>
        <v/>
      </c>
      <c r="H4877" s="5" t="str">
        <f t="shared" si="457"/>
        <v/>
      </c>
      <c r="I4877" s="5">
        <f>IF(D4877&gt;=Q3_Validation!$C$2,1,0)</f>
        <v>1</v>
      </c>
      <c r="J4877" s="8">
        <f t="shared" si="458"/>
        <v>0.68637803590285107</v>
      </c>
      <c r="K4877" s="5" t="str">
        <f t="shared" si="459"/>
        <v>normal</v>
      </c>
      <c r="L4877" s="5">
        <f t="shared" si="460"/>
        <v>0</v>
      </c>
      <c r="M4877" s="5">
        <f t="shared" si="461"/>
        <v>0</v>
      </c>
    </row>
    <row r="4878" spans="1:13">
      <c r="A4878" s="5">
        <v>7210</v>
      </c>
      <c r="B4878" s="5">
        <v>14</v>
      </c>
      <c r="C4878" s="5" t="s">
        <v>62</v>
      </c>
      <c r="D4878" s="5">
        <v>2525</v>
      </c>
      <c r="E4878" s="5">
        <v>27</v>
      </c>
      <c r="F4878" s="8">
        <f t="shared" si="456"/>
        <v>1.0693069306930694</v>
      </c>
      <c r="G4878" s="5" t="str">
        <f>IF(COUNTIFS(Q3_SQL_Error_Concentration!$A:$A,A4878,Q3_SQL_Error_Concentration!$E:$E,B4878,Q3_SQL_Error_Concentration!$F:$F,C4878)=0,"",SUMIFS(Q3_SQL_Error_Concentration!$I:$I,Q3_SQL_Error_Concentration!$A:$A,A4878,Q3_SQL_Error_Concentration!$E:$E,B4878,Q3_SQL_Error_Concentration!$F:$F,C4878))</f>
        <v/>
      </c>
      <c r="H4878" s="5" t="str">
        <f t="shared" si="457"/>
        <v/>
      </c>
      <c r="I4878" s="5">
        <f>IF(D4878&gt;=Q3_Validation!$C$2,1,0)</f>
        <v>1</v>
      </c>
      <c r="J4878" s="8">
        <f t="shared" si="458"/>
        <v>1.0693069306930694</v>
      </c>
      <c r="K4878" s="5" t="str">
        <f t="shared" si="459"/>
        <v>normal</v>
      </c>
      <c r="L4878" s="5">
        <f t="shared" si="460"/>
        <v>0</v>
      </c>
      <c r="M4878" s="5">
        <f t="shared" si="461"/>
        <v>0</v>
      </c>
    </row>
    <row r="4879" spans="1:13">
      <c r="A4879" s="5">
        <v>7210</v>
      </c>
      <c r="B4879" s="5">
        <v>15</v>
      </c>
      <c r="C4879" s="5" t="s">
        <v>63</v>
      </c>
      <c r="D4879" s="5">
        <v>1633</v>
      </c>
      <c r="E4879" s="5">
        <v>21</v>
      </c>
      <c r="F4879" s="8">
        <f t="shared" si="456"/>
        <v>1.2859767299448868</v>
      </c>
      <c r="G4879" s="5" t="str">
        <f>IF(COUNTIFS(Q3_SQL_Error_Concentration!$A:$A,A4879,Q3_SQL_Error_Concentration!$E:$E,B4879,Q3_SQL_Error_Concentration!$F:$F,C4879)=0,"",SUMIFS(Q3_SQL_Error_Concentration!$I:$I,Q3_SQL_Error_Concentration!$A:$A,A4879,Q3_SQL_Error_Concentration!$E:$E,B4879,Q3_SQL_Error_Concentration!$F:$F,C4879))</f>
        <v/>
      </c>
      <c r="H4879" s="5" t="str">
        <f t="shared" si="457"/>
        <v/>
      </c>
      <c r="I4879" s="5">
        <f>IF(D4879&gt;=Q3_Validation!$C$2,1,0)</f>
        <v>1</v>
      </c>
      <c r="J4879" s="8">
        <f t="shared" si="458"/>
        <v>1.2859767299448868</v>
      </c>
      <c r="K4879" s="5" t="str">
        <f t="shared" si="459"/>
        <v>normal</v>
      </c>
      <c r="L4879" s="5">
        <f t="shared" si="460"/>
        <v>0</v>
      </c>
      <c r="M4879" s="5">
        <f t="shared" si="461"/>
        <v>0</v>
      </c>
    </row>
    <row r="4880" spans="1:13">
      <c r="A4880" s="5">
        <v>7210</v>
      </c>
      <c r="B4880" s="5">
        <v>15</v>
      </c>
      <c r="C4880" s="5" t="s">
        <v>62</v>
      </c>
      <c r="D4880" s="5">
        <v>2382</v>
      </c>
      <c r="E4880" s="5">
        <v>17</v>
      </c>
      <c r="F4880" s="8">
        <f t="shared" si="456"/>
        <v>0.71368597816960533</v>
      </c>
      <c r="G4880" s="5" t="str">
        <f>IF(COUNTIFS(Q3_SQL_Error_Concentration!$A:$A,A4880,Q3_SQL_Error_Concentration!$E:$E,B4880,Q3_SQL_Error_Concentration!$F:$F,C4880)=0,"",SUMIFS(Q3_SQL_Error_Concentration!$I:$I,Q3_SQL_Error_Concentration!$A:$A,A4880,Q3_SQL_Error_Concentration!$E:$E,B4880,Q3_SQL_Error_Concentration!$F:$F,C4880))</f>
        <v/>
      </c>
      <c r="H4880" s="5" t="str">
        <f t="shared" si="457"/>
        <v/>
      </c>
      <c r="I4880" s="5">
        <f>IF(D4880&gt;=Q3_Validation!$C$2,1,0)</f>
        <v>1</v>
      </c>
      <c r="J4880" s="8">
        <f t="shared" si="458"/>
        <v>0.71368597816960533</v>
      </c>
      <c r="K4880" s="5" t="str">
        <f t="shared" si="459"/>
        <v>normal</v>
      </c>
      <c r="L4880" s="5">
        <f t="shared" si="460"/>
        <v>0</v>
      </c>
      <c r="M4880" s="5">
        <f t="shared" si="461"/>
        <v>0</v>
      </c>
    </row>
    <row r="4881" spans="1:13">
      <c r="A4881" s="5">
        <v>7210</v>
      </c>
      <c r="B4881" s="5">
        <v>16</v>
      </c>
      <c r="C4881" s="5" t="s">
        <v>63</v>
      </c>
      <c r="D4881" s="5">
        <v>1260</v>
      </c>
      <c r="E4881" s="5">
        <v>18</v>
      </c>
      <c r="F4881" s="8">
        <f t="shared" si="456"/>
        <v>1.4285714285714286</v>
      </c>
      <c r="G4881" s="5" t="str">
        <f>IF(COUNTIFS(Q3_SQL_Error_Concentration!$A:$A,A4881,Q3_SQL_Error_Concentration!$E:$E,B4881,Q3_SQL_Error_Concentration!$F:$F,C4881)=0,"",SUMIFS(Q3_SQL_Error_Concentration!$I:$I,Q3_SQL_Error_Concentration!$A:$A,A4881,Q3_SQL_Error_Concentration!$E:$E,B4881,Q3_SQL_Error_Concentration!$F:$F,C4881))</f>
        <v/>
      </c>
      <c r="H4881" s="5" t="str">
        <f t="shared" si="457"/>
        <v/>
      </c>
      <c r="I4881" s="5">
        <f>IF(D4881&gt;=Q3_Validation!$C$2,1,0)</f>
        <v>1</v>
      </c>
      <c r="J4881" s="8">
        <f t="shared" si="458"/>
        <v>1.4285714285714286</v>
      </c>
      <c r="K4881" s="5" t="str">
        <f t="shared" si="459"/>
        <v>normal</v>
      </c>
      <c r="L4881" s="5">
        <f t="shared" si="460"/>
        <v>0</v>
      </c>
      <c r="M4881" s="5">
        <f t="shared" si="461"/>
        <v>0</v>
      </c>
    </row>
    <row r="4882" spans="1:13">
      <c r="A4882" s="5">
        <v>7210</v>
      </c>
      <c r="B4882" s="5">
        <v>16</v>
      </c>
      <c r="C4882" s="5" t="s">
        <v>62</v>
      </c>
      <c r="D4882" s="5">
        <v>1812</v>
      </c>
      <c r="E4882" s="5">
        <v>10</v>
      </c>
      <c r="F4882" s="8">
        <f t="shared" si="456"/>
        <v>0.55187637969094927</v>
      </c>
      <c r="G4882" s="5" t="str">
        <f>IF(COUNTIFS(Q3_SQL_Error_Concentration!$A:$A,A4882,Q3_SQL_Error_Concentration!$E:$E,B4882,Q3_SQL_Error_Concentration!$F:$F,C4882)=0,"",SUMIFS(Q3_SQL_Error_Concentration!$I:$I,Q3_SQL_Error_Concentration!$A:$A,A4882,Q3_SQL_Error_Concentration!$E:$E,B4882,Q3_SQL_Error_Concentration!$F:$F,C4882))</f>
        <v/>
      </c>
      <c r="H4882" s="5" t="str">
        <f t="shared" si="457"/>
        <v/>
      </c>
      <c r="I4882" s="5">
        <f>IF(D4882&gt;=Q3_Validation!$C$2,1,0)</f>
        <v>1</v>
      </c>
      <c r="J4882" s="8">
        <f t="shared" si="458"/>
        <v>0.55187637969094927</v>
      </c>
      <c r="K4882" s="5" t="str">
        <f t="shared" si="459"/>
        <v>normal</v>
      </c>
      <c r="L4882" s="5">
        <f t="shared" si="460"/>
        <v>0</v>
      </c>
      <c r="M4882" s="5">
        <f t="shared" si="461"/>
        <v>0</v>
      </c>
    </row>
    <row r="4883" spans="1:13">
      <c r="A4883" s="5">
        <v>7210</v>
      </c>
      <c r="B4883" s="5">
        <v>17</v>
      </c>
      <c r="C4883" s="5" t="s">
        <v>63</v>
      </c>
      <c r="D4883" s="5">
        <v>157</v>
      </c>
      <c r="E4883" s="5">
        <v>2</v>
      </c>
      <c r="F4883" s="8">
        <f t="shared" si="456"/>
        <v>1.2738853503184713</v>
      </c>
      <c r="G4883" s="5" t="str">
        <f>IF(COUNTIFS(Q3_SQL_Error_Concentration!$A:$A,A4883,Q3_SQL_Error_Concentration!$E:$E,B4883,Q3_SQL_Error_Concentration!$F:$F,C4883)=0,"",SUMIFS(Q3_SQL_Error_Concentration!$I:$I,Q3_SQL_Error_Concentration!$A:$A,A4883,Q3_SQL_Error_Concentration!$E:$E,B4883,Q3_SQL_Error_Concentration!$F:$F,C4883))</f>
        <v/>
      </c>
      <c r="H4883" s="5" t="str">
        <f t="shared" si="457"/>
        <v/>
      </c>
      <c r="I4883" s="5">
        <f>IF(D4883&gt;=Q3_Validation!$C$2,1,0)</f>
        <v>0</v>
      </c>
      <c r="J4883" s="8" t="str">
        <f t="shared" si="458"/>
        <v/>
      </c>
      <c r="K4883" s="5" t="str">
        <f t="shared" si="459"/>
        <v>excluded</v>
      </c>
      <c r="L4883" s="5">
        <f t="shared" si="460"/>
        <v>0</v>
      </c>
      <c r="M4883" s="5">
        <f t="shared" si="461"/>
        <v>0</v>
      </c>
    </row>
    <row r="4884" spans="1:13">
      <c r="A4884" s="5">
        <v>7210</v>
      </c>
      <c r="B4884" s="5">
        <v>17</v>
      </c>
      <c r="C4884" s="5" t="s">
        <v>62</v>
      </c>
      <c r="D4884" s="5">
        <v>286</v>
      </c>
      <c r="E4884" s="5">
        <v>0</v>
      </c>
      <c r="F4884" s="8">
        <f t="shared" si="456"/>
        <v>0</v>
      </c>
      <c r="G4884" s="5" t="str">
        <f>IF(COUNTIFS(Q3_SQL_Error_Concentration!$A:$A,A4884,Q3_SQL_Error_Concentration!$E:$E,B4884,Q3_SQL_Error_Concentration!$F:$F,C4884)=0,"",SUMIFS(Q3_SQL_Error_Concentration!$I:$I,Q3_SQL_Error_Concentration!$A:$A,A4884,Q3_SQL_Error_Concentration!$E:$E,B4884,Q3_SQL_Error_Concentration!$F:$F,C4884))</f>
        <v/>
      </c>
      <c r="H4884" s="5" t="str">
        <f t="shared" si="457"/>
        <v/>
      </c>
      <c r="I4884" s="5">
        <f>IF(D4884&gt;=Q3_Validation!$C$2,1,0)</f>
        <v>0</v>
      </c>
      <c r="J4884" s="8" t="str">
        <f t="shared" si="458"/>
        <v/>
      </c>
      <c r="K4884" s="5" t="str">
        <f t="shared" si="459"/>
        <v>excluded</v>
      </c>
      <c r="L4884" s="5">
        <f t="shared" si="460"/>
        <v>0</v>
      </c>
      <c r="M4884" s="5">
        <f t="shared" si="461"/>
        <v>0</v>
      </c>
    </row>
    <row r="4885" spans="1:13">
      <c r="A4885" s="5">
        <v>7210</v>
      </c>
      <c r="B4885" s="5">
        <v>18</v>
      </c>
      <c r="C4885" s="5" t="s">
        <v>63</v>
      </c>
      <c r="D4885" s="5">
        <v>72</v>
      </c>
      <c r="E4885" s="5">
        <v>0</v>
      </c>
      <c r="F4885" s="8">
        <f t="shared" si="456"/>
        <v>0</v>
      </c>
      <c r="G4885" s="5" t="str">
        <f>IF(COUNTIFS(Q3_SQL_Error_Concentration!$A:$A,A4885,Q3_SQL_Error_Concentration!$E:$E,B4885,Q3_SQL_Error_Concentration!$F:$F,C4885)=0,"",SUMIFS(Q3_SQL_Error_Concentration!$I:$I,Q3_SQL_Error_Concentration!$A:$A,A4885,Q3_SQL_Error_Concentration!$E:$E,B4885,Q3_SQL_Error_Concentration!$F:$F,C4885))</f>
        <v/>
      </c>
      <c r="H4885" s="5" t="str">
        <f t="shared" si="457"/>
        <v/>
      </c>
      <c r="I4885" s="5">
        <f>IF(D4885&gt;=Q3_Validation!$C$2,1,0)</f>
        <v>0</v>
      </c>
      <c r="J4885" s="8" t="str">
        <f t="shared" si="458"/>
        <v/>
      </c>
      <c r="K4885" s="5" t="str">
        <f t="shared" si="459"/>
        <v>excluded</v>
      </c>
      <c r="L4885" s="5">
        <f t="shared" si="460"/>
        <v>0</v>
      </c>
      <c r="M4885" s="5">
        <f t="shared" si="461"/>
        <v>0</v>
      </c>
    </row>
    <row r="4886" spans="1:13">
      <c r="A4886" s="5">
        <v>7210</v>
      </c>
      <c r="B4886" s="5">
        <v>18</v>
      </c>
      <c r="C4886" s="5" t="s">
        <v>62</v>
      </c>
      <c r="D4886" s="5">
        <v>88</v>
      </c>
      <c r="E4886" s="5">
        <v>0</v>
      </c>
      <c r="F4886" s="8">
        <f t="shared" si="456"/>
        <v>0</v>
      </c>
      <c r="G4886" s="5" t="str">
        <f>IF(COUNTIFS(Q3_SQL_Error_Concentration!$A:$A,A4886,Q3_SQL_Error_Concentration!$E:$E,B4886,Q3_SQL_Error_Concentration!$F:$F,C4886)=0,"",SUMIFS(Q3_SQL_Error_Concentration!$I:$I,Q3_SQL_Error_Concentration!$A:$A,A4886,Q3_SQL_Error_Concentration!$E:$E,B4886,Q3_SQL_Error_Concentration!$F:$F,C4886))</f>
        <v/>
      </c>
      <c r="H4886" s="5" t="str">
        <f t="shared" si="457"/>
        <v/>
      </c>
      <c r="I4886" s="5">
        <f>IF(D4886&gt;=Q3_Validation!$C$2,1,0)</f>
        <v>0</v>
      </c>
      <c r="J4886" s="8" t="str">
        <f t="shared" si="458"/>
        <v/>
      </c>
      <c r="K4886" s="5" t="str">
        <f t="shared" si="459"/>
        <v>excluded</v>
      </c>
      <c r="L4886" s="5">
        <f t="shared" si="460"/>
        <v>0</v>
      </c>
      <c r="M4886" s="5">
        <f t="shared" si="461"/>
        <v>0</v>
      </c>
    </row>
    <row r="4887" spans="1:13">
      <c r="A4887" s="5">
        <v>7210</v>
      </c>
      <c r="B4887" s="5">
        <v>19</v>
      </c>
      <c r="C4887" s="5" t="s">
        <v>63</v>
      </c>
      <c r="D4887" s="5">
        <v>264</v>
      </c>
      <c r="E4887" s="5">
        <v>4</v>
      </c>
      <c r="F4887" s="8">
        <f t="shared" si="456"/>
        <v>1.5151515151515151</v>
      </c>
      <c r="G4887" s="5" t="str">
        <f>IF(COUNTIFS(Q3_SQL_Error_Concentration!$A:$A,A4887,Q3_SQL_Error_Concentration!$E:$E,B4887,Q3_SQL_Error_Concentration!$F:$F,C4887)=0,"",SUMIFS(Q3_SQL_Error_Concentration!$I:$I,Q3_SQL_Error_Concentration!$A:$A,A4887,Q3_SQL_Error_Concentration!$E:$E,B4887,Q3_SQL_Error_Concentration!$F:$F,C4887))</f>
        <v/>
      </c>
      <c r="H4887" s="5" t="str">
        <f t="shared" si="457"/>
        <v/>
      </c>
      <c r="I4887" s="5">
        <f>IF(D4887&gt;=Q3_Validation!$C$2,1,0)</f>
        <v>0</v>
      </c>
      <c r="J4887" s="8" t="str">
        <f t="shared" si="458"/>
        <v/>
      </c>
      <c r="K4887" s="5" t="str">
        <f t="shared" si="459"/>
        <v>excluded</v>
      </c>
      <c r="L4887" s="5">
        <f t="shared" si="460"/>
        <v>0</v>
      </c>
      <c r="M4887" s="5">
        <f t="shared" si="461"/>
        <v>0</v>
      </c>
    </row>
    <row r="4888" spans="1:13">
      <c r="A4888" s="5">
        <v>7210</v>
      </c>
      <c r="B4888" s="5">
        <v>19</v>
      </c>
      <c r="C4888" s="5" t="s">
        <v>62</v>
      </c>
      <c r="D4888" s="5">
        <v>297</v>
      </c>
      <c r="E4888" s="5">
        <v>4</v>
      </c>
      <c r="F4888" s="8">
        <f t="shared" si="456"/>
        <v>1.3468013468013469</v>
      </c>
      <c r="G4888" s="5" t="str">
        <f>IF(COUNTIFS(Q3_SQL_Error_Concentration!$A:$A,A4888,Q3_SQL_Error_Concentration!$E:$E,B4888,Q3_SQL_Error_Concentration!$F:$F,C4888)=0,"",SUMIFS(Q3_SQL_Error_Concentration!$I:$I,Q3_SQL_Error_Concentration!$A:$A,A4888,Q3_SQL_Error_Concentration!$E:$E,B4888,Q3_SQL_Error_Concentration!$F:$F,C4888))</f>
        <v/>
      </c>
      <c r="H4888" s="5" t="str">
        <f t="shared" si="457"/>
        <v/>
      </c>
      <c r="I4888" s="5">
        <f>IF(D4888&gt;=Q3_Validation!$C$2,1,0)</f>
        <v>0</v>
      </c>
      <c r="J4888" s="8" t="str">
        <f t="shared" si="458"/>
        <v/>
      </c>
      <c r="K4888" s="5" t="str">
        <f t="shared" si="459"/>
        <v>excluded</v>
      </c>
      <c r="L4888" s="5">
        <f t="shared" si="460"/>
        <v>0</v>
      </c>
      <c r="M4888" s="5">
        <f t="shared" si="461"/>
        <v>0</v>
      </c>
    </row>
    <row r="4889" spans="1:13">
      <c r="A4889" s="5">
        <v>7210</v>
      </c>
      <c r="B4889" s="5">
        <v>20</v>
      </c>
      <c r="C4889" s="5" t="s">
        <v>63</v>
      </c>
      <c r="D4889" s="5">
        <v>179</v>
      </c>
      <c r="E4889" s="5">
        <v>1</v>
      </c>
      <c r="F4889" s="8">
        <f t="shared" si="456"/>
        <v>0.55865921787709494</v>
      </c>
      <c r="G4889" s="5" t="str">
        <f>IF(COUNTIFS(Q3_SQL_Error_Concentration!$A:$A,A4889,Q3_SQL_Error_Concentration!$E:$E,B4889,Q3_SQL_Error_Concentration!$F:$F,C4889)=0,"",SUMIFS(Q3_SQL_Error_Concentration!$I:$I,Q3_SQL_Error_Concentration!$A:$A,A4889,Q3_SQL_Error_Concentration!$E:$E,B4889,Q3_SQL_Error_Concentration!$F:$F,C4889))</f>
        <v/>
      </c>
      <c r="H4889" s="5" t="str">
        <f t="shared" si="457"/>
        <v/>
      </c>
      <c r="I4889" s="5">
        <f>IF(D4889&gt;=Q3_Validation!$C$2,1,0)</f>
        <v>0</v>
      </c>
      <c r="J4889" s="8" t="str">
        <f t="shared" si="458"/>
        <v/>
      </c>
      <c r="K4889" s="5" t="str">
        <f t="shared" si="459"/>
        <v>excluded</v>
      </c>
      <c r="L4889" s="5">
        <f t="shared" si="460"/>
        <v>0</v>
      </c>
      <c r="M4889" s="5">
        <f t="shared" si="461"/>
        <v>0</v>
      </c>
    </row>
    <row r="4890" spans="1:13">
      <c r="A4890" s="5">
        <v>7210</v>
      </c>
      <c r="B4890" s="5">
        <v>20</v>
      </c>
      <c r="C4890" s="5" t="s">
        <v>62</v>
      </c>
      <c r="D4890" s="5">
        <v>85</v>
      </c>
      <c r="E4890" s="5">
        <v>0</v>
      </c>
      <c r="F4890" s="8">
        <f t="shared" si="456"/>
        <v>0</v>
      </c>
      <c r="G4890" s="5" t="str">
        <f>IF(COUNTIFS(Q3_SQL_Error_Concentration!$A:$A,A4890,Q3_SQL_Error_Concentration!$E:$E,B4890,Q3_SQL_Error_Concentration!$F:$F,C4890)=0,"",SUMIFS(Q3_SQL_Error_Concentration!$I:$I,Q3_SQL_Error_Concentration!$A:$A,A4890,Q3_SQL_Error_Concentration!$E:$E,B4890,Q3_SQL_Error_Concentration!$F:$F,C4890))</f>
        <v/>
      </c>
      <c r="H4890" s="5" t="str">
        <f t="shared" si="457"/>
        <v/>
      </c>
      <c r="I4890" s="5">
        <f>IF(D4890&gt;=Q3_Validation!$C$2,1,0)</f>
        <v>0</v>
      </c>
      <c r="J4890" s="8" t="str">
        <f t="shared" si="458"/>
        <v/>
      </c>
      <c r="K4890" s="5" t="str">
        <f t="shared" si="459"/>
        <v>excluded</v>
      </c>
      <c r="L4890" s="5">
        <f t="shared" si="460"/>
        <v>0</v>
      </c>
      <c r="M4890" s="5">
        <f t="shared" si="461"/>
        <v>0</v>
      </c>
    </row>
    <row r="4891" spans="1:13">
      <c r="A4891" s="5">
        <v>7210</v>
      </c>
      <c r="B4891" s="5">
        <v>21</v>
      </c>
      <c r="C4891" s="5" t="s">
        <v>63</v>
      </c>
      <c r="D4891" s="5">
        <v>29</v>
      </c>
      <c r="E4891" s="5">
        <v>0</v>
      </c>
      <c r="F4891" s="8">
        <f t="shared" si="456"/>
        <v>0</v>
      </c>
      <c r="G4891" s="5" t="str">
        <f>IF(COUNTIFS(Q3_SQL_Error_Concentration!$A:$A,A4891,Q3_SQL_Error_Concentration!$E:$E,B4891,Q3_SQL_Error_Concentration!$F:$F,C4891)=0,"",SUMIFS(Q3_SQL_Error_Concentration!$I:$I,Q3_SQL_Error_Concentration!$A:$A,A4891,Q3_SQL_Error_Concentration!$E:$E,B4891,Q3_SQL_Error_Concentration!$F:$F,C4891))</f>
        <v/>
      </c>
      <c r="H4891" s="5" t="str">
        <f t="shared" si="457"/>
        <v/>
      </c>
      <c r="I4891" s="5">
        <f>IF(D4891&gt;=Q3_Validation!$C$2,1,0)</f>
        <v>0</v>
      </c>
      <c r="J4891" s="8" t="str">
        <f t="shared" si="458"/>
        <v/>
      </c>
      <c r="K4891" s="5" t="str">
        <f t="shared" si="459"/>
        <v>excluded</v>
      </c>
      <c r="L4891" s="5">
        <f t="shared" si="460"/>
        <v>0</v>
      </c>
      <c r="M4891" s="5">
        <f t="shared" si="461"/>
        <v>0</v>
      </c>
    </row>
    <row r="4892" spans="1:13">
      <c r="A4892" s="5">
        <v>7210</v>
      </c>
      <c r="B4892" s="5">
        <v>21</v>
      </c>
      <c r="C4892" s="5" t="s">
        <v>62</v>
      </c>
      <c r="D4892" s="5">
        <v>25</v>
      </c>
      <c r="E4892" s="5">
        <v>2</v>
      </c>
      <c r="F4892" s="8">
        <f t="shared" si="456"/>
        <v>8</v>
      </c>
      <c r="G4892" s="5" t="str">
        <f>IF(COUNTIFS(Q3_SQL_Error_Concentration!$A:$A,A4892,Q3_SQL_Error_Concentration!$E:$E,B4892,Q3_SQL_Error_Concentration!$F:$F,C4892)=0,"",SUMIFS(Q3_SQL_Error_Concentration!$I:$I,Q3_SQL_Error_Concentration!$A:$A,A4892,Q3_SQL_Error_Concentration!$E:$E,B4892,Q3_SQL_Error_Concentration!$F:$F,C4892))</f>
        <v/>
      </c>
      <c r="H4892" s="5" t="str">
        <f t="shared" si="457"/>
        <v/>
      </c>
      <c r="I4892" s="5">
        <f>IF(D4892&gt;=Q3_Validation!$C$2,1,0)</f>
        <v>0</v>
      </c>
      <c r="J4892" s="8" t="str">
        <f t="shared" si="458"/>
        <v/>
      </c>
      <c r="K4892" s="5" t="str">
        <f t="shared" si="459"/>
        <v>excluded</v>
      </c>
      <c r="L4892" s="5">
        <f t="shared" si="460"/>
        <v>0</v>
      </c>
      <c r="M4892" s="5">
        <f t="shared" si="461"/>
        <v>0</v>
      </c>
    </row>
    <row r="4893" spans="1:13">
      <c r="A4893" s="5">
        <v>7210</v>
      </c>
      <c r="B4893" s="5">
        <v>22</v>
      </c>
      <c r="C4893" s="5" t="s">
        <v>63</v>
      </c>
      <c r="D4893" s="5">
        <v>47</v>
      </c>
      <c r="E4893" s="5">
        <v>0</v>
      </c>
      <c r="F4893" s="8">
        <f t="shared" si="456"/>
        <v>0</v>
      </c>
      <c r="G4893" s="5" t="str">
        <f>IF(COUNTIFS(Q3_SQL_Error_Concentration!$A:$A,A4893,Q3_SQL_Error_Concentration!$E:$E,B4893,Q3_SQL_Error_Concentration!$F:$F,C4893)=0,"",SUMIFS(Q3_SQL_Error_Concentration!$I:$I,Q3_SQL_Error_Concentration!$A:$A,A4893,Q3_SQL_Error_Concentration!$E:$E,B4893,Q3_SQL_Error_Concentration!$F:$F,C4893))</f>
        <v/>
      </c>
      <c r="H4893" s="5" t="str">
        <f t="shared" si="457"/>
        <v/>
      </c>
      <c r="I4893" s="5">
        <f>IF(D4893&gt;=Q3_Validation!$C$2,1,0)</f>
        <v>0</v>
      </c>
      <c r="J4893" s="8" t="str">
        <f t="shared" si="458"/>
        <v/>
      </c>
      <c r="K4893" s="5" t="str">
        <f t="shared" si="459"/>
        <v>excluded</v>
      </c>
      <c r="L4893" s="5">
        <f t="shared" si="460"/>
        <v>0</v>
      </c>
      <c r="M4893" s="5">
        <f t="shared" si="461"/>
        <v>0</v>
      </c>
    </row>
    <row r="4894" spans="1:13">
      <c r="A4894" s="5">
        <v>7210</v>
      </c>
      <c r="B4894" s="5">
        <v>22</v>
      </c>
      <c r="C4894" s="5" t="s">
        <v>62</v>
      </c>
      <c r="D4894" s="5">
        <v>53</v>
      </c>
      <c r="E4894" s="5">
        <v>1</v>
      </c>
      <c r="F4894" s="8">
        <f t="shared" si="456"/>
        <v>1.8867924528301887</v>
      </c>
      <c r="G4894" s="5" t="str">
        <f>IF(COUNTIFS(Q3_SQL_Error_Concentration!$A:$A,A4894,Q3_SQL_Error_Concentration!$E:$E,B4894,Q3_SQL_Error_Concentration!$F:$F,C4894)=0,"",SUMIFS(Q3_SQL_Error_Concentration!$I:$I,Q3_SQL_Error_Concentration!$A:$A,A4894,Q3_SQL_Error_Concentration!$E:$E,B4894,Q3_SQL_Error_Concentration!$F:$F,C4894))</f>
        <v/>
      </c>
      <c r="H4894" s="5" t="str">
        <f t="shared" si="457"/>
        <v/>
      </c>
      <c r="I4894" s="5">
        <f>IF(D4894&gt;=Q3_Validation!$C$2,1,0)</f>
        <v>0</v>
      </c>
      <c r="J4894" s="8" t="str">
        <f t="shared" si="458"/>
        <v/>
      </c>
      <c r="K4894" s="5" t="str">
        <f t="shared" si="459"/>
        <v>excluded</v>
      </c>
      <c r="L4894" s="5">
        <f t="shared" si="460"/>
        <v>0</v>
      </c>
      <c r="M4894" s="5">
        <f t="shared" si="461"/>
        <v>0</v>
      </c>
    </row>
    <row r="4895" spans="1:13">
      <c r="A4895" s="5">
        <v>7210</v>
      </c>
      <c r="B4895" s="5">
        <v>23</v>
      </c>
      <c r="C4895" s="5" t="s">
        <v>63</v>
      </c>
      <c r="D4895" s="5">
        <v>2</v>
      </c>
      <c r="E4895" s="5">
        <v>0</v>
      </c>
      <c r="F4895" s="8">
        <f t="shared" si="456"/>
        <v>0</v>
      </c>
      <c r="G4895" s="5" t="str">
        <f>IF(COUNTIFS(Q3_SQL_Error_Concentration!$A:$A,A4895,Q3_SQL_Error_Concentration!$E:$E,B4895,Q3_SQL_Error_Concentration!$F:$F,C4895)=0,"",SUMIFS(Q3_SQL_Error_Concentration!$I:$I,Q3_SQL_Error_Concentration!$A:$A,A4895,Q3_SQL_Error_Concentration!$E:$E,B4895,Q3_SQL_Error_Concentration!$F:$F,C4895))</f>
        <v/>
      </c>
      <c r="H4895" s="5" t="str">
        <f t="shared" si="457"/>
        <v/>
      </c>
      <c r="I4895" s="5">
        <f>IF(D4895&gt;=Q3_Validation!$C$2,1,0)</f>
        <v>0</v>
      </c>
      <c r="J4895" s="8" t="str">
        <f t="shared" si="458"/>
        <v/>
      </c>
      <c r="K4895" s="5" t="str">
        <f t="shared" si="459"/>
        <v>excluded</v>
      </c>
      <c r="L4895" s="5">
        <f t="shared" si="460"/>
        <v>0</v>
      </c>
      <c r="M4895" s="5">
        <f t="shared" si="461"/>
        <v>0</v>
      </c>
    </row>
    <row r="4896" spans="1:13">
      <c r="A4896" s="5">
        <v>7210</v>
      </c>
      <c r="B4896" s="5">
        <v>23</v>
      </c>
      <c r="C4896" s="5" t="s">
        <v>62</v>
      </c>
      <c r="D4896" s="5">
        <v>4</v>
      </c>
      <c r="E4896" s="5">
        <v>0</v>
      </c>
      <c r="F4896" s="8">
        <f t="shared" si="456"/>
        <v>0</v>
      </c>
      <c r="G4896" s="5" t="str">
        <f>IF(COUNTIFS(Q3_SQL_Error_Concentration!$A:$A,A4896,Q3_SQL_Error_Concentration!$E:$E,B4896,Q3_SQL_Error_Concentration!$F:$F,C4896)=0,"",SUMIFS(Q3_SQL_Error_Concentration!$I:$I,Q3_SQL_Error_Concentration!$A:$A,A4896,Q3_SQL_Error_Concentration!$E:$E,B4896,Q3_SQL_Error_Concentration!$F:$F,C4896))</f>
        <v/>
      </c>
      <c r="H4896" s="5" t="str">
        <f t="shared" si="457"/>
        <v/>
      </c>
      <c r="I4896" s="5">
        <f>IF(D4896&gt;=Q3_Validation!$C$2,1,0)</f>
        <v>0</v>
      </c>
      <c r="J4896" s="8" t="str">
        <f t="shared" si="458"/>
        <v/>
      </c>
      <c r="K4896" s="5" t="str">
        <f t="shared" si="459"/>
        <v>excluded</v>
      </c>
      <c r="L4896" s="5">
        <f t="shared" si="460"/>
        <v>0</v>
      </c>
      <c r="M4896" s="5">
        <f t="shared" si="461"/>
        <v>0</v>
      </c>
    </row>
    <row r="4897" spans="1:13">
      <c r="A4897" s="5">
        <v>7230</v>
      </c>
      <c r="B4897" s="5">
        <v>0</v>
      </c>
      <c r="C4897" s="5" t="s">
        <v>63</v>
      </c>
      <c r="D4897" s="5">
        <v>55</v>
      </c>
      <c r="E4897" s="5">
        <v>0</v>
      </c>
      <c r="F4897" s="8">
        <f t="shared" si="456"/>
        <v>0</v>
      </c>
      <c r="G4897" s="5" t="str">
        <f>IF(COUNTIFS(Q3_SQL_Error_Concentration!$A:$A,A4897,Q3_SQL_Error_Concentration!$E:$E,B4897,Q3_SQL_Error_Concentration!$F:$F,C4897)=0,"",SUMIFS(Q3_SQL_Error_Concentration!$I:$I,Q3_SQL_Error_Concentration!$A:$A,A4897,Q3_SQL_Error_Concentration!$E:$E,B4897,Q3_SQL_Error_Concentration!$F:$F,C4897))</f>
        <v/>
      </c>
      <c r="H4897" s="5" t="str">
        <f t="shared" si="457"/>
        <v/>
      </c>
      <c r="I4897" s="5">
        <f>IF(D4897&gt;=Q3_Validation!$C$2,1,0)</f>
        <v>0</v>
      </c>
      <c r="J4897" s="8" t="str">
        <f t="shared" si="458"/>
        <v/>
      </c>
      <c r="K4897" s="5" t="str">
        <f t="shared" si="459"/>
        <v>excluded</v>
      </c>
      <c r="L4897" s="5">
        <f t="shared" si="460"/>
        <v>2</v>
      </c>
      <c r="M4897" s="5">
        <f t="shared" si="461"/>
        <v>0</v>
      </c>
    </row>
    <row r="4898" spans="1:13">
      <c r="A4898" s="5">
        <v>7230</v>
      </c>
      <c r="B4898" s="5">
        <v>0</v>
      </c>
      <c r="C4898" s="5" t="s">
        <v>62</v>
      </c>
      <c r="D4898" s="5">
        <v>60</v>
      </c>
      <c r="E4898" s="5">
        <v>0</v>
      </c>
      <c r="F4898" s="8">
        <f t="shared" si="456"/>
        <v>0</v>
      </c>
      <c r="G4898" s="5" t="str">
        <f>IF(COUNTIFS(Q3_SQL_Error_Concentration!$A:$A,A4898,Q3_SQL_Error_Concentration!$E:$E,B4898,Q3_SQL_Error_Concentration!$F:$F,C4898)=0,"",SUMIFS(Q3_SQL_Error_Concentration!$I:$I,Q3_SQL_Error_Concentration!$A:$A,A4898,Q3_SQL_Error_Concentration!$E:$E,B4898,Q3_SQL_Error_Concentration!$F:$F,C4898))</f>
        <v/>
      </c>
      <c r="H4898" s="5" t="str">
        <f t="shared" si="457"/>
        <v/>
      </c>
      <c r="I4898" s="5">
        <f>IF(D4898&gt;=Q3_Validation!$C$2,1,0)</f>
        <v>0</v>
      </c>
      <c r="J4898" s="8" t="str">
        <f t="shared" si="458"/>
        <v/>
      </c>
      <c r="K4898" s="5" t="str">
        <f t="shared" si="459"/>
        <v>excluded</v>
      </c>
      <c r="L4898" s="5">
        <f t="shared" si="460"/>
        <v>2</v>
      </c>
      <c r="M4898" s="5">
        <f t="shared" si="461"/>
        <v>0</v>
      </c>
    </row>
    <row r="4899" spans="1:13">
      <c r="A4899" s="5">
        <v>7230</v>
      </c>
      <c r="B4899" s="5">
        <v>1</v>
      </c>
      <c r="C4899" s="5" t="s">
        <v>63</v>
      </c>
      <c r="D4899" s="5">
        <v>34</v>
      </c>
      <c r="E4899" s="5">
        <v>1</v>
      </c>
      <c r="F4899" s="8">
        <f t="shared" si="456"/>
        <v>2.9411764705882355</v>
      </c>
      <c r="G4899" s="5" t="str">
        <f>IF(COUNTIFS(Q3_SQL_Error_Concentration!$A:$A,A4899,Q3_SQL_Error_Concentration!$E:$E,B4899,Q3_SQL_Error_Concentration!$F:$F,C4899)=0,"",SUMIFS(Q3_SQL_Error_Concentration!$I:$I,Q3_SQL_Error_Concentration!$A:$A,A4899,Q3_SQL_Error_Concentration!$E:$E,B4899,Q3_SQL_Error_Concentration!$F:$F,C4899))</f>
        <v/>
      </c>
      <c r="H4899" s="5" t="str">
        <f t="shared" si="457"/>
        <v/>
      </c>
      <c r="I4899" s="5">
        <f>IF(D4899&gt;=Q3_Validation!$C$2,1,0)</f>
        <v>0</v>
      </c>
      <c r="J4899" s="8" t="str">
        <f t="shared" si="458"/>
        <v/>
      </c>
      <c r="K4899" s="5" t="str">
        <f t="shared" si="459"/>
        <v>excluded</v>
      </c>
      <c r="L4899" s="5">
        <f t="shared" si="460"/>
        <v>2</v>
      </c>
      <c r="M4899" s="5">
        <f t="shared" si="461"/>
        <v>0</v>
      </c>
    </row>
    <row r="4900" spans="1:13">
      <c r="A4900" s="5">
        <v>7230</v>
      </c>
      <c r="B4900" s="5">
        <v>1</v>
      </c>
      <c r="C4900" s="5" t="s">
        <v>62</v>
      </c>
      <c r="D4900" s="5">
        <v>57</v>
      </c>
      <c r="E4900" s="5">
        <v>0</v>
      </c>
      <c r="F4900" s="8">
        <f t="shared" si="456"/>
        <v>0</v>
      </c>
      <c r="G4900" s="5" t="str">
        <f>IF(COUNTIFS(Q3_SQL_Error_Concentration!$A:$A,A4900,Q3_SQL_Error_Concentration!$E:$E,B4900,Q3_SQL_Error_Concentration!$F:$F,C4900)=0,"",SUMIFS(Q3_SQL_Error_Concentration!$I:$I,Q3_SQL_Error_Concentration!$A:$A,A4900,Q3_SQL_Error_Concentration!$E:$E,B4900,Q3_SQL_Error_Concentration!$F:$F,C4900))</f>
        <v/>
      </c>
      <c r="H4900" s="5" t="str">
        <f t="shared" si="457"/>
        <v/>
      </c>
      <c r="I4900" s="5">
        <f>IF(D4900&gt;=Q3_Validation!$C$2,1,0)</f>
        <v>0</v>
      </c>
      <c r="J4900" s="8" t="str">
        <f t="shared" si="458"/>
        <v/>
      </c>
      <c r="K4900" s="5" t="str">
        <f t="shared" si="459"/>
        <v>excluded</v>
      </c>
      <c r="L4900" s="5">
        <f t="shared" si="460"/>
        <v>2</v>
      </c>
      <c r="M4900" s="5">
        <f t="shared" si="461"/>
        <v>0</v>
      </c>
    </row>
    <row r="4901" spans="1:13">
      <c r="A4901" s="5">
        <v>7230</v>
      </c>
      <c r="B4901" s="5">
        <v>2</v>
      </c>
      <c r="C4901" s="5" t="s">
        <v>63</v>
      </c>
      <c r="D4901" s="5">
        <v>32</v>
      </c>
      <c r="E4901" s="5">
        <v>1</v>
      </c>
      <c r="F4901" s="8">
        <f t="shared" si="456"/>
        <v>3.125</v>
      </c>
      <c r="G4901" s="5" t="str">
        <f>IF(COUNTIFS(Q3_SQL_Error_Concentration!$A:$A,A4901,Q3_SQL_Error_Concentration!$E:$E,B4901,Q3_SQL_Error_Concentration!$F:$F,C4901)=0,"",SUMIFS(Q3_SQL_Error_Concentration!$I:$I,Q3_SQL_Error_Concentration!$A:$A,A4901,Q3_SQL_Error_Concentration!$E:$E,B4901,Q3_SQL_Error_Concentration!$F:$F,C4901))</f>
        <v/>
      </c>
      <c r="H4901" s="5" t="str">
        <f t="shared" si="457"/>
        <v/>
      </c>
      <c r="I4901" s="5">
        <f>IF(D4901&gt;=Q3_Validation!$C$2,1,0)</f>
        <v>0</v>
      </c>
      <c r="J4901" s="8" t="str">
        <f t="shared" si="458"/>
        <v/>
      </c>
      <c r="K4901" s="5" t="str">
        <f t="shared" si="459"/>
        <v>excluded</v>
      </c>
      <c r="L4901" s="5">
        <f t="shared" si="460"/>
        <v>2</v>
      </c>
      <c r="M4901" s="5">
        <f t="shared" si="461"/>
        <v>0</v>
      </c>
    </row>
    <row r="4902" spans="1:13">
      <c r="A4902" s="5">
        <v>7230</v>
      </c>
      <c r="B4902" s="5">
        <v>2</v>
      </c>
      <c r="C4902" s="5" t="s">
        <v>62</v>
      </c>
      <c r="D4902" s="5">
        <v>101</v>
      </c>
      <c r="E4902" s="5">
        <v>0</v>
      </c>
      <c r="F4902" s="8">
        <f t="shared" si="456"/>
        <v>0</v>
      </c>
      <c r="G4902" s="5" t="str">
        <f>IF(COUNTIFS(Q3_SQL_Error_Concentration!$A:$A,A4902,Q3_SQL_Error_Concentration!$E:$E,B4902,Q3_SQL_Error_Concentration!$F:$F,C4902)=0,"",SUMIFS(Q3_SQL_Error_Concentration!$I:$I,Q3_SQL_Error_Concentration!$A:$A,A4902,Q3_SQL_Error_Concentration!$E:$E,B4902,Q3_SQL_Error_Concentration!$F:$F,C4902))</f>
        <v/>
      </c>
      <c r="H4902" s="5" t="str">
        <f t="shared" si="457"/>
        <v/>
      </c>
      <c r="I4902" s="5">
        <f>IF(D4902&gt;=Q3_Validation!$C$2,1,0)</f>
        <v>0</v>
      </c>
      <c r="J4902" s="8" t="str">
        <f t="shared" si="458"/>
        <v/>
      </c>
      <c r="K4902" s="5" t="str">
        <f t="shared" si="459"/>
        <v>excluded</v>
      </c>
      <c r="L4902" s="5">
        <f t="shared" si="460"/>
        <v>2</v>
      </c>
      <c r="M4902" s="5">
        <f t="shared" si="461"/>
        <v>0</v>
      </c>
    </row>
    <row r="4903" spans="1:13">
      <c r="A4903" s="5">
        <v>7230</v>
      </c>
      <c r="B4903" s="5">
        <v>3</v>
      </c>
      <c r="C4903" s="5" t="s">
        <v>63</v>
      </c>
      <c r="D4903" s="5">
        <v>45</v>
      </c>
      <c r="E4903" s="5">
        <v>1</v>
      </c>
      <c r="F4903" s="8">
        <f t="shared" si="456"/>
        <v>2.2222222222222223</v>
      </c>
      <c r="G4903" s="5" t="str">
        <f>IF(COUNTIFS(Q3_SQL_Error_Concentration!$A:$A,A4903,Q3_SQL_Error_Concentration!$E:$E,B4903,Q3_SQL_Error_Concentration!$F:$F,C4903)=0,"",SUMIFS(Q3_SQL_Error_Concentration!$I:$I,Q3_SQL_Error_Concentration!$A:$A,A4903,Q3_SQL_Error_Concentration!$E:$E,B4903,Q3_SQL_Error_Concentration!$F:$F,C4903))</f>
        <v/>
      </c>
      <c r="H4903" s="5" t="str">
        <f t="shared" si="457"/>
        <v/>
      </c>
      <c r="I4903" s="5">
        <f>IF(D4903&gt;=Q3_Validation!$C$2,1,0)</f>
        <v>0</v>
      </c>
      <c r="J4903" s="8" t="str">
        <f t="shared" si="458"/>
        <v/>
      </c>
      <c r="K4903" s="5" t="str">
        <f t="shared" si="459"/>
        <v>excluded</v>
      </c>
      <c r="L4903" s="5">
        <f t="shared" si="460"/>
        <v>2</v>
      </c>
      <c r="M4903" s="5">
        <f t="shared" si="461"/>
        <v>0</v>
      </c>
    </row>
    <row r="4904" spans="1:13">
      <c r="A4904" s="5">
        <v>7230</v>
      </c>
      <c r="B4904" s="5">
        <v>3</v>
      </c>
      <c r="C4904" s="5" t="s">
        <v>62</v>
      </c>
      <c r="D4904" s="5">
        <v>59</v>
      </c>
      <c r="E4904" s="5">
        <v>0</v>
      </c>
      <c r="F4904" s="8">
        <f t="shared" si="456"/>
        <v>0</v>
      </c>
      <c r="G4904" s="5" t="str">
        <f>IF(COUNTIFS(Q3_SQL_Error_Concentration!$A:$A,A4904,Q3_SQL_Error_Concentration!$E:$E,B4904,Q3_SQL_Error_Concentration!$F:$F,C4904)=0,"",SUMIFS(Q3_SQL_Error_Concentration!$I:$I,Q3_SQL_Error_Concentration!$A:$A,A4904,Q3_SQL_Error_Concentration!$E:$E,B4904,Q3_SQL_Error_Concentration!$F:$F,C4904))</f>
        <v/>
      </c>
      <c r="H4904" s="5" t="str">
        <f t="shared" si="457"/>
        <v/>
      </c>
      <c r="I4904" s="5">
        <f>IF(D4904&gt;=Q3_Validation!$C$2,1,0)</f>
        <v>0</v>
      </c>
      <c r="J4904" s="8" t="str">
        <f t="shared" si="458"/>
        <v/>
      </c>
      <c r="K4904" s="5" t="str">
        <f t="shared" si="459"/>
        <v>excluded</v>
      </c>
      <c r="L4904" s="5">
        <f t="shared" si="460"/>
        <v>2</v>
      </c>
      <c r="M4904" s="5">
        <f t="shared" si="461"/>
        <v>0</v>
      </c>
    </row>
    <row r="4905" spans="1:13">
      <c r="A4905" s="5">
        <v>7230</v>
      </c>
      <c r="B4905" s="5">
        <v>4</v>
      </c>
      <c r="C4905" s="5" t="s">
        <v>63</v>
      </c>
      <c r="D4905" s="5">
        <v>170</v>
      </c>
      <c r="E4905" s="5">
        <v>1</v>
      </c>
      <c r="F4905" s="8">
        <f t="shared" si="456"/>
        <v>0.58823529411764708</v>
      </c>
      <c r="G4905" s="5" t="str">
        <f>IF(COUNTIFS(Q3_SQL_Error_Concentration!$A:$A,A4905,Q3_SQL_Error_Concentration!$E:$E,B4905,Q3_SQL_Error_Concentration!$F:$F,C4905)=0,"",SUMIFS(Q3_SQL_Error_Concentration!$I:$I,Q3_SQL_Error_Concentration!$A:$A,A4905,Q3_SQL_Error_Concentration!$E:$E,B4905,Q3_SQL_Error_Concentration!$F:$F,C4905))</f>
        <v/>
      </c>
      <c r="H4905" s="5" t="str">
        <f t="shared" si="457"/>
        <v/>
      </c>
      <c r="I4905" s="5">
        <f>IF(D4905&gt;=Q3_Validation!$C$2,1,0)</f>
        <v>0</v>
      </c>
      <c r="J4905" s="8" t="str">
        <f t="shared" si="458"/>
        <v/>
      </c>
      <c r="K4905" s="5" t="str">
        <f t="shared" si="459"/>
        <v>excluded</v>
      </c>
      <c r="L4905" s="5">
        <f t="shared" si="460"/>
        <v>2</v>
      </c>
      <c r="M4905" s="5">
        <f t="shared" si="461"/>
        <v>0</v>
      </c>
    </row>
    <row r="4906" spans="1:13">
      <c r="A4906" s="5">
        <v>7230</v>
      </c>
      <c r="B4906" s="5">
        <v>4</v>
      </c>
      <c r="C4906" s="5" t="s">
        <v>62</v>
      </c>
      <c r="D4906" s="5">
        <v>210</v>
      </c>
      <c r="E4906" s="5">
        <v>0</v>
      </c>
      <c r="F4906" s="8">
        <f t="shared" si="456"/>
        <v>0</v>
      </c>
      <c r="G4906" s="5" t="str">
        <f>IF(COUNTIFS(Q3_SQL_Error_Concentration!$A:$A,A4906,Q3_SQL_Error_Concentration!$E:$E,B4906,Q3_SQL_Error_Concentration!$F:$F,C4906)=0,"",SUMIFS(Q3_SQL_Error_Concentration!$I:$I,Q3_SQL_Error_Concentration!$A:$A,A4906,Q3_SQL_Error_Concentration!$E:$E,B4906,Q3_SQL_Error_Concentration!$F:$F,C4906))</f>
        <v/>
      </c>
      <c r="H4906" s="5" t="str">
        <f t="shared" si="457"/>
        <v/>
      </c>
      <c r="I4906" s="5">
        <f>IF(D4906&gt;=Q3_Validation!$C$2,1,0)</f>
        <v>0</v>
      </c>
      <c r="J4906" s="8" t="str">
        <f t="shared" si="458"/>
        <v/>
      </c>
      <c r="K4906" s="5" t="str">
        <f t="shared" si="459"/>
        <v>excluded</v>
      </c>
      <c r="L4906" s="5">
        <f t="shared" si="460"/>
        <v>2</v>
      </c>
      <c r="M4906" s="5">
        <f t="shared" si="461"/>
        <v>0</v>
      </c>
    </row>
    <row r="4907" spans="1:13">
      <c r="A4907" s="5">
        <v>7230</v>
      </c>
      <c r="B4907" s="5">
        <v>5</v>
      </c>
      <c r="C4907" s="5" t="s">
        <v>63</v>
      </c>
      <c r="D4907" s="5">
        <v>219</v>
      </c>
      <c r="E4907" s="5">
        <v>3</v>
      </c>
      <c r="F4907" s="8">
        <f t="shared" si="456"/>
        <v>1.3698630136986301</v>
      </c>
      <c r="G4907" s="5" t="str">
        <f>IF(COUNTIFS(Q3_SQL_Error_Concentration!$A:$A,A4907,Q3_SQL_Error_Concentration!$E:$E,B4907,Q3_SQL_Error_Concentration!$F:$F,C4907)=0,"",SUMIFS(Q3_SQL_Error_Concentration!$I:$I,Q3_SQL_Error_Concentration!$A:$A,A4907,Q3_SQL_Error_Concentration!$E:$E,B4907,Q3_SQL_Error_Concentration!$F:$F,C4907))</f>
        <v/>
      </c>
      <c r="H4907" s="5" t="str">
        <f t="shared" si="457"/>
        <v/>
      </c>
      <c r="I4907" s="5">
        <f>IF(D4907&gt;=Q3_Validation!$C$2,1,0)</f>
        <v>0</v>
      </c>
      <c r="J4907" s="8" t="str">
        <f t="shared" si="458"/>
        <v/>
      </c>
      <c r="K4907" s="5" t="str">
        <f t="shared" si="459"/>
        <v>excluded</v>
      </c>
      <c r="L4907" s="5">
        <f t="shared" si="460"/>
        <v>2</v>
      </c>
      <c r="M4907" s="5">
        <f t="shared" si="461"/>
        <v>0</v>
      </c>
    </row>
    <row r="4908" spans="1:13">
      <c r="A4908" s="5">
        <v>7230</v>
      </c>
      <c r="B4908" s="5">
        <v>5</v>
      </c>
      <c r="C4908" s="5" t="s">
        <v>62</v>
      </c>
      <c r="D4908" s="5">
        <v>292</v>
      </c>
      <c r="E4908" s="5">
        <v>4</v>
      </c>
      <c r="F4908" s="8">
        <f t="shared" si="456"/>
        <v>1.3698630136986301</v>
      </c>
      <c r="G4908" s="5" t="str">
        <f>IF(COUNTIFS(Q3_SQL_Error_Concentration!$A:$A,A4908,Q3_SQL_Error_Concentration!$E:$E,B4908,Q3_SQL_Error_Concentration!$F:$F,C4908)=0,"",SUMIFS(Q3_SQL_Error_Concentration!$I:$I,Q3_SQL_Error_Concentration!$A:$A,A4908,Q3_SQL_Error_Concentration!$E:$E,B4908,Q3_SQL_Error_Concentration!$F:$F,C4908))</f>
        <v/>
      </c>
      <c r="H4908" s="5" t="str">
        <f t="shared" si="457"/>
        <v/>
      </c>
      <c r="I4908" s="5">
        <f>IF(D4908&gt;=Q3_Validation!$C$2,1,0)</f>
        <v>0</v>
      </c>
      <c r="J4908" s="8" t="str">
        <f t="shared" si="458"/>
        <v/>
      </c>
      <c r="K4908" s="5" t="str">
        <f t="shared" si="459"/>
        <v>excluded</v>
      </c>
      <c r="L4908" s="5">
        <f t="shared" si="460"/>
        <v>2</v>
      </c>
      <c r="M4908" s="5">
        <f t="shared" si="461"/>
        <v>0</v>
      </c>
    </row>
    <row r="4909" spans="1:13">
      <c r="A4909" s="5">
        <v>7230</v>
      </c>
      <c r="B4909" s="5">
        <v>6</v>
      </c>
      <c r="C4909" s="5" t="s">
        <v>63</v>
      </c>
      <c r="D4909" s="5">
        <v>2122</v>
      </c>
      <c r="E4909" s="5">
        <v>41</v>
      </c>
      <c r="F4909" s="8">
        <f t="shared" si="456"/>
        <v>1.9321394910461829</v>
      </c>
      <c r="G4909" s="5" t="str">
        <f>IF(COUNTIFS(Q3_SQL_Error_Concentration!$A:$A,A4909,Q3_SQL_Error_Concentration!$E:$E,B4909,Q3_SQL_Error_Concentration!$F:$F,C4909)=0,"",SUMIFS(Q3_SQL_Error_Concentration!$I:$I,Q3_SQL_Error_Concentration!$A:$A,A4909,Q3_SQL_Error_Concentration!$E:$E,B4909,Q3_SQL_Error_Concentration!$F:$F,C4909))</f>
        <v/>
      </c>
      <c r="H4909" s="5" t="str">
        <f t="shared" si="457"/>
        <v/>
      </c>
      <c r="I4909" s="5">
        <f>IF(D4909&gt;=Q3_Validation!$C$2,1,0)</f>
        <v>1</v>
      </c>
      <c r="J4909" s="8">
        <f t="shared" si="458"/>
        <v>1.9321394910461829</v>
      </c>
      <c r="K4909" s="5" t="str">
        <f t="shared" si="459"/>
        <v>normal</v>
      </c>
      <c r="L4909" s="5">
        <f t="shared" si="460"/>
        <v>2</v>
      </c>
      <c r="M4909" s="5">
        <f t="shared" si="461"/>
        <v>0</v>
      </c>
    </row>
    <row r="4910" spans="1:13">
      <c r="A4910" s="5">
        <v>7230</v>
      </c>
      <c r="B4910" s="5">
        <v>6</v>
      </c>
      <c r="C4910" s="5" t="s">
        <v>62</v>
      </c>
      <c r="D4910" s="5">
        <v>2730</v>
      </c>
      <c r="E4910" s="5">
        <v>52</v>
      </c>
      <c r="F4910" s="8">
        <f t="shared" si="456"/>
        <v>1.9047619047619047</v>
      </c>
      <c r="G4910" s="5" t="str">
        <f>IF(COUNTIFS(Q3_SQL_Error_Concentration!$A:$A,A4910,Q3_SQL_Error_Concentration!$E:$E,B4910,Q3_SQL_Error_Concentration!$F:$F,C4910)=0,"",SUMIFS(Q3_SQL_Error_Concentration!$I:$I,Q3_SQL_Error_Concentration!$A:$A,A4910,Q3_SQL_Error_Concentration!$E:$E,B4910,Q3_SQL_Error_Concentration!$F:$F,C4910))</f>
        <v/>
      </c>
      <c r="H4910" s="5" t="str">
        <f t="shared" si="457"/>
        <v/>
      </c>
      <c r="I4910" s="5">
        <f>IF(D4910&gt;=Q3_Validation!$C$2,1,0)</f>
        <v>1</v>
      </c>
      <c r="J4910" s="8">
        <f t="shared" si="458"/>
        <v>1.9047619047619047</v>
      </c>
      <c r="K4910" s="5" t="str">
        <f t="shared" si="459"/>
        <v>normal</v>
      </c>
      <c r="L4910" s="5">
        <f t="shared" si="460"/>
        <v>2</v>
      </c>
      <c r="M4910" s="5">
        <f t="shared" si="461"/>
        <v>0</v>
      </c>
    </row>
    <row r="4911" spans="1:13">
      <c r="A4911" s="5">
        <v>7230</v>
      </c>
      <c r="B4911" s="5">
        <v>7</v>
      </c>
      <c r="C4911" s="5" t="s">
        <v>63</v>
      </c>
      <c r="D4911" s="5">
        <v>2171</v>
      </c>
      <c r="E4911" s="5">
        <v>34</v>
      </c>
      <c r="F4911" s="8">
        <f t="shared" si="456"/>
        <v>1.5660985720865961</v>
      </c>
      <c r="G4911" s="5" t="str">
        <f>IF(COUNTIFS(Q3_SQL_Error_Concentration!$A:$A,A4911,Q3_SQL_Error_Concentration!$E:$E,B4911,Q3_SQL_Error_Concentration!$F:$F,C4911)=0,"",SUMIFS(Q3_SQL_Error_Concentration!$I:$I,Q3_SQL_Error_Concentration!$A:$A,A4911,Q3_SQL_Error_Concentration!$E:$E,B4911,Q3_SQL_Error_Concentration!$F:$F,C4911))</f>
        <v/>
      </c>
      <c r="H4911" s="5" t="str">
        <f t="shared" si="457"/>
        <v/>
      </c>
      <c r="I4911" s="5">
        <f>IF(D4911&gt;=Q3_Validation!$C$2,1,0)</f>
        <v>1</v>
      </c>
      <c r="J4911" s="8">
        <f t="shared" si="458"/>
        <v>1.5660985720865961</v>
      </c>
      <c r="K4911" s="5" t="str">
        <f t="shared" si="459"/>
        <v>normal</v>
      </c>
      <c r="L4911" s="5">
        <f t="shared" si="460"/>
        <v>2</v>
      </c>
      <c r="M4911" s="5">
        <f t="shared" si="461"/>
        <v>0</v>
      </c>
    </row>
    <row r="4912" spans="1:13">
      <c r="A4912" s="5">
        <v>7230</v>
      </c>
      <c r="B4912" s="5">
        <v>7</v>
      </c>
      <c r="C4912" s="5" t="s">
        <v>62</v>
      </c>
      <c r="D4912" s="5">
        <v>2579</v>
      </c>
      <c r="E4912" s="5">
        <v>42</v>
      </c>
      <c r="F4912" s="8">
        <f t="shared" si="456"/>
        <v>1.6285381930981</v>
      </c>
      <c r="G4912" s="5" t="str">
        <f>IF(COUNTIFS(Q3_SQL_Error_Concentration!$A:$A,A4912,Q3_SQL_Error_Concentration!$E:$E,B4912,Q3_SQL_Error_Concentration!$F:$F,C4912)=0,"",SUMIFS(Q3_SQL_Error_Concentration!$I:$I,Q3_SQL_Error_Concentration!$A:$A,A4912,Q3_SQL_Error_Concentration!$E:$E,B4912,Q3_SQL_Error_Concentration!$F:$F,C4912))</f>
        <v/>
      </c>
      <c r="H4912" s="5" t="str">
        <f t="shared" si="457"/>
        <v/>
      </c>
      <c r="I4912" s="5">
        <f>IF(D4912&gt;=Q3_Validation!$C$2,1,0)</f>
        <v>1</v>
      </c>
      <c r="J4912" s="8">
        <f t="shared" si="458"/>
        <v>1.6285381930981</v>
      </c>
      <c r="K4912" s="5" t="str">
        <f t="shared" si="459"/>
        <v>normal</v>
      </c>
      <c r="L4912" s="5">
        <f t="shared" si="460"/>
        <v>2</v>
      </c>
      <c r="M4912" s="5">
        <f t="shared" si="461"/>
        <v>0</v>
      </c>
    </row>
    <row r="4913" spans="1:13">
      <c r="A4913" s="5">
        <v>7230</v>
      </c>
      <c r="B4913" s="5">
        <v>8</v>
      </c>
      <c r="C4913" s="5" t="s">
        <v>63</v>
      </c>
      <c r="D4913" s="5">
        <v>2068</v>
      </c>
      <c r="E4913" s="5">
        <v>35</v>
      </c>
      <c r="F4913" s="8">
        <f t="shared" si="456"/>
        <v>1.6924564796905222</v>
      </c>
      <c r="G4913" s="5" t="str">
        <f>IF(COUNTIFS(Q3_SQL_Error_Concentration!$A:$A,A4913,Q3_SQL_Error_Concentration!$E:$E,B4913,Q3_SQL_Error_Concentration!$F:$F,C4913)=0,"",SUMIFS(Q3_SQL_Error_Concentration!$I:$I,Q3_SQL_Error_Concentration!$A:$A,A4913,Q3_SQL_Error_Concentration!$E:$E,B4913,Q3_SQL_Error_Concentration!$F:$F,C4913))</f>
        <v/>
      </c>
      <c r="H4913" s="5" t="str">
        <f t="shared" si="457"/>
        <v/>
      </c>
      <c r="I4913" s="5">
        <f>IF(D4913&gt;=Q3_Validation!$C$2,1,0)</f>
        <v>1</v>
      </c>
      <c r="J4913" s="8">
        <f t="shared" si="458"/>
        <v>1.6924564796905222</v>
      </c>
      <c r="K4913" s="5" t="str">
        <f t="shared" si="459"/>
        <v>normal</v>
      </c>
      <c r="L4913" s="5">
        <f t="shared" si="460"/>
        <v>2</v>
      </c>
      <c r="M4913" s="5">
        <f t="shared" si="461"/>
        <v>0</v>
      </c>
    </row>
    <row r="4914" spans="1:13">
      <c r="A4914" s="5">
        <v>7230</v>
      </c>
      <c r="B4914" s="5">
        <v>8</v>
      </c>
      <c r="C4914" s="5" t="s">
        <v>62</v>
      </c>
      <c r="D4914" s="5">
        <v>3182</v>
      </c>
      <c r="E4914" s="5">
        <v>45</v>
      </c>
      <c r="F4914" s="8">
        <f t="shared" si="456"/>
        <v>1.4142049025769956</v>
      </c>
      <c r="G4914" s="5" t="str">
        <f>IF(COUNTIFS(Q3_SQL_Error_Concentration!$A:$A,A4914,Q3_SQL_Error_Concentration!$E:$E,B4914,Q3_SQL_Error_Concentration!$F:$F,C4914)=0,"",SUMIFS(Q3_SQL_Error_Concentration!$I:$I,Q3_SQL_Error_Concentration!$A:$A,A4914,Q3_SQL_Error_Concentration!$E:$E,B4914,Q3_SQL_Error_Concentration!$F:$F,C4914))</f>
        <v/>
      </c>
      <c r="H4914" s="5" t="str">
        <f t="shared" si="457"/>
        <v/>
      </c>
      <c r="I4914" s="5">
        <f>IF(D4914&gt;=Q3_Validation!$C$2,1,0)</f>
        <v>1</v>
      </c>
      <c r="J4914" s="8">
        <f t="shared" si="458"/>
        <v>1.4142049025769956</v>
      </c>
      <c r="K4914" s="5" t="str">
        <f t="shared" si="459"/>
        <v>normal</v>
      </c>
      <c r="L4914" s="5">
        <f t="shared" si="460"/>
        <v>2</v>
      </c>
      <c r="M4914" s="5">
        <f t="shared" si="461"/>
        <v>0</v>
      </c>
    </row>
    <row r="4915" spans="1:13">
      <c r="A4915" s="5">
        <v>7230</v>
      </c>
      <c r="B4915" s="5">
        <v>9</v>
      </c>
      <c r="C4915" s="5" t="s">
        <v>63</v>
      </c>
      <c r="D4915" s="5">
        <v>2235</v>
      </c>
      <c r="E4915" s="5">
        <v>33</v>
      </c>
      <c r="F4915" s="8">
        <f t="shared" si="456"/>
        <v>1.476510067114094</v>
      </c>
      <c r="G4915" s="5" t="str">
        <f>IF(COUNTIFS(Q3_SQL_Error_Concentration!$A:$A,A4915,Q3_SQL_Error_Concentration!$E:$E,B4915,Q3_SQL_Error_Concentration!$F:$F,C4915)=0,"",SUMIFS(Q3_SQL_Error_Concentration!$I:$I,Q3_SQL_Error_Concentration!$A:$A,A4915,Q3_SQL_Error_Concentration!$E:$E,B4915,Q3_SQL_Error_Concentration!$F:$F,C4915))</f>
        <v/>
      </c>
      <c r="H4915" s="5" t="str">
        <f t="shared" si="457"/>
        <v/>
      </c>
      <c r="I4915" s="5">
        <f>IF(D4915&gt;=Q3_Validation!$C$2,1,0)</f>
        <v>1</v>
      </c>
      <c r="J4915" s="8">
        <f t="shared" si="458"/>
        <v>1.476510067114094</v>
      </c>
      <c r="K4915" s="5" t="str">
        <f t="shared" si="459"/>
        <v>normal</v>
      </c>
      <c r="L4915" s="5">
        <f t="shared" si="460"/>
        <v>2</v>
      </c>
      <c r="M4915" s="5">
        <f t="shared" si="461"/>
        <v>0</v>
      </c>
    </row>
    <row r="4916" spans="1:13">
      <c r="A4916" s="5">
        <v>7230</v>
      </c>
      <c r="B4916" s="5">
        <v>9</v>
      </c>
      <c r="C4916" s="5" t="s">
        <v>62</v>
      </c>
      <c r="D4916" s="5">
        <v>3124</v>
      </c>
      <c r="E4916" s="5">
        <v>55</v>
      </c>
      <c r="F4916" s="8">
        <f t="shared" si="456"/>
        <v>1.7605633802816902</v>
      </c>
      <c r="G4916" s="5" t="str">
        <f>IF(COUNTIFS(Q3_SQL_Error_Concentration!$A:$A,A4916,Q3_SQL_Error_Concentration!$E:$E,B4916,Q3_SQL_Error_Concentration!$F:$F,C4916)=0,"",SUMIFS(Q3_SQL_Error_Concentration!$I:$I,Q3_SQL_Error_Concentration!$A:$A,A4916,Q3_SQL_Error_Concentration!$E:$E,B4916,Q3_SQL_Error_Concentration!$F:$F,C4916))</f>
        <v/>
      </c>
      <c r="H4916" s="5" t="str">
        <f t="shared" si="457"/>
        <v/>
      </c>
      <c r="I4916" s="5">
        <f>IF(D4916&gt;=Q3_Validation!$C$2,1,0)</f>
        <v>1</v>
      </c>
      <c r="J4916" s="8">
        <f t="shared" si="458"/>
        <v>1.7605633802816902</v>
      </c>
      <c r="K4916" s="5" t="str">
        <f t="shared" si="459"/>
        <v>normal</v>
      </c>
      <c r="L4916" s="5">
        <f t="shared" si="460"/>
        <v>2</v>
      </c>
      <c r="M4916" s="5">
        <f t="shared" si="461"/>
        <v>0</v>
      </c>
    </row>
    <row r="4917" spans="1:13">
      <c r="A4917" s="5">
        <v>7230</v>
      </c>
      <c r="B4917" s="5">
        <v>10</v>
      </c>
      <c r="C4917" s="5" t="s">
        <v>63</v>
      </c>
      <c r="D4917" s="5">
        <v>2760</v>
      </c>
      <c r="E4917" s="5">
        <v>51</v>
      </c>
      <c r="F4917" s="8">
        <f t="shared" si="456"/>
        <v>1.8478260869565217</v>
      </c>
      <c r="G4917" s="5" t="str">
        <f>IF(COUNTIFS(Q3_SQL_Error_Concentration!$A:$A,A4917,Q3_SQL_Error_Concentration!$E:$E,B4917,Q3_SQL_Error_Concentration!$F:$F,C4917)=0,"",SUMIFS(Q3_SQL_Error_Concentration!$I:$I,Q3_SQL_Error_Concentration!$A:$A,A4917,Q3_SQL_Error_Concentration!$E:$E,B4917,Q3_SQL_Error_Concentration!$F:$F,C4917))</f>
        <v/>
      </c>
      <c r="H4917" s="5" t="str">
        <f t="shared" si="457"/>
        <v/>
      </c>
      <c r="I4917" s="5">
        <f>IF(D4917&gt;=Q3_Validation!$C$2,1,0)</f>
        <v>1</v>
      </c>
      <c r="J4917" s="8">
        <f t="shared" si="458"/>
        <v>1.8478260869565217</v>
      </c>
      <c r="K4917" s="5" t="str">
        <f t="shared" si="459"/>
        <v>normal</v>
      </c>
      <c r="L4917" s="5">
        <f t="shared" si="460"/>
        <v>2</v>
      </c>
      <c r="M4917" s="5">
        <f t="shared" si="461"/>
        <v>0</v>
      </c>
    </row>
    <row r="4918" spans="1:13">
      <c r="A4918" s="5">
        <v>7230</v>
      </c>
      <c r="B4918" s="5">
        <v>10</v>
      </c>
      <c r="C4918" s="5" t="s">
        <v>62</v>
      </c>
      <c r="D4918" s="5">
        <v>4042</v>
      </c>
      <c r="E4918" s="5">
        <v>65</v>
      </c>
      <c r="F4918" s="8">
        <f t="shared" si="456"/>
        <v>1.6081147946561107</v>
      </c>
      <c r="G4918" s="5" t="str">
        <f>IF(COUNTIFS(Q3_SQL_Error_Concentration!$A:$A,A4918,Q3_SQL_Error_Concentration!$E:$E,B4918,Q3_SQL_Error_Concentration!$F:$F,C4918)=0,"",SUMIFS(Q3_SQL_Error_Concentration!$I:$I,Q3_SQL_Error_Concentration!$A:$A,A4918,Q3_SQL_Error_Concentration!$E:$E,B4918,Q3_SQL_Error_Concentration!$F:$F,C4918))</f>
        <v/>
      </c>
      <c r="H4918" s="5" t="str">
        <f t="shared" si="457"/>
        <v/>
      </c>
      <c r="I4918" s="5">
        <f>IF(D4918&gt;=Q3_Validation!$C$2,1,0)</f>
        <v>1</v>
      </c>
      <c r="J4918" s="8">
        <f t="shared" si="458"/>
        <v>1.6081147946561107</v>
      </c>
      <c r="K4918" s="5" t="str">
        <f t="shared" si="459"/>
        <v>normal</v>
      </c>
      <c r="L4918" s="5">
        <f t="shared" si="460"/>
        <v>2</v>
      </c>
      <c r="M4918" s="5">
        <f t="shared" si="461"/>
        <v>0</v>
      </c>
    </row>
    <row r="4919" spans="1:13">
      <c r="A4919" s="5">
        <v>7230</v>
      </c>
      <c r="B4919" s="5">
        <v>11</v>
      </c>
      <c r="C4919" s="5" t="s">
        <v>63</v>
      </c>
      <c r="D4919" s="5">
        <v>3259</v>
      </c>
      <c r="E4919" s="5">
        <v>53</v>
      </c>
      <c r="F4919" s="8">
        <f t="shared" si="456"/>
        <v>1.6262657256827249</v>
      </c>
      <c r="G4919" s="5" t="str">
        <f>IF(COUNTIFS(Q3_SQL_Error_Concentration!$A:$A,A4919,Q3_SQL_Error_Concentration!$E:$E,B4919,Q3_SQL_Error_Concentration!$F:$F,C4919)=0,"",SUMIFS(Q3_SQL_Error_Concentration!$I:$I,Q3_SQL_Error_Concentration!$A:$A,A4919,Q3_SQL_Error_Concentration!$E:$E,B4919,Q3_SQL_Error_Concentration!$F:$F,C4919))</f>
        <v/>
      </c>
      <c r="H4919" s="5" t="str">
        <f t="shared" si="457"/>
        <v/>
      </c>
      <c r="I4919" s="5">
        <f>IF(D4919&gt;=Q3_Validation!$C$2,1,0)</f>
        <v>1</v>
      </c>
      <c r="J4919" s="8">
        <f t="shared" si="458"/>
        <v>1.6262657256827249</v>
      </c>
      <c r="K4919" s="5" t="str">
        <f t="shared" si="459"/>
        <v>normal</v>
      </c>
      <c r="L4919" s="5">
        <f t="shared" si="460"/>
        <v>2</v>
      </c>
      <c r="M4919" s="5">
        <f t="shared" si="461"/>
        <v>0</v>
      </c>
    </row>
    <row r="4920" spans="1:13">
      <c r="A4920" s="5">
        <v>7230</v>
      </c>
      <c r="B4920" s="5">
        <v>11</v>
      </c>
      <c r="C4920" s="5" t="s">
        <v>62</v>
      </c>
      <c r="D4920" s="5">
        <v>4720</v>
      </c>
      <c r="E4920" s="5">
        <v>89</v>
      </c>
      <c r="F4920" s="8">
        <f t="shared" si="456"/>
        <v>1.8855932203389831</v>
      </c>
      <c r="G4920" s="5" t="str">
        <f>IF(COUNTIFS(Q3_SQL_Error_Concentration!$A:$A,A4920,Q3_SQL_Error_Concentration!$E:$E,B4920,Q3_SQL_Error_Concentration!$F:$F,C4920)=0,"",SUMIFS(Q3_SQL_Error_Concentration!$I:$I,Q3_SQL_Error_Concentration!$A:$A,A4920,Q3_SQL_Error_Concentration!$E:$E,B4920,Q3_SQL_Error_Concentration!$F:$F,C4920))</f>
        <v/>
      </c>
      <c r="H4920" s="5" t="str">
        <f t="shared" si="457"/>
        <v/>
      </c>
      <c r="I4920" s="5">
        <f>IF(D4920&gt;=Q3_Validation!$C$2,1,0)</f>
        <v>1</v>
      </c>
      <c r="J4920" s="8">
        <f t="shared" si="458"/>
        <v>1.8855932203389831</v>
      </c>
      <c r="K4920" s="5" t="str">
        <f t="shared" si="459"/>
        <v>normal</v>
      </c>
      <c r="L4920" s="5">
        <f t="shared" si="460"/>
        <v>2</v>
      </c>
      <c r="M4920" s="5">
        <f t="shared" si="461"/>
        <v>0</v>
      </c>
    </row>
    <row r="4921" spans="1:13">
      <c r="A4921" s="5">
        <v>7230</v>
      </c>
      <c r="B4921" s="5">
        <v>12</v>
      </c>
      <c r="C4921" s="5" t="s">
        <v>63</v>
      </c>
      <c r="D4921" s="5">
        <v>2925</v>
      </c>
      <c r="E4921" s="5">
        <v>46</v>
      </c>
      <c r="F4921" s="8">
        <f t="shared" si="456"/>
        <v>1.5726495726495726</v>
      </c>
      <c r="G4921" s="5" t="str">
        <f>IF(COUNTIFS(Q3_SQL_Error_Concentration!$A:$A,A4921,Q3_SQL_Error_Concentration!$E:$E,B4921,Q3_SQL_Error_Concentration!$F:$F,C4921)=0,"",SUMIFS(Q3_SQL_Error_Concentration!$I:$I,Q3_SQL_Error_Concentration!$A:$A,A4921,Q3_SQL_Error_Concentration!$E:$E,B4921,Q3_SQL_Error_Concentration!$F:$F,C4921))</f>
        <v/>
      </c>
      <c r="H4921" s="5" t="str">
        <f t="shared" si="457"/>
        <v/>
      </c>
      <c r="I4921" s="5">
        <f>IF(D4921&gt;=Q3_Validation!$C$2,1,0)</f>
        <v>1</v>
      </c>
      <c r="J4921" s="8">
        <f t="shared" si="458"/>
        <v>1.5726495726495726</v>
      </c>
      <c r="K4921" s="5" t="str">
        <f t="shared" si="459"/>
        <v>normal</v>
      </c>
      <c r="L4921" s="5">
        <f t="shared" si="460"/>
        <v>2</v>
      </c>
      <c r="M4921" s="5">
        <f t="shared" si="461"/>
        <v>0</v>
      </c>
    </row>
    <row r="4922" spans="1:13">
      <c r="A4922" s="5">
        <v>7230</v>
      </c>
      <c r="B4922" s="5">
        <v>12</v>
      </c>
      <c r="C4922" s="5" t="s">
        <v>62</v>
      </c>
      <c r="D4922" s="5">
        <v>4298</v>
      </c>
      <c r="E4922" s="5">
        <v>78</v>
      </c>
      <c r="F4922" s="8">
        <f t="shared" si="456"/>
        <v>1.814797580269893</v>
      </c>
      <c r="G4922" s="5" t="str">
        <f>IF(COUNTIFS(Q3_SQL_Error_Concentration!$A:$A,A4922,Q3_SQL_Error_Concentration!$E:$E,B4922,Q3_SQL_Error_Concentration!$F:$F,C4922)=0,"",SUMIFS(Q3_SQL_Error_Concentration!$I:$I,Q3_SQL_Error_Concentration!$A:$A,A4922,Q3_SQL_Error_Concentration!$E:$E,B4922,Q3_SQL_Error_Concentration!$F:$F,C4922))</f>
        <v/>
      </c>
      <c r="H4922" s="5" t="str">
        <f t="shared" si="457"/>
        <v/>
      </c>
      <c r="I4922" s="5">
        <f>IF(D4922&gt;=Q3_Validation!$C$2,1,0)</f>
        <v>1</v>
      </c>
      <c r="J4922" s="8">
        <f t="shared" si="458"/>
        <v>1.814797580269893</v>
      </c>
      <c r="K4922" s="5" t="str">
        <f t="shared" si="459"/>
        <v>normal</v>
      </c>
      <c r="L4922" s="5">
        <f t="shared" si="460"/>
        <v>2</v>
      </c>
      <c r="M4922" s="5">
        <f t="shared" si="461"/>
        <v>0</v>
      </c>
    </row>
    <row r="4923" spans="1:13">
      <c r="A4923" s="5">
        <v>7230</v>
      </c>
      <c r="B4923" s="5">
        <v>13</v>
      </c>
      <c r="C4923" s="5" t="s">
        <v>63</v>
      </c>
      <c r="D4923" s="5">
        <v>4404</v>
      </c>
      <c r="E4923" s="5">
        <v>72</v>
      </c>
      <c r="F4923" s="8">
        <f t="shared" si="456"/>
        <v>1.6348773841961852</v>
      </c>
      <c r="G4923" s="5" t="str">
        <f>IF(COUNTIFS(Q3_SQL_Error_Concentration!$A:$A,A4923,Q3_SQL_Error_Concentration!$E:$E,B4923,Q3_SQL_Error_Concentration!$F:$F,C4923)=0,"",SUMIFS(Q3_SQL_Error_Concentration!$I:$I,Q3_SQL_Error_Concentration!$A:$A,A4923,Q3_SQL_Error_Concentration!$E:$E,B4923,Q3_SQL_Error_Concentration!$F:$F,C4923))</f>
        <v/>
      </c>
      <c r="H4923" s="5" t="str">
        <f t="shared" si="457"/>
        <v/>
      </c>
      <c r="I4923" s="5">
        <f>IF(D4923&gt;=Q3_Validation!$C$2,1,0)</f>
        <v>1</v>
      </c>
      <c r="J4923" s="8">
        <f t="shared" si="458"/>
        <v>1.6348773841961852</v>
      </c>
      <c r="K4923" s="5" t="str">
        <f t="shared" si="459"/>
        <v>normal</v>
      </c>
      <c r="L4923" s="5">
        <f t="shared" si="460"/>
        <v>2</v>
      </c>
      <c r="M4923" s="5">
        <f t="shared" si="461"/>
        <v>0</v>
      </c>
    </row>
    <row r="4924" spans="1:13">
      <c r="A4924" s="5">
        <v>7230</v>
      </c>
      <c r="B4924" s="5">
        <v>13</v>
      </c>
      <c r="C4924" s="5" t="s">
        <v>62</v>
      </c>
      <c r="D4924" s="5">
        <v>5963</v>
      </c>
      <c r="E4924" s="5">
        <v>88</v>
      </c>
      <c r="F4924" s="8">
        <f t="shared" si="456"/>
        <v>1.4757672312594332</v>
      </c>
      <c r="G4924" s="5" t="str">
        <f>IF(COUNTIFS(Q3_SQL_Error_Concentration!$A:$A,A4924,Q3_SQL_Error_Concentration!$E:$E,B4924,Q3_SQL_Error_Concentration!$F:$F,C4924)=0,"",SUMIFS(Q3_SQL_Error_Concentration!$I:$I,Q3_SQL_Error_Concentration!$A:$A,A4924,Q3_SQL_Error_Concentration!$E:$E,B4924,Q3_SQL_Error_Concentration!$F:$F,C4924))</f>
        <v/>
      </c>
      <c r="H4924" s="5" t="str">
        <f t="shared" si="457"/>
        <v/>
      </c>
      <c r="I4924" s="5">
        <f>IF(D4924&gt;=Q3_Validation!$C$2,1,0)</f>
        <v>1</v>
      </c>
      <c r="J4924" s="8">
        <f t="shared" si="458"/>
        <v>1.4757672312594332</v>
      </c>
      <c r="K4924" s="5" t="str">
        <f t="shared" si="459"/>
        <v>normal</v>
      </c>
      <c r="L4924" s="5">
        <f t="shared" si="460"/>
        <v>2</v>
      </c>
      <c r="M4924" s="5">
        <f t="shared" si="461"/>
        <v>0</v>
      </c>
    </row>
    <row r="4925" spans="1:13">
      <c r="A4925" s="5">
        <v>7230</v>
      </c>
      <c r="B4925" s="5">
        <v>14</v>
      </c>
      <c r="C4925" s="5" t="s">
        <v>63</v>
      </c>
      <c r="D4925" s="5">
        <v>4158</v>
      </c>
      <c r="E4925" s="5">
        <v>54</v>
      </c>
      <c r="F4925" s="8">
        <f t="shared" si="456"/>
        <v>1.2987012987012987</v>
      </c>
      <c r="G4925" s="5" t="str">
        <f>IF(COUNTIFS(Q3_SQL_Error_Concentration!$A:$A,A4925,Q3_SQL_Error_Concentration!$E:$E,B4925,Q3_SQL_Error_Concentration!$F:$F,C4925)=0,"",SUMIFS(Q3_SQL_Error_Concentration!$I:$I,Q3_SQL_Error_Concentration!$A:$A,A4925,Q3_SQL_Error_Concentration!$E:$E,B4925,Q3_SQL_Error_Concentration!$F:$F,C4925))</f>
        <v/>
      </c>
      <c r="H4925" s="5" t="str">
        <f t="shared" si="457"/>
        <v/>
      </c>
      <c r="I4925" s="5">
        <f>IF(D4925&gt;=Q3_Validation!$C$2,1,0)</f>
        <v>1</v>
      </c>
      <c r="J4925" s="8">
        <f t="shared" si="458"/>
        <v>1.2987012987012987</v>
      </c>
      <c r="K4925" s="5" t="str">
        <f t="shared" si="459"/>
        <v>normal</v>
      </c>
      <c r="L4925" s="5">
        <f t="shared" si="460"/>
        <v>2</v>
      </c>
      <c r="M4925" s="5">
        <f t="shared" si="461"/>
        <v>0</v>
      </c>
    </row>
    <row r="4926" spans="1:13">
      <c r="A4926" s="5">
        <v>7230</v>
      </c>
      <c r="B4926" s="5">
        <v>14</v>
      </c>
      <c r="C4926" s="5" t="s">
        <v>62</v>
      </c>
      <c r="D4926" s="5">
        <v>6773</v>
      </c>
      <c r="E4926" s="5">
        <v>87</v>
      </c>
      <c r="F4926" s="8">
        <f t="shared" si="456"/>
        <v>1.2845120330724937</v>
      </c>
      <c r="G4926" s="5" t="str">
        <f>IF(COUNTIFS(Q3_SQL_Error_Concentration!$A:$A,A4926,Q3_SQL_Error_Concentration!$E:$E,B4926,Q3_SQL_Error_Concentration!$F:$F,C4926)=0,"",SUMIFS(Q3_SQL_Error_Concentration!$I:$I,Q3_SQL_Error_Concentration!$A:$A,A4926,Q3_SQL_Error_Concentration!$E:$E,B4926,Q3_SQL_Error_Concentration!$F:$F,C4926))</f>
        <v/>
      </c>
      <c r="H4926" s="5" t="str">
        <f t="shared" si="457"/>
        <v/>
      </c>
      <c r="I4926" s="5">
        <f>IF(D4926&gt;=Q3_Validation!$C$2,1,0)</f>
        <v>1</v>
      </c>
      <c r="J4926" s="8">
        <f t="shared" si="458"/>
        <v>1.2845120330724937</v>
      </c>
      <c r="K4926" s="5" t="str">
        <f t="shared" si="459"/>
        <v>normal</v>
      </c>
      <c r="L4926" s="5">
        <f t="shared" si="460"/>
        <v>2</v>
      </c>
      <c r="M4926" s="5">
        <f t="shared" si="461"/>
        <v>0</v>
      </c>
    </row>
    <row r="4927" spans="1:13">
      <c r="A4927" s="5">
        <v>7230</v>
      </c>
      <c r="B4927" s="5">
        <v>15</v>
      </c>
      <c r="C4927" s="5" t="s">
        <v>63</v>
      </c>
      <c r="D4927" s="5">
        <v>4345</v>
      </c>
      <c r="E4927" s="5">
        <v>58</v>
      </c>
      <c r="F4927" s="8">
        <f t="shared" si="456"/>
        <v>1.334867663981588</v>
      </c>
      <c r="G4927" s="5" t="str">
        <f>IF(COUNTIFS(Q3_SQL_Error_Concentration!$A:$A,A4927,Q3_SQL_Error_Concentration!$E:$E,B4927,Q3_SQL_Error_Concentration!$F:$F,C4927)=0,"",SUMIFS(Q3_SQL_Error_Concentration!$I:$I,Q3_SQL_Error_Concentration!$A:$A,A4927,Q3_SQL_Error_Concentration!$E:$E,B4927,Q3_SQL_Error_Concentration!$F:$F,C4927))</f>
        <v/>
      </c>
      <c r="H4927" s="5" t="str">
        <f t="shared" si="457"/>
        <v/>
      </c>
      <c r="I4927" s="5">
        <f>IF(D4927&gt;=Q3_Validation!$C$2,1,0)</f>
        <v>1</v>
      </c>
      <c r="J4927" s="8">
        <f t="shared" si="458"/>
        <v>1.334867663981588</v>
      </c>
      <c r="K4927" s="5" t="str">
        <f t="shared" si="459"/>
        <v>normal</v>
      </c>
      <c r="L4927" s="5">
        <f t="shared" si="460"/>
        <v>2</v>
      </c>
      <c r="M4927" s="5">
        <f t="shared" si="461"/>
        <v>0</v>
      </c>
    </row>
    <row r="4928" spans="1:13">
      <c r="A4928" s="5">
        <v>7230</v>
      </c>
      <c r="B4928" s="5">
        <v>15</v>
      </c>
      <c r="C4928" s="5" t="s">
        <v>62</v>
      </c>
      <c r="D4928" s="5">
        <v>7030</v>
      </c>
      <c r="E4928" s="5">
        <v>96</v>
      </c>
      <c r="F4928" s="8">
        <f t="shared" si="456"/>
        <v>1.3655761024182076</v>
      </c>
      <c r="G4928" s="5" t="str">
        <f>IF(COUNTIFS(Q3_SQL_Error_Concentration!$A:$A,A4928,Q3_SQL_Error_Concentration!$E:$E,B4928,Q3_SQL_Error_Concentration!$F:$F,C4928)=0,"",SUMIFS(Q3_SQL_Error_Concentration!$I:$I,Q3_SQL_Error_Concentration!$A:$A,A4928,Q3_SQL_Error_Concentration!$E:$E,B4928,Q3_SQL_Error_Concentration!$F:$F,C4928))</f>
        <v/>
      </c>
      <c r="H4928" s="5" t="str">
        <f t="shared" si="457"/>
        <v/>
      </c>
      <c r="I4928" s="5">
        <f>IF(D4928&gt;=Q3_Validation!$C$2,1,0)</f>
        <v>1</v>
      </c>
      <c r="J4928" s="8">
        <f t="shared" si="458"/>
        <v>1.3655761024182076</v>
      </c>
      <c r="K4928" s="5" t="str">
        <f t="shared" si="459"/>
        <v>normal</v>
      </c>
      <c r="L4928" s="5">
        <f t="shared" si="460"/>
        <v>2</v>
      </c>
      <c r="M4928" s="5">
        <f t="shared" si="461"/>
        <v>0</v>
      </c>
    </row>
    <row r="4929" spans="1:13">
      <c r="A4929" s="5">
        <v>7230</v>
      </c>
      <c r="B4929" s="5">
        <v>16</v>
      </c>
      <c r="C4929" s="5" t="s">
        <v>63</v>
      </c>
      <c r="D4929" s="5">
        <v>4161</v>
      </c>
      <c r="E4929" s="5">
        <v>87</v>
      </c>
      <c r="F4929" s="8">
        <f t="shared" si="456"/>
        <v>2.0908435472242251</v>
      </c>
      <c r="G4929" s="5" t="str">
        <f>IF(COUNTIFS(Q3_SQL_Error_Concentration!$A:$A,A4929,Q3_SQL_Error_Concentration!$E:$E,B4929,Q3_SQL_Error_Concentration!$F:$F,C4929)=0,"",SUMIFS(Q3_SQL_Error_Concentration!$I:$I,Q3_SQL_Error_Concentration!$A:$A,A4929,Q3_SQL_Error_Concentration!$E:$E,B4929,Q3_SQL_Error_Concentration!$F:$F,C4929))</f>
        <v/>
      </c>
      <c r="H4929" s="5" t="str">
        <f t="shared" si="457"/>
        <v/>
      </c>
      <c r="I4929" s="5">
        <f>IF(D4929&gt;=Q3_Validation!$C$2,1,0)</f>
        <v>1</v>
      </c>
      <c r="J4929" s="8">
        <f t="shared" si="458"/>
        <v>2.0908435472242251</v>
      </c>
      <c r="K4929" s="5" t="str">
        <f t="shared" si="459"/>
        <v>normal</v>
      </c>
      <c r="L4929" s="5">
        <f t="shared" si="460"/>
        <v>2</v>
      </c>
      <c r="M4929" s="5">
        <f t="shared" si="461"/>
        <v>0</v>
      </c>
    </row>
    <row r="4930" spans="1:13">
      <c r="A4930" s="5">
        <v>7230</v>
      </c>
      <c r="B4930" s="5">
        <v>16</v>
      </c>
      <c r="C4930" s="5" t="s">
        <v>62</v>
      </c>
      <c r="D4930" s="5">
        <v>6566</v>
      </c>
      <c r="E4930" s="5">
        <v>97</v>
      </c>
      <c r="F4930" s="8">
        <f t="shared" ref="F4930:F4993" si="462">100*E4930/D4930</f>
        <v>1.4773073408467865</v>
      </c>
      <c r="G4930" s="5" t="str">
        <f>IF(COUNTIFS(Q3_SQL_Error_Concentration!$A:$A,A4930,Q3_SQL_Error_Concentration!$E:$E,B4930,Q3_SQL_Error_Concentration!$F:$F,C4930)=0,"",SUMIFS(Q3_SQL_Error_Concentration!$I:$I,Q3_SQL_Error_Concentration!$A:$A,A4930,Q3_SQL_Error_Concentration!$E:$E,B4930,Q3_SQL_Error_Concentration!$F:$F,C4930))</f>
        <v/>
      </c>
      <c r="H4930" s="5" t="str">
        <f t="shared" ref="H4930:H4993" si="463">IF(G4930="","",IF(ABS(F4930-G4930)&lt;=0.0002,"PASS","FAIL"))</f>
        <v/>
      </c>
      <c r="I4930" s="5">
        <f>IF(D4930&gt;=Q3_Validation!$C$2,1,0)</f>
        <v>1</v>
      </c>
      <c r="J4930" s="8">
        <f t="shared" ref="J4930:J4993" si="464">IF(I4930=1,F4930,"")</f>
        <v>1.4773073408467865</v>
      </c>
      <c r="K4930" s="5" t="str">
        <f t="shared" ref="K4930:K4993" si="465">IF(D4930&lt;601,"excluded",IF(J4930&gt;3.628192,"outlier",IF(J4930&gt;=2.11093,"high-error","normal")))</f>
        <v>normal</v>
      </c>
      <c r="L4930" s="5">
        <f t="shared" ref="L4930:L4993" si="466">COUNTIFS(A:A,A4930,K:K,"high-error")+COUNTIFS(A:A,A4930,K:K,"outlier")</f>
        <v>2</v>
      </c>
      <c r="M4930" s="5">
        <f t="shared" ref="M4930:M4993" si="467">IF(AND(L4930&gt;=2,OR(K4930="high-error",K4930="outlier")),1,0)</f>
        <v>0</v>
      </c>
    </row>
    <row r="4931" spans="1:13">
      <c r="A4931" s="5">
        <v>7230</v>
      </c>
      <c r="B4931" s="5">
        <v>17</v>
      </c>
      <c r="C4931" s="5" t="s">
        <v>63</v>
      </c>
      <c r="D4931" s="5">
        <v>1759</v>
      </c>
      <c r="E4931" s="5">
        <v>38</v>
      </c>
      <c r="F4931" s="8">
        <f t="shared" si="462"/>
        <v>2.1603183627060831</v>
      </c>
      <c r="G4931" s="5">
        <f>IF(COUNTIFS(Q3_SQL_Error_Concentration!$A:$A,A4931,Q3_SQL_Error_Concentration!$E:$E,B4931,Q3_SQL_Error_Concentration!$F:$F,C4931)=0,"",SUMIFS(Q3_SQL_Error_Concentration!$I:$I,Q3_SQL_Error_Concentration!$A:$A,A4931,Q3_SQL_Error_Concentration!$E:$E,B4931,Q3_SQL_Error_Concentration!$F:$F,C4931))</f>
        <v>2.1602999999999999</v>
      </c>
      <c r="H4931" s="5" t="str">
        <f t="shared" si="463"/>
        <v>PASS</v>
      </c>
      <c r="I4931" s="5">
        <f>IF(D4931&gt;=Q3_Validation!$C$2,1,0)</f>
        <v>1</v>
      </c>
      <c r="J4931" s="8">
        <f t="shared" si="464"/>
        <v>2.1603183627060831</v>
      </c>
      <c r="K4931" s="5" t="str">
        <f t="shared" si="465"/>
        <v>high-error</v>
      </c>
      <c r="L4931" s="5">
        <f t="shared" si="466"/>
        <v>2</v>
      </c>
      <c r="M4931" s="5">
        <f t="shared" si="467"/>
        <v>1</v>
      </c>
    </row>
    <row r="4932" spans="1:13">
      <c r="A4932" s="5">
        <v>7230</v>
      </c>
      <c r="B4932" s="5">
        <v>17</v>
      </c>
      <c r="C4932" s="5" t="s">
        <v>62</v>
      </c>
      <c r="D4932" s="5">
        <v>2622</v>
      </c>
      <c r="E4932" s="5">
        <v>41</v>
      </c>
      <c r="F4932" s="8">
        <f t="shared" si="462"/>
        <v>1.5636918382913807</v>
      </c>
      <c r="G4932" s="5" t="str">
        <f>IF(COUNTIFS(Q3_SQL_Error_Concentration!$A:$A,A4932,Q3_SQL_Error_Concentration!$E:$E,B4932,Q3_SQL_Error_Concentration!$F:$F,C4932)=0,"",SUMIFS(Q3_SQL_Error_Concentration!$I:$I,Q3_SQL_Error_Concentration!$A:$A,A4932,Q3_SQL_Error_Concentration!$E:$E,B4932,Q3_SQL_Error_Concentration!$F:$F,C4932))</f>
        <v/>
      </c>
      <c r="H4932" s="5" t="str">
        <f t="shared" si="463"/>
        <v/>
      </c>
      <c r="I4932" s="5">
        <f>IF(D4932&gt;=Q3_Validation!$C$2,1,0)</f>
        <v>1</v>
      </c>
      <c r="J4932" s="8">
        <f t="shared" si="464"/>
        <v>1.5636918382913807</v>
      </c>
      <c r="K4932" s="5" t="str">
        <f t="shared" si="465"/>
        <v>normal</v>
      </c>
      <c r="L4932" s="5">
        <f t="shared" si="466"/>
        <v>2</v>
      </c>
      <c r="M4932" s="5">
        <f t="shared" si="467"/>
        <v>0</v>
      </c>
    </row>
    <row r="4933" spans="1:13">
      <c r="A4933" s="5">
        <v>7230</v>
      </c>
      <c r="B4933" s="5">
        <v>18</v>
      </c>
      <c r="C4933" s="5" t="s">
        <v>63</v>
      </c>
      <c r="D4933" s="5">
        <v>1383</v>
      </c>
      <c r="E4933" s="5">
        <v>11</v>
      </c>
      <c r="F4933" s="8">
        <f t="shared" si="462"/>
        <v>0.79537237888647871</v>
      </c>
      <c r="G4933" s="5" t="str">
        <f>IF(COUNTIFS(Q3_SQL_Error_Concentration!$A:$A,A4933,Q3_SQL_Error_Concentration!$E:$E,B4933,Q3_SQL_Error_Concentration!$F:$F,C4933)=0,"",SUMIFS(Q3_SQL_Error_Concentration!$I:$I,Q3_SQL_Error_Concentration!$A:$A,A4933,Q3_SQL_Error_Concentration!$E:$E,B4933,Q3_SQL_Error_Concentration!$F:$F,C4933))</f>
        <v/>
      </c>
      <c r="H4933" s="5" t="str">
        <f t="shared" si="463"/>
        <v/>
      </c>
      <c r="I4933" s="5">
        <f>IF(D4933&gt;=Q3_Validation!$C$2,1,0)</f>
        <v>1</v>
      </c>
      <c r="J4933" s="8">
        <f t="shared" si="464"/>
        <v>0.79537237888647871</v>
      </c>
      <c r="K4933" s="5" t="str">
        <f t="shared" si="465"/>
        <v>normal</v>
      </c>
      <c r="L4933" s="5">
        <f t="shared" si="466"/>
        <v>2</v>
      </c>
      <c r="M4933" s="5">
        <f t="shared" si="467"/>
        <v>0</v>
      </c>
    </row>
    <row r="4934" spans="1:13">
      <c r="A4934" s="5">
        <v>7230</v>
      </c>
      <c r="B4934" s="5">
        <v>18</v>
      </c>
      <c r="C4934" s="5" t="s">
        <v>62</v>
      </c>
      <c r="D4934" s="5">
        <v>1866</v>
      </c>
      <c r="E4934" s="5">
        <v>20</v>
      </c>
      <c r="F4934" s="8">
        <f t="shared" si="462"/>
        <v>1.0718113612004287</v>
      </c>
      <c r="G4934" s="5" t="str">
        <f>IF(COUNTIFS(Q3_SQL_Error_Concentration!$A:$A,A4934,Q3_SQL_Error_Concentration!$E:$E,B4934,Q3_SQL_Error_Concentration!$F:$F,C4934)=0,"",SUMIFS(Q3_SQL_Error_Concentration!$I:$I,Q3_SQL_Error_Concentration!$A:$A,A4934,Q3_SQL_Error_Concentration!$E:$E,B4934,Q3_SQL_Error_Concentration!$F:$F,C4934))</f>
        <v/>
      </c>
      <c r="H4934" s="5" t="str">
        <f t="shared" si="463"/>
        <v/>
      </c>
      <c r="I4934" s="5">
        <f>IF(D4934&gt;=Q3_Validation!$C$2,1,0)</f>
        <v>1</v>
      </c>
      <c r="J4934" s="8">
        <f t="shared" si="464"/>
        <v>1.0718113612004287</v>
      </c>
      <c r="K4934" s="5" t="str">
        <f t="shared" si="465"/>
        <v>normal</v>
      </c>
      <c r="L4934" s="5">
        <f t="shared" si="466"/>
        <v>2</v>
      </c>
      <c r="M4934" s="5">
        <f t="shared" si="467"/>
        <v>0</v>
      </c>
    </row>
    <row r="4935" spans="1:13">
      <c r="A4935" s="5">
        <v>7230</v>
      </c>
      <c r="B4935" s="5">
        <v>19</v>
      </c>
      <c r="C4935" s="5" t="s">
        <v>63</v>
      </c>
      <c r="D4935" s="5">
        <v>1251</v>
      </c>
      <c r="E4935" s="5">
        <v>22</v>
      </c>
      <c r="F4935" s="8">
        <f t="shared" si="462"/>
        <v>1.7585931254996003</v>
      </c>
      <c r="G4935" s="5" t="str">
        <f>IF(COUNTIFS(Q3_SQL_Error_Concentration!$A:$A,A4935,Q3_SQL_Error_Concentration!$E:$E,B4935,Q3_SQL_Error_Concentration!$F:$F,C4935)=0,"",SUMIFS(Q3_SQL_Error_Concentration!$I:$I,Q3_SQL_Error_Concentration!$A:$A,A4935,Q3_SQL_Error_Concentration!$E:$E,B4935,Q3_SQL_Error_Concentration!$F:$F,C4935))</f>
        <v/>
      </c>
      <c r="H4935" s="5" t="str">
        <f t="shared" si="463"/>
        <v/>
      </c>
      <c r="I4935" s="5">
        <f>IF(D4935&gt;=Q3_Validation!$C$2,1,0)</f>
        <v>1</v>
      </c>
      <c r="J4935" s="8">
        <f t="shared" si="464"/>
        <v>1.7585931254996003</v>
      </c>
      <c r="K4935" s="5" t="str">
        <f t="shared" si="465"/>
        <v>normal</v>
      </c>
      <c r="L4935" s="5">
        <f t="shared" si="466"/>
        <v>2</v>
      </c>
      <c r="M4935" s="5">
        <f t="shared" si="467"/>
        <v>0</v>
      </c>
    </row>
    <row r="4936" spans="1:13">
      <c r="A4936" s="5">
        <v>7230</v>
      </c>
      <c r="B4936" s="5">
        <v>19</v>
      </c>
      <c r="C4936" s="5" t="s">
        <v>62</v>
      </c>
      <c r="D4936" s="5">
        <v>1833</v>
      </c>
      <c r="E4936" s="5">
        <v>39</v>
      </c>
      <c r="F4936" s="8">
        <f t="shared" si="462"/>
        <v>2.1276595744680851</v>
      </c>
      <c r="G4936" s="5">
        <f>IF(COUNTIFS(Q3_SQL_Error_Concentration!$A:$A,A4936,Q3_SQL_Error_Concentration!$E:$E,B4936,Q3_SQL_Error_Concentration!$F:$F,C4936)=0,"",SUMIFS(Q3_SQL_Error_Concentration!$I:$I,Q3_SQL_Error_Concentration!$A:$A,A4936,Q3_SQL_Error_Concentration!$E:$E,B4936,Q3_SQL_Error_Concentration!$F:$F,C4936))</f>
        <v>2.1276999999999999</v>
      </c>
      <c r="H4936" s="5" t="str">
        <f t="shared" si="463"/>
        <v>PASS</v>
      </c>
      <c r="I4936" s="5">
        <f>IF(D4936&gt;=Q3_Validation!$C$2,1,0)</f>
        <v>1</v>
      </c>
      <c r="J4936" s="8">
        <f t="shared" si="464"/>
        <v>2.1276595744680851</v>
      </c>
      <c r="K4936" s="5" t="str">
        <f t="shared" si="465"/>
        <v>high-error</v>
      </c>
      <c r="L4936" s="5">
        <f t="shared" si="466"/>
        <v>2</v>
      </c>
      <c r="M4936" s="5">
        <f t="shared" si="467"/>
        <v>1</v>
      </c>
    </row>
    <row r="4937" spans="1:13">
      <c r="A4937" s="5">
        <v>7230</v>
      </c>
      <c r="B4937" s="5">
        <v>20</v>
      </c>
      <c r="C4937" s="5" t="s">
        <v>63</v>
      </c>
      <c r="D4937" s="5">
        <v>976</v>
      </c>
      <c r="E4937" s="5">
        <v>11</v>
      </c>
      <c r="F4937" s="8">
        <f t="shared" si="462"/>
        <v>1.1270491803278688</v>
      </c>
      <c r="G4937" s="5" t="str">
        <f>IF(COUNTIFS(Q3_SQL_Error_Concentration!$A:$A,A4937,Q3_SQL_Error_Concentration!$E:$E,B4937,Q3_SQL_Error_Concentration!$F:$F,C4937)=0,"",SUMIFS(Q3_SQL_Error_Concentration!$I:$I,Q3_SQL_Error_Concentration!$A:$A,A4937,Q3_SQL_Error_Concentration!$E:$E,B4937,Q3_SQL_Error_Concentration!$F:$F,C4937))</f>
        <v/>
      </c>
      <c r="H4937" s="5" t="str">
        <f t="shared" si="463"/>
        <v/>
      </c>
      <c r="I4937" s="5">
        <f>IF(D4937&gt;=Q3_Validation!$C$2,1,0)</f>
        <v>1</v>
      </c>
      <c r="J4937" s="8">
        <f t="shared" si="464"/>
        <v>1.1270491803278688</v>
      </c>
      <c r="K4937" s="5" t="str">
        <f t="shared" si="465"/>
        <v>normal</v>
      </c>
      <c r="L4937" s="5">
        <f t="shared" si="466"/>
        <v>2</v>
      </c>
      <c r="M4937" s="5">
        <f t="shared" si="467"/>
        <v>0</v>
      </c>
    </row>
    <row r="4938" spans="1:13">
      <c r="A4938" s="5">
        <v>7230</v>
      </c>
      <c r="B4938" s="5">
        <v>20</v>
      </c>
      <c r="C4938" s="5" t="s">
        <v>62</v>
      </c>
      <c r="D4938" s="5">
        <v>1739</v>
      </c>
      <c r="E4938" s="5">
        <v>22</v>
      </c>
      <c r="F4938" s="8">
        <f t="shared" si="462"/>
        <v>1.2650948821161587</v>
      </c>
      <c r="G4938" s="5" t="str">
        <f>IF(COUNTIFS(Q3_SQL_Error_Concentration!$A:$A,A4938,Q3_SQL_Error_Concentration!$E:$E,B4938,Q3_SQL_Error_Concentration!$F:$F,C4938)=0,"",SUMIFS(Q3_SQL_Error_Concentration!$I:$I,Q3_SQL_Error_Concentration!$A:$A,A4938,Q3_SQL_Error_Concentration!$E:$E,B4938,Q3_SQL_Error_Concentration!$F:$F,C4938))</f>
        <v/>
      </c>
      <c r="H4938" s="5" t="str">
        <f t="shared" si="463"/>
        <v/>
      </c>
      <c r="I4938" s="5">
        <f>IF(D4938&gt;=Q3_Validation!$C$2,1,0)</f>
        <v>1</v>
      </c>
      <c r="J4938" s="8">
        <f t="shared" si="464"/>
        <v>1.2650948821161587</v>
      </c>
      <c r="K4938" s="5" t="str">
        <f t="shared" si="465"/>
        <v>normal</v>
      </c>
      <c r="L4938" s="5">
        <f t="shared" si="466"/>
        <v>2</v>
      </c>
      <c r="M4938" s="5">
        <f t="shared" si="467"/>
        <v>0</v>
      </c>
    </row>
    <row r="4939" spans="1:13">
      <c r="A4939" s="5">
        <v>7230</v>
      </c>
      <c r="B4939" s="5">
        <v>21</v>
      </c>
      <c r="C4939" s="5" t="s">
        <v>63</v>
      </c>
      <c r="D4939" s="5">
        <v>992</v>
      </c>
      <c r="E4939" s="5">
        <v>15</v>
      </c>
      <c r="F4939" s="8">
        <f t="shared" si="462"/>
        <v>1.5120967741935485</v>
      </c>
      <c r="G4939" s="5" t="str">
        <f>IF(COUNTIFS(Q3_SQL_Error_Concentration!$A:$A,A4939,Q3_SQL_Error_Concentration!$E:$E,B4939,Q3_SQL_Error_Concentration!$F:$F,C4939)=0,"",SUMIFS(Q3_SQL_Error_Concentration!$I:$I,Q3_SQL_Error_Concentration!$A:$A,A4939,Q3_SQL_Error_Concentration!$E:$E,B4939,Q3_SQL_Error_Concentration!$F:$F,C4939))</f>
        <v/>
      </c>
      <c r="H4939" s="5" t="str">
        <f t="shared" si="463"/>
        <v/>
      </c>
      <c r="I4939" s="5">
        <f>IF(D4939&gt;=Q3_Validation!$C$2,1,0)</f>
        <v>1</v>
      </c>
      <c r="J4939" s="8">
        <f t="shared" si="464"/>
        <v>1.5120967741935485</v>
      </c>
      <c r="K4939" s="5" t="str">
        <f t="shared" si="465"/>
        <v>normal</v>
      </c>
      <c r="L4939" s="5">
        <f t="shared" si="466"/>
        <v>2</v>
      </c>
      <c r="M4939" s="5">
        <f t="shared" si="467"/>
        <v>0</v>
      </c>
    </row>
    <row r="4940" spans="1:13">
      <c r="A4940" s="5">
        <v>7230</v>
      </c>
      <c r="B4940" s="5">
        <v>21</v>
      </c>
      <c r="C4940" s="5" t="s">
        <v>62</v>
      </c>
      <c r="D4940" s="5">
        <v>1699</v>
      </c>
      <c r="E4940" s="5">
        <v>24</v>
      </c>
      <c r="F4940" s="8">
        <f t="shared" si="462"/>
        <v>1.4125956444967629</v>
      </c>
      <c r="G4940" s="5" t="str">
        <f>IF(COUNTIFS(Q3_SQL_Error_Concentration!$A:$A,A4940,Q3_SQL_Error_Concentration!$E:$E,B4940,Q3_SQL_Error_Concentration!$F:$F,C4940)=0,"",SUMIFS(Q3_SQL_Error_Concentration!$I:$I,Q3_SQL_Error_Concentration!$A:$A,A4940,Q3_SQL_Error_Concentration!$E:$E,B4940,Q3_SQL_Error_Concentration!$F:$F,C4940))</f>
        <v/>
      </c>
      <c r="H4940" s="5" t="str">
        <f t="shared" si="463"/>
        <v/>
      </c>
      <c r="I4940" s="5">
        <f>IF(D4940&gt;=Q3_Validation!$C$2,1,0)</f>
        <v>1</v>
      </c>
      <c r="J4940" s="8">
        <f t="shared" si="464"/>
        <v>1.4125956444967629</v>
      </c>
      <c r="K4940" s="5" t="str">
        <f t="shared" si="465"/>
        <v>normal</v>
      </c>
      <c r="L4940" s="5">
        <f t="shared" si="466"/>
        <v>2</v>
      </c>
      <c r="M4940" s="5">
        <f t="shared" si="467"/>
        <v>0</v>
      </c>
    </row>
    <row r="4941" spans="1:13">
      <c r="A4941" s="5">
        <v>7230</v>
      </c>
      <c r="B4941" s="5">
        <v>22</v>
      </c>
      <c r="C4941" s="5" t="s">
        <v>63</v>
      </c>
      <c r="D4941" s="5">
        <v>1186</v>
      </c>
      <c r="E4941" s="5">
        <v>17</v>
      </c>
      <c r="F4941" s="8">
        <f t="shared" si="462"/>
        <v>1.4333895446880269</v>
      </c>
      <c r="G4941" s="5" t="str">
        <f>IF(COUNTIFS(Q3_SQL_Error_Concentration!$A:$A,A4941,Q3_SQL_Error_Concentration!$E:$E,B4941,Q3_SQL_Error_Concentration!$F:$F,C4941)=0,"",SUMIFS(Q3_SQL_Error_Concentration!$I:$I,Q3_SQL_Error_Concentration!$A:$A,A4941,Q3_SQL_Error_Concentration!$E:$E,B4941,Q3_SQL_Error_Concentration!$F:$F,C4941))</f>
        <v/>
      </c>
      <c r="H4941" s="5" t="str">
        <f t="shared" si="463"/>
        <v/>
      </c>
      <c r="I4941" s="5">
        <f>IF(D4941&gt;=Q3_Validation!$C$2,1,0)</f>
        <v>1</v>
      </c>
      <c r="J4941" s="8">
        <f t="shared" si="464"/>
        <v>1.4333895446880269</v>
      </c>
      <c r="K4941" s="5" t="str">
        <f t="shared" si="465"/>
        <v>normal</v>
      </c>
      <c r="L4941" s="5">
        <f t="shared" si="466"/>
        <v>2</v>
      </c>
      <c r="M4941" s="5">
        <f t="shared" si="467"/>
        <v>0</v>
      </c>
    </row>
    <row r="4942" spans="1:13">
      <c r="A4942" s="5">
        <v>7230</v>
      </c>
      <c r="B4942" s="5">
        <v>22</v>
      </c>
      <c r="C4942" s="5" t="s">
        <v>62</v>
      </c>
      <c r="D4942" s="5">
        <v>1710</v>
      </c>
      <c r="E4942" s="5">
        <v>26</v>
      </c>
      <c r="F4942" s="8">
        <f t="shared" si="462"/>
        <v>1.5204678362573099</v>
      </c>
      <c r="G4942" s="5" t="str">
        <f>IF(COUNTIFS(Q3_SQL_Error_Concentration!$A:$A,A4942,Q3_SQL_Error_Concentration!$E:$E,B4942,Q3_SQL_Error_Concentration!$F:$F,C4942)=0,"",SUMIFS(Q3_SQL_Error_Concentration!$I:$I,Q3_SQL_Error_Concentration!$A:$A,A4942,Q3_SQL_Error_Concentration!$E:$E,B4942,Q3_SQL_Error_Concentration!$F:$F,C4942))</f>
        <v/>
      </c>
      <c r="H4942" s="5" t="str">
        <f t="shared" si="463"/>
        <v/>
      </c>
      <c r="I4942" s="5">
        <f>IF(D4942&gt;=Q3_Validation!$C$2,1,0)</f>
        <v>1</v>
      </c>
      <c r="J4942" s="8">
        <f t="shared" si="464"/>
        <v>1.5204678362573099</v>
      </c>
      <c r="K4942" s="5" t="str">
        <f t="shared" si="465"/>
        <v>normal</v>
      </c>
      <c r="L4942" s="5">
        <f t="shared" si="466"/>
        <v>2</v>
      </c>
      <c r="M4942" s="5">
        <f t="shared" si="467"/>
        <v>0</v>
      </c>
    </row>
    <row r="4943" spans="1:13">
      <c r="A4943" s="5">
        <v>7230</v>
      </c>
      <c r="B4943" s="5">
        <v>23</v>
      </c>
      <c r="C4943" s="5" t="s">
        <v>63</v>
      </c>
      <c r="D4943" s="5">
        <v>279</v>
      </c>
      <c r="E4943" s="5">
        <v>4</v>
      </c>
      <c r="F4943" s="8">
        <f t="shared" si="462"/>
        <v>1.4336917562724014</v>
      </c>
      <c r="G4943" s="5" t="str">
        <f>IF(COUNTIFS(Q3_SQL_Error_Concentration!$A:$A,A4943,Q3_SQL_Error_Concentration!$E:$E,B4943,Q3_SQL_Error_Concentration!$F:$F,C4943)=0,"",SUMIFS(Q3_SQL_Error_Concentration!$I:$I,Q3_SQL_Error_Concentration!$A:$A,A4943,Q3_SQL_Error_Concentration!$E:$E,B4943,Q3_SQL_Error_Concentration!$F:$F,C4943))</f>
        <v/>
      </c>
      <c r="H4943" s="5" t="str">
        <f t="shared" si="463"/>
        <v/>
      </c>
      <c r="I4943" s="5">
        <f>IF(D4943&gt;=Q3_Validation!$C$2,1,0)</f>
        <v>0</v>
      </c>
      <c r="J4943" s="8" t="str">
        <f t="shared" si="464"/>
        <v/>
      </c>
      <c r="K4943" s="5" t="str">
        <f t="shared" si="465"/>
        <v>excluded</v>
      </c>
      <c r="L4943" s="5">
        <f t="shared" si="466"/>
        <v>2</v>
      </c>
      <c r="M4943" s="5">
        <f t="shared" si="467"/>
        <v>0</v>
      </c>
    </row>
    <row r="4944" spans="1:13">
      <c r="A4944" s="5">
        <v>7230</v>
      </c>
      <c r="B4944" s="5">
        <v>23</v>
      </c>
      <c r="C4944" s="5" t="s">
        <v>62</v>
      </c>
      <c r="D4944" s="5">
        <v>372</v>
      </c>
      <c r="E4944" s="5">
        <v>6</v>
      </c>
      <c r="F4944" s="8">
        <f t="shared" si="462"/>
        <v>1.6129032258064515</v>
      </c>
      <c r="G4944" s="5" t="str">
        <f>IF(COUNTIFS(Q3_SQL_Error_Concentration!$A:$A,A4944,Q3_SQL_Error_Concentration!$E:$E,B4944,Q3_SQL_Error_Concentration!$F:$F,C4944)=0,"",SUMIFS(Q3_SQL_Error_Concentration!$I:$I,Q3_SQL_Error_Concentration!$A:$A,A4944,Q3_SQL_Error_Concentration!$E:$E,B4944,Q3_SQL_Error_Concentration!$F:$F,C4944))</f>
        <v/>
      </c>
      <c r="H4944" s="5" t="str">
        <f t="shared" si="463"/>
        <v/>
      </c>
      <c r="I4944" s="5">
        <f>IF(D4944&gt;=Q3_Validation!$C$2,1,0)</f>
        <v>0</v>
      </c>
      <c r="J4944" s="8" t="str">
        <f t="shared" si="464"/>
        <v/>
      </c>
      <c r="K4944" s="5" t="str">
        <f t="shared" si="465"/>
        <v>excluded</v>
      </c>
      <c r="L4944" s="5">
        <f t="shared" si="466"/>
        <v>2</v>
      </c>
      <c r="M4944" s="5">
        <f t="shared" si="467"/>
        <v>0</v>
      </c>
    </row>
    <row r="4945" spans="1:13">
      <c r="A4945" s="5">
        <v>7276</v>
      </c>
      <c r="B4945" s="5">
        <v>5</v>
      </c>
      <c r="C4945" s="5" t="s">
        <v>63</v>
      </c>
      <c r="D4945" s="5">
        <v>6</v>
      </c>
      <c r="E4945" s="5">
        <v>0</v>
      </c>
      <c r="F4945" s="8">
        <f t="shared" si="462"/>
        <v>0</v>
      </c>
      <c r="G4945" s="5" t="str">
        <f>IF(COUNTIFS(Q3_SQL_Error_Concentration!$A:$A,A4945,Q3_SQL_Error_Concentration!$E:$E,B4945,Q3_SQL_Error_Concentration!$F:$F,C4945)=0,"",SUMIFS(Q3_SQL_Error_Concentration!$I:$I,Q3_SQL_Error_Concentration!$A:$A,A4945,Q3_SQL_Error_Concentration!$E:$E,B4945,Q3_SQL_Error_Concentration!$F:$F,C4945))</f>
        <v/>
      </c>
      <c r="H4945" s="5" t="str">
        <f t="shared" si="463"/>
        <v/>
      </c>
      <c r="I4945" s="5">
        <f>IF(D4945&gt;=Q3_Validation!$C$2,1,0)</f>
        <v>0</v>
      </c>
      <c r="J4945" s="8" t="str">
        <f t="shared" si="464"/>
        <v/>
      </c>
      <c r="K4945" s="5" t="str">
        <f t="shared" si="465"/>
        <v>excluded</v>
      </c>
      <c r="L4945" s="5">
        <f t="shared" si="466"/>
        <v>0</v>
      </c>
      <c r="M4945" s="5">
        <f t="shared" si="467"/>
        <v>0</v>
      </c>
    </row>
    <row r="4946" spans="1:13">
      <c r="A4946" s="5">
        <v>7276</v>
      </c>
      <c r="B4946" s="5">
        <v>5</v>
      </c>
      <c r="C4946" s="5" t="s">
        <v>62</v>
      </c>
      <c r="D4946" s="5">
        <v>14</v>
      </c>
      <c r="E4946" s="5">
        <v>1</v>
      </c>
      <c r="F4946" s="8">
        <f t="shared" si="462"/>
        <v>7.1428571428571432</v>
      </c>
      <c r="G4946" s="5" t="str">
        <f>IF(COUNTIFS(Q3_SQL_Error_Concentration!$A:$A,A4946,Q3_SQL_Error_Concentration!$E:$E,B4946,Q3_SQL_Error_Concentration!$F:$F,C4946)=0,"",SUMIFS(Q3_SQL_Error_Concentration!$I:$I,Q3_SQL_Error_Concentration!$A:$A,A4946,Q3_SQL_Error_Concentration!$E:$E,B4946,Q3_SQL_Error_Concentration!$F:$F,C4946))</f>
        <v/>
      </c>
      <c r="H4946" s="5" t="str">
        <f t="shared" si="463"/>
        <v/>
      </c>
      <c r="I4946" s="5">
        <f>IF(D4946&gt;=Q3_Validation!$C$2,1,0)</f>
        <v>0</v>
      </c>
      <c r="J4946" s="8" t="str">
        <f t="shared" si="464"/>
        <v/>
      </c>
      <c r="K4946" s="5" t="str">
        <f t="shared" si="465"/>
        <v>excluded</v>
      </c>
      <c r="L4946" s="5">
        <f t="shared" si="466"/>
        <v>0</v>
      </c>
      <c r="M4946" s="5">
        <f t="shared" si="467"/>
        <v>0</v>
      </c>
    </row>
    <row r="4947" spans="1:13">
      <c r="A4947" s="5">
        <v>7276</v>
      </c>
      <c r="B4947" s="5">
        <v>6</v>
      </c>
      <c r="C4947" s="5" t="s">
        <v>63</v>
      </c>
      <c r="D4947" s="5">
        <v>108</v>
      </c>
      <c r="E4947" s="5">
        <v>4</v>
      </c>
      <c r="F4947" s="8">
        <f t="shared" si="462"/>
        <v>3.7037037037037037</v>
      </c>
      <c r="G4947" s="5" t="str">
        <f>IF(COUNTIFS(Q3_SQL_Error_Concentration!$A:$A,A4947,Q3_SQL_Error_Concentration!$E:$E,B4947,Q3_SQL_Error_Concentration!$F:$F,C4947)=0,"",SUMIFS(Q3_SQL_Error_Concentration!$I:$I,Q3_SQL_Error_Concentration!$A:$A,A4947,Q3_SQL_Error_Concentration!$E:$E,B4947,Q3_SQL_Error_Concentration!$F:$F,C4947))</f>
        <v/>
      </c>
      <c r="H4947" s="5" t="str">
        <f t="shared" si="463"/>
        <v/>
      </c>
      <c r="I4947" s="5">
        <f>IF(D4947&gt;=Q3_Validation!$C$2,1,0)</f>
        <v>0</v>
      </c>
      <c r="J4947" s="8" t="str">
        <f t="shared" si="464"/>
        <v/>
      </c>
      <c r="K4947" s="5" t="str">
        <f t="shared" si="465"/>
        <v>excluded</v>
      </c>
      <c r="L4947" s="5">
        <f t="shared" si="466"/>
        <v>0</v>
      </c>
      <c r="M4947" s="5">
        <f t="shared" si="467"/>
        <v>0</v>
      </c>
    </row>
    <row r="4948" spans="1:13">
      <c r="A4948" s="5">
        <v>7276</v>
      </c>
      <c r="B4948" s="5">
        <v>6</v>
      </c>
      <c r="C4948" s="5" t="s">
        <v>62</v>
      </c>
      <c r="D4948" s="5">
        <v>136</v>
      </c>
      <c r="E4948" s="5">
        <v>1</v>
      </c>
      <c r="F4948" s="8">
        <f t="shared" si="462"/>
        <v>0.73529411764705888</v>
      </c>
      <c r="G4948" s="5" t="str">
        <f>IF(COUNTIFS(Q3_SQL_Error_Concentration!$A:$A,A4948,Q3_SQL_Error_Concentration!$E:$E,B4948,Q3_SQL_Error_Concentration!$F:$F,C4948)=0,"",SUMIFS(Q3_SQL_Error_Concentration!$I:$I,Q3_SQL_Error_Concentration!$A:$A,A4948,Q3_SQL_Error_Concentration!$E:$E,B4948,Q3_SQL_Error_Concentration!$F:$F,C4948))</f>
        <v/>
      </c>
      <c r="H4948" s="5" t="str">
        <f t="shared" si="463"/>
        <v/>
      </c>
      <c r="I4948" s="5">
        <f>IF(D4948&gt;=Q3_Validation!$C$2,1,0)</f>
        <v>0</v>
      </c>
      <c r="J4948" s="8" t="str">
        <f t="shared" si="464"/>
        <v/>
      </c>
      <c r="K4948" s="5" t="str">
        <f t="shared" si="465"/>
        <v>excluded</v>
      </c>
      <c r="L4948" s="5">
        <f t="shared" si="466"/>
        <v>0</v>
      </c>
      <c r="M4948" s="5">
        <f t="shared" si="467"/>
        <v>0</v>
      </c>
    </row>
    <row r="4949" spans="1:13">
      <c r="A4949" s="5">
        <v>7276</v>
      </c>
      <c r="B4949" s="5">
        <v>7</v>
      </c>
      <c r="C4949" s="5" t="s">
        <v>63</v>
      </c>
      <c r="D4949" s="5">
        <v>105</v>
      </c>
      <c r="E4949" s="5">
        <v>2</v>
      </c>
      <c r="F4949" s="8">
        <f t="shared" si="462"/>
        <v>1.9047619047619047</v>
      </c>
      <c r="G4949" s="5" t="str">
        <f>IF(COUNTIFS(Q3_SQL_Error_Concentration!$A:$A,A4949,Q3_SQL_Error_Concentration!$E:$E,B4949,Q3_SQL_Error_Concentration!$F:$F,C4949)=0,"",SUMIFS(Q3_SQL_Error_Concentration!$I:$I,Q3_SQL_Error_Concentration!$A:$A,A4949,Q3_SQL_Error_Concentration!$E:$E,B4949,Q3_SQL_Error_Concentration!$F:$F,C4949))</f>
        <v/>
      </c>
      <c r="H4949" s="5" t="str">
        <f t="shared" si="463"/>
        <v/>
      </c>
      <c r="I4949" s="5">
        <f>IF(D4949&gt;=Q3_Validation!$C$2,1,0)</f>
        <v>0</v>
      </c>
      <c r="J4949" s="8" t="str">
        <f t="shared" si="464"/>
        <v/>
      </c>
      <c r="K4949" s="5" t="str">
        <f t="shared" si="465"/>
        <v>excluded</v>
      </c>
      <c r="L4949" s="5">
        <f t="shared" si="466"/>
        <v>0</v>
      </c>
      <c r="M4949" s="5">
        <f t="shared" si="467"/>
        <v>0</v>
      </c>
    </row>
    <row r="4950" spans="1:13">
      <c r="A4950" s="5">
        <v>7276</v>
      </c>
      <c r="B4950" s="5">
        <v>7</v>
      </c>
      <c r="C4950" s="5" t="s">
        <v>62</v>
      </c>
      <c r="D4950" s="5">
        <v>173</v>
      </c>
      <c r="E4950" s="5">
        <v>3</v>
      </c>
      <c r="F4950" s="8">
        <f t="shared" si="462"/>
        <v>1.7341040462427746</v>
      </c>
      <c r="G4950" s="5" t="str">
        <f>IF(COUNTIFS(Q3_SQL_Error_Concentration!$A:$A,A4950,Q3_SQL_Error_Concentration!$E:$E,B4950,Q3_SQL_Error_Concentration!$F:$F,C4950)=0,"",SUMIFS(Q3_SQL_Error_Concentration!$I:$I,Q3_SQL_Error_Concentration!$A:$A,A4950,Q3_SQL_Error_Concentration!$E:$E,B4950,Q3_SQL_Error_Concentration!$F:$F,C4950))</f>
        <v/>
      </c>
      <c r="H4950" s="5" t="str">
        <f t="shared" si="463"/>
        <v/>
      </c>
      <c r="I4950" s="5">
        <f>IF(D4950&gt;=Q3_Validation!$C$2,1,0)</f>
        <v>0</v>
      </c>
      <c r="J4950" s="8" t="str">
        <f t="shared" si="464"/>
        <v/>
      </c>
      <c r="K4950" s="5" t="str">
        <f t="shared" si="465"/>
        <v>excluded</v>
      </c>
      <c r="L4950" s="5">
        <f t="shared" si="466"/>
        <v>0</v>
      </c>
      <c r="M4950" s="5">
        <f t="shared" si="467"/>
        <v>0</v>
      </c>
    </row>
    <row r="4951" spans="1:13">
      <c r="A4951" s="5">
        <v>7276</v>
      </c>
      <c r="B4951" s="5">
        <v>8</v>
      </c>
      <c r="C4951" s="5" t="s">
        <v>63</v>
      </c>
      <c r="D4951" s="5">
        <v>135</v>
      </c>
      <c r="E4951" s="5">
        <v>3</v>
      </c>
      <c r="F4951" s="8">
        <f t="shared" si="462"/>
        <v>2.2222222222222223</v>
      </c>
      <c r="G4951" s="5" t="str">
        <f>IF(COUNTIFS(Q3_SQL_Error_Concentration!$A:$A,A4951,Q3_SQL_Error_Concentration!$E:$E,B4951,Q3_SQL_Error_Concentration!$F:$F,C4951)=0,"",SUMIFS(Q3_SQL_Error_Concentration!$I:$I,Q3_SQL_Error_Concentration!$A:$A,A4951,Q3_SQL_Error_Concentration!$E:$E,B4951,Q3_SQL_Error_Concentration!$F:$F,C4951))</f>
        <v/>
      </c>
      <c r="H4951" s="5" t="str">
        <f t="shared" si="463"/>
        <v/>
      </c>
      <c r="I4951" s="5">
        <f>IF(D4951&gt;=Q3_Validation!$C$2,1,0)</f>
        <v>0</v>
      </c>
      <c r="J4951" s="8" t="str">
        <f t="shared" si="464"/>
        <v/>
      </c>
      <c r="K4951" s="5" t="str">
        <f t="shared" si="465"/>
        <v>excluded</v>
      </c>
      <c r="L4951" s="5">
        <f t="shared" si="466"/>
        <v>0</v>
      </c>
      <c r="M4951" s="5">
        <f t="shared" si="467"/>
        <v>0</v>
      </c>
    </row>
    <row r="4952" spans="1:13">
      <c r="A4952" s="5">
        <v>7276</v>
      </c>
      <c r="B4952" s="5">
        <v>8</v>
      </c>
      <c r="C4952" s="5" t="s">
        <v>62</v>
      </c>
      <c r="D4952" s="5">
        <v>211</v>
      </c>
      <c r="E4952" s="5">
        <v>5</v>
      </c>
      <c r="F4952" s="8">
        <f t="shared" si="462"/>
        <v>2.3696682464454977</v>
      </c>
      <c r="G4952" s="5" t="str">
        <f>IF(COUNTIFS(Q3_SQL_Error_Concentration!$A:$A,A4952,Q3_SQL_Error_Concentration!$E:$E,B4952,Q3_SQL_Error_Concentration!$F:$F,C4952)=0,"",SUMIFS(Q3_SQL_Error_Concentration!$I:$I,Q3_SQL_Error_Concentration!$A:$A,A4952,Q3_SQL_Error_Concentration!$E:$E,B4952,Q3_SQL_Error_Concentration!$F:$F,C4952))</f>
        <v/>
      </c>
      <c r="H4952" s="5" t="str">
        <f t="shared" si="463"/>
        <v/>
      </c>
      <c r="I4952" s="5">
        <f>IF(D4952&gt;=Q3_Validation!$C$2,1,0)</f>
        <v>0</v>
      </c>
      <c r="J4952" s="8" t="str">
        <f t="shared" si="464"/>
        <v/>
      </c>
      <c r="K4952" s="5" t="str">
        <f t="shared" si="465"/>
        <v>excluded</v>
      </c>
      <c r="L4952" s="5">
        <f t="shared" si="466"/>
        <v>0</v>
      </c>
      <c r="M4952" s="5">
        <f t="shared" si="467"/>
        <v>0</v>
      </c>
    </row>
    <row r="4953" spans="1:13">
      <c r="A4953" s="5">
        <v>7276</v>
      </c>
      <c r="B4953" s="5">
        <v>9</v>
      </c>
      <c r="C4953" s="5" t="s">
        <v>63</v>
      </c>
      <c r="D4953" s="5">
        <v>83</v>
      </c>
      <c r="E4953" s="5">
        <v>1</v>
      </c>
      <c r="F4953" s="8">
        <f t="shared" si="462"/>
        <v>1.2048192771084338</v>
      </c>
      <c r="G4953" s="5" t="str">
        <f>IF(COUNTIFS(Q3_SQL_Error_Concentration!$A:$A,A4953,Q3_SQL_Error_Concentration!$E:$E,B4953,Q3_SQL_Error_Concentration!$F:$F,C4953)=0,"",SUMIFS(Q3_SQL_Error_Concentration!$I:$I,Q3_SQL_Error_Concentration!$A:$A,A4953,Q3_SQL_Error_Concentration!$E:$E,B4953,Q3_SQL_Error_Concentration!$F:$F,C4953))</f>
        <v/>
      </c>
      <c r="H4953" s="5" t="str">
        <f t="shared" si="463"/>
        <v/>
      </c>
      <c r="I4953" s="5">
        <f>IF(D4953&gt;=Q3_Validation!$C$2,1,0)</f>
        <v>0</v>
      </c>
      <c r="J4953" s="8" t="str">
        <f t="shared" si="464"/>
        <v/>
      </c>
      <c r="K4953" s="5" t="str">
        <f t="shared" si="465"/>
        <v>excluded</v>
      </c>
      <c r="L4953" s="5">
        <f t="shared" si="466"/>
        <v>0</v>
      </c>
      <c r="M4953" s="5">
        <f t="shared" si="467"/>
        <v>0</v>
      </c>
    </row>
    <row r="4954" spans="1:13">
      <c r="A4954" s="5">
        <v>7276</v>
      </c>
      <c r="B4954" s="5">
        <v>9</v>
      </c>
      <c r="C4954" s="5" t="s">
        <v>62</v>
      </c>
      <c r="D4954" s="5">
        <v>105</v>
      </c>
      <c r="E4954" s="5">
        <v>1</v>
      </c>
      <c r="F4954" s="8">
        <f t="shared" si="462"/>
        <v>0.95238095238095233</v>
      </c>
      <c r="G4954" s="5" t="str">
        <f>IF(COUNTIFS(Q3_SQL_Error_Concentration!$A:$A,A4954,Q3_SQL_Error_Concentration!$E:$E,B4954,Q3_SQL_Error_Concentration!$F:$F,C4954)=0,"",SUMIFS(Q3_SQL_Error_Concentration!$I:$I,Q3_SQL_Error_Concentration!$A:$A,A4954,Q3_SQL_Error_Concentration!$E:$E,B4954,Q3_SQL_Error_Concentration!$F:$F,C4954))</f>
        <v/>
      </c>
      <c r="H4954" s="5" t="str">
        <f t="shared" si="463"/>
        <v/>
      </c>
      <c r="I4954" s="5">
        <f>IF(D4954&gt;=Q3_Validation!$C$2,1,0)</f>
        <v>0</v>
      </c>
      <c r="J4954" s="8" t="str">
        <f t="shared" si="464"/>
        <v/>
      </c>
      <c r="K4954" s="5" t="str">
        <f t="shared" si="465"/>
        <v>excluded</v>
      </c>
      <c r="L4954" s="5">
        <f t="shared" si="466"/>
        <v>0</v>
      </c>
      <c r="M4954" s="5">
        <f t="shared" si="467"/>
        <v>0</v>
      </c>
    </row>
    <row r="4955" spans="1:13">
      <c r="A4955" s="5">
        <v>7276</v>
      </c>
      <c r="B4955" s="5">
        <v>10</v>
      </c>
      <c r="C4955" s="5" t="s">
        <v>63</v>
      </c>
      <c r="D4955" s="5">
        <v>165</v>
      </c>
      <c r="E4955" s="5">
        <v>1</v>
      </c>
      <c r="F4955" s="8">
        <f t="shared" si="462"/>
        <v>0.60606060606060608</v>
      </c>
      <c r="G4955" s="5" t="str">
        <f>IF(COUNTIFS(Q3_SQL_Error_Concentration!$A:$A,A4955,Q3_SQL_Error_Concentration!$E:$E,B4955,Q3_SQL_Error_Concentration!$F:$F,C4955)=0,"",SUMIFS(Q3_SQL_Error_Concentration!$I:$I,Q3_SQL_Error_Concentration!$A:$A,A4955,Q3_SQL_Error_Concentration!$E:$E,B4955,Q3_SQL_Error_Concentration!$F:$F,C4955))</f>
        <v/>
      </c>
      <c r="H4955" s="5" t="str">
        <f t="shared" si="463"/>
        <v/>
      </c>
      <c r="I4955" s="5">
        <f>IF(D4955&gt;=Q3_Validation!$C$2,1,0)</f>
        <v>0</v>
      </c>
      <c r="J4955" s="8" t="str">
        <f t="shared" si="464"/>
        <v/>
      </c>
      <c r="K4955" s="5" t="str">
        <f t="shared" si="465"/>
        <v>excluded</v>
      </c>
      <c r="L4955" s="5">
        <f t="shared" si="466"/>
        <v>0</v>
      </c>
      <c r="M4955" s="5">
        <f t="shared" si="467"/>
        <v>0</v>
      </c>
    </row>
    <row r="4956" spans="1:13">
      <c r="A4956" s="5">
        <v>7276</v>
      </c>
      <c r="B4956" s="5">
        <v>10</v>
      </c>
      <c r="C4956" s="5" t="s">
        <v>62</v>
      </c>
      <c r="D4956" s="5">
        <v>240</v>
      </c>
      <c r="E4956" s="5">
        <v>6</v>
      </c>
      <c r="F4956" s="8">
        <f t="shared" si="462"/>
        <v>2.5</v>
      </c>
      <c r="G4956" s="5" t="str">
        <f>IF(COUNTIFS(Q3_SQL_Error_Concentration!$A:$A,A4956,Q3_SQL_Error_Concentration!$E:$E,B4956,Q3_SQL_Error_Concentration!$F:$F,C4956)=0,"",SUMIFS(Q3_SQL_Error_Concentration!$I:$I,Q3_SQL_Error_Concentration!$A:$A,A4956,Q3_SQL_Error_Concentration!$E:$E,B4956,Q3_SQL_Error_Concentration!$F:$F,C4956))</f>
        <v/>
      </c>
      <c r="H4956" s="5" t="str">
        <f t="shared" si="463"/>
        <v/>
      </c>
      <c r="I4956" s="5">
        <f>IF(D4956&gt;=Q3_Validation!$C$2,1,0)</f>
        <v>0</v>
      </c>
      <c r="J4956" s="8" t="str">
        <f t="shared" si="464"/>
        <v/>
      </c>
      <c r="K4956" s="5" t="str">
        <f t="shared" si="465"/>
        <v>excluded</v>
      </c>
      <c r="L4956" s="5">
        <f t="shared" si="466"/>
        <v>0</v>
      </c>
      <c r="M4956" s="5">
        <f t="shared" si="467"/>
        <v>0</v>
      </c>
    </row>
    <row r="4957" spans="1:13">
      <c r="A4957" s="5">
        <v>7276</v>
      </c>
      <c r="B4957" s="5">
        <v>11</v>
      </c>
      <c r="C4957" s="5" t="s">
        <v>63</v>
      </c>
      <c r="D4957" s="5">
        <v>118</v>
      </c>
      <c r="E4957" s="5">
        <v>1</v>
      </c>
      <c r="F4957" s="8">
        <f t="shared" si="462"/>
        <v>0.84745762711864403</v>
      </c>
      <c r="G4957" s="5" t="str">
        <f>IF(COUNTIFS(Q3_SQL_Error_Concentration!$A:$A,A4957,Q3_SQL_Error_Concentration!$E:$E,B4957,Q3_SQL_Error_Concentration!$F:$F,C4957)=0,"",SUMIFS(Q3_SQL_Error_Concentration!$I:$I,Q3_SQL_Error_Concentration!$A:$A,A4957,Q3_SQL_Error_Concentration!$E:$E,B4957,Q3_SQL_Error_Concentration!$F:$F,C4957))</f>
        <v/>
      </c>
      <c r="H4957" s="5" t="str">
        <f t="shared" si="463"/>
        <v/>
      </c>
      <c r="I4957" s="5">
        <f>IF(D4957&gt;=Q3_Validation!$C$2,1,0)</f>
        <v>0</v>
      </c>
      <c r="J4957" s="8" t="str">
        <f t="shared" si="464"/>
        <v/>
      </c>
      <c r="K4957" s="5" t="str">
        <f t="shared" si="465"/>
        <v>excluded</v>
      </c>
      <c r="L4957" s="5">
        <f t="shared" si="466"/>
        <v>0</v>
      </c>
      <c r="M4957" s="5">
        <f t="shared" si="467"/>
        <v>0</v>
      </c>
    </row>
    <row r="4958" spans="1:13">
      <c r="A4958" s="5">
        <v>7276</v>
      </c>
      <c r="B4958" s="5">
        <v>11</v>
      </c>
      <c r="C4958" s="5" t="s">
        <v>62</v>
      </c>
      <c r="D4958" s="5">
        <v>165</v>
      </c>
      <c r="E4958" s="5">
        <v>2</v>
      </c>
      <c r="F4958" s="8">
        <f t="shared" si="462"/>
        <v>1.2121212121212122</v>
      </c>
      <c r="G4958" s="5" t="str">
        <f>IF(COUNTIFS(Q3_SQL_Error_Concentration!$A:$A,A4958,Q3_SQL_Error_Concentration!$E:$E,B4958,Q3_SQL_Error_Concentration!$F:$F,C4958)=0,"",SUMIFS(Q3_SQL_Error_Concentration!$I:$I,Q3_SQL_Error_Concentration!$A:$A,A4958,Q3_SQL_Error_Concentration!$E:$E,B4958,Q3_SQL_Error_Concentration!$F:$F,C4958))</f>
        <v/>
      </c>
      <c r="H4958" s="5" t="str">
        <f t="shared" si="463"/>
        <v/>
      </c>
      <c r="I4958" s="5">
        <f>IF(D4958&gt;=Q3_Validation!$C$2,1,0)</f>
        <v>0</v>
      </c>
      <c r="J4958" s="8" t="str">
        <f t="shared" si="464"/>
        <v/>
      </c>
      <c r="K4958" s="5" t="str">
        <f t="shared" si="465"/>
        <v>excluded</v>
      </c>
      <c r="L4958" s="5">
        <f t="shared" si="466"/>
        <v>0</v>
      </c>
      <c r="M4958" s="5">
        <f t="shared" si="467"/>
        <v>0</v>
      </c>
    </row>
    <row r="4959" spans="1:13">
      <c r="A4959" s="5">
        <v>7276</v>
      </c>
      <c r="B4959" s="5">
        <v>12</v>
      </c>
      <c r="C4959" s="5" t="s">
        <v>63</v>
      </c>
      <c r="D4959" s="5">
        <v>148</v>
      </c>
      <c r="E4959" s="5">
        <v>3</v>
      </c>
      <c r="F4959" s="8">
        <f t="shared" si="462"/>
        <v>2.0270270270270272</v>
      </c>
      <c r="G4959" s="5" t="str">
        <f>IF(COUNTIFS(Q3_SQL_Error_Concentration!$A:$A,A4959,Q3_SQL_Error_Concentration!$E:$E,B4959,Q3_SQL_Error_Concentration!$F:$F,C4959)=0,"",SUMIFS(Q3_SQL_Error_Concentration!$I:$I,Q3_SQL_Error_Concentration!$A:$A,A4959,Q3_SQL_Error_Concentration!$E:$E,B4959,Q3_SQL_Error_Concentration!$F:$F,C4959))</f>
        <v/>
      </c>
      <c r="H4959" s="5" t="str">
        <f t="shared" si="463"/>
        <v/>
      </c>
      <c r="I4959" s="5">
        <f>IF(D4959&gt;=Q3_Validation!$C$2,1,0)</f>
        <v>0</v>
      </c>
      <c r="J4959" s="8" t="str">
        <f t="shared" si="464"/>
        <v/>
      </c>
      <c r="K4959" s="5" t="str">
        <f t="shared" si="465"/>
        <v>excluded</v>
      </c>
      <c r="L4959" s="5">
        <f t="shared" si="466"/>
        <v>0</v>
      </c>
      <c r="M4959" s="5">
        <f t="shared" si="467"/>
        <v>0</v>
      </c>
    </row>
    <row r="4960" spans="1:13">
      <c r="A4960" s="5">
        <v>7276</v>
      </c>
      <c r="B4960" s="5">
        <v>12</v>
      </c>
      <c r="C4960" s="5" t="s">
        <v>62</v>
      </c>
      <c r="D4960" s="5">
        <v>199</v>
      </c>
      <c r="E4960" s="5">
        <v>0</v>
      </c>
      <c r="F4960" s="8">
        <f t="shared" si="462"/>
        <v>0</v>
      </c>
      <c r="G4960" s="5" t="str">
        <f>IF(COUNTIFS(Q3_SQL_Error_Concentration!$A:$A,A4960,Q3_SQL_Error_Concentration!$E:$E,B4960,Q3_SQL_Error_Concentration!$F:$F,C4960)=0,"",SUMIFS(Q3_SQL_Error_Concentration!$I:$I,Q3_SQL_Error_Concentration!$A:$A,A4960,Q3_SQL_Error_Concentration!$E:$E,B4960,Q3_SQL_Error_Concentration!$F:$F,C4960))</f>
        <v/>
      </c>
      <c r="H4960" s="5" t="str">
        <f t="shared" si="463"/>
        <v/>
      </c>
      <c r="I4960" s="5">
        <f>IF(D4960&gt;=Q3_Validation!$C$2,1,0)</f>
        <v>0</v>
      </c>
      <c r="J4960" s="8" t="str">
        <f t="shared" si="464"/>
        <v/>
      </c>
      <c r="K4960" s="5" t="str">
        <f t="shared" si="465"/>
        <v>excluded</v>
      </c>
      <c r="L4960" s="5">
        <f t="shared" si="466"/>
        <v>0</v>
      </c>
      <c r="M4960" s="5">
        <f t="shared" si="467"/>
        <v>0</v>
      </c>
    </row>
    <row r="4961" spans="1:13">
      <c r="A4961" s="5">
        <v>7276</v>
      </c>
      <c r="B4961" s="5">
        <v>13</v>
      </c>
      <c r="C4961" s="5" t="s">
        <v>63</v>
      </c>
      <c r="D4961" s="5">
        <v>104</v>
      </c>
      <c r="E4961" s="5">
        <v>1</v>
      </c>
      <c r="F4961" s="8">
        <f t="shared" si="462"/>
        <v>0.96153846153846156</v>
      </c>
      <c r="G4961" s="5" t="str">
        <f>IF(COUNTIFS(Q3_SQL_Error_Concentration!$A:$A,A4961,Q3_SQL_Error_Concentration!$E:$E,B4961,Q3_SQL_Error_Concentration!$F:$F,C4961)=0,"",SUMIFS(Q3_SQL_Error_Concentration!$I:$I,Q3_SQL_Error_Concentration!$A:$A,A4961,Q3_SQL_Error_Concentration!$E:$E,B4961,Q3_SQL_Error_Concentration!$F:$F,C4961))</f>
        <v/>
      </c>
      <c r="H4961" s="5" t="str">
        <f t="shared" si="463"/>
        <v/>
      </c>
      <c r="I4961" s="5">
        <f>IF(D4961&gt;=Q3_Validation!$C$2,1,0)</f>
        <v>0</v>
      </c>
      <c r="J4961" s="8" t="str">
        <f t="shared" si="464"/>
        <v/>
      </c>
      <c r="K4961" s="5" t="str">
        <f t="shared" si="465"/>
        <v>excluded</v>
      </c>
      <c r="L4961" s="5">
        <f t="shared" si="466"/>
        <v>0</v>
      </c>
      <c r="M4961" s="5">
        <f t="shared" si="467"/>
        <v>0</v>
      </c>
    </row>
    <row r="4962" spans="1:13">
      <c r="A4962" s="5">
        <v>7276</v>
      </c>
      <c r="B4962" s="5">
        <v>13</v>
      </c>
      <c r="C4962" s="5" t="s">
        <v>62</v>
      </c>
      <c r="D4962" s="5">
        <v>180</v>
      </c>
      <c r="E4962" s="5">
        <v>3</v>
      </c>
      <c r="F4962" s="8">
        <f t="shared" si="462"/>
        <v>1.6666666666666667</v>
      </c>
      <c r="G4962" s="5" t="str">
        <f>IF(COUNTIFS(Q3_SQL_Error_Concentration!$A:$A,A4962,Q3_SQL_Error_Concentration!$E:$E,B4962,Q3_SQL_Error_Concentration!$F:$F,C4962)=0,"",SUMIFS(Q3_SQL_Error_Concentration!$I:$I,Q3_SQL_Error_Concentration!$A:$A,A4962,Q3_SQL_Error_Concentration!$E:$E,B4962,Q3_SQL_Error_Concentration!$F:$F,C4962))</f>
        <v/>
      </c>
      <c r="H4962" s="5" t="str">
        <f t="shared" si="463"/>
        <v/>
      </c>
      <c r="I4962" s="5">
        <f>IF(D4962&gt;=Q3_Validation!$C$2,1,0)</f>
        <v>0</v>
      </c>
      <c r="J4962" s="8" t="str">
        <f t="shared" si="464"/>
        <v/>
      </c>
      <c r="K4962" s="5" t="str">
        <f t="shared" si="465"/>
        <v>excluded</v>
      </c>
      <c r="L4962" s="5">
        <f t="shared" si="466"/>
        <v>0</v>
      </c>
      <c r="M4962" s="5">
        <f t="shared" si="467"/>
        <v>0</v>
      </c>
    </row>
    <row r="4963" spans="1:13">
      <c r="A4963" s="5">
        <v>7276</v>
      </c>
      <c r="B4963" s="5">
        <v>14</v>
      </c>
      <c r="C4963" s="5" t="s">
        <v>63</v>
      </c>
      <c r="D4963" s="5">
        <v>147</v>
      </c>
      <c r="E4963" s="5">
        <v>3</v>
      </c>
      <c r="F4963" s="8">
        <f t="shared" si="462"/>
        <v>2.0408163265306123</v>
      </c>
      <c r="G4963" s="5" t="str">
        <f>IF(COUNTIFS(Q3_SQL_Error_Concentration!$A:$A,A4963,Q3_SQL_Error_Concentration!$E:$E,B4963,Q3_SQL_Error_Concentration!$F:$F,C4963)=0,"",SUMIFS(Q3_SQL_Error_Concentration!$I:$I,Q3_SQL_Error_Concentration!$A:$A,A4963,Q3_SQL_Error_Concentration!$E:$E,B4963,Q3_SQL_Error_Concentration!$F:$F,C4963))</f>
        <v/>
      </c>
      <c r="H4963" s="5" t="str">
        <f t="shared" si="463"/>
        <v/>
      </c>
      <c r="I4963" s="5">
        <f>IF(D4963&gt;=Q3_Validation!$C$2,1,0)</f>
        <v>0</v>
      </c>
      <c r="J4963" s="8" t="str">
        <f t="shared" si="464"/>
        <v/>
      </c>
      <c r="K4963" s="5" t="str">
        <f t="shared" si="465"/>
        <v>excluded</v>
      </c>
      <c r="L4963" s="5">
        <f t="shared" si="466"/>
        <v>0</v>
      </c>
      <c r="M4963" s="5">
        <f t="shared" si="467"/>
        <v>0</v>
      </c>
    </row>
    <row r="4964" spans="1:13">
      <c r="A4964" s="5">
        <v>7276</v>
      </c>
      <c r="B4964" s="5">
        <v>14</v>
      </c>
      <c r="C4964" s="5" t="s">
        <v>62</v>
      </c>
      <c r="D4964" s="5">
        <v>217</v>
      </c>
      <c r="E4964" s="5">
        <v>3</v>
      </c>
      <c r="F4964" s="8">
        <f t="shared" si="462"/>
        <v>1.3824884792626728</v>
      </c>
      <c r="G4964" s="5" t="str">
        <f>IF(COUNTIFS(Q3_SQL_Error_Concentration!$A:$A,A4964,Q3_SQL_Error_Concentration!$E:$E,B4964,Q3_SQL_Error_Concentration!$F:$F,C4964)=0,"",SUMIFS(Q3_SQL_Error_Concentration!$I:$I,Q3_SQL_Error_Concentration!$A:$A,A4964,Q3_SQL_Error_Concentration!$E:$E,B4964,Q3_SQL_Error_Concentration!$F:$F,C4964))</f>
        <v/>
      </c>
      <c r="H4964" s="5" t="str">
        <f t="shared" si="463"/>
        <v/>
      </c>
      <c r="I4964" s="5">
        <f>IF(D4964&gt;=Q3_Validation!$C$2,1,0)</f>
        <v>0</v>
      </c>
      <c r="J4964" s="8" t="str">
        <f t="shared" si="464"/>
        <v/>
      </c>
      <c r="K4964" s="5" t="str">
        <f t="shared" si="465"/>
        <v>excluded</v>
      </c>
      <c r="L4964" s="5">
        <f t="shared" si="466"/>
        <v>0</v>
      </c>
      <c r="M4964" s="5">
        <f t="shared" si="467"/>
        <v>0</v>
      </c>
    </row>
    <row r="4965" spans="1:13">
      <c r="A4965" s="5">
        <v>7276</v>
      </c>
      <c r="B4965" s="5">
        <v>15</v>
      </c>
      <c r="C4965" s="5" t="s">
        <v>63</v>
      </c>
      <c r="D4965" s="5">
        <v>200</v>
      </c>
      <c r="E4965" s="5">
        <v>2</v>
      </c>
      <c r="F4965" s="8">
        <f t="shared" si="462"/>
        <v>1</v>
      </c>
      <c r="G4965" s="5" t="str">
        <f>IF(COUNTIFS(Q3_SQL_Error_Concentration!$A:$A,A4965,Q3_SQL_Error_Concentration!$E:$E,B4965,Q3_SQL_Error_Concentration!$F:$F,C4965)=0,"",SUMIFS(Q3_SQL_Error_Concentration!$I:$I,Q3_SQL_Error_Concentration!$A:$A,A4965,Q3_SQL_Error_Concentration!$E:$E,B4965,Q3_SQL_Error_Concentration!$F:$F,C4965))</f>
        <v/>
      </c>
      <c r="H4965" s="5" t="str">
        <f t="shared" si="463"/>
        <v/>
      </c>
      <c r="I4965" s="5">
        <f>IF(D4965&gt;=Q3_Validation!$C$2,1,0)</f>
        <v>0</v>
      </c>
      <c r="J4965" s="8" t="str">
        <f t="shared" si="464"/>
        <v/>
      </c>
      <c r="K4965" s="5" t="str">
        <f t="shared" si="465"/>
        <v>excluded</v>
      </c>
      <c r="L4965" s="5">
        <f t="shared" si="466"/>
        <v>0</v>
      </c>
      <c r="M4965" s="5">
        <f t="shared" si="467"/>
        <v>0</v>
      </c>
    </row>
    <row r="4966" spans="1:13">
      <c r="A4966" s="5">
        <v>7276</v>
      </c>
      <c r="B4966" s="5">
        <v>15</v>
      </c>
      <c r="C4966" s="5" t="s">
        <v>62</v>
      </c>
      <c r="D4966" s="5">
        <v>359</v>
      </c>
      <c r="E4966" s="5">
        <v>4</v>
      </c>
      <c r="F4966" s="8">
        <f t="shared" si="462"/>
        <v>1.1142061281337048</v>
      </c>
      <c r="G4966" s="5" t="str">
        <f>IF(COUNTIFS(Q3_SQL_Error_Concentration!$A:$A,A4966,Q3_SQL_Error_Concentration!$E:$E,B4966,Q3_SQL_Error_Concentration!$F:$F,C4966)=0,"",SUMIFS(Q3_SQL_Error_Concentration!$I:$I,Q3_SQL_Error_Concentration!$A:$A,A4966,Q3_SQL_Error_Concentration!$E:$E,B4966,Q3_SQL_Error_Concentration!$F:$F,C4966))</f>
        <v/>
      </c>
      <c r="H4966" s="5" t="str">
        <f t="shared" si="463"/>
        <v/>
      </c>
      <c r="I4966" s="5">
        <f>IF(D4966&gt;=Q3_Validation!$C$2,1,0)</f>
        <v>0</v>
      </c>
      <c r="J4966" s="8" t="str">
        <f t="shared" si="464"/>
        <v/>
      </c>
      <c r="K4966" s="5" t="str">
        <f t="shared" si="465"/>
        <v>excluded</v>
      </c>
      <c r="L4966" s="5">
        <f t="shared" si="466"/>
        <v>0</v>
      </c>
      <c r="M4966" s="5">
        <f t="shared" si="467"/>
        <v>0</v>
      </c>
    </row>
    <row r="4967" spans="1:13">
      <c r="A4967" s="5">
        <v>7276</v>
      </c>
      <c r="B4967" s="5">
        <v>16</v>
      </c>
      <c r="C4967" s="5" t="s">
        <v>63</v>
      </c>
      <c r="D4967" s="5">
        <v>113</v>
      </c>
      <c r="E4967" s="5">
        <v>1</v>
      </c>
      <c r="F4967" s="8">
        <f t="shared" si="462"/>
        <v>0.88495575221238942</v>
      </c>
      <c r="G4967" s="5" t="str">
        <f>IF(COUNTIFS(Q3_SQL_Error_Concentration!$A:$A,A4967,Q3_SQL_Error_Concentration!$E:$E,B4967,Q3_SQL_Error_Concentration!$F:$F,C4967)=0,"",SUMIFS(Q3_SQL_Error_Concentration!$I:$I,Q3_SQL_Error_Concentration!$A:$A,A4967,Q3_SQL_Error_Concentration!$E:$E,B4967,Q3_SQL_Error_Concentration!$F:$F,C4967))</f>
        <v/>
      </c>
      <c r="H4967" s="5" t="str">
        <f t="shared" si="463"/>
        <v/>
      </c>
      <c r="I4967" s="5">
        <f>IF(D4967&gt;=Q3_Validation!$C$2,1,0)</f>
        <v>0</v>
      </c>
      <c r="J4967" s="8" t="str">
        <f t="shared" si="464"/>
        <v/>
      </c>
      <c r="K4967" s="5" t="str">
        <f t="shared" si="465"/>
        <v>excluded</v>
      </c>
      <c r="L4967" s="5">
        <f t="shared" si="466"/>
        <v>0</v>
      </c>
      <c r="M4967" s="5">
        <f t="shared" si="467"/>
        <v>0</v>
      </c>
    </row>
    <row r="4968" spans="1:13">
      <c r="A4968" s="5">
        <v>7276</v>
      </c>
      <c r="B4968" s="5">
        <v>16</v>
      </c>
      <c r="C4968" s="5" t="s">
        <v>62</v>
      </c>
      <c r="D4968" s="5">
        <v>166</v>
      </c>
      <c r="E4968" s="5">
        <v>0</v>
      </c>
      <c r="F4968" s="8">
        <f t="shared" si="462"/>
        <v>0</v>
      </c>
      <c r="G4968" s="5" t="str">
        <f>IF(COUNTIFS(Q3_SQL_Error_Concentration!$A:$A,A4968,Q3_SQL_Error_Concentration!$E:$E,B4968,Q3_SQL_Error_Concentration!$F:$F,C4968)=0,"",SUMIFS(Q3_SQL_Error_Concentration!$I:$I,Q3_SQL_Error_Concentration!$A:$A,A4968,Q3_SQL_Error_Concentration!$E:$E,B4968,Q3_SQL_Error_Concentration!$F:$F,C4968))</f>
        <v/>
      </c>
      <c r="H4968" s="5" t="str">
        <f t="shared" si="463"/>
        <v/>
      </c>
      <c r="I4968" s="5">
        <f>IF(D4968&gt;=Q3_Validation!$C$2,1,0)</f>
        <v>0</v>
      </c>
      <c r="J4968" s="8" t="str">
        <f t="shared" si="464"/>
        <v/>
      </c>
      <c r="K4968" s="5" t="str">
        <f t="shared" si="465"/>
        <v>excluded</v>
      </c>
      <c r="L4968" s="5">
        <f t="shared" si="466"/>
        <v>0</v>
      </c>
      <c r="M4968" s="5">
        <f t="shared" si="467"/>
        <v>0</v>
      </c>
    </row>
    <row r="4969" spans="1:13">
      <c r="A4969" s="5">
        <v>7276</v>
      </c>
      <c r="B4969" s="5">
        <v>17</v>
      </c>
      <c r="C4969" s="5" t="s">
        <v>63</v>
      </c>
      <c r="D4969" s="5">
        <v>18</v>
      </c>
      <c r="E4969" s="5">
        <v>0</v>
      </c>
      <c r="F4969" s="8">
        <f t="shared" si="462"/>
        <v>0</v>
      </c>
      <c r="G4969" s="5" t="str">
        <f>IF(COUNTIFS(Q3_SQL_Error_Concentration!$A:$A,A4969,Q3_SQL_Error_Concentration!$E:$E,B4969,Q3_SQL_Error_Concentration!$F:$F,C4969)=0,"",SUMIFS(Q3_SQL_Error_Concentration!$I:$I,Q3_SQL_Error_Concentration!$A:$A,A4969,Q3_SQL_Error_Concentration!$E:$E,B4969,Q3_SQL_Error_Concentration!$F:$F,C4969))</f>
        <v/>
      </c>
      <c r="H4969" s="5" t="str">
        <f t="shared" si="463"/>
        <v/>
      </c>
      <c r="I4969" s="5">
        <f>IF(D4969&gt;=Q3_Validation!$C$2,1,0)</f>
        <v>0</v>
      </c>
      <c r="J4969" s="8" t="str">
        <f t="shared" si="464"/>
        <v/>
      </c>
      <c r="K4969" s="5" t="str">
        <f t="shared" si="465"/>
        <v>excluded</v>
      </c>
      <c r="L4969" s="5">
        <f t="shared" si="466"/>
        <v>0</v>
      </c>
      <c r="M4969" s="5">
        <f t="shared" si="467"/>
        <v>0</v>
      </c>
    </row>
    <row r="4970" spans="1:13">
      <c r="A4970" s="5">
        <v>7276</v>
      </c>
      <c r="B4970" s="5">
        <v>17</v>
      </c>
      <c r="C4970" s="5" t="s">
        <v>62</v>
      </c>
      <c r="D4970" s="5">
        <v>16</v>
      </c>
      <c r="E4970" s="5">
        <v>0</v>
      </c>
      <c r="F4970" s="8">
        <f t="shared" si="462"/>
        <v>0</v>
      </c>
      <c r="G4970" s="5" t="str">
        <f>IF(COUNTIFS(Q3_SQL_Error_Concentration!$A:$A,A4970,Q3_SQL_Error_Concentration!$E:$E,B4970,Q3_SQL_Error_Concentration!$F:$F,C4970)=0,"",SUMIFS(Q3_SQL_Error_Concentration!$I:$I,Q3_SQL_Error_Concentration!$A:$A,A4970,Q3_SQL_Error_Concentration!$E:$E,B4970,Q3_SQL_Error_Concentration!$F:$F,C4970))</f>
        <v/>
      </c>
      <c r="H4970" s="5" t="str">
        <f t="shared" si="463"/>
        <v/>
      </c>
      <c r="I4970" s="5">
        <f>IF(D4970&gt;=Q3_Validation!$C$2,1,0)</f>
        <v>0</v>
      </c>
      <c r="J4970" s="8" t="str">
        <f t="shared" si="464"/>
        <v/>
      </c>
      <c r="K4970" s="5" t="str">
        <f t="shared" si="465"/>
        <v>excluded</v>
      </c>
      <c r="L4970" s="5">
        <f t="shared" si="466"/>
        <v>0</v>
      </c>
      <c r="M4970" s="5">
        <f t="shared" si="467"/>
        <v>0</v>
      </c>
    </row>
    <row r="4971" spans="1:13">
      <c r="A4971" s="5">
        <v>7276</v>
      </c>
      <c r="B4971" s="5">
        <v>18</v>
      </c>
      <c r="C4971" s="5" t="s">
        <v>63</v>
      </c>
      <c r="D4971" s="5">
        <v>10</v>
      </c>
      <c r="E4971" s="5">
        <v>0</v>
      </c>
      <c r="F4971" s="8">
        <f t="shared" si="462"/>
        <v>0</v>
      </c>
      <c r="G4971" s="5" t="str">
        <f>IF(COUNTIFS(Q3_SQL_Error_Concentration!$A:$A,A4971,Q3_SQL_Error_Concentration!$E:$E,B4971,Q3_SQL_Error_Concentration!$F:$F,C4971)=0,"",SUMIFS(Q3_SQL_Error_Concentration!$I:$I,Q3_SQL_Error_Concentration!$A:$A,A4971,Q3_SQL_Error_Concentration!$E:$E,B4971,Q3_SQL_Error_Concentration!$F:$F,C4971))</f>
        <v/>
      </c>
      <c r="H4971" s="5" t="str">
        <f t="shared" si="463"/>
        <v/>
      </c>
      <c r="I4971" s="5">
        <f>IF(D4971&gt;=Q3_Validation!$C$2,1,0)</f>
        <v>0</v>
      </c>
      <c r="J4971" s="8" t="str">
        <f t="shared" si="464"/>
        <v/>
      </c>
      <c r="K4971" s="5" t="str">
        <f t="shared" si="465"/>
        <v>excluded</v>
      </c>
      <c r="L4971" s="5">
        <f t="shared" si="466"/>
        <v>0</v>
      </c>
      <c r="M4971" s="5">
        <f t="shared" si="467"/>
        <v>0</v>
      </c>
    </row>
    <row r="4972" spans="1:13">
      <c r="A4972" s="5">
        <v>7276</v>
      </c>
      <c r="B4972" s="5">
        <v>18</v>
      </c>
      <c r="C4972" s="5" t="s">
        <v>62</v>
      </c>
      <c r="D4972" s="5">
        <v>18</v>
      </c>
      <c r="E4972" s="5">
        <v>0</v>
      </c>
      <c r="F4972" s="8">
        <f t="shared" si="462"/>
        <v>0</v>
      </c>
      <c r="G4972" s="5" t="str">
        <f>IF(COUNTIFS(Q3_SQL_Error_Concentration!$A:$A,A4972,Q3_SQL_Error_Concentration!$E:$E,B4972,Q3_SQL_Error_Concentration!$F:$F,C4972)=0,"",SUMIFS(Q3_SQL_Error_Concentration!$I:$I,Q3_SQL_Error_Concentration!$A:$A,A4972,Q3_SQL_Error_Concentration!$E:$E,B4972,Q3_SQL_Error_Concentration!$F:$F,C4972))</f>
        <v/>
      </c>
      <c r="H4972" s="5" t="str">
        <f t="shared" si="463"/>
        <v/>
      </c>
      <c r="I4972" s="5">
        <f>IF(D4972&gt;=Q3_Validation!$C$2,1,0)</f>
        <v>0</v>
      </c>
      <c r="J4972" s="8" t="str">
        <f t="shared" si="464"/>
        <v/>
      </c>
      <c r="K4972" s="5" t="str">
        <f t="shared" si="465"/>
        <v>excluded</v>
      </c>
      <c r="L4972" s="5">
        <f t="shared" si="466"/>
        <v>0</v>
      </c>
      <c r="M4972" s="5">
        <f t="shared" si="467"/>
        <v>0</v>
      </c>
    </row>
    <row r="4973" spans="1:13">
      <c r="A4973" s="5">
        <v>7276</v>
      </c>
      <c r="B4973" s="5">
        <v>19</v>
      </c>
      <c r="C4973" s="5" t="s">
        <v>63</v>
      </c>
      <c r="D4973" s="5">
        <v>3</v>
      </c>
      <c r="E4973" s="5">
        <v>0</v>
      </c>
      <c r="F4973" s="8">
        <f t="shared" si="462"/>
        <v>0</v>
      </c>
      <c r="G4973" s="5" t="str">
        <f>IF(COUNTIFS(Q3_SQL_Error_Concentration!$A:$A,A4973,Q3_SQL_Error_Concentration!$E:$E,B4973,Q3_SQL_Error_Concentration!$F:$F,C4973)=0,"",SUMIFS(Q3_SQL_Error_Concentration!$I:$I,Q3_SQL_Error_Concentration!$A:$A,A4973,Q3_SQL_Error_Concentration!$E:$E,B4973,Q3_SQL_Error_Concentration!$F:$F,C4973))</f>
        <v/>
      </c>
      <c r="H4973" s="5" t="str">
        <f t="shared" si="463"/>
        <v/>
      </c>
      <c r="I4973" s="5">
        <f>IF(D4973&gt;=Q3_Validation!$C$2,1,0)</f>
        <v>0</v>
      </c>
      <c r="J4973" s="8" t="str">
        <f t="shared" si="464"/>
        <v/>
      </c>
      <c r="K4973" s="5" t="str">
        <f t="shared" si="465"/>
        <v>excluded</v>
      </c>
      <c r="L4973" s="5">
        <f t="shared" si="466"/>
        <v>0</v>
      </c>
      <c r="M4973" s="5">
        <f t="shared" si="467"/>
        <v>0</v>
      </c>
    </row>
    <row r="4974" spans="1:13">
      <c r="A4974" s="5">
        <v>7276</v>
      </c>
      <c r="B4974" s="5">
        <v>19</v>
      </c>
      <c r="C4974" s="5" t="s">
        <v>62</v>
      </c>
      <c r="D4974" s="5">
        <v>4</v>
      </c>
      <c r="E4974" s="5">
        <v>0</v>
      </c>
      <c r="F4974" s="8">
        <f t="shared" si="462"/>
        <v>0</v>
      </c>
      <c r="G4974" s="5" t="str">
        <f>IF(COUNTIFS(Q3_SQL_Error_Concentration!$A:$A,A4974,Q3_SQL_Error_Concentration!$E:$E,B4974,Q3_SQL_Error_Concentration!$F:$F,C4974)=0,"",SUMIFS(Q3_SQL_Error_Concentration!$I:$I,Q3_SQL_Error_Concentration!$A:$A,A4974,Q3_SQL_Error_Concentration!$E:$E,B4974,Q3_SQL_Error_Concentration!$F:$F,C4974))</f>
        <v/>
      </c>
      <c r="H4974" s="5" t="str">
        <f t="shared" si="463"/>
        <v/>
      </c>
      <c r="I4974" s="5">
        <f>IF(D4974&gt;=Q3_Validation!$C$2,1,0)</f>
        <v>0</v>
      </c>
      <c r="J4974" s="8" t="str">
        <f t="shared" si="464"/>
        <v/>
      </c>
      <c r="K4974" s="5" t="str">
        <f t="shared" si="465"/>
        <v>excluded</v>
      </c>
      <c r="L4974" s="5">
        <f t="shared" si="466"/>
        <v>0</v>
      </c>
      <c r="M4974" s="5">
        <f t="shared" si="467"/>
        <v>0</v>
      </c>
    </row>
    <row r="4975" spans="1:13">
      <c r="A4975" s="5">
        <v>7276</v>
      </c>
      <c r="B4975" s="5">
        <v>20</v>
      </c>
      <c r="C4975" s="5" t="s">
        <v>63</v>
      </c>
      <c r="D4975" s="5">
        <v>1</v>
      </c>
      <c r="E4975" s="5">
        <v>0</v>
      </c>
      <c r="F4975" s="8">
        <f t="shared" si="462"/>
        <v>0</v>
      </c>
      <c r="G4975" s="5" t="str">
        <f>IF(COUNTIFS(Q3_SQL_Error_Concentration!$A:$A,A4975,Q3_SQL_Error_Concentration!$E:$E,B4975,Q3_SQL_Error_Concentration!$F:$F,C4975)=0,"",SUMIFS(Q3_SQL_Error_Concentration!$I:$I,Q3_SQL_Error_Concentration!$A:$A,A4975,Q3_SQL_Error_Concentration!$E:$E,B4975,Q3_SQL_Error_Concentration!$F:$F,C4975))</f>
        <v/>
      </c>
      <c r="H4975" s="5" t="str">
        <f t="shared" si="463"/>
        <v/>
      </c>
      <c r="I4975" s="5">
        <f>IF(D4975&gt;=Q3_Validation!$C$2,1,0)</f>
        <v>0</v>
      </c>
      <c r="J4975" s="8" t="str">
        <f t="shared" si="464"/>
        <v/>
      </c>
      <c r="K4975" s="5" t="str">
        <f t="shared" si="465"/>
        <v>excluded</v>
      </c>
      <c r="L4975" s="5">
        <f t="shared" si="466"/>
        <v>0</v>
      </c>
      <c r="M4975" s="5">
        <f t="shared" si="467"/>
        <v>0</v>
      </c>
    </row>
    <row r="4976" spans="1:13">
      <c r="A4976" s="5">
        <v>7276</v>
      </c>
      <c r="B4976" s="5">
        <v>20</v>
      </c>
      <c r="C4976" s="5" t="s">
        <v>62</v>
      </c>
      <c r="D4976" s="5">
        <v>2</v>
      </c>
      <c r="E4976" s="5">
        <v>0</v>
      </c>
      <c r="F4976" s="8">
        <f t="shared" si="462"/>
        <v>0</v>
      </c>
      <c r="G4976" s="5" t="str">
        <f>IF(COUNTIFS(Q3_SQL_Error_Concentration!$A:$A,A4976,Q3_SQL_Error_Concentration!$E:$E,B4976,Q3_SQL_Error_Concentration!$F:$F,C4976)=0,"",SUMIFS(Q3_SQL_Error_Concentration!$I:$I,Q3_SQL_Error_Concentration!$A:$A,A4976,Q3_SQL_Error_Concentration!$E:$E,B4976,Q3_SQL_Error_Concentration!$F:$F,C4976))</f>
        <v/>
      </c>
      <c r="H4976" s="5" t="str">
        <f t="shared" si="463"/>
        <v/>
      </c>
      <c r="I4976" s="5">
        <f>IF(D4976&gt;=Q3_Validation!$C$2,1,0)</f>
        <v>0</v>
      </c>
      <c r="J4976" s="8" t="str">
        <f t="shared" si="464"/>
        <v/>
      </c>
      <c r="K4976" s="5" t="str">
        <f t="shared" si="465"/>
        <v>excluded</v>
      </c>
      <c r="L4976" s="5">
        <f t="shared" si="466"/>
        <v>0</v>
      </c>
      <c r="M4976" s="5">
        <f t="shared" si="467"/>
        <v>0</v>
      </c>
    </row>
    <row r="4977" spans="1:13">
      <c r="A4977" s="5">
        <v>7276</v>
      </c>
      <c r="B4977" s="5">
        <v>21</v>
      </c>
      <c r="C4977" s="5" t="s">
        <v>63</v>
      </c>
      <c r="D4977" s="5">
        <v>4</v>
      </c>
      <c r="E4977" s="5">
        <v>0</v>
      </c>
      <c r="F4977" s="8">
        <f t="shared" si="462"/>
        <v>0</v>
      </c>
      <c r="G4977" s="5" t="str">
        <f>IF(COUNTIFS(Q3_SQL_Error_Concentration!$A:$A,A4977,Q3_SQL_Error_Concentration!$E:$E,B4977,Q3_SQL_Error_Concentration!$F:$F,C4977)=0,"",SUMIFS(Q3_SQL_Error_Concentration!$I:$I,Q3_SQL_Error_Concentration!$A:$A,A4977,Q3_SQL_Error_Concentration!$E:$E,B4977,Q3_SQL_Error_Concentration!$F:$F,C4977))</f>
        <v/>
      </c>
      <c r="H4977" s="5" t="str">
        <f t="shared" si="463"/>
        <v/>
      </c>
      <c r="I4977" s="5">
        <f>IF(D4977&gt;=Q3_Validation!$C$2,1,0)</f>
        <v>0</v>
      </c>
      <c r="J4977" s="8" t="str">
        <f t="shared" si="464"/>
        <v/>
      </c>
      <c r="K4977" s="5" t="str">
        <f t="shared" si="465"/>
        <v>excluded</v>
      </c>
      <c r="L4977" s="5">
        <f t="shared" si="466"/>
        <v>0</v>
      </c>
      <c r="M4977" s="5">
        <f t="shared" si="467"/>
        <v>0</v>
      </c>
    </row>
    <row r="4978" spans="1:13">
      <c r="A4978" s="5">
        <v>7276</v>
      </c>
      <c r="B4978" s="5">
        <v>21</v>
      </c>
      <c r="C4978" s="5" t="s">
        <v>62</v>
      </c>
      <c r="D4978" s="5">
        <v>6</v>
      </c>
      <c r="E4978" s="5">
        <v>0</v>
      </c>
      <c r="F4978" s="8">
        <f t="shared" si="462"/>
        <v>0</v>
      </c>
      <c r="G4978" s="5" t="str">
        <f>IF(COUNTIFS(Q3_SQL_Error_Concentration!$A:$A,A4978,Q3_SQL_Error_Concentration!$E:$E,B4978,Q3_SQL_Error_Concentration!$F:$F,C4978)=0,"",SUMIFS(Q3_SQL_Error_Concentration!$I:$I,Q3_SQL_Error_Concentration!$A:$A,A4978,Q3_SQL_Error_Concentration!$E:$E,B4978,Q3_SQL_Error_Concentration!$F:$F,C4978))</f>
        <v/>
      </c>
      <c r="H4978" s="5" t="str">
        <f t="shared" si="463"/>
        <v/>
      </c>
      <c r="I4978" s="5">
        <f>IF(D4978&gt;=Q3_Validation!$C$2,1,0)</f>
        <v>0</v>
      </c>
      <c r="J4978" s="8" t="str">
        <f t="shared" si="464"/>
        <v/>
      </c>
      <c r="K4978" s="5" t="str">
        <f t="shared" si="465"/>
        <v>excluded</v>
      </c>
      <c r="L4978" s="5">
        <f t="shared" si="466"/>
        <v>0</v>
      </c>
      <c r="M4978" s="5">
        <f t="shared" si="467"/>
        <v>0</v>
      </c>
    </row>
    <row r="4979" spans="1:13">
      <c r="A4979" s="5">
        <v>7276</v>
      </c>
      <c r="B4979" s="5">
        <v>22</v>
      </c>
      <c r="C4979" s="5" t="s">
        <v>63</v>
      </c>
      <c r="D4979" s="5">
        <v>10</v>
      </c>
      <c r="E4979" s="5">
        <v>0</v>
      </c>
      <c r="F4979" s="8">
        <f t="shared" si="462"/>
        <v>0</v>
      </c>
      <c r="G4979" s="5" t="str">
        <f>IF(COUNTIFS(Q3_SQL_Error_Concentration!$A:$A,A4979,Q3_SQL_Error_Concentration!$E:$E,B4979,Q3_SQL_Error_Concentration!$F:$F,C4979)=0,"",SUMIFS(Q3_SQL_Error_Concentration!$I:$I,Q3_SQL_Error_Concentration!$A:$A,A4979,Q3_SQL_Error_Concentration!$E:$E,B4979,Q3_SQL_Error_Concentration!$F:$F,C4979))</f>
        <v/>
      </c>
      <c r="H4979" s="5" t="str">
        <f t="shared" si="463"/>
        <v/>
      </c>
      <c r="I4979" s="5">
        <f>IF(D4979&gt;=Q3_Validation!$C$2,1,0)</f>
        <v>0</v>
      </c>
      <c r="J4979" s="8" t="str">
        <f t="shared" si="464"/>
        <v/>
      </c>
      <c r="K4979" s="5" t="str">
        <f t="shared" si="465"/>
        <v>excluded</v>
      </c>
      <c r="L4979" s="5">
        <f t="shared" si="466"/>
        <v>0</v>
      </c>
      <c r="M4979" s="5">
        <f t="shared" si="467"/>
        <v>0</v>
      </c>
    </row>
    <row r="4980" spans="1:13">
      <c r="A4980" s="5">
        <v>7276</v>
      </c>
      <c r="B4980" s="5">
        <v>22</v>
      </c>
      <c r="C4980" s="5" t="s">
        <v>62</v>
      </c>
      <c r="D4980" s="5">
        <v>10</v>
      </c>
      <c r="E4980" s="5">
        <v>1</v>
      </c>
      <c r="F4980" s="8">
        <f t="shared" si="462"/>
        <v>10</v>
      </c>
      <c r="G4980" s="5" t="str">
        <f>IF(COUNTIFS(Q3_SQL_Error_Concentration!$A:$A,A4980,Q3_SQL_Error_Concentration!$E:$E,B4980,Q3_SQL_Error_Concentration!$F:$F,C4980)=0,"",SUMIFS(Q3_SQL_Error_Concentration!$I:$I,Q3_SQL_Error_Concentration!$A:$A,A4980,Q3_SQL_Error_Concentration!$E:$E,B4980,Q3_SQL_Error_Concentration!$F:$F,C4980))</f>
        <v/>
      </c>
      <c r="H4980" s="5" t="str">
        <f t="shared" si="463"/>
        <v/>
      </c>
      <c r="I4980" s="5">
        <f>IF(D4980&gt;=Q3_Validation!$C$2,1,0)</f>
        <v>0</v>
      </c>
      <c r="J4980" s="8" t="str">
        <f t="shared" si="464"/>
        <v/>
      </c>
      <c r="K4980" s="5" t="str">
        <f t="shared" si="465"/>
        <v>excluded</v>
      </c>
      <c r="L4980" s="5">
        <f t="shared" si="466"/>
        <v>0</v>
      </c>
      <c r="M4980" s="5">
        <f t="shared" si="467"/>
        <v>0</v>
      </c>
    </row>
    <row r="4981" spans="1:13">
      <c r="A4981" s="5">
        <v>7276</v>
      </c>
      <c r="B4981" s="5">
        <v>23</v>
      </c>
      <c r="C4981" s="5" t="s">
        <v>62</v>
      </c>
      <c r="D4981" s="5">
        <v>3</v>
      </c>
      <c r="E4981" s="5">
        <v>0</v>
      </c>
      <c r="F4981" s="8">
        <f t="shared" si="462"/>
        <v>0</v>
      </c>
      <c r="G4981" s="5" t="str">
        <f>IF(COUNTIFS(Q3_SQL_Error_Concentration!$A:$A,A4981,Q3_SQL_Error_Concentration!$E:$E,B4981,Q3_SQL_Error_Concentration!$F:$F,C4981)=0,"",SUMIFS(Q3_SQL_Error_Concentration!$I:$I,Q3_SQL_Error_Concentration!$A:$A,A4981,Q3_SQL_Error_Concentration!$E:$E,B4981,Q3_SQL_Error_Concentration!$F:$F,C4981))</f>
        <v/>
      </c>
      <c r="H4981" s="5" t="str">
        <f t="shared" si="463"/>
        <v/>
      </c>
      <c r="I4981" s="5">
        <f>IF(D4981&gt;=Q3_Validation!$C$2,1,0)</f>
        <v>0</v>
      </c>
      <c r="J4981" s="8" t="str">
        <f t="shared" si="464"/>
        <v/>
      </c>
      <c r="K4981" s="5" t="str">
        <f t="shared" si="465"/>
        <v>excluded</v>
      </c>
      <c r="L4981" s="5">
        <f t="shared" si="466"/>
        <v>0</v>
      </c>
      <c r="M4981" s="5">
        <f t="shared" si="467"/>
        <v>0</v>
      </c>
    </row>
    <row r="4982" spans="1:13">
      <c r="A4982" s="5">
        <v>7349</v>
      </c>
      <c r="B4982" s="5">
        <v>0</v>
      </c>
      <c r="C4982" s="5" t="s">
        <v>63</v>
      </c>
      <c r="D4982" s="5">
        <v>153</v>
      </c>
      <c r="E4982" s="5">
        <v>3</v>
      </c>
      <c r="F4982" s="8">
        <f t="shared" si="462"/>
        <v>1.9607843137254901</v>
      </c>
      <c r="G4982" s="5" t="str">
        <f>IF(COUNTIFS(Q3_SQL_Error_Concentration!$A:$A,A4982,Q3_SQL_Error_Concentration!$E:$E,B4982,Q3_SQL_Error_Concentration!$F:$F,C4982)=0,"",SUMIFS(Q3_SQL_Error_Concentration!$I:$I,Q3_SQL_Error_Concentration!$A:$A,A4982,Q3_SQL_Error_Concentration!$E:$E,B4982,Q3_SQL_Error_Concentration!$F:$F,C4982))</f>
        <v/>
      </c>
      <c r="H4982" s="5" t="str">
        <f t="shared" si="463"/>
        <v/>
      </c>
      <c r="I4982" s="5">
        <f>IF(D4982&gt;=Q3_Validation!$C$2,1,0)</f>
        <v>0</v>
      </c>
      <c r="J4982" s="8" t="str">
        <f t="shared" si="464"/>
        <v/>
      </c>
      <c r="K4982" s="5" t="str">
        <f t="shared" si="465"/>
        <v>excluded</v>
      </c>
      <c r="L4982" s="5">
        <f t="shared" si="466"/>
        <v>19</v>
      </c>
      <c r="M4982" s="5">
        <f t="shared" si="467"/>
        <v>0</v>
      </c>
    </row>
    <row r="4983" spans="1:13">
      <c r="A4983" s="5">
        <v>7349</v>
      </c>
      <c r="B4983" s="5">
        <v>0</v>
      </c>
      <c r="C4983" s="5" t="s">
        <v>64</v>
      </c>
      <c r="D4983" s="5">
        <v>604</v>
      </c>
      <c r="E4983" s="5">
        <v>15</v>
      </c>
      <c r="F4983" s="8">
        <f t="shared" si="462"/>
        <v>2.4834437086092715</v>
      </c>
      <c r="G4983" s="5">
        <f>IF(COUNTIFS(Q3_SQL_Error_Concentration!$A:$A,A4983,Q3_SQL_Error_Concentration!$E:$E,B4983,Q3_SQL_Error_Concentration!$F:$F,C4983)=0,"",SUMIFS(Q3_SQL_Error_Concentration!$I:$I,Q3_SQL_Error_Concentration!$A:$A,A4983,Q3_SQL_Error_Concentration!$E:$E,B4983,Q3_SQL_Error_Concentration!$F:$F,C4983))</f>
        <v>2.4834000000000001</v>
      </c>
      <c r="H4983" s="5" t="str">
        <f t="shared" si="463"/>
        <v>PASS</v>
      </c>
      <c r="I4983" s="5">
        <f>IF(D4983&gt;=Q3_Validation!$C$2,1,0)</f>
        <v>1</v>
      </c>
      <c r="J4983" s="8">
        <f t="shared" si="464"/>
        <v>2.4834437086092715</v>
      </c>
      <c r="K4983" s="5" t="str">
        <f t="shared" si="465"/>
        <v>high-error</v>
      </c>
      <c r="L4983" s="5">
        <f t="shared" si="466"/>
        <v>19</v>
      </c>
      <c r="M4983" s="5">
        <f t="shared" si="467"/>
        <v>1</v>
      </c>
    </row>
    <row r="4984" spans="1:13">
      <c r="A4984" s="5">
        <v>7349</v>
      </c>
      <c r="B4984" s="5">
        <v>0</v>
      </c>
      <c r="C4984" s="5" t="s">
        <v>62</v>
      </c>
      <c r="D4984" s="5">
        <v>367</v>
      </c>
      <c r="E4984" s="5">
        <v>6</v>
      </c>
      <c r="F4984" s="8">
        <f t="shared" si="462"/>
        <v>1.6348773841961852</v>
      </c>
      <c r="G4984" s="5" t="str">
        <f>IF(COUNTIFS(Q3_SQL_Error_Concentration!$A:$A,A4984,Q3_SQL_Error_Concentration!$E:$E,B4984,Q3_SQL_Error_Concentration!$F:$F,C4984)=0,"",SUMIFS(Q3_SQL_Error_Concentration!$I:$I,Q3_SQL_Error_Concentration!$A:$A,A4984,Q3_SQL_Error_Concentration!$E:$E,B4984,Q3_SQL_Error_Concentration!$F:$F,C4984))</f>
        <v/>
      </c>
      <c r="H4984" s="5" t="str">
        <f t="shared" si="463"/>
        <v/>
      </c>
      <c r="I4984" s="5">
        <f>IF(D4984&gt;=Q3_Validation!$C$2,1,0)</f>
        <v>0</v>
      </c>
      <c r="J4984" s="8" t="str">
        <f t="shared" si="464"/>
        <v/>
      </c>
      <c r="K4984" s="5" t="str">
        <f t="shared" si="465"/>
        <v>excluded</v>
      </c>
      <c r="L4984" s="5">
        <f t="shared" si="466"/>
        <v>19</v>
      </c>
      <c r="M4984" s="5">
        <f t="shared" si="467"/>
        <v>0</v>
      </c>
    </row>
    <row r="4985" spans="1:13">
      <c r="A4985" s="5">
        <v>7349</v>
      </c>
      <c r="B4985" s="5">
        <v>1</v>
      </c>
      <c r="C4985" s="5" t="s">
        <v>63</v>
      </c>
      <c r="D4985" s="5">
        <v>188</v>
      </c>
      <c r="E4985" s="5">
        <v>2</v>
      </c>
      <c r="F4985" s="8">
        <f t="shared" si="462"/>
        <v>1.0638297872340425</v>
      </c>
      <c r="G4985" s="5" t="str">
        <f>IF(COUNTIFS(Q3_SQL_Error_Concentration!$A:$A,A4985,Q3_SQL_Error_Concentration!$E:$E,B4985,Q3_SQL_Error_Concentration!$F:$F,C4985)=0,"",SUMIFS(Q3_SQL_Error_Concentration!$I:$I,Q3_SQL_Error_Concentration!$A:$A,A4985,Q3_SQL_Error_Concentration!$E:$E,B4985,Q3_SQL_Error_Concentration!$F:$F,C4985))</f>
        <v/>
      </c>
      <c r="H4985" s="5" t="str">
        <f t="shared" si="463"/>
        <v/>
      </c>
      <c r="I4985" s="5">
        <f>IF(D4985&gt;=Q3_Validation!$C$2,1,0)</f>
        <v>0</v>
      </c>
      <c r="J4985" s="8" t="str">
        <f t="shared" si="464"/>
        <v/>
      </c>
      <c r="K4985" s="5" t="str">
        <f t="shared" si="465"/>
        <v>excluded</v>
      </c>
      <c r="L4985" s="5">
        <f t="shared" si="466"/>
        <v>19</v>
      </c>
      <c r="M4985" s="5">
        <f t="shared" si="467"/>
        <v>0</v>
      </c>
    </row>
    <row r="4986" spans="1:13">
      <c r="A4986" s="5">
        <v>7349</v>
      </c>
      <c r="B4986" s="5">
        <v>1</v>
      </c>
      <c r="C4986" s="5" t="s">
        <v>64</v>
      </c>
      <c r="D4986" s="5">
        <v>747</v>
      </c>
      <c r="E4986" s="5">
        <v>18</v>
      </c>
      <c r="F4986" s="8">
        <f t="shared" si="462"/>
        <v>2.4096385542168677</v>
      </c>
      <c r="G4986" s="5">
        <f>IF(COUNTIFS(Q3_SQL_Error_Concentration!$A:$A,A4986,Q3_SQL_Error_Concentration!$E:$E,B4986,Q3_SQL_Error_Concentration!$F:$F,C4986)=0,"",SUMIFS(Q3_SQL_Error_Concentration!$I:$I,Q3_SQL_Error_Concentration!$A:$A,A4986,Q3_SQL_Error_Concentration!$E:$E,B4986,Q3_SQL_Error_Concentration!$F:$F,C4986))</f>
        <v>2.4096000000000002</v>
      </c>
      <c r="H4986" s="5" t="str">
        <f t="shared" si="463"/>
        <v>PASS</v>
      </c>
      <c r="I4986" s="5">
        <f>IF(D4986&gt;=Q3_Validation!$C$2,1,0)</f>
        <v>1</v>
      </c>
      <c r="J4986" s="8">
        <f t="shared" si="464"/>
        <v>2.4096385542168677</v>
      </c>
      <c r="K4986" s="5" t="str">
        <f t="shared" si="465"/>
        <v>high-error</v>
      </c>
      <c r="L4986" s="5">
        <f t="shared" si="466"/>
        <v>19</v>
      </c>
      <c r="M4986" s="5">
        <f t="shared" si="467"/>
        <v>1</v>
      </c>
    </row>
    <row r="4987" spans="1:13">
      <c r="A4987" s="5">
        <v>7349</v>
      </c>
      <c r="B4987" s="5">
        <v>1</v>
      </c>
      <c r="C4987" s="5" t="s">
        <v>62</v>
      </c>
      <c r="D4987" s="5">
        <v>405</v>
      </c>
      <c r="E4987" s="5">
        <v>5</v>
      </c>
      <c r="F4987" s="8">
        <f t="shared" si="462"/>
        <v>1.2345679012345678</v>
      </c>
      <c r="G4987" s="5" t="str">
        <f>IF(COUNTIFS(Q3_SQL_Error_Concentration!$A:$A,A4987,Q3_SQL_Error_Concentration!$E:$E,B4987,Q3_SQL_Error_Concentration!$F:$F,C4987)=0,"",SUMIFS(Q3_SQL_Error_Concentration!$I:$I,Q3_SQL_Error_Concentration!$A:$A,A4987,Q3_SQL_Error_Concentration!$E:$E,B4987,Q3_SQL_Error_Concentration!$F:$F,C4987))</f>
        <v/>
      </c>
      <c r="H4987" s="5" t="str">
        <f t="shared" si="463"/>
        <v/>
      </c>
      <c r="I4987" s="5">
        <f>IF(D4987&gt;=Q3_Validation!$C$2,1,0)</f>
        <v>0</v>
      </c>
      <c r="J4987" s="8" t="str">
        <f t="shared" si="464"/>
        <v/>
      </c>
      <c r="K4987" s="5" t="str">
        <f t="shared" si="465"/>
        <v>excluded</v>
      </c>
      <c r="L4987" s="5">
        <f t="shared" si="466"/>
        <v>19</v>
      </c>
      <c r="M4987" s="5">
        <f t="shared" si="467"/>
        <v>0</v>
      </c>
    </row>
    <row r="4988" spans="1:13">
      <c r="A4988" s="5">
        <v>7349</v>
      </c>
      <c r="B4988" s="5">
        <v>2</v>
      </c>
      <c r="C4988" s="5" t="s">
        <v>63</v>
      </c>
      <c r="D4988" s="5">
        <v>278</v>
      </c>
      <c r="E4988" s="5">
        <v>6</v>
      </c>
      <c r="F4988" s="8">
        <f t="shared" si="462"/>
        <v>2.1582733812949639</v>
      </c>
      <c r="G4988" s="5" t="str">
        <f>IF(COUNTIFS(Q3_SQL_Error_Concentration!$A:$A,A4988,Q3_SQL_Error_Concentration!$E:$E,B4988,Q3_SQL_Error_Concentration!$F:$F,C4988)=0,"",SUMIFS(Q3_SQL_Error_Concentration!$I:$I,Q3_SQL_Error_Concentration!$A:$A,A4988,Q3_SQL_Error_Concentration!$E:$E,B4988,Q3_SQL_Error_Concentration!$F:$F,C4988))</f>
        <v/>
      </c>
      <c r="H4988" s="5" t="str">
        <f t="shared" si="463"/>
        <v/>
      </c>
      <c r="I4988" s="5">
        <f>IF(D4988&gt;=Q3_Validation!$C$2,1,0)</f>
        <v>0</v>
      </c>
      <c r="J4988" s="8" t="str">
        <f t="shared" si="464"/>
        <v/>
      </c>
      <c r="K4988" s="5" t="str">
        <f t="shared" si="465"/>
        <v>excluded</v>
      </c>
      <c r="L4988" s="5">
        <f t="shared" si="466"/>
        <v>19</v>
      </c>
      <c r="M4988" s="5">
        <f t="shared" si="467"/>
        <v>0</v>
      </c>
    </row>
    <row r="4989" spans="1:13">
      <c r="A4989" s="5">
        <v>7349</v>
      </c>
      <c r="B4989" s="5">
        <v>2</v>
      </c>
      <c r="C4989" s="5" t="s">
        <v>64</v>
      </c>
      <c r="D4989" s="5">
        <v>1026</v>
      </c>
      <c r="E4989" s="5">
        <v>13</v>
      </c>
      <c r="F4989" s="8">
        <f t="shared" si="462"/>
        <v>1.267056530214425</v>
      </c>
      <c r="G4989" s="5" t="str">
        <f>IF(COUNTIFS(Q3_SQL_Error_Concentration!$A:$A,A4989,Q3_SQL_Error_Concentration!$E:$E,B4989,Q3_SQL_Error_Concentration!$F:$F,C4989)=0,"",SUMIFS(Q3_SQL_Error_Concentration!$I:$I,Q3_SQL_Error_Concentration!$A:$A,A4989,Q3_SQL_Error_Concentration!$E:$E,B4989,Q3_SQL_Error_Concentration!$F:$F,C4989))</f>
        <v/>
      </c>
      <c r="H4989" s="5" t="str">
        <f t="shared" si="463"/>
        <v/>
      </c>
      <c r="I4989" s="5">
        <f>IF(D4989&gt;=Q3_Validation!$C$2,1,0)</f>
        <v>1</v>
      </c>
      <c r="J4989" s="8">
        <f t="shared" si="464"/>
        <v>1.267056530214425</v>
      </c>
      <c r="K4989" s="5" t="str">
        <f t="shared" si="465"/>
        <v>normal</v>
      </c>
      <c r="L4989" s="5">
        <f t="shared" si="466"/>
        <v>19</v>
      </c>
      <c r="M4989" s="5">
        <f t="shared" si="467"/>
        <v>0</v>
      </c>
    </row>
    <row r="4990" spans="1:13">
      <c r="A4990" s="5">
        <v>7349</v>
      </c>
      <c r="B4990" s="5">
        <v>2</v>
      </c>
      <c r="C4990" s="5" t="s">
        <v>62</v>
      </c>
      <c r="D4990" s="5">
        <v>460</v>
      </c>
      <c r="E4990" s="5">
        <v>9</v>
      </c>
      <c r="F4990" s="8">
        <f t="shared" si="462"/>
        <v>1.9565217391304348</v>
      </c>
      <c r="G4990" s="5" t="str">
        <f>IF(COUNTIFS(Q3_SQL_Error_Concentration!$A:$A,A4990,Q3_SQL_Error_Concentration!$E:$E,B4990,Q3_SQL_Error_Concentration!$F:$F,C4990)=0,"",SUMIFS(Q3_SQL_Error_Concentration!$I:$I,Q3_SQL_Error_Concentration!$A:$A,A4990,Q3_SQL_Error_Concentration!$E:$E,B4990,Q3_SQL_Error_Concentration!$F:$F,C4990))</f>
        <v/>
      </c>
      <c r="H4990" s="5" t="str">
        <f t="shared" si="463"/>
        <v/>
      </c>
      <c r="I4990" s="5">
        <f>IF(D4990&gt;=Q3_Validation!$C$2,1,0)</f>
        <v>0</v>
      </c>
      <c r="J4990" s="8" t="str">
        <f t="shared" si="464"/>
        <v/>
      </c>
      <c r="K4990" s="5" t="str">
        <f t="shared" si="465"/>
        <v>excluded</v>
      </c>
      <c r="L4990" s="5">
        <f t="shared" si="466"/>
        <v>19</v>
      </c>
      <c r="M4990" s="5">
        <f t="shared" si="467"/>
        <v>0</v>
      </c>
    </row>
    <row r="4991" spans="1:13">
      <c r="A4991" s="5">
        <v>7349</v>
      </c>
      <c r="B4991" s="5">
        <v>3</v>
      </c>
      <c r="C4991" s="5" t="s">
        <v>63</v>
      </c>
      <c r="D4991" s="5">
        <v>249</v>
      </c>
      <c r="E4991" s="5">
        <v>5</v>
      </c>
      <c r="F4991" s="8">
        <f t="shared" si="462"/>
        <v>2.0080321285140563</v>
      </c>
      <c r="G4991" s="5" t="str">
        <f>IF(COUNTIFS(Q3_SQL_Error_Concentration!$A:$A,A4991,Q3_SQL_Error_Concentration!$E:$E,B4991,Q3_SQL_Error_Concentration!$F:$F,C4991)=0,"",SUMIFS(Q3_SQL_Error_Concentration!$I:$I,Q3_SQL_Error_Concentration!$A:$A,A4991,Q3_SQL_Error_Concentration!$E:$E,B4991,Q3_SQL_Error_Concentration!$F:$F,C4991))</f>
        <v/>
      </c>
      <c r="H4991" s="5" t="str">
        <f t="shared" si="463"/>
        <v/>
      </c>
      <c r="I4991" s="5">
        <f>IF(D4991&gt;=Q3_Validation!$C$2,1,0)</f>
        <v>0</v>
      </c>
      <c r="J4991" s="8" t="str">
        <f t="shared" si="464"/>
        <v/>
      </c>
      <c r="K4991" s="5" t="str">
        <f t="shared" si="465"/>
        <v>excluded</v>
      </c>
      <c r="L4991" s="5">
        <f t="shared" si="466"/>
        <v>19</v>
      </c>
      <c r="M4991" s="5">
        <f t="shared" si="467"/>
        <v>0</v>
      </c>
    </row>
    <row r="4992" spans="1:13">
      <c r="A4992" s="5">
        <v>7349</v>
      </c>
      <c r="B4992" s="5">
        <v>3</v>
      </c>
      <c r="C4992" s="5" t="s">
        <v>64</v>
      </c>
      <c r="D4992" s="5">
        <v>924</v>
      </c>
      <c r="E4992" s="5">
        <v>23</v>
      </c>
      <c r="F4992" s="8">
        <f t="shared" si="462"/>
        <v>2.4891774891774894</v>
      </c>
      <c r="G4992" s="5">
        <f>IF(COUNTIFS(Q3_SQL_Error_Concentration!$A:$A,A4992,Q3_SQL_Error_Concentration!$E:$E,B4992,Q3_SQL_Error_Concentration!$F:$F,C4992)=0,"",SUMIFS(Q3_SQL_Error_Concentration!$I:$I,Q3_SQL_Error_Concentration!$A:$A,A4992,Q3_SQL_Error_Concentration!$E:$E,B4992,Q3_SQL_Error_Concentration!$F:$F,C4992))</f>
        <v>2.4891999999999999</v>
      </c>
      <c r="H4992" s="5" t="str">
        <f t="shared" si="463"/>
        <v>PASS</v>
      </c>
      <c r="I4992" s="5">
        <f>IF(D4992&gt;=Q3_Validation!$C$2,1,0)</f>
        <v>1</v>
      </c>
      <c r="J4992" s="8">
        <f t="shared" si="464"/>
        <v>2.4891774891774894</v>
      </c>
      <c r="K4992" s="5" t="str">
        <f t="shared" si="465"/>
        <v>high-error</v>
      </c>
      <c r="L4992" s="5">
        <f t="shared" si="466"/>
        <v>19</v>
      </c>
      <c r="M4992" s="5">
        <f t="shared" si="467"/>
        <v>1</v>
      </c>
    </row>
    <row r="4993" spans="1:13">
      <c r="A4993" s="5">
        <v>7349</v>
      </c>
      <c r="B4993" s="5">
        <v>3</v>
      </c>
      <c r="C4993" s="5" t="s">
        <v>62</v>
      </c>
      <c r="D4993" s="5">
        <v>438</v>
      </c>
      <c r="E4993" s="5">
        <v>5</v>
      </c>
      <c r="F4993" s="8">
        <f t="shared" si="462"/>
        <v>1.1415525114155252</v>
      </c>
      <c r="G4993" s="5" t="str">
        <f>IF(COUNTIFS(Q3_SQL_Error_Concentration!$A:$A,A4993,Q3_SQL_Error_Concentration!$E:$E,B4993,Q3_SQL_Error_Concentration!$F:$F,C4993)=0,"",SUMIFS(Q3_SQL_Error_Concentration!$I:$I,Q3_SQL_Error_Concentration!$A:$A,A4993,Q3_SQL_Error_Concentration!$E:$E,B4993,Q3_SQL_Error_Concentration!$F:$F,C4993))</f>
        <v/>
      </c>
      <c r="H4993" s="5" t="str">
        <f t="shared" si="463"/>
        <v/>
      </c>
      <c r="I4993" s="5">
        <f>IF(D4993&gt;=Q3_Validation!$C$2,1,0)</f>
        <v>0</v>
      </c>
      <c r="J4993" s="8" t="str">
        <f t="shared" si="464"/>
        <v/>
      </c>
      <c r="K4993" s="5" t="str">
        <f t="shared" si="465"/>
        <v>excluded</v>
      </c>
      <c r="L4993" s="5">
        <f t="shared" si="466"/>
        <v>19</v>
      </c>
      <c r="M4993" s="5">
        <f t="shared" si="467"/>
        <v>0</v>
      </c>
    </row>
    <row r="4994" spans="1:13">
      <c r="A4994" s="5">
        <v>7349</v>
      </c>
      <c r="B4994" s="5">
        <v>4</v>
      </c>
      <c r="C4994" s="5" t="s">
        <v>63</v>
      </c>
      <c r="D4994" s="5">
        <v>284</v>
      </c>
      <c r="E4994" s="5">
        <v>3</v>
      </c>
      <c r="F4994" s="8">
        <f t="shared" ref="F4994:F5057" si="468">100*E4994/D4994</f>
        <v>1.056338028169014</v>
      </c>
      <c r="G4994" s="5" t="str">
        <f>IF(COUNTIFS(Q3_SQL_Error_Concentration!$A:$A,A4994,Q3_SQL_Error_Concentration!$E:$E,B4994,Q3_SQL_Error_Concentration!$F:$F,C4994)=0,"",SUMIFS(Q3_SQL_Error_Concentration!$I:$I,Q3_SQL_Error_Concentration!$A:$A,A4994,Q3_SQL_Error_Concentration!$E:$E,B4994,Q3_SQL_Error_Concentration!$F:$F,C4994))</f>
        <v/>
      </c>
      <c r="H4994" s="5" t="str">
        <f t="shared" ref="H4994:H5057" si="469">IF(G4994="","",IF(ABS(F4994-G4994)&lt;=0.0002,"PASS","FAIL"))</f>
        <v/>
      </c>
      <c r="I4994" s="5">
        <f>IF(D4994&gt;=Q3_Validation!$C$2,1,0)</f>
        <v>0</v>
      </c>
      <c r="J4994" s="8" t="str">
        <f t="shared" ref="J4994:J5057" si="470">IF(I4994=1,F4994,"")</f>
        <v/>
      </c>
      <c r="K4994" s="5" t="str">
        <f t="shared" ref="K4994:K5057" si="471">IF(D4994&lt;601,"excluded",IF(J4994&gt;3.628192,"outlier",IF(J4994&gt;=2.11093,"high-error","normal")))</f>
        <v>excluded</v>
      </c>
      <c r="L4994" s="5">
        <f t="shared" ref="L4994:L5057" si="472">COUNTIFS(A:A,A4994,K:K,"high-error")+COUNTIFS(A:A,A4994,K:K,"outlier")</f>
        <v>19</v>
      </c>
      <c r="M4994" s="5">
        <f t="shared" ref="M4994:M5057" si="473">IF(AND(L4994&gt;=2,OR(K4994="high-error",K4994="outlier")),1,0)</f>
        <v>0</v>
      </c>
    </row>
    <row r="4995" spans="1:13">
      <c r="A4995" s="5">
        <v>7349</v>
      </c>
      <c r="B4995" s="5">
        <v>4</v>
      </c>
      <c r="C4995" s="5" t="s">
        <v>64</v>
      </c>
      <c r="D4995" s="5">
        <v>916</v>
      </c>
      <c r="E4995" s="5">
        <v>24</v>
      </c>
      <c r="F4995" s="8">
        <f t="shared" si="468"/>
        <v>2.6200873362445414</v>
      </c>
      <c r="G4995" s="5">
        <f>IF(COUNTIFS(Q3_SQL_Error_Concentration!$A:$A,A4995,Q3_SQL_Error_Concentration!$E:$E,B4995,Q3_SQL_Error_Concentration!$F:$F,C4995)=0,"",SUMIFS(Q3_SQL_Error_Concentration!$I:$I,Q3_SQL_Error_Concentration!$A:$A,A4995,Q3_SQL_Error_Concentration!$E:$E,B4995,Q3_SQL_Error_Concentration!$F:$F,C4995))</f>
        <v>2.6200999999999999</v>
      </c>
      <c r="H4995" s="5" t="str">
        <f t="shared" si="469"/>
        <v>PASS</v>
      </c>
      <c r="I4995" s="5">
        <f>IF(D4995&gt;=Q3_Validation!$C$2,1,0)</f>
        <v>1</v>
      </c>
      <c r="J4995" s="8">
        <f t="shared" si="470"/>
        <v>2.6200873362445414</v>
      </c>
      <c r="K4995" s="5" t="str">
        <f t="shared" si="471"/>
        <v>high-error</v>
      </c>
      <c r="L4995" s="5">
        <f t="shared" si="472"/>
        <v>19</v>
      </c>
      <c r="M4995" s="5">
        <f t="shared" si="473"/>
        <v>1</v>
      </c>
    </row>
    <row r="4996" spans="1:13">
      <c r="A4996" s="5">
        <v>7349</v>
      </c>
      <c r="B4996" s="5">
        <v>4</v>
      </c>
      <c r="C4996" s="5" t="s">
        <v>62</v>
      </c>
      <c r="D4996" s="5">
        <v>471</v>
      </c>
      <c r="E4996" s="5">
        <v>4</v>
      </c>
      <c r="F4996" s="8">
        <f t="shared" si="468"/>
        <v>0.84925690021231426</v>
      </c>
      <c r="G4996" s="5" t="str">
        <f>IF(COUNTIFS(Q3_SQL_Error_Concentration!$A:$A,A4996,Q3_SQL_Error_Concentration!$E:$E,B4996,Q3_SQL_Error_Concentration!$F:$F,C4996)=0,"",SUMIFS(Q3_SQL_Error_Concentration!$I:$I,Q3_SQL_Error_Concentration!$A:$A,A4996,Q3_SQL_Error_Concentration!$E:$E,B4996,Q3_SQL_Error_Concentration!$F:$F,C4996))</f>
        <v/>
      </c>
      <c r="H4996" s="5" t="str">
        <f t="shared" si="469"/>
        <v/>
      </c>
      <c r="I4996" s="5">
        <f>IF(D4996&gt;=Q3_Validation!$C$2,1,0)</f>
        <v>0</v>
      </c>
      <c r="J4996" s="8" t="str">
        <f t="shared" si="470"/>
        <v/>
      </c>
      <c r="K4996" s="5" t="str">
        <f t="shared" si="471"/>
        <v>excluded</v>
      </c>
      <c r="L4996" s="5">
        <f t="shared" si="472"/>
        <v>19</v>
      </c>
      <c r="M4996" s="5">
        <f t="shared" si="473"/>
        <v>0</v>
      </c>
    </row>
    <row r="4997" spans="1:13">
      <c r="A4997" s="5">
        <v>7349</v>
      </c>
      <c r="B4997" s="5">
        <v>5</v>
      </c>
      <c r="C4997" s="5" t="s">
        <v>63</v>
      </c>
      <c r="D4997" s="5">
        <v>279</v>
      </c>
      <c r="E4997" s="5">
        <v>5</v>
      </c>
      <c r="F4997" s="8">
        <f t="shared" si="468"/>
        <v>1.7921146953405018</v>
      </c>
      <c r="G4997" s="5" t="str">
        <f>IF(COUNTIFS(Q3_SQL_Error_Concentration!$A:$A,A4997,Q3_SQL_Error_Concentration!$E:$E,B4997,Q3_SQL_Error_Concentration!$F:$F,C4997)=0,"",SUMIFS(Q3_SQL_Error_Concentration!$I:$I,Q3_SQL_Error_Concentration!$A:$A,A4997,Q3_SQL_Error_Concentration!$E:$E,B4997,Q3_SQL_Error_Concentration!$F:$F,C4997))</f>
        <v/>
      </c>
      <c r="H4997" s="5" t="str">
        <f t="shared" si="469"/>
        <v/>
      </c>
      <c r="I4997" s="5">
        <f>IF(D4997&gt;=Q3_Validation!$C$2,1,0)</f>
        <v>0</v>
      </c>
      <c r="J4997" s="8" t="str">
        <f t="shared" si="470"/>
        <v/>
      </c>
      <c r="K4997" s="5" t="str">
        <f t="shared" si="471"/>
        <v>excluded</v>
      </c>
      <c r="L4997" s="5">
        <f t="shared" si="472"/>
        <v>19</v>
      </c>
      <c r="M4997" s="5">
        <f t="shared" si="473"/>
        <v>0</v>
      </c>
    </row>
    <row r="4998" spans="1:13">
      <c r="A4998" s="5">
        <v>7349</v>
      </c>
      <c r="B4998" s="5">
        <v>5</v>
      </c>
      <c r="C4998" s="5" t="s">
        <v>64</v>
      </c>
      <c r="D4998" s="5">
        <v>862</v>
      </c>
      <c r="E4998" s="5">
        <v>16</v>
      </c>
      <c r="F4998" s="8">
        <f t="shared" si="468"/>
        <v>1.8561484918793503</v>
      </c>
      <c r="G4998" s="5" t="str">
        <f>IF(COUNTIFS(Q3_SQL_Error_Concentration!$A:$A,A4998,Q3_SQL_Error_Concentration!$E:$E,B4998,Q3_SQL_Error_Concentration!$F:$F,C4998)=0,"",SUMIFS(Q3_SQL_Error_Concentration!$I:$I,Q3_SQL_Error_Concentration!$A:$A,A4998,Q3_SQL_Error_Concentration!$E:$E,B4998,Q3_SQL_Error_Concentration!$F:$F,C4998))</f>
        <v/>
      </c>
      <c r="H4998" s="5" t="str">
        <f t="shared" si="469"/>
        <v/>
      </c>
      <c r="I4998" s="5">
        <f>IF(D4998&gt;=Q3_Validation!$C$2,1,0)</f>
        <v>1</v>
      </c>
      <c r="J4998" s="8">
        <f t="shared" si="470"/>
        <v>1.8561484918793503</v>
      </c>
      <c r="K4998" s="5" t="str">
        <f t="shared" si="471"/>
        <v>normal</v>
      </c>
      <c r="L4998" s="5">
        <f t="shared" si="472"/>
        <v>19</v>
      </c>
      <c r="M4998" s="5">
        <f t="shared" si="473"/>
        <v>0</v>
      </c>
    </row>
    <row r="4999" spans="1:13">
      <c r="A4999" s="5">
        <v>7349</v>
      </c>
      <c r="B4999" s="5">
        <v>5</v>
      </c>
      <c r="C4999" s="5" t="s">
        <v>62</v>
      </c>
      <c r="D4999" s="5">
        <v>453</v>
      </c>
      <c r="E4999" s="5">
        <v>9</v>
      </c>
      <c r="F4999" s="8">
        <f t="shared" si="468"/>
        <v>1.9867549668874172</v>
      </c>
      <c r="G4999" s="5" t="str">
        <f>IF(COUNTIFS(Q3_SQL_Error_Concentration!$A:$A,A4999,Q3_SQL_Error_Concentration!$E:$E,B4999,Q3_SQL_Error_Concentration!$F:$F,C4999)=0,"",SUMIFS(Q3_SQL_Error_Concentration!$I:$I,Q3_SQL_Error_Concentration!$A:$A,A4999,Q3_SQL_Error_Concentration!$E:$E,B4999,Q3_SQL_Error_Concentration!$F:$F,C4999))</f>
        <v/>
      </c>
      <c r="H4999" s="5" t="str">
        <f t="shared" si="469"/>
        <v/>
      </c>
      <c r="I4999" s="5">
        <f>IF(D4999&gt;=Q3_Validation!$C$2,1,0)</f>
        <v>0</v>
      </c>
      <c r="J4999" s="8" t="str">
        <f t="shared" si="470"/>
        <v/>
      </c>
      <c r="K4999" s="5" t="str">
        <f t="shared" si="471"/>
        <v>excluded</v>
      </c>
      <c r="L4999" s="5">
        <f t="shared" si="472"/>
        <v>19</v>
      </c>
      <c r="M4999" s="5">
        <f t="shared" si="473"/>
        <v>0</v>
      </c>
    </row>
    <row r="5000" spans="1:13">
      <c r="A5000" s="5">
        <v>7349</v>
      </c>
      <c r="B5000" s="5">
        <v>6</v>
      </c>
      <c r="C5000" s="5" t="s">
        <v>63</v>
      </c>
      <c r="D5000" s="5">
        <v>444</v>
      </c>
      <c r="E5000" s="5">
        <v>7</v>
      </c>
      <c r="F5000" s="8">
        <f t="shared" si="468"/>
        <v>1.5765765765765767</v>
      </c>
      <c r="G5000" s="5" t="str">
        <f>IF(COUNTIFS(Q3_SQL_Error_Concentration!$A:$A,A5000,Q3_SQL_Error_Concentration!$E:$E,B5000,Q3_SQL_Error_Concentration!$F:$F,C5000)=0,"",SUMIFS(Q3_SQL_Error_Concentration!$I:$I,Q3_SQL_Error_Concentration!$A:$A,A5000,Q3_SQL_Error_Concentration!$E:$E,B5000,Q3_SQL_Error_Concentration!$F:$F,C5000))</f>
        <v/>
      </c>
      <c r="H5000" s="5" t="str">
        <f t="shared" si="469"/>
        <v/>
      </c>
      <c r="I5000" s="5">
        <f>IF(D5000&gt;=Q3_Validation!$C$2,1,0)</f>
        <v>0</v>
      </c>
      <c r="J5000" s="8" t="str">
        <f t="shared" si="470"/>
        <v/>
      </c>
      <c r="K5000" s="5" t="str">
        <f t="shared" si="471"/>
        <v>excluded</v>
      </c>
      <c r="L5000" s="5">
        <f t="shared" si="472"/>
        <v>19</v>
      </c>
      <c r="M5000" s="5">
        <f t="shared" si="473"/>
        <v>0</v>
      </c>
    </row>
    <row r="5001" spans="1:13">
      <c r="A5001" s="5">
        <v>7349</v>
      </c>
      <c r="B5001" s="5">
        <v>6</v>
      </c>
      <c r="C5001" s="5" t="s">
        <v>64</v>
      </c>
      <c r="D5001" s="5">
        <v>1263</v>
      </c>
      <c r="E5001" s="5">
        <v>17</v>
      </c>
      <c r="F5001" s="8">
        <f t="shared" si="468"/>
        <v>1.3460015835312746</v>
      </c>
      <c r="G5001" s="5" t="str">
        <f>IF(COUNTIFS(Q3_SQL_Error_Concentration!$A:$A,A5001,Q3_SQL_Error_Concentration!$E:$E,B5001,Q3_SQL_Error_Concentration!$F:$F,C5001)=0,"",SUMIFS(Q3_SQL_Error_Concentration!$I:$I,Q3_SQL_Error_Concentration!$A:$A,A5001,Q3_SQL_Error_Concentration!$E:$E,B5001,Q3_SQL_Error_Concentration!$F:$F,C5001))</f>
        <v/>
      </c>
      <c r="H5001" s="5" t="str">
        <f t="shared" si="469"/>
        <v/>
      </c>
      <c r="I5001" s="5">
        <f>IF(D5001&gt;=Q3_Validation!$C$2,1,0)</f>
        <v>1</v>
      </c>
      <c r="J5001" s="8">
        <f t="shared" si="470"/>
        <v>1.3460015835312746</v>
      </c>
      <c r="K5001" s="5" t="str">
        <f t="shared" si="471"/>
        <v>normal</v>
      </c>
      <c r="L5001" s="5">
        <f t="shared" si="472"/>
        <v>19</v>
      </c>
      <c r="M5001" s="5">
        <f t="shared" si="473"/>
        <v>0</v>
      </c>
    </row>
    <row r="5002" spans="1:13">
      <c r="A5002" s="5">
        <v>7349</v>
      </c>
      <c r="B5002" s="5">
        <v>6</v>
      </c>
      <c r="C5002" s="5" t="s">
        <v>62</v>
      </c>
      <c r="D5002" s="5">
        <v>586</v>
      </c>
      <c r="E5002" s="5">
        <v>13</v>
      </c>
      <c r="F5002" s="8">
        <f t="shared" si="468"/>
        <v>2.218430034129693</v>
      </c>
      <c r="G5002" s="5" t="str">
        <f>IF(COUNTIFS(Q3_SQL_Error_Concentration!$A:$A,A5002,Q3_SQL_Error_Concentration!$E:$E,B5002,Q3_SQL_Error_Concentration!$F:$F,C5002)=0,"",SUMIFS(Q3_SQL_Error_Concentration!$I:$I,Q3_SQL_Error_Concentration!$A:$A,A5002,Q3_SQL_Error_Concentration!$E:$E,B5002,Q3_SQL_Error_Concentration!$F:$F,C5002))</f>
        <v/>
      </c>
      <c r="H5002" s="5" t="str">
        <f t="shared" si="469"/>
        <v/>
      </c>
      <c r="I5002" s="5">
        <f>IF(D5002&gt;=Q3_Validation!$C$2,1,0)</f>
        <v>0</v>
      </c>
      <c r="J5002" s="8" t="str">
        <f t="shared" si="470"/>
        <v/>
      </c>
      <c r="K5002" s="5" t="str">
        <f t="shared" si="471"/>
        <v>excluded</v>
      </c>
      <c r="L5002" s="5">
        <f t="shared" si="472"/>
        <v>19</v>
      </c>
      <c r="M5002" s="5">
        <f t="shared" si="473"/>
        <v>0</v>
      </c>
    </row>
    <row r="5003" spans="1:13">
      <c r="A5003" s="5">
        <v>7349</v>
      </c>
      <c r="B5003" s="5">
        <v>7</v>
      </c>
      <c r="C5003" s="5" t="s">
        <v>63</v>
      </c>
      <c r="D5003" s="5">
        <v>436</v>
      </c>
      <c r="E5003" s="5">
        <v>9</v>
      </c>
      <c r="F5003" s="8">
        <f t="shared" si="468"/>
        <v>2.0642201834862384</v>
      </c>
      <c r="G5003" s="5" t="str">
        <f>IF(COUNTIFS(Q3_SQL_Error_Concentration!$A:$A,A5003,Q3_SQL_Error_Concentration!$E:$E,B5003,Q3_SQL_Error_Concentration!$F:$F,C5003)=0,"",SUMIFS(Q3_SQL_Error_Concentration!$I:$I,Q3_SQL_Error_Concentration!$A:$A,A5003,Q3_SQL_Error_Concentration!$E:$E,B5003,Q3_SQL_Error_Concentration!$F:$F,C5003))</f>
        <v/>
      </c>
      <c r="H5003" s="5" t="str">
        <f t="shared" si="469"/>
        <v/>
      </c>
      <c r="I5003" s="5">
        <f>IF(D5003&gt;=Q3_Validation!$C$2,1,0)</f>
        <v>0</v>
      </c>
      <c r="J5003" s="8" t="str">
        <f t="shared" si="470"/>
        <v/>
      </c>
      <c r="K5003" s="5" t="str">
        <f t="shared" si="471"/>
        <v>excluded</v>
      </c>
      <c r="L5003" s="5">
        <f t="shared" si="472"/>
        <v>19</v>
      </c>
      <c r="M5003" s="5">
        <f t="shared" si="473"/>
        <v>0</v>
      </c>
    </row>
    <row r="5004" spans="1:13">
      <c r="A5004" s="5">
        <v>7349</v>
      </c>
      <c r="B5004" s="5">
        <v>7</v>
      </c>
      <c r="C5004" s="5" t="s">
        <v>64</v>
      </c>
      <c r="D5004" s="5">
        <v>1144</v>
      </c>
      <c r="E5004" s="5">
        <v>25</v>
      </c>
      <c r="F5004" s="8">
        <f t="shared" si="468"/>
        <v>2.1853146853146854</v>
      </c>
      <c r="G5004" s="5">
        <f>IF(COUNTIFS(Q3_SQL_Error_Concentration!$A:$A,A5004,Q3_SQL_Error_Concentration!$E:$E,B5004,Q3_SQL_Error_Concentration!$F:$F,C5004)=0,"",SUMIFS(Q3_SQL_Error_Concentration!$I:$I,Q3_SQL_Error_Concentration!$A:$A,A5004,Q3_SQL_Error_Concentration!$E:$E,B5004,Q3_SQL_Error_Concentration!$F:$F,C5004))</f>
        <v>2.1852999999999998</v>
      </c>
      <c r="H5004" s="5" t="str">
        <f t="shared" si="469"/>
        <v>PASS</v>
      </c>
      <c r="I5004" s="5">
        <f>IF(D5004&gt;=Q3_Validation!$C$2,1,0)</f>
        <v>1</v>
      </c>
      <c r="J5004" s="8">
        <f t="shared" si="470"/>
        <v>2.1853146853146854</v>
      </c>
      <c r="K5004" s="5" t="str">
        <f t="shared" si="471"/>
        <v>high-error</v>
      </c>
      <c r="L5004" s="5">
        <f t="shared" si="472"/>
        <v>19</v>
      </c>
      <c r="M5004" s="5">
        <f t="shared" si="473"/>
        <v>1</v>
      </c>
    </row>
    <row r="5005" spans="1:13">
      <c r="A5005" s="5">
        <v>7349</v>
      </c>
      <c r="B5005" s="5">
        <v>7</v>
      </c>
      <c r="C5005" s="5" t="s">
        <v>62</v>
      </c>
      <c r="D5005" s="5">
        <v>513</v>
      </c>
      <c r="E5005" s="5">
        <v>7</v>
      </c>
      <c r="F5005" s="8">
        <f t="shared" si="468"/>
        <v>1.364522417153996</v>
      </c>
      <c r="G5005" s="5" t="str">
        <f>IF(COUNTIFS(Q3_SQL_Error_Concentration!$A:$A,A5005,Q3_SQL_Error_Concentration!$E:$E,B5005,Q3_SQL_Error_Concentration!$F:$F,C5005)=0,"",SUMIFS(Q3_SQL_Error_Concentration!$I:$I,Q3_SQL_Error_Concentration!$A:$A,A5005,Q3_SQL_Error_Concentration!$E:$E,B5005,Q3_SQL_Error_Concentration!$F:$F,C5005))</f>
        <v/>
      </c>
      <c r="H5005" s="5" t="str">
        <f t="shared" si="469"/>
        <v/>
      </c>
      <c r="I5005" s="5">
        <f>IF(D5005&gt;=Q3_Validation!$C$2,1,0)</f>
        <v>0</v>
      </c>
      <c r="J5005" s="8" t="str">
        <f t="shared" si="470"/>
        <v/>
      </c>
      <c r="K5005" s="5" t="str">
        <f t="shared" si="471"/>
        <v>excluded</v>
      </c>
      <c r="L5005" s="5">
        <f t="shared" si="472"/>
        <v>19</v>
      </c>
      <c r="M5005" s="5">
        <f t="shared" si="473"/>
        <v>0</v>
      </c>
    </row>
    <row r="5006" spans="1:13">
      <c r="A5006" s="5">
        <v>7349</v>
      </c>
      <c r="B5006" s="5">
        <v>8</v>
      </c>
      <c r="C5006" s="5" t="s">
        <v>63</v>
      </c>
      <c r="D5006" s="5">
        <v>289</v>
      </c>
      <c r="E5006" s="5">
        <v>6</v>
      </c>
      <c r="F5006" s="8">
        <f t="shared" si="468"/>
        <v>2.0761245674740483</v>
      </c>
      <c r="G5006" s="5" t="str">
        <f>IF(COUNTIFS(Q3_SQL_Error_Concentration!$A:$A,A5006,Q3_SQL_Error_Concentration!$E:$E,B5006,Q3_SQL_Error_Concentration!$F:$F,C5006)=0,"",SUMIFS(Q3_SQL_Error_Concentration!$I:$I,Q3_SQL_Error_Concentration!$A:$A,A5006,Q3_SQL_Error_Concentration!$E:$E,B5006,Q3_SQL_Error_Concentration!$F:$F,C5006))</f>
        <v/>
      </c>
      <c r="H5006" s="5" t="str">
        <f t="shared" si="469"/>
        <v/>
      </c>
      <c r="I5006" s="5">
        <f>IF(D5006&gt;=Q3_Validation!$C$2,1,0)</f>
        <v>0</v>
      </c>
      <c r="J5006" s="8" t="str">
        <f t="shared" si="470"/>
        <v/>
      </c>
      <c r="K5006" s="5" t="str">
        <f t="shared" si="471"/>
        <v>excluded</v>
      </c>
      <c r="L5006" s="5">
        <f t="shared" si="472"/>
        <v>19</v>
      </c>
      <c r="M5006" s="5">
        <f t="shared" si="473"/>
        <v>0</v>
      </c>
    </row>
    <row r="5007" spans="1:13">
      <c r="A5007" s="5">
        <v>7349</v>
      </c>
      <c r="B5007" s="5">
        <v>8</v>
      </c>
      <c r="C5007" s="5" t="s">
        <v>64</v>
      </c>
      <c r="D5007" s="5">
        <v>794</v>
      </c>
      <c r="E5007" s="5">
        <v>19</v>
      </c>
      <c r="F5007" s="8">
        <f t="shared" si="468"/>
        <v>2.3929471032745591</v>
      </c>
      <c r="G5007" s="5">
        <f>IF(COUNTIFS(Q3_SQL_Error_Concentration!$A:$A,A5007,Q3_SQL_Error_Concentration!$E:$E,B5007,Q3_SQL_Error_Concentration!$F:$F,C5007)=0,"",SUMIFS(Q3_SQL_Error_Concentration!$I:$I,Q3_SQL_Error_Concentration!$A:$A,A5007,Q3_SQL_Error_Concentration!$E:$E,B5007,Q3_SQL_Error_Concentration!$F:$F,C5007))</f>
        <v>2.3929999999999998</v>
      </c>
      <c r="H5007" s="5" t="str">
        <f t="shared" si="469"/>
        <v>PASS</v>
      </c>
      <c r="I5007" s="5">
        <f>IF(D5007&gt;=Q3_Validation!$C$2,1,0)</f>
        <v>1</v>
      </c>
      <c r="J5007" s="8">
        <f t="shared" si="470"/>
        <v>2.3929471032745591</v>
      </c>
      <c r="K5007" s="5" t="str">
        <f t="shared" si="471"/>
        <v>high-error</v>
      </c>
      <c r="L5007" s="5">
        <f t="shared" si="472"/>
        <v>19</v>
      </c>
      <c r="M5007" s="5">
        <f t="shared" si="473"/>
        <v>1</v>
      </c>
    </row>
    <row r="5008" spans="1:13">
      <c r="A5008" s="5">
        <v>7349</v>
      </c>
      <c r="B5008" s="5">
        <v>8</v>
      </c>
      <c r="C5008" s="5" t="s">
        <v>62</v>
      </c>
      <c r="D5008" s="5">
        <v>360</v>
      </c>
      <c r="E5008" s="5">
        <v>6</v>
      </c>
      <c r="F5008" s="8">
        <f t="shared" si="468"/>
        <v>1.6666666666666667</v>
      </c>
      <c r="G5008" s="5" t="str">
        <f>IF(COUNTIFS(Q3_SQL_Error_Concentration!$A:$A,A5008,Q3_SQL_Error_Concentration!$E:$E,B5008,Q3_SQL_Error_Concentration!$F:$F,C5008)=0,"",SUMIFS(Q3_SQL_Error_Concentration!$I:$I,Q3_SQL_Error_Concentration!$A:$A,A5008,Q3_SQL_Error_Concentration!$E:$E,B5008,Q3_SQL_Error_Concentration!$F:$F,C5008))</f>
        <v/>
      </c>
      <c r="H5008" s="5" t="str">
        <f t="shared" si="469"/>
        <v/>
      </c>
      <c r="I5008" s="5">
        <f>IF(D5008&gt;=Q3_Validation!$C$2,1,0)</f>
        <v>0</v>
      </c>
      <c r="J5008" s="8" t="str">
        <f t="shared" si="470"/>
        <v/>
      </c>
      <c r="K5008" s="5" t="str">
        <f t="shared" si="471"/>
        <v>excluded</v>
      </c>
      <c r="L5008" s="5">
        <f t="shared" si="472"/>
        <v>19</v>
      </c>
      <c r="M5008" s="5">
        <f t="shared" si="473"/>
        <v>0</v>
      </c>
    </row>
    <row r="5009" spans="1:13">
      <c r="A5009" s="5">
        <v>7349</v>
      </c>
      <c r="B5009" s="5">
        <v>9</v>
      </c>
      <c r="C5009" s="5" t="s">
        <v>63</v>
      </c>
      <c r="D5009" s="5">
        <v>414</v>
      </c>
      <c r="E5009" s="5">
        <v>6</v>
      </c>
      <c r="F5009" s="8">
        <f t="shared" si="468"/>
        <v>1.4492753623188406</v>
      </c>
      <c r="G5009" s="5" t="str">
        <f>IF(COUNTIFS(Q3_SQL_Error_Concentration!$A:$A,A5009,Q3_SQL_Error_Concentration!$E:$E,B5009,Q3_SQL_Error_Concentration!$F:$F,C5009)=0,"",SUMIFS(Q3_SQL_Error_Concentration!$I:$I,Q3_SQL_Error_Concentration!$A:$A,A5009,Q3_SQL_Error_Concentration!$E:$E,B5009,Q3_SQL_Error_Concentration!$F:$F,C5009))</f>
        <v/>
      </c>
      <c r="H5009" s="5" t="str">
        <f t="shared" si="469"/>
        <v/>
      </c>
      <c r="I5009" s="5">
        <f>IF(D5009&gt;=Q3_Validation!$C$2,1,0)</f>
        <v>0</v>
      </c>
      <c r="J5009" s="8" t="str">
        <f t="shared" si="470"/>
        <v/>
      </c>
      <c r="K5009" s="5" t="str">
        <f t="shared" si="471"/>
        <v>excluded</v>
      </c>
      <c r="L5009" s="5">
        <f t="shared" si="472"/>
        <v>19</v>
      </c>
      <c r="M5009" s="5">
        <f t="shared" si="473"/>
        <v>0</v>
      </c>
    </row>
    <row r="5010" spans="1:13">
      <c r="A5010" s="5">
        <v>7349</v>
      </c>
      <c r="B5010" s="5">
        <v>9</v>
      </c>
      <c r="C5010" s="5" t="s">
        <v>64</v>
      </c>
      <c r="D5010" s="5">
        <v>1129</v>
      </c>
      <c r="E5010" s="5">
        <v>26</v>
      </c>
      <c r="F5010" s="8">
        <f t="shared" si="468"/>
        <v>2.3029229406554474</v>
      </c>
      <c r="G5010" s="5">
        <f>IF(COUNTIFS(Q3_SQL_Error_Concentration!$A:$A,A5010,Q3_SQL_Error_Concentration!$E:$E,B5010,Q3_SQL_Error_Concentration!$F:$F,C5010)=0,"",SUMIFS(Q3_SQL_Error_Concentration!$I:$I,Q3_SQL_Error_Concentration!$A:$A,A5010,Q3_SQL_Error_Concentration!$E:$E,B5010,Q3_SQL_Error_Concentration!$F:$F,C5010))</f>
        <v>2.3029000000000002</v>
      </c>
      <c r="H5010" s="5" t="str">
        <f t="shared" si="469"/>
        <v>PASS</v>
      </c>
      <c r="I5010" s="5">
        <f>IF(D5010&gt;=Q3_Validation!$C$2,1,0)</f>
        <v>1</v>
      </c>
      <c r="J5010" s="8">
        <f t="shared" si="470"/>
        <v>2.3029229406554474</v>
      </c>
      <c r="K5010" s="5" t="str">
        <f t="shared" si="471"/>
        <v>high-error</v>
      </c>
      <c r="L5010" s="5">
        <f t="shared" si="472"/>
        <v>19</v>
      </c>
      <c r="M5010" s="5">
        <f t="shared" si="473"/>
        <v>1</v>
      </c>
    </row>
    <row r="5011" spans="1:13">
      <c r="A5011" s="5">
        <v>7349</v>
      </c>
      <c r="B5011" s="5">
        <v>9</v>
      </c>
      <c r="C5011" s="5" t="s">
        <v>62</v>
      </c>
      <c r="D5011" s="5">
        <v>565</v>
      </c>
      <c r="E5011" s="5">
        <v>14</v>
      </c>
      <c r="F5011" s="8">
        <f t="shared" si="468"/>
        <v>2.4778761061946901</v>
      </c>
      <c r="G5011" s="5" t="str">
        <f>IF(COUNTIFS(Q3_SQL_Error_Concentration!$A:$A,A5011,Q3_SQL_Error_Concentration!$E:$E,B5011,Q3_SQL_Error_Concentration!$F:$F,C5011)=0,"",SUMIFS(Q3_SQL_Error_Concentration!$I:$I,Q3_SQL_Error_Concentration!$A:$A,A5011,Q3_SQL_Error_Concentration!$E:$E,B5011,Q3_SQL_Error_Concentration!$F:$F,C5011))</f>
        <v/>
      </c>
      <c r="H5011" s="5" t="str">
        <f t="shared" si="469"/>
        <v/>
      </c>
      <c r="I5011" s="5">
        <f>IF(D5011&gt;=Q3_Validation!$C$2,1,0)</f>
        <v>0</v>
      </c>
      <c r="J5011" s="8" t="str">
        <f t="shared" si="470"/>
        <v/>
      </c>
      <c r="K5011" s="5" t="str">
        <f t="shared" si="471"/>
        <v>excluded</v>
      </c>
      <c r="L5011" s="5">
        <f t="shared" si="472"/>
        <v>19</v>
      </c>
      <c r="M5011" s="5">
        <f t="shared" si="473"/>
        <v>0</v>
      </c>
    </row>
    <row r="5012" spans="1:13">
      <c r="A5012" s="5">
        <v>7349</v>
      </c>
      <c r="B5012" s="5">
        <v>10</v>
      </c>
      <c r="C5012" s="5" t="s">
        <v>63</v>
      </c>
      <c r="D5012" s="5">
        <v>428</v>
      </c>
      <c r="E5012" s="5">
        <v>5</v>
      </c>
      <c r="F5012" s="8">
        <f t="shared" si="468"/>
        <v>1.1682242990654206</v>
      </c>
      <c r="G5012" s="5" t="str">
        <f>IF(COUNTIFS(Q3_SQL_Error_Concentration!$A:$A,A5012,Q3_SQL_Error_Concentration!$E:$E,B5012,Q3_SQL_Error_Concentration!$F:$F,C5012)=0,"",SUMIFS(Q3_SQL_Error_Concentration!$I:$I,Q3_SQL_Error_Concentration!$A:$A,A5012,Q3_SQL_Error_Concentration!$E:$E,B5012,Q3_SQL_Error_Concentration!$F:$F,C5012))</f>
        <v/>
      </c>
      <c r="H5012" s="5" t="str">
        <f t="shared" si="469"/>
        <v/>
      </c>
      <c r="I5012" s="5">
        <f>IF(D5012&gt;=Q3_Validation!$C$2,1,0)</f>
        <v>0</v>
      </c>
      <c r="J5012" s="8" t="str">
        <f t="shared" si="470"/>
        <v/>
      </c>
      <c r="K5012" s="5" t="str">
        <f t="shared" si="471"/>
        <v>excluded</v>
      </c>
      <c r="L5012" s="5">
        <f t="shared" si="472"/>
        <v>19</v>
      </c>
      <c r="M5012" s="5">
        <f t="shared" si="473"/>
        <v>0</v>
      </c>
    </row>
    <row r="5013" spans="1:13">
      <c r="A5013" s="5">
        <v>7349</v>
      </c>
      <c r="B5013" s="5">
        <v>10</v>
      </c>
      <c r="C5013" s="5" t="s">
        <v>64</v>
      </c>
      <c r="D5013" s="5">
        <v>1346</v>
      </c>
      <c r="E5013" s="5">
        <v>31</v>
      </c>
      <c r="F5013" s="8">
        <f t="shared" si="468"/>
        <v>2.3031203566121841</v>
      </c>
      <c r="G5013" s="5">
        <f>IF(COUNTIFS(Q3_SQL_Error_Concentration!$A:$A,A5013,Q3_SQL_Error_Concentration!$E:$E,B5013,Q3_SQL_Error_Concentration!$F:$F,C5013)=0,"",SUMIFS(Q3_SQL_Error_Concentration!$I:$I,Q3_SQL_Error_Concentration!$A:$A,A5013,Q3_SQL_Error_Concentration!$E:$E,B5013,Q3_SQL_Error_Concentration!$F:$F,C5013))</f>
        <v>2.3031000000000001</v>
      </c>
      <c r="H5013" s="5" t="str">
        <f t="shared" si="469"/>
        <v>PASS</v>
      </c>
      <c r="I5013" s="5">
        <f>IF(D5013&gt;=Q3_Validation!$C$2,1,0)</f>
        <v>1</v>
      </c>
      <c r="J5013" s="8">
        <f t="shared" si="470"/>
        <v>2.3031203566121841</v>
      </c>
      <c r="K5013" s="5" t="str">
        <f t="shared" si="471"/>
        <v>high-error</v>
      </c>
      <c r="L5013" s="5">
        <f t="shared" si="472"/>
        <v>19</v>
      </c>
      <c r="M5013" s="5">
        <f t="shared" si="473"/>
        <v>1</v>
      </c>
    </row>
    <row r="5014" spans="1:13">
      <c r="A5014" s="5">
        <v>7349</v>
      </c>
      <c r="B5014" s="5">
        <v>10</v>
      </c>
      <c r="C5014" s="5" t="s">
        <v>62</v>
      </c>
      <c r="D5014" s="5">
        <v>736</v>
      </c>
      <c r="E5014" s="5">
        <v>10</v>
      </c>
      <c r="F5014" s="8">
        <f t="shared" si="468"/>
        <v>1.3586956521739131</v>
      </c>
      <c r="G5014" s="5" t="str">
        <f>IF(COUNTIFS(Q3_SQL_Error_Concentration!$A:$A,A5014,Q3_SQL_Error_Concentration!$E:$E,B5014,Q3_SQL_Error_Concentration!$F:$F,C5014)=0,"",SUMIFS(Q3_SQL_Error_Concentration!$I:$I,Q3_SQL_Error_Concentration!$A:$A,A5014,Q3_SQL_Error_Concentration!$E:$E,B5014,Q3_SQL_Error_Concentration!$F:$F,C5014))</f>
        <v/>
      </c>
      <c r="H5014" s="5" t="str">
        <f t="shared" si="469"/>
        <v/>
      </c>
      <c r="I5014" s="5">
        <f>IF(D5014&gt;=Q3_Validation!$C$2,1,0)</f>
        <v>1</v>
      </c>
      <c r="J5014" s="8">
        <f t="shared" si="470"/>
        <v>1.3586956521739131</v>
      </c>
      <c r="K5014" s="5" t="str">
        <f t="shared" si="471"/>
        <v>normal</v>
      </c>
      <c r="L5014" s="5">
        <f t="shared" si="472"/>
        <v>19</v>
      </c>
      <c r="M5014" s="5">
        <f t="shared" si="473"/>
        <v>0</v>
      </c>
    </row>
    <row r="5015" spans="1:13">
      <c r="A5015" s="5">
        <v>7349</v>
      </c>
      <c r="B5015" s="5">
        <v>11</v>
      </c>
      <c r="C5015" s="5" t="s">
        <v>63</v>
      </c>
      <c r="D5015" s="5">
        <v>598</v>
      </c>
      <c r="E5015" s="5">
        <v>14</v>
      </c>
      <c r="F5015" s="8">
        <f t="shared" si="468"/>
        <v>2.3411371237458196</v>
      </c>
      <c r="G5015" s="5" t="str">
        <f>IF(COUNTIFS(Q3_SQL_Error_Concentration!$A:$A,A5015,Q3_SQL_Error_Concentration!$E:$E,B5015,Q3_SQL_Error_Concentration!$F:$F,C5015)=0,"",SUMIFS(Q3_SQL_Error_Concentration!$I:$I,Q3_SQL_Error_Concentration!$A:$A,A5015,Q3_SQL_Error_Concentration!$E:$E,B5015,Q3_SQL_Error_Concentration!$F:$F,C5015))</f>
        <v/>
      </c>
      <c r="H5015" s="5" t="str">
        <f t="shared" si="469"/>
        <v/>
      </c>
      <c r="I5015" s="5">
        <f>IF(D5015&gt;=Q3_Validation!$C$2,1,0)</f>
        <v>0</v>
      </c>
      <c r="J5015" s="8" t="str">
        <f t="shared" si="470"/>
        <v/>
      </c>
      <c r="K5015" s="5" t="str">
        <f t="shared" si="471"/>
        <v>excluded</v>
      </c>
      <c r="L5015" s="5">
        <f t="shared" si="472"/>
        <v>19</v>
      </c>
      <c r="M5015" s="5">
        <f t="shared" si="473"/>
        <v>0</v>
      </c>
    </row>
    <row r="5016" spans="1:13">
      <c r="A5016" s="5">
        <v>7349</v>
      </c>
      <c r="B5016" s="5">
        <v>11</v>
      </c>
      <c r="C5016" s="5" t="s">
        <v>64</v>
      </c>
      <c r="D5016" s="5">
        <v>1845</v>
      </c>
      <c r="E5016" s="5">
        <v>41</v>
      </c>
      <c r="F5016" s="8">
        <f t="shared" si="468"/>
        <v>2.2222222222222223</v>
      </c>
      <c r="G5016" s="5">
        <f>IF(COUNTIFS(Q3_SQL_Error_Concentration!$A:$A,A5016,Q3_SQL_Error_Concentration!$E:$E,B5016,Q3_SQL_Error_Concentration!$F:$F,C5016)=0,"",SUMIFS(Q3_SQL_Error_Concentration!$I:$I,Q3_SQL_Error_Concentration!$A:$A,A5016,Q3_SQL_Error_Concentration!$E:$E,B5016,Q3_SQL_Error_Concentration!$F:$F,C5016))</f>
        <v>2.2222</v>
      </c>
      <c r="H5016" s="5" t="str">
        <f t="shared" si="469"/>
        <v>PASS</v>
      </c>
      <c r="I5016" s="5">
        <f>IF(D5016&gt;=Q3_Validation!$C$2,1,0)</f>
        <v>1</v>
      </c>
      <c r="J5016" s="8">
        <f t="shared" si="470"/>
        <v>2.2222222222222223</v>
      </c>
      <c r="K5016" s="5" t="str">
        <f t="shared" si="471"/>
        <v>high-error</v>
      </c>
      <c r="L5016" s="5">
        <f t="shared" si="472"/>
        <v>19</v>
      </c>
      <c r="M5016" s="5">
        <f t="shared" si="473"/>
        <v>1</v>
      </c>
    </row>
    <row r="5017" spans="1:13">
      <c r="A5017" s="5">
        <v>7349</v>
      </c>
      <c r="B5017" s="5">
        <v>11</v>
      </c>
      <c r="C5017" s="5" t="s">
        <v>62</v>
      </c>
      <c r="D5017" s="5">
        <v>839</v>
      </c>
      <c r="E5017" s="5">
        <v>13</v>
      </c>
      <c r="F5017" s="8">
        <f t="shared" si="468"/>
        <v>1.5494636471990464</v>
      </c>
      <c r="G5017" s="5" t="str">
        <f>IF(COUNTIFS(Q3_SQL_Error_Concentration!$A:$A,A5017,Q3_SQL_Error_Concentration!$E:$E,B5017,Q3_SQL_Error_Concentration!$F:$F,C5017)=0,"",SUMIFS(Q3_SQL_Error_Concentration!$I:$I,Q3_SQL_Error_Concentration!$A:$A,A5017,Q3_SQL_Error_Concentration!$E:$E,B5017,Q3_SQL_Error_Concentration!$F:$F,C5017))</f>
        <v/>
      </c>
      <c r="H5017" s="5" t="str">
        <f t="shared" si="469"/>
        <v/>
      </c>
      <c r="I5017" s="5">
        <f>IF(D5017&gt;=Q3_Validation!$C$2,1,0)</f>
        <v>1</v>
      </c>
      <c r="J5017" s="8">
        <f t="shared" si="470"/>
        <v>1.5494636471990464</v>
      </c>
      <c r="K5017" s="5" t="str">
        <f t="shared" si="471"/>
        <v>normal</v>
      </c>
      <c r="L5017" s="5">
        <f t="shared" si="472"/>
        <v>19</v>
      </c>
      <c r="M5017" s="5">
        <f t="shared" si="473"/>
        <v>0</v>
      </c>
    </row>
    <row r="5018" spans="1:13">
      <c r="A5018" s="5">
        <v>7349</v>
      </c>
      <c r="B5018" s="5">
        <v>12</v>
      </c>
      <c r="C5018" s="5" t="s">
        <v>63</v>
      </c>
      <c r="D5018" s="5">
        <v>538</v>
      </c>
      <c r="E5018" s="5">
        <v>10</v>
      </c>
      <c r="F5018" s="8">
        <f t="shared" si="468"/>
        <v>1.8587360594795539</v>
      </c>
      <c r="G5018" s="5" t="str">
        <f>IF(COUNTIFS(Q3_SQL_Error_Concentration!$A:$A,A5018,Q3_SQL_Error_Concentration!$E:$E,B5018,Q3_SQL_Error_Concentration!$F:$F,C5018)=0,"",SUMIFS(Q3_SQL_Error_Concentration!$I:$I,Q3_SQL_Error_Concentration!$A:$A,A5018,Q3_SQL_Error_Concentration!$E:$E,B5018,Q3_SQL_Error_Concentration!$F:$F,C5018))</f>
        <v/>
      </c>
      <c r="H5018" s="5" t="str">
        <f t="shared" si="469"/>
        <v/>
      </c>
      <c r="I5018" s="5">
        <f>IF(D5018&gt;=Q3_Validation!$C$2,1,0)</f>
        <v>0</v>
      </c>
      <c r="J5018" s="8" t="str">
        <f t="shared" si="470"/>
        <v/>
      </c>
      <c r="K5018" s="5" t="str">
        <f t="shared" si="471"/>
        <v>excluded</v>
      </c>
      <c r="L5018" s="5">
        <f t="shared" si="472"/>
        <v>19</v>
      </c>
      <c r="M5018" s="5">
        <f t="shared" si="473"/>
        <v>0</v>
      </c>
    </row>
    <row r="5019" spans="1:13">
      <c r="A5019" s="5">
        <v>7349</v>
      </c>
      <c r="B5019" s="5">
        <v>12</v>
      </c>
      <c r="C5019" s="5" t="s">
        <v>64</v>
      </c>
      <c r="D5019" s="5">
        <v>1760</v>
      </c>
      <c r="E5019" s="5">
        <v>56</v>
      </c>
      <c r="F5019" s="8">
        <f t="shared" si="468"/>
        <v>3.1818181818181817</v>
      </c>
      <c r="G5019" s="5">
        <f>IF(COUNTIFS(Q3_SQL_Error_Concentration!$A:$A,A5019,Q3_SQL_Error_Concentration!$E:$E,B5019,Q3_SQL_Error_Concentration!$F:$F,C5019)=0,"",SUMIFS(Q3_SQL_Error_Concentration!$I:$I,Q3_SQL_Error_Concentration!$A:$A,A5019,Q3_SQL_Error_Concentration!$E:$E,B5019,Q3_SQL_Error_Concentration!$F:$F,C5019))</f>
        <v>3.1818</v>
      </c>
      <c r="H5019" s="5" t="str">
        <f t="shared" si="469"/>
        <v>PASS</v>
      </c>
      <c r="I5019" s="5">
        <f>IF(D5019&gt;=Q3_Validation!$C$2,1,0)</f>
        <v>1</v>
      </c>
      <c r="J5019" s="8">
        <f t="shared" si="470"/>
        <v>3.1818181818181817</v>
      </c>
      <c r="K5019" s="5" t="str">
        <f t="shared" si="471"/>
        <v>high-error</v>
      </c>
      <c r="L5019" s="5">
        <f t="shared" si="472"/>
        <v>19</v>
      </c>
      <c r="M5019" s="5">
        <f t="shared" si="473"/>
        <v>1</v>
      </c>
    </row>
    <row r="5020" spans="1:13">
      <c r="A5020" s="5">
        <v>7349</v>
      </c>
      <c r="B5020" s="5">
        <v>12</v>
      </c>
      <c r="C5020" s="5" t="s">
        <v>62</v>
      </c>
      <c r="D5020" s="5">
        <v>788</v>
      </c>
      <c r="E5020" s="5">
        <v>8</v>
      </c>
      <c r="F5020" s="8">
        <f t="shared" si="468"/>
        <v>1.015228426395939</v>
      </c>
      <c r="G5020" s="5" t="str">
        <f>IF(COUNTIFS(Q3_SQL_Error_Concentration!$A:$A,A5020,Q3_SQL_Error_Concentration!$E:$E,B5020,Q3_SQL_Error_Concentration!$F:$F,C5020)=0,"",SUMIFS(Q3_SQL_Error_Concentration!$I:$I,Q3_SQL_Error_Concentration!$A:$A,A5020,Q3_SQL_Error_Concentration!$E:$E,B5020,Q3_SQL_Error_Concentration!$F:$F,C5020))</f>
        <v/>
      </c>
      <c r="H5020" s="5" t="str">
        <f t="shared" si="469"/>
        <v/>
      </c>
      <c r="I5020" s="5">
        <f>IF(D5020&gt;=Q3_Validation!$C$2,1,0)</f>
        <v>1</v>
      </c>
      <c r="J5020" s="8">
        <f t="shared" si="470"/>
        <v>1.015228426395939</v>
      </c>
      <c r="K5020" s="5" t="str">
        <f t="shared" si="471"/>
        <v>normal</v>
      </c>
      <c r="L5020" s="5">
        <f t="shared" si="472"/>
        <v>19</v>
      </c>
      <c r="M5020" s="5">
        <f t="shared" si="473"/>
        <v>0</v>
      </c>
    </row>
    <row r="5021" spans="1:13">
      <c r="A5021" s="5">
        <v>7349</v>
      </c>
      <c r="B5021" s="5">
        <v>13</v>
      </c>
      <c r="C5021" s="5" t="s">
        <v>63</v>
      </c>
      <c r="D5021" s="5">
        <v>470</v>
      </c>
      <c r="E5021" s="5">
        <v>5</v>
      </c>
      <c r="F5021" s="8">
        <f t="shared" si="468"/>
        <v>1.0638297872340425</v>
      </c>
      <c r="G5021" s="5" t="str">
        <f>IF(COUNTIFS(Q3_SQL_Error_Concentration!$A:$A,A5021,Q3_SQL_Error_Concentration!$E:$E,B5021,Q3_SQL_Error_Concentration!$F:$F,C5021)=0,"",SUMIFS(Q3_SQL_Error_Concentration!$I:$I,Q3_SQL_Error_Concentration!$A:$A,A5021,Q3_SQL_Error_Concentration!$E:$E,B5021,Q3_SQL_Error_Concentration!$F:$F,C5021))</f>
        <v/>
      </c>
      <c r="H5021" s="5" t="str">
        <f t="shared" si="469"/>
        <v/>
      </c>
      <c r="I5021" s="5">
        <f>IF(D5021&gt;=Q3_Validation!$C$2,1,0)</f>
        <v>0</v>
      </c>
      <c r="J5021" s="8" t="str">
        <f t="shared" si="470"/>
        <v/>
      </c>
      <c r="K5021" s="5" t="str">
        <f t="shared" si="471"/>
        <v>excluded</v>
      </c>
      <c r="L5021" s="5">
        <f t="shared" si="472"/>
        <v>19</v>
      </c>
      <c r="M5021" s="5">
        <f t="shared" si="473"/>
        <v>0</v>
      </c>
    </row>
    <row r="5022" spans="1:13">
      <c r="A5022" s="5">
        <v>7349</v>
      </c>
      <c r="B5022" s="5">
        <v>13</v>
      </c>
      <c r="C5022" s="5" t="s">
        <v>64</v>
      </c>
      <c r="D5022" s="5">
        <v>1542</v>
      </c>
      <c r="E5022" s="5">
        <v>46</v>
      </c>
      <c r="F5022" s="8">
        <f t="shared" si="468"/>
        <v>2.9831387808041505</v>
      </c>
      <c r="G5022" s="5">
        <f>IF(COUNTIFS(Q3_SQL_Error_Concentration!$A:$A,A5022,Q3_SQL_Error_Concentration!$E:$E,B5022,Q3_SQL_Error_Concentration!$F:$F,C5022)=0,"",SUMIFS(Q3_SQL_Error_Concentration!$I:$I,Q3_SQL_Error_Concentration!$A:$A,A5022,Q3_SQL_Error_Concentration!$E:$E,B5022,Q3_SQL_Error_Concentration!$F:$F,C5022))</f>
        <v>2.9830999999999999</v>
      </c>
      <c r="H5022" s="5" t="str">
        <f t="shared" si="469"/>
        <v>PASS</v>
      </c>
      <c r="I5022" s="5">
        <f>IF(D5022&gt;=Q3_Validation!$C$2,1,0)</f>
        <v>1</v>
      </c>
      <c r="J5022" s="8">
        <f t="shared" si="470"/>
        <v>2.9831387808041505</v>
      </c>
      <c r="K5022" s="5" t="str">
        <f t="shared" si="471"/>
        <v>high-error</v>
      </c>
      <c r="L5022" s="5">
        <f t="shared" si="472"/>
        <v>19</v>
      </c>
      <c r="M5022" s="5">
        <f t="shared" si="473"/>
        <v>1</v>
      </c>
    </row>
    <row r="5023" spans="1:13">
      <c r="A5023" s="5">
        <v>7349</v>
      </c>
      <c r="B5023" s="5">
        <v>13</v>
      </c>
      <c r="C5023" s="5" t="s">
        <v>62</v>
      </c>
      <c r="D5023" s="5">
        <v>678</v>
      </c>
      <c r="E5023" s="5">
        <v>11</v>
      </c>
      <c r="F5023" s="8">
        <f t="shared" si="468"/>
        <v>1.6224188790560472</v>
      </c>
      <c r="G5023" s="5" t="str">
        <f>IF(COUNTIFS(Q3_SQL_Error_Concentration!$A:$A,A5023,Q3_SQL_Error_Concentration!$E:$E,B5023,Q3_SQL_Error_Concentration!$F:$F,C5023)=0,"",SUMIFS(Q3_SQL_Error_Concentration!$I:$I,Q3_SQL_Error_Concentration!$A:$A,A5023,Q3_SQL_Error_Concentration!$E:$E,B5023,Q3_SQL_Error_Concentration!$F:$F,C5023))</f>
        <v/>
      </c>
      <c r="H5023" s="5" t="str">
        <f t="shared" si="469"/>
        <v/>
      </c>
      <c r="I5023" s="5">
        <f>IF(D5023&gt;=Q3_Validation!$C$2,1,0)</f>
        <v>1</v>
      </c>
      <c r="J5023" s="8">
        <f t="shared" si="470"/>
        <v>1.6224188790560472</v>
      </c>
      <c r="K5023" s="5" t="str">
        <f t="shared" si="471"/>
        <v>normal</v>
      </c>
      <c r="L5023" s="5">
        <f t="shared" si="472"/>
        <v>19</v>
      </c>
      <c r="M5023" s="5">
        <f t="shared" si="473"/>
        <v>0</v>
      </c>
    </row>
    <row r="5024" spans="1:13">
      <c r="A5024" s="5">
        <v>7349</v>
      </c>
      <c r="B5024" s="5">
        <v>14</v>
      </c>
      <c r="C5024" s="5" t="s">
        <v>63</v>
      </c>
      <c r="D5024" s="5">
        <v>497</v>
      </c>
      <c r="E5024" s="5">
        <v>7</v>
      </c>
      <c r="F5024" s="8">
        <f t="shared" si="468"/>
        <v>1.408450704225352</v>
      </c>
      <c r="G5024" s="5" t="str">
        <f>IF(COUNTIFS(Q3_SQL_Error_Concentration!$A:$A,A5024,Q3_SQL_Error_Concentration!$E:$E,B5024,Q3_SQL_Error_Concentration!$F:$F,C5024)=0,"",SUMIFS(Q3_SQL_Error_Concentration!$I:$I,Q3_SQL_Error_Concentration!$A:$A,A5024,Q3_SQL_Error_Concentration!$E:$E,B5024,Q3_SQL_Error_Concentration!$F:$F,C5024))</f>
        <v/>
      </c>
      <c r="H5024" s="5" t="str">
        <f t="shared" si="469"/>
        <v/>
      </c>
      <c r="I5024" s="5">
        <f>IF(D5024&gt;=Q3_Validation!$C$2,1,0)</f>
        <v>0</v>
      </c>
      <c r="J5024" s="8" t="str">
        <f t="shared" si="470"/>
        <v/>
      </c>
      <c r="K5024" s="5" t="str">
        <f t="shared" si="471"/>
        <v>excluded</v>
      </c>
      <c r="L5024" s="5">
        <f t="shared" si="472"/>
        <v>19</v>
      </c>
      <c r="M5024" s="5">
        <f t="shared" si="473"/>
        <v>0</v>
      </c>
    </row>
    <row r="5025" spans="1:13">
      <c r="A5025" s="5">
        <v>7349</v>
      </c>
      <c r="B5025" s="5">
        <v>14</v>
      </c>
      <c r="C5025" s="5" t="s">
        <v>64</v>
      </c>
      <c r="D5025" s="5">
        <v>1641</v>
      </c>
      <c r="E5025" s="5">
        <v>43</v>
      </c>
      <c r="F5025" s="8">
        <f t="shared" si="468"/>
        <v>2.6203534430225472</v>
      </c>
      <c r="G5025" s="5">
        <f>IF(COUNTIFS(Q3_SQL_Error_Concentration!$A:$A,A5025,Q3_SQL_Error_Concentration!$E:$E,B5025,Q3_SQL_Error_Concentration!$F:$F,C5025)=0,"",SUMIFS(Q3_SQL_Error_Concentration!$I:$I,Q3_SQL_Error_Concentration!$A:$A,A5025,Q3_SQL_Error_Concentration!$E:$E,B5025,Q3_SQL_Error_Concentration!$F:$F,C5025))</f>
        <v>2.6204000000000001</v>
      </c>
      <c r="H5025" s="5" t="str">
        <f t="shared" si="469"/>
        <v>PASS</v>
      </c>
      <c r="I5025" s="5">
        <f>IF(D5025&gt;=Q3_Validation!$C$2,1,0)</f>
        <v>1</v>
      </c>
      <c r="J5025" s="8">
        <f t="shared" si="470"/>
        <v>2.6203534430225472</v>
      </c>
      <c r="K5025" s="5" t="str">
        <f t="shared" si="471"/>
        <v>high-error</v>
      </c>
      <c r="L5025" s="5">
        <f t="shared" si="472"/>
        <v>19</v>
      </c>
      <c r="M5025" s="5">
        <f t="shared" si="473"/>
        <v>1</v>
      </c>
    </row>
    <row r="5026" spans="1:13">
      <c r="A5026" s="5">
        <v>7349</v>
      </c>
      <c r="B5026" s="5">
        <v>14</v>
      </c>
      <c r="C5026" s="5" t="s">
        <v>62</v>
      </c>
      <c r="D5026" s="5">
        <v>850</v>
      </c>
      <c r="E5026" s="5">
        <v>15</v>
      </c>
      <c r="F5026" s="8">
        <f t="shared" si="468"/>
        <v>1.7647058823529411</v>
      </c>
      <c r="G5026" s="5" t="str">
        <f>IF(COUNTIFS(Q3_SQL_Error_Concentration!$A:$A,A5026,Q3_SQL_Error_Concentration!$E:$E,B5026,Q3_SQL_Error_Concentration!$F:$F,C5026)=0,"",SUMIFS(Q3_SQL_Error_Concentration!$I:$I,Q3_SQL_Error_Concentration!$A:$A,A5026,Q3_SQL_Error_Concentration!$E:$E,B5026,Q3_SQL_Error_Concentration!$F:$F,C5026))</f>
        <v/>
      </c>
      <c r="H5026" s="5" t="str">
        <f t="shared" si="469"/>
        <v/>
      </c>
      <c r="I5026" s="5">
        <f>IF(D5026&gt;=Q3_Validation!$C$2,1,0)</f>
        <v>1</v>
      </c>
      <c r="J5026" s="8">
        <f t="shared" si="470"/>
        <v>1.7647058823529411</v>
      </c>
      <c r="K5026" s="5" t="str">
        <f t="shared" si="471"/>
        <v>normal</v>
      </c>
      <c r="L5026" s="5">
        <f t="shared" si="472"/>
        <v>19</v>
      </c>
      <c r="M5026" s="5">
        <f t="shared" si="473"/>
        <v>0</v>
      </c>
    </row>
    <row r="5027" spans="1:13">
      <c r="A5027" s="5">
        <v>7349</v>
      </c>
      <c r="B5027" s="5">
        <v>15</v>
      </c>
      <c r="C5027" s="5" t="s">
        <v>63</v>
      </c>
      <c r="D5027" s="5">
        <v>544</v>
      </c>
      <c r="E5027" s="5">
        <v>4</v>
      </c>
      <c r="F5027" s="8">
        <f t="shared" si="468"/>
        <v>0.73529411764705888</v>
      </c>
      <c r="G5027" s="5" t="str">
        <f>IF(COUNTIFS(Q3_SQL_Error_Concentration!$A:$A,A5027,Q3_SQL_Error_Concentration!$E:$E,B5027,Q3_SQL_Error_Concentration!$F:$F,C5027)=0,"",SUMIFS(Q3_SQL_Error_Concentration!$I:$I,Q3_SQL_Error_Concentration!$A:$A,A5027,Q3_SQL_Error_Concentration!$E:$E,B5027,Q3_SQL_Error_Concentration!$F:$F,C5027))</f>
        <v/>
      </c>
      <c r="H5027" s="5" t="str">
        <f t="shared" si="469"/>
        <v/>
      </c>
      <c r="I5027" s="5">
        <f>IF(D5027&gt;=Q3_Validation!$C$2,1,0)</f>
        <v>0</v>
      </c>
      <c r="J5027" s="8" t="str">
        <f t="shared" si="470"/>
        <v/>
      </c>
      <c r="K5027" s="5" t="str">
        <f t="shared" si="471"/>
        <v>excluded</v>
      </c>
      <c r="L5027" s="5">
        <f t="shared" si="472"/>
        <v>19</v>
      </c>
      <c r="M5027" s="5">
        <f t="shared" si="473"/>
        <v>0</v>
      </c>
    </row>
    <row r="5028" spans="1:13">
      <c r="A5028" s="5">
        <v>7349</v>
      </c>
      <c r="B5028" s="5">
        <v>15</v>
      </c>
      <c r="C5028" s="5" t="s">
        <v>64</v>
      </c>
      <c r="D5028" s="5">
        <v>1579</v>
      </c>
      <c r="E5028" s="5">
        <v>34</v>
      </c>
      <c r="F5028" s="8">
        <f t="shared" si="468"/>
        <v>2.1532615579480683</v>
      </c>
      <c r="G5028" s="5">
        <f>IF(COUNTIFS(Q3_SQL_Error_Concentration!$A:$A,A5028,Q3_SQL_Error_Concentration!$E:$E,B5028,Q3_SQL_Error_Concentration!$F:$F,C5028)=0,"",SUMIFS(Q3_SQL_Error_Concentration!$I:$I,Q3_SQL_Error_Concentration!$A:$A,A5028,Q3_SQL_Error_Concentration!$E:$E,B5028,Q3_SQL_Error_Concentration!$F:$F,C5028))</f>
        <v>2.1533000000000002</v>
      </c>
      <c r="H5028" s="5" t="str">
        <f t="shared" si="469"/>
        <v>PASS</v>
      </c>
      <c r="I5028" s="5">
        <f>IF(D5028&gt;=Q3_Validation!$C$2,1,0)</f>
        <v>1</v>
      </c>
      <c r="J5028" s="8">
        <f t="shared" si="470"/>
        <v>2.1532615579480683</v>
      </c>
      <c r="K5028" s="5" t="str">
        <f t="shared" si="471"/>
        <v>high-error</v>
      </c>
      <c r="L5028" s="5">
        <f t="shared" si="472"/>
        <v>19</v>
      </c>
      <c r="M5028" s="5">
        <f t="shared" si="473"/>
        <v>1</v>
      </c>
    </row>
    <row r="5029" spans="1:13">
      <c r="A5029" s="5">
        <v>7349</v>
      </c>
      <c r="B5029" s="5">
        <v>15</v>
      </c>
      <c r="C5029" s="5" t="s">
        <v>62</v>
      </c>
      <c r="D5029" s="5">
        <v>873</v>
      </c>
      <c r="E5029" s="5">
        <v>14</v>
      </c>
      <c r="F5029" s="8">
        <f t="shared" si="468"/>
        <v>1.6036655211912945</v>
      </c>
      <c r="G5029" s="5" t="str">
        <f>IF(COUNTIFS(Q3_SQL_Error_Concentration!$A:$A,A5029,Q3_SQL_Error_Concentration!$E:$E,B5029,Q3_SQL_Error_Concentration!$F:$F,C5029)=0,"",SUMIFS(Q3_SQL_Error_Concentration!$I:$I,Q3_SQL_Error_Concentration!$A:$A,A5029,Q3_SQL_Error_Concentration!$E:$E,B5029,Q3_SQL_Error_Concentration!$F:$F,C5029))</f>
        <v/>
      </c>
      <c r="H5029" s="5" t="str">
        <f t="shared" si="469"/>
        <v/>
      </c>
      <c r="I5029" s="5">
        <f>IF(D5029&gt;=Q3_Validation!$C$2,1,0)</f>
        <v>1</v>
      </c>
      <c r="J5029" s="8">
        <f t="shared" si="470"/>
        <v>1.6036655211912945</v>
      </c>
      <c r="K5029" s="5" t="str">
        <f t="shared" si="471"/>
        <v>normal</v>
      </c>
      <c r="L5029" s="5">
        <f t="shared" si="472"/>
        <v>19</v>
      </c>
      <c r="M5029" s="5">
        <f t="shared" si="473"/>
        <v>0</v>
      </c>
    </row>
    <row r="5030" spans="1:13">
      <c r="A5030" s="5">
        <v>7349</v>
      </c>
      <c r="B5030" s="5">
        <v>16</v>
      </c>
      <c r="C5030" s="5" t="s">
        <v>63</v>
      </c>
      <c r="D5030" s="5">
        <v>543</v>
      </c>
      <c r="E5030" s="5">
        <v>11</v>
      </c>
      <c r="F5030" s="8">
        <f t="shared" si="468"/>
        <v>2.0257826887661143</v>
      </c>
      <c r="G5030" s="5" t="str">
        <f>IF(COUNTIFS(Q3_SQL_Error_Concentration!$A:$A,A5030,Q3_SQL_Error_Concentration!$E:$E,B5030,Q3_SQL_Error_Concentration!$F:$F,C5030)=0,"",SUMIFS(Q3_SQL_Error_Concentration!$I:$I,Q3_SQL_Error_Concentration!$A:$A,A5030,Q3_SQL_Error_Concentration!$E:$E,B5030,Q3_SQL_Error_Concentration!$F:$F,C5030))</f>
        <v/>
      </c>
      <c r="H5030" s="5" t="str">
        <f t="shared" si="469"/>
        <v/>
      </c>
      <c r="I5030" s="5">
        <f>IF(D5030&gt;=Q3_Validation!$C$2,1,0)</f>
        <v>0</v>
      </c>
      <c r="J5030" s="8" t="str">
        <f t="shared" si="470"/>
        <v/>
      </c>
      <c r="K5030" s="5" t="str">
        <f t="shared" si="471"/>
        <v>excluded</v>
      </c>
      <c r="L5030" s="5">
        <f t="shared" si="472"/>
        <v>19</v>
      </c>
      <c r="M5030" s="5">
        <f t="shared" si="473"/>
        <v>0</v>
      </c>
    </row>
    <row r="5031" spans="1:13">
      <c r="A5031" s="5">
        <v>7349</v>
      </c>
      <c r="B5031" s="5">
        <v>16</v>
      </c>
      <c r="C5031" s="5" t="s">
        <v>64</v>
      </c>
      <c r="D5031" s="5">
        <v>1681</v>
      </c>
      <c r="E5031" s="5">
        <v>46</v>
      </c>
      <c r="F5031" s="8">
        <f t="shared" si="468"/>
        <v>2.7364663890541343</v>
      </c>
      <c r="G5031" s="5">
        <f>IF(COUNTIFS(Q3_SQL_Error_Concentration!$A:$A,A5031,Q3_SQL_Error_Concentration!$E:$E,B5031,Q3_SQL_Error_Concentration!$F:$F,C5031)=0,"",SUMIFS(Q3_SQL_Error_Concentration!$I:$I,Q3_SQL_Error_Concentration!$A:$A,A5031,Q3_SQL_Error_Concentration!$E:$E,B5031,Q3_SQL_Error_Concentration!$F:$F,C5031))</f>
        <v>2.7364999999999999</v>
      </c>
      <c r="H5031" s="5" t="str">
        <f t="shared" si="469"/>
        <v>PASS</v>
      </c>
      <c r="I5031" s="5">
        <f>IF(D5031&gt;=Q3_Validation!$C$2,1,0)</f>
        <v>1</v>
      </c>
      <c r="J5031" s="8">
        <f t="shared" si="470"/>
        <v>2.7364663890541343</v>
      </c>
      <c r="K5031" s="5" t="str">
        <f t="shared" si="471"/>
        <v>high-error</v>
      </c>
      <c r="L5031" s="5">
        <f t="shared" si="472"/>
        <v>19</v>
      </c>
      <c r="M5031" s="5">
        <f t="shared" si="473"/>
        <v>1</v>
      </c>
    </row>
    <row r="5032" spans="1:13">
      <c r="A5032" s="5">
        <v>7349</v>
      </c>
      <c r="B5032" s="5">
        <v>16</v>
      </c>
      <c r="C5032" s="5" t="s">
        <v>62</v>
      </c>
      <c r="D5032" s="5">
        <v>811</v>
      </c>
      <c r="E5032" s="5">
        <v>13</v>
      </c>
      <c r="F5032" s="8">
        <f t="shared" si="468"/>
        <v>1.6029593094944512</v>
      </c>
      <c r="G5032" s="5" t="str">
        <f>IF(COUNTIFS(Q3_SQL_Error_Concentration!$A:$A,A5032,Q3_SQL_Error_Concentration!$E:$E,B5032,Q3_SQL_Error_Concentration!$F:$F,C5032)=0,"",SUMIFS(Q3_SQL_Error_Concentration!$I:$I,Q3_SQL_Error_Concentration!$A:$A,A5032,Q3_SQL_Error_Concentration!$E:$E,B5032,Q3_SQL_Error_Concentration!$F:$F,C5032))</f>
        <v/>
      </c>
      <c r="H5032" s="5" t="str">
        <f t="shared" si="469"/>
        <v/>
      </c>
      <c r="I5032" s="5">
        <f>IF(D5032&gt;=Q3_Validation!$C$2,1,0)</f>
        <v>1</v>
      </c>
      <c r="J5032" s="8">
        <f t="shared" si="470"/>
        <v>1.6029593094944512</v>
      </c>
      <c r="K5032" s="5" t="str">
        <f t="shared" si="471"/>
        <v>normal</v>
      </c>
      <c r="L5032" s="5">
        <f t="shared" si="472"/>
        <v>19</v>
      </c>
      <c r="M5032" s="5">
        <f t="shared" si="473"/>
        <v>0</v>
      </c>
    </row>
    <row r="5033" spans="1:13">
      <c r="A5033" s="5">
        <v>7349</v>
      </c>
      <c r="B5033" s="5">
        <v>17</v>
      </c>
      <c r="C5033" s="5" t="s">
        <v>63</v>
      </c>
      <c r="D5033" s="5">
        <v>379</v>
      </c>
      <c r="E5033" s="5">
        <v>12</v>
      </c>
      <c r="F5033" s="8">
        <f t="shared" si="468"/>
        <v>3.1662269129287597</v>
      </c>
      <c r="G5033" s="5" t="str">
        <f>IF(COUNTIFS(Q3_SQL_Error_Concentration!$A:$A,A5033,Q3_SQL_Error_Concentration!$E:$E,B5033,Q3_SQL_Error_Concentration!$F:$F,C5033)=0,"",SUMIFS(Q3_SQL_Error_Concentration!$I:$I,Q3_SQL_Error_Concentration!$A:$A,A5033,Q3_SQL_Error_Concentration!$E:$E,B5033,Q3_SQL_Error_Concentration!$F:$F,C5033))</f>
        <v/>
      </c>
      <c r="H5033" s="5" t="str">
        <f t="shared" si="469"/>
        <v/>
      </c>
      <c r="I5033" s="5">
        <f>IF(D5033&gt;=Q3_Validation!$C$2,1,0)</f>
        <v>0</v>
      </c>
      <c r="J5033" s="8" t="str">
        <f t="shared" si="470"/>
        <v/>
      </c>
      <c r="K5033" s="5" t="str">
        <f t="shared" si="471"/>
        <v>excluded</v>
      </c>
      <c r="L5033" s="5">
        <f t="shared" si="472"/>
        <v>19</v>
      </c>
      <c r="M5033" s="5">
        <f t="shared" si="473"/>
        <v>0</v>
      </c>
    </row>
    <row r="5034" spans="1:13">
      <c r="A5034" s="5">
        <v>7349</v>
      </c>
      <c r="B5034" s="5">
        <v>17</v>
      </c>
      <c r="C5034" s="5" t="s">
        <v>64</v>
      </c>
      <c r="D5034" s="5">
        <v>1072</v>
      </c>
      <c r="E5034" s="5">
        <v>24</v>
      </c>
      <c r="F5034" s="8">
        <f t="shared" si="468"/>
        <v>2.2388059701492535</v>
      </c>
      <c r="G5034" s="5">
        <f>IF(COUNTIFS(Q3_SQL_Error_Concentration!$A:$A,A5034,Q3_SQL_Error_Concentration!$E:$E,B5034,Q3_SQL_Error_Concentration!$F:$F,C5034)=0,"",SUMIFS(Q3_SQL_Error_Concentration!$I:$I,Q3_SQL_Error_Concentration!$A:$A,A5034,Q3_SQL_Error_Concentration!$E:$E,B5034,Q3_SQL_Error_Concentration!$F:$F,C5034))</f>
        <v>2.2387999999999999</v>
      </c>
      <c r="H5034" s="5" t="str">
        <f t="shared" si="469"/>
        <v>PASS</v>
      </c>
      <c r="I5034" s="5">
        <f>IF(D5034&gt;=Q3_Validation!$C$2,1,0)</f>
        <v>1</v>
      </c>
      <c r="J5034" s="8">
        <f t="shared" si="470"/>
        <v>2.2388059701492535</v>
      </c>
      <c r="K5034" s="5" t="str">
        <f t="shared" si="471"/>
        <v>high-error</v>
      </c>
      <c r="L5034" s="5">
        <f t="shared" si="472"/>
        <v>19</v>
      </c>
      <c r="M5034" s="5">
        <f t="shared" si="473"/>
        <v>1</v>
      </c>
    </row>
    <row r="5035" spans="1:13">
      <c r="A5035" s="5">
        <v>7349</v>
      </c>
      <c r="B5035" s="5">
        <v>17</v>
      </c>
      <c r="C5035" s="5" t="s">
        <v>62</v>
      </c>
      <c r="D5035" s="5">
        <v>585</v>
      </c>
      <c r="E5035" s="5">
        <v>9</v>
      </c>
      <c r="F5035" s="8">
        <f t="shared" si="468"/>
        <v>1.5384615384615385</v>
      </c>
      <c r="G5035" s="5" t="str">
        <f>IF(COUNTIFS(Q3_SQL_Error_Concentration!$A:$A,A5035,Q3_SQL_Error_Concentration!$E:$E,B5035,Q3_SQL_Error_Concentration!$F:$F,C5035)=0,"",SUMIFS(Q3_SQL_Error_Concentration!$I:$I,Q3_SQL_Error_Concentration!$A:$A,A5035,Q3_SQL_Error_Concentration!$E:$E,B5035,Q3_SQL_Error_Concentration!$F:$F,C5035))</f>
        <v/>
      </c>
      <c r="H5035" s="5" t="str">
        <f t="shared" si="469"/>
        <v/>
      </c>
      <c r="I5035" s="5">
        <f>IF(D5035&gt;=Q3_Validation!$C$2,1,0)</f>
        <v>0</v>
      </c>
      <c r="J5035" s="8" t="str">
        <f t="shared" si="470"/>
        <v/>
      </c>
      <c r="K5035" s="5" t="str">
        <f t="shared" si="471"/>
        <v>excluded</v>
      </c>
      <c r="L5035" s="5">
        <f t="shared" si="472"/>
        <v>19</v>
      </c>
      <c r="M5035" s="5">
        <f t="shared" si="473"/>
        <v>0</v>
      </c>
    </row>
    <row r="5036" spans="1:13">
      <c r="A5036" s="5">
        <v>7349</v>
      </c>
      <c r="B5036" s="5">
        <v>18</v>
      </c>
      <c r="C5036" s="5" t="s">
        <v>63</v>
      </c>
      <c r="D5036" s="5">
        <v>262</v>
      </c>
      <c r="E5036" s="5">
        <v>5</v>
      </c>
      <c r="F5036" s="8">
        <f t="shared" si="468"/>
        <v>1.9083969465648856</v>
      </c>
      <c r="G5036" s="5" t="str">
        <f>IF(COUNTIFS(Q3_SQL_Error_Concentration!$A:$A,A5036,Q3_SQL_Error_Concentration!$E:$E,B5036,Q3_SQL_Error_Concentration!$F:$F,C5036)=0,"",SUMIFS(Q3_SQL_Error_Concentration!$I:$I,Q3_SQL_Error_Concentration!$A:$A,A5036,Q3_SQL_Error_Concentration!$E:$E,B5036,Q3_SQL_Error_Concentration!$F:$F,C5036))</f>
        <v/>
      </c>
      <c r="H5036" s="5" t="str">
        <f t="shared" si="469"/>
        <v/>
      </c>
      <c r="I5036" s="5">
        <f>IF(D5036&gt;=Q3_Validation!$C$2,1,0)</f>
        <v>0</v>
      </c>
      <c r="J5036" s="8" t="str">
        <f t="shared" si="470"/>
        <v/>
      </c>
      <c r="K5036" s="5" t="str">
        <f t="shared" si="471"/>
        <v>excluded</v>
      </c>
      <c r="L5036" s="5">
        <f t="shared" si="472"/>
        <v>19</v>
      </c>
      <c r="M5036" s="5">
        <f t="shared" si="473"/>
        <v>0</v>
      </c>
    </row>
    <row r="5037" spans="1:13">
      <c r="A5037" s="5">
        <v>7349</v>
      </c>
      <c r="B5037" s="5">
        <v>18</v>
      </c>
      <c r="C5037" s="5" t="s">
        <v>64</v>
      </c>
      <c r="D5037" s="5">
        <v>831</v>
      </c>
      <c r="E5037" s="5">
        <v>19</v>
      </c>
      <c r="F5037" s="8">
        <f t="shared" si="468"/>
        <v>2.286401925391095</v>
      </c>
      <c r="G5037" s="5">
        <f>IF(COUNTIFS(Q3_SQL_Error_Concentration!$A:$A,A5037,Q3_SQL_Error_Concentration!$E:$E,B5037,Q3_SQL_Error_Concentration!$F:$F,C5037)=0,"",SUMIFS(Q3_SQL_Error_Concentration!$I:$I,Q3_SQL_Error_Concentration!$A:$A,A5037,Q3_SQL_Error_Concentration!$E:$E,B5037,Q3_SQL_Error_Concentration!$F:$F,C5037))</f>
        <v>2.2864</v>
      </c>
      <c r="H5037" s="5" t="str">
        <f t="shared" si="469"/>
        <v>PASS</v>
      </c>
      <c r="I5037" s="5">
        <f>IF(D5037&gt;=Q3_Validation!$C$2,1,0)</f>
        <v>1</v>
      </c>
      <c r="J5037" s="8">
        <f t="shared" si="470"/>
        <v>2.286401925391095</v>
      </c>
      <c r="K5037" s="5" t="str">
        <f t="shared" si="471"/>
        <v>high-error</v>
      </c>
      <c r="L5037" s="5">
        <f t="shared" si="472"/>
        <v>19</v>
      </c>
      <c r="M5037" s="5">
        <f t="shared" si="473"/>
        <v>1</v>
      </c>
    </row>
    <row r="5038" spans="1:13">
      <c r="A5038" s="5">
        <v>7349</v>
      </c>
      <c r="B5038" s="5">
        <v>18</v>
      </c>
      <c r="C5038" s="5" t="s">
        <v>62</v>
      </c>
      <c r="D5038" s="5">
        <v>382</v>
      </c>
      <c r="E5038" s="5">
        <v>5</v>
      </c>
      <c r="F5038" s="8">
        <f t="shared" si="468"/>
        <v>1.3089005235602094</v>
      </c>
      <c r="G5038" s="5" t="str">
        <f>IF(COUNTIFS(Q3_SQL_Error_Concentration!$A:$A,A5038,Q3_SQL_Error_Concentration!$E:$E,B5038,Q3_SQL_Error_Concentration!$F:$F,C5038)=0,"",SUMIFS(Q3_SQL_Error_Concentration!$I:$I,Q3_SQL_Error_Concentration!$A:$A,A5038,Q3_SQL_Error_Concentration!$E:$E,B5038,Q3_SQL_Error_Concentration!$F:$F,C5038))</f>
        <v/>
      </c>
      <c r="H5038" s="5" t="str">
        <f t="shared" si="469"/>
        <v/>
      </c>
      <c r="I5038" s="5">
        <f>IF(D5038&gt;=Q3_Validation!$C$2,1,0)</f>
        <v>0</v>
      </c>
      <c r="J5038" s="8" t="str">
        <f t="shared" si="470"/>
        <v/>
      </c>
      <c r="K5038" s="5" t="str">
        <f t="shared" si="471"/>
        <v>excluded</v>
      </c>
      <c r="L5038" s="5">
        <f t="shared" si="472"/>
        <v>19</v>
      </c>
      <c r="M5038" s="5">
        <f t="shared" si="473"/>
        <v>0</v>
      </c>
    </row>
    <row r="5039" spans="1:13">
      <c r="A5039" s="5">
        <v>7349</v>
      </c>
      <c r="B5039" s="5">
        <v>19</v>
      </c>
      <c r="C5039" s="5" t="s">
        <v>63</v>
      </c>
      <c r="D5039" s="5">
        <v>356</v>
      </c>
      <c r="E5039" s="5">
        <v>6</v>
      </c>
      <c r="F5039" s="8">
        <f t="shared" si="468"/>
        <v>1.6853932584269662</v>
      </c>
      <c r="G5039" s="5" t="str">
        <f>IF(COUNTIFS(Q3_SQL_Error_Concentration!$A:$A,A5039,Q3_SQL_Error_Concentration!$E:$E,B5039,Q3_SQL_Error_Concentration!$F:$F,C5039)=0,"",SUMIFS(Q3_SQL_Error_Concentration!$I:$I,Q3_SQL_Error_Concentration!$A:$A,A5039,Q3_SQL_Error_Concentration!$E:$E,B5039,Q3_SQL_Error_Concentration!$F:$F,C5039))</f>
        <v/>
      </c>
      <c r="H5039" s="5" t="str">
        <f t="shared" si="469"/>
        <v/>
      </c>
      <c r="I5039" s="5">
        <f>IF(D5039&gt;=Q3_Validation!$C$2,1,0)</f>
        <v>0</v>
      </c>
      <c r="J5039" s="8" t="str">
        <f t="shared" si="470"/>
        <v/>
      </c>
      <c r="K5039" s="5" t="str">
        <f t="shared" si="471"/>
        <v>excluded</v>
      </c>
      <c r="L5039" s="5">
        <f t="shared" si="472"/>
        <v>19</v>
      </c>
      <c r="M5039" s="5">
        <f t="shared" si="473"/>
        <v>0</v>
      </c>
    </row>
    <row r="5040" spans="1:13">
      <c r="A5040" s="5">
        <v>7349</v>
      </c>
      <c r="B5040" s="5">
        <v>19</v>
      </c>
      <c r="C5040" s="5" t="s">
        <v>64</v>
      </c>
      <c r="D5040" s="5">
        <v>1023</v>
      </c>
      <c r="E5040" s="5">
        <v>24</v>
      </c>
      <c r="F5040" s="8">
        <f t="shared" si="468"/>
        <v>2.3460410557184752</v>
      </c>
      <c r="G5040" s="5">
        <f>IF(COUNTIFS(Q3_SQL_Error_Concentration!$A:$A,A5040,Q3_SQL_Error_Concentration!$E:$E,B5040,Q3_SQL_Error_Concentration!$F:$F,C5040)=0,"",SUMIFS(Q3_SQL_Error_Concentration!$I:$I,Q3_SQL_Error_Concentration!$A:$A,A5040,Q3_SQL_Error_Concentration!$E:$E,B5040,Q3_SQL_Error_Concentration!$F:$F,C5040))</f>
        <v>2.3460000000000001</v>
      </c>
      <c r="H5040" s="5" t="str">
        <f t="shared" si="469"/>
        <v>PASS</v>
      </c>
      <c r="I5040" s="5">
        <f>IF(D5040&gt;=Q3_Validation!$C$2,1,0)</f>
        <v>1</v>
      </c>
      <c r="J5040" s="8">
        <f t="shared" si="470"/>
        <v>2.3460410557184752</v>
      </c>
      <c r="K5040" s="5" t="str">
        <f t="shared" si="471"/>
        <v>high-error</v>
      </c>
      <c r="L5040" s="5">
        <f t="shared" si="472"/>
        <v>19</v>
      </c>
      <c r="M5040" s="5">
        <f t="shared" si="473"/>
        <v>1</v>
      </c>
    </row>
    <row r="5041" spans="1:13">
      <c r="A5041" s="5">
        <v>7349</v>
      </c>
      <c r="B5041" s="5">
        <v>19</v>
      </c>
      <c r="C5041" s="5" t="s">
        <v>62</v>
      </c>
      <c r="D5041" s="5">
        <v>470</v>
      </c>
      <c r="E5041" s="5">
        <v>10</v>
      </c>
      <c r="F5041" s="8">
        <f t="shared" si="468"/>
        <v>2.1276595744680851</v>
      </c>
      <c r="G5041" s="5" t="str">
        <f>IF(COUNTIFS(Q3_SQL_Error_Concentration!$A:$A,A5041,Q3_SQL_Error_Concentration!$E:$E,B5041,Q3_SQL_Error_Concentration!$F:$F,C5041)=0,"",SUMIFS(Q3_SQL_Error_Concentration!$I:$I,Q3_SQL_Error_Concentration!$A:$A,A5041,Q3_SQL_Error_Concentration!$E:$E,B5041,Q3_SQL_Error_Concentration!$F:$F,C5041))</f>
        <v/>
      </c>
      <c r="H5041" s="5" t="str">
        <f t="shared" si="469"/>
        <v/>
      </c>
      <c r="I5041" s="5">
        <f>IF(D5041&gt;=Q3_Validation!$C$2,1,0)</f>
        <v>0</v>
      </c>
      <c r="J5041" s="8" t="str">
        <f t="shared" si="470"/>
        <v/>
      </c>
      <c r="K5041" s="5" t="str">
        <f t="shared" si="471"/>
        <v>excluded</v>
      </c>
      <c r="L5041" s="5">
        <f t="shared" si="472"/>
        <v>19</v>
      </c>
      <c r="M5041" s="5">
        <f t="shared" si="473"/>
        <v>0</v>
      </c>
    </row>
    <row r="5042" spans="1:13">
      <c r="A5042" s="5">
        <v>7349</v>
      </c>
      <c r="B5042" s="5">
        <v>20</v>
      </c>
      <c r="C5042" s="5" t="s">
        <v>63</v>
      </c>
      <c r="D5042" s="5">
        <v>378</v>
      </c>
      <c r="E5042" s="5">
        <v>1</v>
      </c>
      <c r="F5042" s="8">
        <f t="shared" si="468"/>
        <v>0.26455026455026454</v>
      </c>
      <c r="G5042" s="5" t="str">
        <f>IF(COUNTIFS(Q3_SQL_Error_Concentration!$A:$A,A5042,Q3_SQL_Error_Concentration!$E:$E,B5042,Q3_SQL_Error_Concentration!$F:$F,C5042)=0,"",SUMIFS(Q3_SQL_Error_Concentration!$I:$I,Q3_SQL_Error_Concentration!$A:$A,A5042,Q3_SQL_Error_Concentration!$E:$E,B5042,Q3_SQL_Error_Concentration!$F:$F,C5042))</f>
        <v/>
      </c>
      <c r="H5042" s="5" t="str">
        <f t="shared" si="469"/>
        <v/>
      </c>
      <c r="I5042" s="5">
        <f>IF(D5042&gt;=Q3_Validation!$C$2,1,0)</f>
        <v>0</v>
      </c>
      <c r="J5042" s="8" t="str">
        <f t="shared" si="470"/>
        <v/>
      </c>
      <c r="K5042" s="5" t="str">
        <f t="shared" si="471"/>
        <v>excluded</v>
      </c>
      <c r="L5042" s="5">
        <f t="shared" si="472"/>
        <v>19</v>
      </c>
      <c r="M5042" s="5">
        <f t="shared" si="473"/>
        <v>0</v>
      </c>
    </row>
    <row r="5043" spans="1:13">
      <c r="A5043" s="5">
        <v>7349</v>
      </c>
      <c r="B5043" s="5">
        <v>20</v>
      </c>
      <c r="C5043" s="5" t="s">
        <v>64</v>
      </c>
      <c r="D5043" s="5">
        <v>1023</v>
      </c>
      <c r="E5043" s="5">
        <v>19</v>
      </c>
      <c r="F5043" s="8">
        <f t="shared" si="468"/>
        <v>1.8572825024437927</v>
      </c>
      <c r="G5043" s="5" t="str">
        <f>IF(COUNTIFS(Q3_SQL_Error_Concentration!$A:$A,A5043,Q3_SQL_Error_Concentration!$E:$E,B5043,Q3_SQL_Error_Concentration!$F:$F,C5043)=0,"",SUMIFS(Q3_SQL_Error_Concentration!$I:$I,Q3_SQL_Error_Concentration!$A:$A,A5043,Q3_SQL_Error_Concentration!$E:$E,B5043,Q3_SQL_Error_Concentration!$F:$F,C5043))</f>
        <v/>
      </c>
      <c r="H5043" s="5" t="str">
        <f t="shared" si="469"/>
        <v/>
      </c>
      <c r="I5043" s="5">
        <f>IF(D5043&gt;=Q3_Validation!$C$2,1,0)</f>
        <v>1</v>
      </c>
      <c r="J5043" s="8">
        <f t="shared" si="470"/>
        <v>1.8572825024437927</v>
      </c>
      <c r="K5043" s="5" t="str">
        <f t="shared" si="471"/>
        <v>normal</v>
      </c>
      <c r="L5043" s="5">
        <f t="shared" si="472"/>
        <v>19</v>
      </c>
      <c r="M5043" s="5">
        <f t="shared" si="473"/>
        <v>0</v>
      </c>
    </row>
    <row r="5044" spans="1:13">
      <c r="A5044" s="5">
        <v>7349</v>
      </c>
      <c r="B5044" s="5">
        <v>20</v>
      </c>
      <c r="C5044" s="5" t="s">
        <v>62</v>
      </c>
      <c r="D5044" s="5">
        <v>468</v>
      </c>
      <c r="E5044" s="5">
        <v>3</v>
      </c>
      <c r="F5044" s="8">
        <f t="shared" si="468"/>
        <v>0.64102564102564108</v>
      </c>
      <c r="G5044" s="5" t="str">
        <f>IF(COUNTIFS(Q3_SQL_Error_Concentration!$A:$A,A5044,Q3_SQL_Error_Concentration!$E:$E,B5044,Q3_SQL_Error_Concentration!$F:$F,C5044)=0,"",SUMIFS(Q3_SQL_Error_Concentration!$I:$I,Q3_SQL_Error_Concentration!$A:$A,A5044,Q3_SQL_Error_Concentration!$E:$E,B5044,Q3_SQL_Error_Concentration!$F:$F,C5044))</f>
        <v/>
      </c>
      <c r="H5044" s="5" t="str">
        <f t="shared" si="469"/>
        <v/>
      </c>
      <c r="I5044" s="5">
        <f>IF(D5044&gt;=Q3_Validation!$C$2,1,0)</f>
        <v>0</v>
      </c>
      <c r="J5044" s="8" t="str">
        <f t="shared" si="470"/>
        <v/>
      </c>
      <c r="K5044" s="5" t="str">
        <f t="shared" si="471"/>
        <v>excluded</v>
      </c>
      <c r="L5044" s="5">
        <f t="shared" si="472"/>
        <v>19</v>
      </c>
      <c r="M5044" s="5">
        <f t="shared" si="473"/>
        <v>0</v>
      </c>
    </row>
    <row r="5045" spans="1:13">
      <c r="A5045" s="5">
        <v>7349</v>
      </c>
      <c r="B5045" s="5">
        <v>21</v>
      </c>
      <c r="C5045" s="5" t="s">
        <v>63</v>
      </c>
      <c r="D5045" s="5">
        <v>358</v>
      </c>
      <c r="E5045" s="5">
        <v>8</v>
      </c>
      <c r="F5045" s="8">
        <f t="shared" si="468"/>
        <v>2.2346368715083798</v>
      </c>
      <c r="G5045" s="5" t="str">
        <f>IF(COUNTIFS(Q3_SQL_Error_Concentration!$A:$A,A5045,Q3_SQL_Error_Concentration!$E:$E,B5045,Q3_SQL_Error_Concentration!$F:$F,C5045)=0,"",SUMIFS(Q3_SQL_Error_Concentration!$I:$I,Q3_SQL_Error_Concentration!$A:$A,A5045,Q3_SQL_Error_Concentration!$E:$E,B5045,Q3_SQL_Error_Concentration!$F:$F,C5045))</f>
        <v/>
      </c>
      <c r="H5045" s="5" t="str">
        <f t="shared" si="469"/>
        <v/>
      </c>
      <c r="I5045" s="5">
        <f>IF(D5045&gt;=Q3_Validation!$C$2,1,0)</f>
        <v>0</v>
      </c>
      <c r="J5045" s="8" t="str">
        <f t="shared" si="470"/>
        <v/>
      </c>
      <c r="K5045" s="5" t="str">
        <f t="shared" si="471"/>
        <v>excluded</v>
      </c>
      <c r="L5045" s="5">
        <f t="shared" si="472"/>
        <v>19</v>
      </c>
      <c r="M5045" s="5">
        <f t="shared" si="473"/>
        <v>0</v>
      </c>
    </row>
    <row r="5046" spans="1:13">
      <c r="A5046" s="5">
        <v>7349</v>
      </c>
      <c r="B5046" s="5">
        <v>21</v>
      </c>
      <c r="C5046" s="5" t="s">
        <v>64</v>
      </c>
      <c r="D5046" s="5">
        <v>1161</v>
      </c>
      <c r="E5046" s="5">
        <v>28</v>
      </c>
      <c r="F5046" s="8">
        <f t="shared" si="468"/>
        <v>2.4117140396210162</v>
      </c>
      <c r="G5046" s="5">
        <f>IF(COUNTIFS(Q3_SQL_Error_Concentration!$A:$A,A5046,Q3_SQL_Error_Concentration!$E:$E,B5046,Q3_SQL_Error_Concentration!$F:$F,C5046)=0,"",SUMIFS(Q3_SQL_Error_Concentration!$I:$I,Q3_SQL_Error_Concentration!$A:$A,A5046,Q3_SQL_Error_Concentration!$E:$E,B5046,Q3_SQL_Error_Concentration!$F:$F,C5046))</f>
        <v>2.4117000000000002</v>
      </c>
      <c r="H5046" s="5" t="str">
        <f t="shared" si="469"/>
        <v>PASS</v>
      </c>
      <c r="I5046" s="5">
        <f>IF(D5046&gt;=Q3_Validation!$C$2,1,0)</f>
        <v>1</v>
      </c>
      <c r="J5046" s="8">
        <f t="shared" si="470"/>
        <v>2.4117140396210162</v>
      </c>
      <c r="K5046" s="5" t="str">
        <f t="shared" si="471"/>
        <v>high-error</v>
      </c>
      <c r="L5046" s="5">
        <f t="shared" si="472"/>
        <v>19</v>
      </c>
      <c r="M5046" s="5">
        <f t="shared" si="473"/>
        <v>1</v>
      </c>
    </row>
    <row r="5047" spans="1:13">
      <c r="A5047" s="5">
        <v>7349</v>
      </c>
      <c r="B5047" s="5">
        <v>21</v>
      </c>
      <c r="C5047" s="5" t="s">
        <v>62</v>
      </c>
      <c r="D5047" s="5">
        <v>541</v>
      </c>
      <c r="E5047" s="5">
        <v>7</v>
      </c>
      <c r="F5047" s="8">
        <f t="shared" si="468"/>
        <v>1.2939001848428835</v>
      </c>
      <c r="G5047" s="5" t="str">
        <f>IF(COUNTIFS(Q3_SQL_Error_Concentration!$A:$A,A5047,Q3_SQL_Error_Concentration!$E:$E,B5047,Q3_SQL_Error_Concentration!$F:$F,C5047)=0,"",SUMIFS(Q3_SQL_Error_Concentration!$I:$I,Q3_SQL_Error_Concentration!$A:$A,A5047,Q3_SQL_Error_Concentration!$E:$E,B5047,Q3_SQL_Error_Concentration!$F:$F,C5047))</f>
        <v/>
      </c>
      <c r="H5047" s="5" t="str">
        <f t="shared" si="469"/>
        <v/>
      </c>
      <c r="I5047" s="5">
        <f>IF(D5047&gt;=Q3_Validation!$C$2,1,0)</f>
        <v>0</v>
      </c>
      <c r="J5047" s="8" t="str">
        <f t="shared" si="470"/>
        <v/>
      </c>
      <c r="K5047" s="5" t="str">
        <f t="shared" si="471"/>
        <v>excluded</v>
      </c>
      <c r="L5047" s="5">
        <f t="shared" si="472"/>
        <v>19</v>
      </c>
      <c r="M5047" s="5">
        <f t="shared" si="473"/>
        <v>0</v>
      </c>
    </row>
    <row r="5048" spans="1:13">
      <c r="A5048" s="5">
        <v>7349</v>
      </c>
      <c r="B5048" s="5">
        <v>22</v>
      </c>
      <c r="C5048" s="5" t="s">
        <v>63</v>
      </c>
      <c r="D5048" s="5">
        <v>420</v>
      </c>
      <c r="E5048" s="5">
        <v>6</v>
      </c>
      <c r="F5048" s="8">
        <f t="shared" si="468"/>
        <v>1.4285714285714286</v>
      </c>
      <c r="G5048" s="5" t="str">
        <f>IF(COUNTIFS(Q3_SQL_Error_Concentration!$A:$A,A5048,Q3_SQL_Error_Concentration!$E:$E,B5048,Q3_SQL_Error_Concentration!$F:$F,C5048)=0,"",SUMIFS(Q3_SQL_Error_Concentration!$I:$I,Q3_SQL_Error_Concentration!$A:$A,A5048,Q3_SQL_Error_Concentration!$E:$E,B5048,Q3_SQL_Error_Concentration!$F:$F,C5048))</f>
        <v/>
      </c>
      <c r="H5048" s="5" t="str">
        <f t="shared" si="469"/>
        <v/>
      </c>
      <c r="I5048" s="5">
        <f>IF(D5048&gt;=Q3_Validation!$C$2,1,0)</f>
        <v>0</v>
      </c>
      <c r="J5048" s="8" t="str">
        <f t="shared" si="470"/>
        <v/>
      </c>
      <c r="K5048" s="5" t="str">
        <f t="shared" si="471"/>
        <v>excluded</v>
      </c>
      <c r="L5048" s="5">
        <f t="shared" si="472"/>
        <v>19</v>
      </c>
      <c r="M5048" s="5">
        <f t="shared" si="473"/>
        <v>0</v>
      </c>
    </row>
    <row r="5049" spans="1:13">
      <c r="A5049" s="5">
        <v>7349</v>
      </c>
      <c r="B5049" s="5">
        <v>22</v>
      </c>
      <c r="C5049" s="5" t="s">
        <v>64</v>
      </c>
      <c r="D5049" s="5">
        <v>1223</v>
      </c>
      <c r="E5049" s="5">
        <v>24</v>
      </c>
      <c r="F5049" s="8">
        <f t="shared" si="468"/>
        <v>1.9623875715453802</v>
      </c>
      <c r="G5049" s="5" t="str">
        <f>IF(COUNTIFS(Q3_SQL_Error_Concentration!$A:$A,A5049,Q3_SQL_Error_Concentration!$E:$E,B5049,Q3_SQL_Error_Concentration!$F:$F,C5049)=0,"",SUMIFS(Q3_SQL_Error_Concentration!$I:$I,Q3_SQL_Error_Concentration!$A:$A,A5049,Q3_SQL_Error_Concentration!$E:$E,B5049,Q3_SQL_Error_Concentration!$F:$F,C5049))</f>
        <v/>
      </c>
      <c r="H5049" s="5" t="str">
        <f t="shared" si="469"/>
        <v/>
      </c>
      <c r="I5049" s="5">
        <f>IF(D5049&gt;=Q3_Validation!$C$2,1,0)</f>
        <v>1</v>
      </c>
      <c r="J5049" s="8">
        <f t="shared" si="470"/>
        <v>1.9623875715453802</v>
      </c>
      <c r="K5049" s="5" t="str">
        <f t="shared" si="471"/>
        <v>normal</v>
      </c>
      <c r="L5049" s="5">
        <f t="shared" si="472"/>
        <v>19</v>
      </c>
      <c r="M5049" s="5">
        <f t="shared" si="473"/>
        <v>0</v>
      </c>
    </row>
    <row r="5050" spans="1:13">
      <c r="A5050" s="5">
        <v>7349</v>
      </c>
      <c r="B5050" s="5">
        <v>22</v>
      </c>
      <c r="C5050" s="5" t="s">
        <v>62</v>
      </c>
      <c r="D5050" s="5">
        <v>616</v>
      </c>
      <c r="E5050" s="5">
        <v>8</v>
      </c>
      <c r="F5050" s="8">
        <f t="shared" si="468"/>
        <v>1.2987012987012987</v>
      </c>
      <c r="G5050" s="5" t="str">
        <f>IF(COUNTIFS(Q3_SQL_Error_Concentration!$A:$A,A5050,Q3_SQL_Error_Concentration!$E:$E,B5050,Q3_SQL_Error_Concentration!$F:$F,C5050)=0,"",SUMIFS(Q3_SQL_Error_Concentration!$I:$I,Q3_SQL_Error_Concentration!$A:$A,A5050,Q3_SQL_Error_Concentration!$E:$E,B5050,Q3_SQL_Error_Concentration!$F:$F,C5050))</f>
        <v/>
      </c>
      <c r="H5050" s="5" t="str">
        <f t="shared" si="469"/>
        <v/>
      </c>
      <c r="I5050" s="5">
        <f>IF(D5050&gt;=Q3_Validation!$C$2,1,0)</f>
        <v>1</v>
      </c>
      <c r="J5050" s="8">
        <f t="shared" si="470"/>
        <v>1.2987012987012987</v>
      </c>
      <c r="K5050" s="5" t="str">
        <f t="shared" si="471"/>
        <v>normal</v>
      </c>
      <c r="L5050" s="5">
        <f t="shared" si="472"/>
        <v>19</v>
      </c>
      <c r="M5050" s="5">
        <f t="shared" si="473"/>
        <v>0</v>
      </c>
    </row>
    <row r="5051" spans="1:13">
      <c r="A5051" s="5">
        <v>7349</v>
      </c>
      <c r="B5051" s="5">
        <v>23</v>
      </c>
      <c r="C5051" s="5" t="s">
        <v>63</v>
      </c>
      <c r="D5051" s="5">
        <v>336</v>
      </c>
      <c r="E5051" s="5">
        <v>7</v>
      </c>
      <c r="F5051" s="8">
        <f t="shared" si="468"/>
        <v>2.0833333333333335</v>
      </c>
      <c r="G5051" s="5" t="str">
        <f>IF(COUNTIFS(Q3_SQL_Error_Concentration!$A:$A,A5051,Q3_SQL_Error_Concentration!$E:$E,B5051,Q3_SQL_Error_Concentration!$F:$F,C5051)=0,"",SUMIFS(Q3_SQL_Error_Concentration!$I:$I,Q3_SQL_Error_Concentration!$A:$A,A5051,Q3_SQL_Error_Concentration!$E:$E,B5051,Q3_SQL_Error_Concentration!$F:$F,C5051))</f>
        <v/>
      </c>
      <c r="H5051" s="5" t="str">
        <f t="shared" si="469"/>
        <v/>
      </c>
      <c r="I5051" s="5">
        <f>IF(D5051&gt;=Q3_Validation!$C$2,1,0)</f>
        <v>0</v>
      </c>
      <c r="J5051" s="8" t="str">
        <f t="shared" si="470"/>
        <v/>
      </c>
      <c r="K5051" s="5" t="str">
        <f t="shared" si="471"/>
        <v>excluded</v>
      </c>
      <c r="L5051" s="5">
        <f t="shared" si="472"/>
        <v>19</v>
      </c>
      <c r="M5051" s="5">
        <f t="shared" si="473"/>
        <v>0</v>
      </c>
    </row>
    <row r="5052" spans="1:13">
      <c r="A5052" s="5">
        <v>7349</v>
      </c>
      <c r="B5052" s="5">
        <v>23</v>
      </c>
      <c r="C5052" s="5" t="s">
        <v>64</v>
      </c>
      <c r="D5052" s="5">
        <v>963</v>
      </c>
      <c r="E5052" s="5">
        <v>26</v>
      </c>
      <c r="F5052" s="8">
        <f t="shared" si="468"/>
        <v>2.6998961578400831</v>
      </c>
      <c r="G5052" s="5">
        <f>IF(COUNTIFS(Q3_SQL_Error_Concentration!$A:$A,A5052,Q3_SQL_Error_Concentration!$E:$E,B5052,Q3_SQL_Error_Concentration!$F:$F,C5052)=0,"",SUMIFS(Q3_SQL_Error_Concentration!$I:$I,Q3_SQL_Error_Concentration!$A:$A,A5052,Q3_SQL_Error_Concentration!$E:$E,B5052,Q3_SQL_Error_Concentration!$F:$F,C5052))</f>
        <v>2.6999</v>
      </c>
      <c r="H5052" s="5" t="str">
        <f t="shared" si="469"/>
        <v>PASS</v>
      </c>
      <c r="I5052" s="5">
        <f>IF(D5052&gt;=Q3_Validation!$C$2,1,0)</f>
        <v>1</v>
      </c>
      <c r="J5052" s="8">
        <f t="shared" si="470"/>
        <v>2.6998961578400831</v>
      </c>
      <c r="K5052" s="5" t="str">
        <f t="shared" si="471"/>
        <v>high-error</v>
      </c>
      <c r="L5052" s="5">
        <f t="shared" si="472"/>
        <v>19</v>
      </c>
      <c r="M5052" s="5">
        <f t="shared" si="473"/>
        <v>1</v>
      </c>
    </row>
    <row r="5053" spans="1:13">
      <c r="A5053" s="5">
        <v>7349</v>
      </c>
      <c r="B5053" s="5">
        <v>23</v>
      </c>
      <c r="C5053" s="5" t="s">
        <v>62</v>
      </c>
      <c r="D5053" s="5">
        <v>430</v>
      </c>
      <c r="E5053" s="5">
        <v>2</v>
      </c>
      <c r="F5053" s="8">
        <f t="shared" si="468"/>
        <v>0.46511627906976744</v>
      </c>
      <c r="G5053" s="5" t="str">
        <f>IF(COUNTIFS(Q3_SQL_Error_Concentration!$A:$A,A5053,Q3_SQL_Error_Concentration!$E:$E,B5053,Q3_SQL_Error_Concentration!$F:$F,C5053)=0,"",SUMIFS(Q3_SQL_Error_Concentration!$I:$I,Q3_SQL_Error_Concentration!$A:$A,A5053,Q3_SQL_Error_Concentration!$E:$E,B5053,Q3_SQL_Error_Concentration!$F:$F,C5053))</f>
        <v/>
      </c>
      <c r="H5053" s="5" t="str">
        <f t="shared" si="469"/>
        <v/>
      </c>
      <c r="I5053" s="5">
        <f>IF(D5053&gt;=Q3_Validation!$C$2,1,0)</f>
        <v>0</v>
      </c>
      <c r="J5053" s="8" t="str">
        <f t="shared" si="470"/>
        <v/>
      </c>
      <c r="K5053" s="5" t="str">
        <f t="shared" si="471"/>
        <v>excluded</v>
      </c>
      <c r="L5053" s="5">
        <f t="shared" si="472"/>
        <v>19</v>
      </c>
      <c r="M5053" s="5">
        <f t="shared" si="473"/>
        <v>0</v>
      </c>
    </row>
    <row r="5054" spans="1:13">
      <c r="A5054" s="5">
        <v>7393</v>
      </c>
      <c r="B5054" s="5">
        <v>0</v>
      </c>
      <c r="C5054" s="5" t="s">
        <v>63</v>
      </c>
      <c r="D5054" s="5">
        <v>69</v>
      </c>
      <c r="E5054" s="5">
        <v>0</v>
      </c>
      <c r="F5054" s="8">
        <f t="shared" si="468"/>
        <v>0</v>
      </c>
      <c r="G5054" s="5" t="str">
        <f>IF(COUNTIFS(Q3_SQL_Error_Concentration!$A:$A,A5054,Q3_SQL_Error_Concentration!$E:$E,B5054,Q3_SQL_Error_Concentration!$F:$F,C5054)=0,"",SUMIFS(Q3_SQL_Error_Concentration!$I:$I,Q3_SQL_Error_Concentration!$A:$A,A5054,Q3_SQL_Error_Concentration!$E:$E,B5054,Q3_SQL_Error_Concentration!$F:$F,C5054))</f>
        <v/>
      </c>
      <c r="H5054" s="5" t="str">
        <f t="shared" si="469"/>
        <v/>
      </c>
      <c r="I5054" s="5">
        <f>IF(D5054&gt;=Q3_Validation!$C$2,1,0)</f>
        <v>0</v>
      </c>
      <c r="J5054" s="8" t="str">
        <f t="shared" si="470"/>
        <v/>
      </c>
      <c r="K5054" s="5" t="str">
        <f t="shared" si="471"/>
        <v>excluded</v>
      </c>
      <c r="L5054" s="5">
        <f t="shared" si="472"/>
        <v>0</v>
      </c>
      <c r="M5054" s="5">
        <f t="shared" si="473"/>
        <v>0</v>
      </c>
    </row>
    <row r="5055" spans="1:13">
      <c r="A5055" s="5">
        <v>7393</v>
      </c>
      <c r="B5055" s="5">
        <v>0</v>
      </c>
      <c r="C5055" s="5" t="s">
        <v>64</v>
      </c>
      <c r="D5055" s="5">
        <v>222</v>
      </c>
      <c r="E5055" s="5">
        <v>4</v>
      </c>
      <c r="F5055" s="8">
        <f t="shared" si="468"/>
        <v>1.8018018018018018</v>
      </c>
      <c r="G5055" s="5" t="str">
        <f>IF(COUNTIFS(Q3_SQL_Error_Concentration!$A:$A,A5055,Q3_SQL_Error_Concentration!$E:$E,B5055,Q3_SQL_Error_Concentration!$F:$F,C5055)=0,"",SUMIFS(Q3_SQL_Error_Concentration!$I:$I,Q3_SQL_Error_Concentration!$A:$A,A5055,Q3_SQL_Error_Concentration!$E:$E,B5055,Q3_SQL_Error_Concentration!$F:$F,C5055))</f>
        <v/>
      </c>
      <c r="H5055" s="5" t="str">
        <f t="shared" si="469"/>
        <v/>
      </c>
      <c r="I5055" s="5">
        <f>IF(D5055&gt;=Q3_Validation!$C$2,1,0)</f>
        <v>0</v>
      </c>
      <c r="J5055" s="8" t="str">
        <f t="shared" si="470"/>
        <v/>
      </c>
      <c r="K5055" s="5" t="str">
        <f t="shared" si="471"/>
        <v>excluded</v>
      </c>
      <c r="L5055" s="5">
        <f t="shared" si="472"/>
        <v>0</v>
      </c>
      <c r="M5055" s="5">
        <f t="shared" si="473"/>
        <v>0</v>
      </c>
    </row>
    <row r="5056" spans="1:13">
      <c r="A5056" s="5">
        <v>7393</v>
      </c>
      <c r="B5056" s="5">
        <v>0</v>
      </c>
      <c r="C5056" s="5" t="s">
        <v>62</v>
      </c>
      <c r="D5056" s="5">
        <v>133</v>
      </c>
      <c r="E5056" s="5">
        <v>0</v>
      </c>
      <c r="F5056" s="8">
        <f t="shared" si="468"/>
        <v>0</v>
      </c>
      <c r="G5056" s="5" t="str">
        <f>IF(COUNTIFS(Q3_SQL_Error_Concentration!$A:$A,A5056,Q3_SQL_Error_Concentration!$E:$E,B5056,Q3_SQL_Error_Concentration!$F:$F,C5056)=0,"",SUMIFS(Q3_SQL_Error_Concentration!$I:$I,Q3_SQL_Error_Concentration!$A:$A,A5056,Q3_SQL_Error_Concentration!$E:$E,B5056,Q3_SQL_Error_Concentration!$F:$F,C5056))</f>
        <v/>
      </c>
      <c r="H5056" s="5" t="str">
        <f t="shared" si="469"/>
        <v/>
      </c>
      <c r="I5056" s="5">
        <f>IF(D5056&gt;=Q3_Validation!$C$2,1,0)</f>
        <v>0</v>
      </c>
      <c r="J5056" s="8" t="str">
        <f t="shared" si="470"/>
        <v/>
      </c>
      <c r="K5056" s="5" t="str">
        <f t="shared" si="471"/>
        <v>excluded</v>
      </c>
      <c r="L5056" s="5">
        <f t="shared" si="472"/>
        <v>0</v>
      </c>
      <c r="M5056" s="5">
        <f t="shared" si="473"/>
        <v>0</v>
      </c>
    </row>
    <row r="5057" spans="1:13">
      <c r="A5057" s="5">
        <v>7393</v>
      </c>
      <c r="B5057" s="5">
        <v>1</v>
      </c>
      <c r="C5057" s="5" t="s">
        <v>63</v>
      </c>
      <c r="D5057" s="5">
        <v>150</v>
      </c>
      <c r="E5057" s="5">
        <v>2</v>
      </c>
      <c r="F5057" s="8">
        <f t="shared" si="468"/>
        <v>1.3333333333333333</v>
      </c>
      <c r="G5057" s="5" t="str">
        <f>IF(COUNTIFS(Q3_SQL_Error_Concentration!$A:$A,A5057,Q3_SQL_Error_Concentration!$E:$E,B5057,Q3_SQL_Error_Concentration!$F:$F,C5057)=0,"",SUMIFS(Q3_SQL_Error_Concentration!$I:$I,Q3_SQL_Error_Concentration!$A:$A,A5057,Q3_SQL_Error_Concentration!$E:$E,B5057,Q3_SQL_Error_Concentration!$F:$F,C5057))</f>
        <v/>
      </c>
      <c r="H5057" s="5" t="str">
        <f t="shared" si="469"/>
        <v/>
      </c>
      <c r="I5057" s="5">
        <f>IF(D5057&gt;=Q3_Validation!$C$2,1,0)</f>
        <v>0</v>
      </c>
      <c r="J5057" s="8" t="str">
        <f t="shared" si="470"/>
        <v/>
      </c>
      <c r="K5057" s="5" t="str">
        <f t="shared" si="471"/>
        <v>excluded</v>
      </c>
      <c r="L5057" s="5">
        <f t="shared" si="472"/>
        <v>0</v>
      </c>
      <c r="M5057" s="5">
        <f t="shared" si="473"/>
        <v>0</v>
      </c>
    </row>
    <row r="5058" spans="1:13">
      <c r="A5058" s="5">
        <v>7393</v>
      </c>
      <c r="B5058" s="5">
        <v>1</v>
      </c>
      <c r="C5058" s="5" t="s">
        <v>64</v>
      </c>
      <c r="D5058" s="5">
        <v>398</v>
      </c>
      <c r="E5058" s="5">
        <v>8</v>
      </c>
      <c r="F5058" s="8">
        <f t="shared" ref="F5058:F5121" si="474">100*E5058/D5058</f>
        <v>2.0100502512562812</v>
      </c>
      <c r="G5058" s="5" t="str">
        <f>IF(COUNTIFS(Q3_SQL_Error_Concentration!$A:$A,A5058,Q3_SQL_Error_Concentration!$E:$E,B5058,Q3_SQL_Error_Concentration!$F:$F,C5058)=0,"",SUMIFS(Q3_SQL_Error_Concentration!$I:$I,Q3_SQL_Error_Concentration!$A:$A,A5058,Q3_SQL_Error_Concentration!$E:$E,B5058,Q3_SQL_Error_Concentration!$F:$F,C5058))</f>
        <v/>
      </c>
      <c r="H5058" s="5" t="str">
        <f t="shared" ref="H5058:H5121" si="475">IF(G5058="","",IF(ABS(F5058-G5058)&lt;=0.0002,"PASS","FAIL"))</f>
        <v/>
      </c>
      <c r="I5058" s="5">
        <f>IF(D5058&gt;=Q3_Validation!$C$2,1,0)</f>
        <v>0</v>
      </c>
      <c r="J5058" s="8" t="str">
        <f t="shared" ref="J5058:J5121" si="476">IF(I5058=1,F5058,"")</f>
        <v/>
      </c>
      <c r="K5058" s="5" t="str">
        <f t="shared" ref="K5058:K5121" si="477">IF(D5058&lt;601,"excluded",IF(J5058&gt;3.628192,"outlier",IF(J5058&gt;=2.11093,"high-error","normal")))</f>
        <v>excluded</v>
      </c>
      <c r="L5058" s="5">
        <f t="shared" ref="L5058:L5121" si="478">COUNTIFS(A:A,A5058,K:K,"high-error")+COUNTIFS(A:A,A5058,K:K,"outlier")</f>
        <v>0</v>
      </c>
      <c r="M5058" s="5">
        <f t="shared" ref="M5058:M5121" si="479">IF(AND(L5058&gt;=2,OR(K5058="high-error",K5058="outlier")),1,0)</f>
        <v>0</v>
      </c>
    </row>
    <row r="5059" spans="1:13">
      <c r="A5059" s="5">
        <v>7393</v>
      </c>
      <c r="B5059" s="5">
        <v>1</v>
      </c>
      <c r="C5059" s="5" t="s">
        <v>62</v>
      </c>
      <c r="D5059" s="5">
        <v>206</v>
      </c>
      <c r="E5059" s="5">
        <v>2</v>
      </c>
      <c r="F5059" s="8">
        <f t="shared" si="474"/>
        <v>0.970873786407767</v>
      </c>
      <c r="G5059" s="5" t="str">
        <f>IF(COUNTIFS(Q3_SQL_Error_Concentration!$A:$A,A5059,Q3_SQL_Error_Concentration!$E:$E,B5059,Q3_SQL_Error_Concentration!$F:$F,C5059)=0,"",SUMIFS(Q3_SQL_Error_Concentration!$I:$I,Q3_SQL_Error_Concentration!$A:$A,A5059,Q3_SQL_Error_Concentration!$E:$E,B5059,Q3_SQL_Error_Concentration!$F:$F,C5059))</f>
        <v/>
      </c>
      <c r="H5059" s="5" t="str">
        <f t="shared" si="475"/>
        <v/>
      </c>
      <c r="I5059" s="5">
        <f>IF(D5059&gt;=Q3_Validation!$C$2,1,0)</f>
        <v>0</v>
      </c>
      <c r="J5059" s="8" t="str">
        <f t="shared" si="476"/>
        <v/>
      </c>
      <c r="K5059" s="5" t="str">
        <f t="shared" si="477"/>
        <v>excluded</v>
      </c>
      <c r="L5059" s="5">
        <f t="shared" si="478"/>
        <v>0</v>
      </c>
      <c r="M5059" s="5">
        <f t="shared" si="479"/>
        <v>0</v>
      </c>
    </row>
    <row r="5060" spans="1:13">
      <c r="A5060" s="5">
        <v>7393</v>
      </c>
      <c r="B5060" s="5">
        <v>2</v>
      </c>
      <c r="C5060" s="5" t="s">
        <v>63</v>
      </c>
      <c r="D5060" s="5">
        <v>167</v>
      </c>
      <c r="E5060" s="5">
        <v>4</v>
      </c>
      <c r="F5060" s="8">
        <f t="shared" si="474"/>
        <v>2.3952095808383231</v>
      </c>
      <c r="G5060" s="5" t="str">
        <f>IF(COUNTIFS(Q3_SQL_Error_Concentration!$A:$A,A5060,Q3_SQL_Error_Concentration!$E:$E,B5060,Q3_SQL_Error_Concentration!$F:$F,C5060)=0,"",SUMIFS(Q3_SQL_Error_Concentration!$I:$I,Q3_SQL_Error_Concentration!$A:$A,A5060,Q3_SQL_Error_Concentration!$E:$E,B5060,Q3_SQL_Error_Concentration!$F:$F,C5060))</f>
        <v/>
      </c>
      <c r="H5060" s="5" t="str">
        <f t="shared" si="475"/>
        <v/>
      </c>
      <c r="I5060" s="5">
        <f>IF(D5060&gt;=Q3_Validation!$C$2,1,0)</f>
        <v>0</v>
      </c>
      <c r="J5060" s="8" t="str">
        <f t="shared" si="476"/>
        <v/>
      </c>
      <c r="K5060" s="5" t="str">
        <f t="shared" si="477"/>
        <v>excluded</v>
      </c>
      <c r="L5060" s="5">
        <f t="shared" si="478"/>
        <v>0</v>
      </c>
      <c r="M5060" s="5">
        <f t="shared" si="479"/>
        <v>0</v>
      </c>
    </row>
    <row r="5061" spans="1:13">
      <c r="A5061" s="5">
        <v>7393</v>
      </c>
      <c r="B5061" s="5">
        <v>2</v>
      </c>
      <c r="C5061" s="5" t="s">
        <v>64</v>
      </c>
      <c r="D5061" s="5">
        <v>438</v>
      </c>
      <c r="E5061" s="5">
        <v>17</v>
      </c>
      <c r="F5061" s="8">
        <f t="shared" si="474"/>
        <v>3.8812785388127855</v>
      </c>
      <c r="G5061" s="5" t="str">
        <f>IF(COUNTIFS(Q3_SQL_Error_Concentration!$A:$A,A5061,Q3_SQL_Error_Concentration!$E:$E,B5061,Q3_SQL_Error_Concentration!$F:$F,C5061)=0,"",SUMIFS(Q3_SQL_Error_Concentration!$I:$I,Q3_SQL_Error_Concentration!$A:$A,A5061,Q3_SQL_Error_Concentration!$E:$E,B5061,Q3_SQL_Error_Concentration!$F:$F,C5061))</f>
        <v/>
      </c>
      <c r="H5061" s="5" t="str">
        <f t="shared" si="475"/>
        <v/>
      </c>
      <c r="I5061" s="5">
        <f>IF(D5061&gt;=Q3_Validation!$C$2,1,0)</f>
        <v>0</v>
      </c>
      <c r="J5061" s="8" t="str">
        <f t="shared" si="476"/>
        <v/>
      </c>
      <c r="K5061" s="5" t="str">
        <f t="shared" si="477"/>
        <v>excluded</v>
      </c>
      <c r="L5061" s="5">
        <f t="shared" si="478"/>
        <v>0</v>
      </c>
      <c r="M5061" s="5">
        <f t="shared" si="479"/>
        <v>0</v>
      </c>
    </row>
    <row r="5062" spans="1:13">
      <c r="A5062" s="5">
        <v>7393</v>
      </c>
      <c r="B5062" s="5">
        <v>2</v>
      </c>
      <c r="C5062" s="5" t="s">
        <v>62</v>
      </c>
      <c r="D5062" s="5">
        <v>281</v>
      </c>
      <c r="E5062" s="5">
        <v>6</v>
      </c>
      <c r="F5062" s="8">
        <f t="shared" si="474"/>
        <v>2.1352313167259784</v>
      </c>
      <c r="G5062" s="5" t="str">
        <f>IF(COUNTIFS(Q3_SQL_Error_Concentration!$A:$A,A5062,Q3_SQL_Error_Concentration!$E:$E,B5062,Q3_SQL_Error_Concentration!$F:$F,C5062)=0,"",SUMIFS(Q3_SQL_Error_Concentration!$I:$I,Q3_SQL_Error_Concentration!$A:$A,A5062,Q3_SQL_Error_Concentration!$E:$E,B5062,Q3_SQL_Error_Concentration!$F:$F,C5062))</f>
        <v/>
      </c>
      <c r="H5062" s="5" t="str">
        <f t="shared" si="475"/>
        <v/>
      </c>
      <c r="I5062" s="5">
        <f>IF(D5062&gt;=Q3_Validation!$C$2,1,0)</f>
        <v>0</v>
      </c>
      <c r="J5062" s="8" t="str">
        <f t="shared" si="476"/>
        <v/>
      </c>
      <c r="K5062" s="5" t="str">
        <f t="shared" si="477"/>
        <v>excluded</v>
      </c>
      <c r="L5062" s="5">
        <f t="shared" si="478"/>
        <v>0</v>
      </c>
      <c r="M5062" s="5">
        <f t="shared" si="479"/>
        <v>0</v>
      </c>
    </row>
    <row r="5063" spans="1:13">
      <c r="A5063" s="5">
        <v>7393</v>
      </c>
      <c r="B5063" s="5">
        <v>3</v>
      </c>
      <c r="C5063" s="5" t="s">
        <v>63</v>
      </c>
      <c r="D5063" s="5">
        <v>49</v>
      </c>
      <c r="E5063" s="5">
        <v>0</v>
      </c>
      <c r="F5063" s="8">
        <f t="shared" si="474"/>
        <v>0</v>
      </c>
      <c r="G5063" s="5" t="str">
        <f>IF(COUNTIFS(Q3_SQL_Error_Concentration!$A:$A,A5063,Q3_SQL_Error_Concentration!$E:$E,B5063,Q3_SQL_Error_Concentration!$F:$F,C5063)=0,"",SUMIFS(Q3_SQL_Error_Concentration!$I:$I,Q3_SQL_Error_Concentration!$A:$A,A5063,Q3_SQL_Error_Concentration!$E:$E,B5063,Q3_SQL_Error_Concentration!$F:$F,C5063))</f>
        <v/>
      </c>
      <c r="H5063" s="5" t="str">
        <f t="shared" si="475"/>
        <v/>
      </c>
      <c r="I5063" s="5">
        <f>IF(D5063&gt;=Q3_Validation!$C$2,1,0)</f>
        <v>0</v>
      </c>
      <c r="J5063" s="8" t="str">
        <f t="shared" si="476"/>
        <v/>
      </c>
      <c r="K5063" s="5" t="str">
        <f t="shared" si="477"/>
        <v>excluded</v>
      </c>
      <c r="L5063" s="5">
        <f t="shared" si="478"/>
        <v>0</v>
      </c>
      <c r="M5063" s="5">
        <f t="shared" si="479"/>
        <v>0</v>
      </c>
    </row>
    <row r="5064" spans="1:13">
      <c r="A5064" s="5">
        <v>7393</v>
      </c>
      <c r="B5064" s="5">
        <v>3</v>
      </c>
      <c r="C5064" s="5" t="s">
        <v>64</v>
      </c>
      <c r="D5064" s="5">
        <v>165</v>
      </c>
      <c r="E5064" s="5">
        <v>3</v>
      </c>
      <c r="F5064" s="8">
        <f t="shared" si="474"/>
        <v>1.8181818181818181</v>
      </c>
      <c r="G5064" s="5" t="str">
        <f>IF(COUNTIFS(Q3_SQL_Error_Concentration!$A:$A,A5064,Q3_SQL_Error_Concentration!$E:$E,B5064,Q3_SQL_Error_Concentration!$F:$F,C5064)=0,"",SUMIFS(Q3_SQL_Error_Concentration!$I:$I,Q3_SQL_Error_Concentration!$A:$A,A5064,Q3_SQL_Error_Concentration!$E:$E,B5064,Q3_SQL_Error_Concentration!$F:$F,C5064))</f>
        <v/>
      </c>
      <c r="H5064" s="5" t="str">
        <f t="shared" si="475"/>
        <v/>
      </c>
      <c r="I5064" s="5">
        <f>IF(D5064&gt;=Q3_Validation!$C$2,1,0)</f>
        <v>0</v>
      </c>
      <c r="J5064" s="8" t="str">
        <f t="shared" si="476"/>
        <v/>
      </c>
      <c r="K5064" s="5" t="str">
        <f t="shared" si="477"/>
        <v>excluded</v>
      </c>
      <c r="L5064" s="5">
        <f t="shared" si="478"/>
        <v>0</v>
      </c>
      <c r="M5064" s="5">
        <f t="shared" si="479"/>
        <v>0</v>
      </c>
    </row>
    <row r="5065" spans="1:13">
      <c r="A5065" s="5">
        <v>7393</v>
      </c>
      <c r="B5065" s="5">
        <v>3</v>
      </c>
      <c r="C5065" s="5" t="s">
        <v>62</v>
      </c>
      <c r="D5065" s="5">
        <v>89</v>
      </c>
      <c r="E5065" s="5">
        <v>1</v>
      </c>
      <c r="F5065" s="8">
        <f t="shared" si="474"/>
        <v>1.1235955056179776</v>
      </c>
      <c r="G5065" s="5" t="str">
        <f>IF(COUNTIFS(Q3_SQL_Error_Concentration!$A:$A,A5065,Q3_SQL_Error_Concentration!$E:$E,B5065,Q3_SQL_Error_Concentration!$F:$F,C5065)=0,"",SUMIFS(Q3_SQL_Error_Concentration!$I:$I,Q3_SQL_Error_Concentration!$A:$A,A5065,Q3_SQL_Error_Concentration!$E:$E,B5065,Q3_SQL_Error_Concentration!$F:$F,C5065))</f>
        <v/>
      </c>
      <c r="H5065" s="5" t="str">
        <f t="shared" si="475"/>
        <v/>
      </c>
      <c r="I5065" s="5">
        <f>IF(D5065&gt;=Q3_Validation!$C$2,1,0)</f>
        <v>0</v>
      </c>
      <c r="J5065" s="8" t="str">
        <f t="shared" si="476"/>
        <v/>
      </c>
      <c r="K5065" s="5" t="str">
        <f t="shared" si="477"/>
        <v>excluded</v>
      </c>
      <c r="L5065" s="5">
        <f t="shared" si="478"/>
        <v>0</v>
      </c>
      <c r="M5065" s="5">
        <f t="shared" si="479"/>
        <v>0</v>
      </c>
    </row>
    <row r="5066" spans="1:13">
      <c r="A5066" s="5">
        <v>7393</v>
      </c>
      <c r="B5066" s="5">
        <v>4</v>
      </c>
      <c r="C5066" s="5" t="s">
        <v>63</v>
      </c>
      <c r="D5066" s="5">
        <v>37</v>
      </c>
      <c r="E5066" s="5">
        <v>1</v>
      </c>
      <c r="F5066" s="8">
        <f t="shared" si="474"/>
        <v>2.7027027027027026</v>
      </c>
      <c r="G5066" s="5" t="str">
        <f>IF(COUNTIFS(Q3_SQL_Error_Concentration!$A:$A,A5066,Q3_SQL_Error_Concentration!$E:$E,B5066,Q3_SQL_Error_Concentration!$F:$F,C5066)=0,"",SUMIFS(Q3_SQL_Error_Concentration!$I:$I,Q3_SQL_Error_Concentration!$A:$A,A5066,Q3_SQL_Error_Concentration!$E:$E,B5066,Q3_SQL_Error_Concentration!$F:$F,C5066))</f>
        <v/>
      </c>
      <c r="H5066" s="5" t="str">
        <f t="shared" si="475"/>
        <v/>
      </c>
      <c r="I5066" s="5">
        <f>IF(D5066&gt;=Q3_Validation!$C$2,1,0)</f>
        <v>0</v>
      </c>
      <c r="J5066" s="8" t="str">
        <f t="shared" si="476"/>
        <v/>
      </c>
      <c r="K5066" s="5" t="str">
        <f t="shared" si="477"/>
        <v>excluded</v>
      </c>
      <c r="L5066" s="5">
        <f t="shared" si="478"/>
        <v>0</v>
      </c>
      <c r="M5066" s="5">
        <f t="shared" si="479"/>
        <v>0</v>
      </c>
    </row>
    <row r="5067" spans="1:13">
      <c r="A5067" s="5">
        <v>7393</v>
      </c>
      <c r="B5067" s="5">
        <v>4</v>
      </c>
      <c r="C5067" s="5" t="s">
        <v>64</v>
      </c>
      <c r="D5067" s="5">
        <v>143</v>
      </c>
      <c r="E5067" s="5">
        <v>0</v>
      </c>
      <c r="F5067" s="8">
        <f t="shared" si="474"/>
        <v>0</v>
      </c>
      <c r="G5067" s="5" t="str">
        <f>IF(COUNTIFS(Q3_SQL_Error_Concentration!$A:$A,A5067,Q3_SQL_Error_Concentration!$E:$E,B5067,Q3_SQL_Error_Concentration!$F:$F,C5067)=0,"",SUMIFS(Q3_SQL_Error_Concentration!$I:$I,Q3_SQL_Error_Concentration!$A:$A,A5067,Q3_SQL_Error_Concentration!$E:$E,B5067,Q3_SQL_Error_Concentration!$F:$F,C5067))</f>
        <v/>
      </c>
      <c r="H5067" s="5" t="str">
        <f t="shared" si="475"/>
        <v/>
      </c>
      <c r="I5067" s="5">
        <f>IF(D5067&gt;=Q3_Validation!$C$2,1,0)</f>
        <v>0</v>
      </c>
      <c r="J5067" s="8" t="str">
        <f t="shared" si="476"/>
        <v/>
      </c>
      <c r="K5067" s="5" t="str">
        <f t="shared" si="477"/>
        <v>excluded</v>
      </c>
      <c r="L5067" s="5">
        <f t="shared" si="478"/>
        <v>0</v>
      </c>
      <c r="M5067" s="5">
        <f t="shared" si="479"/>
        <v>0</v>
      </c>
    </row>
    <row r="5068" spans="1:13">
      <c r="A5068" s="5">
        <v>7393</v>
      </c>
      <c r="B5068" s="5">
        <v>4</v>
      </c>
      <c r="C5068" s="5" t="s">
        <v>62</v>
      </c>
      <c r="D5068" s="5">
        <v>91</v>
      </c>
      <c r="E5068" s="5">
        <v>0</v>
      </c>
      <c r="F5068" s="8">
        <f t="shared" si="474"/>
        <v>0</v>
      </c>
      <c r="G5068" s="5" t="str">
        <f>IF(COUNTIFS(Q3_SQL_Error_Concentration!$A:$A,A5068,Q3_SQL_Error_Concentration!$E:$E,B5068,Q3_SQL_Error_Concentration!$F:$F,C5068)=0,"",SUMIFS(Q3_SQL_Error_Concentration!$I:$I,Q3_SQL_Error_Concentration!$A:$A,A5068,Q3_SQL_Error_Concentration!$E:$E,B5068,Q3_SQL_Error_Concentration!$F:$F,C5068))</f>
        <v/>
      </c>
      <c r="H5068" s="5" t="str">
        <f t="shared" si="475"/>
        <v/>
      </c>
      <c r="I5068" s="5">
        <f>IF(D5068&gt;=Q3_Validation!$C$2,1,0)</f>
        <v>0</v>
      </c>
      <c r="J5068" s="8" t="str">
        <f t="shared" si="476"/>
        <v/>
      </c>
      <c r="K5068" s="5" t="str">
        <f t="shared" si="477"/>
        <v>excluded</v>
      </c>
      <c r="L5068" s="5">
        <f t="shared" si="478"/>
        <v>0</v>
      </c>
      <c r="M5068" s="5">
        <f t="shared" si="479"/>
        <v>0</v>
      </c>
    </row>
    <row r="5069" spans="1:13">
      <c r="A5069" s="5">
        <v>7393</v>
      </c>
      <c r="B5069" s="5">
        <v>5</v>
      </c>
      <c r="C5069" s="5" t="s">
        <v>63</v>
      </c>
      <c r="D5069" s="5">
        <v>84</v>
      </c>
      <c r="E5069" s="5">
        <v>2</v>
      </c>
      <c r="F5069" s="8">
        <f t="shared" si="474"/>
        <v>2.3809523809523809</v>
      </c>
      <c r="G5069" s="5" t="str">
        <f>IF(COUNTIFS(Q3_SQL_Error_Concentration!$A:$A,A5069,Q3_SQL_Error_Concentration!$E:$E,B5069,Q3_SQL_Error_Concentration!$F:$F,C5069)=0,"",SUMIFS(Q3_SQL_Error_Concentration!$I:$I,Q3_SQL_Error_Concentration!$A:$A,A5069,Q3_SQL_Error_Concentration!$E:$E,B5069,Q3_SQL_Error_Concentration!$F:$F,C5069))</f>
        <v/>
      </c>
      <c r="H5069" s="5" t="str">
        <f t="shared" si="475"/>
        <v/>
      </c>
      <c r="I5069" s="5">
        <f>IF(D5069&gt;=Q3_Validation!$C$2,1,0)</f>
        <v>0</v>
      </c>
      <c r="J5069" s="8" t="str">
        <f t="shared" si="476"/>
        <v/>
      </c>
      <c r="K5069" s="5" t="str">
        <f t="shared" si="477"/>
        <v>excluded</v>
      </c>
      <c r="L5069" s="5">
        <f t="shared" si="478"/>
        <v>0</v>
      </c>
      <c r="M5069" s="5">
        <f t="shared" si="479"/>
        <v>0</v>
      </c>
    </row>
    <row r="5070" spans="1:13">
      <c r="A5070" s="5">
        <v>7393</v>
      </c>
      <c r="B5070" s="5">
        <v>5</v>
      </c>
      <c r="C5070" s="5" t="s">
        <v>64</v>
      </c>
      <c r="D5070" s="5">
        <v>245</v>
      </c>
      <c r="E5070" s="5">
        <v>7</v>
      </c>
      <c r="F5070" s="8">
        <f t="shared" si="474"/>
        <v>2.8571428571428572</v>
      </c>
      <c r="G5070" s="5" t="str">
        <f>IF(COUNTIFS(Q3_SQL_Error_Concentration!$A:$A,A5070,Q3_SQL_Error_Concentration!$E:$E,B5070,Q3_SQL_Error_Concentration!$F:$F,C5070)=0,"",SUMIFS(Q3_SQL_Error_Concentration!$I:$I,Q3_SQL_Error_Concentration!$A:$A,A5070,Q3_SQL_Error_Concentration!$E:$E,B5070,Q3_SQL_Error_Concentration!$F:$F,C5070))</f>
        <v/>
      </c>
      <c r="H5070" s="5" t="str">
        <f t="shared" si="475"/>
        <v/>
      </c>
      <c r="I5070" s="5">
        <f>IF(D5070&gt;=Q3_Validation!$C$2,1,0)</f>
        <v>0</v>
      </c>
      <c r="J5070" s="8" t="str">
        <f t="shared" si="476"/>
        <v/>
      </c>
      <c r="K5070" s="5" t="str">
        <f t="shared" si="477"/>
        <v>excluded</v>
      </c>
      <c r="L5070" s="5">
        <f t="shared" si="478"/>
        <v>0</v>
      </c>
      <c r="M5070" s="5">
        <f t="shared" si="479"/>
        <v>0</v>
      </c>
    </row>
    <row r="5071" spans="1:13">
      <c r="A5071" s="5">
        <v>7393</v>
      </c>
      <c r="B5071" s="5">
        <v>5</v>
      </c>
      <c r="C5071" s="5" t="s">
        <v>62</v>
      </c>
      <c r="D5071" s="5">
        <v>138</v>
      </c>
      <c r="E5071" s="5">
        <v>0</v>
      </c>
      <c r="F5071" s="8">
        <f t="shared" si="474"/>
        <v>0</v>
      </c>
      <c r="G5071" s="5" t="str">
        <f>IF(COUNTIFS(Q3_SQL_Error_Concentration!$A:$A,A5071,Q3_SQL_Error_Concentration!$E:$E,B5071,Q3_SQL_Error_Concentration!$F:$F,C5071)=0,"",SUMIFS(Q3_SQL_Error_Concentration!$I:$I,Q3_SQL_Error_Concentration!$A:$A,A5071,Q3_SQL_Error_Concentration!$E:$E,B5071,Q3_SQL_Error_Concentration!$F:$F,C5071))</f>
        <v/>
      </c>
      <c r="H5071" s="5" t="str">
        <f t="shared" si="475"/>
        <v/>
      </c>
      <c r="I5071" s="5">
        <f>IF(D5071&gt;=Q3_Validation!$C$2,1,0)</f>
        <v>0</v>
      </c>
      <c r="J5071" s="8" t="str">
        <f t="shared" si="476"/>
        <v/>
      </c>
      <c r="K5071" s="5" t="str">
        <f t="shared" si="477"/>
        <v>excluded</v>
      </c>
      <c r="L5071" s="5">
        <f t="shared" si="478"/>
        <v>0</v>
      </c>
      <c r="M5071" s="5">
        <f t="shared" si="479"/>
        <v>0</v>
      </c>
    </row>
    <row r="5072" spans="1:13">
      <c r="A5072" s="5">
        <v>7393</v>
      </c>
      <c r="B5072" s="5">
        <v>6</v>
      </c>
      <c r="C5072" s="5" t="s">
        <v>63</v>
      </c>
      <c r="D5072" s="5">
        <v>108</v>
      </c>
      <c r="E5072" s="5">
        <v>1</v>
      </c>
      <c r="F5072" s="8">
        <f t="shared" si="474"/>
        <v>0.92592592592592593</v>
      </c>
      <c r="G5072" s="5" t="str">
        <f>IF(COUNTIFS(Q3_SQL_Error_Concentration!$A:$A,A5072,Q3_SQL_Error_Concentration!$E:$E,B5072,Q3_SQL_Error_Concentration!$F:$F,C5072)=0,"",SUMIFS(Q3_SQL_Error_Concentration!$I:$I,Q3_SQL_Error_Concentration!$A:$A,A5072,Q3_SQL_Error_Concentration!$E:$E,B5072,Q3_SQL_Error_Concentration!$F:$F,C5072))</f>
        <v/>
      </c>
      <c r="H5072" s="5" t="str">
        <f t="shared" si="475"/>
        <v/>
      </c>
      <c r="I5072" s="5">
        <f>IF(D5072&gt;=Q3_Validation!$C$2,1,0)</f>
        <v>0</v>
      </c>
      <c r="J5072" s="8" t="str">
        <f t="shared" si="476"/>
        <v/>
      </c>
      <c r="K5072" s="5" t="str">
        <f t="shared" si="477"/>
        <v>excluded</v>
      </c>
      <c r="L5072" s="5">
        <f t="shared" si="478"/>
        <v>0</v>
      </c>
      <c r="M5072" s="5">
        <f t="shared" si="479"/>
        <v>0</v>
      </c>
    </row>
    <row r="5073" spans="1:13">
      <c r="A5073" s="5">
        <v>7393</v>
      </c>
      <c r="B5073" s="5">
        <v>6</v>
      </c>
      <c r="C5073" s="5" t="s">
        <v>64</v>
      </c>
      <c r="D5073" s="5">
        <v>265</v>
      </c>
      <c r="E5073" s="5">
        <v>9</v>
      </c>
      <c r="F5073" s="8">
        <f t="shared" si="474"/>
        <v>3.3962264150943398</v>
      </c>
      <c r="G5073" s="5" t="str">
        <f>IF(COUNTIFS(Q3_SQL_Error_Concentration!$A:$A,A5073,Q3_SQL_Error_Concentration!$E:$E,B5073,Q3_SQL_Error_Concentration!$F:$F,C5073)=0,"",SUMIFS(Q3_SQL_Error_Concentration!$I:$I,Q3_SQL_Error_Concentration!$A:$A,A5073,Q3_SQL_Error_Concentration!$E:$E,B5073,Q3_SQL_Error_Concentration!$F:$F,C5073))</f>
        <v/>
      </c>
      <c r="H5073" s="5" t="str">
        <f t="shared" si="475"/>
        <v/>
      </c>
      <c r="I5073" s="5">
        <f>IF(D5073&gt;=Q3_Validation!$C$2,1,0)</f>
        <v>0</v>
      </c>
      <c r="J5073" s="8" t="str">
        <f t="shared" si="476"/>
        <v/>
      </c>
      <c r="K5073" s="5" t="str">
        <f t="shared" si="477"/>
        <v>excluded</v>
      </c>
      <c r="L5073" s="5">
        <f t="shared" si="478"/>
        <v>0</v>
      </c>
      <c r="M5073" s="5">
        <f t="shared" si="479"/>
        <v>0</v>
      </c>
    </row>
    <row r="5074" spans="1:13">
      <c r="A5074" s="5">
        <v>7393</v>
      </c>
      <c r="B5074" s="5">
        <v>6</v>
      </c>
      <c r="C5074" s="5" t="s">
        <v>62</v>
      </c>
      <c r="D5074" s="5">
        <v>114</v>
      </c>
      <c r="E5074" s="5">
        <v>2</v>
      </c>
      <c r="F5074" s="8">
        <f t="shared" si="474"/>
        <v>1.7543859649122806</v>
      </c>
      <c r="G5074" s="5" t="str">
        <f>IF(COUNTIFS(Q3_SQL_Error_Concentration!$A:$A,A5074,Q3_SQL_Error_Concentration!$E:$E,B5074,Q3_SQL_Error_Concentration!$F:$F,C5074)=0,"",SUMIFS(Q3_SQL_Error_Concentration!$I:$I,Q3_SQL_Error_Concentration!$A:$A,A5074,Q3_SQL_Error_Concentration!$E:$E,B5074,Q3_SQL_Error_Concentration!$F:$F,C5074))</f>
        <v/>
      </c>
      <c r="H5074" s="5" t="str">
        <f t="shared" si="475"/>
        <v/>
      </c>
      <c r="I5074" s="5">
        <f>IF(D5074&gt;=Q3_Validation!$C$2,1,0)</f>
        <v>0</v>
      </c>
      <c r="J5074" s="8" t="str">
        <f t="shared" si="476"/>
        <v/>
      </c>
      <c r="K5074" s="5" t="str">
        <f t="shared" si="477"/>
        <v>excluded</v>
      </c>
      <c r="L5074" s="5">
        <f t="shared" si="478"/>
        <v>0</v>
      </c>
      <c r="M5074" s="5">
        <f t="shared" si="479"/>
        <v>0</v>
      </c>
    </row>
    <row r="5075" spans="1:13">
      <c r="A5075" s="5">
        <v>7393</v>
      </c>
      <c r="B5075" s="5">
        <v>7</v>
      </c>
      <c r="C5075" s="5" t="s">
        <v>63</v>
      </c>
      <c r="D5075" s="5">
        <v>50</v>
      </c>
      <c r="E5075" s="5">
        <v>1</v>
      </c>
      <c r="F5075" s="8">
        <f t="shared" si="474"/>
        <v>2</v>
      </c>
      <c r="G5075" s="5" t="str">
        <f>IF(COUNTIFS(Q3_SQL_Error_Concentration!$A:$A,A5075,Q3_SQL_Error_Concentration!$E:$E,B5075,Q3_SQL_Error_Concentration!$F:$F,C5075)=0,"",SUMIFS(Q3_SQL_Error_Concentration!$I:$I,Q3_SQL_Error_Concentration!$A:$A,A5075,Q3_SQL_Error_Concentration!$E:$E,B5075,Q3_SQL_Error_Concentration!$F:$F,C5075))</f>
        <v/>
      </c>
      <c r="H5075" s="5" t="str">
        <f t="shared" si="475"/>
        <v/>
      </c>
      <c r="I5075" s="5">
        <f>IF(D5075&gt;=Q3_Validation!$C$2,1,0)</f>
        <v>0</v>
      </c>
      <c r="J5075" s="8" t="str">
        <f t="shared" si="476"/>
        <v/>
      </c>
      <c r="K5075" s="5" t="str">
        <f t="shared" si="477"/>
        <v>excluded</v>
      </c>
      <c r="L5075" s="5">
        <f t="shared" si="478"/>
        <v>0</v>
      </c>
      <c r="M5075" s="5">
        <f t="shared" si="479"/>
        <v>0</v>
      </c>
    </row>
    <row r="5076" spans="1:13">
      <c r="A5076" s="5">
        <v>7393</v>
      </c>
      <c r="B5076" s="5">
        <v>7</v>
      </c>
      <c r="C5076" s="5" t="s">
        <v>64</v>
      </c>
      <c r="D5076" s="5">
        <v>149</v>
      </c>
      <c r="E5076" s="5">
        <v>2</v>
      </c>
      <c r="F5076" s="8">
        <f t="shared" si="474"/>
        <v>1.3422818791946309</v>
      </c>
      <c r="G5076" s="5" t="str">
        <f>IF(COUNTIFS(Q3_SQL_Error_Concentration!$A:$A,A5076,Q3_SQL_Error_Concentration!$E:$E,B5076,Q3_SQL_Error_Concentration!$F:$F,C5076)=0,"",SUMIFS(Q3_SQL_Error_Concentration!$I:$I,Q3_SQL_Error_Concentration!$A:$A,A5076,Q3_SQL_Error_Concentration!$E:$E,B5076,Q3_SQL_Error_Concentration!$F:$F,C5076))</f>
        <v/>
      </c>
      <c r="H5076" s="5" t="str">
        <f t="shared" si="475"/>
        <v/>
      </c>
      <c r="I5076" s="5">
        <f>IF(D5076&gt;=Q3_Validation!$C$2,1,0)</f>
        <v>0</v>
      </c>
      <c r="J5076" s="8" t="str">
        <f t="shared" si="476"/>
        <v/>
      </c>
      <c r="K5076" s="5" t="str">
        <f t="shared" si="477"/>
        <v>excluded</v>
      </c>
      <c r="L5076" s="5">
        <f t="shared" si="478"/>
        <v>0</v>
      </c>
      <c r="M5076" s="5">
        <f t="shared" si="479"/>
        <v>0</v>
      </c>
    </row>
    <row r="5077" spans="1:13">
      <c r="A5077" s="5">
        <v>7393</v>
      </c>
      <c r="B5077" s="5">
        <v>7</v>
      </c>
      <c r="C5077" s="5" t="s">
        <v>62</v>
      </c>
      <c r="D5077" s="5">
        <v>83</v>
      </c>
      <c r="E5077" s="5">
        <v>1</v>
      </c>
      <c r="F5077" s="8">
        <f t="shared" si="474"/>
        <v>1.2048192771084338</v>
      </c>
      <c r="G5077" s="5" t="str">
        <f>IF(COUNTIFS(Q3_SQL_Error_Concentration!$A:$A,A5077,Q3_SQL_Error_Concentration!$E:$E,B5077,Q3_SQL_Error_Concentration!$F:$F,C5077)=0,"",SUMIFS(Q3_SQL_Error_Concentration!$I:$I,Q3_SQL_Error_Concentration!$A:$A,A5077,Q3_SQL_Error_Concentration!$E:$E,B5077,Q3_SQL_Error_Concentration!$F:$F,C5077))</f>
        <v/>
      </c>
      <c r="H5077" s="5" t="str">
        <f t="shared" si="475"/>
        <v/>
      </c>
      <c r="I5077" s="5">
        <f>IF(D5077&gt;=Q3_Validation!$C$2,1,0)</f>
        <v>0</v>
      </c>
      <c r="J5077" s="8" t="str">
        <f t="shared" si="476"/>
        <v/>
      </c>
      <c r="K5077" s="5" t="str">
        <f t="shared" si="477"/>
        <v>excluded</v>
      </c>
      <c r="L5077" s="5">
        <f t="shared" si="478"/>
        <v>0</v>
      </c>
      <c r="M5077" s="5">
        <f t="shared" si="479"/>
        <v>0</v>
      </c>
    </row>
    <row r="5078" spans="1:13">
      <c r="A5078" s="5">
        <v>7393</v>
      </c>
      <c r="B5078" s="5">
        <v>8</v>
      </c>
      <c r="C5078" s="5" t="s">
        <v>63</v>
      </c>
      <c r="D5078" s="5">
        <v>118</v>
      </c>
      <c r="E5078" s="5">
        <v>2</v>
      </c>
      <c r="F5078" s="8">
        <f t="shared" si="474"/>
        <v>1.6949152542372881</v>
      </c>
      <c r="G5078" s="5" t="str">
        <f>IF(COUNTIFS(Q3_SQL_Error_Concentration!$A:$A,A5078,Q3_SQL_Error_Concentration!$E:$E,B5078,Q3_SQL_Error_Concentration!$F:$F,C5078)=0,"",SUMIFS(Q3_SQL_Error_Concentration!$I:$I,Q3_SQL_Error_Concentration!$A:$A,A5078,Q3_SQL_Error_Concentration!$E:$E,B5078,Q3_SQL_Error_Concentration!$F:$F,C5078))</f>
        <v/>
      </c>
      <c r="H5078" s="5" t="str">
        <f t="shared" si="475"/>
        <v/>
      </c>
      <c r="I5078" s="5">
        <f>IF(D5078&gt;=Q3_Validation!$C$2,1,0)</f>
        <v>0</v>
      </c>
      <c r="J5078" s="8" t="str">
        <f t="shared" si="476"/>
        <v/>
      </c>
      <c r="K5078" s="5" t="str">
        <f t="shared" si="477"/>
        <v>excluded</v>
      </c>
      <c r="L5078" s="5">
        <f t="shared" si="478"/>
        <v>0</v>
      </c>
      <c r="M5078" s="5">
        <f t="shared" si="479"/>
        <v>0</v>
      </c>
    </row>
    <row r="5079" spans="1:13">
      <c r="A5079" s="5">
        <v>7393</v>
      </c>
      <c r="B5079" s="5">
        <v>8</v>
      </c>
      <c r="C5079" s="5" t="s">
        <v>64</v>
      </c>
      <c r="D5079" s="5">
        <v>330</v>
      </c>
      <c r="E5079" s="5">
        <v>7</v>
      </c>
      <c r="F5079" s="8">
        <f t="shared" si="474"/>
        <v>2.1212121212121211</v>
      </c>
      <c r="G5079" s="5" t="str">
        <f>IF(COUNTIFS(Q3_SQL_Error_Concentration!$A:$A,A5079,Q3_SQL_Error_Concentration!$E:$E,B5079,Q3_SQL_Error_Concentration!$F:$F,C5079)=0,"",SUMIFS(Q3_SQL_Error_Concentration!$I:$I,Q3_SQL_Error_Concentration!$A:$A,A5079,Q3_SQL_Error_Concentration!$E:$E,B5079,Q3_SQL_Error_Concentration!$F:$F,C5079))</f>
        <v/>
      </c>
      <c r="H5079" s="5" t="str">
        <f t="shared" si="475"/>
        <v/>
      </c>
      <c r="I5079" s="5">
        <f>IF(D5079&gt;=Q3_Validation!$C$2,1,0)</f>
        <v>0</v>
      </c>
      <c r="J5079" s="8" t="str">
        <f t="shared" si="476"/>
        <v/>
      </c>
      <c r="K5079" s="5" t="str">
        <f t="shared" si="477"/>
        <v>excluded</v>
      </c>
      <c r="L5079" s="5">
        <f t="shared" si="478"/>
        <v>0</v>
      </c>
      <c r="M5079" s="5">
        <f t="shared" si="479"/>
        <v>0</v>
      </c>
    </row>
    <row r="5080" spans="1:13">
      <c r="A5080" s="5">
        <v>7393</v>
      </c>
      <c r="B5080" s="5">
        <v>8</v>
      </c>
      <c r="C5080" s="5" t="s">
        <v>62</v>
      </c>
      <c r="D5080" s="5">
        <v>178</v>
      </c>
      <c r="E5080" s="5">
        <v>2</v>
      </c>
      <c r="F5080" s="8">
        <f t="shared" si="474"/>
        <v>1.1235955056179776</v>
      </c>
      <c r="G5080" s="5" t="str">
        <f>IF(COUNTIFS(Q3_SQL_Error_Concentration!$A:$A,A5080,Q3_SQL_Error_Concentration!$E:$E,B5080,Q3_SQL_Error_Concentration!$F:$F,C5080)=0,"",SUMIFS(Q3_SQL_Error_Concentration!$I:$I,Q3_SQL_Error_Concentration!$A:$A,A5080,Q3_SQL_Error_Concentration!$E:$E,B5080,Q3_SQL_Error_Concentration!$F:$F,C5080))</f>
        <v/>
      </c>
      <c r="H5080" s="5" t="str">
        <f t="shared" si="475"/>
        <v/>
      </c>
      <c r="I5080" s="5">
        <f>IF(D5080&gt;=Q3_Validation!$C$2,1,0)</f>
        <v>0</v>
      </c>
      <c r="J5080" s="8" t="str">
        <f t="shared" si="476"/>
        <v/>
      </c>
      <c r="K5080" s="5" t="str">
        <f t="shared" si="477"/>
        <v>excluded</v>
      </c>
      <c r="L5080" s="5">
        <f t="shared" si="478"/>
        <v>0</v>
      </c>
      <c r="M5080" s="5">
        <f t="shared" si="479"/>
        <v>0</v>
      </c>
    </row>
    <row r="5081" spans="1:13">
      <c r="A5081" s="5">
        <v>7393</v>
      </c>
      <c r="B5081" s="5">
        <v>9</v>
      </c>
      <c r="C5081" s="5" t="s">
        <v>63</v>
      </c>
      <c r="D5081" s="5">
        <v>99</v>
      </c>
      <c r="E5081" s="5">
        <v>1</v>
      </c>
      <c r="F5081" s="8">
        <f t="shared" si="474"/>
        <v>1.0101010101010102</v>
      </c>
      <c r="G5081" s="5" t="str">
        <f>IF(COUNTIFS(Q3_SQL_Error_Concentration!$A:$A,A5081,Q3_SQL_Error_Concentration!$E:$E,B5081,Q3_SQL_Error_Concentration!$F:$F,C5081)=0,"",SUMIFS(Q3_SQL_Error_Concentration!$I:$I,Q3_SQL_Error_Concentration!$A:$A,A5081,Q3_SQL_Error_Concentration!$E:$E,B5081,Q3_SQL_Error_Concentration!$F:$F,C5081))</f>
        <v/>
      </c>
      <c r="H5081" s="5" t="str">
        <f t="shared" si="475"/>
        <v/>
      </c>
      <c r="I5081" s="5">
        <f>IF(D5081&gt;=Q3_Validation!$C$2,1,0)</f>
        <v>0</v>
      </c>
      <c r="J5081" s="8" t="str">
        <f t="shared" si="476"/>
        <v/>
      </c>
      <c r="K5081" s="5" t="str">
        <f t="shared" si="477"/>
        <v>excluded</v>
      </c>
      <c r="L5081" s="5">
        <f t="shared" si="478"/>
        <v>0</v>
      </c>
      <c r="M5081" s="5">
        <f t="shared" si="479"/>
        <v>0</v>
      </c>
    </row>
    <row r="5082" spans="1:13">
      <c r="A5082" s="5">
        <v>7393</v>
      </c>
      <c r="B5082" s="5">
        <v>9</v>
      </c>
      <c r="C5082" s="5" t="s">
        <v>64</v>
      </c>
      <c r="D5082" s="5">
        <v>335</v>
      </c>
      <c r="E5082" s="5">
        <v>9</v>
      </c>
      <c r="F5082" s="8">
        <f t="shared" si="474"/>
        <v>2.6865671641791047</v>
      </c>
      <c r="G5082" s="5" t="str">
        <f>IF(COUNTIFS(Q3_SQL_Error_Concentration!$A:$A,A5082,Q3_SQL_Error_Concentration!$E:$E,B5082,Q3_SQL_Error_Concentration!$F:$F,C5082)=0,"",SUMIFS(Q3_SQL_Error_Concentration!$I:$I,Q3_SQL_Error_Concentration!$A:$A,A5082,Q3_SQL_Error_Concentration!$E:$E,B5082,Q3_SQL_Error_Concentration!$F:$F,C5082))</f>
        <v/>
      </c>
      <c r="H5082" s="5" t="str">
        <f t="shared" si="475"/>
        <v/>
      </c>
      <c r="I5082" s="5">
        <f>IF(D5082&gt;=Q3_Validation!$C$2,1,0)</f>
        <v>0</v>
      </c>
      <c r="J5082" s="8" t="str">
        <f t="shared" si="476"/>
        <v/>
      </c>
      <c r="K5082" s="5" t="str">
        <f t="shared" si="477"/>
        <v>excluded</v>
      </c>
      <c r="L5082" s="5">
        <f t="shared" si="478"/>
        <v>0</v>
      </c>
      <c r="M5082" s="5">
        <f t="shared" si="479"/>
        <v>0</v>
      </c>
    </row>
    <row r="5083" spans="1:13">
      <c r="A5083" s="5">
        <v>7393</v>
      </c>
      <c r="B5083" s="5">
        <v>9</v>
      </c>
      <c r="C5083" s="5" t="s">
        <v>62</v>
      </c>
      <c r="D5083" s="5">
        <v>193</v>
      </c>
      <c r="E5083" s="5">
        <v>1</v>
      </c>
      <c r="F5083" s="8">
        <f t="shared" si="474"/>
        <v>0.51813471502590669</v>
      </c>
      <c r="G5083" s="5" t="str">
        <f>IF(COUNTIFS(Q3_SQL_Error_Concentration!$A:$A,A5083,Q3_SQL_Error_Concentration!$E:$E,B5083,Q3_SQL_Error_Concentration!$F:$F,C5083)=0,"",SUMIFS(Q3_SQL_Error_Concentration!$I:$I,Q3_SQL_Error_Concentration!$A:$A,A5083,Q3_SQL_Error_Concentration!$E:$E,B5083,Q3_SQL_Error_Concentration!$F:$F,C5083))</f>
        <v/>
      </c>
      <c r="H5083" s="5" t="str">
        <f t="shared" si="475"/>
        <v/>
      </c>
      <c r="I5083" s="5">
        <f>IF(D5083&gt;=Q3_Validation!$C$2,1,0)</f>
        <v>0</v>
      </c>
      <c r="J5083" s="8" t="str">
        <f t="shared" si="476"/>
        <v/>
      </c>
      <c r="K5083" s="5" t="str">
        <f t="shared" si="477"/>
        <v>excluded</v>
      </c>
      <c r="L5083" s="5">
        <f t="shared" si="478"/>
        <v>0</v>
      </c>
      <c r="M5083" s="5">
        <f t="shared" si="479"/>
        <v>0</v>
      </c>
    </row>
    <row r="5084" spans="1:13">
      <c r="A5084" s="5">
        <v>7393</v>
      </c>
      <c r="B5084" s="5">
        <v>10</v>
      </c>
      <c r="C5084" s="5" t="s">
        <v>63</v>
      </c>
      <c r="D5084" s="5">
        <v>155</v>
      </c>
      <c r="E5084" s="5">
        <v>0</v>
      </c>
      <c r="F5084" s="8">
        <f t="shared" si="474"/>
        <v>0</v>
      </c>
      <c r="G5084" s="5" t="str">
        <f>IF(COUNTIFS(Q3_SQL_Error_Concentration!$A:$A,A5084,Q3_SQL_Error_Concentration!$E:$E,B5084,Q3_SQL_Error_Concentration!$F:$F,C5084)=0,"",SUMIFS(Q3_SQL_Error_Concentration!$I:$I,Q3_SQL_Error_Concentration!$A:$A,A5084,Q3_SQL_Error_Concentration!$E:$E,B5084,Q3_SQL_Error_Concentration!$F:$F,C5084))</f>
        <v/>
      </c>
      <c r="H5084" s="5" t="str">
        <f t="shared" si="475"/>
        <v/>
      </c>
      <c r="I5084" s="5">
        <f>IF(D5084&gt;=Q3_Validation!$C$2,1,0)</f>
        <v>0</v>
      </c>
      <c r="J5084" s="8" t="str">
        <f t="shared" si="476"/>
        <v/>
      </c>
      <c r="K5084" s="5" t="str">
        <f t="shared" si="477"/>
        <v>excluded</v>
      </c>
      <c r="L5084" s="5">
        <f t="shared" si="478"/>
        <v>0</v>
      </c>
      <c r="M5084" s="5">
        <f t="shared" si="479"/>
        <v>0</v>
      </c>
    </row>
    <row r="5085" spans="1:13">
      <c r="A5085" s="5">
        <v>7393</v>
      </c>
      <c r="B5085" s="5">
        <v>10</v>
      </c>
      <c r="C5085" s="5" t="s">
        <v>64</v>
      </c>
      <c r="D5085" s="5">
        <v>441</v>
      </c>
      <c r="E5085" s="5">
        <v>7</v>
      </c>
      <c r="F5085" s="8">
        <f t="shared" si="474"/>
        <v>1.5873015873015872</v>
      </c>
      <c r="G5085" s="5" t="str">
        <f>IF(COUNTIFS(Q3_SQL_Error_Concentration!$A:$A,A5085,Q3_SQL_Error_Concentration!$E:$E,B5085,Q3_SQL_Error_Concentration!$F:$F,C5085)=0,"",SUMIFS(Q3_SQL_Error_Concentration!$I:$I,Q3_SQL_Error_Concentration!$A:$A,A5085,Q3_SQL_Error_Concentration!$E:$E,B5085,Q3_SQL_Error_Concentration!$F:$F,C5085))</f>
        <v/>
      </c>
      <c r="H5085" s="5" t="str">
        <f t="shared" si="475"/>
        <v/>
      </c>
      <c r="I5085" s="5">
        <f>IF(D5085&gt;=Q3_Validation!$C$2,1,0)</f>
        <v>0</v>
      </c>
      <c r="J5085" s="8" t="str">
        <f t="shared" si="476"/>
        <v/>
      </c>
      <c r="K5085" s="5" t="str">
        <f t="shared" si="477"/>
        <v>excluded</v>
      </c>
      <c r="L5085" s="5">
        <f t="shared" si="478"/>
        <v>0</v>
      </c>
      <c r="M5085" s="5">
        <f t="shared" si="479"/>
        <v>0</v>
      </c>
    </row>
    <row r="5086" spans="1:13">
      <c r="A5086" s="5">
        <v>7393</v>
      </c>
      <c r="B5086" s="5">
        <v>10</v>
      </c>
      <c r="C5086" s="5" t="s">
        <v>62</v>
      </c>
      <c r="D5086" s="5">
        <v>233</v>
      </c>
      <c r="E5086" s="5">
        <v>2</v>
      </c>
      <c r="F5086" s="8">
        <f t="shared" si="474"/>
        <v>0.85836909871244638</v>
      </c>
      <c r="G5086" s="5" t="str">
        <f>IF(COUNTIFS(Q3_SQL_Error_Concentration!$A:$A,A5086,Q3_SQL_Error_Concentration!$E:$E,B5086,Q3_SQL_Error_Concentration!$F:$F,C5086)=0,"",SUMIFS(Q3_SQL_Error_Concentration!$I:$I,Q3_SQL_Error_Concentration!$A:$A,A5086,Q3_SQL_Error_Concentration!$E:$E,B5086,Q3_SQL_Error_Concentration!$F:$F,C5086))</f>
        <v/>
      </c>
      <c r="H5086" s="5" t="str">
        <f t="shared" si="475"/>
        <v/>
      </c>
      <c r="I5086" s="5">
        <f>IF(D5086&gt;=Q3_Validation!$C$2,1,0)</f>
        <v>0</v>
      </c>
      <c r="J5086" s="8" t="str">
        <f t="shared" si="476"/>
        <v/>
      </c>
      <c r="K5086" s="5" t="str">
        <f t="shared" si="477"/>
        <v>excluded</v>
      </c>
      <c r="L5086" s="5">
        <f t="shared" si="478"/>
        <v>0</v>
      </c>
      <c r="M5086" s="5">
        <f t="shared" si="479"/>
        <v>0</v>
      </c>
    </row>
    <row r="5087" spans="1:13">
      <c r="A5087" s="5">
        <v>7393</v>
      </c>
      <c r="B5087" s="5">
        <v>11</v>
      </c>
      <c r="C5087" s="5" t="s">
        <v>63</v>
      </c>
      <c r="D5087" s="5">
        <v>116</v>
      </c>
      <c r="E5087" s="5">
        <v>0</v>
      </c>
      <c r="F5087" s="8">
        <f t="shared" si="474"/>
        <v>0</v>
      </c>
      <c r="G5087" s="5" t="str">
        <f>IF(COUNTIFS(Q3_SQL_Error_Concentration!$A:$A,A5087,Q3_SQL_Error_Concentration!$E:$E,B5087,Q3_SQL_Error_Concentration!$F:$F,C5087)=0,"",SUMIFS(Q3_SQL_Error_Concentration!$I:$I,Q3_SQL_Error_Concentration!$A:$A,A5087,Q3_SQL_Error_Concentration!$E:$E,B5087,Q3_SQL_Error_Concentration!$F:$F,C5087))</f>
        <v/>
      </c>
      <c r="H5087" s="5" t="str">
        <f t="shared" si="475"/>
        <v/>
      </c>
      <c r="I5087" s="5">
        <f>IF(D5087&gt;=Q3_Validation!$C$2,1,0)</f>
        <v>0</v>
      </c>
      <c r="J5087" s="8" t="str">
        <f t="shared" si="476"/>
        <v/>
      </c>
      <c r="K5087" s="5" t="str">
        <f t="shared" si="477"/>
        <v>excluded</v>
      </c>
      <c r="L5087" s="5">
        <f t="shared" si="478"/>
        <v>0</v>
      </c>
      <c r="M5087" s="5">
        <f t="shared" si="479"/>
        <v>0</v>
      </c>
    </row>
    <row r="5088" spans="1:13">
      <c r="A5088" s="5">
        <v>7393</v>
      </c>
      <c r="B5088" s="5">
        <v>11</v>
      </c>
      <c r="C5088" s="5" t="s">
        <v>64</v>
      </c>
      <c r="D5088" s="5">
        <v>295</v>
      </c>
      <c r="E5088" s="5">
        <v>6</v>
      </c>
      <c r="F5088" s="8">
        <f t="shared" si="474"/>
        <v>2.0338983050847457</v>
      </c>
      <c r="G5088" s="5" t="str">
        <f>IF(COUNTIFS(Q3_SQL_Error_Concentration!$A:$A,A5088,Q3_SQL_Error_Concentration!$E:$E,B5088,Q3_SQL_Error_Concentration!$F:$F,C5088)=0,"",SUMIFS(Q3_SQL_Error_Concentration!$I:$I,Q3_SQL_Error_Concentration!$A:$A,A5088,Q3_SQL_Error_Concentration!$E:$E,B5088,Q3_SQL_Error_Concentration!$F:$F,C5088))</f>
        <v/>
      </c>
      <c r="H5088" s="5" t="str">
        <f t="shared" si="475"/>
        <v/>
      </c>
      <c r="I5088" s="5">
        <f>IF(D5088&gt;=Q3_Validation!$C$2,1,0)</f>
        <v>0</v>
      </c>
      <c r="J5088" s="8" t="str">
        <f t="shared" si="476"/>
        <v/>
      </c>
      <c r="K5088" s="5" t="str">
        <f t="shared" si="477"/>
        <v>excluded</v>
      </c>
      <c r="L5088" s="5">
        <f t="shared" si="478"/>
        <v>0</v>
      </c>
      <c r="M5088" s="5">
        <f t="shared" si="479"/>
        <v>0</v>
      </c>
    </row>
    <row r="5089" spans="1:13">
      <c r="A5089" s="5">
        <v>7393</v>
      </c>
      <c r="B5089" s="5">
        <v>11</v>
      </c>
      <c r="C5089" s="5" t="s">
        <v>62</v>
      </c>
      <c r="D5089" s="5">
        <v>115</v>
      </c>
      <c r="E5089" s="5">
        <v>1</v>
      </c>
      <c r="F5089" s="8">
        <f t="shared" si="474"/>
        <v>0.86956521739130432</v>
      </c>
      <c r="G5089" s="5" t="str">
        <f>IF(COUNTIFS(Q3_SQL_Error_Concentration!$A:$A,A5089,Q3_SQL_Error_Concentration!$E:$E,B5089,Q3_SQL_Error_Concentration!$F:$F,C5089)=0,"",SUMIFS(Q3_SQL_Error_Concentration!$I:$I,Q3_SQL_Error_Concentration!$A:$A,A5089,Q3_SQL_Error_Concentration!$E:$E,B5089,Q3_SQL_Error_Concentration!$F:$F,C5089))</f>
        <v/>
      </c>
      <c r="H5089" s="5" t="str">
        <f t="shared" si="475"/>
        <v/>
      </c>
      <c r="I5089" s="5">
        <f>IF(D5089&gt;=Q3_Validation!$C$2,1,0)</f>
        <v>0</v>
      </c>
      <c r="J5089" s="8" t="str">
        <f t="shared" si="476"/>
        <v/>
      </c>
      <c r="K5089" s="5" t="str">
        <f t="shared" si="477"/>
        <v>excluded</v>
      </c>
      <c r="L5089" s="5">
        <f t="shared" si="478"/>
        <v>0</v>
      </c>
      <c r="M5089" s="5">
        <f t="shared" si="479"/>
        <v>0</v>
      </c>
    </row>
    <row r="5090" spans="1:13">
      <c r="A5090" s="5">
        <v>7393</v>
      </c>
      <c r="B5090" s="5">
        <v>12</v>
      </c>
      <c r="C5090" s="5" t="s">
        <v>63</v>
      </c>
      <c r="D5090" s="5">
        <v>157</v>
      </c>
      <c r="E5090" s="5">
        <v>4</v>
      </c>
      <c r="F5090" s="8">
        <f t="shared" si="474"/>
        <v>2.5477707006369426</v>
      </c>
      <c r="G5090" s="5" t="str">
        <f>IF(COUNTIFS(Q3_SQL_Error_Concentration!$A:$A,A5090,Q3_SQL_Error_Concentration!$E:$E,B5090,Q3_SQL_Error_Concentration!$F:$F,C5090)=0,"",SUMIFS(Q3_SQL_Error_Concentration!$I:$I,Q3_SQL_Error_Concentration!$A:$A,A5090,Q3_SQL_Error_Concentration!$E:$E,B5090,Q3_SQL_Error_Concentration!$F:$F,C5090))</f>
        <v/>
      </c>
      <c r="H5090" s="5" t="str">
        <f t="shared" si="475"/>
        <v/>
      </c>
      <c r="I5090" s="5">
        <f>IF(D5090&gt;=Q3_Validation!$C$2,1,0)</f>
        <v>0</v>
      </c>
      <c r="J5090" s="8" t="str">
        <f t="shared" si="476"/>
        <v/>
      </c>
      <c r="K5090" s="5" t="str">
        <f t="shared" si="477"/>
        <v>excluded</v>
      </c>
      <c r="L5090" s="5">
        <f t="shared" si="478"/>
        <v>0</v>
      </c>
      <c r="M5090" s="5">
        <f t="shared" si="479"/>
        <v>0</v>
      </c>
    </row>
    <row r="5091" spans="1:13">
      <c r="A5091" s="5">
        <v>7393</v>
      </c>
      <c r="B5091" s="5">
        <v>12</v>
      </c>
      <c r="C5091" s="5" t="s">
        <v>64</v>
      </c>
      <c r="D5091" s="5">
        <v>444</v>
      </c>
      <c r="E5091" s="5">
        <v>14</v>
      </c>
      <c r="F5091" s="8">
        <f t="shared" si="474"/>
        <v>3.1531531531531534</v>
      </c>
      <c r="G5091" s="5" t="str">
        <f>IF(COUNTIFS(Q3_SQL_Error_Concentration!$A:$A,A5091,Q3_SQL_Error_Concentration!$E:$E,B5091,Q3_SQL_Error_Concentration!$F:$F,C5091)=0,"",SUMIFS(Q3_SQL_Error_Concentration!$I:$I,Q3_SQL_Error_Concentration!$A:$A,A5091,Q3_SQL_Error_Concentration!$E:$E,B5091,Q3_SQL_Error_Concentration!$F:$F,C5091))</f>
        <v/>
      </c>
      <c r="H5091" s="5" t="str">
        <f t="shared" si="475"/>
        <v/>
      </c>
      <c r="I5091" s="5">
        <f>IF(D5091&gt;=Q3_Validation!$C$2,1,0)</f>
        <v>0</v>
      </c>
      <c r="J5091" s="8" t="str">
        <f t="shared" si="476"/>
        <v/>
      </c>
      <c r="K5091" s="5" t="str">
        <f t="shared" si="477"/>
        <v>excluded</v>
      </c>
      <c r="L5091" s="5">
        <f t="shared" si="478"/>
        <v>0</v>
      </c>
      <c r="M5091" s="5">
        <f t="shared" si="479"/>
        <v>0</v>
      </c>
    </row>
    <row r="5092" spans="1:13">
      <c r="A5092" s="5">
        <v>7393</v>
      </c>
      <c r="B5092" s="5">
        <v>12</v>
      </c>
      <c r="C5092" s="5" t="s">
        <v>62</v>
      </c>
      <c r="D5092" s="5">
        <v>224</v>
      </c>
      <c r="E5092" s="5">
        <v>0</v>
      </c>
      <c r="F5092" s="8">
        <f t="shared" si="474"/>
        <v>0</v>
      </c>
      <c r="G5092" s="5" t="str">
        <f>IF(COUNTIFS(Q3_SQL_Error_Concentration!$A:$A,A5092,Q3_SQL_Error_Concentration!$E:$E,B5092,Q3_SQL_Error_Concentration!$F:$F,C5092)=0,"",SUMIFS(Q3_SQL_Error_Concentration!$I:$I,Q3_SQL_Error_Concentration!$A:$A,A5092,Q3_SQL_Error_Concentration!$E:$E,B5092,Q3_SQL_Error_Concentration!$F:$F,C5092))</f>
        <v/>
      </c>
      <c r="H5092" s="5" t="str">
        <f t="shared" si="475"/>
        <v/>
      </c>
      <c r="I5092" s="5">
        <f>IF(D5092&gt;=Q3_Validation!$C$2,1,0)</f>
        <v>0</v>
      </c>
      <c r="J5092" s="8" t="str">
        <f t="shared" si="476"/>
        <v/>
      </c>
      <c r="K5092" s="5" t="str">
        <f t="shared" si="477"/>
        <v>excluded</v>
      </c>
      <c r="L5092" s="5">
        <f t="shared" si="478"/>
        <v>0</v>
      </c>
      <c r="M5092" s="5">
        <f t="shared" si="479"/>
        <v>0</v>
      </c>
    </row>
    <row r="5093" spans="1:13">
      <c r="A5093" s="5">
        <v>7393</v>
      </c>
      <c r="B5093" s="5">
        <v>13</v>
      </c>
      <c r="C5093" s="5" t="s">
        <v>63</v>
      </c>
      <c r="D5093" s="5">
        <v>183</v>
      </c>
      <c r="E5093" s="5">
        <v>4</v>
      </c>
      <c r="F5093" s="8">
        <f t="shared" si="474"/>
        <v>2.1857923497267762</v>
      </c>
      <c r="G5093" s="5" t="str">
        <f>IF(COUNTIFS(Q3_SQL_Error_Concentration!$A:$A,A5093,Q3_SQL_Error_Concentration!$E:$E,B5093,Q3_SQL_Error_Concentration!$F:$F,C5093)=0,"",SUMIFS(Q3_SQL_Error_Concentration!$I:$I,Q3_SQL_Error_Concentration!$A:$A,A5093,Q3_SQL_Error_Concentration!$E:$E,B5093,Q3_SQL_Error_Concentration!$F:$F,C5093))</f>
        <v/>
      </c>
      <c r="H5093" s="5" t="str">
        <f t="shared" si="475"/>
        <v/>
      </c>
      <c r="I5093" s="5">
        <f>IF(D5093&gt;=Q3_Validation!$C$2,1,0)</f>
        <v>0</v>
      </c>
      <c r="J5093" s="8" t="str">
        <f t="shared" si="476"/>
        <v/>
      </c>
      <c r="K5093" s="5" t="str">
        <f t="shared" si="477"/>
        <v>excluded</v>
      </c>
      <c r="L5093" s="5">
        <f t="shared" si="478"/>
        <v>0</v>
      </c>
      <c r="M5093" s="5">
        <f t="shared" si="479"/>
        <v>0</v>
      </c>
    </row>
    <row r="5094" spans="1:13">
      <c r="A5094" s="5">
        <v>7393</v>
      </c>
      <c r="B5094" s="5">
        <v>13</v>
      </c>
      <c r="C5094" s="5" t="s">
        <v>64</v>
      </c>
      <c r="D5094" s="5">
        <v>498</v>
      </c>
      <c r="E5094" s="5">
        <v>9</v>
      </c>
      <c r="F5094" s="8">
        <f t="shared" si="474"/>
        <v>1.8072289156626506</v>
      </c>
      <c r="G5094" s="5" t="str">
        <f>IF(COUNTIFS(Q3_SQL_Error_Concentration!$A:$A,A5094,Q3_SQL_Error_Concentration!$E:$E,B5094,Q3_SQL_Error_Concentration!$F:$F,C5094)=0,"",SUMIFS(Q3_SQL_Error_Concentration!$I:$I,Q3_SQL_Error_Concentration!$A:$A,A5094,Q3_SQL_Error_Concentration!$E:$E,B5094,Q3_SQL_Error_Concentration!$F:$F,C5094))</f>
        <v/>
      </c>
      <c r="H5094" s="5" t="str">
        <f t="shared" si="475"/>
        <v/>
      </c>
      <c r="I5094" s="5">
        <f>IF(D5094&gt;=Q3_Validation!$C$2,1,0)</f>
        <v>0</v>
      </c>
      <c r="J5094" s="8" t="str">
        <f t="shared" si="476"/>
        <v/>
      </c>
      <c r="K5094" s="5" t="str">
        <f t="shared" si="477"/>
        <v>excluded</v>
      </c>
      <c r="L5094" s="5">
        <f t="shared" si="478"/>
        <v>0</v>
      </c>
      <c r="M5094" s="5">
        <f t="shared" si="479"/>
        <v>0</v>
      </c>
    </row>
    <row r="5095" spans="1:13">
      <c r="A5095" s="5">
        <v>7393</v>
      </c>
      <c r="B5095" s="5">
        <v>13</v>
      </c>
      <c r="C5095" s="5" t="s">
        <v>62</v>
      </c>
      <c r="D5095" s="5">
        <v>181</v>
      </c>
      <c r="E5095" s="5">
        <v>0</v>
      </c>
      <c r="F5095" s="8">
        <f t="shared" si="474"/>
        <v>0</v>
      </c>
      <c r="G5095" s="5" t="str">
        <f>IF(COUNTIFS(Q3_SQL_Error_Concentration!$A:$A,A5095,Q3_SQL_Error_Concentration!$E:$E,B5095,Q3_SQL_Error_Concentration!$F:$F,C5095)=0,"",SUMIFS(Q3_SQL_Error_Concentration!$I:$I,Q3_SQL_Error_Concentration!$A:$A,A5095,Q3_SQL_Error_Concentration!$E:$E,B5095,Q3_SQL_Error_Concentration!$F:$F,C5095))</f>
        <v/>
      </c>
      <c r="H5095" s="5" t="str">
        <f t="shared" si="475"/>
        <v/>
      </c>
      <c r="I5095" s="5">
        <f>IF(D5095&gt;=Q3_Validation!$C$2,1,0)</f>
        <v>0</v>
      </c>
      <c r="J5095" s="8" t="str">
        <f t="shared" si="476"/>
        <v/>
      </c>
      <c r="K5095" s="5" t="str">
        <f t="shared" si="477"/>
        <v>excluded</v>
      </c>
      <c r="L5095" s="5">
        <f t="shared" si="478"/>
        <v>0</v>
      </c>
      <c r="M5095" s="5">
        <f t="shared" si="479"/>
        <v>0</v>
      </c>
    </row>
    <row r="5096" spans="1:13">
      <c r="A5096" s="5">
        <v>7393</v>
      </c>
      <c r="B5096" s="5">
        <v>14</v>
      </c>
      <c r="C5096" s="5" t="s">
        <v>63</v>
      </c>
      <c r="D5096" s="5">
        <v>131</v>
      </c>
      <c r="E5096" s="5">
        <v>3</v>
      </c>
      <c r="F5096" s="8">
        <f t="shared" si="474"/>
        <v>2.2900763358778624</v>
      </c>
      <c r="G5096" s="5" t="str">
        <f>IF(COUNTIFS(Q3_SQL_Error_Concentration!$A:$A,A5096,Q3_SQL_Error_Concentration!$E:$E,B5096,Q3_SQL_Error_Concentration!$F:$F,C5096)=0,"",SUMIFS(Q3_SQL_Error_Concentration!$I:$I,Q3_SQL_Error_Concentration!$A:$A,A5096,Q3_SQL_Error_Concentration!$E:$E,B5096,Q3_SQL_Error_Concentration!$F:$F,C5096))</f>
        <v/>
      </c>
      <c r="H5096" s="5" t="str">
        <f t="shared" si="475"/>
        <v/>
      </c>
      <c r="I5096" s="5">
        <f>IF(D5096&gt;=Q3_Validation!$C$2,1,0)</f>
        <v>0</v>
      </c>
      <c r="J5096" s="8" t="str">
        <f t="shared" si="476"/>
        <v/>
      </c>
      <c r="K5096" s="5" t="str">
        <f t="shared" si="477"/>
        <v>excluded</v>
      </c>
      <c r="L5096" s="5">
        <f t="shared" si="478"/>
        <v>0</v>
      </c>
      <c r="M5096" s="5">
        <f t="shared" si="479"/>
        <v>0</v>
      </c>
    </row>
    <row r="5097" spans="1:13">
      <c r="A5097" s="5">
        <v>7393</v>
      </c>
      <c r="B5097" s="5">
        <v>14</v>
      </c>
      <c r="C5097" s="5" t="s">
        <v>64</v>
      </c>
      <c r="D5097" s="5">
        <v>255</v>
      </c>
      <c r="E5097" s="5">
        <v>3</v>
      </c>
      <c r="F5097" s="8">
        <f t="shared" si="474"/>
        <v>1.1764705882352942</v>
      </c>
      <c r="G5097" s="5" t="str">
        <f>IF(COUNTIFS(Q3_SQL_Error_Concentration!$A:$A,A5097,Q3_SQL_Error_Concentration!$E:$E,B5097,Q3_SQL_Error_Concentration!$F:$F,C5097)=0,"",SUMIFS(Q3_SQL_Error_Concentration!$I:$I,Q3_SQL_Error_Concentration!$A:$A,A5097,Q3_SQL_Error_Concentration!$E:$E,B5097,Q3_SQL_Error_Concentration!$F:$F,C5097))</f>
        <v/>
      </c>
      <c r="H5097" s="5" t="str">
        <f t="shared" si="475"/>
        <v/>
      </c>
      <c r="I5097" s="5">
        <f>IF(D5097&gt;=Q3_Validation!$C$2,1,0)</f>
        <v>0</v>
      </c>
      <c r="J5097" s="8" t="str">
        <f t="shared" si="476"/>
        <v/>
      </c>
      <c r="K5097" s="5" t="str">
        <f t="shared" si="477"/>
        <v>excluded</v>
      </c>
      <c r="L5097" s="5">
        <f t="shared" si="478"/>
        <v>0</v>
      </c>
      <c r="M5097" s="5">
        <f t="shared" si="479"/>
        <v>0</v>
      </c>
    </row>
    <row r="5098" spans="1:13">
      <c r="A5098" s="5">
        <v>7393</v>
      </c>
      <c r="B5098" s="5">
        <v>14</v>
      </c>
      <c r="C5098" s="5" t="s">
        <v>62</v>
      </c>
      <c r="D5098" s="5">
        <v>147</v>
      </c>
      <c r="E5098" s="5">
        <v>0</v>
      </c>
      <c r="F5098" s="8">
        <f t="shared" si="474"/>
        <v>0</v>
      </c>
      <c r="G5098" s="5" t="str">
        <f>IF(COUNTIFS(Q3_SQL_Error_Concentration!$A:$A,A5098,Q3_SQL_Error_Concentration!$E:$E,B5098,Q3_SQL_Error_Concentration!$F:$F,C5098)=0,"",SUMIFS(Q3_SQL_Error_Concentration!$I:$I,Q3_SQL_Error_Concentration!$A:$A,A5098,Q3_SQL_Error_Concentration!$E:$E,B5098,Q3_SQL_Error_Concentration!$F:$F,C5098))</f>
        <v/>
      </c>
      <c r="H5098" s="5" t="str">
        <f t="shared" si="475"/>
        <v/>
      </c>
      <c r="I5098" s="5">
        <f>IF(D5098&gt;=Q3_Validation!$C$2,1,0)</f>
        <v>0</v>
      </c>
      <c r="J5098" s="8" t="str">
        <f t="shared" si="476"/>
        <v/>
      </c>
      <c r="K5098" s="5" t="str">
        <f t="shared" si="477"/>
        <v>excluded</v>
      </c>
      <c r="L5098" s="5">
        <f t="shared" si="478"/>
        <v>0</v>
      </c>
      <c r="M5098" s="5">
        <f t="shared" si="479"/>
        <v>0</v>
      </c>
    </row>
    <row r="5099" spans="1:13">
      <c r="A5099" s="5">
        <v>7393</v>
      </c>
      <c r="B5099" s="5">
        <v>15</v>
      </c>
      <c r="C5099" s="5" t="s">
        <v>63</v>
      </c>
      <c r="D5099" s="5">
        <v>71</v>
      </c>
      <c r="E5099" s="5">
        <v>1</v>
      </c>
      <c r="F5099" s="8">
        <f t="shared" si="474"/>
        <v>1.408450704225352</v>
      </c>
      <c r="G5099" s="5" t="str">
        <f>IF(COUNTIFS(Q3_SQL_Error_Concentration!$A:$A,A5099,Q3_SQL_Error_Concentration!$E:$E,B5099,Q3_SQL_Error_Concentration!$F:$F,C5099)=0,"",SUMIFS(Q3_SQL_Error_Concentration!$I:$I,Q3_SQL_Error_Concentration!$A:$A,A5099,Q3_SQL_Error_Concentration!$E:$E,B5099,Q3_SQL_Error_Concentration!$F:$F,C5099))</f>
        <v/>
      </c>
      <c r="H5099" s="5" t="str">
        <f t="shared" si="475"/>
        <v/>
      </c>
      <c r="I5099" s="5">
        <f>IF(D5099&gt;=Q3_Validation!$C$2,1,0)</f>
        <v>0</v>
      </c>
      <c r="J5099" s="8" t="str">
        <f t="shared" si="476"/>
        <v/>
      </c>
      <c r="K5099" s="5" t="str">
        <f t="shared" si="477"/>
        <v>excluded</v>
      </c>
      <c r="L5099" s="5">
        <f t="shared" si="478"/>
        <v>0</v>
      </c>
      <c r="M5099" s="5">
        <f t="shared" si="479"/>
        <v>0</v>
      </c>
    </row>
    <row r="5100" spans="1:13">
      <c r="A5100" s="5">
        <v>7393</v>
      </c>
      <c r="B5100" s="5">
        <v>15</v>
      </c>
      <c r="C5100" s="5" t="s">
        <v>64</v>
      </c>
      <c r="D5100" s="5">
        <v>159</v>
      </c>
      <c r="E5100" s="5">
        <v>5</v>
      </c>
      <c r="F5100" s="8">
        <f t="shared" si="474"/>
        <v>3.1446540880503147</v>
      </c>
      <c r="G5100" s="5" t="str">
        <f>IF(COUNTIFS(Q3_SQL_Error_Concentration!$A:$A,A5100,Q3_SQL_Error_Concentration!$E:$E,B5100,Q3_SQL_Error_Concentration!$F:$F,C5100)=0,"",SUMIFS(Q3_SQL_Error_Concentration!$I:$I,Q3_SQL_Error_Concentration!$A:$A,A5100,Q3_SQL_Error_Concentration!$E:$E,B5100,Q3_SQL_Error_Concentration!$F:$F,C5100))</f>
        <v/>
      </c>
      <c r="H5100" s="5" t="str">
        <f t="shared" si="475"/>
        <v/>
      </c>
      <c r="I5100" s="5">
        <f>IF(D5100&gt;=Q3_Validation!$C$2,1,0)</f>
        <v>0</v>
      </c>
      <c r="J5100" s="8" t="str">
        <f t="shared" si="476"/>
        <v/>
      </c>
      <c r="K5100" s="5" t="str">
        <f t="shared" si="477"/>
        <v>excluded</v>
      </c>
      <c r="L5100" s="5">
        <f t="shared" si="478"/>
        <v>0</v>
      </c>
      <c r="M5100" s="5">
        <f t="shared" si="479"/>
        <v>0</v>
      </c>
    </row>
    <row r="5101" spans="1:13">
      <c r="A5101" s="5">
        <v>7393</v>
      </c>
      <c r="B5101" s="5">
        <v>15</v>
      </c>
      <c r="C5101" s="5" t="s">
        <v>62</v>
      </c>
      <c r="D5101" s="5">
        <v>82</v>
      </c>
      <c r="E5101" s="5">
        <v>0</v>
      </c>
      <c r="F5101" s="8">
        <f t="shared" si="474"/>
        <v>0</v>
      </c>
      <c r="G5101" s="5" t="str">
        <f>IF(COUNTIFS(Q3_SQL_Error_Concentration!$A:$A,A5101,Q3_SQL_Error_Concentration!$E:$E,B5101,Q3_SQL_Error_Concentration!$F:$F,C5101)=0,"",SUMIFS(Q3_SQL_Error_Concentration!$I:$I,Q3_SQL_Error_Concentration!$A:$A,A5101,Q3_SQL_Error_Concentration!$E:$E,B5101,Q3_SQL_Error_Concentration!$F:$F,C5101))</f>
        <v/>
      </c>
      <c r="H5101" s="5" t="str">
        <f t="shared" si="475"/>
        <v/>
      </c>
      <c r="I5101" s="5">
        <f>IF(D5101&gt;=Q3_Validation!$C$2,1,0)</f>
        <v>0</v>
      </c>
      <c r="J5101" s="8" t="str">
        <f t="shared" si="476"/>
        <v/>
      </c>
      <c r="K5101" s="5" t="str">
        <f t="shared" si="477"/>
        <v>excluded</v>
      </c>
      <c r="L5101" s="5">
        <f t="shared" si="478"/>
        <v>0</v>
      </c>
      <c r="M5101" s="5">
        <f t="shared" si="479"/>
        <v>0</v>
      </c>
    </row>
    <row r="5102" spans="1:13">
      <c r="A5102" s="5">
        <v>7393</v>
      </c>
      <c r="B5102" s="5">
        <v>16</v>
      </c>
      <c r="C5102" s="5" t="s">
        <v>63</v>
      </c>
      <c r="D5102" s="5">
        <v>200</v>
      </c>
      <c r="E5102" s="5">
        <v>1</v>
      </c>
      <c r="F5102" s="8">
        <f t="shared" si="474"/>
        <v>0.5</v>
      </c>
      <c r="G5102" s="5" t="str">
        <f>IF(COUNTIFS(Q3_SQL_Error_Concentration!$A:$A,A5102,Q3_SQL_Error_Concentration!$E:$E,B5102,Q3_SQL_Error_Concentration!$F:$F,C5102)=0,"",SUMIFS(Q3_SQL_Error_Concentration!$I:$I,Q3_SQL_Error_Concentration!$A:$A,A5102,Q3_SQL_Error_Concentration!$E:$E,B5102,Q3_SQL_Error_Concentration!$F:$F,C5102))</f>
        <v/>
      </c>
      <c r="H5102" s="5" t="str">
        <f t="shared" si="475"/>
        <v/>
      </c>
      <c r="I5102" s="5">
        <f>IF(D5102&gt;=Q3_Validation!$C$2,1,0)</f>
        <v>0</v>
      </c>
      <c r="J5102" s="8" t="str">
        <f t="shared" si="476"/>
        <v/>
      </c>
      <c r="K5102" s="5" t="str">
        <f t="shared" si="477"/>
        <v>excluded</v>
      </c>
      <c r="L5102" s="5">
        <f t="shared" si="478"/>
        <v>0</v>
      </c>
      <c r="M5102" s="5">
        <f t="shared" si="479"/>
        <v>0</v>
      </c>
    </row>
    <row r="5103" spans="1:13">
      <c r="A5103" s="5">
        <v>7393</v>
      </c>
      <c r="B5103" s="5">
        <v>16</v>
      </c>
      <c r="C5103" s="5" t="s">
        <v>64</v>
      </c>
      <c r="D5103" s="5">
        <v>445</v>
      </c>
      <c r="E5103" s="5">
        <v>11</v>
      </c>
      <c r="F5103" s="8">
        <f t="shared" si="474"/>
        <v>2.4719101123595504</v>
      </c>
      <c r="G5103" s="5" t="str">
        <f>IF(COUNTIFS(Q3_SQL_Error_Concentration!$A:$A,A5103,Q3_SQL_Error_Concentration!$E:$E,B5103,Q3_SQL_Error_Concentration!$F:$F,C5103)=0,"",SUMIFS(Q3_SQL_Error_Concentration!$I:$I,Q3_SQL_Error_Concentration!$A:$A,A5103,Q3_SQL_Error_Concentration!$E:$E,B5103,Q3_SQL_Error_Concentration!$F:$F,C5103))</f>
        <v/>
      </c>
      <c r="H5103" s="5" t="str">
        <f t="shared" si="475"/>
        <v/>
      </c>
      <c r="I5103" s="5">
        <f>IF(D5103&gt;=Q3_Validation!$C$2,1,0)</f>
        <v>0</v>
      </c>
      <c r="J5103" s="8" t="str">
        <f t="shared" si="476"/>
        <v/>
      </c>
      <c r="K5103" s="5" t="str">
        <f t="shared" si="477"/>
        <v>excluded</v>
      </c>
      <c r="L5103" s="5">
        <f t="shared" si="478"/>
        <v>0</v>
      </c>
      <c r="M5103" s="5">
        <f t="shared" si="479"/>
        <v>0</v>
      </c>
    </row>
    <row r="5104" spans="1:13">
      <c r="A5104" s="5">
        <v>7393</v>
      </c>
      <c r="B5104" s="5">
        <v>16</v>
      </c>
      <c r="C5104" s="5" t="s">
        <v>62</v>
      </c>
      <c r="D5104" s="5">
        <v>248</v>
      </c>
      <c r="E5104" s="5">
        <v>3</v>
      </c>
      <c r="F5104" s="8">
        <f t="shared" si="474"/>
        <v>1.2096774193548387</v>
      </c>
      <c r="G5104" s="5" t="str">
        <f>IF(COUNTIFS(Q3_SQL_Error_Concentration!$A:$A,A5104,Q3_SQL_Error_Concentration!$E:$E,B5104,Q3_SQL_Error_Concentration!$F:$F,C5104)=0,"",SUMIFS(Q3_SQL_Error_Concentration!$I:$I,Q3_SQL_Error_Concentration!$A:$A,A5104,Q3_SQL_Error_Concentration!$E:$E,B5104,Q3_SQL_Error_Concentration!$F:$F,C5104))</f>
        <v/>
      </c>
      <c r="H5104" s="5" t="str">
        <f t="shared" si="475"/>
        <v/>
      </c>
      <c r="I5104" s="5">
        <f>IF(D5104&gt;=Q3_Validation!$C$2,1,0)</f>
        <v>0</v>
      </c>
      <c r="J5104" s="8" t="str">
        <f t="shared" si="476"/>
        <v/>
      </c>
      <c r="K5104" s="5" t="str">
        <f t="shared" si="477"/>
        <v>excluded</v>
      </c>
      <c r="L5104" s="5">
        <f t="shared" si="478"/>
        <v>0</v>
      </c>
      <c r="M5104" s="5">
        <f t="shared" si="479"/>
        <v>0</v>
      </c>
    </row>
    <row r="5105" spans="1:13">
      <c r="A5105" s="5">
        <v>7393</v>
      </c>
      <c r="B5105" s="5">
        <v>17</v>
      </c>
      <c r="C5105" s="5" t="s">
        <v>63</v>
      </c>
      <c r="D5105" s="5">
        <v>51</v>
      </c>
      <c r="E5105" s="5">
        <v>0</v>
      </c>
      <c r="F5105" s="8">
        <f t="shared" si="474"/>
        <v>0</v>
      </c>
      <c r="G5105" s="5" t="str">
        <f>IF(COUNTIFS(Q3_SQL_Error_Concentration!$A:$A,A5105,Q3_SQL_Error_Concentration!$E:$E,B5105,Q3_SQL_Error_Concentration!$F:$F,C5105)=0,"",SUMIFS(Q3_SQL_Error_Concentration!$I:$I,Q3_SQL_Error_Concentration!$A:$A,A5105,Q3_SQL_Error_Concentration!$E:$E,B5105,Q3_SQL_Error_Concentration!$F:$F,C5105))</f>
        <v/>
      </c>
      <c r="H5105" s="5" t="str">
        <f t="shared" si="475"/>
        <v/>
      </c>
      <c r="I5105" s="5">
        <f>IF(D5105&gt;=Q3_Validation!$C$2,1,0)</f>
        <v>0</v>
      </c>
      <c r="J5105" s="8" t="str">
        <f t="shared" si="476"/>
        <v/>
      </c>
      <c r="K5105" s="5" t="str">
        <f t="shared" si="477"/>
        <v>excluded</v>
      </c>
      <c r="L5105" s="5">
        <f t="shared" si="478"/>
        <v>0</v>
      </c>
      <c r="M5105" s="5">
        <f t="shared" si="479"/>
        <v>0</v>
      </c>
    </row>
    <row r="5106" spans="1:13">
      <c r="A5106" s="5">
        <v>7393</v>
      </c>
      <c r="B5106" s="5">
        <v>17</v>
      </c>
      <c r="C5106" s="5" t="s">
        <v>64</v>
      </c>
      <c r="D5106" s="5">
        <v>149</v>
      </c>
      <c r="E5106" s="5">
        <v>4</v>
      </c>
      <c r="F5106" s="8">
        <f t="shared" si="474"/>
        <v>2.6845637583892619</v>
      </c>
      <c r="G5106" s="5" t="str">
        <f>IF(COUNTIFS(Q3_SQL_Error_Concentration!$A:$A,A5106,Q3_SQL_Error_Concentration!$E:$E,B5106,Q3_SQL_Error_Concentration!$F:$F,C5106)=0,"",SUMIFS(Q3_SQL_Error_Concentration!$I:$I,Q3_SQL_Error_Concentration!$A:$A,A5106,Q3_SQL_Error_Concentration!$E:$E,B5106,Q3_SQL_Error_Concentration!$F:$F,C5106))</f>
        <v/>
      </c>
      <c r="H5106" s="5" t="str">
        <f t="shared" si="475"/>
        <v/>
      </c>
      <c r="I5106" s="5">
        <f>IF(D5106&gt;=Q3_Validation!$C$2,1,0)</f>
        <v>0</v>
      </c>
      <c r="J5106" s="8" t="str">
        <f t="shared" si="476"/>
        <v/>
      </c>
      <c r="K5106" s="5" t="str">
        <f t="shared" si="477"/>
        <v>excluded</v>
      </c>
      <c r="L5106" s="5">
        <f t="shared" si="478"/>
        <v>0</v>
      </c>
      <c r="M5106" s="5">
        <f t="shared" si="479"/>
        <v>0</v>
      </c>
    </row>
    <row r="5107" spans="1:13">
      <c r="A5107" s="5">
        <v>7393</v>
      </c>
      <c r="B5107" s="5">
        <v>17</v>
      </c>
      <c r="C5107" s="5" t="s">
        <v>62</v>
      </c>
      <c r="D5107" s="5">
        <v>75</v>
      </c>
      <c r="E5107" s="5">
        <v>0</v>
      </c>
      <c r="F5107" s="8">
        <f t="shared" si="474"/>
        <v>0</v>
      </c>
      <c r="G5107" s="5" t="str">
        <f>IF(COUNTIFS(Q3_SQL_Error_Concentration!$A:$A,A5107,Q3_SQL_Error_Concentration!$E:$E,B5107,Q3_SQL_Error_Concentration!$F:$F,C5107)=0,"",SUMIFS(Q3_SQL_Error_Concentration!$I:$I,Q3_SQL_Error_Concentration!$A:$A,A5107,Q3_SQL_Error_Concentration!$E:$E,B5107,Q3_SQL_Error_Concentration!$F:$F,C5107))</f>
        <v/>
      </c>
      <c r="H5107" s="5" t="str">
        <f t="shared" si="475"/>
        <v/>
      </c>
      <c r="I5107" s="5">
        <f>IF(D5107&gt;=Q3_Validation!$C$2,1,0)</f>
        <v>0</v>
      </c>
      <c r="J5107" s="8" t="str">
        <f t="shared" si="476"/>
        <v/>
      </c>
      <c r="K5107" s="5" t="str">
        <f t="shared" si="477"/>
        <v>excluded</v>
      </c>
      <c r="L5107" s="5">
        <f t="shared" si="478"/>
        <v>0</v>
      </c>
      <c r="M5107" s="5">
        <f t="shared" si="479"/>
        <v>0</v>
      </c>
    </row>
    <row r="5108" spans="1:13">
      <c r="A5108" s="5">
        <v>7393</v>
      </c>
      <c r="B5108" s="5">
        <v>18</v>
      </c>
      <c r="C5108" s="5" t="s">
        <v>63</v>
      </c>
      <c r="D5108" s="5">
        <v>98</v>
      </c>
      <c r="E5108" s="5">
        <v>0</v>
      </c>
      <c r="F5108" s="8">
        <f t="shared" si="474"/>
        <v>0</v>
      </c>
      <c r="G5108" s="5" t="str">
        <f>IF(COUNTIFS(Q3_SQL_Error_Concentration!$A:$A,A5108,Q3_SQL_Error_Concentration!$E:$E,B5108,Q3_SQL_Error_Concentration!$F:$F,C5108)=0,"",SUMIFS(Q3_SQL_Error_Concentration!$I:$I,Q3_SQL_Error_Concentration!$A:$A,A5108,Q3_SQL_Error_Concentration!$E:$E,B5108,Q3_SQL_Error_Concentration!$F:$F,C5108))</f>
        <v/>
      </c>
      <c r="H5108" s="5" t="str">
        <f t="shared" si="475"/>
        <v/>
      </c>
      <c r="I5108" s="5">
        <f>IF(D5108&gt;=Q3_Validation!$C$2,1,0)</f>
        <v>0</v>
      </c>
      <c r="J5108" s="8" t="str">
        <f t="shared" si="476"/>
        <v/>
      </c>
      <c r="K5108" s="5" t="str">
        <f t="shared" si="477"/>
        <v>excluded</v>
      </c>
      <c r="L5108" s="5">
        <f t="shared" si="478"/>
        <v>0</v>
      </c>
      <c r="M5108" s="5">
        <f t="shared" si="479"/>
        <v>0</v>
      </c>
    </row>
    <row r="5109" spans="1:13">
      <c r="A5109" s="5">
        <v>7393</v>
      </c>
      <c r="B5109" s="5">
        <v>18</v>
      </c>
      <c r="C5109" s="5" t="s">
        <v>64</v>
      </c>
      <c r="D5109" s="5">
        <v>316</v>
      </c>
      <c r="E5109" s="5">
        <v>8</v>
      </c>
      <c r="F5109" s="8">
        <f t="shared" si="474"/>
        <v>2.5316455696202533</v>
      </c>
      <c r="G5109" s="5" t="str">
        <f>IF(COUNTIFS(Q3_SQL_Error_Concentration!$A:$A,A5109,Q3_SQL_Error_Concentration!$E:$E,B5109,Q3_SQL_Error_Concentration!$F:$F,C5109)=0,"",SUMIFS(Q3_SQL_Error_Concentration!$I:$I,Q3_SQL_Error_Concentration!$A:$A,A5109,Q3_SQL_Error_Concentration!$E:$E,B5109,Q3_SQL_Error_Concentration!$F:$F,C5109))</f>
        <v/>
      </c>
      <c r="H5109" s="5" t="str">
        <f t="shared" si="475"/>
        <v/>
      </c>
      <c r="I5109" s="5">
        <f>IF(D5109&gt;=Q3_Validation!$C$2,1,0)</f>
        <v>0</v>
      </c>
      <c r="J5109" s="8" t="str">
        <f t="shared" si="476"/>
        <v/>
      </c>
      <c r="K5109" s="5" t="str">
        <f t="shared" si="477"/>
        <v>excluded</v>
      </c>
      <c r="L5109" s="5">
        <f t="shared" si="478"/>
        <v>0</v>
      </c>
      <c r="M5109" s="5">
        <f t="shared" si="479"/>
        <v>0</v>
      </c>
    </row>
    <row r="5110" spans="1:13">
      <c r="A5110" s="5">
        <v>7393</v>
      </c>
      <c r="B5110" s="5">
        <v>18</v>
      </c>
      <c r="C5110" s="5" t="s">
        <v>62</v>
      </c>
      <c r="D5110" s="5">
        <v>162</v>
      </c>
      <c r="E5110" s="5">
        <v>2</v>
      </c>
      <c r="F5110" s="8">
        <f t="shared" si="474"/>
        <v>1.2345679012345678</v>
      </c>
      <c r="G5110" s="5" t="str">
        <f>IF(COUNTIFS(Q3_SQL_Error_Concentration!$A:$A,A5110,Q3_SQL_Error_Concentration!$E:$E,B5110,Q3_SQL_Error_Concentration!$F:$F,C5110)=0,"",SUMIFS(Q3_SQL_Error_Concentration!$I:$I,Q3_SQL_Error_Concentration!$A:$A,A5110,Q3_SQL_Error_Concentration!$E:$E,B5110,Q3_SQL_Error_Concentration!$F:$F,C5110))</f>
        <v/>
      </c>
      <c r="H5110" s="5" t="str">
        <f t="shared" si="475"/>
        <v/>
      </c>
      <c r="I5110" s="5">
        <f>IF(D5110&gt;=Q3_Validation!$C$2,1,0)</f>
        <v>0</v>
      </c>
      <c r="J5110" s="8" t="str">
        <f t="shared" si="476"/>
        <v/>
      </c>
      <c r="K5110" s="5" t="str">
        <f t="shared" si="477"/>
        <v>excluded</v>
      </c>
      <c r="L5110" s="5">
        <f t="shared" si="478"/>
        <v>0</v>
      </c>
      <c r="M5110" s="5">
        <f t="shared" si="479"/>
        <v>0</v>
      </c>
    </row>
    <row r="5111" spans="1:13">
      <c r="A5111" s="5">
        <v>7393</v>
      </c>
      <c r="B5111" s="5">
        <v>19</v>
      </c>
      <c r="C5111" s="5" t="s">
        <v>63</v>
      </c>
      <c r="D5111" s="5">
        <v>74</v>
      </c>
      <c r="E5111" s="5">
        <v>0</v>
      </c>
      <c r="F5111" s="8">
        <f t="shared" si="474"/>
        <v>0</v>
      </c>
      <c r="G5111" s="5" t="str">
        <f>IF(COUNTIFS(Q3_SQL_Error_Concentration!$A:$A,A5111,Q3_SQL_Error_Concentration!$E:$E,B5111,Q3_SQL_Error_Concentration!$F:$F,C5111)=0,"",SUMIFS(Q3_SQL_Error_Concentration!$I:$I,Q3_SQL_Error_Concentration!$A:$A,A5111,Q3_SQL_Error_Concentration!$E:$E,B5111,Q3_SQL_Error_Concentration!$F:$F,C5111))</f>
        <v/>
      </c>
      <c r="H5111" s="5" t="str">
        <f t="shared" si="475"/>
        <v/>
      </c>
      <c r="I5111" s="5">
        <f>IF(D5111&gt;=Q3_Validation!$C$2,1,0)</f>
        <v>0</v>
      </c>
      <c r="J5111" s="8" t="str">
        <f t="shared" si="476"/>
        <v/>
      </c>
      <c r="K5111" s="5" t="str">
        <f t="shared" si="477"/>
        <v>excluded</v>
      </c>
      <c r="L5111" s="5">
        <f t="shared" si="478"/>
        <v>0</v>
      </c>
      <c r="M5111" s="5">
        <f t="shared" si="479"/>
        <v>0</v>
      </c>
    </row>
    <row r="5112" spans="1:13">
      <c r="A5112" s="5">
        <v>7393</v>
      </c>
      <c r="B5112" s="5">
        <v>19</v>
      </c>
      <c r="C5112" s="5" t="s">
        <v>64</v>
      </c>
      <c r="D5112" s="5">
        <v>214</v>
      </c>
      <c r="E5112" s="5">
        <v>3</v>
      </c>
      <c r="F5112" s="8">
        <f t="shared" si="474"/>
        <v>1.4018691588785046</v>
      </c>
      <c r="G5112" s="5" t="str">
        <f>IF(COUNTIFS(Q3_SQL_Error_Concentration!$A:$A,A5112,Q3_SQL_Error_Concentration!$E:$E,B5112,Q3_SQL_Error_Concentration!$F:$F,C5112)=0,"",SUMIFS(Q3_SQL_Error_Concentration!$I:$I,Q3_SQL_Error_Concentration!$A:$A,A5112,Q3_SQL_Error_Concentration!$E:$E,B5112,Q3_SQL_Error_Concentration!$F:$F,C5112))</f>
        <v/>
      </c>
      <c r="H5112" s="5" t="str">
        <f t="shared" si="475"/>
        <v/>
      </c>
      <c r="I5112" s="5">
        <f>IF(D5112&gt;=Q3_Validation!$C$2,1,0)</f>
        <v>0</v>
      </c>
      <c r="J5112" s="8" t="str">
        <f t="shared" si="476"/>
        <v/>
      </c>
      <c r="K5112" s="5" t="str">
        <f t="shared" si="477"/>
        <v>excluded</v>
      </c>
      <c r="L5112" s="5">
        <f t="shared" si="478"/>
        <v>0</v>
      </c>
      <c r="M5112" s="5">
        <f t="shared" si="479"/>
        <v>0</v>
      </c>
    </row>
    <row r="5113" spans="1:13">
      <c r="A5113" s="5">
        <v>7393</v>
      </c>
      <c r="B5113" s="5">
        <v>19</v>
      </c>
      <c r="C5113" s="5" t="s">
        <v>62</v>
      </c>
      <c r="D5113" s="5">
        <v>113</v>
      </c>
      <c r="E5113" s="5">
        <v>2</v>
      </c>
      <c r="F5113" s="8">
        <f t="shared" si="474"/>
        <v>1.7699115044247788</v>
      </c>
      <c r="G5113" s="5" t="str">
        <f>IF(COUNTIFS(Q3_SQL_Error_Concentration!$A:$A,A5113,Q3_SQL_Error_Concentration!$E:$E,B5113,Q3_SQL_Error_Concentration!$F:$F,C5113)=0,"",SUMIFS(Q3_SQL_Error_Concentration!$I:$I,Q3_SQL_Error_Concentration!$A:$A,A5113,Q3_SQL_Error_Concentration!$E:$E,B5113,Q3_SQL_Error_Concentration!$F:$F,C5113))</f>
        <v/>
      </c>
      <c r="H5113" s="5" t="str">
        <f t="shared" si="475"/>
        <v/>
      </c>
      <c r="I5113" s="5">
        <f>IF(D5113&gt;=Q3_Validation!$C$2,1,0)</f>
        <v>0</v>
      </c>
      <c r="J5113" s="8" t="str">
        <f t="shared" si="476"/>
        <v/>
      </c>
      <c r="K5113" s="5" t="str">
        <f t="shared" si="477"/>
        <v>excluded</v>
      </c>
      <c r="L5113" s="5">
        <f t="shared" si="478"/>
        <v>0</v>
      </c>
      <c r="M5113" s="5">
        <f t="shared" si="479"/>
        <v>0</v>
      </c>
    </row>
    <row r="5114" spans="1:13">
      <c r="A5114" s="5">
        <v>7393</v>
      </c>
      <c r="B5114" s="5">
        <v>20</v>
      </c>
      <c r="C5114" s="5" t="s">
        <v>63</v>
      </c>
      <c r="D5114" s="5">
        <v>56</v>
      </c>
      <c r="E5114" s="5">
        <v>0</v>
      </c>
      <c r="F5114" s="8">
        <f t="shared" si="474"/>
        <v>0</v>
      </c>
      <c r="G5114" s="5" t="str">
        <f>IF(COUNTIFS(Q3_SQL_Error_Concentration!$A:$A,A5114,Q3_SQL_Error_Concentration!$E:$E,B5114,Q3_SQL_Error_Concentration!$F:$F,C5114)=0,"",SUMIFS(Q3_SQL_Error_Concentration!$I:$I,Q3_SQL_Error_Concentration!$A:$A,A5114,Q3_SQL_Error_Concentration!$E:$E,B5114,Q3_SQL_Error_Concentration!$F:$F,C5114))</f>
        <v/>
      </c>
      <c r="H5114" s="5" t="str">
        <f t="shared" si="475"/>
        <v/>
      </c>
      <c r="I5114" s="5">
        <f>IF(D5114&gt;=Q3_Validation!$C$2,1,0)</f>
        <v>0</v>
      </c>
      <c r="J5114" s="8" t="str">
        <f t="shared" si="476"/>
        <v/>
      </c>
      <c r="K5114" s="5" t="str">
        <f t="shared" si="477"/>
        <v>excluded</v>
      </c>
      <c r="L5114" s="5">
        <f t="shared" si="478"/>
        <v>0</v>
      </c>
      <c r="M5114" s="5">
        <f t="shared" si="479"/>
        <v>0</v>
      </c>
    </row>
    <row r="5115" spans="1:13">
      <c r="A5115" s="5">
        <v>7393</v>
      </c>
      <c r="B5115" s="5">
        <v>20</v>
      </c>
      <c r="C5115" s="5" t="s">
        <v>64</v>
      </c>
      <c r="D5115" s="5">
        <v>146</v>
      </c>
      <c r="E5115" s="5">
        <v>2</v>
      </c>
      <c r="F5115" s="8">
        <f t="shared" si="474"/>
        <v>1.3698630136986301</v>
      </c>
      <c r="G5115" s="5" t="str">
        <f>IF(COUNTIFS(Q3_SQL_Error_Concentration!$A:$A,A5115,Q3_SQL_Error_Concentration!$E:$E,B5115,Q3_SQL_Error_Concentration!$F:$F,C5115)=0,"",SUMIFS(Q3_SQL_Error_Concentration!$I:$I,Q3_SQL_Error_Concentration!$A:$A,A5115,Q3_SQL_Error_Concentration!$E:$E,B5115,Q3_SQL_Error_Concentration!$F:$F,C5115))</f>
        <v/>
      </c>
      <c r="H5115" s="5" t="str">
        <f t="shared" si="475"/>
        <v/>
      </c>
      <c r="I5115" s="5">
        <f>IF(D5115&gt;=Q3_Validation!$C$2,1,0)</f>
        <v>0</v>
      </c>
      <c r="J5115" s="8" t="str">
        <f t="shared" si="476"/>
        <v/>
      </c>
      <c r="K5115" s="5" t="str">
        <f t="shared" si="477"/>
        <v>excluded</v>
      </c>
      <c r="L5115" s="5">
        <f t="shared" si="478"/>
        <v>0</v>
      </c>
      <c r="M5115" s="5">
        <f t="shared" si="479"/>
        <v>0</v>
      </c>
    </row>
    <row r="5116" spans="1:13">
      <c r="A5116" s="5">
        <v>7393</v>
      </c>
      <c r="B5116" s="5">
        <v>20</v>
      </c>
      <c r="C5116" s="5" t="s">
        <v>62</v>
      </c>
      <c r="D5116" s="5">
        <v>87</v>
      </c>
      <c r="E5116" s="5">
        <v>0</v>
      </c>
      <c r="F5116" s="8">
        <f t="shared" si="474"/>
        <v>0</v>
      </c>
      <c r="G5116" s="5" t="str">
        <f>IF(COUNTIFS(Q3_SQL_Error_Concentration!$A:$A,A5116,Q3_SQL_Error_Concentration!$E:$E,B5116,Q3_SQL_Error_Concentration!$F:$F,C5116)=0,"",SUMIFS(Q3_SQL_Error_Concentration!$I:$I,Q3_SQL_Error_Concentration!$A:$A,A5116,Q3_SQL_Error_Concentration!$E:$E,B5116,Q3_SQL_Error_Concentration!$F:$F,C5116))</f>
        <v/>
      </c>
      <c r="H5116" s="5" t="str">
        <f t="shared" si="475"/>
        <v/>
      </c>
      <c r="I5116" s="5">
        <f>IF(D5116&gt;=Q3_Validation!$C$2,1,0)</f>
        <v>0</v>
      </c>
      <c r="J5116" s="8" t="str">
        <f t="shared" si="476"/>
        <v/>
      </c>
      <c r="K5116" s="5" t="str">
        <f t="shared" si="477"/>
        <v>excluded</v>
      </c>
      <c r="L5116" s="5">
        <f t="shared" si="478"/>
        <v>0</v>
      </c>
      <c r="M5116" s="5">
        <f t="shared" si="479"/>
        <v>0</v>
      </c>
    </row>
    <row r="5117" spans="1:13">
      <c r="A5117" s="5">
        <v>7393</v>
      </c>
      <c r="B5117" s="5">
        <v>21</v>
      </c>
      <c r="C5117" s="5" t="s">
        <v>63</v>
      </c>
      <c r="D5117" s="5">
        <v>109</v>
      </c>
      <c r="E5117" s="5">
        <v>1</v>
      </c>
      <c r="F5117" s="8">
        <f t="shared" si="474"/>
        <v>0.91743119266055051</v>
      </c>
      <c r="G5117" s="5" t="str">
        <f>IF(COUNTIFS(Q3_SQL_Error_Concentration!$A:$A,A5117,Q3_SQL_Error_Concentration!$E:$E,B5117,Q3_SQL_Error_Concentration!$F:$F,C5117)=0,"",SUMIFS(Q3_SQL_Error_Concentration!$I:$I,Q3_SQL_Error_Concentration!$A:$A,A5117,Q3_SQL_Error_Concentration!$E:$E,B5117,Q3_SQL_Error_Concentration!$F:$F,C5117))</f>
        <v/>
      </c>
      <c r="H5117" s="5" t="str">
        <f t="shared" si="475"/>
        <v/>
      </c>
      <c r="I5117" s="5">
        <f>IF(D5117&gt;=Q3_Validation!$C$2,1,0)</f>
        <v>0</v>
      </c>
      <c r="J5117" s="8" t="str">
        <f t="shared" si="476"/>
        <v/>
      </c>
      <c r="K5117" s="5" t="str">
        <f t="shared" si="477"/>
        <v>excluded</v>
      </c>
      <c r="L5117" s="5">
        <f t="shared" si="478"/>
        <v>0</v>
      </c>
      <c r="M5117" s="5">
        <f t="shared" si="479"/>
        <v>0</v>
      </c>
    </row>
    <row r="5118" spans="1:13">
      <c r="A5118" s="5">
        <v>7393</v>
      </c>
      <c r="B5118" s="5">
        <v>21</v>
      </c>
      <c r="C5118" s="5" t="s">
        <v>64</v>
      </c>
      <c r="D5118" s="5">
        <v>320</v>
      </c>
      <c r="E5118" s="5">
        <v>8</v>
      </c>
      <c r="F5118" s="8">
        <f t="shared" si="474"/>
        <v>2.5</v>
      </c>
      <c r="G5118" s="5" t="str">
        <f>IF(COUNTIFS(Q3_SQL_Error_Concentration!$A:$A,A5118,Q3_SQL_Error_Concentration!$E:$E,B5118,Q3_SQL_Error_Concentration!$F:$F,C5118)=0,"",SUMIFS(Q3_SQL_Error_Concentration!$I:$I,Q3_SQL_Error_Concentration!$A:$A,A5118,Q3_SQL_Error_Concentration!$E:$E,B5118,Q3_SQL_Error_Concentration!$F:$F,C5118))</f>
        <v/>
      </c>
      <c r="H5118" s="5" t="str">
        <f t="shared" si="475"/>
        <v/>
      </c>
      <c r="I5118" s="5">
        <f>IF(D5118&gt;=Q3_Validation!$C$2,1,0)</f>
        <v>0</v>
      </c>
      <c r="J5118" s="8" t="str">
        <f t="shared" si="476"/>
        <v/>
      </c>
      <c r="K5118" s="5" t="str">
        <f t="shared" si="477"/>
        <v>excluded</v>
      </c>
      <c r="L5118" s="5">
        <f t="shared" si="478"/>
        <v>0</v>
      </c>
      <c r="M5118" s="5">
        <f t="shared" si="479"/>
        <v>0</v>
      </c>
    </row>
    <row r="5119" spans="1:13">
      <c r="A5119" s="5">
        <v>7393</v>
      </c>
      <c r="B5119" s="5">
        <v>21</v>
      </c>
      <c r="C5119" s="5" t="s">
        <v>62</v>
      </c>
      <c r="D5119" s="5">
        <v>156</v>
      </c>
      <c r="E5119" s="5">
        <v>2</v>
      </c>
      <c r="F5119" s="8">
        <f t="shared" si="474"/>
        <v>1.2820512820512822</v>
      </c>
      <c r="G5119" s="5" t="str">
        <f>IF(COUNTIFS(Q3_SQL_Error_Concentration!$A:$A,A5119,Q3_SQL_Error_Concentration!$E:$E,B5119,Q3_SQL_Error_Concentration!$F:$F,C5119)=0,"",SUMIFS(Q3_SQL_Error_Concentration!$I:$I,Q3_SQL_Error_Concentration!$A:$A,A5119,Q3_SQL_Error_Concentration!$E:$E,B5119,Q3_SQL_Error_Concentration!$F:$F,C5119))</f>
        <v/>
      </c>
      <c r="H5119" s="5" t="str">
        <f t="shared" si="475"/>
        <v/>
      </c>
      <c r="I5119" s="5">
        <f>IF(D5119&gt;=Q3_Validation!$C$2,1,0)</f>
        <v>0</v>
      </c>
      <c r="J5119" s="8" t="str">
        <f t="shared" si="476"/>
        <v/>
      </c>
      <c r="K5119" s="5" t="str">
        <f t="shared" si="477"/>
        <v>excluded</v>
      </c>
      <c r="L5119" s="5">
        <f t="shared" si="478"/>
        <v>0</v>
      </c>
      <c r="M5119" s="5">
        <f t="shared" si="479"/>
        <v>0</v>
      </c>
    </row>
    <row r="5120" spans="1:13">
      <c r="A5120" s="5">
        <v>7393</v>
      </c>
      <c r="B5120" s="5">
        <v>22</v>
      </c>
      <c r="C5120" s="5" t="s">
        <v>63</v>
      </c>
      <c r="D5120" s="5">
        <v>54</v>
      </c>
      <c r="E5120" s="5">
        <v>1</v>
      </c>
      <c r="F5120" s="8">
        <f t="shared" si="474"/>
        <v>1.8518518518518519</v>
      </c>
      <c r="G5120" s="5" t="str">
        <f>IF(COUNTIFS(Q3_SQL_Error_Concentration!$A:$A,A5120,Q3_SQL_Error_Concentration!$E:$E,B5120,Q3_SQL_Error_Concentration!$F:$F,C5120)=0,"",SUMIFS(Q3_SQL_Error_Concentration!$I:$I,Q3_SQL_Error_Concentration!$A:$A,A5120,Q3_SQL_Error_Concentration!$E:$E,B5120,Q3_SQL_Error_Concentration!$F:$F,C5120))</f>
        <v/>
      </c>
      <c r="H5120" s="5" t="str">
        <f t="shared" si="475"/>
        <v/>
      </c>
      <c r="I5120" s="5">
        <f>IF(D5120&gt;=Q3_Validation!$C$2,1,0)</f>
        <v>0</v>
      </c>
      <c r="J5120" s="8" t="str">
        <f t="shared" si="476"/>
        <v/>
      </c>
      <c r="K5120" s="5" t="str">
        <f t="shared" si="477"/>
        <v>excluded</v>
      </c>
      <c r="L5120" s="5">
        <f t="shared" si="478"/>
        <v>0</v>
      </c>
      <c r="M5120" s="5">
        <f t="shared" si="479"/>
        <v>0</v>
      </c>
    </row>
    <row r="5121" spans="1:13">
      <c r="A5121" s="5">
        <v>7393</v>
      </c>
      <c r="B5121" s="5">
        <v>22</v>
      </c>
      <c r="C5121" s="5" t="s">
        <v>64</v>
      </c>
      <c r="D5121" s="5">
        <v>166</v>
      </c>
      <c r="E5121" s="5">
        <v>2</v>
      </c>
      <c r="F5121" s="8">
        <f t="shared" si="474"/>
        <v>1.2048192771084338</v>
      </c>
      <c r="G5121" s="5" t="str">
        <f>IF(COUNTIFS(Q3_SQL_Error_Concentration!$A:$A,A5121,Q3_SQL_Error_Concentration!$E:$E,B5121,Q3_SQL_Error_Concentration!$F:$F,C5121)=0,"",SUMIFS(Q3_SQL_Error_Concentration!$I:$I,Q3_SQL_Error_Concentration!$A:$A,A5121,Q3_SQL_Error_Concentration!$E:$E,B5121,Q3_SQL_Error_Concentration!$F:$F,C5121))</f>
        <v/>
      </c>
      <c r="H5121" s="5" t="str">
        <f t="shared" si="475"/>
        <v/>
      </c>
      <c r="I5121" s="5">
        <f>IF(D5121&gt;=Q3_Validation!$C$2,1,0)</f>
        <v>0</v>
      </c>
      <c r="J5121" s="8" t="str">
        <f t="shared" si="476"/>
        <v/>
      </c>
      <c r="K5121" s="5" t="str">
        <f t="shared" si="477"/>
        <v>excluded</v>
      </c>
      <c r="L5121" s="5">
        <f t="shared" si="478"/>
        <v>0</v>
      </c>
      <c r="M5121" s="5">
        <f t="shared" si="479"/>
        <v>0</v>
      </c>
    </row>
    <row r="5122" spans="1:13">
      <c r="A5122" s="5">
        <v>7393</v>
      </c>
      <c r="B5122" s="5">
        <v>22</v>
      </c>
      <c r="C5122" s="5" t="s">
        <v>62</v>
      </c>
      <c r="D5122" s="5">
        <v>89</v>
      </c>
      <c r="E5122" s="5">
        <v>0</v>
      </c>
      <c r="F5122" s="8">
        <f t="shared" ref="F5122:F5185" si="480">100*E5122/D5122</f>
        <v>0</v>
      </c>
      <c r="G5122" s="5" t="str">
        <f>IF(COUNTIFS(Q3_SQL_Error_Concentration!$A:$A,A5122,Q3_SQL_Error_Concentration!$E:$E,B5122,Q3_SQL_Error_Concentration!$F:$F,C5122)=0,"",SUMIFS(Q3_SQL_Error_Concentration!$I:$I,Q3_SQL_Error_Concentration!$A:$A,A5122,Q3_SQL_Error_Concentration!$E:$E,B5122,Q3_SQL_Error_Concentration!$F:$F,C5122))</f>
        <v/>
      </c>
      <c r="H5122" s="5" t="str">
        <f t="shared" ref="H5122:H5185" si="481">IF(G5122="","",IF(ABS(F5122-G5122)&lt;=0.0002,"PASS","FAIL"))</f>
        <v/>
      </c>
      <c r="I5122" s="5">
        <f>IF(D5122&gt;=Q3_Validation!$C$2,1,0)</f>
        <v>0</v>
      </c>
      <c r="J5122" s="8" t="str">
        <f t="shared" ref="J5122:J5185" si="482">IF(I5122=1,F5122,"")</f>
        <v/>
      </c>
      <c r="K5122" s="5" t="str">
        <f t="shared" ref="K5122:K5185" si="483">IF(D5122&lt;601,"excluded",IF(J5122&gt;3.628192,"outlier",IF(J5122&gt;=2.11093,"high-error","normal")))</f>
        <v>excluded</v>
      </c>
      <c r="L5122" s="5">
        <f t="shared" ref="L5122:L5185" si="484">COUNTIFS(A:A,A5122,K:K,"high-error")+COUNTIFS(A:A,A5122,K:K,"outlier")</f>
        <v>0</v>
      </c>
      <c r="M5122" s="5">
        <f t="shared" ref="M5122:M5185" si="485">IF(AND(L5122&gt;=2,OR(K5122="high-error",K5122="outlier")),1,0)</f>
        <v>0</v>
      </c>
    </row>
    <row r="5123" spans="1:13">
      <c r="A5123" s="5">
        <v>7393</v>
      </c>
      <c r="B5123" s="5">
        <v>23</v>
      </c>
      <c r="C5123" s="5" t="s">
        <v>63</v>
      </c>
      <c r="D5123" s="5">
        <v>60</v>
      </c>
      <c r="E5123" s="5">
        <v>0</v>
      </c>
      <c r="F5123" s="8">
        <f t="shared" si="480"/>
        <v>0</v>
      </c>
      <c r="G5123" s="5" t="str">
        <f>IF(COUNTIFS(Q3_SQL_Error_Concentration!$A:$A,A5123,Q3_SQL_Error_Concentration!$E:$E,B5123,Q3_SQL_Error_Concentration!$F:$F,C5123)=0,"",SUMIFS(Q3_SQL_Error_Concentration!$I:$I,Q3_SQL_Error_Concentration!$A:$A,A5123,Q3_SQL_Error_Concentration!$E:$E,B5123,Q3_SQL_Error_Concentration!$F:$F,C5123))</f>
        <v/>
      </c>
      <c r="H5123" s="5" t="str">
        <f t="shared" si="481"/>
        <v/>
      </c>
      <c r="I5123" s="5">
        <f>IF(D5123&gt;=Q3_Validation!$C$2,1,0)</f>
        <v>0</v>
      </c>
      <c r="J5123" s="8" t="str">
        <f t="shared" si="482"/>
        <v/>
      </c>
      <c r="K5123" s="5" t="str">
        <f t="shared" si="483"/>
        <v>excluded</v>
      </c>
      <c r="L5123" s="5">
        <f t="shared" si="484"/>
        <v>0</v>
      </c>
      <c r="M5123" s="5">
        <f t="shared" si="485"/>
        <v>0</v>
      </c>
    </row>
    <row r="5124" spans="1:13">
      <c r="A5124" s="5">
        <v>7393</v>
      </c>
      <c r="B5124" s="5">
        <v>23</v>
      </c>
      <c r="C5124" s="5" t="s">
        <v>64</v>
      </c>
      <c r="D5124" s="5">
        <v>186</v>
      </c>
      <c r="E5124" s="5">
        <v>3</v>
      </c>
      <c r="F5124" s="8">
        <f t="shared" si="480"/>
        <v>1.6129032258064515</v>
      </c>
      <c r="G5124" s="5" t="str">
        <f>IF(COUNTIFS(Q3_SQL_Error_Concentration!$A:$A,A5124,Q3_SQL_Error_Concentration!$E:$E,B5124,Q3_SQL_Error_Concentration!$F:$F,C5124)=0,"",SUMIFS(Q3_SQL_Error_Concentration!$I:$I,Q3_SQL_Error_Concentration!$A:$A,A5124,Q3_SQL_Error_Concentration!$E:$E,B5124,Q3_SQL_Error_Concentration!$F:$F,C5124))</f>
        <v/>
      </c>
      <c r="H5124" s="5" t="str">
        <f t="shared" si="481"/>
        <v/>
      </c>
      <c r="I5124" s="5">
        <f>IF(D5124&gt;=Q3_Validation!$C$2,1,0)</f>
        <v>0</v>
      </c>
      <c r="J5124" s="8" t="str">
        <f t="shared" si="482"/>
        <v/>
      </c>
      <c r="K5124" s="5" t="str">
        <f t="shared" si="483"/>
        <v>excluded</v>
      </c>
      <c r="L5124" s="5">
        <f t="shared" si="484"/>
        <v>0</v>
      </c>
      <c r="M5124" s="5">
        <f t="shared" si="485"/>
        <v>0</v>
      </c>
    </row>
    <row r="5125" spans="1:13">
      <c r="A5125" s="5">
        <v>7393</v>
      </c>
      <c r="B5125" s="5">
        <v>23</v>
      </c>
      <c r="C5125" s="5" t="s">
        <v>62</v>
      </c>
      <c r="D5125" s="5">
        <v>89</v>
      </c>
      <c r="E5125" s="5">
        <v>1</v>
      </c>
      <c r="F5125" s="8">
        <f t="shared" si="480"/>
        <v>1.1235955056179776</v>
      </c>
      <c r="G5125" s="5" t="str">
        <f>IF(COUNTIFS(Q3_SQL_Error_Concentration!$A:$A,A5125,Q3_SQL_Error_Concentration!$E:$E,B5125,Q3_SQL_Error_Concentration!$F:$F,C5125)=0,"",SUMIFS(Q3_SQL_Error_Concentration!$I:$I,Q3_SQL_Error_Concentration!$A:$A,A5125,Q3_SQL_Error_Concentration!$E:$E,B5125,Q3_SQL_Error_Concentration!$F:$F,C5125))</f>
        <v/>
      </c>
      <c r="H5125" s="5" t="str">
        <f t="shared" si="481"/>
        <v/>
      </c>
      <c r="I5125" s="5">
        <f>IF(D5125&gt;=Q3_Validation!$C$2,1,0)</f>
        <v>0</v>
      </c>
      <c r="J5125" s="8" t="str">
        <f t="shared" si="482"/>
        <v/>
      </c>
      <c r="K5125" s="5" t="str">
        <f t="shared" si="483"/>
        <v>excluded</v>
      </c>
      <c r="L5125" s="5">
        <f t="shared" si="484"/>
        <v>0</v>
      </c>
      <c r="M5125" s="5">
        <f t="shared" si="485"/>
        <v>0</v>
      </c>
    </row>
    <row r="5126" spans="1:13">
      <c r="A5126" s="5">
        <v>7531</v>
      </c>
      <c r="B5126" s="5">
        <v>5</v>
      </c>
      <c r="C5126" s="5" t="s">
        <v>63</v>
      </c>
      <c r="D5126" s="5">
        <v>3</v>
      </c>
      <c r="E5126" s="5">
        <v>0</v>
      </c>
      <c r="F5126" s="8">
        <f t="shared" si="480"/>
        <v>0</v>
      </c>
      <c r="G5126" s="5" t="str">
        <f>IF(COUNTIFS(Q3_SQL_Error_Concentration!$A:$A,A5126,Q3_SQL_Error_Concentration!$E:$E,B5126,Q3_SQL_Error_Concentration!$F:$F,C5126)=0,"",SUMIFS(Q3_SQL_Error_Concentration!$I:$I,Q3_SQL_Error_Concentration!$A:$A,A5126,Q3_SQL_Error_Concentration!$E:$E,B5126,Q3_SQL_Error_Concentration!$F:$F,C5126))</f>
        <v/>
      </c>
      <c r="H5126" s="5" t="str">
        <f t="shared" si="481"/>
        <v/>
      </c>
      <c r="I5126" s="5">
        <f>IF(D5126&gt;=Q3_Validation!$C$2,1,0)</f>
        <v>0</v>
      </c>
      <c r="J5126" s="8" t="str">
        <f t="shared" si="482"/>
        <v/>
      </c>
      <c r="K5126" s="5" t="str">
        <f t="shared" si="483"/>
        <v>excluded</v>
      </c>
      <c r="L5126" s="5">
        <f t="shared" si="484"/>
        <v>0</v>
      </c>
      <c r="M5126" s="5">
        <f t="shared" si="485"/>
        <v>0</v>
      </c>
    </row>
    <row r="5127" spans="1:13">
      <c r="A5127" s="5">
        <v>7531</v>
      </c>
      <c r="B5127" s="5">
        <v>5</v>
      </c>
      <c r="C5127" s="5" t="s">
        <v>62</v>
      </c>
      <c r="D5127" s="5">
        <v>6</v>
      </c>
      <c r="E5127" s="5">
        <v>1</v>
      </c>
      <c r="F5127" s="8">
        <f t="shared" si="480"/>
        <v>16.666666666666668</v>
      </c>
      <c r="G5127" s="5" t="str">
        <f>IF(COUNTIFS(Q3_SQL_Error_Concentration!$A:$A,A5127,Q3_SQL_Error_Concentration!$E:$E,B5127,Q3_SQL_Error_Concentration!$F:$F,C5127)=0,"",SUMIFS(Q3_SQL_Error_Concentration!$I:$I,Q3_SQL_Error_Concentration!$A:$A,A5127,Q3_SQL_Error_Concentration!$E:$E,B5127,Q3_SQL_Error_Concentration!$F:$F,C5127))</f>
        <v/>
      </c>
      <c r="H5127" s="5" t="str">
        <f t="shared" si="481"/>
        <v/>
      </c>
      <c r="I5127" s="5">
        <f>IF(D5127&gt;=Q3_Validation!$C$2,1,0)</f>
        <v>0</v>
      </c>
      <c r="J5127" s="8" t="str">
        <f t="shared" si="482"/>
        <v/>
      </c>
      <c r="K5127" s="5" t="str">
        <f t="shared" si="483"/>
        <v>excluded</v>
      </c>
      <c r="L5127" s="5">
        <f t="shared" si="484"/>
        <v>0</v>
      </c>
      <c r="M5127" s="5">
        <f t="shared" si="485"/>
        <v>0</v>
      </c>
    </row>
    <row r="5128" spans="1:13">
      <c r="A5128" s="5">
        <v>7531</v>
      </c>
      <c r="B5128" s="5">
        <v>6</v>
      </c>
      <c r="C5128" s="5" t="s">
        <v>63</v>
      </c>
      <c r="D5128" s="5">
        <v>41</v>
      </c>
      <c r="E5128" s="5">
        <v>1</v>
      </c>
      <c r="F5128" s="8">
        <f t="shared" si="480"/>
        <v>2.4390243902439024</v>
      </c>
      <c r="G5128" s="5" t="str">
        <f>IF(COUNTIFS(Q3_SQL_Error_Concentration!$A:$A,A5128,Q3_SQL_Error_Concentration!$E:$E,B5128,Q3_SQL_Error_Concentration!$F:$F,C5128)=0,"",SUMIFS(Q3_SQL_Error_Concentration!$I:$I,Q3_SQL_Error_Concentration!$A:$A,A5128,Q3_SQL_Error_Concentration!$E:$E,B5128,Q3_SQL_Error_Concentration!$F:$F,C5128))</f>
        <v/>
      </c>
      <c r="H5128" s="5" t="str">
        <f t="shared" si="481"/>
        <v/>
      </c>
      <c r="I5128" s="5">
        <f>IF(D5128&gt;=Q3_Validation!$C$2,1,0)</f>
        <v>0</v>
      </c>
      <c r="J5128" s="8" t="str">
        <f t="shared" si="482"/>
        <v/>
      </c>
      <c r="K5128" s="5" t="str">
        <f t="shared" si="483"/>
        <v>excluded</v>
      </c>
      <c r="L5128" s="5">
        <f t="shared" si="484"/>
        <v>0</v>
      </c>
      <c r="M5128" s="5">
        <f t="shared" si="485"/>
        <v>0</v>
      </c>
    </row>
    <row r="5129" spans="1:13">
      <c r="A5129" s="5">
        <v>7531</v>
      </c>
      <c r="B5129" s="5">
        <v>6</v>
      </c>
      <c r="C5129" s="5" t="s">
        <v>62</v>
      </c>
      <c r="D5129" s="5">
        <v>49</v>
      </c>
      <c r="E5129" s="5">
        <v>0</v>
      </c>
      <c r="F5129" s="8">
        <f t="shared" si="480"/>
        <v>0</v>
      </c>
      <c r="G5129" s="5" t="str">
        <f>IF(COUNTIFS(Q3_SQL_Error_Concentration!$A:$A,A5129,Q3_SQL_Error_Concentration!$E:$E,B5129,Q3_SQL_Error_Concentration!$F:$F,C5129)=0,"",SUMIFS(Q3_SQL_Error_Concentration!$I:$I,Q3_SQL_Error_Concentration!$A:$A,A5129,Q3_SQL_Error_Concentration!$E:$E,B5129,Q3_SQL_Error_Concentration!$F:$F,C5129))</f>
        <v/>
      </c>
      <c r="H5129" s="5" t="str">
        <f t="shared" si="481"/>
        <v/>
      </c>
      <c r="I5129" s="5">
        <f>IF(D5129&gt;=Q3_Validation!$C$2,1,0)</f>
        <v>0</v>
      </c>
      <c r="J5129" s="8" t="str">
        <f t="shared" si="482"/>
        <v/>
      </c>
      <c r="K5129" s="5" t="str">
        <f t="shared" si="483"/>
        <v>excluded</v>
      </c>
      <c r="L5129" s="5">
        <f t="shared" si="484"/>
        <v>0</v>
      </c>
      <c r="M5129" s="5">
        <f t="shared" si="485"/>
        <v>0</v>
      </c>
    </row>
    <row r="5130" spans="1:13">
      <c r="A5130" s="5">
        <v>7531</v>
      </c>
      <c r="B5130" s="5">
        <v>7</v>
      </c>
      <c r="C5130" s="5" t="s">
        <v>63</v>
      </c>
      <c r="D5130" s="5">
        <v>21</v>
      </c>
      <c r="E5130" s="5">
        <v>0</v>
      </c>
      <c r="F5130" s="8">
        <f t="shared" si="480"/>
        <v>0</v>
      </c>
      <c r="G5130" s="5" t="str">
        <f>IF(COUNTIFS(Q3_SQL_Error_Concentration!$A:$A,A5130,Q3_SQL_Error_Concentration!$E:$E,B5130,Q3_SQL_Error_Concentration!$F:$F,C5130)=0,"",SUMIFS(Q3_SQL_Error_Concentration!$I:$I,Q3_SQL_Error_Concentration!$A:$A,A5130,Q3_SQL_Error_Concentration!$E:$E,B5130,Q3_SQL_Error_Concentration!$F:$F,C5130))</f>
        <v/>
      </c>
      <c r="H5130" s="5" t="str">
        <f t="shared" si="481"/>
        <v/>
      </c>
      <c r="I5130" s="5">
        <f>IF(D5130&gt;=Q3_Validation!$C$2,1,0)</f>
        <v>0</v>
      </c>
      <c r="J5130" s="8" t="str">
        <f t="shared" si="482"/>
        <v/>
      </c>
      <c r="K5130" s="5" t="str">
        <f t="shared" si="483"/>
        <v>excluded</v>
      </c>
      <c r="L5130" s="5">
        <f t="shared" si="484"/>
        <v>0</v>
      </c>
      <c r="M5130" s="5">
        <f t="shared" si="485"/>
        <v>0</v>
      </c>
    </row>
    <row r="5131" spans="1:13">
      <c r="A5131" s="5">
        <v>7531</v>
      </c>
      <c r="B5131" s="5">
        <v>7</v>
      </c>
      <c r="C5131" s="5" t="s">
        <v>62</v>
      </c>
      <c r="D5131" s="5">
        <v>34</v>
      </c>
      <c r="E5131" s="5">
        <v>1</v>
      </c>
      <c r="F5131" s="8">
        <f t="shared" si="480"/>
        <v>2.9411764705882355</v>
      </c>
      <c r="G5131" s="5" t="str">
        <f>IF(COUNTIFS(Q3_SQL_Error_Concentration!$A:$A,A5131,Q3_SQL_Error_Concentration!$E:$E,B5131,Q3_SQL_Error_Concentration!$F:$F,C5131)=0,"",SUMIFS(Q3_SQL_Error_Concentration!$I:$I,Q3_SQL_Error_Concentration!$A:$A,A5131,Q3_SQL_Error_Concentration!$E:$E,B5131,Q3_SQL_Error_Concentration!$F:$F,C5131))</f>
        <v/>
      </c>
      <c r="H5131" s="5" t="str">
        <f t="shared" si="481"/>
        <v/>
      </c>
      <c r="I5131" s="5">
        <f>IF(D5131&gt;=Q3_Validation!$C$2,1,0)</f>
        <v>0</v>
      </c>
      <c r="J5131" s="8" t="str">
        <f t="shared" si="482"/>
        <v/>
      </c>
      <c r="K5131" s="5" t="str">
        <f t="shared" si="483"/>
        <v>excluded</v>
      </c>
      <c r="L5131" s="5">
        <f t="shared" si="484"/>
        <v>0</v>
      </c>
      <c r="M5131" s="5">
        <f t="shared" si="485"/>
        <v>0</v>
      </c>
    </row>
    <row r="5132" spans="1:13">
      <c r="A5132" s="5">
        <v>7531</v>
      </c>
      <c r="B5132" s="5">
        <v>8</v>
      </c>
      <c r="C5132" s="5" t="s">
        <v>63</v>
      </c>
      <c r="D5132" s="5">
        <v>23</v>
      </c>
      <c r="E5132" s="5">
        <v>0</v>
      </c>
      <c r="F5132" s="8">
        <f t="shared" si="480"/>
        <v>0</v>
      </c>
      <c r="G5132" s="5" t="str">
        <f>IF(COUNTIFS(Q3_SQL_Error_Concentration!$A:$A,A5132,Q3_SQL_Error_Concentration!$E:$E,B5132,Q3_SQL_Error_Concentration!$F:$F,C5132)=0,"",SUMIFS(Q3_SQL_Error_Concentration!$I:$I,Q3_SQL_Error_Concentration!$A:$A,A5132,Q3_SQL_Error_Concentration!$E:$E,B5132,Q3_SQL_Error_Concentration!$F:$F,C5132))</f>
        <v/>
      </c>
      <c r="H5132" s="5" t="str">
        <f t="shared" si="481"/>
        <v/>
      </c>
      <c r="I5132" s="5">
        <f>IF(D5132&gt;=Q3_Validation!$C$2,1,0)</f>
        <v>0</v>
      </c>
      <c r="J5132" s="8" t="str">
        <f t="shared" si="482"/>
        <v/>
      </c>
      <c r="K5132" s="5" t="str">
        <f t="shared" si="483"/>
        <v>excluded</v>
      </c>
      <c r="L5132" s="5">
        <f t="shared" si="484"/>
        <v>0</v>
      </c>
      <c r="M5132" s="5">
        <f t="shared" si="485"/>
        <v>0</v>
      </c>
    </row>
    <row r="5133" spans="1:13">
      <c r="A5133" s="5">
        <v>7531</v>
      </c>
      <c r="B5133" s="5">
        <v>8</v>
      </c>
      <c r="C5133" s="5" t="s">
        <v>62</v>
      </c>
      <c r="D5133" s="5">
        <v>28</v>
      </c>
      <c r="E5133" s="5">
        <v>0</v>
      </c>
      <c r="F5133" s="8">
        <f t="shared" si="480"/>
        <v>0</v>
      </c>
      <c r="G5133" s="5" t="str">
        <f>IF(COUNTIFS(Q3_SQL_Error_Concentration!$A:$A,A5133,Q3_SQL_Error_Concentration!$E:$E,B5133,Q3_SQL_Error_Concentration!$F:$F,C5133)=0,"",SUMIFS(Q3_SQL_Error_Concentration!$I:$I,Q3_SQL_Error_Concentration!$A:$A,A5133,Q3_SQL_Error_Concentration!$E:$E,B5133,Q3_SQL_Error_Concentration!$F:$F,C5133))</f>
        <v/>
      </c>
      <c r="H5133" s="5" t="str">
        <f t="shared" si="481"/>
        <v/>
      </c>
      <c r="I5133" s="5">
        <f>IF(D5133&gt;=Q3_Validation!$C$2,1,0)</f>
        <v>0</v>
      </c>
      <c r="J5133" s="8" t="str">
        <f t="shared" si="482"/>
        <v/>
      </c>
      <c r="K5133" s="5" t="str">
        <f t="shared" si="483"/>
        <v>excluded</v>
      </c>
      <c r="L5133" s="5">
        <f t="shared" si="484"/>
        <v>0</v>
      </c>
      <c r="M5133" s="5">
        <f t="shared" si="485"/>
        <v>0</v>
      </c>
    </row>
    <row r="5134" spans="1:13">
      <c r="A5134" s="5">
        <v>7531</v>
      </c>
      <c r="B5134" s="5">
        <v>9</v>
      </c>
      <c r="C5134" s="5" t="s">
        <v>63</v>
      </c>
      <c r="D5134" s="5">
        <v>24</v>
      </c>
      <c r="E5134" s="5">
        <v>0</v>
      </c>
      <c r="F5134" s="8">
        <f t="shared" si="480"/>
        <v>0</v>
      </c>
      <c r="G5134" s="5" t="str">
        <f>IF(COUNTIFS(Q3_SQL_Error_Concentration!$A:$A,A5134,Q3_SQL_Error_Concentration!$E:$E,B5134,Q3_SQL_Error_Concentration!$F:$F,C5134)=0,"",SUMIFS(Q3_SQL_Error_Concentration!$I:$I,Q3_SQL_Error_Concentration!$A:$A,A5134,Q3_SQL_Error_Concentration!$E:$E,B5134,Q3_SQL_Error_Concentration!$F:$F,C5134))</f>
        <v/>
      </c>
      <c r="H5134" s="5" t="str">
        <f t="shared" si="481"/>
        <v/>
      </c>
      <c r="I5134" s="5">
        <f>IF(D5134&gt;=Q3_Validation!$C$2,1,0)</f>
        <v>0</v>
      </c>
      <c r="J5134" s="8" t="str">
        <f t="shared" si="482"/>
        <v/>
      </c>
      <c r="K5134" s="5" t="str">
        <f t="shared" si="483"/>
        <v>excluded</v>
      </c>
      <c r="L5134" s="5">
        <f t="shared" si="484"/>
        <v>0</v>
      </c>
      <c r="M5134" s="5">
        <f t="shared" si="485"/>
        <v>0</v>
      </c>
    </row>
    <row r="5135" spans="1:13">
      <c r="A5135" s="5">
        <v>7531</v>
      </c>
      <c r="B5135" s="5">
        <v>9</v>
      </c>
      <c r="C5135" s="5" t="s">
        <v>62</v>
      </c>
      <c r="D5135" s="5">
        <v>35</v>
      </c>
      <c r="E5135" s="5">
        <v>0</v>
      </c>
      <c r="F5135" s="8">
        <f t="shared" si="480"/>
        <v>0</v>
      </c>
      <c r="G5135" s="5" t="str">
        <f>IF(COUNTIFS(Q3_SQL_Error_Concentration!$A:$A,A5135,Q3_SQL_Error_Concentration!$E:$E,B5135,Q3_SQL_Error_Concentration!$F:$F,C5135)=0,"",SUMIFS(Q3_SQL_Error_Concentration!$I:$I,Q3_SQL_Error_Concentration!$A:$A,A5135,Q3_SQL_Error_Concentration!$E:$E,B5135,Q3_SQL_Error_Concentration!$F:$F,C5135))</f>
        <v/>
      </c>
      <c r="H5135" s="5" t="str">
        <f t="shared" si="481"/>
        <v/>
      </c>
      <c r="I5135" s="5">
        <f>IF(D5135&gt;=Q3_Validation!$C$2,1,0)</f>
        <v>0</v>
      </c>
      <c r="J5135" s="8" t="str">
        <f t="shared" si="482"/>
        <v/>
      </c>
      <c r="K5135" s="5" t="str">
        <f t="shared" si="483"/>
        <v>excluded</v>
      </c>
      <c r="L5135" s="5">
        <f t="shared" si="484"/>
        <v>0</v>
      </c>
      <c r="M5135" s="5">
        <f t="shared" si="485"/>
        <v>0</v>
      </c>
    </row>
    <row r="5136" spans="1:13">
      <c r="A5136" s="5">
        <v>7531</v>
      </c>
      <c r="B5136" s="5">
        <v>10</v>
      </c>
      <c r="C5136" s="5" t="s">
        <v>63</v>
      </c>
      <c r="D5136" s="5">
        <v>38</v>
      </c>
      <c r="E5136" s="5">
        <v>0</v>
      </c>
      <c r="F5136" s="8">
        <f t="shared" si="480"/>
        <v>0</v>
      </c>
      <c r="G5136" s="5" t="str">
        <f>IF(COUNTIFS(Q3_SQL_Error_Concentration!$A:$A,A5136,Q3_SQL_Error_Concentration!$E:$E,B5136,Q3_SQL_Error_Concentration!$F:$F,C5136)=0,"",SUMIFS(Q3_SQL_Error_Concentration!$I:$I,Q3_SQL_Error_Concentration!$A:$A,A5136,Q3_SQL_Error_Concentration!$E:$E,B5136,Q3_SQL_Error_Concentration!$F:$F,C5136))</f>
        <v/>
      </c>
      <c r="H5136" s="5" t="str">
        <f t="shared" si="481"/>
        <v/>
      </c>
      <c r="I5136" s="5">
        <f>IF(D5136&gt;=Q3_Validation!$C$2,1,0)</f>
        <v>0</v>
      </c>
      <c r="J5136" s="8" t="str">
        <f t="shared" si="482"/>
        <v/>
      </c>
      <c r="K5136" s="5" t="str">
        <f t="shared" si="483"/>
        <v>excluded</v>
      </c>
      <c r="L5136" s="5">
        <f t="shared" si="484"/>
        <v>0</v>
      </c>
      <c r="M5136" s="5">
        <f t="shared" si="485"/>
        <v>0</v>
      </c>
    </row>
    <row r="5137" spans="1:13">
      <c r="A5137" s="5">
        <v>7531</v>
      </c>
      <c r="B5137" s="5">
        <v>10</v>
      </c>
      <c r="C5137" s="5" t="s">
        <v>62</v>
      </c>
      <c r="D5137" s="5">
        <v>56</v>
      </c>
      <c r="E5137" s="5">
        <v>1</v>
      </c>
      <c r="F5137" s="8">
        <f t="shared" si="480"/>
        <v>1.7857142857142858</v>
      </c>
      <c r="G5137" s="5" t="str">
        <f>IF(COUNTIFS(Q3_SQL_Error_Concentration!$A:$A,A5137,Q3_SQL_Error_Concentration!$E:$E,B5137,Q3_SQL_Error_Concentration!$F:$F,C5137)=0,"",SUMIFS(Q3_SQL_Error_Concentration!$I:$I,Q3_SQL_Error_Concentration!$A:$A,A5137,Q3_SQL_Error_Concentration!$E:$E,B5137,Q3_SQL_Error_Concentration!$F:$F,C5137))</f>
        <v/>
      </c>
      <c r="H5137" s="5" t="str">
        <f t="shared" si="481"/>
        <v/>
      </c>
      <c r="I5137" s="5">
        <f>IF(D5137&gt;=Q3_Validation!$C$2,1,0)</f>
        <v>0</v>
      </c>
      <c r="J5137" s="8" t="str">
        <f t="shared" si="482"/>
        <v/>
      </c>
      <c r="K5137" s="5" t="str">
        <f t="shared" si="483"/>
        <v>excluded</v>
      </c>
      <c r="L5137" s="5">
        <f t="shared" si="484"/>
        <v>0</v>
      </c>
      <c r="M5137" s="5">
        <f t="shared" si="485"/>
        <v>0</v>
      </c>
    </row>
    <row r="5138" spans="1:13">
      <c r="A5138" s="5">
        <v>7531</v>
      </c>
      <c r="B5138" s="5">
        <v>11</v>
      </c>
      <c r="C5138" s="5" t="s">
        <v>63</v>
      </c>
      <c r="D5138" s="5">
        <v>49</v>
      </c>
      <c r="E5138" s="5">
        <v>0</v>
      </c>
      <c r="F5138" s="8">
        <f t="shared" si="480"/>
        <v>0</v>
      </c>
      <c r="G5138" s="5" t="str">
        <f>IF(COUNTIFS(Q3_SQL_Error_Concentration!$A:$A,A5138,Q3_SQL_Error_Concentration!$E:$E,B5138,Q3_SQL_Error_Concentration!$F:$F,C5138)=0,"",SUMIFS(Q3_SQL_Error_Concentration!$I:$I,Q3_SQL_Error_Concentration!$A:$A,A5138,Q3_SQL_Error_Concentration!$E:$E,B5138,Q3_SQL_Error_Concentration!$F:$F,C5138))</f>
        <v/>
      </c>
      <c r="H5138" s="5" t="str">
        <f t="shared" si="481"/>
        <v/>
      </c>
      <c r="I5138" s="5">
        <f>IF(D5138&gt;=Q3_Validation!$C$2,1,0)</f>
        <v>0</v>
      </c>
      <c r="J5138" s="8" t="str">
        <f t="shared" si="482"/>
        <v/>
      </c>
      <c r="K5138" s="5" t="str">
        <f t="shared" si="483"/>
        <v>excluded</v>
      </c>
      <c r="L5138" s="5">
        <f t="shared" si="484"/>
        <v>0</v>
      </c>
      <c r="M5138" s="5">
        <f t="shared" si="485"/>
        <v>0</v>
      </c>
    </row>
    <row r="5139" spans="1:13">
      <c r="A5139" s="5">
        <v>7531</v>
      </c>
      <c r="B5139" s="5">
        <v>11</v>
      </c>
      <c r="C5139" s="5" t="s">
        <v>62</v>
      </c>
      <c r="D5139" s="5">
        <v>72</v>
      </c>
      <c r="E5139" s="5">
        <v>2</v>
      </c>
      <c r="F5139" s="8">
        <f t="shared" si="480"/>
        <v>2.7777777777777777</v>
      </c>
      <c r="G5139" s="5" t="str">
        <f>IF(COUNTIFS(Q3_SQL_Error_Concentration!$A:$A,A5139,Q3_SQL_Error_Concentration!$E:$E,B5139,Q3_SQL_Error_Concentration!$F:$F,C5139)=0,"",SUMIFS(Q3_SQL_Error_Concentration!$I:$I,Q3_SQL_Error_Concentration!$A:$A,A5139,Q3_SQL_Error_Concentration!$E:$E,B5139,Q3_SQL_Error_Concentration!$F:$F,C5139))</f>
        <v/>
      </c>
      <c r="H5139" s="5" t="str">
        <f t="shared" si="481"/>
        <v/>
      </c>
      <c r="I5139" s="5">
        <f>IF(D5139&gt;=Q3_Validation!$C$2,1,0)</f>
        <v>0</v>
      </c>
      <c r="J5139" s="8" t="str">
        <f t="shared" si="482"/>
        <v/>
      </c>
      <c r="K5139" s="5" t="str">
        <f t="shared" si="483"/>
        <v>excluded</v>
      </c>
      <c r="L5139" s="5">
        <f t="shared" si="484"/>
        <v>0</v>
      </c>
      <c r="M5139" s="5">
        <f t="shared" si="485"/>
        <v>0</v>
      </c>
    </row>
    <row r="5140" spans="1:13">
      <c r="A5140" s="5">
        <v>7531</v>
      </c>
      <c r="B5140" s="5">
        <v>12</v>
      </c>
      <c r="C5140" s="5" t="s">
        <v>63</v>
      </c>
      <c r="D5140" s="5">
        <v>33</v>
      </c>
      <c r="E5140" s="5">
        <v>0</v>
      </c>
      <c r="F5140" s="8">
        <f t="shared" si="480"/>
        <v>0</v>
      </c>
      <c r="G5140" s="5" t="str">
        <f>IF(COUNTIFS(Q3_SQL_Error_Concentration!$A:$A,A5140,Q3_SQL_Error_Concentration!$E:$E,B5140,Q3_SQL_Error_Concentration!$F:$F,C5140)=0,"",SUMIFS(Q3_SQL_Error_Concentration!$I:$I,Q3_SQL_Error_Concentration!$A:$A,A5140,Q3_SQL_Error_Concentration!$E:$E,B5140,Q3_SQL_Error_Concentration!$F:$F,C5140))</f>
        <v/>
      </c>
      <c r="H5140" s="5" t="str">
        <f t="shared" si="481"/>
        <v/>
      </c>
      <c r="I5140" s="5">
        <f>IF(D5140&gt;=Q3_Validation!$C$2,1,0)</f>
        <v>0</v>
      </c>
      <c r="J5140" s="8" t="str">
        <f t="shared" si="482"/>
        <v/>
      </c>
      <c r="K5140" s="5" t="str">
        <f t="shared" si="483"/>
        <v>excluded</v>
      </c>
      <c r="L5140" s="5">
        <f t="shared" si="484"/>
        <v>0</v>
      </c>
      <c r="M5140" s="5">
        <f t="shared" si="485"/>
        <v>0</v>
      </c>
    </row>
    <row r="5141" spans="1:13">
      <c r="A5141" s="5">
        <v>7531</v>
      </c>
      <c r="B5141" s="5">
        <v>12</v>
      </c>
      <c r="C5141" s="5" t="s">
        <v>62</v>
      </c>
      <c r="D5141" s="5">
        <v>68</v>
      </c>
      <c r="E5141" s="5">
        <v>2</v>
      </c>
      <c r="F5141" s="8">
        <f t="shared" si="480"/>
        <v>2.9411764705882355</v>
      </c>
      <c r="G5141" s="5" t="str">
        <f>IF(COUNTIFS(Q3_SQL_Error_Concentration!$A:$A,A5141,Q3_SQL_Error_Concentration!$E:$E,B5141,Q3_SQL_Error_Concentration!$F:$F,C5141)=0,"",SUMIFS(Q3_SQL_Error_Concentration!$I:$I,Q3_SQL_Error_Concentration!$A:$A,A5141,Q3_SQL_Error_Concentration!$E:$E,B5141,Q3_SQL_Error_Concentration!$F:$F,C5141))</f>
        <v/>
      </c>
      <c r="H5141" s="5" t="str">
        <f t="shared" si="481"/>
        <v/>
      </c>
      <c r="I5141" s="5">
        <f>IF(D5141&gt;=Q3_Validation!$C$2,1,0)</f>
        <v>0</v>
      </c>
      <c r="J5141" s="8" t="str">
        <f t="shared" si="482"/>
        <v/>
      </c>
      <c r="K5141" s="5" t="str">
        <f t="shared" si="483"/>
        <v>excluded</v>
      </c>
      <c r="L5141" s="5">
        <f t="shared" si="484"/>
        <v>0</v>
      </c>
      <c r="M5141" s="5">
        <f t="shared" si="485"/>
        <v>0</v>
      </c>
    </row>
    <row r="5142" spans="1:13">
      <c r="A5142" s="5">
        <v>7531</v>
      </c>
      <c r="B5142" s="5">
        <v>13</v>
      </c>
      <c r="C5142" s="5" t="s">
        <v>63</v>
      </c>
      <c r="D5142" s="5">
        <v>52</v>
      </c>
      <c r="E5142" s="5">
        <v>1</v>
      </c>
      <c r="F5142" s="8">
        <f t="shared" si="480"/>
        <v>1.9230769230769231</v>
      </c>
      <c r="G5142" s="5" t="str">
        <f>IF(COUNTIFS(Q3_SQL_Error_Concentration!$A:$A,A5142,Q3_SQL_Error_Concentration!$E:$E,B5142,Q3_SQL_Error_Concentration!$F:$F,C5142)=0,"",SUMIFS(Q3_SQL_Error_Concentration!$I:$I,Q3_SQL_Error_Concentration!$A:$A,A5142,Q3_SQL_Error_Concentration!$E:$E,B5142,Q3_SQL_Error_Concentration!$F:$F,C5142))</f>
        <v/>
      </c>
      <c r="H5142" s="5" t="str">
        <f t="shared" si="481"/>
        <v/>
      </c>
      <c r="I5142" s="5">
        <f>IF(D5142&gt;=Q3_Validation!$C$2,1,0)</f>
        <v>0</v>
      </c>
      <c r="J5142" s="8" t="str">
        <f t="shared" si="482"/>
        <v/>
      </c>
      <c r="K5142" s="5" t="str">
        <f t="shared" si="483"/>
        <v>excluded</v>
      </c>
      <c r="L5142" s="5">
        <f t="shared" si="484"/>
        <v>0</v>
      </c>
      <c r="M5142" s="5">
        <f t="shared" si="485"/>
        <v>0</v>
      </c>
    </row>
    <row r="5143" spans="1:13">
      <c r="A5143" s="5">
        <v>7531</v>
      </c>
      <c r="B5143" s="5">
        <v>13</v>
      </c>
      <c r="C5143" s="5" t="s">
        <v>62</v>
      </c>
      <c r="D5143" s="5">
        <v>73</v>
      </c>
      <c r="E5143" s="5">
        <v>0</v>
      </c>
      <c r="F5143" s="8">
        <f t="shared" si="480"/>
        <v>0</v>
      </c>
      <c r="G5143" s="5" t="str">
        <f>IF(COUNTIFS(Q3_SQL_Error_Concentration!$A:$A,A5143,Q3_SQL_Error_Concentration!$E:$E,B5143,Q3_SQL_Error_Concentration!$F:$F,C5143)=0,"",SUMIFS(Q3_SQL_Error_Concentration!$I:$I,Q3_SQL_Error_Concentration!$A:$A,A5143,Q3_SQL_Error_Concentration!$E:$E,B5143,Q3_SQL_Error_Concentration!$F:$F,C5143))</f>
        <v/>
      </c>
      <c r="H5143" s="5" t="str">
        <f t="shared" si="481"/>
        <v/>
      </c>
      <c r="I5143" s="5">
        <f>IF(D5143&gt;=Q3_Validation!$C$2,1,0)</f>
        <v>0</v>
      </c>
      <c r="J5143" s="8" t="str">
        <f t="shared" si="482"/>
        <v/>
      </c>
      <c r="K5143" s="5" t="str">
        <f t="shared" si="483"/>
        <v>excluded</v>
      </c>
      <c r="L5143" s="5">
        <f t="shared" si="484"/>
        <v>0</v>
      </c>
      <c r="M5143" s="5">
        <f t="shared" si="485"/>
        <v>0</v>
      </c>
    </row>
    <row r="5144" spans="1:13">
      <c r="A5144" s="5">
        <v>7531</v>
      </c>
      <c r="B5144" s="5">
        <v>14</v>
      </c>
      <c r="C5144" s="5" t="s">
        <v>63</v>
      </c>
      <c r="D5144" s="5">
        <v>66</v>
      </c>
      <c r="E5144" s="5">
        <v>0</v>
      </c>
      <c r="F5144" s="8">
        <f t="shared" si="480"/>
        <v>0</v>
      </c>
      <c r="G5144" s="5" t="str">
        <f>IF(COUNTIFS(Q3_SQL_Error_Concentration!$A:$A,A5144,Q3_SQL_Error_Concentration!$E:$E,B5144,Q3_SQL_Error_Concentration!$F:$F,C5144)=0,"",SUMIFS(Q3_SQL_Error_Concentration!$I:$I,Q3_SQL_Error_Concentration!$A:$A,A5144,Q3_SQL_Error_Concentration!$E:$E,B5144,Q3_SQL_Error_Concentration!$F:$F,C5144))</f>
        <v/>
      </c>
      <c r="H5144" s="5" t="str">
        <f t="shared" si="481"/>
        <v/>
      </c>
      <c r="I5144" s="5">
        <f>IF(D5144&gt;=Q3_Validation!$C$2,1,0)</f>
        <v>0</v>
      </c>
      <c r="J5144" s="8" t="str">
        <f t="shared" si="482"/>
        <v/>
      </c>
      <c r="K5144" s="5" t="str">
        <f t="shared" si="483"/>
        <v>excluded</v>
      </c>
      <c r="L5144" s="5">
        <f t="shared" si="484"/>
        <v>0</v>
      </c>
      <c r="M5144" s="5">
        <f t="shared" si="485"/>
        <v>0</v>
      </c>
    </row>
    <row r="5145" spans="1:13">
      <c r="A5145" s="5">
        <v>7531</v>
      </c>
      <c r="B5145" s="5">
        <v>14</v>
      </c>
      <c r="C5145" s="5" t="s">
        <v>62</v>
      </c>
      <c r="D5145" s="5">
        <v>82</v>
      </c>
      <c r="E5145" s="5">
        <v>0</v>
      </c>
      <c r="F5145" s="8">
        <f t="shared" si="480"/>
        <v>0</v>
      </c>
      <c r="G5145" s="5" t="str">
        <f>IF(COUNTIFS(Q3_SQL_Error_Concentration!$A:$A,A5145,Q3_SQL_Error_Concentration!$E:$E,B5145,Q3_SQL_Error_Concentration!$F:$F,C5145)=0,"",SUMIFS(Q3_SQL_Error_Concentration!$I:$I,Q3_SQL_Error_Concentration!$A:$A,A5145,Q3_SQL_Error_Concentration!$E:$E,B5145,Q3_SQL_Error_Concentration!$F:$F,C5145))</f>
        <v/>
      </c>
      <c r="H5145" s="5" t="str">
        <f t="shared" si="481"/>
        <v/>
      </c>
      <c r="I5145" s="5">
        <f>IF(D5145&gt;=Q3_Validation!$C$2,1,0)</f>
        <v>0</v>
      </c>
      <c r="J5145" s="8" t="str">
        <f t="shared" si="482"/>
        <v/>
      </c>
      <c r="K5145" s="5" t="str">
        <f t="shared" si="483"/>
        <v>excluded</v>
      </c>
      <c r="L5145" s="5">
        <f t="shared" si="484"/>
        <v>0</v>
      </c>
      <c r="M5145" s="5">
        <f t="shared" si="485"/>
        <v>0</v>
      </c>
    </row>
    <row r="5146" spans="1:13">
      <c r="A5146" s="5">
        <v>7531</v>
      </c>
      <c r="B5146" s="5">
        <v>15</v>
      </c>
      <c r="C5146" s="5" t="s">
        <v>63</v>
      </c>
      <c r="D5146" s="5">
        <v>59</v>
      </c>
      <c r="E5146" s="5">
        <v>0</v>
      </c>
      <c r="F5146" s="8">
        <f t="shared" si="480"/>
        <v>0</v>
      </c>
      <c r="G5146" s="5" t="str">
        <f>IF(COUNTIFS(Q3_SQL_Error_Concentration!$A:$A,A5146,Q3_SQL_Error_Concentration!$E:$E,B5146,Q3_SQL_Error_Concentration!$F:$F,C5146)=0,"",SUMIFS(Q3_SQL_Error_Concentration!$I:$I,Q3_SQL_Error_Concentration!$A:$A,A5146,Q3_SQL_Error_Concentration!$E:$E,B5146,Q3_SQL_Error_Concentration!$F:$F,C5146))</f>
        <v/>
      </c>
      <c r="H5146" s="5" t="str">
        <f t="shared" si="481"/>
        <v/>
      </c>
      <c r="I5146" s="5">
        <f>IF(D5146&gt;=Q3_Validation!$C$2,1,0)</f>
        <v>0</v>
      </c>
      <c r="J5146" s="8" t="str">
        <f t="shared" si="482"/>
        <v/>
      </c>
      <c r="K5146" s="5" t="str">
        <f t="shared" si="483"/>
        <v>excluded</v>
      </c>
      <c r="L5146" s="5">
        <f t="shared" si="484"/>
        <v>0</v>
      </c>
      <c r="M5146" s="5">
        <f t="shared" si="485"/>
        <v>0</v>
      </c>
    </row>
    <row r="5147" spans="1:13">
      <c r="A5147" s="5">
        <v>7531</v>
      </c>
      <c r="B5147" s="5">
        <v>15</v>
      </c>
      <c r="C5147" s="5" t="s">
        <v>62</v>
      </c>
      <c r="D5147" s="5">
        <v>78</v>
      </c>
      <c r="E5147" s="5">
        <v>0</v>
      </c>
      <c r="F5147" s="8">
        <f t="shared" si="480"/>
        <v>0</v>
      </c>
      <c r="G5147" s="5" t="str">
        <f>IF(COUNTIFS(Q3_SQL_Error_Concentration!$A:$A,A5147,Q3_SQL_Error_Concentration!$E:$E,B5147,Q3_SQL_Error_Concentration!$F:$F,C5147)=0,"",SUMIFS(Q3_SQL_Error_Concentration!$I:$I,Q3_SQL_Error_Concentration!$A:$A,A5147,Q3_SQL_Error_Concentration!$E:$E,B5147,Q3_SQL_Error_Concentration!$F:$F,C5147))</f>
        <v/>
      </c>
      <c r="H5147" s="5" t="str">
        <f t="shared" si="481"/>
        <v/>
      </c>
      <c r="I5147" s="5">
        <f>IF(D5147&gt;=Q3_Validation!$C$2,1,0)</f>
        <v>0</v>
      </c>
      <c r="J5147" s="8" t="str">
        <f t="shared" si="482"/>
        <v/>
      </c>
      <c r="K5147" s="5" t="str">
        <f t="shared" si="483"/>
        <v>excluded</v>
      </c>
      <c r="L5147" s="5">
        <f t="shared" si="484"/>
        <v>0</v>
      </c>
      <c r="M5147" s="5">
        <f t="shared" si="485"/>
        <v>0</v>
      </c>
    </row>
    <row r="5148" spans="1:13">
      <c r="A5148" s="5">
        <v>7531</v>
      </c>
      <c r="B5148" s="5">
        <v>16</v>
      </c>
      <c r="C5148" s="5" t="s">
        <v>63</v>
      </c>
      <c r="D5148" s="5">
        <v>50</v>
      </c>
      <c r="E5148" s="5">
        <v>0</v>
      </c>
      <c r="F5148" s="8">
        <f t="shared" si="480"/>
        <v>0</v>
      </c>
      <c r="G5148" s="5" t="str">
        <f>IF(COUNTIFS(Q3_SQL_Error_Concentration!$A:$A,A5148,Q3_SQL_Error_Concentration!$E:$E,B5148,Q3_SQL_Error_Concentration!$F:$F,C5148)=0,"",SUMIFS(Q3_SQL_Error_Concentration!$I:$I,Q3_SQL_Error_Concentration!$A:$A,A5148,Q3_SQL_Error_Concentration!$E:$E,B5148,Q3_SQL_Error_Concentration!$F:$F,C5148))</f>
        <v/>
      </c>
      <c r="H5148" s="5" t="str">
        <f t="shared" si="481"/>
        <v/>
      </c>
      <c r="I5148" s="5">
        <f>IF(D5148&gt;=Q3_Validation!$C$2,1,0)</f>
        <v>0</v>
      </c>
      <c r="J5148" s="8" t="str">
        <f t="shared" si="482"/>
        <v/>
      </c>
      <c r="K5148" s="5" t="str">
        <f t="shared" si="483"/>
        <v>excluded</v>
      </c>
      <c r="L5148" s="5">
        <f t="shared" si="484"/>
        <v>0</v>
      </c>
      <c r="M5148" s="5">
        <f t="shared" si="485"/>
        <v>0</v>
      </c>
    </row>
    <row r="5149" spans="1:13">
      <c r="A5149" s="5">
        <v>7531</v>
      </c>
      <c r="B5149" s="5">
        <v>16</v>
      </c>
      <c r="C5149" s="5" t="s">
        <v>62</v>
      </c>
      <c r="D5149" s="5">
        <v>81</v>
      </c>
      <c r="E5149" s="5">
        <v>0</v>
      </c>
      <c r="F5149" s="8">
        <f t="shared" si="480"/>
        <v>0</v>
      </c>
      <c r="G5149" s="5" t="str">
        <f>IF(COUNTIFS(Q3_SQL_Error_Concentration!$A:$A,A5149,Q3_SQL_Error_Concentration!$E:$E,B5149,Q3_SQL_Error_Concentration!$F:$F,C5149)=0,"",SUMIFS(Q3_SQL_Error_Concentration!$I:$I,Q3_SQL_Error_Concentration!$A:$A,A5149,Q3_SQL_Error_Concentration!$E:$E,B5149,Q3_SQL_Error_Concentration!$F:$F,C5149))</f>
        <v/>
      </c>
      <c r="H5149" s="5" t="str">
        <f t="shared" si="481"/>
        <v/>
      </c>
      <c r="I5149" s="5">
        <f>IF(D5149&gt;=Q3_Validation!$C$2,1,0)</f>
        <v>0</v>
      </c>
      <c r="J5149" s="8" t="str">
        <f t="shared" si="482"/>
        <v/>
      </c>
      <c r="K5149" s="5" t="str">
        <f t="shared" si="483"/>
        <v>excluded</v>
      </c>
      <c r="L5149" s="5">
        <f t="shared" si="484"/>
        <v>0</v>
      </c>
      <c r="M5149" s="5">
        <f t="shared" si="485"/>
        <v>0</v>
      </c>
    </row>
    <row r="5150" spans="1:13">
      <c r="A5150" s="5">
        <v>7531</v>
      </c>
      <c r="B5150" s="5">
        <v>17</v>
      </c>
      <c r="C5150" s="5" t="s">
        <v>63</v>
      </c>
      <c r="D5150" s="5">
        <v>4</v>
      </c>
      <c r="E5150" s="5">
        <v>0</v>
      </c>
      <c r="F5150" s="8">
        <f t="shared" si="480"/>
        <v>0</v>
      </c>
      <c r="G5150" s="5" t="str">
        <f>IF(COUNTIFS(Q3_SQL_Error_Concentration!$A:$A,A5150,Q3_SQL_Error_Concentration!$E:$E,B5150,Q3_SQL_Error_Concentration!$F:$F,C5150)=0,"",SUMIFS(Q3_SQL_Error_Concentration!$I:$I,Q3_SQL_Error_Concentration!$A:$A,A5150,Q3_SQL_Error_Concentration!$E:$E,B5150,Q3_SQL_Error_Concentration!$F:$F,C5150))</f>
        <v/>
      </c>
      <c r="H5150" s="5" t="str">
        <f t="shared" si="481"/>
        <v/>
      </c>
      <c r="I5150" s="5">
        <f>IF(D5150&gt;=Q3_Validation!$C$2,1,0)</f>
        <v>0</v>
      </c>
      <c r="J5150" s="8" t="str">
        <f t="shared" si="482"/>
        <v/>
      </c>
      <c r="K5150" s="5" t="str">
        <f t="shared" si="483"/>
        <v>excluded</v>
      </c>
      <c r="L5150" s="5">
        <f t="shared" si="484"/>
        <v>0</v>
      </c>
      <c r="M5150" s="5">
        <f t="shared" si="485"/>
        <v>0</v>
      </c>
    </row>
    <row r="5151" spans="1:13">
      <c r="A5151" s="5">
        <v>7531</v>
      </c>
      <c r="B5151" s="5">
        <v>17</v>
      </c>
      <c r="C5151" s="5" t="s">
        <v>62</v>
      </c>
      <c r="D5151" s="5">
        <v>8</v>
      </c>
      <c r="E5151" s="5">
        <v>0</v>
      </c>
      <c r="F5151" s="8">
        <f t="shared" si="480"/>
        <v>0</v>
      </c>
      <c r="G5151" s="5" t="str">
        <f>IF(COUNTIFS(Q3_SQL_Error_Concentration!$A:$A,A5151,Q3_SQL_Error_Concentration!$E:$E,B5151,Q3_SQL_Error_Concentration!$F:$F,C5151)=0,"",SUMIFS(Q3_SQL_Error_Concentration!$I:$I,Q3_SQL_Error_Concentration!$A:$A,A5151,Q3_SQL_Error_Concentration!$E:$E,B5151,Q3_SQL_Error_Concentration!$F:$F,C5151))</f>
        <v/>
      </c>
      <c r="H5151" s="5" t="str">
        <f t="shared" si="481"/>
        <v/>
      </c>
      <c r="I5151" s="5">
        <f>IF(D5151&gt;=Q3_Validation!$C$2,1,0)</f>
        <v>0</v>
      </c>
      <c r="J5151" s="8" t="str">
        <f t="shared" si="482"/>
        <v/>
      </c>
      <c r="K5151" s="5" t="str">
        <f t="shared" si="483"/>
        <v>excluded</v>
      </c>
      <c r="L5151" s="5">
        <f t="shared" si="484"/>
        <v>0</v>
      </c>
      <c r="M5151" s="5">
        <f t="shared" si="485"/>
        <v>0</v>
      </c>
    </row>
    <row r="5152" spans="1:13">
      <c r="A5152" s="5">
        <v>7531</v>
      </c>
      <c r="B5152" s="5">
        <v>18</v>
      </c>
      <c r="C5152" s="5" t="s">
        <v>63</v>
      </c>
      <c r="D5152" s="5">
        <v>4</v>
      </c>
      <c r="E5152" s="5">
        <v>0</v>
      </c>
      <c r="F5152" s="8">
        <f t="shared" si="480"/>
        <v>0</v>
      </c>
      <c r="G5152" s="5" t="str">
        <f>IF(COUNTIFS(Q3_SQL_Error_Concentration!$A:$A,A5152,Q3_SQL_Error_Concentration!$E:$E,B5152,Q3_SQL_Error_Concentration!$F:$F,C5152)=0,"",SUMIFS(Q3_SQL_Error_Concentration!$I:$I,Q3_SQL_Error_Concentration!$A:$A,A5152,Q3_SQL_Error_Concentration!$E:$E,B5152,Q3_SQL_Error_Concentration!$F:$F,C5152))</f>
        <v/>
      </c>
      <c r="H5152" s="5" t="str">
        <f t="shared" si="481"/>
        <v/>
      </c>
      <c r="I5152" s="5">
        <f>IF(D5152&gt;=Q3_Validation!$C$2,1,0)</f>
        <v>0</v>
      </c>
      <c r="J5152" s="8" t="str">
        <f t="shared" si="482"/>
        <v/>
      </c>
      <c r="K5152" s="5" t="str">
        <f t="shared" si="483"/>
        <v>excluded</v>
      </c>
      <c r="L5152" s="5">
        <f t="shared" si="484"/>
        <v>0</v>
      </c>
      <c r="M5152" s="5">
        <f t="shared" si="485"/>
        <v>0</v>
      </c>
    </row>
    <row r="5153" spans="1:13">
      <c r="A5153" s="5">
        <v>7531</v>
      </c>
      <c r="B5153" s="5">
        <v>18</v>
      </c>
      <c r="C5153" s="5" t="s">
        <v>62</v>
      </c>
      <c r="D5153" s="5">
        <v>12</v>
      </c>
      <c r="E5153" s="5">
        <v>0</v>
      </c>
      <c r="F5153" s="8">
        <f t="shared" si="480"/>
        <v>0</v>
      </c>
      <c r="G5153" s="5" t="str">
        <f>IF(COUNTIFS(Q3_SQL_Error_Concentration!$A:$A,A5153,Q3_SQL_Error_Concentration!$E:$E,B5153,Q3_SQL_Error_Concentration!$F:$F,C5153)=0,"",SUMIFS(Q3_SQL_Error_Concentration!$I:$I,Q3_SQL_Error_Concentration!$A:$A,A5153,Q3_SQL_Error_Concentration!$E:$E,B5153,Q3_SQL_Error_Concentration!$F:$F,C5153))</f>
        <v/>
      </c>
      <c r="H5153" s="5" t="str">
        <f t="shared" si="481"/>
        <v/>
      </c>
      <c r="I5153" s="5">
        <f>IF(D5153&gt;=Q3_Validation!$C$2,1,0)</f>
        <v>0</v>
      </c>
      <c r="J5153" s="8" t="str">
        <f t="shared" si="482"/>
        <v/>
      </c>
      <c r="K5153" s="5" t="str">
        <f t="shared" si="483"/>
        <v>excluded</v>
      </c>
      <c r="L5153" s="5">
        <f t="shared" si="484"/>
        <v>0</v>
      </c>
      <c r="M5153" s="5">
        <f t="shared" si="485"/>
        <v>0</v>
      </c>
    </row>
    <row r="5154" spans="1:13">
      <c r="A5154" s="5">
        <v>7531</v>
      </c>
      <c r="B5154" s="5">
        <v>19</v>
      </c>
      <c r="C5154" s="5" t="s">
        <v>63</v>
      </c>
      <c r="D5154" s="5">
        <v>1</v>
      </c>
      <c r="E5154" s="5">
        <v>0</v>
      </c>
      <c r="F5154" s="8">
        <f t="shared" si="480"/>
        <v>0</v>
      </c>
      <c r="G5154" s="5" t="str">
        <f>IF(COUNTIFS(Q3_SQL_Error_Concentration!$A:$A,A5154,Q3_SQL_Error_Concentration!$E:$E,B5154,Q3_SQL_Error_Concentration!$F:$F,C5154)=0,"",SUMIFS(Q3_SQL_Error_Concentration!$I:$I,Q3_SQL_Error_Concentration!$A:$A,A5154,Q3_SQL_Error_Concentration!$E:$E,B5154,Q3_SQL_Error_Concentration!$F:$F,C5154))</f>
        <v/>
      </c>
      <c r="H5154" s="5" t="str">
        <f t="shared" si="481"/>
        <v/>
      </c>
      <c r="I5154" s="5">
        <f>IF(D5154&gt;=Q3_Validation!$C$2,1,0)</f>
        <v>0</v>
      </c>
      <c r="J5154" s="8" t="str">
        <f t="shared" si="482"/>
        <v/>
      </c>
      <c r="K5154" s="5" t="str">
        <f t="shared" si="483"/>
        <v>excluded</v>
      </c>
      <c r="L5154" s="5">
        <f t="shared" si="484"/>
        <v>0</v>
      </c>
      <c r="M5154" s="5">
        <f t="shared" si="485"/>
        <v>0</v>
      </c>
    </row>
    <row r="5155" spans="1:13">
      <c r="A5155" s="5">
        <v>7531</v>
      </c>
      <c r="B5155" s="5">
        <v>19</v>
      </c>
      <c r="C5155" s="5" t="s">
        <v>62</v>
      </c>
      <c r="D5155" s="5">
        <v>2</v>
      </c>
      <c r="E5155" s="5">
        <v>0</v>
      </c>
      <c r="F5155" s="8">
        <f t="shared" si="480"/>
        <v>0</v>
      </c>
      <c r="G5155" s="5" t="str">
        <f>IF(COUNTIFS(Q3_SQL_Error_Concentration!$A:$A,A5155,Q3_SQL_Error_Concentration!$E:$E,B5155,Q3_SQL_Error_Concentration!$F:$F,C5155)=0,"",SUMIFS(Q3_SQL_Error_Concentration!$I:$I,Q3_SQL_Error_Concentration!$A:$A,A5155,Q3_SQL_Error_Concentration!$E:$E,B5155,Q3_SQL_Error_Concentration!$F:$F,C5155))</f>
        <v/>
      </c>
      <c r="H5155" s="5" t="str">
        <f t="shared" si="481"/>
        <v/>
      </c>
      <c r="I5155" s="5">
        <f>IF(D5155&gt;=Q3_Validation!$C$2,1,0)</f>
        <v>0</v>
      </c>
      <c r="J5155" s="8" t="str">
        <f t="shared" si="482"/>
        <v/>
      </c>
      <c r="K5155" s="5" t="str">
        <f t="shared" si="483"/>
        <v>excluded</v>
      </c>
      <c r="L5155" s="5">
        <f t="shared" si="484"/>
        <v>0</v>
      </c>
      <c r="M5155" s="5">
        <f t="shared" si="485"/>
        <v>0</v>
      </c>
    </row>
    <row r="5156" spans="1:13">
      <c r="A5156" s="5">
        <v>7531</v>
      </c>
      <c r="B5156" s="5">
        <v>20</v>
      </c>
      <c r="C5156" s="5" t="s">
        <v>63</v>
      </c>
      <c r="D5156" s="5">
        <v>1</v>
      </c>
      <c r="E5156" s="5">
        <v>0</v>
      </c>
      <c r="F5156" s="8">
        <f t="shared" si="480"/>
        <v>0</v>
      </c>
      <c r="G5156" s="5" t="str">
        <f>IF(COUNTIFS(Q3_SQL_Error_Concentration!$A:$A,A5156,Q3_SQL_Error_Concentration!$E:$E,B5156,Q3_SQL_Error_Concentration!$F:$F,C5156)=0,"",SUMIFS(Q3_SQL_Error_Concentration!$I:$I,Q3_SQL_Error_Concentration!$A:$A,A5156,Q3_SQL_Error_Concentration!$E:$E,B5156,Q3_SQL_Error_Concentration!$F:$F,C5156))</f>
        <v/>
      </c>
      <c r="H5156" s="5" t="str">
        <f t="shared" si="481"/>
        <v/>
      </c>
      <c r="I5156" s="5">
        <f>IF(D5156&gt;=Q3_Validation!$C$2,1,0)</f>
        <v>0</v>
      </c>
      <c r="J5156" s="8" t="str">
        <f t="shared" si="482"/>
        <v/>
      </c>
      <c r="K5156" s="5" t="str">
        <f t="shared" si="483"/>
        <v>excluded</v>
      </c>
      <c r="L5156" s="5">
        <f t="shared" si="484"/>
        <v>0</v>
      </c>
      <c r="M5156" s="5">
        <f t="shared" si="485"/>
        <v>0</v>
      </c>
    </row>
    <row r="5157" spans="1:13">
      <c r="A5157" s="5">
        <v>7531</v>
      </c>
      <c r="B5157" s="5">
        <v>20</v>
      </c>
      <c r="C5157" s="5" t="s">
        <v>62</v>
      </c>
      <c r="D5157" s="5">
        <v>2</v>
      </c>
      <c r="E5157" s="5">
        <v>0</v>
      </c>
      <c r="F5157" s="8">
        <f t="shared" si="480"/>
        <v>0</v>
      </c>
      <c r="G5157" s="5" t="str">
        <f>IF(COUNTIFS(Q3_SQL_Error_Concentration!$A:$A,A5157,Q3_SQL_Error_Concentration!$E:$E,B5157,Q3_SQL_Error_Concentration!$F:$F,C5157)=0,"",SUMIFS(Q3_SQL_Error_Concentration!$I:$I,Q3_SQL_Error_Concentration!$A:$A,A5157,Q3_SQL_Error_Concentration!$E:$E,B5157,Q3_SQL_Error_Concentration!$F:$F,C5157))</f>
        <v/>
      </c>
      <c r="H5157" s="5" t="str">
        <f t="shared" si="481"/>
        <v/>
      </c>
      <c r="I5157" s="5">
        <f>IF(D5157&gt;=Q3_Validation!$C$2,1,0)</f>
        <v>0</v>
      </c>
      <c r="J5157" s="8" t="str">
        <f t="shared" si="482"/>
        <v/>
      </c>
      <c r="K5157" s="5" t="str">
        <f t="shared" si="483"/>
        <v>excluded</v>
      </c>
      <c r="L5157" s="5">
        <f t="shared" si="484"/>
        <v>0</v>
      </c>
      <c r="M5157" s="5">
        <f t="shared" si="485"/>
        <v>0</v>
      </c>
    </row>
    <row r="5158" spans="1:13">
      <c r="A5158" s="5">
        <v>7531</v>
      </c>
      <c r="B5158" s="5">
        <v>21</v>
      </c>
      <c r="C5158" s="5" t="s">
        <v>63</v>
      </c>
      <c r="D5158" s="5">
        <v>4</v>
      </c>
      <c r="E5158" s="5">
        <v>0</v>
      </c>
      <c r="F5158" s="8">
        <f t="shared" si="480"/>
        <v>0</v>
      </c>
      <c r="G5158" s="5" t="str">
        <f>IF(COUNTIFS(Q3_SQL_Error_Concentration!$A:$A,A5158,Q3_SQL_Error_Concentration!$E:$E,B5158,Q3_SQL_Error_Concentration!$F:$F,C5158)=0,"",SUMIFS(Q3_SQL_Error_Concentration!$I:$I,Q3_SQL_Error_Concentration!$A:$A,A5158,Q3_SQL_Error_Concentration!$E:$E,B5158,Q3_SQL_Error_Concentration!$F:$F,C5158))</f>
        <v/>
      </c>
      <c r="H5158" s="5" t="str">
        <f t="shared" si="481"/>
        <v/>
      </c>
      <c r="I5158" s="5">
        <f>IF(D5158&gt;=Q3_Validation!$C$2,1,0)</f>
        <v>0</v>
      </c>
      <c r="J5158" s="8" t="str">
        <f t="shared" si="482"/>
        <v/>
      </c>
      <c r="K5158" s="5" t="str">
        <f t="shared" si="483"/>
        <v>excluded</v>
      </c>
      <c r="L5158" s="5">
        <f t="shared" si="484"/>
        <v>0</v>
      </c>
      <c r="M5158" s="5">
        <f t="shared" si="485"/>
        <v>0</v>
      </c>
    </row>
    <row r="5159" spans="1:13">
      <c r="A5159" s="5">
        <v>7531</v>
      </c>
      <c r="B5159" s="5">
        <v>21</v>
      </c>
      <c r="C5159" s="5" t="s">
        <v>62</v>
      </c>
      <c r="D5159" s="5">
        <v>3</v>
      </c>
      <c r="E5159" s="5">
        <v>0</v>
      </c>
      <c r="F5159" s="8">
        <f t="shared" si="480"/>
        <v>0</v>
      </c>
      <c r="G5159" s="5" t="str">
        <f>IF(COUNTIFS(Q3_SQL_Error_Concentration!$A:$A,A5159,Q3_SQL_Error_Concentration!$E:$E,B5159,Q3_SQL_Error_Concentration!$F:$F,C5159)=0,"",SUMIFS(Q3_SQL_Error_Concentration!$I:$I,Q3_SQL_Error_Concentration!$A:$A,A5159,Q3_SQL_Error_Concentration!$E:$E,B5159,Q3_SQL_Error_Concentration!$F:$F,C5159))</f>
        <v/>
      </c>
      <c r="H5159" s="5" t="str">
        <f t="shared" si="481"/>
        <v/>
      </c>
      <c r="I5159" s="5">
        <f>IF(D5159&gt;=Q3_Validation!$C$2,1,0)</f>
        <v>0</v>
      </c>
      <c r="J5159" s="8" t="str">
        <f t="shared" si="482"/>
        <v/>
      </c>
      <c r="K5159" s="5" t="str">
        <f t="shared" si="483"/>
        <v>excluded</v>
      </c>
      <c r="L5159" s="5">
        <f t="shared" si="484"/>
        <v>0</v>
      </c>
      <c r="M5159" s="5">
        <f t="shared" si="485"/>
        <v>0</v>
      </c>
    </row>
    <row r="5160" spans="1:13">
      <c r="A5160" s="5">
        <v>7531</v>
      </c>
      <c r="B5160" s="5">
        <v>22</v>
      </c>
      <c r="C5160" s="5" t="s">
        <v>63</v>
      </c>
      <c r="D5160" s="5">
        <v>4</v>
      </c>
      <c r="E5160" s="5">
        <v>0</v>
      </c>
      <c r="F5160" s="8">
        <f t="shared" si="480"/>
        <v>0</v>
      </c>
      <c r="G5160" s="5" t="str">
        <f>IF(COUNTIFS(Q3_SQL_Error_Concentration!$A:$A,A5160,Q3_SQL_Error_Concentration!$E:$E,B5160,Q3_SQL_Error_Concentration!$F:$F,C5160)=0,"",SUMIFS(Q3_SQL_Error_Concentration!$I:$I,Q3_SQL_Error_Concentration!$A:$A,A5160,Q3_SQL_Error_Concentration!$E:$E,B5160,Q3_SQL_Error_Concentration!$F:$F,C5160))</f>
        <v/>
      </c>
      <c r="H5160" s="5" t="str">
        <f t="shared" si="481"/>
        <v/>
      </c>
      <c r="I5160" s="5">
        <f>IF(D5160&gt;=Q3_Validation!$C$2,1,0)</f>
        <v>0</v>
      </c>
      <c r="J5160" s="8" t="str">
        <f t="shared" si="482"/>
        <v/>
      </c>
      <c r="K5160" s="5" t="str">
        <f t="shared" si="483"/>
        <v>excluded</v>
      </c>
      <c r="L5160" s="5">
        <f t="shared" si="484"/>
        <v>0</v>
      </c>
      <c r="M5160" s="5">
        <f t="shared" si="485"/>
        <v>0</v>
      </c>
    </row>
    <row r="5161" spans="1:13">
      <c r="A5161" s="5">
        <v>7531</v>
      </c>
      <c r="B5161" s="5">
        <v>22</v>
      </c>
      <c r="C5161" s="5" t="s">
        <v>62</v>
      </c>
      <c r="D5161" s="5">
        <v>3</v>
      </c>
      <c r="E5161" s="5">
        <v>0</v>
      </c>
      <c r="F5161" s="8">
        <f t="shared" si="480"/>
        <v>0</v>
      </c>
      <c r="G5161" s="5" t="str">
        <f>IF(COUNTIFS(Q3_SQL_Error_Concentration!$A:$A,A5161,Q3_SQL_Error_Concentration!$E:$E,B5161,Q3_SQL_Error_Concentration!$F:$F,C5161)=0,"",SUMIFS(Q3_SQL_Error_Concentration!$I:$I,Q3_SQL_Error_Concentration!$A:$A,A5161,Q3_SQL_Error_Concentration!$E:$E,B5161,Q3_SQL_Error_Concentration!$F:$F,C5161))</f>
        <v/>
      </c>
      <c r="H5161" s="5" t="str">
        <f t="shared" si="481"/>
        <v/>
      </c>
      <c r="I5161" s="5">
        <f>IF(D5161&gt;=Q3_Validation!$C$2,1,0)</f>
        <v>0</v>
      </c>
      <c r="J5161" s="8" t="str">
        <f t="shared" si="482"/>
        <v/>
      </c>
      <c r="K5161" s="5" t="str">
        <f t="shared" si="483"/>
        <v>excluded</v>
      </c>
      <c r="L5161" s="5">
        <f t="shared" si="484"/>
        <v>0</v>
      </c>
      <c r="M5161" s="5">
        <f t="shared" si="485"/>
        <v>0</v>
      </c>
    </row>
    <row r="5162" spans="1:13">
      <c r="A5162" s="5">
        <v>7531</v>
      </c>
      <c r="B5162" s="5">
        <v>23</v>
      </c>
      <c r="C5162" s="5" t="s">
        <v>62</v>
      </c>
      <c r="D5162" s="5">
        <v>1</v>
      </c>
      <c r="E5162" s="5">
        <v>0</v>
      </c>
      <c r="F5162" s="8">
        <f t="shared" si="480"/>
        <v>0</v>
      </c>
      <c r="G5162" s="5" t="str">
        <f>IF(COUNTIFS(Q3_SQL_Error_Concentration!$A:$A,A5162,Q3_SQL_Error_Concentration!$E:$E,B5162,Q3_SQL_Error_Concentration!$F:$F,C5162)=0,"",SUMIFS(Q3_SQL_Error_Concentration!$I:$I,Q3_SQL_Error_Concentration!$A:$A,A5162,Q3_SQL_Error_Concentration!$E:$E,B5162,Q3_SQL_Error_Concentration!$F:$F,C5162))</f>
        <v/>
      </c>
      <c r="H5162" s="5" t="str">
        <f t="shared" si="481"/>
        <v/>
      </c>
      <c r="I5162" s="5">
        <f>IF(D5162&gt;=Q3_Validation!$C$2,1,0)</f>
        <v>0</v>
      </c>
      <c r="J5162" s="8" t="str">
        <f t="shared" si="482"/>
        <v/>
      </c>
      <c r="K5162" s="5" t="str">
        <f t="shared" si="483"/>
        <v>excluded</v>
      </c>
      <c r="L5162" s="5">
        <f t="shared" si="484"/>
        <v>0</v>
      </c>
      <c r="M5162" s="5">
        <f t="shared" si="485"/>
        <v>0</v>
      </c>
    </row>
    <row r="5163" spans="1:13">
      <c r="A5163" s="5">
        <v>7538</v>
      </c>
      <c r="B5163" s="5">
        <v>0</v>
      </c>
      <c r="C5163" s="5" t="s">
        <v>63</v>
      </c>
      <c r="D5163" s="5">
        <v>460</v>
      </c>
      <c r="E5163" s="5">
        <v>12</v>
      </c>
      <c r="F5163" s="8">
        <f t="shared" si="480"/>
        <v>2.6086956521739131</v>
      </c>
      <c r="G5163" s="5" t="str">
        <f>IF(COUNTIFS(Q3_SQL_Error_Concentration!$A:$A,A5163,Q3_SQL_Error_Concentration!$E:$E,B5163,Q3_SQL_Error_Concentration!$F:$F,C5163)=0,"",SUMIFS(Q3_SQL_Error_Concentration!$I:$I,Q3_SQL_Error_Concentration!$A:$A,A5163,Q3_SQL_Error_Concentration!$E:$E,B5163,Q3_SQL_Error_Concentration!$F:$F,C5163))</f>
        <v/>
      </c>
      <c r="H5163" s="5" t="str">
        <f t="shared" si="481"/>
        <v/>
      </c>
      <c r="I5163" s="5">
        <f>IF(D5163&gt;=Q3_Validation!$C$2,1,0)</f>
        <v>0</v>
      </c>
      <c r="J5163" s="8" t="str">
        <f t="shared" si="482"/>
        <v/>
      </c>
      <c r="K5163" s="5" t="str">
        <f t="shared" si="483"/>
        <v>excluded</v>
      </c>
      <c r="L5163" s="5">
        <f t="shared" si="484"/>
        <v>5</v>
      </c>
      <c r="M5163" s="5">
        <f t="shared" si="485"/>
        <v>0</v>
      </c>
    </row>
    <row r="5164" spans="1:13">
      <c r="A5164" s="5">
        <v>7538</v>
      </c>
      <c r="B5164" s="5">
        <v>0</v>
      </c>
      <c r="C5164" s="5" t="s">
        <v>62</v>
      </c>
      <c r="D5164" s="5">
        <v>700</v>
      </c>
      <c r="E5164" s="5">
        <v>16</v>
      </c>
      <c r="F5164" s="8">
        <f t="shared" si="480"/>
        <v>2.2857142857142856</v>
      </c>
      <c r="G5164" s="5">
        <f>IF(COUNTIFS(Q3_SQL_Error_Concentration!$A:$A,A5164,Q3_SQL_Error_Concentration!$E:$E,B5164,Q3_SQL_Error_Concentration!$F:$F,C5164)=0,"",SUMIFS(Q3_SQL_Error_Concentration!$I:$I,Q3_SQL_Error_Concentration!$A:$A,A5164,Q3_SQL_Error_Concentration!$E:$E,B5164,Q3_SQL_Error_Concentration!$F:$F,C5164))</f>
        <v>2.2856999999999998</v>
      </c>
      <c r="H5164" s="5" t="str">
        <f t="shared" si="481"/>
        <v>PASS</v>
      </c>
      <c r="I5164" s="5">
        <f>IF(D5164&gt;=Q3_Validation!$C$2,1,0)</f>
        <v>1</v>
      </c>
      <c r="J5164" s="8">
        <f t="shared" si="482"/>
        <v>2.2857142857142856</v>
      </c>
      <c r="K5164" s="5" t="str">
        <f t="shared" si="483"/>
        <v>high-error</v>
      </c>
      <c r="L5164" s="5">
        <f t="shared" si="484"/>
        <v>5</v>
      </c>
      <c r="M5164" s="5">
        <f t="shared" si="485"/>
        <v>1</v>
      </c>
    </row>
    <row r="5165" spans="1:13">
      <c r="A5165" s="5">
        <v>7538</v>
      </c>
      <c r="B5165" s="5">
        <v>1</v>
      </c>
      <c r="C5165" s="5" t="s">
        <v>63</v>
      </c>
      <c r="D5165" s="5">
        <v>575</v>
      </c>
      <c r="E5165" s="5">
        <v>4</v>
      </c>
      <c r="F5165" s="8">
        <f t="shared" si="480"/>
        <v>0.69565217391304346</v>
      </c>
      <c r="G5165" s="5" t="str">
        <f>IF(COUNTIFS(Q3_SQL_Error_Concentration!$A:$A,A5165,Q3_SQL_Error_Concentration!$E:$E,B5165,Q3_SQL_Error_Concentration!$F:$F,C5165)=0,"",SUMIFS(Q3_SQL_Error_Concentration!$I:$I,Q3_SQL_Error_Concentration!$A:$A,A5165,Q3_SQL_Error_Concentration!$E:$E,B5165,Q3_SQL_Error_Concentration!$F:$F,C5165))</f>
        <v/>
      </c>
      <c r="H5165" s="5" t="str">
        <f t="shared" si="481"/>
        <v/>
      </c>
      <c r="I5165" s="5">
        <f>IF(D5165&gt;=Q3_Validation!$C$2,1,0)</f>
        <v>0</v>
      </c>
      <c r="J5165" s="8" t="str">
        <f t="shared" si="482"/>
        <v/>
      </c>
      <c r="K5165" s="5" t="str">
        <f t="shared" si="483"/>
        <v>excluded</v>
      </c>
      <c r="L5165" s="5">
        <f t="shared" si="484"/>
        <v>5</v>
      </c>
      <c r="M5165" s="5">
        <f t="shared" si="485"/>
        <v>0</v>
      </c>
    </row>
    <row r="5166" spans="1:13">
      <c r="A5166" s="5">
        <v>7538</v>
      </c>
      <c r="B5166" s="5">
        <v>1</v>
      </c>
      <c r="C5166" s="5" t="s">
        <v>62</v>
      </c>
      <c r="D5166" s="5">
        <v>691</v>
      </c>
      <c r="E5166" s="5">
        <v>10</v>
      </c>
      <c r="F5166" s="8">
        <f t="shared" si="480"/>
        <v>1.4471780028943559</v>
      </c>
      <c r="G5166" s="5" t="str">
        <f>IF(COUNTIFS(Q3_SQL_Error_Concentration!$A:$A,A5166,Q3_SQL_Error_Concentration!$E:$E,B5166,Q3_SQL_Error_Concentration!$F:$F,C5166)=0,"",SUMIFS(Q3_SQL_Error_Concentration!$I:$I,Q3_SQL_Error_Concentration!$A:$A,A5166,Q3_SQL_Error_Concentration!$E:$E,B5166,Q3_SQL_Error_Concentration!$F:$F,C5166))</f>
        <v/>
      </c>
      <c r="H5166" s="5" t="str">
        <f t="shared" si="481"/>
        <v/>
      </c>
      <c r="I5166" s="5">
        <f>IF(D5166&gt;=Q3_Validation!$C$2,1,0)</f>
        <v>1</v>
      </c>
      <c r="J5166" s="8">
        <f t="shared" si="482"/>
        <v>1.4471780028943559</v>
      </c>
      <c r="K5166" s="5" t="str">
        <f t="shared" si="483"/>
        <v>normal</v>
      </c>
      <c r="L5166" s="5">
        <f t="shared" si="484"/>
        <v>5</v>
      </c>
      <c r="M5166" s="5">
        <f t="shared" si="485"/>
        <v>0</v>
      </c>
    </row>
    <row r="5167" spans="1:13">
      <c r="A5167" s="5">
        <v>7538</v>
      </c>
      <c r="B5167" s="5">
        <v>2</v>
      </c>
      <c r="C5167" s="5" t="s">
        <v>63</v>
      </c>
      <c r="D5167" s="5">
        <v>722</v>
      </c>
      <c r="E5167" s="5">
        <v>16</v>
      </c>
      <c r="F5167" s="8">
        <f t="shared" si="480"/>
        <v>2.21606648199446</v>
      </c>
      <c r="G5167" s="5">
        <f>IF(COUNTIFS(Q3_SQL_Error_Concentration!$A:$A,A5167,Q3_SQL_Error_Concentration!$E:$E,B5167,Q3_SQL_Error_Concentration!$F:$F,C5167)=0,"",SUMIFS(Q3_SQL_Error_Concentration!$I:$I,Q3_SQL_Error_Concentration!$A:$A,A5167,Q3_SQL_Error_Concentration!$E:$E,B5167,Q3_SQL_Error_Concentration!$F:$F,C5167))</f>
        <v>2.2161</v>
      </c>
      <c r="H5167" s="5" t="str">
        <f t="shared" si="481"/>
        <v>PASS</v>
      </c>
      <c r="I5167" s="5">
        <f>IF(D5167&gt;=Q3_Validation!$C$2,1,0)</f>
        <v>1</v>
      </c>
      <c r="J5167" s="8">
        <f t="shared" si="482"/>
        <v>2.21606648199446</v>
      </c>
      <c r="K5167" s="5" t="str">
        <f t="shared" si="483"/>
        <v>high-error</v>
      </c>
      <c r="L5167" s="5">
        <f t="shared" si="484"/>
        <v>5</v>
      </c>
      <c r="M5167" s="5">
        <f t="shared" si="485"/>
        <v>1</v>
      </c>
    </row>
    <row r="5168" spans="1:13">
      <c r="A5168" s="5">
        <v>7538</v>
      </c>
      <c r="B5168" s="5">
        <v>2</v>
      </c>
      <c r="C5168" s="5" t="s">
        <v>62</v>
      </c>
      <c r="D5168" s="5">
        <v>1411</v>
      </c>
      <c r="E5168" s="5">
        <v>30</v>
      </c>
      <c r="F5168" s="8">
        <f t="shared" si="480"/>
        <v>2.1261516654854713</v>
      </c>
      <c r="G5168" s="5">
        <f>IF(COUNTIFS(Q3_SQL_Error_Concentration!$A:$A,A5168,Q3_SQL_Error_Concentration!$E:$E,B5168,Q3_SQL_Error_Concentration!$F:$F,C5168)=0,"",SUMIFS(Q3_SQL_Error_Concentration!$I:$I,Q3_SQL_Error_Concentration!$A:$A,A5168,Q3_SQL_Error_Concentration!$E:$E,B5168,Q3_SQL_Error_Concentration!$F:$F,C5168))</f>
        <v>2.1261999999999999</v>
      </c>
      <c r="H5168" s="5" t="str">
        <f t="shared" si="481"/>
        <v>PASS</v>
      </c>
      <c r="I5168" s="5">
        <f>IF(D5168&gt;=Q3_Validation!$C$2,1,0)</f>
        <v>1</v>
      </c>
      <c r="J5168" s="8">
        <f t="shared" si="482"/>
        <v>2.1261516654854713</v>
      </c>
      <c r="K5168" s="5" t="str">
        <f t="shared" si="483"/>
        <v>high-error</v>
      </c>
      <c r="L5168" s="5">
        <f t="shared" si="484"/>
        <v>5</v>
      </c>
      <c r="M5168" s="5">
        <f t="shared" si="485"/>
        <v>1</v>
      </c>
    </row>
    <row r="5169" spans="1:13">
      <c r="A5169" s="5">
        <v>7538</v>
      </c>
      <c r="B5169" s="5">
        <v>3</v>
      </c>
      <c r="C5169" s="5" t="s">
        <v>63</v>
      </c>
      <c r="D5169" s="5">
        <v>305</v>
      </c>
      <c r="E5169" s="5">
        <v>9</v>
      </c>
      <c r="F5169" s="8">
        <f t="shared" si="480"/>
        <v>2.9508196721311477</v>
      </c>
      <c r="G5169" s="5" t="str">
        <f>IF(COUNTIFS(Q3_SQL_Error_Concentration!$A:$A,A5169,Q3_SQL_Error_Concentration!$E:$E,B5169,Q3_SQL_Error_Concentration!$F:$F,C5169)=0,"",SUMIFS(Q3_SQL_Error_Concentration!$I:$I,Q3_SQL_Error_Concentration!$A:$A,A5169,Q3_SQL_Error_Concentration!$E:$E,B5169,Q3_SQL_Error_Concentration!$F:$F,C5169))</f>
        <v/>
      </c>
      <c r="H5169" s="5" t="str">
        <f t="shared" si="481"/>
        <v/>
      </c>
      <c r="I5169" s="5">
        <f>IF(D5169&gt;=Q3_Validation!$C$2,1,0)</f>
        <v>0</v>
      </c>
      <c r="J5169" s="8" t="str">
        <f t="shared" si="482"/>
        <v/>
      </c>
      <c r="K5169" s="5" t="str">
        <f t="shared" si="483"/>
        <v>excluded</v>
      </c>
      <c r="L5169" s="5">
        <f t="shared" si="484"/>
        <v>5</v>
      </c>
      <c r="M5169" s="5">
        <f t="shared" si="485"/>
        <v>0</v>
      </c>
    </row>
    <row r="5170" spans="1:13">
      <c r="A5170" s="5">
        <v>7538</v>
      </c>
      <c r="B5170" s="5">
        <v>3</v>
      </c>
      <c r="C5170" s="5" t="s">
        <v>62</v>
      </c>
      <c r="D5170" s="5">
        <v>583</v>
      </c>
      <c r="E5170" s="5">
        <v>20</v>
      </c>
      <c r="F5170" s="8">
        <f t="shared" si="480"/>
        <v>3.4305317324185247</v>
      </c>
      <c r="G5170" s="5" t="str">
        <f>IF(COUNTIFS(Q3_SQL_Error_Concentration!$A:$A,A5170,Q3_SQL_Error_Concentration!$E:$E,B5170,Q3_SQL_Error_Concentration!$F:$F,C5170)=0,"",SUMIFS(Q3_SQL_Error_Concentration!$I:$I,Q3_SQL_Error_Concentration!$A:$A,A5170,Q3_SQL_Error_Concentration!$E:$E,B5170,Q3_SQL_Error_Concentration!$F:$F,C5170))</f>
        <v/>
      </c>
      <c r="H5170" s="5" t="str">
        <f t="shared" si="481"/>
        <v/>
      </c>
      <c r="I5170" s="5">
        <f>IF(D5170&gt;=Q3_Validation!$C$2,1,0)</f>
        <v>0</v>
      </c>
      <c r="J5170" s="8" t="str">
        <f t="shared" si="482"/>
        <v/>
      </c>
      <c r="K5170" s="5" t="str">
        <f t="shared" si="483"/>
        <v>excluded</v>
      </c>
      <c r="L5170" s="5">
        <f t="shared" si="484"/>
        <v>5</v>
      </c>
      <c r="M5170" s="5">
        <f t="shared" si="485"/>
        <v>0</v>
      </c>
    </row>
    <row r="5171" spans="1:13">
      <c r="A5171" s="5">
        <v>7538</v>
      </c>
      <c r="B5171" s="5">
        <v>4</v>
      </c>
      <c r="C5171" s="5" t="s">
        <v>63</v>
      </c>
      <c r="D5171" s="5">
        <v>1212</v>
      </c>
      <c r="E5171" s="5">
        <v>44</v>
      </c>
      <c r="F5171" s="8">
        <f t="shared" si="480"/>
        <v>3.6303630363036303</v>
      </c>
      <c r="G5171" s="5">
        <f>IF(COUNTIFS(Q3_SQL_Error_Concentration!$A:$A,A5171,Q3_SQL_Error_Concentration!$E:$E,B5171,Q3_SQL_Error_Concentration!$F:$F,C5171)=0,"",SUMIFS(Q3_SQL_Error_Concentration!$I:$I,Q3_SQL_Error_Concentration!$A:$A,A5171,Q3_SQL_Error_Concentration!$E:$E,B5171,Q3_SQL_Error_Concentration!$F:$F,C5171))</f>
        <v>3.6303999999999998</v>
      </c>
      <c r="H5171" s="5" t="str">
        <f t="shared" si="481"/>
        <v>PASS</v>
      </c>
      <c r="I5171" s="5">
        <f>IF(D5171&gt;=Q3_Validation!$C$2,1,0)</f>
        <v>1</v>
      </c>
      <c r="J5171" s="8">
        <f t="shared" si="482"/>
        <v>3.6303630363036303</v>
      </c>
      <c r="K5171" s="5" t="str">
        <f t="shared" si="483"/>
        <v>outlier</v>
      </c>
      <c r="L5171" s="5">
        <f t="shared" si="484"/>
        <v>5</v>
      </c>
      <c r="M5171" s="5">
        <f t="shared" si="485"/>
        <v>1</v>
      </c>
    </row>
    <row r="5172" spans="1:13">
      <c r="A5172" s="5">
        <v>7538</v>
      </c>
      <c r="B5172" s="5">
        <v>4</v>
      </c>
      <c r="C5172" s="5" t="s">
        <v>62</v>
      </c>
      <c r="D5172" s="5">
        <v>3024</v>
      </c>
      <c r="E5172" s="5">
        <v>140</v>
      </c>
      <c r="F5172" s="8">
        <f t="shared" si="480"/>
        <v>4.6296296296296298</v>
      </c>
      <c r="G5172" s="5">
        <f>IF(COUNTIFS(Q3_SQL_Error_Concentration!$A:$A,A5172,Q3_SQL_Error_Concentration!$E:$E,B5172,Q3_SQL_Error_Concentration!$F:$F,C5172)=0,"",SUMIFS(Q3_SQL_Error_Concentration!$I:$I,Q3_SQL_Error_Concentration!$A:$A,A5172,Q3_SQL_Error_Concentration!$E:$E,B5172,Q3_SQL_Error_Concentration!$F:$F,C5172))</f>
        <v>4.6295999999999999</v>
      </c>
      <c r="H5172" s="5" t="str">
        <f t="shared" si="481"/>
        <v>PASS</v>
      </c>
      <c r="I5172" s="5">
        <f>IF(D5172&gt;=Q3_Validation!$C$2,1,0)</f>
        <v>1</v>
      </c>
      <c r="J5172" s="8">
        <f t="shared" si="482"/>
        <v>4.6296296296296298</v>
      </c>
      <c r="K5172" s="5" t="str">
        <f t="shared" si="483"/>
        <v>outlier</v>
      </c>
      <c r="L5172" s="5">
        <f t="shared" si="484"/>
        <v>5</v>
      </c>
      <c r="M5172" s="5">
        <f t="shared" si="485"/>
        <v>1</v>
      </c>
    </row>
    <row r="5173" spans="1:13">
      <c r="A5173" s="5">
        <v>7538</v>
      </c>
      <c r="B5173" s="5">
        <v>5</v>
      </c>
      <c r="C5173" s="5" t="s">
        <v>63</v>
      </c>
      <c r="D5173" s="5">
        <v>1586</v>
      </c>
      <c r="E5173" s="5">
        <v>27</v>
      </c>
      <c r="F5173" s="8">
        <f t="shared" si="480"/>
        <v>1.7023959646910467</v>
      </c>
      <c r="G5173" s="5" t="str">
        <f>IF(COUNTIFS(Q3_SQL_Error_Concentration!$A:$A,A5173,Q3_SQL_Error_Concentration!$E:$E,B5173,Q3_SQL_Error_Concentration!$F:$F,C5173)=0,"",SUMIFS(Q3_SQL_Error_Concentration!$I:$I,Q3_SQL_Error_Concentration!$A:$A,A5173,Q3_SQL_Error_Concentration!$E:$E,B5173,Q3_SQL_Error_Concentration!$F:$F,C5173))</f>
        <v/>
      </c>
      <c r="H5173" s="5" t="str">
        <f t="shared" si="481"/>
        <v/>
      </c>
      <c r="I5173" s="5">
        <f>IF(D5173&gt;=Q3_Validation!$C$2,1,0)</f>
        <v>1</v>
      </c>
      <c r="J5173" s="8">
        <f t="shared" si="482"/>
        <v>1.7023959646910467</v>
      </c>
      <c r="K5173" s="5" t="str">
        <f t="shared" si="483"/>
        <v>normal</v>
      </c>
      <c r="L5173" s="5">
        <f t="shared" si="484"/>
        <v>5</v>
      </c>
      <c r="M5173" s="5">
        <f t="shared" si="485"/>
        <v>0</v>
      </c>
    </row>
    <row r="5174" spans="1:13">
      <c r="A5174" s="5">
        <v>7538</v>
      </c>
      <c r="B5174" s="5">
        <v>5</v>
      </c>
      <c r="C5174" s="5" t="s">
        <v>62</v>
      </c>
      <c r="D5174" s="5">
        <v>3133</v>
      </c>
      <c r="E5174" s="5">
        <v>49</v>
      </c>
      <c r="F5174" s="8">
        <f t="shared" si="480"/>
        <v>1.5639961698052984</v>
      </c>
      <c r="G5174" s="5" t="str">
        <f>IF(COUNTIFS(Q3_SQL_Error_Concentration!$A:$A,A5174,Q3_SQL_Error_Concentration!$E:$E,B5174,Q3_SQL_Error_Concentration!$F:$F,C5174)=0,"",SUMIFS(Q3_SQL_Error_Concentration!$I:$I,Q3_SQL_Error_Concentration!$A:$A,A5174,Q3_SQL_Error_Concentration!$E:$E,B5174,Q3_SQL_Error_Concentration!$F:$F,C5174))</f>
        <v/>
      </c>
      <c r="H5174" s="5" t="str">
        <f t="shared" si="481"/>
        <v/>
      </c>
      <c r="I5174" s="5">
        <f>IF(D5174&gt;=Q3_Validation!$C$2,1,0)</f>
        <v>1</v>
      </c>
      <c r="J5174" s="8">
        <f t="shared" si="482"/>
        <v>1.5639961698052984</v>
      </c>
      <c r="K5174" s="5" t="str">
        <f t="shared" si="483"/>
        <v>normal</v>
      </c>
      <c r="L5174" s="5">
        <f t="shared" si="484"/>
        <v>5</v>
      </c>
      <c r="M5174" s="5">
        <f t="shared" si="485"/>
        <v>0</v>
      </c>
    </row>
    <row r="5175" spans="1:13">
      <c r="A5175" s="5">
        <v>7538</v>
      </c>
      <c r="B5175" s="5">
        <v>6</v>
      </c>
      <c r="C5175" s="5" t="s">
        <v>63</v>
      </c>
      <c r="D5175" s="5">
        <v>13905</v>
      </c>
      <c r="E5175" s="5">
        <v>203</v>
      </c>
      <c r="F5175" s="8">
        <f t="shared" si="480"/>
        <v>1.4599065084501979</v>
      </c>
      <c r="G5175" s="5" t="str">
        <f>IF(COUNTIFS(Q3_SQL_Error_Concentration!$A:$A,A5175,Q3_SQL_Error_Concentration!$E:$E,B5175,Q3_SQL_Error_Concentration!$F:$F,C5175)=0,"",SUMIFS(Q3_SQL_Error_Concentration!$I:$I,Q3_SQL_Error_Concentration!$A:$A,A5175,Q3_SQL_Error_Concentration!$E:$E,B5175,Q3_SQL_Error_Concentration!$F:$F,C5175))</f>
        <v/>
      </c>
      <c r="H5175" s="5" t="str">
        <f t="shared" si="481"/>
        <v/>
      </c>
      <c r="I5175" s="5">
        <f>IF(D5175&gt;=Q3_Validation!$C$2,1,0)</f>
        <v>1</v>
      </c>
      <c r="J5175" s="8">
        <f t="shared" si="482"/>
        <v>1.4599065084501979</v>
      </c>
      <c r="K5175" s="5" t="str">
        <f t="shared" si="483"/>
        <v>normal</v>
      </c>
      <c r="L5175" s="5">
        <f t="shared" si="484"/>
        <v>5</v>
      </c>
      <c r="M5175" s="5">
        <f t="shared" si="485"/>
        <v>0</v>
      </c>
    </row>
    <row r="5176" spans="1:13">
      <c r="A5176" s="5">
        <v>7538</v>
      </c>
      <c r="B5176" s="5">
        <v>6</v>
      </c>
      <c r="C5176" s="5" t="s">
        <v>62</v>
      </c>
      <c r="D5176" s="5">
        <v>18686</v>
      </c>
      <c r="E5176" s="5">
        <v>284</v>
      </c>
      <c r="F5176" s="8">
        <f t="shared" si="480"/>
        <v>1.5198544364765065</v>
      </c>
      <c r="G5176" s="5" t="str">
        <f>IF(COUNTIFS(Q3_SQL_Error_Concentration!$A:$A,A5176,Q3_SQL_Error_Concentration!$E:$E,B5176,Q3_SQL_Error_Concentration!$F:$F,C5176)=0,"",SUMIFS(Q3_SQL_Error_Concentration!$I:$I,Q3_SQL_Error_Concentration!$A:$A,A5176,Q3_SQL_Error_Concentration!$E:$E,B5176,Q3_SQL_Error_Concentration!$F:$F,C5176))</f>
        <v/>
      </c>
      <c r="H5176" s="5" t="str">
        <f t="shared" si="481"/>
        <v/>
      </c>
      <c r="I5176" s="5">
        <f>IF(D5176&gt;=Q3_Validation!$C$2,1,0)</f>
        <v>1</v>
      </c>
      <c r="J5176" s="8">
        <f t="shared" si="482"/>
        <v>1.5198544364765065</v>
      </c>
      <c r="K5176" s="5" t="str">
        <f t="shared" si="483"/>
        <v>normal</v>
      </c>
      <c r="L5176" s="5">
        <f t="shared" si="484"/>
        <v>5</v>
      </c>
      <c r="M5176" s="5">
        <f t="shared" si="485"/>
        <v>0</v>
      </c>
    </row>
    <row r="5177" spans="1:13">
      <c r="A5177" s="5">
        <v>7538</v>
      </c>
      <c r="B5177" s="5">
        <v>7</v>
      </c>
      <c r="C5177" s="5" t="s">
        <v>63</v>
      </c>
      <c r="D5177" s="5">
        <v>15188</v>
      </c>
      <c r="E5177" s="5">
        <v>230</v>
      </c>
      <c r="F5177" s="8">
        <f t="shared" si="480"/>
        <v>1.5143534369238874</v>
      </c>
      <c r="G5177" s="5" t="str">
        <f>IF(COUNTIFS(Q3_SQL_Error_Concentration!$A:$A,A5177,Q3_SQL_Error_Concentration!$E:$E,B5177,Q3_SQL_Error_Concentration!$F:$F,C5177)=0,"",SUMIFS(Q3_SQL_Error_Concentration!$I:$I,Q3_SQL_Error_Concentration!$A:$A,A5177,Q3_SQL_Error_Concentration!$E:$E,B5177,Q3_SQL_Error_Concentration!$F:$F,C5177))</f>
        <v/>
      </c>
      <c r="H5177" s="5" t="str">
        <f t="shared" si="481"/>
        <v/>
      </c>
      <c r="I5177" s="5">
        <f>IF(D5177&gt;=Q3_Validation!$C$2,1,0)</f>
        <v>1</v>
      </c>
      <c r="J5177" s="8">
        <f t="shared" si="482"/>
        <v>1.5143534369238874</v>
      </c>
      <c r="K5177" s="5" t="str">
        <f t="shared" si="483"/>
        <v>normal</v>
      </c>
      <c r="L5177" s="5">
        <f t="shared" si="484"/>
        <v>5</v>
      </c>
      <c r="M5177" s="5">
        <f t="shared" si="485"/>
        <v>0</v>
      </c>
    </row>
    <row r="5178" spans="1:13">
      <c r="A5178" s="5">
        <v>7538</v>
      </c>
      <c r="B5178" s="5">
        <v>7</v>
      </c>
      <c r="C5178" s="5" t="s">
        <v>62</v>
      </c>
      <c r="D5178" s="5">
        <v>18992</v>
      </c>
      <c r="E5178" s="5">
        <v>298</v>
      </c>
      <c r="F5178" s="8">
        <f t="shared" si="480"/>
        <v>1.5690817186183657</v>
      </c>
      <c r="G5178" s="5" t="str">
        <f>IF(COUNTIFS(Q3_SQL_Error_Concentration!$A:$A,A5178,Q3_SQL_Error_Concentration!$E:$E,B5178,Q3_SQL_Error_Concentration!$F:$F,C5178)=0,"",SUMIFS(Q3_SQL_Error_Concentration!$I:$I,Q3_SQL_Error_Concentration!$A:$A,A5178,Q3_SQL_Error_Concentration!$E:$E,B5178,Q3_SQL_Error_Concentration!$F:$F,C5178))</f>
        <v/>
      </c>
      <c r="H5178" s="5" t="str">
        <f t="shared" si="481"/>
        <v/>
      </c>
      <c r="I5178" s="5">
        <f>IF(D5178&gt;=Q3_Validation!$C$2,1,0)</f>
        <v>1</v>
      </c>
      <c r="J5178" s="8">
        <f t="shared" si="482"/>
        <v>1.5690817186183657</v>
      </c>
      <c r="K5178" s="5" t="str">
        <f t="shared" si="483"/>
        <v>normal</v>
      </c>
      <c r="L5178" s="5">
        <f t="shared" si="484"/>
        <v>5</v>
      </c>
      <c r="M5178" s="5">
        <f t="shared" si="485"/>
        <v>0</v>
      </c>
    </row>
    <row r="5179" spans="1:13">
      <c r="A5179" s="5">
        <v>7538</v>
      </c>
      <c r="B5179" s="5">
        <v>8</v>
      </c>
      <c r="C5179" s="5" t="s">
        <v>63</v>
      </c>
      <c r="D5179" s="5">
        <v>11898</v>
      </c>
      <c r="E5179" s="5">
        <v>172</v>
      </c>
      <c r="F5179" s="8">
        <f t="shared" si="480"/>
        <v>1.445621112792066</v>
      </c>
      <c r="G5179" s="5" t="str">
        <f>IF(COUNTIFS(Q3_SQL_Error_Concentration!$A:$A,A5179,Q3_SQL_Error_Concentration!$E:$E,B5179,Q3_SQL_Error_Concentration!$F:$F,C5179)=0,"",SUMIFS(Q3_SQL_Error_Concentration!$I:$I,Q3_SQL_Error_Concentration!$A:$A,A5179,Q3_SQL_Error_Concentration!$E:$E,B5179,Q3_SQL_Error_Concentration!$F:$F,C5179))</f>
        <v/>
      </c>
      <c r="H5179" s="5" t="str">
        <f t="shared" si="481"/>
        <v/>
      </c>
      <c r="I5179" s="5">
        <f>IF(D5179&gt;=Q3_Validation!$C$2,1,0)</f>
        <v>1</v>
      </c>
      <c r="J5179" s="8">
        <f t="shared" si="482"/>
        <v>1.445621112792066</v>
      </c>
      <c r="K5179" s="5" t="str">
        <f t="shared" si="483"/>
        <v>normal</v>
      </c>
      <c r="L5179" s="5">
        <f t="shared" si="484"/>
        <v>5</v>
      </c>
      <c r="M5179" s="5">
        <f t="shared" si="485"/>
        <v>0</v>
      </c>
    </row>
    <row r="5180" spans="1:13">
      <c r="A5180" s="5">
        <v>7538</v>
      </c>
      <c r="B5180" s="5">
        <v>8</v>
      </c>
      <c r="C5180" s="5" t="s">
        <v>62</v>
      </c>
      <c r="D5180" s="5">
        <v>19342</v>
      </c>
      <c r="E5180" s="5">
        <v>227</v>
      </c>
      <c r="F5180" s="8">
        <f t="shared" si="480"/>
        <v>1.1736118291800228</v>
      </c>
      <c r="G5180" s="5" t="str">
        <f>IF(COUNTIFS(Q3_SQL_Error_Concentration!$A:$A,A5180,Q3_SQL_Error_Concentration!$E:$E,B5180,Q3_SQL_Error_Concentration!$F:$F,C5180)=0,"",SUMIFS(Q3_SQL_Error_Concentration!$I:$I,Q3_SQL_Error_Concentration!$A:$A,A5180,Q3_SQL_Error_Concentration!$E:$E,B5180,Q3_SQL_Error_Concentration!$F:$F,C5180))</f>
        <v/>
      </c>
      <c r="H5180" s="5" t="str">
        <f t="shared" si="481"/>
        <v/>
      </c>
      <c r="I5180" s="5">
        <f>IF(D5180&gt;=Q3_Validation!$C$2,1,0)</f>
        <v>1</v>
      </c>
      <c r="J5180" s="8">
        <f t="shared" si="482"/>
        <v>1.1736118291800228</v>
      </c>
      <c r="K5180" s="5" t="str">
        <f t="shared" si="483"/>
        <v>normal</v>
      </c>
      <c r="L5180" s="5">
        <f t="shared" si="484"/>
        <v>5</v>
      </c>
      <c r="M5180" s="5">
        <f t="shared" si="485"/>
        <v>0</v>
      </c>
    </row>
    <row r="5181" spans="1:13">
      <c r="A5181" s="5">
        <v>7538</v>
      </c>
      <c r="B5181" s="5">
        <v>9</v>
      </c>
      <c r="C5181" s="5" t="s">
        <v>63</v>
      </c>
      <c r="D5181" s="5">
        <v>14905</v>
      </c>
      <c r="E5181" s="5">
        <v>246</v>
      </c>
      <c r="F5181" s="8">
        <f t="shared" si="480"/>
        <v>1.6504528681650452</v>
      </c>
      <c r="G5181" s="5" t="str">
        <f>IF(COUNTIFS(Q3_SQL_Error_Concentration!$A:$A,A5181,Q3_SQL_Error_Concentration!$E:$E,B5181,Q3_SQL_Error_Concentration!$F:$F,C5181)=0,"",SUMIFS(Q3_SQL_Error_Concentration!$I:$I,Q3_SQL_Error_Concentration!$A:$A,A5181,Q3_SQL_Error_Concentration!$E:$E,B5181,Q3_SQL_Error_Concentration!$F:$F,C5181))</f>
        <v/>
      </c>
      <c r="H5181" s="5" t="str">
        <f t="shared" si="481"/>
        <v/>
      </c>
      <c r="I5181" s="5">
        <f>IF(D5181&gt;=Q3_Validation!$C$2,1,0)</f>
        <v>1</v>
      </c>
      <c r="J5181" s="8">
        <f t="shared" si="482"/>
        <v>1.6504528681650452</v>
      </c>
      <c r="K5181" s="5" t="str">
        <f t="shared" si="483"/>
        <v>normal</v>
      </c>
      <c r="L5181" s="5">
        <f t="shared" si="484"/>
        <v>5</v>
      </c>
      <c r="M5181" s="5">
        <f t="shared" si="485"/>
        <v>0</v>
      </c>
    </row>
    <row r="5182" spans="1:13">
      <c r="A5182" s="5">
        <v>7538</v>
      </c>
      <c r="B5182" s="5">
        <v>9</v>
      </c>
      <c r="C5182" s="5" t="s">
        <v>62</v>
      </c>
      <c r="D5182" s="5">
        <v>18277</v>
      </c>
      <c r="E5182" s="5">
        <v>271</v>
      </c>
      <c r="F5182" s="8">
        <f t="shared" si="480"/>
        <v>1.4827378672648683</v>
      </c>
      <c r="G5182" s="5" t="str">
        <f>IF(COUNTIFS(Q3_SQL_Error_Concentration!$A:$A,A5182,Q3_SQL_Error_Concentration!$E:$E,B5182,Q3_SQL_Error_Concentration!$F:$F,C5182)=0,"",SUMIFS(Q3_SQL_Error_Concentration!$I:$I,Q3_SQL_Error_Concentration!$A:$A,A5182,Q3_SQL_Error_Concentration!$E:$E,B5182,Q3_SQL_Error_Concentration!$F:$F,C5182))</f>
        <v/>
      </c>
      <c r="H5182" s="5" t="str">
        <f t="shared" si="481"/>
        <v/>
      </c>
      <c r="I5182" s="5">
        <f>IF(D5182&gt;=Q3_Validation!$C$2,1,0)</f>
        <v>1</v>
      </c>
      <c r="J5182" s="8">
        <f t="shared" si="482"/>
        <v>1.4827378672648683</v>
      </c>
      <c r="K5182" s="5" t="str">
        <f t="shared" si="483"/>
        <v>normal</v>
      </c>
      <c r="L5182" s="5">
        <f t="shared" si="484"/>
        <v>5</v>
      </c>
      <c r="M5182" s="5">
        <f t="shared" si="485"/>
        <v>0</v>
      </c>
    </row>
    <row r="5183" spans="1:13">
      <c r="A5183" s="5">
        <v>7538</v>
      </c>
      <c r="B5183" s="5">
        <v>10</v>
      </c>
      <c r="C5183" s="5" t="s">
        <v>63</v>
      </c>
      <c r="D5183" s="5">
        <v>12481</v>
      </c>
      <c r="E5183" s="5">
        <v>189</v>
      </c>
      <c r="F5183" s="8">
        <f t="shared" si="480"/>
        <v>1.5143017386427369</v>
      </c>
      <c r="G5183" s="5" t="str">
        <f>IF(COUNTIFS(Q3_SQL_Error_Concentration!$A:$A,A5183,Q3_SQL_Error_Concentration!$E:$E,B5183,Q3_SQL_Error_Concentration!$F:$F,C5183)=0,"",SUMIFS(Q3_SQL_Error_Concentration!$I:$I,Q3_SQL_Error_Concentration!$A:$A,A5183,Q3_SQL_Error_Concentration!$E:$E,B5183,Q3_SQL_Error_Concentration!$F:$F,C5183))</f>
        <v/>
      </c>
      <c r="H5183" s="5" t="str">
        <f t="shared" si="481"/>
        <v/>
      </c>
      <c r="I5183" s="5">
        <f>IF(D5183&gt;=Q3_Validation!$C$2,1,0)</f>
        <v>1</v>
      </c>
      <c r="J5183" s="8">
        <f t="shared" si="482"/>
        <v>1.5143017386427369</v>
      </c>
      <c r="K5183" s="5" t="str">
        <f t="shared" si="483"/>
        <v>normal</v>
      </c>
      <c r="L5183" s="5">
        <f t="shared" si="484"/>
        <v>5</v>
      </c>
      <c r="M5183" s="5">
        <f t="shared" si="485"/>
        <v>0</v>
      </c>
    </row>
    <row r="5184" spans="1:13">
      <c r="A5184" s="5">
        <v>7538</v>
      </c>
      <c r="B5184" s="5">
        <v>10</v>
      </c>
      <c r="C5184" s="5" t="s">
        <v>62</v>
      </c>
      <c r="D5184" s="5">
        <v>17825</v>
      </c>
      <c r="E5184" s="5">
        <v>270</v>
      </c>
      <c r="F5184" s="8">
        <f t="shared" si="480"/>
        <v>1.514726507713885</v>
      </c>
      <c r="G5184" s="5" t="str">
        <f>IF(COUNTIFS(Q3_SQL_Error_Concentration!$A:$A,A5184,Q3_SQL_Error_Concentration!$E:$E,B5184,Q3_SQL_Error_Concentration!$F:$F,C5184)=0,"",SUMIFS(Q3_SQL_Error_Concentration!$I:$I,Q3_SQL_Error_Concentration!$A:$A,A5184,Q3_SQL_Error_Concentration!$E:$E,B5184,Q3_SQL_Error_Concentration!$F:$F,C5184))</f>
        <v/>
      </c>
      <c r="H5184" s="5" t="str">
        <f t="shared" si="481"/>
        <v/>
      </c>
      <c r="I5184" s="5">
        <f>IF(D5184&gt;=Q3_Validation!$C$2,1,0)</f>
        <v>1</v>
      </c>
      <c r="J5184" s="8">
        <f t="shared" si="482"/>
        <v>1.514726507713885</v>
      </c>
      <c r="K5184" s="5" t="str">
        <f t="shared" si="483"/>
        <v>normal</v>
      </c>
      <c r="L5184" s="5">
        <f t="shared" si="484"/>
        <v>5</v>
      </c>
      <c r="M5184" s="5">
        <f t="shared" si="485"/>
        <v>0</v>
      </c>
    </row>
    <row r="5185" spans="1:13">
      <c r="A5185" s="5">
        <v>7538</v>
      </c>
      <c r="B5185" s="5">
        <v>11</v>
      </c>
      <c r="C5185" s="5" t="s">
        <v>63</v>
      </c>
      <c r="D5185" s="5">
        <v>15710</v>
      </c>
      <c r="E5185" s="5">
        <v>212</v>
      </c>
      <c r="F5185" s="8">
        <f t="shared" si="480"/>
        <v>1.3494589433481858</v>
      </c>
      <c r="G5185" s="5" t="str">
        <f>IF(COUNTIFS(Q3_SQL_Error_Concentration!$A:$A,A5185,Q3_SQL_Error_Concentration!$E:$E,B5185,Q3_SQL_Error_Concentration!$F:$F,C5185)=0,"",SUMIFS(Q3_SQL_Error_Concentration!$I:$I,Q3_SQL_Error_Concentration!$A:$A,A5185,Q3_SQL_Error_Concentration!$E:$E,B5185,Q3_SQL_Error_Concentration!$F:$F,C5185))</f>
        <v/>
      </c>
      <c r="H5185" s="5" t="str">
        <f t="shared" si="481"/>
        <v/>
      </c>
      <c r="I5185" s="5">
        <f>IF(D5185&gt;=Q3_Validation!$C$2,1,0)</f>
        <v>1</v>
      </c>
      <c r="J5185" s="8">
        <f t="shared" si="482"/>
        <v>1.3494589433481858</v>
      </c>
      <c r="K5185" s="5" t="str">
        <f t="shared" si="483"/>
        <v>normal</v>
      </c>
      <c r="L5185" s="5">
        <f t="shared" si="484"/>
        <v>5</v>
      </c>
      <c r="M5185" s="5">
        <f t="shared" si="485"/>
        <v>0</v>
      </c>
    </row>
    <row r="5186" spans="1:13">
      <c r="A5186" s="5">
        <v>7538</v>
      </c>
      <c r="B5186" s="5">
        <v>11</v>
      </c>
      <c r="C5186" s="5" t="s">
        <v>62</v>
      </c>
      <c r="D5186" s="5">
        <v>23152</v>
      </c>
      <c r="E5186" s="5">
        <v>338</v>
      </c>
      <c r="F5186" s="8">
        <f t="shared" ref="F5186:F5249" si="486">100*E5186/D5186</f>
        <v>1.4599170697995854</v>
      </c>
      <c r="G5186" s="5" t="str">
        <f>IF(COUNTIFS(Q3_SQL_Error_Concentration!$A:$A,A5186,Q3_SQL_Error_Concentration!$E:$E,B5186,Q3_SQL_Error_Concentration!$F:$F,C5186)=0,"",SUMIFS(Q3_SQL_Error_Concentration!$I:$I,Q3_SQL_Error_Concentration!$A:$A,A5186,Q3_SQL_Error_Concentration!$E:$E,B5186,Q3_SQL_Error_Concentration!$F:$F,C5186))</f>
        <v/>
      </c>
      <c r="H5186" s="5" t="str">
        <f t="shared" ref="H5186:H5249" si="487">IF(G5186="","",IF(ABS(F5186-G5186)&lt;=0.0002,"PASS","FAIL"))</f>
        <v/>
      </c>
      <c r="I5186" s="5">
        <f>IF(D5186&gt;=Q3_Validation!$C$2,1,0)</f>
        <v>1</v>
      </c>
      <c r="J5186" s="8">
        <f t="shared" ref="J5186:J5249" si="488">IF(I5186=1,F5186,"")</f>
        <v>1.4599170697995854</v>
      </c>
      <c r="K5186" s="5" t="str">
        <f t="shared" ref="K5186:K5249" si="489">IF(D5186&lt;601,"excluded",IF(J5186&gt;3.628192,"outlier",IF(J5186&gt;=2.11093,"high-error","normal")))</f>
        <v>normal</v>
      </c>
      <c r="L5186" s="5">
        <f t="shared" ref="L5186:L5249" si="490">COUNTIFS(A:A,A5186,K:K,"high-error")+COUNTIFS(A:A,A5186,K:K,"outlier")</f>
        <v>5</v>
      </c>
      <c r="M5186" s="5">
        <f t="shared" ref="M5186:M5249" si="491">IF(AND(L5186&gt;=2,OR(K5186="high-error",K5186="outlier")),1,0)</f>
        <v>0</v>
      </c>
    </row>
    <row r="5187" spans="1:13">
      <c r="A5187" s="5">
        <v>7538</v>
      </c>
      <c r="B5187" s="5">
        <v>12</v>
      </c>
      <c r="C5187" s="5" t="s">
        <v>63</v>
      </c>
      <c r="D5187" s="5">
        <v>12362</v>
      </c>
      <c r="E5187" s="5">
        <v>196</v>
      </c>
      <c r="F5187" s="8">
        <f t="shared" si="486"/>
        <v>1.5855039637599093</v>
      </c>
      <c r="G5187" s="5" t="str">
        <f>IF(COUNTIFS(Q3_SQL_Error_Concentration!$A:$A,A5187,Q3_SQL_Error_Concentration!$E:$E,B5187,Q3_SQL_Error_Concentration!$F:$F,C5187)=0,"",SUMIFS(Q3_SQL_Error_Concentration!$I:$I,Q3_SQL_Error_Concentration!$A:$A,A5187,Q3_SQL_Error_Concentration!$E:$E,B5187,Q3_SQL_Error_Concentration!$F:$F,C5187))</f>
        <v/>
      </c>
      <c r="H5187" s="5" t="str">
        <f t="shared" si="487"/>
        <v/>
      </c>
      <c r="I5187" s="5">
        <f>IF(D5187&gt;=Q3_Validation!$C$2,1,0)</f>
        <v>1</v>
      </c>
      <c r="J5187" s="8">
        <f t="shared" si="488"/>
        <v>1.5855039637599093</v>
      </c>
      <c r="K5187" s="5" t="str">
        <f t="shared" si="489"/>
        <v>normal</v>
      </c>
      <c r="L5187" s="5">
        <f t="shared" si="490"/>
        <v>5</v>
      </c>
      <c r="M5187" s="5">
        <f t="shared" si="491"/>
        <v>0</v>
      </c>
    </row>
    <row r="5188" spans="1:13">
      <c r="A5188" s="5">
        <v>7538</v>
      </c>
      <c r="B5188" s="5">
        <v>12</v>
      </c>
      <c r="C5188" s="5" t="s">
        <v>62</v>
      </c>
      <c r="D5188" s="5">
        <v>17289</v>
      </c>
      <c r="E5188" s="5">
        <v>295</v>
      </c>
      <c r="F5188" s="8">
        <f t="shared" si="486"/>
        <v>1.706287234657875</v>
      </c>
      <c r="G5188" s="5" t="str">
        <f>IF(COUNTIFS(Q3_SQL_Error_Concentration!$A:$A,A5188,Q3_SQL_Error_Concentration!$E:$E,B5188,Q3_SQL_Error_Concentration!$F:$F,C5188)=0,"",SUMIFS(Q3_SQL_Error_Concentration!$I:$I,Q3_SQL_Error_Concentration!$A:$A,A5188,Q3_SQL_Error_Concentration!$E:$E,B5188,Q3_SQL_Error_Concentration!$F:$F,C5188))</f>
        <v/>
      </c>
      <c r="H5188" s="5" t="str">
        <f t="shared" si="487"/>
        <v/>
      </c>
      <c r="I5188" s="5">
        <f>IF(D5188&gt;=Q3_Validation!$C$2,1,0)</f>
        <v>1</v>
      </c>
      <c r="J5188" s="8">
        <f t="shared" si="488"/>
        <v>1.706287234657875</v>
      </c>
      <c r="K5188" s="5" t="str">
        <f t="shared" si="489"/>
        <v>normal</v>
      </c>
      <c r="L5188" s="5">
        <f t="shared" si="490"/>
        <v>5</v>
      </c>
      <c r="M5188" s="5">
        <f t="shared" si="491"/>
        <v>0</v>
      </c>
    </row>
    <row r="5189" spans="1:13">
      <c r="A5189" s="5">
        <v>7538</v>
      </c>
      <c r="B5189" s="5">
        <v>13</v>
      </c>
      <c r="C5189" s="5" t="s">
        <v>63</v>
      </c>
      <c r="D5189" s="5">
        <v>14662</v>
      </c>
      <c r="E5189" s="5">
        <v>225</v>
      </c>
      <c r="F5189" s="8">
        <f t="shared" si="486"/>
        <v>1.5345791842859091</v>
      </c>
      <c r="G5189" s="5" t="str">
        <f>IF(COUNTIFS(Q3_SQL_Error_Concentration!$A:$A,A5189,Q3_SQL_Error_Concentration!$E:$E,B5189,Q3_SQL_Error_Concentration!$F:$F,C5189)=0,"",SUMIFS(Q3_SQL_Error_Concentration!$I:$I,Q3_SQL_Error_Concentration!$A:$A,A5189,Q3_SQL_Error_Concentration!$E:$E,B5189,Q3_SQL_Error_Concentration!$F:$F,C5189))</f>
        <v/>
      </c>
      <c r="H5189" s="5" t="str">
        <f t="shared" si="487"/>
        <v/>
      </c>
      <c r="I5189" s="5">
        <f>IF(D5189&gt;=Q3_Validation!$C$2,1,0)</f>
        <v>1</v>
      </c>
      <c r="J5189" s="8">
        <f t="shared" si="488"/>
        <v>1.5345791842859091</v>
      </c>
      <c r="K5189" s="5" t="str">
        <f t="shared" si="489"/>
        <v>normal</v>
      </c>
      <c r="L5189" s="5">
        <f t="shared" si="490"/>
        <v>5</v>
      </c>
      <c r="M5189" s="5">
        <f t="shared" si="491"/>
        <v>0</v>
      </c>
    </row>
    <row r="5190" spans="1:13">
      <c r="A5190" s="5">
        <v>7538</v>
      </c>
      <c r="B5190" s="5">
        <v>13</v>
      </c>
      <c r="C5190" s="5" t="s">
        <v>62</v>
      </c>
      <c r="D5190" s="5">
        <v>21361</v>
      </c>
      <c r="E5190" s="5">
        <v>369</v>
      </c>
      <c r="F5190" s="8">
        <f t="shared" si="486"/>
        <v>1.727447216890595</v>
      </c>
      <c r="G5190" s="5" t="str">
        <f>IF(COUNTIFS(Q3_SQL_Error_Concentration!$A:$A,A5190,Q3_SQL_Error_Concentration!$E:$E,B5190,Q3_SQL_Error_Concentration!$F:$F,C5190)=0,"",SUMIFS(Q3_SQL_Error_Concentration!$I:$I,Q3_SQL_Error_Concentration!$A:$A,A5190,Q3_SQL_Error_Concentration!$E:$E,B5190,Q3_SQL_Error_Concentration!$F:$F,C5190))</f>
        <v/>
      </c>
      <c r="H5190" s="5" t="str">
        <f t="shared" si="487"/>
        <v/>
      </c>
      <c r="I5190" s="5">
        <f>IF(D5190&gt;=Q3_Validation!$C$2,1,0)</f>
        <v>1</v>
      </c>
      <c r="J5190" s="8">
        <f t="shared" si="488"/>
        <v>1.727447216890595</v>
      </c>
      <c r="K5190" s="5" t="str">
        <f t="shared" si="489"/>
        <v>normal</v>
      </c>
      <c r="L5190" s="5">
        <f t="shared" si="490"/>
        <v>5</v>
      </c>
      <c r="M5190" s="5">
        <f t="shared" si="491"/>
        <v>0</v>
      </c>
    </row>
    <row r="5191" spans="1:13">
      <c r="A5191" s="5">
        <v>7538</v>
      </c>
      <c r="B5191" s="5">
        <v>14</v>
      </c>
      <c r="C5191" s="5" t="s">
        <v>63</v>
      </c>
      <c r="D5191" s="5">
        <v>16907</v>
      </c>
      <c r="E5191" s="5">
        <v>309</v>
      </c>
      <c r="F5191" s="8">
        <f t="shared" si="486"/>
        <v>1.8276453539953865</v>
      </c>
      <c r="G5191" s="5" t="str">
        <f>IF(COUNTIFS(Q3_SQL_Error_Concentration!$A:$A,A5191,Q3_SQL_Error_Concentration!$E:$E,B5191,Q3_SQL_Error_Concentration!$F:$F,C5191)=0,"",SUMIFS(Q3_SQL_Error_Concentration!$I:$I,Q3_SQL_Error_Concentration!$A:$A,A5191,Q3_SQL_Error_Concentration!$E:$E,B5191,Q3_SQL_Error_Concentration!$F:$F,C5191))</f>
        <v/>
      </c>
      <c r="H5191" s="5" t="str">
        <f t="shared" si="487"/>
        <v/>
      </c>
      <c r="I5191" s="5">
        <f>IF(D5191&gt;=Q3_Validation!$C$2,1,0)</f>
        <v>1</v>
      </c>
      <c r="J5191" s="8">
        <f t="shared" si="488"/>
        <v>1.8276453539953865</v>
      </c>
      <c r="K5191" s="5" t="str">
        <f t="shared" si="489"/>
        <v>normal</v>
      </c>
      <c r="L5191" s="5">
        <f t="shared" si="490"/>
        <v>5</v>
      </c>
      <c r="M5191" s="5">
        <f t="shared" si="491"/>
        <v>0</v>
      </c>
    </row>
    <row r="5192" spans="1:13">
      <c r="A5192" s="5">
        <v>7538</v>
      </c>
      <c r="B5192" s="5">
        <v>14</v>
      </c>
      <c r="C5192" s="5" t="s">
        <v>62</v>
      </c>
      <c r="D5192" s="5">
        <v>29103</v>
      </c>
      <c r="E5192" s="5">
        <v>492</v>
      </c>
      <c r="F5192" s="8">
        <f t="shared" si="486"/>
        <v>1.6905473662509021</v>
      </c>
      <c r="G5192" s="5" t="str">
        <f>IF(COUNTIFS(Q3_SQL_Error_Concentration!$A:$A,A5192,Q3_SQL_Error_Concentration!$E:$E,B5192,Q3_SQL_Error_Concentration!$F:$F,C5192)=0,"",SUMIFS(Q3_SQL_Error_Concentration!$I:$I,Q3_SQL_Error_Concentration!$A:$A,A5192,Q3_SQL_Error_Concentration!$E:$E,B5192,Q3_SQL_Error_Concentration!$F:$F,C5192))</f>
        <v/>
      </c>
      <c r="H5192" s="5" t="str">
        <f t="shared" si="487"/>
        <v/>
      </c>
      <c r="I5192" s="5">
        <f>IF(D5192&gt;=Q3_Validation!$C$2,1,0)</f>
        <v>1</v>
      </c>
      <c r="J5192" s="8">
        <f t="shared" si="488"/>
        <v>1.6905473662509021</v>
      </c>
      <c r="K5192" s="5" t="str">
        <f t="shared" si="489"/>
        <v>normal</v>
      </c>
      <c r="L5192" s="5">
        <f t="shared" si="490"/>
        <v>5</v>
      </c>
      <c r="M5192" s="5">
        <f t="shared" si="491"/>
        <v>0</v>
      </c>
    </row>
    <row r="5193" spans="1:13">
      <c r="A5193" s="5">
        <v>7538</v>
      </c>
      <c r="B5193" s="5">
        <v>15</v>
      </c>
      <c r="C5193" s="5" t="s">
        <v>63</v>
      </c>
      <c r="D5193" s="5">
        <v>15952</v>
      </c>
      <c r="E5193" s="5">
        <v>285</v>
      </c>
      <c r="F5193" s="8">
        <f t="shared" si="486"/>
        <v>1.7866098294884654</v>
      </c>
      <c r="G5193" s="5" t="str">
        <f>IF(COUNTIFS(Q3_SQL_Error_Concentration!$A:$A,A5193,Q3_SQL_Error_Concentration!$E:$E,B5193,Q3_SQL_Error_Concentration!$F:$F,C5193)=0,"",SUMIFS(Q3_SQL_Error_Concentration!$I:$I,Q3_SQL_Error_Concentration!$A:$A,A5193,Q3_SQL_Error_Concentration!$E:$E,B5193,Q3_SQL_Error_Concentration!$F:$F,C5193))</f>
        <v/>
      </c>
      <c r="H5193" s="5" t="str">
        <f t="shared" si="487"/>
        <v/>
      </c>
      <c r="I5193" s="5">
        <f>IF(D5193&gt;=Q3_Validation!$C$2,1,0)</f>
        <v>1</v>
      </c>
      <c r="J5193" s="8">
        <f t="shared" si="488"/>
        <v>1.7866098294884654</v>
      </c>
      <c r="K5193" s="5" t="str">
        <f t="shared" si="489"/>
        <v>normal</v>
      </c>
      <c r="L5193" s="5">
        <f t="shared" si="490"/>
        <v>5</v>
      </c>
      <c r="M5193" s="5">
        <f t="shared" si="491"/>
        <v>0</v>
      </c>
    </row>
    <row r="5194" spans="1:13">
      <c r="A5194" s="5">
        <v>7538</v>
      </c>
      <c r="B5194" s="5">
        <v>15</v>
      </c>
      <c r="C5194" s="5" t="s">
        <v>62</v>
      </c>
      <c r="D5194" s="5">
        <v>25605</v>
      </c>
      <c r="E5194" s="5">
        <v>493</v>
      </c>
      <c r="F5194" s="8">
        <f t="shared" si="486"/>
        <v>1.9254051942979886</v>
      </c>
      <c r="G5194" s="5" t="str">
        <f>IF(COUNTIFS(Q3_SQL_Error_Concentration!$A:$A,A5194,Q3_SQL_Error_Concentration!$E:$E,B5194,Q3_SQL_Error_Concentration!$F:$F,C5194)=0,"",SUMIFS(Q3_SQL_Error_Concentration!$I:$I,Q3_SQL_Error_Concentration!$A:$A,A5194,Q3_SQL_Error_Concentration!$E:$E,B5194,Q3_SQL_Error_Concentration!$F:$F,C5194))</f>
        <v/>
      </c>
      <c r="H5194" s="5" t="str">
        <f t="shared" si="487"/>
        <v/>
      </c>
      <c r="I5194" s="5">
        <f>IF(D5194&gt;=Q3_Validation!$C$2,1,0)</f>
        <v>1</v>
      </c>
      <c r="J5194" s="8">
        <f t="shared" si="488"/>
        <v>1.9254051942979886</v>
      </c>
      <c r="K5194" s="5" t="str">
        <f t="shared" si="489"/>
        <v>normal</v>
      </c>
      <c r="L5194" s="5">
        <f t="shared" si="490"/>
        <v>5</v>
      </c>
      <c r="M5194" s="5">
        <f t="shared" si="491"/>
        <v>0</v>
      </c>
    </row>
    <row r="5195" spans="1:13">
      <c r="A5195" s="5">
        <v>7538</v>
      </c>
      <c r="B5195" s="5">
        <v>16</v>
      </c>
      <c r="C5195" s="5" t="s">
        <v>63</v>
      </c>
      <c r="D5195" s="5">
        <v>13135</v>
      </c>
      <c r="E5195" s="5">
        <v>236</v>
      </c>
      <c r="F5195" s="8">
        <f t="shared" si="486"/>
        <v>1.7967263037685572</v>
      </c>
      <c r="G5195" s="5" t="str">
        <f>IF(COUNTIFS(Q3_SQL_Error_Concentration!$A:$A,A5195,Q3_SQL_Error_Concentration!$E:$E,B5195,Q3_SQL_Error_Concentration!$F:$F,C5195)=0,"",SUMIFS(Q3_SQL_Error_Concentration!$I:$I,Q3_SQL_Error_Concentration!$A:$A,A5195,Q3_SQL_Error_Concentration!$E:$E,B5195,Q3_SQL_Error_Concentration!$F:$F,C5195))</f>
        <v/>
      </c>
      <c r="H5195" s="5" t="str">
        <f t="shared" si="487"/>
        <v/>
      </c>
      <c r="I5195" s="5">
        <f>IF(D5195&gt;=Q3_Validation!$C$2,1,0)</f>
        <v>1</v>
      </c>
      <c r="J5195" s="8">
        <f t="shared" si="488"/>
        <v>1.7967263037685572</v>
      </c>
      <c r="K5195" s="5" t="str">
        <f t="shared" si="489"/>
        <v>normal</v>
      </c>
      <c r="L5195" s="5">
        <f t="shared" si="490"/>
        <v>5</v>
      </c>
      <c r="M5195" s="5">
        <f t="shared" si="491"/>
        <v>0</v>
      </c>
    </row>
    <row r="5196" spans="1:13">
      <c r="A5196" s="5">
        <v>7538</v>
      </c>
      <c r="B5196" s="5">
        <v>16</v>
      </c>
      <c r="C5196" s="5" t="s">
        <v>62</v>
      </c>
      <c r="D5196" s="5">
        <v>18700</v>
      </c>
      <c r="E5196" s="5">
        <v>267</v>
      </c>
      <c r="F5196" s="8">
        <f t="shared" si="486"/>
        <v>1.427807486631016</v>
      </c>
      <c r="G5196" s="5" t="str">
        <f>IF(COUNTIFS(Q3_SQL_Error_Concentration!$A:$A,A5196,Q3_SQL_Error_Concentration!$E:$E,B5196,Q3_SQL_Error_Concentration!$F:$F,C5196)=0,"",SUMIFS(Q3_SQL_Error_Concentration!$I:$I,Q3_SQL_Error_Concentration!$A:$A,A5196,Q3_SQL_Error_Concentration!$E:$E,B5196,Q3_SQL_Error_Concentration!$F:$F,C5196))</f>
        <v/>
      </c>
      <c r="H5196" s="5" t="str">
        <f t="shared" si="487"/>
        <v/>
      </c>
      <c r="I5196" s="5">
        <f>IF(D5196&gt;=Q3_Validation!$C$2,1,0)</f>
        <v>1</v>
      </c>
      <c r="J5196" s="8">
        <f t="shared" si="488"/>
        <v>1.427807486631016</v>
      </c>
      <c r="K5196" s="5" t="str">
        <f t="shared" si="489"/>
        <v>normal</v>
      </c>
      <c r="L5196" s="5">
        <f t="shared" si="490"/>
        <v>5</v>
      </c>
      <c r="M5196" s="5">
        <f t="shared" si="491"/>
        <v>0</v>
      </c>
    </row>
    <row r="5197" spans="1:13">
      <c r="A5197" s="5">
        <v>7538</v>
      </c>
      <c r="B5197" s="5">
        <v>17</v>
      </c>
      <c r="C5197" s="5" t="s">
        <v>63</v>
      </c>
      <c r="D5197" s="5">
        <v>4970</v>
      </c>
      <c r="E5197" s="5">
        <v>63</v>
      </c>
      <c r="F5197" s="8">
        <f t="shared" si="486"/>
        <v>1.267605633802817</v>
      </c>
      <c r="G5197" s="5" t="str">
        <f>IF(COUNTIFS(Q3_SQL_Error_Concentration!$A:$A,A5197,Q3_SQL_Error_Concentration!$E:$E,B5197,Q3_SQL_Error_Concentration!$F:$F,C5197)=0,"",SUMIFS(Q3_SQL_Error_Concentration!$I:$I,Q3_SQL_Error_Concentration!$A:$A,A5197,Q3_SQL_Error_Concentration!$E:$E,B5197,Q3_SQL_Error_Concentration!$F:$F,C5197))</f>
        <v/>
      </c>
      <c r="H5197" s="5" t="str">
        <f t="shared" si="487"/>
        <v/>
      </c>
      <c r="I5197" s="5">
        <f>IF(D5197&gt;=Q3_Validation!$C$2,1,0)</f>
        <v>1</v>
      </c>
      <c r="J5197" s="8">
        <f t="shared" si="488"/>
        <v>1.267605633802817</v>
      </c>
      <c r="K5197" s="5" t="str">
        <f t="shared" si="489"/>
        <v>normal</v>
      </c>
      <c r="L5197" s="5">
        <f t="shared" si="490"/>
        <v>5</v>
      </c>
      <c r="M5197" s="5">
        <f t="shared" si="491"/>
        <v>0</v>
      </c>
    </row>
    <row r="5198" spans="1:13">
      <c r="A5198" s="5">
        <v>7538</v>
      </c>
      <c r="B5198" s="5">
        <v>17</v>
      </c>
      <c r="C5198" s="5" t="s">
        <v>62</v>
      </c>
      <c r="D5198" s="5">
        <v>6916</v>
      </c>
      <c r="E5198" s="5">
        <v>95</v>
      </c>
      <c r="F5198" s="8">
        <f t="shared" si="486"/>
        <v>1.3736263736263736</v>
      </c>
      <c r="G5198" s="5" t="str">
        <f>IF(COUNTIFS(Q3_SQL_Error_Concentration!$A:$A,A5198,Q3_SQL_Error_Concentration!$E:$E,B5198,Q3_SQL_Error_Concentration!$F:$F,C5198)=0,"",SUMIFS(Q3_SQL_Error_Concentration!$I:$I,Q3_SQL_Error_Concentration!$A:$A,A5198,Q3_SQL_Error_Concentration!$E:$E,B5198,Q3_SQL_Error_Concentration!$F:$F,C5198))</f>
        <v/>
      </c>
      <c r="H5198" s="5" t="str">
        <f t="shared" si="487"/>
        <v/>
      </c>
      <c r="I5198" s="5">
        <f>IF(D5198&gt;=Q3_Validation!$C$2,1,0)</f>
        <v>1</v>
      </c>
      <c r="J5198" s="8">
        <f t="shared" si="488"/>
        <v>1.3736263736263736</v>
      </c>
      <c r="K5198" s="5" t="str">
        <f t="shared" si="489"/>
        <v>normal</v>
      </c>
      <c r="L5198" s="5">
        <f t="shared" si="490"/>
        <v>5</v>
      </c>
      <c r="M5198" s="5">
        <f t="shared" si="491"/>
        <v>0</v>
      </c>
    </row>
    <row r="5199" spans="1:13">
      <c r="A5199" s="5">
        <v>7538</v>
      </c>
      <c r="B5199" s="5">
        <v>18</v>
      </c>
      <c r="C5199" s="5" t="s">
        <v>63</v>
      </c>
      <c r="D5199" s="5">
        <v>7402</v>
      </c>
      <c r="E5199" s="5">
        <v>122</v>
      </c>
      <c r="F5199" s="8">
        <f t="shared" si="486"/>
        <v>1.648203188327479</v>
      </c>
      <c r="G5199" s="5" t="str">
        <f>IF(COUNTIFS(Q3_SQL_Error_Concentration!$A:$A,A5199,Q3_SQL_Error_Concentration!$E:$E,B5199,Q3_SQL_Error_Concentration!$F:$F,C5199)=0,"",SUMIFS(Q3_SQL_Error_Concentration!$I:$I,Q3_SQL_Error_Concentration!$A:$A,A5199,Q3_SQL_Error_Concentration!$E:$E,B5199,Q3_SQL_Error_Concentration!$F:$F,C5199))</f>
        <v/>
      </c>
      <c r="H5199" s="5" t="str">
        <f t="shared" si="487"/>
        <v/>
      </c>
      <c r="I5199" s="5">
        <f>IF(D5199&gt;=Q3_Validation!$C$2,1,0)</f>
        <v>1</v>
      </c>
      <c r="J5199" s="8">
        <f t="shared" si="488"/>
        <v>1.648203188327479</v>
      </c>
      <c r="K5199" s="5" t="str">
        <f t="shared" si="489"/>
        <v>normal</v>
      </c>
      <c r="L5199" s="5">
        <f t="shared" si="490"/>
        <v>5</v>
      </c>
      <c r="M5199" s="5">
        <f t="shared" si="491"/>
        <v>0</v>
      </c>
    </row>
    <row r="5200" spans="1:13">
      <c r="A5200" s="5">
        <v>7538</v>
      </c>
      <c r="B5200" s="5">
        <v>18</v>
      </c>
      <c r="C5200" s="5" t="s">
        <v>62</v>
      </c>
      <c r="D5200" s="5">
        <v>9848</v>
      </c>
      <c r="E5200" s="5">
        <v>163</v>
      </c>
      <c r="F5200" s="8">
        <f t="shared" si="486"/>
        <v>1.6551584077985377</v>
      </c>
      <c r="G5200" s="5" t="str">
        <f>IF(COUNTIFS(Q3_SQL_Error_Concentration!$A:$A,A5200,Q3_SQL_Error_Concentration!$E:$E,B5200,Q3_SQL_Error_Concentration!$F:$F,C5200)=0,"",SUMIFS(Q3_SQL_Error_Concentration!$I:$I,Q3_SQL_Error_Concentration!$A:$A,A5200,Q3_SQL_Error_Concentration!$E:$E,B5200,Q3_SQL_Error_Concentration!$F:$F,C5200))</f>
        <v/>
      </c>
      <c r="H5200" s="5" t="str">
        <f t="shared" si="487"/>
        <v/>
      </c>
      <c r="I5200" s="5">
        <f>IF(D5200&gt;=Q3_Validation!$C$2,1,0)</f>
        <v>1</v>
      </c>
      <c r="J5200" s="8">
        <f t="shared" si="488"/>
        <v>1.6551584077985377</v>
      </c>
      <c r="K5200" s="5" t="str">
        <f t="shared" si="489"/>
        <v>normal</v>
      </c>
      <c r="L5200" s="5">
        <f t="shared" si="490"/>
        <v>5</v>
      </c>
      <c r="M5200" s="5">
        <f t="shared" si="491"/>
        <v>0</v>
      </c>
    </row>
    <row r="5201" spans="1:13">
      <c r="A5201" s="5">
        <v>7538</v>
      </c>
      <c r="B5201" s="5">
        <v>19</v>
      </c>
      <c r="C5201" s="5" t="s">
        <v>63</v>
      </c>
      <c r="D5201" s="5">
        <v>4068</v>
      </c>
      <c r="E5201" s="5">
        <v>57</v>
      </c>
      <c r="F5201" s="8">
        <f t="shared" si="486"/>
        <v>1.40117994100295</v>
      </c>
      <c r="G5201" s="5" t="str">
        <f>IF(COUNTIFS(Q3_SQL_Error_Concentration!$A:$A,A5201,Q3_SQL_Error_Concentration!$E:$E,B5201,Q3_SQL_Error_Concentration!$F:$F,C5201)=0,"",SUMIFS(Q3_SQL_Error_Concentration!$I:$I,Q3_SQL_Error_Concentration!$A:$A,A5201,Q3_SQL_Error_Concentration!$E:$E,B5201,Q3_SQL_Error_Concentration!$F:$F,C5201))</f>
        <v/>
      </c>
      <c r="H5201" s="5" t="str">
        <f t="shared" si="487"/>
        <v/>
      </c>
      <c r="I5201" s="5">
        <f>IF(D5201&gt;=Q3_Validation!$C$2,1,0)</f>
        <v>1</v>
      </c>
      <c r="J5201" s="8">
        <f t="shared" si="488"/>
        <v>1.40117994100295</v>
      </c>
      <c r="K5201" s="5" t="str">
        <f t="shared" si="489"/>
        <v>normal</v>
      </c>
      <c r="L5201" s="5">
        <f t="shared" si="490"/>
        <v>5</v>
      </c>
      <c r="M5201" s="5">
        <f t="shared" si="491"/>
        <v>0</v>
      </c>
    </row>
    <row r="5202" spans="1:13">
      <c r="A5202" s="5">
        <v>7538</v>
      </c>
      <c r="B5202" s="5">
        <v>19</v>
      </c>
      <c r="C5202" s="5" t="s">
        <v>62</v>
      </c>
      <c r="D5202" s="5">
        <v>5467</v>
      </c>
      <c r="E5202" s="5">
        <v>90</v>
      </c>
      <c r="F5202" s="8">
        <f t="shared" si="486"/>
        <v>1.6462410828608012</v>
      </c>
      <c r="G5202" s="5" t="str">
        <f>IF(COUNTIFS(Q3_SQL_Error_Concentration!$A:$A,A5202,Q3_SQL_Error_Concentration!$E:$E,B5202,Q3_SQL_Error_Concentration!$F:$F,C5202)=0,"",SUMIFS(Q3_SQL_Error_Concentration!$I:$I,Q3_SQL_Error_Concentration!$A:$A,A5202,Q3_SQL_Error_Concentration!$E:$E,B5202,Q3_SQL_Error_Concentration!$F:$F,C5202))</f>
        <v/>
      </c>
      <c r="H5202" s="5" t="str">
        <f t="shared" si="487"/>
        <v/>
      </c>
      <c r="I5202" s="5">
        <f>IF(D5202&gt;=Q3_Validation!$C$2,1,0)</f>
        <v>1</v>
      </c>
      <c r="J5202" s="8">
        <f t="shared" si="488"/>
        <v>1.6462410828608012</v>
      </c>
      <c r="K5202" s="5" t="str">
        <f t="shared" si="489"/>
        <v>normal</v>
      </c>
      <c r="L5202" s="5">
        <f t="shared" si="490"/>
        <v>5</v>
      </c>
      <c r="M5202" s="5">
        <f t="shared" si="491"/>
        <v>0</v>
      </c>
    </row>
    <row r="5203" spans="1:13">
      <c r="A5203" s="5">
        <v>7538</v>
      </c>
      <c r="B5203" s="5">
        <v>20</v>
      </c>
      <c r="C5203" s="5" t="s">
        <v>63</v>
      </c>
      <c r="D5203" s="5">
        <v>4282</v>
      </c>
      <c r="E5203" s="5">
        <v>55</v>
      </c>
      <c r="F5203" s="8">
        <f t="shared" si="486"/>
        <v>1.2844465203176085</v>
      </c>
      <c r="G5203" s="5" t="str">
        <f>IF(COUNTIFS(Q3_SQL_Error_Concentration!$A:$A,A5203,Q3_SQL_Error_Concentration!$E:$E,B5203,Q3_SQL_Error_Concentration!$F:$F,C5203)=0,"",SUMIFS(Q3_SQL_Error_Concentration!$I:$I,Q3_SQL_Error_Concentration!$A:$A,A5203,Q3_SQL_Error_Concentration!$E:$E,B5203,Q3_SQL_Error_Concentration!$F:$F,C5203))</f>
        <v/>
      </c>
      <c r="H5203" s="5" t="str">
        <f t="shared" si="487"/>
        <v/>
      </c>
      <c r="I5203" s="5">
        <f>IF(D5203&gt;=Q3_Validation!$C$2,1,0)</f>
        <v>1</v>
      </c>
      <c r="J5203" s="8">
        <f t="shared" si="488"/>
        <v>1.2844465203176085</v>
      </c>
      <c r="K5203" s="5" t="str">
        <f t="shared" si="489"/>
        <v>normal</v>
      </c>
      <c r="L5203" s="5">
        <f t="shared" si="490"/>
        <v>5</v>
      </c>
      <c r="M5203" s="5">
        <f t="shared" si="491"/>
        <v>0</v>
      </c>
    </row>
    <row r="5204" spans="1:13">
      <c r="A5204" s="5">
        <v>7538</v>
      </c>
      <c r="B5204" s="5">
        <v>20</v>
      </c>
      <c r="C5204" s="5" t="s">
        <v>62</v>
      </c>
      <c r="D5204" s="5">
        <v>5805</v>
      </c>
      <c r="E5204" s="5">
        <v>90</v>
      </c>
      <c r="F5204" s="8">
        <f t="shared" si="486"/>
        <v>1.5503875968992249</v>
      </c>
      <c r="G5204" s="5" t="str">
        <f>IF(COUNTIFS(Q3_SQL_Error_Concentration!$A:$A,A5204,Q3_SQL_Error_Concentration!$E:$E,B5204,Q3_SQL_Error_Concentration!$F:$F,C5204)=0,"",SUMIFS(Q3_SQL_Error_Concentration!$I:$I,Q3_SQL_Error_Concentration!$A:$A,A5204,Q3_SQL_Error_Concentration!$E:$E,B5204,Q3_SQL_Error_Concentration!$F:$F,C5204))</f>
        <v/>
      </c>
      <c r="H5204" s="5" t="str">
        <f t="shared" si="487"/>
        <v/>
      </c>
      <c r="I5204" s="5">
        <f>IF(D5204&gt;=Q3_Validation!$C$2,1,0)</f>
        <v>1</v>
      </c>
      <c r="J5204" s="8">
        <f t="shared" si="488"/>
        <v>1.5503875968992249</v>
      </c>
      <c r="K5204" s="5" t="str">
        <f t="shared" si="489"/>
        <v>normal</v>
      </c>
      <c r="L5204" s="5">
        <f t="shared" si="490"/>
        <v>5</v>
      </c>
      <c r="M5204" s="5">
        <f t="shared" si="491"/>
        <v>0</v>
      </c>
    </row>
    <row r="5205" spans="1:13">
      <c r="A5205" s="5">
        <v>7538</v>
      </c>
      <c r="B5205" s="5">
        <v>21</v>
      </c>
      <c r="C5205" s="5" t="s">
        <v>63</v>
      </c>
      <c r="D5205" s="5">
        <v>4771</v>
      </c>
      <c r="E5205" s="5">
        <v>80</v>
      </c>
      <c r="F5205" s="8">
        <f t="shared" si="486"/>
        <v>1.6767973171242927</v>
      </c>
      <c r="G5205" s="5" t="str">
        <f>IF(COUNTIFS(Q3_SQL_Error_Concentration!$A:$A,A5205,Q3_SQL_Error_Concentration!$E:$E,B5205,Q3_SQL_Error_Concentration!$F:$F,C5205)=0,"",SUMIFS(Q3_SQL_Error_Concentration!$I:$I,Q3_SQL_Error_Concentration!$A:$A,A5205,Q3_SQL_Error_Concentration!$E:$E,B5205,Q3_SQL_Error_Concentration!$F:$F,C5205))</f>
        <v/>
      </c>
      <c r="H5205" s="5" t="str">
        <f t="shared" si="487"/>
        <v/>
      </c>
      <c r="I5205" s="5">
        <f>IF(D5205&gt;=Q3_Validation!$C$2,1,0)</f>
        <v>1</v>
      </c>
      <c r="J5205" s="8">
        <f t="shared" si="488"/>
        <v>1.6767973171242927</v>
      </c>
      <c r="K5205" s="5" t="str">
        <f t="shared" si="489"/>
        <v>normal</v>
      </c>
      <c r="L5205" s="5">
        <f t="shared" si="490"/>
        <v>5</v>
      </c>
      <c r="M5205" s="5">
        <f t="shared" si="491"/>
        <v>0</v>
      </c>
    </row>
    <row r="5206" spans="1:13">
      <c r="A5206" s="5">
        <v>7538</v>
      </c>
      <c r="B5206" s="5">
        <v>21</v>
      </c>
      <c r="C5206" s="5" t="s">
        <v>62</v>
      </c>
      <c r="D5206" s="5">
        <v>9794</v>
      </c>
      <c r="E5206" s="5">
        <v>132</v>
      </c>
      <c r="F5206" s="8">
        <f t="shared" si="486"/>
        <v>1.3477639371043495</v>
      </c>
      <c r="G5206" s="5" t="str">
        <f>IF(COUNTIFS(Q3_SQL_Error_Concentration!$A:$A,A5206,Q3_SQL_Error_Concentration!$E:$E,B5206,Q3_SQL_Error_Concentration!$F:$F,C5206)=0,"",SUMIFS(Q3_SQL_Error_Concentration!$I:$I,Q3_SQL_Error_Concentration!$A:$A,A5206,Q3_SQL_Error_Concentration!$E:$E,B5206,Q3_SQL_Error_Concentration!$F:$F,C5206))</f>
        <v/>
      </c>
      <c r="H5206" s="5" t="str">
        <f t="shared" si="487"/>
        <v/>
      </c>
      <c r="I5206" s="5">
        <f>IF(D5206&gt;=Q3_Validation!$C$2,1,0)</f>
        <v>1</v>
      </c>
      <c r="J5206" s="8">
        <f t="shared" si="488"/>
        <v>1.3477639371043495</v>
      </c>
      <c r="K5206" s="5" t="str">
        <f t="shared" si="489"/>
        <v>normal</v>
      </c>
      <c r="L5206" s="5">
        <f t="shared" si="490"/>
        <v>5</v>
      </c>
      <c r="M5206" s="5">
        <f t="shared" si="491"/>
        <v>0</v>
      </c>
    </row>
    <row r="5207" spans="1:13">
      <c r="A5207" s="5">
        <v>7538</v>
      </c>
      <c r="B5207" s="5">
        <v>22</v>
      </c>
      <c r="C5207" s="5" t="s">
        <v>63</v>
      </c>
      <c r="D5207" s="5">
        <v>5350</v>
      </c>
      <c r="E5207" s="5">
        <v>77</v>
      </c>
      <c r="F5207" s="8">
        <f t="shared" si="486"/>
        <v>1.4392523364485981</v>
      </c>
      <c r="G5207" s="5" t="str">
        <f>IF(COUNTIFS(Q3_SQL_Error_Concentration!$A:$A,A5207,Q3_SQL_Error_Concentration!$E:$E,B5207,Q3_SQL_Error_Concentration!$F:$F,C5207)=0,"",SUMIFS(Q3_SQL_Error_Concentration!$I:$I,Q3_SQL_Error_Concentration!$A:$A,A5207,Q3_SQL_Error_Concentration!$E:$E,B5207,Q3_SQL_Error_Concentration!$F:$F,C5207))</f>
        <v/>
      </c>
      <c r="H5207" s="5" t="str">
        <f t="shared" si="487"/>
        <v/>
      </c>
      <c r="I5207" s="5">
        <f>IF(D5207&gt;=Q3_Validation!$C$2,1,0)</f>
        <v>1</v>
      </c>
      <c r="J5207" s="8">
        <f t="shared" si="488"/>
        <v>1.4392523364485981</v>
      </c>
      <c r="K5207" s="5" t="str">
        <f t="shared" si="489"/>
        <v>normal</v>
      </c>
      <c r="L5207" s="5">
        <f t="shared" si="490"/>
        <v>5</v>
      </c>
      <c r="M5207" s="5">
        <f t="shared" si="491"/>
        <v>0</v>
      </c>
    </row>
    <row r="5208" spans="1:13">
      <c r="A5208" s="5">
        <v>7538</v>
      </c>
      <c r="B5208" s="5">
        <v>22</v>
      </c>
      <c r="C5208" s="5" t="s">
        <v>62</v>
      </c>
      <c r="D5208" s="5">
        <v>8249</v>
      </c>
      <c r="E5208" s="5">
        <v>108</v>
      </c>
      <c r="F5208" s="8">
        <f t="shared" si="486"/>
        <v>1.30924960601285</v>
      </c>
      <c r="G5208" s="5" t="str">
        <f>IF(COUNTIFS(Q3_SQL_Error_Concentration!$A:$A,A5208,Q3_SQL_Error_Concentration!$E:$E,B5208,Q3_SQL_Error_Concentration!$F:$F,C5208)=0,"",SUMIFS(Q3_SQL_Error_Concentration!$I:$I,Q3_SQL_Error_Concentration!$A:$A,A5208,Q3_SQL_Error_Concentration!$E:$E,B5208,Q3_SQL_Error_Concentration!$F:$F,C5208))</f>
        <v/>
      </c>
      <c r="H5208" s="5" t="str">
        <f t="shared" si="487"/>
        <v/>
      </c>
      <c r="I5208" s="5">
        <f>IF(D5208&gt;=Q3_Validation!$C$2,1,0)</f>
        <v>1</v>
      </c>
      <c r="J5208" s="8">
        <f t="shared" si="488"/>
        <v>1.30924960601285</v>
      </c>
      <c r="K5208" s="5" t="str">
        <f t="shared" si="489"/>
        <v>normal</v>
      </c>
      <c r="L5208" s="5">
        <f t="shared" si="490"/>
        <v>5</v>
      </c>
      <c r="M5208" s="5">
        <f t="shared" si="491"/>
        <v>0</v>
      </c>
    </row>
    <row r="5209" spans="1:13">
      <c r="A5209" s="5">
        <v>7538</v>
      </c>
      <c r="B5209" s="5">
        <v>23</v>
      </c>
      <c r="C5209" s="5" t="s">
        <v>63</v>
      </c>
      <c r="D5209" s="5">
        <v>548</v>
      </c>
      <c r="E5209" s="5">
        <v>5</v>
      </c>
      <c r="F5209" s="8">
        <f t="shared" si="486"/>
        <v>0.91240875912408759</v>
      </c>
      <c r="G5209" s="5" t="str">
        <f>IF(COUNTIFS(Q3_SQL_Error_Concentration!$A:$A,A5209,Q3_SQL_Error_Concentration!$E:$E,B5209,Q3_SQL_Error_Concentration!$F:$F,C5209)=0,"",SUMIFS(Q3_SQL_Error_Concentration!$I:$I,Q3_SQL_Error_Concentration!$A:$A,A5209,Q3_SQL_Error_Concentration!$E:$E,B5209,Q3_SQL_Error_Concentration!$F:$F,C5209))</f>
        <v/>
      </c>
      <c r="H5209" s="5" t="str">
        <f t="shared" si="487"/>
        <v/>
      </c>
      <c r="I5209" s="5">
        <f>IF(D5209&gt;=Q3_Validation!$C$2,1,0)</f>
        <v>0</v>
      </c>
      <c r="J5209" s="8" t="str">
        <f t="shared" si="488"/>
        <v/>
      </c>
      <c r="K5209" s="5" t="str">
        <f t="shared" si="489"/>
        <v>excluded</v>
      </c>
      <c r="L5209" s="5">
        <f t="shared" si="490"/>
        <v>5</v>
      </c>
      <c r="M5209" s="5">
        <f t="shared" si="491"/>
        <v>0</v>
      </c>
    </row>
    <row r="5210" spans="1:13">
      <c r="A5210" s="5">
        <v>7538</v>
      </c>
      <c r="B5210" s="5">
        <v>23</v>
      </c>
      <c r="C5210" s="5" t="s">
        <v>62</v>
      </c>
      <c r="D5210" s="5">
        <v>954</v>
      </c>
      <c r="E5210" s="5">
        <v>10</v>
      </c>
      <c r="F5210" s="8">
        <f t="shared" si="486"/>
        <v>1.0482180293501049</v>
      </c>
      <c r="G5210" s="5" t="str">
        <f>IF(COUNTIFS(Q3_SQL_Error_Concentration!$A:$A,A5210,Q3_SQL_Error_Concentration!$E:$E,B5210,Q3_SQL_Error_Concentration!$F:$F,C5210)=0,"",SUMIFS(Q3_SQL_Error_Concentration!$I:$I,Q3_SQL_Error_Concentration!$A:$A,A5210,Q3_SQL_Error_Concentration!$E:$E,B5210,Q3_SQL_Error_Concentration!$F:$F,C5210))</f>
        <v/>
      </c>
      <c r="H5210" s="5" t="str">
        <f t="shared" si="487"/>
        <v/>
      </c>
      <c r="I5210" s="5">
        <f>IF(D5210&gt;=Q3_Validation!$C$2,1,0)</f>
        <v>1</v>
      </c>
      <c r="J5210" s="8">
        <f t="shared" si="488"/>
        <v>1.0482180293501049</v>
      </c>
      <c r="K5210" s="5" t="str">
        <f t="shared" si="489"/>
        <v>normal</v>
      </c>
      <c r="L5210" s="5">
        <f t="shared" si="490"/>
        <v>5</v>
      </c>
      <c r="M5210" s="5">
        <f t="shared" si="491"/>
        <v>0</v>
      </c>
    </row>
    <row r="5211" spans="1:13">
      <c r="A5211" s="5">
        <v>7542</v>
      </c>
      <c r="B5211" s="5">
        <v>0</v>
      </c>
      <c r="C5211" s="5" t="s">
        <v>63</v>
      </c>
      <c r="D5211" s="5">
        <v>39</v>
      </c>
      <c r="E5211" s="5">
        <v>0</v>
      </c>
      <c r="F5211" s="8">
        <f t="shared" si="486"/>
        <v>0</v>
      </c>
      <c r="G5211" s="5" t="str">
        <f>IF(COUNTIFS(Q3_SQL_Error_Concentration!$A:$A,A5211,Q3_SQL_Error_Concentration!$E:$E,B5211,Q3_SQL_Error_Concentration!$F:$F,C5211)=0,"",SUMIFS(Q3_SQL_Error_Concentration!$I:$I,Q3_SQL_Error_Concentration!$A:$A,A5211,Q3_SQL_Error_Concentration!$E:$E,B5211,Q3_SQL_Error_Concentration!$F:$F,C5211))</f>
        <v/>
      </c>
      <c r="H5211" s="5" t="str">
        <f t="shared" si="487"/>
        <v/>
      </c>
      <c r="I5211" s="5">
        <f>IF(D5211&gt;=Q3_Validation!$C$2,1,0)</f>
        <v>0</v>
      </c>
      <c r="J5211" s="8" t="str">
        <f t="shared" si="488"/>
        <v/>
      </c>
      <c r="K5211" s="5" t="str">
        <f t="shared" si="489"/>
        <v>excluded</v>
      </c>
      <c r="L5211" s="5">
        <f t="shared" si="490"/>
        <v>0</v>
      </c>
      <c r="M5211" s="5">
        <f t="shared" si="491"/>
        <v>0</v>
      </c>
    </row>
    <row r="5212" spans="1:13">
      <c r="A5212" s="5">
        <v>7542</v>
      </c>
      <c r="B5212" s="5">
        <v>0</v>
      </c>
      <c r="C5212" s="5" t="s">
        <v>62</v>
      </c>
      <c r="D5212" s="5">
        <v>27</v>
      </c>
      <c r="E5212" s="5">
        <v>0</v>
      </c>
      <c r="F5212" s="8">
        <f t="shared" si="486"/>
        <v>0</v>
      </c>
      <c r="G5212" s="5" t="str">
        <f>IF(COUNTIFS(Q3_SQL_Error_Concentration!$A:$A,A5212,Q3_SQL_Error_Concentration!$E:$E,B5212,Q3_SQL_Error_Concentration!$F:$F,C5212)=0,"",SUMIFS(Q3_SQL_Error_Concentration!$I:$I,Q3_SQL_Error_Concentration!$A:$A,A5212,Q3_SQL_Error_Concentration!$E:$E,B5212,Q3_SQL_Error_Concentration!$F:$F,C5212))</f>
        <v/>
      </c>
      <c r="H5212" s="5" t="str">
        <f t="shared" si="487"/>
        <v/>
      </c>
      <c r="I5212" s="5">
        <f>IF(D5212&gt;=Q3_Validation!$C$2,1,0)</f>
        <v>0</v>
      </c>
      <c r="J5212" s="8" t="str">
        <f t="shared" si="488"/>
        <v/>
      </c>
      <c r="K5212" s="5" t="str">
        <f t="shared" si="489"/>
        <v>excluded</v>
      </c>
      <c r="L5212" s="5">
        <f t="shared" si="490"/>
        <v>0</v>
      </c>
      <c r="M5212" s="5">
        <f t="shared" si="491"/>
        <v>0</v>
      </c>
    </row>
    <row r="5213" spans="1:13">
      <c r="A5213" s="5">
        <v>7542</v>
      </c>
      <c r="B5213" s="5">
        <v>1</v>
      </c>
      <c r="C5213" s="5" t="s">
        <v>63</v>
      </c>
      <c r="D5213" s="5">
        <v>5</v>
      </c>
      <c r="E5213" s="5">
        <v>0</v>
      </c>
      <c r="F5213" s="8">
        <f t="shared" si="486"/>
        <v>0</v>
      </c>
      <c r="G5213" s="5" t="str">
        <f>IF(COUNTIFS(Q3_SQL_Error_Concentration!$A:$A,A5213,Q3_SQL_Error_Concentration!$E:$E,B5213,Q3_SQL_Error_Concentration!$F:$F,C5213)=0,"",SUMIFS(Q3_SQL_Error_Concentration!$I:$I,Q3_SQL_Error_Concentration!$A:$A,A5213,Q3_SQL_Error_Concentration!$E:$E,B5213,Q3_SQL_Error_Concentration!$F:$F,C5213))</f>
        <v/>
      </c>
      <c r="H5213" s="5" t="str">
        <f t="shared" si="487"/>
        <v/>
      </c>
      <c r="I5213" s="5">
        <f>IF(D5213&gt;=Q3_Validation!$C$2,1,0)</f>
        <v>0</v>
      </c>
      <c r="J5213" s="8" t="str">
        <f t="shared" si="488"/>
        <v/>
      </c>
      <c r="K5213" s="5" t="str">
        <f t="shared" si="489"/>
        <v>excluded</v>
      </c>
      <c r="L5213" s="5">
        <f t="shared" si="490"/>
        <v>0</v>
      </c>
      <c r="M5213" s="5">
        <f t="shared" si="491"/>
        <v>0</v>
      </c>
    </row>
    <row r="5214" spans="1:13">
      <c r="A5214" s="5">
        <v>7542</v>
      </c>
      <c r="B5214" s="5">
        <v>1</v>
      </c>
      <c r="C5214" s="5" t="s">
        <v>62</v>
      </c>
      <c r="D5214" s="5">
        <v>6</v>
      </c>
      <c r="E5214" s="5">
        <v>0</v>
      </c>
      <c r="F5214" s="8">
        <f t="shared" si="486"/>
        <v>0</v>
      </c>
      <c r="G5214" s="5" t="str">
        <f>IF(COUNTIFS(Q3_SQL_Error_Concentration!$A:$A,A5214,Q3_SQL_Error_Concentration!$E:$E,B5214,Q3_SQL_Error_Concentration!$F:$F,C5214)=0,"",SUMIFS(Q3_SQL_Error_Concentration!$I:$I,Q3_SQL_Error_Concentration!$A:$A,A5214,Q3_SQL_Error_Concentration!$E:$E,B5214,Q3_SQL_Error_Concentration!$F:$F,C5214))</f>
        <v/>
      </c>
      <c r="H5214" s="5" t="str">
        <f t="shared" si="487"/>
        <v/>
      </c>
      <c r="I5214" s="5">
        <f>IF(D5214&gt;=Q3_Validation!$C$2,1,0)</f>
        <v>0</v>
      </c>
      <c r="J5214" s="8" t="str">
        <f t="shared" si="488"/>
        <v/>
      </c>
      <c r="K5214" s="5" t="str">
        <f t="shared" si="489"/>
        <v>excluded</v>
      </c>
      <c r="L5214" s="5">
        <f t="shared" si="490"/>
        <v>0</v>
      </c>
      <c r="M5214" s="5">
        <f t="shared" si="491"/>
        <v>0</v>
      </c>
    </row>
    <row r="5215" spans="1:13">
      <c r="A5215" s="5">
        <v>7542</v>
      </c>
      <c r="B5215" s="5">
        <v>2</v>
      </c>
      <c r="C5215" s="5" t="s">
        <v>63</v>
      </c>
      <c r="D5215" s="5">
        <v>31</v>
      </c>
      <c r="E5215" s="5">
        <v>1</v>
      </c>
      <c r="F5215" s="8">
        <f t="shared" si="486"/>
        <v>3.225806451612903</v>
      </c>
      <c r="G5215" s="5" t="str">
        <f>IF(COUNTIFS(Q3_SQL_Error_Concentration!$A:$A,A5215,Q3_SQL_Error_Concentration!$E:$E,B5215,Q3_SQL_Error_Concentration!$F:$F,C5215)=0,"",SUMIFS(Q3_SQL_Error_Concentration!$I:$I,Q3_SQL_Error_Concentration!$A:$A,A5215,Q3_SQL_Error_Concentration!$E:$E,B5215,Q3_SQL_Error_Concentration!$F:$F,C5215))</f>
        <v/>
      </c>
      <c r="H5215" s="5" t="str">
        <f t="shared" si="487"/>
        <v/>
      </c>
      <c r="I5215" s="5">
        <f>IF(D5215&gt;=Q3_Validation!$C$2,1,0)</f>
        <v>0</v>
      </c>
      <c r="J5215" s="8" t="str">
        <f t="shared" si="488"/>
        <v/>
      </c>
      <c r="K5215" s="5" t="str">
        <f t="shared" si="489"/>
        <v>excluded</v>
      </c>
      <c r="L5215" s="5">
        <f t="shared" si="490"/>
        <v>0</v>
      </c>
      <c r="M5215" s="5">
        <f t="shared" si="491"/>
        <v>0</v>
      </c>
    </row>
    <row r="5216" spans="1:13">
      <c r="A5216" s="5">
        <v>7542</v>
      </c>
      <c r="B5216" s="5">
        <v>2</v>
      </c>
      <c r="C5216" s="5" t="s">
        <v>62</v>
      </c>
      <c r="D5216" s="5">
        <v>36</v>
      </c>
      <c r="E5216" s="5">
        <v>0</v>
      </c>
      <c r="F5216" s="8">
        <f t="shared" si="486"/>
        <v>0</v>
      </c>
      <c r="G5216" s="5" t="str">
        <f>IF(COUNTIFS(Q3_SQL_Error_Concentration!$A:$A,A5216,Q3_SQL_Error_Concentration!$E:$E,B5216,Q3_SQL_Error_Concentration!$F:$F,C5216)=0,"",SUMIFS(Q3_SQL_Error_Concentration!$I:$I,Q3_SQL_Error_Concentration!$A:$A,A5216,Q3_SQL_Error_Concentration!$E:$E,B5216,Q3_SQL_Error_Concentration!$F:$F,C5216))</f>
        <v/>
      </c>
      <c r="H5216" s="5" t="str">
        <f t="shared" si="487"/>
        <v/>
      </c>
      <c r="I5216" s="5">
        <f>IF(D5216&gt;=Q3_Validation!$C$2,1,0)</f>
        <v>0</v>
      </c>
      <c r="J5216" s="8" t="str">
        <f t="shared" si="488"/>
        <v/>
      </c>
      <c r="K5216" s="5" t="str">
        <f t="shared" si="489"/>
        <v>excluded</v>
      </c>
      <c r="L5216" s="5">
        <f t="shared" si="490"/>
        <v>0</v>
      </c>
      <c r="M5216" s="5">
        <f t="shared" si="491"/>
        <v>0</v>
      </c>
    </row>
    <row r="5217" spans="1:13">
      <c r="A5217" s="5">
        <v>7542</v>
      </c>
      <c r="B5217" s="5">
        <v>3</v>
      </c>
      <c r="C5217" s="5" t="s">
        <v>63</v>
      </c>
      <c r="D5217" s="5">
        <v>23</v>
      </c>
      <c r="E5217" s="5">
        <v>0</v>
      </c>
      <c r="F5217" s="8">
        <f t="shared" si="486"/>
        <v>0</v>
      </c>
      <c r="G5217" s="5" t="str">
        <f>IF(COUNTIFS(Q3_SQL_Error_Concentration!$A:$A,A5217,Q3_SQL_Error_Concentration!$E:$E,B5217,Q3_SQL_Error_Concentration!$F:$F,C5217)=0,"",SUMIFS(Q3_SQL_Error_Concentration!$I:$I,Q3_SQL_Error_Concentration!$A:$A,A5217,Q3_SQL_Error_Concentration!$E:$E,B5217,Q3_SQL_Error_Concentration!$F:$F,C5217))</f>
        <v/>
      </c>
      <c r="H5217" s="5" t="str">
        <f t="shared" si="487"/>
        <v/>
      </c>
      <c r="I5217" s="5">
        <f>IF(D5217&gt;=Q3_Validation!$C$2,1,0)</f>
        <v>0</v>
      </c>
      <c r="J5217" s="8" t="str">
        <f t="shared" si="488"/>
        <v/>
      </c>
      <c r="K5217" s="5" t="str">
        <f t="shared" si="489"/>
        <v>excluded</v>
      </c>
      <c r="L5217" s="5">
        <f t="shared" si="490"/>
        <v>0</v>
      </c>
      <c r="M5217" s="5">
        <f t="shared" si="491"/>
        <v>0</v>
      </c>
    </row>
    <row r="5218" spans="1:13">
      <c r="A5218" s="5">
        <v>7542</v>
      </c>
      <c r="B5218" s="5">
        <v>3</v>
      </c>
      <c r="C5218" s="5" t="s">
        <v>62</v>
      </c>
      <c r="D5218" s="5">
        <v>36</v>
      </c>
      <c r="E5218" s="5">
        <v>0</v>
      </c>
      <c r="F5218" s="8">
        <f t="shared" si="486"/>
        <v>0</v>
      </c>
      <c r="G5218" s="5" t="str">
        <f>IF(COUNTIFS(Q3_SQL_Error_Concentration!$A:$A,A5218,Q3_SQL_Error_Concentration!$E:$E,B5218,Q3_SQL_Error_Concentration!$F:$F,C5218)=0,"",SUMIFS(Q3_SQL_Error_Concentration!$I:$I,Q3_SQL_Error_Concentration!$A:$A,A5218,Q3_SQL_Error_Concentration!$E:$E,B5218,Q3_SQL_Error_Concentration!$F:$F,C5218))</f>
        <v/>
      </c>
      <c r="H5218" s="5" t="str">
        <f t="shared" si="487"/>
        <v/>
      </c>
      <c r="I5218" s="5">
        <f>IF(D5218&gt;=Q3_Validation!$C$2,1,0)</f>
        <v>0</v>
      </c>
      <c r="J5218" s="8" t="str">
        <f t="shared" si="488"/>
        <v/>
      </c>
      <c r="K5218" s="5" t="str">
        <f t="shared" si="489"/>
        <v>excluded</v>
      </c>
      <c r="L5218" s="5">
        <f t="shared" si="490"/>
        <v>0</v>
      </c>
      <c r="M5218" s="5">
        <f t="shared" si="491"/>
        <v>0</v>
      </c>
    </row>
    <row r="5219" spans="1:13">
      <c r="A5219" s="5">
        <v>7542</v>
      </c>
      <c r="B5219" s="5">
        <v>4</v>
      </c>
      <c r="C5219" s="5" t="s">
        <v>63</v>
      </c>
      <c r="D5219" s="5">
        <v>13</v>
      </c>
      <c r="E5219" s="5">
        <v>0</v>
      </c>
      <c r="F5219" s="8">
        <f t="shared" si="486"/>
        <v>0</v>
      </c>
      <c r="G5219" s="5" t="str">
        <f>IF(COUNTIFS(Q3_SQL_Error_Concentration!$A:$A,A5219,Q3_SQL_Error_Concentration!$E:$E,B5219,Q3_SQL_Error_Concentration!$F:$F,C5219)=0,"",SUMIFS(Q3_SQL_Error_Concentration!$I:$I,Q3_SQL_Error_Concentration!$A:$A,A5219,Q3_SQL_Error_Concentration!$E:$E,B5219,Q3_SQL_Error_Concentration!$F:$F,C5219))</f>
        <v/>
      </c>
      <c r="H5219" s="5" t="str">
        <f t="shared" si="487"/>
        <v/>
      </c>
      <c r="I5219" s="5">
        <f>IF(D5219&gt;=Q3_Validation!$C$2,1,0)</f>
        <v>0</v>
      </c>
      <c r="J5219" s="8" t="str">
        <f t="shared" si="488"/>
        <v/>
      </c>
      <c r="K5219" s="5" t="str">
        <f t="shared" si="489"/>
        <v>excluded</v>
      </c>
      <c r="L5219" s="5">
        <f t="shared" si="490"/>
        <v>0</v>
      </c>
      <c r="M5219" s="5">
        <f t="shared" si="491"/>
        <v>0</v>
      </c>
    </row>
    <row r="5220" spans="1:13">
      <c r="A5220" s="5">
        <v>7542</v>
      </c>
      <c r="B5220" s="5">
        <v>4</v>
      </c>
      <c r="C5220" s="5" t="s">
        <v>62</v>
      </c>
      <c r="D5220" s="5">
        <v>24</v>
      </c>
      <c r="E5220" s="5">
        <v>0</v>
      </c>
      <c r="F5220" s="8">
        <f t="shared" si="486"/>
        <v>0</v>
      </c>
      <c r="G5220" s="5" t="str">
        <f>IF(COUNTIFS(Q3_SQL_Error_Concentration!$A:$A,A5220,Q3_SQL_Error_Concentration!$E:$E,B5220,Q3_SQL_Error_Concentration!$F:$F,C5220)=0,"",SUMIFS(Q3_SQL_Error_Concentration!$I:$I,Q3_SQL_Error_Concentration!$A:$A,A5220,Q3_SQL_Error_Concentration!$E:$E,B5220,Q3_SQL_Error_Concentration!$F:$F,C5220))</f>
        <v/>
      </c>
      <c r="H5220" s="5" t="str">
        <f t="shared" si="487"/>
        <v/>
      </c>
      <c r="I5220" s="5">
        <f>IF(D5220&gt;=Q3_Validation!$C$2,1,0)</f>
        <v>0</v>
      </c>
      <c r="J5220" s="8" t="str">
        <f t="shared" si="488"/>
        <v/>
      </c>
      <c r="K5220" s="5" t="str">
        <f t="shared" si="489"/>
        <v>excluded</v>
      </c>
      <c r="L5220" s="5">
        <f t="shared" si="490"/>
        <v>0</v>
      </c>
      <c r="M5220" s="5">
        <f t="shared" si="491"/>
        <v>0</v>
      </c>
    </row>
    <row r="5221" spans="1:13">
      <c r="A5221" s="5">
        <v>7542</v>
      </c>
      <c r="B5221" s="5">
        <v>5</v>
      </c>
      <c r="C5221" s="5" t="s">
        <v>63</v>
      </c>
      <c r="D5221" s="5">
        <v>114</v>
      </c>
      <c r="E5221" s="5">
        <v>0</v>
      </c>
      <c r="F5221" s="8">
        <f t="shared" si="486"/>
        <v>0</v>
      </c>
      <c r="G5221" s="5" t="str">
        <f>IF(COUNTIFS(Q3_SQL_Error_Concentration!$A:$A,A5221,Q3_SQL_Error_Concentration!$E:$E,B5221,Q3_SQL_Error_Concentration!$F:$F,C5221)=0,"",SUMIFS(Q3_SQL_Error_Concentration!$I:$I,Q3_SQL_Error_Concentration!$A:$A,A5221,Q3_SQL_Error_Concentration!$E:$E,B5221,Q3_SQL_Error_Concentration!$F:$F,C5221))</f>
        <v/>
      </c>
      <c r="H5221" s="5" t="str">
        <f t="shared" si="487"/>
        <v/>
      </c>
      <c r="I5221" s="5">
        <f>IF(D5221&gt;=Q3_Validation!$C$2,1,0)</f>
        <v>0</v>
      </c>
      <c r="J5221" s="8" t="str">
        <f t="shared" si="488"/>
        <v/>
      </c>
      <c r="K5221" s="5" t="str">
        <f t="shared" si="489"/>
        <v>excluded</v>
      </c>
      <c r="L5221" s="5">
        <f t="shared" si="490"/>
        <v>0</v>
      </c>
      <c r="M5221" s="5">
        <f t="shared" si="491"/>
        <v>0</v>
      </c>
    </row>
    <row r="5222" spans="1:13">
      <c r="A5222" s="5">
        <v>7542</v>
      </c>
      <c r="B5222" s="5">
        <v>5</v>
      </c>
      <c r="C5222" s="5" t="s">
        <v>62</v>
      </c>
      <c r="D5222" s="5">
        <v>148</v>
      </c>
      <c r="E5222" s="5">
        <v>0</v>
      </c>
      <c r="F5222" s="8">
        <f t="shared" si="486"/>
        <v>0</v>
      </c>
      <c r="G5222" s="5" t="str">
        <f>IF(COUNTIFS(Q3_SQL_Error_Concentration!$A:$A,A5222,Q3_SQL_Error_Concentration!$E:$E,B5222,Q3_SQL_Error_Concentration!$F:$F,C5222)=0,"",SUMIFS(Q3_SQL_Error_Concentration!$I:$I,Q3_SQL_Error_Concentration!$A:$A,A5222,Q3_SQL_Error_Concentration!$E:$E,B5222,Q3_SQL_Error_Concentration!$F:$F,C5222))</f>
        <v/>
      </c>
      <c r="H5222" s="5" t="str">
        <f t="shared" si="487"/>
        <v/>
      </c>
      <c r="I5222" s="5">
        <f>IF(D5222&gt;=Q3_Validation!$C$2,1,0)</f>
        <v>0</v>
      </c>
      <c r="J5222" s="8" t="str">
        <f t="shared" si="488"/>
        <v/>
      </c>
      <c r="K5222" s="5" t="str">
        <f t="shared" si="489"/>
        <v>excluded</v>
      </c>
      <c r="L5222" s="5">
        <f t="shared" si="490"/>
        <v>0</v>
      </c>
      <c r="M5222" s="5">
        <f t="shared" si="491"/>
        <v>0</v>
      </c>
    </row>
    <row r="5223" spans="1:13">
      <c r="A5223" s="5">
        <v>7542</v>
      </c>
      <c r="B5223" s="5">
        <v>6</v>
      </c>
      <c r="C5223" s="5" t="s">
        <v>63</v>
      </c>
      <c r="D5223" s="5">
        <v>820</v>
      </c>
      <c r="E5223" s="5">
        <v>9</v>
      </c>
      <c r="F5223" s="8">
        <f t="shared" si="486"/>
        <v>1.0975609756097562</v>
      </c>
      <c r="G5223" s="5" t="str">
        <f>IF(COUNTIFS(Q3_SQL_Error_Concentration!$A:$A,A5223,Q3_SQL_Error_Concentration!$E:$E,B5223,Q3_SQL_Error_Concentration!$F:$F,C5223)=0,"",SUMIFS(Q3_SQL_Error_Concentration!$I:$I,Q3_SQL_Error_Concentration!$A:$A,A5223,Q3_SQL_Error_Concentration!$E:$E,B5223,Q3_SQL_Error_Concentration!$F:$F,C5223))</f>
        <v/>
      </c>
      <c r="H5223" s="5" t="str">
        <f t="shared" si="487"/>
        <v/>
      </c>
      <c r="I5223" s="5">
        <f>IF(D5223&gt;=Q3_Validation!$C$2,1,0)</f>
        <v>1</v>
      </c>
      <c r="J5223" s="8">
        <f t="shared" si="488"/>
        <v>1.0975609756097562</v>
      </c>
      <c r="K5223" s="5" t="str">
        <f t="shared" si="489"/>
        <v>normal</v>
      </c>
      <c r="L5223" s="5">
        <f t="shared" si="490"/>
        <v>0</v>
      </c>
      <c r="M5223" s="5">
        <f t="shared" si="491"/>
        <v>0</v>
      </c>
    </row>
    <row r="5224" spans="1:13">
      <c r="A5224" s="5">
        <v>7542</v>
      </c>
      <c r="B5224" s="5">
        <v>6</v>
      </c>
      <c r="C5224" s="5" t="s">
        <v>62</v>
      </c>
      <c r="D5224" s="5">
        <v>1181</v>
      </c>
      <c r="E5224" s="5">
        <v>11</v>
      </c>
      <c r="F5224" s="8">
        <f t="shared" si="486"/>
        <v>0.93141405588484338</v>
      </c>
      <c r="G5224" s="5" t="str">
        <f>IF(COUNTIFS(Q3_SQL_Error_Concentration!$A:$A,A5224,Q3_SQL_Error_Concentration!$E:$E,B5224,Q3_SQL_Error_Concentration!$F:$F,C5224)=0,"",SUMIFS(Q3_SQL_Error_Concentration!$I:$I,Q3_SQL_Error_Concentration!$A:$A,A5224,Q3_SQL_Error_Concentration!$E:$E,B5224,Q3_SQL_Error_Concentration!$F:$F,C5224))</f>
        <v/>
      </c>
      <c r="H5224" s="5" t="str">
        <f t="shared" si="487"/>
        <v/>
      </c>
      <c r="I5224" s="5">
        <f>IF(D5224&gt;=Q3_Validation!$C$2,1,0)</f>
        <v>1</v>
      </c>
      <c r="J5224" s="8">
        <f t="shared" si="488"/>
        <v>0.93141405588484338</v>
      </c>
      <c r="K5224" s="5" t="str">
        <f t="shared" si="489"/>
        <v>normal</v>
      </c>
      <c r="L5224" s="5">
        <f t="shared" si="490"/>
        <v>0</v>
      </c>
      <c r="M5224" s="5">
        <f t="shared" si="491"/>
        <v>0</v>
      </c>
    </row>
    <row r="5225" spans="1:13">
      <c r="A5225" s="5">
        <v>7542</v>
      </c>
      <c r="B5225" s="5">
        <v>7</v>
      </c>
      <c r="C5225" s="5" t="s">
        <v>63</v>
      </c>
      <c r="D5225" s="5">
        <v>838</v>
      </c>
      <c r="E5225" s="5">
        <v>4</v>
      </c>
      <c r="F5225" s="8">
        <f t="shared" si="486"/>
        <v>0.47732696897374699</v>
      </c>
      <c r="G5225" s="5" t="str">
        <f>IF(COUNTIFS(Q3_SQL_Error_Concentration!$A:$A,A5225,Q3_SQL_Error_Concentration!$E:$E,B5225,Q3_SQL_Error_Concentration!$F:$F,C5225)=0,"",SUMIFS(Q3_SQL_Error_Concentration!$I:$I,Q3_SQL_Error_Concentration!$A:$A,A5225,Q3_SQL_Error_Concentration!$E:$E,B5225,Q3_SQL_Error_Concentration!$F:$F,C5225))</f>
        <v/>
      </c>
      <c r="H5225" s="5" t="str">
        <f t="shared" si="487"/>
        <v/>
      </c>
      <c r="I5225" s="5">
        <f>IF(D5225&gt;=Q3_Validation!$C$2,1,0)</f>
        <v>1</v>
      </c>
      <c r="J5225" s="8">
        <f t="shared" si="488"/>
        <v>0.47732696897374699</v>
      </c>
      <c r="K5225" s="5" t="str">
        <f t="shared" si="489"/>
        <v>normal</v>
      </c>
      <c r="L5225" s="5">
        <f t="shared" si="490"/>
        <v>0</v>
      </c>
      <c r="M5225" s="5">
        <f t="shared" si="491"/>
        <v>0</v>
      </c>
    </row>
    <row r="5226" spans="1:13">
      <c r="A5226" s="5">
        <v>7542</v>
      </c>
      <c r="B5226" s="5">
        <v>7</v>
      </c>
      <c r="C5226" s="5" t="s">
        <v>62</v>
      </c>
      <c r="D5226" s="5">
        <v>1225</v>
      </c>
      <c r="E5226" s="5">
        <v>11</v>
      </c>
      <c r="F5226" s="8">
        <f t="shared" si="486"/>
        <v>0.89795918367346939</v>
      </c>
      <c r="G5226" s="5" t="str">
        <f>IF(COUNTIFS(Q3_SQL_Error_Concentration!$A:$A,A5226,Q3_SQL_Error_Concentration!$E:$E,B5226,Q3_SQL_Error_Concentration!$F:$F,C5226)=0,"",SUMIFS(Q3_SQL_Error_Concentration!$I:$I,Q3_SQL_Error_Concentration!$A:$A,A5226,Q3_SQL_Error_Concentration!$E:$E,B5226,Q3_SQL_Error_Concentration!$F:$F,C5226))</f>
        <v/>
      </c>
      <c r="H5226" s="5" t="str">
        <f t="shared" si="487"/>
        <v/>
      </c>
      <c r="I5226" s="5">
        <f>IF(D5226&gt;=Q3_Validation!$C$2,1,0)</f>
        <v>1</v>
      </c>
      <c r="J5226" s="8">
        <f t="shared" si="488"/>
        <v>0.89795918367346939</v>
      </c>
      <c r="K5226" s="5" t="str">
        <f t="shared" si="489"/>
        <v>normal</v>
      </c>
      <c r="L5226" s="5">
        <f t="shared" si="490"/>
        <v>0</v>
      </c>
      <c r="M5226" s="5">
        <f t="shared" si="491"/>
        <v>0</v>
      </c>
    </row>
    <row r="5227" spans="1:13">
      <c r="A5227" s="5">
        <v>7542</v>
      </c>
      <c r="B5227" s="5">
        <v>8</v>
      </c>
      <c r="C5227" s="5" t="s">
        <v>63</v>
      </c>
      <c r="D5227" s="5">
        <v>947</v>
      </c>
      <c r="E5227" s="5">
        <v>8</v>
      </c>
      <c r="F5227" s="8">
        <f t="shared" si="486"/>
        <v>0.84477296726504747</v>
      </c>
      <c r="G5227" s="5" t="str">
        <f>IF(COUNTIFS(Q3_SQL_Error_Concentration!$A:$A,A5227,Q3_SQL_Error_Concentration!$E:$E,B5227,Q3_SQL_Error_Concentration!$F:$F,C5227)=0,"",SUMIFS(Q3_SQL_Error_Concentration!$I:$I,Q3_SQL_Error_Concentration!$A:$A,A5227,Q3_SQL_Error_Concentration!$E:$E,B5227,Q3_SQL_Error_Concentration!$F:$F,C5227))</f>
        <v/>
      </c>
      <c r="H5227" s="5" t="str">
        <f t="shared" si="487"/>
        <v/>
      </c>
      <c r="I5227" s="5">
        <f>IF(D5227&gt;=Q3_Validation!$C$2,1,0)</f>
        <v>1</v>
      </c>
      <c r="J5227" s="8">
        <f t="shared" si="488"/>
        <v>0.84477296726504747</v>
      </c>
      <c r="K5227" s="5" t="str">
        <f t="shared" si="489"/>
        <v>normal</v>
      </c>
      <c r="L5227" s="5">
        <f t="shared" si="490"/>
        <v>0</v>
      </c>
      <c r="M5227" s="5">
        <f t="shared" si="491"/>
        <v>0</v>
      </c>
    </row>
    <row r="5228" spans="1:13">
      <c r="A5228" s="5">
        <v>7542</v>
      </c>
      <c r="B5228" s="5">
        <v>8</v>
      </c>
      <c r="C5228" s="5" t="s">
        <v>62</v>
      </c>
      <c r="D5228" s="5">
        <v>1249</v>
      </c>
      <c r="E5228" s="5">
        <v>11</v>
      </c>
      <c r="F5228" s="8">
        <f t="shared" si="486"/>
        <v>0.88070456365092076</v>
      </c>
      <c r="G5228" s="5" t="str">
        <f>IF(COUNTIFS(Q3_SQL_Error_Concentration!$A:$A,A5228,Q3_SQL_Error_Concentration!$E:$E,B5228,Q3_SQL_Error_Concentration!$F:$F,C5228)=0,"",SUMIFS(Q3_SQL_Error_Concentration!$I:$I,Q3_SQL_Error_Concentration!$A:$A,A5228,Q3_SQL_Error_Concentration!$E:$E,B5228,Q3_SQL_Error_Concentration!$F:$F,C5228))</f>
        <v/>
      </c>
      <c r="H5228" s="5" t="str">
        <f t="shared" si="487"/>
        <v/>
      </c>
      <c r="I5228" s="5">
        <f>IF(D5228&gt;=Q3_Validation!$C$2,1,0)</f>
        <v>1</v>
      </c>
      <c r="J5228" s="8">
        <f t="shared" si="488"/>
        <v>0.88070456365092076</v>
      </c>
      <c r="K5228" s="5" t="str">
        <f t="shared" si="489"/>
        <v>normal</v>
      </c>
      <c r="L5228" s="5">
        <f t="shared" si="490"/>
        <v>0</v>
      </c>
      <c r="M5228" s="5">
        <f t="shared" si="491"/>
        <v>0</v>
      </c>
    </row>
    <row r="5229" spans="1:13">
      <c r="A5229" s="5">
        <v>7542</v>
      </c>
      <c r="B5229" s="5">
        <v>9</v>
      </c>
      <c r="C5229" s="5" t="s">
        <v>63</v>
      </c>
      <c r="D5229" s="5">
        <v>867</v>
      </c>
      <c r="E5229" s="5">
        <v>7</v>
      </c>
      <c r="F5229" s="8">
        <f t="shared" si="486"/>
        <v>0.8073817762399077</v>
      </c>
      <c r="G5229" s="5" t="str">
        <f>IF(COUNTIFS(Q3_SQL_Error_Concentration!$A:$A,A5229,Q3_SQL_Error_Concentration!$E:$E,B5229,Q3_SQL_Error_Concentration!$F:$F,C5229)=0,"",SUMIFS(Q3_SQL_Error_Concentration!$I:$I,Q3_SQL_Error_Concentration!$A:$A,A5229,Q3_SQL_Error_Concentration!$E:$E,B5229,Q3_SQL_Error_Concentration!$F:$F,C5229))</f>
        <v/>
      </c>
      <c r="H5229" s="5" t="str">
        <f t="shared" si="487"/>
        <v/>
      </c>
      <c r="I5229" s="5">
        <f>IF(D5229&gt;=Q3_Validation!$C$2,1,0)</f>
        <v>1</v>
      </c>
      <c r="J5229" s="8">
        <f t="shared" si="488"/>
        <v>0.8073817762399077</v>
      </c>
      <c r="K5229" s="5" t="str">
        <f t="shared" si="489"/>
        <v>normal</v>
      </c>
      <c r="L5229" s="5">
        <f t="shared" si="490"/>
        <v>0</v>
      </c>
      <c r="M5229" s="5">
        <f t="shared" si="491"/>
        <v>0</v>
      </c>
    </row>
    <row r="5230" spans="1:13">
      <c r="A5230" s="5">
        <v>7542</v>
      </c>
      <c r="B5230" s="5">
        <v>9</v>
      </c>
      <c r="C5230" s="5" t="s">
        <v>62</v>
      </c>
      <c r="D5230" s="5">
        <v>1082</v>
      </c>
      <c r="E5230" s="5">
        <v>5</v>
      </c>
      <c r="F5230" s="8">
        <f t="shared" si="486"/>
        <v>0.46210720887245843</v>
      </c>
      <c r="G5230" s="5" t="str">
        <f>IF(COUNTIFS(Q3_SQL_Error_Concentration!$A:$A,A5230,Q3_SQL_Error_Concentration!$E:$E,B5230,Q3_SQL_Error_Concentration!$F:$F,C5230)=0,"",SUMIFS(Q3_SQL_Error_Concentration!$I:$I,Q3_SQL_Error_Concentration!$A:$A,A5230,Q3_SQL_Error_Concentration!$E:$E,B5230,Q3_SQL_Error_Concentration!$F:$F,C5230))</f>
        <v/>
      </c>
      <c r="H5230" s="5" t="str">
        <f t="shared" si="487"/>
        <v/>
      </c>
      <c r="I5230" s="5">
        <f>IF(D5230&gt;=Q3_Validation!$C$2,1,0)</f>
        <v>1</v>
      </c>
      <c r="J5230" s="8">
        <f t="shared" si="488"/>
        <v>0.46210720887245843</v>
      </c>
      <c r="K5230" s="5" t="str">
        <f t="shared" si="489"/>
        <v>normal</v>
      </c>
      <c r="L5230" s="5">
        <f t="shared" si="490"/>
        <v>0</v>
      </c>
      <c r="M5230" s="5">
        <f t="shared" si="491"/>
        <v>0</v>
      </c>
    </row>
    <row r="5231" spans="1:13">
      <c r="A5231" s="5">
        <v>7542</v>
      </c>
      <c r="B5231" s="5">
        <v>10</v>
      </c>
      <c r="C5231" s="5" t="s">
        <v>63</v>
      </c>
      <c r="D5231" s="5">
        <v>1250</v>
      </c>
      <c r="E5231" s="5">
        <v>8</v>
      </c>
      <c r="F5231" s="8">
        <f t="shared" si="486"/>
        <v>0.64</v>
      </c>
      <c r="G5231" s="5" t="str">
        <f>IF(COUNTIFS(Q3_SQL_Error_Concentration!$A:$A,A5231,Q3_SQL_Error_Concentration!$E:$E,B5231,Q3_SQL_Error_Concentration!$F:$F,C5231)=0,"",SUMIFS(Q3_SQL_Error_Concentration!$I:$I,Q3_SQL_Error_Concentration!$A:$A,A5231,Q3_SQL_Error_Concentration!$E:$E,B5231,Q3_SQL_Error_Concentration!$F:$F,C5231))</f>
        <v/>
      </c>
      <c r="H5231" s="5" t="str">
        <f t="shared" si="487"/>
        <v/>
      </c>
      <c r="I5231" s="5">
        <f>IF(D5231&gt;=Q3_Validation!$C$2,1,0)</f>
        <v>1</v>
      </c>
      <c r="J5231" s="8">
        <f t="shared" si="488"/>
        <v>0.64</v>
      </c>
      <c r="K5231" s="5" t="str">
        <f t="shared" si="489"/>
        <v>normal</v>
      </c>
      <c r="L5231" s="5">
        <f t="shared" si="490"/>
        <v>0</v>
      </c>
      <c r="M5231" s="5">
        <f t="shared" si="491"/>
        <v>0</v>
      </c>
    </row>
    <row r="5232" spans="1:13">
      <c r="A5232" s="5">
        <v>7542</v>
      </c>
      <c r="B5232" s="5">
        <v>10</v>
      </c>
      <c r="C5232" s="5" t="s">
        <v>62</v>
      </c>
      <c r="D5232" s="5">
        <v>1738</v>
      </c>
      <c r="E5232" s="5">
        <v>13</v>
      </c>
      <c r="F5232" s="8">
        <f t="shared" si="486"/>
        <v>0.74798619102416575</v>
      </c>
      <c r="G5232" s="5" t="str">
        <f>IF(COUNTIFS(Q3_SQL_Error_Concentration!$A:$A,A5232,Q3_SQL_Error_Concentration!$E:$E,B5232,Q3_SQL_Error_Concentration!$F:$F,C5232)=0,"",SUMIFS(Q3_SQL_Error_Concentration!$I:$I,Q3_SQL_Error_Concentration!$A:$A,A5232,Q3_SQL_Error_Concentration!$E:$E,B5232,Q3_SQL_Error_Concentration!$F:$F,C5232))</f>
        <v/>
      </c>
      <c r="H5232" s="5" t="str">
        <f t="shared" si="487"/>
        <v/>
      </c>
      <c r="I5232" s="5">
        <f>IF(D5232&gt;=Q3_Validation!$C$2,1,0)</f>
        <v>1</v>
      </c>
      <c r="J5232" s="8">
        <f t="shared" si="488"/>
        <v>0.74798619102416575</v>
      </c>
      <c r="K5232" s="5" t="str">
        <f t="shared" si="489"/>
        <v>normal</v>
      </c>
      <c r="L5232" s="5">
        <f t="shared" si="490"/>
        <v>0</v>
      </c>
      <c r="M5232" s="5">
        <f t="shared" si="491"/>
        <v>0</v>
      </c>
    </row>
    <row r="5233" spans="1:13">
      <c r="A5233" s="5">
        <v>7542</v>
      </c>
      <c r="B5233" s="5">
        <v>11</v>
      </c>
      <c r="C5233" s="5" t="s">
        <v>63</v>
      </c>
      <c r="D5233" s="5">
        <v>1435</v>
      </c>
      <c r="E5233" s="5">
        <v>17</v>
      </c>
      <c r="F5233" s="8">
        <f t="shared" si="486"/>
        <v>1.1846689895470384</v>
      </c>
      <c r="G5233" s="5" t="str">
        <f>IF(COUNTIFS(Q3_SQL_Error_Concentration!$A:$A,A5233,Q3_SQL_Error_Concentration!$E:$E,B5233,Q3_SQL_Error_Concentration!$F:$F,C5233)=0,"",SUMIFS(Q3_SQL_Error_Concentration!$I:$I,Q3_SQL_Error_Concentration!$A:$A,A5233,Q3_SQL_Error_Concentration!$E:$E,B5233,Q3_SQL_Error_Concentration!$F:$F,C5233))</f>
        <v/>
      </c>
      <c r="H5233" s="5" t="str">
        <f t="shared" si="487"/>
        <v/>
      </c>
      <c r="I5233" s="5">
        <f>IF(D5233&gt;=Q3_Validation!$C$2,1,0)</f>
        <v>1</v>
      </c>
      <c r="J5233" s="8">
        <f t="shared" si="488"/>
        <v>1.1846689895470384</v>
      </c>
      <c r="K5233" s="5" t="str">
        <f t="shared" si="489"/>
        <v>normal</v>
      </c>
      <c r="L5233" s="5">
        <f t="shared" si="490"/>
        <v>0</v>
      </c>
      <c r="M5233" s="5">
        <f t="shared" si="491"/>
        <v>0</v>
      </c>
    </row>
    <row r="5234" spans="1:13">
      <c r="A5234" s="5">
        <v>7542</v>
      </c>
      <c r="B5234" s="5">
        <v>11</v>
      </c>
      <c r="C5234" s="5" t="s">
        <v>62</v>
      </c>
      <c r="D5234" s="5">
        <v>1991</v>
      </c>
      <c r="E5234" s="5">
        <v>12</v>
      </c>
      <c r="F5234" s="8">
        <f t="shared" si="486"/>
        <v>0.60271220492214972</v>
      </c>
      <c r="G5234" s="5" t="str">
        <f>IF(COUNTIFS(Q3_SQL_Error_Concentration!$A:$A,A5234,Q3_SQL_Error_Concentration!$E:$E,B5234,Q3_SQL_Error_Concentration!$F:$F,C5234)=0,"",SUMIFS(Q3_SQL_Error_Concentration!$I:$I,Q3_SQL_Error_Concentration!$A:$A,A5234,Q3_SQL_Error_Concentration!$E:$E,B5234,Q3_SQL_Error_Concentration!$F:$F,C5234))</f>
        <v/>
      </c>
      <c r="H5234" s="5" t="str">
        <f t="shared" si="487"/>
        <v/>
      </c>
      <c r="I5234" s="5">
        <f>IF(D5234&gt;=Q3_Validation!$C$2,1,0)</f>
        <v>1</v>
      </c>
      <c r="J5234" s="8">
        <f t="shared" si="488"/>
        <v>0.60271220492214972</v>
      </c>
      <c r="K5234" s="5" t="str">
        <f t="shared" si="489"/>
        <v>normal</v>
      </c>
      <c r="L5234" s="5">
        <f t="shared" si="490"/>
        <v>0</v>
      </c>
      <c r="M5234" s="5">
        <f t="shared" si="491"/>
        <v>0</v>
      </c>
    </row>
    <row r="5235" spans="1:13">
      <c r="A5235" s="5">
        <v>7542</v>
      </c>
      <c r="B5235" s="5">
        <v>12</v>
      </c>
      <c r="C5235" s="5" t="s">
        <v>63</v>
      </c>
      <c r="D5235" s="5">
        <v>1151</v>
      </c>
      <c r="E5235" s="5">
        <v>5</v>
      </c>
      <c r="F5235" s="8">
        <f t="shared" si="486"/>
        <v>0.43440486533449174</v>
      </c>
      <c r="G5235" s="5" t="str">
        <f>IF(COUNTIFS(Q3_SQL_Error_Concentration!$A:$A,A5235,Q3_SQL_Error_Concentration!$E:$E,B5235,Q3_SQL_Error_Concentration!$F:$F,C5235)=0,"",SUMIFS(Q3_SQL_Error_Concentration!$I:$I,Q3_SQL_Error_Concentration!$A:$A,A5235,Q3_SQL_Error_Concentration!$E:$E,B5235,Q3_SQL_Error_Concentration!$F:$F,C5235))</f>
        <v/>
      </c>
      <c r="H5235" s="5" t="str">
        <f t="shared" si="487"/>
        <v/>
      </c>
      <c r="I5235" s="5">
        <f>IF(D5235&gt;=Q3_Validation!$C$2,1,0)</f>
        <v>1</v>
      </c>
      <c r="J5235" s="8">
        <f t="shared" si="488"/>
        <v>0.43440486533449174</v>
      </c>
      <c r="K5235" s="5" t="str">
        <f t="shared" si="489"/>
        <v>normal</v>
      </c>
      <c r="L5235" s="5">
        <f t="shared" si="490"/>
        <v>0</v>
      </c>
      <c r="M5235" s="5">
        <f t="shared" si="491"/>
        <v>0</v>
      </c>
    </row>
    <row r="5236" spans="1:13">
      <c r="A5236" s="5">
        <v>7542</v>
      </c>
      <c r="B5236" s="5">
        <v>12</v>
      </c>
      <c r="C5236" s="5" t="s">
        <v>62</v>
      </c>
      <c r="D5236" s="5">
        <v>1892</v>
      </c>
      <c r="E5236" s="5">
        <v>12</v>
      </c>
      <c r="F5236" s="8">
        <f t="shared" si="486"/>
        <v>0.63424947145877375</v>
      </c>
      <c r="G5236" s="5" t="str">
        <f>IF(COUNTIFS(Q3_SQL_Error_Concentration!$A:$A,A5236,Q3_SQL_Error_Concentration!$E:$E,B5236,Q3_SQL_Error_Concentration!$F:$F,C5236)=0,"",SUMIFS(Q3_SQL_Error_Concentration!$I:$I,Q3_SQL_Error_Concentration!$A:$A,A5236,Q3_SQL_Error_Concentration!$E:$E,B5236,Q3_SQL_Error_Concentration!$F:$F,C5236))</f>
        <v/>
      </c>
      <c r="H5236" s="5" t="str">
        <f t="shared" si="487"/>
        <v/>
      </c>
      <c r="I5236" s="5">
        <f>IF(D5236&gt;=Q3_Validation!$C$2,1,0)</f>
        <v>1</v>
      </c>
      <c r="J5236" s="8">
        <f t="shared" si="488"/>
        <v>0.63424947145877375</v>
      </c>
      <c r="K5236" s="5" t="str">
        <f t="shared" si="489"/>
        <v>normal</v>
      </c>
      <c r="L5236" s="5">
        <f t="shared" si="490"/>
        <v>0</v>
      </c>
      <c r="M5236" s="5">
        <f t="shared" si="491"/>
        <v>0</v>
      </c>
    </row>
    <row r="5237" spans="1:13">
      <c r="A5237" s="5">
        <v>7542</v>
      </c>
      <c r="B5237" s="5">
        <v>13</v>
      </c>
      <c r="C5237" s="5" t="s">
        <v>63</v>
      </c>
      <c r="D5237" s="5">
        <v>1573</v>
      </c>
      <c r="E5237" s="5">
        <v>15</v>
      </c>
      <c r="F5237" s="8">
        <f t="shared" si="486"/>
        <v>0.95359186268277174</v>
      </c>
      <c r="G5237" s="5" t="str">
        <f>IF(COUNTIFS(Q3_SQL_Error_Concentration!$A:$A,A5237,Q3_SQL_Error_Concentration!$E:$E,B5237,Q3_SQL_Error_Concentration!$F:$F,C5237)=0,"",SUMIFS(Q3_SQL_Error_Concentration!$I:$I,Q3_SQL_Error_Concentration!$A:$A,A5237,Q3_SQL_Error_Concentration!$E:$E,B5237,Q3_SQL_Error_Concentration!$F:$F,C5237))</f>
        <v/>
      </c>
      <c r="H5237" s="5" t="str">
        <f t="shared" si="487"/>
        <v/>
      </c>
      <c r="I5237" s="5">
        <f>IF(D5237&gt;=Q3_Validation!$C$2,1,0)</f>
        <v>1</v>
      </c>
      <c r="J5237" s="8">
        <f t="shared" si="488"/>
        <v>0.95359186268277174</v>
      </c>
      <c r="K5237" s="5" t="str">
        <f t="shared" si="489"/>
        <v>normal</v>
      </c>
      <c r="L5237" s="5">
        <f t="shared" si="490"/>
        <v>0</v>
      </c>
      <c r="M5237" s="5">
        <f t="shared" si="491"/>
        <v>0</v>
      </c>
    </row>
    <row r="5238" spans="1:13">
      <c r="A5238" s="5">
        <v>7542</v>
      </c>
      <c r="B5238" s="5">
        <v>13</v>
      </c>
      <c r="C5238" s="5" t="s">
        <v>62</v>
      </c>
      <c r="D5238" s="5">
        <v>2583</v>
      </c>
      <c r="E5238" s="5">
        <v>15</v>
      </c>
      <c r="F5238" s="8">
        <f t="shared" si="486"/>
        <v>0.58072009291521487</v>
      </c>
      <c r="G5238" s="5" t="str">
        <f>IF(COUNTIFS(Q3_SQL_Error_Concentration!$A:$A,A5238,Q3_SQL_Error_Concentration!$E:$E,B5238,Q3_SQL_Error_Concentration!$F:$F,C5238)=0,"",SUMIFS(Q3_SQL_Error_Concentration!$I:$I,Q3_SQL_Error_Concentration!$A:$A,A5238,Q3_SQL_Error_Concentration!$E:$E,B5238,Q3_SQL_Error_Concentration!$F:$F,C5238))</f>
        <v/>
      </c>
      <c r="H5238" s="5" t="str">
        <f t="shared" si="487"/>
        <v/>
      </c>
      <c r="I5238" s="5">
        <f>IF(D5238&gt;=Q3_Validation!$C$2,1,0)</f>
        <v>1</v>
      </c>
      <c r="J5238" s="8">
        <f t="shared" si="488"/>
        <v>0.58072009291521487</v>
      </c>
      <c r="K5238" s="5" t="str">
        <f t="shared" si="489"/>
        <v>normal</v>
      </c>
      <c r="L5238" s="5">
        <f t="shared" si="490"/>
        <v>0</v>
      </c>
      <c r="M5238" s="5">
        <f t="shared" si="491"/>
        <v>0</v>
      </c>
    </row>
    <row r="5239" spans="1:13">
      <c r="A5239" s="5">
        <v>7542</v>
      </c>
      <c r="B5239" s="5">
        <v>14</v>
      </c>
      <c r="C5239" s="5" t="s">
        <v>63</v>
      </c>
      <c r="D5239" s="5">
        <v>2451</v>
      </c>
      <c r="E5239" s="5">
        <v>25</v>
      </c>
      <c r="F5239" s="8">
        <f t="shared" si="486"/>
        <v>1.0199918400652794</v>
      </c>
      <c r="G5239" s="5" t="str">
        <f>IF(COUNTIFS(Q3_SQL_Error_Concentration!$A:$A,A5239,Q3_SQL_Error_Concentration!$E:$E,B5239,Q3_SQL_Error_Concentration!$F:$F,C5239)=0,"",SUMIFS(Q3_SQL_Error_Concentration!$I:$I,Q3_SQL_Error_Concentration!$A:$A,A5239,Q3_SQL_Error_Concentration!$E:$E,B5239,Q3_SQL_Error_Concentration!$F:$F,C5239))</f>
        <v/>
      </c>
      <c r="H5239" s="5" t="str">
        <f t="shared" si="487"/>
        <v/>
      </c>
      <c r="I5239" s="5">
        <f>IF(D5239&gt;=Q3_Validation!$C$2,1,0)</f>
        <v>1</v>
      </c>
      <c r="J5239" s="8">
        <f t="shared" si="488"/>
        <v>1.0199918400652794</v>
      </c>
      <c r="K5239" s="5" t="str">
        <f t="shared" si="489"/>
        <v>normal</v>
      </c>
      <c r="L5239" s="5">
        <f t="shared" si="490"/>
        <v>0</v>
      </c>
      <c r="M5239" s="5">
        <f t="shared" si="491"/>
        <v>0</v>
      </c>
    </row>
    <row r="5240" spans="1:13">
      <c r="A5240" s="5">
        <v>7542</v>
      </c>
      <c r="B5240" s="5">
        <v>14</v>
      </c>
      <c r="C5240" s="5" t="s">
        <v>62</v>
      </c>
      <c r="D5240" s="5">
        <v>3337</v>
      </c>
      <c r="E5240" s="5">
        <v>29</v>
      </c>
      <c r="F5240" s="8">
        <f t="shared" si="486"/>
        <v>0.86904405154330233</v>
      </c>
      <c r="G5240" s="5" t="str">
        <f>IF(COUNTIFS(Q3_SQL_Error_Concentration!$A:$A,A5240,Q3_SQL_Error_Concentration!$E:$E,B5240,Q3_SQL_Error_Concentration!$F:$F,C5240)=0,"",SUMIFS(Q3_SQL_Error_Concentration!$I:$I,Q3_SQL_Error_Concentration!$A:$A,A5240,Q3_SQL_Error_Concentration!$E:$E,B5240,Q3_SQL_Error_Concentration!$F:$F,C5240))</f>
        <v/>
      </c>
      <c r="H5240" s="5" t="str">
        <f t="shared" si="487"/>
        <v/>
      </c>
      <c r="I5240" s="5">
        <f>IF(D5240&gt;=Q3_Validation!$C$2,1,0)</f>
        <v>1</v>
      </c>
      <c r="J5240" s="8">
        <f t="shared" si="488"/>
        <v>0.86904405154330233</v>
      </c>
      <c r="K5240" s="5" t="str">
        <f t="shared" si="489"/>
        <v>normal</v>
      </c>
      <c r="L5240" s="5">
        <f t="shared" si="490"/>
        <v>0</v>
      </c>
      <c r="M5240" s="5">
        <f t="shared" si="491"/>
        <v>0</v>
      </c>
    </row>
    <row r="5241" spans="1:13">
      <c r="A5241" s="5">
        <v>7542</v>
      </c>
      <c r="B5241" s="5">
        <v>15</v>
      </c>
      <c r="C5241" s="5" t="s">
        <v>63</v>
      </c>
      <c r="D5241" s="5">
        <v>1621</v>
      </c>
      <c r="E5241" s="5">
        <v>13</v>
      </c>
      <c r="F5241" s="8">
        <f t="shared" si="486"/>
        <v>0.80197409006785936</v>
      </c>
      <c r="G5241" s="5" t="str">
        <f>IF(COUNTIFS(Q3_SQL_Error_Concentration!$A:$A,A5241,Q3_SQL_Error_Concentration!$E:$E,B5241,Q3_SQL_Error_Concentration!$F:$F,C5241)=0,"",SUMIFS(Q3_SQL_Error_Concentration!$I:$I,Q3_SQL_Error_Concentration!$A:$A,A5241,Q3_SQL_Error_Concentration!$E:$E,B5241,Q3_SQL_Error_Concentration!$F:$F,C5241))</f>
        <v/>
      </c>
      <c r="H5241" s="5" t="str">
        <f t="shared" si="487"/>
        <v/>
      </c>
      <c r="I5241" s="5">
        <f>IF(D5241&gt;=Q3_Validation!$C$2,1,0)</f>
        <v>1</v>
      </c>
      <c r="J5241" s="8">
        <f t="shared" si="488"/>
        <v>0.80197409006785936</v>
      </c>
      <c r="K5241" s="5" t="str">
        <f t="shared" si="489"/>
        <v>normal</v>
      </c>
      <c r="L5241" s="5">
        <f t="shared" si="490"/>
        <v>0</v>
      </c>
      <c r="M5241" s="5">
        <f t="shared" si="491"/>
        <v>0</v>
      </c>
    </row>
    <row r="5242" spans="1:13">
      <c r="A5242" s="5">
        <v>7542</v>
      </c>
      <c r="B5242" s="5">
        <v>15</v>
      </c>
      <c r="C5242" s="5" t="s">
        <v>62</v>
      </c>
      <c r="D5242" s="5">
        <v>2740</v>
      </c>
      <c r="E5242" s="5">
        <v>20</v>
      </c>
      <c r="F5242" s="8">
        <f t="shared" si="486"/>
        <v>0.72992700729927007</v>
      </c>
      <c r="G5242" s="5" t="str">
        <f>IF(COUNTIFS(Q3_SQL_Error_Concentration!$A:$A,A5242,Q3_SQL_Error_Concentration!$E:$E,B5242,Q3_SQL_Error_Concentration!$F:$F,C5242)=0,"",SUMIFS(Q3_SQL_Error_Concentration!$I:$I,Q3_SQL_Error_Concentration!$A:$A,A5242,Q3_SQL_Error_Concentration!$E:$E,B5242,Q3_SQL_Error_Concentration!$F:$F,C5242))</f>
        <v/>
      </c>
      <c r="H5242" s="5" t="str">
        <f t="shared" si="487"/>
        <v/>
      </c>
      <c r="I5242" s="5">
        <f>IF(D5242&gt;=Q3_Validation!$C$2,1,0)</f>
        <v>1</v>
      </c>
      <c r="J5242" s="8">
        <f t="shared" si="488"/>
        <v>0.72992700729927007</v>
      </c>
      <c r="K5242" s="5" t="str">
        <f t="shared" si="489"/>
        <v>normal</v>
      </c>
      <c r="L5242" s="5">
        <f t="shared" si="490"/>
        <v>0</v>
      </c>
      <c r="M5242" s="5">
        <f t="shared" si="491"/>
        <v>0</v>
      </c>
    </row>
    <row r="5243" spans="1:13">
      <c r="A5243" s="5">
        <v>7542</v>
      </c>
      <c r="B5243" s="5">
        <v>16</v>
      </c>
      <c r="C5243" s="5" t="s">
        <v>63</v>
      </c>
      <c r="D5243" s="5">
        <v>1929</v>
      </c>
      <c r="E5243" s="5">
        <v>11</v>
      </c>
      <c r="F5243" s="8">
        <f t="shared" si="486"/>
        <v>0.57024364955935714</v>
      </c>
      <c r="G5243" s="5" t="str">
        <f>IF(COUNTIFS(Q3_SQL_Error_Concentration!$A:$A,A5243,Q3_SQL_Error_Concentration!$E:$E,B5243,Q3_SQL_Error_Concentration!$F:$F,C5243)=0,"",SUMIFS(Q3_SQL_Error_Concentration!$I:$I,Q3_SQL_Error_Concentration!$A:$A,A5243,Q3_SQL_Error_Concentration!$E:$E,B5243,Q3_SQL_Error_Concentration!$F:$F,C5243))</f>
        <v/>
      </c>
      <c r="H5243" s="5" t="str">
        <f t="shared" si="487"/>
        <v/>
      </c>
      <c r="I5243" s="5">
        <f>IF(D5243&gt;=Q3_Validation!$C$2,1,0)</f>
        <v>1</v>
      </c>
      <c r="J5243" s="8">
        <f t="shared" si="488"/>
        <v>0.57024364955935714</v>
      </c>
      <c r="K5243" s="5" t="str">
        <f t="shared" si="489"/>
        <v>normal</v>
      </c>
      <c r="L5243" s="5">
        <f t="shared" si="490"/>
        <v>0</v>
      </c>
      <c r="M5243" s="5">
        <f t="shared" si="491"/>
        <v>0</v>
      </c>
    </row>
    <row r="5244" spans="1:13">
      <c r="A5244" s="5">
        <v>7542</v>
      </c>
      <c r="B5244" s="5">
        <v>16</v>
      </c>
      <c r="C5244" s="5" t="s">
        <v>62</v>
      </c>
      <c r="D5244" s="5">
        <v>2507</v>
      </c>
      <c r="E5244" s="5">
        <v>23</v>
      </c>
      <c r="F5244" s="8">
        <f t="shared" si="486"/>
        <v>0.91743119266055051</v>
      </c>
      <c r="G5244" s="5" t="str">
        <f>IF(COUNTIFS(Q3_SQL_Error_Concentration!$A:$A,A5244,Q3_SQL_Error_Concentration!$E:$E,B5244,Q3_SQL_Error_Concentration!$F:$F,C5244)=0,"",SUMIFS(Q3_SQL_Error_Concentration!$I:$I,Q3_SQL_Error_Concentration!$A:$A,A5244,Q3_SQL_Error_Concentration!$E:$E,B5244,Q3_SQL_Error_Concentration!$F:$F,C5244))</f>
        <v/>
      </c>
      <c r="H5244" s="5" t="str">
        <f t="shared" si="487"/>
        <v/>
      </c>
      <c r="I5244" s="5">
        <f>IF(D5244&gt;=Q3_Validation!$C$2,1,0)</f>
        <v>1</v>
      </c>
      <c r="J5244" s="8">
        <f t="shared" si="488"/>
        <v>0.91743119266055051</v>
      </c>
      <c r="K5244" s="5" t="str">
        <f t="shared" si="489"/>
        <v>normal</v>
      </c>
      <c r="L5244" s="5">
        <f t="shared" si="490"/>
        <v>0</v>
      </c>
      <c r="M5244" s="5">
        <f t="shared" si="491"/>
        <v>0</v>
      </c>
    </row>
    <row r="5245" spans="1:13">
      <c r="A5245" s="5">
        <v>7542</v>
      </c>
      <c r="B5245" s="5">
        <v>17</v>
      </c>
      <c r="C5245" s="5" t="s">
        <v>63</v>
      </c>
      <c r="D5245" s="5">
        <v>182</v>
      </c>
      <c r="E5245" s="5">
        <v>1</v>
      </c>
      <c r="F5245" s="8">
        <f t="shared" si="486"/>
        <v>0.5494505494505495</v>
      </c>
      <c r="G5245" s="5" t="str">
        <f>IF(COUNTIFS(Q3_SQL_Error_Concentration!$A:$A,A5245,Q3_SQL_Error_Concentration!$E:$E,B5245,Q3_SQL_Error_Concentration!$F:$F,C5245)=0,"",SUMIFS(Q3_SQL_Error_Concentration!$I:$I,Q3_SQL_Error_Concentration!$A:$A,A5245,Q3_SQL_Error_Concentration!$E:$E,B5245,Q3_SQL_Error_Concentration!$F:$F,C5245))</f>
        <v/>
      </c>
      <c r="H5245" s="5" t="str">
        <f t="shared" si="487"/>
        <v/>
      </c>
      <c r="I5245" s="5">
        <f>IF(D5245&gt;=Q3_Validation!$C$2,1,0)</f>
        <v>0</v>
      </c>
      <c r="J5245" s="8" t="str">
        <f t="shared" si="488"/>
        <v/>
      </c>
      <c r="K5245" s="5" t="str">
        <f t="shared" si="489"/>
        <v>excluded</v>
      </c>
      <c r="L5245" s="5">
        <f t="shared" si="490"/>
        <v>0</v>
      </c>
      <c r="M5245" s="5">
        <f t="shared" si="491"/>
        <v>0</v>
      </c>
    </row>
    <row r="5246" spans="1:13">
      <c r="A5246" s="5">
        <v>7542</v>
      </c>
      <c r="B5246" s="5">
        <v>17</v>
      </c>
      <c r="C5246" s="5" t="s">
        <v>62</v>
      </c>
      <c r="D5246" s="5">
        <v>196</v>
      </c>
      <c r="E5246" s="5">
        <v>0</v>
      </c>
      <c r="F5246" s="8">
        <f t="shared" si="486"/>
        <v>0</v>
      </c>
      <c r="G5246" s="5" t="str">
        <f>IF(COUNTIFS(Q3_SQL_Error_Concentration!$A:$A,A5246,Q3_SQL_Error_Concentration!$E:$E,B5246,Q3_SQL_Error_Concentration!$F:$F,C5246)=0,"",SUMIFS(Q3_SQL_Error_Concentration!$I:$I,Q3_SQL_Error_Concentration!$A:$A,A5246,Q3_SQL_Error_Concentration!$E:$E,B5246,Q3_SQL_Error_Concentration!$F:$F,C5246))</f>
        <v/>
      </c>
      <c r="H5246" s="5" t="str">
        <f t="shared" si="487"/>
        <v/>
      </c>
      <c r="I5246" s="5">
        <f>IF(D5246&gt;=Q3_Validation!$C$2,1,0)</f>
        <v>0</v>
      </c>
      <c r="J5246" s="8" t="str">
        <f t="shared" si="488"/>
        <v/>
      </c>
      <c r="K5246" s="5" t="str">
        <f t="shared" si="489"/>
        <v>excluded</v>
      </c>
      <c r="L5246" s="5">
        <f t="shared" si="490"/>
        <v>0</v>
      </c>
      <c r="M5246" s="5">
        <f t="shared" si="491"/>
        <v>0</v>
      </c>
    </row>
    <row r="5247" spans="1:13">
      <c r="A5247" s="5">
        <v>7542</v>
      </c>
      <c r="B5247" s="5">
        <v>18</v>
      </c>
      <c r="C5247" s="5" t="s">
        <v>63</v>
      </c>
      <c r="D5247" s="5">
        <v>88</v>
      </c>
      <c r="E5247" s="5">
        <v>0</v>
      </c>
      <c r="F5247" s="8">
        <f t="shared" si="486"/>
        <v>0</v>
      </c>
      <c r="G5247" s="5" t="str">
        <f>IF(COUNTIFS(Q3_SQL_Error_Concentration!$A:$A,A5247,Q3_SQL_Error_Concentration!$E:$E,B5247,Q3_SQL_Error_Concentration!$F:$F,C5247)=0,"",SUMIFS(Q3_SQL_Error_Concentration!$I:$I,Q3_SQL_Error_Concentration!$A:$A,A5247,Q3_SQL_Error_Concentration!$E:$E,B5247,Q3_SQL_Error_Concentration!$F:$F,C5247))</f>
        <v/>
      </c>
      <c r="H5247" s="5" t="str">
        <f t="shared" si="487"/>
        <v/>
      </c>
      <c r="I5247" s="5">
        <f>IF(D5247&gt;=Q3_Validation!$C$2,1,0)</f>
        <v>0</v>
      </c>
      <c r="J5247" s="8" t="str">
        <f t="shared" si="488"/>
        <v/>
      </c>
      <c r="K5247" s="5" t="str">
        <f t="shared" si="489"/>
        <v>excluded</v>
      </c>
      <c r="L5247" s="5">
        <f t="shared" si="490"/>
        <v>0</v>
      </c>
      <c r="M5247" s="5">
        <f t="shared" si="491"/>
        <v>0</v>
      </c>
    </row>
    <row r="5248" spans="1:13">
      <c r="A5248" s="5">
        <v>7542</v>
      </c>
      <c r="B5248" s="5">
        <v>18</v>
      </c>
      <c r="C5248" s="5" t="s">
        <v>62</v>
      </c>
      <c r="D5248" s="5">
        <v>209</v>
      </c>
      <c r="E5248" s="5">
        <v>2</v>
      </c>
      <c r="F5248" s="8">
        <f t="shared" si="486"/>
        <v>0.9569377990430622</v>
      </c>
      <c r="G5248" s="5" t="str">
        <f>IF(COUNTIFS(Q3_SQL_Error_Concentration!$A:$A,A5248,Q3_SQL_Error_Concentration!$E:$E,B5248,Q3_SQL_Error_Concentration!$F:$F,C5248)=0,"",SUMIFS(Q3_SQL_Error_Concentration!$I:$I,Q3_SQL_Error_Concentration!$A:$A,A5248,Q3_SQL_Error_Concentration!$E:$E,B5248,Q3_SQL_Error_Concentration!$F:$F,C5248))</f>
        <v/>
      </c>
      <c r="H5248" s="5" t="str">
        <f t="shared" si="487"/>
        <v/>
      </c>
      <c r="I5248" s="5">
        <f>IF(D5248&gt;=Q3_Validation!$C$2,1,0)</f>
        <v>0</v>
      </c>
      <c r="J5248" s="8" t="str">
        <f t="shared" si="488"/>
        <v/>
      </c>
      <c r="K5248" s="5" t="str">
        <f t="shared" si="489"/>
        <v>excluded</v>
      </c>
      <c r="L5248" s="5">
        <f t="shared" si="490"/>
        <v>0</v>
      </c>
      <c r="M5248" s="5">
        <f t="shared" si="491"/>
        <v>0</v>
      </c>
    </row>
    <row r="5249" spans="1:13">
      <c r="A5249" s="5">
        <v>7542</v>
      </c>
      <c r="B5249" s="5">
        <v>19</v>
      </c>
      <c r="C5249" s="5" t="s">
        <v>63</v>
      </c>
      <c r="D5249" s="5">
        <v>67</v>
      </c>
      <c r="E5249" s="5">
        <v>0</v>
      </c>
      <c r="F5249" s="8">
        <f t="shared" si="486"/>
        <v>0</v>
      </c>
      <c r="G5249" s="5" t="str">
        <f>IF(COUNTIFS(Q3_SQL_Error_Concentration!$A:$A,A5249,Q3_SQL_Error_Concentration!$E:$E,B5249,Q3_SQL_Error_Concentration!$F:$F,C5249)=0,"",SUMIFS(Q3_SQL_Error_Concentration!$I:$I,Q3_SQL_Error_Concentration!$A:$A,A5249,Q3_SQL_Error_Concentration!$E:$E,B5249,Q3_SQL_Error_Concentration!$F:$F,C5249))</f>
        <v/>
      </c>
      <c r="H5249" s="5" t="str">
        <f t="shared" si="487"/>
        <v/>
      </c>
      <c r="I5249" s="5">
        <f>IF(D5249&gt;=Q3_Validation!$C$2,1,0)</f>
        <v>0</v>
      </c>
      <c r="J5249" s="8" t="str">
        <f t="shared" si="488"/>
        <v/>
      </c>
      <c r="K5249" s="5" t="str">
        <f t="shared" si="489"/>
        <v>excluded</v>
      </c>
      <c r="L5249" s="5">
        <f t="shared" si="490"/>
        <v>0</v>
      </c>
      <c r="M5249" s="5">
        <f t="shared" si="491"/>
        <v>0</v>
      </c>
    </row>
    <row r="5250" spans="1:13">
      <c r="A5250" s="5">
        <v>7542</v>
      </c>
      <c r="B5250" s="5">
        <v>19</v>
      </c>
      <c r="C5250" s="5" t="s">
        <v>62</v>
      </c>
      <c r="D5250" s="5">
        <v>90</v>
      </c>
      <c r="E5250" s="5">
        <v>1</v>
      </c>
      <c r="F5250" s="8">
        <f t="shared" ref="F5250:F5313" si="492">100*E5250/D5250</f>
        <v>1.1111111111111112</v>
      </c>
      <c r="G5250" s="5" t="str">
        <f>IF(COUNTIFS(Q3_SQL_Error_Concentration!$A:$A,A5250,Q3_SQL_Error_Concentration!$E:$E,B5250,Q3_SQL_Error_Concentration!$F:$F,C5250)=0,"",SUMIFS(Q3_SQL_Error_Concentration!$I:$I,Q3_SQL_Error_Concentration!$A:$A,A5250,Q3_SQL_Error_Concentration!$E:$E,B5250,Q3_SQL_Error_Concentration!$F:$F,C5250))</f>
        <v/>
      </c>
      <c r="H5250" s="5" t="str">
        <f t="shared" ref="H5250:H5313" si="493">IF(G5250="","",IF(ABS(F5250-G5250)&lt;=0.0002,"PASS","FAIL"))</f>
        <v/>
      </c>
      <c r="I5250" s="5">
        <f>IF(D5250&gt;=Q3_Validation!$C$2,1,0)</f>
        <v>0</v>
      </c>
      <c r="J5250" s="8" t="str">
        <f t="shared" ref="J5250:J5313" si="494">IF(I5250=1,F5250,"")</f>
        <v/>
      </c>
      <c r="K5250" s="5" t="str">
        <f t="shared" ref="K5250:K5313" si="495">IF(D5250&lt;601,"excluded",IF(J5250&gt;3.628192,"outlier",IF(J5250&gt;=2.11093,"high-error","normal")))</f>
        <v>excluded</v>
      </c>
      <c r="L5250" s="5">
        <f t="shared" ref="L5250:L5313" si="496">COUNTIFS(A:A,A5250,K:K,"high-error")+COUNTIFS(A:A,A5250,K:K,"outlier")</f>
        <v>0</v>
      </c>
      <c r="M5250" s="5">
        <f t="shared" ref="M5250:M5313" si="497">IF(AND(L5250&gt;=2,OR(K5250="high-error",K5250="outlier")),1,0)</f>
        <v>0</v>
      </c>
    </row>
    <row r="5251" spans="1:13">
      <c r="A5251" s="5">
        <v>7542</v>
      </c>
      <c r="B5251" s="5">
        <v>20</v>
      </c>
      <c r="C5251" s="5" t="s">
        <v>63</v>
      </c>
      <c r="D5251" s="5">
        <v>233</v>
      </c>
      <c r="E5251" s="5">
        <v>1</v>
      </c>
      <c r="F5251" s="8">
        <f t="shared" si="492"/>
        <v>0.42918454935622319</v>
      </c>
      <c r="G5251" s="5" t="str">
        <f>IF(COUNTIFS(Q3_SQL_Error_Concentration!$A:$A,A5251,Q3_SQL_Error_Concentration!$E:$E,B5251,Q3_SQL_Error_Concentration!$F:$F,C5251)=0,"",SUMIFS(Q3_SQL_Error_Concentration!$I:$I,Q3_SQL_Error_Concentration!$A:$A,A5251,Q3_SQL_Error_Concentration!$E:$E,B5251,Q3_SQL_Error_Concentration!$F:$F,C5251))</f>
        <v/>
      </c>
      <c r="H5251" s="5" t="str">
        <f t="shared" si="493"/>
        <v/>
      </c>
      <c r="I5251" s="5">
        <f>IF(D5251&gt;=Q3_Validation!$C$2,1,0)</f>
        <v>0</v>
      </c>
      <c r="J5251" s="8" t="str">
        <f t="shared" si="494"/>
        <v/>
      </c>
      <c r="K5251" s="5" t="str">
        <f t="shared" si="495"/>
        <v>excluded</v>
      </c>
      <c r="L5251" s="5">
        <f t="shared" si="496"/>
        <v>0</v>
      </c>
      <c r="M5251" s="5">
        <f t="shared" si="497"/>
        <v>0</v>
      </c>
    </row>
    <row r="5252" spans="1:13">
      <c r="A5252" s="5">
        <v>7542</v>
      </c>
      <c r="B5252" s="5">
        <v>20</v>
      </c>
      <c r="C5252" s="5" t="s">
        <v>62</v>
      </c>
      <c r="D5252" s="5">
        <v>327</v>
      </c>
      <c r="E5252" s="5">
        <v>0</v>
      </c>
      <c r="F5252" s="8">
        <f t="shared" si="492"/>
        <v>0</v>
      </c>
      <c r="G5252" s="5" t="str">
        <f>IF(COUNTIFS(Q3_SQL_Error_Concentration!$A:$A,A5252,Q3_SQL_Error_Concentration!$E:$E,B5252,Q3_SQL_Error_Concentration!$F:$F,C5252)=0,"",SUMIFS(Q3_SQL_Error_Concentration!$I:$I,Q3_SQL_Error_Concentration!$A:$A,A5252,Q3_SQL_Error_Concentration!$E:$E,B5252,Q3_SQL_Error_Concentration!$F:$F,C5252))</f>
        <v/>
      </c>
      <c r="H5252" s="5" t="str">
        <f t="shared" si="493"/>
        <v/>
      </c>
      <c r="I5252" s="5">
        <f>IF(D5252&gt;=Q3_Validation!$C$2,1,0)</f>
        <v>0</v>
      </c>
      <c r="J5252" s="8" t="str">
        <f t="shared" si="494"/>
        <v/>
      </c>
      <c r="K5252" s="5" t="str">
        <f t="shared" si="495"/>
        <v>excluded</v>
      </c>
      <c r="L5252" s="5">
        <f t="shared" si="496"/>
        <v>0</v>
      </c>
      <c r="M5252" s="5">
        <f t="shared" si="497"/>
        <v>0</v>
      </c>
    </row>
    <row r="5253" spans="1:13">
      <c r="A5253" s="5">
        <v>7542</v>
      </c>
      <c r="B5253" s="5">
        <v>21</v>
      </c>
      <c r="C5253" s="5" t="s">
        <v>63</v>
      </c>
      <c r="D5253" s="5">
        <v>145</v>
      </c>
      <c r="E5253" s="5">
        <v>1</v>
      </c>
      <c r="F5253" s="8">
        <f t="shared" si="492"/>
        <v>0.68965517241379315</v>
      </c>
      <c r="G5253" s="5" t="str">
        <f>IF(COUNTIFS(Q3_SQL_Error_Concentration!$A:$A,A5253,Q3_SQL_Error_Concentration!$E:$E,B5253,Q3_SQL_Error_Concentration!$F:$F,C5253)=0,"",SUMIFS(Q3_SQL_Error_Concentration!$I:$I,Q3_SQL_Error_Concentration!$A:$A,A5253,Q3_SQL_Error_Concentration!$E:$E,B5253,Q3_SQL_Error_Concentration!$F:$F,C5253))</f>
        <v/>
      </c>
      <c r="H5253" s="5" t="str">
        <f t="shared" si="493"/>
        <v/>
      </c>
      <c r="I5253" s="5">
        <f>IF(D5253&gt;=Q3_Validation!$C$2,1,0)</f>
        <v>0</v>
      </c>
      <c r="J5253" s="8" t="str">
        <f t="shared" si="494"/>
        <v/>
      </c>
      <c r="K5253" s="5" t="str">
        <f t="shared" si="495"/>
        <v>excluded</v>
      </c>
      <c r="L5253" s="5">
        <f t="shared" si="496"/>
        <v>0</v>
      </c>
      <c r="M5253" s="5">
        <f t="shared" si="497"/>
        <v>0</v>
      </c>
    </row>
    <row r="5254" spans="1:13">
      <c r="A5254" s="5">
        <v>7542</v>
      </c>
      <c r="B5254" s="5">
        <v>21</v>
      </c>
      <c r="C5254" s="5" t="s">
        <v>62</v>
      </c>
      <c r="D5254" s="5">
        <v>164</v>
      </c>
      <c r="E5254" s="5">
        <v>0</v>
      </c>
      <c r="F5254" s="8">
        <f t="shared" si="492"/>
        <v>0</v>
      </c>
      <c r="G5254" s="5" t="str">
        <f>IF(COUNTIFS(Q3_SQL_Error_Concentration!$A:$A,A5254,Q3_SQL_Error_Concentration!$E:$E,B5254,Q3_SQL_Error_Concentration!$F:$F,C5254)=0,"",SUMIFS(Q3_SQL_Error_Concentration!$I:$I,Q3_SQL_Error_Concentration!$A:$A,A5254,Q3_SQL_Error_Concentration!$E:$E,B5254,Q3_SQL_Error_Concentration!$F:$F,C5254))</f>
        <v/>
      </c>
      <c r="H5254" s="5" t="str">
        <f t="shared" si="493"/>
        <v/>
      </c>
      <c r="I5254" s="5">
        <f>IF(D5254&gt;=Q3_Validation!$C$2,1,0)</f>
        <v>0</v>
      </c>
      <c r="J5254" s="8" t="str">
        <f t="shared" si="494"/>
        <v/>
      </c>
      <c r="K5254" s="5" t="str">
        <f t="shared" si="495"/>
        <v>excluded</v>
      </c>
      <c r="L5254" s="5">
        <f t="shared" si="496"/>
        <v>0</v>
      </c>
      <c r="M5254" s="5">
        <f t="shared" si="497"/>
        <v>0</v>
      </c>
    </row>
    <row r="5255" spans="1:13">
      <c r="A5255" s="5">
        <v>7542</v>
      </c>
      <c r="B5255" s="5">
        <v>22</v>
      </c>
      <c r="C5255" s="5" t="s">
        <v>63</v>
      </c>
      <c r="D5255" s="5">
        <v>178</v>
      </c>
      <c r="E5255" s="5">
        <v>0</v>
      </c>
      <c r="F5255" s="8">
        <f t="shared" si="492"/>
        <v>0</v>
      </c>
      <c r="G5255" s="5" t="str">
        <f>IF(COUNTIFS(Q3_SQL_Error_Concentration!$A:$A,A5255,Q3_SQL_Error_Concentration!$E:$E,B5255,Q3_SQL_Error_Concentration!$F:$F,C5255)=0,"",SUMIFS(Q3_SQL_Error_Concentration!$I:$I,Q3_SQL_Error_Concentration!$A:$A,A5255,Q3_SQL_Error_Concentration!$E:$E,B5255,Q3_SQL_Error_Concentration!$F:$F,C5255))</f>
        <v/>
      </c>
      <c r="H5255" s="5" t="str">
        <f t="shared" si="493"/>
        <v/>
      </c>
      <c r="I5255" s="5">
        <f>IF(D5255&gt;=Q3_Validation!$C$2,1,0)</f>
        <v>0</v>
      </c>
      <c r="J5255" s="8" t="str">
        <f t="shared" si="494"/>
        <v/>
      </c>
      <c r="K5255" s="5" t="str">
        <f t="shared" si="495"/>
        <v>excluded</v>
      </c>
      <c r="L5255" s="5">
        <f t="shared" si="496"/>
        <v>0</v>
      </c>
      <c r="M5255" s="5">
        <f t="shared" si="497"/>
        <v>0</v>
      </c>
    </row>
    <row r="5256" spans="1:13">
      <c r="A5256" s="5">
        <v>7542</v>
      </c>
      <c r="B5256" s="5">
        <v>22</v>
      </c>
      <c r="C5256" s="5" t="s">
        <v>62</v>
      </c>
      <c r="D5256" s="5">
        <v>255</v>
      </c>
      <c r="E5256" s="5">
        <v>3</v>
      </c>
      <c r="F5256" s="8">
        <f t="shared" si="492"/>
        <v>1.1764705882352942</v>
      </c>
      <c r="G5256" s="5" t="str">
        <f>IF(COUNTIFS(Q3_SQL_Error_Concentration!$A:$A,A5256,Q3_SQL_Error_Concentration!$E:$E,B5256,Q3_SQL_Error_Concentration!$F:$F,C5256)=0,"",SUMIFS(Q3_SQL_Error_Concentration!$I:$I,Q3_SQL_Error_Concentration!$A:$A,A5256,Q3_SQL_Error_Concentration!$E:$E,B5256,Q3_SQL_Error_Concentration!$F:$F,C5256))</f>
        <v/>
      </c>
      <c r="H5256" s="5" t="str">
        <f t="shared" si="493"/>
        <v/>
      </c>
      <c r="I5256" s="5">
        <f>IF(D5256&gt;=Q3_Validation!$C$2,1,0)</f>
        <v>0</v>
      </c>
      <c r="J5256" s="8" t="str">
        <f t="shared" si="494"/>
        <v/>
      </c>
      <c r="K5256" s="5" t="str">
        <f t="shared" si="495"/>
        <v>excluded</v>
      </c>
      <c r="L5256" s="5">
        <f t="shared" si="496"/>
        <v>0</v>
      </c>
      <c r="M5256" s="5">
        <f t="shared" si="497"/>
        <v>0</v>
      </c>
    </row>
    <row r="5257" spans="1:13">
      <c r="A5257" s="5">
        <v>7542</v>
      </c>
      <c r="B5257" s="5">
        <v>23</v>
      </c>
      <c r="C5257" s="5" t="s">
        <v>63</v>
      </c>
      <c r="D5257" s="5">
        <v>6</v>
      </c>
      <c r="E5257" s="5">
        <v>0</v>
      </c>
      <c r="F5257" s="8">
        <f t="shared" si="492"/>
        <v>0</v>
      </c>
      <c r="G5257" s="5" t="str">
        <f>IF(COUNTIFS(Q3_SQL_Error_Concentration!$A:$A,A5257,Q3_SQL_Error_Concentration!$E:$E,B5257,Q3_SQL_Error_Concentration!$F:$F,C5257)=0,"",SUMIFS(Q3_SQL_Error_Concentration!$I:$I,Q3_SQL_Error_Concentration!$A:$A,A5257,Q3_SQL_Error_Concentration!$E:$E,B5257,Q3_SQL_Error_Concentration!$F:$F,C5257))</f>
        <v/>
      </c>
      <c r="H5257" s="5" t="str">
        <f t="shared" si="493"/>
        <v/>
      </c>
      <c r="I5257" s="5">
        <f>IF(D5257&gt;=Q3_Validation!$C$2,1,0)</f>
        <v>0</v>
      </c>
      <c r="J5257" s="8" t="str">
        <f t="shared" si="494"/>
        <v/>
      </c>
      <c r="K5257" s="5" t="str">
        <f t="shared" si="495"/>
        <v>excluded</v>
      </c>
      <c r="L5257" s="5">
        <f t="shared" si="496"/>
        <v>0</v>
      </c>
      <c r="M5257" s="5">
        <f t="shared" si="497"/>
        <v>0</v>
      </c>
    </row>
    <row r="5258" spans="1:13">
      <c r="A5258" s="5">
        <v>7542</v>
      </c>
      <c r="B5258" s="5">
        <v>23</v>
      </c>
      <c r="C5258" s="5" t="s">
        <v>62</v>
      </c>
      <c r="D5258" s="5">
        <v>26</v>
      </c>
      <c r="E5258" s="5">
        <v>0</v>
      </c>
      <c r="F5258" s="8">
        <f t="shared" si="492"/>
        <v>0</v>
      </c>
      <c r="G5258" s="5" t="str">
        <f>IF(COUNTIFS(Q3_SQL_Error_Concentration!$A:$A,A5258,Q3_SQL_Error_Concentration!$E:$E,B5258,Q3_SQL_Error_Concentration!$F:$F,C5258)=0,"",SUMIFS(Q3_SQL_Error_Concentration!$I:$I,Q3_SQL_Error_Concentration!$A:$A,A5258,Q3_SQL_Error_Concentration!$E:$E,B5258,Q3_SQL_Error_Concentration!$F:$F,C5258))</f>
        <v/>
      </c>
      <c r="H5258" s="5" t="str">
        <f t="shared" si="493"/>
        <v/>
      </c>
      <c r="I5258" s="5">
        <f>IF(D5258&gt;=Q3_Validation!$C$2,1,0)</f>
        <v>0</v>
      </c>
      <c r="J5258" s="8" t="str">
        <f t="shared" si="494"/>
        <v/>
      </c>
      <c r="K5258" s="5" t="str">
        <f t="shared" si="495"/>
        <v>excluded</v>
      </c>
      <c r="L5258" s="5">
        <f t="shared" si="496"/>
        <v>0</v>
      </c>
      <c r="M5258" s="5">
        <f t="shared" si="497"/>
        <v>0</v>
      </c>
    </row>
    <row r="5259" spans="1:13">
      <c r="A5259" s="5">
        <v>7549</v>
      </c>
      <c r="B5259" s="5">
        <v>5</v>
      </c>
      <c r="C5259" s="5" t="s">
        <v>63</v>
      </c>
      <c r="D5259" s="5">
        <v>2</v>
      </c>
      <c r="E5259" s="5">
        <v>0</v>
      </c>
      <c r="F5259" s="8">
        <f t="shared" si="492"/>
        <v>0</v>
      </c>
      <c r="G5259" s="5" t="str">
        <f>IF(COUNTIFS(Q3_SQL_Error_Concentration!$A:$A,A5259,Q3_SQL_Error_Concentration!$E:$E,B5259,Q3_SQL_Error_Concentration!$F:$F,C5259)=0,"",SUMIFS(Q3_SQL_Error_Concentration!$I:$I,Q3_SQL_Error_Concentration!$A:$A,A5259,Q3_SQL_Error_Concentration!$E:$E,B5259,Q3_SQL_Error_Concentration!$F:$F,C5259))</f>
        <v/>
      </c>
      <c r="H5259" s="5" t="str">
        <f t="shared" si="493"/>
        <v/>
      </c>
      <c r="I5259" s="5">
        <f>IF(D5259&gt;=Q3_Validation!$C$2,1,0)</f>
        <v>0</v>
      </c>
      <c r="J5259" s="8" t="str">
        <f t="shared" si="494"/>
        <v/>
      </c>
      <c r="K5259" s="5" t="str">
        <f t="shared" si="495"/>
        <v>excluded</v>
      </c>
      <c r="L5259" s="5">
        <f t="shared" si="496"/>
        <v>0</v>
      </c>
      <c r="M5259" s="5">
        <f t="shared" si="497"/>
        <v>0</v>
      </c>
    </row>
    <row r="5260" spans="1:13">
      <c r="A5260" s="5">
        <v>7549</v>
      </c>
      <c r="B5260" s="5">
        <v>5</v>
      </c>
      <c r="C5260" s="5" t="s">
        <v>62</v>
      </c>
      <c r="D5260" s="5">
        <v>5</v>
      </c>
      <c r="E5260" s="5">
        <v>0</v>
      </c>
      <c r="F5260" s="8">
        <f t="shared" si="492"/>
        <v>0</v>
      </c>
      <c r="G5260" s="5" t="str">
        <f>IF(COUNTIFS(Q3_SQL_Error_Concentration!$A:$A,A5260,Q3_SQL_Error_Concentration!$E:$E,B5260,Q3_SQL_Error_Concentration!$F:$F,C5260)=0,"",SUMIFS(Q3_SQL_Error_Concentration!$I:$I,Q3_SQL_Error_Concentration!$A:$A,A5260,Q3_SQL_Error_Concentration!$E:$E,B5260,Q3_SQL_Error_Concentration!$F:$F,C5260))</f>
        <v/>
      </c>
      <c r="H5260" s="5" t="str">
        <f t="shared" si="493"/>
        <v/>
      </c>
      <c r="I5260" s="5">
        <f>IF(D5260&gt;=Q3_Validation!$C$2,1,0)</f>
        <v>0</v>
      </c>
      <c r="J5260" s="8" t="str">
        <f t="shared" si="494"/>
        <v/>
      </c>
      <c r="K5260" s="5" t="str">
        <f t="shared" si="495"/>
        <v>excluded</v>
      </c>
      <c r="L5260" s="5">
        <f t="shared" si="496"/>
        <v>0</v>
      </c>
      <c r="M5260" s="5">
        <f t="shared" si="497"/>
        <v>0</v>
      </c>
    </row>
    <row r="5261" spans="1:13">
      <c r="A5261" s="5">
        <v>7549</v>
      </c>
      <c r="B5261" s="5">
        <v>6</v>
      </c>
      <c r="C5261" s="5" t="s">
        <v>63</v>
      </c>
      <c r="D5261" s="5">
        <v>23</v>
      </c>
      <c r="E5261" s="5">
        <v>0</v>
      </c>
      <c r="F5261" s="8">
        <f t="shared" si="492"/>
        <v>0</v>
      </c>
      <c r="G5261" s="5" t="str">
        <f>IF(COUNTIFS(Q3_SQL_Error_Concentration!$A:$A,A5261,Q3_SQL_Error_Concentration!$E:$E,B5261,Q3_SQL_Error_Concentration!$F:$F,C5261)=0,"",SUMIFS(Q3_SQL_Error_Concentration!$I:$I,Q3_SQL_Error_Concentration!$A:$A,A5261,Q3_SQL_Error_Concentration!$E:$E,B5261,Q3_SQL_Error_Concentration!$F:$F,C5261))</f>
        <v/>
      </c>
      <c r="H5261" s="5" t="str">
        <f t="shared" si="493"/>
        <v/>
      </c>
      <c r="I5261" s="5">
        <f>IF(D5261&gt;=Q3_Validation!$C$2,1,0)</f>
        <v>0</v>
      </c>
      <c r="J5261" s="8" t="str">
        <f t="shared" si="494"/>
        <v/>
      </c>
      <c r="K5261" s="5" t="str">
        <f t="shared" si="495"/>
        <v>excluded</v>
      </c>
      <c r="L5261" s="5">
        <f t="shared" si="496"/>
        <v>0</v>
      </c>
      <c r="M5261" s="5">
        <f t="shared" si="497"/>
        <v>0</v>
      </c>
    </row>
    <row r="5262" spans="1:13">
      <c r="A5262" s="5">
        <v>7549</v>
      </c>
      <c r="B5262" s="5">
        <v>6</v>
      </c>
      <c r="C5262" s="5" t="s">
        <v>62</v>
      </c>
      <c r="D5262" s="5">
        <v>42</v>
      </c>
      <c r="E5262" s="5">
        <v>2</v>
      </c>
      <c r="F5262" s="8">
        <f t="shared" si="492"/>
        <v>4.7619047619047619</v>
      </c>
      <c r="G5262" s="5" t="str">
        <f>IF(COUNTIFS(Q3_SQL_Error_Concentration!$A:$A,A5262,Q3_SQL_Error_Concentration!$E:$E,B5262,Q3_SQL_Error_Concentration!$F:$F,C5262)=0,"",SUMIFS(Q3_SQL_Error_Concentration!$I:$I,Q3_SQL_Error_Concentration!$A:$A,A5262,Q3_SQL_Error_Concentration!$E:$E,B5262,Q3_SQL_Error_Concentration!$F:$F,C5262))</f>
        <v/>
      </c>
      <c r="H5262" s="5" t="str">
        <f t="shared" si="493"/>
        <v/>
      </c>
      <c r="I5262" s="5">
        <f>IF(D5262&gt;=Q3_Validation!$C$2,1,0)</f>
        <v>0</v>
      </c>
      <c r="J5262" s="8" t="str">
        <f t="shared" si="494"/>
        <v/>
      </c>
      <c r="K5262" s="5" t="str">
        <f t="shared" si="495"/>
        <v>excluded</v>
      </c>
      <c r="L5262" s="5">
        <f t="shared" si="496"/>
        <v>0</v>
      </c>
      <c r="M5262" s="5">
        <f t="shared" si="497"/>
        <v>0</v>
      </c>
    </row>
    <row r="5263" spans="1:13">
      <c r="A5263" s="5">
        <v>7549</v>
      </c>
      <c r="B5263" s="5">
        <v>7</v>
      </c>
      <c r="C5263" s="5" t="s">
        <v>63</v>
      </c>
      <c r="D5263" s="5">
        <v>17</v>
      </c>
      <c r="E5263" s="5">
        <v>0</v>
      </c>
      <c r="F5263" s="8">
        <f t="shared" si="492"/>
        <v>0</v>
      </c>
      <c r="G5263" s="5" t="str">
        <f>IF(COUNTIFS(Q3_SQL_Error_Concentration!$A:$A,A5263,Q3_SQL_Error_Concentration!$E:$E,B5263,Q3_SQL_Error_Concentration!$F:$F,C5263)=0,"",SUMIFS(Q3_SQL_Error_Concentration!$I:$I,Q3_SQL_Error_Concentration!$A:$A,A5263,Q3_SQL_Error_Concentration!$E:$E,B5263,Q3_SQL_Error_Concentration!$F:$F,C5263))</f>
        <v/>
      </c>
      <c r="H5263" s="5" t="str">
        <f t="shared" si="493"/>
        <v/>
      </c>
      <c r="I5263" s="5">
        <f>IF(D5263&gt;=Q3_Validation!$C$2,1,0)</f>
        <v>0</v>
      </c>
      <c r="J5263" s="8" t="str">
        <f t="shared" si="494"/>
        <v/>
      </c>
      <c r="K5263" s="5" t="str">
        <f t="shared" si="495"/>
        <v>excluded</v>
      </c>
      <c r="L5263" s="5">
        <f t="shared" si="496"/>
        <v>0</v>
      </c>
      <c r="M5263" s="5">
        <f t="shared" si="497"/>
        <v>0</v>
      </c>
    </row>
    <row r="5264" spans="1:13">
      <c r="A5264" s="5">
        <v>7549</v>
      </c>
      <c r="B5264" s="5">
        <v>7</v>
      </c>
      <c r="C5264" s="5" t="s">
        <v>62</v>
      </c>
      <c r="D5264" s="5">
        <v>25</v>
      </c>
      <c r="E5264" s="5">
        <v>1</v>
      </c>
      <c r="F5264" s="8">
        <f t="shared" si="492"/>
        <v>4</v>
      </c>
      <c r="G5264" s="5" t="str">
        <f>IF(COUNTIFS(Q3_SQL_Error_Concentration!$A:$A,A5264,Q3_SQL_Error_Concentration!$E:$E,B5264,Q3_SQL_Error_Concentration!$F:$F,C5264)=0,"",SUMIFS(Q3_SQL_Error_Concentration!$I:$I,Q3_SQL_Error_Concentration!$A:$A,A5264,Q3_SQL_Error_Concentration!$E:$E,B5264,Q3_SQL_Error_Concentration!$F:$F,C5264))</f>
        <v/>
      </c>
      <c r="H5264" s="5" t="str">
        <f t="shared" si="493"/>
        <v/>
      </c>
      <c r="I5264" s="5">
        <f>IF(D5264&gt;=Q3_Validation!$C$2,1,0)</f>
        <v>0</v>
      </c>
      <c r="J5264" s="8" t="str">
        <f t="shared" si="494"/>
        <v/>
      </c>
      <c r="K5264" s="5" t="str">
        <f t="shared" si="495"/>
        <v>excluded</v>
      </c>
      <c r="L5264" s="5">
        <f t="shared" si="496"/>
        <v>0</v>
      </c>
      <c r="M5264" s="5">
        <f t="shared" si="497"/>
        <v>0</v>
      </c>
    </row>
    <row r="5265" spans="1:13">
      <c r="A5265" s="5">
        <v>7549</v>
      </c>
      <c r="B5265" s="5">
        <v>8</v>
      </c>
      <c r="C5265" s="5" t="s">
        <v>63</v>
      </c>
      <c r="D5265" s="5">
        <v>18</v>
      </c>
      <c r="E5265" s="5">
        <v>0</v>
      </c>
      <c r="F5265" s="8">
        <f t="shared" si="492"/>
        <v>0</v>
      </c>
      <c r="G5265" s="5" t="str">
        <f>IF(COUNTIFS(Q3_SQL_Error_Concentration!$A:$A,A5265,Q3_SQL_Error_Concentration!$E:$E,B5265,Q3_SQL_Error_Concentration!$F:$F,C5265)=0,"",SUMIFS(Q3_SQL_Error_Concentration!$I:$I,Q3_SQL_Error_Concentration!$A:$A,A5265,Q3_SQL_Error_Concentration!$E:$E,B5265,Q3_SQL_Error_Concentration!$F:$F,C5265))</f>
        <v/>
      </c>
      <c r="H5265" s="5" t="str">
        <f t="shared" si="493"/>
        <v/>
      </c>
      <c r="I5265" s="5">
        <f>IF(D5265&gt;=Q3_Validation!$C$2,1,0)</f>
        <v>0</v>
      </c>
      <c r="J5265" s="8" t="str">
        <f t="shared" si="494"/>
        <v/>
      </c>
      <c r="K5265" s="5" t="str">
        <f t="shared" si="495"/>
        <v>excluded</v>
      </c>
      <c r="L5265" s="5">
        <f t="shared" si="496"/>
        <v>0</v>
      </c>
      <c r="M5265" s="5">
        <f t="shared" si="497"/>
        <v>0</v>
      </c>
    </row>
    <row r="5266" spans="1:13">
      <c r="A5266" s="5">
        <v>7549</v>
      </c>
      <c r="B5266" s="5">
        <v>8</v>
      </c>
      <c r="C5266" s="5" t="s">
        <v>62</v>
      </c>
      <c r="D5266" s="5">
        <v>24</v>
      </c>
      <c r="E5266" s="5">
        <v>1</v>
      </c>
      <c r="F5266" s="8">
        <f t="shared" si="492"/>
        <v>4.166666666666667</v>
      </c>
      <c r="G5266" s="5" t="str">
        <f>IF(COUNTIFS(Q3_SQL_Error_Concentration!$A:$A,A5266,Q3_SQL_Error_Concentration!$E:$E,B5266,Q3_SQL_Error_Concentration!$F:$F,C5266)=0,"",SUMIFS(Q3_SQL_Error_Concentration!$I:$I,Q3_SQL_Error_Concentration!$A:$A,A5266,Q3_SQL_Error_Concentration!$E:$E,B5266,Q3_SQL_Error_Concentration!$F:$F,C5266))</f>
        <v/>
      </c>
      <c r="H5266" s="5" t="str">
        <f t="shared" si="493"/>
        <v/>
      </c>
      <c r="I5266" s="5">
        <f>IF(D5266&gt;=Q3_Validation!$C$2,1,0)</f>
        <v>0</v>
      </c>
      <c r="J5266" s="8" t="str">
        <f t="shared" si="494"/>
        <v/>
      </c>
      <c r="K5266" s="5" t="str">
        <f t="shared" si="495"/>
        <v>excluded</v>
      </c>
      <c r="L5266" s="5">
        <f t="shared" si="496"/>
        <v>0</v>
      </c>
      <c r="M5266" s="5">
        <f t="shared" si="497"/>
        <v>0</v>
      </c>
    </row>
    <row r="5267" spans="1:13">
      <c r="A5267" s="5">
        <v>7549</v>
      </c>
      <c r="B5267" s="5">
        <v>9</v>
      </c>
      <c r="C5267" s="5" t="s">
        <v>63</v>
      </c>
      <c r="D5267" s="5">
        <v>30</v>
      </c>
      <c r="E5267" s="5">
        <v>0</v>
      </c>
      <c r="F5267" s="8">
        <f t="shared" si="492"/>
        <v>0</v>
      </c>
      <c r="G5267" s="5" t="str">
        <f>IF(COUNTIFS(Q3_SQL_Error_Concentration!$A:$A,A5267,Q3_SQL_Error_Concentration!$E:$E,B5267,Q3_SQL_Error_Concentration!$F:$F,C5267)=0,"",SUMIFS(Q3_SQL_Error_Concentration!$I:$I,Q3_SQL_Error_Concentration!$A:$A,A5267,Q3_SQL_Error_Concentration!$E:$E,B5267,Q3_SQL_Error_Concentration!$F:$F,C5267))</f>
        <v/>
      </c>
      <c r="H5267" s="5" t="str">
        <f t="shared" si="493"/>
        <v/>
      </c>
      <c r="I5267" s="5">
        <f>IF(D5267&gt;=Q3_Validation!$C$2,1,0)</f>
        <v>0</v>
      </c>
      <c r="J5267" s="8" t="str">
        <f t="shared" si="494"/>
        <v/>
      </c>
      <c r="K5267" s="5" t="str">
        <f t="shared" si="495"/>
        <v>excluded</v>
      </c>
      <c r="L5267" s="5">
        <f t="shared" si="496"/>
        <v>0</v>
      </c>
      <c r="M5267" s="5">
        <f t="shared" si="497"/>
        <v>0</v>
      </c>
    </row>
    <row r="5268" spans="1:13">
      <c r="A5268" s="5">
        <v>7549</v>
      </c>
      <c r="B5268" s="5">
        <v>9</v>
      </c>
      <c r="C5268" s="5" t="s">
        <v>62</v>
      </c>
      <c r="D5268" s="5">
        <v>36</v>
      </c>
      <c r="E5268" s="5">
        <v>0</v>
      </c>
      <c r="F5268" s="8">
        <f t="shared" si="492"/>
        <v>0</v>
      </c>
      <c r="G5268" s="5" t="str">
        <f>IF(COUNTIFS(Q3_SQL_Error_Concentration!$A:$A,A5268,Q3_SQL_Error_Concentration!$E:$E,B5268,Q3_SQL_Error_Concentration!$F:$F,C5268)=0,"",SUMIFS(Q3_SQL_Error_Concentration!$I:$I,Q3_SQL_Error_Concentration!$A:$A,A5268,Q3_SQL_Error_Concentration!$E:$E,B5268,Q3_SQL_Error_Concentration!$F:$F,C5268))</f>
        <v/>
      </c>
      <c r="H5268" s="5" t="str">
        <f t="shared" si="493"/>
        <v/>
      </c>
      <c r="I5268" s="5">
        <f>IF(D5268&gt;=Q3_Validation!$C$2,1,0)</f>
        <v>0</v>
      </c>
      <c r="J5268" s="8" t="str">
        <f t="shared" si="494"/>
        <v/>
      </c>
      <c r="K5268" s="5" t="str">
        <f t="shared" si="495"/>
        <v>excluded</v>
      </c>
      <c r="L5268" s="5">
        <f t="shared" si="496"/>
        <v>0</v>
      </c>
      <c r="M5268" s="5">
        <f t="shared" si="497"/>
        <v>0</v>
      </c>
    </row>
    <row r="5269" spans="1:13">
      <c r="A5269" s="5">
        <v>7549</v>
      </c>
      <c r="B5269" s="5">
        <v>10</v>
      </c>
      <c r="C5269" s="5" t="s">
        <v>63</v>
      </c>
      <c r="D5269" s="5">
        <v>35</v>
      </c>
      <c r="E5269" s="5">
        <v>0</v>
      </c>
      <c r="F5269" s="8">
        <f t="shared" si="492"/>
        <v>0</v>
      </c>
      <c r="G5269" s="5" t="str">
        <f>IF(COUNTIFS(Q3_SQL_Error_Concentration!$A:$A,A5269,Q3_SQL_Error_Concentration!$E:$E,B5269,Q3_SQL_Error_Concentration!$F:$F,C5269)=0,"",SUMIFS(Q3_SQL_Error_Concentration!$I:$I,Q3_SQL_Error_Concentration!$A:$A,A5269,Q3_SQL_Error_Concentration!$E:$E,B5269,Q3_SQL_Error_Concentration!$F:$F,C5269))</f>
        <v/>
      </c>
      <c r="H5269" s="5" t="str">
        <f t="shared" si="493"/>
        <v/>
      </c>
      <c r="I5269" s="5">
        <f>IF(D5269&gt;=Q3_Validation!$C$2,1,0)</f>
        <v>0</v>
      </c>
      <c r="J5269" s="8" t="str">
        <f t="shared" si="494"/>
        <v/>
      </c>
      <c r="K5269" s="5" t="str">
        <f t="shared" si="495"/>
        <v>excluded</v>
      </c>
      <c r="L5269" s="5">
        <f t="shared" si="496"/>
        <v>0</v>
      </c>
      <c r="M5269" s="5">
        <f t="shared" si="497"/>
        <v>0</v>
      </c>
    </row>
    <row r="5270" spans="1:13">
      <c r="A5270" s="5">
        <v>7549</v>
      </c>
      <c r="B5270" s="5">
        <v>10</v>
      </c>
      <c r="C5270" s="5" t="s">
        <v>62</v>
      </c>
      <c r="D5270" s="5">
        <v>52</v>
      </c>
      <c r="E5270" s="5">
        <v>0</v>
      </c>
      <c r="F5270" s="8">
        <f t="shared" si="492"/>
        <v>0</v>
      </c>
      <c r="G5270" s="5" t="str">
        <f>IF(COUNTIFS(Q3_SQL_Error_Concentration!$A:$A,A5270,Q3_SQL_Error_Concentration!$E:$E,B5270,Q3_SQL_Error_Concentration!$F:$F,C5270)=0,"",SUMIFS(Q3_SQL_Error_Concentration!$I:$I,Q3_SQL_Error_Concentration!$A:$A,A5270,Q3_SQL_Error_Concentration!$E:$E,B5270,Q3_SQL_Error_Concentration!$F:$F,C5270))</f>
        <v/>
      </c>
      <c r="H5270" s="5" t="str">
        <f t="shared" si="493"/>
        <v/>
      </c>
      <c r="I5270" s="5">
        <f>IF(D5270&gt;=Q3_Validation!$C$2,1,0)</f>
        <v>0</v>
      </c>
      <c r="J5270" s="8" t="str">
        <f t="shared" si="494"/>
        <v/>
      </c>
      <c r="K5270" s="5" t="str">
        <f t="shared" si="495"/>
        <v>excluded</v>
      </c>
      <c r="L5270" s="5">
        <f t="shared" si="496"/>
        <v>0</v>
      </c>
      <c r="M5270" s="5">
        <f t="shared" si="497"/>
        <v>0</v>
      </c>
    </row>
    <row r="5271" spans="1:13">
      <c r="A5271" s="5">
        <v>7549</v>
      </c>
      <c r="B5271" s="5">
        <v>11</v>
      </c>
      <c r="C5271" s="5" t="s">
        <v>63</v>
      </c>
      <c r="D5271" s="5">
        <v>31</v>
      </c>
      <c r="E5271" s="5">
        <v>0</v>
      </c>
      <c r="F5271" s="8">
        <f t="shared" si="492"/>
        <v>0</v>
      </c>
      <c r="G5271" s="5" t="str">
        <f>IF(COUNTIFS(Q3_SQL_Error_Concentration!$A:$A,A5271,Q3_SQL_Error_Concentration!$E:$E,B5271,Q3_SQL_Error_Concentration!$F:$F,C5271)=0,"",SUMIFS(Q3_SQL_Error_Concentration!$I:$I,Q3_SQL_Error_Concentration!$A:$A,A5271,Q3_SQL_Error_Concentration!$E:$E,B5271,Q3_SQL_Error_Concentration!$F:$F,C5271))</f>
        <v/>
      </c>
      <c r="H5271" s="5" t="str">
        <f t="shared" si="493"/>
        <v/>
      </c>
      <c r="I5271" s="5">
        <f>IF(D5271&gt;=Q3_Validation!$C$2,1,0)</f>
        <v>0</v>
      </c>
      <c r="J5271" s="8" t="str">
        <f t="shared" si="494"/>
        <v/>
      </c>
      <c r="K5271" s="5" t="str">
        <f t="shared" si="495"/>
        <v>excluded</v>
      </c>
      <c r="L5271" s="5">
        <f t="shared" si="496"/>
        <v>0</v>
      </c>
      <c r="M5271" s="5">
        <f t="shared" si="497"/>
        <v>0</v>
      </c>
    </row>
    <row r="5272" spans="1:13">
      <c r="A5272" s="5">
        <v>7549</v>
      </c>
      <c r="B5272" s="5">
        <v>11</v>
      </c>
      <c r="C5272" s="5" t="s">
        <v>62</v>
      </c>
      <c r="D5272" s="5">
        <v>71</v>
      </c>
      <c r="E5272" s="5">
        <v>1</v>
      </c>
      <c r="F5272" s="8">
        <f t="shared" si="492"/>
        <v>1.408450704225352</v>
      </c>
      <c r="G5272" s="5" t="str">
        <f>IF(COUNTIFS(Q3_SQL_Error_Concentration!$A:$A,A5272,Q3_SQL_Error_Concentration!$E:$E,B5272,Q3_SQL_Error_Concentration!$F:$F,C5272)=0,"",SUMIFS(Q3_SQL_Error_Concentration!$I:$I,Q3_SQL_Error_Concentration!$A:$A,A5272,Q3_SQL_Error_Concentration!$E:$E,B5272,Q3_SQL_Error_Concentration!$F:$F,C5272))</f>
        <v/>
      </c>
      <c r="H5272" s="5" t="str">
        <f t="shared" si="493"/>
        <v/>
      </c>
      <c r="I5272" s="5">
        <f>IF(D5272&gt;=Q3_Validation!$C$2,1,0)</f>
        <v>0</v>
      </c>
      <c r="J5272" s="8" t="str">
        <f t="shared" si="494"/>
        <v/>
      </c>
      <c r="K5272" s="5" t="str">
        <f t="shared" si="495"/>
        <v>excluded</v>
      </c>
      <c r="L5272" s="5">
        <f t="shared" si="496"/>
        <v>0</v>
      </c>
      <c r="M5272" s="5">
        <f t="shared" si="497"/>
        <v>0</v>
      </c>
    </row>
    <row r="5273" spans="1:13">
      <c r="A5273" s="5">
        <v>7549</v>
      </c>
      <c r="B5273" s="5">
        <v>12</v>
      </c>
      <c r="C5273" s="5" t="s">
        <v>63</v>
      </c>
      <c r="D5273" s="5">
        <v>40</v>
      </c>
      <c r="E5273" s="5">
        <v>0</v>
      </c>
      <c r="F5273" s="8">
        <f t="shared" si="492"/>
        <v>0</v>
      </c>
      <c r="G5273" s="5" t="str">
        <f>IF(COUNTIFS(Q3_SQL_Error_Concentration!$A:$A,A5273,Q3_SQL_Error_Concentration!$E:$E,B5273,Q3_SQL_Error_Concentration!$F:$F,C5273)=0,"",SUMIFS(Q3_SQL_Error_Concentration!$I:$I,Q3_SQL_Error_Concentration!$A:$A,A5273,Q3_SQL_Error_Concentration!$E:$E,B5273,Q3_SQL_Error_Concentration!$F:$F,C5273))</f>
        <v/>
      </c>
      <c r="H5273" s="5" t="str">
        <f t="shared" si="493"/>
        <v/>
      </c>
      <c r="I5273" s="5">
        <f>IF(D5273&gt;=Q3_Validation!$C$2,1,0)</f>
        <v>0</v>
      </c>
      <c r="J5273" s="8" t="str">
        <f t="shared" si="494"/>
        <v/>
      </c>
      <c r="K5273" s="5" t="str">
        <f t="shared" si="495"/>
        <v>excluded</v>
      </c>
      <c r="L5273" s="5">
        <f t="shared" si="496"/>
        <v>0</v>
      </c>
      <c r="M5273" s="5">
        <f t="shared" si="497"/>
        <v>0</v>
      </c>
    </row>
    <row r="5274" spans="1:13">
      <c r="A5274" s="5">
        <v>7549</v>
      </c>
      <c r="B5274" s="5">
        <v>12</v>
      </c>
      <c r="C5274" s="5" t="s">
        <v>62</v>
      </c>
      <c r="D5274" s="5">
        <v>67</v>
      </c>
      <c r="E5274" s="5">
        <v>0</v>
      </c>
      <c r="F5274" s="8">
        <f t="shared" si="492"/>
        <v>0</v>
      </c>
      <c r="G5274" s="5" t="str">
        <f>IF(COUNTIFS(Q3_SQL_Error_Concentration!$A:$A,A5274,Q3_SQL_Error_Concentration!$E:$E,B5274,Q3_SQL_Error_Concentration!$F:$F,C5274)=0,"",SUMIFS(Q3_SQL_Error_Concentration!$I:$I,Q3_SQL_Error_Concentration!$A:$A,A5274,Q3_SQL_Error_Concentration!$E:$E,B5274,Q3_SQL_Error_Concentration!$F:$F,C5274))</f>
        <v/>
      </c>
      <c r="H5274" s="5" t="str">
        <f t="shared" si="493"/>
        <v/>
      </c>
      <c r="I5274" s="5">
        <f>IF(D5274&gt;=Q3_Validation!$C$2,1,0)</f>
        <v>0</v>
      </c>
      <c r="J5274" s="8" t="str">
        <f t="shared" si="494"/>
        <v/>
      </c>
      <c r="K5274" s="5" t="str">
        <f t="shared" si="495"/>
        <v>excluded</v>
      </c>
      <c r="L5274" s="5">
        <f t="shared" si="496"/>
        <v>0</v>
      </c>
      <c r="M5274" s="5">
        <f t="shared" si="497"/>
        <v>0</v>
      </c>
    </row>
    <row r="5275" spans="1:13">
      <c r="A5275" s="5">
        <v>7549</v>
      </c>
      <c r="B5275" s="5">
        <v>13</v>
      </c>
      <c r="C5275" s="5" t="s">
        <v>63</v>
      </c>
      <c r="D5275" s="5">
        <v>46</v>
      </c>
      <c r="E5275" s="5">
        <v>1</v>
      </c>
      <c r="F5275" s="8">
        <f t="shared" si="492"/>
        <v>2.1739130434782608</v>
      </c>
      <c r="G5275" s="5" t="str">
        <f>IF(COUNTIFS(Q3_SQL_Error_Concentration!$A:$A,A5275,Q3_SQL_Error_Concentration!$E:$E,B5275,Q3_SQL_Error_Concentration!$F:$F,C5275)=0,"",SUMIFS(Q3_SQL_Error_Concentration!$I:$I,Q3_SQL_Error_Concentration!$A:$A,A5275,Q3_SQL_Error_Concentration!$E:$E,B5275,Q3_SQL_Error_Concentration!$F:$F,C5275))</f>
        <v/>
      </c>
      <c r="H5275" s="5" t="str">
        <f t="shared" si="493"/>
        <v/>
      </c>
      <c r="I5275" s="5">
        <f>IF(D5275&gt;=Q3_Validation!$C$2,1,0)</f>
        <v>0</v>
      </c>
      <c r="J5275" s="8" t="str">
        <f t="shared" si="494"/>
        <v/>
      </c>
      <c r="K5275" s="5" t="str">
        <f t="shared" si="495"/>
        <v>excluded</v>
      </c>
      <c r="L5275" s="5">
        <f t="shared" si="496"/>
        <v>0</v>
      </c>
      <c r="M5275" s="5">
        <f t="shared" si="497"/>
        <v>0</v>
      </c>
    </row>
    <row r="5276" spans="1:13">
      <c r="A5276" s="5">
        <v>7549</v>
      </c>
      <c r="B5276" s="5">
        <v>13</v>
      </c>
      <c r="C5276" s="5" t="s">
        <v>62</v>
      </c>
      <c r="D5276" s="5">
        <v>67</v>
      </c>
      <c r="E5276" s="5">
        <v>0</v>
      </c>
      <c r="F5276" s="8">
        <f t="shared" si="492"/>
        <v>0</v>
      </c>
      <c r="G5276" s="5" t="str">
        <f>IF(COUNTIFS(Q3_SQL_Error_Concentration!$A:$A,A5276,Q3_SQL_Error_Concentration!$E:$E,B5276,Q3_SQL_Error_Concentration!$F:$F,C5276)=0,"",SUMIFS(Q3_SQL_Error_Concentration!$I:$I,Q3_SQL_Error_Concentration!$A:$A,A5276,Q3_SQL_Error_Concentration!$E:$E,B5276,Q3_SQL_Error_Concentration!$F:$F,C5276))</f>
        <v/>
      </c>
      <c r="H5276" s="5" t="str">
        <f t="shared" si="493"/>
        <v/>
      </c>
      <c r="I5276" s="5">
        <f>IF(D5276&gt;=Q3_Validation!$C$2,1,0)</f>
        <v>0</v>
      </c>
      <c r="J5276" s="8" t="str">
        <f t="shared" si="494"/>
        <v/>
      </c>
      <c r="K5276" s="5" t="str">
        <f t="shared" si="495"/>
        <v>excluded</v>
      </c>
      <c r="L5276" s="5">
        <f t="shared" si="496"/>
        <v>0</v>
      </c>
      <c r="M5276" s="5">
        <f t="shared" si="497"/>
        <v>0</v>
      </c>
    </row>
    <row r="5277" spans="1:13">
      <c r="A5277" s="5">
        <v>7549</v>
      </c>
      <c r="B5277" s="5">
        <v>14</v>
      </c>
      <c r="C5277" s="5" t="s">
        <v>63</v>
      </c>
      <c r="D5277" s="5">
        <v>62</v>
      </c>
      <c r="E5277" s="5">
        <v>0</v>
      </c>
      <c r="F5277" s="8">
        <f t="shared" si="492"/>
        <v>0</v>
      </c>
      <c r="G5277" s="5" t="str">
        <f>IF(COUNTIFS(Q3_SQL_Error_Concentration!$A:$A,A5277,Q3_SQL_Error_Concentration!$E:$E,B5277,Q3_SQL_Error_Concentration!$F:$F,C5277)=0,"",SUMIFS(Q3_SQL_Error_Concentration!$I:$I,Q3_SQL_Error_Concentration!$A:$A,A5277,Q3_SQL_Error_Concentration!$E:$E,B5277,Q3_SQL_Error_Concentration!$F:$F,C5277))</f>
        <v/>
      </c>
      <c r="H5277" s="5" t="str">
        <f t="shared" si="493"/>
        <v/>
      </c>
      <c r="I5277" s="5">
        <f>IF(D5277&gt;=Q3_Validation!$C$2,1,0)</f>
        <v>0</v>
      </c>
      <c r="J5277" s="8" t="str">
        <f t="shared" si="494"/>
        <v/>
      </c>
      <c r="K5277" s="5" t="str">
        <f t="shared" si="495"/>
        <v>excluded</v>
      </c>
      <c r="L5277" s="5">
        <f t="shared" si="496"/>
        <v>0</v>
      </c>
      <c r="M5277" s="5">
        <f t="shared" si="497"/>
        <v>0</v>
      </c>
    </row>
    <row r="5278" spans="1:13">
      <c r="A5278" s="5">
        <v>7549</v>
      </c>
      <c r="B5278" s="5">
        <v>14</v>
      </c>
      <c r="C5278" s="5" t="s">
        <v>62</v>
      </c>
      <c r="D5278" s="5">
        <v>97</v>
      </c>
      <c r="E5278" s="5">
        <v>0</v>
      </c>
      <c r="F5278" s="8">
        <f t="shared" si="492"/>
        <v>0</v>
      </c>
      <c r="G5278" s="5" t="str">
        <f>IF(COUNTIFS(Q3_SQL_Error_Concentration!$A:$A,A5278,Q3_SQL_Error_Concentration!$E:$E,B5278,Q3_SQL_Error_Concentration!$F:$F,C5278)=0,"",SUMIFS(Q3_SQL_Error_Concentration!$I:$I,Q3_SQL_Error_Concentration!$A:$A,A5278,Q3_SQL_Error_Concentration!$E:$E,B5278,Q3_SQL_Error_Concentration!$F:$F,C5278))</f>
        <v/>
      </c>
      <c r="H5278" s="5" t="str">
        <f t="shared" si="493"/>
        <v/>
      </c>
      <c r="I5278" s="5">
        <f>IF(D5278&gt;=Q3_Validation!$C$2,1,0)</f>
        <v>0</v>
      </c>
      <c r="J5278" s="8" t="str">
        <f t="shared" si="494"/>
        <v/>
      </c>
      <c r="K5278" s="5" t="str">
        <f t="shared" si="495"/>
        <v>excluded</v>
      </c>
      <c r="L5278" s="5">
        <f t="shared" si="496"/>
        <v>0</v>
      </c>
      <c r="M5278" s="5">
        <f t="shared" si="497"/>
        <v>0</v>
      </c>
    </row>
    <row r="5279" spans="1:13">
      <c r="A5279" s="5">
        <v>7549</v>
      </c>
      <c r="B5279" s="5">
        <v>15</v>
      </c>
      <c r="C5279" s="5" t="s">
        <v>63</v>
      </c>
      <c r="D5279" s="5">
        <v>47</v>
      </c>
      <c r="E5279" s="5">
        <v>2</v>
      </c>
      <c r="F5279" s="8">
        <f t="shared" si="492"/>
        <v>4.2553191489361701</v>
      </c>
      <c r="G5279" s="5" t="str">
        <f>IF(COUNTIFS(Q3_SQL_Error_Concentration!$A:$A,A5279,Q3_SQL_Error_Concentration!$E:$E,B5279,Q3_SQL_Error_Concentration!$F:$F,C5279)=0,"",SUMIFS(Q3_SQL_Error_Concentration!$I:$I,Q3_SQL_Error_Concentration!$A:$A,A5279,Q3_SQL_Error_Concentration!$E:$E,B5279,Q3_SQL_Error_Concentration!$F:$F,C5279))</f>
        <v/>
      </c>
      <c r="H5279" s="5" t="str">
        <f t="shared" si="493"/>
        <v/>
      </c>
      <c r="I5279" s="5">
        <f>IF(D5279&gt;=Q3_Validation!$C$2,1,0)</f>
        <v>0</v>
      </c>
      <c r="J5279" s="8" t="str">
        <f t="shared" si="494"/>
        <v/>
      </c>
      <c r="K5279" s="5" t="str">
        <f t="shared" si="495"/>
        <v>excluded</v>
      </c>
      <c r="L5279" s="5">
        <f t="shared" si="496"/>
        <v>0</v>
      </c>
      <c r="M5279" s="5">
        <f t="shared" si="497"/>
        <v>0</v>
      </c>
    </row>
    <row r="5280" spans="1:13">
      <c r="A5280" s="5">
        <v>7549</v>
      </c>
      <c r="B5280" s="5">
        <v>15</v>
      </c>
      <c r="C5280" s="5" t="s">
        <v>62</v>
      </c>
      <c r="D5280" s="5">
        <v>89</v>
      </c>
      <c r="E5280" s="5">
        <v>1</v>
      </c>
      <c r="F5280" s="8">
        <f t="shared" si="492"/>
        <v>1.1235955056179776</v>
      </c>
      <c r="G5280" s="5" t="str">
        <f>IF(COUNTIFS(Q3_SQL_Error_Concentration!$A:$A,A5280,Q3_SQL_Error_Concentration!$E:$E,B5280,Q3_SQL_Error_Concentration!$F:$F,C5280)=0,"",SUMIFS(Q3_SQL_Error_Concentration!$I:$I,Q3_SQL_Error_Concentration!$A:$A,A5280,Q3_SQL_Error_Concentration!$E:$E,B5280,Q3_SQL_Error_Concentration!$F:$F,C5280))</f>
        <v/>
      </c>
      <c r="H5280" s="5" t="str">
        <f t="shared" si="493"/>
        <v/>
      </c>
      <c r="I5280" s="5">
        <f>IF(D5280&gt;=Q3_Validation!$C$2,1,0)</f>
        <v>0</v>
      </c>
      <c r="J5280" s="8" t="str">
        <f t="shared" si="494"/>
        <v/>
      </c>
      <c r="K5280" s="5" t="str">
        <f t="shared" si="495"/>
        <v>excluded</v>
      </c>
      <c r="L5280" s="5">
        <f t="shared" si="496"/>
        <v>0</v>
      </c>
      <c r="M5280" s="5">
        <f t="shared" si="497"/>
        <v>0</v>
      </c>
    </row>
    <row r="5281" spans="1:13">
      <c r="A5281" s="5">
        <v>7549</v>
      </c>
      <c r="B5281" s="5">
        <v>16</v>
      </c>
      <c r="C5281" s="5" t="s">
        <v>63</v>
      </c>
      <c r="D5281" s="5">
        <v>45</v>
      </c>
      <c r="E5281" s="5">
        <v>0</v>
      </c>
      <c r="F5281" s="8">
        <f t="shared" si="492"/>
        <v>0</v>
      </c>
      <c r="G5281" s="5" t="str">
        <f>IF(COUNTIFS(Q3_SQL_Error_Concentration!$A:$A,A5281,Q3_SQL_Error_Concentration!$E:$E,B5281,Q3_SQL_Error_Concentration!$F:$F,C5281)=0,"",SUMIFS(Q3_SQL_Error_Concentration!$I:$I,Q3_SQL_Error_Concentration!$A:$A,A5281,Q3_SQL_Error_Concentration!$E:$E,B5281,Q3_SQL_Error_Concentration!$F:$F,C5281))</f>
        <v/>
      </c>
      <c r="H5281" s="5" t="str">
        <f t="shared" si="493"/>
        <v/>
      </c>
      <c r="I5281" s="5">
        <f>IF(D5281&gt;=Q3_Validation!$C$2,1,0)</f>
        <v>0</v>
      </c>
      <c r="J5281" s="8" t="str">
        <f t="shared" si="494"/>
        <v/>
      </c>
      <c r="K5281" s="5" t="str">
        <f t="shared" si="495"/>
        <v>excluded</v>
      </c>
      <c r="L5281" s="5">
        <f t="shared" si="496"/>
        <v>0</v>
      </c>
      <c r="M5281" s="5">
        <f t="shared" si="497"/>
        <v>0</v>
      </c>
    </row>
    <row r="5282" spans="1:13">
      <c r="A5282" s="5">
        <v>7549</v>
      </c>
      <c r="B5282" s="5">
        <v>16</v>
      </c>
      <c r="C5282" s="5" t="s">
        <v>62</v>
      </c>
      <c r="D5282" s="5">
        <v>85</v>
      </c>
      <c r="E5282" s="5">
        <v>0</v>
      </c>
      <c r="F5282" s="8">
        <f t="shared" si="492"/>
        <v>0</v>
      </c>
      <c r="G5282" s="5" t="str">
        <f>IF(COUNTIFS(Q3_SQL_Error_Concentration!$A:$A,A5282,Q3_SQL_Error_Concentration!$E:$E,B5282,Q3_SQL_Error_Concentration!$F:$F,C5282)=0,"",SUMIFS(Q3_SQL_Error_Concentration!$I:$I,Q3_SQL_Error_Concentration!$A:$A,A5282,Q3_SQL_Error_Concentration!$E:$E,B5282,Q3_SQL_Error_Concentration!$F:$F,C5282))</f>
        <v/>
      </c>
      <c r="H5282" s="5" t="str">
        <f t="shared" si="493"/>
        <v/>
      </c>
      <c r="I5282" s="5">
        <f>IF(D5282&gt;=Q3_Validation!$C$2,1,0)</f>
        <v>0</v>
      </c>
      <c r="J5282" s="8" t="str">
        <f t="shared" si="494"/>
        <v/>
      </c>
      <c r="K5282" s="5" t="str">
        <f t="shared" si="495"/>
        <v>excluded</v>
      </c>
      <c r="L5282" s="5">
        <f t="shared" si="496"/>
        <v>0</v>
      </c>
      <c r="M5282" s="5">
        <f t="shared" si="497"/>
        <v>0</v>
      </c>
    </row>
    <row r="5283" spans="1:13">
      <c r="A5283" s="5">
        <v>7549</v>
      </c>
      <c r="B5283" s="5">
        <v>17</v>
      </c>
      <c r="C5283" s="5" t="s">
        <v>63</v>
      </c>
      <c r="D5283" s="5">
        <v>6</v>
      </c>
      <c r="E5283" s="5">
        <v>0</v>
      </c>
      <c r="F5283" s="8">
        <f t="shared" si="492"/>
        <v>0</v>
      </c>
      <c r="G5283" s="5" t="str">
        <f>IF(COUNTIFS(Q3_SQL_Error_Concentration!$A:$A,A5283,Q3_SQL_Error_Concentration!$E:$E,B5283,Q3_SQL_Error_Concentration!$F:$F,C5283)=0,"",SUMIFS(Q3_SQL_Error_Concentration!$I:$I,Q3_SQL_Error_Concentration!$A:$A,A5283,Q3_SQL_Error_Concentration!$E:$E,B5283,Q3_SQL_Error_Concentration!$F:$F,C5283))</f>
        <v/>
      </c>
      <c r="H5283" s="5" t="str">
        <f t="shared" si="493"/>
        <v/>
      </c>
      <c r="I5283" s="5">
        <f>IF(D5283&gt;=Q3_Validation!$C$2,1,0)</f>
        <v>0</v>
      </c>
      <c r="J5283" s="8" t="str">
        <f t="shared" si="494"/>
        <v/>
      </c>
      <c r="K5283" s="5" t="str">
        <f t="shared" si="495"/>
        <v>excluded</v>
      </c>
      <c r="L5283" s="5">
        <f t="shared" si="496"/>
        <v>0</v>
      </c>
      <c r="M5283" s="5">
        <f t="shared" si="497"/>
        <v>0</v>
      </c>
    </row>
    <row r="5284" spans="1:13">
      <c r="A5284" s="5">
        <v>7549</v>
      </c>
      <c r="B5284" s="5">
        <v>17</v>
      </c>
      <c r="C5284" s="5" t="s">
        <v>62</v>
      </c>
      <c r="D5284" s="5">
        <v>8</v>
      </c>
      <c r="E5284" s="5">
        <v>0</v>
      </c>
      <c r="F5284" s="8">
        <f t="shared" si="492"/>
        <v>0</v>
      </c>
      <c r="G5284" s="5" t="str">
        <f>IF(COUNTIFS(Q3_SQL_Error_Concentration!$A:$A,A5284,Q3_SQL_Error_Concentration!$E:$E,B5284,Q3_SQL_Error_Concentration!$F:$F,C5284)=0,"",SUMIFS(Q3_SQL_Error_Concentration!$I:$I,Q3_SQL_Error_Concentration!$A:$A,A5284,Q3_SQL_Error_Concentration!$E:$E,B5284,Q3_SQL_Error_Concentration!$F:$F,C5284))</f>
        <v/>
      </c>
      <c r="H5284" s="5" t="str">
        <f t="shared" si="493"/>
        <v/>
      </c>
      <c r="I5284" s="5">
        <f>IF(D5284&gt;=Q3_Validation!$C$2,1,0)</f>
        <v>0</v>
      </c>
      <c r="J5284" s="8" t="str">
        <f t="shared" si="494"/>
        <v/>
      </c>
      <c r="K5284" s="5" t="str">
        <f t="shared" si="495"/>
        <v>excluded</v>
      </c>
      <c r="L5284" s="5">
        <f t="shared" si="496"/>
        <v>0</v>
      </c>
      <c r="M5284" s="5">
        <f t="shared" si="497"/>
        <v>0</v>
      </c>
    </row>
    <row r="5285" spans="1:13">
      <c r="A5285" s="5">
        <v>7549</v>
      </c>
      <c r="B5285" s="5">
        <v>18</v>
      </c>
      <c r="C5285" s="5" t="s">
        <v>63</v>
      </c>
      <c r="D5285" s="5">
        <v>3</v>
      </c>
      <c r="E5285" s="5">
        <v>0</v>
      </c>
      <c r="F5285" s="8">
        <f t="shared" si="492"/>
        <v>0</v>
      </c>
      <c r="G5285" s="5" t="str">
        <f>IF(COUNTIFS(Q3_SQL_Error_Concentration!$A:$A,A5285,Q3_SQL_Error_Concentration!$E:$E,B5285,Q3_SQL_Error_Concentration!$F:$F,C5285)=0,"",SUMIFS(Q3_SQL_Error_Concentration!$I:$I,Q3_SQL_Error_Concentration!$A:$A,A5285,Q3_SQL_Error_Concentration!$E:$E,B5285,Q3_SQL_Error_Concentration!$F:$F,C5285))</f>
        <v/>
      </c>
      <c r="H5285" s="5" t="str">
        <f t="shared" si="493"/>
        <v/>
      </c>
      <c r="I5285" s="5">
        <f>IF(D5285&gt;=Q3_Validation!$C$2,1,0)</f>
        <v>0</v>
      </c>
      <c r="J5285" s="8" t="str">
        <f t="shared" si="494"/>
        <v/>
      </c>
      <c r="K5285" s="5" t="str">
        <f t="shared" si="495"/>
        <v>excluded</v>
      </c>
      <c r="L5285" s="5">
        <f t="shared" si="496"/>
        <v>0</v>
      </c>
      <c r="M5285" s="5">
        <f t="shared" si="497"/>
        <v>0</v>
      </c>
    </row>
    <row r="5286" spans="1:13">
      <c r="A5286" s="5">
        <v>7549</v>
      </c>
      <c r="B5286" s="5">
        <v>18</v>
      </c>
      <c r="C5286" s="5" t="s">
        <v>62</v>
      </c>
      <c r="D5286" s="5">
        <v>6</v>
      </c>
      <c r="E5286" s="5">
        <v>0</v>
      </c>
      <c r="F5286" s="8">
        <f t="shared" si="492"/>
        <v>0</v>
      </c>
      <c r="G5286" s="5" t="str">
        <f>IF(COUNTIFS(Q3_SQL_Error_Concentration!$A:$A,A5286,Q3_SQL_Error_Concentration!$E:$E,B5286,Q3_SQL_Error_Concentration!$F:$F,C5286)=0,"",SUMIFS(Q3_SQL_Error_Concentration!$I:$I,Q3_SQL_Error_Concentration!$A:$A,A5286,Q3_SQL_Error_Concentration!$E:$E,B5286,Q3_SQL_Error_Concentration!$F:$F,C5286))</f>
        <v/>
      </c>
      <c r="H5286" s="5" t="str">
        <f t="shared" si="493"/>
        <v/>
      </c>
      <c r="I5286" s="5">
        <f>IF(D5286&gt;=Q3_Validation!$C$2,1,0)</f>
        <v>0</v>
      </c>
      <c r="J5286" s="8" t="str">
        <f t="shared" si="494"/>
        <v/>
      </c>
      <c r="K5286" s="5" t="str">
        <f t="shared" si="495"/>
        <v>excluded</v>
      </c>
      <c r="L5286" s="5">
        <f t="shared" si="496"/>
        <v>0</v>
      </c>
      <c r="M5286" s="5">
        <f t="shared" si="497"/>
        <v>0</v>
      </c>
    </row>
    <row r="5287" spans="1:13">
      <c r="A5287" s="5">
        <v>7549</v>
      </c>
      <c r="B5287" s="5">
        <v>19</v>
      </c>
      <c r="C5287" s="5" t="s">
        <v>63</v>
      </c>
      <c r="D5287" s="5">
        <v>1</v>
      </c>
      <c r="E5287" s="5">
        <v>0</v>
      </c>
      <c r="F5287" s="8">
        <f t="shared" si="492"/>
        <v>0</v>
      </c>
      <c r="G5287" s="5" t="str">
        <f>IF(COUNTIFS(Q3_SQL_Error_Concentration!$A:$A,A5287,Q3_SQL_Error_Concentration!$E:$E,B5287,Q3_SQL_Error_Concentration!$F:$F,C5287)=0,"",SUMIFS(Q3_SQL_Error_Concentration!$I:$I,Q3_SQL_Error_Concentration!$A:$A,A5287,Q3_SQL_Error_Concentration!$E:$E,B5287,Q3_SQL_Error_Concentration!$F:$F,C5287))</f>
        <v/>
      </c>
      <c r="H5287" s="5" t="str">
        <f t="shared" si="493"/>
        <v/>
      </c>
      <c r="I5287" s="5">
        <f>IF(D5287&gt;=Q3_Validation!$C$2,1,0)</f>
        <v>0</v>
      </c>
      <c r="J5287" s="8" t="str">
        <f t="shared" si="494"/>
        <v/>
      </c>
      <c r="K5287" s="5" t="str">
        <f t="shared" si="495"/>
        <v>excluded</v>
      </c>
      <c r="L5287" s="5">
        <f t="shared" si="496"/>
        <v>0</v>
      </c>
      <c r="M5287" s="5">
        <f t="shared" si="497"/>
        <v>0</v>
      </c>
    </row>
    <row r="5288" spans="1:13">
      <c r="A5288" s="5">
        <v>7549</v>
      </c>
      <c r="B5288" s="5">
        <v>19</v>
      </c>
      <c r="C5288" s="5" t="s">
        <v>62</v>
      </c>
      <c r="D5288" s="5">
        <v>4</v>
      </c>
      <c r="E5288" s="5">
        <v>0</v>
      </c>
      <c r="F5288" s="8">
        <f t="shared" si="492"/>
        <v>0</v>
      </c>
      <c r="G5288" s="5" t="str">
        <f>IF(COUNTIFS(Q3_SQL_Error_Concentration!$A:$A,A5288,Q3_SQL_Error_Concentration!$E:$E,B5288,Q3_SQL_Error_Concentration!$F:$F,C5288)=0,"",SUMIFS(Q3_SQL_Error_Concentration!$I:$I,Q3_SQL_Error_Concentration!$A:$A,A5288,Q3_SQL_Error_Concentration!$E:$E,B5288,Q3_SQL_Error_Concentration!$F:$F,C5288))</f>
        <v/>
      </c>
      <c r="H5288" s="5" t="str">
        <f t="shared" si="493"/>
        <v/>
      </c>
      <c r="I5288" s="5">
        <f>IF(D5288&gt;=Q3_Validation!$C$2,1,0)</f>
        <v>0</v>
      </c>
      <c r="J5288" s="8" t="str">
        <f t="shared" si="494"/>
        <v/>
      </c>
      <c r="K5288" s="5" t="str">
        <f t="shared" si="495"/>
        <v>excluded</v>
      </c>
      <c r="L5288" s="5">
        <f t="shared" si="496"/>
        <v>0</v>
      </c>
      <c r="M5288" s="5">
        <f t="shared" si="497"/>
        <v>0</v>
      </c>
    </row>
    <row r="5289" spans="1:13">
      <c r="A5289" s="5">
        <v>7549</v>
      </c>
      <c r="B5289" s="5">
        <v>20</v>
      </c>
      <c r="C5289" s="5" t="s">
        <v>62</v>
      </c>
      <c r="D5289" s="5">
        <v>1</v>
      </c>
      <c r="E5289" s="5">
        <v>0</v>
      </c>
      <c r="F5289" s="8">
        <f t="shared" si="492"/>
        <v>0</v>
      </c>
      <c r="G5289" s="5" t="str">
        <f>IF(COUNTIFS(Q3_SQL_Error_Concentration!$A:$A,A5289,Q3_SQL_Error_Concentration!$E:$E,B5289,Q3_SQL_Error_Concentration!$F:$F,C5289)=0,"",SUMIFS(Q3_SQL_Error_Concentration!$I:$I,Q3_SQL_Error_Concentration!$A:$A,A5289,Q3_SQL_Error_Concentration!$E:$E,B5289,Q3_SQL_Error_Concentration!$F:$F,C5289))</f>
        <v/>
      </c>
      <c r="H5289" s="5" t="str">
        <f t="shared" si="493"/>
        <v/>
      </c>
      <c r="I5289" s="5">
        <f>IF(D5289&gt;=Q3_Validation!$C$2,1,0)</f>
        <v>0</v>
      </c>
      <c r="J5289" s="8" t="str">
        <f t="shared" si="494"/>
        <v/>
      </c>
      <c r="K5289" s="5" t="str">
        <f t="shared" si="495"/>
        <v>excluded</v>
      </c>
      <c r="L5289" s="5">
        <f t="shared" si="496"/>
        <v>0</v>
      </c>
      <c r="M5289" s="5">
        <f t="shared" si="497"/>
        <v>0</v>
      </c>
    </row>
    <row r="5290" spans="1:13">
      <c r="A5290" s="5">
        <v>7549</v>
      </c>
      <c r="B5290" s="5">
        <v>21</v>
      </c>
      <c r="C5290" s="5" t="s">
        <v>63</v>
      </c>
      <c r="D5290" s="5">
        <v>2</v>
      </c>
      <c r="E5290" s="5">
        <v>0</v>
      </c>
      <c r="F5290" s="8">
        <f t="shared" si="492"/>
        <v>0</v>
      </c>
      <c r="G5290" s="5" t="str">
        <f>IF(COUNTIFS(Q3_SQL_Error_Concentration!$A:$A,A5290,Q3_SQL_Error_Concentration!$E:$E,B5290,Q3_SQL_Error_Concentration!$F:$F,C5290)=0,"",SUMIFS(Q3_SQL_Error_Concentration!$I:$I,Q3_SQL_Error_Concentration!$A:$A,A5290,Q3_SQL_Error_Concentration!$E:$E,B5290,Q3_SQL_Error_Concentration!$F:$F,C5290))</f>
        <v/>
      </c>
      <c r="H5290" s="5" t="str">
        <f t="shared" si="493"/>
        <v/>
      </c>
      <c r="I5290" s="5">
        <f>IF(D5290&gt;=Q3_Validation!$C$2,1,0)</f>
        <v>0</v>
      </c>
      <c r="J5290" s="8" t="str">
        <f t="shared" si="494"/>
        <v/>
      </c>
      <c r="K5290" s="5" t="str">
        <f t="shared" si="495"/>
        <v>excluded</v>
      </c>
      <c r="L5290" s="5">
        <f t="shared" si="496"/>
        <v>0</v>
      </c>
      <c r="M5290" s="5">
        <f t="shared" si="497"/>
        <v>0</v>
      </c>
    </row>
    <row r="5291" spans="1:13">
      <c r="A5291" s="5">
        <v>7549</v>
      </c>
      <c r="B5291" s="5">
        <v>21</v>
      </c>
      <c r="C5291" s="5" t="s">
        <v>62</v>
      </c>
      <c r="D5291" s="5">
        <v>6</v>
      </c>
      <c r="E5291" s="5">
        <v>0</v>
      </c>
      <c r="F5291" s="8">
        <f t="shared" si="492"/>
        <v>0</v>
      </c>
      <c r="G5291" s="5" t="str">
        <f>IF(COUNTIFS(Q3_SQL_Error_Concentration!$A:$A,A5291,Q3_SQL_Error_Concentration!$E:$E,B5291,Q3_SQL_Error_Concentration!$F:$F,C5291)=0,"",SUMIFS(Q3_SQL_Error_Concentration!$I:$I,Q3_SQL_Error_Concentration!$A:$A,A5291,Q3_SQL_Error_Concentration!$E:$E,B5291,Q3_SQL_Error_Concentration!$F:$F,C5291))</f>
        <v/>
      </c>
      <c r="H5291" s="5" t="str">
        <f t="shared" si="493"/>
        <v/>
      </c>
      <c r="I5291" s="5">
        <f>IF(D5291&gt;=Q3_Validation!$C$2,1,0)</f>
        <v>0</v>
      </c>
      <c r="J5291" s="8" t="str">
        <f t="shared" si="494"/>
        <v/>
      </c>
      <c r="K5291" s="5" t="str">
        <f t="shared" si="495"/>
        <v>excluded</v>
      </c>
      <c r="L5291" s="5">
        <f t="shared" si="496"/>
        <v>0</v>
      </c>
      <c r="M5291" s="5">
        <f t="shared" si="497"/>
        <v>0</v>
      </c>
    </row>
    <row r="5292" spans="1:13">
      <c r="A5292" s="5">
        <v>7549</v>
      </c>
      <c r="B5292" s="5">
        <v>22</v>
      </c>
      <c r="C5292" s="5" t="s">
        <v>63</v>
      </c>
      <c r="D5292" s="5">
        <v>5</v>
      </c>
      <c r="E5292" s="5">
        <v>0</v>
      </c>
      <c r="F5292" s="8">
        <f t="shared" si="492"/>
        <v>0</v>
      </c>
      <c r="G5292" s="5" t="str">
        <f>IF(COUNTIFS(Q3_SQL_Error_Concentration!$A:$A,A5292,Q3_SQL_Error_Concentration!$E:$E,B5292,Q3_SQL_Error_Concentration!$F:$F,C5292)=0,"",SUMIFS(Q3_SQL_Error_Concentration!$I:$I,Q3_SQL_Error_Concentration!$A:$A,A5292,Q3_SQL_Error_Concentration!$E:$E,B5292,Q3_SQL_Error_Concentration!$F:$F,C5292))</f>
        <v/>
      </c>
      <c r="H5292" s="5" t="str">
        <f t="shared" si="493"/>
        <v/>
      </c>
      <c r="I5292" s="5">
        <f>IF(D5292&gt;=Q3_Validation!$C$2,1,0)</f>
        <v>0</v>
      </c>
      <c r="J5292" s="8" t="str">
        <f t="shared" si="494"/>
        <v/>
      </c>
      <c r="K5292" s="5" t="str">
        <f t="shared" si="495"/>
        <v>excluded</v>
      </c>
      <c r="L5292" s="5">
        <f t="shared" si="496"/>
        <v>0</v>
      </c>
      <c r="M5292" s="5">
        <f t="shared" si="497"/>
        <v>0</v>
      </c>
    </row>
    <row r="5293" spans="1:13">
      <c r="A5293" s="5">
        <v>7549</v>
      </c>
      <c r="B5293" s="5">
        <v>22</v>
      </c>
      <c r="C5293" s="5" t="s">
        <v>62</v>
      </c>
      <c r="D5293" s="5">
        <v>3</v>
      </c>
      <c r="E5293" s="5">
        <v>0</v>
      </c>
      <c r="F5293" s="8">
        <f t="shared" si="492"/>
        <v>0</v>
      </c>
      <c r="G5293" s="5" t="str">
        <f>IF(COUNTIFS(Q3_SQL_Error_Concentration!$A:$A,A5293,Q3_SQL_Error_Concentration!$E:$E,B5293,Q3_SQL_Error_Concentration!$F:$F,C5293)=0,"",SUMIFS(Q3_SQL_Error_Concentration!$I:$I,Q3_SQL_Error_Concentration!$A:$A,A5293,Q3_SQL_Error_Concentration!$E:$E,B5293,Q3_SQL_Error_Concentration!$F:$F,C5293))</f>
        <v/>
      </c>
      <c r="H5293" s="5" t="str">
        <f t="shared" si="493"/>
        <v/>
      </c>
      <c r="I5293" s="5">
        <f>IF(D5293&gt;=Q3_Validation!$C$2,1,0)</f>
        <v>0</v>
      </c>
      <c r="J5293" s="8" t="str">
        <f t="shared" si="494"/>
        <v/>
      </c>
      <c r="K5293" s="5" t="str">
        <f t="shared" si="495"/>
        <v>excluded</v>
      </c>
      <c r="L5293" s="5">
        <f t="shared" si="496"/>
        <v>0</v>
      </c>
      <c r="M5293" s="5">
        <f t="shared" si="497"/>
        <v>0</v>
      </c>
    </row>
    <row r="5294" spans="1:13">
      <c r="A5294" s="5">
        <v>7801</v>
      </c>
      <c r="B5294" s="5">
        <v>0</v>
      </c>
      <c r="C5294" s="5" t="s">
        <v>64</v>
      </c>
      <c r="D5294" s="5">
        <v>306</v>
      </c>
      <c r="E5294" s="5">
        <v>4</v>
      </c>
      <c r="F5294" s="8">
        <f t="shared" si="492"/>
        <v>1.3071895424836601</v>
      </c>
      <c r="G5294" s="5" t="str">
        <f>IF(COUNTIFS(Q3_SQL_Error_Concentration!$A:$A,A5294,Q3_SQL_Error_Concentration!$E:$E,B5294,Q3_SQL_Error_Concentration!$F:$F,C5294)=0,"",SUMIFS(Q3_SQL_Error_Concentration!$I:$I,Q3_SQL_Error_Concentration!$A:$A,A5294,Q3_SQL_Error_Concentration!$E:$E,B5294,Q3_SQL_Error_Concentration!$F:$F,C5294))</f>
        <v/>
      </c>
      <c r="H5294" s="5" t="str">
        <f t="shared" si="493"/>
        <v/>
      </c>
      <c r="I5294" s="5">
        <f>IF(D5294&gt;=Q3_Validation!$C$2,1,0)</f>
        <v>0</v>
      </c>
      <c r="J5294" s="8" t="str">
        <f t="shared" si="494"/>
        <v/>
      </c>
      <c r="K5294" s="5" t="str">
        <f t="shared" si="495"/>
        <v>excluded</v>
      </c>
      <c r="L5294" s="5">
        <f t="shared" si="496"/>
        <v>10</v>
      </c>
      <c r="M5294" s="5">
        <f t="shared" si="497"/>
        <v>0</v>
      </c>
    </row>
    <row r="5295" spans="1:13">
      <c r="A5295" s="5">
        <v>7801</v>
      </c>
      <c r="B5295" s="5">
        <v>1</v>
      </c>
      <c r="C5295" s="5" t="s">
        <v>64</v>
      </c>
      <c r="D5295" s="5">
        <v>518</v>
      </c>
      <c r="E5295" s="5">
        <v>4</v>
      </c>
      <c r="F5295" s="8">
        <f t="shared" si="492"/>
        <v>0.77220077220077221</v>
      </c>
      <c r="G5295" s="5" t="str">
        <f>IF(COUNTIFS(Q3_SQL_Error_Concentration!$A:$A,A5295,Q3_SQL_Error_Concentration!$E:$E,B5295,Q3_SQL_Error_Concentration!$F:$F,C5295)=0,"",SUMIFS(Q3_SQL_Error_Concentration!$I:$I,Q3_SQL_Error_Concentration!$A:$A,A5295,Q3_SQL_Error_Concentration!$E:$E,B5295,Q3_SQL_Error_Concentration!$F:$F,C5295))</f>
        <v/>
      </c>
      <c r="H5295" s="5" t="str">
        <f t="shared" si="493"/>
        <v/>
      </c>
      <c r="I5295" s="5">
        <f>IF(D5295&gt;=Q3_Validation!$C$2,1,0)</f>
        <v>0</v>
      </c>
      <c r="J5295" s="8" t="str">
        <f t="shared" si="494"/>
        <v/>
      </c>
      <c r="K5295" s="5" t="str">
        <f t="shared" si="495"/>
        <v>excluded</v>
      </c>
      <c r="L5295" s="5">
        <f t="shared" si="496"/>
        <v>10</v>
      </c>
      <c r="M5295" s="5">
        <f t="shared" si="497"/>
        <v>0</v>
      </c>
    </row>
    <row r="5296" spans="1:13">
      <c r="A5296" s="5">
        <v>7801</v>
      </c>
      <c r="B5296" s="5">
        <v>2</v>
      </c>
      <c r="C5296" s="5" t="s">
        <v>64</v>
      </c>
      <c r="D5296" s="5">
        <v>133</v>
      </c>
      <c r="E5296" s="5">
        <v>9</v>
      </c>
      <c r="F5296" s="8">
        <f t="shared" si="492"/>
        <v>6.7669172932330826</v>
      </c>
      <c r="G5296" s="5" t="str">
        <f>IF(COUNTIFS(Q3_SQL_Error_Concentration!$A:$A,A5296,Q3_SQL_Error_Concentration!$E:$E,B5296,Q3_SQL_Error_Concentration!$F:$F,C5296)=0,"",SUMIFS(Q3_SQL_Error_Concentration!$I:$I,Q3_SQL_Error_Concentration!$A:$A,A5296,Q3_SQL_Error_Concentration!$E:$E,B5296,Q3_SQL_Error_Concentration!$F:$F,C5296))</f>
        <v/>
      </c>
      <c r="H5296" s="5" t="str">
        <f t="shared" si="493"/>
        <v/>
      </c>
      <c r="I5296" s="5">
        <f>IF(D5296&gt;=Q3_Validation!$C$2,1,0)</f>
        <v>0</v>
      </c>
      <c r="J5296" s="8" t="str">
        <f t="shared" si="494"/>
        <v/>
      </c>
      <c r="K5296" s="5" t="str">
        <f t="shared" si="495"/>
        <v>excluded</v>
      </c>
      <c r="L5296" s="5">
        <f t="shared" si="496"/>
        <v>10</v>
      </c>
      <c r="M5296" s="5">
        <f t="shared" si="497"/>
        <v>0</v>
      </c>
    </row>
    <row r="5297" spans="1:13">
      <c r="A5297" s="5">
        <v>7801</v>
      </c>
      <c r="B5297" s="5">
        <v>3</v>
      </c>
      <c r="C5297" s="5" t="s">
        <v>64</v>
      </c>
      <c r="D5297" s="5">
        <v>104</v>
      </c>
      <c r="E5297" s="5">
        <v>3</v>
      </c>
      <c r="F5297" s="8">
        <f t="shared" si="492"/>
        <v>2.8846153846153846</v>
      </c>
      <c r="G5297" s="5" t="str">
        <f>IF(COUNTIFS(Q3_SQL_Error_Concentration!$A:$A,A5297,Q3_SQL_Error_Concentration!$E:$E,B5297,Q3_SQL_Error_Concentration!$F:$F,C5297)=0,"",SUMIFS(Q3_SQL_Error_Concentration!$I:$I,Q3_SQL_Error_Concentration!$A:$A,A5297,Q3_SQL_Error_Concentration!$E:$E,B5297,Q3_SQL_Error_Concentration!$F:$F,C5297))</f>
        <v/>
      </c>
      <c r="H5297" s="5" t="str">
        <f t="shared" si="493"/>
        <v/>
      </c>
      <c r="I5297" s="5">
        <f>IF(D5297&gt;=Q3_Validation!$C$2,1,0)</f>
        <v>0</v>
      </c>
      <c r="J5297" s="8" t="str">
        <f t="shared" si="494"/>
        <v/>
      </c>
      <c r="K5297" s="5" t="str">
        <f t="shared" si="495"/>
        <v>excluded</v>
      </c>
      <c r="L5297" s="5">
        <f t="shared" si="496"/>
        <v>10</v>
      </c>
      <c r="M5297" s="5">
        <f t="shared" si="497"/>
        <v>0</v>
      </c>
    </row>
    <row r="5298" spans="1:13">
      <c r="A5298" s="5">
        <v>7801</v>
      </c>
      <c r="B5298" s="5">
        <v>4</v>
      </c>
      <c r="C5298" s="5" t="s">
        <v>64</v>
      </c>
      <c r="D5298" s="5">
        <v>60</v>
      </c>
      <c r="E5298" s="5">
        <v>3</v>
      </c>
      <c r="F5298" s="8">
        <f t="shared" si="492"/>
        <v>5</v>
      </c>
      <c r="G5298" s="5" t="str">
        <f>IF(COUNTIFS(Q3_SQL_Error_Concentration!$A:$A,A5298,Q3_SQL_Error_Concentration!$E:$E,B5298,Q3_SQL_Error_Concentration!$F:$F,C5298)=0,"",SUMIFS(Q3_SQL_Error_Concentration!$I:$I,Q3_SQL_Error_Concentration!$A:$A,A5298,Q3_SQL_Error_Concentration!$E:$E,B5298,Q3_SQL_Error_Concentration!$F:$F,C5298))</f>
        <v/>
      </c>
      <c r="H5298" s="5" t="str">
        <f t="shared" si="493"/>
        <v/>
      </c>
      <c r="I5298" s="5">
        <f>IF(D5298&gt;=Q3_Validation!$C$2,1,0)</f>
        <v>0</v>
      </c>
      <c r="J5298" s="8" t="str">
        <f t="shared" si="494"/>
        <v/>
      </c>
      <c r="K5298" s="5" t="str">
        <f t="shared" si="495"/>
        <v>excluded</v>
      </c>
      <c r="L5298" s="5">
        <f t="shared" si="496"/>
        <v>10</v>
      </c>
      <c r="M5298" s="5">
        <f t="shared" si="497"/>
        <v>0</v>
      </c>
    </row>
    <row r="5299" spans="1:13">
      <c r="A5299" s="5">
        <v>7801</v>
      </c>
      <c r="B5299" s="5">
        <v>5</v>
      </c>
      <c r="C5299" s="5" t="s">
        <v>64</v>
      </c>
      <c r="D5299" s="5">
        <v>260</v>
      </c>
      <c r="E5299" s="5">
        <v>9</v>
      </c>
      <c r="F5299" s="8">
        <f t="shared" si="492"/>
        <v>3.4615384615384617</v>
      </c>
      <c r="G5299" s="5" t="str">
        <f>IF(COUNTIFS(Q3_SQL_Error_Concentration!$A:$A,A5299,Q3_SQL_Error_Concentration!$E:$E,B5299,Q3_SQL_Error_Concentration!$F:$F,C5299)=0,"",SUMIFS(Q3_SQL_Error_Concentration!$I:$I,Q3_SQL_Error_Concentration!$A:$A,A5299,Q3_SQL_Error_Concentration!$E:$E,B5299,Q3_SQL_Error_Concentration!$F:$F,C5299))</f>
        <v/>
      </c>
      <c r="H5299" s="5" t="str">
        <f t="shared" si="493"/>
        <v/>
      </c>
      <c r="I5299" s="5">
        <f>IF(D5299&gt;=Q3_Validation!$C$2,1,0)</f>
        <v>0</v>
      </c>
      <c r="J5299" s="8" t="str">
        <f t="shared" si="494"/>
        <v/>
      </c>
      <c r="K5299" s="5" t="str">
        <f t="shared" si="495"/>
        <v>excluded</v>
      </c>
      <c r="L5299" s="5">
        <f t="shared" si="496"/>
        <v>10</v>
      </c>
      <c r="M5299" s="5">
        <f t="shared" si="497"/>
        <v>0</v>
      </c>
    </row>
    <row r="5300" spans="1:13">
      <c r="A5300" s="5">
        <v>7801</v>
      </c>
      <c r="B5300" s="5">
        <v>6</v>
      </c>
      <c r="C5300" s="5" t="s">
        <v>64</v>
      </c>
      <c r="D5300" s="5">
        <v>255</v>
      </c>
      <c r="E5300" s="5">
        <v>10</v>
      </c>
      <c r="F5300" s="8">
        <f t="shared" si="492"/>
        <v>3.9215686274509802</v>
      </c>
      <c r="G5300" s="5" t="str">
        <f>IF(COUNTIFS(Q3_SQL_Error_Concentration!$A:$A,A5300,Q3_SQL_Error_Concentration!$E:$E,B5300,Q3_SQL_Error_Concentration!$F:$F,C5300)=0,"",SUMIFS(Q3_SQL_Error_Concentration!$I:$I,Q3_SQL_Error_Concentration!$A:$A,A5300,Q3_SQL_Error_Concentration!$E:$E,B5300,Q3_SQL_Error_Concentration!$F:$F,C5300))</f>
        <v/>
      </c>
      <c r="H5300" s="5" t="str">
        <f t="shared" si="493"/>
        <v/>
      </c>
      <c r="I5300" s="5">
        <f>IF(D5300&gt;=Q3_Validation!$C$2,1,0)</f>
        <v>0</v>
      </c>
      <c r="J5300" s="8" t="str">
        <f t="shared" si="494"/>
        <v/>
      </c>
      <c r="K5300" s="5" t="str">
        <f t="shared" si="495"/>
        <v>excluded</v>
      </c>
      <c r="L5300" s="5">
        <f t="shared" si="496"/>
        <v>10</v>
      </c>
      <c r="M5300" s="5">
        <f t="shared" si="497"/>
        <v>0</v>
      </c>
    </row>
    <row r="5301" spans="1:13">
      <c r="A5301" s="5">
        <v>7801</v>
      </c>
      <c r="B5301" s="5">
        <v>7</v>
      </c>
      <c r="C5301" s="5" t="s">
        <v>64</v>
      </c>
      <c r="D5301" s="5">
        <v>181</v>
      </c>
      <c r="E5301" s="5">
        <v>6</v>
      </c>
      <c r="F5301" s="8">
        <f t="shared" si="492"/>
        <v>3.3149171270718232</v>
      </c>
      <c r="G5301" s="5" t="str">
        <f>IF(COUNTIFS(Q3_SQL_Error_Concentration!$A:$A,A5301,Q3_SQL_Error_Concentration!$E:$E,B5301,Q3_SQL_Error_Concentration!$F:$F,C5301)=0,"",SUMIFS(Q3_SQL_Error_Concentration!$I:$I,Q3_SQL_Error_Concentration!$A:$A,A5301,Q3_SQL_Error_Concentration!$E:$E,B5301,Q3_SQL_Error_Concentration!$F:$F,C5301))</f>
        <v/>
      </c>
      <c r="H5301" s="5" t="str">
        <f t="shared" si="493"/>
        <v/>
      </c>
      <c r="I5301" s="5">
        <f>IF(D5301&gt;=Q3_Validation!$C$2,1,0)</f>
        <v>0</v>
      </c>
      <c r="J5301" s="8" t="str">
        <f t="shared" si="494"/>
        <v/>
      </c>
      <c r="K5301" s="5" t="str">
        <f t="shared" si="495"/>
        <v>excluded</v>
      </c>
      <c r="L5301" s="5">
        <f t="shared" si="496"/>
        <v>10</v>
      </c>
      <c r="M5301" s="5">
        <f t="shared" si="497"/>
        <v>0</v>
      </c>
    </row>
    <row r="5302" spans="1:13">
      <c r="A5302" s="5">
        <v>7801</v>
      </c>
      <c r="B5302" s="5">
        <v>8</v>
      </c>
      <c r="C5302" s="5" t="s">
        <v>64</v>
      </c>
      <c r="D5302" s="5">
        <v>192</v>
      </c>
      <c r="E5302" s="5">
        <v>4</v>
      </c>
      <c r="F5302" s="8">
        <f t="shared" si="492"/>
        <v>2.0833333333333335</v>
      </c>
      <c r="G5302" s="5" t="str">
        <f>IF(COUNTIFS(Q3_SQL_Error_Concentration!$A:$A,A5302,Q3_SQL_Error_Concentration!$E:$E,B5302,Q3_SQL_Error_Concentration!$F:$F,C5302)=0,"",SUMIFS(Q3_SQL_Error_Concentration!$I:$I,Q3_SQL_Error_Concentration!$A:$A,A5302,Q3_SQL_Error_Concentration!$E:$E,B5302,Q3_SQL_Error_Concentration!$F:$F,C5302))</f>
        <v/>
      </c>
      <c r="H5302" s="5" t="str">
        <f t="shared" si="493"/>
        <v/>
      </c>
      <c r="I5302" s="5">
        <f>IF(D5302&gt;=Q3_Validation!$C$2,1,0)</f>
        <v>0</v>
      </c>
      <c r="J5302" s="8" t="str">
        <f t="shared" si="494"/>
        <v/>
      </c>
      <c r="K5302" s="5" t="str">
        <f t="shared" si="495"/>
        <v>excluded</v>
      </c>
      <c r="L5302" s="5">
        <f t="shared" si="496"/>
        <v>10</v>
      </c>
      <c r="M5302" s="5">
        <f t="shared" si="497"/>
        <v>0</v>
      </c>
    </row>
    <row r="5303" spans="1:13">
      <c r="A5303" s="5">
        <v>7801</v>
      </c>
      <c r="B5303" s="5">
        <v>9</v>
      </c>
      <c r="C5303" s="5" t="s">
        <v>64</v>
      </c>
      <c r="D5303" s="5">
        <v>612</v>
      </c>
      <c r="E5303" s="5">
        <v>12</v>
      </c>
      <c r="F5303" s="8">
        <f t="shared" si="492"/>
        <v>1.9607843137254901</v>
      </c>
      <c r="G5303" s="5" t="str">
        <f>IF(COUNTIFS(Q3_SQL_Error_Concentration!$A:$A,A5303,Q3_SQL_Error_Concentration!$E:$E,B5303,Q3_SQL_Error_Concentration!$F:$F,C5303)=0,"",SUMIFS(Q3_SQL_Error_Concentration!$I:$I,Q3_SQL_Error_Concentration!$A:$A,A5303,Q3_SQL_Error_Concentration!$E:$E,B5303,Q3_SQL_Error_Concentration!$F:$F,C5303))</f>
        <v/>
      </c>
      <c r="H5303" s="5" t="str">
        <f t="shared" si="493"/>
        <v/>
      </c>
      <c r="I5303" s="5">
        <f>IF(D5303&gt;=Q3_Validation!$C$2,1,0)</f>
        <v>1</v>
      </c>
      <c r="J5303" s="8">
        <f t="shared" si="494"/>
        <v>1.9607843137254901</v>
      </c>
      <c r="K5303" s="5" t="str">
        <f t="shared" si="495"/>
        <v>normal</v>
      </c>
      <c r="L5303" s="5">
        <f t="shared" si="496"/>
        <v>10</v>
      </c>
      <c r="M5303" s="5">
        <f t="shared" si="497"/>
        <v>0</v>
      </c>
    </row>
    <row r="5304" spans="1:13">
      <c r="A5304" s="5">
        <v>7801</v>
      </c>
      <c r="B5304" s="5">
        <v>10</v>
      </c>
      <c r="C5304" s="5" t="s">
        <v>64</v>
      </c>
      <c r="D5304" s="5">
        <v>582</v>
      </c>
      <c r="E5304" s="5">
        <v>13</v>
      </c>
      <c r="F5304" s="8">
        <f t="shared" si="492"/>
        <v>2.2336769759450172</v>
      </c>
      <c r="G5304" s="5" t="str">
        <f>IF(COUNTIFS(Q3_SQL_Error_Concentration!$A:$A,A5304,Q3_SQL_Error_Concentration!$E:$E,B5304,Q3_SQL_Error_Concentration!$F:$F,C5304)=0,"",SUMIFS(Q3_SQL_Error_Concentration!$I:$I,Q3_SQL_Error_Concentration!$A:$A,A5304,Q3_SQL_Error_Concentration!$E:$E,B5304,Q3_SQL_Error_Concentration!$F:$F,C5304))</f>
        <v/>
      </c>
      <c r="H5304" s="5" t="str">
        <f t="shared" si="493"/>
        <v/>
      </c>
      <c r="I5304" s="5">
        <f>IF(D5304&gt;=Q3_Validation!$C$2,1,0)</f>
        <v>0</v>
      </c>
      <c r="J5304" s="8" t="str">
        <f t="shared" si="494"/>
        <v/>
      </c>
      <c r="K5304" s="5" t="str">
        <f t="shared" si="495"/>
        <v>excluded</v>
      </c>
      <c r="L5304" s="5">
        <f t="shared" si="496"/>
        <v>10</v>
      </c>
      <c r="M5304" s="5">
        <f t="shared" si="497"/>
        <v>0</v>
      </c>
    </row>
    <row r="5305" spans="1:13">
      <c r="A5305" s="5">
        <v>7801</v>
      </c>
      <c r="B5305" s="5">
        <v>11</v>
      </c>
      <c r="C5305" s="5" t="s">
        <v>64</v>
      </c>
      <c r="D5305" s="5">
        <v>1561</v>
      </c>
      <c r="E5305" s="5">
        <v>36</v>
      </c>
      <c r="F5305" s="8">
        <f t="shared" si="492"/>
        <v>2.3062139654067906</v>
      </c>
      <c r="G5305" s="5">
        <f>IF(COUNTIFS(Q3_SQL_Error_Concentration!$A:$A,A5305,Q3_SQL_Error_Concentration!$E:$E,B5305,Q3_SQL_Error_Concentration!$F:$F,C5305)=0,"",SUMIFS(Q3_SQL_Error_Concentration!$I:$I,Q3_SQL_Error_Concentration!$A:$A,A5305,Q3_SQL_Error_Concentration!$E:$E,B5305,Q3_SQL_Error_Concentration!$F:$F,C5305))</f>
        <v>2.3062</v>
      </c>
      <c r="H5305" s="5" t="str">
        <f t="shared" si="493"/>
        <v>PASS</v>
      </c>
      <c r="I5305" s="5">
        <f>IF(D5305&gt;=Q3_Validation!$C$2,1,0)</f>
        <v>1</v>
      </c>
      <c r="J5305" s="8">
        <f t="shared" si="494"/>
        <v>2.3062139654067906</v>
      </c>
      <c r="K5305" s="5" t="str">
        <f t="shared" si="495"/>
        <v>high-error</v>
      </c>
      <c r="L5305" s="5">
        <f t="shared" si="496"/>
        <v>10</v>
      </c>
      <c r="M5305" s="5">
        <f t="shared" si="497"/>
        <v>1</v>
      </c>
    </row>
    <row r="5306" spans="1:13">
      <c r="A5306" s="5">
        <v>7801</v>
      </c>
      <c r="B5306" s="5">
        <v>12</v>
      </c>
      <c r="C5306" s="5" t="s">
        <v>64</v>
      </c>
      <c r="D5306" s="5">
        <v>1192</v>
      </c>
      <c r="E5306" s="5">
        <v>38</v>
      </c>
      <c r="F5306" s="8">
        <f t="shared" si="492"/>
        <v>3.1879194630872485</v>
      </c>
      <c r="G5306" s="5">
        <f>IF(COUNTIFS(Q3_SQL_Error_Concentration!$A:$A,A5306,Q3_SQL_Error_Concentration!$E:$E,B5306,Q3_SQL_Error_Concentration!$F:$F,C5306)=0,"",SUMIFS(Q3_SQL_Error_Concentration!$I:$I,Q3_SQL_Error_Concentration!$A:$A,A5306,Q3_SQL_Error_Concentration!$E:$E,B5306,Q3_SQL_Error_Concentration!$F:$F,C5306))</f>
        <v>3.1879</v>
      </c>
      <c r="H5306" s="5" t="str">
        <f t="shared" si="493"/>
        <v>PASS</v>
      </c>
      <c r="I5306" s="5">
        <f>IF(D5306&gt;=Q3_Validation!$C$2,1,0)</f>
        <v>1</v>
      </c>
      <c r="J5306" s="8">
        <f t="shared" si="494"/>
        <v>3.1879194630872485</v>
      </c>
      <c r="K5306" s="5" t="str">
        <f t="shared" si="495"/>
        <v>high-error</v>
      </c>
      <c r="L5306" s="5">
        <f t="shared" si="496"/>
        <v>10</v>
      </c>
      <c r="M5306" s="5">
        <f t="shared" si="497"/>
        <v>1</v>
      </c>
    </row>
    <row r="5307" spans="1:13">
      <c r="A5307" s="5">
        <v>7801</v>
      </c>
      <c r="B5307" s="5">
        <v>13</v>
      </c>
      <c r="C5307" s="5" t="s">
        <v>64</v>
      </c>
      <c r="D5307" s="5">
        <v>770</v>
      </c>
      <c r="E5307" s="5">
        <v>32</v>
      </c>
      <c r="F5307" s="8">
        <f t="shared" si="492"/>
        <v>4.1558441558441555</v>
      </c>
      <c r="G5307" s="5">
        <f>IF(COUNTIFS(Q3_SQL_Error_Concentration!$A:$A,A5307,Q3_SQL_Error_Concentration!$E:$E,B5307,Q3_SQL_Error_Concentration!$F:$F,C5307)=0,"",SUMIFS(Q3_SQL_Error_Concentration!$I:$I,Q3_SQL_Error_Concentration!$A:$A,A5307,Q3_SQL_Error_Concentration!$E:$E,B5307,Q3_SQL_Error_Concentration!$F:$F,C5307))</f>
        <v>4.1558000000000002</v>
      </c>
      <c r="H5307" s="5" t="str">
        <f t="shared" si="493"/>
        <v>PASS</v>
      </c>
      <c r="I5307" s="5">
        <f>IF(D5307&gt;=Q3_Validation!$C$2,1,0)</f>
        <v>1</v>
      </c>
      <c r="J5307" s="8">
        <f t="shared" si="494"/>
        <v>4.1558441558441555</v>
      </c>
      <c r="K5307" s="5" t="str">
        <f t="shared" si="495"/>
        <v>outlier</v>
      </c>
      <c r="L5307" s="5">
        <f t="shared" si="496"/>
        <v>10</v>
      </c>
      <c r="M5307" s="5">
        <f t="shared" si="497"/>
        <v>1</v>
      </c>
    </row>
    <row r="5308" spans="1:13">
      <c r="A5308" s="5">
        <v>7801</v>
      </c>
      <c r="B5308" s="5">
        <v>14</v>
      </c>
      <c r="C5308" s="5" t="s">
        <v>64</v>
      </c>
      <c r="D5308" s="5">
        <v>1616</v>
      </c>
      <c r="E5308" s="5">
        <v>36</v>
      </c>
      <c r="F5308" s="8">
        <f t="shared" si="492"/>
        <v>2.2277227722772279</v>
      </c>
      <c r="G5308" s="5">
        <f>IF(COUNTIFS(Q3_SQL_Error_Concentration!$A:$A,A5308,Q3_SQL_Error_Concentration!$E:$E,B5308,Q3_SQL_Error_Concentration!$F:$F,C5308)=0,"",SUMIFS(Q3_SQL_Error_Concentration!$I:$I,Q3_SQL_Error_Concentration!$A:$A,A5308,Q3_SQL_Error_Concentration!$E:$E,B5308,Q3_SQL_Error_Concentration!$F:$F,C5308))</f>
        <v>2.2277</v>
      </c>
      <c r="H5308" s="5" t="str">
        <f t="shared" si="493"/>
        <v>PASS</v>
      </c>
      <c r="I5308" s="5">
        <f>IF(D5308&gt;=Q3_Validation!$C$2,1,0)</f>
        <v>1</v>
      </c>
      <c r="J5308" s="8">
        <f t="shared" si="494"/>
        <v>2.2277227722772279</v>
      </c>
      <c r="K5308" s="5" t="str">
        <f t="shared" si="495"/>
        <v>high-error</v>
      </c>
      <c r="L5308" s="5">
        <f t="shared" si="496"/>
        <v>10</v>
      </c>
      <c r="M5308" s="5">
        <f t="shared" si="497"/>
        <v>1</v>
      </c>
    </row>
    <row r="5309" spans="1:13">
      <c r="A5309" s="5">
        <v>7801</v>
      </c>
      <c r="B5309" s="5">
        <v>15</v>
      </c>
      <c r="C5309" s="5" t="s">
        <v>64</v>
      </c>
      <c r="D5309" s="5">
        <v>945</v>
      </c>
      <c r="E5309" s="5">
        <v>29</v>
      </c>
      <c r="F5309" s="8">
        <f t="shared" si="492"/>
        <v>3.0687830687830688</v>
      </c>
      <c r="G5309" s="5">
        <f>IF(COUNTIFS(Q3_SQL_Error_Concentration!$A:$A,A5309,Q3_SQL_Error_Concentration!$E:$E,B5309,Q3_SQL_Error_Concentration!$F:$F,C5309)=0,"",SUMIFS(Q3_SQL_Error_Concentration!$I:$I,Q3_SQL_Error_Concentration!$A:$A,A5309,Q3_SQL_Error_Concentration!$E:$E,B5309,Q3_SQL_Error_Concentration!$F:$F,C5309))</f>
        <v>3.0688</v>
      </c>
      <c r="H5309" s="5" t="str">
        <f t="shared" si="493"/>
        <v>PASS</v>
      </c>
      <c r="I5309" s="5">
        <f>IF(D5309&gt;=Q3_Validation!$C$2,1,0)</f>
        <v>1</v>
      </c>
      <c r="J5309" s="8">
        <f t="shared" si="494"/>
        <v>3.0687830687830688</v>
      </c>
      <c r="K5309" s="5" t="str">
        <f t="shared" si="495"/>
        <v>high-error</v>
      </c>
      <c r="L5309" s="5">
        <f t="shared" si="496"/>
        <v>10</v>
      </c>
      <c r="M5309" s="5">
        <f t="shared" si="497"/>
        <v>1</v>
      </c>
    </row>
    <row r="5310" spans="1:13">
      <c r="A5310" s="5">
        <v>7801</v>
      </c>
      <c r="B5310" s="5">
        <v>16</v>
      </c>
      <c r="C5310" s="5" t="s">
        <v>64</v>
      </c>
      <c r="D5310" s="5">
        <v>1714</v>
      </c>
      <c r="E5310" s="5">
        <v>34</v>
      </c>
      <c r="F5310" s="8">
        <f t="shared" si="492"/>
        <v>1.9836639439906651</v>
      </c>
      <c r="G5310" s="5" t="str">
        <f>IF(COUNTIFS(Q3_SQL_Error_Concentration!$A:$A,A5310,Q3_SQL_Error_Concentration!$E:$E,B5310,Q3_SQL_Error_Concentration!$F:$F,C5310)=0,"",SUMIFS(Q3_SQL_Error_Concentration!$I:$I,Q3_SQL_Error_Concentration!$A:$A,A5310,Q3_SQL_Error_Concentration!$E:$E,B5310,Q3_SQL_Error_Concentration!$F:$F,C5310))</f>
        <v/>
      </c>
      <c r="H5310" s="5" t="str">
        <f t="shared" si="493"/>
        <v/>
      </c>
      <c r="I5310" s="5">
        <f>IF(D5310&gt;=Q3_Validation!$C$2,1,0)</f>
        <v>1</v>
      </c>
      <c r="J5310" s="8">
        <f t="shared" si="494"/>
        <v>1.9836639439906651</v>
      </c>
      <c r="K5310" s="5" t="str">
        <f t="shared" si="495"/>
        <v>normal</v>
      </c>
      <c r="L5310" s="5">
        <f t="shared" si="496"/>
        <v>10</v>
      </c>
      <c r="M5310" s="5">
        <f t="shared" si="497"/>
        <v>0</v>
      </c>
    </row>
    <row r="5311" spans="1:13">
      <c r="A5311" s="5">
        <v>7801</v>
      </c>
      <c r="B5311" s="5">
        <v>17</v>
      </c>
      <c r="C5311" s="5" t="s">
        <v>64</v>
      </c>
      <c r="D5311" s="5">
        <v>477</v>
      </c>
      <c r="E5311" s="5">
        <v>21</v>
      </c>
      <c r="F5311" s="8">
        <f t="shared" si="492"/>
        <v>4.4025157232704402</v>
      </c>
      <c r="G5311" s="5" t="str">
        <f>IF(COUNTIFS(Q3_SQL_Error_Concentration!$A:$A,A5311,Q3_SQL_Error_Concentration!$E:$E,B5311,Q3_SQL_Error_Concentration!$F:$F,C5311)=0,"",SUMIFS(Q3_SQL_Error_Concentration!$I:$I,Q3_SQL_Error_Concentration!$A:$A,A5311,Q3_SQL_Error_Concentration!$E:$E,B5311,Q3_SQL_Error_Concentration!$F:$F,C5311))</f>
        <v/>
      </c>
      <c r="H5311" s="5" t="str">
        <f t="shared" si="493"/>
        <v/>
      </c>
      <c r="I5311" s="5">
        <f>IF(D5311&gt;=Q3_Validation!$C$2,1,0)</f>
        <v>0</v>
      </c>
      <c r="J5311" s="8" t="str">
        <f t="shared" si="494"/>
        <v/>
      </c>
      <c r="K5311" s="5" t="str">
        <f t="shared" si="495"/>
        <v>excluded</v>
      </c>
      <c r="L5311" s="5">
        <f t="shared" si="496"/>
        <v>10</v>
      </c>
      <c r="M5311" s="5">
        <f t="shared" si="497"/>
        <v>0</v>
      </c>
    </row>
    <row r="5312" spans="1:13">
      <c r="A5312" s="5">
        <v>7801</v>
      </c>
      <c r="B5312" s="5">
        <v>18</v>
      </c>
      <c r="C5312" s="5" t="s">
        <v>64</v>
      </c>
      <c r="D5312" s="5">
        <v>1223</v>
      </c>
      <c r="E5312" s="5">
        <v>27</v>
      </c>
      <c r="F5312" s="8">
        <f t="shared" si="492"/>
        <v>2.2076860179885527</v>
      </c>
      <c r="G5312" s="5">
        <f>IF(COUNTIFS(Q3_SQL_Error_Concentration!$A:$A,A5312,Q3_SQL_Error_Concentration!$E:$E,B5312,Q3_SQL_Error_Concentration!$F:$F,C5312)=0,"",SUMIFS(Q3_SQL_Error_Concentration!$I:$I,Q3_SQL_Error_Concentration!$A:$A,A5312,Q3_SQL_Error_Concentration!$E:$E,B5312,Q3_SQL_Error_Concentration!$F:$F,C5312))</f>
        <v>2.2077</v>
      </c>
      <c r="H5312" s="5" t="str">
        <f t="shared" si="493"/>
        <v>PASS</v>
      </c>
      <c r="I5312" s="5">
        <f>IF(D5312&gt;=Q3_Validation!$C$2,1,0)</f>
        <v>1</v>
      </c>
      <c r="J5312" s="8">
        <f t="shared" si="494"/>
        <v>2.2076860179885527</v>
      </c>
      <c r="K5312" s="5" t="str">
        <f t="shared" si="495"/>
        <v>high-error</v>
      </c>
      <c r="L5312" s="5">
        <f t="shared" si="496"/>
        <v>10</v>
      </c>
      <c r="M5312" s="5">
        <f t="shared" si="497"/>
        <v>1</v>
      </c>
    </row>
    <row r="5313" spans="1:13">
      <c r="A5313" s="5">
        <v>7801</v>
      </c>
      <c r="B5313" s="5">
        <v>19</v>
      </c>
      <c r="C5313" s="5" t="s">
        <v>64</v>
      </c>
      <c r="D5313" s="5">
        <v>1344</v>
      </c>
      <c r="E5313" s="5">
        <v>45</v>
      </c>
      <c r="F5313" s="8">
        <f t="shared" si="492"/>
        <v>3.3482142857142856</v>
      </c>
      <c r="G5313" s="5">
        <f>IF(COUNTIFS(Q3_SQL_Error_Concentration!$A:$A,A5313,Q3_SQL_Error_Concentration!$E:$E,B5313,Q3_SQL_Error_Concentration!$F:$F,C5313)=0,"",SUMIFS(Q3_SQL_Error_Concentration!$I:$I,Q3_SQL_Error_Concentration!$A:$A,A5313,Q3_SQL_Error_Concentration!$E:$E,B5313,Q3_SQL_Error_Concentration!$F:$F,C5313))</f>
        <v>3.3481999999999998</v>
      </c>
      <c r="H5313" s="5" t="str">
        <f t="shared" si="493"/>
        <v>PASS</v>
      </c>
      <c r="I5313" s="5">
        <f>IF(D5313&gt;=Q3_Validation!$C$2,1,0)</f>
        <v>1</v>
      </c>
      <c r="J5313" s="8">
        <f t="shared" si="494"/>
        <v>3.3482142857142856</v>
      </c>
      <c r="K5313" s="5" t="str">
        <f t="shared" si="495"/>
        <v>high-error</v>
      </c>
      <c r="L5313" s="5">
        <f t="shared" si="496"/>
        <v>10</v>
      </c>
      <c r="M5313" s="5">
        <f t="shared" si="497"/>
        <v>1</v>
      </c>
    </row>
    <row r="5314" spans="1:13">
      <c r="A5314" s="5">
        <v>7801</v>
      </c>
      <c r="B5314" s="5">
        <v>20</v>
      </c>
      <c r="C5314" s="5" t="s">
        <v>64</v>
      </c>
      <c r="D5314" s="5">
        <v>1315</v>
      </c>
      <c r="E5314" s="5">
        <v>48</v>
      </c>
      <c r="F5314" s="8">
        <f t="shared" ref="F5314:F5377" si="498">100*E5314/D5314</f>
        <v>3.6501901140684412</v>
      </c>
      <c r="G5314" s="5">
        <f>IF(COUNTIFS(Q3_SQL_Error_Concentration!$A:$A,A5314,Q3_SQL_Error_Concentration!$E:$E,B5314,Q3_SQL_Error_Concentration!$F:$F,C5314)=0,"",SUMIFS(Q3_SQL_Error_Concentration!$I:$I,Q3_SQL_Error_Concentration!$A:$A,A5314,Q3_SQL_Error_Concentration!$E:$E,B5314,Q3_SQL_Error_Concentration!$F:$F,C5314))</f>
        <v>3.6501999999999999</v>
      </c>
      <c r="H5314" s="5" t="str">
        <f t="shared" ref="H5314:H5377" si="499">IF(G5314="","",IF(ABS(F5314-G5314)&lt;=0.0002,"PASS","FAIL"))</f>
        <v>PASS</v>
      </c>
      <c r="I5314" s="5">
        <f>IF(D5314&gt;=Q3_Validation!$C$2,1,0)</f>
        <v>1</v>
      </c>
      <c r="J5314" s="8">
        <f t="shared" ref="J5314:J5377" si="500">IF(I5314=1,F5314,"")</f>
        <v>3.6501901140684412</v>
      </c>
      <c r="K5314" s="5" t="str">
        <f t="shared" ref="K5314:K5377" si="501">IF(D5314&lt;601,"excluded",IF(J5314&gt;3.628192,"outlier",IF(J5314&gt;=2.11093,"high-error","normal")))</f>
        <v>outlier</v>
      </c>
      <c r="L5314" s="5">
        <f t="shared" ref="L5314:L5377" si="502">COUNTIFS(A:A,A5314,K:K,"high-error")+COUNTIFS(A:A,A5314,K:K,"outlier")</f>
        <v>10</v>
      </c>
      <c r="M5314" s="5">
        <f t="shared" ref="M5314:M5377" si="503">IF(AND(L5314&gt;=2,OR(K5314="high-error",K5314="outlier")),1,0)</f>
        <v>1</v>
      </c>
    </row>
    <row r="5315" spans="1:13">
      <c r="A5315" s="5">
        <v>7801</v>
      </c>
      <c r="B5315" s="5">
        <v>21</v>
      </c>
      <c r="C5315" s="5" t="s">
        <v>64</v>
      </c>
      <c r="D5315" s="5">
        <v>1114</v>
      </c>
      <c r="E5315" s="5">
        <v>33</v>
      </c>
      <c r="F5315" s="8">
        <f t="shared" si="498"/>
        <v>2.96229802513465</v>
      </c>
      <c r="G5315" s="5">
        <f>IF(COUNTIFS(Q3_SQL_Error_Concentration!$A:$A,A5315,Q3_SQL_Error_Concentration!$E:$E,B5315,Q3_SQL_Error_Concentration!$F:$F,C5315)=0,"",SUMIFS(Q3_SQL_Error_Concentration!$I:$I,Q3_SQL_Error_Concentration!$A:$A,A5315,Q3_SQL_Error_Concentration!$E:$E,B5315,Q3_SQL_Error_Concentration!$F:$F,C5315))</f>
        <v>2.9622999999999999</v>
      </c>
      <c r="H5315" s="5" t="str">
        <f t="shared" si="499"/>
        <v>PASS</v>
      </c>
      <c r="I5315" s="5">
        <f>IF(D5315&gt;=Q3_Validation!$C$2,1,0)</f>
        <v>1</v>
      </c>
      <c r="J5315" s="8">
        <f t="shared" si="500"/>
        <v>2.96229802513465</v>
      </c>
      <c r="K5315" s="5" t="str">
        <f t="shared" si="501"/>
        <v>high-error</v>
      </c>
      <c r="L5315" s="5">
        <f t="shared" si="502"/>
        <v>10</v>
      </c>
      <c r="M5315" s="5">
        <f t="shared" si="503"/>
        <v>1</v>
      </c>
    </row>
    <row r="5316" spans="1:13">
      <c r="A5316" s="5">
        <v>7801</v>
      </c>
      <c r="B5316" s="5">
        <v>22</v>
      </c>
      <c r="C5316" s="5" t="s">
        <v>64</v>
      </c>
      <c r="D5316" s="5">
        <v>813</v>
      </c>
      <c r="E5316" s="5">
        <v>30</v>
      </c>
      <c r="F5316" s="8">
        <f t="shared" si="498"/>
        <v>3.6900369003690039</v>
      </c>
      <c r="G5316" s="5">
        <f>IF(COUNTIFS(Q3_SQL_Error_Concentration!$A:$A,A5316,Q3_SQL_Error_Concentration!$E:$E,B5316,Q3_SQL_Error_Concentration!$F:$F,C5316)=0,"",SUMIFS(Q3_SQL_Error_Concentration!$I:$I,Q3_SQL_Error_Concentration!$A:$A,A5316,Q3_SQL_Error_Concentration!$E:$E,B5316,Q3_SQL_Error_Concentration!$F:$F,C5316))</f>
        <v>3.69</v>
      </c>
      <c r="H5316" s="5" t="str">
        <f t="shared" si="499"/>
        <v>PASS</v>
      </c>
      <c r="I5316" s="5">
        <f>IF(D5316&gt;=Q3_Validation!$C$2,1,0)</f>
        <v>1</v>
      </c>
      <c r="J5316" s="8">
        <f t="shared" si="500"/>
        <v>3.6900369003690039</v>
      </c>
      <c r="K5316" s="5" t="str">
        <f t="shared" si="501"/>
        <v>outlier</v>
      </c>
      <c r="L5316" s="5">
        <f t="shared" si="502"/>
        <v>10</v>
      </c>
      <c r="M5316" s="5">
        <f t="shared" si="503"/>
        <v>1</v>
      </c>
    </row>
    <row r="5317" spans="1:13">
      <c r="A5317" s="5">
        <v>7801</v>
      </c>
      <c r="B5317" s="5">
        <v>23</v>
      </c>
      <c r="C5317" s="5" t="s">
        <v>64</v>
      </c>
      <c r="D5317" s="5">
        <v>262</v>
      </c>
      <c r="E5317" s="5">
        <v>5</v>
      </c>
      <c r="F5317" s="8">
        <f t="shared" si="498"/>
        <v>1.9083969465648856</v>
      </c>
      <c r="G5317" s="5" t="str">
        <f>IF(COUNTIFS(Q3_SQL_Error_Concentration!$A:$A,A5317,Q3_SQL_Error_Concentration!$E:$E,B5317,Q3_SQL_Error_Concentration!$F:$F,C5317)=0,"",SUMIFS(Q3_SQL_Error_Concentration!$I:$I,Q3_SQL_Error_Concentration!$A:$A,A5317,Q3_SQL_Error_Concentration!$E:$E,B5317,Q3_SQL_Error_Concentration!$F:$F,C5317))</f>
        <v/>
      </c>
      <c r="H5317" s="5" t="str">
        <f t="shared" si="499"/>
        <v/>
      </c>
      <c r="I5317" s="5">
        <f>IF(D5317&gt;=Q3_Validation!$C$2,1,0)</f>
        <v>0</v>
      </c>
      <c r="J5317" s="8" t="str">
        <f t="shared" si="500"/>
        <v/>
      </c>
      <c r="K5317" s="5" t="str">
        <f t="shared" si="501"/>
        <v>excluded</v>
      </c>
      <c r="L5317" s="5">
        <f t="shared" si="502"/>
        <v>10</v>
      </c>
      <c r="M5317" s="5">
        <f t="shared" si="503"/>
        <v>0</v>
      </c>
    </row>
    <row r="5318" spans="1:13">
      <c r="A5318" s="5">
        <v>7802</v>
      </c>
      <c r="B5318" s="5">
        <v>0</v>
      </c>
      <c r="C5318" s="5" t="s">
        <v>63</v>
      </c>
      <c r="D5318" s="5">
        <v>153</v>
      </c>
      <c r="E5318" s="5">
        <v>2</v>
      </c>
      <c r="F5318" s="8">
        <f t="shared" si="498"/>
        <v>1.3071895424836601</v>
      </c>
      <c r="G5318" s="5" t="str">
        <f>IF(COUNTIFS(Q3_SQL_Error_Concentration!$A:$A,A5318,Q3_SQL_Error_Concentration!$E:$E,B5318,Q3_SQL_Error_Concentration!$F:$F,C5318)=0,"",SUMIFS(Q3_SQL_Error_Concentration!$I:$I,Q3_SQL_Error_Concentration!$A:$A,A5318,Q3_SQL_Error_Concentration!$E:$E,B5318,Q3_SQL_Error_Concentration!$F:$F,C5318))</f>
        <v/>
      </c>
      <c r="H5318" s="5" t="str">
        <f t="shared" si="499"/>
        <v/>
      </c>
      <c r="I5318" s="5">
        <f>IF(D5318&gt;=Q3_Validation!$C$2,1,0)</f>
        <v>0</v>
      </c>
      <c r="J5318" s="8" t="str">
        <f t="shared" si="500"/>
        <v/>
      </c>
      <c r="K5318" s="5" t="str">
        <f t="shared" si="501"/>
        <v>excluded</v>
      </c>
      <c r="L5318" s="5">
        <f t="shared" si="502"/>
        <v>3</v>
      </c>
      <c r="M5318" s="5">
        <f t="shared" si="503"/>
        <v>0</v>
      </c>
    </row>
    <row r="5319" spans="1:13">
      <c r="A5319" s="5">
        <v>7802</v>
      </c>
      <c r="B5319" s="5">
        <v>0</v>
      </c>
      <c r="C5319" s="5" t="s">
        <v>62</v>
      </c>
      <c r="D5319" s="5">
        <v>142</v>
      </c>
      <c r="E5319" s="5">
        <v>0</v>
      </c>
      <c r="F5319" s="8">
        <f t="shared" si="498"/>
        <v>0</v>
      </c>
      <c r="G5319" s="5" t="str">
        <f>IF(COUNTIFS(Q3_SQL_Error_Concentration!$A:$A,A5319,Q3_SQL_Error_Concentration!$E:$E,B5319,Q3_SQL_Error_Concentration!$F:$F,C5319)=0,"",SUMIFS(Q3_SQL_Error_Concentration!$I:$I,Q3_SQL_Error_Concentration!$A:$A,A5319,Q3_SQL_Error_Concentration!$E:$E,B5319,Q3_SQL_Error_Concentration!$F:$F,C5319))</f>
        <v/>
      </c>
      <c r="H5319" s="5" t="str">
        <f t="shared" si="499"/>
        <v/>
      </c>
      <c r="I5319" s="5">
        <f>IF(D5319&gt;=Q3_Validation!$C$2,1,0)</f>
        <v>0</v>
      </c>
      <c r="J5319" s="8" t="str">
        <f t="shared" si="500"/>
        <v/>
      </c>
      <c r="K5319" s="5" t="str">
        <f t="shared" si="501"/>
        <v>excluded</v>
      </c>
      <c r="L5319" s="5">
        <f t="shared" si="502"/>
        <v>3</v>
      </c>
      <c r="M5319" s="5">
        <f t="shared" si="503"/>
        <v>0</v>
      </c>
    </row>
    <row r="5320" spans="1:13">
      <c r="A5320" s="5">
        <v>7802</v>
      </c>
      <c r="B5320" s="5">
        <v>1</v>
      </c>
      <c r="C5320" s="5" t="s">
        <v>63</v>
      </c>
      <c r="D5320" s="5">
        <v>248</v>
      </c>
      <c r="E5320" s="5">
        <v>2</v>
      </c>
      <c r="F5320" s="8">
        <f t="shared" si="498"/>
        <v>0.80645161290322576</v>
      </c>
      <c r="G5320" s="5" t="str">
        <f>IF(COUNTIFS(Q3_SQL_Error_Concentration!$A:$A,A5320,Q3_SQL_Error_Concentration!$E:$E,B5320,Q3_SQL_Error_Concentration!$F:$F,C5320)=0,"",SUMIFS(Q3_SQL_Error_Concentration!$I:$I,Q3_SQL_Error_Concentration!$A:$A,A5320,Q3_SQL_Error_Concentration!$E:$E,B5320,Q3_SQL_Error_Concentration!$F:$F,C5320))</f>
        <v/>
      </c>
      <c r="H5320" s="5" t="str">
        <f t="shared" si="499"/>
        <v/>
      </c>
      <c r="I5320" s="5">
        <f>IF(D5320&gt;=Q3_Validation!$C$2,1,0)</f>
        <v>0</v>
      </c>
      <c r="J5320" s="8" t="str">
        <f t="shared" si="500"/>
        <v/>
      </c>
      <c r="K5320" s="5" t="str">
        <f t="shared" si="501"/>
        <v>excluded</v>
      </c>
      <c r="L5320" s="5">
        <f t="shared" si="502"/>
        <v>3</v>
      </c>
      <c r="M5320" s="5">
        <f t="shared" si="503"/>
        <v>0</v>
      </c>
    </row>
    <row r="5321" spans="1:13">
      <c r="A5321" s="5">
        <v>7802</v>
      </c>
      <c r="B5321" s="5">
        <v>1</v>
      </c>
      <c r="C5321" s="5" t="s">
        <v>62</v>
      </c>
      <c r="D5321" s="5">
        <v>277</v>
      </c>
      <c r="E5321" s="5">
        <v>1</v>
      </c>
      <c r="F5321" s="8">
        <f t="shared" si="498"/>
        <v>0.36101083032490977</v>
      </c>
      <c r="G5321" s="5" t="str">
        <f>IF(COUNTIFS(Q3_SQL_Error_Concentration!$A:$A,A5321,Q3_SQL_Error_Concentration!$E:$E,B5321,Q3_SQL_Error_Concentration!$F:$F,C5321)=0,"",SUMIFS(Q3_SQL_Error_Concentration!$I:$I,Q3_SQL_Error_Concentration!$A:$A,A5321,Q3_SQL_Error_Concentration!$E:$E,B5321,Q3_SQL_Error_Concentration!$F:$F,C5321))</f>
        <v/>
      </c>
      <c r="H5321" s="5" t="str">
        <f t="shared" si="499"/>
        <v/>
      </c>
      <c r="I5321" s="5">
        <f>IF(D5321&gt;=Q3_Validation!$C$2,1,0)</f>
        <v>0</v>
      </c>
      <c r="J5321" s="8" t="str">
        <f t="shared" si="500"/>
        <v/>
      </c>
      <c r="K5321" s="5" t="str">
        <f t="shared" si="501"/>
        <v>excluded</v>
      </c>
      <c r="L5321" s="5">
        <f t="shared" si="502"/>
        <v>3</v>
      </c>
      <c r="M5321" s="5">
        <f t="shared" si="503"/>
        <v>0</v>
      </c>
    </row>
    <row r="5322" spans="1:13">
      <c r="A5322" s="5">
        <v>7802</v>
      </c>
      <c r="B5322" s="5">
        <v>2</v>
      </c>
      <c r="C5322" s="5" t="s">
        <v>63</v>
      </c>
      <c r="D5322" s="5">
        <v>75</v>
      </c>
      <c r="E5322" s="5">
        <v>2</v>
      </c>
      <c r="F5322" s="8">
        <f t="shared" si="498"/>
        <v>2.6666666666666665</v>
      </c>
      <c r="G5322" s="5" t="str">
        <f>IF(COUNTIFS(Q3_SQL_Error_Concentration!$A:$A,A5322,Q3_SQL_Error_Concentration!$E:$E,B5322,Q3_SQL_Error_Concentration!$F:$F,C5322)=0,"",SUMIFS(Q3_SQL_Error_Concentration!$I:$I,Q3_SQL_Error_Concentration!$A:$A,A5322,Q3_SQL_Error_Concentration!$E:$E,B5322,Q3_SQL_Error_Concentration!$F:$F,C5322))</f>
        <v/>
      </c>
      <c r="H5322" s="5" t="str">
        <f t="shared" si="499"/>
        <v/>
      </c>
      <c r="I5322" s="5">
        <f>IF(D5322&gt;=Q3_Validation!$C$2,1,0)</f>
        <v>0</v>
      </c>
      <c r="J5322" s="8" t="str">
        <f t="shared" si="500"/>
        <v/>
      </c>
      <c r="K5322" s="5" t="str">
        <f t="shared" si="501"/>
        <v>excluded</v>
      </c>
      <c r="L5322" s="5">
        <f t="shared" si="502"/>
        <v>3</v>
      </c>
      <c r="M5322" s="5">
        <f t="shared" si="503"/>
        <v>0</v>
      </c>
    </row>
    <row r="5323" spans="1:13">
      <c r="A5323" s="5">
        <v>7802</v>
      </c>
      <c r="B5323" s="5">
        <v>2</v>
      </c>
      <c r="C5323" s="5" t="s">
        <v>62</v>
      </c>
      <c r="D5323" s="5">
        <v>54</v>
      </c>
      <c r="E5323" s="5">
        <v>1</v>
      </c>
      <c r="F5323" s="8">
        <f t="shared" si="498"/>
        <v>1.8518518518518519</v>
      </c>
      <c r="G5323" s="5" t="str">
        <f>IF(COUNTIFS(Q3_SQL_Error_Concentration!$A:$A,A5323,Q3_SQL_Error_Concentration!$E:$E,B5323,Q3_SQL_Error_Concentration!$F:$F,C5323)=0,"",SUMIFS(Q3_SQL_Error_Concentration!$I:$I,Q3_SQL_Error_Concentration!$A:$A,A5323,Q3_SQL_Error_Concentration!$E:$E,B5323,Q3_SQL_Error_Concentration!$F:$F,C5323))</f>
        <v/>
      </c>
      <c r="H5323" s="5" t="str">
        <f t="shared" si="499"/>
        <v/>
      </c>
      <c r="I5323" s="5">
        <f>IF(D5323&gt;=Q3_Validation!$C$2,1,0)</f>
        <v>0</v>
      </c>
      <c r="J5323" s="8" t="str">
        <f t="shared" si="500"/>
        <v/>
      </c>
      <c r="K5323" s="5" t="str">
        <f t="shared" si="501"/>
        <v>excluded</v>
      </c>
      <c r="L5323" s="5">
        <f t="shared" si="502"/>
        <v>3</v>
      </c>
      <c r="M5323" s="5">
        <f t="shared" si="503"/>
        <v>0</v>
      </c>
    </row>
    <row r="5324" spans="1:13">
      <c r="A5324" s="5">
        <v>7802</v>
      </c>
      <c r="B5324" s="5">
        <v>3</v>
      </c>
      <c r="C5324" s="5" t="s">
        <v>63</v>
      </c>
      <c r="D5324" s="5">
        <v>52</v>
      </c>
      <c r="E5324" s="5">
        <v>1</v>
      </c>
      <c r="F5324" s="8">
        <f t="shared" si="498"/>
        <v>1.9230769230769231</v>
      </c>
      <c r="G5324" s="5" t="str">
        <f>IF(COUNTIFS(Q3_SQL_Error_Concentration!$A:$A,A5324,Q3_SQL_Error_Concentration!$E:$E,B5324,Q3_SQL_Error_Concentration!$F:$F,C5324)=0,"",SUMIFS(Q3_SQL_Error_Concentration!$I:$I,Q3_SQL_Error_Concentration!$A:$A,A5324,Q3_SQL_Error_Concentration!$E:$E,B5324,Q3_SQL_Error_Concentration!$F:$F,C5324))</f>
        <v/>
      </c>
      <c r="H5324" s="5" t="str">
        <f t="shared" si="499"/>
        <v/>
      </c>
      <c r="I5324" s="5">
        <f>IF(D5324&gt;=Q3_Validation!$C$2,1,0)</f>
        <v>0</v>
      </c>
      <c r="J5324" s="8" t="str">
        <f t="shared" si="500"/>
        <v/>
      </c>
      <c r="K5324" s="5" t="str">
        <f t="shared" si="501"/>
        <v>excluded</v>
      </c>
      <c r="L5324" s="5">
        <f t="shared" si="502"/>
        <v>3</v>
      </c>
      <c r="M5324" s="5">
        <f t="shared" si="503"/>
        <v>0</v>
      </c>
    </row>
    <row r="5325" spans="1:13">
      <c r="A5325" s="5">
        <v>7802</v>
      </c>
      <c r="B5325" s="5">
        <v>3</v>
      </c>
      <c r="C5325" s="5" t="s">
        <v>62</v>
      </c>
      <c r="D5325" s="5">
        <v>57</v>
      </c>
      <c r="E5325" s="5">
        <v>2</v>
      </c>
      <c r="F5325" s="8">
        <f t="shared" si="498"/>
        <v>3.5087719298245612</v>
      </c>
      <c r="G5325" s="5" t="str">
        <f>IF(COUNTIFS(Q3_SQL_Error_Concentration!$A:$A,A5325,Q3_SQL_Error_Concentration!$E:$E,B5325,Q3_SQL_Error_Concentration!$F:$F,C5325)=0,"",SUMIFS(Q3_SQL_Error_Concentration!$I:$I,Q3_SQL_Error_Concentration!$A:$A,A5325,Q3_SQL_Error_Concentration!$E:$E,B5325,Q3_SQL_Error_Concentration!$F:$F,C5325))</f>
        <v/>
      </c>
      <c r="H5325" s="5" t="str">
        <f t="shared" si="499"/>
        <v/>
      </c>
      <c r="I5325" s="5">
        <f>IF(D5325&gt;=Q3_Validation!$C$2,1,0)</f>
        <v>0</v>
      </c>
      <c r="J5325" s="8" t="str">
        <f t="shared" si="500"/>
        <v/>
      </c>
      <c r="K5325" s="5" t="str">
        <f t="shared" si="501"/>
        <v>excluded</v>
      </c>
      <c r="L5325" s="5">
        <f t="shared" si="502"/>
        <v>3</v>
      </c>
      <c r="M5325" s="5">
        <f t="shared" si="503"/>
        <v>0</v>
      </c>
    </row>
    <row r="5326" spans="1:13">
      <c r="A5326" s="5">
        <v>7802</v>
      </c>
      <c r="B5326" s="5">
        <v>4</v>
      </c>
      <c r="C5326" s="5" t="s">
        <v>63</v>
      </c>
      <c r="D5326" s="5">
        <v>21</v>
      </c>
      <c r="E5326" s="5">
        <v>1</v>
      </c>
      <c r="F5326" s="8">
        <f t="shared" si="498"/>
        <v>4.7619047619047619</v>
      </c>
      <c r="G5326" s="5" t="str">
        <f>IF(COUNTIFS(Q3_SQL_Error_Concentration!$A:$A,A5326,Q3_SQL_Error_Concentration!$E:$E,B5326,Q3_SQL_Error_Concentration!$F:$F,C5326)=0,"",SUMIFS(Q3_SQL_Error_Concentration!$I:$I,Q3_SQL_Error_Concentration!$A:$A,A5326,Q3_SQL_Error_Concentration!$E:$E,B5326,Q3_SQL_Error_Concentration!$F:$F,C5326))</f>
        <v/>
      </c>
      <c r="H5326" s="5" t="str">
        <f t="shared" si="499"/>
        <v/>
      </c>
      <c r="I5326" s="5">
        <f>IF(D5326&gt;=Q3_Validation!$C$2,1,0)</f>
        <v>0</v>
      </c>
      <c r="J5326" s="8" t="str">
        <f t="shared" si="500"/>
        <v/>
      </c>
      <c r="K5326" s="5" t="str">
        <f t="shared" si="501"/>
        <v>excluded</v>
      </c>
      <c r="L5326" s="5">
        <f t="shared" si="502"/>
        <v>3</v>
      </c>
      <c r="M5326" s="5">
        <f t="shared" si="503"/>
        <v>0</v>
      </c>
    </row>
    <row r="5327" spans="1:13">
      <c r="A5327" s="5">
        <v>7802</v>
      </c>
      <c r="B5327" s="5">
        <v>4</v>
      </c>
      <c r="C5327" s="5" t="s">
        <v>62</v>
      </c>
      <c r="D5327" s="5">
        <v>40</v>
      </c>
      <c r="E5327" s="5">
        <v>0</v>
      </c>
      <c r="F5327" s="8">
        <f t="shared" si="498"/>
        <v>0</v>
      </c>
      <c r="G5327" s="5" t="str">
        <f>IF(COUNTIFS(Q3_SQL_Error_Concentration!$A:$A,A5327,Q3_SQL_Error_Concentration!$E:$E,B5327,Q3_SQL_Error_Concentration!$F:$F,C5327)=0,"",SUMIFS(Q3_SQL_Error_Concentration!$I:$I,Q3_SQL_Error_Concentration!$A:$A,A5327,Q3_SQL_Error_Concentration!$E:$E,B5327,Q3_SQL_Error_Concentration!$F:$F,C5327))</f>
        <v/>
      </c>
      <c r="H5327" s="5" t="str">
        <f t="shared" si="499"/>
        <v/>
      </c>
      <c r="I5327" s="5">
        <f>IF(D5327&gt;=Q3_Validation!$C$2,1,0)</f>
        <v>0</v>
      </c>
      <c r="J5327" s="8" t="str">
        <f t="shared" si="500"/>
        <v/>
      </c>
      <c r="K5327" s="5" t="str">
        <f t="shared" si="501"/>
        <v>excluded</v>
      </c>
      <c r="L5327" s="5">
        <f t="shared" si="502"/>
        <v>3</v>
      </c>
      <c r="M5327" s="5">
        <f t="shared" si="503"/>
        <v>0</v>
      </c>
    </row>
    <row r="5328" spans="1:13">
      <c r="A5328" s="5">
        <v>7802</v>
      </c>
      <c r="B5328" s="5">
        <v>5</v>
      </c>
      <c r="C5328" s="5" t="s">
        <v>63</v>
      </c>
      <c r="D5328" s="5">
        <v>101</v>
      </c>
      <c r="E5328" s="5">
        <v>1</v>
      </c>
      <c r="F5328" s="8">
        <f t="shared" si="498"/>
        <v>0.99009900990099009</v>
      </c>
      <c r="G5328" s="5" t="str">
        <f>IF(COUNTIFS(Q3_SQL_Error_Concentration!$A:$A,A5328,Q3_SQL_Error_Concentration!$E:$E,B5328,Q3_SQL_Error_Concentration!$F:$F,C5328)=0,"",SUMIFS(Q3_SQL_Error_Concentration!$I:$I,Q3_SQL_Error_Concentration!$A:$A,A5328,Q3_SQL_Error_Concentration!$E:$E,B5328,Q3_SQL_Error_Concentration!$F:$F,C5328))</f>
        <v/>
      </c>
      <c r="H5328" s="5" t="str">
        <f t="shared" si="499"/>
        <v/>
      </c>
      <c r="I5328" s="5">
        <f>IF(D5328&gt;=Q3_Validation!$C$2,1,0)</f>
        <v>0</v>
      </c>
      <c r="J5328" s="8" t="str">
        <f t="shared" si="500"/>
        <v/>
      </c>
      <c r="K5328" s="5" t="str">
        <f t="shared" si="501"/>
        <v>excluded</v>
      </c>
      <c r="L5328" s="5">
        <f t="shared" si="502"/>
        <v>3</v>
      </c>
      <c r="M5328" s="5">
        <f t="shared" si="503"/>
        <v>0</v>
      </c>
    </row>
    <row r="5329" spans="1:13">
      <c r="A5329" s="5">
        <v>7802</v>
      </c>
      <c r="B5329" s="5">
        <v>5</v>
      </c>
      <c r="C5329" s="5" t="s">
        <v>62</v>
      </c>
      <c r="D5329" s="5">
        <v>134</v>
      </c>
      <c r="E5329" s="5">
        <v>0</v>
      </c>
      <c r="F5329" s="8">
        <f t="shared" si="498"/>
        <v>0</v>
      </c>
      <c r="G5329" s="5" t="str">
        <f>IF(COUNTIFS(Q3_SQL_Error_Concentration!$A:$A,A5329,Q3_SQL_Error_Concentration!$E:$E,B5329,Q3_SQL_Error_Concentration!$F:$F,C5329)=0,"",SUMIFS(Q3_SQL_Error_Concentration!$I:$I,Q3_SQL_Error_Concentration!$A:$A,A5329,Q3_SQL_Error_Concentration!$E:$E,B5329,Q3_SQL_Error_Concentration!$F:$F,C5329))</f>
        <v/>
      </c>
      <c r="H5329" s="5" t="str">
        <f t="shared" si="499"/>
        <v/>
      </c>
      <c r="I5329" s="5">
        <f>IF(D5329&gt;=Q3_Validation!$C$2,1,0)</f>
        <v>0</v>
      </c>
      <c r="J5329" s="8" t="str">
        <f t="shared" si="500"/>
        <v/>
      </c>
      <c r="K5329" s="5" t="str">
        <f t="shared" si="501"/>
        <v>excluded</v>
      </c>
      <c r="L5329" s="5">
        <f t="shared" si="502"/>
        <v>3</v>
      </c>
      <c r="M5329" s="5">
        <f t="shared" si="503"/>
        <v>0</v>
      </c>
    </row>
    <row r="5330" spans="1:13">
      <c r="A5330" s="5">
        <v>7802</v>
      </c>
      <c r="B5330" s="5">
        <v>6</v>
      </c>
      <c r="C5330" s="5" t="s">
        <v>63</v>
      </c>
      <c r="D5330" s="5">
        <v>91</v>
      </c>
      <c r="E5330" s="5">
        <v>3</v>
      </c>
      <c r="F5330" s="8">
        <f t="shared" si="498"/>
        <v>3.2967032967032965</v>
      </c>
      <c r="G5330" s="5" t="str">
        <f>IF(COUNTIFS(Q3_SQL_Error_Concentration!$A:$A,A5330,Q3_SQL_Error_Concentration!$E:$E,B5330,Q3_SQL_Error_Concentration!$F:$F,C5330)=0,"",SUMIFS(Q3_SQL_Error_Concentration!$I:$I,Q3_SQL_Error_Concentration!$A:$A,A5330,Q3_SQL_Error_Concentration!$E:$E,B5330,Q3_SQL_Error_Concentration!$F:$F,C5330))</f>
        <v/>
      </c>
      <c r="H5330" s="5" t="str">
        <f t="shared" si="499"/>
        <v/>
      </c>
      <c r="I5330" s="5">
        <f>IF(D5330&gt;=Q3_Validation!$C$2,1,0)</f>
        <v>0</v>
      </c>
      <c r="J5330" s="8" t="str">
        <f t="shared" si="500"/>
        <v/>
      </c>
      <c r="K5330" s="5" t="str">
        <f t="shared" si="501"/>
        <v>excluded</v>
      </c>
      <c r="L5330" s="5">
        <f t="shared" si="502"/>
        <v>3</v>
      </c>
      <c r="M5330" s="5">
        <f t="shared" si="503"/>
        <v>0</v>
      </c>
    </row>
    <row r="5331" spans="1:13">
      <c r="A5331" s="5">
        <v>7802</v>
      </c>
      <c r="B5331" s="5">
        <v>6</v>
      </c>
      <c r="C5331" s="5" t="s">
        <v>62</v>
      </c>
      <c r="D5331" s="5">
        <v>104</v>
      </c>
      <c r="E5331" s="5">
        <v>1</v>
      </c>
      <c r="F5331" s="8">
        <f t="shared" si="498"/>
        <v>0.96153846153846156</v>
      </c>
      <c r="G5331" s="5" t="str">
        <f>IF(COUNTIFS(Q3_SQL_Error_Concentration!$A:$A,A5331,Q3_SQL_Error_Concentration!$E:$E,B5331,Q3_SQL_Error_Concentration!$F:$F,C5331)=0,"",SUMIFS(Q3_SQL_Error_Concentration!$I:$I,Q3_SQL_Error_Concentration!$A:$A,A5331,Q3_SQL_Error_Concentration!$E:$E,B5331,Q3_SQL_Error_Concentration!$F:$F,C5331))</f>
        <v/>
      </c>
      <c r="H5331" s="5" t="str">
        <f t="shared" si="499"/>
        <v/>
      </c>
      <c r="I5331" s="5">
        <f>IF(D5331&gt;=Q3_Validation!$C$2,1,0)</f>
        <v>0</v>
      </c>
      <c r="J5331" s="8" t="str">
        <f t="shared" si="500"/>
        <v/>
      </c>
      <c r="K5331" s="5" t="str">
        <f t="shared" si="501"/>
        <v>excluded</v>
      </c>
      <c r="L5331" s="5">
        <f t="shared" si="502"/>
        <v>3</v>
      </c>
      <c r="M5331" s="5">
        <f t="shared" si="503"/>
        <v>0</v>
      </c>
    </row>
    <row r="5332" spans="1:13">
      <c r="A5332" s="5">
        <v>7802</v>
      </c>
      <c r="B5332" s="5">
        <v>7</v>
      </c>
      <c r="C5332" s="5" t="s">
        <v>63</v>
      </c>
      <c r="D5332" s="5">
        <v>60</v>
      </c>
      <c r="E5332" s="5">
        <v>0</v>
      </c>
      <c r="F5332" s="8">
        <f t="shared" si="498"/>
        <v>0</v>
      </c>
      <c r="G5332" s="5" t="str">
        <f>IF(COUNTIFS(Q3_SQL_Error_Concentration!$A:$A,A5332,Q3_SQL_Error_Concentration!$E:$E,B5332,Q3_SQL_Error_Concentration!$F:$F,C5332)=0,"",SUMIFS(Q3_SQL_Error_Concentration!$I:$I,Q3_SQL_Error_Concentration!$A:$A,A5332,Q3_SQL_Error_Concentration!$E:$E,B5332,Q3_SQL_Error_Concentration!$F:$F,C5332))</f>
        <v/>
      </c>
      <c r="H5332" s="5" t="str">
        <f t="shared" si="499"/>
        <v/>
      </c>
      <c r="I5332" s="5">
        <f>IF(D5332&gt;=Q3_Validation!$C$2,1,0)</f>
        <v>0</v>
      </c>
      <c r="J5332" s="8" t="str">
        <f t="shared" si="500"/>
        <v/>
      </c>
      <c r="K5332" s="5" t="str">
        <f t="shared" si="501"/>
        <v>excluded</v>
      </c>
      <c r="L5332" s="5">
        <f t="shared" si="502"/>
        <v>3</v>
      </c>
      <c r="M5332" s="5">
        <f t="shared" si="503"/>
        <v>0</v>
      </c>
    </row>
    <row r="5333" spans="1:13">
      <c r="A5333" s="5">
        <v>7802</v>
      </c>
      <c r="B5333" s="5">
        <v>7</v>
      </c>
      <c r="C5333" s="5" t="s">
        <v>62</v>
      </c>
      <c r="D5333" s="5">
        <v>90</v>
      </c>
      <c r="E5333" s="5">
        <v>3</v>
      </c>
      <c r="F5333" s="8">
        <f t="shared" si="498"/>
        <v>3.3333333333333335</v>
      </c>
      <c r="G5333" s="5" t="str">
        <f>IF(COUNTIFS(Q3_SQL_Error_Concentration!$A:$A,A5333,Q3_SQL_Error_Concentration!$E:$E,B5333,Q3_SQL_Error_Concentration!$F:$F,C5333)=0,"",SUMIFS(Q3_SQL_Error_Concentration!$I:$I,Q3_SQL_Error_Concentration!$A:$A,A5333,Q3_SQL_Error_Concentration!$E:$E,B5333,Q3_SQL_Error_Concentration!$F:$F,C5333))</f>
        <v/>
      </c>
      <c r="H5333" s="5" t="str">
        <f t="shared" si="499"/>
        <v/>
      </c>
      <c r="I5333" s="5">
        <f>IF(D5333&gt;=Q3_Validation!$C$2,1,0)</f>
        <v>0</v>
      </c>
      <c r="J5333" s="8" t="str">
        <f t="shared" si="500"/>
        <v/>
      </c>
      <c r="K5333" s="5" t="str">
        <f t="shared" si="501"/>
        <v>excluded</v>
      </c>
      <c r="L5333" s="5">
        <f t="shared" si="502"/>
        <v>3</v>
      </c>
      <c r="M5333" s="5">
        <f t="shared" si="503"/>
        <v>0</v>
      </c>
    </row>
    <row r="5334" spans="1:13">
      <c r="A5334" s="5">
        <v>7802</v>
      </c>
      <c r="B5334" s="5">
        <v>8</v>
      </c>
      <c r="C5334" s="5" t="s">
        <v>63</v>
      </c>
      <c r="D5334" s="5">
        <v>92</v>
      </c>
      <c r="E5334" s="5">
        <v>2</v>
      </c>
      <c r="F5334" s="8">
        <f t="shared" si="498"/>
        <v>2.1739130434782608</v>
      </c>
      <c r="G5334" s="5" t="str">
        <f>IF(COUNTIFS(Q3_SQL_Error_Concentration!$A:$A,A5334,Q3_SQL_Error_Concentration!$E:$E,B5334,Q3_SQL_Error_Concentration!$F:$F,C5334)=0,"",SUMIFS(Q3_SQL_Error_Concentration!$I:$I,Q3_SQL_Error_Concentration!$A:$A,A5334,Q3_SQL_Error_Concentration!$E:$E,B5334,Q3_SQL_Error_Concentration!$F:$F,C5334))</f>
        <v/>
      </c>
      <c r="H5334" s="5" t="str">
        <f t="shared" si="499"/>
        <v/>
      </c>
      <c r="I5334" s="5">
        <f>IF(D5334&gt;=Q3_Validation!$C$2,1,0)</f>
        <v>0</v>
      </c>
      <c r="J5334" s="8" t="str">
        <f t="shared" si="500"/>
        <v/>
      </c>
      <c r="K5334" s="5" t="str">
        <f t="shared" si="501"/>
        <v>excluded</v>
      </c>
      <c r="L5334" s="5">
        <f t="shared" si="502"/>
        <v>3</v>
      </c>
      <c r="M5334" s="5">
        <f t="shared" si="503"/>
        <v>0</v>
      </c>
    </row>
    <row r="5335" spans="1:13">
      <c r="A5335" s="5">
        <v>7802</v>
      </c>
      <c r="B5335" s="5">
        <v>8</v>
      </c>
      <c r="C5335" s="5" t="s">
        <v>62</v>
      </c>
      <c r="D5335" s="5">
        <v>99</v>
      </c>
      <c r="E5335" s="5">
        <v>1</v>
      </c>
      <c r="F5335" s="8">
        <f t="shared" si="498"/>
        <v>1.0101010101010102</v>
      </c>
      <c r="G5335" s="5" t="str">
        <f>IF(COUNTIFS(Q3_SQL_Error_Concentration!$A:$A,A5335,Q3_SQL_Error_Concentration!$E:$E,B5335,Q3_SQL_Error_Concentration!$F:$F,C5335)=0,"",SUMIFS(Q3_SQL_Error_Concentration!$I:$I,Q3_SQL_Error_Concentration!$A:$A,A5335,Q3_SQL_Error_Concentration!$E:$E,B5335,Q3_SQL_Error_Concentration!$F:$F,C5335))</f>
        <v/>
      </c>
      <c r="H5335" s="5" t="str">
        <f t="shared" si="499"/>
        <v/>
      </c>
      <c r="I5335" s="5">
        <f>IF(D5335&gt;=Q3_Validation!$C$2,1,0)</f>
        <v>0</v>
      </c>
      <c r="J5335" s="8" t="str">
        <f t="shared" si="500"/>
        <v/>
      </c>
      <c r="K5335" s="5" t="str">
        <f t="shared" si="501"/>
        <v>excluded</v>
      </c>
      <c r="L5335" s="5">
        <f t="shared" si="502"/>
        <v>3</v>
      </c>
      <c r="M5335" s="5">
        <f t="shared" si="503"/>
        <v>0</v>
      </c>
    </row>
    <row r="5336" spans="1:13">
      <c r="A5336" s="5">
        <v>7802</v>
      </c>
      <c r="B5336" s="5">
        <v>9</v>
      </c>
      <c r="C5336" s="5" t="s">
        <v>63</v>
      </c>
      <c r="D5336" s="5">
        <v>222</v>
      </c>
      <c r="E5336" s="5">
        <v>2</v>
      </c>
      <c r="F5336" s="8">
        <f t="shared" si="498"/>
        <v>0.90090090090090091</v>
      </c>
      <c r="G5336" s="5" t="str">
        <f>IF(COUNTIFS(Q3_SQL_Error_Concentration!$A:$A,A5336,Q3_SQL_Error_Concentration!$E:$E,B5336,Q3_SQL_Error_Concentration!$F:$F,C5336)=0,"",SUMIFS(Q3_SQL_Error_Concentration!$I:$I,Q3_SQL_Error_Concentration!$A:$A,A5336,Q3_SQL_Error_Concentration!$E:$E,B5336,Q3_SQL_Error_Concentration!$F:$F,C5336))</f>
        <v/>
      </c>
      <c r="H5336" s="5" t="str">
        <f t="shared" si="499"/>
        <v/>
      </c>
      <c r="I5336" s="5">
        <f>IF(D5336&gt;=Q3_Validation!$C$2,1,0)</f>
        <v>0</v>
      </c>
      <c r="J5336" s="8" t="str">
        <f t="shared" si="500"/>
        <v/>
      </c>
      <c r="K5336" s="5" t="str">
        <f t="shared" si="501"/>
        <v>excluded</v>
      </c>
      <c r="L5336" s="5">
        <f t="shared" si="502"/>
        <v>3</v>
      </c>
      <c r="M5336" s="5">
        <f t="shared" si="503"/>
        <v>0</v>
      </c>
    </row>
    <row r="5337" spans="1:13">
      <c r="A5337" s="5">
        <v>7802</v>
      </c>
      <c r="B5337" s="5">
        <v>9</v>
      </c>
      <c r="C5337" s="5" t="s">
        <v>62</v>
      </c>
      <c r="D5337" s="5">
        <v>237</v>
      </c>
      <c r="E5337" s="5">
        <v>3</v>
      </c>
      <c r="F5337" s="8">
        <f t="shared" si="498"/>
        <v>1.2658227848101267</v>
      </c>
      <c r="G5337" s="5" t="str">
        <f>IF(COUNTIFS(Q3_SQL_Error_Concentration!$A:$A,A5337,Q3_SQL_Error_Concentration!$E:$E,B5337,Q3_SQL_Error_Concentration!$F:$F,C5337)=0,"",SUMIFS(Q3_SQL_Error_Concentration!$I:$I,Q3_SQL_Error_Concentration!$A:$A,A5337,Q3_SQL_Error_Concentration!$E:$E,B5337,Q3_SQL_Error_Concentration!$F:$F,C5337))</f>
        <v/>
      </c>
      <c r="H5337" s="5" t="str">
        <f t="shared" si="499"/>
        <v/>
      </c>
      <c r="I5337" s="5">
        <f>IF(D5337&gt;=Q3_Validation!$C$2,1,0)</f>
        <v>0</v>
      </c>
      <c r="J5337" s="8" t="str">
        <f t="shared" si="500"/>
        <v/>
      </c>
      <c r="K5337" s="5" t="str">
        <f t="shared" si="501"/>
        <v>excluded</v>
      </c>
      <c r="L5337" s="5">
        <f t="shared" si="502"/>
        <v>3</v>
      </c>
      <c r="M5337" s="5">
        <f t="shared" si="503"/>
        <v>0</v>
      </c>
    </row>
    <row r="5338" spans="1:13">
      <c r="A5338" s="5">
        <v>7802</v>
      </c>
      <c r="B5338" s="5">
        <v>10</v>
      </c>
      <c r="C5338" s="5" t="s">
        <v>63</v>
      </c>
      <c r="D5338" s="5">
        <v>200</v>
      </c>
      <c r="E5338" s="5">
        <v>5</v>
      </c>
      <c r="F5338" s="8">
        <f t="shared" si="498"/>
        <v>2.5</v>
      </c>
      <c r="G5338" s="5" t="str">
        <f>IF(COUNTIFS(Q3_SQL_Error_Concentration!$A:$A,A5338,Q3_SQL_Error_Concentration!$E:$E,B5338,Q3_SQL_Error_Concentration!$F:$F,C5338)=0,"",SUMIFS(Q3_SQL_Error_Concentration!$I:$I,Q3_SQL_Error_Concentration!$A:$A,A5338,Q3_SQL_Error_Concentration!$E:$E,B5338,Q3_SQL_Error_Concentration!$F:$F,C5338))</f>
        <v/>
      </c>
      <c r="H5338" s="5" t="str">
        <f t="shared" si="499"/>
        <v/>
      </c>
      <c r="I5338" s="5">
        <f>IF(D5338&gt;=Q3_Validation!$C$2,1,0)</f>
        <v>0</v>
      </c>
      <c r="J5338" s="8" t="str">
        <f t="shared" si="500"/>
        <v/>
      </c>
      <c r="K5338" s="5" t="str">
        <f t="shared" si="501"/>
        <v>excluded</v>
      </c>
      <c r="L5338" s="5">
        <f t="shared" si="502"/>
        <v>3</v>
      </c>
      <c r="M5338" s="5">
        <f t="shared" si="503"/>
        <v>0</v>
      </c>
    </row>
    <row r="5339" spans="1:13">
      <c r="A5339" s="5">
        <v>7802</v>
      </c>
      <c r="B5339" s="5">
        <v>10</v>
      </c>
      <c r="C5339" s="5" t="s">
        <v>62</v>
      </c>
      <c r="D5339" s="5">
        <v>311</v>
      </c>
      <c r="E5339" s="5">
        <v>8</v>
      </c>
      <c r="F5339" s="8">
        <f t="shared" si="498"/>
        <v>2.572347266881029</v>
      </c>
      <c r="G5339" s="5" t="str">
        <f>IF(COUNTIFS(Q3_SQL_Error_Concentration!$A:$A,A5339,Q3_SQL_Error_Concentration!$E:$E,B5339,Q3_SQL_Error_Concentration!$F:$F,C5339)=0,"",SUMIFS(Q3_SQL_Error_Concentration!$I:$I,Q3_SQL_Error_Concentration!$A:$A,A5339,Q3_SQL_Error_Concentration!$E:$E,B5339,Q3_SQL_Error_Concentration!$F:$F,C5339))</f>
        <v/>
      </c>
      <c r="H5339" s="5" t="str">
        <f t="shared" si="499"/>
        <v/>
      </c>
      <c r="I5339" s="5">
        <f>IF(D5339&gt;=Q3_Validation!$C$2,1,0)</f>
        <v>0</v>
      </c>
      <c r="J5339" s="8" t="str">
        <f t="shared" si="500"/>
        <v/>
      </c>
      <c r="K5339" s="5" t="str">
        <f t="shared" si="501"/>
        <v>excluded</v>
      </c>
      <c r="L5339" s="5">
        <f t="shared" si="502"/>
        <v>3</v>
      </c>
      <c r="M5339" s="5">
        <f t="shared" si="503"/>
        <v>0</v>
      </c>
    </row>
    <row r="5340" spans="1:13">
      <c r="A5340" s="5">
        <v>7802</v>
      </c>
      <c r="B5340" s="5">
        <v>11</v>
      </c>
      <c r="C5340" s="5" t="s">
        <v>63</v>
      </c>
      <c r="D5340" s="5">
        <v>693</v>
      </c>
      <c r="E5340" s="5">
        <v>5</v>
      </c>
      <c r="F5340" s="8">
        <f t="shared" si="498"/>
        <v>0.72150072150072153</v>
      </c>
      <c r="G5340" s="5" t="str">
        <f>IF(COUNTIFS(Q3_SQL_Error_Concentration!$A:$A,A5340,Q3_SQL_Error_Concentration!$E:$E,B5340,Q3_SQL_Error_Concentration!$F:$F,C5340)=0,"",SUMIFS(Q3_SQL_Error_Concentration!$I:$I,Q3_SQL_Error_Concentration!$A:$A,A5340,Q3_SQL_Error_Concentration!$E:$E,B5340,Q3_SQL_Error_Concentration!$F:$F,C5340))</f>
        <v/>
      </c>
      <c r="H5340" s="5" t="str">
        <f t="shared" si="499"/>
        <v/>
      </c>
      <c r="I5340" s="5">
        <f>IF(D5340&gt;=Q3_Validation!$C$2,1,0)</f>
        <v>1</v>
      </c>
      <c r="J5340" s="8">
        <f t="shared" si="500"/>
        <v>0.72150072150072153</v>
      </c>
      <c r="K5340" s="5" t="str">
        <f t="shared" si="501"/>
        <v>normal</v>
      </c>
      <c r="L5340" s="5">
        <f t="shared" si="502"/>
        <v>3</v>
      </c>
      <c r="M5340" s="5">
        <f t="shared" si="503"/>
        <v>0</v>
      </c>
    </row>
    <row r="5341" spans="1:13">
      <c r="A5341" s="5">
        <v>7802</v>
      </c>
      <c r="B5341" s="5">
        <v>11</v>
      </c>
      <c r="C5341" s="5" t="s">
        <v>62</v>
      </c>
      <c r="D5341" s="5">
        <v>855</v>
      </c>
      <c r="E5341" s="5">
        <v>10</v>
      </c>
      <c r="F5341" s="8">
        <f t="shared" si="498"/>
        <v>1.1695906432748537</v>
      </c>
      <c r="G5341" s="5" t="str">
        <f>IF(COUNTIFS(Q3_SQL_Error_Concentration!$A:$A,A5341,Q3_SQL_Error_Concentration!$E:$E,B5341,Q3_SQL_Error_Concentration!$F:$F,C5341)=0,"",SUMIFS(Q3_SQL_Error_Concentration!$I:$I,Q3_SQL_Error_Concentration!$A:$A,A5341,Q3_SQL_Error_Concentration!$E:$E,B5341,Q3_SQL_Error_Concentration!$F:$F,C5341))</f>
        <v/>
      </c>
      <c r="H5341" s="5" t="str">
        <f t="shared" si="499"/>
        <v/>
      </c>
      <c r="I5341" s="5">
        <f>IF(D5341&gt;=Q3_Validation!$C$2,1,0)</f>
        <v>1</v>
      </c>
      <c r="J5341" s="8">
        <f t="shared" si="500"/>
        <v>1.1695906432748537</v>
      </c>
      <c r="K5341" s="5" t="str">
        <f t="shared" si="501"/>
        <v>normal</v>
      </c>
      <c r="L5341" s="5">
        <f t="shared" si="502"/>
        <v>3</v>
      </c>
      <c r="M5341" s="5">
        <f t="shared" si="503"/>
        <v>0</v>
      </c>
    </row>
    <row r="5342" spans="1:13">
      <c r="A5342" s="5">
        <v>7802</v>
      </c>
      <c r="B5342" s="5">
        <v>12</v>
      </c>
      <c r="C5342" s="5" t="s">
        <v>63</v>
      </c>
      <c r="D5342" s="5">
        <v>507</v>
      </c>
      <c r="E5342" s="5">
        <v>11</v>
      </c>
      <c r="F5342" s="8">
        <f t="shared" si="498"/>
        <v>2.1696252465483234</v>
      </c>
      <c r="G5342" s="5" t="str">
        <f>IF(COUNTIFS(Q3_SQL_Error_Concentration!$A:$A,A5342,Q3_SQL_Error_Concentration!$E:$E,B5342,Q3_SQL_Error_Concentration!$F:$F,C5342)=0,"",SUMIFS(Q3_SQL_Error_Concentration!$I:$I,Q3_SQL_Error_Concentration!$A:$A,A5342,Q3_SQL_Error_Concentration!$E:$E,B5342,Q3_SQL_Error_Concentration!$F:$F,C5342))</f>
        <v/>
      </c>
      <c r="H5342" s="5" t="str">
        <f t="shared" si="499"/>
        <v/>
      </c>
      <c r="I5342" s="5">
        <f>IF(D5342&gt;=Q3_Validation!$C$2,1,0)</f>
        <v>0</v>
      </c>
      <c r="J5342" s="8" t="str">
        <f t="shared" si="500"/>
        <v/>
      </c>
      <c r="K5342" s="5" t="str">
        <f t="shared" si="501"/>
        <v>excluded</v>
      </c>
      <c r="L5342" s="5">
        <f t="shared" si="502"/>
        <v>3</v>
      </c>
      <c r="M5342" s="5">
        <f t="shared" si="503"/>
        <v>0</v>
      </c>
    </row>
    <row r="5343" spans="1:13">
      <c r="A5343" s="5">
        <v>7802</v>
      </c>
      <c r="B5343" s="5">
        <v>12</v>
      </c>
      <c r="C5343" s="5" t="s">
        <v>62</v>
      </c>
      <c r="D5343" s="5">
        <v>502</v>
      </c>
      <c r="E5343" s="5">
        <v>13</v>
      </c>
      <c r="F5343" s="8">
        <f t="shared" si="498"/>
        <v>2.5896414342629481</v>
      </c>
      <c r="G5343" s="5" t="str">
        <f>IF(COUNTIFS(Q3_SQL_Error_Concentration!$A:$A,A5343,Q3_SQL_Error_Concentration!$E:$E,B5343,Q3_SQL_Error_Concentration!$F:$F,C5343)=0,"",SUMIFS(Q3_SQL_Error_Concentration!$I:$I,Q3_SQL_Error_Concentration!$A:$A,A5343,Q3_SQL_Error_Concentration!$E:$E,B5343,Q3_SQL_Error_Concentration!$F:$F,C5343))</f>
        <v/>
      </c>
      <c r="H5343" s="5" t="str">
        <f t="shared" si="499"/>
        <v/>
      </c>
      <c r="I5343" s="5">
        <f>IF(D5343&gt;=Q3_Validation!$C$2,1,0)</f>
        <v>0</v>
      </c>
      <c r="J5343" s="8" t="str">
        <f t="shared" si="500"/>
        <v/>
      </c>
      <c r="K5343" s="5" t="str">
        <f t="shared" si="501"/>
        <v>excluded</v>
      </c>
      <c r="L5343" s="5">
        <f t="shared" si="502"/>
        <v>3</v>
      </c>
      <c r="M5343" s="5">
        <f t="shared" si="503"/>
        <v>0</v>
      </c>
    </row>
    <row r="5344" spans="1:13">
      <c r="A5344" s="5">
        <v>7802</v>
      </c>
      <c r="B5344" s="5">
        <v>13</v>
      </c>
      <c r="C5344" s="5" t="s">
        <v>63</v>
      </c>
      <c r="D5344" s="5">
        <v>272</v>
      </c>
      <c r="E5344" s="5">
        <v>2</v>
      </c>
      <c r="F5344" s="8">
        <f t="shared" si="498"/>
        <v>0.73529411764705888</v>
      </c>
      <c r="G5344" s="5" t="str">
        <f>IF(COUNTIFS(Q3_SQL_Error_Concentration!$A:$A,A5344,Q3_SQL_Error_Concentration!$E:$E,B5344,Q3_SQL_Error_Concentration!$F:$F,C5344)=0,"",SUMIFS(Q3_SQL_Error_Concentration!$I:$I,Q3_SQL_Error_Concentration!$A:$A,A5344,Q3_SQL_Error_Concentration!$E:$E,B5344,Q3_SQL_Error_Concentration!$F:$F,C5344))</f>
        <v/>
      </c>
      <c r="H5344" s="5" t="str">
        <f t="shared" si="499"/>
        <v/>
      </c>
      <c r="I5344" s="5">
        <f>IF(D5344&gt;=Q3_Validation!$C$2,1,0)</f>
        <v>0</v>
      </c>
      <c r="J5344" s="8" t="str">
        <f t="shared" si="500"/>
        <v/>
      </c>
      <c r="K5344" s="5" t="str">
        <f t="shared" si="501"/>
        <v>excluded</v>
      </c>
      <c r="L5344" s="5">
        <f t="shared" si="502"/>
        <v>3</v>
      </c>
      <c r="M5344" s="5">
        <f t="shared" si="503"/>
        <v>0</v>
      </c>
    </row>
    <row r="5345" spans="1:13">
      <c r="A5345" s="5">
        <v>7802</v>
      </c>
      <c r="B5345" s="5">
        <v>13</v>
      </c>
      <c r="C5345" s="5" t="s">
        <v>62</v>
      </c>
      <c r="D5345" s="5">
        <v>443</v>
      </c>
      <c r="E5345" s="5">
        <v>9</v>
      </c>
      <c r="F5345" s="8">
        <f t="shared" si="498"/>
        <v>2.0316027088036117</v>
      </c>
      <c r="G5345" s="5" t="str">
        <f>IF(COUNTIFS(Q3_SQL_Error_Concentration!$A:$A,A5345,Q3_SQL_Error_Concentration!$E:$E,B5345,Q3_SQL_Error_Concentration!$F:$F,C5345)=0,"",SUMIFS(Q3_SQL_Error_Concentration!$I:$I,Q3_SQL_Error_Concentration!$A:$A,A5345,Q3_SQL_Error_Concentration!$E:$E,B5345,Q3_SQL_Error_Concentration!$F:$F,C5345))</f>
        <v/>
      </c>
      <c r="H5345" s="5" t="str">
        <f t="shared" si="499"/>
        <v/>
      </c>
      <c r="I5345" s="5">
        <f>IF(D5345&gt;=Q3_Validation!$C$2,1,0)</f>
        <v>0</v>
      </c>
      <c r="J5345" s="8" t="str">
        <f t="shared" si="500"/>
        <v/>
      </c>
      <c r="K5345" s="5" t="str">
        <f t="shared" si="501"/>
        <v>excluded</v>
      </c>
      <c r="L5345" s="5">
        <f t="shared" si="502"/>
        <v>3</v>
      </c>
      <c r="M5345" s="5">
        <f t="shared" si="503"/>
        <v>0</v>
      </c>
    </row>
    <row r="5346" spans="1:13">
      <c r="A5346" s="5">
        <v>7802</v>
      </c>
      <c r="B5346" s="5">
        <v>14</v>
      </c>
      <c r="C5346" s="5" t="s">
        <v>63</v>
      </c>
      <c r="D5346" s="5">
        <v>732</v>
      </c>
      <c r="E5346" s="5">
        <v>15</v>
      </c>
      <c r="F5346" s="8">
        <f t="shared" si="498"/>
        <v>2.0491803278688523</v>
      </c>
      <c r="G5346" s="5" t="str">
        <f>IF(COUNTIFS(Q3_SQL_Error_Concentration!$A:$A,A5346,Q3_SQL_Error_Concentration!$E:$E,B5346,Q3_SQL_Error_Concentration!$F:$F,C5346)=0,"",SUMIFS(Q3_SQL_Error_Concentration!$I:$I,Q3_SQL_Error_Concentration!$A:$A,A5346,Q3_SQL_Error_Concentration!$E:$E,B5346,Q3_SQL_Error_Concentration!$F:$F,C5346))</f>
        <v/>
      </c>
      <c r="H5346" s="5" t="str">
        <f t="shared" si="499"/>
        <v/>
      </c>
      <c r="I5346" s="5">
        <f>IF(D5346&gt;=Q3_Validation!$C$2,1,0)</f>
        <v>1</v>
      </c>
      <c r="J5346" s="8">
        <f t="shared" si="500"/>
        <v>2.0491803278688523</v>
      </c>
      <c r="K5346" s="5" t="str">
        <f t="shared" si="501"/>
        <v>normal</v>
      </c>
      <c r="L5346" s="5">
        <f t="shared" si="502"/>
        <v>3</v>
      </c>
      <c r="M5346" s="5">
        <f t="shared" si="503"/>
        <v>0</v>
      </c>
    </row>
    <row r="5347" spans="1:13">
      <c r="A5347" s="5">
        <v>7802</v>
      </c>
      <c r="B5347" s="5">
        <v>14</v>
      </c>
      <c r="C5347" s="5" t="s">
        <v>62</v>
      </c>
      <c r="D5347" s="5">
        <v>806</v>
      </c>
      <c r="E5347" s="5">
        <v>7</v>
      </c>
      <c r="F5347" s="8">
        <f t="shared" si="498"/>
        <v>0.86848635235732008</v>
      </c>
      <c r="G5347" s="5" t="str">
        <f>IF(COUNTIFS(Q3_SQL_Error_Concentration!$A:$A,A5347,Q3_SQL_Error_Concentration!$E:$E,B5347,Q3_SQL_Error_Concentration!$F:$F,C5347)=0,"",SUMIFS(Q3_SQL_Error_Concentration!$I:$I,Q3_SQL_Error_Concentration!$A:$A,A5347,Q3_SQL_Error_Concentration!$E:$E,B5347,Q3_SQL_Error_Concentration!$F:$F,C5347))</f>
        <v/>
      </c>
      <c r="H5347" s="5" t="str">
        <f t="shared" si="499"/>
        <v/>
      </c>
      <c r="I5347" s="5">
        <f>IF(D5347&gt;=Q3_Validation!$C$2,1,0)</f>
        <v>1</v>
      </c>
      <c r="J5347" s="8">
        <f t="shared" si="500"/>
        <v>0.86848635235732008</v>
      </c>
      <c r="K5347" s="5" t="str">
        <f t="shared" si="501"/>
        <v>normal</v>
      </c>
      <c r="L5347" s="5">
        <f t="shared" si="502"/>
        <v>3</v>
      </c>
      <c r="M5347" s="5">
        <f t="shared" si="503"/>
        <v>0</v>
      </c>
    </row>
    <row r="5348" spans="1:13">
      <c r="A5348" s="5">
        <v>7802</v>
      </c>
      <c r="B5348" s="5">
        <v>15</v>
      </c>
      <c r="C5348" s="5" t="s">
        <v>63</v>
      </c>
      <c r="D5348" s="5">
        <v>453</v>
      </c>
      <c r="E5348" s="5">
        <v>11</v>
      </c>
      <c r="F5348" s="8">
        <f t="shared" si="498"/>
        <v>2.4282560706401766</v>
      </c>
      <c r="G5348" s="5" t="str">
        <f>IF(COUNTIFS(Q3_SQL_Error_Concentration!$A:$A,A5348,Q3_SQL_Error_Concentration!$E:$E,B5348,Q3_SQL_Error_Concentration!$F:$F,C5348)=0,"",SUMIFS(Q3_SQL_Error_Concentration!$I:$I,Q3_SQL_Error_Concentration!$A:$A,A5348,Q3_SQL_Error_Concentration!$E:$E,B5348,Q3_SQL_Error_Concentration!$F:$F,C5348))</f>
        <v/>
      </c>
      <c r="H5348" s="5" t="str">
        <f t="shared" si="499"/>
        <v/>
      </c>
      <c r="I5348" s="5">
        <f>IF(D5348&gt;=Q3_Validation!$C$2,1,0)</f>
        <v>0</v>
      </c>
      <c r="J5348" s="8" t="str">
        <f t="shared" si="500"/>
        <v/>
      </c>
      <c r="K5348" s="5" t="str">
        <f t="shared" si="501"/>
        <v>excluded</v>
      </c>
      <c r="L5348" s="5">
        <f t="shared" si="502"/>
        <v>3</v>
      </c>
      <c r="M5348" s="5">
        <f t="shared" si="503"/>
        <v>0</v>
      </c>
    </row>
    <row r="5349" spans="1:13">
      <c r="A5349" s="5">
        <v>7802</v>
      </c>
      <c r="B5349" s="5">
        <v>15</v>
      </c>
      <c r="C5349" s="5" t="s">
        <v>62</v>
      </c>
      <c r="D5349" s="5">
        <v>472</v>
      </c>
      <c r="E5349" s="5">
        <v>12</v>
      </c>
      <c r="F5349" s="8">
        <f t="shared" si="498"/>
        <v>2.5423728813559321</v>
      </c>
      <c r="G5349" s="5" t="str">
        <f>IF(COUNTIFS(Q3_SQL_Error_Concentration!$A:$A,A5349,Q3_SQL_Error_Concentration!$E:$E,B5349,Q3_SQL_Error_Concentration!$F:$F,C5349)=0,"",SUMIFS(Q3_SQL_Error_Concentration!$I:$I,Q3_SQL_Error_Concentration!$A:$A,A5349,Q3_SQL_Error_Concentration!$E:$E,B5349,Q3_SQL_Error_Concentration!$F:$F,C5349))</f>
        <v/>
      </c>
      <c r="H5349" s="5" t="str">
        <f t="shared" si="499"/>
        <v/>
      </c>
      <c r="I5349" s="5">
        <f>IF(D5349&gt;=Q3_Validation!$C$2,1,0)</f>
        <v>0</v>
      </c>
      <c r="J5349" s="8" t="str">
        <f t="shared" si="500"/>
        <v/>
      </c>
      <c r="K5349" s="5" t="str">
        <f t="shared" si="501"/>
        <v>excluded</v>
      </c>
      <c r="L5349" s="5">
        <f t="shared" si="502"/>
        <v>3</v>
      </c>
      <c r="M5349" s="5">
        <f t="shared" si="503"/>
        <v>0</v>
      </c>
    </row>
    <row r="5350" spans="1:13">
      <c r="A5350" s="5">
        <v>7802</v>
      </c>
      <c r="B5350" s="5">
        <v>16</v>
      </c>
      <c r="C5350" s="5" t="s">
        <v>63</v>
      </c>
      <c r="D5350" s="5">
        <v>520</v>
      </c>
      <c r="E5350" s="5">
        <v>12</v>
      </c>
      <c r="F5350" s="8">
        <f t="shared" si="498"/>
        <v>2.3076923076923075</v>
      </c>
      <c r="G5350" s="5" t="str">
        <f>IF(COUNTIFS(Q3_SQL_Error_Concentration!$A:$A,A5350,Q3_SQL_Error_Concentration!$E:$E,B5350,Q3_SQL_Error_Concentration!$F:$F,C5350)=0,"",SUMIFS(Q3_SQL_Error_Concentration!$I:$I,Q3_SQL_Error_Concentration!$A:$A,A5350,Q3_SQL_Error_Concentration!$E:$E,B5350,Q3_SQL_Error_Concentration!$F:$F,C5350))</f>
        <v/>
      </c>
      <c r="H5350" s="5" t="str">
        <f t="shared" si="499"/>
        <v/>
      </c>
      <c r="I5350" s="5">
        <f>IF(D5350&gt;=Q3_Validation!$C$2,1,0)</f>
        <v>0</v>
      </c>
      <c r="J5350" s="8" t="str">
        <f t="shared" si="500"/>
        <v/>
      </c>
      <c r="K5350" s="5" t="str">
        <f t="shared" si="501"/>
        <v>excluded</v>
      </c>
      <c r="L5350" s="5">
        <f t="shared" si="502"/>
        <v>3</v>
      </c>
      <c r="M5350" s="5">
        <f t="shared" si="503"/>
        <v>0</v>
      </c>
    </row>
    <row r="5351" spans="1:13">
      <c r="A5351" s="5">
        <v>7802</v>
      </c>
      <c r="B5351" s="5">
        <v>16</v>
      </c>
      <c r="C5351" s="5" t="s">
        <v>62</v>
      </c>
      <c r="D5351" s="5">
        <v>818</v>
      </c>
      <c r="E5351" s="5">
        <v>13</v>
      </c>
      <c r="F5351" s="8">
        <f t="shared" si="498"/>
        <v>1.5892420537897312</v>
      </c>
      <c r="G5351" s="5" t="str">
        <f>IF(COUNTIFS(Q3_SQL_Error_Concentration!$A:$A,A5351,Q3_SQL_Error_Concentration!$E:$E,B5351,Q3_SQL_Error_Concentration!$F:$F,C5351)=0,"",SUMIFS(Q3_SQL_Error_Concentration!$I:$I,Q3_SQL_Error_Concentration!$A:$A,A5351,Q3_SQL_Error_Concentration!$E:$E,B5351,Q3_SQL_Error_Concentration!$F:$F,C5351))</f>
        <v/>
      </c>
      <c r="H5351" s="5" t="str">
        <f t="shared" si="499"/>
        <v/>
      </c>
      <c r="I5351" s="5">
        <f>IF(D5351&gt;=Q3_Validation!$C$2,1,0)</f>
        <v>1</v>
      </c>
      <c r="J5351" s="8">
        <f t="shared" si="500"/>
        <v>1.5892420537897312</v>
      </c>
      <c r="K5351" s="5" t="str">
        <f t="shared" si="501"/>
        <v>normal</v>
      </c>
      <c r="L5351" s="5">
        <f t="shared" si="502"/>
        <v>3</v>
      </c>
      <c r="M5351" s="5">
        <f t="shared" si="503"/>
        <v>0</v>
      </c>
    </row>
    <row r="5352" spans="1:13">
      <c r="A5352" s="5">
        <v>7802</v>
      </c>
      <c r="B5352" s="5">
        <v>17</v>
      </c>
      <c r="C5352" s="5" t="s">
        <v>63</v>
      </c>
      <c r="D5352" s="5">
        <v>204</v>
      </c>
      <c r="E5352" s="5">
        <v>6</v>
      </c>
      <c r="F5352" s="8">
        <f t="shared" si="498"/>
        <v>2.9411764705882355</v>
      </c>
      <c r="G5352" s="5" t="str">
        <f>IF(COUNTIFS(Q3_SQL_Error_Concentration!$A:$A,A5352,Q3_SQL_Error_Concentration!$E:$E,B5352,Q3_SQL_Error_Concentration!$F:$F,C5352)=0,"",SUMIFS(Q3_SQL_Error_Concentration!$I:$I,Q3_SQL_Error_Concentration!$A:$A,A5352,Q3_SQL_Error_Concentration!$E:$E,B5352,Q3_SQL_Error_Concentration!$F:$F,C5352))</f>
        <v/>
      </c>
      <c r="H5352" s="5" t="str">
        <f t="shared" si="499"/>
        <v/>
      </c>
      <c r="I5352" s="5">
        <f>IF(D5352&gt;=Q3_Validation!$C$2,1,0)</f>
        <v>0</v>
      </c>
      <c r="J5352" s="8" t="str">
        <f t="shared" si="500"/>
        <v/>
      </c>
      <c r="K5352" s="5" t="str">
        <f t="shared" si="501"/>
        <v>excluded</v>
      </c>
      <c r="L5352" s="5">
        <f t="shared" si="502"/>
        <v>3</v>
      </c>
      <c r="M5352" s="5">
        <f t="shared" si="503"/>
        <v>0</v>
      </c>
    </row>
    <row r="5353" spans="1:13">
      <c r="A5353" s="5">
        <v>7802</v>
      </c>
      <c r="B5353" s="5">
        <v>17</v>
      </c>
      <c r="C5353" s="5" t="s">
        <v>62</v>
      </c>
      <c r="D5353" s="5">
        <v>261</v>
      </c>
      <c r="E5353" s="5">
        <v>7</v>
      </c>
      <c r="F5353" s="8">
        <f t="shared" si="498"/>
        <v>2.6819923371647509</v>
      </c>
      <c r="G5353" s="5" t="str">
        <f>IF(COUNTIFS(Q3_SQL_Error_Concentration!$A:$A,A5353,Q3_SQL_Error_Concentration!$E:$E,B5353,Q3_SQL_Error_Concentration!$F:$F,C5353)=0,"",SUMIFS(Q3_SQL_Error_Concentration!$I:$I,Q3_SQL_Error_Concentration!$A:$A,A5353,Q3_SQL_Error_Concentration!$E:$E,B5353,Q3_SQL_Error_Concentration!$F:$F,C5353))</f>
        <v/>
      </c>
      <c r="H5353" s="5" t="str">
        <f t="shared" si="499"/>
        <v/>
      </c>
      <c r="I5353" s="5">
        <f>IF(D5353&gt;=Q3_Validation!$C$2,1,0)</f>
        <v>0</v>
      </c>
      <c r="J5353" s="8" t="str">
        <f t="shared" si="500"/>
        <v/>
      </c>
      <c r="K5353" s="5" t="str">
        <f t="shared" si="501"/>
        <v>excluded</v>
      </c>
      <c r="L5353" s="5">
        <f t="shared" si="502"/>
        <v>3</v>
      </c>
      <c r="M5353" s="5">
        <f t="shared" si="503"/>
        <v>0</v>
      </c>
    </row>
    <row r="5354" spans="1:13">
      <c r="A5354" s="5">
        <v>7802</v>
      </c>
      <c r="B5354" s="5">
        <v>18</v>
      </c>
      <c r="C5354" s="5" t="s">
        <v>63</v>
      </c>
      <c r="D5354" s="5">
        <v>563</v>
      </c>
      <c r="E5354" s="5">
        <v>15</v>
      </c>
      <c r="F5354" s="8">
        <f t="shared" si="498"/>
        <v>2.6642984014209592</v>
      </c>
      <c r="G5354" s="5" t="str">
        <f>IF(COUNTIFS(Q3_SQL_Error_Concentration!$A:$A,A5354,Q3_SQL_Error_Concentration!$E:$E,B5354,Q3_SQL_Error_Concentration!$F:$F,C5354)=0,"",SUMIFS(Q3_SQL_Error_Concentration!$I:$I,Q3_SQL_Error_Concentration!$A:$A,A5354,Q3_SQL_Error_Concentration!$E:$E,B5354,Q3_SQL_Error_Concentration!$F:$F,C5354))</f>
        <v/>
      </c>
      <c r="H5354" s="5" t="str">
        <f t="shared" si="499"/>
        <v/>
      </c>
      <c r="I5354" s="5">
        <f>IF(D5354&gt;=Q3_Validation!$C$2,1,0)</f>
        <v>0</v>
      </c>
      <c r="J5354" s="8" t="str">
        <f t="shared" si="500"/>
        <v/>
      </c>
      <c r="K5354" s="5" t="str">
        <f t="shared" si="501"/>
        <v>excluded</v>
      </c>
      <c r="L5354" s="5">
        <f t="shared" si="502"/>
        <v>3</v>
      </c>
      <c r="M5354" s="5">
        <f t="shared" si="503"/>
        <v>0</v>
      </c>
    </row>
    <row r="5355" spans="1:13">
      <c r="A5355" s="5">
        <v>7802</v>
      </c>
      <c r="B5355" s="5">
        <v>18</v>
      </c>
      <c r="C5355" s="5" t="s">
        <v>62</v>
      </c>
      <c r="D5355" s="5">
        <v>633</v>
      </c>
      <c r="E5355" s="5">
        <v>15</v>
      </c>
      <c r="F5355" s="8">
        <f t="shared" si="498"/>
        <v>2.3696682464454977</v>
      </c>
      <c r="G5355" s="5">
        <f>IF(COUNTIFS(Q3_SQL_Error_Concentration!$A:$A,A5355,Q3_SQL_Error_Concentration!$E:$E,B5355,Q3_SQL_Error_Concentration!$F:$F,C5355)=0,"",SUMIFS(Q3_SQL_Error_Concentration!$I:$I,Q3_SQL_Error_Concentration!$A:$A,A5355,Q3_SQL_Error_Concentration!$E:$E,B5355,Q3_SQL_Error_Concentration!$F:$F,C5355))</f>
        <v>2.3696999999999999</v>
      </c>
      <c r="H5355" s="5" t="str">
        <f t="shared" si="499"/>
        <v>PASS</v>
      </c>
      <c r="I5355" s="5">
        <f>IF(D5355&gt;=Q3_Validation!$C$2,1,0)</f>
        <v>1</v>
      </c>
      <c r="J5355" s="8">
        <f t="shared" si="500"/>
        <v>2.3696682464454977</v>
      </c>
      <c r="K5355" s="5" t="str">
        <f t="shared" si="501"/>
        <v>high-error</v>
      </c>
      <c r="L5355" s="5">
        <f t="shared" si="502"/>
        <v>3</v>
      </c>
      <c r="M5355" s="5">
        <f t="shared" si="503"/>
        <v>1</v>
      </c>
    </row>
    <row r="5356" spans="1:13">
      <c r="A5356" s="5">
        <v>7802</v>
      </c>
      <c r="B5356" s="5">
        <v>19</v>
      </c>
      <c r="C5356" s="5" t="s">
        <v>63</v>
      </c>
      <c r="D5356" s="5">
        <v>573</v>
      </c>
      <c r="E5356" s="5">
        <v>12</v>
      </c>
      <c r="F5356" s="8">
        <f t="shared" si="498"/>
        <v>2.0942408376963351</v>
      </c>
      <c r="G5356" s="5" t="str">
        <f>IF(COUNTIFS(Q3_SQL_Error_Concentration!$A:$A,A5356,Q3_SQL_Error_Concentration!$E:$E,B5356,Q3_SQL_Error_Concentration!$F:$F,C5356)=0,"",SUMIFS(Q3_SQL_Error_Concentration!$I:$I,Q3_SQL_Error_Concentration!$A:$A,A5356,Q3_SQL_Error_Concentration!$E:$E,B5356,Q3_SQL_Error_Concentration!$F:$F,C5356))</f>
        <v/>
      </c>
      <c r="H5356" s="5" t="str">
        <f t="shared" si="499"/>
        <v/>
      </c>
      <c r="I5356" s="5">
        <f>IF(D5356&gt;=Q3_Validation!$C$2,1,0)</f>
        <v>0</v>
      </c>
      <c r="J5356" s="8" t="str">
        <f t="shared" si="500"/>
        <v/>
      </c>
      <c r="K5356" s="5" t="str">
        <f t="shared" si="501"/>
        <v>excluded</v>
      </c>
      <c r="L5356" s="5">
        <f t="shared" si="502"/>
        <v>3</v>
      </c>
      <c r="M5356" s="5">
        <f t="shared" si="503"/>
        <v>0</v>
      </c>
    </row>
    <row r="5357" spans="1:13">
      <c r="A5357" s="5">
        <v>7802</v>
      </c>
      <c r="B5357" s="5">
        <v>19</v>
      </c>
      <c r="C5357" s="5" t="s">
        <v>62</v>
      </c>
      <c r="D5357" s="5">
        <v>667</v>
      </c>
      <c r="E5357" s="5">
        <v>18</v>
      </c>
      <c r="F5357" s="8">
        <f t="shared" si="498"/>
        <v>2.6986506746626686</v>
      </c>
      <c r="G5357" s="5">
        <f>IF(COUNTIFS(Q3_SQL_Error_Concentration!$A:$A,A5357,Q3_SQL_Error_Concentration!$E:$E,B5357,Q3_SQL_Error_Concentration!$F:$F,C5357)=0,"",SUMIFS(Q3_SQL_Error_Concentration!$I:$I,Q3_SQL_Error_Concentration!$A:$A,A5357,Q3_SQL_Error_Concentration!$E:$E,B5357,Q3_SQL_Error_Concentration!$F:$F,C5357))</f>
        <v>2.6987000000000001</v>
      </c>
      <c r="H5357" s="5" t="str">
        <f t="shared" si="499"/>
        <v>PASS</v>
      </c>
      <c r="I5357" s="5">
        <f>IF(D5357&gt;=Q3_Validation!$C$2,1,0)</f>
        <v>1</v>
      </c>
      <c r="J5357" s="8">
        <f t="shared" si="500"/>
        <v>2.6986506746626686</v>
      </c>
      <c r="K5357" s="5" t="str">
        <f t="shared" si="501"/>
        <v>high-error</v>
      </c>
      <c r="L5357" s="5">
        <f t="shared" si="502"/>
        <v>3</v>
      </c>
      <c r="M5357" s="5">
        <f t="shared" si="503"/>
        <v>1</v>
      </c>
    </row>
    <row r="5358" spans="1:13">
      <c r="A5358" s="5">
        <v>7802</v>
      </c>
      <c r="B5358" s="5">
        <v>20</v>
      </c>
      <c r="C5358" s="5" t="s">
        <v>63</v>
      </c>
      <c r="D5358" s="5">
        <v>470</v>
      </c>
      <c r="E5358" s="5">
        <v>20</v>
      </c>
      <c r="F5358" s="8">
        <f t="shared" si="498"/>
        <v>4.2553191489361701</v>
      </c>
      <c r="G5358" s="5" t="str">
        <f>IF(COUNTIFS(Q3_SQL_Error_Concentration!$A:$A,A5358,Q3_SQL_Error_Concentration!$E:$E,B5358,Q3_SQL_Error_Concentration!$F:$F,C5358)=0,"",SUMIFS(Q3_SQL_Error_Concentration!$I:$I,Q3_SQL_Error_Concentration!$A:$A,A5358,Q3_SQL_Error_Concentration!$E:$E,B5358,Q3_SQL_Error_Concentration!$F:$F,C5358))</f>
        <v/>
      </c>
      <c r="H5358" s="5" t="str">
        <f t="shared" si="499"/>
        <v/>
      </c>
      <c r="I5358" s="5">
        <f>IF(D5358&gt;=Q3_Validation!$C$2,1,0)</f>
        <v>0</v>
      </c>
      <c r="J5358" s="8" t="str">
        <f t="shared" si="500"/>
        <v/>
      </c>
      <c r="K5358" s="5" t="str">
        <f t="shared" si="501"/>
        <v>excluded</v>
      </c>
      <c r="L5358" s="5">
        <f t="shared" si="502"/>
        <v>3</v>
      </c>
      <c r="M5358" s="5">
        <f t="shared" si="503"/>
        <v>0</v>
      </c>
    </row>
    <row r="5359" spans="1:13">
      <c r="A5359" s="5">
        <v>7802</v>
      </c>
      <c r="B5359" s="5">
        <v>20</v>
      </c>
      <c r="C5359" s="5" t="s">
        <v>62</v>
      </c>
      <c r="D5359" s="5">
        <v>692</v>
      </c>
      <c r="E5359" s="5">
        <v>16</v>
      </c>
      <c r="F5359" s="8">
        <f t="shared" si="498"/>
        <v>2.3121387283236996</v>
      </c>
      <c r="G5359" s="5">
        <f>IF(COUNTIFS(Q3_SQL_Error_Concentration!$A:$A,A5359,Q3_SQL_Error_Concentration!$E:$E,B5359,Q3_SQL_Error_Concentration!$F:$F,C5359)=0,"",SUMIFS(Q3_SQL_Error_Concentration!$I:$I,Q3_SQL_Error_Concentration!$A:$A,A5359,Q3_SQL_Error_Concentration!$E:$E,B5359,Q3_SQL_Error_Concentration!$F:$F,C5359))</f>
        <v>2.3121</v>
      </c>
      <c r="H5359" s="5" t="str">
        <f t="shared" si="499"/>
        <v>PASS</v>
      </c>
      <c r="I5359" s="5">
        <f>IF(D5359&gt;=Q3_Validation!$C$2,1,0)</f>
        <v>1</v>
      </c>
      <c r="J5359" s="8">
        <f t="shared" si="500"/>
        <v>2.3121387283236996</v>
      </c>
      <c r="K5359" s="5" t="str">
        <f t="shared" si="501"/>
        <v>high-error</v>
      </c>
      <c r="L5359" s="5">
        <f t="shared" si="502"/>
        <v>3</v>
      </c>
      <c r="M5359" s="5">
        <f t="shared" si="503"/>
        <v>1</v>
      </c>
    </row>
    <row r="5360" spans="1:13">
      <c r="A5360" s="5">
        <v>7802</v>
      </c>
      <c r="B5360" s="5">
        <v>21</v>
      </c>
      <c r="C5360" s="5" t="s">
        <v>63</v>
      </c>
      <c r="D5360" s="5">
        <v>373</v>
      </c>
      <c r="E5360" s="5">
        <v>12</v>
      </c>
      <c r="F5360" s="8">
        <f t="shared" si="498"/>
        <v>3.2171581769436997</v>
      </c>
      <c r="G5360" s="5" t="str">
        <f>IF(COUNTIFS(Q3_SQL_Error_Concentration!$A:$A,A5360,Q3_SQL_Error_Concentration!$E:$E,B5360,Q3_SQL_Error_Concentration!$F:$F,C5360)=0,"",SUMIFS(Q3_SQL_Error_Concentration!$I:$I,Q3_SQL_Error_Concentration!$A:$A,A5360,Q3_SQL_Error_Concentration!$E:$E,B5360,Q3_SQL_Error_Concentration!$F:$F,C5360))</f>
        <v/>
      </c>
      <c r="H5360" s="5" t="str">
        <f t="shared" si="499"/>
        <v/>
      </c>
      <c r="I5360" s="5">
        <f>IF(D5360&gt;=Q3_Validation!$C$2,1,0)</f>
        <v>0</v>
      </c>
      <c r="J5360" s="8" t="str">
        <f t="shared" si="500"/>
        <v/>
      </c>
      <c r="K5360" s="5" t="str">
        <f t="shared" si="501"/>
        <v>excluded</v>
      </c>
      <c r="L5360" s="5">
        <f t="shared" si="502"/>
        <v>3</v>
      </c>
      <c r="M5360" s="5">
        <f t="shared" si="503"/>
        <v>0</v>
      </c>
    </row>
    <row r="5361" spans="1:13">
      <c r="A5361" s="5">
        <v>7802</v>
      </c>
      <c r="B5361" s="5">
        <v>21</v>
      </c>
      <c r="C5361" s="5" t="s">
        <v>62</v>
      </c>
      <c r="D5361" s="5">
        <v>594</v>
      </c>
      <c r="E5361" s="5">
        <v>9</v>
      </c>
      <c r="F5361" s="8">
        <f t="shared" si="498"/>
        <v>1.5151515151515151</v>
      </c>
      <c r="G5361" s="5" t="str">
        <f>IF(COUNTIFS(Q3_SQL_Error_Concentration!$A:$A,A5361,Q3_SQL_Error_Concentration!$E:$E,B5361,Q3_SQL_Error_Concentration!$F:$F,C5361)=0,"",SUMIFS(Q3_SQL_Error_Concentration!$I:$I,Q3_SQL_Error_Concentration!$A:$A,A5361,Q3_SQL_Error_Concentration!$E:$E,B5361,Q3_SQL_Error_Concentration!$F:$F,C5361))</f>
        <v/>
      </c>
      <c r="H5361" s="5" t="str">
        <f t="shared" si="499"/>
        <v/>
      </c>
      <c r="I5361" s="5">
        <f>IF(D5361&gt;=Q3_Validation!$C$2,1,0)</f>
        <v>0</v>
      </c>
      <c r="J5361" s="8" t="str">
        <f t="shared" si="500"/>
        <v/>
      </c>
      <c r="K5361" s="5" t="str">
        <f t="shared" si="501"/>
        <v>excluded</v>
      </c>
      <c r="L5361" s="5">
        <f t="shared" si="502"/>
        <v>3</v>
      </c>
      <c r="M5361" s="5">
        <f t="shared" si="503"/>
        <v>0</v>
      </c>
    </row>
    <row r="5362" spans="1:13">
      <c r="A5362" s="5">
        <v>7802</v>
      </c>
      <c r="B5362" s="5">
        <v>22</v>
      </c>
      <c r="C5362" s="5" t="s">
        <v>63</v>
      </c>
      <c r="D5362" s="5">
        <v>384</v>
      </c>
      <c r="E5362" s="5">
        <v>15</v>
      </c>
      <c r="F5362" s="8">
        <f t="shared" si="498"/>
        <v>3.90625</v>
      </c>
      <c r="G5362" s="5" t="str">
        <f>IF(COUNTIFS(Q3_SQL_Error_Concentration!$A:$A,A5362,Q3_SQL_Error_Concentration!$E:$E,B5362,Q3_SQL_Error_Concentration!$F:$F,C5362)=0,"",SUMIFS(Q3_SQL_Error_Concentration!$I:$I,Q3_SQL_Error_Concentration!$A:$A,A5362,Q3_SQL_Error_Concentration!$E:$E,B5362,Q3_SQL_Error_Concentration!$F:$F,C5362))</f>
        <v/>
      </c>
      <c r="H5362" s="5" t="str">
        <f t="shared" si="499"/>
        <v/>
      </c>
      <c r="I5362" s="5">
        <f>IF(D5362&gt;=Q3_Validation!$C$2,1,0)</f>
        <v>0</v>
      </c>
      <c r="J5362" s="8" t="str">
        <f t="shared" si="500"/>
        <v/>
      </c>
      <c r="K5362" s="5" t="str">
        <f t="shared" si="501"/>
        <v>excluded</v>
      </c>
      <c r="L5362" s="5">
        <f t="shared" si="502"/>
        <v>3</v>
      </c>
      <c r="M5362" s="5">
        <f t="shared" si="503"/>
        <v>0</v>
      </c>
    </row>
    <row r="5363" spans="1:13">
      <c r="A5363" s="5">
        <v>7802</v>
      </c>
      <c r="B5363" s="5">
        <v>22</v>
      </c>
      <c r="C5363" s="5" t="s">
        <v>62</v>
      </c>
      <c r="D5363" s="5">
        <v>428</v>
      </c>
      <c r="E5363" s="5">
        <v>24</v>
      </c>
      <c r="F5363" s="8">
        <f t="shared" si="498"/>
        <v>5.6074766355140184</v>
      </c>
      <c r="G5363" s="5" t="str">
        <f>IF(COUNTIFS(Q3_SQL_Error_Concentration!$A:$A,A5363,Q3_SQL_Error_Concentration!$E:$E,B5363,Q3_SQL_Error_Concentration!$F:$F,C5363)=0,"",SUMIFS(Q3_SQL_Error_Concentration!$I:$I,Q3_SQL_Error_Concentration!$A:$A,A5363,Q3_SQL_Error_Concentration!$E:$E,B5363,Q3_SQL_Error_Concentration!$F:$F,C5363))</f>
        <v/>
      </c>
      <c r="H5363" s="5" t="str">
        <f t="shared" si="499"/>
        <v/>
      </c>
      <c r="I5363" s="5">
        <f>IF(D5363&gt;=Q3_Validation!$C$2,1,0)</f>
        <v>0</v>
      </c>
      <c r="J5363" s="8" t="str">
        <f t="shared" si="500"/>
        <v/>
      </c>
      <c r="K5363" s="5" t="str">
        <f t="shared" si="501"/>
        <v>excluded</v>
      </c>
      <c r="L5363" s="5">
        <f t="shared" si="502"/>
        <v>3</v>
      </c>
      <c r="M5363" s="5">
        <f t="shared" si="503"/>
        <v>0</v>
      </c>
    </row>
    <row r="5364" spans="1:13">
      <c r="A5364" s="5">
        <v>7802</v>
      </c>
      <c r="B5364" s="5">
        <v>23</v>
      </c>
      <c r="C5364" s="5" t="s">
        <v>63</v>
      </c>
      <c r="D5364" s="5">
        <v>105</v>
      </c>
      <c r="E5364" s="5">
        <v>2</v>
      </c>
      <c r="F5364" s="8">
        <f t="shared" si="498"/>
        <v>1.9047619047619047</v>
      </c>
      <c r="G5364" s="5" t="str">
        <f>IF(COUNTIFS(Q3_SQL_Error_Concentration!$A:$A,A5364,Q3_SQL_Error_Concentration!$E:$E,B5364,Q3_SQL_Error_Concentration!$F:$F,C5364)=0,"",SUMIFS(Q3_SQL_Error_Concentration!$I:$I,Q3_SQL_Error_Concentration!$A:$A,A5364,Q3_SQL_Error_Concentration!$E:$E,B5364,Q3_SQL_Error_Concentration!$F:$F,C5364))</f>
        <v/>
      </c>
      <c r="H5364" s="5" t="str">
        <f t="shared" si="499"/>
        <v/>
      </c>
      <c r="I5364" s="5">
        <f>IF(D5364&gt;=Q3_Validation!$C$2,1,0)</f>
        <v>0</v>
      </c>
      <c r="J5364" s="8" t="str">
        <f t="shared" si="500"/>
        <v/>
      </c>
      <c r="K5364" s="5" t="str">
        <f t="shared" si="501"/>
        <v>excluded</v>
      </c>
      <c r="L5364" s="5">
        <f t="shared" si="502"/>
        <v>3</v>
      </c>
      <c r="M5364" s="5">
        <f t="shared" si="503"/>
        <v>0</v>
      </c>
    </row>
    <row r="5365" spans="1:13">
      <c r="A5365" s="5">
        <v>7802</v>
      </c>
      <c r="B5365" s="5">
        <v>23</v>
      </c>
      <c r="C5365" s="5" t="s">
        <v>62</v>
      </c>
      <c r="D5365" s="5">
        <v>122</v>
      </c>
      <c r="E5365" s="5">
        <v>2</v>
      </c>
      <c r="F5365" s="8">
        <f t="shared" si="498"/>
        <v>1.639344262295082</v>
      </c>
      <c r="G5365" s="5" t="str">
        <f>IF(COUNTIFS(Q3_SQL_Error_Concentration!$A:$A,A5365,Q3_SQL_Error_Concentration!$E:$E,B5365,Q3_SQL_Error_Concentration!$F:$F,C5365)=0,"",SUMIFS(Q3_SQL_Error_Concentration!$I:$I,Q3_SQL_Error_Concentration!$A:$A,A5365,Q3_SQL_Error_Concentration!$E:$E,B5365,Q3_SQL_Error_Concentration!$F:$F,C5365))</f>
        <v/>
      </c>
      <c r="H5365" s="5" t="str">
        <f t="shared" si="499"/>
        <v/>
      </c>
      <c r="I5365" s="5">
        <f>IF(D5365&gt;=Q3_Validation!$C$2,1,0)</f>
        <v>0</v>
      </c>
      <c r="J5365" s="8" t="str">
        <f t="shared" si="500"/>
        <v/>
      </c>
      <c r="K5365" s="5" t="str">
        <f t="shared" si="501"/>
        <v>excluded</v>
      </c>
      <c r="L5365" s="5">
        <f t="shared" si="502"/>
        <v>3</v>
      </c>
      <c r="M5365" s="5">
        <f t="shared" si="503"/>
        <v>0</v>
      </c>
    </row>
    <row r="5366" spans="1:13">
      <c r="A5366" s="5">
        <v>7832</v>
      </c>
      <c r="B5366" s="5">
        <v>0</v>
      </c>
      <c r="C5366" s="5" t="s">
        <v>63</v>
      </c>
      <c r="D5366" s="5">
        <v>1</v>
      </c>
      <c r="E5366" s="5">
        <v>0</v>
      </c>
      <c r="F5366" s="8">
        <f t="shared" si="498"/>
        <v>0</v>
      </c>
      <c r="G5366" s="5" t="str">
        <f>IF(COUNTIFS(Q3_SQL_Error_Concentration!$A:$A,A5366,Q3_SQL_Error_Concentration!$E:$E,B5366,Q3_SQL_Error_Concentration!$F:$F,C5366)=0,"",SUMIFS(Q3_SQL_Error_Concentration!$I:$I,Q3_SQL_Error_Concentration!$A:$A,A5366,Q3_SQL_Error_Concentration!$E:$E,B5366,Q3_SQL_Error_Concentration!$F:$F,C5366))</f>
        <v/>
      </c>
      <c r="H5366" s="5" t="str">
        <f t="shared" si="499"/>
        <v/>
      </c>
      <c r="I5366" s="5">
        <f>IF(D5366&gt;=Q3_Validation!$C$2,1,0)</f>
        <v>0</v>
      </c>
      <c r="J5366" s="8" t="str">
        <f t="shared" si="500"/>
        <v/>
      </c>
      <c r="K5366" s="5" t="str">
        <f t="shared" si="501"/>
        <v>excluded</v>
      </c>
      <c r="L5366" s="5">
        <f t="shared" si="502"/>
        <v>0</v>
      </c>
      <c r="M5366" s="5">
        <f t="shared" si="503"/>
        <v>0</v>
      </c>
    </row>
    <row r="5367" spans="1:13">
      <c r="A5367" s="5">
        <v>7832</v>
      </c>
      <c r="B5367" s="5">
        <v>0</v>
      </c>
      <c r="C5367" s="5" t="s">
        <v>62</v>
      </c>
      <c r="D5367" s="5">
        <v>3</v>
      </c>
      <c r="E5367" s="5">
        <v>0</v>
      </c>
      <c r="F5367" s="8">
        <f t="shared" si="498"/>
        <v>0</v>
      </c>
      <c r="G5367" s="5" t="str">
        <f>IF(COUNTIFS(Q3_SQL_Error_Concentration!$A:$A,A5367,Q3_SQL_Error_Concentration!$E:$E,B5367,Q3_SQL_Error_Concentration!$F:$F,C5367)=0,"",SUMIFS(Q3_SQL_Error_Concentration!$I:$I,Q3_SQL_Error_Concentration!$A:$A,A5367,Q3_SQL_Error_Concentration!$E:$E,B5367,Q3_SQL_Error_Concentration!$F:$F,C5367))</f>
        <v/>
      </c>
      <c r="H5367" s="5" t="str">
        <f t="shared" si="499"/>
        <v/>
      </c>
      <c r="I5367" s="5">
        <f>IF(D5367&gt;=Q3_Validation!$C$2,1,0)</f>
        <v>0</v>
      </c>
      <c r="J5367" s="8" t="str">
        <f t="shared" si="500"/>
        <v/>
      </c>
      <c r="K5367" s="5" t="str">
        <f t="shared" si="501"/>
        <v>excluded</v>
      </c>
      <c r="L5367" s="5">
        <f t="shared" si="502"/>
        <v>0</v>
      </c>
      <c r="M5367" s="5">
        <f t="shared" si="503"/>
        <v>0</v>
      </c>
    </row>
    <row r="5368" spans="1:13">
      <c r="A5368" s="5">
        <v>7832</v>
      </c>
      <c r="B5368" s="5">
        <v>1</v>
      </c>
      <c r="C5368" s="5" t="s">
        <v>63</v>
      </c>
      <c r="D5368" s="5">
        <v>6</v>
      </c>
      <c r="E5368" s="5">
        <v>0</v>
      </c>
      <c r="F5368" s="8">
        <f t="shared" si="498"/>
        <v>0</v>
      </c>
      <c r="G5368" s="5" t="str">
        <f>IF(COUNTIFS(Q3_SQL_Error_Concentration!$A:$A,A5368,Q3_SQL_Error_Concentration!$E:$E,B5368,Q3_SQL_Error_Concentration!$F:$F,C5368)=0,"",SUMIFS(Q3_SQL_Error_Concentration!$I:$I,Q3_SQL_Error_Concentration!$A:$A,A5368,Q3_SQL_Error_Concentration!$E:$E,B5368,Q3_SQL_Error_Concentration!$F:$F,C5368))</f>
        <v/>
      </c>
      <c r="H5368" s="5" t="str">
        <f t="shared" si="499"/>
        <v/>
      </c>
      <c r="I5368" s="5">
        <f>IF(D5368&gt;=Q3_Validation!$C$2,1,0)</f>
        <v>0</v>
      </c>
      <c r="J5368" s="8" t="str">
        <f t="shared" si="500"/>
        <v/>
      </c>
      <c r="K5368" s="5" t="str">
        <f t="shared" si="501"/>
        <v>excluded</v>
      </c>
      <c r="L5368" s="5">
        <f t="shared" si="502"/>
        <v>0</v>
      </c>
      <c r="M5368" s="5">
        <f t="shared" si="503"/>
        <v>0</v>
      </c>
    </row>
    <row r="5369" spans="1:13">
      <c r="A5369" s="5">
        <v>7832</v>
      </c>
      <c r="B5369" s="5">
        <v>1</v>
      </c>
      <c r="C5369" s="5" t="s">
        <v>64</v>
      </c>
      <c r="D5369" s="5">
        <v>1</v>
      </c>
      <c r="E5369" s="5">
        <v>0</v>
      </c>
      <c r="F5369" s="8">
        <f t="shared" si="498"/>
        <v>0</v>
      </c>
      <c r="G5369" s="5" t="str">
        <f>IF(COUNTIFS(Q3_SQL_Error_Concentration!$A:$A,A5369,Q3_SQL_Error_Concentration!$E:$E,B5369,Q3_SQL_Error_Concentration!$F:$F,C5369)=0,"",SUMIFS(Q3_SQL_Error_Concentration!$I:$I,Q3_SQL_Error_Concentration!$A:$A,A5369,Q3_SQL_Error_Concentration!$E:$E,B5369,Q3_SQL_Error_Concentration!$F:$F,C5369))</f>
        <v/>
      </c>
      <c r="H5369" s="5" t="str">
        <f t="shared" si="499"/>
        <v/>
      </c>
      <c r="I5369" s="5">
        <f>IF(D5369&gt;=Q3_Validation!$C$2,1,0)</f>
        <v>0</v>
      </c>
      <c r="J5369" s="8" t="str">
        <f t="shared" si="500"/>
        <v/>
      </c>
      <c r="K5369" s="5" t="str">
        <f t="shared" si="501"/>
        <v>excluded</v>
      </c>
      <c r="L5369" s="5">
        <f t="shared" si="502"/>
        <v>0</v>
      </c>
      <c r="M5369" s="5">
        <f t="shared" si="503"/>
        <v>0</v>
      </c>
    </row>
    <row r="5370" spans="1:13">
      <c r="A5370" s="5">
        <v>7832</v>
      </c>
      <c r="B5370" s="5">
        <v>1</v>
      </c>
      <c r="C5370" s="5" t="s">
        <v>62</v>
      </c>
      <c r="D5370" s="5">
        <v>3</v>
      </c>
      <c r="E5370" s="5">
        <v>0</v>
      </c>
      <c r="F5370" s="8">
        <f t="shared" si="498"/>
        <v>0</v>
      </c>
      <c r="G5370" s="5" t="str">
        <f>IF(COUNTIFS(Q3_SQL_Error_Concentration!$A:$A,A5370,Q3_SQL_Error_Concentration!$E:$E,B5370,Q3_SQL_Error_Concentration!$F:$F,C5370)=0,"",SUMIFS(Q3_SQL_Error_Concentration!$I:$I,Q3_SQL_Error_Concentration!$A:$A,A5370,Q3_SQL_Error_Concentration!$E:$E,B5370,Q3_SQL_Error_Concentration!$F:$F,C5370))</f>
        <v/>
      </c>
      <c r="H5370" s="5" t="str">
        <f t="shared" si="499"/>
        <v/>
      </c>
      <c r="I5370" s="5">
        <f>IF(D5370&gt;=Q3_Validation!$C$2,1,0)</f>
        <v>0</v>
      </c>
      <c r="J5370" s="8" t="str">
        <f t="shared" si="500"/>
        <v/>
      </c>
      <c r="K5370" s="5" t="str">
        <f t="shared" si="501"/>
        <v>excluded</v>
      </c>
      <c r="L5370" s="5">
        <f t="shared" si="502"/>
        <v>0</v>
      </c>
      <c r="M5370" s="5">
        <f t="shared" si="503"/>
        <v>0</v>
      </c>
    </row>
    <row r="5371" spans="1:13">
      <c r="A5371" s="5">
        <v>7832</v>
      </c>
      <c r="B5371" s="5">
        <v>2</v>
      </c>
      <c r="C5371" s="5" t="s">
        <v>63</v>
      </c>
      <c r="D5371" s="5">
        <v>2</v>
      </c>
      <c r="E5371" s="5">
        <v>0</v>
      </c>
      <c r="F5371" s="8">
        <f t="shared" si="498"/>
        <v>0</v>
      </c>
      <c r="G5371" s="5" t="str">
        <f>IF(COUNTIFS(Q3_SQL_Error_Concentration!$A:$A,A5371,Q3_SQL_Error_Concentration!$E:$E,B5371,Q3_SQL_Error_Concentration!$F:$F,C5371)=0,"",SUMIFS(Q3_SQL_Error_Concentration!$I:$I,Q3_SQL_Error_Concentration!$A:$A,A5371,Q3_SQL_Error_Concentration!$E:$E,B5371,Q3_SQL_Error_Concentration!$F:$F,C5371))</f>
        <v/>
      </c>
      <c r="H5371" s="5" t="str">
        <f t="shared" si="499"/>
        <v/>
      </c>
      <c r="I5371" s="5">
        <f>IF(D5371&gt;=Q3_Validation!$C$2,1,0)</f>
        <v>0</v>
      </c>
      <c r="J5371" s="8" t="str">
        <f t="shared" si="500"/>
        <v/>
      </c>
      <c r="K5371" s="5" t="str">
        <f t="shared" si="501"/>
        <v>excluded</v>
      </c>
      <c r="L5371" s="5">
        <f t="shared" si="502"/>
        <v>0</v>
      </c>
      <c r="M5371" s="5">
        <f t="shared" si="503"/>
        <v>0</v>
      </c>
    </row>
    <row r="5372" spans="1:13">
      <c r="A5372" s="5">
        <v>7832</v>
      </c>
      <c r="B5372" s="5">
        <v>2</v>
      </c>
      <c r="C5372" s="5" t="s">
        <v>62</v>
      </c>
      <c r="D5372" s="5">
        <v>10</v>
      </c>
      <c r="E5372" s="5">
        <v>1</v>
      </c>
      <c r="F5372" s="8">
        <f t="shared" si="498"/>
        <v>10</v>
      </c>
      <c r="G5372" s="5" t="str">
        <f>IF(COUNTIFS(Q3_SQL_Error_Concentration!$A:$A,A5372,Q3_SQL_Error_Concentration!$E:$E,B5372,Q3_SQL_Error_Concentration!$F:$F,C5372)=0,"",SUMIFS(Q3_SQL_Error_Concentration!$I:$I,Q3_SQL_Error_Concentration!$A:$A,A5372,Q3_SQL_Error_Concentration!$E:$E,B5372,Q3_SQL_Error_Concentration!$F:$F,C5372))</f>
        <v/>
      </c>
      <c r="H5372" s="5" t="str">
        <f t="shared" si="499"/>
        <v/>
      </c>
      <c r="I5372" s="5">
        <f>IF(D5372&gt;=Q3_Validation!$C$2,1,0)</f>
        <v>0</v>
      </c>
      <c r="J5372" s="8" t="str">
        <f t="shared" si="500"/>
        <v/>
      </c>
      <c r="K5372" s="5" t="str">
        <f t="shared" si="501"/>
        <v>excluded</v>
      </c>
      <c r="L5372" s="5">
        <f t="shared" si="502"/>
        <v>0</v>
      </c>
      <c r="M5372" s="5">
        <f t="shared" si="503"/>
        <v>0</v>
      </c>
    </row>
    <row r="5373" spans="1:13">
      <c r="A5373" s="5">
        <v>7832</v>
      </c>
      <c r="B5373" s="5">
        <v>3</v>
      </c>
      <c r="C5373" s="5" t="s">
        <v>63</v>
      </c>
      <c r="D5373" s="5">
        <v>2</v>
      </c>
      <c r="E5373" s="5">
        <v>0</v>
      </c>
      <c r="F5373" s="8">
        <f t="shared" si="498"/>
        <v>0</v>
      </c>
      <c r="G5373" s="5" t="str">
        <f>IF(COUNTIFS(Q3_SQL_Error_Concentration!$A:$A,A5373,Q3_SQL_Error_Concentration!$E:$E,B5373,Q3_SQL_Error_Concentration!$F:$F,C5373)=0,"",SUMIFS(Q3_SQL_Error_Concentration!$I:$I,Q3_SQL_Error_Concentration!$A:$A,A5373,Q3_SQL_Error_Concentration!$E:$E,B5373,Q3_SQL_Error_Concentration!$F:$F,C5373))</f>
        <v/>
      </c>
      <c r="H5373" s="5" t="str">
        <f t="shared" si="499"/>
        <v/>
      </c>
      <c r="I5373" s="5">
        <f>IF(D5373&gt;=Q3_Validation!$C$2,1,0)</f>
        <v>0</v>
      </c>
      <c r="J5373" s="8" t="str">
        <f t="shared" si="500"/>
        <v/>
      </c>
      <c r="K5373" s="5" t="str">
        <f t="shared" si="501"/>
        <v>excluded</v>
      </c>
      <c r="L5373" s="5">
        <f t="shared" si="502"/>
        <v>0</v>
      </c>
      <c r="M5373" s="5">
        <f t="shared" si="503"/>
        <v>0</v>
      </c>
    </row>
    <row r="5374" spans="1:13">
      <c r="A5374" s="5">
        <v>7832</v>
      </c>
      <c r="B5374" s="5">
        <v>3</v>
      </c>
      <c r="C5374" s="5" t="s">
        <v>64</v>
      </c>
      <c r="D5374" s="5">
        <v>1</v>
      </c>
      <c r="E5374" s="5">
        <v>0</v>
      </c>
      <c r="F5374" s="8">
        <f t="shared" si="498"/>
        <v>0</v>
      </c>
      <c r="G5374" s="5" t="str">
        <f>IF(COUNTIFS(Q3_SQL_Error_Concentration!$A:$A,A5374,Q3_SQL_Error_Concentration!$E:$E,B5374,Q3_SQL_Error_Concentration!$F:$F,C5374)=0,"",SUMIFS(Q3_SQL_Error_Concentration!$I:$I,Q3_SQL_Error_Concentration!$A:$A,A5374,Q3_SQL_Error_Concentration!$E:$E,B5374,Q3_SQL_Error_Concentration!$F:$F,C5374))</f>
        <v/>
      </c>
      <c r="H5374" s="5" t="str">
        <f t="shared" si="499"/>
        <v/>
      </c>
      <c r="I5374" s="5">
        <f>IF(D5374&gt;=Q3_Validation!$C$2,1,0)</f>
        <v>0</v>
      </c>
      <c r="J5374" s="8" t="str">
        <f t="shared" si="500"/>
        <v/>
      </c>
      <c r="K5374" s="5" t="str">
        <f t="shared" si="501"/>
        <v>excluded</v>
      </c>
      <c r="L5374" s="5">
        <f t="shared" si="502"/>
        <v>0</v>
      </c>
      <c r="M5374" s="5">
        <f t="shared" si="503"/>
        <v>0</v>
      </c>
    </row>
    <row r="5375" spans="1:13">
      <c r="A5375" s="5">
        <v>7832</v>
      </c>
      <c r="B5375" s="5">
        <v>4</v>
      </c>
      <c r="C5375" s="5" t="s">
        <v>63</v>
      </c>
      <c r="D5375" s="5">
        <v>7</v>
      </c>
      <c r="E5375" s="5">
        <v>0</v>
      </c>
      <c r="F5375" s="8">
        <f t="shared" si="498"/>
        <v>0</v>
      </c>
      <c r="G5375" s="5" t="str">
        <f>IF(COUNTIFS(Q3_SQL_Error_Concentration!$A:$A,A5375,Q3_SQL_Error_Concentration!$E:$E,B5375,Q3_SQL_Error_Concentration!$F:$F,C5375)=0,"",SUMIFS(Q3_SQL_Error_Concentration!$I:$I,Q3_SQL_Error_Concentration!$A:$A,A5375,Q3_SQL_Error_Concentration!$E:$E,B5375,Q3_SQL_Error_Concentration!$F:$F,C5375))</f>
        <v/>
      </c>
      <c r="H5375" s="5" t="str">
        <f t="shared" si="499"/>
        <v/>
      </c>
      <c r="I5375" s="5">
        <f>IF(D5375&gt;=Q3_Validation!$C$2,1,0)</f>
        <v>0</v>
      </c>
      <c r="J5375" s="8" t="str">
        <f t="shared" si="500"/>
        <v/>
      </c>
      <c r="K5375" s="5" t="str">
        <f t="shared" si="501"/>
        <v>excluded</v>
      </c>
      <c r="L5375" s="5">
        <f t="shared" si="502"/>
        <v>0</v>
      </c>
      <c r="M5375" s="5">
        <f t="shared" si="503"/>
        <v>0</v>
      </c>
    </row>
    <row r="5376" spans="1:13">
      <c r="A5376" s="5">
        <v>7832</v>
      </c>
      <c r="B5376" s="5">
        <v>4</v>
      </c>
      <c r="C5376" s="5" t="s">
        <v>62</v>
      </c>
      <c r="D5376" s="5">
        <v>6</v>
      </c>
      <c r="E5376" s="5">
        <v>0</v>
      </c>
      <c r="F5376" s="8">
        <f t="shared" si="498"/>
        <v>0</v>
      </c>
      <c r="G5376" s="5" t="str">
        <f>IF(COUNTIFS(Q3_SQL_Error_Concentration!$A:$A,A5376,Q3_SQL_Error_Concentration!$E:$E,B5376,Q3_SQL_Error_Concentration!$F:$F,C5376)=0,"",SUMIFS(Q3_SQL_Error_Concentration!$I:$I,Q3_SQL_Error_Concentration!$A:$A,A5376,Q3_SQL_Error_Concentration!$E:$E,B5376,Q3_SQL_Error_Concentration!$F:$F,C5376))</f>
        <v/>
      </c>
      <c r="H5376" s="5" t="str">
        <f t="shared" si="499"/>
        <v/>
      </c>
      <c r="I5376" s="5">
        <f>IF(D5376&gt;=Q3_Validation!$C$2,1,0)</f>
        <v>0</v>
      </c>
      <c r="J5376" s="8" t="str">
        <f t="shared" si="500"/>
        <v/>
      </c>
      <c r="K5376" s="5" t="str">
        <f t="shared" si="501"/>
        <v>excluded</v>
      </c>
      <c r="L5376" s="5">
        <f t="shared" si="502"/>
        <v>0</v>
      </c>
      <c r="M5376" s="5">
        <f t="shared" si="503"/>
        <v>0</v>
      </c>
    </row>
    <row r="5377" spans="1:13">
      <c r="A5377" s="5">
        <v>7832</v>
      </c>
      <c r="B5377" s="5">
        <v>5</v>
      </c>
      <c r="C5377" s="5" t="s">
        <v>63</v>
      </c>
      <c r="D5377" s="5">
        <v>13</v>
      </c>
      <c r="E5377" s="5">
        <v>0</v>
      </c>
      <c r="F5377" s="8">
        <f t="shared" si="498"/>
        <v>0</v>
      </c>
      <c r="G5377" s="5" t="str">
        <f>IF(COUNTIFS(Q3_SQL_Error_Concentration!$A:$A,A5377,Q3_SQL_Error_Concentration!$E:$E,B5377,Q3_SQL_Error_Concentration!$F:$F,C5377)=0,"",SUMIFS(Q3_SQL_Error_Concentration!$I:$I,Q3_SQL_Error_Concentration!$A:$A,A5377,Q3_SQL_Error_Concentration!$E:$E,B5377,Q3_SQL_Error_Concentration!$F:$F,C5377))</f>
        <v/>
      </c>
      <c r="H5377" s="5" t="str">
        <f t="shared" si="499"/>
        <v/>
      </c>
      <c r="I5377" s="5">
        <f>IF(D5377&gt;=Q3_Validation!$C$2,1,0)</f>
        <v>0</v>
      </c>
      <c r="J5377" s="8" t="str">
        <f t="shared" si="500"/>
        <v/>
      </c>
      <c r="K5377" s="5" t="str">
        <f t="shared" si="501"/>
        <v>excluded</v>
      </c>
      <c r="L5377" s="5">
        <f t="shared" si="502"/>
        <v>0</v>
      </c>
      <c r="M5377" s="5">
        <f t="shared" si="503"/>
        <v>0</v>
      </c>
    </row>
    <row r="5378" spans="1:13">
      <c r="A5378" s="5">
        <v>7832</v>
      </c>
      <c r="B5378" s="5">
        <v>5</v>
      </c>
      <c r="C5378" s="5" t="s">
        <v>62</v>
      </c>
      <c r="D5378" s="5">
        <v>8</v>
      </c>
      <c r="E5378" s="5">
        <v>0</v>
      </c>
      <c r="F5378" s="8">
        <f t="shared" ref="F5378:F5441" si="504">100*E5378/D5378</f>
        <v>0</v>
      </c>
      <c r="G5378" s="5" t="str">
        <f>IF(COUNTIFS(Q3_SQL_Error_Concentration!$A:$A,A5378,Q3_SQL_Error_Concentration!$E:$E,B5378,Q3_SQL_Error_Concentration!$F:$F,C5378)=0,"",SUMIFS(Q3_SQL_Error_Concentration!$I:$I,Q3_SQL_Error_Concentration!$A:$A,A5378,Q3_SQL_Error_Concentration!$E:$E,B5378,Q3_SQL_Error_Concentration!$F:$F,C5378))</f>
        <v/>
      </c>
      <c r="H5378" s="5" t="str">
        <f t="shared" ref="H5378:H5441" si="505">IF(G5378="","",IF(ABS(F5378-G5378)&lt;=0.0002,"PASS","FAIL"))</f>
        <v/>
      </c>
      <c r="I5378" s="5">
        <f>IF(D5378&gt;=Q3_Validation!$C$2,1,0)</f>
        <v>0</v>
      </c>
      <c r="J5378" s="8" t="str">
        <f t="shared" ref="J5378:J5441" si="506">IF(I5378=1,F5378,"")</f>
        <v/>
      </c>
      <c r="K5378" s="5" t="str">
        <f t="shared" ref="K5378:K5441" si="507">IF(D5378&lt;601,"excluded",IF(J5378&gt;3.628192,"outlier",IF(J5378&gt;=2.11093,"high-error","normal")))</f>
        <v>excluded</v>
      </c>
      <c r="L5378" s="5">
        <f t="shared" ref="L5378:L5441" si="508">COUNTIFS(A:A,A5378,K:K,"high-error")+COUNTIFS(A:A,A5378,K:K,"outlier")</f>
        <v>0</v>
      </c>
      <c r="M5378" s="5">
        <f t="shared" ref="M5378:M5441" si="509">IF(AND(L5378&gt;=2,OR(K5378="high-error",K5378="outlier")),1,0)</f>
        <v>0</v>
      </c>
    </row>
    <row r="5379" spans="1:13">
      <c r="A5379" s="5">
        <v>7832</v>
      </c>
      <c r="B5379" s="5">
        <v>6</v>
      </c>
      <c r="C5379" s="5" t="s">
        <v>63</v>
      </c>
      <c r="D5379" s="5">
        <v>239</v>
      </c>
      <c r="E5379" s="5">
        <v>3</v>
      </c>
      <c r="F5379" s="8">
        <f t="shared" si="504"/>
        <v>1.2552301255230125</v>
      </c>
      <c r="G5379" s="5" t="str">
        <f>IF(COUNTIFS(Q3_SQL_Error_Concentration!$A:$A,A5379,Q3_SQL_Error_Concentration!$E:$E,B5379,Q3_SQL_Error_Concentration!$F:$F,C5379)=0,"",SUMIFS(Q3_SQL_Error_Concentration!$I:$I,Q3_SQL_Error_Concentration!$A:$A,A5379,Q3_SQL_Error_Concentration!$E:$E,B5379,Q3_SQL_Error_Concentration!$F:$F,C5379))</f>
        <v/>
      </c>
      <c r="H5379" s="5" t="str">
        <f t="shared" si="505"/>
        <v/>
      </c>
      <c r="I5379" s="5">
        <f>IF(D5379&gt;=Q3_Validation!$C$2,1,0)</f>
        <v>0</v>
      </c>
      <c r="J5379" s="8" t="str">
        <f t="shared" si="506"/>
        <v/>
      </c>
      <c r="K5379" s="5" t="str">
        <f t="shared" si="507"/>
        <v>excluded</v>
      </c>
      <c r="L5379" s="5">
        <f t="shared" si="508"/>
        <v>0</v>
      </c>
      <c r="M5379" s="5">
        <f t="shared" si="509"/>
        <v>0</v>
      </c>
    </row>
    <row r="5380" spans="1:13">
      <c r="A5380" s="5">
        <v>7832</v>
      </c>
      <c r="B5380" s="5">
        <v>6</v>
      </c>
      <c r="C5380" s="5" t="s">
        <v>62</v>
      </c>
      <c r="D5380" s="5">
        <v>267</v>
      </c>
      <c r="E5380" s="5">
        <v>2</v>
      </c>
      <c r="F5380" s="8">
        <f t="shared" si="504"/>
        <v>0.74906367041198507</v>
      </c>
      <c r="G5380" s="5" t="str">
        <f>IF(COUNTIFS(Q3_SQL_Error_Concentration!$A:$A,A5380,Q3_SQL_Error_Concentration!$E:$E,B5380,Q3_SQL_Error_Concentration!$F:$F,C5380)=0,"",SUMIFS(Q3_SQL_Error_Concentration!$I:$I,Q3_SQL_Error_Concentration!$A:$A,A5380,Q3_SQL_Error_Concentration!$E:$E,B5380,Q3_SQL_Error_Concentration!$F:$F,C5380))</f>
        <v/>
      </c>
      <c r="H5380" s="5" t="str">
        <f t="shared" si="505"/>
        <v/>
      </c>
      <c r="I5380" s="5">
        <f>IF(D5380&gt;=Q3_Validation!$C$2,1,0)</f>
        <v>0</v>
      </c>
      <c r="J5380" s="8" t="str">
        <f t="shared" si="506"/>
        <v/>
      </c>
      <c r="K5380" s="5" t="str">
        <f t="shared" si="507"/>
        <v>excluded</v>
      </c>
      <c r="L5380" s="5">
        <f t="shared" si="508"/>
        <v>0</v>
      </c>
      <c r="M5380" s="5">
        <f t="shared" si="509"/>
        <v>0</v>
      </c>
    </row>
    <row r="5381" spans="1:13">
      <c r="A5381" s="5">
        <v>7832</v>
      </c>
      <c r="B5381" s="5">
        <v>7</v>
      </c>
      <c r="C5381" s="5" t="s">
        <v>63</v>
      </c>
      <c r="D5381" s="5">
        <v>570</v>
      </c>
      <c r="E5381" s="5">
        <v>3</v>
      </c>
      <c r="F5381" s="8">
        <f t="shared" si="504"/>
        <v>0.52631578947368418</v>
      </c>
      <c r="G5381" s="5" t="str">
        <f>IF(COUNTIFS(Q3_SQL_Error_Concentration!$A:$A,A5381,Q3_SQL_Error_Concentration!$E:$E,B5381,Q3_SQL_Error_Concentration!$F:$F,C5381)=0,"",SUMIFS(Q3_SQL_Error_Concentration!$I:$I,Q3_SQL_Error_Concentration!$A:$A,A5381,Q3_SQL_Error_Concentration!$E:$E,B5381,Q3_SQL_Error_Concentration!$F:$F,C5381))</f>
        <v/>
      </c>
      <c r="H5381" s="5" t="str">
        <f t="shared" si="505"/>
        <v/>
      </c>
      <c r="I5381" s="5">
        <f>IF(D5381&gt;=Q3_Validation!$C$2,1,0)</f>
        <v>0</v>
      </c>
      <c r="J5381" s="8" t="str">
        <f t="shared" si="506"/>
        <v/>
      </c>
      <c r="K5381" s="5" t="str">
        <f t="shared" si="507"/>
        <v>excluded</v>
      </c>
      <c r="L5381" s="5">
        <f t="shared" si="508"/>
        <v>0</v>
      </c>
      <c r="M5381" s="5">
        <f t="shared" si="509"/>
        <v>0</v>
      </c>
    </row>
    <row r="5382" spans="1:13">
      <c r="A5382" s="5">
        <v>7832</v>
      </c>
      <c r="B5382" s="5">
        <v>7</v>
      </c>
      <c r="C5382" s="5" t="s">
        <v>64</v>
      </c>
      <c r="D5382" s="5">
        <v>1</v>
      </c>
      <c r="E5382" s="5">
        <v>0</v>
      </c>
      <c r="F5382" s="8">
        <f t="shared" si="504"/>
        <v>0</v>
      </c>
      <c r="G5382" s="5" t="str">
        <f>IF(COUNTIFS(Q3_SQL_Error_Concentration!$A:$A,A5382,Q3_SQL_Error_Concentration!$E:$E,B5382,Q3_SQL_Error_Concentration!$F:$F,C5382)=0,"",SUMIFS(Q3_SQL_Error_Concentration!$I:$I,Q3_SQL_Error_Concentration!$A:$A,A5382,Q3_SQL_Error_Concentration!$E:$E,B5382,Q3_SQL_Error_Concentration!$F:$F,C5382))</f>
        <v/>
      </c>
      <c r="H5382" s="5" t="str">
        <f t="shared" si="505"/>
        <v/>
      </c>
      <c r="I5382" s="5">
        <f>IF(D5382&gt;=Q3_Validation!$C$2,1,0)</f>
        <v>0</v>
      </c>
      <c r="J5382" s="8" t="str">
        <f t="shared" si="506"/>
        <v/>
      </c>
      <c r="K5382" s="5" t="str">
        <f t="shared" si="507"/>
        <v>excluded</v>
      </c>
      <c r="L5382" s="5">
        <f t="shared" si="508"/>
        <v>0</v>
      </c>
      <c r="M5382" s="5">
        <f t="shared" si="509"/>
        <v>0</v>
      </c>
    </row>
    <row r="5383" spans="1:13">
      <c r="A5383" s="5">
        <v>7832</v>
      </c>
      <c r="B5383" s="5">
        <v>7</v>
      </c>
      <c r="C5383" s="5" t="s">
        <v>62</v>
      </c>
      <c r="D5383" s="5">
        <v>1208</v>
      </c>
      <c r="E5383" s="5">
        <v>18</v>
      </c>
      <c r="F5383" s="8">
        <f t="shared" si="504"/>
        <v>1.490066225165563</v>
      </c>
      <c r="G5383" s="5" t="str">
        <f>IF(COUNTIFS(Q3_SQL_Error_Concentration!$A:$A,A5383,Q3_SQL_Error_Concentration!$E:$E,B5383,Q3_SQL_Error_Concentration!$F:$F,C5383)=0,"",SUMIFS(Q3_SQL_Error_Concentration!$I:$I,Q3_SQL_Error_Concentration!$A:$A,A5383,Q3_SQL_Error_Concentration!$E:$E,B5383,Q3_SQL_Error_Concentration!$F:$F,C5383))</f>
        <v/>
      </c>
      <c r="H5383" s="5" t="str">
        <f t="shared" si="505"/>
        <v/>
      </c>
      <c r="I5383" s="5">
        <f>IF(D5383&gt;=Q3_Validation!$C$2,1,0)</f>
        <v>1</v>
      </c>
      <c r="J5383" s="8">
        <f t="shared" si="506"/>
        <v>1.490066225165563</v>
      </c>
      <c r="K5383" s="5" t="str">
        <f t="shared" si="507"/>
        <v>normal</v>
      </c>
      <c r="L5383" s="5">
        <f t="shared" si="508"/>
        <v>0</v>
      </c>
      <c r="M5383" s="5">
        <f t="shared" si="509"/>
        <v>0</v>
      </c>
    </row>
    <row r="5384" spans="1:13">
      <c r="A5384" s="5">
        <v>7832</v>
      </c>
      <c r="B5384" s="5">
        <v>8</v>
      </c>
      <c r="C5384" s="5" t="s">
        <v>63</v>
      </c>
      <c r="D5384" s="5">
        <v>351</v>
      </c>
      <c r="E5384" s="5">
        <v>2</v>
      </c>
      <c r="F5384" s="8">
        <f t="shared" si="504"/>
        <v>0.56980056980056981</v>
      </c>
      <c r="G5384" s="5" t="str">
        <f>IF(COUNTIFS(Q3_SQL_Error_Concentration!$A:$A,A5384,Q3_SQL_Error_Concentration!$E:$E,B5384,Q3_SQL_Error_Concentration!$F:$F,C5384)=0,"",SUMIFS(Q3_SQL_Error_Concentration!$I:$I,Q3_SQL_Error_Concentration!$A:$A,A5384,Q3_SQL_Error_Concentration!$E:$E,B5384,Q3_SQL_Error_Concentration!$F:$F,C5384))</f>
        <v/>
      </c>
      <c r="H5384" s="5" t="str">
        <f t="shared" si="505"/>
        <v/>
      </c>
      <c r="I5384" s="5">
        <f>IF(D5384&gt;=Q3_Validation!$C$2,1,0)</f>
        <v>0</v>
      </c>
      <c r="J5384" s="8" t="str">
        <f t="shared" si="506"/>
        <v/>
      </c>
      <c r="K5384" s="5" t="str">
        <f t="shared" si="507"/>
        <v>excluded</v>
      </c>
      <c r="L5384" s="5">
        <f t="shared" si="508"/>
        <v>0</v>
      </c>
      <c r="M5384" s="5">
        <f t="shared" si="509"/>
        <v>0</v>
      </c>
    </row>
    <row r="5385" spans="1:13">
      <c r="A5385" s="5">
        <v>7832</v>
      </c>
      <c r="B5385" s="5">
        <v>8</v>
      </c>
      <c r="C5385" s="5" t="s">
        <v>62</v>
      </c>
      <c r="D5385" s="5">
        <v>655</v>
      </c>
      <c r="E5385" s="5">
        <v>13</v>
      </c>
      <c r="F5385" s="8">
        <f t="shared" si="504"/>
        <v>1.9847328244274809</v>
      </c>
      <c r="G5385" s="5" t="str">
        <f>IF(COUNTIFS(Q3_SQL_Error_Concentration!$A:$A,A5385,Q3_SQL_Error_Concentration!$E:$E,B5385,Q3_SQL_Error_Concentration!$F:$F,C5385)=0,"",SUMIFS(Q3_SQL_Error_Concentration!$I:$I,Q3_SQL_Error_Concentration!$A:$A,A5385,Q3_SQL_Error_Concentration!$E:$E,B5385,Q3_SQL_Error_Concentration!$F:$F,C5385))</f>
        <v/>
      </c>
      <c r="H5385" s="5" t="str">
        <f t="shared" si="505"/>
        <v/>
      </c>
      <c r="I5385" s="5">
        <f>IF(D5385&gt;=Q3_Validation!$C$2,1,0)</f>
        <v>1</v>
      </c>
      <c r="J5385" s="8">
        <f t="shared" si="506"/>
        <v>1.9847328244274809</v>
      </c>
      <c r="K5385" s="5" t="str">
        <f t="shared" si="507"/>
        <v>normal</v>
      </c>
      <c r="L5385" s="5">
        <f t="shared" si="508"/>
        <v>0</v>
      </c>
      <c r="M5385" s="5">
        <f t="shared" si="509"/>
        <v>0</v>
      </c>
    </row>
    <row r="5386" spans="1:13">
      <c r="A5386" s="5">
        <v>7832</v>
      </c>
      <c r="B5386" s="5">
        <v>9</v>
      </c>
      <c r="C5386" s="5" t="s">
        <v>63</v>
      </c>
      <c r="D5386" s="5">
        <v>506</v>
      </c>
      <c r="E5386" s="5">
        <v>3</v>
      </c>
      <c r="F5386" s="8">
        <f t="shared" si="504"/>
        <v>0.59288537549407117</v>
      </c>
      <c r="G5386" s="5" t="str">
        <f>IF(COUNTIFS(Q3_SQL_Error_Concentration!$A:$A,A5386,Q3_SQL_Error_Concentration!$E:$E,B5386,Q3_SQL_Error_Concentration!$F:$F,C5386)=0,"",SUMIFS(Q3_SQL_Error_Concentration!$I:$I,Q3_SQL_Error_Concentration!$A:$A,A5386,Q3_SQL_Error_Concentration!$E:$E,B5386,Q3_SQL_Error_Concentration!$F:$F,C5386))</f>
        <v/>
      </c>
      <c r="H5386" s="5" t="str">
        <f t="shared" si="505"/>
        <v/>
      </c>
      <c r="I5386" s="5">
        <f>IF(D5386&gt;=Q3_Validation!$C$2,1,0)</f>
        <v>0</v>
      </c>
      <c r="J5386" s="8" t="str">
        <f t="shared" si="506"/>
        <v/>
      </c>
      <c r="K5386" s="5" t="str">
        <f t="shared" si="507"/>
        <v>excluded</v>
      </c>
      <c r="L5386" s="5">
        <f t="shared" si="508"/>
        <v>0</v>
      </c>
      <c r="M5386" s="5">
        <f t="shared" si="509"/>
        <v>0</v>
      </c>
    </row>
    <row r="5387" spans="1:13">
      <c r="A5387" s="5">
        <v>7832</v>
      </c>
      <c r="B5387" s="5">
        <v>9</v>
      </c>
      <c r="C5387" s="5" t="s">
        <v>64</v>
      </c>
      <c r="D5387" s="5">
        <v>10</v>
      </c>
      <c r="E5387" s="5">
        <v>0</v>
      </c>
      <c r="F5387" s="8">
        <f t="shared" si="504"/>
        <v>0</v>
      </c>
      <c r="G5387" s="5" t="str">
        <f>IF(COUNTIFS(Q3_SQL_Error_Concentration!$A:$A,A5387,Q3_SQL_Error_Concentration!$E:$E,B5387,Q3_SQL_Error_Concentration!$F:$F,C5387)=0,"",SUMIFS(Q3_SQL_Error_Concentration!$I:$I,Q3_SQL_Error_Concentration!$A:$A,A5387,Q3_SQL_Error_Concentration!$E:$E,B5387,Q3_SQL_Error_Concentration!$F:$F,C5387))</f>
        <v/>
      </c>
      <c r="H5387" s="5" t="str">
        <f t="shared" si="505"/>
        <v/>
      </c>
      <c r="I5387" s="5">
        <f>IF(D5387&gt;=Q3_Validation!$C$2,1,0)</f>
        <v>0</v>
      </c>
      <c r="J5387" s="8" t="str">
        <f t="shared" si="506"/>
        <v/>
      </c>
      <c r="K5387" s="5" t="str">
        <f t="shared" si="507"/>
        <v>excluded</v>
      </c>
      <c r="L5387" s="5">
        <f t="shared" si="508"/>
        <v>0</v>
      </c>
      <c r="M5387" s="5">
        <f t="shared" si="509"/>
        <v>0</v>
      </c>
    </row>
    <row r="5388" spans="1:13">
      <c r="A5388" s="5">
        <v>7832</v>
      </c>
      <c r="B5388" s="5">
        <v>9</v>
      </c>
      <c r="C5388" s="5" t="s">
        <v>62</v>
      </c>
      <c r="D5388" s="5">
        <v>758</v>
      </c>
      <c r="E5388" s="5">
        <v>11</v>
      </c>
      <c r="F5388" s="8">
        <f t="shared" si="504"/>
        <v>1.4511873350923483</v>
      </c>
      <c r="G5388" s="5" t="str">
        <f>IF(COUNTIFS(Q3_SQL_Error_Concentration!$A:$A,A5388,Q3_SQL_Error_Concentration!$E:$E,B5388,Q3_SQL_Error_Concentration!$F:$F,C5388)=0,"",SUMIFS(Q3_SQL_Error_Concentration!$I:$I,Q3_SQL_Error_Concentration!$A:$A,A5388,Q3_SQL_Error_Concentration!$E:$E,B5388,Q3_SQL_Error_Concentration!$F:$F,C5388))</f>
        <v/>
      </c>
      <c r="H5388" s="5" t="str">
        <f t="shared" si="505"/>
        <v/>
      </c>
      <c r="I5388" s="5">
        <f>IF(D5388&gt;=Q3_Validation!$C$2,1,0)</f>
        <v>1</v>
      </c>
      <c r="J5388" s="8">
        <f t="shared" si="506"/>
        <v>1.4511873350923483</v>
      </c>
      <c r="K5388" s="5" t="str">
        <f t="shared" si="507"/>
        <v>normal</v>
      </c>
      <c r="L5388" s="5">
        <f t="shared" si="508"/>
        <v>0</v>
      </c>
      <c r="M5388" s="5">
        <f t="shared" si="509"/>
        <v>0</v>
      </c>
    </row>
    <row r="5389" spans="1:13">
      <c r="A5389" s="5">
        <v>7832</v>
      </c>
      <c r="B5389" s="5">
        <v>10</v>
      </c>
      <c r="C5389" s="5" t="s">
        <v>63</v>
      </c>
      <c r="D5389" s="5">
        <v>308</v>
      </c>
      <c r="E5389" s="5">
        <v>1</v>
      </c>
      <c r="F5389" s="8">
        <f t="shared" si="504"/>
        <v>0.32467532467532467</v>
      </c>
      <c r="G5389" s="5" t="str">
        <f>IF(COUNTIFS(Q3_SQL_Error_Concentration!$A:$A,A5389,Q3_SQL_Error_Concentration!$E:$E,B5389,Q3_SQL_Error_Concentration!$F:$F,C5389)=0,"",SUMIFS(Q3_SQL_Error_Concentration!$I:$I,Q3_SQL_Error_Concentration!$A:$A,A5389,Q3_SQL_Error_Concentration!$E:$E,B5389,Q3_SQL_Error_Concentration!$F:$F,C5389))</f>
        <v/>
      </c>
      <c r="H5389" s="5" t="str">
        <f t="shared" si="505"/>
        <v/>
      </c>
      <c r="I5389" s="5">
        <f>IF(D5389&gt;=Q3_Validation!$C$2,1,0)</f>
        <v>0</v>
      </c>
      <c r="J5389" s="8" t="str">
        <f t="shared" si="506"/>
        <v/>
      </c>
      <c r="K5389" s="5" t="str">
        <f t="shared" si="507"/>
        <v>excluded</v>
      </c>
      <c r="L5389" s="5">
        <f t="shared" si="508"/>
        <v>0</v>
      </c>
      <c r="M5389" s="5">
        <f t="shared" si="509"/>
        <v>0</v>
      </c>
    </row>
    <row r="5390" spans="1:13">
      <c r="A5390" s="5">
        <v>7832</v>
      </c>
      <c r="B5390" s="5">
        <v>10</v>
      </c>
      <c r="C5390" s="5" t="s">
        <v>64</v>
      </c>
      <c r="D5390" s="5">
        <v>10</v>
      </c>
      <c r="E5390" s="5">
        <v>0</v>
      </c>
      <c r="F5390" s="8">
        <f t="shared" si="504"/>
        <v>0</v>
      </c>
      <c r="G5390" s="5" t="str">
        <f>IF(COUNTIFS(Q3_SQL_Error_Concentration!$A:$A,A5390,Q3_SQL_Error_Concentration!$E:$E,B5390,Q3_SQL_Error_Concentration!$F:$F,C5390)=0,"",SUMIFS(Q3_SQL_Error_Concentration!$I:$I,Q3_SQL_Error_Concentration!$A:$A,A5390,Q3_SQL_Error_Concentration!$E:$E,B5390,Q3_SQL_Error_Concentration!$F:$F,C5390))</f>
        <v/>
      </c>
      <c r="H5390" s="5" t="str">
        <f t="shared" si="505"/>
        <v/>
      </c>
      <c r="I5390" s="5">
        <f>IF(D5390&gt;=Q3_Validation!$C$2,1,0)</f>
        <v>0</v>
      </c>
      <c r="J5390" s="8" t="str">
        <f t="shared" si="506"/>
        <v/>
      </c>
      <c r="K5390" s="5" t="str">
        <f t="shared" si="507"/>
        <v>excluded</v>
      </c>
      <c r="L5390" s="5">
        <f t="shared" si="508"/>
        <v>0</v>
      </c>
      <c r="M5390" s="5">
        <f t="shared" si="509"/>
        <v>0</v>
      </c>
    </row>
    <row r="5391" spans="1:13">
      <c r="A5391" s="5">
        <v>7832</v>
      </c>
      <c r="B5391" s="5">
        <v>10</v>
      </c>
      <c r="C5391" s="5" t="s">
        <v>62</v>
      </c>
      <c r="D5391" s="5">
        <v>513</v>
      </c>
      <c r="E5391" s="5">
        <v>8</v>
      </c>
      <c r="F5391" s="8">
        <f t="shared" si="504"/>
        <v>1.5594541910331383</v>
      </c>
      <c r="G5391" s="5" t="str">
        <f>IF(COUNTIFS(Q3_SQL_Error_Concentration!$A:$A,A5391,Q3_SQL_Error_Concentration!$E:$E,B5391,Q3_SQL_Error_Concentration!$F:$F,C5391)=0,"",SUMIFS(Q3_SQL_Error_Concentration!$I:$I,Q3_SQL_Error_Concentration!$A:$A,A5391,Q3_SQL_Error_Concentration!$E:$E,B5391,Q3_SQL_Error_Concentration!$F:$F,C5391))</f>
        <v/>
      </c>
      <c r="H5391" s="5" t="str">
        <f t="shared" si="505"/>
        <v/>
      </c>
      <c r="I5391" s="5">
        <f>IF(D5391&gt;=Q3_Validation!$C$2,1,0)</f>
        <v>0</v>
      </c>
      <c r="J5391" s="8" t="str">
        <f t="shared" si="506"/>
        <v/>
      </c>
      <c r="K5391" s="5" t="str">
        <f t="shared" si="507"/>
        <v>excluded</v>
      </c>
      <c r="L5391" s="5">
        <f t="shared" si="508"/>
        <v>0</v>
      </c>
      <c r="M5391" s="5">
        <f t="shared" si="509"/>
        <v>0</v>
      </c>
    </row>
    <row r="5392" spans="1:13">
      <c r="A5392" s="5">
        <v>7832</v>
      </c>
      <c r="B5392" s="5">
        <v>11</v>
      </c>
      <c r="C5392" s="5" t="s">
        <v>63</v>
      </c>
      <c r="D5392" s="5">
        <v>1437</v>
      </c>
      <c r="E5392" s="5">
        <v>15</v>
      </c>
      <c r="F5392" s="8">
        <f t="shared" si="504"/>
        <v>1.0438413361169103</v>
      </c>
      <c r="G5392" s="5" t="str">
        <f>IF(COUNTIFS(Q3_SQL_Error_Concentration!$A:$A,A5392,Q3_SQL_Error_Concentration!$E:$E,B5392,Q3_SQL_Error_Concentration!$F:$F,C5392)=0,"",SUMIFS(Q3_SQL_Error_Concentration!$I:$I,Q3_SQL_Error_Concentration!$A:$A,A5392,Q3_SQL_Error_Concentration!$E:$E,B5392,Q3_SQL_Error_Concentration!$F:$F,C5392))</f>
        <v/>
      </c>
      <c r="H5392" s="5" t="str">
        <f t="shared" si="505"/>
        <v/>
      </c>
      <c r="I5392" s="5">
        <f>IF(D5392&gt;=Q3_Validation!$C$2,1,0)</f>
        <v>1</v>
      </c>
      <c r="J5392" s="8">
        <f t="shared" si="506"/>
        <v>1.0438413361169103</v>
      </c>
      <c r="K5392" s="5" t="str">
        <f t="shared" si="507"/>
        <v>normal</v>
      </c>
      <c r="L5392" s="5">
        <f t="shared" si="508"/>
        <v>0</v>
      </c>
      <c r="M5392" s="5">
        <f t="shared" si="509"/>
        <v>0</v>
      </c>
    </row>
    <row r="5393" spans="1:13">
      <c r="A5393" s="5">
        <v>7832</v>
      </c>
      <c r="B5393" s="5">
        <v>11</v>
      </c>
      <c r="C5393" s="5" t="s">
        <v>64</v>
      </c>
      <c r="D5393" s="5">
        <v>12</v>
      </c>
      <c r="E5393" s="5">
        <v>0</v>
      </c>
      <c r="F5393" s="8">
        <f t="shared" si="504"/>
        <v>0</v>
      </c>
      <c r="G5393" s="5" t="str">
        <f>IF(COUNTIFS(Q3_SQL_Error_Concentration!$A:$A,A5393,Q3_SQL_Error_Concentration!$E:$E,B5393,Q3_SQL_Error_Concentration!$F:$F,C5393)=0,"",SUMIFS(Q3_SQL_Error_Concentration!$I:$I,Q3_SQL_Error_Concentration!$A:$A,A5393,Q3_SQL_Error_Concentration!$E:$E,B5393,Q3_SQL_Error_Concentration!$F:$F,C5393))</f>
        <v/>
      </c>
      <c r="H5393" s="5" t="str">
        <f t="shared" si="505"/>
        <v/>
      </c>
      <c r="I5393" s="5">
        <f>IF(D5393&gt;=Q3_Validation!$C$2,1,0)</f>
        <v>0</v>
      </c>
      <c r="J5393" s="8" t="str">
        <f t="shared" si="506"/>
        <v/>
      </c>
      <c r="K5393" s="5" t="str">
        <f t="shared" si="507"/>
        <v>excluded</v>
      </c>
      <c r="L5393" s="5">
        <f t="shared" si="508"/>
        <v>0</v>
      </c>
      <c r="M5393" s="5">
        <f t="shared" si="509"/>
        <v>0</v>
      </c>
    </row>
    <row r="5394" spans="1:13">
      <c r="A5394" s="5">
        <v>7832</v>
      </c>
      <c r="B5394" s="5">
        <v>11</v>
      </c>
      <c r="C5394" s="5" t="s">
        <v>62</v>
      </c>
      <c r="D5394" s="5">
        <v>1939</v>
      </c>
      <c r="E5394" s="5">
        <v>19</v>
      </c>
      <c r="F5394" s="8">
        <f t="shared" si="504"/>
        <v>0.97988653945332649</v>
      </c>
      <c r="G5394" s="5" t="str">
        <f>IF(COUNTIFS(Q3_SQL_Error_Concentration!$A:$A,A5394,Q3_SQL_Error_Concentration!$E:$E,B5394,Q3_SQL_Error_Concentration!$F:$F,C5394)=0,"",SUMIFS(Q3_SQL_Error_Concentration!$I:$I,Q3_SQL_Error_Concentration!$A:$A,A5394,Q3_SQL_Error_Concentration!$E:$E,B5394,Q3_SQL_Error_Concentration!$F:$F,C5394))</f>
        <v/>
      </c>
      <c r="H5394" s="5" t="str">
        <f t="shared" si="505"/>
        <v/>
      </c>
      <c r="I5394" s="5">
        <f>IF(D5394&gt;=Q3_Validation!$C$2,1,0)</f>
        <v>1</v>
      </c>
      <c r="J5394" s="8">
        <f t="shared" si="506"/>
        <v>0.97988653945332649</v>
      </c>
      <c r="K5394" s="5" t="str">
        <f t="shared" si="507"/>
        <v>normal</v>
      </c>
      <c r="L5394" s="5">
        <f t="shared" si="508"/>
        <v>0</v>
      </c>
      <c r="M5394" s="5">
        <f t="shared" si="509"/>
        <v>0</v>
      </c>
    </row>
    <row r="5395" spans="1:13">
      <c r="A5395" s="5">
        <v>7832</v>
      </c>
      <c r="B5395" s="5">
        <v>12</v>
      </c>
      <c r="C5395" s="5" t="s">
        <v>63</v>
      </c>
      <c r="D5395" s="5">
        <v>766</v>
      </c>
      <c r="E5395" s="5">
        <v>15</v>
      </c>
      <c r="F5395" s="8">
        <f t="shared" si="504"/>
        <v>1.95822454308094</v>
      </c>
      <c r="G5395" s="5" t="str">
        <f>IF(COUNTIFS(Q3_SQL_Error_Concentration!$A:$A,A5395,Q3_SQL_Error_Concentration!$E:$E,B5395,Q3_SQL_Error_Concentration!$F:$F,C5395)=0,"",SUMIFS(Q3_SQL_Error_Concentration!$I:$I,Q3_SQL_Error_Concentration!$A:$A,A5395,Q3_SQL_Error_Concentration!$E:$E,B5395,Q3_SQL_Error_Concentration!$F:$F,C5395))</f>
        <v/>
      </c>
      <c r="H5395" s="5" t="str">
        <f t="shared" si="505"/>
        <v/>
      </c>
      <c r="I5395" s="5">
        <f>IF(D5395&gt;=Q3_Validation!$C$2,1,0)</f>
        <v>1</v>
      </c>
      <c r="J5395" s="8">
        <f t="shared" si="506"/>
        <v>1.95822454308094</v>
      </c>
      <c r="K5395" s="5" t="str">
        <f t="shared" si="507"/>
        <v>normal</v>
      </c>
      <c r="L5395" s="5">
        <f t="shared" si="508"/>
        <v>0</v>
      </c>
      <c r="M5395" s="5">
        <f t="shared" si="509"/>
        <v>0</v>
      </c>
    </row>
    <row r="5396" spans="1:13">
      <c r="A5396" s="5">
        <v>7832</v>
      </c>
      <c r="B5396" s="5">
        <v>12</v>
      </c>
      <c r="C5396" s="5" t="s">
        <v>64</v>
      </c>
      <c r="D5396" s="5">
        <v>7</v>
      </c>
      <c r="E5396" s="5">
        <v>0</v>
      </c>
      <c r="F5396" s="8">
        <f t="shared" si="504"/>
        <v>0</v>
      </c>
      <c r="G5396" s="5" t="str">
        <f>IF(COUNTIFS(Q3_SQL_Error_Concentration!$A:$A,A5396,Q3_SQL_Error_Concentration!$E:$E,B5396,Q3_SQL_Error_Concentration!$F:$F,C5396)=0,"",SUMIFS(Q3_SQL_Error_Concentration!$I:$I,Q3_SQL_Error_Concentration!$A:$A,A5396,Q3_SQL_Error_Concentration!$E:$E,B5396,Q3_SQL_Error_Concentration!$F:$F,C5396))</f>
        <v/>
      </c>
      <c r="H5396" s="5" t="str">
        <f t="shared" si="505"/>
        <v/>
      </c>
      <c r="I5396" s="5">
        <f>IF(D5396&gt;=Q3_Validation!$C$2,1,0)</f>
        <v>0</v>
      </c>
      <c r="J5396" s="8" t="str">
        <f t="shared" si="506"/>
        <v/>
      </c>
      <c r="K5396" s="5" t="str">
        <f t="shared" si="507"/>
        <v>excluded</v>
      </c>
      <c r="L5396" s="5">
        <f t="shared" si="508"/>
        <v>0</v>
      </c>
      <c r="M5396" s="5">
        <f t="shared" si="509"/>
        <v>0</v>
      </c>
    </row>
    <row r="5397" spans="1:13">
      <c r="A5397" s="5">
        <v>7832</v>
      </c>
      <c r="B5397" s="5">
        <v>12</v>
      </c>
      <c r="C5397" s="5" t="s">
        <v>62</v>
      </c>
      <c r="D5397" s="5">
        <v>1134</v>
      </c>
      <c r="E5397" s="5">
        <v>13</v>
      </c>
      <c r="F5397" s="8">
        <f t="shared" si="504"/>
        <v>1.1463844797178131</v>
      </c>
      <c r="G5397" s="5" t="str">
        <f>IF(COUNTIFS(Q3_SQL_Error_Concentration!$A:$A,A5397,Q3_SQL_Error_Concentration!$E:$E,B5397,Q3_SQL_Error_Concentration!$F:$F,C5397)=0,"",SUMIFS(Q3_SQL_Error_Concentration!$I:$I,Q3_SQL_Error_Concentration!$A:$A,A5397,Q3_SQL_Error_Concentration!$E:$E,B5397,Q3_SQL_Error_Concentration!$F:$F,C5397))</f>
        <v/>
      </c>
      <c r="H5397" s="5" t="str">
        <f t="shared" si="505"/>
        <v/>
      </c>
      <c r="I5397" s="5">
        <f>IF(D5397&gt;=Q3_Validation!$C$2,1,0)</f>
        <v>1</v>
      </c>
      <c r="J5397" s="8">
        <f t="shared" si="506"/>
        <v>1.1463844797178131</v>
      </c>
      <c r="K5397" s="5" t="str">
        <f t="shared" si="507"/>
        <v>normal</v>
      </c>
      <c r="L5397" s="5">
        <f t="shared" si="508"/>
        <v>0</v>
      </c>
      <c r="M5397" s="5">
        <f t="shared" si="509"/>
        <v>0</v>
      </c>
    </row>
    <row r="5398" spans="1:13">
      <c r="A5398" s="5">
        <v>7832</v>
      </c>
      <c r="B5398" s="5">
        <v>13</v>
      </c>
      <c r="C5398" s="5" t="s">
        <v>63</v>
      </c>
      <c r="D5398" s="5">
        <v>1713</v>
      </c>
      <c r="E5398" s="5">
        <v>16</v>
      </c>
      <c r="F5398" s="8">
        <f t="shared" si="504"/>
        <v>0.93403385872737887</v>
      </c>
      <c r="G5398" s="5" t="str">
        <f>IF(COUNTIFS(Q3_SQL_Error_Concentration!$A:$A,A5398,Q3_SQL_Error_Concentration!$E:$E,B5398,Q3_SQL_Error_Concentration!$F:$F,C5398)=0,"",SUMIFS(Q3_SQL_Error_Concentration!$I:$I,Q3_SQL_Error_Concentration!$A:$A,A5398,Q3_SQL_Error_Concentration!$E:$E,B5398,Q3_SQL_Error_Concentration!$F:$F,C5398))</f>
        <v/>
      </c>
      <c r="H5398" s="5" t="str">
        <f t="shared" si="505"/>
        <v/>
      </c>
      <c r="I5398" s="5">
        <f>IF(D5398&gt;=Q3_Validation!$C$2,1,0)</f>
        <v>1</v>
      </c>
      <c r="J5398" s="8">
        <f t="shared" si="506"/>
        <v>0.93403385872737887</v>
      </c>
      <c r="K5398" s="5" t="str">
        <f t="shared" si="507"/>
        <v>normal</v>
      </c>
      <c r="L5398" s="5">
        <f t="shared" si="508"/>
        <v>0</v>
      </c>
      <c r="M5398" s="5">
        <f t="shared" si="509"/>
        <v>0</v>
      </c>
    </row>
    <row r="5399" spans="1:13">
      <c r="A5399" s="5">
        <v>7832</v>
      </c>
      <c r="B5399" s="5">
        <v>13</v>
      </c>
      <c r="C5399" s="5" t="s">
        <v>64</v>
      </c>
      <c r="D5399" s="5">
        <v>11</v>
      </c>
      <c r="E5399" s="5">
        <v>0</v>
      </c>
      <c r="F5399" s="8">
        <f t="shared" si="504"/>
        <v>0</v>
      </c>
      <c r="G5399" s="5" t="str">
        <f>IF(COUNTIFS(Q3_SQL_Error_Concentration!$A:$A,A5399,Q3_SQL_Error_Concentration!$E:$E,B5399,Q3_SQL_Error_Concentration!$F:$F,C5399)=0,"",SUMIFS(Q3_SQL_Error_Concentration!$I:$I,Q3_SQL_Error_Concentration!$A:$A,A5399,Q3_SQL_Error_Concentration!$E:$E,B5399,Q3_SQL_Error_Concentration!$F:$F,C5399))</f>
        <v/>
      </c>
      <c r="H5399" s="5" t="str">
        <f t="shared" si="505"/>
        <v/>
      </c>
      <c r="I5399" s="5">
        <f>IF(D5399&gt;=Q3_Validation!$C$2,1,0)</f>
        <v>0</v>
      </c>
      <c r="J5399" s="8" t="str">
        <f t="shared" si="506"/>
        <v/>
      </c>
      <c r="K5399" s="5" t="str">
        <f t="shared" si="507"/>
        <v>excluded</v>
      </c>
      <c r="L5399" s="5">
        <f t="shared" si="508"/>
        <v>0</v>
      </c>
      <c r="M5399" s="5">
        <f t="shared" si="509"/>
        <v>0</v>
      </c>
    </row>
    <row r="5400" spans="1:13">
      <c r="A5400" s="5">
        <v>7832</v>
      </c>
      <c r="B5400" s="5">
        <v>13</v>
      </c>
      <c r="C5400" s="5" t="s">
        <v>62</v>
      </c>
      <c r="D5400" s="5">
        <v>2958</v>
      </c>
      <c r="E5400" s="5">
        <v>27</v>
      </c>
      <c r="F5400" s="8">
        <f t="shared" si="504"/>
        <v>0.91277890466531442</v>
      </c>
      <c r="G5400" s="5" t="str">
        <f>IF(COUNTIFS(Q3_SQL_Error_Concentration!$A:$A,A5400,Q3_SQL_Error_Concentration!$E:$E,B5400,Q3_SQL_Error_Concentration!$F:$F,C5400)=0,"",SUMIFS(Q3_SQL_Error_Concentration!$I:$I,Q3_SQL_Error_Concentration!$A:$A,A5400,Q3_SQL_Error_Concentration!$E:$E,B5400,Q3_SQL_Error_Concentration!$F:$F,C5400))</f>
        <v/>
      </c>
      <c r="H5400" s="5" t="str">
        <f t="shared" si="505"/>
        <v/>
      </c>
      <c r="I5400" s="5">
        <f>IF(D5400&gt;=Q3_Validation!$C$2,1,0)</f>
        <v>1</v>
      </c>
      <c r="J5400" s="8">
        <f t="shared" si="506"/>
        <v>0.91277890466531442</v>
      </c>
      <c r="K5400" s="5" t="str">
        <f t="shared" si="507"/>
        <v>normal</v>
      </c>
      <c r="L5400" s="5">
        <f t="shared" si="508"/>
        <v>0</v>
      </c>
      <c r="M5400" s="5">
        <f t="shared" si="509"/>
        <v>0</v>
      </c>
    </row>
    <row r="5401" spans="1:13">
      <c r="A5401" s="5">
        <v>7832</v>
      </c>
      <c r="B5401" s="5">
        <v>14</v>
      </c>
      <c r="C5401" s="5" t="s">
        <v>63</v>
      </c>
      <c r="D5401" s="5">
        <v>1857</v>
      </c>
      <c r="E5401" s="5">
        <v>18</v>
      </c>
      <c r="F5401" s="8">
        <f t="shared" si="504"/>
        <v>0.96930533117932149</v>
      </c>
      <c r="G5401" s="5" t="str">
        <f>IF(COUNTIFS(Q3_SQL_Error_Concentration!$A:$A,A5401,Q3_SQL_Error_Concentration!$E:$E,B5401,Q3_SQL_Error_Concentration!$F:$F,C5401)=0,"",SUMIFS(Q3_SQL_Error_Concentration!$I:$I,Q3_SQL_Error_Concentration!$A:$A,A5401,Q3_SQL_Error_Concentration!$E:$E,B5401,Q3_SQL_Error_Concentration!$F:$F,C5401))</f>
        <v/>
      </c>
      <c r="H5401" s="5" t="str">
        <f t="shared" si="505"/>
        <v/>
      </c>
      <c r="I5401" s="5">
        <f>IF(D5401&gt;=Q3_Validation!$C$2,1,0)</f>
        <v>1</v>
      </c>
      <c r="J5401" s="8">
        <f t="shared" si="506"/>
        <v>0.96930533117932149</v>
      </c>
      <c r="K5401" s="5" t="str">
        <f t="shared" si="507"/>
        <v>normal</v>
      </c>
      <c r="L5401" s="5">
        <f t="shared" si="508"/>
        <v>0</v>
      </c>
      <c r="M5401" s="5">
        <f t="shared" si="509"/>
        <v>0</v>
      </c>
    </row>
    <row r="5402" spans="1:13">
      <c r="A5402" s="5">
        <v>7832</v>
      </c>
      <c r="B5402" s="5">
        <v>14</v>
      </c>
      <c r="C5402" s="5" t="s">
        <v>64</v>
      </c>
      <c r="D5402" s="5">
        <v>1</v>
      </c>
      <c r="E5402" s="5">
        <v>0</v>
      </c>
      <c r="F5402" s="8">
        <f t="shared" si="504"/>
        <v>0</v>
      </c>
      <c r="G5402" s="5" t="str">
        <f>IF(COUNTIFS(Q3_SQL_Error_Concentration!$A:$A,A5402,Q3_SQL_Error_Concentration!$E:$E,B5402,Q3_SQL_Error_Concentration!$F:$F,C5402)=0,"",SUMIFS(Q3_SQL_Error_Concentration!$I:$I,Q3_SQL_Error_Concentration!$A:$A,A5402,Q3_SQL_Error_Concentration!$E:$E,B5402,Q3_SQL_Error_Concentration!$F:$F,C5402))</f>
        <v/>
      </c>
      <c r="H5402" s="5" t="str">
        <f t="shared" si="505"/>
        <v/>
      </c>
      <c r="I5402" s="5">
        <f>IF(D5402&gt;=Q3_Validation!$C$2,1,0)</f>
        <v>0</v>
      </c>
      <c r="J5402" s="8" t="str">
        <f t="shared" si="506"/>
        <v/>
      </c>
      <c r="K5402" s="5" t="str">
        <f t="shared" si="507"/>
        <v>excluded</v>
      </c>
      <c r="L5402" s="5">
        <f t="shared" si="508"/>
        <v>0</v>
      </c>
      <c r="M5402" s="5">
        <f t="shared" si="509"/>
        <v>0</v>
      </c>
    </row>
    <row r="5403" spans="1:13">
      <c r="A5403" s="5">
        <v>7832</v>
      </c>
      <c r="B5403" s="5">
        <v>14</v>
      </c>
      <c r="C5403" s="5" t="s">
        <v>62</v>
      </c>
      <c r="D5403" s="5">
        <v>2744</v>
      </c>
      <c r="E5403" s="5">
        <v>27</v>
      </c>
      <c r="F5403" s="8">
        <f t="shared" si="504"/>
        <v>0.98396501457725949</v>
      </c>
      <c r="G5403" s="5" t="str">
        <f>IF(COUNTIFS(Q3_SQL_Error_Concentration!$A:$A,A5403,Q3_SQL_Error_Concentration!$E:$E,B5403,Q3_SQL_Error_Concentration!$F:$F,C5403)=0,"",SUMIFS(Q3_SQL_Error_Concentration!$I:$I,Q3_SQL_Error_Concentration!$A:$A,A5403,Q3_SQL_Error_Concentration!$E:$E,B5403,Q3_SQL_Error_Concentration!$F:$F,C5403))</f>
        <v/>
      </c>
      <c r="H5403" s="5" t="str">
        <f t="shared" si="505"/>
        <v/>
      </c>
      <c r="I5403" s="5">
        <f>IF(D5403&gt;=Q3_Validation!$C$2,1,0)</f>
        <v>1</v>
      </c>
      <c r="J5403" s="8">
        <f t="shared" si="506"/>
        <v>0.98396501457725949</v>
      </c>
      <c r="K5403" s="5" t="str">
        <f t="shared" si="507"/>
        <v>normal</v>
      </c>
      <c r="L5403" s="5">
        <f t="shared" si="508"/>
        <v>0</v>
      </c>
      <c r="M5403" s="5">
        <f t="shared" si="509"/>
        <v>0</v>
      </c>
    </row>
    <row r="5404" spans="1:13">
      <c r="A5404" s="5">
        <v>7832</v>
      </c>
      <c r="B5404" s="5">
        <v>15</v>
      </c>
      <c r="C5404" s="5" t="s">
        <v>63</v>
      </c>
      <c r="D5404" s="5">
        <v>2248</v>
      </c>
      <c r="E5404" s="5">
        <v>14</v>
      </c>
      <c r="F5404" s="8">
        <f t="shared" si="504"/>
        <v>0.62277580071174377</v>
      </c>
      <c r="G5404" s="5" t="str">
        <f>IF(COUNTIFS(Q3_SQL_Error_Concentration!$A:$A,A5404,Q3_SQL_Error_Concentration!$E:$E,B5404,Q3_SQL_Error_Concentration!$F:$F,C5404)=0,"",SUMIFS(Q3_SQL_Error_Concentration!$I:$I,Q3_SQL_Error_Concentration!$A:$A,A5404,Q3_SQL_Error_Concentration!$E:$E,B5404,Q3_SQL_Error_Concentration!$F:$F,C5404))</f>
        <v/>
      </c>
      <c r="H5404" s="5" t="str">
        <f t="shared" si="505"/>
        <v/>
      </c>
      <c r="I5404" s="5">
        <f>IF(D5404&gt;=Q3_Validation!$C$2,1,0)</f>
        <v>1</v>
      </c>
      <c r="J5404" s="8">
        <f t="shared" si="506"/>
        <v>0.62277580071174377</v>
      </c>
      <c r="K5404" s="5" t="str">
        <f t="shared" si="507"/>
        <v>normal</v>
      </c>
      <c r="L5404" s="5">
        <f t="shared" si="508"/>
        <v>0</v>
      </c>
      <c r="M5404" s="5">
        <f t="shared" si="509"/>
        <v>0</v>
      </c>
    </row>
    <row r="5405" spans="1:13">
      <c r="A5405" s="5">
        <v>7832</v>
      </c>
      <c r="B5405" s="5">
        <v>15</v>
      </c>
      <c r="C5405" s="5" t="s">
        <v>64</v>
      </c>
      <c r="D5405" s="5">
        <v>5</v>
      </c>
      <c r="E5405" s="5">
        <v>0</v>
      </c>
      <c r="F5405" s="8">
        <f t="shared" si="504"/>
        <v>0</v>
      </c>
      <c r="G5405" s="5" t="str">
        <f>IF(COUNTIFS(Q3_SQL_Error_Concentration!$A:$A,A5405,Q3_SQL_Error_Concentration!$E:$E,B5405,Q3_SQL_Error_Concentration!$F:$F,C5405)=0,"",SUMIFS(Q3_SQL_Error_Concentration!$I:$I,Q3_SQL_Error_Concentration!$A:$A,A5405,Q3_SQL_Error_Concentration!$E:$E,B5405,Q3_SQL_Error_Concentration!$F:$F,C5405))</f>
        <v/>
      </c>
      <c r="H5405" s="5" t="str">
        <f t="shared" si="505"/>
        <v/>
      </c>
      <c r="I5405" s="5">
        <f>IF(D5405&gt;=Q3_Validation!$C$2,1,0)</f>
        <v>0</v>
      </c>
      <c r="J5405" s="8" t="str">
        <f t="shared" si="506"/>
        <v/>
      </c>
      <c r="K5405" s="5" t="str">
        <f t="shared" si="507"/>
        <v>excluded</v>
      </c>
      <c r="L5405" s="5">
        <f t="shared" si="508"/>
        <v>0</v>
      </c>
      <c r="M5405" s="5">
        <f t="shared" si="509"/>
        <v>0</v>
      </c>
    </row>
    <row r="5406" spans="1:13">
      <c r="A5406" s="5">
        <v>7832</v>
      </c>
      <c r="B5406" s="5">
        <v>15</v>
      </c>
      <c r="C5406" s="5" t="s">
        <v>62</v>
      </c>
      <c r="D5406" s="5">
        <v>4033</v>
      </c>
      <c r="E5406" s="5">
        <v>34</v>
      </c>
      <c r="F5406" s="8">
        <f t="shared" si="504"/>
        <v>0.8430448797421275</v>
      </c>
      <c r="G5406" s="5" t="str">
        <f>IF(COUNTIFS(Q3_SQL_Error_Concentration!$A:$A,A5406,Q3_SQL_Error_Concentration!$E:$E,B5406,Q3_SQL_Error_Concentration!$F:$F,C5406)=0,"",SUMIFS(Q3_SQL_Error_Concentration!$I:$I,Q3_SQL_Error_Concentration!$A:$A,A5406,Q3_SQL_Error_Concentration!$E:$E,B5406,Q3_SQL_Error_Concentration!$F:$F,C5406))</f>
        <v/>
      </c>
      <c r="H5406" s="5" t="str">
        <f t="shared" si="505"/>
        <v/>
      </c>
      <c r="I5406" s="5">
        <f>IF(D5406&gt;=Q3_Validation!$C$2,1,0)</f>
        <v>1</v>
      </c>
      <c r="J5406" s="8">
        <f t="shared" si="506"/>
        <v>0.8430448797421275</v>
      </c>
      <c r="K5406" s="5" t="str">
        <f t="shared" si="507"/>
        <v>normal</v>
      </c>
      <c r="L5406" s="5">
        <f t="shared" si="508"/>
        <v>0</v>
      </c>
      <c r="M5406" s="5">
        <f t="shared" si="509"/>
        <v>0</v>
      </c>
    </row>
    <row r="5407" spans="1:13">
      <c r="A5407" s="5">
        <v>7832</v>
      </c>
      <c r="B5407" s="5">
        <v>16</v>
      </c>
      <c r="C5407" s="5" t="s">
        <v>63</v>
      </c>
      <c r="D5407" s="5">
        <v>2941</v>
      </c>
      <c r="E5407" s="5">
        <v>24</v>
      </c>
      <c r="F5407" s="8">
        <f t="shared" si="504"/>
        <v>0.81604896293777629</v>
      </c>
      <c r="G5407" s="5" t="str">
        <f>IF(COUNTIFS(Q3_SQL_Error_Concentration!$A:$A,A5407,Q3_SQL_Error_Concentration!$E:$E,B5407,Q3_SQL_Error_Concentration!$F:$F,C5407)=0,"",SUMIFS(Q3_SQL_Error_Concentration!$I:$I,Q3_SQL_Error_Concentration!$A:$A,A5407,Q3_SQL_Error_Concentration!$E:$E,B5407,Q3_SQL_Error_Concentration!$F:$F,C5407))</f>
        <v/>
      </c>
      <c r="H5407" s="5" t="str">
        <f t="shared" si="505"/>
        <v/>
      </c>
      <c r="I5407" s="5">
        <f>IF(D5407&gt;=Q3_Validation!$C$2,1,0)</f>
        <v>1</v>
      </c>
      <c r="J5407" s="8">
        <f t="shared" si="506"/>
        <v>0.81604896293777629</v>
      </c>
      <c r="K5407" s="5" t="str">
        <f t="shared" si="507"/>
        <v>normal</v>
      </c>
      <c r="L5407" s="5">
        <f t="shared" si="508"/>
        <v>0</v>
      </c>
      <c r="M5407" s="5">
        <f t="shared" si="509"/>
        <v>0</v>
      </c>
    </row>
    <row r="5408" spans="1:13">
      <c r="A5408" s="5">
        <v>7832</v>
      </c>
      <c r="B5408" s="5">
        <v>16</v>
      </c>
      <c r="C5408" s="5" t="s">
        <v>64</v>
      </c>
      <c r="D5408" s="5">
        <v>8</v>
      </c>
      <c r="E5408" s="5">
        <v>1</v>
      </c>
      <c r="F5408" s="8">
        <f t="shared" si="504"/>
        <v>12.5</v>
      </c>
      <c r="G5408" s="5" t="str">
        <f>IF(COUNTIFS(Q3_SQL_Error_Concentration!$A:$A,A5408,Q3_SQL_Error_Concentration!$E:$E,B5408,Q3_SQL_Error_Concentration!$F:$F,C5408)=0,"",SUMIFS(Q3_SQL_Error_Concentration!$I:$I,Q3_SQL_Error_Concentration!$A:$A,A5408,Q3_SQL_Error_Concentration!$E:$E,B5408,Q3_SQL_Error_Concentration!$F:$F,C5408))</f>
        <v/>
      </c>
      <c r="H5408" s="5" t="str">
        <f t="shared" si="505"/>
        <v/>
      </c>
      <c r="I5408" s="5">
        <f>IF(D5408&gt;=Q3_Validation!$C$2,1,0)</f>
        <v>0</v>
      </c>
      <c r="J5408" s="8" t="str">
        <f t="shared" si="506"/>
        <v/>
      </c>
      <c r="K5408" s="5" t="str">
        <f t="shared" si="507"/>
        <v>excluded</v>
      </c>
      <c r="L5408" s="5">
        <f t="shared" si="508"/>
        <v>0</v>
      </c>
      <c r="M5408" s="5">
        <f t="shared" si="509"/>
        <v>0</v>
      </c>
    </row>
    <row r="5409" spans="1:13">
      <c r="A5409" s="5">
        <v>7832</v>
      </c>
      <c r="B5409" s="5">
        <v>16</v>
      </c>
      <c r="C5409" s="5" t="s">
        <v>62</v>
      </c>
      <c r="D5409" s="5">
        <v>4085</v>
      </c>
      <c r="E5409" s="5">
        <v>40</v>
      </c>
      <c r="F5409" s="8">
        <f t="shared" si="504"/>
        <v>0.97919216646266827</v>
      </c>
      <c r="G5409" s="5" t="str">
        <f>IF(COUNTIFS(Q3_SQL_Error_Concentration!$A:$A,A5409,Q3_SQL_Error_Concentration!$E:$E,B5409,Q3_SQL_Error_Concentration!$F:$F,C5409)=0,"",SUMIFS(Q3_SQL_Error_Concentration!$I:$I,Q3_SQL_Error_Concentration!$A:$A,A5409,Q3_SQL_Error_Concentration!$E:$E,B5409,Q3_SQL_Error_Concentration!$F:$F,C5409))</f>
        <v/>
      </c>
      <c r="H5409" s="5" t="str">
        <f t="shared" si="505"/>
        <v/>
      </c>
      <c r="I5409" s="5">
        <f>IF(D5409&gt;=Q3_Validation!$C$2,1,0)</f>
        <v>1</v>
      </c>
      <c r="J5409" s="8">
        <f t="shared" si="506"/>
        <v>0.97919216646266827</v>
      </c>
      <c r="K5409" s="5" t="str">
        <f t="shared" si="507"/>
        <v>normal</v>
      </c>
      <c r="L5409" s="5">
        <f t="shared" si="508"/>
        <v>0</v>
      </c>
      <c r="M5409" s="5">
        <f t="shared" si="509"/>
        <v>0</v>
      </c>
    </row>
    <row r="5410" spans="1:13">
      <c r="A5410" s="5">
        <v>7832</v>
      </c>
      <c r="B5410" s="5">
        <v>17</v>
      </c>
      <c r="C5410" s="5" t="s">
        <v>63</v>
      </c>
      <c r="D5410" s="5">
        <v>7226</v>
      </c>
      <c r="E5410" s="5">
        <v>82</v>
      </c>
      <c r="F5410" s="8">
        <f t="shared" si="504"/>
        <v>1.1347910323830612</v>
      </c>
      <c r="G5410" s="5" t="str">
        <f>IF(COUNTIFS(Q3_SQL_Error_Concentration!$A:$A,A5410,Q3_SQL_Error_Concentration!$E:$E,B5410,Q3_SQL_Error_Concentration!$F:$F,C5410)=0,"",SUMIFS(Q3_SQL_Error_Concentration!$I:$I,Q3_SQL_Error_Concentration!$A:$A,A5410,Q3_SQL_Error_Concentration!$E:$E,B5410,Q3_SQL_Error_Concentration!$F:$F,C5410))</f>
        <v/>
      </c>
      <c r="H5410" s="5" t="str">
        <f t="shared" si="505"/>
        <v/>
      </c>
      <c r="I5410" s="5">
        <f>IF(D5410&gt;=Q3_Validation!$C$2,1,0)</f>
        <v>1</v>
      </c>
      <c r="J5410" s="8">
        <f t="shared" si="506"/>
        <v>1.1347910323830612</v>
      </c>
      <c r="K5410" s="5" t="str">
        <f t="shared" si="507"/>
        <v>normal</v>
      </c>
      <c r="L5410" s="5">
        <f t="shared" si="508"/>
        <v>0</v>
      </c>
      <c r="M5410" s="5">
        <f t="shared" si="509"/>
        <v>0</v>
      </c>
    </row>
    <row r="5411" spans="1:13">
      <c r="A5411" s="5">
        <v>7832</v>
      </c>
      <c r="B5411" s="5">
        <v>17</v>
      </c>
      <c r="C5411" s="5" t="s">
        <v>64</v>
      </c>
      <c r="D5411" s="5">
        <v>3</v>
      </c>
      <c r="E5411" s="5">
        <v>0</v>
      </c>
      <c r="F5411" s="8">
        <f t="shared" si="504"/>
        <v>0</v>
      </c>
      <c r="G5411" s="5" t="str">
        <f>IF(COUNTIFS(Q3_SQL_Error_Concentration!$A:$A,A5411,Q3_SQL_Error_Concentration!$E:$E,B5411,Q3_SQL_Error_Concentration!$F:$F,C5411)=0,"",SUMIFS(Q3_SQL_Error_Concentration!$I:$I,Q3_SQL_Error_Concentration!$A:$A,A5411,Q3_SQL_Error_Concentration!$E:$E,B5411,Q3_SQL_Error_Concentration!$F:$F,C5411))</f>
        <v/>
      </c>
      <c r="H5411" s="5" t="str">
        <f t="shared" si="505"/>
        <v/>
      </c>
      <c r="I5411" s="5">
        <f>IF(D5411&gt;=Q3_Validation!$C$2,1,0)</f>
        <v>0</v>
      </c>
      <c r="J5411" s="8" t="str">
        <f t="shared" si="506"/>
        <v/>
      </c>
      <c r="K5411" s="5" t="str">
        <f t="shared" si="507"/>
        <v>excluded</v>
      </c>
      <c r="L5411" s="5">
        <f t="shared" si="508"/>
        <v>0</v>
      </c>
      <c r="M5411" s="5">
        <f t="shared" si="509"/>
        <v>0</v>
      </c>
    </row>
    <row r="5412" spans="1:13">
      <c r="A5412" s="5">
        <v>7832</v>
      </c>
      <c r="B5412" s="5">
        <v>17</v>
      </c>
      <c r="C5412" s="5" t="s">
        <v>62</v>
      </c>
      <c r="D5412" s="5">
        <v>10546</v>
      </c>
      <c r="E5412" s="5">
        <v>116</v>
      </c>
      <c r="F5412" s="8">
        <f t="shared" si="504"/>
        <v>1.0999431063910488</v>
      </c>
      <c r="G5412" s="5" t="str">
        <f>IF(COUNTIFS(Q3_SQL_Error_Concentration!$A:$A,A5412,Q3_SQL_Error_Concentration!$E:$E,B5412,Q3_SQL_Error_Concentration!$F:$F,C5412)=0,"",SUMIFS(Q3_SQL_Error_Concentration!$I:$I,Q3_SQL_Error_Concentration!$A:$A,A5412,Q3_SQL_Error_Concentration!$E:$E,B5412,Q3_SQL_Error_Concentration!$F:$F,C5412))</f>
        <v/>
      </c>
      <c r="H5412" s="5" t="str">
        <f t="shared" si="505"/>
        <v/>
      </c>
      <c r="I5412" s="5">
        <f>IF(D5412&gt;=Q3_Validation!$C$2,1,0)</f>
        <v>1</v>
      </c>
      <c r="J5412" s="8">
        <f t="shared" si="506"/>
        <v>1.0999431063910488</v>
      </c>
      <c r="K5412" s="5" t="str">
        <f t="shared" si="507"/>
        <v>normal</v>
      </c>
      <c r="L5412" s="5">
        <f t="shared" si="508"/>
        <v>0</v>
      </c>
      <c r="M5412" s="5">
        <f t="shared" si="509"/>
        <v>0</v>
      </c>
    </row>
    <row r="5413" spans="1:13">
      <c r="A5413" s="5">
        <v>7832</v>
      </c>
      <c r="B5413" s="5">
        <v>18</v>
      </c>
      <c r="C5413" s="5" t="s">
        <v>63</v>
      </c>
      <c r="D5413" s="5">
        <v>8789</v>
      </c>
      <c r="E5413" s="5">
        <v>102</v>
      </c>
      <c r="F5413" s="8">
        <f t="shared" si="504"/>
        <v>1.1605415860735009</v>
      </c>
      <c r="G5413" s="5" t="str">
        <f>IF(COUNTIFS(Q3_SQL_Error_Concentration!$A:$A,A5413,Q3_SQL_Error_Concentration!$E:$E,B5413,Q3_SQL_Error_Concentration!$F:$F,C5413)=0,"",SUMIFS(Q3_SQL_Error_Concentration!$I:$I,Q3_SQL_Error_Concentration!$A:$A,A5413,Q3_SQL_Error_Concentration!$E:$E,B5413,Q3_SQL_Error_Concentration!$F:$F,C5413))</f>
        <v/>
      </c>
      <c r="H5413" s="5" t="str">
        <f t="shared" si="505"/>
        <v/>
      </c>
      <c r="I5413" s="5">
        <f>IF(D5413&gt;=Q3_Validation!$C$2,1,0)</f>
        <v>1</v>
      </c>
      <c r="J5413" s="8">
        <f t="shared" si="506"/>
        <v>1.1605415860735009</v>
      </c>
      <c r="K5413" s="5" t="str">
        <f t="shared" si="507"/>
        <v>normal</v>
      </c>
      <c r="L5413" s="5">
        <f t="shared" si="508"/>
        <v>0</v>
      </c>
      <c r="M5413" s="5">
        <f t="shared" si="509"/>
        <v>0</v>
      </c>
    </row>
    <row r="5414" spans="1:13">
      <c r="A5414" s="5">
        <v>7832</v>
      </c>
      <c r="B5414" s="5">
        <v>18</v>
      </c>
      <c r="C5414" s="5" t="s">
        <v>64</v>
      </c>
      <c r="D5414" s="5">
        <v>1</v>
      </c>
      <c r="E5414" s="5">
        <v>0</v>
      </c>
      <c r="F5414" s="8">
        <f t="shared" si="504"/>
        <v>0</v>
      </c>
      <c r="G5414" s="5" t="str">
        <f>IF(COUNTIFS(Q3_SQL_Error_Concentration!$A:$A,A5414,Q3_SQL_Error_Concentration!$E:$E,B5414,Q3_SQL_Error_Concentration!$F:$F,C5414)=0,"",SUMIFS(Q3_SQL_Error_Concentration!$I:$I,Q3_SQL_Error_Concentration!$A:$A,A5414,Q3_SQL_Error_Concentration!$E:$E,B5414,Q3_SQL_Error_Concentration!$F:$F,C5414))</f>
        <v/>
      </c>
      <c r="H5414" s="5" t="str">
        <f t="shared" si="505"/>
        <v/>
      </c>
      <c r="I5414" s="5">
        <f>IF(D5414&gt;=Q3_Validation!$C$2,1,0)</f>
        <v>0</v>
      </c>
      <c r="J5414" s="8" t="str">
        <f t="shared" si="506"/>
        <v/>
      </c>
      <c r="K5414" s="5" t="str">
        <f t="shared" si="507"/>
        <v>excluded</v>
      </c>
      <c r="L5414" s="5">
        <f t="shared" si="508"/>
        <v>0</v>
      </c>
      <c r="M5414" s="5">
        <f t="shared" si="509"/>
        <v>0</v>
      </c>
    </row>
    <row r="5415" spans="1:13">
      <c r="A5415" s="5">
        <v>7832</v>
      </c>
      <c r="B5415" s="5">
        <v>18</v>
      </c>
      <c r="C5415" s="5" t="s">
        <v>62</v>
      </c>
      <c r="D5415" s="5">
        <v>13716</v>
      </c>
      <c r="E5415" s="5">
        <v>155</v>
      </c>
      <c r="F5415" s="8">
        <f t="shared" si="504"/>
        <v>1.1300670749489647</v>
      </c>
      <c r="G5415" s="5" t="str">
        <f>IF(COUNTIFS(Q3_SQL_Error_Concentration!$A:$A,A5415,Q3_SQL_Error_Concentration!$E:$E,B5415,Q3_SQL_Error_Concentration!$F:$F,C5415)=0,"",SUMIFS(Q3_SQL_Error_Concentration!$I:$I,Q3_SQL_Error_Concentration!$A:$A,A5415,Q3_SQL_Error_Concentration!$E:$E,B5415,Q3_SQL_Error_Concentration!$F:$F,C5415))</f>
        <v/>
      </c>
      <c r="H5415" s="5" t="str">
        <f t="shared" si="505"/>
        <v/>
      </c>
      <c r="I5415" s="5">
        <f>IF(D5415&gt;=Q3_Validation!$C$2,1,0)</f>
        <v>1</v>
      </c>
      <c r="J5415" s="8">
        <f t="shared" si="506"/>
        <v>1.1300670749489647</v>
      </c>
      <c r="K5415" s="5" t="str">
        <f t="shared" si="507"/>
        <v>normal</v>
      </c>
      <c r="L5415" s="5">
        <f t="shared" si="508"/>
        <v>0</v>
      </c>
      <c r="M5415" s="5">
        <f t="shared" si="509"/>
        <v>0</v>
      </c>
    </row>
    <row r="5416" spans="1:13">
      <c r="A5416" s="5">
        <v>7832</v>
      </c>
      <c r="B5416" s="5">
        <v>19</v>
      </c>
      <c r="C5416" s="5" t="s">
        <v>63</v>
      </c>
      <c r="D5416" s="5">
        <v>7578</v>
      </c>
      <c r="E5416" s="5">
        <v>85</v>
      </c>
      <c r="F5416" s="8">
        <f t="shared" si="504"/>
        <v>1.1216679862760623</v>
      </c>
      <c r="G5416" s="5" t="str">
        <f>IF(COUNTIFS(Q3_SQL_Error_Concentration!$A:$A,A5416,Q3_SQL_Error_Concentration!$E:$E,B5416,Q3_SQL_Error_Concentration!$F:$F,C5416)=0,"",SUMIFS(Q3_SQL_Error_Concentration!$I:$I,Q3_SQL_Error_Concentration!$A:$A,A5416,Q3_SQL_Error_Concentration!$E:$E,B5416,Q3_SQL_Error_Concentration!$F:$F,C5416))</f>
        <v/>
      </c>
      <c r="H5416" s="5" t="str">
        <f t="shared" si="505"/>
        <v/>
      </c>
      <c r="I5416" s="5">
        <f>IF(D5416&gt;=Q3_Validation!$C$2,1,0)</f>
        <v>1</v>
      </c>
      <c r="J5416" s="8">
        <f t="shared" si="506"/>
        <v>1.1216679862760623</v>
      </c>
      <c r="K5416" s="5" t="str">
        <f t="shared" si="507"/>
        <v>normal</v>
      </c>
      <c r="L5416" s="5">
        <f t="shared" si="508"/>
        <v>0</v>
      </c>
      <c r="M5416" s="5">
        <f t="shared" si="509"/>
        <v>0</v>
      </c>
    </row>
    <row r="5417" spans="1:13">
      <c r="A5417" s="5">
        <v>7832</v>
      </c>
      <c r="B5417" s="5">
        <v>19</v>
      </c>
      <c r="C5417" s="5" t="s">
        <v>64</v>
      </c>
      <c r="D5417" s="5">
        <v>2</v>
      </c>
      <c r="E5417" s="5">
        <v>0</v>
      </c>
      <c r="F5417" s="8">
        <f t="shared" si="504"/>
        <v>0</v>
      </c>
      <c r="G5417" s="5" t="str">
        <f>IF(COUNTIFS(Q3_SQL_Error_Concentration!$A:$A,A5417,Q3_SQL_Error_Concentration!$E:$E,B5417,Q3_SQL_Error_Concentration!$F:$F,C5417)=0,"",SUMIFS(Q3_SQL_Error_Concentration!$I:$I,Q3_SQL_Error_Concentration!$A:$A,A5417,Q3_SQL_Error_Concentration!$E:$E,B5417,Q3_SQL_Error_Concentration!$F:$F,C5417))</f>
        <v/>
      </c>
      <c r="H5417" s="5" t="str">
        <f t="shared" si="505"/>
        <v/>
      </c>
      <c r="I5417" s="5">
        <f>IF(D5417&gt;=Q3_Validation!$C$2,1,0)</f>
        <v>0</v>
      </c>
      <c r="J5417" s="8" t="str">
        <f t="shared" si="506"/>
        <v/>
      </c>
      <c r="K5417" s="5" t="str">
        <f t="shared" si="507"/>
        <v>excluded</v>
      </c>
      <c r="L5417" s="5">
        <f t="shared" si="508"/>
        <v>0</v>
      </c>
      <c r="M5417" s="5">
        <f t="shared" si="509"/>
        <v>0</v>
      </c>
    </row>
    <row r="5418" spans="1:13">
      <c r="A5418" s="5">
        <v>7832</v>
      </c>
      <c r="B5418" s="5">
        <v>19</v>
      </c>
      <c r="C5418" s="5" t="s">
        <v>62</v>
      </c>
      <c r="D5418" s="5">
        <v>10506</v>
      </c>
      <c r="E5418" s="5">
        <v>111</v>
      </c>
      <c r="F5418" s="8">
        <f t="shared" si="504"/>
        <v>1.05653912050257</v>
      </c>
      <c r="G5418" s="5" t="str">
        <f>IF(COUNTIFS(Q3_SQL_Error_Concentration!$A:$A,A5418,Q3_SQL_Error_Concentration!$E:$E,B5418,Q3_SQL_Error_Concentration!$F:$F,C5418)=0,"",SUMIFS(Q3_SQL_Error_Concentration!$I:$I,Q3_SQL_Error_Concentration!$A:$A,A5418,Q3_SQL_Error_Concentration!$E:$E,B5418,Q3_SQL_Error_Concentration!$F:$F,C5418))</f>
        <v/>
      </c>
      <c r="H5418" s="5" t="str">
        <f t="shared" si="505"/>
        <v/>
      </c>
      <c r="I5418" s="5">
        <f>IF(D5418&gt;=Q3_Validation!$C$2,1,0)</f>
        <v>1</v>
      </c>
      <c r="J5418" s="8">
        <f t="shared" si="506"/>
        <v>1.05653912050257</v>
      </c>
      <c r="K5418" s="5" t="str">
        <f t="shared" si="507"/>
        <v>normal</v>
      </c>
      <c r="L5418" s="5">
        <f t="shared" si="508"/>
        <v>0</v>
      </c>
      <c r="M5418" s="5">
        <f t="shared" si="509"/>
        <v>0</v>
      </c>
    </row>
    <row r="5419" spans="1:13">
      <c r="A5419" s="5">
        <v>7832</v>
      </c>
      <c r="B5419" s="5">
        <v>20</v>
      </c>
      <c r="C5419" s="5" t="s">
        <v>63</v>
      </c>
      <c r="D5419" s="5">
        <v>6224</v>
      </c>
      <c r="E5419" s="5">
        <v>85</v>
      </c>
      <c r="F5419" s="8">
        <f t="shared" si="504"/>
        <v>1.3656812339331619</v>
      </c>
      <c r="G5419" s="5" t="str">
        <f>IF(COUNTIFS(Q3_SQL_Error_Concentration!$A:$A,A5419,Q3_SQL_Error_Concentration!$E:$E,B5419,Q3_SQL_Error_Concentration!$F:$F,C5419)=0,"",SUMIFS(Q3_SQL_Error_Concentration!$I:$I,Q3_SQL_Error_Concentration!$A:$A,A5419,Q3_SQL_Error_Concentration!$E:$E,B5419,Q3_SQL_Error_Concentration!$F:$F,C5419))</f>
        <v/>
      </c>
      <c r="H5419" s="5" t="str">
        <f t="shared" si="505"/>
        <v/>
      </c>
      <c r="I5419" s="5">
        <f>IF(D5419&gt;=Q3_Validation!$C$2,1,0)</f>
        <v>1</v>
      </c>
      <c r="J5419" s="8">
        <f t="shared" si="506"/>
        <v>1.3656812339331619</v>
      </c>
      <c r="K5419" s="5" t="str">
        <f t="shared" si="507"/>
        <v>normal</v>
      </c>
      <c r="L5419" s="5">
        <f t="shared" si="508"/>
        <v>0</v>
      </c>
      <c r="M5419" s="5">
        <f t="shared" si="509"/>
        <v>0</v>
      </c>
    </row>
    <row r="5420" spans="1:13">
      <c r="A5420" s="5">
        <v>7832</v>
      </c>
      <c r="B5420" s="5">
        <v>20</v>
      </c>
      <c r="C5420" s="5" t="s">
        <v>62</v>
      </c>
      <c r="D5420" s="5">
        <v>9086</v>
      </c>
      <c r="E5420" s="5">
        <v>117</v>
      </c>
      <c r="F5420" s="8">
        <f t="shared" si="504"/>
        <v>1.2876953554919657</v>
      </c>
      <c r="G5420" s="5" t="str">
        <f>IF(COUNTIFS(Q3_SQL_Error_Concentration!$A:$A,A5420,Q3_SQL_Error_Concentration!$E:$E,B5420,Q3_SQL_Error_Concentration!$F:$F,C5420)=0,"",SUMIFS(Q3_SQL_Error_Concentration!$I:$I,Q3_SQL_Error_Concentration!$A:$A,A5420,Q3_SQL_Error_Concentration!$E:$E,B5420,Q3_SQL_Error_Concentration!$F:$F,C5420))</f>
        <v/>
      </c>
      <c r="H5420" s="5" t="str">
        <f t="shared" si="505"/>
        <v/>
      </c>
      <c r="I5420" s="5">
        <f>IF(D5420&gt;=Q3_Validation!$C$2,1,0)</f>
        <v>1</v>
      </c>
      <c r="J5420" s="8">
        <f t="shared" si="506"/>
        <v>1.2876953554919657</v>
      </c>
      <c r="K5420" s="5" t="str">
        <f t="shared" si="507"/>
        <v>normal</v>
      </c>
      <c r="L5420" s="5">
        <f t="shared" si="508"/>
        <v>0</v>
      </c>
      <c r="M5420" s="5">
        <f t="shared" si="509"/>
        <v>0</v>
      </c>
    </row>
    <row r="5421" spans="1:13">
      <c r="A5421" s="5">
        <v>7832</v>
      </c>
      <c r="B5421" s="5">
        <v>21</v>
      </c>
      <c r="C5421" s="5" t="s">
        <v>63</v>
      </c>
      <c r="D5421" s="5">
        <v>6942</v>
      </c>
      <c r="E5421" s="5">
        <v>77</v>
      </c>
      <c r="F5421" s="8">
        <f t="shared" si="504"/>
        <v>1.1091904350331316</v>
      </c>
      <c r="G5421" s="5" t="str">
        <f>IF(COUNTIFS(Q3_SQL_Error_Concentration!$A:$A,A5421,Q3_SQL_Error_Concentration!$E:$E,B5421,Q3_SQL_Error_Concentration!$F:$F,C5421)=0,"",SUMIFS(Q3_SQL_Error_Concentration!$I:$I,Q3_SQL_Error_Concentration!$A:$A,A5421,Q3_SQL_Error_Concentration!$E:$E,B5421,Q3_SQL_Error_Concentration!$F:$F,C5421))</f>
        <v/>
      </c>
      <c r="H5421" s="5" t="str">
        <f t="shared" si="505"/>
        <v/>
      </c>
      <c r="I5421" s="5">
        <f>IF(D5421&gt;=Q3_Validation!$C$2,1,0)</f>
        <v>1</v>
      </c>
      <c r="J5421" s="8">
        <f t="shared" si="506"/>
        <v>1.1091904350331316</v>
      </c>
      <c r="K5421" s="5" t="str">
        <f t="shared" si="507"/>
        <v>normal</v>
      </c>
      <c r="L5421" s="5">
        <f t="shared" si="508"/>
        <v>0</v>
      </c>
      <c r="M5421" s="5">
        <f t="shared" si="509"/>
        <v>0</v>
      </c>
    </row>
    <row r="5422" spans="1:13">
      <c r="A5422" s="5">
        <v>7832</v>
      </c>
      <c r="B5422" s="5">
        <v>21</v>
      </c>
      <c r="C5422" s="5" t="s">
        <v>64</v>
      </c>
      <c r="D5422" s="5">
        <v>1</v>
      </c>
      <c r="E5422" s="5">
        <v>0</v>
      </c>
      <c r="F5422" s="8">
        <f t="shared" si="504"/>
        <v>0</v>
      </c>
      <c r="G5422" s="5" t="str">
        <f>IF(COUNTIFS(Q3_SQL_Error_Concentration!$A:$A,A5422,Q3_SQL_Error_Concentration!$E:$E,B5422,Q3_SQL_Error_Concentration!$F:$F,C5422)=0,"",SUMIFS(Q3_SQL_Error_Concentration!$I:$I,Q3_SQL_Error_Concentration!$A:$A,A5422,Q3_SQL_Error_Concentration!$E:$E,B5422,Q3_SQL_Error_Concentration!$F:$F,C5422))</f>
        <v/>
      </c>
      <c r="H5422" s="5" t="str">
        <f t="shared" si="505"/>
        <v/>
      </c>
      <c r="I5422" s="5">
        <f>IF(D5422&gt;=Q3_Validation!$C$2,1,0)</f>
        <v>0</v>
      </c>
      <c r="J5422" s="8" t="str">
        <f t="shared" si="506"/>
        <v/>
      </c>
      <c r="K5422" s="5" t="str">
        <f t="shared" si="507"/>
        <v>excluded</v>
      </c>
      <c r="L5422" s="5">
        <f t="shared" si="508"/>
        <v>0</v>
      </c>
      <c r="M5422" s="5">
        <f t="shared" si="509"/>
        <v>0</v>
      </c>
    </row>
    <row r="5423" spans="1:13">
      <c r="A5423" s="5">
        <v>7832</v>
      </c>
      <c r="B5423" s="5">
        <v>21</v>
      </c>
      <c r="C5423" s="5" t="s">
        <v>62</v>
      </c>
      <c r="D5423" s="5">
        <v>9899</v>
      </c>
      <c r="E5423" s="5">
        <v>81</v>
      </c>
      <c r="F5423" s="8">
        <f t="shared" si="504"/>
        <v>0.81826447115870293</v>
      </c>
      <c r="G5423" s="5" t="str">
        <f>IF(COUNTIFS(Q3_SQL_Error_Concentration!$A:$A,A5423,Q3_SQL_Error_Concentration!$E:$E,B5423,Q3_SQL_Error_Concentration!$F:$F,C5423)=0,"",SUMIFS(Q3_SQL_Error_Concentration!$I:$I,Q3_SQL_Error_Concentration!$A:$A,A5423,Q3_SQL_Error_Concentration!$E:$E,B5423,Q3_SQL_Error_Concentration!$F:$F,C5423))</f>
        <v/>
      </c>
      <c r="H5423" s="5" t="str">
        <f t="shared" si="505"/>
        <v/>
      </c>
      <c r="I5423" s="5">
        <f>IF(D5423&gt;=Q3_Validation!$C$2,1,0)</f>
        <v>1</v>
      </c>
      <c r="J5423" s="8">
        <f t="shared" si="506"/>
        <v>0.81826447115870293</v>
      </c>
      <c r="K5423" s="5" t="str">
        <f t="shared" si="507"/>
        <v>normal</v>
      </c>
      <c r="L5423" s="5">
        <f t="shared" si="508"/>
        <v>0</v>
      </c>
      <c r="M5423" s="5">
        <f t="shared" si="509"/>
        <v>0</v>
      </c>
    </row>
    <row r="5424" spans="1:13">
      <c r="A5424" s="5">
        <v>7832</v>
      </c>
      <c r="B5424" s="5">
        <v>22</v>
      </c>
      <c r="C5424" s="5" t="s">
        <v>63</v>
      </c>
      <c r="D5424" s="5">
        <v>7979</v>
      </c>
      <c r="E5424" s="5">
        <v>93</v>
      </c>
      <c r="F5424" s="8">
        <f t="shared" si="504"/>
        <v>1.165559593934077</v>
      </c>
      <c r="G5424" s="5" t="str">
        <f>IF(COUNTIFS(Q3_SQL_Error_Concentration!$A:$A,A5424,Q3_SQL_Error_Concentration!$E:$E,B5424,Q3_SQL_Error_Concentration!$F:$F,C5424)=0,"",SUMIFS(Q3_SQL_Error_Concentration!$I:$I,Q3_SQL_Error_Concentration!$A:$A,A5424,Q3_SQL_Error_Concentration!$E:$E,B5424,Q3_SQL_Error_Concentration!$F:$F,C5424))</f>
        <v/>
      </c>
      <c r="H5424" s="5" t="str">
        <f t="shared" si="505"/>
        <v/>
      </c>
      <c r="I5424" s="5">
        <f>IF(D5424&gt;=Q3_Validation!$C$2,1,0)</f>
        <v>1</v>
      </c>
      <c r="J5424" s="8">
        <f t="shared" si="506"/>
        <v>1.165559593934077</v>
      </c>
      <c r="K5424" s="5" t="str">
        <f t="shared" si="507"/>
        <v>normal</v>
      </c>
      <c r="L5424" s="5">
        <f t="shared" si="508"/>
        <v>0</v>
      </c>
      <c r="M5424" s="5">
        <f t="shared" si="509"/>
        <v>0</v>
      </c>
    </row>
    <row r="5425" spans="1:13">
      <c r="A5425" s="5">
        <v>7832</v>
      </c>
      <c r="B5425" s="5">
        <v>22</v>
      </c>
      <c r="C5425" s="5" t="s">
        <v>62</v>
      </c>
      <c r="D5425" s="5">
        <v>11775</v>
      </c>
      <c r="E5425" s="5">
        <v>122</v>
      </c>
      <c r="F5425" s="8">
        <f t="shared" si="504"/>
        <v>1.0360934182590233</v>
      </c>
      <c r="G5425" s="5" t="str">
        <f>IF(COUNTIFS(Q3_SQL_Error_Concentration!$A:$A,A5425,Q3_SQL_Error_Concentration!$E:$E,B5425,Q3_SQL_Error_Concentration!$F:$F,C5425)=0,"",SUMIFS(Q3_SQL_Error_Concentration!$I:$I,Q3_SQL_Error_Concentration!$A:$A,A5425,Q3_SQL_Error_Concentration!$E:$E,B5425,Q3_SQL_Error_Concentration!$F:$F,C5425))</f>
        <v/>
      </c>
      <c r="H5425" s="5" t="str">
        <f t="shared" si="505"/>
        <v/>
      </c>
      <c r="I5425" s="5">
        <f>IF(D5425&gt;=Q3_Validation!$C$2,1,0)</f>
        <v>1</v>
      </c>
      <c r="J5425" s="8">
        <f t="shared" si="506"/>
        <v>1.0360934182590233</v>
      </c>
      <c r="K5425" s="5" t="str">
        <f t="shared" si="507"/>
        <v>normal</v>
      </c>
      <c r="L5425" s="5">
        <f t="shared" si="508"/>
        <v>0</v>
      </c>
      <c r="M5425" s="5">
        <f t="shared" si="509"/>
        <v>0</v>
      </c>
    </row>
    <row r="5426" spans="1:13">
      <c r="A5426" s="5">
        <v>7832</v>
      </c>
      <c r="B5426" s="5">
        <v>23</v>
      </c>
      <c r="C5426" s="5" t="s">
        <v>63</v>
      </c>
      <c r="D5426" s="5">
        <v>564</v>
      </c>
      <c r="E5426" s="5">
        <v>6</v>
      </c>
      <c r="F5426" s="8">
        <f t="shared" si="504"/>
        <v>1.0638297872340425</v>
      </c>
      <c r="G5426" s="5" t="str">
        <f>IF(COUNTIFS(Q3_SQL_Error_Concentration!$A:$A,A5426,Q3_SQL_Error_Concentration!$E:$E,B5426,Q3_SQL_Error_Concentration!$F:$F,C5426)=0,"",SUMIFS(Q3_SQL_Error_Concentration!$I:$I,Q3_SQL_Error_Concentration!$A:$A,A5426,Q3_SQL_Error_Concentration!$E:$E,B5426,Q3_SQL_Error_Concentration!$F:$F,C5426))</f>
        <v/>
      </c>
      <c r="H5426" s="5" t="str">
        <f t="shared" si="505"/>
        <v/>
      </c>
      <c r="I5426" s="5">
        <f>IF(D5426&gt;=Q3_Validation!$C$2,1,0)</f>
        <v>0</v>
      </c>
      <c r="J5426" s="8" t="str">
        <f t="shared" si="506"/>
        <v/>
      </c>
      <c r="K5426" s="5" t="str">
        <f t="shared" si="507"/>
        <v>excluded</v>
      </c>
      <c r="L5426" s="5">
        <f t="shared" si="508"/>
        <v>0</v>
      </c>
      <c r="M5426" s="5">
        <f t="shared" si="509"/>
        <v>0</v>
      </c>
    </row>
    <row r="5427" spans="1:13">
      <c r="A5427" s="5">
        <v>7832</v>
      </c>
      <c r="B5427" s="5">
        <v>23</v>
      </c>
      <c r="C5427" s="5" t="s">
        <v>62</v>
      </c>
      <c r="D5427" s="5">
        <v>851</v>
      </c>
      <c r="E5427" s="5">
        <v>11</v>
      </c>
      <c r="F5427" s="8">
        <f t="shared" si="504"/>
        <v>1.2925969447708578</v>
      </c>
      <c r="G5427" s="5" t="str">
        <f>IF(COUNTIFS(Q3_SQL_Error_Concentration!$A:$A,A5427,Q3_SQL_Error_Concentration!$E:$E,B5427,Q3_SQL_Error_Concentration!$F:$F,C5427)=0,"",SUMIFS(Q3_SQL_Error_Concentration!$I:$I,Q3_SQL_Error_Concentration!$A:$A,A5427,Q3_SQL_Error_Concentration!$E:$E,B5427,Q3_SQL_Error_Concentration!$F:$F,C5427))</f>
        <v/>
      </c>
      <c r="H5427" s="5" t="str">
        <f t="shared" si="505"/>
        <v/>
      </c>
      <c r="I5427" s="5">
        <f>IF(D5427&gt;=Q3_Validation!$C$2,1,0)</f>
        <v>1</v>
      </c>
      <c r="J5427" s="8">
        <f t="shared" si="506"/>
        <v>1.2925969447708578</v>
      </c>
      <c r="K5427" s="5" t="str">
        <f t="shared" si="507"/>
        <v>normal</v>
      </c>
      <c r="L5427" s="5">
        <f t="shared" si="508"/>
        <v>0</v>
      </c>
      <c r="M5427" s="5">
        <f t="shared" si="509"/>
        <v>0</v>
      </c>
    </row>
    <row r="5428" spans="1:13">
      <c r="A5428" s="5">
        <v>7922</v>
      </c>
      <c r="B5428" s="5">
        <v>0</v>
      </c>
      <c r="C5428" s="5" t="s">
        <v>63</v>
      </c>
      <c r="D5428" s="5">
        <v>69</v>
      </c>
      <c r="E5428" s="5">
        <v>0</v>
      </c>
      <c r="F5428" s="8">
        <f t="shared" si="504"/>
        <v>0</v>
      </c>
      <c r="G5428" s="5" t="str">
        <f>IF(COUNTIFS(Q3_SQL_Error_Concentration!$A:$A,A5428,Q3_SQL_Error_Concentration!$E:$E,B5428,Q3_SQL_Error_Concentration!$F:$F,C5428)=0,"",SUMIFS(Q3_SQL_Error_Concentration!$I:$I,Q3_SQL_Error_Concentration!$A:$A,A5428,Q3_SQL_Error_Concentration!$E:$E,B5428,Q3_SQL_Error_Concentration!$F:$F,C5428))</f>
        <v/>
      </c>
      <c r="H5428" s="5" t="str">
        <f t="shared" si="505"/>
        <v/>
      </c>
      <c r="I5428" s="5">
        <f>IF(D5428&gt;=Q3_Validation!$C$2,1,0)</f>
        <v>0</v>
      </c>
      <c r="J5428" s="8" t="str">
        <f t="shared" si="506"/>
        <v/>
      </c>
      <c r="K5428" s="5" t="str">
        <f t="shared" si="507"/>
        <v>excluded</v>
      </c>
      <c r="L5428" s="5">
        <f t="shared" si="508"/>
        <v>20</v>
      </c>
      <c r="M5428" s="5">
        <f t="shared" si="509"/>
        <v>0</v>
      </c>
    </row>
    <row r="5429" spans="1:13">
      <c r="A5429" s="5">
        <v>7922</v>
      </c>
      <c r="B5429" s="5">
        <v>0</v>
      </c>
      <c r="C5429" s="5" t="s">
        <v>64</v>
      </c>
      <c r="D5429" s="5">
        <v>344</v>
      </c>
      <c r="E5429" s="5">
        <v>13</v>
      </c>
      <c r="F5429" s="8">
        <f t="shared" si="504"/>
        <v>3.7790697674418605</v>
      </c>
      <c r="G5429" s="5" t="str">
        <f>IF(COUNTIFS(Q3_SQL_Error_Concentration!$A:$A,A5429,Q3_SQL_Error_Concentration!$E:$E,B5429,Q3_SQL_Error_Concentration!$F:$F,C5429)=0,"",SUMIFS(Q3_SQL_Error_Concentration!$I:$I,Q3_SQL_Error_Concentration!$A:$A,A5429,Q3_SQL_Error_Concentration!$E:$E,B5429,Q3_SQL_Error_Concentration!$F:$F,C5429))</f>
        <v/>
      </c>
      <c r="H5429" s="5" t="str">
        <f t="shared" si="505"/>
        <v/>
      </c>
      <c r="I5429" s="5">
        <f>IF(D5429&gt;=Q3_Validation!$C$2,1,0)</f>
        <v>0</v>
      </c>
      <c r="J5429" s="8" t="str">
        <f t="shared" si="506"/>
        <v/>
      </c>
      <c r="K5429" s="5" t="str">
        <f t="shared" si="507"/>
        <v>excluded</v>
      </c>
      <c r="L5429" s="5">
        <f t="shared" si="508"/>
        <v>20</v>
      </c>
      <c r="M5429" s="5">
        <f t="shared" si="509"/>
        <v>0</v>
      </c>
    </row>
    <row r="5430" spans="1:13">
      <c r="A5430" s="5">
        <v>7922</v>
      </c>
      <c r="B5430" s="5">
        <v>0</v>
      </c>
      <c r="C5430" s="5" t="s">
        <v>62</v>
      </c>
      <c r="D5430" s="5">
        <v>265</v>
      </c>
      <c r="E5430" s="5">
        <v>11</v>
      </c>
      <c r="F5430" s="8">
        <f t="shared" si="504"/>
        <v>4.1509433962264151</v>
      </c>
      <c r="G5430" s="5" t="str">
        <f>IF(COUNTIFS(Q3_SQL_Error_Concentration!$A:$A,A5430,Q3_SQL_Error_Concentration!$E:$E,B5430,Q3_SQL_Error_Concentration!$F:$F,C5430)=0,"",SUMIFS(Q3_SQL_Error_Concentration!$I:$I,Q3_SQL_Error_Concentration!$A:$A,A5430,Q3_SQL_Error_Concentration!$E:$E,B5430,Q3_SQL_Error_Concentration!$F:$F,C5430))</f>
        <v/>
      </c>
      <c r="H5430" s="5" t="str">
        <f t="shared" si="505"/>
        <v/>
      </c>
      <c r="I5430" s="5">
        <f>IF(D5430&gt;=Q3_Validation!$C$2,1,0)</f>
        <v>0</v>
      </c>
      <c r="J5430" s="8" t="str">
        <f t="shared" si="506"/>
        <v/>
      </c>
      <c r="K5430" s="5" t="str">
        <f t="shared" si="507"/>
        <v>excluded</v>
      </c>
      <c r="L5430" s="5">
        <f t="shared" si="508"/>
        <v>20</v>
      </c>
      <c r="M5430" s="5">
        <f t="shared" si="509"/>
        <v>0</v>
      </c>
    </row>
    <row r="5431" spans="1:13">
      <c r="A5431" s="5">
        <v>7922</v>
      </c>
      <c r="B5431" s="5">
        <v>1</v>
      </c>
      <c r="C5431" s="5" t="s">
        <v>63</v>
      </c>
      <c r="D5431" s="5">
        <v>78</v>
      </c>
      <c r="E5431" s="5">
        <v>2</v>
      </c>
      <c r="F5431" s="8">
        <f t="shared" si="504"/>
        <v>2.5641025641025643</v>
      </c>
      <c r="G5431" s="5" t="str">
        <f>IF(COUNTIFS(Q3_SQL_Error_Concentration!$A:$A,A5431,Q3_SQL_Error_Concentration!$E:$E,B5431,Q3_SQL_Error_Concentration!$F:$F,C5431)=0,"",SUMIFS(Q3_SQL_Error_Concentration!$I:$I,Q3_SQL_Error_Concentration!$A:$A,A5431,Q3_SQL_Error_Concentration!$E:$E,B5431,Q3_SQL_Error_Concentration!$F:$F,C5431))</f>
        <v/>
      </c>
      <c r="H5431" s="5" t="str">
        <f t="shared" si="505"/>
        <v/>
      </c>
      <c r="I5431" s="5">
        <f>IF(D5431&gt;=Q3_Validation!$C$2,1,0)</f>
        <v>0</v>
      </c>
      <c r="J5431" s="8" t="str">
        <f t="shared" si="506"/>
        <v/>
      </c>
      <c r="K5431" s="5" t="str">
        <f t="shared" si="507"/>
        <v>excluded</v>
      </c>
      <c r="L5431" s="5">
        <f t="shared" si="508"/>
        <v>20</v>
      </c>
      <c r="M5431" s="5">
        <f t="shared" si="509"/>
        <v>0</v>
      </c>
    </row>
    <row r="5432" spans="1:13">
      <c r="A5432" s="5">
        <v>7922</v>
      </c>
      <c r="B5432" s="5">
        <v>1</v>
      </c>
      <c r="C5432" s="5" t="s">
        <v>64</v>
      </c>
      <c r="D5432" s="5">
        <v>217</v>
      </c>
      <c r="E5432" s="5">
        <v>8</v>
      </c>
      <c r="F5432" s="8">
        <f t="shared" si="504"/>
        <v>3.6866359447004609</v>
      </c>
      <c r="G5432" s="5" t="str">
        <f>IF(COUNTIFS(Q3_SQL_Error_Concentration!$A:$A,A5432,Q3_SQL_Error_Concentration!$E:$E,B5432,Q3_SQL_Error_Concentration!$F:$F,C5432)=0,"",SUMIFS(Q3_SQL_Error_Concentration!$I:$I,Q3_SQL_Error_Concentration!$A:$A,A5432,Q3_SQL_Error_Concentration!$E:$E,B5432,Q3_SQL_Error_Concentration!$F:$F,C5432))</f>
        <v/>
      </c>
      <c r="H5432" s="5" t="str">
        <f t="shared" si="505"/>
        <v/>
      </c>
      <c r="I5432" s="5">
        <f>IF(D5432&gt;=Q3_Validation!$C$2,1,0)</f>
        <v>0</v>
      </c>
      <c r="J5432" s="8" t="str">
        <f t="shared" si="506"/>
        <v/>
      </c>
      <c r="K5432" s="5" t="str">
        <f t="shared" si="507"/>
        <v>excluded</v>
      </c>
      <c r="L5432" s="5">
        <f t="shared" si="508"/>
        <v>20</v>
      </c>
      <c r="M5432" s="5">
        <f t="shared" si="509"/>
        <v>0</v>
      </c>
    </row>
    <row r="5433" spans="1:13">
      <c r="A5433" s="5">
        <v>7922</v>
      </c>
      <c r="B5433" s="5">
        <v>1</v>
      </c>
      <c r="C5433" s="5" t="s">
        <v>62</v>
      </c>
      <c r="D5433" s="5">
        <v>138</v>
      </c>
      <c r="E5433" s="5">
        <v>6</v>
      </c>
      <c r="F5433" s="8">
        <f t="shared" si="504"/>
        <v>4.3478260869565215</v>
      </c>
      <c r="G5433" s="5" t="str">
        <f>IF(COUNTIFS(Q3_SQL_Error_Concentration!$A:$A,A5433,Q3_SQL_Error_Concentration!$E:$E,B5433,Q3_SQL_Error_Concentration!$F:$F,C5433)=0,"",SUMIFS(Q3_SQL_Error_Concentration!$I:$I,Q3_SQL_Error_Concentration!$A:$A,A5433,Q3_SQL_Error_Concentration!$E:$E,B5433,Q3_SQL_Error_Concentration!$F:$F,C5433))</f>
        <v/>
      </c>
      <c r="H5433" s="5" t="str">
        <f t="shared" si="505"/>
        <v/>
      </c>
      <c r="I5433" s="5">
        <f>IF(D5433&gt;=Q3_Validation!$C$2,1,0)</f>
        <v>0</v>
      </c>
      <c r="J5433" s="8" t="str">
        <f t="shared" si="506"/>
        <v/>
      </c>
      <c r="K5433" s="5" t="str">
        <f t="shared" si="507"/>
        <v>excluded</v>
      </c>
      <c r="L5433" s="5">
        <f t="shared" si="508"/>
        <v>20</v>
      </c>
      <c r="M5433" s="5">
        <f t="shared" si="509"/>
        <v>0</v>
      </c>
    </row>
    <row r="5434" spans="1:13">
      <c r="A5434" s="5">
        <v>7922</v>
      </c>
      <c r="B5434" s="5">
        <v>2</v>
      </c>
      <c r="C5434" s="5" t="s">
        <v>63</v>
      </c>
      <c r="D5434" s="5">
        <v>125</v>
      </c>
      <c r="E5434" s="5">
        <v>3</v>
      </c>
      <c r="F5434" s="8">
        <f t="shared" si="504"/>
        <v>2.4</v>
      </c>
      <c r="G5434" s="5" t="str">
        <f>IF(COUNTIFS(Q3_SQL_Error_Concentration!$A:$A,A5434,Q3_SQL_Error_Concentration!$E:$E,B5434,Q3_SQL_Error_Concentration!$F:$F,C5434)=0,"",SUMIFS(Q3_SQL_Error_Concentration!$I:$I,Q3_SQL_Error_Concentration!$A:$A,A5434,Q3_SQL_Error_Concentration!$E:$E,B5434,Q3_SQL_Error_Concentration!$F:$F,C5434))</f>
        <v/>
      </c>
      <c r="H5434" s="5" t="str">
        <f t="shared" si="505"/>
        <v/>
      </c>
      <c r="I5434" s="5">
        <f>IF(D5434&gt;=Q3_Validation!$C$2,1,0)</f>
        <v>0</v>
      </c>
      <c r="J5434" s="8" t="str">
        <f t="shared" si="506"/>
        <v/>
      </c>
      <c r="K5434" s="5" t="str">
        <f t="shared" si="507"/>
        <v>excluded</v>
      </c>
      <c r="L5434" s="5">
        <f t="shared" si="508"/>
        <v>20</v>
      </c>
      <c r="M5434" s="5">
        <f t="shared" si="509"/>
        <v>0</v>
      </c>
    </row>
    <row r="5435" spans="1:13">
      <c r="A5435" s="5">
        <v>7922</v>
      </c>
      <c r="B5435" s="5">
        <v>2</v>
      </c>
      <c r="C5435" s="5" t="s">
        <v>64</v>
      </c>
      <c r="D5435" s="5">
        <v>269</v>
      </c>
      <c r="E5435" s="5">
        <v>4</v>
      </c>
      <c r="F5435" s="8">
        <f t="shared" si="504"/>
        <v>1.486988847583643</v>
      </c>
      <c r="G5435" s="5" t="str">
        <f>IF(COUNTIFS(Q3_SQL_Error_Concentration!$A:$A,A5435,Q3_SQL_Error_Concentration!$E:$E,B5435,Q3_SQL_Error_Concentration!$F:$F,C5435)=0,"",SUMIFS(Q3_SQL_Error_Concentration!$I:$I,Q3_SQL_Error_Concentration!$A:$A,A5435,Q3_SQL_Error_Concentration!$E:$E,B5435,Q3_SQL_Error_Concentration!$F:$F,C5435))</f>
        <v/>
      </c>
      <c r="H5435" s="5" t="str">
        <f t="shared" si="505"/>
        <v/>
      </c>
      <c r="I5435" s="5">
        <f>IF(D5435&gt;=Q3_Validation!$C$2,1,0)</f>
        <v>0</v>
      </c>
      <c r="J5435" s="8" t="str">
        <f t="shared" si="506"/>
        <v/>
      </c>
      <c r="K5435" s="5" t="str">
        <f t="shared" si="507"/>
        <v>excluded</v>
      </c>
      <c r="L5435" s="5">
        <f t="shared" si="508"/>
        <v>20</v>
      </c>
      <c r="M5435" s="5">
        <f t="shared" si="509"/>
        <v>0</v>
      </c>
    </row>
    <row r="5436" spans="1:13">
      <c r="A5436" s="5">
        <v>7922</v>
      </c>
      <c r="B5436" s="5">
        <v>2</v>
      </c>
      <c r="C5436" s="5" t="s">
        <v>62</v>
      </c>
      <c r="D5436" s="5">
        <v>157</v>
      </c>
      <c r="E5436" s="5">
        <v>3</v>
      </c>
      <c r="F5436" s="8">
        <f t="shared" si="504"/>
        <v>1.910828025477707</v>
      </c>
      <c r="G5436" s="5" t="str">
        <f>IF(COUNTIFS(Q3_SQL_Error_Concentration!$A:$A,A5436,Q3_SQL_Error_Concentration!$E:$E,B5436,Q3_SQL_Error_Concentration!$F:$F,C5436)=0,"",SUMIFS(Q3_SQL_Error_Concentration!$I:$I,Q3_SQL_Error_Concentration!$A:$A,A5436,Q3_SQL_Error_Concentration!$E:$E,B5436,Q3_SQL_Error_Concentration!$F:$F,C5436))</f>
        <v/>
      </c>
      <c r="H5436" s="5" t="str">
        <f t="shared" si="505"/>
        <v/>
      </c>
      <c r="I5436" s="5">
        <f>IF(D5436&gt;=Q3_Validation!$C$2,1,0)</f>
        <v>0</v>
      </c>
      <c r="J5436" s="8" t="str">
        <f t="shared" si="506"/>
        <v/>
      </c>
      <c r="K5436" s="5" t="str">
        <f t="shared" si="507"/>
        <v>excluded</v>
      </c>
      <c r="L5436" s="5">
        <f t="shared" si="508"/>
        <v>20</v>
      </c>
      <c r="M5436" s="5">
        <f t="shared" si="509"/>
        <v>0</v>
      </c>
    </row>
    <row r="5437" spans="1:13">
      <c r="A5437" s="5">
        <v>7922</v>
      </c>
      <c r="B5437" s="5">
        <v>3</v>
      </c>
      <c r="C5437" s="5" t="s">
        <v>63</v>
      </c>
      <c r="D5437" s="5">
        <v>146</v>
      </c>
      <c r="E5437" s="5">
        <v>3</v>
      </c>
      <c r="F5437" s="8">
        <f t="shared" si="504"/>
        <v>2.0547945205479454</v>
      </c>
      <c r="G5437" s="5" t="str">
        <f>IF(COUNTIFS(Q3_SQL_Error_Concentration!$A:$A,A5437,Q3_SQL_Error_Concentration!$E:$E,B5437,Q3_SQL_Error_Concentration!$F:$F,C5437)=0,"",SUMIFS(Q3_SQL_Error_Concentration!$I:$I,Q3_SQL_Error_Concentration!$A:$A,A5437,Q3_SQL_Error_Concentration!$E:$E,B5437,Q3_SQL_Error_Concentration!$F:$F,C5437))</f>
        <v/>
      </c>
      <c r="H5437" s="5" t="str">
        <f t="shared" si="505"/>
        <v/>
      </c>
      <c r="I5437" s="5">
        <f>IF(D5437&gt;=Q3_Validation!$C$2,1,0)</f>
        <v>0</v>
      </c>
      <c r="J5437" s="8" t="str">
        <f t="shared" si="506"/>
        <v/>
      </c>
      <c r="K5437" s="5" t="str">
        <f t="shared" si="507"/>
        <v>excluded</v>
      </c>
      <c r="L5437" s="5">
        <f t="shared" si="508"/>
        <v>20</v>
      </c>
      <c r="M5437" s="5">
        <f t="shared" si="509"/>
        <v>0</v>
      </c>
    </row>
    <row r="5438" spans="1:13">
      <c r="A5438" s="5">
        <v>7922</v>
      </c>
      <c r="B5438" s="5">
        <v>3</v>
      </c>
      <c r="C5438" s="5" t="s">
        <v>64</v>
      </c>
      <c r="D5438" s="5">
        <v>405</v>
      </c>
      <c r="E5438" s="5">
        <v>12</v>
      </c>
      <c r="F5438" s="8">
        <f t="shared" si="504"/>
        <v>2.9629629629629628</v>
      </c>
      <c r="G5438" s="5" t="str">
        <f>IF(COUNTIFS(Q3_SQL_Error_Concentration!$A:$A,A5438,Q3_SQL_Error_Concentration!$E:$E,B5438,Q3_SQL_Error_Concentration!$F:$F,C5438)=0,"",SUMIFS(Q3_SQL_Error_Concentration!$I:$I,Q3_SQL_Error_Concentration!$A:$A,A5438,Q3_SQL_Error_Concentration!$E:$E,B5438,Q3_SQL_Error_Concentration!$F:$F,C5438))</f>
        <v/>
      </c>
      <c r="H5438" s="5" t="str">
        <f t="shared" si="505"/>
        <v/>
      </c>
      <c r="I5438" s="5">
        <f>IF(D5438&gt;=Q3_Validation!$C$2,1,0)</f>
        <v>0</v>
      </c>
      <c r="J5438" s="8" t="str">
        <f t="shared" si="506"/>
        <v/>
      </c>
      <c r="K5438" s="5" t="str">
        <f t="shared" si="507"/>
        <v>excluded</v>
      </c>
      <c r="L5438" s="5">
        <f t="shared" si="508"/>
        <v>20</v>
      </c>
      <c r="M5438" s="5">
        <f t="shared" si="509"/>
        <v>0</v>
      </c>
    </row>
    <row r="5439" spans="1:13">
      <c r="A5439" s="5">
        <v>7922</v>
      </c>
      <c r="B5439" s="5">
        <v>3</v>
      </c>
      <c r="C5439" s="5" t="s">
        <v>62</v>
      </c>
      <c r="D5439" s="5">
        <v>235</v>
      </c>
      <c r="E5439" s="5">
        <v>12</v>
      </c>
      <c r="F5439" s="8">
        <f t="shared" si="504"/>
        <v>5.1063829787234045</v>
      </c>
      <c r="G5439" s="5" t="str">
        <f>IF(COUNTIFS(Q3_SQL_Error_Concentration!$A:$A,A5439,Q3_SQL_Error_Concentration!$E:$E,B5439,Q3_SQL_Error_Concentration!$F:$F,C5439)=0,"",SUMIFS(Q3_SQL_Error_Concentration!$I:$I,Q3_SQL_Error_Concentration!$A:$A,A5439,Q3_SQL_Error_Concentration!$E:$E,B5439,Q3_SQL_Error_Concentration!$F:$F,C5439))</f>
        <v/>
      </c>
      <c r="H5439" s="5" t="str">
        <f t="shared" si="505"/>
        <v/>
      </c>
      <c r="I5439" s="5">
        <f>IF(D5439&gt;=Q3_Validation!$C$2,1,0)</f>
        <v>0</v>
      </c>
      <c r="J5439" s="8" t="str">
        <f t="shared" si="506"/>
        <v/>
      </c>
      <c r="K5439" s="5" t="str">
        <f t="shared" si="507"/>
        <v>excluded</v>
      </c>
      <c r="L5439" s="5">
        <f t="shared" si="508"/>
        <v>20</v>
      </c>
      <c r="M5439" s="5">
        <f t="shared" si="509"/>
        <v>0</v>
      </c>
    </row>
    <row r="5440" spans="1:13">
      <c r="A5440" s="5">
        <v>7922</v>
      </c>
      <c r="B5440" s="5">
        <v>4</v>
      </c>
      <c r="C5440" s="5" t="s">
        <v>63</v>
      </c>
      <c r="D5440" s="5">
        <v>176</v>
      </c>
      <c r="E5440" s="5">
        <v>1</v>
      </c>
      <c r="F5440" s="8">
        <f t="shared" si="504"/>
        <v>0.56818181818181823</v>
      </c>
      <c r="G5440" s="5" t="str">
        <f>IF(COUNTIFS(Q3_SQL_Error_Concentration!$A:$A,A5440,Q3_SQL_Error_Concentration!$E:$E,B5440,Q3_SQL_Error_Concentration!$F:$F,C5440)=0,"",SUMIFS(Q3_SQL_Error_Concentration!$I:$I,Q3_SQL_Error_Concentration!$A:$A,A5440,Q3_SQL_Error_Concentration!$E:$E,B5440,Q3_SQL_Error_Concentration!$F:$F,C5440))</f>
        <v/>
      </c>
      <c r="H5440" s="5" t="str">
        <f t="shared" si="505"/>
        <v/>
      </c>
      <c r="I5440" s="5">
        <f>IF(D5440&gt;=Q3_Validation!$C$2,1,0)</f>
        <v>0</v>
      </c>
      <c r="J5440" s="8" t="str">
        <f t="shared" si="506"/>
        <v/>
      </c>
      <c r="K5440" s="5" t="str">
        <f t="shared" si="507"/>
        <v>excluded</v>
      </c>
      <c r="L5440" s="5">
        <f t="shared" si="508"/>
        <v>20</v>
      </c>
      <c r="M5440" s="5">
        <f t="shared" si="509"/>
        <v>0</v>
      </c>
    </row>
    <row r="5441" spans="1:13">
      <c r="A5441" s="5">
        <v>7922</v>
      </c>
      <c r="B5441" s="5">
        <v>4</v>
      </c>
      <c r="C5441" s="5" t="s">
        <v>64</v>
      </c>
      <c r="D5441" s="5">
        <v>387</v>
      </c>
      <c r="E5441" s="5">
        <v>16</v>
      </c>
      <c r="F5441" s="8">
        <f t="shared" si="504"/>
        <v>4.1343669250645991</v>
      </c>
      <c r="G5441" s="5" t="str">
        <f>IF(COUNTIFS(Q3_SQL_Error_Concentration!$A:$A,A5441,Q3_SQL_Error_Concentration!$E:$E,B5441,Q3_SQL_Error_Concentration!$F:$F,C5441)=0,"",SUMIFS(Q3_SQL_Error_Concentration!$I:$I,Q3_SQL_Error_Concentration!$A:$A,A5441,Q3_SQL_Error_Concentration!$E:$E,B5441,Q3_SQL_Error_Concentration!$F:$F,C5441))</f>
        <v/>
      </c>
      <c r="H5441" s="5" t="str">
        <f t="shared" si="505"/>
        <v/>
      </c>
      <c r="I5441" s="5">
        <f>IF(D5441&gt;=Q3_Validation!$C$2,1,0)</f>
        <v>0</v>
      </c>
      <c r="J5441" s="8" t="str">
        <f t="shared" si="506"/>
        <v/>
      </c>
      <c r="K5441" s="5" t="str">
        <f t="shared" si="507"/>
        <v>excluded</v>
      </c>
      <c r="L5441" s="5">
        <f t="shared" si="508"/>
        <v>20</v>
      </c>
      <c r="M5441" s="5">
        <f t="shared" si="509"/>
        <v>0</v>
      </c>
    </row>
    <row r="5442" spans="1:13">
      <c r="A5442" s="5">
        <v>7922</v>
      </c>
      <c r="B5442" s="5">
        <v>4</v>
      </c>
      <c r="C5442" s="5" t="s">
        <v>62</v>
      </c>
      <c r="D5442" s="5">
        <v>181</v>
      </c>
      <c r="E5442" s="5">
        <v>5</v>
      </c>
      <c r="F5442" s="8">
        <f t="shared" ref="F5442:F5505" si="510">100*E5442/D5442</f>
        <v>2.7624309392265194</v>
      </c>
      <c r="G5442" s="5" t="str">
        <f>IF(COUNTIFS(Q3_SQL_Error_Concentration!$A:$A,A5442,Q3_SQL_Error_Concentration!$E:$E,B5442,Q3_SQL_Error_Concentration!$F:$F,C5442)=0,"",SUMIFS(Q3_SQL_Error_Concentration!$I:$I,Q3_SQL_Error_Concentration!$A:$A,A5442,Q3_SQL_Error_Concentration!$E:$E,B5442,Q3_SQL_Error_Concentration!$F:$F,C5442))</f>
        <v/>
      </c>
      <c r="H5442" s="5" t="str">
        <f t="shared" ref="H5442:H5505" si="511">IF(G5442="","",IF(ABS(F5442-G5442)&lt;=0.0002,"PASS","FAIL"))</f>
        <v/>
      </c>
      <c r="I5442" s="5">
        <f>IF(D5442&gt;=Q3_Validation!$C$2,1,0)</f>
        <v>0</v>
      </c>
      <c r="J5442" s="8" t="str">
        <f t="shared" ref="J5442:J5505" si="512">IF(I5442=1,F5442,"")</f>
        <v/>
      </c>
      <c r="K5442" s="5" t="str">
        <f t="shared" ref="K5442:K5505" si="513">IF(D5442&lt;601,"excluded",IF(J5442&gt;3.628192,"outlier",IF(J5442&gt;=2.11093,"high-error","normal")))</f>
        <v>excluded</v>
      </c>
      <c r="L5442" s="5">
        <f t="shared" ref="L5442:L5505" si="514">COUNTIFS(A:A,A5442,K:K,"high-error")+COUNTIFS(A:A,A5442,K:K,"outlier")</f>
        <v>20</v>
      </c>
      <c r="M5442" s="5">
        <f t="shared" ref="M5442:M5505" si="515">IF(AND(L5442&gt;=2,OR(K5442="high-error",K5442="outlier")),1,0)</f>
        <v>0</v>
      </c>
    </row>
    <row r="5443" spans="1:13">
      <c r="A5443" s="5">
        <v>7922</v>
      </c>
      <c r="B5443" s="5">
        <v>5</v>
      </c>
      <c r="C5443" s="5" t="s">
        <v>63</v>
      </c>
      <c r="D5443" s="5">
        <v>153</v>
      </c>
      <c r="E5443" s="5">
        <v>5</v>
      </c>
      <c r="F5443" s="8">
        <f t="shared" si="510"/>
        <v>3.2679738562091503</v>
      </c>
      <c r="G5443" s="5" t="str">
        <f>IF(COUNTIFS(Q3_SQL_Error_Concentration!$A:$A,A5443,Q3_SQL_Error_Concentration!$E:$E,B5443,Q3_SQL_Error_Concentration!$F:$F,C5443)=0,"",SUMIFS(Q3_SQL_Error_Concentration!$I:$I,Q3_SQL_Error_Concentration!$A:$A,A5443,Q3_SQL_Error_Concentration!$E:$E,B5443,Q3_SQL_Error_Concentration!$F:$F,C5443))</f>
        <v/>
      </c>
      <c r="H5443" s="5" t="str">
        <f t="shared" si="511"/>
        <v/>
      </c>
      <c r="I5443" s="5">
        <f>IF(D5443&gt;=Q3_Validation!$C$2,1,0)</f>
        <v>0</v>
      </c>
      <c r="J5443" s="8" t="str">
        <f t="shared" si="512"/>
        <v/>
      </c>
      <c r="K5443" s="5" t="str">
        <f t="shared" si="513"/>
        <v>excluded</v>
      </c>
      <c r="L5443" s="5">
        <f t="shared" si="514"/>
        <v>20</v>
      </c>
      <c r="M5443" s="5">
        <f t="shared" si="515"/>
        <v>0</v>
      </c>
    </row>
    <row r="5444" spans="1:13">
      <c r="A5444" s="5">
        <v>7922</v>
      </c>
      <c r="B5444" s="5">
        <v>5</v>
      </c>
      <c r="C5444" s="5" t="s">
        <v>64</v>
      </c>
      <c r="D5444" s="5">
        <v>509</v>
      </c>
      <c r="E5444" s="5">
        <v>19</v>
      </c>
      <c r="F5444" s="8">
        <f t="shared" si="510"/>
        <v>3.7328094302554029</v>
      </c>
      <c r="G5444" s="5" t="str">
        <f>IF(COUNTIFS(Q3_SQL_Error_Concentration!$A:$A,A5444,Q3_SQL_Error_Concentration!$E:$E,B5444,Q3_SQL_Error_Concentration!$F:$F,C5444)=0,"",SUMIFS(Q3_SQL_Error_Concentration!$I:$I,Q3_SQL_Error_Concentration!$A:$A,A5444,Q3_SQL_Error_Concentration!$E:$E,B5444,Q3_SQL_Error_Concentration!$F:$F,C5444))</f>
        <v/>
      </c>
      <c r="H5444" s="5" t="str">
        <f t="shared" si="511"/>
        <v/>
      </c>
      <c r="I5444" s="5">
        <f>IF(D5444&gt;=Q3_Validation!$C$2,1,0)</f>
        <v>0</v>
      </c>
      <c r="J5444" s="8" t="str">
        <f t="shared" si="512"/>
        <v/>
      </c>
      <c r="K5444" s="5" t="str">
        <f t="shared" si="513"/>
        <v>excluded</v>
      </c>
      <c r="L5444" s="5">
        <f t="shared" si="514"/>
        <v>20</v>
      </c>
      <c r="M5444" s="5">
        <f t="shared" si="515"/>
        <v>0</v>
      </c>
    </row>
    <row r="5445" spans="1:13">
      <c r="A5445" s="5">
        <v>7922</v>
      </c>
      <c r="B5445" s="5">
        <v>5</v>
      </c>
      <c r="C5445" s="5" t="s">
        <v>62</v>
      </c>
      <c r="D5445" s="5">
        <v>283</v>
      </c>
      <c r="E5445" s="5">
        <v>8</v>
      </c>
      <c r="F5445" s="8">
        <f t="shared" si="510"/>
        <v>2.8268551236749118</v>
      </c>
      <c r="G5445" s="5" t="str">
        <f>IF(COUNTIFS(Q3_SQL_Error_Concentration!$A:$A,A5445,Q3_SQL_Error_Concentration!$E:$E,B5445,Q3_SQL_Error_Concentration!$F:$F,C5445)=0,"",SUMIFS(Q3_SQL_Error_Concentration!$I:$I,Q3_SQL_Error_Concentration!$A:$A,A5445,Q3_SQL_Error_Concentration!$E:$E,B5445,Q3_SQL_Error_Concentration!$F:$F,C5445))</f>
        <v/>
      </c>
      <c r="H5445" s="5" t="str">
        <f t="shared" si="511"/>
        <v/>
      </c>
      <c r="I5445" s="5">
        <f>IF(D5445&gt;=Q3_Validation!$C$2,1,0)</f>
        <v>0</v>
      </c>
      <c r="J5445" s="8" t="str">
        <f t="shared" si="512"/>
        <v/>
      </c>
      <c r="K5445" s="5" t="str">
        <f t="shared" si="513"/>
        <v>excluded</v>
      </c>
      <c r="L5445" s="5">
        <f t="shared" si="514"/>
        <v>20</v>
      </c>
      <c r="M5445" s="5">
        <f t="shared" si="515"/>
        <v>0</v>
      </c>
    </row>
    <row r="5446" spans="1:13">
      <c r="A5446" s="5">
        <v>7922</v>
      </c>
      <c r="B5446" s="5">
        <v>6</v>
      </c>
      <c r="C5446" s="5" t="s">
        <v>63</v>
      </c>
      <c r="D5446" s="5">
        <v>288</v>
      </c>
      <c r="E5446" s="5">
        <v>7</v>
      </c>
      <c r="F5446" s="8">
        <f t="shared" si="510"/>
        <v>2.4305555555555554</v>
      </c>
      <c r="G5446" s="5" t="str">
        <f>IF(COUNTIFS(Q3_SQL_Error_Concentration!$A:$A,A5446,Q3_SQL_Error_Concentration!$E:$E,B5446,Q3_SQL_Error_Concentration!$F:$F,C5446)=0,"",SUMIFS(Q3_SQL_Error_Concentration!$I:$I,Q3_SQL_Error_Concentration!$A:$A,A5446,Q3_SQL_Error_Concentration!$E:$E,B5446,Q3_SQL_Error_Concentration!$F:$F,C5446))</f>
        <v/>
      </c>
      <c r="H5446" s="5" t="str">
        <f t="shared" si="511"/>
        <v/>
      </c>
      <c r="I5446" s="5">
        <f>IF(D5446&gt;=Q3_Validation!$C$2,1,0)</f>
        <v>0</v>
      </c>
      <c r="J5446" s="8" t="str">
        <f t="shared" si="512"/>
        <v/>
      </c>
      <c r="K5446" s="5" t="str">
        <f t="shared" si="513"/>
        <v>excluded</v>
      </c>
      <c r="L5446" s="5">
        <f t="shared" si="514"/>
        <v>20</v>
      </c>
      <c r="M5446" s="5">
        <f t="shared" si="515"/>
        <v>0</v>
      </c>
    </row>
    <row r="5447" spans="1:13">
      <c r="A5447" s="5">
        <v>7922</v>
      </c>
      <c r="B5447" s="5">
        <v>6</v>
      </c>
      <c r="C5447" s="5" t="s">
        <v>64</v>
      </c>
      <c r="D5447" s="5">
        <v>613</v>
      </c>
      <c r="E5447" s="5">
        <v>30</v>
      </c>
      <c r="F5447" s="8">
        <f t="shared" si="510"/>
        <v>4.8939641109298533</v>
      </c>
      <c r="G5447" s="5">
        <f>IF(COUNTIFS(Q3_SQL_Error_Concentration!$A:$A,A5447,Q3_SQL_Error_Concentration!$E:$E,B5447,Q3_SQL_Error_Concentration!$F:$F,C5447)=0,"",SUMIFS(Q3_SQL_Error_Concentration!$I:$I,Q3_SQL_Error_Concentration!$A:$A,A5447,Q3_SQL_Error_Concentration!$E:$E,B5447,Q3_SQL_Error_Concentration!$F:$F,C5447))</f>
        <v>4.8940000000000001</v>
      </c>
      <c r="H5447" s="5" t="str">
        <f t="shared" si="511"/>
        <v>PASS</v>
      </c>
      <c r="I5447" s="5">
        <f>IF(D5447&gt;=Q3_Validation!$C$2,1,0)</f>
        <v>1</v>
      </c>
      <c r="J5447" s="8">
        <f t="shared" si="512"/>
        <v>4.8939641109298533</v>
      </c>
      <c r="K5447" s="5" t="str">
        <f t="shared" si="513"/>
        <v>outlier</v>
      </c>
      <c r="L5447" s="5">
        <f t="shared" si="514"/>
        <v>20</v>
      </c>
      <c r="M5447" s="5">
        <f t="shared" si="515"/>
        <v>1</v>
      </c>
    </row>
    <row r="5448" spans="1:13">
      <c r="A5448" s="5">
        <v>7922</v>
      </c>
      <c r="B5448" s="5">
        <v>6</v>
      </c>
      <c r="C5448" s="5" t="s">
        <v>62</v>
      </c>
      <c r="D5448" s="5">
        <v>388</v>
      </c>
      <c r="E5448" s="5">
        <v>11</v>
      </c>
      <c r="F5448" s="8">
        <f t="shared" si="510"/>
        <v>2.8350515463917527</v>
      </c>
      <c r="G5448" s="5" t="str">
        <f>IF(COUNTIFS(Q3_SQL_Error_Concentration!$A:$A,A5448,Q3_SQL_Error_Concentration!$E:$E,B5448,Q3_SQL_Error_Concentration!$F:$F,C5448)=0,"",SUMIFS(Q3_SQL_Error_Concentration!$I:$I,Q3_SQL_Error_Concentration!$A:$A,A5448,Q3_SQL_Error_Concentration!$E:$E,B5448,Q3_SQL_Error_Concentration!$F:$F,C5448))</f>
        <v/>
      </c>
      <c r="H5448" s="5" t="str">
        <f t="shared" si="511"/>
        <v/>
      </c>
      <c r="I5448" s="5">
        <f>IF(D5448&gt;=Q3_Validation!$C$2,1,0)</f>
        <v>0</v>
      </c>
      <c r="J5448" s="8" t="str">
        <f t="shared" si="512"/>
        <v/>
      </c>
      <c r="K5448" s="5" t="str">
        <f t="shared" si="513"/>
        <v>excluded</v>
      </c>
      <c r="L5448" s="5">
        <f t="shared" si="514"/>
        <v>20</v>
      </c>
      <c r="M5448" s="5">
        <f t="shared" si="515"/>
        <v>0</v>
      </c>
    </row>
    <row r="5449" spans="1:13">
      <c r="A5449" s="5">
        <v>7922</v>
      </c>
      <c r="B5449" s="5">
        <v>7</v>
      </c>
      <c r="C5449" s="5" t="s">
        <v>63</v>
      </c>
      <c r="D5449" s="5">
        <v>294</v>
      </c>
      <c r="E5449" s="5">
        <v>10</v>
      </c>
      <c r="F5449" s="8">
        <f t="shared" si="510"/>
        <v>3.4013605442176869</v>
      </c>
      <c r="G5449" s="5" t="str">
        <f>IF(COUNTIFS(Q3_SQL_Error_Concentration!$A:$A,A5449,Q3_SQL_Error_Concentration!$E:$E,B5449,Q3_SQL_Error_Concentration!$F:$F,C5449)=0,"",SUMIFS(Q3_SQL_Error_Concentration!$I:$I,Q3_SQL_Error_Concentration!$A:$A,A5449,Q3_SQL_Error_Concentration!$E:$E,B5449,Q3_SQL_Error_Concentration!$F:$F,C5449))</f>
        <v/>
      </c>
      <c r="H5449" s="5" t="str">
        <f t="shared" si="511"/>
        <v/>
      </c>
      <c r="I5449" s="5">
        <f>IF(D5449&gt;=Q3_Validation!$C$2,1,0)</f>
        <v>0</v>
      </c>
      <c r="J5449" s="8" t="str">
        <f t="shared" si="512"/>
        <v/>
      </c>
      <c r="K5449" s="5" t="str">
        <f t="shared" si="513"/>
        <v>excluded</v>
      </c>
      <c r="L5449" s="5">
        <f t="shared" si="514"/>
        <v>20</v>
      </c>
      <c r="M5449" s="5">
        <f t="shared" si="515"/>
        <v>0</v>
      </c>
    </row>
    <row r="5450" spans="1:13">
      <c r="A5450" s="5">
        <v>7922</v>
      </c>
      <c r="B5450" s="5">
        <v>7</v>
      </c>
      <c r="C5450" s="5" t="s">
        <v>64</v>
      </c>
      <c r="D5450" s="5">
        <v>774</v>
      </c>
      <c r="E5450" s="5">
        <v>27</v>
      </c>
      <c r="F5450" s="8">
        <f t="shared" si="510"/>
        <v>3.4883720930232558</v>
      </c>
      <c r="G5450" s="5">
        <f>IF(COUNTIFS(Q3_SQL_Error_Concentration!$A:$A,A5450,Q3_SQL_Error_Concentration!$E:$E,B5450,Q3_SQL_Error_Concentration!$F:$F,C5450)=0,"",SUMIFS(Q3_SQL_Error_Concentration!$I:$I,Q3_SQL_Error_Concentration!$A:$A,A5450,Q3_SQL_Error_Concentration!$E:$E,B5450,Q3_SQL_Error_Concentration!$F:$F,C5450))</f>
        <v>3.4883999999999999</v>
      </c>
      <c r="H5450" s="5" t="str">
        <f t="shared" si="511"/>
        <v>PASS</v>
      </c>
      <c r="I5450" s="5">
        <f>IF(D5450&gt;=Q3_Validation!$C$2,1,0)</f>
        <v>1</v>
      </c>
      <c r="J5450" s="8">
        <f t="shared" si="512"/>
        <v>3.4883720930232558</v>
      </c>
      <c r="K5450" s="5" t="str">
        <f t="shared" si="513"/>
        <v>high-error</v>
      </c>
      <c r="L5450" s="5">
        <f t="shared" si="514"/>
        <v>20</v>
      </c>
      <c r="M5450" s="5">
        <f t="shared" si="515"/>
        <v>1</v>
      </c>
    </row>
    <row r="5451" spans="1:13">
      <c r="A5451" s="5">
        <v>7922</v>
      </c>
      <c r="B5451" s="5">
        <v>7</v>
      </c>
      <c r="C5451" s="5" t="s">
        <v>62</v>
      </c>
      <c r="D5451" s="5">
        <v>396</v>
      </c>
      <c r="E5451" s="5">
        <v>13</v>
      </c>
      <c r="F5451" s="8">
        <f t="shared" si="510"/>
        <v>3.2828282828282829</v>
      </c>
      <c r="G5451" s="5" t="str">
        <f>IF(COUNTIFS(Q3_SQL_Error_Concentration!$A:$A,A5451,Q3_SQL_Error_Concentration!$E:$E,B5451,Q3_SQL_Error_Concentration!$F:$F,C5451)=0,"",SUMIFS(Q3_SQL_Error_Concentration!$I:$I,Q3_SQL_Error_Concentration!$A:$A,A5451,Q3_SQL_Error_Concentration!$E:$E,B5451,Q3_SQL_Error_Concentration!$F:$F,C5451))</f>
        <v/>
      </c>
      <c r="H5451" s="5" t="str">
        <f t="shared" si="511"/>
        <v/>
      </c>
      <c r="I5451" s="5">
        <f>IF(D5451&gt;=Q3_Validation!$C$2,1,0)</f>
        <v>0</v>
      </c>
      <c r="J5451" s="8" t="str">
        <f t="shared" si="512"/>
        <v/>
      </c>
      <c r="K5451" s="5" t="str">
        <f t="shared" si="513"/>
        <v>excluded</v>
      </c>
      <c r="L5451" s="5">
        <f t="shared" si="514"/>
        <v>20</v>
      </c>
      <c r="M5451" s="5">
        <f t="shared" si="515"/>
        <v>0</v>
      </c>
    </row>
    <row r="5452" spans="1:13">
      <c r="A5452" s="5">
        <v>7922</v>
      </c>
      <c r="B5452" s="5">
        <v>8</v>
      </c>
      <c r="C5452" s="5" t="s">
        <v>63</v>
      </c>
      <c r="D5452" s="5">
        <v>292</v>
      </c>
      <c r="E5452" s="5">
        <v>11</v>
      </c>
      <c r="F5452" s="8">
        <f t="shared" si="510"/>
        <v>3.7671232876712328</v>
      </c>
      <c r="G5452" s="5" t="str">
        <f>IF(COUNTIFS(Q3_SQL_Error_Concentration!$A:$A,A5452,Q3_SQL_Error_Concentration!$E:$E,B5452,Q3_SQL_Error_Concentration!$F:$F,C5452)=0,"",SUMIFS(Q3_SQL_Error_Concentration!$I:$I,Q3_SQL_Error_Concentration!$A:$A,A5452,Q3_SQL_Error_Concentration!$E:$E,B5452,Q3_SQL_Error_Concentration!$F:$F,C5452))</f>
        <v/>
      </c>
      <c r="H5452" s="5" t="str">
        <f t="shared" si="511"/>
        <v/>
      </c>
      <c r="I5452" s="5">
        <f>IF(D5452&gt;=Q3_Validation!$C$2,1,0)</f>
        <v>0</v>
      </c>
      <c r="J5452" s="8" t="str">
        <f t="shared" si="512"/>
        <v/>
      </c>
      <c r="K5452" s="5" t="str">
        <f t="shared" si="513"/>
        <v>excluded</v>
      </c>
      <c r="L5452" s="5">
        <f t="shared" si="514"/>
        <v>20</v>
      </c>
      <c r="M5452" s="5">
        <f t="shared" si="515"/>
        <v>0</v>
      </c>
    </row>
    <row r="5453" spans="1:13">
      <c r="A5453" s="5">
        <v>7922</v>
      </c>
      <c r="B5453" s="5">
        <v>8</v>
      </c>
      <c r="C5453" s="5" t="s">
        <v>64</v>
      </c>
      <c r="D5453" s="5">
        <v>881</v>
      </c>
      <c r="E5453" s="5">
        <v>33</v>
      </c>
      <c r="F5453" s="8">
        <f t="shared" si="510"/>
        <v>3.7457434733257662</v>
      </c>
      <c r="G5453" s="5">
        <f>IF(COUNTIFS(Q3_SQL_Error_Concentration!$A:$A,A5453,Q3_SQL_Error_Concentration!$E:$E,B5453,Q3_SQL_Error_Concentration!$F:$F,C5453)=0,"",SUMIFS(Q3_SQL_Error_Concentration!$I:$I,Q3_SQL_Error_Concentration!$A:$A,A5453,Q3_SQL_Error_Concentration!$E:$E,B5453,Q3_SQL_Error_Concentration!$F:$F,C5453))</f>
        <v>3.7456999999999998</v>
      </c>
      <c r="H5453" s="5" t="str">
        <f t="shared" si="511"/>
        <v>PASS</v>
      </c>
      <c r="I5453" s="5">
        <f>IF(D5453&gt;=Q3_Validation!$C$2,1,0)</f>
        <v>1</v>
      </c>
      <c r="J5453" s="8">
        <f t="shared" si="512"/>
        <v>3.7457434733257662</v>
      </c>
      <c r="K5453" s="5" t="str">
        <f t="shared" si="513"/>
        <v>outlier</v>
      </c>
      <c r="L5453" s="5">
        <f t="shared" si="514"/>
        <v>20</v>
      </c>
      <c r="M5453" s="5">
        <f t="shared" si="515"/>
        <v>1</v>
      </c>
    </row>
    <row r="5454" spans="1:13">
      <c r="A5454" s="5">
        <v>7922</v>
      </c>
      <c r="B5454" s="5">
        <v>8</v>
      </c>
      <c r="C5454" s="5" t="s">
        <v>62</v>
      </c>
      <c r="D5454" s="5">
        <v>554</v>
      </c>
      <c r="E5454" s="5">
        <v>9</v>
      </c>
      <c r="F5454" s="8">
        <f t="shared" si="510"/>
        <v>1.6245487364620939</v>
      </c>
      <c r="G5454" s="5" t="str">
        <f>IF(COUNTIFS(Q3_SQL_Error_Concentration!$A:$A,A5454,Q3_SQL_Error_Concentration!$E:$E,B5454,Q3_SQL_Error_Concentration!$F:$F,C5454)=0,"",SUMIFS(Q3_SQL_Error_Concentration!$I:$I,Q3_SQL_Error_Concentration!$A:$A,A5454,Q3_SQL_Error_Concentration!$E:$E,B5454,Q3_SQL_Error_Concentration!$F:$F,C5454))</f>
        <v/>
      </c>
      <c r="H5454" s="5" t="str">
        <f t="shared" si="511"/>
        <v/>
      </c>
      <c r="I5454" s="5">
        <f>IF(D5454&gt;=Q3_Validation!$C$2,1,0)</f>
        <v>0</v>
      </c>
      <c r="J5454" s="8" t="str">
        <f t="shared" si="512"/>
        <v/>
      </c>
      <c r="K5454" s="5" t="str">
        <f t="shared" si="513"/>
        <v>excluded</v>
      </c>
      <c r="L5454" s="5">
        <f t="shared" si="514"/>
        <v>20</v>
      </c>
      <c r="M5454" s="5">
        <f t="shared" si="515"/>
        <v>0</v>
      </c>
    </row>
    <row r="5455" spans="1:13">
      <c r="A5455" s="5">
        <v>7922</v>
      </c>
      <c r="B5455" s="5">
        <v>9</v>
      </c>
      <c r="C5455" s="5" t="s">
        <v>63</v>
      </c>
      <c r="D5455" s="5">
        <v>117</v>
      </c>
      <c r="E5455" s="5">
        <v>5</v>
      </c>
      <c r="F5455" s="8">
        <f t="shared" si="510"/>
        <v>4.2735042735042734</v>
      </c>
      <c r="G5455" s="5" t="str">
        <f>IF(COUNTIFS(Q3_SQL_Error_Concentration!$A:$A,A5455,Q3_SQL_Error_Concentration!$E:$E,B5455,Q3_SQL_Error_Concentration!$F:$F,C5455)=0,"",SUMIFS(Q3_SQL_Error_Concentration!$I:$I,Q3_SQL_Error_Concentration!$A:$A,A5455,Q3_SQL_Error_Concentration!$E:$E,B5455,Q3_SQL_Error_Concentration!$F:$F,C5455))</f>
        <v/>
      </c>
      <c r="H5455" s="5" t="str">
        <f t="shared" si="511"/>
        <v/>
      </c>
      <c r="I5455" s="5">
        <f>IF(D5455&gt;=Q3_Validation!$C$2,1,0)</f>
        <v>0</v>
      </c>
      <c r="J5455" s="8" t="str">
        <f t="shared" si="512"/>
        <v/>
      </c>
      <c r="K5455" s="5" t="str">
        <f t="shared" si="513"/>
        <v>excluded</v>
      </c>
      <c r="L5455" s="5">
        <f t="shared" si="514"/>
        <v>20</v>
      </c>
      <c r="M5455" s="5">
        <f t="shared" si="515"/>
        <v>0</v>
      </c>
    </row>
    <row r="5456" spans="1:13">
      <c r="A5456" s="5">
        <v>7922</v>
      </c>
      <c r="B5456" s="5">
        <v>9</v>
      </c>
      <c r="C5456" s="5" t="s">
        <v>64</v>
      </c>
      <c r="D5456" s="5">
        <v>328</v>
      </c>
      <c r="E5456" s="5">
        <v>12</v>
      </c>
      <c r="F5456" s="8">
        <f t="shared" si="510"/>
        <v>3.6585365853658538</v>
      </c>
      <c r="G5456" s="5" t="str">
        <f>IF(COUNTIFS(Q3_SQL_Error_Concentration!$A:$A,A5456,Q3_SQL_Error_Concentration!$E:$E,B5456,Q3_SQL_Error_Concentration!$F:$F,C5456)=0,"",SUMIFS(Q3_SQL_Error_Concentration!$I:$I,Q3_SQL_Error_Concentration!$A:$A,A5456,Q3_SQL_Error_Concentration!$E:$E,B5456,Q3_SQL_Error_Concentration!$F:$F,C5456))</f>
        <v/>
      </c>
      <c r="H5456" s="5" t="str">
        <f t="shared" si="511"/>
        <v/>
      </c>
      <c r="I5456" s="5">
        <f>IF(D5456&gt;=Q3_Validation!$C$2,1,0)</f>
        <v>0</v>
      </c>
      <c r="J5456" s="8" t="str">
        <f t="shared" si="512"/>
        <v/>
      </c>
      <c r="K5456" s="5" t="str">
        <f t="shared" si="513"/>
        <v>excluded</v>
      </c>
      <c r="L5456" s="5">
        <f t="shared" si="514"/>
        <v>20</v>
      </c>
      <c r="M5456" s="5">
        <f t="shared" si="515"/>
        <v>0</v>
      </c>
    </row>
    <row r="5457" spans="1:13">
      <c r="A5457" s="5">
        <v>7922</v>
      </c>
      <c r="B5457" s="5">
        <v>9</v>
      </c>
      <c r="C5457" s="5" t="s">
        <v>62</v>
      </c>
      <c r="D5457" s="5">
        <v>206</v>
      </c>
      <c r="E5457" s="5">
        <v>7</v>
      </c>
      <c r="F5457" s="8">
        <f t="shared" si="510"/>
        <v>3.3980582524271843</v>
      </c>
      <c r="G5457" s="5" t="str">
        <f>IF(COUNTIFS(Q3_SQL_Error_Concentration!$A:$A,A5457,Q3_SQL_Error_Concentration!$E:$E,B5457,Q3_SQL_Error_Concentration!$F:$F,C5457)=0,"",SUMIFS(Q3_SQL_Error_Concentration!$I:$I,Q3_SQL_Error_Concentration!$A:$A,A5457,Q3_SQL_Error_Concentration!$E:$E,B5457,Q3_SQL_Error_Concentration!$F:$F,C5457))</f>
        <v/>
      </c>
      <c r="H5457" s="5" t="str">
        <f t="shared" si="511"/>
        <v/>
      </c>
      <c r="I5457" s="5">
        <f>IF(D5457&gt;=Q3_Validation!$C$2,1,0)</f>
        <v>0</v>
      </c>
      <c r="J5457" s="8" t="str">
        <f t="shared" si="512"/>
        <v/>
      </c>
      <c r="K5457" s="5" t="str">
        <f t="shared" si="513"/>
        <v>excluded</v>
      </c>
      <c r="L5457" s="5">
        <f t="shared" si="514"/>
        <v>20</v>
      </c>
      <c r="M5457" s="5">
        <f t="shared" si="515"/>
        <v>0</v>
      </c>
    </row>
    <row r="5458" spans="1:13">
      <c r="A5458" s="5">
        <v>7922</v>
      </c>
      <c r="B5458" s="5">
        <v>10</v>
      </c>
      <c r="C5458" s="5" t="s">
        <v>63</v>
      </c>
      <c r="D5458" s="5">
        <v>225</v>
      </c>
      <c r="E5458" s="5">
        <v>5</v>
      </c>
      <c r="F5458" s="8">
        <f t="shared" si="510"/>
        <v>2.2222222222222223</v>
      </c>
      <c r="G5458" s="5" t="str">
        <f>IF(COUNTIFS(Q3_SQL_Error_Concentration!$A:$A,A5458,Q3_SQL_Error_Concentration!$E:$E,B5458,Q3_SQL_Error_Concentration!$F:$F,C5458)=0,"",SUMIFS(Q3_SQL_Error_Concentration!$I:$I,Q3_SQL_Error_Concentration!$A:$A,A5458,Q3_SQL_Error_Concentration!$E:$E,B5458,Q3_SQL_Error_Concentration!$F:$F,C5458))</f>
        <v/>
      </c>
      <c r="H5458" s="5" t="str">
        <f t="shared" si="511"/>
        <v/>
      </c>
      <c r="I5458" s="5">
        <f>IF(D5458&gt;=Q3_Validation!$C$2,1,0)</f>
        <v>0</v>
      </c>
      <c r="J5458" s="8" t="str">
        <f t="shared" si="512"/>
        <v/>
      </c>
      <c r="K5458" s="5" t="str">
        <f t="shared" si="513"/>
        <v>excluded</v>
      </c>
      <c r="L5458" s="5">
        <f t="shared" si="514"/>
        <v>20</v>
      </c>
      <c r="M5458" s="5">
        <f t="shared" si="515"/>
        <v>0</v>
      </c>
    </row>
    <row r="5459" spans="1:13">
      <c r="A5459" s="5">
        <v>7922</v>
      </c>
      <c r="B5459" s="5">
        <v>10</v>
      </c>
      <c r="C5459" s="5" t="s">
        <v>64</v>
      </c>
      <c r="D5459" s="5">
        <v>503</v>
      </c>
      <c r="E5459" s="5">
        <v>25</v>
      </c>
      <c r="F5459" s="8">
        <f t="shared" si="510"/>
        <v>4.9701789264413518</v>
      </c>
      <c r="G5459" s="5" t="str">
        <f>IF(COUNTIFS(Q3_SQL_Error_Concentration!$A:$A,A5459,Q3_SQL_Error_Concentration!$E:$E,B5459,Q3_SQL_Error_Concentration!$F:$F,C5459)=0,"",SUMIFS(Q3_SQL_Error_Concentration!$I:$I,Q3_SQL_Error_Concentration!$A:$A,A5459,Q3_SQL_Error_Concentration!$E:$E,B5459,Q3_SQL_Error_Concentration!$F:$F,C5459))</f>
        <v/>
      </c>
      <c r="H5459" s="5" t="str">
        <f t="shared" si="511"/>
        <v/>
      </c>
      <c r="I5459" s="5">
        <f>IF(D5459&gt;=Q3_Validation!$C$2,1,0)</f>
        <v>0</v>
      </c>
      <c r="J5459" s="8" t="str">
        <f t="shared" si="512"/>
        <v/>
      </c>
      <c r="K5459" s="5" t="str">
        <f t="shared" si="513"/>
        <v>excluded</v>
      </c>
      <c r="L5459" s="5">
        <f t="shared" si="514"/>
        <v>20</v>
      </c>
      <c r="M5459" s="5">
        <f t="shared" si="515"/>
        <v>0</v>
      </c>
    </row>
    <row r="5460" spans="1:13">
      <c r="A5460" s="5">
        <v>7922</v>
      </c>
      <c r="B5460" s="5">
        <v>10</v>
      </c>
      <c r="C5460" s="5" t="s">
        <v>62</v>
      </c>
      <c r="D5460" s="5">
        <v>294</v>
      </c>
      <c r="E5460" s="5">
        <v>7</v>
      </c>
      <c r="F5460" s="8">
        <f t="shared" si="510"/>
        <v>2.3809523809523809</v>
      </c>
      <c r="G5460" s="5" t="str">
        <f>IF(COUNTIFS(Q3_SQL_Error_Concentration!$A:$A,A5460,Q3_SQL_Error_Concentration!$E:$E,B5460,Q3_SQL_Error_Concentration!$F:$F,C5460)=0,"",SUMIFS(Q3_SQL_Error_Concentration!$I:$I,Q3_SQL_Error_Concentration!$A:$A,A5460,Q3_SQL_Error_Concentration!$E:$E,B5460,Q3_SQL_Error_Concentration!$F:$F,C5460))</f>
        <v/>
      </c>
      <c r="H5460" s="5" t="str">
        <f t="shared" si="511"/>
        <v/>
      </c>
      <c r="I5460" s="5">
        <f>IF(D5460&gt;=Q3_Validation!$C$2,1,0)</f>
        <v>0</v>
      </c>
      <c r="J5460" s="8" t="str">
        <f t="shared" si="512"/>
        <v/>
      </c>
      <c r="K5460" s="5" t="str">
        <f t="shared" si="513"/>
        <v>excluded</v>
      </c>
      <c r="L5460" s="5">
        <f t="shared" si="514"/>
        <v>20</v>
      </c>
      <c r="M5460" s="5">
        <f t="shared" si="515"/>
        <v>0</v>
      </c>
    </row>
    <row r="5461" spans="1:13">
      <c r="A5461" s="5">
        <v>7922</v>
      </c>
      <c r="B5461" s="5">
        <v>11</v>
      </c>
      <c r="C5461" s="5" t="s">
        <v>63</v>
      </c>
      <c r="D5461" s="5">
        <v>523</v>
      </c>
      <c r="E5461" s="5">
        <v>19</v>
      </c>
      <c r="F5461" s="8">
        <f t="shared" si="510"/>
        <v>3.6328871892925432</v>
      </c>
      <c r="G5461" s="5" t="str">
        <f>IF(COUNTIFS(Q3_SQL_Error_Concentration!$A:$A,A5461,Q3_SQL_Error_Concentration!$E:$E,B5461,Q3_SQL_Error_Concentration!$F:$F,C5461)=0,"",SUMIFS(Q3_SQL_Error_Concentration!$I:$I,Q3_SQL_Error_Concentration!$A:$A,A5461,Q3_SQL_Error_Concentration!$E:$E,B5461,Q3_SQL_Error_Concentration!$F:$F,C5461))</f>
        <v/>
      </c>
      <c r="H5461" s="5" t="str">
        <f t="shared" si="511"/>
        <v/>
      </c>
      <c r="I5461" s="5">
        <f>IF(D5461&gt;=Q3_Validation!$C$2,1,0)</f>
        <v>0</v>
      </c>
      <c r="J5461" s="8" t="str">
        <f t="shared" si="512"/>
        <v/>
      </c>
      <c r="K5461" s="5" t="str">
        <f t="shared" si="513"/>
        <v>excluded</v>
      </c>
      <c r="L5461" s="5">
        <f t="shared" si="514"/>
        <v>20</v>
      </c>
      <c r="M5461" s="5">
        <f t="shared" si="515"/>
        <v>0</v>
      </c>
    </row>
    <row r="5462" spans="1:13">
      <c r="A5462" s="5">
        <v>7922</v>
      </c>
      <c r="B5462" s="5">
        <v>11</v>
      </c>
      <c r="C5462" s="5" t="s">
        <v>64</v>
      </c>
      <c r="D5462" s="5">
        <v>1213</v>
      </c>
      <c r="E5462" s="5">
        <v>59</v>
      </c>
      <c r="F5462" s="8">
        <f t="shared" si="510"/>
        <v>4.8639736191261331</v>
      </c>
      <c r="G5462" s="5">
        <f>IF(COUNTIFS(Q3_SQL_Error_Concentration!$A:$A,A5462,Q3_SQL_Error_Concentration!$E:$E,B5462,Q3_SQL_Error_Concentration!$F:$F,C5462)=0,"",SUMIFS(Q3_SQL_Error_Concentration!$I:$I,Q3_SQL_Error_Concentration!$A:$A,A5462,Q3_SQL_Error_Concentration!$E:$E,B5462,Q3_SQL_Error_Concentration!$F:$F,C5462))</f>
        <v>4.8639999999999999</v>
      </c>
      <c r="H5462" s="5" t="str">
        <f t="shared" si="511"/>
        <v>PASS</v>
      </c>
      <c r="I5462" s="5">
        <f>IF(D5462&gt;=Q3_Validation!$C$2,1,0)</f>
        <v>1</v>
      </c>
      <c r="J5462" s="8">
        <f t="shared" si="512"/>
        <v>4.8639736191261331</v>
      </c>
      <c r="K5462" s="5" t="str">
        <f t="shared" si="513"/>
        <v>outlier</v>
      </c>
      <c r="L5462" s="5">
        <f t="shared" si="514"/>
        <v>20</v>
      </c>
      <c r="M5462" s="5">
        <f t="shared" si="515"/>
        <v>1</v>
      </c>
    </row>
    <row r="5463" spans="1:13">
      <c r="A5463" s="5">
        <v>7922</v>
      </c>
      <c r="B5463" s="5">
        <v>11</v>
      </c>
      <c r="C5463" s="5" t="s">
        <v>62</v>
      </c>
      <c r="D5463" s="5">
        <v>598</v>
      </c>
      <c r="E5463" s="5">
        <v>20</v>
      </c>
      <c r="F5463" s="8">
        <f t="shared" si="510"/>
        <v>3.3444816053511706</v>
      </c>
      <c r="G5463" s="5" t="str">
        <f>IF(COUNTIFS(Q3_SQL_Error_Concentration!$A:$A,A5463,Q3_SQL_Error_Concentration!$E:$E,B5463,Q3_SQL_Error_Concentration!$F:$F,C5463)=0,"",SUMIFS(Q3_SQL_Error_Concentration!$I:$I,Q3_SQL_Error_Concentration!$A:$A,A5463,Q3_SQL_Error_Concentration!$E:$E,B5463,Q3_SQL_Error_Concentration!$F:$F,C5463))</f>
        <v/>
      </c>
      <c r="H5463" s="5" t="str">
        <f t="shared" si="511"/>
        <v/>
      </c>
      <c r="I5463" s="5">
        <f>IF(D5463&gt;=Q3_Validation!$C$2,1,0)</f>
        <v>0</v>
      </c>
      <c r="J5463" s="8" t="str">
        <f t="shared" si="512"/>
        <v/>
      </c>
      <c r="K5463" s="5" t="str">
        <f t="shared" si="513"/>
        <v>excluded</v>
      </c>
      <c r="L5463" s="5">
        <f t="shared" si="514"/>
        <v>20</v>
      </c>
      <c r="M5463" s="5">
        <f t="shared" si="515"/>
        <v>0</v>
      </c>
    </row>
    <row r="5464" spans="1:13">
      <c r="A5464" s="5">
        <v>7922</v>
      </c>
      <c r="B5464" s="5">
        <v>12</v>
      </c>
      <c r="C5464" s="5" t="s">
        <v>63</v>
      </c>
      <c r="D5464" s="5">
        <v>427</v>
      </c>
      <c r="E5464" s="5">
        <v>14</v>
      </c>
      <c r="F5464" s="8">
        <f t="shared" si="510"/>
        <v>3.278688524590164</v>
      </c>
      <c r="G5464" s="5" t="str">
        <f>IF(COUNTIFS(Q3_SQL_Error_Concentration!$A:$A,A5464,Q3_SQL_Error_Concentration!$E:$E,B5464,Q3_SQL_Error_Concentration!$F:$F,C5464)=0,"",SUMIFS(Q3_SQL_Error_Concentration!$I:$I,Q3_SQL_Error_Concentration!$A:$A,A5464,Q3_SQL_Error_Concentration!$E:$E,B5464,Q3_SQL_Error_Concentration!$F:$F,C5464))</f>
        <v/>
      </c>
      <c r="H5464" s="5" t="str">
        <f t="shared" si="511"/>
        <v/>
      </c>
      <c r="I5464" s="5">
        <f>IF(D5464&gt;=Q3_Validation!$C$2,1,0)</f>
        <v>0</v>
      </c>
      <c r="J5464" s="8" t="str">
        <f t="shared" si="512"/>
        <v/>
      </c>
      <c r="K5464" s="5" t="str">
        <f t="shared" si="513"/>
        <v>excluded</v>
      </c>
      <c r="L5464" s="5">
        <f t="shared" si="514"/>
        <v>20</v>
      </c>
      <c r="M5464" s="5">
        <f t="shared" si="515"/>
        <v>0</v>
      </c>
    </row>
    <row r="5465" spans="1:13">
      <c r="A5465" s="5">
        <v>7922</v>
      </c>
      <c r="B5465" s="5">
        <v>12</v>
      </c>
      <c r="C5465" s="5" t="s">
        <v>64</v>
      </c>
      <c r="D5465" s="5">
        <v>1251</v>
      </c>
      <c r="E5465" s="5">
        <v>43</v>
      </c>
      <c r="F5465" s="8">
        <f t="shared" si="510"/>
        <v>3.4372501998401277</v>
      </c>
      <c r="G5465" s="5">
        <f>IF(COUNTIFS(Q3_SQL_Error_Concentration!$A:$A,A5465,Q3_SQL_Error_Concentration!$E:$E,B5465,Q3_SQL_Error_Concentration!$F:$F,C5465)=0,"",SUMIFS(Q3_SQL_Error_Concentration!$I:$I,Q3_SQL_Error_Concentration!$A:$A,A5465,Q3_SQL_Error_Concentration!$E:$E,B5465,Q3_SQL_Error_Concentration!$F:$F,C5465))</f>
        <v>3.4373</v>
      </c>
      <c r="H5465" s="5" t="str">
        <f t="shared" si="511"/>
        <v>PASS</v>
      </c>
      <c r="I5465" s="5">
        <f>IF(D5465&gt;=Q3_Validation!$C$2,1,0)</f>
        <v>1</v>
      </c>
      <c r="J5465" s="8">
        <f t="shared" si="512"/>
        <v>3.4372501998401277</v>
      </c>
      <c r="K5465" s="5" t="str">
        <f t="shared" si="513"/>
        <v>high-error</v>
      </c>
      <c r="L5465" s="5">
        <f t="shared" si="514"/>
        <v>20</v>
      </c>
      <c r="M5465" s="5">
        <f t="shared" si="515"/>
        <v>1</v>
      </c>
    </row>
    <row r="5466" spans="1:13">
      <c r="A5466" s="5">
        <v>7922</v>
      </c>
      <c r="B5466" s="5">
        <v>12</v>
      </c>
      <c r="C5466" s="5" t="s">
        <v>62</v>
      </c>
      <c r="D5466" s="5">
        <v>678</v>
      </c>
      <c r="E5466" s="5">
        <v>18</v>
      </c>
      <c r="F5466" s="8">
        <f t="shared" si="510"/>
        <v>2.6548672566371683</v>
      </c>
      <c r="G5466" s="5">
        <f>IF(COUNTIFS(Q3_SQL_Error_Concentration!$A:$A,A5466,Q3_SQL_Error_Concentration!$E:$E,B5466,Q3_SQL_Error_Concentration!$F:$F,C5466)=0,"",SUMIFS(Q3_SQL_Error_Concentration!$I:$I,Q3_SQL_Error_Concentration!$A:$A,A5466,Q3_SQL_Error_Concentration!$E:$E,B5466,Q3_SQL_Error_Concentration!$F:$F,C5466))</f>
        <v>2.6549</v>
      </c>
      <c r="H5466" s="5" t="str">
        <f t="shared" si="511"/>
        <v>PASS</v>
      </c>
      <c r="I5466" s="5">
        <f>IF(D5466&gt;=Q3_Validation!$C$2,1,0)</f>
        <v>1</v>
      </c>
      <c r="J5466" s="8">
        <f t="shared" si="512"/>
        <v>2.6548672566371683</v>
      </c>
      <c r="K5466" s="5" t="str">
        <f t="shared" si="513"/>
        <v>high-error</v>
      </c>
      <c r="L5466" s="5">
        <f t="shared" si="514"/>
        <v>20</v>
      </c>
      <c r="M5466" s="5">
        <f t="shared" si="515"/>
        <v>1</v>
      </c>
    </row>
    <row r="5467" spans="1:13">
      <c r="A5467" s="5">
        <v>7922</v>
      </c>
      <c r="B5467" s="5">
        <v>13</v>
      </c>
      <c r="C5467" s="5" t="s">
        <v>63</v>
      </c>
      <c r="D5467" s="5">
        <v>334</v>
      </c>
      <c r="E5467" s="5">
        <v>5</v>
      </c>
      <c r="F5467" s="8">
        <f t="shared" si="510"/>
        <v>1.4970059880239521</v>
      </c>
      <c r="G5467" s="5" t="str">
        <f>IF(COUNTIFS(Q3_SQL_Error_Concentration!$A:$A,A5467,Q3_SQL_Error_Concentration!$E:$E,B5467,Q3_SQL_Error_Concentration!$F:$F,C5467)=0,"",SUMIFS(Q3_SQL_Error_Concentration!$I:$I,Q3_SQL_Error_Concentration!$A:$A,A5467,Q3_SQL_Error_Concentration!$E:$E,B5467,Q3_SQL_Error_Concentration!$F:$F,C5467))</f>
        <v/>
      </c>
      <c r="H5467" s="5" t="str">
        <f t="shared" si="511"/>
        <v/>
      </c>
      <c r="I5467" s="5">
        <f>IF(D5467&gt;=Q3_Validation!$C$2,1,0)</f>
        <v>0</v>
      </c>
      <c r="J5467" s="8" t="str">
        <f t="shared" si="512"/>
        <v/>
      </c>
      <c r="K5467" s="5" t="str">
        <f t="shared" si="513"/>
        <v>excluded</v>
      </c>
      <c r="L5467" s="5">
        <f t="shared" si="514"/>
        <v>20</v>
      </c>
      <c r="M5467" s="5">
        <f t="shared" si="515"/>
        <v>0</v>
      </c>
    </row>
    <row r="5468" spans="1:13">
      <c r="A5468" s="5">
        <v>7922</v>
      </c>
      <c r="B5468" s="5">
        <v>13</v>
      </c>
      <c r="C5468" s="5" t="s">
        <v>64</v>
      </c>
      <c r="D5468" s="5">
        <v>955</v>
      </c>
      <c r="E5468" s="5">
        <v>35</v>
      </c>
      <c r="F5468" s="8">
        <f t="shared" si="510"/>
        <v>3.6649214659685865</v>
      </c>
      <c r="G5468" s="5">
        <f>IF(COUNTIFS(Q3_SQL_Error_Concentration!$A:$A,A5468,Q3_SQL_Error_Concentration!$E:$E,B5468,Q3_SQL_Error_Concentration!$F:$F,C5468)=0,"",SUMIFS(Q3_SQL_Error_Concentration!$I:$I,Q3_SQL_Error_Concentration!$A:$A,A5468,Q3_SQL_Error_Concentration!$E:$E,B5468,Q3_SQL_Error_Concentration!$F:$F,C5468))</f>
        <v>3.6648999999999998</v>
      </c>
      <c r="H5468" s="5" t="str">
        <f t="shared" si="511"/>
        <v>PASS</v>
      </c>
      <c r="I5468" s="5">
        <f>IF(D5468&gt;=Q3_Validation!$C$2,1,0)</f>
        <v>1</v>
      </c>
      <c r="J5468" s="8">
        <f t="shared" si="512"/>
        <v>3.6649214659685865</v>
      </c>
      <c r="K5468" s="5" t="str">
        <f t="shared" si="513"/>
        <v>outlier</v>
      </c>
      <c r="L5468" s="5">
        <f t="shared" si="514"/>
        <v>20</v>
      </c>
      <c r="M5468" s="5">
        <f t="shared" si="515"/>
        <v>1</v>
      </c>
    </row>
    <row r="5469" spans="1:13">
      <c r="A5469" s="5">
        <v>7922</v>
      </c>
      <c r="B5469" s="5">
        <v>13</v>
      </c>
      <c r="C5469" s="5" t="s">
        <v>62</v>
      </c>
      <c r="D5469" s="5">
        <v>590</v>
      </c>
      <c r="E5469" s="5">
        <v>14</v>
      </c>
      <c r="F5469" s="8">
        <f t="shared" si="510"/>
        <v>2.3728813559322033</v>
      </c>
      <c r="G5469" s="5" t="str">
        <f>IF(COUNTIFS(Q3_SQL_Error_Concentration!$A:$A,A5469,Q3_SQL_Error_Concentration!$E:$E,B5469,Q3_SQL_Error_Concentration!$F:$F,C5469)=0,"",SUMIFS(Q3_SQL_Error_Concentration!$I:$I,Q3_SQL_Error_Concentration!$A:$A,A5469,Q3_SQL_Error_Concentration!$E:$E,B5469,Q3_SQL_Error_Concentration!$F:$F,C5469))</f>
        <v/>
      </c>
      <c r="H5469" s="5" t="str">
        <f t="shared" si="511"/>
        <v/>
      </c>
      <c r="I5469" s="5">
        <f>IF(D5469&gt;=Q3_Validation!$C$2,1,0)</f>
        <v>0</v>
      </c>
      <c r="J5469" s="8" t="str">
        <f t="shared" si="512"/>
        <v/>
      </c>
      <c r="K5469" s="5" t="str">
        <f t="shared" si="513"/>
        <v>excluded</v>
      </c>
      <c r="L5469" s="5">
        <f t="shared" si="514"/>
        <v>20</v>
      </c>
      <c r="M5469" s="5">
        <f t="shared" si="515"/>
        <v>0</v>
      </c>
    </row>
    <row r="5470" spans="1:13">
      <c r="A5470" s="5">
        <v>7922</v>
      </c>
      <c r="B5470" s="5">
        <v>14</v>
      </c>
      <c r="C5470" s="5" t="s">
        <v>63</v>
      </c>
      <c r="D5470" s="5">
        <v>544</v>
      </c>
      <c r="E5470" s="5">
        <v>12</v>
      </c>
      <c r="F5470" s="8">
        <f t="shared" si="510"/>
        <v>2.2058823529411766</v>
      </c>
      <c r="G5470" s="5" t="str">
        <f>IF(COUNTIFS(Q3_SQL_Error_Concentration!$A:$A,A5470,Q3_SQL_Error_Concentration!$E:$E,B5470,Q3_SQL_Error_Concentration!$F:$F,C5470)=0,"",SUMIFS(Q3_SQL_Error_Concentration!$I:$I,Q3_SQL_Error_Concentration!$A:$A,A5470,Q3_SQL_Error_Concentration!$E:$E,B5470,Q3_SQL_Error_Concentration!$F:$F,C5470))</f>
        <v/>
      </c>
      <c r="H5470" s="5" t="str">
        <f t="shared" si="511"/>
        <v/>
      </c>
      <c r="I5470" s="5">
        <f>IF(D5470&gt;=Q3_Validation!$C$2,1,0)</f>
        <v>0</v>
      </c>
      <c r="J5470" s="8" t="str">
        <f t="shared" si="512"/>
        <v/>
      </c>
      <c r="K5470" s="5" t="str">
        <f t="shared" si="513"/>
        <v>excluded</v>
      </c>
      <c r="L5470" s="5">
        <f t="shared" si="514"/>
        <v>20</v>
      </c>
      <c r="M5470" s="5">
        <f t="shared" si="515"/>
        <v>0</v>
      </c>
    </row>
    <row r="5471" spans="1:13">
      <c r="A5471" s="5">
        <v>7922</v>
      </c>
      <c r="B5471" s="5">
        <v>14</v>
      </c>
      <c r="C5471" s="5" t="s">
        <v>64</v>
      </c>
      <c r="D5471" s="5">
        <v>1463</v>
      </c>
      <c r="E5471" s="5">
        <v>54</v>
      </c>
      <c r="F5471" s="8">
        <f t="shared" si="510"/>
        <v>3.6910457963089542</v>
      </c>
      <c r="G5471" s="5">
        <f>IF(COUNTIFS(Q3_SQL_Error_Concentration!$A:$A,A5471,Q3_SQL_Error_Concentration!$E:$E,B5471,Q3_SQL_Error_Concentration!$F:$F,C5471)=0,"",SUMIFS(Q3_SQL_Error_Concentration!$I:$I,Q3_SQL_Error_Concentration!$A:$A,A5471,Q3_SQL_Error_Concentration!$E:$E,B5471,Q3_SQL_Error_Concentration!$F:$F,C5471))</f>
        <v>3.6911</v>
      </c>
      <c r="H5471" s="5" t="str">
        <f t="shared" si="511"/>
        <v>PASS</v>
      </c>
      <c r="I5471" s="5">
        <f>IF(D5471&gt;=Q3_Validation!$C$2,1,0)</f>
        <v>1</v>
      </c>
      <c r="J5471" s="8">
        <f t="shared" si="512"/>
        <v>3.6910457963089542</v>
      </c>
      <c r="K5471" s="5" t="str">
        <f t="shared" si="513"/>
        <v>outlier</v>
      </c>
      <c r="L5471" s="5">
        <f t="shared" si="514"/>
        <v>20</v>
      </c>
      <c r="M5471" s="5">
        <f t="shared" si="515"/>
        <v>1</v>
      </c>
    </row>
    <row r="5472" spans="1:13">
      <c r="A5472" s="5">
        <v>7922</v>
      </c>
      <c r="B5472" s="5">
        <v>14</v>
      </c>
      <c r="C5472" s="5" t="s">
        <v>62</v>
      </c>
      <c r="D5472" s="5">
        <v>801</v>
      </c>
      <c r="E5472" s="5">
        <v>21</v>
      </c>
      <c r="F5472" s="8">
        <f t="shared" si="510"/>
        <v>2.6217228464419478</v>
      </c>
      <c r="G5472" s="5">
        <f>IF(COUNTIFS(Q3_SQL_Error_Concentration!$A:$A,A5472,Q3_SQL_Error_Concentration!$E:$E,B5472,Q3_SQL_Error_Concentration!$F:$F,C5472)=0,"",SUMIFS(Q3_SQL_Error_Concentration!$I:$I,Q3_SQL_Error_Concentration!$A:$A,A5472,Q3_SQL_Error_Concentration!$E:$E,B5472,Q3_SQL_Error_Concentration!$F:$F,C5472))</f>
        <v>2.6217000000000001</v>
      </c>
      <c r="H5472" s="5" t="str">
        <f t="shared" si="511"/>
        <v>PASS</v>
      </c>
      <c r="I5472" s="5">
        <f>IF(D5472&gt;=Q3_Validation!$C$2,1,0)</f>
        <v>1</v>
      </c>
      <c r="J5472" s="8">
        <f t="shared" si="512"/>
        <v>2.6217228464419478</v>
      </c>
      <c r="K5472" s="5" t="str">
        <f t="shared" si="513"/>
        <v>high-error</v>
      </c>
      <c r="L5472" s="5">
        <f t="shared" si="514"/>
        <v>20</v>
      </c>
      <c r="M5472" s="5">
        <f t="shared" si="515"/>
        <v>1</v>
      </c>
    </row>
    <row r="5473" spans="1:13">
      <c r="A5473" s="5">
        <v>7922</v>
      </c>
      <c r="B5473" s="5">
        <v>15</v>
      </c>
      <c r="C5473" s="5" t="s">
        <v>63</v>
      </c>
      <c r="D5473" s="5">
        <v>731</v>
      </c>
      <c r="E5473" s="5">
        <v>15</v>
      </c>
      <c r="F5473" s="8">
        <f t="shared" si="510"/>
        <v>2.0519835841313268</v>
      </c>
      <c r="G5473" s="5" t="str">
        <f>IF(COUNTIFS(Q3_SQL_Error_Concentration!$A:$A,A5473,Q3_SQL_Error_Concentration!$E:$E,B5473,Q3_SQL_Error_Concentration!$F:$F,C5473)=0,"",SUMIFS(Q3_SQL_Error_Concentration!$I:$I,Q3_SQL_Error_Concentration!$A:$A,A5473,Q3_SQL_Error_Concentration!$E:$E,B5473,Q3_SQL_Error_Concentration!$F:$F,C5473))</f>
        <v/>
      </c>
      <c r="H5473" s="5" t="str">
        <f t="shared" si="511"/>
        <v/>
      </c>
      <c r="I5473" s="5">
        <f>IF(D5473&gt;=Q3_Validation!$C$2,1,0)</f>
        <v>1</v>
      </c>
      <c r="J5473" s="8">
        <f t="shared" si="512"/>
        <v>2.0519835841313268</v>
      </c>
      <c r="K5473" s="5" t="str">
        <f t="shared" si="513"/>
        <v>normal</v>
      </c>
      <c r="L5473" s="5">
        <f t="shared" si="514"/>
        <v>20</v>
      </c>
      <c r="M5473" s="5">
        <f t="shared" si="515"/>
        <v>0</v>
      </c>
    </row>
    <row r="5474" spans="1:13">
      <c r="A5474" s="5">
        <v>7922</v>
      </c>
      <c r="B5474" s="5">
        <v>15</v>
      </c>
      <c r="C5474" s="5" t="s">
        <v>64</v>
      </c>
      <c r="D5474" s="5">
        <v>1788</v>
      </c>
      <c r="E5474" s="5">
        <v>71</v>
      </c>
      <c r="F5474" s="8">
        <f t="shared" si="510"/>
        <v>3.970917225950783</v>
      </c>
      <c r="G5474" s="5">
        <f>IF(COUNTIFS(Q3_SQL_Error_Concentration!$A:$A,A5474,Q3_SQL_Error_Concentration!$E:$E,B5474,Q3_SQL_Error_Concentration!$F:$F,C5474)=0,"",SUMIFS(Q3_SQL_Error_Concentration!$I:$I,Q3_SQL_Error_Concentration!$A:$A,A5474,Q3_SQL_Error_Concentration!$E:$E,B5474,Q3_SQL_Error_Concentration!$F:$F,C5474))</f>
        <v>3.9708999999999999</v>
      </c>
      <c r="H5474" s="5" t="str">
        <f t="shared" si="511"/>
        <v>PASS</v>
      </c>
      <c r="I5474" s="5">
        <f>IF(D5474&gt;=Q3_Validation!$C$2,1,0)</f>
        <v>1</v>
      </c>
      <c r="J5474" s="8">
        <f t="shared" si="512"/>
        <v>3.970917225950783</v>
      </c>
      <c r="K5474" s="5" t="str">
        <f t="shared" si="513"/>
        <v>outlier</v>
      </c>
      <c r="L5474" s="5">
        <f t="shared" si="514"/>
        <v>20</v>
      </c>
      <c r="M5474" s="5">
        <f t="shared" si="515"/>
        <v>1</v>
      </c>
    </row>
    <row r="5475" spans="1:13">
      <c r="A5475" s="5">
        <v>7922</v>
      </c>
      <c r="B5475" s="5">
        <v>15</v>
      </c>
      <c r="C5475" s="5" t="s">
        <v>62</v>
      </c>
      <c r="D5475" s="5">
        <v>901</v>
      </c>
      <c r="E5475" s="5">
        <v>15</v>
      </c>
      <c r="F5475" s="8">
        <f t="shared" si="510"/>
        <v>1.664816870144284</v>
      </c>
      <c r="G5475" s="5" t="str">
        <f>IF(COUNTIFS(Q3_SQL_Error_Concentration!$A:$A,A5475,Q3_SQL_Error_Concentration!$E:$E,B5475,Q3_SQL_Error_Concentration!$F:$F,C5475)=0,"",SUMIFS(Q3_SQL_Error_Concentration!$I:$I,Q3_SQL_Error_Concentration!$A:$A,A5475,Q3_SQL_Error_Concentration!$E:$E,B5475,Q3_SQL_Error_Concentration!$F:$F,C5475))</f>
        <v/>
      </c>
      <c r="H5475" s="5" t="str">
        <f t="shared" si="511"/>
        <v/>
      </c>
      <c r="I5475" s="5">
        <f>IF(D5475&gt;=Q3_Validation!$C$2,1,0)</f>
        <v>1</v>
      </c>
      <c r="J5475" s="8">
        <f t="shared" si="512"/>
        <v>1.664816870144284</v>
      </c>
      <c r="K5475" s="5" t="str">
        <f t="shared" si="513"/>
        <v>normal</v>
      </c>
      <c r="L5475" s="5">
        <f t="shared" si="514"/>
        <v>20</v>
      </c>
      <c r="M5475" s="5">
        <f t="shared" si="515"/>
        <v>0</v>
      </c>
    </row>
    <row r="5476" spans="1:13">
      <c r="A5476" s="5">
        <v>7922</v>
      </c>
      <c r="B5476" s="5">
        <v>16</v>
      </c>
      <c r="C5476" s="5" t="s">
        <v>63</v>
      </c>
      <c r="D5476" s="5">
        <v>650</v>
      </c>
      <c r="E5476" s="5">
        <v>12</v>
      </c>
      <c r="F5476" s="8">
        <f t="shared" si="510"/>
        <v>1.8461538461538463</v>
      </c>
      <c r="G5476" s="5" t="str">
        <f>IF(COUNTIFS(Q3_SQL_Error_Concentration!$A:$A,A5476,Q3_SQL_Error_Concentration!$E:$E,B5476,Q3_SQL_Error_Concentration!$F:$F,C5476)=0,"",SUMIFS(Q3_SQL_Error_Concentration!$I:$I,Q3_SQL_Error_Concentration!$A:$A,A5476,Q3_SQL_Error_Concentration!$E:$E,B5476,Q3_SQL_Error_Concentration!$F:$F,C5476))</f>
        <v/>
      </c>
      <c r="H5476" s="5" t="str">
        <f t="shared" si="511"/>
        <v/>
      </c>
      <c r="I5476" s="5">
        <f>IF(D5476&gt;=Q3_Validation!$C$2,1,0)</f>
        <v>1</v>
      </c>
      <c r="J5476" s="8">
        <f t="shared" si="512"/>
        <v>1.8461538461538463</v>
      </c>
      <c r="K5476" s="5" t="str">
        <f t="shared" si="513"/>
        <v>normal</v>
      </c>
      <c r="L5476" s="5">
        <f t="shared" si="514"/>
        <v>20</v>
      </c>
      <c r="M5476" s="5">
        <f t="shared" si="515"/>
        <v>0</v>
      </c>
    </row>
    <row r="5477" spans="1:13">
      <c r="A5477" s="5">
        <v>7922</v>
      </c>
      <c r="B5477" s="5">
        <v>16</v>
      </c>
      <c r="C5477" s="5" t="s">
        <v>64</v>
      </c>
      <c r="D5477" s="5">
        <v>1634</v>
      </c>
      <c r="E5477" s="5">
        <v>64</v>
      </c>
      <c r="F5477" s="8">
        <f t="shared" si="510"/>
        <v>3.9167686658506731</v>
      </c>
      <c r="G5477" s="5">
        <f>IF(COUNTIFS(Q3_SQL_Error_Concentration!$A:$A,A5477,Q3_SQL_Error_Concentration!$E:$E,B5477,Q3_SQL_Error_Concentration!$F:$F,C5477)=0,"",SUMIFS(Q3_SQL_Error_Concentration!$I:$I,Q3_SQL_Error_Concentration!$A:$A,A5477,Q3_SQL_Error_Concentration!$E:$E,B5477,Q3_SQL_Error_Concentration!$F:$F,C5477))</f>
        <v>3.9167999999999998</v>
      </c>
      <c r="H5477" s="5" t="str">
        <f t="shared" si="511"/>
        <v>PASS</v>
      </c>
      <c r="I5477" s="5">
        <f>IF(D5477&gt;=Q3_Validation!$C$2,1,0)</f>
        <v>1</v>
      </c>
      <c r="J5477" s="8">
        <f t="shared" si="512"/>
        <v>3.9167686658506731</v>
      </c>
      <c r="K5477" s="5" t="str">
        <f t="shared" si="513"/>
        <v>outlier</v>
      </c>
      <c r="L5477" s="5">
        <f t="shared" si="514"/>
        <v>20</v>
      </c>
      <c r="M5477" s="5">
        <f t="shared" si="515"/>
        <v>1</v>
      </c>
    </row>
    <row r="5478" spans="1:13">
      <c r="A5478" s="5">
        <v>7922</v>
      </c>
      <c r="B5478" s="5">
        <v>16</v>
      </c>
      <c r="C5478" s="5" t="s">
        <v>62</v>
      </c>
      <c r="D5478" s="5">
        <v>941</v>
      </c>
      <c r="E5478" s="5">
        <v>30</v>
      </c>
      <c r="F5478" s="8">
        <f t="shared" si="510"/>
        <v>3.1880977683315623</v>
      </c>
      <c r="G5478" s="5">
        <f>IF(COUNTIFS(Q3_SQL_Error_Concentration!$A:$A,A5478,Q3_SQL_Error_Concentration!$E:$E,B5478,Q3_SQL_Error_Concentration!$F:$F,C5478)=0,"",SUMIFS(Q3_SQL_Error_Concentration!$I:$I,Q3_SQL_Error_Concentration!$A:$A,A5478,Q3_SQL_Error_Concentration!$E:$E,B5478,Q3_SQL_Error_Concentration!$F:$F,C5478))</f>
        <v>3.1880999999999999</v>
      </c>
      <c r="H5478" s="5" t="str">
        <f t="shared" si="511"/>
        <v>PASS</v>
      </c>
      <c r="I5478" s="5">
        <f>IF(D5478&gt;=Q3_Validation!$C$2,1,0)</f>
        <v>1</v>
      </c>
      <c r="J5478" s="8">
        <f t="shared" si="512"/>
        <v>3.1880977683315623</v>
      </c>
      <c r="K5478" s="5" t="str">
        <f t="shared" si="513"/>
        <v>high-error</v>
      </c>
      <c r="L5478" s="5">
        <f t="shared" si="514"/>
        <v>20</v>
      </c>
      <c r="M5478" s="5">
        <f t="shared" si="515"/>
        <v>1</v>
      </c>
    </row>
    <row r="5479" spans="1:13">
      <c r="A5479" s="5">
        <v>7922</v>
      </c>
      <c r="B5479" s="5">
        <v>17</v>
      </c>
      <c r="C5479" s="5" t="s">
        <v>63</v>
      </c>
      <c r="D5479" s="5">
        <v>430</v>
      </c>
      <c r="E5479" s="5">
        <v>16</v>
      </c>
      <c r="F5479" s="8">
        <f t="shared" si="510"/>
        <v>3.7209302325581395</v>
      </c>
      <c r="G5479" s="5" t="str">
        <f>IF(COUNTIFS(Q3_SQL_Error_Concentration!$A:$A,A5479,Q3_SQL_Error_Concentration!$E:$E,B5479,Q3_SQL_Error_Concentration!$F:$F,C5479)=0,"",SUMIFS(Q3_SQL_Error_Concentration!$I:$I,Q3_SQL_Error_Concentration!$A:$A,A5479,Q3_SQL_Error_Concentration!$E:$E,B5479,Q3_SQL_Error_Concentration!$F:$F,C5479))</f>
        <v/>
      </c>
      <c r="H5479" s="5" t="str">
        <f t="shared" si="511"/>
        <v/>
      </c>
      <c r="I5479" s="5">
        <f>IF(D5479&gt;=Q3_Validation!$C$2,1,0)</f>
        <v>0</v>
      </c>
      <c r="J5479" s="8" t="str">
        <f t="shared" si="512"/>
        <v/>
      </c>
      <c r="K5479" s="5" t="str">
        <f t="shared" si="513"/>
        <v>excluded</v>
      </c>
      <c r="L5479" s="5">
        <f t="shared" si="514"/>
        <v>20</v>
      </c>
      <c r="M5479" s="5">
        <f t="shared" si="515"/>
        <v>0</v>
      </c>
    </row>
    <row r="5480" spans="1:13">
      <c r="A5480" s="5">
        <v>7922</v>
      </c>
      <c r="B5480" s="5">
        <v>17</v>
      </c>
      <c r="C5480" s="5" t="s">
        <v>64</v>
      </c>
      <c r="D5480" s="5">
        <v>1003</v>
      </c>
      <c r="E5480" s="5">
        <v>36</v>
      </c>
      <c r="F5480" s="8">
        <f t="shared" si="510"/>
        <v>3.5892323030907276</v>
      </c>
      <c r="G5480" s="5">
        <f>IF(COUNTIFS(Q3_SQL_Error_Concentration!$A:$A,A5480,Q3_SQL_Error_Concentration!$E:$E,B5480,Q3_SQL_Error_Concentration!$F:$F,C5480)=0,"",SUMIFS(Q3_SQL_Error_Concentration!$I:$I,Q3_SQL_Error_Concentration!$A:$A,A5480,Q3_SQL_Error_Concentration!$E:$E,B5480,Q3_SQL_Error_Concentration!$F:$F,C5480))</f>
        <v>3.5891999999999999</v>
      </c>
      <c r="H5480" s="5" t="str">
        <f t="shared" si="511"/>
        <v>PASS</v>
      </c>
      <c r="I5480" s="5">
        <f>IF(D5480&gt;=Q3_Validation!$C$2,1,0)</f>
        <v>1</v>
      </c>
      <c r="J5480" s="8">
        <f t="shared" si="512"/>
        <v>3.5892323030907276</v>
      </c>
      <c r="K5480" s="5" t="str">
        <f t="shared" si="513"/>
        <v>high-error</v>
      </c>
      <c r="L5480" s="5">
        <f t="shared" si="514"/>
        <v>20</v>
      </c>
      <c r="M5480" s="5">
        <f t="shared" si="515"/>
        <v>1</v>
      </c>
    </row>
    <row r="5481" spans="1:13">
      <c r="A5481" s="5">
        <v>7922</v>
      </c>
      <c r="B5481" s="5">
        <v>17</v>
      </c>
      <c r="C5481" s="5" t="s">
        <v>62</v>
      </c>
      <c r="D5481" s="5">
        <v>608</v>
      </c>
      <c r="E5481" s="5">
        <v>13</v>
      </c>
      <c r="F5481" s="8">
        <f t="shared" si="510"/>
        <v>2.138157894736842</v>
      </c>
      <c r="G5481" s="5">
        <f>IF(COUNTIFS(Q3_SQL_Error_Concentration!$A:$A,A5481,Q3_SQL_Error_Concentration!$E:$E,B5481,Q3_SQL_Error_Concentration!$F:$F,C5481)=0,"",SUMIFS(Q3_SQL_Error_Concentration!$I:$I,Q3_SQL_Error_Concentration!$A:$A,A5481,Q3_SQL_Error_Concentration!$E:$E,B5481,Q3_SQL_Error_Concentration!$F:$F,C5481))</f>
        <v>2.1381999999999999</v>
      </c>
      <c r="H5481" s="5" t="str">
        <f t="shared" si="511"/>
        <v>PASS</v>
      </c>
      <c r="I5481" s="5">
        <f>IF(D5481&gt;=Q3_Validation!$C$2,1,0)</f>
        <v>1</v>
      </c>
      <c r="J5481" s="8">
        <f t="shared" si="512"/>
        <v>2.138157894736842</v>
      </c>
      <c r="K5481" s="5" t="str">
        <f t="shared" si="513"/>
        <v>high-error</v>
      </c>
      <c r="L5481" s="5">
        <f t="shared" si="514"/>
        <v>20</v>
      </c>
      <c r="M5481" s="5">
        <f t="shared" si="515"/>
        <v>1</v>
      </c>
    </row>
    <row r="5482" spans="1:13">
      <c r="A5482" s="5">
        <v>7922</v>
      </c>
      <c r="B5482" s="5">
        <v>18</v>
      </c>
      <c r="C5482" s="5" t="s">
        <v>63</v>
      </c>
      <c r="D5482" s="5">
        <v>453</v>
      </c>
      <c r="E5482" s="5">
        <v>4</v>
      </c>
      <c r="F5482" s="8">
        <f t="shared" si="510"/>
        <v>0.88300220750551872</v>
      </c>
      <c r="G5482" s="5" t="str">
        <f>IF(COUNTIFS(Q3_SQL_Error_Concentration!$A:$A,A5482,Q3_SQL_Error_Concentration!$E:$E,B5482,Q3_SQL_Error_Concentration!$F:$F,C5482)=0,"",SUMIFS(Q3_SQL_Error_Concentration!$I:$I,Q3_SQL_Error_Concentration!$A:$A,A5482,Q3_SQL_Error_Concentration!$E:$E,B5482,Q3_SQL_Error_Concentration!$F:$F,C5482))</f>
        <v/>
      </c>
      <c r="H5482" s="5" t="str">
        <f t="shared" si="511"/>
        <v/>
      </c>
      <c r="I5482" s="5">
        <f>IF(D5482&gt;=Q3_Validation!$C$2,1,0)</f>
        <v>0</v>
      </c>
      <c r="J5482" s="8" t="str">
        <f t="shared" si="512"/>
        <v/>
      </c>
      <c r="K5482" s="5" t="str">
        <f t="shared" si="513"/>
        <v>excluded</v>
      </c>
      <c r="L5482" s="5">
        <f t="shared" si="514"/>
        <v>20</v>
      </c>
      <c r="M5482" s="5">
        <f t="shared" si="515"/>
        <v>0</v>
      </c>
    </row>
    <row r="5483" spans="1:13">
      <c r="A5483" s="5">
        <v>7922</v>
      </c>
      <c r="B5483" s="5">
        <v>18</v>
      </c>
      <c r="C5483" s="5" t="s">
        <v>64</v>
      </c>
      <c r="D5483" s="5">
        <v>1202</v>
      </c>
      <c r="E5483" s="5">
        <v>39</v>
      </c>
      <c r="F5483" s="8">
        <f t="shared" si="510"/>
        <v>3.24459234608985</v>
      </c>
      <c r="G5483" s="5">
        <f>IF(COUNTIFS(Q3_SQL_Error_Concentration!$A:$A,A5483,Q3_SQL_Error_Concentration!$E:$E,B5483,Q3_SQL_Error_Concentration!$F:$F,C5483)=0,"",SUMIFS(Q3_SQL_Error_Concentration!$I:$I,Q3_SQL_Error_Concentration!$A:$A,A5483,Q3_SQL_Error_Concentration!$E:$E,B5483,Q3_SQL_Error_Concentration!$F:$F,C5483))</f>
        <v>3.2446000000000002</v>
      </c>
      <c r="H5483" s="5" t="str">
        <f t="shared" si="511"/>
        <v>PASS</v>
      </c>
      <c r="I5483" s="5">
        <f>IF(D5483&gt;=Q3_Validation!$C$2,1,0)</f>
        <v>1</v>
      </c>
      <c r="J5483" s="8">
        <f t="shared" si="512"/>
        <v>3.24459234608985</v>
      </c>
      <c r="K5483" s="5" t="str">
        <f t="shared" si="513"/>
        <v>high-error</v>
      </c>
      <c r="L5483" s="5">
        <f t="shared" si="514"/>
        <v>20</v>
      </c>
      <c r="M5483" s="5">
        <f t="shared" si="515"/>
        <v>1</v>
      </c>
    </row>
    <row r="5484" spans="1:13">
      <c r="A5484" s="5">
        <v>7922</v>
      </c>
      <c r="B5484" s="5">
        <v>18</v>
      </c>
      <c r="C5484" s="5" t="s">
        <v>62</v>
      </c>
      <c r="D5484" s="5">
        <v>615</v>
      </c>
      <c r="E5484" s="5">
        <v>10</v>
      </c>
      <c r="F5484" s="8">
        <f t="shared" si="510"/>
        <v>1.6260162601626016</v>
      </c>
      <c r="G5484" s="5" t="str">
        <f>IF(COUNTIFS(Q3_SQL_Error_Concentration!$A:$A,A5484,Q3_SQL_Error_Concentration!$E:$E,B5484,Q3_SQL_Error_Concentration!$F:$F,C5484)=0,"",SUMIFS(Q3_SQL_Error_Concentration!$I:$I,Q3_SQL_Error_Concentration!$A:$A,A5484,Q3_SQL_Error_Concentration!$E:$E,B5484,Q3_SQL_Error_Concentration!$F:$F,C5484))</f>
        <v/>
      </c>
      <c r="H5484" s="5" t="str">
        <f t="shared" si="511"/>
        <v/>
      </c>
      <c r="I5484" s="5">
        <f>IF(D5484&gt;=Q3_Validation!$C$2,1,0)</f>
        <v>1</v>
      </c>
      <c r="J5484" s="8">
        <f t="shared" si="512"/>
        <v>1.6260162601626016</v>
      </c>
      <c r="K5484" s="5" t="str">
        <f t="shared" si="513"/>
        <v>normal</v>
      </c>
      <c r="L5484" s="5">
        <f t="shared" si="514"/>
        <v>20</v>
      </c>
      <c r="M5484" s="5">
        <f t="shared" si="515"/>
        <v>0</v>
      </c>
    </row>
    <row r="5485" spans="1:13">
      <c r="A5485" s="5">
        <v>7922</v>
      </c>
      <c r="B5485" s="5">
        <v>19</v>
      </c>
      <c r="C5485" s="5" t="s">
        <v>63</v>
      </c>
      <c r="D5485" s="5">
        <v>643</v>
      </c>
      <c r="E5485" s="5">
        <v>12</v>
      </c>
      <c r="F5485" s="8">
        <f t="shared" si="510"/>
        <v>1.8662519440124417</v>
      </c>
      <c r="G5485" s="5" t="str">
        <f>IF(COUNTIFS(Q3_SQL_Error_Concentration!$A:$A,A5485,Q3_SQL_Error_Concentration!$E:$E,B5485,Q3_SQL_Error_Concentration!$F:$F,C5485)=0,"",SUMIFS(Q3_SQL_Error_Concentration!$I:$I,Q3_SQL_Error_Concentration!$A:$A,A5485,Q3_SQL_Error_Concentration!$E:$E,B5485,Q3_SQL_Error_Concentration!$F:$F,C5485))</f>
        <v/>
      </c>
      <c r="H5485" s="5" t="str">
        <f t="shared" si="511"/>
        <v/>
      </c>
      <c r="I5485" s="5">
        <f>IF(D5485&gt;=Q3_Validation!$C$2,1,0)</f>
        <v>1</v>
      </c>
      <c r="J5485" s="8">
        <f t="shared" si="512"/>
        <v>1.8662519440124417</v>
      </c>
      <c r="K5485" s="5" t="str">
        <f t="shared" si="513"/>
        <v>normal</v>
      </c>
      <c r="L5485" s="5">
        <f t="shared" si="514"/>
        <v>20</v>
      </c>
      <c r="M5485" s="5">
        <f t="shared" si="515"/>
        <v>0</v>
      </c>
    </row>
    <row r="5486" spans="1:13">
      <c r="A5486" s="5">
        <v>7922</v>
      </c>
      <c r="B5486" s="5">
        <v>19</v>
      </c>
      <c r="C5486" s="5" t="s">
        <v>64</v>
      </c>
      <c r="D5486" s="5">
        <v>1455</v>
      </c>
      <c r="E5486" s="5">
        <v>42</v>
      </c>
      <c r="F5486" s="8">
        <f t="shared" si="510"/>
        <v>2.8865979381443299</v>
      </c>
      <c r="G5486" s="5">
        <f>IF(COUNTIFS(Q3_SQL_Error_Concentration!$A:$A,A5486,Q3_SQL_Error_Concentration!$E:$E,B5486,Q3_SQL_Error_Concentration!$F:$F,C5486)=0,"",SUMIFS(Q3_SQL_Error_Concentration!$I:$I,Q3_SQL_Error_Concentration!$A:$A,A5486,Q3_SQL_Error_Concentration!$E:$E,B5486,Q3_SQL_Error_Concentration!$F:$F,C5486))</f>
        <v>2.8866000000000001</v>
      </c>
      <c r="H5486" s="5" t="str">
        <f t="shared" si="511"/>
        <v>PASS</v>
      </c>
      <c r="I5486" s="5">
        <f>IF(D5486&gt;=Q3_Validation!$C$2,1,0)</f>
        <v>1</v>
      </c>
      <c r="J5486" s="8">
        <f t="shared" si="512"/>
        <v>2.8865979381443299</v>
      </c>
      <c r="K5486" s="5" t="str">
        <f t="shared" si="513"/>
        <v>high-error</v>
      </c>
      <c r="L5486" s="5">
        <f t="shared" si="514"/>
        <v>20</v>
      </c>
      <c r="M5486" s="5">
        <f t="shared" si="515"/>
        <v>1</v>
      </c>
    </row>
    <row r="5487" spans="1:13">
      <c r="A5487" s="5">
        <v>7922</v>
      </c>
      <c r="B5487" s="5">
        <v>19</v>
      </c>
      <c r="C5487" s="5" t="s">
        <v>62</v>
      </c>
      <c r="D5487" s="5">
        <v>766</v>
      </c>
      <c r="E5487" s="5">
        <v>22</v>
      </c>
      <c r="F5487" s="8">
        <f t="shared" si="510"/>
        <v>2.8720626631853787</v>
      </c>
      <c r="G5487" s="5">
        <f>IF(COUNTIFS(Q3_SQL_Error_Concentration!$A:$A,A5487,Q3_SQL_Error_Concentration!$E:$E,B5487,Q3_SQL_Error_Concentration!$F:$F,C5487)=0,"",SUMIFS(Q3_SQL_Error_Concentration!$I:$I,Q3_SQL_Error_Concentration!$A:$A,A5487,Q3_SQL_Error_Concentration!$E:$E,B5487,Q3_SQL_Error_Concentration!$F:$F,C5487))</f>
        <v>2.8721000000000001</v>
      </c>
      <c r="H5487" s="5" t="str">
        <f t="shared" si="511"/>
        <v>PASS</v>
      </c>
      <c r="I5487" s="5">
        <f>IF(D5487&gt;=Q3_Validation!$C$2,1,0)</f>
        <v>1</v>
      </c>
      <c r="J5487" s="8">
        <f t="shared" si="512"/>
        <v>2.8720626631853787</v>
      </c>
      <c r="K5487" s="5" t="str">
        <f t="shared" si="513"/>
        <v>high-error</v>
      </c>
      <c r="L5487" s="5">
        <f t="shared" si="514"/>
        <v>20</v>
      </c>
      <c r="M5487" s="5">
        <f t="shared" si="515"/>
        <v>1</v>
      </c>
    </row>
    <row r="5488" spans="1:13">
      <c r="A5488" s="5">
        <v>7922</v>
      </c>
      <c r="B5488" s="5">
        <v>20</v>
      </c>
      <c r="C5488" s="5" t="s">
        <v>63</v>
      </c>
      <c r="D5488" s="5">
        <v>256</v>
      </c>
      <c r="E5488" s="5">
        <v>13</v>
      </c>
      <c r="F5488" s="8">
        <f t="shared" si="510"/>
        <v>5.078125</v>
      </c>
      <c r="G5488" s="5" t="str">
        <f>IF(COUNTIFS(Q3_SQL_Error_Concentration!$A:$A,A5488,Q3_SQL_Error_Concentration!$E:$E,B5488,Q3_SQL_Error_Concentration!$F:$F,C5488)=0,"",SUMIFS(Q3_SQL_Error_Concentration!$I:$I,Q3_SQL_Error_Concentration!$A:$A,A5488,Q3_SQL_Error_Concentration!$E:$E,B5488,Q3_SQL_Error_Concentration!$F:$F,C5488))</f>
        <v/>
      </c>
      <c r="H5488" s="5" t="str">
        <f t="shared" si="511"/>
        <v/>
      </c>
      <c r="I5488" s="5">
        <f>IF(D5488&gt;=Q3_Validation!$C$2,1,0)</f>
        <v>0</v>
      </c>
      <c r="J5488" s="8" t="str">
        <f t="shared" si="512"/>
        <v/>
      </c>
      <c r="K5488" s="5" t="str">
        <f t="shared" si="513"/>
        <v>excluded</v>
      </c>
      <c r="L5488" s="5">
        <f t="shared" si="514"/>
        <v>20</v>
      </c>
      <c r="M5488" s="5">
        <f t="shared" si="515"/>
        <v>0</v>
      </c>
    </row>
    <row r="5489" spans="1:13">
      <c r="A5489" s="5">
        <v>7922</v>
      </c>
      <c r="B5489" s="5">
        <v>20</v>
      </c>
      <c r="C5489" s="5" t="s">
        <v>64</v>
      </c>
      <c r="D5489" s="5">
        <v>748</v>
      </c>
      <c r="E5489" s="5">
        <v>43</v>
      </c>
      <c r="F5489" s="8">
        <f t="shared" si="510"/>
        <v>5.7486631016042784</v>
      </c>
      <c r="G5489" s="5">
        <f>IF(COUNTIFS(Q3_SQL_Error_Concentration!$A:$A,A5489,Q3_SQL_Error_Concentration!$E:$E,B5489,Q3_SQL_Error_Concentration!$F:$F,C5489)=0,"",SUMIFS(Q3_SQL_Error_Concentration!$I:$I,Q3_SQL_Error_Concentration!$A:$A,A5489,Q3_SQL_Error_Concentration!$E:$E,B5489,Q3_SQL_Error_Concentration!$F:$F,C5489))</f>
        <v>5.7487000000000004</v>
      </c>
      <c r="H5489" s="5" t="str">
        <f t="shared" si="511"/>
        <v>PASS</v>
      </c>
      <c r="I5489" s="5">
        <f>IF(D5489&gt;=Q3_Validation!$C$2,1,0)</f>
        <v>1</v>
      </c>
      <c r="J5489" s="8">
        <f t="shared" si="512"/>
        <v>5.7486631016042784</v>
      </c>
      <c r="K5489" s="5" t="str">
        <f t="shared" si="513"/>
        <v>outlier</v>
      </c>
      <c r="L5489" s="5">
        <f t="shared" si="514"/>
        <v>20</v>
      </c>
      <c r="M5489" s="5">
        <f t="shared" si="515"/>
        <v>1</v>
      </c>
    </row>
    <row r="5490" spans="1:13">
      <c r="A5490" s="5">
        <v>7922</v>
      </c>
      <c r="B5490" s="5">
        <v>20</v>
      </c>
      <c r="C5490" s="5" t="s">
        <v>62</v>
      </c>
      <c r="D5490" s="5">
        <v>477</v>
      </c>
      <c r="E5490" s="5">
        <v>22</v>
      </c>
      <c r="F5490" s="8">
        <f t="shared" si="510"/>
        <v>4.6121593291404608</v>
      </c>
      <c r="G5490" s="5" t="str">
        <f>IF(COUNTIFS(Q3_SQL_Error_Concentration!$A:$A,A5490,Q3_SQL_Error_Concentration!$E:$E,B5490,Q3_SQL_Error_Concentration!$F:$F,C5490)=0,"",SUMIFS(Q3_SQL_Error_Concentration!$I:$I,Q3_SQL_Error_Concentration!$A:$A,A5490,Q3_SQL_Error_Concentration!$E:$E,B5490,Q3_SQL_Error_Concentration!$F:$F,C5490))</f>
        <v/>
      </c>
      <c r="H5490" s="5" t="str">
        <f t="shared" si="511"/>
        <v/>
      </c>
      <c r="I5490" s="5">
        <f>IF(D5490&gt;=Q3_Validation!$C$2,1,0)</f>
        <v>0</v>
      </c>
      <c r="J5490" s="8" t="str">
        <f t="shared" si="512"/>
        <v/>
      </c>
      <c r="K5490" s="5" t="str">
        <f t="shared" si="513"/>
        <v>excluded</v>
      </c>
      <c r="L5490" s="5">
        <f t="shared" si="514"/>
        <v>20</v>
      </c>
      <c r="M5490" s="5">
        <f t="shared" si="515"/>
        <v>0</v>
      </c>
    </row>
    <row r="5491" spans="1:13">
      <c r="A5491" s="5">
        <v>7922</v>
      </c>
      <c r="B5491" s="5">
        <v>21</v>
      </c>
      <c r="C5491" s="5" t="s">
        <v>63</v>
      </c>
      <c r="D5491" s="5">
        <v>384</v>
      </c>
      <c r="E5491" s="5">
        <v>12</v>
      </c>
      <c r="F5491" s="8">
        <f t="shared" si="510"/>
        <v>3.125</v>
      </c>
      <c r="G5491" s="5" t="str">
        <f>IF(COUNTIFS(Q3_SQL_Error_Concentration!$A:$A,A5491,Q3_SQL_Error_Concentration!$E:$E,B5491,Q3_SQL_Error_Concentration!$F:$F,C5491)=0,"",SUMIFS(Q3_SQL_Error_Concentration!$I:$I,Q3_SQL_Error_Concentration!$A:$A,A5491,Q3_SQL_Error_Concentration!$E:$E,B5491,Q3_SQL_Error_Concentration!$F:$F,C5491))</f>
        <v/>
      </c>
      <c r="H5491" s="5" t="str">
        <f t="shared" si="511"/>
        <v/>
      </c>
      <c r="I5491" s="5">
        <f>IF(D5491&gt;=Q3_Validation!$C$2,1,0)</f>
        <v>0</v>
      </c>
      <c r="J5491" s="8" t="str">
        <f t="shared" si="512"/>
        <v/>
      </c>
      <c r="K5491" s="5" t="str">
        <f t="shared" si="513"/>
        <v>excluded</v>
      </c>
      <c r="L5491" s="5">
        <f t="shared" si="514"/>
        <v>20</v>
      </c>
      <c r="M5491" s="5">
        <f t="shared" si="515"/>
        <v>0</v>
      </c>
    </row>
    <row r="5492" spans="1:13">
      <c r="A5492" s="5">
        <v>7922</v>
      </c>
      <c r="B5492" s="5">
        <v>21</v>
      </c>
      <c r="C5492" s="5" t="s">
        <v>64</v>
      </c>
      <c r="D5492" s="5">
        <v>883</v>
      </c>
      <c r="E5492" s="5">
        <v>33</v>
      </c>
      <c r="F5492" s="8">
        <f t="shared" si="510"/>
        <v>3.7372593431483581</v>
      </c>
      <c r="G5492" s="5">
        <f>IF(COUNTIFS(Q3_SQL_Error_Concentration!$A:$A,A5492,Q3_SQL_Error_Concentration!$E:$E,B5492,Q3_SQL_Error_Concentration!$F:$F,C5492)=0,"",SUMIFS(Q3_SQL_Error_Concentration!$I:$I,Q3_SQL_Error_Concentration!$A:$A,A5492,Q3_SQL_Error_Concentration!$E:$E,B5492,Q3_SQL_Error_Concentration!$F:$F,C5492))</f>
        <v>3.7372999999999998</v>
      </c>
      <c r="H5492" s="5" t="str">
        <f t="shared" si="511"/>
        <v>PASS</v>
      </c>
      <c r="I5492" s="5">
        <f>IF(D5492&gt;=Q3_Validation!$C$2,1,0)</f>
        <v>1</v>
      </c>
      <c r="J5492" s="8">
        <f t="shared" si="512"/>
        <v>3.7372593431483581</v>
      </c>
      <c r="K5492" s="5" t="str">
        <f t="shared" si="513"/>
        <v>outlier</v>
      </c>
      <c r="L5492" s="5">
        <f t="shared" si="514"/>
        <v>20</v>
      </c>
      <c r="M5492" s="5">
        <f t="shared" si="515"/>
        <v>1</v>
      </c>
    </row>
    <row r="5493" spans="1:13">
      <c r="A5493" s="5">
        <v>7922</v>
      </c>
      <c r="B5493" s="5">
        <v>21</v>
      </c>
      <c r="C5493" s="5" t="s">
        <v>62</v>
      </c>
      <c r="D5493" s="5">
        <v>502</v>
      </c>
      <c r="E5493" s="5">
        <v>22</v>
      </c>
      <c r="F5493" s="8">
        <f t="shared" si="510"/>
        <v>4.382470119521912</v>
      </c>
      <c r="G5493" s="5" t="str">
        <f>IF(COUNTIFS(Q3_SQL_Error_Concentration!$A:$A,A5493,Q3_SQL_Error_Concentration!$E:$E,B5493,Q3_SQL_Error_Concentration!$F:$F,C5493)=0,"",SUMIFS(Q3_SQL_Error_Concentration!$I:$I,Q3_SQL_Error_Concentration!$A:$A,A5493,Q3_SQL_Error_Concentration!$E:$E,B5493,Q3_SQL_Error_Concentration!$F:$F,C5493))</f>
        <v/>
      </c>
      <c r="H5493" s="5" t="str">
        <f t="shared" si="511"/>
        <v/>
      </c>
      <c r="I5493" s="5">
        <f>IF(D5493&gt;=Q3_Validation!$C$2,1,0)</f>
        <v>0</v>
      </c>
      <c r="J5493" s="8" t="str">
        <f t="shared" si="512"/>
        <v/>
      </c>
      <c r="K5493" s="5" t="str">
        <f t="shared" si="513"/>
        <v>excluded</v>
      </c>
      <c r="L5493" s="5">
        <f t="shared" si="514"/>
        <v>20</v>
      </c>
      <c r="M5493" s="5">
        <f t="shared" si="515"/>
        <v>0</v>
      </c>
    </row>
    <row r="5494" spans="1:13">
      <c r="A5494" s="5">
        <v>7922</v>
      </c>
      <c r="B5494" s="5">
        <v>22</v>
      </c>
      <c r="C5494" s="5" t="s">
        <v>63</v>
      </c>
      <c r="D5494" s="5">
        <v>464</v>
      </c>
      <c r="E5494" s="5">
        <v>18</v>
      </c>
      <c r="F5494" s="8">
        <f t="shared" si="510"/>
        <v>3.8793103448275863</v>
      </c>
      <c r="G5494" s="5" t="str">
        <f>IF(COUNTIFS(Q3_SQL_Error_Concentration!$A:$A,A5494,Q3_SQL_Error_Concentration!$E:$E,B5494,Q3_SQL_Error_Concentration!$F:$F,C5494)=0,"",SUMIFS(Q3_SQL_Error_Concentration!$I:$I,Q3_SQL_Error_Concentration!$A:$A,A5494,Q3_SQL_Error_Concentration!$E:$E,B5494,Q3_SQL_Error_Concentration!$F:$F,C5494))</f>
        <v/>
      </c>
      <c r="H5494" s="5" t="str">
        <f t="shared" si="511"/>
        <v/>
      </c>
      <c r="I5494" s="5">
        <f>IF(D5494&gt;=Q3_Validation!$C$2,1,0)</f>
        <v>0</v>
      </c>
      <c r="J5494" s="8" t="str">
        <f t="shared" si="512"/>
        <v/>
      </c>
      <c r="K5494" s="5" t="str">
        <f t="shared" si="513"/>
        <v>excluded</v>
      </c>
      <c r="L5494" s="5">
        <f t="shared" si="514"/>
        <v>20</v>
      </c>
      <c r="M5494" s="5">
        <f t="shared" si="515"/>
        <v>0</v>
      </c>
    </row>
    <row r="5495" spans="1:13">
      <c r="A5495" s="5">
        <v>7922</v>
      </c>
      <c r="B5495" s="5">
        <v>22</v>
      </c>
      <c r="C5495" s="5" t="s">
        <v>64</v>
      </c>
      <c r="D5495" s="5">
        <v>1246</v>
      </c>
      <c r="E5495" s="5">
        <v>41</v>
      </c>
      <c r="F5495" s="8">
        <f t="shared" si="510"/>
        <v>3.2905296950240772</v>
      </c>
      <c r="G5495" s="5">
        <f>IF(COUNTIFS(Q3_SQL_Error_Concentration!$A:$A,A5495,Q3_SQL_Error_Concentration!$E:$E,B5495,Q3_SQL_Error_Concentration!$F:$F,C5495)=0,"",SUMIFS(Q3_SQL_Error_Concentration!$I:$I,Q3_SQL_Error_Concentration!$A:$A,A5495,Q3_SQL_Error_Concentration!$E:$E,B5495,Q3_SQL_Error_Concentration!$F:$F,C5495))</f>
        <v>3.2905000000000002</v>
      </c>
      <c r="H5495" s="5" t="str">
        <f t="shared" si="511"/>
        <v>PASS</v>
      </c>
      <c r="I5495" s="5">
        <f>IF(D5495&gt;=Q3_Validation!$C$2,1,0)</f>
        <v>1</v>
      </c>
      <c r="J5495" s="8">
        <f t="shared" si="512"/>
        <v>3.2905296950240772</v>
      </c>
      <c r="K5495" s="5" t="str">
        <f t="shared" si="513"/>
        <v>high-error</v>
      </c>
      <c r="L5495" s="5">
        <f t="shared" si="514"/>
        <v>20</v>
      </c>
      <c r="M5495" s="5">
        <f t="shared" si="515"/>
        <v>1</v>
      </c>
    </row>
    <row r="5496" spans="1:13">
      <c r="A5496" s="5">
        <v>7922</v>
      </c>
      <c r="B5496" s="5">
        <v>22</v>
      </c>
      <c r="C5496" s="5" t="s">
        <v>62</v>
      </c>
      <c r="D5496" s="5">
        <v>707</v>
      </c>
      <c r="E5496" s="5">
        <v>12</v>
      </c>
      <c r="F5496" s="8">
        <f t="shared" si="510"/>
        <v>1.6973125884016973</v>
      </c>
      <c r="G5496" s="5" t="str">
        <f>IF(COUNTIFS(Q3_SQL_Error_Concentration!$A:$A,A5496,Q3_SQL_Error_Concentration!$E:$E,B5496,Q3_SQL_Error_Concentration!$F:$F,C5496)=0,"",SUMIFS(Q3_SQL_Error_Concentration!$I:$I,Q3_SQL_Error_Concentration!$A:$A,A5496,Q3_SQL_Error_Concentration!$E:$E,B5496,Q3_SQL_Error_Concentration!$F:$F,C5496))</f>
        <v/>
      </c>
      <c r="H5496" s="5" t="str">
        <f t="shared" si="511"/>
        <v/>
      </c>
      <c r="I5496" s="5">
        <f>IF(D5496&gt;=Q3_Validation!$C$2,1,0)</f>
        <v>1</v>
      </c>
      <c r="J5496" s="8">
        <f t="shared" si="512"/>
        <v>1.6973125884016973</v>
      </c>
      <c r="K5496" s="5" t="str">
        <f t="shared" si="513"/>
        <v>normal</v>
      </c>
      <c r="L5496" s="5">
        <f t="shared" si="514"/>
        <v>20</v>
      </c>
      <c r="M5496" s="5">
        <f t="shared" si="515"/>
        <v>0</v>
      </c>
    </row>
    <row r="5497" spans="1:13">
      <c r="A5497" s="5">
        <v>7922</v>
      </c>
      <c r="B5497" s="5">
        <v>23</v>
      </c>
      <c r="C5497" s="5" t="s">
        <v>63</v>
      </c>
      <c r="D5497" s="5">
        <v>89</v>
      </c>
      <c r="E5497" s="5">
        <v>5</v>
      </c>
      <c r="F5497" s="8">
        <f t="shared" si="510"/>
        <v>5.617977528089888</v>
      </c>
      <c r="G5497" s="5" t="str">
        <f>IF(COUNTIFS(Q3_SQL_Error_Concentration!$A:$A,A5497,Q3_SQL_Error_Concentration!$E:$E,B5497,Q3_SQL_Error_Concentration!$F:$F,C5497)=0,"",SUMIFS(Q3_SQL_Error_Concentration!$I:$I,Q3_SQL_Error_Concentration!$A:$A,A5497,Q3_SQL_Error_Concentration!$E:$E,B5497,Q3_SQL_Error_Concentration!$F:$F,C5497))</f>
        <v/>
      </c>
      <c r="H5497" s="5" t="str">
        <f t="shared" si="511"/>
        <v/>
      </c>
      <c r="I5497" s="5">
        <f>IF(D5497&gt;=Q3_Validation!$C$2,1,0)</f>
        <v>0</v>
      </c>
      <c r="J5497" s="8" t="str">
        <f t="shared" si="512"/>
        <v/>
      </c>
      <c r="K5497" s="5" t="str">
        <f t="shared" si="513"/>
        <v>excluded</v>
      </c>
      <c r="L5497" s="5">
        <f t="shared" si="514"/>
        <v>20</v>
      </c>
      <c r="M5497" s="5">
        <f t="shared" si="515"/>
        <v>0</v>
      </c>
    </row>
    <row r="5498" spans="1:13">
      <c r="A5498" s="5">
        <v>7922</v>
      </c>
      <c r="B5498" s="5">
        <v>23</v>
      </c>
      <c r="C5498" s="5" t="s">
        <v>64</v>
      </c>
      <c r="D5498" s="5">
        <v>197</v>
      </c>
      <c r="E5498" s="5">
        <v>6</v>
      </c>
      <c r="F5498" s="8">
        <f t="shared" si="510"/>
        <v>3.0456852791878171</v>
      </c>
      <c r="G5498" s="5" t="str">
        <f>IF(COUNTIFS(Q3_SQL_Error_Concentration!$A:$A,A5498,Q3_SQL_Error_Concentration!$E:$E,B5498,Q3_SQL_Error_Concentration!$F:$F,C5498)=0,"",SUMIFS(Q3_SQL_Error_Concentration!$I:$I,Q3_SQL_Error_Concentration!$A:$A,A5498,Q3_SQL_Error_Concentration!$E:$E,B5498,Q3_SQL_Error_Concentration!$F:$F,C5498))</f>
        <v/>
      </c>
      <c r="H5498" s="5" t="str">
        <f t="shared" si="511"/>
        <v/>
      </c>
      <c r="I5498" s="5">
        <f>IF(D5498&gt;=Q3_Validation!$C$2,1,0)</f>
        <v>0</v>
      </c>
      <c r="J5498" s="8" t="str">
        <f t="shared" si="512"/>
        <v/>
      </c>
      <c r="K5498" s="5" t="str">
        <f t="shared" si="513"/>
        <v>excluded</v>
      </c>
      <c r="L5498" s="5">
        <f t="shared" si="514"/>
        <v>20</v>
      </c>
      <c r="M5498" s="5">
        <f t="shared" si="515"/>
        <v>0</v>
      </c>
    </row>
    <row r="5499" spans="1:13">
      <c r="A5499" s="5">
        <v>7922</v>
      </c>
      <c r="B5499" s="5">
        <v>23</v>
      </c>
      <c r="C5499" s="5" t="s">
        <v>62</v>
      </c>
      <c r="D5499" s="5">
        <v>104</v>
      </c>
      <c r="E5499" s="5">
        <v>3</v>
      </c>
      <c r="F5499" s="8">
        <f t="shared" si="510"/>
        <v>2.8846153846153846</v>
      </c>
      <c r="G5499" s="5" t="str">
        <f>IF(COUNTIFS(Q3_SQL_Error_Concentration!$A:$A,A5499,Q3_SQL_Error_Concentration!$E:$E,B5499,Q3_SQL_Error_Concentration!$F:$F,C5499)=0,"",SUMIFS(Q3_SQL_Error_Concentration!$I:$I,Q3_SQL_Error_Concentration!$A:$A,A5499,Q3_SQL_Error_Concentration!$E:$E,B5499,Q3_SQL_Error_Concentration!$F:$F,C5499))</f>
        <v/>
      </c>
      <c r="H5499" s="5" t="str">
        <f t="shared" si="511"/>
        <v/>
      </c>
      <c r="I5499" s="5">
        <f>IF(D5499&gt;=Q3_Validation!$C$2,1,0)</f>
        <v>0</v>
      </c>
      <c r="J5499" s="8" t="str">
        <f t="shared" si="512"/>
        <v/>
      </c>
      <c r="K5499" s="5" t="str">
        <f t="shared" si="513"/>
        <v>excluded</v>
      </c>
      <c r="L5499" s="5">
        <f t="shared" si="514"/>
        <v>20</v>
      </c>
      <c r="M5499" s="5">
        <f t="shared" si="515"/>
        <v>0</v>
      </c>
    </row>
    <row r="5500" spans="1:13">
      <c r="A5500" s="5">
        <v>7995</v>
      </c>
      <c r="B5500" s="5">
        <v>0</v>
      </c>
      <c r="C5500" s="5" t="s">
        <v>63</v>
      </c>
      <c r="D5500" s="5">
        <v>175</v>
      </c>
      <c r="E5500" s="5">
        <v>1</v>
      </c>
      <c r="F5500" s="8">
        <f t="shared" si="510"/>
        <v>0.5714285714285714</v>
      </c>
      <c r="G5500" s="5" t="str">
        <f>IF(COUNTIFS(Q3_SQL_Error_Concentration!$A:$A,A5500,Q3_SQL_Error_Concentration!$E:$E,B5500,Q3_SQL_Error_Concentration!$F:$F,C5500)=0,"",SUMIFS(Q3_SQL_Error_Concentration!$I:$I,Q3_SQL_Error_Concentration!$A:$A,A5500,Q3_SQL_Error_Concentration!$E:$E,B5500,Q3_SQL_Error_Concentration!$F:$F,C5500))</f>
        <v/>
      </c>
      <c r="H5500" s="5" t="str">
        <f t="shared" si="511"/>
        <v/>
      </c>
      <c r="I5500" s="5">
        <f>IF(D5500&gt;=Q3_Validation!$C$2,1,0)</f>
        <v>0</v>
      </c>
      <c r="J5500" s="8" t="str">
        <f t="shared" si="512"/>
        <v/>
      </c>
      <c r="K5500" s="5" t="str">
        <f t="shared" si="513"/>
        <v>excluded</v>
      </c>
      <c r="L5500" s="5">
        <f t="shared" si="514"/>
        <v>8</v>
      </c>
      <c r="M5500" s="5">
        <f t="shared" si="515"/>
        <v>0</v>
      </c>
    </row>
    <row r="5501" spans="1:13">
      <c r="A5501" s="5">
        <v>7995</v>
      </c>
      <c r="B5501" s="5">
        <v>0</v>
      </c>
      <c r="C5501" s="5" t="s">
        <v>62</v>
      </c>
      <c r="D5501" s="5">
        <v>372</v>
      </c>
      <c r="E5501" s="5">
        <v>7</v>
      </c>
      <c r="F5501" s="8">
        <f t="shared" si="510"/>
        <v>1.881720430107527</v>
      </c>
      <c r="G5501" s="5" t="str">
        <f>IF(COUNTIFS(Q3_SQL_Error_Concentration!$A:$A,A5501,Q3_SQL_Error_Concentration!$E:$E,B5501,Q3_SQL_Error_Concentration!$F:$F,C5501)=0,"",SUMIFS(Q3_SQL_Error_Concentration!$I:$I,Q3_SQL_Error_Concentration!$A:$A,A5501,Q3_SQL_Error_Concentration!$E:$E,B5501,Q3_SQL_Error_Concentration!$F:$F,C5501))</f>
        <v/>
      </c>
      <c r="H5501" s="5" t="str">
        <f t="shared" si="511"/>
        <v/>
      </c>
      <c r="I5501" s="5">
        <f>IF(D5501&gt;=Q3_Validation!$C$2,1,0)</f>
        <v>0</v>
      </c>
      <c r="J5501" s="8" t="str">
        <f t="shared" si="512"/>
        <v/>
      </c>
      <c r="K5501" s="5" t="str">
        <f t="shared" si="513"/>
        <v>excluded</v>
      </c>
      <c r="L5501" s="5">
        <f t="shared" si="514"/>
        <v>8</v>
      </c>
      <c r="M5501" s="5">
        <f t="shared" si="515"/>
        <v>0</v>
      </c>
    </row>
    <row r="5502" spans="1:13">
      <c r="A5502" s="5">
        <v>7995</v>
      </c>
      <c r="B5502" s="5">
        <v>1</v>
      </c>
      <c r="C5502" s="5" t="s">
        <v>63</v>
      </c>
      <c r="D5502" s="5">
        <v>353</v>
      </c>
      <c r="E5502" s="5">
        <v>5</v>
      </c>
      <c r="F5502" s="8">
        <f t="shared" si="510"/>
        <v>1.4164305949008498</v>
      </c>
      <c r="G5502" s="5" t="str">
        <f>IF(COUNTIFS(Q3_SQL_Error_Concentration!$A:$A,A5502,Q3_SQL_Error_Concentration!$E:$E,B5502,Q3_SQL_Error_Concentration!$F:$F,C5502)=0,"",SUMIFS(Q3_SQL_Error_Concentration!$I:$I,Q3_SQL_Error_Concentration!$A:$A,A5502,Q3_SQL_Error_Concentration!$E:$E,B5502,Q3_SQL_Error_Concentration!$F:$F,C5502))</f>
        <v/>
      </c>
      <c r="H5502" s="5" t="str">
        <f t="shared" si="511"/>
        <v/>
      </c>
      <c r="I5502" s="5">
        <f>IF(D5502&gt;=Q3_Validation!$C$2,1,0)</f>
        <v>0</v>
      </c>
      <c r="J5502" s="8" t="str">
        <f t="shared" si="512"/>
        <v/>
      </c>
      <c r="K5502" s="5" t="str">
        <f t="shared" si="513"/>
        <v>excluded</v>
      </c>
      <c r="L5502" s="5">
        <f t="shared" si="514"/>
        <v>8</v>
      </c>
      <c r="M5502" s="5">
        <f t="shared" si="515"/>
        <v>0</v>
      </c>
    </row>
    <row r="5503" spans="1:13">
      <c r="A5503" s="5">
        <v>7995</v>
      </c>
      <c r="B5503" s="5">
        <v>1</v>
      </c>
      <c r="C5503" s="5" t="s">
        <v>62</v>
      </c>
      <c r="D5503" s="5">
        <v>766</v>
      </c>
      <c r="E5503" s="5">
        <v>15</v>
      </c>
      <c r="F5503" s="8">
        <f t="shared" si="510"/>
        <v>1.95822454308094</v>
      </c>
      <c r="G5503" s="5" t="str">
        <f>IF(COUNTIFS(Q3_SQL_Error_Concentration!$A:$A,A5503,Q3_SQL_Error_Concentration!$E:$E,B5503,Q3_SQL_Error_Concentration!$F:$F,C5503)=0,"",SUMIFS(Q3_SQL_Error_Concentration!$I:$I,Q3_SQL_Error_Concentration!$A:$A,A5503,Q3_SQL_Error_Concentration!$E:$E,B5503,Q3_SQL_Error_Concentration!$F:$F,C5503))</f>
        <v/>
      </c>
      <c r="H5503" s="5" t="str">
        <f t="shared" si="511"/>
        <v/>
      </c>
      <c r="I5503" s="5">
        <f>IF(D5503&gt;=Q3_Validation!$C$2,1,0)</f>
        <v>1</v>
      </c>
      <c r="J5503" s="8">
        <f t="shared" si="512"/>
        <v>1.95822454308094</v>
      </c>
      <c r="K5503" s="5" t="str">
        <f t="shared" si="513"/>
        <v>normal</v>
      </c>
      <c r="L5503" s="5">
        <f t="shared" si="514"/>
        <v>8</v>
      </c>
      <c r="M5503" s="5">
        <f t="shared" si="515"/>
        <v>0</v>
      </c>
    </row>
    <row r="5504" spans="1:13">
      <c r="A5504" s="5">
        <v>7995</v>
      </c>
      <c r="B5504" s="5">
        <v>2</v>
      </c>
      <c r="C5504" s="5" t="s">
        <v>63</v>
      </c>
      <c r="D5504" s="5">
        <v>91</v>
      </c>
      <c r="E5504" s="5">
        <v>1</v>
      </c>
      <c r="F5504" s="8">
        <f t="shared" si="510"/>
        <v>1.098901098901099</v>
      </c>
      <c r="G5504" s="5" t="str">
        <f>IF(COUNTIFS(Q3_SQL_Error_Concentration!$A:$A,A5504,Q3_SQL_Error_Concentration!$E:$E,B5504,Q3_SQL_Error_Concentration!$F:$F,C5504)=0,"",SUMIFS(Q3_SQL_Error_Concentration!$I:$I,Q3_SQL_Error_Concentration!$A:$A,A5504,Q3_SQL_Error_Concentration!$E:$E,B5504,Q3_SQL_Error_Concentration!$F:$F,C5504))</f>
        <v/>
      </c>
      <c r="H5504" s="5" t="str">
        <f t="shared" si="511"/>
        <v/>
      </c>
      <c r="I5504" s="5">
        <f>IF(D5504&gt;=Q3_Validation!$C$2,1,0)</f>
        <v>0</v>
      </c>
      <c r="J5504" s="8" t="str">
        <f t="shared" si="512"/>
        <v/>
      </c>
      <c r="K5504" s="5" t="str">
        <f t="shared" si="513"/>
        <v>excluded</v>
      </c>
      <c r="L5504" s="5">
        <f t="shared" si="514"/>
        <v>8</v>
      </c>
      <c r="M5504" s="5">
        <f t="shared" si="515"/>
        <v>0</v>
      </c>
    </row>
    <row r="5505" spans="1:13">
      <c r="A5505" s="5">
        <v>7995</v>
      </c>
      <c r="B5505" s="5">
        <v>2</v>
      </c>
      <c r="C5505" s="5" t="s">
        <v>62</v>
      </c>
      <c r="D5505" s="5">
        <v>144</v>
      </c>
      <c r="E5505" s="5">
        <v>1</v>
      </c>
      <c r="F5505" s="8">
        <f t="shared" si="510"/>
        <v>0.69444444444444442</v>
      </c>
      <c r="G5505" s="5" t="str">
        <f>IF(COUNTIFS(Q3_SQL_Error_Concentration!$A:$A,A5505,Q3_SQL_Error_Concentration!$E:$E,B5505,Q3_SQL_Error_Concentration!$F:$F,C5505)=0,"",SUMIFS(Q3_SQL_Error_Concentration!$I:$I,Q3_SQL_Error_Concentration!$A:$A,A5505,Q3_SQL_Error_Concentration!$E:$E,B5505,Q3_SQL_Error_Concentration!$F:$F,C5505))</f>
        <v/>
      </c>
      <c r="H5505" s="5" t="str">
        <f t="shared" si="511"/>
        <v/>
      </c>
      <c r="I5505" s="5">
        <f>IF(D5505&gt;=Q3_Validation!$C$2,1,0)</f>
        <v>0</v>
      </c>
      <c r="J5505" s="8" t="str">
        <f t="shared" si="512"/>
        <v/>
      </c>
      <c r="K5505" s="5" t="str">
        <f t="shared" si="513"/>
        <v>excluded</v>
      </c>
      <c r="L5505" s="5">
        <f t="shared" si="514"/>
        <v>8</v>
      </c>
      <c r="M5505" s="5">
        <f t="shared" si="515"/>
        <v>0</v>
      </c>
    </row>
    <row r="5506" spans="1:13">
      <c r="A5506" s="5">
        <v>7995</v>
      </c>
      <c r="B5506" s="5">
        <v>3</v>
      </c>
      <c r="C5506" s="5" t="s">
        <v>63</v>
      </c>
      <c r="D5506" s="5">
        <v>71</v>
      </c>
      <c r="E5506" s="5">
        <v>2</v>
      </c>
      <c r="F5506" s="8">
        <f t="shared" ref="F5506:F5569" si="516">100*E5506/D5506</f>
        <v>2.816901408450704</v>
      </c>
      <c r="G5506" s="5" t="str">
        <f>IF(COUNTIFS(Q3_SQL_Error_Concentration!$A:$A,A5506,Q3_SQL_Error_Concentration!$E:$E,B5506,Q3_SQL_Error_Concentration!$F:$F,C5506)=0,"",SUMIFS(Q3_SQL_Error_Concentration!$I:$I,Q3_SQL_Error_Concentration!$A:$A,A5506,Q3_SQL_Error_Concentration!$E:$E,B5506,Q3_SQL_Error_Concentration!$F:$F,C5506))</f>
        <v/>
      </c>
      <c r="H5506" s="5" t="str">
        <f t="shared" ref="H5506:H5569" si="517">IF(G5506="","",IF(ABS(F5506-G5506)&lt;=0.0002,"PASS","FAIL"))</f>
        <v/>
      </c>
      <c r="I5506" s="5">
        <f>IF(D5506&gt;=Q3_Validation!$C$2,1,0)</f>
        <v>0</v>
      </c>
      <c r="J5506" s="8" t="str">
        <f t="shared" ref="J5506:J5569" si="518">IF(I5506=1,F5506,"")</f>
        <v/>
      </c>
      <c r="K5506" s="5" t="str">
        <f t="shared" ref="K5506:K5569" si="519">IF(D5506&lt;601,"excluded",IF(J5506&gt;3.628192,"outlier",IF(J5506&gt;=2.11093,"high-error","normal")))</f>
        <v>excluded</v>
      </c>
      <c r="L5506" s="5">
        <f t="shared" ref="L5506:L5569" si="520">COUNTIFS(A:A,A5506,K:K,"high-error")+COUNTIFS(A:A,A5506,K:K,"outlier")</f>
        <v>8</v>
      </c>
      <c r="M5506" s="5">
        <f t="shared" ref="M5506:M5569" si="521">IF(AND(L5506&gt;=2,OR(K5506="high-error",K5506="outlier")),1,0)</f>
        <v>0</v>
      </c>
    </row>
    <row r="5507" spans="1:13">
      <c r="A5507" s="5">
        <v>7995</v>
      </c>
      <c r="B5507" s="5">
        <v>3</v>
      </c>
      <c r="C5507" s="5" t="s">
        <v>62</v>
      </c>
      <c r="D5507" s="5">
        <v>146</v>
      </c>
      <c r="E5507" s="5">
        <v>3</v>
      </c>
      <c r="F5507" s="8">
        <f t="shared" si="516"/>
        <v>2.0547945205479454</v>
      </c>
      <c r="G5507" s="5" t="str">
        <f>IF(COUNTIFS(Q3_SQL_Error_Concentration!$A:$A,A5507,Q3_SQL_Error_Concentration!$E:$E,B5507,Q3_SQL_Error_Concentration!$F:$F,C5507)=0,"",SUMIFS(Q3_SQL_Error_Concentration!$I:$I,Q3_SQL_Error_Concentration!$A:$A,A5507,Q3_SQL_Error_Concentration!$E:$E,B5507,Q3_SQL_Error_Concentration!$F:$F,C5507))</f>
        <v/>
      </c>
      <c r="H5507" s="5" t="str">
        <f t="shared" si="517"/>
        <v/>
      </c>
      <c r="I5507" s="5">
        <f>IF(D5507&gt;=Q3_Validation!$C$2,1,0)</f>
        <v>0</v>
      </c>
      <c r="J5507" s="8" t="str">
        <f t="shared" si="518"/>
        <v/>
      </c>
      <c r="K5507" s="5" t="str">
        <f t="shared" si="519"/>
        <v>excluded</v>
      </c>
      <c r="L5507" s="5">
        <f t="shared" si="520"/>
        <v>8</v>
      </c>
      <c r="M5507" s="5">
        <f t="shared" si="521"/>
        <v>0</v>
      </c>
    </row>
    <row r="5508" spans="1:13">
      <c r="A5508" s="5">
        <v>7995</v>
      </c>
      <c r="B5508" s="5">
        <v>4</v>
      </c>
      <c r="C5508" s="5" t="s">
        <v>63</v>
      </c>
      <c r="D5508" s="5">
        <v>31</v>
      </c>
      <c r="E5508" s="5">
        <v>1</v>
      </c>
      <c r="F5508" s="8">
        <f t="shared" si="516"/>
        <v>3.225806451612903</v>
      </c>
      <c r="G5508" s="5" t="str">
        <f>IF(COUNTIFS(Q3_SQL_Error_Concentration!$A:$A,A5508,Q3_SQL_Error_Concentration!$E:$E,B5508,Q3_SQL_Error_Concentration!$F:$F,C5508)=0,"",SUMIFS(Q3_SQL_Error_Concentration!$I:$I,Q3_SQL_Error_Concentration!$A:$A,A5508,Q3_SQL_Error_Concentration!$E:$E,B5508,Q3_SQL_Error_Concentration!$F:$F,C5508))</f>
        <v/>
      </c>
      <c r="H5508" s="5" t="str">
        <f t="shared" si="517"/>
        <v/>
      </c>
      <c r="I5508" s="5">
        <f>IF(D5508&gt;=Q3_Validation!$C$2,1,0)</f>
        <v>0</v>
      </c>
      <c r="J5508" s="8" t="str">
        <f t="shared" si="518"/>
        <v/>
      </c>
      <c r="K5508" s="5" t="str">
        <f t="shared" si="519"/>
        <v>excluded</v>
      </c>
      <c r="L5508" s="5">
        <f t="shared" si="520"/>
        <v>8</v>
      </c>
      <c r="M5508" s="5">
        <f t="shared" si="521"/>
        <v>0</v>
      </c>
    </row>
    <row r="5509" spans="1:13">
      <c r="A5509" s="5">
        <v>7995</v>
      </c>
      <c r="B5509" s="5">
        <v>4</v>
      </c>
      <c r="C5509" s="5" t="s">
        <v>62</v>
      </c>
      <c r="D5509" s="5">
        <v>78</v>
      </c>
      <c r="E5509" s="5">
        <v>2</v>
      </c>
      <c r="F5509" s="8">
        <f t="shared" si="516"/>
        <v>2.5641025641025643</v>
      </c>
      <c r="G5509" s="5" t="str">
        <f>IF(COUNTIFS(Q3_SQL_Error_Concentration!$A:$A,A5509,Q3_SQL_Error_Concentration!$E:$E,B5509,Q3_SQL_Error_Concentration!$F:$F,C5509)=0,"",SUMIFS(Q3_SQL_Error_Concentration!$I:$I,Q3_SQL_Error_Concentration!$A:$A,A5509,Q3_SQL_Error_Concentration!$E:$E,B5509,Q3_SQL_Error_Concentration!$F:$F,C5509))</f>
        <v/>
      </c>
      <c r="H5509" s="5" t="str">
        <f t="shared" si="517"/>
        <v/>
      </c>
      <c r="I5509" s="5">
        <f>IF(D5509&gt;=Q3_Validation!$C$2,1,0)</f>
        <v>0</v>
      </c>
      <c r="J5509" s="8" t="str">
        <f t="shared" si="518"/>
        <v/>
      </c>
      <c r="K5509" s="5" t="str">
        <f t="shared" si="519"/>
        <v>excluded</v>
      </c>
      <c r="L5509" s="5">
        <f t="shared" si="520"/>
        <v>8</v>
      </c>
      <c r="M5509" s="5">
        <f t="shared" si="521"/>
        <v>0</v>
      </c>
    </row>
    <row r="5510" spans="1:13">
      <c r="A5510" s="5">
        <v>7995</v>
      </c>
      <c r="B5510" s="5">
        <v>5</v>
      </c>
      <c r="C5510" s="5" t="s">
        <v>63</v>
      </c>
      <c r="D5510" s="5">
        <v>162</v>
      </c>
      <c r="E5510" s="5">
        <v>0</v>
      </c>
      <c r="F5510" s="8">
        <f t="shared" si="516"/>
        <v>0</v>
      </c>
      <c r="G5510" s="5" t="str">
        <f>IF(COUNTIFS(Q3_SQL_Error_Concentration!$A:$A,A5510,Q3_SQL_Error_Concentration!$E:$E,B5510,Q3_SQL_Error_Concentration!$F:$F,C5510)=0,"",SUMIFS(Q3_SQL_Error_Concentration!$I:$I,Q3_SQL_Error_Concentration!$A:$A,A5510,Q3_SQL_Error_Concentration!$E:$E,B5510,Q3_SQL_Error_Concentration!$F:$F,C5510))</f>
        <v/>
      </c>
      <c r="H5510" s="5" t="str">
        <f t="shared" si="517"/>
        <v/>
      </c>
      <c r="I5510" s="5">
        <f>IF(D5510&gt;=Q3_Validation!$C$2,1,0)</f>
        <v>0</v>
      </c>
      <c r="J5510" s="8" t="str">
        <f t="shared" si="518"/>
        <v/>
      </c>
      <c r="K5510" s="5" t="str">
        <f t="shared" si="519"/>
        <v>excluded</v>
      </c>
      <c r="L5510" s="5">
        <f t="shared" si="520"/>
        <v>8</v>
      </c>
      <c r="M5510" s="5">
        <f t="shared" si="521"/>
        <v>0</v>
      </c>
    </row>
    <row r="5511" spans="1:13">
      <c r="A5511" s="5">
        <v>7995</v>
      </c>
      <c r="B5511" s="5">
        <v>5</v>
      </c>
      <c r="C5511" s="5" t="s">
        <v>62</v>
      </c>
      <c r="D5511" s="5">
        <v>314</v>
      </c>
      <c r="E5511" s="5">
        <v>2</v>
      </c>
      <c r="F5511" s="8">
        <f t="shared" si="516"/>
        <v>0.63694267515923564</v>
      </c>
      <c r="G5511" s="5" t="str">
        <f>IF(COUNTIFS(Q3_SQL_Error_Concentration!$A:$A,A5511,Q3_SQL_Error_Concentration!$E:$E,B5511,Q3_SQL_Error_Concentration!$F:$F,C5511)=0,"",SUMIFS(Q3_SQL_Error_Concentration!$I:$I,Q3_SQL_Error_Concentration!$A:$A,A5511,Q3_SQL_Error_Concentration!$E:$E,B5511,Q3_SQL_Error_Concentration!$F:$F,C5511))</f>
        <v/>
      </c>
      <c r="H5511" s="5" t="str">
        <f t="shared" si="517"/>
        <v/>
      </c>
      <c r="I5511" s="5">
        <f>IF(D5511&gt;=Q3_Validation!$C$2,1,0)</f>
        <v>0</v>
      </c>
      <c r="J5511" s="8" t="str">
        <f t="shared" si="518"/>
        <v/>
      </c>
      <c r="K5511" s="5" t="str">
        <f t="shared" si="519"/>
        <v>excluded</v>
      </c>
      <c r="L5511" s="5">
        <f t="shared" si="520"/>
        <v>8</v>
      </c>
      <c r="M5511" s="5">
        <f t="shared" si="521"/>
        <v>0</v>
      </c>
    </row>
    <row r="5512" spans="1:13">
      <c r="A5512" s="5">
        <v>7995</v>
      </c>
      <c r="B5512" s="5">
        <v>6</v>
      </c>
      <c r="C5512" s="5" t="s">
        <v>63</v>
      </c>
      <c r="D5512" s="5">
        <v>189</v>
      </c>
      <c r="E5512" s="5">
        <v>1</v>
      </c>
      <c r="F5512" s="8">
        <f t="shared" si="516"/>
        <v>0.52910052910052907</v>
      </c>
      <c r="G5512" s="5" t="str">
        <f>IF(COUNTIFS(Q3_SQL_Error_Concentration!$A:$A,A5512,Q3_SQL_Error_Concentration!$E:$E,B5512,Q3_SQL_Error_Concentration!$F:$F,C5512)=0,"",SUMIFS(Q3_SQL_Error_Concentration!$I:$I,Q3_SQL_Error_Concentration!$A:$A,A5512,Q3_SQL_Error_Concentration!$E:$E,B5512,Q3_SQL_Error_Concentration!$F:$F,C5512))</f>
        <v/>
      </c>
      <c r="H5512" s="5" t="str">
        <f t="shared" si="517"/>
        <v/>
      </c>
      <c r="I5512" s="5">
        <f>IF(D5512&gt;=Q3_Validation!$C$2,1,0)</f>
        <v>0</v>
      </c>
      <c r="J5512" s="8" t="str">
        <f t="shared" si="518"/>
        <v/>
      </c>
      <c r="K5512" s="5" t="str">
        <f t="shared" si="519"/>
        <v>excluded</v>
      </c>
      <c r="L5512" s="5">
        <f t="shared" si="520"/>
        <v>8</v>
      </c>
      <c r="M5512" s="5">
        <f t="shared" si="521"/>
        <v>0</v>
      </c>
    </row>
    <row r="5513" spans="1:13">
      <c r="A5513" s="5">
        <v>7995</v>
      </c>
      <c r="B5513" s="5">
        <v>6</v>
      </c>
      <c r="C5513" s="5" t="s">
        <v>62</v>
      </c>
      <c r="D5513" s="5">
        <v>256</v>
      </c>
      <c r="E5513" s="5">
        <v>5</v>
      </c>
      <c r="F5513" s="8">
        <f t="shared" si="516"/>
        <v>1.953125</v>
      </c>
      <c r="G5513" s="5" t="str">
        <f>IF(COUNTIFS(Q3_SQL_Error_Concentration!$A:$A,A5513,Q3_SQL_Error_Concentration!$E:$E,B5513,Q3_SQL_Error_Concentration!$F:$F,C5513)=0,"",SUMIFS(Q3_SQL_Error_Concentration!$I:$I,Q3_SQL_Error_Concentration!$A:$A,A5513,Q3_SQL_Error_Concentration!$E:$E,B5513,Q3_SQL_Error_Concentration!$F:$F,C5513))</f>
        <v/>
      </c>
      <c r="H5513" s="5" t="str">
        <f t="shared" si="517"/>
        <v/>
      </c>
      <c r="I5513" s="5">
        <f>IF(D5513&gt;=Q3_Validation!$C$2,1,0)</f>
        <v>0</v>
      </c>
      <c r="J5513" s="8" t="str">
        <f t="shared" si="518"/>
        <v/>
      </c>
      <c r="K5513" s="5" t="str">
        <f t="shared" si="519"/>
        <v>excluded</v>
      </c>
      <c r="L5513" s="5">
        <f t="shared" si="520"/>
        <v>8</v>
      </c>
      <c r="M5513" s="5">
        <f t="shared" si="521"/>
        <v>0</v>
      </c>
    </row>
    <row r="5514" spans="1:13">
      <c r="A5514" s="5">
        <v>7995</v>
      </c>
      <c r="B5514" s="5">
        <v>7</v>
      </c>
      <c r="C5514" s="5" t="s">
        <v>63</v>
      </c>
      <c r="D5514" s="5">
        <v>76</v>
      </c>
      <c r="E5514" s="5">
        <v>1</v>
      </c>
      <c r="F5514" s="8">
        <f t="shared" si="516"/>
        <v>1.3157894736842106</v>
      </c>
      <c r="G5514" s="5" t="str">
        <f>IF(COUNTIFS(Q3_SQL_Error_Concentration!$A:$A,A5514,Q3_SQL_Error_Concentration!$E:$E,B5514,Q3_SQL_Error_Concentration!$F:$F,C5514)=0,"",SUMIFS(Q3_SQL_Error_Concentration!$I:$I,Q3_SQL_Error_Concentration!$A:$A,A5514,Q3_SQL_Error_Concentration!$E:$E,B5514,Q3_SQL_Error_Concentration!$F:$F,C5514))</f>
        <v/>
      </c>
      <c r="H5514" s="5" t="str">
        <f t="shared" si="517"/>
        <v/>
      </c>
      <c r="I5514" s="5">
        <f>IF(D5514&gt;=Q3_Validation!$C$2,1,0)</f>
        <v>0</v>
      </c>
      <c r="J5514" s="8" t="str">
        <f t="shared" si="518"/>
        <v/>
      </c>
      <c r="K5514" s="5" t="str">
        <f t="shared" si="519"/>
        <v>excluded</v>
      </c>
      <c r="L5514" s="5">
        <f t="shared" si="520"/>
        <v>8</v>
      </c>
      <c r="M5514" s="5">
        <f t="shared" si="521"/>
        <v>0</v>
      </c>
    </row>
    <row r="5515" spans="1:13">
      <c r="A5515" s="5">
        <v>7995</v>
      </c>
      <c r="B5515" s="5">
        <v>7</v>
      </c>
      <c r="C5515" s="5" t="s">
        <v>62</v>
      </c>
      <c r="D5515" s="5">
        <v>227</v>
      </c>
      <c r="E5515" s="5">
        <v>10</v>
      </c>
      <c r="F5515" s="8">
        <f t="shared" si="516"/>
        <v>4.4052863436123344</v>
      </c>
      <c r="G5515" s="5" t="str">
        <f>IF(COUNTIFS(Q3_SQL_Error_Concentration!$A:$A,A5515,Q3_SQL_Error_Concentration!$E:$E,B5515,Q3_SQL_Error_Concentration!$F:$F,C5515)=0,"",SUMIFS(Q3_SQL_Error_Concentration!$I:$I,Q3_SQL_Error_Concentration!$A:$A,A5515,Q3_SQL_Error_Concentration!$E:$E,B5515,Q3_SQL_Error_Concentration!$F:$F,C5515))</f>
        <v/>
      </c>
      <c r="H5515" s="5" t="str">
        <f t="shared" si="517"/>
        <v/>
      </c>
      <c r="I5515" s="5">
        <f>IF(D5515&gt;=Q3_Validation!$C$2,1,0)</f>
        <v>0</v>
      </c>
      <c r="J5515" s="8" t="str">
        <f t="shared" si="518"/>
        <v/>
      </c>
      <c r="K5515" s="5" t="str">
        <f t="shared" si="519"/>
        <v>excluded</v>
      </c>
      <c r="L5515" s="5">
        <f t="shared" si="520"/>
        <v>8</v>
      </c>
      <c r="M5515" s="5">
        <f t="shared" si="521"/>
        <v>0</v>
      </c>
    </row>
    <row r="5516" spans="1:13">
      <c r="A5516" s="5">
        <v>7995</v>
      </c>
      <c r="B5516" s="5">
        <v>8</v>
      </c>
      <c r="C5516" s="5" t="s">
        <v>63</v>
      </c>
      <c r="D5516" s="5">
        <v>93</v>
      </c>
      <c r="E5516" s="5">
        <v>1</v>
      </c>
      <c r="F5516" s="8">
        <f t="shared" si="516"/>
        <v>1.075268817204301</v>
      </c>
      <c r="G5516" s="5" t="str">
        <f>IF(COUNTIFS(Q3_SQL_Error_Concentration!$A:$A,A5516,Q3_SQL_Error_Concentration!$E:$E,B5516,Q3_SQL_Error_Concentration!$F:$F,C5516)=0,"",SUMIFS(Q3_SQL_Error_Concentration!$I:$I,Q3_SQL_Error_Concentration!$A:$A,A5516,Q3_SQL_Error_Concentration!$E:$E,B5516,Q3_SQL_Error_Concentration!$F:$F,C5516))</f>
        <v/>
      </c>
      <c r="H5516" s="5" t="str">
        <f t="shared" si="517"/>
        <v/>
      </c>
      <c r="I5516" s="5">
        <f>IF(D5516&gt;=Q3_Validation!$C$2,1,0)</f>
        <v>0</v>
      </c>
      <c r="J5516" s="8" t="str">
        <f t="shared" si="518"/>
        <v/>
      </c>
      <c r="K5516" s="5" t="str">
        <f t="shared" si="519"/>
        <v>excluded</v>
      </c>
      <c r="L5516" s="5">
        <f t="shared" si="520"/>
        <v>8</v>
      </c>
      <c r="M5516" s="5">
        <f t="shared" si="521"/>
        <v>0</v>
      </c>
    </row>
    <row r="5517" spans="1:13">
      <c r="A5517" s="5">
        <v>7995</v>
      </c>
      <c r="B5517" s="5">
        <v>8</v>
      </c>
      <c r="C5517" s="5" t="s">
        <v>62</v>
      </c>
      <c r="D5517" s="5">
        <v>286</v>
      </c>
      <c r="E5517" s="5">
        <v>10</v>
      </c>
      <c r="F5517" s="8">
        <f t="shared" si="516"/>
        <v>3.4965034965034967</v>
      </c>
      <c r="G5517" s="5" t="str">
        <f>IF(COUNTIFS(Q3_SQL_Error_Concentration!$A:$A,A5517,Q3_SQL_Error_Concentration!$E:$E,B5517,Q3_SQL_Error_Concentration!$F:$F,C5517)=0,"",SUMIFS(Q3_SQL_Error_Concentration!$I:$I,Q3_SQL_Error_Concentration!$A:$A,A5517,Q3_SQL_Error_Concentration!$E:$E,B5517,Q3_SQL_Error_Concentration!$F:$F,C5517))</f>
        <v/>
      </c>
      <c r="H5517" s="5" t="str">
        <f t="shared" si="517"/>
        <v/>
      </c>
      <c r="I5517" s="5">
        <f>IF(D5517&gt;=Q3_Validation!$C$2,1,0)</f>
        <v>0</v>
      </c>
      <c r="J5517" s="8" t="str">
        <f t="shared" si="518"/>
        <v/>
      </c>
      <c r="K5517" s="5" t="str">
        <f t="shared" si="519"/>
        <v>excluded</v>
      </c>
      <c r="L5517" s="5">
        <f t="shared" si="520"/>
        <v>8</v>
      </c>
      <c r="M5517" s="5">
        <f t="shared" si="521"/>
        <v>0</v>
      </c>
    </row>
    <row r="5518" spans="1:13">
      <c r="A5518" s="5">
        <v>7995</v>
      </c>
      <c r="B5518" s="5">
        <v>9</v>
      </c>
      <c r="C5518" s="5" t="s">
        <v>63</v>
      </c>
      <c r="D5518" s="5">
        <v>335</v>
      </c>
      <c r="E5518" s="5">
        <v>2</v>
      </c>
      <c r="F5518" s="8">
        <f t="shared" si="516"/>
        <v>0.59701492537313428</v>
      </c>
      <c r="G5518" s="5" t="str">
        <f>IF(COUNTIFS(Q3_SQL_Error_Concentration!$A:$A,A5518,Q3_SQL_Error_Concentration!$E:$E,B5518,Q3_SQL_Error_Concentration!$F:$F,C5518)=0,"",SUMIFS(Q3_SQL_Error_Concentration!$I:$I,Q3_SQL_Error_Concentration!$A:$A,A5518,Q3_SQL_Error_Concentration!$E:$E,B5518,Q3_SQL_Error_Concentration!$F:$F,C5518))</f>
        <v/>
      </c>
      <c r="H5518" s="5" t="str">
        <f t="shared" si="517"/>
        <v/>
      </c>
      <c r="I5518" s="5">
        <f>IF(D5518&gt;=Q3_Validation!$C$2,1,0)</f>
        <v>0</v>
      </c>
      <c r="J5518" s="8" t="str">
        <f t="shared" si="518"/>
        <v/>
      </c>
      <c r="K5518" s="5" t="str">
        <f t="shared" si="519"/>
        <v>excluded</v>
      </c>
      <c r="L5518" s="5">
        <f t="shared" si="520"/>
        <v>8</v>
      </c>
      <c r="M5518" s="5">
        <f t="shared" si="521"/>
        <v>0</v>
      </c>
    </row>
    <row r="5519" spans="1:13">
      <c r="A5519" s="5">
        <v>7995</v>
      </c>
      <c r="B5519" s="5">
        <v>9</v>
      </c>
      <c r="C5519" s="5" t="s">
        <v>62</v>
      </c>
      <c r="D5519" s="5">
        <v>563</v>
      </c>
      <c r="E5519" s="5">
        <v>10</v>
      </c>
      <c r="F5519" s="8">
        <f t="shared" si="516"/>
        <v>1.7761989342806395</v>
      </c>
      <c r="G5519" s="5" t="str">
        <f>IF(COUNTIFS(Q3_SQL_Error_Concentration!$A:$A,A5519,Q3_SQL_Error_Concentration!$E:$E,B5519,Q3_SQL_Error_Concentration!$F:$F,C5519)=0,"",SUMIFS(Q3_SQL_Error_Concentration!$I:$I,Q3_SQL_Error_Concentration!$A:$A,A5519,Q3_SQL_Error_Concentration!$E:$E,B5519,Q3_SQL_Error_Concentration!$F:$F,C5519))</f>
        <v/>
      </c>
      <c r="H5519" s="5" t="str">
        <f t="shared" si="517"/>
        <v/>
      </c>
      <c r="I5519" s="5">
        <f>IF(D5519&gt;=Q3_Validation!$C$2,1,0)</f>
        <v>0</v>
      </c>
      <c r="J5519" s="8" t="str">
        <f t="shared" si="518"/>
        <v/>
      </c>
      <c r="K5519" s="5" t="str">
        <f t="shared" si="519"/>
        <v>excluded</v>
      </c>
      <c r="L5519" s="5">
        <f t="shared" si="520"/>
        <v>8</v>
      </c>
      <c r="M5519" s="5">
        <f t="shared" si="521"/>
        <v>0</v>
      </c>
    </row>
    <row r="5520" spans="1:13">
      <c r="A5520" s="5">
        <v>7995</v>
      </c>
      <c r="B5520" s="5">
        <v>10</v>
      </c>
      <c r="C5520" s="5" t="s">
        <v>63</v>
      </c>
      <c r="D5520" s="5">
        <v>297</v>
      </c>
      <c r="E5520" s="5">
        <v>6</v>
      </c>
      <c r="F5520" s="8">
        <f t="shared" si="516"/>
        <v>2.0202020202020203</v>
      </c>
      <c r="G5520" s="5" t="str">
        <f>IF(COUNTIFS(Q3_SQL_Error_Concentration!$A:$A,A5520,Q3_SQL_Error_Concentration!$E:$E,B5520,Q3_SQL_Error_Concentration!$F:$F,C5520)=0,"",SUMIFS(Q3_SQL_Error_Concentration!$I:$I,Q3_SQL_Error_Concentration!$A:$A,A5520,Q3_SQL_Error_Concentration!$E:$E,B5520,Q3_SQL_Error_Concentration!$F:$F,C5520))</f>
        <v/>
      </c>
      <c r="H5520" s="5" t="str">
        <f t="shared" si="517"/>
        <v/>
      </c>
      <c r="I5520" s="5">
        <f>IF(D5520&gt;=Q3_Validation!$C$2,1,0)</f>
        <v>0</v>
      </c>
      <c r="J5520" s="8" t="str">
        <f t="shared" si="518"/>
        <v/>
      </c>
      <c r="K5520" s="5" t="str">
        <f t="shared" si="519"/>
        <v>excluded</v>
      </c>
      <c r="L5520" s="5">
        <f t="shared" si="520"/>
        <v>8</v>
      </c>
      <c r="M5520" s="5">
        <f t="shared" si="521"/>
        <v>0</v>
      </c>
    </row>
    <row r="5521" spans="1:13">
      <c r="A5521" s="5">
        <v>7995</v>
      </c>
      <c r="B5521" s="5">
        <v>10</v>
      </c>
      <c r="C5521" s="5" t="s">
        <v>62</v>
      </c>
      <c r="D5521" s="5">
        <v>722</v>
      </c>
      <c r="E5521" s="5">
        <v>19</v>
      </c>
      <c r="F5521" s="8">
        <f t="shared" si="516"/>
        <v>2.6315789473684212</v>
      </c>
      <c r="G5521" s="5">
        <f>IF(COUNTIFS(Q3_SQL_Error_Concentration!$A:$A,A5521,Q3_SQL_Error_Concentration!$E:$E,B5521,Q3_SQL_Error_Concentration!$F:$F,C5521)=0,"",SUMIFS(Q3_SQL_Error_Concentration!$I:$I,Q3_SQL_Error_Concentration!$A:$A,A5521,Q3_SQL_Error_Concentration!$E:$E,B5521,Q3_SQL_Error_Concentration!$F:$F,C5521))</f>
        <v>2.6316000000000002</v>
      </c>
      <c r="H5521" s="5" t="str">
        <f t="shared" si="517"/>
        <v>PASS</v>
      </c>
      <c r="I5521" s="5">
        <f>IF(D5521&gt;=Q3_Validation!$C$2,1,0)</f>
        <v>1</v>
      </c>
      <c r="J5521" s="8">
        <f t="shared" si="518"/>
        <v>2.6315789473684212</v>
      </c>
      <c r="K5521" s="5" t="str">
        <f t="shared" si="519"/>
        <v>high-error</v>
      </c>
      <c r="L5521" s="5">
        <f t="shared" si="520"/>
        <v>8</v>
      </c>
      <c r="M5521" s="5">
        <f t="shared" si="521"/>
        <v>1</v>
      </c>
    </row>
    <row r="5522" spans="1:13">
      <c r="A5522" s="5">
        <v>7995</v>
      </c>
      <c r="B5522" s="5">
        <v>11</v>
      </c>
      <c r="C5522" s="5" t="s">
        <v>63</v>
      </c>
      <c r="D5522" s="5">
        <v>835</v>
      </c>
      <c r="E5522" s="5">
        <v>13</v>
      </c>
      <c r="F5522" s="8">
        <f t="shared" si="516"/>
        <v>1.5568862275449102</v>
      </c>
      <c r="G5522" s="5" t="str">
        <f>IF(COUNTIFS(Q3_SQL_Error_Concentration!$A:$A,A5522,Q3_SQL_Error_Concentration!$E:$E,B5522,Q3_SQL_Error_Concentration!$F:$F,C5522)=0,"",SUMIFS(Q3_SQL_Error_Concentration!$I:$I,Q3_SQL_Error_Concentration!$A:$A,A5522,Q3_SQL_Error_Concentration!$E:$E,B5522,Q3_SQL_Error_Concentration!$F:$F,C5522))</f>
        <v/>
      </c>
      <c r="H5522" s="5" t="str">
        <f t="shared" si="517"/>
        <v/>
      </c>
      <c r="I5522" s="5">
        <f>IF(D5522&gt;=Q3_Validation!$C$2,1,0)</f>
        <v>1</v>
      </c>
      <c r="J5522" s="8">
        <f t="shared" si="518"/>
        <v>1.5568862275449102</v>
      </c>
      <c r="K5522" s="5" t="str">
        <f t="shared" si="519"/>
        <v>normal</v>
      </c>
      <c r="L5522" s="5">
        <f t="shared" si="520"/>
        <v>8</v>
      </c>
      <c r="M5522" s="5">
        <f t="shared" si="521"/>
        <v>0</v>
      </c>
    </row>
    <row r="5523" spans="1:13">
      <c r="A5523" s="5">
        <v>7995</v>
      </c>
      <c r="B5523" s="5">
        <v>11</v>
      </c>
      <c r="C5523" s="5" t="s">
        <v>62</v>
      </c>
      <c r="D5523" s="5">
        <v>2209</v>
      </c>
      <c r="E5523" s="5">
        <v>34</v>
      </c>
      <c r="F5523" s="8">
        <f t="shared" si="516"/>
        <v>1.5391579900407424</v>
      </c>
      <c r="G5523" s="5" t="str">
        <f>IF(COUNTIFS(Q3_SQL_Error_Concentration!$A:$A,A5523,Q3_SQL_Error_Concentration!$E:$E,B5523,Q3_SQL_Error_Concentration!$F:$F,C5523)=0,"",SUMIFS(Q3_SQL_Error_Concentration!$I:$I,Q3_SQL_Error_Concentration!$A:$A,A5523,Q3_SQL_Error_Concentration!$E:$E,B5523,Q3_SQL_Error_Concentration!$F:$F,C5523))</f>
        <v/>
      </c>
      <c r="H5523" s="5" t="str">
        <f t="shared" si="517"/>
        <v/>
      </c>
      <c r="I5523" s="5">
        <f>IF(D5523&gt;=Q3_Validation!$C$2,1,0)</f>
        <v>1</v>
      </c>
      <c r="J5523" s="8">
        <f t="shared" si="518"/>
        <v>1.5391579900407424</v>
      </c>
      <c r="K5523" s="5" t="str">
        <f t="shared" si="519"/>
        <v>normal</v>
      </c>
      <c r="L5523" s="5">
        <f t="shared" si="520"/>
        <v>8</v>
      </c>
      <c r="M5523" s="5">
        <f t="shared" si="521"/>
        <v>0</v>
      </c>
    </row>
    <row r="5524" spans="1:13">
      <c r="A5524" s="5">
        <v>7995</v>
      </c>
      <c r="B5524" s="5">
        <v>12</v>
      </c>
      <c r="C5524" s="5" t="s">
        <v>63</v>
      </c>
      <c r="D5524" s="5">
        <v>748</v>
      </c>
      <c r="E5524" s="5">
        <v>14</v>
      </c>
      <c r="F5524" s="8">
        <f t="shared" si="516"/>
        <v>1.8716577540106951</v>
      </c>
      <c r="G5524" s="5" t="str">
        <f>IF(COUNTIFS(Q3_SQL_Error_Concentration!$A:$A,A5524,Q3_SQL_Error_Concentration!$E:$E,B5524,Q3_SQL_Error_Concentration!$F:$F,C5524)=0,"",SUMIFS(Q3_SQL_Error_Concentration!$I:$I,Q3_SQL_Error_Concentration!$A:$A,A5524,Q3_SQL_Error_Concentration!$E:$E,B5524,Q3_SQL_Error_Concentration!$F:$F,C5524))</f>
        <v/>
      </c>
      <c r="H5524" s="5" t="str">
        <f t="shared" si="517"/>
        <v/>
      </c>
      <c r="I5524" s="5">
        <f>IF(D5524&gt;=Q3_Validation!$C$2,1,0)</f>
        <v>1</v>
      </c>
      <c r="J5524" s="8">
        <f t="shared" si="518"/>
        <v>1.8716577540106951</v>
      </c>
      <c r="K5524" s="5" t="str">
        <f t="shared" si="519"/>
        <v>normal</v>
      </c>
      <c r="L5524" s="5">
        <f t="shared" si="520"/>
        <v>8</v>
      </c>
      <c r="M5524" s="5">
        <f t="shared" si="521"/>
        <v>0</v>
      </c>
    </row>
    <row r="5525" spans="1:13">
      <c r="A5525" s="5">
        <v>7995</v>
      </c>
      <c r="B5525" s="5">
        <v>12</v>
      </c>
      <c r="C5525" s="5" t="s">
        <v>62</v>
      </c>
      <c r="D5525" s="5">
        <v>1256</v>
      </c>
      <c r="E5525" s="5">
        <v>23</v>
      </c>
      <c r="F5525" s="8">
        <f t="shared" si="516"/>
        <v>1.8312101910828025</v>
      </c>
      <c r="G5525" s="5" t="str">
        <f>IF(COUNTIFS(Q3_SQL_Error_Concentration!$A:$A,A5525,Q3_SQL_Error_Concentration!$E:$E,B5525,Q3_SQL_Error_Concentration!$F:$F,C5525)=0,"",SUMIFS(Q3_SQL_Error_Concentration!$I:$I,Q3_SQL_Error_Concentration!$A:$A,A5525,Q3_SQL_Error_Concentration!$E:$E,B5525,Q3_SQL_Error_Concentration!$F:$F,C5525))</f>
        <v/>
      </c>
      <c r="H5525" s="5" t="str">
        <f t="shared" si="517"/>
        <v/>
      </c>
      <c r="I5525" s="5">
        <f>IF(D5525&gt;=Q3_Validation!$C$2,1,0)</f>
        <v>1</v>
      </c>
      <c r="J5525" s="8">
        <f t="shared" si="518"/>
        <v>1.8312101910828025</v>
      </c>
      <c r="K5525" s="5" t="str">
        <f t="shared" si="519"/>
        <v>normal</v>
      </c>
      <c r="L5525" s="5">
        <f t="shared" si="520"/>
        <v>8</v>
      </c>
      <c r="M5525" s="5">
        <f t="shared" si="521"/>
        <v>0</v>
      </c>
    </row>
    <row r="5526" spans="1:13">
      <c r="A5526" s="5">
        <v>7995</v>
      </c>
      <c r="B5526" s="5">
        <v>13</v>
      </c>
      <c r="C5526" s="5" t="s">
        <v>63</v>
      </c>
      <c r="D5526" s="5">
        <v>393</v>
      </c>
      <c r="E5526" s="5">
        <v>2</v>
      </c>
      <c r="F5526" s="8">
        <f t="shared" si="516"/>
        <v>0.5089058524173028</v>
      </c>
      <c r="G5526" s="5" t="str">
        <f>IF(COUNTIFS(Q3_SQL_Error_Concentration!$A:$A,A5526,Q3_SQL_Error_Concentration!$E:$E,B5526,Q3_SQL_Error_Concentration!$F:$F,C5526)=0,"",SUMIFS(Q3_SQL_Error_Concentration!$I:$I,Q3_SQL_Error_Concentration!$A:$A,A5526,Q3_SQL_Error_Concentration!$E:$E,B5526,Q3_SQL_Error_Concentration!$F:$F,C5526))</f>
        <v/>
      </c>
      <c r="H5526" s="5" t="str">
        <f t="shared" si="517"/>
        <v/>
      </c>
      <c r="I5526" s="5">
        <f>IF(D5526&gt;=Q3_Validation!$C$2,1,0)</f>
        <v>0</v>
      </c>
      <c r="J5526" s="8" t="str">
        <f t="shared" si="518"/>
        <v/>
      </c>
      <c r="K5526" s="5" t="str">
        <f t="shared" si="519"/>
        <v>excluded</v>
      </c>
      <c r="L5526" s="5">
        <f t="shared" si="520"/>
        <v>8</v>
      </c>
      <c r="M5526" s="5">
        <f t="shared" si="521"/>
        <v>0</v>
      </c>
    </row>
    <row r="5527" spans="1:13">
      <c r="A5527" s="5">
        <v>7995</v>
      </c>
      <c r="B5527" s="5">
        <v>13</v>
      </c>
      <c r="C5527" s="5" t="s">
        <v>62</v>
      </c>
      <c r="D5527" s="5">
        <v>1092</v>
      </c>
      <c r="E5527" s="5">
        <v>11</v>
      </c>
      <c r="F5527" s="8">
        <f t="shared" si="516"/>
        <v>1.0073260073260073</v>
      </c>
      <c r="G5527" s="5" t="str">
        <f>IF(COUNTIFS(Q3_SQL_Error_Concentration!$A:$A,A5527,Q3_SQL_Error_Concentration!$E:$E,B5527,Q3_SQL_Error_Concentration!$F:$F,C5527)=0,"",SUMIFS(Q3_SQL_Error_Concentration!$I:$I,Q3_SQL_Error_Concentration!$A:$A,A5527,Q3_SQL_Error_Concentration!$E:$E,B5527,Q3_SQL_Error_Concentration!$F:$F,C5527))</f>
        <v/>
      </c>
      <c r="H5527" s="5" t="str">
        <f t="shared" si="517"/>
        <v/>
      </c>
      <c r="I5527" s="5">
        <f>IF(D5527&gt;=Q3_Validation!$C$2,1,0)</f>
        <v>1</v>
      </c>
      <c r="J5527" s="8">
        <f t="shared" si="518"/>
        <v>1.0073260073260073</v>
      </c>
      <c r="K5527" s="5" t="str">
        <f t="shared" si="519"/>
        <v>normal</v>
      </c>
      <c r="L5527" s="5">
        <f t="shared" si="520"/>
        <v>8</v>
      </c>
      <c r="M5527" s="5">
        <f t="shared" si="521"/>
        <v>0</v>
      </c>
    </row>
    <row r="5528" spans="1:13">
      <c r="A5528" s="5">
        <v>7995</v>
      </c>
      <c r="B5528" s="5">
        <v>14</v>
      </c>
      <c r="C5528" s="5" t="s">
        <v>63</v>
      </c>
      <c r="D5528" s="5">
        <v>1041</v>
      </c>
      <c r="E5528" s="5">
        <v>16</v>
      </c>
      <c r="F5528" s="8">
        <f t="shared" si="516"/>
        <v>1.5369836695485111</v>
      </c>
      <c r="G5528" s="5" t="str">
        <f>IF(COUNTIFS(Q3_SQL_Error_Concentration!$A:$A,A5528,Q3_SQL_Error_Concentration!$E:$E,B5528,Q3_SQL_Error_Concentration!$F:$F,C5528)=0,"",SUMIFS(Q3_SQL_Error_Concentration!$I:$I,Q3_SQL_Error_Concentration!$A:$A,A5528,Q3_SQL_Error_Concentration!$E:$E,B5528,Q3_SQL_Error_Concentration!$F:$F,C5528))</f>
        <v/>
      </c>
      <c r="H5528" s="5" t="str">
        <f t="shared" si="517"/>
        <v/>
      </c>
      <c r="I5528" s="5">
        <f>IF(D5528&gt;=Q3_Validation!$C$2,1,0)</f>
        <v>1</v>
      </c>
      <c r="J5528" s="8">
        <f t="shared" si="518"/>
        <v>1.5369836695485111</v>
      </c>
      <c r="K5528" s="5" t="str">
        <f t="shared" si="519"/>
        <v>normal</v>
      </c>
      <c r="L5528" s="5">
        <f t="shared" si="520"/>
        <v>8</v>
      </c>
      <c r="M5528" s="5">
        <f t="shared" si="521"/>
        <v>0</v>
      </c>
    </row>
    <row r="5529" spans="1:13">
      <c r="A5529" s="5">
        <v>7995</v>
      </c>
      <c r="B5529" s="5">
        <v>14</v>
      </c>
      <c r="C5529" s="5" t="s">
        <v>62</v>
      </c>
      <c r="D5529" s="5">
        <v>1886</v>
      </c>
      <c r="E5529" s="5">
        <v>24</v>
      </c>
      <c r="F5529" s="8">
        <f t="shared" si="516"/>
        <v>1.2725344644750796</v>
      </c>
      <c r="G5529" s="5" t="str">
        <f>IF(COUNTIFS(Q3_SQL_Error_Concentration!$A:$A,A5529,Q3_SQL_Error_Concentration!$E:$E,B5529,Q3_SQL_Error_Concentration!$F:$F,C5529)=0,"",SUMIFS(Q3_SQL_Error_Concentration!$I:$I,Q3_SQL_Error_Concentration!$A:$A,A5529,Q3_SQL_Error_Concentration!$E:$E,B5529,Q3_SQL_Error_Concentration!$F:$F,C5529))</f>
        <v/>
      </c>
      <c r="H5529" s="5" t="str">
        <f t="shared" si="517"/>
        <v/>
      </c>
      <c r="I5529" s="5">
        <f>IF(D5529&gt;=Q3_Validation!$C$2,1,0)</f>
        <v>1</v>
      </c>
      <c r="J5529" s="8">
        <f t="shared" si="518"/>
        <v>1.2725344644750796</v>
      </c>
      <c r="K5529" s="5" t="str">
        <f t="shared" si="519"/>
        <v>normal</v>
      </c>
      <c r="L5529" s="5">
        <f t="shared" si="520"/>
        <v>8</v>
      </c>
      <c r="M5529" s="5">
        <f t="shared" si="521"/>
        <v>0</v>
      </c>
    </row>
    <row r="5530" spans="1:13">
      <c r="A5530" s="5">
        <v>7995</v>
      </c>
      <c r="B5530" s="5">
        <v>15</v>
      </c>
      <c r="C5530" s="5" t="s">
        <v>63</v>
      </c>
      <c r="D5530" s="5">
        <v>636</v>
      </c>
      <c r="E5530" s="5">
        <v>7</v>
      </c>
      <c r="F5530" s="8">
        <f t="shared" si="516"/>
        <v>1.10062893081761</v>
      </c>
      <c r="G5530" s="5" t="str">
        <f>IF(COUNTIFS(Q3_SQL_Error_Concentration!$A:$A,A5530,Q3_SQL_Error_Concentration!$E:$E,B5530,Q3_SQL_Error_Concentration!$F:$F,C5530)=0,"",SUMIFS(Q3_SQL_Error_Concentration!$I:$I,Q3_SQL_Error_Concentration!$A:$A,A5530,Q3_SQL_Error_Concentration!$E:$E,B5530,Q3_SQL_Error_Concentration!$F:$F,C5530))</f>
        <v/>
      </c>
      <c r="H5530" s="5" t="str">
        <f t="shared" si="517"/>
        <v/>
      </c>
      <c r="I5530" s="5">
        <f>IF(D5530&gt;=Q3_Validation!$C$2,1,0)</f>
        <v>1</v>
      </c>
      <c r="J5530" s="8">
        <f t="shared" si="518"/>
        <v>1.10062893081761</v>
      </c>
      <c r="K5530" s="5" t="str">
        <f t="shared" si="519"/>
        <v>normal</v>
      </c>
      <c r="L5530" s="5">
        <f t="shared" si="520"/>
        <v>8</v>
      </c>
      <c r="M5530" s="5">
        <f t="shared" si="521"/>
        <v>0</v>
      </c>
    </row>
    <row r="5531" spans="1:13">
      <c r="A5531" s="5">
        <v>7995</v>
      </c>
      <c r="B5531" s="5">
        <v>15</v>
      </c>
      <c r="C5531" s="5" t="s">
        <v>62</v>
      </c>
      <c r="D5531" s="5">
        <v>1075</v>
      </c>
      <c r="E5531" s="5">
        <v>22</v>
      </c>
      <c r="F5531" s="8">
        <f t="shared" si="516"/>
        <v>2.0465116279069768</v>
      </c>
      <c r="G5531" s="5" t="str">
        <f>IF(COUNTIFS(Q3_SQL_Error_Concentration!$A:$A,A5531,Q3_SQL_Error_Concentration!$E:$E,B5531,Q3_SQL_Error_Concentration!$F:$F,C5531)=0,"",SUMIFS(Q3_SQL_Error_Concentration!$I:$I,Q3_SQL_Error_Concentration!$A:$A,A5531,Q3_SQL_Error_Concentration!$E:$E,B5531,Q3_SQL_Error_Concentration!$F:$F,C5531))</f>
        <v/>
      </c>
      <c r="H5531" s="5" t="str">
        <f t="shared" si="517"/>
        <v/>
      </c>
      <c r="I5531" s="5">
        <f>IF(D5531&gt;=Q3_Validation!$C$2,1,0)</f>
        <v>1</v>
      </c>
      <c r="J5531" s="8">
        <f t="shared" si="518"/>
        <v>2.0465116279069768</v>
      </c>
      <c r="K5531" s="5" t="str">
        <f t="shared" si="519"/>
        <v>normal</v>
      </c>
      <c r="L5531" s="5">
        <f t="shared" si="520"/>
        <v>8</v>
      </c>
      <c r="M5531" s="5">
        <f t="shared" si="521"/>
        <v>0</v>
      </c>
    </row>
    <row r="5532" spans="1:13">
      <c r="A5532" s="5">
        <v>7995</v>
      </c>
      <c r="B5532" s="5">
        <v>16</v>
      </c>
      <c r="C5532" s="5" t="s">
        <v>63</v>
      </c>
      <c r="D5532" s="5">
        <v>951</v>
      </c>
      <c r="E5532" s="5">
        <v>17</v>
      </c>
      <c r="F5532" s="8">
        <f t="shared" si="516"/>
        <v>1.7875920084121977</v>
      </c>
      <c r="G5532" s="5" t="str">
        <f>IF(COUNTIFS(Q3_SQL_Error_Concentration!$A:$A,A5532,Q3_SQL_Error_Concentration!$E:$E,B5532,Q3_SQL_Error_Concentration!$F:$F,C5532)=0,"",SUMIFS(Q3_SQL_Error_Concentration!$I:$I,Q3_SQL_Error_Concentration!$A:$A,A5532,Q3_SQL_Error_Concentration!$E:$E,B5532,Q3_SQL_Error_Concentration!$F:$F,C5532))</f>
        <v/>
      </c>
      <c r="H5532" s="5" t="str">
        <f t="shared" si="517"/>
        <v/>
      </c>
      <c r="I5532" s="5">
        <f>IF(D5532&gt;=Q3_Validation!$C$2,1,0)</f>
        <v>1</v>
      </c>
      <c r="J5532" s="8">
        <f t="shared" si="518"/>
        <v>1.7875920084121977</v>
      </c>
      <c r="K5532" s="5" t="str">
        <f t="shared" si="519"/>
        <v>normal</v>
      </c>
      <c r="L5532" s="5">
        <f t="shared" si="520"/>
        <v>8</v>
      </c>
      <c r="M5532" s="5">
        <f t="shared" si="521"/>
        <v>0</v>
      </c>
    </row>
    <row r="5533" spans="1:13">
      <c r="A5533" s="5">
        <v>7995</v>
      </c>
      <c r="B5533" s="5">
        <v>16</v>
      </c>
      <c r="C5533" s="5" t="s">
        <v>62</v>
      </c>
      <c r="D5533" s="5">
        <v>1838</v>
      </c>
      <c r="E5533" s="5">
        <v>27</v>
      </c>
      <c r="F5533" s="8">
        <f t="shared" si="516"/>
        <v>1.4689880304678999</v>
      </c>
      <c r="G5533" s="5" t="str">
        <f>IF(COUNTIFS(Q3_SQL_Error_Concentration!$A:$A,A5533,Q3_SQL_Error_Concentration!$E:$E,B5533,Q3_SQL_Error_Concentration!$F:$F,C5533)=0,"",SUMIFS(Q3_SQL_Error_Concentration!$I:$I,Q3_SQL_Error_Concentration!$A:$A,A5533,Q3_SQL_Error_Concentration!$E:$E,B5533,Q3_SQL_Error_Concentration!$F:$F,C5533))</f>
        <v/>
      </c>
      <c r="H5533" s="5" t="str">
        <f t="shared" si="517"/>
        <v/>
      </c>
      <c r="I5533" s="5">
        <f>IF(D5533&gt;=Q3_Validation!$C$2,1,0)</f>
        <v>1</v>
      </c>
      <c r="J5533" s="8">
        <f t="shared" si="518"/>
        <v>1.4689880304678999</v>
      </c>
      <c r="K5533" s="5" t="str">
        <f t="shared" si="519"/>
        <v>normal</v>
      </c>
      <c r="L5533" s="5">
        <f t="shared" si="520"/>
        <v>8</v>
      </c>
      <c r="M5533" s="5">
        <f t="shared" si="521"/>
        <v>0</v>
      </c>
    </row>
    <row r="5534" spans="1:13">
      <c r="A5534" s="5">
        <v>7995</v>
      </c>
      <c r="B5534" s="5">
        <v>17</v>
      </c>
      <c r="C5534" s="5" t="s">
        <v>63</v>
      </c>
      <c r="D5534" s="5">
        <v>328</v>
      </c>
      <c r="E5534" s="5">
        <v>13</v>
      </c>
      <c r="F5534" s="8">
        <f t="shared" si="516"/>
        <v>3.9634146341463414</v>
      </c>
      <c r="G5534" s="5" t="str">
        <f>IF(COUNTIFS(Q3_SQL_Error_Concentration!$A:$A,A5534,Q3_SQL_Error_Concentration!$E:$E,B5534,Q3_SQL_Error_Concentration!$F:$F,C5534)=0,"",SUMIFS(Q3_SQL_Error_Concentration!$I:$I,Q3_SQL_Error_Concentration!$A:$A,A5534,Q3_SQL_Error_Concentration!$E:$E,B5534,Q3_SQL_Error_Concentration!$F:$F,C5534))</f>
        <v/>
      </c>
      <c r="H5534" s="5" t="str">
        <f t="shared" si="517"/>
        <v/>
      </c>
      <c r="I5534" s="5">
        <f>IF(D5534&gt;=Q3_Validation!$C$2,1,0)</f>
        <v>0</v>
      </c>
      <c r="J5534" s="8" t="str">
        <f t="shared" si="518"/>
        <v/>
      </c>
      <c r="K5534" s="5" t="str">
        <f t="shared" si="519"/>
        <v>excluded</v>
      </c>
      <c r="L5534" s="5">
        <f t="shared" si="520"/>
        <v>8</v>
      </c>
      <c r="M5534" s="5">
        <f t="shared" si="521"/>
        <v>0</v>
      </c>
    </row>
    <row r="5535" spans="1:13">
      <c r="A5535" s="5">
        <v>7995</v>
      </c>
      <c r="B5535" s="5">
        <v>17</v>
      </c>
      <c r="C5535" s="5" t="s">
        <v>62</v>
      </c>
      <c r="D5535" s="5">
        <v>608</v>
      </c>
      <c r="E5535" s="5">
        <v>18</v>
      </c>
      <c r="F5535" s="8">
        <f t="shared" si="516"/>
        <v>2.9605263157894739</v>
      </c>
      <c r="G5535" s="5">
        <f>IF(COUNTIFS(Q3_SQL_Error_Concentration!$A:$A,A5535,Q3_SQL_Error_Concentration!$E:$E,B5535,Q3_SQL_Error_Concentration!$F:$F,C5535)=0,"",SUMIFS(Q3_SQL_Error_Concentration!$I:$I,Q3_SQL_Error_Concentration!$A:$A,A5535,Q3_SQL_Error_Concentration!$E:$E,B5535,Q3_SQL_Error_Concentration!$F:$F,C5535))</f>
        <v>2.9605000000000001</v>
      </c>
      <c r="H5535" s="5" t="str">
        <f t="shared" si="517"/>
        <v>PASS</v>
      </c>
      <c r="I5535" s="5">
        <f>IF(D5535&gt;=Q3_Validation!$C$2,1,0)</f>
        <v>1</v>
      </c>
      <c r="J5535" s="8">
        <f t="shared" si="518"/>
        <v>2.9605263157894739</v>
      </c>
      <c r="K5535" s="5" t="str">
        <f t="shared" si="519"/>
        <v>high-error</v>
      </c>
      <c r="L5535" s="5">
        <f t="shared" si="520"/>
        <v>8</v>
      </c>
      <c r="M5535" s="5">
        <f t="shared" si="521"/>
        <v>1</v>
      </c>
    </row>
    <row r="5536" spans="1:13">
      <c r="A5536" s="5">
        <v>7995</v>
      </c>
      <c r="B5536" s="5">
        <v>18</v>
      </c>
      <c r="C5536" s="5" t="s">
        <v>63</v>
      </c>
      <c r="D5536" s="5">
        <v>790</v>
      </c>
      <c r="E5536" s="5">
        <v>26</v>
      </c>
      <c r="F5536" s="8">
        <f t="shared" si="516"/>
        <v>3.2911392405063293</v>
      </c>
      <c r="G5536" s="5">
        <f>IF(COUNTIFS(Q3_SQL_Error_Concentration!$A:$A,A5536,Q3_SQL_Error_Concentration!$E:$E,B5536,Q3_SQL_Error_Concentration!$F:$F,C5536)=0,"",SUMIFS(Q3_SQL_Error_Concentration!$I:$I,Q3_SQL_Error_Concentration!$A:$A,A5536,Q3_SQL_Error_Concentration!$E:$E,B5536,Q3_SQL_Error_Concentration!$F:$F,C5536))</f>
        <v>3.2911000000000001</v>
      </c>
      <c r="H5536" s="5" t="str">
        <f t="shared" si="517"/>
        <v>PASS</v>
      </c>
      <c r="I5536" s="5">
        <f>IF(D5536&gt;=Q3_Validation!$C$2,1,0)</f>
        <v>1</v>
      </c>
      <c r="J5536" s="8">
        <f t="shared" si="518"/>
        <v>3.2911392405063293</v>
      </c>
      <c r="K5536" s="5" t="str">
        <f t="shared" si="519"/>
        <v>high-error</v>
      </c>
      <c r="L5536" s="5">
        <f t="shared" si="520"/>
        <v>8</v>
      </c>
      <c r="M5536" s="5">
        <f t="shared" si="521"/>
        <v>1</v>
      </c>
    </row>
    <row r="5537" spans="1:13">
      <c r="A5537" s="5">
        <v>7995</v>
      </c>
      <c r="B5537" s="5">
        <v>18</v>
      </c>
      <c r="C5537" s="5" t="s">
        <v>62</v>
      </c>
      <c r="D5537" s="5">
        <v>1608</v>
      </c>
      <c r="E5537" s="5">
        <v>37</v>
      </c>
      <c r="F5537" s="8">
        <f t="shared" si="516"/>
        <v>2.3009950248756219</v>
      </c>
      <c r="G5537" s="5">
        <f>IF(COUNTIFS(Q3_SQL_Error_Concentration!$A:$A,A5537,Q3_SQL_Error_Concentration!$E:$E,B5537,Q3_SQL_Error_Concentration!$F:$F,C5537)=0,"",SUMIFS(Q3_SQL_Error_Concentration!$I:$I,Q3_SQL_Error_Concentration!$A:$A,A5537,Q3_SQL_Error_Concentration!$E:$E,B5537,Q3_SQL_Error_Concentration!$F:$F,C5537))</f>
        <v>2.3010000000000002</v>
      </c>
      <c r="H5537" s="5" t="str">
        <f t="shared" si="517"/>
        <v>PASS</v>
      </c>
      <c r="I5537" s="5">
        <f>IF(D5537&gt;=Q3_Validation!$C$2,1,0)</f>
        <v>1</v>
      </c>
      <c r="J5537" s="8">
        <f t="shared" si="518"/>
        <v>2.3009950248756219</v>
      </c>
      <c r="K5537" s="5" t="str">
        <f t="shared" si="519"/>
        <v>high-error</v>
      </c>
      <c r="L5537" s="5">
        <f t="shared" si="520"/>
        <v>8</v>
      </c>
      <c r="M5537" s="5">
        <f t="shared" si="521"/>
        <v>1</v>
      </c>
    </row>
    <row r="5538" spans="1:13">
      <c r="A5538" s="5">
        <v>7995</v>
      </c>
      <c r="B5538" s="5">
        <v>19</v>
      </c>
      <c r="C5538" s="5" t="s">
        <v>63</v>
      </c>
      <c r="D5538" s="5">
        <v>827</v>
      </c>
      <c r="E5538" s="5">
        <v>12</v>
      </c>
      <c r="F5538" s="8">
        <f t="shared" si="516"/>
        <v>1.4510278113663846</v>
      </c>
      <c r="G5538" s="5" t="str">
        <f>IF(COUNTIFS(Q3_SQL_Error_Concentration!$A:$A,A5538,Q3_SQL_Error_Concentration!$E:$E,B5538,Q3_SQL_Error_Concentration!$F:$F,C5538)=0,"",SUMIFS(Q3_SQL_Error_Concentration!$I:$I,Q3_SQL_Error_Concentration!$A:$A,A5538,Q3_SQL_Error_Concentration!$E:$E,B5538,Q3_SQL_Error_Concentration!$F:$F,C5538))</f>
        <v/>
      </c>
      <c r="H5538" s="5" t="str">
        <f t="shared" si="517"/>
        <v/>
      </c>
      <c r="I5538" s="5">
        <f>IF(D5538&gt;=Q3_Validation!$C$2,1,0)</f>
        <v>1</v>
      </c>
      <c r="J5538" s="8">
        <f t="shared" si="518"/>
        <v>1.4510278113663846</v>
      </c>
      <c r="K5538" s="5" t="str">
        <f t="shared" si="519"/>
        <v>normal</v>
      </c>
      <c r="L5538" s="5">
        <f t="shared" si="520"/>
        <v>8</v>
      </c>
      <c r="M5538" s="5">
        <f t="shared" si="521"/>
        <v>0</v>
      </c>
    </row>
    <row r="5539" spans="1:13">
      <c r="A5539" s="5">
        <v>7995</v>
      </c>
      <c r="B5539" s="5">
        <v>19</v>
      </c>
      <c r="C5539" s="5" t="s">
        <v>62</v>
      </c>
      <c r="D5539" s="5">
        <v>1644</v>
      </c>
      <c r="E5539" s="5">
        <v>35</v>
      </c>
      <c r="F5539" s="8">
        <f t="shared" si="516"/>
        <v>2.1289537712895377</v>
      </c>
      <c r="G5539" s="5">
        <f>IF(COUNTIFS(Q3_SQL_Error_Concentration!$A:$A,A5539,Q3_SQL_Error_Concentration!$E:$E,B5539,Q3_SQL_Error_Concentration!$F:$F,C5539)=0,"",SUMIFS(Q3_SQL_Error_Concentration!$I:$I,Q3_SQL_Error_Concentration!$A:$A,A5539,Q3_SQL_Error_Concentration!$E:$E,B5539,Q3_SQL_Error_Concentration!$F:$F,C5539))</f>
        <v>2.129</v>
      </c>
      <c r="H5539" s="5" t="str">
        <f t="shared" si="517"/>
        <v>PASS</v>
      </c>
      <c r="I5539" s="5">
        <f>IF(D5539&gt;=Q3_Validation!$C$2,1,0)</f>
        <v>1</v>
      </c>
      <c r="J5539" s="8">
        <f t="shared" si="518"/>
        <v>2.1289537712895377</v>
      </c>
      <c r="K5539" s="5" t="str">
        <f t="shared" si="519"/>
        <v>high-error</v>
      </c>
      <c r="L5539" s="5">
        <f t="shared" si="520"/>
        <v>8</v>
      </c>
      <c r="M5539" s="5">
        <f t="shared" si="521"/>
        <v>1</v>
      </c>
    </row>
    <row r="5540" spans="1:13">
      <c r="A5540" s="5">
        <v>7995</v>
      </c>
      <c r="B5540" s="5">
        <v>20</v>
      </c>
      <c r="C5540" s="5" t="s">
        <v>63</v>
      </c>
      <c r="D5540" s="5">
        <v>800</v>
      </c>
      <c r="E5540" s="5">
        <v>26</v>
      </c>
      <c r="F5540" s="8">
        <f t="shared" si="516"/>
        <v>3.25</v>
      </c>
      <c r="G5540" s="5">
        <f>IF(COUNTIFS(Q3_SQL_Error_Concentration!$A:$A,A5540,Q3_SQL_Error_Concentration!$E:$E,B5540,Q3_SQL_Error_Concentration!$F:$F,C5540)=0,"",SUMIFS(Q3_SQL_Error_Concentration!$I:$I,Q3_SQL_Error_Concentration!$A:$A,A5540,Q3_SQL_Error_Concentration!$E:$E,B5540,Q3_SQL_Error_Concentration!$F:$F,C5540))</f>
        <v>3.25</v>
      </c>
      <c r="H5540" s="5" t="str">
        <f t="shared" si="517"/>
        <v>PASS</v>
      </c>
      <c r="I5540" s="5">
        <f>IF(D5540&gt;=Q3_Validation!$C$2,1,0)</f>
        <v>1</v>
      </c>
      <c r="J5540" s="8">
        <f t="shared" si="518"/>
        <v>3.25</v>
      </c>
      <c r="K5540" s="5" t="str">
        <f t="shared" si="519"/>
        <v>high-error</v>
      </c>
      <c r="L5540" s="5">
        <f t="shared" si="520"/>
        <v>8</v>
      </c>
      <c r="M5540" s="5">
        <f t="shared" si="521"/>
        <v>1</v>
      </c>
    </row>
    <row r="5541" spans="1:13">
      <c r="A5541" s="5">
        <v>7995</v>
      </c>
      <c r="B5541" s="5">
        <v>20</v>
      </c>
      <c r="C5541" s="5" t="s">
        <v>62</v>
      </c>
      <c r="D5541" s="5">
        <v>1451</v>
      </c>
      <c r="E5541" s="5">
        <v>37</v>
      </c>
      <c r="F5541" s="8">
        <f t="shared" si="516"/>
        <v>2.5499655410062028</v>
      </c>
      <c r="G5541" s="5">
        <f>IF(COUNTIFS(Q3_SQL_Error_Concentration!$A:$A,A5541,Q3_SQL_Error_Concentration!$E:$E,B5541,Q3_SQL_Error_Concentration!$F:$F,C5541)=0,"",SUMIFS(Q3_SQL_Error_Concentration!$I:$I,Q3_SQL_Error_Concentration!$A:$A,A5541,Q3_SQL_Error_Concentration!$E:$E,B5541,Q3_SQL_Error_Concentration!$F:$F,C5541))</f>
        <v>2.5499999999999998</v>
      </c>
      <c r="H5541" s="5" t="str">
        <f t="shared" si="517"/>
        <v>PASS</v>
      </c>
      <c r="I5541" s="5">
        <f>IF(D5541&gt;=Q3_Validation!$C$2,1,0)</f>
        <v>1</v>
      </c>
      <c r="J5541" s="8">
        <f t="shared" si="518"/>
        <v>2.5499655410062028</v>
      </c>
      <c r="K5541" s="5" t="str">
        <f t="shared" si="519"/>
        <v>high-error</v>
      </c>
      <c r="L5541" s="5">
        <f t="shared" si="520"/>
        <v>8</v>
      </c>
      <c r="M5541" s="5">
        <f t="shared" si="521"/>
        <v>1</v>
      </c>
    </row>
    <row r="5542" spans="1:13">
      <c r="A5542" s="5">
        <v>7995</v>
      </c>
      <c r="B5542" s="5">
        <v>21</v>
      </c>
      <c r="C5542" s="5" t="s">
        <v>63</v>
      </c>
      <c r="D5542" s="5">
        <v>665</v>
      </c>
      <c r="E5542" s="5">
        <v>14</v>
      </c>
      <c r="F5542" s="8">
        <f t="shared" si="516"/>
        <v>2.1052631578947367</v>
      </c>
      <c r="G5542" s="5" t="str">
        <f>IF(COUNTIFS(Q3_SQL_Error_Concentration!$A:$A,A5542,Q3_SQL_Error_Concentration!$E:$E,B5542,Q3_SQL_Error_Concentration!$F:$F,C5542)=0,"",SUMIFS(Q3_SQL_Error_Concentration!$I:$I,Q3_SQL_Error_Concentration!$A:$A,A5542,Q3_SQL_Error_Concentration!$E:$E,B5542,Q3_SQL_Error_Concentration!$F:$F,C5542))</f>
        <v/>
      </c>
      <c r="H5542" s="5" t="str">
        <f t="shared" si="517"/>
        <v/>
      </c>
      <c r="I5542" s="5">
        <f>IF(D5542&gt;=Q3_Validation!$C$2,1,0)</f>
        <v>1</v>
      </c>
      <c r="J5542" s="8">
        <f t="shared" si="518"/>
        <v>2.1052631578947367</v>
      </c>
      <c r="K5542" s="5" t="str">
        <f t="shared" si="519"/>
        <v>normal</v>
      </c>
      <c r="L5542" s="5">
        <f t="shared" si="520"/>
        <v>8</v>
      </c>
      <c r="M5542" s="5">
        <f t="shared" si="521"/>
        <v>0</v>
      </c>
    </row>
    <row r="5543" spans="1:13">
      <c r="A5543" s="5">
        <v>7995</v>
      </c>
      <c r="B5543" s="5">
        <v>21</v>
      </c>
      <c r="C5543" s="5" t="s">
        <v>62</v>
      </c>
      <c r="D5543" s="5">
        <v>1324</v>
      </c>
      <c r="E5543" s="5">
        <v>17</v>
      </c>
      <c r="F5543" s="8">
        <f t="shared" si="516"/>
        <v>1.2839879154078551</v>
      </c>
      <c r="G5543" s="5" t="str">
        <f>IF(COUNTIFS(Q3_SQL_Error_Concentration!$A:$A,A5543,Q3_SQL_Error_Concentration!$E:$E,B5543,Q3_SQL_Error_Concentration!$F:$F,C5543)=0,"",SUMIFS(Q3_SQL_Error_Concentration!$I:$I,Q3_SQL_Error_Concentration!$A:$A,A5543,Q3_SQL_Error_Concentration!$E:$E,B5543,Q3_SQL_Error_Concentration!$F:$F,C5543))</f>
        <v/>
      </c>
      <c r="H5543" s="5" t="str">
        <f t="shared" si="517"/>
        <v/>
      </c>
      <c r="I5543" s="5">
        <f>IF(D5543&gt;=Q3_Validation!$C$2,1,0)</f>
        <v>1</v>
      </c>
      <c r="J5543" s="8">
        <f t="shared" si="518"/>
        <v>1.2839879154078551</v>
      </c>
      <c r="K5543" s="5" t="str">
        <f t="shared" si="519"/>
        <v>normal</v>
      </c>
      <c r="L5543" s="5">
        <f t="shared" si="520"/>
        <v>8</v>
      </c>
      <c r="M5543" s="5">
        <f t="shared" si="521"/>
        <v>0</v>
      </c>
    </row>
    <row r="5544" spans="1:13">
      <c r="A5544" s="5">
        <v>7995</v>
      </c>
      <c r="B5544" s="5">
        <v>22</v>
      </c>
      <c r="C5544" s="5" t="s">
        <v>63</v>
      </c>
      <c r="D5544" s="5">
        <v>511</v>
      </c>
      <c r="E5544" s="5">
        <v>14</v>
      </c>
      <c r="F5544" s="8">
        <f t="shared" si="516"/>
        <v>2.7397260273972601</v>
      </c>
      <c r="G5544" s="5" t="str">
        <f>IF(COUNTIFS(Q3_SQL_Error_Concentration!$A:$A,A5544,Q3_SQL_Error_Concentration!$E:$E,B5544,Q3_SQL_Error_Concentration!$F:$F,C5544)=0,"",SUMIFS(Q3_SQL_Error_Concentration!$I:$I,Q3_SQL_Error_Concentration!$A:$A,A5544,Q3_SQL_Error_Concentration!$E:$E,B5544,Q3_SQL_Error_Concentration!$F:$F,C5544))</f>
        <v/>
      </c>
      <c r="H5544" s="5" t="str">
        <f t="shared" si="517"/>
        <v/>
      </c>
      <c r="I5544" s="5">
        <f>IF(D5544&gt;=Q3_Validation!$C$2,1,0)</f>
        <v>0</v>
      </c>
      <c r="J5544" s="8" t="str">
        <f t="shared" si="518"/>
        <v/>
      </c>
      <c r="K5544" s="5" t="str">
        <f t="shared" si="519"/>
        <v>excluded</v>
      </c>
      <c r="L5544" s="5">
        <f t="shared" si="520"/>
        <v>8</v>
      </c>
      <c r="M5544" s="5">
        <f t="shared" si="521"/>
        <v>0</v>
      </c>
    </row>
    <row r="5545" spans="1:13">
      <c r="A5545" s="5">
        <v>7995</v>
      </c>
      <c r="B5545" s="5">
        <v>22</v>
      </c>
      <c r="C5545" s="5" t="s">
        <v>62</v>
      </c>
      <c r="D5545" s="5">
        <v>1226</v>
      </c>
      <c r="E5545" s="5">
        <v>38</v>
      </c>
      <c r="F5545" s="8">
        <f t="shared" si="516"/>
        <v>3.0995106035889068</v>
      </c>
      <c r="G5545" s="5">
        <f>IF(COUNTIFS(Q3_SQL_Error_Concentration!$A:$A,A5545,Q3_SQL_Error_Concentration!$E:$E,B5545,Q3_SQL_Error_Concentration!$F:$F,C5545)=0,"",SUMIFS(Q3_SQL_Error_Concentration!$I:$I,Q3_SQL_Error_Concentration!$A:$A,A5545,Q3_SQL_Error_Concentration!$E:$E,B5545,Q3_SQL_Error_Concentration!$F:$F,C5545))</f>
        <v>3.0994999999999999</v>
      </c>
      <c r="H5545" s="5" t="str">
        <f t="shared" si="517"/>
        <v>PASS</v>
      </c>
      <c r="I5545" s="5">
        <f>IF(D5545&gt;=Q3_Validation!$C$2,1,0)</f>
        <v>1</v>
      </c>
      <c r="J5545" s="8">
        <f t="shared" si="518"/>
        <v>3.0995106035889068</v>
      </c>
      <c r="K5545" s="5" t="str">
        <f t="shared" si="519"/>
        <v>high-error</v>
      </c>
      <c r="L5545" s="5">
        <f t="shared" si="520"/>
        <v>8</v>
      </c>
      <c r="M5545" s="5">
        <f t="shared" si="521"/>
        <v>1</v>
      </c>
    </row>
    <row r="5546" spans="1:13">
      <c r="A5546" s="5">
        <v>7995</v>
      </c>
      <c r="B5546" s="5">
        <v>23</v>
      </c>
      <c r="C5546" s="5" t="s">
        <v>63</v>
      </c>
      <c r="D5546" s="5">
        <v>157</v>
      </c>
      <c r="E5546" s="5">
        <v>4</v>
      </c>
      <c r="F5546" s="8">
        <f t="shared" si="516"/>
        <v>2.5477707006369426</v>
      </c>
      <c r="G5546" s="5" t="str">
        <f>IF(COUNTIFS(Q3_SQL_Error_Concentration!$A:$A,A5546,Q3_SQL_Error_Concentration!$E:$E,B5546,Q3_SQL_Error_Concentration!$F:$F,C5546)=0,"",SUMIFS(Q3_SQL_Error_Concentration!$I:$I,Q3_SQL_Error_Concentration!$A:$A,A5546,Q3_SQL_Error_Concentration!$E:$E,B5546,Q3_SQL_Error_Concentration!$F:$F,C5546))</f>
        <v/>
      </c>
      <c r="H5546" s="5" t="str">
        <f t="shared" si="517"/>
        <v/>
      </c>
      <c r="I5546" s="5">
        <f>IF(D5546&gt;=Q3_Validation!$C$2,1,0)</f>
        <v>0</v>
      </c>
      <c r="J5546" s="8" t="str">
        <f t="shared" si="518"/>
        <v/>
      </c>
      <c r="K5546" s="5" t="str">
        <f t="shared" si="519"/>
        <v>excluded</v>
      </c>
      <c r="L5546" s="5">
        <f t="shared" si="520"/>
        <v>8</v>
      </c>
      <c r="M5546" s="5">
        <f t="shared" si="521"/>
        <v>0</v>
      </c>
    </row>
    <row r="5547" spans="1:13">
      <c r="A5547" s="5">
        <v>7995</v>
      </c>
      <c r="B5547" s="5">
        <v>23</v>
      </c>
      <c r="C5547" s="5" t="s">
        <v>62</v>
      </c>
      <c r="D5547" s="5">
        <v>309</v>
      </c>
      <c r="E5547" s="5">
        <v>5</v>
      </c>
      <c r="F5547" s="8">
        <f t="shared" si="516"/>
        <v>1.6181229773462784</v>
      </c>
      <c r="G5547" s="5" t="str">
        <f>IF(COUNTIFS(Q3_SQL_Error_Concentration!$A:$A,A5547,Q3_SQL_Error_Concentration!$E:$E,B5547,Q3_SQL_Error_Concentration!$F:$F,C5547)=0,"",SUMIFS(Q3_SQL_Error_Concentration!$I:$I,Q3_SQL_Error_Concentration!$A:$A,A5547,Q3_SQL_Error_Concentration!$E:$E,B5547,Q3_SQL_Error_Concentration!$F:$F,C5547))</f>
        <v/>
      </c>
      <c r="H5547" s="5" t="str">
        <f t="shared" si="517"/>
        <v/>
      </c>
      <c r="I5547" s="5">
        <f>IF(D5547&gt;=Q3_Validation!$C$2,1,0)</f>
        <v>0</v>
      </c>
      <c r="J5547" s="8" t="str">
        <f t="shared" si="518"/>
        <v/>
      </c>
      <c r="K5547" s="5" t="str">
        <f t="shared" si="519"/>
        <v>excluded</v>
      </c>
      <c r="L5547" s="5">
        <f t="shared" si="520"/>
        <v>8</v>
      </c>
      <c r="M5547" s="5">
        <f t="shared" si="521"/>
        <v>0</v>
      </c>
    </row>
    <row r="5548" spans="1:13">
      <c r="A5548" s="5">
        <v>7996</v>
      </c>
      <c r="B5548" s="5">
        <v>5</v>
      </c>
      <c r="C5548" s="5" t="s">
        <v>63</v>
      </c>
      <c r="D5548" s="5">
        <v>7</v>
      </c>
      <c r="E5548" s="5">
        <v>0</v>
      </c>
      <c r="F5548" s="8">
        <f t="shared" si="516"/>
        <v>0</v>
      </c>
      <c r="G5548" s="5" t="str">
        <f>IF(COUNTIFS(Q3_SQL_Error_Concentration!$A:$A,A5548,Q3_SQL_Error_Concentration!$E:$E,B5548,Q3_SQL_Error_Concentration!$F:$F,C5548)=0,"",SUMIFS(Q3_SQL_Error_Concentration!$I:$I,Q3_SQL_Error_Concentration!$A:$A,A5548,Q3_SQL_Error_Concentration!$E:$E,B5548,Q3_SQL_Error_Concentration!$F:$F,C5548))</f>
        <v/>
      </c>
      <c r="H5548" s="5" t="str">
        <f t="shared" si="517"/>
        <v/>
      </c>
      <c r="I5548" s="5">
        <f>IF(D5548&gt;=Q3_Validation!$C$2,1,0)</f>
        <v>0</v>
      </c>
      <c r="J5548" s="8" t="str">
        <f t="shared" si="518"/>
        <v/>
      </c>
      <c r="K5548" s="5" t="str">
        <f t="shared" si="519"/>
        <v>excluded</v>
      </c>
      <c r="L5548" s="5">
        <f t="shared" si="520"/>
        <v>3</v>
      </c>
      <c r="M5548" s="5">
        <f t="shared" si="521"/>
        <v>0</v>
      </c>
    </row>
    <row r="5549" spans="1:13">
      <c r="A5549" s="5">
        <v>7996</v>
      </c>
      <c r="B5549" s="5">
        <v>5</v>
      </c>
      <c r="C5549" s="5" t="s">
        <v>64</v>
      </c>
      <c r="D5549" s="5">
        <v>29</v>
      </c>
      <c r="E5549" s="5">
        <v>0</v>
      </c>
      <c r="F5549" s="8">
        <f t="shared" si="516"/>
        <v>0</v>
      </c>
      <c r="G5549" s="5" t="str">
        <f>IF(COUNTIFS(Q3_SQL_Error_Concentration!$A:$A,A5549,Q3_SQL_Error_Concentration!$E:$E,B5549,Q3_SQL_Error_Concentration!$F:$F,C5549)=0,"",SUMIFS(Q3_SQL_Error_Concentration!$I:$I,Q3_SQL_Error_Concentration!$A:$A,A5549,Q3_SQL_Error_Concentration!$E:$E,B5549,Q3_SQL_Error_Concentration!$F:$F,C5549))</f>
        <v/>
      </c>
      <c r="H5549" s="5" t="str">
        <f t="shared" si="517"/>
        <v/>
      </c>
      <c r="I5549" s="5">
        <f>IF(D5549&gt;=Q3_Validation!$C$2,1,0)</f>
        <v>0</v>
      </c>
      <c r="J5549" s="8" t="str">
        <f t="shared" si="518"/>
        <v/>
      </c>
      <c r="K5549" s="5" t="str">
        <f t="shared" si="519"/>
        <v>excluded</v>
      </c>
      <c r="L5549" s="5">
        <f t="shared" si="520"/>
        <v>3</v>
      </c>
      <c r="M5549" s="5">
        <f t="shared" si="521"/>
        <v>0</v>
      </c>
    </row>
    <row r="5550" spans="1:13">
      <c r="A5550" s="5">
        <v>7996</v>
      </c>
      <c r="B5550" s="5">
        <v>5</v>
      </c>
      <c r="C5550" s="5" t="s">
        <v>62</v>
      </c>
      <c r="D5550" s="5">
        <v>17</v>
      </c>
      <c r="E5550" s="5">
        <v>1</v>
      </c>
      <c r="F5550" s="8">
        <f t="shared" si="516"/>
        <v>5.882352941176471</v>
      </c>
      <c r="G5550" s="5" t="str">
        <f>IF(COUNTIFS(Q3_SQL_Error_Concentration!$A:$A,A5550,Q3_SQL_Error_Concentration!$E:$E,B5550,Q3_SQL_Error_Concentration!$F:$F,C5550)=0,"",SUMIFS(Q3_SQL_Error_Concentration!$I:$I,Q3_SQL_Error_Concentration!$A:$A,A5550,Q3_SQL_Error_Concentration!$E:$E,B5550,Q3_SQL_Error_Concentration!$F:$F,C5550))</f>
        <v/>
      </c>
      <c r="H5550" s="5" t="str">
        <f t="shared" si="517"/>
        <v/>
      </c>
      <c r="I5550" s="5">
        <f>IF(D5550&gt;=Q3_Validation!$C$2,1,0)</f>
        <v>0</v>
      </c>
      <c r="J5550" s="8" t="str">
        <f t="shared" si="518"/>
        <v/>
      </c>
      <c r="K5550" s="5" t="str">
        <f t="shared" si="519"/>
        <v>excluded</v>
      </c>
      <c r="L5550" s="5">
        <f t="shared" si="520"/>
        <v>3</v>
      </c>
      <c r="M5550" s="5">
        <f t="shared" si="521"/>
        <v>0</v>
      </c>
    </row>
    <row r="5551" spans="1:13">
      <c r="A5551" s="5">
        <v>7996</v>
      </c>
      <c r="B5551" s="5">
        <v>6</v>
      </c>
      <c r="C5551" s="5" t="s">
        <v>63</v>
      </c>
      <c r="D5551" s="5">
        <v>184</v>
      </c>
      <c r="E5551" s="5">
        <v>7</v>
      </c>
      <c r="F5551" s="8">
        <f t="shared" si="516"/>
        <v>3.8043478260869565</v>
      </c>
      <c r="G5551" s="5" t="str">
        <f>IF(COUNTIFS(Q3_SQL_Error_Concentration!$A:$A,A5551,Q3_SQL_Error_Concentration!$E:$E,B5551,Q3_SQL_Error_Concentration!$F:$F,C5551)=0,"",SUMIFS(Q3_SQL_Error_Concentration!$I:$I,Q3_SQL_Error_Concentration!$A:$A,A5551,Q3_SQL_Error_Concentration!$E:$E,B5551,Q3_SQL_Error_Concentration!$F:$F,C5551))</f>
        <v/>
      </c>
      <c r="H5551" s="5" t="str">
        <f t="shared" si="517"/>
        <v/>
      </c>
      <c r="I5551" s="5">
        <f>IF(D5551&gt;=Q3_Validation!$C$2,1,0)</f>
        <v>0</v>
      </c>
      <c r="J5551" s="8" t="str">
        <f t="shared" si="518"/>
        <v/>
      </c>
      <c r="K5551" s="5" t="str">
        <f t="shared" si="519"/>
        <v>excluded</v>
      </c>
      <c r="L5551" s="5">
        <f t="shared" si="520"/>
        <v>3</v>
      </c>
      <c r="M5551" s="5">
        <f t="shared" si="521"/>
        <v>0</v>
      </c>
    </row>
    <row r="5552" spans="1:13">
      <c r="A5552" s="5">
        <v>7996</v>
      </c>
      <c r="B5552" s="5">
        <v>6</v>
      </c>
      <c r="C5552" s="5" t="s">
        <v>64</v>
      </c>
      <c r="D5552" s="5">
        <v>487</v>
      </c>
      <c r="E5552" s="5">
        <v>23</v>
      </c>
      <c r="F5552" s="8">
        <f t="shared" si="516"/>
        <v>4.7227926078028748</v>
      </c>
      <c r="G5552" s="5" t="str">
        <f>IF(COUNTIFS(Q3_SQL_Error_Concentration!$A:$A,A5552,Q3_SQL_Error_Concentration!$E:$E,B5552,Q3_SQL_Error_Concentration!$F:$F,C5552)=0,"",SUMIFS(Q3_SQL_Error_Concentration!$I:$I,Q3_SQL_Error_Concentration!$A:$A,A5552,Q3_SQL_Error_Concentration!$E:$E,B5552,Q3_SQL_Error_Concentration!$F:$F,C5552))</f>
        <v/>
      </c>
      <c r="H5552" s="5" t="str">
        <f t="shared" si="517"/>
        <v/>
      </c>
      <c r="I5552" s="5">
        <f>IF(D5552&gt;=Q3_Validation!$C$2,1,0)</f>
        <v>0</v>
      </c>
      <c r="J5552" s="8" t="str">
        <f t="shared" si="518"/>
        <v/>
      </c>
      <c r="K5552" s="5" t="str">
        <f t="shared" si="519"/>
        <v>excluded</v>
      </c>
      <c r="L5552" s="5">
        <f t="shared" si="520"/>
        <v>3</v>
      </c>
      <c r="M5552" s="5">
        <f t="shared" si="521"/>
        <v>0</v>
      </c>
    </row>
    <row r="5553" spans="1:13">
      <c r="A5553" s="5">
        <v>7996</v>
      </c>
      <c r="B5553" s="5">
        <v>6</v>
      </c>
      <c r="C5553" s="5" t="s">
        <v>62</v>
      </c>
      <c r="D5553" s="5">
        <v>295</v>
      </c>
      <c r="E5553" s="5">
        <v>6</v>
      </c>
      <c r="F5553" s="8">
        <f t="shared" si="516"/>
        <v>2.0338983050847457</v>
      </c>
      <c r="G5553" s="5" t="str">
        <f>IF(COUNTIFS(Q3_SQL_Error_Concentration!$A:$A,A5553,Q3_SQL_Error_Concentration!$E:$E,B5553,Q3_SQL_Error_Concentration!$F:$F,C5553)=0,"",SUMIFS(Q3_SQL_Error_Concentration!$I:$I,Q3_SQL_Error_Concentration!$A:$A,A5553,Q3_SQL_Error_Concentration!$E:$E,B5553,Q3_SQL_Error_Concentration!$F:$F,C5553))</f>
        <v/>
      </c>
      <c r="H5553" s="5" t="str">
        <f t="shared" si="517"/>
        <v/>
      </c>
      <c r="I5553" s="5">
        <f>IF(D5553&gt;=Q3_Validation!$C$2,1,0)</f>
        <v>0</v>
      </c>
      <c r="J5553" s="8" t="str">
        <f t="shared" si="518"/>
        <v/>
      </c>
      <c r="K5553" s="5" t="str">
        <f t="shared" si="519"/>
        <v>excluded</v>
      </c>
      <c r="L5553" s="5">
        <f t="shared" si="520"/>
        <v>3</v>
      </c>
      <c r="M5553" s="5">
        <f t="shared" si="521"/>
        <v>0</v>
      </c>
    </row>
    <row r="5554" spans="1:13">
      <c r="A5554" s="5">
        <v>7996</v>
      </c>
      <c r="B5554" s="5">
        <v>7</v>
      </c>
      <c r="C5554" s="5" t="s">
        <v>63</v>
      </c>
      <c r="D5554" s="5">
        <v>257</v>
      </c>
      <c r="E5554" s="5">
        <v>5</v>
      </c>
      <c r="F5554" s="8">
        <f t="shared" si="516"/>
        <v>1.9455252918287937</v>
      </c>
      <c r="G5554" s="5" t="str">
        <f>IF(COUNTIFS(Q3_SQL_Error_Concentration!$A:$A,A5554,Q3_SQL_Error_Concentration!$E:$E,B5554,Q3_SQL_Error_Concentration!$F:$F,C5554)=0,"",SUMIFS(Q3_SQL_Error_Concentration!$I:$I,Q3_SQL_Error_Concentration!$A:$A,A5554,Q3_SQL_Error_Concentration!$E:$E,B5554,Q3_SQL_Error_Concentration!$F:$F,C5554))</f>
        <v/>
      </c>
      <c r="H5554" s="5" t="str">
        <f t="shared" si="517"/>
        <v/>
      </c>
      <c r="I5554" s="5">
        <f>IF(D5554&gt;=Q3_Validation!$C$2,1,0)</f>
        <v>0</v>
      </c>
      <c r="J5554" s="8" t="str">
        <f t="shared" si="518"/>
        <v/>
      </c>
      <c r="K5554" s="5" t="str">
        <f t="shared" si="519"/>
        <v>excluded</v>
      </c>
      <c r="L5554" s="5">
        <f t="shared" si="520"/>
        <v>3</v>
      </c>
      <c r="M5554" s="5">
        <f t="shared" si="521"/>
        <v>0</v>
      </c>
    </row>
    <row r="5555" spans="1:13">
      <c r="A5555" s="5">
        <v>7996</v>
      </c>
      <c r="B5555" s="5">
        <v>7</v>
      </c>
      <c r="C5555" s="5" t="s">
        <v>64</v>
      </c>
      <c r="D5555" s="5">
        <v>656</v>
      </c>
      <c r="E5555" s="5">
        <v>21</v>
      </c>
      <c r="F5555" s="8">
        <f t="shared" si="516"/>
        <v>3.2012195121951219</v>
      </c>
      <c r="G5555" s="5">
        <f>IF(COUNTIFS(Q3_SQL_Error_Concentration!$A:$A,A5555,Q3_SQL_Error_Concentration!$E:$E,B5555,Q3_SQL_Error_Concentration!$F:$F,C5555)=0,"",SUMIFS(Q3_SQL_Error_Concentration!$I:$I,Q3_SQL_Error_Concentration!$A:$A,A5555,Q3_SQL_Error_Concentration!$E:$E,B5555,Q3_SQL_Error_Concentration!$F:$F,C5555))</f>
        <v>3.2012</v>
      </c>
      <c r="H5555" s="5" t="str">
        <f t="shared" si="517"/>
        <v>PASS</v>
      </c>
      <c r="I5555" s="5">
        <f>IF(D5555&gt;=Q3_Validation!$C$2,1,0)</f>
        <v>1</v>
      </c>
      <c r="J5555" s="8">
        <f t="shared" si="518"/>
        <v>3.2012195121951219</v>
      </c>
      <c r="K5555" s="5" t="str">
        <f t="shared" si="519"/>
        <v>high-error</v>
      </c>
      <c r="L5555" s="5">
        <f t="shared" si="520"/>
        <v>3</v>
      </c>
      <c r="M5555" s="5">
        <f t="shared" si="521"/>
        <v>1</v>
      </c>
    </row>
    <row r="5556" spans="1:13">
      <c r="A5556" s="5">
        <v>7996</v>
      </c>
      <c r="B5556" s="5">
        <v>7</v>
      </c>
      <c r="C5556" s="5" t="s">
        <v>62</v>
      </c>
      <c r="D5556" s="5">
        <v>370</v>
      </c>
      <c r="E5556" s="5">
        <v>4</v>
      </c>
      <c r="F5556" s="8">
        <f t="shared" si="516"/>
        <v>1.0810810810810811</v>
      </c>
      <c r="G5556" s="5" t="str">
        <f>IF(COUNTIFS(Q3_SQL_Error_Concentration!$A:$A,A5556,Q3_SQL_Error_Concentration!$E:$E,B5556,Q3_SQL_Error_Concentration!$F:$F,C5556)=0,"",SUMIFS(Q3_SQL_Error_Concentration!$I:$I,Q3_SQL_Error_Concentration!$A:$A,A5556,Q3_SQL_Error_Concentration!$E:$E,B5556,Q3_SQL_Error_Concentration!$F:$F,C5556))</f>
        <v/>
      </c>
      <c r="H5556" s="5" t="str">
        <f t="shared" si="517"/>
        <v/>
      </c>
      <c r="I5556" s="5">
        <f>IF(D5556&gt;=Q3_Validation!$C$2,1,0)</f>
        <v>0</v>
      </c>
      <c r="J5556" s="8" t="str">
        <f t="shared" si="518"/>
        <v/>
      </c>
      <c r="K5556" s="5" t="str">
        <f t="shared" si="519"/>
        <v>excluded</v>
      </c>
      <c r="L5556" s="5">
        <f t="shared" si="520"/>
        <v>3</v>
      </c>
      <c r="M5556" s="5">
        <f t="shared" si="521"/>
        <v>0</v>
      </c>
    </row>
    <row r="5557" spans="1:13">
      <c r="A5557" s="5">
        <v>7996</v>
      </c>
      <c r="B5557" s="5">
        <v>8</v>
      </c>
      <c r="C5557" s="5" t="s">
        <v>63</v>
      </c>
      <c r="D5557" s="5">
        <v>262</v>
      </c>
      <c r="E5557" s="5">
        <v>8</v>
      </c>
      <c r="F5557" s="8">
        <f t="shared" si="516"/>
        <v>3.053435114503817</v>
      </c>
      <c r="G5557" s="5" t="str">
        <f>IF(COUNTIFS(Q3_SQL_Error_Concentration!$A:$A,A5557,Q3_SQL_Error_Concentration!$E:$E,B5557,Q3_SQL_Error_Concentration!$F:$F,C5557)=0,"",SUMIFS(Q3_SQL_Error_Concentration!$I:$I,Q3_SQL_Error_Concentration!$A:$A,A5557,Q3_SQL_Error_Concentration!$E:$E,B5557,Q3_SQL_Error_Concentration!$F:$F,C5557))</f>
        <v/>
      </c>
      <c r="H5557" s="5" t="str">
        <f t="shared" si="517"/>
        <v/>
      </c>
      <c r="I5557" s="5">
        <f>IF(D5557&gt;=Q3_Validation!$C$2,1,0)</f>
        <v>0</v>
      </c>
      <c r="J5557" s="8" t="str">
        <f t="shared" si="518"/>
        <v/>
      </c>
      <c r="K5557" s="5" t="str">
        <f t="shared" si="519"/>
        <v>excluded</v>
      </c>
      <c r="L5557" s="5">
        <f t="shared" si="520"/>
        <v>3</v>
      </c>
      <c r="M5557" s="5">
        <f t="shared" si="521"/>
        <v>0</v>
      </c>
    </row>
    <row r="5558" spans="1:13">
      <c r="A5558" s="5">
        <v>7996</v>
      </c>
      <c r="B5558" s="5">
        <v>8</v>
      </c>
      <c r="C5558" s="5" t="s">
        <v>64</v>
      </c>
      <c r="D5558" s="5">
        <v>618</v>
      </c>
      <c r="E5558" s="5">
        <v>14</v>
      </c>
      <c r="F5558" s="8">
        <f t="shared" si="516"/>
        <v>2.2653721682847898</v>
      </c>
      <c r="G5558" s="5">
        <f>IF(COUNTIFS(Q3_SQL_Error_Concentration!$A:$A,A5558,Q3_SQL_Error_Concentration!$E:$E,B5558,Q3_SQL_Error_Concentration!$F:$F,C5558)=0,"",SUMIFS(Q3_SQL_Error_Concentration!$I:$I,Q3_SQL_Error_Concentration!$A:$A,A5558,Q3_SQL_Error_Concentration!$E:$E,B5558,Q3_SQL_Error_Concentration!$F:$F,C5558))</f>
        <v>2.2654000000000001</v>
      </c>
      <c r="H5558" s="5" t="str">
        <f t="shared" si="517"/>
        <v>PASS</v>
      </c>
      <c r="I5558" s="5">
        <f>IF(D5558&gt;=Q3_Validation!$C$2,1,0)</f>
        <v>1</v>
      </c>
      <c r="J5558" s="8">
        <f t="shared" si="518"/>
        <v>2.2653721682847898</v>
      </c>
      <c r="K5558" s="5" t="str">
        <f t="shared" si="519"/>
        <v>high-error</v>
      </c>
      <c r="L5558" s="5">
        <f t="shared" si="520"/>
        <v>3</v>
      </c>
      <c r="M5558" s="5">
        <f t="shared" si="521"/>
        <v>1</v>
      </c>
    </row>
    <row r="5559" spans="1:13">
      <c r="A5559" s="5">
        <v>7996</v>
      </c>
      <c r="B5559" s="5">
        <v>8</v>
      </c>
      <c r="C5559" s="5" t="s">
        <v>62</v>
      </c>
      <c r="D5559" s="5">
        <v>332</v>
      </c>
      <c r="E5559" s="5">
        <v>8</v>
      </c>
      <c r="F5559" s="8">
        <f t="shared" si="516"/>
        <v>2.4096385542168677</v>
      </c>
      <c r="G5559" s="5" t="str">
        <f>IF(COUNTIFS(Q3_SQL_Error_Concentration!$A:$A,A5559,Q3_SQL_Error_Concentration!$E:$E,B5559,Q3_SQL_Error_Concentration!$F:$F,C5559)=0,"",SUMIFS(Q3_SQL_Error_Concentration!$I:$I,Q3_SQL_Error_Concentration!$A:$A,A5559,Q3_SQL_Error_Concentration!$E:$E,B5559,Q3_SQL_Error_Concentration!$F:$F,C5559))</f>
        <v/>
      </c>
      <c r="H5559" s="5" t="str">
        <f t="shared" si="517"/>
        <v/>
      </c>
      <c r="I5559" s="5">
        <f>IF(D5559&gt;=Q3_Validation!$C$2,1,0)</f>
        <v>0</v>
      </c>
      <c r="J5559" s="8" t="str">
        <f t="shared" si="518"/>
        <v/>
      </c>
      <c r="K5559" s="5" t="str">
        <f t="shared" si="519"/>
        <v>excluded</v>
      </c>
      <c r="L5559" s="5">
        <f t="shared" si="520"/>
        <v>3</v>
      </c>
      <c r="M5559" s="5">
        <f t="shared" si="521"/>
        <v>0</v>
      </c>
    </row>
    <row r="5560" spans="1:13">
      <c r="A5560" s="5">
        <v>7996</v>
      </c>
      <c r="B5560" s="5">
        <v>9</v>
      </c>
      <c r="C5560" s="5" t="s">
        <v>63</v>
      </c>
      <c r="D5560" s="5">
        <v>161</v>
      </c>
      <c r="E5560" s="5">
        <v>1</v>
      </c>
      <c r="F5560" s="8">
        <f t="shared" si="516"/>
        <v>0.6211180124223602</v>
      </c>
      <c r="G5560" s="5" t="str">
        <f>IF(COUNTIFS(Q3_SQL_Error_Concentration!$A:$A,A5560,Q3_SQL_Error_Concentration!$E:$E,B5560,Q3_SQL_Error_Concentration!$F:$F,C5560)=0,"",SUMIFS(Q3_SQL_Error_Concentration!$I:$I,Q3_SQL_Error_Concentration!$A:$A,A5560,Q3_SQL_Error_Concentration!$E:$E,B5560,Q3_SQL_Error_Concentration!$F:$F,C5560))</f>
        <v/>
      </c>
      <c r="H5560" s="5" t="str">
        <f t="shared" si="517"/>
        <v/>
      </c>
      <c r="I5560" s="5">
        <f>IF(D5560&gt;=Q3_Validation!$C$2,1,0)</f>
        <v>0</v>
      </c>
      <c r="J5560" s="8" t="str">
        <f t="shared" si="518"/>
        <v/>
      </c>
      <c r="K5560" s="5" t="str">
        <f t="shared" si="519"/>
        <v>excluded</v>
      </c>
      <c r="L5560" s="5">
        <f t="shared" si="520"/>
        <v>3</v>
      </c>
      <c r="M5560" s="5">
        <f t="shared" si="521"/>
        <v>0</v>
      </c>
    </row>
    <row r="5561" spans="1:13">
      <c r="A5561" s="5">
        <v>7996</v>
      </c>
      <c r="B5561" s="5">
        <v>9</v>
      </c>
      <c r="C5561" s="5" t="s">
        <v>64</v>
      </c>
      <c r="D5561" s="5">
        <v>435</v>
      </c>
      <c r="E5561" s="5">
        <v>15</v>
      </c>
      <c r="F5561" s="8">
        <f t="shared" si="516"/>
        <v>3.4482758620689653</v>
      </c>
      <c r="G5561" s="5" t="str">
        <f>IF(COUNTIFS(Q3_SQL_Error_Concentration!$A:$A,A5561,Q3_SQL_Error_Concentration!$E:$E,B5561,Q3_SQL_Error_Concentration!$F:$F,C5561)=0,"",SUMIFS(Q3_SQL_Error_Concentration!$I:$I,Q3_SQL_Error_Concentration!$A:$A,A5561,Q3_SQL_Error_Concentration!$E:$E,B5561,Q3_SQL_Error_Concentration!$F:$F,C5561))</f>
        <v/>
      </c>
      <c r="H5561" s="5" t="str">
        <f t="shared" si="517"/>
        <v/>
      </c>
      <c r="I5561" s="5">
        <f>IF(D5561&gt;=Q3_Validation!$C$2,1,0)</f>
        <v>0</v>
      </c>
      <c r="J5561" s="8" t="str">
        <f t="shared" si="518"/>
        <v/>
      </c>
      <c r="K5561" s="5" t="str">
        <f t="shared" si="519"/>
        <v>excluded</v>
      </c>
      <c r="L5561" s="5">
        <f t="shared" si="520"/>
        <v>3</v>
      </c>
      <c r="M5561" s="5">
        <f t="shared" si="521"/>
        <v>0</v>
      </c>
    </row>
    <row r="5562" spans="1:13">
      <c r="A5562" s="5">
        <v>7996</v>
      </c>
      <c r="B5562" s="5">
        <v>9</v>
      </c>
      <c r="C5562" s="5" t="s">
        <v>62</v>
      </c>
      <c r="D5562" s="5">
        <v>257</v>
      </c>
      <c r="E5562" s="5">
        <v>7</v>
      </c>
      <c r="F5562" s="8">
        <f t="shared" si="516"/>
        <v>2.7237354085603114</v>
      </c>
      <c r="G5562" s="5" t="str">
        <f>IF(COUNTIFS(Q3_SQL_Error_Concentration!$A:$A,A5562,Q3_SQL_Error_Concentration!$E:$E,B5562,Q3_SQL_Error_Concentration!$F:$F,C5562)=0,"",SUMIFS(Q3_SQL_Error_Concentration!$I:$I,Q3_SQL_Error_Concentration!$A:$A,A5562,Q3_SQL_Error_Concentration!$E:$E,B5562,Q3_SQL_Error_Concentration!$F:$F,C5562))</f>
        <v/>
      </c>
      <c r="H5562" s="5" t="str">
        <f t="shared" si="517"/>
        <v/>
      </c>
      <c r="I5562" s="5">
        <f>IF(D5562&gt;=Q3_Validation!$C$2,1,0)</f>
        <v>0</v>
      </c>
      <c r="J5562" s="8" t="str">
        <f t="shared" si="518"/>
        <v/>
      </c>
      <c r="K5562" s="5" t="str">
        <f t="shared" si="519"/>
        <v>excluded</v>
      </c>
      <c r="L5562" s="5">
        <f t="shared" si="520"/>
        <v>3</v>
      </c>
      <c r="M5562" s="5">
        <f t="shared" si="521"/>
        <v>0</v>
      </c>
    </row>
    <row r="5563" spans="1:13">
      <c r="A5563" s="5">
        <v>7996</v>
      </c>
      <c r="B5563" s="5">
        <v>10</v>
      </c>
      <c r="C5563" s="5" t="s">
        <v>63</v>
      </c>
      <c r="D5563" s="5">
        <v>158</v>
      </c>
      <c r="E5563" s="5">
        <v>4</v>
      </c>
      <c r="F5563" s="8">
        <f t="shared" si="516"/>
        <v>2.5316455696202533</v>
      </c>
      <c r="G5563" s="5" t="str">
        <f>IF(COUNTIFS(Q3_SQL_Error_Concentration!$A:$A,A5563,Q3_SQL_Error_Concentration!$E:$E,B5563,Q3_SQL_Error_Concentration!$F:$F,C5563)=0,"",SUMIFS(Q3_SQL_Error_Concentration!$I:$I,Q3_SQL_Error_Concentration!$A:$A,A5563,Q3_SQL_Error_Concentration!$E:$E,B5563,Q3_SQL_Error_Concentration!$F:$F,C5563))</f>
        <v/>
      </c>
      <c r="H5563" s="5" t="str">
        <f t="shared" si="517"/>
        <v/>
      </c>
      <c r="I5563" s="5">
        <f>IF(D5563&gt;=Q3_Validation!$C$2,1,0)</f>
        <v>0</v>
      </c>
      <c r="J5563" s="8" t="str">
        <f t="shared" si="518"/>
        <v/>
      </c>
      <c r="K5563" s="5" t="str">
        <f t="shared" si="519"/>
        <v>excluded</v>
      </c>
      <c r="L5563" s="5">
        <f t="shared" si="520"/>
        <v>3</v>
      </c>
      <c r="M5563" s="5">
        <f t="shared" si="521"/>
        <v>0</v>
      </c>
    </row>
    <row r="5564" spans="1:13">
      <c r="A5564" s="5">
        <v>7996</v>
      </c>
      <c r="B5564" s="5">
        <v>10</v>
      </c>
      <c r="C5564" s="5" t="s">
        <v>64</v>
      </c>
      <c r="D5564" s="5">
        <v>500</v>
      </c>
      <c r="E5564" s="5">
        <v>20</v>
      </c>
      <c r="F5564" s="8">
        <f t="shared" si="516"/>
        <v>4</v>
      </c>
      <c r="G5564" s="5" t="str">
        <f>IF(COUNTIFS(Q3_SQL_Error_Concentration!$A:$A,A5564,Q3_SQL_Error_Concentration!$E:$E,B5564,Q3_SQL_Error_Concentration!$F:$F,C5564)=0,"",SUMIFS(Q3_SQL_Error_Concentration!$I:$I,Q3_SQL_Error_Concentration!$A:$A,A5564,Q3_SQL_Error_Concentration!$E:$E,B5564,Q3_SQL_Error_Concentration!$F:$F,C5564))</f>
        <v/>
      </c>
      <c r="H5564" s="5" t="str">
        <f t="shared" si="517"/>
        <v/>
      </c>
      <c r="I5564" s="5">
        <f>IF(D5564&gt;=Q3_Validation!$C$2,1,0)</f>
        <v>0</v>
      </c>
      <c r="J5564" s="8" t="str">
        <f t="shared" si="518"/>
        <v/>
      </c>
      <c r="K5564" s="5" t="str">
        <f t="shared" si="519"/>
        <v>excluded</v>
      </c>
      <c r="L5564" s="5">
        <f t="shared" si="520"/>
        <v>3</v>
      </c>
      <c r="M5564" s="5">
        <f t="shared" si="521"/>
        <v>0</v>
      </c>
    </row>
    <row r="5565" spans="1:13">
      <c r="A5565" s="5">
        <v>7996</v>
      </c>
      <c r="B5565" s="5">
        <v>10</v>
      </c>
      <c r="C5565" s="5" t="s">
        <v>62</v>
      </c>
      <c r="D5565" s="5">
        <v>285</v>
      </c>
      <c r="E5565" s="5">
        <v>4</v>
      </c>
      <c r="F5565" s="8">
        <f t="shared" si="516"/>
        <v>1.4035087719298245</v>
      </c>
      <c r="G5565" s="5" t="str">
        <f>IF(COUNTIFS(Q3_SQL_Error_Concentration!$A:$A,A5565,Q3_SQL_Error_Concentration!$E:$E,B5565,Q3_SQL_Error_Concentration!$F:$F,C5565)=0,"",SUMIFS(Q3_SQL_Error_Concentration!$I:$I,Q3_SQL_Error_Concentration!$A:$A,A5565,Q3_SQL_Error_Concentration!$E:$E,B5565,Q3_SQL_Error_Concentration!$F:$F,C5565))</f>
        <v/>
      </c>
      <c r="H5565" s="5" t="str">
        <f t="shared" si="517"/>
        <v/>
      </c>
      <c r="I5565" s="5">
        <f>IF(D5565&gt;=Q3_Validation!$C$2,1,0)</f>
        <v>0</v>
      </c>
      <c r="J5565" s="8" t="str">
        <f t="shared" si="518"/>
        <v/>
      </c>
      <c r="K5565" s="5" t="str">
        <f t="shared" si="519"/>
        <v>excluded</v>
      </c>
      <c r="L5565" s="5">
        <f t="shared" si="520"/>
        <v>3</v>
      </c>
      <c r="M5565" s="5">
        <f t="shared" si="521"/>
        <v>0</v>
      </c>
    </row>
    <row r="5566" spans="1:13">
      <c r="A5566" s="5">
        <v>7996</v>
      </c>
      <c r="B5566" s="5">
        <v>11</v>
      </c>
      <c r="C5566" s="5" t="s">
        <v>63</v>
      </c>
      <c r="D5566" s="5">
        <v>138</v>
      </c>
      <c r="E5566" s="5">
        <v>0</v>
      </c>
      <c r="F5566" s="8">
        <f t="shared" si="516"/>
        <v>0</v>
      </c>
      <c r="G5566" s="5" t="str">
        <f>IF(COUNTIFS(Q3_SQL_Error_Concentration!$A:$A,A5566,Q3_SQL_Error_Concentration!$E:$E,B5566,Q3_SQL_Error_Concentration!$F:$F,C5566)=0,"",SUMIFS(Q3_SQL_Error_Concentration!$I:$I,Q3_SQL_Error_Concentration!$A:$A,A5566,Q3_SQL_Error_Concentration!$E:$E,B5566,Q3_SQL_Error_Concentration!$F:$F,C5566))</f>
        <v/>
      </c>
      <c r="H5566" s="5" t="str">
        <f t="shared" si="517"/>
        <v/>
      </c>
      <c r="I5566" s="5">
        <f>IF(D5566&gt;=Q3_Validation!$C$2,1,0)</f>
        <v>0</v>
      </c>
      <c r="J5566" s="8" t="str">
        <f t="shared" si="518"/>
        <v/>
      </c>
      <c r="K5566" s="5" t="str">
        <f t="shared" si="519"/>
        <v>excluded</v>
      </c>
      <c r="L5566" s="5">
        <f t="shared" si="520"/>
        <v>3</v>
      </c>
      <c r="M5566" s="5">
        <f t="shared" si="521"/>
        <v>0</v>
      </c>
    </row>
    <row r="5567" spans="1:13">
      <c r="A5567" s="5">
        <v>7996</v>
      </c>
      <c r="B5567" s="5">
        <v>11</v>
      </c>
      <c r="C5567" s="5" t="s">
        <v>64</v>
      </c>
      <c r="D5567" s="5">
        <v>344</v>
      </c>
      <c r="E5567" s="5">
        <v>4</v>
      </c>
      <c r="F5567" s="8">
        <f t="shared" si="516"/>
        <v>1.1627906976744187</v>
      </c>
      <c r="G5567" s="5" t="str">
        <f>IF(COUNTIFS(Q3_SQL_Error_Concentration!$A:$A,A5567,Q3_SQL_Error_Concentration!$E:$E,B5567,Q3_SQL_Error_Concentration!$F:$F,C5567)=0,"",SUMIFS(Q3_SQL_Error_Concentration!$I:$I,Q3_SQL_Error_Concentration!$A:$A,A5567,Q3_SQL_Error_Concentration!$E:$E,B5567,Q3_SQL_Error_Concentration!$F:$F,C5567))</f>
        <v/>
      </c>
      <c r="H5567" s="5" t="str">
        <f t="shared" si="517"/>
        <v/>
      </c>
      <c r="I5567" s="5">
        <f>IF(D5567&gt;=Q3_Validation!$C$2,1,0)</f>
        <v>0</v>
      </c>
      <c r="J5567" s="8" t="str">
        <f t="shared" si="518"/>
        <v/>
      </c>
      <c r="K5567" s="5" t="str">
        <f t="shared" si="519"/>
        <v>excluded</v>
      </c>
      <c r="L5567" s="5">
        <f t="shared" si="520"/>
        <v>3</v>
      </c>
      <c r="M5567" s="5">
        <f t="shared" si="521"/>
        <v>0</v>
      </c>
    </row>
    <row r="5568" spans="1:13">
      <c r="A5568" s="5">
        <v>7996</v>
      </c>
      <c r="B5568" s="5">
        <v>11</v>
      </c>
      <c r="C5568" s="5" t="s">
        <v>62</v>
      </c>
      <c r="D5568" s="5">
        <v>157</v>
      </c>
      <c r="E5568" s="5">
        <v>2</v>
      </c>
      <c r="F5568" s="8">
        <f t="shared" si="516"/>
        <v>1.2738853503184713</v>
      </c>
      <c r="G5568" s="5" t="str">
        <f>IF(COUNTIFS(Q3_SQL_Error_Concentration!$A:$A,A5568,Q3_SQL_Error_Concentration!$E:$E,B5568,Q3_SQL_Error_Concentration!$F:$F,C5568)=0,"",SUMIFS(Q3_SQL_Error_Concentration!$I:$I,Q3_SQL_Error_Concentration!$A:$A,A5568,Q3_SQL_Error_Concentration!$E:$E,B5568,Q3_SQL_Error_Concentration!$F:$F,C5568))</f>
        <v/>
      </c>
      <c r="H5568" s="5" t="str">
        <f t="shared" si="517"/>
        <v/>
      </c>
      <c r="I5568" s="5">
        <f>IF(D5568&gt;=Q3_Validation!$C$2,1,0)</f>
        <v>0</v>
      </c>
      <c r="J5568" s="8" t="str">
        <f t="shared" si="518"/>
        <v/>
      </c>
      <c r="K5568" s="5" t="str">
        <f t="shared" si="519"/>
        <v>excluded</v>
      </c>
      <c r="L5568" s="5">
        <f t="shared" si="520"/>
        <v>3</v>
      </c>
      <c r="M5568" s="5">
        <f t="shared" si="521"/>
        <v>0</v>
      </c>
    </row>
    <row r="5569" spans="1:13">
      <c r="A5569" s="5">
        <v>7996</v>
      </c>
      <c r="B5569" s="5">
        <v>12</v>
      </c>
      <c r="C5569" s="5" t="s">
        <v>63</v>
      </c>
      <c r="D5569" s="5">
        <v>198</v>
      </c>
      <c r="E5569" s="5">
        <v>4</v>
      </c>
      <c r="F5569" s="8">
        <f t="shared" si="516"/>
        <v>2.0202020202020203</v>
      </c>
      <c r="G5569" s="5" t="str">
        <f>IF(COUNTIFS(Q3_SQL_Error_Concentration!$A:$A,A5569,Q3_SQL_Error_Concentration!$E:$E,B5569,Q3_SQL_Error_Concentration!$F:$F,C5569)=0,"",SUMIFS(Q3_SQL_Error_Concentration!$I:$I,Q3_SQL_Error_Concentration!$A:$A,A5569,Q3_SQL_Error_Concentration!$E:$E,B5569,Q3_SQL_Error_Concentration!$F:$F,C5569))</f>
        <v/>
      </c>
      <c r="H5569" s="5" t="str">
        <f t="shared" si="517"/>
        <v/>
      </c>
      <c r="I5569" s="5">
        <f>IF(D5569&gt;=Q3_Validation!$C$2,1,0)</f>
        <v>0</v>
      </c>
      <c r="J5569" s="8" t="str">
        <f t="shared" si="518"/>
        <v/>
      </c>
      <c r="K5569" s="5" t="str">
        <f t="shared" si="519"/>
        <v>excluded</v>
      </c>
      <c r="L5569" s="5">
        <f t="shared" si="520"/>
        <v>3</v>
      </c>
      <c r="M5569" s="5">
        <f t="shared" si="521"/>
        <v>0</v>
      </c>
    </row>
    <row r="5570" spans="1:13">
      <c r="A5570" s="5">
        <v>7996</v>
      </c>
      <c r="B5570" s="5">
        <v>12</v>
      </c>
      <c r="C5570" s="5" t="s">
        <v>64</v>
      </c>
      <c r="D5570" s="5">
        <v>459</v>
      </c>
      <c r="E5570" s="5">
        <v>9</v>
      </c>
      <c r="F5570" s="8">
        <f t="shared" ref="F5570:F5633" si="522">100*E5570/D5570</f>
        <v>1.9607843137254901</v>
      </c>
      <c r="G5570" s="5" t="str">
        <f>IF(COUNTIFS(Q3_SQL_Error_Concentration!$A:$A,A5570,Q3_SQL_Error_Concentration!$E:$E,B5570,Q3_SQL_Error_Concentration!$F:$F,C5570)=0,"",SUMIFS(Q3_SQL_Error_Concentration!$I:$I,Q3_SQL_Error_Concentration!$A:$A,A5570,Q3_SQL_Error_Concentration!$E:$E,B5570,Q3_SQL_Error_Concentration!$F:$F,C5570))</f>
        <v/>
      </c>
      <c r="H5570" s="5" t="str">
        <f t="shared" ref="H5570:H5633" si="523">IF(G5570="","",IF(ABS(F5570-G5570)&lt;=0.0002,"PASS","FAIL"))</f>
        <v/>
      </c>
      <c r="I5570" s="5">
        <f>IF(D5570&gt;=Q3_Validation!$C$2,1,0)</f>
        <v>0</v>
      </c>
      <c r="J5570" s="8" t="str">
        <f t="shared" ref="J5570:J5633" si="524">IF(I5570=1,F5570,"")</f>
        <v/>
      </c>
      <c r="K5570" s="5" t="str">
        <f t="shared" ref="K5570:K5633" si="525">IF(D5570&lt;601,"excluded",IF(J5570&gt;3.628192,"outlier",IF(J5570&gt;=2.11093,"high-error","normal")))</f>
        <v>excluded</v>
      </c>
      <c r="L5570" s="5">
        <f t="shared" ref="L5570:L5633" si="526">COUNTIFS(A:A,A5570,K:K,"high-error")+COUNTIFS(A:A,A5570,K:K,"outlier")</f>
        <v>3</v>
      </c>
      <c r="M5570" s="5">
        <f t="shared" ref="M5570:M5633" si="527">IF(AND(L5570&gt;=2,OR(K5570="high-error",K5570="outlier")),1,0)</f>
        <v>0</v>
      </c>
    </row>
    <row r="5571" spans="1:13">
      <c r="A5571" s="5">
        <v>7996</v>
      </c>
      <c r="B5571" s="5">
        <v>12</v>
      </c>
      <c r="C5571" s="5" t="s">
        <v>62</v>
      </c>
      <c r="D5571" s="5">
        <v>279</v>
      </c>
      <c r="E5571" s="5">
        <v>6</v>
      </c>
      <c r="F5571" s="8">
        <f t="shared" si="522"/>
        <v>2.150537634408602</v>
      </c>
      <c r="G5571" s="5" t="str">
        <f>IF(COUNTIFS(Q3_SQL_Error_Concentration!$A:$A,A5571,Q3_SQL_Error_Concentration!$E:$E,B5571,Q3_SQL_Error_Concentration!$F:$F,C5571)=0,"",SUMIFS(Q3_SQL_Error_Concentration!$I:$I,Q3_SQL_Error_Concentration!$A:$A,A5571,Q3_SQL_Error_Concentration!$E:$E,B5571,Q3_SQL_Error_Concentration!$F:$F,C5571))</f>
        <v/>
      </c>
      <c r="H5571" s="5" t="str">
        <f t="shared" si="523"/>
        <v/>
      </c>
      <c r="I5571" s="5">
        <f>IF(D5571&gt;=Q3_Validation!$C$2,1,0)</f>
        <v>0</v>
      </c>
      <c r="J5571" s="8" t="str">
        <f t="shared" si="524"/>
        <v/>
      </c>
      <c r="K5571" s="5" t="str">
        <f t="shared" si="525"/>
        <v>excluded</v>
      </c>
      <c r="L5571" s="5">
        <f t="shared" si="526"/>
        <v>3</v>
      </c>
      <c r="M5571" s="5">
        <f t="shared" si="527"/>
        <v>0</v>
      </c>
    </row>
    <row r="5572" spans="1:13">
      <c r="A5572" s="5">
        <v>7996</v>
      </c>
      <c r="B5572" s="5">
        <v>13</v>
      </c>
      <c r="C5572" s="5" t="s">
        <v>63</v>
      </c>
      <c r="D5572" s="5">
        <v>127</v>
      </c>
      <c r="E5572" s="5">
        <v>1</v>
      </c>
      <c r="F5572" s="8">
        <f t="shared" si="522"/>
        <v>0.78740157480314965</v>
      </c>
      <c r="G5572" s="5" t="str">
        <f>IF(COUNTIFS(Q3_SQL_Error_Concentration!$A:$A,A5572,Q3_SQL_Error_Concentration!$E:$E,B5572,Q3_SQL_Error_Concentration!$F:$F,C5572)=0,"",SUMIFS(Q3_SQL_Error_Concentration!$I:$I,Q3_SQL_Error_Concentration!$A:$A,A5572,Q3_SQL_Error_Concentration!$E:$E,B5572,Q3_SQL_Error_Concentration!$F:$F,C5572))</f>
        <v/>
      </c>
      <c r="H5572" s="5" t="str">
        <f t="shared" si="523"/>
        <v/>
      </c>
      <c r="I5572" s="5">
        <f>IF(D5572&gt;=Q3_Validation!$C$2,1,0)</f>
        <v>0</v>
      </c>
      <c r="J5572" s="8" t="str">
        <f t="shared" si="524"/>
        <v/>
      </c>
      <c r="K5572" s="5" t="str">
        <f t="shared" si="525"/>
        <v>excluded</v>
      </c>
      <c r="L5572" s="5">
        <f t="shared" si="526"/>
        <v>3</v>
      </c>
      <c r="M5572" s="5">
        <f t="shared" si="527"/>
        <v>0</v>
      </c>
    </row>
    <row r="5573" spans="1:13">
      <c r="A5573" s="5">
        <v>7996</v>
      </c>
      <c r="B5573" s="5">
        <v>13</v>
      </c>
      <c r="C5573" s="5" t="s">
        <v>64</v>
      </c>
      <c r="D5573" s="5">
        <v>423</v>
      </c>
      <c r="E5573" s="5">
        <v>13</v>
      </c>
      <c r="F5573" s="8">
        <f t="shared" si="522"/>
        <v>3.0732860520094563</v>
      </c>
      <c r="G5573" s="5" t="str">
        <f>IF(COUNTIFS(Q3_SQL_Error_Concentration!$A:$A,A5573,Q3_SQL_Error_Concentration!$E:$E,B5573,Q3_SQL_Error_Concentration!$F:$F,C5573)=0,"",SUMIFS(Q3_SQL_Error_Concentration!$I:$I,Q3_SQL_Error_Concentration!$A:$A,A5573,Q3_SQL_Error_Concentration!$E:$E,B5573,Q3_SQL_Error_Concentration!$F:$F,C5573))</f>
        <v/>
      </c>
      <c r="H5573" s="5" t="str">
        <f t="shared" si="523"/>
        <v/>
      </c>
      <c r="I5573" s="5">
        <f>IF(D5573&gt;=Q3_Validation!$C$2,1,0)</f>
        <v>0</v>
      </c>
      <c r="J5573" s="8" t="str">
        <f t="shared" si="524"/>
        <v/>
      </c>
      <c r="K5573" s="5" t="str">
        <f t="shared" si="525"/>
        <v>excluded</v>
      </c>
      <c r="L5573" s="5">
        <f t="shared" si="526"/>
        <v>3</v>
      </c>
      <c r="M5573" s="5">
        <f t="shared" si="527"/>
        <v>0</v>
      </c>
    </row>
    <row r="5574" spans="1:13">
      <c r="A5574" s="5">
        <v>7996</v>
      </c>
      <c r="B5574" s="5">
        <v>13</v>
      </c>
      <c r="C5574" s="5" t="s">
        <v>62</v>
      </c>
      <c r="D5574" s="5">
        <v>251</v>
      </c>
      <c r="E5574" s="5">
        <v>4</v>
      </c>
      <c r="F5574" s="8">
        <f t="shared" si="522"/>
        <v>1.593625498007968</v>
      </c>
      <c r="G5574" s="5" t="str">
        <f>IF(COUNTIFS(Q3_SQL_Error_Concentration!$A:$A,A5574,Q3_SQL_Error_Concentration!$E:$E,B5574,Q3_SQL_Error_Concentration!$F:$F,C5574)=0,"",SUMIFS(Q3_SQL_Error_Concentration!$I:$I,Q3_SQL_Error_Concentration!$A:$A,A5574,Q3_SQL_Error_Concentration!$E:$E,B5574,Q3_SQL_Error_Concentration!$F:$F,C5574))</f>
        <v/>
      </c>
      <c r="H5574" s="5" t="str">
        <f t="shared" si="523"/>
        <v/>
      </c>
      <c r="I5574" s="5">
        <f>IF(D5574&gt;=Q3_Validation!$C$2,1,0)</f>
        <v>0</v>
      </c>
      <c r="J5574" s="8" t="str">
        <f t="shared" si="524"/>
        <v/>
      </c>
      <c r="K5574" s="5" t="str">
        <f t="shared" si="525"/>
        <v>excluded</v>
      </c>
      <c r="L5574" s="5">
        <f t="shared" si="526"/>
        <v>3</v>
      </c>
      <c r="M5574" s="5">
        <f t="shared" si="527"/>
        <v>0</v>
      </c>
    </row>
    <row r="5575" spans="1:13">
      <c r="A5575" s="5">
        <v>7996</v>
      </c>
      <c r="B5575" s="5">
        <v>14</v>
      </c>
      <c r="C5575" s="5" t="s">
        <v>63</v>
      </c>
      <c r="D5575" s="5">
        <v>106</v>
      </c>
      <c r="E5575" s="5">
        <v>1</v>
      </c>
      <c r="F5575" s="8">
        <f t="shared" si="522"/>
        <v>0.94339622641509435</v>
      </c>
      <c r="G5575" s="5" t="str">
        <f>IF(COUNTIFS(Q3_SQL_Error_Concentration!$A:$A,A5575,Q3_SQL_Error_Concentration!$E:$E,B5575,Q3_SQL_Error_Concentration!$F:$F,C5575)=0,"",SUMIFS(Q3_SQL_Error_Concentration!$I:$I,Q3_SQL_Error_Concentration!$A:$A,A5575,Q3_SQL_Error_Concentration!$E:$E,B5575,Q3_SQL_Error_Concentration!$F:$F,C5575))</f>
        <v/>
      </c>
      <c r="H5575" s="5" t="str">
        <f t="shared" si="523"/>
        <v/>
      </c>
      <c r="I5575" s="5">
        <f>IF(D5575&gt;=Q3_Validation!$C$2,1,0)</f>
        <v>0</v>
      </c>
      <c r="J5575" s="8" t="str">
        <f t="shared" si="524"/>
        <v/>
      </c>
      <c r="K5575" s="5" t="str">
        <f t="shared" si="525"/>
        <v>excluded</v>
      </c>
      <c r="L5575" s="5">
        <f t="shared" si="526"/>
        <v>3</v>
      </c>
      <c r="M5575" s="5">
        <f t="shared" si="527"/>
        <v>0</v>
      </c>
    </row>
    <row r="5576" spans="1:13">
      <c r="A5576" s="5">
        <v>7996</v>
      </c>
      <c r="B5576" s="5">
        <v>14</v>
      </c>
      <c r="C5576" s="5" t="s">
        <v>64</v>
      </c>
      <c r="D5576" s="5">
        <v>355</v>
      </c>
      <c r="E5576" s="5">
        <v>6</v>
      </c>
      <c r="F5576" s="8">
        <f t="shared" si="522"/>
        <v>1.6901408450704225</v>
      </c>
      <c r="G5576" s="5" t="str">
        <f>IF(COUNTIFS(Q3_SQL_Error_Concentration!$A:$A,A5576,Q3_SQL_Error_Concentration!$E:$E,B5576,Q3_SQL_Error_Concentration!$F:$F,C5576)=0,"",SUMIFS(Q3_SQL_Error_Concentration!$I:$I,Q3_SQL_Error_Concentration!$A:$A,A5576,Q3_SQL_Error_Concentration!$E:$E,B5576,Q3_SQL_Error_Concentration!$F:$F,C5576))</f>
        <v/>
      </c>
      <c r="H5576" s="5" t="str">
        <f t="shared" si="523"/>
        <v/>
      </c>
      <c r="I5576" s="5">
        <f>IF(D5576&gt;=Q3_Validation!$C$2,1,0)</f>
        <v>0</v>
      </c>
      <c r="J5576" s="8" t="str">
        <f t="shared" si="524"/>
        <v/>
      </c>
      <c r="K5576" s="5" t="str">
        <f t="shared" si="525"/>
        <v>excluded</v>
      </c>
      <c r="L5576" s="5">
        <f t="shared" si="526"/>
        <v>3</v>
      </c>
      <c r="M5576" s="5">
        <f t="shared" si="527"/>
        <v>0</v>
      </c>
    </row>
    <row r="5577" spans="1:13">
      <c r="A5577" s="5">
        <v>7996</v>
      </c>
      <c r="B5577" s="5">
        <v>14</v>
      </c>
      <c r="C5577" s="5" t="s">
        <v>62</v>
      </c>
      <c r="D5577" s="5">
        <v>183</v>
      </c>
      <c r="E5577" s="5">
        <v>4</v>
      </c>
      <c r="F5577" s="8">
        <f t="shared" si="522"/>
        <v>2.1857923497267762</v>
      </c>
      <c r="G5577" s="5" t="str">
        <f>IF(COUNTIFS(Q3_SQL_Error_Concentration!$A:$A,A5577,Q3_SQL_Error_Concentration!$E:$E,B5577,Q3_SQL_Error_Concentration!$F:$F,C5577)=0,"",SUMIFS(Q3_SQL_Error_Concentration!$I:$I,Q3_SQL_Error_Concentration!$A:$A,A5577,Q3_SQL_Error_Concentration!$E:$E,B5577,Q3_SQL_Error_Concentration!$F:$F,C5577))</f>
        <v/>
      </c>
      <c r="H5577" s="5" t="str">
        <f t="shared" si="523"/>
        <v/>
      </c>
      <c r="I5577" s="5">
        <f>IF(D5577&gt;=Q3_Validation!$C$2,1,0)</f>
        <v>0</v>
      </c>
      <c r="J5577" s="8" t="str">
        <f t="shared" si="524"/>
        <v/>
      </c>
      <c r="K5577" s="5" t="str">
        <f t="shared" si="525"/>
        <v>excluded</v>
      </c>
      <c r="L5577" s="5">
        <f t="shared" si="526"/>
        <v>3</v>
      </c>
      <c r="M5577" s="5">
        <f t="shared" si="527"/>
        <v>0</v>
      </c>
    </row>
    <row r="5578" spans="1:13">
      <c r="A5578" s="5">
        <v>7996</v>
      </c>
      <c r="B5578" s="5">
        <v>15</v>
      </c>
      <c r="C5578" s="5" t="s">
        <v>63</v>
      </c>
      <c r="D5578" s="5">
        <v>211</v>
      </c>
      <c r="E5578" s="5">
        <v>1</v>
      </c>
      <c r="F5578" s="8">
        <f t="shared" si="522"/>
        <v>0.47393364928909953</v>
      </c>
      <c r="G5578" s="5" t="str">
        <f>IF(COUNTIFS(Q3_SQL_Error_Concentration!$A:$A,A5578,Q3_SQL_Error_Concentration!$E:$E,B5578,Q3_SQL_Error_Concentration!$F:$F,C5578)=0,"",SUMIFS(Q3_SQL_Error_Concentration!$I:$I,Q3_SQL_Error_Concentration!$A:$A,A5578,Q3_SQL_Error_Concentration!$E:$E,B5578,Q3_SQL_Error_Concentration!$F:$F,C5578))</f>
        <v/>
      </c>
      <c r="H5578" s="5" t="str">
        <f t="shared" si="523"/>
        <v/>
      </c>
      <c r="I5578" s="5">
        <f>IF(D5578&gt;=Q3_Validation!$C$2,1,0)</f>
        <v>0</v>
      </c>
      <c r="J5578" s="8" t="str">
        <f t="shared" si="524"/>
        <v/>
      </c>
      <c r="K5578" s="5" t="str">
        <f t="shared" si="525"/>
        <v>excluded</v>
      </c>
      <c r="L5578" s="5">
        <f t="shared" si="526"/>
        <v>3</v>
      </c>
      <c r="M5578" s="5">
        <f t="shared" si="527"/>
        <v>0</v>
      </c>
    </row>
    <row r="5579" spans="1:13">
      <c r="A5579" s="5">
        <v>7996</v>
      </c>
      <c r="B5579" s="5">
        <v>15</v>
      </c>
      <c r="C5579" s="5" t="s">
        <v>64</v>
      </c>
      <c r="D5579" s="5">
        <v>609</v>
      </c>
      <c r="E5579" s="5">
        <v>14</v>
      </c>
      <c r="F5579" s="8">
        <f t="shared" si="522"/>
        <v>2.2988505747126435</v>
      </c>
      <c r="G5579" s="5">
        <f>IF(COUNTIFS(Q3_SQL_Error_Concentration!$A:$A,A5579,Q3_SQL_Error_Concentration!$E:$E,B5579,Q3_SQL_Error_Concentration!$F:$F,C5579)=0,"",SUMIFS(Q3_SQL_Error_Concentration!$I:$I,Q3_SQL_Error_Concentration!$A:$A,A5579,Q3_SQL_Error_Concentration!$E:$E,B5579,Q3_SQL_Error_Concentration!$F:$F,C5579))</f>
        <v>2.2989000000000002</v>
      </c>
      <c r="H5579" s="5" t="str">
        <f t="shared" si="523"/>
        <v>PASS</v>
      </c>
      <c r="I5579" s="5">
        <f>IF(D5579&gt;=Q3_Validation!$C$2,1,0)</f>
        <v>1</v>
      </c>
      <c r="J5579" s="8">
        <f t="shared" si="524"/>
        <v>2.2988505747126435</v>
      </c>
      <c r="K5579" s="5" t="str">
        <f t="shared" si="525"/>
        <v>high-error</v>
      </c>
      <c r="L5579" s="5">
        <f t="shared" si="526"/>
        <v>3</v>
      </c>
      <c r="M5579" s="5">
        <f t="shared" si="527"/>
        <v>1</v>
      </c>
    </row>
    <row r="5580" spans="1:13">
      <c r="A5580" s="5">
        <v>7996</v>
      </c>
      <c r="B5580" s="5">
        <v>15</v>
      </c>
      <c r="C5580" s="5" t="s">
        <v>62</v>
      </c>
      <c r="D5580" s="5">
        <v>368</v>
      </c>
      <c r="E5580" s="5">
        <v>7</v>
      </c>
      <c r="F5580" s="8">
        <f t="shared" si="522"/>
        <v>1.9021739130434783</v>
      </c>
      <c r="G5580" s="5" t="str">
        <f>IF(COUNTIFS(Q3_SQL_Error_Concentration!$A:$A,A5580,Q3_SQL_Error_Concentration!$E:$E,B5580,Q3_SQL_Error_Concentration!$F:$F,C5580)=0,"",SUMIFS(Q3_SQL_Error_Concentration!$I:$I,Q3_SQL_Error_Concentration!$A:$A,A5580,Q3_SQL_Error_Concentration!$E:$E,B5580,Q3_SQL_Error_Concentration!$F:$F,C5580))</f>
        <v/>
      </c>
      <c r="H5580" s="5" t="str">
        <f t="shared" si="523"/>
        <v/>
      </c>
      <c r="I5580" s="5">
        <f>IF(D5580&gt;=Q3_Validation!$C$2,1,0)</f>
        <v>0</v>
      </c>
      <c r="J5580" s="8" t="str">
        <f t="shared" si="524"/>
        <v/>
      </c>
      <c r="K5580" s="5" t="str">
        <f t="shared" si="525"/>
        <v>excluded</v>
      </c>
      <c r="L5580" s="5">
        <f t="shared" si="526"/>
        <v>3</v>
      </c>
      <c r="M5580" s="5">
        <f t="shared" si="527"/>
        <v>0</v>
      </c>
    </row>
    <row r="5581" spans="1:13">
      <c r="A5581" s="5">
        <v>7996</v>
      </c>
      <c r="B5581" s="5">
        <v>16</v>
      </c>
      <c r="C5581" s="5" t="s">
        <v>63</v>
      </c>
      <c r="D5581" s="5">
        <v>141</v>
      </c>
      <c r="E5581" s="5">
        <v>5</v>
      </c>
      <c r="F5581" s="8">
        <f t="shared" si="522"/>
        <v>3.5460992907801416</v>
      </c>
      <c r="G5581" s="5" t="str">
        <f>IF(COUNTIFS(Q3_SQL_Error_Concentration!$A:$A,A5581,Q3_SQL_Error_Concentration!$E:$E,B5581,Q3_SQL_Error_Concentration!$F:$F,C5581)=0,"",SUMIFS(Q3_SQL_Error_Concentration!$I:$I,Q3_SQL_Error_Concentration!$A:$A,A5581,Q3_SQL_Error_Concentration!$E:$E,B5581,Q3_SQL_Error_Concentration!$F:$F,C5581))</f>
        <v/>
      </c>
      <c r="H5581" s="5" t="str">
        <f t="shared" si="523"/>
        <v/>
      </c>
      <c r="I5581" s="5">
        <f>IF(D5581&gt;=Q3_Validation!$C$2,1,0)</f>
        <v>0</v>
      </c>
      <c r="J5581" s="8" t="str">
        <f t="shared" si="524"/>
        <v/>
      </c>
      <c r="K5581" s="5" t="str">
        <f t="shared" si="525"/>
        <v>excluded</v>
      </c>
      <c r="L5581" s="5">
        <f t="shared" si="526"/>
        <v>3</v>
      </c>
      <c r="M5581" s="5">
        <f t="shared" si="527"/>
        <v>0</v>
      </c>
    </row>
    <row r="5582" spans="1:13">
      <c r="A5582" s="5">
        <v>7996</v>
      </c>
      <c r="B5582" s="5">
        <v>16</v>
      </c>
      <c r="C5582" s="5" t="s">
        <v>64</v>
      </c>
      <c r="D5582" s="5">
        <v>374</v>
      </c>
      <c r="E5582" s="5">
        <v>11</v>
      </c>
      <c r="F5582" s="8">
        <f t="shared" si="522"/>
        <v>2.9411764705882355</v>
      </c>
      <c r="G5582" s="5" t="str">
        <f>IF(COUNTIFS(Q3_SQL_Error_Concentration!$A:$A,A5582,Q3_SQL_Error_Concentration!$E:$E,B5582,Q3_SQL_Error_Concentration!$F:$F,C5582)=0,"",SUMIFS(Q3_SQL_Error_Concentration!$I:$I,Q3_SQL_Error_Concentration!$A:$A,A5582,Q3_SQL_Error_Concentration!$E:$E,B5582,Q3_SQL_Error_Concentration!$F:$F,C5582))</f>
        <v/>
      </c>
      <c r="H5582" s="5" t="str">
        <f t="shared" si="523"/>
        <v/>
      </c>
      <c r="I5582" s="5">
        <f>IF(D5582&gt;=Q3_Validation!$C$2,1,0)</f>
        <v>0</v>
      </c>
      <c r="J5582" s="8" t="str">
        <f t="shared" si="524"/>
        <v/>
      </c>
      <c r="K5582" s="5" t="str">
        <f t="shared" si="525"/>
        <v>excluded</v>
      </c>
      <c r="L5582" s="5">
        <f t="shared" si="526"/>
        <v>3</v>
      </c>
      <c r="M5582" s="5">
        <f t="shared" si="527"/>
        <v>0</v>
      </c>
    </row>
    <row r="5583" spans="1:13">
      <c r="A5583" s="5">
        <v>7996</v>
      </c>
      <c r="B5583" s="5">
        <v>16</v>
      </c>
      <c r="C5583" s="5" t="s">
        <v>62</v>
      </c>
      <c r="D5583" s="5">
        <v>212</v>
      </c>
      <c r="E5583" s="5">
        <v>6</v>
      </c>
      <c r="F5583" s="8">
        <f t="shared" si="522"/>
        <v>2.8301886792452828</v>
      </c>
      <c r="G5583" s="5" t="str">
        <f>IF(COUNTIFS(Q3_SQL_Error_Concentration!$A:$A,A5583,Q3_SQL_Error_Concentration!$E:$E,B5583,Q3_SQL_Error_Concentration!$F:$F,C5583)=0,"",SUMIFS(Q3_SQL_Error_Concentration!$I:$I,Q3_SQL_Error_Concentration!$A:$A,A5583,Q3_SQL_Error_Concentration!$E:$E,B5583,Q3_SQL_Error_Concentration!$F:$F,C5583))</f>
        <v/>
      </c>
      <c r="H5583" s="5" t="str">
        <f t="shared" si="523"/>
        <v/>
      </c>
      <c r="I5583" s="5">
        <f>IF(D5583&gt;=Q3_Validation!$C$2,1,0)</f>
        <v>0</v>
      </c>
      <c r="J5583" s="8" t="str">
        <f t="shared" si="524"/>
        <v/>
      </c>
      <c r="K5583" s="5" t="str">
        <f t="shared" si="525"/>
        <v>excluded</v>
      </c>
      <c r="L5583" s="5">
        <f t="shared" si="526"/>
        <v>3</v>
      </c>
      <c r="M5583" s="5">
        <f t="shared" si="527"/>
        <v>0</v>
      </c>
    </row>
    <row r="5584" spans="1:13">
      <c r="A5584" s="5">
        <v>7996</v>
      </c>
      <c r="B5584" s="5">
        <v>17</v>
      </c>
      <c r="C5584" s="5" t="s">
        <v>63</v>
      </c>
      <c r="D5584" s="5">
        <v>51</v>
      </c>
      <c r="E5584" s="5">
        <v>0</v>
      </c>
      <c r="F5584" s="8">
        <f t="shared" si="522"/>
        <v>0</v>
      </c>
      <c r="G5584" s="5" t="str">
        <f>IF(COUNTIFS(Q3_SQL_Error_Concentration!$A:$A,A5584,Q3_SQL_Error_Concentration!$E:$E,B5584,Q3_SQL_Error_Concentration!$F:$F,C5584)=0,"",SUMIFS(Q3_SQL_Error_Concentration!$I:$I,Q3_SQL_Error_Concentration!$A:$A,A5584,Q3_SQL_Error_Concentration!$E:$E,B5584,Q3_SQL_Error_Concentration!$F:$F,C5584))</f>
        <v/>
      </c>
      <c r="H5584" s="5" t="str">
        <f t="shared" si="523"/>
        <v/>
      </c>
      <c r="I5584" s="5">
        <f>IF(D5584&gt;=Q3_Validation!$C$2,1,0)</f>
        <v>0</v>
      </c>
      <c r="J5584" s="8" t="str">
        <f t="shared" si="524"/>
        <v/>
      </c>
      <c r="K5584" s="5" t="str">
        <f t="shared" si="525"/>
        <v>excluded</v>
      </c>
      <c r="L5584" s="5">
        <f t="shared" si="526"/>
        <v>3</v>
      </c>
      <c r="M5584" s="5">
        <f t="shared" si="527"/>
        <v>0</v>
      </c>
    </row>
    <row r="5585" spans="1:13">
      <c r="A5585" s="5">
        <v>7996</v>
      </c>
      <c r="B5585" s="5">
        <v>17</v>
      </c>
      <c r="C5585" s="5" t="s">
        <v>64</v>
      </c>
      <c r="D5585" s="5">
        <v>172</v>
      </c>
      <c r="E5585" s="5">
        <v>2</v>
      </c>
      <c r="F5585" s="8">
        <f t="shared" si="522"/>
        <v>1.1627906976744187</v>
      </c>
      <c r="G5585" s="5" t="str">
        <f>IF(COUNTIFS(Q3_SQL_Error_Concentration!$A:$A,A5585,Q3_SQL_Error_Concentration!$E:$E,B5585,Q3_SQL_Error_Concentration!$F:$F,C5585)=0,"",SUMIFS(Q3_SQL_Error_Concentration!$I:$I,Q3_SQL_Error_Concentration!$A:$A,A5585,Q3_SQL_Error_Concentration!$E:$E,B5585,Q3_SQL_Error_Concentration!$F:$F,C5585))</f>
        <v/>
      </c>
      <c r="H5585" s="5" t="str">
        <f t="shared" si="523"/>
        <v/>
      </c>
      <c r="I5585" s="5">
        <f>IF(D5585&gt;=Q3_Validation!$C$2,1,0)</f>
        <v>0</v>
      </c>
      <c r="J5585" s="8" t="str">
        <f t="shared" si="524"/>
        <v/>
      </c>
      <c r="K5585" s="5" t="str">
        <f t="shared" si="525"/>
        <v>excluded</v>
      </c>
      <c r="L5585" s="5">
        <f t="shared" si="526"/>
        <v>3</v>
      </c>
      <c r="M5585" s="5">
        <f t="shared" si="527"/>
        <v>0</v>
      </c>
    </row>
    <row r="5586" spans="1:13">
      <c r="A5586" s="5">
        <v>7996</v>
      </c>
      <c r="B5586" s="5">
        <v>17</v>
      </c>
      <c r="C5586" s="5" t="s">
        <v>62</v>
      </c>
      <c r="D5586" s="5">
        <v>102</v>
      </c>
      <c r="E5586" s="5">
        <v>2</v>
      </c>
      <c r="F5586" s="8">
        <f t="shared" si="522"/>
        <v>1.9607843137254901</v>
      </c>
      <c r="G5586" s="5" t="str">
        <f>IF(COUNTIFS(Q3_SQL_Error_Concentration!$A:$A,A5586,Q3_SQL_Error_Concentration!$E:$E,B5586,Q3_SQL_Error_Concentration!$F:$F,C5586)=0,"",SUMIFS(Q3_SQL_Error_Concentration!$I:$I,Q3_SQL_Error_Concentration!$A:$A,A5586,Q3_SQL_Error_Concentration!$E:$E,B5586,Q3_SQL_Error_Concentration!$F:$F,C5586))</f>
        <v/>
      </c>
      <c r="H5586" s="5" t="str">
        <f t="shared" si="523"/>
        <v/>
      </c>
      <c r="I5586" s="5">
        <f>IF(D5586&gt;=Q3_Validation!$C$2,1,0)</f>
        <v>0</v>
      </c>
      <c r="J5586" s="8" t="str">
        <f t="shared" si="524"/>
        <v/>
      </c>
      <c r="K5586" s="5" t="str">
        <f t="shared" si="525"/>
        <v>excluded</v>
      </c>
      <c r="L5586" s="5">
        <f t="shared" si="526"/>
        <v>3</v>
      </c>
      <c r="M5586" s="5">
        <f t="shared" si="527"/>
        <v>0</v>
      </c>
    </row>
    <row r="5587" spans="1:13">
      <c r="A5587" s="5">
        <v>7996</v>
      </c>
      <c r="B5587" s="5">
        <v>18</v>
      </c>
      <c r="C5587" s="5" t="s">
        <v>63</v>
      </c>
      <c r="D5587" s="5">
        <v>83</v>
      </c>
      <c r="E5587" s="5">
        <v>2</v>
      </c>
      <c r="F5587" s="8">
        <f t="shared" si="522"/>
        <v>2.4096385542168677</v>
      </c>
      <c r="G5587" s="5" t="str">
        <f>IF(COUNTIFS(Q3_SQL_Error_Concentration!$A:$A,A5587,Q3_SQL_Error_Concentration!$E:$E,B5587,Q3_SQL_Error_Concentration!$F:$F,C5587)=0,"",SUMIFS(Q3_SQL_Error_Concentration!$I:$I,Q3_SQL_Error_Concentration!$A:$A,A5587,Q3_SQL_Error_Concentration!$E:$E,B5587,Q3_SQL_Error_Concentration!$F:$F,C5587))</f>
        <v/>
      </c>
      <c r="H5587" s="5" t="str">
        <f t="shared" si="523"/>
        <v/>
      </c>
      <c r="I5587" s="5">
        <f>IF(D5587&gt;=Q3_Validation!$C$2,1,0)</f>
        <v>0</v>
      </c>
      <c r="J5587" s="8" t="str">
        <f t="shared" si="524"/>
        <v/>
      </c>
      <c r="K5587" s="5" t="str">
        <f t="shared" si="525"/>
        <v>excluded</v>
      </c>
      <c r="L5587" s="5">
        <f t="shared" si="526"/>
        <v>3</v>
      </c>
      <c r="M5587" s="5">
        <f t="shared" si="527"/>
        <v>0</v>
      </c>
    </row>
    <row r="5588" spans="1:13">
      <c r="A5588" s="5">
        <v>7996</v>
      </c>
      <c r="B5588" s="5">
        <v>18</v>
      </c>
      <c r="C5588" s="5" t="s">
        <v>64</v>
      </c>
      <c r="D5588" s="5">
        <v>135</v>
      </c>
      <c r="E5588" s="5">
        <v>4</v>
      </c>
      <c r="F5588" s="8">
        <f t="shared" si="522"/>
        <v>2.9629629629629628</v>
      </c>
      <c r="G5588" s="5" t="str">
        <f>IF(COUNTIFS(Q3_SQL_Error_Concentration!$A:$A,A5588,Q3_SQL_Error_Concentration!$E:$E,B5588,Q3_SQL_Error_Concentration!$F:$F,C5588)=0,"",SUMIFS(Q3_SQL_Error_Concentration!$I:$I,Q3_SQL_Error_Concentration!$A:$A,A5588,Q3_SQL_Error_Concentration!$E:$E,B5588,Q3_SQL_Error_Concentration!$F:$F,C5588))</f>
        <v/>
      </c>
      <c r="H5588" s="5" t="str">
        <f t="shared" si="523"/>
        <v/>
      </c>
      <c r="I5588" s="5">
        <f>IF(D5588&gt;=Q3_Validation!$C$2,1,0)</f>
        <v>0</v>
      </c>
      <c r="J5588" s="8" t="str">
        <f t="shared" si="524"/>
        <v/>
      </c>
      <c r="K5588" s="5" t="str">
        <f t="shared" si="525"/>
        <v>excluded</v>
      </c>
      <c r="L5588" s="5">
        <f t="shared" si="526"/>
        <v>3</v>
      </c>
      <c r="M5588" s="5">
        <f t="shared" si="527"/>
        <v>0</v>
      </c>
    </row>
    <row r="5589" spans="1:13">
      <c r="A5589" s="5">
        <v>7996</v>
      </c>
      <c r="B5589" s="5">
        <v>18</v>
      </c>
      <c r="C5589" s="5" t="s">
        <v>62</v>
      </c>
      <c r="D5589" s="5">
        <v>67</v>
      </c>
      <c r="E5589" s="5">
        <v>0</v>
      </c>
      <c r="F5589" s="8">
        <f t="shared" si="522"/>
        <v>0</v>
      </c>
      <c r="G5589" s="5" t="str">
        <f>IF(COUNTIFS(Q3_SQL_Error_Concentration!$A:$A,A5589,Q3_SQL_Error_Concentration!$E:$E,B5589,Q3_SQL_Error_Concentration!$F:$F,C5589)=0,"",SUMIFS(Q3_SQL_Error_Concentration!$I:$I,Q3_SQL_Error_Concentration!$A:$A,A5589,Q3_SQL_Error_Concentration!$E:$E,B5589,Q3_SQL_Error_Concentration!$F:$F,C5589))</f>
        <v/>
      </c>
      <c r="H5589" s="5" t="str">
        <f t="shared" si="523"/>
        <v/>
      </c>
      <c r="I5589" s="5">
        <f>IF(D5589&gt;=Q3_Validation!$C$2,1,0)</f>
        <v>0</v>
      </c>
      <c r="J5589" s="8" t="str">
        <f t="shared" si="524"/>
        <v/>
      </c>
      <c r="K5589" s="5" t="str">
        <f t="shared" si="525"/>
        <v>excluded</v>
      </c>
      <c r="L5589" s="5">
        <f t="shared" si="526"/>
        <v>3</v>
      </c>
      <c r="M5589" s="5">
        <f t="shared" si="527"/>
        <v>0</v>
      </c>
    </row>
    <row r="5590" spans="1:13">
      <c r="A5590" s="5">
        <v>7996</v>
      </c>
      <c r="B5590" s="5">
        <v>19</v>
      </c>
      <c r="C5590" s="5" t="s">
        <v>63</v>
      </c>
      <c r="D5590" s="5">
        <v>77</v>
      </c>
      <c r="E5590" s="5">
        <v>1</v>
      </c>
      <c r="F5590" s="8">
        <f t="shared" si="522"/>
        <v>1.2987012987012987</v>
      </c>
      <c r="G5590" s="5" t="str">
        <f>IF(COUNTIFS(Q3_SQL_Error_Concentration!$A:$A,A5590,Q3_SQL_Error_Concentration!$E:$E,B5590,Q3_SQL_Error_Concentration!$F:$F,C5590)=0,"",SUMIFS(Q3_SQL_Error_Concentration!$I:$I,Q3_SQL_Error_Concentration!$A:$A,A5590,Q3_SQL_Error_Concentration!$E:$E,B5590,Q3_SQL_Error_Concentration!$F:$F,C5590))</f>
        <v/>
      </c>
      <c r="H5590" s="5" t="str">
        <f t="shared" si="523"/>
        <v/>
      </c>
      <c r="I5590" s="5">
        <f>IF(D5590&gt;=Q3_Validation!$C$2,1,0)</f>
        <v>0</v>
      </c>
      <c r="J5590" s="8" t="str">
        <f t="shared" si="524"/>
        <v/>
      </c>
      <c r="K5590" s="5" t="str">
        <f t="shared" si="525"/>
        <v>excluded</v>
      </c>
      <c r="L5590" s="5">
        <f t="shared" si="526"/>
        <v>3</v>
      </c>
      <c r="M5590" s="5">
        <f t="shared" si="527"/>
        <v>0</v>
      </c>
    </row>
    <row r="5591" spans="1:13">
      <c r="A5591" s="5">
        <v>7996</v>
      </c>
      <c r="B5591" s="5">
        <v>19</v>
      </c>
      <c r="C5591" s="5" t="s">
        <v>64</v>
      </c>
      <c r="D5591" s="5">
        <v>151</v>
      </c>
      <c r="E5591" s="5">
        <v>2</v>
      </c>
      <c r="F5591" s="8">
        <f t="shared" si="522"/>
        <v>1.3245033112582782</v>
      </c>
      <c r="G5591" s="5" t="str">
        <f>IF(COUNTIFS(Q3_SQL_Error_Concentration!$A:$A,A5591,Q3_SQL_Error_Concentration!$E:$E,B5591,Q3_SQL_Error_Concentration!$F:$F,C5591)=0,"",SUMIFS(Q3_SQL_Error_Concentration!$I:$I,Q3_SQL_Error_Concentration!$A:$A,A5591,Q3_SQL_Error_Concentration!$E:$E,B5591,Q3_SQL_Error_Concentration!$F:$F,C5591))</f>
        <v/>
      </c>
      <c r="H5591" s="5" t="str">
        <f t="shared" si="523"/>
        <v/>
      </c>
      <c r="I5591" s="5">
        <f>IF(D5591&gt;=Q3_Validation!$C$2,1,0)</f>
        <v>0</v>
      </c>
      <c r="J5591" s="8" t="str">
        <f t="shared" si="524"/>
        <v/>
      </c>
      <c r="K5591" s="5" t="str">
        <f t="shared" si="525"/>
        <v>excluded</v>
      </c>
      <c r="L5591" s="5">
        <f t="shared" si="526"/>
        <v>3</v>
      </c>
      <c r="M5591" s="5">
        <f t="shared" si="527"/>
        <v>0</v>
      </c>
    </row>
    <row r="5592" spans="1:13">
      <c r="A5592" s="5">
        <v>7996</v>
      </c>
      <c r="B5592" s="5">
        <v>19</v>
      </c>
      <c r="C5592" s="5" t="s">
        <v>62</v>
      </c>
      <c r="D5592" s="5">
        <v>81</v>
      </c>
      <c r="E5592" s="5">
        <v>3</v>
      </c>
      <c r="F5592" s="8">
        <f t="shared" si="522"/>
        <v>3.7037037037037037</v>
      </c>
      <c r="G5592" s="5" t="str">
        <f>IF(COUNTIFS(Q3_SQL_Error_Concentration!$A:$A,A5592,Q3_SQL_Error_Concentration!$E:$E,B5592,Q3_SQL_Error_Concentration!$F:$F,C5592)=0,"",SUMIFS(Q3_SQL_Error_Concentration!$I:$I,Q3_SQL_Error_Concentration!$A:$A,A5592,Q3_SQL_Error_Concentration!$E:$E,B5592,Q3_SQL_Error_Concentration!$F:$F,C5592))</f>
        <v/>
      </c>
      <c r="H5592" s="5" t="str">
        <f t="shared" si="523"/>
        <v/>
      </c>
      <c r="I5592" s="5">
        <f>IF(D5592&gt;=Q3_Validation!$C$2,1,0)</f>
        <v>0</v>
      </c>
      <c r="J5592" s="8" t="str">
        <f t="shared" si="524"/>
        <v/>
      </c>
      <c r="K5592" s="5" t="str">
        <f t="shared" si="525"/>
        <v>excluded</v>
      </c>
      <c r="L5592" s="5">
        <f t="shared" si="526"/>
        <v>3</v>
      </c>
      <c r="M5592" s="5">
        <f t="shared" si="527"/>
        <v>0</v>
      </c>
    </row>
    <row r="5593" spans="1:13">
      <c r="A5593" s="5">
        <v>7996</v>
      </c>
      <c r="B5593" s="5">
        <v>20</v>
      </c>
      <c r="C5593" s="5" t="s">
        <v>63</v>
      </c>
      <c r="D5593" s="5">
        <v>25</v>
      </c>
      <c r="E5593" s="5">
        <v>1</v>
      </c>
      <c r="F5593" s="8">
        <f t="shared" si="522"/>
        <v>4</v>
      </c>
      <c r="G5593" s="5" t="str">
        <f>IF(COUNTIFS(Q3_SQL_Error_Concentration!$A:$A,A5593,Q3_SQL_Error_Concentration!$E:$E,B5593,Q3_SQL_Error_Concentration!$F:$F,C5593)=0,"",SUMIFS(Q3_SQL_Error_Concentration!$I:$I,Q3_SQL_Error_Concentration!$A:$A,A5593,Q3_SQL_Error_Concentration!$E:$E,B5593,Q3_SQL_Error_Concentration!$F:$F,C5593))</f>
        <v/>
      </c>
      <c r="H5593" s="5" t="str">
        <f t="shared" si="523"/>
        <v/>
      </c>
      <c r="I5593" s="5">
        <f>IF(D5593&gt;=Q3_Validation!$C$2,1,0)</f>
        <v>0</v>
      </c>
      <c r="J5593" s="8" t="str">
        <f t="shared" si="524"/>
        <v/>
      </c>
      <c r="K5593" s="5" t="str">
        <f t="shared" si="525"/>
        <v>excluded</v>
      </c>
      <c r="L5593" s="5">
        <f t="shared" si="526"/>
        <v>3</v>
      </c>
      <c r="M5593" s="5">
        <f t="shared" si="527"/>
        <v>0</v>
      </c>
    </row>
    <row r="5594" spans="1:13">
      <c r="A5594" s="5">
        <v>7996</v>
      </c>
      <c r="B5594" s="5">
        <v>20</v>
      </c>
      <c r="C5594" s="5" t="s">
        <v>64</v>
      </c>
      <c r="D5594" s="5">
        <v>43</v>
      </c>
      <c r="E5594" s="5">
        <v>1</v>
      </c>
      <c r="F5594" s="8">
        <f t="shared" si="522"/>
        <v>2.3255813953488373</v>
      </c>
      <c r="G5594" s="5" t="str">
        <f>IF(COUNTIFS(Q3_SQL_Error_Concentration!$A:$A,A5594,Q3_SQL_Error_Concentration!$E:$E,B5594,Q3_SQL_Error_Concentration!$F:$F,C5594)=0,"",SUMIFS(Q3_SQL_Error_Concentration!$I:$I,Q3_SQL_Error_Concentration!$A:$A,A5594,Q3_SQL_Error_Concentration!$E:$E,B5594,Q3_SQL_Error_Concentration!$F:$F,C5594))</f>
        <v/>
      </c>
      <c r="H5594" s="5" t="str">
        <f t="shared" si="523"/>
        <v/>
      </c>
      <c r="I5594" s="5">
        <f>IF(D5594&gt;=Q3_Validation!$C$2,1,0)</f>
        <v>0</v>
      </c>
      <c r="J5594" s="8" t="str">
        <f t="shared" si="524"/>
        <v/>
      </c>
      <c r="K5594" s="5" t="str">
        <f t="shared" si="525"/>
        <v>excluded</v>
      </c>
      <c r="L5594" s="5">
        <f t="shared" si="526"/>
        <v>3</v>
      </c>
      <c r="M5594" s="5">
        <f t="shared" si="527"/>
        <v>0</v>
      </c>
    </row>
    <row r="5595" spans="1:13">
      <c r="A5595" s="5">
        <v>7996</v>
      </c>
      <c r="B5595" s="5">
        <v>20</v>
      </c>
      <c r="C5595" s="5" t="s">
        <v>62</v>
      </c>
      <c r="D5595" s="5">
        <v>31</v>
      </c>
      <c r="E5595" s="5">
        <v>0</v>
      </c>
      <c r="F5595" s="8">
        <f t="shared" si="522"/>
        <v>0</v>
      </c>
      <c r="G5595" s="5" t="str">
        <f>IF(COUNTIFS(Q3_SQL_Error_Concentration!$A:$A,A5595,Q3_SQL_Error_Concentration!$E:$E,B5595,Q3_SQL_Error_Concentration!$F:$F,C5595)=0,"",SUMIFS(Q3_SQL_Error_Concentration!$I:$I,Q3_SQL_Error_Concentration!$A:$A,A5595,Q3_SQL_Error_Concentration!$E:$E,B5595,Q3_SQL_Error_Concentration!$F:$F,C5595))</f>
        <v/>
      </c>
      <c r="H5595" s="5" t="str">
        <f t="shared" si="523"/>
        <v/>
      </c>
      <c r="I5595" s="5">
        <f>IF(D5595&gt;=Q3_Validation!$C$2,1,0)</f>
        <v>0</v>
      </c>
      <c r="J5595" s="8" t="str">
        <f t="shared" si="524"/>
        <v/>
      </c>
      <c r="K5595" s="5" t="str">
        <f t="shared" si="525"/>
        <v>excluded</v>
      </c>
      <c r="L5595" s="5">
        <f t="shared" si="526"/>
        <v>3</v>
      </c>
      <c r="M5595" s="5">
        <f t="shared" si="527"/>
        <v>0</v>
      </c>
    </row>
    <row r="5596" spans="1:13">
      <c r="A5596" s="5">
        <v>7996</v>
      </c>
      <c r="B5596" s="5">
        <v>21</v>
      </c>
      <c r="C5596" s="5" t="s">
        <v>63</v>
      </c>
      <c r="D5596" s="5">
        <v>15</v>
      </c>
      <c r="E5596" s="5">
        <v>0</v>
      </c>
      <c r="F5596" s="8">
        <f t="shared" si="522"/>
        <v>0</v>
      </c>
      <c r="G5596" s="5" t="str">
        <f>IF(COUNTIFS(Q3_SQL_Error_Concentration!$A:$A,A5596,Q3_SQL_Error_Concentration!$E:$E,B5596,Q3_SQL_Error_Concentration!$F:$F,C5596)=0,"",SUMIFS(Q3_SQL_Error_Concentration!$I:$I,Q3_SQL_Error_Concentration!$A:$A,A5596,Q3_SQL_Error_Concentration!$E:$E,B5596,Q3_SQL_Error_Concentration!$F:$F,C5596))</f>
        <v/>
      </c>
      <c r="H5596" s="5" t="str">
        <f t="shared" si="523"/>
        <v/>
      </c>
      <c r="I5596" s="5">
        <f>IF(D5596&gt;=Q3_Validation!$C$2,1,0)</f>
        <v>0</v>
      </c>
      <c r="J5596" s="8" t="str">
        <f t="shared" si="524"/>
        <v/>
      </c>
      <c r="K5596" s="5" t="str">
        <f t="shared" si="525"/>
        <v>excluded</v>
      </c>
      <c r="L5596" s="5">
        <f t="shared" si="526"/>
        <v>3</v>
      </c>
      <c r="M5596" s="5">
        <f t="shared" si="527"/>
        <v>0</v>
      </c>
    </row>
    <row r="5597" spans="1:13">
      <c r="A5597" s="5">
        <v>7996</v>
      </c>
      <c r="B5597" s="5">
        <v>21</v>
      </c>
      <c r="C5597" s="5" t="s">
        <v>64</v>
      </c>
      <c r="D5597" s="5">
        <v>28</v>
      </c>
      <c r="E5597" s="5">
        <v>0</v>
      </c>
      <c r="F5597" s="8">
        <f t="shared" si="522"/>
        <v>0</v>
      </c>
      <c r="G5597" s="5" t="str">
        <f>IF(COUNTIFS(Q3_SQL_Error_Concentration!$A:$A,A5597,Q3_SQL_Error_Concentration!$E:$E,B5597,Q3_SQL_Error_Concentration!$F:$F,C5597)=0,"",SUMIFS(Q3_SQL_Error_Concentration!$I:$I,Q3_SQL_Error_Concentration!$A:$A,A5597,Q3_SQL_Error_Concentration!$E:$E,B5597,Q3_SQL_Error_Concentration!$F:$F,C5597))</f>
        <v/>
      </c>
      <c r="H5597" s="5" t="str">
        <f t="shared" si="523"/>
        <v/>
      </c>
      <c r="I5597" s="5">
        <f>IF(D5597&gt;=Q3_Validation!$C$2,1,0)</f>
        <v>0</v>
      </c>
      <c r="J5597" s="8" t="str">
        <f t="shared" si="524"/>
        <v/>
      </c>
      <c r="K5597" s="5" t="str">
        <f t="shared" si="525"/>
        <v>excluded</v>
      </c>
      <c r="L5597" s="5">
        <f t="shared" si="526"/>
        <v>3</v>
      </c>
      <c r="M5597" s="5">
        <f t="shared" si="527"/>
        <v>0</v>
      </c>
    </row>
    <row r="5598" spans="1:13">
      <c r="A5598" s="5">
        <v>7996</v>
      </c>
      <c r="B5598" s="5">
        <v>21</v>
      </c>
      <c r="C5598" s="5" t="s">
        <v>62</v>
      </c>
      <c r="D5598" s="5">
        <v>11</v>
      </c>
      <c r="E5598" s="5">
        <v>0</v>
      </c>
      <c r="F5598" s="8">
        <f t="shared" si="522"/>
        <v>0</v>
      </c>
      <c r="G5598" s="5" t="str">
        <f>IF(COUNTIFS(Q3_SQL_Error_Concentration!$A:$A,A5598,Q3_SQL_Error_Concentration!$E:$E,B5598,Q3_SQL_Error_Concentration!$F:$F,C5598)=0,"",SUMIFS(Q3_SQL_Error_Concentration!$I:$I,Q3_SQL_Error_Concentration!$A:$A,A5598,Q3_SQL_Error_Concentration!$E:$E,B5598,Q3_SQL_Error_Concentration!$F:$F,C5598))</f>
        <v/>
      </c>
      <c r="H5598" s="5" t="str">
        <f t="shared" si="523"/>
        <v/>
      </c>
      <c r="I5598" s="5">
        <f>IF(D5598&gt;=Q3_Validation!$C$2,1,0)</f>
        <v>0</v>
      </c>
      <c r="J5598" s="8" t="str">
        <f t="shared" si="524"/>
        <v/>
      </c>
      <c r="K5598" s="5" t="str">
        <f t="shared" si="525"/>
        <v>excluded</v>
      </c>
      <c r="L5598" s="5">
        <f t="shared" si="526"/>
        <v>3</v>
      </c>
      <c r="M5598" s="5">
        <f t="shared" si="527"/>
        <v>0</v>
      </c>
    </row>
    <row r="5599" spans="1:13">
      <c r="A5599" s="5">
        <v>7996</v>
      </c>
      <c r="B5599" s="5">
        <v>22</v>
      </c>
      <c r="C5599" s="5" t="s">
        <v>63</v>
      </c>
      <c r="D5599" s="5">
        <v>54</v>
      </c>
      <c r="E5599" s="5">
        <v>1</v>
      </c>
      <c r="F5599" s="8">
        <f t="shared" si="522"/>
        <v>1.8518518518518519</v>
      </c>
      <c r="G5599" s="5" t="str">
        <f>IF(COUNTIFS(Q3_SQL_Error_Concentration!$A:$A,A5599,Q3_SQL_Error_Concentration!$E:$E,B5599,Q3_SQL_Error_Concentration!$F:$F,C5599)=0,"",SUMIFS(Q3_SQL_Error_Concentration!$I:$I,Q3_SQL_Error_Concentration!$A:$A,A5599,Q3_SQL_Error_Concentration!$E:$E,B5599,Q3_SQL_Error_Concentration!$F:$F,C5599))</f>
        <v/>
      </c>
      <c r="H5599" s="5" t="str">
        <f t="shared" si="523"/>
        <v/>
      </c>
      <c r="I5599" s="5">
        <f>IF(D5599&gt;=Q3_Validation!$C$2,1,0)</f>
        <v>0</v>
      </c>
      <c r="J5599" s="8" t="str">
        <f t="shared" si="524"/>
        <v/>
      </c>
      <c r="K5599" s="5" t="str">
        <f t="shared" si="525"/>
        <v>excluded</v>
      </c>
      <c r="L5599" s="5">
        <f t="shared" si="526"/>
        <v>3</v>
      </c>
      <c r="M5599" s="5">
        <f t="shared" si="527"/>
        <v>0</v>
      </c>
    </row>
    <row r="5600" spans="1:13">
      <c r="A5600" s="5">
        <v>7996</v>
      </c>
      <c r="B5600" s="5">
        <v>22</v>
      </c>
      <c r="C5600" s="5" t="s">
        <v>64</v>
      </c>
      <c r="D5600" s="5">
        <v>86</v>
      </c>
      <c r="E5600" s="5">
        <v>3</v>
      </c>
      <c r="F5600" s="8">
        <f t="shared" si="522"/>
        <v>3.4883720930232558</v>
      </c>
      <c r="G5600" s="5" t="str">
        <f>IF(COUNTIFS(Q3_SQL_Error_Concentration!$A:$A,A5600,Q3_SQL_Error_Concentration!$E:$E,B5600,Q3_SQL_Error_Concentration!$F:$F,C5600)=0,"",SUMIFS(Q3_SQL_Error_Concentration!$I:$I,Q3_SQL_Error_Concentration!$A:$A,A5600,Q3_SQL_Error_Concentration!$E:$E,B5600,Q3_SQL_Error_Concentration!$F:$F,C5600))</f>
        <v/>
      </c>
      <c r="H5600" s="5" t="str">
        <f t="shared" si="523"/>
        <v/>
      </c>
      <c r="I5600" s="5">
        <f>IF(D5600&gt;=Q3_Validation!$C$2,1,0)</f>
        <v>0</v>
      </c>
      <c r="J5600" s="8" t="str">
        <f t="shared" si="524"/>
        <v/>
      </c>
      <c r="K5600" s="5" t="str">
        <f t="shared" si="525"/>
        <v>excluded</v>
      </c>
      <c r="L5600" s="5">
        <f t="shared" si="526"/>
        <v>3</v>
      </c>
      <c r="M5600" s="5">
        <f t="shared" si="527"/>
        <v>0</v>
      </c>
    </row>
    <row r="5601" spans="1:13">
      <c r="A5601" s="5">
        <v>7996</v>
      </c>
      <c r="B5601" s="5">
        <v>22</v>
      </c>
      <c r="C5601" s="5" t="s">
        <v>62</v>
      </c>
      <c r="D5601" s="5">
        <v>55</v>
      </c>
      <c r="E5601" s="5">
        <v>0</v>
      </c>
      <c r="F5601" s="8">
        <f t="shared" si="522"/>
        <v>0</v>
      </c>
      <c r="G5601" s="5" t="str">
        <f>IF(COUNTIFS(Q3_SQL_Error_Concentration!$A:$A,A5601,Q3_SQL_Error_Concentration!$E:$E,B5601,Q3_SQL_Error_Concentration!$F:$F,C5601)=0,"",SUMIFS(Q3_SQL_Error_Concentration!$I:$I,Q3_SQL_Error_Concentration!$A:$A,A5601,Q3_SQL_Error_Concentration!$E:$E,B5601,Q3_SQL_Error_Concentration!$F:$F,C5601))</f>
        <v/>
      </c>
      <c r="H5601" s="5" t="str">
        <f t="shared" si="523"/>
        <v/>
      </c>
      <c r="I5601" s="5">
        <f>IF(D5601&gt;=Q3_Validation!$C$2,1,0)</f>
        <v>0</v>
      </c>
      <c r="J5601" s="8" t="str">
        <f t="shared" si="524"/>
        <v/>
      </c>
      <c r="K5601" s="5" t="str">
        <f t="shared" si="525"/>
        <v>excluded</v>
      </c>
      <c r="L5601" s="5">
        <f t="shared" si="526"/>
        <v>3</v>
      </c>
      <c r="M5601" s="5">
        <f t="shared" si="527"/>
        <v>0</v>
      </c>
    </row>
    <row r="5602" spans="1:13">
      <c r="A5602" s="5">
        <v>7996</v>
      </c>
      <c r="B5602" s="5">
        <v>23</v>
      </c>
      <c r="C5602" s="5" t="s">
        <v>63</v>
      </c>
      <c r="D5602" s="5">
        <v>4</v>
      </c>
      <c r="E5602" s="5">
        <v>0</v>
      </c>
      <c r="F5602" s="8">
        <f t="shared" si="522"/>
        <v>0</v>
      </c>
      <c r="G5602" s="5" t="str">
        <f>IF(COUNTIFS(Q3_SQL_Error_Concentration!$A:$A,A5602,Q3_SQL_Error_Concentration!$E:$E,B5602,Q3_SQL_Error_Concentration!$F:$F,C5602)=0,"",SUMIFS(Q3_SQL_Error_Concentration!$I:$I,Q3_SQL_Error_Concentration!$A:$A,A5602,Q3_SQL_Error_Concentration!$E:$E,B5602,Q3_SQL_Error_Concentration!$F:$F,C5602))</f>
        <v/>
      </c>
      <c r="H5602" s="5" t="str">
        <f t="shared" si="523"/>
        <v/>
      </c>
      <c r="I5602" s="5">
        <f>IF(D5602&gt;=Q3_Validation!$C$2,1,0)</f>
        <v>0</v>
      </c>
      <c r="J5602" s="8" t="str">
        <f t="shared" si="524"/>
        <v/>
      </c>
      <c r="K5602" s="5" t="str">
        <f t="shared" si="525"/>
        <v>excluded</v>
      </c>
      <c r="L5602" s="5">
        <f t="shared" si="526"/>
        <v>3</v>
      </c>
      <c r="M5602" s="5">
        <f t="shared" si="527"/>
        <v>0</v>
      </c>
    </row>
    <row r="5603" spans="1:13">
      <c r="A5603" s="5">
        <v>7996</v>
      </c>
      <c r="B5603" s="5">
        <v>23</v>
      </c>
      <c r="C5603" s="5" t="s">
        <v>64</v>
      </c>
      <c r="D5603" s="5">
        <v>11</v>
      </c>
      <c r="E5603" s="5">
        <v>0</v>
      </c>
      <c r="F5603" s="8">
        <f t="shared" si="522"/>
        <v>0</v>
      </c>
      <c r="G5603" s="5" t="str">
        <f>IF(COUNTIFS(Q3_SQL_Error_Concentration!$A:$A,A5603,Q3_SQL_Error_Concentration!$E:$E,B5603,Q3_SQL_Error_Concentration!$F:$F,C5603)=0,"",SUMIFS(Q3_SQL_Error_Concentration!$I:$I,Q3_SQL_Error_Concentration!$A:$A,A5603,Q3_SQL_Error_Concentration!$E:$E,B5603,Q3_SQL_Error_Concentration!$F:$F,C5603))</f>
        <v/>
      </c>
      <c r="H5603" s="5" t="str">
        <f t="shared" si="523"/>
        <v/>
      </c>
      <c r="I5603" s="5">
        <f>IF(D5603&gt;=Q3_Validation!$C$2,1,0)</f>
        <v>0</v>
      </c>
      <c r="J5603" s="8" t="str">
        <f t="shared" si="524"/>
        <v/>
      </c>
      <c r="K5603" s="5" t="str">
        <f t="shared" si="525"/>
        <v>excluded</v>
      </c>
      <c r="L5603" s="5">
        <f t="shared" si="526"/>
        <v>3</v>
      </c>
      <c r="M5603" s="5">
        <f t="shared" si="527"/>
        <v>0</v>
      </c>
    </row>
    <row r="5604" spans="1:13">
      <c r="A5604" s="5">
        <v>7996</v>
      </c>
      <c r="B5604" s="5">
        <v>23</v>
      </c>
      <c r="C5604" s="5" t="s">
        <v>62</v>
      </c>
      <c r="D5604" s="5">
        <v>3</v>
      </c>
      <c r="E5604" s="5">
        <v>0</v>
      </c>
      <c r="F5604" s="8">
        <f t="shared" si="522"/>
        <v>0</v>
      </c>
      <c r="G5604" s="5" t="str">
        <f>IF(COUNTIFS(Q3_SQL_Error_Concentration!$A:$A,A5604,Q3_SQL_Error_Concentration!$E:$E,B5604,Q3_SQL_Error_Concentration!$F:$F,C5604)=0,"",SUMIFS(Q3_SQL_Error_Concentration!$I:$I,Q3_SQL_Error_Concentration!$A:$A,A5604,Q3_SQL_Error_Concentration!$E:$E,B5604,Q3_SQL_Error_Concentration!$F:$F,C5604))</f>
        <v/>
      </c>
      <c r="H5604" s="5" t="str">
        <f t="shared" si="523"/>
        <v/>
      </c>
      <c r="I5604" s="5">
        <f>IF(D5604&gt;=Q3_Validation!$C$2,1,0)</f>
        <v>0</v>
      </c>
      <c r="J5604" s="8" t="str">
        <f t="shared" si="524"/>
        <v/>
      </c>
      <c r="K5604" s="5" t="str">
        <f t="shared" si="525"/>
        <v>excluded</v>
      </c>
      <c r="L5604" s="5">
        <f t="shared" si="526"/>
        <v>3</v>
      </c>
      <c r="M5604" s="5">
        <f t="shared" si="527"/>
        <v>0</v>
      </c>
    </row>
    <row r="5605" spans="1:13">
      <c r="A5605" s="5">
        <v>8011</v>
      </c>
      <c r="B5605" s="5">
        <v>1</v>
      </c>
      <c r="C5605" s="5" t="s">
        <v>63</v>
      </c>
      <c r="D5605" s="5">
        <v>1</v>
      </c>
      <c r="E5605" s="5">
        <v>0</v>
      </c>
      <c r="F5605" s="8">
        <f t="shared" si="522"/>
        <v>0</v>
      </c>
      <c r="G5605" s="5" t="str">
        <f>IF(COUNTIFS(Q3_SQL_Error_Concentration!$A:$A,A5605,Q3_SQL_Error_Concentration!$E:$E,B5605,Q3_SQL_Error_Concentration!$F:$F,C5605)=0,"",SUMIFS(Q3_SQL_Error_Concentration!$I:$I,Q3_SQL_Error_Concentration!$A:$A,A5605,Q3_SQL_Error_Concentration!$E:$E,B5605,Q3_SQL_Error_Concentration!$F:$F,C5605))</f>
        <v/>
      </c>
      <c r="H5605" s="5" t="str">
        <f t="shared" si="523"/>
        <v/>
      </c>
      <c r="I5605" s="5">
        <f>IF(D5605&gt;=Q3_Validation!$C$2,1,0)</f>
        <v>0</v>
      </c>
      <c r="J5605" s="8" t="str">
        <f t="shared" si="524"/>
        <v/>
      </c>
      <c r="K5605" s="5" t="str">
        <f t="shared" si="525"/>
        <v>excluded</v>
      </c>
      <c r="L5605" s="5">
        <f t="shared" si="526"/>
        <v>0</v>
      </c>
      <c r="M5605" s="5">
        <f t="shared" si="527"/>
        <v>0</v>
      </c>
    </row>
    <row r="5606" spans="1:13">
      <c r="A5606" s="5">
        <v>8011</v>
      </c>
      <c r="B5606" s="5">
        <v>1</v>
      </c>
      <c r="C5606" s="5" t="s">
        <v>62</v>
      </c>
      <c r="D5606" s="5">
        <v>1</v>
      </c>
      <c r="E5606" s="5">
        <v>0</v>
      </c>
      <c r="F5606" s="8">
        <f t="shared" si="522"/>
        <v>0</v>
      </c>
      <c r="G5606" s="5" t="str">
        <f>IF(COUNTIFS(Q3_SQL_Error_Concentration!$A:$A,A5606,Q3_SQL_Error_Concentration!$E:$E,B5606,Q3_SQL_Error_Concentration!$F:$F,C5606)=0,"",SUMIFS(Q3_SQL_Error_Concentration!$I:$I,Q3_SQL_Error_Concentration!$A:$A,A5606,Q3_SQL_Error_Concentration!$E:$E,B5606,Q3_SQL_Error_Concentration!$F:$F,C5606))</f>
        <v/>
      </c>
      <c r="H5606" s="5" t="str">
        <f t="shared" si="523"/>
        <v/>
      </c>
      <c r="I5606" s="5">
        <f>IF(D5606&gt;=Q3_Validation!$C$2,1,0)</f>
        <v>0</v>
      </c>
      <c r="J5606" s="8" t="str">
        <f t="shared" si="524"/>
        <v/>
      </c>
      <c r="K5606" s="5" t="str">
        <f t="shared" si="525"/>
        <v>excluded</v>
      </c>
      <c r="L5606" s="5">
        <f t="shared" si="526"/>
        <v>0</v>
      </c>
      <c r="M5606" s="5">
        <f t="shared" si="527"/>
        <v>0</v>
      </c>
    </row>
    <row r="5607" spans="1:13">
      <c r="A5607" s="5">
        <v>8011</v>
      </c>
      <c r="B5607" s="5">
        <v>2</v>
      </c>
      <c r="C5607" s="5" t="s">
        <v>63</v>
      </c>
      <c r="D5607" s="5">
        <v>6</v>
      </c>
      <c r="E5607" s="5">
        <v>0</v>
      </c>
      <c r="F5607" s="8">
        <f t="shared" si="522"/>
        <v>0</v>
      </c>
      <c r="G5607" s="5" t="str">
        <f>IF(COUNTIFS(Q3_SQL_Error_Concentration!$A:$A,A5607,Q3_SQL_Error_Concentration!$E:$E,B5607,Q3_SQL_Error_Concentration!$F:$F,C5607)=0,"",SUMIFS(Q3_SQL_Error_Concentration!$I:$I,Q3_SQL_Error_Concentration!$A:$A,A5607,Q3_SQL_Error_Concentration!$E:$E,B5607,Q3_SQL_Error_Concentration!$F:$F,C5607))</f>
        <v/>
      </c>
      <c r="H5607" s="5" t="str">
        <f t="shared" si="523"/>
        <v/>
      </c>
      <c r="I5607" s="5">
        <f>IF(D5607&gt;=Q3_Validation!$C$2,1,0)</f>
        <v>0</v>
      </c>
      <c r="J5607" s="8" t="str">
        <f t="shared" si="524"/>
        <v/>
      </c>
      <c r="K5607" s="5" t="str">
        <f t="shared" si="525"/>
        <v>excluded</v>
      </c>
      <c r="L5607" s="5">
        <f t="shared" si="526"/>
        <v>0</v>
      </c>
      <c r="M5607" s="5">
        <f t="shared" si="527"/>
        <v>0</v>
      </c>
    </row>
    <row r="5608" spans="1:13">
      <c r="A5608" s="5">
        <v>8011</v>
      </c>
      <c r="B5608" s="5">
        <v>2</v>
      </c>
      <c r="C5608" s="5" t="s">
        <v>62</v>
      </c>
      <c r="D5608" s="5">
        <v>17</v>
      </c>
      <c r="E5608" s="5">
        <v>0</v>
      </c>
      <c r="F5608" s="8">
        <f t="shared" si="522"/>
        <v>0</v>
      </c>
      <c r="G5608" s="5" t="str">
        <f>IF(COUNTIFS(Q3_SQL_Error_Concentration!$A:$A,A5608,Q3_SQL_Error_Concentration!$E:$E,B5608,Q3_SQL_Error_Concentration!$F:$F,C5608)=0,"",SUMIFS(Q3_SQL_Error_Concentration!$I:$I,Q3_SQL_Error_Concentration!$A:$A,A5608,Q3_SQL_Error_Concentration!$E:$E,B5608,Q3_SQL_Error_Concentration!$F:$F,C5608))</f>
        <v/>
      </c>
      <c r="H5608" s="5" t="str">
        <f t="shared" si="523"/>
        <v/>
      </c>
      <c r="I5608" s="5">
        <f>IF(D5608&gt;=Q3_Validation!$C$2,1,0)</f>
        <v>0</v>
      </c>
      <c r="J5608" s="8" t="str">
        <f t="shared" si="524"/>
        <v/>
      </c>
      <c r="K5608" s="5" t="str">
        <f t="shared" si="525"/>
        <v>excluded</v>
      </c>
      <c r="L5608" s="5">
        <f t="shared" si="526"/>
        <v>0</v>
      </c>
      <c r="M5608" s="5">
        <f t="shared" si="527"/>
        <v>0</v>
      </c>
    </row>
    <row r="5609" spans="1:13">
      <c r="A5609" s="5">
        <v>8011</v>
      </c>
      <c r="B5609" s="5">
        <v>3</v>
      </c>
      <c r="C5609" s="5" t="s">
        <v>62</v>
      </c>
      <c r="D5609" s="5">
        <v>1</v>
      </c>
      <c r="E5609" s="5">
        <v>0</v>
      </c>
      <c r="F5609" s="8">
        <f t="shared" si="522"/>
        <v>0</v>
      </c>
      <c r="G5609" s="5" t="str">
        <f>IF(COUNTIFS(Q3_SQL_Error_Concentration!$A:$A,A5609,Q3_SQL_Error_Concentration!$E:$E,B5609,Q3_SQL_Error_Concentration!$F:$F,C5609)=0,"",SUMIFS(Q3_SQL_Error_Concentration!$I:$I,Q3_SQL_Error_Concentration!$A:$A,A5609,Q3_SQL_Error_Concentration!$E:$E,B5609,Q3_SQL_Error_Concentration!$F:$F,C5609))</f>
        <v/>
      </c>
      <c r="H5609" s="5" t="str">
        <f t="shared" si="523"/>
        <v/>
      </c>
      <c r="I5609" s="5">
        <f>IF(D5609&gt;=Q3_Validation!$C$2,1,0)</f>
        <v>0</v>
      </c>
      <c r="J5609" s="8" t="str">
        <f t="shared" si="524"/>
        <v/>
      </c>
      <c r="K5609" s="5" t="str">
        <f t="shared" si="525"/>
        <v>excluded</v>
      </c>
      <c r="L5609" s="5">
        <f t="shared" si="526"/>
        <v>0</v>
      </c>
      <c r="M5609" s="5">
        <f t="shared" si="527"/>
        <v>0</v>
      </c>
    </row>
    <row r="5610" spans="1:13">
      <c r="A5610" s="5">
        <v>8011</v>
      </c>
      <c r="B5610" s="5">
        <v>4</v>
      </c>
      <c r="C5610" s="5" t="s">
        <v>63</v>
      </c>
      <c r="D5610" s="5">
        <v>5</v>
      </c>
      <c r="E5610" s="5">
        <v>0</v>
      </c>
      <c r="F5610" s="8">
        <f t="shared" si="522"/>
        <v>0</v>
      </c>
      <c r="G5610" s="5" t="str">
        <f>IF(COUNTIFS(Q3_SQL_Error_Concentration!$A:$A,A5610,Q3_SQL_Error_Concentration!$E:$E,B5610,Q3_SQL_Error_Concentration!$F:$F,C5610)=0,"",SUMIFS(Q3_SQL_Error_Concentration!$I:$I,Q3_SQL_Error_Concentration!$A:$A,A5610,Q3_SQL_Error_Concentration!$E:$E,B5610,Q3_SQL_Error_Concentration!$F:$F,C5610))</f>
        <v/>
      </c>
      <c r="H5610" s="5" t="str">
        <f t="shared" si="523"/>
        <v/>
      </c>
      <c r="I5610" s="5">
        <f>IF(D5610&gt;=Q3_Validation!$C$2,1,0)</f>
        <v>0</v>
      </c>
      <c r="J5610" s="8" t="str">
        <f t="shared" si="524"/>
        <v/>
      </c>
      <c r="K5610" s="5" t="str">
        <f t="shared" si="525"/>
        <v>excluded</v>
      </c>
      <c r="L5610" s="5">
        <f t="shared" si="526"/>
        <v>0</v>
      </c>
      <c r="M5610" s="5">
        <f t="shared" si="527"/>
        <v>0</v>
      </c>
    </row>
    <row r="5611" spans="1:13">
      <c r="A5611" s="5">
        <v>8011</v>
      </c>
      <c r="B5611" s="5">
        <v>4</v>
      </c>
      <c r="C5611" s="5" t="s">
        <v>62</v>
      </c>
      <c r="D5611" s="5">
        <v>11</v>
      </c>
      <c r="E5611" s="5">
        <v>0</v>
      </c>
      <c r="F5611" s="8">
        <f t="shared" si="522"/>
        <v>0</v>
      </c>
      <c r="G5611" s="5" t="str">
        <f>IF(COUNTIFS(Q3_SQL_Error_Concentration!$A:$A,A5611,Q3_SQL_Error_Concentration!$E:$E,B5611,Q3_SQL_Error_Concentration!$F:$F,C5611)=0,"",SUMIFS(Q3_SQL_Error_Concentration!$I:$I,Q3_SQL_Error_Concentration!$A:$A,A5611,Q3_SQL_Error_Concentration!$E:$E,B5611,Q3_SQL_Error_Concentration!$F:$F,C5611))</f>
        <v/>
      </c>
      <c r="H5611" s="5" t="str">
        <f t="shared" si="523"/>
        <v/>
      </c>
      <c r="I5611" s="5">
        <f>IF(D5611&gt;=Q3_Validation!$C$2,1,0)</f>
        <v>0</v>
      </c>
      <c r="J5611" s="8" t="str">
        <f t="shared" si="524"/>
        <v/>
      </c>
      <c r="K5611" s="5" t="str">
        <f t="shared" si="525"/>
        <v>excluded</v>
      </c>
      <c r="L5611" s="5">
        <f t="shared" si="526"/>
        <v>0</v>
      </c>
      <c r="M5611" s="5">
        <f t="shared" si="527"/>
        <v>0</v>
      </c>
    </row>
    <row r="5612" spans="1:13">
      <c r="A5612" s="5">
        <v>8011</v>
      </c>
      <c r="B5612" s="5">
        <v>5</v>
      </c>
      <c r="C5612" s="5" t="s">
        <v>63</v>
      </c>
      <c r="D5612" s="5">
        <v>30</v>
      </c>
      <c r="E5612" s="5">
        <v>0</v>
      </c>
      <c r="F5612" s="8">
        <f t="shared" si="522"/>
        <v>0</v>
      </c>
      <c r="G5612" s="5" t="str">
        <f>IF(COUNTIFS(Q3_SQL_Error_Concentration!$A:$A,A5612,Q3_SQL_Error_Concentration!$E:$E,B5612,Q3_SQL_Error_Concentration!$F:$F,C5612)=0,"",SUMIFS(Q3_SQL_Error_Concentration!$I:$I,Q3_SQL_Error_Concentration!$A:$A,A5612,Q3_SQL_Error_Concentration!$E:$E,B5612,Q3_SQL_Error_Concentration!$F:$F,C5612))</f>
        <v/>
      </c>
      <c r="H5612" s="5" t="str">
        <f t="shared" si="523"/>
        <v/>
      </c>
      <c r="I5612" s="5">
        <f>IF(D5612&gt;=Q3_Validation!$C$2,1,0)</f>
        <v>0</v>
      </c>
      <c r="J5612" s="8" t="str">
        <f t="shared" si="524"/>
        <v/>
      </c>
      <c r="K5612" s="5" t="str">
        <f t="shared" si="525"/>
        <v>excluded</v>
      </c>
      <c r="L5612" s="5">
        <f t="shared" si="526"/>
        <v>0</v>
      </c>
      <c r="M5612" s="5">
        <f t="shared" si="527"/>
        <v>0</v>
      </c>
    </row>
    <row r="5613" spans="1:13">
      <c r="A5613" s="5">
        <v>8011</v>
      </c>
      <c r="B5613" s="5">
        <v>5</v>
      </c>
      <c r="C5613" s="5" t="s">
        <v>62</v>
      </c>
      <c r="D5613" s="5">
        <v>46</v>
      </c>
      <c r="E5613" s="5">
        <v>2</v>
      </c>
      <c r="F5613" s="8">
        <f t="shared" si="522"/>
        <v>4.3478260869565215</v>
      </c>
      <c r="G5613" s="5" t="str">
        <f>IF(COUNTIFS(Q3_SQL_Error_Concentration!$A:$A,A5613,Q3_SQL_Error_Concentration!$E:$E,B5613,Q3_SQL_Error_Concentration!$F:$F,C5613)=0,"",SUMIFS(Q3_SQL_Error_Concentration!$I:$I,Q3_SQL_Error_Concentration!$A:$A,A5613,Q3_SQL_Error_Concentration!$E:$E,B5613,Q3_SQL_Error_Concentration!$F:$F,C5613))</f>
        <v/>
      </c>
      <c r="H5613" s="5" t="str">
        <f t="shared" si="523"/>
        <v/>
      </c>
      <c r="I5613" s="5">
        <f>IF(D5613&gt;=Q3_Validation!$C$2,1,0)</f>
        <v>0</v>
      </c>
      <c r="J5613" s="8" t="str">
        <f t="shared" si="524"/>
        <v/>
      </c>
      <c r="K5613" s="5" t="str">
        <f t="shared" si="525"/>
        <v>excluded</v>
      </c>
      <c r="L5613" s="5">
        <f t="shared" si="526"/>
        <v>0</v>
      </c>
      <c r="M5613" s="5">
        <f t="shared" si="527"/>
        <v>0</v>
      </c>
    </row>
    <row r="5614" spans="1:13">
      <c r="A5614" s="5">
        <v>8011</v>
      </c>
      <c r="B5614" s="5">
        <v>6</v>
      </c>
      <c r="C5614" s="5" t="s">
        <v>63</v>
      </c>
      <c r="D5614" s="5">
        <v>293</v>
      </c>
      <c r="E5614" s="5">
        <v>7</v>
      </c>
      <c r="F5614" s="8">
        <f t="shared" si="522"/>
        <v>2.3890784982935154</v>
      </c>
      <c r="G5614" s="5" t="str">
        <f>IF(COUNTIFS(Q3_SQL_Error_Concentration!$A:$A,A5614,Q3_SQL_Error_Concentration!$E:$E,B5614,Q3_SQL_Error_Concentration!$F:$F,C5614)=0,"",SUMIFS(Q3_SQL_Error_Concentration!$I:$I,Q3_SQL_Error_Concentration!$A:$A,A5614,Q3_SQL_Error_Concentration!$E:$E,B5614,Q3_SQL_Error_Concentration!$F:$F,C5614))</f>
        <v/>
      </c>
      <c r="H5614" s="5" t="str">
        <f t="shared" si="523"/>
        <v/>
      </c>
      <c r="I5614" s="5">
        <f>IF(D5614&gt;=Q3_Validation!$C$2,1,0)</f>
        <v>0</v>
      </c>
      <c r="J5614" s="8" t="str">
        <f t="shared" si="524"/>
        <v/>
      </c>
      <c r="K5614" s="5" t="str">
        <f t="shared" si="525"/>
        <v>excluded</v>
      </c>
      <c r="L5614" s="5">
        <f t="shared" si="526"/>
        <v>0</v>
      </c>
      <c r="M5614" s="5">
        <f t="shared" si="527"/>
        <v>0</v>
      </c>
    </row>
    <row r="5615" spans="1:13">
      <c r="A5615" s="5">
        <v>8011</v>
      </c>
      <c r="B5615" s="5">
        <v>6</v>
      </c>
      <c r="C5615" s="5" t="s">
        <v>62</v>
      </c>
      <c r="D5615" s="5">
        <v>563</v>
      </c>
      <c r="E5615" s="5">
        <v>10</v>
      </c>
      <c r="F5615" s="8">
        <f t="shared" si="522"/>
        <v>1.7761989342806395</v>
      </c>
      <c r="G5615" s="5" t="str">
        <f>IF(COUNTIFS(Q3_SQL_Error_Concentration!$A:$A,A5615,Q3_SQL_Error_Concentration!$E:$E,B5615,Q3_SQL_Error_Concentration!$F:$F,C5615)=0,"",SUMIFS(Q3_SQL_Error_Concentration!$I:$I,Q3_SQL_Error_Concentration!$A:$A,A5615,Q3_SQL_Error_Concentration!$E:$E,B5615,Q3_SQL_Error_Concentration!$F:$F,C5615))</f>
        <v/>
      </c>
      <c r="H5615" s="5" t="str">
        <f t="shared" si="523"/>
        <v/>
      </c>
      <c r="I5615" s="5">
        <f>IF(D5615&gt;=Q3_Validation!$C$2,1,0)</f>
        <v>0</v>
      </c>
      <c r="J5615" s="8" t="str">
        <f t="shared" si="524"/>
        <v/>
      </c>
      <c r="K5615" s="5" t="str">
        <f t="shared" si="525"/>
        <v>excluded</v>
      </c>
      <c r="L5615" s="5">
        <f t="shared" si="526"/>
        <v>0</v>
      </c>
      <c r="M5615" s="5">
        <f t="shared" si="527"/>
        <v>0</v>
      </c>
    </row>
    <row r="5616" spans="1:13">
      <c r="A5616" s="5">
        <v>8011</v>
      </c>
      <c r="B5616" s="5">
        <v>7</v>
      </c>
      <c r="C5616" s="5" t="s">
        <v>63</v>
      </c>
      <c r="D5616" s="5">
        <v>352</v>
      </c>
      <c r="E5616" s="5">
        <v>11</v>
      </c>
      <c r="F5616" s="8">
        <f t="shared" si="522"/>
        <v>3.125</v>
      </c>
      <c r="G5616" s="5" t="str">
        <f>IF(COUNTIFS(Q3_SQL_Error_Concentration!$A:$A,A5616,Q3_SQL_Error_Concentration!$E:$E,B5616,Q3_SQL_Error_Concentration!$F:$F,C5616)=0,"",SUMIFS(Q3_SQL_Error_Concentration!$I:$I,Q3_SQL_Error_Concentration!$A:$A,A5616,Q3_SQL_Error_Concentration!$E:$E,B5616,Q3_SQL_Error_Concentration!$F:$F,C5616))</f>
        <v/>
      </c>
      <c r="H5616" s="5" t="str">
        <f t="shared" si="523"/>
        <v/>
      </c>
      <c r="I5616" s="5">
        <f>IF(D5616&gt;=Q3_Validation!$C$2,1,0)</f>
        <v>0</v>
      </c>
      <c r="J5616" s="8" t="str">
        <f t="shared" si="524"/>
        <v/>
      </c>
      <c r="K5616" s="5" t="str">
        <f t="shared" si="525"/>
        <v>excluded</v>
      </c>
      <c r="L5616" s="5">
        <f t="shared" si="526"/>
        <v>0</v>
      </c>
      <c r="M5616" s="5">
        <f t="shared" si="527"/>
        <v>0</v>
      </c>
    </row>
    <row r="5617" spans="1:13">
      <c r="A5617" s="5">
        <v>8011</v>
      </c>
      <c r="B5617" s="5">
        <v>7</v>
      </c>
      <c r="C5617" s="5" t="s">
        <v>62</v>
      </c>
      <c r="D5617" s="5">
        <v>607</v>
      </c>
      <c r="E5617" s="5">
        <v>11</v>
      </c>
      <c r="F5617" s="8">
        <f t="shared" si="522"/>
        <v>1.812191103789127</v>
      </c>
      <c r="G5617" s="5" t="str">
        <f>IF(COUNTIFS(Q3_SQL_Error_Concentration!$A:$A,A5617,Q3_SQL_Error_Concentration!$E:$E,B5617,Q3_SQL_Error_Concentration!$F:$F,C5617)=0,"",SUMIFS(Q3_SQL_Error_Concentration!$I:$I,Q3_SQL_Error_Concentration!$A:$A,A5617,Q3_SQL_Error_Concentration!$E:$E,B5617,Q3_SQL_Error_Concentration!$F:$F,C5617))</f>
        <v/>
      </c>
      <c r="H5617" s="5" t="str">
        <f t="shared" si="523"/>
        <v/>
      </c>
      <c r="I5617" s="5">
        <f>IF(D5617&gt;=Q3_Validation!$C$2,1,0)</f>
        <v>1</v>
      </c>
      <c r="J5617" s="8">
        <f t="shared" si="524"/>
        <v>1.812191103789127</v>
      </c>
      <c r="K5617" s="5" t="str">
        <f t="shared" si="525"/>
        <v>normal</v>
      </c>
      <c r="L5617" s="5">
        <f t="shared" si="526"/>
        <v>0</v>
      </c>
      <c r="M5617" s="5">
        <f t="shared" si="527"/>
        <v>0</v>
      </c>
    </row>
    <row r="5618" spans="1:13">
      <c r="A5618" s="5">
        <v>8011</v>
      </c>
      <c r="B5618" s="5">
        <v>8</v>
      </c>
      <c r="C5618" s="5" t="s">
        <v>63</v>
      </c>
      <c r="D5618" s="5">
        <v>326</v>
      </c>
      <c r="E5618" s="5">
        <v>3</v>
      </c>
      <c r="F5618" s="8">
        <f t="shared" si="522"/>
        <v>0.92024539877300615</v>
      </c>
      <c r="G5618" s="5" t="str">
        <f>IF(COUNTIFS(Q3_SQL_Error_Concentration!$A:$A,A5618,Q3_SQL_Error_Concentration!$E:$E,B5618,Q3_SQL_Error_Concentration!$F:$F,C5618)=0,"",SUMIFS(Q3_SQL_Error_Concentration!$I:$I,Q3_SQL_Error_Concentration!$A:$A,A5618,Q3_SQL_Error_Concentration!$E:$E,B5618,Q3_SQL_Error_Concentration!$F:$F,C5618))</f>
        <v/>
      </c>
      <c r="H5618" s="5" t="str">
        <f t="shared" si="523"/>
        <v/>
      </c>
      <c r="I5618" s="5">
        <f>IF(D5618&gt;=Q3_Validation!$C$2,1,0)</f>
        <v>0</v>
      </c>
      <c r="J5618" s="8" t="str">
        <f t="shared" si="524"/>
        <v/>
      </c>
      <c r="K5618" s="5" t="str">
        <f t="shared" si="525"/>
        <v>excluded</v>
      </c>
      <c r="L5618" s="5">
        <f t="shared" si="526"/>
        <v>0</v>
      </c>
      <c r="M5618" s="5">
        <f t="shared" si="527"/>
        <v>0</v>
      </c>
    </row>
    <row r="5619" spans="1:13">
      <c r="A5619" s="5">
        <v>8011</v>
      </c>
      <c r="B5619" s="5">
        <v>8</v>
      </c>
      <c r="C5619" s="5" t="s">
        <v>62</v>
      </c>
      <c r="D5619" s="5">
        <v>714</v>
      </c>
      <c r="E5619" s="5">
        <v>6</v>
      </c>
      <c r="F5619" s="8">
        <f t="shared" si="522"/>
        <v>0.84033613445378152</v>
      </c>
      <c r="G5619" s="5" t="str">
        <f>IF(COUNTIFS(Q3_SQL_Error_Concentration!$A:$A,A5619,Q3_SQL_Error_Concentration!$E:$E,B5619,Q3_SQL_Error_Concentration!$F:$F,C5619)=0,"",SUMIFS(Q3_SQL_Error_Concentration!$I:$I,Q3_SQL_Error_Concentration!$A:$A,A5619,Q3_SQL_Error_Concentration!$E:$E,B5619,Q3_SQL_Error_Concentration!$F:$F,C5619))</f>
        <v/>
      </c>
      <c r="H5619" s="5" t="str">
        <f t="shared" si="523"/>
        <v/>
      </c>
      <c r="I5619" s="5">
        <f>IF(D5619&gt;=Q3_Validation!$C$2,1,0)</f>
        <v>1</v>
      </c>
      <c r="J5619" s="8">
        <f t="shared" si="524"/>
        <v>0.84033613445378152</v>
      </c>
      <c r="K5619" s="5" t="str">
        <f t="shared" si="525"/>
        <v>normal</v>
      </c>
      <c r="L5619" s="5">
        <f t="shared" si="526"/>
        <v>0</v>
      </c>
      <c r="M5619" s="5">
        <f t="shared" si="527"/>
        <v>0</v>
      </c>
    </row>
    <row r="5620" spans="1:13">
      <c r="A5620" s="5">
        <v>8011</v>
      </c>
      <c r="B5620" s="5">
        <v>9</v>
      </c>
      <c r="C5620" s="5" t="s">
        <v>63</v>
      </c>
      <c r="D5620" s="5">
        <v>372</v>
      </c>
      <c r="E5620" s="5">
        <v>6</v>
      </c>
      <c r="F5620" s="8">
        <f t="shared" si="522"/>
        <v>1.6129032258064515</v>
      </c>
      <c r="G5620" s="5" t="str">
        <f>IF(COUNTIFS(Q3_SQL_Error_Concentration!$A:$A,A5620,Q3_SQL_Error_Concentration!$E:$E,B5620,Q3_SQL_Error_Concentration!$F:$F,C5620)=0,"",SUMIFS(Q3_SQL_Error_Concentration!$I:$I,Q3_SQL_Error_Concentration!$A:$A,A5620,Q3_SQL_Error_Concentration!$E:$E,B5620,Q3_SQL_Error_Concentration!$F:$F,C5620))</f>
        <v/>
      </c>
      <c r="H5620" s="5" t="str">
        <f t="shared" si="523"/>
        <v/>
      </c>
      <c r="I5620" s="5">
        <f>IF(D5620&gt;=Q3_Validation!$C$2,1,0)</f>
        <v>0</v>
      </c>
      <c r="J5620" s="8" t="str">
        <f t="shared" si="524"/>
        <v/>
      </c>
      <c r="K5620" s="5" t="str">
        <f t="shared" si="525"/>
        <v>excluded</v>
      </c>
      <c r="L5620" s="5">
        <f t="shared" si="526"/>
        <v>0</v>
      </c>
      <c r="M5620" s="5">
        <f t="shared" si="527"/>
        <v>0</v>
      </c>
    </row>
    <row r="5621" spans="1:13">
      <c r="A5621" s="5">
        <v>8011</v>
      </c>
      <c r="B5621" s="5">
        <v>9</v>
      </c>
      <c r="C5621" s="5" t="s">
        <v>62</v>
      </c>
      <c r="D5621" s="5">
        <v>559</v>
      </c>
      <c r="E5621" s="5">
        <v>5</v>
      </c>
      <c r="F5621" s="8">
        <f t="shared" si="522"/>
        <v>0.89445438282647582</v>
      </c>
      <c r="G5621" s="5" t="str">
        <f>IF(COUNTIFS(Q3_SQL_Error_Concentration!$A:$A,A5621,Q3_SQL_Error_Concentration!$E:$E,B5621,Q3_SQL_Error_Concentration!$F:$F,C5621)=0,"",SUMIFS(Q3_SQL_Error_Concentration!$I:$I,Q3_SQL_Error_Concentration!$A:$A,A5621,Q3_SQL_Error_Concentration!$E:$E,B5621,Q3_SQL_Error_Concentration!$F:$F,C5621))</f>
        <v/>
      </c>
      <c r="H5621" s="5" t="str">
        <f t="shared" si="523"/>
        <v/>
      </c>
      <c r="I5621" s="5">
        <f>IF(D5621&gt;=Q3_Validation!$C$2,1,0)</f>
        <v>0</v>
      </c>
      <c r="J5621" s="8" t="str">
        <f t="shared" si="524"/>
        <v/>
      </c>
      <c r="K5621" s="5" t="str">
        <f t="shared" si="525"/>
        <v>excluded</v>
      </c>
      <c r="L5621" s="5">
        <f t="shared" si="526"/>
        <v>0</v>
      </c>
      <c r="M5621" s="5">
        <f t="shared" si="527"/>
        <v>0</v>
      </c>
    </row>
    <row r="5622" spans="1:13">
      <c r="A5622" s="5">
        <v>8011</v>
      </c>
      <c r="B5622" s="5">
        <v>10</v>
      </c>
      <c r="C5622" s="5" t="s">
        <v>63</v>
      </c>
      <c r="D5622" s="5">
        <v>642</v>
      </c>
      <c r="E5622" s="5">
        <v>7</v>
      </c>
      <c r="F5622" s="8">
        <f t="shared" si="522"/>
        <v>1.0903426791277258</v>
      </c>
      <c r="G5622" s="5" t="str">
        <f>IF(COUNTIFS(Q3_SQL_Error_Concentration!$A:$A,A5622,Q3_SQL_Error_Concentration!$E:$E,B5622,Q3_SQL_Error_Concentration!$F:$F,C5622)=0,"",SUMIFS(Q3_SQL_Error_Concentration!$I:$I,Q3_SQL_Error_Concentration!$A:$A,A5622,Q3_SQL_Error_Concentration!$E:$E,B5622,Q3_SQL_Error_Concentration!$F:$F,C5622))</f>
        <v/>
      </c>
      <c r="H5622" s="5" t="str">
        <f t="shared" si="523"/>
        <v/>
      </c>
      <c r="I5622" s="5">
        <f>IF(D5622&gt;=Q3_Validation!$C$2,1,0)</f>
        <v>1</v>
      </c>
      <c r="J5622" s="8">
        <f t="shared" si="524"/>
        <v>1.0903426791277258</v>
      </c>
      <c r="K5622" s="5" t="str">
        <f t="shared" si="525"/>
        <v>normal</v>
      </c>
      <c r="L5622" s="5">
        <f t="shared" si="526"/>
        <v>0</v>
      </c>
      <c r="M5622" s="5">
        <f t="shared" si="527"/>
        <v>0</v>
      </c>
    </row>
    <row r="5623" spans="1:13">
      <c r="A5623" s="5">
        <v>8011</v>
      </c>
      <c r="B5623" s="5">
        <v>10</v>
      </c>
      <c r="C5623" s="5" t="s">
        <v>62</v>
      </c>
      <c r="D5623" s="5">
        <v>794</v>
      </c>
      <c r="E5623" s="5">
        <v>8</v>
      </c>
      <c r="F5623" s="8">
        <f t="shared" si="522"/>
        <v>1.0075566750629723</v>
      </c>
      <c r="G5623" s="5" t="str">
        <f>IF(COUNTIFS(Q3_SQL_Error_Concentration!$A:$A,A5623,Q3_SQL_Error_Concentration!$E:$E,B5623,Q3_SQL_Error_Concentration!$F:$F,C5623)=0,"",SUMIFS(Q3_SQL_Error_Concentration!$I:$I,Q3_SQL_Error_Concentration!$A:$A,A5623,Q3_SQL_Error_Concentration!$E:$E,B5623,Q3_SQL_Error_Concentration!$F:$F,C5623))</f>
        <v/>
      </c>
      <c r="H5623" s="5" t="str">
        <f t="shared" si="523"/>
        <v/>
      </c>
      <c r="I5623" s="5">
        <f>IF(D5623&gt;=Q3_Validation!$C$2,1,0)</f>
        <v>1</v>
      </c>
      <c r="J5623" s="8">
        <f t="shared" si="524"/>
        <v>1.0075566750629723</v>
      </c>
      <c r="K5623" s="5" t="str">
        <f t="shared" si="525"/>
        <v>normal</v>
      </c>
      <c r="L5623" s="5">
        <f t="shared" si="526"/>
        <v>0</v>
      </c>
      <c r="M5623" s="5">
        <f t="shared" si="527"/>
        <v>0</v>
      </c>
    </row>
    <row r="5624" spans="1:13">
      <c r="A5624" s="5">
        <v>8011</v>
      </c>
      <c r="B5624" s="5">
        <v>11</v>
      </c>
      <c r="C5624" s="5" t="s">
        <v>63</v>
      </c>
      <c r="D5624" s="5">
        <v>767</v>
      </c>
      <c r="E5624" s="5">
        <v>13</v>
      </c>
      <c r="F5624" s="8">
        <f t="shared" si="522"/>
        <v>1.6949152542372881</v>
      </c>
      <c r="G5624" s="5" t="str">
        <f>IF(COUNTIFS(Q3_SQL_Error_Concentration!$A:$A,A5624,Q3_SQL_Error_Concentration!$E:$E,B5624,Q3_SQL_Error_Concentration!$F:$F,C5624)=0,"",SUMIFS(Q3_SQL_Error_Concentration!$I:$I,Q3_SQL_Error_Concentration!$A:$A,A5624,Q3_SQL_Error_Concentration!$E:$E,B5624,Q3_SQL_Error_Concentration!$F:$F,C5624))</f>
        <v/>
      </c>
      <c r="H5624" s="5" t="str">
        <f t="shared" si="523"/>
        <v/>
      </c>
      <c r="I5624" s="5">
        <f>IF(D5624&gt;=Q3_Validation!$C$2,1,0)</f>
        <v>1</v>
      </c>
      <c r="J5624" s="8">
        <f t="shared" si="524"/>
        <v>1.6949152542372881</v>
      </c>
      <c r="K5624" s="5" t="str">
        <f t="shared" si="525"/>
        <v>normal</v>
      </c>
      <c r="L5624" s="5">
        <f t="shared" si="526"/>
        <v>0</v>
      </c>
      <c r="M5624" s="5">
        <f t="shared" si="527"/>
        <v>0</v>
      </c>
    </row>
    <row r="5625" spans="1:13">
      <c r="A5625" s="5">
        <v>8011</v>
      </c>
      <c r="B5625" s="5">
        <v>11</v>
      </c>
      <c r="C5625" s="5" t="s">
        <v>62</v>
      </c>
      <c r="D5625" s="5">
        <v>1140</v>
      </c>
      <c r="E5625" s="5">
        <v>12</v>
      </c>
      <c r="F5625" s="8">
        <f t="shared" si="522"/>
        <v>1.0526315789473684</v>
      </c>
      <c r="G5625" s="5" t="str">
        <f>IF(COUNTIFS(Q3_SQL_Error_Concentration!$A:$A,A5625,Q3_SQL_Error_Concentration!$E:$E,B5625,Q3_SQL_Error_Concentration!$F:$F,C5625)=0,"",SUMIFS(Q3_SQL_Error_Concentration!$I:$I,Q3_SQL_Error_Concentration!$A:$A,A5625,Q3_SQL_Error_Concentration!$E:$E,B5625,Q3_SQL_Error_Concentration!$F:$F,C5625))</f>
        <v/>
      </c>
      <c r="H5625" s="5" t="str">
        <f t="shared" si="523"/>
        <v/>
      </c>
      <c r="I5625" s="5">
        <f>IF(D5625&gt;=Q3_Validation!$C$2,1,0)</f>
        <v>1</v>
      </c>
      <c r="J5625" s="8">
        <f t="shared" si="524"/>
        <v>1.0526315789473684</v>
      </c>
      <c r="K5625" s="5" t="str">
        <f t="shared" si="525"/>
        <v>normal</v>
      </c>
      <c r="L5625" s="5">
        <f t="shared" si="526"/>
        <v>0</v>
      </c>
      <c r="M5625" s="5">
        <f t="shared" si="527"/>
        <v>0</v>
      </c>
    </row>
    <row r="5626" spans="1:13">
      <c r="A5626" s="5">
        <v>8011</v>
      </c>
      <c r="B5626" s="5">
        <v>12</v>
      </c>
      <c r="C5626" s="5" t="s">
        <v>63</v>
      </c>
      <c r="D5626" s="5">
        <v>794</v>
      </c>
      <c r="E5626" s="5">
        <v>15</v>
      </c>
      <c r="F5626" s="8">
        <f t="shared" si="522"/>
        <v>1.8891687657430731</v>
      </c>
      <c r="G5626" s="5" t="str">
        <f>IF(COUNTIFS(Q3_SQL_Error_Concentration!$A:$A,A5626,Q3_SQL_Error_Concentration!$E:$E,B5626,Q3_SQL_Error_Concentration!$F:$F,C5626)=0,"",SUMIFS(Q3_SQL_Error_Concentration!$I:$I,Q3_SQL_Error_Concentration!$A:$A,A5626,Q3_SQL_Error_Concentration!$E:$E,B5626,Q3_SQL_Error_Concentration!$F:$F,C5626))</f>
        <v/>
      </c>
      <c r="H5626" s="5" t="str">
        <f t="shared" si="523"/>
        <v/>
      </c>
      <c r="I5626" s="5">
        <f>IF(D5626&gt;=Q3_Validation!$C$2,1,0)</f>
        <v>1</v>
      </c>
      <c r="J5626" s="8">
        <f t="shared" si="524"/>
        <v>1.8891687657430731</v>
      </c>
      <c r="K5626" s="5" t="str">
        <f t="shared" si="525"/>
        <v>normal</v>
      </c>
      <c r="L5626" s="5">
        <f t="shared" si="526"/>
        <v>0</v>
      </c>
      <c r="M5626" s="5">
        <f t="shared" si="527"/>
        <v>0</v>
      </c>
    </row>
    <row r="5627" spans="1:13">
      <c r="A5627" s="5">
        <v>8011</v>
      </c>
      <c r="B5627" s="5">
        <v>12</v>
      </c>
      <c r="C5627" s="5" t="s">
        <v>62</v>
      </c>
      <c r="D5627" s="5">
        <v>1051</v>
      </c>
      <c r="E5627" s="5">
        <v>16</v>
      </c>
      <c r="F5627" s="8">
        <f t="shared" si="522"/>
        <v>1.522359657469077</v>
      </c>
      <c r="G5627" s="5" t="str">
        <f>IF(COUNTIFS(Q3_SQL_Error_Concentration!$A:$A,A5627,Q3_SQL_Error_Concentration!$E:$E,B5627,Q3_SQL_Error_Concentration!$F:$F,C5627)=0,"",SUMIFS(Q3_SQL_Error_Concentration!$I:$I,Q3_SQL_Error_Concentration!$A:$A,A5627,Q3_SQL_Error_Concentration!$E:$E,B5627,Q3_SQL_Error_Concentration!$F:$F,C5627))</f>
        <v/>
      </c>
      <c r="H5627" s="5" t="str">
        <f t="shared" si="523"/>
        <v/>
      </c>
      <c r="I5627" s="5">
        <f>IF(D5627&gt;=Q3_Validation!$C$2,1,0)</f>
        <v>1</v>
      </c>
      <c r="J5627" s="8">
        <f t="shared" si="524"/>
        <v>1.522359657469077</v>
      </c>
      <c r="K5627" s="5" t="str">
        <f t="shared" si="525"/>
        <v>normal</v>
      </c>
      <c r="L5627" s="5">
        <f t="shared" si="526"/>
        <v>0</v>
      </c>
      <c r="M5627" s="5">
        <f t="shared" si="527"/>
        <v>0</v>
      </c>
    </row>
    <row r="5628" spans="1:13">
      <c r="A5628" s="5">
        <v>8011</v>
      </c>
      <c r="B5628" s="5">
        <v>13</v>
      </c>
      <c r="C5628" s="5" t="s">
        <v>63</v>
      </c>
      <c r="D5628" s="5">
        <v>834</v>
      </c>
      <c r="E5628" s="5">
        <v>6</v>
      </c>
      <c r="F5628" s="8">
        <f t="shared" si="522"/>
        <v>0.71942446043165464</v>
      </c>
      <c r="G5628" s="5" t="str">
        <f>IF(COUNTIFS(Q3_SQL_Error_Concentration!$A:$A,A5628,Q3_SQL_Error_Concentration!$E:$E,B5628,Q3_SQL_Error_Concentration!$F:$F,C5628)=0,"",SUMIFS(Q3_SQL_Error_Concentration!$I:$I,Q3_SQL_Error_Concentration!$A:$A,A5628,Q3_SQL_Error_Concentration!$E:$E,B5628,Q3_SQL_Error_Concentration!$F:$F,C5628))</f>
        <v/>
      </c>
      <c r="H5628" s="5" t="str">
        <f t="shared" si="523"/>
        <v/>
      </c>
      <c r="I5628" s="5">
        <f>IF(D5628&gt;=Q3_Validation!$C$2,1,0)</f>
        <v>1</v>
      </c>
      <c r="J5628" s="8">
        <f t="shared" si="524"/>
        <v>0.71942446043165464</v>
      </c>
      <c r="K5628" s="5" t="str">
        <f t="shared" si="525"/>
        <v>normal</v>
      </c>
      <c r="L5628" s="5">
        <f t="shared" si="526"/>
        <v>0</v>
      </c>
      <c r="M5628" s="5">
        <f t="shared" si="527"/>
        <v>0</v>
      </c>
    </row>
    <row r="5629" spans="1:13">
      <c r="A5629" s="5">
        <v>8011</v>
      </c>
      <c r="B5629" s="5">
        <v>13</v>
      </c>
      <c r="C5629" s="5" t="s">
        <v>62</v>
      </c>
      <c r="D5629" s="5">
        <v>1046</v>
      </c>
      <c r="E5629" s="5">
        <v>10</v>
      </c>
      <c r="F5629" s="8">
        <f t="shared" si="522"/>
        <v>0.95602294455066916</v>
      </c>
      <c r="G5629" s="5" t="str">
        <f>IF(COUNTIFS(Q3_SQL_Error_Concentration!$A:$A,A5629,Q3_SQL_Error_Concentration!$E:$E,B5629,Q3_SQL_Error_Concentration!$F:$F,C5629)=0,"",SUMIFS(Q3_SQL_Error_Concentration!$I:$I,Q3_SQL_Error_Concentration!$A:$A,A5629,Q3_SQL_Error_Concentration!$E:$E,B5629,Q3_SQL_Error_Concentration!$F:$F,C5629))</f>
        <v/>
      </c>
      <c r="H5629" s="5" t="str">
        <f t="shared" si="523"/>
        <v/>
      </c>
      <c r="I5629" s="5">
        <f>IF(D5629&gt;=Q3_Validation!$C$2,1,0)</f>
        <v>1</v>
      </c>
      <c r="J5629" s="8">
        <f t="shared" si="524"/>
        <v>0.95602294455066916</v>
      </c>
      <c r="K5629" s="5" t="str">
        <f t="shared" si="525"/>
        <v>normal</v>
      </c>
      <c r="L5629" s="5">
        <f t="shared" si="526"/>
        <v>0</v>
      </c>
      <c r="M5629" s="5">
        <f t="shared" si="527"/>
        <v>0</v>
      </c>
    </row>
    <row r="5630" spans="1:13">
      <c r="A5630" s="5">
        <v>8011</v>
      </c>
      <c r="B5630" s="5">
        <v>14</v>
      </c>
      <c r="C5630" s="5" t="s">
        <v>63</v>
      </c>
      <c r="D5630" s="5">
        <v>733</v>
      </c>
      <c r="E5630" s="5">
        <v>8</v>
      </c>
      <c r="F5630" s="8">
        <f t="shared" si="522"/>
        <v>1.0914051841746248</v>
      </c>
      <c r="G5630" s="5" t="str">
        <f>IF(COUNTIFS(Q3_SQL_Error_Concentration!$A:$A,A5630,Q3_SQL_Error_Concentration!$E:$E,B5630,Q3_SQL_Error_Concentration!$F:$F,C5630)=0,"",SUMIFS(Q3_SQL_Error_Concentration!$I:$I,Q3_SQL_Error_Concentration!$A:$A,A5630,Q3_SQL_Error_Concentration!$E:$E,B5630,Q3_SQL_Error_Concentration!$F:$F,C5630))</f>
        <v/>
      </c>
      <c r="H5630" s="5" t="str">
        <f t="shared" si="523"/>
        <v/>
      </c>
      <c r="I5630" s="5">
        <f>IF(D5630&gt;=Q3_Validation!$C$2,1,0)</f>
        <v>1</v>
      </c>
      <c r="J5630" s="8">
        <f t="shared" si="524"/>
        <v>1.0914051841746248</v>
      </c>
      <c r="K5630" s="5" t="str">
        <f t="shared" si="525"/>
        <v>normal</v>
      </c>
      <c r="L5630" s="5">
        <f t="shared" si="526"/>
        <v>0</v>
      </c>
      <c r="M5630" s="5">
        <f t="shared" si="527"/>
        <v>0</v>
      </c>
    </row>
    <row r="5631" spans="1:13">
      <c r="A5631" s="5">
        <v>8011</v>
      </c>
      <c r="B5631" s="5">
        <v>14</v>
      </c>
      <c r="C5631" s="5" t="s">
        <v>62</v>
      </c>
      <c r="D5631" s="5">
        <v>1052</v>
      </c>
      <c r="E5631" s="5">
        <v>20</v>
      </c>
      <c r="F5631" s="8">
        <f t="shared" si="522"/>
        <v>1.9011406844106464</v>
      </c>
      <c r="G5631" s="5" t="str">
        <f>IF(COUNTIFS(Q3_SQL_Error_Concentration!$A:$A,A5631,Q3_SQL_Error_Concentration!$E:$E,B5631,Q3_SQL_Error_Concentration!$F:$F,C5631)=0,"",SUMIFS(Q3_SQL_Error_Concentration!$I:$I,Q3_SQL_Error_Concentration!$A:$A,A5631,Q3_SQL_Error_Concentration!$E:$E,B5631,Q3_SQL_Error_Concentration!$F:$F,C5631))</f>
        <v/>
      </c>
      <c r="H5631" s="5" t="str">
        <f t="shared" si="523"/>
        <v/>
      </c>
      <c r="I5631" s="5">
        <f>IF(D5631&gt;=Q3_Validation!$C$2,1,0)</f>
        <v>1</v>
      </c>
      <c r="J5631" s="8">
        <f t="shared" si="524"/>
        <v>1.9011406844106464</v>
      </c>
      <c r="K5631" s="5" t="str">
        <f t="shared" si="525"/>
        <v>normal</v>
      </c>
      <c r="L5631" s="5">
        <f t="shared" si="526"/>
        <v>0</v>
      </c>
      <c r="M5631" s="5">
        <f t="shared" si="527"/>
        <v>0</v>
      </c>
    </row>
    <row r="5632" spans="1:13">
      <c r="A5632" s="5">
        <v>8011</v>
      </c>
      <c r="B5632" s="5">
        <v>15</v>
      </c>
      <c r="C5632" s="5" t="s">
        <v>63</v>
      </c>
      <c r="D5632" s="5">
        <v>748</v>
      </c>
      <c r="E5632" s="5">
        <v>10</v>
      </c>
      <c r="F5632" s="8">
        <f t="shared" si="522"/>
        <v>1.3368983957219251</v>
      </c>
      <c r="G5632" s="5" t="str">
        <f>IF(COUNTIFS(Q3_SQL_Error_Concentration!$A:$A,A5632,Q3_SQL_Error_Concentration!$E:$E,B5632,Q3_SQL_Error_Concentration!$F:$F,C5632)=0,"",SUMIFS(Q3_SQL_Error_Concentration!$I:$I,Q3_SQL_Error_Concentration!$A:$A,A5632,Q3_SQL_Error_Concentration!$E:$E,B5632,Q3_SQL_Error_Concentration!$F:$F,C5632))</f>
        <v/>
      </c>
      <c r="H5632" s="5" t="str">
        <f t="shared" si="523"/>
        <v/>
      </c>
      <c r="I5632" s="5">
        <f>IF(D5632&gt;=Q3_Validation!$C$2,1,0)</f>
        <v>1</v>
      </c>
      <c r="J5632" s="8">
        <f t="shared" si="524"/>
        <v>1.3368983957219251</v>
      </c>
      <c r="K5632" s="5" t="str">
        <f t="shared" si="525"/>
        <v>normal</v>
      </c>
      <c r="L5632" s="5">
        <f t="shared" si="526"/>
        <v>0</v>
      </c>
      <c r="M5632" s="5">
        <f t="shared" si="527"/>
        <v>0</v>
      </c>
    </row>
    <row r="5633" spans="1:13">
      <c r="A5633" s="5">
        <v>8011</v>
      </c>
      <c r="B5633" s="5">
        <v>15</v>
      </c>
      <c r="C5633" s="5" t="s">
        <v>62</v>
      </c>
      <c r="D5633" s="5">
        <v>1195</v>
      </c>
      <c r="E5633" s="5">
        <v>21</v>
      </c>
      <c r="F5633" s="8">
        <f t="shared" si="522"/>
        <v>1.7573221757322175</v>
      </c>
      <c r="G5633" s="5" t="str">
        <f>IF(COUNTIFS(Q3_SQL_Error_Concentration!$A:$A,A5633,Q3_SQL_Error_Concentration!$E:$E,B5633,Q3_SQL_Error_Concentration!$F:$F,C5633)=0,"",SUMIFS(Q3_SQL_Error_Concentration!$I:$I,Q3_SQL_Error_Concentration!$A:$A,A5633,Q3_SQL_Error_Concentration!$E:$E,B5633,Q3_SQL_Error_Concentration!$F:$F,C5633))</f>
        <v/>
      </c>
      <c r="H5633" s="5" t="str">
        <f t="shared" si="523"/>
        <v/>
      </c>
      <c r="I5633" s="5">
        <f>IF(D5633&gt;=Q3_Validation!$C$2,1,0)</f>
        <v>1</v>
      </c>
      <c r="J5633" s="8">
        <f t="shared" si="524"/>
        <v>1.7573221757322175</v>
      </c>
      <c r="K5633" s="5" t="str">
        <f t="shared" si="525"/>
        <v>normal</v>
      </c>
      <c r="L5633" s="5">
        <f t="shared" si="526"/>
        <v>0</v>
      </c>
      <c r="M5633" s="5">
        <f t="shared" si="527"/>
        <v>0</v>
      </c>
    </row>
    <row r="5634" spans="1:13">
      <c r="A5634" s="5">
        <v>8011</v>
      </c>
      <c r="B5634" s="5">
        <v>16</v>
      </c>
      <c r="C5634" s="5" t="s">
        <v>63</v>
      </c>
      <c r="D5634" s="5">
        <v>946</v>
      </c>
      <c r="E5634" s="5">
        <v>10</v>
      </c>
      <c r="F5634" s="8">
        <f t="shared" ref="F5634:F5697" si="528">100*E5634/D5634</f>
        <v>1.0570824524312896</v>
      </c>
      <c r="G5634" s="5" t="str">
        <f>IF(COUNTIFS(Q3_SQL_Error_Concentration!$A:$A,A5634,Q3_SQL_Error_Concentration!$E:$E,B5634,Q3_SQL_Error_Concentration!$F:$F,C5634)=0,"",SUMIFS(Q3_SQL_Error_Concentration!$I:$I,Q3_SQL_Error_Concentration!$A:$A,A5634,Q3_SQL_Error_Concentration!$E:$E,B5634,Q3_SQL_Error_Concentration!$F:$F,C5634))</f>
        <v/>
      </c>
      <c r="H5634" s="5" t="str">
        <f t="shared" ref="H5634:H5697" si="529">IF(G5634="","",IF(ABS(F5634-G5634)&lt;=0.0002,"PASS","FAIL"))</f>
        <v/>
      </c>
      <c r="I5634" s="5">
        <f>IF(D5634&gt;=Q3_Validation!$C$2,1,0)</f>
        <v>1</v>
      </c>
      <c r="J5634" s="8">
        <f t="shared" ref="J5634:J5697" si="530">IF(I5634=1,F5634,"")</f>
        <v>1.0570824524312896</v>
      </c>
      <c r="K5634" s="5" t="str">
        <f t="shared" ref="K5634:K5697" si="531">IF(D5634&lt;601,"excluded",IF(J5634&gt;3.628192,"outlier",IF(J5634&gt;=2.11093,"high-error","normal")))</f>
        <v>normal</v>
      </c>
      <c r="L5634" s="5">
        <f t="shared" ref="L5634:L5697" si="532">COUNTIFS(A:A,A5634,K:K,"high-error")+COUNTIFS(A:A,A5634,K:K,"outlier")</f>
        <v>0</v>
      </c>
      <c r="M5634" s="5">
        <f t="shared" ref="M5634:M5697" si="533">IF(AND(L5634&gt;=2,OR(K5634="high-error",K5634="outlier")),1,0)</f>
        <v>0</v>
      </c>
    </row>
    <row r="5635" spans="1:13">
      <c r="A5635" s="5">
        <v>8011</v>
      </c>
      <c r="B5635" s="5">
        <v>16</v>
      </c>
      <c r="C5635" s="5" t="s">
        <v>62</v>
      </c>
      <c r="D5635" s="5">
        <v>1226</v>
      </c>
      <c r="E5635" s="5">
        <v>10</v>
      </c>
      <c r="F5635" s="8">
        <f t="shared" si="528"/>
        <v>0.81566068515497558</v>
      </c>
      <c r="G5635" s="5" t="str">
        <f>IF(COUNTIFS(Q3_SQL_Error_Concentration!$A:$A,A5635,Q3_SQL_Error_Concentration!$E:$E,B5635,Q3_SQL_Error_Concentration!$F:$F,C5635)=0,"",SUMIFS(Q3_SQL_Error_Concentration!$I:$I,Q3_SQL_Error_Concentration!$A:$A,A5635,Q3_SQL_Error_Concentration!$E:$E,B5635,Q3_SQL_Error_Concentration!$F:$F,C5635))</f>
        <v/>
      </c>
      <c r="H5635" s="5" t="str">
        <f t="shared" si="529"/>
        <v/>
      </c>
      <c r="I5635" s="5">
        <f>IF(D5635&gt;=Q3_Validation!$C$2,1,0)</f>
        <v>1</v>
      </c>
      <c r="J5635" s="8">
        <f t="shared" si="530"/>
        <v>0.81566068515497558</v>
      </c>
      <c r="K5635" s="5" t="str">
        <f t="shared" si="531"/>
        <v>normal</v>
      </c>
      <c r="L5635" s="5">
        <f t="shared" si="532"/>
        <v>0</v>
      </c>
      <c r="M5635" s="5">
        <f t="shared" si="533"/>
        <v>0</v>
      </c>
    </row>
    <row r="5636" spans="1:13">
      <c r="A5636" s="5">
        <v>8011</v>
      </c>
      <c r="B5636" s="5">
        <v>17</v>
      </c>
      <c r="C5636" s="5" t="s">
        <v>63</v>
      </c>
      <c r="D5636" s="5">
        <v>662</v>
      </c>
      <c r="E5636" s="5">
        <v>11</v>
      </c>
      <c r="F5636" s="8">
        <f t="shared" si="528"/>
        <v>1.661631419939577</v>
      </c>
      <c r="G5636" s="5" t="str">
        <f>IF(COUNTIFS(Q3_SQL_Error_Concentration!$A:$A,A5636,Q3_SQL_Error_Concentration!$E:$E,B5636,Q3_SQL_Error_Concentration!$F:$F,C5636)=0,"",SUMIFS(Q3_SQL_Error_Concentration!$I:$I,Q3_SQL_Error_Concentration!$A:$A,A5636,Q3_SQL_Error_Concentration!$E:$E,B5636,Q3_SQL_Error_Concentration!$F:$F,C5636))</f>
        <v/>
      </c>
      <c r="H5636" s="5" t="str">
        <f t="shared" si="529"/>
        <v/>
      </c>
      <c r="I5636" s="5">
        <f>IF(D5636&gt;=Q3_Validation!$C$2,1,0)</f>
        <v>1</v>
      </c>
      <c r="J5636" s="8">
        <f t="shared" si="530"/>
        <v>1.661631419939577</v>
      </c>
      <c r="K5636" s="5" t="str">
        <f t="shared" si="531"/>
        <v>normal</v>
      </c>
      <c r="L5636" s="5">
        <f t="shared" si="532"/>
        <v>0</v>
      </c>
      <c r="M5636" s="5">
        <f t="shared" si="533"/>
        <v>0</v>
      </c>
    </row>
    <row r="5637" spans="1:13">
      <c r="A5637" s="5">
        <v>8011</v>
      </c>
      <c r="B5637" s="5">
        <v>17</v>
      </c>
      <c r="C5637" s="5" t="s">
        <v>62</v>
      </c>
      <c r="D5637" s="5">
        <v>986</v>
      </c>
      <c r="E5637" s="5">
        <v>18</v>
      </c>
      <c r="F5637" s="8">
        <f t="shared" si="528"/>
        <v>1.8255578093306288</v>
      </c>
      <c r="G5637" s="5" t="str">
        <f>IF(COUNTIFS(Q3_SQL_Error_Concentration!$A:$A,A5637,Q3_SQL_Error_Concentration!$E:$E,B5637,Q3_SQL_Error_Concentration!$F:$F,C5637)=0,"",SUMIFS(Q3_SQL_Error_Concentration!$I:$I,Q3_SQL_Error_Concentration!$A:$A,A5637,Q3_SQL_Error_Concentration!$E:$E,B5637,Q3_SQL_Error_Concentration!$F:$F,C5637))</f>
        <v/>
      </c>
      <c r="H5637" s="5" t="str">
        <f t="shared" si="529"/>
        <v/>
      </c>
      <c r="I5637" s="5">
        <f>IF(D5637&gt;=Q3_Validation!$C$2,1,0)</f>
        <v>1</v>
      </c>
      <c r="J5637" s="8">
        <f t="shared" si="530"/>
        <v>1.8255578093306288</v>
      </c>
      <c r="K5637" s="5" t="str">
        <f t="shared" si="531"/>
        <v>normal</v>
      </c>
      <c r="L5637" s="5">
        <f t="shared" si="532"/>
        <v>0</v>
      </c>
      <c r="M5637" s="5">
        <f t="shared" si="533"/>
        <v>0</v>
      </c>
    </row>
    <row r="5638" spans="1:13">
      <c r="A5638" s="5">
        <v>8011</v>
      </c>
      <c r="B5638" s="5">
        <v>18</v>
      </c>
      <c r="C5638" s="5" t="s">
        <v>63</v>
      </c>
      <c r="D5638" s="5">
        <v>679</v>
      </c>
      <c r="E5638" s="5">
        <v>11</v>
      </c>
      <c r="F5638" s="8">
        <f t="shared" si="528"/>
        <v>1.6200294550810015</v>
      </c>
      <c r="G5638" s="5" t="str">
        <f>IF(COUNTIFS(Q3_SQL_Error_Concentration!$A:$A,A5638,Q3_SQL_Error_Concentration!$E:$E,B5638,Q3_SQL_Error_Concentration!$F:$F,C5638)=0,"",SUMIFS(Q3_SQL_Error_Concentration!$I:$I,Q3_SQL_Error_Concentration!$A:$A,A5638,Q3_SQL_Error_Concentration!$E:$E,B5638,Q3_SQL_Error_Concentration!$F:$F,C5638))</f>
        <v/>
      </c>
      <c r="H5638" s="5" t="str">
        <f t="shared" si="529"/>
        <v/>
      </c>
      <c r="I5638" s="5">
        <f>IF(D5638&gt;=Q3_Validation!$C$2,1,0)</f>
        <v>1</v>
      </c>
      <c r="J5638" s="8">
        <f t="shared" si="530"/>
        <v>1.6200294550810015</v>
      </c>
      <c r="K5638" s="5" t="str">
        <f t="shared" si="531"/>
        <v>normal</v>
      </c>
      <c r="L5638" s="5">
        <f t="shared" si="532"/>
        <v>0</v>
      </c>
      <c r="M5638" s="5">
        <f t="shared" si="533"/>
        <v>0</v>
      </c>
    </row>
    <row r="5639" spans="1:13">
      <c r="A5639" s="5">
        <v>8011</v>
      </c>
      <c r="B5639" s="5">
        <v>18</v>
      </c>
      <c r="C5639" s="5" t="s">
        <v>62</v>
      </c>
      <c r="D5639" s="5">
        <v>760</v>
      </c>
      <c r="E5639" s="5">
        <v>9</v>
      </c>
      <c r="F5639" s="8">
        <f t="shared" si="528"/>
        <v>1.1842105263157894</v>
      </c>
      <c r="G5639" s="5" t="str">
        <f>IF(COUNTIFS(Q3_SQL_Error_Concentration!$A:$A,A5639,Q3_SQL_Error_Concentration!$E:$E,B5639,Q3_SQL_Error_Concentration!$F:$F,C5639)=0,"",SUMIFS(Q3_SQL_Error_Concentration!$I:$I,Q3_SQL_Error_Concentration!$A:$A,A5639,Q3_SQL_Error_Concentration!$E:$E,B5639,Q3_SQL_Error_Concentration!$F:$F,C5639))</f>
        <v/>
      </c>
      <c r="H5639" s="5" t="str">
        <f t="shared" si="529"/>
        <v/>
      </c>
      <c r="I5639" s="5">
        <f>IF(D5639&gt;=Q3_Validation!$C$2,1,0)</f>
        <v>1</v>
      </c>
      <c r="J5639" s="8">
        <f t="shared" si="530"/>
        <v>1.1842105263157894</v>
      </c>
      <c r="K5639" s="5" t="str">
        <f t="shared" si="531"/>
        <v>normal</v>
      </c>
      <c r="L5639" s="5">
        <f t="shared" si="532"/>
        <v>0</v>
      </c>
      <c r="M5639" s="5">
        <f t="shared" si="533"/>
        <v>0</v>
      </c>
    </row>
    <row r="5640" spans="1:13">
      <c r="A5640" s="5">
        <v>8011</v>
      </c>
      <c r="B5640" s="5">
        <v>19</v>
      </c>
      <c r="C5640" s="5" t="s">
        <v>63</v>
      </c>
      <c r="D5640" s="5">
        <v>405</v>
      </c>
      <c r="E5640" s="5">
        <v>5</v>
      </c>
      <c r="F5640" s="8">
        <f t="shared" si="528"/>
        <v>1.2345679012345678</v>
      </c>
      <c r="G5640" s="5" t="str">
        <f>IF(COUNTIFS(Q3_SQL_Error_Concentration!$A:$A,A5640,Q3_SQL_Error_Concentration!$E:$E,B5640,Q3_SQL_Error_Concentration!$F:$F,C5640)=0,"",SUMIFS(Q3_SQL_Error_Concentration!$I:$I,Q3_SQL_Error_Concentration!$A:$A,A5640,Q3_SQL_Error_Concentration!$E:$E,B5640,Q3_SQL_Error_Concentration!$F:$F,C5640))</f>
        <v/>
      </c>
      <c r="H5640" s="5" t="str">
        <f t="shared" si="529"/>
        <v/>
      </c>
      <c r="I5640" s="5">
        <f>IF(D5640&gt;=Q3_Validation!$C$2,1,0)</f>
        <v>0</v>
      </c>
      <c r="J5640" s="8" t="str">
        <f t="shared" si="530"/>
        <v/>
      </c>
      <c r="K5640" s="5" t="str">
        <f t="shared" si="531"/>
        <v>excluded</v>
      </c>
      <c r="L5640" s="5">
        <f t="shared" si="532"/>
        <v>0</v>
      </c>
      <c r="M5640" s="5">
        <f t="shared" si="533"/>
        <v>0</v>
      </c>
    </row>
    <row r="5641" spans="1:13">
      <c r="A5641" s="5">
        <v>8011</v>
      </c>
      <c r="B5641" s="5">
        <v>19</v>
      </c>
      <c r="C5641" s="5" t="s">
        <v>62</v>
      </c>
      <c r="D5641" s="5">
        <v>671</v>
      </c>
      <c r="E5641" s="5">
        <v>7</v>
      </c>
      <c r="F5641" s="8">
        <f t="shared" si="528"/>
        <v>1.0432190760059612</v>
      </c>
      <c r="G5641" s="5" t="str">
        <f>IF(COUNTIFS(Q3_SQL_Error_Concentration!$A:$A,A5641,Q3_SQL_Error_Concentration!$E:$E,B5641,Q3_SQL_Error_Concentration!$F:$F,C5641)=0,"",SUMIFS(Q3_SQL_Error_Concentration!$I:$I,Q3_SQL_Error_Concentration!$A:$A,A5641,Q3_SQL_Error_Concentration!$E:$E,B5641,Q3_SQL_Error_Concentration!$F:$F,C5641))</f>
        <v/>
      </c>
      <c r="H5641" s="5" t="str">
        <f t="shared" si="529"/>
        <v/>
      </c>
      <c r="I5641" s="5">
        <f>IF(D5641&gt;=Q3_Validation!$C$2,1,0)</f>
        <v>1</v>
      </c>
      <c r="J5641" s="8">
        <f t="shared" si="530"/>
        <v>1.0432190760059612</v>
      </c>
      <c r="K5641" s="5" t="str">
        <f t="shared" si="531"/>
        <v>normal</v>
      </c>
      <c r="L5641" s="5">
        <f t="shared" si="532"/>
        <v>0</v>
      </c>
      <c r="M5641" s="5">
        <f t="shared" si="533"/>
        <v>0</v>
      </c>
    </row>
    <row r="5642" spans="1:13">
      <c r="A5642" s="5">
        <v>8011</v>
      </c>
      <c r="B5642" s="5">
        <v>20</v>
      </c>
      <c r="C5642" s="5" t="s">
        <v>63</v>
      </c>
      <c r="D5642" s="5">
        <v>486</v>
      </c>
      <c r="E5642" s="5">
        <v>7</v>
      </c>
      <c r="F5642" s="8">
        <f t="shared" si="528"/>
        <v>1.440329218106996</v>
      </c>
      <c r="G5642" s="5" t="str">
        <f>IF(COUNTIFS(Q3_SQL_Error_Concentration!$A:$A,A5642,Q3_SQL_Error_Concentration!$E:$E,B5642,Q3_SQL_Error_Concentration!$F:$F,C5642)=0,"",SUMIFS(Q3_SQL_Error_Concentration!$I:$I,Q3_SQL_Error_Concentration!$A:$A,A5642,Q3_SQL_Error_Concentration!$E:$E,B5642,Q3_SQL_Error_Concentration!$F:$F,C5642))</f>
        <v/>
      </c>
      <c r="H5642" s="5" t="str">
        <f t="shared" si="529"/>
        <v/>
      </c>
      <c r="I5642" s="5">
        <f>IF(D5642&gt;=Q3_Validation!$C$2,1,0)</f>
        <v>0</v>
      </c>
      <c r="J5642" s="8" t="str">
        <f t="shared" si="530"/>
        <v/>
      </c>
      <c r="K5642" s="5" t="str">
        <f t="shared" si="531"/>
        <v>excluded</v>
      </c>
      <c r="L5642" s="5">
        <f t="shared" si="532"/>
        <v>0</v>
      </c>
      <c r="M5642" s="5">
        <f t="shared" si="533"/>
        <v>0</v>
      </c>
    </row>
    <row r="5643" spans="1:13">
      <c r="A5643" s="5">
        <v>8011</v>
      </c>
      <c r="B5643" s="5">
        <v>20</v>
      </c>
      <c r="C5643" s="5" t="s">
        <v>62</v>
      </c>
      <c r="D5643" s="5">
        <v>645</v>
      </c>
      <c r="E5643" s="5">
        <v>11</v>
      </c>
      <c r="F5643" s="8">
        <f t="shared" si="528"/>
        <v>1.7054263565891472</v>
      </c>
      <c r="G5643" s="5" t="str">
        <f>IF(COUNTIFS(Q3_SQL_Error_Concentration!$A:$A,A5643,Q3_SQL_Error_Concentration!$E:$E,B5643,Q3_SQL_Error_Concentration!$F:$F,C5643)=0,"",SUMIFS(Q3_SQL_Error_Concentration!$I:$I,Q3_SQL_Error_Concentration!$A:$A,A5643,Q3_SQL_Error_Concentration!$E:$E,B5643,Q3_SQL_Error_Concentration!$F:$F,C5643))</f>
        <v/>
      </c>
      <c r="H5643" s="5" t="str">
        <f t="shared" si="529"/>
        <v/>
      </c>
      <c r="I5643" s="5">
        <f>IF(D5643&gt;=Q3_Validation!$C$2,1,0)</f>
        <v>1</v>
      </c>
      <c r="J5643" s="8">
        <f t="shared" si="530"/>
        <v>1.7054263565891472</v>
      </c>
      <c r="K5643" s="5" t="str">
        <f t="shared" si="531"/>
        <v>normal</v>
      </c>
      <c r="L5643" s="5">
        <f t="shared" si="532"/>
        <v>0</v>
      </c>
      <c r="M5643" s="5">
        <f t="shared" si="533"/>
        <v>0</v>
      </c>
    </row>
    <row r="5644" spans="1:13">
      <c r="A5644" s="5">
        <v>8011</v>
      </c>
      <c r="B5644" s="5">
        <v>21</v>
      </c>
      <c r="C5644" s="5" t="s">
        <v>63</v>
      </c>
      <c r="D5644" s="5">
        <v>551</v>
      </c>
      <c r="E5644" s="5">
        <v>7</v>
      </c>
      <c r="F5644" s="8">
        <f t="shared" si="528"/>
        <v>1.2704174228675136</v>
      </c>
      <c r="G5644" s="5" t="str">
        <f>IF(COUNTIFS(Q3_SQL_Error_Concentration!$A:$A,A5644,Q3_SQL_Error_Concentration!$E:$E,B5644,Q3_SQL_Error_Concentration!$F:$F,C5644)=0,"",SUMIFS(Q3_SQL_Error_Concentration!$I:$I,Q3_SQL_Error_Concentration!$A:$A,A5644,Q3_SQL_Error_Concentration!$E:$E,B5644,Q3_SQL_Error_Concentration!$F:$F,C5644))</f>
        <v/>
      </c>
      <c r="H5644" s="5" t="str">
        <f t="shared" si="529"/>
        <v/>
      </c>
      <c r="I5644" s="5">
        <f>IF(D5644&gt;=Q3_Validation!$C$2,1,0)</f>
        <v>0</v>
      </c>
      <c r="J5644" s="8" t="str">
        <f t="shared" si="530"/>
        <v/>
      </c>
      <c r="K5644" s="5" t="str">
        <f t="shared" si="531"/>
        <v>excluded</v>
      </c>
      <c r="L5644" s="5">
        <f t="shared" si="532"/>
        <v>0</v>
      </c>
      <c r="M5644" s="5">
        <f t="shared" si="533"/>
        <v>0</v>
      </c>
    </row>
    <row r="5645" spans="1:13">
      <c r="A5645" s="5">
        <v>8011</v>
      </c>
      <c r="B5645" s="5">
        <v>21</v>
      </c>
      <c r="C5645" s="5" t="s">
        <v>62</v>
      </c>
      <c r="D5645" s="5">
        <v>532</v>
      </c>
      <c r="E5645" s="5">
        <v>5</v>
      </c>
      <c r="F5645" s="8">
        <f t="shared" si="528"/>
        <v>0.93984962406015038</v>
      </c>
      <c r="G5645" s="5" t="str">
        <f>IF(COUNTIFS(Q3_SQL_Error_Concentration!$A:$A,A5645,Q3_SQL_Error_Concentration!$E:$E,B5645,Q3_SQL_Error_Concentration!$F:$F,C5645)=0,"",SUMIFS(Q3_SQL_Error_Concentration!$I:$I,Q3_SQL_Error_Concentration!$A:$A,A5645,Q3_SQL_Error_Concentration!$E:$E,B5645,Q3_SQL_Error_Concentration!$F:$F,C5645))</f>
        <v/>
      </c>
      <c r="H5645" s="5" t="str">
        <f t="shared" si="529"/>
        <v/>
      </c>
      <c r="I5645" s="5">
        <f>IF(D5645&gt;=Q3_Validation!$C$2,1,0)</f>
        <v>0</v>
      </c>
      <c r="J5645" s="8" t="str">
        <f t="shared" si="530"/>
        <v/>
      </c>
      <c r="K5645" s="5" t="str">
        <f t="shared" si="531"/>
        <v>excluded</v>
      </c>
      <c r="L5645" s="5">
        <f t="shared" si="532"/>
        <v>0</v>
      </c>
      <c r="M5645" s="5">
        <f t="shared" si="533"/>
        <v>0</v>
      </c>
    </row>
    <row r="5646" spans="1:13">
      <c r="A5646" s="5">
        <v>8011</v>
      </c>
      <c r="B5646" s="5">
        <v>22</v>
      </c>
      <c r="C5646" s="5" t="s">
        <v>63</v>
      </c>
      <c r="D5646" s="5">
        <v>396</v>
      </c>
      <c r="E5646" s="5">
        <v>5</v>
      </c>
      <c r="F5646" s="8">
        <f t="shared" si="528"/>
        <v>1.2626262626262625</v>
      </c>
      <c r="G5646" s="5" t="str">
        <f>IF(COUNTIFS(Q3_SQL_Error_Concentration!$A:$A,A5646,Q3_SQL_Error_Concentration!$E:$E,B5646,Q3_SQL_Error_Concentration!$F:$F,C5646)=0,"",SUMIFS(Q3_SQL_Error_Concentration!$I:$I,Q3_SQL_Error_Concentration!$A:$A,A5646,Q3_SQL_Error_Concentration!$E:$E,B5646,Q3_SQL_Error_Concentration!$F:$F,C5646))</f>
        <v/>
      </c>
      <c r="H5646" s="5" t="str">
        <f t="shared" si="529"/>
        <v/>
      </c>
      <c r="I5646" s="5">
        <f>IF(D5646&gt;=Q3_Validation!$C$2,1,0)</f>
        <v>0</v>
      </c>
      <c r="J5646" s="8" t="str">
        <f t="shared" si="530"/>
        <v/>
      </c>
      <c r="K5646" s="5" t="str">
        <f t="shared" si="531"/>
        <v>excluded</v>
      </c>
      <c r="L5646" s="5">
        <f t="shared" si="532"/>
        <v>0</v>
      </c>
      <c r="M5646" s="5">
        <f t="shared" si="533"/>
        <v>0</v>
      </c>
    </row>
    <row r="5647" spans="1:13">
      <c r="A5647" s="5">
        <v>8011</v>
      </c>
      <c r="B5647" s="5">
        <v>22</v>
      </c>
      <c r="C5647" s="5" t="s">
        <v>62</v>
      </c>
      <c r="D5647" s="5">
        <v>680</v>
      </c>
      <c r="E5647" s="5">
        <v>9</v>
      </c>
      <c r="F5647" s="8">
        <f t="shared" si="528"/>
        <v>1.3235294117647058</v>
      </c>
      <c r="G5647" s="5" t="str">
        <f>IF(COUNTIFS(Q3_SQL_Error_Concentration!$A:$A,A5647,Q3_SQL_Error_Concentration!$E:$E,B5647,Q3_SQL_Error_Concentration!$F:$F,C5647)=0,"",SUMIFS(Q3_SQL_Error_Concentration!$I:$I,Q3_SQL_Error_Concentration!$A:$A,A5647,Q3_SQL_Error_Concentration!$E:$E,B5647,Q3_SQL_Error_Concentration!$F:$F,C5647))</f>
        <v/>
      </c>
      <c r="H5647" s="5" t="str">
        <f t="shared" si="529"/>
        <v/>
      </c>
      <c r="I5647" s="5">
        <f>IF(D5647&gt;=Q3_Validation!$C$2,1,0)</f>
        <v>1</v>
      </c>
      <c r="J5647" s="8">
        <f t="shared" si="530"/>
        <v>1.3235294117647058</v>
      </c>
      <c r="K5647" s="5" t="str">
        <f t="shared" si="531"/>
        <v>normal</v>
      </c>
      <c r="L5647" s="5">
        <f t="shared" si="532"/>
        <v>0</v>
      </c>
      <c r="M5647" s="5">
        <f t="shared" si="533"/>
        <v>0</v>
      </c>
    </row>
    <row r="5648" spans="1:13">
      <c r="A5648" s="5">
        <v>8011</v>
      </c>
      <c r="B5648" s="5">
        <v>23</v>
      </c>
      <c r="C5648" s="5" t="s">
        <v>63</v>
      </c>
      <c r="D5648" s="5">
        <v>18</v>
      </c>
      <c r="E5648" s="5">
        <v>0</v>
      </c>
      <c r="F5648" s="8">
        <f t="shared" si="528"/>
        <v>0</v>
      </c>
      <c r="G5648" s="5" t="str">
        <f>IF(COUNTIFS(Q3_SQL_Error_Concentration!$A:$A,A5648,Q3_SQL_Error_Concentration!$E:$E,B5648,Q3_SQL_Error_Concentration!$F:$F,C5648)=0,"",SUMIFS(Q3_SQL_Error_Concentration!$I:$I,Q3_SQL_Error_Concentration!$A:$A,A5648,Q3_SQL_Error_Concentration!$E:$E,B5648,Q3_SQL_Error_Concentration!$F:$F,C5648))</f>
        <v/>
      </c>
      <c r="H5648" s="5" t="str">
        <f t="shared" si="529"/>
        <v/>
      </c>
      <c r="I5648" s="5">
        <f>IF(D5648&gt;=Q3_Validation!$C$2,1,0)</f>
        <v>0</v>
      </c>
      <c r="J5648" s="8" t="str">
        <f t="shared" si="530"/>
        <v/>
      </c>
      <c r="K5648" s="5" t="str">
        <f t="shared" si="531"/>
        <v>excluded</v>
      </c>
      <c r="L5648" s="5">
        <f t="shared" si="532"/>
        <v>0</v>
      </c>
      <c r="M5648" s="5">
        <f t="shared" si="533"/>
        <v>0</v>
      </c>
    </row>
    <row r="5649" spans="1:13">
      <c r="A5649" s="5">
        <v>8011</v>
      </c>
      <c r="B5649" s="5">
        <v>23</v>
      </c>
      <c r="C5649" s="5" t="s">
        <v>62</v>
      </c>
      <c r="D5649" s="5">
        <v>63</v>
      </c>
      <c r="E5649" s="5">
        <v>3</v>
      </c>
      <c r="F5649" s="8">
        <f t="shared" si="528"/>
        <v>4.7619047619047619</v>
      </c>
      <c r="G5649" s="5" t="str">
        <f>IF(COUNTIFS(Q3_SQL_Error_Concentration!$A:$A,A5649,Q3_SQL_Error_Concentration!$E:$E,B5649,Q3_SQL_Error_Concentration!$F:$F,C5649)=0,"",SUMIFS(Q3_SQL_Error_Concentration!$I:$I,Q3_SQL_Error_Concentration!$A:$A,A5649,Q3_SQL_Error_Concentration!$E:$E,B5649,Q3_SQL_Error_Concentration!$F:$F,C5649))</f>
        <v/>
      </c>
      <c r="H5649" s="5" t="str">
        <f t="shared" si="529"/>
        <v/>
      </c>
      <c r="I5649" s="5">
        <f>IF(D5649&gt;=Q3_Validation!$C$2,1,0)</f>
        <v>0</v>
      </c>
      <c r="J5649" s="8" t="str">
        <f t="shared" si="530"/>
        <v/>
      </c>
      <c r="K5649" s="5" t="str">
        <f t="shared" si="531"/>
        <v>excluded</v>
      </c>
      <c r="L5649" s="5">
        <f t="shared" si="532"/>
        <v>0</v>
      </c>
      <c r="M5649" s="5">
        <f t="shared" si="533"/>
        <v>0</v>
      </c>
    </row>
    <row r="5650" spans="1:13">
      <c r="A5650" s="5">
        <v>8021</v>
      </c>
      <c r="B5650" s="5">
        <v>5</v>
      </c>
      <c r="C5650" s="5" t="s">
        <v>63</v>
      </c>
      <c r="D5650" s="5">
        <v>56</v>
      </c>
      <c r="E5650" s="5">
        <v>0</v>
      </c>
      <c r="F5650" s="8">
        <f t="shared" si="528"/>
        <v>0</v>
      </c>
      <c r="G5650" s="5" t="str">
        <f>IF(COUNTIFS(Q3_SQL_Error_Concentration!$A:$A,A5650,Q3_SQL_Error_Concentration!$E:$E,B5650,Q3_SQL_Error_Concentration!$F:$F,C5650)=0,"",SUMIFS(Q3_SQL_Error_Concentration!$I:$I,Q3_SQL_Error_Concentration!$A:$A,A5650,Q3_SQL_Error_Concentration!$E:$E,B5650,Q3_SQL_Error_Concentration!$F:$F,C5650))</f>
        <v/>
      </c>
      <c r="H5650" s="5" t="str">
        <f t="shared" si="529"/>
        <v/>
      </c>
      <c r="I5650" s="5">
        <f>IF(D5650&gt;=Q3_Validation!$C$2,1,0)</f>
        <v>0</v>
      </c>
      <c r="J5650" s="8" t="str">
        <f t="shared" si="530"/>
        <v/>
      </c>
      <c r="K5650" s="5" t="str">
        <f t="shared" si="531"/>
        <v>excluded</v>
      </c>
      <c r="L5650" s="5">
        <f t="shared" si="532"/>
        <v>2</v>
      </c>
      <c r="M5650" s="5">
        <f t="shared" si="533"/>
        <v>0</v>
      </c>
    </row>
    <row r="5651" spans="1:13">
      <c r="A5651" s="5">
        <v>8021</v>
      </c>
      <c r="B5651" s="5">
        <v>5</v>
      </c>
      <c r="C5651" s="5" t="s">
        <v>62</v>
      </c>
      <c r="D5651" s="5">
        <v>119</v>
      </c>
      <c r="E5651" s="5">
        <v>1</v>
      </c>
      <c r="F5651" s="8">
        <f t="shared" si="528"/>
        <v>0.84033613445378152</v>
      </c>
      <c r="G5651" s="5" t="str">
        <f>IF(COUNTIFS(Q3_SQL_Error_Concentration!$A:$A,A5651,Q3_SQL_Error_Concentration!$E:$E,B5651,Q3_SQL_Error_Concentration!$F:$F,C5651)=0,"",SUMIFS(Q3_SQL_Error_Concentration!$I:$I,Q3_SQL_Error_Concentration!$A:$A,A5651,Q3_SQL_Error_Concentration!$E:$E,B5651,Q3_SQL_Error_Concentration!$F:$F,C5651))</f>
        <v/>
      </c>
      <c r="H5651" s="5" t="str">
        <f t="shared" si="529"/>
        <v/>
      </c>
      <c r="I5651" s="5">
        <f>IF(D5651&gt;=Q3_Validation!$C$2,1,0)</f>
        <v>0</v>
      </c>
      <c r="J5651" s="8" t="str">
        <f t="shared" si="530"/>
        <v/>
      </c>
      <c r="K5651" s="5" t="str">
        <f t="shared" si="531"/>
        <v>excluded</v>
      </c>
      <c r="L5651" s="5">
        <f t="shared" si="532"/>
        <v>2</v>
      </c>
      <c r="M5651" s="5">
        <f t="shared" si="533"/>
        <v>0</v>
      </c>
    </row>
    <row r="5652" spans="1:13">
      <c r="A5652" s="5">
        <v>8021</v>
      </c>
      <c r="B5652" s="5">
        <v>6</v>
      </c>
      <c r="C5652" s="5" t="s">
        <v>63</v>
      </c>
      <c r="D5652" s="5">
        <v>983</v>
      </c>
      <c r="E5652" s="5">
        <v>15</v>
      </c>
      <c r="F5652" s="8">
        <f t="shared" si="528"/>
        <v>1.5259409969481179</v>
      </c>
      <c r="G5652" s="5" t="str">
        <f>IF(COUNTIFS(Q3_SQL_Error_Concentration!$A:$A,A5652,Q3_SQL_Error_Concentration!$E:$E,B5652,Q3_SQL_Error_Concentration!$F:$F,C5652)=0,"",SUMIFS(Q3_SQL_Error_Concentration!$I:$I,Q3_SQL_Error_Concentration!$A:$A,A5652,Q3_SQL_Error_Concentration!$E:$E,B5652,Q3_SQL_Error_Concentration!$F:$F,C5652))</f>
        <v/>
      </c>
      <c r="H5652" s="5" t="str">
        <f t="shared" si="529"/>
        <v/>
      </c>
      <c r="I5652" s="5">
        <f>IF(D5652&gt;=Q3_Validation!$C$2,1,0)</f>
        <v>1</v>
      </c>
      <c r="J5652" s="8">
        <f t="shared" si="530"/>
        <v>1.5259409969481179</v>
      </c>
      <c r="K5652" s="5" t="str">
        <f t="shared" si="531"/>
        <v>normal</v>
      </c>
      <c r="L5652" s="5">
        <f t="shared" si="532"/>
        <v>2</v>
      </c>
      <c r="M5652" s="5">
        <f t="shared" si="533"/>
        <v>0</v>
      </c>
    </row>
    <row r="5653" spans="1:13">
      <c r="A5653" s="5">
        <v>8021</v>
      </c>
      <c r="B5653" s="5">
        <v>6</v>
      </c>
      <c r="C5653" s="5" t="s">
        <v>62</v>
      </c>
      <c r="D5653" s="5">
        <v>1324</v>
      </c>
      <c r="E5653" s="5">
        <v>15</v>
      </c>
      <c r="F5653" s="8">
        <f t="shared" si="528"/>
        <v>1.1329305135951662</v>
      </c>
      <c r="G5653" s="5" t="str">
        <f>IF(COUNTIFS(Q3_SQL_Error_Concentration!$A:$A,A5653,Q3_SQL_Error_Concentration!$E:$E,B5653,Q3_SQL_Error_Concentration!$F:$F,C5653)=0,"",SUMIFS(Q3_SQL_Error_Concentration!$I:$I,Q3_SQL_Error_Concentration!$A:$A,A5653,Q3_SQL_Error_Concentration!$E:$E,B5653,Q3_SQL_Error_Concentration!$F:$F,C5653))</f>
        <v/>
      </c>
      <c r="H5653" s="5" t="str">
        <f t="shared" si="529"/>
        <v/>
      </c>
      <c r="I5653" s="5">
        <f>IF(D5653&gt;=Q3_Validation!$C$2,1,0)</f>
        <v>1</v>
      </c>
      <c r="J5653" s="8">
        <f t="shared" si="530"/>
        <v>1.1329305135951662</v>
      </c>
      <c r="K5653" s="5" t="str">
        <f t="shared" si="531"/>
        <v>normal</v>
      </c>
      <c r="L5653" s="5">
        <f t="shared" si="532"/>
        <v>2</v>
      </c>
      <c r="M5653" s="5">
        <f t="shared" si="533"/>
        <v>0</v>
      </c>
    </row>
    <row r="5654" spans="1:13">
      <c r="A5654" s="5">
        <v>8021</v>
      </c>
      <c r="B5654" s="5">
        <v>7</v>
      </c>
      <c r="C5654" s="5" t="s">
        <v>63</v>
      </c>
      <c r="D5654" s="5">
        <v>936</v>
      </c>
      <c r="E5654" s="5">
        <v>17</v>
      </c>
      <c r="F5654" s="8">
        <f t="shared" si="528"/>
        <v>1.8162393162393162</v>
      </c>
      <c r="G5654" s="5" t="str">
        <f>IF(COUNTIFS(Q3_SQL_Error_Concentration!$A:$A,A5654,Q3_SQL_Error_Concentration!$E:$E,B5654,Q3_SQL_Error_Concentration!$F:$F,C5654)=0,"",SUMIFS(Q3_SQL_Error_Concentration!$I:$I,Q3_SQL_Error_Concentration!$A:$A,A5654,Q3_SQL_Error_Concentration!$E:$E,B5654,Q3_SQL_Error_Concentration!$F:$F,C5654))</f>
        <v/>
      </c>
      <c r="H5654" s="5" t="str">
        <f t="shared" si="529"/>
        <v/>
      </c>
      <c r="I5654" s="5">
        <f>IF(D5654&gt;=Q3_Validation!$C$2,1,0)</f>
        <v>1</v>
      </c>
      <c r="J5654" s="8">
        <f t="shared" si="530"/>
        <v>1.8162393162393162</v>
      </c>
      <c r="K5654" s="5" t="str">
        <f t="shared" si="531"/>
        <v>normal</v>
      </c>
      <c r="L5654" s="5">
        <f t="shared" si="532"/>
        <v>2</v>
      </c>
      <c r="M5654" s="5">
        <f t="shared" si="533"/>
        <v>0</v>
      </c>
    </row>
    <row r="5655" spans="1:13">
      <c r="A5655" s="5">
        <v>8021</v>
      </c>
      <c r="B5655" s="5">
        <v>7</v>
      </c>
      <c r="C5655" s="5" t="s">
        <v>62</v>
      </c>
      <c r="D5655" s="5">
        <v>1470</v>
      </c>
      <c r="E5655" s="5">
        <v>26</v>
      </c>
      <c r="F5655" s="8">
        <f t="shared" si="528"/>
        <v>1.7687074829931972</v>
      </c>
      <c r="G5655" s="5" t="str">
        <f>IF(COUNTIFS(Q3_SQL_Error_Concentration!$A:$A,A5655,Q3_SQL_Error_Concentration!$E:$E,B5655,Q3_SQL_Error_Concentration!$F:$F,C5655)=0,"",SUMIFS(Q3_SQL_Error_Concentration!$I:$I,Q3_SQL_Error_Concentration!$A:$A,A5655,Q3_SQL_Error_Concentration!$E:$E,B5655,Q3_SQL_Error_Concentration!$F:$F,C5655))</f>
        <v/>
      </c>
      <c r="H5655" s="5" t="str">
        <f t="shared" si="529"/>
        <v/>
      </c>
      <c r="I5655" s="5">
        <f>IF(D5655&gt;=Q3_Validation!$C$2,1,0)</f>
        <v>1</v>
      </c>
      <c r="J5655" s="8">
        <f t="shared" si="530"/>
        <v>1.7687074829931972</v>
      </c>
      <c r="K5655" s="5" t="str">
        <f t="shared" si="531"/>
        <v>normal</v>
      </c>
      <c r="L5655" s="5">
        <f t="shared" si="532"/>
        <v>2</v>
      </c>
      <c r="M5655" s="5">
        <f t="shared" si="533"/>
        <v>0</v>
      </c>
    </row>
    <row r="5656" spans="1:13">
      <c r="A5656" s="5">
        <v>8021</v>
      </c>
      <c r="B5656" s="5">
        <v>8</v>
      </c>
      <c r="C5656" s="5" t="s">
        <v>63</v>
      </c>
      <c r="D5656" s="5">
        <v>1183</v>
      </c>
      <c r="E5656" s="5">
        <v>18</v>
      </c>
      <c r="F5656" s="8">
        <f t="shared" si="528"/>
        <v>1.521555367709214</v>
      </c>
      <c r="G5656" s="5" t="str">
        <f>IF(COUNTIFS(Q3_SQL_Error_Concentration!$A:$A,A5656,Q3_SQL_Error_Concentration!$E:$E,B5656,Q3_SQL_Error_Concentration!$F:$F,C5656)=0,"",SUMIFS(Q3_SQL_Error_Concentration!$I:$I,Q3_SQL_Error_Concentration!$A:$A,A5656,Q3_SQL_Error_Concentration!$E:$E,B5656,Q3_SQL_Error_Concentration!$F:$F,C5656))</f>
        <v/>
      </c>
      <c r="H5656" s="5" t="str">
        <f t="shared" si="529"/>
        <v/>
      </c>
      <c r="I5656" s="5">
        <f>IF(D5656&gt;=Q3_Validation!$C$2,1,0)</f>
        <v>1</v>
      </c>
      <c r="J5656" s="8">
        <f t="shared" si="530"/>
        <v>1.521555367709214</v>
      </c>
      <c r="K5656" s="5" t="str">
        <f t="shared" si="531"/>
        <v>normal</v>
      </c>
      <c r="L5656" s="5">
        <f t="shared" si="532"/>
        <v>2</v>
      </c>
      <c r="M5656" s="5">
        <f t="shared" si="533"/>
        <v>0</v>
      </c>
    </row>
    <row r="5657" spans="1:13">
      <c r="A5657" s="5">
        <v>8021</v>
      </c>
      <c r="B5657" s="5">
        <v>8</v>
      </c>
      <c r="C5657" s="5" t="s">
        <v>62</v>
      </c>
      <c r="D5657" s="5">
        <v>1716</v>
      </c>
      <c r="E5657" s="5">
        <v>28</v>
      </c>
      <c r="F5657" s="8">
        <f t="shared" si="528"/>
        <v>1.6317016317016317</v>
      </c>
      <c r="G5657" s="5" t="str">
        <f>IF(COUNTIFS(Q3_SQL_Error_Concentration!$A:$A,A5657,Q3_SQL_Error_Concentration!$E:$E,B5657,Q3_SQL_Error_Concentration!$F:$F,C5657)=0,"",SUMIFS(Q3_SQL_Error_Concentration!$I:$I,Q3_SQL_Error_Concentration!$A:$A,A5657,Q3_SQL_Error_Concentration!$E:$E,B5657,Q3_SQL_Error_Concentration!$F:$F,C5657))</f>
        <v/>
      </c>
      <c r="H5657" s="5" t="str">
        <f t="shared" si="529"/>
        <v/>
      </c>
      <c r="I5657" s="5">
        <f>IF(D5657&gt;=Q3_Validation!$C$2,1,0)</f>
        <v>1</v>
      </c>
      <c r="J5657" s="8">
        <f t="shared" si="530"/>
        <v>1.6317016317016317</v>
      </c>
      <c r="K5657" s="5" t="str">
        <f t="shared" si="531"/>
        <v>normal</v>
      </c>
      <c r="L5657" s="5">
        <f t="shared" si="532"/>
        <v>2</v>
      </c>
      <c r="M5657" s="5">
        <f t="shared" si="533"/>
        <v>0</v>
      </c>
    </row>
    <row r="5658" spans="1:13">
      <c r="A5658" s="5">
        <v>8021</v>
      </c>
      <c r="B5658" s="5">
        <v>9</v>
      </c>
      <c r="C5658" s="5" t="s">
        <v>63</v>
      </c>
      <c r="D5658" s="5">
        <v>843</v>
      </c>
      <c r="E5658" s="5">
        <v>12</v>
      </c>
      <c r="F5658" s="8">
        <f t="shared" si="528"/>
        <v>1.4234875444839858</v>
      </c>
      <c r="G5658" s="5" t="str">
        <f>IF(COUNTIFS(Q3_SQL_Error_Concentration!$A:$A,A5658,Q3_SQL_Error_Concentration!$E:$E,B5658,Q3_SQL_Error_Concentration!$F:$F,C5658)=0,"",SUMIFS(Q3_SQL_Error_Concentration!$I:$I,Q3_SQL_Error_Concentration!$A:$A,A5658,Q3_SQL_Error_Concentration!$E:$E,B5658,Q3_SQL_Error_Concentration!$F:$F,C5658))</f>
        <v/>
      </c>
      <c r="H5658" s="5" t="str">
        <f t="shared" si="529"/>
        <v/>
      </c>
      <c r="I5658" s="5">
        <f>IF(D5658&gt;=Q3_Validation!$C$2,1,0)</f>
        <v>1</v>
      </c>
      <c r="J5658" s="8">
        <f t="shared" si="530"/>
        <v>1.4234875444839858</v>
      </c>
      <c r="K5658" s="5" t="str">
        <f t="shared" si="531"/>
        <v>normal</v>
      </c>
      <c r="L5658" s="5">
        <f t="shared" si="532"/>
        <v>2</v>
      </c>
      <c r="M5658" s="5">
        <f t="shared" si="533"/>
        <v>0</v>
      </c>
    </row>
    <row r="5659" spans="1:13">
      <c r="A5659" s="5">
        <v>8021</v>
      </c>
      <c r="B5659" s="5">
        <v>9</v>
      </c>
      <c r="C5659" s="5" t="s">
        <v>62</v>
      </c>
      <c r="D5659" s="5">
        <v>1189</v>
      </c>
      <c r="E5659" s="5">
        <v>18</v>
      </c>
      <c r="F5659" s="8">
        <f t="shared" si="528"/>
        <v>1.5138772077375946</v>
      </c>
      <c r="G5659" s="5" t="str">
        <f>IF(COUNTIFS(Q3_SQL_Error_Concentration!$A:$A,A5659,Q3_SQL_Error_Concentration!$E:$E,B5659,Q3_SQL_Error_Concentration!$F:$F,C5659)=0,"",SUMIFS(Q3_SQL_Error_Concentration!$I:$I,Q3_SQL_Error_Concentration!$A:$A,A5659,Q3_SQL_Error_Concentration!$E:$E,B5659,Q3_SQL_Error_Concentration!$F:$F,C5659))</f>
        <v/>
      </c>
      <c r="H5659" s="5" t="str">
        <f t="shared" si="529"/>
        <v/>
      </c>
      <c r="I5659" s="5">
        <f>IF(D5659&gt;=Q3_Validation!$C$2,1,0)</f>
        <v>1</v>
      </c>
      <c r="J5659" s="8">
        <f t="shared" si="530"/>
        <v>1.5138772077375946</v>
      </c>
      <c r="K5659" s="5" t="str">
        <f t="shared" si="531"/>
        <v>normal</v>
      </c>
      <c r="L5659" s="5">
        <f t="shared" si="532"/>
        <v>2</v>
      </c>
      <c r="M5659" s="5">
        <f t="shared" si="533"/>
        <v>0</v>
      </c>
    </row>
    <row r="5660" spans="1:13">
      <c r="A5660" s="5">
        <v>8021</v>
      </c>
      <c r="B5660" s="5">
        <v>10</v>
      </c>
      <c r="C5660" s="5" t="s">
        <v>63</v>
      </c>
      <c r="D5660" s="5">
        <v>1005</v>
      </c>
      <c r="E5660" s="5">
        <v>18</v>
      </c>
      <c r="F5660" s="8">
        <f t="shared" si="528"/>
        <v>1.791044776119403</v>
      </c>
      <c r="G5660" s="5" t="str">
        <f>IF(COUNTIFS(Q3_SQL_Error_Concentration!$A:$A,A5660,Q3_SQL_Error_Concentration!$E:$E,B5660,Q3_SQL_Error_Concentration!$F:$F,C5660)=0,"",SUMIFS(Q3_SQL_Error_Concentration!$I:$I,Q3_SQL_Error_Concentration!$A:$A,A5660,Q3_SQL_Error_Concentration!$E:$E,B5660,Q3_SQL_Error_Concentration!$F:$F,C5660))</f>
        <v/>
      </c>
      <c r="H5660" s="5" t="str">
        <f t="shared" si="529"/>
        <v/>
      </c>
      <c r="I5660" s="5">
        <f>IF(D5660&gt;=Q3_Validation!$C$2,1,0)</f>
        <v>1</v>
      </c>
      <c r="J5660" s="8">
        <f t="shared" si="530"/>
        <v>1.791044776119403</v>
      </c>
      <c r="K5660" s="5" t="str">
        <f t="shared" si="531"/>
        <v>normal</v>
      </c>
      <c r="L5660" s="5">
        <f t="shared" si="532"/>
        <v>2</v>
      </c>
      <c r="M5660" s="5">
        <f t="shared" si="533"/>
        <v>0</v>
      </c>
    </row>
    <row r="5661" spans="1:13">
      <c r="A5661" s="5">
        <v>8021</v>
      </c>
      <c r="B5661" s="5">
        <v>10</v>
      </c>
      <c r="C5661" s="5" t="s">
        <v>62</v>
      </c>
      <c r="D5661" s="5">
        <v>1388</v>
      </c>
      <c r="E5661" s="5">
        <v>23</v>
      </c>
      <c r="F5661" s="8">
        <f t="shared" si="528"/>
        <v>1.6570605187319885</v>
      </c>
      <c r="G5661" s="5" t="str">
        <f>IF(COUNTIFS(Q3_SQL_Error_Concentration!$A:$A,A5661,Q3_SQL_Error_Concentration!$E:$E,B5661,Q3_SQL_Error_Concentration!$F:$F,C5661)=0,"",SUMIFS(Q3_SQL_Error_Concentration!$I:$I,Q3_SQL_Error_Concentration!$A:$A,A5661,Q3_SQL_Error_Concentration!$E:$E,B5661,Q3_SQL_Error_Concentration!$F:$F,C5661))</f>
        <v/>
      </c>
      <c r="H5661" s="5" t="str">
        <f t="shared" si="529"/>
        <v/>
      </c>
      <c r="I5661" s="5">
        <f>IF(D5661&gt;=Q3_Validation!$C$2,1,0)</f>
        <v>1</v>
      </c>
      <c r="J5661" s="8">
        <f t="shared" si="530"/>
        <v>1.6570605187319885</v>
      </c>
      <c r="K5661" s="5" t="str">
        <f t="shared" si="531"/>
        <v>normal</v>
      </c>
      <c r="L5661" s="5">
        <f t="shared" si="532"/>
        <v>2</v>
      </c>
      <c r="M5661" s="5">
        <f t="shared" si="533"/>
        <v>0</v>
      </c>
    </row>
    <row r="5662" spans="1:13">
      <c r="A5662" s="5">
        <v>8021</v>
      </c>
      <c r="B5662" s="5">
        <v>11</v>
      </c>
      <c r="C5662" s="5" t="s">
        <v>63</v>
      </c>
      <c r="D5662" s="5">
        <v>1420</v>
      </c>
      <c r="E5662" s="5">
        <v>22</v>
      </c>
      <c r="F5662" s="8">
        <f t="shared" si="528"/>
        <v>1.5492957746478873</v>
      </c>
      <c r="G5662" s="5" t="str">
        <f>IF(COUNTIFS(Q3_SQL_Error_Concentration!$A:$A,A5662,Q3_SQL_Error_Concentration!$E:$E,B5662,Q3_SQL_Error_Concentration!$F:$F,C5662)=0,"",SUMIFS(Q3_SQL_Error_Concentration!$I:$I,Q3_SQL_Error_Concentration!$A:$A,A5662,Q3_SQL_Error_Concentration!$E:$E,B5662,Q3_SQL_Error_Concentration!$F:$F,C5662))</f>
        <v/>
      </c>
      <c r="H5662" s="5" t="str">
        <f t="shared" si="529"/>
        <v/>
      </c>
      <c r="I5662" s="5">
        <f>IF(D5662&gt;=Q3_Validation!$C$2,1,0)</f>
        <v>1</v>
      </c>
      <c r="J5662" s="8">
        <f t="shared" si="530"/>
        <v>1.5492957746478873</v>
      </c>
      <c r="K5662" s="5" t="str">
        <f t="shared" si="531"/>
        <v>normal</v>
      </c>
      <c r="L5662" s="5">
        <f t="shared" si="532"/>
        <v>2</v>
      </c>
      <c r="M5662" s="5">
        <f t="shared" si="533"/>
        <v>0</v>
      </c>
    </row>
    <row r="5663" spans="1:13">
      <c r="A5663" s="5">
        <v>8021</v>
      </c>
      <c r="B5663" s="5">
        <v>11</v>
      </c>
      <c r="C5663" s="5" t="s">
        <v>62</v>
      </c>
      <c r="D5663" s="5">
        <v>1725</v>
      </c>
      <c r="E5663" s="5">
        <v>24</v>
      </c>
      <c r="F5663" s="8">
        <f t="shared" si="528"/>
        <v>1.3913043478260869</v>
      </c>
      <c r="G5663" s="5" t="str">
        <f>IF(COUNTIFS(Q3_SQL_Error_Concentration!$A:$A,A5663,Q3_SQL_Error_Concentration!$E:$E,B5663,Q3_SQL_Error_Concentration!$F:$F,C5663)=0,"",SUMIFS(Q3_SQL_Error_Concentration!$I:$I,Q3_SQL_Error_Concentration!$A:$A,A5663,Q3_SQL_Error_Concentration!$E:$E,B5663,Q3_SQL_Error_Concentration!$F:$F,C5663))</f>
        <v/>
      </c>
      <c r="H5663" s="5" t="str">
        <f t="shared" si="529"/>
        <v/>
      </c>
      <c r="I5663" s="5">
        <f>IF(D5663&gt;=Q3_Validation!$C$2,1,0)</f>
        <v>1</v>
      </c>
      <c r="J5663" s="8">
        <f t="shared" si="530"/>
        <v>1.3913043478260869</v>
      </c>
      <c r="K5663" s="5" t="str">
        <f t="shared" si="531"/>
        <v>normal</v>
      </c>
      <c r="L5663" s="5">
        <f t="shared" si="532"/>
        <v>2</v>
      </c>
      <c r="M5663" s="5">
        <f t="shared" si="533"/>
        <v>0</v>
      </c>
    </row>
    <row r="5664" spans="1:13">
      <c r="A5664" s="5">
        <v>8021</v>
      </c>
      <c r="B5664" s="5">
        <v>12</v>
      </c>
      <c r="C5664" s="5" t="s">
        <v>63</v>
      </c>
      <c r="D5664" s="5">
        <v>1387</v>
      </c>
      <c r="E5664" s="5">
        <v>22</v>
      </c>
      <c r="F5664" s="8">
        <f t="shared" si="528"/>
        <v>1.5861571737563085</v>
      </c>
      <c r="G5664" s="5" t="str">
        <f>IF(COUNTIFS(Q3_SQL_Error_Concentration!$A:$A,A5664,Q3_SQL_Error_Concentration!$E:$E,B5664,Q3_SQL_Error_Concentration!$F:$F,C5664)=0,"",SUMIFS(Q3_SQL_Error_Concentration!$I:$I,Q3_SQL_Error_Concentration!$A:$A,A5664,Q3_SQL_Error_Concentration!$E:$E,B5664,Q3_SQL_Error_Concentration!$F:$F,C5664))</f>
        <v/>
      </c>
      <c r="H5664" s="5" t="str">
        <f t="shared" si="529"/>
        <v/>
      </c>
      <c r="I5664" s="5">
        <f>IF(D5664&gt;=Q3_Validation!$C$2,1,0)</f>
        <v>1</v>
      </c>
      <c r="J5664" s="8">
        <f t="shared" si="530"/>
        <v>1.5861571737563085</v>
      </c>
      <c r="K5664" s="5" t="str">
        <f t="shared" si="531"/>
        <v>normal</v>
      </c>
      <c r="L5664" s="5">
        <f t="shared" si="532"/>
        <v>2</v>
      </c>
      <c r="M5664" s="5">
        <f t="shared" si="533"/>
        <v>0</v>
      </c>
    </row>
    <row r="5665" spans="1:13">
      <c r="A5665" s="5">
        <v>8021</v>
      </c>
      <c r="B5665" s="5">
        <v>12</v>
      </c>
      <c r="C5665" s="5" t="s">
        <v>62</v>
      </c>
      <c r="D5665" s="5">
        <v>2212</v>
      </c>
      <c r="E5665" s="5">
        <v>35</v>
      </c>
      <c r="F5665" s="8">
        <f t="shared" si="528"/>
        <v>1.5822784810126582</v>
      </c>
      <c r="G5665" s="5" t="str">
        <f>IF(COUNTIFS(Q3_SQL_Error_Concentration!$A:$A,A5665,Q3_SQL_Error_Concentration!$E:$E,B5665,Q3_SQL_Error_Concentration!$F:$F,C5665)=0,"",SUMIFS(Q3_SQL_Error_Concentration!$I:$I,Q3_SQL_Error_Concentration!$A:$A,A5665,Q3_SQL_Error_Concentration!$E:$E,B5665,Q3_SQL_Error_Concentration!$F:$F,C5665))</f>
        <v/>
      </c>
      <c r="H5665" s="5" t="str">
        <f t="shared" si="529"/>
        <v/>
      </c>
      <c r="I5665" s="5">
        <f>IF(D5665&gt;=Q3_Validation!$C$2,1,0)</f>
        <v>1</v>
      </c>
      <c r="J5665" s="8">
        <f t="shared" si="530"/>
        <v>1.5822784810126582</v>
      </c>
      <c r="K5665" s="5" t="str">
        <f t="shared" si="531"/>
        <v>normal</v>
      </c>
      <c r="L5665" s="5">
        <f t="shared" si="532"/>
        <v>2</v>
      </c>
      <c r="M5665" s="5">
        <f t="shared" si="533"/>
        <v>0</v>
      </c>
    </row>
    <row r="5666" spans="1:13">
      <c r="A5666" s="5">
        <v>8021</v>
      </c>
      <c r="B5666" s="5">
        <v>13</v>
      </c>
      <c r="C5666" s="5" t="s">
        <v>63</v>
      </c>
      <c r="D5666" s="5">
        <v>1385</v>
      </c>
      <c r="E5666" s="5">
        <v>26</v>
      </c>
      <c r="F5666" s="8">
        <f t="shared" si="528"/>
        <v>1.8772563176895307</v>
      </c>
      <c r="G5666" s="5" t="str">
        <f>IF(COUNTIFS(Q3_SQL_Error_Concentration!$A:$A,A5666,Q3_SQL_Error_Concentration!$E:$E,B5666,Q3_SQL_Error_Concentration!$F:$F,C5666)=0,"",SUMIFS(Q3_SQL_Error_Concentration!$I:$I,Q3_SQL_Error_Concentration!$A:$A,A5666,Q3_SQL_Error_Concentration!$E:$E,B5666,Q3_SQL_Error_Concentration!$F:$F,C5666))</f>
        <v/>
      </c>
      <c r="H5666" s="5" t="str">
        <f t="shared" si="529"/>
        <v/>
      </c>
      <c r="I5666" s="5">
        <f>IF(D5666&gt;=Q3_Validation!$C$2,1,0)</f>
        <v>1</v>
      </c>
      <c r="J5666" s="8">
        <f t="shared" si="530"/>
        <v>1.8772563176895307</v>
      </c>
      <c r="K5666" s="5" t="str">
        <f t="shared" si="531"/>
        <v>normal</v>
      </c>
      <c r="L5666" s="5">
        <f t="shared" si="532"/>
        <v>2</v>
      </c>
      <c r="M5666" s="5">
        <f t="shared" si="533"/>
        <v>0</v>
      </c>
    </row>
    <row r="5667" spans="1:13">
      <c r="A5667" s="5">
        <v>8021</v>
      </c>
      <c r="B5667" s="5">
        <v>13</v>
      </c>
      <c r="C5667" s="5" t="s">
        <v>62</v>
      </c>
      <c r="D5667" s="5">
        <v>1991</v>
      </c>
      <c r="E5667" s="5">
        <v>38</v>
      </c>
      <c r="F5667" s="8">
        <f t="shared" si="528"/>
        <v>1.9085886489201407</v>
      </c>
      <c r="G5667" s="5" t="str">
        <f>IF(COUNTIFS(Q3_SQL_Error_Concentration!$A:$A,A5667,Q3_SQL_Error_Concentration!$E:$E,B5667,Q3_SQL_Error_Concentration!$F:$F,C5667)=0,"",SUMIFS(Q3_SQL_Error_Concentration!$I:$I,Q3_SQL_Error_Concentration!$A:$A,A5667,Q3_SQL_Error_Concentration!$E:$E,B5667,Q3_SQL_Error_Concentration!$F:$F,C5667))</f>
        <v/>
      </c>
      <c r="H5667" s="5" t="str">
        <f t="shared" si="529"/>
        <v/>
      </c>
      <c r="I5667" s="5">
        <f>IF(D5667&gt;=Q3_Validation!$C$2,1,0)</f>
        <v>1</v>
      </c>
      <c r="J5667" s="8">
        <f t="shared" si="530"/>
        <v>1.9085886489201407</v>
      </c>
      <c r="K5667" s="5" t="str">
        <f t="shared" si="531"/>
        <v>normal</v>
      </c>
      <c r="L5667" s="5">
        <f t="shared" si="532"/>
        <v>2</v>
      </c>
      <c r="M5667" s="5">
        <f t="shared" si="533"/>
        <v>0</v>
      </c>
    </row>
    <row r="5668" spans="1:13">
      <c r="A5668" s="5">
        <v>8021</v>
      </c>
      <c r="B5668" s="5">
        <v>14</v>
      </c>
      <c r="C5668" s="5" t="s">
        <v>63</v>
      </c>
      <c r="D5668" s="5">
        <v>1163</v>
      </c>
      <c r="E5668" s="5">
        <v>23</v>
      </c>
      <c r="F5668" s="8">
        <f t="shared" si="528"/>
        <v>1.9776440240756663</v>
      </c>
      <c r="G5668" s="5" t="str">
        <f>IF(COUNTIFS(Q3_SQL_Error_Concentration!$A:$A,A5668,Q3_SQL_Error_Concentration!$E:$E,B5668,Q3_SQL_Error_Concentration!$F:$F,C5668)=0,"",SUMIFS(Q3_SQL_Error_Concentration!$I:$I,Q3_SQL_Error_Concentration!$A:$A,A5668,Q3_SQL_Error_Concentration!$E:$E,B5668,Q3_SQL_Error_Concentration!$F:$F,C5668))</f>
        <v/>
      </c>
      <c r="H5668" s="5" t="str">
        <f t="shared" si="529"/>
        <v/>
      </c>
      <c r="I5668" s="5">
        <f>IF(D5668&gt;=Q3_Validation!$C$2,1,0)</f>
        <v>1</v>
      </c>
      <c r="J5668" s="8">
        <f t="shared" si="530"/>
        <v>1.9776440240756663</v>
      </c>
      <c r="K5668" s="5" t="str">
        <f t="shared" si="531"/>
        <v>normal</v>
      </c>
      <c r="L5668" s="5">
        <f t="shared" si="532"/>
        <v>2</v>
      </c>
      <c r="M5668" s="5">
        <f t="shared" si="533"/>
        <v>0</v>
      </c>
    </row>
    <row r="5669" spans="1:13">
      <c r="A5669" s="5">
        <v>8021</v>
      </c>
      <c r="B5669" s="5">
        <v>14</v>
      </c>
      <c r="C5669" s="5" t="s">
        <v>62</v>
      </c>
      <c r="D5669" s="5">
        <v>1748</v>
      </c>
      <c r="E5669" s="5">
        <v>42</v>
      </c>
      <c r="F5669" s="8">
        <f t="shared" si="528"/>
        <v>2.402745995423341</v>
      </c>
      <c r="G5669" s="5">
        <f>IF(COUNTIFS(Q3_SQL_Error_Concentration!$A:$A,A5669,Q3_SQL_Error_Concentration!$E:$E,B5669,Q3_SQL_Error_Concentration!$F:$F,C5669)=0,"",SUMIFS(Q3_SQL_Error_Concentration!$I:$I,Q3_SQL_Error_Concentration!$A:$A,A5669,Q3_SQL_Error_Concentration!$E:$E,B5669,Q3_SQL_Error_Concentration!$F:$F,C5669))</f>
        <v>2.4028</v>
      </c>
      <c r="H5669" s="5" t="str">
        <f t="shared" si="529"/>
        <v>PASS</v>
      </c>
      <c r="I5669" s="5">
        <f>IF(D5669&gt;=Q3_Validation!$C$2,1,0)</f>
        <v>1</v>
      </c>
      <c r="J5669" s="8">
        <f t="shared" si="530"/>
        <v>2.402745995423341</v>
      </c>
      <c r="K5669" s="5" t="str">
        <f t="shared" si="531"/>
        <v>high-error</v>
      </c>
      <c r="L5669" s="5">
        <f t="shared" si="532"/>
        <v>2</v>
      </c>
      <c r="M5669" s="5">
        <f t="shared" si="533"/>
        <v>1</v>
      </c>
    </row>
    <row r="5670" spans="1:13">
      <c r="A5670" s="5">
        <v>8021</v>
      </c>
      <c r="B5670" s="5">
        <v>15</v>
      </c>
      <c r="C5670" s="5" t="s">
        <v>63</v>
      </c>
      <c r="D5670" s="5">
        <v>1274</v>
      </c>
      <c r="E5670" s="5">
        <v>23</v>
      </c>
      <c r="F5670" s="8">
        <f t="shared" si="528"/>
        <v>1.805337519623234</v>
      </c>
      <c r="G5670" s="5" t="str">
        <f>IF(COUNTIFS(Q3_SQL_Error_Concentration!$A:$A,A5670,Q3_SQL_Error_Concentration!$E:$E,B5670,Q3_SQL_Error_Concentration!$F:$F,C5670)=0,"",SUMIFS(Q3_SQL_Error_Concentration!$I:$I,Q3_SQL_Error_Concentration!$A:$A,A5670,Q3_SQL_Error_Concentration!$E:$E,B5670,Q3_SQL_Error_Concentration!$F:$F,C5670))</f>
        <v/>
      </c>
      <c r="H5670" s="5" t="str">
        <f t="shared" si="529"/>
        <v/>
      </c>
      <c r="I5670" s="5">
        <f>IF(D5670&gt;=Q3_Validation!$C$2,1,0)</f>
        <v>1</v>
      </c>
      <c r="J5670" s="8">
        <f t="shared" si="530"/>
        <v>1.805337519623234</v>
      </c>
      <c r="K5670" s="5" t="str">
        <f t="shared" si="531"/>
        <v>normal</v>
      </c>
      <c r="L5670" s="5">
        <f t="shared" si="532"/>
        <v>2</v>
      </c>
      <c r="M5670" s="5">
        <f t="shared" si="533"/>
        <v>0</v>
      </c>
    </row>
    <row r="5671" spans="1:13">
      <c r="A5671" s="5">
        <v>8021</v>
      </c>
      <c r="B5671" s="5">
        <v>15</v>
      </c>
      <c r="C5671" s="5" t="s">
        <v>62</v>
      </c>
      <c r="D5671" s="5">
        <v>1655</v>
      </c>
      <c r="E5671" s="5">
        <v>26</v>
      </c>
      <c r="F5671" s="8">
        <f t="shared" si="528"/>
        <v>1.5709969788519638</v>
      </c>
      <c r="G5671" s="5" t="str">
        <f>IF(COUNTIFS(Q3_SQL_Error_Concentration!$A:$A,A5671,Q3_SQL_Error_Concentration!$E:$E,B5671,Q3_SQL_Error_Concentration!$F:$F,C5671)=0,"",SUMIFS(Q3_SQL_Error_Concentration!$I:$I,Q3_SQL_Error_Concentration!$A:$A,A5671,Q3_SQL_Error_Concentration!$E:$E,B5671,Q3_SQL_Error_Concentration!$F:$F,C5671))</f>
        <v/>
      </c>
      <c r="H5671" s="5" t="str">
        <f t="shared" si="529"/>
        <v/>
      </c>
      <c r="I5671" s="5">
        <f>IF(D5671&gt;=Q3_Validation!$C$2,1,0)</f>
        <v>1</v>
      </c>
      <c r="J5671" s="8">
        <f t="shared" si="530"/>
        <v>1.5709969788519638</v>
      </c>
      <c r="K5671" s="5" t="str">
        <f t="shared" si="531"/>
        <v>normal</v>
      </c>
      <c r="L5671" s="5">
        <f t="shared" si="532"/>
        <v>2</v>
      </c>
      <c r="M5671" s="5">
        <f t="shared" si="533"/>
        <v>0</v>
      </c>
    </row>
    <row r="5672" spans="1:13">
      <c r="A5672" s="5">
        <v>8021</v>
      </c>
      <c r="B5672" s="5">
        <v>16</v>
      </c>
      <c r="C5672" s="5" t="s">
        <v>63</v>
      </c>
      <c r="D5672" s="5">
        <v>1070</v>
      </c>
      <c r="E5672" s="5">
        <v>26</v>
      </c>
      <c r="F5672" s="8">
        <f t="shared" si="528"/>
        <v>2.4299065420560746</v>
      </c>
      <c r="G5672" s="5">
        <f>IF(COUNTIFS(Q3_SQL_Error_Concentration!$A:$A,A5672,Q3_SQL_Error_Concentration!$E:$E,B5672,Q3_SQL_Error_Concentration!$F:$F,C5672)=0,"",SUMIFS(Q3_SQL_Error_Concentration!$I:$I,Q3_SQL_Error_Concentration!$A:$A,A5672,Q3_SQL_Error_Concentration!$E:$E,B5672,Q3_SQL_Error_Concentration!$F:$F,C5672))</f>
        <v>2.4298999999999999</v>
      </c>
      <c r="H5672" s="5" t="str">
        <f t="shared" si="529"/>
        <v>PASS</v>
      </c>
      <c r="I5672" s="5">
        <f>IF(D5672&gt;=Q3_Validation!$C$2,1,0)</f>
        <v>1</v>
      </c>
      <c r="J5672" s="8">
        <f t="shared" si="530"/>
        <v>2.4299065420560746</v>
      </c>
      <c r="K5672" s="5" t="str">
        <f t="shared" si="531"/>
        <v>high-error</v>
      </c>
      <c r="L5672" s="5">
        <f t="shared" si="532"/>
        <v>2</v>
      </c>
      <c r="M5672" s="5">
        <f t="shared" si="533"/>
        <v>1</v>
      </c>
    </row>
    <row r="5673" spans="1:13">
      <c r="A5673" s="5">
        <v>8021</v>
      </c>
      <c r="B5673" s="5">
        <v>16</v>
      </c>
      <c r="C5673" s="5" t="s">
        <v>62</v>
      </c>
      <c r="D5673" s="5">
        <v>1675</v>
      </c>
      <c r="E5673" s="5">
        <v>24</v>
      </c>
      <c r="F5673" s="8">
        <f t="shared" si="528"/>
        <v>1.4328358208955223</v>
      </c>
      <c r="G5673" s="5" t="str">
        <f>IF(COUNTIFS(Q3_SQL_Error_Concentration!$A:$A,A5673,Q3_SQL_Error_Concentration!$E:$E,B5673,Q3_SQL_Error_Concentration!$F:$F,C5673)=0,"",SUMIFS(Q3_SQL_Error_Concentration!$I:$I,Q3_SQL_Error_Concentration!$A:$A,A5673,Q3_SQL_Error_Concentration!$E:$E,B5673,Q3_SQL_Error_Concentration!$F:$F,C5673))</f>
        <v/>
      </c>
      <c r="H5673" s="5" t="str">
        <f t="shared" si="529"/>
        <v/>
      </c>
      <c r="I5673" s="5">
        <f>IF(D5673&gt;=Q3_Validation!$C$2,1,0)</f>
        <v>1</v>
      </c>
      <c r="J5673" s="8">
        <f t="shared" si="530"/>
        <v>1.4328358208955223</v>
      </c>
      <c r="K5673" s="5" t="str">
        <f t="shared" si="531"/>
        <v>normal</v>
      </c>
      <c r="L5673" s="5">
        <f t="shared" si="532"/>
        <v>2</v>
      </c>
      <c r="M5673" s="5">
        <f t="shared" si="533"/>
        <v>0</v>
      </c>
    </row>
    <row r="5674" spans="1:13">
      <c r="A5674" s="5">
        <v>8021</v>
      </c>
      <c r="B5674" s="5">
        <v>17</v>
      </c>
      <c r="C5674" s="5" t="s">
        <v>63</v>
      </c>
      <c r="D5674" s="5">
        <v>184</v>
      </c>
      <c r="E5674" s="5">
        <v>2</v>
      </c>
      <c r="F5674" s="8">
        <f t="shared" si="528"/>
        <v>1.0869565217391304</v>
      </c>
      <c r="G5674" s="5" t="str">
        <f>IF(COUNTIFS(Q3_SQL_Error_Concentration!$A:$A,A5674,Q3_SQL_Error_Concentration!$E:$E,B5674,Q3_SQL_Error_Concentration!$F:$F,C5674)=0,"",SUMIFS(Q3_SQL_Error_Concentration!$I:$I,Q3_SQL_Error_Concentration!$A:$A,A5674,Q3_SQL_Error_Concentration!$E:$E,B5674,Q3_SQL_Error_Concentration!$F:$F,C5674))</f>
        <v/>
      </c>
      <c r="H5674" s="5" t="str">
        <f t="shared" si="529"/>
        <v/>
      </c>
      <c r="I5674" s="5">
        <f>IF(D5674&gt;=Q3_Validation!$C$2,1,0)</f>
        <v>0</v>
      </c>
      <c r="J5674" s="8" t="str">
        <f t="shared" si="530"/>
        <v/>
      </c>
      <c r="K5674" s="5" t="str">
        <f t="shared" si="531"/>
        <v>excluded</v>
      </c>
      <c r="L5674" s="5">
        <f t="shared" si="532"/>
        <v>2</v>
      </c>
      <c r="M5674" s="5">
        <f t="shared" si="533"/>
        <v>0</v>
      </c>
    </row>
    <row r="5675" spans="1:13">
      <c r="A5675" s="5">
        <v>8021</v>
      </c>
      <c r="B5675" s="5">
        <v>17</v>
      </c>
      <c r="C5675" s="5" t="s">
        <v>62</v>
      </c>
      <c r="D5675" s="5">
        <v>246</v>
      </c>
      <c r="E5675" s="5">
        <v>1</v>
      </c>
      <c r="F5675" s="8">
        <f t="shared" si="528"/>
        <v>0.4065040650406504</v>
      </c>
      <c r="G5675" s="5" t="str">
        <f>IF(COUNTIFS(Q3_SQL_Error_Concentration!$A:$A,A5675,Q3_SQL_Error_Concentration!$E:$E,B5675,Q3_SQL_Error_Concentration!$F:$F,C5675)=0,"",SUMIFS(Q3_SQL_Error_Concentration!$I:$I,Q3_SQL_Error_Concentration!$A:$A,A5675,Q3_SQL_Error_Concentration!$E:$E,B5675,Q3_SQL_Error_Concentration!$F:$F,C5675))</f>
        <v/>
      </c>
      <c r="H5675" s="5" t="str">
        <f t="shared" si="529"/>
        <v/>
      </c>
      <c r="I5675" s="5">
        <f>IF(D5675&gt;=Q3_Validation!$C$2,1,0)</f>
        <v>0</v>
      </c>
      <c r="J5675" s="8" t="str">
        <f t="shared" si="530"/>
        <v/>
      </c>
      <c r="K5675" s="5" t="str">
        <f t="shared" si="531"/>
        <v>excluded</v>
      </c>
      <c r="L5675" s="5">
        <f t="shared" si="532"/>
        <v>2</v>
      </c>
      <c r="M5675" s="5">
        <f t="shared" si="533"/>
        <v>0</v>
      </c>
    </row>
    <row r="5676" spans="1:13">
      <c r="A5676" s="5">
        <v>8021</v>
      </c>
      <c r="B5676" s="5">
        <v>18</v>
      </c>
      <c r="C5676" s="5" t="s">
        <v>63</v>
      </c>
      <c r="D5676" s="5">
        <v>95</v>
      </c>
      <c r="E5676" s="5">
        <v>3</v>
      </c>
      <c r="F5676" s="8">
        <f t="shared" si="528"/>
        <v>3.1578947368421053</v>
      </c>
      <c r="G5676" s="5" t="str">
        <f>IF(COUNTIFS(Q3_SQL_Error_Concentration!$A:$A,A5676,Q3_SQL_Error_Concentration!$E:$E,B5676,Q3_SQL_Error_Concentration!$F:$F,C5676)=0,"",SUMIFS(Q3_SQL_Error_Concentration!$I:$I,Q3_SQL_Error_Concentration!$A:$A,A5676,Q3_SQL_Error_Concentration!$E:$E,B5676,Q3_SQL_Error_Concentration!$F:$F,C5676))</f>
        <v/>
      </c>
      <c r="H5676" s="5" t="str">
        <f t="shared" si="529"/>
        <v/>
      </c>
      <c r="I5676" s="5">
        <f>IF(D5676&gt;=Q3_Validation!$C$2,1,0)</f>
        <v>0</v>
      </c>
      <c r="J5676" s="8" t="str">
        <f t="shared" si="530"/>
        <v/>
      </c>
      <c r="K5676" s="5" t="str">
        <f t="shared" si="531"/>
        <v>excluded</v>
      </c>
      <c r="L5676" s="5">
        <f t="shared" si="532"/>
        <v>2</v>
      </c>
      <c r="M5676" s="5">
        <f t="shared" si="533"/>
        <v>0</v>
      </c>
    </row>
    <row r="5677" spans="1:13">
      <c r="A5677" s="5">
        <v>8021</v>
      </c>
      <c r="B5677" s="5">
        <v>18</v>
      </c>
      <c r="C5677" s="5" t="s">
        <v>62</v>
      </c>
      <c r="D5677" s="5">
        <v>182</v>
      </c>
      <c r="E5677" s="5">
        <v>3</v>
      </c>
      <c r="F5677" s="8">
        <f t="shared" si="528"/>
        <v>1.6483516483516483</v>
      </c>
      <c r="G5677" s="5" t="str">
        <f>IF(COUNTIFS(Q3_SQL_Error_Concentration!$A:$A,A5677,Q3_SQL_Error_Concentration!$E:$E,B5677,Q3_SQL_Error_Concentration!$F:$F,C5677)=0,"",SUMIFS(Q3_SQL_Error_Concentration!$I:$I,Q3_SQL_Error_Concentration!$A:$A,A5677,Q3_SQL_Error_Concentration!$E:$E,B5677,Q3_SQL_Error_Concentration!$F:$F,C5677))</f>
        <v/>
      </c>
      <c r="H5677" s="5" t="str">
        <f t="shared" si="529"/>
        <v/>
      </c>
      <c r="I5677" s="5">
        <f>IF(D5677&gt;=Q3_Validation!$C$2,1,0)</f>
        <v>0</v>
      </c>
      <c r="J5677" s="8" t="str">
        <f t="shared" si="530"/>
        <v/>
      </c>
      <c r="K5677" s="5" t="str">
        <f t="shared" si="531"/>
        <v>excluded</v>
      </c>
      <c r="L5677" s="5">
        <f t="shared" si="532"/>
        <v>2</v>
      </c>
      <c r="M5677" s="5">
        <f t="shared" si="533"/>
        <v>0</v>
      </c>
    </row>
    <row r="5678" spans="1:13">
      <c r="A5678" s="5">
        <v>8021</v>
      </c>
      <c r="B5678" s="5">
        <v>19</v>
      </c>
      <c r="C5678" s="5" t="s">
        <v>63</v>
      </c>
      <c r="D5678" s="5">
        <v>76</v>
      </c>
      <c r="E5678" s="5">
        <v>0</v>
      </c>
      <c r="F5678" s="8">
        <f t="shared" si="528"/>
        <v>0</v>
      </c>
      <c r="G5678" s="5" t="str">
        <f>IF(COUNTIFS(Q3_SQL_Error_Concentration!$A:$A,A5678,Q3_SQL_Error_Concentration!$E:$E,B5678,Q3_SQL_Error_Concentration!$F:$F,C5678)=0,"",SUMIFS(Q3_SQL_Error_Concentration!$I:$I,Q3_SQL_Error_Concentration!$A:$A,A5678,Q3_SQL_Error_Concentration!$E:$E,B5678,Q3_SQL_Error_Concentration!$F:$F,C5678))</f>
        <v/>
      </c>
      <c r="H5678" s="5" t="str">
        <f t="shared" si="529"/>
        <v/>
      </c>
      <c r="I5678" s="5">
        <f>IF(D5678&gt;=Q3_Validation!$C$2,1,0)</f>
        <v>0</v>
      </c>
      <c r="J5678" s="8" t="str">
        <f t="shared" si="530"/>
        <v/>
      </c>
      <c r="K5678" s="5" t="str">
        <f t="shared" si="531"/>
        <v>excluded</v>
      </c>
      <c r="L5678" s="5">
        <f t="shared" si="532"/>
        <v>2</v>
      </c>
      <c r="M5678" s="5">
        <f t="shared" si="533"/>
        <v>0</v>
      </c>
    </row>
    <row r="5679" spans="1:13">
      <c r="A5679" s="5">
        <v>8021</v>
      </c>
      <c r="B5679" s="5">
        <v>19</v>
      </c>
      <c r="C5679" s="5" t="s">
        <v>62</v>
      </c>
      <c r="D5679" s="5">
        <v>156</v>
      </c>
      <c r="E5679" s="5">
        <v>1</v>
      </c>
      <c r="F5679" s="8">
        <f t="shared" si="528"/>
        <v>0.64102564102564108</v>
      </c>
      <c r="G5679" s="5" t="str">
        <f>IF(COUNTIFS(Q3_SQL_Error_Concentration!$A:$A,A5679,Q3_SQL_Error_Concentration!$E:$E,B5679,Q3_SQL_Error_Concentration!$F:$F,C5679)=0,"",SUMIFS(Q3_SQL_Error_Concentration!$I:$I,Q3_SQL_Error_Concentration!$A:$A,A5679,Q3_SQL_Error_Concentration!$E:$E,B5679,Q3_SQL_Error_Concentration!$F:$F,C5679))</f>
        <v/>
      </c>
      <c r="H5679" s="5" t="str">
        <f t="shared" si="529"/>
        <v/>
      </c>
      <c r="I5679" s="5">
        <f>IF(D5679&gt;=Q3_Validation!$C$2,1,0)</f>
        <v>0</v>
      </c>
      <c r="J5679" s="8" t="str">
        <f t="shared" si="530"/>
        <v/>
      </c>
      <c r="K5679" s="5" t="str">
        <f t="shared" si="531"/>
        <v>excluded</v>
      </c>
      <c r="L5679" s="5">
        <f t="shared" si="532"/>
        <v>2</v>
      </c>
      <c r="M5679" s="5">
        <f t="shared" si="533"/>
        <v>0</v>
      </c>
    </row>
    <row r="5680" spans="1:13">
      <c r="A5680" s="5">
        <v>8021</v>
      </c>
      <c r="B5680" s="5">
        <v>20</v>
      </c>
      <c r="C5680" s="5" t="s">
        <v>63</v>
      </c>
      <c r="D5680" s="5">
        <v>53</v>
      </c>
      <c r="E5680" s="5">
        <v>0</v>
      </c>
      <c r="F5680" s="8">
        <f t="shared" si="528"/>
        <v>0</v>
      </c>
      <c r="G5680" s="5" t="str">
        <f>IF(COUNTIFS(Q3_SQL_Error_Concentration!$A:$A,A5680,Q3_SQL_Error_Concentration!$E:$E,B5680,Q3_SQL_Error_Concentration!$F:$F,C5680)=0,"",SUMIFS(Q3_SQL_Error_Concentration!$I:$I,Q3_SQL_Error_Concentration!$A:$A,A5680,Q3_SQL_Error_Concentration!$E:$E,B5680,Q3_SQL_Error_Concentration!$F:$F,C5680))</f>
        <v/>
      </c>
      <c r="H5680" s="5" t="str">
        <f t="shared" si="529"/>
        <v/>
      </c>
      <c r="I5680" s="5">
        <f>IF(D5680&gt;=Q3_Validation!$C$2,1,0)</f>
        <v>0</v>
      </c>
      <c r="J5680" s="8" t="str">
        <f t="shared" si="530"/>
        <v/>
      </c>
      <c r="K5680" s="5" t="str">
        <f t="shared" si="531"/>
        <v>excluded</v>
      </c>
      <c r="L5680" s="5">
        <f t="shared" si="532"/>
        <v>2</v>
      </c>
      <c r="M5680" s="5">
        <f t="shared" si="533"/>
        <v>0</v>
      </c>
    </row>
    <row r="5681" spans="1:13">
      <c r="A5681" s="5">
        <v>8021</v>
      </c>
      <c r="B5681" s="5">
        <v>20</v>
      </c>
      <c r="C5681" s="5" t="s">
        <v>62</v>
      </c>
      <c r="D5681" s="5">
        <v>68</v>
      </c>
      <c r="E5681" s="5">
        <v>2</v>
      </c>
      <c r="F5681" s="8">
        <f t="shared" si="528"/>
        <v>2.9411764705882355</v>
      </c>
      <c r="G5681" s="5" t="str">
        <f>IF(COUNTIFS(Q3_SQL_Error_Concentration!$A:$A,A5681,Q3_SQL_Error_Concentration!$E:$E,B5681,Q3_SQL_Error_Concentration!$F:$F,C5681)=0,"",SUMIFS(Q3_SQL_Error_Concentration!$I:$I,Q3_SQL_Error_Concentration!$A:$A,A5681,Q3_SQL_Error_Concentration!$E:$E,B5681,Q3_SQL_Error_Concentration!$F:$F,C5681))</f>
        <v/>
      </c>
      <c r="H5681" s="5" t="str">
        <f t="shared" si="529"/>
        <v/>
      </c>
      <c r="I5681" s="5">
        <f>IF(D5681&gt;=Q3_Validation!$C$2,1,0)</f>
        <v>0</v>
      </c>
      <c r="J5681" s="8" t="str">
        <f t="shared" si="530"/>
        <v/>
      </c>
      <c r="K5681" s="5" t="str">
        <f t="shared" si="531"/>
        <v>excluded</v>
      </c>
      <c r="L5681" s="5">
        <f t="shared" si="532"/>
        <v>2</v>
      </c>
      <c r="M5681" s="5">
        <f t="shared" si="533"/>
        <v>0</v>
      </c>
    </row>
    <row r="5682" spans="1:13">
      <c r="A5682" s="5">
        <v>8021</v>
      </c>
      <c r="B5682" s="5">
        <v>21</v>
      </c>
      <c r="C5682" s="5" t="s">
        <v>63</v>
      </c>
      <c r="D5682" s="5">
        <v>126</v>
      </c>
      <c r="E5682" s="5">
        <v>0</v>
      </c>
      <c r="F5682" s="8">
        <f t="shared" si="528"/>
        <v>0</v>
      </c>
      <c r="G5682" s="5" t="str">
        <f>IF(COUNTIFS(Q3_SQL_Error_Concentration!$A:$A,A5682,Q3_SQL_Error_Concentration!$E:$E,B5682,Q3_SQL_Error_Concentration!$F:$F,C5682)=0,"",SUMIFS(Q3_SQL_Error_Concentration!$I:$I,Q3_SQL_Error_Concentration!$A:$A,A5682,Q3_SQL_Error_Concentration!$E:$E,B5682,Q3_SQL_Error_Concentration!$F:$F,C5682))</f>
        <v/>
      </c>
      <c r="H5682" s="5" t="str">
        <f t="shared" si="529"/>
        <v/>
      </c>
      <c r="I5682" s="5">
        <f>IF(D5682&gt;=Q3_Validation!$C$2,1,0)</f>
        <v>0</v>
      </c>
      <c r="J5682" s="8" t="str">
        <f t="shared" si="530"/>
        <v/>
      </c>
      <c r="K5682" s="5" t="str">
        <f t="shared" si="531"/>
        <v>excluded</v>
      </c>
      <c r="L5682" s="5">
        <f t="shared" si="532"/>
        <v>2</v>
      </c>
      <c r="M5682" s="5">
        <f t="shared" si="533"/>
        <v>0</v>
      </c>
    </row>
    <row r="5683" spans="1:13">
      <c r="A5683" s="5">
        <v>8021</v>
      </c>
      <c r="B5683" s="5">
        <v>21</v>
      </c>
      <c r="C5683" s="5" t="s">
        <v>62</v>
      </c>
      <c r="D5683" s="5">
        <v>136</v>
      </c>
      <c r="E5683" s="5">
        <v>0</v>
      </c>
      <c r="F5683" s="8">
        <f t="shared" si="528"/>
        <v>0</v>
      </c>
      <c r="G5683" s="5" t="str">
        <f>IF(COUNTIFS(Q3_SQL_Error_Concentration!$A:$A,A5683,Q3_SQL_Error_Concentration!$E:$E,B5683,Q3_SQL_Error_Concentration!$F:$F,C5683)=0,"",SUMIFS(Q3_SQL_Error_Concentration!$I:$I,Q3_SQL_Error_Concentration!$A:$A,A5683,Q3_SQL_Error_Concentration!$E:$E,B5683,Q3_SQL_Error_Concentration!$F:$F,C5683))</f>
        <v/>
      </c>
      <c r="H5683" s="5" t="str">
        <f t="shared" si="529"/>
        <v/>
      </c>
      <c r="I5683" s="5">
        <f>IF(D5683&gt;=Q3_Validation!$C$2,1,0)</f>
        <v>0</v>
      </c>
      <c r="J5683" s="8" t="str">
        <f t="shared" si="530"/>
        <v/>
      </c>
      <c r="K5683" s="5" t="str">
        <f t="shared" si="531"/>
        <v>excluded</v>
      </c>
      <c r="L5683" s="5">
        <f t="shared" si="532"/>
        <v>2</v>
      </c>
      <c r="M5683" s="5">
        <f t="shared" si="533"/>
        <v>0</v>
      </c>
    </row>
    <row r="5684" spans="1:13">
      <c r="A5684" s="5">
        <v>8021</v>
      </c>
      <c r="B5684" s="5">
        <v>22</v>
      </c>
      <c r="C5684" s="5" t="s">
        <v>63</v>
      </c>
      <c r="D5684" s="5">
        <v>97</v>
      </c>
      <c r="E5684" s="5">
        <v>2</v>
      </c>
      <c r="F5684" s="8">
        <f t="shared" si="528"/>
        <v>2.0618556701030926</v>
      </c>
      <c r="G5684" s="5" t="str">
        <f>IF(COUNTIFS(Q3_SQL_Error_Concentration!$A:$A,A5684,Q3_SQL_Error_Concentration!$E:$E,B5684,Q3_SQL_Error_Concentration!$F:$F,C5684)=0,"",SUMIFS(Q3_SQL_Error_Concentration!$I:$I,Q3_SQL_Error_Concentration!$A:$A,A5684,Q3_SQL_Error_Concentration!$E:$E,B5684,Q3_SQL_Error_Concentration!$F:$F,C5684))</f>
        <v/>
      </c>
      <c r="H5684" s="5" t="str">
        <f t="shared" si="529"/>
        <v/>
      </c>
      <c r="I5684" s="5">
        <f>IF(D5684&gt;=Q3_Validation!$C$2,1,0)</f>
        <v>0</v>
      </c>
      <c r="J5684" s="8" t="str">
        <f t="shared" si="530"/>
        <v/>
      </c>
      <c r="K5684" s="5" t="str">
        <f t="shared" si="531"/>
        <v>excluded</v>
      </c>
      <c r="L5684" s="5">
        <f t="shared" si="532"/>
        <v>2</v>
      </c>
      <c r="M5684" s="5">
        <f t="shared" si="533"/>
        <v>0</v>
      </c>
    </row>
    <row r="5685" spans="1:13">
      <c r="A5685" s="5">
        <v>8021</v>
      </c>
      <c r="B5685" s="5">
        <v>22</v>
      </c>
      <c r="C5685" s="5" t="s">
        <v>62</v>
      </c>
      <c r="D5685" s="5">
        <v>143</v>
      </c>
      <c r="E5685" s="5">
        <v>1</v>
      </c>
      <c r="F5685" s="8">
        <f t="shared" si="528"/>
        <v>0.69930069930069927</v>
      </c>
      <c r="G5685" s="5" t="str">
        <f>IF(COUNTIFS(Q3_SQL_Error_Concentration!$A:$A,A5685,Q3_SQL_Error_Concentration!$E:$E,B5685,Q3_SQL_Error_Concentration!$F:$F,C5685)=0,"",SUMIFS(Q3_SQL_Error_Concentration!$I:$I,Q3_SQL_Error_Concentration!$A:$A,A5685,Q3_SQL_Error_Concentration!$E:$E,B5685,Q3_SQL_Error_Concentration!$F:$F,C5685))</f>
        <v/>
      </c>
      <c r="H5685" s="5" t="str">
        <f t="shared" si="529"/>
        <v/>
      </c>
      <c r="I5685" s="5">
        <f>IF(D5685&gt;=Q3_Validation!$C$2,1,0)</f>
        <v>0</v>
      </c>
      <c r="J5685" s="8" t="str">
        <f t="shared" si="530"/>
        <v/>
      </c>
      <c r="K5685" s="5" t="str">
        <f t="shared" si="531"/>
        <v>excluded</v>
      </c>
      <c r="L5685" s="5">
        <f t="shared" si="532"/>
        <v>2</v>
      </c>
      <c r="M5685" s="5">
        <f t="shared" si="533"/>
        <v>0</v>
      </c>
    </row>
    <row r="5686" spans="1:13">
      <c r="A5686" s="5">
        <v>8021</v>
      </c>
      <c r="B5686" s="5">
        <v>23</v>
      </c>
      <c r="C5686" s="5" t="s">
        <v>63</v>
      </c>
      <c r="D5686" s="5">
        <v>7</v>
      </c>
      <c r="E5686" s="5">
        <v>0</v>
      </c>
      <c r="F5686" s="8">
        <f t="shared" si="528"/>
        <v>0</v>
      </c>
      <c r="G5686" s="5" t="str">
        <f>IF(COUNTIFS(Q3_SQL_Error_Concentration!$A:$A,A5686,Q3_SQL_Error_Concentration!$E:$E,B5686,Q3_SQL_Error_Concentration!$F:$F,C5686)=0,"",SUMIFS(Q3_SQL_Error_Concentration!$I:$I,Q3_SQL_Error_Concentration!$A:$A,A5686,Q3_SQL_Error_Concentration!$E:$E,B5686,Q3_SQL_Error_Concentration!$F:$F,C5686))</f>
        <v/>
      </c>
      <c r="H5686" s="5" t="str">
        <f t="shared" si="529"/>
        <v/>
      </c>
      <c r="I5686" s="5">
        <f>IF(D5686&gt;=Q3_Validation!$C$2,1,0)</f>
        <v>0</v>
      </c>
      <c r="J5686" s="8" t="str">
        <f t="shared" si="530"/>
        <v/>
      </c>
      <c r="K5686" s="5" t="str">
        <f t="shared" si="531"/>
        <v>excluded</v>
      </c>
      <c r="L5686" s="5">
        <f t="shared" si="532"/>
        <v>2</v>
      </c>
      <c r="M5686" s="5">
        <f t="shared" si="533"/>
        <v>0</v>
      </c>
    </row>
    <row r="5687" spans="1:13">
      <c r="A5687" s="5">
        <v>8021</v>
      </c>
      <c r="B5687" s="5">
        <v>23</v>
      </c>
      <c r="C5687" s="5" t="s">
        <v>62</v>
      </c>
      <c r="D5687" s="5">
        <v>10</v>
      </c>
      <c r="E5687" s="5">
        <v>0</v>
      </c>
      <c r="F5687" s="8">
        <f t="shared" si="528"/>
        <v>0</v>
      </c>
      <c r="G5687" s="5" t="str">
        <f>IF(COUNTIFS(Q3_SQL_Error_Concentration!$A:$A,A5687,Q3_SQL_Error_Concentration!$E:$E,B5687,Q3_SQL_Error_Concentration!$F:$F,C5687)=0,"",SUMIFS(Q3_SQL_Error_Concentration!$I:$I,Q3_SQL_Error_Concentration!$A:$A,A5687,Q3_SQL_Error_Concentration!$E:$E,B5687,Q3_SQL_Error_Concentration!$F:$F,C5687))</f>
        <v/>
      </c>
      <c r="H5687" s="5" t="str">
        <f t="shared" si="529"/>
        <v/>
      </c>
      <c r="I5687" s="5">
        <f>IF(D5687&gt;=Q3_Validation!$C$2,1,0)</f>
        <v>0</v>
      </c>
      <c r="J5687" s="8" t="str">
        <f t="shared" si="530"/>
        <v/>
      </c>
      <c r="K5687" s="5" t="str">
        <f t="shared" si="531"/>
        <v>excluded</v>
      </c>
      <c r="L5687" s="5">
        <f t="shared" si="532"/>
        <v>2</v>
      </c>
      <c r="M5687" s="5">
        <f t="shared" si="533"/>
        <v>0</v>
      </c>
    </row>
    <row r="5688" spans="1:13">
      <c r="A5688" s="5">
        <v>8041</v>
      </c>
      <c r="B5688" s="5">
        <v>0</v>
      </c>
      <c r="C5688" s="5" t="s">
        <v>63</v>
      </c>
      <c r="D5688" s="5">
        <v>4</v>
      </c>
      <c r="E5688" s="5">
        <v>0</v>
      </c>
      <c r="F5688" s="8">
        <f t="shared" si="528"/>
        <v>0</v>
      </c>
      <c r="G5688" s="5" t="str">
        <f>IF(COUNTIFS(Q3_SQL_Error_Concentration!$A:$A,A5688,Q3_SQL_Error_Concentration!$E:$E,B5688,Q3_SQL_Error_Concentration!$F:$F,C5688)=0,"",SUMIFS(Q3_SQL_Error_Concentration!$I:$I,Q3_SQL_Error_Concentration!$A:$A,A5688,Q3_SQL_Error_Concentration!$E:$E,B5688,Q3_SQL_Error_Concentration!$F:$F,C5688))</f>
        <v/>
      </c>
      <c r="H5688" s="5" t="str">
        <f t="shared" si="529"/>
        <v/>
      </c>
      <c r="I5688" s="5">
        <f>IF(D5688&gt;=Q3_Validation!$C$2,1,0)</f>
        <v>0</v>
      </c>
      <c r="J5688" s="8" t="str">
        <f t="shared" si="530"/>
        <v/>
      </c>
      <c r="K5688" s="5" t="str">
        <f t="shared" si="531"/>
        <v>excluded</v>
      </c>
      <c r="L5688" s="5">
        <f t="shared" si="532"/>
        <v>0</v>
      </c>
      <c r="M5688" s="5">
        <f t="shared" si="533"/>
        <v>0</v>
      </c>
    </row>
    <row r="5689" spans="1:13">
      <c r="A5689" s="5">
        <v>8041</v>
      </c>
      <c r="B5689" s="5">
        <v>0</v>
      </c>
      <c r="C5689" s="5" t="s">
        <v>62</v>
      </c>
      <c r="D5689" s="5">
        <v>14</v>
      </c>
      <c r="E5689" s="5">
        <v>0</v>
      </c>
      <c r="F5689" s="8">
        <f t="shared" si="528"/>
        <v>0</v>
      </c>
      <c r="G5689" s="5" t="str">
        <f>IF(COUNTIFS(Q3_SQL_Error_Concentration!$A:$A,A5689,Q3_SQL_Error_Concentration!$E:$E,B5689,Q3_SQL_Error_Concentration!$F:$F,C5689)=0,"",SUMIFS(Q3_SQL_Error_Concentration!$I:$I,Q3_SQL_Error_Concentration!$A:$A,A5689,Q3_SQL_Error_Concentration!$E:$E,B5689,Q3_SQL_Error_Concentration!$F:$F,C5689))</f>
        <v/>
      </c>
      <c r="H5689" s="5" t="str">
        <f t="shared" si="529"/>
        <v/>
      </c>
      <c r="I5689" s="5">
        <f>IF(D5689&gt;=Q3_Validation!$C$2,1,0)</f>
        <v>0</v>
      </c>
      <c r="J5689" s="8" t="str">
        <f t="shared" si="530"/>
        <v/>
      </c>
      <c r="K5689" s="5" t="str">
        <f t="shared" si="531"/>
        <v>excluded</v>
      </c>
      <c r="L5689" s="5">
        <f t="shared" si="532"/>
        <v>0</v>
      </c>
      <c r="M5689" s="5">
        <f t="shared" si="533"/>
        <v>0</v>
      </c>
    </row>
    <row r="5690" spans="1:13">
      <c r="A5690" s="5">
        <v>8041</v>
      </c>
      <c r="B5690" s="5">
        <v>1</v>
      </c>
      <c r="C5690" s="5" t="s">
        <v>63</v>
      </c>
      <c r="D5690" s="5">
        <v>7</v>
      </c>
      <c r="E5690" s="5">
        <v>0</v>
      </c>
      <c r="F5690" s="8">
        <f t="shared" si="528"/>
        <v>0</v>
      </c>
      <c r="G5690" s="5" t="str">
        <f>IF(COUNTIFS(Q3_SQL_Error_Concentration!$A:$A,A5690,Q3_SQL_Error_Concentration!$E:$E,B5690,Q3_SQL_Error_Concentration!$F:$F,C5690)=0,"",SUMIFS(Q3_SQL_Error_Concentration!$I:$I,Q3_SQL_Error_Concentration!$A:$A,A5690,Q3_SQL_Error_Concentration!$E:$E,B5690,Q3_SQL_Error_Concentration!$F:$F,C5690))</f>
        <v/>
      </c>
      <c r="H5690" s="5" t="str">
        <f t="shared" si="529"/>
        <v/>
      </c>
      <c r="I5690" s="5">
        <f>IF(D5690&gt;=Q3_Validation!$C$2,1,0)</f>
        <v>0</v>
      </c>
      <c r="J5690" s="8" t="str">
        <f t="shared" si="530"/>
        <v/>
      </c>
      <c r="K5690" s="5" t="str">
        <f t="shared" si="531"/>
        <v>excluded</v>
      </c>
      <c r="L5690" s="5">
        <f t="shared" si="532"/>
        <v>0</v>
      </c>
      <c r="M5690" s="5">
        <f t="shared" si="533"/>
        <v>0</v>
      </c>
    </row>
    <row r="5691" spans="1:13">
      <c r="A5691" s="5">
        <v>8041</v>
      </c>
      <c r="B5691" s="5">
        <v>1</v>
      </c>
      <c r="C5691" s="5" t="s">
        <v>62</v>
      </c>
      <c r="D5691" s="5">
        <v>9</v>
      </c>
      <c r="E5691" s="5">
        <v>0</v>
      </c>
      <c r="F5691" s="8">
        <f t="shared" si="528"/>
        <v>0</v>
      </c>
      <c r="G5691" s="5" t="str">
        <f>IF(COUNTIFS(Q3_SQL_Error_Concentration!$A:$A,A5691,Q3_SQL_Error_Concentration!$E:$E,B5691,Q3_SQL_Error_Concentration!$F:$F,C5691)=0,"",SUMIFS(Q3_SQL_Error_Concentration!$I:$I,Q3_SQL_Error_Concentration!$A:$A,A5691,Q3_SQL_Error_Concentration!$E:$E,B5691,Q3_SQL_Error_Concentration!$F:$F,C5691))</f>
        <v/>
      </c>
      <c r="H5691" s="5" t="str">
        <f t="shared" si="529"/>
        <v/>
      </c>
      <c r="I5691" s="5">
        <f>IF(D5691&gt;=Q3_Validation!$C$2,1,0)</f>
        <v>0</v>
      </c>
      <c r="J5691" s="8" t="str">
        <f t="shared" si="530"/>
        <v/>
      </c>
      <c r="K5691" s="5" t="str">
        <f t="shared" si="531"/>
        <v>excluded</v>
      </c>
      <c r="L5691" s="5">
        <f t="shared" si="532"/>
        <v>0</v>
      </c>
      <c r="M5691" s="5">
        <f t="shared" si="533"/>
        <v>0</v>
      </c>
    </row>
    <row r="5692" spans="1:13">
      <c r="A5692" s="5">
        <v>8041</v>
      </c>
      <c r="B5692" s="5">
        <v>2</v>
      </c>
      <c r="C5692" s="5" t="s">
        <v>63</v>
      </c>
      <c r="D5692" s="5">
        <v>37</v>
      </c>
      <c r="E5692" s="5">
        <v>0</v>
      </c>
      <c r="F5692" s="8">
        <f t="shared" si="528"/>
        <v>0</v>
      </c>
      <c r="G5692" s="5" t="str">
        <f>IF(COUNTIFS(Q3_SQL_Error_Concentration!$A:$A,A5692,Q3_SQL_Error_Concentration!$E:$E,B5692,Q3_SQL_Error_Concentration!$F:$F,C5692)=0,"",SUMIFS(Q3_SQL_Error_Concentration!$I:$I,Q3_SQL_Error_Concentration!$A:$A,A5692,Q3_SQL_Error_Concentration!$E:$E,B5692,Q3_SQL_Error_Concentration!$F:$F,C5692))</f>
        <v/>
      </c>
      <c r="H5692" s="5" t="str">
        <f t="shared" si="529"/>
        <v/>
      </c>
      <c r="I5692" s="5">
        <f>IF(D5692&gt;=Q3_Validation!$C$2,1,0)</f>
        <v>0</v>
      </c>
      <c r="J5692" s="8" t="str">
        <f t="shared" si="530"/>
        <v/>
      </c>
      <c r="K5692" s="5" t="str">
        <f t="shared" si="531"/>
        <v>excluded</v>
      </c>
      <c r="L5692" s="5">
        <f t="shared" si="532"/>
        <v>0</v>
      </c>
      <c r="M5692" s="5">
        <f t="shared" si="533"/>
        <v>0</v>
      </c>
    </row>
    <row r="5693" spans="1:13">
      <c r="A5693" s="5">
        <v>8041</v>
      </c>
      <c r="B5693" s="5">
        <v>2</v>
      </c>
      <c r="C5693" s="5" t="s">
        <v>62</v>
      </c>
      <c r="D5693" s="5">
        <v>21</v>
      </c>
      <c r="E5693" s="5">
        <v>0</v>
      </c>
      <c r="F5693" s="8">
        <f t="shared" si="528"/>
        <v>0</v>
      </c>
      <c r="G5693" s="5" t="str">
        <f>IF(COUNTIFS(Q3_SQL_Error_Concentration!$A:$A,A5693,Q3_SQL_Error_Concentration!$E:$E,B5693,Q3_SQL_Error_Concentration!$F:$F,C5693)=0,"",SUMIFS(Q3_SQL_Error_Concentration!$I:$I,Q3_SQL_Error_Concentration!$A:$A,A5693,Q3_SQL_Error_Concentration!$E:$E,B5693,Q3_SQL_Error_Concentration!$F:$F,C5693))</f>
        <v/>
      </c>
      <c r="H5693" s="5" t="str">
        <f t="shared" si="529"/>
        <v/>
      </c>
      <c r="I5693" s="5">
        <f>IF(D5693&gt;=Q3_Validation!$C$2,1,0)</f>
        <v>0</v>
      </c>
      <c r="J5693" s="8" t="str">
        <f t="shared" si="530"/>
        <v/>
      </c>
      <c r="K5693" s="5" t="str">
        <f t="shared" si="531"/>
        <v>excluded</v>
      </c>
      <c r="L5693" s="5">
        <f t="shared" si="532"/>
        <v>0</v>
      </c>
      <c r="M5693" s="5">
        <f t="shared" si="533"/>
        <v>0</v>
      </c>
    </row>
    <row r="5694" spans="1:13">
      <c r="A5694" s="5">
        <v>8041</v>
      </c>
      <c r="B5694" s="5">
        <v>3</v>
      </c>
      <c r="C5694" s="5" t="s">
        <v>63</v>
      </c>
      <c r="D5694" s="5">
        <v>76</v>
      </c>
      <c r="E5694" s="5">
        <v>1</v>
      </c>
      <c r="F5694" s="8">
        <f t="shared" si="528"/>
        <v>1.3157894736842106</v>
      </c>
      <c r="G5694" s="5" t="str">
        <f>IF(COUNTIFS(Q3_SQL_Error_Concentration!$A:$A,A5694,Q3_SQL_Error_Concentration!$E:$E,B5694,Q3_SQL_Error_Concentration!$F:$F,C5694)=0,"",SUMIFS(Q3_SQL_Error_Concentration!$I:$I,Q3_SQL_Error_Concentration!$A:$A,A5694,Q3_SQL_Error_Concentration!$E:$E,B5694,Q3_SQL_Error_Concentration!$F:$F,C5694))</f>
        <v/>
      </c>
      <c r="H5694" s="5" t="str">
        <f t="shared" si="529"/>
        <v/>
      </c>
      <c r="I5694" s="5">
        <f>IF(D5694&gt;=Q3_Validation!$C$2,1,0)</f>
        <v>0</v>
      </c>
      <c r="J5694" s="8" t="str">
        <f t="shared" si="530"/>
        <v/>
      </c>
      <c r="K5694" s="5" t="str">
        <f t="shared" si="531"/>
        <v>excluded</v>
      </c>
      <c r="L5694" s="5">
        <f t="shared" si="532"/>
        <v>0</v>
      </c>
      <c r="M5694" s="5">
        <f t="shared" si="533"/>
        <v>0</v>
      </c>
    </row>
    <row r="5695" spans="1:13">
      <c r="A5695" s="5">
        <v>8041</v>
      </c>
      <c r="B5695" s="5">
        <v>3</v>
      </c>
      <c r="C5695" s="5" t="s">
        <v>62</v>
      </c>
      <c r="D5695" s="5">
        <v>84</v>
      </c>
      <c r="E5695" s="5">
        <v>1</v>
      </c>
      <c r="F5695" s="8">
        <f t="shared" si="528"/>
        <v>1.1904761904761905</v>
      </c>
      <c r="G5695" s="5" t="str">
        <f>IF(COUNTIFS(Q3_SQL_Error_Concentration!$A:$A,A5695,Q3_SQL_Error_Concentration!$E:$E,B5695,Q3_SQL_Error_Concentration!$F:$F,C5695)=0,"",SUMIFS(Q3_SQL_Error_Concentration!$I:$I,Q3_SQL_Error_Concentration!$A:$A,A5695,Q3_SQL_Error_Concentration!$E:$E,B5695,Q3_SQL_Error_Concentration!$F:$F,C5695))</f>
        <v/>
      </c>
      <c r="H5695" s="5" t="str">
        <f t="shared" si="529"/>
        <v/>
      </c>
      <c r="I5695" s="5">
        <f>IF(D5695&gt;=Q3_Validation!$C$2,1,0)</f>
        <v>0</v>
      </c>
      <c r="J5695" s="8" t="str">
        <f t="shared" si="530"/>
        <v/>
      </c>
      <c r="K5695" s="5" t="str">
        <f t="shared" si="531"/>
        <v>excluded</v>
      </c>
      <c r="L5695" s="5">
        <f t="shared" si="532"/>
        <v>0</v>
      </c>
      <c r="M5695" s="5">
        <f t="shared" si="533"/>
        <v>0</v>
      </c>
    </row>
    <row r="5696" spans="1:13">
      <c r="A5696" s="5">
        <v>8041</v>
      </c>
      <c r="B5696" s="5">
        <v>4</v>
      </c>
      <c r="C5696" s="5" t="s">
        <v>63</v>
      </c>
      <c r="D5696" s="5">
        <v>8</v>
      </c>
      <c r="E5696" s="5">
        <v>0</v>
      </c>
      <c r="F5696" s="8">
        <f t="shared" si="528"/>
        <v>0</v>
      </c>
      <c r="G5696" s="5" t="str">
        <f>IF(COUNTIFS(Q3_SQL_Error_Concentration!$A:$A,A5696,Q3_SQL_Error_Concentration!$E:$E,B5696,Q3_SQL_Error_Concentration!$F:$F,C5696)=0,"",SUMIFS(Q3_SQL_Error_Concentration!$I:$I,Q3_SQL_Error_Concentration!$A:$A,A5696,Q3_SQL_Error_Concentration!$E:$E,B5696,Q3_SQL_Error_Concentration!$F:$F,C5696))</f>
        <v/>
      </c>
      <c r="H5696" s="5" t="str">
        <f t="shared" si="529"/>
        <v/>
      </c>
      <c r="I5696" s="5">
        <f>IF(D5696&gt;=Q3_Validation!$C$2,1,0)</f>
        <v>0</v>
      </c>
      <c r="J5696" s="8" t="str">
        <f t="shared" si="530"/>
        <v/>
      </c>
      <c r="K5696" s="5" t="str">
        <f t="shared" si="531"/>
        <v>excluded</v>
      </c>
      <c r="L5696" s="5">
        <f t="shared" si="532"/>
        <v>0</v>
      </c>
      <c r="M5696" s="5">
        <f t="shared" si="533"/>
        <v>0</v>
      </c>
    </row>
    <row r="5697" spans="1:13">
      <c r="A5697" s="5">
        <v>8041</v>
      </c>
      <c r="B5697" s="5">
        <v>4</v>
      </c>
      <c r="C5697" s="5" t="s">
        <v>62</v>
      </c>
      <c r="D5697" s="5">
        <v>60</v>
      </c>
      <c r="E5697" s="5">
        <v>3</v>
      </c>
      <c r="F5697" s="8">
        <f t="shared" si="528"/>
        <v>5</v>
      </c>
      <c r="G5697" s="5" t="str">
        <f>IF(COUNTIFS(Q3_SQL_Error_Concentration!$A:$A,A5697,Q3_SQL_Error_Concentration!$E:$E,B5697,Q3_SQL_Error_Concentration!$F:$F,C5697)=0,"",SUMIFS(Q3_SQL_Error_Concentration!$I:$I,Q3_SQL_Error_Concentration!$A:$A,A5697,Q3_SQL_Error_Concentration!$E:$E,B5697,Q3_SQL_Error_Concentration!$F:$F,C5697))</f>
        <v/>
      </c>
      <c r="H5697" s="5" t="str">
        <f t="shared" si="529"/>
        <v/>
      </c>
      <c r="I5697" s="5">
        <f>IF(D5697&gt;=Q3_Validation!$C$2,1,0)</f>
        <v>0</v>
      </c>
      <c r="J5697" s="8" t="str">
        <f t="shared" si="530"/>
        <v/>
      </c>
      <c r="K5697" s="5" t="str">
        <f t="shared" si="531"/>
        <v>excluded</v>
      </c>
      <c r="L5697" s="5">
        <f t="shared" si="532"/>
        <v>0</v>
      </c>
      <c r="M5697" s="5">
        <f t="shared" si="533"/>
        <v>0</v>
      </c>
    </row>
    <row r="5698" spans="1:13">
      <c r="A5698" s="5">
        <v>8041</v>
      </c>
      <c r="B5698" s="5">
        <v>5</v>
      </c>
      <c r="C5698" s="5" t="s">
        <v>63</v>
      </c>
      <c r="D5698" s="5">
        <v>32</v>
      </c>
      <c r="E5698" s="5">
        <v>0</v>
      </c>
      <c r="F5698" s="8">
        <f t="shared" ref="F5698:F5761" si="534">100*E5698/D5698</f>
        <v>0</v>
      </c>
      <c r="G5698" s="5" t="str">
        <f>IF(COUNTIFS(Q3_SQL_Error_Concentration!$A:$A,A5698,Q3_SQL_Error_Concentration!$E:$E,B5698,Q3_SQL_Error_Concentration!$F:$F,C5698)=0,"",SUMIFS(Q3_SQL_Error_Concentration!$I:$I,Q3_SQL_Error_Concentration!$A:$A,A5698,Q3_SQL_Error_Concentration!$E:$E,B5698,Q3_SQL_Error_Concentration!$F:$F,C5698))</f>
        <v/>
      </c>
      <c r="H5698" s="5" t="str">
        <f t="shared" ref="H5698:H5761" si="535">IF(G5698="","",IF(ABS(F5698-G5698)&lt;=0.0002,"PASS","FAIL"))</f>
        <v/>
      </c>
      <c r="I5698" s="5">
        <f>IF(D5698&gt;=Q3_Validation!$C$2,1,0)</f>
        <v>0</v>
      </c>
      <c r="J5698" s="8" t="str">
        <f t="shared" ref="J5698:J5761" si="536">IF(I5698=1,F5698,"")</f>
        <v/>
      </c>
      <c r="K5698" s="5" t="str">
        <f t="shared" ref="K5698:K5761" si="537">IF(D5698&lt;601,"excluded",IF(J5698&gt;3.628192,"outlier",IF(J5698&gt;=2.11093,"high-error","normal")))</f>
        <v>excluded</v>
      </c>
      <c r="L5698" s="5">
        <f t="shared" ref="L5698:L5761" si="538">COUNTIFS(A:A,A5698,K:K,"high-error")+COUNTIFS(A:A,A5698,K:K,"outlier")</f>
        <v>0</v>
      </c>
      <c r="M5698" s="5">
        <f t="shared" ref="M5698:M5761" si="539">IF(AND(L5698&gt;=2,OR(K5698="high-error",K5698="outlier")),1,0)</f>
        <v>0</v>
      </c>
    </row>
    <row r="5699" spans="1:13">
      <c r="A5699" s="5">
        <v>8041</v>
      </c>
      <c r="B5699" s="5">
        <v>5</v>
      </c>
      <c r="C5699" s="5" t="s">
        <v>62</v>
      </c>
      <c r="D5699" s="5">
        <v>26</v>
      </c>
      <c r="E5699" s="5">
        <v>0</v>
      </c>
      <c r="F5699" s="8">
        <f t="shared" si="534"/>
        <v>0</v>
      </c>
      <c r="G5699" s="5" t="str">
        <f>IF(COUNTIFS(Q3_SQL_Error_Concentration!$A:$A,A5699,Q3_SQL_Error_Concentration!$E:$E,B5699,Q3_SQL_Error_Concentration!$F:$F,C5699)=0,"",SUMIFS(Q3_SQL_Error_Concentration!$I:$I,Q3_SQL_Error_Concentration!$A:$A,A5699,Q3_SQL_Error_Concentration!$E:$E,B5699,Q3_SQL_Error_Concentration!$F:$F,C5699))</f>
        <v/>
      </c>
      <c r="H5699" s="5" t="str">
        <f t="shared" si="535"/>
        <v/>
      </c>
      <c r="I5699" s="5">
        <f>IF(D5699&gt;=Q3_Validation!$C$2,1,0)</f>
        <v>0</v>
      </c>
      <c r="J5699" s="8" t="str">
        <f t="shared" si="536"/>
        <v/>
      </c>
      <c r="K5699" s="5" t="str">
        <f t="shared" si="537"/>
        <v>excluded</v>
      </c>
      <c r="L5699" s="5">
        <f t="shared" si="538"/>
        <v>0</v>
      </c>
      <c r="M5699" s="5">
        <f t="shared" si="539"/>
        <v>0</v>
      </c>
    </row>
    <row r="5700" spans="1:13">
      <c r="A5700" s="5">
        <v>8041</v>
      </c>
      <c r="B5700" s="5">
        <v>6</v>
      </c>
      <c r="C5700" s="5" t="s">
        <v>63</v>
      </c>
      <c r="D5700" s="5">
        <v>346</v>
      </c>
      <c r="E5700" s="5">
        <v>6</v>
      </c>
      <c r="F5700" s="8">
        <f t="shared" si="534"/>
        <v>1.7341040462427746</v>
      </c>
      <c r="G5700" s="5" t="str">
        <f>IF(COUNTIFS(Q3_SQL_Error_Concentration!$A:$A,A5700,Q3_SQL_Error_Concentration!$E:$E,B5700,Q3_SQL_Error_Concentration!$F:$F,C5700)=0,"",SUMIFS(Q3_SQL_Error_Concentration!$I:$I,Q3_SQL_Error_Concentration!$A:$A,A5700,Q3_SQL_Error_Concentration!$E:$E,B5700,Q3_SQL_Error_Concentration!$F:$F,C5700))</f>
        <v/>
      </c>
      <c r="H5700" s="5" t="str">
        <f t="shared" si="535"/>
        <v/>
      </c>
      <c r="I5700" s="5">
        <f>IF(D5700&gt;=Q3_Validation!$C$2,1,0)</f>
        <v>0</v>
      </c>
      <c r="J5700" s="8" t="str">
        <f t="shared" si="536"/>
        <v/>
      </c>
      <c r="K5700" s="5" t="str">
        <f t="shared" si="537"/>
        <v>excluded</v>
      </c>
      <c r="L5700" s="5">
        <f t="shared" si="538"/>
        <v>0</v>
      </c>
      <c r="M5700" s="5">
        <f t="shared" si="539"/>
        <v>0</v>
      </c>
    </row>
    <row r="5701" spans="1:13">
      <c r="A5701" s="5">
        <v>8041</v>
      </c>
      <c r="B5701" s="5">
        <v>6</v>
      </c>
      <c r="C5701" s="5" t="s">
        <v>62</v>
      </c>
      <c r="D5701" s="5">
        <v>270</v>
      </c>
      <c r="E5701" s="5">
        <v>9</v>
      </c>
      <c r="F5701" s="8">
        <f t="shared" si="534"/>
        <v>3.3333333333333335</v>
      </c>
      <c r="G5701" s="5" t="str">
        <f>IF(COUNTIFS(Q3_SQL_Error_Concentration!$A:$A,A5701,Q3_SQL_Error_Concentration!$E:$E,B5701,Q3_SQL_Error_Concentration!$F:$F,C5701)=0,"",SUMIFS(Q3_SQL_Error_Concentration!$I:$I,Q3_SQL_Error_Concentration!$A:$A,A5701,Q3_SQL_Error_Concentration!$E:$E,B5701,Q3_SQL_Error_Concentration!$F:$F,C5701))</f>
        <v/>
      </c>
      <c r="H5701" s="5" t="str">
        <f t="shared" si="535"/>
        <v/>
      </c>
      <c r="I5701" s="5">
        <f>IF(D5701&gt;=Q3_Validation!$C$2,1,0)</f>
        <v>0</v>
      </c>
      <c r="J5701" s="8" t="str">
        <f t="shared" si="536"/>
        <v/>
      </c>
      <c r="K5701" s="5" t="str">
        <f t="shared" si="537"/>
        <v>excluded</v>
      </c>
      <c r="L5701" s="5">
        <f t="shared" si="538"/>
        <v>0</v>
      </c>
      <c r="M5701" s="5">
        <f t="shared" si="539"/>
        <v>0</v>
      </c>
    </row>
    <row r="5702" spans="1:13">
      <c r="A5702" s="5">
        <v>8041</v>
      </c>
      <c r="B5702" s="5">
        <v>7</v>
      </c>
      <c r="C5702" s="5" t="s">
        <v>63</v>
      </c>
      <c r="D5702" s="5">
        <v>335</v>
      </c>
      <c r="E5702" s="5">
        <v>6</v>
      </c>
      <c r="F5702" s="8">
        <f t="shared" si="534"/>
        <v>1.791044776119403</v>
      </c>
      <c r="G5702" s="5" t="str">
        <f>IF(COUNTIFS(Q3_SQL_Error_Concentration!$A:$A,A5702,Q3_SQL_Error_Concentration!$E:$E,B5702,Q3_SQL_Error_Concentration!$F:$F,C5702)=0,"",SUMIFS(Q3_SQL_Error_Concentration!$I:$I,Q3_SQL_Error_Concentration!$A:$A,A5702,Q3_SQL_Error_Concentration!$E:$E,B5702,Q3_SQL_Error_Concentration!$F:$F,C5702))</f>
        <v/>
      </c>
      <c r="H5702" s="5" t="str">
        <f t="shared" si="535"/>
        <v/>
      </c>
      <c r="I5702" s="5">
        <f>IF(D5702&gt;=Q3_Validation!$C$2,1,0)</f>
        <v>0</v>
      </c>
      <c r="J5702" s="8" t="str">
        <f t="shared" si="536"/>
        <v/>
      </c>
      <c r="K5702" s="5" t="str">
        <f t="shared" si="537"/>
        <v>excluded</v>
      </c>
      <c r="L5702" s="5">
        <f t="shared" si="538"/>
        <v>0</v>
      </c>
      <c r="M5702" s="5">
        <f t="shared" si="539"/>
        <v>0</v>
      </c>
    </row>
    <row r="5703" spans="1:13">
      <c r="A5703" s="5">
        <v>8041</v>
      </c>
      <c r="B5703" s="5">
        <v>7</v>
      </c>
      <c r="C5703" s="5" t="s">
        <v>62</v>
      </c>
      <c r="D5703" s="5">
        <v>402</v>
      </c>
      <c r="E5703" s="5">
        <v>7</v>
      </c>
      <c r="F5703" s="8">
        <f t="shared" si="534"/>
        <v>1.7412935323383085</v>
      </c>
      <c r="G5703" s="5" t="str">
        <f>IF(COUNTIFS(Q3_SQL_Error_Concentration!$A:$A,A5703,Q3_SQL_Error_Concentration!$E:$E,B5703,Q3_SQL_Error_Concentration!$F:$F,C5703)=0,"",SUMIFS(Q3_SQL_Error_Concentration!$I:$I,Q3_SQL_Error_Concentration!$A:$A,A5703,Q3_SQL_Error_Concentration!$E:$E,B5703,Q3_SQL_Error_Concentration!$F:$F,C5703))</f>
        <v/>
      </c>
      <c r="H5703" s="5" t="str">
        <f t="shared" si="535"/>
        <v/>
      </c>
      <c r="I5703" s="5">
        <f>IF(D5703&gt;=Q3_Validation!$C$2,1,0)</f>
        <v>0</v>
      </c>
      <c r="J5703" s="8" t="str">
        <f t="shared" si="536"/>
        <v/>
      </c>
      <c r="K5703" s="5" t="str">
        <f t="shared" si="537"/>
        <v>excluded</v>
      </c>
      <c r="L5703" s="5">
        <f t="shared" si="538"/>
        <v>0</v>
      </c>
      <c r="M5703" s="5">
        <f t="shared" si="539"/>
        <v>0</v>
      </c>
    </row>
    <row r="5704" spans="1:13">
      <c r="A5704" s="5">
        <v>8041</v>
      </c>
      <c r="B5704" s="5">
        <v>8</v>
      </c>
      <c r="C5704" s="5" t="s">
        <v>63</v>
      </c>
      <c r="D5704" s="5">
        <v>383</v>
      </c>
      <c r="E5704" s="5">
        <v>3</v>
      </c>
      <c r="F5704" s="8">
        <f t="shared" si="534"/>
        <v>0.78328981723237601</v>
      </c>
      <c r="G5704" s="5" t="str">
        <f>IF(COUNTIFS(Q3_SQL_Error_Concentration!$A:$A,A5704,Q3_SQL_Error_Concentration!$E:$E,B5704,Q3_SQL_Error_Concentration!$F:$F,C5704)=0,"",SUMIFS(Q3_SQL_Error_Concentration!$I:$I,Q3_SQL_Error_Concentration!$A:$A,A5704,Q3_SQL_Error_Concentration!$E:$E,B5704,Q3_SQL_Error_Concentration!$F:$F,C5704))</f>
        <v/>
      </c>
      <c r="H5704" s="5" t="str">
        <f t="shared" si="535"/>
        <v/>
      </c>
      <c r="I5704" s="5">
        <f>IF(D5704&gt;=Q3_Validation!$C$2,1,0)</f>
        <v>0</v>
      </c>
      <c r="J5704" s="8" t="str">
        <f t="shared" si="536"/>
        <v/>
      </c>
      <c r="K5704" s="5" t="str">
        <f t="shared" si="537"/>
        <v>excluded</v>
      </c>
      <c r="L5704" s="5">
        <f t="shared" si="538"/>
        <v>0</v>
      </c>
      <c r="M5704" s="5">
        <f t="shared" si="539"/>
        <v>0</v>
      </c>
    </row>
    <row r="5705" spans="1:13">
      <c r="A5705" s="5">
        <v>8041</v>
      </c>
      <c r="B5705" s="5">
        <v>8</v>
      </c>
      <c r="C5705" s="5" t="s">
        <v>62</v>
      </c>
      <c r="D5705" s="5">
        <v>540</v>
      </c>
      <c r="E5705" s="5">
        <v>10</v>
      </c>
      <c r="F5705" s="8">
        <f t="shared" si="534"/>
        <v>1.8518518518518519</v>
      </c>
      <c r="G5705" s="5" t="str">
        <f>IF(COUNTIFS(Q3_SQL_Error_Concentration!$A:$A,A5705,Q3_SQL_Error_Concentration!$E:$E,B5705,Q3_SQL_Error_Concentration!$F:$F,C5705)=0,"",SUMIFS(Q3_SQL_Error_Concentration!$I:$I,Q3_SQL_Error_Concentration!$A:$A,A5705,Q3_SQL_Error_Concentration!$E:$E,B5705,Q3_SQL_Error_Concentration!$F:$F,C5705))</f>
        <v/>
      </c>
      <c r="H5705" s="5" t="str">
        <f t="shared" si="535"/>
        <v/>
      </c>
      <c r="I5705" s="5">
        <f>IF(D5705&gt;=Q3_Validation!$C$2,1,0)</f>
        <v>0</v>
      </c>
      <c r="J5705" s="8" t="str">
        <f t="shared" si="536"/>
        <v/>
      </c>
      <c r="K5705" s="5" t="str">
        <f t="shared" si="537"/>
        <v>excluded</v>
      </c>
      <c r="L5705" s="5">
        <f t="shared" si="538"/>
        <v>0</v>
      </c>
      <c r="M5705" s="5">
        <f t="shared" si="539"/>
        <v>0</v>
      </c>
    </row>
    <row r="5706" spans="1:13">
      <c r="A5706" s="5">
        <v>8041</v>
      </c>
      <c r="B5706" s="5">
        <v>9</v>
      </c>
      <c r="C5706" s="5" t="s">
        <v>63</v>
      </c>
      <c r="D5706" s="5">
        <v>394</v>
      </c>
      <c r="E5706" s="5">
        <v>7</v>
      </c>
      <c r="F5706" s="8">
        <f t="shared" si="534"/>
        <v>1.7766497461928934</v>
      </c>
      <c r="G5706" s="5" t="str">
        <f>IF(COUNTIFS(Q3_SQL_Error_Concentration!$A:$A,A5706,Q3_SQL_Error_Concentration!$E:$E,B5706,Q3_SQL_Error_Concentration!$F:$F,C5706)=0,"",SUMIFS(Q3_SQL_Error_Concentration!$I:$I,Q3_SQL_Error_Concentration!$A:$A,A5706,Q3_SQL_Error_Concentration!$E:$E,B5706,Q3_SQL_Error_Concentration!$F:$F,C5706))</f>
        <v/>
      </c>
      <c r="H5706" s="5" t="str">
        <f t="shared" si="535"/>
        <v/>
      </c>
      <c r="I5706" s="5">
        <f>IF(D5706&gt;=Q3_Validation!$C$2,1,0)</f>
        <v>0</v>
      </c>
      <c r="J5706" s="8" t="str">
        <f t="shared" si="536"/>
        <v/>
      </c>
      <c r="K5706" s="5" t="str">
        <f t="shared" si="537"/>
        <v>excluded</v>
      </c>
      <c r="L5706" s="5">
        <f t="shared" si="538"/>
        <v>0</v>
      </c>
      <c r="M5706" s="5">
        <f t="shared" si="539"/>
        <v>0</v>
      </c>
    </row>
    <row r="5707" spans="1:13">
      <c r="A5707" s="5">
        <v>8041</v>
      </c>
      <c r="B5707" s="5">
        <v>9</v>
      </c>
      <c r="C5707" s="5" t="s">
        <v>62</v>
      </c>
      <c r="D5707" s="5">
        <v>537</v>
      </c>
      <c r="E5707" s="5">
        <v>14</v>
      </c>
      <c r="F5707" s="8">
        <f t="shared" si="534"/>
        <v>2.6070763500931098</v>
      </c>
      <c r="G5707" s="5" t="str">
        <f>IF(COUNTIFS(Q3_SQL_Error_Concentration!$A:$A,A5707,Q3_SQL_Error_Concentration!$E:$E,B5707,Q3_SQL_Error_Concentration!$F:$F,C5707)=0,"",SUMIFS(Q3_SQL_Error_Concentration!$I:$I,Q3_SQL_Error_Concentration!$A:$A,A5707,Q3_SQL_Error_Concentration!$E:$E,B5707,Q3_SQL_Error_Concentration!$F:$F,C5707))</f>
        <v/>
      </c>
      <c r="H5707" s="5" t="str">
        <f t="shared" si="535"/>
        <v/>
      </c>
      <c r="I5707" s="5">
        <f>IF(D5707&gt;=Q3_Validation!$C$2,1,0)</f>
        <v>0</v>
      </c>
      <c r="J5707" s="8" t="str">
        <f t="shared" si="536"/>
        <v/>
      </c>
      <c r="K5707" s="5" t="str">
        <f t="shared" si="537"/>
        <v>excluded</v>
      </c>
      <c r="L5707" s="5">
        <f t="shared" si="538"/>
        <v>0</v>
      </c>
      <c r="M5707" s="5">
        <f t="shared" si="539"/>
        <v>0</v>
      </c>
    </row>
    <row r="5708" spans="1:13">
      <c r="A5708" s="5">
        <v>8041</v>
      </c>
      <c r="B5708" s="5">
        <v>10</v>
      </c>
      <c r="C5708" s="5" t="s">
        <v>63</v>
      </c>
      <c r="D5708" s="5">
        <v>309</v>
      </c>
      <c r="E5708" s="5">
        <v>9</v>
      </c>
      <c r="F5708" s="8">
        <f t="shared" si="534"/>
        <v>2.912621359223301</v>
      </c>
      <c r="G5708" s="5" t="str">
        <f>IF(COUNTIFS(Q3_SQL_Error_Concentration!$A:$A,A5708,Q3_SQL_Error_Concentration!$E:$E,B5708,Q3_SQL_Error_Concentration!$F:$F,C5708)=0,"",SUMIFS(Q3_SQL_Error_Concentration!$I:$I,Q3_SQL_Error_Concentration!$A:$A,A5708,Q3_SQL_Error_Concentration!$E:$E,B5708,Q3_SQL_Error_Concentration!$F:$F,C5708))</f>
        <v/>
      </c>
      <c r="H5708" s="5" t="str">
        <f t="shared" si="535"/>
        <v/>
      </c>
      <c r="I5708" s="5">
        <f>IF(D5708&gt;=Q3_Validation!$C$2,1,0)</f>
        <v>0</v>
      </c>
      <c r="J5708" s="8" t="str">
        <f t="shared" si="536"/>
        <v/>
      </c>
      <c r="K5708" s="5" t="str">
        <f t="shared" si="537"/>
        <v>excluded</v>
      </c>
      <c r="L5708" s="5">
        <f t="shared" si="538"/>
        <v>0</v>
      </c>
      <c r="M5708" s="5">
        <f t="shared" si="539"/>
        <v>0</v>
      </c>
    </row>
    <row r="5709" spans="1:13">
      <c r="A5709" s="5">
        <v>8041</v>
      </c>
      <c r="B5709" s="5">
        <v>10</v>
      </c>
      <c r="C5709" s="5" t="s">
        <v>62</v>
      </c>
      <c r="D5709" s="5">
        <v>514</v>
      </c>
      <c r="E5709" s="5">
        <v>13</v>
      </c>
      <c r="F5709" s="8">
        <f t="shared" si="534"/>
        <v>2.5291828793774318</v>
      </c>
      <c r="G5709" s="5" t="str">
        <f>IF(COUNTIFS(Q3_SQL_Error_Concentration!$A:$A,A5709,Q3_SQL_Error_Concentration!$E:$E,B5709,Q3_SQL_Error_Concentration!$F:$F,C5709)=0,"",SUMIFS(Q3_SQL_Error_Concentration!$I:$I,Q3_SQL_Error_Concentration!$A:$A,A5709,Q3_SQL_Error_Concentration!$E:$E,B5709,Q3_SQL_Error_Concentration!$F:$F,C5709))</f>
        <v/>
      </c>
      <c r="H5709" s="5" t="str">
        <f t="shared" si="535"/>
        <v/>
      </c>
      <c r="I5709" s="5">
        <f>IF(D5709&gt;=Q3_Validation!$C$2,1,0)</f>
        <v>0</v>
      </c>
      <c r="J5709" s="8" t="str">
        <f t="shared" si="536"/>
        <v/>
      </c>
      <c r="K5709" s="5" t="str">
        <f t="shared" si="537"/>
        <v>excluded</v>
      </c>
      <c r="L5709" s="5">
        <f t="shared" si="538"/>
        <v>0</v>
      </c>
      <c r="M5709" s="5">
        <f t="shared" si="539"/>
        <v>0</v>
      </c>
    </row>
    <row r="5710" spans="1:13">
      <c r="A5710" s="5">
        <v>8041</v>
      </c>
      <c r="B5710" s="5">
        <v>11</v>
      </c>
      <c r="C5710" s="5" t="s">
        <v>63</v>
      </c>
      <c r="D5710" s="5">
        <v>326</v>
      </c>
      <c r="E5710" s="5">
        <v>6</v>
      </c>
      <c r="F5710" s="8">
        <f t="shared" si="534"/>
        <v>1.8404907975460123</v>
      </c>
      <c r="G5710" s="5" t="str">
        <f>IF(COUNTIFS(Q3_SQL_Error_Concentration!$A:$A,A5710,Q3_SQL_Error_Concentration!$E:$E,B5710,Q3_SQL_Error_Concentration!$F:$F,C5710)=0,"",SUMIFS(Q3_SQL_Error_Concentration!$I:$I,Q3_SQL_Error_Concentration!$A:$A,A5710,Q3_SQL_Error_Concentration!$E:$E,B5710,Q3_SQL_Error_Concentration!$F:$F,C5710))</f>
        <v/>
      </c>
      <c r="H5710" s="5" t="str">
        <f t="shared" si="535"/>
        <v/>
      </c>
      <c r="I5710" s="5">
        <f>IF(D5710&gt;=Q3_Validation!$C$2,1,0)</f>
        <v>0</v>
      </c>
      <c r="J5710" s="8" t="str">
        <f t="shared" si="536"/>
        <v/>
      </c>
      <c r="K5710" s="5" t="str">
        <f t="shared" si="537"/>
        <v>excluded</v>
      </c>
      <c r="L5710" s="5">
        <f t="shared" si="538"/>
        <v>0</v>
      </c>
      <c r="M5710" s="5">
        <f t="shared" si="539"/>
        <v>0</v>
      </c>
    </row>
    <row r="5711" spans="1:13">
      <c r="A5711" s="5">
        <v>8041</v>
      </c>
      <c r="B5711" s="5">
        <v>11</v>
      </c>
      <c r="C5711" s="5" t="s">
        <v>62</v>
      </c>
      <c r="D5711" s="5">
        <v>423</v>
      </c>
      <c r="E5711" s="5">
        <v>12</v>
      </c>
      <c r="F5711" s="8">
        <f t="shared" si="534"/>
        <v>2.8368794326241136</v>
      </c>
      <c r="G5711" s="5" t="str">
        <f>IF(COUNTIFS(Q3_SQL_Error_Concentration!$A:$A,A5711,Q3_SQL_Error_Concentration!$E:$E,B5711,Q3_SQL_Error_Concentration!$F:$F,C5711)=0,"",SUMIFS(Q3_SQL_Error_Concentration!$I:$I,Q3_SQL_Error_Concentration!$A:$A,A5711,Q3_SQL_Error_Concentration!$E:$E,B5711,Q3_SQL_Error_Concentration!$F:$F,C5711))</f>
        <v/>
      </c>
      <c r="H5711" s="5" t="str">
        <f t="shared" si="535"/>
        <v/>
      </c>
      <c r="I5711" s="5">
        <f>IF(D5711&gt;=Q3_Validation!$C$2,1,0)</f>
        <v>0</v>
      </c>
      <c r="J5711" s="8" t="str">
        <f t="shared" si="536"/>
        <v/>
      </c>
      <c r="K5711" s="5" t="str">
        <f t="shared" si="537"/>
        <v>excluded</v>
      </c>
      <c r="L5711" s="5">
        <f t="shared" si="538"/>
        <v>0</v>
      </c>
      <c r="M5711" s="5">
        <f t="shared" si="539"/>
        <v>0</v>
      </c>
    </row>
    <row r="5712" spans="1:13">
      <c r="A5712" s="5">
        <v>8041</v>
      </c>
      <c r="B5712" s="5">
        <v>12</v>
      </c>
      <c r="C5712" s="5" t="s">
        <v>63</v>
      </c>
      <c r="D5712" s="5">
        <v>482</v>
      </c>
      <c r="E5712" s="5">
        <v>6</v>
      </c>
      <c r="F5712" s="8">
        <f t="shared" si="534"/>
        <v>1.2448132780082988</v>
      </c>
      <c r="G5712" s="5" t="str">
        <f>IF(COUNTIFS(Q3_SQL_Error_Concentration!$A:$A,A5712,Q3_SQL_Error_Concentration!$E:$E,B5712,Q3_SQL_Error_Concentration!$F:$F,C5712)=0,"",SUMIFS(Q3_SQL_Error_Concentration!$I:$I,Q3_SQL_Error_Concentration!$A:$A,A5712,Q3_SQL_Error_Concentration!$E:$E,B5712,Q3_SQL_Error_Concentration!$F:$F,C5712))</f>
        <v/>
      </c>
      <c r="H5712" s="5" t="str">
        <f t="shared" si="535"/>
        <v/>
      </c>
      <c r="I5712" s="5">
        <f>IF(D5712&gt;=Q3_Validation!$C$2,1,0)</f>
        <v>0</v>
      </c>
      <c r="J5712" s="8" t="str">
        <f t="shared" si="536"/>
        <v/>
      </c>
      <c r="K5712" s="5" t="str">
        <f t="shared" si="537"/>
        <v>excluded</v>
      </c>
      <c r="L5712" s="5">
        <f t="shared" si="538"/>
        <v>0</v>
      </c>
      <c r="M5712" s="5">
        <f t="shared" si="539"/>
        <v>0</v>
      </c>
    </row>
    <row r="5713" spans="1:13">
      <c r="A5713" s="5">
        <v>8041</v>
      </c>
      <c r="B5713" s="5">
        <v>12</v>
      </c>
      <c r="C5713" s="5" t="s">
        <v>62</v>
      </c>
      <c r="D5713" s="5">
        <v>535</v>
      </c>
      <c r="E5713" s="5">
        <v>10</v>
      </c>
      <c r="F5713" s="8">
        <f t="shared" si="534"/>
        <v>1.8691588785046729</v>
      </c>
      <c r="G5713" s="5" t="str">
        <f>IF(COUNTIFS(Q3_SQL_Error_Concentration!$A:$A,A5713,Q3_SQL_Error_Concentration!$E:$E,B5713,Q3_SQL_Error_Concentration!$F:$F,C5713)=0,"",SUMIFS(Q3_SQL_Error_Concentration!$I:$I,Q3_SQL_Error_Concentration!$A:$A,A5713,Q3_SQL_Error_Concentration!$E:$E,B5713,Q3_SQL_Error_Concentration!$F:$F,C5713))</f>
        <v/>
      </c>
      <c r="H5713" s="5" t="str">
        <f t="shared" si="535"/>
        <v/>
      </c>
      <c r="I5713" s="5">
        <f>IF(D5713&gt;=Q3_Validation!$C$2,1,0)</f>
        <v>0</v>
      </c>
      <c r="J5713" s="8" t="str">
        <f t="shared" si="536"/>
        <v/>
      </c>
      <c r="K5713" s="5" t="str">
        <f t="shared" si="537"/>
        <v>excluded</v>
      </c>
      <c r="L5713" s="5">
        <f t="shared" si="538"/>
        <v>0</v>
      </c>
      <c r="M5713" s="5">
        <f t="shared" si="539"/>
        <v>0</v>
      </c>
    </row>
    <row r="5714" spans="1:13">
      <c r="A5714" s="5">
        <v>8041</v>
      </c>
      <c r="B5714" s="5">
        <v>13</v>
      </c>
      <c r="C5714" s="5" t="s">
        <v>63</v>
      </c>
      <c r="D5714" s="5">
        <v>512</v>
      </c>
      <c r="E5714" s="5">
        <v>4</v>
      </c>
      <c r="F5714" s="8">
        <f t="shared" si="534"/>
        <v>0.78125</v>
      </c>
      <c r="G5714" s="5" t="str">
        <f>IF(COUNTIFS(Q3_SQL_Error_Concentration!$A:$A,A5714,Q3_SQL_Error_Concentration!$E:$E,B5714,Q3_SQL_Error_Concentration!$F:$F,C5714)=0,"",SUMIFS(Q3_SQL_Error_Concentration!$I:$I,Q3_SQL_Error_Concentration!$A:$A,A5714,Q3_SQL_Error_Concentration!$E:$E,B5714,Q3_SQL_Error_Concentration!$F:$F,C5714))</f>
        <v/>
      </c>
      <c r="H5714" s="5" t="str">
        <f t="shared" si="535"/>
        <v/>
      </c>
      <c r="I5714" s="5">
        <f>IF(D5714&gt;=Q3_Validation!$C$2,1,0)</f>
        <v>0</v>
      </c>
      <c r="J5714" s="8" t="str">
        <f t="shared" si="536"/>
        <v/>
      </c>
      <c r="K5714" s="5" t="str">
        <f t="shared" si="537"/>
        <v>excluded</v>
      </c>
      <c r="L5714" s="5">
        <f t="shared" si="538"/>
        <v>0</v>
      </c>
      <c r="M5714" s="5">
        <f t="shared" si="539"/>
        <v>0</v>
      </c>
    </row>
    <row r="5715" spans="1:13">
      <c r="A5715" s="5">
        <v>8041</v>
      </c>
      <c r="B5715" s="5">
        <v>13</v>
      </c>
      <c r="C5715" s="5" t="s">
        <v>62</v>
      </c>
      <c r="D5715" s="5">
        <v>591</v>
      </c>
      <c r="E5715" s="5">
        <v>15</v>
      </c>
      <c r="F5715" s="8">
        <f t="shared" si="534"/>
        <v>2.5380710659898478</v>
      </c>
      <c r="G5715" s="5" t="str">
        <f>IF(COUNTIFS(Q3_SQL_Error_Concentration!$A:$A,A5715,Q3_SQL_Error_Concentration!$E:$E,B5715,Q3_SQL_Error_Concentration!$F:$F,C5715)=0,"",SUMIFS(Q3_SQL_Error_Concentration!$I:$I,Q3_SQL_Error_Concentration!$A:$A,A5715,Q3_SQL_Error_Concentration!$E:$E,B5715,Q3_SQL_Error_Concentration!$F:$F,C5715))</f>
        <v/>
      </c>
      <c r="H5715" s="5" t="str">
        <f t="shared" si="535"/>
        <v/>
      </c>
      <c r="I5715" s="5">
        <f>IF(D5715&gt;=Q3_Validation!$C$2,1,0)</f>
        <v>0</v>
      </c>
      <c r="J5715" s="8" t="str">
        <f t="shared" si="536"/>
        <v/>
      </c>
      <c r="K5715" s="5" t="str">
        <f t="shared" si="537"/>
        <v>excluded</v>
      </c>
      <c r="L5715" s="5">
        <f t="shared" si="538"/>
        <v>0</v>
      </c>
      <c r="M5715" s="5">
        <f t="shared" si="539"/>
        <v>0</v>
      </c>
    </row>
    <row r="5716" spans="1:13">
      <c r="A5716" s="5">
        <v>8041</v>
      </c>
      <c r="B5716" s="5">
        <v>14</v>
      </c>
      <c r="C5716" s="5" t="s">
        <v>63</v>
      </c>
      <c r="D5716" s="5">
        <v>443</v>
      </c>
      <c r="E5716" s="5">
        <v>5</v>
      </c>
      <c r="F5716" s="8">
        <f t="shared" si="534"/>
        <v>1.1286681715575622</v>
      </c>
      <c r="G5716" s="5" t="str">
        <f>IF(COUNTIFS(Q3_SQL_Error_Concentration!$A:$A,A5716,Q3_SQL_Error_Concentration!$E:$E,B5716,Q3_SQL_Error_Concentration!$F:$F,C5716)=0,"",SUMIFS(Q3_SQL_Error_Concentration!$I:$I,Q3_SQL_Error_Concentration!$A:$A,A5716,Q3_SQL_Error_Concentration!$E:$E,B5716,Q3_SQL_Error_Concentration!$F:$F,C5716))</f>
        <v/>
      </c>
      <c r="H5716" s="5" t="str">
        <f t="shared" si="535"/>
        <v/>
      </c>
      <c r="I5716" s="5">
        <f>IF(D5716&gt;=Q3_Validation!$C$2,1,0)</f>
        <v>0</v>
      </c>
      <c r="J5716" s="8" t="str">
        <f t="shared" si="536"/>
        <v/>
      </c>
      <c r="K5716" s="5" t="str">
        <f t="shared" si="537"/>
        <v>excluded</v>
      </c>
      <c r="L5716" s="5">
        <f t="shared" si="538"/>
        <v>0</v>
      </c>
      <c r="M5716" s="5">
        <f t="shared" si="539"/>
        <v>0</v>
      </c>
    </row>
    <row r="5717" spans="1:13">
      <c r="A5717" s="5">
        <v>8041</v>
      </c>
      <c r="B5717" s="5">
        <v>14</v>
      </c>
      <c r="C5717" s="5" t="s">
        <v>62</v>
      </c>
      <c r="D5717" s="5">
        <v>500</v>
      </c>
      <c r="E5717" s="5">
        <v>4</v>
      </c>
      <c r="F5717" s="8">
        <f t="shared" si="534"/>
        <v>0.8</v>
      </c>
      <c r="G5717" s="5" t="str">
        <f>IF(COUNTIFS(Q3_SQL_Error_Concentration!$A:$A,A5717,Q3_SQL_Error_Concentration!$E:$E,B5717,Q3_SQL_Error_Concentration!$F:$F,C5717)=0,"",SUMIFS(Q3_SQL_Error_Concentration!$I:$I,Q3_SQL_Error_Concentration!$A:$A,A5717,Q3_SQL_Error_Concentration!$E:$E,B5717,Q3_SQL_Error_Concentration!$F:$F,C5717))</f>
        <v/>
      </c>
      <c r="H5717" s="5" t="str">
        <f t="shared" si="535"/>
        <v/>
      </c>
      <c r="I5717" s="5">
        <f>IF(D5717&gt;=Q3_Validation!$C$2,1,0)</f>
        <v>0</v>
      </c>
      <c r="J5717" s="8" t="str">
        <f t="shared" si="536"/>
        <v/>
      </c>
      <c r="K5717" s="5" t="str">
        <f t="shared" si="537"/>
        <v>excluded</v>
      </c>
      <c r="L5717" s="5">
        <f t="shared" si="538"/>
        <v>0</v>
      </c>
      <c r="M5717" s="5">
        <f t="shared" si="539"/>
        <v>0</v>
      </c>
    </row>
    <row r="5718" spans="1:13">
      <c r="A5718" s="5">
        <v>8041</v>
      </c>
      <c r="B5718" s="5">
        <v>15</v>
      </c>
      <c r="C5718" s="5" t="s">
        <v>63</v>
      </c>
      <c r="D5718" s="5">
        <v>367</v>
      </c>
      <c r="E5718" s="5">
        <v>6</v>
      </c>
      <c r="F5718" s="8">
        <f t="shared" si="534"/>
        <v>1.6348773841961852</v>
      </c>
      <c r="G5718" s="5" t="str">
        <f>IF(COUNTIFS(Q3_SQL_Error_Concentration!$A:$A,A5718,Q3_SQL_Error_Concentration!$E:$E,B5718,Q3_SQL_Error_Concentration!$F:$F,C5718)=0,"",SUMIFS(Q3_SQL_Error_Concentration!$I:$I,Q3_SQL_Error_Concentration!$A:$A,A5718,Q3_SQL_Error_Concentration!$E:$E,B5718,Q3_SQL_Error_Concentration!$F:$F,C5718))</f>
        <v/>
      </c>
      <c r="H5718" s="5" t="str">
        <f t="shared" si="535"/>
        <v/>
      </c>
      <c r="I5718" s="5">
        <f>IF(D5718&gt;=Q3_Validation!$C$2,1,0)</f>
        <v>0</v>
      </c>
      <c r="J5718" s="8" t="str">
        <f t="shared" si="536"/>
        <v/>
      </c>
      <c r="K5718" s="5" t="str">
        <f t="shared" si="537"/>
        <v>excluded</v>
      </c>
      <c r="L5718" s="5">
        <f t="shared" si="538"/>
        <v>0</v>
      </c>
      <c r="M5718" s="5">
        <f t="shared" si="539"/>
        <v>0</v>
      </c>
    </row>
    <row r="5719" spans="1:13">
      <c r="A5719" s="5">
        <v>8041</v>
      </c>
      <c r="B5719" s="5">
        <v>15</v>
      </c>
      <c r="C5719" s="5" t="s">
        <v>62</v>
      </c>
      <c r="D5719" s="5">
        <v>551</v>
      </c>
      <c r="E5719" s="5">
        <v>5</v>
      </c>
      <c r="F5719" s="8">
        <f t="shared" si="534"/>
        <v>0.90744101633393826</v>
      </c>
      <c r="G5719" s="5" t="str">
        <f>IF(COUNTIFS(Q3_SQL_Error_Concentration!$A:$A,A5719,Q3_SQL_Error_Concentration!$E:$E,B5719,Q3_SQL_Error_Concentration!$F:$F,C5719)=0,"",SUMIFS(Q3_SQL_Error_Concentration!$I:$I,Q3_SQL_Error_Concentration!$A:$A,A5719,Q3_SQL_Error_Concentration!$E:$E,B5719,Q3_SQL_Error_Concentration!$F:$F,C5719))</f>
        <v/>
      </c>
      <c r="H5719" s="5" t="str">
        <f t="shared" si="535"/>
        <v/>
      </c>
      <c r="I5719" s="5">
        <f>IF(D5719&gt;=Q3_Validation!$C$2,1,0)</f>
        <v>0</v>
      </c>
      <c r="J5719" s="8" t="str">
        <f t="shared" si="536"/>
        <v/>
      </c>
      <c r="K5719" s="5" t="str">
        <f t="shared" si="537"/>
        <v>excluded</v>
      </c>
      <c r="L5719" s="5">
        <f t="shared" si="538"/>
        <v>0</v>
      </c>
      <c r="M5719" s="5">
        <f t="shared" si="539"/>
        <v>0</v>
      </c>
    </row>
    <row r="5720" spans="1:13">
      <c r="A5720" s="5">
        <v>8041</v>
      </c>
      <c r="B5720" s="5">
        <v>16</v>
      </c>
      <c r="C5720" s="5" t="s">
        <v>63</v>
      </c>
      <c r="D5720" s="5">
        <v>370</v>
      </c>
      <c r="E5720" s="5">
        <v>11</v>
      </c>
      <c r="F5720" s="8">
        <f t="shared" si="534"/>
        <v>2.9729729729729728</v>
      </c>
      <c r="G5720" s="5" t="str">
        <f>IF(COUNTIFS(Q3_SQL_Error_Concentration!$A:$A,A5720,Q3_SQL_Error_Concentration!$E:$E,B5720,Q3_SQL_Error_Concentration!$F:$F,C5720)=0,"",SUMIFS(Q3_SQL_Error_Concentration!$I:$I,Q3_SQL_Error_Concentration!$A:$A,A5720,Q3_SQL_Error_Concentration!$E:$E,B5720,Q3_SQL_Error_Concentration!$F:$F,C5720))</f>
        <v/>
      </c>
      <c r="H5720" s="5" t="str">
        <f t="shared" si="535"/>
        <v/>
      </c>
      <c r="I5720" s="5">
        <f>IF(D5720&gt;=Q3_Validation!$C$2,1,0)</f>
        <v>0</v>
      </c>
      <c r="J5720" s="8" t="str">
        <f t="shared" si="536"/>
        <v/>
      </c>
      <c r="K5720" s="5" t="str">
        <f t="shared" si="537"/>
        <v>excluded</v>
      </c>
      <c r="L5720" s="5">
        <f t="shared" si="538"/>
        <v>0</v>
      </c>
      <c r="M5720" s="5">
        <f t="shared" si="539"/>
        <v>0</v>
      </c>
    </row>
    <row r="5721" spans="1:13">
      <c r="A5721" s="5">
        <v>8041</v>
      </c>
      <c r="B5721" s="5">
        <v>16</v>
      </c>
      <c r="C5721" s="5" t="s">
        <v>62</v>
      </c>
      <c r="D5721" s="5">
        <v>524</v>
      </c>
      <c r="E5721" s="5">
        <v>8</v>
      </c>
      <c r="F5721" s="8">
        <f t="shared" si="534"/>
        <v>1.5267175572519085</v>
      </c>
      <c r="G5721" s="5" t="str">
        <f>IF(COUNTIFS(Q3_SQL_Error_Concentration!$A:$A,A5721,Q3_SQL_Error_Concentration!$E:$E,B5721,Q3_SQL_Error_Concentration!$F:$F,C5721)=0,"",SUMIFS(Q3_SQL_Error_Concentration!$I:$I,Q3_SQL_Error_Concentration!$A:$A,A5721,Q3_SQL_Error_Concentration!$E:$E,B5721,Q3_SQL_Error_Concentration!$F:$F,C5721))</f>
        <v/>
      </c>
      <c r="H5721" s="5" t="str">
        <f t="shared" si="535"/>
        <v/>
      </c>
      <c r="I5721" s="5">
        <f>IF(D5721&gt;=Q3_Validation!$C$2,1,0)</f>
        <v>0</v>
      </c>
      <c r="J5721" s="8" t="str">
        <f t="shared" si="536"/>
        <v/>
      </c>
      <c r="K5721" s="5" t="str">
        <f t="shared" si="537"/>
        <v>excluded</v>
      </c>
      <c r="L5721" s="5">
        <f t="shared" si="538"/>
        <v>0</v>
      </c>
      <c r="M5721" s="5">
        <f t="shared" si="539"/>
        <v>0</v>
      </c>
    </row>
    <row r="5722" spans="1:13">
      <c r="A5722" s="5">
        <v>8041</v>
      </c>
      <c r="B5722" s="5">
        <v>17</v>
      </c>
      <c r="C5722" s="5" t="s">
        <v>63</v>
      </c>
      <c r="D5722" s="5">
        <v>62</v>
      </c>
      <c r="E5722" s="5">
        <v>1</v>
      </c>
      <c r="F5722" s="8">
        <f t="shared" si="534"/>
        <v>1.6129032258064515</v>
      </c>
      <c r="G5722" s="5" t="str">
        <f>IF(COUNTIFS(Q3_SQL_Error_Concentration!$A:$A,A5722,Q3_SQL_Error_Concentration!$E:$E,B5722,Q3_SQL_Error_Concentration!$F:$F,C5722)=0,"",SUMIFS(Q3_SQL_Error_Concentration!$I:$I,Q3_SQL_Error_Concentration!$A:$A,A5722,Q3_SQL_Error_Concentration!$E:$E,B5722,Q3_SQL_Error_Concentration!$F:$F,C5722))</f>
        <v/>
      </c>
      <c r="H5722" s="5" t="str">
        <f t="shared" si="535"/>
        <v/>
      </c>
      <c r="I5722" s="5">
        <f>IF(D5722&gt;=Q3_Validation!$C$2,1,0)</f>
        <v>0</v>
      </c>
      <c r="J5722" s="8" t="str">
        <f t="shared" si="536"/>
        <v/>
      </c>
      <c r="K5722" s="5" t="str">
        <f t="shared" si="537"/>
        <v>excluded</v>
      </c>
      <c r="L5722" s="5">
        <f t="shared" si="538"/>
        <v>0</v>
      </c>
      <c r="M5722" s="5">
        <f t="shared" si="539"/>
        <v>0</v>
      </c>
    </row>
    <row r="5723" spans="1:13">
      <c r="A5723" s="5">
        <v>8041</v>
      </c>
      <c r="B5723" s="5">
        <v>17</v>
      </c>
      <c r="C5723" s="5" t="s">
        <v>62</v>
      </c>
      <c r="D5723" s="5">
        <v>84</v>
      </c>
      <c r="E5723" s="5">
        <v>5</v>
      </c>
      <c r="F5723" s="8">
        <f t="shared" si="534"/>
        <v>5.9523809523809526</v>
      </c>
      <c r="G5723" s="5" t="str">
        <f>IF(COUNTIFS(Q3_SQL_Error_Concentration!$A:$A,A5723,Q3_SQL_Error_Concentration!$E:$E,B5723,Q3_SQL_Error_Concentration!$F:$F,C5723)=0,"",SUMIFS(Q3_SQL_Error_Concentration!$I:$I,Q3_SQL_Error_Concentration!$A:$A,A5723,Q3_SQL_Error_Concentration!$E:$E,B5723,Q3_SQL_Error_Concentration!$F:$F,C5723))</f>
        <v/>
      </c>
      <c r="H5723" s="5" t="str">
        <f t="shared" si="535"/>
        <v/>
      </c>
      <c r="I5723" s="5">
        <f>IF(D5723&gt;=Q3_Validation!$C$2,1,0)</f>
        <v>0</v>
      </c>
      <c r="J5723" s="8" t="str">
        <f t="shared" si="536"/>
        <v/>
      </c>
      <c r="K5723" s="5" t="str">
        <f t="shared" si="537"/>
        <v>excluded</v>
      </c>
      <c r="L5723" s="5">
        <f t="shared" si="538"/>
        <v>0</v>
      </c>
      <c r="M5723" s="5">
        <f t="shared" si="539"/>
        <v>0</v>
      </c>
    </row>
    <row r="5724" spans="1:13">
      <c r="A5724" s="5">
        <v>8041</v>
      </c>
      <c r="B5724" s="5">
        <v>18</v>
      </c>
      <c r="C5724" s="5" t="s">
        <v>63</v>
      </c>
      <c r="D5724" s="5">
        <v>32</v>
      </c>
      <c r="E5724" s="5">
        <v>0</v>
      </c>
      <c r="F5724" s="8">
        <f t="shared" si="534"/>
        <v>0</v>
      </c>
      <c r="G5724" s="5" t="str">
        <f>IF(COUNTIFS(Q3_SQL_Error_Concentration!$A:$A,A5724,Q3_SQL_Error_Concentration!$E:$E,B5724,Q3_SQL_Error_Concentration!$F:$F,C5724)=0,"",SUMIFS(Q3_SQL_Error_Concentration!$I:$I,Q3_SQL_Error_Concentration!$A:$A,A5724,Q3_SQL_Error_Concentration!$E:$E,B5724,Q3_SQL_Error_Concentration!$F:$F,C5724))</f>
        <v/>
      </c>
      <c r="H5724" s="5" t="str">
        <f t="shared" si="535"/>
        <v/>
      </c>
      <c r="I5724" s="5">
        <f>IF(D5724&gt;=Q3_Validation!$C$2,1,0)</f>
        <v>0</v>
      </c>
      <c r="J5724" s="8" t="str">
        <f t="shared" si="536"/>
        <v/>
      </c>
      <c r="K5724" s="5" t="str">
        <f t="shared" si="537"/>
        <v>excluded</v>
      </c>
      <c r="L5724" s="5">
        <f t="shared" si="538"/>
        <v>0</v>
      </c>
      <c r="M5724" s="5">
        <f t="shared" si="539"/>
        <v>0</v>
      </c>
    </row>
    <row r="5725" spans="1:13">
      <c r="A5725" s="5">
        <v>8041</v>
      </c>
      <c r="B5725" s="5">
        <v>18</v>
      </c>
      <c r="C5725" s="5" t="s">
        <v>62</v>
      </c>
      <c r="D5725" s="5">
        <v>28</v>
      </c>
      <c r="E5725" s="5">
        <v>1</v>
      </c>
      <c r="F5725" s="8">
        <f t="shared" si="534"/>
        <v>3.5714285714285716</v>
      </c>
      <c r="G5725" s="5" t="str">
        <f>IF(COUNTIFS(Q3_SQL_Error_Concentration!$A:$A,A5725,Q3_SQL_Error_Concentration!$E:$E,B5725,Q3_SQL_Error_Concentration!$F:$F,C5725)=0,"",SUMIFS(Q3_SQL_Error_Concentration!$I:$I,Q3_SQL_Error_Concentration!$A:$A,A5725,Q3_SQL_Error_Concentration!$E:$E,B5725,Q3_SQL_Error_Concentration!$F:$F,C5725))</f>
        <v/>
      </c>
      <c r="H5725" s="5" t="str">
        <f t="shared" si="535"/>
        <v/>
      </c>
      <c r="I5725" s="5">
        <f>IF(D5725&gt;=Q3_Validation!$C$2,1,0)</f>
        <v>0</v>
      </c>
      <c r="J5725" s="8" t="str">
        <f t="shared" si="536"/>
        <v/>
      </c>
      <c r="K5725" s="5" t="str">
        <f t="shared" si="537"/>
        <v>excluded</v>
      </c>
      <c r="L5725" s="5">
        <f t="shared" si="538"/>
        <v>0</v>
      </c>
      <c r="M5725" s="5">
        <f t="shared" si="539"/>
        <v>0</v>
      </c>
    </row>
    <row r="5726" spans="1:13">
      <c r="A5726" s="5">
        <v>8041</v>
      </c>
      <c r="B5726" s="5">
        <v>19</v>
      </c>
      <c r="C5726" s="5" t="s">
        <v>63</v>
      </c>
      <c r="D5726" s="5">
        <v>18</v>
      </c>
      <c r="E5726" s="5">
        <v>0</v>
      </c>
      <c r="F5726" s="8">
        <f t="shared" si="534"/>
        <v>0</v>
      </c>
      <c r="G5726" s="5" t="str">
        <f>IF(COUNTIFS(Q3_SQL_Error_Concentration!$A:$A,A5726,Q3_SQL_Error_Concentration!$E:$E,B5726,Q3_SQL_Error_Concentration!$F:$F,C5726)=0,"",SUMIFS(Q3_SQL_Error_Concentration!$I:$I,Q3_SQL_Error_Concentration!$A:$A,A5726,Q3_SQL_Error_Concentration!$E:$E,B5726,Q3_SQL_Error_Concentration!$F:$F,C5726))</f>
        <v/>
      </c>
      <c r="H5726" s="5" t="str">
        <f t="shared" si="535"/>
        <v/>
      </c>
      <c r="I5726" s="5">
        <f>IF(D5726&gt;=Q3_Validation!$C$2,1,0)</f>
        <v>0</v>
      </c>
      <c r="J5726" s="8" t="str">
        <f t="shared" si="536"/>
        <v/>
      </c>
      <c r="K5726" s="5" t="str">
        <f t="shared" si="537"/>
        <v>excluded</v>
      </c>
      <c r="L5726" s="5">
        <f t="shared" si="538"/>
        <v>0</v>
      </c>
      <c r="M5726" s="5">
        <f t="shared" si="539"/>
        <v>0</v>
      </c>
    </row>
    <row r="5727" spans="1:13">
      <c r="A5727" s="5">
        <v>8041</v>
      </c>
      <c r="B5727" s="5">
        <v>19</v>
      </c>
      <c r="C5727" s="5" t="s">
        <v>62</v>
      </c>
      <c r="D5727" s="5">
        <v>54</v>
      </c>
      <c r="E5727" s="5">
        <v>1</v>
      </c>
      <c r="F5727" s="8">
        <f t="shared" si="534"/>
        <v>1.8518518518518519</v>
      </c>
      <c r="G5727" s="5" t="str">
        <f>IF(COUNTIFS(Q3_SQL_Error_Concentration!$A:$A,A5727,Q3_SQL_Error_Concentration!$E:$E,B5727,Q3_SQL_Error_Concentration!$F:$F,C5727)=0,"",SUMIFS(Q3_SQL_Error_Concentration!$I:$I,Q3_SQL_Error_Concentration!$A:$A,A5727,Q3_SQL_Error_Concentration!$E:$E,B5727,Q3_SQL_Error_Concentration!$F:$F,C5727))</f>
        <v/>
      </c>
      <c r="H5727" s="5" t="str">
        <f t="shared" si="535"/>
        <v/>
      </c>
      <c r="I5727" s="5">
        <f>IF(D5727&gt;=Q3_Validation!$C$2,1,0)</f>
        <v>0</v>
      </c>
      <c r="J5727" s="8" t="str">
        <f t="shared" si="536"/>
        <v/>
      </c>
      <c r="K5727" s="5" t="str">
        <f t="shared" si="537"/>
        <v>excluded</v>
      </c>
      <c r="L5727" s="5">
        <f t="shared" si="538"/>
        <v>0</v>
      </c>
      <c r="M5727" s="5">
        <f t="shared" si="539"/>
        <v>0</v>
      </c>
    </row>
    <row r="5728" spans="1:13">
      <c r="A5728" s="5">
        <v>8041</v>
      </c>
      <c r="B5728" s="5">
        <v>20</v>
      </c>
      <c r="C5728" s="5" t="s">
        <v>63</v>
      </c>
      <c r="D5728" s="5">
        <v>67</v>
      </c>
      <c r="E5728" s="5">
        <v>0</v>
      </c>
      <c r="F5728" s="8">
        <f t="shared" si="534"/>
        <v>0</v>
      </c>
      <c r="G5728" s="5" t="str">
        <f>IF(COUNTIFS(Q3_SQL_Error_Concentration!$A:$A,A5728,Q3_SQL_Error_Concentration!$E:$E,B5728,Q3_SQL_Error_Concentration!$F:$F,C5728)=0,"",SUMIFS(Q3_SQL_Error_Concentration!$I:$I,Q3_SQL_Error_Concentration!$A:$A,A5728,Q3_SQL_Error_Concentration!$E:$E,B5728,Q3_SQL_Error_Concentration!$F:$F,C5728))</f>
        <v/>
      </c>
      <c r="H5728" s="5" t="str">
        <f t="shared" si="535"/>
        <v/>
      </c>
      <c r="I5728" s="5">
        <f>IF(D5728&gt;=Q3_Validation!$C$2,1,0)</f>
        <v>0</v>
      </c>
      <c r="J5728" s="8" t="str">
        <f t="shared" si="536"/>
        <v/>
      </c>
      <c r="K5728" s="5" t="str">
        <f t="shared" si="537"/>
        <v>excluded</v>
      </c>
      <c r="L5728" s="5">
        <f t="shared" si="538"/>
        <v>0</v>
      </c>
      <c r="M5728" s="5">
        <f t="shared" si="539"/>
        <v>0</v>
      </c>
    </row>
    <row r="5729" spans="1:13">
      <c r="A5729" s="5">
        <v>8041</v>
      </c>
      <c r="B5729" s="5">
        <v>20</v>
      </c>
      <c r="C5729" s="5" t="s">
        <v>62</v>
      </c>
      <c r="D5729" s="5">
        <v>68</v>
      </c>
      <c r="E5729" s="5">
        <v>4</v>
      </c>
      <c r="F5729" s="8">
        <f t="shared" si="534"/>
        <v>5.882352941176471</v>
      </c>
      <c r="G5729" s="5" t="str">
        <f>IF(COUNTIFS(Q3_SQL_Error_Concentration!$A:$A,A5729,Q3_SQL_Error_Concentration!$E:$E,B5729,Q3_SQL_Error_Concentration!$F:$F,C5729)=0,"",SUMIFS(Q3_SQL_Error_Concentration!$I:$I,Q3_SQL_Error_Concentration!$A:$A,A5729,Q3_SQL_Error_Concentration!$E:$E,B5729,Q3_SQL_Error_Concentration!$F:$F,C5729))</f>
        <v/>
      </c>
      <c r="H5729" s="5" t="str">
        <f t="shared" si="535"/>
        <v/>
      </c>
      <c r="I5729" s="5">
        <f>IF(D5729&gt;=Q3_Validation!$C$2,1,0)</f>
        <v>0</v>
      </c>
      <c r="J5729" s="8" t="str">
        <f t="shared" si="536"/>
        <v/>
      </c>
      <c r="K5729" s="5" t="str">
        <f t="shared" si="537"/>
        <v>excluded</v>
      </c>
      <c r="L5729" s="5">
        <f t="shared" si="538"/>
        <v>0</v>
      </c>
      <c r="M5729" s="5">
        <f t="shared" si="539"/>
        <v>0</v>
      </c>
    </row>
    <row r="5730" spans="1:13">
      <c r="A5730" s="5">
        <v>8041</v>
      </c>
      <c r="B5730" s="5">
        <v>21</v>
      </c>
      <c r="C5730" s="5" t="s">
        <v>63</v>
      </c>
      <c r="D5730" s="5">
        <v>61</v>
      </c>
      <c r="E5730" s="5">
        <v>1</v>
      </c>
      <c r="F5730" s="8">
        <f t="shared" si="534"/>
        <v>1.639344262295082</v>
      </c>
      <c r="G5730" s="5" t="str">
        <f>IF(COUNTIFS(Q3_SQL_Error_Concentration!$A:$A,A5730,Q3_SQL_Error_Concentration!$E:$E,B5730,Q3_SQL_Error_Concentration!$F:$F,C5730)=0,"",SUMIFS(Q3_SQL_Error_Concentration!$I:$I,Q3_SQL_Error_Concentration!$A:$A,A5730,Q3_SQL_Error_Concentration!$E:$E,B5730,Q3_SQL_Error_Concentration!$F:$F,C5730))</f>
        <v/>
      </c>
      <c r="H5730" s="5" t="str">
        <f t="shared" si="535"/>
        <v/>
      </c>
      <c r="I5730" s="5">
        <f>IF(D5730&gt;=Q3_Validation!$C$2,1,0)</f>
        <v>0</v>
      </c>
      <c r="J5730" s="8" t="str">
        <f t="shared" si="536"/>
        <v/>
      </c>
      <c r="K5730" s="5" t="str">
        <f t="shared" si="537"/>
        <v>excluded</v>
      </c>
      <c r="L5730" s="5">
        <f t="shared" si="538"/>
        <v>0</v>
      </c>
      <c r="M5730" s="5">
        <f t="shared" si="539"/>
        <v>0</v>
      </c>
    </row>
    <row r="5731" spans="1:13">
      <c r="A5731" s="5">
        <v>8041</v>
      </c>
      <c r="B5731" s="5">
        <v>21</v>
      </c>
      <c r="C5731" s="5" t="s">
        <v>62</v>
      </c>
      <c r="D5731" s="5">
        <v>63</v>
      </c>
      <c r="E5731" s="5">
        <v>3</v>
      </c>
      <c r="F5731" s="8">
        <f t="shared" si="534"/>
        <v>4.7619047619047619</v>
      </c>
      <c r="G5731" s="5" t="str">
        <f>IF(COUNTIFS(Q3_SQL_Error_Concentration!$A:$A,A5731,Q3_SQL_Error_Concentration!$E:$E,B5731,Q3_SQL_Error_Concentration!$F:$F,C5731)=0,"",SUMIFS(Q3_SQL_Error_Concentration!$I:$I,Q3_SQL_Error_Concentration!$A:$A,A5731,Q3_SQL_Error_Concentration!$E:$E,B5731,Q3_SQL_Error_Concentration!$F:$F,C5731))</f>
        <v/>
      </c>
      <c r="H5731" s="5" t="str">
        <f t="shared" si="535"/>
        <v/>
      </c>
      <c r="I5731" s="5">
        <f>IF(D5731&gt;=Q3_Validation!$C$2,1,0)</f>
        <v>0</v>
      </c>
      <c r="J5731" s="8" t="str">
        <f t="shared" si="536"/>
        <v/>
      </c>
      <c r="K5731" s="5" t="str">
        <f t="shared" si="537"/>
        <v>excluded</v>
      </c>
      <c r="L5731" s="5">
        <f t="shared" si="538"/>
        <v>0</v>
      </c>
      <c r="M5731" s="5">
        <f t="shared" si="539"/>
        <v>0</v>
      </c>
    </row>
    <row r="5732" spans="1:13">
      <c r="A5732" s="5">
        <v>8041</v>
      </c>
      <c r="B5732" s="5">
        <v>22</v>
      </c>
      <c r="C5732" s="5" t="s">
        <v>63</v>
      </c>
      <c r="D5732" s="5">
        <v>23</v>
      </c>
      <c r="E5732" s="5">
        <v>0</v>
      </c>
      <c r="F5732" s="8">
        <f t="shared" si="534"/>
        <v>0</v>
      </c>
      <c r="G5732" s="5" t="str">
        <f>IF(COUNTIFS(Q3_SQL_Error_Concentration!$A:$A,A5732,Q3_SQL_Error_Concentration!$E:$E,B5732,Q3_SQL_Error_Concentration!$F:$F,C5732)=0,"",SUMIFS(Q3_SQL_Error_Concentration!$I:$I,Q3_SQL_Error_Concentration!$A:$A,A5732,Q3_SQL_Error_Concentration!$E:$E,B5732,Q3_SQL_Error_Concentration!$F:$F,C5732))</f>
        <v/>
      </c>
      <c r="H5732" s="5" t="str">
        <f t="shared" si="535"/>
        <v/>
      </c>
      <c r="I5732" s="5">
        <f>IF(D5732&gt;=Q3_Validation!$C$2,1,0)</f>
        <v>0</v>
      </c>
      <c r="J5732" s="8" t="str">
        <f t="shared" si="536"/>
        <v/>
      </c>
      <c r="K5732" s="5" t="str">
        <f t="shared" si="537"/>
        <v>excluded</v>
      </c>
      <c r="L5732" s="5">
        <f t="shared" si="538"/>
        <v>0</v>
      </c>
      <c r="M5732" s="5">
        <f t="shared" si="539"/>
        <v>0</v>
      </c>
    </row>
    <row r="5733" spans="1:13">
      <c r="A5733" s="5">
        <v>8041</v>
      </c>
      <c r="B5733" s="5">
        <v>22</v>
      </c>
      <c r="C5733" s="5" t="s">
        <v>62</v>
      </c>
      <c r="D5733" s="5">
        <v>27</v>
      </c>
      <c r="E5733" s="5">
        <v>0</v>
      </c>
      <c r="F5733" s="8">
        <f t="shared" si="534"/>
        <v>0</v>
      </c>
      <c r="G5733" s="5" t="str">
        <f>IF(COUNTIFS(Q3_SQL_Error_Concentration!$A:$A,A5733,Q3_SQL_Error_Concentration!$E:$E,B5733,Q3_SQL_Error_Concentration!$F:$F,C5733)=0,"",SUMIFS(Q3_SQL_Error_Concentration!$I:$I,Q3_SQL_Error_Concentration!$A:$A,A5733,Q3_SQL_Error_Concentration!$E:$E,B5733,Q3_SQL_Error_Concentration!$F:$F,C5733))</f>
        <v/>
      </c>
      <c r="H5733" s="5" t="str">
        <f t="shared" si="535"/>
        <v/>
      </c>
      <c r="I5733" s="5">
        <f>IF(D5733&gt;=Q3_Validation!$C$2,1,0)</f>
        <v>0</v>
      </c>
      <c r="J5733" s="8" t="str">
        <f t="shared" si="536"/>
        <v/>
      </c>
      <c r="K5733" s="5" t="str">
        <f t="shared" si="537"/>
        <v>excluded</v>
      </c>
      <c r="L5733" s="5">
        <f t="shared" si="538"/>
        <v>0</v>
      </c>
      <c r="M5733" s="5">
        <f t="shared" si="539"/>
        <v>0</v>
      </c>
    </row>
    <row r="5734" spans="1:13">
      <c r="A5734" s="5">
        <v>8041</v>
      </c>
      <c r="B5734" s="5">
        <v>23</v>
      </c>
      <c r="C5734" s="5" t="s">
        <v>63</v>
      </c>
      <c r="D5734" s="5">
        <v>2</v>
      </c>
      <c r="E5734" s="5">
        <v>0</v>
      </c>
      <c r="F5734" s="8">
        <f t="shared" si="534"/>
        <v>0</v>
      </c>
      <c r="G5734" s="5" t="str">
        <f>IF(COUNTIFS(Q3_SQL_Error_Concentration!$A:$A,A5734,Q3_SQL_Error_Concentration!$E:$E,B5734,Q3_SQL_Error_Concentration!$F:$F,C5734)=0,"",SUMIFS(Q3_SQL_Error_Concentration!$I:$I,Q3_SQL_Error_Concentration!$A:$A,A5734,Q3_SQL_Error_Concentration!$E:$E,B5734,Q3_SQL_Error_Concentration!$F:$F,C5734))</f>
        <v/>
      </c>
      <c r="H5734" s="5" t="str">
        <f t="shared" si="535"/>
        <v/>
      </c>
      <c r="I5734" s="5">
        <f>IF(D5734&gt;=Q3_Validation!$C$2,1,0)</f>
        <v>0</v>
      </c>
      <c r="J5734" s="8" t="str">
        <f t="shared" si="536"/>
        <v/>
      </c>
      <c r="K5734" s="5" t="str">
        <f t="shared" si="537"/>
        <v>excluded</v>
      </c>
      <c r="L5734" s="5">
        <f t="shared" si="538"/>
        <v>0</v>
      </c>
      <c r="M5734" s="5">
        <f t="shared" si="539"/>
        <v>0</v>
      </c>
    </row>
    <row r="5735" spans="1:13">
      <c r="A5735" s="5">
        <v>8041</v>
      </c>
      <c r="B5735" s="5">
        <v>23</v>
      </c>
      <c r="C5735" s="5" t="s">
        <v>62</v>
      </c>
      <c r="D5735" s="5">
        <v>3</v>
      </c>
      <c r="E5735" s="5">
        <v>0</v>
      </c>
      <c r="F5735" s="8">
        <f t="shared" si="534"/>
        <v>0</v>
      </c>
      <c r="G5735" s="5" t="str">
        <f>IF(COUNTIFS(Q3_SQL_Error_Concentration!$A:$A,A5735,Q3_SQL_Error_Concentration!$E:$E,B5735,Q3_SQL_Error_Concentration!$F:$F,C5735)=0,"",SUMIFS(Q3_SQL_Error_Concentration!$I:$I,Q3_SQL_Error_Concentration!$A:$A,A5735,Q3_SQL_Error_Concentration!$E:$E,B5735,Q3_SQL_Error_Concentration!$F:$F,C5735))</f>
        <v/>
      </c>
      <c r="H5735" s="5" t="str">
        <f t="shared" si="535"/>
        <v/>
      </c>
      <c r="I5735" s="5">
        <f>IF(D5735&gt;=Q3_Validation!$C$2,1,0)</f>
        <v>0</v>
      </c>
      <c r="J5735" s="8" t="str">
        <f t="shared" si="536"/>
        <v/>
      </c>
      <c r="K5735" s="5" t="str">
        <f t="shared" si="537"/>
        <v>excluded</v>
      </c>
      <c r="L5735" s="5">
        <f t="shared" si="538"/>
        <v>0</v>
      </c>
      <c r="M5735" s="5">
        <f t="shared" si="539"/>
        <v>0</v>
      </c>
    </row>
    <row r="5736" spans="1:13">
      <c r="A5736" s="5">
        <v>8043</v>
      </c>
      <c r="B5736" s="5">
        <v>0</v>
      </c>
      <c r="C5736" s="5" t="s">
        <v>63</v>
      </c>
      <c r="D5736" s="5">
        <v>11</v>
      </c>
      <c r="E5736" s="5">
        <v>0</v>
      </c>
      <c r="F5736" s="8">
        <f t="shared" si="534"/>
        <v>0</v>
      </c>
      <c r="G5736" s="5" t="str">
        <f>IF(COUNTIFS(Q3_SQL_Error_Concentration!$A:$A,A5736,Q3_SQL_Error_Concentration!$E:$E,B5736,Q3_SQL_Error_Concentration!$F:$F,C5736)=0,"",SUMIFS(Q3_SQL_Error_Concentration!$I:$I,Q3_SQL_Error_Concentration!$A:$A,A5736,Q3_SQL_Error_Concentration!$E:$E,B5736,Q3_SQL_Error_Concentration!$F:$F,C5736))</f>
        <v/>
      </c>
      <c r="H5736" s="5" t="str">
        <f t="shared" si="535"/>
        <v/>
      </c>
      <c r="I5736" s="5">
        <f>IF(D5736&gt;=Q3_Validation!$C$2,1,0)</f>
        <v>0</v>
      </c>
      <c r="J5736" s="8" t="str">
        <f t="shared" si="536"/>
        <v/>
      </c>
      <c r="K5736" s="5" t="str">
        <f t="shared" si="537"/>
        <v>excluded</v>
      </c>
      <c r="L5736" s="5">
        <f t="shared" si="538"/>
        <v>8</v>
      </c>
      <c r="M5736" s="5">
        <f t="shared" si="539"/>
        <v>0</v>
      </c>
    </row>
    <row r="5737" spans="1:13">
      <c r="A5737" s="5">
        <v>8043</v>
      </c>
      <c r="B5737" s="5">
        <v>0</v>
      </c>
      <c r="C5737" s="5" t="s">
        <v>62</v>
      </c>
      <c r="D5737" s="5">
        <v>14</v>
      </c>
      <c r="E5737" s="5">
        <v>0</v>
      </c>
      <c r="F5737" s="8">
        <f t="shared" si="534"/>
        <v>0</v>
      </c>
      <c r="G5737" s="5" t="str">
        <f>IF(COUNTIFS(Q3_SQL_Error_Concentration!$A:$A,A5737,Q3_SQL_Error_Concentration!$E:$E,B5737,Q3_SQL_Error_Concentration!$F:$F,C5737)=0,"",SUMIFS(Q3_SQL_Error_Concentration!$I:$I,Q3_SQL_Error_Concentration!$A:$A,A5737,Q3_SQL_Error_Concentration!$E:$E,B5737,Q3_SQL_Error_Concentration!$F:$F,C5737))</f>
        <v/>
      </c>
      <c r="H5737" s="5" t="str">
        <f t="shared" si="535"/>
        <v/>
      </c>
      <c r="I5737" s="5">
        <f>IF(D5737&gt;=Q3_Validation!$C$2,1,0)</f>
        <v>0</v>
      </c>
      <c r="J5737" s="8" t="str">
        <f t="shared" si="536"/>
        <v/>
      </c>
      <c r="K5737" s="5" t="str">
        <f t="shared" si="537"/>
        <v>excluded</v>
      </c>
      <c r="L5737" s="5">
        <f t="shared" si="538"/>
        <v>8</v>
      </c>
      <c r="M5737" s="5">
        <f t="shared" si="539"/>
        <v>0</v>
      </c>
    </row>
    <row r="5738" spans="1:13">
      <c r="A5738" s="5">
        <v>8043</v>
      </c>
      <c r="B5738" s="5">
        <v>1</v>
      </c>
      <c r="C5738" s="5" t="s">
        <v>63</v>
      </c>
      <c r="D5738" s="5">
        <v>9</v>
      </c>
      <c r="E5738" s="5">
        <v>0</v>
      </c>
      <c r="F5738" s="8">
        <f t="shared" si="534"/>
        <v>0</v>
      </c>
      <c r="G5738" s="5" t="str">
        <f>IF(COUNTIFS(Q3_SQL_Error_Concentration!$A:$A,A5738,Q3_SQL_Error_Concentration!$E:$E,B5738,Q3_SQL_Error_Concentration!$F:$F,C5738)=0,"",SUMIFS(Q3_SQL_Error_Concentration!$I:$I,Q3_SQL_Error_Concentration!$A:$A,A5738,Q3_SQL_Error_Concentration!$E:$E,B5738,Q3_SQL_Error_Concentration!$F:$F,C5738))</f>
        <v/>
      </c>
      <c r="H5738" s="5" t="str">
        <f t="shared" si="535"/>
        <v/>
      </c>
      <c r="I5738" s="5">
        <f>IF(D5738&gt;=Q3_Validation!$C$2,1,0)</f>
        <v>0</v>
      </c>
      <c r="J5738" s="8" t="str">
        <f t="shared" si="536"/>
        <v/>
      </c>
      <c r="K5738" s="5" t="str">
        <f t="shared" si="537"/>
        <v>excluded</v>
      </c>
      <c r="L5738" s="5">
        <f t="shared" si="538"/>
        <v>8</v>
      </c>
      <c r="M5738" s="5">
        <f t="shared" si="539"/>
        <v>0</v>
      </c>
    </row>
    <row r="5739" spans="1:13">
      <c r="A5739" s="5">
        <v>8043</v>
      </c>
      <c r="B5739" s="5">
        <v>1</v>
      </c>
      <c r="C5739" s="5" t="s">
        <v>62</v>
      </c>
      <c r="D5739" s="5">
        <v>23</v>
      </c>
      <c r="E5739" s="5">
        <v>0</v>
      </c>
      <c r="F5739" s="8">
        <f t="shared" si="534"/>
        <v>0</v>
      </c>
      <c r="G5739" s="5" t="str">
        <f>IF(COUNTIFS(Q3_SQL_Error_Concentration!$A:$A,A5739,Q3_SQL_Error_Concentration!$E:$E,B5739,Q3_SQL_Error_Concentration!$F:$F,C5739)=0,"",SUMIFS(Q3_SQL_Error_Concentration!$I:$I,Q3_SQL_Error_Concentration!$A:$A,A5739,Q3_SQL_Error_Concentration!$E:$E,B5739,Q3_SQL_Error_Concentration!$F:$F,C5739))</f>
        <v/>
      </c>
      <c r="H5739" s="5" t="str">
        <f t="shared" si="535"/>
        <v/>
      </c>
      <c r="I5739" s="5">
        <f>IF(D5739&gt;=Q3_Validation!$C$2,1,0)</f>
        <v>0</v>
      </c>
      <c r="J5739" s="8" t="str">
        <f t="shared" si="536"/>
        <v/>
      </c>
      <c r="K5739" s="5" t="str">
        <f t="shared" si="537"/>
        <v>excluded</v>
      </c>
      <c r="L5739" s="5">
        <f t="shared" si="538"/>
        <v>8</v>
      </c>
      <c r="M5739" s="5">
        <f t="shared" si="539"/>
        <v>0</v>
      </c>
    </row>
    <row r="5740" spans="1:13">
      <c r="A5740" s="5">
        <v>8043</v>
      </c>
      <c r="B5740" s="5">
        <v>2</v>
      </c>
      <c r="C5740" s="5" t="s">
        <v>63</v>
      </c>
      <c r="D5740" s="5">
        <v>44</v>
      </c>
      <c r="E5740" s="5">
        <v>0</v>
      </c>
      <c r="F5740" s="8">
        <f t="shared" si="534"/>
        <v>0</v>
      </c>
      <c r="G5740" s="5" t="str">
        <f>IF(COUNTIFS(Q3_SQL_Error_Concentration!$A:$A,A5740,Q3_SQL_Error_Concentration!$E:$E,B5740,Q3_SQL_Error_Concentration!$F:$F,C5740)=0,"",SUMIFS(Q3_SQL_Error_Concentration!$I:$I,Q3_SQL_Error_Concentration!$A:$A,A5740,Q3_SQL_Error_Concentration!$E:$E,B5740,Q3_SQL_Error_Concentration!$F:$F,C5740))</f>
        <v/>
      </c>
      <c r="H5740" s="5" t="str">
        <f t="shared" si="535"/>
        <v/>
      </c>
      <c r="I5740" s="5">
        <f>IF(D5740&gt;=Q3_Validation!$C$2,1,0)</f>
        <v>0</v>
      </c>
      <c r="J5740" s="8" t="str">
        <f t="shared" si="536"/>
        <v/>
      </c>
      <c r="K5740" s="5" t="str">
        <f t="shared" si="537"/>
        <v>excluded</v>
      </c>
      <c r="L5740" s="5">
        <f t="shared" si="538"/>
        <v>8</v>
      </c>
      <c r="M5740" s="5">
        <f t="shared" si="539"/>
        <v>0</v>
      </c>
    </row>
    <row r="5741" spans="1:13">
      <c r="A5741" s="5">
        <v>8043</v>
      </c>
      <c r="B5741" s="5">
        <v>2</v>
      </c>
      <c r="C5741" s="5" t="s">
        <v>62</v>
      </c>
      <c r="D5741" s="5">
        <v>32</v>
      </c>
      <c r="E5741" s="5">
        <v>1</v>
      </c>
      <c r="F5741" s="8">
        <f t="shared" si="534"/>
        <v>3.125</v>
      </c>
      <c r="G5741" s="5" t="str">
        <f>IF(COUNTIFS(Q3_SQL_Error_Concentration!$A:$A,A5741,Q3_SQL_Error_Concentration!$E:$E,B5741,Q3_SQL_Error_Concentration!$F:$F,C5741)=0,"",SUMIFS(Q3_SQL_Error_Concentration!$I:$I,Q3_SQL_Error_Concentration!$A:$A,A5741,Q3_SQL_Error_Concentration!$E:$E,B5741,Q3_SQL_Error_Concentration!$F:$F,C5741))</f>
        <v/>
      </c>
      <c r="H5741" s="5" t="str">
        <f t="shared" si="535"/>
        <v/>
      </c>
      <c r="I5741" s="5">
        <f>IF(D5741&gt;=Q3_Validation!$C$2,1,0)</f>
        <v>0</v>
      </c>
      <c r="J5741" s="8" t="str">
        <f t="shared" si="536"/>
        <v/>
      </c>
      <c r="K5741" s="5" t="str">
        <f t="shared" si="537"/>
        <v>excluded</v>
      </c>
      <c r="L5741" s="5">
        <f t="shared" si="538"/>
        <v>8</v>
      </c>
      <c r="M5741" s="5">
        <f t="shared" si="539"/>
        <v>0</v>
      </c>
    </row>
    <row r="5742" spans="1:13">
      <c r="A5742" s="5">
        <v>8043</v>
      </c>
      <c r="B5742" s="5">
        <v>3</v>
      </c>
      <c r="C5742" s="5" t="s">
        <v>63</v>
      </c>
      <c r="D5742" s="5">
        <v>81</v>
      </c>
      <c r="E5742" s="5">
        <v>0</v>
      </c>
      <c r="F5742" s="8">
        <f t="shared" si="534"/>
        <v>0</v>
      </c>
      <c r="G5742" s="5" t="str">
        <f>IF(COUNTIFS(Q3_SQL_Error_Concentration!$A:$A,A5742,Q3_SQL_Error_Concentration!$E:$E,B5742,Q3_SQL_Error_Concentration!$F:$F,C5742)=0,"",SUMIFS(Q3_SQL_Error_Concentration!$I:$I,Q3_SQL_Error_Concentration!$A:$A,A5742,Q3_SQL_Error_Concentration!$E:$E,B5742,Q3_SQL_Error_Concentration!$F:$F,C5742))</f>
        <v/>
      </c>
      <c r="H5742" s="5" t="str">
        <f t="shared" si="535"/>
        <v/>
      </c>
      <c r="I5742" s="5">
        <f>IF(D5742&gt;=Q3_Validation!$C$2,1,0)</f>
        <v>0</v>
      </c>
      <c r="J5742" s="8" t="str">
        <f t="shared" si="536"/>
        <v/>
      </c>
      <c r="K5742" s="5" t="str">
        <f t="shared" si="537"/>
        <v>excluded</v>
      </c>
      <c r="L5742" s="5">
        <f t="shared" si="538"/>
        <v>8</v>
      </c>
      <c r="M5742" s="5">
        <f t="shared" si="539"/>
        <v>0</v>
      </c>
    </row>
    <row r="5743" spans="1:13">
      <c r="A5743" s="5">
        <v>8043</v>
      </c>
      <c r="B5743" s="5">
        <v>3</v>
      </c>
      <c r="C5743" s="5" t="s">
        <v>62</v>
      </c>
      <c r="D5743" s="5">
        <v>86</v>
      </c>
      <c r="E5743" s="5">
        <v>2</v>
      </c>
      <c r="F5743" s="8">
        <f t="shared" si="534"/>
        <v>2.3255813953488373</v>
      </c>
      <c r="G5743" s="5" t="str">
        <f>IF(COUNTIFS(Q3_SQL_Error_Concentration!$A:$A,A5743,Q3_SQL_Error_Concentration!$E:$E,B5743,Q3_SQL_Error_Concentration!$F:$F,C5743)=0,"",SUMIFS(Q3_SQL_Error_Concentration!$I:$I,Q3_SQL_Error_Concentration!$A:$A,A5743,Q3_SQL_Error_Concentration!$E:$E,B5743,Q3_SQL_Error_Concentration!$F:$F,C5743))</f>
        <v/>
      </c>
      <c r="H5743" s="5" t="str">
        <f t="shared" si="535"/>
        <v/>
      </c>
      <c r="I5743" s="5">
        <f>IF(D5743&gt;=Q3_Validation!$C$2,1,0)</f>
        <v>0</v>
      </c>
      <c r="J5743" s="8" t="str">
        <f t="shared" si="536"/>
        <v/>
      </c>
      <c r="K5743" s="5" t="str">
        <f t="shared" si="537"/>
        <v>excluded</v>
      </c>
      <c r="L5743" s="5">
        <f t="shared" si="538"/>
        <v>8</v>
      </c>
      <c r="M5743" s="5">
        <f t="shared" si="539"/>
        <v>0</v>
      </c>
    </row>
    <row r="5744" spans="1:13">
      <c r="A5744" s="5">
        <v>8043</v>
      </c>
      <c r="B5744" s="5">
        <v>4</v>
      </c>
      <c r="C5744" s="5" t="s">
        <v>63</v>
      </c>
      <c r="D5744" s="5">
        <v>32</v>
      </c>
      <c r="E5744" s="5">
        <v>0</v>
      </c>
      <c r="F5744" s="8">
        <f t="shared" si="534"/>
        <v>0</v>
      </c>
      <c r="G5744" s="5" t="str">
        <f>IF(COUNTIFS(Q3_SQL_Error_Concentration!$A:$A,A5744,Q3_SQL_Error_Concentration!$E:$E,B5744,Q3_SQL_Error_Concentration!$F:$F,C5744)=0,"",SUMIFS(Q3_SQL_Error_Concentration!$I:$I,Q3_SQL_Error_Concentration!$A:$A,A5744,Q3_SQL_Error_Concentration!$E:$E,B5744,Q3_SQL_Error_Concentration!$F:$F,C5744))</f>
        <v/>
      </c>
      <c r="H5744" s="5" t="str">
        <f t="shared" si="535"/>
        <v/>
      </c>
      <c r="I5744" s="5">
        <f>IF(D5744&gt;=Q3_Validation!$C$2,1,0)</f>
        <v>0</v>
      </c>
      <c r="J5744" s="8" t="str">
        <f t="shared" si="536"/>
        <v/>
      </c>
      <c r="K5744" s="5" t="str">
        <f t="shared" si="537"/>
        <v>excluded</v>
      </c>
      <c r="L5744" s="5">
        <f t="shared" si="538"/>
        <v>8</v>
      </c>
      <c r="M5744" s="5">
        <f t="shared" si="539"/>
        <v>0</v>
      </c>
    </row>
    <row r="5745" spans="1:13">
      <c r="A5745" s="5">
        <v>8043</v>
      </c>
      <c r="B5745" s="5">
        <v>4</v>
      </c>
      <c r="C5745" s="5" t="s">
        <v>62</v>
      </c>
      <c r="D5745" s="5">
        <v>87</v>
      </c>
      <c r="E5745" s="5">
        <v>1</v>
      </c>
      <c r="F5745" s="8">
        <f t="shared" si="534"/>
        <v>1.1494252873563218</v>
      </c>
      <c r="G5745" s="5" t="str">
        <f>IF(COUNTIFS(Q3_SQL_Error_Concentration!$A:$A,A5745,Q3_SQL_Error_Concentration!$E:$E,B5745,Q3_SQL_Error_Concentration!$F:$F,C5745)=0,"",SUMIFS(Q3_SQL_Error_Concentration!$I:$I,Q3_SQL_Error_Concentration!$A:$A,A5745,Q3_SQL_Error_Concentration!$E:$E,B5745,Q3_SQL_Error_Concentration!$F:$F,C5745))</f>
        <v/>
      </c>
      <c r="H5745" s="5" t="str">
        <f t="shared" si="535"/>
        <v/>
      </c>
      <c r="I5745" s="5">
        <f>IF(D5745&gt;=Q3_Validation!$C$2,1,0)</f>
        <v>0</v>
      </c>
      <c r="J5745" s="8" t="str">
        <f t="shared" si="536"/>
        <v/>
      </c>
      <c r="K5745" s="5" t="str">
        <f t="shared" si="537"/>
        <v>excluded</v>
      </c>
      <c r="L5745" s="5">
        <f t="shared" si="538"/>
        <v>8</v>
      </c>
      <c r="M5745" s="5">
        <f t="shared" si="539"/>
        <v>0</v>
      </c>
    </row>
    <row r="5746" spans="1:13">
      <c r="A5746" s="5">
        <v>8043</v>
      </c>
      <c r="B5746" s="5">
        <v>5</v>
      </c>
      <c r="C5746" s="5" t="s">
        <v>63</v>
      </c>
      <c r="D5746" s="5">
        <v>39</v>
      </c>
      <c r="E5746" s="5">
        <v>0</v>
      </c>
      <c r="F5746" s="8">
        <f t="shared" si="534"/>
        <v>0</v>
      </c>
      <c r="G5746" s="5" t="str">
        <f>IF(COUNTIFS(Q3_SQL_Error_Concentration!$A:$A,A5746,Q3_SQL_Error_Concentration!$E:$E,B5746,Q3_SQL_Error_Concentration!$F:$F,C5746)=0,"",SUMIFS(Q3_SQL_Error_Concentration!$I:$I,Q3_SQL_Error_Concentration!$A:$A,A5746,Q3_SQL_Error_Concentration!$E:$E,B5746,Q3_SQL_Error_Concentration!$F:$F,C5746))</f>
        <v/>
      </c>
      <c r="H5746" s="5" t="str">
        <f t="shared" si="535"/>
        <v/>
      </c>
      <c r="I5746" s="5">
        <f>IF(D5746&gt;=Q3_Validation!$C$2,1,0)</f>
        <v>0</v>
      </c>
      <c r="J5746" s="8" t="str">
        <f t="shared" si="536"/>
        <v/>
      </c>
      <c r="K5746" s="5" t="str">
        <f t="shared" si="537"/>
        <v>excluded</v>
      </c>
      <c r="L5746" s="5">
        <f t="shared" si="538"/>
        <v>8</v>
      </c>
      <c r="M5746" s="5">
        <f t="shared" si="539"/>
        <v>0</v>
      </c>
    </row>
    <row r="5747" spans="1:13">
      <c r="A5747" s="5">
        <v>8043</v>
      </c>
      <c r="B5747" s="5">
        <v>5</v>
      </c>
      <c r="C5747" s="5" t="s">
        <v>62</v>
      </c>
      <c r="D5747" s="5">
        <v>24</v>
      </c>
      <c r="E5747" s="5">
        <v>0</v>
      </c>
      <c r="F5747" s="8">
        <f t="shared" si="534"/>
        <v>0</v>
      </c>
      <c r="G5747" s="5" t="str">
        <f>IF(COUNTIFS(Q3_SQL_Error_Concentration!$A:$A,A5747,Q3_SQL_Error_Concentration!$E:$E,B5747,Q3_SQL_Error_Concentration!$F:$F,C5747)=0,"",SUMIFS(Q3_SQL_Error_Concentration!$I:$I,Q3_SQL_Error_Concentration!$A:$A,A5747,Q3_SQL_Error_Concentration!$E:$E,B5747,Q3_SQL_Error_Concentration!$F:$F,C5747))</f>
        <v/>
      </c>
      <c r="H5747" s="5" t="str">
        <f t="shared" si="535"/>
        <v/>
      </c>
      <c r="I5747" s="5">
        <f>IF(D5747&gt;=Q3_Validation!$C$2,1,0)</f>
        <v>0</v>
      </c>
      <c r="J5747" s="8" t="str">
        <f t="shared" si="536"/>
        <v/>
      </c>
      <c r="K5747" s="5" t="str">
        <f t="shared" si="537"/>
        <v>excluded</v>
      </c>
      <c r="L5747" s="5">
        <f t="shared" si="538"/>
        <v>8</v>
      </c>
      <c r="M5747" s="5">
        <f t="shared" si="539"/>
        <v>0</v>
      </c>
    </row>
    <row r="5748" spans="1:13">
      <c r="A5748" s="5">
        <v>8043</v>
      </c>
      <c r="B5748" s="5">
        <v>6</v>
      </c>
      <c r="C5748" s="5" t="s">
        <v>63</v>
      </c>
      <c r="D5748" s="5">
        <v>344</v>
      </c>
      <c r="E5748" s="5">
        <v>5</v>
      </c>
      <c r="F5748" s="8">
        <f t="shared" si="534"/>
        <v>1.4534883720930232</v>
      </c>
      <c r="G5748" s="5" t="str">
        <f>IF(COUNTIFS(Q3_SQL_Error_Concentration!$A:$A,A5748,Q3_SQL_Error_Concentration!$E:$E,B5748,Q3_SQL_Error_Concentration!$F:$F,C5748)=0,"",SUMIFS(Q3_SQL_Error_Concentration!$I:$I,Q3_SQL_Error_Concentration!$A:$A,A5748,Q3_SQL_Error_Concentration!$E:$E,B5748,Q3_SQL_Error_Concentration!$F:$F,C5748))</f>
        <v/>
      </c>
      <c r="H5748" s="5" t="str">
        <f t="shared" si="535"/>
        <v/>
      </c>
      <c r="I5748" s="5">
        <f>IF(D5748&gt;=Q3_Validation!$C$2,1,0)</f>
        <v>0</v>
      </c>
      <c r="J5748" s="8" t="str">
        <f t="shared" si="536"/>
        <v/>
      </c>
      <c r="K5748" s="5" t="str">
        <f t="shared" si="537"/>
        <v>excluded</v>
      </c>
      <c r="L5748" s="5">
        <f t="shared" si="538"/>
        <v>8</v>
      </c>
      <c r="M5748" s="5">
        <f t="shared" si="539"/>
        <v>0</v>
      </c>
    </row>
    <row r="5749" spans="1:13">
      <c r="A5749" s="5">
        <v>8043</v>
      </c>
      <c r="B5749" s="5">
        <v>6</v>
      </c>
      <c r="C5749" s="5" t="s">
        <v>62</v>
      </c>
      <c r="D5749" s="5">
        <v>391</v>
      </c>
      <c r="E5749" s="5">
        <v>12</v>
      </c>
      <c r="F5749" s="8">
        <f t="shared" si="534"/>
        <v>3.0690537084398977</v>
      </c>
      <c r="G5749" s="5" t="str">
        <f>IF(COUNTIFS(Q3_SQL_Error_Concentration!$A:$A,A5749,Q3_SQL_Error_Concentration!$E:$E,B5749,Q3_SQL_Error_Concentration!$F:$F,C5749)=0,"",SUMIFS(Q3_SQL_Error_Concentration!$I:$I,Q3_SQL_Error_Concentration!$A:$A,A5749,Q3_SQL_Error_Concentration!$E:$E,B5749,Q3_SQL_Error_Concentration!$F:$F,C5749))</f>
        <v/>
      </c>
      <c r="H5749" s="5" t="str">
        <f t="shared" si="535"/>
        <v/>
      </c>
      <c r="I5749" s="5">
        <f>IF(D5749&gt;=Q3_Validation!$C$2,1,0)</f>
        <v>0</v>
      </c>
      <c r="J5749" s="8" t="str">
        <f t="shared" si="536"/>
        <v/>
      </c>
      <c r="K5749" s="5" t="str">
        <f t="shared" si="537"/>
        <v>excluded</v>
      </c>
      <c r="L5749" s="5">
        <f t="shared" si="538"/>
        <v>8</v>
      </c>
      <c r="M5749" s="5">
        <f t="shared" si="539"/>
        <v>0</v>
      </c>
    </row>
    <row r="5750" spans="1:13">
      <c r="A5750" s="5">
        <v>8043</v>
      </c>
      <c r="B5750" s="5">
        <v>7</v>
      </c>
      <c r="C5750" s="5" t="s">
        <v>63</v>
      </c>
      <c r="D5750" s="5">
        <v>377</v>
      </c>
      <c r="E5750" s="5">
        <v>10</v>
      </c>
      <c r="F5750" s="8">
        <f t="shared" si="534"/>
        <v>2.6525198938992043</v>
      </c>
      <c r="G5750" s="5" t="str">
        <f>IF(COUNTIFS(Q3_SQL_Error_Concentration!$A:$A,A5750,Q3_SQL_Error_Concentration!$E:$E,B5750,Q3_SQL_Error_Concentration!$F:$F,C5750)=0,"",SUMIFS(Q3_SQL_Error_Concentration!$I:$I,Q3_SQL_Error_Concentration!$A:$A,A5750,Q3_SQL_Error_Concentration!$E:$E,B5750,Q3_SQL_Error_Concentration!$F:$F,C5750))</f>
        <v/>
      </c>
      <c r="H5750" s="5" t="str">
        <f t="shared" si="535"/>
        <v/>
      </c>
      <c r="I5750" s="5">
        <f>IF(D5750&gt;=Q3_Validation!$C$2,1,0)</f>
        <v>0</v>
      </c>
      <c r="J5750" s="8" t="str">
        <f t="shared" si="536"/>
        <v/>
      </c>
      <c r="K5750" s="5" t="str">
        <f t="shared" si="537"/>
        <v>excluded</v>
      </c>
      <c r="L5750" s="5">
        <f t="shared" si="538"/>
        <v>8</v>
      </c>
      <c r="M5750" s="5">
        <f t="shared" si="539"/>
        <v>0</v>
      </c>
    </row>
    <row r="5751" spans="1:13">
      <c r="A5751" s="5">
        <v>8043</v>
      </c>
      <c r="B5751" s="5">
        <v>7</v>
      </c>
      <c r="C5751" s="5" t="s">
        <v>62</v>
      </c>
      <c r="D5751" s="5">
        <v>580</v>
      </c>
      <c r="E5751" s="5">
        <v>12</v>
      </c>
      <c r="F5751" s="8">
        <f t="shared" si="534"/>
        <v>2.0689655172413794</v>
      </c>
      <c r="G5751" s="5" t="str">
        <f>IF(COUNTIFS(Q3_SQL_Error_Concentration!$A:$A,A5751,Q3_SQL_Error_Concentration!$E:$E,B5751,Q3_SQL_Error_Concentration!$F:$F,C5751)=0,"",SUMIFS(Q3_SQL_Error_Concentration!$I:$I,Q3_SQL_Error_Concentration!$A:$A,A5751,Q3_SQL_Error_Concentration!$E:$E,B5751,Q3_SQL_Error_Concentration!$F:$F,C5751))</f>
        <v/>
      </c>
      <c r="H5751" s="5" t="str">
        <f t="shared" si="535"/>
        <v/>
      </c>
      <c r="I5751" s="5">
        <f>IF(D5751&gt;=Q3_Validation!$C$2,1,0)</f>
        <v>0</v>
      </c>
      <c r="J5751" s="8" t="str">
        <f t="shared" si="536"/>
        <v/>
      </c>
      <c r="K5751" s="5" t="str">
        <f t="shared" si="537"/>
        <v>excluded</v>
      </c>
      <c r="L5751" s="5">
        <f t="shared" si="538"/>
        <v>8</v>
      </c>
      <c r="M5751" s="5">
        <f t="shared" si="539"/>
        <v>0</v>
      </c>
    </row>
    <row r="5752" spans="1:13">
      <c r="A5752" s="5">
        <v>8043</v>
      </c>
      <c r="B5752" s="5">
        <v>8</v>
      </c>
      <c r="C5752" s="5" t="s">
        <v>63</v>
      </c>
      <c r="D5752" s="5">
        <v>465</v>
      </c>
      <c r="E5752" s="5">
        <v>13</v>
      </c>
      <c r="F5752" s="8">
        <f t="shared" si="534"/>
        <v>2.795698924731183</v>
      </c>
      <c r="G5752" s="5" t="str">
        <f>IF(COUNTIFS(Q3_SQL_Error_Concentration!$A:$A,A5752,Q3_SQL_Error_Concentration!$E:$E,B5752,Q3_SQL_Error_Concentration!$F:$F,C5752)=0,"",SUMIFS(Q3_SQL_Error_Concentration!$I:$I,Q3_SQL_Error_Concentration!$A:$A,A5752,Q3_SQL_Error_Concentration!$E:$E,B5752,Q3_SQL_Error_Concentration!$F:$F,C5752))</f>
        <v/>
      </c>
      <c r="H5752" s="5" t="str">
        <f t="shared" si="535"/>
        <v/>
      </c>
      <c r="I5752" s="5">
        <f>IF(D5752&gt;=Q3_Validation!$C$2,1,0)</f>
        <v>0</v>
      </c>
      <c r="J5752" s="8" t="str">
        <f t="shared" si="536"/>
        <v/>
      </c>
      <c r="K5752" s="5" t="str">
        <f t="shared" si="537"/>
        <v>excluded</v>
      </c>
      <c r="L5752" s="5">
        <f t="shared" si="538"/>
        <v>8</v>
      </c>
      <c r="M5752" s="5">
        <f t="shared" si="539"/>
        <v>0</v>
      </c>
    </row>
    <row r="5753" spans="1:13">
      <c r="A5753" s="5">
        <v>8043</v>
      </c>
      <c r="B5753" s="5">
        <v>8</v>
      </c>
      <c r="C5753" s="5" t="s">
        <v>62</v>
      </c>
      <c r="D5753" s="5">
        <v>638</v>
      </c>
      <c r="E5753" s="5">
        <v>12</v>
      </c>
      <c r="F5753" s="8">
        <f t="shared" si="534"/>
        <v>1.8808777429467085</v>
      </c>
      <c r="G5753" s="5" t="str">
        <f>IF(COUNTIFS(Q3_SQL_Error_Concentration!$A:$A,A5753,Q3_SQL_Error_Concentration!$E:$E,B5753,Q3_SQL_Error_Concentration!$F:$F,C5753)=0,"",SUMIFS(Q3_SQL_Error_Concentration!$I:$I,Q3_SQL_Error_Concentration!$A:$A,A5753,Q3_SQL_Error_Concentration!$E:$E,B5753,Q3_SQL_Error_Concentration!$F:$F,C5753))</f>
        <v/>
      </c>
      <c r="H5753" s="5" t="str">
        <f t="shared" si="535"/>
        <v/>
      </c>
      <c r="I5753" s="5">
        <f>IF(D5753&gt;=Q3_Validation!$C$2,1,0)</f>
        <v>1</v>
      </c>
      <c r="J5753" s="8">
        <f t="shared" si="536"/>
        <v>1.8808777429467085</v>
      </c>
      <c r="K5753" s="5" t="str">
        <f t="shared" si="537"/>
        <v>normal</v>
      </c>
      <c r="L5753" s="5">
        <f t="shared" si="538"/>
        <v>8</v>
      </c>
      <c r="M5753" s="5">
        <f t="shared" si="539"/>
        <v>0</v>
      </c>
    </row>
    <row r="5754" spans="1:13">
      <c r="A5754" s="5">
        <v>8043</v>
      </c>
      <c r="B5754" s="5">
        <v>9</v>
      </c>
      <c r="C5754" s="5" t="s">
        <v>63</v>
      </c>
      <c r="D5754" s="5">
        <v>545</v>
      </c>
      <c r="E5754" s="5">
        <v>4</v>
      </c>
      <c r="F5754" s="8">
        <f t="shared" si="534"/>
        <v>0.73394495412844041</v>
      </c>
      <c r="G5754" s="5" t="str">
        <f>IF(COUNTIFS(Q3_SQL_Error_Concentration!$A:$A,A5754,Q3_SQL_Error_Concentration!$E:$E,B5754,Q3_SQL_Error_Concentration!$F:$F,C5754)=0,"",SUMIFS(Q3_SQL_Error_Concentration!$I:$I,Q3_SQL_Error_Concentration!$A:$A,A5754,Q3_SQL_Error_Concentration!$E:$E,B5754,Q3_SQL_Error_Concentration!$F:$F,C5754))</f>
        <v/>
      </c>
      <c r="H5754" s="5" t="str">
        <f t="shared" si="535"/>
        <v/>
      </c>
      <c r="I5754" s="5">
        <f>IF(D5754&gt;=Q3_Validation!$C$2,1,0)</f>
        <v>0</v>
      </c>
      <c r="J5754" s="8" t="str">
        <f t="shared" si="536"/>
        <v/>
      </c>
      <c r="K5754" s="5" t="str">
        <f t="shared" si="537"/>
        <v>excluded</v>
      </c>
      <c r="L5754" s="5">
        <f t="shared" si="538"/>
        <v>8</v>
      </c>
      <c r="M5754" s="5">
        <f t="shared" si="539"/>
        <v>0</v>
      </c>
    </row>
    <row r="5755" spans="1:13">
      <c r="A5755" s="5">
        <v>8043</v>
      </c>
      <c r="B5755" s="5">
        <v>9</v>
      </c>
      <c r="C5755" s="5" t="s">
        <v>62</v>
      </c>
      <c r="D5755" s="5">
        <v>603</v>
      </c>
      <c r="E5755" s="5">
        <v>16</v>
      </c>
      <c r="F5755" s="8">
        <f t="shared" si="534"/>
        <v>2.6533996683250414</v>
      </c>
      <c r="G5755" s="5">
        <f>IF(COUNTIFS(Q3_SQL_Error_Concentration!$A:$A,A5755,Q3_SQL_Error_Concentration!$E:$E,B5755,Q3_SQL_Error_Concentration!$F:$F,C5755)=0,"",SUMIFS(Q3_SQL_Error_Concentration!$I:$I,Q3_SQL_Error_Concentration!$A:$A,A5755,Q3_SQL_Error_Concentration!$E:$E,B5755,Q3_SQL_Error_Concentration!$F:$F,C5755))</f>
        <v>2.6534</v>
      </c>
      <c r="H5755" s="5" t="str">
        <f t="shared" si="535"/>
        <v>PASS</v>
      </c>
      <c r="I5755" s="5">
        <f>IF(D5755&gt;=Q3_Validation!$C$2,1,0)</f>
        <v>1</v>
      </c>
      <c r="J5755" s="8">
        <f t="shared" si="536"/>
        <v>2.6533996683250414</v>
      </c>
      <c r="K5755" s="5" t="str">
        <f t="shared" si="537"/>
        <v>high-error</v>
      </c>
      <c r="L5755" s="5">
        <f t="shared" si="538"/>
        <v>8</v>
      </c>
      <c r="M5755" s="5">
        <f t="shared" si="539"/>
        <v>1</v>
      </c>
    </row>
    <row r="5756" spans="1:13">
      <c r="A5756" s="5">
        <v>8043</v>
      </c>
      <c r="B5756" s="5">
        <v>10</v>
      </c>
      <c r="C5756" s="5" t="s">
        <v>63</v>
      </c>
      <c r="D5756" s="5">
        <v>529</v>
      </c>
      <c r="E5756" s="5">
        <v>14</v>
      </c>
      <c r="F5756" s="8">
        <f t="shared" si="534"/>
        <v>2.6465028355387523</v>
      </c>
      <c r="G5756" s="5" t="str">
        <f>IF(COUNTIFS(Q3_SQL_Error_Concentration!$A:$A,A5756,Q3_SQL_Error_Concentration!$E:$E,B5756,Q3_SQL_Error_Concentration!$F:$F,C5756)=0,"",SUMIFS(Q3_SQL_Error_Concentration!$I:$I,Q3_SQL_Error_Concentration!$A:$A,A5756,Q3_SQL_Error_Concentration!$E:$E,B5756,Q3_SQL_Error_Concentration!$F:$F,C5756))</f>
        <v/>
      </c>
      <c r="H5756" s="5" t="str">
        <f t="shared" si="535"/>
        <v/>
      </c>
      <c r="I5756" s="5">
        <f>IF(D5756&gt;=Q3_Validation!$C$2,1,0)</f>
        <v>0</v>
      </c>
      <c r="J5756" s="8" t="str">
        <f t="shared" si="536"/>
        <v/>
      </c>
      <c r="K5756" s="5" t="str">
        <f t="shared" si="537"/>
        <v>excluded</v>
      </c>
      <c r="L5756" s="5">
        <f t="shared" si="538"/>
        <v>8</v>
      </c>
      <c r="M5756" s="5">
        <f t="shared" si="539"/>
        <v>0</v>
      </c>
    </row>
    <row r="5757" spans="1:13">
      <c r="A5757" s="5">
        <v>8043</v>
      </c>
      <c r="B5757" s="5">
        <v>10</v>
      </c>
      <c r="C5757" s="5" t="s">
        <v>62</v>
      </c>
      <c r="D5757" s="5">
        <v>707</v>
      </c>
      <c r="E5757" s="5">
        <v>12</v>
      </c>
      <c r="F5757" s="8">
        <f t="shared" si="534"/>
        <v>1.6973125884016973</v>
      </c>
      <c r="G5757" s="5" t="str">
        <f>IF(COUNTIFS(Q3_SQL_Error_Concentration!$A:$A,A5757,Q3_SQL_Error_Concentration!$E:$E,B5757,Q3_SQL_Error_Concentration!$F:$F,C5757)=0,"",SUMIFS(Q3_SQL_Error_Concentration!$I:$I,Q3_SQL_Error_Concentration!$A:$A,A5757,Q3_SQL_Error_Concentration!$E:$E,B5757,Q3_SQL_Error_Concentration!$F:$F,C5757))</f>
        <v/>
      </c>
      <c r="H5757" s="5" t="str">
        <f t="shared" si="535"/>
        <v/>
      </c>
      <c r="I5757" s="5">
        <f>IF(D5757&gt;=Q3_Validation!$C$2,1,0)</f>
        <v>1</v>
      </c>
      <c r="J5757" s="8">
        <f t="shared" si="536"/>
        <v>1.6973125884016973</v>
      </c>
      <c r="K5757" s="5" t="str">
        <f t="shared" si="537"/>
        <v>normal</v>
      </c>
      <c r="L5757" s="5">
        <f t="shared" si="538"/>
        <v>8</v>
      </c>
      <c r="M5757" s="5">
        <f t="shared" si="539"/>
        <v>0</v>
      </c>
    </row>
    <row r="5758" spans="1:13">
      <c r="A5758" s="5">
        <v>8043</v>
      </c>
      <c r="B5758" s="5">
        <v>11</v>
      </c>
      <c r="C5758" s="5" t="s">
        <v>63</v>
      </c>
      <c r="D5758" s="5">
        <v>577</v>
      </c>
      <c r="E5758" s="5">
        <v>16</v>
      </c>
      <c r="F5758" s="8">
        <f t="shared" si="534"/>
        <v>2.7729636048526864</v>
      </c>
      <c r="G5758" s="5" t="str">
        <f>IF(COUNTIFS(Q3_SQL_Error_Concentration!$A:$A,A5758,Q3_SQL_Error_Concentration!$E:$E,B5758,Q3_SQL_Error_Concentration!$F:$F,C5758)=0,"",SUMIFS(Q3_SQL_Error_Concentration!$I:$I,Q3_SQL_Error_Concentration!$A:$A,A5758,Q3_SQL_Error_Concentration!$E:$E,B5758,Q3_SQL_Error_Concentration!$F:$F,C5758))</f>
        <v/>
      </c>
      <c r="H5758" s="5" t="str">
        <f t="shared" si="535"/>
        <v/>
      </c>
      <c r="I5758" s="5">
        <f>IF(D5758&gt;=Q3_Validation!$C$2,1,0)</f>
        <v>0</v>
      </c>
      <c r="J5758" s="8" t="str">
        <f t="shared" si="536"/>
        <v/>
      </c>
      <c r="K5758" s="5" t="str">
        <f t="shared" si="537"/>
        <v>excluded</v>
      </c>
      <c r="L5758" s="5">
        <f t="shared" si="538"/>
        <v>8</v>
      </c>
      <c r="M5758" s="5">
        <f t="shared" si="539"/>
        <v>0</v>
      </c>
    </row>
    <row r="5759" spans="1:13">
      <c r="A5759" s="5">
        <v>8043</v>
      </c>
      <c r="B5759" s="5">
        <v>11</v>
      </c>
      <c r="C5759" s="5" t="s">
        <v>62</v>
      </c>
      <c r="D5759" s="5">
        <v>729</v>
      </c>
      <c r="E5759" s="5">
        <v>18</v>
      </c>
      <c r="F5759" s="8">
        <f t="shared" si="534"/>
        <v>2.4691358024691357</v>
      </c>
      <c r="G5759" s="5">
        <f>IF(COUNTIFS(Q3_SQL_Error_Concentration!$A:$A,A5759,Q3_SQL_Error_Concentration!$E:$E,B5759,Q3_SQL_Error_Concentration!$F:$F,C5759)=0,"",SUMIFS(Q3_SQL_Error_Concentration!$I:$I,Q3_SQL_Error_Concentration!$A:$A,A5759,Q3_SQL_Error_Concentration!$E:$E,B5759,Q3_SQL_Error_Concentration!$F:$F,C5759))</f>
        <v>2.4691000000000001</v>
      </c>
      <c r="H5759" s="5" t="str">
        <f t="shared" si="535"/>
        <v>PASS</v>
      </c>
      <c r="I5759" s="5">
        <f>IF(D5759&gt;=Q3_Validation!$C$2,1,0)</f>
        <v>1</v>
      </c>
      <c r="J5759" s="8">
        <f t="shared" si="536"/>
        <v>2.4691358024691357</v>
      </c>
      <c r="K5759" s="5" t="str">
        <f t="shared" si="537"/>
        <v>high-error</v>
      </c>
      <c r="L5759" s="5">
        <f t="shared" si="538"/>
        <v>8</v>
      </c>
      <c r="M5759" s="5">
        <f t="shared" si="539"/>
        <v>1</v>
      </c>
    </row>
    <row r="5760" spans="1:13">
      <c r="A5760" s="5">
        <v>8043</v>
      </c>
      <c r="B5760" s="5">
        <v>12</v>
      </c>
      <c r="C5760" s="5" t="s">
        <v>63</v>
      </c>
      <c r="D5760" s="5">
        <v>637</v>
      </c>
      <c r="E5760" s="5">
        <v>7</v>
      </c>
      <c r="F5760" s="8">
        <f t="shared" si="534"/>
        <v>1.098901098901099</v>
      </c>
      <c r="G5760" s="5" t="str">
        <f>IF(COUNTIFS(Q3_SQL_Error_Concentration!$A:$A,A5760,Q3_SQL_Error_Concentration!$E:$E,B5760,Q3_SQL_Error_Concentration!$F:$F,C5760)=0,"",SUMIFS(Q3_SQL_Error_Concentration!$I:$I,Q3_SQL_Error_Concentration!$A:$A,A5760,Q3_SQL_Error_Concentration!$E:$E,B5760,Q3_SQL_Error_Concentration!$F:$F,C5760))</f>
        <v/>
      </c>
      <c r="H5760" s="5" t="str">
        <f t="shared" si="535"/>
        <v/>
      </c>
      <c r="I5760" s="5">
        <f>IF(D5760&gt;=Q3_Validation!$C$2,1,0)</f>
        <v>1</v>
      </c>
      <c r="J5760" s="8">
        <f t="shared" si="536"/>
        <v>1.098901098901099</v>
      </c>
      <c r="K5760" s="5" t="str">
        <f t="shared" si="537"/>
        <v>normal</v>
      </c>
      <c r="L5760" s="5">
        <f t="shared" si="538"/>
        <v>8</v>
      </c>
      <c r="M5760" s="5">
        <f t="shared" si="539"/>
        <v>0</v>
      </c>
    </row>
    <row r="5761" spans="1:13">
      <c r="A5761" s="5">
        <v>8043</v>
      </c>
      <c r="B5761" s="5">
        <v>12</v>
      </c>
      <c r="C5761" s="5" t="s">
        <v>62</v>
      </c>
      <c r="D5761" s="5">
        <v>731</v>
      </c>
      <c r="E5761" s="5">
        <v>8</v>
      </c>
      <c r="F5761" s="8">
        <f t="shared" si="534"/>
        <v>1.094391244870041</v>
      </c>
      <c r="G5761" s="5" t="str">
        <f>IF(COUNTIFS(Q3_SQL_Error_Concentration!$A:$A,A5761,Q3_SQL_Error_Concentration!$E:$E,B5761,Q3_SQL_Error_Concentration!$F:$F,C5761)=0,"",SUMIFS(Q3_SQL_Error_Concentration!$I:$I,Q3_SQL_Error_Concentration!$A:$A,A5761,Q3_SQL_Error_Concentration!$E:$E,B5761,Q3_SQL_Error_Concentration!$F:$F,C5761))</f>
        <v/>
      </c>
      <c r="H5761" s="5" t="str">
        <f t="shared" si="535"/>
        <v/>
      </c>
      <c r="I5761" s="5">
        <f>IF(D5761&gt;=Q3_Validation!$C$2,1,0)</f>
        <v>1</v>
      </c>
      <c r="J5761" s="8">
        <f t="shared" si="536"/>
        <v>1.094391244870041</v>
      </c>
      <c r="K5761" s="5" t="str">
        <f t="shared" si="537"/>
        <v>normal</v>
      </c>
      <c r="L5761" s="5">
        <f t="shared" si="538"/>
        <v>8</v>
      </c>
      <c r="M5761" s="5">
        <f t="shared" si="539"/>
        <v>0</v>
      </c>
    </row>
    <row r="5762" spans="1:13">
      <c r="A5762" s="5">
        <v>8043</v>
      </c>
      <c r="B5762" s="5">
        <v>13</v>
      </c>
      <c r="C5762" s="5" t="s">
        <v>63</v>
      </c>
      <c r="D5762" s="5">
        <v>675</v>
      </c>
      <c r="E5762" s="5">
        <v>19</v>
      </c>
      <c r="F5762" s="8">
        <f t="shared" ref="F5762:F5825" si="540">100*E5762/D5762</f>
        <v>2.8148148148148149</v>
      </c>
      <c r="G5762" s="5">
        <f>IF(COUNTIFS(Q3_SQL_Error_Concentration!$A:$A,A5762,Q3_SQL_Error_Concentration!$E:$E,B5762,Q3_SQL_Error_Concentration!$F:$F,C5762)=0,"",SUMIFS(Q3_SQL_Error_Concentration!$I:$I,Q3_SQL_Error_Concentration!$A:$A,A5762,Q3_SQL_Error_Concentration!$E:$E,B5762,Q3_SQL_Error_Concentration!$F:$F,C5762))</f>
        <v>2.8148</v>
      </c>
      <c r="H5762" s="5" t="str">
        <f t="shared" ref="H5762:H5825" si="541">IF(G5762="","",IF(ABS(F5762-G5762)&lt;=0.0002,"PASS","FAIL"))</f>
        <v>PASS</v>
      </c>
      <c r="I5762" s="5">
        <f>IF(D5762&gt;=Q3_Validation!$C$2,1,0)</f>
        <v>1</v>
      </c>
      <c r="J5762" s="8">
        <f t="shared" ref="J5762:J5825" si="542">IF(I5762=1,F5762,"")</f>
        <v>2.8148148148148149</v>
      </c>
      <c r="K5762" s="5" t="str">
        <f t="shared" ref="K5762:K5825" si="543">IF(D5762&lt;601,"excluded",IF(J5762&gt;3.628192,"outlier",IF(J5762&gt;=2.11093,"high-error","normal")))</f>
        <v>high-error</v>
      </c>
      <c r="L5762" s="5">
        <f t="shared" ref="L5762:L5825" si="544">COUNTIFS(A:A,A5762,K:K,"high-error")+COUNTIFS(A:A,A5762,K:K,"outlier")</f>
        <v>8</v>
      </c>
      <c r="M5762" s="5">
        <f t="shared" ref="M5762:M5825" si="545">IF(AND(L5762&gt;=2,OR(K5762="high-error",K5762="outlier")),1,0)</f>
        <v>1</v>
      </c>
    </row>
    <row r="5763" spans="1:13">
      <c r="A5763" s="5">
        <v>8043</v>
      </c>
      <c r="B5763" s="5">
        <v>13</v>
      </c>
      <c r="C5763" s="5" t="s">
        <v>62</v>
      </c>
      <c r="D5763" s="5">
        <v>983</v>
      </c>
      <c r="E5763" s="5">
        <v>21</v>
      </c>
      <c r="F5763" s="8">
        <f t="shared" si="540"/>
        <v>2.1363173957273651</v>
      </c>
      <c r="G5763" s="5">
        <f>IF(COUNTIFS(Q3_SQL_Error_Concentration!$A:$A,A5763,Q3_SQL_Error_Concentration!$E:$E,B5763,Q3_SQL_Error_Concentration!$F:$F,C5763)=0,"",SUMIFS(Q3_SQL_Error_Concentration!$I:$I,Q3_SQL_Error_Concentration!$A:$A,A5763,Q3_SQL_Error_Concentration!$E:$E,B5763,Q3_SQL_Error_Concentration!$F:$F,C5763))</f>
        <v>2.1362999999999999</v>
      </c>
      <c r="H5763" s="5" t="str">
        <f t="shared" si="541"/>
        <v>PASS</v>
      </c>
      <c r="I5763" s="5">
        <f>IF(D5763&gt;=Q3_Validation!$C$2,1,0)</f>
        <v>1</v>
      </c>
      <c r="J5763" s="8">
        <f t="shared" si="542"/>
        <v>2.1363173957273651</v>
      </c>
      <c r="K5763" s="5" t="str">
        <f t="shared" si="543"/>
        <v>high-error</v>
      </c>
      <c r="L5763" s="5">
        <f t="shared" si="544"/>
        <v>8</v>
      </c>
      <c r="M5763" s="5">
        <f t="shared" si="545"/>
        <v>1</v>
      </c>
    </row>
    <row r="5764" spans="1:13">
      <c r="A5764" s="5">
        <v>8043</v>
      </c>
      <c r="B5764" s="5">
        <v>14</v>
      </c>
      <c r="C5764" s="5" t="s">
        <v>63</v>
      </c>
      <c r="D5764" s="5">
        <v>694</v>
      </c>
      <c r="E5764" s="5">
        <v>21</v>
      </c>
      <c r="F5764" s="8">
        <f t="shared" si="540"/>
        <v>3.0259365994236309</v>
      </c>
      <c r="G5764" s="5">
        <f>IF(COUNTIFS(Q3_SQL_Error_Concentration!$A:$A,A5764,Q3_SQL_Error_Concentration!$E:$E,B5764,Q3_SQL_Error_Concentration!$F:$F,C5764)=0,"",SUMIFS(Q3_SQL_Error_Concentration!$I:$I,Q3_SQL_Error_Concentration!$A:$A,A5764,Q3_SQL_Error_Concentration!$E:$E,B5764,Q3_SQL_Error_Concentration!$F:$F,C5764))</f>
        <v>3.0259</v>
      </c>
      <c r="H5764" s="5" t="str">
        <f t="shared" si="541"/>
        <v>PASS</v>
      </c>
      <c r="I5764" s="5">
        <f>IF(D5764&gt;=Q3_Validation!$C$2,1,0)</f>
        <v>1</v>
      </c>
      <c r="J5764" s="8">
        <f t="shared" si="542"/>
        <v>3.0259365994236309</v>
      </c>
      <c r="K5764" s="5" t="str">
        <f t="shared" si="543"/>
        <v>high-error</v>
      </c>
      <c r="L5764" s="5">
        <f t="shared" si="544"/>
        <v>8</v>
      </c>
      <c r="M5764" s="5">
        <f t="shared" si="545"/>
        <v>1</v>
      </c>
    </row>
    <row r="5765" spans="1:13">
      <c r="A5765" s="5">
        <v>8043</v>
      </c>
      <c r="B5765" s="5">
        <v>14</v>
      </c>
      <c r="C5765" s="5" t="s">
        <v>62</v>
      </c>
      <c r="D5765" s="5">
        <v>753</v>
      </c>
      <c r="E5765" s="5">
        <v>18</v>
      </c>
      <c r="F5765" s="8">
        <f t="shared" si="540"/>
        <v>2.3904382470119523</v>
      </c>
      <c r="G5765" s="5">
        <f>IF(COUNTIFS(Q3_SQL_Error_Concentration!$A:$A,A5765,Q3_SQL_Error_Concentration!$E:$E,B5765,Q3_SQL_Error_Concentration!$F:$F,C5765)=0,"",SUMIFS(Q3_SQL_Error_Concentration!$I:$I,Q3_SQL_Error_Concentration!$A:$A,A5765,Q3_SQL_Error_Concentration!$E:$E,B5765,Q3_SQL_Error_Concentration!$F:$F,C5765))</f>
        <v>2.3904000000000001</v>
      </c>
      <c r="H5765" s="5" t="str">
        <f t="shared" si="541"/>
        <v>PASS</v>
      </c>
      <c r="I5765" s="5">
        <f>IF(D5765&gt;=Q3_Validation!$C$2,1,0)</f>
        <v>1</v>
      </c>
      <c r="J5765" s="8">
        <f t="shared" si="542"/>
        <v>2.3904382470119523</v>
      </c>
      <c r="K5765" s="5" t="str">
        <f t="shared" si="543"/>
        <v>high-error</v>
      </c>
      <c r="L5765" s="5">
        <f t="shared" si="544"/>
        <v>8</v>
      </c>
      <c r="M5765" s="5">
        <f t="shared" si="545"/>
        <v>1</v>
      </c>
    </row>
    <row r="5766" spans="1:13">
      <c r="A5766" s="5">
        <v>8043</v>
      </c>
      <c r="B5766" s="5">
        <v>15</v>
      </c>
      <c r="C5766" s="5" t="s">
        <v>63</v>
      </c>
      <c r="D5766" s="5">
        <v>573</v>
      </c>
      <c r="E5766" s="5">
        <v>16</v>
      </c>
      <c r="F5766" s="8">
        <f t="shared" si="540"/>
        <v>2.7923211169284468</v>
      </c>
      <c r="G5766" s="5" t="str">
        <f>IF(COUNTIFS(Q3_SQL_Error_Concentration!$A:$A,A5766,Q3_SQL_Error_Concentration!$E:$E,B5766,Q3_SQL_Error_Concentration!$F:$F,C5766)=0,"",SUMIFS(Q3_SQL_Error_Concentration!$I:$I,Q3_SQL_Error_Concentration!$A:$A,A5766,Q3_SQL_Error_Concentration!$E:$E,B5766,Q3_SQL_Error_Concentration!$F:$F,C5766))</f>
        <v/>
      </c>
      <c r="H5766" s="5" t="str">
        <f t="shared" si="541"/>
        <v/>
      </c>
      <c r="I5766" s="5">
        <f>IF(D5766&gt;=Q3_Validation!$C$2,1,0)</f>
        <v>0</v>
      </c>
      <c r="J5766" s="8" t="str">
        <f t="shared" si="542"/>
        <v/>
      </c>
      <c r="K5766" s="5" t="str">
        <f t="shared" si="543"/>
        <v>excluded</v>
      </c>
      <c r="L5766" s="5">
        <f t="shared" si="544"/>
        <v>8</v>
      </c>
      <c r="M5766" s="5">
        <f t="shared" si="545"/>
        <v>0</v>
      </c>
    </row>
    <row r="5767" spans="1:13">
      <c r="A5767" s="5">
        <v>8043</v>
      </c>
      <c r="B5767" s="5">
        <v>15</v>
      </c>
      <c r="C5767" s="5" t="s">
        <v>62</v>
      </c>
      <c r="D5767" s="5">
        <v>807</v>
      </c>
      <c r="E5767" s="5">
        <v>20</v>
      </c>
      <c r="F5767" s="8">
        <f t="shared" si="540"/>
        <v>2.4783147459727384</v>
      </c>
      <c r="G5767" s="5">
        <f>IF(COUNTIFS(Q3_SQL_Error_Concentration!$A:$A,A5767,Q3_SQL_Error_Concentration!$E:$E,B5767,Q3_SQL_Error_Concentration!$F:$F,C5767)=0,"",SUMIFS(Q3_SQL_Error_Concentration!$I:$I,Q3_SQL_Error_Concentration!$A:$A,A5767,Q3_SQL_Error_Concentration!$E:$E,B5767,Q3_SQL_Error_Concentration!$F:$F,C5767))</f>
        <v>2.4782999999999999</v>
      </c>
      <c r="H5767" s="5" t="str">
        <f t="shared" si="541"/>
        <v>PASS</v>
      </c>
      <c r="I5767" s="5">
        <f>IF(D5767&gt;=Q3_Validation!$C$2,1,0)</f>
        <v>1</v>
      </c>
      <c r="J5767" s="8">
        <f t="shared" si="542"/>
        <v>2.4783147459727384</v>
      </c>
      <c r="K5767" s="5" t="str">
        <f t="shared" si="543"/>
        <v>high-error</v>
      </c>
      <c r="L5767" s="5">
        <f t="shared" si="544"/>
        <v>8</v>
      </c>
      <c r="M5767" s="5">
        <f t="shared" si="545"/>
        <v>1</v>
      </c>
    </row>
    <row r="5768" spans="1:13">
      <c r="A5768" s="5">
        <v>8043</v>
      </c>
      <c r="B5768" s="5">
        <v>16</v>
      </c>
      <c r="C5768" s="5" t="s">
        <v>63</v>
      </c>
      <c r="D5768" s="5">
        <v>471</v>
      </c>
      <c r="E5768" s="5">
        <v>17</v>
      </c>
      <c r="F5768" s="8">
        <f t="shared" si="540"/>
        <v>3.6093418259023355</v>
      </c>
      <c r="G5768" s="5" t="str">
        <f>IF(COUNTIFS(Q3_SQL_Error_Concentration!$A:$A,A5768,Q3_SQL_Error_Concentration!$E:$E,B5768,Q3_SQL_Error_Concentration!$F:$F,C5768)=0,"",SUMIFS(Q3_SQL_Error_Concentration!$I:$I,Q3_SQL_Error_Concentration!$A:$A,A5768,Q3_SQL_Error_Concentration!$E:$E,B5768,Q3_SQL_Error_Concentration!$F:$F,C5768))</f>
        <v/>
      </c>
      <c r="H5768" s="5" t="str">
        <f t="shared" si="541"/>
        <v/>
      </c>
      <c r="I5768" s="5">
        <f>IF(D5768&gt;=Q3_Validation!$C$2,1,0)</f>
        <v>0</v>
      </c>
      <c r="J5768" s="8" t="str">
        <f t="shared" si="542"/>
        <v/>
      </c>
      <c r="K5768" s="5" t="str">
        <f t="shared" si="543"/>
        <v>excluded</v>
      </c>
      <c r="L5768" s="5">
        <f t="shared" si="544"/>
        <v>8</v>
      </c>
      <c r="M5768" s="5">
        <f t="shared" si="545"/>
        <v>0</v>
      </c>
    </row>
    <row r="5769" spans="1:13">
      <c r="A5769" s="5">
        <v>8043</v>
      </c>
      <c r="B5769" s="5">
        <v>16</v>
      </c>
      <c r="C5769" s="5" t="s">
        <v>62</v>
      </c>
      <c r="D5769" s="5">
        <v>706</v>
      </c>
      <c r="E5769" s="5">
        <v>21</v>
      </c>
      <c r="F5769" s="8">
        <f t="shared" si="540"/>
        <v>2.9745042492917846</v>
      </c>
      <c r="G5769" s="5">
        <f>IF(COUNTIFS(Q3_SQL_Error_Concentration!$A:$A,A5769,Q3_SQL_Error_Concentration!$E:$E,B5769,Q3_SQL_Error_Concentration!$F:$F,C5769)=0,"",SUMIFS(Q3_SQL_Error_Concentration!$I:$I,Q3_SQL_Error_Concentration!$A:$A,A5769,Q3_SQL_Error_Concentration!$E:$E,B5769,Q3_SQL_Error_Concentration!$F:$F,C5769))</f>
        <v>2.9744999999999999</v>
      </c>
      <c r="H5769" s="5" t="str">
        <f t="shared" si="541"/>
        <v>PASS</v>
      </c>
      <c r="I5769" s="5">
        <f>IF(D5769&gt;=Q3_Validation!$C$2,1,0)</f>
        <v>1</v>
      </c>
      <c r="J5769" s="8">
        <f t="shared" si="542"/>
        <v>2.9745042492917846</v>
      </c>
      <c r="K5769" s="5" t="str">
        <f t="shared" si="543"/>
        <v>high-error</v>
      </c>
      <c r="L5769" s="5">
        <f t="shared" si="544"/>
        <v>8</v>
      </c>
      <c r="M5769" s="5">
        <f t="shared" si="545"/>
        <v>1</v>
      </c>
    </row>
    <row r="5770" spans="1:13">
      <c r="A5770" s="5">
        <v>8043</v>
      </c>
      <c r="B5770" s="5">
        <v>17</v>
      </c>
      <c r="C5770" s="5" t="s">
        <v>63</v>
      </c>
      <c r="D5770" s="5">
        <v>180</v>
      </c>
      <c r="E5770" s="5">
        <v>7</v>
      </c>
      <c r="F5770" s="8">
        <f t="shared" si="540"/>
        <v>3.8888888888888888</v>
      </c>
      <c r="G5770" s="5" t="str">
        <f>IF(COUNTIFS(Q3_SQL_Error_Concentration!$A:$A,A5770,Q3_SQL_Error_Concentration!$E:$E,B5770,Q3_SQL_Error_Concentration!$F:$F,C5770)=0,"",SUMIFS(Q3_SQL_Error_Concentration!$I:$I,Q3_SQL_Error_Concentration!$A:$A,A5770,Q3_SQL_Error_Concentration!$E:$E,B5770,Q3_SQL_Error_Concentration!$F:$F,C5770))</f>
        <v/>
      </c>
      <c r="H5770" s="5" t="str">
        <f t="shared" si="541"/>
        <v/>
      </c>
      <c r="I5770" s="5">
        <f>IF(D5770&gt;=Q3_Validation!$C$2,1,0)</f>
        <v>0</v>
      </c>
      <c r="J5770" s="8" t="str">
        <f t="shared" si="542"/>
        <v/>
      </c>
      <c r="K5770" s="5" t="str">
        <f t="shared" si="543"/>
        <v>excluded</v>
      </c>
      <c r="L5770" s="5">
        <f t="shared" si="544"/>
        <v>8</v>
      </c>
      <c r="M5770" s="5">
        <f t="shared" si="545"/>
        <v>0</v>
      </c>
    </row>
    <row r="5771" spans="1:13">
      <c r="A5771" s="5">
        <v>8043</v>
      </c>
      <c r="B5771" s="5">
        <v>17</v>
      </c>
      <c r="C5771" s="5" t="s">
        <v>62</v>
      </c>
      <c r="D5771" s="5">
        <v>308</v>
      </c>
      <c r="E5771" s="5">
        <v>7</v>
      </c>
      <c r="F5771" s="8">
        <f t="shared" si="540"/>
        <v>2.2727272727272729</v>
      </c>
      <c r="G5771" s="5" t="str">
        <f>IF(COUNTIFS(Q3_SQL_Error_Concentration!$A:$A,A5771,Q3_SQL_Error_Concentration!$E:$E,B5771,Q3_SQL_Error_Concentration!$F:$F,C5771)=0,"",SUMIFS(Q3_SQL_Error_Concentration!$I:$I,Q3_SQL_Error_Concentration!$A:$A,A5771,Q3_SQL_Error_Concentration!$E:$E,B5771,Q3_SQL_Error_Concentration!$F:$F,C5771))</f>
        <v/>
      </c>
      <c r="H5771" s="5" t="str">
        <f t="shared" si="541"/>
        <v/>
      </c>
      <c r="I5771" s="5">
        <f>IF(D5771&gt;=Q3_Validation!$C$2,1,0)</f>
        <v>0</v>
      </c>
      <c r="J5771" s="8" t="str">
        <f t="shared" si="542"/>
        <v/>
      </c>
      <c r="K5771" s="5" t="str">
        <f t="shared" si="543"/>
        <v>excluded</v>
      </c>
      <c r="L5771" s="5">
        <f t="shared" si="544"/>
        <v>8</v>
      </c>
      <c r="M5771" s="5">
        <f t="shared" si="545"/>
        <v>0</v>
      </c>
    </row>
    <row r="5772" spans="1:13">
      <c r="A5772" s="5">
        <v>8043</v>
      </c>
      <c r="B5772" s="5">
        <v>18</v>
      </c>
      <c r="C5772" s="5" t="s">
        <v>63</v>
      </c>
      <c r="D5772" s="5">
        <v>150</v>
      </c>
      <c r="E5772" s="5">
        <v>3</v>
      </c>
      <c r="F5772" s="8">
        <f t="shared" si="540"/>
        <v>2</v>
      </c>
      <c r="G5772" s="5" t="str">
        <f>IF(COUNTIFS(Q3_SQL_Error_Concentration!$A:$A,A5772,Q3_SQL_Error_Concentration!$E:$E,B5772,Q3_SQL_Error_Concentration!$F:$F,C5772)=0,"",SUMIFS(Q3_SQL_Error_Concentration!$I:$I,Q3_SQL_Error_Concentration!$A:$A,A5772,Q3_SQL_Error_Concentration!$E:$E,B5772,Q3_SQL_Error_Concentration!$F:$F,C5772))</f>
        <v/>
      </c>
      <c r="H5772" s="5" t="str">
        <f t="shared" si="541"/>
        <v/>
      </c>
      <c r="I5772" s="5">
        <f>IF(D5772&gt;=Q3_Validation!$C$2,1,0)</f>
        <v>0</v>
      </c>
      <c r="J5772" s="8" t="str">
        <f t="shared" si="542"/>
        <v/>
      </c>
      <c r="K5772" s="5" t="str">
        <f t="shared" si="543"/>
        <v>excluded</v>
      </c>
      <c r="L5772" s="5">
        <f t="shared" si="544"/>
        <v>8</v>
      </c>
      <c r="M5772" s="5">
        <f t="shared" si="545"/>
        <v>0</v>
      </c>
    </row>
    <row r="5773" spans="1:13">
      <c r="A5773" s="5">
        <v>8043</v>
      </c>
      <c r="B5773" s="5">
        <v>18</v>
      </c>
      <c r="C5773" s="5" t="s">
        <v>62</v>
      </c>
      <c r="D5773" s="5">
        <v>207</v>
      </c>
      <c r="E5773" s="5">
        <v>5</v>
      </c>
      <c r="F5773" s="8">
        <f t="shared" si="540"/>
        <v>2.4154589371980677</v>
      </c>
      <c r="G5773" s="5" t="str">
        <f>IF(COUNTIFS(Q3_SQL_Error_Concentration!$A:$A,A5773,Q3_SQL_Error_Concentration!$E:$E,B5773,Q3_SQL_Error_Concentration!$F:$F,C5773)=0,"",SUMIFS(Q3_SQL_Error_Concentration!$I:$I,Q3_SQL_Error_Concentration!$A:$A,A5773,Q3_SQL_Error_Concentration!$E:$E,B5773,Q3_SQL_Error_Concentration!$F:$F,C5773))</f>
        <v/>
      </c>
      <c r="H5773" s="5" t="str">
        <f t="shared" si="541"/>
        <v/>
      </c>
      <c r="I5773" s="5">
        <f>IF(D5773&gt;=Q3_Validation!$C$2,1,0)</f>
        <v>0</v>
      </c>
      <c r="J5773" s="8" t="str">
        <f t="shared" si="542"/>
        <v/>
      </c>
      <c r="K5773" s="5" t="str">
        <f t="shared" si="543"/>
        <v>excluded</v>
      </c>
      <c r="L5773" s="5">
        <f t="shared" si="544"/>
        <v>8</v>
      </c>
      <c r="M5773" s="5">
        <f t="shared" si="545"/>
        <v>0</v>
      </c>
    </row>
    <row r="5774" spans="1:13">
      <c r="A5774" s="5">
        <v>8043</v>
      </c>
      <c r="B5774" s="5">
        <v>19</v>
      </c>
      <c r="C5774" s="5" t="s">
        <v>63</v>
      </c>
      <c r="D5774" s="5">
        <v>173</v>
      </c>
      <c r="E5774" s="5">
        <v>5</v>
      </c>
      <c r="F5774" s="8">
        <f t="shared" si="540"/>
        <v>2.8901734104046244</v>
      </c>
      <c r="G5774" s="5" t="str">
        <f>IF(COUNTIFS(Q3_SQL_Error_Concentration!$A:$A,A5774,Q3_SQL_Error_Concentration!$E:$E,B5774,Q3_SQL_Error_Concentration!$F:$F,C5774)=0,"",SUMIFS(Q3_SQL_Error_Concentration!$I:$I,Q3_SQL_Error_Concentration!$A:$A,A5774,Q3_SQL_Error_Concentration!$E:$E,B5774,Q3_SQL_Error_Concentration!$F:$F,C5774))</f>
        <v/>
      </c>
      <c r="H5774" s="5" t="str">
        <f t="shared" si="541"/>
        <v/>
      </c>
      <c r="I5774" s="5">
        <f>IF(D5774&gt;=Q3_Validation!$C$2,1,0)</f>
        <v>0</v>
      </c>
      <c r="J5774" s="8" t="str">
        <f t="shared" si="542"/>
        <v/>
      </c>
      <c r="K5774" s="5" t="str">
        <f t="shared" si="543"/>
        <v>excluded</v>
      </c>
      <c r="L5774" s="5">
        <f t="shared" si="544"/>
        <v>8</v>
      </c>
      <c r="M5774" s="5">
        <f t="shared" si="545"/>
        <v>0</v>
      </c>
    </row>
    <row r="5775" spans="1:13">
      <c r="A5775" s="5">
        <v>8043</v>
      </c>
      <c r="B5775" s="5">
        <v>19</v>
      </c>
      <c r="C5775" s="5" t="s">
        <v>62</v>
      </c>
      <c r="D5775" s="5">
        <v>246</v>
      </c>
      <c r="E5775" s="5">
        <v>3</v>
      </c>
      <c r="F5775" s="8">
        <f t="shared" si="540"/>
        <v>1.2195121951219512</v>
      </c>
      <c r="G5775" s="5" t="str">
        <f>IF(COUNTIFS(Q3_SQL_Error_Concentration!$A:$A,A5775,Q3_SQL_Error_Concentration!$E:$E,B5775,Q3_SQL_Error_Concentration!$F:$F,C5775)=0,"",SUMIFS(Q3_SQL_Error_Concentration!$I:$I,Q3_SQL_Error_Concentration!$A:$A,A5775,Q3_SQL_Error_Concentration!$E:$E,B5775,Q3_SQL_Error_Concentration!$F:$F,C5775))</f>
        <v/>
      </c>
      <c r="H5775" s="5" t="str">
        <f t="shared" si="541"/>
        <v/>
      </c>
      <c r="I5775" s="5">
        <f>IF(D5775&gt;=Q3_Validation!$C$2,1,0)</f>
        <v>0</v>
      </c>
      <c r="J5775" s="8" t="str">
        <f t="shared" si="542"/>
        <v/>
      </c>
      <c r="K5775" s="5" t="str">
        <f t="shared" si="543"/>
        <v>excluded</v>
      </c>
      <c r="L5775" s="5">
        <f t="shared" si="544"/>
        <v>8</v>
      </c>
      <c r="M5775" s="5">
        <f t="shared" si="545"/>
        <v>0</v>
      </c>
    </row>
    <row r="5776" spans="1:13">
      <c r="A5776" s="5">
        <v>8043</v>
      </c>
      <c r="B5776" s="5">
        <v>20</v>
      </c>
      <c r="C5776" s="5" t="s">
        <v>63</v>
      </c>
      <c r="D5776" s="5">
        <v>206</v>
      </c>
      <c r="E5776" s="5">
        <v>7</v>
      </c>
      <c r="F5776" s="8">
        <f t="shared" si="540"/>
        <v>3.3980582524271843</v>
      </c>
      <c r="G5776" s="5" t="str">
        <f>IF(COUNTIFS(Q3_SQL_Error_Concentration!$A:$A,A5776,Q3_SQL_Error_Concentration!$E:$E,B5776,Q3_SQL_Error_Concentration!$F:$F,C5776)=0,"",SUMIFS(Q3_SQL_Error_Concentration!$I:$I,Q3_SQL_Error_Concentration!$A:$A,A5776,Q3_SQL_Error_Concentration!$E:$E,B5776,Q3_SQL_Error_Concentration!$F:$F,C5776))</f>
        <v/>
      </c>
      <c r="H5776" s="5" t="str">
        <f t="shared" si="541"/>
        <v/>
      </c>
      <c r="I5776" s="5">
        <f>IF(D5776&gt;=Q3_Validation!$C$2,1,0)</f>
        <v>0</v>
      </c>
      <c r="J5776" s="8" t="str">
        <f t="shared" si="542"/>
        <v/>
      </c>
      <c r="K5776" s="5" t="str">
        <f t="shared" si="543"/>
        <v>excluded</v>
      </c>
      <c r="L5776" s="5">
        <f t="shared" si="544"/>
        <v>8</v>
      </c>
      <c r="M5776" s="5">
        <f t="shared" si="545"/>
        <v>0</v>
      </c>
    </row>
    <row r="5777" spans="1:13">
      <c r="A5777" s="5">
        <v>8043</v>
      </c>
      <c r="B5777" s="5">
        <v>20</v>
      </c>
      <c r="C5777" s="5" t="s">
        <v>62</v>
      </c>
      <c r="D5777" s="5">
        <v>306</v>
      </c>
      <c r="E5777" s="5">
        <v>8</v>
      </c>
      <c r="F5777" s="8">
        <f t="shared" si="540"/>
        <v>2.6143790849673203</v>
      </c>
      <c r="G5777" s="5" t="str">
        <f>IF(COUNTIFS(Q3_SQL_Error_Concentration!$A:$A,A5777,Q3_SQL_Error_Concentration!$E:$E,B5777,Q3_SQL_Error_Concentration!$F:$F,C5777)=0,"",SUMIFS(Q3_SQL_Error_Concentration!$I:$I,Q3_SQL_Error_Concentration!$A:$A,A5777,Q3_SQL_Error_Concentration!$E:$E,B5777,Q3_SQL_Error_Concentration!$F:$F,C5777))</f>
        <v/>
      </c>
      <c r="H5777" s="5" t="str">
        <f t="shared" si="541"/>
        <v/>
      </c>
      <c r="I5777" s="5">
        <f>IF(D5777&gt;=Q3_Validation!$C$2,1,0)</f>
        <v>0</v>
      </c>
      <c r="J5777" s="8" t="str">
        <f t="shared" si="542"/>
        <v/>
      </c>
      <c r="K5777" s="5" t="str">
        <f t="shared" si="543"/>
        <v>excluded</v>
      </c>
      <c r="L5777" s="5">
        <f t="shared" si="544"/>
        <v>8</v>
      </c>
      <c r="M5777" s="5">
        <f t="shared" si="545"/>
        <v>0</v>
      </c>
    </row>
    <row r="5778" spans="1:13">
      <c r="A5778" s="5">
        <v>8043</v>
      </c>
      <c r="B5778" s="5">
        <v>21</v>
      </c>
      <c r="C5778" s="5" t="s">
        <v>63</v>
      </c>
      <c r="D5778" s="5">
        <v>202</v>
      </c>
      <c r="E5778" s="5">
        <v>6</v>
      </c>
      <c r="F5778" s="8">
        <f t="shared" si="540"/>
        <v>2.9702970297029703</v>
      </c>
      <c r="G5778" s="5" t="str">
        <f>IF(COUNTIFS(Q3_SQL_Error_Concentration!$A:$A,A5778,Q3_SQL_Error_Concentration!$E:$E,B5778,Q3_SQL_Error_Concentration!$F:$F,C5778)=0,"",SUMIFS(Q3_SQL_Error_Concentration!$I:$I,Q3_SQL_Error_Concentration!$A:$A,A5778,Q3_SQL_Error_Concentration!$E:$E,B5778,Q3_SQL_Error_Concentration!$F:$F,C5778))</f>
        <v/>
      </c>
      <c r="H5778" s="5" t="str">
        <f t="shared" si="541"/>
        <v/>
      </c>
      <c r="I5778" s="5">
        <f>IF(D5778&gt;=Q3_Validation!$C$2,1,0)</f>
        <v>0</v>
      </c>
      <c r="J5778" s="8" t="str">
        <f t="shared" si="542"/>
        <v/>
      </c>
      <c r="K5778" s="5" t="str">
        <f t="shared" si="543"/>
        <v>excluded</v>
      </c>
      <c r="L5778" s="5">
        <f t="shared" si="544"/>
        <v>8</v>
      </c>
      <c r="M5778" s="5">
        <f t="shared" si="545"/>
        <v>0</v>
      </c>
    </row>
    <row r="5779" spans="1:13">
      <c r="A5779" s="5">
        <v>8043</v>
      </c>
      <c r="B5779" s="5">
        <v>21</v>
      </c>
      <c r="C5779" s="5" t="s">
        <v>62</v>
      </c>
      <c r="D5779" s="5">
        <v>264</v>
      </c>
      <c r="E5779" s="5">
        <v>6</v>
      </c>
      <c r="F5779" s="8">
        <f t="shared" si="540"/>
        <v>2.2727272727272729</v>
      </c>
      <c r="G5779" s="5" t="str">
        <f>IF(COUNTIFS(Q3_SQL_Error_Concentration!$A:$A,A5779,Q3_SQL_Error_Concentration!$E:$E,B5779,Q3_SQL_Error_Concentration!$F:$F,C5779)=0,"",SUMIFS(Q3_SQL_Error_Concentration!$I:$I,Q3_SQL_Error_Concentration!$A:$A,A5779,Q3_SQL_Error_Concentration!$E:$E,B5779,Q3_SQL_Error_Concentration!$F:$F,C5779))</f>
        <v/>
      </c>
      <c r="H5779" s="5" t="str">
        <f t="shared" si="541"/>
        <v/>
      </c>
      <c r="I5779" s="5">
        <f>IF(D5779&gt;=Q3_Validation!$C$2,1,0)</f>
        <v>0</v>
      </c>
      <c r="J5779" s="8" t="str">
        <f t="shared" si="542"/>
        <v/>
      </c>
      <c r="K5779" s="5" t="str">
        <f t="shared" si="543"/>
        <v>excluded</v>
      </c>
      <c r="L5779" s="5">
        <f t="shared" si="544"/>
        <v>8</v>
      </c>
      <c r="M5779" s="5">
        <f t="shared" si="545"/>
        <v>0</v>
      </c>
    </row>
    <row r="5780" spans="1:13">
      <c r="A5780" s="5">
        <v>8043</v>
      </c>
      <c r="B5780" s="5">
        <v>22</v>
      </c>
      <c r="C5780" s="5" t="s">
        <v>63</v>
      </c>
      <c r="D5780" s="5">
        <v>144</v>
      </c>
      <c r="E5780" s="5">
        <v>2</v>
      </c>
      <c r="F5780" s="8">
        <f t="shared" si="540"/>
        <v>1.3888888888888888</v>
      </c>
      <c r="G5780" s="5" t="str">
        <f>IF(COUNTIFS(Q3_SQL_Error_Concentration!$A:$A,A5780,Q3_SQL_Error_Concentration!$E:$E,B5780,Q3_SQL_Error_Concentration!$F:$F,C5780)=0,"",SUMIFS(Q3_SQL_Error_Concentration!$I:$I,Q3_SQL_Error_Concentration!$A:$A,A5780,Q3_SQL_Error_Concentration!$E:$E,B5780,Q3_SQL_Error_Concentration!$F:$F,C5780))</f>
        <v/>
      </c>
      <c r="H5780" s="5" t="str">
        <f t="shared" si="541"/>
        <v/>
      </c>
      <c r="I5780" s="5">
        <f>IF(D5780&gt;=Q3_Validation!$C$2,1,0)</f>
        <v>0</v>
      </c>
      <c r="J5780" s="8" t="str">
        <f t="shared" si="542"/>
        <v/>
      </c>
      <c r="K5780" s="5" t="str">
        <f t="shared" si="543"/>
        <v>excluded</v>
      </c>
      <c r="L5780" s="5">
        <f t="shared" si="544"/>
        <v>8</v>
      </c>
      <c r="M5780" s="5">
        <f t="shared" si="545"/>
        <v>0</v>
      </c>
    </row>
    <row r="5781" spans="1:13">
      <c r="A5781" s="5">
        <v>8043</v>
      </c>
      <c r="B5781" s="5">
        <v>22</v>
      </c>
      <c r="C5781" s="5" t="s">
        <v>62</v>
      </c>
      <c r="D5781" s="5">
        <v>173</v>
      </c>
      <c r="E5781" s="5">
        <v>7</v>
      </c>
      <c r="F5781" s="8">
        <f t="shared" si="540"/>
        <v>4.0462427745664744</v>
      </c>
      <c r="G5781" s="5" t="str">
        <f>IF(COUNTIFS(Q3_SQL_Error_Concentration!$A:$A,A5781,Q3_SQL_Error_Concentration!$E:$E,B5781,Q3_SQL_Error_Concentration!$F:$F,C5781)=0,"",SUMIFS(Q3_SQL_Error_Concentration!$I:$I,Q3_SQL_Error_Concentration!$A:$A,A5781,Q3_SQL_Error_Concentration!$E:$E,B5781,Q3_SQL_Error_Concentration!$F:$F,C5781))</f>
        <v/>
      </c>
      <c r="H5781" s="5" t="str">
        <f t="shared" si="541"/>
        <v/>
      </c>
      <c r="I5781" s="5">
        <f>IF(D5781&gt;=Q3_Validation!$C$2,1,0)</f>
        <v>0</v>
      </c>
      <c r="J5781" s="8" t="str">
        <f t="shared" si="542"/>
        <v/>
      </c>
      <c r="K5781" s="5" t="str">
        <f t="shared" si="543"/>
        <v>excluded</v>
      </c>
      <c r="L5781" s="5">
        <f t="shared" si="544"/>
        <v>8</v>
      </c>
      <c r="M5781" s="5">
        <f t="shared" si="545"/>
        <v>0</v>
      </c>
    </row>
    <row r="5782" spans="1:13">
      <c r="A5782" s="5">
        <v>8043</v>
      </c>
      <c r="B5782" s="5">
        <v>23</v>
      </c>
      <c r="C5782" s="5" t="s">
        <v>63</v>
      </c>
      <c r="D5782" s="5">
        <v>16</v>
      </c>
      <c r="E5782" s="5">
        <v>0</v>
      </c>
      <c r="F5782" s="8">
        <f t="shared" si="540"/>
        <v>0</v>
      </c>
      <c r="G5782" s="5" t="str">
        <f>IF(COUNTIFS(Q3_SQL_Error_Concentration!$A:$A,A5782,Q3_SQL_Error_Concentration!$E:$E,B5782,Q3_SQL_Error_Concentration!$F:$F,C5782)=0,"",SUMIFS(Q3_SQL_Error_Concentration!$I:$I,Q3_SQL_Error_Concentration!$A:$A,A5782,Q3_SQL_Error_Concentration!$E:$E,B5782,Q3_SQL_Error_Concentration!$F:$F,C5782))</f>
        <v/>
      </c>
      <c r="H5782" s="5" t="str">
        <f t="shared" si="541"/>
        <v/>
      </c>
      <c r="I5782" s="5">
        <f>IF(D5782&gt;=Q3_Validation!$C$2,1,0)</f>
        <v>0</v>
      </c>
      <c r="J5782" s="8" t="str">
        <f t="shared" si="542"/>
        <v/>
      </c>
      <c r="K5782" s="5" t="str">
        <f t="shared" si="543"/>
        <v>excluded</v>
      </c>
      <c r="L5782" s="5">
        <f t="shared" si="544"/>
        <v>8</v>
      </c>
      <c r="M5782" s="5">
        <f t="shared" si="545"/>
        <v>0</v>
      </c>
    </row>
    <row r="5783" spans="1:13">
      <c r="A5783" s="5">
        <v>8043</v>
      </c>
      <c r="B5783" s="5">
        <v>23</v>
      </c>
      <c r="C5783" s="5" t="s">
        <v>62</v>
      </c>
      <c r="D5783" s="5">
        <v>16</v>
      </c>
      <c r="E5783" s="5">
        <v>0</v>
      </c>
      <c r="F5783" s="8">
        <f t="shared" si="540"/>
        <v>0</v>
      </c>
      <c r="G5783" s="5" t="str">
        <f>IF(COUNTIFS(Q3_SQL_Error_Concentration!$A:$A,A5783,Q3_SQL_Error_Concentration!$E:$E,B5783,Q3_SQL_Error_Concentration!$F:$F,C5783)=0,"",SUMIFS(Q3_SQL_Error_Concentration!$I:$I,Q3_SQL_Error_Concentration!$A:$A,A5783,Q3_SQL_Error_Concentration!$E:$E,B5783,Q3_SQL_Error_Concentration!$F:$F,C5783))</f>
        <v/>
      </c>
      <c r="H5783" s="5" t="str">
        <f t="shared" si="541"/>
        <v/>
      </c>
      <c r="I5783" s="5">
        <f>IF(D5783&gt;=Q3_Validation!$C$2,1,0)</f>
        <v>0</v>
      </c>
      <c r="J5783" s="8" t="str">
        <f t="shared" si="542"/>
        <v/>
      </c>
      <c r="K5783" s="5" t="str">
        <f t="shared" si="543"/>
        <v>excluded</v>
      </c>
      <c r="L5783" s="5">
        <f t="shared" si="544"/>
        <v>8</v>
      </c>
      <c r="M5783" s="5">
        <f t="shared" si="545"/>
        <v>0</v>
      </c>
    </row>
    <row r="5784" spans="1:13">
      <c r="A5784" s="5">
        <v>8049</v>
      </c>
      <c r="B5784" s="5">
        <v>0</v>
      </c>
      <c r="C5784" s="5" t="s">
        <v>63</v>
      </c>
      <c r="D5784" s="5">
        <v>9</v>
      </c>
      <c r="E5784" s="5">
        <v>0</v>
      </c>
      <c r="F5784" s="8">
        <f t="shared" si="540"/>
        <v>0</v>
      </c>
      <c r="G5784" s="5" t="str">
        <f>IF(COUNTIFS(Q3_SQL_Error_Concentration!$A:$A,A5784,Q3_SQL_Error_Concentration!$E:$E,B5784,Q3_SQL_Error_Concentration!$F:$F,C5784)=0,"",SUMIFS(Q3_SQL_Error_Concentration!$I:$I,Q3_SQL_Error_Concentration!$A:$A,A5784,Q3_SQL_Error_Concentration!$E:$E,B5784,Q3_SQL_Error_Concentration!$F:$F,C5784))</f>
        <v/>
      </c>
      <c r="H5784" s="5" t="str">
        <f t="shared" si="541"/>
        <v/>
      </c>
      <c r="I5784" s="5">
        <f>IF(D5784&gt;=Q3_Validation!$C$2,1,0)</f>
        <v>0</v>
      </c>
      <c r="J5784" s="8" t="str">
        <f t="shared" si="542"/>
        <v/>
      </c>
      <c r="K5784" s="5" t="str">
        <f t="shared" si="543"/>
        <v>excluded</v>
      </c>
      <c r="L5784" s="5">
        <f t="shared" si="544"/>
        <v>0</v>
      </c>
      <c r="M5784" s="5">
        <f t="shared" si="545"/>
        <v>0</v>
      </c>
    </row>
    <row r="5785" spans="1:13">
      <c r="A5785" s="5">
        <v>8049</v>
      </c>
      <c r="B5785" s="5">
        <v>0</v>
      </c>
      <c r="C5785" s="5" t="s">
        <v>62</v>
      </c>
      <c r="D5785" s="5">
        <v>14</v>
      </c>
      <c r="E5785" s="5">
        <v>0</v>
      </c>
      <c r="F5785" s="8">
        <f t="shared" si="540"/>
        <v>0</v>
      </c>
      <c r="G5785" s="5" t="str">
        <f>IF(COUNTIFS(Q3_SQL_Error_Concentration!$A:$A,A5785,Q3_SQL_Error_Concentration!$E:$E,B5785,Q3_SQL_Error_Concentration!$F:$F,C5785)=0,"",SUMIFS(Q3_SQL_Error_Concentration!$I:$I,Q3_SQL_Error_Concentration!$A:$A,A5785,Q3_SQL_Error_Concentration!$E:$E,B5785,Q3_SQL_Error_Concentration!$F:$F,C5785))</f>
        <v/>
      </c>
      <c r="H5785" s="5" t="str">
        <f t="shared" si="541"/>
        <v/>
      </c>
      <c r="I5785" s="5">
        <f>IF(D5785&gt;=Q3_Validation!$C$2,1,0)</f>
        <v>0</v>
      </c>
      <c r="J5785" s="8" t="str">
        <f t="shared" si="542"/>
        <v/>
      </c>
      <c r="K5785" s="5" t="str">
        <f t="shared" si="543"/>
        <v>excluded</v>
      </c>
      <c r="L5785" s="5">
        <f t="shared" si="544"/>
        <v>0</v>
      </c>
      <c r="M5785" s="5">
        <f t="shared" si="545"/>
        <v>0</v>
      </c>
    </row>
    <row r="5786" spans="1:13">
      <c r="A5786" s="5">
        <v>8049</v>
      </c>
      <c r="B5786" s="5">
        <v>1</v>
      </c>
      <c r="C5786" s="5" t="s">
        <v>63</v>
      </c>
      <c r="D5786" s="5">
        <v>11</v>
      </c>
      <c r="E5786" s="5">
        <v>0</v>
      </c>
      <c r="F5786" s="8">
        <f t="shared" si="540"/>
        <v>0</v>
      </c>
      <c r="G5786" s="5" t="str">
        <f>IF(COUNTIFS(Q3_SQL_Error_Concentration!$A:$A,A5786,Q3_SQL_Error_Concentration!$E:$E,B5786,Q3_SQL_Error_Concentration!$F:$F,C5786)=0,"",SUMIFS(Q3_SQL_Error_Concentration!$I:$I,Q3_SQL_Error_Concentration!$A:$A,A5786,Q3_SQL_Error_Concentration!$E:$E,B5786,Q3_SQL_Error_Concentration!$F:$F,C5786))</f>
        <v/>
      </c>
      <c r="H5786" s="5" t="str">
        <f t="shared" si="541"/>
        <v/>
      </c>
      <c r="I5786" s="5">
        <f>IF(D5786&gt;=Q3_Validation!$C$2,1,0)</f>
        <v>0</v>
      </c>
      <c r="J5786" s="8" t="str">
        <f t="shared" si="542"/>
        <v/>
      </c>
      <c r="K5786" s="5" t="str">
        <f t="shared" si="543"/>
        <v>excluded</v>
      </c>
      <c r="L5786" s="5">
        <f t="shared" si="544"/>
        <v>0</v>
      </c>
      <c r="M5786" s="5">
        <f t="shared" si="545"/>
        <v>0</v>
      </c>
    </row>
    <row r="5787" spans="1:13">
      <c r="A5787" s="5">
        <v>8049</v>
      </c>
      <c r="B5787" s="5">
        <v>1</v>
      </c>
      <c r="C5787" s="5" t="s">
        <v>62</v>
      </c>
      <c r="D5787" s="5">
        <v>10</v>
      </c>
      <c r="E5787" s="5">
        <v>0</v>
      </c>
      <c r="F5787" s="8">
        <f t="shared" si="540"/>
        <v>0</v>
      </c>
      <c r="G5787" s="5" t="str">
        <f>IF(COUNTIFS(Q3_SQL_Error_Concentration!$A:$A,A5787,Q3_SQL_Error_Concentration!$E:$E,B5787,Q3_SQL_Error_Concentration!$F:$F,C5787)=0,"",SUMIFS(Q3_SQL_Error_Concentration!$I:$I,Q3_SQL_Error_Concentration!$A:$A,A5787,Q3_SQL_Error_Concentration!$E:$E,B5787,Q3_SQL_Error_Concentration!$F:$F,C5787))</f>
        <v/>
      </c>
      <c r="H5787" s="5" t="str">
        <f t="shared" si="541"/>
        <v/>
      </c>
      <c r="I5787" s="5">
        <f>IF(D5787&gt;=Q3_Validation!$C$2,1,0)</f>
        <v>0</v>
      </c>
      <c r="J5787" s="8" t="str">
        <f t="shared" si="542"/>
        <v/>
      </c>
      <c r="K5787" s="5" t="str">
        <f t="shared" si="543"/>
        <v>excluded</v>
      </c>
      <c r="L5787" s="5">
        <f t="shared" si="544"/>
        <v>0</v>
      </c>
      <c r="M5787" s="5">
        <f t="shared" si="545"/>
        <v>0</v>
      </c>
    </row>
    <row r="5788" spans="1:13">
      <c r="A5788" s="5">
        <v>8049</v>
      </c>
      <c r="B5788" s="5">
        <v>2</v>
      </c>
      <c r="C5788" s="5" t="s">
        <v>63</v>
      </c>
      <c r="D5788" s="5">
        <v>47</v>
      </c>
      <c r="E5788" s="5">
        <v>0</v>
      </c>
      <c r="F5788" s="8">
        <f t="shared" si="540"/>
        <v>0</v>
      </c>
      <c r="G5788" s="5" t="str">
        <f>IF(COUNTIFS(Q3_SQL_Error_Concentration!$A:$A,A5788,Q3_SQL_Error_Concentration!$E:$E,B5788,Q3_SQL_Error_Concentration!$F:$F,C5788)=0,"",SUMIFS(Q3_SQL_Error_Concentration!$I:$I,Q3_SQL_Error_Concentration!$A:$A,A5788,Q3_SQL_Error_Concentration!$E:$E,B5788,Q3_SQL_Error_Concentration!$F:$F,C5788))</f>
        <v/>
      </c>
      <c r="H5788" s="5" t="str">
        <f t="shared" si="541"/>
        <v/>
      </c>
      <c r="I5788" s="5">
        <f>IF(D5788&gt;=Q3_Validation!$C$2,1,0)</f>
        <v>0</v>
      </c>
      <c r="J5788" s="8" t="str">
        <f t="shared" si="542"/>
        <v/>
      </c>
      <c r="K5788" s="5" t="str">
        <f t="shared" si="543"/>
        <v>excluded</v>
      </c>
      <c r="L5788" s="5">
        <f t="shared" si="544"/>
        <v>0</v>
      </c>
      <c r="M5788" s="5">
        <f t="shared" si="545"/>
        <v>0</v>
      </c>
    </row>
    <row r="5789" spans="1:13">
      <c r="A5789" s="5">
        <v>8049</v>
      </c>
      <c r="B5789" s="5">
        <v>2</v>
      </c>
      <c r="C5789" s="5" t="s">
        <v>62</v>
      </c>
      <c r="D5789" s="5">
        <v>26</v>
      </c>
      <c r="E5789" s="5">
        <v>0</v>
      </c>
      <c r="F5789" s="8">
        <f t="shared" si="540"/>
        <v>0</v>
      </c>
      <c r="G5789" s="5" t="str">
        <f>IF(COUNTIFS(Q3_SQL_Error_Concentration!$A:$A,A5789,Q3_SQL_Error_Concentration!$E:$E,B5789,Q3_SQL_Error_Concentration!$F:$F,C5789)=0,"",SUMIFS(Q3_SQL_Error_Concentration!$I:$I,Q3_SQL_Error_Concentration!$A:$A,A5789,Q3_SQL_Error_Concentration!$E:$E,B5789,Q3_SQL_Error_Concentration!$F:$F,C5789))</f>
        <v/>
      </c>
      <c r="H5789" s="5" t="str">
        <f t="shared" si="541"/>
        <v/>
      </c>
      <c r="I5789" s="5">
        <f>IF(D5789&gt;=Q3_Validation!$C$2,1,0)</f>
        <v>0</v>
      </c>
      <c r="J5789" s="8" t="str">
        <f t="shared" si="542"/>
        <v/>
      </c>
      <c r="K5789" s="5" t="str">
        <f t="shared" si="543"/>
        <v>excluded</v>
      </c>
      <c r="L5789" s="5">
        <f t="shared" si="544"/>
        <v>0</v>
      </c>
      <c r="M5789" s="5">
        <f t="shared" si="545"/>
        <v>0</v>
      </c>
    </row>
    <row r="5790" spans="1:13">
      <c r="A5790" s="5">
        <v>8049</v>
      </c>
      <c r="B5790" s="5">
        <v>3</v>
      </c>
      <c r="C5790" s="5" t="s">
        <v>63</v>
      </c>
      <c r="D5790" s="5">
        <v>84</v>
      </c>
      <c r="E5790" s="5">
        <v>0</v>
      </c>
      <c r="F5790" s="8">
        <f t="shared" si="540"/>
        <v>0</v>
      </c>
      <c r="G5790" s="5" t="str">
        <f>IF(COUNTIFS(Q3_SQL_Error_Concentration!$A:$A,A5790,Q3_SQL_Error_Concentration!$E:$E,B5790,Q3_SQL_Error_Concentration!$F:$F,C5790)=0,"",SUMIFS(Q3_SQL_Error_Concentration!$I:$I,Q3_SQL_Error_Concentration!$A:$A,A5790,Q3_SQL_Error_Concentration!$E:$E,B5790,Q3_SQL_Error_Concentration!$F:$F,C5790))</f>
        <v/>
      </c>
      <c r="H5790" s="5" t="str">
        <f t="shared" si="541"/>
        <v/>
      </c>
      <c r="I5790" s="5">
        <f>IF(D5790&gt;=Q3_Validation!$C$2,1,0)</f>
        <v>0</v>
      </c>
      <c r="J5790" s="8" t="str">
        <f t="shared" si="542"/>
        <v/>
      </c>
      <c r="K5790" s="5" t="str">
        <f t="shared" si="543"/>
        <v>excluded</v>
      </c>
      <c r="L5790" s="5">
        <f t="shared" si="544"/>
        <v>0</v>
      </c>
      <c r="M5790" s="5">
        <f t="shared" si="545"/>
        <v>0</v>
      </c>
    </row>
    <row r="5791" spans="1:13">
      <c r="A5791" s="5">
        <v>8049</v>
      </c>
      <c r="B5791" s="5">
        <v>3</v>
      </c>
      <c r="C5791" s="5" t="s">
        <v>62</v>
      </c>
      <c r="D5791" s="5">
        <v>73</v>
      </c>
      <c r="E5791" s="5">
        <v>0</v>
      </c>
      <c r="F5791" s="8">
        <f t="shared" si="540"/>
        <v>0</v>
      </c>
      <c r="G5791" s="5" t="str">
        <f>IF(COUNTIFS(Q3_SQL_Error_Concentration!$A:$A,A5791,Q3_SQL_Error_Concentration!$E:$E,B5791,Q3_SQL_Error_Concentration!$F:$F,C5791)=0,"",SUMIFS(Q3_SQL_Error_Concentration!$I:$I,Q3_SQL_Error_Concentration!$A:$A,A5791,Q3_SQL_Error_Concentration!$E:$E,B5791,Q3_SQL_Error_Concentration!$F:$F,C5791))</f>
        <v/>
      </c>
      <c r="H5791" s="5" t="str">
        <f t="shared" si="541"/>
        <v/>
      </c>
      <c r="I5791" s="5">
        <f>IF(D5791&gt;=Q3_Validation!$C$2,1,0)</f>
        <v>0</v>
      </c>
      <c r="J5791" s="8" t="str">
        <f t="shared" si="542"/>
        <v/>
      </c>
      <c r="K5791" s="5" t="str">
        <f t="shared" si="543"/>
        <v>excluded</v>
      </c>
      <c r="L5791" s="5">
        <f t="shared" si="544"/>
        <v>0</v>
      </c>
      <c r="M5791" s="5">
        <f t="shared" si="545"/>
        <v>0</v>
      </c>
    </row>
    <row r="5792" spans="1:13">
      <c r="A5792" s="5">
        <v>8049</v>
      </c>
      <c r="B5792" s="5">
        <v>4</v>
      </c>
      <c r="C5792" s="5" t="s">
        <v>63</v>
      </c>
      <c r="D5792" s="5">
        <v>6</v>
      </c>
      <c r="E5792" s="5">
        <v>0</v>
      </c>
      <c r="F5792" s="8">
        <f t="shared" si="540"/>
        <v>0</v>
      </c>
      <c r="G5792" s="5" t="str">
        <f>IF(COUNTIFS(Q3_SQL_Error_Concentration!$A:$A,A5792,Q3_SQL_Error_Concentration!$E:$E,B5792,Q3_SQL_Error_Concentration!$F:$F,C5792)=0,"",SUMIFS(Q3_SQL_Error_Concentration!$I:$I,Q3_SQL_Error_Concentration!$A:$A,A5792,Q3_SQL_Error_Concentration!$E:$E,B5792,Q3_SQL_Error_Concentration!$F:$F,C5792))</f>
        <v/>
      </c>
      <c r="H5792" s="5" t="str">
        <f t="shared" si="541"/>
        <v/>
      </c>
      <c r="I5792" s="5">
        <f>IF(D5792&gt;=Q3_Validation!$C$2,1,0)</f>
        <v>0</v>
      </c>
      <c r="J5792" s="8" t="str">
        <f t="shared" si="542"/>
        <v/>
      </c>
      <c r="K5792" s="5" t="str">
        <f t="shared" si="543"/>
        <v>excluded</v>
      </c>
      <c r="L5792" s="5">
        <f t="shared" si="544"/>
        <v>0</v>
      </c>
      <c r="M5792" s="5">
        <f t="shared" si="545"/>
        <v>0</v>
      </c>
    </row>
    <row r="5793" spans="1:13">
      <c r="A5793" s="5">
        <v>8049</v>
      </c>
      <c r="B5793" s="5">
        <v>4</v>
      </c>
      <c r="C5793" s="5" t="s">
        <v>62</v>
      </c>
      <c r="D5793" s="5">
        <v>67</v>
      </c>
      <c r="E5793" s="5">
        <v>1</v>
      </c>
      <c r="F5793" s="8">
        <f t="shared" si="540"/>
        <v>1.4925373134328359</v>
      </c>
      <c r="G5793" s="5" t="str">
        <f>IF(COUNTIFS(Q3_SQL_Error_Concentration!$A:$A,A5793,Q3_SQL_Error_Concentration!$E:$E,B5793,Q3_SQL_Error_Concentration!$F:$F,C5793)=0,"",SUMIFS(Q3_SQL_Error_Concentration!$I:$I,Q3_SQL_Error_Concentration!$A:$A,A5793,Q3_SQL_Error_Concentration!$E:$E,B5793,Q3_SQL_Error_Concentration!$F:$F,C5793))</f>
        <v/>
      </c>
      <c r="H5793" s="5" t="str">
        <f t="shared" si="541"/>
        <v/>
      </c>
      <c r="I5793" s="5">
        <f>IF(D5793&gt;=Q3_Validation!$C$2,1,0)</f>
        <v>0</v>
      </c>
      <c r="J5793" s="8" t="str">
        <f t="shared" si="542"/>
        <v/>
      </c>
      <c r="K5793" s="5" t="str">
        <f t="shared" si="543"/>
        <v>excluded</v>
      </c>
      <c r="L5793" s="5">
        <f t="shared" si="544"/>
        <v>0</v>
      </c>
      <c r="M5793" s="5">
        <f t="shared" si="545"/>
        <v>0</v>
      </c>
    </row>
    <row r="5794" spans="1:13">
      <c r="A5794" s="5">
        <v>8049</v>
      </c>
      <c r="B5794" s="5">
        <v>5</v>
      </c>
      <c r="C5794" s="5" t="s">
        <v>63</v>
      </c>
      <c r="D5794" s="5">
        <v>30</v>
      </c>
      <c r="E5794" s="5">
        <v>1</v>
      </c>
      <c r="F5794" s="8">
        <f t="shared" si="540"/>
        <v>3.3333333333333335</v>
      </c>
      <c r="G5794" s="5" t="str">
        <f>IF(COUNTIFS(Q3_SQL_Error_Concentration!$A:$A,A5794,Q3_SQL_Error_Concentration!$E:$E,B5794,Q3_SQL_Error_Concentration!$F:$F,C5794)=0,"",SUMIFS(Q3_SQL_Error_Concentration!$I:$I,Q3_SQL_Error_Concentration!$A:$A,A5794,Q3_SQL_Error_Concentration!$E:$E,B5794,Q3_SQL_Error_Concentration!$F:$F,C5794))</f>
        <v/>
      </c>
      <c r="H5794" s="5" t="str">
        <f t="shared" si="541"/>
        <v/>
      </c>
      <c r="I5794" s="5">
        <f>IF(D5794&gt;=Q3_Validation!$C$2,1,0)</f>
        <v>0</v>
      </c>
      <c r="J5794" s="8" t="str">
        <f t="shared" si="542"/>
        <v/>
      </c>
      <c r="K5794" s="5" t="str">
        <f t="shared" si="543"/>
        <v>excluded</v>
      </c>
      <c r="L5794" s="5">
        <f t="shared" si="544"/>
        <v>0</v>
      </c>
      <c r="M5794" s="5">
        <f t="shared" si="545"/>
        <v>0</v>
      </c>
    </row>
    <row r="5795" spans="1:13">
      <c r="A5795" s="5">
        <v>8049</v>
      </c>
      <c r="B5795" s="5">
        <v>5</v>
      </c>
      <c r="C5795" s="5" t="s">
        <v>62</v>
      </c>
      <c r="D5795" s="5">
        <v>24</v>
      </c>
      <c r="E5795" s="5">
        <v>0</v>
      </c>
      <c r="F5795" s="8">
        <f t="shared" si="540"/>
        <v>0</v>
      </c>
      <c r="G5795" s="5" t="str">
        <f>IF(COUNTIFS(Q3_SQL_Error_Concentration!$A:$A,A5795,Q3_SQL_Error_Concentration!$E:$E,B5795,Q3_SQL_Error_Concentration!$F:$F,C5795)=0,"",SUMIFS(Q3_SQL_Error_Concentration!$I:$I,Q3_SQL_Error_Concentration!$A:$A,A5795,Q3_SQL_Error_Concentration!$E:$E,B5795,Q3_SQL_Error_Concentration!$F:$F,C5795))</f>
        <v/>
      </c>
      <c r="H5795" s="5" t="str">
        <f t="shared" si="541"/>
        <v/>
      </c>
      <c r="I5795" s="5">
        <f>IF(D5795&gt;=Q3_Validation!$C$2,1,0)</f>
        <v>0</v>
      </c>
      <c r="J5795" s="8" t="str">
        <f t="shared" si="542"/>
        <v/>
      </c>
      <c r="K5795" s="5" t="str">
        <f t="shared" si="543"/>
        <v>excluded</v>
      </c>
      <c r="L5795" s="5">
        <f t="shared" si="544"/>
        <v>0</v>
      </c>
      <c r="M5795" s="5">
        <f t="shared" si="545"/>
        <v>0</v>
      </c>
    </row>
    <row r="5796" spans="1:13">
      <c r="A5796" s="5">
        <v>8049</v>
      </c>
      <c r="B5796" s="5">
        <v>6</v>
      </c>
      <c r="C5796" s="5" t="s">
        <v>63</v>
      </c>
      <c r="D5796" s="5">
        <v>338</v>
      </c>
      <c r="E5796" s="5">
        <v>4</v>
      </c>
      <c r="F5796" s="8">
        <f t="shared" si="540"/>
        <v>1.1834319526627219</v>
      </c>
      <c r="G5796" s="5" t="str">
        <f>IF(COUNTIFS(Q3_SQL_Error_Concentration!$A:$A,A5796,Q3_SQL_Error_Concentration!$E:$E,B5796,Q3_SQL_Error_Concentration!$F:$F,C5796)=0,"",SUMIFS(Q3_SQL_Error_Concentration!$I:$I,Q3_SQL_Error_Concentration!$A:$A,A5796,Q3_SQL_Error_Concentration!$E:$E,B5796,Q3_SQL_Error_Concentration!$F:$F,C5796))</f>
        <v/>
      </c>
      <c r="H5796" s="5" t="str">
        <f t="shared" si="541"/>
        <v/>
      </c>
      <c r="I5796" s="5">
        <f>IF(D5796&gt;=Q3_Validation!$C$2,1,0)</f>
        <v>0</v>
      </c>
      <c r="J5796" s="8" t="str">
        <f t="shared" si="542"/>
        <v/>
      </c>
      <c r="K5796" s="5" t="str">
        <f t="shared" si="543"/>
        <v>excluded</v>
      </c>
      <c r="L5796" s="5">
        <f t="shared" si="544"/>
        <v>0</v>
      </c>
      <c r="M5796" s="5">
        <f t="shared" si="545"/>
        <v>0</v>
      </c>
    </row>
    <row r="5797" spans="1:13">
      <c r="A5797" s="5">
        <v>8049</v>
      </c>
      <c r="B5797" s="5">
        <v>6</v>
      </c>
      <c r="C5797" s="5" t="s">
        <v>62</v>
      </c>
      <c r="D5797" s="5">
        <v>282</v>
      </c>
      <c r="E5797" s="5">
        <v>3</v>
      </c>
      <c r="F5797" s="8">
        <f t="shared" si="540"/>
        <v>1.0638297872340425</v>
      </c>
      <c r="G5797" s="5" t="str">
        <f>IF(COUNTIFS(Q3_SQL_Error_Concentration!$A:$A,A5797,Q3_SQL_Error_Concentration!$E:$E,B5797,Q3_SQL_Error_Concentration!$F:$F,C5797)=0,"",SUMIFS(Q3_SQL_Error_Concentration!$I:$I,Q3_SQL_Error_Concentration!$A:$A,A5797,Q3_SQL_Error_Concentration!$E:$E,B5797,Q3_SQL_Error_Concentration!$F:$F,C5797))</f>
        <v/>
      </c>
      <c r="H5797" s="5" t="str">
        <f t="shared" si="541"/>
        <v/>
      </c>
      <c r="I5797" s="5">
        <f>IF(D5797&gt;=Q3_Validation!$C$2,1,0)</f>
        <v>0</v>
      </c>
      <c r="J5797" s="8" t="str">
        <f t="shared" si="542"/>
        <v/>
      </c>
      <c r="K5797" s="5" t="str">
        <f t="shared" si="543"/>
        <v>excluded</v>
      </c>
      <c r="L5797" s="5">
        <f t="shared" si="544"/>
        <v>0</v>
      </c>
      <c r="M5797" s="5">
        <f t="shared" si="545"/>
        <v>0</v>
      </c>
    </row>
    <row r="5798" spans="1:13">
      <c r="A5798" s="5">
        <v>8049</v>
      </c>
      <c r="B5798" s="5">
        <v>7</v>
      </c>
      <c r="C5798" s="5" t="s">
        <v>63</v>
      </c>
      <c r="D5798" s="5">
        <v>316</v>
      </c>
      <c r="E5798" s="5">
        <v>2</v>
      </c>
      <c r="F5798" s="8">
        <f t="shared" si="540"/>
        <v>0.63291139240506333</v>
      </c>
      <c r="G5798" s="5" t="str">
        <f>IF(COUNTIFS(Q3_SQL_Error_Concentration!$A:$A,A5798,Q3_SQL_Error_Concentration!$E:$E,B5798,Q3_SQL_Error_Concentration!$F:$F,C5798)=0,"",SUMIFS(Q3_SQL_Error_Concentration!$I:$I,Q3_SQL_Error_Concentration!$A:$A,A5798,Q3_SQL_Error_Concentration!$E:$E,B5798,Q3_SQL_Error_Concentration!$F:$F,C5798))</f>
        <v/>
      </c>
      <c r="H5798" s="5" t="str">
        <f t="shared" si="541"/>
        <v/>
      </c>
      <c r="I5798" s="5">
        <f>IF(D5798&gt;=Q3_Validation!$C$2,1,0)</f>
        <v>0</v>
      </c>
      <c r="J5798" s="8" t="str">
        <f t="shared" si="542"/>
        <v/>
      </c>
      <c r="K5798" s="5" t="str">
        <f t="shared" si="543"/>
        <v>excluded</v>
      </c>
      <c r="L5798" s="5">
        <f t="shared" si="544"/>
        <v>0</v>
      </c>
      <c r="M5798" s="5">
        <f t="shared" si="545"/>
        <v>0</v>
      </c>
    </row>
    <row r="5799" spans="1:13">
      <c r="A5799" s="5">
        <v>8049</v>
      </c>
      <c r="B5799" s="5">
        <v>7</v>
      </c>
      <c r="C5799" s="5" t="s">
        <v>62</v>
      </c>
      <c r="D5799" s="5">
        <v>314</v>
      </c>
      <c r="E5799" s="5">
        <v>6</v>
      </c>
      <c r="F5799" s="8">
        <f t="shared" si="540"/>
        <v>1.910828025477707</v>
      </c>
      <c r="G5799" s="5" t="str">
        <f>IF(COUNTIFS(Q3_SQL_Error_Concentration!$A:$A,A5799,Q3_SQL_Error_Concentration!$E:$E,B5799,Q3_SQL_Error_Concentration!$F:$F,C5799)=0,"",SUMIFS(Q3_SQL_Error_Concentration!$I:$I,Q3_SQL_Error_Concentration!$A:$A,A5799,Q3_SQL_Error_Concentration!$E:$E,B5799,Q3_SQL_Error_Concentration!$F:$F,C5799))</f>
        <v/>
      </c>
      <c r="H5799" s="5" t="str">
        <f t="shared" si="541"/>
        <v/>
      </c>
      <c r="I5799" s="5">
        <f>IF(D5799&gt;=Q3_Validation!$C$2,1,0)</f>
        <v>0</v>
      </c>
      <c r="J5799" s="8" t="str">
        <f t="shared" si="542"/>
        <v/>
      </c>
      <c r="K5799" s="5" t="str">
        <f t="shared" si="543"/>
        <v>excluded</v>
      </c>
      <c r="L5799" s="5">
        <f t="shared" si="544"/>
        <v>0</v>
      </c>
      <c r="M5799" s="5">
        <f t="shared" si="545"/>
        <v>0</v>
      </c>
    </row>
    <row r="5800" spans="1:13">
      <c r="A5800" s="5">
        <v>8049</v>
      </c>
      <c r="B5800" s="5">
        <v>8</v>
      </c>
      <c r="C5800" s="5" t="s">
        <v>63</v>
      </c>
      <c r="D5800" s="5">
        <v>348</v>
      </c>
      <c r="E5800" s="5">
        <v>1</v>
      </c>
      <c r="F5800" s="8">
        <f t="shared" si="540"/>
        <v>0.28735632183908044</v>
      </c>
      <c r="G5800" s="5" t="str">
        <f>IF(COUNTIFS(Q3_SQL_Error_Concentration!$A:$A,A5800,Q3_SQL_Error_Concentration!$E:$E,B5800,Q3_SQL_Error_Concentration!$F:$F,C5800)=0,"",SUMIFS(Q3_SQL_Error_Concentration!$I:$I,Q3_SQL_Error_Concentration!$A:$A,A5800,Q3_SQL_Error_Concentration!$E:$E,B5800,Q3_SQL_Error_Concentration!$F:$F,C5800))</f>
        <v/>
      </c>
      <c r="H5800" s="5" t="str">
        <f t="shared" si="541"/>
        <v/>
      </c>
      <c r="I5800" s="5">
        <f>IF(D5800&gt;=Q3_Validation!$C$2,1,0)</f>
        <v>0</v>
      </c>
      <c r="J5800" s="8" t="str">
        <f t="shared" si="542"/>
        <v/>
      </c>
      <c r="K5800" s="5" t="str">
        <f t="shared" si="543"/>
        <v>excluded</v>
      </c>
      <c r="L5800" s="5">
        <f t="shared" si="544"/>
        <v>0</v>
      </c>
      <c r="M5800" s="5">
        <f t="shared" si="545"/>
        <v>0</v>
      </c>
    </row>
    <row r="5801" spans="1:13">
      <c r="A5801" s="5">
        <v>8049</v>
      </c>
      <c r="B5801" s="5">
        <v>8</v>
      </c>
      <c r="C5801" s="5" t="s">
        <v>62</v>
      </c>
      <c r="D5801" s="5">
        <v>572</v>
      </c>
      <c r="E5801" s="5">
        <v>1</v>
      </c>
      <c r="F5801" s="8">
        <f t="shared" si="540"/>
        <v>0.17482517482517482</v>
      </c>
      <c r="G5801" s="5" t="str">
        <f>IF(COUNTIFS(Q3_SQL_Error_Concentration!$A:$A,A5801,Q3_SQL_Error_Concentration!$E:$E,B5801,Q3_SQL_Error_Concentration!$F:$F,C5801)=0,"",SUMIFS(Q3_SQL_Error_Concentration!$I:$I,Q3_SQL_Error_Concentration!$A:$A,A5801,Q3_SQL_Error_Concentration!$E:$E,B5801,Q3_SQL_Error_Concentration!$F:$F,C5801))</f>
        <v/>
      </c>
      <c r="H5801" s="5" t="str">
        <f t="shared" si="541"/>
        <v/>
      </c>
      <c r="I5801" s="5">
        <f>IF(D5801&gt;=Q3_Validation!$C$2,1,0)</f>
        <v>0</v>
      </c>
      <c r="J5801" s="8" t="str">
        <f t="shared" si="542"/>
        <v/>
      </c>
      <c r="K5801" s="5" t="str">
        <f t="shared" si="543"/>
        <v>excluded</v>
      </c>
      <c r="L5801" s="5">
        <f t="shared" si="544"/>
        <v>0</v>
      </c>
      <c r="M5801" s="5">
        <f t="shared" si="545"/>
        <v>0</v>
      </c>
    </row>
    <row r="5802" spans="1:13">
      <c r="A5802" s="5">
        <v>8049</v>
      </c>
      <c r="B5802" s="5">
        <v>9</v>
      </c>
      <c r="C5802" s="5" t="s">
        <v>63</v>
      </c>
      <c r="D5802" s="5">
        <v>371</v>
      </c>
      <c r="E5802" s="5">
        <v>7</v>
      </c>
      <c r="F5802" s="8">
        <f t="shared" si="540"/>
        <v>1.8867924528301887</v>
      </c>
      <c r="G5802" s="5" t="str">
        <f>IF(COUNTIFS(Q3_SQL_Error_Concentration!$A:$A,A5802,Q3_SQL_Error_Concentration!$E:$E,B5802,Q3_SQL_Error_Concentration!$F:$F,C5802)=0,"",SUMIFS(Q3_SQL_Error_Concentration!$I:$I,Q3_SQL_Error_Concentration!$A:$A,A5802,Q3_SQL_Error_Concentration!$E:$E,B5802,Q3_SQL_Error_Concentration!$F:$F,C5802))</f>
        <v/>
      </c>
      <c r="H5802" s="5" t="str">
        <f t="shared" si="541"/>
        <v/>
      </c>
      <c r="I5802" s="5">
        <f>IF(D5802&gt;=Q3_Validation!$C$2,1,0)</f>
        <v>0</v>
      </c>
      <c r="J5802" s="8" t="str">
        <f t="shared" si="542"/>
        <v/>
      </c>
      <c r="K5802" s="5" t="str">
        <f t="shared" si="543"/>
        <v>excluded</v>
      </c>
      <c r="L5802" s="5">
        <f t="shared" si="544"/>
        <v>0</v>
      </c>
      <c r="M5802" s="5">
        <f t="shared" si="545"/>
        <v>0</v>
      </c>
    </row>
    <row r="5803" spans="1:13">
      <c r="A5803" s="5">
        <v>8049</v>
      </c>
      <c r="B5803" s="5">
        <v>9</v>
      </c>
      <c r="C5803" s="5" t="s">
        <v>62</v>
      </c>
      <c r="D5803" s="5">
        <v>542</v>
      </c>
      <c r="E5803" s="5">
        <v>10</v>
      </c>
      <c r="F5803" s="8">
        <f t="shared" si="540"/>
        <v>1.8450184501845019</v>
      </c>
      <c r="G5803" s="5" t="str">
        <f>IF(COUNTIFS(Q3_SQL_Error_Concentration!$A:$A,A5803,Q3_SQL_Error_Concentration!$E:$E,B5803,Q3_SQL_Error_Concentration!$F:$F,C5803)=0,"",SUMIFS(Q3_SQL_Error_Concentration!$I:$I,Q3_SQL_Error_Concentration!$A:$A,A5803,Q3_SQL_Error_Concentration!$E:$E,B5803,Q3_SQL_Error_Concentration!$F:$F,C5803))</f>
        <v/>
      </c>
      <c r="H5803" s="5" t="str">
        <f t="shared" si="541"/>
        <v/>
      </c>
      <c r="I5803" s="5">
        <f>IF(D5803&gt;=Q3_Validation!$C$2,1,0)</f>
        <v>0</v>
      </c>
      <c r="J5803" s="8" t="str">
        <f t="shared" si="542"/>
        <v/>
      </c>
      <c r="K5803" s="5" t="str">
        <f t="shared" si="543"/>
        <v>excluded</v>
      </c>
      <c r="L5803" s="5">
        <f t="shared" si="544"/>
        <v>0</v>
      </c>
      <c r="M5803" s="5">
        <f t="shared" si="545"/>
        <v>0</v>
      </c>
    </row>
    <row r="5804" spans="1:13">
      <c r="A5804" s="5">
        <v>8049</v>
      </c>
      <c r="B5804" s="5">
        <v>10</v>
      </c>
      <c r="C5804" s="5" t="s">
        <v>63</v>
      </c>
      <c r="D5804" s="5">
        <v>328</v>
      </c>
      <c r="E5804" s="5">
        <v>14</v>
      </c>
      <c r="F5804" s="8">
        <f t="shared" si="540"/>
        <v>4.2682926829268295</v>
      </c>
      <c r="G5804" s="5" t="str">
        <f>IF(COUNTIFS(Q3_SQL_Error_Concentration!$A:$A,A5804,Q3_SQL_Error_Concentration!$E:$E,B5804,Q3_SQL_Error_Concentration!$F:$F,C5804)=0,"",SUMIFS(Q3_SQL_Error_Concentration!$I:$I,Q3_SQL_Error_Concentration!$A:$A,A5804,Q3_SQL_Error_Concentration!$E:$E,B5804,Q3_SQL_Error_Concentration!$F:$F,C5804))</f>
        <v/>
      </c>
      <c r="H5804" s="5" t="str">
        <f t="shared" si="541"/>
        <v/>
      </c>
      <c r="I5804" s="5">
        <f>IF(D5804&gt;=Q3_Validation!$C$2,1,0)</f>
        <v>0</v>
      </c>
      <c r="J5804" s="8" t="str">
        <f t="shared" si="542"/>
        <v/>
      </c>
      <c r="K5804" s="5" t="str">
        <f t="shared" si="543"/>
        <v>excluded</v>
      </c>
      <c r="L5804" s="5">
        <f t="shared" si="544"/>
        <v>0</v>
      </c>
      <c r="M5804" s="5">
        <f t="shared" si="545"/>
        <v>0</v>
      </c>
    </row>
    <row r="5805" spans="1:13">
      <c r="A5805" s="5">
        <v>8049</v>
      </c>
      <c r="B5805" s="5">
        <v>10</v>
      </c>
      <c r="C5805" s="5" t="s">
        <v>62</v>
      </c>
      <c r="D5805" s="5">
        <v>519</v>
      </c>
      <c r="E5805" s="5">
        <v>12</v>
      </c>
      <c r="F5805" s="8">
        <f t="shared" si="540"/>
        <v>2.3121387283236996</v>
      </c>
      <c r="G5805" s="5" t="str">
        <f>IF(COUNTIFS(Q3_SQL_Error_Concentration!$A:$A,A5805,Q3_SQL_Error_Concentration!$E:$E,B5805,Q3_SQL_Error_Concentration!$F:$F,C5805)=0,"",SUMIFS(Q3_SQL_Error_Concentration!$I:$I,Q3_SQL_Error_Concentration!$A:$A,A5805,Q3_SQL_Error_Concentration!$E:$E,B5805,Q3_SQL_Error_Concentration!$F:$F,C5805))</f>
        <v/>
      </c>
      <c r="H5805" s="5" t="str">
        <f t="shared" si="541"/>
        <v/>
      </c>
      <c r="I5805" s="5">
        <f>IF(D5805&gt;=Q3_Validation!$C$2,1,0)</f>
        <v>0</v>
      </c>
      <c r="J5805" s="8" t="str">
        <f t="shared" si="542"/>
        <v/>
      </c>
      <c r="K5805" s="5" t="str">
        <f t="shared" si="543"/>
        <v>excluded</v>
      </c>
      <c r="L5805" s="5">
        <f t="shared" si="544"/>
        <v>0</v>
      </c>
      <c r="M5805" s="5">
        <f t="shared" si="545"/>
        <v>0</v>
      </c>
    </row>
    <row r="5806" spans="1:13">
      <c r="A5806" s="5">
        <v>8049</v>
      </c>
      <c r="B5806" s="5">
        <v>11</v>
      </c>
      <c r="C5806" s="5" t="s">
        <v>63</v>
      </c>
      <c r="D5806" s="5">
        <v>283</v>
      </c>
      <c r="E5806" s="5">
        <v>5</v>
      </c>
      <c r="F5806" s="8">
        <f t="shared" si="540"/>
        <v>1.7667844522968197</v>
      </c>
      <c r="G5806" s="5" t="str">
        <f>IF(COUNTIFS(Q3_SQL_Error_Concentration!$A:$A,A5806,Q3_SQL_Error_Concentration!$E:$E,B5806,Q3_SQL_Error_Concentration!$F:$F,C5806)=0,"",SUMIFS(Q3_SQL_Error_Concentration!$I:$I,Q3_SQL_Error_Concentration!$A:$A,A5806,Q3_SQL_Error_Concentration!$E:$E,B5806,Q3_SQL_Error_Concentration!$F:$F,C5806))</f>
        <v/>
      </c>
      <c r="H5806" s="5" t="str">
        <f t="shared" si="541"/>
        <v/>
      </c>
      <c r="I5806" s="5">
        <f>IF(D5806&gt;=Q3_Validation!$C$2,1,0)</f>
        <v>0</v>
      </c>
      <c r="J5806" s="8" t="str">
        <f t="shared" si="542"/>
        <v/>
      </c>
      <c r="K5806" s="5" t="str">
        <f t="shared" si="543"/>
        <v>excluded</v>
      </c>
      <c r="L5806" s="5">
        <f t="shared" si="544"/>
        <v>0</v>
      </c>
      <c r="M5806" s="5">
        <f t="shared" si="545"/>
        <v>0</v>
      </c>
    </row>
    <row r="5807" spans="1:13">
      <c r="A5807" s="5">
        <v>8049</v>
      </c>
      <c r="B5807" s="5">
        <v>11</v>
      </c>
      <c r="C5807" s="5" t="s">
        <v>62</v>
      </c>
      <c r="D5807" s="5">
        <v>399</v>
      </c>
      <c r="E5807" s="5">
        <v>8</v>
      </c>
      <c r="F5807" s="8">
        <f t="shared" si="540"/>
        <v>2.0050125313283207</v>
      </c>
      <c r="G5807" s="5" t="str">
        <f>IF(COUNTIFS(Q3_SQL_Error_Concentration!$A:$A,A5807,Q3_SQL_Error_Concentration!$E:$E,B5807,Q3_SQL_Error_Concentration!$F:$F,C5807)=0,"",SUMIFS(Q3_SQL_Error_Concentration!$I:$I,Q3_SQL_Error_Concentration!$A:$A,A5807,Q3_SQL_Error_Concentration!$E:$E,B5807,Q3_SQL_Error_Concentration!$F:$F,C5807))</f>
        <v/>
      </c>
      <c r="H5807" s="5" t="str">
        <f t="shared" si="541"/>
        <v/>
      </c>
      <c r="I5807" s="5">
        <f>IF(D5807&gt;=Q3_Validation!$C$2,1,0)</f>
        <v>0</v>
      </c>
      <c r="J5807" s="8" t="str">
        <f t="shared" si="542"/>
        <v/>
      </c>
      <c r="K5807" s="5" t="str">
        <f t="shared" si="543"/>
        <v>excluded</v>
      </c>
      <c r="L5807" s="5">
        <f t="shared" si="544"/>
        <v>0</v>
      </c>
      <c r="M5807" s="5">
        <f t="shared" si="545"/>
        <v>0</v>
      </c>
    </row>
    <row r="5808" spans="1:13">
      <c r="A5808" s="5">
        <v>8049</v>
      </c>
      <c r="B5808" s="5">
        <v>12</v>
      </c>
      <c r="C5808" s="5" t="s">
        <v>63</v>
      </c>
      <c r="D5808" s="5">
        <v>498</v>
      </c>
      <c r="E5808" s="5">
        <v>13</v>
      </c>
      <c r="F5808" s="8">
        <f t="shared" si="540"/>
        <v>2.6104417670682731</v>
      </c>
      <c r="G5808" s="5" t="str">
        <f>IF(COUNTIFS(Q3_SQL_Error_Concentration!$A:$A,A5808,Q3_SQL_Error_Concentration!$E:$E,B5808,Q3_SQL_Error_Concentration!$F:$F,C5808)=0,"",SUMIFS(Q3_SQL_Error_Concentration!$I:$I,Q3_SQL_Error_Concentration!$A:$A,A5808,Q3_SQL_Error_Concentration!$E:$E,B5808,Q3_SQL_Error_Concentration!$F:$F,C5808))</f>
        <v/>
      </c>
      <c r="H5808" s="5" t="str">
        <f t="shared" si="541"/>
        <v/>
      </c>
      <c r="I5808" s="5">
        <f>IF(D5808&gt;=Q3_Validation!$C$2,1,0)</f>
        <v>0</v>
      </c>
      <c r="J5808" s="8" t="str">
        <f t="shared" si="542"/>
        <v/>
      </c>
      <c r="K5808" s="5" t="str">
        <f t="shared" si="543"/>
        <v>excluded</v>
      </c>
      <c r="L5808" s="5">
        <f t="shared" si="544"/>
        <v>0</v>
      </c>
      <c r="M5808" s="5">
        <f t="shared" si="545"/>
        <v>0</v>
      </c>
    </row>
    <row r="5809" spans="1:13">
      <c r="A5809" s="5">
        <v>8049</v>
      </c>
      <c r="B5809" s="5">
        <v>12</v>
      </c>
      <c r="C5809" s="5" t="s">
        <v>62</v>
      </c>
      <c r="D5809" s="5">
        <v>541</v>
      </c>
      <c r="E5809" s="5">
        <v>12</v>
      </c>
      <c r="F5809" s="8">
        <f t="shared" si="540"/>
        <v>2.2181146025878005</v>
      </c>
      <c r="G5809" s="5" t="str">
        <f>IF(COUNTIFS(Q3_SQL_Error_Concentration!$A:$A,A5809,Q3_SQL_Error_Concentration!$E:$E,B5809,Q3_SQL_Error_Concentration!$F:$F,C5809)=0,"",SUMIFS(Q3_SQL_Error_Concentration!$I:$I,Q3_SQL_Error_Concentration!$A:$A,A5809,Q3_SQL_Error_Concentration!$E:$E,B5809,Q3_SQL_Error_Concentration!$F:$F,C5809))</f>
        <v/>
      </c>
      <c r="H5809" s="5" t="str">
        <f t="shared" si="541"/>
        <v/>
      </c>
      <c r="I5809" s="5">
        <f>IF(D5809&gt;=Q3_Validation!$C$2,1,0)</f>
        <v>0</v>
      </c>
      <c r="J5809" s="8" t="str">
        <f t="shared" si="542"/>
        <v/>
      </c>
      <c r="K5809" s="5" t="str">
        <f t="shared" si="543"/>
        <v>excluded</v>
      </c>
      <c r="L5809" s="5">
        <f t="shared" si="544"/>
        <v>0</v>
      </c>
      <c r="M5809" s="5">
        <f t="shared" si="545"/>
        <v>0</v>
      </c>
    </row>
    <row r="5810" spans="1:13">
      <c r="A5810" s="5">
        <v>8049</v>
      </c>
      <c r="B5810" s="5">
        <v>13</v>
      </c>
      <c r="C5810" s="5" t="s">
        <v>63</v>
      </c>
      <c r="D5810" s="5">
        <v>563</v>
      </c>
      <c r="E5810" s="5">
        <v>11</v>
      </c>
      <c r="F5810" s="8">
        <f t="shared" si="540"/>
        <v>1.9538188277087034</v>
      </c>
      <c r="G5810" s="5" t="str">
        <f>IF(COUNTIFS(Q3_SQL_Error_Concentration!$A:$A,A5810,Q3_SQL_Error_Concentration!$E:$E,B5810,Q3_SQL_Error_Concentration!$F:$F,C5810)=0,"",SUMIFS(Q3_SQL_Error_Concentration!$I:$I,Q3_SQL_Error_Concentration!$A:$A,A5810,Q3_SQL_Error_Concentration!$E:$E,B5810,Q3_SQL_Error_Concentration!$F:$F,C5810))</f>
        <v/>
      </c>
      <c r="H5810" s="5" t="str">
        <f t="shared" si="541"/>
        <v/>
      </c>
      <c r="I5810" s="5">
        <f>IF(D5810&gt;=Q3_Validation!$C$2,1,0)</f>
        <v>0</v>
      </c>
      <c r="J5810" s="8" t="str">
        <f t="shared" si="542"/>
        <v/>
      </c>
      <c r="K5810" s="5" t="str">
        <f t="shared" si="543"/>
        <v>excluded</v>
      </c>
      <c r="L5810" s="5">
        <f t="shared" si="544"/>
        <v>0</v>
      </c>
      <c r="M5810" s="5">
        <f t="shared" si="545"/>
        <v>0</v>
      </c>
    </row>
    <row r="5811" spans="1:13">
      <c r="A5811" s="5">
        <v>8049</v>
      </c>
      <c r="B5811" s="5">
        <v>13</v>
      </c>
      <c r="C5811" s="5" t="s">
        <v>62</v>
      </c>
      <c r="D5811" s="5">
        <v>556</v>
      </c>
      <c r="E5811" s="5">
        <v>11</v>
      </c>
      <c r="F5811" s="8">
        <f t="shared" si="540"/>
        <v>1.9784172661870503</v>
      </c>
      <c r="G5811" s="5" t="str">
        <f>IF(COUNTIFS(Q3_SQL_Error_Concentration!$A:$A,A5811,Q3_SQL_Error_Concentration!$E:$E,B5811,Q3_SQL_Error_Concentration!$F:$F,C5811)=0,"",SUMIFS(Q3_SQL_Error_Concentration!$I:$I,Q3_SQL_Error_Concentration!$A:$A,A5811,Q3_SQL_Error_Concentration!$E:$E,B5811,Q3_SQL_Error_Concentration!$F:$F,C5811))</f>
        <v/>
      </c>
      <c r="H5811" s="5" t="str">
        <f t="shared" si="541"/>
        <v/>
      </c>
      <c r="I5811" s="5">
        <f>IF(D5811&gt;=Q3_Validation!$C$2,1,0)</f>
        <v>0</v>
      </c>
      <c r="J5811" s="8" t="str">
        <f t="shared" si="542"/>
        <v/>
      </c>
      <c r="K5811" s="5" t="str">
        <f t="shared" si="543"/>
        <v>excluded</v>
      </c>
      <c r="L5811" s="5">
        <f t="shared" si="544"/>
        <v>0</v>
      </c>
      <c r="M5811" s="5">
        <f t="shared" si="545"/>
        <v>0</v>
      </c>
    </row>
    <row r="5812" spans="1:13">
      <c r="A5812" s="5">
        <v>8049</v>
      </c>
      <c r="B5812" s="5">
        <v>14</v>
      </c>
      <c r="C5812" s="5" t="s">
        <v>63</v>
      </c>
      <c r="D5812" s="5">
        <v>388</v>
      </c>
      <c r="E5812" s="5">
        <v>3</v>
      </c>
      <c r="F5812" s="8">
        <f t="shared" si="540"/>
        <v>0.77319587628865982</v>
      </c>
      <c r="G5812" s="5" t="str">
        <f>IF(COUNTIFS(Q3_SQL_Error_Concentration!$A:$A,A5812,Q3_SQL_Error_Concentration!$E:$E,B5812,Q3_SQL_Error_Concentration!$F:$F,C5812)=0,"",SUMIFS(Q3_SQL_Error_Concentration!$I:$I,Q3_SQL_Error_Concentration!$A:$A,A5812,Q3_SQL_Error_Concentration!$E:$E,B5812,Q3_SQL_Error_Concentration!$F:$F,C5812))</f>
        <v/>
      </c>
      <c r="H5812" s="5" t="str">
        <f t="shared" si="541"/>
        <v/>
      </c>
      <c r="I5812" s="5">
        <f>IF(D5812&gt;=Q3_Validation!$C$2,1,0)</f>
        <v>0</v>
      </c>
      <c r="J5812" s="8" t="str">
        <f t="shared" si="542"/>
        <v/>
      </c>
      <c r="K5812" s="5" t="str">
        <f t="shared" si="543"/>
        <v>excluded</v>
      </c>
      <c r="L5812" s="5">
        <f t="shared" si="544"/>
        <v>0</v>
      </c>
      <c r="M5812" s="5">
        <f t="shared" si="545"/>
        <v>0</v>
      </c>
    </row>
    <row r="5813" spans="1:13">
      <c r="A5813" s="5">
        <v>8049</v>
      </c>
      <c r="B5813" s="5">
        <v>14</v>
      </c>
      <c r="C5813" s="5" t="s">
        <v>62</v>
      </c>
      <c r="D5813" s="5">
        <v>552</v>
      </c>
      <c r="E5813" s="5">
        <v>8</v>
      </c>
      <c r="F5813" s="8">
        <f t="shared" si="540"/>
        <v>1.4492753623188406</v>
      </c>
      <c r="G5813" s="5" t="str">
        <f>IF(COUNTIFS(Q3_SQL_Error_Concentration!$A:$A,A5813,Q3_SQL_Error_Concentration!$E:$E,B5813,Q3_SQL_Error_Concentration!$F:$F,C5813)=0,"",SUMIFS(Q3_SQL_Error_Concentration!$I:$I,Q3_SQL_Error_Concentration!$A:$A,A5813,Q3_SQL_Error_Concentration!$E:$E,B5813,Q3_SQL_Error_Concentration!$F:$F,C5813))</f>
        <v/>
      </c>
      <c r="H5813" s="5" t="str">
        <f t="shared" si="541"/>
        <v/>
      </c>
      <c r="I5813" s="5">
        <f>IF(D5813&gt;=Q3_Validation!$C$2,1,0)</f>
        <v>0</v>
      </c>
      <c r="J5813" s="8" t="str">
        <f t="shared" si="542"/>
        <v/>
      </c>
      <c r="K5813" s="5" t="str">
        <f t="shared" si="543"/>
        <v>excluded</v>
      </c>
      <c r="L5813" s="5">
        <f t="shared" si="544"/>
        <v>0</v>
      </c>
      <c r="M5813" s="5">
        <f t="shared" si="545"/>
        <v>0</v>
      </c>
    </row>
    <row r="5814" spans="1:13">
      <c r="A5814" s="5">
        <v>8049</v>
      </c>
      <c r="B5814" s="5">
        <v>15</v>
      </c>
      <c r="C5814" s="5" t="s">
        <v>63</v>
      </c>
      <c r="D5814" s="5">
        <v>393</v>
      </c>
      <c r="E5814" s="5">
        <v>5</v>
      </c>
      <c r="F5814" s="8">
        <f t="shared" si="540"/>
        <v>1.272264631043257</v>
      </c>
      <c r="G5814" s="5" t="str">
        <f>IF(COUNTIFS(Q3_SQL_Error_Concentration!$A:$A,A5814,Q3_SQL_Error_Concentration!$E:$E,B5814,Q3_SQL_Error_Concentration!$F:$F,C5814)=0,"",SUMIFS(Q3_SQL_Error_Concentration!$I:$I,Q3_SQL_Error_Concentration!$A:$A,A5814,Q3_SQL_Error_Concentration!$E:$E,B5814,Q3_SQL_Error_Concentration!$F:$F,C5814))</f>
        <v/>
      </c>
      <c r="H5814" s="5" t="str">
        <f t="shared" si="541"/>
        <v/>
      </c>
      <c r="I5814" s="5">
        <f>IF(D5814&gt;=Q3_Validation!$C$2,1,0)</f>
        <v>0</v>
      </c>
      <c r="J5814" s="8" t="str">
        <f t="shared" si="542"/>
        <v/>
      </c>
      <c r="K5814" s="5" t="str">
        <f t="shared" si="543"/>
        <v>excluded</v>
      </c>
      <c r="L5814" s="5">
        <f t="shared" si="544"/>
        <v>0</v>
      </c>
      <c r="M5814" s="5">
        <f t="shared" si="545"/>
        <v>0</v>
      </c>
    </row>
    <row r="5815" spans="1:13">
      <c r="A5815" s="5">
        <v>8049</v>
      </c>
      <c r="B5815" s="5">
        <v>15</v>
      </c>
      <c r="C5815" s="5" t="s">
        <v>62</v>
      </c>
      <c r="D5815" s="5">
        <v>519</v>
      </c>
      <c r="E5815" s="5">
        <v>9</v>
      </c>
      <c r="F5815" s="8">
        <f t="shared" si="540"/>
        <v>1.7341040462427746</v>
      </c>
      <c r="G5815" s="5" t="str">
        <f>IF(COUNTIFS(Q3_SQL_Error_Concentration!$A:$A,A5815,Q3_SQL_Error_Concentration!$E:$E,B5815,Q3_SQL_Error_Concentration!$F:$F,C5815)=0,"",SUMIFS(Q3_SQL_Error_Concentration!$I:$I,Q3_SQL_Error_Concentration!$A:$A,A5815,Q3_SQL_Error_Concentration!$E:$E,B5815,Q3_SQL_Error_Concentration!$F:$F,C5815))</f>
        <v/>
      </c>
      <c r="H5815" s="5" t="str">
        <f t="shared" si="541"/>
        <v/>
      </c>
      <c r="I5815" s="5">
        <f>IF(D5815&gt;=Q3_Validation!$C$2,1,0)</f>
        <v>0</v>
      </c>
      <c r="J5815" s="8" t="str">
        <f t="shared" si="542"/>
        <v/>
      </c>
      <c r="K5815" s="5" t="str">
        <f t="shared" si="543"/>
        <v>excluded</v>
      </c>
      <c r="L5815" s="5">
        <f t="shared" si="544"/>
        <v>0</v>
      </c>
      <c r="M5815" s="5">
        <f t="shared" si="545"/>
        <v>0</v>
      </c>
    </row>
    <row r="5816" spans="1:13">
      <c r="A5816" s="5">
        <v>8049</v>
      </c>
      <c r="B5816" s="5">
        <v>16</v>
      </c>
      <c r="C5816" s="5" t="s">
        <v>63</v>
      </c>
      <c r="D5816" s="5">
        <v>372</v>
      </c>
      <c r="E5816" s="5">
        <v>7</v>
      </c>
      <c r="F5816" s="8">
        <f t="shared" si="540"/>
        <v>1.881720430107527</v>
      </c>
      <c r="G5816" s="5" t="str">
        <f>IF(COUNTIFS(Q3_SQL_Error_Concentration!$A:$A,A5816,Q3_SQL_Error_Concentration!$E:$E,B5816,Q3_SQL_Error_Concentration!$F:$F,C5816)=0,"",SUMIFS(Q3_SQL_Error_Concentration!$I:$I,Q3_SQL_Error_Concentration!$A:$A,A5816,Q3_SQL_Error_Concentration!$E:$E,B5816,Q3_SQL_Error_Concentration!$F:$F,C5816))</f>
        <v/>
      </c>
      <c r="H5816" s="5" t="str">
        <f t="shared" si="541"/>
        <v/>
      </c>
      <c r="I5816" s="5">
        <f>IF(D5816&gt;=Q3_Validation!$C$2,1,0)</f>
        <v>0</v>
      </c>
      <c r="J5816" s="8" t="str">
        <f t="shared" si="542"/>
        <v/>
      </c>
      <c r="K5816" s="5" t="str">
        <f t="shared" si="543"/>
        <v>excluded</v>
      </c>
      <c r="L5816" s="5">
        <f t="shared" si="544"/>
        <v>0</v>
      </c>
      <c r="M5816" s="5">
        <f t="shared" si="545"/>
        <v>0</v>
      </c>
    </row>
    <row r="5817" spans="1:13">
      <c r="A5817" s="5">
        <v>8049</v>
      </c>
      <c r="B5817" s="5">
        <v>16</v>
      </c>
      <c r="C5817" s="5" t="s">
        <v>62</v>
      </c>
      <c r="D5817" s="5">
        <v>535</v>
      </c>
      <c r="E5817" s="5">
        <v>6</v>
      </c>
      <c r="F5817" s="8">
        <f t="shared" si="540"/>
        <v>1.1214953271028036</v>
      </c>
      <c r="G5817" s="5" t="str">
        <f>IF(COUNTIFS(Q3_SQL_Error_Concentration!$A:$A,A5817,Q3_SQL_Error_Concentration!$E:$E,B5817,Q3_SQL_Error_Concentration!$F:$F,C5817)=0,"",SUMIFS(Q3_SQL_Error_Concentration!$I:$I,Q3_SQL_Error_Concentration!$A:$A,A5817,Q3_SQL_Error_Concentration!$E:$E,B5817,Q3_SQL_Error_Concentration!$F:$F,C5817))</f>
        <v/>
      </c>
      <c r="H5817" s="5" t="str">
        <f t="shared" si="541"/>
        <v/>
      </c>
      <c r="I5817" s="5">
        <f>IF(D5817&gt;=Q3_Validation!$C$2,1,0)</f>
        <v>0</v>
      </c>
      <c r="J5817" s="8" t="str">
        <f t="shared" si="542"/>
        <v/>
      </c>
      <c r="K5817" s="5" t="str">
        <f t="shared" si="543"/>
        <v>excluded</v>
      </c>
      <c r="L5817" s="5">
        <f t="shared" si="544"/>
        <v>0</v>
      </c>
      <c r="M5817" s="5">
        <f t="shared" si="545"/>
        <v>0</v>
      </c>
    </row>
    <row r="5818" spans="1:13">
      <c r="A5818" s="5">
        <v>8049</v>
      </c>
      <c r="B5818" s="5">
        <v>17</v>
      </c>
      <c r="C5818" s="5" t="s">
        <v>63</v>
      </c>
      <c r="D5818" s="5">
        <v>57</v>
      </c>
      <c r="E5818" s="5">
        <v>2</v>
      </c>
      <c r="F5818" s="8">
        <f t="shared" si="540"/>
        <v>3.5087719298245612</v>
      </c>
      <c r="G5818" s="5" t="str">
        <f>IF(COUNTIFS(Q3_SQL_Error_Concentration!$A:$A,A5818,Q3_SQL_Error_Concentration!$E:$E,B5818,Q3_SQL_Error_Concentration!$F:$F,C5818)=0,"",SUMIFS(Q3_SQL_Error_Concentration!$I:$I,Q3_SQL_Error_Concentration!$A:$A,A5818,Q3_SQL_Error_Concentration!$E:$E,B5818,Q3_SQL_Error_Concentration!$F:$F,C5818))</f>
        <v/>
      </c>
      <c r="H5818" s="5" t="str">
        <f t="shared" si="541"/>
        <v/>
      </c>
      <c r="I5818" s="5">
        <f>IF(D5818&gt;=Q3_Validation!$C$2,1,0)</f>
        <v>0</v>
      </c>
      <c r="J5818" s="8" t="str">
        <f t="shared" si="542"/>
        <v/>
      </c>
      <c r="K5818" s="5" t="str">
        <f t="shared" si="543"/>
        <v>excluded</v>
      </c>
      <c r="L5818" s="5">
        <f t="shared" si="544"/>
        <v>0</v>
      </c>
      <c r="M5818" s="5">
        <f t="shared" si="545"/>
        <v>0</v>
      </c>
    </row>
    <row r="5819" spans="1:13">
      <c r="A5819" s="5">
        <v>8049</v>
      </c>
      <c r="B5819" s="5">
        <v>17</v>
      </c>
      <c r="C5819" s="5" t="s">
        <v>62</v>
      </c>
      <c r="D5819" s="5">
        <v>83</v>
      </c>
      <c r="E5819" s="5">
        <v>2</v>
      </c>
      <c r="F5819" s="8">
        <f t="shared" si="540"/>
        <v>2.4096385542168677</v>
      </c>
      <c r="G5819" s="5" t="str">
        <f>IF(COUNTIFS(Q3_SQL_Error_Concentration!$A:$A,A5819,Q3_SQL_Error_Concentration!$E:$E,B5819,Q3_SQL_Error_Concentration!$F:$F,C5819)=0,"",SUMIFS(Q3_SQL_Error_Concentration!$I:$I,Q3_SQL_Error_Concentration!$A:$A,A5819,Q3_SQL_Error_Concentration!$E:$E,B5819,Q3_SQL_Error_Concentration!$F:$F,C5819))</f>
        <v/>
      </c>
      <c r="H5819" s="5" t="str">
        <f t="shared" si="541"/>
        <v/>
      </c>
      <c r="I5819" s="5">
        <f>IF(D5819&gt;=Q3_Validation!$C$2,1,0)</f>
        <v>0</v>
      </c>
      <c r="J5819" s="8" t="str">
        <f t="shared" si="542"/>
        <v/>
      </c>
      <c r="K5819" s="5" t="str">
        <f t="shared" si="543"/>
        <v>excluded</v>
      </c>
      <c r="L5819" s="5">
        <f t="shared" si="544"/>
        <v>0</v>
      </c>
      <c r="M5819" s="5">
        <f t="shared" si="545"/>
        <v>0</v>
      </c>
    </row>
    <row r="5820" spans="1:13">
      <c r="A5820" s="5">
        <v>8049</v>
      </c>
      <c r="B5820" s="5">
        <v>18</v>
      </c>
      <c r="C5820" s="5" t="s">
        <v>63</v>
      </c>
      <c r="D5820" s="5">
        <v>21</v>
      </c>
      <c r="E5820" s="5">
        <v>0</v>
      </c>
      <c r="F5820" s="8">
        <f t="shared" si="540"/>
        <v>0</v>
      </c>
      <c r="G5820" s="5" t="str">
        <f>IF(COUNTIFS(Q3_SQL_Error_Concentration!$A:$A,A5820,Q3_SQL_Error_Concentration!$E:$E,B5820,Q3_SQL_Error_Concentration!$F:$F,C5820)=0,"",SUMIFS(Q3_SQL_Error_Concentration!$I:$I,Q3_SQL_Error_Concentration!$A:$A,A5820,Q3_SQL_Error_Concentration!$E:$E,B5820,Q3_SQL_Error_Concentration!$F:$F,C5820))</f>
        <v/>
      </c>
      <c r="H5820" s="5" t="str">
        <f t="shared" si="541"/>
        <v/>
      </c>
      <c r="I5820" s="5">
        <f>IF(D5820&gt;=Q3_Validation!$C$2,1,0)</f>
        <v>0</v>
      </c>
      <c r="J5820" s="8" t="str">
        <f t="shared" si="542"/>
        <v/>
      </c>
      <c r="K5820" s="5" t="str">
        <f t="shared" si="543"/>
        <v>excluded</v>
      </c>
      <c r="L5820" s="5">
        <f t="shared" si="544"/>
        <v>0</v>
      </c>
      <c r="M5820" s="5">
        <f t="shared" si="545"/>
        <v>0</v>
      </c>
    </row>
    <row r="5821" spans="1:13">
      <c r="A5821" s="5">
        <v>8049</v>
      </c>
      <c r="B5821" s="5">
        <v>18</v>
      </c>
      <c r="C5821" s="5" t="s">
        <v>62</v>
      </c>
      <c r="D5821" s="5">
        <v>46</v>
      </c>
      <c r="E5821" s="5">
        <v>0</v>
      </c>
      <c r="F5821" s="8">
        <f t="shared" si="540"/>
        <v>0</v>
      </c>
      <c r="G5821" s="5" t="str">
        <f>IF(COUNTIFS(Q3_SQL_Error_Concentration!$A:$A,A5821,Q3_SQL_Error_Concentration!$E:$E,B5821,Q3_SQL_Error_Concentration!$F:$F,C5821)=0,"",SUMIFS(Q3_SQL_Error_Concentration!$I:$I,Q3_SQL_Error_Concentration!$A:$A,A5821,Q3_SQL_Error_Concentration!$E:$E,B5821,Q3_SQL_Error_Concentration!$F:$F,C5821))</f>
        <v/>
      </c>
      <c r="H5821" s="5" t="str">
        <f t="shared" si="541"/>
        <v/>
      </c>
      <c r="I5821" s="5">
        <f>IF(D5821&gt;=Q3_Validation!$C$2,1,0)</f>
        <v>0</v>
      </c>
      <c r="J5821" s="8" t="str">
        <f t="shared" si="542"/>
        <v/>
      </c>
      <c r="K5821" s="5" t="str">
        <f t="shared" si="543"/>
        <v>excluded</v>
      </c>
      <c r="L5821" s="5">
        <f t="shared" si="544"/>
        <v>0</v>
      </c>
      <c r="M5821" s="5">
        <f t="shared" si="545"/>
        <v>0</v>
      </c>
    </row>
    <row r="5822" spans="1:13">
      <c r="A5822" s="5">
        <v>8049</v>
      </c>
      <c r="B5822" s="5">
        <v>19</v>
      </c>
      <c r="C5822" s="5" t="s">
        <v>63</v>
      </c>
      <c r="D5822" s="5">
        <v>17</v>
      </c>
      <c r="E5822" s="5">
        <v>0</v>
      </c>
      <c r="F5822" s="8">
        <f t="shared" si="540"/>
        <v>0</v>
      </c>
      <c r="G5822" s="5" t="str">
        <f>IF(COUNTIFS(Q3_SQL_Error_Concentration!$A:$A,A5822,Q3_SQL_Error_Concentration!$E:$E,B5822,Q3_SQL_Error_Concentration!$F:$F,C5822)=0,"",SUMIFS(Q3_SQL_Error_Concentration!$I:$I,Q3_SQL_Error_Concentration!$A:$A,A5822,Q3_SQL_Error_Concentration!$E:$E,B5822,Q3_SQL_Error_Concentration!$F:$F,C5822))</f>
        <v/>
      </c>
      <c r="H5822" s="5" t="str">
        <f t="shared" si="541"/>
        <v/>
      </c>
      <c r="I5822" s="5">
        <f>IF(D5822&gt;=Q3_Validation!$C$2,1,0)</f>
        <v>0</v>
      </c>
      <c r="J5822" s="8" t="str">
        <f t="shared" si="542"/>
        <v/>
      </c>
      <c r="K5822" s="5" t="str">
        <f t="shared" si="543"/>
        <v>excluded</v>
      </c>
      <c r="L5822" s="5">
        <f t="shared" si="544"/>
        <v>0</v>
      </c>
      <c r="M5822" s="5">
        <f t="shared" si="545"/>
        <v>0</v>
      </c>
    </row>
    <row r="5823" spans="1:13">
      <c r="A5823" s="5">
        <v>8049</v>
      </c>
      <c r="B5823" s="5">
        <v>19</v>
      </c>
      <c r="C5823" s="5" t="s">
        <v>62</v>
      </c>
      <c r="D5823" s="5">
        <v>64</v>
      </c>
      <c r="E5823" s="5">
        <v>3</v>
      </c>
      <c r="F5823" s="8">
        <f t="shared" si="540"/>
        <v>4.6875</v>
      </c>
      <c r="G5823" s="5" t="str">
        <f>IF(COUNTIFS(Q3_SQL_Error_Concentration!$A:$A,A5823,Q3_SQL_Error_Concentration!$E:$E,B5823,Q3_SQL_Error_Concentration!$F:$F,C5823)=0,"",SUMIFS(Q3_SQL_Error_Concentration!$I:$I,Q3_SQL_Error_Concentration!$A:$A,A5823,Q3_SQL_Error_Concentration!$E:$E,B5823,Q3_SQL_Error_Concentration!$F:$F,C5823))</f>
        <v/>
      </c>
      <c r="H5823" s="5" t="str">
        <f t="shared" si="541"/>
        <v/>
      </c>
      <c r="I5823" s="5">
        <f>IF(D5823&gt;=Q3_Validation!$C$2,1,0)</f>
        <v>0</v>
      </c>
      <c r="J5823" s="8" t="str">
        <f t="shared" si="542"/>
        <v/>
      </c>
      <c r="K5823" s="5" t="str">
        <f t="shared" si="543"/>
        <v>excluded</v>
      </c>
      <c r="L5823" s="5">
        <f t="shared" si="544"/>
        <v>0</v>
      </c>
      <c r="M5823" s="5">
        <f t="shared" si="545"/>
        <v>0</v>
      </c>
    </row>
    <row r="5824" spans="1:13">
      <c r="A5824" s="5">
        <v>8049</v>
      </c>
      <c r="B5824" s="5">
        <v>20</v>
      </c>
      <c r="C5824" s="5" t="s">
        <v>63</v>
      </c>
      <c r="D5824" s="5">
        <v>49</v>
      </c>
      <c r="E5824" s="5">
        <v>1</v>
      </c>
      <c r="F5824" s="8">
        <f t="shared" si="540"/>
        <v>2.0408163265306123</v>
      </c>
      <c r="G5824" s="5" t="str">
        <f>IF(COUNTIFS(Q3_SQL_Error_Concentration!$A:$A,A5824,Q3_SQL_Error_Concentration!$E:$E,B5824,Q3_SQL_Error_Concentration!$F:$F,C5824)=0,"",SUMIFS(Q3_SQL_Error_Concentration!$I:$I,Q3_SQL_Error_Concentration!$A:$A,A5824,Q3_SQL_Error_Concentration!$E:$E,B5824,Q3_SQL_Error_Concentration!$F:$F,C5824))</f>
        <v/>
      </c>
      <c r="H5824" s="5" t="str">
        <f t="shared" si="541"/>
        <v/>
      </c>
      <c r="I5824" s="5">
        <f>IF(D5824&gt;=Q3_Validation!$C$2,1,0)</f>
        <v>0</v>
      </c>
      <c r="J5824" s="8" t="str">
        <f t="shared" si="542"/>
        <v/>
      </c>
      <c r="K5824" s="5" t="str">
        <f t="shared" si="543"/>
        <v>excluded</v>
      </c>
      <c r="L5824" s="5">
        <f t="shared" si="544"/>
        <v>0</v>
      </c>
      <c r="M5824" s="5">
        <f t="shared" si="545"/>
        <v>0</v>
      </c>
    </row>
    <row r="5825" spans="1:13">
      <c r="A5825" s="5">
        <v>8049</v>
      </c>
      <c r="B5825" s="5">
        <v>20</v>
      </c>
      <c r="C5825" s="5" t="s">
        <v>62</v>
      </c>
      <c r="D5825" s="5">
        <v>78</v>
      </c>
      <c r="E5825" s="5">
        <v>2</v>
      </c>
      <c r="F5825" s="8">
        <f t="shared" si="540"/>
        <v>2.5641025641025643</v>
      </c>
      <c r="G5825" s="5" t="str">
        <f>IF(COUNTIFS(Q3_SQL_Error_Concentration!$A:$A,A5825,Q3_SQL_Error_Concentration!$E:$E,B5825,Q3_SQL_Error_Concentration!$F:$F,C5825)=0,"",SUMIFS(Q3_SQL_Error_Concentration!$I:$I,Q3_SQL_Error_Concentration!$A:$A,A5825,Q3_SQL_Error_Concentration!$E:$E,B5825,Q3_SQL_Error_Concentration!$F:$F,C5825))</f>
        <v/>
      </c>
      <c r="H5825" s="5" t="str">
        <f t="shared" si="541"/>
        <v/>
      </c>
      <c r="I5825" s="5">
        <f>IF(D5825&gt;=Q3_Validation!$C$2,1,0)</f>
        <v>0</v>
      </c>
      <c r="J5825" s="8" t="str">
        <f t="shared" si="542"/>
        <v/>
      </c>
      <c r="K5825" s="5" t="str">
        <f t="shared" si="543"/>
        <v>excluded</v>
      </c>
      <c r="L5825" s="5">
        <f t="shared" si="544"/>
        <v>0</v>
      </c>
      <c r="M5825" s="5">
        <f t="shared" si="545"/>
        <v>0</v>
      </c>
    </row>
    <row r="5826" spans="1:13">
      <c r="A5826" s="5">
        <v>8049</v>
      </c>
      <c r="B5826" s="5">
        <v>21</v>
      </c>
      <c r="C5826" s="5" t="s">
        <v>63</v>
      </c>
      <c r="D5826" s="5">
        <v>34</v>
      </c>
      <c r="E5826" s="5">
        <v>0</v>
      </c>
      <c r="F5826" s="8">
        <f t="shared" ref="F5826:F5889" si="546">100*E5826/D5826</f>
        <v>0</v>
      </c>
      <c r="G5826" s="5" t="str">
        <f>IF(COUNTIFS(Q3_SQL_Error_Concentration!$A:$A,A5826,Q3_SQL_Error_Concentration!$E:$E,B5826,Q3_SQL_Error_Concentration!$F:$F,C5826)=0,"",SUMIFS(Q3_SQL_Error_Concentration!$I:$I,Q3_SQL_Error_Concentration!$A:$A,A5826,Q3_SQL_Error_Concentration!$E:$E,B5826,Q3_SQL_Error_Concentration!$F:$F,C5826))</f>
        <v/>
      </c>
      <c r="H5826" s="5" t="str">
        <f t="shared" ref="H5826:H5889" si="547">IF(G5826="","",IF(ABS(F5826-G5826)&lt;=0.0002,"PASS","FAIL"))</f>
        <v/>
      </c>
      <c r="I5826" s="5">
        <f>IF(D5826&gt;=Q3_Validation!$C$2,1,0)</f>
        <v>0</v>
      </c>
      <c r="J5826" s="8" t="str">
        <f t="shared" ref="J5826:J5889" si="548">IF(I5826=1,F5826,"")</f>
        <v/>
      </c>
      <c r="K5826" s="5" t="str">
        <f t="shared" ref="K5826:K5889" si="549">IF(D5826&lt;601,"excluded",IF(J5826&gt;3.628192,"outlier",IF(J5826&gt;=2.11093,"high-error","normal")))</f>
        <v>excluded</v>
      </c>
      <c r="L5826" s="5">
        <f t="shared" ref="L5826:L5889" si="550">COUNTIFS(A:A,A5826,K:K,"high-error")+COUNTIFS(A:A,A5826,K:K,"outlier")</f>
        <v>0</v>
      </c>
      <c r="M5826" s="5">
        <f t="shared" ref="M5826:M5889" si="551">IF(AND(L5826&gt;=2,OR(K5826="high-error",K5826="outlier")),1,0)</f>
        <v>0</v>
      </c>
    </row>
    <row r="5827" spans="1:13">
      <c r="A5827" s="5">
        <v>8049</v>
      </c>
      <c r="B5827" s="5">
        <v>21</v>
      </c>
      <c r="C5827" s="5" t="s">
        <v>62</v>
      </c>
      <c r="D5827" s="5">
        <v>42</v>
      </c>
      <c r="E5827" s="5">
        <v>1</v>
      </c>
      <c r="F5827" s="8">
        <f t="shared" si="546"/>
        <v>2.3809523809523809</v>
      </c>
      <c r="G5827" s="5" t="str">
        <f>IF(COUNTIFS(Q3_SQL_Error_Concentration!$A:$A,A5827,Q3_SQL_Error_Concentration!$E:$E,B5827,Q3_SQL_Error_Concentration!$F:$F,C5827)=0,"",SUMIFS(Q3_SQL_Error_Concentration!$I:$I,Q3_SQL_Error_Concentration!$A:$A,A5827,Q3_SQL_Error_Concentration!$E:$E,B5827,Q3_SQL_Error_Concentration!$F:$F,C5827))</f>
        <v/>
      </c>
      <c r="H5827" s="5" t="str">
        <f t="shared" si="547"/>
        <v/>
      </c>
      <c r="I5827" s="5">
        <f>IF(D5827&gt;=Q3_Validation!$C$2,1,0)</f>
        <v>0</v>
      </c>
      <c r="J5827" s="8" t="str">
        <f t="shared" si="548"/>
        <v/>
      </c>
      <c r="K5827" s="5" t="str">
        <f t="shared" si="549"/>
        <v>excluded</v>
      </c>
      <c r="L5827" s="5">
        <f t="shared" si="550"/>
        <v>0</v>
      </c>
      <c r="M5827" s="5">
        <f t="shared" si="551"/>
        <v>0</v>
      </c>
    </row>
    <row r="5828" spans="1:13">
      <c r="A5828" s="5">
        <v>8049</v>
      </c>
      <c r="B5828" s="5">
        <v>22</v>
      </c>
      <c r="C5828" s="5" t="s">
        <v>63</v>
      </c>
      <c r="D5828" s="5">
        <v>31</v>
      </c>
      <c r="E5828" s="5">
        <v>0</v>
      </c>
      <c r="F5828" s="8">
        <f t="shared" si="546"/>
        <v>0</v>
      </c>
      <c r="G5828" s="5" t="str">
        <f>IF(COUNTIFS(Q3_SQL_Error_Concentration!$A:$A,A5828,Q3_SQL_Error_Concentration!$E:$E,B5828,Q3_SQL_Error_Concentration!$F:$F,C5828)=0,"",SUMIFS(Q3_SQL_Error_Concentration!$I:$I,Q3_SQL_Error_Concentration!$A:$A,A5828,Q3_SQL_Error_Concentration!$E:$E,B5828,Q3_SQL_Error_Concentration!$F:$F,C5828))</f>
        <v/>
      </c>
      <c r="H5828" s="5" t="str">
        <f t="shared" si="547"/>
        <v/>
      </c>
      <c r="I5828" s="5">
        <f>IF(D5828&gt;=Q3_Validation!$C$2,1,0)</f>
        <v>0</v>
      </c>
      <c r="J5828" s="8" t="str">
        <f t="shared" si="548"/>
        <v/>
      </c>
      <c r="K5828" s="5" t="str">
        <f t="shared" si="549"/>
        <v>excluded</v>
      </c>
      <c r="L5828" s="5">
        <f t="shared" si="550"/>
        <v>0</v>
      </c>
      <c r="M5828" s="5">
        <f t="shared" si="551"/>
        <v>0</v>
      </c>
    </row>
    <row r="5829" spans="1:13">
      <c r="A5829" s="5">
        <v>8049</v>
      </c>
      <c r="B5829" s="5">
        <v>22</v>
      </c>
      <c r="C5829" s="5" t="s">
        <v>62</v>
      </c>
      <c r="D5829" s="5">
        <v>31</v>
      </c>
      <c r="E5829" s="5">
        <v>0</v>
      </c>
      <c r="F5829" s="8">
        <f t="shared" si="546"/>
        <v>0</v>
      </c>
      <c r="G5829" s="5" t="str">
        <f>IF(COUNTIFS(Q3_SQL_Error_Concentration!$A:$A,A5829,Q3_SQL_Error_Concentration!$E:$E,B5829,Q3_SQL_Error_Concentration!$F:$F,C5829)=0,"",SUMIFS(Q3_SQL_Error_Concentration!$I:$I,Q3_SQL_Error_Concentration!$A:$A,A5829,Q3_SQL_Error_Concentration!$E:$E,B5829,Q3_SQL_Error_Concentration!$F:$F,C5829))</f>
        <v/>
      </c>
      <c r="H5829" s="5" t="str">
        <f t="shared" si="547"/>
        <v/>
      </c>
      <c r="I5829" s="5">
        <f>IF(D5829&gt;=Q3_Validation!$C$2,1,0)</f>
        <v>0</v>
      </c>
      <c r="J5829" s="8" t="str">
        <f t="shared" si="548"/>
        <v/>
      </c>
      <c r="K5829" s="5" t="str">
        <f t="shared" si="549"/>
        <v>excluded</v>
      </c>
      <c r="L5829" s="5">
        <f t="shared" si="550"/>
        <v>0</v>
      </c>
      <c r="M5829" s="5">
        <f t="shared" si="551"/>
        <v>0</v>
      </c>
    </row>
    <row r="5830" spans="1:13">
      <c r="A5830" s="5">
        <v>8049</v>
      </c>
      <c r="B5830" s="5">
        <v>23</v>
      </c>
      <c r="C5830" s="5" t="s">
        <v>62</v>
      </c>
      <c r="D5830" s="5">
        <v>4</v>
      </c>
      <c r="E5830" s="5">
        <v>0</v>
      </c>
      <c r="F5830" s="8">
        <f t="shared" si="546"/>
        <v>0</v>
      </c>
      <c r="G5830" s="5" t="str">
        <f>IF(COUNTIFS(Q3_SQL_Error_Concentration!$A:$A,A5830,Q3_SQL_Error_Concentration!$E:$E,B5830,Q3_SQL_Error_Concentration!$F:$F,C5830)=0,"",SUMIFS(Q3_SQL_Error_Concentration!$I:$I,Q3_SQL_Error_Concentration!$A:$A,A5830,Q3_SQL_Error_Concentration!$E:$E,B5830,Q3_SQL_Error_Concentration!$F:$F,C5830))</f>
        <v/>
      </c>
      <c r="H5830" s="5" t="str">
        <f t="shared" si="547"/>
        <v/>
      </c>
      <c r="I5830" s="5">
        <f>IF(D5830&gt;=Q3_Validation!$C$2,1,0)</f>
        <v>0</v>
      </c>
      <c r="J5830" s="8" t="str">
        <f t="shared" si="548"/>
        <v/>
      </c>
      <c r="K5830" s="5" t="str">
        <f t="shared" si="549"/>
        <v>excluded</v>
      </c>
      <c r="L5830" s="5">
        <f t="shared" si="550"/>
        <v>0</v>
      </c>
      <c r="M5830" s="5">
        <f t="shared" si="551"/>
        <v>0</v>
      </c>
    </row>
    <row r="5831" spans="1:13">
      <c r="A5831" s="5">
        <v>8062</v>
      </c>
      <c r="B5831" s="5">
        <v>0</v>
      </c>
      <c r="C5831" s="5" t="s">
        <v>63</v>
      </c>
      <c r="D5831" s="5">
        <v>24</v>
      </c>
      <c r="E5831" s="5">
        <v>0</v>
      </c>
      <c r="F5831" s="8">
        <f t="shared" si="546"/>
        <v>0</v>
      </c>
      <c r="G5831" s="5" t="str">
        <f>IF(COUNTIFS(Q3_SQL_Error_Concentration!$A:$A,A5831,Q3_SQL_Error_Concentration!$E:$E,B5831,Q3_SQL_Error_Concentration!$F:$F,C5831)=0,"",SUMIFS(Q3_SQL_Error_Concentration!$I:$I,Q3_SQL_Error_Concentration!$A:$A,A5831,Q3_SQL_Error_Concentration!$E:$E,B5831,Q3_SQL_Error_Concentration!$F:$F,C5831))</f>
        <v/>
      </c>
      <c r="H5831" s="5" t="str">
        <f t="shared" si="547"/>
        <v/>
      </c>
      <c r="I5831" s="5">
        <f>IF(D5831&gt;=Q3_Validation!$C$2,1,0)</f>
        <v>0</v>
      </c>
      <c r="J5831" s="8" t="str">
        <f t="shared" si="548"/>
        <v/>
      </c>
      <c r="K5831" s="5" t="str">
        <f t="shared" si="549"/>
        <v>excluded</v>
      </c>
      <c r="L5831" s="5">
        <f t="shared" si="550"/>
        <v>0</v>
      </c>
      <c r="M5831" s="5">
        <f t="shared" si="551"/>
        <v>0</v>
      </c>
    </row>
    <row r="5832" spans="1:13">
      <c r="A5832" s="5">
        <v>8062</v>
      </c>
      <c r="B5832" s="5">
        <v>0</v>
      </c>
      <c r="C5832" s="5" t="s">
        <v>62</v>
      </c>
      <c r="D5832" s="5">
        <v>36</v>
      </c>
      <c r="E5832" s="5">
        <v>0</v>
      </c>
      <c r="F5832" s="8">
        <f t="shared" si="546"/>
        <v>0</v>
      </c>
      <c r="G5832" s="5" t="str">
        <f>IF(COUNTIFS(Q3_SQL_Error_Concentration!$A:$A,A5832,Q3_SQL_Error_Concentration!$E:$E,B5832,Q3_SQL_Error_Concentration!$F:$F,C5832)=0,"",SUMIFS(Q3_SQL_Error_Concentration!$I:$I,Q3_SQL_Error_Concentration!$A:$A,A5832,Q3_SQL_Error_Concentration!$E:$E,B5832,Q3_SQL_Error_Concentration!$F:$F,C5832))</f>
        <v/>
      </c>
      <c r="H5832" s="5" t="str">
        <f t="shared" si="547"/>
        <v/>
      </c>
      <c r="I5832" s="5">
        <f>IF(D5832&gt;=Q3_Validation!$C$2,1,0)</f>
        <v>0</v>
      </c>
      <c r="J5832" s="8" t="str">
        <f t="shared" si="548"/>
        <v/>
      </c>
      <c r="K5832" s="5" t="str">
        <f t="shared" si="549"/>
        <v>excluded</v>
      </c>
      <c r="L5832" s="5">
        <f t="shared" si="550"/>
        <v>0</v>
      </c>
      <c r="M5832" s="5">
        <f t="shared" si="551"/>
        <v>0</v>
      </c>
    </row>
    <row r="5833" spans="1:13">
      <c r="A5833" s="5">
        <v>8062</v>
      </c>
      <c r="B5833" s="5">
        <v>1</v>
      </c>
      <c r="C5833" s="5" t="s">
        <v>63</v>
      </c>
      <c r="D5833" s="5">
        <v>24</v>
      </c>
      <c r="E5833" s="5">
        <v>1</v>
      </c>
      <c r="F5833" s="8">
        <f t="shared" si="546"/>
        <v>4.166666666666667</v>
      </c>
      <c r="G5833" s="5" t="str">
        <f>IF(COUNTIFS(Q3_SQL_Error_Concentration!$A:$A,A5833,Q3_SQL_Error_Concentration!$E:$E,B5833,Q3_SQL_Error_Concentration!$F:$F,C5833)=0,"",SUMIFS(Q3_SQL_Error_Concentration!$I:$I,Q3_SQL_Error_Concentration!$A:$A,A5833,Q3_SQL_Error_Concentration!$E:$E,B5833,Q3_SQL_Error_Concentration!$F:$F,C5833))</f>
        <v/>
      </c>
      <c r="H5833" s="5" t="str">
        <f t="shared" si="547"/>
        <v/>
      </c>
      <c r="I5833" s="5">
        <f>IF(D5833&gt;=Q3_Validation!$C$2,1,0)</f>
        <v>0</v>
      </c>
      <c r="J5833" s="8" t="str">
        <f t="shared" si="548"/>
        <v/>
      </c>
      <c r="K5833" s="5" t="str">
        <f t="shared" si="549"/>
        <v>excluded</v>
      </c>
      <c r="L5833" s="5">
        <f t="shared" si="550"/>
        <v>0</v>
      </c>
      <c r="M5833" s="5">
        <f t="shared" si="551"/>
        <v>0</v>
      </c>
    </row>
    <row r="5834" spans="1:13">
      <c r="A5834" s="5">
        <v>8062</v>
      </c>
      <c r="B5834" s="5">
        <v>1</v>
      </c>
      <c r="C5834" s="5" t="s">
        <v>62</v>
      </c>
      <c r="D5834" s="5">
        <v>42</v>
      </c>
      <c r="E5834" s="5">
        <v>0</v>
      </c>
      <c r="F5834" s="8">
        <f t="shared" si="546"/>
        <v>0</v>
      </c>
      <c r="G5834" s="5" t="str">
        <f>IF(COUNTIFS(Q3_SQL_Error_Concentration!$A:$A,A5834,Q3_SQL_Error_Concentration!$E:$E,B5834,Q3_SQL_Error_Concentration!$F:$F,C5834)=0,"",SUMIFS(Q3_SQL_Error_Concentration!$I:$I,Q3_SQL_Error_Concentration!$A:$A,A5834,Q3_SQL_Error_Concentration!$E:$E,B5834,Q3_SQL_Error_Concentration!$F:$F,C5834))</f>
        <v/>
      </c>
      <c r="H5834" s="5" t="str">
        <f t="shared" si="547"/>
        <v/>
      </c>
      <c r="I5834" s="5">
        <f>IF(D5834&gt;=Q3_Validation!$C$2,1,0)</f>
        <v>0</v>
      </c>
      <c r="J5834" s="8" t="str">
        <f t="shared" si="548"/>
        <v/>
      </c>
      <c r="K5834" s="5" t="str">
        <f t="shared" si="549"/>
        <v>excluded</v>
      </c>
      <c r="L5834" s="5">
        <f t="shared" si="550"/>
        <v>0</v>
      </c>
      <c r="M5834" s="5">
        <f t="shared" si="551"/>
        <v>0</v>
      </c>
    </row>
    <row r="5835" spans="1:13">
      <c r="A5835" s="5">
        <v>8062</v>
      </c>
      <c r="B5835" s="5">
        <v>2</v>
      </c>
      <c r="C5835" s="5" t="s">
        <v>63</v>
      </c>
      <c r="D5835" s="5">
        <v>20</v>
      </c>
      <c r="E5835" s="5">
        <v>1</v>
      </c>
      <c r="F5835" s="8">
        <f t="shared" si="546"/>
        <v>5</v>
      </c>
      <c r="G5835" s="5" t="str">
        <f>IF(COUNTIFS(Q3_SQL_Error_Concentration!$A:$A,A5835,Q3_SQL_Error_Concentration!$E:$E,B5835,Q3_SQL_Error_Concentration!$F:$F,C5835)=0,"",SUMIFS(Q3_SQL_Error_Concentration!$I:$I,Q3_SQL_Error_Concentration!$A:$A,A5835,Q3_SQL_Error_Concentration!$E:$E,B5835,Q3_SQL_Error_Concentration!$F:$F,C5835))</f>
        <v/>
      </c>
      <c r="H5835" s="5" t="str">
        <f t="shared" si="547"/>
        <v/>
      </c>
      <c r="I5835" s="5">
        <f>IF(D5835&gt;=Q3_Validation!$C$2,1,0)</f>
        <v>0</v>
      </c>
      <c r="J5835" s="8" t="str">
        <f t="shared" si="548"/>
        <v/>
      </c>
      <c r="K5835" s="5" t="str">
        <f t="shared" si="549"/>
        <v>excluded</v>
      </c>
      <c r="L5835" s="5">
        <f t="shared" si="550"/>
        <v>0</v>
      </c>
      <c r="M5835" s="5">
        <f t="shared" si="551"/>
        <v>0</v>
      </c>
    </row>
    <row r="5836" spans="1:13">
      <c r="A5836" s="5">
        <v>8062</v>
      </c>
      <c r="B5836" s="5">
        <v>2</v>
      </c>
      <c r="C5836" s="5" t="s">
        <v>62</v>
      </c>
      <c r="D5836" s="5">
        <v>34</v>
      </c>
      <c r="E5836" s="5">
        <v>0</v>
      </c>
      <c r="F5836" s="8">
        <f t="shared" si="546"/>
        <v>0</v>
      </c>
      <c r="G5836" s="5" t="str">
        <f>IF(COUNTIFS(Q3_SQL_Error_Concentration!$A:$A,A5836,Q3_SQL_Error_Concentration!$E:$E,B5836,Q3_SQL_Error_Concentration!$F:$F,C5836)=0,"",SUMIFS(Q3_SQL_Error_Concentration!$I:$I,Q3_SQL_Error_Concentration!$A:$A,A5836,Q3_SQL_Error_Concentration!$E:$E,B5836,Q3_SQL_Error_Concentration!$F:$F,C5836))</f>
        <v/>
      </c>
      <c r="H5836" s="5" t="str">
        <f t="shared" si="547"/>
        <v/>
      </c>
      <c r="I5836" s="5">
        <f>IF(D5836&gt;=Q3_Validation!$C$2,1,0)</f>
        <v>0</v>
      </c>
      <c r="J5836" s="8" t="str">
        <f t="shared" si="548"/>
        <v/>
      </c>
      <c r="K5836" s="5" t="str">
        <f t="shared" si="549"/>
        <v>excluded</v>
      </c>
      <c r="L5836" s="5">
        <f t="shared" si="550"/>
        <v>0</v>
      </c>
      <c r="M5836" s="5">
        <f t="shared" si="551"/>
        <v>0</v>
      </c>
    </row>
    <row r="5837" spans="1:13">
      <c r="A5837" s="5">
        <v>8062</v>
      </c>
      <c r="B5837" s="5">
        <v>3</v>
      </c>
      <c r="C5837" s="5" t="s">
        <v>63</v>
      </c>
      <c r="D5837" s="5">
        <v>19</v>
      </c>
      <c r="E5837" s="5">
        <v>0</v>
      </c>
      <c r="F5837" s="8">
        <f t="shared" si="546"/>
        <v>0</v>
      </c>
      <c r="G5837" s="5" t="str">
        <f>IF(COUNTIFS(Q3_SQL_Error_Concentration!$A:$A,A5837,Q3_SQL_Error_Concentration!$E:$E,B5837,Q3_SQL_Error_Concentration!$F:$F,C5837)=0,"",SUMIFS(Q3_SQL_Error_Concentration!$I:$I,Q3_SQL_Error_Concentration!$A:$A,A5837,Q3_SQL_Error_Concentration!$E:$E,B5837,Q3_SQL_Error_Concentration!$F:$F,C5837))</f>
        <v/>
      </c>
      <c r="H5837" s="5" t="str">
        <f t="shared" si="547"/>
        <v/>
      </c>
      <c r="I5837" s="5">
        <f>IF(D5837&gt;=Q3_Validation!$C$2,1,0)</f>
        <v>0</v>
      </c>
      <c r="J5837" s="8" t="str">
        <f t="shared" si="548"/>
        <v/>
      </c>
      <c r="K5837" s="5" t="str">
        <f t="shared" si="549"/>
        <v>excluded</v>
      </c>
      <c r="L5837" s="5">
        <f t="shared" si="550"/>
        <v>0</v>
      </c>
      <c r="M5837" s="5">
        <f t="shared" si="551"/>
        <v>0</v>
      </c>
    </row>
    <row r="5838" spans="1:13">
      <c r="A5838" s="5">
        <v>8062</v>
      </c>
      <c r="B5838" s="5">
        <v>3</v>
      </c>
      <c r="C5838" s="5" t="s">
        <v>62</v>
      </c>
      <c r="D5838" s="5">
        <v>36</v>
      </c>
      <c r="E5838" s="5">
        <v>0</v>
      </c>
      <c r="F5838" s="8">
        <f t="shared" si="546"/>
        <v>0</v>
      </c>
      <c r="G5838" s="5" t="str">
        <f>IF(COUNTIFS(Q3_SQL_Error_Concentration!$A:$A,A5838,Q3_SQL_Error_Concentration!$E:$E,B5838,Q3_SQL_Error_Concentration!$F:$F,C5838)=0,"",SUMIFS(Q3_SQL_Error_Concentration!$I:$I,Q3_SQL_Error_Concentration!$A:$A,A5838,Q3_SQL_Error_Concentration!$E:$E,B5838,Q3_SQL_Error_Concentration!$F:$F,C5838))</f>
        <v/>
      </c>
      <c r="H5838" s="5" t="str">
        <f t="shared" si="547"/>
        <v/>
      </c>
      <c r="I5838" s="5">
        <f>IF(D5838&gt;=Q3_Validation!$C$2,1,0)</f>
        <v>0</v>
      </c>
      <c r="J5838" s="8" t="str">
        <f t="shared" si="548"/>
        <v/>
      </c>
      <c r="K5838" s="5" t="str">
        <f t="shared" si="549"/>
        <v>excluded</v>
      </c>
      <c r="L5838" s="5">
        <f t="shared" si="550"/>
        <v>0</v>
      </c>
      <c r="M5838" s="5">
        <f t="shared" si="551"/>
        <v>0</v>
      </c>
    </row>
    <row r="5839" spans="1:13">
      <c r="A5839" s="5">
        <v>8062</v>
      </c>
      <c r="B5839" s="5">
        <v>4</v>
      </c>
      <c r="C5839" s="5" t="s">
        <v>63</v>
      </c>
      <c r="D5839" s="5">
        <v>22</v>
      </c>
      <c r="E5839" s="5">
        <v>0</v>
      </c>
      <c r="F5839" s="8">
        <f t="shared" si="546"/>
        <v>0</v>
      </c>
      <c r="G5839" s="5" t="str">
        <f>IF(COUNTIFS(Q3_SQL_Error_Concentration!$A:$A,A5839,Q3_SQL_Error_Concentration!$E:$E,B5839,Q3_SQL_Error_Concentration!$F:$F,C5839)=0,"",SUMIFS(Q3_SQL_Error_Concentration!$I:$I,Q3_SQL_Error_Concentration!$A:$A,A5839,Q3_SQL_Error_Concentration!$E:$E,B5839,Q3_SQL_Error_Concentration!$F:$F,C5839))</f>
        <v/>
      </c>
      <c r="H5839" s="5" t="str">
        <f t="shared" si="547"/>
        <v/>
      </c>
      <c r="I5839" s="5">
        <f>IF(D5839&gt;=Q3_Validation!$C$2,1,0)</f>
        <v>0</v>
      </c>
      <c r="J5839" s="8" t="str">
        <f t="shared" si="548"/>
        <v/>
      </c>
      <c r="K5839" s="5" t="str">
        <f t="shared" si="549"/>
        <v>excluded</v>
      </c>
      <c r="L5839" s="5">
        <f t="shared" si="550"/>
        <v>0</v>
      </c>
      <c r="M5839" s="5">
        <f t="shared" si="551"/>
        <v>0</v>
      </c>
    </row>
    <row r="5840" spans="1:13">
      <c r="A5840" s="5">
        <v>8062</v>
      </c>
      <c r="B5840" s="5">
        <v>4</v>
      </c>
      <c r="C5840" s="5" t="s">
        <v>62</v>
      </c>
      <c r="D5840" s="5">
        <v>33</v>
      </c>
      <c r="E5840" s="5">
        <v>1</v>
      </c>
      <c r="F5840" s="8">
        <f t="shared" si="546"/>
        <v>3.0303030303030303</v>
      </c>
      <c r="G5840" s="5" t="str">
        <f>IF(COUNTIFS(Q3_SQL_Error_Concentration!$A:$A,A5840,Q3_SQL_Error_Concentration!$E:$E,B5840,Q3_SQL_Error_Concentration!$F:$F,C5840)=0,"",SUMIFS(Q3_SQL_Error_Concentration!$I:$I,Q3_SQL_Error_Concentration!$A:$A,A5840,Q3_SQL_Error_Concentration!$E:$E,B5840,Q3_SQL_Error_Concentration!$F:$F,C5840))</f>
        <v/>
      </c>
      <c r="H5840" s="5" t="str">
        <f t="shared" si="547"/>
        <v/>
      </c>
      <c r="I5840" s="5">
        <f>IF(D5840&gt;=Q3_Validation!$C$2,1,0)</f>
        <v>0</v>
      </c>
      <c r="J5840" s="8" t="str">
        <f t="shared" si="548"/>
        <v/>
      </c>
      <c r="K5840" s="5" t="str">
        <f t="shared" si="549"/>
        <v>excluded</v>
      </c>
      <c r="L5840" s="5">
        <f t="shared" si="550"/>
        <v>0</v>
      </c>
      <c r="M5840" s="5">
        <f t="shared" si="551"/>
        <v>0</v>
      </c>
    </row>
    <row r="5841" spans="1:13">
      <c r="A5841" s="5">
        <v>8062</v>
      </c>
      <c r="B5841" s="5">
        <v>5</v>
      </c>
      <c r="C5841" s="5" t="s">
        <v>63</v>
      </c>
      <c r="D5841" s="5">
        <v>11</v>
      </c>
      <c r="E5841" s="5">
        <v>0</v>
      </c>
      <c r="F5841" s="8">
        <f t="shared" si="546"/>
        <v>0</v>
      </c>
      <c r="G5841" s="5" t="str">
        <f>IF(COUNTIFS(Q3_SQL_Error_Concentration!$A:$A,A5841,Q3_SQL_Error_Concentration!$E:$E,B5841,Q3_SQL_Error_Concentration!$F:$F,C5841)=0,"",SUMIFS(Q3_SQL_Error_Concentration!$I:$I,Q3_SQL_Error_Concentration!$A:$A,A5841,Q3_SQL_Error_Concentration!$E:$E,B5841,Q3_SQL_Error_Concentration!$F:$F,C5841))</f>
        <v/>
      </c>
      <c r="H5841" s="5" t="str">
        <f t="shared" si="547"/>
        <v/>
      </c>
      <c r="I5841" s="5">
        <f>IF(D5841&gt;=Q3_Validation!$C$2,1,0)</f>
        <v>0</v>
      </c>
      <c r="J5841" s="8" t="str">
        <f t="shared" si="548"/>
        <v/>
      </c>
      <c r="K5841" s="5" t="str">
        <f t="shared" si="549"/>
        <v>excluded</v>
      </c>
      <c r="L5841" s="5">
        <f t="shared" si="550"/>
        <v>0</v>
      </c>
      <c r="M5841" s="5">
        <f t="shared" si="551"/>
        <v>0</v>
      </c>
    </row>
    <row r="5842" spans="1:13">
      <c r="A5842" s="5">
        <v>8062</v>
      </c>
      <c r="B5842" s="5">
        <v>5</v>
      </c>
      <c r="C5842" s="5" t="s">
        <v>62</v>
      </c>
      <c r="D5842" s="5">
        <v>23</v>
      </c>
      <c r="E5842" s="5">
        <v>0</v>
      </c>
      <c r="F5842" s="8">
        <f t="shared" si="546"/>
        <v>0</v>
      </c>
      <c r="G5842" s="5" t="str">
        <f>IF(COUNTIFS(Q3_SQL_Error_Concentration!$A:$A,A5842,Q3_SQL_Error_Concentration!$E:$E,B5842,Q3_SQL_Error_Concentration!$F:$F,C5842)=0,"",SUMIFS(Q3_SQL_Error_Concentration!$I:$I,Q3_SQL_Error_Concentration!$A:$A,A5842,Q3_SQL_Error_Concentration!$E:$E,B5842,Q3_SQL_Error_Concentration!$F:$F,C5842))</f>
        <v/>
      </c>
      <c r="H5842" s="5" t="str">
        <f t="shared" si="547"/>
        <v/>
      </c>
      <c r="I5842" s="5">
        <f>IF(D5842&gt;=Q3_Validation!$C$2,1,0)</f>
        <v>0</v>
      </c>
      <c r="J5842" s="8" t="str">
        <f t="shared" si="548"/>
        <v/>
      </c>
      <c r="K5842" s="5" t="str">
        <f t="shared" si="549"/>
        <v>excluded</v>
      </c>
      <c r="L5842" s="5">
        <f t="shared" si="550"/>
        <v>0</v>
      </c>
      <c r="M5842" s="5">
        <f t="shared" si="551"/>
        <v>0</v>
      </c>
    </row>
    <row r="5843" spans="1:13">
      <c r="A5843" s="5">
        <v>8062</v>
      </c>
      <c r="B5843" s="5">
        <v>6</v>
      </c>
      <c r="C5843" s="5" t="s">
        <v>63</v>
      </c>
      <c r="D5843" s="5">
        <v>56</v>
      </c>
      <c r="E5843" s="5">
        <v>1</v>
      </c>
      <c r="F5843" s="8">
        <f t="shared" si="546"/>
        <v>1.7857142857142858</v>
      </c>
      <c r="G5843" s="5" t="str">
        <f>IF(COUNTIFS(Q3_SQL_Error_Concentration!$A:$A,A5843,Q3_SQL_Error_Concentration!$E:$E,B5843,Q3_SQL_Error_Concentration!$F:$F,C5843)=0,"",SUMIFS(Q3_SQL_Error_Concentration!$I:$I,Q3_SQL_Error_Concentration!$A:$A,A5843,Q3_SQL_Error_Concentration!$E:$E,B5843,Q3_SQL_Error_Concentration!$F:$F,C5843))</f>
        <v/>
      </c>
      <c r="H5843" s="5" t="str">
        <f t="shared" si="547"/>
        <v/>
      </c>
      <c r="I5843" s="5">
        <f>IF(D5843&gt;=Q3_Validation!$C$2,1,0)</f>
        <v>0</v>
      </c>
      <c r="J5843" s="8" t="str">
        <f t="shared" si="548"/>
        <v/>
      </c>
      <c r="K5843" s="5" t="str">
        <f t="shared" si="549"/>
        <v>excluded</v>
      </c>
      <c r="L5843" s="5">
        <f t="shared" si="550"/>
        <v>0</v>
      </c>
      <c r="M5843" s="5">
        <f t="shared" si="551"/>
        <v>0</v>
      </c>
    </row>
    <row r="5844" spans="1:13">
      <c r="A5844" s="5">
        <v>8062</v>
      </c>
      <c r="B5844" s="5">
        <v>6</v>
      </c>
      <c r="C5844" s="5" t="s">
        <v>62</v>
      </c>
      <c r="D5844" s="5">
        <v>73</v>
      </c>
      <c r="E5844" s="5">
        <v>0</v>
      </c>
      <c r="F5844" s="8">
        <f t="shared" si="546"/>
        <v>0</v>
      </c>
      <c r="G5844" s="5" t="str">
        <f>IF(COUNTIFS(Q3_SQL_Error_Concentration!$A:$A,A5844,Q3_SQL_Error_Concentration!$E:$E,B5844,Q3_SQL_Error_Concentration!$F:$F,C5844)=0,"",SUMIFS(Q3_SQL_Error_Concentration!$I:$I,Q3_SQL_Error_Concentration!$A:$A,A5844,Q3_SQL_Error_Concentration!$E:$E,B5844,Q3_SQL_Error_Concentration!$F:$F,C5844))</f>
        <v/>
      </c>
      <c r="H5844" s="5" t="str">
        <f t="shared" si="547"/>
        <v/>
      </c>
      <c r="I5844" s="5">
        <f>IF(D5844&gt;=Q3_Validation!$C$2,1,0)</f>
        <v>0</v>
      </c>
      <c r="J5844" s="8" t="str">
        <f t="shared" si="548"/>
        <v/>
      </c>
      <c r="K5844" s="5" t="str">
        <f t="shared" si="549"/>
        <v>excluded</v>
      </c>
      <c r="L5844" s="5">
        <f t="shared" si="550"/>
        <v>0</v>
      </c>
      <c r="M5844" s="5">
        <f t="shared" si="551"/>
        <v>0</v>
      </c>
    </row>
    <row r="5845" spans="1:13">
      <c r="A5845" s="5">
        <v>8062</v>
      </c>
      <c r="B5845" s="5">
        <v>7</v>
      </c>
      <c r="C5845" s="5" t="s">
        <v>63</v>
      </c>
      <c r="D5845" s="5">
        <v>66</v>
      </c>
      <c r="E5845" s="5">
        <v>0</v>
      </c>
      <c r="F5845" s="8">
        <f t="shared" si="546"/>
        <v>0</v>
      </c>
      <c r="G5845" s="5" t="str">
        <f>IF(COUNTIFS(Q3_SQL_Error_Concentration!$A:$A,A5845,Q3_SQL_Error_Concentration!$E:$E,B5845,Q3_SQL_Error_Concentration!$F:$F,C5845)=0,"",SUMIFS(Q3_SQL_Error_Concentration!$I:$I,Q3_SQL_Error_Concentration!$A:$A,A5845,Q3_SQL_Error_Concentration!$E:$E,B5845,Q3_SQL_Error_Concentration!$F:$F,C5845))</f>
        <v/>
      </c>
      <c r="H5845" s="5" t="str">
        <f t="shared" si="547"/>
        <v/>
      </c>
      <c r="I5845" s="5">
        <f>IF(D5845&gt;=Q3_Validation!$C$2,1,0)</f>
        <v>0</v>
      </c>
      <c r="J5845" s="8" t="str">
        <f t="shared" si="548"/>
        <v/>
      </c>
      <c r="K5845" s="5" t="str">
        <f t="shared" si="549"/>
        <v>excluded</v>
      </c>
      <c r="L5845" s="5">
        <f t="shared" si="550"/>
        <v>0</v>
      </c>
      <c r="M5845" s="5">
        <f t="shared" si="551"/>
        <v>0</v>
      </c>
    </row>
    <row r="5846" spans="1:13">
      <c r="A5846" s="5">
        <v>8062</v>
      </c>
      <c r="B5846" s="5">
        <v>7</v>
      </c>
      <c r="C5846" s="5" t="s">
        <v>62</v>
      </c>
      <c r="D5846" s="5">
        <v>73</v>
      </c>
      <c r="E5846" s="5">
        <v>0</v>
      </c>
      <c r="F5846" s="8">
        <f t="shared" si="546"/>
        <v>0</v>
      </c>
      <c r="G5846" s="5" t="str">
        <f>IF(COUNTIFS(Q3_SQL_Error_Concentration!$A:$A,A5846,Q3_SQL_Error_Concentration!$E:$E,B5846,Q3_SQL_Error_Concentration!$F:$F,C5846)=0,"",SUMIFS(Q3_SQL_Error_Concentration!$I:$I,Q3_SQL_Error_Concentration!$A:$A,A5846,Q3_SQL_Error_Concentration!$E:$E,B5846,Q3_SQL_Error_Concentration!$F:$F,C5846))</f>
        <v/>
      </c>
      <c r="H5846" s="5" t="str">
        <f t="shared" si="547"/>
        <v/>
      </c>
      <c r="I5846" s="5">
        <f>IF(D5846&gt;=Q3_Validation!$C$2,1,0)</f>
        <v>0</v>
      </c>
      <c r="J5846" s="8" t="str">
        <f t="shared" si="548"/>
        <v/>
      </c>
      <c r="K5846" s="5" t="str">
        <f t="shared" si="549"/>
        <v>excluded</v>
      </c>
      <c r="L5846" s="5">
        <f t="shared" si="550"/>
        <v>0</v>
      </c>
      <c r="M5846" s="5">
        <f t="shared" si="551"/>
        <v>0</v>
      </c>
    </row>
    <row r="5847" spans="1:13">
      <c r="A5847" s="5">
        <v>8062</v>
      </c>
      <c r="B5847" s="5">
        <v>8</v>
      </c>
      <c r="C5847" s="5" t="s">
        <v>63</v>
      </c>
      <c r="D5847" s="5">
        <v>55</v>
      </c>
      <c r="E5847" s="5">
        <v>1</v>
      </c>
      <c r="F5847" s="8">
        <f t="shared" si="546"/>
        <v>1.8181818181818181</v>
      </c>
      <c r="G5847" s="5" t="str">
        <f>IF(COUNTIFS(Q3_SQL_Error_Concentration!$A:$A,A5847,Q3_SQL_Error_Concentration!$E:$E,B5847,Q3_SQL_Error_Concentration!$F:$F,C5847)=0,"",SUMIFS(Q3_SQL_Error_Concentration!$I:$I,Q3_SQL_Error_Concentration!$A:$A,A5847,Q3_SQL_Error_Concentration!$E:$E,B5847,Q3_SQL_Error_Concentration!$F:$F,C5847))</f>
        <v/>
      </c>
      <c r="H5847" s="5" t="str">
        <f t="shared" si="547"/>
        <v/>
      </c>
      <c r="I5847" s="5">
        <f>IF(D5847&gt;=Q3_Validation!$C$2,1,0)</f>
        <v>0</v>
      </c>
      <c r="J5847" s="8" t="str">
        <f t="shared" si="548"/>
        <v/>
      </c>
      <c r="K5847" s="5" t="str">
        <f t="shared" si="549"/>
        <v>excluded</v>
      </c>
      <c r="L5847" s="5">
        <f t="shared" si="550"/>
        <v>0</v>
      </c>
      <c r="M5847" s="5">
        <f t="shared" si="551"/>
        <v>0</v>
      </c>
    </row>
    <row r="5848" spans="1:13">
      <c r="A5848" s="5">
        <v>8062</v>
      </c>
      <c r="B5848" s="5">
        <v>8</v>
      </c>
      <c r="C5848" s="5" t="s">
        <v>62</v>
      </c>
      <c r="D5848" s="5">
        <v>73</v>
      </c>
      <c r="E5848" s="5">
        <v>0</v>
      </c>
      <c r="F5848" s="8">
        <f t="shared" si="546"/>
        <v>0</v>
      </c>
      <c r="G5848" s="5" t="str">
        <f>IF(COUNTIFS(Q3_SQL_Error_Concentration!$A:$A,A5848,Q3_SQL_Error_Concentration!$E:$E,B5848,Q3_SQL_Error_Concentration!$F:$F,C5848)=0,"",SUMIFS(Q3_SQL_Error_Concentration!$I:$I,Q3_SQL_Error_Concentration!$A:$A,A5848,Q3_SQL_Error_Concentration!$E:$E,B5848,Q3_SQL_Error_Concentration!$F:$F,C5848))</f>
        <v/>
      </c>
      <c r="H5848" s="5" t="str">
        <f t="shared" si="547"/>
        <v/>
      </c>
      <c r="I5848" s="5">
        <f>IF(D5848&gt;=Q3_Validation!$C$2,1,0)</f>
        <v>0</v>
      </c>
      <c r="J5848" s="8" t="str">
        <f t="shared" si="548"/>
        <v/>
      </c>
      <c r="K5848" s="5" t="str">
        <f t="shared" si="549"/>
        <v>excluded</v>
      </c>
      <c r="L5848" s="5">
        <f t="shared" si="550"/>
        <v>0</v>
      </c>
      <c r="M5848" s="5">
        <f t="shared" si="551"/>
        <v>0</v>
      </c>
    </row>
    <row r="5849" spans="1:13">
      <c r="A5849" s="5">
        <v>8062</v>
      </c>
      <c r="B5849" s="5">
        <v>9</v>
      </c>
      <c r="C5849" s="5" t="s">
        <v>63</v>
      </c>
      <c r="D5849" s="5">
        <v>57</v>
      </c>
      <c r="E5849" s="5">
        <v>0</v>
      </c>
      <c r="F5849" s="8">
        <f t="shared" si="546"/>
        <v>0</v>
      </c>
      <c r="G5849" s="5" t="str">
        <f>IF(COUNTIFS(Q3_SQL_Error_Concentration!$A:$A,A5849,Q3_SQL_Error_Concentration!$E:$E,B5849,Q3_SQL_Error_Concentration!$F:$F,C5849)=0,"",SUMIFS(Q3_SQL_Error_Concentration!$I:$I,Q3_SQL_Error_Concentration!$A:$A,A5849,Q3_SQL_Error_Concentration!$E:$E,B5849,Q3_SQL_Error_Concentration!$F:$F,C5849))</f>
        <v/>
      </c>
      <c r="H5849" s="5" t="str">
        <f t="shared" si="547"/>
        <v/>
      </c>
      <c r="I5849" s="5">
        <f>IF(D5849&gt;=Q3_Validation!$C$2,1,0)</f>
        <v>0</v>
      </c>
      <c r="J5849" s="8" t="str">
        <f t="shared" si="548"/>
        <v/>
      </c>
      <c r="K5849" s="5" t="str">
        <f t="shared" si="549"/>
        <v>excluded</v>
      </c>
      <c r="L5849" s="5">
        <f t="shared" si="550"/>
        <v>0</v>
      </c>
      <c r="M5849" s="5">
        <f t="shared" si="551"/>
        <v>0</v>
      </c>
    </row>
    <row r="5850" spans="1:13">
      <c r="A5850" s="5">
        <v>8062</v>
      </c>
      <c r="B5850" s="5">
        <v>9</v>
      </c>
      <c r="C5850" s="5" t="s">
        <v>62</v>
      </c>
      <c r="D5850" s="5">
        <v>68</v>
      </c>
      <c r="E5850" s="5">
        <v>0</v>
      </c>
      <c r="F5850" s="8">
        <f t="shared" si="546"/>
        <v>0</v>
      </c>
      <c r="G5850" s="5" t="str">
        <f>IF(COUNTIFS(Q3_SQL_Error_Concentration!$A:$A,A5850,Q3_SQL_Error_Concentration!$E:$E,B5850,Q3_SQL_Error_Concentration!$F:$F,C5850)=0,"",SUMIFS(Q3_SQL_Error_Concentration!$I:$I,Q3_SQL_Error_Concentration!$A:$A,A5850,Q3_SQL_Error_Concentration!$E:$E,B5850,Q3_SQL_Error_Concentration!$F:$F,C5850))</f>
        <v/>
      </c>
      <c r="H5850" s="5" t="str">
        <f t="shared" si="547"/>
        <v/>
      </c>
      <c r="I5850" s="5">
        <f>IF(D5850&gt;=Q3_Validation!$C$2,1,0)</f>
        <v>0</v>
      </c>
      <c r="J5850" s="8" t="str">
        <f t="shared" si="548"/>
        <v/>
      </c>
      <c r="K5850" s="5" t="str">
        <f t="shared" si="549"/>
        <v>excluded</v>
      </c>
      <c r="L5850" s="5">
        <f t="shared" si="550"/>
        <v>0</v>
      </c>
      <c r="M5850" s="5">
        <f t="shared" si="551"/>
        <v>0</v>
      </c>
    </row>
    <row r="5851" spans="1:13">
      <c r="A5851" s="5">
        <v>8062</v>
      </c>
      <c r="B5851" s="5">
        <v>10</v>
      </c>
      <c r="C5851" s="5" t="s">
        <v>63</v>
      </c>
      <c r="D5851" s="5">
        <v>68</v>
      </c>
      <c r="E5851" s="5">
        <v>1</v>
      </c>
      <c r="F5851" s="8">
        <f t="shared" si="546"/>
        <v>1.4705882352941178</v>
      </c>
      <c r="G5851" s="5" t="str">
        <f>IF(COUNTIFS(Q3_SQL_Error_Concentration!$A:$A,A5851,Q3_SQL_Error_Concentration!$E:$E,B5851,Q3_SQL_Error_Concentration!$F:$F,C5851)=0,"",SUMIFS(Q3_SQL_Error_Concentration!$I:$I,Q3_SQL_Error_Concentration!$A:$A,A5851,Q3_SQL_Error_Concentration!$E:$E,B5851,Q3_SQL_Error_Concentration!$F:$F,C5851))</f>
        <v/>
      </c>
      <c r="H5851" s="5" t="str">
        <f t="shared" si="547"/>
        <v/>
      </c>
      <c r="I5851" s="5">
        <f>IF(D5851&gt;=Q3_Validation!$C$2,1,0)</f>
        <v>0</v>
      </c>
      <c r="J5851" s="8" t="str">
        <f t="shared" si="548"/>
        <v/>
      </c>
      <c r="K5851" s="5" t="str">
        <f t="shared" si="549"/>
        <v>excluded</v>
      </c>
      <c r="L5851" s="5">
        <f t="shared" si="550"/>
        <v>0</v>
      </c>
      <c r="M5851" s="5">
        <f t="shared" si="551"/>
        <v>0</v>
      </c>
    </row>
    <row r="5852" spans="1:13">
      <c r="A5852" s="5">
        <v>8062</v>
      </c>
      <c r="B5852" s="5">
        <v>10</v>
      </c>
      <c r="C5852" s="5" t="s">
        <v>62</v>
      </c>
      <c r="D5852" s="5">
        <v>80</v>
      </c>
      <c r="E5852" s="5">
        <v>0</v>
      </c>
      <c r="F5852" s="8">
        <f t="shared" si="546"/>
        <v>0</v>
      </c>
      <c r="G5852" s="5" t="str">
        <f>IF(COUNTIFS(Q3_SQL_Error_Concentration!$A:$A,A5852,Q3_SQL_Error_Concentration!$E:$E,B5852,Q3_SQL_Error_Concentration!$F:$F,C5852)=0,"",SUMIFS(Q3_SQL_Error_Concentration!$I:$I,Q3_SQL_Error_Concentration!$A:$A,A5852,Q3_SQL_Error_Concentration!$E:$E,B5852,Q3_SQL_Error_Concentration!$F:$F,C5852))</f>
        <v/>
      </c>
      <c r="H5852" s="5" t="str">
        <f t="shared" si="547"/>
        <v/>
      </c>
      <c r="I5852" s="5">
        <f>IF(D5852&gt;=Q3_Validation!$C$2,1,0)</f>
        <v>0</v>
      </c>
      <c r="J5852" s="8" t="str">
        <f t="shared" si="548"/>
        <v/>
      </c>
      <c r="K5852" s="5" t="str">
        <f t="shared" si="549"/>
        <v>excluded</v>
      </c>
      <c r="L5852" s="5">
        <f t="shared" si="550"/>
        <v>0</v>
      </c>
      <c r="M5852" s="5">
        <f t="shared" si="551"/>
        <v>0</v>
      </c>
    </row>
    <row r="5853" spans="1:13">
      <c r="A5853" s="5">
        <v>8062</v>
      </c>
      <c r="B5853" s="5">
        <v>11</v>
      </c>
      <c r="C5853" s="5" t="s">
        <v>63</v>
      </c>
      <c r="D5853" s="5">
        <v>97</v>
      </c>
      <c r="E5853" s="5">
        <v>1</v>
      </c>
      <c r="F5853" s="8">
        <f t="shared" si="546"/>
        <v>1.0309278350515463</v>
      </c>
      <c r="G5853" s="5" t="str">
        <f>IF(COUNTIFS(Q3_SQL_Error_Concentration!$A:$A,A5853,Q3_SQL_Error_Concentration!$E:$E,B5853,Q3_SQL_Error_Concentration!$F:$F,C5853)=0,"",SUMIFS(Q3_SQL_Error_Concentration!$I:$I,Q3_SQL_Error_Concentration!$A:$A,A5853,Q3_SQL_Error_Concentration!$E:$E,B5853,Q3_SQL_Error_Concentration!$F:$F,C5853))</f>
        <v/>
      </c>
      <c r="H5853" s="5" t="str">
        <f t="shared" si="547"/>
        <v/>
      </c>
      <c r="I5853" s="5">
        <f>IF(D5853&gt;=Q3_Validation!$C$2,1,0)</f>
        <v>0</v>
      </c>
      <c r="J5853" s="8" t="str">
        <f t="shared" si="548"/>
        <v/>
      </c>
      <c r="K5853" s="5" t="str">
        <f t="shared" si="549"/>
        <v>excluded</v>
      </c>
      <c r="L5853" s="5">
        <f t="shared" si="550"/>
        <v>0</v>
      </c>
      <c r="M5853" s="5">
        <f t="shared" si="551"/>
        <v>0</v>
      </c>
    </row>
    <row r="5854" spans="1:13">
      <c r="A5854" s="5">
        <v>8062</v>
      </c>
      <c r="B5854" s="5">
        <v>11</v>
      </c>
      <c r="C5854" s="5" t="s">
        <v>62</v>
      </c>
      <c r="D5854" s="5">
        <v>164</v>
      </c>
      <c r="E5854" s="5">
        <v>0</v>
      </c>
      <c r="F5854" s="8">
        <f t="shared" si="546"/>
        <v>0</v>
      </c>
      <c r="G5854" s="5" t="str">
        <f>IF(COUNTIFS(Q3_SQL_Error_Concentration!$A:$A,A5854,Q3_SQL_Error_Concentration!$E:$E,B5854,Q3_SQL_Error_Concentration!$F:$F,C5854)=0,"",SUMIFS(Q3_SQL_Error_Concentration!$I:$I,Q3_SQL_Error_Concentration!$A:$A,A5854,Q3_SQL_Error_Concentration!$E:$E,B5854,Q3_SQL_Error_Concentration!$F:$F,C5854))</f>
        <v/>
      </c>
      <c r="H5854" s="5" t="str">
        <f t="shared" si="547"/>
        <v/>
      </c>
      <c r="I5854" s="5">
        <f>IF(D5854&gt;=Q3_Validation!$C$2,1,0)</f>
        <v>0</v>
      </c>
      <c r="J5854" s="8" t="str">
        <f t="shared" si="548"/>
        <v/>
      </c>
      <c r="K5854" s="5" t="str">
        <f t="shared" si="549"/>
        <v>excluded</v>
      </c>
      <c r="L5854" s="5">
        <f t="shared" si="550"/>
        <v>0</v>
      </c>
      <c r="M5854" s="5">
        <f t="shared" si="551"/>
        <v>0</v>
      </c>
    </row>
    <row r="5855" spans="1:13">
      <c r="A5855" s="5">
        <v>8062</v>
      </c>
      <c r="B5855" s="5">
        <v>12</v>
      </c>
      <c r="C5855" s="5" t="s">
        <v>63</v>
      </c>
      <c r="D5855" s="5">
        <v>100</v>
      </c>
      <c r="E5855" s="5">
        <v>1</v>
      </c>
      <c r="F5855" s="8">
        <f t="shared" si="546"/>
        <v>1</v>
      </c>
      <c r="G5855" s="5" t="str">
        <f>IF(COUNTIFS(Q3_SQL_Error_Concentration!$A:$A,A5855,Q3_SQL_Error_Concentration!$E:$E,B5855,Q3_SQL_Error_Concentration!$F:$F,C5855)=0,"",SUMIFS(Q3_SQL_Error_Concentration!$I:$I,Q3_SQL_Error_Concentration!$A:$A,A5855,Q3_SQL_Error_Concentration!$E:$E,B5855,Q3_SQL_Error_Concentration!$F:$F,C5855))</f>
        <v/>
      </c>
      <c r="H5855" s="5" t="str">
        <f t="shared" si="547"/>
        <v/>
      </c>
      <c r="I5855" s="5">
        <f>IF(D5855&gt;=Q3_Validation!$C$2,1,0)</f>
        <v>0</v>
      </c>
      <c r="J5855" s="8" t="str">
        <f t="shared" si="548"/>
        <v/>
      </c>
      <c r="K5855" s="5" t="str">
        <f t="shared" si="549"/>
        <v>excluded</v>
      </c>
      <c r="L5855" s="5">
        <f t="shared" si="550"/>
        <v>0</v>
      </c>
      <c r="M5855" s="5">
        <f t="shared" si="551"/>
        <v>0</v>
      </c>
    </row>
    <row r="5856" spans="1:13">
      <c r="A5856" s="5">
        <v>8062</v>
      </c>
      <c r="B5856" s="5">
        <v>12</v>
      </c>
      <c r="C5856" s="5" t="s">
        <v>62</v>
      </c>
      <c r="D5856" s="5">
        <v>142</v>
      </c>
      <c r="E5856" s="5">
        <v>2</v>
      </c>
      <c r="F5856" s="8">
        <f t="shared" si="546"/>
        <v>1.408450704225352</v>
      </c>
      <c r="G5856" s="5" t="str">
        <f>IF(COUNTIFS(Q3_SQL_Error_Concentration!$A:$A,A5856,Q3_SQL_Error_Concentration!$E:$E,B5856,Q3_SQL_Error_Concentration!$F:$F,C5856)=0,"",SUMIFS(Q3_SQL_Error_Concentration!$I:$I,Q3_SQL_Error_Concentration!$A:$A,A5856,Q3_SQL_Error_Concentration!$E:$E,B5856,Q3_SQL_Error_Concentration!$F:$F,C5856))</f>
        <v/>
      </c>
      <c r="H5856" s="5" t="str">
        <f t="shared" si="547"/>
        <v/>
      </c>
      <c r="I5856" s="5">
        <f>IF(D5856&gt;=Q3_Validation!$C$2,1,0)</f>
        <v>0</v>
      </c>
      <c r="J5856" s="8" t="str">
        <f t="shared" si="548"/>
        <v/>
      </c>
      <c r="K5856" s="5" t="str">
        <f t="shared" si="549"/>
        <v>excluded</v>
      </c>
      <c r="L5856" s="5">
        <f t="shared" si="550"/>
        <v>0</v>
      </c>
      <c r="M5856" s="5">
        <f t="shared" si="551"/>
        <v>0</v>
      </c>
    </row>
    <row r="5857" spans="1:13">
      <c r="A5857" s="5">
        <v>8062</v>
      </c>
      <c r="B5857" s="5">
        <v>13</v>
      </c>
      <c r="C5857" s="5" t="s">
        <v>63</v>
      </c>
      <c r="D5857" s="5">
        <v>112</v>
      </c>
      <c r="E5857" s="5">
        <v>1</v>
      </c>
      <c r="F5857" s="8">
        <f t="shared" si="546"/>
        <v>0.8928571428571429</v>
      </c>
      <c r="G5857" s="5" t="str">
        <f>IF(COUNTIFS(Q3_SQL_Error_Concentration!$A:$A,A5857,Q3_SQL_Error_Concentration!$E:$E,B5857,Q3_SQL_Error_Concentration!$F:$F,C5857)=0,"",SUMIFS(Q3_SQL_Error_Concentration!$I:$I,Q3_SQL_Error_Concentration!$A:$A,A5857,Q3_SQL_Error_Concentration!$E:$E,B5857,Q3_SQL_Error_Concentration!$F:$F,C5857))</f>
        <v/>
      </c>
      <c r="H5857" s="5" t="str">
        <f t="shared" si="547"/>
        <v/>
      </c>
      <c r="I5857" s="5">
        <f>IF(D5857&gt;=Q3_Validation!$C$2,1,0)</f>
        <v>0</v>
      </c>
      <c r="J5857" s="8" t="str">
        <f t="shared" si="548"/>
        <v/>
      </c>
      <c r="K5857" s="5" t="str">
        <f t="shared" si="549"/>
        <v>excluded</v>
      </c>
      <c r="L5857" s="5">
        <f t="shared" si="550"/>
        <v>0</v>
      </c>
      <c r="M5857" s="5">
        <f t="shared" si="551"/>
        <v>0</v>
      </c>
    </row>
    <row r="5858" spans="1:13">
      <c r="A5858" s="5">
        <v>8062</v>
      </c>
      <c r="B5858" s="5">
        <v>13</v>
      </c>
      <c r="C5858" s="5" t="s">
        <v>62</v>
      </c>
      <c r="D5858" s="5">
        <v>179</v>
      </c>
      <c r="E5858" s="5">
        <v>1</v>
      </c>
      <c r="F5858" s="8">
        <f t="shared" si="546"/>
        <v>0.55865921787709494</v>
      </c>
      <c r="G5858" s="5" t="str">
        <f>IF(COUNTIFS(Q3_SQL_Error_Concentration!$A:$A,A5858,Q3_SQL_Error_Concentration!$E:$E,B5858,Q3_SQL_Error_Concentration!$F:$F,C5858)=0,"",SUMIFS(Q3_SQL_Error_Concentration!$I:$I,Q3_SQL_Error_Concentration!$A:$A,A5858,Q3_SQL_Error_Concentration!$E:$E,B5858,Q3_SQL_Error_Concentration!$F:$F,C5858))</f>
        <v/>
      </c>
      <c r="H5858" s="5" t="str">
        <f t="shared" si="547"/>
        <v/>
      </c>
      <c r="I5858" s="5">
        <f>IF(D5858&gt;=Q3_Validation!$C$2,1,0)</f>
        <v>0</v>
      </c>
      <c r="J5858" s="8" t="str">
        <f t="shared" si="548"/>
        <v/>
      </c>
      <c r="K5858" s="5" t="str">
        <f t="shared" si="549"/>
        <v>excluded</v>
      </c>
      <c r="L5858" s="5">
        <f t="shared" si="550"/>
        <v>0</v>
      </c>
      <c r="M5858" s="5">
        <f t="shared" si="551"/>
        <v>0</v>
      </c>
    </row>
    <row r="5859" spans="1:13">
      <c r="A5859" s="5">
        <v>8062</v>
      </c>
      <c r="B5859" s="5">
        <v>14</v>
      </c>
      <c r="C5859" s="5" t="s">
        <v>63</v>
      </c>
      <c r="D5859" s="5">
        <v>110</v>
      </c>
      <c r="E5859" s="5">
        <v>0</v>
      </c>
      <c r="F5859" s="8">
        <f t="shared" si="546"/>
        <v>0</v>
      </c>
      <c r="G5859" s="5" t="str">
        <f>IF(COUNTIFS(Q3_SQL_Error_Concentration!$A:$A,A5859,Q3_SQL_Error_Concentration!$E:$E,B5859,Q3_SQL_Error_Concentration!$F:$F,C5859)=0,"",SUMIFS(Q3_SQL_Error_Concentration!$I:$I,Q3_SQL_Error_Concentration!$A:$A,A5859,Q3_SQL_Error_Concentration!$E:$E,B5859,Q3_SQL_Error_Concentration!$F:$F,C5859))</f>
        <v/>
      </c>
      <c r="H5859" s="5" t="str">
        <f t="shared" si="547"/>
        <v/>
      </c>
      <c r="I5859" s="5">
        <f>IF(D5859&gt;=Q3_Validation!$C$2,1,0)</f>
        <v>0</v>
      </c>
      <c r="J5859" s="8" t="str">
        <f t="shared" si="548"/>
        <v/>
      </c>
      <c r="K5859" s="5" t="str">
        <f t="shared" si="549"/>
        <v>excluded</v>
      </c>
      <c r="L5859" s="5">
        <f t="shared" si="550"/>
        <v>0</v>
      </c>
      <c r="M5859" s="5">
        <f t="shared" si="551"/>
        <v>0</v>
      </c>
    </row>
    <row r="5860" spans="1:13">
      <c r="A5860" s="5">
        <v>8062</v>
      </c>
      <c r="B5860" s="5">
        <v>14</v>
      </c>
      <c r="C5860" s="5" t="s">
        <v>62</v>
      </c>
      <c r="D5860" s="5">
        <v>170</v>
      </c>
      <c r="E5860" s="5">
        <v>0</v>
      </c>
      <c r="F5860" s="8">
        <f t="shared" si="546"/>
        <v>0</v>
      </c>
      <c r="G5860" s="5" t="str">
        <f>IF(COUNTIFS(Q3_SQL_Error_Concentration!$A:$A,A5860,Q3_SQL_Error_Concentration!$E:$E,B5860,Q3_SQL_Error_Concentration!$F:$F,C5860)=0,"",SUMIFS(Q3_SQL_Error_Concentration!$I:$I,Q3_SQL_Error_Concentration!$A:$A,A5860,Q3_SQL_Error_Concentration!$E:$E,B5860,Q3_SQL_Error_Concentration!$F:$F,C5860))</f>
        <v/>
      </c>
      <c r="H5860" s="5" t="str">
        <f t="shared" si="547"/>
        <v/>
      </c>
      <c r="I5860" s="5">
        <f>IF(D5860&gt;=Q3_Validation!$C$2,1,0)</f>
        <v>0</v>
      </c>
      <c r="J5860" s="8" t="str">
        <f t="shared" si="548"/>
        <v/>
      </c>
      <c r="K5860" s="5" t="str">
        <f t="shared" si="549"/>
        <v>excluded</v>
      </c>
      <c r="L5860" s="5">
        <f t="shared" si="550"/>
        <v>0</v>
      </c>
      <c r="M5860" s="5">
        <f t="shared" si="551"/>
        <v>0</v>
      </c>
    </row>
    <row r="5861" spans="1:13">
      <c r="A5861" s="5">
        <v>8062</v>
      </c>
      <c r="B5861" s="5">
        <v>15</v>
      </c>
      <c r="C5861" s="5" t="s">
        <v>63</v>
      </c>
      <c r="D5861" s="5">
        <v>71</v>
      </c>
      <c r="E5861" s="5">
        <v>1</v>
      </c>
      <c r="F5861" s="8">
        <f t="shared" si="546"/>
        <v>1.408450704225352</v>
      </c>
      <c r="G5861" s="5" t="str">
        <f>IF(COUNTIFS(Q3_SQL_Error_Concentration!$A:$A,A5861,Q3_SQL_Error_Concentration!$E:$E,B5861,Q3_SQL_Error_Concentration!$F:$F,C5861)=0,"",SUMIFS(Q3_SQL_Error_Concentration!$I:$I,Q3_SQL_Error_Concentration!$A:$A,A5861,Q3_SQL_Error_Concentration!$E:$E,B5861,Q3_SQL_Error_Concentration!$F:$F,C5861))</f>
        <v/>
      </c>
      <c r="H5861" s="5" t="str">
        <f t="shared" si="547"/>
        <v/>
      </c>
      <c r="I5861" s="5">
        <f>IF(D5861&gt;=Q3_Validation!$C$2,1,0)</f>
        <v>0</v>
      </c>
      <c r="J5861" s="8" t="str">
        <f t="shared" si="548"/>
        <v/>
      </c>
      <c r="K5861" s="5" t="str">
        <f t="shared" si="549"/>
        <v>excluded</v>
      </c>
      <c r="L5861" s="5">
        <f t="shared" si="550"/>
        <v>0</v>
      </c>
      <c r="M5861" s="5">
        <f t="shared" si="551"/>
        <v>0</v>
      </c>
    </row>
    <row r="5862" spans="1:13">
      <c r="A5862" s="5">
        <v>8062</v>
      </c>
      <c r="B5862" s="5">
        <v>15</v>
      </c>
      <c r="C5862" s="5" t="s">
        <v>62</v>
      </c>
      <c r="D5862" s="5">
        <v>134</v>
      </c>
      <c r="E5862" s="5">
        <v>3</v>
      </c>
      <c r="F5862" s="8">
        <f t="shared" si="546"/>
        <v>2.2388059701492535</v>
      </c>
      <c r="G5862" s="5" t="str">
        <f>IF(COUNTIFS(Q3_SQL_Error_Concentration!$A:$A,A5862,Q3_SQL_Error_Concentration!$E:$E,B5862,Q3_SQL_Error_Concentration!$F:$F,C5862)=0,"",SUMIFS(Q3_SQL_Error_Concentration!$I:$I,Q3_SQL_Error_Concentration!$A:$A,A5862,Q3_SQL_Error_Concentration!$E:$E,B5862,Q3_SQL_Error_Concentration!$F:$F,C5862))</f>
        <v/>
      </c>
      <c r="H5862" s="5" t="str">
        <f t="shared" si="547"/>
        <v/>
      </c>
      <c r="I5862" s="5">
        <f>IF(D5862&gt;=Q3_Validation!$C$2,1,0)</f>
        <v>0</v>
      </c>
      <c r="J5862" s="8" t="str">
        <f t="shared" si="548"/>
        <v/>
      </c>
      <c r="K5862" s="5" t="str">
        <f t="shared" si="549"/>
        <v>excluded</v>
      </c>
      <c r="L5862" s="5">
        <f t="shared" si="550"/>
        <v>0</v>
      </c>
      <c r="M5862" s="5">
        <f t="shared" si="551"/>
        <v>0</v>
      </c>
    </row>
    <row r="5863" spans="1:13">
      <c r="A5863" s="5">
        <v>8062</v>
      </c>
      <c r="B5863" s="5">
        <v>16</v>
      </c>
      <c r="C5863" s="5" t="s">
        <v>63</v>
      </c>
      <c r="D5863" s="5">
        <v>96</v>
      </c>
      <c r="E5863" s="5">
        <v>0</v>
      </c>
      <c r="F5863" s="8">
        <f t="shared" si="546"/>
        <v>0</v>
      </c>
      <c r="G5863" s="5" t="str">
        <f>IF(COUNTIFS(Q3_SQL_Error_Concentration!$A:$A,A5863,Q3_SQL_Error_Concentration!$E:$E,B5863,Q3_SQL_Error_Concentration!$F:$F,C5863)=0,"",SUMIFS(Q3_SQL_Error_Concentration!$I:$I,Q3_SQL_Error_Concentration!$A:$A,A5863,Q3_SQL_Error_Concentration!$E:$E,B5863,Q3_SQL_Error_Concentration!$F:$F,C5863))</f>
        <v/>
      </c>
      <c r="H5863" s="5" t="str">
        <f t="shared" si="547"/>
        <v/>
      </c>
      <c r="I5863" s="5">
        <f>IF(D5863&gt;=Q3_Validation!$C$2,1,0)</f>
        <v>0</v>
      </c>
      <c r="J5863" s="8" t="str">
        <f t="shared" si="548"/>
        <v/>
      </c>
      <c r="K5863" s="5" t="str">
        <f t="shared" si="549"/>
        <v>excluded</v>
      </c>
      <c r="L5863" s="5">
        <f t="shared" si="550"/>
        <v>0</v>
      </c>
      <c r="M5863" s="5">
        <f t="shared" si="551"/>
        <v>0</v>
      </c>
    </row>
    <row r="5864" spans="1:13">
      <c r="A5864" s="5">
        <v>8062</v>
      </c>
      <c r="B5864" s="5">
        <v>16</v>
      </c>
      <c r="C5864" s="5" t="s">
        <v>62</v>
      </c>
      <c r="D5864" s="5">
        <v>114</v>
      </c>
      <c r="E5864" s="5">
        <v>1</v>
      </c>
      <c r="F5864" s="8">
        <f t="shared" si="546"/>
        <v>0.8771929824561403</v>
      </c>
      <c r="G5864" s="5" t="str">
        <f>IF(COUNTIFS(Q3_SQL_Error_Concentration!$A:$A,A5864,Q3_SQL_Error_Concentration!$E:$E,B5864,Q3_SQL_Error_Concentration!$F:$F,C5864)=0,"",SUMIFS(Q3_SQL_Error_Concentration!$I:$I,Q3_SQL_Error_Concentration!$A:$A,A5864,Q3_SQL_Error_Concentration!$E:$E,B5864,Q3_SQL_Error_Concentration!$F:$F,C5864))</f>
        <v/>
      </c>
      <c r="H5864" s="5" t="str">
        <f t="shared" si="547"/>
        <v/>
      </c>
      <c r="I5864" s="5">
        <f>IF(D5864&gt;=Q3_Validation!$C$2,1,0)</f>
        <v>0</v>
      </c>
      <c r="J5864" s="8" t="str">
        <f t="shared" si="548"/>
        <v/>
      </c>
      <c r="K5864" s="5" t="str">
        <f t="shared" si="549"/>
        <v>excluded</v>
      </c>
      <c r="L5864" s="5">
        <f t="shared" si="550"/>
        <v>0</v>
      </c>
      <c r="M5864" s="5">
        <f t="shared" si="551"/>
        <v>0</v>
      </c>
    </row>
    <row r="5865" spans="1:13">
      <c r="A5865" s="5">
        <v>8062</v>
      </c>
      <c r="B5865" s="5">
        <v>17</v>
      </c>
      <c r="C5865" s="5" t="s">
        <v>63</v>
      </c>
      <c r="D5865" s="5">
        <v>57</v>
      </c>
      <c r="E5865" s="5">
        <v>0</v>
      </c>
      <c r="F5865" s="8">
        <f t="shared" si="546"/>
        <v>0</v>
      </c>
      <c r="G5865" s="5" t="str">
        <f>IF(COUNTIFS(Q3_SQL_Error_Concentration!$A:$A,A5865,Q3_SQL_Error_Concentration!$E:$E,B5865,Q3_SQL_Error_Concentration!$F:$F,C5865)=0,"",SUMIFS(Q3_SQL_Error_Concentration!$I:$I,Q3_SQL_Error_Concentration!$A:$A,A5865,Q3_SQL_Error_Concentration!$E:$E,B5865,Q3_SQL_Error_Concentration!$F:$F,C5865))</f>
        <v/>
      </c>
      <c r="H5865" s="5" t="str">
        <f t="shared" si="547"/>
        <v/>
      </c>
      <c r="I5865" s="5">
        <f>IF(D5865&gt;=Q3_Validation!$C$2,1,0)</f>
        <v>0</v>
      </c>
      <c r="J5865" s="8" t="str">
        <f t="shared" si="548"/>
        <v/>
      </c>
      <c r="K5865" s="5" t="str">
        <f t="shared" si="549"/>
        <v>excluded</v>
      </c>
      <c r="L5865" s="5">
        <f t="shared" si="550"/>
        <v>0</v>
      </c>
      <c r="M5865" s="5">
        <f t="shared" si="551"/>
        <v>0</v>
      </c>
    </row>
    <row r="5866" spans="1:13">
      <c r="A5866" s="5">
        <v>8062</v>
      </c>
      <c r="B5866" s="5">
        <v>17</v>
      </c>
      <c r="C5866" s="5" t="s">
        <v>62</v>
      </c>
      <c r="D5866" s="5">
        <v>69</v>
      </c>
      <c r="E5866" s="5">
        <v>0</v>
      </c>
      <c r="F5866" s="8">
        <f t="shared" si="546"/>
        <v>0</v>
      </c>
      <c r="G5866" s="5" t="str">
        <f>IF(COUNTIFS(Q3_SQL_Error_Concentration!$A:$A,A5866,Q3_SQL_Error_Concentration!$E:$E,B5866,Q3_SQL_Error_Concentration!$F:$F,C5866)=0,"",SUMIFS(Q3_SQL_Error_Concentration!$I:$I,Q3_SQL_Error_Concentration!$A:$A,A5866,Q3_SQL_Error_Concentration!$E:$E,B5866,Q3_SQL_Error_Concentration!$F:$F,C5866))</f>
        <v/>
      </c>
      <c r="H5866" s="5" t="str">
        <f t="shared" si="547"/>
        <v/>
      </c>
      <c r="I5866" s="5">
        <f>IF(D5866&gt;=Q3_Validation!$C$2,1,0)</f>
        <v>0</v>
      </c>
      <c r="J5866" s="8" t="str">
        <f t="shared" si="548"/>
        <v/>
      </c>
      <c r="K5866" s="5" t="str">
        <f t="shared" si="549"/>
        <v>excluded</v>
      </c>
      <c r="L5866" s="5">
        <f t="shared" si="550"/>
        <v>0</v>
      </c>
      <c r="M5866" s="5">
        <f t="shared" si="551"/>
        <v>0</v>
      </c>
    </row>
    <row r="5867" spans="1:13">
      <c r="A5867" s="5">
        <v>8062</v>
      </c>
      <c r="B5867" s="5">
        <v>18</v>
      </c>
      <c r="C5867" s="5" t="s">
        <v>63</v>
      </c>
      <c r="D5867" s="5">
        <v>39</v>
      </c>
      <c r="E5867" s="5">
        <v>0</v>
      </c>
      <c r="F5867" s="8">
        <f t="shared" si="546"/>
        <v>0</v>
      </c>
      <c r="G5867" s="5" t="str">
        <f>IF(COUNTIFS(Q3_SQL_Error_Concentration!$A:$A,A5867,Q3_SQL_Error_Concentration!$E:$E,B5867,Q3_SQL_Error_Concentration!$F:$F,C5867)=0,"",SUMIFS(Q3_SQL_Error_Concentration!$I:$I,Q3_SQL_Error_Concentration!$A:$A,A5867,Q3_SQL_Error_Concentration!$E:$E,B5867,Q3_SQL_Error_Concentration!$F:$F,C5867))</f>
        <v/>
      </c>
      <c r="H5867" s="5" t="str">
        <f t="shared" si="547"/>
        <v/>
      </c>
      <c r="I5867" s="5">
        <f>IF(D5867&gt;=Q3_Validation!$C$2,1,0)</f>
        <v>0</v>
      </c>
      <c r="J5867" s="8" t="str">
        <f t="shared" si="548"/>
        <v/>
      </c>
      <c r="K5867" s="5" t="str">
        <f t="shared" si="549"/>
        <v>excluded</v>
      </c>
      <c r="L5867" s="5">
        <f t="shared" si="550"/>
        <v>0</v>
      </c>
      <c r="M5867" s="5">
        <f t="shared" si="551"/>
        <v>0</v>
      </c>
    </row>
    <row r="5868" spans="1:13">
      <c r="A5868" s="5">
        <v>8062</v>
      </c>
      <c r="B5868" s="5">
        <v>18</v>
      </c>
      <c r="C5868" s="5" t="s">
        <v>62</v>
      </c>
      <c r="D5868" s="5">
        <v>82</v>
      </c>
      <c r="E5868" s="5">
        <v>2</v>
      </c>
      <c r="F5868" s="8">
        <f t="shared" si="546"/>
        <v>2.4390243902439024</v>
      </c>
      <c r="G5868" s="5" t="str">
        <f>IF(COUNTIFS(Q3_SQL_Error_Concentration!$A:$A,A5868,Q3_SQL_Error_Concentration!$E:$E,B5868,Q3_SQL_Error_Concentration!$F:$F,C5868)=0,"",SUMIFS(Q3_SQL_Error_Concentration!$I:$I,Q3_SQL_Error_Concentration!$A:$A,A5868,Q3_SQL_Error_Concentration!$E:$E,B5868,Q3_SQL_Error_Concentration!$F:$F,C5868))</f>
        <v/>
      </c>
      <c r="H5868" s="5" t="str">
        <f t="shared" si="547"/>
        <v/>
      </c>
      <c r="I5868" s="5">
        <f>IF(D5868&gt;=Q3_Validation!$C$2,1,0)</f>
        <v>0</v>
      </c>
      <c r="J5868" s="8" t="str">
        <f t="shared" si="548"/>
        <v/>
      </c>
      <c r="K5868" s="5" t="str">
        <f t="shared" si="549"/>
        <v>excluded</v>
      </c>
      <c r="L5868" s="5">
        <f t="shared" si="550"/>
        <v>0</v>
      </c>
      <c r="M5868" s="5">
        <f t="shared" si="551"/>
        <v>0</v>
      </c>
    </row>
    <row r="5869" spans="1:13">
      <c r="A5869" s="5">
        <v>8062</v>
      </c>
      <c r="B5869" s="5">
        <v>19</v>
      </c>
      <c r="C5869" s="5" t="s">
        <v>63</v>
      </c>
      <c r="D5869" s="5">
        <v>56</v>
      </c>
      <c r="E5869" s="5">
        <v>2</v>
      </c>
      <c r="F5869" s="8">
        <f t="shared" si="546"/>
        <v>3.5714285714285716</v>
      </c>
      <c r="G5869" s="5" t="str">
        <f>IF(COUNTIFS(Q3_SQL_Error_Concentration!$A:$A,A5869,Q3_SQL_Error_Concentration!$E:$E,B5869,Q3_SQL_Error_Concentration!$F:$F,C5869)=0,"",SUMIFS(Q3_SQL_Error_Concentration!$I:$I,Q3_SQL_Error_Concentration!$A:$A,A5869,Q3_SQL_Error_Concentration!$E:$E,B5869,Q3_SQL_Error_Concentration!$F:$F,C5869))</f>
        <v/>
      </c>
      <c r="H5869" s="5" t="str">
        <f t="shared" si="547"/>
        <v/>
      </c>
      <c r="I5869" s="5">
        <f>IF(D5869&gt;=Q3_Validation!$C$2,1,0)</f>
        <v>0</v>
      </c>
      <c r="J5869" s="8" t="str">
        <f t="shared" si="548"/>
        <v/>
      </c>
      <c r="K5869" s="5" t="str">
        <f t="shared" si="549"/>
        <v>excluded</v>
      </c>
      <c r="L5869" s="5">
        <f t="shared" si="550"/>
        <v>0</v>
      </c>
      <c r="M5869" s="5">
        <f t="shared" si="551"/>
        <v>0</v>
      </c>
    </row>
    <row r="5870" spans="1:13">
      <c r="A5870" s="5">
        <v>8062</v>
      </c>
      <c r="B5870" s="5">
        <v>19</v>
      </c>
      <c r="C5870" s="5" t="s">
        <v>62</v>
      </c>
      <c r="D5870" s="5">
        <v>90</v>
      </c>
      <c r="E5870" s="5">
        <v>0</v>
      </c>
      <c r="F5870" s="8">
        <f t="shared" si="546"/>
        <v>0</v>
      </c>
      <c r="G5870" s="5" t="str">
        <f>IF(COUNTIFS(Q3_SQL_Error_Concentration!$A:$A,A5870,Q3_SQL_Error_Concentration!$E:$E,B5870,Q3_SQL_Error_Concentration!$F:$F,C5870)=0,"",SUMIFS(Q3_SQL_Error_Concentration!$I:$I,Q3_SQL_Error_Concentration!$A:$A,A5870,Q3_SQL_Error_Concentration!$E:$E,B5870,Q3_SQL_Error_Concentration!$F:$F,C5870))</f>
        <v/>
      </c>
      <c r="H5870" s="5" t="str">
        <f t="shared" si="547"/>
        <v/>
      </c>
      <c r="I5870" s="5">
        <f>IF(D5870&gt;=Q3_Validation!$C$2,1,0)</f>
        <v>0</v>
      </c>
      <c r="J5870" s="8" t="str">
        <f t="shared" si="548"/>
        <v/>
      </c>
      <c r="K5870" s="5" t="str">
        <f t="shared" si="549"/>
        <v>excluded</v>
      </c>
      <c r="L5870" s="5">
        <f t="shared" si="550"/>
        <v>0</v>
      </c>
      <c r="M5870" s="5">
        <f t="shared" si="551"/>
        <v>0</v>
      </c>
    </row>
    <row r="5871" spans="1:13">
      <c r="A5871" s="5">
        <v>8062</v>
      </c>
      <c r="B5871" s="5">
        <v>20</v>
      </c>
      <c r="C5871" s="5" t="s">
        <v>63</v>
      </c>
      <c r="D5871" s="5">
        <v>73</v>
      </c>
      <c r="E5871" s="5">
        <v>1</v>
      </c>
      <c r="F5871" s="8">
        <f t="shared" si="546"/>
        <v>1.3698630136986301</v>
      </c>
      <c r="G5871" s="5" t="str">
        <f>IF(COUNTIFS(Q3_SQL_Error_Concentration!$A:$A,A5871,Q3_SQL_Error_Concentration!$E:$E,B5871,Q3_SQL_Error_Concentration!$F:$F,C5871)=0,"",SUMIFS(Q3_SQL_Error_Concentration!$I:$I,Q3_SQL_Error_Concentration!$A:$A,A5871,Q3_SQL_Error_Concentration!$E:$E,B5871,Q3_SQL_Error_Concentration!$F:$F,C5871))</f>
        <v/>
      </c>
      <c r="H5871" s="5" t="str">
        <f t="shared" si="547"/>
        <v/>
      </c>
      <c r="I5871" s="5">
        <f>IF(D5871&gt;=Q3_Validation!$C$2,1,0)</f>
        <v>0</v>
      </c>
      <c r="J5871" s="8" t="str">
        <f t="shared" si="548"/>
        <v/>
      </c>
      <c r="K5871" s="5" t="str">
        <f t="shared" si="549"/>
        <v>excluded</v>
      </c>
      <c r="L5871" s="5">
        <f t="shared" si="550"/>
        <v>0</v>
      </c>
      <c r="M5871" s="5">
        <f t="shared" si="551"/>
        <v>0</v>
      </c>
    </row>
    <row r="5872" spans="1:13">
      <c r="A5872" s="5">
        <v>8062</v>
      </c>
      <c r="B5872" s="5">
        <v>20</v>
      </c>
      <c r="C5872" s="5" t="s">
        <v>62</v>
      </c>
      <c r="D5872" s="5">
        <v>89</v>
      </c>
      <c r="E5872" s="5">
        <v>1</v>
      </c>
      <c r="F5872" s="8">
        <f t="shared" si="546"/>
        <v>1.1235955056179776</v>
      </c>
      <c r="G5872" s="5" t="str">
        <f>IF(COUNTIFS(Q3_SQL_Error_Concentration!$A:$A,A5872,Q3_SQL_Error_Concentration!$E:$E,B5872,Q3_SQL_Error_Concentration!$F:$F,C5872)=0,"",SUMIFS(Q3_SQL_Error_Concentration!$I:$I,Q3_SQL_Error_Concentration!$A:$A,A5872,Q3_SQL_Error_Concentration!$E:$E,B5872,Q3_SQL_Error_Concentration!$F:$F,C5872))</f>
        <v/>
      </c>
      <c r="H5872" s="5" t="str">
        <f t="shared" si="547"/>
        <v/>
      </c>
      <c r="I5872" s="5">
        <f>IF(D5872&gt;=Q3_Validation!$C$2,1,0)</f>
        <v>0</v>
      </c>
      <c r="J5872" s="8" t="str">
        <f t="shared" si="548"/>
        <v/>
      </c>
      <c r="K5872" s="5" t="str">
        <f t="shared" si="549"/>
        <v>excluded</v>
      </c>
      <c r="L5872" s="5">
        <f t="shared" si="550"/>
        <v>0</v>
      </c>
      <c r="M5872" s="5">
        <f t="shared" si="551"/>
        <v>0</v>
      </c>
    </row>
    <row r="5873" spans="1:13">
      <c r="A5873" s="5">
        <v>8062</v>
      </c>
      <c r="B5873" s="5">
        <v>21</v>
      </c>
      <c r="C5873" s="5" t="s">
        <v>63</v>
      </c>
      <c r="D5873" s="5">
        <v>114</v>
      </c>
      <c r="E5873" s="5">
        <v>0</v>
      </c>
      <c r="F5873" s="8">
        <f t="shared" si="546"/>
        <v>0</v>
      </c>
      <c r="G5873" s="5" t="str">
        <f>IF(COUNTIFS(Q3_SQL_Error_Concentration!$A:$A,A5873,Q3_SQL_Error_Concentration!$E:$E,B5873,Q3_SQL_Error_Concentration!$F:$F,C5873)=0,"",SUMIFS(Q3_SQL_Error_Concentration!$I:$I,Q3_SQL_Error_Concentration!$A:$A,A5873,Q3_SQL_Error_Concentration!$E:$E,B5873,Q3_SQL_Error_Concentration!$F:$F,C5873))</f>
        <v/>
      </c>
      <c r="H5873" s="5" t="str">
        <f t="shared" si="547"/>
        <v/>
      </c>
      <c r="I5873" s="5">
        <f>IF(D5873&gt;=Q3_Validation!$C$2,1,0)</f>
        <v>0</v>
      </c>
      <c r="J5873" s="8" t="str">
        <f t="shared" si="548"/>
        <v/>
      </c>
      <c r="K5873" s="5" t="str">
        <f t="shared" si="549"/>
        <v>excluded</v>
      </c>
      <c r="L5873" s="5">
        <f t="shared" si="550"/>
        <v>0</v>
      </c>
      <c r="M5873" s="5">
        <f t="shared" si="551"/>
        <v>0</v>
      </c>
    </row>
    <row r="5874" spans="1:13">
      <c r="A5874" s="5">
        <v>8062</v>
      </c>
      <c r="B5874" s="5">
        <v>21</v>
      </c>
      <c r="C5874" s="5" t="s">
        <v>62</v>
      </c>
      <c r="D5874" s="5">
        <v>135</v>
      </c>
      <c r="E5874" s="5">
        <v>0</v>
      </c>
      <c r="F5874" s="8">
        <f t="shared" si="546"/>
        <v>0</v>
      </c>
      <c r="G5874" s="5" t="str">
        <f>IF(COUNTIFS(Q3_SQL_Error_Concentration!$A:$A,A5874,Q3_SQL_Error_Concentration!$E:$E,B5874,Q3_SQL_Error_Concentration!$F:$F,C5874)=0,"",SUMIFS(Q3_SQL_Error_Concentration!$I:$I,Q3_SQL_Error_Concentration!$A:$A,A5874,Q3_SQL_Error_Concentration!$E:$E,B5874,Q3_SQL_Error_Concentration!$F:$F,C5874))</f>
        <v/>
      </c>
      <c r="H5874" s="5" t="str">
        <f t="shared" si="547"/>
        <v/>
      </c>
      <c r="I5874" s="5">
        <f>IF(D5874&gt;=Q3_Validation!$C$2,1,0)</f>
        <v>0</v>
      </c>
      <c r="J5874" s="8" t="str">
        <f t="shared" si="548"/>
        <v/>
      </c>
      <c r="K5874" s="5" t="str">
        <f t="shared" si="549"/>
        <v>excluded</v>
      </c>
      <c r="L5874" s="5">
        <f t="shared" si="550"/>
        <v>0</v>
      </c>
      <c r="M5874" s="5">
        <f t="shared" si="551"/>
        <v>0</v>
      </c>
    </row>
    <row r="5875" spans="1:13">
      <c r="A5875" s="5">
        <v>8062</v>
      </c>
      <c r="B5875" s="5">
        <v>22</v>
      </c>
      <c r="C5875" s="5" t="s">
        <v>63</v>
      </c>
      <c r="D5875" s="5">
        <v>56</v>
      </c>
      <c r="E5875" s="5">
        <v>0</v>
      </c>
      <c r="F5875" s="8">
        <f t="shared" si="546"/>
        <v>0</v>
      </c>
      <c r="G5875" s="5" t="str">
        <f>IF(COUNTIFS(Q3_SQL_Error_Concentration!$A:$A,A5875,Q3_SQL_Error_Concentration!$E:$E,B5875,Q3_SQL_Error_Concentration!$F:$F,C5875)=0,"",SUMIFS(Q3_SQL_Error_Concentration!$I:$I,Q3_SQL_Error_Concentration!$A:$A,A5875,Q3_SQL_Error_Concentration!$E:$E,B5875,Q3_SQL_Error_Concentration!$F:$F,C5875))</f>
        <v/>
      </c>
      <c r="H5875" s="5" t="str">
        <f t="shared" si="547"/>
        <v/>
      </c>
      <c r="I5875" s="5">
        <f>IF(D5875&gt;=Q3_Validation!$C$2,1,0)</f>
        <v>0</v>
      </c>
      <c r="J5875" s="8" t="str">
        <f t="shared" si="548"/>
        <v/>
      </c>
      <c r="K5875" s="5" t="str">
        <f t="shared" si="549"/>
        <v>excluded</v>
      </c>
      <c r="L5875" s="5">
        <f t="shared" si="550"/>
        <v>0</v>
      </c>
      <c r="M5875" s="5">
        <f t="shared" si="551"/>
        <v>0</v>
      </c>
    </row>
    <row r="5876" spans="1:13">
      <c r="A5876" s="5">
        <v>8062</v>
      </c>
      <c r="B5876" s="5">
        <v>22</v>
      </c>
      <c r="C5876" s="5" t="s">
        <v>62</v>
      </c>
      <c r="D5876" s="5">
        <v>83</v>
      </c>
      <c r="E5876" s="5">
        <v>0</v>
      </c>
      <c r="F5876" s="8">
        <f t="shared" si="546"/>
        <v>0</v>
      </c>
      <c r="G5876" s="5" t="str">
        <f>IF(COUNTIFS(Q3_SQL_Error_Concentration!$A:$A,A5876,Q3_SQL_Error_Concentration!$E:$E,B5876,Q3_SQL_Error_Concentration!$F:$F,C5876)=0,"",SUMIFS(Q3_SQL_Error_Concentration!$I:$I,Q3_SQL_Error_Concentration!$A:$A,A5876,Q3_SQL_Error_Concentration!$E:$E,B5876,Q3_SQL_Error_Concentration!$F:$F,C5876))</f>
        <v/>
      </c>
      <c r="H5876" s="5" t="str">
        <f t="shared" si="547"/>
        <v/>
      </c>
      <c r="I5876" s="5">
        <f>IF(D5876&gt;=Q3_Validation!$C$2,1,0)</f>
        <v>0</v>
      </c>
      <c r="J5876" s="8" t="str">
        <f t="shared" si="548"/>
        <v/>
      </c>
      <c r="K5876" s="5" t="str">
        <f t="shared" si="549"/>
        <v>excluded</v>
      </c>
      <c r="L5876" s="5">
        <f t="shared" si="550"/>
        <v>0</v>
      </c>
      <c r="M5876" s="5">
        <f t="shared" si="551"/>
        <v>0</v>
      </c>
    </row>
    <row r="5877" spans="1:13">
      <c r="A5877" s="5">
        <v>8062</v>
      </c>
      <c r="B5877" s="5">
        <v>23</v>
      </c>
      <c r="C5877" s="5" t="s">
        <v>63</v>
      </c>
      <c r="D5877" s="5">
        <v>19</v>
      </c>
      <c r="E5877" s="5">
        <v>0</v>
      </c>
      <c r="F5877" s="8">
        <f t="shared" si="546"/>
        <v>0</v>
      </c>
      <c r="G5877" s="5" t="str">
        <f>IF(COUNTIFS(Q3_SQL_Error_Concentration!$A:$A,A5877,Q3_SQL_Error_Concentration!$E:$E,B5877,Q3_SQL_Error_Concentration!$F:$F,C5877)=0,"",SUMIFS(Q3_SQL_Error_Concentration!$I:$I,Q3_SQL_Error_Concentration!$A:$A,A5877,Q3_SQL_Error_Concentration!$E:$E,B5877,Q3_SQL_Error_Concentration!$F:$F,C5877))</f>
        <v/>
      </c>
      <c r="H5877" s="5" t="str">
        <f t="shared" si="547"/>
        <v/>
      </c>
      <c r="I5877" s="5">
        <f>IF(D5877&gt;=Q3_Validation!$C$2,1,0)</f>
        <v>0</v>
      </c>
      <c r="J5877" s="8" t="str">
        <f t="shared" si="548"/>
        <v/>
      </c>
      <c r="K5877" s="5" t="str">
        <f t="shared" si="549"/>
        <v>excluded</v>
      </c>
      <c r="L5877" s="5">
        <f t="shared" si="550"/>
        <v>0</v>
      </c>
      <c r="M5877" s="5">
        <f t="shared" si="551"/>
        <v>0</v>
      </c>
    </row>
    <row r="5878" spans="1:13">
      <c r="A5878" s="5">
        <v>8062</v>
      </c>
      <c r="B5878" s="5">
        <v>23</v>
      </c>
      <c r="C5878" s="5" t="s">
        <v>62</v>
      </c>
      <c r="D5878" s="5">
        <v>24</v>
      </c>
      <c r="E5878" s="5">
        <v>0</v>
      </c>
      <c r="F5878" s="8">
        <f t="shared" si="546"/>
        <v>0</v>
      </c>
      <c r="G5878" s="5" t="str">
        <f>IF(COUNTIFS(Q3_SQL_Error_Concentration!$A:$A,A5878,Q3_SQL_Error_Concentration!$E:$E,B5878,Q3_SQL_Error_Concentration!$F:$F,C5878)=0,"",SUMIFS(Q3_SQL_Error_Concentration!$I:$I,Q3_SQL_Error_Concentration!$A:$A,A5878,Q3_SQL_Error_Concentration!$E:$E,B5878,Q3_SQL_Error_Concentration!$F:$F,C5878))</f>
        <v/>
      </c>
      <c r="H5878" s="5" t="str">
        <f t="shared" si="547"/>
        <v/>
      </c>
      <c r="I5878" s="5">
        <f>IF(D5878&gt;=Q3_Validation!$C$2,1,0)</f>
        <v>0</v>
      </c>
      <c r="J5878" s="8" t="str">
        <f t="shared" si="548"/>
        <v/>
      </c>
      <c r="K5878" s="5" t="str">
        <f t="shared" si="549"/>
        <v>excluded</v>
      </c>
      <c r="L5878" s="5">
        <f t="shared" si="550"/>
        <v>0</v>
      </c>
      <c r="M5878" s="5">
        <f t="shared" si="551"/>
        <v>0</v>
      </c>
    </row>
    <row r="5879" spans="1:13">
      <c r="A5879" s="5">
        <v>8099</v>
      </c>
      <c r="B5879" s="5">
        <v>0</v>
      </c>
      <c r="C5879" s="5" t="s">
        <v>63</v>
      </c>
      <c r="D5879" s="5">
        <v>19</v>
      </c>
      <c r="E5879" s="5">
        <v>0</v>
      </c>
      <c r="F5879" s="8">
        <f t="shared" si="546"/>
        <v>0</v>
      </c>
      <c r="G5879" s="5" t="str">
        <f>IF(COUNTIFS(Q3_SQL_Error_Concentration!$A:$A,A5879,Q3_SQL_Error_Concentration!$E:$E,B5879,Q3_SQL_Error_Concentration!$F:$F,C5879)=0,"",SUMIFS(Q3_SQL_Error_Concentration!$I:$I,Q3_SQL_Error_Concentration!$A:$A,A5879,Q3_SQL_Error_Concentration!$E:$E,B5879,Q3_SQL_Error_Concentration!$F:$F,C5879))</f>
        <v/>
      </c>
      <c r="H5879" s="5" t="str">
        <f t="shared" si="547"/>
        <v/>
      </c>
      <c r="I5879" s="5">
        <f>IF(D5879&gt;=Q3_Validation!$C$2,1,0)</f>
        <v>0</v>
      </c>
      <c r="J5879" s="8" t="str">
        <f t="shared" si="548"/>
        <v/>
      </c>
      <c r="K5879" s="5" t="str">
        <f t="shared" si="549"/>
        <v>excluded</v>
      </c>
      <c r="L5879" s="5">
        <f t="shared" si="550"/>
        <v>0</v>
      </c>
      <c r="M5879" s="5">
        <f t="shared" si="551"/>
        <v>0</v>
      </c>
    </row>
    <row r="5880" spans="1:13">
      <c r="A5880" s="5">
        <v>8099</v>
      </c>
      <c r="B5880" s="5">
        <v>0</v>
      </c>
      <c r="C5880" s="5" t="s">
        <v>62</v>
      </c>
      <c r="D5880" s="5">
        <v>46</v>
      </c>
      <c r="E5880" s="5">
        <v>0</v>
      </c>
      <c r="F5880" s="8">
        <f t="shared" si="546"/>
        <v>0</v>
      </c>
      <c r="G5880" s="5" t="str">
        <f>IF(COUNTIFS(Q3_SQL_Error_Concentration!$A:$A,A5880,Q3_SQL_Error_Concentration!$E:$E,B5880,Q3_SQL_Error_Concentration!$F:$F,C5880)=0,"",SUMIFS(Q3_SQL_Error_Concentration!$I:$I,Q3_SQL_Error_Concentration!$A:$A,A5880,Q3_SQL_Error_Concentration!$E:$E,B5880,Q3_SQL_Error_Concentration!$F:$F,C5880))</f>
        <v/>
      </c>
      <c r="H5880" s="5" t="str">
        <f t="shared" si="547"/>
        <v/>
      </c>
      <c r="I5880" s="5">
        <f>IF(D5880&gt;=Q3_Validation!$C$2,1,0)</f>
        <v>0</v>
      </c>
      <c r="J5880" s="8" t="str">
        <f t="shared" si="548"/>
        <v/>
      </c>
      <c r="K5880" s="5" t="str">
        <f t="shared" si="549"/>
        <v>excluded</v>
      </c>
      <c r="L5880" s="5">
        <f t="shared" si="550"/>
        <v>0</v>
      </c>
      <c r="M5880" s="5">
        <f t="shared" si="551"/>
        <v>0</v>
      </c>
    </row>
    <row r="5881" spans="1:13">
      <c r="A5881" s="5">
        <v>8099</v>
      </c>
      <c r="B5881" s="5">
        <v>1</v>
      </c>
      <c r="C5881" s="5" t="s">
        <v>63</v>
      </c>
      <c r="D5881" s="5">
        <v>19</v>
      </c>
      <c r="E5881" s="5">
        <v>0</v>
      </c>
      <c r="F5881" s="8">
        <f t="shared" si="546"/>
        <v>0</v>
      </c>
      <c r="G5881" s="5" t="str">
        <f>IF(COUNTIFS(Q3_SQL_Error_Concentration!$A:$A,A5881,Q3_SQL_Error_Concentration!$E:$E,B5881,Q3_SQL_Error_Concentration!$F:$F,C5881)=0,"",SUMIFS(Q3_SQL_Error_Concentration!$I:$I,Q3_SQL_Error_Concentration!$A:$A,A5881,Q3_SQL_Error_Concentration!$E:$E,B5881,Q3_SQL_Error_Concentration!$F:$F,C5881))</f>
        <v/>
      </c>
      <c r="H5881" s="5" t="str">
        <f t="shared" si="547"/>
        <v/>
      </c>
      <c r="I5881" s="5">
        <f>IF(D5881&gt;=Q3_Validation!$C$2,1,0)</f>
        <v>0</v>
      </c>
      <c r="J5881" s="8" t="str">
        <f t="shared" si="548"/>
        <v/>
      </c>
      <c r="K5881" s="5" t="str">
        <f t="shared" si="549"/>
        <v>excluded</v>
      </c>
      <c r="L5881" s="5">
        <f t="shared" si="550"/>
        <v>0</v>
      </c>
      <c r="M5881" s="5">
        <f t="shared" si="551"/>
        <v>0</v>
      </c>
    </row>
    <row r="5882" spans="1:13">
      <c r="A5882" s="5">
        <v>8099</v>
      </c>
      <c r="B5882" s="5">
        <v>1</v>
      </c>
      <c r="C5882" s="5" t="s">
        <v>62</v>
      </c>
      <c r="D5882" s="5">
        <v>40</v>
      </c>
      <c r="E5882" s="5">
        <v>0</v>
      </c>
      <c r="F5882" s="8">
        <f t="shared" si="546"/>
        <v>0</v>
      </c>
      <c r="G5882" s="5" t="str">
        <f>IF(COUNTIFS(Q3_SQL_Error_Concentration!$A:$A,A5882,Q3_SQL_Error_Concentration!$E:$E,B5882,Q3_SQL_Error_Concentration!$F:$F,C5882)=0,"",SUMIFS(Q3_SQL_Error_Concentration!$I:$I,Q3_SQL_Error_Concentration!$A:$A,A5882,Q3_SQL_Error_Concentration!$E:$E,B5882,Q3_SQL_Error_Concentration!$F:$F,C5882))</f>
        <v/>
      </c>
      <c r="H5882" s="5" t="str">
        <f t="shared" si="547"/>
        <v/>
      </c>
      <c r="I5882" s="5">
        <f>IF(D5882&gt;=Q3_Validation!$C$2,1,0)</f>
        <v>0</v>
      </c>
      <c r="J5882" s="8" t="str">
        <f t="shared" si="548"/>
        <v/>
      </c>
      <c r="K5882" s="5" t="str">
        <f t="shared" si="549"/>
        <v>excluded</v>
      </c>
      <c r="L5882" s="5">
        <f t="shared" si="550"/>
        <v>0</v>
      </c>
      <c r="M5882" s="5">
        <f t="shared" si="551"/>
        <v>0</v>
      </c>
    </row>
    <row r="5883" spans="1:13">
      <c r="A5883" s="5">
        <v>8099</v>
      </c>
      <c r="B5883" s="5">
        <v>2</v>
      </c>
      <c r="C5883" s="5" t="s">
        <v>63</v>
      </c>
      <c r="D5883" s="5">
        <v>61</v>
      </c>
      <c r="E5883" s="5">
        <v>0</v>
      </c>
      <c r="F5883" s="8">
        <f t="shared" si="546"/>
        <v>0</v>
      </c>
      <c r="G5883" s="5" t="str">
        <f>IF(COUNTIFS(Q3_SQL_Error_Concentration!$A:$A,A5883,Q3_SQL_Error_Concentration!$E:$E,B5883,Q3_SQL_Error_Concentration!$F:$F,C5883)=0,"",SUMIFS(Q3_SQL_Error_Concentration!$I:$I,Q3_SQL_Error_Concentration!$A:$A,A5883,Q3_SQL_Error_Concentration!$E:$E,B5883,Q3_SQL_Error_Concentration!$F:$F,C5883))</f>
        <v/>
      </c>
      <c r="H5883" s="5" t="str">
        <f t="shared" si="547"/>
        <v/>
      </c>
      <c r="I5883" s="5">
        <f>IF(D5883&gt;=Q3_Validation!$C$2,1,0)</f>
        <v>0</v>
      </c>
      <c r="J5883" s="8" t="str">
        <f t="shared" si="548"/>
        <v/>
      </c>
      <c r="K5883" s="5" t="str">
        <f t="shared" si="549"/>
        <v>excluded</v>
      </c>
      <c r="L5883" s="5">
        <f t="shared" si="550"/>
        <v>0</v>
      </c>
      <c r="M5883" s="5">
        <f t="shared" si="551"/>
        <v>0</v>
      </c>
    </row>
    <row r="5884" spans="1:13">
      <c r="A5884" s="5">
        <v>8099</v>
      </c>
      <c r="B5884" s="5">
        <v>2</v>
      </c>
      <c r="C5884" s="5" t="s">
        <v>62</v>
      </c>
      <c r="D5884" s="5">
        <v>54</v>
      </c>
      <c r="E5884" s="5">
        <v>0</v>
      </c>
      <c r="F5884" s="8">
        <f t="shared" si="546"/>
        <v>0</v>
      </c>
      <c r="G5884" s="5" t="str">
        <f>IF(COUNTIFS(Q3_SQL_Error_Concentration!$A:$A,A5884,Q3_SQL_Error_Concentration!$E:$E,B5884,Q3_SQL_Error_Concentration!$F:$F,C5884)=0,"",SUMIFS(Q3_SQL_Error_Concentration!$I:$I,Q3_SQL_Error_Concentration!$A:$A,A5884,Q3_SQL_Error_Concentration!$E:$E,B5884,Q3_SQL_Error_Concentration!$F:$F,C5884))</f>
        <v/>
      </c>
      <c r="H5884" s="5" t="str">
        <f t="shared" si="547"/>
        <v/>
      </c>
      <c r="I5884" s="5">
        <f>IF(D5884&gt;=Q3_Validation!$C$2,1,0)</f>
        <v>0</v>
      </c>
      <c r="J5884" s="8" t="str">
        <f t="shared" si="548"/>
        <v/>
      </c>
      <c r="K5884" s="5" t="str">
        <f t="shared" si="549"/>
        <v>excluded</v>
      </c>
      <c r="L5884" s="5">
        <f t="shared" si="550"/>
        <v>0</v>
      </c>
      <c r="M5884" s="5">
        <f t="shared" si="551"/>
        <v>0</v>
      </c>
    </row>
    <row r="5885" spans="1:13">
      <c r="A5885" s="5">
        <v>8099</v>
      </c>
      <c r="B5885" s="5">
        <v>3</v>
      </c>
      <c r="C5885" s="5" t="s">
        <v>63</v>
      </c>
      <c r="D5885" s="5">
        <v>112</v>
      </c>
      <c r="E5885" s="5">
        <v>1</v>
      </c>
      <c r="F5885" s="8">
        <f t="shared" si="546"/>
        <v>0.8928571428571429</v>
      </c>
      <c r="G5885" s="5" t="str">
        <f>IF(COUNTIFS(Q3_SQL_Error_Concentration!$A:$A,A5885,Q3_SQL_Error_Concentration!$E:$E,B5885,Q3_SQL_Error_Concentration!$F:$F,C5885)=0,"",SUMIFS(Q3_SQL_Error_Concentration!$I:$I,Q3_SQL_Error_Concentration!$A:$A,A5885,Q3_SQL_Error_Concentration!$E:$E,B5885,Q3_SQL_Error_Concentration!$F:$F,C5885))</f>
        <v/>
      </c>
      <c r="H5885" s="5" t="str">
        <f t="shared" si="547"/>
        <v/>
      </c>
      <c r="I5885" s="5">
        <f>IF(D5885&gt;=Q3_Validation!$C$2,1,0)</f>
        <v>0</v>
      </c>
      <c r="J5885" s="8" t="str">
        <f t="shared" si="548"/>
        <v/>
      </c>
      <c r="K5885" s="5" t="str">
        <f t="shared" si="549"/>
        <v>excluded</v>
      </c>
      <c r="L5885" s="5">
        <f t="shared" si="550"/>
        <v>0</v>
      </c>
      <c r="M5885" s="5">
        <f t="shared" si="551"/>
        <v>0</v>
      </c>
    </row>
    <row r="5886" spans="1:13">
      <c r="A5886" s="5">
        <v>8099</v>
      </c>
      <c r="B5886" s="5">
        <v>3</v>
      </c>
      <c r="C5886" s="5" t="s">
        <v>62</v>
      </c>
      <c r="D5886" s="5">
        <v>130</v>
      </c>
      <c r="E5886" s="5">
        <v>0</v>
      </c>
      <c r="F5886" s="8">
        <f t="shared" si="546"/>
        <v>0</v>
      </c>
      <c r="G5886" s="5" t="str">
        <f>IF(COUNTIFS(Q3_SQL_Error_Concentration!$A:$A,A5886,Q3_SQL_Error_Concentration!$E:$E,B5886,Q3_SQL_Error_Concentration!$F:$F,C5886)=0,"",SUMIFS(Q3_SQL_Error_Concentration!$I:$I,Q3_SQL_Error_Concentration!$A:$A,A5886,Q3_SQL_Error_Concentration!$E:$E,B5886,Q3_SQL_Error_Concentration!$F:$F,C5886))</f>
        <v/>
      </c>
      <c r="H5886" s="5" t="str">
        <f t="shared" si="547"/>
        <v/>
      </c>
      <c r="I5886" s="5">
        <f>IF(D5886&gt;=Q3_Validation!$C$2,1,0)</f>
        <v>0</v>
      </c>
      <c r="J5886" s="8" t="str">
        <f t="shared" si="548"/>
        <v/>
      </c>
      <c r="K5886" s="5" t="str">
        <f t="shared" si="549"/>
        <v>excluded</v>
      </c>
      <c r="L5886" s="5">
        <f t="shared" si="550"/>
        <v>0</v>
      </c>
      <c r="M5886" s="5">
        <f t="shared" si="551"/>
        <v>0</v>
      </c>
    </row>
    <row r="5887" spans="1:13">
      <c r="A5887" s="5">
        <v>8099</v>
      </c>
      <c r="B5887" s="5">
        <v>4</v>
      </c>
      <c r="C5887" s="5" t="s">
        <v>63</v>
      </c>
      <c r="D5887" s="5">
        <v>40</v>
      </c>
      <c r="E5887" s="5">
        <v>0</v>
      </c>
      <c r="F5887" s="8">
        <f t="shared" si="546"/>
        <v>0</v>
      </c>
      <c r="G5887" s="5" t="str">
        <f>IF(COUNTIFS(Q3_SQL_Error_Concentration!$A:$A,A5887,Q3_SQL_Error_Concentration!$E:$E,B5887,Q3_SQL_Error_Concentration!$F:$F,C5887)=0,"",SUMIFS(Q3_SQL_Error_Concentration!$I:$I,Q3_SQL_Error_Concentration!$A:$A,A5887,Q3_SQL_Error_Concentration!$E:$E,B5887,Q3_SQL_Error_Concentration!$F:$F,C5887))</f>
        <v/>
      </c>
      <c r="H5887" s="5" t="str">
        <f t="shared" si="547"/>
        <v/>
      </c>
      <c r="I5887" s="5">
        <f>IF(D5887&gt;=Q3_Validation!$C$2,1,0)</f>
        <v>0</v>
      </c>
      <c r="J5887" s="8" t="str">
        <f t="shared" si="548"/>
        <v/>
      </c>
      <c r="K5887" s="5" t="str">
        <f t="shared" si="549"/>
        <v>excluded</v>
      </c>
      <c r="L5887" s="5">
        <f t="shared" si="550"/>
        <v>0</v>
      </c>
      <c r="M5887" s="5">
        <f t="shared" si="551"/>
        <v>0</v>
      </c>
    </row>
    <row r="5888" spans="1:13">
      <c r="A5888" s="5">
        <v>8099</v>
      </c>
      <c r="B5888" s="5">
        <v>4</v>
      </c>
      <c r="C5888" s="5" t="s">
        <v>62</v>
      </c>
      <c r="D5888" s="5">
        <v>94</v>
      </c>
      <c r="E5888" s="5">
        <v>2</v>
      </c>
      <c r="F5888" s="8">
        <f t="shared" si="546"/>
        <v>2.1276595744680851</v>
      </c>
      <c r="G5888" s="5" t="str">
        <f>IF(COUNTIFS(Q3_SQL_Error_Concentration!$A:$A,A5888,Q3_SQL_Error_Concentration!$E:$E,B5888,Q3_SQL_Error_Concentration!$F:$F,C5888)=0,"",SUMIFS(Q3_SQL_Error_Concentration!$I:$I,Q3_SQL_Error_Concentration!$A:$A,A5888,Q3_SQL_Error_Concentration!$E:$E,B5888,Q3_SQL_Error_Concentration!$F:$F,C5888))</f>
        <v/>
      </c>
      <c r="H5888" s="5" t="str">
        <f t="shared" si="547"/>
        <v/>
      </c>
      <c r="I5888" s="5">
        <f>IF(D5888&gt;=Q3_Validation!$C$2,1,0)</f>
        <v>0</v>
      </c>
      <c r="J5888" s="8" t="str">
        <f t="shared" si="548"/>
        <v/>
      </c>
      <c r="K5888" s="5" t="str">
        <f t="shared" si="549"/>
        <v>excluded</v>
      </c>
      <c r="L5888" s="5">
        <f t="shared" si="550"/>
        <v>0</v>
      </c>
      <c r="M5888" s="5">
        <f t="shared" si="551"/>
        <v>0</v>
      </c>
    </row>
    <row r="5889" spans="1:13">
      <c r="A5889" s="5">
        <v>8099</v>
      </c>
      <c r="B5889" s="5">
        <v>5</v>
      </c>
      <c r="C5889" s="5" t="s">
        <v>63</v>
      </c>
      <c r="D5889" s="5">
        <v>42</v>
      </c>
      <c r="E5889" s="5">
        <v>0</v>
      </c>
      <c r="F5889" s="8">
        <f t="shared" si="546"/>
        <v>0</v>
      </c>
      <c r="G5889" s="5" t="str">
        <f>IF(COUNTIFS(Q3_SQL_Error_Concentration!$A:$A,A5889,Q3_SQL_Error_Concentration!$E:$E,B5889,Q3_SQL_Error_Concentration!$F:$F,C5889)=0,"",SUMIFS(Q3_SQL_Error_Concentration!$I:$I,Q3_SQL_Error_Concentration!$A:$A,A5889,Q3_SQL_Error_Concentration!$E:$E,B5889,Q3_SQL_Error_Concentration!$F:$F,C5889))</f>
        <v/>
      </c>
      <c r="H5889" s="5" t="str">
        <f t="shared" si="547"/>
        <v/>
      </c>
      <c r="I5889" s="5">
        <f>IF(D5889&gt;=Q3_Validation!$C$2,1,0)</f>
        <v>0</v>
      </c>
      <c r="J5889" s="8" t="str">
        <f t="shared" si="548"/>
        <v/>
      </c>
      <c r="K5889" s="5" t="str">
        <f t="shared" si="549"/>
        <v>excluded</v>
      </c>
      <c r="L5889" s="5">
        <f t="shared" si="550"/>
        <v>0</v>
      </c>
      <c r="M5889" s="5">
        <f t="shared" si="551"/>
        <v>0</v>
      </c>
    </row>
    <row r="5890" spans="1:13">
      <c r="A5890" s="5">
        <v>8099</v>
      </c>
      <c r="B5890" s="5">
        <v>5</v>
      </c>
      <c r="C5890" s="5" t="s">
        <v>62</v>
      </c>
      <c r="D5890" s="5">
        <v>44</v>
      </c>
      <c r="E5890" s="5">
        <v>1</v>
      </c>
      <c r="F5890" s="8">
        <f t="shared" ref="F5890:F5953" si="552">100*E5890/D5890</f>
        <v>2.2727272727272729</v>
      </c>
      <c r="G5890" s="5" t="str">
        <f>IF(COUNTIFS(Q3_SQL_Error_Concentration!$A:$A,A5890,Q3_SQL_Error_Concentration!$E:$E,B5890,Q3_SQL_Error_Concentration!$F:$F,C5890)=0,"",SUMIFS(Q3_SQL_Error_Concentration!$I:$I,Q3_SQL_Error_Concentration!$A:$A,A5890,Q3_SQL_Error_Concentration!$E:$E,B5890,Q3_SQL_Error_Concentration!$F:$F,C5890))</f>
        <v/>
      </c>
      <c r="H5890" s="5" t="str">
        <f t="shared" ref="H5890:H5953" si="553">IF(G5890="","",IF(ABS(F5890-G5890)&lt;=0.0002,"PASS","FAIL"))</f>
        <v/>
      </c>
      <c r="I5890" s="5">
        <f>IF(D5890&gt;=Q3_Validation!$C$2,1,0)</f>
        <v>0</v>
      </c>
      <c r="J5890" s="8" t="str">
        <f t="shared" ref="J5890:J5953" si="554">IF(I5890=1,F5890,"")</f>
        <v/>
      </c>
      <c r="K5890" s="5" t="str">
        <f t="shared" ref="K5890:K5953" si="555">IF(D5890&lt;601,"excluded",IF(J5890&gt;3.628192,"outlier",IF(J5890&gt;=2.11093,"high-error","normal")))</f>
        <v>excluded</v>
      </c>
      <c r="L5890" s="5">
        <f t="shared" ref="L5890:L5953" si="556">COUNTIFS(A:A,A5890,K:K,"high-error")+COUNTIFS(A:A,A5890,K:K,"outlier")</f>
        <v>0</v>
      </c>
      <c r="M5890" s="5">
        <f t="shared" ref="M5890:M5953" si="557">IF(AND(L5890&gt;=2,OR(K5890="high-error",K5890="outlier")),1,0)</f>
        <v>0</v>
      </c>
    </row>
    <row r="5891" spans="1:13">
      <c r="A5891" s="5">
        <v>8099</v>
      </c>
      <c r="B5891" s="5">
        <v>6</v>
      </c>
      <c r="C5891" s="5" t="s">
        <v>63</v>
      </c>
      <c r="D5891" s="5">
        <v>358</v>
      </c>
      <c r="E5891" s="5">
        <v>5</v>
      </c>
      <c r="F5891" s="8">
        <f t="shared" si="552"/>
        <v>1.3966480446927374</v>
      </c>
      <c r="G5891" s="5" t="str">
        <f>IF(COUNTIFS(Q3_SQL_Error_Concentration!$A:$A,A5891,Q3_SQL_Error_Concentration!$E:$E,B5891,Q3_SQL_Error_Concentration!$F:$F,C5891)=0,"",SUMIFS(Q3_SQL_Error_Concentration!$I:$I,Q3_SQL_Error_Concentration!$A:$A,A5891,Q3_SQL_Error_Concentration!$E:$E,B5891,Q3_SQL_Error_Concentration!$F:$F,C5891))</f>
        <v/>
      </c>
      <c r="H5891" s="5" t="str">
        <f t="shared" si="553"/>
        <v/>
      </c>
      <c r="I5891" s="5">
        <f>IF(D5891&gt;=Q3_Validation!$C$2,1,0)</f>
        <v>0</v>
      </c>
      <c r="J5891" s="8" t="str">
        <f t="shared" si="554"/>
        <v/>
      </c>
      <c r="K5891" s="5" t="str">
        <f t="shared" si="555"/>
        <v>excluded</v>
      </c>
      <c r="L5891" s="5">
        <f t="shared" si="556"/>
        <v>0</v>
      </c>
      <c r="M5891" s="5">
        <f t="shared" si="557"/>
        <v>0</v>
      </c>
    </row>
    <row r="5892" spans="1:13">
      <c r="A5892" s="5">
        <v>8099</v>
      </c>
      <c r="B5892" s="5">
        <v>6</v>
      </c>
      <c r="C5892" s="5" t="s">
        <v>62</v>
      </c>
      <c r="D5892" s="5">
        <v>404</v>
      </c>
      <c r="E5892" s="5">
        <v>7</v>
      </c>
      <c r="F5892" s="8">
        <f t="shared" si="552"/>
        <v>1.7326732673267327</v>
      </c>
      <c r="G5892" s="5" t="str">
        <f>IF(COUNTIFS(Q3_SQL_Error_Concentration!$A:$A,A5892,Q3_SQL_Error_Concentration!$E:$E,B5892,Q3_SQL_Error_Concentration!$F:$F,C5892)=0,"",SUMIFS(Q3_SQL_Error_Concentration!$I:$I,Q3_SQL_Error_Concentration!$A:$A,A5892,Q3_SQL_Error_Concentration!$E:$E,B5892,Q3_SQL_Error_Concentration!$F:$F,C5892))</f>
        <v/>
      </c>
      <c r="H5892" s="5" t="str">
        <f t="shared" si="553"/>
        <v/>
      </c>
      <c r="I5892" s="5">
        <f>IF(D5892&gt;=Q3_Validation!$C$2,1,0)</f>
        <v>0</v>
      </c>
      <c r="J5892" s="8" t="str">
        <f t="shared" si="554"/>
        <v/>
      </c>
      <c r="K5892" s="5" t="str">
        <f t="shared" si="555"/>
        <v>excluded</v>
      </c>
      <c r="L5892" s="5">
        <f t="shared" si="556"/>
        <v>0</v>
      </c>
      <c r="M5892" s="5">
        <f t="shared" si="557"/>
        <v>0</v>
      </c>
    </row>
    <row r="5893" spans="1:13">
      <c r="A5893" s="5">
        <v>8099</v>
      </c>
      <c r="B5893" s="5">
        <v>7</v>
      </c>
      <c r="C5893" s="5" t="s">
        <v>63</v>
      </c>
      <c r="D5893" s="5">
        <v>360</v>
      </c>
      <c r="E5893" s="5">
        <v>2</v>
      </c>
      <c r="F5893" s="8">
        <f t="shared" si="552"/>
        <v>0.55555555555555558</v>
      </c>
      <c r="G5893" s="5" t="str">
        <f>IF(COUNTIFS(Q3_SQL_Error_Concentration!$A:$A,A5893,Q3_SQL_Error_Concentration!$E:$E,B5893,Q3_SQL_Error_Concentration!$F:$F,C5893)=0,"",SUMIFS(Q3_SQL_Error_Concentration!$I:$I,Q3_SQL_Error_Concentration!$A:$A,A5893,Q3_SQL_Error_Concentration!$E:$E,B5893,Q3_SQL_Error_Concentration!$F:$F,C5893))</f>
        <v/>
      </c>
      <c r="H5893" s="5" t="str">
        <f t="shared" si="553"/>
        <v/>
      </c>
      <c r="I5893" s="5">
        <f>IF(D5893&gt;=Q3_Validation!$C$2,1,0)</f>
        <v>0</v>
      </c>
      <c r="J5893" s="8" t="str">
        <f t="shared" si="554"/>
        <v/>
      </c>
      <c r="K5893" s="5" t="str">
        <f t="shared" si="555"/>
        <v>excluded</v>
      </c>
      <c r="L5893" s="5">
        <f t="shared" si="556"/>
        <v>0</v>
      </c>
      <c r="M5893" s="5">
        <f t="shared" si="557"/>
        <v>0</v>
      </c>
    </row>
    <row r="5894" spans="1:13">
      <c r="A5894" s="5">
        <v>8099</v>
      </c>
      <c r="B5894" s="5">
        <v>7</v>
      </c>
      <c r="C5894" s="5" t="s">
        <v>62</v>
      </c>
      <c r="D5894" s="5">
        <v>508</v>
      </c>
      <c r="E5894" s="5">
        <v>17</v>
      </c>
      <c r="F5894" s="8">
        <f t="shared" si="552"/>
        <v>3.3464566929133857</v>
      </c>
      <c r="G5894" s="5" t="str">
        <f>IF(COUNTIFS(Q3_SQL_Error_Concentration!$A:$A,A5894,Q3_SQL_Error_Concentration!$E:$E,B5894,Q3_SQL_Error_Concentration!$F:$F,C5894)=0,"",SUMIFS(Q3_SQL_Error_Concentration!$I:$I,Q3_SQL_Error_Concentration!$A:$A,A5894,Q3_SQL_Error_Concentration!$E:$E,B5894,Q3_SQL_Error_Concentration!$F:$F,C5894))</f>
        <v/>
      </c>
      <c r="H5894" s="5" t="str">
        <f t="shared" si="553"/>
        <v/>
      </c>
      <c r="I5894" s="5">
        <f>IF(D5894&gt;=Q3_Validation!$C$2,1,0)</f>
        <v>0</v>
      </c>
      <c r="J5894" s="8" t="str">
        <f t="shared" si="554"/>
        <v/>
      </c>
      <c r="K5894" s="5" t="str">
        <f t="shared" si="555"/>
        <v>excluded</v>
      </c>
      <c r="L5894" s="5">
        <f t="shared" si="556"/>
        <v>0</v>
      </c>
      <c r="M5894" s="5">
        <f t="shared" si="557"/>
        <v>0</v>
      </c>
    </row>
    <row r="5895" spans="1:13">
      <c r="A5895" s="5">
        <v>8099</v>
      </c>
      <c r="B5895" s="5">
        <v>8</v>
      </c>
      <c r="C5895" s="5" t="s">
        <v>63</v>
      </c>
      <c r="D5895" s="5">
        <v>464</v>
      </c>
      <c r="E5895" s="5">
        <v>4</v>
      </c>
      <c r="F5895" s="8">
        <f t="shared" si="552"/>
        <v>0.86206896551724133</v>
      </c>
      <c r="G5895" s="5" t="str">
        <f>IF(COUNTIFS(Q3_SQL_Error_Concentration!$A:$A,A5895,Q3_SQL_Error_Concentration!$E:$E,B5895,Q3_SQL_Error_Concentration!$F:$F,C5895)=0,"",SUMIFS(Q3_SQL_Error_Concentration!$I:$I,Q3_SQL_Error_Concentration!$A:$A,A5895,Q3_SQL_Error_Concentration!$E:$E,B5895,Q3_SQL_Error_Concentration!$F:$F,C5895))</f>
        <v/>
      </c>
      <c r="H5895" s="5" t="str">
        <f t="shared" si="553"/>
        <v/>
      </c>
      <c r="I5895" s="5">
        <f>IF(D5895&gt;=Q3_Validation!$C$2,1,0)</f>
        <v>0</v>
      </c>
      <c r="J5895" s="8" t="str">
        <f t="shared" si="554"/>
        <v/>
      </c>
      <c r="K5895" s="5" t="str">
        <f t="shared" si="555"/>
        <v>excluded</v>
      </c>
      <c r="L5895" s="5">
        <f t="shared" si="556"/>
        <v>0</v>
      </c>
      <c r="M5895" s="5">
        <f t="shared" si="557"/>
        <v>0</v>
      </c>
    </row>
    <row r="5896" spans="1:13">
      <c r="A5896" s="5">
        <v>8099</v>
      </c>
      <c r="B5896" s="5">
        <v>8</v>
      </c>
      <c r="C5896" s="5" t="s">
        <v>62</v>
      </c>
      <c r="D5896" s="5">
        <v>644</v>
      </c>
      <c r="E5896" s="5">
        <v>8</v>
      </c>
      <c r="F5896" s="8">
        <f t="shared" si="552"/>
        <v>1.2422360248447204</v>
      </c>
      <c r="G5896" s="5" t="str">
        <f>IF(COUNTIFS(Q3_SQL_Error_Concentration!$A:$A,A5896,Q3_SQL_Error_Concentration!$E:$E,B5896,Q3_SQL_Error_Concentration!$F:$F,C5896)=0,"",SUMIFS(Q3_SQL_Error_Concentration!$I:$I,Q3_SQL_Error_Concentration!$A:$A,A5896,Q3_SQL_Error_Concentration!$E:$E,B5896,Q3_SQL_Error_Concentration!$F:$F,C5896))</f>
        <v/>
      </c>
      <c r="H5896" s="5" t="str">
        <f t="shared" si="553"/>
        <v/>
      </c>
      <c r="I5896" s="5">
        <f>IF(D5896&gt;=Q3_Validation!$C$2,1,0)</f>
        <v>1</v>
      </c>
      <c r="J5896" s="8">
        <f t="shared" si="554"/>
        <v>1.2422360248447204</v>
      </c>
      <c r="K5896" s="5" t="str">
        <f t="shared" si="555"/>
        <v>normal</v>
      </c>
      <c r="L5896" s="5">
        <f t="shared" si="556"/>
        <v>0</v>
      </c>
      <c r="M5896" s="5">
        <f t="shared" si="557"/>
        <v>0</v>
      </c>
    </row>
    <row r="5897" spans="1:13">
      <c r="A5897" s="5">
        <v>8099</v>
      </c>
      <c r="B5897" s="5">
        <v>9</v>
      </c>
      <c r="C5897" s="5" t="s">
        <v>63</v>
      </c>
      <c r="D5897" s="5">
        <v>591</v>
      </c>
      <c r="E5897" s="5">
        <v>16</v>
      </c>
      <c r="F5897" s="8">
        <f t="shared" si="552"/>
        <v>2.7072758037225042</v>
      </c>
      <c r="G5897" s="5" t="str">
        <f>IF(COUNTIFS(Q3_SQL_Error_Concentration!$A:$A,A5897,Q3_SQL_Error_Concentration!$E:$E,B5897,Q3_SQL_Error_Concentration!$F:$F,C5897)=0,"",SUMIFS(Q3_SQL_Error_Concentration!$I:$I,Q3_SQL_Error_Concentration!$A:$A,A5897,Q3_SQL_Error_Concentration!$E:$E,B5897,Q3_SQL_Error_Concentration!$F:$F,C5897))</f>
        <v/>
      </c>
      <c r="H5897" s="5" t="str">
        <f t="shared" si="553"/>
        <v/>
      </c>
      <c r="I5897" s="5">
        <f>IF(D5897&gt;=Q3_Validation!$C$2,1,0)</f>
        <v>0</v>
      </c>
      <c r="J5897" s="8" t="str">
        <f t="shared" si="554"/>
        <v/>
      </c>
      <c r="K5897" s="5" t="str">
        <f t="shared" si="555"/>
        <v>excluded</v>
      </c>
      <c r="L5897" s="5">
        <f t="shared" si="556"/>
        <v>0</v>
      </c>
      <c r="M5897" s="5">
        <f t="shared" si="557"/>
        <v>0</v>
      </c>
    </row>
    <row r="5898" spans="1:13">
      <c r="A5898" s="5">
        <v>8099</v>
      </c>
      <c r="B5898" s="5">
        <v>9</v>
      </c>
      <c r="C5898" s="5" t="s">
        <v>62</v>
      </c>
      <c r="D5898" s="5">
        <v>701</v>
      </c>
      <c r="E5898" s="5">
        <v>13</v>
      </c>
      <c r="F5898" s="8">
        <f t="shared" si="552"/>
        <v>1.854493580599144</v>
      </c>
      <c r="G5898" s="5" t="str">
        <f>IF(COUNTIFS(Q3_SQL_Error_Concentration!$A:$A,A5898,Q3_SQL_Error_Concentration!$E:$E,B5898,Q3_SQL_Error_Concentration!$F:$F,C5898)=0,"",SUMIFS(Q3_SQL_Error_Concentration!$I:$I,Q3_SQL_Error_Concentration!$A:$A,A5898,Q3_SQL_Error_Concentration!$E:$E,B5898,Q3_SQL_Error_Concentration!$F:$F,C5898))</f>
        <v/>
      </c>
      <c r="H5898" s="5" t="str">
        <f t="shared" si="553"/>
        <v/>
      </c>
      <c r="I5898" s="5">
        <f>IF(D5898&gt;=Q3_Validation!$C$2,1,0)</f>
        <v>1</v>
      </c>
      <c r="J5898" s="8">
        <f t="shared" si="554"/>
        <v>1.854493580599144</v>
      </c>
      <c r="K5898" s="5" t="str">
        <f t="shared" si="555"/>
        <v>normal</v>
      </c>
      <c r="L5898" s="5">
        <f t="shared" si="556"/>
        <v>0</v>
      </c>
      <c r="M5898" s="5">
        <f t="shared" si="557"/>
        <v>0</v>
      </c>
    </row>
    <row r="5899" spans="1:13">
      <c r="A5899" s="5">
        <v>8099</v>
      </c>
      <c r="B5899" s="5">
        <v>10</v>
      </c>
      <c r="C5899" s="5" t="s">
        <v>63</v>
      </c>
      <c r="D5899" s="5">
        <v>441</v>
      </c>
      <c r="E5899" s="5">
        <v>4</v>
      </c>
      <c r="F5899" s="8">
        <f t="shared" si="552"/>
        <v>0.90702947845804993</v>
      </c>
      <c r="G5899" s="5" t="str">
        <f>IF(COUNTIFS(Q3_SQL_Error_Concentration!$A:$A,A5899,Q3_SQL_Error_Concentration!$E:$E,B5899,Q3_SQL_Error_Concentration!$F:$F,C5899)=0,"",SUMIFS(Q3_SQL_Error_Concentration!$I:$I,Q3_SQL_Error_Concentration!$A:$A,A5899,Q3_SQL_Error_Concentration!$E:$E,B5899,Q3_SQL_Error_Concentration!$F:$F,C5899))</f>
        <v/>
      </c>
      <c r="H5899" s="5" t="str">
        <f t="shared" si="553"/>
        <v/>
      </c>
      <c r="I5899" s="5">
        <f>IF(D5899&gt;=Q3_Validation!$C$2,1,0)</f>
        <v>0</v>
      </c>
      <c r="J5899" s="8" t="str">
        <f t="shared" si="554"/>
        <v/>
      </c>
      <c r="K5899" s="5" t="str">
        <f t="shared" si="555"/>
        <v>excluded</v>
      </c>
      <c r="L5899" s="5">
        <f t="shared" si="556"/>
        <v>0</v>
      </c>
      <c r="M5899" s="5">
        <f t="shared" si="557"/>
        <v>0</v>
      </c>
    </row>
    <row r="5900" spans="1:13">
      <c r="A5900" s="5">
        <v>8099</v>
      </c>
      <c r="B5900" s="5">
        <v>10</v>
      </c>
      <c r="C5900" s="5" t="s">
        <v>62</v>
      </c>
      <c r="D5900" s="5">
        <v>725</v>
      </c>
      <c r="E5900" s="5">
        <v>12</v>
      </c>
      <c r="F5900" s="8">
        <f t="shared" si="552"/>
        <v>1.6551724137931034</v>
      </c>
      <c r="G5900" s="5" t="str">
        <f>IF(COUNTIFS(Q3_SQL_Error_Concentration!$A:$A,A5900,Q3_SQL_Error_Concentration!$E:$E,B5900,Q3_SQL_Error_Concentration!$F:$F,C5900)=0,"",SUMIFS(Q3_SQL_Error_Concentration!$I:$I,Q3_SQL_Error_Concentration!$A:$A,A5900,Q3_SQL_Error_Concentration!$E:$E,B5900,Q3_SQL_Error_Concentration!$F:$F,C5900))</f>
        <v/>
      </c>
      <c r="H5900" s="5" t="str">
        <f t="shared" si="553"/>
        <v/>
      </c>
      <c r="I5900" s="5">
        <f>IF(D5900&gt;=Q3_Validation!$C$2,1,0)</f>
        <v>1</v>
      </c>
      <c r="J5900" s="8">
        <f t="shared" si="554"/>
        <v>1.6551724137931034</v>
      </c>
      <c r="K5900" s="5" t="str">
        <f t="shared" si="555"/>
        <v>normal</v>
      </c>
      <c r="L5900" s="5">
        <f t="shared" si="556"/>
        <v>0</v>
      </c>
      <c r="M5900" s="5">
        <f t="shared" si="557"/>
        <v>0</v>
      </c>
    </row>
    <row r="5901" spans="1:13">
      <c r="A5901" s="5">
        <v>8099</v>
      </c>
      <c r="B5901" s="5">
        <v>11</v>
      </c>
      <c r="C5901" s="5" t="s">
        <v>63</v>
      </c>
      <c r="D5901" s="5">
        <v>387</v>
      </c>
      <c r="E5901" s="5">
        <v>12</v>
      </c>
      <c r="F5901" s="8">
        <f t="shared" si="552"/>
        <v>3.1007751937984498</v>
      </c>
      <c r="G5901" s="5" t="str">
        <f>IF(COUNTIFS(Q3_SQL_Error_Concentration!$A:$A,A5901,Q3_SQL_Error_Concentration!$E:$E,B5901,Q3_SQL_Error_Concentration!$F:$F,C5901)=0,"",SUMIFS(Q3_SQL_Error_Concentration!$I:$I,Q3_SQL_Error_Concentration!$A:$A,A5901,Q3_SQL_Error_Concentration!$E:$E,B5901,Q3_SQL_Error_Concentration!$F:$F,C5901))</f>
        <v/>
      </c>
      <c r="H5901" s="5" t="str">
        <f t="shared" si="553"/>
        <v/>
      </c>
      <c r="I5901" s="5">
        <f>IF(D5901&gt;=Q3_Validation!$C$2,1,0)</f>
        <v>0</v>
      </c>
      <c r="J5901" s="8" t="str">
        <f t="shared" si="554"/>
        <v/>
      </c>
      <c r="K5901" s="5" t="str">
        <f t="shared" si="555"/>
        <v>excluded</v>
      </c>
      <c r="L5901" s="5">
        <f t="shared" si="556"/>
        <v>0</v>
      </c>
      <c r="M5901" s="5">
        <f t="shared" si="557"/>
        <v>0</v>
      </c>
    </row>
    <row r="5902" spans="1:13">
      <c r="A5902" s="5">
        <v>8099</v>
      </c>
      <c r="B5902" s="5">
        <v>11</v>
      </c>
      <c r="C5902" s="5" t="s">
        <v>62</v>
      </c>
      <c r="D5902" s="5">
        <v>611</v>
      </c>
      <c r="E5902" s="5">
        <v>11</v>
      </c>
      <c r="F5902" s="8">
        <f t="shared" si="552"/>
        <v>1.800327332242226</v>
      </c>
      <c r="G5902" s="5" t="str">
        <f>IF(COUNTIFS(Q3_SQL_Error_Concentration!$A:$A,A5902,Q3_SQL_Error_Concentration!$E:$E,B5902,Q3_SQL_Error_Concentration!$F:$F,C5902)=0,"",SUMIFS(Q3_SQL_Error_Concentration!$I:$I,Q3_SQL_Error_Concentration!$A:$A,A5902,Q3_SQL_Error_Concentration!$E:$E,B5902,Q3_SQL_Error_Concentration!$F:$F,C5902))</f>
        <v/>
      </c>
      <c r="H5902" s="5" t="str">
        <f t="shared" si="553"/>
        <v/>
      </c>
      <c r="I5902" s="5">
        <f>IF(D5902&gt;=Q3_Validation!$C$2,1,0)</f>
        <v>1</v>
      </c>
      <c r="J5902" s="8">
        <f t="shared" si="554"/>
        <v>1.800327332242226</v>
      </c>
      <c r="K5902" s="5" t="str">
        <f t="shared" si="555"/>
        <v>normal</v>
      </c>
      <c r="L5902" s="5">
        <f t="shared" si="556"/>
        <v>0</v>
      </c>
      <c r="M5902" s="5">
        <f t="shared" si="557"/>
        <v>0</v>
      </c>
    </row>
    <row r="5903" spans="1:13">
      <c r="A5903" s="5">
        <v>8099</v>
      </c>
      <c r="B5903" s="5">
        <v>12</v>
      </c>
      <c r="C5903" s="5" t="s">
        <v>63</v>
      </c>
      <c r="D5903" s="5">
        <v>652</v>
      </c>
      <c r="E5903" s="5">
        <v>9</v>
      </c>
      <c r="F5903" s="8">
        <f t="shared" si="552"/>
        <v>1.3803680981595092</v>
      </c>
      <c r="G5903" s="5" t="str">
        <f>IF(COUNTIFS(Q3_SQL_Error_Concentration!$A:$A,A5903,Q3_SQL_Error_Concentration!$E:$E,B5903,Q3_SQL_Error_Concentration!$F:$F,C5903)=0,"",SUMIFS(Q3_SQL_Error_Concentration!$I:$I,Q3_SQL_Error_Concentration!$A:$A,A5903,Q3_SQL_Error_Concentration!$E:$E,B5903,Q3_SQL_Error_Concentration!$F:$F,C5903))</f>
        <v/>
      </c>
      <c r="H5903" s="5" t="str">
        <f t="shared" si="553"/>
        <v/>
      </c>
      <c r="I5903" s="5">
        <f>IF(D5903&gt;=Q3_Validation!$C$2,1,0)</f>
        <v>1</v>
      </c>
      <c r="J5903" s="8">
        <f t="shared" si="554"/>
        <v>1.3803680981595092</v>
      </c>
      <c r="K5903" s="5" t="str">
        <f t="shared" si="555"/>
        <v>normal</v>
      </c>
      <c r="L5903" s="5">
        <f t="shared" si="556"/>
        <v>0</v>
      </c>
      <c r="M5903" s="5">
        <f t="shared" si="557"/>
        <v>0</v>
      </c>
    </row>
    <row r="5904" spans="1:13">
      <c r="A5904" s="5">
        <v>8099</v>
      </c>
      <c r="B5904" s="5">
        <v>12</v>
      </c>
      <c r="C5904" s="5" t="s">
        <v>62</v>
      </c>
      <c r="D5904" s="5">
        <v>769</v>
      </c>
      <c r="E5904" s="5">
        <v>7</v>
      </c>
      <c r="F5904" s="8">
        <f t="shared" si="552"/>
        <v>0.91027308192457734</v>
      </c>
      <c r="G5904" s="5" t="str">
        <f>IF(COUNTIFS(Q3_SQL_Error_Concentration!$A:$A,A5904,Q3_SQL_Error_Concentration!$E:$E,B5904,Q3_SQL_Error_Concentration!$F:$F,C5904)=0,"",SUMIFS(Q3_SQL_Error_Concentration!$I:$I,Q3_SQL_Error_Concentration!$A:$A,A5904,Q3_SQL_Error_Concentration!$E:$E,B5904,Q3_SQL_Error_Concentration!$F:$F,C5904))</f>
        <v/>
      </c>
      <c r="H5904" s="5" t="str">
        <f t="shared" si="553"/>
        <v/>
      </c>
      <c r="I5904" s="5">
        <f>IF(D5904&gt;=Q3_Validation!$C$2,1,0)</f>
        <v>1</v>
      </c>
      <c r="J5904" s="8">
        <f t="shared" si="554"/>
        <v>0.91027308192457734</v>
      </c>
      <c r="K5904" s="5" t="str">
        <f t="shared" si="555"/>
        <v>normal</v>
      </c>
      <c r="L5904" s="5">
        <f t="shared" si="556"/>
        <v>0</v>
      </c>
      <c r="M5904" s="5">
        <f t="shared" si="557"/>
        <v>0</v>
      </c>
    </row>
    <row r="5905" spans="1:13">
      <c r="A5905" s="5">
        <v>8099</v>
      </c>
      <c r="B5905" s="5">
        <v>13</v>
      </c>
      <c r="C5905" s="5" t="s">
        <v>63</v>
      </c>
      <c r="D5905" s="5">
        <v>659</v>
      </c>
      <c r="E5905" s="5">
        <v>10</v>
      </c>
      <c r="F5905" s="8">
        <f t="shared" si="552"/>
        <v>1.5174506828528074</v>
      </c>
      <c r="G5905" s="5" t="str">
        <f>IF(COUNTIFS(Q3_SQL_Error_Concentration!$A:$A,A5905,Q3_SQL_Error_Concentration!$E:$E,B5905,Q3_SQL_Error_Concentration!$F:$F,C5905)=0,"",SUMIFS(Q3_SQL_Error_Concentration!$I:$I,Q3_SQL_Error_Concentration!$A:$A,A5905,Q3_SQL_Error_Concentration!$E:$E,B5905,Q3_SQL_Error_Concentration!$F:$F,C5905))</f>
        <v/>
      </c>
      <c r="H5905" s="5" t="str">
        <f t="shared" si="553"/>
        <v/>
      </c>
      <c r="I5905" s="5">
        <f>IF(D5905&gt;=Q3_Validation!$C$2,1,0)</f>
        <v>1</v>
      </c>
      <c r="J5905" s="8">
        <f t="shared" si="554"/>
        <v>1.5174506828528074</v>
      </c>
      <c r="K5905" s="5" t="str">
        <f t="shared" si="555"/>
        <v>normal</v>
      </c>
      <c r="L5905" s="5">
        <f t="shared" si="556"/>
        <v>0</v>
      </c>
      <c r="M5905" s="5">
        <f t="shared" si="557"/>
        <v>0</v>
      </c>
    </row>
    <row r="5906" spans="1:13">
      <c r="A5906" s="5">
        <v>8099</v>
      </c>
      <c r="B5906" s="5">
        <v>13</v>
      </c>
      <c r="C5906" s="5" t="s">
        <v>62</v>
      </c>
      <c r="D5906" s="5">
        <v>693</v>
      </c>
      <c r="E5906" s="5">
        <v>10</v>
      </c>
      <c r="F5906" s="8">
        <f t="shared" si="552"/>
        <v>1.4430014430014431</v>
      </c>
      <c r="G5906" s="5" t="str">
        <f>IF(COUNTIFS(Q3_SQL_Error_Concentration!$A:$A,A5906,Q3_SQL_Error_Concentration!$E:$E,B5906,Q3_SQL_Error_Concentration!$F:$F,C5906)=0,"",SUMIFS(Q3_SQL_Error_Concentration!$I:$I,Q3_SQL_Error_Concentration!$A:$A,A5906,Q3_SQL_Error_Concentration!$E:$E,B5906,Q3_SQL_Error_Concentration!$F:$F,C5906))</f>
        <v/>
      </c>
      <c r="H5906" s="5" t="str">
        <f t="shared" si="553"/>
        <v/>
      </c>
      <c r="I5906" s="5">
        <f>IF(D5906&gt;=Q3_Validation!$C$2,1,0)</f>
        <v>1</v>
      </c>
      <c r="J5906" s="8">
        <f t="shared" si="554"/>
        <v>1.4430014430014431</v>
      </c>
      <c r="K5906" s="5" t="str">
        <f t="shared" si="555"/>
        <v>normal</v>
      </c>
      <c r="L5906" s="5">
        <f t="shared" si="556"/>
        <v>0</v>
      </c>
      <c r="M5906" s="5">
        <f t="shared" si="557"/>
        <v>0</v>
      </c>
    </row>
    <row r="5907" spans="1:13">
      <c r="A5907" s="5">
        <v>8099</v>
      </c>
      <c r="B5907" s="5">
        <v>14</v>
      </c>
      <c r="C5907" s="5" t="s">
        <v>63</v>
      </c>
      <c r="D5907" s="5">
        <v>561</v>
      </c>
      <c r="E5907" s="5">
        <v>6</v>
      </c>
      <c r="F5907" s="8">
        <f t="shared" si="552"/>
        <v>1.0695187165775402</v>
      </c>
      <c r="G5907" s="5" t="str">
        <f>IF(COUNTIFS(Q3_SQL_Error_Concentration!$A:$A,A5907,Q3_SQL_Error_Concentration!$E:$E,B5907,Q3_SQL_Error_Concentration!$F:$F,C5907)=0,"",SUMIFS(Q3_SQL_Error_Concentration!$I:$I,Q3_SQL_Error_Concentration!$A:$A,A5907,Q3_SQL_Error_Concentration!$E:$E,B5907,Q3_SQL_Error_Concentration!$F:$F,C5907))</f>
        <v/>
      </c>
      <c r="H5907" s="5" t="str">
        <f t="shared" si="553"/>
        <v/>
      </c>
      <c r="I5907" s="5">
        <f>IF(D5907&gt;=Q3_Validation!$C$2,1,0)</f>
        <v>0</v>
      </c>
      <c r="J5907" s="8" t="str">
        <f t="shared" si="554"/>
        <v/>
      </c>
      <c r="K5907" s="5" t="str">
        <f t="shared" si="555"/>
        <v>excluded</v>
      </c>
      <c r="L5907" s="5">
        <f t="shared" si="556"/>
        <v>0</v>
      </c>
      <c r="M5907" s="5">
        <f t="shared" si="557"/>
        <v>0</v>
      </c>
    </row>
    <row r="5908" spans="1:13">
      <c r="A5908" s="5">
        <v>8099</v>
      </c>
      <c r="B5908" s="5">
        <v>14</v>
      </c>
      <c r="C5908" s="5" t="s">
        <v>62</v>
      </c>
      <c r="D5908" s="5">
        <v>747</v>
      </c>
      <c r="E5908" s="5">
        <v>13</v>
      </c>
      <c r="F5908" s="8">
        <f t="shared" si="552"/>
        <v>1.7402945113788488</v>
      </c>
      <c r="G5908" s="5" t="str">
        <f>IF(COUNTIFS(Q3_SQL_Error_Concentration!$A:$A,A5908,Q3_SQL_Error_Concentration!$E:$E,B5908,Q3_SQL_Error_Concentration!$F:$F,C5908)=0,"",SUMIFS(Q3_SQL_Error_Concentration!$I:$I,Q3_SQL_Error_Concentration!$A:$A,A5908,Q3_SQL_Error_Concentration!$E:$E,B5908,Q3_SQL_Error_Concentration!$F:$F,C5908))</f>
        <v/>
      </c>
      <c r="H5908" s="5" t="str">
        <f t="shared" si="553"/>
        <v/>
      </c>
      <c r="I5908" s="5">
        <f>IF(D5908&gt;=Q3_Validation!$C$2,1,0)</f>
        <v>1</v>
      </c>
      <c r="J5908" s="8">
        <f t="shared" si="554"/>
        <v>1.7402945113788488</v>
      </c>
      <c r="K5908" s="5" t="str">
        <f t="shared" si="555"/>
        <v>normal</v>
      </c>
      <c r="L5908" s="5">
        <f t="shared" si="556"/>
        <v>0</v>
      </c>
      <c r="M5908" s="5">
        <f t="shared" si="557"/>
        <v>0</v>
      </c>
    </row>
    <row r="5909" spans="1:13">
      <c r="A5909" s="5">
        <v>8099</v>
      </c>
      <c r="B5909" s="5">
        <v>15</v>
      </c>
      <c r="C5909" s="5" t="s">
        <v>63</v>
      </c>
      <c r="D5909" s="5">
        <v>526</v>
      </c>
      <c r="E5909" s="5">
        <v>7</v>
      </c>
      <c r="F5909" s="8">
        <f t="shared" si="552"/>
        <v>1.3307984790874525</v>
      </c>
      <c r="G5909" s="5" t="str">
        <f>IF(COUNTIFS(Q3_SQL_Error_Concentration!$A:$A,A5909,Q3_SQL_Error_Concentration!$E:$E,B5909,Q3_SQL_Error_Concentration!$F:$F,C5909)=0,"",SUMIFS(Q3_SQL_Error_Concentration!$I:$I,Q3_SQL_Error_Concentration!$A:$A,A5909,Q3_SQL_Error_Concentration!$E:$E,B5909,Q3_SQL_Error_Concentration!$F:$F,C5909))</f>
        <v/>
      </c>
      <c r="H5909" s="5" t="str">
        <f t="shared" si="553"/>
        <v/>
      </c>
      <c r="I5909" s="5">
        <f>IF(D5909&gt;=Q3_Validation!$C$2,1,0)</f>
        <v>0</v>
      </c>
      <c r="J5909" s="8" t="str">
        <f t="shared" si="554"/>
        <v/>
      </c>
      <c r="K5909" s="5" t="str">
        <f t="shared" si="555"/>
        <v>excluded</v>
      </c>
      <c r="L5909" s="5">
        <f t="shared" si="556"/>
        <v>0</v>
      </c>
      <c r="M5909" s="5">
        <f t="shared" si="557"/>
        <v>0</v>
      </c>
    </row>
    <row r="5910" spans="1:13">
      <c r="A5910" s="5">
        <v>8099</v>
      </c>
      <c r="B5910" s="5">
        <v>15</v>
      </c>
      <c r="C5910" s="5" t="s">
        <v>62</v>
      </c>
      <c r="D5910" s="5">
        <v>711</v>
      </c>
      <c r="E5910" s="5">
        <v>14</v>
      </c>
      <c r="F5910" s="8">
        <f t="shared" si="552"/>
        <v>1.969057665260197</v>
      </c>
      <c r="G5910" s="5" t="str">
        <f>IF(COUNTIFS(Q3_SQL_Error_Concentration!$A:$A,A5910,Q3_SQL_Error_Concentration!$E:$E,B5910,Q3_SQL_Error_Concentration!$F:$F,C5910)=0,"",SUMIFS(Q3_SQL_Error_Concentration!$I:$I,Q3_SQL_Error_Concentration!$A:$A,A5910,Q3_SQL_Error_Concentration!$E:$E,B5910,Q3_SQL_Error_Concentration!$F:$F,C5910))</f>
        <v/>
      </c>
      <c r="H5910" s="5" t="str">
        <f t="shared" si="553"/>
        <v/>
      </c>
      <c r="I5910" s="5">
        <f>IF(D5910&gt;=Q3_Validation!$C$2,1,0)</f>
        <v>1</v>
      </c>
      <c r="J5910" s="8">
        <f t="shared" si="554"/>
        <v>1.969057665260197</v>
      </c>
      <c r="K5910" s="5" t="str">
        <f t="shared" si="555"/>
        <v>normal</v>
      </c>
      <c r="L5910" s="5">
        <f t="shared" si="556"/>
        <v>0</v>
      </c>
      <c r="M5910" s="5">
        <f t="shared" si="557"/>
        <v>0</v>
      </c>
    </row>
    <row r="5911" spans="1:13">
      <c r="A5911" s="5">
        <v>8099</v>
      </c>
      <c r="B5911" s="5">
        <v>16</v>
      </c>
      <c r="C5911" s="5" t="s">
        <v>63</v>
      </c>
      <c r="D5911" s="5">
        <v>543</v>
      </c>
      <c r="E5911" s="5">
        <v>8</v>
      </c>
      <c r="F5911" s="8">
        <f t="shared" si="552"/>
        <v>1.4732965009208103</v>
      </c>
      <c r="G5911" s="5" t="str">
        <f>IF(COUNTIFS(Q3_SQL_Error_Concentration!$A:$A,A5911,Q3_SQL_Error_Concentration!$E:$E,B5911,Q3_SQL_Error_Concentration!$F:$F,C5911)=0,"",SUMIFS(Q3_SQL_Error_Concentration!$I:$I,Q3_SQL_Error_Concentration!$A:$A,A5911,Q3_SQL_Error_Concentration!$E:$E,B5911,Q3_SQL_Error_Concentration!$F:$F,C5911))</f>
        <v/>
      </c>
      <c r="H5911" s="5" t="str">
        <f t="shared" si="553"/>
        <v/>
      </c>
      <c r="I5911" s="5">
        <f>IF(D5911&gt;=Q3_Validation!$C$2,1,0)</f>
        <v>0</v>
      </c>
      <c r="J5911" s="8" t="str">
        <f t="shared" si="554"/>
        <v/>
      </c>
      <c r="K5911" s="5" t="str">
        <f t="shared" si="555"/>
        <v>excluded</v>
      </c>
      <c r="L5911" s="5">
        <f t="shared" si="556"/>
        <v>0</v>
      </c>
      <c r="M5911" s="5">
        <f t="shared" si="557"/>
        <v>0</v>
      </c>
    </row>
    <row r="5912" spans="1:13">
      <c r="A5912" s="5">
        <v>8099</v>
      </c>
      <c r="B5912" s="5">
        <v>16</v>
      </c>
      <c r="C5912" s="5" t="s">
        <v>62</v>
      </c>
      <c r="D5912" s="5">
        <v>677</v>
      </c>
      <c r="E5912" s="5">
        <v>11</v>
      </c>
      <c r="F5912" s="8">
        <f t="shared" si="552"/>
        <v>1.6248153618906942</v>
      </c>
      <c r="G5912" s="5" t="str">
        <f>IF(COUNTIFS(Q3_SQL_Error_Concentration!$A:$A,A5912,Q3_SQL_Error_Concentration!$E:$E,B5912,Q3_SQL_Error_Concentration!$F:$F,C5912)=0,"",SUMIFS(Q3_SQL_Error_Concentration!$I:$I,Q3_SQL_Error_Concentration!$A:$A,A5912,Q3_SQL_Error_Concentration!$E:$E,B5912,Q3_SQL_Error_Concentration!$F:$F,C5912))</f>
        <v/>
      </c>
      <c r="H5912" s="5" t="str">
        <f t="shared" si="553"/>
        <v/>
      </c>
      <c r="I5912" s="5">
        <f>IF(D5912&gt;=Q3_Validation!$C$2,1,0)</f>
        <v>1</v>
      </c>
      <c r="J5912" s="8">
        <f t="shared" si="554"/>
        <v>1.6248153618906942</v>
      </c>
      <c r="K5912" s="5" t="str">
        <f t="shared" si="555"/>
        <v>normal</v>
      </c>
      <c r="L5912" s="5">
        <f t="shared" si="556"/>
        <v>0</v>
      </c>
      <c r="M5912" s="5">
        <f t="shared" si="557"/>
        <v>0</v>
      </c>
    </row>
    <row r="5913" spans="1:13">
      <c r="A5913" s="5">
        <v>8099</v>
      </c>
      <c r="B5913" s="5">
        <v>17</v>
      </c>
      <c r="C5913" s="5" t="s">
        <v>63</v>
      </c>
      <c r="D5913" s="5">
        <v>141</v>
      </c>
      <c r="E5913" s="5">
        <v>2</v>
      </c>
      <c r="F5913" s="8">
        <f t="shared" si="552"/>
        <v>1.4184397163120568</v>
      </c>
      <c r="G5913" s="5" t="str">
        <f>IF(COUNTIFS(Q3_SQL_Error_Concentration!$A:$A,A5913,Q3_SQL_Error_Concentration!$E:$E,B5913,Q3_SQL_Error_Concentration!$F:$F,C5913)=0,"",SUMIFS(Q3_SQL_Error_Concentration!$I:$I,Q3_SQL_Error_Concentration!$A:$A,A5913,Q3_SQL_Error_Concentration!$E:$E,B5913,Q3_SQL_Error_Concentration!$F:$F,C5913))</f>
        <v/>
      </c>
      <c r="H5913" s="5" t="str">
        <f t="shared" si="553"/>
        <v/>
      </c>
      <c r="I5913" s="5">
        <f>IF(D5913&gt;=Q3_Validation!$C$2,1,0)</f>
        <v>0</v>
      </c>
      <c r="J5913" s="8" t="str">
        <f t="shared" si="554"/>
        <v/>
      </c>
      <c r="K5913" s="5" t="str">
        <f t="shared" si="555"/>
        <v>excluded</v>
      </c>
      <c r="L5913" s="5">
        <f t="shared" si="556"/>
        <v>0</v>
      </c>
      <c r="M5913" s="5">
        <f t="shared" si="557"/>
        <v>0</v>
      </c>
    </row>
    <row r="5914" spans="1:13">
      <c r="A5914" s="5">
        <v>8099</v>
      </c>
      <c r="B5914" s="5">
        <v>17</v>
      </c>
      <c r="C5914" s="5" t="s">
        <v>62</v>
      </c>
      <c r="D5914" s="5">
        <v>195</v>
      </c>
      <c r="E5914" s="5">
        <v>3</v>
      </c>
      <c r="F5914" s="8">
        <f t="shared" si="552"/>
        <v>1.5384615384615385</v>
      </c>
      <c r="G5914" s="5" t="str">
        <f>IF(COUNTIFS(Q3_SQL_Error_Concentration!$A:$A,A5914,Q3_SQL_Error_Concentration!$E:$E,B5914,Q3_SQL_Error_Concentration!$F:$F,C5914)=0,"",SUMIFS(Q3_SQL_Error_Concentration!$I:$I,Q3_SQL_Error_Concentration!$A:$A,A5914,Q3_SQL_Error_Concentration!$E:$E,B5914,Q3_SQL_Error_Concentration!$F:$F,C5914))</f>
        <v/>
      </c>
      <c r="H5914" s="5" t="str">
        <f t="shared" si="553"/>
        <v/>
      </c>
      <c r="I5914" s="5">
        <f>IF(D5914&gt;=Q3_Validation!$C$2,1,0)</f>
        <v>0</v>
      </c>
      <c r="J5914" s="8" t="str">
        <f t="shared" si="554"/>
        <v/>
      </c>
      <c r="K5914" s="5" t="str">
        <f t="shared" si="555"/>
        <v>excluded</v>
      </c>
      <c r="L5914" s="5">
        <f t="shared" si="556"/>
        <v>0</v>
      </c>
      <c r="M5914" s="5">
        <f t="shared" si="557"/>
        <v>0</v>
      </c>
    </row>
    <row r="5915" spans="1:13">
      <c r="A5915" s="5">
        <v>8099</v>
      </c>
      <c r="B5915" s="5">
        <v>18</v>
      </c>
      <c r="C5915" s="5" t="s">
        <v>63</v>
      </c>
      <c r="D5915" s="5">
        <v>97</v>
      </c>
      <c r="E5915" s="5">
        <v>1</v>
      </c>
      <c r="F5915" s="8">
        <f t="shared" si="552"/>
        <v>1.0309278350515463</v>
      </c>
      <c r="G5915" s="5" t="str">
        <f>IF(COUNTIFS(Q3_SQL_Error_Concentration!$A:$A,A5915,Q3_SQL_Error_Concentration!$E:$E,B5915,Q3_SQL_Error_Concentration!$F:$F,C5915)=0,"",SUMIFS(Q3_SQL_Error_Concentration!$I:$I,Q3_SQL_Error_Concentration!$A:$A,A5915,Q3_SQL_Error_Concentration!$E:$E,B5915,Q3_SQL_Error_Concentration!$F:$F,C5915))</f>
        <v/>
      </c>
      <c r="H5915" s="5" t="str">
        <f t="shared" si="553"/>
        <v/>
      </c>
      <c r="I5915" s="5">
        <f>IF(D5915&gt;=Q3_Validation!$C$2,1,0)</f>
        <v>0</v>
      </c>
      <c r="J5915" s="8" t="str">
        <f t="shared" si="554"/>
        <v/>
      </c>
      <c r="K5915" s="5" t="str">
        <f t="shared" si="555"/>
        <v>excluded</v>
      </c>
      <c r="L5915" s="5">
        <f t="shared" si="556"/>
        <v>0</v>
      </c>
      <c r="M5915" s="5">
        <f t="shared" si="557"/>
        <v>0</v>
      </c>
    </row>
    <row r="5916" spans="1:13">
      <c r="A5916" s="5">
        <v>8099</v>
      </c>
      <c r="B5916" s="5">
        <v>18</v>
      </c>
      <c r="C5916" s="5" t="s">
        <v>62</v>
      </c>
      <c r="D5916" s="5">
        <v>110</v>
      </c>
      <c r="E5916" s="5">
        <v>0</v>
      </c>
      <c r="F5916" s="8">
        <f t="shared" si="552"/>
        <v>0</v>
      </c>
      <c r="G5916" s="5" t="str">
        <f>IF(COUNTIFS(Q3_SQL_Error_Concentration!$A:$A,A5916,Q3_SQL_Error_Concentration!$E:$E,B5916,Q3_SQL_Error_Concentration!$F:$F,C5916)=0,"",SUMIFS(Q3_SQL_Error_Concentration!$I:$I,Q3_SQL_Error_Concentration!$A:$A,A5916,Q3_SQL_Error_Concentration!$E:$E,B5916,Q3_SQL_Error_Concentration!$F:$F,C5916))</f>
        <v/>
      </c>
      <c r="H5916" s="5" t="str">
        <f t="shared" si="553"/>
        <v/>
      </c>
      <c r="I5916" s="5">
        <f>IF(D5916&gt;=Q3_Validation!$C$2,1,0)</f>
        <v>0</v>
      </c>
      <c r="J5916" s="8" t="str">
        <f t="shared" si="554"/>
        <v/>
      </c>
      <c r="K5916" s="5" t="str">
        <f t="shared" si="555"/>
        <v>excluded</v>
      </c>
      <c r="L5916" s="5">
        <f t="shared" si="556"/>
        <v>0</v>
      </c>
      <c r="M5916" s="5">
        <f t="shared" si="557"/>
        <v>0</v>
      </c>
    </row>
    <row r="5917" spans="1:13">
      <c r="A5917" s="5">
        <v>8099</v>
      </c>
      <c r="B5917" s="5">
        <v>19</v>
      </c>
      <c r="C5917" s="5" t="s">
        <v>63</v>
      </c>
      <c r="D5917" s="5">
        <v>88</v>
      </c>
      <c r="E5917" s="5">
        <v>1</v>
      </c>
      <c r="F5917" s="8">
        <f t="shared" si="552"/>
        <v>1.1363636363636365</v>
      </c>
      <c r="G5917" s="5" t="str">
        <f>IF(COUNTIFS(Q3_SQL_Error_Concentration!$A:$A,A5917,Q3_SQL_Error_Concentration!$E:$E,B5917,Q3_SQL_Error_Concentration!$F:$F,C5917)=0,"",SUMIFS(Q3_SQL_Error_Concentration!$I:$I,Q3_SQL_Error_Concentration!$A:$A,A5917,Q3_SQL_Error_Concentration!$E:$E,B5917,Q3_SQL_Error_Concentration!$F:$F,C5917))</f>
        <v/>
      </c>
      <c r="H5917" s="5" t="str">
        <f t="shared" si="553"/>
        <v/>
      </c>
      <c r="I5917" s="5">
        <f>IF(D5917&gt;=Q3_Validation!$C$2,1,0)</f>
        <v>0</v>
      </c>
      <c r="J5917" s="8" t="str">
        <f t="shared" si="554"/>
        <v/>
      </c>
      <c r="K5917" s="5" t="str">
        <f t="shared" si="555"/>
        <v>excluded</v>
      </c>
      <c r="L5917" s="5">
        <f t="shared" si="556"/>
        <v>0</v>
      </c>
      <c r="M5917" s="5">
        <f t="shared" si="557"/>
        <v>0</v>
      </c>
    </row>
    <row r="5918" spans="1:13">
      <c r="A5918" s="5">
        <v>8099</v>
      </c>
      <c r="B5918" s="5">
        <v>19</v>
      </c>
      <c r="C5918" s="5" t="s">
        <v>62</v>
      </c>
      <c r="D5918" s="5">
        <v>132</v>
      </c>
      <c r="E5918" s="5">
        <v>2</v>
      </c>
      <c r="F5918" s="8">
        <f t="shared" si="552"/>
        <v>1.5151515151515151</v>
      </c>
      <c r="G5918" s="5" t="str">
        <f>IF(COUNTIFS(Q3_SQL_Error_Concentration!$A:$A,A5918,Q3_SQL_Error_Concentration!$E:$E,B5918,Q3_SQL_Error_Concentration!$F:$F,C5918)=0,"",SUMIFS(Q3_SQL_Error_Concentration!$I:$I,Q3_SQL_Error_Concentration!$A:$A,A5918,Q3_SQL_Error_Concentration!$E:$E,B5918,Q3_SQL_Error_Concentration!$F:$F,C5918))</f>
        <v/>
      </c>
      <c r="H5918" s="5" t="str">
        <f t="shared" si="553"/>
        <v/>
      </c>
      <c r="I5918" s="5">
        <f>IF(D5918&gt;=Q3_Validation!$C$2,1,0)</f>
        <v>0</v>
      </c>
      <c r="J5918" s="8" t="str">
        <f t="shared" si="554"/>
        <v/>
      </c>
      <c r="K5918" s="5" t="str">
        <f t="shared" si="555"/>
        <v>excluded</v>
      </c>
      <c r="L5918" s="5">
        <f t="shared" si="556"/>
        <v>0</v>
      </c>
      <c r="M5918" s="5">
        <f t="shared" si="557"/>
        <v>0</v>
      </c>
    </row>
    <row r="5919" spans="1:13">
      <c r="A5919" s="5">
        <v>8099</v>
      </c>
      <c r="B5919" s="5">
        <v>20</v>
      </c>
      <c r="C5919" s="5" t="s">
        <v>63</v>
      </c>
      <c r="D5919" s="5">
        <v>177</v>
      </c>
      <c r="E5919" s="5">
        <v>1</v>
      </c>
      <c r="F5919" s="8">
        <f t="shared" si="552"/>
        <v>0.56497175141242939</v>
      </c>
      <c r="G5919" s="5" t="str">
        <f>IF(COUNTIFS(Q3_SQL_Error_Concentration!$A:$A,A5919,Q3_SQL_Error_Concentration!$E:$E,B5919,Q3_SQL_Error_Concentration!$F:$F,C5919)=0,"",SUMIFS(Q3_SQL_Error_Concentration!$I:$I,Q3_SQL_Error_Concentration!$A:$A,A5919,Q3_SQL_Error_Concentration!$E:$E,B5919,Q3_SQL_Error_Concentration!$F:$F,C5919))</f>
        <v/>
      </c>
      <c r="H5919" s="5" t="str">
        <f t="shared" si="553"/>
        <v/>
      </c>
      <c r="I5919" s="5">
        <f>IF(D5919&gt;=Q3_Validation!$C$2,1,0)</f>
        <v>0</v>
      </c>
      <c r="J5919" s="8" t="str">
        <f t="shared" si="554"/>
        <v/>
      </c>
      <c r="K5919" s="5" t="str">
        <f t="shared" si="555"/>
        <v>excluded</v>
      </c>
      <c r="L5919" s="5">
        <f t="shared" si="556"/>
        <v>0</v>
      </c>
      <c r="M5919" s="5">
        <f t="shared" si="557"/>
        <v>0</v>
      </c>
    </row>
    <row r="5920" spans="1:13">
      <c r="A5920" s="5">
        <v>8099</v>
      </c>
      <c r="B5920" s="5">
        <v>20</v>
      </c>
      <c r="C5920" s="5" t="s">
        <v>62</v>
      </c>
      <c r="D5920" s="5">
        <v>175</v>
      </c>
      <c r="E5920" s="5">
        <v>0</v>
      </c>
      <c r="F5920" s="8">
        <f t="shared" si="552"/>
        <v>0</v>
      </c>
      <c r="G5920" s="5" t="str">
        <f>IF(COUNTIFS(Q3_SQL_Error_Concentration!$A:$A,A5920,Q3_SQL_Error_Concentration!$E:$E,B5920,Q3_SQL_Error_Concentration!$F:$F,C5920)=0,"",SUMIFS(Q3_SQL_Error_Concentration!$I:$I,Q3_SQL_Error_Concentration!$A:$A,A5920,Q3_SQL_Error_Concentration!$E:$E,B5920,Q3_SQL_Error_Concentration!$F:$F,C5920))</f>
        <v/>
      </c>
      <c r="H5920" s="5" t="str">
        <f t="shared" si="553"/>
        <v/>
      </c>
      <c r="I5920" s="5">
        <f>IF(D5920&gt;=Q3_Validation!$C$2,1,0)</f>
        <v>0</v>
      </c>
      <c r="J5920" s="8" t="str">
        <f t="shared" si="554"/>
        <v/>
      </c>
      <c r="K5920" s="5" t="str">
        <f t="shared" si="555"/>
        <v>excluded</v>
      </c>
      <c r="L5920" s="5">
        <f t="shared" si="556"/>
        <v>0</v>
      </c>
      <c r="M5920" s="5">
        <f t="shared" si="557"/>
        <v>0</v>
      </c>
    </row>
    <row r="5921" spans="1:13">
      <c r="A5921" s="5">
        <v>8099</v>
      </c>
      <c r="B5921" s="5">
        <v>21</v>
      </c>
      <c r="C5921" s="5" t="s">
        <v>63</v>
      </c>
      <c r="D5921" s="5">
        <v>98</v>
      </c>
      <c r="E5921" s="5">
        <v>2</v>
      </c>
      <c r="F5921" s="8">
        <f t="shared" si="552"/>
        <v>2.0408163265306123</v>
      </c>
      <c r="G5921" s="5" t="str">
        <f>IF(COUNTIFS(Q3_SQL_Error_Concentration!$A:$A,A5921,Q3_SQL_Error_Concentration!$E:$E,B5921,Q3_SQL_Error_Concentration!$F:$F,C5921)=0,"",SUMIFS(Q3_SQL_Error_Concentration!$I:$I,Q3_SQL_Error_Concentration!$A:$A,A5921,Q3_SQL_Error_Concentration!$E:$E,B5921,Q3_SQL_Error_Concentration!$F:$F,C5921))</f>
        <v/>
      </c>
      <c r="H5921" s="5" t="str">
        <f t="shared" si="553"/>
        <v/>
      </c>
      <c r="I5921" s="5">
        <f>IF(D5921&gt;=Q3_Validation!$C$2,1,0)</f>
        <v>0</v>
      </c>
      <c r="J5921" s="8" t="str">
        <f t="shared" si="554"/>
        <v/>
      </c>
      <c r="K5921" s="5" t="str">
        <f t="shared" si="555"/>
        <v>excluded</v>
      </c>
      <c r="L5921" s="5">
        <f t="shared" si="556"/>
        <v>0</v>
      </c>
      <c r="M5921" s="5">
        <f t="shared" si="557"/>
        <v>0</v>
      </c>
    </row>
    <row r="5922" spans="1:13">
      <c r="A5922" s="5">
        <v>8099</v>
      </c>
      <c r="B5922" s="5">
        <v>21</v>
      </c>
      <c r="C5922" s="5" t="s">
        <v>62</v>
      </c>
      <c r="D5922" s="5">
        <v>101</v>
      </c>
      <c r="E5922" s="5">
        <v>1</v>
      </c>
      <c r="F5922" s="8">
        <f t="shared" si="552"/>
        <v>0.99009900990099009</v>
      </c>
      <c r="G5922" s="5" t="str">
        <f>IF(COUNTIFS(Q3_SQL_Error_Concentration!$A:$A,A5922,Q3_SQL_Error_Concentration!$E:$E,B5922,Q3_SQL_Error_Concentration!$F:$F,C5922)=0,"",SUMIFS(Q3_SQL_Error_Concentration!$I:$I,Q3_SQL_Error_Concentration!$A:$A,A5922,Q3_SQL_Error_Concentration!$E:$E,B5922,Q3_SQL_Error_Concentration!$F:$F,C5922))</f>
        <v/>
      </c>
      <c r="H5922" s="5" t="str">
        <f t="shared" si="553"/>
        <v/>
      </c>
      <c r="I5922" s="5">
        <f>IF(D5922&gt;=Q3_Validation!$C$2,1,0)</f>
        <v>0</v>
      </c>
      <c r="J5922" s="8" t="str">
        <f t="shared" si="554"/>
        <v/>
      </c>
      <c r="K5922" s="5" t="str">
        <f t="shared" si="555"/>
        <v>excluded</v>
      </c>
      <c r="L5922" s="5">
        <f t="shared" si="556"/>
        <v>0</v>
      </c>
      <c r="M5922" s="5">
        <f t="shared" si="557"/>
        <v>0</v>
      </c>
    </row>
    <row r="5923" spans="1:13">
      <c r="A5923" s="5">
        <v>8099</v>
      </c>
      <c r="B5923" s="5">
        <v>22</v>
      </c>
      <c r="C5923" s="5" t="s">
        <v>63</v>
      </c>
      <c r="D5923" s="5">
        <v>124</v>
      </c>
      <c r="E5923" s="5">
        <v>1</v>
      </c>
      <c r="F5923" s="8">
        <f t="shared" si="552"/>
        <v>0.80645161290322576</v>
      </c>
      <c r="G5923" s="5" t="str">
        <f>IF(COUNTIFS(Q3_SQL_Error_Concentration!$A:$A,A5923,Q3_SQL_Error_Concentration!$E:$E,B5923,Q3_SQL_Error_Concentration!$F:$F,C5923)=0,"",SUMIFS(Q3_SQL_Error_Concentration!$I:$I,Q3_SQL_Error_Concentration!$A:$A,A5923,Q3_SQL_Error_Concentration!$E:$E,B5923,Q3_SQL_Error_Concentration!$F:$F,C5923))</f>
        <v/>
      </c>
      <c r="H5923" s="5" t="str">
        <f t="shared" si="553"/>
        <v/>
      </c>
      <c r="I5923" s="5">
        <f>IF(D5923&gt;=Q3_Validation!$C$2,1,0)</f>
        <v>0</v>
      </c>
      <c r="J5923" s="8" t="str">
        <f t="shared" si="554"/>
        <v/>
      </c>
      <c r="K5923" s="5" t="str">
        <f t="shared" si="555"/>
        <v>excluded</v>
      </c>
      <c r="L5923" s="5">
        <f t="shared" si="556"/>
        <v>0</v>
      </c>
      <c r="M5923" s="5">
        <f t="shared" si="557"/>
        <v>0</v>
      </c>
    </row>
    <row r="5924" spans="1:13">
      <c r="A5924" s="5">
        <v>8099</v>
      </c>
      <c r="B5924" s="5">
        <v>22</v>
      </c>
      <c r="C5924" s="5" t="s">
        <v>62</v>
      </c>
      <c r="D5924" s="5">
        <v>134</v>
      </c>
      <c r="E5924" s="5">
        <v>1</v>
      </c>
      <c r="F5924" s="8">
        <f t="shared" si="552"/>
        <v>0.74626865671641796</v>
      </c>
      <c r="G5924" s="5" t="str">
        <f>IF(COUNTIFS(Q3_SQL_Error_Concentration!$A:$A,A5924,Q3_SQL_Error_Concentration!$E:$E,B5924,Q3_SQL_Error_Concentration!$F:$F,C5924)=0,"",SUMIFS(Q3_SQL_Error_Concentration!$I:$I,Q3_SQL_Error_Concentration!$A:$A,A5924,Q3_SQL_Error_Concentration!$E:$E,B5924,Q3_SQL_Error_Concentration!$F:$F,C5924))</f>
        <v/>
      </c>
      <c r="H5924" s="5" t="str">
        <f t="shared" si="553"/>
        <v/>
      </c>
      <c r="I5924" s="5">
        <f>IF(D5924&gt;=Q3_Validation!$C$2,1,0)</f>
        <v>0</v>
      </c>
      <c r="J5924" s="8" t="str">
        <f t="shared" si="554"/>
        <v/>
      </c>
      <c r="K5924" s="5" t="str">
        <f t="shared" si="555"/>
        <v>excluded</v>
      </c>
      <c r="L5924" s="5">
        <f t="shared" si="556"/>
        <v>0</v>
      </c>
      <c r="M5924" s="5">
        <f t="shared" si="557"/>
        <v>0</v>
      </c>
    </row>
    <row r="5925" spans="1:13">
      <c r="A5925" s="5">
        <v>8099</v>
      </c>
      <c r="B5925" s="5">
        <v>23</v>
      </c>
      <c r="C5925" s="5" t="s">
        <v>63</v>
      </c>
      <c r="D5925" s="5">
        <v>21</v>
      </c>
      <c r="E5925" s="5">
        <v>0</v>
      </c>
      <c r="F5925" s="8">
        <f t="shared" si="552"/>
        <v>0</v>
      </c>
      <c r="G5925" s="5" t="str">
        <f>IF(COUNTIFS(Q3_SQL_Error_Concentration!$A:$A,A5925,Q3_SQL_Error_Concentration!$E:$E,B5925,Q3_SQL_Error_Concentration!$F:$F,C5925)=0,"",SUMIFS(Q3_SQL_Error_Concentration!$I:$I,Q3_SQL_Error_Concentration!$A:$A,A5925,Q3_SQL_Error_Concentration!$E:$E,B5925,Q3_SQL_Error_Concentration!$F:$F,C5925))</f>
        <v/>
      </c>
      <c r="H5925" s="5" t="str">
        <f t="shared" si="553"/>
        <v/>
      </c>
      <c r="I5925" s="5">
        <f>IF(D5925&gt;=Q3_Validation!$C$2,1,0)</f>
        <v>0</v>
      </c>
      <c r="J5925" s="8" t="str">
        <f t="shared" si="554"/>
        <v/>
      </c>
      <c r="K5925" s="5" t="str">
        <f t="shared" si="555"/>
        <v>excluded</v>
      </c>
      <c r="L5925" s="5">
        <f t="shared" si="556"/>
        <v>0</v>
      </c>
      <c r="M5925" s="5">
        <f t="shared" si="557"/>
        <v>0</v>
      </c>
    </row>
    <row r="5926" spans="1:13">
      <c r="A5926" s="5">
        <v>8099</v>
      </c>
      <c r="B5926" s="5">
        <v>23</v>
      </c>
      <c r="C5926" s="5" t="s">
        <v>62</v>
      </c>
      <c r="D5926" s="5">
        <v>26</v>
      </c>
      <c r="E5926" s="5">
        <v>0</v>
      </c>
      <c r="F5926" s="8">
        <f t="shared" si="552"/>
        <v>0</v>
      </c>
      <c r="G5926" s="5" t="str">
        <f>IF(COUNTIFS(Q3_SQL_Error_Concentration!$A:$A,A5926,Q3_SQL_Error_Concentration!$E:$E,B5926,Q3_SQL_Error_Concentration!$F:$F,C5926)=0,"",SUMIFS(Q3_SQL_Error_Concentration!$I:$I,Q3_SQL_Error_Concentration!$A:$A,A5926,Q3_SQL_Error_Concentration!$E:$E,B5926,Q3_SQL_Error_Concentration!$F:$F,C5926))</f>
        <v/>
      </c>
      <c r="H5926" s="5" t="str">
        <f t="shared" si="553"/>
        <v/>
      </c>
      <c r="I5926" s="5">
        <f>IF(D5926&gt;=Q3_Validation!$C$2,1,0)</f>
        <v>0</v>
      </c>
      <c r="J5926" s="8" t="str">
        <f t="shared" si="554"/>
        <v/>
      </c>
      <c r="K5926" s="5" t="str">
        <f t="shared" si="555"/>
        <v>excluded</v>
      </c>
      <c r="L5926" s="5">
        <f t="shared" si="556"/>
        <v>0</v>
      </c>
      <c r="M5926" s="5">
        <f t="shared" si="557"/>
        <v>0</v>
      </c>
    </row>
    <row r="5927" spans="1:13">
      <c r="A5927" s="5">
        <v>8111</v>
      </c>
      <c r="B5927" s="5">
        <v>5</v>
      </c>
      <c r="C5927" s="5" t="s">
        <v>63</v>
      </c>
      <c r="D5927" s="5">
        <v>9</v>
      </c>
      <c r="E5927" s="5">
        <v>1</v>
      </c>
      <c r="F5927" s="8">
        <f t="shared" si="552"/>
        <v>11.111111111111111</v>
      </c>
      <c r="G5927" s="5" t="str">
        <f>IF(COUNTIFS(Q3_SQL_Error_Concentration!$A:$A,A5927,Q3_SQL_Error_Concentration!$E:$E,B5927,Q3_SQL_Error_Concentration!$F:$F,C5927)=0,"",SUMIFS(Q3_SQL_Error_Concentration!$I:$I,Q3_SQL_Error_Concentration!$A:$A,A5927,Q3_SQL_Error_Concentration!$E:$E,B5927,Q3_SQL_Error_Concentration!$F:$F,C5927))</f>
        <v/>
      </c>
      <c r="H5927" s="5" t="str">
        <f t="shared" si="553"/>
        <v/>
      </c>
      <c r="I5927" s="5">
        <f>IF(D5927&gt;=Q3_Validation!$C$2,1,0)</f>
        <v>0</v>
      </c>
      <c r="J5927" s="8" t="str">
        <f t="shared" si="554"/>
        <v/>
      </c>
      <c r="K5927" s="5" t="str">
        <f t="shared" si="555"/>
        <v>excluded</v>
      </c>
      <c r="L5927" s="5">
        <f t="shared" si="556"/>
        <v>0</v>
      </c>
      <c r="M5927" s="5">
        <f t="shared" si="557"/>
        <v>0</v>
      </c>
    </row>
    <row r="5928" spans="1:13">
      <c r="A5928" s="5">
        <v>8111</v>
      </c>
      <c r="B5928" s="5">
        <v>5</v>
      </c>
      <c r="C5928" s="5" t="s">
        <v>62</v>
      </c>
      <c r="D5928" s="5">
        <v>23</v>
      </c>
      <c r="E5928" s="5">
        <v>0</v>
      </c>
      <c r="F5928" s="8">
        <f t="shared" si="552"/>
        <v>0</v>
      </c>
      <c r="G5928" s="5" t="str">
        <f>IF(COUNTIFS(Q3_SQL_Error_Concentration!$A:$A,A5928,Q3_SQL_Error_Concentration!$E:$E,B5928,Q3_SQL_Error_Concentration!$F:$F,C5928)=0,"",SUMIFS(Q3_SQL_Error_Concentration!$I:$I,Q3_SQL_Error_Concentration!$A:$A,A5928,Q3_SQL_Error_Concentration!$E:$E,B5928,Q3_SQL_Error_Concentration!$F:$F,C5928))</f>
        <v/>
      </c>
      <c r="H5928" s="5" t="str">
        <f t="shared" si="553"/>
        <v/>
      </c>
      <c r="I5928" s="5">
        <f>IF(D5928&gt;=Q3_Validation!$C$2,1,0)</f>
        <v>0</v>
      </c>
      <c r="J5928" s="8" t="str">
        <f t="shared" si="554"/>
        <v/>
      </c>
      <c r="K5928" s="5" t="str">
        <f t="shared" si="555"/>
        <v>excluded</v>
      </c>
      <c r="L5928" s="5">
        <f t="shared" si="556"/>
        <v>0</v>
      </c>
      <c r="M5928" s="5">
        <f t="shared" si="557"/>
        <v>0</v>
      </c>
    </row>
    <row r="5929" spans="1:13">
      <c r="A5929" s="5">
        <v>8111</v>
      </c>
      <c r="B5929" s="5">
        <v>6</v>
      </c>
      <c r="C5929" s="5" t="s">
        <v>63</v>
      </c>
      <c r="D5929" s="5">
        <v>137</v>
      </c>
      <c r="E5929" s="5">
        <v>0</v>
      </c>
      <c r="F5929" s="8">
        <f t="shared" si="552"/>
        <v>0</v>
      </c>
      <c r="G5929" s="5" t="str">
        <f>IF(COUNTIFS(Q3_SQL_Error_Concentration!$A:$A,A5929,Q3_SQL_Error_Concentration!$E:$E,B5929,Q3_SQL_Error_Concentration!$F:$F,C5929)=0,"",SUMIFS(Q3_SQL_Error_Concentration!$I:$I,Q3_SQL_Error_Concentration!$A:$A,A5929,Q3_SQL_Error_Concentration!$E:$E,B5929,Q3_SQL_Error_Concentration!$F:$F,C5929))</f>
        <v/>
      </c>
      <c r="H5929" s="5" t="str">
        <f t="shared" si="553"/>
        <v/>
      </c>
      <c r="I5929" s="5">
        <f>IF(D5929&gt;=Q3_Validation!$C$2,1,0)</f>
        <v>0</v>
      </c>
      <c r="J5929" s="8" t="str">
        <f t="shared" si="554"/>
        <v/>
      </c>
      <c r="K5929" s="5" t="str">
        <f t="shared" si="555"/>
        <v>excluded</v>
      </c>
      <c r="L5929" s="5">
        <f t="shared" si="556"/>
        <v>0</v>
      </c>
      <c r="M5929" s="5">
        <f t="shared" si="557"/>
        <v>0</v>
      </c>
    </row>
    <row r="5930" spans="1:13">
      <c r="A5930" s="5">
        <v>8111</v>
      </c>
      <c r="B5930" s="5">
        <v>6</v>
      </c>
      <c r="C5930" s="5" t="s">
        <v>62</v>
      </c>
      <c r="D5930" s="5">
        <v>388</v>
      </c>
      <c r="E5930" s="5">
        <v>1</v>
      </c>
      <c r="F5930" s="8">
        <f t="shared" si="552"/>
        <v>0.25773195876288657</v>
      </c>
      <c r="G5930" s="5" t="str">
        <f>IF(COUNTIFS(Q3_SQL_Error_Concentration!$A:$A,A5930,Q3_SQL_Error_Concentration!$E:$E,B5930,Q3_SQL_Error_Concentration!$F:$F,C5930)=0,"",SUMIFS(Q3_SQL_Error_Concentration!$I:$I,Q3_SQL_Error_Concentration!$A:$A,A5930,Q3_SQL_Error_Concentration!$E:$E,B5930,Q3_SQL_Error_Concentration!$F:$F,C5930))</f>
        <v/>
      </c>
      <c r="H5930" s="5" t="str">
        <f t="shared" si="553"/>
        <v/>
      </c>
      <c r="I5930" s="5">
        <f>IF(D5930&gt;=Q3_Validation!$C$2,1,0)</f>
        <v>0</v>
      </c>
      <c r="J5930" s="8" t="str">
        <f t="shared" si="554"/>
        <v/>
      </c>
      <c r="K5930" s="5" t="str">
        <f t="shared" si="555"/>
        <v>excluded</v>
      </c>
      <c r="L5930" s="5">
        <f t="shared" si="556"/>
        <v>0</v>
      </c>
      <c r="M5930" s="5">
        <f t="shared" si="557"/>
        <v>0</v>
      </c>
    </row>
    <row r="5931" spans="1:13">
      <c r="A5931" s="5">
        <v>8111</v>
      </c>
      <c r="B5931" s="5">
        <v>7</v>
      </c>
      <c r="C5931" s="5" t="s">
        <v>63</v>
      </c>
      <c r="D5931" s="5">
        <v>163</v>
      </c>
      <c r="E5931" s="5">
        <v>0</v>
      </c>
      <c r="F5931" s="8">
        <f t="shared" si="552"/>
        <v>0</v>
      </c>
      <c r="G5931" s="5" t="str">
        <f>IF(COUNTIFS(Q3_SQL_Error_Concentration!$A:$A,A5931,Q3_SQL_Error_Concentration!$E:$E,B5931,Q3_SQL_Error_Concentration!$F:$F,C5931)=0,"",SUMIFS(Q3_SQL_Error_Concentration!$I:$I,Q3_SQL_Error_Concentration!$A:$A,A5931,Q3_SQL_Error_Concentration!$E:$E,B5931,Q3_SQL_Error_Concentration!$F:$F,C5931))</f>
        <v/>
      </c>
      <c r="H5931" s="5" t="str">
        <f t="shared" si="553"/>
        <v/>
      </c>
      <c r="I5931" s="5">
        <f>IF(D5931&gt;=Q3_Validation!$C$2,1,0)</f>
        <v>0</v>
      </c>
      <c r="J5931" s="8" t="str">
        <f t="shared" si="554"/>
        <v/>
      </c>
      <c r="K5931" s="5" t="str">
        <f t="shared" si="555"/>
        <v>excluded</v>
      </c>
      <c r="L5931" s="5">
        <f t="shared" si="556"/>
        <v>0</v>
      </c>
      <c r="M5931" s="5">
        <f t="shared" si="557"/>
        <v>0</v>
      </c>
    </row>
    <row r="5932" spans="1:13">
      <c r="A5932" s="5">
        <v>8111</v>
      </c>
      <c r="B5932" s="5">
        <v>7</v>
      </c>
      <c r="C5932" s="5" t="s">
        <v>62</v>
      </c>
      <c r="D5932" s="5">
        <v>227</v>
      </c>
      <c r="E5932" s="5">
        <v>2</v>
      </c>
      <c r="F5932" s="8">
        <f t="shared" si="552"/>
        <v>0.88105726872246692</v>
      </c>
      <c r="G5932" s="5" t="str">
        <f>IF(COUNTIFS(Q3_SQL_Error_Concentration!$A:$A,A5932,Q3_SQL_Error_Concentration!$E:$E,B5932,Q3_SQL_Error_Concentration!$F:$F,C5932)=0,"",SUMIFS(Q3_SQL_Error_Concentration!$I:$I,Q3_SQL_Error_Concentration!$A:$A,A5932,Q3_SQL_Error_Concentration!$E:$E,B5932,Q3_SQL_Error_Concentration!$F:$F,C5932))</f>
        <v/>
      </c>
      <c r="H5932" s="5" t="str">
        <f t="shared" si="553"/>
        <v/>
      </c>
      <c r="I5932" s="5">
        <f>IF(D5932&gt;=Q3_Validation!$C$2,1,0)</f>
        <v>0</v>
      </c>
      <c r="J5932" s="8" t="str">
        <f t="shared" si="554"/>
        <v/>
      </c>
      <c r="K5932" s="5" t="str">
        <f t="shared" si="555"/>
        <v>excluded</v>
      </c>
      <c r="L5932" s="5">
        <f t="shared" si="556"/>
        <v>0</v>
      </c>
      <c r="M5932" s="5">
        <f t="shared" si="557"/>
        <v>0</v>
      </c>
    </row>
    <row r="5933" spans="1:13">
      <c r="A5933" s="5">
        <v>8111</v>
      </c>
      <c r="B5933" s="5">
        <v>8</v>
      </c>
      <c r="C5933" s="5" t="s">
        <v>63</v>
      </c>
      <c r="D5933" s="5">
        <v>339</v>
      </c>
      <c r="E5933" s="5">
        <v>2</v>
      </c>
      <c r="F5933" s="8">
        <f t="shared" si="552"/>
        <v>0.58997050147492625</v>
      </c>
      <c r="G5933" s="5" t="str">
        <f>IF(COUNTIFS(Q3_SQL_Error_Concentration!$A:$A,A5933,Q3_SQL_Error_Concentration!$E:$E,B5933,Q3_SQL_Error_Concentration!$F:$F,C5933)=0,"",SUMIFS(Q3_SQL_Error_Concentration!$I:$I,Q3_SQL_Error_Concentration!$A:$A,A5933,Q3_SQL_Error_Concentration!$E:$E,B5933,Q3_SQL_Error_Concentration!$F:$F,C5933))</f>
        <v/>
      </c>
      <c r="H5933" s="5" t="str">
        <f t="shared" si="553"/>
        <v/>
      </c>
      <c r="I5933" s="5">
        <f>IF(D5933&gt;=Q3_Validation!$C$2,1,0)</f>
        <v>0</v>
      </c>
      <c r="J5933" s="8" t="str">
        <f t="shared" si="554"/>
        <v/>
      </c>
      <c r="K5933" s="5" t="str">
        <f t="shared" si="555"/>
        <v>excluded</v>
      </c>
      <c r="L5933" s="5">
        <f t="shared" si="556"/>
        <v>0</v>
      </c>
      <c r="M5933" s="5">
        <f t="shared" si="557"/>
        <v>0</v>
      </c>
    </row>
    <row r="5934" spans="1:13">
      <c r="A5934" s="5">
        <v>8111</v>
      </c>
      <c r="B5934" s="5">
        <v>8</v>
      </c>
      <c r="C5934" s="5" t="s">
        <v>62</v>
      </c>
      <c r="D5934" s="5">
        <v>386</v>
      </c>
      <c r="E5934" s="5">
        <v>3</v>
      </c>
      <c r="F5934" s="8">
        <f t="shared" si="552"/>
        <v>0.77720207253886009</v>
      </c>
      <c r="G5934" s="5" t="str">
        <f>IF(COUNTIFS(Q3_SQL_Error_Concentration!$A:$A,A5934,Q3_SQL_Error_Concentration!$E:$E,B5934,Q3_SQL_Error_Concentration!$F:$F,C5934)=0,"",SUMIFS(Q3_SQL_Error_Concentration!$I:$I,Q3_SQL_Error_Concentration!$A:$A,A5934,Q3_SQL_Error_Concentration!$E:$E,B5934,Q3_SQL_Error_Concentration!$F:$F,C5934))</f>
        <v/>
      </c>
      <c r="H5934" s="5" t="str">
        <f t="shared" si="553"/>
        <v/>
      </c>
      <c r="I5934" s="5">
        <f>IF(D5934&gt;=Q3_Validation!$C$2,1,0)</f>
        <v>0</v>
      </c>
      <c r="J5934" s="8" t="str">
        <f t="shared" si="554"/>
        <v/>
      </c>
      <c r="K5934" s="5" t="str">
        <f t="shared" si="555"/>
        <v>excluded</v>
      </c>
      <c r="L5934" s="5">
        <f t="shared" si="556"/>
        <v>0</v>
      </c>
      <c r="M5934" s="5">
        <f t="shared" si="557"/>
        <v>0</v>
      </c>
    </row>
    <row r="5935" spans="1:13">
      <c r="A5935" s="5">
        <v>8111</v>
      </c>
      <c r="B5935" s="5">
        <v>9</v>
      </c>
      <c r="C5935" s="5" t="s">
        <v>63</v>
      </c>
      <c r="D5935" s="5">
        <v>140</v>
      </c>
      <c r="E5935" s="5">
        <v>1</v>
      </c>
      <c r="F5935" s="8">
        <f t="shared" si="552"/>
        <v>0.7142857142857143</v>
      </c>
      <c r="G5935" s="5" t="str">
        <f>IF(COUNTIFS(Q3_SQL_Error_Concentration!$A:$A,A5935,Q3_SQL_Error_Concentration!$E:$E,B5935,Q3_SQL_Error_Concentration!$F:$F,C5935)=0,"",SUMIFS(Q3_SQL_Error_Concentration!$I:$I,Q3_SQL_Error_Concentration!$A:$A,A5935,Q3_SQL_Error_Concentration!$E:$E,B5935,Q3_SQL_Error_Concentration!$F:$F,C5935))</f>
        <v/>
      </c>
      <c r="H5935" s="5" t="str">
        <f t="shared" si="553"/>
        <v/>
      </c>
      <c r="I5935" s="5">
        <f>IF(D5935&gt;=Q3_Validation!$C$2,1,0)</f>
        <v>0</v>
      </c>
      <c r="J5935" s="8" t="str">
        <f t="shared" si="554"/>
        <v/>
      </c>
      <c r="K5935" s="5" t="str">
        <f t="shared" si="555"/>
        <v>excluded</v>
      </c>
      <c r="L5935" s="5">
        <f t="shared" si="556"/>
        <v>0</v>
      </c>
      <c r="M5935" s="5">
        <f t="shared" si="557"/>
        <v>0</v>
      </c>
    </row>
    <row r="5936" spans="1:13">
      <c r="A5936" s="5">
        <v>8111</v>
      </c>
      <c r="B5936" s="5">
        <v>9</v>
      </c>
      <c r="C5936" s="5" t="s">
        <v>62</v>
      </c>
      <c r="D5936" s="5">
        <v>182</v>
      </c>
      <c r="E5936" s="5">
        <v>2</v>
      </c>
      <c r="F5936" s="8">
        <f t="shared" si="552"/>
        <v>1.098901098901099</v>
      </c>
      <c r="G5936" s="5" t="str">
        <f>IF(COUNTIFS(Q3_SQL_Error_Concentration!$A:$A,A5936,Q3_SQL_Error_Concentration!$E:$E,B5936,Q3_SQL_Error_Concentration!$F:$F,C5936)=0,"",SUMIFS(Q3_SQL_Error_Concentration!$I:$I,Q3_SQL_Error_Concentration!$A:$A,A5936,Q3_SQL_Error_Concentration!$E:$E,B5936,Q3_SQL_Error_Concentration!$F:$F,C5936))</f>
        <v/>
      </c>
      <c r="H5936" s="5" t="str">
        <f t="shared" si="553"/>
        <v/>
      </c>
      <c r="I5936" s="5">
        <f>IF(D5936&gt;=Q3_Validation!$C$2,1,0)</f>
        <v>0</v>
      </c>
      <c r="J5936" s="8" t="str">
        <f t="shared" si="554"/>
        <v/>
      </c>
      <c r="K5936" s="5" t="str">
        <f t="shared" si="555"/>
        <v>excluded</v>
      </c>
      <c r="L5936" s="5">
        <f t="shared" si="556"/>
        <v>0</v>
      </c>
      <c r="M5936" s="5">
        <f t="shared" si="557"/>
        <v>0</v>
      </c>
    </row>
    <row r="5937" spans="1:13">
      <c r="A5937" s="5">
        <v>8111</v>
      </c>
      <c r="B5937" s="5">
        <v>10</v>
      </c>
      <c r="C5937" s="5" t="s">
        <v>63</v>
      </c>
      <c r="D5937" s="5">
        <v>188</v>
      </c>
      <c r="E5937" s="5">
        <v>2</v>
      </c>
      <c r="F5937" s="8">
        <f t="shared" si="552"/>
        <v>1.0638297872340425</v>
      </c>
      <c r="G5937" s="5" t="str">
        <f>IF(COUNTIFS(Q3_SQL_Error_Concentration!$A:$A,A5937,Q3_SQL_Error_Concentration!$E:$E,B5937,Q3_SQL_Error_Concentration!$F:$F,C5937)=0,"",SUMIFS(Q3_SQL_Error_Concentration!$I:$I,Q3_SQL_Error_Concentration!$A:$A,A5937,Q3_SQL_Error_Concentration!$E:$E,B5937,Q3_SQL_Error_Concentration!$F:$F,C5937))</f>
        <v/>
      </c>
      <c r="H5937" s="5" t="str">
        <f t="shared" si="553"/>
        <v/>
      </c>
      <c r="I5937" s="5">
        <f>IF(D5937&gt;=Q3_Validation!$C$2,1,0)</f>
        <v>0</v>
      </c>
      <c r="J5937" s="8" t="str">
        <f t="shared" si="554"/>
        <v/>
      </c>
      <c r="K5937" s="5" t="str">
        <f t="shared" si="555"/>
        <v>excluded</v>
      </c>
      <c r="L5937" s="5">
        <f t="shared" si="556"/>
        <v>0</v>
      </c>
      <c r="M5937" s="5">
        <f t="shared" si="557"/>
        <v>0</v>
      </c>
    </row>
    <row r="5938" spans="1:13">
      <c r="A5938" s="5">
        <v>8111</v>
      </c>
      <c r="B5938" s="5">
        <v>10</v>
      </c>
      <c r="C5938" s="5" t="s">
        <v>62</v>
      </c>
      <c r="D5938" s="5">
        <v>245</v>
      </c>
      <c r="E5938" s="5">
        <v>1</v>
      </c>
      <c r="F5938" s="8">
        <f t="shared" si="552"/>
        <v>0.40816326530612246</v>
      </c>
      <c r="G5938" s="5" t="str">
        <f>IF(COUNTIFS(Q3_SQL_Error_Concentration!$A:$A,A5938,Q3_SQL_Error_Concentration!$E:$E,B5938,Q3_SQL_Error_Concentration!$F:$F,C5938)=0,"",SUMIFS(Q3_SQL_Error_Concentration!$I:$I,Q3_SQL_Error_Concentration!$A:$A,A5938,Q3_SQL_Error_Concentration!$E:$E,B5938,Q3_SQL_Error_Concentration!$F:$F,C5938))</f>
        <v/>
      </c>
      <c r="H5938" s="5" t="str">
        <f t="shared" si="553"/>
        <v/>
      </c>
      <c r="I5938" s="5">
        <f>IF(D5938&gt;=Q3_Validation!$C$2,1,0)</f>
        <v>0</v>
      </c>
      <c r="J5938" s="8" t="str">
        <f t="shared" si="554"/>
        <v/>
      </c>
      <c r="K5938" s="5" t="str">
        <f t="shared" si="555"/>
        <v>excluded</v>
      </c>
      <c r="L5938" s="5">
        <f t="shared" si="556"/>
        <v>0</v>
      </c>
      <c r="M5938" s="5">
        <f t="shared" si="557"/>
        <v>0</v>
      </c>
    </row>
    <row r="5939" spans="1:13">
      <c r="A5939" s="5">
        <v>8111</v>
      </c>
      <c r="B5939" s="5">
        <v>11</v>
      </c>
      <c r="C5939" s="5" t="s">
        <v>63</v>
      </c>
      <c r="D5939" s="5">
        <v>351</v>
      </c>
      <c r="E5939" s="5">
        <v>0</v>
      </c>
      <c r="F5939" s="8">
        <f t="shared" si="552"/>
        <v>0</v>
      </c>
      <c r="G5939" s="5" t="str">
        <f>IF(COUNTIFS(Q3_SQL_Error_Concentration!$A:$A,A5939,Q3_SQL_Error_Concentration!$E:$E,B5939,Q3_SQL_Error_Concentration!$F:$F,C5939)=0,"",SUMIFS(Q3_SQL_Error_Concentration!$I:$I,Q3_SQL_Error_Concentration!$A:$A,A5939,Q3_SQL_Error_Concentration!$E:$E,B5939,Q3_SQL_Error_Concentration!$F:$F,C5939))</f>
        <v/>
      </c>
      <c r="H5939" s="5" t="str">
        <f t="shared" si="553"/>
        <v/>
      </c>
      <c r="I5939" s="5">
        <f>IF(D5939&gt;=Q3_Validation!$C$2,1,0)</f>
        <v>0</v>
      </c>
      <c r="J5939" s="8" t="str">
        <f t="shared" si="554"/>
        <v/>
      </c>
      <c r="K5939" s="5" t="str">
        <f t="shared" si="555"/>
        <v>excluded</v>
      </c>
      <c r="L5939" s="5">
        <f t="shared" si="556"/>
        <v>0</v>
      </c>
      <c r="M5939" s="5">
        <f t="shared" si="557"/>
        <v>0</v>
      </c>
    </row>
    <row r="5940" spans="1:13">
      <c r="A5940" s="5">
        <v>8111</v>
      </c>
      <c r="B5940" s="5">
        <v>11</v>
      </c>
      <c r="C5940" s="5" t="s">
        <v>62</v>
      </c>
      <c r="D5940" s="5">
        <v>428</v>
      </c>
      <c r="E5940" s="5">
        <v>5</v>
      </c>
      <c r="F5940" s="8">
        <f t="shared" si="552"/>
        <v>1.1682242990654206</v>
      </c>
      <c r="G5940" s="5" t="str">
        <f>IF(COUNTIFS(Q3_SQL_Error_Concentration!$A:$A,A5940,Q3_SQL_Error_Concentration!$E:$E,B5940,Q3_SQL_Error_Concentration!$F:$F,C5940)=0,"",SUMIFS(Q3_SQL_Error_Concentration!$I:$I,Q3_SQL_Error_Concentration!$A:$A,A5940,Q3_SQL_Error_Concentration!$E:$E,B5940,Q3_SQL_Error_Concentration!$F:$F,C5940))</f>
        <v/>
      </c>
      <c r="H5940" s="5" t="str">
        <f t="shared" si="553"/>
        <v/>
      </c>
      <c r="I5940" s="5">
        <f>IF(D5940&gt;=Q3_Validation!$C$2,1,0)</f>
        <v>0</v>
      </c>
      <c r="J5940" s="8" t="str">
        <f t="shared" si="554"/>
        <v/>
      </c>
      <c r="K5940" s="5" t="str">
        <f t="shared" si="555"/>
        <v>excluded</v>
      </c>
      <c r="L5940" s="5">
        <f t="shared" si="556"/>
        <v>0</v>
      </c>
      <c r="M5940" s="5">
        <f t="shared" si="557"/>
        <v>0</v>
      </c>
    </row>
    <row r="5941" spans="1:13">
      <c r="A5941" s="5">
        <v>8111</v>
      </c>
      <c r="B5941" s="5">
        <v>12</v>
      </c>
      <c r="C5941" s="5" t="s">
        <v>63</v>
      </c>
      <c r="D5941" s="5">
        <v>392</v>
      </c>
      <c r="E5941" s="5">
        <v>0</v>
      </c>
      <c r="F5941" s="8">
        <f t="shared" si="552"/>
        <v>0</v>
      </c>
      <c r="G5941" s="5" t="str">
        <f>IF(COUNTIFS(Q3_SQL_Error_Concentration!$A:$A,A5941,Q3_SQL_Error_Concentration!$E:$E,B5941,Q3_SQL_Error_Concentration!$F:$F,C5941)=0,"",SUMIFS(Q3_SQL_Error_Concentration!$I:$I,Q3_SQL_Error_Concentration!$A:$A,A5941,Q3_SQL_Error_Concentration!$E:$E,B5941,Q3_SQL_Error_Concentration!$F:$F,C5941))</f>
        <v/>
      </c>
      <c r="H5941" s="5" t="str">
        <f t="shared" si="553"/>
        <v/>
      </c>
      <c r="I5941" s="5">
        <f>IF(D5941&gt;=Q3_Validation!$C$2,1,0)</f>
        <v>0</v>
      </c>
      <c r="J5941" s="8" t="str">
        <f t="shared" si="554"/>
        <v/>
      </c>
      <c r="K5941" s="5" t="str">
        <f t="shared" si="555"/>
        <v>excluded</v>
      </c>
      <c r="L5941" s="5">
        <f t="shared" si="556"/>
        <v>0</v>
      </c>
      <c r="M5941" s="5">
        <f t="shared" si="557"/>
        <v>0</v>
      </c>
    </row>
    <row r="5942" spans="1:13">
      <c r="A5942" s="5">
        <v>8111</v>
      </c>
      <c r="B5942" s="5">
        <v>12</v>
      </c>
      <c r="C5942" s="5" t="s">
        <v>62</v>
      </c>
      <c r="D5942" s="5">
        <v>547</v>
      </c>
      <c r="E5942" s="5">
        <v>6</v>
      </c>
      <c r="F5942" s="8">
        <f t="shared" si="552"/>
        <v>1.0968921389396709</v>
      </c>
      <c r="G5942" s="5" t="str">
        <f>IF(COUNTIFS(Q3_SQL_Error_Concentration!$A:$A,A5942,Q3_SQL_Error_Concentration!$E:$E,B5942,Q3_SQL_Error_Concentration!$F:$F,C5942)=0,"",SUMIFS(Q3_SQL_Error_Concentration!$I:$I,Q3_SQL_Error_Concentration!$A:$A,A5942,Q3_SQL_Error_Concentration!$E:$E,B5942,Q3_SQL_Error_Concentration!$F:$F,C5942))</f>
        <v/>
      </c>
      <c r="H5942" s="5" t="str">
        <f t="shared" si="553"/>
        <v/>
      </c>
      <c r="I5942" s="5">
        <f>IF(D5942&gt;=Q3_Validation!$C$2,1,0)</f>
        <v>0</v>
      </c>
      <c r="J5942" s="8" t="str">
        <f t="shared" si="554"/>
        <v/>
      </c>
      <c r="K5942" s="5" t="str">
        <f t="shared" si="555"/>
        <v>excluded</v>
      </c>
      <c r="L5942" s="5">
        <f t="shared" si="556"/>
        <v>0</v>
      </c>
      <c r="M5942" s="5">
        <f t="shared" si="557"/>
        <v>0</v>
      </c>
    </row>
    <row r="5943" spans="1:13">
      <c r="A5943" s="5">
        <v>8111</v>
      </c>
      <c r="B5943" s="5">
        <v>13</v>
      </c>
      <c r="C5943" s="5" t="s">
        <v>63</v>
      </c>
      <c r="D5943" s="5">
        <v>213</v>
      </c>
      <c r="E5943" s="5">
        <v>2</v>
      </c>
      <c r="F5943" s="8">
        <f t="shared" si="552"/>
        <v>0.93896713615023475</v>
      </c>
      <c r="G5943" s="5" t="str">
        <f>IF(COUNTIFS(Q3_SQL_Error_Concentration!$A:$A,A5943,Q3_SQL_Error_Concentration!$E:$E,B5943,Q3_SQL_Error_Concentration!$F:$F,C5943)=0,"",SUMIFS(Q3_SQL_Error_Concentration!$I:$I,Q3_SQL_Error_Concentration!$A:$A,A5943,Q3_SQL_Error_Concentration!$E:$E,B5943,Q3_SQL_Error_Concentration!$F:$F,C5943))</f>
        <v/>
      </c>
      <c r="H5943" s="5" t="str">
        <f t="shared" si="553"/>
        <v/>
      </c>
      <c r="I5943" s="5">
        <f>IF(D5943&gt;=Q3_Validation!$C$2,1,0)</f>
        <v>0</v>
      </c>
      <c r="J5943" s="8" t="str">
        <f t="shared" si="554"/>
        <v/>
      </c>
      <c r="K5943" s="5" t="str">
        <f t="shared" si="555"/>
        <v>excluded</v>
      </c>
      <c r="L5943" s="5">
        <f t="shared" si="556"/>
        <v>0</v>
      </c>
      <c r="M5943" s="5">
        <f t="shared" si="557"/>
        <v>0</v>
      </c>
    </row>
    <row r="5944" spans="1:13">
      <c r="A5944" s="5">
        <v>8111</v>
      </c>
      <c r="B5944" s="5">
        <v>13</v>
      </c>
      <c r="C5944" s="5" t="s">
        <v>62</v>
      </c>
      <c r="D5944" s="5">
        <v>453</v>
      </c>
      <c r="E5944" s="5">
        <v>1</v>
      </c>
      <c r="F5944" s="8">
        <f t="shared" si="552"/>
        <v>0.22075055187637968</v>
      </c>
      <c r="G5944" s="5" t="str">
        <f>IF(COUNTIFS(Q3_SQL_Error_Concentration!$A:$A,A5944,Q3_SQL_Error_Concentration!$E:$E,B5944,Q3_SQL_Error_Concentration!$F:$F,C5944)=0,"",SUMIFS(Q3_SQL_Error_Concentration!$I:$I,Q3_SQL_Error_Concentration!$A:$A,A5944,Q3_SQL_Error_Concentration!$E:$E,B5944,Q3_SQL_Error_Concentration!$F:$F,C5944))</f>
        <v/>
      </c>
      <c r="H5944" s="5" t="str">
        <f t="shared" si="553"/>
        <v/>
      </c>
      <c r="I5944" s="5">
        <f>IF(D5944&gt;=Q3_Validation!$C$2,1,0)</f>
        <v>0</v>
      </c>
      <c r="J5944" s="8" t="str">
        <f t="shared" si="554"/>
        <v/>
      </c>
      <c r="K5944" s="5" t="str">
        <f t="shared" si="555"/>
        <v>excluded</v>
      </c>
      <c r="L5944" s="5">
        <f t="shared" si="556"/>
        <v>0</v>
      </c>
      <c r="M5944" s="5">
        <f t="shared" si="557"/>
        <v>0</v>
      </c>
    </row>
    <row r="5945" spans="1:13">
      <c r="A5945" s="5">
        <v>8111</v>
      </c>
      <c r="B5945" s="5">
        <v>14</v>
      </c>
      <c r="C5945" s="5" t="s">
        <v>63</v>
      </c>
      <c r="D5945" s="5">
        <v>394</v>
      </c>
      <c r="E5945" s="5">
        <v>3</v>
      </c>
      <c r="F5945" s="8">
        <f t="shared" si="552"/>
        <v>0.76142131979695427</v>
      </c>
      <c r="G5945" s="5" t="str">
        <f>IF(COUNTIFS(Q3_SQL_Error_Concentration!$A:$A,A5945,Q3_SQL_Error_Concentration!$E:$E,B5945,Q3_SQL_Error_Concentration!$F:$F,C5945)=0,"",SUMIFS(Q3_SQL_Error_Concentration!$I:$I,Q3_SQL_Error_Concentration!$A:$A,A5945,Q3_SQL_Error_Concentration!$E:$E,B5945,Q3_SQL_Error_Concentration!$F:$F,C5945))</f>
        <v/>
      </c>
      <c r="H5945" s="5" t="str">
        <f t="shared" si="553"/>
        <v/>
      </c>
      <c r="I5945" s="5">
        <f>IF(D5945&gt;=Q3_Validation!$C$2,1,0)</f>
        <v>0</v>
      </c>
      <c r="J5945" s="8" t="str">
        <f t="shared" si="554"/>
        <v/>
      </c>
      <c r="K5945" s="5" t="str">
        <f t="shared" si="555"/>
        <v>excluded</v>
      </c>
      <c r="L5945" s="5">
        <f t="shared" si="556"/>
        <v>0</v>
      </c>
      <c r="M5945" s="5">
        <f t="shared" si="557"/>
        <v>0</v>
      </c>
    </row>
    <row r="5946" spans="1:13">
      <c r="A5946" s="5">
        <v>8111</v>
      </c>
      <c r="B5946" s="5">
        <v>14</v>
      </c>
      <c r="C5946" s="5" t="s">
        <v>62</v>
      </c>
      <c r="D5946" s="5">
        <v>568</v>
      </c>
      <c r="E5946" s="5">
        <v>3</v>
      </c>
      <c r="F5946" s="8">
        <f t="shared" si="552"/>
        <v>0.528169014084507</v>
      </c>
      <c r="G5946" s="5" t="str">
        <f>IF(COUNTIFS(Q3_SQL_Error_Concentration!$A:$A,A5946,Q3_SQL_Error_Concentration!$E:$E,B5946,Q3_SQL_Error_Concentration!$F:$F,C5946)=0,"",SUMIFS(Q3_SQL_Error_Concentration!$I:$I,Q3_SQL_Error_Concentration!$A:$A,A5946,Q3_SQL_Error_Concentration!$E:$E,B5946,Q3_SQL_Error_Concentration!$F:$F,C5946))</f>
        <v/>
      </c>
      <c r="H5946" s="5" t="str">
        <f t="shared" si="553"/>
        <v/>
      </c>
      <c r="I5946" s="5">
        <f>IF(D5946&gt;=Q3_Validation!$C$2,1,0)</f>
        <v>0</v>
      </c>
      <c r="J5946" s="8" t="str">
        <f t="shared" si="554"/>
        <v/>
      </c>
      <c r="K5946" s="5" t="str">
        <f t="shared" si="555"/>
        <v>excluded</v>
      </c>
      <c r="L5946" s="5">
        <f t="shared" si="556"/>
        <v>0</v>
      </c>
      <c r="M5946" s="5">
        <f t="shared" si="557"/>
        <v>0</v>
      </c>
    </row>
    <row r="5947" spans="1:13">
      <c r="A5947" s="5">
        <v>8111</v>
      </c>
      <c r="B5947" s="5">
        <v>15</v>
      </c>
      <c r="C5947" s="5" t="s">
        <v>63</v>
      </c>
      <c r="D5947" s="5">
        <v>186</v>
      </c>
      <c r="E5947" s="5">
        <v>2</v>
      </c>
      <c r="F5947" s="8">
        <f t="shared" si="552"/>
        <v>1.075268817204301</v>
      </c>
      <c r="G5947" s="5" t="str">
        <f>IF(COUNTIFS(Q3_SQL_Error_Concentration!$A:$A,A5947,Q3_SQL_Error_Concentration!$E:$E,B5947,Q3_SQL_Error_Concentration!$F:$F,C5947)=0,"",SUMIFS(Q3_SQL_Error_Concentration!$I:$I,Q3_SQL_Error_Concentration!$A:$A,A5947,Q3_SQL_Error_Concentration!$E:$E,B5947,Q3_SQL_Error_Concentration!$F:$F,C5947))</f>
        <v/>
      </c>
      <c r="H5947" s="5" t="str">
        <f t="shared" si="553"/>
        <v/>
      </c>
      <c r="I5947" s="5">
        <f>IF(D5947&gt;=Q3_Validation!$C$2,1,0)</f>
        <v>0</v>
      </c>
      <c r="J5947" s="8" t="str">
        <f t="shared" si="554"/>
        <v/>
      </c>
      <c r="K5947" s="5" t="str">
        <f t="shared" si="555"/>
        <v>excluded</v>
      </c>
      <c r="L5947" s="5">
        <f t="shared" si="556"/>
        <v>0</v>
      </c>
      <c r="M5947" s="5">
        <f t="shared" si="557"/>
        <v>0</v>
      </c>
    </row>
    <row r="5948" spans="1:13">
      <c r="A5948" s="5">
        <v>8111</v>
      </c>
      <c r="B5948" s="5">
        <v>15</v>
      </c>
      <c r="C5948" s="5" t="s">
        <v>62</v>
      </c>
      <c r="D5948" s="5">
        <v>249</v>
      </c>
      <c r="E5948" s="5">
        <v>1</v>
      </c>
      <c r="F5948" s="8">
        <f t="shared" si="552"/>
        <v>0.40160642570281124</v>
      </c>
      <c r="G5948" s="5" t="str">
        <f>IF(COUNTIFS(Q3_SQL_Error_Concentration!$A:$A,A5948,Q3_SQL_Error_Concentration!$E:$E,B5948,Q3_SQL_Error_Concentration!$F:$F,C5948)=0,"",SUMIFS(Q3_SQL_Error_Concentration!$I:$I,Q3_SQL_Error_Concentration!$A:$A,A5948,Q3_SQL_Error_Concentration!$E:$E,B5948,Q3_SQL_Error_Concentration!$F:$F,C5948))</f>
        <v/>
      </c>
      <c r="H5948" s="5" t="str">
        <f t="shared" si="553"/>
        <v/>
      </c>
      <c r="I5948" s="5">
        <f>IF(D5948&gt;=Q3_Validation!$C$2,1,0)</f>
        <v>0</v>
      </c>
      <c r="J5948" s="8" t="str">
        <f t="shared" si="554"/>
        <v/>
      </c>
      <c r="K5948" s="5" t="str">
        <f t="shared" si="555"/>
        <v>excluded</v>
      </c>
      <c r="L5948" s="5">
        <f t="shared" si="556"/>
        <v>0</v>
      </c>
      <c r="M5948" s="5">
        <f t="shared" si="557"/>
        <v>0</v>
      </c>
    </row>
    <row r="5949" spans="1:13">
      <c r="A5949" s="5">
        <v>8111</v>
      </c>
      <c r="B5949" s="5">
        <v>16</v>
      </c>
      <c r="C5949" s="5" t="s">
        <v>63</v>
      </c>
      <c r="D5949" s="5">
        <v>152</v>
      </c>
      <c r="E5949" s="5">
        <v>2</v>
      </c>
      <c r="F5949" s="8">
        <f t="shared" si="552"/>
        <v>1.3157894736842106</v>
      </c>
      <c r="G5949" s="5" t="str">
        <f>IF(COUNTIFS(Q3_SQL_Error_Concentration!$A:$A,A5949,Q3_SQL_Error_Concentration!$E:$E,B5949,Q3_SQL_Error_Concentration!$F:$F,C5949)=0,"",SUMIFS(Q3_SQL_Error_Concentration!$I:$I,Q3_SQL_Error_Concentration!$A:$A,A5949,Q3_SQL_Error_Concentration!$E:$E,B5949,Q3_SQL_Error_Concentration!$F:$F,C5949))</f>
        <v/>
      </c>
      <c r="H5949" s="5" t="str">
        <f t="shared" si="553"/>
        <v/>
      </c>
      <c r="I5949" s="5">
        <f>IF(D5949&gt;=Q3_Validation!$C$2,1,0)</f>
        <v>0</v>
      </c>
      <c r="J5949" s="8" t="str">
        <f t="shared" si="554"/>
        <v/>
      </c>
      <c r="K5949" s="5" t="str">
        <f t="shared" si="555"/>
        <v>excluded</v>
      </c>
      <c r="L5949" s="5">
        <f t="shared" si="556"/>
        <v>0</v>
      </c>
      <c r="M5949" s="5">
        <f t="shared" si="557"/>
        <v>0</v>
      </c>
    </row>
    <row r="5950" spans="1:13">
      <c r="A5950" s="5">
        <v>8111</v>
      </c>
      <c r="B5950" s="5">
        <v>16</v>
      </c>
      <c r="C5950" s="5" t="s">
        <v>62</v>
      </c>
      <c r="D5950" s="5">
        <v>202</v>
      </c>
      <c r="E5950" s="5">
        <v>1</v>
      </c>
      <c r="F5950" s="8">
        <f t="shared" si="552"/>
        <v>0.49504950495049505</v>
      </c>
      <c r="G5950" s="5" t="str">
        <f>IF(COUNTIFS(Q3_SQL_Error_Concentration!$A:$A,A5950,Q3_SQL_Error_Concentration!$E:$E,B5950,Q3_SQL_Error_Concentration!$F:$F,C5950)=0,"",SUMIFS(Q3_SQL_Error_Concentration!$I:$I,Q3_SQL_Error_Concentration!$A:$A,A5950,Q3_SQL_Error_Concentration!$E:$E,B5950,Q3_SQL_Error_Concentration!$F:$F,C5950))</f>
        <v/>
      </c>
      <c r="H5950" s="5" t="str">
        <f t="shared" si="553"/>
        <v/>
      </c>
      <c r="I5950" s="5">
        <f>IF(D5950&gt;=Q3_Validation!$C$2,1,0)</f>
        <v>0</v>
      </c>
      <c r="J5950" s="8" t="str">
        <f t="shared" si="554"/>
        <v/>
      </c>
      <c r="K5950" s="5" t="str">
        <f t="shared" si="555"/>
        <v>excluded</v>
      </c>
      <c r="L5950" s="5">
        <f t="shared" si="556"/>
        <v>0</v>
      </c>
      <c r="M5950" s="5">
        <f t="shared" si="557"/>
        <v>0</v>
      </c>
    </row>
    <row r="5951" spans="1:13">
      <c r="A5951" s="5">
        <v>8111</v>
      </c>
      <c r="B5951" s="5">
        <v>17</v>
      </c>
      <c r="C5951" s="5" t="s">
        <v>63</v>
      </c>
      <c r="D5951" s="5">
        <v>68</v>
      </c>
      <c r="E5951" s="5">
        <v>0</v>
      </c>
      <c r="F5951" s="8">
        <f t="shared" si="552"/>
        <v>0</v>
      </c>
      <c r="G5951" s="5" t="str">
        <f>IF(COUNTIFS(Q3_SQL_Error_Concentration!$A:$A,A5951,Q3_SQL_Error_Concentration!$E:$E,B5951,Q3_SQL_Error_Concentration!$F:$F,C5951)=0,"",SUMIFS(Q3_SQL_Error_Concentration!$I:$I,Q3_SQL_Error_Concentration!$A:$A,A5951,Q3_SQL_Error_Concentration!$E:$E,B5951,Q3_SQL_Error_Concentration!$F:$F,C5951))</f>
        <v/>
      </c>
      <c r="H5951" s="5" t="str">
        <f t="shared" si="553"/>
        <v/>
      </c>
      <c r="I5951" s="5">
        <f>IF(D5951&gt;=Q3_Validation!$C$2,1,0)</f>
        <v>0</v>
      </c>
      <c r="J5951" s="8" t="str">
        <f t="shared" si="554"/>
        <v/>
      </c>
      <c r="K5951" s="5" t="str">
        <f t="shared" si="555"/>
        <v>excluded</v>
      </c>
      <c r="L5951" s="5">
        <f t="shared" si="556"/>
        <v>0</v>
      </c>
      <c r="M5951" s="5">
        <f t="shared" si="557"/>
        <v>0</v>
      </c>
    </row>
    <row r="5952" spans="1:13">
      <c r="A5952" s="5">
        <v>8111</v>
      </c>
      <c r="B5952" s="5">
        <v>17</v>
      </c>
      <c r="C5952" s="5" t="s">
        <v>62</v>
      </c>
      <c r="D5952" s="5">
        <v>66</v>
      </c>
      <c r="E5952" s="5">
        <v>0</v>
      </c>
      <c r="F5952" s="8">
        <f t="shared" si="552"/>
        <v>0</v>
      </c>
      <c r="G5952" s="5" t="str">
        <f>IF(COUNTIFS(Q3_SQL_Error_Concentration!$A:$A,A5952,Q3_SQL_Error_Concentration!$E:$E,B5952,Q3_SQL_Error_Concentration!$F:$F,C5952)=0,"",SUMIFS(Q3_SQL_Error_Concentration!$I:$I,Q3_SQL_Error_Concentration!$A:$A,A5952,Q3_SQL_Error_Concentration!$E:$E,B5952,Q3_SQL_Error_Concentration!$F:$F,C5952))</f>
        <v/>
      </c>
      <c r="H5952" s="5" t="str">
        <f t="shared" si="553"/>
        <v/>
      </c>
      <c r="I5952" s="5">
        <f>IF(D5952&gt;=Q3_Validation!$C$2,1,0)</f>
        <v>0</v>
      </c>
      <c r="J5952" s="8" t="str">
        <f t="shared" si="554"/>
        <v/>
      </c>
      <c r="K5952" s="5" t="str">
        <f t="shared" si="555"/>
        <v>excluded</v>
      </c>
      <c r="L5952" s="5">
        <f t="shared" si="556"/>
        <v>0</v>
      </c>
      <c r="M5952" s="5">
        <f t="shared" si="557"/>
        <v>0</v>
      </c>
    </row>
    <row r="5953" spans="1:13">
      <c r="A5953" s="5">
        <v>8111</v>
      </c>
      <c r="B5953" s="5">
        <v>18</v>
      </c>
      <c r="C5953" s="5" t="s">
        <v>63</v>
      </c>
      <c r="D5953" s="5">
        <v>65</v>
      </c>
      <c r="E5953" s="5">
        <v>0</v>
      </c>
      <c r="F5953" s="8">
        <f t="shared" si="552"/>
        <v>0</v>
      </c>
      <c r="G5953" s="5" t="str">
        <f>IF(COUNTIFS(Q3_SQL_Error_Concentration!$A:$A,A5953,Q3_SQL_Error_Concentration!$E:$E,B5953,Q3_SQL_Error_Concentration!$F:$F,C5953)=0,"",SUMIFS(Q3_SQL_Error_Concentration!$I:$I,Q3_SQL_Error_Concentration!$A:$A,A5953,Q3_SQL_Error_Concentration!$E:$E,B5953,Q3_SQL_Error_Concentration!$F:$F,C5953))</f>
        <v/>
      </c>
      <c r="H5953" s="5" t="str">
        <f t="shared" si="553"/>
        <v/>
      </c>
      <c r="I5953" s="5">
        <f>IF(D5953&gt;=Q3_Validation!$C$2,1,0)</f>
        <v>0</v>
      </c>
      <c r="J5953" s="8" t="str">
        <f t="shared" si="554"/>
        <v/>
      </c>
      <c r="K5953" s="5" t="str">
        <f t="shared" si="555"/>
        <v>excluded</v>
      </c>
      <c r="L5953" s="5">
        <f t="shared" si="556"/>
        <v>0</v>
      </c>
      <c r="M5953" s="5">
        <f t="shared" si="557"/>
        <v>0</v>
      </c>
    </row>
    <row r="5954" spans="1:13">
      <c r="A5954" s="5">
        <v>8111</v>
      </c>
      <c r="B5954" s="5">
        <v>18</v>
      </c>
      <c r="C5954" s="5" t="s">
        <v>62</v>
      </c>
      <c r="D5954" s="5">
        <v>68</v>
      </c>
      <c r="E5954" s="5">
        <v>0</v>
      </c>
      <c r="F5954" s="8">
        <f t="shared" ref="F5954:F6017" si="558">100*E5954/D5954</f>
        <v>0</v>
      </c>
      <c r="G5954" s="5" t="str">
        <f>IF(COUNTIFS(Q3_SQL_Error_Concentration!$A:$A,A5954,Q3_SQL_Error_Concentration!$E:$E,B5954,Q3_SQL_Error_Concentration!$F:$F,C5954)=0,"",SUMIFS(Q3_SQL_Error_Concentration!$I:$I,Q3_SQL_Error_Concentration!$A:$A,A5954,Q3_SQL_Error_Concentration!$E:$E,B5954,Q3_SQL_Error_Concentration!$F:$F,C5954))</f>
        <v/>
      </c>
      <c r="H5954" s="5" t="str">
        <f t="shared" ref="H5954:H6017" si="559">IF(G5954="","",IF(ABS(F5954-G5954)&lt;=0.0002,"PASS","FAIL"))</f>
        <v/>
      </c>
      <c r="I5954" s="5">
        <f>IF(D5954&gt;=Q3_Validation!$C$2,1,0)</f>
        <v>0</v>
      </c>
      <c r="J5954" s="8" t="str">
        <f t="shared" ref="J5954:J6017" si="560">IF(I5954=1,F5954,"")</f>
        <v/>
      </c>
      <c r="K5954" s="5" t="str">
        <f t="shared" ref="K5954:K6017" si="561">IF(D5954&lt;601,"excluded",IF(J5954&gt;3.628192,"outlier",IF(J5954&gt;=2.11093,"high-error","normal")))</f>
        <v>excluded</v>
      </c>
      <c r="L5954" s="5">
        <f t="shared" ref="L5954:L6017" si="562">COUNTIFS(A:A,A5954,K:K,"high-error")+COUNTIFS(A:A,A5954,K:K,"outlier")</f>
        <v>0</v>
      </c>
      <c r="M5954" s="5">
        <f t="shared" ref="M5954:M6017" si="563">IF(AND(L5954&gt;=2,OR(K5954="high-error",K5954="outlier")),1,0)</f>
        <v>0</v>
      </c>
    </row>
    <row r="5955" spans="1:13">
      <c r="A5955" s="5">
        <v>8111</v>
      </c>
      <c r="B5955" s="5">
        <v>19</v>
      </c>
      <c r="C5955" s="5" t="s">
        <v>63</v>
      </c>
      <c r="D5955" s="5">
        <v>12</v>
      </c>
      <c r="E5955" s="5">
        <v>0</v>
      </c>
      <c r="F5955" s="8">
        <f t="shared" si="558"/>
        <v>0</v>
      </c>
      <c r="G5955" s="5" t="str">
        <f>IF(COUNTIFS(Q3_SQL_Error_Concentration!$A:$A,A5955,Q3_SQL_Error_Concentration!$E:$E,B5955,Q3_SQL_Error_Concentration!$F:$F,C5955)=0,"",SUMIFS(Q3_SQL_Error_Concentration!$I:$I,Q3_SQL_Error_Concentration!$A:$A,A5955,Q3_SQL_Error_Concentration!$E:$E,B5955,Q3_SQL_Error_Concentration!$F:$F,C5955))</f>
        <v/>
      </c>
      <c r="H5955" s="5" t="str">
        <f t="shared" si="559"/>
        <v/>
      </c>
      <c r="I5955" s="5">
        <f>IF(D5955&gt;=Q3_Validation!$C$2,1,0)</f>
        <v>0</v>
      </c>
      <c r="J5955" s="8" t="str">
        <f t="shared" si="560"/>
        <v/>
      </c>
      <c r="K5955" s="5" t="str">
        <f t="shared" si="561"/>
        <v>excluded</v>
      </c>
      <c r="L5955" s="5">
        <f t="shared" si="562"/>
        <v>0</v>
      </c>
      <c r="M5955" s="5">
        <f t="shared" si="563"/>
        <v>0</v>
      </c>
    </row>
    <row r="5956" spans="1:13">
      <c r="A5956" s="5">
        <v>8111</v>
      </c>
      <c r="B5956" s="5">
        <v>19</v>
      </c>
      <c r="C5956" s="5" t="s">
        <v>62</v>
      </c>
      <c r="D5956" s="5">
        <v>18</v>
      </c>
      <c r="E5956" s="5">
        <v>0</v>
      </c>
      <c r="F5956" s="8">
        <f t="shared" si="558"/>
        <v>0</v>
      </c>
      <c r="G5956" s="5" t="str">
        <f>IF(COUNTIFS(Q3_SQL_Error_Concentration!$A:$A,A5956,Q3_SQL_Error_Concentration!$E:$E,B5956,Q3_SQL_Error_Concentration!$F:$F,C5956)=0,"",SUMIFS(Q3_SQL_Error_Concentration!$I:$I,Q3_SQL_Error_Concentration!$A:$A,A5956,Q3_SQL_Error_Concentration!$E:$E,B5956,Q3_SQL_Error_Concentration!$F:$F,C5956))</f>
        <v/>
      </c>
      <c r="H5956" s="5" t="str">
        <f t="shared" si="559"/>
        <v/>
      </c>
      <c r="I5956" s="5">
        <f>IF(D5956&gt;=Q3_Validation!$C$2,1,0)</f>
        <v>0</v>
      </c>
      <c r="J5956" s="8" t="str">
        <f t="shared" si="560"/>
        <v/>
      </c>
      <c r="K5956" s="5" t="str">
        <f t="shared" si="561"/>
        <v>excluded</v>
      </c>
      <c r="L5956" s="5">
        <f t="shared" si="562"/>
        <v>0</v>
      </c>
      <c r="M5956" s="5">
        <f t="shared" si="563"/>
        <v>0</v>
      </c>
    </row>
    <row r="5957" spans="1:13">
      <c r="A5957" s="5">
        <v>8111</v>
      </c>
      <c r="B5957" s="5">
        <v>20</v>
      </c>
      <c r="C5957" s="5" t="s">
        <v>63</v>
      </c>
      <c r="D5957" s="5">
        <v>9</v>
      </c>
      <c r="E5957" s="5">
        <v>0</v>
      </c>
      <c r="F5957" s="8">
        <f t="shared" si="558"/>
        <v>0</v>
      </c>
      <c r="G5957" s="5" t="str">
        <f>IF(COUNTIFS(Q3_SQL_Error_Concentration!$A:$A,A5957,Q3_SQL_Error_Concentration!$E:$E,B5957,Q3_SQL_Error_Concentration!$F:$F,C5957)=0,"",SUMIFS(Q3_SQL_Error_Concentration!$I:$I,Q3_SQL_Error_Concentration!$A:$A,A5957,Q3_SQL_Error_Concentration!$E:$E,B5957,Q3_SQL_Error_Concentration!$F:$F,C5957))</f>
        <v/>
      </c>
      <c r="H5957" s="5" t="str">
        <f t="shared" si="559"/>
        <v/>
      </c>
      <c r="I5957" s="5">
        <f>IF(D5957&gt;=Q3_Validation!$C$2,1,0)</f>
        <v>0</v>
      </c>
      <c r="J5957" s="8" t="str">
        <f t="shared" si="560"/>
        <v/>
      </c>
      <c r="K5957" s="5" t="str">
        <f t="shared" si="561"/>
        <v>excluded</v>
      </c>
      <c r="L5957" s="5">
        <f t="shared" si="562"/>
        <v>0</v>
      </c>
      <c r="M5957" s="5">
        <f t="shared" si="563"/>
        <v>0</v>
      </c>
    </row>
    <row r="5958" spans="1:13">
      <c r="A5958" s="5">
        <v>8111</v>
      </c>
      <c r="B5958" s="5">
        <v>20</v>
      </c>
      <c r="C5958" s="5" t="s">
        <v>62</v>
      </c>
      <c r="D5958" s="5">
        <v>13</v>
      </c>
      <c r="E5958" s="5">
        <v>0</v>
      </c>
      <c r="F5958" s="8">
        <f t="shared" si="558"/>
        <v>0</v>
      </c>
      <c r="G5958" s="5" t="str">
        <f>IF(COUNTIFS(Q3_SQL_Error_Concentration!$A:$A,A5958,Q3_SQL_Error_Concentration!$E:$E,B5958,Q3_SQL_Error_Concentration!$F:$F,C5958)=0,"",SUMIFS(Q3_SQL_Error_Concentration!$I:$I,Q3_SQL_Error_Concentration!$A:$A,A5958,Q3_SQL_Error_Concentration!$E:$E,B5958,Q3_SQL_Error_Concentration!$F:$F,C5958))</f>
        <v/>
      </c>
      <c r="H5958" s="5" t="str">
        <f t="shared" si="559"/>
        <v/>
      </c>
      <c r="I5958" s="5">
        <f>IF(D5958&gt;=Q3_Validation!$C$2,1,0)</f>
        <v>0</v>
      </c>
      <c r="J5958" s="8" t="str">
        <f t="shared" si="560"/>
        <v/>
      </c>
      <c r="K5958" s="5" t="str">
        <f t="shared" si="561"/>
        <v>excluded</v>
      </c>
      <c r="L5958" s="5">
        <f t="shared" si="562"/>
        <v>0</v>
      </c>
      <c r="M5958" s="5">
        <f t="shared" si="563"/>
        <v>0</v>
      </c>
    </row>
    <row r="5959" spans="1:13">
      <c r="A5959" s="5">
        <v>8111</v>
      </c>
      <c r="B5959" s="5">
        <v>21</v>
      </c>
      <c r="C5959" s="5" t="s">
        <v>63</v>
      </c>
      <c r="D5959" s="5">
        <v>44</v>
      </c>
      <c r="E5959" s="5">
        <v>0</v>
      </c>
      <c r="F5959" s="8">
        <f t="shared" si="558"/>
        <v>0</v>
      </c>
      <c r="G5959" s="5" t="str">
        <f>IF(COUNTIFS(Q3_SQL_Error_Concentration!$A:$A,A5959,Q3_SQL_Error_Concentration!$E:$E,B5959,Q3_SQL_Error_Concentration!$F:$F,C5959)=0,"",SUMIFS(Q3_SQL_Error_Concentration!$I:$I,Q3_SQL_Error_Concentration!$A:$A,A5959,Q3_SQL_Error_Concentration!$E:$E,B5959,Q3_SQL_Error_Concentration!$F:$F,C5959))</f>
        <v/>
      </c>
      <c r="H5959" s="5" t="str">
        <f t="shared" si="559"/>
        <v/>
      </c>
      <c r="I5959" s="5">
        <f>IF(D5959&gt;=Q3_Validation!$C$2,1,0)</f>
        <v>0</v>
      </c>
      <c r="J5959" s="8" t="str">
        <f t="shared" si="560"/>
        <v/>
      </c>
      <c r="K5959" s="5" t="str">
        <f t="shared" si="561"/>
        <v>excluded</v>
      </c>
      <c r="L5959" s="5">
        <f t="shared" si="562"/>
        <v>0</v>
      </c>
      <c r="M5959" s="5">
        <f t="shared" si="563"/>
        <v>0</v>
      </c>
    </row>
    <row r="5960" spans="1:13">
      <c r="A5960" s="5">
        <v>8111</v>
      </c>
      <c r="B5960" s="5">
        <v>21</v>
      </c>
      <c r="C5960" s="5" t="s">
        <v>62</v>
      </c>
      <c r="D5960" s="5">
        <v>38</v>
      </c>
      <c r="E5960" s="5">
        <v>1</v>
      </c>
      <c r="F5960" s="8">
        <f t="shared" si="558"/>
        <v>2.6315789473684212</v>
      </c>
      <c r="G5960" s="5" t="str">
        <f>IF(COUNTIFS(Q3_SQL_Error_Concentration!$A:$A,A5960,Q3_SQL_Error_Concentration!$E:$E,B5960,Q3_SQL_Error_Concentration!$F:$F,C5960)=0,"",SUMIFS(Q3_SQL_Error_Concentration!$I:$I,Q3_SQL_Error_Concentration!$A:$A,A5960,Q3_SQL_Error_Concentration!$E:$E,B5960,Q3_SQL_Error_Concentration!$F:$F,C5960))</f>
        <v/>
      </c>
      <c r="H5960" s="5" t="str">
        <f t="shared" si="559"/>
        <v/>
      </c>
      <c r="I5960" s="5">
        <f>IF(D5960&gt;=Q3_Validation!$C$2,1,0)</f>
        <v>0</v>
      </c>
      <c r="J5960" s="8" t="str">
        <f t="shared" si="560"/>
        <v/>
      </c>
      <c r="K5960" s="5" t="str">
        <f t="shared" si="561"/>
        <v>excluded</v>
      </c>
      <c r="L5960" s="5">
        <f t="shared" si="562"/>
        <v>0</v>
      </c>
      <c r="M5960" s="5">
        <f t="shared" si="563"/>
        <v>0</v>
      </c>
    </row>
    <row r="5961" spans="1:13">
      <c r="A5961" s="5">
        <v>8111</v>
      </c>
      <c r="B5961" s="5">
        <v>22</v>
      </c>
      <c r="C5961" s="5" t="s">
        <v>63</v>
      </c>
      <c r="D5961" s="5">
        <v>55</v>
      </c>
      <c r="E5961" s="5">
        <v>0</v>
      </c>
      <c r="F5961" s="8">
        <f t="shared" si="558"/>
        <v>0</v>
      </c>
      <c r="G5961" s="5" t="str">
        <f>IF(COUNTIFS(Q3_SQL_Error_Concentration!$A:$A,A5961,Q3_SQL_Error_Concentration!$E:$E,B5961,Q3_SQL_Error_Concentration!$F:$F,C5961)=0,"",SUMIFS(Q3_SQL_Error_Concentration!$I:$I,Q3_SQL_Error_Concentration!$A:$A,A5961,Q3_SQL_Error_Concentration!$E:$E,B5961,Q3_SQL_Error_Concentration!$F:$F,C5961))</f>
        <v/>
      </c>
      <c r="H5961" s="5" t="str">
        <f t="shared" si="559"/>
        <v/>
      </c>
      <c r="I5961" s="5">
        <f>IF(D5961&gt;=Q3_Validation!$C$2,1,0)</f>
        <v>0</v>
      </c>
      <c r="J5961" s="8" t="str">
        <f t="shared" si="560"/>
        <v/>
      </c>
      <c r="K5961" s="5" t="str">
        <f t="shared" si="561"/>
        <v>excluded</v>
      </c>
      <c r="L5961" s="5">
        <f t="shared" si="562"/>
        <v>0</v>
      </c>
      <c r="M5961" s="5">
        <f t="shared" si="563"/>
        <v>0</v>
      </c>
    </row>
    <row r="5962" spans="1:13">
      <c r="A5962" s="5">
        <v>8111</v>
      </c>
      <c r="B5962" s="5">
        <v>22</v>
      </c>
      <c r="C5962" s="5" t="s">
        <v>62</v>
      </c>
      <c r="D5962" s="5">
        <v>68</v>
      </c>
      <c r="E5962" s="5">
        <v>0</v>
      </c>
      <c r="F5962" s="8">
        <f t="shared" si="558"/>
        <v>0</v>
      </c>
      <c r="G5962" s="5" t="str">
        <f>IF(COUNTIFS(Q3_SQL_Error_Concentration!$A:$A,A5962,Q3_SQL_Error_Concentration!$E:$E,B5962,Q3_SQL_Error_Concentration!$F:$F,C5962)=0,"",SUMIFS(Q3_SQL_Error_Concentration!$I:$I,Q3_SQL_Error_Concentration!$A:$A,A5962,Q3_SQL_Error_Concentration!$E:$E,B5962,Q3_SQL_Error_Concentration!$F:$F,C5962))</f>
        <v/>
      </c>
      <c r="H5962" s="5" t="str">
        <f t="shared" si="559"/>
        <v/>
      </c>
      <c r="I5962" s="5">
        <f>IF(D5962&gt;=Q3_Validation!$C$2,1,0)</f>
        <v>0</v>
      </c>
      <c r="J5962" s="8" t="str">
        <f t="shared" si="560"/>
        <v/>
      </c>
      <c r="K5962" s="5" t="str">
        <f t="shared" si="561"/>
        <v>excluded</v>
      </c>
      <c r="L5962" s="5">
        <f t="shared" si="562"/>
        <v>0</v>
      </c>
      <c r="M5962" s="5">
        <f t="shared" si="563"/>
        <v>0</v>
      </c>
    </row>
    <row r="5963" spans="1:13">
      <c r="A5963" s="5">
        <v>8111</v>
      </c>
      <c r="B5963" s="5">
        <v>23</v>
      </c>
      <c r="C5963" s="5" t="s">
        <v>63</v>
      </c>
      <c r="D5963" s="5">
        <v>6</v>
      </c>
      <c r="E5963" s="5">
        <v>0</v>
      </c>
      <c r="F5963" s="8">
        <f t="shared" si="558"/>
        <v>0</v>
      </c>
      <c r="G5963" s="5" t="str">
        <f>IF(COUNTIFS(Q3_SQL_Error_Concentration!$A:$A,A5963,Q3_SQL_Error_Concentration!$E:$E,B5963,Q3_SQL_Error_Concentration!$F:$F,C5963)=0,"",SUMIFS(Q3_SQL_Error_Concentration!$I:$I,Q3_SQL_Error_Concentration!$A:$A,A5963,Q3_SQL_Error_Concentration!$E:$E,B5963,Q3_SQL_Error_Concentration!$F:$F,C5963))</f>
        <v/>
      </c>
      <c r="H5963" s="5" t="str">
        <f t="shared" si="559"/>
        <v/>
      </c>
      <c r="I5963" s="5">
        <f>IF(D5963&gt;=Q3_Validation!$C$2,1,0)</f>
        <v>0</v>
      </c>
      <c r="J5963" s="8" t="str">
        <f t="shared" si="560"/>
        <v/>
      </c>
      <c r="K5963" s="5" t="str">
        <f t="shared" si="561"/>
        <v>excluded</v>
      </c>
      <c r="L5963" s="5">
        <f t="shared" si="562"/>
        <v>0</v>
      </c>
      <c r="M5963" s="5">
        <f t="shared" si="563"/>
        <v>0</v>
      </c>
    </row>
    <row r="5964" spans="1:13">
      <c r="A5964" s="5">
        <v>8111</v>
      </c>
      <c r="B5964" s="5">
        <v>23</v>
      </c>
      <c r="C5964" s="5" t="s">
        <v>62</v>
      </c>
      <c r="D5964" s="5">
        <v>3</v>
      </c>
      <c r="E5964" s="5">
        <v>0</v>
      </c>
      <c r="F5964" s="8">
        <f t="shared" si="558"/>
        <v>0</v>
      </c>
      <c r="G5964" s="5" t="str">
        <f>IF(COUNTIFS(Q3_SQL_Error_Concentration!$A:$A,A5964,Q3_SQL_Error_Concentration!$E:$E,B5964,Q3_SQL_Error_Concentration!$F:$F,C5964)=0,"",SUMIFS(Q3_SQL_Error_Concentration!$I:$I,Q3_SQL_Error_Concentration!$A:$A,A5964,Q3_SQL_Error_Concentration!$E:$E,B5964,Q3_SQL_Error_Concentration!$F:$F,C5964))</f>
        <v/>
      </c>
      <c r="H5964" s="5" t="str">
        <f t="shared" si="559"/>
        <v/>
      </c>
      <c r="I5964" s="5">
        <f>IF(D5964&gt;=Q3_Validation!$C$2,1,0)</f>
        <v>0</v>
      </c>
      <c r="J5964" s="8" t="str">
        <f t="shared" si="560"/>
        <v/>
      </c>
      <c r="K5964" s="5" t="str">
        <f t="shared" si="561"/>
        <v>excluded</v>
      </c>
      <c r="L5964" s="5">
        <f t="shared" si="562"/>
        <v>0</v>
      </c>
      <c r="M5964" s="5">
        <f t="shared" si="563"/>
        <v>0</v>
      </c>
    </row>
    <row r="5965" spans="1:13">
      <c r="A5965" s="5">
        <v>8931</v>
      </c>
      <c r="B5965" s="5">
        <v>5</v>
      </c>
      <c r="C5965" s="5" t="s">
        <v>63</v>
      </c>
      <c r="D5965" s="5">
        <v>4</v>
      </c>
      <c r="E5965" s="5">
        <v>0</v>
      </c>
      <c r="F5965" s="8">
        <f t="shared" si="558"/>
        <v>0</v>
      </c>
      <c r="G5965" s="5" t="str">
        <f>IF(COUNTIFS(Q3_SQL_Error_Concentration!$A:$A,A5965,Q3_SQL_Error_Concentration!$E:$E,B5965,Q3_SQL_Error_Concentration!$F:$F,C5965)=0,"",SUMIFS(Q3_SQL_Error_Concentration!$I:$I,Q3_SQL_Error_Concentration!$A:$A,A5965,Q3_SQL_Error_Concentration!$E:$E,B5965,Q3_SQL_Error_Concentration!$F:$F,C5965))</f>
        <v/>
      </c>
      <c r="H5965" s="5" t="str">
        <f t="shared" si="559"/>
        <v/>
      </c>
      <c r="I5965" s="5">
        <f>IF(D5965&gt;=Q3_Validation!$C$2,1,0)</f>
        <v>0</v>
      </c>
      <c r="J5965" s="8" t="str">
        <f t="shared" si="560"/>
        <v/>
      </c>
      <c r="K5965" s="5" t="str">
        <f t="shared" si="561"/>
        <v>excluded</v>
      </c>
      <c r="L5965" s="5">
        <f t="shared" si="562"/>
        <v>0</v>
      </c>
      <c r="M5965" s="5">
        <f t="shared" si="563"/>
        <v>0</v>
      </c>
    </row>
    <row r="5966" spans="1:13">
      <c r="A5966" s="5">
        <v>8931</v>
      </c>
      <c r="B5966" s="5">
        <v>5</v>
      </c>
      <c r="C5966" s="5" t="s">
        <v>62</v>
      </c>
      <c r="D5966" s="5">
        <v>9</v>
      </c>
      <c r="E5966" s="5">
        <v>0</v>
      </c>
      <c r="F5966" s="8">
        <f t="shared" si="558"/>
        <v>0</v>
      </c>
      <c r="G5966" s="5" t="str">
        <f>IF(COUNTIFS(Q3_SQL_Error_Concentration!$A:$A,A5966,Q3_SQL_Error_Concentration!$E:$E,B5966,Q3_SQL_Error_Concentration!$F:$F,C5966)=0,"",SUMIFS(Q3_SQL_Error_Concentration!$I:$I,Q3_SQL_Error_Concentration!$A:$A,A5966,Q3_SQL_Error_Concentration!$E:$E,B5966,Q3_SQL_Error_Concentration!$F:$F,C5966))</f>
        <v/>
      </c>
      <c r="H5966" s="5" t="str">
        <f t="shared" si="559"/>
        <v/>
      </c>
      <c r="I5966" s="5">
        <f>IF(D5966&gt;=Q3_Validation!$C$2,1,0)</f>
        <v>0</v>
      </c>
      <c r="J5966" s="8" t="str">
        <f t="shared" si="560"/>
        <v/>
      </c>
      <c r="K5966" s="5" t="str">
        <f t="shared" si="561"/>
        <v>excluded</v>
      </c>
      <c r="L5966" s="5">
        <f t="shared" si="562"/>
        <v>0</v>
      </c>
      <c r="M5966" s="5">
        <f t="shared" si="563"/>
        <v>0</v>
      </c>
    </row>
    <row r="5967" spans="1:13">
      <c r="A5967" s="5">
        <v>8931</v>
      </c>
      <c r="B5967" s="5">
        <v>6</v>
      </c>
      <c r="C5967" s="5" t="s">
        <v>63</v>
      </c>
      <c r="D5967" s="5">
        <v>114</v>
      </c>
      <c r="E5967" s="5">
        <v>1</v>
      </c>
      <c r="F5967" s="8">
        <f t="shared" si="558"/>
        <v>0.8771929824561403</v>
      </c>
      <c r="G5967" s="5" t="str">
        <f>IF(COUNTIFS(Q3_SQL_Error_Concentration!$A:$A,A5967,Q3_SQL_Error_Concentration!$E:$E,B5967,Q3_SQL_Error_Concentration!$F:$F,C5967)=0,"",SUMIFS(Q3_SQL_Error_Concentration!$I:$I,Q3_SQL_Error_Concentration!$A:$A,A5967,Q3_SQL_Error_Concentration!$E:$E,B5967,Q3_SQL_Error_Concentration!$F:$F,C5967))</f>
        <v/>
      </c>
      <c r="H5967" s="5" t="str">
        <f t="shared" si="559"/>
        <v/>
      </c>
      <c r="I5967" s="5">
        <f>IF(D5967&gt;=Q3_Validation!$C$2,1,0)</f>
        <v>0</v>
      </c>
      <c r="J5967" s="8" t="str">
        <f t="shared" si="560"/>
        <v/>
      </c>
      <c r="K5967" s="5" t="str">
        <f t="shared" si="561"/>
        <v>excluded</v>
      </c>
      <c r="L5967" s="5">
        <f t="shared" si="562"/>
        <v>0</v>
      </c>
      <c r="M5967" s="5">
        <f t="shared" si="563"/>
        <v>0</v>
      </c>
    </row>
    <row r="5968" spans="1:13">
      <c r="A5968" s="5">
        <v>8931</v>
      </c>
      <c r="B5968" s="5">
        <v>6</v>
      </c>
      <c r="C5968" s="5" t="s">
        <v>62</v>
      </c>
      <c r="D5968" s="5">
        <v>171</v>
      </c>
      <c r="E5968" s="5">
        <v>5</v>
      </c>
      <c r="F5968" s="8">
        <f t="shared" si="558"/>
        <v>2.9239766081871346</v>
      </c>
      <c r="G5968" s="5" t="str">
        <f>IF(COUNTIFS(Q3_SQL_Error_Concentration!$A:$A,A5968,Q3_SQL_Error_Concentration!$E:$E,B5968,Q3_SQL_Error_Concentration!$F:$F,C5968)=0,"",SUMIFS(Q3_SQL_Error_Concentration!$I:$I,Q3_SQL_Error_Concentration!$A:$A,A5968,Q3_SQL_Error_Concentration!$E:$E,B5968,Q3_SQL_Error_Concentration!$F:$F,C5968))</f>
        <v/>
      </c>
      <c r="H5968" s="5" t="str">
        <f t="shared" si="559"/>
        <v/>
      </c>
      <c r="I5968" s="5">
        <f>IF(D5968&gt;=Q3_Validation!$C$2,1,0)</f>
        <v>0</v>
      </c>
      <c r="J5968" s="8" t="str">
        <f t="shared" si="560"/>
        <v/>
      </c>
      <c r="K5968" s="5" t="str">
        <f t="shared" si="561"/>
        <v>excluded</v>
      </c>
      <c r="L5968" s="5">
        <f t="shared" si="562"/>
        <v>0</v>
      </c>
      <c r="M5968" s="5">
        <f t="shared" si="563"/>
        <v>0</v>
      </c>
    </row>
    <row r="5969" spans="1:13">
      <c r="A5969" s="5">
        <v>8931</v>
      </c>
      <c r="B5969" s="5">
        <v>7</v>
      </c>
      <c r="C5969" s="5" t="s">
        <v>63</v>
      </c>
      <c r="D5969" s="5">
        <v>110</v>
      </c>
      <c r="E5969" s="5">
        <v>1</v>
      </c>
      <c r="F5969" s="8">
        <f t="shared" si="558"/>
        <v>0.90909090909090906</v>
      </c>
      <c r="G5969" s="5" t="str">
        <f>IF(COUNTIFS(Q3_SQL_Error_Concentration!$A:$A,A5969,Q3_SQL_Error_Concentration!$E:$E,B5969,Q3_SQL_Error_Concentration!$F:$F,C5969)=0,"",SUMIFS(Q3_SQL_Error_Concentration!$I:$I,Q3_SQL_Error_Concentration!$A:$A,A5969,Q3_SQL_Error_Concentration!$E:$E,B5969,Q3_SQL_Error_Concentration!$F:$F,C5969))</f>
        <v/>
      </c>
      <c r="H5969" s="5" t="str">
        <f t="shared" si="559"/>
        <v/>
      </c>
      <c r="I5969" s="5">
        <f>IF(D5969&gt;=Q3_Validation!$C$2,1,0)</f>
        <v>0</v>
      </c>
      <c r="J5969" s="8" t="str">
        <f t="shared" si="560"/>
        <v/>
      </c>
      <c r="K5969" s="5" t="str">
        <f t="shared" si="561"/>
        <v>excluded</v>
      </c>
      <c r="L5969" s="5">
        <f t="shared" si="562"/>
        <v>0</v>
      </c>
      <c r="M5969" s="5">
        <f t="shared" si="563"/>
        <v>0</v>
      </c>
    </row>
    <row r="5970" spans="1:13">
      <c r="A5970" s="5">
        <v>8931</v>
      </c>
      <c r="B5970" s="5">
        <v>7</v>
      </c>
      <c r="C5970" s="5" t="s">
        <v>62</v>
      </c>
      <c r="D5970" s="5">
        <v>144</v>
      </c>
      <c r="E5970" s="5">
        <v>1</v>
      </c>
      <c r="F5970" s="8">
        <f t="shared" si="558"/>
        <v>0.69444444444444442</v>
      </c>
      <c r="G5970" s="5" t="str">
        <f>IF(COUNTIFS(Q3_SQL_Error_Concentration!$A:$A,A5970,Q3_SQL_Error_Concentration!$E:$E,B5970,Q3_SQL_Error_Concentration!$F:$F,C5970)=0,"",SUMIFS(Q3_SQL_Error_Concentration!$I:$I,Q3_SQL_Error_Concentration!$A:$A,A5970,Q3_SQL_Error_Concentration!$E:$E,B5970,Q3_SQL_Error_Concentration!$F:$F,C5970))</f>
        <v/>
      </c>
      <c r="H5970" s="5" t="str">
        <f t="shared" si="559"/>
        <v/>
      </c>
      <c r="I5970" s="5">
        <f>IF(D5970&gt;=Q3_Validation!$C$2,1,0)</f>
        <v>0</v>
      </c>
      <c r="J5970" s="8" t="str">
        <f t="shared" si="560"/>
        <v/>
      </c>
      <c r="K5970" s="5" t="str">
        <f t="shared" si="561"/>
        <v>excluded</v>
      </c>
      <c r="L5970" s="5">
        <f t="shared" si="562"/>
        <v>0</v>
      </c>
      <c r="M5970" s="5">
        <f t="shared" si="563"/>
        <v>0</v>
      </c>
    </row>
    <row r="5971" spans="1:13">
      <c r="A5971" s="5">
        <v>8931</v>
      </c>
      <c r="B5971" s="5">
        <v>8</v>
      </c>
      <c r="C5971" s="5" t="s">
        <v>63</v>
      </c>
      <c r="D5971" s="5">
        <v>129</v>
      </c>
      <c r="E5971" s="5">
        <v>2</v>
      </c>
      <c r="F5971" s="8">
        <f t="shared" si="558"/>
        <v>1.5503875968992249</v>
      </c>
      <c r="G5971" s="5" t="str">
        <f>IF(COUNTIFS(Q3_SQL_Error_Concentration!$A:$A,A5971,Q3_SQL_Error_Concentration!$E:$E,B5971,Q3_SQL_Error_Concentration!$F:$F,C5971)=0,"",SUMIFS(Q3_SQL_Error_Concentration!$I:$I,Q3_SQL_Error_Concentration!$A:$A,A5971,Q3_SQL_Error_Concentration!$E:$E,B5971,Q3_SQL_Error_Concentration!$F:$F,C5971))</f>
        <v/>
      </c>
      <c r="H5971" s="5" t="str">
        <f t="shared" si="559"/>
        <v/>
      </c>
      <c r="I5971" s="5">
        <f>IF(D5971&gt;=Q3_Validation!$C$2,1,0)</f>
        <v>0</v>
      </c>
      <c r="J5971" s="8" t="str">
        <f t="shared" si="560"/>
        <v/>
      </c>
      <c r="K5971" s="5" t="str">
        <f t="shared" si="561"/>
        <v>excluded</v>
      </c>
      <c r="L5971" s="5">
        <f t="shared" si="562"/>
        <v>0</v>
      </c>
      <c r="M5971" s="5">
        <f t="shared" si="563"/>
        <v>0</v>
      </c>
    </row>
    <row r="5972" spans="1:13">
      <c r="A5972" s="5">
        <v>8931</v>
      </c>
      <c r="B5972" s="5">
        <v>8</v>
      </c>
      <c r="C5972" s="5" t="s">
        <v>62</v>
      </c>
      <c r="D5972" s="5">
        <v>224</v>
      </c>
      <c r="E5972" s="5">
        <v>5</v>
      </c>
      <c r="F5972" s="8">
        <f t="shared" si="558"/>
        <v>2.2321428571428572</v>
      </c>
      <c r="G5972" s="5" t="str">
        <f>IF(COUNTIFS(Q3_SQL_Error_Concentration!$A:$A,A5972,Q3_SQL_Error_Concentration!$E:$E,B5972,Q3_SQL_Error_Concentration!$F:$F,C5972)=0,"",SUMIFS(Q3_SQL_Error_Concentration!$I:$I,Q3_SQL_Error_Concentration!$A:$A,A5972,Q3_SQL_Error_Concentration!$E:$E,B5972,Q3_SQL_Error_Concentration!$F:$F,C5972))</f>
        <v/>
      </c>
      <c r="H5972" s="5" t="str">
        <f t="shared" si="559"/>
        <v/>
      </c>
      <c r="I5972" s="5">
        <f>IF(D5972&gt;=Q3_Validation!$C$2,1,0)</f>
        <v>0</v>
      </c>
      <c r="J5972" s="8" t="str">
        <f t="shared" si="560"/>
        <v/>
      </c>
      <c r="K5972" s="5" t="str">
        <f t="shared" si="561"/>
        <v>excluded</v>
      </c>
      <c r="L5972" s="5">
        <f t="shared" si="562"/>
        <v>0</v>
      </c>
      <c r="M5972" s="5">
        <f t="shared" si="563"/>
        <v>0</v>
      </c>
    </row>
    <row r="5973" spans="1:13">
      <c r="A5973" s="5">
        <v>8931</v>
      </c>
      <c r="B5973" s="5">
        <v>9</v>
      </c>
      <c r="C5973" s="5" t="s">
        <v>63</v>
      </c>
      <c r="D5973" s="5">
        <v>64</v>
      </c>
      <c r="E5973" s="5">
        <v>2</v>
      </c>
      <c r="F5973" s="8">
        <f t="shared" si="558"/>
        <v>3.125</v>
      </c>
      <c r="G5973" s="5" t="str">
        <f>IF(COUNTIFS(Q3_SQL_Error_Concentration!$A:$A,A5973,Q3_SQL_Error_Concentration!$E:$E,B5973,Q3_SQL_Error_Concentration!$F:$F,C5973)=0,"",SUMIFS(Q3_SQL_Error_Concentration!$I:$I,Q3_SQL_Error_Concentration!$A:$A,A5973,Q3_SQL_Error_Concentration!$E:$E,B5973,Q3_SQL_Error_Concentration!$F:$F,C5973))</f>
        <v/>
      </c>
      <c r="H5973" s="5" t="str">
        <f t="shared" si="559"/>
        <v/>
      </c>
      <c r="I5973" s="5">
        <f>IF(D5973&gt;=Q3_Validation!$C$2,1,0)</f>
        <v>0</v>
      </c>
      <c r="J5973" s="8" t="str">
        <f t="shared" si="560"/>
        <v/>
      </c>
      <c r="K5973" s="5" t="str">
        <f t="shared" si="561"/>
        <v>excluded</v>
      </c>
      <c r="L5973" s="5">
        <f t="shared" si="562"/>
        <v>0</v>
      </c>
      <c r="M5973" s="5">
        <f t="shared" si="563"/>
        <v>0</v>
      </c>
    </row>
    <row r="5974" spans="1:13">
      <c r="A5974" s="5">
        <v>8931</v>
      </c>
      <c r="B5974" s="5">
        <v>9</v>
      </c>
      <c r="C5974" s="5" t="s">
        <v>62</v>
      </c>
      <c r="D5974" s="5">
        <v>108</v>
      </c>
      <c r="E5974" s="5">
        <v>3</v>
      </c>
      <c r="F5974" s="8">
        <f t="shared" si="558"/>
        <v>2.7777777777777777</v>
      </c>
      <c r="G5974" s="5" t="str">
        <f>IF(COUNTIFS(Q3_SQL_Error_Concentration!$A:$A,A5974,Q3_SQL_Error_Concentration!$E:$E,B5974,Q3_SQL_Error_Concentration!$F:$F,C5974)=0,"",SUMIFS(Q3_SQL_Error_Concentration!$I:$I,Q3_SQL_Error_Concentration!$A:$A,A5974,Q3_SQL_Error_Concentration!$E:$E,B5974,Q3_SQL_Error_Concentration!$F:$F,C5974))</f>
        <v/>
      </c>
      <c r="H5974" s="5" t="str">
        <f t="shared" si="559"/>
        <v/>
      </c>
      <c r="I5974" s="5">
        <f>IF(D5974&gt;=Q3_Validation!$C$2,1,0)</f>
        <v>0</v>
      </c>
      <c r="J5974" s="8" t="str">
        <f t="shared" si="560"/>
        <v/>
      </c>
      <c r="K5974" s="5" t="str">
        <f t="shared" si="561"/>
        <v>excluded</v>
      </c>
      <c r="L5974" s="5">
        <f t="shared" si="562"/>
        <v>0</v>
      </c>
      <c r="M5974" s="5">
        <f t="shared" si="563"/>
        <v>0</v>
      </c>
    </row>
    <row r="5975" spans="1:13">
      <c r="A5975" s="5">
        <v>8931</v>
      </c>
      <c r="B5975" s="5">
        <v>10</v>
      </c>
      <c r="C5975" s="5" t="s">
        <v>63</v>
      </c>
      <c r="D5975" s="5">
        <v>133</v>
      </c>
      <c r="E5975" s="5">
        <v>1</v>
      </c>
      <c r="F5975" s="8">
        <f t="shared" si="558"/>
        <v>0.75187969924812026</v>
      </c>
      <c r="G5975" s="5" t="str">
        <f>IF(COUNTIFS(Q3_SQL_Error_Concentration!$A:$A,A5975,Q3_SQL_Error_Concentration!$E:$E,B5975,Q3_SQL_Error_Concentration!$F:$F,C5975)=0,"",SUMIFS(Q3_SQL_Error_Concentration!$I:$I,Q3_SQL_Error_Concentration!$A:$A,A5975,Q3_SQL_Error_Concentration!$E:$E,B5975,Q3_SQL_Error_Concentration!$F:$F,C5975))</f>
        <v/>
      </c>
      <c r="H5975" s="5" t="str">
        <f t="shared" si="559"/>
        <v/>
      </c>
      <c r="I5975" s="5">
        <f>IF(D5975&gt;=Q3_Validation!$C$2,1,0)</f>
        <v>0</v>
      </c>
      <c r="J5975" s="8" t="str">
        <f t="shared" si="560"/>
        <v/>
      </c>
      <c r="K5975" s="5" t="str">
        <f t="shared" si="561"/>
        <v>excluded</v>
      </c>
      <c r="L5975" s="5">
        <f t="shared" si="562"/>
        <v>0</v>
      </c>
      <c r="M5975" s="5">
        <f t="shared" si="563"/>
        <v>0</v>
      </c>
    </row>
    <row r="5976" spans="1:13">
      <c r="A5976" s="5">
        <v>8931</v>
      </c>
      <c r="B5976" s="5">
        <v>10</v>
      </c>
      <c r="C5976" s="5" t="s">
        <v>62</v>
      </c>
      <c r="D5976" s="5">
        <v>246</v>
      </c>
      <c r="E5976" s="5">
        <v>6</v>
      </c>
      <c r="F5976" s="8">
        <f t="shared" si="558"/>
        <v>2.4390243902439024</v>
      </c>
      <c r="G5976" s="5" t="str">
        <f>IF(COUNTIFS(Q3_SQL_Error_Concentration!$A:$A,A5976,Q3_SQL_Error_Concentration!$E:$E,B5976,Q3_SQL_Error_Concentration!$F:$F,C5976)=0,"",SUMIFS(Q3_SQL_Error_Concentration!$I:$I,Q3_SQL_Error_Concentration!$A:$A,A5976,Q3_SQL_Error_Concentration!$E:$E,B5976,Q3_SQL_Error_Concentration!$F:$F,C5976))</f>
        <v/>
      </c>
      <c r="H5976" s="5" t="str">
        <f t="shared" si="559"/>
        <v/>
      </c>
      <c r="I5976" s="5">
        <f>IF(D5976&gt;=Q3_Validation!$C$2,1,0)</f>
        <v>0</v>
      </c>
      <c r="J5976" s="8" t="str">
        <f t="shared" si="560"/>
        <v/>
      </c>
      <c r="K5976" s="5" t="str">
        <f t="shared" si="561"/>
        <v>excluded</v>
      </c>
      <c r="L5976" s="5">
        <f t="shared" si="562"/>
        <v>0</v>
      </c>
      <c r="M5976" s="5">
        <f t="shared" si="563"/>
        <v>0</v>
      </c>
    </row>
    <row r="5977" spans="1:13">
      <c r="A5977" s="5">
        <v>8931</v>
      </c>
      <c r="B5977" s="5">
        <v>11</v>
      </c>
      <c r="C5977" s="5" t="s">
        <v>63</v>
      </c>
      <c r="D5977" s="5">
        <v>94</v>
      </c>
      <c r="E5977" s="5">
        <v>0</v>
      </c>
      <c r="F5977" s="8">
        <f t="shared" si="558"/>
        <v>0</v>
      </c>
      <c r="G5977" s="5" t="str">
        <f>IF(COUNTIFS(Q3_SQL_Error_Concentration!$A:$A,A5977,Q3_SQL_Error_Concentration!$E:$E,B5977,Q3_SQL_Error_Concentration!$F:$F,C5977)=0,"",SUMIFS(Q3_SQL_Error_Concentration!$I:$I,Q3_SQL_Error_Concentration!$A:$A,A5977,Q3_SQL_Error_Concentration!$E:$E,B5977,Q3_SQL_Error_Concentration!$F:$F,C5977))</f>
        <v/>
      </c>
      <c r="H5977" s="5" t="str">
        <f t="shared" si="559"/>
        <v/>
      </c>
      <c r="I5977" s="5">
        <f>IF(D5977&gt;=Q3_Validation!$C$2,1,0)</f>
        <v>0</v>
      </c>
      <c r="J5977" s="8" t="str">
        <f t="shared" si="560"/>
        <v/>
      </c>
      <c r="K5977" s="5" t="str">
        <f t="shared" si="561"/>
        <v>excluded</v>
      </c>
      <c r="L5977" s="5">
        <f t="shared" si="562"/>
        <v>0</v>
      </c>
      <c r="M5977" s="5">
        <f t="shared" si="563"/>
        <v>0</v>
      </c>
    </row>
    <row r="5978" spans="1:13">
      <c r="A5978" s="5">
        <v>8931</v>
      </c>
      <c r="B5978" s="5">
        <v>11</v>
      </c>
      <c r="C5978" s="5" t="s">
        <v>62</v>
      </c>
      <c r="D5978" s="5">
        <v>147</v>
      </c>
      <c r="E5978" s="5">
        <v>4</v>
      </c>
      <c r="F5978" s="8">
        <f t="shared" si="558"/>
        <v>2.7210884353741496</v>
      </c>
      <c r="G5978" s="5" t="str">
        <f>IF(COUNTIFS(Q3_SQL_Error_Concentration!$A:$A,A5978,Q3_SQL_Error_Concentration!$E:$E,B5978,Q3_SQL_Error_Concentration!$F:$F,C5978)=0,"",SUMIFS(Q3_SQL_Error_Concentration!$I:$I,Q3_SQL_Error_Concentration!$A:$A,A5978,Q3_SQL_Error_Concentration!$E:$E,B5978,Q3_SQL_Error_Concentration!$F:$F,C5978))</f>
        <v/>
      </c>
      <c r="H5978" s="5" t="str">
        <f t="shared" si="559"/>
        <v/>
      </c>
      <c r="I5978" s="5">
        <f>IF(D5978&gt;=Q3_Validation!$C$2,1,0)</f>
        <v>0</v>
      </c>
      <c r="J5978" s="8" t="str">
        <f t="shared" si="560"/>
        <v/>
      </c>
      <c r="K5978" s="5" t="str">
        <f t="shared" si="561"/>
        <v>excluded</v>
      </c>
      <c r="L5978" s="5">
        <f t="shared" si="562"/>
        <v>0</v>
      </c>
      <c r="M5978" s="5">
        <f t="shared" si="563"/>
        <v>0</v>
      </c>
    </row>
    <row r="5979" spans="1:13">
      <c r="A5979" s="5">
        <v>8931</v>
      </c>
      <c r="B5979" s="5">
        <v>12</v>
      </c>
      <c r="C5979" s="5" t="s">
        <v>63</v>
      </c>
      <c r="D5979" s="5">
        <v>105</v>
      </c>
      <c r="E5979" s="5">
        <v>0</v>
      </c>
      <c r="F5979" s="8">
        <f t="shared" si="558"/>
        <v>0</v>
      </c>
      <c r="G5979" s="5" t="str">
        <f>IF(COUNTIFS(Q3_SQL_Error_Concentration!$A:$A,A5979,Q3_SQL_Error_Concentration!$E:$E,B5979,Q3_SQL_Error_Concentration!$F:$F,C5979)=0,"",SUMIFS(Q3_SQL_Error_Concentration!$I:$I,Q3_SQL_Error_Concentration!$A:$A,A5979,Q3_SQL_Error_Concentration!$E:$E,B5979,Q3_SQL_Error_Concentration!$F:$F,C5979))</f>
        <v/>
      </c>
      <c r="H5979" s="5" t="str">
        <f t="shared" si="559"/>
        <v/>
      </c>
      <c r="I5979" s="5">
        <f>IF(D5979&gt;=Q3_Validation!$C$2,1,0)</f>
        <v>0</v>
      </c>
      <c r="J5979" s="8" t="str">
        <f t="shared" si="560"/>
        <v/>
      </c>
      <c r="K5979" s="5" t="str">
        <f t="shared" si="561"/>
        <v>excluded</v>
      </c>
      <c r="L5979" s="5">
        <f t="shared" si="562"/>
        <v>0</v>
      </c>
      <c r="M5979" s="5">
        <f t="shared" si="563"/>
        <v>0</v>
      </c>
    </row>
    <row r="5980" spans="1:13">
      <c r="A5980" s="5">
        <v>8931</v>
      </c>
      <c r="B5980" s="5">
        <v>12</v>
      </c>
      <c r="C5980" s="5" t="s">
        <v>62</v>
      </c>
      <c r="D5980" s="5">
        <v>182</v>
      </c>
      <c r="E5980" s="5">
        <v>0</v>
      </c>
      <c r="F5980" s="8">
        <f t="shared" si="558"/>
        <v>0</v>
      </c>
      <c r="G5980" s="5" t="str">
        <f>IF(COUNTIFS(Q3_SQL_Error_Concentration!$A:$A,A5980,Q3_SQL_Error_Concentration!$E:$E,B5980,Q3_SQL_Error_Concentration!$F:$F,C5980)=0,"",SUMIFS(Q3_SQL_Error_Concentration!$I:$I,Q3_SQL_Error_Concentration!$A:$A,A5980,Q3_SQL_Error_Concentration!$E:$E,B5980,Q3_SQL_Error_Concentration!$F:$F,C5980))</f>
        <v/>
      </c>
      <c r="H5980" s="5" t="str">
        <f t="shared" si="559"/>
        <v/>
      </c>
      <c r="I5980" s="5">
        <f>IF(D5980&gt;=Q3_Validation!$C$2,1,0)</f>
        <v>0</v>
      </c>
      <c r="J5980" s="8" t="str">
        <f t="shared" si="560"/>
        <v/>
      </c>
      <c r="K5980" s="5" t="str">
        <f t="shared" si="561"/>
        <v>excluded</v>
      </c>
      <c r="L5980" s="5">
        <f t="shared" si="562"/>
        <v>0</v>
      </c>
      <c r="M5980" s="5">
        <f t="shared" si="563"/>
        <v>0</v>
      </c>
    </row>
    <row r="5981" spans="1:13">
      <c r="A5981" s="5">
        <v>8931</v>
      </c>
      <c r="B5981" s="5">
        <v>13</v>
      </c>
      <c r="C5981" s="5" t="s">
        <v>63</v>
      </c>
      <c r="D5981" s="5">
        <v>148</v>
      </c>
      <c r="E5981" s="5">
        <v>4</v>
      </c>
      <c r="F5981" s="8">
        <f t="shared" si="558"/>
        <v>2.7027027027027026</v>
      </c>
      <c r="G5981" s="5" t="str">
        <f>IF(COUNTIFS(Q3_SQL_Error_Concentration!$A:$A,A5981,Q3_SQL_Error_Concentration!$E:$E,B5981,Q3_SQL_Error_Concentration!$F:$F,C5981)=0,"",SUMIFS(Q3_SQL_Error_Concentration!$I:$I,Q3_SQL_Error_Concentration!$A:$A,A5981,Q3_SQL_Error_Concentration!$E:$E,B5981,Q3_SQL_Error_Concentration!$F:$F,C5981))</f>
        <v/>
      </c>
      <c r="H5981" s="5" t="str">
        <f t="shared" si="559"/>
        <v/>
      </c>
      <c r="I5981" s="5">
        <f>IF(D5981&gt;=Q3_Validation!$C$2,1,0)</f>
        <v>0</v>
      </c>
      <c r="J5981" s="8" t="str">
        <f t="shared" si="560"/>
        <v/>
      </c>
      <c r="K5981" s="5" t="str">
        <f t="shared" si="561"/>
        <v>excluded</v>
      </c>
      <c r="L5981" s="5">
        <f t="shared" si="562"/>
        <v>0</v>
      </c>
      <c r="M5981" s="5">
        <f t="shared" si="563"/>
        <v>0</v>
      </c>
    </row>
    <row r="5982" spans="1:13">
      <c r="A5982" s="5">
        <v>8931</v>
      </c>
      <c r="B5982" s="5">
        <v>13</v>
      </c>
      <c r="C5982" s="5" t="s">
        <v>62</v>
      </c>
      <c r="D5982" s="5">
        <v>152</v>
      </c>
      <c r="E5982" s="5">
        <v>3</v>
      </c>
      <c r="F5982" s="8">
        <f t="shared" si="558"/>
        <v>1.9736842105263157</v>
      </c>
      <c r="G5982" s="5" t="str">
        <f>IF(COUNTIFS(Q3_SQL_Error_Concentration!$A:$A,A5982,Q3_SQL_Error_Concentration!$E:$E,B5982,Q3_SQL_Error_Concentration!$F:$F,C5982)=0,"",SUMIFS(Q3_SQL_Error_Concentration!$I:$I,Q3_SQL_Error_Concentration!$A:$A,A5982,Q3_SQL_Error_Concentration!$E:$E,B5982,Q3_SQL_Error_Concentration!$F:$F,C5982))</f>
        <v/>
      </c>
      <c r="H5982" s="5" t="str">
        <f t="shared" si="559"/>
        <v/>
      </c>
      <c r="I5982" s="5">
        <f>IF(D5982&gt;=Q3_Validation!$C$2,1,0)</f>
        <v>0</v>
      </c>
      <c r="J5982" s="8" t="str">
        <f t="shared" si="560"/>
        <v/>
      </c>
      <c r="K5982" s="5" t="str">
        <f t="shared" si="561"/>
        <v>excluded</v>
      </c>
      <c r="L5982" s="5">
        <f t="shared" si="562"/>
        <v>0</v>
      </c>
      <c r="M5982" s="5">
        <f t="shared" si="563"/>
        <v>0</v>
      </c>
    </row>
    <row r="5983" spans="1:13">
      <c r="A5983" s="5">
        <v>8931</v>
      </c>
      <c r="B5983" s="5">
        <v>14</v>
      </c>
      <c r="C5983" s="5" t="s">
        <v>63</v>
      </c>
      <c r="D5983" s="5">
        <v>154</v>
      </c>
      <c r="E5983" s="5">
        <v>3</v>
      </c>
      <c r="F5983" s="8">
        <f t="shared" si="558"/>
        <v>1.948051948051948</v>
      </c>
      <c r="G5983" s="5" t="str">
        <f>IF(COUNTIFS(Q3_SQL_Error_Concentration!$A:$A,A5983,Q3_SQL_Error_Concentration!$E:$E,B5983,Q3_SQL_Error_Concentration!$F:$F,C5983)=0,"",SUMIFS(Q3_SQL_Error_Concentration!$I:$I,Q3_SQL_Error_Concentration!$A:$A,A5983,Q3_SQL_Error_Concentration!$E:$E,B5983,Q3_SQL_Error_Concentration!$F:$F,C5983))</f>
        <v/>
      </c>
      <c r="H5983" s="5" t="str">
        <f t="shared" si="559"/>
        <v/>
      </c>
      <c r="I5983" s="5">
        <f>IF(D5983&gt;=Q3_Validation!$C$2,1,0)</f>
        <v>0</v>
      </c>
      <c r="J5983" s="8" t="str">
        <f t="shared" si="560"/>
        <v/>
      </c>
      <c r="K5983" s="5" t="str">
        <f t="shared" si="561"/>
        <v>excluded</v>
      </c>
      <c r="L5983" s="5">
        <f t="shared" si="562"/>
        <v>0</v>
      </c>
      <c r="M5983" s="5">
        <f t="shared" si="563"/>
        <v>0</v>
      </c>
    </row>
    <row r="5984" spans="1:13">
      <c r="A5984" s="5">
        <v>8931</v>
      </c>
      <c r="B5984" s="5">
        <v>14</v>
      </c>
      <c r="C5984" s="5" t="s">
        <v>62</v>
      </c>
      <c r="D5984" s="5">
        <v>175</v>
      </c>
      <c r="E5984" s="5">
        <v>4</v>
      </c>
      <c r="F5984" s="8">
        <f t="shared" si="558"/>
        <v>2.2857142857142856</v>
      </c>
      <c r="G5984" s="5" t="str">
        <f>IF(COUNTIFS(Q3_SQL_Error_Concentration!$A:$A,A5984,Q3_SQL_Error_Concentration!$E:$E,B5984,Q3_SQL_Error_Concentration!$F:$F,C5984)=0,"",SUMIFS(Q3_SQL_Error_Concentration!$I:$I,Q3_SQL_Error_Concentration!$A:$A,A5984,Q3_SQL_Error_Concentration!$E:$E,B5984,Q3_SQL_Error_Concentration!$F:$F,C5984))</f>
        <v/>
      </c>
      <c r="H5984" s="5" t="str">
        <f t="shared" si="559"/>
        <v/>
      </c>
      <c r="I5984" s="5">
        <f>IF(D5984&gt;=Q3_Validation!$C$2,1,0)</f>
        <v>0</v>
      </c>
      <c r="J5984" s="8" t="str">
        <f t="shared" si="560"/>
        <v/>
      </c>
      <c r="K5984" s="5" t="str">
        <f t="shared" si="561"/>
        <v>excluded</v>
      </c>
      <c r="L5984" s="5">
        <f t="shared" si="562"/>
        <v>0</v>
      </c>
      <c r="M5984" s="5">
        <f t="shared" si="563"/>
        <v>0</v>
      </c>
    </row>
    <row r="5985" spans="1:13">
      <c r="A5985" s="5">
        <v>8931</v>
      </c>
      <c r="B5985" s="5">
        <v>15</v>
      </c>
      <c r="C5985" s="5" t="s">
        <v>63</v>
      </c>
      <c r="D5985" s="5">
        <v>219</v>
      </c>
      <c r="E5985" s="5">
        <v>4</v>
      </c>
      <c r="F5985" s="8">
        <f t="shared" si="558"/>
        <v>1.8264840182648401</v>
      </c>
      <c r="G5985" s="5" t="str">
        <f>IF(COUNTIFS(Q3_SQL_Error_Concentration!$A:$A,A5985,Q3_SQL_Error_Concentration!$E:$E,B5985,Q3_SQL_Error_Concentration!$F:$F,C5985)=0,"",SUMIFS(Q3_SQL_Error_Concentration!$I:$I,Q3_SQL_Error_Concentration!$A:$A,A5985,Q3_SQL_Error_Concentration!$E:$E,B5985,Q3_SQL_Error_Concentration!$F:$F,C5985))</f>
        <v/>
      </c>
      <c r="H5985" s="5" t="str">
        <f t="shared" si="559"/>
        <v/>
      </c>
      <c r="I5985" s="5">
        <f>IF(D5985&gt;=Q3_Validation!$C$2,1,0)</f>
        <v>0</v>
      </c>
      <c r="J5985" s="8" t="str">
        <f t="shared" si="560"/>
        <v/>
      </c>
      <c r="K5985" s="5" t="str">
        <f t="shared" si="561"/>
        <v>excluded</v>
      </c>
      <c r="L5985" s="5">
        <f t="shared" si="562"/>
        <v>0</v>
      </c>
      <c r="M5985" s="5">
        <f t="shared" si="563"/>
        <v>0</v>
      </c>
    </row>
    <row r="5986" spans="1:13">
      <c r="A5986" s="5">
        <v>8931</v>
      </c>
      <c r="B5986" s="5">
        <v>15</v>
      </c>
      <c r="C5986" s="5" t="s">
        <v>62</v>
      </c>
      <c r="D5986" s="5">
        <v>342</v>
      </c>
      <c r="E5986" s="5">
        <v>10</v>
      </c>
      <c r="F5986" s="8">
        <f t="shared" si="558"/>
        <v>2.9239766081871346</v>
      </c>
      <c r="G5986" s="5" t="str">
        <f>IF(COUNTIFS(Q3_SQL_Error_Concentration!$A:$A,A5986,Q3_SQL_Error_Concentration!$E:$E,B5986,Q3_SQL_Error_Concentration!$F:$F,C5986)=0,"",SUMIFS(Q3_SQL_Error_Concentration!$I:$I,Q3_SQL_Error_Concentration!$A:$A,A5986,Q3_SQL_Error_Concentration!$E:$E,B5986,Q3_SQL_Error_Concentration!$F:$F,C5986))</f>
        <v/>
      </c>
      <c r="H5986" s="5" t="str">
        <f t="shared" si="559"/>
        <v/>
      </c>
      <c r="I5986" s="5">
        <f>IF(D5986&gt;=Q3_Validation!$C$2,1,0)</f>
        <v>0</v>
      </c>
      <c r="J5986" s="8" t="str">
        <f t="shared" si="560"/>
        <v/>
      </c>
      <c r="K5986" s="5" t="str">
        <f t="shared" si="561"/>
        <v>excluded</v>
      </c>
      <c r="L5986" s="5">
        <f t="shared" si="562"/>
        <v>0</v>
      </c>
      <c r="M5986" s="5">
        <f t="shared" si="563"/>
        <v>0</v>
      </c>
    </row>
    <row r="5987" spans="1:13">
      <c r="A5987" s="5">
        <v>8931</v>
      </c>
      <c r="B5987" s="5">
        <v>16</v>
      </c>
      <c r="C5987" s="5" t="s">
        <v>63</v>
      </c>
      <c r="D5987" s="5">
        <v>106</v>
      </c>
      <c r="E5987" s="5">
        <v>0</v>
      </c>
      <c r="F5987" s="8">
        <f t="shared" si="558"/>
        <v>0</v>
      </c>
      <c r="G5987" s="5" t="str">
        <f>IF(COUNTIFS(Q3_SQL_Error_Concentration!$A:$A,A5987,Q3_SQL_Error_Concentration!$E:$E,B5987,Q3_SQL_Error_Concentration!$F:$F,C5987)=0,"",SUMIFS(Q3_SQL_Error_Concentration!$I:$I,Q3_SQL_Error_Concentration!$A:$A,A5987,Q3_SQL_Error_Concentration!$E:$E,B5987,Q3_SQL_Error_Concentration!$F:$F,C5987))</f>
        <v/>
      </c>
      <c r="H5987" s="5" t="str">
        <f t="shared" si="559"/>
        <v/>
      </c>
      <c r="I5987" s="5">
        <f>IF(D5987&gt;=Q3_Validation!$C$2,1,0)</f>
        <v>0</v>
      </c>
      <c r="J5987" s="8" t="str">
        <f t="shared" si="560"/>
        <v/>
      </c>
      <c r="K5987" s="5" t="str">
        <f t="shared" si="561"/>
        <v>excluded</v>
      </c>
      <c r="L5987" s="5">
        <f t="shared" si="562"/>
        <v>0</v>
      </c>
      <c r="M5987" s="5">
        <f t="shared" si="563"/>
        <v>0</v>
      </c>
    </row>
    <row r="5988" spans="1:13">
      <c r="A5988" s="5">
        <v>8931</v>
      </c>
      <c r="B5988" s="5">
        <v>16</v>
      </c>
      <c r="C5988" s="5" t="s">
        <v>62</v>
      </c>
      <c r="D5988" s="5">
        <v>132</v>
      </c>
      <c r="E5988" s="5">
        <v>2</v>
      </c>
      <c r="F5988" s="8">
        <f t="shared" si="558"/>
        <v>1.5151515151515151</v>
      </c>
      <c r="G5988" s="5" t="str">
        <f>IF(COUNTIFS(Q3_SQL_Error_Concentration!$A:$A,A5988,Q3_SQL_Error_Concentration!$E:$E,B5988,Q3_SQL_Error_Concentration!$F:$F,C5988)=0,"",SUMIFS(Q3_SQL_Error_Concentration!$I:$I,Q3_SQL_Error_Concentration!$A:$A,A5988,Q3_SQL_Error_Concentration!$E:$E,B5988,Q3_SQL_Error_Concentration!$F:$F,C5988))</f>
        <v/>
      </c>
      <c r="H5988" s="5" t="str">
        <f t="shared" si="559"/>
        <v/>
      </c>
      <c r="I5988" s="5">
        <f>IF(D5988&gt;=Q3_Validation!$C$2,1,0)</f>
        <v>0</v>
      </c>
      <c r="J5988" s="8" t="str">
        <f t="shared" si="560"/>
        <v/>
      </c>
      <c r="K5988" s="5" t="str">
        <f t="shared" si="561"/>
        <v>excluded</v>
      </c>
      <c r="L5988" s="5">
        <f t="shared" si="562"/>
        <v>0</v>
      </c>
      <c r="M5988" s="5">
        <f t="shared" si="563"/>
        <v>0</v>
      </c>
    </row>
    <row r="5989" spans="1:13">
      <c r="A5989" s="5">
        <v>8931</v>
      </c>
      <c r="B5989" s="5">
        <v>17</v>
      </c>
      <c r="C5989" s="5" t="s">
        <v>63</v>
      </c>
      <c r="D5989" s="5">
        <v>11</v>
      </c>
      <c r="E5989" s="5">
        <v>0</v>
      </c>
      <c r="F5989" s="8">
        <f t="shared" si="558"/>
        <v>0</v>
      </c>
      <c r="G5989" s="5" t="str">
        <f>IF(COUNTIFS(Q3_SQL_Error_Concentration!$A:$A,A5989,Q3_SQL_Error_Concentration!$E:$E,B5989,Q3_SQL_Error_Concentration!$F:$F,C5989)=0,"",SUMIFS(Q3_SQL_Error_Concentration!$I:$I,Q3_SQL_Error_Concentration!$A:$A,A5989,Q3_SQL_Error_Concentration!$E:$E,B5989,Q3_SQL_Error_Concentration!$F:$F,C5989))</f>
        <v/>
      </c>
      <c r="H5989" s="5" t="str">
        <f t="shared" si="559"/>
        <v/>
      </c>
      <c r="I5989" s="5">
        <f>IF(D5989&gt;=Q3_Validation!$C$2,1,0)</f>
        <v>0</v>
      </c>
      <c r="J5989" s="8" t="str">
        <f t="shared" si="560"/>
        <v/>
      </c>
      <c r="K5989" s="5" t="str">
        <f t="shared" si="561"/>
        <v>excluded</v>
      </c>
      <c r="L5989" s="5">
        <f t="shared" si="562"/>
        <v>0</v>
      </c>
      <c r="M5989" s="5">
        <f t="shared" si="563"/>
        <v>0</v>
      </c>
    </row>
    <row r="5990" spans="1:13">
      <c r="A5990" s="5">
        <v>8931</v>
      </c>
      <c r="B5990" s="5">
        <v>17</v>
      </c>
      <c r="C5990" s="5" t="s">
        <v>62</v>
      </c>
      <c r="D5990" s="5">
        <v>19</v>
      </c>
      <c r="E5990" s="5">
        <v>1</v>
      </c>
      <c r="F5990" s="8">
        <f t="shared" si="558"/>
        <v>5.2631578947368425</v>
      </c>
      <c r="G5990" s="5" t="str">
        <f>IF(COUNTIFS(Q3_SQL_Error_Concentration!$A:$A,A5990,Q3_SQL_Error_Concentration!$E:$E,B5990,Q3_SQL_Error_Concentration!$F:$F,C5990)=0,"",SUMIFS(Q3_SQL_Error_Concentration!$I:$I,Q3_SQL_Error_Concentration!$A:$A,A5990,Q3_SQL_Error_Concentration!$E:$E,B5990,Q3_SQL_Error_Concentration!$F:$F,C5990))</f>
        <v/>
      </c>
      <c r="H5990" s="5" t="str">
        <f t="shared" si="559"/>
        <v/>
      </c>
      <c r="I5990" s="5">
        <f>IF(D5990&gt;=Q3_Validation!$C$2,1,0)</f>
        <v>0</v>
      </c>
      <c r="J5990" s="8" t="str">
        <f t="shared" si="560"/>
        <v/>
      </c>
      <c r="K5990" s="5" t="str">
        <f t="shared" si="561"/>
        <v>excluded</v>
      </c>
      <c r="L5990" s="5">
        <f t="shared" si="562"/>
        <v>0</v>
      </c>
      <c r="M5990" s="5">
        <f t="shared" si="563"/>
        <v>0</v>
      </c>
    </row>
    <row r="5991" spans="1:13">
      <c r="A5991" s="5">
        <v>8931</v>
      </c>
      <c r="B5991" s="5">
        <v>18</v>
      </c>
      <c r="C5991" s="5" t="s">
        <v>63</v>
      </c>
      <c r="D5991" s="5">
        <v>10</v>
      </c>
      <c r="E5991" s="5">
        <v>1</v>
      </c>
      <c r="F5991" s="8">
        <f t="shared" si="558"/>
        <v>10</v>
      </c>
      <c r="G5991" s="5" t="str">
        <f>IF(COUNTIFS(Q3_SQL_Error_Concentration!$A:$A,A5991,Q3_SQL_Error_Concentration!$E:$E,B5991,Q3_SQL_Error_Concentration!$F:$F,C5991)=0,"",SUMIFS(Q3_SQL_Error_Concentration!$I:$I,Q3_SQL_Error_Concentration!$A:$A,A5991,Q3_SQL_Error_Concentration!$E:$E,B5991,Q3_SQL_Error_Concentration!$F:$F,C5991))</f>
        <v/>
      </c>
      <c r="H5991" s="5" t="str">
        <f t="shared" si="559"/>
        <v/>
      </c>
      <c r="I5991" s="5">
        <f>IF(D5991&gt;=Q3_Validation!$C$2,1,0)</f>
        <v>0</v>
      </c>
      <c r="J5991" s="8" t="str">
        <f t="shared" si="560"/>
        <v/>
      </c>
      <c r="K5991" s="5" t="str">
        <f t="shared" si="561"/>
        <v>excluded</v>
      </c>
      <c r="L5991" s="5">
        <f t="shared" si="562"/>
        <v>0</v>
      </c>
      <c r="M5991" s="5">
        <f t="shared" si="563"/>
        <v>0</v>
      </c>
    </row>
    <row r="5992" spans="1:13">
      <c r="A5992" s="5">
        <v>8931</v>
      </c>
      <c r="B5992" s="5">
        <v>18</v>
      </c>
      <c r="C5992" s="5" t="s">
        <v>62</v>
      </c>
      <c r="D5992" s="5">
        <v>37</v>
      </c>
      <c r="E5992" s="5">
        <v>0</v>
      </c>
      <c r="F5992" s="8">
        <f t="shared" si="558"/>
        <v>0</v>
      </c>
      <c r="G5992" s="5" t="str">
        <f>IF(COUNTIFS(Q3_SQL_Error_Concentration!$A:$A,A5992,Q3_SQL_Error_Concentration!$E:$E,B5992,Q3_SQL_Error_Concentration!$F:$F,C5992)=0,"",SUMIFS(Q3_SQL_Error_Concentration!$I:$I,Q3_SQL_Error_Concentration!$A:$A,A5992,Q3_SQL_Error_Concentration!$E:$E,B5992,Q3_SQL_Error_Concentration!$F:$F,C5992))</f>
        <v/>
      </c>
      <c r="H5992" s="5" t="str">
        <f t="shared" si="559"/>
        <v/>
      </c>
      <c r="I5992" s="5">
        <f>IF(D5992&gt;=Q3_Validation!$C$2,1,0)</f>
        <v>0</v>
      </c>
      <c r="J5992" s="8" t="str">
        <f t="shared" si="560"/>
        <v/>
      </c>
      <c r="K5992" s="5" t="str">
        <f t="shared" si="561"/>
        <v>excluded</v>
      </c>
      <c r="L5992" s="5">
        <f t="shared" si="562"/>
        <v>0</v>
      </c>
      <c r="M5992" s="5">
        <f t="shared" si="563"/>
        <v>0</v>
      </c>
    </row>
    <row r="5993" spans="1:13">
      <c r="A5993" s="5">
        <v>8931</v>
      </c>
      <c r="B5993" s="5">
        <v>19</v>
      </c>
      <c r="C5993" s="5" t="s">
        <v>63</v>
      </c>
      <c r="D5993" s="5">
        <v>4</v>
      </c>
      <c r="E5993" s="5">
        <v>0</v>
      </c>
      <c r="F5993" s="8">
        <f t="shared" si="558"/>
        <v>0</v>
      </c>
      <c r="G5993" s="5" t="str">
        <f>IF(COUNTIFS(Q3_SQL_Error_Concentration!$A:$A,A5993,Q3_SQL_Error_Concentration!$E:$E,B5993,Q3_SQL_Error_Concentration!$F:$F,C5993)=0,"",SUMIFS(Q3_SQL_Error_Concentration!$I:$I,Q3_SQL_Error_Concentration!$A:$A,A5993,Q3_SQL_Error_Concentration!$E:$E,B5993,Q3_SQL_Error_Concentration!$F:$F,C5993))</f>
        <v/>
      </c>
      <c r="H5993" s="5" t="str">
        <f t="shared" si="559"/>
        <v/>
      </c>
      <c r="I5993" s="5">
        <f>IF(D5993&gt;=Q3_Validation!$C$2,1,0)</f>
        <v>0</v>
      </c>
      <c r="J5993" s="8" t="str">
        <f t="shared" si="560"/>
        <v/>
      </c>
      <c r="K5993" s="5" t="str">
        <f t="shared" si="561"/>
        <v>excluded</v>
      </c>
      <c r="L5993" s="5">
        <f t="shared" si="562"/>
        <v>0</v>
      </c>
      <c r="M5993" s="5">
        <f t="shared" si="563"/>
        <v>0</v>
      </c>
    </row>
    <row r="5994" spans="1:13">
      <c r="A5994" s="5">
        <v>8931</v>
      </c>
      <c r="B5994" s="5">
        <v>19</v>
      </c>
      <c r="C5994" s="5" t="s">
        <v>62</v>
      </c>
      <c r="D5994" s="5">
        <v>8</v>
      </c>
      <c r="E5994" s="5">
        <v>1</v>
      </c>
      <c r="F5994" s="8">
        <f t="shared" si="558"/>
        <v>12.5</v>
      </c>
      <c r="G5994" s="5" t="str">
        <f>IF(COUNTIFS(Q3_SQL_Error_Concentration!$A:$A,A5994,Q3_SQL_Error_Concentration!$E:$E,B5994,Q3_SQL_Error_Concentration!$F:$F,C5994)=0,"",SUMIFS(Q3_SQL_Error_Concentration!$I:$I,Q3_SQL_Error_Concentration!$A:$A,A5994,Q3_SQL_Error_Concentration!$E:$E,B5994,Q3_SQL_Error_Concentration!$F:$F,C5994))</f>
        <v/>
      </c>
      <c r="H5994" s="5" t="str">
        <f t="shared" si="559"/>
        <v/>
      </c>
      <c r="I5994" s="5">
        <f>IF(D5994&gt;=Q3_Validation!$C$2,1,0)</f>
        <v>0</v>
      </c>
      <c r="J5994" s="8" t="str">
        <f t="shared" si="560"/>
        <v/>
      </c>
      <c r="K5994" s="5" t="str">
        <f t="shared" si="561"/>
        <v>excluded</v>
      </c>
      <c r="L5994" s="5">
        <f t="shared" si="562"/>
        <v>0</v>
      </c>
      <c r="M5994" s="5">
        <f t="shared" si="563"/>
        <v>0</v>
      </c>
    </row>
    <row r="5995" spans="1:13">
      <c r="A5995" s="5">
        <v>8931</v>
      </c>
      <c r="B5995" s="5">
        <v>21</v>
      </c>
      <c r="C5995" s="5" t="s">
        <v>63</v>
      </c>
      <c r="D5995" s="5">
        <v>5</v>
      </c>
      <c r="E5995" s="5">
        <v>0</v>
      </c>
      <c r="F5995" s="8">
        <f t="shared" si="558"/>
        <v>0</v>
      </c>
      <c r="G5995" s="5" t="str">
        <f>IF(COUNTIFS(Q3_SQL_Error_Concentration!$A:$A,A5995,Q3_SQL_Error_Concentration!$E:$E,B5995,Q3_SQL_Error_Concentration!$F:$F,C5995)=0,"",SUMIFS(Q3_SQL_Error_Concentration!$I:$I,Q3_SQL_Error_Concentration!$A:$A,A5995,Q3_SQL_Error_Concentration!$E:$E,B5995,Q3_SQL_Error_Concentration!$F:$F,C5995))</f>
        <v/>
      </c>
      <c r="H5995" s="5" t="str">
        <f t="shared" si="559"/>
        <v/>
      </c>
      <c r="I5995" s="5">
        <f>IF(D5995&gt;=Q3_Validation!$C$2,1,0)</f>
        <v>0</v>
      </c>
      <c r="J5995" s="8" t="str">
        <f t="shared" si="560"/>
        <v/>
      </c>
      <c r="K5995" s="5" t="str">
        <f t="shared" si="561"/>
        <v>excluded</v>
      </c>
      <c r="L5995" s="5">
        <f t="shared" si="562"/>
        <v>0</v>
      </c>
      <c r="M5995" s="5">
        <f t="shared" si="563"/>
        <v>0</v>
      </c>
    </row>
    <row r="5996" spans="1:13">
      <c r="A5996" s="5">
        <v>8931</v>
      </c>
      <c r="B5996" s="5">
        <v>21</v>
      </c>
      <c r="C5996" s="5" t="s">
        <v>62</v>
      </c>
      <c r="D5996" s="5">
        <v>7</v>
      </c>
      <c r="E5996" s="5">
        <v>0</v>
      </c>
      <c r="F5996" s="8">
        <f t="shared" si="558"/>
        <v>0</v>
      </c>
      <c r="G5996" s="5" t="str">
        <f>IF(COUNTIFS(Q3_SQL_Error_Concentration!$A:$A,A5996,Q3_SQL_Error_Concentration!$E:$E,B5996,Q3_SQL_Error_Concentration!$F:$F,C5996)=0,"",SUMIFS(Q3_SQL_Error_Concentration!$I:$I,Q3_SQL_Error_Concentration!$A:$A,A5996,Q3_SQL_Error_Concentration!$E:$E,B5996,Q3_SQL_Error_Concentration!$F:$F,C5996))</f>
        <v/>
      </c>
      <c r="H5996" s="5" t="str">
        <f t="shared" si="559"/>
        <v/>
      </c>
      <c r="I5996" s="5">
        <f>IF(D5996&gt;=Q3_Validation!$C$2,1,0)</f>
        <v>0</v>
      </c>
      <c r="J5996" s="8" t="str">
        <f t="shared" si="560"/>
        <v/>
      </c>
      <c r="K5996" s="5" t="str">
        <f t="shared" si="561"/>
        <v>excluded</v>
      </c>
      <c r="L5996" s="5">
        <f t="shared" si="562"/>
        <v>0</v>
      </c>
      <c r="M5996" s="5">
        <f t="shared" si="563"/>
        <v>0</v>
      </c>
    </row>
    <row r="5997" spans="1:13">
      <c r="A5997" s="5">
        <v>8931</v>
      </c>
      <c r="B5997" s="5">
        <v>22</v>
      </c>
      <c r="C5997" s="5" t="s">
        <v>63</v>
      </c>
      <c r="D5997" s="5">
        <v>11</v>
      </c>
      <c r="E5997" s="5">
        <v>0</v>
      </c>
      <c r="F5997" s="8">
        <f t="shared" si="558"/>
        <v>0</v>
      </c>
      <c r="G5997" s="5" t="str">
        <f>IF(COUNTIFS(Q3_SQL_Error_Concentration!$A:$A,A5997,Q3_SQL_Error_Concentration!$E:$E,B5997,Q3_SQL_Error_Concentration!$F:$F,C5997)=0,"",SUMIFS(Q3_SQL_Error_Concentration!$I:$I,Q3_SQL_Error_Concentration!$A:$A,A5997,Q3_SQL_Error_Concentration!$E:$E,B5997,Q3_SQL_Error_Concentration!$F:$F,C5997))</f>
        <v/>
      </c>
      <c r="H5997" s="5" t="str">
        <f t="shared" si="559"/>
        <v/>
      </c>
      <c r="I5997" s="5">
        <f>IF(D5997&gt;=Q3_Validation!$C$2,1,0)</f>
        <v>0</v>
      </c>
      <c r="J5997" s="8" t="str">
        <f t="shared" si="560"/>
        <v/>
      </c>
      <c r="K5997" s="5" t="str">
        <f t="shared" si="561"/>
        <v>excluded</v>
      </c>
      <c r="L5997" s="5">
        <f t="shared" si="562"/>
        <v>0</v>
      </c>
      <c r="M5997" s="5">
        <f t="shared" si="563"/>
        <v>0</v>
      </c>
    </row>
    <row r="5998" spans="1:13">
      <c r="A5998" s="5">
        <v>8931</v>
      </c>
      <c r="B5998" s="5">
        <v>22</v>
      </c>
      <c r="C5998" s="5" t="s">
        <v>62</v>
      </c>
      <c r="D5998" s="5">
        <v>15</v>
      </c>
      <c r="E5998" s="5">
        <v>0</v>
      </c>
      <c r="F5998" s="8">
        <f t="shared" si="558"/>
        <v>0</v>
      </c>
      <c r="G5998" s="5" t="str">
        <f>IF(COUNTIFS(Q3_SQL_Error_Concentration!$A:$A,A5998,Q3_SQL_Error_Concentration!$E:$E,B5998,Q3_SQL_Error_Concentration!$F:$F,C5998)=0,"",SUMIFS(Q3_SQL_Error_Concentration!$I:$I,Q3_SQL_Error_Concentration!$A:$A,A5998,Q3_SQL_Error_Concentration!$E:$E,B5998,Q3_SQL_Error_Concentration!$F:$F,C5998))</f>
        <v/>
      </c>
      <c r="H5998" s="5" t="str">
        <f t="shared" si="559"/>
        <v/>
      </c>
      <c r="I5998" s="5">
        <f>IF(D5998&gt;=Q3_Validation!$C$2,1,0)</f>
        <v>0</v>
      </c>
      <c r="J5998" s="8" t="str">
        <f t="shared" si="560"/>
        <v/>
      </c>
      <c r="K5998" s="5" t="str">
        <f t="shared" si="561"/>
        <v>excluded</v>
      </c>
      <c r="L5998" s="5">
        <f t="shared" si="562"/>
        <v>0</v>
      </c>
      <c r="M5998" s="5">
        <f t="shared" si="563"/>
        <v>0</v>
      </c>
    </row>
    <row r="5999" spans="1:13">
      <c r="A5999" s="5">
        <v>8931</v>
      </c>
      <c r="B5999" s="5">
        <v>23</v>
      </c>
      <c r="C5999" s="5" t="s">
        <v>62</v>
      </c>
      <c r="D5999" s="5">
        <v>1</v>
      </c>
      <c r="E5999" s="5">
        <v>0</v>
      </c>
      <c r="F5999" s="8">
        <f t="shared" si="558"/>
        <v>0</v>
      </c>
      <c r="G5999" s="5" t="str">
        <f>IF(COUNTIFS(Q3_SQL_Error_Concentration!$A:$A,A5999,Q3_SQL_Error_Concentration!$E:$E,B5999,Q3_SQL_Error_Concentration!$F:$F,C5999)=0,"",SUMIFS(Q3_SQL_Error_Concentration!$I:$I,Q3_SQL_Error_Concentration!$A:$A,A5999,Q3_SQL_Error_Concentration!$E:$E,B5999,Q3_SQL_Error_Concentration!$F:$F,C5999))</f>
        <v/>
      </c>
      <c r="H5999" s="5" t="str">
        <f t="shared" si="559"/>
        <v/>
      </c>
      <c r="I5999" s="5">
        <f>IF(D5999&gt;=Q3_Validation!$C$2,1,0)</f>
        <v>0</v>
      </c>
      <c r="J5999" s="8" t="str">
        <f t="shared" si="560"/>
        <v/>
      </c>
      <c r="K5999" s="5" t="str">
        <f t="shared" si="561"/>
        <v>excluded</v>
      </c>
      <c r="L5999" s="5">
        <f t="shared" si="562"/>
        <v>0</v>
      </c>
      <c r="M5999" s="5">
        <f t="shared" si="563"/>
        <v>0</v>
      </c>
    </row>
    <row r="6000" spans="1:13">
      <c r="A6000" s="5">
        <v>9402</v>
      </c>
      <c r="B6000" s="5">
        <v>5</v>
      </c>
      <c r="C6000" s="5" t="s">
        <v>63</v>
      </c>
      <c r="D6000" s="5">
        <v>86</v>
      </c>
      <c r="E6000" s="5">
        <v>0</v>
      </c>
      <c r="F6000" s="8">
        <f t="shared" si="558"/>
        <v>0</v>
      </c>
      <c r="G6000" s="5" t="str">
        <f>IF(COUNTIFS(Q3_SQL_Error_Concentration!$A:$A,A6000,Q3_SQL_Error_Concentration!$E:$E,B6000,Q3_SQL_Error_Concentration!$F:$F,C6000)=0,"",SUMIFS(Q3_SQL_Error_Concentration!$I:$I,Q3_SQL_Error_Concentration!$A:$A,A6000,Q3_SQL_Error_Concentration!$E:$E,B6000,Q3_SQL_Error_Concentration!$F:$F,C6000))</f>
        <v/>
      </c>
      <c r="H6000" s="5" t="str">
        <f t="shared" si="559"/>
        <v/>
      </c>
      <c r="I6000" s="5">
        <f>IF(D6000&gt;=Q3_Validation!$C$2,1,0)</f>
        <v>0</v>
      </c>
      <c r="J6000" s="8" t="str">
        <f t="shared" si="560"/>
        <v/>
      </c>
      <c r="K6000" s="5" t="str">
        <f t="shared" si="561"/>
        <v>excluded</v>
      </c>
      <c r="L6000" s="5">
        <f t="shared" si="562"/>
        <v>0</v>
      </c>
      <c r="M6000" s="5">
        <f t="shared" si="563"/>
        <v>0</v>
      </c>
    </row>
    <row r="6001" spans="1:13">
      <c r="A6001" s="5">
        <v>9402</v>
      </c>
      <c r="B6001" s="5">
        <v>5</v>
      </c>
      <c r="C6001" s="5" t="s">
        <v>62</v>
      </c>
      <c r="D6001" s="5">
        <v>159</v>
      </c>
      <c r="E6001" s="5">
        <v>0</v>
      </c>
      <c r="F6001" s="8">
        <f t="shared" si="558"/>
        <v>0</v>
      </c>
      <c r="G6001" s="5" t="str">
        <f>IF(COUNTIFS(Q3_SQL_Error_Concentration!$A:$A,A6001,Q3_SQL_Error_Concentration!$E:$E,B6001,Q3_SQL_Error_Concentration!$F:$F,C6001)=0,"",SUMIFS(Q3_SQL_Error_Concentration!$I:$I,Q3_SQL_Error_Concentration!$A:$A,A6001,Q3_SQL_Error_Concentration!$E:$E,B6001,Q3_SQL_Error_Concentration!$F:$F,C6001))</f>
        <v/>
      </c>
      <c r="H6001" s="5" t="str">
        <f t="shared" si="559"/>
        <v/>
      </c>
      <c r="I6001" s="5">
        <f>IF(D6001&gt;=Q3_Validation!$C$2,1,0)</f>
        <v>0</v>
      </c>
      <c r="J6001" s="8" t="str">
        <f t="shared" si="560"/>
        <v/>
      </c>
      <c r="K6001" s="5" t="str">
        <f t="shared" si="561"/>
        <v>excluded</v>
      </c>
      <c r="L6001" s="5">
        <f t="shared" si="562"/>
        <v>0</v>
      </c>
      <c r="M6001" s="5">
        <f t="shared" si="563"/>
        <v>0</v>
      </c>
    </row>
    <row r="6002" spans="1:13">
      <c r="A6002" s="5">
        <v>9402</v>
      </c>
      <c r="B6002" s="5">
        <v>6</v>
      </c>
      <c r="C6002" s="5" t="s">
        <v>63</v>
      </c>
      <c r="D6002" s="5">
        <v>1678</v>
      </c>
      <c r="E6002" s="5">
        <v>10</v>
      </c>
      <c r="F6002" s="8">
        <f t="shared" si="558"/>
        <v>0.59594755661501786</v>
      </c>
      <c r="G6002" s="5" t="str">
        <f>IF(COUNTIFS(Q3_SQL_Error_Concentration!$A:$A,A6002,Q3_SQL_Error_Concentration!$E:$E,B6002,Q3_SQL_Error_Concentration!$F:$F,C6002)=0,"",SUMIFS(Q3_SQL_Error_Concentration!$I:$I,Q3_SQL_Error_Concentration!$A:$A,A6002,Q3_SQL_Error_Concentration!$E:$E,B6002,Q3_SQL_Error_Concentration!$F:$F,C6002))</f>
        <v/>
      </c>
      <c r="H6002" s="5" t="str">
        <f t="shared" si="559"/>
        <v/>
      </c>
      <c r="I6002" s="5">
        <f>IF(D6002&gt;=Q3_Validation!$C$2,1,0)</f>
        <v>1</v>
      </c>
      <c r="J6002" s="8">
        <f t="shared" si="560"/>
        <v>0.59594755661501786</v>
      </c>
      <c r="K6002" s="5" t="str">
        <f t="shared" si="561"/>
        <v>normal</v>
      </c>
      <c r="L6002" s="5">
        <f t="shared" si="562"/>
        <v>0</v>
      </c>
      <c r="M6002" s="5">
        <f t="shared" si="563"/>
        <v>0</v>
      </c>
    </row>
    <row r="6003" spans="1:13">
      <c r="A6003" s="5">
        <v>9402</v>
      </c>
      <c r="B6003" s="5">
        <v>6</v>
      </c>
      <c r="C6003" s="5" t="s">
        <v>64</v>
      </c>
      <c r="D6003" s="5">
        <v>1</v>
      </c>
      <c r="E6003" s="5">
        <v>0</v>
      </c>
      <c r="F6003" s="8">
        <f t="shared" si="558"/>
        <v>0</v>
      </c>
      <c r="G6003" s="5" t="str">
        <f>IF(COUNTIFS(Q3_SQL_Error_Concentration!$A:$A,A6003,Q3_SQL_Error_Concentration!$E:$E,B6003,Q3_SQL_Error_Concentration!$F:$F,C6003)=0,"",SUMIFS(Q3_SQL_Error_Concentration!$I:$I,Q3_SQL_Error_Concentration!$A:$A,A6003,Q3_SQL_Error_Concentration!$E:$E,B6003,Q3_SQL_Error_Concentration!$F:$F,C6003))</f>
        <v/>
      </c>
      <c r="H6003" s="5" t="str">
        <f t="shared" si="559"/>
        <v/>
      </c>
      <c r="I6003" s="5">
        <f>IF(D6003&gt;=Q3_Validation!$C$2,1,0)</f>
        <v>0</v>
      </c>
      <c r="J6003" s="8" t="str">
        <f t="shared" si="560"/>
        <v/>
      </c>
      <c r="K6003" s="5" t="str">
        <f t="shared" si="561"/>
        <v>excluded</v>
      </c>
      <c r="L6003" s="5">
        <f t="shared" si="562"/>
        <v>0</v>
      </c>
      <c r="M6003" s="5">
        <f t="shared" si="563"/>
        <v>0</v>
      </c>
    </row>
    <row r="6004" spans="1:13">
      <c r="A6004" s="5">
        <v>9402</v>
      </c>
      <c r="B6004" s="5">
        <v>6</v>
      </c>
      <c r="C6004" s="5" t="s">
        <v>62</v>
      </c>
      <c r="D6004" s="5">
        <v>4171</v>
      </c>
      <c r="E6004" s="5">
        <v>33</v>
      </c>
      <c r="F6004" s="8">
        <f t="shared" si="558"/>
        <v>0.79117717573723323</v>
      </c>
      <c r="G6004" s="5" t="str">
        <f>IF(COUNTIFS(Q3_SQL_Error_Concentration!$A:$A,A6004,Q3_SQL_Error_Concentration!$E:$E,B6004,Q3_SQL_Error_Concentration!$F:$F,C6004)=0,"",SUMIFS(Q3_SQL_Error_Concentration!$I:$I,Q3_SQL_Error_Concentration!$A:$A,A6004,Q3_SQL_Error_Concentration!$E:$E,B6004,Q3_SQL_Error_Concentration!$F:$F,C6004))</f>
        <v/>
      </c>
      <c r="H6004" s="5" t="str">
        <f t="shared" si="559"/>
        <v/>
      </c>
      <c r="I6004" s="5">
        <f>IF(D6004&gt;=Q3_Validation!$C$2,1,0)</f>
        <v>1</v>
      </c>
      <c r="J6004" s="8">
        <f t="shared" si="560"/>
        <v>0.79117717573723323</v>
      </c>
      <c r="K6004" s="5" t="str">
        <f t="shared" si="561"/>
        <v>normal</v>
      </c>
      <c r="L6004" s="5">
        <f t="shared" si="562"/>
        <v>0</v>
      </c>
      <c r="M6004" s="5">
        <f t="shared" si="563"/>
        <v>0</v>
      </c>
    </row>
    <row r="6005" spans="1:13">
      <c r="A6005" s="5">
        <v>9402</v>
      </c>
      <c r="B6005" s="5">
        <v>7</v>
      </c>
      <c r="C6005" s="5" t="s">
        <v>63</v>
      </c>
      <c r="D6005" s="5">
        <v>2282</v>
      </c>
      <c r="E6005" s="5">
        <v>13</v>
      </c>
      <c r="F6005" s="8">
        <f t="shared" si="558"/>
        <v>0.56967572304995617</v>
      </c>
      <c r="G6005" s="5" t="str">
        <f>IF(COUNTIFS(Q3_SQL_Error_Concentration!$A:$A,A6005,Q3_SQL_Error_Concentration!$E:$E,B6005,Q3_SQL_Error_Concentration!$F:$F,C6005)=0,"",SUMIFS(Q3_SQL_Error_Concentration!$I:$I,Q3_SQL_Error_Concentration!$A:$A,A6005,Q3_SQL_Error_Concentration!$E:$E,B6005,Q3_SQL_Error_Concentration!$F:$F,C6005))</f>
        <v/>
      </c>
      <c r="H6005" s="5" t="str">
        <f t="shared" si="559"/>
        <v/>
      </c>
      <c r="I6005" s="5">
        <f>IF(D6005&gt;=Q3_Validation!$C$2,1,0)</f>
        <v>1</v>
      </c>
      <c r="J6005" s="8">
        <f t="shared" si="560"/>
        <v>0.56967572304995617</v>
      </c>
      <c r="K6005" s="5" t="str">
        <f t="shared" si="561"/>
        <v>normal</v>
      </c>
      <c r="L6005" s="5">
        <f t="shared" si="562"/>
        <v>0</v>
      </c>
      <c r="M6005" s="5">
        <f t="shared" si="563"/>
        <v>0</v>
      </c>
    </row>
    <row r="6006" spans="1:13">
      <c r="A6006" s="5">
        <v>9402</v>
      </c>
      <c r="B6006" s="5">
        <v>7</v>
      </c>
      <c r="C6006" s="5" t="s">
        <v>64</v>
      </c>
      <c r="D6006" s="5">
        <v>1</v>
      </c>
      <c r="E6006" s="5">
        <v>0</v>
      </c>
      <c r="F6006" s="8">
        <f t="shared" si="558"/>
        <v>0</v>
      </c>
      <c r="G6006" s="5" t="str">
        <f>IF(COUNTIFS(Q3_SQL_Error_Concentration!$A:$A,A6006,Q3_SQL_Error_Concentration!$E:$E,B6006,Q3_SQL_Error_Concentration!$F:$F,C6006)=0,"",SUMIFS(Q3_SQL_Error_Concentration!$I:$I,Q3_SQL_Error_Concentration!$A:$A,A6006,Q3_SQL_Error_Concentration!$E:$E,B6006,Q3_SQL_Error_Concentration!$F:$F,C6006))</f>
        <v/>
      </c>
      <c r="H6006" s="5" t="str">
        <f t="shared" si="559"/>
        <v/>
      </c>
      <c r="I6006" s="5">
        <f>IF(D6006&gt;=Q3_Validation!$C$2,1,0)</f>
        <v>0</v>
      </c>
      <c r="J6006" s="8" t="str">
        <f t="shared" si="560"/>
        <v/>
      </c>
      <c r="K6006" s="5" t="str">
        <f t="shared" si="561"/>
        <v>excluded</v>
      </c>
      <c r="L6006" s="5">
        <f t="shared" si="562"/>
        <v>0</v>
      </c>
      <c r="M6006" s="5">
        <f t="shared" si="563"/>
        <v>0</v>
      </c>
    </row>
    <row r="6007" spans="1:13">
      <c r="A6007" s="5">
        <v>9402</v>
      </c>
      <c r="B6007" s="5">
        <v>7</v>
      </c>
      <c r="C6007" s="5" t="s">
        <v>62</v>
      </c>
      <c r="D6007" s="5">
        <v>4002</v>
      </c>
      <c r="E6007" s="5">
        <v>47</v>
      </c>
      <c r="F6007" s="8">
        <f t="shared" si="558"/>
        <v>1.1744127936031985</v>
      </c>
      <c r="G6007" s="5" t="str">
        <f>IF(COUNTIFS(Q3_SQL_Error_Concentration!$A:$A,A6007,Q3_SQL_Error_Concentration!$E:$E,B6007,Q3_SQL_Error_Concentration!$F:$F,C6007)=0,"",SUMIFS(Q3_SQL_Error_Concentration!$I:$I,Q3_SQL_Error_Concentration!$A:$A,A6007,Q3_SQL_Error_Concentration!$E:$E,B6007,Q3_SQL_Error_Concentration!$F:$F,C6007))</f>
        <v/>
      </c>
      <c r="H6007" s="5" t="str">
        <f t="shared" si="559"/>
        <v/>
      </c>
      <c r="I6007" s="5">
        <f>IF(D6007&gt;=Q3_Validation!$C$2,1,0)</f>
        <v>1</v>
      </c>
      <c r="J6007" s="8">
        <f t="shared" si="560"/>
        <v>1.1744127936031985</v>
      </c>
      <c r="K6007" s="5" t="str">
        <f t="shared" si="561"/>
        <v>normal</v>
      </c>
      <c r="L6007" s="5">
        <f t="shared" si="562"/>
        <v>0</v>
      </c>
      <c r="M6007" s="5">
        <f t="shared" si="563"/>
        <v>0</v>
      </c>
    </row>
    <row r="6008" spans="1:13">
      <c r="A6008" s="5">
        <v>9402</v>
      </c>
      <c r="B6008" s="5">
        <v>8</v>
      </c>
      <c r="C6008" s="5" t="s">
        <v>63</v>
      </c>
      <c r="D6008" s="5">
        <v>3373</v>
      </c>
      <c r="E6008" s="5">
        <v>34</v>
      </c>
      <c r="F6008" s="8">
        <f t="shared" si="558"/>
        <v>1.0080047435517343</v>
      </c>
      <c r="G6008" s="5" t="str">
        <f>IF(COUNTIFS(Q3_SQL_Error_Concentration!$A:$A,A6008,Q3_SQL_Error_Concentration!$E:$E,B6008,Q3_SQL_Error_Concentration!$F:$F,C6008)=0,"",SUMIFS(Q3_SQL_Error_Concentration!$I:$I,Q3_SQL_Error_Concentration!$A:$A,A6008,Q3_SQL_Error_Concentration!$E:$E,B6008,Q3_SQL_Error_Concentration!$F:$F,C6008))</f>
        <v/>
      </c>
      <c r="H6008" s="5" t="str">
        <f t="shared" si="559"/>
        <v/>
      </c>
      <c r="I6008" s="5">
        <f>IF(D6008&gt;=Q3_Validation!$C$2,1,0)</f>
        <v>1</v>
      </c>
      <c r="J6008" s="8">
        <f t="shared" si="560"/>
        <v>1.0080047435517343</v>
      </c>
      <c r="K6008" s="5" t="str">
        <f t="shared" si="561"/>
        <v>normal</v>
      </c>
      <c r="L6008" s="5">
        <f t="shared" si="562"/>
        <v>0</v>
      </c>
      <c r="M6008" s="5">
        <f t="shared" si="563"/>
        <v>0</v>
      </c>
    </row>
    <row r="6009" spans="1:13">
      <c r="A6009" s="5">
        <v>9402</v>
      </c>
      <c r="B6009" s="5">
        <v>8</v>
      </c>
      <c r="C6009" s="5" t="s">
        <v>62</v>
      </c>
      <c r="D6009" s="5">
        <v>4088</v>
      </c>
      <c r="E6009" s="5">
        <v>40</v>
      </c>
      <c r="F6009" s="8">
        <f t="shared" si="558"/>
        <v>0.97847358121330719</v>
      </c>
      <c r="G6009" s="5" t="str">
        <f>IF(COUNTIFS(Q3_SQL_Error_Concentration!$A:$A,A6009,Q3_SQL_Error_Concentration!$E:$E,B6009,Q3_SQL_Error_Concentration!$F:$F,C6009)=0,"",SUMIFS(Q3_SQL_Error_Concentration!$I:$I,Q3_SQL_Error_Concentration!$A:$A,A6009,Q3_SQL_Error_Concentration!$E:$E,B6009,Q3_SQL_Error_Concentration!$F:$F,C6009))</f>
        <v/>
      </c>
      <c r="H6009" s="5" t="str">
        <f t="shared" si="559"/>
        <v/>
      </c>
      <c r="I6009" s="5">
        <f>IF(D6009&gt;=Q3_Validation!$C$2,1,0)</f>
        <v>1</v>
      </c>
      <c r="J6009" s="8">
        <f t="shared" si="560"/>
        <v>0.97847358121330719</v>
      </c>
      <c r="K6009" s="5" t="str">
        <f t="shared" si="561"/>
        <v>normal</v>
      </c>
      <c r="L6009" s="5">
        <f t="shared" si="562"/>
        <v>0</v>
      </c>
      <c r="M6009" s="5">
        <f t="shared" si="563"/>
        <v>0</v>
      </c>
    </row>
    <row r="6010" spans="1:13">
      <c r="A6010" s="5">
        <v>9402</v>
      </c>
      <c r="B6010" s="5">
        <v>9</v>
      </c>
      <c r="C6010" s="5" t="s">
        <v>63</v>
      </c>
      <c r="D6010" s="5">
        <v>4695</v>
      </c>
      <c r="E6010" s="5">
        <v>35</v>
      </c>
      <c r="F6010" s="8">
        <f t="shared" si="558"/>
        <v>0.74547390841320549</v>
      </c>
      <c r="G6010" s="5" t="str">
        <f>IF(COUNTIFS(Q3_SQL_Error_Concentration!$A:$A,A6010,Q3_SQL_Error_Concentration!$E:$E,B6010,Q3_SQL_Error_Concentration!$F:$F,C6010)=0,"",SUMIFS(Q3_SQL_Error_Concentration!$I:$I,Q3_SQL_Error_Concentration!$A:$A,A6010,Q3_SQL_Error_Concentration!$E:$E,B6010,Q3_SQL_Error_Concentration!$F:$F,C6010))</f>
        <v/>
      </c>
      <c r="H6010" s="5" t="str">
        <f t="shared" si="559"/>
        <v/>
      </c>
      <c r="I6010" s="5">
        <f>IF(D6010&gt;=Q3_Validation!$C$2,1,0)</f>
        <v>1</v>
      </c>
      <c r="J6010" s="8">
        <f t="shared" si="560"/>
        <v>0.74547390841320549</v>
      </c>
      <c r="K6010" s="5" t="str">
        <f t="shared" si="561"/>
        <v>normal</v>
      </c>
      <c r="L6010" s="5">
        <f t="shared" si="562"/>
        <v>0</v>
      </c>
      <c r="M6010" s="5">
        <f t="shared" si="563"/>
        <v>0</v>
      </c>
    </row>
    <row r="6011" spans="1:13">
      <c r="A6011" s="5">
        <v>9402</v>
      </c>
      <c r="B6011" s="5">
        <v>9</v>
      </c>
      <c r="C6011" s="5" t="s">
        <v>64</v>
      </c>
      <c r="D6011" s="5">
        <v>4</v>
      </c>
      <c r="E6011" s="5">
        <v>0</v>
      </c>
      <c r="F6011" s="8">
        <f t="shared" si="558"/>
        <v>0</v>
      </c>
      <c r="G6011" s="5" t="str">
        <f>IF(COUNTIFS(Q3_SQL_Error_Concentration!$A:$A,A6011,Q3_SQL_Error_Concentration!$E:$E,B6011,Q3_SQL_Error_Concentration!$F:$F,C6011)=0,"",SUMIFS(Q3_SQL_Error_Concentration!$I:$I,Q3_SQL_Error_Concentration!$A:$A,A6011,Q3_SQL_Error_Concentration!$E:$E,B6011,Q3_SQL_Error_Concentration!$F:$F,C6011))</f>
        <v/>
      </c>
      <c r="H6011" s="5" t="str">
        <f t="shared" si="559"/>
        <v/>
      </c>
      <c r="I6011" s="5">
        <f>IF(D6011&gt;=Q3_Validation!$C$2,1,0)</f>
        <v>0</v>
      </c>
      <c r="J6011" s="8" t="str">
        <f t="shared" si="560"/>
        <v/>
      </c>
      <c r="K6011" s="5" t="str">
        <f t="shared" si="561"/>
        <v>excluded</v>
      </c>
      <c r="L6011" s="5">
        <f t="shared" si="562"/>
        <v>0</v>
      </c>
      <c r="M6011" s="5">
        <f t="shared" si="563"/>
        <v>0</v>
      </c>
    </row>
    <row r="6012" spans="1:13">
      <c r="A6012" s="5">
        <v>9402</v>
      </c>
      <c r="B6012" s="5">
        <v>9</v>
      </c>
      <c r="C6012" s="5" t="s">
        <v>62</v>
      </c>
      <c r="D6012" s="5">
        <v>7343</v>
      </c>
      <c r="E6012" s="5">
        <v>38</v>
      </c>
      <c r="F6012" s="8">
        <f t="shared" si="558"/>
        <v>0.51749965953969768</v>
      </c>
      <c r="G6012" s="5" t="str">
        <f>IF(COUNTIFS(Q3_SQL_Error_Concentration!$A:$A,A6012,Q3_SQL_Error_Concentration!$E:$E,B6012,Q3_SQL_Error_Concentration!$F:$F,C6012)=0,"",SUMIFS(Q3_SQL_Error_Concentration!$I:$I,Q3_SQL_Error_Concentration!$A:$A,A6012,Q3_SQL_Error_Concentration!$E:$E,B6012,Q3_SQL_Error_Concentration!$F:$F,C6012))</f>
        <v/>
      </c>
      <c r="H6012" s="5" t="str">
        <f t="shared" si="559"/>
        <v/>
      </c>
      <c r="I6012" s="5">
        <f>IF(D6012&gt;=Q3_Validation!$C$2,1,0)</f>
        <v>1</v>
      </c>
      <c r="J6012" s="8">
        <f t="shared" si="560"/>
        <v>0.51749965953969768</v>
      </c>
      <c r="K6012" s="5" t="str">
        <f t="shared" si="561"/>
        <v>normal</v>
      </c>
      <c r="L6012" s="5">
        <f t="shared" si="562"/>
        <v>0</v>
      </c>
      <c r="M6012" s="5">
        <f t="shared" si="563"/>
        <v>0</v>
      </c>
    </row>
    <row r="6013" spans="1:13">
      <c r="A6013" s="5">
        <v>9402</v>
      </c>
      <c r="B6013" s="5">
        <v>10</v>
      </c>
      <c r="C6013" s="5" t="s">
        <v>63</v>
      </c>
      <c r="D6013" s="5">
        <v>1756</v>
      </c>
      <c r="E6013" s="5">
        <v>14</v>
      </c>
      <c r="F6013" s="8">
        <f t="shared" si="558"/>
        <v>0.79726651480637811</v>
      </c>
      <c r="G6013" s="5" t="str">
        <f>IF(COUNTIFS(Q3_SQL_Error_Concentration!$A:$A,A6013,Q3_SQL_Error_Concentration!$E:$E,B6013,Q3_SQL_Error_Concentration!$F:$F,C6013)=0,"",SUMIFS(Q3_SQL_Error_Concentration!$I:$I,Q3_SQL_Error_Concentration!$A:$A,A6013,Q3_SQL_Error_Concentration!$E:$E,B6013,Q3_SQL_Error_Concentration!$F:$F,C6013))</f>
        <v/>
      </c>
      <c r="H6013" s="5" t="str">
        <f t="shared" si="559"/>
        <v/>
      </c>
      <c r="I6013" s="5">
        <f>IF(D6013&gt;=Q3_Validation!$C$2,1,0)</f>
        <v>1</v>
      </c>
      <c r="J6013" s="8">
        <f t="shared" si="560"/>
        <v>0.79726651480637811</v>
      </c>
      <c r="K6013" s="5" t="str">
        <f t="shared" si="561"/>
        <v>normal</v>
      </c>
      <c r="L6013" s="5">
        <f t="shared" si="562"/>
        <v>0</v>
      </c>
      <c r="M6013" s="5">
        <f t="shared" si="563"/>
        <v>0</v>
      </c>
    </row>
    <row r="6014" spans="1:13">
      <c r="A6014" s="5">
        <v>9402</v>
      </c>
      <c r="B6014" s="5">
        <v>10</v>
      </c>
      <c r="C6014" s="5" t="s">
        <v>64</v>
      </c>
      <c r="D6014" s="5">
        <v>11</v>
      </c>
      <c r="E6014" s="5">
        <v>0</v>
      </c>
      <c r="F6014" s="8">
        <f t="shared" si="558"/>
        <v>0</v>
      </c>
      <c r="G6014" s="5" t="str">
        <f>IF(COUNTIFS(Q3_SQL_Error_Concentration!$A:$A,A6014,Q3_SQL_Error_Concentration!$E:$E,B6014,Q3_SQL_Error_Concentration!$F:$F,C6014)=0,"",SUMIFS(Q3_SQL_Error_Concentration!$I:$I,Q3_SQL_Error_Concentration!$A:$A,A6014,Q3_SQL_Error_Concentration!$E:$E,B6014,Q3_SQL_Error_Concentration!$F:$F,C6014))</f>
        <v/>
      </c>
      <c r="H6014" s="5" t="str">
        <f t="shared" si="559"/>
        <v/>
      </c>
      <c r="I6014" s="5">
        <f>IF(D6014&gt;=Q3_Validation!$C$2,1,0)</f>
        <v>0</v>
      </c>
      <c r="J6014" s="8" t="str">
        <f t="shared" si="560"/>
        <v/>
      </c>
      <c r="K6014" s="5" t="str">
        <f t="shared" si="561"/>
        <v>excluded</v>
      </c>
      <c r="L6014" s="5">
        <f t="shared" si="562"/>
        <v>0</v>
      </c>
      <c r="M6014" s="5">
        <f t="shared" si="563"/>
        <v>0</v>
      </c>
    </row>
    <row r="6015" spans="1:13">
      <c r="A6015" s="5">
        <v>9402</v>
      </c>
      <c r="B6015" s="5">
        <v>10</v>
      </c>
      <c r="C6015" s="5" t="s">
        <v>62</v>
      </c>
      <c r="D6015" s="5">
        <v>2121</v>
      </c>
      <c r="E6015" s="5">
        <v>16</v>
      </c>
      <c r="F6015" s="8">
        <f t="shared" si="558"/>
        <v>0.75436115040075435</v>
      </c>
      <c r="G6015" s="5" t="str">
        <f>IF(COUNTIFS(Q3_SQL_Error_Concentration!$A:$A,A6015,Q3_SQL_Error_Concentration!$E:$E,B6015,Q3_SQL_Error_Concentration!$F:$F,C6015)=0,"",SUMIFS(Q3_SQL_Error_Concentration!$I:$I,Q3_SQL_Error_Concentration!$A:$A,A6015,Q3_SQL_Error_Concentration!$E:$E,B6015,Q3_SQL_Error_Concentration!$F:$F,C6015))</f>
        <v/>
      </c>
      <c r="H6015" s="5" t="str">
        <f t="shared" si="559"/>
        <v/>
      </c>
      <c r="I6015" s="5">
        <f>IF(D6015&gt;=Q3_Validation!$C$2,1,0)</f>
        <v>1</v>
      </c>
      <c r="J6015" s="8">
        <f t="shared" si="560"/>
        <v>0.75436115040075435</v>
      </c>
      <c r="K6015" s="5" t="str">
        <f t="shared" si="561"/>
        <v>normal</v>
      </c>
      <c r="L6015" s="5">
        <f t="shared" si="562"/>
        <v>0</v>
      </c>
      <c r="M6015" s="5">
        <f t="shared" si="563"/>
        <v>0</v>
      </c>
    </row>
    <row r="6016" spans="1:13">
      <c r="A6016" s="5">
        <v>9402</v>
      </c>
      <c r="B6016" s="5">
        <v>11</v>
      </c>
      <c r="C6016" s="5" t="s">
        <v>63</v>
      </c>
      <c r="D6016" s="5">
        <v>1719</v>
      </c>
      <c r="E6016" s="5">
        <v>15</v>
      </c>
      <c r="F6016" s="8">
        <f t="shared" si="558"/>
        <v>0.87260034904013961</v>
      </c>
      <c r="G6016" s="5" t="str">
        <f>IF(COUNTIFS(Q3_SQL_Error_Concentration!$A:$A,A6016,Q3_SQL_Error_Concentration!$E:$E,B6016,Q3_SQL_Error_Concentration!$F:$F,C6016)=0,"",SUMIFS(Q3_SQL_Error_Concentration!$I:$I,Q3_SQL_Error_Concentration!$A:$A,A6016,Q3_SQL_Error_Concentration!$E:$E,B6016,Q3_SQL_Error_Concentration!$F:$F,C6016))</f>
        <v/>
      </c>
      <c r="H6016" s="5" t="str">
        <f t="shared" si="559"/>
        <v/>
      </c>
      <c r="I6016" s="5">
        <f>IF(D6016&gt;=Q3_Validation!$C$2,1,0)</f>
        <v>1</v>
      </c>
      <c r="J6016" s="8">
        <f t="shared" si="560"/>
        <v>0.87260034904013961</v>
      </c>
      <c r="K6016" s="5" t="str">
        <f t="shared" si="561"/>
        <v>normal</v>
      </c>
      <c r="L6016" s="5">
        <f t="shared" si="562"/>
        <v>0</v>
      </c>
      <c r="M6016" s="5">
        <f t="shared" si="563"/>
        <v>0</v>
      </c>
    </row>
    <row r="6017" spans="1:13">
      <c r="A6017" s="5">
        <v>9402</v>
      </c>
      <c r="B6017" s="5">
        <v>11</v>
      </c>
      <c r="C6017" s="5" t="s">
        <v>64</v>
      </c>
      <c r="D6017" s="5">
        <v>12</v>
      </c>
      <c r="E6017" s="5">
        <v>0</v>
      </c>
      <c r="F6017" s="8">
        <f t="shared" si="558"/>
        <v>0</v>
      </c>
      <c r="G6017" s="5" t="str">
        <f>IF(COUNTIFS(Q3_SQL_Error_Concentration!$A:$A,A6017,Q3_SQL_Error_Concentration!$E:$E,B6017,Q3_SQL_Error_Concentration!$F:$F,C6017)=0,"",SUMIFS(Q3_SQL_Error_Concentration!$I:$I,Q3_SQL_Error_Concentration!$A:$A,A6017,Q3_SQL_Error_Concentration!$E:$E,B6017,Q3_SQL_Error_Concentration!$F:$F,C6017))</f>
        <v/>
      </c>
      <c r="H6017" s="5" t="str">
        <f t="shared" si="559"/>
        <v/>
      </c>
      <c r="I6017" s="5">
        <f>IF(D6017&gt;=Q3_Validation!$C$2,1,0)</f>
        <v>0</v>
      </c>
      <c r="J6017" s="8" t="str">
        <f t="shared" si="560"/>
        <v/>
      </c>
      <c r="K6017" s="5" t="str">
        <f t="shared" si="561"/>
        <v>excluded</v>
      </c>
      <c r="L6017" s="5">
        <f t="shared" si="562"/>
        <v>0</v>
      </c>
      <c r="M6017" s="5">
        <f t="shared" si="563"/>
        <v>0</v>
      </c>
    </row>
    <row r="6018" spans="1:13">
      <c r="A6018" s="5">
        <v>9402</v>
      </c>
      <c r="B6018" s="5">
        <v>11</v>
      </c>
      <c r="C6018" s="5" t="s">
        <v>62</v>
      </c>
      <c r="D6018" s="5">
        <v>2744</v>
      </c>
      <c r="E6018" s="5">
        <v>18</v>
      </c>
      <c r="F6018" s="8">
        <f t="shared" ref="F6018:F6050" si="564">100*E6018/D6018</f>
        <v>0.6559766763848397</v>
      </c>
      <c r="G6018" s="5" t="str">
        <f>IF(COUNTIFS(Q3_SQL_Error_Concentration!$A:$A,A6018,Q3_SQL_Error_Concentration!$E:$E,B6018,Q3_SQL_Error_Concentration!$F:$F,C6018)=0,"",SUMIFS(Q3_SQL_Error_Concentration!$I:$I,Q3_SQL_Error_Concentration!$A:$A,A6018,Q3_SQL_Error_Concentration!$E:$E,B6018,Q3_SQL_Error_Concentration!$F:$F,C6018))</f>
        <v/>
      </c>
      <c r="H6018" s="5" t="str">
        <f t="shared" ref="H6018:H6050" si="565">IF(G6018="","",IF(ABS(F6018-G6018)&lt;=0.0002,"PASS","FAIL"))</f>
        <v/>
      </c>
      <c r="I6018" s="5">
        <f>IF(D6018&gt;=Q3_Validation!$C$2,1,0)</f>
        <v>1</v>
      </c>
      <c r="J6018" s="8">
        <f t="shared" ref="J6018:J6050" si="566">IF(I6018=1,F6018,"")</f>
        <v>0.6559766763848397</v>
      </c>
      <c r="K6018" s="5" t="str">
        <f t="shared" ref="K6018:K6050" si="567">IF(D6018&lt;601,"excluded",IF(J6018&gt;3.628192,"outlier",IF(J6018&gt;=2.11093,"high-error","normal")))</f>
        <v>normal</v>
      </c>
      <c r="L6018" s="5">
        <f t="shared" ref="L6018:L6050" si="568">COUNTIFS(A:A,A6018,K:K,"high-error")+COUNTIFS(A:A,A6018,K:K,"outlier")</f>
        <v>0</v>
      </c>
      <c r="M6018" s="5">
        <f t="shared" ref="M6018:M6050" si="569">IF(AND(L6018&gt;=2,OR(K6018="high-error",K6018="outlier")),1,0)</f>
        <v>0</v>
      </c>
    </row>
    <row r="6019" spans="1:13">
      <c r="A6019" s="5">
        <v>9402</v>
      </c>
      <c r="B6019" s="5">
        <v>12</v>
      </c>
      <c r="C6019" s="5" t="s">
        <v>63</v>
      </c>
      <c r="D6019" s="5">
        <v>2744</v>
      </c>
      <c r="E6019" s="5">
        <v>22</v>
      </c>
      <c r="F6019" s="8">
        <f t="shared" si="564"/>
        <v>0.80174927113702621</v>
      </c>
      <c r="G6019" s="5" t="str">
        <f>IF(COUNTIFS(Q3_SQL_Error_Concentration!$A:$A,A6019,Q3_SQL_Error_Concentration!$E:$E,B6019,Q3_SQL_Error_Concentration!$F:$F,C6019)=0,"",SUMIFS(Q3_SQL_Error_Concentration!$I:$I,Q3_SQL_Error_Concentration!$A:$A,A6019,Q3_SQL_Error_Concentration!$E:$E,B6019,Q3_SQL_Error_Concentration!$F:$F,C6019))</f>
        <v/>
      </c>
      <c r="H6019" s="5" t="str">
        <f t="shared" si="565"/>
        <v/>
      </c>
      <c r="I6019" s="5">
        <f>IF(D6019&gt;=Q3_Validation!$C$2,1,0)</f>
        <v>1</v>
      </c>
      <c r="J6019" s="8">
        <f t="shared" si="566"/>
        <v>0.80174927113702621</v>
      </c>
      <c r="K6019" s="5" t="str">
        <f t="shared" si="567"/>
        <v>normal</v>
      </c>
      <c r="L6019" s="5">
        <f t="shared" si="568"/>
        <v>0</v>
      </c>
      <c r="M6019" s="5">
        <f t="shared" si="569"/>
        <v>0</v>
      </c>
    </row>
    <row r="6020" spans="1:13">
      <c r="A6020" s="5">
        <v>9402</v>
      </c>
      <c r="B6020" s="5">
        <v>12</v>
      </c>
      <c r="C6020" s="5" t="s">
        <v>64</v>
      </c>
      <c r="D6020" s="5">
        <v>7</v>
      </c>
      <c r="E6020" s="5">
        <v>0</v>
      </c>
      <c r="F6020" s="8">
        <f t="shared" si="564"/>
        <v>0</v>
      </c>
      <c r="G6020" s="5" t="str">
        <f>IF(COUNTIFS(Q3_SQL_Error_Concentration!$A:$A,A6020,Q3_SQL_Error_Concentration!$E:$E,B6020,Q3_SQL_Error_Concentration!$F:$F,C6020)=0,"",SUMIFS(Q3_SQL_Error_Concentration!$I:$I,Q3_SQL_Error_Concentration!$A:$A,A6020,Q3_SQL_Error_Concentration!$E:$E,B6020,Q3_SQL_Error_Concentration!$F:$F,C6020))</f>
        <v/>
      </c>
      <c r="H6020" s="5" t="str">
        <f t="shared" si="565"/>
        <v/>
      </c>
      <c r="I6020" s="5">
        <f>IF(D6020&gt;=Q3_Validation!$C$2,1,0)</f>
        <v>0</v>
      </c>
      <c r="J6020" s="8" t="str">
        <f t="shared" si="566"/>
        <v/>
      </c>
      <c r="K6020" s="5" t="str">
        <f t="shared" si="567"/>
        <v>excluded</v>
      </c>
      <c r="L6020" s="5">
        <f t="shared" si="568"/>
        <v>0</v>
      </c>
      <c r="M6020" s="5">
        <f t="shared" si="569"/>
        <v>0</v>
      </c>
    </row>
    <row r="6021" spans="1:13">
      <c r="A6021" s="5">
        <v>9402</v>
      </c>
      <c r="B6021" s="5">
        <v>12</v>
      </c>
      <c r="C6021" s="5" t="s">
        <v>62</v>
      </c>
      <c r="D6021" s="5">
        <v>4314</v>
      </c>
      <c r="E6021" s="5">
        <v>31</v>
      </c>
      <c r="F6021" s="8">
        <f t="shared" si="564"/>
        <v>0.71859063514140009</v>
      </c>
      <c r="G6021" s="5" t="str">
        <f>IF(COUNTIFS(Q3_SQL_Error_Concentration!$A:$A,A6021,Q3_SQL_Error_Concentration!$E:$E,B6021,Q3_SQL_Error_Concentration!$F:$F,C6021)=0,"",SUMIFS(Q3_SQL_Error_Concentration!$I:$I,Q3_SQL_Error_Concentration!$A:$A,A6021,Q3_SQL_Error_Concentration!$E:$E,B6021,Q3_SQL_Error_Concentration!$F:$F,C6021))</f>
        <v/>
      </c>
      <c r="H6021" s="5" t="str">
        <f t="shared" si="565"/>
        <v/>
      </c>
      <c r="I6021" s="5">
        <f>IF(D6021&gt;=Q3_Validation!$C$2,1,0)</f>
        <v>1</v>
      </c>
      <c r="J6021" s="8">
        <f t="shared" si="566"/>
        <v>0.71859063514140009</v>
      </c>
      <c r="K6021" s="5" t="str">
        <f t="shared" si="567"/>
        <v>normal</v>
      </c>
      <c r="L6021" s="5">
        <f t="shared" si="568"/>
        <v>0</v>
      </c>
      <c r="M6021" s="5">
        <f t="shared" si="569"/>
        <v>0</v>
      </c>
    </row>
    <row r="6022" spans="1:13">
      <c r="A6022" s="5">
        <v>9402</v>
      </c>
      <c r="B6022" s="5">
        <v>13</v>
      </c>
      <c r="C6022" s="5" t="s">
        <v>63</v>
      </c>
      <c r="D6022" s="5">
        <v>3806</v>
      </c>
      <c r="E6022" s="5">
        <v>27</v>
      </c>
      <c r="F6022" s="8">
        <f t="shared" si="564"/>
        <v>0.7094062007356805</v>
      </c>
      <c r="G6022" s="5" t="str">
        <f>IF(COUNTIFS(Q3_SQL_Error_Concentration!$A:$A,A6022,Q3_SQL_Error_Concentration!$E:$E,B6022,Q3_SQL_Error_Concentration!$F:$F,C6022)=0,"",SUMIFS(Q3_SQL_Error_Concentration!$I:$I,Q3_SQL_Error_Concentration!$A:$A,A6022,Q3_SQL_Error_Concentration!$E:$E,B6022,Q3_SQL_Error_Concentration!$F:$F,C6022))</f>
        <v/>
      </c>
      <c r="H6022" s="5" t="str">
        <f t="shared" si="565"/>
        <v/>
      </c>
      <c r="I6022" s="5">
        <f>IF(D6022&gt;=Q3_Validation!$C$2,1,0)</f>
        <v>1</v>
      </c>
      <c r="J6022" s="8">
        <f t="shared" si="566"/>
        <v>0.7094062007356805</v>
      </c>
      <c r="K6022" s="5" t="str">
        <f t="shared" si="567"/>
        <v>normal</v>
      </c>
      <c r="L6022" s="5">
        <f t="shared" si="568"/>
        <v>0</v>
      </c>
      <c r="M6022" s="5">
        <f t="shared" si="569"/>
        <v>0</v>
      </c>
    </row>
    <row r="6023" spans="1:13">
      <c r="A6023" s="5">
        <v>9402</v>
      </c>
      <c r="B6023" s="5">
        <v>13</v>
      </c>
      <c r="C6023" s="5" t="s">
        <v>64</v>
      </c>
      <c r="D6023" s="5">
        <v>9</v>
      </c>
      <c r="E6023" s="5">
        <v>0</v>
      </c>
      <c r="F6023" s="8">
        <f t="shared" si="564"/>
        <v>0</v>
      </c>
      <c r="G6023" s="5" t="str">
        <f>IF(COUNTIFS(Q3_SQL_Error_Concentration!$A:$A,A6023,Q3_SQL_Error_Concentration!$E:$E,B6023,Q3_SQL_Error_Concentration!$F:$F,C6023)=0,"",SUMIFS(Q3_SQL_Error_Concentration!$I:$I,Q3_SQL_Error_Concentration!$A:$A,A6023,Q3_SQL_Error_Concentration!$E:$E,B6023,Q3_SQL_Error_Concentration!$F:$F,C6023))</f>
        <v/>
      </c>
      <c r="H6023" s="5" t="str">
        <f t="shared" si="565"/>
        <v/>
      </c>
      <c r="I6023" s="5">
        <f>IF(D6023&gt;=Q3_Validation!$C$2,1,0)</f>
        <v>0</v>
      </c>
      <c r="J6023" s="8" t="str">
        <f t="shared" si="566"/>
        <v/>
      </c>
      <c r="K6023" s="5" t="str">
        <f t="shared" si="567"/>
        <v>excluded</v>
      </c>
      <c r="L6023" s="5">
        <f t="shared" si="568"/>
        <v>0</v>
      </c>
      <c r="M6023" s="5">
        <f t="shared" si="569"/>
        <v>0</v>
      </c>
    </row>
    <row r="6024" spans="1:13">
      <c r="A6024" s="5">
        <v>9402</v>
      </c>
      <c r="B6024" s="5">
        <v>13</v>
      </c>
      <c r="C6024" s="5" t="s">
        <v>62</v>
      </c>
      <c r="D6024" s="5">
        <v>6361</v>
      </c>
      <c r="E6024" s="5">
        <v>38</v>
      </c>
      <c r="F6024" s="8">
        <f t="shared" si="564"/>
        <v>0.59739034742964947</v>
      </c>
      <c r="G6024" s="5" t="str">
        <f>IF(COUNTIFS(Q3_SQL_Error_Concentration!$A:$A,A6024,Q3_SQL_Error_Concentration!$E:$E,B6024,Q3_SQL_Error_Concentration!$F:$F,C6024)=0,"",SUMIFS(Q3_SQL_Error_Concentration!$I:$I,Q3_SQL_Error_Concentration!$A:$A,A6024,Q3_SQL_Error_Concentration!$E:$E,B6024,Q3_SQL_Error_Concentration!$F:$F,C6024))</f>
        <v/>
      </c>
      <c r="H6024" s="5" t="str">
        <f t="shared" si="565"/>
        <v/>
      </c>
      <c r="I6024" s="5">
        <f>IF(D6024&gt;=Q3_Validation!$C$2,1,0)</f>
        <v>1</v>
      </c>
      <c r="J6024" s="8">
        <f t="shared" si="566"/>
        <v>0.59739034742964947</v>
      </c>
      <c r="K6024" s="5" t="str">
        <f t="shared" si="567"/>
        <v>normal</v>
      </c>
      <c r="L6024" s="5">
        <f t="shared" si="568"/>
        <v>0</v>
      </c>
      <c r="M6024" s="5">
        <f t="shared" si="569"/>
        <v>0</v>
      </c>
    </row>
    <row r="6025" spans="1:13">
      <c r="A6025" s="5">
        <v>9402</v>
      </c>
      <c r="B6025" s="5">
        <v>14</v>
      </c>
      <c r="C6025" s="5" t="s">
        <v>63</v>
      </c>
      <c r="D6025" s="5">
        <v>7267</v>
      </c>
      <c r="E6025" s="5">
        <v>65</v>
      </c>
      <c r="F6025" s="8">
        <f t="shared" si="564"/>
        <v>0.89445438282647582</v>
      </c>
      <c r="G6025" s="5" t="str">
        <f>IF(COUNTIFS(Q3_SQL_Error_Concentration!$A:$A,A6025,Q3_SQL_Error_Concentration!$E:$E,B6025,Q3_SQL_Error_Concentration!$F:$F,C6025)=0,"",SUMIFS(Q3_SQL_Error_Concentration!$I:$I,Q3_SQL_Error_Concentration!$A:$A,A6025,Q3_SQL_Error_Concentration!$E:$E,B6025,Q3_SQL_Error_Concentration!$F:$F,C6025))</f>
        <v/>
      </c>
      <c r="H6025" s="5" t="str">
        <f t="shared" si="565"/>
        <v/>
      </c>
      <c r="I6025" s="5">
        <f>IF(D6025&gt;=Q3_Validation!$C$2,1,0)</f>
        <v>1</v>
      </c>
      <c r="J6025" s="8">
        <f t="shared" si="566"/>
        <v>0.89445438282647582</v>
      </c>
      <c r="K6025" s="5" t="str">
        <f t="shared" si="567"/>
        <v>normal</v>
      </c>
      <c r="L6025" s="5">
        <f t="shared" si="568"/>
        <v>0</v>
      </c>
      <c r="M6025" s="5">
        <f t="shared" si="569"/>
        <v>0</v>
      </c>
    </row>
    <row r="6026" spans="1:13">
      <c r="A6026" s="5">
        <v>9402</v>
      </c>
      <c r="B6026" s="5">
        <v>14</v>
      </c>
      <c r="C6026" s="5" t="s">
        <v>64</v>
      </c>
      <c r="D6026" s="5">
        <v>10</v>
      </c>
      <c r="E6026" s="5">
        <v>0</v>
      </c>
      <c r="F6026" s="8">
        <f t="shared" si="564"/>
        <v>0</v>
      </c>
      <c r="G6026" s="5" t="str">
        <f>IF(COUNTIFS(Q3_SQL_Error_Concentration!$A:$A,A6026,Q3_SQL_Error_Concentration!$E:$E,B6026,Q3_SQL_Error_Concentration!$F:$F,C6026)=0,"",SUMIFS(Q3_SQL_Error_Concentration!$I:$I,Q3_SQL_Error_Concentration!$A:$A,A6026,Q3_SQL_Error_Concentration!$E:$E,B6026,Q3_SQL_Error_Concentration!$F:$F,C6026))</f>
        <v/>
      </c>
      <c r="H6026" s="5" t="str">
        <f t="shared" si="565"/>
        <v/>
      </c>
      <c r="I6026" s="5">
        <f>IF(D6026&gt;=Q3_Validation!$C$2,1,0)</f>
        <v>0</v>
      </c>
      <c r="J6026" s="8" t="str">
        <f t="shared" si="566"/>
        <v/>
      </c>
      <c r="K6026" s="5" t="str">
        <f t="shared" si="567"/>
        <v>excluded</v>
      </c>
      <c r="L6026" s="5">
        <f t="shared" si="568"/>
        <v>0</v>
      </c>
      <c r="M6026" s="5">
        <f t="shared" si="569"/>
        <v>0</v>
      </c>
    </row>
    <row r="6027" spans="1:13">
      <c r="A6027" s="5">
        <v>9402</v>
      </c>
      <c r="B6027" s="5">
        <v>14</v>
      </c>
      <c r="C6027" s="5" t="s">
        <v>62</v>
      </c>
      <c r="D6027" s="5">
        <v>10386</v>
      </c>
      <c r="E6027" s="5">
        <v>83</v>
      </c>
      <c r="F6027" s="8">
        <f t="shared" si="564"/>
        <v>0.79915270556518392</v>
      </c>
      <c r="G6027" s="5" t="str">
        <f>IF(COUNTIFS(Q3_SQL_Error_Concentration!$A:$A,A6027,Q3_SQL_Error_Concentration!$E:$E,B6027,Q3_SQL_Error_Concentration!$F:$F,C6027)=0,"",SUMIFS(Q3_SQL_Error_Concentration!$I:$I,Q3_SQL_Error_Concentration!$A:$A,A6027,Q3_SQL_Error_Concentration!$E:$E,B6027,Q3_SQL_Error_Concentration!$F:$F,C6027))</f>
        <v/>
      </c>
      <c r="H6027" s="5" t="str">
        <f t="shared" si="565"/>
        <v/>
      </c>
      <c r="I6027" s="5">
        <f>IF(D6027&gt;=Q3_Validation!$C$2,1,0)</f>
        <v>1</v>
      </c>
      <c r="J6027" s="8">
        <f t="shared" si="566"/>
        <v>0.79915270556518392</v>
      </c>
      <c r="K6027" s="5" t="str">
        <f t="shared" si="567"/>
        <v>normal</v>
      </c>
      <c r="L6027" s="5">
        <f t="shared" si="568"/>
        <v>0</v>
      </c>
      <c r="M6027" s="5">
        <f t="shared" si="569"/>
        <v>0</v>
      </c>
    </row>
    <row r="6028" spans="1:13">
      <c r="A6028" s="5">
        <v>9402</v>
      </c>
      <c r="B6028" s="5">
        <v>15</v>
      </c>
      <c r="C6028" s="5" t="s">
        <v>63</v>
      </c>
      <c r="D6028" s="5">
        <v>5621</v>
      </c>
      <c r="E6028" s="5">
        <v>42</v>
      </c>
      <c r="F6028" s="8">
        <f t="shared" si="564"/>
        <v>0.74719800747198006</v>
      </c>
      <c r="G6028" s="5" t="str">
        <f>IF(COUNTIFS(Q3_SQL_Error_Concentration!$A:$A,A6028,Q3_SQL_Error_Concentration!$E:$E,B6028,Q3_SQL_Error_Concentration!$F:$F,C6028)=0,"",SUMIFS(Q3_SQL_Error_Concentration!$I:$I,Q3_SQL_Error_Concentration!$A:$A,A6028,Q3_SQL_Error_Concentration!$E:$E,B6028,Q3_SQL_Error_Concentration!$F:$F,C6028))</f>
        <v/>
      </c>
      <c r="H6028" s="5" t="str">
        <f t="shared" si="565"/>
        <v/>
      </c>
      <c r="I6028" s="5">
        <f>IF(D6028&gt;=Q3_Validation!$C$2,1,0)</f>
        <v>1</v>
      </c>
      <c r="J6028" s="8">
        <f t="shared" si="566"/>
        <v>0.74719800747198006</v>
      </c>
      <c r="K6028" s="5" t="str">
        <f t="shared" si="567"/>
        <v>normal</v>
      </c>
      <c r="L6028" s="5">
        <f t="shared" si="568"/>
        <v>0</v>
      </c>
      <c r="M6028" s="5">
        <f t="shared" si="569"/>
        <v>0</v>
      </c>
    </row>
    <row r="6029" spans="1:13">
      <c r="A6029" s="5">
        <v>9402</v>
      </c>
      <c r="B6029" s="5">
        <v>15</v>
      </c>
      <c r="C6029" s="5" t="s">
        <v>64</v>
      </c>
      <c r="D6029" s="5">
        <v>3</v>
      </c>
      <c r="E6029" s="5">
        <v>0</v>
      </c>
      <c r="F6029" s="8">
        <f t="shared" si="564"/>
        <v>0</v>
      </c>
      <c r="G6029" s="5" t="str">
        <f>IF(COUNTIFS(Q3_SQL_Error_Concentration!$A:$A,A6029,Q3_SQL_Error_Concentration!$E:$E,B6029,Q3_SQL_Error_Concentration!$F:$F,C6029)=0,"",SUMIFS(Q3_SQL_Error_Concentration!$I:$I,Q3_SQL_Error_Concentration!$A:$A,A6029,Q3_SQL_Error_Concentration!$E:$E,B6029,Q3_SQL_Error_Concentration!$F:$F,C6029))</f>
        <v/>
      </c>
      <c r="H6029" s="5" t="str">
        <f t="shared" si="565"/>
        <v/>
      </c>
      <c r="I6029" s="5">
        <f>IF(D6029&gt;=Q3_Validation!$C$2,1,0)</f>
        <v>0</v>
      </c>
      <c r="J6029" s="8" t="str">
        <f t="shared" si="566"/>
        <v/>
      </c>
      <c r="K6029" s="5" t="str">
        <f t="shared" si="567"/>
        <v>excluded</v>
      </c>
      <c r="L6029" s="5">
        <f t="shared" si="568"/>
        <v>0</v>
      </c>
      <c r="M6029" s="5">
        <f t="shared" si="569"/>
        <v>0</v>
      </c>
    </row>
    <row r="6030" spans="1:13">
      <c r="A6030" s="5">
        <v>9402</v>
      </c>
      <c r="B6030" s="5">
        <v>15</v>
      </c>
      <c r="C6030" s="5" t="s">
        <v>62</v>
      </c>
      <c r="D6030" s="5">
        <v>6489</v>
      </c>
      <c r="E6030" s="5">
        <v>45</v>
      </c>
      <c r="F6030" s="8">
        <f t="shared" si="564"/>
        <v>0.69348127600554788</v>
      </c>
      <c r="G6030" s="5" t="str">
        <f>IF(COUNTIFS(Q3_SQL_Error_Concentration!$A:$A,A6030,Q3_SQL_Error_Concentration!$E:$E,B6030,Q3_SQL_Error_Concentration!$F:$F,C6030)=0,"",SUMIFS(Q3_SQL_Error_Concentration!$I:$I,Q3_SQL_Error_Concentration!$A:$A,A6030,Q3_SQL_Error_Concentration!$E:$E,B6030,Q3_SQL_Error_Concentration!$F:$F,C6030))</f>
        <v/>
      </c>
      <c r="H6030" s="5" t="str">
        <f t="shared" si="565"/>
        <v/>
      </c>
      <c r="I6030" s="5">
        <f>IF(D6030&gt;=Q3_Validation!$C$2,1,0)</f>
        <v>1</v>
      </c>
      <c r="J6030" s="8">
        <f t="shared" si="566"/>
        <v>0.69348127600554788</v>
      </c>
      <c r="K6030" s="5" t="str">
        <f t="shared" si="567"/>
        <v>normal</v>
      </c>
      <c r="L6030" s="5">
        <f t="shared" si="568"/>
        <v>0</v>
      </c>
      <c r="M6030" s="5">
        <f t="shared" si="569"/>
        <v>0</v>
      </c>
    </row>
    <row r="6031" spans="1:13">
      <c r="A6031" s="5">
        <v>9402</v>
      </c>
      <c r="B6031" s="5">
        <v>16</v>
      </c>
      <c r="C6031" s="5" t="s">
        <v>63</v>
      </c>
      <c r="D6031" s="5">
        <v>3798</v>
      </c>
      <c r="E6031" s="5">
        <v>27</v>
      </c>
      <c r="F6031" s="8">
        <f t="shared" si="564"/>
        <v>0.7109004739336493</v>
      </c>
      <c r="G6031" s="5" t="str">
        <f>IF(COUNTIFS(Q3_SQL_Error_Concentration!$A:$A,A6031,Q3_SQL_Error_Concentration!$E:$E,B6031,Q3_SQL_Error_Concentration!$F:$F,C6031)=0,"",SUMIFS(Q3_SQL_Error_Concentration!$I:$I,Q3_SQL_Error_Concentration!$A:$A,A6031,Q3_SQL_Error_Concentration!$E:$E,B6031,Q3_SQL_Error_Concentration!$F:$F,C6031))</f>
        <v/>
      </c>
      <c r="H6031" s="5" t="str">
        <f t="shared" si="565"/>
        <v/>
      </c>
      <c r="I6031" s="5">
        <f>IF(D6031&gt;=Q3_Validation!$C$2,1,0)</f>
        <v>1</v>
      </c>
      <c r="J6031" s="8">
        <f t="shared" si="566"/>
        <v>0.7109004739336493</v>
      </c>
      <c r="K6031" s="5" t="str">
        <f t="shared" si="567"/>
        <v>normal</v>
      </c>
      <c r="L6031" s="5">
        <f t="shared" si="568"/>
        <v>0</v>
      </c>
      <c r="M6031" s="5">
        <f t="shared" si="569"/>
        <v>0</v>
      </c>
    </row>
    <row r="6032" spans="1:13">
      <c r="A6032" s="5">
        <v>9402</v>
      </c>
      <c r="B6032" s="5">
        <v>16</v>
      </c>
      <c r="C6032" s="5" t="s">
        <v>64</v>
      </c>
      <c r="D6032" s="5">
        <v>6</v>
      </c>
      <c r="E6032" s="5">
        <v>0</v>
      </c>
      <c r="F6032" s="8">
        <f t="shared" si="564"/>
        <v>0</v>
      </c>
      <c r="G6032" s="5" t="str">
        <f>IF(COUNTIFS(Q3_SQL_Error_Concentration!$A:$A,A6032,Q3_SQL_Error_Concentration!$E:$E,B6032,Q3_SQL_Error_Concentration!$F:$F,C6032)=0,"",SUMIFS(Q3_SQL_Error_Concentration!$I:$I,Q3_SQL_Error_Concentration!$A:$A,A6032,Q3_SQL_Error_Concentration!$E:$E,B6032,Q3_SQL_Error_Concentration!$F:$F,C6032))</f>
        <v/>
      </c>
      <c r="H6032" s="5" t="str">
        <f t="shared" si="565"/>
        <v/>
      </c>
      <c r="I6032" s="5">
        <f>IF(D6032&gt;=Q3_Validation!$C$2,1,0)</f>
        <v>0</v>
      </c>
      <c r="J6032" s="8" t="str">
        <f t="shared" si="566"/>
        <v/>
      </c>
      <c r="K6032" s="5" t="str">
        <f t="shared" si="567"/>
        <v>excluded</v>
      </c>
      <c r="L6032" s="5">
        <f t="shared" si="568"/>
        <v>0</v>
      </c>
      <c r="M6032" s="5">
        <f t="shared" si="569"/>
        <v>0</v>
      </c>
    </row>
    <row r="6033" spans="1:13">
      <c r="A6033" s="5">
        <v>9402</v>
      </c>
      <c r="B6033" s="5">
        <v>16</v>
      </c>
      <c r="C6033" s="5" t="s">
        <v>62</v>
      </c>
      <c r="D6033" s="5">
        <v>6580</v>
      </c>
      <c r="E6033" s="5">
        <v>43</v>
      </c>
      <c r="F6033" s="8">
        <f t="shared" si="564"/>
        <v>0.65349544072948329</v>
      </c>
      <c r="G6033" s="5" t="str">
        <f>IF(COUNTIFS(Q3_SQL_Error_Concentration!$A:$A,A6033,Q3_SQL_Error_Concentration!$E:$E,B6033,Q3_SQL_Error_Concentration!$F:$F,C6033)=0,"",SUMIFS(Q3_SQL_Error_Concentration!$I:$I,Q3_SQL_Error_Concentration!$A:$A,A6033,Q3_SQL_Error_Concentration!$E:$E,B6033,Q3_SQL_Error_Concentration!$F:$F,C6033))</f>
        <v/>
      </c>
      <c r="H6033" s="5" t="str">
        <f t="shared" si="565"/>
        <v/>
      </c>
      <c r="I6033" s="5">
        <f>IF(D6033&gt;=Q3_Validation!$C$2,1,0)</f>
        <v>1</v>
      </c>
      <c r="J6033" s="8">
        <f t="shared" si="566"/>
        <v>0.65349544072948329</v>
      </c>
      <c r="K6033" s="5" t="str">
        <f t="shared" si="567"/>
        <v>normal</v>
      </c>
      <c r="L6033" s="5">
        <f t="shared" si="568"/>
        <v>0</v>
      </c>
      <c r="M6033" s="5">
        <f t="shared" si="569"/>
        <v>0</v>
      </c>
    </row>
    <row r="6034" spans="1:13">
      <c r="A6034" s="5">
        <v>9402</v>
      </c>
      <c r="B6034" s="5">
        <v>17</v>
      </c>
      <c r="C6034" s="5" t="s">
        <v>63</v>
      </c>
      <c r="D6034" s="5">
        <v>324</v>
      </c>
      <c r="E6034" s="5">
        <v>5</v>
      </c>
      <c r="F6034" s="8">
        <f t="shared" si="564"/>
        <v>1.5432098765432098</v>
      </c>
      <c r="G6034" s="5" t="str">
        <f>IF(COUNTIFS(Q3_SQL_Error_Concentration!$A:$A,A6034,Q3_SQL_Error_Concentration!$E:$E,B6034,Q3_SQL_Error_Concentration!$F:$F,C6034)=0,"",SUMIFS(Q3_SQL_Error_Concentration!$I:$I,Q3_SQL_Error_Concentration!$A:$A,A6034,Q3_SQL_Error_Concentration!$E:$E,B6034,Q3_SQL_Error_Concentration!$F:$F,C6034))</f>
        <v/>
      </c>
      <c r="H6034" s="5" t="str">
        <f t="shared" si="565"/>
        <v/>
      </c>
      <c r="I6034" s="5">
        <f>IF(D6034&gt;=Q3_Validation!$C$2,1,0)</f>
        <v>0</v>
      </c>
      <c r="J6034" s="8" t="str">
        <f t="shared" si="566"/>
        <v/>
      </c>
      <c r="K6034" s="5" t="str">
        <f t="shared" si="567"/>
        <v>excluded</v>
      </c>
      <c r="L6034" s="5">
        <f t="shared" si="568"/>
        <v>0</v>
      </c>
      <c r="M6034" s="5">
        <f t="shared" si="569"/>
        <v>0</v>
      </c>
    </row>
    <row r="6035" spans="1:13">
      <c r="A6035" s="5">
        <v>9402</v>
      </c>
      <c r="B6035" s="5">
        <v>17</v>
      </c>
      <c r="C6035" s="5" t="s">
        <v>62</v>
      </c>
      <c r="D6035" s="5">
        <v>591</v>
      </c>
      <c r="E6035" s="5">
        <v>3</v>
      </c>
      <c r="F6035" s="8">
        <f t="shared" si="564"/>
        <v>0.50761421319796951</v>
      </c>
      <c r="G6035" s="5" t="str">
        <f>IF(COUNTIFS(Q3_SQL_Error_Concentration!$A:$A,A6035,Q3_SQL_Error_Concentration!$E:$E,B6035,Q3_SQL_Error_Concentration!$F:$F,C6035)=0,"",SUMIFS(Q3_SQL_Error_Concentration!$I:$I,Q3_SQL_Error_Concentration!$A:$A,A6035,Q3_SQL_Error_Concentration!$E:$E,B6035,Q3_SQL_Error_Concentration!$F:$F,C6035))</f>
        <v/>
      </c>
      <c r="H6035" s="5" t="str">
        <f t="shared" si="565"/>
        <v/>
      </c>
      <c r="I6035" s="5">
        <f>IF(D6035&gt;=Q3_Validation!$C$2,1,0)</f>
        <v>0</v>
      </c>
      <c r="J6035" s="8" t="str">
        <f t="shared" si="566"/>
        <v/>
      </c>
      <c r="K6035" s="5" t="str">
        <f t="shared" si="567"/>
        <v>excluded</v>
      </c>
      <c r="L6035" s="5">
        <f t="shared" si="568"/>
        <v>0</v>
      </c>
      <c r="M6035" s="5">
        <f t="shared" si="569"/>
        <v>0</v>
      </c>
    </row>
    <row r="6036" spans="1:13">
      <c r="A6036" s="5">
        <v>9402</v>
      </c>
      <c r="B6036" s="5">
        <v>18</v>
      </c>
      <c r="C6036" s="5" t="s">
        <v>63</v>
      </c>
      <c r="D6036" s="5">
        <v>97</v>
      </c>
      <c r="E6036" s="5">
        <v>1</v>
      </c>
      <c r="F6036" s="8">
        <f t="shared" si="564"/>
        <v>1.0309278350515463</v>
      </c>
      <c r="G6036" s="5" t="str">
        <f>IF(COUNTIFS(Q3_SQL_Error_Concentration!$A:$A,A6036,Q3_SQL_Error_Concentration!$E:$E,B6036,Q3_SQL_Error_Concentration!$F:$F,C6036)=0,"",SUMIFS(Q3_SQL_Error_Concentration!$I:$I,Q3_SQL_Error_Concentration!$A:$A,A6036,Q3_SQL_Error_Concentration!$E:$E,B6036,Q3_SQL_Error_Concentration!$F:$F,C6036))</f>
        <v/>
      </c>
      <c r="H6036" s="5" t="str">
        <f t="shared" si="565"/>
        <v/>
      </c>
      <c r="I6036" s="5">
        <f>IF(D6036&gt;=Q3_Validation!$C$2,1,0)</f>
        <v>0</v>
      </c>
      <c r="J6036" s="8" t="str">
        <f t="shared" si="566"/>
        <v/>
      </c>
      <c r="K6036" s="5" t="str">
        <f t="shared" si="567"/>
        <v>excluded</v>
      </c>
      <c r="L6036" s="5">
        <f t="shared" si="568"/>
        <v>0</v>
      </c>
      <c r="M6036" s="5">
        <f t="shared" si="569"/>
        <v>0</v>
      </c>
    </row>
    <row r="6037" spans="1:13">
      <c r="A6037" s="5">
        <v>9402</v>
      </c>
      <c r="B6037" s="5">
        <v>18</v>
      </c>
      <c r="C6037" s="5" t="s">
        <v>64</v>
      </c>
      <c r="D6037" s="5">
        <v>1</v>
      </c>
      <c r="E6037" s="5">
        <v>0</v>
      </c>
      <c r="F6037" s="8">
        <f t="shared" si="564"/>
        <v>0</v>
      </c>
      <c r="G6037" s="5" t="str">
        <f>IF(COUNTIFS(Q3_SQL_Error_Concentration!$A:$A,A6037,Q3_SQL_Error_Concentration!$E:$E,B6037,Q3_SQL_Error_Concentration!$F:$F,C6037)=0,"",SUMIFS(Q3_SQL_Error_Concentration!$I:$I,Q3_SQL_Error_Concentration!$A:$A,A6037,Q3_SQL_Error_Concentration!$E:$E,B6037,Q3_SQL_Error_Concentration!$F:$F,C6037))</f>
        <v/>
      </c>
      <c r="H6037" s="5" t="str">
        <f t="shared" si="565"/>
        <v/>
      </c>
      <c r="I6037" s="5">
        <f>IF(D6037&gt;=Q3_Validation!$C$2,1,0)</f>
        <v>0</v>
      </c>
      <c r="J6037" s="8" t="str">
        <f t="shared" si="566"/>
        <v/>
      </c>
      <c r="K6037" s="5" t="str">
        <f t="shared" si="567"/>
        <v>excluded</v>
      </c>
      <c r="L6037" s="5">
        <f t="shared" si="568"/>
        <v>0</v>
      </c>
      <c r="M6037" s="5">
        <f t="shared" si="569"/>
        <v>0</v>
      </c>
    </row>
    <row r="6038" spans="1:13">
      <c r="A6038" s="5">
        <v>9402</v>
      </c>
      <c r="B6038" s="5">
        <v>18</v>
      </c>
      <c r="C6038" s="5" t="s">
        <v>62</v>
      </c>
      <c r="D6038" s="5">
        <v>165</v>
      </c>
      <c r="E6038" s="5">
        <v>3</v>
      </c>
      <c r="F6038" s="8">
        <f t="shared" si="564"/>
        <v>1.8181818181818181</v>
      </c>
      <c r="G6038" s="5" t="str">
        <f>IF(COUNTIFS(Q3_SQL_Error_Concentration!$A:$A,A6038,Q3_SQL_Error_Concentration!$E:$E,B6038,Q3_SQL_Error_Concentration!$F:$F,C6038)=0,"",SUMIFS(Q3_SQL_Error_Concentration!$I:$I,Q3_SQL_Error_Concentration!$A:$A,A6038,Q3_SQL_Error_Concentration!$E:$E,B6038,Q3_SQL_Error_Concentration!$F:$F,C6038))</f>
        <v/>
      </c>
      <c r="H6038" s="5" t="str">
        <f t="shared" si="565"/>
        <v/>
      </c>
      <c r="I6038" s="5">
        <f>IF(D6038&gt;=Q3_Validation!$C$2,1,0)</f>
        <v>0</v>
      </c>
      <c r="J6038" s="8" t="str">
        <f t="shared" si="566"/>
        <v/>
      </c>
      <c r="K6038" s="5" t="str">
        <f t="shared" si="567"/>
        <v>excluded</v>
      </c>
      <c r="L6038" s="5">
        <f t="shared" si="568"/>
        <v>0</v>
      </c>
      <c r="M6038" s="5">
        <f t="shared" si="569"/>
        <v>0</v>
      </c>
    </row>
    <row r="6039" spans="1:13">
      <c r="A6039" s="5">
        <v>9402</v>
      </c>
      <c r="B6039" s="5">
        <v>19</v>
      </c>
      <c r="C6039" s="5" t="s">
        <v>63</v>
      </c>
      <c r="D6039" s="5">
        <v>16</v>
      </c>
      <c r="E6039" s="5">
        <v>0</v>
      </c>
      <c r="F6039" s="8">
        <f t="shared" si="564"/>
        <v>0</v>
      </c>
      <c r="G6039" s="5" t="str">
        <f>IF(COUNTIFS(Q3_SQL_Error_Concentration!$A:$A,A6039,Q3_SQL_Error_Concentration!$E:$E,B6039,Q3_SQL_Error_Concentration!$F:$F,C6039)=0,"",SUMIFS(Q3_SQL_Error_Concentration!$I:$I,Q3_SQL_Error_Concentration!$A:$A,A6039,Q3_SQL_Error_Concentration!$E:$E,B6039,Q3_SQL_Error_Concentration!$F:$F,C6039))</f>
        <v/>
      </c>
      <c r="H6039" s="5" t="str">
        <f t="shared" si="565"/>
        <v/>
      </c>
      <c r="I6039" s="5">
        <f>IF(D6039&gt;=Q3_Validation!$C$2,1,0)</f>
        <v>0</v>
      </c>
      <c r="J6039" s="8" t="str">
        <f t="shared" si="566"/>
        <v/>
      </c>
      <c r="K6039" s="5" t="str">
        <f t="shared" si="567"/>
        <v>excluded</v>
      </c>
      <c r="L6039" s="5">
        <f t="shared" si="568"/>
        <v>0</v>
      </c>
      <c r="M6039" s="5">
        <f t="shared" si="569"/>
        <v>0</v>
      </c>
    </row>
    <row r="6040" spans="1:13">
      <c r="A6040" s="5">
        <v>9402</v>
      </c>
      <c r="B6040" s="5">
        <v>19</v>
      </c>
      <c r="C6040" s="5" t="s">
        <v>64</v>
      </c>
      <c r="D6040" s="5">
        <v>1</v>
      </c>
      <c r="E6040" s="5">
        <v>0</v>
      </c>
      <c r="F6040" s="8">
        <f t="shared" si="564"/>
        <v>0</v>
      </c>
      <c r="G6040" s="5" t="str">
        <f>IF(COUNTIFS(Q3_SQL_Error_Concentration!$A:$A,A6040,Q3_SQL_Error_Concentration!$E:$E,B6040,Q3_SQL_Error_Concentration!$F:$F,C6040)=0,"",SUMIFS(Q3_SQL_Error_Concentration!$I:$I,Q3_SQL_Error_Concentration!$A:$A,A6040,Q3_SQL_Error_Concentration!$E:$E,B6040,Q3_SQL_Error_Concentration!$F:$F,C6040))</f>
        <v/>
      </c>
      <c r="H6040" s="5" t="str">
        <f t="shared" si="565"/>
        <v/>
      </c>
      <c r="I6040" s="5">
        <f>IF(D6040&gt;=Q3_Validation!$C$2,1,0)</f>
        <v>0</v>
      </c>
      <c r="J6040" s="8" t="str">
        <f t="shared" si="566"/>
        <v/>
      </c>
      <c r="K6040" s="5" t="str">
        <f t="shared" si="567"/>
        <v>excluded</v>
      </c>
      <c r="L6040" s="5">
        <f t="shared" si="568"/>
        <v>0</v>
      </c>
      <c r="M6040" s="5">
        <f t="shared" si="569"/>
        <v>0</v>
      </c>
    </row>
    <row r="6041" spans="1:13">
      <c r="A6041" s="5">
        <v>9402</v>
      </c>
      <c r="B6041" s="5">
        <v>19</v>
      </c>
      <c r="C6041" s="5" t="s">
        <v>62</v>
      </c>
      <c r="D6041" s="5">
        <v>39</v>
      </c>
      <c r="E6041" s="5">
        <v>1</v>
      </c>
      <c r="F6041" s="8">
        <f t="shared" si="564"/>
        <v>2.5641025641025643</v>
      </c>
      <c r="G6041" s="5" t="str">
        <f>IF(COUNTIFS(Q3_SQL_Error_Concentration!$A:$A,A6041,Q3_SQL_Error_Concentration!$E:$E,B6041,Q3_SQL_Error_Concentration!$F:$F,C6041)=0,"",SUMIFS(Q3_SQL_Error_Concentration!$I:$I,Q3_SQL_Error_Concentration!$A:$A,A6041,Q3_SQL_Error_Concentration!$E:$E,B6041,Q3_SQL_Error_Concentration!$F:$F,C6041))</f>
        <v/>
      </c>
      <c r="H6041" s="5" t="str">
        <f t="shared" si="565"/>
        <v/>
      </c>
      <c r="I6041" s="5">
        <f>IF(D6041&gt;=Q3_Validation!$C$2,1,0)</f>
        <v>0</v>
      </c>
      <c r="J6041" s="8" t="str">
        <f t="shared" si="566"/>
        <v/>
      </c>
      <c r="K6041" s="5" t="str">
        <f t="shared" si="567"/>
        <v>excluded</v>
      </c>
      <c r="L6041" s="5">
        <f t="shared" si="568"/>
        <v>0</v>
      </c>
      <c r="M6041" s="5">
        <f t="shared" si="569"/>
        <v>0</v>
      </c>
    </row>
    <row r="6042" spans="1:13">
      <c r="A6042" s="5">
        <v>9402</v>
      </c>
      <c r="B6042" s="5">
        <v>20</v>
      </c>
      <c r="C6042" s="5" t="s">
        <v>63</v>
      </c>
      <c r="D6042" s="5">
        <v>123</v>
      </c>
      <c r="E6042" s="5">
        <v>1</v>
      </c>
      <c r="F6042" s="8">
        <f t="shared" si="564"/>
        <v>0.81300813008130079</v>
      </c>
      <c r="G6042" s="5" t="str">
        <f>IF(COUNTIFS(Q3_SQL_Error_Concentration!$A:$A,A6042,Q3_SQL_Error_Concentration!$E:$E,B6042,Q3_SQL_Error_Concentration!$F:$F,C6042)=0,"",SUMIFS(Q3_SQL_Error_Concentration!$I:$I,Q3_SQL_Error_Concentration!$A:$A,A6042,Q3_SQL_Error_Concentration!$E:$E,B6042,Q3_SQL_Error_Concentration!$F:$F,C6042))</f>
        <v/>
      </c>
      <c r="H6042" s="5" t="str">
        <f t="shared" si="565"/>
        <v/>
      </c>
      <c r="I6042" s="5">
        <f>IF(D6042&gt;=Q3_Validation!$C$2,1,0)</f>
        <v>0</v>
      </c>
      <c r="J6042" s="8" t="str">
        <f t="shared" si="566"/>
        <v/>
      </c>
      <c r="K6042" s="5" t="str">
        <f t="shared" si="567"/>
        <v>excluded</v>
      </c>
      <c r="L6042" s="5">
        <f t="shared" si="568"/>
        <v>0</v>
      </c>
      <c r="M6042" s="5">
        <f t="shared" si="569"/>
        <v>0</v>
      </c>
    </row>
    <row r="6043" spans="1:13">
      <c r="A6043" s="5">
        <v>9402</v>
      </c>
      <c r="B6043" s="5">
        <v>20</v>
      </c>
      <c r="C6043" s="5" t="s">
        <v>64</v>
      </c>
      <c r="D6043" s="5">
        <v>1</v>
      </c>
      <c r="E6043" s="5">
        <v>0</v>
      </c>
      <c r="F6043" s="8">
        <f t="shared" si="564"/>
        <v>0</v>
      </c>
      <c r="G6043" s="5" t="str">
        <f>IF(COUNTIFS(Q3_SQL_Error_Concentration!$A:$A,A6043,Q3_SQL_Error_Concentration!$E:$E,B6043,Q3_SQL_Error_Concentration!$F:$F,C6043)=0,"",SUMIFS(Q3_SQL_Error_Concentration!$I:$I,Q3_SQL_Error_Concentration!$A:$A,A6043,Q3_SQL_Error_Concentration!$E:$E,B6043,Q3_SQL_Error_Concentration!$F:$F,C6043))</f>
        <v/>
      </c>
      <c r="H6043" s="5" t="str">
        <f t="shared" si="565"/>
        <v/>
      </c>
      <c r="I6043" s="5">
        <f>IF(D6043&gt;=Q3_Validation!$C$2,1,0)</f>
        <v>0</v>
      </c>
      <c r="J6043" s="8" t="str">
        <f t="shared" si="566"/>
        <v/>
      </c>
      <c r="K6043" s="5" t="str">
        <f t="shared" si="567"/>
        <v>excluded</v>
      </c>
      <c r="L6043" s="5">
        <f t="shared" si="568"/>
        <v>0</v>
      </c>
      <c r="M6043" s="5">
        <f t="shared" si="569"/>
        <v>0</v>
      </c>
    </row>
    <row r="6044" spans="1:13">
      <c r="A6044" s="5">
        <v>9402</v>
      </c>
      <c r="B6044" s="5">
        <v>20</v>
      </c>
      <c r="C6044" s="5" t="s">
        <v>62</v>
      </c>
      <c r="D6044" s="5">
        <v>118</v>
      </c>
      <c r="E6044" s="5">
        <v>2</v>
      </c>
      <c r="F6044" s="8">
        <f t="shared" si="564"/>
        <v>1.6949152542372881</v>
      </c>
      <c r="G6044" s="5" t="str">
        <f>IF(COUNTIFS(Q3_SQL_Error_Concentration!$A:$A,A6044,Q3_SQL_Error_Concentration!$E:$E,B6044,Q3_SQL_Error_Concentration!$F:$F,C6044)=0,"",SUMIFS(Q3_SQL_Error_Concentration!$I:$I,Q3_SQL_Error_Concentration!$A:$A,A6044,Q3_SQL_Error_Concentration!$E:$E,B6044,Q3_SQL_Error_Concentration!$F:$F,C6044))</f>
        <v/>
      </c>
      <c r="H6044" s="5" t="str">
        <f t="shared" si="565"/>
        <v/>
      </c>
      <c r="I6044" s="5">
        <f>IF(D6044&gt;=Q3_Validation!$C$2,1,0)</f>
        <v>0</v>
      </c>
      <c r="J6044" s="8" t="str">
        <f t="shared" si="566"/>
        <v/>
      </c>
      <c r="K6044" s="5" t="str">
        <f t="shared" si="567"/>
        <v>excluded</v>
      </c>
      <c r="L6044" s="5">
        <f t="shared" si="568"/>
        <v>0</v>
      </c>
      <c r="M6044" s="5">
        <f t="shared" si="569"/>
        <v>0</v>
      </c>
    </row>
    <row r="6045" spans="1:13">
      <c r="A6045" s="5">
        <v>9402</v>
      </c>
      <c r="B6045" s="5">
        <v>21</v>
      </c>
      <c r="C6045" s="5" t="s">
        <v>63</v>
      </c>
      <c r="D6045" s="5">
        <v>52</v>
      </c>
      <c r="E6045" s="5">
        <v>0</v>
      </c>
      <c r="F6045" s="8">
        <f t="shared" si="564"/>
        <v>0</v>
      </c>
      <c r="G6045" s="5" t="str">
        <f>IF(COUNTIFS(Q3_SQL_Error_Concentration!$A:$A,A6045,Q3_SQL_Error_Concentration!$E:$E,B6045,Q3_SQL_Error_Concentration!$F:$F,C6045)=0,"",SUMIFS(Q3_SQL_Error_Concentration!$I:$I,Q3_SQL_Error_Concentration!$A:$A,A6045,Q3_SQL_Error_Concentration!$E:$E,B6045,Q3_SQL_Error_Concentration!$F:$F,C6045))</f>
        <v/>
      </c>
      <c r="H6045" s="5" t="str">
        <f t="shared" si="565"/>
        <v/>
      </c>
      <c r="I6045" s="5">
        <f>IF(D6045&gt;=Q3_Validation!$C$2,1,0)</f>
        <v>0</v>
      </c>
      <c r="J6045" s="8" t="str">
        <f t="shared" si="566"/>
        <v/>
      </c>
      <c r="K6045" s="5" t="str">
        <f t="shared" si="567"/>
        <v>excluded</v>
      </c>
      <c r="L6045" s="5">
        <f t="shared" si="568"/>
        <v>0</v>
      </c>
      <c r="M6045" s="5">
        <f t="shared" si="569"/>
        <v>0</v>
      </c>
    </row>
    <row r="6046" spans="1:13">
      <c r="A6046" s="5">
        <v>9402</v>
      </c>
      <c r="B6046" s="5">
        <v>21</v>
      </c>
      <c r="C6046" s="5" t="s">
        <v>64</v>
      </c>
      <c r="D6046" s="5">
        <v>2</v>
      </c>
      <c r="E6046" s="5">
        <v>0</v>
      </c>
      <c r="F6046" s="8">
        <f t="shared" si="564"/>
        <v>0</v>
      </c>
      <c r="G6046" s="5" t="str">
        <f>IF(COUNTIFS(Q3_SQL_Error_Concentration!$A:$A,A6046,Q3_SQL_Error_Concentration!$E:$E,B6046,Q3_SQL_Error_Concentration!$F:$F,C6046)=0,"",SUMIFS(Q3_SQL_Error_Concentration!$I:$I,Q3_SQL_Error_Concentration!$A:$A,A6046,Q3_SQL_Error_Concentration!$E:$E,B6046,Q3_SQL_Error_Concentration!$F:$F,C6046))</f>
        <v/>
      </c>
      <c r="H6046" s="5" t="str">
        <f t="shared" si="565"/>
        <v/>
      </c>
      <c r="I6046" s="5">
        <f>IF(D6046&gt;=Q3_Validation!$C$2,1,0)</f>
        <v>0</v>
      </c>
      <c r="J6046" s="8" t="str">
        <f t="shared" si="566"/>
        <v/>
      </c>
      <c r="K6046" s="5" t="str">
        <f t="shared" si="567"/>
        <v>excluded</v>
      </c>
      <c r="L6046" s="5">
        <f t="shared" si="568"/>
        <v>0</v>
      </c>
      <c r="M6046" s="5">
        <f t="shared" si="569"/>
        <v>0</v>
      </c>
    </row>
    <row r="6047" spans="1:13">
      <c r="A6047" s="5">
        <v>9402</v>
      </c>
      <c r="B6047" s="5">
        <v>21</v>
      </c>
      <c r="C6047" s="5" t="s">
        <v>62</v>
      </c>
      <c r="D6047" s="5">
        <v>131</v>
      </c>
      <c r="E6047" s="5">
        <v>0</v>
      </c>
      <c r="F6047" s="8">
        <f t="shared" si="564"/>
        <v>0</v>
      </c>
      <c r="G6047" s="5" t="str">
        <f>IF(COUNTIFS(Q3_SQL_Error_Concentration!$A:$A,A6047,Q3_SQL_Error_Concentration!$E:$E,B6047,Q3_SQL_Error_Concentration!$F:$F,C6047)=0,"",SUMIFS(Q3_SQL_Error_Concentration!$I:$I,Q3_SQL_Error_Concentration!$A:$A,A6047,Q3_SQL_Error_Concentration!$E:$E,B6047,Q3_SQL_Error_Concentration!$F:$F,C6047))</f>
        <v/>
      </c>
      <c r="H6047" s="5" t="str">
        <f t="shared" si="565"/>
        <v/>
      </c>
      <c r="I6047" s="5">
        <f>IF(D6047&gt;=Q3_Validation!$C$2,1,0)</f>
        <v>0</v>
      </c>
      <c r="J6047" s="8" t="str">
        <f t="shared" si="566"/>
        <v/>
      </c>
      <c r="K6047" s="5" t="str">
        <f t="shared" si="567"/>
        <v>excluded</v>
      </c>
      <c r="L6047" s="5">
        <f t="shared" si="568"/>
        <v>0</v>
      </c>
      <c r="M6047" s="5">
        <f t="shared" si="569"/>
        <v>0</v>
      </c>
    </row>
    <row r="6048" spans="1:13">
      <c r="A6048" s="5">
        <v>9402</v>
      </c>
      <c r="B6048" s="5">
        <v>22</v>
      </c>
      <c r="C6048" s="5" t="s">
        <v>63</v>
      </c>
      <c r="D6048" s="5">
        <v>36</v>
      </c>
      <c r="E6048" s="5">
        <v>0</v>
      </c>
      <c r="F6048" s="8">
        <f t="shared" si="564"/>
        <v>0</v>
      </c>
      <c r="G6048" s="5" t="str">
        <f>IF(COUNTIFS(Q3_SQL_Error_Concentration!$A:$A,A6048,Q3_SQL_Error_Concentration!$E:$E,B6048,Q3_SQL_Error_Concentration!$F:$F,C6048)=0,"",SUMIFS(Q3_SQL_Error_Concentration!$I:$I,Q3_SQL_Error_Concentration!$A:$A,A6048,Q3_SQL_Error_Concentration!$E:$E,B6048,Q3_SQL_Error_Concentration!$F:$F,C6048))</f>
        <v/>
      </c>
      <c r="H6048" s="5" t="str">
        <f t="shared" si="565"/>
        <v/>
      </c>
      <c r="I6048" s="5">
        <f>IF(D6048&gt;=Q3_Validation!$C$2,1,0)</f>
        <v>0</v>
      </c>
      <c r="J6048" s="8" t="str">
        <f t="shared" si="566"/>
        <v/>
      </c>
      <c r="K6048" s="5" t="str">
        <f t="shared" si="567"/>
        <v>excluded</v>
      </c>
      <c r="L6048" s="5">
        <f t="shared" si="568"/>
        <v>0</v>
      </c>
      <c r="M6048" s="5">
        <f t="shared" si="569"/>
        <v>0</v>
      </c>
    </row>
    <row r="6049" spans="1:13">
      <c r="A6049" s="5">
        <v>9402</v>
      </c>
      <c r="B6049" s="5">
        <v>22</v>
      </c>
      <c r="C6049" s="5" t="s">
        <v>62</v>
      </c>
      <c r="D6049" s="5">
        <v>37</v>
      </c>
      <c r="E6049" s="5">
        <v>0</v>
      </c>
      <c r="F6049" s="8">
        <f t="shared" si="564"/>
        <v>0</v>
      </c>
      <c r="G6049" s="5" t="str">
        <f>IF(COUNTIFS(Q3_SQL_Error_Concentration!$A:$A,A6049,Q3_SQL_Error_Concentration!$E:$E,B6049,Q3_SQL_Error_Concentration!$F:$F,C6049)=0,"",SUMIFS(Q3_SQL_Error_Concentration!$I:$I,Q3_SQL_Error_Concentration!$A:$A,A6049,Q3_SQL_Error_Concentration!$E:$E,B6049,Q3_SQL_Error_Concentration!$F:$F,C6049))</f>
        <v/>
      </c>
      <c r="H6049" s="5" t="str">
        <f t="shared" si="565"/>
        <v/>
      </c>
      <c r="I6049" s="5">
        <f>IF(D6049&gt;=Q3_Validation!$C$2,1,0)</f>
        <v>0</v>
      </c>
      <c r="J6049" s="8" t="str">
        <f t="shared" si="566"/>
        <v/>
      </c>
      <c r="K6049" s="5" t="str">
        <f t="shared" si="567"/>
        <v>excluded</v>
      </c>
      <c r="L6049" s="5">
        <f t="shared" si="568"/>
        <v>0</v>
      </c>
      <c r="M6049" s="5">
        <f t="shared" si="569"/>
        <v>0</v>
      </c>
    </row>
    <row r="6050" spans="1:13">
      <c r="A6050" s="5">
        <v>9402</v>
      </c>
      <c r="B6050" s="5">
        <v>23</v>
      </c>
      <c r="C6050" s="5" t="s">
        <v>62</v>
      </c>
      <c r="D6050" s="5">
        <v>1</v>
      </c>
      <c r="E6050" s="5">
        <v>0</v>
      </c>
      <c r="F6050" s="8">
        <f t="shared" si="564"/>
        <v>0</v>
      </c>
      <c r="G6050" s="5" t="str">
        <f>IF(COUNTIFS(Q3_SQL_Error_Concentration!$A:$A,A6050,Q3_SQL_Error_Concentration!$E:$E,B6050,Q3_SQL_Error_Concentration!$F:$F,C6050)=0,"",SUMIFS(Q3_SQL_Error_Concentration!$I:$I,Q3_SQL_Error_Concentration!$A:$A,A6050,Q3_SQL_Error_Concentration!$E:$E,B6050,Q3_SQL_Error_Concentration!$F:$F,C6050))</f>
        <v/>
      </c>
      <c r="H6050" s="5" t="str">
        <f t="shared" si="565"/>
        <v/>
      </c>
      <c r="I6050" s="5">
        <f>IF(D6050&gt;=Q3_Validation!$C$2,1,0)</f>
        <v>0</v>
      </c>
      <c r="J6050" s="8" t="str">
        <f t="shared" si="566"/>
        <v/>
      </c>
      <c r="K6050" s="5" t="str">
        <f t="shared" si="567"/>
        <v>excluded</v>
      </c>
      <c r="L6050" s="5">
        <f t="shared" si="568"/>
        <v>0</v>
      </c>
      <c r="M6050" s="5">
        <f t="shared" si="569"/>
        <v>0</v>
      </c>
    </row>
    <row r="6051" spans="1:13">
      <c r="A6051" s="5"/>
      <c r="B6051" s="5"/>
      <c r="C6051" s="5"/>
      <c r="D6051" s="5"/>
      <c r="E6051" s="5"/>
      <c r="F6051" s="8"/>
      <c r="G6051" s="5"/>
      <c r="H6051" s="5"/>
      <c r="I6051" s="5"/>
      <c r="J6051" s="8"/>
      <c r="K6051" s="5"/>
      <c r="L6051" s="5"/>
      <c r="M6051" s="5"/>
    </row>
    <row r="6052" spans="1:13">
      <c r="A6052" s="5"/>
      <c r="B6052" s="5"/>
      <c r="C6052" s="5"/>
      <c r="D6052" s="5"/>
      <c r="E6052" s="5"/>
      <c r="F6052" s="8"/>
      <c r="G6052" s="5"/>
      <c r="H6052" s="5"/>
      <c r="I6052" s="5"/>
      <c r="J6052" s="8"/>
      <c r="K6052" s="5"/>
      <c r="L6052" s="5"/>
      <c r="M6052" s="5"/>
    </row>
    <row r="6053" spans="1:13">
      <c r="A6053" s="5"/>
      <c r="B6053" s="5"/>
      <c r="C6053" s="5"/>
      <c r="D6053" s="5"/>
      <c r="E6053" s="5"/>
      <c r="F6053" s="8"/>
      <c r="G6053" s="5"/>
      <c r="H6053" s="5"/>
      <c r="I6053" s="5"/>
      <c r="J6053" s="8"/>
      <c r="K6053" s="5"/>
      <c r="L6053" s="5"/>
      <c r="M6053" s="5"/>
    </row>
    <row r="6054" spans="1:13">
      <c r="A6054" s="5"/>
      <c r="B6054" s="5"/>
      <c r="C6054" s="5"/>
      <c r="D6054" s="5"/>
      <c r="E6054" s="5"/>
      <c r="F6054" s="8"/>
      <c r="G6054" s="5"/>
      <c r="H6054" s="5"/>
      <c r="I6054" s="5"/>
      <c r="J6054" s="8"/>
      <c r="K6054" s="5"/>
      <c r="L6054" s="5"/>
      <c r="M6054" s="5"/>
    </row>
    <row r="6055" spans="1:13">
      <c r="A6055" s="5"/>
      <c r="B6055" s="5"/>
      <c r="C6055" s="5"/>
      <c r="D6055" s="5"/>
      <c r="E6055" s="5"/>
      <c r="F6055" s="8"/>
      <c r="G6055" s="5"/>
      <c r="H6055" s="5"/>
      <c r="I6055" s="5"/>
      <c r="J6055" s="8"/>
      <c r="K6055" s="5"/>
      <c r="L6055" s="5"/>
      <c r="M6055" s="5"/>
    </row>
    <row r="6056" spans="1:13">
      <c r="A6056" s="5"/>
      <c r="B6056" s="5"/>
      <c r="C6056" s="5"/>
      <c r="D6056" s="5"/>
      <c r="E6056" s="5"/>
      <c r="F6056" s="8"/>
      <c r="G6056" s="5"/>
      <c r="H6056" s="5"/>
      <c r="I6056" s="5"/>
      <c r="J6056" s="8"/>
      <c r="K6056" s="5"/>
      <c r="L6056" s="5"/>
      <c r="M6056" s="5"/>
    </row>
    <row r="6057" spans="1:13">
      <c r="A6057" s="5"/>
      <c r="B6057" s="5"/>
      <c r="C6057" s="5"/>
      <c r="D6057" s="5"/>
      <c r="E6057" s="5"/>
      <c r="F6057" s="8"/>
      <c r="G6057" s="5"/>
      <c r="H6057" s="5"/>
      <c r="I6057" s="5"/>
      <c r="J6057" s="8"/>
      <c r="K6057" s="5"/>
      <c r="L6057" s="5"/>
      <c r="M6057" s="5"/>
    </row>
    <row r="6058" spans="1:13">
      <c r="A6058" s="5"/>
      <c r="B6058" s="5"/>
      <c r="C6058" s="5"/>
      <c r="D6058" s="5"/>
      <c r="E6058" s="5"/>
      <c r="F6058" s="8"/>
      <c r="G6058" s="5"/>
      <c r="H6058" s="5"/>
      <c r="I6058" s="5"/>
      <c r="J6058" s="8"/>
      <c r="K6058" s="5"/>
      <c r="L6058" s="5"/>
      <c r="M6058" s="5"/>
    </row>
    <row r="6059" spans="1:13">
      <c r="A6059" s="5"/>
      <c r="B6059" s="5"/>
      <c r="C6059" s="5"/>
      <c r="D6059" s="5"/>
      <c r="E6059" s="5"/>
      <c r="F6059" s="8"/>
      <c r="G6059" s="5"/>
      <c r="H6059" s="5"/>
      <c r="I6059" s="5"/>
      <c r="J6059" s="8"/>
      <c r="K6059" s="5"/>
      <c r="L6059" s="5"/>
      <c r="M6059" s="5"/>
    </row>
    <row r="6060" spans="1:13">
      <c r="A6060" s="5"/>
      <c r="B6060" s="5"/>
      <c r="C6060" s="5"/>
      <c r="D6060" s="5"/>
      <c r="E6060" s="5"/>
      <c r="F6060" s="8"/>
      <c r="G6060" s="5"/>
      <c r="H6060" s="5"/>
      <c r="I6060" s="5"/>
      <c r="J6060" s="8"/>
      <c r="K6060" s="5"/>
      <c r="L6060" s="5"/>
      <c r="M6060" s="5"/>
    </row>
    <row r="6061" spans="1:13">
      <c r="A6061" s="5"/>
      <c r="B6061" s="5"/>
      <c r="C6061" s="5"/>
      <c r="D6061" s="5"/>
      <c r="E6061" s="5"/>
      <c r="F6061" s="8"/>
      <c r="G6061" s="5"/>
      <c r="H6061" s="5"/>
      <c r="I6061" s="5"/>
      <c r="J6061" s="8"/>
      <c r="K6061" s="5"/>
      <c r="L6061" s="5"/>
      <c r="M6061" s="5"/>
    </row>
    <row r="6062" spans="1:13">
      <c r="A6062" s="5"/>
      <c r="B6062" s="5"/>
      <c r="C6062" s="5"/>
      <c r="D6062" s="5"/>
      <c r="E6062" s="5"/>
      <c r="F6062" s="8"/>
      <c r="G6062" s="5"/>
      <c r="H6062" s="5"/>
      <c r="I6062" s="5"/>
      <c r="J6062" s="8"/>
      <c r="K6062" s="5"/>
      <c r="L6062" s="5"/>
      <c r="M6062" s="5"/>
    </row>
    <row r="6063" spans="1:13">
      <c r="A6063" s="5"/>
      <c r="B6063" s="5"/>
      <c r="C6063" s="5"/>
      <c r="D6063" s="5"/>
      <c r="E6063" s="5"/>
      <c r="F6063" s="8"/>
      <c r="G6063" s="5"/>
      <c r="H6063" s="5"/>
      <c r="I6063" s="5"/>
      <c r="J6063" s="8"/>
      <c r="K6063" s="5"/>
      <c r="L6063" s="5"/>
      <c r="M6063" s="5"/>
    </row>
    <row r="6064" spans="1:13">
      <c r="A6064" s="5"/>
      <c r="B6064" s="5"/>
      <c r="C6064" s="5"/>
      <c r="D6064" s="5"/>
      <c r="E6064" s="5"/>
      <c r="F6064" s="8"/>
      <c r="G6064" s="5"/>
      <c r="H6064" s="5"/>
      <c r="I6064" s="5"/>
      <c r="J6064" s="8"/>
      <c r="K6064" s="5"/>
      <c r="L6064" s="5"/>
      <c r="M6064" s="5"/>
    </row>
    <row r="6065" spans="1:13">
      <c r="A6065" s="5"/>
      <c r="B6065" s="5"/>
      <c r="C6065" s="5"/>
      <c r="D6065" s="5"/>
      <c r="E6065" s="5"/>
      <c r="F6065" s="8"/>
      <c r="G6065" s="5"/>
      <c r="H6065" s="5"/>
      <c r="I6065" s="5"/>
      <c r="J6065" s="8"/>
      <c r="K6065" s="5"/>
      <c r="L6065" s="5"/>
      <c r="M6065" s="5"/>
    </row>
    <row r="6066" spans="1:13">
      <c r="A6066" s="5"/>
      <c r="B6066" s="5"/>
      <c r="C6066" s="5"/>
      <c r="D6066" s="5"/>
      <c r="E6066" s="5"/>
      <c r="F6066" s="8"/>
      <c r="G6066" s="5"/>
      <c r="H6066" s="5"/>
      <c r="I6066" s="5"/>
      <c r="J6066" s="8"/>
      <c r="K6066" s="5"/>
      <c r="L6066" s="5"/>
      <c r="M6066" s="5"/>
    </row>
    <row r="6067" spans="1:13">
      <c r="A6067" s="5"/>
      <c r="B6067" s="5"/>
      <c r="C6067" s="5"/>
      <c r="D6067" s="5"/>
      <c r="E6067" s="5"/>
      <c r="F6067" s="8"/>
      <c r="G6067" s="5"/>
      <c r="H6067" s="5"/>
      <c r="I6067" s="5"/>
      <c r="J6067" s="8"/>
      <c r="K6067" s="5"/>
      <c r="L6067" s="5"/>
      <c r="M6067" s="5"/>
    </row>
    <row r="6068" spans="1:13">
      <c r="A6068" s="5"/>
      <c r="B6068" s="5"/>
      <c r="C6068" s="5"/>
      <c r="D6068" s="5"/>
      <c r="E6068" s="5"/>
      <c r="F6068" s="8"/>
      <c r="G6068" s="5"/>
      <c r="H6068" s="5"/>
      <c r="I6068" s="5"/>
      <c r="J6068" s="8"/>
      <c r="K6068" s="5"/>
      <c r="L6068" s="5"/>
      <c r="M6068" s="5"/>
    </row>
    <row r="6069" spans="1:13">
      <c r="A6069" s="5"/>
      <c r="B6069" s="5"/>
      <c r="C6069" s="5"/>
      <c r="D6069" s="5"/>
      <c r="E6069" s="5"/>
      <c r="F6069" s="8"/>
      <c r="G6069" s="5"/>
      <c r="H6069" s="5"/>
      <c r="I6069" s="5"/>
      <c r="J6069" s="8"/>
      <c r="K6069" s="5"/>
      <c r="L6069" s="5"/>
      <c r="M6069" s="5"/>
    </row>
    <row r="6070" spans="1:13">
      <c r="A6070" s="5"/>
      <c r="B6070" s="5"/>
      <c r="C6070" s="5"/>
      <c r="D6070" s="5"/>
      <c r="E6070" s="5"/>
      <c r="F6070" s="8"/>
      <c r="G6070" s="5"/>
      <c r="H6070" s="5"/>
      <c r="I6070" s="5"/>
      <c r="J6070" s="8"/>
      <c r="K6070" s="5"/>
      <c r="L6070" s="5"/>
      <c r="M6070" s="5"/>
    </row>
    <row r="6071" spans="1:13">
      <c r="A6071" s="5"/>
      <c r="B6071" s="5"/>
      <c r="C6071" s="5"/>
      <c r="D6071" s="5"/>
      <c r="E6071" s="5"/>
      <c r="F6071" s="8"/>
      <c r="G6071" s="5"/>
      <c r="H6071" s="5"/>
      <c r="I6071" s="5"/>
      <c r="J6071" s="8"/>
      <c r="K6071" s="5"/>
      <c r="L6071" s="5"/>
      <c r="M6071" s="5"/>
    </row>
    <row r="6072" spans="1:13">
      <c r="A6072" s="5"/>
      <c r="B6072" s="5"/>
      <c r="C6072" s="5"/>
      <c r="D6072" s="5"/>
      <c r="E6072" s="5"/>
      <c r="F6072" s="8"/>
      <c r="G6072" s="5"/>
      <c r="H6072" s="5"/>
      <c r="I6072" s="5"/>
      <c r="J6072" s="8"/>
      <c r="K6072" s="5"/>
      <c r="L6072" s="5"/>
      <c r="M6072" s="5"/>
    </row>
    <row r="6073" spans="1:13">
      <c r="A6073" s="5"/>
      <c r="B6073" s="5"/>
      <c r="C6073" s="5"/>
      <c r="D6073" s="5"/>
      <c r="E6073" s="5"/>
      <c r="F6073" s="8"/>
      <c r="G6073" s="5"/>
      <c r="H6073" s="5"/>
      <c r="I6073" s="5"/>
      <c r="J6073" s="8"/>
      <c r="K6073" s="5"/>
      <c r="L6073" s="5"/>
      <c r="M6073" s="5"/>
    </row>
    <row r="6074" spans="1:13">
      <c r="A6074" s="5"/>
      <c r="B6074" s="5"/>
      <c r="C6074" s="5"/>
      <c r="D6074" s="5"/>
      <c r="E6074" s="5"/>
      <c r="F6074" s="8"/>
      <c r="G6074" s="5"/>
      <c r="H6074" s="5"/>
      <c r="I6074" s="5"/>
      <c r="J6074" s="8"/>
      <c r="K6074" s="5"/>
      <c r="L6074" s="5"/>
      <c r="M6074" s="5"/>
    </row>
    <row r="6075" spans="1:13">
      <c r="A6075" s="5"/>
      <c r="B6075" s="5"/>
      <c r="C6075" s="5"/>
      <c r="D6075" s="5"/>
      <c r="E6075" s="5"/>
      <c r="F6075" s="8"/>
      <c r="G6075" s="5"/>
      <c r="H6075" s="5"/>
      <c r="I6075" s="5"/>
      <c r="J6075" s="8"/>
      <c r="K6075" s="5"/>
      <c r="L6075" s="5"/>
      <c r="M6075" s="5"/>
    </row>
    <row r="6076" spans="1:13">
      <c r="A6076" s="5"/>
      <c r="B6076" s="5"/>
      <c r="C6076" s="5"/>
      <c r="D6076" s="5"/>
      <c r="E6076" s="5"/>
      <c r="F6076" s="8"/>
      <c r="G6076" s="5"/>
      <c r="H6076" s="5"/>
      <c r="I6076" s="5"/>
      <c r="J6076" s="8"/>
      <c r="K6076" s="5"/>
      <c r="L6076" s="5"/>
      <c r="M6076" s="5"/>
    </row>
    <row r="6077" spans="1:13">
      <c r="A6077" s="5"/>
      <c r="B6077" s="5"/>
      <c r="C6077" s="5"/>
      <c r="D6077" s="5"/>
      <c r="E6077" s="5"/>
      <c r="F6077" s="8"/>
      <c r="G6077" s="5"/>
      <c r="H6077" s="5"/>
      <c r="I6077" s="5"/>
      <c r="J6077" s="8"/>
      <c r="K6077" s="5"/>
      <c r="L6077" s="5"/>
      <c r="M6077" s="5"/>
    </row>
    <row r="6078" spans="1:13">
      <c r="A6078" s="5"/>
      <c r="B6078" s="5"/>
      <c r="C6078" s="5"/>
      <c r="D6078" s="5"/>
      <c r="E6078" s="5"/>
      <c r="F6078" s="8"/>
      <c r="G6078" s="5"/>
      <c r="H6078" s="5"/>
      <c r="I6078" s="5"/>
      <c r="J6078" s="8"/>
      <c r="K6078" s="5"/>
      <c r="L6078" s="5"/>
      <c r="M6078" s="5"/>
    </row>
    <row r="6079" spans="1:13">
      <c r="A6079" s="5"/>
      <c r="B6079" s="5"/>
      <c r="C6079" s="5"/>
      <c r="D6079" s="5"/>
      <c r="E6079" s="5"/>
      <c r="F6079" s="8"/>
      <c r="G6079" s="5"/>
      <c r="H6079" s="5"/>
      <c r="I6079" s="5"/>
      <c r="J6079" s="8"/>
      <c r="K6079" s="5"/>
      <c r="L6079" s="5"/>
      <c r="M6079" s="5"/>
    </row>
    <row r="6080" spans="1:13">
      <c r="A6080" s="5"/>
      <c r="B6080" s="5"/>
      <c r="C6080" s="5"/>
      <c r="D6080" s="5"/>
      <c r="E6080" s="5"/>
      <c r="F6080" s="8"/>
      <c r="G6080" s="5"/>
      <c r="H6080" s="5"/>
      <c r="I6080" s="5"/>
      <c r="J6080" s="8"/>
      <c r="K6080" s="5"/>
      <c r="L6080" s="5"/>
      <c r="M6080" s="5"/>
    </row>
    <row r="6081" spans="1:13">
      <c r="A6081" s="5"/>
      <c r="B6081" s="5"/>
      <c r="C6081" s="5"/>
      <c r="D6081" s="5"/>
      <c r="E6081" s="5"/>
      <c r="F6081" s="8"/>
      <c r="G6081" s="5"/>
      <c r="H6081" s="5"/>
      <c r="I6081" s="5"/>
      <c r="J6081" s="8"/>
      <c r="K6081" s="5"/>
      <c r="L6081" s="5"/>
      <c r="M6081" s="5"/>
    </row>
    <row r="6082" spans="1:13">
      <c r="A6082" s="5"/>
      <c r="B6082" s="5"/>
      <c r="C6082" s="5"/>
      <c r="D6082" s="5"/>
      <c r="E6082" s="5"/>
      <c r="F6082" s="8"/>
      <c r="G6082" s="5"/>
      <c r="H6082" s="5"/>
      <c r="I6082" s="5"/>
      <c r="J6082" s="8"/>
      <c r="K6082" s="5"/>
      <c r="L6082" s="5"/>
      <c r="M6082" s="5"/>
    </row>
    <row r="6083" spans="1:13">
      <c r="A6083" s="5"/>
      <c r="B6083" s="5"/>
      <c r="C6083" s="5"/>
      <c r="D6083" s="5"/>
      <c r="E6083" s="5"/>
      <c r="F6083" s="8"/>
      <c r="G6083" s="5"/>
      <c r="H6083" s="5"/>
      <c r="I6083" s="5"/>
      <c r="J6083" s="8"/>
      <c r="K6083" s="5"/>
      <c r="L6083" s="5"/>
      <c r="M6083" s="5"/>
    </row>
    <row r="6084" spans="1:13">
      <c r="A6084" s="5"/>
      <c r="B6084" s="5"/>
      <c r="C6084" s="5"/>
      <c r="D6084" s="5"/>
      <c r="E6084" s="5"/>
      <c r="F6084" s="8"/>
      <c r="G6084" s="5"/>
      <c r="H6084" s="5"/>
      <c r="I6084" s="5"/>
      <c r="J6084" s="8"/>
      <c r="K6084" s="5"/>
      <c r="L6084" s="5"/>
      <c r="M6084" s="5"/>
    </row>
    <row r="6085" spans="1:13">
      <c r="A6085" s="5"/>
      <c r="B6085" s="5"/>
      <c r="C6085" s="5"/>
      <c r="D6085" s="5"/>
      <c r="E6085" s="5"/>
      <c r="F6085" s="8"/>
      <c r="G6085" s="5"/>
      <c r="H6085" s="5"/>
      <c r="I6085" s="5"/>
      <c r="J6085" s="8"/>
      <c r="K6085" s="5"/>
      <c r="L6085" s="5"/>
      <c r="M6085" s="5"/>
    </row>
    <row r="6086" spans="1:13">
      <c r="A6086" s="5"/>
      <c r="B6086" s="5"/>
      <c r="C6086" s="5"/>
      <c r="D6086" s="5"/>
      <c r="E6086" s="5"/>
      <c r="F6086" s="8"/>
      <c r="G6086" s="5"/>
      <c r="H6086" s="5"/>
      <c r="I6086" s="5"/>
      <c r="J6086" s="8"/>
      <c r="K6086" s="5"/>
      <c r="L6086" s="5"/>
      <c r="M6086" s="5"/>
    </row>
    <row r="6087" spans="1:13">
      <c r="A6087" s="5"/>
      <c r="B6087" s="5"/>
      <c r="C6087" s="5"/>
      <c r="D6087" s="5"/>
      <c r="E6087" s="5"/>
      <c r="F6087" s="8"/>
      <c r="G6087" s="5"/>
      <c r="H6087" s="5"/>
      <c r="I6087" s="5"/>
      <c r="J6087" s="8"/>
      <c r="K6087" s="5"/>
      <c r="L6087" s="5"/>
      <c r="M6087" s="5"/>
    </row>
    <row r="6088" spans="1:13">
      <c r="A6088" s="5"/>
      <c r="B6088" s="5"/>
      <c r="C6088" s="5"/>
      <c r="D6088" s="5"/>
      <c r="E6088" s="5"/>
      <c r="F6088" s="8"/>
      <c r="G6088" s="5"/>
      <c r="H6088" s="5"/>
      <c r="I6088" s="5"/>
      <c r="J6088" s="8"/>
      <c r="K6088" s="5"/>
      <c r="L6088" s="5"/>
      <c r="M6088" s="5"/>
    </row>
    <row r="6089" spans="1:13">
      <c r="A6089" s="5"/>
      <c r="B6089" s="5"/>
      <c r="C6089" s="5"/>
      <c r="D6089" s="5"/>
      <c r="E6089" s="5"/>
      <c r="F6089" s="8"/>
      <c r="G6089" s="5"/>
      <c r="H6089" s="5"/>
      <c r="I6089" s="5"/>
      <c r="J6089" s="8"/>
      <c r="K6089" s="5"/>
      <c r="L6089" s="5"/>
      <c r="M6089" s="5"/>
    </row>
    <row r="6090" spans="1:13">
      <c r="A6090" s="5"/>
      <c r="B6090" s="5"/>
      <c r="C6090" s="5"/>
      <c r="D6090" s="5"/>
      <c r="E6090" s="5"/>
      <c r="F6090" s="8"/>
      <c r="G6090" s="5"/>
      <c r="H6090" s="5"/>
      <c r="I6090" s="5"/>
      <c r="J6090" s="8"/>
      <c r="K6090" s="5"/>
      <c r="L6090" s="5"/>
      <c r="M6090" s="5"/>
    </row>
    <row r="6091" spans="1:13">
      <c r="A6091" s="5"/>
      <c r="B6091" s="5"/>
      <c r="C6091" s="5"/>
      <c r="D6091" s="5"/>
      <c r="E6091" s="5"/>
      <c r="F6091" s="8"/>
      <c r="G6091" s="5"/>
      <c r="H6091" s="5"/>
      <c r="I6091" s="5"/>
      <c r="J6091" s="8"/>
      <c r="K6091" s="5"/>
      <c r="L6091" s="5"/>
      <c r="M6091" s="5"/>
    </row>
    <row r="6092" spans="1:13">
      <c r="A6092" s="5"/>
      <c r="B6092" s="5"/>
      <c r="C6092" s="5"/>
      <c r="D6092" s="5"/>
      <c r="E6092" s="5"/>
      <c r="F6092" s="8"/>
      <c r="G6092" s="5"/>
      <c r="H6092" s="5"/>
      <c r="I6092" s="5"/>
      <c r="J6092" s="8"/>
      <c r="K6092" s="5"/>
      <c r="L6092" s="5"/>
      <c r="M6092" s="5"/>
    </row>
    <row r="6093" spans="1:13">
      <c r="A6093" s="5"/>
      <c r="B6093" s="5"/>
      <c r="C6093" s="5"/>
      <c r="D6093" s="5"/>
      <c r="E6093" s="5"/>
      <c r="F6093" s="8"/>
      <c r="G6093" s="5"/>
      <c r="H6093" s="5"/>
      <c r="I6093" s="5"/>
      <c r="J6093" s="8"/>
      <c r="K6093" s="5"/>
      <c r="L6093" s="5"/>
      <c r="M6093" s="5"/>
    </row>
    <row r="6094" spans="1:13">
      <c r="A6094" s="5"/>
      <c r="B6094" s="5"/>
      <c r="C6094" s="5"/>
      <c r="D6094" s="5"/>
      <c r="E6094" s="5"/>
      <c r="F6094" s="8"/>
      <c r="G6094" s="5"/>
      <c r="H6094" s="5"/>
      <c r="I6094" s="5"/>
      <c r="J6094" s="8"/>
      <c r="K6094" s="5"/>
      <c r="L6094" s="5"/>
      <c r="M6094" s="5"/>
    </row>
    <row r="6095" spans="1:13">
      <c r="A6095" s="5"/>
      <c r="B6095" s="5"/>
      <c r="C6095" s="5"/>
      <c r="D6095" s="5"/>
      <c r="E6095" s="5"/>
      <c r="F6095" s="8"/>
      <c r="G6095" s="5"/>
      <c r="H6095" s="5"/>
      <c r="I6095" s="5"/>
      <c r="J6095" s="8"/>
      <c r="K6095" s="5"/>
      <c r="L6095" s="5"/>
      <c r="M6095" s="5"/>
    </row>
    <row r="6096" spans="1:13">
      <c r="A6096" s="5"/>
      <c r="B6096" s="5"/>
      <c r="C6096" s="5"/>
      <c r="D6096" s="5"/>
      <c r="E6096" s="5"/>
      <c r="F6096" s="8"/>
      <c r="G6096" s="5"/>
      <c r="H6096" s="5"/>
      <c r="I6096" s="5"/>
      <c r="J6096" s="8"/>
      <c r="K6096" s="5"/>
      <c r="L6096" s="5"/>
      <c r="M6096" s="5"/>
    </row>
    <row r="6097" spans="1:13">
      <c r="A6097" s="5"/>
      <c r="B6097" s="5"/>
      <c r="C6097" s="5"/>
      <c r="D6097" s="5"/>
      <c r="E6097" s="5"/>
      <c r="F6097" s="8"/>
      <c r="G6097" s="5"/>
      <c r="H6097" s="5"/>
      <c r="I6097" s="5"/>
      <c r="J6097" s="8"/>
      <c r="K6097" s="5"/>
      <c r="L6097" s="5"/>
      <c r="M6097" s="5"/>
    </row>
    <row r="6098" spans="1:13">
      <c r="A6098" s="5"/>
      <c r="B6098" s="5"/>
      <c r="C6098" s="5"/>
      <c r="D6098" s="5"/>
      <c r="E6098" s="5"/>
      <c r="F6098" s="8"/>
      <c r="G6098" s="5"/>
      <c r="H6098" s="5"/>
      <c r="I6098" s="5"/>
      <c r="J6098" s="8"/>
      <c r="K6098" s="5"/>
      <c r="L6098" s="5"/>
      <c r="M6098" s="5"/>
    </row>
    <row r="6099" spans="1:13">
      <c r="A6099" s="5"/>
      <c r="B6099" s="5"/>
      <c r="C6099" s="5"/>
      <c r="D6099" s="5"/>
      <c r="E6099" s="5"/>
      <c r="F6099" s="8"/>
      <c r="G6099" s="5"/>
      <c r="H6099" s="5"/>
      <c r="I6099" s="5"/>
      <c r="J6099" s="8"/>
      <c r="K6099" s="5"/>
      <c r="L6099" s="5"/>
      <c r="M6099" s="5"/>
    </row>
    <row r="6100" spans="1:13">
      <c r="A6100" s="5"/>
      <c r="B6100" s="5"/>
      <c r="C6100" s="5"/>
      <c r="D6100" s="5"/>
      <c r="E6100" s="5"/>
      <c r="F6100" s="8"/>
      <c r="G6100" s="5"/>
      <c r="H6100" s="5"/>
      <c r="I6100" s="5"/>
      <c r="J6100" s="8"/>
      <c r="K6100" s="5"/>
      <c r="L6100" s="5"/>
      <c r="M6100" s="5"/>
    </row>
    <row r="6101" spans="1:13">
      <c r="A6101" s="5"/>
      <c r="B6101" s="5"/>
      <c r="C6101" s="5"/>
      <c r="D6101" s="5"/>
      <c r="E6101" s="5"/>
      <c r="F6101" s="8"/>
      <c r="G6101" s="5"/>
      <c r="H6101" s="5"/>
      <c r="I6101" s="5"/>
      <c r="J6101" s="8"/>
      <c r="K6101" s="5"/>
      <c r="L6101" s="5"/>
      <c r="M6101" s="5"/>
    </row>
    <row r="6102" spans="1:13">
      <c r="A6102" s="5"/>
      <c r="B6102" s="5"/>
      <c r="C6102" s="5"/>
      <c r="D6102" s="5"/>
      <c r="E6102" s="5"/>
      <c r="F6102" s="8"/>
      <c r="G6102" s="5"/>
      <c r="H6102" s="5"/>
      <c r="I6102" s="5"/>
      <c r="J6102" s="8"/>
      <c r="K6102" s="5"/>
      <c r="L6102" s="5"/>
      <c r="M6102" s="5"/>
    </row>
    <row r="6103" spans="1:13">
      <c r="A6103" s="5"/>
      <c r="B6103" s="5"/>
      <c r="C6103" s="5"/>
      <c r="D6103" s="5"/>
      <c r="E6103" s="5"/>
      <c r="F6103" s="8"/>
      <c r="G6103" s="5"/>
      <c r="H6103" s="5"/>
      <c r="I6103" s="5"/>
      <c r="J6103" s="8"/>
      <c r="K6103" s="5"/>
      <c r="L6103" s="5"/>
      <c r="M6103" s="5"/>
    </row>
    <row r="6104" spans="1:13">
      <c r="A6104" s="5"/>
      <c r="B6104" s="5"/>
      <c r="C6104" s="5"/>
      <c r="D6104" s="5"/>
      <c r="E6104" s="5"/>
      <c r="F6104" s="8"/>
      <c r="G6104" s="5"/>
      <c r="H6104" s="5"/>
      <c r="I6104" s="5"/>
      <c r="J6104" s="8"/>
      <c r="K6104" s="5"/>
      <c r="L6104" s="5"/>
      <c r="M6104" s="5"/>
    </row>
    <row r="6105" spans="1:13">
      <c r="A6105" s="5"/>
      <c r="B6105" s="5"/>
      <c r="C6105" s="5"/>
      <c r="D6105" s="5"/>
      <c r="E6105" s="5"/>
      <c r="F6105" s="8"/>
      <c r="G6105" s="5"/>
      <c r="H6105" s="5"/>
      <c r="I6105" s="5"/>
      <c r="J6105" s="8"/>
      <c r="K6105" s="5"/>
      <c r="L6105" s="5"/>
      <c r="M6105" s="5"/>
    </row>
    <row r="6106" spans="1:13">
      <c r="A6106" s="5"/>
      <c r="B6106" s="5"/>
      <c r="C6106" s="5"/>
      <c r="D6106" s="5"/>
      <c r="E6106" s="5"/>
      <c r="F6106" s="8"/>
      <c r="G6106" s="5"/>
      <c r="H6106" s="5"/>
      <c r="I6106" s="5"/>
      <c r="J6106" s="8"/>
      <c r="K6106" s="5"/>
      <c r="L6106" s="5"/>
      <c r="M6106" s="5"/>
    </row>
    <row r="6107" spans="1:13">
      <c r="A6107" s="5"/>
      <c r="B6107" s="5"/>
      <c r="C6107" s="5"/>
      <c r="D6107" s="5"/>
      <c r="E6107" s="5"/>
      <c r="F6107" s="8"/>
      <c r="G6107" s="5"/>
      <c r="H6107" s="5"/>
      <c r="I6107" s="5"/>
      <c r="J6107" s="8"/>
      <c r="K6107" s="5"/>
      <c r="L6107" s="5"/>
      <c r="M6107" s="5"/>
    </row>
    <row r="6108" spans="1:13">
      <c r="A6108" s="5"/>
      <c r="B6108" s="5"/>
      <c r="C6108" s="5"/>
      <c r="D6108" s="5"/>
      <c r="E6108" s="5"/>
      <c r="F6108" s="8"/>
      <c r="G6108" s="5"/>
      <c r="H6108" s="5"/>
      <c r="I6108" s="5"/>
      <c r="J6108" s="8"/>
      <c r="K6108" s="5"/>
      <c r="L6108" s="5"/>
      <c r="M6108" s="5"/>
    </row>
    <row r="6109" spans="1:13">
      <c r="A6109" s="5"/>
      <c r="B6109" s="5"/>
      <c r="C6109" s="5"/>
      <c r="D6109" s="5"/>
      <c r="E6109" s="5"/>
      <c r="F6109" s="8"/>
      <c r="G6109" s="5"/>
      <c r="H6109" s="5"/>
      <c r="I6109" s="5"/>
      <c r="J6109" s="8"/>
      <c r="K6109" s="5"/>
      <c r="L6109" s="5"/>
      <c r="M6109" s="5"/>
    </row>
    <row r="6110" spans="1:13">
      <c r="A6110" s="5"/>
      <c r="B6110" s="5"/>
      <c r="C6110" s="5"/>
      <c r="D6110" s="5"/>
      <c r="E6110" s="5"/>
      <c r="F6110" s="8"/>
      <c r="G6110" s="5"/>
      <c r="H6110" s="5"/>
      <c r="I6110" s="5"/>
      <c r="J6110" s="8"/>
      <c r="K6110" s="5"/>
      <c r="L6110" s="5"/>
      <c r="M6110" s="5"/>
    </row>
    <row r="6111" spans="1:13">
      <c r="A6111" s="5"/>
      <c r="B6111" s="5"/>
      <c r="C6111" s="5"/>
      <c r="D6111" s="5"/>
      <c r="E6111" s="5"/>
      <c r="F6111" s="8"/>
      <c r="G6111" s="5"/>
      <c r="H6111" s="5"/>
      <c r="I6111" s="5"/>
      <c r="J6111" s="8"/>
      <c r="K6111" s="5"/>
      <c r="L6111" s="5"/>
      <c r="M6111" s="5"/>
    </row>
    <row r="6112" spans="1:13">
      <c r="A6112" s="5"/>
      <c r="B6112" s="5"/>
      <c r="C6112" s="5"/>
      <c r="D6112" s="5"/>
      <c r="E6112" s="5"/>
      <c r="F6112" s="8"/>
      <c r="G6112" s="5"/>
      <c r="H6112" s="5"/>
      <c r="I6112" s="5"/>
      <c r="J6112" s="8"/>
      <c r="K6112" s="5"/>
      <c r="L6112" s="5"/>
      <c r="M6112" s="5"/>
    </row>
    <row r="6113" spans="1:13">
      <c r="A6113" s="5"/>
      <c r="B6113" s="5"/>
      <c r="C6113" s="5"/>
      <c r="D6113" s="5"/>
      <c r="E6113" s="5"/>
      <c r="F6113" s="8"/>
      <c r="G6113" s="5"/>
      <c r="H6113" s="5"/>
      <c r="I6113" s="5"/>
      <c r="J6113" s="8"/>
      <c r="K6113" s="5"/>
      <c r="L6113" s="5"/>
      <c r="M6113" s="5"/>
    </row>
    <row r="6114" spans="1:13">
      <c r="A6114" s="5"/>
      <c r="B6114" s="5"/>
      <c r="C6114" s="5"/>
      <c r="D6114" s="5"/>
      <c r="E6114" s="5"/>
      <c r="F6114" s="8"/>
      <c r="G6114" s="5"/>
      <c r="H6114" s="5"/>
      <c r="I6114" s="5"/>
      <c r="J6114" s="8"/>
      <c r="K6114" s="5"/>
      <c r="L6114" s="5"/>
      <c r="M6114" s="5"/>
    </row>
    <row r="6115" spans="1:13">
      <c r="A6115" s="5"/>
      <c r="B6115" s="5"/>
      <c r="C6115" s="5"/>
      <c r="D6115" s="5"/>
      <c r="E6115" s="5"/>
      <c r="F6115" s="8"/>
      <c r="G6115" s="5"/>
      <c r="H6115" s="5"/>
      <c r="I6115" s="5"/>
      <c r="J6115" s="8"/>
      <c r="K6115" s="5"/>
      <c r="L6115" s="5"/>
      <c r="M6115" s="5"/>
    </row>
    <row r="6116" spans="1:13">
      <c r="A6116" s="5"/>
      <c r="B6116" s="5"/>
      <c r="C6116" s="5"/>
      <c r="D6116" s="5"/>
      <c r="E6116" s="5"/>
      <c r="F6116" s="8"/>
      <c r="G6116" s="5"/>
      <c r="H6116" s="5"/>
      <c r="I6116" s="5"/>
      <c r="J6116" s="8"/>
      <c r="K6116" s="5"/>
      <c r="L6116" s="5"/>
      <c r="M6116" s="5"/>
    </row>
    <row r="6117" spans="1:13">
      <c r="A6117" s="5"/>
      <c r="B6117" s="5"/>
      <c r="C6117" s="5"/>
      <c r="D6117" s="5"/>
      <c r="E6117" s="5"/>
      <c r="F6117" s="8"/>
      <c r="G6117" s="5"/>
      <c r="H6117" s="5"/>
      <c r="I6117" s="5"/>
      <c r="J6117" s="8"/>
      <c r="K6117" s="5"/>
      <c r="L6117" s="5"/>
      <c r="M6117" s="5"/>
    </row>
    <row r="6118" spans="1:13">
      <c r="A6118" s="5"/>
      <c r="B6118" s="5"/>
      <c r="C6118" s="5"/>
      <c r="D6118" s="5"/>
      <c r="E6118" s="5"/>
      <c r="F6118" s="8"/>
      <c r="G6118" s="5"/>
      <c r="H6118" s="5"/>
      <c r="I6118" s="5"/>
      <c r="J6118" s="8"/>
      <c r="K6118" s="5"/>
      <c r="L6118" s="5"/>
      <c r="M6118" s="5"/>
    </row>
    <row r="6119" spans="1:13">
      <c r="A6119" s="5"/>
      <c r="B6119" s="5"/>
      <c r="C6119" s="5"/>
      <c r="D6119" s="5"/>
      <c r="E6119" s="5"/>
      <c r="F6119" s="8"/>
      <c r="G6119" s="5"/>
      <c r="H6119" s="5"/>
      <c r="I6119" s="5"/>
      <c r="J6119" s="8"/>
      <c r="K6119" s="5"/>
      <c r="L6119" s="5"/>
      <c r="M6119" s="5"/>
    </row>
    <row r="6120" spans="1:13">
      <c r="A6120" s="5"/>
      <c r="B6120" s="5"/>
      <c r="C6120" s="5"/>
      <c r="D6120" s="5"/>
      <c r="E6120" s="5"/>
      <c r="F6120" s="8"/>
      <c r="G6120" s="5"/>
      <c r="H6120" s="5"/>
      <c r="I6120" s="5"/>
      <c r="J6120" s="8"/>
      <c r="K6120" s="5"/>
      <c r="L6120" s="5"/>
      <c r="M6120" s="5"/>
    </row>
    <row r="6121" spans="1:13">
      <c r="A6121" s="5"/>
      <c r="B6121" s="5"/>
      <c r="C6121" s="5"/>
      <c r="D6121" s="5"/>
      <c r="E6121" s="5"/>
      <c r="F6121" s="8"/>
      <c r="G6121" s="5"/>
      <c r="H6121" s="5"/>
      <c r="I6121" s="5"/>
      <c r="J6121" s="8"/>
      <c r="K6121" s="5"/>
      <c r="L6121" s="5"/>
      <c r="M6121" s="5"/>
    </row>
    <row r="6122" spans="1:13">
      <c r="A6122" s="5"/>
      <c r="B6122" s="5"/>
      <c r="C6122" s="5"/>
      <c r="D6122" s="5"/>
      <c r="E6122" s="5"/>
      <c r="F6122" s="8"/>
      <c r="G6122" s="5"/>
      <c r="H6122" s="5"/>
      <c r="I6122" s="5"/>
      <c r="J6122" s="8"/>
      <c r="K6122" s="5"/>
      <c r="L6122" s="5"/>
      <c r="M6122" s="5"/>
    </row>
    <row r="6123" spans="1:13">
      <c r="A6123" s="5"/>
      <c r="B6123" s="5"/>
      <c r="C6123" s="5"/>
      <c r="D6123" s="5"/>
      <c r="E6123" s="5"/>
      <c r="F6123" s="8"/>
      <c r="G6123" s="5"/>
      <c r="H6123" s="5"/>
      <c r="I6123" s="5"/>
      <c r="J6123" s="8"/>
      <c r="K6123" s="5"/>
      <c r="L6123" s="5"/>
      <c r="M6123" s="5"/>
    </row>
    <row r="6124" spans="1:13">
      <c r="A6124" s="5"/>
      <c r="B6124" s="5"/>
      <c r="C6124" s="5"/>
      <c r="D6124" s="5"/>
      <c r="E6124" s="5"/>
      <c r="F6124" s="8"/>
      <c r="G6124" s="5"/>
      <c r="H6124" s="5"/>
      <c r="I6124" s="5"/>
      <c r="J6124" s="8"/>
      <c r="K6124" s="5"/>
      <c r="L6124" s="5"/>
      <c r="M6124" s="5"/>
    </row>
    <row r="6125" spans="1:13">
      <c r="A6125" s="5"/>
      <c r="B6125" s="5"/>
      <c r="C6125" s="5"/>
      <c r="D6125" s="5"/>
      <c r="E6125" s="5"/>
      <c r="F6125" s="8"/>
      <c r="G6125" s="5"/>
      <c r="H6125" s="5"/>
      <c r="I6125" s="5"/>
      <c r="J6125" s="8"/>
      <c r="K6125" s="5"/>
      <c r="L6125" s="5"/>
      <c r="M6125" s="5"/>
    </row>
    <row r="6126" spans="1:13">
      <c r="A6126" s="5"/>
      <c r="B6126" s="5"/>
      <c r="C6126" s="5"/>
      <c r="D6126" s="5"/>
      <c r="E6126" s="5"/>
      <c r="F6126" s="8"/>
      <c r="G6126" s="5"/>
      <c r="H6126" s="5"/>
      <c r="I6126" s="5"/>
      <c r="J6126" s="8"/>
      <c r="K6126" s="5"/>
      <c r="L6126" s="5"/>
      <c r="M6126" s="5"/>
    </row>
    <row r="6127" spans="1:13">
      <c r="A6127" s="5"/>
      <c r="B6127" s="5"/>
      <c r="C6127" s="5"/>
      <c r="D6127" s="5"/>
      <c r="E6127" s="5"/>
      <c r="F6127" s="8"/>
      <c r="G6127" s="5"/>
      <c r="H6127" s="5"/>
      <c r="I6127" s="5"/>
      <c r="J6127" s="8"/>
      <c r="K6127" s="5"/>
      <c r="L6127" s="5"/>
      <c r="M6127" s="5"/>
    </row>
    <row r="6128" spans="1:13">
      <c r="A6128" s="5"/>
      <c r="B6128" s="5"/>
      <c r="C6128" s="5"/>
      <c r="D6128" s="5"/>
      <c r="E6128" s="5"/>
      <c r="F6128" s="8"/>
      <c r="G6128" s="5"/>
      <c r="H6128" s="5"/>
      <c r="I6128" s="5"/>
      <c r="J6128" s="8"/>
      <c r="K6128" s="5"/>
      <c r="L6128" s="5"/>
      <c r="M6128" s="5"/>
    </row>
    <row r="6129" spans="1:13">
      <c r="A6129" s="5"/>
      <c r="B6129" s="5"/>
      <c r="C6129" s="5"/>
      <c r="D6129" s="5"/>
      <c r="E6129" s="5"/>
      <c r="F6129" s="8"/>
      <c r="G6129" s="5"/>
      <c r="H6129" s="5"/>
      <c r="I6129" s="5"/>
      <c r="J6129" s="8"/>
      <c r="K6129" s="5"/>
      <c r="L6129" s="5"/>
      <c r="M6129" s="5"/>
    </row>
    <row r="6130" spans="1:13">
      <c r="A6130" s="5"/>
      <c r="B6130" s="5"/>
      <c r="C6130" s="5"/>
      <c r="D6130" s="5"/>
      <c r="E6130" s="5"/>
      <c r="F6130" s="8"/>
      <c r="G6130" s="5"/>
      <c r="H6130" s="5"/>
      <c r="I6130" s="5"/>
      <c r="J6130" s="8"/>
      <c r="K6130" s="5"/>
      <c r="L6130" s="5"/>
      <c r="M6130" s="5"/>
    </row>
    <row r="6131" spans="1:13">
      <c r="A6131" s="5"/>
      <c r="B6131" s="5"/>
      <c r="C6131" s="5"/>
      <c r="D6131" s="5"/>
      <c r="E6131" s="5"/>
      <c r="F6131" s="8"/>
      <c r="G6131" s="5"/>
      <c r="H6131" s="5"/>
      <c r="I6131" s="5"/>
      <c r="J6131" s="8"/>
      <c r="K6131" s="5"/>
      <c r="L6131" s="5"/>
      <c r="M6131" s="5"/>
    </row>
    <row r="6132" spans="1:13">
      <c r="A6132" s="5"/>
      <c r="B6132" s="5"/>
      <c r="C6132" s="5"/>
      <c r="D6132" s="5"/>
      <c r="E6132" s="5"/>
      <c r="F6132" s="8"/>
      <c r="G6132" s="5"/>
      <c r="H6132" s="5"/>
      <c r="I6132" s="5"/>
      <c r="J6132" s="8"/>
      <c r="K6132" s="5"/>
      <c r="L6132" s="5"/>
      <c r="M6132" s="5"/>
    </row>
    <row r="6133" spans="1:13">
      <c r="A6133" s="5"/>
      <c r="B6133" s="5"/>
      <c r="C6133" s="5"/>
      <c r="D6133" s="5"/>
      <c r="E6133" s="5"/>
      <c r="F6133" s="8"/>
      <c r="G6133" s="5"/>
      <c r="H6133" s="5"/>
      <c r="I6133" s="5"/>
      <c r="J6133" s="8"/>
      <c r="K6133" s="5"/>
      <c r="L6133" s="5"/>
      <c r="M6133" s="5"/>
    </row>
    <row r="6134" spans="1:13">
      <c r="A6134" s="5"/>
      <c r="B6134" s="5"/>
      <c r="C6134" s="5"/>
      <c r="D6134" s="5"/>
      <c r="E6134" s="5"/>
      <c r="F6134" s="8"/>
      <c r="G6134" s="5"/>
      <c r="H6134" s="5"/>
      <c r="I6134" s="5"/>
      <c r="J6134" s="8"/>
      <c r="K6134" s="5"/>
      <c r="L6134" s="5"/>
      <c r="M6134" s="5"/>
    </row>
    <row r="6135" spans="1:13">
      <c r="A6135" s="5"/>
      <c r="B6135" s="5"/>
      <c r="C6135" s="5"/>
      <c r="D6135" s="5"/>
      <c r="E6135" s="5"/>
      <c r="F6135" s="8"/>
      <c r="G6135" s="5"/>
      <c r="H6135" s="5"/>
      <c r="I6135" s="5"/>
      <c r="J6135" s="8"/>
      <c r="K6135" s="5"/>
      <c r="L6135" s="5"/>
      <c r="M6135" s="5"/>
    </row>
    <row r="6136" spans="1:13">
      <c r="A6136" s="5"/>
      <c r="B6136" s="5"/>
      <c r="C6136" s="5"/>
      <c r="D6136" s="5"/>
      <c r="E6136" s="5"/>
      <c r="F6136" s="8"/>
      <c r="G6136" s="5"/>
      <c r="H6136" s="5"/>
      <c r="I6136" s="5"/>
      <c r="J6136" s="8"/>
      <c r="K6136" s="5"/>
      <c r="L6136" s="5"/>
      <c r="M6136" s="5"/>
    </row>
    <row r="6137" spans="1:13">
      <c r="A6137" s="5"/>
      <c r="B6137" s="5"/>
      <c r="C6137" s="5"/>
      <c r="D6137" s="5"/>
      <c r="E6137" s="5"/>
      <c r="F6137" s="8"/>
      <c r="G6137" s="5"/>
      <c r="H6137" s="5"/>
      <c r="I6137" s="5"/>
      <c r="J6137" s="8"/>
      <c r="K6137" s="5"/>
      <c r="L6137" s="5"/>
      <c r="M6137" s="5"/>
    </row>
    <row r="6138" spans="1:13">
      <c r="A6138" s="5"/>
      <c r="B6138" s="5"/>
      <c r="C6138" s="5"/>
      <c r="D6138" s="5"/>
      <c r="E6138" s="5"/>
      <c r="F6138" s="8"/>
      <c r="G6138" s="5"/>
      <c r="H6138" s="5"/>
      <c r="I6138" s="5"/>
      <c r="J6138" s="8"/>
      <c r="K6138" s="5"/>
      <c r="L6138" s="5"/>
      <c r="M6138" s="5"/>
    </row>
    <row r="6139" spans="1:13">
      <c r="A6139" s="5"/>
      <c r="B6139" s="5"/>
      <c r="C6139" s="5"/>
      <c r="D6139" s="5"/>
      <c r="E6139" s="5"/>
      <c r="F6139" s="8"/>
      <c r="G6139" s="5"/>
      <c r="H6139" s="5"/>
      <c r="I6139" s="5"/>
      <c r="J6139" s="8"/>
      <c r="K6139" s="5"/>
      <c r="L6139" s="5"/>
      <c r="M6139" s="5"/>
    </row>
    <row r="6140" spans="1:13">
      <c r="A6140" s="5"/>
      <c r="B6140" s="5"/>
      <c r="C6140" s="5"/>
      <c r="D6140" s="5"/>
      <c r="E6140" s="5"/>
      <c r="F6140" s="8"/>
      <c r="G6140" s="5"/>
      <c r="H6140" s="5"/>
      <c r="I6140" s="5"/>
      <c r="J6140" s="8"/>
      <c r="K6140" s="5"/>
      <c r="L6140" s="5"/>
      <c r="M6140" s="5"/>
    </row>
    <row r="6141" spans="1:13">
      <c r="A6141" s="5"/>
      <c r="B6141" s="5"/>
      <c r="C6141" s="5"/>
      <c r="D6141" s="5"/>
      <c r="E6141" s="5"/>
      <c r="F6141" s="8"/>
      <c r="G6141" s="5"/>
      <c r="H6141" s="5"/>
      <c r="I6141" s="5"/>
      <c r="J6141" s="8"/>
      <c r="K6141" s="5"/>
      <c r="L6141" s="5"/>
      <c r="M6141" s="5"/>
    </row>
    <row r="6142" spans="1:13">
      <c r="A6142" s="5"/>
      <c r="B6142" s="5"/>
      <c r="C6142" s="5"/>
      <c r="D6142" s="5"/>
      <c r="E6142" s="5"/>
      <c r="F6142" s="8"/>
      <c r="G6142" s="5"/>
      <c r="H6142" s="5"/>
      <c r="I6142" s="5"/>
      <c r="J6142" s="8"/>
      <c r="K6142" s="5"/>
      <c r="L6142" s="5"/>
      <c r="M6142" s="5"/>
    </row>
    <row r="6143" spans="1:13">
      <c r="A6143" s="5"/>
      <c r="B6143" s="5"/>
      <c r="C6143" s="5"/>
      <c r="D6143" s="5"/>
      <c r="E6143" s="5"/>
      <c r="F6143" s="8"/>
      <c r="G6143" s="5"/>
      <c r="H6143" s="5"/>
      <c r="I6143" s="5"/>
      <c r="J6143" s="8"/>
      <c r="K6143" s="5"/>
      <c r="L6143" s="5"/>
      <c r="M6143" s="5"/>
    </row>
    <row r="6144" spans="1:13">
      <c r="A6144" s="5"/>
      <c r="B6144" s="5"/>
      <c r="C6144" s="5"/>
      <c r="D6144" s="5"/>
      <c r="E6144" s="5"/>
      <c r="F6144" s="8"/>
      <c r="G6144" s="5"/>
      <c r="H6144" s="5"/>
      <c r="I6144" s="5"/>
      <c r="J6144" s="8"/>
      <c r="K6144" s="5"/>
      <c r="L6144" s="5"/>
      <c r="M6144" s="5"/>
    </row>
    <row r="6145" spans="1:13">
      <c r="A6145" s="5"/>
      <c r="B6145" s="5"/>
      <c r="C6145" s="5"/>
      <c r="D6145" s="5"/>
      <c r="E6145" s="5"/>
      <c r="F6145" s="8"/>
      <c r="G6145" s="5"/>
      <c r="H6145" s="5"/>
      <c r="I6145" s="5"/>
      <c r="J6145" s="8"/>
      <c r="K6145" s="5"/>
      <c r="L6145" s="5"/>
      <c r="M6145" s="5"/>
    </row>
    <row r="6146" spans="1:13">
      <c r="A6146" s="5"/>
      <c r="B6146" s="5"/>
      <c r="C6146" s="5"/>
      <c r="D6146" s="5"/>
      <c r="E6146" s="5"/>
      <c r="F6146" s="8"/>
      <c r="G6146" s="5"/>
      <c r="H6146" s="5"/>
      <c r="I6146" s="5"/>
      <c r="J6146" s="8"/>
      <c r="K6146" s="5"/>
      <c r="L6146" s="5"/>
      <c r="M6146" s="5"/>
    </row>
    <row r="6147" spans="1:13">
      <c r="A6147" s="5"/>
      <c r="B6147" s="5"/>
      <c r="C6147" s="5"/>
      <c r="D6147" s="5"/>
      <c r="E6147" s="5"/>
      <c r="F6147" s="8"/>
      <c r="G6147" s="5"/>
      <c r="H6147" s="5"/>
      <c r="I6147" s="5"/>
      <c r="J6147" s="8"/>
      <c r="K6147" s="5"/>
      <c r="L6147" s="5"/>
      <c r="M6147" s="5"/>
    </row>
    <row r="6148" spans="1:13">
      <c r="A6148" s="5"/>
      <c r="B6148" s="5"/>
      <c r="C6148" s="5"/>
      <c r="D6148" s="5"/>
      <c r="E6148" s="5"/>
      <c r="F6148" s="8"/>
      <c r="G6148" s="5"/>
      <c r="H6148" s="5"/>
      <c r="I6148" s="5"/>
      <c r="J6148" s="8"/>
      <c r="K6148" s="5"/>
      <c r="L6148" s="5"/>
      <c r="M6148" s="5"/>
    </row>
    <row r="6149" spans="1:13">
      <c r="A6149" s="5"/>
      <c r="B6149" s="5"/>
      <c r="C6149" s="5"/>
      <c r="D6149" s="5"/>
      <c r="E6149" s="5"/>
      <c r="F6149" s="8"/>
      <c r="G6149" s="5"/>
      <c r="H6149" s="5"/>
      <c r="I6149" s="5"/>
      <c r="J6149" s="8"/>
      <c r="K6149" s="5"/>
      <c r="L6149" s="5"/>
      <c r="M6149" s="5"/>
    </row>
    <row r="6150" spans="1:13">
      <c r="A6150" s="5"/>
      <c r="B6150" s="5"/>
      <c r="C6150" s="5"/>
      <c r="D6150" s="5"/>
      <c r="E6150" s="5"/>
      <c r="F6150" s="8"/>
      <c r="G6150" s="5"/>
      <c r="H6150" s="5"/>
      <c r="I6150" s="5"/>
      <c r="J6150" s="8"/>
      <c r="K6150" s="5"/>
      <c r="L6150" s="5"/>
      <c r="M6150" s="5"/>
    </row>
    <row r="6151" spans="1:13">
      <c r="A6151" s="5"/>
      <c r="B6151" s="5"/>
      <c r="C6151" s="5"/>
      <c r="D6151" s="5"/>
      <c r="E6151" s="5"/>
      <c r="F6151" s="8"/>
      <c r="G6151" s="5"/>
      <c r="H6151" s="5"/>
      <c r="I6151" s="5"/>
      <c r="J6151" s="8"/>
      <c r="K6151" s="5"/>
      <c r="L6151" s="5"/>
      <c r="M6151" s="5"/>
    </row>
    <row r="6152" spans="1:13">
      <c r="A6152" s="5"/>
      <c r="B6152" s="5"/>
      <c r="C6152" s="5"/>
      <c r="D6152" s="5"/>
      <c r="E6152" s="5"/>
      <c r="F6152" s="8"/>
      <c r="G6152" s="5"/>
      <c r="H6152" s="5"/>
      <c r="I6152" s="5"/>
      <c r="J6152" s="8"/>
      <c r="K6152" s="5"/>
      <c r="L6152" s="5"/>
      <c r="M6152" s="5"/>
    </row>
    <row r="6153" spans="1:13">
      <c r="A6153" s="5"/>
      <c r="B6153" s="5"/>
      <c r="C6153" s="5"/>
      <c r="D6153" s="5"/>
      <c r="E6153" s="5"/>
      <c r="F6153" s="8"/>
      <c r="G6153" s="5"/>
      <c r="H6153" s="5"/>
      <c r="I6153" s="5"/>
      <c r="J6153" s="8"/>
      <c r="K6153" s="5"/>
      <c r="L6153" s="5"/>
      <c r="M6153" s="5"/>
    </row>
    <row r="6154" spans="1:13">
      <c r="A6154" s="5"/>
      <c r="B6154" s="5"/>
      <c r="C6154" s="5"/>
      <c r="D6154" s="5"/>
      <c r="E6154" s="5"/>
      <c r="F6154" s="8"/>
      <c r="G6154" s="5"/>
      <c r="H6154" s="5"/>
      <c r="I6154" s="5"/>
      <c r="J6154" s="8"/>
      <c r="K6154" s="5"/>
      <c r="L6154" s="5"/>
      <c r="M6154" s="5"/>
    </row>
    <row r="6155" spans="1:13">
      <c r="A6155" s="5"/>
      <c r="B6155" s="5"/>
      <c r="C6155" s="5"/>
      <c r="D6155" s="5"/>
      <c r="E6155" s="5"/>
      <c r="F6155" s="8"/>
      <c r="G6155" s="5"/>
      <c r="H6155" s="5"/>
      <c r="I6155" s="5"/>
      <c r="J6155" s="8"/>
      <c r="K6155" s="5"/>
      <c r="L6155" s="5"/>
      <c r="M6155" s="5"/>
    </row>
    <row r="6156" spans="1:13">
      <c r="A6156" s="5"/>
      <c r="B6156" s="5"/>
      <c r="C6156" s="5"/>
      <c r="D6156" s="5"/>
      <c r="E6156" s="5"/>
      <c r="F6156" s="8"/>
      <c r="G6156" s="5"/>
      <c r="H6156" s="5"/>
      <c r="I6156" s="5"/>
      <c r="J6156" s="8"/>
      <c r="K6156" s="5"/>
      <c r="L6156" s="5"/>
      <c r="M6156" s="5"/>
    </row>
    <row r="6157" spans="1:13">
      <c r="A6157" s="5"/>
      <c r="B6157" s="5"/>
      <c r="C6157" s="5"/>
      <c r="D6157" s="5"/>
      <c r="E6157" s="5"/>
      <c r="F6157" s="8"/>
      <c r="G6157" s="5"/>
      <c r="H6157" s="5"/>
      <c r="I6157" s="5"/>
      <c r="J6157" s="8"/>
      <c r="K6157" s="5"/>
      <c r="L6157" s="5"/>
      <c r="M6157" s="5"/>
    </row>
    <row r="6158" spans="1:13">
      <c r="A6158" s="5"/>
      <c r="B6158" s="5"/>
      <c r="C6158" s="5"/>
      <c r="D6158" s="5"/>
      <c r="E6158" s="5"/>
      <c r="F6158" s="8"/>
      <c r="G6158" s="5"/>
      <c r="H6158" s="5"/>
      <c r="I6158" s="5"/>
      <c r="J6158" s="8"/>
      <c r="K6158" s="5"/>
      <c r="L6158" s="5"/>
      <c r="M6158" s="5"/>
    </row>
    <row r="6159" spans="1:13">
      <c r="A6159" s="5"/>
      <c r="B6159" s="5"/>
      <c r="C6159" s="5"/>
      <c r="D6159" s="5"/>
      <c r="E6159" s="5"/>
      <c r="F6159" s="8"/>
      <c r="G6159" s="5"/>
      <c r="H6159" s="5"/>
      <c r="I6159" s="5"/>
      <c r="J6159" s="8"/>
      <c r="K6159" s="5"/>
      <c r="L6159" s="5"/>
      <c r="M6159" s="5"/>
    </row>
    <row r="6160" spans="1:13">
      <c r="A6160" s="5"/>
      <c r="B6160" s="5"/>
      <c r="C6160" s="5"/>
      <c r="D6160" s="5"/>
      <c r="E6160" s="5"/>
      <c r="F6160" s="8"/>
      <c r="G6160" s="5"/>
      <c r="H6160" s="5"/>
      <c r="I6160" s="5"/>
      <c r="J6160" s="8"/>
      <c r="K6160" s="5"/>
      <c r="L6160" s="5"/>
      <c r="M6160" s="5"/>
    </row>
    <row r="6161" spans="1:13">
      <c r="A6161" s="5"/>
      <c r="B6161" s="5"/>
      <c r="C6161" s="5"/>
      <c r="D6161" s="5"/>
      <c r="E6161" s="5"/>
      <c r="F6161" s="8"/>
      <c r="G6161" s="5"/>
      <c r="H6161" s="5"/>
      <c r="I6161" s="5"/>
      <c r="J6161" s="8"/>
      <c r="K6161" s="5"/>
      <c r="L6161" s="5"/>
      <c r="M6161" s="5"/>
    </row>
    <row r="6162" spans="1:13">
      <c r="A6162" s="5"/>
      <c r="B6162" s="5"/>
      <c r="C6162" s="5"/>
      <c r="D6162" s="5"/>
      <c r="E6162" s="5"/>
      <c r="F6162" s="8"/>
      <c r="G6162" s="5"/>
      <c r="H6162" s="5"/>
      <c r="I6162" s="5"/>
      <c r="J6162" s="8"/>
      <c r="K6162" s="5"/>
      <c r="L6162" s="5"/>
      <c r="M6162" s="5"/>
    </row>
    <row r="6163" spans="1:13">
      <c r="A6163" s="5"/>
      <c r="B6163" s="5"/>
      <c r="C6163" s="5"/>
      <c r="D6163" s="5"/>
      <c r="E6163" s="5"/>
      <c r="F6163" s="8"/>
      <c r="G6163" s="5"/>
      <c r="H6163" s="5"/>
      <c r="I6163" s="5"/>
      <c r="J6163" s="8"/>
      <c r="K6163" s="5"/>
      <c r="L6163" s="5"/>
      <c r="M6163" s="5"/>
    </row>
    <row r="6164" spans="1:13">
      <c r="A6164" s="5"/>
      <c r="B6164" s="5"/>
      <c r="C6164" s="5"/>
      <c r="D6164" s="5"/>
      <c r="E6164" s="5"/>
      <c r="F6164" s="8"/>
      <c r="G6164" s="5"/>
      <c r="H6164" s="5"/>
      <c r="I6164" s="5"/>
      <c r="J6164" s="8"/>
      <c r="K6164" s="5"/>
      <c r="L6164" s="5"/>
      <c r="M6164" s="5"/>
    </row>
    <row r="6165" spans="1:13">
      <c r="A6165" s="5"/>
      <c r="B6165" s="5"/>
      <c r="C6165" s="5"/>
      <c r="D6165" s="5"/>
      <c r="E6165" s="5"/>
      <c r="F6165" s="8"/>
      <c r="G6165" s="5"/>
      <c r="H6165" s="5"/>
      <c r="I6165" s="5"/>
      <c r="J6165" s="8"/>
      <c r="K6165" s="5"/>
      <c r="L6165" s="5"/>
      <c r="M6165" s="5"/>
    </row>
    <row r="6166" spans="1:13">
      <c r="A6166" s="5"/>
      <c r="B6166" s="5"/>
      <c r="C6166" s="5"/>
      <c r="D6166" s="5"/>
      <c r="E6166" s="5"/>
      <c r="F6166" s="8"/>
      <c r="G6166" s="5"/>
      <c r="H6166" s="5"/>
      <c r="I6166" s="5"/>
      <c r="J6166" s="8"/>
      <c r="K6166" s="5"/>
      <c r="L6166" s="5"/>
      <c r="M6166" s="5"/>
    </row>
    <row r="6167" spans="1:13">
      <c r="A6167" s="5"/>
      <c r="B6167" s="5"/>
      <c r="C6167" s="5"/>
      <c r="D6167" s="5"/>
      <c r="E6167" s="5"/>
      <c r="F6167" s="8"/>
      <c r="G6167" s="5"/>
      <c r="H6167" s="5"/>
      <c r="I6167" s="5"/>
      <c r="J6167" s="8"/>
      <c r="K6167" s="5"/>
      <c r="L6167" s="5"/>
      <c r="M6167" s="5"/>
    </row>
    <row r="6168" spans="1:13">
      <c r="A6168" s="5"/>
      <c r="B6168" s="5"/>
      <c r="C6168" s="5"/>
      <c r="D6168" s="5"/>
      <c r="E6168" s="5"/>
      <c r="F6168" s="8"/>
      <c r="G6168" s="5"/>
      <c r="H6168" s="5"/>
      <c r="I6168" s="5"/>
      <c r="J6168" s="8"/>
      <c r="K6168" s="5"/>
      <c r="L6168" s="5"/>
      <c r="M6168" s="5"/>
    </row>
    <row r="6169" spans="1:13">
      <c r="A6169" s="5"/>
      <c r="B6169" s="5"/>
      <c r="C6169" s="5"/>
      <c r="D6169" s="5"/>
      <c r="E6169" s="5"/>
      <c r="F6169" s="8"/>
      <c r="G6169" s="5"/>
      <c r="H6169" s="5"/>
      <c r="I6169" s="5"/>
      <c r="J6169" s="8"/>
      <c r="K6169" s="5"/>
      <c r="L6169" s="5"/>
      <c r="M6169" s="5"/>
    </row>
    <row r="6170" spans="1:13">
      <c r="A6170" s="5"/>
      <c r="B6170" s="5"/>
      <c r="C6170" s="5"/>
      <c r="D6170" s="5"/>
      <c r="E6170" s="5"/>
      <c r="F6170" s="8"/>
      <c r="G6170" s="5"/>
      <c r="H6170" s="5"/>
      <c r="I6170" s="5"/>
      <c r="J6170" s="8"/>
      <c r="K6170" s="5"/>
      <c r="L6170" s="5"/>
      <c r="M6170" s="5"/>
    </row>
    <row r="6171" spans="1:13">
      <c r="A6171" s="5"/>
      <c r="B6171" s="5"/>
      <c r="C6171" s="5"/>
      <c r="D6171" s="5"/>
      <c r="E6171" s="5"/>
      <c r="F6171" s="8"/>
      <c r="G6171" s="5"/>
      <c r="H6171" s="5"/>
      <c r="I6171" s="5"/>
      <c r="J6171" s="8"/>
      <c r="K6171" s="5"/>
      <c r="L6171" s="5"/>
      <c r="M6171" s="5"/>
    </row>
    <row r="6172" spans="1:13">
      <c r="A6172" s="5"/>
      <c r="B6172" s="5"/>
      <c r="C6172" s="5"/>
      <c r="D6172" s="5"/>
      <c r="E6172" s="5"/>
      <c r="F6172" s="8"/>
      <c r="G6172" s="5"/>
      <c r="H6172" s="5"/>
      <c r="I6172" s="5"/>
      <c r="J6172" s="8"/>
      <c r="K6172" s="5"/>
      <c r="L6172" s="5"/>
      <c r="M6172" s="5"/>
    </row>
    <row r="6173" spans="1:13">
      <c r="A6173" s="5"/>
      <c r="B6173" s="5"/>
      <c r="C6173" s="5"/>
      <c r="D6173" s="5"/>
      <c r="E6173" s="5"/>
      <c r="F6173" s="8"/>
      <c r="G6173" s="5"/>
      <c r="H6173" s="5"/>
      <c r="I6173" s="5"/>
      <c r="J6173" s="8"/>
      <c r="K6173" s="5"/>
      <c r="L6173" s="5"/>
      <c r="M6173" s="5"/>
    </row>
    <row r="6174" spans="1:13">
      <c r="A6174" s="5"/>
      <c r="B6174" s="5"/>
      <c r="C6174" s="5"/>
      <c r="D6174" s="5"/>
      <c r="E6174" s="5"/>
      <c r="F6174" s="8"/>
      <c r="G6174" s="5"/>
      <c r="H6174" s="5"/>
      <c r="I6174" s="5"/>
      <c r="J6174" s="8"/>
      <c r="K6174" s="5"/>
      <c r="L6174" s="5"/>
      <c r="M6174" s="5"/>
    </row>
    <row r="6175" spans="1:13">
      <c r="A6175" s="5"/>
      <c r="B6175" s="5"/>
      <c r="C6175" s="5"/>
      <c r="D6175" s="5"/>
      <c r="E6175" s="5"/>
      <c r="F6175" s="8"/>
      <c r="G6175" s="5"/>
      <c r="H6175" s="5"/>
      <c r="I6175" s="5"/>
      <c r="J6175" s="8"/>
      <c r="K6175" s="5"/>
      <c r="L6175" s="5"/>
      <c r="M6175" s="5"/>
    </row>
    <row r="6176" spans="1:13">
      <c r="A6176" s="5"/>
      <c r="B6176" s="5"/>
      <c r="C6176" s="5"/>
      <c r="D6176" s="5"/>
      <c r="E6176" s="5"/>
      <c r="F6176" s="8"/>
      <c r="G6176" s="5"/>
      <c r="H6176" s="5"/>
      <c r="I6176" s="5"/>
      <c r="J6176" s="8"/>
      <c r="K6176" s="5"/>
      <c r="L6176" s="5"/>
      <c r="M6176" s="5"/>
    </row>
    <row r="6177" spans="1:13">
      <c r="A6177" s="5"/>
      <c r="B6177" s="5"/>
      <c r="C6177" s="5"/>
      <c r="D6177" s="5"/>
      <c r="E6177" s="5"/>
      <c r="F6177" s="8"/>
      <c r="G6177" s="5"/>
      <c r="H6177" s="5"/>
      <c r="I6177" s="5"/>
      <c r="J6177" s="8"/>
      <c r="K6177" s="5"/>
      <c r="L6177" s="5"/>
      <c r="M6177" s="5"/>
    </row>
    <row r="6178" spans="1:13">
      <c r="A6178" s="5"/>
      <c r="B6178" s="5"/>
      <c r="C6178" s="5"/>
      <c r="D6178" s="5"/>
      <c r="E6178" s="5"/>
      <c r="F6178" s="8"/>
      <c r="G6178" s="5"/>
      <c r="H6178" s="5"/>
      <c r="I6178" s="5"/>
      <c r="J6178" s="8"/>
      <c r="K6178" s="5"/>
      <c r="L6178" s="5"/>
      <c r="M6178" s="5"/>
    </row>
    <row r="6179" spans="1:13">
      <c r="A6179" s="5"/>
      <c r="B6179" s="5"/>
      <c r="C6179" s="5"/>
      <c r="D6179" s="5"/>
      <c r="E6179" s="5"/>
      <c r="F6179" s="8"/>
      <c r="G6179" s="5"/>
      <c r="H6179" s="5"/>
      <c r="I6179" s="5"/>
      <c r="J6179" s="8"/>
      <c r="K6179" s="5"/>
      <c r="L6179" s="5"/>
      <c r="M6179" s="5"/>
    </row>
    <row r="6180" spans="1:13">
      <c r="A6180" s="5"/>
      <c r="B6180" s="5"/>
      <c r="C6180" s="5"/>
      <c r="D6180" s="5"/>
      <c r="E6180" s="5"/>
      <c r="F6180" s="8"/>
      <c r="G6180" s="5"/>
      <c r="H6180" s="5"/>
      <c r="I6180" s="5"/>
      <c r="J6180" s="8"/>
      <c r="K6180" s="5"/>
      <c r="L6180" s="5"/>
      <c r="M6180" s="5"/>
    </row>
    <row r="6181" spans="1:13">
      <c r="A6181" s="5"/>
      <c r="B6181" s="5"/>
      <c r="C6181" s="5"/>
      <c r="D6181" s="5"/>
      <c r="E6181" s="5"/>
      <c r="F6181" s="8"/>
      <c r="G6181" s="5"/>
      <c r="H6181" s="5"/>
      <c r="I6181" s="5"/>
      <c r="J6181" s="8"/>
      <c r="K6181" s="5"/>
      <c r="L6181" s="5"/>
      <c r="M6181" s="5"/>
    </row>
    <row r="6182" spans="1:13">
      <c r="A6182" s="5"/>
      <c r="B6182" s="5"/>
      <c r="C6182" s="5"/>
      <c r="D6182" s="5"/>
      <c r="E6182" s="5"/>
      <c r="F6182" s="8"/>
      <c r="G6182" s="5"/>
      <c r="H6182" s="5"/>
      <c r="I6182" s="5"/>
      <c r="J6182" s="8"/>
      <c r="K6182" s="5"/>
      <c r="L6182" s="5"/>
      <c r="M6182" s="5"/>
    </row>
    <row r="6183" spans="1:13">
      <c r="A6183" s="5"/>
      <c r="B6183" s="5"/>
      <c r="C6183" s="5"/>
      <c r="D6183" s="5"/>
      <c r="E6183" s="5"/>
      <c r="F6183" s="8"/>
      <c r="G6183" s="5"/>
      <c r="H6183" s="5"/>
      <c r="I6183" s="5"/>
      <c r="J6183" s="8"/>
      <c r="K6183" s="5"/>
      <c r="L6183" s="5"/>
      <c r="M6183" s="5"/>
    </row>
    <row r="6184" spans="1:13">
      <c r="A6184" s="5"/>
      <c r="B6184" s="5"/>
      <c r="C6184" s="5"/>
      <c r="D6184" s="5"/>
      <c r="E6184" s="5"/>
      <c r="F6184" s="8"/>
      <c r="G6184" s="5"/>
      <c r="H6184" s="5"/>
      <c r="I6184" s="5"/>
      <c r="J6184" s="8"/>
      <c r="K6184" s="5"/>
      <c r="L6184" s="5"/>
      <c r="M6184" s="5"/>
    </row>
    <row r="6185" spans="1:13">
      <c r="A6185" s="5"/>
      <c r="B6185" s="5"/>
      <c r="C6185" s="5"/>
      <c r="D6185" s="5"/>
      <c r="E6185" s="5"/>
      <c r="F6185" s="8"/>
      <c r="G6185" s="5"/>
      <c r="H6185" s="5"/>
      <c r="I6185" s="5"/>
      <c r="J6185" s="8"/>
      <c r="K6185" s="5"/>
      <c r="L6185" s="5"/>
      <c r="M6185" s="5"/>
    </row>
    <row r="6186" spans="1:13">
      <c r="A6186" s="5"/>
      <c r="B6186" s="5"/>
      <c r="C6186" s="5"/>
      <c r="D6186" s="5"/>
      <c r="E6186" s="5"/>
      <c r="F6186" s="8"/>
      <c r="G6186" s="5"/>
      <c r="H6186" s="5"/>
      <c r="I6186" s="5"/>
      <c r="J6186" s="8"/>
      <c r="K6186" s="5"/>
      <c r="L6186" s="5"/>
      <c r="M6186" s="5"/>
    </row>
    <row r="6187" spans="1:13">
      <c r="A6187" s="5"/>
      <c r="B6187" s="5"/>
      <c r="C6187" s="5"/>
      <c r="D6187" s="5"/>
      <c r="E6187" s="5"/>
      <c r="F6187" s="8"/>
      <c r="G6187" s="5"/>
      <c r="H6187" s="5"/>
      <c r="I6187" s="5"/>
      <c r="J6187" s="8"/>
      <c r="K6187" s="5"/>
      <c r="L6187" s="5"/>
      <c r="M6187" s="5"/>
    </row>
    <row r="6188" spans="1:13">
      <c r="A6188" s="5"/>
      <c r="B6188" s="5"/>
      <c r="C6188" s="5"/>
      <c r="D6188" s="5"/>
      <c r="E6188" s="5"/>
      <c r="F6188" s="8"/>
      <c r="G6188" s="5"/>
      <c r="H6188" s="5"/>
      <c r="I6188" s="5"/>
      <c r="J6188" s="8"/>
      <c r="K6188" s="5"/>
      <c r="L6188" s="5"/>
      <c r="M6188" s="5"/>
    </row>
    <row r="6189" spans="1:13">
      <c r="A6189" s="5"/>
      <c r="B6189" s="5"/>
      <c r="C6189" s="5"/>
      <c r="D6189" s="5"/>
      <c r="E6189" s="5"/>
      <c r="F6189" s="8"/>
      <c r="G6189" s="5"/>
      <c r="H6189" s="5"/>
      <c r="I6189" s="5"/>
      <c r="J6189" s="8"/>
      <c r="K6189" s="5"/>
      <c r="L6189" s="5"/>
      <c r="M6189" s="5"/>
    </row>
    <row r="6190" spans="1:13">
      <c r="A6190" s="5"/>
      <c r="B6190" s="5"/>
      <c r="C6190" s="5"/>
      <c r="D6190" s="5"/>
      <c r="E6190" s="5"/>
      <c r="F6190" s="8"/>
      <c r="G6190" s="5"/>
      <c r="H6190" s="5"/>
      <c r="I6190" s="5"/>
      <c r="J6190" s="8"/>
      <c r="K6190" s="5"/>
      <c r="L6190" s="5"/>
      <c r="M6190" s="5"/>
    </row>
    <row r="6191" spans="1:13">
      <c r="A6191" s="5"/>
      <c r="B6191" s="5"/>
      <c r="C6191" s="5"/>
      <c r="D6191" s="5"/>
      <c r="E6191" s="5"/>
      <c r="F6191" s="8"/>
      <c r="G6191" s="5"/>
      <c r="H6191" s="5"/>
      <c r="I6191" s="5"/>
      <c r="J6191" s="8"/>
      <c r="K6191" s="5"/>
      <c r="L6191" s="5"/>
      <c r="M6191" s="5"/>
    </row>
    <row r="6192" spans="1:13">
      <c r="A6192" s="5"/>
      <c r="B6192" s="5"/>
      <c r="C6192" s="5"/>
      <c r="D6192" s="5"/>
      <c r="E6192" s="5"/>
      <c r="F6192" s="8"/>
      <c r="G6192" s="5"/>
      <c r="H6192" s="5"/>
      <c r="I6192" s="5"/>
      <c r="J6192" s="8"/>
      <c r="K6192" s="5"/>
      <c r="L6192" s="5"/>
      <c r="M6192" s="5"/>
    </row>
    <row r="6193" spans="1:13">
      <c r="A6193" s="5"/>
      <c r="B6193" s="5"/>
      <c r="C6193" s="5"/>
      <c r="D6193" s="5"/>
      <c r="E6193" s="5"/>
      <c r="F6193" s="8"/>
      <c r="G6193" s="5"/>
      <c r="H6193" s="5"/>
      <c r="I6193" s="5"/>
      <c r="J6193" s="8"/>
      <c r="K6193" s="5"/>
      <c r="L6193" s="5"/>
      <c r="M6193" s="5"/>
    </row>
    <row r="6194" spans="1:13">
      <c r="A6194" s="5"/>
      <c r="B6194" s="5"/>
      <c r="C6194" s="5"/>
      <c r="D6194" s="5"/>
      <c r="E6194" s="5"/>
      <c r="F6194" s="8"/>
      <c r="G6194" s="5"/>
      <c r="H6194" s="5"/>
      <c r="I6194" s="5"/>
      <c r="J6194" s="8"/>
      <c r="K6194" s="5"/>
      <c r="L6194" s="5"/>
      <c r="M6194" s="5"/>
    </row>
    <row r="6195" spans="1:13">
      <c r="A6195" s="5"/>
      <c r="B6195" s="5"/>
      <c r="C6195" s="5"/>
      <c r="D6195" s="5"/>
      <c r="E6195" s="5"/>
      <c r="F6195" s="8"/>
      <c r="G6195" s="5"/>
      <c r="H6195" s="5"/>
      <c r="I6195" s="5"/>
      <c r="J6195" s="8"/>
      <c r="K6195" s="5"/>
      <c r="L6195" s="5"/>
      <c r="M6195" s="5"/>
    </row>
    <row r="6196" spans="1:13">
      <c r="A6196" s="5"/>
      <c r="B6196" s="5"/>
      <c r="C6196" s="5"/>
      <c r="D6196" s="5"/>
      <c r="E6196" s="5"/>
      <c r="F6196" s="8"/>
      <c r="G6196" s="5"/>
      <c r="H6196" s="5"/>
      <c r="I6196" s="5"/>
      <c r="J6196" s="8"/>
      <c r="K6196" s="5"/>
      <c r="L6196" s="5"/>
      <c r="M6196" s="5"/>
    </row>
    <row r="6197" spans="1:13">
      <c r="A6197" s="5"/>
      <c r="B6197" s="5"/>
      <c r="C6197" s="5"/>
      <c r="D6197" s="5"/>
      <c r="E6197" s="5"/>
      <c r="F6197" s="8"/>
      <c r="G6197" s="5"/>
      <c r="H6197" s="5"/>
      <c r="I6197" s="5"/>
      <c r="J6197" s="8"/>
      <c r="K6197" s="5"/>
      <c r="L6197" s="5"/>
      <c r="M6197" s="5"/>
    </row>
    <row r="6198" spans="1:13">
      <c r="A6198" s="5"/>
      <c r="B6198" s="5"/>
      <c r="C6198" s="5"/>
      <c r="D6198" s="5"/>
      <c r="E6198" s="5"/>
      <c r="F6198" s="8"/>
      <c r="G6198" s="5"/>
      <c r="H6198" s="5"/>
      <c r="I6198" s="5"/>
      <c r="J6198" s="8"/>
      <c r="K6198" s="5"/>
      <c r="L6198" s="5"/>
      <c r="M6198" s="5"/>
    </row>
    <row r="6199" spans="1:13">
      <c r="A6199" s="5"/>
      <c r="B6199" s="5"/>
      <c r="C6199" s="5"/>
      <c r="D6199" s="5"/>
      <c r="E6199" s="5"/>
      <c r="F6199" s="8"/>
      <c r="G6199" s="5"/>
      <c r="H6199" s="5"/>
      <c r="I6199" s="5"/>
      <c r="J6199" s="8"/>
      <c r="K6199" s="5"/>
      <c r="L6199" s="5"/>
      <c r="M6199" s="5"/>
    </row>
    <row r="6200" spans="1:13">
      <c r="A6200" s="5"/>
      <c r="B6200" s="5"/>
      <c r="C6200" s="5"/>
      <c r="D6200" s="5"/>
      <c r="E6200" s="5"/>
      <c r="F6200" s="8"/>
      <c r="G6200" s="5"/>
      <c r="H6200" s="5"/>
      <c r="I6200" s="5"/>
      <c r="J6200" s="8"/>
      <c r="K6200" s="5"/>
      <c r="L6200" s="5"/>
      <c r="M6200" s="5"/>
    </row>
    <row r="6201" spans="1:13">
      <c r="A6201" s="5"/>
      <c r="B6201" s="5"/>
      <c r="C6201" s="5"/>
      <c r="D6201" s="5"/>
      <c r="E6201" s="5"/>
      <c r="F6201" s="8"/>
      <c r="G6201" s="5"/>
      <c r="H6201" s="5"/>
      <c r="I6201" s="5"/>
      <c r="J6201" s="8"/>
      <c r="K6201" s="5"/>
      <c r="L6201" s="5"/>
      <c r="M6201" s="5"/>
    </row>
    <row r="6202" spans="1:13">
      <c r="A6202" s="5"/>
      <c r="B6202" s="5"/>
      <c r="C6202" s="5"/>
      <c r="D6202" s="5"/>
      <c r="E6202" s="5"/>
      <c r="F6202" s="8"/>
      <c r="G6202" s="5"/>
      <c r="H6202" s="5"/>
      <c r="I6202" s="5"/>
      <c r="J6202" s="8"/>
      <c r="K6202" s="5"/>
      <c r="L6202" s="5"/>
      <c r="M6202" s="5"/>
    </row>
    <row r="6203" spans="1:13">
      <c r="A6203" s="5"/>
      <c r="B6203" s="5"/>
      <c r="C6203" s="5"/>
      <c r="D6203" s="5"/>
      <c r="E6203" s="5"/>
      <c r="F6203" s="8"/>
      <c r="G6203" s="5"/>
      <c r="H6203" s="5"/>
      <c r="I6203" s="5"/>
      <c r="J6203" s="8"/>
      <c r="K6203" s="5"/>
      <c r="L6203" s="5"/>
      <c r="M6203" s="5"/>
    </row>
    <row r="6204" spans="1:13">
      <c r="A6204" s="5"/>
      <c r="B6204" s="5"/>
      <c r="C6204" s="5"/>
      <c r="D6204" s="5"/>
      <c r="E6204" s="5"/>
      <c r="F6204" s="8"/>
      <c r="G6204" s="5"/>
      <c r="H6204" s="5"/>
      <c r="I6204" s="5"/>
      <c r="J6204" s="8"/>
      <c r="K6204" s="5"/>
      <c r="L6204" s="5"/>
      <c r="M6204" s="5"/>
    </row>
    <row r="6205" spans="1:13">
      <c r="A6205" s="5"/>
      <c r="B6205" s="5"/>
      <c r="C6205" s="5"/>
      <c r="D6205" s="5"/>
      <c r="E6205" s="5"/>
      <c r="F6205" s="8"/>
      <c r="G6205" s="5"/>
      <c r="H6205" s="5"/>
      <c r="I6205" s="5"/>
      <c r="J6205" s="8"/>
      <c r="K6205" s="5"/>
      <c r="L6205" s="5"/>
      <c r="M6205" s="5"/>
    </row>
    <row r="6206" spans="1:13">
      <c r="A6206" s="5"/>
      <c r="B6206" s="5"/>
      <c r="C6206" s="5"/>
      <c r="D6206" s="5"/>
      <c r="E6206" s="5"/>
      <c r="F6206" s="8"/>
      <c r="G6206" s="5"/>
      <c r="H6206" s="5"/>
      <c r="I6206" s="5"/>
      <c r="J6206" s="8"/>
      <c r="K6206" s="5"/>
      <c r="L6206" s="5"/>
      <c r="M6206" s="5"/>
    </row>
    <row r="6207" spans="1:13">
      <c r="A6207" s="5"/>
      <c r="B6207" s="5"/>
      <c r="C6207" s="5"/>
      <c r="D6207" s="5"/>
      <c r="E6207" s="5"/>
      <c r="F6207" s="8"/>
      <c r="G6207" s="5"/>
      <c r="H6207" s="5"/>
      <c r="I6207" s="5"/>
      <c r="J6207" s="8"/>
      <c r="K6207" s="5"/>
      <c r="L6207" s="5"/>
      <c r="M6207" s="5"/>
    </row>
    <row r="6208" spans="1:13">
      <c r="A6208" s="5"/>
      <c r="B6208" s="5"/>
      <c r="C6208" s="5"/>
      <c r="D6208" s="5"/>
      <c r="E6208" s="5"/>
      <c r="F6208" s="8"/>
      <c r="G6208" s="5"/>
      <c r="H6208" s="5"/>
      <c r="I6208" s="5"/>
      <c r="J6208" s="8"/>
      <c r="K6208" s="5"/>
      <c r="L6208" s="5"/>
      <c r="M6208" s="5"/>
    </row>
    <row r="6209" spans="1:13">
      <c r="A6209" s="5"/>
      <c r="B6209" s="5"/>
      <c r="C6209" s="5"/>
      <c r="D6209" s="5"/>
      <c r="E6209" s="5"/>
      <c r="F6209" s="8"/>
      <c r="G6209" s="5"/>
      <c r="H6209" s="5"/>
      <c r="I6209" s="5"/>
      <c r="J6209" s="8"/>
      <c r="K6209" s="5"/>
      <c r="L6209" s="5"/>
      <c r="M6209" s="5"/>
    </row>
    <row r="6210" spans="1:13">
      <c r="A6210" s="5"/>
      <c r="B6210" s="5"/>
      <c r="C6210" s="5"/>
      <c r="D6210" s="5"/>
      <c r="E6210" s="5"/>
      <c r="F6210" s="8"/>
      <c r="G6210" s="5"/>
      <c r="H6210" s="5"/>
      <c r="I6210" s="5"/>
      <c r="J6210" s="8"/>
      <c r="K6210" s="5"/>
      <c r="L6210" s="5"/>
      <c r="M6210" s="5"/>
    </row>
    <row r="6211" spans="1:13">
      <c r="A6211" s="5"/>
      <c r="B6211" s="5"/>
      <c r="C6211" s="5"/>
      <c r="D6211" s="5"/>
      <c r="E6211" s="5"/>
      <c r="F6211" s="8"/>
      <c r="G6211" s="5"/>
      <c r="H6211" s="5"/>
      <c r="I6211" s="5"/>
      <c r="J6211" s="8"/>
      <c r="K6211" s="5"/>
      <c r="L6211" s="5"/>
      <c r="M6211" s="5"/>
    </row>
    <row r="6212" spans="1:13">
      <c r="A6212" s="5"/>
      <c r="B6212" s="5"/>
      <c r="C6212" s="5"/>
      <c r="D6212" s="5"/>
      <c r="E6212" s="5"/>
      <c r="F6212" s="8"/>
      <c r="G6212" s="5"/>
      <c r="H6212" s="5"/>
      <c r="I6212" s="5"/>
      <c r="J6212" s="8"/>
      <c r="K6212" s="5"/>
      <c r="L6212" s="5"/>
      <c r="M6212" s="5"/>
    </row>
    <row r="6213" spans="1:13">
      <c r="A6213" s="5"/>
      <c r="B6213" s="5"/>
      <c r="C6213" s="5"/>
      <c r="D6213" s="5"/>
      <c r="E6213" s="5"/>
      <c r="F6213" s="8"/>
      <c r="G6213" s="5"/>
      <c r="H6213" s="5"/>
      <c r="I6213" s="5"/>
      <c r="J6213" s="8"/>
      <c r="K6213" s="5"/>
      <c r="L6213" s="5"/>
      <c r="M6213" s="5"/>
    </row>
    <row r="6214" spans="1:13">
      <c r="A6214" s="5"/>
      <c r="B6214" s="5"/>
      <c r="C6214" s="5"/>
      <c r="D6214" s="5"/>
      <c r="E6214" s="5"/>
      <c r="F6214" s="8"/>
      <c r="G6214" s="5"/>
      <c r="H6214" s="5"/>
      <c r="I6214" s="5"/>
      <c r="J6214" s="8"/>
      <c r="K6214" s="5"/>
      <c r="L6214" s="5"/>
      <c r="M6214" s="5"/>
    </row>
    <row r="6215" spans="1:13">
      <c r="A6215" s="5"/>
      <c r="B6215" s="5"/>
      <c r="C6215" s="5"/>
      <c r="D6215" s="5"/>
      <c r="E6215" s="5"/>
      <c r="F6215" s="8"/>
      <c r="G6215" s="5"/>
      <c r="H6215" s="5"/>
      <c r="I6215" s="5"/>
      <c r="J6215" s="8"/>
      <c r="K6215" s="5"/>
      <c r="L6215" s="5"/>
      <c r="M6215" s="5"/>
    </row>
    <row r="6216" spans="1:13">
      <c r="A6216" s="5"/>
      <c r="B6216" s="5"/>
      <c r="C6216" s="5"/>
      <c r="D6216" s="5"/>
      <c r="E6216" s="5"/>
      <c r="F6216" s="8"/>
      <c r="G6216" s="5"/>
      <c r="H6216" s="5"/>
      <c r="I6216" s="5"/>
      <c r="J6216" s="8"/>
      <c r="K6216" s="5"/>
      <c r="L6216" s="5"/>
      <c r="M6216" s="5"/>
    </row>
    <row r="6217" spans="1:13">
      <c r="A6217" s="5"/>
      <c r="B6217" s="5"/>
      <c r="C6217" s="5"/>
      <c r="D6217" s="5"/>
      <c r="E6217" s="5"/>
      <c r="F6217" s="8"/>
      <c r="G6217" s="5"/>
      <c r="H6217" s="5"/>
      <c r="I6217" s="5"/>
      <c r="J6217" s="8"/>
      <c r="K6217" s="5"/>
      <c r="L6217" s="5"/>
      <c r="M6217" s="5"/>
    </row>
    <row r="6218" spans="1:13">
      <c r="A6218" s="5"/>
      <c r="B6218" s="5"/>
      <c r="C6218" s="5"/>
      <c r="D6218" s="5"/>
      <c r="E6218" s="5"/>
      <c r="F6218" s="8"/>
      <c r="G6218" s="5"/>
      <c r="H6218" s="5"/>
      <c r="I6218" s="5"/>
      <c r="J6218" s="8"/>
      <c r="K6218" s="5"/>
      <c r="L6218" s="5"/>
      <c r="M6218" s="5"/>
    </row>
    <row r="6219" spans="1:13">
      <c r="A6219" s="5"/>
      <c r="B6219" s="5"/>
      <c r="C6219" s="5"/>
      <c r="D6219" s="5"/>
      <c r="E6219" s="5"/>
      <c r="F6219" s="8"/>
      <c r="G6219" s="5"/>
      <c r="H6219" s="5"/>
      <c r="I6219" s="5"/>
      <c r="J6219" s="8"/>
      <c r="K6219" s="5"/>
      <c r="L6219" s="5"/>
      <c r="M6219" s="5"/>
    </row>
    <row r="6220" spans="1:13">
      <c r="A6220" s="5"/>
      <c r="B6220" s="5"/>
      <c r="C6220" s="5"/>
      <c r="D6220" s="5"/>
      <c r="E6220" s="5"/>
      <c r="F6220" s="8"/>
      <c r="G6220" s="5"/>
      <c r="H6220" s="5"/>
      <c r="I6220" s="5"/>
      <c r="J6220" s="8"/>
      <c r="K6220" s="5"/>
      <c r="L6220" s="5"/>
      <c r="M6220" s="5"/>
    </row>
    <row r="6221" spans="1:13">
      <c r="A6221" s="5"/>
      <c r="B6221" s="5"/>
      <c r="C6221" s="5"/>
      <c r="D6221" s="5"/>
      <c r="E6221" s="5"/>
      <c r="F6221" s="8"/>
      <c r="G6221" s="5"/>
      <c r="H6221" s="5"/>
      <c r="I6221" s="5"/>
      <c r="J6221" s="8"/>
      <c r="K6221" s="5"/>
      <c r="L6221" s="5"/>
      <c r="M6221" s="5"/>
    </row>
    <row r="6222" spans="1:13">
      <c r="A6222" s="5"/>
      <c r="B6222" s="5"/>
      <c r="C6222" s="5"/>
      <c r="D6222" s="5"/>
      <c r="E6222" s="5"/>
      <c r="F6222" s="8"/>
      <c r="G6222" s="5"/>
      <c r="H6222" s="5"/>
      <c r="I6222" s="5"/>
      <c r="J6222" s="8"/>
      <c r="K6222" s="5"/>
      <c r="L6222" s="5"/>
      <c r="M6222" s="5"/>
    </row>
    <row r="6223" spans="1:13">
      <c r="A6223" s="5"/>
      <c r="B6223" s="5"/>
      <c r="C6223" s="5"/>
      <c r="D6223" s="5"/>
      <c r="E6223" s="5"/>
      <c r="F6223" s="8"/>
      <c r="G6223" s="5"/>
      <c r="H6223" s="5"/>
      <c r="I6223" s="5"/>
      <c r="J6223" s="8"/>
      <c r="K6223" s="5"/>
      <c r="L6223" s="5"/>
      <c r="M6223" s="5"/>
    </row>
    <row r="6224" spans="1:13">
      <c r="A6224" s="5"/>
      <c r="B6224" s="5"/>
      <c r="C6224" s="5"/>
      <c r="D6224" s="5"/>
      <c r="E6224" s="5"/>
      <c r="F6224" s="8"/>
      <c r="G6224" s="5"/>
      <c r="H6224" s="5"/>
      <c r="I6224" s="5"/>
      <c r="J6224" s="8"/>
      <c r="K6224" s="5"/>
      <c r="L6224" s="5"/>
      <c r="M6224" s="5"/>
    </row>
    <row r="6225" spans="1:13">
      <c r="A6225" s="5"/>
      <c r="B6225" s="5"/>
      <c r="C6225" s="5"/>
      <c r="D6225" s="5"/>
      <c r="E6225" s="5"/>
      <c r="F6225" s="8"/>
      <c r="G6225" s="5"/>
      <c r="H6225" s="5"/>
      <c r="I6225" s="5"/>
      <c r="J6225" s="8"/>
      <c r="K6225" s="5"/>
      <c r="L6225" s="5"/>
      <c r="M6225" s="5"/>
    </row>
    <row r="6226" spans="1:13">
      <c r="A6226" s="5"/>
      <c r="B6226" s="5"/>
      <c r="C6226" s="5"/>
      <c r="D6226" s="5"/>
      <c r="E6226" s="5"/>
      <c r="F6226" s="8"/>
      <c r="G6226" s="5"/>
      <c r="H6226" s="5"/>
      <c r="I6226" s="5"/>
      <c r="J6226" s="8"/>
      <c r="K6226" s="5"/>
      <c r="L6226" s="5"/>
      <c r="M6226" s="5"/>
    </row>
    <row r="6227" spans="1:13">
      <c r="A6227" s="5"/>
      <c r="B6227" s="5"/>
      <c r="C6227" s="5"/>
      <c r="D6227" s="5"/>
      <c r="E6227" s="5"/>
      <c r="F6227" s="8"/>
      <c r="G6227" s="5"/>
      <c r="H6227" s="5"/>
      <c r="I6227" s="5"/>
      <c r="J6227" s="8"/>
      <c r="K6227" s="5"/>
      <c r="L6227" s="5"/>
      <c r="M6227" s="5"/>
    </row>
    <row r="6228" spans="1:13">
      <c r="A6228" s="5"/>
      <c r="B6228" s="5"/>
      <c r="C6228" s="5"/>
      <c r="D6228" s="5"/>
      <c r="E6228" s="5"/>
      <c r="F6228" s="8"/>
      <c r="G6228" s="5"/>
      <c r="H6228" s="5"/>
      <c r="I6228" s="5"/>
      <c r="J6228" s="8"/>
      <c r="K6228" s="5"/>
      <c r="L6228" s="5"/>
      <c r="M6228" s="5"/>
    </row>
    <row r="6229" spans="1:13">
      <c r="A6229" s="5"/>
      <c r="B6229" s="5"/>
      <c r="C6229" s="5"/>
      <c r="D6229" s="5"/>
      <c r="E6229" s="5"/>
      <c r="F6229" s="8"/>
      <c r="G6229" s="5"/>
      <c r="H6229" s="5"/>
      <c r="I6229" s="5"/>
      <c r="J6229" s="8"/>
      <c r="K6229" s="5"/>
      <c r="L6229" s="5"/>
      <c r="M6229" s="5"/>
    </row>
    <row r="6230" spans="1:13">
      <c r="A6230" s="5"/>
      <c r="B6230" s="5"/>
      <c r="C6230" s="5"/>
      <c r="D6230" s="5"/>
      <c r="E6230" s="5"/>
      <c r="F6230" s="8"/>
      <c r="G6230" s="5"/>
      <c r="H6230" s="5"/>
      <c r="I6230" s="5"/>
      <c r="J6230" s="8"/>
      <c r="K6230" s="5"/>
      <c r="L6230" s="5"/>
      <c r="M6230" s="5"/>
    </row>
    <row r="6231" spans="1:13">
      <c r="A6231" s="5"/>
      <c r="B6231" s="5"/>
      <c r="C6231" s="5"/>
      <c r="D6231" s="5"/>
      <c r="E6231" s="5"/>
      <c r="F6231" s="8"/>
      <c r="G6231" s="5"/>
      <c r="H6231" s="5"/>
      <c r="I6231" s="5"/>
      <c r="J6231" s="8"/>
      <c r="K6231" s="5"/>
      <c r="L6231" s="5"/>
      <c r="M6231" s="5"/>
    </row>
    <row r="6232" spans="1:13">
      <c r="A6232" s="5"/>
      <c r="B6232" s="5"/>
      <c r="C6232" s="5"/>
      <c r="D6232" s="5"/>
      <c r="E6232" s="5"/>
      <c r="F6232" s="8"/>
      <c r="G6232" s="5"/>
      <c r="H6232" s="5"/>
      <c r="I6232" s="5"/>
      <c r="J6232" s="8"/>
      <c r="K6232" s="5"/>
      <c r="L6232" s="5"/>
      <c r="M6232" s="5"/>
    </row>
    <row r="6233" spans="1:13">
      <c r="A6233" s="5"/>
      <c r="B6233" s="5"/>
      <c r="C6233" s="5"/>
      <c r="D6233" s="5"/>
      <c r="E6233" s="5"/>
      <c r="F6233" s="8"/>
      <c r="G6233" s="5"/>
      <c r="H6233" s="5"/>
      <c r="I6233" s="5"/>
      <c r="J6233" s="8"/>
      <c r="K6233" s="5"/>
      <c r="L6233" s="5"/>
      <c r="M6233" s="5"/>
    </row>
    <row r="6234" spans="1:13">
      <c r="A6234" s="5"/>
      <c r="B6234" s="5"/>
      <c r="C6234" s="5"/>
      <c r="D6234" s="5"/>
      <c r="E6234" s="5"/>
      <c r="F6234" s="8"/>
      <c r="G6234" s="5"/>
      <c r="H6234" s="5"/>
      <c r="I6234" s="5"/>
      <c r="J6234" s="8"/>
      <c r="K6234" s="5"/>
      <c r="L6234" s="5"/>
      <c r="M6234" s="5"/>
    </row>
    <row r="6235" spans="1:13">
      <c r="A6235" s="5"/>
      <c r="B6235" s="5"/>
      <c r="C6235" s="5"/>
      <c r="D6235" s="5"/>
      <c r="E6235" s="5"/>
      <c r="F6235" s="8"/>
      <c r="G6235" s="5"/>
      <c r="H6235" s="5"/>
      <c r="I6235" s="5"/>
      <c r="J6235" s="8"/>
      <c r="K6235" s="5"/>
      <c r="L6235" s="5"/>
      <c r="M6235" s="5"/>
    </row>
    <row r="6236" spans="1:13">
      <c r="A6236" s="5"/>
      <c r="B6236" s="5"/>
      <c r="C6236" s="5"/>
      <c r="D6236" s="5"/>
      <c r="E6236" s="5"/>
      <c r="F6236" s="8"/>
      <c r="G6236" s="5"/>
      <c r="H6236" s="5"/>
      <c r="I6236" s="5"/>
      <c r="J6236" s="8"/>
      <c r="K6236" s="5"/>
      <c r="L6236" s="5"/>
      <c r="M6236" s="5"/>
    </row>
    <row r="6237" spans="1:13">
      <c r="A6237" s="5"/>
      <c r="B6237" s="5"/>
      <c r="C6237" s="5"/>
      <c r="D6237" s="5"/>
      <c r="E6237" s="5"/>
      <c r="F6237" s="8"/>
      <c r="G6237" s="5"/>
      <c r="H6237" s="5"/>
      <c r="I6237" s="5"/>
      <c r="J6237" s="8"/>
      <c r="K6237" s="5"/>
      <c r="L6237" s="5"/>
      <c r="M6237" s="5"/>
    </row>
    <row r="6238" spans="1:13">
      <c r="A6238" s="5"/>
      <c r="B6238" s="5"/>
      <c r="C6238" s="5"/>
      <c r="D6238" s="5"/>
      <c r="E6238" s="5"/>
      <c r="F6238" s="8"/>
      <c r="G6238" s="5"/>
      <c r="H6238" s="5"/>
      <c r="I6238" s="5"/>
      <c r="J6238" s="8"/>
      <c r="K6238" s="5"/>
      <c r="L6238" s="5"/>
      <c r="M6238" s="5"/>
    </row>
    <row r="6239" spans="1:13">
      <c r="A6239" s="5"/>
      <c r="B6239" s="5"/>
      <c r="C6239" s="5"/>
      <c r="D6239" s="5"/>
      <c r="E6239" s="5"/>
      <c r="F6239" s="8"/>
      <c r="G6239" s="5"/>
      <c r="H6239" s="5"/>
      <c r="I6239" s="5"/>
      <c r="J6239" s="8"/>
      <c r="K6239" s="5"/>
      <c r="L6239" s="5"/>
      <c r="M6239" s="5"/>
    </row>
    <row r="6240" spans="1:13">
      <c r="A6240" s="5"/>
      <c r="B6240" s="5"/>
      <c r="C6240" s="5"/>
      <c r="D6240" s="5"/>
      <c r="E6240" s="5"/>
      <c r="F6240" s="8"/>
      <c r="G6240" s="5"/>
      <c r="H6240" s="5"/>
      <c r="I6240" s="5"/>
      <c r="J6240" s="8"/>
      <c r="K6240" s="5"/>
      <c r="L6240" s="5"/>
      <c r="M6240" s="5"/>
    </row>
    <row r="6241" spans="1:13">
      <c r="A6241" s="5"/>
      <c r="B6241" s="5"/>
      <c r="C6241" s="5"/>
      <c r="D6241" s="5"/>
      <c r="E6241" s="5"/>
      <c r="F6241" s="8"/>
      <c r="G6241" s="5"/>
      <c r="H6241" s="5"/>
      <c r="I6241" s="5"/>
      <c r="J6241" s="8"/>
      <c r="K6241" s="5"/>
      <c r="L6241" s="5"/>
      <c r="M6241" s="5"/>
    </row>
    <row r="6242" spans="1:13">
      <c r="A6242" s="5"/>
      <c r="B6242" s="5"/>
      <c r="C6242" s="5"/>
      <c r="D6242" s="5"/>
      <c r="E6242" s="5"/>
      <c r="F6242" s="8"/>
      <c r="G6242" s="5"/>
      <c r="H6242" s="5"/>
      <c r="I6242" s="5"/>
      <c r="J6242" s="8"/>
      <c r="K6242" s="5"/>
      <c r="L6242" s="5"/>
      <c r="M6242" s="5"/>
    </row>
    <row r="6243" spans="1:13">
      <c r="A6243" s="5"/>
      <c r="B6243" s="5"/>
      <c r="C6243" s="5"/>
      <c r="D6243" s="5"/>
      <c r="E6243" s="5"/>
      <c r="F6243" s="8"/>
      <c r="G6243" s="5"/>
      <c r="H6243" s="5"/>
      <c r="I6243" s="5"/>
      <c r="J6243" s="8"/>
      <c r="K6243" s="5"/>
      <c r="L6243" s="5"/>
      <c r="M6243" s="5"/>
    </row>
    <row r="6244" spans="1:13">
      <c r="A6244" s="5"/>
      <c r="B6244" s="5"/>
      <c r="C6244" s="5"/>
      <c r="D6244" s="5"/>
      <c r="E6244" s="5"/>
      <c r="F6244" s="8"/>
      <c r="G6244" s="5"/>
      <c r="H6244" s="5"/>
      <c r="I6244" s="5"/>
      <c r="J6244" s="8"/>
      <c r="K6244" s="5"/>
      <c r="L6244" s="5"/>
      <c r="M6244" s="5"/>
    </row>
    <row r="6245" spans="1:13">
      <c r="A6245" s="5"/>
      <c r="B6245" s="5"/>
      <c r="C6245" s="5"/>
      <c r="D6245" s="5"/>
      <c r="E6245" s="5"/>
      <c r="F6245" s="8"/>
      <c r="G6245" s="5"/>
      <c r="H6245" s="5"/>
      <c r="I6245" s="5"/>
      <c r="J6245" s="8"/>
      <c r="K6245" s="5"/>
      <c r="L6245" s="5"/>
      <c r="M6245" s="5"/>
    </row>
    <row r="6246" spans="1:13">
      <c r="A6246" s="5"/>
      <c r="B6246" s="5"/>
      <c r="C6246" s="5"/>
      <c r="D6246" s="5"/>
      <c r="E6246" s="5"/>
      <c r="F6246" s="8"/>
      <c r="G6246" s="5"/>
      <c r="H6246" s="5"/>
      <c r="I6246" s="5"/>
      <c r="J6246" s="8"/>
      <c r="K6246" s="5"/>
      <c r="L6246" s="5"/>
      <c r="M6246" s="5"/>
    </row>
    <row r="6247" spans="1:13">
      <c r="A6247" s="5"/>
      <c r="B6247" s="5"/>
      <c r="C6247" s="5"/>
      <c r="D6247" s="5"/>
      <c r="E6247" s="5"/>
      <c r="F6247" s="8"/>
      <c r="G6247" s="5"/>
      <c r="H6247" s="5"/>
      <c r="I6247" s="5"/>
      <c r="J6247" s="8"/>
      <c r="K6247" s="5"/>
      <c r="L6247" s="5"/>
      <c r="M6247" s="5"/>
    </row>
    <row r="6248" spans="1:13">
      <c r="A6248" s="5"/>
      <c r="B6248" s="5"/>
      <c r="C6248" s="5"/>
      <c r="D6248" s="5"/>
      <c r="E6248" s="5"/>
      <c r="F6248" s="8"/>
      <c r="G6248" s="5"/>
      <c r="H6248" s="5"/>
      <c r="I6248" s="5"/>
      <c r="J6248" s="8"/>
      <c r="K6248" s="5"/>
      <c r="L6248" s="5"/>
      <c r="M6248" s="5"/>
    </row>
    <row r="6249" spans="1:13">
      <c r="A6249" s="5"/>
      <c r="B6249" s="5"/>
      <c r="C6249" s="5"/>
      <c r="D6249" s="5"/>
      <c r="E6249" s="5"/>
      <c r="F6249" s="8"/>
      <c r="G6249" s="5"/>
      <c r="H6249" s="5"/>
      <c r="I6249" s="5"/>
      <c r="J6249" s="8"/>
      <c r="K6249" s="5"/>
      <c r="L6249" s="5"/>
      <c r="M6249" s="5"/>
    </row>
    <row r="6250" spans="1:13">
      <c r="A6250" s="5"/>
      <c r="B6250" s="5"/>
      <c r="C6250" s="5"/>
      <c r="D6250" s="5"/>
      <c r="E6250" s="5"/>
      <c r="F6250" s="8"/>
      <c r="G6250" s="5"/>
      <c r="H6250" s="5"/>
      <c r="I6250" s="5"/>
      <c r="J6250" s="8"/>
      <c r="K6250" s="5"/>
      <c r="L6250" s="5"/>
      <c r="M6250" s="5"/>
    </row>
    <row r="6251" spans="1:13">
      <c r="A6251" s="5"/>
      <c r="B6251" s="5"/>
      <c r="C6251" s="5"/>
      <c r="D6251" s="5"/>
      <c r="E6251" s="5"/>
      <c r="F6251" s="8"/>
      <c r="G6251" s="5"/>
      <c r="H6251" s="5"/>
      <c r="I6251" s="5"/>
      <c r="J6251" s="8"/>
      <c r="K6251" s="5"/>
      <c r="L6251" s="5"/>
      <c r="M6251" s="5"/>
    </row>
    <row r="6252" spans="1:13">
      <c r="A6252" s="5"/>
      <c r="B6252" s="5"/>
      <c r="C6252" s="5"/>
      <c r="D6252" s="5"/>
      <c r="E6252" s="5"/>
      <c r="F6252" s="8"/>
      <c r="G6252" s="5"/>
      <c r="H6252" s="5"/>
      <c r="I6252" s="5"/>
      <c r="J6252" s="8"/>
      <c r="K6252" s="5"/>
      <c r="L6252" s="5"/>
      <c r="M6252" s="5"/>
    </row>
    <row r="6253" spans="1:13">
      <c r="A6253" s="5"/>
      <c r="B6253" s="5"/>
      <c r="C6253" s="5"/>
      <c r="D6253" s="5"/>
      <c r="E6253" s="5"/>
      <c r="F6253" s="8"/>
      <c r="G6253" s="5"/>
      <c r="H6253" s="5"/>
      <c r="I6253" s="5"/>
      <c r="J6253" s="8"/>
      <c r="K6253" s="5"/>
      <c r="L6253" s="5"/>
      <c r="M6253" s="5"/>
    </row>
    <row r="6254" spans="1:13">
      <c r="A6254" s="5"/>
      <c r="B6254" s="5"/>
      <c r="C6254" s="5"/>
      <c r="D6254" s="5"/>
      <c r="E6254" s="5"/>
      <c r="F6254" s="8"/>
      <c r="G6254" s="5"/>
      <c r="H6254" s="5"/>
      <c r="I6254" s="5"/>
      <c r="J6254" s="8"/>
      <c r="K6254" s="5"/>
      <c r="L6254" s="5"/>
      <c r="M6254" s="5"/>
    </row>
    <row r="6255" spans="1:13">
      <c r="A6255" s="5"/>
      <c r="B6255" s="5"/>
      <c r="C6255" s="5"/>
      <c r="D6255" s="5"/>
      <c r="E6255" s="5"/>
      <c r="F6255" s="8"/>
      <c r="G6255" s="5"/>
      <c r="H6255" s="5"/>
      <c r="I6255" s="5"/>
      <c r="J6255" s="8"/>
      <c r="K6255" s="5"/>
      <c r="L6255" s="5"/>
      <c r="M6255" s="5"/>
    </row>
    <row r="6256" spans="1:13">
      <c r="A6256" s="5"/>
      <c r="B6256" s="5"/>
      <c r="C6256" s="5"/>
      <c r="D6256" s="5"/>
      <c r="E6256" s="5"/>
      <c r="F6256" s="8"/>
      <c r="G6256" s="5"/>
      <c r="H6256" s="5"/>
      <c r="I6256" s="5"/>
      <c r="J6256" s="8"/>
      <c r="K6256" s="5"/>
      <c r="L6256" s="5"/>
      <c r="M6256" s="5"/>
    </row>
    <row r="6257" spans="1:13">
      <c r="A6257" s="5"/>
      <c r="B6257" s="5"/>
      <c r="C6257" s="5"/>
      <c r="D6257" s="5"/>
      <c r="E6257" s="5"/>
      <c r="F6257" s="8"/>
      <c r="G6257" s="5"/>
      <c r="H6257" s="5"/>
      <c r="I6257" s="5"/>
      <c r="J6257" s="8"/>
      <c r="K6257" s="5"/>
      <c r="L6257" s="5"/>
      <c r="M6257" s="5"/>
    </row>
    <row r="6258" spans="1:13">
      <c r="A6258" s="5"/>
      <c r="B6258" s="5"/>
      <c r="C6258" s="5"/>
      <c r="D6258" s="5"/>
      <c r="E6258" s="5"/>
      <c r="F6258" s="8"/>
      <c r="G6258" s="5"/>
      <c r="H6258" s="5"/>
      <c r="I6258" s="5"/>
      <c r="J6258" s="8"/>
      <c r="K6258" s="5"/>
      <c r="L6258" s="5"/>
      <c r="M6258" s="5"/>
    </row>
    <row r="6259" spans="1:13">
      <c r="A6259" s="5"/>
      <c r="B6259" s="5"/>
      <c r="C6259" s="5"/>
      <c r="D6259" s="5"/>
      <c r="E6259" s="5"/>
      <c r="F6259" s="8"/>
      <c r="G6259" s="5"/>
      <c r="H6259" s="5"/>
      <c r="I6259" s="5"/>
      <c r="J6259" s="8"/>
      <c r="K6259" s="5"/>
      <c r="L6259" s="5"/>
      <c r="M6259" s="5"/>
    </row>
    <row r="6260" spans="1:13">
      <c r="A6260" s="5"/>
      <c r="B6260" s="5"/>
      <c r="C6260" s="5"/>
      <c r="D6260" s="5"/>
      <c r="E6260" s="5"/>
      <c r="F6260" s="8"/>
      <c r="G6260" s="5"/>
      <c r="H6260" s="5"/>
      <c r="I6260" s="5"/>
      <c r="J6260" s="8"/>
      <c r="K6260" s="5"/>
      <c r="L6260" s="5"/>
      <c r="M6260" s="5"/>
    </row>
    <row r="6261" spans="1:13">
      <c r="A6261" s="5"/>
      <c r="B6261" s="5"/>
      <c r="C6261" s="5"/>
      <c r="D6261" s="5"/>
      <c r="E6261" s="5"/>
      <c r="F6261" s="8"/>
      <c r="G6261" s="5"/>
      <c r="H6261" s="5"/>
      <c r="I6261" s="5"/>
      <c r="J6261" s="8"/>
      <c r="K6261" s="5"/>
      <c r="L6261" s="5"/>
      <c r="M6261" s="5"/>
    </row>
    <row r="6262" spans="1:13">
      <c r="A6262" s="5"/>
      <c r="B6262" s="5"/>
      <c r="C6262" s="5"/>
      <c r="D6262" s="5"/>
      <c r="E6262" s="5"/>
      <c r="F6262" s="8"/>
      <c r="G6262" s="5"/>
      <c r="H6262" s="5"/>
      <c r="I6262" s="5"/>
      <c r="J6262" s="8"/>
      <c r="K6262" s="5"/>
      <c r="L6262" s="5"/>
      <c r="M6262" s="5"/>
    </row>
    <row r="6263" spans="1:13">
      <c r="A6263" s="5"/>
      <c r="B6263" s="5"/>
      <c r="C6263" s="5"/>
      <c r="D6263" s="5"/>
      <c r="E6263" s="5"/>
      <c r="F6263" s="8"/>
      <c r="G6263" s="5"/>
      <c r="H6263" s="5"/>
      <c r="I6263" s="5"/>
      <c r="J6263" s="8"/>
      <c r="K6263" s="5"/>
      <c r="L6263" s="5"/>
      <c r="M6263" s="5"/>
    </row>
    <row r="6264" spans="1:13">
      <c r="A6264" s="5"/>
      <c r="B6264" s="5"/>
      <c r="C6264" s="5"/>
      <c r="D6264" s="5"/>
      <c r="E6264" s="5"/>
      <c r="F6264" s="8"/>
      <c r="G6264" s="5"/>
      <c r="H6264" s="5"/>
      <c r="I6264" s="5"/>
      <c r="J6264" s="8"/>
      <c r="K6264" s="5"/>
      <c r="L6264" s="5"/>
      <c r="M6264" s="5"/>
    </row>
    <row r="6265" spans="1:13">
      <c r="A6265" s="5"/>
      <c r="B6265" s="5"/>
      <c r="C6265" s="5"/>
      <c r="D6265" s="5"/>
      <c r="E6265" s="5"/>
      <c r="F6265" s="8"/>
      <c r="G6265" s="5"/>
      <c r="H6265" s="5"/>
      <c r="I6265" s="5"/>
      <c r="J6265" s="8"/>
      <c r="K6265" s="5"/>
      <c r="L6265" s="5"/>
      <c r="M6265" s="5"/>
    </row>
    <row r="6266" spans="1:13">
      <c r="A6266" s="5"/>
      <c r="B6266" s="5"/>
      <c r="C6266" s="5"/>
      <c r="D6266" s="5"/>
      <c r="E6266" s="5"/>
      <c r="F6266" s="8"/>
      <c r="G6266" s="5"/>
      <c r="H6266" s="5"/>
      <c r="I6266" s="5"/>
      <c r="J6266" s="8"/>
      <c r="K6266" s="5"/>
      <c r="L6266" s="5"/>
      <c r="M6266" s="5"/>
    </row>
    <row r="6267" spans="1:13">
      <c r="A6267" s="5"/>
      <c r="B6267" s="5"/>
      <c r="C6267" s="5"/>
      <c r="D6267" s="5"/>
      <c r="E6267" s="5"/>
      <c r="F6267" s="8"/>
      <c r="G6267" s="5"/>
      <c r="H6267" s="5"/>
      <c r="I6267" s="5"/>
      <c r="J6267" s="8"/>
      <c r="K6267" s="5"/>
      <c r="L6267" s="5"/>
      <c r="M6267" s="5"/>
    </row>
    <row r="6268" spans="1:13">
      <c r="A6268" s="5"/>
      <c r="B6268" s="5"/>
      <c r="C6268" s="5"/>
      <c r="D6268" s="5"/>
      <c r="E6268" s="5"/>
      <c r="F6268" s="8"/>
      <c r="G6268" s="5"/>
      <c r="H6268" s="5"/>
      <c r="I6268" s="5"/>
      <c r="J6268" s="8"/>
      <c r="K6268" s="5"/>
      <c r="L6268" s="5"/>
      <c r="M6268" s="5"/>
    </row>
    <row r="6269" spans="1:13">
      <c r="A6269" s="5"/>
      <c r="B6269" s="5"/>
      <c r="C6269" s="5"/>
      <c r="D6269" s="5"/>
      <c r="E6269" s="5"/>
      <c r="F6269" s="8"/>
      <c r="G6269" s="5"/>
      <c r="H6269" s="5"/>
      <c r="I6269" s="5"/>
      <c r="J6269" s="8"/>
      <c r="K6269" s="5"/>
      <c r="L6269" s="5"/>
      <c r="M6269" s="5"/>
    </row>
    <row r="6270" spans="1:13">
      <c r="A6270" s="5"/>
      <c r="B6270" s="5"/>
      <c r="C6270" s="5"/>
      <c r="D6270" s="5"/>
      <c r="E6270" s="5"/>
      <c r="F6270" s="8"/>
      <c r="G6270" s="5"/>
      <c r="H6270" s="5"/>
      <c r="I6270" s="5"/>
      <c r="J6270" s="8"/>
      <c r="K6270" s="5"/>
      <c r="L6270" s="5"/>
      <c r="M6270" s="5"/>
    </row>
    <row r="6271" spans="1:13">
      <c r="A6271" s="5"/>
      <c r="B6271" s="5"/>
      <c r="C6271" s="5"/>
      <c r="D6271" s="5"/>
      <c r="E6271" s="5"/>
      <c r="F6271" s="8"/>
      <c r="G6271" s="5"/>
      <c r="H6271" s="5"/>
      <c r="I6271" s="5"/>
      <c r="J6271" s="8"/>
      <c r="K6271" s="5"/>
      <c r="L6271" s="5"/>
      <c r="M6271" s="5"/>
    </row>
    <row r="6272" spans="1:13">
      <c r="A6272" s="5"/>
      <c r="B6272" s="5"/>
      <c r="C6272" s="5"/>
      <c r="D6272" s="5"/>
      <c r="E6272" s="5"/>
      <c r="F6272" s="8"/>
      <c r="G6272" s="5"/>
      <c r="H6272" s="5"/>
      <c r="I6272" s="5"/>
      <c r="J6272" s="8"/>
      <c r="K6272" s="5"/>
      <c r="L6272" s="5"/>
      <c r="M6272" s="5"/>
    </row>
    <row r="6273" spans="1:13">
      <c r="A6273" s="5"/>
      <c r="B6273" s="5"/>
      <c r="C6273" s="5"/>
      <c r="D6273" s="5"/>
      <c r="E6273" s="5"/>
      <c r="F6273" s="8"/>
      <c r="G6273" s="5"/>
      <c r="H6273" s="5"/>
      <c r="I6273" s="5"/>
      <c r="J6273" s="8"/>
      <c r="K6273" s="5"/>
      <c r="L6273" s="5"/>
      <c r="M6273" s="5"/>
    </row>
    <row r="6274" spans="1:13">
      <c r="A6274" s="5"/>
      <c r="B6274" s="5"/>
      <c r="C6274" s="5"/>
      <c r="D6274" s="5"/>
      <c r="E6274" s="5"/>
      <c r="F6274" s="8"/>
      <c r="G6274" s="5"/>
      <c r="H6274" s="5"/>
      <c r="I6274" s="5"/>
      <c r="J6274" s="8"/>
      <c r="K6274" s="5"/>
      <c r="L6274" s="5"/>
      <c r="M6274" s="5"/>
    </row>
    <row r="6275" spans="1:13">
      <c r="A6275" s="5"/>
      <c r="B6275" s="5"/>
      <c r="C6275" s="5"/>
      <c r="D6275" s="5"/>
      <c r="E6275" s="5"/>
      <c r="F6275" s="8"/>
      <c r="G6275" s="5"/>
      <c r="H6275" s="5"/>
      <c r="I6275" s="5"/>
      <c r="J6275" s="8"/>
      <c r="K6275" s="5"/>
      <c r="L6275" s="5"/>
      <c r="M6275" s="5"/>
    </row>
    <row r="6276" spans="1:13">
      <c r="A6276" s="5"/>
      <c r="B6276" s="5"/>
      <c r="C6276" s="5"/>
      <c r="D6276" s="5"/>
      <c r="E6276" s="5"/>
      <c r="F6276" s="8"/>
      <c r="G6276" s="5"/>
      <c r="H6276" s="5"/>
      <c r="I6276" s="5"/>
      <c r="J6276" s="8"/>
      <c r="K6276" s="5"/>
      <c r="L6276" s="5"/>
      <c r="M6276" s="5"/>
    </row>
    <row r="6277" spans="1:13">
      <c r="A6277" s="5"/>
      <c r="B6277" s="5"/>
      <c r="C6277" s="5"/>
      <c r="D6277" s="5"/>
      <c r="E6277" s="5"/>
      <c r="F6277" s="8"/>
      <c r="G6277" s="5"/>
      <c r="H6277" s="5"/>
      <c r="I6277" s="5"/>
      <c r="J6277" s="8"/>
      <c r="K6277" s="5"/>
      <c r="L6277" s="5"/>
      <c r="M6277" s="5"/>
    </row>
    <row r="6278" spans="1:13">
      <c r="A6278" s="5"/>
      <c r="B6278" s="5"/>
      <c r="C6278" s="5"/>
      <c r="D6278" s="5"/>
      <c r="E6278" s="5"/>
      <c r="F6278" s="8"/>
      <c r="G6278" s="5"/>
      <c r="H6278" s="5"/>
      <c r="I6278" s="5"/>
      <c r="J6278" s="8"/>
      <c r="K6278" s="5"/>
      <c r="L6278" s="5"/>
      <c r="M6278" s="5"/>
    </row>
    <row r="6279" spans="1:13">
      <c r="A6279" s="5"/>
      <c r="B6279" s="5"/>
      <c r="C6279" s="5"/>
      <c r="D6279" s="5"/>
      <c r="E6279" s="5"/>
      <c r="F6279" s="8"/>
      <c r="G6279" s="5"/>
      <c r="H6279" s="5"/>
      <c r="I6279" s="5"/>
      <c r="J6279" s="8"/>
      <c r="K6279" s="5"/>
      <c r="L6279" s="5"/>
      <c r="M6279" s="5"/>
    </row>
    <row r="6280" spans="1:13">
      <c r="A6280" s="5"/>
      <c r="B6280" s="5"/>
      <c r="C6280" s="5"/>
      <c r="D6280" s="5"/>
      <c r="E6280" s="5"/>
      <c r="F6280" s="8"/>
      <c r="G6280" s="5"/>
      <c r="H6280" s="5"/>
      <c r="I6280" s="5"/>
      <c r="J6280" s="8"/>
      <c r="K6280" s="5"/>
      <c r="L6280" s="5"/>
      <c r="M6280" s="5"/>
    </row>
    <row r="6281" spans="1:13">
      <c r="A6281" s="5"/>
      <c r="B6281" s="5"/>
      <c r="C6281" s="5"/>
      <c r="D6281" s="5"/>
      <c r="E6281" s="5"/>
      <c r="F6281" s="8"/>
      <c r="G6281" s="5"/>
      <c r="H6281" s="5"/>
      <c r="I6281" s="5"/>
      <c r="J6281" s="8"/>
      <c r="K6281" s="5"/>
      <c r="L6281" s="5"/>
      <c r="M6281" s="5"/>
    </row>
    <row r="6282" spans="1:13">
      <c r="A6282" s="5"/>
      <c r="B6282" s="5"/>
      <c r="C6282" s="5"/>
      <c r="D6282" s="5"/>
      <c r="E6282" s="5"/>
      <c r="F6282" s="8"/>
      <c r="G6282" s="5"/>
      <c r="H6282" s="5"/>
      <c r="I6282" s="5"/>
      <c r="J6282" s="8"/>
      <c r="K6282" s="5"/>
      <c r="L6282" s="5"/>
      <c r="M6282" s="5"/>
    </row>
    <row r="6283" spans="1:13">
      <c r="A6283" s="5"/>
      <c r="B6283" s="5"/>
      <c r="C6283" s="5"/>
      <c r="D6283" s="5"/>
      <c r="E6283" s="5"/>
      <c r="F6283" s="8"/>
      <c r="G6283" s="5"/>
      <c r="H6283" s="5"/>
      <c r="I6283" s="5"/>
      <c r="J6283" s="8"/>
      <c r="K6283" s="5"/>
      <c r="L6283" s="5"/>
      <c r="M6283" s="5"/>
    </row>
    <row r="6284" spans="1:13">
      <c r="A6284" s="5"/>
      <c r="B6284" s="5"/>
      <c r="C6284" s="5"/>
      <c r="D6284" s="5"/>
      <c r="E6284" s="5"/>
      <c r="F6284" s="8"/>
      <c r="G6284" s="5"/>
      <c r="H6284" s="5"/>
      <c r="I6284" s="5"/>
      <c r="J6284" s="8"/>
      <c r="K6284" s="5"/>
      <c r="L6284" s="5"/>
      <c r="M6284" s="5"/>
    </row>
    <row r="6285" spans="1:13">
      <c r="A6285" s="5"/>
      <c r="B6285" s="5"/>
      <c r="C6285" s="5"/>
      <c r="D6285" s="5"/>
      <c r="E6285" s="5"/>
      <c r="F6285" s="8"/>
      <c r="G6285" s="5"/>
      <c r="H6285" s="5"/>
      <c r="I6285" s="5"/>
      <c r="J6285" s="8"/>
      <c r="K6285" s="5"/>
      <c r="L6285" s="5"/>
      <c r="M6285" s="5"/>
    </row>
    <row r="6286" spans="1:13">
      <c r="A6286" s="5"/>
      <c r="B6286" s="5"/>
      <c r="C6286" s="5"/>
      <c r="D6286" s="5"/>
      <c r="E6286" s="5"/>
      <c r="F6286" s="8"/>
      <c r="G6286" s="5"/>
      <c r="H6286" s="5"/>
      <c r="I6286" s="5"/>
      <c r="J6286" s="8"/>
      <c r="K6286" s="5"/>
      <c r="L6286" s="5"/>
      <c r="M6286" s="5"/>
    </row>
    <row r="6287" spans="1:13">
      <c r="A6287" s="5"/>
      <c r="B6287" s="5"/>
      <c r="C6287" s="5"/>
      <c r="D6287" s="5"/>
      <c r="E6287" s="5"/>
      <c r="F6287" s="8"/>
      <c r="G6287" s="5"/>
      <c r="H6287" s="5"/>
      <c r="I6287" s="5"/>
      <c r="J6287" s="8"/>
      <c r="K6287" s="5"/>
      <c r="L6287" s="5"/>
      <c r="M6287" s="5"/>
    </row>
    <row r="6288" spans="1:13">
      <c r="A6288" s="5"/>
      <c r="B6288" s="5"/>
      <c r="C6288" s="5"/>
      <c r="D6288" s="5"/>
      <c r="E6288" s="5"/>
      <c r="F6288" s="8"/>
      <c r="G6288" s="5"/>
      <c r="H6288" s="5"/>
      <c r="I6288" s="5"/>
      <c r="J6288" s="8"/>
      <c r="K6288" s="5"/>
      <c r="L6288" s="5"/>
      <c r="M6288" s="5"/>
    </row>
    <row r="6289" spans="1:13">
      <c r="A6289" s="5"/>
      <c r="B6289" s="5"/>
      <c r="C6289" s="5"/>
      <c r="D6289" s="5"/>
      <c r="E6289" s="5"/>
      <c r="F6289" s="8"/>
      <c r="G6289" s="5"/>
      <c r="H6289" s="5"/>
      <c r="I6289" s="5"/>
      <c r="J6289" s="8"/>
      <c r="K6289" s="5"/>
      <c r="L6289" s="5"/>
      <c r="M6289" s="5"/>
    </row>
    <row r="6290" spans="1:13">
      <c r="A6290" s="5"/>
      <c r="B6290" s="5"/>
      <c r="C6290" s="5"/>
      <c r="D6290" s="5"/>
      <c r="E6290" s="5"/>
      <c r="F6290" s="8"/>
      <c r="G6290" s="5"/>
      <c r="H6290" s="5"/>
      <c r="I6290" s="5"/>
      <c r="J6290" s="8"/>
      <c r="K6290" s="5"/>
      <c r="L6290" s="5"/>
      <c r="M6290" s="5"/>
    </row>
    <row r="6291" spans="1:13">
      <c r="A6291" s="5"/>
      <c r="B6291" s="5"/>
      <c r="C6291" s="5"/>
      <c r="D6291" s="5"/>
      <c r="E6291" s="5"/>
      <c r="F6291" s="8"/>
      <c r="G6291" s="5"/>
      <c r="H6291" s="5"/>
      <c r="I6291" s="5"/>
      <c r="J6291" s="8"/>
      <c r="K6291" s="5"/>
      <c r="L6291" s="5"/>
      <c r="M6291" s="5"/>
    </row>
    <row r="6292" spans="1:13">
      <c r="A6292" s="5"/>
      <c r="B6292" s="5"/>
      <c r="C6292" s="5"/>
      <c r="D6292" s="5"/>
      <c r="E6292" s="5"/>
      <c r="F6292" s="8"/>
      <c r="G6292" s="5"/>
      <c r="H6292" s="5"/>
      <c r="I6292" s="5"/>
      <c r="J6292" s="8"/>
      <c r="K6292" s="5"/>
      <c r="L6292" s="5"/>
      <c r="M6292" s="5"/>
    </row>
    <row r="6293" spans="1:13">
      <c r="A6293" s="5"/>
      <c r="B6293" s="5"/>
      <c r="C6293" s="5"/>
      <c r="D6293" s="5"/>
      <c r="E6293" s="5"/>
      <c r="F6293" s="8"/>
      <c r="G6293" s="5"/>
      <c r="H6293" s="5"/>
      <c r="I6293" s="5"/>
      <c r="J6293" s="8"/>
      <c r="K6293" s="5"/>
      <c r="L6293" s="5"/>
      <c r="M6293" s="5"/>
    </row>
    <row r="6294" spans="1:13">
      <c r="A6294" s="5"/>
      <c r="B6294" s="5"/>
      <c r="C6294" s="5"/>
      <c r="D6294" s="5"/>
      <c r="E6294" s="5"/>
      <c r="F6294" s="8"/>
      <c r="G6294" s="5"/>
      <c r="H6294" s="5"/>
      <c r="I6294" s="5"/>
      <c r="J6294" s="8"/>
      <c r="K6294" s="5"/>
      <c r="L6294" s="5"/>
      <c r="M6294" s="5"/>
    </row>
    <row r="6295" spans="1:13">
      <c r="A6295" s="5"/>
      <c r="B6295" s="5"/>
      <c r="C6295" s="5"/>
      <c r="D6295" s="5"/>
      <c r="E6295" s="5"/>
      <c r="F6295" s="8"/>
      <c r="G6295" s="5"/>
      <c r="H6295" s="5"/>
      <c r="I6295" s="5"/>
      <c r="J6295" s="8"/>
      <c r="K6295" s="5"/>
      <c r="L6295" s="5"/>
      <c r="M6295" s="5"/>
    </row>
    <row r="6296" spans="1:13">
      <c r="A6296" s="5"/>
      <c r="B6296" s="5"/>
      <c r="C6296" s="5"/>
      <c r="D6296" s="5"/>
      <c r="E6296" s="5"/>
      <c r="F6296" s="8"/>
      <c r="G6296" s="5"/>
      <c r="H6296" s="5"/>
      <c r="I6296" s="5"/>
      <c r="J6296" s="8"/>
      <c r="K6296" s="5"/>
      <c r="L6296" s="5"/>
      <c r="M6296" s="5"/>
    </row>
    <row r="6297" spans="1:13">
      <c r="A6297" s="5"/>
      <c r="B6297" s="5"/>
      <c r="C6297" s="5"/>
      <c r="D6297" s="5"/>
      <c r="E6297" s="5"/>
      <c r="F6297" s="8"/>
      <c r="G6297" s="5"/>
      <c r="H6297" s="5"/>
      <c r="I6297" s="5"/>
      <c r="J6297" s="8"/>
      <c r="K6297" s="5"/>
      <c r="L6297" s="5"/>
      <c r="M6297" s="5"/>
    </row>
    <row r="6298" spans="1:13">
      <c r="A6298" s="5"/>
      <c r="B6298" s="5"/>
      <c r="C6298" s="5"/>
      <c r="D6298" s="5"/>
      <c r="E6298" s="5"/>
      <c r="F6298" s="8"/>
      <c r="G6298" s="5"/>
      <c r="H6298" s="5"/>
      <c r="I6298" s="5"/>
      <c r="J6298" s="8"/>
      <c r="K6298" s="5"/>
      <c r="L6298" s="5"/>
      <c r="M6298" s="5"/>
    </row>
    <row r="6299" spans="1:13">
      <c r="A6299" s="5"/>
      <c r="B6299" s="5"/>
      <c r="C6299" s="5"/>
      <c r="D6299" s="5"/>
      <c r="E6299" s="5"/>
      <c r="F6299" s="8"/>
      <c r="G6299" s="5"/>
      <c r="H6299" s="5"/>
      <c r="I6299" s="5"/>
      <c r="J6299" s="8"/>
      <c r="K6299" s="5"/>
      <c r="L6299" s="5"/>
      <c r="M6299" s="5"/>
    </row>
    <row r="6300" spans="1:13">
      <c r="A6300" s="5"/>
      <c r="B6300" s="5"/>
      <c r="C6300" s="5"/>
      <c r="D6300" s="5"/>
      <c r="E6300" s="5"/>
      <c r="F6300" s="8"/>
      <c r="G6300" s="5"/>
      <c r="H6300" s="5"/>
      <c r="I6300" s="5"/>
      <c r="J6300" s="8"/>
      <c r="K6300" s="5"/>
      <c r="L6300" s="5"/>
      <c r="M6300" s="5"/>
    </row>
    <row r="6301" spans="1:13">
      <c r="A6301" s="5"/>
      <c r="B6301" s="5"/>
      <c r="C6301" s="5"/>
      <c r="D6301" s="5"/>
      <c r="E6301" s="5"/>
      <c r="F6301" s="8"/>
      <c r="G6301" s="5"/>
      <c r="H6301" s="5"/>
      <c r="I6301" s="5"/>
      <c r="J6301" s="8"/>
      <c r="K6301" s="5"/>
      <c r="L6301" s="5"/>
      <c r="M6301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2AA0-3AD7-401E-A74A-A45DC1228EBE}">
  <dimension ref="A1:L392"/>
  <sheetViews>
    <sheetView workbookViewId="0">
      <selection activeCell="J2" sqref="J2"/>
    </sheetView>
  </sheetViews>
  <sheetFormatPr defaultRowHeight="17"/>
  <cols>
    <col min="1" max="1" width="6.9140625" bestFit="1" customWidth="1"/>
    <col min="2" max="2" width="27.25" bestFit="1" customWidth="1"/>
    <col min="3" max="3" width="23.75" bestFit="1" customWidth="1"/>
    <col min="4" max="4" width="40.9140625" bestFit="1" customWidth="1"/>
    <col min="5" max="5" width="14.1640625" bestFit="1" customWidth="1"/>
    <col min="6" max="6" width="17.25" bestFit="1" customWidth="1"/>
    <col min="7" max="7" width="19.25" bestFit="1" customWidth="1"/>
    <col min="8" max="8" width="24.75" bestFit="1" customWidth="1"/>
    <col min="9" max="9" width="15.75" bestFit="1" customWidth="1"/>
    <col min="10" max="10" width="12.6640625" bestFit="1" customWidth="1"/>
    <col min="11" max="11" width="26.25" customWidth="1"/>
    <col min="12" max="12" width="23.6640625" customWidth="1"/>
  </cols>
  <sheetData>
    <row r="1" spans="1:12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60</v>
      </c>
      <c r="G1" t="s">
        <v>24</v>
      </c>
      <c r="H1" t="s">
        <v>37</v>
      </c>
      <c r="I1" t="s">
        <v>38</v>
      </c>
      <c r="J1" t="s">
        <v>90</v>
      </c>
      <c r="K1" t="s">
        <v>94</v>
      </c>
      <c r="L1" t="s">
        <v>107</v>
      </c>
    </row>
    <row r="2" spans="1:12">
      <c r="A2">
        <v>4900</v>
      </c>
      <c r="B2">
        <v>50</v>
      </c>
      <c r="C2">
        <v>2</v>
      </c>
      <c r="D2">
        <v>2.5019999999999998</v>
      </c>
      <c r="E2">
        <v>19</v>
      </c>
      <c r="F2" t="s">
        <v>64</v>
      </c>
      <c r="G2">
        <v>3187</v>
      </c>
      <c r="H2">
        <v>126</v>
      </c>
      <c r="I2">
        <v>3.9535999999999998</v>
      </c>
      <c r="J2" t="s">
        <v>91</v>
      </c>
      <c r="K2" t="str">
        <f t="shared" ref="K2:K65" si="0">IF(I2&gt;3.628193,"outlier",IF(I2&gt;=2.11093,"high-error","normal"))</f>
        <v>outlier</v>
      </c>
      <c r="L2" t="str">
        <f t="shared" ref="L2:L65" si="1">IF(J2=K2,"PASS","FAIL")</f>
        <v>PASS</v>
      </c>
    </row>
    <row r="3" spans="1:12">
      <c r="A3">
        <v>4900</v>
      </c>
      <c r="B3">
        <v>50</v>
      </c>
      <c r="C3">
        <v>2</v>
      </c>
      <c r="D3">
        <v>2.5019999999999998</v>
      </c>
      <c r="E3">
        <v>7</v>
      </c>
      <c r="F3" t="s">
        <v>64</v>
      </c>
      <c r="G3">
        <v>3292</v>
      </c>
      <c r="H3">
        <v>123</v>
      </c>
      <c r="I3">
        <v>3.7363</v>
      </c>
      <c r="J3" t="s">
        <v>91</v>
      </c>
      <c r="K3" t="str">
        <f t="shared" si="0"/>
        <v>outlier</v>
      </c>
      <c r="L3" t="str">
        <f t="shared" si="1"/>
        <v>PASS</v>
      </c>
    </row>
    <row r="4" spans="1:12">
      <c r="A4">
        <v>4900</v>
      </c>
      <c r="B4">
        <v>50</v>
      </c>
      <c r="C4">
        <v>2</v>
      </c>
      <c r="D4">
        <v>2.5019999999999998</v>
      </c>
      <c r="E4">
        <v>3</v>
      </c>
      <c r="F4" t="s">
        <v>64</v>
      </c>
      <c r="G4">
        <v>2071</v>
      </c>
      <c r="H4">
        <v>73</v>
      </c>
      <c r="I4">
        <v>3.5249000000000001</v>
      </c>
      <c r="J4" t="s">
        <v>92</v>
      </c>
      <c r="K4" t="str">
        <f t="shared" si="0"/>
        <v>high-error</v>
      </c>
      <c r="L4" t="str">
        <f t="shared" si="1"/>
        <v>PASS</v>
      </c>
    </row>
    <row r="5" spans="1:12">
      <c r="A5">
        <v>4900</v>
      </c>
      <c r="B5">
        <v>50</v>
      </c>
      <c r="C5">
        <v>2</v>
      </c>
      <c r="D5">
        <v>2.5019999999999998</v>
      </c>
      <c r="E5">
        <v>2</v>
      </c>
      <c r="F5" t="s">
        <v>64</v>
      </c>
      <c r="G5">
        <v>2106</v>
      </c>
      <c r="H5">
        <v>74</v>
      </c>
      <c r="I5">
        <v>3.5137999999999998</v>
      </c>
      <c r="J5" t="s">
        <v>92</v>
      </c>
      <c r="K5" t="str">
        <f t="shared" si="0"/>
        <v>high-error</v>
      </c>
      <c r="L5" t="str">
        <f t="shared" si="1"/>
        <v>PASS</v>
      </c>
    </row>
    <row r="6" spans="1:12">
      <c r="A6">
        <v>4900</v>
      </c>
      <c r="B6">
        <v>50</v>
      </c>
      <c r="C6">
        <v>2</v>
      </c>
      <c r="D6">
        <v>2.5019999999999998</v>
      </c>
      <c r="E6">
        <v>16</v>
      </c>
      <c r="F6" t="s">
        <v>64</v>
      </c>
      <c r="G6">
        <v>4859</v>
      </c>
      <c r="H6">
        <v>168</v>
      </c>
      <c r="I6">
        <v>3.4575</v>
      </c>
      <c r="J6" t="s">
        <v>92</v>
      </c>
      <c r="K6" t="str">
        <f t="shared" si="0"/>
        <v>high-error</v>
      </c>
      <c r="L6" t="str">
        <f t="shared" si="1"/>
        <v>PASS</v>
      </c>
    </row>
    <row r="7" spans="1:12">
      <c r="A7">
        <v>4900</v>
      </c>
      <c r="B7">
        <v>50</v>
      </c>
      <c r="C7">
        <v>2</v>
      </c>
      <c r="D7">
        <v>2.5019999999999998</v>
      </c>
      <c r="E7">
        <v>1</v>
      </c>
      <c r="F7" t="s">
        <v>64</v>
      </c>
      <c r="G7">
        <v>2240</v>
      </c>
      <c r="H7">
        <v>75</v>
      </c>
      <c r="I7">
        <v>3.3481999999999998</v>
      </c>
      <c r="J7" t="s">
        <v>92</v>
      </c>
      <c r="K7" t="str">
        <f t="shared" si="0"/>
        <v>high-error</v>
      </c>
      <c r="L7" t="str">
        <f t="shared" si="1"/>
        <v>PASS</v>
      </c>
    </row>
    <row r="8" spans="1:12">
      <c r="A8">
        <v>4900</v>
      </c>
      <c r="B8">
        <v>50</v>
      </c>
      <c r="C8">
        <v>2</v>
      </c>
      <c r="D8">
        <v>2.5019999999999998</v>
      </c>
      <c r="E8">
        <v>5</v>
      </c>
      <c r="F8" t="s">
        <v>64</v>
      </c>
      <c r="G8">
        <v>2608</v>
      </c>
      <c r="H8">
        <v>87</v>
      </c>
      <c r="I8">
        <v>3.3359000000000001</v>
      </c>
      <c r="J8" t="s">
        <v>92</v>
      </c>
      <c r="K8" t="str">
        <f t="shared" si="0"/>
        <v>high-error</v>
      </c>
      <c r="L8" t="str">
        <f t="shared" si="1"/>
        <v>PASS</v>
      </c>
    </row>
    <row r="9" spans="1:12">
      <c r="A9">
        <v>4900</v>
      </c>
      <c r="B9">
        <v>50</v>
      </c>
      <c r="C9">
        <v>2</v>
      </c>
      <c r="D9">
        <v>2.5019999999999998</v>
      </c>
      <c r="E9">
        <v>18</v>
      </c>
      <c r="F9" t="s">
        <v>64</v>
      </c>
      <c r="G9">
        <v>2822</v>
      </c>
      <c r="H9">
        <v>91</v>
      </c>
      <c r="I9">
        <v>3.2246999999999999</v>
      </c>
      <c r="J9" t="s">
        <v>92</v>
      </c>
      <c r="K9" t="str">
        <f t="shared" si="0"/>
        <v>high-error</v>
      </c>
      <c r="L9" t="str">
        <f t="shared" si="1"/>
        <v>PASS</v>
      </c>
    </row>
    <row r="10" spans="1:12">
      <c r="A10">
        <v>4900</v>
      </c>
      <c r="B10">
        <v>50</v>
      </c>
      <c r="C10">
        <v>2</v>
      </c>
      <c r="D10">
        <v>2.5019999999999998</v>
      </c>
      <c r="E10">
        <v>4</v>
      </c>
      <c r="F10" t="s">
        <v>64</v>
      </c>
      <c r="G10">
        <v>2374</v>
      </c>
      <c r="H10">
        <v>76</v>
      </c>
      <c r="I10">
        <v>3.2014</v>
      </c>
      <c r="J10" t="s">
        <v>92</v>
      </c>
      <c r="K10" t="str">
        <f t="shared" si="0"/>
        <v>high-error</v>
      </c>
      <c r="L10" t="str">
        <f t="shared" si="1"/>
        <v>PASS</v>
      </c>
    </row>
    <row r="11" spans="1:12">
      <c r="A11">
        <v>4900</v>
      </c>
      <c r="B11">
        <v>50</v>
      </c>
      <c r="C11">
        <v>2</v>
      </c>
      <c r="D11">
        <v>2.5019999999999998</v>
      </c>
      <c r="E11">
        <v>17</v>
      </c>
      <c r="F11" t="s">
        <v>64</v>
      </c>
      <c r="G11">
        <v>3305</v>
      </c>
      <c r="H11">
        <v>104</v>
      </c>
      <c r="I11">
        <v>3.1467999999999998</v>
      </c>
      <c r="J11" t="s">
        <v>92</v>
      </c>
      <c r="K11" t="str">
        <f t="shared" si="0"/>
        <v>high-error</v>
      </c>
      <c r="L11" t="str">
        <f t="shared" si="1"/>
        <v>PASS</v>
      </c>
    </row>
    <row r="12" spans="1:12">
      <c r="A12">
        <v>4900</v>
      </c>
      <c r="B12">
        <v>50</v>
      </c>
      <c r="C12">
        <v>2</v>
      </c>
      <c r="D12">
        <v>2.5019999999999998</v>
      </c>
      <c r="E12">
        <v>14</v>
      </c>
      <c r="F12" t="s">
        <v>64</v>
      </c>
      <c r="G12">
        <v>4835</v>
      </c>
      <c r="H12">
        <v>152</v>
      </c>
      <c r="I12">
        <v>3.1436999999999999</v>
      </c>
      <c r="J12" t="s">
        <v>92</v>
      </c>
      <c r="K12" t="str">
        <f t="shared" si="0"/>
        <v>high-error</v>
      </c>
      <c r="L12" t="str">
        <f t="shared" si="1"/>
        <v>PASS</v>
      </c>
    </row>
    <row r="13" spans="1:12">
      <c r="A13">
        <v>4900</v>
      </c>
      <c r="B13">
        <v>50</v>
      </c>
      <c r="C13">
        <v>2</v>
      </c>
      <c r="D13">
        <v>2.5019999999999998</v>
      </c>
      <c r="E13">
        <v>12</v>
      </c>
      <c r="F13" t="s">
        <v>64</v>
      </c>
      <c r="G13">
        <v>5020</v>
      </c>
      <c r="H13">
        <v>156</v>
      </c>
      <c r="I13">
        <v>3.1076000000000001</v>
      </c>
      <c r="J13" t="s">
        <v>92</v>
      </c>
      <c r="K13" t="str">
        <f t="shared" si="0"/>
        <v>high-error</v>
      </c>
      <c r="L13" t="str">
        <f t="shared" si="1"/>
        <v>PASS</v>
      </c>
    </row>
    <row r="14" spans="1:12">
      <c r="A14">
        <v>4900</v>
      </c>
      <c r="B14">
        <v>50</v>
      </c>
      <c r="C14">
        <v>2</v>
      </c>
      <c r="D14">
        <v>2.5019999999999998</v>
      </c>
      <c r="E14">
        <v>8</v>
      </c>
      <c r="F14" t="s">
        <v>64</v>
      </c>
      <c r="G14">
        <v>3177</v>
      </c>
      <c r="H14">
        <v>98</v>
      </c>
      <c r="I14">
        <v>3.0847000000000002</v>
      </c>
      <c r="J14" t="s">
        <v>92</v>
      </c>
      <c r="K14" t="str">
        <f t="shared" si="0"/>
        <v>high-error</v>
      </c>
      <c r="L14" t="str">
        <f t="shared" si="1"/>
        <v>PASS</v>
      </c>
    </row>
    <row r="15" spans="1:12">
      <c r="A15">
        <v>4900</v>
      </c>
      <c r="B15">
        <v>50</v>
      </c>
      <c r="C15">
        <v>2</v>
      </c>
      <c r="D15">
        <v>2.5019999999999998</v>
      </c>
      <c r="E15">
        <v>11</v>
      </c>
      <c r="F15" t="s">
        <v>64</v>
      </c>
      <c r="G15">
        <v>4959</v>
      </c>
      <c r="H15">
        <v>151</v>
      </c>
      <c r="I15">
        <v>3.0449999999999999</v>
      </c>
      <c r="J15" t="s">
        <v>92</v>
      </c>
      <c r="K15" t="str">
        <f t="shared" si="0"/>
        <v>high-error</v>
      </c>
      <c r="L15" t="str">
        <f t="shared" si="1"/>
        <v>PASS</v>
      </c>
    </row>
    <row r="16" spans="1:12">
      <c r="A16">
        <v>4900</v>
      </c>
      <c r="B16">
        <v>50</v>
      </c>
      <c r="C16">
        <v>2</v>
      </c>
      <c r="D16">
        <v>2.5019999999999998</v>
      </c>
      <c r="E16">
        <v>13</v>
      </c>
      <c r="F16" t="s">
        <v>64</v>
      </c>
      <c r="G16">
        <v>4380</v>
      </c>
      <c r="H16">
        <v>133</v>
      </c>
      <c r="I16">
        <v>3.0365000000000002</v>
      </c>
      <c r="J16" t="s">
        <v>92</v>
      </c>
      <c r="K16" t="str">
        <f t="shared" si="0"/>
        <v>high-error</v>
      </c>
      <c r="L16" t="str">
        <f t="shared" si="1"/>
        <v>PASS</v>
      </c>
    </row>
    <row r="17" spans="1:12">
      <c r="A17">
        <v>4900</v>
      </c>
      <c r="B17">
        <v>50</v>
      </c>
      <c r="C17">
        <v>2</v>
      </c>
      <c r="D17">
        <v>2.5019999999999998</v>
      </c>
      <c r="E17">
        <v>20</v>
      </c>
      <c r="F17" t="s">
        <v>64</v>
      </c>
      <c r="G17">
        <v>2389</v>
      </c>
      <c r="H17">
        <v>71</v>
      </c>
      <c r="I17">
        <v>2.972</v>
      </c>
      <c r="J17" t="s">
        <v>92</v>
      </c>
      <c r="K17" t="str">
        <f t="shared" si="0"/>
        <v>high-error</v>
      </c>
      <c r="L17" t="str">
        <f t="shared" si="1"/>
        <v>PASS</v>
      </c>
    </row>
    <row r="18" spans="1:12">
      <c r="A18">
        <v>4900</v>
      </c>
      <c r="B18">
        <v>50</v>
      </c>
      <c r="C18">
        <v>2</v>
      </c>
      <c r="D18">
        <v>2.5019999999999998</v>
      </c>
      <c r="E18">
        <v>9</v>
      </c>
      <c r="F18" t="s">
        <v>64</v>
      </c>
      <c r="G18">
        <v>3188</v>
      </c>
      <c r="H18">
        <v>92</v>
      </c>
      <c r="I18">
        <v>2.8858000000000001</v>
      </c>
      <c r="J18" t="s">
        <v>92</v>
      </c>
      <c r="K18" t="str">
        <f t="shared" si="0"/>
        <v>high-error</v>
      </c>
      <c r="L18" t="str">
        <f t="shared" si="1"/>
        <v>PASS</v>
      </c>
    </row>
    <row r="19" spans="1:12">
      <c r="A19">
        <v>4900</v>
      </c>
      <c r="B19">
        <v>50</v>
      </c>
      <c r="C19">
        <v>2</v>
      </c>
      <c r="D19">
        <v>2.5019999999999998</v>
      </c>
      <c r="E19">
        <v>10</v>
      </c>
      <c r="F19" t="s">
        <v>64</v>
      </c>
      <c r="G19">
        <v>3736</v>
      </c>
      <c r="H19">
        <v>106</v>
      </c>
      <c r="I19">
        <v>2.8372999999999999</v>
      </c>
      <c r="J19" t="s">
        <v>92</v>
      </c>
      <c r="K19" t="str">
        <f t="shared" si="0"/>
        <v>high-error</v>
      </c>
      <c r="L19" t="str">
        <f t="shared" si="1"/>
        <v>PASS</v>
      </c>
    </row>
    <row r="20" spans="1:12">
      <c r="A20">
        <v>4900</v>
      </c>
      <c r="B20">
        <v>50</v>
      </c>
      <c r="C20">
        <v>2</v>
      </c>
      <c r="D20">
        <v>2.5019999999999998</v>
      </c>
      <c r="E20">
        <v>0</v>
      </c>
      <c r="F20" t="s">
        <v>63</v>
      </c>
      <c r="G20">
        <v>1636</v>
      </c>
      <c r="H20">
        <v>45</v>
      </c>
      <c r="I20">
        <v>2.7505999999999999</v>
      </c>
      <c r="J20" t="s">
        <v>92</v>
      </c>
      <c r="K20" t="str">
        <f t="shared" si="0"/>
        <v>high-error</v>
      </c>
      <c r="L20" t="str">
        <f t="shared" si="1"/>
        <v>PASS</v>
      </c>
    </row>
    <row r="21" spans="1:12">
      <c r="A21">
        <v>4900</v>
      </c>
      <c r="B21">
        <v>50</v>
      </c>
      <c r="C21">
        <v>2</v>
      </c>
      <c r="D21">
        <v>2.5019999999999998</v>
      </c>
      <c r="E21">
        <v>2</v>
      </c>
      <c r="F21" t="s">
        <v>62</v>
      </c>
      <c r="G21">
        <v>3176</v>
      </c>
      <c r="H21">
        <v>87</v>
      </c>
      <c r="I21">
        <v>2.7393000000000001</v>
      </c>
      <c r="J21" t="s">
        <v>92</v>
      </c>
      <c r="K21" t="str">
        <f t="shared" si="0"/>
        <v>high-error</v>
      </c>
      <c r="L21" t="str">
        <f t="shared" si="1"/>
        <v>PASS</v>
      </c>
    </row>
    <row r="22" spans="1:12">
      <c r="A22">
        <v>4900</v>
      </c>
      <c r="B22">
        <v>50</v>
      </c>
      <c r="C22">
        <v>2</v>
      </c>
      <c r="D22">
        <v>2.5019999999999998</v>
      </c>
      <c r="E22">
        <v>3</v>
      </c>
      <c r="F22" t="s">
        <v>63</v>
      </c>
      <c r="G22">
        <v>1839</v>
      </c>
      <c r="H22">
        <v>50</v>
      </c>
      <c r="I22">
        <v>2.7189000000000001</v>
      </c>
      <c r="J22" t="s">
        <v>92</v>
      </c>
      <c r="K22" t="str">
        <f t="shared" si="0"/>
        <v>high-error</v>
      </c>
      <c r="L22" t="str">
        <f t="shared" si="1"/>
        <v>PASS</v>
      </c>
    </row>
    <row r="23" spans="1:12">
      <c r="A23">
        <v>4900</v>
      </c>
      <c r="B23">
        <v>50</v>
      </c>
      <c r="C23">
        <v>2</v>
      </c>
      <c r="D23">
        <v>2.5019999999999998</v>
      </c>
      <c r="E23">
        <v>16</v>
      </c>
      <c r="F23" t="s">
        <v>63</v>
      </c>
      <c r="G23">
        <v>3927</v>
      </c>
      <c r="H23">
        <v>106</v>
      </c>
      <c r="I23">
        <v>2.6993</v>
      </c>
      <c r="J23" t="s">
        <v>92</v>
      </c>
      <c r="K23" t="str">
        <f t="shared" si="0"/>
        <v>high-error</v>
      </c>
      <c r="L23" t="str">
        <f t="shared" si="1"/>
        <v>PASS</v>
      </c>
    </row>
    <row r="24" spans="1:12">
      <c r="A24">
        <v>4900</v>
      </c>
      <c r="B24">
        <v>50</v>
      </c>
      <c r="C24">
        <v>2</v>
      </c>
      <c r="D24">
        <v>2.5019999999999998</v>
      </c>
      <c r="E24">
        <v>15</v>
      </c>
      <c r="F24" t="s">
        <v>64</v>
      </c>
      <c r="G24">
        <v>4261</v>
      </c>
      <c r="H24">
        <v>114</v>
      </c>
      <c r="I24">
        <v>2.6753999999999998</v>
      </c>
      <c r="J24" t="s">
        <v>92</v>
      </c>
      <c r="K24" t="str">
        <f t="shared" si="0"/>
        <v>high-error</v>
      </c>
      <c r="L24" t="str">
        <f t="shared" si="1"/>
        <v>PASS</v>
      </c>
    </row>
    <row r="25" spans="1:12">
      <c r="A25">
        <v>4900</v>
      </c>
      <c r="B25">
        <v>50</v>
      </c>
      <c r="C25">
        <v>2</v>
      </c>
      <c r="D25">
        <v>2.5019999999999998</v>
      </c>
      <c r="E25">
        <v>2</v>
      </c>
      <c r="F25" t="s">
        <v>63</v>
      </c>
      <c r="G25">
        <v>2208</v>
      </c>
      <c r="H25">
        <v>59</v>
      </c>
      <c r="I25">
        <v>2.6720999999999999</v>
      </c>
      <c r="J25" t="s">
        <v>92</v>
      </c>
      <c r="K25" t="str">
        <f t="shared" si="0"/>
        <v>high-error</v>
      </c>
      <c r="L25" t="str">
        <f t="shared" si="1"/>
        <v>PASS</v>
      </c>
    </row>
    <row r="26" spans="1:12">
      <c r="A26">
        <v>4900</v>
      </c>
      <c r="B26">
        <v>50</v>
      </c>
      <c r="C26">
        <v>2</v>
      </c>
      <c r="D26">
        <v>2.5019999999999998</v>
      </c>
      <c r="E26">
        <v>0</v>
      </c>
      <c r="F26" t="s">
        <v>64</v>
      </c>
      <c r="G26">
        <v>1845</v>
      </c>
      <c r="H26">
        <v>49</v>
      </c>
      <c r="I26">
        <v>2.6558000000000002</v>
      </c>
      <c r="J26" t="s">
        <v>92</v>
      </c>
      <c r="K26" t="str">
        <f t="shared" si="0"/>
        <v>high-error</v>
      </c>
      <c r="L26" t="str">
        <f t="shared" si="1"/>
        <v>PASS</v>
      </c>
    </row>
    <row r="27" spans="1:12">
      <c r="A27">
        <v>4900</v>
      </c>
      <c r="B27">
        <v>50</v>
      </c>
      <c r="C27">
        <v>2</v>
      </c>
      <c r="D27">
        <v>2.5019999999999998</v>
      </c>
      <c r="E27">
        <v>16</v>
      </c>
      <c r="F27" t="s">
        <v>62</v>
      </c>
      <c r="G27">
        <v>6178</v>
      </c>
      <c r="H27">
        <v>164</v>
      </c>
      <c r="I27">
        <v>2.6545999999999998</v>
      </c>
      <c r="J27" t="s">
        <v>92</v>
      </c>
      <c r="K27" t="str">
        <f t="shared" si="0"/>
        <v>high-error</v>
      </c>
      <c r="L27" t="str">
        <f t="shared" si="1"/>
        <v>PASS</v>
      </c>
    </row>
    <row r="28" spans="1:12">
      <c r="A28">
        <v>4900</v>
      </c>
      <c r="B28">
        <v>50</v>
      </c>
      <c r="C28">
        <v>2</v>
      </c>
      <c r="D28">
        <v>2.5019999999999998</v>
      </c>
      <c r="E28">
        <v>12</v>
      </c>
      <c r="F28" t="s">
        <v>63</v>
      </c>
      <c r="G28">
        <v>4777</v>
      </c>
      <c r="H28">
        <v>124</v>
      </c>
      <c r="I28">
        <v>2.5958000000000001</v>
      </c>
      <c r="J28" t="s">
        <v>92</v>
      </c>
      <c r="K28" t="str">
        <f t="shared" si="0"/>
        <v>high-error</v>
      </c>
      <c r="L28" t="str">
        <f t="shared" si="1"/>
        <v>PASS</v>
      </c>
    </row>
    <row r="29" spans="1:12">
      <c r="A29">
        <v>4900</v>
      </c>
      <c r="B29">
        <v>50</v>
      </c>
      <c r="C29">
        <v>2</v>
      </c>
      <c r="D29">
        <v>2.5019999999999998</v>
      </c>
      <c r="E29">
        <v>17</v>
      </c>
      <c r="F29" t="s">
        <v>63</v>
      </c>
      <c r="G29">
        <v>2524</v>
      </c>
      <c r="H29">
        <v>65</v>
      </c>
      <c r="I29">
        <v>2.5752999999999999</v>
      </c>
      <c r="J29" t="s">
        <v>92</v>
      </c>
      <c r="K29" t="str">
        <f t="shared" si="0"/>
        <v>high-error</v>
      </c>
      <c r="L29" t="str">
        <f t="shared" si="1"/>
        <v>PASS</v>
      </c>
    </row>
    <row r="30" spans="1:12">
      <c r="A30">
        <v>4900</v>
      </c>
      <c r="B30">
        <v>50</v>
      </c>
      <c r="C30">
        <v>2</v>
      </c>
      <c r="D30">
        <v>2.5019999999999998</v>
      </c>
      <c r="E30">
        <v>21</v>
      </c>
      <c r="F30" t="s">
        <v>64</v>
      </c>
      <c r="G30">
        <v>3056</v>
      </c>
      <c r="H30">
        <v>78</v>
      </c>
      <c r="I30">
        <v>2.5524</v>
      </c>
      <c r="J30" t="s">
        <v>92</v>
      </c>
      <c r="K30" t="str">
        <f t="shared" si="0"/>
        <v>high-error</v>
      </c>
      <c r="L30" t="str">
        <f t="shared" si="1"/>
        <v>PASS</v>
      </c>
    </row>
    <row r="31" spans="1:12">
      <c r="A31">
        <v>4900</v>
      </c>
      <c r="B31">
        <v>50</v>
      </c>
      <c r="C31">
        <v>2</v>
      </c>
      <c r="D31">
        <v>2.5019999999999998</v>
      </c>
      <c r="E31">
        <v>6</v>
      </c>
      <c r="F31" t="s">
        <v>64</v>
      </c>
      <c r="G31">
        <v>4189</v>
      </c>
      <c r="H31">
        <v>106</v>
      </c>
      <c r="I31">
        <v>2.5304000000000002</v>
      </c>
      <c r="J31" t="s">
        <v>92</v>
      </c>
      <c r="K31" t="str">
        <f t="shared" si="0"/>
        <v>high-error</v>
      </c>
      <c r="L31" t="str">
        <f t="shared" si="1"/>
        <v>PASS</v>
      </c>
    </row>
    <row r="32" spans="1:12">
      <c r="A32">
        <v>4900</v>
      </c>
      <c r="B32">
        <v>50</v>
      </c>
      <c r="C32">
        <v>2</v>
      </c>
      <c r="D32">
        <v>2.5019999999999998</v>
      </c>
      <c r="E32">
        <v>17</v>
      </c>
      <c r="F32" t="s">
        <v>62</v>
      </c>
      <c r="G32">
        <v>3605</v>
      </c>
      <c r="H32">
        <v>90</v>
      </c>
      <c r="I32">
        <v>2.4965000000000002</v>
      </c>
      <c r="J32" t="s">
        <v>92</v>
      </c>
      <c r="K32" t="str">
        <f t="shared" si="0"/>
        <v>high-error</v>
      </c>
      <c r="L32" t="str">
        <f t="shared" si="1"/>
        <v>PASS</v>
      </c>
    </row>
    <row r="33" spans="1:12">
      <c r="A33">
        <v>4900</v>
      </c>
      <c r="B33">
        <v>50</v>
      </c>
      <c r="C33">
        <v>2</v>
      </c>
      <c r="D33">
        <v>2.5019999999999998</v>
      </c>
      <c r="E33">
        <v>23</v>
      </c>
      <c r="F33" t="s">
        <v>62</v>
      </c>
      <c r="G33">
        <v>2850</v>
      </c>
      <c r="H33">
        <v>71</v>
      </c>
      <c r="I33">
        <v>2.4912000000000001</v>
      </c>
      <c r="J33" t="s">
        <v>92</v>
      </c>
      <c r="K33" t="str">
        <f t="shared" si="0"/>
        <v>high-error</v>
      </c>
      <c r="L33" t="str">
        <f t="shared" si="1"/>
        <v>PASS</v>
      </c>
    </row>
    <row r="34" spans="1:12">
      <c r="A34">
        <v>4900</v>
      </c>
      <c r="B34">
        <v>50</v>
      </c>
      <c r="C34">
        <v>2</v>
      </c>
      <c r="D34">
        <v>2.5019999999999998</v>
      </c>
      <c r="E34">
        <v>23</v>
      </c>
      <c r="F34" t="s">
        <v>63</v>
      </c>
      <c r="G34">
        <v>1814</v>
      </c>
      <c r="H34">
        <v>45</v>
      </c>
      <c r="I34">
        <v>2.4807000000000001</v>
      </c>
      <c r="J34" t="s">
        <v>92</v>
      </c>
      <c r="K34" t="str">
        <f t="shared" si="0"/>
        <v>high-error</v>
      </c>
      <c r="L34" t="str">
        <f t="shared" si="1"/>
        <v>PASS</v>
      </c>
    </row>
    <row r="35" spans="1:12">
      <c r="A35">
        <v>4900</v>
      </c>
      <c r="B35">
        <v>50</v>
      </c>
      <c r="C35">
        <v>2</v>
      </c>
      <c r="D35">
        <v>2.5019999999999998</v>
      </c>
      <c r="E35">
        <v>7</v>
      </c>
      <c r="F35" t="s">
        <v>62</v>
      </c>
      <c r="G35">
        <v>4087</v>
      </c>
      <c r="H35">
        <v>101</v>
      </c>
      <c r="I35">
        <v>2.4712999999999998</v>
      </c>
      <c r="J35" t="s">
        <v>92</v>
      </c>
      <c r="K35" t="str">
        <f t="shared" si="0"/>
        <v>high-error</v>
      </c>
      <c r="L35" t="str">
        <f t="shared" si="1"/>
        <v>PASS</v>
      </c>
    </row>
    <row r="36" spans="1:12">
      <c r="A36">
        <v>4900</v>
      </c>
      <c r="B36">
        <v>50</v>
      </c>
      <c r="C36">
        <v>2</v>
      </c>
      <c r="D36">
        <v>2.5019999999999998</v>
      </c>
      <c r="E36">
        <v>23</v>
      </c>
      <c r="F36" t="s">
        <v>64</v>
      </c>
      <c r="G36">
        <v>2400</v>
      </c>
      <c r="H36">
        <v>59</v>
      </c>
      <c r="I36">
        <v>2.4582999999999999</v>
      </c>
      <c r="J36" t="s">
        <v>92</v>
      </c>
      <c r="K36" t="str">
        <f t="shared" si="0"/>
        <v>high-error</v>
      </c>
      <c r="L36" t="str">
        <f t="shared" si="1"/>
        <v>PASS</v>
      </c>
    </row>
    <row r="37" spans="1:12">
      <c r="A37">
        <v>4900</v>
      </c>
      <c r="B37">
        <v>50</v>
      </c>
      <c r="C37">
        <v>2</v>
      </c>
      <c r="D37">
        <v>2.5019999999999998</v>
      </c>
      <c r="E37">
        <v>22</v>
      </c>
      <c r="F37" t="s">
        <v>63</v>
      </c>
      <c r="G37">
        <v>2446</v>
      </c>
      <c r="H37">
        <v>60</v>
      </c>
      <c r="I37">
        <v>2.4529999999999998</v>
      </c>
      <c r="J37" t="s">
        <v>92</v>
      </c>
      <c r="K37" t="str">
        <f t="shared" si="0"/>
        <v>high-error</v>
      </c>
      <c r="L37" t="str">
        <f t="shared" si="1"/>
        <v>PASS</v>
      </c>
    </row>
    <row r="38" spans="1:12">
      <c r="A38">
        <v>4900</v>
      </c>
      <c r="B38">
        <v>50</v>
      </c>
      <c r="C38">
        <v>2</v>
      </c>
      <c r="D38">
        <v>2.5019999999999998</v>
      </c>
      <c r="E38">
        <v>1</v>
      </c>
      <c r="F38" t="s">
        <v>63</v>
      </c>
      <c r="G38">
        <v>1837</v>
      </c>
      <c r="H38">
        <v>45</v>
      </c>
      <c r="I38">
        <v>2.4497</v>
      </c>
      <c r="J38" t="s">
        <v>92</v>
      </c>
      <c r="K38" t="str">
        <f t="shared" si="0"/>
        <v>high-error</v>
      </c>
      <c r="L38" t="str">
        <f t="shared" si="1"/>
        <v>PASS</v>
      </c>
    </row>
    <row r="39" spans="1:12">
      <c r="A39">
        <v>4900</v>
      </c>
      <c r="B39">
        <v>50</v>
      </c>
      <c r="C39">
        <v>2</v>
      </c>
      <c r="D39">
        <v>2.5019999999999998</v>
      </c>
      <c r="E39">
        <v>3</v>
      </c>
      <c r="F39" t="s">
        <v>62</v>
      </c>
      <c r="G39">
        <v>2549</v>
      </c>
      <c r="H39">
        <v>62</v>
      </c>
      <c r="I39">
        <v>2.4323000000000001</v>
      </c>
      <c r="J39" t="s">
        <v>92</v>
      </c>
      <c r="K39" t="str">
        <f t="shared" si="0"/>
        <v>high-error</v>
      </c>
      <c r="L39" t="str">
        <f t="shared" si="1"/>
        <v>PASS</v>
      </c>
    </row>
    <row r="40" spans="1:12">
      <c r="A40">
        <v>4900</v>
      </c>
      <c r="B40">
        <v>50</v>
      </c>
      <c r="C40">
        <v>2</v>
      </c>
      <c r="D40">
        <v>2.5019999999999998</v>
      </c>
      <c r="E40">
        <v>6</v>
      </c>
      <c r="F40" t="s">
        <v>62</v>
      </c>
      <c r="G40">
        <v>4788</v>
      </c>
      <c r="H40">
        <v>115</v>
      </c>
      <c r="I40">
        <v>2.4018000000000002</v>
      </c>
      <c r="J40" t="s">
        <v>92</v>
      </c>
      <c r="K40" t="str">
        <f t="shared" si="0"/>
        <v>high-error</v>
      </c>
      <c r="L40" t="str">
        <f t="shared" si="1"/>
        <v>PASS</v>
      </c>
    </row>
    <row r="41" spans="1:12">
      <c r="A41">
        <v>4900</v>
      </c>
      <c r="B41">
        <v>50</v>
      </c>
      <c r="C41">
        <v>2</v>
      </c>
      <c r="D41">
        <v>2.5019999999999998</v>
      </c>
      <c r="E41">
        <v>13</v>
      </c>
      <c r="F41" t="s">
        <v>63</v>
      </c>
      <c r="G41">
        <v>3907</v>
      </c>
      <c r="H41">
        <v>92</v>
      </c>
      <c r="I41">
        <v>2.3548</v>
      </c>
      <c r="J41" t="s">
        <v>92</v>
      </c>
      <c r="K41" t="str">
        <f t="shared" si="0"/>
        <v>high-error</v>
      </c>
      <c r="L41" t="str">
        <f t="shared" si="1"/>
        <v>PASS</v>
      </c>
    </row>
    <row r="42" spans="1:12">
      <c r="A42">
        <v>4900</v>
      </c>
      <c r="B42">
        <v>50</v>
      </c>
      <c r="C42">
        <v>2</v>
      </c>
      <c r="D42">
        <v>2.5019999999999998</v>
      </c>
      <c r="E42">
        <v>19</v>
      </c>
      <c r="F42" t="s">
        <v>62</v>
      </c>
      <c r="G42">
        <v>3784</v>
      </c>
      <c r="H42">
        <v>87</v>
      </c>
      <c r="I42">
        <v>2.2991999999999999</v>
      </c>
      <c r="J42" t="s">
        <v>92</v>
      </c>
      <c r="K42" t="str">
        <f t="shared" si="0"/>
        <v>high-error</v>
      </c>
      <c r="L42" t="str">
        <f t="shared" si="1"/>
        <v>PASS</v>
      </c>
    </row>
    <row r="43" spans="1:12">
      <c r="A43">
        <v>4900</v>
      </c>
      <c r="B43">
        <v>50</v>
      </c>
      <c r="C43">
        <v>2</v>
      </c>
      <c r="D43">
        <v>2.5019999999999998</v>
      </c>
      <c r="E43">
        <v>12</v>
      </c>
      <c r="F43" t="s">
        <v>62</v>
      </c>
      <c r="G43">
        <v>6776</v>
      </c>
      <c r="H43">
        <v>155</v>
      </c>
      <c r="I43">
        <v>2.2875000000000001</v>
      </c>
      <c r="J43" t="s">
        <v>92</v>
      </c>
      <c r="K43" t="str">
        <f t="shared" si="0"/>
        <v>high-error</v>
      </c>
      <c r="L43" t="str">
        <f t="shared" si="1"/>
        <v>PASS</v>
      </c>
    </row>
    <row r="44" spans="1:12">
      <c r="A44">
        <v>4900</v>
      </c>
      <c r="B44">
        <v>50</v>
      </c>
      <c r="C44">
        <v>2</v>
      </c>
      <c r="D44">
        <v>2.5019999999999998</v>
      </c>
      <c r="E44">
        <v>4</v>
      </c>
      <c r="F44" t="s">
        <v>63</v>
      </c>
      <c r="G44">
        <v>1973</v>
      </c>
      <c r="H44">
        <v>45</v>
      </c>
      <c r="I44">
        <v>2.2808000000000002</v>
      </c>
      <c r="J44" t="s">
        <v>92</v>
      </c>
      <c r="K44" t="str">
        <f t="shared" si="0"/>
        <v>high-error</v>
      </c>
      <c r="L44" t="str">
        <f t="shared" si="1"/>
        <v>PASS</v>
      </c>
    </row>
    <row r="45" spans="1:12">
      <c r="A45">
        <v>4900</v>
      </c>
      <c r="B45">
        <v>50</v>
      </c>
      <c r="C45">
        <v>2</v>
      </c>
      <c r="D45">
        <v>2.5019999999999998</v>
      </c>
      <c r="E45">
        <v>19</v>
      </c>
      <c r="F45" t="s">
        <v>63</v>
      </c>
      <c r="G45">
        <v>2425</v>
      </c>
      <c r="H45">
        <v>55</v>
      </c>
      <c r="I45">
        <v>2.2679999999999998</v>
      </c>
      <c r="J45" t="s">
        <v>92</v>
      </c>
      <c r="K45" t="str">
        <f t="shared" si="0"/>
        <v>high-error</v>
      </c>
      <c r="L45" t="str">
        <f t="shared" si="1"/>
        <v>PASS</v>
      </c>
    </row>
    <row r="46" spans="1:12">
      <c r="A46">
        <v>4900</v>
      </c>
      <c r="B46">
        <v>50</v>
      </c>
      <c r="C46">
        <v>2</v>
      </c>
      <c r="D46">
        <v>2.5019999999999998</v>
      </c>
      <c r="E46">
        <v>13</v>
      </c>
      <c r="F46" t="s">
        <v>62</v>
      </c>
      <c r="G46">
        <v>5910</v>
      </c>
      <c r="H46">
        <v>134</v>
      </c>
      <c r="I46">
        <v>2.2673000000000001</v>
      </c>
      <c r="J46" t="s">
        <v>92</v>
      </c>
      <c r="K46" t="str">
        <f t="shared" si="0"/>
        <v>high-error</v>
      </c>
      <c r="L46" t="str">
        <f t="shared" si="1"/>
        <v>PASS</v>
      </c>
    </row>
    <row r="47" spans="1:12">
      <c r="A47">
        <v>4900</v>
      </c>
      <c r="B47">
        <v>50</v>
      </c>
      <c r="C47">
        <v>2</v>
      </c>
      <c r="D47">
        <v>2.5019999999999998</v>
      </c>
      <c r="E47">
        <v>1</v>
      </c>
      <c r="F47" t="s">
        <v>62</v>
      </c>
      <c r="G47">
        <v>2986</v>
      </c>
      <c r="H47">
        <v>66</v>
      </c>
      <c r="I47">
        <v>2.2103000000000002</v>
      </c>
      <c r="J47" t="s">
        <v>92</v>
      </c>
      <c r="K47" t="str">
        <f t="shared" si="0"/>
        <v>high-error</v>
      </c>
      <c r="L47" t="str">
        <f t="shared" si="1"/>
        <v>PASS</v>
      </c>
    </row>
    <row r="48" spans="1:12">
      <c r="A48">
        <v>4900</v>
      </c>
      <c r="B48">
        <v>50</v>
      </c>
      <c r="C48">
        <v>2</v>
      </c>
      <c r="D48">
        <v>2.5019999999999998</v>
      </c>
      <c r="E48">
        <v>0</v>
      </c>
      <c r="F48" t="s">
        <v>62</v>
      </c>
      <c r="G48">
        <v>2542</v>
      </c>
      <c r="H48">
        <v>56</v>
      </c>
      <c r="I48">
        <v>2.2029999999999998</v>
      </c>
      <c r="J48" t="s">
        <v>92</v>
      </c>
      <c r="K48" t="str">
        <f t="shared" si="0"/>
        <v>high-error</v>
      </c>
      <c r="L48" t="str">
        <f t="shared" si="1"/>
        <v>PASS</v>
      </c>
    </row>
    <row r="49" spans="1:12">
      <c r="A49">
        <v>4900</v>
      </c>
      <c r="B49">
        <v>50</v>
      </c>
      <c r="C49">
        <v>2</v>
      </c>
      <c r="D49">
        <v>2.5019999999999998</v>
      </c>
      <c r="E49">
        <v>20</v>
      </c>
      <c r="F49" t="s">
        <v>63</v>
      </c>
      <c r="G49">
        <v>2412</v>
      </c>
      <c r="H49">
        <v>53</v>
      </c>
      <c r="I49">
        <v>2.1974</v>
      </c>
      <c r="J49" t="s">
        <v>92</v>
      </c>
      <c r="K49" t="str">
        <f t="shared" si="0"/>
        <v>high-error</v>
      </c>
      <c r="L49" t="str">
        <f t="shared" si="1"/>
        <v>PASS</v>
      </c>
    </row>
    <row r="50" spans="1:12">
      <c r="A50">
        <v>4900</v>
      </c>
      <c r="B50">
        <v>50</v>
      </c>
      <c r="C50">
        <v>2</v>
      </c>
      <c r="D50">
        <v>2.5019999999999998</v>
      </c>
      <c r="E50">
        <v>9</v>
      </c>
      <c r="F50" t="s">
        <v>62</v>
      </c>
      <c r="G50">
        <v>3923</v>
      </c>
      <c r="H50">
        <v>86</v>
      </c>
      <c r="I50">
        <v>2.1922000000000001</v>
      </c>
      <c r="J50" t="s">
        <v>92</v>
      </c>
      <c r="K50" t="str">
        <f t="shared" si="0"/>
        <v>high-error</v>
      </c>
      <c r="L50" t="str">
        <f t="shared" si="1"/>
        <v>PASS</v>
      </c>
    </row>
    <row r="51" spans="1:12">
      <c r="A51">
        <v>4900</v>
      </c>
      <c r="B51">
        <v>50</v>
      </c>
      <c r="C51">
        <v>2</v>
      </c>
      <c r="D51">
        <v>2.5019999999999998</v>
      </c>
      <c r="E51">
        <v>20</v>
      </c>
      <c r="F51" t="s">
        <v>62</v>
      </c>
      <c r="G51">
        <v>3429</v>
      </c>
      <c r="H51">
        <v>75</v>
      </c>
      <c r="I51">
        <v>2.1871999999999998</v>
      </c>
      <c r="J51" t="s">
        <v>92</v>
      </c>
      <c r="K51" t="str">
        <f t="shared" si="0"/>
        <v>high-error</v>
      </c>
      <c r="L51" t="str">
        <f t="shared" si="1"/>
        <v>PASS</v>
      </c>
    </row>
    <row r="52" spans="1:12">
      <c r="A52">
        <v>4814</v>
      </c>
      <c r="B52">
        <v>44</v>
      </c>
      <c r="C52">
        <v>1</v>
      </c>
      <c r="D52">
        <v>2.3529</v>
      </c>
      <c r="E52">
        <v>5</v>
      </c>
      <c r="F52" t="s">
        <v>64</v>
      </c>
      <c r="G52">
        <v>3268</v>
      </c>
      <c r="H52">
        <v>135</v>
      </c>
      <c r="I52">
        <v>4.1310000000000002</v>
      </c>
      <c r="J52" t="s">
        <v>91</v>
      </c>
      <c r="K52" t="str">
        <f t="shared" si="0"/>
        <v>outlier</v>
      </c>
      <c r="L52" t="str">
        <f t="shared" si="1"/>
        <v>PASS</v>
      </c>
    </row>
    <row r="53" spans="1:12">
      <c r="A53">
        <v>4814</v>
      </c>
      <c r="B53">
        <v>44</v>
      </c>
      <c r="C53">
        <v>1</v>
      </c>
      <c r="D53">
        <v>2.3529</v>
      </c>
      <c r="E53">
        <v>16</v>
      </c>
      <c r="F53" t="s">
        <v>64</v>
      </c>
      <c r="G53">
        <v>6010</v>
      </c>
      <c r="H53">
        <v>208</v>
      </c>
      <c r="I53">
        <v>3.4609000000000001</v>
      </c>
      <c r="J53" t="s">
        <v>92</v>
      </c>
      <c r="K53" t="str">
        <f t="shared" si="0"/>
        <v>high-error</v>
      </c>
      <c r="L53" t="str">
        <f t="shared" si="1"/>
        <v>PASS</v>
      </c>
    </row>
    <row r="54" spans="1:12">
      <c r="A54">
        <v>4814</v>
      </c>
      <c r="B54">
        <v>44</v>
      </c>
      <c r="C54">
        <v>1</v>
      </c>
      <c r="D54">
        <v>2.3529</v>
      </c>
      <c r="E54">
        <v>23</v>
      </c>
      <c r="F54" t="s">
        <v>64</v>
      </c>
      <c r="G54">
        <v>2607</v>
      </c>
      <c r="H54">
        <v>86</v>
      </c>
      <c r="I54">
        <v>3.2988</v>
      </c>
      <c r="J54" t="s">
        <v>92</v>
      </c>
      <c r="K54" t="str">
        <f t="shared" si="0"/>
        <v>high-error</v>
      </c>
      <c r="L54" t="str">
        <f t="shared" si="1"/>
        <v>PASS</v>
      </c>
    </row>
    <row r="55" spans="1:12">
      <c r="A55">
        <v>4814</v>
      </c>
      <c r="B55">
        <v>44</v>
      </c>
      <c r="C55">
        <v>1</v>
      </c>
      <c r="D55">
        <v>2.3529</v>
      </c>
      <c r="E55">
        <v>21</v>
      </c>
      <c r="F55" t="s">
        <v>64</v>
      </c>
      <c r="G55">
        <v>2945</v>
      </c>
      <c r="H55">
        <v>97</v>
      </c>
      <c r="I55">
        <v>3.2936999999999999</v>
      </c>
      <c r="J55" t="s">
        <v>92</v>
      </c>
      <c r="K55" t="str">
        <f t="shared" si="0"/>
        <v>high-error</v>
      </c>
      <c r="L55" t="str">
        <f t="shared" si="1"/>
        <v>PASS</v>
      </c>
    </row>
    <row r="56" spans="1:12">
      <c r="A56">
        <v>4814</v>
      </c>
      <c r="B56">
        <v>44</v>
      </c>
      <c r="C56">
        <v>1</v>
      </c>
      <c r="D56">
        <v>2.3529</v>
      </c>
      <c r="E56">
        <v>6</v>
      </c>
      <c r="F56" t="s">
        <v>64</v>
      </c>
      <c r="G56">
        <v>4579</v>
      </c>
      <c r="H56">
        <v>150</v>
      </c>
      <c r="I56">
        <v>3.2757999999999998</v>
      </c>
      <c r="J56" t="s">
        <v>92</v>
      </c>
      <c r="K56" t="str">
        <f t="shared" si="0"/>
        <v>high-error</v>
      </c>
      <c r="L56" t="str">
        <f t="shared" si="1"/>
        <v>PASS</v>
      </c>
    </row>
    <row r="57" spans="1:12">
      <c r="A57">
        <v>4814</v>
      </c>
      <c r="B57">
        <v>44</v>
      </c>
      <c r="C57">
        <v>1</v>
      </c>
      <c r="D57">
        <v>2.3529</v>
      </c>
      <c r="E57">
        <v>15</v>
      </c>
      <c r="F57" t="s">
        <v>64</v>
      </c>
      <c r="G57">
        <v>5618</v>
      </c>
      <c r="H57">
        <v>183</v>
      </c>
      <c r="I57">
        <v>3.2574000000000001</v>
      </c>
      <c r="J57" t="s">
        <v>92</v>
      </c>
      <c r="K57" t="str">
        <f t="shared" si="0"/>
        <v>high-error</v>
      </c>
      <c r="L57" t="str">
        <f t="shared" si="1"/>
        <v>PASS</v>
      </c>
    </row>
    <row r="58" spans="1:12">
      <c r="A58">
        <v>4814</v>
      </c>
      <c r="B58">
        <v>44</v>
      </c>
      <c r="C58">
        <v>1</v>
      </c>
      <c r="D58">
        <v>2.3529</v>
      </c>
      <c r="E58">
        <v>20</v>
      </c>
      <c r="F58" t="s">
        <v>64</v>
      </c>
      <c r="G58">
        <v>3409</v>
      </c>
      <c r="H58">
        <v>107</v>
      </c>
      <c r="I58">
        <v>3.1387999999999998</v>
      </c>
      <c r="J58" t="s">
        <v>92</v>
      </c>
      <c r="K58" t="str">
        <f t="shared" si="0"/>
        <v>high-error</v>
      </c>
      <c r="L58" t="str">
        <f t="shared" si="1"/>
        <v>PASS</v>
      </c>
    </row>
    <row r="59" spans="1:12">
      <c r="A59">
        <v>4814</v>
      </c>
      <c r="B59">
        <v>44</v>
      </c>
      <c r="C59">
        <v>1</v>
      </c>
      <c r="D59">
        <v>2.3529</v>
      </c>
      <c r="E59">
        <v>19</v>
      </c>
      <c r="F59" t="s">
        <v>64</v>
      </c>
      <c r="G59">
        <v>3257</v>
      </c>
      <c r="H59">
        <v>100</v>
      </c>
      <c r="I59">
        <v>3.0703</v>
      </c>
      <c r="J59" t="s">
        <v>92</v>
      </c>
      <c r="K59" t="str">
        <f t="shared" si="0"/>
        <v>high-error</v>
      </c>
      <c r="L59" t="str">
        <f t="shared" si="1"/>
        <v>PASS</v>
      </c>
    </row>
    <row r="60" spans="1:12">
      <c r="A60">
        <v>4814</v>
      </c>
      <c r="B60">
        <v>44</v>
      </c>
      <c r="C60">
        <v>1</v>
      </c>
      <c r="D60">
        <v>2.3529</v>
      </c>
      <c r="E60">
        <v>12</v>
      </c>
      <c r="F60" t="s">
        <v>64</v>
      </c>
      <c r="G60">
        <v>7939</v>
      </c>
      <c r="H60">
        <v>242</v>
      </c>
      <c r="I60">
        <v>3.0482</v>
      </c>
      <c r="J60" t="s">
        <v>92</v>
      </c>
      <c r="K60" t="str">
        <f t="shared" si="0"/>
        <v>high-error</v>
      </c>
      <c r="L60" t="str">
        <f t="shared" si="1"/>
        <v>PASS</v>
      </c>
    </row>
    <row r="61" spans="1:12">
      <c r="A61">
        <v>4814</v>
      </c>
      <c r="B61">
        <v>44</v>
      </c>
      <c r="C61">
        <v>1</v>
      </c>
      <c r="D61">
        <v>2.3529</v>
      </c>
      <c r="E61">
        <v>7</v>
      </c>
      <c r="F61" t="s">
        <v>64</v>
      </c>
      <c r="G61">
        <v>4734</v>
      </c>
      <c r="H61">
        <v>143</v>
      </c>
      <c r="I61">
        <v>3.0207000000000002</v>
      </c>
      <c r="J61" t="s">
        <v>92</v>
      </c>
      <c r="K61" t="str">
        <f t="shared" si="0"/>
        <v>high-error</v>
      </c>
      <c r="L61" t="str">
        <f t="shared" si="1"/>
        <v>PASS</v>
      </c>
    </row>
    <row r="62" spans="1:12">
      <c r="A62">
        <v>4814</v>
      </c>
      <c r="B62">
        <v>44</v>
      </c>
      <c r="C62">
        <v>1</v>
      </c>
      <c r="D62">
        <v>2.3529</v>
      </c>
      <c r="E62">
        <v>14</v>
      </c>
      <c r="F62" t="s">
        <v>64</v>
      </c>
      <c r="G62">
        <v>6372</v>
      </c>
      <c r="H62">
        <v>190</v>
      </c>
      <c r="I62">
        <v>2.9817999999999998</v>
      </c>
      <c r="J62" t="s">
        <v>92</v>
      </c>
      <c r="K62" t="str">
        <f t="shared" si="0"/>
        <v>high-error</v>
      </c>
      <c r="L62" t="str">
        <f t="shared" si="1"/>
        <v>PASS</v>
      </c>
    </row>
    <row r="63" spans="1:12">
      <c r="A63">
        <v>4814</v>
      </c>
      <c r="B63">
        <v>44</v>
      </c>
      <c r="C63">
        <v>1</v>
      </c>
      <c r="D63">
        <v>2.3529</v>
      </c>
      <c r="E63">
        <v>8</v>
      </c>
      <c r="F63" t="s">
        <v>64</v>
      </c>
      <c r="G63">
        <v>4438</v>
      </c>
      <c r="H63">
        <v>131</v>
      </c>
      <c r="I63">
        <v>2.9518</v>
      </c>
      <c r="J63" t="s">
        <v>92</v>
      </c>
      <c r="K63" t="str">
        <f t="shared" si="0"/>
        <v>high-error</v>
      </c>
      <c r="L63" t="str">
        <f t="shared" si="1"/>
        <v>PASS</v>
      </c>
    </row>
    <row r="64" spans="1:12">
      <c r="A64">
        <v>4814</v>
      </c>
      <c r="B64">
        <v>44</v>
      </c>
      <c r="C64">
        <v>1</v>
      </c>
      <c r="D64">
        <v>2.3529</v>
      </c>
      <c r="E64">
        <v>10</v>
      </c>
      <c r="F64" t="s">
        <v>64</v>
      </c>
      <c r="G64">
        <v>5425</v>
      </c>
      <c r="H64">
        <v>159</v>
      </c>
      <c r="I64">
        <v>2.9308999999999998</v>
      </c>
      <c r="J64" t="s">
        <v>92</v>
      </c>
      <c r="K64" t="str">
        <f t="shared" si="0"/>
        <v>high-error</v>
      </c>
      <c r="L64" t="str">
        <f t="shared" si="1"/>
        <v>PASS</v>
      </c>
    </row>
    <row r="65" spans="1:12">
      <c r="A65">
        <v>4814</v>
      </c>
      <c r="B65">
        <v>44</v>
      </c>
      <c r="C65">
        <v>1</v>
      </c>
      <c r="D65">
        <v>2.3529</v>
      </c>
      <c r="E65">
        <v>1</v>
      </c>
      <c r="F65" t="s">
        <v>64</v>
      </c>
      <c r="G65">
        <v>3347</v>
      </c>
      <c r="H65">
        <v>97</v>
      </c>
      <c r="I65">
        <v>2.8980999999999999</v>
      </c>
      <c r="J65" t="s">
        <v>92</v>
      </c>
      <c r="K65" t="str">
        <f t="shared" si="0"/>
        <v>high-error</v>
      </c>
      <c r="L65" t="str">
        <f t="shared" si="1"/>
        <v>PASS</v>
      </c>
    </row>
    <row r="66" spans="1:12">
      <c r="A66">
        <v>4814</v>
      </c>
      <c r="B66">
        <v>44</v>
      </c>
      <c r="C66">
        <v>1</v>
      </c>
      <c r="D66">
        <v>2.3529</v>
      </c>
      <c r="E66">
        <v>4</v>
      </c>
      <c r="F66" t="s">
        <v>64</v>
      </c>
      <c r="G66">
        <v>3571</v>
      </c>
      <c r="H66">
        <v>102</v>
      </c>
      <c r="I66">
        <v>2.8563000000000001</v>
      </c>
      <c r="J66" t="s">
        <v>92</v>
      </c>
      <c r="K66" t="str">
        <f t="shared" ref="K66:K129" si="2">IF(I66&gt;3.628193,"outlier",IF(I66&gt;=2.11093,"high-error","normal"))</f>
        <v>high-error</v>
      </c>
      <c r="L66" t="str">
        <f t="shared" ref="L66:L129" si="3">IF(J66=K66,"PASS","FAIL")</f>
        <v>PASS</v>
      </c>
    </row>
    <row r="67" spans="1:12">
      <c r="A67">
        <v>4814</v>
      </c>
      <c r="B67">
        <v>44</v>
      </c>
      <c r="C67">
        <v>1</v>
      </c>
      <c r="D67">
        <v>2.3529</v>
      </c>
      <c r="E67">
        <v>23</v>
      </c>
      <c r="F67" t="s">
        <v>62</v>
      </c>
      <c r="G67">
        <v>1755</v>
      </c>
      <c r="H67">
        <v>49</v>
      </c>
      <c r="I67">
        <v>2.7919999999999998</v>
      </c>
      <c r="J67" t="s">
        <v>92</v>
      </c>
      <c r="K67" t="str">
        <f t="shared" si="2"/>
        <v>high-error</v>
      </c>
      <c r="L67" t="str">
        <f t="shared" si="3"/>
        <v>PASS</v>
      </c>
    </row>
    <row r="68" spans="1:12">
      <c r="A68">
        <v>4814</v>
      </c>
      <c r="B68">
        <v>44</v>
      </c>
      <c r="C68">
        <v>1</v>
      </c>
      <c r="D68">
        <v>2.3529</v>
      </c>
      <c r="E68">
        <v>18</v>
      </c>
      <c r="F68" t="s">
        <v>64</v>
      </c>
      <c r="G68">
        <v>3356</v>
      </c>
      <c r="H68">
        <v>93</v>
      </c>
      <c r="I68">
        <v>2.7711999999999999</v>
      </c>
      <c r="J68" t="s">
        <v>92</v>
      </c>
      <c r="K68" t="str">
        <f t="shared" si="2"/>
        <v>high-error</v>
      </c>
      <c r="L68" t="str">
        <f t="shared" si="3"/>
        <v>PASS</v>
      </c>
    </row>
    <row r="69" spans="1:12">
      <c r="A69">
        <v>4814</v>
      </c>
      <c r="B69">
        <v>44</v>
      </c>
      <c r="C69">
        <v>1</v>
      </c>
      <c r="D69">
        <v>2.3529</v>
      </c>
      <c r="E69">
        <v>13</v>
      </c>
      <c r="F69" t="s">
        <v>64</v>
      </c>
      <c r="G69">
        <v>6852</v>
      </c>
      <c r="H69">
        <v>188</v>
      </c>
      <c r="I69">
        <v>2.7437</v>
      </c>
      <c r="J69" t="s">
        <v>92</v>
      </c>
      <c r="K69" t="str">
        <f t="shared" si="2"/>
        <v>high-error</v>
      </c>
      <c r="L69" t="str">
        <f t="shared" si="3"/>
        <v>PASS</v>
      </c>
    </row>
    <row r="70" spans="1:12">
      <c r="A70">
        <v>4814</v>
      </c>
      <c r="B70">
        <v>44</v>
      </c>
      <c r="C70">
        <v>1</v>
      </c>
      <c r="D70">
        <v>2.3529</v>
      </c>
      <c r="E70">
        <v>18</v>
      </c>
      <c r="F70" t="s">
        <v>63</v>
      </c>
      <c r="G70">
        <v>1389</v>
      </c>
      <c r="H70">
        <v>38</v>
      </c>
      <c r="I70">
        <v>2.7357999999999998</v>
      </c>
      <c r="J70" t="s">
        <v>92</v>
      </c>
      <c r="K70" t="str">
        <f t="shared" si="2"/>
        <v>high-error</v>
      </c>
      <c r="L70" t="str">
        <f t="shared" si="3"/>
        <v>PASS</v>
      </c>
    </row>
    <row r="71" spans="1:12">
      <c r="A71">
        <v>4814</v>
      </c>
      <c r="B71">
        <v>44</v>
      </c>
      <c r="C71">
        <v>1</v>
      </c>
      <c r="D71">
        <v>2.3529</v>
      </c>
      <c r="E71">
        <v>0</v>
      </c>
      <c r="F71" t="s">
        <v>64</v>
      </c>
      <c r="G71">
        <v>3729</v>
      </c>
      <c r="H71">
        <v>102</v>
      </c>
      <c r="I71">
        <v>2.7353000000000001</v>
      </c>
      <c r="J71" t="s">
        <v>92</v>
      </c>
      <c r="K71" t="str">
        <f t="shared" si="2"/>
        <v>high-error</v>
      </c>
      <c r="L71" t="str">
        <f t="shared" si="3"/>
        <v>PASS</v>
      </c>
    </row>
    <row r="72" spans="1:12">
      <c r="A72">
        <v>4814</v>
      </c>
      <c r="B72">
        <v>44</v>
      </c>
      <c r="C72">
        <v>1</v>
      </c>
      <c r="D72">
        <v>2.3529</v>
      </c>
      <c r="E72">
        <v>11</v>
      </c>
      <c r="F72" t="s">
        <v>64</v>
      </c>
      <c r="G72">
        <v>7435</v>
      </c>
      <c r="H72">
        <v>203</v>
      </c>
      <c r="I72">
        <v>2.7303000000000002</v>
      </c>
      <c r="J72" t="s">
        <v>92</v>
      </c>
      <c r="K72" t="str">
        <f t="shared" si="2"/>
        <v>high-error</v>
      </c>
      <c r="L72" t="str">
        <f t="shared" si="3"/>
        <v>PASS</v>
      </c>
    </row>
    <row r="73" spans="1:12">
      <c r="A73">
        <v>4814</v>
      </c>
      <c r="B73">
        <v>44</v>
      </c>
      <c r="C73">
        <v>1</v>
      </c>
      <c r="D73">
        <v>2.3529</v>
      </c>
      <c r="E73">
        <v>3</v>
      </c>
      <c r="F73" t="s">
        <v>64</v>
      </c>
      <c r="G73">
        <v>2378</v>
      </c>
      <c r="H73">
        <v>64</v>
      </c>
      <c r="I73">
        <v>2.6913</v>
      </c>
      <c r="J73" t="s">
        <v>92</v>
      </c>
      <c r="K73" t="str">
        <f t="shared" si="2"/>
        <v>high-error</v>
      </c>
      <c r="L73" t="str">
        <f t="shared" si="3"/>
        <v>PASS</v>
      </c>
    </row>
    <row r="74" spans="1:12">
      <c r="A74">
        <v>4814</v>
      </c>
      <c r="B74">
        <v>44</v>
      </c>
      <c r="C74">
        <v>1</v>
      </c>
      <c r="D74">
        <v>2.3529</v>
      </c>
      <c r="E74">
        <v>2</v>
      </c>
      <c r="F74" t="s">
        <v>64</v>
      </c>
      <c r="G74">
        <v>3031</v>
      </c>
      <c r="H74">
        <v>81</v>
      </c>
      <c r="I74">
        <v>2.6724000000000001</v>
      </c>
      <c r="J74" t="s">
        <v>92</v>
      </c>
      <c r="K74" t="str">
        <f t="shared" si="2"/>
        <v>high-error</v>
      </c>
      <c r="L74" t="str">
        <f t="shared" si="3"/>
        <v>PASS</v>
      </c>
    </row>
    <row r="75" spans="1:12">
      <c r="A75">
        <v>4814</v>
      </c>
      <c r="B75">
        <v>44</v>
      </c>
      <c r="C75">
        <v>1</v>
      </c>
      <c r="D75">
        <v>2.3529</v>
      </c>
      <c r="E75">
        <v>17</v>
      </c>
      <c r="F75" t="s">
        <v>64</v>
      </c>
      <c r="G75">
        <v>3535</v>
      </c>
      <c r="H75">
        <v>94</v>
      </c>
      <c r="I75">
        <v>2.6591</v>
      </c>
      <c r="J75" t="s">
        <v>92</v>
      </c>
      <c r="K75" t="str">
        <f t="shared" si="2"/>
        <v>high-error</v>
      </c>
      <c r="L75" t="str">
        <f t="shared" si="3"/>
        <v>PASS</v>
      </c>
    </row>
    <row r="76" spans="1:12">
      <c r="A76">
        <v>4814</v>
      </c>
      <c r="B76">
        <v>44</v>
      </c>
      <c r="C76">
        <v>1</v>
      </c>
      <c r="D76">
        <v>2.3529</v>
      </c>
      <c r="E76">
        <v>22</v>
      </c>
      <c r="F76" t="s">
        <v>63</v>
      </c>
      <c r="G76">
        <v>1355</v>
      </c>
      <c r="H76">
        <v>36</v>
      </c>
      <c r="I76">
        <v>2.6568000000000001</v>
      </c>
      <c r="J76" t="s">
        <v>92</v>
      </c>
      <c r="K76" t="str">
        <f t="shared" si="2"/>
        <v>high-error</v>
      </c>
      <c r="L76" t="str">
        <f t="shared" si="3"/>
        <v>PASS</v>
      </c>
    </row>
    <row r="77" spans="1:12">
      <c r="A77">
        <v>4814</v>
      </c>
      <c r="B77">
        <v>44</v>
      </c>
      <c r="C77">
        <v>1</v>
      </c>
      <c r="D77">
        <v>2.3529</v>
      </c>
      <c r="E77">
        <v>9</v>
      </c>
      <c r="F77" t="s">
        <v>64</v>
      </c>
      <c r="G77">
        <v>4563</v>
      </c>
      <c r="H77">
        <v>121</v>
      </c>
      <c r="I77">
        <v>2.6518000000000002</v>
      </c>
      <c r="J77" t="s">
        <v>92</v>
      </c>
      <c r="K77" t="str">
        <f t="shared" si="2"/>
        <v>high-error</v>
      </c>
      <c r="L77" t="str">
        <f t="shared" si="3"/>
        <v>PASS</v>
      </c>
    </row>
    <row r="78" spans="1:12">
      <c r="A78">
        <v>4814</v>
      </c>
      <c r="B78">
        <v>44</v>
      </c>
      <c r="C78">
        <v>1</v>
      </c>
      <c r="D78">
        <v>2.3529</v>
      </c>
      <c r="E78">
        <v>15</v>
      </c>
      <c r="F78" t="s">
        <v>63</v>
      </c>
      <c r="G78">
        <v>2473</v>
      </c>
      <c r="H78">
        <v>65</v>
      </c>
      <c r="I78">
        <v>2.6284000000000001</v>
      </c>
      <c r="J78" t="s">
        <v>92</v>
      </c>
      <c r="K78" t="str">
        <f t="shared" si="2"/>
        <v>high-error</v>
      </c>
      <c r="L78" t="str">
        <f t="shared" si="3"/>
        <v>PASS</v>
      </c>
    </row>
    <row r="79" spans="1:12">
      <c r="A79">
        <v>4814</v>
      </c>
      <c r="B79">
        <v>44</v>
      </c>
      <c r="C79">
        <v>1</v>
      </c>
      <c r="D79">
        <v>2.3529</v>
      </c>
      <c r="E79">
        <v>2</v>
      </c>
      <c r="F79" t="s">
        <v>62</v>
      </c>
      <c r="G79">
        <v>2071</v>
      </c>
      <c r="H79">
        <v>52</v>
      </c>
      <c r="I79">
        <v>2.5108999999999999</v>
      </c>
      <c r="J79" t="s">
        <v>92</v>
      </c>
      <c r="K79" t="str">
        <f t="shared" si="2"/>
        <v>high-error</v>
      </c>
      <c r="L79" t="str">
        <f t="shared" si="3"/>
        <v>PASS</v>
      </c>
    </row>
    <row r="80" spans="1:12">
      <c r="A80">
        <v>4814</v>
      </c>
      <c r="B80">
        <v>44</v>
      </c>
      <c r="C80">
        <v>1</v>
      </c>
      <c r="D80">
        <v>2.3529</v>
      </c>
      <c r="E80">
        <v>22</v>
      </c>
      <c r="F80" t="s">
        <v>64</v>
      </c>
      <c r="G80">
        <v>3118</v>
      </c>
      <c r="H80">
        <v>78</v>
      </c>
      <c r="I80">
        <v>2.5015999999999998</v>
      </c>
      <c r="J80" t="s">
        <v>92</v>
      </c>
      <c r="K80" t="str">
        <f t="shared" si="2"/>
        <v>high-error</v>
      </c>
      <c r="L80" t="str">
        <f t="shared" si="3"/>
        <v>PASS</v>
      </c>
    </row>
    <row r="81" spans="1:12">
      <c r="A81">
        <v>4814</v>
      </c>
      <c r="B81">
        <v>44</v>
      </c>
      <c r="C81">
        <v>1</v>
      </c>
      <c r="D81">
        <v>2.3529</v>
      </c>
      <c r="E81">
        <v>15</v>
      </c>
      <c r="F81" t="s">
        <v>62</v>
      </c>
      <c r="G81">
        <v>3518</v>
      </c>
      <c r="H81">
        <v>85</v>
      </c>
      <c r="I81">
        <v>2.4161999999999999</v>
      </c>
      <c r="J81" t="s">
        <v>92</v>
      </c>
      <c r="K81" t="str">
        <f t="shared" si="2"/>
        <v>high-error</v>
      </c>
      <c r="L81" t="str">
        <f t="shared" si="3"/>
        <v>PASS</v>
      </c>
    </row>
    <row r="82" spans="1:12">
      <c r="A82">
        <v>4814</v>
      </c>
      <c r="B82">
        <v>44</v>
      </c>
      <c r="C82">
        <v>1</v>
      </c>
      <c r="D82">
        <v>2.3529</v>
      </c>
      <c r="E82">
        <v>5</v>
      </c>
      <c r="F82" t="s">
        <v>62</v>
      </c>
      <c r="G82">
        <v>2167</v>
      </c>
      <c r="H82">
        <v>52</v>
      </c>
      <c r="I82">
        <v>2.3996</v>
      </c>
      <c r="J82" t="s">
        <v>92</v>
      </c>
      <c r="K82" t="str">
        <f t="shared" si="2"/>
        <v>high-error</v>
      </c>
      <c r="L82" t="str">
        <f t="shared" si="3"/>
        <v>PASS</v>
      </c>
    </row>
    <row r="83" spans="1:12">
      <c r="A83">
        <v>4814</v>
      </c>
      <c r="B83">
        <v>44</v>
      </c>
      <c r="C83">
        <v>1</v>
      </c>
      <c r="D83">
        <v>2.3529</v>
      </c>
      <c r="E83">
        <v>7</v>
      </c>
      <c r="F83" t="s">
        <v>63</v>
      </c>
      <c r="G83">
        <v>1960</v>
      </c>
      <c r="H83">
        <v>47</v>
      </c>
      <c r="I83">
        <v>2.3980000000000001</v>
      </c>
      <c r="J83" t="s">
        <v>92</v>
      </c>
      <c r="K83" t="str">
        <f t="shared" si="2"/>
        <v>high-error</v>
      </c>
      <c r="L83" t="str">
        <f t="shared" si="3"/>
        <v>PASS</v>
      </c>
    </row>
    <row r="84" spans="1:12">
      <c r="A84">
        <v>4814</v>
      </c>
      <c r="B84">
        <v>44</v>
      </c>
      <c r="C84">
        <v>1</v>
      </c>
      <c r="D84">
        <v>2.3529</v>
      </c>
      <c r="E84">
        <v>19</v>
      </c>
      <c r="F84" t="s">
        <v>63</v>
      </c>
      <c r="G84">
        <v>1384</v>
      </c>
      <c r="H84">
        <v>33</v>
      </c>
      <c r="I84">
        <v>2.3843999999999999</v>
      </c>
      <c r="J84" t="s">
        <v>92</v>
      </c>
      <c r="K84" t="str">
        <f t="shared" si="2"/>
        <v>high-error</v>
      </c>
      <c r="L84" t="str">
        <f t="shared" si="3"/>
        <v>PASS</v>
      </c>
    </row>
    <row r="85" spans="1:12">
      <c r="A85">
        <v>4814</v>
      </c>
      <c r="B85">
        <v>44</v>
      </c>
      <c r="C85">
        <v>1</v>
      </c>
      <c r="D85">
        <v>2.3529</v>
      </c>
      <c r="E85">
        <v>16</v>
      </c>
      <c r="F85" t="s">
        <v>62</v>
      </c>
      <c r="G85">
        <v>3986</v>
      </c>
      <c r="H85">
        <v>95</v>
      </c>
      <c r="I85">
        <v>2.3833000000000002</v>
      </c>
      <c r="J85" t="s">
        <v>92</v>
      </c>
      <c r="K85" t="str">
        <f t="shared" si="2"/>
        <v>high-error</v>
      </c>
      <c r="L85" t="str">
        <f t="shared" si="3"/>
        <v>PASS</v>
      </c>
    </row>
    <row r="86" spans="1:12">
      <c r="A86">
        <v>4814</v>
      </c>
      <c r="B86">
        <v>44</v>
      </c>
      <c r="C86">
        <v>1</v>
      </c>
      <c r="D86">
        <v>2.3529</v>
      </c>
      <c r="E86">
        <v>3</v>
      </c>
      <c r="F86" t="s">
        <v>63</v>
      </c>
      <c r="G86">
        <v>969</v>
      </c>
      <c r="H86">
        <v>23</v>
      </c>
      <c r="I86">
        <v>2.3736000000000002</v>
      </c>
      <c r="J86" t="s">
        <v>92</v>
      </c>
      <c r="K86" t="str">
        <f t="shared" si="2"/>
        <v>high-error</v>
      </c>
      <c r="L86" t="str">
        <f t="shared" si="3"/>
        <v>PASS</v>
      </c>
    </row>
    <row r="87" spans="1:12">
      <c r="A87">
        <v>4814</v>
      </c>
      <c r="B87">
        <v>44</v>
      </c>
      <c r="C87">
        <v>1</v>
      </c>
      <c r="D87">
        <v>2.3529</v>
      </c>
      <c r="E87">
        <v>18</v>
      </c>
      <c r="F87" t="s">
        <v>62</v>
      </c>
      <c r="G87">
        <v>2129</v>
      </c>
      <c r="H87">
        <v>50</v>
      </c>
      <c r="I87">
        <v>2.3485</v>
      </c>
      <c r="J87" t="s">
        <v>92</v>
      </c>
      <c r="K87" t="str">
        <f t="shared" si="2"/>
        <v>high-error</v>
      </c>
      <c r="L87" t="str">
        <f t="shared" si="3"/>
        <v>PASS</v>
      </c>
    </row>
    <row r="88" spans="1:12">
      <c r="A88">
        <v>4814</v>
      </c>
      <c r="B88">
        <v>44</v>
      </c>
      <c r="C88">
        <v>1</v>
      </c>
      <c r="D88">
        <v>2.3529</v>
      </c>
      <c r="E88">
        <v>21</v>
      </c>
      <c r="F88" t="s">
        <v>62</v>
      </c>
      <c r="G88">
        <v>1776</v>
      </c>
      <c r="H88">
        <v>41</v>
      </c>
      <c r="I88">
        <v>2.3086000000000002</v>
      </c>
      <c r="J88" t="s">
        <v>92</v>
      </c>
      <c r="K88" t="str">
        <f t="shared" si="2"/>
        <v>high-error</v>
      </c>
      <c r="L88" t="str">
        <f t="shared" si="3"/>
        <v>PASS</v>
      </c>
    </row>
    <row r="89" spans="1:12">
      <c r="A89">
        <v>4814</v>
      </c>
      <c r="B89">
        <v>44</v>
      </c>
      <c r="C89">
        <v>1</v>
      </c>
      <c r="D89">
        <v>2.3529</v>
      </c>
      <c r="E89">
        <v>19</v>
      </c>
      <c r="F89" t="s">
        <v>62</v>
      </c>
      <c r="G89">
        <v>2222</v>
      </c>
      <c r="H89">
        <v>51</v>
      </c>
      <c r="I89">
        <v>2.2951999999999999</v>
      </c>
      <c r="J89" t="s">
        <v>92</v>
      </c>
      <c r="K89" t="str">
        <f t="shared" si="2"/>
        <v>high-error</v>
      </c>
      <c r="L89" t="str">
        <f t="shared" si="3"/>
        <v>PASS</v>
      </c>
    </row>
    <row r="90" spans="1:12">
      <c r="A90">
        <v>4814</v>
      </c>
      <c r="B90">
        <v>44</v>
      </c>
      <c r="C90">
        <v>1</v>
      </c>
      <c r="D90">
        <v>2.3529</v>
      </c>
      <c r="E90">
        <v>14</v>
      </c>
      <c r="F90" t="s">
        <v>63</v>
      </c>
      <c r="G90">
        <v>2608</v>
      </c>
      <c r="H90">
        <v>59</v>
      </c>
      <c r="I90">
        <v>2.2623000000000002</v>
      </c>
      <c r="J90" t="s">
        <v>92</v>
      </c>
      <c r="K90" t="str">
        <f t="shared" si="2"/>
        <v>high-error</v>
      </c>
      <c r="L90" t="str">
        <f t="shared" si="3"/>
        <v>PASS</v>
      </c>
    </row>
    <row r="91" spans="1:12">
      <c r="A91">
        <v>4814</v>
      </c>
      <c r="B91">
        <v>44</v>
      </c>
      <c r="C91">
        <v>1</v>
      </c>
      <c r="D91">
        <v>2.3529</v>
      </c>
      <c r="E91">
        <v>10</v>
      </c>
      <c r="F91" t="s">
        <v>63</v>
      </c>
      <c r="G91">
        <v>2323</v>
      </c>
      <c r="H91">
        <v>52</v>
      </c>
      <c r="I91">
        <v>2.2385000000000002</v>
      </c>
      <c r="J91" t="s">
        <v>92</v>
      </c>
      <c r="K91" t="str">
        <f t="shared" si="2"/>
        <v>high-error</v>
      </c>
      <c r="L91" t="str">
        <f t="shared" si="3"/>
        <v>PASS</v>
      </c>
    </row>
    <row r="92" spans="1:12">
      <c r="A92">
        <v>4814</v>
      </c>
      <c r="B92">
        <v>44</v>
      </c>
      <c r="C92">
        <v>1</v>
      </c>
      <c r="D92">
        <v>2.3529</v>
      </c>
      <c r="E92">
        <v>12</v>
      </c>
      <c r="F92" t="s">
        <v>62</v>
      </c>
      <c r="G92">
        <v>5143</v>
      </c>
      <c r="H92">
        <v>112</v>
      </c>
      <c r="I92">
        <v>2.1777000000000002</v>
      </c>
      <c r="J92" t="s">
        <v>92</v>
      </c>
      <c r="K92" t="str">
        <f t="shared" si="2"/>
        <v>high-error</v>
      </c>
      <c r="L92" t="str">
        <f t="shared" si="3"/>
        <v>PASS</v>
      </c>
    </row>
    <row r="93" spans="1:12">
      <c r="A93">
        <v>4814</v>
      </c>
      <c r="B93">
        <v>44</v>
      </c>
      <c r="C93">
        <v>1</v>
      </c>
      <c r="D93">
        <v>2.3529</v>
      </c>
      <c r="E93">
        <v>4</v>
      </c>
      <c r="F93" t="s">
        <v>62</v>
      </c>
      <c r="G93">
        <v>2456</v>
      </c>
      <c r="H93">
        <v>52</v>
      </c>
      <c r="I93">
        <v>2.1173000000000002</v>
      </c>
      <c r="J93" t="s">
        <v>92</v>
      </c>
      <c r="K93" t="str">
        <f t="shared" si="2"/>
        <v>high-error</v>
      </c>
      <c r="L93" t="str">
        <f t="shared" si="3"/>
        <v>PASS</v>
      </c>
    </row>
    <row r="94" spans="1:12">
      <c r="A94">
        <v>4814</v>
      </c>
      <c r="B94">
        <v>44</v>
      </c>
      <c r="C94">
        <v>1</v>
      </c>
      <c r="D94">
        <v>2.3529</v>
      </c>
      <c r="E94">
        <v>16</v>
      </c>
      <c r="F94" t="s">
        <v>63</v>
      </c>
      <c r="G94">
        <v>2554</v>
      </c>
      <c r="H94">
        <v>54</v>
      </c>
      <c r="I94">
        <v>2.1143000000000001</v>
      </c>
      <c r="J94" t="s">
        <v>92</v>
      </c>
      <c r="K94" t="str">
        <f t="shared" si="2"/>
        <v>high-error</v>
      </c>
      <c r="L94" t="str">
        <f t="shared" si="3"/>
        <v>PASS</v>
      </c>
    </row>
    <row r="95" spans="1:12">
      <c r="A95">
        <v>4814</v>
      </c>
      <c r="B95">
        <v>44</v>
      </c>
      <c r="C95">
        <v>1</v>
      </c>
      <c r="D95">
        <v>2.3529</v>
      </c>
      <c r="E95">
        <v>14</v>
      </c>
      <c r="F95" t="s">
        <v>62</v>
      </c>
      <c r="G95">
        <v>4212</v>
      </c>
      <c r="H95">
        <v>89</v>
      </c>
      <c r="I95">
        <v>2.113</v>
      </c>
      <c r="J95" t="s">
        <v>92</v>
      </c>
      <c r="K95" t="str">
        <f t="shared" si="2"/>
        <v>high-error</v>
      </c>
      <c r="L95" t="str">
        <f t="shared" si="3"/>
        <v>PASS</v>
      </c>
    </row>
    <row r="96" spans="1:12">
      <c r="A96">
        <v>5311</v>
      </c>
      <c r="B96">
        <v>33</v>
      </c>
      <c r="C96">
        <v>2</v>
      </c>
      <c r="D96">
        <v>2.2545000000000002</v>
      </c>
      <c r="E96">
        <v>4</v>
      </c>
      <c r="F96" t="s">
        <v>64</v>
      </c>
      <c r="G96">
        <v>1587</v>
      </c>
      <c r="H96">
        <v>63</v>
      </c>
      <c r="I96">
        <v>3.9698000000000002</v>
      </c>
      <c r="J96" t="s">
        <v>91</v>
      </c>
      <c r="K96" t="str">
        <f t="shared" si="2"/>
        <v>outlier</v>
      </c>
      <c r="L96" t="str">
        <f t="shared" si="3"/>
        <v>PASS</v>
      </c>
    </row>
    <row r="97" spans="1:12">
      <c r="A97">
        <v>5311</v>
      </c>
      <c r="B97">
        <v>33</v>
      </c>
      <c r="C97">
        <v>2</v>
      </c>
      <c r="D97">
        <v>2.2545000000000002</v>
      </c>
      <c r="E97">
        <v>3</v>
      </c>
      <c r="F97" t="s">
        <v>64</v>
      </c>
      <c r="G97">
        <v>1484</v>
      </c>
      <c r="H97">
        <v>54</v>
      </c>
      <c r="I97">
        <v>3.6387999999999998</v>
      </c>
      <c r="J97" t="s">
        <v>91</v>
      </c>
      <c r="K97" t="str">
        <f t="shared" si="2"/>
        <v>outlier</v>
      </c>
      <c r="L97" t="str">
        <f t="shared" si="3"/>
        <v>PASS</v>
      </c>
    </row>
    <row r="98" spans="1:12">
      <c r="A98">
        <v>5311</v>
      </c>
      <c r="B98">
        <v>33</v>
      </c>
      <c r="C98">
        <v>2</v>
      </c>
      <c r="D98">
        <v>2.2545000000000002</v>
      </c>
      <c r="E98">
        <v>19</v>
      </c>
      <c r="F98" t="s">
        <v>64</v>
      </c>
      <c r="G98">
        <v>3448</v>
      </c>
      <c r="H98">
        <v>122</v>
      </c>
      <c r="I98">
        <v>3.5383</v>
      </c>
      <c r="J98" t="s">
        <v>92</v>
      </c>
      <c r="K98" t="str">
        <f t="shared" si="2"/>
        <v>high-error</v>
      </c>
      <c r="L98" t="str">
        <f t="shared" si="3"/>
        <v>PASS</v>
      </c>
    </row>
    <row r="99" spans="1:12">
      <c r="A99">
        <v>5311</v>
      </c>
      <c r="B99">
        <v>33</v>
      </c>
      <c r="C99">
        <v>2</v>
      </c>
      <c r="D99">
        <v>2.2545000000000002</v>
      </c>
      <c r="E99">
        <v>1</v>
      </c>
      <c r="F99" t="s">
        <v>64</v>
      </c>
      <c r="G99">
        <v>1166</v>
      </c>
      <c r="H99">
        <v>39</v>
      </c>
      <c r="I99">
        <v>3.3448000000000002</v>
      </c>
      <c r="J99" t="s">
        <v>92</v>
      </c>
      <c r="K99" t="str">
        <f t="shared" si="2"/>
        <v>high-error</v>
      </c>
      <c r="L99" t="str">
        <f t="shared" si="3"/>
        <v>PASS</v>
      </c>
    </row>
    <row r="100" spans="1:12">
      <c r="A100">
        <v>5311</v>
      </c>
      <c r="B100">
        <v>33</v>
      </c>
      <c r="C100">
        <v>2</v>
      </c>
      <c r="D100">
        <v>2.2545000000000002</v>
      </c>
      <c r="E100">
        <v>20</v>
      </c>
      <c r="F100" t="s">
        <v>64</v>
      </c>
      <c r="G100">
        <v>3892</v>
      </c>
      <c r="H100">
        <v>128</v>
      </c>
      <c r="I100">
        <v>3.2888000000000002</v>
      </c>
      <c r="J100" t="s">
        <v>92</v>
      </c>
      <c r="K100" t="str">
        <f t="shared" si="2"/>
        <v>high-error</v>
      </c>
      <c r="L100" t="str">
        <f t="shared" si="3"/>
        <v>PASS</v>
      </c>
    </row>
    <row r="101" spans="1:12">
      <c r="A101">
        <v>5311</v>
      </c>
      <c r="B101">
        <v>33</v>
      </c>
      <c r="C101">
        <v>2</v>
      </c>
      <c r="D101">
        <v>2.2545000000000002</v>
      </c>
      <c r="E101">
        <v>0</v>
      </c>
      <c r="F101" t="s">
        <v>64</v>
      </c>
      <c r="G101">
        <v>1415</v>
      </c>
      <c r="H101">
        <v>45</v>
      </c>
      <c r="I101">
        <v>3.1802000000000001</v>
      </c>
      <c r="J101" t="s">
        <v>92</v>
      </c>
      <c r="K101" t="str">
        <f t="shared" si="2"/>
        <v>high-error</v>
      </c>
      <c r="L101" t="str">
        <f t="shared" si="3"/>
        <v>PASS</v>
      </c>
    </row>
    <row r="102" spans="1:12">
      <c r="A102">
        <v>5311</v>
      </c>
      <c r="B102">
        <v>33</v>
      </c>
      <c r="C102">
        <v>2</v>
      </c>
      <c r="D102">
        <v>2.2545000000000002</v>
      </c>
      <c r="E102">
        <v>23</v>
      </c>
      <c r="F102" t="s">
        <v>64</v>
      </c>
      <c r="G102">
        <v>1544</v>
      </c>
      <c r="H102">
        <v>48</v>
      </c>
      <c r="I102">
        <v>3.1088</v>
      </c>
      <c r="J102" t="s">
        <v>92</v>
      </c>
      <c r="K102" t="str">
        <f t="shared" si="2"/>
        <v>high-error</v>
      </c>
      <c r="L102" t="str">
        <f t="shared" si="3"/>
        <v>PASS</v>
      </c>
    </row>
    <row r="103" spans="1:12">
      <c r="A103">
        <v>5311</v>
      </c>
      <c r="B103">
        <v>33</v>
      </c>
      <c r="C103">
        <v>2</v>
      </c>
      <c r="D103">
        <v>2.2545000000000002</v>
      </c>
      <c r="E103">
        <v>17</v>
      </c>
      <c r="F103" t="s">
        <v>64</v>
      </c>
      <c r="G103">
        <v>4039</v>
      </c>
      <c r="H103">
        <v>125</v>
      </c>
      <c r="I103">
        <v>3.0948000000000002</v>
      </c>
      <c r="J103" t="s">
        <v>92</v>
      </c>
      <c r="K103" t="str">
        <f t="shared" si="2"/>
        <v>high-error</v>
      </c>
      <c r="L103" t="str">
        <f t="shared" si="3"/>
        <v>PASS</v>
      </c>
    </row>
    <row r="104" spans="1:12">
      <c r="A104">
        <v>5311</v>
      </c>
      <c r="B104">
        <v>33</v>
      </c>
      <c r="C104">
        <v>2</v>
      </c>
      <c r="D104">
        <v>2.2545000000000002</v>
      </c>
      <c r="E104">
        <v>8</v>
      </c>
      <c r="F104" t="s">
        <v>64</v>
      </c>
      <c r="G104">
        <v>6580</v>
      </c>
      <c r="H104">
        <v>203</v>
      </c>
      <c r="I104">
        <v>3.0851000000000002</v>
      </c>
      <c r="J104" t="s">
        <v>92</v>
      </c>
      <c r="K104" t="str">
        <f t="shared" si="2"/>
        <v>high-error</v>
      </c>
      <c r="L104" t="str">
        <f t="shared" si="3"/>
        <v>PASS</v>
      </c>
    </row>
    <row r="105" spans="1:12">
      <c r="A105">
        <v>5311</v>
      </c>
      <c r="B105">
        <v>33</v>
      </c>
      <c r="C105">
        <v>2</v>
      </c>
      <c r="D105">
        <v>2.2545000000000002</v>
      </c>
      <c r="E105">
        <v>18</v>
      </c>
      <c r="F105" t="s">
        <v>64</v>
      </c>
      <c r="G105">
        <v>3744</v>
      </c>
      <c r="H105">
        <v>115</v>
      </c>
      <c r="I105">
        <v>3.0716000000000001</v>
      </c>
      <c r="J105" t="s">
        <v>92</v>
      </c>
      <c r="K105" t="str">
        <f t="shared" si="2"/>
        <v>high-error</v>
      </c>
      <c r="L105" t="str">
        <f t="shared" si="3"/>
        <v>PASS</v>
      </c>
    </row>
    <row r="106" spans="1:12">
      <c r="A106">
        <v>5311</v>
      </c>
      <c r="B106">
        <v>33</v>
      </c>
      <c r="C106">
        <v>2</v>
      </c>
      <c r="D106">
        <v>2.2545000000000002</v>
      </c>
      <c r="E106">
        <v>14</v>
      </c>
      <c r="F106" t="s">
        <v>64</v>
      </c>
      <c r="G106">
        <v>10694</v>
      </c>
      <c r="H106">
        <v>321</v>
      </c>
      <c r="I106">
        <v>3.0017</v>
      </c>
      <c r="J106" t="s">
        <v>92</v>
      </c>
      <c r="K106" t="str">
        <f t="shared" si="2"/>
        <v>high-error</v>
      </c>
      <c r="L106" t="str">
        <f t="shared" si="3"/>
        <v>PASS</v>
      </c>
    </row>
    <row r="107" spans="1:12">
      <c r="A107">
        <v>5311</v>
      </c>
      <c r="B107">
        <v>33</v>
      </c>
      <c r="C107">
        <v>2</v>
      </c>
      <c r="D107">
        <v>2.2545000000000002</v>
      </c>
      <c r="E107">
        <v>10</v>
      </c>
      <c r="F107" t="s">
        <v>64</v>
      </c>
      <c r="G107">
        <v>7649</v>
      </c>
      <c r="H107">
        <v>227</v>
      </c>
      <c r="I107">
        <v>2.9676999999999998</v>
      </c>
      <c r="J107" t="s">
        <v>92</v>
      </c>
      <c r="K107" t="str">
        <f t="shared" si="2"/>
        <v>high-error</v>
      </c>
      <c r="L107" t="str">
        <f t="shared" si="3"/>
        <v>PASS</v>
      </c>
    </row>
    <row r="108" spans="1:12">
      <c r="A108">
        <v>5311</v>
      </c>
      <c r="B108">
        <v>33</v>
      </c>
      <c r="C108">
        <v>2</v>
      </c>
      <c r="D108">
        <v>2.2545000000000002</v>
      </c>
      <c r="E108">
        <v>13</v>
      </c>
      <c r="F108" t="s">
        <v>64</v>
      </c>
      <c r="G108">
        <v>9578</v>
      </c>
      <c r="H108">
        <v>284</v>
      </c>
      <c r="I108">
        <v>2.9651000000000001</v>
      </c>
      <c r="J108" t="s">
        <v>92</v>
      </c>
      <c r="K108" t="str">
        <f t="shared" si="2"/>
        <v>high-error</v>
      </c>
      <c r="L108" t="str">
        <f t="shared" si="3"/>
        <v>PASS</v>
      </c>
    </row>
    <row r="109" spans="1:12">
      <c r="A109">
        <v>5311</v>
      </c>
      <c r="B109">
        <v>33</v>
      </c>
      <c r="C109">
        <v>2</v>
      </c>
      <c r="D109">
        <v>2.2545000000000002</v>
      </c>
      <c r="E109">
        <v>21</v>
      </c>
      <c r="F109" t="s">
        <v>64</v>
      </c>
      <c r="G109">
        <v>3463</v>
      </c>
      <c r="H109">
        <v>100</v>
      </c>
      <c r="I109">
        <v>2.8877000000000002</v>
      </c>
      <c r="J109" t="s">
        <v>92</v>
      </c>
      <c r="K109" t="str">
        <f t="shared" si="2"/>
        <v>high-error</v>
      </c>
      <c r="L109" t="str">
        <f t="shared" si="3"/>
        <v>PASS</v>
      </c>
    </row>
    <row r="110" spans="1:12">
      <c r="A110">
        <v>5311</v>
      </c>
      <c r="B110">
        <v>33</v>
      </c>
      <c r="C110">
        <v>2</v>
      </c>
      <c r="D110">
        <v>2.2545000000000002</v>
      </c>
      <c r="E110">
        <v>16</v>
      </c>
      <c r="F110" t="s">
        <v>64</v>
      </c>
      <c r="G110">
        <v>10417</v>
      </c>
      <c r="H110">
        <v>300</v>
      </c>
      <c r="I110">
        <v>2.8799000000000001</v>
      </c>
      <c r="J110" t="s">
        <v>92</v>
      </c>
      <c r="K110" t="str">
        <f t="shared" si="2"/>
        <v>high-error</v>
      </c>
      <c r="L110" t="str">
        <f t="shared" si="3"/>
        <v>PASS</v>
      </c>
    </row>
    <row r="111" spans="1:12">
      <c r="A111">
        <v>5311</v>
      </c>
      <c r="B111">
        <v>33</v>
      </c>
      <c r="C111">
        <v>2</v>
      </c>
      <c r="D111">
        <v>2.2545000000000002</v>
      </c>
      <c r="E111">
        <v>2</v>
      </c>
      <c r="F111" t="s">
        <v>64</v>
      </c>
      <c r="G111">
        <v>1070</v>
      </c>
      <c r="H111">
        <v>30</v>
      </c>
      <c r="I111">
        <v>2.8037000000000001</v>
      </c>
      <c r="J111" t="s">
        <v>92</v>
      </c>
      <c r="K111" t="str">
        <f t="shared" si="2"/>
        <v>high-error</v>
      </c>
      <c r="L111" t="str">
        <f t="shared" si="3"/>
        <v>PASS</v>
      </c>
    </row>
    <row r="112" spans="1:12">
      <c r="A112">
        <v>5311</v>
      </c>
      <c r="B112">
        <v>33</v>
      </c>
      <c r="C112">
        <v>2</v>
      </c>
      <c r="D112">
        <v>2.2545000000000002</v>
      </c>
      <c r="E112">
        <v>15</v>
      </c>
      <c r="F112" t="s">
        <v>64</v>
      </c>
      <c r="G112">
        <v>11505</v>
      </c>
      <c r="H112">
        <v>318</v>
      </c>
      <c r="I112">
        <v>2.7639999999999998</v>
      </c>
      <c r="J112" t="s">
        <v>92</v>
      </c>
      <c r="K112" t="str">
        <f t="shared" si="2"/>
        <v>high-error</v>
      </c>
      <c r="L112" t="str">
        <f t="shared" si="3"/>
        <v>PASS</v>
      </c>
    </row>
    <row r="113" spans="1:12">
      <c r="A113">
        <v>5311</v>
      </c>
      <c r="B113">
        <v>33</v>
      </c>
      <c r="C113">
        <v>2</v>
      </c>
      <c r="D113">
        <v>2.2545000000000002</v>
      </c>
      <c r="E113">
        <v>9</v>
      </c>
      <c r="F113" t="s">
        <v>64</v>
      </c>
      <c r="G113">
        <v>5983</v>
      </c>
      <c r="H113">
        <v>165</v>
      </c>
      <c r="I113">
        <v>2.7578</v>
      </c>
      <c r="J113" t="s">
        <v>92</v>
      </c>
      <c r="K113" t="str">
        <f t="shared" si="2"/>
        <v>high-error</v>
      </c>
      <c r="L113" t="str">
        <f t="shared" si="3"/>
        <v>PASS</v>
      </c>
    </row>
    <row r="114" spans="1:12">
      <c r="A114">
        <v>5311</v>
      </c>
      <c r="B114">
        <v>33</v>
      </c>
      <c r="C114">
        <v>2</v>
      </c>
      <c r="D114">
        <v>2.2545000000000002</v>
      </c>
      <c r="E114">
        <v>11</v>
      </c>
      <c r="F114" t="s">
        <v>64</v>
      </c>
      <c r="G114">
        <v>8370</v>
      </c>
      <c r="H114">
        <v>230</v>
      </c>
      <c r="I114">
        <v>2.7479</v>
      </c>
      <c r="J114" t="s">
        <v>92</v>
      </c>
      <c r="K114" t="str">
        <f t="shared" si="2"/>
        <v>high-error</v>
      </c>
      <c r="L114" t="str">
        <f t="shared" si="3"/>
        <v>PASS</v>
      </c>
    </row>
    <row r="115" spans="1:12">
      <c r="A115">
        <v>5311</v>
      </c>
      <c r="B115">
        <v>33</v>
      </c>
      <c r="C115">
        <v>2</v>
      </c>
      <c r="D115">
        <v>2.2545000000000002</v>
      </c>
      <c r="E115">
        <v>7</v>
      </c>
      <c r="F115" t="s">
        <v>64</v>
      </c>
      <c r="G115">
        <v>6151</v>
      </c>
      <c r="H115">
        <v>166</v>
      </c>
      <c r="I115">
        <v>2.6987999999999999</v>
      </c>
      <c r="J115" t="s">
        <v>92</v>
      </c>
      <c r="K115" t="str">
        <f t="shared" si="2"/>
        <v>high-error</v>
      </c>
      <c r="L115" t="str">
        <f t="shared" si="3"/>
        <v>PASS</v>
      </c>
    </row>
    <row r="116" spans="1:12">
      <c r="A116">
        <v>5311</v>
      </c>
      <c r="B116">
        <v>33</v>
      </c>
      <c r="C116">
        <v>2</v>
      </c>
      <c r="D116">
        <v>2.2545000000000002</v>
      </c>
      <c r="E116">
        <v>4</v>
      </c>
      <c r="F116" t="s">
        <v>63</v>
      </c>
      <c r="G116">
        <v>2236</v>
      </c>
      <c r="H116">
        <v>60</v>
      </c>
      <c r="I116">
        <v>2.6833999999999998</v>
      </c>
      <c r="J116" t="s">
        <v>92</v>
      </c>
      <c r="K116" t="str">
        <f t="shared" si="2"/>
        <v>high-error</v>
      </c>
      <c r="L116" t="str">
        <f t="shared" si="3"/>
        <v>PASS</v>
      </c>
    </row>
    <row r="117" spans="1:12">
      <c r="A117">
        <v>5311</v>
      </c>
      <c r="B117">
        <v>33</v>
      </c>
      <c r="C117">
        <v>2</v>
      </c>
      <c r="D117">
        <v>2.2545000000000002</v>
      </c>
      <c r="E117">
        <v>12</v>
      </c>
      <c r="F117" t="s">
        <v>64</v>
      </c>
      <c r="G117">
        <v>8745</v>
      </c>
      <c r="H117">
        <v>227</v>
      </c>
      <c r="I117">
        <v>2.5958000000000001</v>
      </c>
      <c r="J117" t="s">
        <v>92</v>
      </c>
      <c r="K117" t="str">
        <f t="shared" si="2"/>
        <v>high-error</v>
      </c>
      <c r="L117" t="str">
        <f t="shared" si="3"/>
        <v>PASS</v>
      </c>
    </row>
    <row r="118" spans="1:12">
      <c r="A118">
        <v>5311</v>
      </c>
      <c r="B118">
        <v>33</v>
      </c>
      <c r="C118">
        <v>2</v>
      </c>
      <c r="D118">
        <v>2.2545000000000002</v>
      </c>
      <c r="E118">
        <v>6</v>
      </c>
      <c r="F118" t="s">
        <v>64</v>
      </c>
      <c r="G118">
        <v>4930</v>
      </c>
      <c r="H118">
        <v>124</v>
      </c>
      <c r="I118">
        <v>2.5152000000000001</v>
      </c>
      <c r="J118" t="s">
        <v>92</v>
      </c>
      <c r="K118" t="str">
        <f t="shared" si="2"/>
        <v>high-error</v>
      </c>
      <c r="L118" t="str">
        <f t="shared" si="3"/>
        <v>PASS</v>
      </c>
    </row>
    <row r="119" spans="1:12">
      <c r="A119">
        <v>5311</v>
      </c>
      <c r="B119">
        <v>33</v>
      </c>
      <c r="C119">
        <v>2</v>
      </c>
      <c r="D119">
        <v>2.2545000000000002</v>
      </c>
      <c r="E119">
        <v>2</v>
      </c>
      <c r="F119" t="s">
        <v>63</v>
      </c>
      <c r="G119">
        <v>1552</v>
      </c>
      <c r="H119">
        <v>39</v>
      </c>
      <c r="I119">
        <v>2.5129000000000001</v>
      </c>
      <c r="J119" t="s">
        <v>92</v>
      </c>
      <c r="K119" t="str">
        <f t="shared" si="2"/>
        <v>high-error</v>
      </c>
      <c r="L119" t="str">
        <f t="shared" si="3"/>
        <v>PASS</v>
      </c>
    </row>
    <row r="120" spans="1:12">
      <c r="A120">
        <v>5311</v>
      </c>
      <c r="B120">
        <v>33</v>
      </c>
      <c r="C120">
        <v>2</v>
      </c>
      <c r="D120">
        <v>2.2545000000000002</v>
      </c>
      <c r="E120">
        <v>0</v>
      </c>
      <c r="F120" t="s">
        <v>62</v>
      </c>
      <c r="G120">
        <v>2122</v>
      </c>
      <c r="H120">
        <v>51</v>
      </c>
      <c r="I120">
        <v>2.4034</v>
      </c>
      <c r="J120" t="s">
        <v>92</v>
      </c>
      <c r="K120" t="str">
        <f t="shared" si="2"/>
        <v>high-error</v>
      </c>
      <c r="L120" t="str">
        <f t="shared" si="3"/>
        <v>PASS</v>
      </c>
    </row>
    <row r="121" spans="1:12">
      <c r="A121">
        <v>5311</v>
      </c>
      <c r="B121">
        <v>33</v>
      </c>
      <c r="C121">
        <v>2</v>
      </c>
      <c r="D121">
        <v>2.2545000000000002</v>
      </c>
      <c r="E121">
        <v>22</v>
      </c>
      <c r="F121" t="s">
        <v>64</v>
      </c>
      <c r="G121">
        <v>3628</v>
      </c>
      <c r="H121">
        <v>86</v>
      </c>
      <c r="I121">
        <v>2.3704999999999998</v>
      </c>
      <c r="J121" t="s">
        <v>92</v>
      </c>
      <c r="K121" t="str">
        <f t="shared" si="2"/>
        <v>high-error</v>
      </c>
      <c r="L121" t="str">
        <f t="shared" si="3"/>
        <v>PASS</v>
      </c>
    </row>
    <row r="122" spans="1:12">
      <c r="A122">
        <v>5311</v>
      </c>
      <c r="B122">
        <v>33</v>
      </c>
      <c r="C122">
        <v>2</v>
      </c>
      <c r="D122">
        <v>2.2545000000000002</v>
      </c>
      <c r="E122">
        <v>0</v>
      </c>
      <c r="F122" t="s">
        <v>63</v>
      </c>
      <c r="G122">
        <v>1589</v>
      </c>
      <c r="H122">
        <v>37</v>
      </c>
      <c r="I122">
        <v>2.3285</v>
      </c>
      <c r="J122" t="s">
        <v>92</v>
      </c>
      <c r="K122" t="str">
        <f t="shared" si="2"/>
        <v>high-error</v>
      </c>
      <c r="L122" t="str">
        <f t="shared" si="3"/>
        <v>PASS</v>
      </c>
    </row>
    <row r="123" spans="1:12">
      <c r="A123">
        <v>5311</v>
      </c>
      <c r="B123">
        <v>33</v>
      </c>
      <c r="C123">
        <v>2</v>
      </c>
      <c r="D123">
        <v>2.2545000000000002</v>
      </c>
      <c r="E123">
        <v>9</v>
      </c>
      <c r="F123" t="s">
        <v>63</v>
      </c>
      <c r="G123">
        <v>6806</v>
      </c>
      <c r="H123">
        <v>157</v>
      </c>
      <c r="I123">
        <v>2.3068</v>
      </c>
      <c r="J123" t="s">
        <v>92</v>
      </c>
      <c r="K123" t="str">
        <f t="shared" si="2"/>
        <v>high-error</v>
      </c>
      <c r="L123" t="str">
        <f t="shared" si="3"/>
        <v>PASS</v>
      </c>
    </row>
    <row r="124" spans="1:12">
      <c r="A124">
        <v>5311</v>
      </c>
      <c r="B124">
        <v>33</v>
      </c>
      <c r="C124">
        <v>2</v>
      </c>
      <c r="D124">
        <v>2.2545000000000002</v>
      </c>
      <c r="E124">
        <v>5</v>
      </c>
      <c r="F124" t="s">
        <v>64</v>
      </c>
      <c r="G124">
        <v>1561</v>
      </c>
      <c r="H124">
        <v>36</v>
      </c>
      <c r="I124">
        <v>2.3062</v>
      </c>
      <c r="J124" t="s">
        <v>92</v>
      </c>
      <c r="K124" t="str">
        <f t="shared" si="2"/>
        <v>high-error</v>
      </c>
      <c r="L124" t="str">
        <f t="shared" si="3"/>
        <v>PASS</v>
      </c>
    </row>
    <row r="125" spans="1:12">
      <c r="A125">
        <v>5311</v>
      </c>
      <c r="B125">
        <v>33</v>
      </c>
      <c r="C125">
        <v>2</v>
      </c>
      <c r="D125">
        <v>2.2545000000000002</v>
      </c>
      <c r="E125">
        <v>3</v>
      </c>
      <c r="F125" t="s">
        <v>63</v>
      </c>
      <c r="G125">
        <v>1973</v>
      </c>
      <c r="H125">
        <v>45</v>
      </c>
      <c r="I125">
        <v>2.2808000000000002</v>
      </c>
      <c r="J125" t="s">
        <v>92</v>
      </c>
      <c r="K125" t="str">
        <f t="shared" si="2"/>
        <v>high-error</v>
      </c>
      <c r="L125" t="str">
        <f t="shared" si="3"/>
        <v>PASS</v>
      </c>
    </row>
    <row r="126" spans="1:12">
      <c r="A126">
        <v>5311</v>
      </c>
      <c r="B126">
        <v>33</v>
      </c>
      <c r="C126">
        <v>2</v>
      </c>
      <c r="D126">
        <v>2.2545000000000002</v>
      </c>
      <c r="E126">
        <v>4</v>
      </c>
      <c r="F126" t="s">
        <v>62</v>
      </c>
      <c r="G126">
        <v>2897</v>
      </c>
      <c r="H126">
        <v>64</v>
      </c>
      <c r="I126">
        <v>2.2092000000000001</v>
      </c>
      <c r="J126" t="s">
        <v>92</v>
      </c>
      <c r="K126" t="str">
        <f t="shared" si="2"/>
        <v>high-error</v>
      </c>
      <c r="L126" t="str">
        <f t="shared" si="3"/>
        <v>PASS</v>
      </c>
    </row>
    <row r="127" spans="1:12">
      <c r="A127">
        <v>5311</v>
      </c>
      <c r="B127">
        <v>33</v>
      </c>
      <c r="C127">
        <v>2</v>
      </c>
      <c r="D127">
        <v>2.2545000000000002</v>
      </c>
      <c r="E127">
        <v>3</v>
      </c>
      <c r="F127" t="s">
        <v>62</v>
      </c>
      <c r="G127">
        <v>2896</v>
      </c>
      <c r="H127">
        <v>63</v>
      </c>
      <c r="I127">
        <v>2.1753999999999998</v>
      </c>
      <c r="J127" t="s">
        <v>92</v>
      </c>
      <c r="K127" t="str">
        <f t="shared" si="2"/>
        <v>high-error</v>
      </c>
      <c r="L127" t="str">
        <f t="shared" si="3"/>
        <v>PASS</v>
      </c>
    </row>
    <row r="128" spans="1:12">
      <c r="A128">
        <v>5311</v>
      </c>
      <c r="B128">
        <v>33</v>
      </c>
      <c r="C128">
        <v>2</v>
      </c>
      <c r="D128">
        <v>2.2545000000000002</v>
      </c>
      <c r="E128">
        <v>13</v>
      </c>
      <c r="F128" t="s">
        <v>63</v>
      </c>
      <c r="G128">
        <v>10604</v>
      </c>
      <c r="H128">
        <v>225</v>
      </c>
      <c r="I128">
        <v>2.1217999999999999</v>
      </c>
      <c r="J128" t="s">
        <v>92</v>
      </c>
      <c r="K128" t="str">
        <f t="shared" si="2"/>
        <v>high-error</v>
      </c>
      <c r="L128" t="str">
        <f t="shared" si="3"/>
        <v>PASS</v>
      </c>
    </row>
    <row r="129" spans="1:12">
      <c r="A129">
        <v>4829</v>
      </c>
      <c r="B129">
        <v>32</v>
      </c>
      <c r="C129">
        <v>11</v>
      </c>
      <c r="D129">
        <v>2.9542999999999999</v>
      </c>
      <c r="E129">
        <v>7</v>
      </c>
      <c r="F129" t="s">
        <v>63</v>
      </c>
      <c r="G129">
        <v>14998</v>
      </c>
      <c r="H129">
        <v>1464</v>
      </c>
      <c r="I129">
        <v>9.7613000000000003</v>
      </c>
      <c r="J129" t="s">
        <v>91</v>
      </c>
      <c r="K129" t="str">
        <f t="shared" si="2"/>
        <v>outlier</v>
      </c>
      <c r="L129" t="str">
        <f t="shared" si="3"/>
        <v>PASS</v>
      </c>
    </row>
    <row r="130" spans="1:12">
      <c r="A130">
        <v>4829</v>
      </c>
      <c r="B130">
        <v>32</v>
      </c>
      <c r="C130">
        <v>11</v>
      </c>
      <c r="D130">
        <v>2.9542999999999999</v>
      </c>
      <c r="E130">
        <v>7</v>
      </c>
      <c r="F130" t="s">
        <v>62</v>
      </c>
      <c r="G130">
        <v>19550</v>
      </c>
      <c r="H130">
        <v>1687</v>
      </c>
      <c r="I130">
        <v>8.6292000000000009</v>
      </c>
      <c r="J130" t="s">
        <v>91</v>
      </c>
      <c r="K130" t="str">
        <f t="shared" ref="K130:K193" si="4">IF(I130&gt;3.628193,"outlier",IF(I130&gt;=2.11093,"high-error","normal"))</f>
        <v>outlier</v>
      </c>
      <c r="L130" t="str">
        <f t="shared" ref="L130:L193" si="5">IF(J130=K130,"PASS","FAIL")</f>
        <v>PASS</v>
      </c>
    </row>
    <row r="131" spans="1:12">
      <c r="A131">
        <v>4829</v>
      </c>
      <c r="B131">
        <v>32</v>
      </c>
      <c r="C131">
        <v>11</v>
      </c>
      <c r="D131">
        <v>2.9542999999999999</v>
      </c>
      <c r="E131">
        <v>4</v>
      </c>
      <c r="F131" t="s">
        <v>63</v>
      </c>
      <c r="G131">
        <v>635</v>
      </c>
      <c r="H131">
        <v>47</v>
      </c>
      <c r="I131">
        <v>7.4016000000000002</v>
      </c>
      <c r="J131" t="s">
        <v>91</v>
      </c>
      <c r="K131" t="str">
        <f t="shared" si="4"/>
        <v>outlier</v>
      </c>
      <c r="L131" t="str">
        <f t="shared" si="5"/>
        <v>PASS</v>
      </c>
    </row>
    <row r="132" spans="1:12">
      <c r="A132">
        <v>4829</v>
      </c>
      <c r="B132">
        <v>32</v>
      </c>
      <c r="C132">
        <v>11</v>
      </c>
      <c r="D132">
        <v>2.9542999999999999</v>
      </c>
      <c r="E132">
        <v>19</v>
      </c>
      <c r="F132" t="s">
        <v>63</v>
      </c>
      <c r="G132">
        <v>8352</v>
      </c>
      <c r="H132">
        <v>416</v>
      </c>
      <c r="I132">
        <v>4.9808000000000003</v>
      </c>
      <c r="J132" t="s">
        <v>91</v>
      </c>
      <c r="K132" t="str">
        <f t="shared" si="4"/>
        <v>outlier</v>
      </c>
      <c r="L132" t="str">
        <f t="shared" si="5"/>
        <v>PASS</v>
      </c>
    </row>
    <row r="133" spans="1:12">
      <c r="A133">
        <v>4829</v>
      </c>
      <c r="B133">
        <v>32</v>
      </c>
      <c r="C133">
        <v>11</v>
      </c>
      <c r="D133">
        <v>2.9542999999999999</v>
      </c>
      <c r="E133">
        <v>6</v>
      </c>
      <c r="F133" t="s">
        <v>62</v>
      </c>
      <c r="G133">
        <v>18563</v>
      </c>
      <c r="H133">
        <v>855</v>
      </c>
      <c r="I133">
        <v>4.6059000000000001</v>
      </c>
      <c r="J133" t="s">
        <v>91</v>
      </c>
      <c r="K133" t="str">
        <f t="shared" si="4"/>
        <v>outlier</v>
      </c>
      <c r="L133" t="str">
        <f t="shared" si="5"/>
        <v>PASS</v>
      </c>
    </row>
    <row r="134" spans="1:12">
      <c r="A134">
        <v>4829</v>
      </c>
      <c r="B134">
        <v>32</v>
      </c>
      <c r="C134">
        <v>11</v>
      </c>
      <c r="D134">
        <v>2.9542999999999999</v>
      </c>
      <c r="E134">
        <v>19</v>
      </c>
      <c r="F134" t="s">
        <v>62</v>
      </c>
      <c r="G134">
        <v>10494</v>
      </c>
      <c r="H134">
        <v>454</v>
      </c>
      <c r="I134">
        <v>4.3262999999999998</v>
      </c>
      <c r="J134" t="s">
        <v>91</v>
      </c>
      <c r="K134" t="str">
        <f t="shared" si="4"/>
        <v>outlier</v>
      </c>
      <c r="L134" t="str">
        <f t="shared" si="5"/>
        <v>PASS</v>
      </c>
    </row>
    <row r="135" spans="1:12">
      <c r="A135">
        <v>4829</v>
      </c>
      <c r="B135">
        <v>32</v>
      </c>
      <c r="C135">
        <v>11</v>
      </c>
      <c r="D135">
        <v>2.9542999999999999</v>
      </c>
      <c r="E135">
        <v>4</v>
      </c>
      <c r="F135" t="s">
        <v>62</v>
      </c>
      <c r="G135">
        <v>956</v>
      </c>
      <c r="H135">
        <v>40</v>
      </c>
      <c r="I135">
        <v>4.1840999999999999</v>
      </c>
      <c r="J135" t="s">
        <v>91</v>
      </c>
      <c r="K135" t="str">
        <f t="shared" si="4"/>
        <v>outlier</v>
      </c>
      <c r="L135" t="str">
        <f t="shared" si="5"/>
        <v>PASS</v>
      </c>
    </row>
    <row r="136" spans="1:12">
      <c r="A136">
        <v>4829</v>
      </c>
      <c r="B136">
        <v>32</v>
      </c>
      <c r="C136">
        <v>11</v>
      </c>
      <c r="D136">
        <v>2.9542999999999999</v>
      </c>
      <c r="E136">
        <v>6</v>
      </c>
      <c r="F136" t="s">
        <v>63</v>
      </c>
      <c r="G136">
        <v>10543</v>
      </c>
      <c r="H136">
        <v>440</v>
      </c>
      <c r="I136">
        <v>4.1734</v>
      </c>
      <c r="J136" t="s">
        <v>91</v>
      </c>
      <c r="K136" t="str">
        <f t="shared" si="4"/>
        <v>outlier</v>
      </c>
      <c r="L136" t="str">
        <f t="shared" si="5"/>
        <v>PASS</v>
      </c>
    </row>
    <row r="137" spans="1:12">
      <c r="A137">
        <v>4829</v>
      </c>
      <c r="B137">
        <v>32</v>
      </c>
      <c r="C137">
        <v>11</v>
      </c>
      <c r="D137">
        <v>2.9542999999999999</v>
      </c>
      <c r="E137">
        <v>20</v>
      </c>
      <c r="F137" t="s">
        <v>62</v>
      </c>
      <c r="G137">
        <v>14978</v>
      </c>
      <c r="H137">
        <v>607</v>
      </c>
      <c r="I137">
        <v>4.0526</v>
      </c>
      <c r="J137" t="s">
        <v>91</v>
      </c>
      <c r="K137" t="str">
        <f t="shared" si="4"/>
        <v>outlier</v>
      </c>
      <c r="L137" t="str">
        <f t="shared" si="5"/>
        <v>PASS</v>
      </c>
    </row>
    <row r="138" spans="1:12">
      <c r="A138">
        <v>4829</v>
      </c>
      <c r="B138">
        <v>32</v>
      </c>
      <c r="C138">
        <v>11</v>
      </c>
      <c r="D138">
        <v>2.9542999999999999</v>
      </c>
      <c r="E138">
        <v>15</v>
      </c>
      <c r="F138" t="s">
        <v>62</v>
      </c>
      <c r="G138">
        <v>21169</v>
      </c>
      <c r="H138">
        <v>819</v>
      </c>
      <c r="I138">
        <v>3.8689</v>
      </c>
      <c r="J138" t="s">
        <v>91</v>
      </c>
      <c r="K138" t="str">
        <f t="shared" si="4"/>
        <v>outlier</v>
      </c>
      <c r="L138" t="str">
        <f t="shared" si="5"/>
        <v>PASS</v>
      </c>
    </row>
    <row r="139" spans="1:12">
      <c r="A139">
        <v>4829</v>
      </c>
      <c r="B139">
        <v>32</v>
      </c>
      <c r="C139">
        <v>11</v>
      </c>
      <c r="D139">
        <v>2.9542999999999999</v>
      </c>
      <c r="E139">
        <v>20</v>
      </c>
      <c r="F139" t="s">
        <v>63</v>
      </c>
      <c r="G139">
        <v>9802</v>
      </c>
      <c r="H139">
        <v>376</v>
      </c>
      <c r="I139">
        <v>3.8359999999999999</v>
      </c>
      <c r="J139" t="s">
        <v>91</v>
      </c>
      <c r="K139" t="str">
        <f t="shared" si="4"/>
        <v>outlier</v>
      </c>
      <c r="L139" t="str">
        <f t="shared" si="5"/>
        <v>PASS</v>
      </c>
    </row>
    <row r="140" spans="1:12">
      <c r="A140">
        <v>4829</v>
      </c>
      <c r="B140">
        <v>32</v>
      </c>
      <c r="C140">
        <v>11</v>
      </c>
      <c r="D140">
        <v>2.9542999999999999</v>
      </c>
      <c r="E140">
        <v>11</v>
      </c>
      <c r="F140" t="s">
        <v>62</v>
      </c>
      <c r="G140">
        <v>28691</v>
      </c>
      <c r="H140">
        <v>909</v>
      </c>
      <c r="I140">
        <v>3.1682000000000001</v>
      </c>
      <c r="J140" t="s">
        <v>92</v>
      </c>
      <c r="K140" t="str">
        <f t="shared" si="4"/>
        <v>high-error</v>
      </c>
      <c r="L140" t="str">
        <f t="shared" si="5"/>
        <v>PASS</v>
      </c>
    </row>
    <row r="141" spans="1:12">
      <c r="A141">
        <v>4829</v>
      </c>
      <c r="B141">
        <v>32</v>
      </c>
      <c r="C141">
        <v>11</v>
      </c>
      <c r="D141">
        <v>2.9542999999999999</v>
      </c>
      <c r="E141">
        <v>16</v>
      </c>
      <c r="F141" t="s">
        <v>63</v>
      </c>
      <c r="G141">
        <v>15545</v>
      </c>
      <c r="H141">
        <v>441</v>
      </c>
      <c r="I141">
        <v>2.8369</v>
      </c>
      <c r="J141" t="s">
        <v>92</v>
      </c>
      <c r="K141" t="str">
        <f t="shared" si="4"/>
        <v>high-error</v>
      </c>
      <c r="L141" t="str">
        <f t="shared" si="5"/>
        <v>PASS</v>
      </c>
    </row>
    <row r="142" spans="1:12">
      <c r="A142">
        <v>4829</v>
      </c>
      <c r="B142">
        <v>32</v>
      </c>
      <c r="C142">
        <v>11</v>
      </c>
      <c r="D142">
        <v>2.9542999999999999</v>
      </c>
      <c r="E142">
        <v>13</v>
      </c>
      <c r="F142" t="s">
        <v>63</v>
      </c>
      <c r="G142">
        <v>19172</v>
      </c>
      <c r="H142">
        <v>542</v>
      </c>
      <c r="I142">
        <v>2.827</v>
      </c>
      <c r="J142" t="s">
        <v>92</v>
      </c>
      <c r="K142" t="str">
        <f t="shared" si="4"/>
        <v>high-error</v>
      </c>
      <c r="L142" t="str">
        <f t="shared" si="5"/>
        <v>PASS</v>
      </c>
    </row>
    <row r="143" spans="1:12">
      <c r="A143">
        <v>4829</v>
      </c>
      <c r="B143">
        <v>32</v>
      </c>
      <c r="C143">
        <v>11</v>
      </c>
      <c r="D143">
        <v>2.9542999999999999</v>
      </c>
      <c r="E143">
        <v>13</v>
      </c>
      <c r="F143" t="s">
        <v>62</v>
      </c>
      <c r="G143">
        <v>29049</v>
      </c>
      <c r="H143">
        <v>804</v>
      </c>
      <c r="I143">
        <v>2.7677</v>
      </c>
      <c r="J143" t="s">
        <v>92</v>
      </c>
      <c r="K143" t="str">
        <f t="shared" si="4"/>
        <v>high-error</v>
      </c>
      <c r="L143" t="str">
        <f t="shared" si="5"/>
        <v>PASS</v>
      </c>
    </row>
    <row r="144" spans="1:12">
      <c r="A144">
        <v>4829</v>
      </c>
      <c r="B144">
        <v>32</v>
      </c>
      <c r="C144">
        <v>11</v>
      </c>
      <c r="D144">
        <v>2.9542999999999999</v>
      </c>
      <c r="E144">
        <v>12</v>
      </c>
      <c r="F144" t="s">
        <v>63</v>
      </c>
      <c r="G144">
        <v>14730</v>
      </c>
      <c r="H144">
        <v>400</v>
      </c>
      <c r="I144">
        <v>2.7155999999999998</v>
      </c>
      <c r="J144" t="s">
        <v>92</v>
      </c>
      <c r="K144" t="str">
        <f t="shared" si="4"/>
        <v>high-error</v>
      </c>
      <c r="L144" t="str">
        <f t="shared" si="5"/>
        <v>PASS</v>
      </c>
    </row>
    <row r="145" spans="1:12">
      <c r="A145">
        <v>4829</v>
      </c>
      <c r="B145">
        <v>32</v>
      </c>
      <c r="C145">
        <v>11</v>
      </c>
      <c r="D145">
        <v>2.9542999999999999</v>
      </c>
      <c r="E145">
        <v>16</v>
      </c>
      <c r="F145" t="s">
        <v>62</v>
      </c>
      <c r="G145">
        <v>24970</v>
      </c>
      <c r="H145">
        <v>678</v>
      </c>
      <c r="I145">
        <v>2.7153</v>
      </c>
      <c r="J145" t="s">
        <v>92</v>
      </c>
      <c r="K145" t="str">
        <f t="shared" si="4"/>
        <v>high-error</v>
      </c>
      <c r="L145" t="str">
        <f t="shared" si="5"/>
        <v>PASS</v>
      </c>
    </row>
    <row r="146" spans="1:12">
      <c r="A146">
        <v>4829</v>
      </c>
      <c r="B146">
        <v>32</v>
      </c>
      <c r="C146">
        <v>11</v>
      </c>
      <c r="D146">
        <v>2.9542999999999999</v>
      </c>
      <c r="E146">
        <v>14</v>
      </c>
      <c r="F146" t="s">
        <v>62</v>
      </c>
      <c r="G146">
        <v>30853</v>
      </c>
      <c r="H146">
        <v>827</v>
      </c>
      <c r="I146">
        <v>2.6804999999999999</v>
      </c>
      <c r="J146" t="s">
        <v>92</v>
      </c>
      <c r="K146" t="str">
        <f t="shared" si="4"/>
        <v>high-error</v>
      </c>
      <c r="L146" t="str">
        <f t="shared" si="5"/>
        <v>PASS</v>
      </c>
    </row>
    <row r="147" spans="1:12">
      <c r="A147">
        <v>4829</v>
      </c>
      <c r="B147">
        <v>32</v>
      </c>
      <c r="C147">
        <v>11</v>
      </c>
      <c r="D147">
        <v>2.9542999999999999</v>
      </c>
      <c r="E147">
        <v>0</v>
      </c>
      <c r="F147" t="s">
        <v>63</v>
      </c>
      <c r="G147">
        <v>2503</v>
      </c>
      <c r="H147">
        <v>66</v>
      </c>
      <c r="I147">
        <v>2.6368</v>
      </c>
      <c r="J147" t="s">
        <v>92</v>
      </c>
      <c r="K147" t="str">
        <f t="shared" si="4"/>
        <v>high-error</v>
      </c>
      <c r="L147" t="str">
        <f t="shared" si="5"/>
        <v>PASS</v>
      </c>
    </row>
    <row r="148" spans="1:12">
      <c r="A148">
        <v>4829</v>
      </c>
      <c r="B148">
        <v>32</v>
      </c>
      <c r="C148">
        <v>11</v>
      </c>
      <c r="D148">
        <v>2.9542999999999999</v>
      </c>
      <c r="E148">
        <v>12</v>
      </c>
      <c r="F148" t="s">
        <v>62</v>
      </c>
      <c r="G148">
        <v>19784</v>
      </c>
      <c r="H148">
        <v>521</v>
      </c>
      <c r="I148">
        <v>2.6334</v>
      </c>
      <c r="J148" t="s">
        <v>92</v>
      </c>
      <c r="K148" t="str">
        <f t="shared" si="4"/>
        <v>high-error</v>
      </c>
      <c r="L148" t="str">
        <f t="shared" si="5"/>
        <v>PASS</v>
      </c>
    </row>
    <row r="149" spans="1:12">
      <c r="A149">
        <v>4829</v>
      </c>
      <c r="B149">
        <v>32</v>
      </c>
      <c r="C149">
        <v>11</v>
      </c>
      <c r="D149">
        <v>2.9542999999999999</v>
      </c>
      <c r="E149">
        <v>14</v>
      </c>
      <c r="F149" t="s">
        <v>63</v>
      </c>
      <c r="G149">
        <v>24189</v>
      </c>
      <c r="H149">
        <v>633</v>
      </c>
      <c r="I149">
        <v>2.6168999999999998</v>
      </c>
      <c r="J149" t="s">
        <v>92</v>
      </c>
      <c r="K149" t="str">
        <f t="shared" si="4"/>
        <v>high-error</v>
      </c>
      <c r="L149" t="str">
        <f t="shared" si="5"/>
        <v>PASS</v>
      </c>
    </row>
    <row r="150" spans="1:12">
      <c r="A150">
        <v>4829</v>
      </c>
      <c r="B150">
        <v>32</v>
      </c>
      <c r="C150">
        <v>11</v>
      </c>
      <c r="D150">
        <v>2.9542999999999999</v>
      </c>
      <c r="E150">
        <v>15</v>
      </c>
      <c r="F150" t="s">
        <v>63</v>
      </c>
      <c r="G150">
        <v>11418</v>
      </c>
      <c r="H150">
        <v>291</v>
      </c>
      <c r="I150">
        <v>2.5486</v>
      </c>
      <c r="J150" t="s">
        <v>92</v>
      </c>
      <c r="K150" t="str">
        <f t="shared" si="4"/>
        <v>high-error</v>
      </c>
      <c r="L150" t="str">
        <f t="shared" si="5"/>
        <v>PASS</v>
      </c>
    </row>
    <row r="151" spans="1:12">
      <c r="A151">
        <v>4829</v>
      </c>
      <c r="B151">
        <v>32</v>
      </c>
      <c r="C151">
        <v>11</v>
      </c>
      <c r="D151">
        <v>2.9542999999999999</v>
      </c>
      <c r="E151">
        <v>3</v>
      </c>
      <c r="F151" t="s">
        <v>63</v>
      </c>
      <c r="G151">
        <v>1499</v>
      </c>
      <c r="H151">
        <v>38</v>
      </c>
      <c r="I151">
        <v>2.5350000000000001</v>
      </c>
      <c r="J151" t="s">
        <v>92</v>
      </c>
      <c r="K151" t="str">
        <f t="shared" si="4"/>
        <v>high-error</v>
      </c>
      <c r="L151" t="str">
        <f t="shared" si="5"/>
        <v>PASS</v>
      </c>
    </row>
    <row r="152" spans="1:12">
      <c r="A152">
        <v>4829</v>
      </c>
      <c r="B152">
        <v>32</v>
      </c>
      <c r="C152">
        <v>11</v>
      </c>
      <c r="D152">
        <v>2.9542999999999999</v>
      </c>
      <c r="E152">
        <v>5</v>
      </c>
      <c r="F152" t="s">
        <v>62</v>
      </c>
      <c r="G152">
        <v>6173</v>
      </c>
      <c r="H152">
        <v>149</v>
      </c>
      <c r="I152">
        <v>2.4137</v>
      </c>
      <c r="J152" t="s">
        <v>92</v>
      </c>
      <c r="K152" t="str">
        <f t="shared" si="4"/>
        <v>high-error</v>
      </c>
      <c r="L152" t="str">
        <f t="shared" si="5"/>
        <v>PASS</v>
      </c>
    </row>
    <row r="153" spans="1:12">
      <c r="A153">
        <v>4829</v>
      </c>
      <c r="B153">
        <v>32</v>
      </c>
      <c r="C153">
        <v>11</v>
      </c>
      <c r="D153">
        <v>2.9542999999999999</v>
      </c>
      <c r="E153">
        <v>5</v>
      </c>
      <c r="F153" t="s">
        <v>63</v>
      </c>
      <c r="G153">
        <v>2737</v>
      </c>
      <c r="H153">
        <v>65</v>
      </c>
      <c r="I153">
        <v>2.3748999999999998</v>
      </c>
      <c r="J153" t="s">
        <v>92</v>
      </c>
      <c r="K153" t="str">
        <f t="shared" si="4"/>
        <v>high-error</v>
      </c>
      <c r="L153" t="str">
        <f t="shared" si="5"/>
        <v>PASS</v>
      </c>
    </row>
    <row r="154" spans="1:12">
      <c r="A154">
        <v>4829</v>
      </c>
      <c r="B154">
        <v>32</v>
      </c>
      <c r="C154">
        <v>11</v>
      </c>
      <c r="D154">
        <v>2.9542999999999999</v>
      </c>
      <c r="E154">
        <v>22</v>
      </c>
      <c r="F154" t="s">
        <v>62</v>
      </c>
      <c r="G154">
        <v>7755</v>
      </c>
      <c r="H154">
        <v>182</v>
      </c>
      <c r="I154">
        <v>2.3469000000000002</v>
      </c>
      <c r="J154" t="s">
        <v>92</v>
      </c>
      <c r="K154" t="str">
        <f t="shared" si="4"/>
        <v>high-error</v>
      </c>
      <c r="L154" t="str">
        <f t="shared" si="5"/>
        <v>PASS</v>
      </c>
    </row>
    <row r="155" spans="1:12">
      <c r="A155">
        <v>4829</v>
      </c>
      <c r="B155">
        <v>32</v>
      </c>
      <c r="C155">
        <v>11</v>
      </c>
      <c r="D155">
        <v>2.9542999999999999</v>
      </c>
      <c r="E155">
        <v>18</v>
      </c>
      <c r="F155" t="s">
        <v>63</v>
      </c>
      <c r="G155">
        <v>9546</v>
      </c>
      <c r="H155">
        <v>222</v>
      </c>
      <c r="I155">
        <v>2.3256000000000001</v>
      </c>
      <c r="J155" t="s">
        <v>92</v>
      </c>
      <c r="K155" t="str">
        <f t="shared" si="4"/>
        <v>high-error</v>
      </c>
      <c r="L155" t="str">
        <f t="shared" si="5"/>
        <v>PASS</v>
      </c>
    </row>
    <row r="156" spans="1:12">
      <c r="A156">
        <v>4829</v>
      </c>
      <c r="B156">
        <v>32</v>
      </c>
      <c r="C156">
        <v>11</v>
      </c>
      <c r="D156">
        <v>2.9542999999999999</v>
      </c>
      <c r="E156">
        <v>10</v>
      </c>
      <c r="F156" t="s">
        <v>62</v>
      </c>
      <c r="G156">
        <v>23028</v>
      </c>
      <c r="H156">
        <v>535</v>
      </c>
      <c r="I156">
        <v>2.3233000000000001</v>
      </c>
      <c r="J156" t="s">
        <v>92</v>
      </c>
      <c r="K156" t="str">
        <f t="shared" si="4"/>
        <v>high-error</v>
      </c>
      <c r="L156" t="str">
        <f t="shared" si="5"/>
        <v>PASS</v>
      </c>
    </row>
    <row r="157" spans="1:12">
      <c r="A157">
        <v>4829</v>
      </c>
      <c r="B157">
        <v>32</v>
      </c>
      <c r="C157">
        <v>11</v>
      </c>
      <c r="D157">
        <v>2.9542999999999999</v>
      </c>
      <c r="E157">
        <v>11</v>
      </c>
      <c r="F157" t="s">
        <v>63</v>
      </c>
      <c r="G157">
        <v>18579</v>
      </c>
      <c r="H157">
        <v>427</v>
      </c>
      <c r="I157">
        <v>2.2982999999999998</v>
      </c>
      <c r="J157" t="s">
        <v>92</v>
      </c>
      <c r="K157" t="str">
        <f t="shared" si="4"/>
        <v>high-error</v>
      </c>
      <c r="L157" t="str">
        <f t="shared" si="5"/>
        <v>PASS</v>
      </c>
    </row>
    <row r="158" spans="1:12">
      <c r="A158">
        <v>4829</v>
      </c>
      <c r="B158">
        <v>32</v>
      </c>
      <c r="C158">
        <v>11</v>
      </c>
      <c r="D158">
        <v>2.9542999999999999</v>
      </c>
      <c r="E158">
        <v>22</v>
      </c>
      <c r="F158" t="s">
        <v>63</v>
      </c>
      <c r="G158">
        <v>6790</v>
      </c>
      <c r="H158">
        <v>152</v>
      </c>
      <c r="I158">
        <v>2.2385999999999999</v>
      </c>
      <c r="J158" t="s">
        <v>92</v>
      </c>
      <c r="K158" t="str">
        <f t="shared" si="4"/>
        <v>high-error</v>
      </c>
      <c r="L158" t="str">
        <f t="shared" si="5"/>
        <v>PASS</v>
      </c>
    </row>
    <row r="159" spans="1:12">
      <c r="A159">
        <v>4829</v>
      </c>
      <c r="B159">
        <v>32</v>
      </c>
      <c r="C159">
        <v>11</v>
      </c>
      <c r="D159">
        <v>2.9542999999999999</v>
      </c>
      <c r="E159">
        <v>0</v>
      </c>
      <c r="F159" t="s">
        <v>62</v>
      </c>
      <c r="G159">
        <v>5970</v>
      </c>
      <c r="H159">
        <v>131</v>
      </c>
      <c r="I159">
        <v>2.1943000000000001</v>
      </c>
      <c r="J159" t="s">
        <v>92</v>
      </c>
      <c r="K159" t="str">
        <f t="shared" si="4"/>
        <v>high-error</v>
      </c>
      <c r="L159" t="str">
        <f t="shared" si="5"/>
        <v>PASS</v>
      </c>
    </row>
    <row r="160" spans="1:12">
      <c r="A160">
        <v>4829</v>
      </c>
      <c r="B160">
        <v>32</v>
      </c>
      <c r="C160">
        <v>11</v>
      </c>
      <c r="D160">
        <v>2.9542999999999999</v>
      </c>
      <c r="E160">
        <v>17</v>
      </c>
      <c r="F160" t="s">
        <v>62</v>
      </c>
      <c r="G160">
        <v>11321</v>
      </c>
      <c r="H160">
        <v>244</v>
      </c>
      <c r="I160">
        <v>2.1553</v>
      </c>
      <c r="J160" t="s">
        <v>92</v>
      </c>
      <c r="K160" t="str">
        <f t="shared" si="4"/>
        <v>high-error</v>
      </c>
      <c r="L160" t="str">
        <f t="shared" si="5"/>
        <v>PASS</v>
      </c>
    </row>
    <row r="161" spans="1:12">
      <c r="A161">
        <v>4899</v>
      </c>
      <c r="B161">
        <v>24</v>
      </c>
      <c r="C161">
        <v>4</v>
      </c>
      <c r="D161">
        <v>3.0811000000000002</v>
      </c>
      <c r="E161">
        <v>14</v>
      </c>
      <c r="F161" t="s">
        <v>64</v>
      </c>
      <c r="G161">
        <v>2922</v>
      </c>
      <c r="H161">
        <v>111</v>
      </c>
      <c r="I161">
        <v>3.7988</v>
      </c>
      <c r="J161" t="s">
        <v>91</v>
      </c>
      <c r="K161" t="str">
        <f t="shared" si="4"/>
        <v>outlier</v>
      </c>
      <c r="L161" t="str">
        <f t="shared" si="5"/>
        <v>PASS</v>
      </c>
    </row>
    <row r="162" spans="1:12">
      <c r="A162">
        <v>4899</v>
      </c>
      <c r="B162">
        <v>24</v>
      </c>
      <c r="C162">
        <v>4</v>
      </c>
      <c r="D162">
        <v>3.0811000000000002</v>
      </c>
      <c r="E162">
        <v>5</v>
      </c>
      <c r="F162" t="s">
        <v>64</v>
      </c>
      <c r="G162">
        <v>2042</v>
      </c>
      <c r="H162">
        <v>77</v>
      </c>
      <c r="I162">
        <v>3.7707999999999999</v>
      </c>
      <c r="J162" t="s">
        <v>91</v>
      </c>
      <c r="K162" t="str">
        <f t="shared" si="4"/>
        <v>outlier</v>
      </c>
      <c r="L162" t="str">
        <f t="shared" si="5"/>
        <v>PASS</v>
      </c>
    </row>
    <row r="163" spans="1:12">
      <c r="A163">
        <v>4899</v>
      </c>
      <c r="B163">
        <v>24</v>
      </c>
      <c r="C163">
        <v>4</v>
      </c>
      <c r="D163">
        <v>3.0811000000000002</v>
      </c>
      <c r="E163">
        <v>10</v>
      </c>
      <c r="F163" t="s">
        <v>64</v>
      </c>
      <c r="G163">
        <v>2886</v>
      </c>
      <c r="H163">
        <v>108</v>
      </c>
      <c r="I163">
        <v>3.7422</v>
      </c>
      <c r="J163" t="s">
        <v>91</v>
      </c>
      <c r="K163" t="str">
        <f t="shared" si="4"/>
        <v>outlier</v>
      </c>
      <c r="L163" t="str">
        <f t="shared" si="5"/>
        <v>PASS</v>
      </c>
    </row>
    <row r="164" spans="1:12">
      <c r="A164">
        <v>4899</v>
      </c>
      <c r="B164">
        <v>24</v>
      </c>
      <c r="C164">
        <v>4</v>
      </c>
      <c r="D164">
        <v>3.0811000000000002</v>
      </c>
      <c r="E164">
        <v>20</v>
      </c>
      <c r="F164" t="s">
        <v>64</v>
      </c>
      <c r="G164">
        <v>1656</v>
      </c>
      <c r="H164">
        <v>61</v>
      </c>
      <c r="I164">
        <v>3.6836000000000002</v>
      </c>
      <c r="J164" t="s">
        <v>91</v>
      </c>
      <c r="K164" t="str">
        <f t="shared" si="4"/>
        <v>outlier</v>
      </c>
      <c r="L164" t="str">
        <f t="shared" si="5"/>
        <v>PASS</v>
      </c>
    </row>
    <row r="165" spans="1:12">
      <c r="A165">
        <v>4899</v>
      </c>
      <c r="B165">
        <v>24</v>
      </c>
      <c r="C165">
        <v>4</v>
      </c>
      <c r="D165">
        <v>3.0811000000000002</v>
      </c>
      <c r="E165">
        <v>21</v>
      </c>
      <c r="F165" t="s">
        <v>64</v>
      </c>
      <c r="G165">
        <v>1323</v>
      </c>
      <c r="H165">
        <v>47</v>
      </c>
      <c r="I165">
        <v>3.5525000000000002</v>
      </c>
      <c r="J165" t="s">
        <v>92</v>
      </c>
      <c r="K165" t="str">
        <f t="shared" si="4"/>
        <v>high-error</v>
      </c>
      <c r="L165" t="str">
        <f t="shared" si="5"/>
        <v>PASS</v>
      </c>
    </row>
    <row r="166" spans="1:12">
      <c r="A166">
        <v>4899</v>
      </c>
      <c r="B166">
        <v>24</v>
      </c>
      <c r="C166">
        <v>4</v>
      </c>
      <c r="D166">
        <v>3.0811000000000002</v>
      </c>
      <c r="E166">
        <v>8</v>
      </c>
      <c r="F166" t="s">
        <v>64</v>
      </c>
      <c r="G166">
        <v>2522</v>
      </c>
      <c r="H166">
        <v>89</v>
      </c>
      <c r="I166">
        <v>3.5289999999999999</v>
      </c>
      <c r="J166" t="s">
        <v>92</v>
      </c>
      <c r="K166" t="str">
        <f t="shared" si="4"/>
        <v>high-error</v>
      </c>
      <c r="L166" t="str">
        <f t="shared" si="5"/>
        <v>PASS</v>
      </c>
    </row>
    <row r="167" spans="1:12">
      <c r="A167">
        <v>4899</v>
      </c>
      <c r="B167">
        <v>24</v>
      </c>
      <c r="C167">
        <v>4</v>
      </c>
      <c r="D167">
        <v>3.0811000000000002</v>
      </c>
      <c r="E167">
        <v>23</v>
      </c>
      <c r="F167" t="s">
        <v>64</v>
      </c>
      <c r="G167">
        <v>1286</v>
      </c>
      <c r="H167">
        <v>45</v>
      </c>
      <c r="I167">
        <v>3.4992000000000001</v>
      </c>
      <c r="J167" t="s">
        <v>92</v>
      </c>
      <c r="K167" t="str">
        <f t="shared" si="4"/>
        <v>high-error</v>
      </c>
      <c r="L167" t="str">
        <f t="shared" si="5"/>
        <v>PASS</v>
      </c>
    </row>
    <row r="168" spans="1:12">
      <c r="A168">
        <v>4899</v>
      </c>
      <c r="B168">
        <v>24</v>
      </c>
      <c r="C168">
        <v>4</v>
      </c>
      <c r="D168">
        <v>3.0811000000000002</v>
      </c>
      <c r="E168">
        <v>2</v>
      </c>
      <c r="F168" t="s">
        <v>64</v>
      </c>
      <c r="G168">
        <v>1954</v>
      </c>
      <c r="H168">
        <v>67</v>
      </c>
      <c r="I168">
        <v>3.4289000000000001</v>
      </c>
      <c r="J168" t="s">
        <v>92</v>
      </c>
      <c r="K168" t="str">
        <f t="shared" si="4"/>
        <v>high-error</v>
      </c>
      <c r="L168" t="str">
        <f t="shared" si="5"/>
        <v>PASS</v>
      </c>
    </row>
    <row r="169" spans="1:12">
      <c r="A169">
        <v>4899</v>
      </c>
      <c r="B169">
        <v>24</v>
      </c>
      <c r="C169">
        <v>4</v>
      </c>
      <c r="D169">
        <v>3.0811000000000002</v>
      </c>
      <c r="E169">
        <v>4</v>
      </c>
      <c r="F169" t="s">
        <v>64</v>
      </c>
      <c r="G169">
        <v>2313</v>
      </c>
      <c r="H169">
        <v>79</v>
      </c>
      <c r="I169">
        <v>3.4155000000000002</v>
      </c>
      <c r="J169" t="s">
        <v>92</v>
      </c>
      <c r="K169" t="str">
        <f t="shared" si="4"/>
        <v>high-error</v>
      </c>
      <c r="L169" t="str">
        <f t="shared" si="5"/>
        <v>PASS</v>
      </c>
    </row>
    <row r="170" spans="1:12">
      <c r="A170">
        <v>4899</v>
      </c>
      <c r="B170">
        <v>24</v>
      </c>
      <c r="C170">
        <v>4</v>
      </c>
      <c r="D170">
        <v>3.0811000000000002</v>
      </c>
      <c r="E170">
        <v>9</v>
      </c>
      <c r="F170" t="s">
        <v>64</v>
      </c>
      <c r="G170">
        <v>2263</v>
      </c>
      <c r="H170">
        <v>76</v>
      </c>
      <c r="I170">
        <v>3.3584000000000001</v>
      </c>
      <c r="J170" t="s">
        <v>92</v>
      </c>
      <c r="K170" t="str">
        <f t="shared" si="4"/>
        <v>high-error</v>
      </c>
      <c r="L170" t="str">
        <f t="shared" si="5"/>
        <v>PASS</v>
      </c>
    </row>
    <row r="171" spans="1:12">
      <c r="A171">
        <v>4899</v>
      </c>
      <c r="B171">
        <v>24</v>
      </c>
      <c r="C171">
        <v>4</v>
      </c>
      <c r="D171">
        <v>3.0811000000000002</v>
      </c>
      <c r="E171">
        <v>11</v>
      </c>
      <c r="F171" t="s">
        <v>64</v>
      </c>
      <c r="G171">
        <v>3374</v>
      </c>
      <c r="H171">
        <v>110</v>
      </c>
      <c r="I171">
        <v>3.2602000000000002</v>
      </c>
      <c r="J171" t="s">
        <v>92</v>
      </c>
      <c r="K171" t="str">
        <f t="shared" si="4"/>
        <v>high-error</v>
      </c>
      <c r="L171" t="str">
        <f t="shared" si="5"/>
        <v>PASS</v>
      </c>
    </row>
    <row r="172" spans="1:12">
      <c r="A172">
        <v>4899</v>
      </c>
      <c r="B172">
        <v>24</v>
      </c>
      <c r="C172">
        <v>4</v>
      </c>
      <c r="D172">
        <v>3.0811000000000002</v>
      </c>
      <c r="E172">
        <v>18</v>
      </c>
      <c r="F172" t="s">
        <v>64</v>
      </c>
      <c r="G172">
        <v>1235</v>
      </c>
      <c r="H172">
        <v>38</v>
      </c>
      <c r="I172">
        <v>3.0769000000000002</v>
      </c>
      <c r="J172" t="s">
        <v>92</v>
      </c>
      <c r="K172" t="str">
        <f t="shared" si="4"/>
        <v>high-error</v>
      </c>
      <c r="L172" t="str">
        <f t="shared" si="5"/>
        <v>PASS</v>
      </c>
    </row>
    <row r="173" spans="1:12">
      <c r="A173">
        <v>4899</v>
      </c>
      <c r="B173">
        <v>24</v>
      </c>
      <c r="C173">
        <v>4</v>
      </c>
      <c r="D173">
        <v>3.0811000000000002</v>
      </c>
      <c r="E173">
        <v>22</v>
      </c>
      <c r="F173" t="s">
        <v>64</v>
      </c>
      <c r="G173">
        <v>1524</v>
      </c>
      <c r="H173">
        <v>46</v>
      </c>
      <c r="I173">
        <v>3.0184000000000002</v>
      </c>
      <c r="J173" t="s">
        <v>92</v>
      </c>
      <c r="K173" t="str">
        <f t="shared" si="4"/>
        <v>high-error</v>
      </c>
      <c r="L173" t="str">
        <f t="shared" si="5"/>
        <v>PASS</v>
      </c>
    </row>
    <row r="174" spans="1:12">
      <c r="A174">
        <v>4899</v>
      </c>
      <c r="B174">
        <v>24</v>
      </c>
      <c r="C174">
        <v>4</v>
      </c>
      <c r="D174">
        <v>3.0811000000000002</v>
      </c>
      <c r="E174">
        <v>12</v>
      </c>
      <c r="F174" t="s">
        <v>64</v>
      </c>
      <c r="G174">
        <v>3012</v>
      </c>
      <c r="H174">
        <v>89</v>
      </c>
      <c r="I174">
        <v>2.9548999999999999</v>
      </c>
      <c r="J174" t="s">
        <v>92</v>
      </c>
      <c r="K174" t="str">
        <f t="shared" si="4"/>
        <v>high-error</v>
      </c>
      <c r="L174" t="str">
        <f t="shared" si="5"/>
        <v>PASS</v>
      </c>
    </row>
    <row r="175" spans="1:12">
      <c r="A175">
        <v>4899</v>
      </c>
      <c r="B175">
        <v>24</v>
      </c>
      <c r="C175">
        <v>4</v>
      </c>
      <c r="D175">
        <v>3.0811000000000002</v>
      </c>
      <c r="E175">
        <v>16</v>
      </c>
      <c r="F175" t="s">
        <v>64</v>
      </c>
      <c r="G175">
        <v>3003</v>
      </c>
      <c r="H175">
        <v>86</v>
      </c>
      <c r="I175">
        <v>2.8637999999999999</v>
      </c>
      <c r="J175" t="s">
        <v>92</v>
      </c>
      <c r="K175" t="str">
        <f t="shared" si="4"/>
        <v>high-error</v>
      </c>
      <c r="L175" t="str">
        <f t="shared" si="5"/>
        <v>PASS</v>
      </c>
    </row>
    <row r="176" spans="1:12">
      <c r="A176">
        <v>4899</v>
      </c>
      <c r="B176">
        <v>24</v>
      </c>
      <c r="C176">
        <v>4</v>
      </c>
      <c r="D176">
        <v>3.0811000000000002</v>
      </c>
      <c r="E176">
        <v>7</v>
      </c>
      <c r="F176" t="s">
        <v>64</v>
      </c>
      <c r="G176">
        <v>2461</v>
      </c>
      <c r="H176">
        <v>69</v>
      </c>
      <c r="I176">
        <v>2.8037000000000001</v>
      </c>
      <c r="J176" t="s">
        <v>92</v>
      </c>
      <c r="K176" t="str">
        <f t="shared" si="4"/>
        <v>high-error</v>
      </c>
      <c r="L176" t="str">
        <f t="shared" si="5"/>
        <v>PASS</v>
      </c>
    </row>
    <row r="177" spans="1:12">
      <c r="A177">
        <v>4899</v>
      </c>
      <c r="B177">
        <v>24</v>
      </c>
      <c r="C177">
        <v>4</v>
      </c>
      <c r="D177">
        <v>3.0811000000000002</v>
      </c>
      <c r="E177">
        <v>13</v>
      </c>
      <c r="F177" t="s">
        <v>64</v>
      </c>
      <c r="G177">
        <v>3190</v>
      </c>
      <c r="H177">
        <v>89</v>
      </c>
      <c r="I177">
        <v>2.79</v>
      </c>
      <c r="J177" t="s">
        <v>92</v>
      </c>
      <c r="K177" t="str">
        <f t="shared" si="4"/>
        <v>high-error</v>
      </c>
      <c r="L177" t="str">
        <f t="shared" si="5"/>
        <v>PASS</v>
      </c>
    </row>
    <row r="178" spans="1:12">
      <c r="A178">
        <v>4899</v>
      </c>
      <c r="B178">
        <v>24</v>
      </c>
      <c r="C178">
        <v>4</v>
      </c>
      <c r="D178">
        <v>3.0811000000000002</v>
      </c>
      <c r="E178">
        <v>15</v>
      </c>
      <c r="F178" t="s">
        <v>64</v>
      </c>
      <c r="G178">
        <v>2920</v>
      </c>
      <c r="H178">
        <v>80</v>
      </c>
      <c r="I178">
        <v>2.7397</v>
      </c>
      <c r="J178" t="s">
        <v>92</v>
      </c>
      <c r="K178" t="str">
        <f t="shared" si="4"/>
        <v>high-error</v>
      </c>
      <c r="L178" t="str">
        <f t="shared" si="5"/>
        <v>PASS</v>
      </c>
    </row>
    <row r="179" spans="1:12">
      <c r="A179">
        <v>4899</v>
      </c>
      <c r="B179">
        <v>24</v>
      </c>
      <c r="C179">
        <v>4</v>
      </c>
      <c r="D179">
        <v>3.0811000000000002</v>
      </c>
      <c r="E179">
        <v>19</v>
      </c>
      <c r="F179" t="s">
        <v>64</v>
      </c>
      <c r="G179">
        <v>1361</v>
      </c>
      <c r="H179">
        <v>36</v>
      </c>
      <c r="I179">
        <v>2.6450999999999998</v>
      </c>
      <c r="J179" t="s">
        <v>92</v>
      </c>
      <c r="K179" t="str">
        <f t="shared" si="4"/>
        <v>high-error</v>
      </c>
      <c r="L179" t="str">
        <f t="shared" si="5"/>
        <v>PASS</v>
      </c>
    </row>
    <row r="180" spans="1:12">
      <c r="A180">
        <v>4899</v>
      </c>
      <c r="B180">
        <v>24</v>
      </c>
      <c r="C180">
        <v>4</v>
      </c>
      <c r="D180">
        <v>3.0811000000000002</v>
      </c>
      <c r="E180">
        <v>17</v>
      </c>
      <c r="F180" t="s">
        <v>64</v>
      </c>
      <c r="G180">
        <v>1807</v>
      </c>
      <c r="H180">
        <v>46</v>
      </c>
      <c r="I180">
        <v>2.5457000000000001</v>
      </c>
      <c r="J180" t="s">
        <v>92</v>
      </c>
      <c r="K180" t="str">
        <f t="shared" si="4"/>
        <v>high-error</v>
      </c>
      <c r="L180" t="str">
        <f t="shared" si="5"/>
        <v>PASS</v>
      </c>
    </row>
    <row r="181" spans="1:12">
      <c r="A181">
        <v>4899</v>
      </c>
      <c r="B181">
        <v>24</v>
      </c>
      <c r="C181">
        <v>4</v>
      </c>
      <c r="D181">
        <v>3.0811000000000002</v>
      </c>
      <c r="E181">
        <v>3</v>
      </c>
      <c r="F181" t="s">
        <v>64</v>
      </c>
      <c r="G181">
        <v>1101</v>
      </c>
      <c r="H181">
        <v>27</v>
      </c>
      <c r="I181">
        <v>2.4523000000000001</v>
      </c>
      <c r="J181" t="s">
        <v>92</v>
      </c>
      <c r="K181" t="str">
        <f t="shared" si="4"/>
        <v>high-error</v>
      </c>
      <c r="L181" t="str">
        <f t="shared" si="5"/>
        <v>PASS</v>
      </c>
    </row>
    <row r="182" spans="1:12">
      <c r="A182">
        <v>4899</v>
      </c>
      <c r="B182">
        <v>24</v>
      </c>
      <c r="C182">
        <v>4</v>
      </c>
      <c r="D182">
        <v>3.0811000000000002</v>
      </c>
      <c r="E182">
        <v>6</v>
      </c>
      <c r="F182" t="s">
        <v>64</v>
      </c>
      <c r="G182">
        <v>2348</v>
      </c>
      <c r="H182">
        <v>56</v>
      </c>
      <c r="I182">
        <v>2.3849999999999998</v>
      </c>
      <c r="J182" t="s">
        <v>92</v>
      </c>
      <c r="K182" t="str">
        <f t="shared" si="4"/>
        <v>high-error</v>
      </c>
      <c r="L182" t="str">
        <f t="shared" si="5"/>
        <v>PASS</v>
      </c>
    </row>
    <row r="183" spans="1:12">
      <c r="A183">
        <v>4899</v>
      </c>
      <c r="B183">
        <v>24</v>
      </c>
      <c r="C183">
        <v>4</v>
      </c>
      <c r="D183">
        <v>3.0811000000000002</v>
      </c>
      <c r="E183">
        <v>1</v>
      </c>
      <c r="F183" t="s">
        <v>64</v>
      </c>
      <c r="G183">
        <v>1595</v>
      </c>
      <c r="H183">
        <v>38</v>
      </c>
      <c r="I183">
        <v>2.3824999999999998</v>
      </c>
      <c r="J183" t="s">
        <v>92</v>
      </c>
      <c r="K183" t="str">
        <f t="shared" si="4"/>
        <v>high-error</v>
      </c>
      <c r="L183" t="str">
        <f t="shared" si="5"/>
        <v>PASS</v>
      </c>
    </row>
    <row r="184" spans="1:12">
      <c r="A184">
        <v>4899</v>
      </c>
      <c r="B184">
        <v>24</v>
      </c>
      <c r="C184">
        <v>4</v>
      </c>
      <c r="D184">
        <v>3.0811000000000002</v>
      </c>
      <c r="E184">
        <v>0</v>
      </c>
      <c r="F184" t="s">
        <v>64</v>
      </c>
      <c r="G184">
        <v>1289</v>
      </c>
      <c r="H184">
        <v>29</v>
      </c>
      <c r="I184">
        <v>2.2498</v>
      </c>
      <c r="J184" t="s">
        <v>92</v>
      </c>
      <c r="K184" t="str">
        <f t="shared" si="4"/>
        <v>high-error</v>
      </c>
      <c r="L184" t="str">
        <f t="shared" si="5"/>
        <v>PASS</v>
      </c>
    </row>
    <row r="185" spans="1:12">
      <c r="A185">
        <v>4111</v>
      </c>
      <c r="B185">
        <v>23</v>
      </c>
      <c r="C185">
        <v>8</v>
      </c>
      <c r="D185">
        <v>2.9940000000000002</v>
      </c>
      <c r="E185">
        <v>9</v>
      </c>
      <c r="F185" t="s">
        <v>63</v>
      </c>
      <c r="G185">
        <v>5523</v>
      </c>
      <c r="H185">
        <v>251</v>
      </c>
      <c r="I185">
        <v>4.5446</v>
      </c>
      <c r="J185" t="s">
        <v>91</v>
      </c>
      <c r="K185" t="str">
        <f t="shared" si="4"/>
        <v>outlier</v>
      </c>
      <c r="L185" t="str">
        <f t="shared" si="5"/>
        <v>PASS</v>
      </c>
    </row>
    <row r="186" spans="1:12">
      <c r="A186">
        <v>4111</v>
      </c>
      <c r="B186">
        <v>23</v>
      </c>
      <c r="C186">
        <v>8</v>
      </c>
      <c r="D186">
        <v>2.9940000000000002</v>
      </c>
      <c r="E186">
        <v>10</v>
      </c>
      <c r="F186" t="s">
        <v>63</v>
      </c>
      <c r="G186">
        <v>4034</v>
      </c>
      <c r="H186">
        <v>167</v>
      </c>
      <c r="I186">
        <v>4.1398000000000001</v>
      </c>
      <c r="J186" t="s">
        <v>91</v>
      </c>
      <c r="K186" t="str">
        <f t="shared" si="4"/>
        <v>outlier</v>
      </c>
      <c r="L186" t="str">
        <f t="shared" si="5"/>
        <v>PASS</v>
      </c>
    </row>
    <row r="187" spans="1:12">
      <c r="A187">
        <v>4111</v>
      </c>
      <c r="B187">
        <v>23</v>
      </c>
      <c r="C187">
        <v>8</v>
      </c>
      <c r="D187">
        <v>2.9940000000000002</v>
      </c>
      <c r="E187">
        <v>16</v>
      </c>
      <c r="F187" t="s">
        <v>63</v>
      </c>
      <c r="G187">
        <v>1464</v>
      </c>
      <c r="H187">
        <v>59</v>
      </c>
      <c r="I187">
        <v>4.0301</v>
      </c>
      <c r="J187" t="s">
        <v>91</v>
      </c>
      <c r="K187" t="str">
        <f t="shared" si="4"/>
        <v>outlier</v>
      </c>
      <c r="L187" t="str">
        <f t="shared" si="5"/>
        <v>PASS</v>
      </c>
    </row>
    <row r="188" spans="1:12">
      <c r="A188">
        <v>4111</v>
      </c>
      <c r="B188">
        <v>23</v>
      </c>
      <c r="C188">
        <v>8</v>
      </c>
      <c r="D188">
        <v>2.9940000000000002</v>
      </c>
      <c r="E188">
        <v>9</v>
      </c>
      <c r="F188" t="s">
        <v>62</v>
      </c>
      <c r="G188">
        <v>8155</v>
      </c>
      <c r="H188">
        <v>325</v>
      </c>
      <c r="I188">
        <v>3.9853000000000001</v>
      </c>
      <c r="J188" t="s">
        <v>91</v>
      </c>
      <c r="K188" t="str">
        <f t="shared" si="4"/>
        <v>outlier</v>
      </c>
      <c r="L188" t="str">
        <f t="shared" si="5"/>
        <v>PASS</v>
      </c>
    </row>
    <row r="189" spans="1:12">
      <c r="A189">
        <v>4111</v>
      </c>
      <c r="B189">
        <v>23</v>
      </c>
      <c r="C189">
        <v>8</v>
      </c>
      <c r="D189">
        <v>2.9940000000000002</v>
      </c>
      <c r="E189">
        <v>16</v>
      </c>
      <c r="F189" t="s">
        <v>62</v>
      </c>
      <c r="G189">
        <v>1502</v>
      </c>
      <c r="H189">
        <v>59</v>
      </c>
      <c r="I189">
        <v>3.9281000000000001</v>
      </c>
      <c r="J189" t="s">
        <v>91</v>
      </c>
      <c r="K189" t="str">
        <f t="shared" si="4"/>
        <v>outlier</v>
      </c>
      <c r="L189" t="str">
        <f t="shared" si="5"/>
        <v>PASS</v>
      </c>
    </row>
    <row r="190" spans="1:12">
      <c r="A190">
        <v>4111</v>
      </c>
      <c r="B190">
        <v>23</v>
      </c>
      <c r="C190">
        <v>8</v>
      </c>
      <c r="D190">
        <v>2.9940000000000002</v>
      </c>
      <c r="E190">
        <v>15</v>
      </c>
      <c r="F190" t="s">
        <v>63</v>
      </c>
      <c r="G190">
        <v>1571</v>
      </c>
      <c r="H190">
        <v>60</v>
      </c>
      <c r="I190">
        <v>3.8191999999999999</v>
      </c>
      <c r="J190" t="s">
        <v>91</v>
      </c>
      <c r="K190" t="str">
        <f t="shared" si="4"/>
        <v>outlier</v>
      </c>
      <c r="L190" t="str">
        <f t="shared" si="5"/>
        <v>PASS</v>
      </c>
    </row>
    <row r="191" spans="1:12">
      <c r="A191">
        <v>4111</v>
      </c>
      <c r="B191">
        <v>23</v>
      </c>
      <c r="C191">
        <v>8</v>
      </c>
      <c r="D191">
        <v>2.9940000000000002</v>
      </c>
      <c r="E191">
        <v>12</v>
      </c>
      <c r="F191" t="s">
        <v>63</v>
      </c>
      <c r="G191">
        <v>1317</v>
      </c>
      <c r="H191">
        <v>48</v>
      </c>
      <c r="I191">
        <v>3.6446999999999998</v>
      </c>
      <c r="J191" t="s">
        <v>91</v>
      </c>
      <c r="K191" t="str">
        <f t="shared" si="4"/>
        <v>outlier</v>
      </c>
      <c r="L191" t="str">
        <f t="shared" si="5"/>
        <v>PASS</v>
      </c>
    </row>
    <row r="192" spans="1:12">
      <c r="A192">
        <v>4111</v>
      </c>
      <c r="B192">
        <v>23</v>
      </c>
      <c r="C192">
        <v>8</v>
      </c>
      <c r="D192">
        <v>2.9940000000000002</v>
      </c>
      <c r="E192">
        <v>13</v>
      </c>
      <c r="F192" t="s">
        <v>63</v>
      </c>
      <c r="G192">
        <v>1429</v>
      </c>
      <c r="H192">
        <v>52</v>
      </c>
      <c r="I192">
        <v>3.6389</v>
      </c>
      <c r="J192" t="s">
        <v>91</v>
      </c>
      <c r="K192" t="str">
        <f t="shared" si="4"/>
        <v>outlier</v>
      </c>
      <c r="L192" t="str">
        <f t="shared" si="5"/>
        <v>PASS</v>
      </c>
    </row>
    <row r="193" spans="1:12">
      <c r="A193">
        <v>4111</v>
      </c>
      <c r="B193">
        <v>23</v>
      </c>
      <c r="C193">
        <v>8</v>
      </c>
      <c r="D193">
        <v>2.9940000000000002</v>
      </c>
      <c r="E193">
        <v>7</v>
      </c>
      <c r="F193" t="s">
        <v>63</v>
      </c>
      <c r="G193">
        <v>6044</v>
      </c>
      <c r="H193">
        <v>200</v>
      </c>
      <c r="I193">
        <v>3.3090999999999999</v>
      </c>
      <c r="J193" t="s">
        <v>92</v>
      </c>
      <c r="K193" t="str">
        <f t="shared" si="4"/>
        <v>high-error</v>
      </c>
      <c r="L193" t="str">
        <f t="shared" si="5"/>
        <v>PASS</v>
      </c>
    </row>
    <row r="194" spans="1:12">
      <c r="A194">
        <v>4111</v>
      </c>
      <c r="B194">
        <v>23</v>
      </c>
      <c r="C194">
        <v>8</v>
      </c>
      <c r="D194">
        <v>2.9940000000000002</v>
      </c>
      <c r="E194">
        <v>10</v>
      </c>
      <c r="F194" t="s">
        <v>62</v>
      </c>
      <c r="G194">
        <v>5142</v>
      </c>
      <c r="H194">
        <v>167</v>
      </c>
      <c r="I194">
        <v>3.2477999999999998</v>
      </c>
      <c r="J194" t="s">
        <v>92</v>
      </c>
      <c r="K194" t="str">
        <f t="shared" ref="K194:K257" si="6">IF(I194&gt;3.628193,"outlier",IF(I194&gt;=2.11093,"high-error","normal"))</f>
        <v>high-error</v>
      </c>
      <c r="L194" t="str">
        <f t="shared" ref="L194:L257" si="7">IF(J194=K194,"PASS","FAIL")</f>
        <v>PASS</v>
      </c>
    </row>
    <row r="195" spans="1:12">
      <c r="A195">
        <v>4111</v>
      </c>
      <c r="B195">
        <v>23</v>
      </c>
      <c r="C195">
        <v>8</v>
      </c>
      <c r="D195">
        <v>2.9940000000000002</v>
      </c>
      <c r="E195">
        <v>15</v>
      </c>
      <c r="F195" t="s">
        <v>62</v>
      </c>
      <c r="G195">
        <v>1735</v>
      </c>
      <c r="H195">
        <v>54</v>
      </c>
      <c r="I195">
        <v>3.1124000000000001</v>
      </c>
      <c r="J195" t="s">
        <v>92</v>
      </c>
      <c r="K195" t="str">
        <f t="shared" si="6"/>
        <v>high-error</v>
      </c>
      <c r="L195" t="str">
        <f t="shared" si="7"/>
        <v>PASS</v>
      </c>
    </row>
    <row r="196" spans="1:12">
      <c r="A196">
        <v>4111</v>
      </c>
      <c r="B196">
        <v>23</v>
      </c>
      <c r="C196">
        <v>8</v>
      </c>
      <c r="D196">
        <v>2.9940000000000002</v>
      </c>
      <c r="E196">
        <v>13</v>
      </c>
      <c r="F196" t="s">
        <v>62</v>
      </c>
      <c r="G196">
        <v>1530</v>
      </c>
      <c r="H196">
        <v>46</v>
      </c>
      <c r="I196">
        <v>3.0065</v>
      </c>
      <c r="J196" t="s">
        <v>92</v>
      </c>
      <c r="K196" t="str">
        <f t="shared" si="6"/>
        <v>high-error</v>
      </c>
      <c r="L196" t="str">
        <f t="shared" si="7"/>
        <v>PASS</v>
      </c>
    </row>
    <row r="197" spans="1:12">
      <c r="A197">
        <v>4111</v>
      </c>
      <c r="B197">
        <v>23</v>
      </c>
      <c r="C197">
        <v>8</v>
      </c>
      <c r="D197">
        <v>2.9940000000000002</v>
      </c>
      <c r="E197">
        <v>5</v>
      </c>
      <c r="F197" t="s">
        <v>62</v>
      </c>
      <c r="G197">
        <v>1701</v>
      </c>
      <c r="H197">
        <v>49</v>
      </c>
      <c r="I197">
        <v>2.8807</v>
      </c>
      <c r="J197" t="s">
        <v>92</v>
      </c>
      <c r="K197" t="str">
        <f t="shared" si="6"/>
        <v>high-error</v>
      </c>
      <c r="L197" t="str">
        <f t="shared" si="7"/>
        <v>PASS</v>
      </c>
    </row>
    <row r="198" spans="1:12">
      <c r="A198">
        <v>4111</v>
      </c>
      <c r="B198">
        <v>23</v>
      </c>
      <c r="C198">
        <v>8</v>
      </c>
      <c r="D198">
        <v>2.9940000000000002</v>
      </c>
      <c r="E198">
        <v>7</v>
      </c>
      <c r="F198" t="s">
        <v>62</v>
      </c>
      <c r="G198">
        <v>7580</v>
      </c>
      <c r="H198">
        <v>218</v>
      </c>
      <c r="I198">
        <v>2.8759999999999999</v>
      </c>
      <c r="J198" t="s">
        <v>92</v>
      </c>
      <c r="K198" t="str">
        <f t="shared" si="6"/>
        <v>high-error</v>
      </c>
      <c r="L198" t="str">
        <f t="shared" si="7"/>
        <v>PASS</v>
      </c>
    </row>
    <row r="199" spans="1:12">
      <c r="A199">
        <v>4111</v>
      </c>
      <c r="B199">
        <v>23</v>
      </c>
      <c r="C199">
        <v>8</v>
      </c>
      <c r="D199">
        <v>2.9940000000000002</v>
      </c>
      <c r="E199">
        <v>5</v>
      </c>
      <c r="F199" t="s">
        <v>63</v>
      </c>
      <c r="G199">
        <v>1635</v>
      </c>
      <c r="H199">
        <v>47</v>
      </c>
      <c r="I199">
        <v>2.8746</v>
      </c>
      <c r="J199" t="s">
        <v>92</v>
      </c>
      <c r="K199" t="str">
        <f t="shared" si="6"/>
        <v>high-error</v>
      </c>
      <c r="L199" t="str">
        <f t="shared" si="7"/>
        <v>PASS</v>
      </c>
    </row>
    <row r="200" spans="1:12">
      <c r="A200">
        <v>4111</v>
      </c>
      <c r="B200">
        <v>23</v>
      </c>
      <c r="C200">
        <v>8</v>
      </c>
      <c r="D200">
        <v>2.9940000000000002</v>
      </c>
      <c r="E200">
        <v>8</v>
      </c>
      <c r="F200" t="s">
        <v>62</v>
      </c>
      <c r="G200">
        <v>5401</v>
      </c>
      <c r="H200">
        <v>147</v>
      </c>
      <c r="I200">
        <v>2.7216999999999998</v>
      </c>
      <c r="J200" t="s">
        <v>92</v>
      </c>
      <c r="K200" t="str">
        <f t="shared" si="6"/>
        <v>high-error</v>
      </c>
      <c r="L200" t="str">
        <f t="shared" si="7"/>
        <v>PASS</v>
      </c>
    </row>
    <row r="201" spans="1:12">
      <c r="A201">
        <v>4111</v>
      </c>
      <c r="B201">
        <v>23</v>
      </c>
      <c r="C201">
        <v>8</v>
      </c>
      <c r="D201">
        <v>2.9940000000000002</v>
      </c>
      <c r="E201">
        <v>21</v>
      </c>
      <c r="F201" t="s">
        <v>63</v>
      </c>
      <c r="G201">
        <v>2316</v>
      </c>
      <c r="H201">
        <v>62</v>
      </c>
      <c r="I201">
        <v>2.677</v>
      </c>
      <c r="J201" t="s">
        <v>92</v>
      </c>
      <c r="K201" t="str">
        <f t="shared" si="6"/>
        <v>high-error</v>
      </c>
      <c r="L201" t="str">
        <f t="shared" si="7"/>
        <v>PASS</v>
      </c>
    </row>
    <row r="202" spans="1:12">
      <c r="A202">
        <v>4111</v>
      </c>
      <c r="B202">
        <v>23</v>
      </c>
      <c r="C202">
        <v>8</v>
      </c>
      <c r="D202">
        <v>2.9940000000000002</v>
      </c>
      <c r="E202">
        <v>6</v>
      </c>
      <c r="F202" t="s">
        <v>63</v>
      </c>
      <c r="G202">
        <v>3715</v>
      </c>
      <c r="H202">
        <v>99</v>
      </c>
      <c r="I202">
        <v>2.6648999999999998</v>
      </c>
      <c r="J202" t="s">
        <v>92</v>
      </c>
      <c r="K202" t="str">
        <f t="shared" si="6"/>
        <v>high-error</v>
      </c>
      <c r="L202" t="str">
        <f t="shared" si="7"/>
        <v>PASS</v>
      </c>
    </row>
    <row r="203" spans="1:12">
      <c r="A203">
        <v>4111</v>
      </c>
      <c r="B203">
        <v>23</v>
      </c>
      <c r="C203">
        <v>8</v>
      </c>
      <c r="D203">
        <v>2.9940000000000002</v>
      </c>
      <c r="E203">
        <v>21</v>
      </c>
      <c r="F203" t="s">
        <v>62</v>
      </c>
      <c r="G203">
        <v>2543</v>
      </c>
      <c r="H203">
        <v>63</v>
      </c>
      <c r="I203">
        <v>2.4773999999999998</v>
      </c>
      <c r="J203" t="s">
        <v>92</v>
      </c>
      <c r="K203" t="str">
        <f t="shared" si="6"/>
        <v>high-error</v>
      </c>
      <c r="L203" t="str">
        <f t="shared" si="7"/>
        <v>PASS</v>
      </c>
    </row>
    <row r="204" spans="1:12">
      <c r="A204">
        <v>4111</v>
      </c>
      <c r="B204">
        <v>23</v>
      </c>
      <c r="C204">
        <v>8</v>
      </c>
      <c r="D204">
        <v>2.9940000000000002</v>
      </c>
      <c r="E204">
        <v>6</v>
      </c>
      <c r="F204" t="s">
        <v>62</v>
      </c>
      <c r="G204">
        <v>4823</v>
      </c>
      <c r="H204">
        <v>118</v>
      </c>
      <c r="I204">
        <v>2.4466000000000001</v>
      </c>
      <c r="J204" t="s">
        <v>92</v>
      </c>
      <c r="K204" t="str">
        <f t="shared" si="6"/>
        <v>high-error</v>
      </c>
      <c r="L204" t="str">
        <f t="shared" si="7"/>
        <v>PASS</v>
      </c>
    </row>
    <row r="205" spans="1:12">
      <c r="A205">
        <v>4111</v>
      </c>
      <c r="B205">
        <v>23</v>
      </c>
      <c r="C205">
        <v>8</v>
      </c>
      <c r="D205">
        <v>2.9940000000000002</v>
      </c>
      <c r="E205">
        <v>19</v>
      </c>
      <c r="F205" t="s">
        <v>63</v>
      </c>
      <c r="G205">
        <v>705</v>
      </c>
      <c r="H205">
        <v>16</v>
      </c>
      <c r="I205">
        <v>2.2694999999999999</v>
      </c>
      <c r="J205" t="s">
        <v>92</v>
      </c>
      <c r="K205" t="str">
        <f t="shared" si="6"/>
        <v>high-error</v>
      </c>
      <c r="L205" t="str">
        <f t="shared" si="7"/>
        <v>PASS</v>
      </c>
    </row>
    <row r="206" spans="1:12">
      <c r="A206">
        <v>4111</v>
      </c>
      <c r="B206">
        <v>23</v>
      </c>
      <c r="C206">
        <v>8</v>
      </c>
      <c r="D206">
        <v>2.9940000000000002</v>
      </c>
      <c r="E206">
        <v>12</v>
      </c>
      <c r="F206" t="s">
        <v>62</v>
      </c>
      <c r="G206">
        <v>1265</v>
      </c>
      <c r="H206">
        <v>28</v>
      </c>
      <c r="I206">
        <v>2.2134</v>
      </c>
      <c r="J206" t="s">
        <v>92</v>
      </c>
      <c r="K206" t="str">
        <f t="shared" si="6"/>
        <v>high-error</v>
      </c>
      <c r="L206" t="str">
        <f t="shared" si="7"/>
        <v>PASS</v>
      </c>
    </row>
    <row r="207" spans="1:12">
      <c r="A207">
        <v>4111</v>
      </c>
      <c r="B207">
        <v>23</v>
      </c>
      <c r="C207">
        <v>8</v>
      </c>
      <c r="D207">
        <v>2.9940000000000002</v>
      </c>
      <c r="E207">
        <v>19</v>
      </c>
      <c r="F207" t="s">
        <v>62</v>
      </c>
      <c r="G207">
        <v>1403</v>
      </c>
      <c r="H207">
        <v>30</v>
      </c>
      <c r="I207">
        <v>2.1383000000000001</v>
      </c>
      <c r="J207" t="s">
        <v>92</v>
      </c>
      <c r="K207" t="str">
        <f t="shared" si="6"/>
        <v>high-error</v>
      </c>
      <c r="L207" t="str">
        <f t="shared" si="7"/>
        <v>PASS</v>
      </c>
    </row>
    <row r="208" spans="1:12">
      <c r="A208">
        <v>5300</v>
      </c>
      <c r="B208">
        <v>20</v>
      </c>
      <c r="C208">
        <v>0</v>
      </c>
      <c r="D208">
        <v>2.0874000000000001</v>
      </c>
      <c r="E208">
        <v>0</v>
      </c>
      <c r="F208" t="s">
        <v>63</v>
      </c>
      <c r="G208">
        <v>2882</v>
      </c>
      <c r="H208">
        <v>80</v>
      </c>
      <c r="I208">
        <v>2.7759</v>
      </c>
      <c r="J208" t="s">
        <v>92</v>
      </c>
      <c r="K208" t="str">
        <f t="shared" si="6"/>
        <v>high-error</v>
      </c>
      <c r="L208" t="str">
        <f t="shared" si="7"/>
        <v>PASS</v>
      </c>
    </row>
    <row r="209" spans="1:12">
      <c r="A209">
        <v>5300</v>
      </c>
      <c r="B209">
        <v>20</v>
      </c>
      <c r="C209">
        <v>0</v>
      </c>
      <c r="D209">
        <v>2.0874000000000001</v>
      </c>
      <c r="E209">
        <v>23</v>
      </c>
      <c r="F209" t="s">
        <v>62</v>
      </c>
      <c r="G209">
        <v>4797</v>
      </c>
      <c r="H209">
        <v>126</v>
      </c>
      <c r="I209">
        <v>2.6265999999999998</v>
      </c>
      <c r="J209" t="s">
        <v>92</v>
      </c>
      <c r="K209" t="str">
        <f t="shared" si="6"/>
        <v>high-error</v>
      </c>
      <c r="L209" t="str">
        <f t="shared" si="7"/>
        <v>PASS</v>
      </c>
    </row>
    <row r="210" spans="1:12">
      <c r="A210">
        <v>5300</v>
      </c>
      <c r="B210">
        <v>20</v>
      </c>
      <c r="C210">
        <v>0</v>
      </c>
      <c r="D210">
        <v>2.0874000000000001</v>
      </c>
      <c r="E210">
        <v>4</v>
      </c>
      <c r="F210" t="s">
        <v>63</v>
      </c>
      <c r="G210">
        <v>3417</v>
      </c>
      <c r="H210">
        <v>88</v>
      </c>
      <c r="I210">
        <v>2.5754000000000001</v>
      </c>
      <c r="J210" t="s">
        <v>92</v>
      </c>
      <c r="K210" t="str">
        <f t="shared" si="6"/>
        <v>high-error</v>
      </c>
      <c r="L210" t="str">
        <f t="shared" si="7"/>
        <v>PASS</v>
      </c>
    </row>
    <row r="211" spans="1:12">
      <c r="A211">
        <v>5300</v>
      </c>
      <c r="B211">
        <v>20</v>
      </c>
      <c r="C211">
        <v>0</v>
      </c>
      <c r="D211">
        <v>2.0874000000000001</v>
      </c>
      <c r="E211">
        <v>0</v>
      </c>
      <c r="F211" t="s">
        <v>62</v>
      </c>
      <c r="G211">
        <v>4005</v>
      </c>
      <c r="H211">
        <v>103</v>
      </c>
      <c r="I211">
        <v>2.5718000000000001</v>
      </c>
      <c r="J211" t="s">
        <v>92</v>
      </c>
      <c r="K211" t="str">
        <f t="shared" si="6"/>
        <v>high-error</v>
      </c>
      <c r="L211" t="str">
        <f t="shared" si="7"/>
        <v>PASS</v>
      </c>
    </row>
    <row r="212" spans="1:12">
      <c r="A212">
        <v>5300</v>
      </c>
      <c r="B212">
        <v>20</v>
      </c>
      <c r="C212">
        <v>0</v>
      </c>
      <c r="D212">
        <v>2.0874000000000001</v>
      </c>
      <c r="E212">
        <v>19</v>
      </c>
      <c r="F212" t="s">
        <v>63</v>
      </c>
      <c r="G212">
        <v>7212</v>
      </c>
      <c r="H212">
        <v>185</v>
      </c>
      <c r="I212">
        <v>2.5651999999999999</v>
      </c>
      <c r="J212" t="s">
        <v>92</v>
      </c>
      <c r="K212" t="str">
        <f t="shared" si="6"/>
        <v>high-error</v>
      </c>
      <c r="L212" t="str">
        <f t="shared" si="7"/>
        <v>PASS</v>
      </c>
    </row>
    <row r="213" spans="1:12">
      <c r="A213">
        <v>5300</v>
      </c>
      <c r="B213">
        <v>20</v>
      </c>
      <c r="C213">
        <v>0</v>
      </c>
      <c r="D213">
        <v>2.0874000000000001</v>
      </c>
      <c r="E213">
        <v>3</v>
      </c>
      <c r="F213" t="s">
        <v>63</v>
      </c>
      <c r="G213">
        <v>2971</v>
      </c>
      <c r="H213">
        <v>74</v>
      </c>
      <c r="I213">
        <v>2.4906999999999999</v>
      </c>
      <c r="J213" t="s">
        <v>92</v>
      </c>
      <c r="K213" t="str">
        <f t="shared" si="6"/>
        <v>high-error</v>
      </c>
      <c r="L213" t="str">
        <f t="shared" si="7"/>
        <v>PASS</v>
      </c>
    </row>
    <row r="214" spans="1:12">
      <c r="A214">
        <v>5300</v>
      </c>
      <c r="B214">
        <v>20</v>
      </c>
      <c r="C214">
        <v>0</v>
      </c>
      <c r="D214">
        <v>2.0874000000000001</v>
      </c>
      <c r="E214">
        <v>3</v>
      </c>
      <c r="F214" t="s">
        <v>62</v>
      </c>
      <c r="G214">
        <v>3937</v>
      </c>
      <c r="H214">
        <v>91</v>
      </c>
      <c r="I214">
        <v>2.3113999999999999</v>
      </c>
      <c r="J214" t="s">
        <v>92</v>
      </c>
      <c r="K214" t="str">
        <f t="shared" si="6"/>
        <v>high-error</v>
      </c>
      <c r="L214" t="str">
        <f t="shared" si="7"/>
        <v>PASS</v>
      </c>
    </row>
    <row r="215" spans="1:12">
      <c r="A215">
        <v>5300</v>
      </c>
      <c r="B215">
        <v>20</v>
      </c>
      <c r="C215">
        <v>0</v>
      </c>
      <c r="D215">
        <v>2.0874000000000001</v>
      </c>
      <c r="E215">
        <v>17</v>
      </c>
      <c r="F215" t="s">
        <v>62</v>
      </c>
      <c r="G215">
        <v>11877</v>
      </c>
      <c r="H215">
        <v>273</v>
      </c>
      <c r="I215">
        <v>2.2986</v>
      </c>
      <c r="J215" t="s">
        <v>92</v>
      </c>
      <c r="K215" t="str">
        <f t="shared" si="6"/>
        <v>high-error</v>
      </c>
      <c r="L215" t="str">
        <f t="shared" si="7"/>
        <v>PASS</v>
      </c>
    </row>
    <row r="216" spans="1:12">
      <c r="A216">
        <v>5300</v>
      </c>
      <c r="B216">
        <v>20</v>
      </c>
      <c r="C216">
        <v>0</v>
      </c>
      <c r="D216">
        <v>2.0874000000000001</v>
      </c>
      <c r="E216">
        <v>5</v>
      </c>
      <c r="F216" t="s">
        <v>62</v>
      </c>
      <c r="G216">
        <v>3911</v>
      </c>
      <c r="H216">
        <v>88</v>
      </c>
      <c r="I216">
        <v>2.2501000000000002</v>
      </c>
      <c r="J216" t="s">
        <v>92</v>
      </c>
      <c r="K216" t="str">
        <f t="shared" si="6"/>
        <v>high-error</v>
      </c>
      <c r="L216" t="str">
        <f t="shared" si="7"/>
        <v>PASS</v>
      </c>
    </row>
    <row r="217" spans="1:12">
      <c r="A217">
        <v>5300</v>
      </c>
      <c r="B217">
        <v>20</v>
      </c>
      <c r="C217">
        <v>0</v>
      </c>
      <c r="D217">
        <v>2.0874000000000001</v>
      </c>
      <c r="E217">
        <v>13</v>
      </c>
      <c r="F217" t="s">
        <v>62</v>
      </c>
      <c r="G217">
        <v>28156</v>
      </c>
      <c r="H217">
        <v>632</v>
      </c>
      <c r="I217">
        <v>2.2446000000000002</v>
      </c>
      <c r="J217" t="s">
        <v>92</v>
      </c>
      <c r="K217" t="str">
        <f t="shared" si="6"/>
        <v>high-error</v>
      </c>
      <c r="L217" t="str">
        <f t="shared" si="7"/>
        <v>PASS</v>
      </c>
    </row>
    <row r="218" spans="1:12">
      <c r="A218">
        <v>5300</v>
      </c>
      <c r="B218">
        <v>20</v>
      </c>
      <c r="C218">
        <v>0</v>
      </c>
      <c r="D218">
        <v>2.0874000000000001</v>
      </c>
      <c r="E218">
        <v>19</v>
      </c>
      <c r="F218" t="s">
        <v>62</v>
      </c>
      <c r="G218">
        <v>10532</v>
      </c>
      <c r="H218">
        <v>234</v>
      </c>
      <c r="I218">
        <v>2.2218</v>
      </c>
      <c r="J218" t="s">
        <v>92</v>
      </c>
      <c r="K218" t="str">
        <f t="shared" si="6"/>
        <v>high-error</v>
      </c>
      <c r="L218" t="str">
        <f t="shared" si="7"/>
        <v>PASS</v>
      </c>
    </row>
    <row r="219" spans="1:12">
      <c r="A219">
        <v>5300</v>
      </c>
      <c r="B219">
        <v>20</v>
      </c>
      <c r="C219">
        <v>0</v>
      </c>
      <c r="D219">
        <v>2.0874000000000001</v>
      </c>
      <c r="E219">
        <v>4</v>
      </c>
      <c r="F219" t="s">
        <v>62</v>
      </c>
      <c r="G219">
        <v>4147</v>
      </c>
      <c r="H219">
        <v>92</v>
      </c>
      <c r="I219">
        <v>2.2185000000000001</v>
      </c>
      <c r="J219" t="s">
        <v>92</v>
      </c>
      <c r="K219" t="str">
        <f t="shared" si="6"/>
        <v>high-error</v>
      </c>
      <c r="L219" t="str">
        <f t="shared" si="7"/>
        <v>PASS</v>
      </c>
    </row>
    <row r="220" spans="1:12">
      <c r="A220">
        <v>5300</v>
      </c>
      <c r="B220">
        <v>20</v>
      </c>
      <c r="C220">
        <v>0</v>
      </c>
      <c r="D220">
        <v>2.0874000000000001</v>
      </c>
      <c r="E220">
        <v>20</v>
      </c>
      <c r="F220" t="s">
        <v>62</v>
      </c>
      <c r="G220">
        <v>11482</v>
      </c>
      <c r="H220">
        <v>253</v>
      </c>
      <c r="I220">
        <v>2.2035</v>
      </c>
      <c r="J220" t="s">
        <v>92</v>
      </c>
      <c r="K220" t="str">
        <f t="shared" si="6"/>
        <v>high-error</v>
      </c>
      <c r="L220" t="str">
        <f t="shared" si="7"/>
        <v>PASS</v>
      </c>
    </row>
    <row r="221" spans="1:12">
      <c r="A221">
        <v>5300</v>
      </c>
      <c r="B221">
        <v>20</v>
      </c>
      <c r="C221">
        <v>0</v>
      </c>
      <c r="D221">
        <v>2.0874000000000001</v>
      </c>
      <c r="E221">
        <v>5</v>
      </c>
      <c r="F221" t="s">
        <v>63</v>
      </c>
      <c r="G221">
        <v>3123</v>
      </c>
      <c r="H221">
        <v>68</v>
      </c>
      <c r="I221">
        <v>2.1774</v>
      </c>
      <c r="J221" t="s">
        <v>92</v>
      </c>
      <c r="K221" t="str">
        <f t="shared" si="6"/>
        <v>high-error</v>
      </c>
      <c r="L221" t="str">
        <f t="shared" si="7"/>
        <v>PASS</v>
      </c>
    </row>
    <row r="222" spans="1:12">
      <c r="A222">
        <v>5300</v>
      </c>
      <c r="B222">
        <v>20</v>
      </c>
      <c r="C222">
        <v>0</v>
      </c>
      <c r="D222">
        <v>2.0874000000000001</v>
      </c>
      <c r="E222">
        <v>7</v>
      </c>
      <c r="F222" t="s">
        <v>62</v>
      </c>
      <c r="G222">
        <v>18171</v>
      </c>
      <c r="H222">
        <v>394</v>
      </c>
      <c r="I222">
        <v>2.1682999999999999</v>
      </c>
      <c r="J222" t="s">
        <v>92</v>
      </c>
      <c r="K222" t="str">
        <f t="shared" si="6"/>
        <v>high-error</v>
      </c>
      <c r="L222" t="str">
        <f t="shared" si="7"/>
        <v>PASS</v>
      </c>
    </row>
    <row r="223" spans="1:12">
      <c r="A223">
        <v>5300</v>
      </c>
      <c r="B223">
        <v>20</v>
      </c>
      <c r="C223">
        <v>0</v>
      </c>
      <c r="D223">
        <v>2.0874000000000001</v>
      </c>
      <c r="E223">
        <v>6</v>
      </c>
      <c r="F223" t="s">
        <v>63</v>
      </c>
      <c r="G223">
        <v>9921</v>
      </c>
      <c r="H223">
        <v>215</v>
      </c>
      <c r="I223">
        <v>2.1671</v>
      </c>
      <c r="J223" t="s">
        <v>92</v>
      </c>
      <c r="K223" t="str">
        <f t="shared" si="6"/>
        <v>high-error</v>
      </c>
      <c r="L223" t="str">
        <f t="shared" si="7"/>
        <v>PASS</v>
      </c>
    </row>
    <row r="224" spans="1:12">
      <c r="A224">
        <v>5300</v>
      </c>
      <c r="B224">
        <v>20</v>
      </c>
      <c r="C224">
        <v>0</v>
      </c>
      <c r="D224">
        <v>2.0874000000000001</v>
      </c>
      <c r="E224">
        <v>2</v>
      </c>
      <c r="F224" t="s">
        <v>62</v>
      </c>
      <c r="G224">
        <v>3076</v>
      </c>
      <c r="H224">
        <v>66</v>
      </c>
      <c r="I224">
        <v>2.1456</v>
      </c>
      <c r="J224" t="s">
        <v>92</v>
      </c>
      <c r="K224" t="str">
        <f t="shared" si="6"/>
        <v>high-error</v>
      </c>
      <c r="L224" t="str">
        <f t="shared" si="7"/>
        <v>PASS</v>
      </c>
    </row>
    <row r="225" spans="1:12">
      <c r="A225">
        <v>5300</v>
      </c>
      <c r="B225">
        <v>20</v>
      </c>
      <c r="C225">
        <v>0</v>
      </c>
      <c r="D225">
        <v>2.0874000000000001</v>
      </c>
      <c r="E225">
        <v>8</v>
      </c>
      <c r="F225" t="s">
        <v>62</v>
      </c>
      <c r="G225">
        <v>19634</v>
      </c>
      <c r="H225">
        <v>418</v>
      </c>
      <c r="I225">
        <v>2.129</v>
      </c>
      <c r="J225" t="s">
        <v>92</v>
      </c>
      <c r="K225" t="str">
        <f t="shared" si="6"/>
        <v>high-error</v>
      </c>
      <c r="L225" t="str">
        <f t="shared" si="7"/>
        <v>PASS</v>
      </c>
    </row>
    <row r="226" spans="1:12">
      <c r="A226">
        <v>5300</v>
      </c>
      <c r="B226">
        <v>20</v>
      </c>
      <c r="C226">
        <v>0</v>
      </c>
      <c r="D226">
        <v>2.0874000000000001</v>
      </c>
      <c r="E226">
        <v>22</v>
      </c>
      <c r="F226" t="s">
        <v>63</v>
      </c>
      <c r="G226">
        <v>7034</v>
      </c>
      <c r="H226">
        <v>149</v>
      </c>
      <c r="I226">
        <v>2.1183000000000001</v>
      </c>
      <c r="J226" t="s">
        <v>92</v>
      </c>
      <c r="K226" t="str">
        <f t="shared" si="6"/>
        <v>high-error</v>
      </c>
      <c r="L226" t="str">
        <f t="shared" si="7"/>
        <v>PASS</v>
      </c>
    </row>
    <row r="227" spans="1:12">
      <c r="A227">
        <v>5300</v>
      </c>
      <c r="B227">
        <v>20</v>
      </c>
      <c r="C227">
        <v>0</v>
      </c>
      <c r="D227">
        <v>2.0874000000000001</v>
      </c>
      <c r="E227">
        <v>21</v>
      </c>
      <c r="F227" t="s">
        <v>63</v>
      </c>
      <c r="G227">
        <v>6851</v>
      </c>
      <c r="H227">
        <v>145</v>
      </c>
      <c r="I227">
        <v>2.1164999999999998</v>
      </c>
      <c r="J227" t="s">
        <v>92</v>
      </c>
      <c r="K227" t="str">
        <f t="shared" si="6"/>
        <v>high-error</v>
      </c>
      <c r="L227" t="str">
        <f t="shared" si="7"/>
        <v>PASS</v>
      </c>
    </row>
    <row r="228" spans="1:12">
      <c r="A228">
        <v>7922</v>
      </c>
      <c r="B228">
        <v>20</v>
      </c>
      <c r="C228">
        <v>9</v>
      </c>
      <c r="D228">
        <v>3.1690999999999998</v>
      </c>
      <c r="E228">
        <v>20</v>
      </c>
      <c r="F228" t="s">
        <v>64</v>
      </c>
      <c r="G228">
        <v>748</v>
      </c>
      <c r="H228">
        <v>43</v>
      </c>
      <c r="I228">
        <v>5.7487000000000004</v>
      </c>
      <c r="J228" t="s">
        <v>91</v>
      </c>
      <c r="K228" t="str">
        <f t="shared" si="6"/>
        <v>outlier</v>
      </c>
      <c r="L228" t="str">
        <f t="shared" si="7"/>
        <v>PASS</v>
      </c>
    </row>
    <row r="229" spans="1:12">
      <c r="A229">
        <v>7922</v>
      </c>
      <c r="B229">
        <v>20</v>
      </c>
      <c r="C229">
        <v>9</v>
      </c>
      <c r="D229">
        <v>3.1690999999999998</v>
      </c>
      <c r="E229">
        <v>6</v>
      </c>
      <c r="F229" t="s">
        <v>64</v>
      </c>
      <c r="G229">
        <v>613</v>
      </c>
      <c r="H229">
        <v>30</v>
      </c>
      <c r="I229">
        <v>4.8940000000000001</v>
      </c>
      <c r="J229" t="s">
        <v>91</v>
      </c>
      <c r="K229" t="str">
        <f t="shared" si="6"/>
        <v>outlier</v>
      </c>
      <c r="L229" t="str">
        <f t="shared" si="7"/>
        <v>PASS</v>
      </c>
    </row>
    <row r="230" spans="1:12">
      <c r="A230">
        <v>7922</v>
      </c>
      <c r="B230">
        <v>20</v>
      </c>
      <c r="C230">
        <v>9</v>
      </c>
      <c r="D230">
        <v>3.1690999999999998</v>
      </c>
      <c r="E230">
        <v>11</v>
      </c>
      <c r="F230" t="s">
        <v>64</v>
      </c>
      <c r="G230">
        <v>1213</v>
      </c>
      <c r="H230">
        <v>59</v>
      </c>
      <c r="I230">
        <v>4.8639999999999999</v>
      </c>
      <c r="J230" t="s">
        <v>91</v>
      </c>
      <c r="K230" t="str">
        <f t="shared" si="6"/>
        <v>outlier</v>
      </c>
      <c r="L230" t="str">
        <f t="shared" si="7"/>
        <v>PASS</v>
      </c>
    </row>
    <row r="231" spans="1:12">
      <c r="A231">
        <v>7922</v>
      </c>
      <c r="B231">
        <v>20</v>
      </c>
      <c r="C231">
        <v>9</v>
      </c>
      <c r="D231">
        <v>3.1690999999999998</v>
      </c>
      <c r="E231">
        <v>15</v>
      </c>
      <c r="F231" t="s">
        <v>64</v>
      </c>
      <c r="G231">
        <v>1788</v>
      </c>
      <c r="H231">
        <v>71</v>
      </c>
      <c r="I231">
        <v>3.9708999999999999</v>
      </c>
      <c r="J231" t="s">
        <v>91</v>
      </c>
      <c r="K231" t="str">
        <f t="shared" si="6"/>
        <v>outlier</v>
      </c>
      <c r="L231" t="str">
        <f t="shared" si="7"/>
        <v>PASS</v>
      </c>
    </row>
    <row r="232" spans="1:12">
      <c r="A232">
        <v>7922</v>
      </c>
      <c r="B232">
        <v>20</v>
      </c>
      <c r="C232">
        <v>9</v>
      </c>
      <c r="D232">
        <v>3.1690999999999998</v>
      </c>
      <c r="E232">
        <v>16</v>
      </c>
      <c r="F232" t="s">
        <v>64</v>
      </c>
      <c r="G232">
        <v>1634</v>
      </c>
      <c r="H232">
        <v>64</v>
      </c>
      <c r="I232">
        <v>3.9167999999999998</v>
      </c>
      <c r="J232" t="s">
        <v>91</v>
      </c>
      <c r="K232" t="str">
        <f t="shared" si="6"/>
        <v>outlier</v>
      </c>
      <c r="L232" t="str">
        <f t="shared" si="7"/>
        <v>PASS</v>
      </c>
    </row>
    <row r="233" spans="1:12">
      <c r="A233">
        <v>7922</v>
      </c>
      <c r="B233">
        <v>20</v>
      </c>
      <c r="C233">
        <v>9</v>
      </c>
      <c r="D233">
        <v>3.1690999999999998</v>
      </c>
      <c r="E233">
        <v>8</v>
      </c>
      <c r="F233" t="s">
        <v>64</v>
      </c>
      <c r="G233">
        <v>881</v>
      </c>
      <c r="H233">
        <v>33</v>
      </c>
      <c r="I233">
        <v>3.7456999999999998</v>
      </c>
      <c r="J233" t="s">
        <v>91</v>
      </c>
      <c r="K233" t="str">
        <f t="shared" si="6"/>
        <v>outlier</v>
      </c>
      <c r="L233" t="str">
        <f t="shared" si="7"/>
        <v>PASS</v>
      </c>
    </row>
    <row r="234" spans="1:12">
      <c r="A234">
        <v>7922</v>
      </c>
      <c r="B234">
        <v>20</v>
      </c>
      <c r="C234">
        <v>9</v>
      </c>
      <c r="D234">
        <v>3.1690999999999998</v>
      </c>
      <c r="E234">
        <v>21</v>
      </c>
      <c r="F234" t="s">
        <v>64</v>
      </c>
      <c r="G234">
        <v>883</v>
      </c>
      <c r="H234">
        <v>33</v>
      </c>
      <c r="I234">
        <v>3.7372999999999998</v>
      </c>
      <c r="J234" t="s">
        <v>91</v>
      </c>
      <c r="K234" t="str">
        <f t="shared" si="6"/>
        <v>outlier</v>
      </c>
      <c r="L234" t="str">
        <f t="shared" si="7"/>
        <v>PASS</v>
      </c>
    </row>
    <row r="235" spans="1:12">
      <c r="A235">
        <v>7922</v>
      </c>
      <c r="B235">
        <v>20</v>
      </c>
      <c r="C235">
        <v>9</v>
      </c>
      <c r="D235">
        <v>3.1690999999999998</v>
      </c>
      <c r="E235">
        <v>14</v>
      </c>
      <c r="F235" t="s">
        <v>64</v>
      </c>
      <c r="G235">
        <v>1463</v>
      </c>
      <c r="H235">
        <v>54</v>
      </c>
      <c r="I235">
        <v>3.6911</v>
      </c>
      <c r="J235" t="s">
        <v>91</v>
      </c>
      <c r="K235" t="str">
        <f t="shared" si="6"/>
        <v>outlier</v>
      </c>
      <c r="L235" t="str">
        <f t="shared" si="7"/>
        <v>PASS</v>
      </c>
    </row>
    <row r="236" spans="1:12">
      <c r="A236">
        <v>7922</v>
      </c>
      <c r="B236">
        <v>20</v>
      </c>
      <c r="C236">
        <v>9</v>
      </c>
      <c r="D236">
        <v>3.1690999999999998</v>
      </c>
      <c r="E236">
        <v>13</v>
      </c>
      <c r="F236" t="s">
        <v>64</v>
      </c>
      <c r="G236">
        <v>955</v>
      </c>
      <c r="H236">
        <v>35</v>
      </c>
      <c r="I236">
        <v>3.6648999999999998</v>
      </c>
      <c r="J236" t="s">
        <v>91</v>
      </c>
      <c r="K236" t="str">
        <f t="shared" si="6"/>
        <v>outlier</v>
      </c>
      <c r="L236" t="str">
        <f t="shared" si="7"/>
        <v>PASS</v>
      </c>
    </row>
    <row r="237" spans="1:12">
      <c r="A237">
        <v>7922</v>
      </c>
      <c r="B237">
        <v>20</v>
      </c>
      <c r="C237">
        <v>9</v>
      </c>
      <c r="D237">
        <v>3.1690999999999998</v>
      </c>
      <c r="E237">
        <v>17</v>
      </c>
      <c r="F237" t="s">
        <v>64</v>
      </c>
      <c r="G237">
        <v>1003</v>
      </c>
      <c r="H237">
        <v>36</v>
      </c>
      <c r="I237">
        <v>3.5891999999999999</v>
      </c>
      <c r="J237" t="s">
        <v>92</v>
      </c>
      <c r="K237" t="str">
        <f t="shared" si="6"/>
        <v>high-error</v>
      </c>
      <c r="L237" t="str">
        <f t="shared" si="7"/>
        <v>PASS</v>
      </c>
    </row>
    <row r="238" spans="1:12">
      <c r="A238">
        <v>7922</v>
      </c>
      <c r="B238">
        <v>20</v>
      </c>
      <c r="C238">
        <v>9</v>
      </c>
      <c r="D238">
        <v>3.1690999999999998</v>
      </c>
      <c r="E238">
        <v>7</v>
      </c>
      <c r="F238" t="s">
        <v>64</v>
      </c>
      <c r="G238">
        <v>774</v>
      </c>
      <c r="H238">
        <v>27</v>
      </c>
      <c r="I238">
        <v>3.4883999999999999</v>
      </c>
      <c r="J238" t="s">
        <v>92</v>
      </c>
      <c r="K238" t="str">
        <f t="shared" si="6"/>
        <v>high-error</v>
      </c>
      <c r="L238" t="str">
        <f t="shared" si="7"/>
        <v>PASS</v>
      </c>
    </row>
    <row r="239" spans="1:12">
      <c r="A239">
        <v>7922</v>
      </c>
      <c r="B239">
        <v>20</v>
      </c>
      <c r="C239">
        <v>9</v>
      </c>
      <c r="D239">
        <v>3.1690999999999998</v>
      </c>
      <c r="E239">
        <v>12</v>
      </c>
      <c r="F239" t="s">
        <v>64</v>
      </c>
      <c r="G239">
        <v>1251</v>
      </c>
      <c r="H239">
        <v>43</v>
      </c>
      <c r="I239">
        <v>3.4373</v>
      </c>
      <c r="J239" t="s">
        <v>92</v>
      </c>
      <c r="K239" t="str">
        <f t="shared" si="6"/>
        <v>high-error</v>
      </c>
      <c r="L239" t="str">
        <f t="shared" si="7"/>
        <v>PASS</v>
      </c>
    </row>
    <row r="240" spans="1:12">
      <c r="A240">
        <v>7922</v>
      </c>
      <c r="B240">
        <v>20</v>
      </c>
      <c r="C240">
        <v>9</v>
      </c>
      <c r="D240">
        <v>3.1690999999999998</v>
      </c>
      <c r="E240">
        <v>22</v>
      </c>
      <c r="F240" t="s">
        <v>64</v>
      </c>
      <c r="G240">
        <v>1246</v>
      </c>
      <c r="H240">
        <v>41</v>
      </c>
      <c r="I240">
        <v>3.2905000000000002</v>
      </c>
      <c r="J240" t="s">
        <v>92</v>
      </c>
      <c r="K240" t="str">
        <f t="shared" si="6"/>
        <v>high-error</v>
      </c>
      <c r="L240" t="str">
        <f t="shared" si="7"/>
        <v>PASS</v>
      </c>
    </row>
    <row r="241" spans="1:12">
      <c r="A241">
        <v>7922</v>
      </c>
      <c r="B241">
        <v>20</v>
      </c>
      <c r="C241">
        <v>9</v>
      </c>
      <c r="D241">
        <v>3.1690999999999998</v>
      </c>
      <c r="E241">
        <v>18</v>
      </c>
      <c r="F241" t="s">
        <v>64</v>
      </c>
      <c r="G241">
        <v>1202</v>
      </c>
      <c r="H241">
        <v>39</v>
      </c>
      <c r="I241">
        <v>3.2446000000000002</v>
      </c>
      <c r="J241" t="s">
        <v>92</v>
      </c>
      <c r="K241" t="str">
        <f t="shared" si="6"/>
        <v>high-error</v>
      </c>
      <c r="L241" t="str">
        <f t="shared" si="7"/>
        <v>PASS</v>
      </c>
    </row>
    <row r="242" spans="1:12">
      <c r="A242">
        <v>7922</v>
      </c>
      <c r="B242">
        <v>20</v>
      </c>
      <c r="C242">
        <v>9</v>
      </c>
      <c r="D242">
        <v>3.1690999999999998</v>
      </c>
      <c r="E242">
        <v>16</v>
      </c>
      <c r="F242" t="s">
        <v>62</v>
      </c>
      <c r="G242">
        <v>941</v>
      </c>
      <c r="H242">
        <v>30</v>
      </c>
      <c r="I242">
        <v>3.1880999999999999</v>
      </c>
      <c r="J242" t="s">
        <v>92</v>
      </c>
      <c r="K242" t="str">
        <f t="shared" si="6"/>
        <v>high-error</v>
      </c>
      <c r="L242" t="str">
        <f t="shared" si="7"/>
        <v>PASS</v>
      </c>
    </row>
    <row r="243" spans="1:12">
      <c r="A243">
        <v>7922</v>
      </c>
      <c r="B243">
        <v>20</v>
      </c>
      <c r="C243">
        <v>9</v>
      </c>
      <c r="D243">
        <v>3.1690999999999998</v>
      </c>
      <c r="E243">
        <v>19</v>
      </c>
      <c r="F243" t="s">
        <v>64</v>
      </c>
      <c r="G243">
        <v>1455</v>
      </c>
      <c r="H243">
        <v>42</v>
      </c>
      <c r="I243">
        <v>2.8866000000000001</v>
      </c>
      <c r="J243" t="s">
        <v>92</v>
      </c>
      <c r="K243" t="str">
        <f t="shared" si="6"/>
        <v>high-error</v>
      </c>
      <c r="L243" t="str">
        <f t="shared" si="7"/>
        <v>PASS</v>
      </c>
    </row>
    <row r="244" spans="1:12">
      <c r="A244">
        <v>7922</v>
      </c>
      <c r="B244">
        <v>20</v>
      </c>
      <c r="C244">
        <v>9</v>
      </c>
      <c r="D244">
        <v>3.1690999999999998</v>
      </c>
      <c r="E244">
        <v>19</v>
      </c>
      <c r="F244" t="s">
        <v>62</v>
      </c>
      <c r="G244">
        <v>766</v>
      </c>
      <c r="H244">
        <v>22</v>
      </c>
      <c r="I244">
        <v>2.8721000000000001</v>
      </c>
      <c r="J244" t="s">
        <v>92</v>
      </c>
      <c r="K244" t="str">
        <f t="shared" si="6"/>
        <v>high-error</v>
      </c>
      <c r="L244" t="str">
        <f t="shared" si="7"/>
        <v>PASS</v>
      </c>
    </row>
    <row r="245" spans="1:12">
      <c r="A245">
        <v>7922</v>
      </c>
      <c r="B245">
        <v>20</v>
      </c>
      <c r="C245">
        <v>9</v>
      </c>
      <c r="D245">
        <v>3.1690999999999998</v>
      </c>
      <c r="E245">
        <v>12</v>
      </c>
      <c r="F245" t="s">
        <v>62</v>
      </c>
      <c r="G245">
        <v>678</v>
      </c>
      <c r="H245">
        <v>18</v>
      </c>
      <c r="I245">
        <v>2.6549</v>
      </c>
      <c r="J245" t="s">
        <v>92</v>
      </c>
      <c r="K245" t="str">
        <f t="shared" si="6"/>
        <v>high-error</v>
      </c>
      <c r="L245" t="str">
        <f t="shared" si="7"/>
        <v>PASS</v>
      </c>
    </row>
    <row r="246" spans="1:12">
      <c r="A246">
        <v>7922</v>
      </c>
      <c r="B246">
        <v>20</v>
      </c>
      <c r="C246">
        <v>9</v>
      </c>
      <c r="D246">
        <v>3.1690999999999998</v>
      </c>
      <c r="E246">
        <v>14</v>
      </c>
      <c r="F246" t="s">
        <v>62</v>
      </c>
      <c r="G246">
        <v>801</v>
      </c>
      <c r="H246">
        <v>21</v>
      </c>
      <c r="I246">
        <v>2.6217000000000001</v>
      </c>
      <c r="J246" t="s">
        <v>92</v>
      </c>
      <c r="K246" t="str">
        <f t="shared" si="6"/>
        <v>high-error</v>
      </c>
      <c r="L246" t="str">
        <f t="shared" si="7"/>
        <v>PASS</v>
      </c>
    </row>
    <row r="247" spans="1:12">
      <c r="A247">
        <v>7922</v>
      </c>
      <c r="B247">
        <v>20</v>
      </c>
      <c r="C247">
        <v>9</v>
      </c>
      <c r="D247">
        <v>3.1690999999999998</v>
      </c>
      <c r="E247">
        <v>17</v>
      </c>
      <c r="F247" t="s">
        <v>62</v>
      </c>
      <c r="G247">
        <v>608</v>
      </c>
      <c r="H247">
        <v>13</v>
      </c>
      <c r="I247">
        <v>2.1381999999999999</v>
      </c>
      <c r="J247" t="s">
        <v>92</v>
      </c>
      <c r="K247" t="str">
        <f t="shared" si="6"/>
        <v>high-error</v>
      </c>
      <c r="L247" t="str">
        <f t="shared" si="7"/>
        <v>PASS</v>
      </c>
    </row>
    <row r="248" spans="1:12">
      <c r="A248">
        <v>7349</v>
      </c>
      <c r="B248">
        <v>19</v>
      </c>
      <c r="C248">
        <v>0</v>
      </c>
      <c r="D248">
        <v>2.0991</v>
      </c>
      <c r="E248">
        <v>12</v>
      </c>
      <c r="F248" t="s">
        <v>64</v>
      </c>
      <c r="G248">
        <v>1760</v>
      </c>
      <c r="H248">
        <v>56</v>
      </c>
      <c r="I248">
        <v>3.1818</v>
      </c>
      <c r="J248" t="s">
        <v>92</v>
      </c>
      <c r="K248" t="str">
        <f t="shared" si="6"/>
        <v>high-error</v>
      </c>
      <c r="L248" t="str">
        <f t="shared" si="7"/>
        <v>PASS</v>
      </c>
    </row>
    <row r="249" spans="1:12">
      <c r="A249">
        <v>7349</v>
      </c>
      <c r="B249">
        <v>19</v>
      </c>
      <c r="C249">
        <v>0</v>
      </c>
      <c r="D249">
        <v>2.0991</v>
      </c>
      <c r="E249">
        <v>13</v>
      </c>
      <c r="F249" t="s">
        <v>64</v>
      </c>
      <c r="G249">
        <v>1542</v>
      </c>
      <c r="H249">
        <v>46</v>
      </c>
      <c r="I249">
        <v>2.9830999999999999</v>
      </c>
      <c r="J249" t="s">
        <v>92</v>
      </c>
      <c r="K249" t="str">
        <f t="shared" si="6"/>
        <v>high-error</v>
      </c>
      <c r="L249" t="str">
        <f t="shared" si="7"/>
        <v>PASS</v>
      </c>
    </row>
    <row r="250" spans="1:12">
      <c r="A250">
        <v>7349</v>
      </c>
      <c r="B250">
        <v>19</v>
      </c>
      <c r="C250">
        <v>0</v>
      </c>
      <c r="D250">
        <v>2.0991</v>
      </c>
      <c r="E250">
        <v>16</v>
      </c>
      <c r="F250" t="s">
        <v>64</v>
      </c>
      <c r="G250">
        <v>1681</v>
      </c>
      <c r="H250">
        <v>46</v>
      </c>
      <c r="I250">
        <v>2.7364999999999999</v>
      </c>
      <c r="J250" t="s">
        <v>92</v>
      </c>
      <c r="K250" t="str">
        <f t="shared" si="6"/>
        <v>high-error</v>
      </c>
      <c r="L250" t="str">
        <f t="shared" si="7"/>
        <v>PASS</v>
      </c>
    </row>
    <row r="251" spans="1:12">
      <c r="A251">
        <v>7349</v>
      </c>
      <c r="B251">
        <v>19</v>
      </c>
      <c r="C251">
        <v>0</v>
      </c>
      <c r="D251">
        <v>2.0991</v>
      </c>
      <c r="E251">
        <v>23</v>
      </c>
      <c r="F251" t="s">
        <v>64</v>
      </c>
      <c r="G251">
        <v>963</v>
      </c>
      <c r="H251">
        <v>26</v>
      </c>
      <c r="I251">
        <v>2.6999</v>
      </c>
      <c r="J251" t="s">
        <v>92</v>
      </c>
      <c r="K251" t="str">
        <f t="shared" si="6"/>
        <v>high-error</v>
      </c>
      <c r="L251" t="str">
        <f t="shared" si="7"/>
        <v>PASS</v>
      </c>
    </row>
    <row r="252" spans="1:12">
      <c r="A252">
        <v>7349</v>
      </c>
      <c r="B252">
        <v>19</v>
      </c>
      <c r="C252">
        <v>0</v>
      </c>
      <c r="D252">
        <v>2.0991</v>
      </c>
      <c r="E252">
        <v>14</v>
      </c>
      <c r="F252" t="s">
        <v>64</v>
      </c>
      <c r="G252">
        <v>1641</v>
      </c>
      <c r="H252">
        <v>43</v>
      </c>
      <c r="I252">
        <v>2.6204000000000001</v>
      </c>
      <c r="J252" t="s">
        <v>92</v>
      </c>
      <c r="K252" t="str">
        <f t="shared" si="6"/>
        <v>high-error</v>
      </c>
      <c r="L252" t="str">
        <f t="shared" si="7"/>
        <v>PASS</v>
      </c>
    </row>
    <row r="253" spans="1:12">
      <c r="A253">
        <v>7349</v>
      </c>
      <c r="B253">
        <v>19</v>
      </c>
      <c r="C253">
        <v>0</v>
      </c>
      <c r="D253">
        <v>2.0991</v>
      </c>
      <c r="E253">
        <v>4</v>
      </c>
      <c r="F253" t="s">
        <v>64</v>
      </c>
      <c r="G253">
        <v>916</v>
      </c>
      <c r="H253">
        <v>24</v>
      </c>
      <c r="I253">
        <v>2.6200999999999999</v>
      </c>
      <c r="J253" t="s">
        <v>92</v>
      </c>
      <c r="K253" t="str">
        <f t="shared" si="6"/>
        <v>high-error</v>
      </c>
      <c r="L253" t="str">
        <f t="shared" si="7"/>
        <v>PASS</v>
      </c>
    </row>
    <row r="254" spans="1:12">
      <c r="A254">
        <v>7349</v>
      </c>
      <c r="B254">
        <v>19</v>
      </c>
      <c r="C254">
        <v>0</v>
      </c>
      <c r="D254">
        <v>2.0991</v>
      </c>
      <c r="E254">
        <v>3</v>
      </c>
      <c r="F254" t="s">
        <v>64</v>
      </c>
      <c r="G254">
        <v>924</v>
      </c>
      <c r="H254">
        <v>23</v>
      </c>
      <c r="I254">
        <v>2.4891999999999999</v>
      </c>
      <c r="J254" t="s">
        <v>92</v>
      </c>
      <c r="K254" t="str">
        <f t="shared" si="6"/>
        <v>high-error</v>
      </c>
      <c r="L254" t="str">
        <f t="shared" si="7"/>
        <v>PASS</v>
      </c>
    </row>
    <row r="255" spans="1:12">
      <c r="A255">
        <v>7349</v>
      </c>
      <c r="B255">
        <v>19</v>
      </c>
      <c r="C255">
        <v>0</v>
      </c>
      <c r="D255">
        <v>2.0991</v>
      </c>
      <c r="E255">
        <v>0</v>
      </c>
      <c r="F255" t="s">
        <v>64</v>
      </c>
      <c r="G255">
        <v>604</v>
      </c>
      <c r="H255">
        <v>15</v>
      </c>
      <c r="I255">
        <v>2.4834000000000001</v>
      </c>
      <c r="J255" t="s">
        <v>92</v>
      </c>
      <c r="K255" t="str">
        <f t="shared" si="6"/>
        <v>high-error</v>
      </c>
      <c r="L255" t="str">
        <f t="shared" si="7"/>
        <v>PASS</v>
      </c>
    </row>
    <row r="256" spans="1:12">
      <c r="A256">
        <v>7349</v>
      </c>
      <c r="B256">
        <v>19</v>
      </c>
      <c r="C256">
        <v>0</v>
      </c>
      <c r="D256">
        <v>2.0991</v>
      </c>
      <c r="E256">
        <v>21</v>
      </c>
      <c r="F256" t="s">
        <v>64</v>
      </c>
      <c r="G256">
        <v>1161</v>
      </c>
      <c r="H256">
        <v>28</v>
      </c>
      <c r="I256">
        <v>2.4117000000000002</v>
      </c>
      <c r="J256" t="s">
        <v>92</v>
      </c>
      <c r="K256" t="str">
        <f t="shared" si="6"/>
        <v>high-error</v>
      </c>
      <c r="L256" t="str">
        <f t="shared" si="7"/>
        <v>PASS</v>
      </c>
    </row>
    <row r="257" spans="1:12">
      <c r="A257">
        <v>7349</v>
      </c>
      <c r="B257">
        <v>19</v>
      </c>
      <c r="C257">
        <v>0</v>
      </c>
      <c r="D257">
        <v>2.0991</v>
      </c>
      <c r="E257">
        <v>1</v>
      </c>
      <c r="F257" t="s">
        <v>64</v>
      </c>
      <c r="G257">
        <v>747</v>
      </c>
      <c r="H257">
        <v>18</v>
      </c>
      <c r="I257">
        <v>2.4096000000000002</v>
      </c>
      <c r="J257" t="s">
        <v>92</v>
      </c>
      <c r="K257" t="str">
        <f t="shared" si="6"/>
        <v>high-error</v>
      </c>
      <c r="L257" t="str">
        <f t="shared" si="7"/>
        <v>PASS</v>
      </c>
    </row>
    <row r="258" spans="1:12">
      <c r="A258">
        <v>7349</v>
      </c>
      <c r="B258">
        <v>19</v>
      </c>
      <c r="C258">
        <v>0</v>
      </c>
      <c r="D258">
        <v>2.0991</v>
      </c>
      <c r="E258">
        <v>8</v>
      </c>
      <c r="F258" t="s">
        <v>64</v>
      </c>
      <c r="G258">
        <v>794</v>
      </c>
      <c r="H258">
        <v>19</v>
      </c>
      <c r="I258">
        <v>2.3929999999999998</v>
      </c>
      <c r="J258" t="s">
        <v>92</v>
      </c>
      <c r="K258" t="str">
        <f t="shared" ref="K258:K321" si="8">IF(I258&gt;3.628193,"outlier",IF(I258&gt;=2.11093,"high-error","normal"))</f>
        <v>high-error</v>
      </c>
      <c r="L258" t="str">
        <f t="shared" ref="L258:L321" si="9">IF(J258=K258,"PASS","FAIL")</f>
        <v>PASS</v>
      </c>
    </row>
    <row r="259" spans="1:12">
      <c r="A259">
        <v>7349</v>
      </c>
      <c r="B259">
        <v>19</v>
      </c>
      <c r="C259">
        <v>0</v>
      </c>
      <c r="D259">
        <v>2.0991</v>
      </c>
      <c r="E259">
        <v>19</v>
      </c>
      <c r="F259" t="s">
        <v>64</v>
      </c>
      <c r="G259">
        <v>1023</v>
      </c>
      <c r="H259">
        <v>24</v>
      </c>
      <c r="I259">
        <v>2.3460000000000001</v>
      </c>
      <c r="J259" t="s">
        <v>92</v>
      </c>
      <c r="K259" t="str">
        <f t="shared" si="8"/>
        <v>high-error</v>
      </c>
      <c r="L259" t="str">
        <f t="shared" si="9"/>
        <v>PASS</v>
      </c>
    </row>
    <row r="260" spans="1:12">
      <c r="A260">
        <v>7349</v>
      </c>
      <c r="B260">
        <v>19</v>
      </c>
      <c r="C260">
        <v>0</v>
      </c>
      <c r="D260">
        <v>2.0991</v>
      </c>
      <c r="E260">
        <v>10</v>
      </c>
      <c r="F260" t="s">
        <v>64</v>
      </c>
      <c r="G260">
        <v>1346</v>
      </c>
      <c r="H260">
        <v>31</v>
      </c>
      <c r="I260">
        <v>2.3031000000000001</v>
      </c>
      <c r="J260" t="s">
        <v>92</v>
      </c>
      <c r="K260" t="str">
        <f t="shared" si="8"/>
        <v>high-error</v>
      </c>
      <c r="L260" t="str">
        <f t="shared" si="9"/>
        <v>PASS</v>
      </c>
    </row>
    <row r="261" spans="1:12">
      <c r="A261">
        <v>7349</v>
      </c>
      <c r="B261">
        <v>19</v>
      </c>
      <c r="C261">
        <v>0</v>
      </c>
      <c r="D261">
        <v>2.0991</v>
      </c>
      <c r="E261">
        <v>9</v>
      </c>
      <c r="F261" t="s">
        <v>64</v>
      </c>
      <c r="G261">
        <v>1129</v>
      </c>
      <c r="H261">
        <v>26</v>
      </c>
      <c r="I261">
        <v>2.3029000000000002</v>
      </c>
      <c r="J261" t="s">
        <v>92</v>
      </c>
      <c r="K261" t="str">
        <f t="shared" si="8"/>
        <v>high-error</v>
      </c>
      <c r="L261" t="str">
        <f t="shared" si="9"/>
        <v>PASS</v>
      </c>
    </row>
    <row r="262" spans="1:12">
      <c r="A262">
        <v>7349</v>
      </c>
      <c r="B262">
        <v>19</v>
      </c>
      <c r="C262">
        <v>0</v>
      </c>
      <c r="D262">
        <v>2.0991</v>
      </c>
      <c r="E262">
        <v>18</v>
      </c>
      <c r="F262" t="s">
        <v>64</v>
      </c>
      <c r="G262">
        <v>831</v>
      </c>
      <c r="H262">
        <v>19</v>
      </c>
      <c r="I262">
        <v>2.2864</v>
      </c>
      <c r="J262" t="s">
        <v>92</v>
      </c>
      <c r="K262" t="str">
        <f t="shared" si="8"/>
        <v>high-error</v>
      </c>
      <c r="L262" t="str">
        <f t="shared" si="9"/>
        <v>PASS</v>
      </c>
    </row>
    <row r="263" spans="1:12">
      <c r="A263">
        <v>7349</v>
      </c>
      <c r="B263">
        <v>19</v>
      </c>
      <c r="C263">
        <v>0</v>
      </c>
      <c r="D263">
        <v>2.0991</v>
      </c>
      <c r="E263">
        <v>17</v>
      </c>
      <c r="F263" t="s">
        <v>64</v>
      </c>
      <c r="G263">
        <v>1072</v>
      </c>
      <c r="H263">
        <v>24</v>
      </c>
      <c r="I263">
        <v>2.2387999999999999</v>
      </c>
      <c r="J263" t="s">
        <v>92</v>
      </c>
      <c r="K263" t="str">
        <f t="shared" si="8"/>
        <v>high-error</v>
      </c>
      <c r="L263" t="str">
        <f t="shared" si="9"/>
        <v>PASS</v>
      </c>
    </row>
    <row r="264" spans="1:12">
      <c r="A264">
        <v>7349</v>
      </c>
      <c r="B264">
        <v>19</v>
      </c>
      <c r="C264">
        <v>0</v>
      </c>
      <c r="D264">
        <v>2.0991</v>
      </c>
      <c r="E264">
        <v>11</v>
      </c>
      <c r="F264" t="s">
        <v>64</v>
      </c>
      <c r="G264">
        <v>1845</v>
      </c>
      <c r="H264">
        <v>41</v>
      </c>
      <c r="I264">
        <v>2.2222</v>
      </c>
      <c r="J264" t="s">
        <v>92</v>
      </c>
      <c r="K264" t="str">
        <f t="shared" si="8"/>
        <v>high-error</v>
      </c>
      <c r="L264" t="str">
        <f t="shared" si="9"/>
        <v>PASS</v>
      </c>
    </row>
    <row r="265" spans="1:12">
      <c r="A265">
        <v>7349</v>
      </c>
      <c r="B265">
        <v>19</v>
      </c>
      <c r="C265">
        <v>0</v>
      </c>
      <c r="D265">
        <v>2.0991</v>
      </c>
      <c r="E265">
        <v>7</v>
      </c>
      <c r="F265" t="s">
        <v>64</v>
      </c>
      <c r="G265">
        <v>1144</v>
      </c>
      <c r="H265">
        <v>25</v>
      </c>
      <c r="I265">
        <v>2.1852999999999998</v>
      </c>
      <c r="J265" t="s">
        <v>92</v>
      </c>
      <c r="K265" t="str">
        <f t="shared" si="8"/>
        <v>high-error</v>
      </c>
      <c r="L265" t="str">
        <f t="shared" si="9"/>
        <v>PASS</v>
      </c>
    </row>
    <row r="266" spans="1:12">
      <c r="A266">
        <v>7349</v>
      </c>
      <c r="B266">
        <v>19</v>
      </c>
      <c r="C266">
        <v>0</v>
      </c>
      <c r="D266">
        <v>2.0991</v>
      </c>
      <c r="E266">
        <v>15</v>
      </c>
      <c r="F266" t="s">
        <v>64</v>
      </c>
      <c r="G266">
        <v>1579</v>
      </c>
      <c r="H266">
        <v>34</v>
      </c>
      <c r="I266">
        <v>2.1533000000000002</v>
      </c>
      <c r="J266" t="s">
        <v>92</v>
      </c>
      <c r="K266" t="str">
        <f t="shared" si="8"/>
        <v>high-error</v>
      </c>
      <c r="L266" t="str">
        <f t="shared" si="9"/>
        <v>PASS</v>
      </c>
    </row>
    <row r="267" spans="1:12">
      <c r="A267">
        <v>4722</v>
      </c>
      <c r="B267">
        <v>17</v>
      </c>
      <c r="C267">
        <v>0</v>
      </c>
      <c r="D267">
        <v>2.9914000000000001</v>
      </c>
      <c r="E267">
        <v>11</v>
      </c>
      <c r="F267" t="s">
        <v>64</v>
      </c>
      <c r="G267">
        <v>1267</v>
      </c>
      <c r="H267">
        <v>45</v>
      </c>
      <c r="I267">
        <v>3.5516999999999999</v>
      </c>
      <c r="J267" t="s">
        <v>92</v>
      </c>
      <c r="K267" t="str">
        <f t="shared" si="8"/>
        <v>high-error</v>
      </c>
      <c r="L267" t="str">
        <f t="shared" si="9"/>
        <v>PASS</v>
      </c>
    </row>
    <row r="268" spans="1:12">
      <c r="A268">
        <v>4722</v>
      </c>
      <c r="B268">
        <v>17</v>
      </c>
      <c r="C268">
        <v>0</v>
      </c>
      <c r="D268">
        <v>2.9914000000000001</v>
      </c>
      <c r="E268">
        <v>10</v>
      </c>
      <c r="F268" t="s">
        <v>64</v>
      </c>
      <c r="G268">
        <v>1187</v>
      </c>
      <c r="H268">
        <v>42</v>
      </c>
      <c r="I268">
        <v>3.5383</v>
      </c>
      <c r="J268" t="s">
        <v>92</v>
      </c>
      <c r="K268" t="str">
        <f t="shared" si="8"/>
        <v>high-error</v>
      </c>
      <c r="L268" t="str">
        <f t="shared" si="9"/>
        <v>PASS</v>
      </c>
    </row>
    <row r="269" spans="1:12">
      <c r="A269">
        <v>4722</v>
      </c>
      <c r="B269">
        <v>17</v>
      </c>
      <c r="C269">
        <v>0</v>
      </c>
      <c r="D269">
        <v>2.9914000000000001</v>
      </c>
      <c r="E269">
        <v>8</v>
      </c>
      <c r="F269" t="s">
        <v>64</v>
      </c>
      <c r="G269">
        <v>829</v>
      </c>
      <c r="H269">
        <v>27</v>
      </c>
      <c r="I269">
        <v>3.2568999999999999</v>
      </c>
      <c r="J269" t="s">
        <v>92</v>
      </c>
      <c r="K269" t="str">
        <f t="shared" si="8"/>
        <v>high-error</v>
      </c>
      <c r="L269" t="str">
        <f t="shared" si="9"/>
        <v>PASS</v>
      </c>
    </row>
    <row r="270" spans="1:12">
      <c r="A270">
        <v>4722</v>
      </c>
      <c r="B270">
        <v>17</v>
      </c>
      <c r="C270">
        <v>0</v>
      </c>
      <c r="D270">
        <v>2.9914000000000001</v>
      </c>
      <c r="E270">
        <v>6</v>
      </c>
      <c r="F270" t="s">
        <v>64</v>
      </c>
      <c r="G270">
        <v>768</v>
      </c>
      <c r="H270">
        <v>25</v>
      </c>
      <c r="I270">
        <v>3.2551999999999999</v>
      </c>
      <c r="J270" t="s">
        <v>92</v>
      </c>
      <c r="K270" t="str">
        <f t="shared" si="8"/>
        <v>high-error</v>
      </c>
      <c r="L270" t="str">
        <f t="shared" si="9"/>
        <v>PASS</v>
      </c>
    </row>
    <row r="271" spans="1:12">
      <c r="A271">
        <v>4722</v>
      </c>
      <c r="B271">
        <v>17</v>
      </c>
      <c r="C271">
        <v>0</v>
      </c>
      <c r="D271">
        <v>2.9914000000000001</v>
      </c>
      <c r="E271">
        <v>21</v>
      </c>
      <c r="F271" t="s">
        <v>64</v>
      </c>
      <c r="G271">
        <v>1265</v>
      </c>
      <c r="H271">
        <v>41</v>
      </c>
      <c r="I271">
        <v>3.2410999999999999</v>
      </c>
      <c r="J271" t="s">
        <v>92</v>
      </c>
      <c r="K271" t="str">
        <f t="shared" si="8"/>
        <v>high-error</v>
      </c>
      <c r="L271" t="str">
        <f t="shared" si="9"/>
        <v>PASS</v>
      </c>
    </row>
    <row r="272" spans="1:12">
      <c r="A272">
        <v>4722</v>
      </c>
      <c r="B272">
        <v>17</v>
      </c>
      <c r="C272">
        <v>0</v>
      </c>
      <c r="D272">
        <v>2.9914000000000001</v>
      </c>
      <c r="E272">
        <v>22</v>
      </c>
      <c r="F272" t="s">
        <v>64</v>
      </c>
      <c r="G272">
        <v>1967</v>
      </c>
      <c r="H272">
        <v>63</v>
      </c>
      <c r="I272">
        <v>3.2029000000000001</v>
      </c>
      <c r="J272" t="s">
        <v>92</v>
      </c>
      <c r="K272" t="str">
        <f t="shared" si="8"/>
        <v>high-error</v>
      </c>
      <c r="L272" t="str">
        <f t="shared" si="9"/>
        <v>PASS</v>
      </c>
    </row>
    <row r="273" spans="1:12">
      <c r="A273">
        <v>4722</v>
      </c>
      <c r="B273">
        <v>17</v>
      </c>
      <c r="C273">
        <v>0</v>
      </c>
      <c r="D273">
        <v>2.9914000000000001</v>
      </c>
      <c r="E273">
        <v>17</v>
      </c>
      <c r="F273" t="s">
        <v>64</v>
      </c>
      <c r="G273">
        <v>1337</v>
      </c>
      <c r="H273">
        <v>42</v>
      </c>
      <c r="I273">
        <v>3.1414</v>
      </c>
      <c r="J273" t="s">
        <v>92</v>
      </c>
      <c r="K273" t="str">
        <f t="shared" si="8"/>
        <v>high-error</v>
      </c>
      <c r="L273" t="str">
        <f t="shared" si="9"/>
        <v>PASS</v>
      </c>
    </row>
    <row r="274" spans="1:12">
      <c r="A274">
        <v>4722</v>
      </c>
      <c r="B274">
        <v>17</v>
      </c>
      <c r="C274">
        <v>0</v>
      </c>
      <c r="D274">
        <v>2.9914000000000001</v>
      </c>
      <c r="E274">
        <v>16</v>
      </c>
      <c r="F274" t="s">
        <v>64</v>
      </c>
      <c r="G274">
        <v>1415</v>
      </c>
      <c r="H274">
        <v>44</v>
      </c>
      <c r="I274">
        <v>3.1095000000000002</v>
      </c>
      <c r="J274" t="s">
        <v>92</v>
      </c>
      <c r="K274" t="str">
        <f t="shared" si="8"/>
        <v>high-error</v>
      </c>
      <c r="L274" t="str">
        <f t="shared" si="9"/>
        <v>PASS</v>
      </c>
    </row>
    <row r="275" spans="1:12">
      <c r="A275">
        <v>4722</v>
      </c>
      <c r="B275">
        <v>17</v>
      </c>
      <c r="C275">
        <v>0</v>
      </c>
      <c r="D275">
        <v>2.9914000000000001</v>
      </c>
      <c r="E275">
        <v>18</v>
      </c>
      <c r="F275" t="s">
        <v>64</v>
      </c>
      <c r="G275">
        <v>1322</v>
      </c>
      <c r="H275">
        <v>41</v>
      </c>
      <c r="I275">
        <v>3.1013999999999999</v>
      </c>
      <c r="J275" t="s">
        <v>92</v>
      </c>
      <c r="K275" t="str">
        <f t="shared" si="8"/>
        <v>high-error</v>
      </c>
      <c r="L275" t="str">
        <f t="shared" si="9"/>
        <v>PASS</v>
      </c>
    </row>
    <row r="276" spans="1:12">
      <c r="A276">
        <v>4722</v>
      </c>
      <c r="B276">
        <v>17</v>
      </c>
      <c r="C276">
        <v>0</v>
      </c>
      <c r="D276">
        <v>2.9914000000000001</v>
      </c>
      <c r="E276">
        <v>12</v>
      </c>
      <c r="F276" t="s">
        <v>64</v>
      </c>
      <c r="G276">
        <v>1335</v>
      </c>
      <c r="H276">
        <v>40</v>
      </c>
      <c r="I276">
        <v>2.9963000000000002</v>
      </c>
      <c r="J276" t="s">
        <v>92</v>
      </c>
      <c r="K276" t="str">
        <f t="shared" si="8"/>
        <v>high-error</v>
      </c>
      <c r="L276" t="str">
        <f t="shared" si="9"/>
        <v>PASS</v>
      </c>
    </row>
    <row r="277" spans="1:12">
      <c r="A277">
        <v>4722</v>
      </c>
      <c r="B277">
        <v>17</v>
      </c>
      <c r="C277">
        <v>0</v>
      </c>
      <c r="D277">
        <v>2.9914000000000001</v>
      </c>
      <c r="E277">
        <v>19</v>
      </c>
      <c r="F277" t="s">
        <v>64</v>
      </c>
      <c r="G277">
        <v>1348</v>
      </c>
      <c r="H277">
        <v>39</v>
      </c>
      <c r="I277">
        <v>2.8932000000000002</v>
      </c>
      <c r="J277" t="s">
        <v>92</v>
      </c>
      <c r="K277" t="str">
        <f t="shared" si="8"/>
        <v>high-error</v>
      </c>
      <c r="L277" t="str">
        <f t="shared" si="9"/>
        <v>PASS</v>
      </c>
    </row>
    <row r="278" spans="1:12">
      <c r="A278">
        <v>4722</v>
      </c>
      <c r="B278">
        <v>17</v>
      </c>
      <c r="C278">
        <v>0</v>
      </c>
      <c r="D278">
        <v>2.9914000000000001</v>
      </c>
      <c r="E278">
        <v>15</v>
      </c>
      <c r="F278" t="s">
        <v>64</v>
      </c>
      <c r="G278">
        <v>1356</v>
      </c>
      <c r="H278">
        <v>38</v>
      </c>
      <c r="I278">
        <v>2.8024</v>
      </c>
      <c r="J278" t="s">
        <v>92</v>
      </c>
      <c r="K278" t="str">
        <f t="shared" si="8"/>
        <v>high-error</v>
      </c>
      <c r="L278" t="str">
        <f t="shared" si="9"/>
        <v>PASS</v>
      </c>
    </row>
    <row r="279" spans="1:12">
      <c r="A279">
        <v>4722</v>
      </c>
      <c r="B279">
        <v>17</v>
      </c>
      <c r="C279">
        <v>0</v>
      </c>
      <c r="D279">
        <v>2.9914000000000001</v>
      </c>
      <c r="E279">
        <v>14</v>
      </c>
      <c r="F279" t="s">
        <v>64</v>
      </c>
      <c r="G279">
        <v>1398</v>
      </c>
      <c r="H279">
        <v>39</v>
      </c>
      <c r="I279">
        <v>2.7896999999999998</v>
      </c>
      <c r="J279" t="s">
        <v>92</v>
      </c>
      <c r="K279" t="str">
        <f t="shared" si="8"/>
        <v>high-error</v>
      </c>
      <c r="L279" t="str">
        <f t="shared" si="9"/>
        <v>PASS</v>
      </c>
    </row>
    <row r="280" spans="1:12">
      <c r="A280">
        <v>4722</v>
      </c>
      <c r="B280">
        <v>17</v>
      </c>
      <c r="C280">
        <v>0</v>
      </c>
      <c r="D280">
        <v>2.9914000000000001</v>
      </c>
      <c r="E280">
        <v>23</v>
      </c>
      <c r="F280" t="s">
        <v>64</v>
      </c>
      <c r="G280">
        <v>2229</v>
      </c>
      <c r="H280">
        <v>62</v>
      </c>
      <c r="I280">
        <v>2.7814999999999999</v>
      </c>
      <c r="J280" t="s">
        <v>92</v>
      </c>
      <c r="K280" t="str">
        <f t="shared" si="8"/>
        <v>high-error</v>
      </c>
      <c r="L280" t="str">
        <f t="shared" si="9"/>
        <v>PASS</v>
      </c>
    </row>
    <row r="281" spans="1:12">
      <c r="A281">
        <v>4722</v>
      </c>
      <c r="B281">
        <v>17</v>
      </c>
      <c r="C281">
        <v>0</v>
      </c>
      <c r="D281">
        <v>2.9914000000000001</v>
      </c>
      <c r="E281">
        <v>7</v>
      </c>
      <c r="F281" t="s">
        <v>64</v>
      </c>
      <c r="G281">
        <v>728</v>
      </c>
      <c r="H281">
        <v>20</v>
      </c>
      <c r="I281">
        <v>2.7473000000000001</v>
      </c>
      <c r="J281" t="s">
        <v>92</v>
      </c>
      <c r="K281" t="str">
        <f t="shared" si="8"/>
        <v>high-error</v>
      </c>
      <c r="L281" t="str">
        <f t="shared" si="9"/>
        <v>PASS</v>
      </c>
    </row>
    <row r="282" spans="1:12">
      <c r="A282">
        <v>4722</v>
      </c>
      <c r="B282">
        <v>17</v>
      </c>
      <c r="C282">
        <v>0</v>
      </c>
      <c r="D282">
        <v>2.9914000000000001</v>
      </c>
      <c r="E282">
        <v>9</v>
      </c>
      <c r="F282" t="s">
        <v>64</v>
      </c>
      <c r="G282">
        <v>881</v>
      </c>
      <c r="H282">
        <v>24</v>
      </c>
      <c r="I282">
        <v>2.7242000000000002</v>
      </c>
      <c r="J282" t="s">
        <v>92</v>
      </c>
      <c r="K282" t="str">
        <f t="shared" si="8"/>
        <v>high-error</v>
      </c>
      <c r="L282" t="str">
        <f t="shared" si="9"/>
        <v>PASS</v>
      </c>
    </row>
    <row r="283" spans="1:12">
      <c r="A283">
        <v>4722</v>
      </c>
      <c r="B283">
        <v>17</v>
      </c>
      <c r="C283">
        <v>0</v>
      </c>
      <c r="D283">
        <v>2.9914000000000001</v>
      </c>
      <c r="E283">
        <v>13</v>
      </c>
      <c r="F283" t="s">
        <v>64</v>
      </c>
      <c r="G283">
        <v>1377</v>
      </c>
      <c r="H283">
        <v>37</v>
      </c>
      <c r="I283">
        <v>2.6869999999999998</v>
      </c>
      <c r="J283" t="s">
        <v>92</v>
      </c>
      <c r="K283" t="str">
        <f t="shared" si="8"/>
        <v>high-error</v>
      </c>
      <c r="L283" t="str">
        <f t="shared" si="9"/>
        <v>PASS</v>
      </c>
    </row>
    <row r="284" spans="1:12">
      <c r="A284">
        <v>5651</v>
      </c>
      <c r="B284">
        <v>17</v>
      </c>
      <c r="C284">
        <v>0</v>
      </c>
      <c r="D284">
        <v>2.0200999999999998</v>
      </c>
      <c r="E284">
        <v>13</v>
      </c>
      <c r="F284" t="s">
        <v>63</v>
      </c>
      <c r="G284">
        <v>2082</v>
      </c>
      <c r="H284">
        <v>65</v>
      </c>
      <c r="I284">
        <v>3.1219999999999999</v>
      </c>
      <c r="J284" t="s">
        <v>92</v>
      </c>
      <c r="K284" t="str">
        <f t="shared" si="8"/>
        <v>high-error</v>
      </c>
      <c r="L284" t="str">
        <f t="shared" si="9"/>
        <v>PASS</v>
      </c>
    </row>
    <row r="285" spans="1:12">
      <c r="A285">
        <v>5651</v>
      </c>
      <c r="B285">
        <v>17</v>
      </c>
      <c r="C285">
        <v>0</v>
      </c>
      <c r="D285">
        <v>2.0200999999999998</v>
      </c>
      <c r="E285">
        <v>12</v>
      </c>
      <c r="F285" t="s">
        <v>64</v>
      </c>
      <c r="G285">
        <v>685</v>
      </c>
      <c r="H285">
        <v>21</v>
      </c>
      <c r="I285">
        <v>3.0657000000000001</v>
      </c>
      <c r="J285" t="s">
        <v>92</v>
      </c>
      <c r="K285" t="str">
        <f t="shared" si="8"/>
        <v>high-error</v>
      </c>
      <c r="L285" t="str">
        <f t="shared" si="9"/>
        <v>PASS</v>
      </c>
    </row>
    <row r="286" spans="1:12">
      <c r="A286">
        <v>5651</v>
      </c>
      <c r="B286">
        <v>17</v>
      </c>
      <c r="C286">
        <v>0</v>
      </c>
      <c r="D286">
        <v>2.0200999999999998</v>
      </c>
      <c r="E286">
        <v>21</v>
      </c>
      <c r="F286" t="s">
        <v>63</v>
      </c>
      <c r="G286">
        <v>897</v>
      </c>
      <c r="H286">
        <v>25</v>
      </c>
      <c r="I286">
        <v>2.7871000000000001</v>
      </c>
      <c r="J286" t="s">
        <v>92</v>
      </c>
      <c r="K286" t="str">
        <f t="shared" si="8"/>
        <v>high-error</v>
      </c>
      <c r="L286" t="str">
        <f t="shared" si="9"/>
        <v>PASS</v>
      </c>
    </row>
    <row r="287" spans="1:12">
      <c r="A287">
        <v>5651</v>
      </c>
      <c r="B287">
        <v>17</v>
      </c>
      <c r="C287">
        <v>0</v>
      </c>
      <c r="D287">
        <v>2.0200999999999998</v>
      </c>
      <c r="E287">
        <v>14</v>
      </c>
      <c r="F287" t="s">
        <v>64</v>
      </c>
      <c r="G287">
        <v>732</v>
      </c>
      <c r="H287">
        <v>19</v>
      </c>
      <c r="I287">
        <v>2.5956000000000001</v>
      </c>
      <c r="J287" t="s">
        <v>92</v>
      </c>
      <c r="K287" t="str">
        <f t="shared" si="8"/>
        <v>high-error</v>
      </c>
      <c r="L287" t="str">
        <f t="shared" si="9"/>
        <v>PASS</v>
      </c>
    </row>
    <row r="288" spans="1:12">
      <c r="A288">
        <v>5651</v>
      </c>
      <c r="B288">
        <v>17</v>
      </c>
      <c r="C288">
        <v>0</v>
      </c>
      <c r="D288">
        <v>2.0200999999999998</v>
      </c>
      <c r="E288">
        <v>9</v>
      </c>
      <c r="F288" t="s">
        <v>62</v>
      </c>
      <c r="G288">
        <v>2792</v>
      </c>
      <c r="H288">
        <v>71</v>
      </c>
      <c r="I288">
        <v>2.5430000000000001</v>
      </c>
      <c r="J288" t="s">
        <v>92</v>
      </c>
      <c r="K288" t="str">
        <f t="shared" si="8"/>
        <v>high-error</v>
      </c>
      <c r="L288" t="str">
        <f t="shared" si="9"/>
        <v>PASS</v>
      </c>
    </row>
    <row r="289" spans="1:12">
      <c r="A289">
        <v>5651</v>
      </c>
      <c r="B289">
        <v>17</v>
      </c>
      <c r="C289">
        <v>0</v>
      </c>
      <c r="D289">
        <v>2.0200999999999998</v>
      </c>
      <c r="E289">
        <v>9</v>
      </c>
      <c r="F289" t="s">
        <v>63</v>
      </c>
      <c r="G289">
        <v>1576</v>
      </c>
      <c r="H289">
        <v>40</v>
      </c>
      <c r="I289">
        <v>2.5381</v>
      </c>
      <c r="J289" t="s">
        <v>92</v>
      </c>
      <c r="K289" t="str">
        <f t="shared" si="8"/>
        <v>high-error</v>
      </c>
      <c r="L289" t="str">
        <f t="shared" si="9"/>
        <v>PASS</v>
      </c>
    </row>
    <row r="290" spans="1:12">
      <c r="A290">
        <v>5651</v>
      </c>
      <c r="B290">
        <v>17</v>
      </c>
      <c r="C290">
        <v>0</v>
      </c>
      <c r="D290">
        <v>2.0200999999999998</v>
      </c>
      <c r="E290">
        <v>6</v>
      </c>
      <c r="F290" t="s">
        <v>63</v>
      </c>
      <c r="G290">
        <v>867</v>
      </c>
      <c r="H290">
        <v>22</v>
      </c>
      <c r="I290">
        <v>2.5375000000000001</v>
      </c>
      <c r="J290" t="s">
        <v>92</v>
      </c>
      <c r="K290" t="str">
        <f t="shared" si="8"/>
        <v>high-error</v>
      </c>
      <c r="L290" t="str">
        <f t="shared" si="9"/>
        <v>PASS</v>
      </c>
    </row>
    <row r="291" spans="1:12">
      <c r="A291">
        <v>5651</v>
      </c>
      <c r="B291">
        <v>17</v>
      </c>
      <c r="C291">
        <v>0</v>
      </c>
      <c r="D291">
        <v>2.0200999999999998</v>
      </c>
      <c r="E291">
        <v>11</v>
      </c>
      <c r="F291" t="s">
        <v>62</v>
      </c>
      <c r="G291">
        <v>3161</v>
      </c>
      <c r="H291">
        <v>78</v>
      </c>
      <c r="I291">
        <v>2.4676</v>
      </c>
      <c r="J291" t="s">
        <v>92</v>
      </c>
      <c r="K291" t="str">
        <f t="shared" si="8"/>
        <v>high-error</v>
      </c>
      <c r="L291" t="str">
        <f t="shared" si="9"/>
        <v>PASS</v>
      </c>
    </row>
    <row r="292" spans="1:12">
      <c r="A292">
        <v>5651</v>
      </c>
      <c r="B292">
        <v>17</v>
      </c>
      <c r="C292">
        <v>0</v>
      </c>
      <c r="D292">
        <v>2.0200999999999998</v>
      </c>
      <c r="E292">
        <v>14</v>
      </c>
      <c r="F292" t="s">
        <v>62</v>
      </c>
      <c r="G292">
        <v>3328</v>
      </c>
      <c r="H292">
        <v>81</v>
      </c>
      <c r="I292">
        <v>2.4339</v>
      </c>
      <c r="J292" t="s">
        <v>92</v>
      </c>
      <c r="K292" t="str">
        <f t="shared" si="8"/>
        <v>high-error</v>
      </c>
      <c r="L292" t="str">
        <f t="shared" si="9"/>
        <v>PASS</v>
      </c>
    </row>
    <row r="293" spans="1:12">
      <c r="A293">
        <v>5651</v>
      </c>
      <c r="B293">
        <v>17</v>
      </c>
      <c r="C293">
        <v>0</v>
      </c>
      <c r="D293">
        <v>2.0200999999999998</v>
      </c>
      <c r="E293">
        <v>14</v>
      </c>
      <c r="F293" t="s">
        <v>63</v>
      </c>
      <c r="G293">
        <v>2104</v>
      </c>
      <c r="H293">
        <v>50</v>
      </c>
      <c r="I293">
        <v>2.3763999999999998</v>
      </c>
      <c r="J293" t="s">
        <v>92</v>
      </c>
      <c r="K293" t="str">
        <f t="shared" si="8"/>
        <v>high-error</v>
      </c>
      <c r="L293" t="str">
        <f t="shared" si="9"/>
        <v>PASS</v>
      </c>
    </row>
    <row r="294" spans="1:12">
      <c r="A294">
        <v>5651</v>
      </c>
      <c r="B294">
        <v>17</v>
      </c>
      <c r="C294">
        <v>0</v>
      </c>
      <c r="D294">
        <v>2.0200999999999998</v>
      </c>
      <c r="E294">
        <v>15</v>
      </c>
      <c r="F294" t="s">
        <v>63</v>
      </c>
      <c r="G294">
        <v>1771</v>
      </c>
      <c r="H294">
        <v>42</v>
      </c>
      <c r="I294">
        <v>2.3715000000000002</v>
      </c>
      <c r="J294" t="s">
        <v>92</v>
      </c>
      <c r="K294" t="str">
        <f t="shared" si="8"/>
        <v>high-error</v>
      </c>
      <c r="L294" t="str">
        <f t="shared" si="9"/>
        <v>PASS</v>
      </c>
    </row>
    <row r="295" spans="1:12">
      <c r="A295">
        <v>5651</v>
      </c>
      <c r="B295">
        <v>17</v>
      </c>
      <c r="C295">
        <v>0</v>
      </c>
      <c r="D295">
        <v>2.0200999999999998</v>
      </c>
      <c r="E295">
        <v>15</v>
      </c>
      <c r="F295" t="s">
        <v>62</v>
      </c>
      <c r="G295">
        <v>2519</v>
      </c>
      <c r="H295">
        <v>58</v>
      </c>
      <c r="I295">
        <v>2.3025000000000002</v>
      </c>
      <c r="J295" t="s">
        <v>92</v>
      </c>
      <c r="K295" t="str">
        <f t="shared" si="8"/>
        <v>high-error</v>
      </c>
      <c r="L295" t="str">
        <f t="shared" si="9"/>
        <v>PASS</v>
      </c>
    </row>
    <row r="296" spans="1:12">
      <c r="A296">
        <v>5651</v>
      </c>
      <c r="B296">
        <v>17</v>
      </c>
      <c r="C296">
        <v>0</v>
      </c>
      <c r="D296">
        <v>2.0200999999999998</v>
      </c>
      <c r="E296">
        <v>19</v>
      </c>
      <c r="F296" t="s">
        <v>63</v>
      </c>
      <c r="G296">
        <v>1261</v>
      </c>
      <c r="H296">
        <v>29</v>
      </c>
      <c r="I296">
        <v>2.2997999999999998</v>
      </c>
      <c r="J296" t="s">
        <v>92</v>
      </c>
      <c r="K296" t="str">
        <f t="shared" si="8"/>
        <v>high-error</v>
      </c>
      <c r="L296" t="str">
        <f t="shared" si="9"/>
        <v>PASS</v>
      </c>
    </row>
    <row r="297" spans="1:12">
      <c r="A297">
        <v>5651</v>
      </c>
      <c r="B297">
        <v>17</v>
      </c>
      <c r="C297">
        <v>0</v>
      </c>
      <c r="D297">
        <v>2.0200999999999998</v>
      </c>
      <c r="E297">
        <v>13</v>
      </c>
      <c r="F297" t="s">
        <v>64</v>
      </c>
      <c r="G297">
        <v>682</v>
      </c>
      <c r="H297">
        <v>15</v>
      </c>
      <c r="I297">
        <v>2.1993999999999998</v>
      </c>
      <c r="J297" t="s">
        <v>92</v>
      </c>
      <c r="K297" t="str">
        <f t="shared" si="8"/>
        <v>high-error</v>
      </c>
      <c r="L297" t="str">
        <f t="shared" si="9"/>
        <v>PASS</v>
      </c>
    </row>
    <row r="298" spans="1:12">
      <c r="A298">
        <v>5651</v>
      </c>
      <c r="B298">
        <v>17</v>
      </c>
      <c r="C298">
        <v>0</v>
      </c>
      <c r="D298">
        <v>2.0200999999999998</v>
      </c>
      <c r="E298">
        <v>19</v>
      </c>
      <c r="F298" t="s">
        <v>62</v>
      </c>
      <c r="G298">
        <v>1694</v>
      </c>
      <c r="H298">
        <v>37</v>
      </c>
      <c r="I298">
        <v>2.1842000000000001</v>
      </c>
      <c r="J298" t="s">
        <v>92</v>
      </c>
      <c r="K298" t="str">
        <f t="shared" si="8"/>
        <v>high-error</v>
      </c>
      <c r="L298" t="str">
        <f t="shared" si="9"/>
        <v>PASS</v>
      </c>
    </row>
    <row r="299" spans="1:12">
      <c r="A299">
        <v>5651</v>
      </c>
      <c r="B299">
        <v>17</v>
      </c>
      <c r="C299">
        <v>0</v>
      </c>
      <c r="D299">
        <v>2.0200999999999998</v>
      </c>
      <c r="E299">
        <v>18</v>
      </c>
      <c r="F299" t="s">
        <v>63</v>
      </c>
      <c r="G299">
        <v>828</v>
      </c>
      <c r="H299">
        <v>18</v>
      </c>
      <c r="I299">
        <v>2.1739000000000002</v>
      </c>
      <c r="J299" t="s">
        <v>92</v>
      </c>
      <c r="K299" t="str">
        <f t="shared" si="8"/>
        <v>high-error</v>
      </c>
      <c r="L299" t="str">
        <f t="shared" si="9"/>
        <v>PASS</v>
      </c>
    </row>
    <row r="300" spans="1:12">
      <c r="A300">
        <v>5651</v>
      </c>
      <c r="B300">
        <v>17</v>
      </c>
      <c r="C300">
        <v>0</v>
      </c>
      <c r="D300">
        <v>2.0200999999999998</v>
      </c>
      <c r="E300">
        <v>8</v>
      </c>
      <c r="F300" t="s">
        <v>62</v>
      </c>
      <c r="G300">
        <v>2593</v>
      </c>
      <c r="H300">
        <v>56</v>
      </c>
      <c r="I300">
        <v>2.1597</v>
      </c>
      <c r="J300" t="s">
        <v>92</v>
      </c>
      <c r="K300" t="str">
        <f t="shared" si="8"/>
        <v>high-error</v>
      </c>
      <c r="L300" t="str">
        <f t="shared" si="9"/>
        <v>PASS</v>
      </c>
    </row>
    <row r="301" spans="1:12">
      <c r="A301">
        <v>6300</v>
      </c>
      <c r="B301">
        <v>15</v>
      </c>
      <c r="C301">
        <v>0</v>
      </c>
      <c r="D301">
        <v>1.7965</v>
      </c>
      <c r="E301">
        <v>18</v>
      </c>
      <c r="F301" t="s">
        <v>64</v>
      </c>
      <c r="G301">
        <v>1182</v>
      </c>
      <c r="H301">
        <v>40</v>
      </c>
      <c r="I301">
        <v>3.3841000000000001</v>
      </c>
      <c r="J301" t="s">
        <v>92</v>
      </c>
      <c r="K301" t="str">
        <f t="shared" si="8"/>
        <v>high-error</v>
      </c>
      <c r="L301" t="str">
        <f t="shared" si="9"/>
        <v>PASS</v>
      </c>
    </row>
    <row r="302" spans="1:12">
      <c r="A302">
        <v>6300</v>
      </c>
      <c r="B302">
        <v>15</v>
      </c>
      <c r="C302">
        <v>0</v>
      </c>
      <c r="D302">
        <v>1.7965</v>
      </c>
      <c r="E302">
        <v>11</v>
      </c>
      <c r="F302" t="s">
        <v>64</v>
      </c>
      <c r="G302">
        <v>2383</v>
      </c>
      <c r="H302">
        <v>68</v>
      </c>
      <c r="I302">
        <v>2.8536000000000001</v>
      </c>
      <c r="J302" t="s">
        <v>92</v>
      </c>
      <c r="K302" t="str">
        <f t="shared" si="8"/>
        <v>high-error</v>
      </c>
      <c r="L302" t="str">
        <f t="shared" si="9"/>
        <v>PASS</v>
      </c>
    </row>
    <row r="303" spans="1:12">
      <c r="A303">
        <v>6300</v>
      </c>
      <c r="B303">
        <v>15</v>
      </c>
      <c r="C303">
        <v>0</v>
      </c>
      <c r="D303">
        <v>1.7965</v>
      </c>
      <c r="E303">
        <v>9</v>
      </c>
      <c r="F303" t="s">
        <v>64</v>
      </c>
      <c r="G303">
        <v>1819</v>
      </c>
      <c r="H303">
        <v>51</v>
      </c>
      <c r="I303">
        <v>2.8037000000000001</v>
      </c>
      <c r="J303" t="s">
        <v>92</v>
      </c>
      <c r="K303" t="str">
        <f t="shared" si="8"/>
        <v>high-error</v>
      </c>
      <c r="L303" t="str">
        <f t="shared" si="9"/>
        <v>PASS</v>
      </c>
    </row>
    <row r="304" spans="1:12">
      <c r="A304">
        <v>6300</v>
      </c>
      <c r="B304">
        <v>15</v>
      </c>
      <c r="C304">
        <v>0</v>
      </c>
      <c r="D304">
        <v>1.7965</v>
      </c>
      <c r="E304">
        <v>6</v>
      </c>
      <c r="F304" t="s">
        <v>64</v>
      </c>
      <c r="G304">
        <v>1337</v>
      </c>
      <c r="H304">
        <v>37</v>
      </c>
      <c r="I304">
        <v>2.7673999999999999</v>
      </c>
      <c r="J304" t="s">
        <v>92</v>
      </c>
      <c r="K304" t="str">
        <f t="shared" si="8"/>
        <v>high-error</v>
      </c>
      <c r="L304" t="str">
        <f t="shared" si="9"/>
        <v>PASS</v>
      </c>
    </row>
    <row r="305" spans="1:12">
      <c r="A305">
        <v>6300</v>
      </c>
      <c r="B305">
        <v>15</v>
      </c>
      <c r="C305">
        <v>0</v>
      </c>
      <c r="D305">
        <v>1.7965</v>
      </c>
      <c r="E305">
        <v>13</v>
      </c>
      <c r="F305" t="s">
        <v>64</v>
      </c>
      <c r="G305">
        <v>2088</v>
      </c>
      <c r="H305">
        <v>57</v>
      </c>
      <c r="I305">
        <v>2.7299000000000002</v>
      </c>
      <c r="J305" t="s">
        <v>92</v>
      </c>
      <c r="K305" t="str">
        <f t="shared" si="8"/>
        <v>high-error</v>
      </c>
      <c r="L305" t="str">
        <f t="shared" si="9"/>
        <v>PASS</v>
      </c>
    </row>
    <row r="306" spans="1:12">
      <c r="A306">
        <v>6300</v>
      </c>
      <c r="B306">
        <v>15</v>
      </c>
      <c r="C306">
        <v>0</v>
      </c>
      <c r="D306">
        <v>1.7965</v>
      </c>
      <c r="E306">
        <v>8</v>
      </c>
      <c r="F306" t="s">
        <v>64</v>
      </c>
      <c r="G306">
        <v>1583</v>
      </c>
      <c r="H306">
        <v>42</v>
      </c>
      <c r="I306">
        <v>2.6532</v>
      </c>
      <c r="J306" t="s">
        <v>92</v>
      </c>
      <c r="K306" t="str">
        <f t="shared" si="8"/>
        <v>high-error</v>
      </c>
      <c r="L306" t="str">
        <f t="shared" si="9"/>
        <v>PASS</v>
      </c>
    </row>
    <row r="307" spans="1:12">
      <c r="A307">
        <v>6300</v>
      </c>
      <c r="B307">
        <v>15</v>
      </c>
      <c r="C307">
        <v>0</v>
      </c>
      <c r="D307">
        <v>1.7965</v>
      </c>
      <c r="E307">
        <v>10</v>
      </c>
      <c r="F307" t="s">
        <v>64</v>
      </c>
      <c r="G307">
        <v>1663</v>
      </c>
      <c r="H307">
        <v>44</v>
      </c>
      <c r="I307">
        <v>2.6457999999999999</v>
      </c>
      <c r="J307" t="s">
        <v>92</v>
      </c>
      <c r="K307" t="str">
        <f t="shared" si="8"/>
        <v>high-error</v>
      </c>
      <c r="L307" t="str">
        <f t="shared" si="9"/>
        <v>PASS</v>
      </c>
    </row>
    <row r="308" spans="1:12">
      <c r="A308">
        <v>6300</v>
      </c>
      <c r="B308">
        <v>15</v>
      </c>
      <c r="C308">
        <v>0</v>
      </c>
      <c r="D308">
        <v>1.7965</v>
      </c>
      <c r="E308">
        <v>12</v>
      </c>
      <c r="F308" t="s">
        <v>64</v>
      </c>
      <c r="G308">
        <v>1855</v>
      </c>
      <c r="H308">
        <v>48</v>
      </c>
      <c r="I308">
        <v>2.5876000000000001</v>
      </c>
      <c r="J308" t="s">
        <v>92</v>
      </c>
      <c r="K308" t="str">
        <f t="shared" si="8"/>
        <v>high-error</v>
      </c>
      <c r="L308" t="str">
        <f t="shared" si="9"/>
        <v>PASS</v>
      </c>
    </row>
    <row r="309" spans="1:12">
      <c r="A309">
        <v>6300</v>
      </c>
      <c r="B309">
        <v>15</v>
      </c>
      <c r="C309">
        <v>0</v>
      </c>
      <c r="D309">
        <v>1.7965</v>
      </c>
      <c r="E309">
        <v>16</v>
      </c>
      <c r="F309" t="s">
        <v>64</v>
      </c>
      <c r="G309">
        <v>1480</v>
      </c>
      <c r="H309">
        <v>38</v>
      </c>
      <c r="I309">
        <v>2.5676000000000001</v>
      </c>
      <c r="J309" t="s">
        <v>92</v>
      </c>
      <c r="K309" t="str">
        <f t="shared" si="8"/>
        <v>high-error</v>
      </c>
      <c r="L309" t="str">
        <f t="shared" si="9"/>
        <v>PASS</v>
      </c>
    </row>
    <row r="310" spans="1:12">
      <c r="A310">
        <v>6300</v>
      </c>
      <c r="B310">
        <v>15</v>
      </c>
      <c r="C310">
        <v>0</v>
      </c>
      <c r="D310">
        <v>1.7965</v>
      </c>
      <c r="E310">
        <v>14</v>
      </c>
      <c r="F310" t="s">
        <v>64</v>
      </c>
      <c r="G310">
        <v>1876</v>
      </c>
      <c r="H310">
        <v>46</v>
      </c>
      <c r="I310">
        <v>2.452</v>
      </c>
      <c r="J310" t="s">
        <v>92</v>
      </c>
      <c r="K310" t="str">
        <f t="shared" si="8"/>
        <v>high-error</v>
      </c>
      <c r="L310" t="str">
        <f t="shared" si="9"/>
        <v>PASS</v>
      </c>
    </row>
    <row r="311" spans="1:12">
      <c r="A311">
        <v>6300</v>
      </c>
      <c r="B311">
        <v>15</v>
      </c>
      <c r="C311">
        <v>0</v>
      </c>
      <c r="D311">
        <v>1.7965</v>
      </c>
      <c r="E311">
        <v>15</v>
      </c>
      <c r="F311" t="s">
        <v>64</v>
      </c>
      <c r="G311">
        <v>1251</v>
      </c>
      <c r="H311">
        <v>30</v>
      </c>
      <c r="I311">
        <v>2.3980999999999999</v>
      </c>
      <c r="J311" t="s">
        <v>92</v>
      </c>
      <c r="K311" t="str">
        <f t="shared" si="8"/>
        <v>high-error</v>
      </c>
      <c r="L311" t="str">
        <f t="shared" si="9"/>
        <v>PASS</v>
      </c>
    </row>
    <row r="312" spans="1:12">
      <c r="A312">
        <v>6300</v>
      </c>
      <c r="B312">
        <v>15</v>
      </c>
      <c r="C312">
        <v>0</v>
      </c>
      <c r="D312">
        <v>1.7965</v>
      </c>
      <c r="E312">
        <v>22</v>
      </c>
      <c r="F312" t="s">
        <v>64</v>
      </c>
      <c r="G312">
        <v>832</v>
      </c>
      <c r="H312">
        <v>19</v>
      </c>
      <c r="I312">
        <v>2.2837000000000001</v>
      </c>
      <c r="J312" t="s">
        <v>92</v>
      </c>
      <c r="K312" t="str">
        <f t="shared" si="8"/>
        <v>high-error</v>
      </c>
      <c r="L312" t="str">
        <f t="shared" si="9"/>
        <v>PASS</v>
      </c>
    </row>
    <row r="313" spans="1:12">
      <c r="A313">
        <v>6300</v>
      </c>
      <c r="B313">
        <v>15</v>
      </c>
      <c r="C313">
        <v>0</v>
      </c>
      <c r="D313">
        <v>1.7965</v>
      </c>
      <c r="E313">
        <v>16</v>
      </c>
      <c r="F313" t="s">
        <v>63</v>
      </c>
      <c r="G313">
        <v>644</v>
      </c>
      <c r="H313">
        <v>14</v>
      </c>
      <c r="I313">
        <v>2.1739000000000002</v>
      </c>
      <c r="J313" t="s">
        <v>92</v>
      </c>
      <c r="K313" t="str">
        <f t="shared" si="8"/>
        <v>high-error</v>
      </c>
      <c r="L313" t="str">
        <f t="shared" si="9"/>
        <v>PASS</v>
      </c>
    </row>
    <row r="314" spans="1:12">
      <c r="A314">
        <v>6300</v>
      </c>
      <c r="B314">
        <v>15</v>
      </c>
      <c r="C314">
        <v>0</v>
      </c>
      <c r="D314">
        <v>1.7965</v>
      </c>
      <c r="E314">
        <v>7</v>
      </c>
      <c r="F314" t="s">
        <v>64</v>
      </c>
      <c r="G314">
        <v>1300</v>
      </c>
      <c r="H314">
        <v>28</v>
      </c>
      <c r="I314">
        <v>2.1539000000000001</v>
      </c>
      <c r="J314" t="s">
        <v>92</v>
      </c>
      <c r="K314" t="str">
        <f t="shared" si="8"/>
        <v>high-error</v>
      </c>
      <c r="L314" t="str">
        <f t="shared" si="9"/>
        <v>PASS</v>
      </c>
    </row>
    <row r="315" spans="1:12">
      <c r="A315">
        <v>6300</v>
      </c>
      <c r="B315">
        <v>15</v>
      </c>
      <c r="C315">
        <v>0</v>
      </c>
      <c r="D315">
        <v>1.7965</v>
      </c>
      <c r="E315">
        <v>13</v>
      </c>
      <c r="F315" t="s">
        <v>63</v>
      </c>
      <c r="G315">
        <v>899</v>
      </c>
      <c r="H315">
        <v>19</v>
      </c>
      <c r="I315">
        <v>2.1135000000000002</v>
      </c>
      <c r="J315" t="s">
        <v>92</v>
      </c>
      <c r="K315" t="str">
        <f t="shared" si="8"/>
        <v>high-error</v>
      </c>
      <c r="L315" t="str">
        <f t="shared" si="9"/>
        <v>PASS</v>
      </c>
    </row>
    <row r="316" spans="1:12">
      <c r="A316">
        <v>7801</v>
      </c>
      <c r="B316">
        <v>10</v>
      </c>
      <c r="C316">
        <v>3</v>
      </c>
      <c r="D316">
        <v>2.8957999999999999</v>
      </c>
      <c r="E316">
        <v>13</v>
      </c>
      <c r="F316" t="s">
        <v>64</v>
      </c>
      <c r="G316">
        <v>770</v>
      </c>
      <c r="H316">
        <v>32</v>
      </c>
      <c r="I316">
        <v>4.1558000000000002</v>
      </c>
      <c r="J316" t="s">
        <v>91</v>
      </c>
      <c r="K316" t="str">
        <f t="shared" si="8"/>
        <v>outlier</v>
      </c>
      <c r="L316" t="str">
        <f t="shared" si="9"/>
        <v>PASS</v>
      </c>
    </row>
    <row r="317" spans="1:12">
      <c r="A317">
        <v>7801</v>
      </c>
      <c r="B317">
        <v>10</v>
      </c>
      <c r="C317">
        <v>3</v>
      </c>
      <c r="D317">
        <v>2.8957999999999999</v>
      </c>
      <c r="E317">
        <v>22</v>
      </c>
      <c r="F317" t="s">
        <v>64</v>
      </c>
      <c r="G317">
        <v>813</v>
      </c>
      <c r="H317">
        <v>30</v>
      </c>
      <c r="I317">
        <v>3.69</v>
      </c>
      <c r="J317" t="s">
        <v>91</v>
      </c>
      <c r="K317" t="str">
        <f t="shared" si="8"/>
        <v>outlier</v>
      </c>
      <c r="L317" t="str">
        <f t="shared" si="9"/>
        <v>PASS</v>
      </c>
    </row>
    <row r="318" spans="1:12">
      <c r="A318">
        <v>7801</v>
      </c>
      <c r="B318">
        <v>10</v>
      </c>
      <c r="C318">
        <v>3</v>
      </c>
      <c r="D318">
        <v>2.8957999999999999</v>
      </c>
      <c r="E318">
        <v>20</v>
      </c>
      <c r="F318" t="s">
        <v>64</v>
      </c>
      <c r="G318">
        <v>1315</v>
      </c>
      <c r="H318">
        <v>48</v>
      </c>
      <c r="I318">
        <v>3.6501999999999999</v>
      </c>
      <c r="J318" t="s">
        <v>91</v>
      </c>
      <c r="K318" t="str">
        <f t="shared" si="8"/>
        <v>outlier</v>
      </c>
      <c r="L318" t="str">
        <f t="shared" si="9"/>
        <v>PASS</v>
      </c>
    </row>
    <row r="319" spans="1:12">
      <c r="A319">
        <v>7801</v>
      </c>
      <c r="B319">
        <v>10</v>
      </c>
      <c r="C319">
        <v>3</v>
      </c>
      <c r="D319">
        <v>2.8957999999999999</v>
      </c>
      <c r="E319">
        <v>19</v>
      </c>
      <c r="F319" t="s">
        <v>64</v>
      </c>
      <c r="G319">
        <v>1344</v>
      </c>
      <c r="H319">
        <v>45</v>
      </c>
      <c r="I319">
        <v>3.3481999999999998</v>
      </c>
      <c r="J319" t="s">
        <v>92</v>
      </c>
      <c r="K319" t="str">
        <f t="shared" si="8"/>
        <v>high-error</v>
      </c>
      <c r="L319" t="str">
        <f t="shared" si="9"/>
        <v>PASS</v>
      </c>
    </row>
    <row r="320" spans="1:12">
      <c r="A320">
        <v>7801</v>
      </c>
      <c r="B320">
        <v>10</v>
      </c>
      <c r="C320">
        <v>3</v>
      </c>
      <c r="D320">
        <v>2.8957999999999999</v>
      </c>
      <c r="E320">
        <v>12</v>
      </c>
      <c r="F320" t="s">
        <v>64</v>
      </c>
      <c r="G320">
        <v>1192</v>
      </c>
      <c r="H320">
        <v>38</v>
      </c>
      <c r="I320">
        <v>3.1879</v>
      </c>
      <c r="J320" t="s">
        <v>92</v>
      </c>
      <c r="K320" t="str">
        <f t="shared" si="8"/>
        <v>high-error</v>
      </c>
      <c r="L320" t="str">
        <f t="shared" si="9"/>
        <v>PASS</v>
      </c>
    </row>
    <row r="321" spans="1:12">
      <c r="A321">
        <v>7801</v>
      </c>
      <c r="B321">
        <v>10</v>
      </c>
      <c r="C321">
        <v>3</v>
      </c>
      <c r="D321">
        <v>2.8957999999999999</v>
      </c>
      <c r="E321">
        <v>15</v>
      </c>
      <c r="F321" t="s">
        <v>64</v>
      </c>
      <c r="G321">
        <v>945</v>
      </c>
      <c r="H321">
        <v>29</v>
      </c>
      <c r="I321">
        <v>3.0688</v>
      </c>
      <c r="J321" t="s">
        <v>92</v>
      </c>
      <c r="K321" t="str">
        <f t="shared" si="8"/>
        <v>high-error</v>
      </c>
      <c r="L321" t="str">
        <f t="shared" si="9"/>
        <v>PASS</v>
      </c>
    </row>
    <row r="322" spans="1:12">
      <c r="A322">
        <v>7801</v>
      </c>
      <c r="B322">
        <v>10</v>
      </c>
      <c r="C322">
        <v>3</v>
      </c>
      <c r="D322">
        <v>2.8957999999999999</v>
      </c>
      <c r="E322">
        <v>21</v>
      </c>
      <c r="F322" t="s">
        <v>64</v>
      </c>
      <c r="G322">
        <v>1114</v>
      </c>
      <c r="H322">
        <v>33</v>
      </c>
      <c r="I322">
        <v>2.9622999999999999</v>
      </c>
      <c r="J322" t="s">
        <v>92</v>
      </c>
      <c r="K322" t="str">
        <f t="shared" ref="K322:K385" si="10">IF(I322&gt;3.628193,"outlier",IF(I322&gt;=2.11093,"high-error","normal"))</f>
        <v>high-error</v>
      </c>
      <c r="L322" t="str">
        <f t="shared" ref="L322:L385" si="11">IF(J322=K322,"PASS","FAIL")</f>
        <v>PASS</v>
      </c>
    </row>
    <row r="323" spans="1:12">
      <c r="A323">
        <v>7801</v>
      </c>
      <c r="B323">
        <v>10</v>
      </c>
      <c r="C323">
        <v>3</v>
      </c>
      <c r="D323">
        <v>2.8957999999999999</v>
      </c>
      <c r="E323">
        <v>11</v>
      </c>
      <c r="F323" t="s">
        <v>64</v>
      </c>
      <c r="G323">
        <v>1561</v>
      </c>
      <c r="H323">
        <v>36</v>
      </c>
      <c r="I323">
        <v>2.3062</v>
      </c>
      <c r="J323" t="s">
        <v>92</v>
      </c>
      <c r="K323" t="str">
        <f t="shared" si="10"/>
        <v>high-error</v>
      </c>
      <c r="L323" t="str">
        <f t="shared" si="11"/>
        <v>PASS</v>
      </c>
    </row>
    <row r="324" spans="1:12">
      <c r="A324">
        <v>7801</v>
      </c>
      <c r="B324">
        <v>10</v>
      </c>
      <c r="C324">
        <v>3</v>
      </c>
      <c r="D324">
        <v>2.8957999999999999</v>
      </c>
      <c r="E324">
        <v>14</v>
      </c>
      <c r="F324" t="s">
        <v>64</v>
      </c>
      <c r="G324">
        <v>1616</v>
      </c>
      <c r="H324">
        <v>36</v>
      </c>
      <c r="I324">
        <v>2.2277</v>
      </c>
      <c r="J324" t="s">
        <v>92</v>
      </c>
      <c r="K324" t="str">
        <f t="shared" si="10"/>
        <v>high-error</v>
      </c>
      <c r="L324" t="str">
        <f t="shared" si="11"/>
        <v>PASS</v>
      </c>
    </row>
    <row r="325" spans="1:12">
      <c r="A325">
        <v>7801</v>
      </c>
      <c r="B325">
        <v>10</v>
      </c>
      <c r="C325">
        <v>3</v>
      </c>
      <c r="D325">
        <v>2.8957999999999999</v>
      </c>
      <c r="E325">
        <v>18</v>
      </c>
      <c r="F325" t="s">
        <v>64</v>
      </c>
      <c r="G325">
        <v>1223</v>
      </c>
      <c r="H325">
        <v>27</v>
      </c>
      <c r="I325">
        <v>2.2077</v>
      </c>
      <c r="J325" t="s">
        <v>92</v>
      </c>
      <c r="K325" t="str">
        <f t="shared" si="10"/>
        <v>high-error</v>
      </c>
      <c r="L325" t="str">
        <f t="shared" si="11"/>
        <v>PASS</v>
      </c>
    </row>
    <row r="326" spans="1:12">
      <c r="A326">
        <v>7995</v>
      </c>
      <c r="B326">
        <v>8</v>
      </c>
      <c r="C326">
        <v>0</v>
      </c>
      <c r="D326">
        <v>2.0013000000000001</v>
      </c>
      <c r="E326">
        <v>18</v>
      </c>
      <c r="F326" t="s">
        <v>63</v>
      </c>
      <c r="G326">
        <v>790</v>
      </c>
      <c r="H326">
        <v>26</v>
      </c>
      <c r="I326">
        <v>3.2911000000000001</v>
      </c>
      <c r="J326" t="s">
        <v>92</v>
      </c>
      <c r="K326" t="str">
        <f t="shared" si="10"/>
        <v>high-error</v>
      </c>
      <c r="L326" t="str">
        <f t="shared" si="11"/>
        <v>PASS</v>
      </c>
    </row>
    <row r="327" spans="1:12">
      <c r="A327">
        <v>7995</v>
      </c>
      <c r="B327">
        <v>8</v>
      </c>
      <c r="C327">
        <v>0</v>
      </c>
      <c r="D327">
        <v>2.0013000000000001</v>
      </c>
      <c r="E327">
        <v>20</v>
      </c>
      <c r="F327" t="s">
        <v>63</v>
      </c>
      <c r="G327">
        <v>800</v>
      </c>
      <c r="H327">
        <v>26</v>
      </c>
      <c r="I327">
        <v>3.25</v>
      </c>
      <c r="J327" t="s">
        <v>92</v>
      </c>
      <c r="K327" t="str">
        <f t="shared" si="10"/>
        <v>high-error</v>
      </c>
      <c r="L327" t="str">
        <f t="shared" si="11"/>
        <v>PASS</v>
      </c>
    </row>
    <row r="328" spans="1:12">
      <c r="A328">
        <v>7995</v>
      </c>
      <c r="B328">
        <v>8</v>
      </c>
      <c r="C328">
        <v>0</v>
      </c>
      <c r="D328">
        <v>2.0013000000000001</v>
      </c>
      <c r="E328">
        <v>22</v>
      </c>
      <c r="F328" t="s">
        <v>62</v>
      </c>
      <c r="G328">
        <v>1226</v>
      </c>
      <c r="H328">
        <v>38</v>
      </c>
      <c r="I328">
        <v>3.0994999999999999</v>
      </c>
      <c r="J328" t="s">
        <v>92</v>
      </c>
      <c r="K328" t="str">
        <f t="shared" si="10"/>
        <v>high-error</v>
      </c>
      <c r="L328" t="str">
        <f t="shared" si="11"/>
        <v>PASS</v>
      </c>
    </row>
    <row r="329" spans="1:12">
      <c r="A329">
        <v>7995</v>
      </c>
      <c r="B329">
        <v>8</v>
      </c>
      <c r="C329">
        <v>0</v>
      </c>
      <c r="D329">
        <v>2.0013000000000001</v>
      </c>
      <c r="E329">
        <v>17</v>
      </c>
      <c r="F329" t="s">
        <v>62</v>
      </c>
      <c r="G329">
        <v>608</v>
      </c>
      <c r="H329">
        <v>18</v>
      </c>
      <c r="I329">
        <v>2.9605000000000001</v>
      </c>
      <c r="J329" t="s">
        <v>92</v>
      </c>
      <c r="K329" t="str">
        <f t="shared" si="10"/>
        <v>high-error</v>
      </c>
      <c r="L329" t="str">
        <f t="shared" si="11"/>
        <v>PASS</v>
      </c>
    </row>
    <row r="330" spans="1:12">
      <c r="A330">
        <v>7995</v>
      </c>
      <c r="B330">
        <v>8</v>
      </c>
      <c r="C330">
        <v>0</v>
      </c>
      <c r="D330">
        <v>2.0013000000000001</v>
      </c>
      <c r="E330">
        <v>10</v>
      </c>
      <c r="F330" t="s">
        <v>62</v>
      </c>
      <c r="G330">
        <v>722</v>
      </c>
      <c r="H330">
        <v>19</v>
      </c>
      <c r="I330">
        <v>2.6316000000000002</v>
      </c>
      <c r="J330" t="s">
        <v>92</v>
      </c>
      <c r="K330" t="str">
        <f t="shared" si="10"/>
        <v>high-error</v>
      </c>
      <c r="L330" t="str">
        <f t="shared" si="11"/>
        <v>PASS</v>
      </c>
    </row>
    <row r="331" spans="1:12">
      <c r="A331">
        <v>7995</v>
      </c>
      <c r="B331">
        <v>8</v>
      </c>
      <c r="C331">
        <v>0</v>
      </c>
      <c r="D331">
        <v>2.0013000000000001</v>
      </c>
      <c r="E331">
        <v>20</v>
      </c>
      <c r="F331" t="s">
        <v>62</v>
      </c>
      <c r="G331">
        <v>1451</v>
      </c>
      <c r="H331">
        <v>37</v>
      </c>
      <c r="I331">
        <v>2.5499999999999998</v>
      </c>
      <c r="J331" t="s">
        <v>92</v>
      </c>
      <c r="K331" t="str">
        <f t="shared" si="10"/>
        <v>high-error</v>
      </c>
      <c r="L331" t="str">
        <f t="shared" si="11"/>
        <v>PASS</v>
      </c>
    </row>
    <row r="332" spans="1:12">
      <c r="A332">
        <v>7995</v>
      </c>
      <c r="B332">
        <v>8</v>
      </c>
      <c r="C332">
        <v>0</v>
      </c>
      <c r="D332">
        <v>2.0013000000000001</v>
      </c>
      <c r="E332">
        <v>18</v>
      </c>
      <c r="F332" t="s">
        <v>62</v>
      </c>
      <c r="G332">
        <v>1608</v>
      </c>
      <c r="H332">
        <v>37</v>
      </c>
      <c r="I332">
        <v>2.3010000000000002</v>
      </c>
      <c r="J332" t="s">
        <v>92</v>
      </c>
      <c r="K332" t="str">
        <f t="shared" si="10"/>
        <v>high-error</v>
      </c>
      <c r="L332" t="str">
        <f t="shared" si="11"/>
        <v>PASS</v>
      </c>
    </row>
    <row r="333" spans="1:12">
      <c r="A333">
        <v>7995</v>
      </c>
      <c r="B333">
        <v>8</v>
      </c>
      <c r="C333">
        <v>0</v>
      </c>
      <c r="D333">
        <v>2.0013000000000001</v>
      </c>
      <c r="E333">
        <v>19</v>
      </c>
      <c r="F333" t="s">
        <v>62</v>
      </c>
      <c r="G333">
        <v>1644</v>
      </c>
      <c r="H333">
        <v>35</v>
      </c>
      <c r="I333">
        <v>2.129</v>
      </c>
      <c r="J333" t="s">
        <v>92</v>
      </c>
      <c r="K333" t="str">
        <f t="shared" si="10"/>
        <v>high-error</v>
      </c>
      <c r="L333" t="str">
        <f t="shared" si="11"/>
        <v>PASS</v>
      </c>
    </row>
    <row r="334" spans="1:12">
      <c r="A334">
        <v>8043</v>
      </c>
      <c r="B334">
        <v>8</v>
      </c>
      <c r="C334">
        <v>0</v>
      </c>
      <c r="D334">
        <v>2.2262</v>
      </c>
      <c r="E334">
        <v>14</v>
      </c>
      <c r="F334" t="s">
        <v>63</v>
      </c>
      <c r="G334">
        <v>694</v>
      </c>
      <c r="H334">
        <v>21</v>
      </c>
      <c r="I334">
        <v>3.0259</v>
      </c>
      <c r="J334" t="s">
        <v>92</v>
      </c>
      <c r="K334" t="str">
        <f t="shared" si="10"/>
        <v>high-error</v>
      </c>
      <c r="L334" t="str">
        <f t="shared" si="11"/>
        <v>PASS</v>
      </c>
    </row>
    <row r="335" spans="1:12">
      <c r="A335">
        <v>8043</v>
      </c>
      <c r="B335">
        <v>8</v>
      </c>
      <c r="C335">
        <v>0</v>
      </c>
      <c r="D335">
        <v>2.2262</v>
      </c>
      <c r="E335">
        <v>16</v>
      </c>
      <c r="F335" t="s">
        <v>62</v>
      </c>
      <c r="G335">
        <v>706</v>
      </c>
      <c r="H335">
        <v>21</v>
      </c>
      <c r="I335">
        <v>2.9744999999999999</v>
      </c>
      <c r="J335" t="s">
        <v>92</v>
      </c>
      <c r="K335" t="str">
        <f t="shared" si="10"/>
        <v>high-error</v>
      </c>
      <c r="L335" t="str">
        <f t="shared" si="11"/>
        <v>PASS</v>
      </c>
    </row>
    <row r="336" spans="1:12">
      <c r="A336">
        <v>8043</v>
      </c>
      <c r="B336">
        <v>8</v>
      </c>
      <c r="C336">
        <v>0</v>
      </c>
      <c r="D336">
        <v>2.2262</v>
      </c>
      <c r="E336">
        <v>13</v>
      </c>
      <c r="F336" t="s">
        <v>63</v>
      </c>
      <c r="G336">
        <v>675</v>
      </c>
      <c r="H336">
        <v>19</v>
      </c>
      <c r="I336">
        <v>2.8148</v>
      </c>
      <c r="J336" t="s">
        <v>92</v>
      </c>
      <c r="K336" t="str">
        <f t="shared" si="10"/>
        <v>high-error</v>
      </c>
      <c r="L336" t="str">
        <f t="shared" si="11"/>
        <v>PASS</v>
      </c>
    </row>
    <row r="337" spans="1:12">
      <c r="A337">
        <v>8043</v>
      </c>
      <c r="B337">
        <v>8</v>
      </c>
      <c r="C337">
        <v>0</v>
      </c>
      <c r="D337">
        <v>2.2262</v>
      </c>
      <c r="E337">
        <v>9</v>
      </c>
      <c r="F337" t="s">
        <v>62</v>
      </c>
      <c r="G337">
        <v>603</v>
      </c>
      <c r="H337">
        <v>16</v>
      </c>
      <c r="I337">
        <v>2.6534</v>
      </c>
      <c r="J337" t="s">
        <v>92</v>
      </c>
      <c r="K337" t="str">
        <f t="shared" si="10"/>
        <v>high-error</v>
      </c>
      <c r="L337" t="str">
        <f t="shared" si="11"/>
        <v>PASS</v>
      </c>
    </row>
    <row r="338" spans="1:12">
      <c r="A338">
        <v>8043</v>
      </c>
      <c r="B338">
        <v>8</v>
      </c>
      <c r="C338">
        <v>0</v>
      </c>
      <c r="D338">
        <v>2.2262</v>
      </c>
      <c r="E338">
        <v>15</v>
      </c>
      <c r="F338" t="s">
        <v>62</v>
      </c>
      <c r="G338">
        <v>807</v>
      </c>
      <c r="H338">
        <v>20</v>
      </c>
      <c r="I338">
        <v>2.4782999999999999</v>
      </c>
      <c r="J338" t="s">
        <v>92</v>
      </c>
      <c r="K338" t="str">
        <f t="shared" si="10"/>
        <v>high-error</v>
      </c>
      <c r="L338" t="str">
        <f t="shared" si="11"/>
        <v>PASS</v>
      </c>
    </row>
    <row r="339" spans="1:12">
      <c r="A339">
        <v>8043</v>
      </c>
      <c r="B339">
        <v>8</v>
      </c>
      <c r="C339">
        <v>0</v>
      </c>
      <c r="D339">
        <v>2.2262</v>
      </c>
      <c r="E339">
        <v>11</v>
      </c>
      <c r="F339" t="s">
        <v>62</v>
      </c>
      <c r="G339">
        <v>729</v>
      </c>
      <c r="H339">
        <v>18</v>
      </c>
      <c r="I339">
        <v>2.4691000000000001</v>
      </c>
      <c r="J339" t="s">
        <v>92</v>
      </c>
      <c r="K339" t="str">
        <f t="shared" si="10"/>
        <v>high-error</v>
      </c>
      <c r="L339" t="str">
        <f t="shared" si="11"/>
        <v>PASS</v>
      </c>
    </row>
    <row r="340" spans="1:12">
      <c r="A340">
        <v>8043</v>
      </c>
      <c r="B340">
        <v>8</v>
      </c>
      <c r="C340">
        <v>0</v>
      </c>
      <c r="D340">
        <v>2.2262</v>
      </c>
      <c r="E340">
        <v>14</v>
      </c>
      <c r="F340" t="s">
        <v>62</v>
      </c>
      <c r="G340">
        <v>753</v>
      </c>
      <c r="H340">
        <v>18</v>
      </c>
      <c r="I340">
        <v>2.3904000000000001</v>
      </c>
      <c r="J340" t="s">
        <v>92</v>
      </c>
      <c r="K340" t="str">
        <f t="shared" si="10"/>
        <v>high-error</v>
      </c>
      <c r="L340" t="str">
        <f t="shared" si="11"/>
        <v>PASS</v>
      </c>
    </row>
    <row r="341" spans="1:12">
      <c r="A341">
        <v>8043</v>
      </c>
      <c r="B341">
        <v>8</v>
      </c>
      <c r="C341">
        <v>0</v>
      </c>
      <c r="D341">
        <v>2.2262</v>
      </c>
      <c r="E341">
        <v>13</v>
      </c>
      <c r="F341" t="s">
        <v>62</v>
      </c>
      <c r="G341">
        <v>983</v>
      </c>
      <c r="H341">
        <v>21</v>
      </c>
      <c r="I341">
        <v>2.1362999999999999</v>
      </c>
      <c r="J341" t="s">
        <v>92</v>
      </c>
      <c r="K341" t="str">
        <f t="shared" si="10"/>
        <v>high-error</v>
      </c>
      <c r="L341" t="str">
        <f t="shared" si="11"/>
        <v>PASS</v>
      </c>
    </row>
    <row r="342" spans="1:12">
      <c r="A342">
        <v>5912</v>
      </c>
      <c r="B342">
        <v>7</v>
      </c>
      <c r="C342">
        <v>0</v>
      </c>
      <c r="D342">
        <v>1.7723</v>
      </c>
      <c r="E342">
        <v>0</v>
      </c>
      <c r="F342" t="s">
        <v>62</v>
      </c>
      <c r="G342">
        <v>4623</v>
      </c>
      <c r="H342">
        <v>141</v>
      </c>
      <c r="I342">
        <v>3.05</v>
      </c>
      <c r="J342" t="s">
        <v>92</v>
      </c>
      <c r="K342" t="str">
        <f t="shared" si="10"/>
        <v>high-error</v>
      </c>
      <c r="L342" t="str">
        <f t="shared" si="11"/>
        <v>PASS</v>
      </c>
    </row>
    <row r="343" spans="1:12">
      <c r="A343">
        <v>5912</v>
      </c>
      <c r="B343">
        <v>7</v>
      </c>
      <c r="C343">
        <v>0</v>
      </c>
      <c r="D343">
        <v>1.7723</v>
      </c>
      <c r="E343">
        <v>4</v>
      </c>
      <c r="F343" t="s">
        <v>62</v>
      </c>
      <c r="G343">
        <v>4905</v>
      </c>
      <c r="H343">
        <v>122</v>
      </c>
      <c r="I343">
        <v>2.4872999999999998</v>
      </c>
      <c r="J343" t="s">
        <v>92</v>
      </c>
      <c r="K343" t="str">
        <f t="shared" si="10"/>
        <v>high-error</v>
      </c>
      <c r="L343" t="str">
        <f t="shared" si="11"/>
        <v>PASS</v>
      </c>
    </row>
    <row r="344" spans="1:12">
      <c r="A344">
        <v>5912</v>
      </c>
      <c r="B344">
        <v>7</v>
      </c>
      <c r="C344">
        <v>0</v>
      </c>
      <c r="D344">
        <v>1.7723</v>
      </c>
      <c r="E344">
        <v>0</v>
      </c>
      <c r="F344" t="s">
        <v>63</v>
      </c>
      <c r="G344">
        <v>3051</v>
      </c>
      <c r="H344">
        <v>74</v>
      </c>
      <c r="I344">
        <v>2.4253999999999998</v>
      </c>
      <c r="J344" t="s">
        <v>92</v>
      </c>
      <c r="K344" t="str">
        <f t="shared" si="10"/>
        <v>high-error</v>
      </c>
      <c r="L344" t="str">
        <f t="shared" si="11"/>
        <v>PASS</v>
      </c>
    </row>
    <row r="345" spans="1:12">
      <c r="A345">
        <v>5912</v>
      </c>
      <c r="B345">
        <v>7</v>
      </c>
      <c r="C345">
        <v>0</v>
      </c>
      <c r="D345">
        <v>1.7723</v>
      </c>
      <c r="E345">
        <v>23</v>
      </c>
      <c r="F345" t="s">
        <v>62</v>
      </c>
      <c r="G345">
        <v>4596</v>
      </c>
      <c r="H345">
        <v>109</v>
      </c>
      <c r="I345">
        <v>2.3715999999999999</v>
      </c>
      <c r="J345" t="s">
        <v>92</v>
      </c>
      <c r="K345" t="str">
        <f t="shared" si="10"/>
        <v>high-error</v>
      </c>
      <c r="L345" t="str">
        <f t="shared" si="11"/>
        <v>PASS</v>
      </c>
    </row>
    <row r="346" spans="1:12">
      <c r="A346">
        <v>5912</v>
      </c>
      <c r="B346">
        <v>7</v>
      </c>
      <c r="C346">
        <v>0</v>
      </c>
      <c r="D346">
        <v>1.7723</v>
      </c>
      <c r="E346">
        <v>20</v>
      </c>
      <c r="F346" t="s">
        <v>62</v>
      </c>
      <c r="G346">
        <v>12304</v>
      </c>
      <c r="H346">
        <v>269</v>
      </c>
      <c r="I346">
        <v>2.1863000000000001</v>
      </c>
      <c r="J346" t="s">
        <v>92</v>
      </c>
      <c r="K346" t="str">
        <f t="shared" si="10"/>
        <v>high-error</v>
      </c>
      <c r="L346" t="str">
        <f t="shared" si="11"/>
        <v>PASS</v>
      </c>
    </row>
    <row r="347" spans="1:12">
      <c r="A347">
        <v>5912</v>
      </c>
      <c r="B347">
        <v>7</v>
      </c>
      <c r="C347">
        <v>0</v>
      </c>
      <c r="D347">
        <v>1.7723</v>
      </c>
      <c r="E347">
        <v>23</v>
      </c>
      <c r="F347" t="s">
        <v>63</v>
      </c>
      <c r="G347">
        <v>3934</v>
      </c>
      <c r="H347">
        <v>86</v>
      </c>
      <c r="I347">
        <v>2.1861000000000002</v>
      </c>
      <c r="J347" t="s">
        <v>92</v>
      </c>
      <c r="K347" t="str">
        <f t="shared" si="10"/>
        <v>high-error</v>
      </c>
      <c r="L347" t="str">
        <f t="shared" si="11"/>
        <v>PASS</v>
      </c>
    </row>
    <row r="348" spans="1:12">
      <c r="A348">
        <v>5912</v>
      </c>
      <c r="B348">
        <v>7</v>
      </c>
      <c r="C348">
        <v>0</v>
      </c>
      <c r="D348">
        <v>1.7723</v>
      </c>
      <c r="E348">
        <v>2</v>
      </c>
      <c r="F348" t="s">
        <v>63</v>
      </c>
      <c r="G348">
        <v>2541</v>
      </c>
      <c r="H348">
        <v>54</v>
      </c>
      <c r="I348">
        <v>2.1252</v>
      </c>
      <c r="J348" t="s">
        <v>92</v>
      </c>
      <c r="K348" t="str">
        <f t="shared" si="10"/>
        <v>high-error</v>
      </c>
      <c r="L348" t="str">
        <f t="shared" si="11"/>
        <v>PASS</v>
      </c>
    </row>
    <row r="349" spans="1:12">
      <c r="A349">
        <v>4784</v>
      </c>
      <c r="B349">
        <v>6</v>
      </c>
      <c r="C349">
        <v>0</v>
      </c>
      <c r="D349">
        <v>2.0461</v>
      </c>
      <c r="E349">
        <v>1</v>
      </c>
      <c r="F349" t="s">
        <v>64</v>
      </c>
      <c r="G349">
        <v>5330</v>
      </c>
      <c r="H349">
        <v>128</v>
      </c>
      <c r="I349">
        <v>2.4015</v>
      </c>
      <c r="J349" t="s">
        <v>92</v>
      </c>
      <c r="K349" t="str">
        <f t="shared" si="10"/>
        <v>high-error</v>
      </c>
      <c r="L349" t="str">
        <f t="shared" si="11"/>
        <v>PASS</v>
      </c>
    </row>
    <row r="350" spans="1:12">
      <c r="A350">
        <v>4784</v>
      </c>
      <c r="B350">
        <v>6</v>
      </c>
      <c r="C350">
        <v>0</v>
      </c>
      <c r="D350">
        <v>2.0461</v>
      </c>
      <c r="E350">
        <v>19</v>
      </c>
      <c r="F350" t="s">
        <v>64</v>
      </c>
      <c r="G350">
        <v>23894</v>
      </c>
      <c r="H350">
        <v>573</v>
      </c>
      <c r="I350">
        <v>2.3980999999999999</v>
      </c>
      <c r="J350" t="s">
        <v>92</v>
      </c>
      <c r="K350" t="str">
        <f t="shared" si="10"/>
        <v>high-error</v>
      </c>
      <c r="L350" t="str">
        <f t="shared" si="11"/>
        <v>PASS</v>
      </c>
    </row>
    <row r="351" spans="1:12">
      <c r="A351">
        <v>4784</v>
      </c>
      <c r="B351">
        <v>6</v>
      </c>
      <c r="C351">
        <v>0</v>
      </c>
      <c r="D351">
        <v>2.0461</v>
      </c>
      <c r="E351">
        <v>2</v>
      </c>
      <c r="F351" t="s">
        <v>64</v>
      </c>
      <c r="G351">
        <v>5900</v>
      </c>
      <c r="H351">
        <v>140</v>
      </c>
      <c r="I351">
        <v>2.3729</v>
      </c>
      <c r="J351" t="s">
        <v>92</v>
      </c>
      <c r="K351" t="str">
        <f t="shared" si="10"/>
        <v>high-error</v>
      </c>
      <c r="L351" t="str">
        <f t="shared" si="11"/>
        <v>PASS</v>
      </c>
    </row>
    <row r="352" spans="1:12">
      <c r="A352">
        <v>4784</v>
      </c>
      <c r="B352">
        <v>6</v>
      </c>
      <c r="C352">
        <v>0</v>
      </c>
      <c r="D352">
        <v>2.0461</v>
      </c>
      <c r="E352">
        <v>20</v>
      </c>
      <c r="F352" t="s">
        <v>64</v>
      </c>
      <c r="G352">
        <v>14158</v>
      </c>
      <c r="H352">
        <v>312</v>
      </c>
      <c r="I352">
        <v>2.2037</v>
      </c>
      <c r="J352" t="s">
        <v>92</v>
      </c>
      <c r="K352" t="str">
        <f t="shared" si="10"/>
        <v>high-error</v>
      </c>
      <c r="L352" t="str">
        <f t="shared" si="11"/>
        <v>PASS</v>
      </c>
    </row>
    <row r="353" spans="1:12">
      <c r="A353">
        <v>4784</v>
      </c>
      <c r="B353">
        <v>6</v>
      </c>
      <c r="C353">
        <v>0</v>
      </c>
      <c r="D353">
        <v>2.0461</v>
      </c>
      <c r="E353">
        <v>8</v>
      </c>
      <c r="F353" t="s">
        <v>64</v>
      </c>
      <c r="G353">
        <v>39070</v>
      </c>
      <c r="H353">
        <v>845</v>
      </c>
      <c r="I353">
        <v>2.1627999999999998</v>
      </c>
      <c r="J353" t="s">
        <v>92</v>
      </c>
      <c r="K353" t="str">
        <f t="shared" si="10"/>
        <v>high-error</v>
      </c>
      <c r="L353" t="str">
        <f t="shared" si="11"/>
        <v>PASS</v>
      </c>
    </row>
    <row r="354" spans="1:12">
      <c r="A354">
        <v>4784</v>
      </c>
      <c r="B354">
        <v>6</v>
      </c>
      <c r="C354">
        <v>0</v>
      </c>
      <c r="D354">
        <v>2.0461</v>
      </c>
      <c r="E354">
        <v>4</v>
      </c>
      <c r="F354" t="s">
        <v>64</v>
      </c>
      <c r="G354">
        <v>6584</v>
      </c>
      <c r="H354">
        <v>142</v>
      </c>
      <c r="I354">
        <v>2.1566999999999998</v>
      </c>
      <c r="J354" t="s">
        <v>92</v>
      </c>
      <c r="K354" t="str">
        <f t="shared" si="10"/>
        <v>high-error</v>
      </c>
      <c r="L354" t="str">
        <f t="shared" si="11"/>
        <v>PASS</v>
      </c>
    </row>
    <row r="355" spans="1:12">
      <c r="A355">
        <v>5541</v>
      </c>
      <c r="B355">
        <v>6</v>
      </c>
      <c r="C355">
        <v>0</v>
      </c>
      <c r="D355">
        <v>1.6349</v>
      </c>
      <c r="E355">
        <v>19</v>
      </c>
      <c r="F355" t="s">
        <v>63</v>
      </c>
      <c r="G355">
        <v>17849</v>
      </c>
      <c r="H355">
        <v>456</v>
      </c>
      <c r="I355">
        <v>2.5548000000000002</v>
      </c>
      <c r="J355" t="s">
        <v>92</v>
      </c>
      <c r="K355" t="str">
        <f t="shared" si="10"/>
        <v>high-error</v>
      </c>
      <c r="L355" t="str">
        <f t="shared" si="11"/>
        <v>PASS</v>
      </c>
    </row>
    <row r="356" spans="1:12">
      <c r="A356">
        <v>5541</v>
      </c>
      <c r="B356">
        <v>6</v>
      </c>
      <c r="C356">
        <v>0</v>
      </c>
      <c r="D356">
        <v>1.6349</v>
      </c>
      <c r="E356">
        <v>19</v>
      </c>
      <c r="F356" t="s">
        <v>62</v>
      </c>
      <c r="G356">
        <v>21980</v>
      </c>
      <c r="H356">
        <v>512</v>
      </c>
      <c r="I356">
        <v>2.3294000000000001</v>
      </c>
      <c r="J356" t="s">
        <v>92</v>
      </c>
      <c r="K356" t="str">
        <f t="shared" si="10"/>
        <v>high-error</v>
      </c>
      <c r="L356" t="str">
        <f t="shared" si="11"/>
        <v>PASS</v>
      </c>
    </row>
    <row r="357" spans="1:12">
      <c r="A357">
        <v>5541</v>
      </c>
      <c r="B357">
        <v>6</v>
      </c>
      <c r="C357">
        <v>0</v>
      </c>
      <c r="D357">
        <v>1.6349</v>
      </c>
      <c r="E357">
        <v>14</v>
      </c>
      <c r="F357" t="s">
        <v>63</v>
      </c>
      <c r="G357">
        <v>43692</v>
      </c>
      <c r="H357">
        <v>988</v>
      </c>
      <c r="I357">
        <v>2.2612999999999999</v>
      </c>
      <c r="J357" t="s">
        <v>92</v>
      </c>
      <c r="K357" t="str">
        <f t="shared" si="10"/>
        <v>high-error</v>
      </c>
      <c r="L357" t="str">
        <f t="shared" si="11"/>
        <v>PASS</v>
      </c>
    </row>
    <row r="358" spans="1:12">
      <c r="A358">
        <v>5541</v>
      </c>
      <c r="B358">
        <v>6</v>
      </c>
      <c r="C358">
        <v>0</v>
      </c>
      <c r="D358">
        <v>1.6349</v>
      </c>
      <c r="E358">
        <v>14</v>
      </c>
      <c r="F358" t="s">
        <v>62</v>
      </c>
      <c r="G358">
        <v>64099</v>
      </c>
      <c r="H358">
        <v>1374</v>
      </c>
      <c r="I358">
        <v>2.1436000000000002</v>
      </c>
      <c r="J358" t="s">
        <v>92</v>
      </c>
      <c r="K358" t="str">
        <f t="shared" si="10"/>
        <v>high-error</v>
      </c>
      <c r="L358" t="str">
        <f t="shared" si="11"/>
        <v>PASS</v>
      </c>
    </row>
    <row r="359" spans="1:12">
      <c r="A359">
        <v>5541</v>
      </c>
      <c r="B359">
        <v>6</v>
      </c>
      <c r="C359">
        <v>0</v>
      </c>
      <c r="D359">
        <v>1.6349</v>
      </c>
      <c r="E359">
        <v>20</v>
      </c>
      <c r="F359" t="s">
        <v>62</v>
      </c>
      <c r="G359">
        <v>19272</v>
      </c>
      <c r="H359">
        <v>412</v>
      </c>
      <c r="I359">
        <v>2.1377999999999999</v>
      </c>
      <c r="J359" t="s">
        <v>92</v>
      </c>
      <c r="K359" t="str">
        <f t="shared" si="10"/>
        <v>high-error</v>
      </c>
      <c r="L359" t="str">
        <f t="shared" si="11"/>
        <v>PASS</v>
      </c>
    </row>
    <row r="360" spans="1:12">
      <c r="A360">
        <v>5541</v>
      </c>
      <c r="B360">
        <v>6</v>
      </c>
      <c r="C360">
        <v>0</v>
      </c>
      <c r="D360">
        <v>1.6349</v>
      </c>
      <c r="E360">
        <v>13</v>
      </c>
      <c r="F360" t="s">
        <v>63</v>
      </c>
      <c r="G360">
        <v>42066</v>
      </c>
      <c r="H360">
        <v>888</v>
      </c>
      <c r="I360">
        <v>2.1110000000000002</v>
      </c>
      <c r="J360" t="s">
        <v>92</v>
      </c>
      <c r="K360" t="str">
        <f t="shared" si="10"/>
        <v>high-error</v>
      </c>
      <c r="L360" t="str">
        <f t="shared" si="11"/>
        <v>PASS</v>
      </c>
    </row>
    <row r="361" spans="1:12">
      <c r="A361">
        <v>5655</v>
      </c>
      <c r="B361">
        <v>5</v>
      </c>
      <c r="C361">
        <v>0</v>
      </c>
      <c r="D361">
        <v>2.1818</v>
      </c>
      <c r="E361">
        <v>11</v>
      </c>
      <c r="F361" t="s">
        <v>62</v>
      </c>
      <c r="G361">
        <v>909</v>
      </c>
      <c r="H361">
        <v>26</v>
      </c>
      <c r="I361">
        <v>2.8603000000000001</v>
      </c>
      <c r="J361" t="s">
        <v>92</v>
      </c>
      <c r="K361" t="str">
        <f t="shared" si="10"/>
        <v>high-error</v>
      </c>
      <c r="L361" t="str">
        <f t="shared" si="11"/>
        <v>PASS</v>
      </c>
    </row>
    <row r="362" spans="1:12">
      <c r="A362">
        <v>5655</v>
      </c>
      <c r="B362">
        <v>5</v>
      </c>
      <c r="C362">
        <v>0</v>
      </c>
      <c r="D362">
        <v>2.1818</v>
      </c>
      <c r="E362">
        <v>9</v>
      </c>
      <c r="F362" t="s">
        <v>62</v>
      </c>
      <c r="G362">
        <v>761</v>
      </c>
      <c r="H362">
        <v>19</v>
      </c>
      <c r="I362">
        <v>2.4967000000000001</v>
      </c>
      <c r="J362" t="s">
        <v>92</v>
      </c>
      <c r="K362" t="str">
        <f t="shared" si="10"/>
        <v>high-error</v>
      </c>
      <c r="L362" t="str">
        <f t="shared" si="11"/>
        <v>PASS</v>
      </c>
    </row>
    <row r="363" spans="1:12">
      <c r="A363">
        <v>5655</v>
      </c>
      <c r="B363">
        <v>5</v>
      </c>
      <c r="C363">
        <v>0</v>
      </c>
      <c r="D363">
        <v>2.1818</v>
      </c>
      <c r="E363">
        <v>15</v>
      </c>
      <c r="F363" t="s">
        <v>62</v>
      </c>
      <c r="G363">
        <v>646</v>
      </c>
      <c r="H363">
        <v>15</v>
      </c>
      <c r="I363">
        <v>2.3220000000000001</v>
      </c>
      <c r="J363" t="s">
        <v>92</v>
      </c>
      <c r="K363" t="str">
        <f t="shared" si="10"/>
        <v>high-error</v>
      </c>
      <c r="L363" t="str">
        <f t="shared" si="11"/>
        <v>PASS</v>
      </c>
    </row>
    <row r="364" spans="1:12">
      <c r="A364">
        <v>5655</v>
      </c>
      <c r="B364">
        <v>5</v>
      </c>
      <c r="C364">
        <v>0</v>
      </c>
      <c r="D364">
        <v>2.1818</v>
      </c>
      <c r="E364">
        <v>14</v>
      </c>
      <c r="F364" t="s">
        <v>62</v>
      </c>
      <c r="G364">
        <v>734</v>
      </c>
      <c r="H364">
        <v>16</v>
      </c>
      <c r="I364">
        <v>2.1798000000000002</v>
      </c>
      <c r="J364" t="s">
        <v>92</v>
      </c>
      <c r="K364" t="str">
        <f t="shared" si="10"/>
        <v>high-error</v>
      </c>
      <c r="L364" t="str">
        <f t="shared" si="11"/>
        <v>PASS</v>
      </c>
    </row>
    <row r="365" spans="1:12">
      <c r="A365">
        <v>5655</v>
      </c>
      <c r="B365">
        <v>5</v>
      </c>
      <c r="C365">
        <v>0</v>
      </c>
      <c r="D365">
        <v>2.1818</v>
      </c>
      <c r="E365">
        <v>13</v>
      </c>
      <c r="F365" t="s">
        <v>62</v>
      </c>
      <c r="G365">
        <v>753</v>
      </c>
      <c r="H365">
        <v>16</v>
      </c>
      <c r="I365">
        <v>2.1248</v>
      </c>
      <c r="J365" t="s">
        <v>92</v>
      </c>
      <c r="K365" t="str">
        <f t="shared" si="10"/>
        <v>high-error</v>
      </c>
      <c r="L365" t="str">
        <f t="shared" si="11"/>
        <v>PASS</v>
      </c>
    </row>
    <row r="366" spans="1:12">
      <c r="A366">
        <v>7538</v>
      </c>
      <c r="B366">
        <v>5</v>
      </c>
      <c r="C366">
        <v>2</v>
      </c>
      <c r="D366">
        <v>1.6956</v>
      </c>
      <c r="E366">
        <v>4</v>
      </c>
      <c r="F366" t="s">
        <v>62</v>
      </c>
      <c r="G366">
        <v>3024</v>
      </c>
      <c r="H366">
        <v>140</v>
      </c>
      <c r="I366">
        <v>4.6295999999999999</v>
      </c>
      <c r="J366" t="s">
        <v>91</v>
      </c>
      <c r="K366" t="str">
        <f t="shared" si="10"/>
        <v>outlier</v>
      </c>
      <c r="L366" t="str">
        <f t="shared" si="11"/>
        <v>PASS</v>
      </c>
    </row>
    <row r="367" spans="1:12">
      <c r="A367">
        <v>7538</v>
      </c>
      <c r="B367">
        <v>5</v>
      </c>
      <c r="C367">
        <v>2</v>
      </c>
      <c r="D367">
        <v>1.6956</v>
      </c>
      <c r="E367">
        <v>4</v>
      </c>
      <c r="F367" t="s">
        <v>63</v>
      </c>
      <c r="G367">
        <v>1212</v>
      </c>
      <c r="H367">
        <v>44</v>
      </c>
      <c r="I367">
        <v>3.6303999999999998</v>
      </c>
      <c r="J367" t="s">
        <v>91</v>
      </c>
      <c r="K367" t="str">
        <f t="shared" si="10"/>
        <v>outlier</v>
      </c>
      <c r="L367" t="str">
        <f t="shared" si="11"/>
        <v>PASS</v>
      </c>
    </row>
    <row r="368" spans="1:12">
      <c r="A368">
        <v>7538</v>
      </c>
      <c r="B368">
        <v>5</v>
      </c>
      <c r="C368">
        <v>2</v>
      </c>
      <c r="D368">
        <v>1.6956</v>
      </c>
      <c r="E368">
        <v>0</v>
      </c>
      <c r="F368" t="s">
        <v>62</v>
      </c>
      <c r="G368">
        <v>700</v>
      </c>
      <c r="H368">
        <v>16</v>
      </c>
      <c r="I368">
        <v>2.2856999999999998</v>
      </c>
      <c r="J368" t="s">
        <v>92</v>
      </c>
      <c r="K368" t="str">
        <f t="shared" si="10"/>
        <v>high-error</v>
      </c>
      <c r="L368" t="str">
        <f t="shared" si="11"/>
        <v>PASS</v>
      </c>
    </row>
    <row r="369" spans="1:12">
      <c r="A369">
        <v>7538</v>
      </c>
      <c r="B369">
        <v>5</v>
      </c>
      <c r="C369">
        <v>2</v>
      </c>
      <c r="D369">
        <v>1.6956</v>
      </c>
      <c r="E369">
        <v>2</v>
      </c>
      <c r="F369" t="s">
        <v>63</v>
      </c>
      <c r="G369">
        <v>722</v>
      </c>
      <c r="H369">
        <v>16</v>
      </c>
      <c r="I369">
        <v>2.2161</v>
      </c>
      <c r="J369" t="s">
        <v>92</v>
      </c>
      <c r="K369" t="str">
        <f t="shared" si="10"/>
        <v>high-error</v>
      </c>
      <c r="L369" t="str">
        <f t="shared" si="11"/>
        <v>PASS</v>
      </c>
    </row>
    <row r="370" spans="1:12">
      <c r="A370">
        <v>7538</v>
      </c>
      <c r="B370">
        <v>5</v>
      </c>
      <c r="C370">
        <v>2</v>
      </c>
      <c r="D370">
        <v>1.6956</v>
      </c>
      <c r="E370">
        <v>2</v>
      </c>
      <c r="F370" t="s">
        <v>62</v>
      </c>
      <c r="G370">
        <v>1411</v>
      </c>
      <c r="H370">
        <v>30</v>
      </c>
      <c r="I370">
        <v>2.1261999999999999</v>
      </c>
      <c r="J370" t="s">
        <v>92</v>
      </c>
      <c r="K370" t="str">
        <f t="shared" si="10"/>
        <v>high-error</v>
      </c>
      <c r="L370" t="str">
        <f t="shared" si="11"/>
        <v>PASS</v>
      </c>
    </row>
    <row r="371" spans="1:12">
      <c r="A371">
        <v>7802</v>
      </c>
      <c r="B371">
        <v>3</v>
      </c>
      <c r="C371">
        <v>0</v>
      </c>
      <c r="D371">
        <v>1.7222999999999999</v>
      </c>
      <c r="E371">
        <v>19</v>
      </c>
      <c r="F371" t="s">
        <v>62</v>
      </c>
      <c r="G371">
        <v>667</v>
      </c>
      <c r="H371">
        <v>18</v>
      </c>
      <c r="I371">
        <v>2.6987000000000001</v>
      </c>
      <c r="J371" t="s">
        <v>92</v>
      </c>
      <c r="K371" t="str">
        <f t="shared" si="10"/>
        <v>high-error</v>
      </c>
      <c r="L371" t="str">
        <f t="shared" si="11"/>
        <v>PASS</v>
      </c>
    </row>
    <row r="372" spans="1:12">
      <c r="A372">
        <v>7802</v>
      </c>
      <c r="B372">
        <v>3</v>
      </c>
      <c r="C372">
        <v>0</v>
      </c>
      <c r="D372">
        <v>1.7222999999999999</v>
      </c>
      <c r="E372">
        <v>18</v>
      </c>
      <c r="F372" t="s">
        <v>62</v>
      </c>
      <c r="G372">
        <v>633</v>
      </c>
      <c r="H372">
        <v>15</v>
      </c>
      <c r="I372">
        <v>2.3696999999999999</v>
      </c>
      <c r="J372" t="s">
        <v>92</v>
      </c>
      <c r="K372" t="str">
        <f t="shared" si="10"/>
        <v>high-error</v>
      </c>
      <c r="L372" t="str">
        <f t="shared" si="11"/>
        <v>PASS</v>
      </c>
    </row>
    <row r="373" spans="1:12">
      <c r="A373">
        <v>7802</v>
      </c>
      <c r="B373">
        <v>3</v>
      </c>
      <c r="C373">
        <v>0</v>
      </c>
      <c r="D373">
        <v>1.7222999999999999</v>
      </c>
      <c r="E373">
        <v>20</v>
      </c>
      <c r="F373" t="s">
        <v>62</v>
      </c>
      <c r="G373">
        <v>692</v>
      </c>
      <c r="H373">
        <v>16</v>
      </c>
      <c r="I373">
        <v>2.3121</v>
      </c>
      <c r="J373" t="s">
        <v>92</v>
      </c>
      <c r="K373" t="str">
        <f t="shared" si="10"/>
        <v>high-error</v>
      </c>
      <c r="L373" t="str">
        <f t="shared" si="11"/>
        <v>PASS</v>
      </c>
    </row>
    <row r="374" spans="1:12">
      <c r="A374">
        <v>7996</v>
      </c>
      <c r="B374">
        <v>3</v>
      </c>
      <c r="C374">
        <v>0</v>
      </c>
      <c r="D374">
        <v>2.5884999999999998</v>
      </c>
      <c r="E374">
        <v>7</v>
      </c>
      <c r="F374" t="s">
        <v>64</v>
      </c>
      <c r="G374">
        <v>656</v>
      </c>
      <c r="H374">
        <v>21</v>
      </c>
      <c r="I374">
        <v>3.2012</v>
      </c>
      <c r="J374" t="s">
        <v>92</v>
      </c>
      <c r="K374" t="str">
        <f t="shared" si="10"/>
        <v>high-error</v>
      </c>
      <c r="L374" t="str">
        <f t="shared" si="11"/>
        <v>PASS</v>
      </c>
    </row>
    <row r="375" spans="1:12">
      <c r="A375">
        <v>7996</v>
      </c>
      <c r="B375">
        <v>3</v>
      </c>
      <c r="C375">
        <v>0</v>
      </c>
      <c r="D375">
        <v>2.5884999999999998</v>
      </c>
      <c r="E375">
        <v>15</v>
      </c>
      <c r="F375" t="s">
        <v>64</v>
      </c>
      <c r="G375">
        <v>609</v>
      </c>
      <c r="H375">
        <v>14</v>
      </c>
      <c r="I375">
        <v>2.2989000000000002</v>
      </c>
      <c r="J375" t="s">
        <v>92</v>
      </c>
      <c r="K375" t="str">
        <f t="shared" si="10"/>
        <v>high-error</v>
      </c>
      <c r="L375" t="str">
        <f t="shared" si="11"/>
        <v>PASS</v>
      </c>
    </row>
    <row r="376" spans="1:12">
      <c r="A376">
        <v>7996</v>
      </c>
      <c r="B376">
        <v>3</v>
      </c>
      <c r="C376">
        <v>0</v>
      </c>
      <c r="D376">
        <v>2.5884999999999998</v>
      </c>
      <c r="E376">
        <v>8</v>
      </c>
      <c r="F376" t="s">
        <v>64</v>
      </c>
      <c r="G376">
        <v>618</v>
      </c>
      <c r="H376">
        <v>14</v>
      </c>
      <c r="I376">
        <v>2.2654000000000001</v>
      </c>
      <c r="J376" t="s">
        <v>92</v>
      </c>
      <c r="K376" t="str">
        <f t="shared" si="10"/>
        <v>high-error</v>
      </c>
      <c r="L376" t="str">
        <f t="shared" si="11"/>
        <v>PASS</v>
      </c>
    </row>
    <row r="377" spans="1:12">
      <c r="A377">
        <v>3359</v>
      </c>
      <c r="B377">
        <v>2</v>
      </c>
      <c r="C377">
        <v>0</v>
      </c>
      <c r="D377">
        <v>2.7753999999999999</v>
      </c>
      <c r="E377">
        <v>22</v>
      </c>
      <c r="F377" t="s">
        <v>62</v>
      </c>
      <c r="G377">
        <v>632</v>
      </c>
      <c r="H377">
        <v>18</v>
      </c>
      <c r="I377">
        <v>2.8481000000000001</v>
      </c>
      <c r="J377" t="s">
        <v>92</v>
      </c>
      <c r="K377" t="str">
        <f t="shared" si="10"/>
        <v>high-error</v>
      </c>
      <c r="L377" t="str">
        <f t="shared" si="11"/>
        <v>PASS</v>
      </c>
    </row>
    <row r="378" spans="1:12">
      <c r="A378">
        <v>3359</v>
      </c>
      <c r="B378">
        <v>2</v>
      </c>
      <c r="C378">
        <v>0</v>
      </c>
      <c r="D378">
        <v>2.7753999999999999</v>
      </c>
      <c r="E378">
        <v>23</v>
      </c>
      <c r="F378" t="s">
        <v>62</v>
      </c>
      <c r="G378">
        <v>814</v>
      </c>
      <c r="H378">
        <v>22</v>
      </c>
      <c r="I378">
        <v>2.7027000000000001</v>
      </c>
      <c r="J378" t="s">
        <v>92</v>
      </c>
      <c r="K378" t="str">
        <f t="shared" si="10"/>
        <v>high-error</v>
      </c>
      <c r="L378" t="str">
        <f t="shared" si="11"/>
        <v>PASS</v>
      </c>
    </row>
    <row r="379" spans="1:12">
      <c r="A379">
        <v>5211</v>
      </c>
      <c r="B379">
        <v>2</v>
      </c>
      <c r="C379">
        <v>0</v>
      </c>
      <c r="D379">
        <v>1.4911000000000001</v>
      </c>
      <c r="E379">
        <v>3</v>
      </c>
      <c r="F379" t="s">
        <v>63</v>
      </c>
      <c r="G379">
        <v>667</v>
      </c>
      <c r="H379">
        <v>18</v>
      </c>
      <c r="I379">
        <v>2.6987000000000001</v>
      </c>
      <c r="J379" t="s">
        <v>92</v>
      </c>
      <c r="K379" t="str">
        <f t="shared" si="10"/>
        <v>high-error</v>
      </c>
      <c r="L379" t="str">
        <f t="shared" si="11"/>
        <v>PASS</v>
      </c>
    </row>
    <row r="380" spans="1:12">
      <c r="A380">
        <v>5211</v>
      </c>
      <c r="B380">
        <v>2</v>
      </c>
      <c r="C380">
        <v>0</v>
      </c>
      <c r="D380">
        <v>1.4911000000000001</v>
      </c>
      <c r="E380">
        <v>4</v>
      </c>
      <c r="F380" t="s">
        <v>62</v>
      </c>
      <c r="G380">
        <v>1407</v>
      </c>
      <c r="H380">
        <v>36</v>
      </c>
      <c r="I380">
        <v>2.5586000000000002</v>
      </c>
      <c r="J380" t="s">
        <v>92</v>
      </c>
      <c r="K380" t="str">
        <f t="shared" si="10"/>
        <v>high-error</v>
      </c>
      <c r="L380" t="str">
        <f t="shared" si="11"/>
        <v>PASS</v>
      </c>
    </row>
    <row r="381" spans="1:12">
      <c r="A381">
        <v>5310</v>
      </c>
      <c r="B381">
        <v>2</v>
      </c>
      <c r="C381">
        <v>0</v>
      </c>
      <c r="D381">
        <v>1.4026000000000001</v>
      </c>
      <c r="E381">
        <v>4</v>
      </c>
      <c r="F381" t="s">
        <v>62</v>
      </c>
      <c r="G381">
        <v>2354</v>
      </c>
      <c r="H381">
        <v>55</v>
      </c>
      <c r="I381">
        <v>2.3365</v>
      </c>
      <c r="J381" t="s">
        <v>92</v>
      </c>
      <c r="K381" t="str">
        <f t="shared" si="10"/>
        <v>high-error</v>
      </c>
      <c r="L381" t="str">
        <f t="shared" si="11"/>
        <v>PASS</v>
      </c>
    </row>
    <row r="382" spans="1:12">
      <c r="A382">
        <v>5310</v>
      </c>
      <c r="B382">
        <v>2</v>
      </c>
      <c r="C382">
        <v>0</v>
      </c>
      <c r="D382">
        <v>1.4026000000000001</v>
      </c>
      <c r="E382">
        <v>3</v>
      </c>
      <c r="F382" t="s">
        <v>62</v>
      </c>
      <c r="G382">
        <v>2056</v>
      </c>
      <c r="H382">
        <v>44</v>
      </c>
      <c r="I382">
        <v>2.1400999999999999</v>
      </c>
      <c r="J382" t="s">
        <v>92</v>
      </c>
      <c r="K382" t="str">
        <f t="shared" si="10"/>
        <v>high-error</v>
      </c>
      <c r="L382" t="str">
        <f t="shared" si="11"/>
        <v>PASS</v>
      </c>
    </row>
    <row r="383" spans="1:12">
      <c r="A383">
        <v>5719</v>
      </c>
      <c r="B383">
        <v>2</v>
      </c>
      <c r="C383">
        <v>0</v>
      </c>
      <c r="D383">
        <v>1.6196999999999999</v>
      </c>
      <c r="E383">
        <v>5</v>
      </c>
      <c r="F383" t="s">
        <v>62</v>
      </c>
      <c r="G383">
        <v>819</v>
      </c>
      <c r="H383">
        <v>18</v>
      </c>
      <c r="I383">
        <v>2.1978</v>
      </c>
      <c r="J383" t="s">
        <v>92</v>
      </c>
      <c r="K383" t="str">
        <f t="shared" si="10"/>
        <v>high-error</v>
      </c>
      <c r="L383" t="str">
        <f t="shared" si="11"/>
        <v>PASS</v>
      </c>
    </row>
    <row r="384" spans="1:12">
      <c r="A384">
        <v>5719</v>
      </c>
      <c r="B384">
        <v>2</v>
      </c>
      <c r="C384">
        <v>0</v>
      </c>
      <c r="D384">
        <v>1.6196999999999999</v>
      </c>
      <c r="E384">
        <v>11</v>
      </c>
      <c r="F384" t="s">
        <v>62</v>
      </c>
      <c r="G384">
        <v>3709</v>
      </c>
      <c r="H384">
        <v>79</v>
      </c>
      <c r="I384">
        <v>2.13</v>
      </c>
      <c r="J384" t="s">
        <v>92</v>
      </c>
      <c r="K384" t="str">
        <f t="shared" si="10"/>
        <v>high-error</v>
      </c>
      <c r="L384" t="str">
        <f t="shared" si="11"/>
        <v>PASS</v>
      </c>
    </row>
    <row r="385" spans="1:12">
      <c r="A385">
        <v>5815</v>
      </c>
      <c r="B385">
        <v>2</v>
      </c>
      <c r="C385">
        <v>0</v>
      </c>
      <c r="D385">
        <v>1.7762</v>
      </c>
      <c r="E385">
        <v>10</v>
      </c>
      <c r="F385" t="s">
        <v>64</v>
      </c>
      <c r="G385">
        <v>3276</v>
      </c>
      <c r="H385">
        <v>81</v>
      </c>
      <c r="I385">
        <v>2.4725000000000001</v>
      </c>
      <c r="J385" t="s">
        <v>92</v>
      </c>
      <c r="K385" t="str">
        <f t="shared" si="10"/>
        <v>high-error</v>
      </c>
      <c r="L385" t="str">
        <f t="shared" si="11"/>
        <v>PASS</v>
      </c>
    </row>
    <row r="386" spans="1:12">
      <c r="A386">
        <v>5815</v>
      </c>
      <c r="B386">
        <v>2</v>
      </c>
      <c r="C386">
        <v>0</v>
      </c>
      <c r="D386">
        <v>1.7762</v>
      </c>
      <c r="E386">
        <v>1</v>
      </c>
      <c r="F386" t="s">
        <v>64</v>
      </c>
      <c r="G386">
        <v>1755</v>
      </c>
      <c r="H386">
        <v>38</v>
      </c>
      <c r="I386">
        <v>2.1652</v>
      </c>
      <c r="J386" t="s">
        <v>92</v>
      </c>
      <c r="K386" t="str">
        <f t="shared" ref="K386:K392" si="12">IF(I386&gt;3.628193,"outlier",IF(I386&gt;=2.11093,"high-error","normal"))</f>
        <v>high-error</v>
      </c>
      <c r="L386" t="str">
        <f t="shared" ref="L386:L392" si="13">IF(J386=K386,"PASS","FAIL")</f>
        <v>PASS</v>
      </c>
    </row>
    <row r="387" spans="1:12">
      <c r="A387">
        <v>5970</v>
      </c>
      <c r="B387">
        <v>2</v>
      </c>
      <c r="C387">
        <v>0</v>
      </c>
      <c r="D387">
        <v>1.339</v>
      </c>
      <c r="E387">
        <v>20</v>
      </c>
      <c r="F387" t="s">
        <v>63</v>
      </c>
      <c r="G387">
        <v>834</v>
      </c>
      <c r="H387">
        <v>19</v>
      </c>
      <c r="I387">
        <v>2.2782</v>
      </c>
      <c r="J387" t="s">
        <v>92</v>
      </c>
      <c r="K387" t="str">
        <f t="shared" si="12"/>
        <v>high-error</v>
      </c>
      <c r="L387" t="str">
        <f t="shared" si="13"/>
        <v>PASS</v>
      </c>
    </row>
    <row r="388" spans="1:12">
      <c r="A388">
        <v>5970</v>
      </c>
      <c r="B388">
        <v>2</v>
      </c>
      <c r="C388">
        <v>0</v>
      </c>
      <c r="D388">
        <v>1.339</v>
      </c>
      <c r="E388">
        <v>3</v>
      </c>
      <c r="F388" t="s">
        <v>62</v>
      </c>
      <c r="G388">
        <v>617</v>
      </c>
      <c r="H388">
        <v>14</v>
      </c>
      <c r="I388">
        <v>2.2690000000000001</v>
      </c>
      <c r="J388" t="s">
        <v>92</v>
      </c>
      <c r="K388" t="str">
        <f t="shared" si="12"/>
        <v>high-error</v>
      </c>
      <c r="L388" t="str">
        <f t="shared" si="13"/>
        <v>PASS</v>
      </c>
    </row>
    <row r="389" spans="1:12">
      <c r="A389">
        <v>7230</v>
      </c>
      <c r="B389">
        <v>2</v>
      </c>
      <c r="C389">
        <v>0</v>
      </c>
      <c r="D389">
        <v>1.5718000000000001</v>
      </c>
      <c r="E389">
        <v>17</v>
      </c>
      <c r="F389" t="s">
        <v>63</v>
      </c>
      <c r="G389">
        <v>1759</v>
      </c>
      <c r="H389">
        <v>38</v>
      </c>
      <c r="I389">
        <v>2.1602999999999999</v>
      </c>
      <c r="J389" t="s">
        <v>92</v>
      </c>
      <c r="K389" t="str">
        <f t="shared" si="12"/>
        <v>high-error</v>
      </c>
      <c r="L389" t="str">
        <f t="shared" si="13"/>
        <v>PASS</v>
      </c>
    </row>
    <row r="390" spans="1:12">
      <c r="A390">
        <v>7230</v>
      </c>
      <c r="B390">
        <v>2</v>
      </c>
      <c r="C390">
        <v>0</v>
      </c>
      <c r="D390">
        <v>1.5718000000000001</v>
      </c>
      <c r="E390">
        <v>19</v>
      </c>
      <c r="F390" t="s">
        <v>62</v>
      </c>
      <c r="G390">
        <v>1833</v>
      </c>
      <c r="H390">
        <v>39</v>
      </c>
      <c r="I390">
        <v>2.1276999999999999</v>
      </c>
      <c r="J390" t="s">
        <v>92</v>
      </c>
      <c r="K390" t="str">
        <f t="shared" si="12"/>
        <v>high-error</v>
      </c>
      <c r="L390" t="str">
        <f t="shared" si="13"/>
        <v>PASS</v>
      </c>
    </row>
    <row r="391" spans="1:12">
      <c r="A391">
        <v>8021</v>
      </c>
      <c r="B391">
        <v>2</v>
      </c>
      <c r="C391">
        <v>0</v>
      </c>
      <c r="D391">
        <v>1.6953</v>
      </c>
      <c r="E391">
        <v>16</v>
      </c>
      <c r="F391" t="s">
        <v>63</v>
      </c>
      <c r="G391">
        <v>1070</v>
      </c>
      <c r="H391">
        <v>26</v>
      </c>
      <c r="I391">
        <v>2.4298999999999999</v>
      </c>
      <c r="J391" t="s">
        <v>92</v>
      </c>
      <c r="K391" t="str">
        <f t="shared" si="12"/>
        <v>high-error</v>
      </c>
      <c r="L391" t="str">
        <f t="shared" si="13"/>
        <v>PASS</v>
      </c>
    </row>
    <row r="392" spans="1:12">
      <c r="A392">
        <v>8021</v>
      </c>
      <c r="B392">
        <v>2</v>
      </c>
      <c r="C392">
        <v>0</v>
      </c>
      <c r="D392">
        <v>1.6953</v>
      </c>
      <c r="E392">
        <v>14</v>
      </c>
      <c r="F392" t="s">
        <v>62</v>
      </c>
      <c r="G392">
        <v>1748</v>
      </c>
      <c r="H392">
        <v>42</v>
      </c>
      <c r="I392">
        <v>2.4028</v>
      </c>
      <c r="J392" t="s">
        <v>92</v>
      </c>
      <c r="K392" t="str">
        <f t="shared" si="12"/>
        <v>high-error</v>
      </c>
      <c r="L392" t="str">
        <f t="shared" si="13"/>
        <v>PASS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C328-C46C-479F-8E49-1FD3CFDA911A}">
  <dimension ref="A1:I41"/>
  <sheetViews>
    <sheetView zoomScaleNormal="100" workbookViewId="0">
      <selection activeCell="C14" sqref="C14"/>
    </sheetView>
  </sheetViews>
  <sheetFormatPr defaultRowHeight="17"/>
  <cols>
    <col min="1" max="1" width="46" style="5" customWidth="1"/>
    <col min="2" max="2" width="23.9140625" style="5" customWidth="1"/>
    <col min="3" max="3" width="18.83203125" style="5" customWidth="1"/>
    <col min="4" max="4" width="10" style="5" customWidth="1"/>
    <col min="5" max="5" width="8.6640625" style="5" customWidth="1"/>
    <col min="6" max="6" width="20" style="5" customWidth="1"/>
    <col min="7" max="7" width="11" style="5" customWidth="1"/>
    <col min="8" max="8" width="13.58203125" style="5" customWidth="1"/>
    <col min="9" max="16384" width="8.6640625" style="5"/>
  </cols>
  <sheetData>
    <row r="1" spans="1:9">
      <c r="A1" s="4" t="s">
        <v>46</v>
      </c>
      <c r="B1" s="4" t="s">
        <v>47</v>
      </c>
      <c r="C1" s="4" t="s">
        <v>48</v>
      </c>
      <c r="D1" s="4" t="s">
        <v>49</v>
      </c>
      <c r="E1" s="24" t="s">
        <v>103</v>
      </c>
      <c r="F1" s="24"/>
      <c r="G1" s="24"/>
      <c r="H1" s="24"/>
      <c r="I1" s="24"/>
    </row>
    <row r="2" spans="1:9">
      <c r="A2" s="5" t="s">
        <v>93</v>
      </c>
      <c r="B2" s="5">
        <f>Q3_SQL_Methodology!E2</f>
        <v>601</v>
      </c>
      <c r="C2" s="5">
        <f>ROUNDUP((1.96^2*(G3/100)*(1-G3/100))/((1/100)^2),0)</f>
        <v>601</v>
      </c>
      <c r="D2" s="5" t="str">
        <f>IF(B2=C2,"PASS","FAIL")</f>
        <v>PASS</v>
      </c>
      <c r="G2" s="13" t="s">
        <v>106</v>
      </c>
    </row>
    <row r="3" spans="1:9">
      <c r="F3" s="5" t="s">
        <v>95</v>
      </c>
      <c r="G3" s="5">
        <f>ROUND(SUM(Q3_Validation_Base!E:E)/SUM(Q3_Validation_Base!D:D)*100,3)</f>
        <v>1.589</v>
      </c>
    </row>
    <row r="4" spans="1:9">
      <c r="A4" s="5" t="s">
        <v>108</v>
      </c>
      <c r="B4" s="8">
        <f>SUM(Q3_SQL_Error_Concentration!H:H)/SUM(Q3_SQL_Error_Concentration!G:G)*100</f>
        <v>2.8255567900494669</v>
      </c>
      <c r="C4" s="8">
        <f>SUMIFS(Q3_Validation_Base!E:E,Q3_Validation_Base!M:M,1)/SUMIFS(Q3_Validation_Base!D:D,Q3_Validation_Base!M:M,1)*100</f>
        <v>2.8255567900494669</v>
      </c>
      <c r="D4" s="5" t="str">
        <f>IF(B4=C4,"PASS","FAIL")</f>
        <v>PASS</v>
      </c>
      <c r="F4" s="5" t="s">
        <v>101</v>
      </c>
      <c r="G4" s="6">
        <f>AVERAGE(SMALL(Q3_Validation_Base!J:J,_xlfn.FLOOR.MATH((COUNT(Q3_Validation_Base!J:J)+1)*0.25)),SMALL(Q3_Validation_Base!J:J,_xlfn.CEILING.MATH((COUNT(Q3_Validation_Base!J:J)+1)*0.25)))</f>
        <v>1.099422102646074</v>
      </c>
    </row>
    <row r="5" spans="1:9">
      <c r="F5" s="5" t="s">
        <v>102</v>
      </c>
      <c r="G5" s="5">
        <f>AVERAGE(SMALL(Q3_Validation_Base!J:J,_xlfn.FLOOR.MATH((COUNT(Q3_Validation_Base!J:J)+1)*0.75)),SMALL(Q3_Validation_Base!J:J,_xlfn.CEILING.MATH((COUNT(Q3_Validation_Base!J:J)+1)*0.75)))</f>
        <v>2.1109303409386473</v>
      </c>
    </row>
    <row r="6" spans="1:9">
      <c r="A6" s="5" t="s">
        <v>176</v>
      </c>
      <c r="B6" s="5">
        <f>COUNTA(Q3_SQL_Error_Concentration!J:J)-1</f>
        <v>391</v>
      </c>
      <c r="C6" s="5">
        <f>COUNTA(Q3_SQL_Error_Concentration!K:K)-1</f>
        <v>391</v>
      </c>
      <c r="D6" s="5" t="str">
        <f>IF(COUNTIF(Q3_SQL_Error_Concentration!L:L,"FAIL")=0,"PASS","FAIL")</f>
        <v>PASS</v>
      </c>
      <c r="F6" s="5" t="s">
        <v>105</v>
      </c>
      <c r="G6" s="5">
        <f>G5-G4</f>
        <v>1.0115082382925733</v>
      </c>
    </row>
    <row r="7" spans="1:9">
      <c r="F7" s="5" t="s">
        <v>104</v>
      </c>
      <c r="G7" s="5">
        <f>G5+1.5*G6</f>
        <v>3.6281926983775072</v>
      </c>
    </row>
    <row r="8" spans="1:9">
      <c r="A8" s="5" t="s">
        <v>146</v>
      </c>
      <c r="B8" s="5">
        <f>ROWS(_xlfn.ANCHORARRAY(F12))</f>
        <v>30</v>
      </c>
      <c r="C8" s="16" cm="1">
        <f t="array" ref="C8">ROWS(_xlfn.UNIQUE(_xlfn._xlws.FILTER(Q3_Validation_Base!A2:A6050,Q3_Validation_Base!M2:M6050=1)))</f>
        <v>30</v>
      </c>
      <c r="D8" s="5" t="str">
        <f>IF(AND(B8=C8,COUNTIF(I12:I41,"FAIL")=0),"PASS","FAIL")</f>
        <v>PASS</v>
      </c>
    </row>
    <row r="10" spans="1:9">
      <c r="A10" s="5" t="s">
        <v>114</v>
      </c>
      <c r="B10" s="5">
        <f>COUNTA(Q3_SQL_Error_Concentration!A:A)-1</f>
        <v>391</v>
      </c>
      <c r="C10" s="5">
        <f>COUNTIF(Q3_Validation_Base!M:M,1)</f>
        <v>391</v>
      </c>
      <c r="D10" s="5" t="str">
        <f>IF(B10=C10,"PASS","FAIL")</f>
        <v>PASS</v>
      </c>
      <c r="F10" s="24" t="s">
        <v>111</v>
      </c>
      <c r="G10" s="24"/>
      <c r="H10" s="24"/>
    </row>
    <row r="11" spans="1:9">
      <c r="F11" s="4" t="s">
        <v>112</v>
      </c>
      <c r="G11" s="12" t="s">
        <v>113</v>
      </c>
      <c r="H11" s="13" t="s">
        <v>48</v>
      </c>
      <c r="I11" s="4" t="s">
        <v>49</v>
      </c>
    </row>
    <row r="12" spans="1:9">
      <c r="F12" s="5" cm="1">
        <f t="array" ref="F12:F41">_xlfn.UNIQUE(Q3_SQL_Error_Concentration!A2:A392)</f>
        <v>4900</v>
      </c>
      <c r="G12">
        <f>_xlfn.MAXIFS(Q3_SQL_Error_Concentration!B:B,Q3_SQL_Error_Concentration!A:A,F12)</f>
        <v>50</v>
      </c>
      <c r="H12">
        <f>COUNTIFS(Q3_Validation_Base!A:A,F12,Q3_Validation_Base!K:K,"high-error")+COUNTIFS(Q3_Validation_Base!A:A,F12,Q3_Validation_Base!K:K,"outlier")</f>
        <v>50</v>
      </c>
      <c r="I12" s="1" t="str">
        <f>IF(G12=H12,"PASS","FAIL")</f>
        <v>PASS</v>
      </c>
    </row>
    <row r="13" spans="1:9">
      <c r="F13" s="5">
        <v>4814</v>
      </c>
      <c r="G13">
        <f>_xlfn.MAXIFS(Q3_SQL_Error_Concentration!B:B,Q3_SQL_Error_Concentration!A:A,F13)</f>
        <v>44</v>
      </c>
      <c r="H13">
        <f>COUNTIFS(Q3_Validation_Base!A:A,F13,Q3_Validation_Base!K:K,"high-error")+COUNTIFS(Q3_Validation_Base!A:A,F13,Q3_Validation_Base!K:K,"outlier")</f>
        <v>44</v>
      </c>
      <c r="I13" s="1" t="str">
        <f>IF(G13=H13,"PASS","FAIL")</f>
        <v>PASS</v>
      </c>
    </row>
    <row r="14" spans="1:9">
      <c r="F14" s="5">
        <v>5311</v>
      </c>
      <c r="G14">
        <f>_xlfn.MAXIFS(Q3_SQL_Error_Concentration!B:B,Q3_SQL_Error_Concentration!A:A,F14)</f>
        <v>33</v>
      </c>
      <c r="H14">
        <f>COUNTIFS(Q3_Validation_Base!A:A,F14,Q3_Validation_Base!K:K,"high-error")+COUNTIFS(Q3_Validation_Base!A:A,F14,Q3_Validation_Base!K:K,"outlier")</f>
        <v>33</v>
      </c>
      <c r="I14" s="1" t="str">
        <f t="shared" ref="I14:I41" si="0">IF(G14=H14,"PASS","FAIL")</f>
        <v>PASS</v>
      </c>
    </row>
    <row r="15" spans="1:9">
      <c r="F15" s="5">
        <v>4829</v>
      </c>
      <c r="G15">
        <f>_xlfn.MAXIFS(Q3_SQL_Error_Concentration!B:B,Q3_SQL_Error_Concentration!A:A,F15)</f>
        <v>32</v>
      </c>
      <c r="H15">
        <f>COUNTIFS(Q3_Validation_Base!A:A,F15,Q3_Validation_Base!K:K,"high-error")+COUNTIFS(Q3_Validation_Base!A:A,F15,Q3_Validation_Base!K:K,"outlier")</f>
        <v>32</v>
      </c>
      <c r="I15" s="1" t="str">
        <f t="shared" si="0"/>
        <v>PASS</v>
      </c>
    </row>
    <row r="16" spans="1:9">
      <c r="F16" s="5">
        <v>4899</v>
      </c>
      <c r="G16">
        <f>_xlfn.MAXIFS(Q3_SQL_Error_Concentration!B:B,Q3_SQL_Error_Concentration!A:A,F16)</f>
        <v>24</v>
      </c>
      <c r="H16">
        <f>COUNTIFS(Q3_Validation_Base!A:A,F16,Q3_Validation_Base!K:K,"high-error")+COUNTIFS(Q3_Validation_Base!A:A,F16,Q3_Validation_Base!K:K,"outlier")</f>
        <v>24</v>
      </c>
      <c r="I16" s="1" t="str">
        <f t="shared" si="0"/>
        <v>PASS</v>
      </c>
    </row>
    <row r="17" spans="6:9">
      <c r="F17" s="5">
        <v>4111</v>
      </c>
      <c r="G17">
        <f>_xlfn.MAXIFS(Q3_SQL_Error_Concentration!B:B,Q3_SQL_Error_Concentration!A:A,F17)</f>
        <v>23</v>
      </c>
      <c r="H17">
        <f>COUNTIFS(Q3_Validation_Base!A:A,F17,Q3_Validation_Base!K:K,"high-error")+COUNTIFS(Q3_Validation_Base!A:A,F17,Q3_Validation_Base!K:K,"outlier")</f>
        <v>23</v>
      </c>
      <c r="I17" s="1" t="str">
        <f t="shared" si="0"/>
        <v>PASS</v>
      </c>
    </row>
    <row r="18" spans="6:9">
      <c r="F18" s="5">
        <v>5300</v>
      </c>
      <c r="G18">
        <f>_xlfn.MAXIFS(Q3_SQL_Error_Concentration!B:B,Q3_SQL_Error_Concentration!A:A,F18)</f>
        <v>20</v>
      </c>
      <c r="H18">
        <f>COUNTIFS(Q3_Validation_Base!A:A,F18,Q3_Validation_Base!K:K,"high-error")+COUNTIFS(Q3_Validation_Base!A:A,F18,Q3_Validation_Base!K:K,"outlier")</f>
        <v>20</v>
      </c>
      <c r="I18" s="1" t="str">
        <f t="shared" si="0"/>
        <v>PASS</v>
      </c>
    </row>
    <row r="19" spans="6:9">
      <c r="F19" s="5">
        <v>7922</v>
      </c>
      <c r="G19">
        <f>_xlfn.MAXIFS(Q3_SQL_Error_Concentration!B:B,Q3_SQL_Error_Concentration!A:A,F19)</f>
        <v>20</v>
      </c>
      <c r="H19">
        <f>COUNTIFS(Q3_Validation_Base!A:A,F19,Q3_Validation_Base!K:K,"high-error")+COUNTIFS(Q3_Validation_Base!A:A,F19,Q3_Validation_Base!K:K,"outlier")</f>
        <v>20</v>
      </c>
      <c r="I19" s="1" t="str">
        <f t="shared" si="0"/>
        <v>PASS</v>
      </c>
    </row>
    <row r="20" spans="6:9">
      <c r="F20" s="5">
        <v>7349</v>
      </c>
      <c r="G20">
        <f>_xlfn.MAXIFS(Q3_SQL_Error_Concentration!B:B,Q3_SQL_Error_Concentration!A:A,F20)</f>
        <v>19</v>
      </c>
      <c r="H20">
        <f>COUNTIFS(Q3_Validation_Base!A:A,F20,Q3_Validation_Base!K:K,"high-error")+COUNTIFS(Q3_Validation_Base!A:A,F20,Q3_Validation_Base!K:K,"outlier")</f>
        <v>19</v>
      </c>
      <c r="I20" s="1" t="str">
        <f t="shared" si="0"/>
        <v>PASS</v>
      </c>
    </row>
    <row r="21" spans="6:9">
      <c r="F21" s="5">
        <v>4722</v>
      </c>
      <c r="G21">
        <f>_xlfn.MAXIFS(Q3_SQL_Error_Concentration!B:B,Q3_SQL_Error_Concentration!A:A,F21)</f>
        <v>17</v>
      </c>
      <c r="H21">
        <f>COUNTIFS(Q3_Validation_Base!A:A,F21,Q3_Validation_Base!K:K,"high-error")+COUNTIFS(Q3_Validation_Base!A:A,F21,Q3_Validation_Base!K:K,"outlier")</f>
        <v>17</v>
      </c>
      <c r="I21" s="1" t="str">
        <f t="shared" si="0"/>
        <v>PASS</v>
      </c>
    </row>
    <row r="22" spans="6:9">
      <c r="F22" s="5">
        <v>5651</v>
      </c>
      <c r="G22">
        <f>_xlfn.MAXIFS(Q3_SQL_Error_Concentration!B:B,Q3_SQL_Error_Concentration!A:A,F22)</f>
        <v>17</v>
      </c>
      <c r="H22">
        <f>COUNTIFS(Q3_Validation_Base!A:A,F22,Q3_Validation_Base!K:K,"high-error")+COUNTIFS(Q3_Validation_Base!A:A,F22,Q3_Validation_Base!K:K,"outlier")</f>
        <v>17</v>
      </c>
      <c r="I22" s="1" t="str">
        <f t="shared" si="0"/>
        <v>PASS</v>
      </c>
    </row>
    <row r="23" spans="6:9">
      <c r="F23" s="5">
        <v>6300</v>
      </c>
      <c r="G23">
        <f>_xlfn.MAXIFS(Q3_SQL_Error_Concentration!B:B,Q3_SQL_Error_Concentration!A:A,F23)</f>
        <v>15</v>
      </c>
      <c r="H23">
        <f>COUNTIFS(Q3_Validation_Base!A:A,F23,Q3_Validation_Base!K:K,"high-error")+COUNTIFS(Q3_Validation_Base!A:A,F23,Q3_Validation_Base!K:K,"outlier")</f>
        <v>15</v>
      </c>
      <c r="I23" s="1" t="str">
        <f t="shared" si="0"/>
        <v>PASS</v>
      </c>
    </row>
    <row r="24" spans="6:9">
      <c r="F24" s="5">
        <v>7801</v>
      </c>
      <c r="G24">
        <f>_xlfn.MAXIFS(Q3_SQL_Error_Concentration!B:B,Q3_SQL_Error_Concentration!A:A,F24)</f>
        <v>10</v>
      </c>
      <c r="H24">
        <f>COUNTIFS(Q3_Validation_Base!A:A,F24,Q3_Validation_Base!K:K,"high-error")+COUNTIFS(Q3_Validation_Base!A:A,F24,Q3_Validation_Base!K:K,"outlier")</f>
        <v>10</v>
      </c>
      <c r="I24" s="1" t="str">
        <f t="shared" si="0"/>
        <v>PASS</v>
      </c>
    </row>
    <row r="25" spans="6:9">
      <c r="F25" s="5">
        <v>7995</v>
      </c>
      <c r="G25">
        <f>_xlfn.MAXIFS(Q3_SQL_Error_Concentration!B:B,Q3_SQL_Error_Concentration!A:A,F25)</f>
        <v>8</v>
      </c>
      <c r="H25">
        <f>COUNTIFS(Q3_Validation_Base!A:A,F25,Q3_Validation_Base!K:K,"high-error")+COUNTIFS(Q3_Validation_Base!A:A,F25,Q3_Validation_Base!K:K,"outlier")</f>
        <v>8</v>
      </c>
      <c r="I25" s="1" t="str">
        <f t="shared" si="0"/>
        <v>PASS</v>
      </c>
    </row>
    <row r="26" spans="6:9">
      <c r="F26" s="5">
        <v>8043</v>
      </c>
      <c r="G26">
        <f>_xlfn.MAXIFS(Q3_SQL_Error_Concentration!B:B,Q3_SQL_Error_Concentration!A:A,F26)</f>
        <v>8</v>
      </c>
      <c r="H26">
        <f>COUNTIFS(Q3_Validation_Base!A:A,F26,Q3_Validation_Base!K:K,"high-error")+COUNTIFS(Q3_Validation_Base!A:A,F26,Q3_Validation_Base!K:K,"outlier")</f>
        <v>8</v>
      </c>
      <c r="I26" s="1" t="str">
        <f t="shared" si="0"/>
        <v>PASS</v>
      </c>
    </row>
    <row r="27" spans="6:9">
      <c r="F27" s="5">
        <v>5912</v>
      </c>
      <c r="G27">
        <f>_xlfn.MAXIFS(Q3_SQL_Error_Concentration!B:B,Q3_SQL_Error_Concentration!A:A,F27)</f>
        <v>7</v>
      </c>
      <c r="H27">
        <f>COUNTIFS(Q3_Validation_Base!A:A,F27,Q3_Validation_Base!K:K,"high-error")+COUNTIFS(Q3_Validation_Base!A:A,F27,Q3_Validation_Base!K:K,"outlier")</f>
        <v>7</v>
      </c>
      <c r="I27" s="1" t="str">
        <f t="shared" si="0"/>
        <v>PASS</v>
      </c>
    </row>
    <row r="28" spans="6:9">
      <c r="F28" s="5">
        <v>4784</v>
      </c>
      <c r="G28">
        <f>_xlfn.MAXIFS(Q3_SQL_Error_Concentration!B:B,Q3_SQL_Error_Concentration!A:A,F28)</f>
        <v>6</v>
      </c>
      <c r="H28">
        <f>COUNTIFS(Q3_Validation_Base!A:A,F28,Q3_Validation_Base!K:K,"high-error")+COUNTIFS(Q3_Validation_Base!A:A,F28,Q3_Validation_Base!K:K,"outlier")</f>
        <v>6</v>
      </c>
      <c r="I28" s="1" t="str">
        <f t="shared" si="0"/>
        <v>PASS</v>
      </c>
    </row>
    <row r="29" spans="6:9">
      <c r="F29" s="5">
        <v>5541</v>
      </c>
      <c r="G29">
        <f>_xlfn.MAXIFS(Q3_SQL_Error_Concentration!B:B,Q3_SQL_Error_Concentration!A:A,F29)</f>
        <v>6</v>
      </c>
      <c r="H29">
        <f>COUNTIFS(Q3_Validation_Base!A:A,F29,Q3_Validation_Base!K:K,"high-error")+COUNTIFS(Q3_Validation_Base!A:A,F29,Q3_Validation_Base!K:K,"outlier")</f>
        <v>6</v>
      </c>
      <c r="I29" s="1" t="str">
        <f t="shared" si="0"/>
        <v>PASS</v>
      </c>
    </row>
    <row r="30" spans="6:9">
      <c r="F30" s="5">
        <v>5655</v>
      </c>
      <c r="G30">
        <f>_xlfn.MAXIFS(Q3_SQL_Error_Concentration!B:B,Q3_SQL_Error_Concentration!A:A,F30)</f>
        <v>5</v>
      </c>
      <c r="H30">
        <f>COUNTIFS(Q3_Validation_Base!A:A,F30,Q3_Validation_Base!K:K,"high-error")+COUNTIFS(Q3_Validation_Base!A:A,F30,Q3_Validation_Base!K:K,"outlier")</f>
        <v>5</v>
      </c>
      <c r="I30" s="1" t="str">
        <f t="shared" si="0"/>
        <v>PASS</v>
      </c>
    </row>
    <row r="31" spans="6:9">
      <c r="F31" s="5">
        <v>7538</v>
      </c>
      <c r="G31">
        <f>_xlfn.MAXIFS(Q3_SQL_Error_Concentration!B:B,Q3_SQL_Error_Concentration!A:A,F31)</f>
        <v>5</v>
      </c>
      <c r="H31">
        <f>COUNTIFS(Q3_Validation_Base!A:A,F31,Q3_Validation_Base!K:K,"high-error")+COUNTIFS(Q3_Validation_Base!A:A,F31,Q3_Validation_Base!K:K,"outlier")</f>
        <v>5</v>
      </c>
      <c r="I31" s="1" t="str">
        <f t="shared" si="0"/>
        <v>PASS</v>
      </c>
    </row>
    <row r="32" spans="6:9">
      <c r="F32" s="5">
        <v>7802</v>
      </c>
      <c r="G32">
        <f>_xlfn.MAXIFS(Q3_SQL_Error_Concentration!B:B,Q3_SQL_Error_Concentration!A:A,F32)</f>
        <v>3</v>
      </c>
      <c r="H32">
        <f>COUNTIFS(Q3_Validation_Base!A:A,F32,Q3_Validation_Base!K:K,"high-error")+COUNTIFS(Q3_Validation_Base!A:A,F32,Q3_Validation_Base!K:K,"outlier")</f>
        <v>3</v>
      </c>
      <c r="I32" s="1" t="str">
        <f t="shared" si="0"/>
        <v>PASS</v>
      </c>
    </row>
    <row r="33" spans="6:9">
      <c r="F33" s="5">
        <v>7996</v>
      </c>
      <c r="G33">
        <f>_xlfn.MAXIFS(Q3_SQL_Error_Concentration!B:B,Q3_SQL_Error_Concentration!A:A,F33)</f>
        <v>3</v>
      </c>
      <c r="H33">
        <f>COUNTIFS(Q3_Validation_Base!A:A,F33,Q3_Validation_Base!K:K,"high-error")+COUNTIFS(Q3_Validation_Base!A:A,F33,Q3_Validation_Base!K:K,"outlier")</f>
        <v>3</v>
      </c>
      <c r="I33" s="1" t="str">
        <f t="shared" si="0"/>
        <v>PASS</v>
      </c>
    </row>
    <row r="34" spans="6:9">
      <c r="F34" s="5">
        <v>3359</v>
      </c>
      <c r="G34">
        <f>_xlfn.MAXIFS(Q3_SQL_Error_Concentration!B:B,Q3_SQL_Error_Concentration!A:A,F34)</f>
        <v>2</v>
      </c>
      <c r="H34">
        <f>COUNTIFS(Q3_Validation_Base!A:A,F34,Q3_Validation_Base!K:K,"high-error")+COUNTIFS(Q3_Validation_Base!A:A,F34,Q3_Validation_Base!K:K,"outlier")</f>
        <v>2</v>
      </c>
      <c r="I34" s="1" t="str">
        <f t="shared" si="0"/>
        <v>PASS</v>
      </c>
    </row>
    <row r="35" spans="6:9">
      <c r="F35" s="5">
        <v>5211</v>
      </c>
      <c r="G35">
        <f>_xlfn.MAXIFS(Q3_SQL_Error_Concentration!B:B,Q3_SQL_Error_Concentration!A:A,F35)</f>
        <v>2</v>
      </c>
      <c r="H35">
        <f>COUNTIFS(Q3_Validation_Base!A:A,F35,Q3_Validation_Base!K:K,"high-error")+COUNTIFS(Q3_Validation_Base!A:A,F35,Q3_Validation_Base!K:K,"outlier")</f>
        <v>2</v>
      </c>
      <c r="I35" s="1" t="str">
        <f t="shared" si="0"/>
        <v>PASS</v>
      </c>
    </row>
    <row r="36" spans="6:9">
      <c r="F36" s="5">
        <v>5310</v>
      </c>
      <c r="G36">
        <f>_xlfn.MAXIFS(Q3_SQL_Error_Concentration!B:B,Q3_SQL_Error_Concentration!A:A,F36)</f>
        <v>2</v>
      </c>
      <c r="H36">
        <f>COUNTIFS(Q3_Validation_Base!A:A,F36,Q3_Validation_Base!K:K,"high-error")+COUNTIFS(Q3_Validation_Base!A:A,F36,Q3_Validation_Base!K:K,"outlier")</f>
        <v>2</v>
      </c>
      <c r="I36" s="1" t="str">
        <f t="shared" si="0"/>
        <v>PASS</v>
      </c>
    </row>
    <row r="37" spans="6:9">
      <c r="F37" s="5">
        <v>5719</v>
      </c>
      <c r="G37">
        <f>_xlfn.MAXIFS(Q3_SQL_Error_Concentration!B:B,Q3_SQL_Error_Concentration!A:A,F37)</f>
        <v>2</v>
      </c>
      <c r="H37">
        <f>COUNTIFS(Q3_Validation_Base!A:A,F37,Q3_Validation_Base!K:K,"high-error")+COUNTIFS(Q3_Validation_Base!A:A,F37,Q3_Validation_Base!K:K,"outlier")</f>
        <v>2</v>
      </c>
      <c r="I37" s="1" t="str">
        <f t="shared" si="0"/>
        <v>PASS</v>
      </c>
    </row>
    <row r="38" spans="6:9">
      <c r="F38" s="5">
        <v>5815</v>
      </c>
      <c r="G38">
        <f>_xlfn.MAXIFS(Q3_SQL_Error_Concentration!B:B,Q3_SQL_Error_Concentration!A:A,F38)</f>
        <v>2</v>
      </c>
      <c r="H38">
        <f>COUNTIFS(Q3_Validation_Base!A:A,F38,Q3_Validation_Base!K:K,"high-error")+COUNTIFS(Q3_Validation_Base!A:A,F38,Q3_Validation_Base!K:K,"outlier")</f>
        <v>2</v>
      </c>
      <c r="I38" s="1" t="str">
        <f t="shared" si="0"/>
        <v>PASS</v>
      </c>
    </row>
    <row r="39" spans="6:9">
      <c r="F39" s="5">
        <v>5970</v>
      </c>
      <c r="G39">
        <f>_xlfn.MAXIFS(Q3_SQL_Error_Concentration!B:B,Q3_SQL_Error_Concentration!A:A,F39)</f>
        <v>2</v>
      </c>
      <c r="H39">
        <f>COUNTIFS(Q3_Validation_Base!A:A,F39,Q3_Validation_Base!K:K,"high-error")+COUNTIFS(Q3_Validation_Base!A:A,F39,Q3_Validation_Base!K:K,"outlier")</f>
        <v>2</v>
      </c>
      <c r="I39" s="1" t="str">
        <f t="shared" si="0"/>
        <v>PASS</v>
      </c>
    </row>
    <row r="40" spans="6:9">
      <c r="F40" s="5">
        <v>7230</v>
      </c>
      <c r="G40">
        <f>_xlfn.MAXIFS(Q3_SQL_Error_Concentration!B:B,Q3_SQL_Error_Concentration!A:A,F40)</f>
        <v>2</v>
      </c>
      <c r="H40">
        <f>COUNTIFS(Q3_Validation_Base!A:A,F40,Q3_Validation_Base!K:K,"high-error")+COUNTIFS(Q3_Validation_Base!A:A,F40,Q3_Validation_Base!K:K,"outlier")</f>
        <v>2</v>
      </c>
      <c r="I40" s="1" t="str">
        <f t="shared" si="0"/>
        <v>PASS</v>
      </c>
    </row>
    <row r="41" spans="6:9">
      <c r="F41" s="5">
        <v>8021</v>
      </c>
      <c r="G41">
        <f>_xlfn.MAXIFS(Q3_SQL_Error_Concentration!B:B,Q3_SQL_Error_Concentration!A:A,F41)</f>
        <v>2</v>
      </c>
      <c r="H41">
        <f>COUNTIFS(Q3_Validation_Base!A:A,F41,Q3_Validation_Base!K:K,"high-error")+COUNTIFS(Q3_Validation_Base!A:A,F41,Q3_Validation_Base!K:K,"outlier")</f>
        <v>2</v>
      </c>
      <c r="I41" s="1" t="str">
        <f t="shared" si="0"/>
        <v>PASS</v>
      </c>
    </row>
  </sheetData>
  <mergeCells count="2">
    <mergeCell ref="E1:I1"/>
    <mergeCell ref="F10:H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B7FF-1C05-40FB-907F-67FCD7838193}">
  <dimension ref="A1:F21859"/>
  <sheetViews>
    <sheetView workbookViewId="0">
      <selection activeCell="J20" sqref="J20"/>
    </sheetView>
  </sheetViews>
  <sheetFormatPr defaultRowHeight="17"/>
  <cols>
    <col min="1" max="1" width="6.9140625" bestFit="1" customWidth="1"/>
    <col min="2" max="2" width="14.1640625" bestFit="1" customWidth="1"/>
    <col min="3" max="3" width="17.25" bestFit="1" customWidth="1"/>
    <col min="4" max="4" width="12.6640625" bestFit="1" customWidth="1"/>
    <col min="5" max="5" width="9.6640625" bestFit="1" customWidth="1"/>
    <col min="6" max="6" width="18.5" bestFit="1" customWidth="1"/>
  </cols>
  <sheetData>
    <row r="1" spans="1:6">
      <c r="A1" t="s">
        <v>85</v>
      </c>
      <c r="B1" t="s">
        <v>89</v>
      </c>
      <c r="C1" t="s">
        <v>60</v>
      </c>
      <c r="D1" t="s">
        <v>90</v>
      </c>
      <c r="E1" t="s">
        <v>45</v>
      </c>
      <c r="F1" t="s">
        <v>115</v>
      </c>
    </row>
    <row r="2" spans="1:6">
      <c r="A2">
        <v>3359</v>
      </c>
      <c r="B2">
        <v>22</v>
      </c>
      <c r="C2" t="s">
        <v>62</v>
      </c>
      <c r="D2" t="s">
        <v>92</v>
      </c>
      <c r="E2">
        <v>1195</v>
      </c>
      <c r="F2">
        <v>2</v>
      </c>
    </row>
    <row r="3" spans="1:6">
      <c r="A3">
        <v>3359</v>
      </c>
      <c r="B3">
        <v>22</v>
      </c>
      <c r="C3" t="s">
        <v>62</v>
      </c>
      <c r="D3" t="s">
        <v>92</v>
      </c>
      <c r="E3">
        <v>4570</v>
      </c>
      <c r="F3">
        <v>1</v>
      </c>
    </row>
    <row r="4" spans="1:6">
      <c r="A4">
        <v>3359</v>
      </c>
      <c r="B4">
        <v>22</v>
      </c>
      <c r="C4" t="s">
        <v>62</v>
      </c>
      <c r="D4" t="s">
        <v>92</v>
      </c>
      <c r="E4">
        <v>4976</v>
      </c>
      <c r="F4">
        <v>1</v>
      </c>
    </row>
    <row r="5" spans="1:6">
      <c r="A5">
        <v>3359</v>
      </c>
      <c r="B5">
        <v>22</v>
      </c>
      <c r="C5" t="s">
        <v>62</v>
      </c>
      <c r="D5" t="s">
        <v>92</v>
      </c>
      <c r="E5">
        <v>2048</v>
      </c>
      <c r="F5">
        <v>1</v>
      </c>
    </row>
    <row r="6" spans="1:6">
      <c r="A6">
        <v>3359</v>
      </c>
      <c r="B6">
        <v>22</v>
      </c>
      <c r="C6" t="s">
        <v>62</v>
      </c>
      <c r="D6" t="s">
        <v>92</v>
      </c>
      <c r="E6">
        <v>5099</v>
      </c>
      <c r="F6">
        <v>1</v>
      </c>
    </row>
    <row r="7" spans="1:6">
      <c r="A7">
        <v>3359</v>
      </c>
      <c r="B7">
        <v>22</v>
      </c>
      <c r="C7" t="s">
        <v>62</v>
      </c>
      <c r="D7" t="s">
        <v>92</v>
      </c>
      <c r="E7">
        <v>339</v>
      </c>
      <c r="F7">
        <v>1</v>
      </c>
    </row>
    <row r="8" spans="1:6">
      <c r="A8">
        <v>3359</v>
      </c>
      <c r="B8">
        <v>22</v>
      </c>
      <c r="C8" t="s">
        <v>62</v>
      </c>
      <c r="D8" t="s">
        <v>92</v>
      </c>
      <c r="E8">
        <v>5488</v>
      </c>
      <c r="F8">
        <v>1</v>
      </c>
    </row>
    <row r="9" spans="1:6">
      <c r="A9">
        <v>3359</v>
      </c>
      <c r="B9">
        <v>22</v>
      </c>
      <c r="C9" t="s">
        <v>62</v>
      </c>
      <c r="D9" t="s">
        <v>92</v>
      </c>
      <c r="E9">
        <v>2298</v>
      </c>
      <c r="F9">
        <v>1</v>
      </c>
    </row>
    <row r="10" spans="1:6">
      <c r="A10">
        <v>3359</v>
      </c>
      <c r="B10">
        <v>22</v>
      </c>
      <c r="C10" t="s">
        <v>62</v>
      </c>
      <c r="D10" t="s">
        <v>92</v>
      </c>
      <c r="E10">
        <v>3528</v>
      </c>
      <c r="F10">
        <v>1</v>
      </c>
    </row>
    <row r="11" spans="1:6">
      <c r="A11">
        <v>3359</v>
      </c>
      <c r="B11">
        <v>22</v>
      </c>
      <c r="C11" t="s">
        <v>62</v>
      </c>
      <c r="D11" t="s">
        <v>92</v>
      </c>
      <c r="E11">
        <v>2083</v>
      </c>
      <c r="F11">
        <v>1</v>
      </c>
    </row>
    <row r="12" spans="1:6">
      <c r="A12">
        <v>3359</v>
      </c>
      <c r="B12">
        <v>22</v>
      </c>
      <c r="C12" t="s">
        <v>62</v>
      </c>
      <c r="D12" t="s">
        <v>92</v>
      </c>
      <c r="E12">
        <v>5442</v>
      </c>
      <c r="F12">
        <v>1</v>
      </c>
    </row>
    <row r="13" spans="1:6">
      <c r="A13">
        <v>3359</v>
      </c>
      <c r="B13">
        <v>22</v>
      </c>
      <c r="C13" t="s">
        <v>62</v>
      </c>
      <c r="D13" t="s">
        <v>92</v>
      </c>
      <c r="E13">
        <v>5050</v>
      </c>
      <c r="F13">
        <v>1</v>
      </c>
    </row>
    <row r="14" spans="1:6">
      <c r="A14">
        <v>3359</v>
      </c>
      <c r="B14">
        <v>22</v>
      </c>
      <c r="C14" t="s">
        <v>62</v>
      </c>
      <c r="D14" t="s">
        <v>92</v>
      </c>
      <c r="E14">
        <v>1127</v>
      </c>
      <c r="F14">
        <v>1</v>
      </c>
    </row>
    <row r="15" spans="1:6">
      <c r="A15">
        <v>3359</v>
      </c>
      <c r="B15">
        <v>22</v>
      </c>
      <c r="C15" t="s">
        <v>62</v>
      </c>
      <c r="D15" t="s">
        <v>92</v>
      </c>
      <c r="E15">
        <v>4147</v>
      </c>
      <c r="F15">
        <v>1</v>
      </c>
    </row>
    <row r="16" spans="1:6">
      <c r="A16">
        <v>3359</v>
      </c>
      <c r="B16">
        <v>22</v>
      </c>
      <c r="C16" t="s">
        <v>62</v>
      </c>
      <c r="D16" t="s">
        <v>92</v>
      </c>
      <c r="E16">
        <v>3076</v>
      </c>
      <c r="F16">
        <v>1</v>
      </c>
    </row>
    <row r="17" spans="1:6">
      <c r="A17">
        <v>3359</v>
      </c>
      <c r="B17">
        <v>22</v>
      </c>
      <c r="C17" t="s">
        <v>62</v>
      </c>
      <c r="D17" t="s">
        <v>92</v>
      </c>
      <c r="E17">
        <v>5037</v>
      </c>
      <c r="F17">
        <v>1</v>
      </c>
    </row>
    <row r="18" spans="1:6">
      <c r="A18">
        <v>3359</v>
      </c>
      <c r="B18">
        <v>22</v>
      </c>
      <c r="C18" t="s">
        <v>62</v>
      </c>
      <c r="D18" t="s">
        <v>92</v>
      </c>
      <c r="E18">
        <v>3862</v>
      </c>
      <c r="F18">
        <v>1</v>
      </c>
    </row>
    <row r="19" spans="1:6">
      <c r="A19">
        <v>3359</v>
      </c>
      <c r="B19">
        <v>23</v>
      </c>
      <c r="C19" t="s">
        <v>62</v>
      </c>
      <c r="D19" t="s">
        <v>92</v>
      </c>
      <c r="E19">
        <v>2833</v>
      </c>
      <c r="F19">
        <v>2</v>
      </c>
    </row>
    <row r="20" spans="1:6">
      <c r="A20">
        <v>3359</v>
      </c>
      <c r="B20">
        <v>23</v>
      </c>
      <c r="C20" t="s">
        <v>62</v>
      </c>
      <c r="D20" t="s">
        <v>92</v>
      </c>
      <c r="E20">
        <v>5881</v>
      </c>
      <c r="F20">
        <v>1</v>
      </c>
    </row>
    <row r="21" spans="1:6">
      <c r="A21">
        <v>3359</v>
      </c>
      <c r="B21">
        <v>23</v>
      </c>
      <c r="C21" t="s">
        <v>62</v>
      </c>
      <c r="D21" t="s">
        <v>92</v>
      </c>
      <c r="E21">
        <v>3695</v>
      </c>
      <c r="F21">
        <v>1</v>
      </c>
    </row>
    <row r="22" spans="1:6">
      <c r="A22">
        <v>3359</v>
      </c>
      <c r="B22">
        <v>23</v>
      </c>
      <c r="C22" t="s">
        <v>62</v>
      </c>
      <c r="D22" t="s">
        <v>92</v>
      </c>
      <c r="E22">
        <v>5089</v>
      </c>
      <c r="F22">
        <v>1</v>
      </c>
    </row>
    <row r="23" spans="1:6">
      <c r="A23">
        <v>3359</v>
      </c>
      <c r="B23">
        <v>23</v>
      </c>
      <c r="C23" t="s">
        <v>62</v>
      </c>
      <c r="D23" t="s">
        <v>92</v>
      </c>
      <c r="E23">
        <v>5160</v>
      </c>
      <c r="F23">
        <v>1</v>
      </c>
    </row>
    <row r="24" spans="1:6">
      <c r="A24">
        <v>3359</v>
      </c>
      <c r="B24">
        <v>23</v>
      </c>
      <c r="C24" t="s">
        <v>62</v>
      </c>
      <c r="D24" t="s">
        <v>92</v>
      </c>
      <c r="E24">
        <v>2443</v>
      </c>
      <c r="F24">
        <v>1</v>
      </c>
    </row>
    <row r="25" spans="1:6">
      <c r="A25">
        <v>3359</v>
      </c>
      <c r="B25">
        <v>23</v>
      </c>
      <c r="C25" t="s">
        <v>62</v>
      </c>
      <c r="D25" t="s">
        <v>92</v>
      </c>
      <c r="E25">
        <v>139</v>
      </c>
      <c r="F25">
        <v>1</v>
      </c>
    </row>
    <row r="26" spans="1:6">
      <c r="A26">
        <v>3359</v>
      </c>
      <c r="B26">
        <v>23</v>
      </c>
      <c r="C26" t="s">
        <v>62</v>
      </c>
      <c r="D26" t="s">
        <v>92</v>
      </c>
      <c r="E26">
        <v>4725</v>
      </c>
      <c r="F26">
        <v>1</v>
      </c>
    </row>
    <row r="27" spans="1:6">
      <c r="A27">
        <v>3359</v>
      </c>
      <c r="B27">
        <v>23</v>
      </c>
      <c r="C27" t="s">
        <v>62</v>
      </c>
      <c r="D27" t="s">
        <v>92</v>
      </c>
      <c r="E27">
        <v>5139</v>
      </c>
      <c r="F27">
        <v>1</v>
      </c>
    </row>
    <row r="28" spans="1:6">
      <c r="A28">
        <v>3359</v>
      </c>
      <c r="B28">
        <v>23</v>
      </c>
      <c r="C28" t="s">
        <v>62</v>
      </c>
      <c r="D28" t="s">
        <v>92</v>
      </c>
      <c r="E28">
        <v>4176</v>
      </c>
      <c r="F28">
        <v>1</v>
      </c>
    </row>
    <row r="29" spans="1:6">
      <c r="A29">
        <v>3359</v>
      </c>
      <c r="B29">
        <v>23</v>
      </c>
      <c r="C29" t="s">
        <v>62</v>
      </c>
      <c r="D29" t="s">
        <v>92</v>
      </c>
      <c r="E29">
        <v>2860</v>
      </c>
      <c r="F29">
        <v>1</v>
      </c>
    </row>
    <row r="30" spans="1:6">
      <c r="A30">
        <v>3359</v>
      </c>
      <c r="B30">
        <v>23</v>
      </c>
      <c r="C30" t="s">
        <v>62</v>
      </c>
      <c r="D30" t="s">
        <v>92</v>
      </c>
      <c r="E30">
        <v>3821</v>
      </c>
      <c r="F30">
        <v>1</v>
      </c>
    </row>
    <row r="31" spans="1:6">
      <c r="A31">
        <v>3359</v>
      </c>
      <c r="B31">
        <v>23</v>
      </c>
      <c r="C31" t="s">
        <v>62</v>
      </c>
      <c r="D31" t="s">
        <v>92</v>
      </c>
      <c r="E31">
        <v>2651</v>
      </c>
      <c r="F31">
        <v>1</v>
      </c>
    </row>
    <row r="32" spans="1:6">
      <c r="A32">
        <v>3359</v>
      </c>
      <c r="B32">
        <v>23</v>
      </c>
      <c r="C32" t="s">
        <v>62</v>
      </c>
      <c r="D32" t="s">
        <v>92</v>
      </c>
      <c r="E32">
        <v>4736</v>
      </c>
      <c r="F32">
        <v>1</v>
      </c>
    </row>
    <row r="33" spans="1:6">
      <c r="A33">
        <v>3359</v>
      </c>
      <c r="B33">
        <v>23</v>
      </c>
      <c r="C33" t="s">
        <v>62</v>
      </c>
      <c r="D33" t="s">
        <v>92</v>
      </c>
      <c r="E33">
        <v>63</v>
      </c>
      <c r="F33">
        <v>1</v>
      </c>
    </row>
    <row r="34" spans="1:6">
      <c r="A34">
        <v>3359</v>
      </c>
      <c r="B34">
        <v>23</v>
      </c>
      <c r="C34" t="s">
        <v>62</v>
      </c>
      <c r="D34" t="s">
        <v>92</v>
      </c>
      <c r="E34">
        <v>3560</v>
      </c>
      <c r="F34">
        <v>1</v>
      </c>
    </row>
    <row r="35" spans="1:6">
      <c r="A35">
        <v>3359</v>
      </c>
      <c r="B35">
        <v>23</v>
      </c>
      <c r="C35" t="s">
        <v>62</v>
      </c>
      <c r="D35" t="s">
        <v>92</v>
      </c>
      <c r="E35">
        <v>2686</v>
      </c>
      <c r="F35">
        <v>1</v>
      </c>
    </row>
    <row r="36" spans="1:6">
      <c r="A36">
        <v>3359</v>
      </c>
      <c r="B36">
        <v>23</v>
      </c>
      <c r="C36" t="s">
        <v>62</v>
      </c>
      <c r="D36" t="s">
        <v>92</v>
      </c>
      <c r="E36">
        <v>3213</v>
      </c>
      <c r="F36">
        <v>1</v>
      </c>
    </row>
    <row r="37" spans="1:6">
      <c r="A37">
        <v>3359</v>
      </c>
      <c r="B37">
        <v>23</v>
      </c>
      <c r="C37" t="s">
        <v>62</v>
      </c>
      <c r="D37" t="s">
        <v>92</v>
      </c>
      <c r="E37">
        <v>4548</v>
      </c>
      <c r="F37">
        <v>1</v>
      </c>
    </row>
    <row r="38" spans="1:6">
      <c r="A38">
        <v>3359</v>
      </c>
      <c r="B38">
        <v>23</v>
      </c>
      <c r="C38" t="s">
        <v>62</v>
      </c>
      <c r="D38" t="s">
        <v>92</v>
      </c>
      <c r="E38">
        <v>1190</v>
      </c>
      <c r="F38">
        <v>1</v>
      </c>
    </row>
    <row r="39" spans="1:6">
      <c r="A39">
        <v>3359</v>
      </c>
      <c r="B39">
        <v>23</v>
      </c>
      <c r="C39" t="s">
        <v>62</v>
      </c>
      <c r="D39" t="s">
        <v>92</v>
      </c>
      <c r="E39">
        <v>2657</v>
      </c>
      <c r="F39">
        <v>1</v>
      </c>
    </row>
    <row r="40" spans="1:6">
      <c r="A40">
        <v>4111</v>
      </c>
      <c r="B40">
        <v>5</v>
      </c>
      <c r="C40" t="s">
        <v>63</v>
      </c>
      <c r="D40" t="s">
        <v>92</v>
      </c>
      <c r="E40">
        <v>3363</v>
      </c>
      <c r="F40">
        <v>11</v>
      </c>
    </row>
    <row r="41" spans="1:6">
      <c r="A41">
        <v>4111</v>
      </c>
      <c r="B41">
        <v>5</v>
      </c>
      <c r="C41" t="s">
        <v>63</v>
      </c>
      <c r="D41" t="s">
        <v>92</v>
      </c>
      <c r="E41">
        <v>3851</v>
      </c>
      <c r="F41">
        <v>10</v>
      </c>
    </row>
    <row r="42" spans="1:6">
      <c r="A42">
        <v>4111</v>
      </c>
      <c r="B42">
        <v>5</v>
      </c>
      <c r="C42" t="s">
        <v>63</v>
      </c>
      <c r="D42" t="s">
        <v>92</v>
      </c>
      <c r="E42">
        <v>2088</v>
      </c>
      <c r="F42">
        <v>9</v>
      </c>
    </row>
    <row r="43" spans="1:6">
      <c r="A43">
        <v>4111</v>
      </c>
      <c r="B43">
        <v>5</v>
      </c>
      <c r="C43" t="s">
        <v>63</v>
      </c>
      <c r="D43" t="s">
        <v>92</v>
      </c>
      <c r="E43">
        <v>4609</v>
      </c>
      <c r="F43">
        <v>8</v>
      </c>
    </row>
    <row r="44" spans="1:6">
      <c r="A44">
        <v>4111</v>
      </c>
      <c r="B44">
        <v>5</v>
      </c>
      <c r="C44" t="s">
        <v>63</v>
      </c>
      <c r="D44" t="s">
        <v>92</v>
      </c>
      <c r="E44">
        <v>4994</v>
      </c>
      <c r="F44">
        <v>4</v>
      </c>
    </row>
    <row r="45" spans="1:6">
      <c r="A45">
        <v>4111</v>
      </c>
      <c r="B45">
        <v>5</v>
      </c>
      <c r="C45" t="s">
        <v>63</v>
      </c>
      <c r="D45" t="s">
        <v>92</v>
      </c>
      <c r="E45">
        <v>5853</v>
      </c>
      <c r="F45">
        <v>3</v>
      </c>
    </row>
    <row r="46" spans="1:6">
      <c r="A46">
        <v>4111</v>
      </c>
      <c r="B46">
        <v>5</v>
      </c>
      <c r="C46" t="s">
        <v>63</v>
      </c>
      <c r="D46" t="s">
        <v>92</v>
      </c>
      <c r="E46">
        <v>4735</v>
      </c>
      <c r="F46">
        <v>1</v>
      </c>
    </row>
    <row r="47" spans="1:6">
      <c r="A47">
        <v>4111</v>
      </c>
      <c r="B47">
        <v>5</v>
      </c>
      <c r="C47" t="s">
        <v>63</v>
      </c>
      <c r="D47" t="s">
        <v>92</v>
      </c>
      <c r="E47">
        <v>6073</v>
      </c>
      <c r="F47">
        <v>1</v>
      </c>
    </row>
    <row r="48" spans="1:6">
      <c r="A48">
        <v>4111</v>
      </c>
      <c r="B48">
        <v>5</v>
      </c>
      <c r="C48" t="s">
        <v>62</v>
      </c>
      <c r="D48" t="s">
        <v>92</v>
      </c>
      <c r="E48">
        <v>2496</v>
      </c>
      <c r="F48">
        <v>17</v>
      </c>
    </row>
    <row r="49" spans="1:6">
      <c r="A49">
        <v>4111</v>
      </c>
      <c r="B49">
        <v>5</v>
      </c>
      <c r="C49" t="s">
        <v>62</v>
      </c>
      <c r="D49" t="s">
        <v>92</v>
      </c>
      <c r="E49">
        <v>4609</v>
      </c>
      <c r="F49">
        <v>9</v>
      </c>
    </row>
    <row r="50" spans="1:6">
      <c r="A50">
        <v>4111</v>
      </c>
      <c r="B50">
        <v>5</v>
      </c>
      <c r="C50" t="s">
        <v>62</v>
      </c>
      <c r="D50" t="s">
        <v>92</v>
      </c>
      <c r="E50">
        <v>3851</v>
      </c>
      <c r="F50">
        <v>8</v>
      </c>
    </row>
    <row r="51" spans="1:6">
      <c r="A51">
        <v>4111</v>
      </c>
      <c r="B51">
        <v>5</v>
      </c>
      <c r="C51" t="s">
        <v>62</v>
      </c>
      <c r="D51" t="s">
        <v>92</v>
      </c>
      <c r="E51">
        <v>2088</v>
      </c>
      <c r="F51">
        <v>4</v>
      </c>
    </row>
    <row r="52" spans="1:6">
      <c r="A52">
        <v>4111</v>
      </c>
      <c r="B52">
        <v>5</v>
      </c>
      <c r="C52" t="s">
        <v>62</v>
      </c>
      <c r="D52" t="s">
        <v>92</v>
      </c>
      <c r="E52">
        <v>3363</v>
      </c>
      <c r="F52">
        <v>3</v>
      </c>
    </row>
    <row r="53" spans="1:6">
      <c r="A53">
        <v>4111</v>
      </c>
      <c r="B53">
        <v>5</v>
      </c>
      <c r="C53" t="s">
        <v>62</v>
      </c>
      <c r="D53" t="s">
        <v>92</v>
      </c>
      <c r="E53">
        <v>5853</v>
      </c>
      <c r="F53">
        <v>2</v>
      </c>
    </row>
    <row r="54" spans="1:6">
      <c r="A54">
        <v>4111</v>
      </c>
      <c r="B54">
        <v>5</v>
      </c>
      <c r="C54" t="s">
        <v>62</v>
      </c>
      <c r="D54" t="s">
        <v>92</v>
      </c>
      <c r="E54">
        <v>3445</v>
      </c>
      <c r="F54">
        <v>1</v>
      </c>
    </row>
    <row r="55" spans="1:6">
      <c r="A55">
        <v>4111</v>
      </c>
      <c r="B55">
        <v>5</v>
      </c>
      <c r="C55" t="s">
        <v>62</v>
      </c>
      <c r="D55" t="s">
        <v>92</v>
      </c>
      <c r="E55">
        <v>2576</v>
      </c>
      <c r="F55">
        <v>1</v>
      </c>
    </row>
    <row r="56" spans="1:6">
      <c r="A56">
        <v>4111</v>
      </c>
      <c r="B56">
        <v>5</v>
      </c>
      <c r="C56" t="s">
        <v>62</v>
      </c>
      <c r="D56" t="s">
        <v>92</v>
      </c>
      <c r="E56">
        <v>3675</v>
      </c>
      <c r="F56">
        <v>1</v>
      </c>
    </row>
    <row r="57" spans="1:6">
      <c r="A57">
        <v>4111</v>
      </c>
      <c r="B57">
        <v>5</v>
      </c>
      <c r="C57" t="s">
        <v>62</v>
      </c>
      <c r="D57" t="s">
        <v>92</v>
      </c>
      <c r="E57">
        <v>3229</v>
      </c>
      <c r="F57">
        <v>1</v>
      </c>
    </row>
    <row r="58" spans="1:6">
      <c r="A58">
        <v>4111</v>
      </c>
      <c r="B58">
        <v>5</v>
      </c>
      <c r="C58" t="s">
        <v>62</v>
      </c>
      <c r="D58" t="s">
        <v>92</v>
      </c>
      <c r="E58">
        <v>4729</v>
      </c>
      <c r="F58">
        <v>1</v>
      </c>
    </row>
    <row r="59" spans="1:6">
      <c r="A59">
        <v>4111</v>
      </c>
      <c r="B59">
        <v>5</v>
      </c>
      <c r="C59" t="s">
        <v>62</v>
      </c>
      <c r="D59" t="s">
        <v>92</v>
      </c>
      <c r="E59">
        <v>3788</v>
      </c>
      <c r="F59">
        <v>1</v>
      </c>
    </row>
    <row r="60" spans="1:6">
      <c r="A60">
        <v>4111</v>
      </c>
      <c r="B60">
        <v>6</v>
      </c>
      <c r="C60" t="s">
        <v>63</v>
      </c>
      <c r="D60" t="s">
        <v>92</v>
      </c>
      <c r="E60">
        <v>3363</v>
      </c>
      <c r="F60">
        <v>11</v>
      </c>
    </row>
    <row r="61" spans="1:6">
      <c r="A61">
        <v>4111</v>
      </c>
      <c r="B61">
        <v>6</v>
      </c>
      <c r="C61" t="s">
        <v>63</v>
      </c>
      <c r="D61" t="s">
        <v>92</v>
      </c>
      <c r="E61">
        <v>3851</v>
      </c>
      <c r="F61">
        <v>9</v>
      </c>
    </row>
    <row r="62" spans="1:6">
      <c r="A62">
        <v>4111</v>
      </c>
      <c r="B62">
        <v>6</v>
      </c>
      <c r="C62" t="s">
        <v>63</v>
      </c>
      <c r="D62" t="s">
        <v>92</v>
      </c>
      <c r="E62">
        <v>214</v>
      </c>
      <c r="F62">
        <v>6</v>
      </c>
    </row>
    <row r="63" spans="1:6">
      <c r="A63">
        <v>4111</v>
      </c>
      <c r="B63">
        <v>6</v>
      </c>
      <c r="C63" t="s">
        <v>63</v>
      </c>
      <c r="D63" t="s">
        <v>92</v>
      </c>
      <c r="E63">
        <v>2088</v>
      </c>
      <c r="F63">
        <v>5</v>
      </c>
    </row>
    <row r="64" spans="1:6">
      <c r="A64">
        <v>4111</v>
      </c>
      <c r="B64">
        <v>6</v>
      </c>
      <c r="C64" t="s">
        <v>63</v>
      </c>
      <c r="D64" t="s">
        <v>92</v>
      </c>
      <c r="E64">
        <v>2633</v>
      </c>
      <c r="F64">
        <v>5</v>
      </c>
    </row>
    <row r="65" spans="1:6">
      <c r="A65">
        <v>4111</v>
      </c>
      <c r="B65">
        <v>6</v>
      </c>
      <c r="C65" t="s">
        <v>63</v>
      </c>
      <c r="D65" t="s">
        <v>92</v>
      </c>
      <c r="E65">
        <v>1134</v>
      </c>
      <c r="F65">
        <v>4</v>
      </c>
    </row>
    <row r="66" spans="1:6">
      <c r="A66">
        <v>4111</v>
      </c>
      <c r="B66">
        <v>6</v>
      </c>
      <c r="C66" t="s">
        <v>63</v>
      </c>
      <c r="D66" t="s">
        <v>92</v>
      </c>
      <c r="E66">
        <v>2848</v>
      </c>
      <c r="F66">
        <v>3</v>
      </c>
    </row>
    <row r="67" spans="1:6">
      <c r="A67">
        <v>4111</v>
      </c>
      <c r="B67">
        <v>6</v>
      </c>
      <c r="C67" t="s">
        <v>63</v>
      </c>
      <c r="D67" t="s">
        <v>92</v>
      </c>
      <c r="E67">
        <v>5884</v>
      </c>
      <c r="F67">
        <v>3</v>
      </c>
    </row>
    <row r="68" spans="1:6">
      <c r="A68">
        <v>4111</v>
      </c>
      <c r="B68">
        <v>6</v>
      </c>
      <c r="C68" t="s">
        <v>63</v>
      </c>
      <c r="D68" t="s">
        <v>92</v>
      </c>
      <c r="E68">
        <v>4811</v>
      </c>
      <c r="F68">
        <v>3</v>
      </c>
    </row>
    <row r="69" spans="1:6">
      <c r="A69">
        <v>4111</v>
      </c>
      <c r="B69">
        <v>6</v>
      </c>
      <c r="C69" t="s">
        <v>63</v>
      </c>
      <c r="D69" t="s">
        <v>92</v>
      </c>
      <c r="E69">
        <v>223</v>
      </c>
      <c r="F69">
        <v>3</v>
      </c>
    </row>
    <row r="70" spans="1:6">
      <c r="A70">
        <v>4111</v>
      </c>
      <c r="B70">
        <v>6</v>
      </c>
      <c r="C70" t="s">
        <v>63</v>
      </c>
      <c r="D70" t="s">
        <v>92</v>
      </c>
      <c r="E70">
        <v>3498</v>
      </c>
      <c r="F70">
        <v>3</v>
      </c>
    </row>
    <row r="71" spans="1:6">
      <c r="A71">
        <v>4111</v>
      </c>
      <c r="B71">
        <v>6</v>
      </c>
      <c r="C71" t="s">
        <v>63</v>
      </c>
      <c r="D71" t="s">
        <v>92</v>
      </c>
      <c r="E71">
        <v>2677</v>
      </c>
      <c r="F71">
        <v>2</v>
      </c>
    </row>
    <row r="72" spans="1:6">
      <c r="A72">
        <v>4111</v>
      </c>
      <c r="B72">
        <v>6</v>
      </c>
      <c r="C72" t="s">
        <v>63</v>
      </c>
      <c r="D72" t="s">
        <v>92</v>
      </c>
      <c r="E72">
        <v>4615</v>
      </c>
      <c r="F72">
        <v>2</v>
      </c>
    </row>
    <row r="73" spans="1:6">
      <c r="A73">
        <v>4111</v>
      </c>
      <c r="B73">
        <v>6</v>
      </c>
      <c r="C73" t="s">
        <v>63</v>
      </c>
      <c r="D73" t="s">
        <v>92</v>
      </c>
      <c r="E73">
        <v>5748</v>
      </c>
      <c r="F73">
        <v>2</v>
      </c>
    </row>
    <row r="74" spans="1:6">
      <c r="A74">
        <v>4111</v>
      </c>
      <c r="B74">
        <v>6</v>
      </c>
      <c r="C74" t="s">
        <v>63</v>
      </c>
      <c r="D74" t="s">
        <v>92</v>
      </c>
      <c r="E74">
        <v>5673</v>
      </c>
      <c r="F74">
        <v>2</v>
      </c>
    </row>
    <row r="75" spans="1:6">
      <c r="A75">
        <v>4111</v>
      </c>
      <c r="B75">
        <v>6</v>
      </c>
      <c r="C75" t="s">
        <v>63</v>
      </c>
      <c r="D75" t="s">
        <v>92</v>
      </c>
      <c r="E75">
        <v>3845</v>
      </c>
      <c r="F75">
        <v>2</v>
      </c>
    </row>
    <row r="76" spans="1:6">
      <c r="A76">
        <v>4111</v>
      </c>
      <c r="B76">
        <v>6</v>
      </c>
      <c r="C76" t="s">
        <v>63</v>
      </c>
      <c r="D76" t="s">
        <v>92</v>
      </c>
      <c r="E76">
        <v>4609</v>
      </c>
      <c r="F76">
        <v>2</v>
      </c>
    </row>
    <row r="77" spans="1:6">
      <c r="A77">
        <v>4111</v>
      </c>
      <c r="B77">
        <v>6</v>
      </c>
      <c r="C77" t="s">
        <v>63</v>
      </c>
      <c r="D77" t="s">
        <v>92</v>
      </c>
      <c r="E77">
        <v>6040</v>
      </c>
      <c r="F77">
        <v>2</v>
      </c>
    </row>
    <row r="78" spans="1:6">
      <c r="A78">
        <v>4111</v>
      </c>
      <c r="B78">
        <v>6</v>
      </c>
      <c r="C78" t="s">
        <v>63</v>
      </c>
      <c r="D78" t="s">
        <v>92</v>
      </c>
      <c r="E78">
        <v>4197</v>
      </c>
      <c r="F78">
        <v>2</v>
      </c>
    </row>
    <row r="79" spans="1:6">
      <c r="A79">
        <v>4111</v>
      </c>
      <c r="B79">
        <v>6</v>
      </c>
      <c r="C79" t="s">
        <v>63</v>
      </c>
      <c r="D79" t="s">
        <v>92</v>
      </c>
      <c r="E79">
        <v>3910</v>
      </c>
      <c r="F79">
        <v>1</v>
      </c>
    </row>
    <row r="80" spans="1:6">
      <c r="A80">
        <v>4111</v>
      </c>
      <c r="B80">
        <v>6</v>
      </c>
      <c r="C80" t="s">
        <v>63</v>
      </c>
      <c r="D80" t="s">
        <v>92</v>
      </c>
      <c r="E80">
        <v>5240</v>
      </c>
      <c r="F80">
        <v>1</v>
      </c>
    </row>
    <row r="81" spans="1:6">
      <c r="A81">
        <v>4111</v>
      </c>
      <c r="B81">
        <v>6</v>
      </c>
      <c r="C81" t="s">
        <v>63</v>
      </c>
      <c r="D81" t="s">
        <v>92</v>
      </c>
      <c r="E81">
        <v>208</v>
      </c>
      <c r="F81">
        <v>1</v>
      </c>
    </row>
    <row r="82" spans="1:6">
      <c r="A82">
        <v>4111</v>
      </c>
      <c r="B82">
        <v>6</v>
      </c>
      <c r="C82" t="s">
        <v>63</v>
      </c>
      <c r="D82" t="s">
        <v>92</v>
      </c>
      <c r="E82">
        <v>2672</v>
      </c>
      <c r="F82">
        <v>1</v>
      </c>
    </row>
    <row r="83" spans="1:6">
      <c r="A83">
        <v>4111</v>
      </c>
      <c r="B83">
        <v>6</v>
      </c>
      <c r="C83" t="s">
        <v>63</v>
      </c>
      <c r="D83" t="s">
        <v>92</v>
      </c>
      <c r="E83">
        <v>1199</v>
      </c>
      <c r="F83">
        <v>1</v>
      </c>
    </row>
    <row r="84" spans="1:6">
      <c r="A84">
        <v>4111</v>
      </c>
      <c r="B84">
        <v>6</v>
      </c>
      <c r="C84" t="s">
        <v>63</v>
      </c>
      <c r="D84" t="s">
        <v>92</v>
      </c>
      <c r="E84">
        <v>2015</v>
      </c>
      <c r="F84">
        <v>1</v>
      </c>
    </row>
    <row r="85" spans="1:6">
      <c r="A85">
        <v>4111</v>
      </c>
      <c r="B85">
        <v>6</v>
      </c>
      <c r="C85" t="s">
        <v>63</v>
      </c>
      <c r="D85" t="s">
        <v>92</v>
      </c>
      <c r="E85">
        <v>299</v>
      </c>
      <c r="F85">
        <v>1</v>
      </c>
    </row>
    <row r="86" spans="1:6">
      <c r="A86">
        <v>4111</v>
      </c>
      <c r="B86">
        <v>6</v>
      </c>
      <c r="C86" t="s">
        <v>63</v>
      </c>
      <c r="D86" t="s">
        <v>92</v>
      </c>
      <c r="E86">
        <v>3982</v>
      </c>
      <c r="F86">
        <v>1</v>
      </c>
    </row>
    <row r="87" spans="1:6">
      <c r="A87">
        <v>4111</v>
      </c>
      <c r="B87">
        <v>6</v>
      </c>
      <c r="C87" t="s">
        <v>63</v>
      </c>
      <c r="D87" t="s">
        <v>92</v>
      </c>
      <c r="E87">
        <v>5034</v>
      </c>
      <c r="F87">
        <v>1</v>
      </c>
    </row>
    <row r="88" spans="1:6">
      <c r="A88">
        <v>4111</v>
      </c>
      <c r="B88">
        <v>6</v>
      </c>
      <c r="C88" t="s">
        <v>63</v>
      </c>
      <c r="D88" t="s">
        <v>92</v>
      </c>
      <c r="E88">
        <v>5660</v>
      </c>
      <c r="F88">
        <v>1</v>
      </c>
    </row>
    <row r="89" spans="1:6">
      <c r="A89">
        <v>4111</v>
      </c>
      <c r="B89">
        <v>6</v>
      </c>
      <c r="C89" t="s">
        <v>63</v>
      </c>
      <c r="D89" t="s">
        <v>92</v>
      </c>
      <c r="E89">
        <v>3288</v>
      </c>
      <c r="F89">
        <v>1</v>
      </c>
    </row>
    <row r="90" spans="1:6">
      <c r="A90">
        <v>4111</v>
      </c>
      <c r="B90">
        <v>6</v>
      </c>
      <c r="C90" t="s">
        <v>63</v>
      </c>
      <c r="D90" t="s">
        <v>92</v>
      </c>
      <c r="E90">
        <v>5180</v>
      </c>
      <c r="F90">
        <v>1</v>
      </c>
    </row>
    <row r="91" spans="1:6">
      <c r="A91">
        <v>4111</v>
      </c>
      <c r="B91">
        <v>6</v>
      </c>
      <c r="C91" t="s">
        <v>63</v>
      </c>
      <c r="D91" t="s">
        <v>92</v>
      </c>
      <c r="E91">
        <v>2012</v>
      </c>
      <c r="F91">
        <v>1</v>
      </c>
    </row>
    <row r="92" spans="1:6">
      <c r="A92">
        <v>4111</v>
      </c>
      <c r="B92">
        <v>6</v>
      </c>
      <c r="C92" t="s">
        <v>63</v>
      </c>
      <c r="D92" t="s">
        <v>92</v>
      </c>
      <c r="E92">
        <v>2627</v>
      </c>
      <c r="F92">
        <v>1</v>
      </c>
    </row>
    <row r="93" spans="1:6">
      <c r="A93">
        <v>4111</v>
      </c>
      <c r="B93">
        <v>6</v>
      </c>
      <c r="C93" t="s">
        <v>63</v>
      </c>
      <c r="D93" t="s">
        <v>92</v>
      </c>
      <c r="E93">
        <v>5505</v>
      </c>
      <c r="F93">
        <v>1</v>
      </c>
    </row>
    <row r="94" spans="1:6">
      <c r="A94">
        <v>4111</v>
      </c>
      <c r="B94">
        <v>6</v>
      </c>
      <c r="C94" t="s">
        <v>63</v>
      </c>
      <c r="D94" t="s">
        <v>92</v>
      </c>
      <c r="E94">
        <v>3326</v>
      </c>
      <c r="F94">
        <v>1</v>
      </c>
    </row>
    <row r="95" spans="1:6">
      <c r="A95">
        <v>4111</v>
      </c>
      <c r="B95">
        <v>6</v>
      </c>
      <c r="C95" t="s">
        <v>63</v>
      </c>
      <c r="D95" t="s">
        <v>92</v>
      </c>
      <c r="E95">
        <v>3116</v>
      </c>
      <c r="F95">
        <v>1</v>
      </c>
    </row>
    <row r="96" spans="1:6">
      <c r="A96">
        <v>4111</v>
      </c>
      <c r="B96">
        <v>6</v>
      </c>
      <c r="C96" t="s">
        <v>63</v>
      </c>
      <c r="D96" t="s">
        <v>92</v>
      </c>
      <c r="E96">
        <v>6004</v>
      </c>
      <c r="F96">
        <v>1</v>
      </c>
    </row>
    <row r="97" spans="1:6">
      <c r="A97">
        <v>4111</v>
      </c>
      <c r="B97">
        <v>6</v>
      </c>
      <c r="C97" t="s">
        <v>63</v>
      </c>
      <c r="D97" t="s">
        <v>92</v>
      </c>
      <c r="E97">
        <v>4398</v>
      </c>
      <c r="F97">
        <v>1</v>
      </c>
    </row>
    <row r="98" spans="1:6">
      <c r="A98">
        <v>4111</v>
      </c>
      <c r="B98">
        <v>6</v>
      </c>
      <c r="C98" t="s">
        <v>63</v>
      </c>
      <c r="D98" t="s">
        <v>92</v>
      </c>
      <c r="E98">
        <v>5882</v>
      </c>
      <c r="F98">
        <v>1</v>
      </c>
    </row>
    <row r="99" spans="1:6">
      <c r="A99">
        <v>4111</v>
      </c>
      <c r="B99">
        <v>6</v>
      </c>
      <c r="C99" t="s">
        <v>63</v>
      </c>
      <c r="D99" t="s">
        <v>92</v>
      </c>
      <c r="E99">
        <v>1251</v>
      </c>
      <c r="F99">
        <v>1</v>
      </c>
    </row>
    <row r="100" spans="1:6">
      <c r="A100">
        <v>4111</v>
      </c>
      <c r="B100">
        <v>6</v>
      </c>
      <c r="C100" t="s">
        <v>63</v>
      </c>
      <c r="D100" t="s">
        <v>92</v>
      </c>
      <c r="E100">
        <v>3614</v>
      </c>
      <c r="F100">
        <v>1</v>
      </c>
    </row>
    <row r="101" spans="1:6">
      <c r="A101">
        <v>4111</v>
      </c>
      <c r="B101">
        <v>6</v>
      </c>
      <c r="C101" t="s">
        <v>63</v>
      </c>
      <c r="D101" t="s">
        <v>92</v>
      </c>
      <c r="E101">
        <v>5438</v>
      </c>
      <c r="F101">
        <v>1</v>
      </c>
    </row>
    <row r="102" spans="1:6">
      <c r="A102">
        <v>4111</v>
      </c>
      <c r="B102">
        <v>6</v>
      </c>
      <c r="C102" t="s">
        <v>63</v>
      </c>
      <c r="D102" t="s">
        <v>92</v>
      </c>
      <c r="E102">
        <v>2405</v>
      </c>
      <c r="F102">
        <v>1</v>
      </c>
    </row>
    <row r="103" spans="1:6">
      <c r="A103">
        <v>4111</v>
      </c>
      <c r="B103">
        <v>6</v>
      </c>
      <c r="C103" t="s">
        <v>63</v>
      </c>
      <c r="D103" t="s">
        <v>92</v>
      </c>
      <c r="E103">
        <v>6007</v>
      </c>
      <c r="F103">
        <v>1</v>
      </c>
    </row>
    <row r="104" spans="1:6">
      <c r="A104">
        <v>4111</v>
      </c>
      <c r="B104">
        <v>6</v>
      </c>
      <c r="C104" t="s">
        <v>63</v>
      </c>
      <c r="D104" t="s">
        <v>92</v>
      </c>
      <c r="E104">
        <v>1335</v>
      </c>
      <c r="F104">
        <v>1</v>
      </c>
    </row>
    <row r="105" spans="1:6">
      <c r="A105">
        <v>4111</v>
      </c>
      <c r="B105">
        <v>6</v>
      </c>
      <c r="C105" t="s">
        <v>63</v>
      </c>
      <c r="D105" t="s">
        <v>92</v>
      </c>
      <c r="E105">
        <v>3298</v>
      </c>
      <c r="F105">
        <v>1</v>
      </c>
    </row>
    <row r="106" spans="1:6">
      <c r="A106">
        <v>4111</v>
      </c>
      <c r="B106">
        <v>6</v>
      </c>
      <c r="C106" t="s">
        <v>63</v>
      </c>
      <c r="D106" t="s">
        <v>92</v>
      </c>
      <c r="E106">
        <v>3229</v>
      </c>
      <c r="F106">
        <v>1</v>
      </c>
    </row>
    <row r="107" spans="1:6">
      <c r="A107">
        <v>4111</v>
      </c>
      <c r="B107">
        <v>6</v>
      </c>
      <c r="C107" t="s">
        <v>62</v>
      </c>
      <c r="D107" t="s">
        <v>92</v>
      </c>
      <c r="E107">
        <v>2496</v>
      </c>
      <c r="F107">
        <v>11</v>
      </c>
    </row>
    <row r="108" spans="1:6">
      <c r="A108">
        <v>4111</v>
      </c>
      <c r="B108">
        <v>6</v>
      </c>
      <c r="C108" t="s">
        <v>62</v>
      </c>
      <c r="D108" t="s">
        <v>92</v>
      </c>
      <c r="E108">
        <v>214</v>
      </c>
      <c r="F108">
        <v>5</v>
      </c>
    </row>
    <row r="109" spans="1:6">
      <c r="A109">
        <v>4111</v>
      </c>
      <c r="B109">
        <v>6</v>
      </c>
      <c r="C109" t="s">
        <v>62</v>
      </c>
      <c r="D109" t="s">
        <v>92</v>
      </c>
      <c r="E109">
        <v>3851</v>
      </c>
      <c r="F109">
        <v>5</v>
      </c>
    </row>
    <row r="110" spans="1:6">
      <c r="A110">
        <v>4111</v>
      </c>
      <c r="B110">
        <v>6</v>
      </c>
      <c r="C110" t="s">
        <v>62</v>
      </c>
      <c r="D110" t="s">
        <v>92</v>
      </c>
      <c r="E110">
        <v>2539</v>
      </c>
      <c r="F110">
        <v>4</v>
      </c>
    </row>
    <row r="111" spans="1:6">
      <c r="A111">
        <v>4111</v>
      </c>
      <c r="B111">
        <v>6</v>
      </c>
      <c r="C111" t="s">
        <v>62</v>
      </c>
      <c r="D111" t="s">
        <v>92</v>
      </c>
      <c r="E111">
        <v>2088</v>
      </c>
      <c r="F111">
        <v>4</v>
      </c>
    </row>
    <row r="112" spans="1:6">
      <c r="A112">
        <v>4111</v>
      </c>
      <c r="B112">
        <v>6</v>
      </c>
      <c r="C112" t="s">
        <v>62</v>
      </c>
      <c r="D112" t="s">
        <v>92</v>
      </c>
      <c r="E112">
        <v>4197</v>
      </c>
      <c r="F112">
        <v>4</v>
      </c>
    </row>
    <row r="113" spans="1:6">
      <c r="A113">
        <v>4111</v>
      </c>
      <c r="B113">
        <v>6</v>
      </c>
      <c r="C113" t="s">
        <v>62</v>
      </c>
      <c r="D113" t="s">
        <v>92</v>
      </c>
      <c r="E113">
        <v>2756</v>
      </c>
      <c r="F113">
        <v>4</v>
      </c>
    </row>
    <row r="114" spans="1:6">
      <c r="A114">
        <v>4111</v>
      </c>
      <c r="B114">
        <v>6</v>
      </c>
      <c r="C114" t="s">
        <v>62</v>
      </c>
      <c r="D114" t="s">
        <v>92</v>
      </c>
      <c r="E114">
        <v>13</v>
      </c>
      <c r="F114">
        <v>3</v>
      </c>
    </row>
    <row r="115" spans="1:6">
      <c r="A115">
        <v>4111</v>
      </c>
      <c r="B115">
        <v>6</v>
      </c>
      <c r="C115" t="s">
        <v>62</v>
      </c>
      <c r="D115" t="s">
        <v>92</v>
      </c>
      <c r="E115">
        <v>2633</v>
      </c>
      <c r="F115">
        <v>3</v>
      </c>
    </row>
    <row r="116" spans="1:6">
      <c r="A116">
        <v>4111</v>
      </c>
      <c r="B116">
        <v>6</v>
      </c>
      <c r="C116" t="s">
        <v>62</v>
      </c>
      <c r="D116" t="s">
        <v>92</v>
      </c>
      <c r="E116">
        <v>5884</v>
      </c>
      <c r="F116">
        <v>3</v>
      </c>
    </row>
    <row r="117" spans="1:6">
      <c r="A117">
        <v>4111</v>
      </c>
      <c r="B117">
        <v>6</v>
      </c>
      <c r="C117" t="s">
        <v>62</v>
      </c>
      <c r="D117" t="s">
        <v>92</v>
      </c>
      <c r="E117">
        <v>3363</v>
      </c>
      <c r="F117">
        <v>3</v>
      </c>
    </row>
    <row r="118" spans="1:6">
      <c r="A118">
        <v>4111</v>
      </c>
      <c r="B118">
        <v>6</v>
      </c>
      <c r="C118" t="s">
        <v>62</v>
      </c>
      <c r="D118" t="s">
        <v>92</v>
      </c>
      <c r="E118">
        <v>4615</v>
      </c>
      <c r="F118">
        <v>3</v>
      </c>
    </row>
    <row r="119" spans="1:6">
      <c r="A119">
        <v>4111</v>
      </c>
      <c r="B119">
        <v>6</v>
      </c>
      <c r="C119" t="s">
        <v>62</v>
      </c>
      <c r="D119" t="s">
        <v>92</v>
      </c>
      <c r="E119">
        <v>1134</v>
      </c>
      <c r="F119">
        <v>3</v>
      </c>
    </row>
    <row r="120" spans="1:6">
      <c r="A120">
        <v>4111</v>
      </c>
      <c r="B120">
        <v>6</v>
      </c>
      <c r="C120" t="s">
        <v>62</v>
      </c>
      <c r="D120" t="s">
        <v>92</v>
      </c>
      <c r="E120">
        <v>6004</v>
      </c>
      <c r="F120">
        <v>2</v>
      </c>
    </row>
    <row r="121" spans="1:6">
      <c r="A121">
        <v>4111</v>
      </c>
      <c r="B121">
        <v>6</v>
      </c>
      <c r="C121" t="s">
        <v>62</v>
      </c>
      <c r="D121" t="s">
        <v>92</v>
      </c>
      <c r="E121">
        <v>5034</v>
      </c>
      <c r="F121">
        <v>2</v>
      </c>
    </row>
    <row r="122" spans="1:6">
      <c r="A122">
        <v>4111</v>
      </c>
      <c r="B122">
        <v>6</v>
      </c>
      <c r="C122" t="s">
        <v>62</v>
      </c>
      <c r="D122" t="s">
        <v>92</v>
      </c>
      <c r="E122">
        <v>4729</v>
      </c>
      <c r="F122">
        <v>2</v>
      </c>
    </row>
    <row r="123" spans="1:6">
      <c r="A123">
        <v>4111</v>
      </c>
      <c r="B123">
        <v>6</v>
      </c>
      <c r="C123" t="s">
        <v>62</v>
      </c>
      <c r="D123" t="s">
        <v>92</v>
      </c>
      <c r="E123">
        <v>2677</v>
      </c>
      <c r="F123">
        <v>2</v>
      </c>
    </row>
    <row r="124" spans="1:6">
      <c r="A124">
        <v>4111</v>
      </c>
      <c r="B124">
        <v>6</v>
      </c>
      <c r="C124" t="s">
        <v>62</v>
      </c>
      <c r="D124" t="s">
        <v>92</v>
      </c>
      <c r="E124">
        <v>3028</v>
      </c>
      <c r="F124">
        <v>2</v>
      </c>
    </row>
    <row r="125" spans="1:6">
      <c r="A125">
        <v>4111</v>
      </c>
      <c r="B125">
        <v>6</v>
      </c>
      <c r="C125" t="s">
        <v>62</v>
      </c>
      <c r="D125" t="s">
        <v>92</v>
      </c>
      <c r="E125">
        <v>3298</v>
      </c>
      <c r="F125">
        <v>2</v>
      </c>
    </row>
    <row r="126" spans="1:6">
      <c r="A126">
        <v>4111</v>
      </c>
      <c r="B126">
        <v>6</v>
      </c>
      <c r="C126" t="s">
        <v>62</v>
      </c>
      <c r="D126" t="s">
        <v>92</v>
      </c>
      <c r="E126">
        <v>5240</v>
      </c>
      <c r="F126">
        <v>2</v>
      </c>
    </row>
    <row r="127" spans="1:6">
      <c r="A127">
        <v>4111</v>
      </c>
      <c r="B127">
        <v>6</v>
      </c>
      <c r="C127" t="s">
        <v>62</v>
      </c>
      <c r="D127" t="s">
        <v>92</v>
      </c>
      <c r="E127">
        <v>5505</v>
      </c>
      <c r="F127">
        <v>2</v>
      </c>
    </row>
    <row r="128" spans="1:6">
      <c r="A128">
        <v>4111</v>
      </c>
      <c r="B128">
        <v>6</v>
      </c>
      <c r="C128" t="s">
        <v>62</v>
      </c>
      <c r="D128" t="s">
        <v>92</v>
      </c>
      <c r="E128">
        <v>3381</v>
      </c>
      <c r="F128">
        <v>2</v>
      </c>
    </row>
    <row r="129" spans="1:6">
      <c r="A129">
        <v>4111</v>
      </c>
      <c r="B129">
        <v>6</v>
      </c>
      <c r="C129" t="s">
        <v>62</v>
      </c>
      <c r="D129" t="s">
        <v>92</v>
      </c>
      <c r="E129">
        <v>5492</v>
      </c>
      <c r="F129">
        <v>2</v>
      </c>
    </row>
    <row r="130" spans="1:6">
      <c r="A130">
        <v>4111</v>
      </c>
      <c r="B130">
        <v>6</v>
      </c>
      <c r="C130" t="s">
        <v>62</v>
      </c>
      <c r="D130" t="s">
        <v>92</v>
      </c>
      <c r="E130">
        <v>2939</v>
      </c>
      <c r="F130">
        <v>2</v>
      </c>
    </row>
    <row r="131" spans="1:6">
      <c r="A131">
        <v>4111</v>
      </c>
      <c r="B131">
        <v>6</v>
      </c>
      <c r="C131" t="s">
        <v>62</v>
      </c>
      <c r="D131" t="s">
        <v>92</v>
      </c>
      <c r="E131">
        <v>223</v>
      </c>
      <c r="F131">
        <v>2</v>
      </c>
    </row>
    <row r="132" spans="1:6">
      <c r="A132">
        <v>4111</v>
      </c>
      <c r="B132">
        <v>6</v>
      </c>
      <c r="C132" t="s">
        <v>62</v>
      </c>
      <c r="D132" t="s">
        <v>92</v>
      </c>
      <c r="E132">
        <v>4577</v>
      </c>
      <c r="F132">
        <v>2</v>
      </c>
    </row>
    <row r="133" spans="1:6">
      <c r="A133">
        <v>4111</v>
      </c>
      <c r="B133">
        <v>6</v>
      </c>
      <c r="C133" t="s">
        <v>62</v>
      </c>
      <c r="D133" t="s">
        <v>92</v>
      </c>
      <c r="E133">
        <v>2848</v>
      </c>
      <c r="F133">
        <v>2</v>
      </c>
    </row>
    <row r="134" spans="1:6">
      <c r="A134">
        <v>4111</v>
      </c>
      <c r="B134">
        <v>6</v>
      </c>
      <c r="C134" t="s">
        <v>62</v>
      </c>
      <c r="D134" t="s">
        <v>92</v>
      </c>
      <c r="E134">
        <v>4634</v>
      </c>
      <c r="F134">
        <v>2</v>
      </c>
    </row>
    <row r="135" spans="1:6">
      <c r="A135">
        <v>4111</v>
      </c>
      <c r="B135">
        <v>6</v>
      </c>
      <c r="C135" t="s">
        <v>62</v>
      </c>
      <c r="D135" t="s">
        <v>92</v>
      </c>
      <c r="E135">
        <v>3845</v>
      </c>
      <c r="F135">
        <v>2</v>
      </c>
    </row>
    <row r="136" spans="1:6">
      <c r="A136">
        <v>4111</v>
      </c>
      <c r="B136">
        <v>6</v>
      </c>
      <c r="C136" t="s">
        <v>62</v>
      </c>
      <c r="D136" t="s">
        <v>92</v>
      </c>
      <c r="E136">
        <v>5060</v>
      </c>
      <c r="F136">
        <v>1</v>
      </c>
    </row>
    <row r="137" spans="1:6">
      <c r="A137">
        <v>4111</v>
      </c>
      <c r="B137">
        <v>6</v>
      </c>
      <c r="C137" t="s">
        <v>62</v>
      </c>
      <c r="D137" t="s">
        <v>92</v>
      </c>
      <c r="E137">
        <v>3982</v>
      </c>
      <c r="F137">
        <v>1</v>
      </c>
    </row>
    <row r="138" spans="1:6">
      <c r="A138">
        <v>4111</v>
      </c>
      <c r="B138">
        <v>6</v>
      </c>
      <c r="C138" t="s">
        <v>62</v>
      </c>
      <c r="D138" t="s">
        <v>92</v>
      </c>
      <c r="E138">
        <v>6045</v>
      </c>
      <c r="F138">
        <v>1</v>
      </c>
    </row>
    <row r="139" spans="1:6">
      <c r="A139">
        <v>4111</v>
      </c>
      <c r="B139">
        <v>6</v>
      </c>
      <c r="C139" t="s">
        <v>62</v>
      </c>
      <c r="D139" t="s">
        <v>92</v>
      </c>
      <c r="E139">
        <v>2023</v>
      </c>
      <c r="F139">
        <v>1</v>
      </c>
    </row>
    <row r="140" spans="1:6">
      <c r="A140">
        <v>4111</v>
      </c>
      <c r="B140">
        <v>6</v>
      </c>
      <c r="C140" t="s">
        <v>62</v>
      </c>
      <c r="D140" t="s">
        <v>92</v>
      </c>
      <c r="E140">
        <v>4990</v>
      </c>
      <c r="F140">
        <v>1</v>
      </c>
    </row>
    <row r="141" spans="1:6">
      <c r="A141">
        <v>4111</v>
      </c>
      <c r="B141">
        <v>6</v>
      </c>
      <c r="C141" t="s">
        <v>62</v>
      </c>
      <c r="D141" t="s">
        <v>92</v>
      </c>
      <c r="E141">
        <v>6073</v>
      </c>
      <c r="F141">
        <v>1</v>
      </c>
    </row>
    <row r="142" spans="1:6">
      <c r="A142">
        <v>4111</v>
      </c>
      <c r="B142">
        <v>6</v>
      </c>
      <c r="C142" t="s">
        <v>62</v>
      </c>
      <c r="D142" t="s">
        <v>92</v>
      </c>
      <c r="E142">
        <v>4604</v>
      </c>
      <c r="F142">
        <v>1</v>
      </c>
    </row>
    <row r="143" spans="1:6">
      <c r="A143">
        <v>4111</v>
      </c>
      <c r="B143">
        <v>6</v>
      </c>
      <c r="C143" t="s">
        <v>62</v>
      </c>
      <c r="D143" t="s">
        <v>92</v>
      </c>
      <c r="E143">
        <v>1252</v>
      </c>
      <c r="F143">
        <v>1</v>
      </c>
    </row>
    <row r="144" spans="1:6">
      <c r="A144">
        <v>4111</v>
      </c>
      <c r="B144">
        <v>6</v>
      </c>
      <c r="C144" t="s">
        <v>62</v>
      </c>
      <c r="D144" t="s">
        <v>92</v>
      </c>
      <c r="E144">
        <v>1334</v>
      </c>
      <c r="F144">
        <v>1</v>
      </c>
    </row>
    <row r="145" spans="1:6">
      <c r="A145">
        <v>4111</v>
      </c>
      <c r="B145">
        <v>6</v>
      </c>
      <c r="C145" t="s">
        <v>62</v>
      </c>
      <c r="D145" t="s">
        <v>92</v>
      </c>
      <c r="E145">
        <v>3788</v>
      </c>
      <c r="F145">
        <v>1</v>
      </c>
    </row>
    <row r="146" spans="1:6">
      <c r="A146">
        <v>4111</v>
      </c>
      <c r="B146">
        <v>6</v>
      </c>
      <c r="C146" t="s">
        <v>62</v>
      </c>
      <c r="D146" t="s">
        <v>92</v>
      </c>
      <c r="E146">
        <v>4219</v>
      </c>
      <c r="F146">
        <v>1</v>
      </c>
    </row>
    <row r="147" spans="1:6">
      <c r="A147">
        <v>4111</v>
      </c>
      <c r="B147">
        <v>6</v>
      </c>
      <c r="C147" t="s">
        <v>62</v>
      </c>
      <c r="D147" t="s">
        <v>92</v>
      </c>
      <c r="E147">
        <v>5882</v>
      </c>
      <c r="F147">
        <v>1</v>
      </c>
    </row>
    <row r="148" spans="1:6">
      <c r="A148">
        <v>4111</v>
      </c>
      <c r="B148">
        <v>6</v>
      </c>
      <c r="C148" t="s">
        <v>62</v>
      </c>
      <c r="D148" t="s">
        <v>92</v>
      </c>
      <c r="E148">
        <v>2576</v>
      </c>
      <c r="F148">
        <v>1</v>
      </c>
    </row>
    <row r="149" spans="1:6">
      <c r="A149">
        <v>4111</v>
      </c>
      <c r="B149">
        <v>6</v>
      </c>
      <c r="C149" t="s">
        <v>62</v>
      </c>
      <c r="D149" t="s">
        <v>92</v>
      </c>
      <c r="E149">
        <v>3288</v>
      </c>
      <c r="F149">
        <v>1</v>
      </c>
    </row>
    <row r="150" spans="1:6">
      <c r="A150">
        <v>4111</v>
      </c>
      <c r="B150">
        <v>6</v>
      </c>
      <c r="C150" t="s">
        <v>62</v>
      </c>
      <c r="D150" t="s">
        <v>92</v>
      </c>
      <c r="E150">
        <v>2672</v>
      </c>
      <c r="F150">
        <v>1</v>
      </c>
    </row>
    <row r="151" spans="1:6">
      <c r="A151">
        <v>4111</v>
      </c>
      <c r="B151">
        <v>6</v>
      </c>
      <c r="C151" t="s">
        <v>62</v>
      </c>
      <c r="D151" t="s">
        <v>92</v>
      </c>
      <c r="E151">
        <v>5514</v>
      </c>
      <c r="F151">
        <v>1</v>
      </c>
    </row>
    <row r="152" spans="1:6">
      <c r="A152">
        <v>4111</v>
      </c>
      <c r="B152">
        <v>6</v>
      </c>
      <c r="C152" t="s">
        <v>62</v>
      </c>
      <c r="D152" t="s">
        <v>92</v>
      </c>
      <c r="E152">
        <v>4691</v>
      </c>
      <c r="F152">
        <v>1</v>
      </c>
    </row>
    <row r="153" spans="1:6">
      <c r="A153">
        <v>4111</v>
      </c>
      <c r="B153">
        <v>6</v>
      </c>
      <c r="C153" t="s">
        <v>62</v>
      </c>
      <c r="D153" t="s">
        <v>92</v>
      </c>
      <c r="E153">
        <v>2919</v>
      </c>
      <c r="F153">
        <v>1</v>
      </c>
    </row>
    <row r="154" spans="1:6">
      <c r="A154">
        <v>4111</v>
      </c>
      <c r="B154">
        <v>6</v>
      </c>
      <c r="C154" t="s">
        <v>62</v>
      </c>
      <c r="D154" t="s">
        <v>92</v>
      </c>
      <c r="E154">
        <v>4754</v>
      </c>
      <c r="F154">
        <v>1</v>
      </c>
    </row>
    <row r="155" spans="1:6">
      <c r="A155">
        <v>4111</v>
      </c>
      <c r="B155">
        <v>6</v>
      </c>
      <c r="C155" t="s">
        <v>62</v>
      </c>
      <c r="D155" t="s">
        <v>92</v>
      </c>
      <c r="E155">
        <v>3498</v>
      </c>
      <c r="F155">
        <v>1</v>
      </c>
    </row>
    <row r="156" spans="1:6">
      <c r="A156">
        <v>4111</v>
      </c>
      <c r="B156">
        <v>6</v>
      </c>
      <c r="C156" t="s">
        <v>62</v>
      </c>
      <c r="D156" t="s">
        <v>92</v>
      </c>
      <c r="E156">
        <v>5183</v>
      </c>
      <c r="F156">
        <v>1</v>
      </c>
    </row>
    <row r="157" spans="1:6">
      <c r="A157">
        <v>4111</v>
      </c>
      <c r="B157">
        <v>6</v>
      </c>
      <c r="C157" t="s">
        <v>62</v>
      </c>
      <c r="D157" t="s">
        <v>92</v>
      </c>
      <c r="E157">
        <v>5180</v>
      </c>
      <c r="F157">
        <v>1</v>
      </c>
    </row>
    <row r="158" spans="1:6">
      <c r="A158">
        <v>4111</v>
      </c>
      <c r="B158">
        <v>6</v>
      </c>
      <c r="C158" t="s">
        <v>62</v>
      </c>
      <c r="D158" t="s">
        <v>92</v>
      </c>
      <c r="E158">
        <v>5420</v>
      </c>
      <c r="F158">
        <v>1</v>
      </c>
    </row>
    <row r="159" spans="1:6">
      <c r="A159">
        <v>4111</v>
      </c>
      <c r="B159">
        <v>6</v>
      </c>
      <c r="C159" t="s">
        <v>62</v>
      </c>
      <c r="D159" t="s">
        <v>92</v>
      </c>
      <c r="E159">
        <v>5685</v>
      </c>
      <c r="F159">
        <v>1</v>
      </c>
    </row>
    <row r="160" spans="1:6">
      <c r="A160">
        <v>4111</v>
      </c>
      <c r="B160">
        <v>6</v>
      </c>
      <c r="C160" t="s">
        <v>62</v>
      </c>
      <c r="D160" t="s">
        <v>92</v>
      </c>
      <c r="E160">
        <v>4896</v>
      </c>
      <c r="F160">
        <v>1</v>
      </c>
    </row>
    <row r="161" spans="1:6">
      <c r="A161">
        <v>4111</v>
      </c>
      <c r="B161">
        <v>6</v>
      </c>
      <c r="C161" t="s">
        <v>62</v>
      </c>
      <c r="D161" t="s">
        <v>92</v>
      </c>
      <c r="E161">
        <v>1161</v>
      </c>
      <c r="F161">
        <v>1</v>
      </c>
    </row>
    <row r="162" spans="1:6">
      <c r="A162">
        <v>4111</v>
      </c>
      <c r="B162">
        <v>6</v>
      </c>
      <c r="C162" t="s">
        <v>62</v>
      </c>
      <c r="D162" t="s">
        <v>92</v>
      </c>
      <c r="E162">
        <v>5442</v>
      </c>
      <c r="F162">
        <v>1</v>
      </c>
    </row>
    <row r="163" spans="1:6">
      <c r="A163">
        <v>4111</v>
      </c>
      <c r="B163">
        <v>6</v>
      </c>
      <c r="C163" t="s">
        <v>62</v>
      </c>
      <c r="D163" t="s">
        <v>92</v>
      </c>
      <c r="E163">
        <v>3445</v>
      </c>
      <c r="F163">
        <v>1</v>
      </c>
    </row>
    <row r="164" spans="1:6">
      <c r="A164">
        <v>4111</v>
      </c>
      <c r="B164">
        <v>6</v>
      </c>
      <c r="C164" t="s">
        <v>62</v>
      </c>
      <c r="D164" t="s">
        <v>92</v>
      </c>
      <c r="E164">
        <v>1127</v>
      </c>
      <c r="F164">
        <v>1</v>
      </c>
    </row>
    <row r="165" spans="1:6">
      <c r="A165">
        <v>4111</v>
      </c>
      <c r="B165">
        <v>6</v>
      </c>
      <c r="C165" t="s">
        <v>62</v>
      </c>
      <c r="D165" t="s">
        <v>92</v>
      </c>
      <c r="E165">
        <v>4609</v>
      </c>
      <c r="F165">
        <v>1</v>
      </c>
    </row>
    <row r="166" spans="1:6">
      <c r="A166">
        <v>4111</v>
      </c>
      <c r="B166">
        <v>6</v>
      </c>
      <c r="C166" t="s">
        <v>62</v>
      </c>
      <c r="D166" t="s">
        <v>92</v>
      </c>
      <c r="E166">
        <v>1067</v>
      </c>
      <c r="F166">
        <v>1</v>
      </c>
    </row>
    <row r="167" spans="1:6">
      <c r="A167">
        <v>4111</v>
      </c>
      <c r="B167">
        <v>7</v>
      </c>
      <c r="C167" t="s">
        <v>63</v>
      </c>
      <c r="D167" t="s">
        <v>92</v>
      </c>
      <c r="E167">
        <v>3982</v>
      </c>
      <c r="F167">
        <v>39</v>
      </c>
    </row>
    <row r="168" spans="1:6">
      <c r="A168">
        <v>4111</v>
      </c>
      <c r="B168">
        <v>7</v>
      </c>
      <c r="C168" t="s">
        <v>63</v>
      </c>
      <c r="D168" t="s">
        <v>92</v>
      </c>
      <c r="E168">
        <v>3498</v>
      </c>
      <c r="F168">
        <v>29</v>
      </c>
    </row>
    <row r="169" spans="1:6">
      <c r="A169">
        <v>4111</v>
      </c>
      <c r="B169">
        <v>7</v>
      </c>
      <c r="C169" t="s">
        <v>63</v>
      </c>
      <c r="D169" t="s">
        <v>92</v>
      </c>
      <c r="E169">
        <v>2015</v>
      </c>
      <c r="F169">
        <v>20</v>
      </c>
    </row>
    <row r="170" spans="1:6">
      <c r="A170">
        <v>4111</v>
      </c>
      <c r="B170">
        <v>7</v>
      </c>
      <c r="C170" t="s">
        <v>63</v>
      </c>
      <c r="D170" t="s">
        <v>92</v>
      </c>
      <c r="E170">
        <v>4165</v>
      </c>
      <c r="F170">
        <v>10</v>
      </c>
    </row>
    <row r="171" spans="1:6">
      <c r="A171">
        <v>4111</v>
      </c>
      <c r="B171">
        <v>7</v>
      </c>
      <c r="C171" t="s">
        <v>63</v>
      </c>
      <c r="D171" t="s">
        <v>92</v>
      </c>
      <c r="E171">
        <v>6084</v>
      </c>
      <c r="F171">
        <v>8</v>
      </c>
    </row>
    <row r="172" spans="1:6">
      <c r="A172">
        <v>4111</v>
      </c>
      <c r="B172">
        <v>7</v>
      </c>
      <c r="C172" t="s">
        <v>63</v>
      </c>
      <c r="D172" t="s">
        <v>92</v>
      </c>
      <c r="E172">
        <v>2848</v>
      </c>
      <c r="F172">
        <v>8</v>
      </c>
    </row>
    <row r="173" spans="1:6">
      <c r="A173">
        <v>4111</v>
      </c>
      <c r="B173">
        <v>7</v>
      </c>
      <c r="C173" t="s">
        <v>63</v>
      </c>
      <c r="D173" t="s">
        <v>92</v>
      </c>
      <c r="E173">
        <v>6114</v>
      </c>
      <c r="F173">
        <v>7</v>
      </c>
    </row>
    <row r="174" spans="1:6">
      <c r="A174">
        <v>4111</v>
      </c>
      <c r="B174">
        <v>7</v>
      </c>
      <c r="C174" t="s">
        <v>63</v>
      </c>
      <c r="D174" t="s">
        <v>92</v>
      </c>
      <c r="E174">
        <v>2192</v>
      </c>
      <c r="F174">
        <v>7</v>
      </c>
    </row>
    <row r="175" spans="1:6">
      <c r="A175">
        <v>4111</v>
      </c>
      <c r="B175">
        <v>7</v>
      </c>
      <c r="C175" t="s">
        <v>63</v>
      </c>
      <c r="D175" t="s">
        <v>92</v>
      </c>
      <c r="E175">
        <v>5748</v>
      </c>
      <c r="F175">
        <v>5</v>
      </c>
    </row>
    <row r="176" spans="1:6">
      <c r="A176">
        <v>4111</v>
      </c>
      <c r="B176">
        <v>7</v>
      </c>
      <c r="C176" t="s">
        <v>63</v>
      </c>
      <c r="D176" t="s">
        <v>92</v>
      </c>
      <c r="E176">
        <v>4786</v>
      </c>
      <c r="F176">
        <v>5</v>
      </c>
    </row>
    <row r="177" spans="1:6">
      <c r="A177">
        <v>4111</v>
      </c>
      <c r="B177">
        <v>7</v>
      </c>
      <c r="C177" t="s">
        <v>63</v>
      </c>
      <c r="D177" t="s">
        <v>92</v>
      </c>
      <c r="E177">
        <v>3310</v>
      </c>
      <c r="F177">
        <v>4</v>
      </c>
    </row>
    <row r="178" spans="1:6">
      <c r="A178">
        <v>4111</v>
      </c>
      <c r="B178">
        <v>7</v>
      </c>
      <c r="C178" t="s">
        <v>63</v>
      </c>
      <c r="D178" t="s">
        <v>92</v>
      </c>
      <c r="E178">
        <v>5862</v>
      </c>
      <c r="F178">
        <v>4</v>
      </c>
    </row>
    <row r="179" spans="1:6">
      <c r="A179">
        <v>4111</v>
      </c>
      <c r="B179">
        <v>7</v>
      </c>
      <c r="C179" t="s">
        <v>63</v>
      </c>
      <c r="D179" t="s">
        <v>92</v>
      </c>
      <c r="E179">
        <v>2039</v>
      </c>
      <c r="F179">
        <v>4</v>
      </c>
    </row>
    <row r="180" spans="1:6">
      <c r="A180">
        <v>4111</v>
      </c>
      <c r="B180">
        <v>7</v>
      </c>
      <c r="C180" t="s">
        <v>63</v>
      </c>
      <c r="D180" t="s">
        <v>92</v>
      </c>
      <c r="E180">
        <v>5979</v>
      </c>
      <c r="F180">
        <v>4</v>
      </c>
    </row>
    <row r="181" spans="1:6">
      <c r="A181">
        <v>4111</v>
      </c>
      <c r="B181">
        <v>7</v>
      </c>
      <c r="C181" t="s">
        <v>63</v>
      </c>
      <c r="D181" t="s">
        <v>92</v>
      </c>
      <c r="E181">
        <v>4500</v>
      </c>
      <c r="F181">
        <v>4</v>
      </c>
    </row>
    <row r="182" spans="1:6">
      <c r="A182">
        <v>4111</v>
      </c>
      <c r="B182">
        <v>7</v>
      </c>
      <c r="C182" t="s">
        <v>63</v>
      </c>
      <c r="D182" t="s">
        <v>92</v>
      </c>
      <c r="E182">
        <v>1335</v>
      </c>
      <c r="F182">
        <v>3</v>
      </c>
    </row>
    <row r="183" spans="1:6">
      <c r="A183">
        <v>4111</v>
      </c>
      <c r="B183">
        <v>7</v>
      </c>
      <c r="C183" t="s">
        <v>63</v>
      </c>
      <c r="D183" t="s">
        <v>92</v>
      </c>
      <c r="E183">
        <v>5442</v>
      </c>
      <c r="F183">
        <v>3</v>
      </c>
    </row>
    <row r="184" spans="1:6">
      <c r="A184">
        <v>4111</v>
      </c>
      <c r="B184">
        <v>7</v>
      </c>
      <c r="C184" t="s">
        <v>63</v>
      </c>
      <c r="D184" t="s">
        <v>92</v>
      </c>
      <c r="E184">
        <v>1107</v>
      </c>
      <c r="F184">
        <v>3</v>
      </c>
    </row>
    <row r="185" spans="1:6">
      <c r="A185">
        <v>4111</v>
      </c>
      <c r="B185">
        <v>7</v>
      </c>
      <c r="C185" t="s">
        <v>63</v>
      </c>
      <c r="D185" t="s">
        <v>92</v>
      </c>
      <c r="E185">
        <v>1162</v>
      </c>
      <c r="F185">
        <v>3</v>
      </c>
    </row>
    <row r="186" spans="1:6">
      <c r="A186">
        <v>4111</v>
      </c>
      <c r="B186">
        <v>7</v>
      </c>
      <c r="C186" t="s">
        <v>63</v>
      </c>
      <c r="D186" t="s">
        <v>92</v>
      </c>
      <c r="E186">
        <v>3208</v>
      </c>
      <c r="F186">
        <v>3</v>
      </c>
    </row>
    <row r="187" spans="1:6">
      <c r="A187">
        <v>4111</v>
      </c>
      <c r="B187">
        <v>7</v>
      </c>
      <c r="C187" t="s">
        <v>63</v>
      </c>
      <c r="D187" t="s">
        <v>92</v>
      </c>
      <c r="E187">
        <v>5574</v>
      </c>
      <c r="F187">
        <v>3</v>
      </c>
    </row>
    <row r="188" spans="1:6">
      <c r="A188">
        <v>4111</v>
      </c>
      <c r="B188">
        <v>7</v>
      </c>
      <c r="C188" t="s">
        <v>63</v>
      </c>
      <c r="D188" t="s">
        <v>92</v>
      </c>
      <c r="E188">
        <v>4486</v>
      </c>
      <c r="F188">
        <v>2</v>
      </c>
    </row>
    <row r="189" spans="1:6">
      <c r="A189">
        <v>4111</v>
      </c>
      <c r="B189">
        <v>7</v>
      </c>
      <c r="C189" t="s">
        <v>63</v>
      </c>
      <c r="D189" t="s">
        <v>92</v>
      </c>
      <c r="E189">
        <v>5807</v>
      </c>
      <c r="F189">
        <v>2</v>
      </c>
    </row>
    <row r="190" spans="1:6">
      <c r="A190">
        <v>4111</v>
      </c>
      <c r="B190">
        <v>7</v>
      </c>
      <c r="C190" t="s">
        <v>63</v>
      </c>
      <c r="D190" t="s">
        <v>92</v>
      </c>
      <c r="E190">
        <v>4661</v>
      </c>
      <c r="F190">
        <v>2</v>
      </c>
    </row>
    <row r="191" spans="1:6">
      <c r="A191">
        <v>4111</v>
      </c>
      <c r="B191">
        <v>7</v>
      </c>
      <c r="C191" t="s">
        <v>63</v>
      </c>
      <c r="D191" t="s">
        <v>92</v>
      </c>
      <c r="E191">
        <v>5673</v>
      </c>
      <c r="F191">
        <v>1</v>
      </c>
    </row>
    <row r="192" spans="1:6">
      <c r="A192">
        <v>4111</v>
      </c>
      <c r="B192">
        <v>7</v>
      </c>
      <c r="C192" t="s">
        <v>63</v>
      </c>
      <c r="D192" t="s">
        <v>92</v>
      </c>
      <c r="E192">
        <v>5782</v>
      </c>
      <c r="F192">
        <v>1</v>
      </c>
    </row>
    <row r="193" spans="1:6">
      <c r="A193">
        <v>4111</v>
      </c>
      <c r="B193">
        <v>7</v>
      </c>
      <c r="C193" t="s">
        <v>63</v>
      </c>
      <c r="D193" t="s">
        <v>92</v>
      </c>
      <c r="E193">
        <v>102</v>
      </c>
      <c r="F193">
        <v>1</v>
      </c>
    </row>
    <row r="194" spans="1:6">
      <c r="A194">
        <v>4111</v>
      </c>
      <c r="B194">
        <v>7</v>
      </c>
      <c r="C194" t="s">
        <v>63</v>
      </c>
      <c r="D194" t="s">
        <v>92</v>
      </c>
      <c r="E194">
        <v>3116</v>
      </c>
      <c r="F194">
        <v>1</v>
      </c>
    </row>
    <row r="195" spans="1:6">
      <c r="A195">
        <v>4111</v>
      </c>
      <c r="B195">
        <v>7</v>
      </c>
      <c r="C195" t="s">
        <v>63</v>
      </c>
      <c r="D195" t="s">
        <v>92</v>
      </c>
      <c r="E195">
        <v>2253</v>
      </c>
      <c r="F195">
        <v>1</v>
      </c>
    </row>
    <row r="196" spans="1:6">
      <c r="A196">
        <v>4111</v>
      </c>
      <c r="B196">
        <v>7</v>
      </c>
      <c r="C196" t="s">
        <v>63</v>
      </c>
      <c r="D196" t="s">
        <v>92</v>
      </c>
      <c r="E196">
        <v>3381</v>
      </c>
      <c r="F196">
        <v>1</v>
      </c>
    </row>
    <row r="197" spans="1:6">
      <c r="A197">
        <v>4111</v>
      </c>
      <c r="B197">
        <v>7</v>
      </c>
      <c r="C197" t="s">
        <v>63</v>
      </c>
      <c r="D197" t="s">
        <v>92</v>
      </c>
      <c r="E197">
        <v>3367</v>
      </c>
      <c r="F197">
        <v>1</v>
      </c>
    </row>
    <row r="198" spans="1:6">
      <c r="A198">
        <v>4111</v>
      </c>
      <c r="B198">
        <v>7</v>
      </c>
      <c r="C198" t="s">
        <v>63</v>
      </c>
      <c r="D198" t="s">
        <v>92</v>
      </c>
      <c r="E198">
        <v>5348</v>
      </c>
      <c r="F198">
        <v>1</v>
      </c>
    </row>
    <row r="199" spans="1:6">
      <c r="A199">
        <v>4111</v>
      </c>
      <c r="B199">
        <v>7</v>
      </c>
      <c r="C199" t="s">
        <v>63</v>
      </c>
      <c r="D199" t="s">
        <v>92</v>
      </c>
      <c r="E199">
        <v>2429</v>
      </c>
      <c r="F199">
        <v>1</v>
      </c>
    </row>
    <row r="200" spans="1:6">
      <c r="A200">
        <v>4111</v>
      </c>
      <c r="B200">
        <v>7</v>
      </c>
      <c r="C200" t="s">
        <v>63</v>
      </c>
      <c r="D200" t="s">
        <v>92</v>
      </c>
      <c r="E200">
        <v>5847</v>
      </c>
      <c r="F200">
        <v>1</v>
      </c>
    </row>
    <row r="201" spans="1:6">
      <c r="A201">
        <v>4111</v>
      </c>
      <c r="B201">
        <v>7</v>
      </c>
      <c r="C201" t="s">
        <v>63</v>
      </c>
      <c r="D201" t="s">
        <v>92</v>
      </c>
      <c r="E201">
        <v>5683</v>
      </c>
      <c r="F201">
        <v>1</v>
      </c>
    </row>
    <row r="202" spans="1:6">
      <c r="A202">
        <v>4111</v>
      </c>
      <c r="B202">
        <v>7</v>
      </c>
      <c r="C202" t="s">
        <v>63</v>
      </c>
      <c r="D202" t="s">
        <v>92</v>
      </c>
      <c r="E202">
        <v>4433</v>
      </c>
      <c r="F202">
        <v>1</v>
      </c>
    </row>
    <row r="203" spans="1:6">
      <c r="A203">
        <v>4111</v>
      </c>
      <c r="B203">
        <v>7</v>
      </c>
      <c r="C203" t="s">
        <v>63</v>
      </c>
      <c r="D203" t="s">
        <v>92</v>
      </c>
      <c r="E203">
        <v>5298</v>
      </c>
      <c r="F203">
        <v>1</v>
      </c>
    </row>
    <row r="204" spans="1:6">
      <c r="A204">
        <v>4111</v>
      </c>
      <c r="B204">
        <v>7</v>
      </c>
      <c r="C204" t="s">
        <v>63</v>
      </c>
      <c r="D204" t="s">
        <v>92</v>
      </c>
      <c r="E204">
        <v>4460</v>
      </c>
      <c r="F204">
        <v>1</v>
      </c>
    </row>
    <row r="205" spans="1:6">
      <c r="A205">
        <v>4111</v>
      </c>
      <c r="B205">
        <v>7</v>
      </c>
      <c r="C205" t="s">
        <v>63</v>
      </c>
      <c r="D205" t="s">
        <v>92</v>
      </c>
      <c r="E205">
        <v>2405</v>
      </c>
      <c r="F205">
        <v>1</v>
      </c>
    </row>
    <row r="206" spans="1:6">
      <c r="A206">
        <v>4111</v>
      </c>
      <c r="B206">
        <v>7</v>
      </c>
      <c r="C206" t="s">
        <v>63</v>
      </c>
      <c r="D206" t="s">
        <v>92</v>
      </c>
      <c r="E206">
        <v>5440</v>
      </c>
      <c r="F206">
        <v>1</v>
      </c>
    </row>
    <row r="207" spans="1:6">
      <c r="A207">
        <v>4111</v>
      </c>
      <c r="B207">
        <v>7</v>
      </c>
      <c r="C207" t="s">
        <v>63</v>
      </c>
      <c r="D207" t="s">
        <v>92</v>
      </c>
      <c r="E207">
        <v>1044</v>
      </c>
      <c r="F207">
        <v>1</v>
      </c>
    </row>
    <row r="208" spans="1:6">
      <c r="A208">
        <v>4111</v>
      </c>
      <c r="B208">
        <v>7</v>
      </c>
      <c r="C208" t="s">
        <v>63</v>
      </c>
      <c r="D208" t="s">
        <v>92</v>
      </c>
      <c r="E208">
        <v>4476</v>
      </c>
      <c r="F208">
        <v>1</v>
      </c>
    </row>
    <row r="209" spans="1:6">
      <c r="A209">
        <v>4111</v>
      </c>
      <c r="B209">
        <v>7</v>
      </c>
      <c r="C209" t="s">
        <v>62</v>
      </c>
      <c r="D209" t="s">
        <v>92</v>
      </c>
      <c r="E209">
        <v>2015</v>
      </c>
      <c r="F209">
        <v>29</v>
      </c>
    </row>
    <row r="210" spans="1:6">
      <c r="A210">
        <v>4111</v>
      </c>
      <c r="B210">
        <v>7</v>
      </c>
      <c r="C210" t="s">
        <v>62</v>
      </c>
      <c r="D210" t="s">
        <v>92</v>
      </c>
      <c r="E210">
        <v>3498</v>
      </c>
      <c r="F210">
        <v>25</v>
      </c>
    </row>
    <row r="211" spans="1:6">
      <c r="A211">
        <v>4111</v>
      </c>
      <c r="B211">
        <v>7</v>
      </c>
      <c r="C211" t="s">
        <v>62</v>
      </c>
      <c r="D211" t="s">
        <v>92</v>
      </c>
      <c r="E211">
        <v>3982</v>
      </c>
      <c r="F211">
        <v>20</v>
      </c>
    </row>
    <row r="212" spans="1:6">
      <c r="A212">
        <v>4111</v>
      </c>
      <c r="B212">
        <v>7</v>
      </c>
      <c r="C212" t="s">
        <v>62</v>
      </c>
      <c r="D212" t="s">
        <v>92</v>
      </c>
      <c r="E212">
        <v>4165</v>
      </c>
      <c r="F212">
        <v>17</v>
      </c>
    </row>
    <row r="213" spans="1:6">
      <c r="A213">
        <v>4111</v>
      </c>
      <c r="B213">
        <v>7</v>
      </c>
      <c r="C213" t="s">
        <v>62</v>
      </c>
      <c r="D213" t="s">
        <v>92</v>
      </c>
      <c r="E213">
        <v>5979</v>
      </c>
      <c r="F213">
        <v>17</v>
      </c>
    </row>
    <row r="214" spans="1:6">
      <c r="A214">
        <v>4111</v>
      </c>
      <c r="B214">
        <v>7</v>
      </c>
      <c r="C214" t="s">
        <v>62</v>
      </c>
      <c r="D214" t="s">
        <v>92</v>
      </c>
      <c r="E214">
        <v>3255</v>
      </c>
      <c r="F214">
        <v>12</v>
      </c>
    </row>
    <row r="215" spans="1:6">
      <c r="A215">
        <v>4111</v>
      </c>
      <c r="B215">
        <v>7</v>
      </c>
      <c r="C215" t="s">
        <v>62</v>
      </c>
      <c r="D215" t="s">
        <v>92</v>
      </c>
      <c r="E215">
        <v>2848</v>
      </c>
      <c r="F215">
        <v>10</v>
      </c>
    </row>
    <row r="216" spans="1:6">
      <c r="A216">
        <v>4111</v>
      </c>
      <c r="B216">
        <v>7</v>
      </c>
      <c r="C216" t="s">
        <v>62</v>
      </c>
      <c r="D216" t="s">
        <v>92</v>
      </c>
      <c r="E216">
        <v>5442</v>
      </c>
      <c r="F216">
        <v>10</v>
      </c>
    </row>
    <row r="217" spans="1:6">
      <c r="A217">
        <v>4111</v>
      </c>
      <c r="B217">
        <v>7</v>
      </c>
      <c r="C217" t="s">
        <v>62</v>
      </c>
      <c r="D217" t="s">
        <v>92</v>
      </c>
      <c r="E217">
        <v>5348</v>
      </c>
      <c r="F217">
        <v>6</v>
      </c>
    </row>
    <row r="218" spans="1:6">
      <c r="A218">
        <v>4111</v>
      </c>
      <c r="B218">
        <v>7</v>
      </c>
      <c r="C218" t="s">
        <v>62</v>
      </c>
      <c r="D218" t="s">
        <v>92</v>
      </c>
      <c r="E218">
        <v>4500</v>
      </c>
      <c r="F218">
        <v>4</v>
      </c>
    </row>
    <row r="219" spans="1:6">
      <c r="A219">
        <v>4111</v>
      </c>
      <c r="B219">
        <v>7</v>
      </c>
      <c r="C219" t="s">
        <v>62</v>
      </c>
      <c r="D219" t="s">
        <v>92</v>
      </c>
      <c r="E219">
        <v>1279</v>
      </c>
      <c r="F219">
        <v>4</v>
      </c>
    </row>
    <row r="220" spans="1:6">
      <c r="A220">
        <v>4111</v>
      </c>
      <c r="B220">
        <v>7</v>
      </c>
      <c r="C220" t="s">
        <v>62</v>
      </c>
      <c r="D220" t="s">
        <v>92</v>
      </c>
      <c r="E220">
        <v>4623</v>
      </c>
      <c r="F220">
        <v>4</v>
      </c>
    </row>
    <row r="221" spans="1:6">
      <c r="A221">
        <v>4111</v>
      </c>
      <c r="B221">
        <v>7</v>
      </c>
      <c r="C221" t="s">
        <v>62</v>
      </c>
      <c r="D221" t="s">
        <v>92</v>
      </c>
      <c r="E221">
        <v>1027</v>
      </c>
      <c r="F221">
        <v>4</v>
      </c>
    </row>
    <row r="222" spans="1:6">
      <c r="A222">
        <v>4111</v>
      </c>
      <c r="B222">
        <v>7</v>
      </c>
      <c r="C222" t="s">
        <v>62</v>
      </c>
      <c r="D222" t="s">
        <v>92</v>
      </c>
      <c r="E222">
        <v>5748</v>
      </c>
      <c r="F222">
        <v>3</v>
      </c>
    </row>
    <row r="223" spans="1:6">
      <c r="A223">
        <v>4111</v>
      </c>
      <c r="B223">
        <v>7</v>
      </c>
      <c r="C223" t="s">
        <v>62</v>
      </c>
      <c r="D223" t="s">
        <v>92</v>
      </c>
      <c r="E223">
        <v>1107</v>
      </c>
      <c r="F223">
        <v>3</v>
      </c>
    </row>
    <row r="224" spans="1:6">
      <c r="A224">
        <v>4111</v>
      </c>
      <c r="B224">
        <v>7</v>
      </c>
      <c r="C224" t="s">
        <v>62</v>
      </c>
      <c r="D224" t="s">
        <v>92</v>
      </c>
      <c r="E224">
        <v>4661</v>
      </c>
      <c r="F224">
        <v>3</v>
      </c>
    </row>
    <row r="225" spans="1:6">
      <c r="A225">
        <v>4111</v>
      </c>
      <c r="B225">
        <v>7</v>
      </c>
      <c r="C225" t="s">
        <v>62</v>
      </c>
      <c r="D225" t="s">
        <v>92</v>
      </c>
      <c r="E225">
        <v>2932</v>
      </c>
      <c r="F225">
        <v>3</v>
      </c>
    </row>
    <row r="226" spans="1:6">
      <c r="A226">
        <v>4111</v>
      </c>
      <c r="B226">
        <v>7</v>
      </c>
      <c r="C226" t="s">
        <v>62</v>
      </c>
      <c r="D226" t="s">
        <v>92</v>
      </c>
      <c r="E226">
        <v>2680</v>
      </c>
      <c r="F226">
        <v>3</v>
      </c>
    </row>
    <row r="227" spans="1:6">
      <c r="A227">
        <v>4111</v>
      </c>
      <c r="B227">
        <v>7</v>
      </c>
      <c r="C227" t="s">
        <v>62</v>
      </c>
      <c r="D227" t="s">
        <v>92</v>
      </c>
      <c r="E227">
        <v>2706</v>
      </c>
      <c r="F227">
        <v>2</v>
      </c>
    </row>
    <row r="228" spans="1:6">
      <c r="A228">
        <v>4111</v>
      </c>
      <c r="B228">
        <v>7</v>
      </c>
      <c r="C228" t="s">
        <v>62</v>
      </c>
      <c r="D228" t="s">
        <v>92</v>
      </c>
      <c r="E228">
        <v>5172</v>
      </c>
      <c r="F228">
        <v>2</v>
      </c>
    </row>
    <row r="229" spans="1:6">
      <c r="A229">
        <v>4111</v>
      </c>
      <c r="B229">
        <v>7</v>
      </c>
      <c r="C229" t="s">
        <v>62</v>
      </c>
      <c r="D229" t="s">
        <v>92</v>
      </c>
      <c r="E229">
        <v>3310</v>
      </c>
      <c r="F229">
        <v>2</v>
      </c>
    </row>
    <row r="230" spans="1:6">
      <c r="A230">
        <v>4111</v>
      </c>
      <c r="B230">
        <v>7</v>
      </c>
      <c r="C230" t="s">
        <v>62</v>
      </c>
      <c r="D230" t="s">
        <v>92</v>
      </c>
      <c r="E230">
        <v>1044</v>
      </c>
      <c r="F230">
        <v>2</v>
      </c>
    </row>
    <row r="231" spans="1:6">
      <c r="A231">
        <v>4111</v>
      </c>
      <c r="B231">
        <v>7</v>
      </c>
      <c r="C231" t="s">
        <v>62</v>
      </c>
      <c r="D231" t="s">
        <v>92</v>
      </c>
      <c r="E231">
        <v>6084</v>
      </c>
      <c r="F231">
        <v>2</v>
      </c>
    </row>
    <row r="232" spans="1:6">
      <c r="A232">
        <v>4111</v>
      </c>
      <c r="B232">
        <v>7</v>
      </c>
      <c r="C232" t="s">
        <v>62</v>
      </c>
      <c r="D232" t="s">
        <v>92</v>
      </c>
      <c r="E232">
        <v>1335</v>
      </c>
      <c r="F232">
        <v>2</v>
      </c>
    </row>
    <row r="233" spans="1:6">
      <c r="A233">
        <v>4111</v>
      </c>
      <c r="B233">
        <v>7</v>
      </c>
      <c r="C233" t="s">
        <v>62</v>
      </c>
      <c r="D233" t="s">
        <v>92</v>
      </c>
      <c r="E233">
        <v>2995</v>
      </c>
      <c r="F233">
        <v>2</v>
      </c>
    </row>
    <row r="234" spans="1:6">
      <c r="A234">
        <v>4111</v>
      </c>
      <c r="B234">
        <v>7</v>
      </c>
      <c r="C234" t="s">
        <v>62</v>
      </c>
      <c r="D234" t="s">
        <v>92</v>
      </c>
      <c r="E234">
        <v>4297</v>
      </c>
      <c r="F234">
        <v>2</v>
      </c>
    </row>
    <row r="235" spans="1:6">
      <c r="A235">
        <v>4111</v>
      </c>
      <c r="B235">
        <v>7</v>
      </c>
      <c r="C235" t="s">
        <v>62</v>
      </c>
      <c r="D235" t="s">
        <v>92</v>
      </c>
      <c r="E235">
        <v>1320</v>
      </c>
      <c r="F235">
        <v>1</v>
      </c>
    </row>
    <row r="236" spans="1:6">
      <c r="A236">
        <v>4111</v>
      </c>
      <c r="B236">
        <v>7</v>
      </c>
      <c r="C236" t="s">
        <v>62</v>
      </c>
      <c r="D236" t="s">
        <v>92</v>
      </c>
      <c r="E236">
        <v>5926</v>
      </c>
      <c r="F236">
        <v>1</v>
      </c>
    </row>
    <row r="237" spans="1:6">
      <c r="A237">
        <v>4111</v>
      </c>
      <c r="B237">
        <v>7</v>
      </c>
      <c r="C237" t="s">
        <v>62</v>
      </c>
      <c r="D237" t="s">
        <v>92</v>
      </c>
      <c r="E237">
        <v>2127</v>
      </c>
      <c r="F237">
        <v>1</v>
      </c>
    </row>
    <row r="238" spans="1:6">
      <c r="A238">
        <v>4111</v>
      </c>
      <c r="B238">
        <v>7</v>
      </c>
      <c r="C238" t="s">
        <v>62</v>
      </c>
      <c r="D238" t="s">
        <v>92</v>
      </c>
      <c r="E238">
        <v>2192</v>
      </c>
      <c r="F238">
        <v>1</v>
      </c>
    </row>
    <row r="239" spans="1:6">
      <c r="A239">
        <v>4111</v>
      </c>
      <c r="B239">
        <v>7</v>
      </c>
      <c r="C239" t="s">
        <v>62</v>
      </c>
      <c r="D239" t="s">
        <v>92</v>
      </c>
      <c r="E239">
        <v>6007</v>
      </c>
      <c r="F239">
        <v>1</v>
      </c>
    </row>
    <row r="240" spans="1:6">
      <c r="A240">
        <v>4111</v>
      </c>
      <c r="B240">
        <v>7</v>
      </c>
      <c r="C240" t="s">
        <v>62</v>
      </c>
      <c r="D240" t="s">
        <v>92</v>
      </c>
      <c r="E240">
        <v>3208</v>
      </c>
      <c r="F240">
        <v>1</v>
      </c>
    </row>
    <row r="241" spans="1:6">
      <c r="A241">
        <v>4111</v>
      </c>
      <c r="B241">
        <v>7</v>
      </c>
      <c r="C241" t="s">
        <v>62</v>
      </c>
      <c r="D241" t="s">
        <v>92</v>
      </c>
      <c r="E241">
        <v>3817</v>
      </c>
      <c r="F241">
        <v>1</v>
      </c>
    </row>
    <row r="242" spans="1:6">
      <c r="A242">
        <v>4111</v>
      </c>
      <c r="B242">
        <v>7</v>
      </c>
      <c r="C242" t="s">
        <v>62</v>
      </c>
      <c r="D242" t="s">
        <v>92</v>
      </c>
      <c r="E242">
        <v>4702</v>
      </c>
      <c r="F242">
        <v>1</v>
      </c>
    </row>
    <row r="243" spans="1:6">
      <c r="A243">
        <v>4111</v>
      </c>
      <c r="B243">
        <v>7</v>
      </c>
      <c r="C243" t="s">
        <v>62</v>
      </c>
      <c r="D243" t="s">
        <v>92</v>
      </c>
      <c r="E243">
        <v>5505</v>
      </c>
      <c r="F243">
        <v>1</v>
      </c>
    </row>
    <row r="244" spans="1:6">
      <c r="A244">
        <v>4111</v>
      </c>
      <c r="B244">
        <v>7</v>
      </c>
      <c r="C244" t="s">
        <v>62</v>
      </c>
      <c r="D244" t="s">
        <v>92</v>
      </c>
      <c r="E244">
        <v>4486</v>
      </c>
      <c r="F244">
        <v>1</v>
      </c>
    </row>
    <row r="245" spans="1:6">
      <c r="A245">
        <v>4111</v>
      </c>
      <c r="B245">
        <v>7</v>
      </c>
      <c r="C245" t="s">
        <v>62</v>
      </c>
      <c r="D245" t="s">
        <v>92</v>
      </c>
      <c r="E245">
        <v>2429</v>
      </c>
      <c r="F245">
        <v>1</v>
      </c>
    </row>
    <row r="246" spans="1:6">
      <c r="A246">
        <v>4111</v>
      </c>
      <c r="B246">
        <v>7</v>
      </c>
      <c r="C246" t="s">
        <v>62</v>
      </c>
      <c r="D246" t="s">
        <v>92</v>
      </c>
      <c r="E246">
        <v>3030</v>
      </c>
      <c r="F246">
        <v>1</v>
      </c>
    </row>
    <row r="247" spans="1:6">
      <c r="A247">
        <v>4111</v>
      </c>
      <c r="B247">
        <v>7</v>
      </c>
      <c r="C247" t="s">
        <v>62</v>
      </c>
      <c r="D247" t="s">
        <v>92</v>
      </c>
      <c r="E247">
        <v>4164</v>
      </c>
      <c r="F247">
        <v>1</v>
      </c>
    </row>
    <row r="248" spans="1:6">
      <c r="A248">
        <v>4111</v>
      </c>
      <c r="B248">
        <v>7</v>
      </c>
      <c r="C248" t="s">
        <v>62</v>
      </c>
      <c r="D248" t="s">
        <v>92</v>
      </c>
      <c r="E248">
        <v>4786</v>
      </c>
      <c r="F248">
        <v>1</v>
      </c>
    </row>
    <row r="249" spans="1:6">
      <c r="A249">
        <v>4111</v>
      </c>
      <c r="B249">
        <v>7</v>
      </c>
      <c r="C249" t="s">
        <v>62</v>
      </c>
      <c r="D249" t="s">
        <v>92</v>
      </c>
      <c r="E249">
        <v>3221</v>
      </c>
      <c r="F249">
        <v>1</v>
      </c>
    </row>
    <row r="250" spans="1:6">
      <c r="A250">
        <v>4111</v>
      </c>
      <c r="B250">
        <v>7</v>
      </c>
      <c r="C250" t="s">
        <v>62</v>
      </c>
      <c r="D250" t="s">
        <v>92</v>
      </c>
      <c r="E250">
        <v>4874</v>
      </c>
      <c r="F250">
        <v>1</v>
      </c>
    </row>
    <row r="251" spans="1:6">
      <c r="A251">
        <v>4111</v>
      </c>
      <c r="B251">
        <v>7</v>
      </c>
      <c r="C251" t="s">
        <v>62</v>
      </c>
      <c r="D251" t="s">
        <v>92</v>
      </c>
      <c r="E251">
        <v>5847</v>
      </c>
      <c r="F251">
        <v>1</v>
      </c>
    </row>
    <row r="252" spans="1:6">
      <c r="A252">
        <v>4111</v>
      </c>
      <c r="B252">
        <v>7</v>
      </c>
      <c r="C252" t="s">
        <v>62</v>
      </c>
      <c r="D252" t="s">
        <v>92</v>
      </c>
      <c r="E252">
        <v>2413</v>
      </c>
      <c r="F252">
        <v>1</v>
      </c>
    </row>
    <row r="253" spans="1:6">
      <c r="A253">
        <v>4111</v>
      </c>
      <c r="B253">
        <v>7</v>
      </c>
      <c r="C253" t="s">
        <v>62</v>
      </c>
      <c r="D253" t="s">
        <v>92</v>
      </c>
      <c r="E253">
        <v>1134</v>
      </c>
      <c r="F253">
        <v>1</v>
      </c>
    </row>
    <row r="254" spans="1:6">
      <c r="A254">
        <v>4111</v>
      </c>
      <c r="B254">
        <v>7</v>
      </c>
      <c r="C254" t="s">
        <v>62</v>
      </c>
      <c r="D254" t="s">
        <v>92</v>
      </c>
      <c r="E254">
        <v>5941</v>
      </c>
      <c r="F254">
        <v>1</v>
      </c>
    </row>
    <row r="255" spans="1:6">
      <c r="A255">
        <v>4111</v>
      </c>
      <c r="B255">
        <v>7</v>
      </c>
      <c r="C255" t="s">
        <v>62</v>
      </c>
      <c r="D255" t="s">
        <v>92</v>
      </c>
      <c r="E255">
        <v>5574</v>
      </c>
      <c r="F255">
        <v>1</v>
      </c>
    </row>
    <row r="256" spans="1:6">
      <c r="A256">
        <v>4111</v>
      </c>
      <c r="B256">
        <v>7</v>
      </c>
      <c r="C256" t="s">
        <v>62</v>
      </c>
      <c r="D256" t="s">
        <v>92</v>
      </c>
      <c r="E256">
        <v>5683</v>
      </c>
      <c r="F256">
        <v>1</v>
      </c>
    </row>
    <row r="257" spans="1:6">
      <c r="A257">
        <v>4111</v>
      </c>
      <c r="B257">
        <v>7</v>
      </c>
      <c r="C257" t="s">
        <v>62</v>
      </c>
      <c r="D257" t="s">
        <v>92</v>
      </c>
      <c r="E257">
        <v>2405</v>
      </c>
      <c r="F257">
        <v>1</v>
      </c>
    </row>
    <row r="258" spans="1:6">
      <c r="A258">
        <v>4111</v>
      </c>
      <c r="B258">
        <v>7</v>
      </c>
      <c r="C258" t="s">
        <v>62</v>
      </c>
      <c r="D258" t="s">
        <v>92</v>
      </c>
      <c r="E258">
        <v>5060</v>
      </c>
      <c r="F258">
        <v>1</v>
      </c>
    </row>
    <row r="259" spans="1:6">
      <c r="A259">
        <v>4111</v>
      </c>
      <c r="B259">
        <v>7</v>
      </c>
      <c r="C259" t="s">
        <v>62</v>
      </c>
      <c r="D259" t="s">
        <v>92</v>
      </c>
      <c r="E259">
        <v>5179</v>
      </c>
      <c r="F259">
        <v>1</v>
      </c>
    </row>
    <row r="260" spans="1:6">
      <c r="A260">
        <v>4111</v>
      </c>
      <c r="B260">
        <v>8</v>
      </c>
      <c r="C260" t="s">
        <v>62</v>
      </c>
      <c r="D260" t="s">
        <v>92</v>
      </c>
      <c r="E260">
        <v>4626</v>
      </c>
      <c r="F260">
        <v>12</v>
      </c>
    </row>
    <row r="261" spans="1:6">
      <c r="A261">
        <v>4111</v>
      </c>
      <c r="B261">
        <v>8</v>
      </c>
      <c r="C261" t="s">
        <v>62</v>
      </c>
      <c r="D261" t="s">
        <v>92</v>
      </c>
      <c r="E261">
        <v>3221</v>
      </c>
      <c r="F261">
        <v>11</v>
      </c>
    </row>
    <row r="262" spans="1:6">
      <c r="A262">
        <v>4111</v>
      </c>
      <c r="B262">
        <v>8</v>
      </c>
      <c r="C262" t="s">
        <v>62</v>
      </c>
      <c r="D262" t="s">
        <v>92</v>
      </c>
      <c r="E262">
        <v>2253</v>
      </c>
      <c r="F262">
        <v>11</v>
      </c>
    </row>
    <row r="263" spans="1:6">
      <c r="A263">
        <v>4111</v>
      </c>
      <c r="B263">
        <v>8</v>
      </c>
      <c r="C263" t="s">
        <v>62</v>
      </c>
      <c r="D263" t="s">
        <v>92</v>
      </c>
      <c r="E263">
        <v>5179</v>
      </c>
      <c r="F263">
        <v>11</v>
      </c>
    </row>
    <row r="264" spans="1:6">
      <c r="A264">
        <v>4111</v>
      </c>
      <c r="B264">
        <v>8</v>
      </c>
      <c r="C264" t="s">
        <v>62</v>
      </c>
      <c r="D264" t="s">
        <v>92</v>
      </c>
      <c r="E264">
        <v>1162</v>
      </c>
      <c r="F264">
        <v>9</v>
      </c>
    </row>
    <row r="265" spans="1:6">
      <c r="A265">
        <v>4111</v>
      </c>
      <c r="B265">
        <v>8</v>
      </c>
      <c r="C265" t="s">
        <v>62</v>
      </c>
      <c r="D265" t="s">
        <v>92</v>
      </c>
      <c r="E265">
        <v>2015</v>
      </c>
      <c r="F265">
        <v>6</v>
      </c>
    </row>
    <row r="266" spans="1:6">
      <c r="A266">
        <v>4111</v>
      </c>
      <c r="B266">
        <v>8</v>
      </c>
      <c r="C266" t="s">
        <v>62</v>
      </c>
      <c r="D266" t="s">
        <v>92</v>
      </c>
      <c r="E266">
        <v>3498</v>
      </c>
      <c r="F266">
        <v>6</v>
      </c>
    </row>
    <row r="267" spans="1:6">
      <c r="A267">
        <v>4111</v>
      </c>
      <c r="B267">
        <v>8</v>
      </c>
      <c r="C267" t="s">
        <v>62</v>
      </c>
      <c r="D267" t="s">
        <v>92</v>
      </c>
      <c r="E267">
        <v>1297</v>
      </c>
      <c r="F267">
        <v>6</v>
      </c>
    </row>
    <row r="268" spans="1:6">
      <c r="A268">
        <v>4111</v>
      </c>
      <c r="B268">
        <v>8</v>
      </c>
      <c r="C268" t="s">
        <v>62</v>
      </c>
      <c r="D268" t="s">
        <v>92</v>
      </c>
      <c r="E268">
        <v>2679</v>
      </c>
      <c r="F268">
        <v>5</v>
      </c>
    </row>
    <row r="269" spans="1:6">
      <c r="A269">
        <v>4111</v>
      </c>
      <c r="B269">
        <v>8</v>
      </c>
      <c r="C269" t="s">
        <v>62</v>
      </c>
      <c r="D269" t="s">
        <v>92</v>
      </c>
      <c r="E269">
        <v>2428</v>
      </c>
      <c r="F269">
        <v>5</v>
      </c>
    </row>
    <row r="270" spans="1:6">
      <c r="A270">
        <v>4111</v>
      </c>
      <c r="B270">
        <v>8</v>
      </c>
      <c r="C270" t="s">
        <v>62</v>
      </c>
      <c r="D270" t="s">
        <v>92</v>
      </c>
      <c r="E270">
        <v>5513</v>
      </c>
      <c r="F270">
        <v>4</v>
      </c>
    </row>
    <row r="271" spans="1:6">
      <c r="A271">
        <v>4111</v>
      </c>
      <c r="B271">
        <v>8</v>
      </c>
      <c r="C271" t="s">
        <v>62</v>
      </c>
      <c r="D271" t="s">
        <v>92</v>
      </c>
      <c r="E271">
        <v>5979</v>
      </c>
      <c r="F271">
        <v>4</v>
      </c>
    </row>
    <row r="272" spans="1:6">
      <c r="A272">
        <v>4111</v>
      </c>
      <c r="B272">
        <v>8</v>
      </c>
      <c r="C272" t="s">
        <v>62</v>
      </c>
      <c r="D272" t="s">
        <v>92</v>
      </c>
      <c r="E272">
        <v>1013</v>
      </c>
      <c r="F272">
        <v>3</v>
      </c>
    </row>
    <row r="273" spans="1:6">
      <c r="A273">
        <v>4111</v>
      </c>
      <c r="B273">
        <v>8</v>
      </c>
      <c r="C273" t="s">
        <v>62</v>
      </c>
      <c r="D273" t="s">
        <v>92</v>
      </c>
      <c r="E273">
        <v>5581</v>
      </c>
      <c r="F273">
        <v>3</v>
      </c>
    </row>
    <row r="274" spans="1:6">
      <c r="A274">
        <v>4111</v>
      </c>
      <c r="B274">
        <v>8</v>
      </c>
      <c r="C274" t="s">
        <v>62</v>
      </c>
      <c r="D274" t="s">
        <v>92</v>
      </c>
      <c r="E274">
        <v>5442</v>
      </c>
      <c r="F274">
        <v>3</v>
      </c>
    </row>
    <row r="275" spans="1:6">
      <c r="A275">
        <v>4111</v>
      </c>
      <c r="B275">
        <v>8</v>
      </c>
      <c r="C275" t="s">
        <v>62</v>
      </c>
      <c r="D275" t="s">
        <v>92</v>
      </c>
      <c r="E275">
        <v>2854</v>
      </c>
      <c r="F275">
        <v>3</v>
      </c>
    </row>
    <row r="276" spans="1:6">
      <c r="A276">
        <v>4111</v>
      </c>
      <c r="B276">
        <v>8</v>
      </c>
      <c r="C276" t="s">
        <v>62</v>
      </c>
      <c r="D276" t="s">
        <v>92</v>
      </c>
      <c r="E276">
        <v>2914</v>
      </c>
      <c r="F276">
        <v>3</v>
      </c>
    </row>
    <row r="277" spans="1:6">
      <c r="A277">
        <v>4111</v>
      </c>
      <c r="B277">
        <v>8</v>
      </c>
      <c r="C277" t="s">
        <v>62</v>
      </c>
      <c r="D277" t="s">
        <v>92</v>
      </c>
      <c r="E277">
        <v>3965</v>
      </c>
      <c r="F277">
        <v>3</v>
      </c>
    </row>
    <row r="278" spans="1:6">
      <c r="A278">
        <v>4111</v>
      </c>
      <c r="B278">
        <v>8</v>
      </c>
      <c r="C278" t="s">
        <v>62</v>
      </c>
      <c r="D278" t="s">
        <v>92</v>
      </c>
      <c r="E278">
        <v>4715</v>
      </c>
      <c r="F278">
        <v>2</v>
      </c>
    </row>
    <row r="279" spans="1:6">
      <c r="A279">
        <v>4111</v>
      </c>
      <c r="B279">
        <v>8</v>
      </c>
      <c r="C279" t="s">
        <v>62</v>
      </c>
      <c r="D279" t="s">
        <v>92</v>
      </c>
      <c r="E279">
        <v>3255</v>
      </c>
      <c r="F279">
        <v>2</v>
      </c>
    </row>
    <row r="280" spans="1:6">
      <c r="A280">
        <v>4111</v>
      </c>
      <c r="B280">
        <v>8</v>
      </c>
      <c r="C280" t="s">
        <v>62</v>
      </c>
      <c r="D280" t="s">
        <v>92</v>
      </c>
      <c r="E280">
        <v>5136</v>
      </c>
      <c r="F280">
        <v>2</v>
      </c>
    </row>
    <row r="281" spans="1:6">
      <c r="A281">
        <v>4111</v>
      </c>
      <c r="B281">
        <v>8</v>
      </c>
      <c r="C281" t="s">
        <v>62</v>
      </c>
      <c r="D281" t="s">
        <v>92</v>
      </c>
      <c r="E281">
        <v>230</v>
      </c>
      <c r="F281">
        <v>2</v>
      </c>
    </row>
    <row r="282" spans="1:6">
      <c r="A282">
        <v>4111</v>
      </c>
      <c r="B282">
        <v>8</v>
      </c>
      <c r="C282" t="s">
        <v>62</v>
      </c>
      <c r="D282" t="s">
        <v>92</v>
      </c>
      <c r="E282">
        <v>5178</v>
      </c>
      <c r="F282">
        <v>2</v>
      </c>
    </row>
    <row r="283" spans="1:6">
      <c r="A283">
        <v>4111</v>
      </c>
      <c r="B283">
        <v>8</v>
      </c>
      <c r="C283" t="s">
        <v>62</v>
      </c>
      <c r="D283" t="s">
        <v>92</v>
      </c>
      <c r="E283">
        <v>4165</v>
      </c>
      <c r="F283">
        <v>2</v>
      </c>
    </row>
    <row r="284" spans="1:6">
      <c r="A284">
        <v>4111</v>
      </c>
      <c r="B284">
        <v>8</v>
      </c>
      <c r="C284" t="s">
        <v>62</v>
      </c>
      <c r="D284" t="s">
        <v>92</v>
      </c>
      <c r="E284">
        <v>2192</v>
      </c>
      <c r="F284">
        <v>2</v>
      </c>
    </row>
    <row r="285" spans="1:6">
      <c r="A285">
        <v>4111</v>
      </c>
      <c r="B285">
        <v>8</v>
      </c>
      <c r="C285" t="s">
        <v>62</v>
      </c>
      <c r="D285" t="s">
        <v>92</v>
      </c>
      <c r="E285">
        <v>4949</v>
      </c>
      <c r="F285">
        <v>2</v>
      </c>
    </row>
    <row r="286" spans="1:6">
      <c r="A286">
        <v>4111</v>
      </c>
      <c r="B286">
        <v>8</v>
      </c>
      <c r="C286" t="s">
        <v>62</v>
      </c>
      <c r="D286" t="s">
        <v>92</v>
      </c>
      <c r="E286">
        <v>5810</v>
      </c>
      <c r="F286">
        <v>1</v>
      </c>
    </row>
    <row r="287" spans="1:6">
      <c r="A287">
        <v>4111</v>
      </c>
      <c r="B287">
        <v>8</v>
      </c>
      <c r="C287" t="s">
        <v>62</v>
      </c>
      <c r="D287" t="s">
        <v>92</v>
      </c>
      <c r="E287">
        <v>5998</v>
      </c>
      <c r="F287">
        <v>1</v>
      </c>
    </row>
    <row r="288" spans="1:6">
      <c r="A288">
        <v>4111</v>
      </c>
      <c r="B288">
        <v>8</v>
      </c>
      <c r="C288" t="s">
        <v>62</v>
      </c>
      <c r="D288" t="s">
        <v>92</v>
      </c>
      <c r="E288">
        <v>5941</v>
      </c>
      <c r="F288">
        <v>1</v>
      </c>
    </row>
    <row r="289" spans="1:6">
      <c r="A289">
        <v>4111</v>
      </c>
      <c r="B289">
        <v>8</v>
      </c>
      <c r="C289" t="s">
        <v>62</v>
      </c>
      <c r="D289" t="s">
        <v>92</v>
      </c>
      <c r="E289">
        <v>3727</v>
      </c>
      <c r="F289">
        <v>1</v>
      </c>
    </row>
    <row r="290" spans="1:6">
      <c r="A290">
        <v>4111</v>
      </c>
      <c r="B290">
        <v>8</v>
      </c>
      <c r="C290" t="s">
        <v>62</v>
      </c>
      <c r="D290" t="s">
        <v>92</v>
      </c>
      <c r="E290">
        <v>4740</v>
      </c>
      <c r="F290">
        <v>1</v>
      </c>
    </row>
    <row r="291" spans="1:6">
      <c r="A291">
        <v>4111</v>
      </c>
      <c r="B291">
        <v>8</v>
      </c>
      <c r="C291" t="s">
        <v>62</v>
      </c>
      <c r="D291" t="s">
        <v>92</v>
      </c>
      <c r="E291">
        <v>3982</v>
      </c>
      <c r="F291">
        <v>1</v>
      </c>
    </row>
    <row r="292" spans="1:6">
      <c r="A292">
        <v>4111</v>
      </c>
      <c r="B292">
        <v>8</v>
      </c>
      <c r="C292" t="s">
        <v>62</v>
      </c>
      <c r="D292" t="s">
        <v>92</v>
      </c>
      <c r="E292">
        <v>2707</v>
      </c>
      <c r="F292">
        <v>1</v>
      </c>
    </row>
    <row r="293" spans="1:6">
      <c r="A293">
        <v>4111</v>
      </c>
      <c r="B293">
        <v>8</v>
      </c>
      <c r="C293" t="s">
        <v>62</v>
      </c>
      <c r="D293" t="s">
        <v>92</v>
      </c>
      <c r="E293">
        <v>4486</v>
      </c>
      <c r="F293">
        <v>1</v>
      </c>
    </row>
    <row r="294" spans="1:6">
      <c r="A294">
        <v>4111</v>
      </c>
      <c r="B294">
        <v>8</v>
      </c>
      <c r="C294" t="s">
        <v>62</v>
      </c>
      <c r="D294" t="s">
        <v>92</v>
      </c>
      <c r="E294">
        <v>4297</v>
      </c>
      <c r="F294">
        <v>1</v>
      </c>
    </row>
    <row r="295" spans="1:6">
      <c r="A295">
        <v>4111</v>
      </c>
      <c r="B295">
        <v>8</v>
      </c>
      <c r="C295" t="s">
        <v>62</v>
      </c>
      <c r="D295" t="s">
        <v>92</v>
      </c>
      <c r="E295">
        <v>4500</v>
      </c>
      <c r="F295">
        <v>1</v>
      </c>
    </row>
    <row r="296" spans="1:6">
      <c r="A296">
        <v>4111</v>
      </c>
      <c r="B296">
        <v>8</v>
      </c>
      <c r="C296" t="s">
        <v>62</v>
      </c>
      <c r="D296" t="s">
        <v>92</v>
      </c>
      <c r="E296">
        <v>5885</v>
      </c>
      <c r="F296">
        <v>1</v>
      </c>
    </row>
    <row r="297" spans="1:6">
      <c r="A297">
        <v>4111</v>
      </c>
      <c r="B297">
        <v>8</v>
      </c>
      <c r="C297" t="s">
        <v>62</v>
      </c>
      <c r="D297" t="s">
        <v>92</v>
      </c>
      <c r="E297">
        <v>3456</v>
      </c>
      <c r="F297">
        <v>1</v>
      </c>
    </row>
    <row r="298" spans="1:6">
      <c r="A298">
        <v>4111</v>
      </c>
      <c r="B298">
        <v>8</v>
      </c>
      <c r="C298" t="s">
        <v>62</v>
      </c>
      <c r="D298" t="s">
        <v>92</v>
      </c>
      <c r="E298">
        <v>3915</v>
      </c>
      <c r="F298">
        <v>1</v>
      </c>
    </row>
    <row r="299" spans="1:6">
      <c r="A299">
        <v>4111</v>
      </c>
      <c r="B299">
        <v>8</v>
      </c>
      <c r="C299" t="s">
        <v>62</v>
      </c>
      <c r="D299" t="s">
        <v>92</v>
      </c>
      <c r="E299">
        <v>5107</v>
      </c>
      <c r="F299">
        <v>1</v>
      </c>
    </row>
    <row r="300" spans="1:6">
      <c r="A300">
        <v>4111</v>
      </c>
      <c r="B300">
        <v>8</v>
      </c>
      <c r="C300" t="s">
        <v>62</v>
      </c>
      <c r="D300" t="s">
        <v>92</v>
      </c>
      <c r="E300">
        <v>3318</v>
      </c>
      <c r="F300">
        <v>1</v>
      </c>
    </row>
    <row r="301" spans="1:6">
      <c r="A301">
        <v>4111</v>
      </c>
      <c r="B301">
        <v>8</v>
      </c>
      <c r="C301" t="s">
        <v>62</v>
      </c>
      <c r="D301" t="s">
        <v>92</v>
      </c>
      <c r="E301">
        <v>3725</v>
      </c>
      <c r="F301">
        <v>1</v>
      </c>
    </row>
    <row r="302" spans="1:6">
      <c r="A302">
        <v>4111</v>
      </c>
      <c r="B302">
        <v>8</v>
      </c>
      <c r="C302" t="s">
        <v>62</v>
      </c>
      <c r="D302" t="s">
        <v>92</v>
      </c>
      <c r="E302">
        <v>2995</v>
      </c>
      <c r="F302">
        <v>1</v>
      </c>
    </row>
    <row r="303" spans="1:6">
      <c r="A303">
        <v>4111</v>
      </c>
      <c r="B303">
        <v>8</v>
      </c>
      <c r="C303" t="s">
        <v>62</v>
      </c>
      <c r="D303" t="s">
        <v>92</v>
      </c>
      <c r="E303">
        <v>5683</v>
      </c>
      <c r="F303">
        <v>1</v>
      </c>
    </row>
    <row r="304" spans="1:6">
      <c r="A304">
        <v>4111</v>
      </c>
      <c r="B304">
        <v>8</v>
      </c>
      <c r="C304" t="s">
        <v>62</v>
      </c>
      <c r="D304" t="s">
        <v>92</v>
      </c>
      <c r="E304">
        <v>4796</v>
      </c>
      <c r="F304">
        <v>1</v>
      </c>
    </row>
    <row r="305" spans="1:6">
      <c r="A305">
        <v>4111</v>
      </c>
      <c r="B305">
        <v>8</v>
      </c>
      <c r="C305" t="s">
        <v>62</v>
      </c>
      <c r="D305" t="s">
        <v>92</v>
      </c>
      <c r="E305">
        <v>4661</v>
      </c>
      <c r="F305">
        <v>1</v>
      </c>
    </row>
    <row r="306" spans="1:6">
      <c r="A306">
        <v>4111</v>
      </c>
      <c r="B306">
        <v>8</v>
      </c>
      <c r="C306" t="s">
        <v>62</v>
      </c>
      <c r="D306" t="s">
        <v>92</v>
      </c>
      <c r="E306">
        <v>966</v>
      </c>
      <c r="F306">
        <v>1</v>
      </c>
    </row>
    <row r="307" spans="1:6">
      <c r="A307">
        <v>4111</v>
      </c>
      <c r="B307">
        <v>8</v>
      </c>
      <c r="C307" t="s">
        <v>62</v>
      </c>
      <c r="D307" t="s">
        <v>92</v>
      </c>
      <c r="E307">
        <v>1320</v>
      </c>
      <c r="F307">
        <v>1</v>
      </c>
    </row>
    <row r="308" spans="1:6">
      <c r="A308">
        <v>4111</v>
      </c>
      <c r="B308">
        <v>8</v>
      </c>
      <c r="C308" t="s">
        <v>62</v>
      </c>
      <c r="D308" t="s">
        <v>92</v>
      </c>
      <c r="E308">
        <v>3167</v>
      </c>
      <c r="F308">
        <v>1</v>
      </c>
    </row>
    <row r="309" spans="1:6">
      <c r="A309">
        <v>4111</v>
      </c>
      <c r="B309">
        <v>9</v>
      </c>
      <c r="C309" t="s">
        <v>63</v>
      </c>
      <c r="D309" t="s">
        <v>91</v>
      </c>
      <c r="E309">
        <v>1297</v>
      </c>
      <c r="F309">
        <v>60</v>
      </c>
    </row>
    <row r="310" spans="1:6">
      <c r="A310">
        <v>4111</v>
      </c>
      <c r="B310">
        <v>9</v>
      </c>
      <c r="C310" t="s">
        <v>63</v>
      </c>
      <c r="D310" t="s">
        <v>91</v>
      </c>
      <c r="E310">
        <v>5810</v>
      </c>
      <c r="F310">
        <v>48</v>
      </c>
    </row>
    <row r="311" spans="1:6">
      <c r="A311">
        <v>4111</v>
      </c>
      <c r="B311">
        <v>9</v>
      </c>
      <c r="C311" t="s">
        <v>63</v>
      </c>
      <c r="D311" t="s">
        <v>91</v>
      </c>
      <c r="E311">
        <v>3965</v>
      </c>
      <c r="F311">
        <v>30</v>
      </c>
    </row>
    <row r="312" spans="1:6">
      <c r="A312">
        <v>4111</v>
      </c>
      <c r="B312">
        <v>9</v>
      </c>
      <c r="C312" t="s">
        <v>63</v>
      </c>
      <c r="D312" t="s">
        <v>91</v>
      </c>
      <c r="E312">
        <v>4715</v>
      </c>
      <c r="F312">
        <v>26</v>
      </c>
    </row>
    <row r="313" spans="1:6">
      <c r="A313">
        <v>4111</v>
      </c>
      <c r="B313">
        <v>9</v>
      </c>
      <c r="C313" t="s">
        <v>63</v>
      </c>
      <c r="D313" t="s">
        <v>91</v>
      </c>
      <c r="E313">
        <v>3768</v>
      </c>
      <c r="F313">
        <v>21</v>
      </c>
    </row>
    <row r="314" spans="1:6">
      <c r="A314">
        <v>4111</v>
      </c>
      <c r="B314">
        <v>9</v>
      </c>
      <c r="C314" t="s">
        <v>63</v>
      </c>
      <c r="D314" t="s">
        <v>91</v>
      </c>
      <c r="E314">
        <v>5030</v>
      </c>
      <c r="F314">
        <v>5</v>
      </c>
    </row>
    <row r="315" spans="1:6">
      <c r="A315">
        <v>4111</v>
      </c>
      <c r="B315">
        <v>9</v>
      </c>
      <c r="C315" t="s">
        <v>63</v>
      </c>
      <c r="D315" t="s">
        <v>91</v>
      </c>
      <c r="E315">
        <v>2361</v>
      </c>
      <c r="F315">
        <v>4</v>
      </c>
    </row>
    <row r="316" spans="1:6">
      <c r="A316">
        <v>4111</v>
      </c>
      <c r="B316">
        <v>9</v>
      </c>
      <c r="C316" t="s">
        <v>63</v>
      </c>
      <c r="D316" t="s">
        <v>91</v>
      </c>
      <c r="E316">
        <v>3318</v>
      </c>
      <c r="F316">
        <v>4</v>
      </c>
    </row>
    <row r="317" spans="1:6">
      <c r="A317">
        <v>4111</v>
      </c>
      <c r="B317">
        <v>9</v>
      </c>
      <c r="C317" t="s">
        <v>63</v>
      </c>
      <c r="D317" t="s">
        <v>91</v>
      </c>
      <c r="E317">
        <v>327</v>
      </c>
      <c r="F317">
        <v>3</v>
      </c>
    </row>
    <row r="318" spans="1:6">
      <c r="A318">
        <v>4111</v>
      </c>
      <c r="B318">
        <v>9</v>
      </c>
      <c r="C318" t="s">
        <v>63</v>
      </c>
      <c r="D318" t="s">
        <v>91</v>
      </c>
      <c r="E318">
        <v>62</v>
      </c>
      <c r="F318">
        <v>3</v>
      </c>
    </row>
    <row r="319" spans="1:6">
      <c r="A319">
        <v>4111</v>
      </c>
      <c r="B319">
        <v>9</v>
      </c>
      <c r="C319" t="s">
        <v>63</v>
      </c>
      <c r="D319" t="s">
        <v>91</v>
      </c>
      <c r="E319">
        <v>4799</v>
      </c>
      <c r="F319">
        <v>3</v>
      </c>
    </row>
    <row r="320" spans="1:6">
      <c r="A320">
        <v>4111</v>
      </c>
      <c r="B320">
        <v>9</v>
      </c>
      <c r="C320" t="s">
        <v>63</v>
      </c>
      <c r="D320" t="s">
        <v>91</v>
      </c>
      <c r="E320">
        <v>2949</v>
      </c>
      <c r="F320">
        <v>3</v>
      </c>
    </row>
    <row r="321" spans="1:6">
      <c r="A321">
        <v>4111</v>
      </c>
      <c r="B321">
        <v>9</v>
      </c>
      <c r="C321" t="s">
        <v>63</v>
      </c>
      <c r="D321" t="s">
        <v>91</v>
      </c>
      <c r="E321">
        <v>3365</v>
      </c>
      <c r="F321">
        <v>3</v>
      </c>
    </row>
    <row r="322" spans="1:6">
      <c r="A322">
        <v>4111</v>
      </c>
      <c r="B322">
        <v>9</v>
      </c>
      <c r="C322" t="s">
        <v>63</v>
      </c>
      <c r="D322" t="s">
        <v>91</v>
      </c>
      <c r="E322">
        <v>2040</v>
      </c>
      <c r="F322">
        <v>3</v>
      </c>
    </row>
    <row r="323" spans="1:6">
      <c r="A323">
        <v>4111</v>
      </c>
      <c r="B323">
        <v>9</v>
      </c>
      <c r="C323" t="s">
        <v>63</v>
      </c>
      <c r="D323" t="s">
        <v>91</v>
      </c>
      <c r="E323">
        <v>3597</v>
      </c>
      <c r="F323">
        <v>2</v>
      </c>
    </row>
    <row r="324" spans="1:6">
      <c r="A324">
        <v>4111</v>
      </c>
      <c r="B324">
        <v>9</v>
      </c>
      <c r="C324" t="s">
        <v>63</v>
      </c>
      <c r="D324" t="s">
        <v>91</v>
      </c>
      <c r="E324">
        <v>2914</v>
      </c>
      <c r="F324">
        <v>2</v>
      </c>
    </row>
    <row r="325" spans="1:6">
      <c r="A325">
        <v>4111</v>
      </c>
      <c r="B325">
        <v>9</v>
      </c>
      <c r="C325" t="s">
        <v>63</v>
      </c>
      <c r="D325" t="s">
        <v>91</v>
      </c>
      <c r="E325">
        <v>4086</v>
      </c>
      <c r="F325">
        <v>2</v>
      </c>
    </row>
    <row r="326" spans="1:6">
      <c r="A326">
        <v>4111</v>
      </c>
      <c r="B326">
        <v>9</v>
      </c>
      <c r="C326" t="s">
        <v>63</v>
      </c>
      <c r="D326" t="s">
        <v>91</v>
      </c>
      <c r="E326">
        <v>5017</v>
      </c>
      <c r="F326">
        <v>2</v>
      </c>
    </row>
    <row r="327" spans="1:6">
      <c r="A327">
        <v>4111</v>
      </c>
      <c r="B327">
        <v>9</v>
      </c>
      <c r="C327" t="s">
        <v>63</v>
      </c>
      <c r="D327" t="s">
        <v>91</v>
      </c>
      <c r="E327">
        <v>6094</v>
      </c>
      <c r="F327">
        <v>2</v>
      </c>
    </row>
    <row r="328" spans="1:6">
      <c r="A328">
        <v>4111</v>
      </c>
      <c r="B328">
        <v>9</v>
      </c>
      <c r="C328" t="s">
        <v>63</v>
      </c>
      <c r="D328" t="s">
        <v>91</v>
      </c>
      <c r="E328">
        <v>2900</v>
      </c>
      <c r="F328">
        <v>1</v>
      </c>
    </row>
    <row r="329" spans="1:6">
      <c r="A329">
        <v>4111</v>
      </c>
      <c r="B329">
        <v>9</v>
      </c>
      <c r="C329" t="s">
        <v>63</v>
      </c>
      <c r="D329" t="s">
        <v>91</v>
      </c>
      <c r="E329">
        <v>5315</v>
      </c>
      <c r="F329">
        <v>1</v>
      </c>
    </row>
    <row r="330" spans="1:6">
      <c r="A330">
        <v>4111</v>
      </c>
      <c r="B330">
        <v>9</v>
      </c>
      <c r="C330" t="s">
        <v>63</v>
      </c>
      <c r="D330" t="s">
        <v>91</v>
      </c>
      <c r="E330">
        <v>2052</v>
      </c>
      <c r="F330">
        <v>1</v>
      </c>
    </row>
    <row r="331" spans="1:6">
      <c r="A331">
        <v>4111</v>
      </c>
      <c r="B331">
        <v>9</v>
      </c>
      <c r="C331" t="s">
        <v>63</v>
      </c>
      <c r="D331" t="s">
        <v>91</v>
      </c>
      <c r="E331">
        <v>5792</v>
      </c>
      <c r="F331">
        <v>1</v>
      </c>
    </row>
    <row r="332" spans="1:6">
      <c r="A332">
        <v>4111</v>
      </c>
      <c r="B332">
        <v>9</v>
      </c>
      <c r="C332" t="s">
        <v>63</v>
      </c>
      <c r="D332" t="s">
        <v>91</v>
      </c>
      <c r="E332">
        <v>5852</v>
      </c>
      <c r="F332">
        <v>1</v>
      </c>
    </row>
    <row r="333" spans="1:6">
      <c r="A333">
        <v>4111</v>
      </c>
      <c r="B333">
        <v>9</v>
      </c>
      <c r="C333" t="s">
        <v>63</v>
      </c>
      <c r="D333" t="s">
        <v>91</v>
      </c>
      <c r="E333">
        <v>5582</v>
      </c>
      <c r="F333">
        <v>1</v>
      </c>
    </row>
    <row r="334" spans="1:6">
      <c r="A334">
        <v>4111</v>
      </c>
      <c r="B334">
        <v>9</v>
      </c>
      <c r="C334" t="s">
        <v>63</v>
      </c>
      <c r="D334" t="s">
        <v>91</v>
      </c>
      <c r="E334">
        <v>3980</v>
      </c>
      <c r="F334">
        <v>1</v>
      </c>
    </row>
    <row r="335" spans="1:6">
      <c r="A335">
        <v>4111</v>
      </c>
      <c r="B335">
        <v>9</v>
      </c>
      <c r="C335" t="s">
        <v>63</v>
      </c>
      <c r="D335" t="s">
        <v>91</v>
      </c>
      <c r="E335">
        <v>4944</v>
      </c>
      <c r="F335">
        <v>1</v>
      </c>
    </row>
    <row r="336" spans="1:6">
      <c r="A336">
        <v>4111</v>
      </c>
      <c r="B336">
        <v>9</v>
      </c>
      <c r="C336" t="s">
        <v>63</v>
      </c>
      <c r="D336" t="s">
        <v>91</v>
      </c>
      <c r="E336">
        <v>2019</v>
      </c>
      <c r="F336">
        <v>1</v>
      </c>
    </row>
    <row r="337" spans="1:6">
      <c r="A337">
        <v>4111</v>
      </c>
      <c r="B337">
        <v>9</v>
      </c>
      <c r="C337" t="s">
        <v>63</v>
      </c>
      <c r="D337" t="s">
        <v>91</v>
      </c>
      <c r="E337">
        <v>1222</v>
      </c>
      <c r="F337">
        <v>1</v>
      </c>
    </row>
    <row r="338" spans="1:6">
      <c r="A338">
        <v>4111</v>
      </c>
      <c r="B338">
        <v>9</v>
      </c>
      <c r="C338" t="s">
        <v>63</v>
      </c>
      <c r="D338" t="s">
        <v>91</v>
      </c>
      <c r="E338">
        <v>3177</v>
      </c>
      <c r="F338">
        <v>1</v>
      </c>
    </row>
    <row r="339" spans="1:6">
      <c r="A339">
        <v>4111</v>
      </c>
      <c r="B339">
        <v>9</v>
      </c>
      <c r="C339" t="s">
        <v>63</v>
      </c>
      <c r="D339" t="s">
        <v>91</v>
      </c>
      <c r="E339">
        <v>4858</v>
      </c>
      <c r="F339">
        <v>1</v>
      </c>
    </row>
    <row r="340" spans="1:6">
      <c r="A340">
        <v>4111</v>
      </c>
      <c r="B340">
        <v>9</v>
      </c>
      <c r="C340" t="s">
        <v>63</v>
      </c>
      <c r="D340" t="s">
        <v>91</v>
      </c>
      <c r="E340">
        <v>6059</v>
      </c>
      <c r="F340">
        <v>1</v>
      </c>
    </row>
    <row r="341" spans="1:6">
      <c r="A341">
        <v>4111</v>
      </c>
      <c r="B341">
        <v>9</v>
      </c>
      <c r="C341" t="s">
        <v>63</v>
      </c>
      <c r="D341" t="s">
        <v>91</v>
      </c>
      <c r="E341">
        <v>5865</v>
      </c>
      <c r="F341">
        <v>1</v>
      </c>
    </row>
    <row r="342" spans="1:6">
      <c r="A342">
        <v>4111</v>
      </c>
      <c r="B342">
        <v>9</v>
      </c>
      <c r="C342" t="s">
        <v>63</v>
      </c>
      <c r="D342" t="s">
        <v>91</v>
      </c>
      <c r="E342">
        <v>5179</v>
      </c>
      <c r="F342">
        <v>1</v>
      </c>
    </row>
    <row r="343" spans="1:6">
      <c r="A343">
        <v>4111</v>
      </c>
      <c r="B343">
        <v>9</v>
      </c>
      <c r="C343" t="s">
        <v>63</v>
      </c>
      <c r="D343" t="s">
        <v>91</v>
      </c>
      <c r="E343">
        <v>3868</v>
      </c>
      <c r="F343">
        <v>1</v>
      </c>
    </row>
    <row r="344" spans="1:6">
      <c r="A344">
        <v>4111</v>
      </c>
      <c r="B344">
        <v>9</v>
      </c>
      <c r="C344" t="s">
        <v>63</v>
      </c>
      <c r="D344" t="s">
        <v>91</v>
      </c>
      <c r="E344">
        <v>2253</v>
      </c>
      <c r="F344">
        <v>1</v>
      </c>
    </row>
    <row r="345" spans="1:6">
      <c r="A345">
        <v>4111</v>
      </c>
      <c r="B345">
        <v>9</v>
      </c>
      <c r="C345" t="s">
        <v>63</v>
      </c>
      <c r="D345" t="s">
        <v>91</v>
      </c>
      <c r="E345">
        <v>108</v>
      </c>
      <c r="F345">
        <v>1</v>
      </c>
    </row>
    <row r="346" spans="1:6">
      <c r="A346">
        <v>4111</v>
      </c>
      <c r="B346">
        <v>9</v>
      </c>
      <c r="C346" t="s">
        <v>63</v>
      </c>
      <c r="D346" t="s">
        <v>91</v>
      </c>
      <c r="E346">
        <v>5260</v>
      </c>
      <c r="F346">
        <v>1</v>
      </c>
    </row>
    <row r="347" spans="1:6">
      <c r="A347">
        <v>4111</v>
      </c>
      <c r="B347">
        <v>9</v>
      </c>
      <c r="C347" t="s">
        <v>63</v>
      </c>
      <c r="D347" t="s">
        <v>91</v>
      </c>
      <c r="E347">
        <v>3329</v>
      </c>
      <c r="F347">
        <v>1</v>
      </c>
    </row>
    <row r="348" spans="1:6">
      <c r="A348">
        <v>4111</v>
      </c>
      <c r="B348">
        <v>9</v>
      </c>
      <c r="C348" t="s">
        <v>63</v>
      </c>
      <c r="D348" t="s">
        <v>91</v>
      </c>
      <c r="E348">
        <v>4259</v>
      </c>
      <c r="F348">
        <v>1</v>
      </c>
    </row>
    <row r="349" spans="1:6">
      <c r="A349">
        <v>4111</v>
      </c>
      <c r="B349">
        <v>9</v>
      </c>
      <c r="C349" t="s">
        <v>63</v>
      </c>
      <c r="D349" t="s">
        <v>91</v>
      </c>
      <c r="E349">
        <v>5961</v>
      </c>
      <c r="F349">
        <v>1</v>
      </c>
    </row>
    <row r="350" spans="1:6">
      <c r="A350">
        <v>4111</v>
      </c>
      <c r="B350">
        <v>9</v>
      </c>
      <c r="C350" t="s">
        <v>63</v>
      </c>
      <c r="D350" t="s">
        <v>91</v>
      </c>
      <c r="E350">
        <v>2547</v>
      </c>
      <c r="F350">
        <v>1</v>
      </c>
    </row>
    <row r="351" spans="1:6">
      <c r="A351">
        <v>4111</v>
      </c>
      <c r="B351">
        <v>9</v>
      </c>
      <c r="C351" t="s">
        <v>63</v>
      </c>
      <c r="D351" t="s">
        <v>91</v>
      </c>
      <c r="E351">
        <v>4626</v>
      </c>
      <c r="F351">
        <v>1</v>
      </c>
    </row>
    <row r="352" spans="1:6">
      <c r="A352">
        <v>4111</v>
      </c>
      <c r="B352">
        <v>9</v>
      </c>
      <c r="C352" t="s">
        <v>63</v>
      </c>
      <c r="D352" t="s">
        <v>91</v>
      </c>
      <c r="E352">
        <v>3903</v>
      </c>
      <c r="F352">
        <v>1</v>
      </c>
    </row>
    <row r="353" spans="1:6">
      <c r="A353">
        <v>4111</v>
      </c>
      <c r="B353">
        <v>9</v>
      </c>
      <c r="C353" t="s">
        <v>62</v>
      </c>
      <c r="D353" t="s">
        <v>91</v>
      </c>
      <c r="E353">
        <v>2428</v>
      </c>
      <c r="F353">
        <v>73</v>
      </c>
    </row>
    <row r="354" spans="1:6">
      <c r="A354">
        <v>4111</v>
      </c>
      <c r="B354">
        <v>9</v>
      </c>
      <c r="C354" t="s">
        <v>62</v>
      </c>
      <c r="D354" t="s">
        <v>91</v>
      </c>
      <c r="E354">
        <v>1297</v>
      </c>
      <c r="F354">
        <v>46</v>
      </c>
    </row>
    <row r="355" spans="1:6">
      <c r="A355">
        <v>4111</v>
      </c>
      <c r="B355">
        <v>9</v>
      </c>
      <c r="C355" t="s">
        <v>62</v>
      </c>
      <c r="D355" t="s">
        <v>91</v>
      </c>
      <c r="E355">
        <v>5810</v>
      </c>
      <c r="F355">
        <v>32</v>
      </c>
    </row>
    <row r="356" spans="1:6">
      <c r="A356">
        <v>4111</v>
      </c>
      <c r="B356">
        <v>9</v>
      </c>
      <c r="C356" t="s">
        <v>62</v>
      </c>
      <c r="D356" t="s">
        <v>91</v>
      </c>
      <c r="E356">
        <v>1013</v>
      </c>
      <c r="F356">
        <v>29</v>
      </c>
    </row>
    <row r="357" spans="1:6">
      <c r="A357">
        <v>4111</v>
      </c>
      <c r="B357">
        <v>9</v>
      </c>
      <c r="C357" t="s">
        <v>62</v>
      </c>
      <c r="D357" t="s">
        <v>91</v>
      </c>
      <c r="E357">
        <v>3768</v>
      </c>
      <c r="F357">
        <v>26</v>
      </c>
    </row>
    <row r="358" spans="1:6">
      <c r="A358">
        <v>4111</v>
      </c>
      <c r="B358">
        <v>9</v>
      </c>
      <c r="C358" t="s">
        <v>62</v>
      </c>
      <c r="D358" t="s">
        <v>91</v>
      </c>
      <c r="E358">
        <v>4715</v>
      </c>
      <c r="F358">
        <v>22</v>
      </c>
    </row>
    <row r="359" spans="1:6">
      <c r="A359">
        <v>4111</v>
      </c>
      <c r="B359">
        <v>9</v>
      </c>
      <c r="C359" t="s">
        <v>62</v>
      </c>
      <c r="D359" t="s">
        <v>91</v>
      </c>
      <c r="E359">
        <v>3965</v>
      </c>
      <c r="F359">
        <v>15</v>
      </c>
    </row>
    <row r="360" spans="1:6">
      <c r="A360">
        <v>4111</v>
      </c>
      <c r="B360">
        <v>9</v>
      </c>
      <c r="C360" t="s">
        <v>62</v>
      </c>
      <c r="D360" t="s">
        <v>91</v>
      </c>
      <c r="E360">
        <v>3318</v>
      </c>
      <c r="F360">
        <v>8</v>
      </c>
    </row>
    <row r="361" spans="1:6">
      <c r="A361">
        <v>4111</v>
      </c>
      <c r="B361">
        <v>9</v>
      </c>
      <c r="C361" t="s">
        <v>62</v>
      </c>
      <c r="D361" t="s">
        <v>91</v>
      </c>
      <c r="E361">
        <v>62</v>
      </c>
      <c r="F361">
        <v>5</v>
      </c>
    </row>
    <row r="362" spans="1:6">
      <c r="A362">
        <v>4111</v>
      </c>
      <c r="B362">
        <v>9</v>
      </c>
      <c r="C362" t="s">
        <v>62</v>
      </c>
      <c r="D362" t="s">
        <v>91</v>
      </c>
      <c r="E362">
        <v>4327</v>
      </c>
      <c r="F362">
        <v>5</v>
      </c>
    </row>
    <row r="363" spans="1:6">
      <c r="A363">
        <v>4111</v>
      </c>
      <c r="B363">
        <v>9</v>
      </c>
      <c r="C363" t="s">
        <v>62</v>
      </c>
      <c r="D363" t="s">
        <v>91</v>
      </c>
      <c r="E363">
        <v>4086</v>
      </c>
      <c r="F363">
        <v>4</v>
      </c>
    </row>
    <row r="364" spans="1:6">
      <c r="A364">
        <v>4111</v>
      </c>
      <c r="B364">
        <v>9</v>
      </c>
      <c r="C364" t="s">
        <v>62</v>
      </c>
      <c r="D364" t="s">
        <v>91</v>
      </c>
      <c r="E364">
        <v>5017</v>
      </c>
      <c r="F364">
        <v>3</v>
      </c>
    </row>
    <row r="365" spans="1:6">
      <c r="A365">
        <v>4111</v>
      </c>
      <c r="B365">
        <v>9</v>
      </c>
      <c r="C365" t="s">
        <v>62</v>
      </c>
      <c r="D365" t="s">
        <v>91</v>
      </c>
      <c r="E365">
        <v>2040</v>
      </c>
      <c r="F365">
        <v>3</v>
      </c>
    </row>
    <row r="366" spans="1:6">
      <c r="A366">
        <v>4111</v>
      </c>
      <c r="B366">
        <v>9</v>
      </c>
      <c r="C366" t="s">
        <v>62</v>
      </c>
      <c r="D366" t="s">
        <v>91</v>
      </c>
      <c r="E366">
        <v>5179</v>
      </c>
      <c r="F366">
        <v>3</v>
      </c>
    </row>
    <row r="367" spans="1:6">
      <c r="A367">
        <v>4111</v>
      </c>
      <c r="B367">
        <v>9</v>
      </c>
      <c r="C367" t="s">
        <v>62</v>
      </c>
      <c r="D367" t="s">
        <v>91</v>
      </c>
      <c r="E367">
        <v>235</v>
      </c>
      <c r="F367">
        <v>3</v>
      </c>
    </row>
    <row r="368" spans="1:6">
      <c r="A368">
        <v>4111</v>
      </c>
      <c r="B368">
        <v>9</v>
      </c>
      <c r="C368" t="s">
        <v>62</v>
      </c>
      <c r="D368" t="s">
        <v>91</v>
      </c>
      <c r="E368">
        <v>2418</v>
      </c>
      <c r="F368">
        <v>3</v>
      </c>
    </row>
    <row r="369" spans="1:6">
      <c r="A369">
        <v>4111</v>
      </c>
      <c r="B369">
        <v>9</v>
      </c>
      <c r="C369" t="s">
        <v>62</v>
      </c>
      <c r="D369" t="s">
        <v>91</v>
      </c>
      <c r="E369">
        <v>2854</v>
      </c>
      <c r="F369">
        <v>2</v>
      </c>
    </row>
    <row r="370" spans="1:6">
      <c r="A370">
        <v>4111</v>
      </c>
      <c r="B370">
        <v>9</v>
      </c>
      <c r="C370" t="s">
        <v>62</v>
      </c>
      <c r="D370" t="s">
        <v>91</v>
      </c>
      <c r="E370">
        <v>5052</v>
      </c>
      <c r="F370">
        <v>2</v>
      </c>
    </row>
    <row r="371" spans="1:6">
      <c r="A371">
        <v>4111</v>
      </c>
      <c r="B371">
        <v>9</v>
      </c>
      <c r="C371" t="s">
        <v>62</v>
      </c>
      <c r="D371" t="s">
        <v>91</v>
      </c>
      <c r="E371">
        <v>4356</v>
      </c>
      <c r="F371">
        <v>2</v>
      </c>
    </row>
    <row r="372" spans="1:6">
      <c r="A372">
        <v>4111</v>
      </c>
      <c r="B372">
        <v>9</v>
      </c>
      <c r="C372" t="s">
        <v>62</v>
      </c>
      <c r="D372" t="s">
        <v>91</v>
      </c>
      <c r="E372">
        <v>5668</v>
      </c>
      <c r="F372">
        <v>2</v>
      </c>
    </row>
    <row r="373" spans="1:6">
      <c r="A373">
        <v>4111</v>
      </c>
      <c r="B373">
        <v>9</v>
      </c>
      <c r="C373" t="s">
        <v>62</v>
      </c>
      <c r="D373" t="s">
        <v>91</v>
      </c>
      <c r="E373">
        <v>4257</v>
      </c>
      <c r="F373">
        <v>2</v>
      </c>
    </row>
    <row r="374" spans="1:6">
      <c r="A374">
        <v>4111</v>
      </c>
      <c r="B374">
        <v>9</v>
      </c>
      <c r="C374" t="s">
        <v>62</v>
      </c>
      <c r="D374" t="s">
        <v>91</v>
      </c>
      <c r="E374">
        <v>5237</v>
      </c>
      <c r="F374">
        <v>2</v>
      </c>
    </row>
    <row r="375" spans="1:6">
      <c r="A375">
        <v>4111</v>
      </c>
      <c r="B375">
        <v>9</v>
      </c>
      <c r="C375" t="s">
        <v>62</v>
      </c>
      <c r="D375" t="s">
        <v>91</v>
      </c>
      <c r="E375">
        <v>5178</v>
      </c>
      <c r="F375">
        <v>2</v>
      </c>
    </row>
    <row r="376" spans="1:6">
      <c r="A376">
        <v>4111</v>
      </c>
      <c r="B376">
        <v>9</v>
      </c>
      <c r="C376" t="s">
        <v>62</v>
      </c>
      <c r="D376" t="s">
        <v>91</v>
      </c>
      <c r="E376">
        <v>2253</v>
      </c>
      <c r="F376">
        <v>1</v>
      </c>
    </row>
    <row r="377" spans="1:6">
      <c r="A377">
        <v>4111</v>
      </c>
      <c r="B377">
        <v>9</v>
      </c>
      <c r="C377" t="s">
        <v>62</v>
      </c>
      <c r="D377" t="s">
        <v>91</v>
      </c>
      <c r="E377">
        <v>3732</v>
      </c>
      <c r="F377">
        <v>1</v>
      </c>
    </row>
    <row r="378" spans="1:6">
      <c r="A378">
        <v>4111</v>
      </c>
      <c r="B378">
        <v>9</v>
      </c>
      <c r="C378" t="s">
        <v>62</v>
      </c>
      <c r="D378" t="s">
        <v>91</v>
      </c>
      <c r="E378">
        <v>4145</v>
      </c>
      <c r="F378">
        <v>1</v>
      </c>
    </row>
    <row r="379" spans="1:6">
      <c r="A379">
        <v>4111</v>
      </c>
      <c r="B379">
        <v>9</v>
      </c>
      <c r="C379" t="s">
        <v>62</v>
      </c>
      <c r="D379" t="s">
        <v>91</v>
      </c>
      <c r="E379">
        <v>2454</v>
      </c>
      <c r="F379">
        <v>1</v>
      </c>
    </row>
    <row r="380" spans="1:6">
      <c r="A380">
        <v>4111</v>
      </c>
      <c r="B380">
        <v>9</v>
      </c>
      <c r="C380" t="s">
        <v>62</v>
      </c>
      <c r="D380" t="s">
        <v>91</v>
      </c>
      <c r="E380">
        <v>5422</v>
      </c>
      <c r="F380">
        <v>1</v>
      </c>
    </row>
    <row r="381" spans="1:6">
      <c r="A381">
        <v>4111</v>
      </c>
      <c r="B381">
        <v>9</v>
      </c>
      <c r="C381" t="s">
        <v>62</v>
      </c>
      <c r="D381" t="s">
        <v>91</v>
      </c>
      <c r="E381">
        <v>4725</v>
      </c>
      <c r="F381">
        <v>1</v>
      </c>
    </row>
    <row r="382" spans="1:6">
      <c r="A382">
        <v>4111</v>
      </c>
      <c r="B382">
        <v>9</v>
      </c>
      <c r="C382" t="s">
        <v>62</v>
      </c>
      <c r="D382" t="s">
        <v>91</v>
      </c>
      <c r="E382">
        <v>108</v>
      </c>
      <c r="F382">
        <v>1</v>
      </c>
    </row>
    <row r="383" spans="1:6">
      <c r="A383">
        <v>4111</v>
      </c>
      <c r="B383">
        <v>9</v>
      </c>
      <c r="C383" t="s">
        <v>62</v>
      </c>
      <c r="D383" t="s">
        <v>91</v>
      </c>
      <c r="E383">
        <v>2949</v>
      </c>
      <c r="F383">
        <v>1</v>
      </c>
    </row>
    <row r="384" spans="1:6">
      <c r="A384">
        <v>4111</v>
      </c>
      <c r="B384">
        <v>9</v>
      </c>
      <c r="C384" t="s">
        <v>62</v>
      </c>
      <c r="D384" t="s">
        <v>91</v>
      </c>
      <c r="E384">
        <v>1320</v>
      </c>
      <c r="F384">
        <v>1</v>
      </c>
    </row>
    <row r="385" spans="1:6">
      <c r="A385">
        <v>4111</v>
      </c>
      <c r="B385">
        <v>9</v>
      </c>
      <c r="C385" t="s">
        <v>62</v>
      </c>
      <c r="D385" t="s">
        <v>91</v>
      </c>
      <c r="E385">
        <v>4570</v>
      </c>
      <c r="F385">
        <v>1</v>
      </c>
    </row>
    <row r="386" spans="1:6">
      <c r="A386">
        <v>4111</v>
      </c>
      <c r="B386">
        <v>9</v>
      </c>
      <c r="C386" t="s">
        <v>62</v>
      </c>
      <c r="D386" t="s">
        <v>91</v>
      </c>
      <c r="E386">
        <v>3702</v>
      </c>
      <c r="F386">
        <v>1</v>
      </c>
    </row>
    <row r="387" spans="1:6">
      <c r="A387">
        <v>4111</v>
      </c>
      <c r="B387">
        <v>9</v>
      </c>
      <c r="C387" t="s">
        <v>62</v>
      </c>
      <c r="D387" t="s">
        <v>91</v>
      </c>
      <c r="E387">
        <v>2157</v>
      </c>
      <c r="F387">
        <v>1</v>
      </c>
    </row>
    <row r="388" spans="1:6">
      <c r="A388">
        <v>4111</v>
      </c>
      <c r="B388">
        <v>9</v>
      </c>
      <c r="C388" t="s">
        <v>62</v>
      </c>
      <c r="D388" t="s">
        <v>91</v>
      </c>
      <c r="E388">
        <v>3832</v>
      </c>
      <c r="F388">
        <v>1</v>
      </c>
    </row>
    <row r="389" spans="1:6">
      <c r="A389">
        <v>4111</v>
      </c>
      <c r="B389">
        <v>9</v>
      </c>
      <c r="C389" t="s">
        <v>62</v>
      </c>
      <c r="D389" t="s">
        <v>91</v>
      </c>
      <c r="E389">
        <v>1077</v>
      </c>
      <c r="F389">
        <v>1</v>
      </c>
    </row>
    <row r="390" spans="1:6">
      <c r="A390">
        <v>4111</v>
      </c>
      <c r="B390">
        <v>9</v>
      </c>
      <c r="C390" t="s">
        <v>62</v>
      </c>
      <c r="D390" t="s">
        <v>91</v>
      </c>
      <c r="E390">
        <v>5030</v>
      </c>
      <c r="F390">
        <v>1</v>
      </c>
    </row>
    <row r="391" spans="1:6">
      <c r="A391">
        <v>4111</v>
      </c>
      <c r="B391">
        <v>9</v>
      </c>
      <c r="C391" t="s">
        <v>62</v>
      </c>
      <c r="D391" t="s">
        <v>91</v>
      </c>
      <c r="E391">
        <v>5582</v>
      </c>
      <c r="F391">
        <v>1</v>
      </c>
    </row>
    <row r="392" spans="1:6">
      <c r="A392">
        <v>4111</v>
      </c>
      <c r="B392">
        <v>9</v>
      </c>
      <c r="C392" t="s">
        <v>62</v>
      </c>
      <c r="D392" t="s">
        <v>91</v>
      </c>
      <c r="E392">
        <v>4259</v>
      </c>
      <c r="F392">
        <v>1</v>
      </c>
    </row>
    <row r="393" spans="1:6">
      <c r="A393">
        <v>4111</v>
      </c>
      <c r="B393">
        <v>9</v>
      </c>
      <c r="C393" t="s">
        <v>62</v>
      </c>
      <c r="D393" t="s">
        <v>91</v>
      </c>
      <c r="E393">
        <v>2029</v>
      </c>
      <c r="F393">
        <v>1</v>
      </c>
    </row>
    <row r="394" spans="1:6">
      <c r="A394">
        <v>4111</v>
      </c>
      <c r="B394">
        <v>9</v>
      </c>
      <c r="C394" t="s">
        <v>62</v>
      </c>
      <c r="D394" t="s">
        <v>91</v>
      </c>
      <c r="E394">
        <v>4626</v>
      </c>
      <c r="F394">
        <v>1</v>
      </c>
    </row>
    <row r="395" spans="1:6">
      <c r="A395">
        <v>4111</v>
      </c>
      <c r="B395">
        <v>9</v>
      </c>
      <c r="C395" t="s">
        <v>62</v>
      </c>
      <c r="D395" t="s">
        <v>91</v>
      </c>
      <c r="E395">
        <v>3265</v>
      </c>
      <c r="F395">
        <v>1</v>
      </c>
    </row>
    <row r="396" spans="1:6">
      <c r="A396">
        <v>4111</v>
      </c>
      <c r="B396">
        <v>9</v>
      </c>
      <c r="C396" t="s">
        <v>62</v>
      </c>
      <c r="D396" t="s">
        <v>91</v>
      </c>
      <c r="E396">
        <v>3365</v>
      </c>
      <c r="F396">
        <v>1</v>
      </c>
    </row>
    <row r="397" spans="1:6">
      <c r="A397">
        <v>4111</v>
      </c>
      <c r="B397">
        <v>9</v>
      </c>
      <c r="C397" t="s">
        <v>62</v>
      </c>
      <c r="D397" t="s">
        <v>91</v>
      </c>
      <c r="E397">
        <v>4528</v>
      </c>
      <c r="F397">
        <v>1</v>
      </c>
    </row>
    <row r="398" spans="1:6">
      <c r="A398">
        <v>4111</v>
      </c>
      <c r="B398">
        <v>9</v>
      </c>
      <c r="C398" t="s">
        <v>62</v>
      </c>
      <c r="D398" t="s">
        <v>91</v>
      </c>
      <c r="E398">
        <v>3469</v>
      </c>
      <c r="F398">
        <v>1</v>
      </c>
    </row>
    <row r="399" spans="1:6">
      <c r="A399">
        <v>4111</v>
      </c>
      <c r="B399">
        <v>9</v>
      </c>
      <c r="C399" t="s">
        <v>62</v>
      </c>
      <c r="D399" t="s">
        <v>91</v>
      </c>
      <c r="E399">
        <v>4835</v>
      </c>
      <c r="F399">
        <v>1</v>
      </c>
    </row>
    <row r="400" spans="1:6">
      <c r="A400">
        <v>4111</v>
      </c>
      <c r="B400">
        <v>9</v>
      </c>
      <c r="C400" t="s">
        <v>62</v>
      </c>
      <c r="D400" t="s">
        <v>91</v>
      </c>
      <c r="E400">
        <v>304</v>
      </c>
      <c r="F400">
        <v>1</v>
      </c>
    </row>
    <row r="401" spans="1:6">
      <c r="A401">
        <v>4111</v>
      </c>
      <c r="B401">
        <v>9</v>
      </c>
      <c r="C401" t="s">
        <v>62</v>
      </c>
      <c r="D401" t="s">
        <v>91</v>
      </c>
      <c r="E401">
        <v>3221</v>
      </c>
      <c r="F401">
        <v>1</v>
      </c>
    </row>
    <row r="402" spans="1:6">
      <c r="A402">
        <v>4111</v>
      </c>
      <c r="B402">
        <v>9</v>
      </c>
      <c r="C402" t="s">
        <v>62</v>
      </c>
      <c r="D402" t="s">
        <v>91</v>
      </c>
      <c r="E402">
        <v>224</v>
      </c>
      <c r="F402">
        <v>1</v>
      </c>
    </row>
    <row r="403" spans="1:6">
      <c r="A403">
        <v>4111</v>
      </c>
      <c r="B403">
        <v>9</v>
      </c>
      <c r="C403" t="s">
        <v>62</v>
      </c>
      <c r="D403" t="s">
        <v>91</v>
      </c>
      <c r="E403">
        <v>1222</v>
      </c>
      <c r="F403">
        <v>1</v>
      </c>
    </row>
    <row r="404" spans="1:6">
      <c r="A404">
        <v>4111</v>
      </c>
      <c r="B404">
        <v>9</v>
      </c>
      <c r="C404" t="s">
        <v>62</v>
      </c>
      <c r="D404" t="s">
        <v>91</v>
      </c>
      <c r="E404">
        <v>4799</v>
      </c>
      <c r="F404">
        <v>1</v>
      </c>
    </row>
    <row r="405" spans="1:6">
      <c r="A405">
        <v>4111</v>
      </c>
      <c r="B405">
        <v>9</v>
      </c>
      <c r="C405" t="s">
        <v>62</v>
      </c>
      <c r="D405" t="s">
        <v>91</v>
      </c>
      <c r="E405">
        <v>2708</v>
      </c>
      <c r="F405">
        <v>1</v>
      </c>
    </row>
    <row r="406" spans="1:6">
      <c r="A406">
        <v>4111</v>
      </c>
      <c r="B406">
        <v>9</v>
      </c>
      <c r="C406" t="s">
        <v>62</v>
      </c>
      <c r="D406" t="s">
        <v>91</v>
      </c>
      <c r="E406">
        <v>4028</v>
      </c>
      <c r="F406">
        <v>1</v>
      </c>
    </row>
    <row r="407" spans="1:6">
      <c r="A407">
        <v>4111</v>
      </c>
      <c r="B407">
        <v>10</v>
      </c>
      <c r="C407" t="s">
        <v>63</v>
      </c>
      <c r="D407" t="s">
        <v>91</v>
      </c>
      <c r="E407">
        <v>2040</v>
      </c>
      <c r="F407">
        <v>35</v>
      </c>
    </row>
    <row r="408" spans="1:6">
      <c r="A408">
        <v>4111</v>
      </c>
      <c r="B408">
        <v>10</v>
      </c>
      <c r="C408" t="s">
        <v>63</v>
      </c>
      <c r="D408" t="s">
        <v>91</v>
      </c>
      <c r="E408">
        <v>5030</v>
      </c>
      <c r="F408">
        <v>30</v>
      </c>
    </row>
    <row r="409" spans="1:6">
      <c r="A409">
        <v>4111</v>
      </c>
      <c r="B409">
        <v>10</v>
      </c>
      <c r="C409" t="s">
        <v>63</v>
      </c>
      <c r="D409" t="s">
        <v>91</v>
      </c>
      <c r="E409">
        <v>2361</v>
      </c>
      <c r="F409">
        <v>24</v>
      </c>
    </row>
    <row r="410" spans="1:6">
      <c r="A410">
        <v>4111</v>
      </c>
      <c r="B410">
        <v>10</v>
      </c>
      <c r="C410" t="s">
        <v>63</v>
      </c>
      <c r="D410" t="s">
        <v>91</v>
      </c>
      <c r="E410">
        <v>4086</v>
      </c>
      <c r="F410">
        <v>23</v>
      </c>
    </row>
    <row r="411" spans="1:6">
      <c r="A411">
        <v>4111</v>
      </c>
      <c r="B411">
        <v>10</v>
      </c>
      <c r="C411" t="s">
        <v>63</v>
      </c>
      <c r="D411" t="s">
        <v>91</v>
      </c>
      <c r="E411">
        <v>5810</v>
      </c>
      <c r="F411">
        <v>7</v>
      </c>
    </row>
    <row r="412" spans="1:6">
      <c r="A412">
        <v>4111</v>
      </c>
      <c r="B412">
        <v>10</v>
      </c>
      <c r="C412" t="s">
        <v>63</v>
      </c>
      <c r="D412" t="s">
        <v>91</v>
      </c>
      <c r="E412">
        <v>108</v>
      </c>
      <c r="F412">
        <v>5</v>
      </c>
    </row>
    <row r="413" spans="1:6">
      <c r="A413">
        <v>4111</v>
      </c>
      <c r="B413">
        <v>10</v>
      </c>
      <c r="C413" t="s">
        <v>63</v>
      </c>
      <c r="D413" t="s">
        <v>91</v>
      </c>
      <c r="E413">
        <v>4033</v>
      </c>
      <c r="F413">
        <v>5</v>
      </c>
    </row>
    <row r="414" spans="1:6">
      <c r="A414">
        <v>4111</v>
      </c>
      <c r="B414">
        <v>10</v>
      </c>
      <c r="C414" t="s">
        <v>63</v>
      </c>
      <c r="D414" t="s">
        <v>91</v>
      </c>
      <c r="E414">
        <v>2956</v>
      </c>
      <c r="F414">
        <v>5</v>
      </c>
    </row>
    <row r="415" spans="1:6">
      <c r="A415">
        <v>4111</v>
      </c>
      <c r="B415">
        <v>10</v>
      </c>
      <c r="C415" t="s">
        <v>63</v>
      </c>
      <c r="D415" t="s">
        <v>91</v>
      </c>
      <c r="E415">
        <v>6005</v>
      </c>
      <c r="F415">
        <v>5</v>
      </c>
    </row>
    <row r="416" spans="1:6">
      <c r="A416">
        <v>4111</v>
      </c>
      <c r="B416">
        <v>10</v>
      </c>
      <c r="C416" t="s">
        <v>63</v>
      </c>
      <c r="D416" t="s">
        <v>91</v>
      </c>
      <c r="E416">
        <v>1222</v>
      </c>
      <c r="F416">
        <v>4</v>
      </c>
    </row>
    <row r="417" spans="1:6">
      <c r="A417">
        <v>4111</v>
      </c>
      <c r="B417">
        <v>10</v>
      </c>
      <c r="C417" t="s">
        <v>63</v>
      </c>
      <c r="D417" t="s">
        <v>91</v>
      </c>
      <c r="E417">
        <v>3768</v>
      </c>
      <c r="F417">
        <v>4</v>
      </c>
    </row>
    <row r="418" spans="1:6">
      <c r="A418">
        <v>4111</v>
      </c>
      <c r="B418">
        <v>10</v>
      </c>
      <c r="C418" t="s">
        <v>63</v>
      </c>
      <c r="D418" t="s">
        <v>91</v>
      </c>
      <c r="E418">
        <v>2547</v>
      </c>
      <c r="F418">
        <v>3</v>
      </c>
    </row>
    <row r="419" spans="1:6">
      <c r="A419">
        <v>4111</v>
      </c>
      <c r="B419">
        <v>10</v>
      </c>
      <c r="C419" t="s">
        <v>63</v>
      </c>
      <c r="D419" t="s">
        <v>91</v>
      </c>
      <c r="E419">
        <v>3329</v>
      </c>
      <c r="F419">
        <v>3</v>
      </c>
    </row>
    <row r="420" spans="1:6">
      <c r="A420">
        <v>4111</v>
      </c>
      <c r="B420">
        <v>10</v>
      </c>
      <c r="C420" t="s">
        <v>63</v>
      </c>
      <c r="D420" t="s">
        <v>91</v>
      </c>
      <c r="E420">
        <v>4944</v>
      </c>
      <c r="F420">
        <v>3</v>
      </c>
    </row>
    <row r="421" spans="1:6">
      <c r="A421">
        <v>4111</v>
      </c>
      <c r="B421">
        <v>10</v>
      </c>
      <c r="C421" t="s">
        <v>63</v>
      </c>
      <c r="D421" t="s">
        <v>91</v>
      </c>
      <c r="E421">
        <v>224</v>
      </c>
      <c r="F421">
        <v>2</v>
      </c>
    </row>
    <row r="422" spans="1:6">
      <c r="A422">
        <v>4111</v>
      </c>
      <c r="B422">
        <v>10</v>
      </c>
      <c r="C422" t="s">
        <v>63</v>
      </c>
      <c r="D422" t="s">
        <v>91</v>
      </c>
      <c r="E422">
        <v>5961</v>
      </c>
      <c r="F422">
        <v>2</v>
      </c>
    </row>
    <row r="423" spans="1:6">
      <c r="A423">
        <v>4111</v>
      </c>
      <c r="B423">
        <v>10</v>
      </c>
      <c r="C423" t="s">
        <v>63</v>
      </c>
      <c r="D423" t="s">
        <v>91</v>
      </c>
      <c r="E423">
        <v>5582</v>
      </c>
      <c r="F423">
        <v>2</v>
      </c>
    </row>
    <row r="424" spans="1:6">
      <c r="A424">
        <v>4111</v>
      </c>
      <c r="B424">
        <v>10</v>
      </c>
      <c r="C424" t="s">
        <v>63</v>
      </c>
      <c r="D424" t="s">
        <v>91</v>
      </c>
      <c r="E424">
        <v>2715</v>
      </c>
      <c r="F424">
        <v>1</v>
      </c>
    </row>
    <row r="425" spans="1:6">
      <c r="A425">
        <v>4111</v>
      </c>
      <c r="B425">
        <v>10</v>
      </c>
      <c r="C425" t="s">
        <v>63</v>
      </c>
      <c r="D425" t="s">
        <v>91</v>
      </c>
      <c r="E425">
        <v>5052</v>
      </c>
      <c r="F425">
        <v>1</v>
      </c>
    </row>
    <row r="426" spans="1:6">
      <c r="A426">
        <v>4111</v>
      </c>
      <c r="B426">
        <v>10</v>
      </c>
      <c r="C426" t="s">
        <v>63</v>
      </c>
      <c r="D426" t="s">
        <v>91</v>
      </c>
      <c r="E426">
        <v>5131</v>
      </c>
      <c r="F426">
        <v>1</v>
      </c>
    </row>
    <row r="427" spans="1:6">
      <c r="A427">
        <v>4111</v>
      </c>
      <c r="B427">
        <v>10</v>
      </c>
      <c r="C427" t="s">
        <v>63</v>
      </c>
      <c r="D427" t="s">
        <v>91</v>
      </c>
      <c r="E427">
        <v>1297</v>
      </c>
      <c r="F427">
        <v>1</v>
      </c>
    </row>
    <row r="428" spans="1:6">
      <c r="A428">
        <v>4111</v>
      </c>
      <c r="B428">
        <v>10</v>
      </c>
      <c r="C428" t="s">
        <v>63</v>
      </c>
      <c r="D428" t="s">
        <v>91</v>
      </c>
      <c r="E428">
        <v>5852</v>
      </c>
      <c r="F428">
        <v>1</v>
      </c>
    </row>
    <row r="429" spans="1:6">
      <c r="A429">
        <v>4111</v>
      </c>
      <c r="B429">
        <v>10</v>
      </c>
      <c r="C429" t="s">
        <v>62</v>
      </c>
      <c r="D429" t="s">
        <v>92</v>
      </c>
      <c r="E429">
        <v>2040</v>
      </c>
      <c r="F429">
        <v>60</v>
      </c>
    </row>
    <row r="430" spans="1:6">
      <c r="A430">
        <v>4111</v>
      </c>
      <c r="B430">
        <v>10</v>
      </c>
      <c r="C430" t="s">
        <v>62</v>
      </c>
      <c r="D430" t="s">
        <v>92</v>
      </c>
      <c r="E430">
        <v>5030</v>
      </c>
      <c r="F430">
        <v>26</v>
      </c>
    </row>
    <row r="431" spans="1:6">
      <c r="A431">
        <v>4111</v>
      </c>
      <c r="B431">
        <v>10</v>
      </c>
      <c r="C431" t="s">
        <v>62</v>
      </c>
      <c r="D431" t="s">
        <v>92</v>
      </c>
      <c r="E431">
        <v>4086</v>
      </c>
      <c r="F431">
        <v>16</v>
      </c>
    </row>
    <row r="432" spans="1:6">
      <c r="A432">
        <v>4111</v>
      </c>
      <c r="B432">
        <v>10</v>
      </c>
      <c r="C432" t="s">
        <v>62</v>
      </c>
      <c r="D432" t="s">
        <v>92</v>
      </c>
      <c r="E432">
        <v>108</v>
      </c>
      <c r="F432">
        <v>13</v>
      </c>
    </row>
    <row r="433" spans="1:6">
      <c r="A433">
        <v>4111</v>
      </c>
      <c r="B433">
        <v>10</v>
      </c>
      <c r="C433" t="s">
        <v>62</v>
      </c>
      <c r="D433" t="s">
        <v>92</v>
      </c>
      <c r="E433">
        <v>3329</v>
      </c>
      <c r="F433">
        <v>5</v>
      </c>
    </row>
    <row r="434" spans="1:6">
      <c r="A434">
        <v>4111</v>
      </c>
      <c r="B434">
        <v>10</v>
      </c>
      <c r="C434" t="s">
        <v>62</v>
      </c>
      <c r="D434" t="s">
        <v>92</v>
      </c>
      <c r="E434">
        <v>2956</v>
      </c>
      <c r="F434">
        <v>5</v>
      </c>
    </row>
    <row r="435" spans="1:6">
      <c r="A435">
        <v>4111</v>
      </c>
      <c r="B435">
        <v>10</v>
      </c>
      <c r="C435" t="s">
        <v>62</v>
      </c>
      <c r="D435" t="s">
        <v>92</v>
      </c>
      <c r="E435">
        <v>224</v>
      </c>
      <c r="F435">
        <v>4</v>
      </c>
    </row>
    <row r="436" spans="1:6">
      <c r="A436">
        <v>4111</v>
      </c>
      <c r="B436">
        <v>10</v>
      </c>
      <c r="C436" t="s">
        <v>62</v>
      </c>
      <c r="D436" t="s">
        <v>92</v>
      </c>
      <c r="E436">
        <v>5810</v>
      </c>
      <c r="F436">
        <v>4</v>
      </c>
    </row>
    <row r="437" spans="1:6">
      <c r="A437">
        <v>4111</v>
      </c>
      <c r="B437">
        <v>10</v>
      </c>
      <c r="C437" t="s">
        <v>62</v>
      </c>
      <c r="D437" t="s">
        <v>92</v>
      </c>
      <c r="E437">
        <v>5852</v>
      </c>
      <c r="F437">
        <v>3</v>
      </c>
    </row>
    <row r="438" spans="1:6">
      <c r="A438">
        <v>4111</v>
      </c>
      <c r="B438">
        <v>10</v>
      </c>
      <c r="C438" t="s">
        <v>62</v>
      </c>
      <c r="D438" t="s">
        <v>92</v>
      </c>
      <c r="E438">
        <v>4944</v>
      </c>
      <c r="F438">
        <v>3</v>
      </c>
    </row>
    <row r="439" spans="1:6">
      <c r="A439">
        <v>4111</v>
      </c>
      <c r="B439">
        <v>10</v>
      </c>
      <c r="C439" t="s">
        <v>62</v>
      </c>
      <c r="D439" t="s">
        <v>92</v>
      </c>
      <c r="E439">
        <v>2428</v>
      </c>
      <c r="F439">
        <v>3</v>
      </c>
    </row>
    <row r="440" spans="1:6">
      <c r="A440">
        <v>4111</v>
      </c>
      <c r="B440">
        <v>10</v>
      </c>
      <c r="C440" t="s">
        <v>62</v>
      </c>
      <c r="D440" t="s">
        <v>92</v>
      </c>
      <c r="E440">
        <v>5582</v>
      </c>
      <c r="F440">
        <v>3</v>
      </c>
    </row>
    <row r="441" spans="1:6">
      <c r="A441">
        <v>4111</v>
      </c>
      <c r="B441">
        <v>10</v>
      </c>
      <c r="C441" t="s">
        <v>62</v>
      </c>
      <c r="D441" t="s">
        <v>92</v>
      </c>
      <c r="E441">
        <v>2547</v>
      </c>
      <c r="F441">
        <v>2</v>
      </c>
    </row>
    <row r="442" spans="1:6">
      <c r="A442">
        <v>4111</v>
      </c>
      <c r="B442">
        <v>10</v>
      </c>
      <c r="C442" t="s">
        <v>62</v>
      </c>
      <c r="D442" t="s">
        <v>92</v>
      </c>
      <c r="E442">
        <v>1222</v>
      </c>
      <c r="F442">
        <v>2</v>
      </c>
    </row>
    <row r="443" spans="1:6">
      <c r="A443">
        <v>4111</v>
      </c>
      <c r="B443">
        <v>10</v>
      </c>
      <c r="C443" t="s">
        <v>62</v>
      </c>
      <c r="D443" t="s">
        <v>92</v>
      </c>
      <c r="E443">
        <v>5349</v>
      </c>
      <c r="F443">
        <v>2</v>
      </c>
    </row>
    <row r="444" spans="1:6">
      <c r="A444">
        <v>4111</v>
      </c>
      <c r="B444">
        <v>10</v>
      </c>
      <c r="C444" t="s">
        <v>62</v>
      </c>
      <c r="D444" t="s">
        <v>92</v>
      </c>
      <c r="E444">
        <v>2454</v>
      </c>
      <c r="F444">
        <v>2</v>
      </c>
    </row>
    <row r="445" spans="1:6">
      <c r="A445">
        <v>4111</v>
      </c>
      <c r="B445">
        <v>10</v>
      </c>
      <c r="C445" t="s">
        <v>62</v>
      </c>
      <c r="D445" t="s">
        <v>92</v>
      </c>
      <c r="E445">
        <v>2509</v>
      </c>
      <c r="F445">
        <v>1</v>
      </c>
    </row>
    <row r="446" spans="1:6">
      <c r="A446">
        <v>4111</v>
      </c>
      <c r="B446">
        <v>10</v>
      </c>
      <c r="C446" t="s">
        <v>62</v>
      </c>
      <c r="D446" t="s">
        <v>92</v>
      </c>
      <c r="E446">
        <v>4108</v>
      </c>
      <c r="F446">
        <v>1</v>
      </c>
    </row>
    <row r="447" spans="1:6">
      <c r="A447">
        <v>4111</v>
      </c>
      <c r="B447">
        <v>10</v>
      </c>
      <c r="C447" t="s">
        <v>62</v>
      </c>
      <c r="D447" t="s">
        <v>92</v>
      </c>
      <c r="E447">
        <v>1013</v>
      </c>
      <c r="F447">
        <v>1</v>
      </c>
    </row>
    <row r="448" spans="1:6">
      <c r="A448">
        <v>4111</v>
      </c>
      <c r="B448">
        <v>10</v>
      </c>
      <c r="C448" t="s">
        <v>62</v>
      </c>
      <c r="D448" t="s">
        <v>92</v>
      </c>
      <c r="E448">
        <v>5131</v>
      </c>
      <c r="F448">
        <v>1</v>
      </c>
    </row>
    <row r="449" spans="1:6">
      <c r="A449">
        <v>4111</v>
      </c>
      <c r="B449">
        <v>10</v>
      </c>
      <c r="C449" t="s">
        <v>62</v>
      </c>
      <c r="D449" t="s">
        <v>92</v>
      </c>
      <c r="E449">
        <v>254</v>
      </c>
      <c r="F449">
        <v>1</v>
      </c>
    </row>
    <row r="450" spans="1:6">
      <c r="A450">
        <v>4111</v>
      </c>
      <c r="B450">
        <v>10</v>
      </c>
      <c r="C450" t="s">
        <v>62</v>
      </c>
      <c r="D450" t="s">
        <v>92</v>
      </c>
      <c r="E450">
        <v>5483</v>
      </c>
      <c r="F450">
        <v>1</v>
      </c>
    </row>
    <row r="451" spans="1:6">
      <c r="A451">
        <v>4111</v>
      </c>
      <c r="B451">
        <v>10</v>
      </c>
      <c r="C451" t="s">
        <v>62</v>
      </c>
      <c r="D451" t="s">
        <v>92</v>
      </c>
      <c r="E451">
        <v>2044</v>
      </c>
      <c r="F451">
        <v>1</v>
      </c>
    </row>
    <row r="452" spans="1:6">
      <c r="A452">
        <v>4111</v>
      </c>
      <c r="B452">
        <v>10</v>
      </c>
      <c r="C452" t="s">
        <v>62</v>
      </c>
      <c r="D452" t="s">
        <v>92</v>
      </c>
      <c r="E452">
        <v>3768</v>
      </c>
      <c r="F452">
        <v>1</v>
      </c>
    </row>
    <row r="453" spans="1:6">
      <c r="A453">
        <v>4111</v>
      </c>
      <c r="B453">
        <v>10</v>
      </c>
      <c r="C453" t="s">
        <v>62</v>
      </c>
      <c r="D453" t="s">
        <v>92</v>
      </c>
      <c r="E453">
        <v>2112</v>
      </c>
      <c r="F453">
        <v>1</v>
      </c>
    </row>
    <row r="454" spans="1:6">
      <c r="A454">
        <v>4111</v>
      </c>
      <c r="B454">
        <v>10</v>
      </c>
      <c r="C454" t="s">
        <v>62</v>
      </c>
      <c r="D454" t="s">
        <v>92</v>
      </c>
      <c r="E454">
        <v>3572</v>
      </c>
      <c r="F454">
        <v>1</v>
      </c>
    </row>
    <row r="455" spans="1:6">
      <c r="A455">
        <v>4111</v>
      </c>
      <c r="B455">
        <v>10</v>
      </c>
      <c r="C455" t="s">
        <v>62</v>
      </c>
      <c r="D455" t="s">
        <v>92</v>
      </c>
      <c r="E455">
        <v>5961</v>
      </c>
      <c r="F455">
        <v>1</v>
      </c>
    </row>
    <row r="456" spans="1:6">
      <c r="A456">
        <v>4111</v>
      </c>
      <c r="B456">
        <v>10</v>
      </c>
      <c r="C456" t="s">
        <v>62</v>
      </c>
      <c r="D456" t="s">
        <v>92</v>
      </c>
      <c r="E456">
        <v>4715</v>
      </c>
      <c r="F456">
        <v>1</v>
      </c>
    </row>
    <row r="457" spans="1:6">
      <c r="A457">
        <v>4111</v>
      </c>
      <c r="B457">
        <v>10</v>
      </c>
      <c r="C457" t="s">
        <v>62</v>
      </c>
      <c r="D457" t="s">
        <v>92</v>
      </c>
      <c r="E457">
        <v>3732</v>
      </c>
      <c r="F457">
        <v>1</v>
      </c>
    </row>
    <row r="458" spans="1:6">
      <c r="A458">
        <v>4111</v>
      </c>
      <c r="B458">
        <v>10</v>
      </c>
      <c r="C458" t="s">
        <v>62</v>
      </c>
      <c r="D458" t="s">
        <v>92</v>
      </c>
      <c r="E458">
        <v>3513</v>
      </c>
      <c r="F458">
        <v>1</v>
      </c>
    </row>
    <row r="459" spans="1:6">
      <c r="A459">
        <v>4111</v>
      </c>
      <c r="B459">
        <v>12</v>
      </c>
      <c r="C459" t="s">
        <v>63</v>
      </c>
      <c r="D459" t="s">
        <v>91</v>
      </c>
      <c r="E459">
        <v>1320</v>
      </c>
      <c r="F459">
        <v>12</v>
      </c>
    </row>
    <row r="460" spans="1:6">
      <c r="A460">
        <v>4111</v>
      </c>
      <c r="B460">
        <v>12</v>
      </c>
      <c r="C460" t="s">
        <v>63</v>
      </c>
      <c r="D460" t="s">
        <v>91</v>
      </c>
      <c r="E460">
        <v>5179</v>
      </c>
      <c r="F460">
        <v>11</v>
      </c>
    </row>
    <row r="461" spans="1:6">
      <c r="A461">
        <v>4111</v>
      </c>
      <c r="B461">
        <v>12</v>
      </c>
      <c r="C461" t="s">
        <v>63</v>
      </c>
      <c r="D461" t="s">
        <v>91</v>
      </c>
      <c r="E461">
        <v>4626</v>
      </c>
      <c r="F461">
        <v>10</v>
      </c>
    </row>
    <row r="462" spans="1:6">
      <c r="A462">
        <v>4111</v>
      </c>
      <c r="B462">
        <v>12</v>
      </c>
      <c r="C462" t="s">
        <v>63</v>
      </c>
      <c r="D462" t="s">
        <v>91</v>
      </c>
      <c r="E462">
        <v>2253</v>
      </c>
      <c r="F462">
        <v>7</v>
      </c>
    </row>
    <row r="463" spans="1:6">
      <c r="A463">
        <v>4111</v>
      </c>
      <c r="B463">
        <v>12</v>
      </c>
      <c r="C463" t="s">
        <v>63</v>
      </c>
      <c r="D463" t="s">
        <v>91</v>
      </c>
      <c r="E463">
        <v>3498</v>
      </c>
      <c r="F463">
        <v>5</v>
      </c>
    </row>
    <row r="464" spans="1:6">
      <c r="A464">
        <v>4111</v>
      </c>
      <c r="B464">
        <v>12</v>
      </c>
      <c r="C464" t="s">
        <v>63</v>
      </c>
      <c r="D464" t="s">
        <v>91</v>
      </c>
      <c r="E464">
        <v>2015</v>
      </c>
      <c r="F464">
        <v>2</v>
      </c>
    </row>
    <row r="465" spans="1:6">
      <c r="A465">
        <v>4111</v>
      </c>
      <c r="B465">
        <v>12</v>
      </c>
      <c r="C465" t="s">
        <v>63</v>
      </c>
      <c r="D465" t="s">
        <v>91</v>
      </c>
      <c r="E465">
        <v>5683</v>
      </c>
      <c r="F465">
        <v>1</v>
      </c>
    </row>
    <row r="466" spans="1:6">
      <c r="A466">
        <v>4111</v>
      </c>
      <c r="B466">
        <v>12</v>
      </c>
      <c r="C466" t="s">
        <v>62</v>
      </c>
      <c r="D466" t="s">
        <v>92</v>
      </c>
      <c r="E466">
        <v>5179</v>
      </c>
      <c r="F466">
        <v>7</v>
      </c>
    </row>
    <row r="467" spans="1:6">
      <c r="A467">
        <v>4111</v>
      </c>
      <c r="B467">
        <v>12</v>
      </c>
      <c r="C467" t="s">
        <v>62</v>
      </c>
      <c r="D467" t="s">
        <v>92</v>
      </c>
      <c r="E467">
        <v>2253</v>
      </c>
      <c r="F467">
        <v>7</v>
      </c>
    </row>
    <row r="468" spans="1:6">
      <c r="A468">
        <v>4111</v>
      </c>
      <c r="B468">
        <v>12</v>
      </c>
      <c r="C468" t="s">
        <v>62</v>
      </c>
      <c r="D468" t="s">
        <v>92</v>
      </c>
      <c r="E468">
        <v>4626</v>
      </c>
      <c r="F468">
        <v>5</v>
      </c>
    </row>
    <row r="469" spans="1:6">
      <c r="A469">
        <v>4111</v>
      </c>
      <c r="B469">
        <v>12</v>
      </c>
      <c r="C469" t="s">
        <v>62</v>
      </c>
      <c r="D469" t="s">
        <v>92</v>
      </c>
      <c r="E469">
        <v>3498</v>
      </c>
      <c r="F469">
        <v>3</v>
      </c>
    </row>
    <row r="470" spans="1:6">
      <c r="A470">
        <v>4111</v>
      </c>
      <c r="B470">
        <v>12</v>
      </c>
      <c r="C470" t="s">
        <v>62</v>
      </c>
      <c r="D470" t="s">
        <v>92</v>
      </c>
      <c r="E470">
        <v>2015</v>
      </c>
      <c r="F470">
        <v>3</v>
      </c>
    </row>
    <row r="471" spans="1:6">
      <c r="A471">
        <v>4111</v>
      </c>
      <c r="B471">
        <v>12</v>
      </c>
      <c r="C471" t="s">
        <v>62</v>
      </c>
      <c r="D471" t="s">
        <v>92</v>
      </c>
      <c r="E471">
        <v>4750</v>
      </c>
      <c r="F471">
        <v>1</v>
      </c>
    </row>
    <row r="472" spans="1:6">
      <c r="A472">
        <v>4111</v>
      </c>
      <c r="B472">
        <v>12</v>
      </c>
      <c r="C472" t="s">
        <v>62</v>
      </c>
      <c r="D472" t="s">
        <v>92</v>
      </c>
      <c r="E472">
        <v>1320</v>
      </c>
      <c r="F472">
        <v>1</v>
      </c>
    </row>
    <row r="473" spans="1:6">
      <c r="A473">
        <v>4111</v>
      </c>
      <c r="B473">
        <v>12</v>
      </c>
      <c r="C473" t="s">
        <v>62</v>
      </c>
      <c r="D473" t="s">
        <v>92</v>
      </c>
      <c r="E473">
        <v>5099</v>
      </c>
      <c r="F473">
        <v>1</v>
      </c>
    </row>
    <row r="474" spans="1:6">
      <c r="A474">
        <v>4111</v>
      </c>
      <c r="B474">
        <v>13</v>
      </c>
      <c r="C474" t="s">
        <v>63</v>
      </c>
      <c r="D474" t="s">
        <v>91</v>
      </c>
      <c r="E474">
        <v>3498</v>
      </c>
      <c r="F474">
        <v>27</v>
      </c>
    </row>
    <row r="475" spans="1:6">
      <c r="A475">
        <v>4111</v>
      </c>
      <c r="B475">
        <v>13</v>
      </c>
      <c r="C475" t="s">
        <v>63</v>
      </c>
      <c r="D475" t="s">
        <v>91</v>
      </c>
      <c r="E475">
        <v>2015</v>
      </c>
      <c r="F475">
        <v>19</v>
      </c>
    </row>
    <row r="476" spans="1:6">
      <c r="A476">
        <v>4111</v>
      </c>
      <c r="B476">
        <v>13</v>
      </c>
      <c r="C476" t="s">
        <v>63</v>
      </c>
      <c r="D476" t="s">
        <v>91</v>
      </c>
      <c r="E476">
        <v>2253</v>
      </c>
      <c r="F476">
        <v>2</v>
      </c>
    </row>
    <row r="477" spans="1:6">
      <c r="A477">
        <v>4111</v>
      </c>
      <c r="B477">
        <v>13</v>
      </c>
      <c r="C477" t="s">
        <v>63</v>
      </c>
      <c r="D477" t="s">
        <v>91</v>
      </c>
      <c r="E477">
        <v>5179</v>
      </c>
      <c r="F477">
        <v>1</v>
      </c>
    </row>
    <row r="478" spans="1:6">
      <c r="A478">
        <v>4111</v>
      </c>
      <c r="B478">
        <v>13</v>
      </c>
      <c r="C478" t="s">
        <v>63</v>
      </c>
      <c r="D478" t="s">
        <v>91</v>
      </c>
      <c r="E478">
        <v>4913</v>
      </c>
      <c r="F478">
        <v>1</v>
      </c>
    </row>
    <row r="479" spans="1:6">
      <c r="A479">
        <v>4111</v>
      </c>
      <c r="B479">
        <v>13</v>
      </c>
      <c r="C479" t="s">
        <v>63</v>
      </c>
      <c r="D479" t="s">
        <v>91</v>
      </c>
      <c r="E479">
        <v>3798</v>
      </c>
      <c r="F479">
        <v>1</v>
      </c>
    </row>
    <row r="480" spans="1:6">
      <c r="A480">
        <v>4111</v>
      </c>
      <c r="B480">
        <v>13</v>
      </c>
      <c r="C480" t="s">
        <v>63</v>
      </c>
      <c r="D480" t="s">
        <v>91</v>
      </c>
      <c r="E480">
        <v>5683</v>
      </c>
      <c r="F480">
        <v>1</v>
      </c>
    </row>
    <row r="481" spans="1:6">
      <c r="A481">
        <v>4111</v>
      </c>
      <c r="B481">
        <v>13</v>
      </c>
      <c r="C481" t="s">
        <v>62</v>
      </c>
      <c r="D481" t="s">
        <v>92</v>
      </c>
      <c r="E481">
        <v>2015</v>
      </c>
      <c r="F481">
        <v>21</v>
      </c>
    </row>
    <row r="482" spans="1:6">
      <c r="A482">
        <v>4111</v>
      </c>
      <c r="B482">
        <v>13</v>
      </c>
      <c r="C482" t="s">
        <v>62</v>
      </c>
      <c r="D482" t="s">
        <v>92</v>
      </c>
      <c r="E482">
        <v>3498</v>
      </c>
      <c r="F482">
        <v>16</v>
      </c>
    </row>
    <row r="483" spans="1:6">
      <c r="A483">
        <v>4111</v>
      </c>
      <c r="B483">
        <v>13</v>
      </c>
      <c r="C483" t="s">
        <v>62</v>
      </c>
      <c r="D483" t="s">
        <v>92</v>
      </c>
      <c r="E483">
        <v>5683</v>
      </c>
      <c r="F483">
        <v>4</v>
      </c>
    </row>
    <row r="484" spans="1:6">
      <c r="A484">
        <v>4111</v>
      </c>
      <c r="B484">
        <v>13</v>
      </c>
      <c r="C484" t="s">
        <v>62</v>
      </c>
      <c r="D484" t="s">
        <v>92</v>
      </c>
      <c r="E484">
        <v>4626</v>
      </c>
      <c r="F484">
        <v>1</v>
      </c>
    </row>
    <row r="485" spans="1:6">
      <c r="A485">
        <v>4111</v>
      </c>
      <c r="B485">
        <v>13</v>
      </c>
      <c r="C485" t="s">
        <v>62</v>
      </c>
      <c r="D485" t="s">
        <v>92</v>
      </c>
      <c r="E485">
        <v>1162</v>
      </c>
      <c r="F485">
        <v>1</v>
      </c>
    </row>
    <row r="486" spans="1:6">
      <c r="A486">
        <v>4111</v>
      </c>
      <c r="B486">
        <v>13</v>
      </c>
      <c r="C486" t="s">
        <v>62</v>
      </c>
      <c r="D486" t="s">
        <v>92</v>
      </c>
      <c r="E486">
        <v>3897</v>
      </c>
      <c r="F486">
        <v>1</v>
      </c>
    </row>
    <row r="487" spans="1:6">
      <c r="A487">
        <v>4111</v>
      </c>
      <c r="B487">
        <v>13</v>
      </c>
      <c r="C487" t="s">
        <v>62</v>
      </c>
      <c r="D487" t="s">
        <v>92</v>
      </c>
      <c r="E487">
        <v>5179</v>
      </c>
      <c r="F487">
        <v>1</v>
      </c>
    </row>
    <row r="488" spans="1:6">
      <c r="A488">
        <v>4111</v>
      </c>
      <c r="B488">
        <v>13</v>
      </c>
      <c r="C488" t="s">
        <v>62</v>
      </c>
      <c r="D488" t="s">
        <v>92</v>
      </c>
      <c r="E488">
        <v>2594</v>
      </c>
      <c r="F488">
        <v>1</v>
      </c>
    </row>
    <row r="489" spans="1:6">
      <c r="A489">
        <v>4111</v>
      </c>
      <c r="B489">
        <v>15</v>
      </c>
      <c r="C489" t="s">
        <v>63</v>
      </c>
      <c r="D489" t="s">
        <v>91</v>
      </c>
      <c r="E489">
        <v>2253</v>
      </c>
      <c r="F489">
        <v>13</v>
      </c>
    </row>
    <row r="490" spans="1:6">
      <c r="A490">
        <v>4111</v>
      </c>
      <c r="B490">
        <v>15</v>
      </c>
      <c r="C490" t="s">
        <v>63</v>
      </c>
      <c r="D490" t="s">
        <v>91</v>
      </c>
      <c r="E490">
        <v>5179</v>
      </c>
      <c r="F490">
        <v>11</v>
      </c>
    </row>
    <row r="491" spans="1:6">
      <c r="A491">
        <v>4111</v>
      </c>
      <c r="B491">
        <v>15</v>
      </c>
      <c r="C491" t="s">
        <v>63</v>
      </c>
      <c r="D491" t="s">
        <v>91</v>
      </c>
      <c r="E491">
        <v>1320</v>
      </c>
      <c r="F491">
        <v>10</v>
      </c>
    </row>
    <row r="492" spans="1:6">
      <c r="A492">
        <v>4111</v>
      </c>
      <c r="B492">
        <v>15</v>
      </c>
      <c r="C492" t="s">
        <v>63</v>
      </c>
      <c r="D492" t="s">
        <v>91</v>
      </c>
      <c r="E492">
        <v>4626</v>
      </c>
      <c r="F492">
        <v>7</v>
      </c>
    </row>
    <row r="493" spans="1:6">
      <c r="A493">
        <v>4111</v>
      </c>
      <c r="B493">
        <v>15</v>
      </c>
      <c r="C493" t="s">
        <v>63</v>
      </c>
      <c r="D493" t="s">
        <v>91</v>
      </c>
      <c r="E493">
        <v>4340</v>
      </c>
      <c r="F493">
        <v>5</v>
      </c>
    </row>
    <row r="494" spans="1:6">
      <c r="A494">
        <v>4111</v>
      </c>
      <c r="B494">
        <v>15</v>
      </c>
      <c r="C494" t="s">
        <v>63</v>
      </c>
      <c r="D494" t="s">
        <v>91</v>
      </c>
      <c r="E494">
        <v>5393</v>
      </c>
      <c r="F494">
        <v>5</v>
      </c>
    </row>
    <row r="495" spans="1:6">
      <c r="A495">
        <v>4111</v>
      </c>
      <c r="B495">
        <v>15</v>
      </c>
      <c r="C495" t="s">
        <v>63</v>
      </c>
      <c r="D495" t="s">
        <v>91</v>
      </c>
      <c r="E495">
        <v>2063</v>
      </c>
      <c r="F495">
        <v>3</v>
      </c>
    </row>
    <row r="496" spans="1:6">
      <c r="A496">
        <v>4111</v>
      </c>
      <c r="B496">
        <v>15</v>
      </c>
      <c r="C496" t="s">
        <v>63</v>
      </c>
      <c r="D496" t="s">
        <v>91</v>
      </c>
      <c r="E496">
        <v>3484</v>
      </c>
      <c r="F496">
        <v>2</v>
      </c>
    </row>
    <row r="497" spans="1:6">
      <c r="A497">
        <v>4111</v>
      </c>
      <c r="B497">
        <v>15</v>
      </c>
      <c r="C497" t="s">
        <v>63</v>
      </c>
      <c r="D497" t="s">
        <v>91</v>
      </c>
      <c r="E497">
        <v>4715</v>
      </c>
      <c r="F497">
        <v>2</v>
      </c>
    </row>
    <row r="498" spans="1:6">
      <c r="A498">
        <v>4111</v>
      </c>
      <c r="B498">
        <v>15</v>
      </c>
      <c r="C498" t="s">
        <v>63</v>
      </c>
      <c r="D498" t="s">
        <v>91</v>
      </c>
      <c r="E498">
        <v>3404</v>
      </c>
      <c r="F498">
        <v>1</v>
      </c>
    </row>
    <row r="499" spans="1:6">
      <c r="A499">
        <v>4111</v>
      </c>
      <c r="B499">
        <v>15</v>
      </c>
      <c r="C499" t="s">
        <v>63</v>
      </c>
      <c r="D499" t="s">
        <v>91</v>
      </c>
      <c r="E499">
        <v>3965</v>
      </c>
      <c r="F499">
        <v>1</v>
      </c>
    </row>
    <row r="500" spans="1:6">
      <c r="A500">
        <v>4111</v>
      </c>
      <c r="B500">
        <v>15</v>
      </c>
      <c r="C500" t="s">
        <v>62</v>
      </c>
      <c r="D500" t="s">
        <v>92</v>
      </c>
      <c r="E500">
        <v>5179</v>
      </c>
      <c r="F500">
        <v>9</v>
      </c>
    </row>
    <row r="501" spans="1:6">
      <c r="A501">
        <v>4111</v>
      </c>
      <c r="B501">
        <v>15</v>
      </c>
      <c r="C501" t="s">
        <v>62</v>
      </c>
      <c r="D501" t="s">
        <v>92</v>
      </c>
      <c r="E501">
        <v>2253</v>
      </c>
      <c r="F501">
        <v>7</v>
      </c>
    </row>
    <row r="502" spans="1:6">
      <c r="A502">
        <v>4111</v>
      </c>
      <c r="B502">
        <v>15</v>
      </c>
      <c r="C502" t="s">
        <v>62</v>
      </c>
      <c r="D502" t="s">
        <v>92</v>
      </c>
      <c r="E502">
        <v>4626</v>
      </c>
      <c r="F502">
        <v>6</v>
      </c>
    </row>
    <row r="503" spans="1:6">
      <c r="A503">
        <v>4111</v>
      </c>
      <c r="B503">
        <v>15</v>
      </c>
      <c r="C503" t="s">
        <v>62</v>
      </c>
      <c r="D503" t="s">
        <v>92</v>
      </c>
      <c r="E503">
        <v>4367</v>
      </c>
      <c r="F503">
        <v>6</v>
      </c>
    </row>
    <row r="504" spans="1:6">
      <c r="A504">
        <v>4111</v>
      </c>
      <c r="B504">
        <v>15</v>
      </c>
      <c r="C504" t="s">
        <v>62</v>
      </c>
      <c r="D504" t="s">
        <v>92</v>
      </c>
      <c r="E504">
        <v>5393</v>
      </c>
      <c r="F504">
        <v>6</v>
      </c>
    </row>
    <row r="505" spans="1:6">
      <c r="A505">
        <v>4111</v>
      </c>
      <c r="B505">
        <v>15</v>
      </c>
      <c r="C505" t="s">
        <v>62</v>
      </c>
      <c r="D505" t="s">
        <v>92</v>
      </c>
      <c r="E505">
        <v>4340</v>
      </c>
      <c r="F505">
        <v>3</v>
      </c>
    </row>
    <row r="506" spans="1:6">
      <c r="A506">
        <v>4111</v>
      </c>
      <c r="B506">
        <v>15</v>
      </c>
      <c r="C506" t="s">
        <v>62</v>
      </c>
      <c r="D506" t="s">
        <v>92</v>
      </c>
      <c r="E506">
        <v>2124</v>
      </c>
      <c r="F506">
        <v>3</v>
      </c>
    </row>
    <row r="507" spans="1:6">
      <c r="A507">
        <v>4111</v>
      </c>
      <c r="B507">
        <v>15</v>
      </c>
      <c r="C507" t="s">
        <v>62</v>
      </c>
      <c r="D507" t="s">
        <v>92</v>
      </c>
      <c r="E507">
        <v>4715</v>
      </c>
      <c r="F507">
        <v>3</v>
      </c>
    </row>
    <row r="508" spans="1:6">
      <c r="A508">
        <v>4111</v>
      </c>
      <c r="B508">
        <v>15</v>
      </c>
      <c r="C508" t="s">
        <v>62</v>
      </c>
      <c r="D508" t="s">
        <v>92</v>
      </c>
      <c r="E508">
        <v>2063</v>
      </c>
      <c r="F508">
        <v>3</v>
      </c>
    </row>
    <row r="509" spans="1:6">
      <c r="A509">
        <v>4111</v>
      </c>
      <c r="B509">
        <v>15</v>
      </c>
      <c r="C509" t="s">
        <v>62</v>
      </c>
      <c r="D509" t="s">
        <v>92</v>
      </c>
      <c r="E509">
        <v>1162</v>
      </c>
      <c r="F509">
        <v>2</v>
      </c>
    </row>
    <row r="510" spans="1:6">
      <c r="A510">
        <v>4111</v>
      </c>
      <c r="B510">
        <v>15</v>
      </c>
      <c r="C510" t="s">
        <v>62</v>
      </c>
      <c r="D510" t="s">
        <v>92</v>
      </c>
      <c r="E510">
        <v>3484</v>
      </c>
      <c r="F510">
        <v>2</v>
      </c>
    </row>
    <row r="511" spans="1:6">
      <c r="A511">
        <v>4111</v>
      </c>
      <c r="B511">
        <v>15</v>
      </c>
      <c r="C511" t="s">
        <v>62</v>
      </c>
      <c r="D511" t="s">
        <v>92</v>
      </c>
      <c r="E511">
        <v>2254</v>
      </c>
      <c r="F511">
        <v>1</v>
      </c>
    </row>
    <row r="512" spans="1:6">
      <c r="A512">
        <v>4111</v>
      </c>
      <c r="B512">
        <v>15</v>
      </c>
      <c r="C512" t="s">
        <v>62</v>
      </c>
      <c r="D512" t="s">
        <v>92</v>
      </c>
      <c r="E512">
        <v>3846</v>
      </c>
      <c r="F512">
        <v>1</v>
      </c>
    </row>
    <row r="513" spans="1:6">
      <c r="A513">
        <v>4111</v>
      </c>
      <c r="B513">
        <v>15</v>
      </c>
      <c r="C513" t="s">
        <v>62</v>
      </c>
      <c r="D513" t="s">
        <v>92</v>
      </c>
      <c r="E513">
        <v>3257</v>
      </c>
      <c r="F513">
        <v>1</v>
      </c>
    </row>
    <row r="514" spans="1:6">
      <c r="A514">
        <v>4111</v>
      </c>
      <c r="B514">
        <v>15</v>
      </c>
      <c r="C514" t="s">
        <v>62</v>
      </c>
      <c r="D514" t="s">
        <v>92</v>
      </c>
      <c r="E514">
        <v>159</v>
      </c>
      <c r="F514">
        <v>1</v>
      </c>
    </row>
    <row r="515" spans="1:6">
      <c r="A515">
        <v>4111</v>
      </c>
      <c r="B515">
        <v>16</v>
      </c>
      <c r="C515" t="s">
        <v>63</v>
      </c>
      <c r="D515" t="s">
        <v>91</v>
      </c>
      <c r="E515">
        <v>3965</v>
      </c>
      <c r="F515">
        <v>25</v>
      </c>
    </row>
    <row r="516" spans="1:6">
      <c r="A516">
        <v>4111</v>
      </c>
      <c r="B516">
        <v>16</v>
      </c>
      <c r="C516" t="s">
        <v>63</v>
      </c>
      <c r="D516" t="s">
        <v>91</v>
      </c>
      <c r="E516">
        <v>4715</v>
      </c>
      <c r="F516">
        <v>23</v>
      </c>
    </row>
    <row r="517" spans="1:6">
      <c r="A517">
        <v>4111</v>
      </c>
      <c r="B517">
        <v>16</v>
      </c>
      <c r="C517" t="s">
        <v>63</v>
      </c>
      <c r="D517" t="s">
        <v>91</v>
      </c>
      <c r="E517">
        <v>5179</v>
      </c>
      <c r="F517">
        <v>4</v>
      </c>
    </row>
    <row r="518" spans="1:6">
      <c r="A518">
        <v>4111</v>
      </c>
      <c r="B518">
        <v>16</v>
      </c>
      <c r="C518" t="s">
        <v>63</v>
      </c>
      <c r="D518" t="s">
        <v>91</v>
      </c>
      <c r="E518">
        <v>4852</v>
      </c>
      <c r="F518">
        <v>3</v>
      </c>
    </row>
    <row r="519" spans="1:6">
      <c r="A519">
        <v>4111</v>
      </c>
      <c r="B519">
        <v>16</v>
      </c>
      <c r="C519" t="s">
        <v>63</v>
      </c>
      <c r="D519" t="s">
        <v>91</v>
      </c>
      <c r="E519">
        <v>5584</v>
      </c>
      <c r="F519">
        <v>1</v>
      </c>
    </row>
    <row r="520" spans="1:6">
      <c r="A520">
        <v>4111</v>
      </c>
      <c r="B520">
        <v>16</v>
      </c>
      <c r="C520" t="s">
        <v>63</v>
      </c>
      <c r="D520" t="s">
        <v>91</v>
      </c>
      <c r="E520">
        <v>2253</v>
      </c>
      <c r="F520">
        <v>1</v>
      </c>
    </row>
    <row r="521" spans="1:6">
      <c r="A521">
        <v>4111</v>
      </c>
      <c r="B521">
        <v>16</v>
      </c>
      <c r="C521" t="s">
        <v>63</v>
      </c>
      <c r="D521" t="s">
        <v>91</v>
      </c>
      <c r="E521">
        <v>4626</v>
      </c>
      <c r="F521">
        <v>1</v>
      </c>
    </row>
    <row r="522" spans="1:6">
      <c r="A522">
        <v>4111</v>
      </c>
      <c r="B522">
        <v>16</v>
      </c>
      <c r="C522" t="s">
        <v>63</v>
      </c>
      <c r="D522" t="s">
        <v>91</v>
      </c>
      <c r="E522">
        <v>5429</v>
      </c>
      <c r="F522">
        <v>1</v>
      </c>
    </row>
    <row r="523" spans="1:6">
      <c r="A523">
        <v>4111</v>
      </c>
      <c r="B523">
        <v>16</v>
      </c>
      <c r="C523" t="s">
        <v>62</v>
      </c>
      <c r="D523" t="s">
        <v>91</v>
      </c>
      <c r="E523">
        <v>4715</v>
      </c>
      <c r="F523">
        <v>24</v>
      </c>
    </row>
    <row r="524" spans="1:6">
      <c r="A524">
        <v>4111</v>
      </c>
      <c r="B524">
        <v>16</v>
      </c>
      <c r="C524" t="s">
        <v>62</v>
      </c>
      <c r="D524" t="s">
        <v>91</v>
      </c>
      <c r="E524">
        <v>3965</v>
      </c>
      <c r="F524">
        <v>14</v>
      </c>
    </row>
    <row r="525" spans="1:6">
      <c r="A525">
        <v>4111</v>
      </c>
      <c r="B525">
        <v>16</v>
      </c>
      <c r="C525" t="s">
        <v>62</v>
      </c>
      <c r="D525" t="s">
        <v>91</v>
      </c>
      <c r="E525">
        <v>5668</v>
      </c>
      <c r="F525">
        <v>8</v>
      </c>
    </row>
    <row r="526" spans="1:6">
      <c r="A526">
        <v>4111</v>
      </c>
      <c r="B526">
        <v>16</v>
      </c>
      <c r="C526" t="s">
        <v>62</v>
      </c>
      <c r="D526" t="s">
        <v>91</v>
      </c>
      <c r="E526">
        <v>5429</v>
      </c>
      <c r="F526">
        <v>3</v>
      </c>
    </row>
    <row r="527" spans="1:6">
      <c r="A527">
        <v>4111</v>
      </c>
      <c r="B527">
        <v>16</v>
      </c>
      <c r="C527" t="s">
        <v>62</v>
      </c>
      <c r="D527" t="s">
        <v>91</v>
      </c>
      <c r="E527">
        <v>2253</v>
      </c>
      <c r="F527">
        <v>2</v>
      </c>
    </row>
    <row r="528" spans="1:6">
      <c r="A528">
        <v>4111</v>
      </c>
      <c r="B528">
        <v>16</v>
      </c>
      <c r="C528" t="s">
        <v>62</v>
      </c>
      <c r="D528" t="s">
        <v>91</v>
      </c>
      <c r="E528">
        <v>3705</v>
      </c>
      <c r="F528">
        <v>1</v>
      </c>
    </row>
    <row r="529" spans="1:6">
      <c r="A529">
        <v>4111</v>
      </c>
      <c r="B529">
        <v>16</v>
      </c>
      <c r="C529" t="s">
        <v>62</v>
      </c>
      <c r="D529" t="s">
        <v>91</v>
      </c>
      <c r="E529">
        <v>5393</v>
      </c>
      <c r="F529">
        <v>1</v>
      </c>
    </row>
    <row r="530" spans="1:6">
      <c r="A530">
        <v>4111</v>
      </c>
      <c r="B530">
        <v>16</v>
      </c>
      <c r="C530" t="s">
        <v>62</v>
      </c>
      <c r="D530" t="s">
        <v>91</v>
      </c>
      <c r="E530">
        <v>4626</v>
      </c>
      <c r="F530">
        <v>1</v>
      </c>
    </row>
    <row r="531" spans="1:6">
      <c r="A531">
        <v>4111</v>
      </c>
      <c r="B531">
        <v>16</v>
      </c>
      <c r="C531" t="s">
        <v>62</v>
      </c>
      <c r="D531" t="s">
        <v>91</v>
      </c>
      <c r="E531">
        <v>2998</v>
      </c>
      <c r="F531">
        <v>1</v>
      </c>
    </row>
    <row r="532" spans="1:6">
      <c r="A532">
        <v>4111</v>
      </c>
      <c r="B532">
        <v>16</v>
      </c>
      <c r="C532" t="s">
        <v>62</v>
      </c>
      <c r="D532" t="s">
        <v>91</v>
      </c>
      <c r="E532">
        <v>4526</v>
      </c>
      <c r="F532">
        <v>1</v>
      </c>
    </row>
    <row r="533" spans="1:6">
      <c r="A533">
        <v>4111</v>
      </c>
      <c r="B533">
        <v>16</v>
      </c>
      <c r="C533" t="s">
        <v>62</v>
      </c>
      <c r="D533" t="s">
        <v>91</v>
      </c>
      <c r="E533">
        <v>5179</v>
      </c>
      <c r="F533">
        <v>1</v>
      </c>
    </row>
    <row r="534" spans="1:6">
      <c r="A534">
        <v>4111</v>
      </c>
      <c r="B534">
        <v>16</v>
      </c>
      <c r="C534" t="s">
        <v>62</v>
      </c>
      <c r="D534" t="s">
        <v>91</v>
      </c>
      <c r="E534">
        <v>4852</v>
      </c>
      <c r="F534">
        <v>1</v>
      </c>
    </row>
    <row r="535" spans="1:6">
      <c r="A535">
        <v>4111</v>
      </c>
      <c r="B535">
        <v>16</v>
      </c>
      <c r="C535" t="s">
        <v>62</v>
      </c>
      <c r="D535" t="s">
        <v>91</v>
      </c>
      <c r="E535">
        <v>2063</v>
      </c>
      <c r="F535">
        <v>1</v>
      </c>
    </row>
    <row r="536" spans="1:6">
      <c r="A536">
        <v>4111</v>
      </c>
      <c r="B536">
        <v>19</v>
      </c>
      <c r="C536" t="s">
        <v>63</v>
      </c>
      <c r="D536" t="s">
        <v>92</v>
      </c>
      <c r="E536">
        <v>3329</v>
      </c>
      <c r="F536">
        <v>7</v>
      </c>
    </row>
    <row r="537" spans="1:6">
      <c r="A537">
        <v>4111</v>
      </c>
      <c r="B537">
        <v>19</v>
      </c>
      <c r="C537" t="s">
        <v>63</v>
      </c>
      <c r="D537" t="s">
        <v>92</v>
      </c>
      <c r="E537">
        <v>2956</v>
      </c>
      <c r="F537">
        <v>4</v>
      </c>
    </row>
    <row r="538" spans="1:6">
      <c r="A538">
        <v>4111</v>
      </c>
      <c r="B538">
        <v>19</v>
      </c>
      <c r="C538" t="s">
        <v>63</v>
      </c>
      <c r="D538" t="s">
        <v>92</v>
      </c>
      <c r="E538">
        <v>4033</v>
      </c>
      <c r="F538">
        <v>3</v>
      </c>
    </row>
    <row r="539" spans="1:6">
      <c r="A539">
        <v>4111</v>
      </c>
      <c r="B539">
        <v>19</v>
      </c>
      <c r="C539" t="s">
        <v>63</v>
      </c>
      <c r="D539" t="s">
        <v>92</v>
      </c>
      <c r="E539">
        <v>108</v>
      </c>
      <c r="F539">
        <v>1</v>
      </c>
    </row>
    <row r="540" spans="1:6">
      <c r="A540">
        <v>4111</v>
      </c>
      <c r="B540">
        <v>19</v>
      </c>
      <c r="C540" t="s">
        <v>63</v>
      </c>
      <c r="D540" t="s">
        <v>92</v>
      </c>
      <c r="E540">
        <v>2719</v>
      </c>
      <c r="F540">
        <v>1</v>
      </c>
    </row>
    <row r="541" spans="1:6">
      <c r="A541">
        <v>4111</v>
      </c>
      <c r="B541">
        <v>19</v>
      </c>
      <c r="C541" t="s">
        <v>62</v>
      </c>
      <c r="D541" t="s">
        <v>92</v>
      </c>
      <c r="E541">
        <v>108</v>
      </c>
      <c r="F541">
        <v>14</v>
      </c>
    </row>
    <row r="542" spans="1:6">
      <c r="A542">
        <v>4111</v>
      </c>
      <c r="B542">
        <v>19</v>
      </c>
      <c r="C542" t="s">
        <v>62</v>
      </c>
      <c r="D542" t="s">
        <v>92</v>
      </c>
      <c r="E542">
        <v>3329</v>
      </c>
      <c r="F542">
        <v>7</v>
      </c>
    </row>
    <row r="543" spans="1:6">
      <c r="A543">
        <v>4111</v>
      </c>
      <c r="B543">
        <v>19</v>
      </c>
      <c r="C543" t="s">
        <v>62</v>
      </c>
      <c r="D543" t="s">
        <v>92</v>
      </c>
      <c r="E543">
        <v>2611</v>
      </c>
      <c r="F543">
        <v>3</v>
      </c>
    </row>
    <row r="544" spans="1:6">
      <c r="A544">
        <v>4111</v>
      </c>
      <c r="B544">
        <v>19</v>
      </c>
      <c r="C544" t="s">
        <v>62</v>
      </c>
      <c r="D544" t="s">
        <v>92</v>
      </c>
      <c r="E544">
        <v>1080</v>
      </c>
      <c r="F544">
        <v>3</v>
      </c>
    </row>
    <row r="545" spans="1:6">
      <c r="A545">
        <v>4111</v>
      </c>
      <c r="B545">
        <v>19</v>
      </c>
      <c r="C545" t="s">
        <v>62</v>
      </c>
      <c r="D545" t="s">
        <v>92</v>
      </c>
      <c r="E545">
        <v>2956</v>
      </c>
      <c r="F545">
        <v>1</v>
      </c>
    </row>
    <row r="546" spans="1:6">
      <c r="A546">
        <v>4111</v>
      </c>
      <c r="B546">
        <v>19</v>
      </c>
      <c r="C546" t="s">
        <v>62</v>
      </c>
      <c r="D546" t="s">
        <v>92</v>
      </c>
      <c r="E546">
        <v>2715</v>
      </c>
      <c r="F546">
        <v>1</v>
      </c>
    </row>
    <row r="547" spans="1:6">
      <c r="A547">
        <v>4111</v>
      </c>
      <c r="B547">
        <v>19</v>
      </c>
      <c r="C547" t="s">
        <v>62</v>
      </c>
      <c r="D547" t="s">
        <v>92</v>
      </c>
      <c r="E547">
        <v>2719</v>
      </c>
      <c r="F547">
        <v>1</v>
      </c>
    </row>
    <row r="548" spans="1:6">
      <c r="A548">
        <v>4111</v>
      </c>
      <c r="B548">
        <v>21</v>
      </c>
      <c r="C548" t="s">
        <v>63</v>
      </c>
      <c r="D548" t="s">
        <v>92</v>
      </c>
      <c r="E548">
        <v>4715</v>
      </c>
      <c r="F548">
        <v>30</v>
      </c>
    </row>
    <row r="549" spans="1:6">
      <c r="A549">
        <v>4111</v>
      </c>
      <c r="B549">
        <v>21</v>
      </c>
      <c r="C549" t="s">
        <v>63</v>
      </c>
      <c r="D549" t="s">
        <v>92</v>
      </c>
      <c r="E549">
        <v>3965</v>
      </c>
      <c r="F549">
        <v>16</v>
      </c>
    </row>
    <row r="550" spans="1:6">
      <c r="A550">
        <v>4111</v>
      </c>
      <c r="B550">
        <v>21</v>
      </c>
      <c r="C550" t="s">
        <v>63</v>
      </c>
      <c r="D550" t="s">
        <v>92</v>
      </c>
      <c r="E550">
        <v>1162</v>
      </c>
      <c r="F550">
        <v>12</v>
      </c>
    </row>
    <row r="551" spans="1:6">
      <c r="A551">
        <v>4111</v>
      </c>
      <c r="B551">
        <v>21</v>
      </c>
      <c r="C551" t="s">
        <v>63</v>
      </c>
      <c r="D551" t="s">
        <v>92</v>
      </c>
      <c r="E551">
        <v>2769</v>
      </c>
      <c r="F551">
        <v>2</v>
      </c>
    </row>
    <row r="552" spans="1:6">
      <c r="A552">
        <v>4111</v>
      </c>
      <c r="B552">
        <v>21</v>
      </c>
      <c r="C552" t="s">
        <v>63</v>
      </c>
      <c r="D552" t="s">
        <v>92</v>
      </c>
      <c r="E552">
        <v>3911</v>
      </c>
      <c r="F552">
        <v>1</v>
      </c>
    </row>
    <row r="553" spans="1:6">
      <c r="A553">
        <v>4111</v>
      </c>
      <c r="B553">
        <v>21</v>
      </c>
      <c r="C553" t="s">
        <v>63</v>
      </c>
      <c r="D553" t="s">
        <v>92</v>
      </c>
      <c r="E553">
        <v>4476</v>
      </c>
      <c r="F553">
        <v>1</v>
      </c>
    </row>
    <row r="554" spans="1:6">
      <c r="A554">
        <v>4111</v>
      </c>
      <c r="B554">
        <v>21</v>
      </c>
      <c r="C554" t="s">
        <v>62</v>
      </c>
      <c r="D554" t="s">
        <v>92</v>
      </c>
      <c r="E554">
        <v>4715</v>
      </c>
      <c r="F554">
        <v>27</v>
      </c>
    </row>
    <row r="555" spans="1:6">
      <c r="A555">
        <v>4111</v>
      </c>
      <c r="B555">
        <v>21</v>
      </c>
      <c r="C555" t="s">
        <v>62</v>
      </c>
      <c r="D555" t="s">
        <v>92</v>
      </c>
      <c r="E555">
        <v>1162</v>
      </c>
      <c r="F555">
        <v>15</v>
      </c>
    </row>
    <row r="556" spans="1:6">
      <c r="A556">
        <v>4111</v>
      </c>
      <c r="B556">
        <v>21</v>
      </c>
      <c r="C556" t="s">
        <v>62</v>
      </c>
      <c r="D556" t="s">
        <v>92</v>
      </c>
      <c r="E556">
        <v>3965</v>
      </c>
      <c r="F556">
        <v>13</v>
      </c>
    </row>
    <row r="557" spans="1:6">
      <c r="A557">
        <v>4111</v>
      </c>
      <c r="B557">
        <v>21</v>
      </c>
      <c r="C557" t="s">
        <v>62</v>
      </c>
      <c r="D557" t="s">
        <v>92</v>
      </c>
      <c r="E557">
        <v>5668</v>
      </c>
      <c r="F557">
        <v>7</v>
      </c>
    </row>
    <row r="558" spans="1:6">
      <c r="A558">
        <v>4111</v>
      </c>
      <c r="B558">
        <v>21</v>
      </c>
      <c r="C558" t="s">
        <v>62</v>
      </c>
      <c r="D558" t="s">
        <v>92</v>
      </c>
      <c r="E558">
        <v>75</v>
      </c>
      <c r="F558">
        <v>1</v>
      </c>
    </row>
    <row r="559" spans="1:6">
      <c r="A559">
        <v>4722</v>
      </c>
      <c r="B559">
        <v>6</v>
      </c>
      <c r="C559" t="s">
        <v>64</v>
      </c>
      <c r="D559" t="s">
        <v>92</v>
      </c>
      <c r="E559">
        <v>3082</v>
      </c>
      <c r="F559">
        <v>1</v>
      </c>
    </row>
    <row r="560" spans="1:6">
      <c r="A560">
        <v>4722</v>
      </c>
      <c r="B560">
        <v>6</v>
      </c>
      <c r="C560" t="s">
        <v>64</v>
      </c>
      <c r="D560" t="s">
        <v>92</v>
      </c>
      <c r="E560">
        <v>2891</v>
      </c>
      <c r="F560">
        <v>1</v>
      </c>
    </row>
    <row r="561" spans="1:6">
      <c r="A561">
        <v>4722</v>
      </c>
      <c r="B561">
        <v>6</v>
      </c>
      <c r="C561" t="s">
        <v>64</v>
      </c>
      <c r="D561" t="s">
        <v>92</v>
      </c>
      <c r="E561">
        <v>3244</v>
      </c>
      <c r="F561">
        <v>1</v>
      </c>
    </row>
    <row r="562" spans="1:6">
      <c r="A562">
        <v>4722</v>
      </c>
      <c r="B562">
        <v>6</v>
      </c>
      <c r="C562" t="s">
        <v>64</v>
      </c>
      <c r="D562" t="s">
        <v>92</v>
      </c>
      <c r="E562">
        <v>3216</v>
      </c>
      <c r="F562">
        <v>1</v>
      </c>
    </row>
    <row r="563" spans="1:6">
      <c r="A563">
        <v>4722</v>
      </c>
      <c r="B563">
        <v>6</v>
      </c>
      <c r="C563" t="s">
        <v>64</v>
      </c>
      <c r="D563" t="s">
        <v>92</v>
      </c>
      <c r="E563">
        <v>201</v>
      </c>
      <c r="F563">
        <v>1</v>
      </c>
    </row>
    <row r="564" spans="1:6">
      <c r="A564">
        <v>4722</v>
      </c>
      <c r="B564">
        <v>6</v>
      </c>
      <c r="C564" t="s">
        <v>64</v>
      </c>
      <c r="D564" t="s">
        <v>92</v>
      </c>
      <c r="E564">
        <v>2933</v>
      </c>
      <c r="F564">
        <v>1</v>
      </c>
    </row>
    <row r="565" spans="1:6">
      <c r="A565">
        <v>4722</v>
      </c>
      <c r="B565">
        <v>6</v>
      </c>
      <c r="C565" t="s">
        <v>64</v>
      </c>
      <c r="D565" t="s">
        <v>92</v>
      </c>
      <c r="E565">
        <v>4060</v>
      </c>
      <c r="F565">
        <v>1</v>
      </c>
    </row>
    <row r="566" spans="1:6">
      <c r="A566">
        <v>4722</v>
      </c>
      <c r="B566">
        <v>6</v>
      </c>
      <c r="C566" t="s">
        <v>64</v>
      </c>
      <c r="D566" t="s">
        <v>92</v>
      </c>
      <c r="E566">
        <v>5935</v>
      </c>
      <c r="F566">
        <v>1</v>
      </c>
    </row>
    <row r="567" spans="1:6">
      <c r="A567">
        <v>4722</v>
      </c>
      <c r="B567">
        <v>6</v>
      </c>
      <c r="C567" t="s">
        <v>64</v>
      </c>
      <c r="D567" t="s">
        <v>92</v>
      </c>
      <c r="E567">
        <v>63</v>
      </c>
      <c r="F567">
        <v>1</v>
      </c>
    </row>
    <row r="568" spans="1:6">
      <c r="A568">
        <v>4722</v>
      </c>
      <c r="B568">
        <v>6</v>
      </c>
      <c r="C568" t="s">
        <v>64</v>
      </c>
      <c r="D568" t="s">
        <v>92</v>
      </c>
      <c r="E568">
        <v>6063</v>
      </c>
      <c r="F568">
        <v>1</v>
      </c>
    </row>
    <row r="569" spans="1:6">
      <c r="A569">
        <v>4722</v>
      </c>
      <c r="B569">
        <v>6</v>
      </c>
      <c r="C569" t="s">
        <v>64</v>
      </c>
      <c r="D569" t="s">
        <v>92</v>
      </c>
      <c r="E569">
        <v>2242</v>
      </c>
      <c r="F569">
        <v>1</v>
      </c>
    </row>
    <row r="570" spans="1:6">
      <c r="A570">
        <v>4722</v>
      </c>
      <c r="B570">
        <v>6</v>
      </c>
      <c r="C570" t="s">
        <v>64</v>
      </c>
      <c r="D570" t="s">
        <v>92</v>
      </c>
      <c r="E570">
        <v>5950</v>
      </c>
      <c r="F570">
        <v>1</v>
      </c>
    </row>
    <row r="571" spans="1:6">
      <c r="A571">
        <v>4722</v>
      </c>
      <c r="B571">
        <v>6</v>
      </c>
      <c r="C571" t="s">
        <v>64</v>
      </c>
      <c r="D571" t="s">
        <v>92</v>
      </c>
      <c r="E571">
        <v>2505</v>
      </c>
      <c r="F571">
        <v>1</v>
      </c>
    </row>
    <row r="572" spans="1:6">
      <c r="A572">
        <v>4722</v>
      </c>
      <c r="B572">
        <v>6</v>
      </c>
      <c r="C572" t="s">
        <v>64</v>
      </c>
      <c r="D572" t="s">
        <v>92</v>
      </c>
      <c r="E572">
        <v>4418</v>
      </c>
      <c r="F572">
        <v>1</v>
      </c>
    </row>
    <row r="573" spans="1:6">
      <c r="A573">
        <v>4722</v>
      </c>
      <c r="B573">
        <v>6</v>
      </c>
      <c r="C573" t="s">
        <v>64</v>
      </c>
      <c r="D573" t="s">
        <v>92</v>
      </c>
      <c r="E573">
        <v>5264</v>
      </c>
      <c r="F573">
        <v>1</v>
      </c>
    </row>
    <row r="574" spans="1:6">
      <c r="A574">
        <v>4722</v>
      </c>
      <c r="B574">
        <v>6</v>
      </c>
      <c r="C574" t="s">
        <v>64</v>
      </c>
      <c r="D574" t="s">
        <v>92</v>
      </c>
      <c r="E574">
        <v>2712</v>
      </c>
      <c r="F574">
        <v>1</v>
      </c>
    </row>
    <row r="575" spans="1:6">
      <c r="A575">
        <v>4722</v>
      </c>
      <c r="B575">
        <v>6</v>
      </c>
      <c r="C575" t="s">
        <v>64</v>
      </c>
      <c r="D575" t="s">
        <v>92</v>
      </c>
      <c r="E575">
        <v>1171</v>
      </c>
      <c r="F575">
        <v>1</v>
      </c>
    </row>
    <row r="576" spans="1:6">
      <c r="A576">
        <v>4722</v>
      </c>
      <c r="B576">
        <v>6</v>
      </c>
      <c r="C576" t="s">
        <v>64</v>
      </c>
      <c r="D576" t="s">
        <v>92</v>
      </c>
      <c r="E576">
        <v>233</v>
      </c>
      <c r="F576">
        <v>1</v>
      </c>
    </row>
    <row r="577" spans="1:6">
      <c r="A577">
        <v>4722</v>
      </c>
      <c r="B577">
        <v>6</v>
      </c>
      <c r="C577" t="s">
        <v>64</v>
      </c>
      <c r="D577" t="s">
        <v>92</v>
      </c>
      <c r="E577">
        <v>3849</v>
      </c>
      <c r="F577">
        <v>1</v>
      </c>
    </row>
    <row r="578" spans="1:6">
      <c r="A578">
        <v>4722</v>
      </c>
      <c r="B578">
        <v>6</v>
      </c>
      <c r="C578" t="s">
        <v>64</v>
      </c>
      <c r="D578" t="s">
        <v>92</v>
      </c>
      <c r="E578">
        <v>4233</v>
      </c>
      <c r="F578">
        <v>1</v>
      </c>
    </row>
    <row r="579" spans="1:6">
      <c r="A579">
        <v>4722</v>
      </c>
      <c r="B579">
        <v>6</v>
      </c>
      <c r="C579" t="s">
        <v>64</v>
      </c>
      <c r="D579" t="s">
        <v>92</v>
      </c>
      <c r="E579">
        <v>2650</v>
      </c>
      <c r="F579">
        <v>1</v>
      </c>
    </row>
    <row r="580" spans="1:6">
      <c r="A580">
        <v>4722</v>
      </c>
      <c r="B580">
        <v>6</v>
      </c>
      <c r="C580" t="s">
        <v>64</v>
      </c>
      <c r="D580" t="s">
        <v>92</v>
      </c>
      <c r="E580">
        <v>3880</v>
      </c>
      <c r="F580">
        <v>1</v>
      </c>
    </row>
    <row r="581" spans="1:6">
      <c r="A581">
        <v>4722</v>
      </c>
      <c r="B581">
        <v>6</v>
      </c>
      <c r="C581" t="s">
        <v>64</v>
      </c>
      <c r="D581" t="s">
        <v>92</v>
      </c>
      <c r="E581">
        <v>3500</v>
      </c>
      <c r="F581">
        <v>1</v>
      </c>
    </row>
    <row r="582" spans="1:6">
      <c r="A582">
        <v>4722</v>
      </c>
      <c r="B582">
        <v>6</v>
      </c>
      <c r="C582" t="s">
        <v>64</v>
      </c>
      <c r="D582" t="s">
        <v>92</v>
      </c>
      <c r="E582">
        <v>1126</v>
      </c>
      <c r="F582">
        <v>1</v>
      </c>
    </row>
    <row r="583" spans="1:6">
      <c r="A583">
        <v>4722</v>
      </c>
      <c r="B583">
        <v>6</v>
      </c>
      <c r="C583" t="s">
        <v>64</v>
      </c>
      <c r="D583" t="s">
        <v>92</v>
      </c>
      <c r="E583">
        <v>4506</v>
      </c>
      <c r="F583">
        <v>1</v>
      </c>
    </row>
    <row r="584" spans="1:6">
      <c r="A584">
        <v>4722</v>
      </c>
      <c r="B584">
        <v>7</v>
      </c>
      <c r="C584" t="s">
        <v>64</v>
      </c>
      <c r="D584" t="s">
        <v>92</v>
      </c>
      <c r="E584">
        <v>4851</v>
      </c>
      <c r="F584">
        <v>1</v>
      </c>
    </row>
    <row r="585" spans="1:6">
      <c r="A585">
        <v>4722</v>
      </c>
      <c r="B585">
        <v>7</v>
      </c>
      <c r="C585" t="s">
        <v>64</v>
      </c>
      <c r="D585" t="s">
        <v>92</v>
      </c>
      <c r="E585">
        <v>4003</v>
      </c>
      <c r="F585">
        <v>1</v>
      </c>
    </row>
    <row r="586" spans="1:6">
      <c r="A586">
        <v>4722</v>
      </c>
      <c r="B586">
        <v>7</v>
      </c>
      <c r="C586" t="s">
        <v>64</v>
      </c>
      <c r="D586" t="s">
        <v>92</v>
      </c>
      <c r="E586">
        <v>3920</v>
      </c>
      <c r="F586">
        <v>1</v>
      </c>
    </row>
    <row r="587" spans="1:6">
      <c r="A587">
        <v>4722</v>
      </c>
      <c r="B587">
        <v>7</v>
      </c>
      <c r="C587" t="s">
        <v>64</v>
      </c>
      <c r="D587" t="s">
        <v>92</v>
      </c>
      <c r="E587">
        <v>3106</v>
      </c>
      <c r="F587">
        <v>1</v>
      </c>
    </row>
    <row r="588" spans="1:6">
      <c r="A588">
        <v>4722</v>
      </c>
      <c r="B588">
        <v>7</v>
      </c>
      <c r="C588" t="s">
        <v>64</v>
      </c>
      <c r="D588" t="s">
        <v>92</v>
      </c>
      <c r="E588">
        <v>2069</v>
      </c>
      <c r="F588">
        <v>1</v>
      </c>
    </row>
    <row r="589" spans="1:6">
      <c r="A589">
        <v>4722</v>
      </c>
      <c r="B589">
        <v>7</v>
      </c>
      <c r="C589" t="s">
        <v>64</v>
      </c>
      <c r="D589" t="s">
        <v>92</v>
      </c>
      <c r="E589">
        <v>5128</v>
      </c>
      <c r="F589">
        <v>1</v>
      </c>
    </row>
    <row r="590" spans="1:6">
      <c r="A590">
        <v>4722</v>
      </c>
      <c r="B590">
        <v>7</v>
      </c>
      <c r="C590" t="s">
        <v>64</v>
      </c>
      <c r="D590" t="s">
        <v>92</v>
      </c>
      <c r="E590">
        <v>2938</v>
      </c>
      <c r="F590">
        <v>1</v>
      </c>
    </row>
    <row r="591" spans="1:6">
      <c r="A591">
        <v>4722</v>
      </c>
      <c r="B591">
        <v>7</v>
      </c>
      <c r="C591" t="s">
        <v>64</v>
      </c>
      <c r="D591" t="s">
        <v>92</v>
      </c>
      <c r="E591">
        <v>3797</v>
      </c>
      <c r="F591">
        <v>1</v>
      </c>
    </row>
    <row r="592" spans="1:6">
      <c r="A592">
        <v>4722</v>
      </c>
      <c r="B592">
        <v>7</v>
      </c>
      <c r="C592" t="s">
        <v>64</v>
      </c>
      <c r="D592" t="s">
        <v>92</v>
      </c>
      <c r="E592">
        <v>3021</v>
      </c>
      <c r="F592">
        <v>1</v>
      </c>
    </row>
    <row r="593" spans="1:6">
      <c r="A593">
        <v>4722</v>
      </c>
      <c r="B593">
        <v>7</v>
      </c>
      <c r="C593" t="s">
        <v>64</v>
      </c>
      <c r="D593" t="s">
        <v>92</v>
      </c>
      <c r="E593">
        <v>3127</v>
      </c>
      <c r="F593">
        <v>1</v>
      </c>
    </row>
    <row r="594" spans="1:6">
      <c r="A594">
        <v>4722</v>
      </c>
      <c r="B594">
        <v>7</v>
      </c>
      <c r="C594" t="s">
        <v>64</v>
      </c>
      <c r="D594" t="s">
        <v>92</v>
      </c>
      <c r="E594">
        <v>1268</v>
      </c>
      <c r="F594">
        <v>1</v>
      </c>
    </row>
    <row r="595" spans="1:6">
      <c r="A595">
        <v>4722</v>
      </c>
      <c r="B595">
        <v>7</v>
      </c>
      <c r="C595" t="s">
        <v>64</v>
      </c>
      <c r="D595" t="s">
        <v>92</v>
      </c>
      <c r="E595">
        <v>5816</v>
      </c>
      <c r="F595">
        <v>1</v>
      </c>
    </row>
    <row r="596" spans="1:6">
      <c r="A596">
        <v>4722</v>
      </c>
      <c r="B596">
        <v>7</v>
      </c>
      <c r="C596" t="s">
        <v>64</v>
      </c>
      <c r="D596" t="s">
        <v>92</v>
      </c>
      <c r="E596">
        <v>3701</v>
      </c>
      <c r="F596">
        <v>1</v>
      </c>
    </row>
    <row r="597" spans="1:6">
      <c r="A597">
        <v>4722</v>
      </c>
      <c r="B597">
        <v>7</v>
      </c>
      <c r="C597" t="s">
        <v>64</v>
      </c>
      <c r="D597" t="s">
        <v>92</v>
      </c>
      <c r="E597">
        <v>2712</v>
      </c>
      <c r="F597">
        <v>1</v>
      </c>
    </row>
    <row r="598" spans="1:6">
      <c r="A598">
        <v>4722</v>
      </c>
      <c r="B598">
        <v>7</v>
      </c>
      <c r="C598" t="s">
        <v>64</v>
      </c>
      <c r="D598" t="s">
        <v>92</v>
      </c>
      <c r="E598">
        <v>6096</v>
      </c>
      <c r="F598">
        <v>1</v>
      </c>
    </row>
    <row r="599" spans="1:6">
      <c r="A599">
        <v>4722</v>
      </c>
      <c r="B599">
        <v>7</v>
      </c>
      <c r="C599" t="s">
        <v>64</v>
      </c>
      <c r="D599" t="s">
        <v>92</v>
      </c>
      <c r="E599">
        <v>3719</v>
      </c>
      <c r="F599">
        <v>1</v>
      </c>
    </row>
    <row r="600" spans="1:6">
      <c r="A600">
        <v>4722</v>
      </c>
      <c r="B600">
        <v>7</v>
      </c>
      <c r="C600" t="s">
        <v>64</v>
      </c>
      <c r="D600" t="s">
        <v>92</v>
      </c>
      <c r="E600">
        <v>3270</v>
      </c>
      <c r="F600">
        <v>1</v>
      </c>
    </row>
    <row r="601" spans="1:6">
      <c r="A601">
        <v>4722</v>
      </c>
      <c r="B601">
        <v>7</v>
      </c>
      <c r="C601" t="s">
        <v>64</v>
      </c>
      <c r="D601" t="s">
        <v>92</v>
      </c>
      <c r="E601">
        <v>4993</v>
      </c>
      <c r="F601">
        <v>1</v>
      </c>
    </row>
    <row r="602" spans="1:6">
      <c r="A602">
        <v>4722</v>
      </c>
      <c r="B602">
        <v>7</v>
      </c>
      <c r="C602" t="s">
        <v>64</v>
      </c>
      <c r="D602" t="s">
        <v>92</v>
      </c>
      <c r="E602">
        <v>5282</v>
      </c>
      <c r="F602">
        <v>1</v>
      </c>
    </row>
    <row r="603" spans="1:6">
      <c r="A603">
        <v>4722</v>
      </c>
      <c r="B603">
        <v>7</v>
      </c>
      <c r="C603" t="s">
        <v>64</v>
      </c>
      <c r="D603" t="s">
        <v>92</v>
      </c>
      <c r="E603">
        <v>1247</v>
      </c>
      <c r="F603">
        <v>1</v>
      </c>
    </row>
    <row r="604" spans="1:6">
      <c r="A604">
        <v>4722</v>
      </c>
      <c r="B604">
        <v>8</v>
      </c>
      <c r="C604" t="s">
        <v>64</v>
      </c>
      <c r="D604" t="s">
        <v>92</v>
      </c>
      <c r="E604">
        <v>4689</v>
      </c>
      <c r="F604">
        <v>2</v>
      </c>
    </row>
    <row r="605" spans="1:6">
      <c r="A605">
        <v>4722</v>
      </c>
      <c r="B605">
        <v>8</v>
      </c>
      <c r="C605" t="s">
        <v>64</v>
      </c>
      <c r="D605" t="s">
        <v>92</v>
      </c>
      <c r="E605">
        <v>2800</v>
      </c>
      <c r="F605">
        <v>2</v>
      </c>
    </row>
    <row r="606" spans="1:6">
      <c r="A606">
        <v>4722</v>
      </c>
      <c r="B606">
        <v>8</v>
      </c>
      <c r="C606" t="s">
        <v>64</v>
      </c>
      <c r="D606" t="s">
        <v>92</v>
      </c>
      <c r="E606">
        <v>2808</v>
      </c>
      <c r="F606">
        <v>1</v>
      </c>
    </row>
    <row r="607" spans="1:6">
      <c r="A607">
        <v>4722</v>
      </c>
      <c r="B607">
        <v>8</v>
      </c>
      <c r="C607" t="s">
        <v>64</v>
      </c>
      <c r="D607" t="s">
        <v>92</v>
      </c>
      <c r="E607">
        <v>4942</v>
      </c>
      <c r="F607">
        <v>1</v>
      </c>
    </row>
    <row r="608" spans="1:6">
      <c r="A608">
        <v>4722</v>
      </c>
      <c r="B608">
        <v>8</v>
      </c>
      <c r="C608" t="s">
        <v>64</v>
      </c>
      <c r="D608" t="s">
        <v>92</v>
      </c>
      <c r="E608">
        <v>5797</v>
      </c>
      <c r="F608">
        <v>1</v>
      </c>
    </row>
    <row r="609" spans="1:6">
      <c r="A609">
        <v>4722</v>
      </c>
      <c r="B609">
        <v>8</v>
      </c>
      <c r="C609" t="s">
        <v>64</v>
      </c>
      <c r="D609" t="s">
        <v>92</v>
      </c>
      <c r="E609">
        <v>1166</v>
      </c>
      <c r="F609">
        <v>1</v>
      </c>
    </row>
    <row r="610" spans="1:6">
      <c r="A610">
        <v>4722</v>
      </c>
      <c r="B610">
        <v>8</v>
      </c>
      <c r="C610" t="s">
        <v>64</v>
      </c>
      <c r="D610" t="s">
        <v>92</v>
      </c>
      <c r="E610">
        <v>3136</v>
      </c>
      <c r="F610">
        <v>1</v>
      </c>
    </row>
    <row r="611" spans="1:6">
      <c r="A611">
        <v>4722</v>
      </c>
      <c r="B611">
        <v>8</v>
      </c>
      <c r="C611" t="s">
        <v>64</v>
      </c>
      <c r="D611" t="s">
        <v>92</v>
      </c>
      <c r="E611">
        <v>6103</v>
      </c>
      <c r="F611">
        <v>1</v>
      </c>
    </row>
    <row r="612" spans="1:6">
      <c r="A612">
        <v>4722</v>
      </c>
      <c r="B612">
        <v>8</v>
      </c>
      <c r="C612" t="s">
        <v>64</v>
      </c>
      <c r="D612" t="s">
        <v>92</v>
      </c>
      <c r="E612">
        <v>3624</v>
      </c>
      <c r="F612">
        <v>1</v>
      </c>
    </row>
    <row r="613" spans="1:6">
      <c r="A613">
        <v>4722</v>
      </c>
      <c r="B613">
        <v>8</v>
      </c>
      <c r="C613" t="s">
        <v>64</v>
      </c>
      <c r="D613" t="s">
        <v>92</v>
      </c>
      <c r="E613">
        <v>5621</v>
      </c>
      <c r="F613">
        <v>1</v>
      </c>
    </row>
    <row r="614" spans="1:6">
      <c r="A614">
        <v>4722</v>
      </c>
      <c r="B614">
        <v>8</v>
      </c>
      <c r="C614" t="s">
        <v>64</v>
      </c>
      <c r="D614" t="s">
        <v>92</v>
      </c>
      <c r="E614">
        <v>5940</v>
      </c>
      <c r="F614">
        <v>1</v>
      </c>
    </row>
    <row r="615" spans="1:6">
      <c r="A615">
        <v>4722</v>
      </c>
      <c r="B615">
        <v>8</v>
      </c>
      <c r="C615" t="s">
        <v>64</v>
      </c>
      <c r="D615" t="s">
        <v>92</v>
      </c>
      <c r="E615">
        <v>2927</v>
      </c>
      <c r="F615">
        <v>1</v>
      </c>
    </row>
    <row r="616" spans="1:6">
      <c r="A616">
        <v>4722</v>
      </c>
      <c r="B616">
        <v>8</v>
      </c>
      <c r="C616" t="s">
        <v>64</v>
      </c>
      <c r="D616" t="s">
        <v>92</v>
      </c>
      <c r="E616">
        <v>5552</v>
      </c>
      <c r="F616">
        <v>1</v>
      </c>
    </row>
    <row r="617" spans="1:6">
      <c r="A617">
        <v>4722</v>
      </c>
      <c r="B617">
        <v>8</v>
      </c>
      <c r="C617" t="s">
        <v>64</v>
      </c>
      <c r="D617" t="s">
        <v>92</v>
      </c>
      <c r="E617">
        <v>5816</v>
      </c>
      <c r="F617">
        <v>1</v>
      </c>
    </row>
    <row r="618" spans="1:6">
      <c r="A618">
        <v>4722</v>
      </c>
      <c r="B618">
        <v>8</v>
      </c>
      <c r="C618" t="s">
        <v>64</v>
      </c>
      <c r="D618" t="s">
        <v>92</v>
      </c>
      <c r="E618">
        <v>5642</v>
      </c>
      <c r="F618">
        <v>1</v>
      </c>
    </row>
    <row r="619" spans="1:6">
      <c r="A619">
        <v>4722</v>
      </c>
      <c r="B619">
        <v>8</v>
      </c>
      <c r="C619" t="s">
        <v>64</v>
      </c>
      <c r="D619" t="s">
        <v>92</v>
      </c>
      <c r="E619">
        <v>1250</v>
      </c>
      <c r="F619">
        <v>1</v>
      </c>
    </row>
    <row r="620" spans="1:6">
      <c r="A620">
        <v>4722</v>
      </c>
      <c r="B620">
        <v>8</v>
      </c>
      <c r="C620" t="s">
        <v>64</v>
      </c>
      <c r="D620" t="s">
        <v>92</v>
      </c>
      <c r="E620">
        <v>4437</v>
      </c>
      <c r="F620">
        <v>1</v>
      </c>
    </row>
    <row r="621" spans="1:6">
      <c r="A621">
        <v>4722</v>
      </c>
      <c r="B621">
        <v>8</v>
      </c>
      <c r="C621" t="s">
        <v>64</v>
      </c>
      <c r="D621" t="s">
        <v>92</v>
      </c>
      <c r="E621">
        <v>2945</v>
      </c>
      <c r="F621">
        <v>1</v>
      </c>
    </row>
    <row r="622" spans="1:6">
      <c r="A622">
        <v>4722</v>
      </c>
      <c r="B622">
        <v>8</v>
      </c>
      <c r="C622" t="s">
        <v>64</v>
      </c>
      <c r="D622" t="s">
        <v>92</v>
      </c>
      <c r="E622">
        <v>3221</v>
      </c>
      <c r="F622">
        <v>1</v>
      </c>
    </row>
    <row r="623" spans="1:6">
      <c r="A623">
        <v>4722</v>
      </c>
      <c r="B623">
        <v>8</v>
      </c>
      <c r="C623" t="s">
        <v>64</v>
      </c>
      <c r="D623" t="s">
        <v>92</v>
      </c>
      <c r="E623">
        <v>2130</v>
      </c>
      <c r="F623">
        <v>1</v>
      </c>
    </row>
    <row r="624" spans="1:6">
      <c r="A624">
        <v>4722</v>
      </c>
      <c r="B624">
        <v>8</v>
      </c>
      <c r="C624" t="s">
        <v>64</v>
      </c>
      <c r="D624" t="s">
        <v>92</v>
      </c>
      <c r="E624">
        <v>3304</v>
      </c>
      <c r="F624">
        <v>1</v>
      </c>
    </row>
    <row r="625" spans="1:6">
      <c r="A625">
        <v>4722</v>
      </c>
      <c r="B625">
        <v>8</v>
      </c>
      <c r="C625" t="s">
        <v>64</v>
      </c>
      <c r="D625" t="s">
        <v>92</v>
      </c>
      <c r="E625">
        <v>5905</v>
      </c>
      <c r="F625">
        <v>1</v>
      </c>
    </row>
    <row r="626" spans="1:6">
      <c r="A626">
        <v>4722</v>
      </c>
      <c r="B626">
        <v>8</v>
      </c>
      <c r="C626" t="s">
        <v>64</v>
      </c>
      <c r="D626" t="s">
        <v>92</v>
      </c>
      <c r="E626">
        <v>1152</v>
      </c>
      <c r="F626">
        <v>1</v>
      </c>
    </row>
    <row r="627" spans="1:6">
      <c r="A627">
        <v>4722</v>
      </c>
      <c r="B627">
        <v>8</v>
      </c>
      <c r="C627" t="s">
        <v>64</v>
      </c>
      <c r="D627" t="s">
        <v>92</v>
      </c>
      <c r="E627">
        <v>16</v>
      </c>
      <c r="F627">
        <v>1</v>
      </c>
    </row>
    <row r="628" spans="1:6">
      <c r="A628">
        <v>4722</v>
      </c>
      <c r="B628">
        <v>8</v>
      </c>
      <c r="C628" t="s">
        <v>64</v>
      </c>
      <c r="D628" t="s">
        <v>92</v>
      </c>
      <c r="E628">
        <v>5441</v>
      </c>
      <c r="F628">
        <v>1</v>
      </c>
    </row>
    <row r="629" spans="1:6">
      <c r="A629">
        <v>4722</v>
      </c>
      <c r="B629">
        <v>9</v>
      </c>
      <c r="C629" t="s">
        <v>64</v>
      </c>
      <c r="D629" t="s">
        <v>92</v>
      </c>
      <c r="E629">
        <v>4348</v>
      </c>
      <c r="F629">
        <v>2</v>
      </c>
    </row>
    <row r="630" spans="1:6">
      <c r="A630">
        <v>4722</v>
      </c>
      <c r="B630">
        <v>9</v>
      </c>
      <c r="C630" t="s">
        <v>64</v>
      </c>
      <c r="D630" t="s">
        <v>92</v>
      </c>
      <c r="E630">
        <v>2755</v>
      </c>
      <c r="F630">
        <v>1</v>
      </c>
    </row>
    <row r="631" spans="1:6">
      <c r="A631">
        <v>4722</v>
      </c>
      <c r="B631">
        <v>9</v>
      </c>
      <c r="C631" t="s">
        <v>64</v>
      </c>
      <c r="D631" t="s">
        <v>92</v>
      </c>
      <c r="E631">
        <v>4572</v>
      </c>
      <c r="F631">
        <v>1</v>
      </c>
    </row>
    <row r="632" spans="1:6">
      <c r="A632">
        <v>4722</v>
      </c>
      <c r="B632">
        <v>9</v>
      </c>
      <c r="C632" t="s">
        <v>64</v>
      </c>
      <c r="D632" t="s">
        <v>92</v>
      </c>
      <c r="E632">
        <v>5474</v>
      </c>
      <c r="F632">
        <v>1</v>
      </c>
    </row>
    <row r="633" spans="1:6">
      <c r="A633">
        <v>4722</v>
      </c>
      <c r="B633">
        <v>9</v>
      </c>
      <c r="C633" t="s">
        <v>64</v>
      </c>
      <c r="D633" t="s">
        <v>92</v>
      </c>
      <c r="E633">
        <v>320</v>
      </c>
      <c r="F633">
        <v>1</v>
      </c>
    </row>
    <row r="634" spans="1:6">
      <c r="A634">
        <v>4722</v>
      </c>
      <c r="B634">
        <v>9</v>
      </c>
      <c r="C634" t="s">
        <v>64</v>
      </c>
      <c r="D634" t="s">
        <v>92</v>
      </c>
      <c r="E634">
        <v>229</v>
      </c>
      <c r="F634">
        <v>1</v>
      </c>
    </row>
    <row r="635" spans="1:6">
      <c r="A635">
        <v>4722</v>
      </c>
      <c r="B635">
        <v>9</v>
      </c>
      <c r="C635" t="s">
        <v>64</v>
      </c>
      <c r="D635" t="s">
        <v>92</v>
      </c>
      <c r="E635">
        <v>1171</v>
      </c>
      <c r="F635">
        <v>1</v>
      </c>
    </row>
    <row r="636" spans="1:6">
      <c r="A636">
        <v>4722</v>
      </c>
      <c r="B636">
        <v>9</v>
      </c>
      <c r="C636" t="s">
        <v>64</v>
      </c>
      <c r="D636" t="s">
        <v>92</v>
      </c>
      <c r="E636">
        <v>5050</v>
      </c>
      <c r="F636">
        <v>1</v>
      </c>
    </row>
    <row r="637" spans="1:6">
      <c r="A637">
        <v>4722</v>
      </c>
      <c r="B637">
        <v>9</v>
      </c>
      <c r="C637" t="s">
        <v>64</v>
      </c>
      <c r="D637" t="s">
        <v>92</v>
      </c>
      <c r="E637">
        <v>3730</v>
      </c>
      <c r="F637">
        <v>1</v>
      </c>
    </row>
    <row r="638" spans="1:6">
      <c r="A638">
        <v>4722</v>
      </c>
      <c r="B638">
        <v>9</v>
      </c>
      <c r="C638" t="s">
        <v>64</v>
      </c>
      <c r="D638" t="s">
        <v>92</v>
      </c>
      <c r="E638">
        <v>3668</v>
      </c>
      <c r="F638">
        <v>1</v>
      </c>
    </row>
    <row r="639" spans="1:6">
      <c r="A639">
        <v>4722</v>
      </c>
      <c r="B639">
        <v>9</v>
      </c>
      <c r="C639" t="s">
        <v>64</v>
      </c>
      <c r="D639" t="s">
        <v>92</v>
      </c>
      <c r="E639">
        <v>4617</v>
      </c>
      <c r="F639">
        <v>1</v>
      </c>
    </row>
    <row r="640" spans="1:6">
      <c r="A640">
        <v>4722</v>
      </c>
      <c r="B640">
        <v>9</v>
      </c>
      <c r="C640" t="s">
        <v>64</v>
      </c>
      <c r="D640" t="s">
        <v>92</v>
      </c>
      <c r="E640">
        <v>2099</v>
      </c>
      <c r="F640">
        <v>1</v>
      </c>
    </row>
    <row r="641" spans="1:6">
      <c r="A641">
        <v>4722</v>
      </c>
      <c r="B641">
        <v>9</v>
      </c>
      <c r="C641" t="s">
        <v>64</v>
      </c>
      <c r="D641" t="s">
        <v>92</v>
      </c>
      <c r="E641">
        <v>1229</v>
      </c>
      <c r="F641">
        <v>1</v>
      </c>
    </row>
    <row r="642" spans="1:6">
      <c r="A642">
        <v>4722</v>
      </c>
      <c r="B642">
        <v>9</v>
      </c>
      <c r="C642" t="s">
        <v>64</v>
      </c>
      <c r="D642" t="s">
        <v>92</v>
      </c>
      <c r="E642">
        <v>2458</v>
      </c>
      <c r="F642">
        <v>1</v>
      </c>
    </row>
    <row r="643" spans="1:6">
      <c r="A643">
        <v>4722</v>
      </c>
      <c r="B643">
        <v>9</v>
      </c>
      <c r="C643" t="s">
        <v>64</v>
      </c>
      <c r="D643" t="s">
        <v>92</v>
      </c>
      <c r="E643">
        <v>5538</v>
      </c>
      <c r="F643">
        <v>1</v>
      </c>
    </row>
    <row r="644" spans="1:6">
      <c r="A644">
        <v>4722</v>
      </c>
      <c r="B644">
        <v>9</v>
      </c>
      <c r="C644" t="s">
        <v>64</v>
      </c>
      <c r="D644" t="s">
        <v>92</v>
      </c>
      <c r="E644">
        <v>3012</v>
      </c>
      <c r="F644">
        <v>1</v>
      </c>
    </row>
    <row r="645" spans="1:6">
      <c r="A645">
        <v>4722</v>
      </c>
      <c r="B645">
        <v>9</v>
      </c>
      <c r="C645" t="s">
        <v>64</v>
      </c>
      <c r="D645" t="s">
        <v>92</v>
      </c>
      <c r="E645">
        <v>5621</v>
      </c>
      <c r="F645">
        <v>1</v>
      </c>
    </row>
    <row r="646" spans="1:6">
      <c r="A646">
        <v>4722</v>
      </c>
      <c r="B646">
        <v>9</v>
      </c>
      <c r="C646" t="s">
        <v>64</v>
      </c>
      <c r="D646" t="s">
        <v>92</v>
      </c>
      <c r="E646">
        <v>3430</v>
      </c>
      <c r="F646">
        <v>1</v>
      </c>
    </row>
    <row r="647" spans="1:6">
      <c r="A647">
        <v>4722</v>
      </c>
      <c r="B647">
        <v>9</v>
      </c>
      <c r="C647" t="s">
        <v>64</v>
      </c>
      <c r="D647" t="s">
        <v>92</v>
      </c>
      <c r="E647">
        <v>5882</v>
      </c>
      <c r="F647">
        <v>1</v>
      </c>
    </row>
    <row r="648" spans="1:6">
      <c r="A648">
        <v>4722</v>
      </c>
      <c r="B648">
        <v>9</v>
      </c>
      <c r="C648" t="s">
        <v>64</v>
      </c>
      <c r="D648" t="s">
        <v>92</v>
      </c>
      <c r="E648">
        <v>1200</v>
      </c>
      <c r="F648">
        <v>1</v>
      </c>
    </row>
    <row r="649" spans="1:6">
      <c r="A649">
        <v>4722</v>
      </c>
      <c r="B649">
        <v>9</v>
      </c>
      <c r="C649" t="s">
        <v>64</v>
      </c>
      <c r="D649" t="s">
        <v>92</v>
      </c>
      <c r="E649">
        <v>3023</v>
      </c>
      <c r="F649">
        <v>1</v>
      </c>
    </row>
    <row r="650" spans="1:6">
      <c r="A650">
        <v>4722</v>
      </c>
      <c r="B650">
        <v>9</v>
      </c>
      <c r="C650" t="s">
        <v>64</v>
      </c>
      <c r="D650" t="s">
        <v>92</v>
      </c>
      <c r="E650">
        <v>5978</v>
      </c>
      <c r="F650">
        <v>1</v>
      </c>
    </row>
    <row r="651" spans="1:6">
      <c r="A651">
        <v>4722</v>
      </c>
      <c r="B651">
        <v>9</v>
      </c>
      <c r="C651" t="s">
        <v>64</v>
      </c>
      <c r="D651" t="s">
        <v>92</v>
      </c>
      <c r="E651">
        <v>4812</v>
      </c>
      <c r="F651">
        <v>1</v>
      </c>
    </row>
    <row r="652" spans="1:6">
      <c r="A652">
        <v>4722</v>
      </c>
      <c r="B652">
        <v>10</v>
      </c>
      <c r="C652" t="s">
        <v>64</v>
      </c>
      <c r="D652" t="s">
        <v>92</v>
      </c>
      <c r="E652">
        <v>4250</v>
      </c>
      <c r="F652">
        <v>3</v>
      </c>
    </row>
    <row r="653" spans="1:6">
      <c r="A653">
        <v>4722</v>
      </c>
      <c r="B653">
        <v>10</v>
      </c>
      <c r="C653" t="s">
        <v>64</v>
      </c>
      <c r="D653" t="s">
        <v>92</v>
      </c>
      <c r="E653">
        <v>235</v>
      </c>
      <c r="F653">
        <v>2</v>
      </c>
    </row>
    <row r="654" spans="1:6">
      <c r="A654">
        <v>4722</v>
      </c>
      <c r="B654">
        <v>10</v>
      </c>
      <c r="C654" t="s">
        <v>64</v>
      </c>
      <c r="D654" t="s">
        <v>92</v>
      </c>
      <c r="E654">
        <v>5104</v>
      </c>
      <c r="F654">
        <v>1</v>
      </c>
    </row>
    <row r="655" spans="1:6">
      <c r="A655">
        <v>4722</v>
      </c>
      <c r="B655">
        <v>10</v>
      </c>
      <c r="C655" t="s">
        <v>64</v>
      </c>
      <c r="D655" t="s">
        <v>92</v>
      </c>
      <c r="E655">
        <v>2965</v>
      </c>
      <c r="F655">
        <v>1</v>
      </c>
    </row>
    <row r="656" spans="1:6">
      <c r="A656">
        <v>4722</v>
      </c>
      <c r="B656">
        <v>10</v>
      </c>
      <c r="C656" t="s">
        <v>64</v>
      </c>
      <c r="D656" t="s">
        <v>92</v>
      </c>
      <c r="E656">
        <v>1042</v>
      </c>
      <c r="F656">
        <v>1</v>
      </c>
    </row>
    <row r="657" spans="1:6">
      <c r="A657">
        <v>4722</v>
      </c>
      <c r="B657">
        <v>10</v>
      </c>
      <c r="C657" t="s">
        <v>64</v>
      </c>
      <c r="D657" t="s">
        <v>92</v>
      </c>
      <c r="E657">
        <v>2213</v>
      </c>
      <c r="F657">
        <v>1</v>
      </c>
    </row>
    <row r="658" spans="1:6">
      <c r="A658">
        <v>4722</v>
      </c>
      <c r="B658">
        <v>10</v>
      </c>
      <c r="C658" t="s">
        <v>64</v>
      </c>
      <c r="D658" t="s">
        <v>92</v>
      </c>
      <c r="E658">
        <v>203</v>
      </c>
      <c r="F658">
        <v>1</v>
      </c>
    </row>
    <row r="659" spans="1:6">
      <c r="A659">
        <v>4722</v>
      </c>
      <c r="B659">
        <v>10</v>
      </c>
      <c r="C659" t="s">
        <v>64</v>
      </c>
      <c r="D659" t="s">
        <v>92</v>
      </c>
      <c r="E659">
        <v>2573</v>
      </c>
      <c r="F659">
        <v>1</v>
      </c>
    </row>
    <row r="660" spans="1:6">
      <c r="A660">
        <v>4722</v>
      </c>
      <c r="B660">
        <v>10</v>
      </c>
      <c r="C660" t="s">
        <v>64</v>
      </c>
      <c r="D660" t="s">
        <v>92</v>
      </c>
      <c r="E660">
        <v>5371</v>
      </c>
      <c r="F660">
        <v>1</v>
      </c>
    </row>
    <row r="661" spans="1:6">
      <c r="A661">
        <v>4722</v>
      </c>
      <c r="B661">
        <v>10</v>
      </c>
      <c r="C661" t="s">
        <v>64</v>
      </c>
      <c r="D661" t="s">
        <v>92</v>
      </c>
      <c r="E661">
        <v>3446</v>
      </c>
      <c r="F661">
        <v>1</v>
      </c>
    </row>
    <row r="662" spans="1:6">
      <c r="A662">
        <v>4722</v>
      </c>
      <c r="B662">
        <v>10</v>
      </c>
      <c r="C662" t="s">
        <v>64</v>
      </c>
      <c r="D662" t="s">
        <v>92</v>
      </c>
      <c r="E662">
        <v>336</v>
      </c>
      <c r="F662">
        <v>1</v>
      </c>
    </row>
    <row r="663" spans="1:6">
      <c r="A663">
        <v>4722</v>
      </c>
      <c r="B663">
        <v>10</v>
      </c>
      <c r="C663" t="s">
        <v>64</v>
      </c>
      <c r="D663" t="s">
        <v>92</v>
      </c>
      <c r="E663">
        <v>972</v>
      </c>
      <c r="F663">
        <v>1</v>
      </c>
    </row>
    <row r="664" spans="1:6">
      <c r="A664">
        <v>4722</v>
      </c>
      <c r="B664">
        <v>10</v>
      </c>
      <c r="C664" t="s">
        <v>64</v>
      </c>
      <c r="D664" t="s">
        <v>92</v>
      </c>
      <c r="E664">
        <v>5231</v>
      </c>
      <c r="F664">
        <v>1</v>
      </c>
    </row>
    <row r="665" spans="1:6">
      <c r="A665">
        <v>4722</v>
      </c>
      <c r="B665">
        <v>10</v>
      </c>
      <c r="C665" t="s">
        <v>64</v>
      </c>
      <c r="D665" t="s">
        <v>92</v>
      </c>
      <c r="E665">
        <v>2449</v>
      </c>
      <c r="F665">
        <v>1</v>
      </c>
    </row>
    <row r="666" spans="1:6">
      <c r="A666">
        <v>4722</v>
      </c>
      <c r="B666">
        <v>10</v>
      </c>
      <c r="C666" t="s">
        <v>64</v>
      </c>
      <c r="D666" t="s">
        <v>92</v>
      </c>
      <c r="E666">
        <v>4560</v>
      </c>
      <c r="F666">
        <v>1</v>
      </c>
    </row>
    <row r="667" spans="1:6">
      <c r="A667">
        <v>4722</v>
      </c>
      <c r="B667">
        <v>10</v>
      </c>
      <c r="C667" t="s">
        <v>64</v>
      </c>
      <c r="D667" t="s">
        <v>92</v>
      </c>
      <c r="E667">
        <v>3413</v>
      </c>
      <c r="F667">
        <v>1</v>
      </c>
    </row>
    <row r="668" spans="1:6">
      <c r="A668">
        <v>4722</v>
      </c>
      <c r="B668">
        <v>10</v>
      </c>
      <c r="C668" t="s">
        <v>64</v>
      </c>
      <c r="D668" t="s">
        <v>92</v>
      </c>
      <c r="E668">
        <v>5552</v>
      </c>
      <c r="F668">
        <v>1</v>
      </c>
    </row>
    <row r="669" spans="1:6">
      <c r="A669">
        <v>4722</v>
      </c>
      <c r="B669">
        <v>10</v>
      </c>
      <c r="C669" t="s">
        <v>64</v>
      </c>
      <c r="D669" t="s">
        <v>92</v>
      </c>
      <c r="E669">
        <v>4958</v>
      </c>
      <c r="F669">
        <v>1</v>
      </c>
    </row>
    <row r="670" spans="1:6">
      <c r="A670">
        <v>4722</v>
      </c>
      <c r="B670">
        <v>10</v>
      </c>
      <c r="C670" t="s">
        <v>64</v>
      </c>
      <c r="D670" t="s">
        <v>92</v>
      </c>
      <c r="E670">
        <v>2995</v>
      </c>
      <c r="F670">
        <v>1</v>
      </c>
    </row>
    <row r="671" spans="1:6">
      <c r="A671">
        <v>4722</v>
      </c>
      <c r="B671">
        <v>10</v>
      </c>
      <c r="C671" t="s">
        <v>64</v>
      </c>
      <c r="D671" t="s">
        <v>92</v>
      </c>
      <c r="E671">
        <v>3318</v>
      </c>
      <c r="F671">
        <v>1</v>
      </c>
    </row>
    <row r="672" spans="1:6">
      <c r="A672">
        <v>4722</v>
      </c>
      <c r="B672">
        <v>10</v>
      </c>
      <c r="C672" t="s">
        <v>64</v>
      </c>
      <c r="D672" t="s">
        <v>92</v>
      </c>
      <c r="E672">
        <v>5260</v>
      </c>
      <c r="F672">
        <v>1</v>
      </c>
    </row>
    <row r="673" spans="1:6">
      <c r="A673">
        <v>4722</v>
      </c>
      <c r="B673">
        <v>10</v>
      </c>
      <c r="C673" t="s">
        <v>64</v>
      </c>
      <c r="D673" t="s">
        <v>92</v>
      </c>
      <c r="E673">
        <v>3463</v>
      </c>
      <c r="F673">
        <v>1</v>
      </c>
    </row>
    <row r="674" spans="1:6">
      <c r="A674">
        <v>4722</v>
      </c>
      <c r="B674">
        <v>10</v>
      </c>
      <c r="C674" t="s">
        <v>64</v>
      </c>
      <c r="D674" t="s">
        <v>92</v>
      </c>
      <c r="E674">
        <v>1138</v>
      </c>
      <c r="F674">
        <v>1</v>
      </c>
    </row>
    <row r="675" spans="1:6">
      <c r="A675">
        <v>4722</v>
      </c>
      <c r="B675">
        <v>10</v>
      </c>
      <c r="C675" t="s">
        <v>64</v>
      </c>
      <c r="D675" t="s">
        <v>92</v>
      </c>
      <c r="E675">
        <v>4039</v>
      </c>
      <c r="F675">
        <v>1</v>
      </c>
    </row>
    <row r="676" spans="1:6">
      <c r="A676">
        <v>4722</v>
      </c>
      <c r="B676">
        <v>10</v>
      </c>
      <c r="C676" t="s">
        <v>64</v>
      </c>
      <c r="D676" t="s">
        <v>92</v>
      </c>
      <c r="E676">
        <v>4538</v>
      </c>
      <c r="F676">
        <v>1</v>
      </c>
    </row>
    <row r="677" spans="1:6">
      <c r="A677">
        <v>4722</v>
      </c>
      <c r="B677">
        <v>10</v>
      </c>
      <c r="C677" t="s">
        <v>64</v>
      </c>
      <c r="D677" t="s">
        <v>92</v>
      </c>
      <c r="E677">
        <v>4301</v>
      </c>
      <c r="F677">
        <v>1</v>
      </c>
    </row>
    <row r="678" spans="1:6">
      <c r="A678">
        <v>4722</v>
      </c>
      <c r="B678">
        <v>10</v>
      </c>
      <c r="C678" t="s">
        <v>64</v>
      </c>
      <c r="D678" t="s">
        <v>92</v>
      </c>
      <c r="E678">
        <v>4014</v>
      </c>
      <c r="F678">
        <v>1</v>
      </c>
    </row>
    <row r="679" spans="1:6">
      <c r="A679">
        <v>4722</v>
      </c>
      <c r="B679">
        <v>10</v>
      </c>
      <c r="C679" t="s">
        <v>64</v>
      </c>
      <c r="D679" t="s">
        <v>92</v>
      </c>
      <c r="E679">
        <v>3337</v>
      </c>
      <c r="F679">
        <v>1</v>
      </c>
    </row>
    <row r="680" spans="1:6">
      <c r="A680">
        <v>4722</v>
      </c>
      <c r="B680">
        <v>10</v>
      </c>
      <c r="C680" t="s">
        <v>64</v>
      </c>
      <c r="D680" t="s">
        <v>92</v>
      </c>
      <c r="E680">
        <v>1272</v>
      </c>
      <c r="F680">
        <v>1</v>
      </c>
    </row>
    <row r="681" spans="1:6">
      <c r="A681">
        <v>4722</v>
      </c>
      <c r="B681">
        <v>10</v>
      </c>
      <c r="C681" t="s">
        <v>64</v>
      </c>
      <c r="D681" t="s">
        <v>92</v>
      </c>
      <c r="E681">
        <v>3655</v>
      </c>
      <c r="F681">
        <v>1</v>
      </c>
    </row>
    <row r="682" spans="1:6">
      <c r="A682">
        <v>4722</v>
      </c>
      <c r="B682">
        <v>10</v>
      </c>
      <c r="C682" t="s">
        <v>64</v>
      </c>
      <c r="D682" t="s">
        <v>92</v>
      </c>
      <c r="E682">
        <v>3722</v>
      </c>
      <c r="F682">
        <v>1</v>
      </c>
    </row>
    <row r="683" spans="1:6">
      <c r="A683">
        <v>4722</v>
      </c>
      <c r="B683">
        <v>10</v>
      </c>
      <c r="C683" t="s">
        <v>64</v>
      </c>
      <c r="D683" t="s">
        <v>92</v>
      </c>
      <c r="E683">
        <v>4707</v>
      </c>
      <c r="F683">
        <v>1</v>
      </c>
    </row>
    <row r="684" spans="1:6">
      <c r="A684">
        <v>4722</v>
      </c>
      <c r="B684">
        <v>10</v>
      </c>
      <c r="C684" t="s">
        <v>64</v>
      </c>
      <c r="D684" t="s">
        <v>92</v>
      </c>
      <c r="E684">
        <v>2465</v>
      </c>
      <c r="F684">
        <v>1</v>
      </c>
    </row>
    <row r="685" spans="1:6">
      <c r="A685">
        <v>4722</v>
      </c>
      <c r="B685">
        <v>10</v>
      </c>
      <c r="C685" t="s">
        <v>64</v>
      </c>
      <c r="D685" t="s">
        <v>92</v>
      </c>
      <c r="E685">
        <v>5802</v>
      </c>
      <c r="F685">
        <v>1</v>
      </c>
    </row>
    <row r="686" spans="1:6">
      <c r="A686">
        <v>4722</v>
      </c>
      <c r="B686">
        <v>10</v>
      </c>
      <c r="C686" t="s">
        <v>64</v>
      </c>
      <c r="D686" t="s">
        <v>92</v>
      </c>
      <c r="E686">
        <v>3753</v>
      </c>
      <c r="F686">
        <v>1</v>
      </c>
    </row>
    <row r="687" spans="1:6">
      <c r="A687">
        <v>4722</v>
      </c>
      <c r="B687">
        <v>10</v>
      </c>
      <c r="C687" t="s">
        <v>64</v>
      </c>
      <c r="D687" t="s">
        <v>92</v>
      </c>
      <c r="E687">
        <v>1096</v>
      </c>
      <c r="F687">
        <v>1</v>
      </c>
    </row>
    <row r="688" spans="1:6">
      <c r="A688">
        <v>4722</v>
      </c>
      <c r="B688">
        <v>10</v>
      </c>
      <c r="C688" t="s">
        <v>64</v>
      </c>
      <c r="D688" t="s">
        <v>92</v>
      </c>
      <c r="E688">
        <v>5160</v>
      </c>
      <c r="F688">
        <v>1</v>
      </c>
    </row>
    <row r="689" spans="1:6">
      <c r="A689">
        <v>4722</v>
      </c>
      <c r="B689">
        <v>10</v>
      </c>
      <c r="C689" t="s">
        <v>64</v>
      </c>
      <c r="D689" t="s">
        <v>92</v>
      </c>
      <c r="E689">
        <v>3094</v>
      </c>
      <c r="F689">
        <v>1</v>
      </c>
    </row>
    <row r="690" spans="1:6">
      <c r="A690">
        <v>4722</v>
      </c>
      <c r="B690">
        <v>10</v>
      </c>
      <c r="C690" t="s">
        <v>64</v>
      </c>
      <c r="D690" t="s">
        <v>92</v>
      </c>
      <c r="E690">
        <v>2148</v>
      </c>
      <c r="F690">
        <v>1</v>
      </c>
    </row>
    <row r="691" spans="1:6">
      <c r="A691">
        <v>4722</v>
      </c>
      <c r="B691">
        <v>11</v>
      </c>
      <c r="C691" t="s">
        <v>64</v>
      </c>
      <c r="D691" t="s">
        <v>92</v>
      </c>
      <c r="E691">
        <v>2489</v>
      </c>
      <c r="F691">
        <v>2</v>
      </c>
    </row>
    <row r="692" spans="1:6">
      <c r="A692">
        <v>4722</v>
      </c>
      <c r="B692">
        <v>11</v>
      </c>
      <c r="C692" t="s">
        <v>64</v>
      </c>
      <c r="D692" t="s">
        <v>92</v>
      </c>
      <c r="E692">
        <v>1163</v>
      </c>
      <c r="F692">
        <v>1</v>
      </c>
    </row>
    <row r="693" spans="1:6">
      <c r="A693">
        <v>4722</v>
      </c>
      <c r="B693">
        <v>11</v>
      </c>
      <c r="C693" t="s">
        <v>64</v>
      </c>
      <c r="D693" t="s">
        <v>92</v>
      </c>
      <c r="E693">
        <v>3575</v>
      </c>
      <c r="F693">
        <v>1</v>
      </c>
    </row>
    <row r="694" spans="1:6">
      <c r="A694">
        <v>4722</v>
      </c>
      <c r="B694">
        <v>11</v>
      </c>
      <c r="C694" t="s">
        <v>64</v>
      </c>
      <c r="D694" t="s">
        <v>92</v>
      </c>
      <c r="E694">
        <v>2478</v>
      </c>
      <c r="F694">
        <v>1</v>
      </c>
    </row>
    <row r="695" spans="1:6">
      <c r="A695">
        <v>4722</v>
      </c>
      <c r="B695">
        <v>11</v>
      </c>
      <c r="C695" t="s">
        <v>64</v>
      </c>
      <c r="D695" t="s">
        <v>92</v>
      </c>
      <c r="E695">
        <v>3465</v>
      </c>
      <c r="F695">
        <v>1</v>
      </c>
    </row>
    <row r="696" spans="1:6">
      <c r="A696">
        <v>4722</v>
      </c>
      <c r="B696">
        <v>11</v>
      </c>
      <c r="C696" t="s">
        <v>64</v>
      </c>
      <c r="D696" t="s">
        <v>92</v>
      </c>
      <c r="E696">
        <v>4215</v>
      </c>
      <c r="F696">
        <v>1</v>
      </c>
    </row>
    <row r="697" spans="1:6">
      <c r="A697">
        <v>4722</v>
      </c>
      <c r="B697">
        <v>11</v>
      </c>
      <c r="C697" t="s">
        <v>64</v>
      </c>
      <c r="D697" t="s">
        <v>92</v>
      </c>
      <c r="E697">
        <v>2002</v>
      </c>
      <c r="F697">
        <v>1</v>
      </c>
    </row>
    <row r="698" spans="1:6">
      <c r="A698">
        <v>4722</v>
      </c>
      <c r="B698">
        <v>11</v>
      </c>
      <c r="C698" t="s">
        <v>64</v>
      </c>
      <c r="D698" t="s">
        <v>92</v>
      </c>
      <c r="E698">
        <v>3069</v>
      </c>
      <c r="F698">
        <v>1</v>
      </c>
    </row>
    <row r="699" spans="1:6">
      <c r="A699">
        <v>4722</v>
      </c>
      <c r="B699">
        <v>11</v>
      </c>
      <c r="C699" t="s">
        <v>64</v>
      </c>
      <c r="D699" t="s">
        <v>92</v>
      </c>
      <c r="E699">
        <v>4788</v>
      </c>
      <c r="F699">
        <v>1</v>
      </c>
    </row>
    <row r="700" spans="1:6">
      <c r="A700">
        <v>4722</v>
      </c>
      <c r="B700">
        <v>11</v>
      </c>
      <c r="C700" t="s">
        <v>64</v>
      </c>
      <c r="D700" t="s">
        <v>92</v>
      </c>
      <c r="E700">
        <v>6054</v>
      </c>
      <c r="F700">
        <v>1</v>
      </c>
    </row>
    <row r="701" spans="1:6">
      <c r="A701">
        <v>4722</v>
      </c>
      <c r="B701">
        <v>11</v>
      </c>
      <c r="C701" t="s">
        <v>64</v>
      </c>
      <c r="D701" t="s">
        <v>92</v>
      </c>
      <c r="E701">
        <v>3549</v>
      </c>
      <c r="F701">
        <v>1</v>
      </c>
    </row>
    <row r="702" spans="1:6">
      <c r="A702">
        <v>4722</v>
      </c>
      <c r="B702">
        <v>11</v>
      </c>
      <c r="C702" t="s">
        <v>64</v>
      </c>
      <c r="D702" t="s">
        <v>92</v>
      </c>
      <c r="E702">
        <v>1069</v>
      </c>
      <c r="F702">
        <v>1</v>
      </c>
    </row>
    <row r="703" spans="1:6">
      <c r="A703">
        <v>4722</v>
      </c>
      <c r="B703">
        <v>11</v>
      </c>
      <c r="C703" t="s">
        <v>64</v>
      </c>
      <c r="D703" t="s">
        <v>92</v>
      </c>
      <c r="E703">
        <v>1011</v>
      </c>
      <c r="F703">
        <v>1</v>
      </c>
    </row>
    <row r="704" spans="1:6">
      <c r="A704">
        <v>4722</v>
      </c>
      <c r="B704">
        <v>11</v>
      </c>
      <c r="C704" t="s">
        <v>64</v>
      </c>
      <c r="D704" t="s">
        <v>92</v>
      </c>
      <c r="E704">
        <v>3963</v>
      </c>
      <c r="F704">
        <v>1</v>
      </c>
    </row>
    <row r="705" spans="1:6">
      <c r="A705">
        <v>4722</v>
      </c>
      <c r="B705">
        <v>11</v>
      </c>
      <c r="C705" t="s">
        <v>64</v>
      </c>
      <c r="D705" t="s">
        <v>92</v>
      </c>
      <c r="E705">
        <v>3337</v>
      </c>
      <c r="F705">
        <v>1</v>
      </c>
    </row>
    <row r="706" spans="1:6">
      <c r="A706">
        <v>4722</v>
      </c>
      <c r="B706">
        <v>11</v>
      </c>
      <c r="C706" t="s">
        <v>64</v>
      </c>
      <c r="D706" t="s">
        <v>92</v>
      </c>
      <c r="E706">
        <v>2588</v>
      </c>
      <c r="F706">
        <v>1</v>
      </c>
    </row>
    <row r="707" spans="1:6">
      <c r="A707">
        <v>4722</v>
      </c>
      <c r="B707">
        <v>11</v>
      </c>
      <c r="C707" t="s">
        <v>64</v>
      </c>
      <c r="D707" t="s">
        <v>92</v>
      </c>
      <c r="E707">
        <v>3950</v>
      </c>
      <c r="F707">
        <v>1</v>
      </c>
    </row>
    <row r="708" spans="1:6">
      <c r="A708">
        <v>4722</v>
      </c>
      <c r="B708">
        <v>11</v>
      </c>
      <c r="C708" t="s">
        <v>64</v>
      </c>
      <c r="D708" t="s">
        <v>92</v>
      </c>
      <c r="E708">
        <v>5404</v>
      </c>
      <c r="F708">
        <v>1</v>
      </c>
    </row>
    <row r="709" spans="1:6">
      <c r="A709">
        <v>4722</v>
      </c>
      <c r="B709">
        <v>11</v>
      </c>
      <c r="C709" t="s">
        <v>64</v>
      </c>
      <c r="D709" t="s">
        <v>92</v>
      </c>
      <c r="E709">
        <v>3319</v>
      </c>
      <c r="F709">
        <v>1</v>
      </c>
    </row>
    <row r="710" spans="1:6">
      <c r="A710">
        <v>4722</v>
      </c>
      <c r="B710">
        <v>11</v>
      </c>
      <c r="C710" t="s">
        <v>64</v>
      </c>
      <c r="D710" t="s">
        <v>92</v>
      </c>
      <c r="E710">
        <v>2907</v>
      </c>
      <c r="F710">
        <v>1</v>
      </c>
    </row>
    <row r="711" spans="1:6">
      <c r="A711">
        <v>4722</v>
      </c>
      <c r="B711">
        <v>11</v>
      </c>
      <c r="C711" t="s">
        <v>64</v>
      </c>
      <c r="D711" t="s">
        <v>92</v>
      </c>
      <c r="E711">
        <v>4636</v>
      </c>
      <c r="F711">
        <v>1</v>
      </c>
    </row>
    <row r="712" spans="1:6">
      <c r="A712">
        <v>4722</v>
      </c>
      <c r="B712">
        <v>11</v>
      </c>
      <c r="C712" t="s">
        <v>64</v>
      </c>
      <c r="D712" t="s">
        <v>92</v>
      </c>
      <c r="E712">
        <v>5538</v>
      </c>
      <c r="F712">
        <v>1</v>
      </c>
    </row>
    <row r="713" spans="1:6">
      <c r="A713">
        <v>4722</v>
      </c>
      <c r="B713">
        <v>11</v>
      </c>
      <c r="C713" t="s">
        <v>64</v>
      </c>
      <c r="D713" t="s">
        <v>92</v>
      </c>
      <c r="E713">
        <v>2823</v>
      </c>
      <c r="F713">
        <v>1</v>
      </c>
    </row>
    <row r="714" spans="1:6">
      <c r="A714">
        <v>4722</v>
      </c>
      <c r="B714">
        <v>11</v>
      </c>
      <c r="C714" t="s">
        <v>64</v>
      </c>
      <c r="D714" t="s">
        <v>92</v>
      </c>
      <c r="E714">
        <v>283</v>
      </c>
      <c r="F714">
        <v>1</v>
      </c>
    </row>
    <row r="715" spans="1:6">
      <c r="A715">
        <v>4722</v>
      </c>
      <c r="B715">
        <v>11</v>
      </c>
      <c r="C715" t="s">
        <v>64</v>
      </c>
      <c r="D715" t="s">
        <v>92</v>
      </c>
      <c r="E715">
        <v>5400</v>
      </c>
      <c r="F715">
        <v>1</v>
      </c>
    </row>
    <row r="716" spans="1:6">
      <c r="A716">
        <v>4722</v>
      </c>
      <c r="B716">
        <v>11</v>
      </c>
      <c r="C716" t="s">
        <v>64</v>
      </c>
      <c r="D716" t="s">
        <v>92</v>
      </c>
      <c r="E716">
        <v>2662</v>
      </c>
      <c r="F716">
        <v>1</v>
      </c>
    </row>
    <row r="717" spans="1:6">
      <c r="A717">
        <v>4722</v>
      </c>
      <c r="B717">
        <v>11</v>
      </c>
      <c r="C717" t="s">
        <v>64</v>
      </c>
      <c r="D717" t="s">
        <v>92</v>
      </c>
      <c r="E717">
        <v>5996</v>
      </c>
      <c r="F717">
        <v>1</v>
      </c>
    </row>
    <row r="718" spans="1:6">
      <c r="A718">
        <v>4722</v>
      </c>
      <c r="B718">
        <v>11</v>
      </c>
      <c r="C718" t="s">
        <v>64</v>
      </c>
      <c r="D718" t="s">
        <v>92</v>
      </c>
      <c r="E718">
        <v>3213</v>
      </c>
      <c r="F718">
        <v>1</v>
      </c>
    </row>
    <row r="719" spans="1:6">
      <c r="A719">
        <v>4722</v>
      </c>
      <c r="B719">
        <v>11</v>
      </c>
      <c r="C719" t="s">
        <v>64</v>
      </c>
      <c r="D719" t="s">
        <v>92</v>
      </c>
      <c r="E719">
        <v>63</v>
      </c>
      <c r="F719">
        <v>1</v>
      </c>
    </row>
    <row r="720" spans="1:6">
      <c r="A720">
        <v>4722</v>
      </c>
      <c r="B720">
        <v>11</v>
      </c>
      <c r="C720" t="s">
        <v>64</v>
      </c>
      <c r="D720" t="s">
        <v>92</v>
      </c>
      <c r="E720">
        <v>2035</v>
      </c>
      <c r="F720">
        <v>1</v>
      </c>
    </row>
    <row r="721" spans="1:6">
      <c r="A721">
        <v>4722</v>
      </c>
      <c r="B721">
        <v>11</v>
      </c>
      <c r="C721" t="s">
        <v>64</v>
      </c>
      <c r="D721" t="s">
        <v>92</v>
      </c>
      <c r="E721">
        <v>4117</v>
      </c>
      <c r="F721">
        <v>1</v>
      </c>
    </row>
    <row r="722" spans="1:6">
      <c r="A722">
        <v>4722</v>
      </c>
      <c r="B722">
        <v>11</v>
      </c>
      <c r="C722" t="s">
        <v>64</v>
      </c>
      <c r="D722" t="s">
        <v>92</v>
      </c>
      <c r="E722">
        <v>1048</v>
      </c>
      <c r="F722">
        <v>1</v>
      </c>
    </row>
    <row r="723" spans="1:6">
      <c r="A723">
        <v>4722</v>
      </c>
      <c r="B723">
        <v>11</v>
      </c>
      <c r="C723" t="s">
        <v>64</v>
      </c>
      <c r="D723" t="s">
        <v>92</v>
      </c>
      <c r="E723">
        <v>2512</v>
      </c>
      <c r="F723">
        <v>1</v>
      </c>
    </row>
    <row r="724" spans="1:6">
      <c r="A724">
        <v>4722</v>
      </c>
      <c r="B724">
        <v>11</v>
      </c>
      <c r="C724" t="s">
        <v>64</v>
      </c>
      <c r="D724" t="s">
        <v>92</v>
      </c>
      <c r="E724">
        <v>4429</v>
      </c>
      <c r="F724">
        <v>1</v>
      </c>
    </row>
    <row r="725" spans="1:6">
      <c r="A725">
        <v>4722</v>
      </c>
      <c r="B725">
        <v>11</v>
      </c>
      <c r="C725" t="s">
        <v>64</v>
      </c>
      <c r="D725" t="s">
        <v>92</v>
      </c>
      <c r="E725">
        <v>3675</v>
      </c>
      <c r="F725">
        <v>1</v>
      </c>
    </row>
    <row r="726" spans="1:6">
      <c r="A726">
        <v>4722</v>
      </c>
      <c r="B726">
        <v>11</v>
      </c>
      <c r="C726" t="s">
        <v>64</v>
      </c>
      <c r="D726" t="s">
        <v>92</v>
      </c>
      <c r="E726">
        <v>2672</v>
      </c>
      <c r="F726">
        <v>1</v>
      </c>
    </row>
    <row r="727" spans="1:6">
      <c r="A727">
        <v>4722</v>
      </c>
      <c r="B727">
        <v>11</v>
      </c>
      <c r="C727" t="s">
        <v>64</v>
      </c>
      <c r="D727" t="s">
        <v>92</v>
      </c>
      <c r="E727">
        <v>3546</v>
      </c>
      <c r="F727">
        <v>1</v>
      </c>
    </row>
    <row r="728" spans="1:6">
      <c r="A728">
        <v>4722</v>
      </c>
      <c r="B728">
        <v>11</v>
      </c>
      <c r="C728" t="s">
        <v>64</v>
      </c>
      <c r="D728" t="s">
        <v>92</v>
      </c>
      <c r="E728">
        <v>5993</v>
      </c>
      <c r="F728">
        <v>1</v>
      </c>
    </row>
    <row r="729" spans="1:6">
      <c r="A729">
        <v>4722</v>
      </c>
      <c r="B729">
        <v>11</v>
      </c>
      <c r="C729" t="s">
        <v>64</v>
      </c>
      <c r="D729" t="s">
        <v>92</v>
      </c>
      <c r="E729">
        <v>3208</v>
      </c>
      <c r="F729">
        <v>1</v>
      </c>
    </row>
    <row r="730" spans="1:6">
      <c r="A730">
        <v>4722</v>
      </c>
      <c r="B730">
        <v>11</v>
      </c>
      <c r="C730" t="s">
        <v>64</v>
      </c>
      <c r="D730" t="s">
        <v>92</v>
      </c>
      <c r="E730">
        <v>1222</v>
      </c>
      <c r="F730">
        <v>1</v>
      </c>
    </row>
    <row r="731" spans="1:6">
      <c r="A731">
        <v>4722</v>
      </c>
      <c r="B731">
        <v>11</v>
      </c>
      <c r="C731" t="s">
        <v>64</v>
      </c>
      <c r="D731" t="s">
        <v>92</v>
      </c>
      <c r="E731">
        <v>2044</v>
      </c>
      <c r="F731">
        <v>1</v>
      </c>
    </row>
    <row r="732" spans="1:6">
      <c r="A732">
        <v>4722</v>
      </c>
      <c r="B732">
        <v>11</v>
      </c>
      <c r="C732" t="s">
        <v>64</v>
      </c>
      <c r="D732" t="s">
        <v>92</v>
      </c>
      <c r="E732">
        <v>1346</v>
      </c>
      <c r="F732">
        <v>1</v>
      </c>
    </row>
    <row r="733" spans="1:6">
      <c r="A733">
        <v>4722</v>
      </c>
      <c r="B733">
        <v>11</v>
      </c>
      <c r="C733" t="s">
        <v>64</v>
      </c>
      <c r="D733" t="s">
        <v>92</v>
      </c>
      <c r="E733">
        <v>5374</v>
      </c>
      <c r="F733">
        <v>1</v>
      </c>
    </row>
    <row r="734" spans="1:6">
      <c r="A734">
        <v>4722</v>
      </c>
      <c r="B734">
        <v>11</v>
      </c>
      <c r="C734" t="s">
        <v>64</v>
      </c>
      <c r="D734" t="s">
        <v>92</v>
      </c>
      <c r="E734">
        <v>162</v>
      </c>
      <c r="F734">
        <v>1</v>
      </c>
    </row>
    <row r="735" spans="1:6">
      <c r="A735">
        <v>4722</v>
      </c>
      <c r="B735">
        <v>12</v>
      </c>
      <c r="C735" t="s">
        <v>64</v>
      </c>
      <c r="D735" t="s">
        <v>92</v>
      </c>
      <c r="E735">
        <v>281</v>
      </c>
      <c r="F735">
        <v>2</v>
      </c>
    </row>
    <row r="736" spans="1:6">
      <c r="A736">
        <v>4722</v>
      </c>
      <c r="B736">
        <v>12</v>
      </c>
      <c r="C736" t="s">
        <v>64</v>
      </c>
      <c r="D736" t="s">
        <v>92</v>
      </c>
      <c r="E736">
        <v>189</v>
      </c>
      <c r="F736">
        <v>1</v>
      </c>
    </row>
    <row r="737" spans="1:6">
      <c r="A737">
        <v>4722</v>
      </c>
      <c r="B737">
        <v>12</v>
      </c>
      <c r="C737" t="s">
        <v>64</v>
      </c>
      <c r="D737" t="s">
        <v>92</v>
      </c>
      <c r="E737">
        <v>3557</v>
      </c>
      <c r="F737">
        <v>1</v>
      </c>
    </row>
    <row r="738" spans="1:6">
      <c r="A738">
        <v>4722</v>
      </c>
      <c r="B738">
        <v>12</v>
      </c>
      <c r="C738" t="s">
        <v>64</v>
      </c>
      <c r="D738" t="s">
        <v>92</v>
      </c>
      <c r="E738">
        <v>3211</v>
      </c>
      <c r="F738">
        <v>1</v>
      </c>
    </row>
    <row r="739" spans="1:6">
      <c r="A739">
        <v>4722</v>
      </c>
      <c r="B739">
        <v>12</v>
      </c>
      <c r="C739" t="s">
        <v>64</v>
      </c>
      <c r="D739" t="s">
        <v>92</v>
      </c>
      <c r="E739">
        <v>4573</v>
      </c>
      <c r="F739">
        <v>1</v>
      </c>
    </row>
    <row r="740" spans="1:6">
      <c r="A740">
        <v>4722</v>
      </c>
      <c r="B740">
        <v>12</v>
      </c>
      <c r="C740" t="s">
        <v>64</v>
      </c>
      <c r="D740" t="s">
        <v>92</v>
      </c>
      <c r="E740">
        <v>5867</v>
      </c>
      <c r="F740">
        <v>1</v>
      </c>
    </row>
    <row r="741" spans="1:6">
      <c r="A741">
        <v>4722</v>
      </c>
      <c r="B741">
        <v>12</v>
      </c>
      <c r="C741" t="s">
        <v>64</v>
      </c>
      <c r="D741" t="s">
        <v>92</v>
      </c>
      <c r="E741">
        <v>156</v>
      </c>
      <c r="F741">
        <v>1</v>
      </c>
    </row>
    <row r="742" spans="1:6">
      <c r="A742">
        <v>4722</v>
      </c>
      <c r="B742">
        <v>12</v>
      </c>
      <c r="C742" t="s">
        <v>64</v>
      </c>
      <c r="D742" t="s">
        <v>92</v>
      </c>
      <c r="E742">
        <v>214</v>
      </c>
      <c r="F742">
        <v>1</v>
      </c>
    </row>
    <row r="743" spans="1:6">
      <c r="A743">
        <v>4722</v>
      </c>
      <c r="B743">
        <v>12</v>
      </c>
      <c r="C743" t="s">
        <v>64</v>
      </c>
      <c r="D743" t="s">
        <v>92</v>
      </c>
      <c r="E743">
        <v>4064</v>
      </c>
      <c r="F743">
        <v>1</v>
      </c>
    </row>
    <row r="744" spans="1:6">
      <c r="A744">
        <v>4722</v>
      </c>
      <c r="B744">
        <v>12</v>
      </c>
      <c r="C744" t="s">
        <v>64</v>
      </c>
      <c r="D744" t="s">
        <v>92</v>
      </c>
      <c r="E744">
        <v>221</v>
      </c>
      <c r="F744">
        <v>1</v>
      </c>
    </row>
    <row r="745" spans="1:6">
      <c r="A745">
        <v>4722</v>
      </c>
      <c r="B745">
        <v>12</v>
      </c>
      <c r="C745" t="s">
        <v>64</v>
      </c>
      <c r="D745" t="s">
        <v>92</v>
      </c>
      <c r="E745">
        <v>4450</v>
      </c>
      <c r="F745">
        <v>1</v>
      </c>
    </row>
    <row r="746" spans="1:6">
      <c r="A746">
        <v>4722</v>
      </c>
      <c r="B746">
        <v>12</v>
      </c>
      <c r="C746" t="s">
        <v>64</v>
      </c>
      <c r="D746" t="s">
        <v>92</v>
      </c>
      <c r="E746">
        <v>327</v>
      </c>
      <c r="F746">
        <v>1</v>
      </c>
    </row>
    <row r="747" spans="1:6">
      <c r="A747">
        <v>4722</v>
      </c>
      <c r="B747">
        <v>12</v>
      </c>
      <c r="C747" t="s">
        <v>64</v>
      </c>
      <c r="D747" t="s">
        <v>92</v>
      </c>
      <c r="E747">
        <v>3999</v>
      </c>
      <c r="F747">
        <v>1</v>
      </c>
    </row>
    <row r="748" spans="1:6">
      <c r="A748">
        <v>4722</v>
      </c>
      <c r="B748">
        <v>12</v>
      </c>
      <c r="C748" t="s">
        <v>64</v>
      </c>
      <c r="D748" t="s">
        <v>92</v>
      </c>
      <c r="E748">
        <v>3943</v>
      </c>
      <c r="F748">
        <v>1</v>
      </c>
    </row>
    <row r="749" spans="1:6">
      <c r="A749">
        <v>4722</v>
      </c>
      <c r="B749">
        <v>12</v>
      </c>
      <c r="C749" t="s">
        <v>64</v>
      </c>
      <c r="D749" t="s">
        <v>92</v>
      </c>
      <c r="E749">
        <v>5755</v>
      </c>
      <c r="F749">
        <v>1</v>
      </c>
    </row>
    <row r="750" spans="1:6">
      <c r="A750">
        <v>4722</v>
      </c>
      <c r="B750">
        <v>12</v>
      </c>
      <c r="C750" t="s">
        <v>64</v>
      </c>
      <c r="D750" t="s">
        <v>92</v>
      </c>
      <c r="E750">
        <v>4945</v>
      </c>
      <c r="F750">
        <v>1</v>
      </c>
    </row>
    <row r="751" spans="1:6">
      <c r="A751">
        <v>4722</v>
      </c>
      <c r="B751">
        <v>12</v>
      </c>
      <c r="C751" t="s">
        <v>64</v>
      </c>
      <c r="D751" t="s">
        <v>92</v>
      </c>
      <c r="E751">
        <v>5878</v>
      </c>
      <c r="F751">
        <v>1</v>
      </c>
    </row>
    <row r="752" spans="1:6">
      <c r="A752">
        <v>4722</v>
      </c>
      <c r="B752">
        <v>12</v>
      </c>
      <c r="C752" t="s">
        <v>64</v>
      </c>
      <c r="D752" t="s">
        <v>92</v>
      </c>
      <c r="E752">
        <v>6063</v>
      </c>
      <c r="F752">
        <v>1</v>
      </c>
    </row>
    <row r="753" spans="1:6">
      <c r="A753">
        <v>4722</v>
      </c>
      <c r="B753">
        <v>12</v>
      </c>
      <c r="C753" t="s">
        <v>64</v>
      </c>
      <c r="D753" t="s">
        <v>92</v>
      </c>
      <c r="E753">
        <v>2603</v>
      </c>
      <c r="F753">
        <v>1</v>
      </c>
    </row>
    <row r="754" spans="1:6">
      <c r="A754">
        <v>4722</v>
      </c>
      <c r="B754">
        <v>12</v>
      </c>
      <c r="C754" t="s">
        <v>64</v>
      </c>
      <c r="D754" t="s">
        <v>92</v>
      </c>
      <c r="E754">
        <v>4418</v>
      </c>
      <c r="F754">
        <v>1</v>
      </c>
    </row>
    <row r="755" spans="1:6">
      <c r="A755">
        <v>4722</v>
      </c>
      <c r="B755">
        <v>12</v>
      </c>
      <c r="C755" t="s">
        <v>64</v>
      </c>
      <c r="D755" t="s">
        <v>92</v>
      </c>
      <c r="E755">
        <v>2119</v>
      </c>
      <c r="F755">
        <v>1</v>
      </c>
    </row>
    <row r="756" spans="1:6">
      <c r="A756">
        <v>4722</v>
      </c>
      <c r="B756">
        <v>12</v>
      </c>
      <c r="C756" t="s">
        <v>64</v>
      </c>
      <c r="D756" t="s">
        <v>92</v>
      </c>
      <c r="E756">
        <v>117</v>
      </c>
      <c r="F756">
        <v>1</v>
      </c>
    </row>
    <row r="757" spans="1:6">
      <c r="A757">
        <v>4722</v>
      </c>
      <c r="B757">
        <v>12</v>
      </c>
      <c r="C757" t="s">
        <v>64</v>
      </c>
      <c r="D757" t="s">
        <v>92</v>
      </c>
      <c r="E757">
        <v>5359</v>
      </c>
      <c r="F757">
        <v>1</v>
      </c>
    </row>
    <row r="758" spans="1:6">
      <c r="A758">
        <v>4722</v>
      </c>
      <c r="B758">
        <v>12</v>
      </c>
      <c r="C758" t="s">
        <v>64</v>
      </c>
      <c r="D758" t="s">
        <v>92</v>
      </c>
      <c r="E758">
        <v>4526</v>
      </c>
      <c r="F758">
        <v>1</v>
      </c>
    </row>
    <row r="759" spans="1:6">
      <c r="A759">
        <v>4722</v>
      </c>
      <c r="B759">
        <v>12</v>
      </c>
      <c r="C759" t="s">
        <v>64</v>
      </c>
      <c r="D759" t="s">
        <v>92</v>
      </c>
      <c r="E759">
        <v>4587</v>
      </c>
      <c r="F759">
        <v>1</v>
      </c>
    </row>
    <row r="760" spans="1:6">
      <c r="A760">
        <v>4722</v>
      </c>
      <c r="B760">
        <v>12</v>
      </c>
      <c r="C760" t="s">
        <v>64</v>
      </c>
      <c r="D760" t="s">
        <v>92</v>
      </c>
      <c r="E760">
        <v>4954</v>
      </c>
      <c r="F760">
        <v>1</v>
      </c>
    </row>
    <row r="761" spans="1:6">
      <c r="A761">
        <v>4722</v>
      </c>
      <c r="B761">
        <v>12</v>
      </c>
      <c r="C761" t="s">
        <v>64</v>
      </c>
      <c r="D761" t="s">
        <v>92</v>
      </c>
      <c r="E761">
        <v>3717</v>
      </c>
      <c r="F761">
        <v>1</v>
      </c>
    </row>
    <row r="762" spans="1:6">
      <c r="A762">
        <v>4722</v>
      </c>
      <c r="B762">
        <v>12</v>
      </c>
      <c r="C762" t="s">
        <v>64</v>
      </c>
      <c r="D762" t="s">
        <v>92</v>
      </c>
      <c r="E762">
        <v>277</v>
      </c>
      <c r="F762">
        <v>1</v>
      </c>
    </row>
    <row r="763" spans="1:6">
      <c r="A763">
        <v>4722</v>
      </c>
      <c r="B763">
        <v>12</v>
      </c>
      <c r="C763" t="s">
        <v>64</v>
      </c>
      <c r="D763" t="s">
        <v>92</v>
      </c>
      <c r="E763">
        <v>5442</v>
      </c>
      <c r="F763">
        <v>1</v>
      </c>
    </row>
    <row r="764" spans="1:6">
      <c r="A764">
        <v>4722</v>
      </c>
      <c r="B764">
        <v>12</v>
      </c>
      <c r="C764" t="s">
        <v>64</v>
      </c>
      <c r="D764" t="s">
        <v>92</v>
      </c>
      <c r="E764">
        <v>53</v>
      </c>
      <c r="F764">
        <v>1</v>
      </c>
    </row>
    <row r="765" spans="1:6">
      <c r="A765">
        <v>4722</v>
      </c>
      <c r="B765">
        <v>12</v>
      </c>
      <c r="C765" t="s">
        <v>64</v>
      </c>
      <c r="D765" t="s">
        <v>92</v>
      </c>
      <c r="E765">
        <v>6003</v>
      </c>
      <c r="F765">
        <v>1</v>
      </c>
    </row>
    <row r="766" spans="1:6">
      <c r="A766">
        <v>4722</v>
      </c>
      <c r="B766">
        <v>12</v>
      </c>
      <c r="C766" t="s">
        <v>64</v>
      </c>
      <c r="D766" t="s">
        <v>92</v>
      </c>
      <c r="E766">
        <v>5814</v>
      </c>
      <c r="F766">
        <v>1</v>
      </c>
    </row>
    <row r="767" spans="1:6">
      <c r="A767">
        <v>4722</v>
      </c>
      <c r="B767">
        <v>12</v>
      </c>
      <c r="C767" t="s">
        <v>64</v>
      </c>
      <c r="D767" t="s">
        <v>92</v>
      </c>
      <c r="E767">
        <v>2959</v>
      </c>
      <c r="F767">
        <v>1</v>
      </c>
    </row>
    <row r="768" spans="1:6">
      <c r="A768">
        <v>4722</v>
      </c>
      <c r="B768">
        <v>12</v>
      </c>
      <c r="C768" t="s">
        <v>64</v>
      </c>
      <c r="D768" t="s">
        <v>92</v>
      </c>
      <c r="E768">
        <v>4753</v>
      </c>
      <c r="F768">
        <v>1</v>
      </c>
    </row>
    <row r="769" spans="1:6">
      <c r="A769">
        <v>4722</v>
      </c>
      <c r="B769">
        <v>12</v>
      </c>
      <c r="C769" t="s">
        <v>64</v>
      </c>
      <c r="D769" t="s">
        <v>92</v>
      </c>
      <c r="E769">
        <v>4171</v>
      </c>
      <c r="F769">
        <v>1</v>
      </c>
    </row>
    <row r="770" spans="1:6">
      <c r="A770">
        <v>4722</v>
      </c>
      <c r="B770">
        <v>12</v>
      </c>
      <c r="C770" t="s">
        <v>64</v>
      </c>
      <c r="D770" t="s">
        <v>92</v>
      </c>
      <c r="E770">
        <v>2474</v>
      </c>
      <c r="F770">
        <v>1</v>
      </c>
    </row>
    <row r="771" spans="1:6">
      <c r="A771">
        <v>4722</v>
      </c>
      <c r="B771">
        <v>12</v>
      </c>
      <c r="C771" t="s">
        <v>64</v>
      </c>
      <c r="D771" t="s">
        <v>92</v>
      </c>
      <c r="E771">
        <v>3257</v>
      </c>
      <c r="F771">
        <v>1</v>
      </c>
    </row>
    <row r="772" spans="1:6">
      <c r="A772">
        <v>4722</v>
      </c>
      <c r="B772">
        <v>12</v>
      </c>
      <c r="C772" t="s">
        <v>64</v>
      </c>
      <c r="D772" t="s">
        <v>92</v>
      </c>
      <c r="E772">
        <v>4532</v>
      </c>
      <c r="F772">
        <v>1</v>
      </c>
    </row>
    <row r="773" spans="1:6">
      <c r="A773">
        <v>4722</v>
      </c>
      <c r="B773">
        <v>12</v>
      </c>
      <c r="C773" t="s">
        <v>64</v>
      </c>
      <c r="D773" t="s">
        <v>92</v>
      </c>
      <c r="E773">
        <v>5759</v>
      </c>
      <c r="F773">
        <v>1</v>
      </c>
    </row>
    <row r="774" spans="1:6">
      <c r="A774">
        <v>4722</v>
      </c>
      <c r="B774">
        <v>13</v>
      </c>
      <c r="C774" t="s">
        <v>64</v>
      </c>
      <c r="D774" t="s">
        <v>92</v>
      </c>
      <c r="E774">
        <v>69</v>
      </c>
      <c r="F774">
        <v>1</v>
      </c>
    </row>
    <row r="775" spans="1:6">
      <c r="A775">
        <v>4722</v>
      </c>
      <c r="B775">
        <v>13</v>
      </c>
      <c r="C775" t="s">
        <v>64</v>
      </c>
      <c r="D775" t="s">
        <v>92</v>
      </c>
      <c r="E775">
        <v>2513</v>
      </c>
      <c r="F775">
        <v>1</v>
      </c>
    </row>
    <row r="776" spans="1:6">
      <c r="A776">
        <v>4722</v>
      </c>
      <c r="B776">
        <v>13</v>
      </c>
      <c r="C776" t="s">
        <v>64</v>
      </c>
      <c r="D776" t="s">
        <v>92</v>
      </c>
      <c r="E776">
        <v>2667</v>
      </c>
      <c r="F776">
        <v>1</v>
      </c>
    </row>
    <row r="777" spans="1:6">
      <c r="A777">
        <v>4722</v>
      </c>
      <c r="B777">
        <v>13</v>
      </c>
      <c r="C777" t="s">
        <v>64</v>
      </c>
      <c r="D777" t="s">
        <v>92</v>
      </c>
      <c r="E777">
        <v>3436</v>
      </c>
      <c r="F777">
        <v>1</v>
      </c>
    </row>
    <row r="778" spans="1:6">
      <c r="A778">
        <v>4722</v>
      </c>
      <c r="B778">
        <v>13</v>
      </c>
      <c r="C778" t="s">
        <v>64</v>
      </c>
      <c r="D778" t="s">
        <v>92</v>
      </c>
      <c r="E778">
        <v>3866</v>
      </c>
      <c r="F778">
        <v>1</v>
      </c>
    </row>
    <row r="779" spans="1:6">
      <c r="A779">
        <v>4722</v>
      </c>
      <c r="B779">
        <v>13</v>
      </c>
      <c r="C779" t="s">
        <v>64</v>
      </c>
      <c r="D779" t="s">
        <v>92</v>
      </c>
      <c r="E779">
        <v>3384</v>
      </c>
      <c r="F779">
        <v>1</v>
      </c>
    </row>
    <row r="780" spans="1:6">
      <c r="A780">
        <v>4722</v>
      </c>
      <c r="B780">
        <v>13</v>
      </c>
      <c r="C780" t="s">
        <v>64</v>
      </c>
      <c r="D780" t="s">
        <v>92</v>
      </c>
      <c r="E780">
        <v>4027</v>
      </c>
      <c r="F780">
        <v>1</v>
      </c>
    </row>
    <row r="781" spans="1:6">
      <c r="A781">
        <v>4722</v>
      </c>
      <c r="B781">
        <v>13</v>
      </c>
      <c r="C781" t="s">
        <v>64</v>
      </c>
      <c r="D781" t="s">
        <v>92</v>
      </c>
      <c r="E781">
        <v>5965</v>
      </c>
      <c r="F781">
        <v>1</v>
      </c>
    </row>
    <row r="782" spans="1:6">
      <c r="A782">
        <v>4722</v>
      </c>
      <c r="B782">
        <v>13</v>
      </c>
      <c r="C782" t="s">
        <v>64</v>
      </c>
      <c r="D782" t="s">
        <v>92</v>
      </c>
      <c r="E782">
        <v>2136</v>
      </c>
      <c r="F782">
        <v>1</v>
      </c>
    </row>
    <row r="783" spans="1:6">
      <c r="A783">
        <v>4722</v>
      </c>
      <c r="B783">
        <v>13</v>
      </c>
      <c r="C783" t="s">
        <v>64</v>
      </c>
      <c r="D783" t="s">
        <v>92</v>
      </c>
      <c r="E783">
        <v>5204</v>
      </c>
      <c r="F783">
        <v>1</v>
      </c>
    </row>
    <row r="784" spans="1:6">
      <c r="A784">
        <v>4722</v>
      </c>
      <c r="B784">
        <v>13</v>
      </c>
      <c r="C784" t="s">
        <v>64</v>
      </c>
      <c r="D784" t="s">
        <v>92</v>
      </c>
      <c r="E784">
        <v>4107</v>
      </c>
      <c r="F784">
        <v>1</v>
      </c>
    </row>
    <row r="785" spans="1:6">
      <c r="A785">
        <v>4722</v>
      </c>
      <c r="B785">
        <v>13</v>
      </c>
      <c r="C785" t="s">
        <v>64</v>
      </c>
      <c r="D785" t="s">
        <v>92</v>
      </c>
      <c r="E785">
        <v>3780</v>
      </c>
      <c r="F785">
        <v>1</v>
      </c>
    </row>
    <row r="786" spans="1:6">
      <c r="A786">
        <v>4722</v>
      </c>
      <c r="B786">
        <v>13</v>
      </c>
      <c r="C786" t="s">
        <v>64</v>
      </c>
      <c r="D786" t="s">
        <v>92</v>
      </c>
      <c r="E786">
        <v>5602</v>
      </c>
      <c r="F786">
        <v>1</v>
      </c>
    </row>
    <row r="787" spans="1:6">
      <c r="A787">
        <v>4722</v>
      </c>
      <c r="B787">
        <v>13</v>
      </c>
      <c r="C787" t="s">
        <v>64</v>
      </c>
      <c r="D787" t="s">
        <v>92</v>
      </c>
      <c r="E787">
        <v>6016</v>
      </c>
      <c r="F787">
        <v>1</v>
      </c>
    </row>
    <row r="788" spans="1:6">
      <c r="A788">
        <v>4722</v>
      </c>
      <c r="B788">
        <v>13</v>
      </c>
      <c r="C788" t="s">
        <v>64</v>
      </c>
      <c r="D788" t="s">
        <v>92</v>
      </c>
      <c r="E788">
        <v>2051</v>
      </c>
      <c r="F788">
        <v>1</v>
      </c>
    </row>
    <row r="789" spans="1:6">
      <c r="A789">
        <v>4722</v>
      </c>
      <c r="B789">
        <v>13</v>
      </c>
      <c r="C789" t="s">
        <v>64</v>
      </c>
      <c r="D789" t="s">
        <v>92</v>
      </c>
      <c r="E789">
        <v>5454</v>
      </c>
      <c r="F789">
        <v>1</v>
      </c>
    </row>
    <row r="790" spans="1:6">
      <c r="A790">
        <v>4722</v>
      </c>
      <c r="B790">
        <v>13</v>
      </c>
      <c r="C790" t="s">
        <v>64</v>
      </c>
      <c r="D790" t="s">
        <v>92</v>
      </c>
      <c r="E790">
        <v>5511</v>
      </c>
      <c r="F790">
        <v>1</v>
      </c>
    </row>
    <row r="791" spans="1:6">
      <c r="A791">
        <v>4722</v>
      </c>
      <c r="B791">
        <v>13</v>
      </c>
      <c r="C791" t="s">
        <v>64</v>
      </c>
      <c r="D791" t="s">
        <v>92</v>
      </c>
      <c r="E791">
        <v>2820</v>
      </c>
      <c r="F791">
        <v>1</v>
      </c>
    </row>
    <row r="792" spans="1:6">
      <c r="A792">
        <v>4722</v>
      </c>
      <c r="B792">
        <v>13</v>
      </c>
      <c r="C792" t="s">
        <v>64</v>
      </c>
      <c r="D792" t="s">
        <v>92</v>
      </c>
      <c r="E792">
        <v>3297</v>
      </c>
      <c r="F792">
        <v>1</v>
      </c>
    </row>
    <row r="793" spans="1:6">
      <c r="A793">
        <v>4722</v>
      </c>
      <c r="B793">
        <v>13</v>
      </c>
      <c r="C793" t="s">
        <v>64</v>
      </c>
      <c r="D793" t="s">
        <v>92</v>
      </c>
      <c r="E793">
        <v>4323</v>
      </c>
      <c r="F793">
        <v>1</v>
      </c>
    </row>
    <row r="794" spans="1:6">
      <c r="A794">
        <v>4722</v>
      </c>
      <c r="B794">
        <v>13</v>
      </c>
      <c r="C794" t="s">
        <v>64</v>
      </c>
      <c r="D794" t="s">
        <v>92</v>
      </c>
      <c r="E794">
        <v>3101</v>
      </c>
      <c r="F794">
        <v>1</v>
      </c>
    </row>
    <row r="795" spans="1:6">
      <c r="A795">
        <v>4722</v>
      </c>
      <c r="B795">
        <v>13</v>
      </c>
      <c r="C795" t="s">
        <v>64</v>
      </c>
      <c r="D795" t="s">
        <v>92</v>
      </c>
      <c r="E795">
        <v>2644</v>
      </c>
      <c r="F795">
        <v>1</v>
      </c>
    </row>
    <row r="796" spans="1:6">
      <c r="A796">
        <v>4722</v>
      </c>
      <c r="B796">
        <v>13</v>
      </c>
      <c r="C796" t="s">
        <v>64</v>
      </c>
      <c r="D796" t="s">
        <v>92</v>
      </c>
      <c r="E796">
        <v>1119</v>
      </c>
      <c r="F796">
        <v>1</v>
      </c>
    </row>
    <row r="797" spans="1:6">
      <c r="A797">
        <v>4722</v>
      </c>
      <c r="B797">
        <v>13</v>
      </c>
      <c r="C797" t="s">
        <v>64</v>
      </c>
      <c r="D797" t="s">
        <v>92</v>
      </c>
      <c r="E797">
        <v>5411</v>
      </c>
      <c r="F797">
        <v>1</v>
      </c>
    </row>
    <row r="798" spans="1:6">
      <c r="A798">
        <v>4722</v>
      </c>
      <c r="B798">
        <v>13</v>
      </c>
      <c r="C798" t="s">
        <v>64</v>
      </c>
      <c r="D798" t="s">
        <v>92</v>
      </c>
      <c r="E798">
        <v>5622</v>
      </c>
      <c r="F798">
        <v>1</v>
      </c>
    </row>
    <row r="799" spans="1:6">
      <c r="A799">
        <v>4722</v>
      </c>
      <c r="B799">
        <v>13</v>
      </c>
      <c r="C799" t="s">
        <v>64</v>
      </c>
      <c r="D799" t="s">
        <v>92</v>
      </c>
      <c r="E799">
        <v>38</v>
      </c>
      <c r="F799">
        <v>1</v>
      </c>
    </row>
    <row r="800" spans="1:6">
      <c r="A800">
        <v>4722</v>
      </c>
      <c r="B800">
        <v>13</v>
      </c>
      <c r="C800" t="s">
        <v>64</v>
      </c>
      <c r="D800" t="s">
        <v>92</v>
      </c>
      <c r="E800">
        <v>1096</v>
      </c>
      <c r="F800">
        <v>1</v>
      </c>
    </row>
    <row r="801" spans="1:6">
      <c r="A801">
        <v>4722</v>
      </c>
      <c r="B801">
        <v>13</v>
      </c>
      <c r="C801" t="s">
        <v>64</v>
      </c>
      <c r="D801" t="s">
        <v>92</v>
      </c>
      <c r="E801">
        <v>2433</v>
      </c>
      <c r="F801">
        <v>1</v>
      </c>
    </row>
    <row r="802" spans="1:6">
      <c r="A802">
        <v>4722</v>
      </c>
      <c r="B802">
        <v>13</v>
      </c>
      <c r="C802" t="s">
        <v>64</v>
      </c>
      <c r="D802" t="s">
        <v>92</v>
      </c>
      <c r="E802">
        <v>2823</v>
      </c>
      <c r="F802">
        <v>1</v>
      </c>
    </row>
    <row r="803" spans="1:6">
      <c r="A803">
        <v>4722</v>
      </c>
      <c r="B803">
        <v>13</v>
      </c>
      <c r="C803" t="s">
        <v>64</v>
      </c>
      <c r="D803" t="s">
        <v>92</v>
      </c>
      <c r="E803">
        <v>3388</v>
      </c>
      <c r="F803">
        <v>1</v>
      </c>
    </row>
    <row r="804" spans="1:6">
      <c r="A804">
        <v>4722</v>
      </c>
      <c r="B804">
        <v>13</v>
      </c>
      <c r="C804" t="s">
        <v>64</v>
      </c>
      <c r="D804" t="s">
        <v>92</v>
      </c>
      <c r="E804">
        <v>2068</v>
      </c>
      <c r="F804">
        <v>1</v>
      </c>
    </row>
    <row r="805" spans="1:6">
      <c r="A805">
        <v>4722</v>
      </c>
      <c r="B805">
        <v>13</v>
      </c>
      <c r="C805" t="s">
        <v>64</v>
      </c>
      <c r="D805" t="s">
        <v>92</v>
      </c>
      <c r="E805">
        <v>3864</v>
      </c>
      <c r="F805">
        <v>1</v>
      </c>
    </row>
    <row r="806" spans="1:6">
      <c r="A806">
        <v>4722</v>
      </c>
      <c r="B806">
        <v>13</v>
      </c>
      <c r="C806" t="s">
        <v>64</v>
      </c>
      <c r="D806" t="s">
        <v>92</v>
      </c>
      <c r="E806">
        <v>4981</v>
      </c>
      <c r="F806">
        <v>1</v>
      </c>
    </row>
    <row r="807" spans="1:6">
      <c r="A807">
        <v>4722</v>
      </c>
      <c r="B807">
        <v>13</v>
      </c>
      <c r="C807" t="s">
        <v>64</v>
      </c>
      <c r="D807" t="s">
        <v>92</v>
      </c>
      <c r="E807">
        <v>3840</v>
      </c>
      <c r="F807">
        <v>1</v>
      </c>
    </row>
    <row r="808" spans="1:6">
      <c r="A808">
        <v>4722</v>
      </c>
      <c r="B808">
        <v>13</v>
      </c>
      <c r="C808" t="s">
        <v>64</v>
      </c>
      <c r="D808" t="s">
        <v>92</v>
      </c>
      <c r="E808">
        <v>129</v>
      </c>
      <c r="F808">
        <v>1</v>
      </c>
    </row>
    <row r="809" spans="1:6">
      <c r="A809">
        <v>4722</v>
      </c>
      <c r="B809">
        <v>13</v>
      </c>
      <c r="C809" t="s">
        <v>64</v>
      </c>
      <c r="D809" t="s">
        <v>92</v>
      </c>
      <c r="E809">
        <v>3739</v>
      </c>
      <c r="F809">
        <v>1</v>
      </c>
    </row>
    <row r="810" spans="1:6">
      <c r="A810">
        <v>4722</v>
      </c>
      <c r="B810">
        <v>13</v>
      </c>
      <c r="C810" t="s">
        <v>64</v>
      </c>
      <c r="D810" t="s">
        <v>92</v>
      </c>
      <c r="E810">
        <v>3687</v>
      </c>
      <c r="F810">
        <v>1</v>
      </c>
    </row>
    <row r="811" spans="1:6">
      <c r="A811">
        <v>4722</v>
      </c>
      <c r="B811">
        <v>14</v>
      </c>
      <c r="C811" t="s">
        <v>64</v>
      </c>
      <c r="D811" t="s">
        <v>92</v>
      </c>
      <c r="E811">
        <v>2531</v>
      </c>
      <c r="F811">
        <v>2</v>
      </c>
    </row>
    <row r="812" spans="1:6">
      <c r="A812">
        <v>4722</v>
      </c>
      <c r="B812">
        <v>14</v>
      </c>
      <c r="C812" t="s">
        <v>64</v>
      </c>
      <c r="D812" t="s">
        <v>92</v>
      </c>
      <c r="E812">
        <v>4261</v>
      </c>
      <c r="F812">
        <v>2</v>
      </c>
    </row>
    <row r="813" spans="1:6">
      <c r="A813">
        <v>4722</v>
      </c>
      <c r="B813">
        <v>14</v>
      </c>
      <c r="C813" t="s">
        <v>64</v>
      </c>
      <c r="D813" t="s">
        <v>92</v>
      </c>
      <c r="E813">
        <v>2525</v>
      </c>
      <c r="F813">
        <v>1</v>
      </c>
    </row>
    <row r="814" spans="1:6">
      <c r="A814">
        <v>4722</v>
      </c>
      <c r="B814">
        <v>14</v>
      </c>
      <c r="C814" t="s">
        <v>64</v>
      </c>
      <c r="D814" t="s">
        <v>92</v>
      </c>
      <c r="E814">
        <v>2865</v>
      </c>
      <c r="F814">
        <v>1</v>
      </c>
    </row>
    <row r="815" spans="1:6">
      <c r="A815">
        <v>4722</v>
      </c>
      <c r="B815">
        <v>14</v>
      </c>
      <c r="C815" t="s">
        <v>64</v>
      </c>
      <c r="D815" t="s">
        <v>92</v>
      </c>
      <c r="E815">
        <v>1232</v>
      </c>
      <c r="F815">
        <v>1</v>
      </c>
    </row>
    <row r="816" spans="1:6">
      <c r="A816">
        <v>4722</v>
      </c>
      <c r="B816">
        <v>14</v>
      </c>
      <c r="C816" t="s">
        <v>64</v>
      </c>
      <c r="D816" t="s">
        <v>92</v>
      </c>
      <c r="E816">
        <v>210</v>
      </c>
      <c r="F816">
        <v>1</v>
      </c>
    </row>
    <row r="817" spans="1:6">
      <c r="A817">
        <v>4722</v>
      </c>
      <c r="B817">
        <v>14</v>
      </c>
      <c r="C817" t="s">
        <v>64</v>
      </c>
      <c r="D817" t="s">
        <v>92</v>
      </c>
      <c r="E817">
        <v>4708</v>
      </c>
      <c r="F817">
        <v>1</v>
      </c>
    </row>
    <row r="818" spans="1:6">
      <c r="A818">
        <v>4722</v>
      </c>
      <c r="B818">
        <v>14</v>
      </c>
      <c r="C818" t="s">
        <v>64</v>
      </c>
      <c r="D818" t="s">
        <v>92</v>
      </c>
      <c r="E818">
        <v>2088</v>
      </c>
      <c r="F818">
        <v>1</v>
      </c>
    </row>
    <row r="819" spans="1:6">
      <c r="A819">
        <v>4722</v>
      </c>
      <c r="B819">
        <v>14</v>
      </c>
      <c r="C819" t="s">
        <v>64</v>
      </c>
      <c r="D819" t="s">
        <v>92</v>
      </c>
      <c r="E819">
        <v>5619</v>
      </c>
      <c r="F819">
        <v>1</v>
      </c>
    </row>
    <row r="820" spans="1:6">
      <c r="A820">
        <v>4722</v>
      </c>
      <c r="B820">
        <v>14</v>
      </c>
      <c r="C820" t="s">
        <v>64</v>
      </c>
      <c r="D820" t="s">
        <v>92</v>
      </c>
      <c r="E820">
        <v>4110</v>
      </c>
      <c r="F820">
        <v>1</v>
      </c>
    </row>
    <row r="821" spans="1:6">
      <c r="A821">
        <v>4722</v>
      </c>
      <c r="B821">
        <v>14</v>
      </c>
      <c r="C821" t="s">
        <v>64</v>
      </c>
      <c r="D821" t="s">
        <v>92</v>
      </c>
      <c r="E821">
        <v>4109</v>
      </c>
      <c r="F821">
        <v>1</v>
      </c>
    </row>
    <row r="822" spans="1:6">
      <c r="A822">
        <v>4722</v>
      </c>
      <c r="B822">
        <v>14</v>
      </c>
      <c r="C822" t="s">
        <v>64</v>
      </c>
      <c r="D822" t="s">
        <v>92</v>
      </c>
      <c r="E822">
        <v>3687</v>
      </c>
      <c r="F822">
        <v>1</v>
      </c>
    </row>
    <row r="823" spans="1:6">
      <c r="A823">
        <v>4722</v>
      </c>
      <c r="B823">
        <v>14</v>
      </c>
      <c r="C823" t="s">
        <v>64</v>
      </c>
      <c r="D823" t="s">
        <v>92</v>
      </c>
      <c r="E823">
        <v>2875</v>
      </c>
      <c r="F823">
        <v>1</v>
      </c>
    </row>
    <row r="824" spans="1:6">
      <c r="A824">
        <v>4722</v>
      </c>
      <c r="B824">
        <v>14</v>
      </c>
      <c r="C824" t="s">
        <v>64</v>
      </c>
      <c r="D824" t="s">
        <v>92</v>
      </c>
      <c r="E824">
        <v>3946</v>
      </c>
      <c r="F824">
        <v>1</v>
      </c>
    </row>
    <row r="825" spans="1:6">
      <c r="A825">
        <v>4722</v>
      </c>
      <c r="B825">
        <v>14</v>
      </c>
      <c r="C825" t="s">
        <v>64</v>
      </c>
      <c r="D825" t="s">
        <v>92</v>
      </c>
      <c r="E825">
        <v>70</v>
      </c>
      <c r="F825">
        <v>1</v>
      </c>
    </row>
    <row r="826" spans="1:6">
      <c r="A826">
        <v>4722</v>
      </c>
      <c r="B826">
        <v>14</v>
      </c>
      <c r="C826" t="s">
        <v>64</v>
      </c>
      <c r="D826" t="s">
        <v>92</v>
      </c>
      <c r="E826">
        <v>3475</v>
      </c>
      <c r="F826">
        <v>1</v>
      </c>
    </row>
    <row r="827" spans="1:6">
      <c r="A827">
        <v>4722</v>
      </c>
      <c r="B827">
        <v>14</v>
      </c>
      <c r="C827" t="s">
        <v>64</v>
      </c>
      <c r="D827" t="s">
        <v>92</v>
      </c>
      <c r="E827">
        <v>3574</v>
      </c>
      <c r="F827">
        <v>1</v>
      </c>
    </row>
    <row r="828" spans="1:6">
      <c r="A828">
        <v>4722</v>
      </c>
      <c r="B828">
        <v>14</v>
      </c>
      <c r="C828" t="s">
        <v>64</v>
      </c>
      <c r="D828" t="s">
        <v>92</v>
      </c>
      <c r="E828">
        <v>2126</v>
      </c>
      <c r="F828">
        <v>1</v>
      </c>
    </row>
    <row r="829" spans="1:6">
      <c r="A829">
        <v>4722</v>
      </c>
      <c r="B829">
        <v>14</v>
      </c>
      <c r="C829" t="s">
        <v>64</v>
      </c>
      <c r="D829" t="s">
        <v>92</v>
      </c>
      <c r="E829">
        <v>3069</v>
      </c>
      <c r="F829">
        <v>1</v>
      </c>
    </row>
    <row r="830" spans="1:6">
      <c r="A830">
        <v>4722</v>
      </c>
      <c r="B830">
        <v>14</v>
      </c>
      <c r="C830" t="s">
        <v>64</v>
      </c>
      <c r="D830" t="s">
        <v>92</v>
      </c>
      <c r="E830">
        <v>4980</v>
      </c>
      <c r="F830">
        <v>1</v>
      </c>
    </row>
    <row r="831" spans="1:6">
      <c r="A831">
        <v>4722</v>
      </c>
      <c r="B831">
        <v>14</v>
      </c>
      <c r="C831" t="s">
        <v>64</v>
      </c>
      <c r="D831" t="s">
        <v>92</v>
      </c>
      <c r="E831">
        <v>3074</v>
      </c>
      <c r="F831">
        <v>1</v>
      </c>
    </row>
    <row r="832" spans="1:6">
      <c r="A832">
        <v>4722</v>
      </c>
      <c r="B832">
        <v>14</v>
      </c>
      <c r="C832" t="s">
        <v>64</v>
      </c>
      <c r="D832" t="s">
        <v>92</v>
      </c>
      <c r="E832">
        <v>2712</v>
      </c>
      <c r="F832">
        <v>1</v>
      </c>
    </row>
    <row r="833" spans="1:6">
      <c r="A833">
        <v>4722</v>
      </c>
      <c r="B833">
        <v>14</v>
      </c>
      <c r="C833" t="s">
        <v>64</v>
      </c>
      <c r="D833" t="s">
        <v>92</v>
      </c>
      <c r="E833">
        <v>3737</v>
      </c>
      <c r="F833">
        <v>1</v>
      </c>
    </row>
    <row r="834" spans="1:6">
      <c r="A834">
        <v>4722</v>
      </c>
      <c r="B834">
        <v>14</v>
      </c>
      <c r="C834" t="s">
        <v>64</v>
      </c>
      <c r="D834" t="s">
        <v>92</v>
      </c>
      <c r="E834">
        <v>5799</v>
      </c>
      <c r="F834">
        <v>1</v>
      </c>
    </row>
    <row r="835" spans="1:6">
      <c r="A835">
        <v>4722</v>
      </c>
      <c r="B835">
        <v>14</v>
      </c>
      <c r="C835" t="s">
        <v>64</v>
      </c>
      <c r="D835" t="s">
        <v>92</v>
      </c>
      <c r="E835">
        <v>5274</v>
      </c>
      <c r="F835">
        <v>1</v>
      </c>
    </row>
    <row r="836" spans="1:6">
      <c r="A836">
        <v>4722</v>
      </c>
      <c r="B836">
        <v>14</v>
      </c>
      <c r="C836" t="s">
        <v>64</v>
      </c>
      <c r="D836" t="s">
        <v>92</v>
      </c>
      <c r="E836">
        <v>2951</v>
      </c>
      <c r="F836">
        <v>1</v>
      </c>
    </row>
    <row r="837" spans="1:6">
      <c r="A837">
        <v>4722</v>
      </c>
      <c r="B837">
        <v>14</v>
      </c>
      <c r="C837" t="s">
        <v>64</v>
      </c>
      <c r="D837" t="s">
        <v>92</v>
      </c>
      <c r="E837">
        <v>5498</v>
      </c>
      <c r="F837">
        <v>1</v>
      </c>
    </row>
    <row r="838" spans="1:6">
      <c r="A838">
        <v>4722</v>
      </c>
      <c r="B838">
        <v>14</v>
      </c>
      <c r="C838" t="s">
        <v>64</v>
      </c>
      <c r="D838" t="s">
        <v>92</v>
      </c>
      <c r="E838">
        <v>2573</v>
      </c>
      <c r="F838">
        <v>1</v>
      </c>
    </row>
    <row r="839" spans="1:6">
      <c r="A839">
        <v>4722</v>
      </c>
      <c r="B839">
        <v>14</v>
      </c>
      <c r="C839" t="s">
        <v>64</v>
      </c>
      <c r="D839" t="s">
        <v>92</v>
      </c>
      <c r="E839">
        <v>1204</v>
      </c>
      <c r="F839">
        <v>1</v>
      </c>
    </row>
    <row r="840" spans="1:6">
      <c r="A840">
        <v>4722</v>
      </c>
      <c r="B840">
        <v>14</v>
      </c>
      <c r="C840" t="s">
        <v>64</v>
      </c>
      <c r="D840" t="s">
        <v>92</v>
      </c>
      <c r="E840">
        <v>2045</v>
      </c>
      <c r="F840">
        <v>1</v>
      </c>
    </row>
    <row r="841" spans="1:6">
      <c r="A841">
        <v>4722</v>
      </c>
      <c r="B841">
        <v>14</v>
      </c>
      <c r="C841" t="s">
        <v>64</v>
      </c>
      <c r="D841" t="s">
        <v>92</v>
      </c>
      <c r="E841">
        <v>326</v>
      </c>
      <c r="F841">
        <v>1</v>
      </c>
    </row>
    <row r="842" spans="1:6">
      <c r="A842">
        <v>4722</v>
      </c>
      <c r="B842">
        <v>14</v>
      </c>
      <c r="C842" t="s">
        <v>64</v>
      </c>
      <c r="D842" t="s">
        <v>92</v>
      </c>
      <c r="E842">
        <v>5504</v>
      </c>
      <c r="F842">
        <v>1</v>
      </c>
    </row>
    <row r="843" spans="1:6">
      <c r="A843">
        <v>4722</v>
      </c>
      <c r="B843">
        <v>14</v>
      </c>
      <c r="C843" t="s">
        <v>64</v>
      </c>
      <c r="D843" t="s">
        <v>92</v>
      </c>
      <c r="E843">
        <v>168</v>
      </c>
      <c r="F843">
        <v>1</v>
      </c>
    </row>
    <row r="844" spans="1:6">
      <c r="A844">
        <v>4722</v>
      </c>
      <c r="B844">
        <v>14</v>
      </c>
      <c r="C844" t="s">
        <v>64</v>
      </c>
      <c r="D844" t="s">
        <v>92</v>
      </c>
      <c r="E844">
        <v>2240</v>
      </c>
      <c r="F844">
        <v>1</v>
      </c>
    </row>
    <row r="845" spans="1:6">
      <c r="A845">
        <v>4722</v>
      </c>
      <c r="B845">
        <v>14</v>
      </c>
      <c r="C845" t="s">
        <v>64</v>
      </c>
      <c r="D845" t="s">
        <v>92</v>
      </c>
      <c r="E845">
        <v>2981</v>
      </c>
      <c r="F845">
        <v>1</v>
      </c>
    </row>
    <row r="846" spans="1:6">
      <c r="A846">
        <v>4722</v>
      </c>
      <c r="B846">
        <v>14</v>
      </c>
      <c r="C846" t="s">
        <v>64</v>
      </c>
      <c r="D846" t="s">
        <v>92</v>
      </c>
      <c r="E846">
        <v>3886</v>
      </c>
      <c r="F846">
        <v>1</v>
      </c>
    </row>
    <row r="847" spans="1:6">
      <c r="A847">
        <v>4722</v>
      </c>
      <c r="B847">
        <v>14</v>
      </c>
      <c r="C847" t="s">
        <v>64</v>
      </c>
      <c r="D847" t="s">
        <v>92</v>
      </c>
      <c r="E847">
        <v>5012</v>
      </c>
      <c r="F847">
        <v>1</v>
      </c>
    </row>
    <row r="848" spans="1:6">
      <c r="A848">
        <v>4722</v>
      </c>
      <c r="B848">
        <v>15</v>
      </c>
      <c r="C848" t="s">
        <v>64</v>
      </c>
      <c r="D848" t="s">
        <v>92</v>
      </c>
      <c r="E848">
        <v>214</v>
      </c>
      <c r="F848">
        <v>1</v>
      </c>
    </row>
    <row r="849" spans="1:6">
      <c r="A849">
        <v>4722</v>
      </c>
      <c r="B849">
        <v>15</v>
      </c>
      <c r="C849" t="s">
        <v>64</v>
      </c>
      <c r="D849" t="s">
        <v>92</v>
      </c>
      <c r="E849">
        <v>2072</v>
      </c>
      <c r="F849">
        <v>1</v>
      </c>
    </row>
    <row r="850" spans="1:6">
      <c r="A850">
        <v>4722</v>
      </c>
      <c r="B850">
        <v>15</v>
      </c>
      <c r="C850" t="s">
        <v>64</v>
      </c>
      <c r="D850" t="s">
        <v>92</v>
      </c>
      <c r="E850">
        <v>5237</v>
      </c>
      <c r="F850">
        <v>1</v>
      </c>
    </row>
    <row r="851" spans="1:6">
      <c r="A851">
        <v>4722</v>
      </c>
      <c r="B851">
        <v>15</v>
      </c>
      <c r="C851" t="s">
        <v>64</v>
      </c>
      <c r="D851" t="s">
        <v>92</v>
      </c>
      <c r="E851">
        <v>2558</v>
      </c>
      <c r="F851">
        <v>1</v>
      </c>
    </row>
    <row r="852" spans="1:6">
      <c r="A852">
        <v>4722</v>
      </c>
      <c r="B852">
        <v>15</v>
      </c>
      <c r="C852" t="s">
        <v>64</v>
      </c>
      <c r="D852" t="s">
        <v>92</v>
      </c>
      <c r="E852">
        <v>6057</v>
      </c>
      <c r="F852">
        <v>1</v>
      </c>
    </row>
    <row r="853" spans="1:6">
      <c r="A853">
        <v>4722</v>
      </c>
      <c r="B853">
        <v>15</v>
      </c>
      <c r="C853" t="s">
        <v>64</v>
      </c>
      <c r="D853" t="s">
        <v>92</v>
      </c>
      <c r="E853">
        <v>3099</v>
      </c>
      <c r="F853">
        <v>1</v>
      </c>
    </row>
    <row r="854" spans="1:6">
      <c r="A854">
        <v>4722</v>
      </c>
      <c r="B854">
        <v>15</v>
      </c>
      <c r="C854" t="s">
        <v>64</v>
      </c>
      <c r="D854" t="s">
        <v>92</v>
      </c>
      <c r="E854">
        <v>4880</v>
      </c>
      <c r="F854">
        <v>1</v>
      </c>
    </row>
    <row r="855" spans="1:6">
      <c r="A855">
        <v>4722</v>
      </c>
      <c r="B855">
        <v>15</v>
      </c>
      <c r="C855" t="s">
        <v>64</v>
      </c>
      <c r="D855" t="s">
        <v>92</v>
      </c>
      <c r="E855">
        <v>3070</v>
      </c>
      <c r="F855">
        <v>1</v>
      </c>
    </row>
    <row r="856" spans="1:6">
      <c r="A856">
        <v>4722</v>
      </c>
      <c r="B856">
        <v>15</v>
      </c>
      <c r="C856" t="s">
        <v>64</v>
      </c>
      <c r="D856" t="s">
        <v>92</v>
      </c>
      <c r="E856">
        <v>5225</v>
      </c>
      <c r="F856">
        <v>1</v>
      </c>
    </row>
    <row r="857" spans="1:6">
      <c r="A857">
        <v>4722</v>
      </c>
      <c r="B857">
        <v>15</v>
      </c>
      <c r="C857" t="s">
        <v>64</v>
      </c>
      <c r="D857" t="s">
        <v>92</v>
      </c>
      <c r="E857">
        <v>2182</v>
      </c>
      <c r="F857">
        <v>1</v>
      </c>
    </row>
    <row r="858" spans="1:6">
      <c r="A858">
        <v>4722</v>
      </c>
      <c r="B858">
        <v>15</v>
      </c>
      <c r="C858" t="s">
        <v>64</v>
      </c>
      <c r="D858" t="s">
        <v>92</v>
      </c>
      <c r="E858">
        <v>3337</v>
      </c>
      <c r="F858">
        <v>1</v>
      </c>
    </row>
    <row r="859" spans="1:6">
      <c r="A859">
        <v>4722</v>
      </c>
      <c r="B859">
        <v>15</v>
      </c>
      <c r="C859" t="s">
        <v>64</v>
      </c>
      <c r="D859" t="s">
        <v>92</v>
      </c>
      <c r="E859">
        <v>3677</v>
      </c>
      <c r="F859">
        <v>1</v>
      </c>
    </row>
    <row r="860" spans="1:6">
      <c r="A860">
        <v>4722</v>
      </c>
      <c r="B860">
        <v>15</v>
      </c>
      <c r="C860" t="s">
        <v>64</v>
      </c>
      <c r="D860" t="s">
        <v>92</v>
      </c>
      <c r="E860">
        <v>5047</v>
      </c>
      <c r="F860">
        <v>1</v>
      </c>
    </row>
    <row r="861" spans="1:6">
      <c r="A861">
        <v>4722</v>
      </c>
      <c r="B861">
        <v>15</v>
      </c>
      <c r="C861" t="s">
        <v>64</v>
      </c>
      <c r="D861" t="s">
        <v>92</v>
      </c>
      <c r="E861">
        <v>5634</v>
      </c>
      <c r="F861">
        <v>1</v>
      </c>
    </row>
    <row r="862" spans="1:6">
      <c r="A862">
        <v>4722</v>
      </c>
      <c r="B862">
        <v>15</v>
      </c>
      <c r="C862" t="s">
        <v>64</v>
      </c>
      <c r="D862" t="s">
        <v>92</v>
      </c>
      <c r="E862">
        <v>12</v>
      </c>
      <c r="F862">
        <v>1</v>
      </c>
    </row>
    <row r="863" spans="1:6">
      <c r="A863">
        <v>4722</v>
      </c>
      <c r="B863">
        <v>15</v>
      </c>
      <c r="C863" t="s">
        <v>64</v>
      </c>
      <c r="D863" t="s">
        <v>92</v>
      </c>
      <c r="E863">
        <v>3956</v>
      </c>
      <c r="F863">
        <v>1</v>
      </c>
    </row>
    <row r="864" spans="1:6">
      <c r="A864">
        <v>4722</v>
      </c>
      <c r="B864">
        <v>15</v>
      </c>
      <c r="C864" t="s">
        <v>64</v>
      </c>
      <c r="D864" t="s">
        <v>92</v>
      </c>
      <c r="E864">
        <v>4713</v>
      </c>
      <c r="F864">
        <v>1</v>
      </c>
    </row>
    <row r="865" spans="1:6">
      <c r="A865">
        <v>4722</v>
      </c>
      <c r="B865">
        <v>15</v>
      </c>
      <c r="C865" t="s">
        <v>64</v>
      </c>
      <c r="D865" t="s">
        <v>92</v>
      </c>
      <c r="E865">
        <v>4184</v>
      </c>
      <c r="F865">
        <v>1</v>
      </c>
    </row>
    <row r="866" spans="1:6">
      <c r="A866">
        <v>4722</v>
      </c>
      <c r="B866">
        <v>15</v>
      </c>
      <c r="C866" t="s">
        <v>64</v>
      </c>
      <c r="D866" t="s">
        <v>92</v>
      </c>
      <c r="E866">
        <v>89</v>
      </c>
      <c r="F866">
        <v>1</v>
      </c>
    </row>
    <row r="867" spans="1:6">
      <c r="A867">
        <v>4722</v>
      </c>
      <c r="B867">
        <v>15</v>
      </c>
      <c r="C867" t="s">
        <v>64</v>
      </c>
      <c r="D867" t="s">
        <v>92</v>
      </c>
      <c r="E867">
        <v>2003</v>
      </c>
      <c r="F867">
        <v>1</v>
      </c>
    </row>
    <row r="868" spans="1:6">
      <c r="A868">
        <v>4722</v>
      </c>
      <c r="B868">
        <v>15</v>
      </c>
      <c r="C868" t="s">
        <v>64</v>
      </c>
      <c r="D868" t="s">
        <v>92</v>
      </c>
      <c r="E868">
        <v>1166</v>
      </c>
      <c r="F868">
        <v>1</v>
      </c>
    </row>
    <row r="869" spans="1:6">
      <c r="A869">
        <v>4722</v>
      </c>
      <c r="B869">
        <v>15</v>
      </c>
      <c r="C869" t="s">
        <v>64</v>
      </c>
      <c r="D869" t="s">
        <v>92</v>
      </c>
      <c r="E869">
        <v>5950</v>
      </c>
      <c r="F869">
        <v>1</v>
      </c>
    </row>
    <row r="870" spans="1:6">
      <c r="A870">
        <v>4722</v>
      </c>
      <c r="B870">
        <v>15</v>
      </c>
      <c r="C870" t="s">
        <v>64</v>
      </c>
      <c r="D870" t="s">
        <v>92</v>
      </c>
      <c r="E870">
        <v>2988</v>
      </c>
      <c r="F870">
        <v>1</v>
      </c>
    </row>
    <row r="871" spans="1:6">
      <c r="A871">
        <v>4722</v>
      </c>
      <c r="B871">
        <v>15</v>
      </c>
      <c r="C871" t="s">
        <v>64</v>
      </c>
      <c r="D871" t="s">
        <v>92</v>
      </c>
      <c r="E871">
        <v>5719</v>
      </c>
      <c r="F871">
        <v>1</v>
      </c>
    </row>
    <row r="872" spans="1:6">
      <c r="A872">
        <v>4722</v>
      </c>
      <c r="B872">
        <v>15</v>
      </c>
      <c r="C872" t="s">
        <v>64</v>
      </c>
      <c r="D872" t="s">
        <v>92</v>
      </c>
      <c r="E872">
        <v>3386</v>
      </c>
      <c r="F872">
        <v>1</v>
      </c>
    </row>
    <row r="873" spans="1:6">
      <c r="A873">
        <v>4722</v>
      </c>
      <c r="B873">
        <v>15</v>
      </c>
      <c r="C873" t="s">
        <v>64</v>
      </c>
      <c r="D873" t="s">
        <v>92</v>
      </c>
      <c r="E873">
        <v>5073</v>
      </c>
      <c r="F873">
        <v>1</v>
      </c>
    </row>
    <row r="874" spans="1:6">
      <c r="A874">
        <v>4722</v>
      </c>
      <c r="B874">
        <v>15</v>
      </c>
      <c r="C874" t="s">
        <v>64</v>
      </c>
      <c r="D874" t="s">
        <v>92</v>
      </c>
      <c r="E874">
        <v>3187</v>
      </c>
      <c r="F874">
        <v>1</v>
      </c>
    </row>
    <row r="875" spans="1:6">
      <c r="A875">
        <v>4722</v>
      </c>
      <c r="B875">
        <v>15</v>
      </c>
      <c r="C875" t="s">
        <v>64</v>
      </c>
      <c r="D875" t="s">
        <v>92</v>
      </c>
      <c r="E875">
        <v>3367</v>
      </c>
      <c r="F875">
        <v>1</v>
      </c>
    </row>
    <row r="876" spans="1:6">
      <c r="A876">
        <v>4722</v>
      </c>
      <c r="B876">
        <v>15</v>
      </c>
      <c r="C876" t="s">
        <v>64</v>
      </c>
      <c r="D876" t="s">
        <v>92</v>
      </c>
      <c r="E876">
        <v>4560</v>
      </c>
      <c r="F876">
        <v>1</v>
      </c>
    </row>
    <row r="877" spans="1:6">
      <c r="A877">
        <v>4722</v>
      </c>
      <c r="B877">
        <v>15</v>
      </c>
      <c r="C877" t="s">
        <v>64</v>
      </c>
      <c r="D877" t="s">
        <v>92</v>
      </c>
      <c r="E877">
        <v>3427</v>
      </c>
      <c r="F877">
        <v>1</v>
      </c>
    </row>
    <row r="878" spans="1:6">
      <c r="A878">
        <v>4722</v>
      </c>
      <c r="B878">
        <v>15</v>
      </c>
      <c r="C878" t="s">
        <v>64</v>
      </c>
      <c r="D878" t="s">
        <v>92</v>
      </c>
      <c r="E878">
        <v>231</v>
      </c>
      <c r="F878">
        <v>1</v>
      </c>
    </row>
    <row r="879" spans="1:6">
      <c r="A879">
        <v>4722</v>
      </c>
      <c r="B879">
        <v>15</v>
      </c>
      <c r="C879" t="s">
        <v>64</v>
      </c>
      <c r="D879" t="s">
        <v>92</v>
      </c>
      <c r="E879">
        <v>3286</v>
      </c>
      <c r="F879">
        <v>1</v>
      </c>
    </row>
    <row r="880" spans="1:6">
      <c r="A880">
        <v>4722</v>
      </c>
      <c r="B880">
        <v>15</v>
      </c>
      <c r="C880" t="s">
        <v>64</v>
      </c>
      <c r="D880" t="s">
        <v>92</v>
      </c>
      <c r="E880">
        <v>1309</v>
      </c>
      <c r="F880">
        <v>1</v>
      </c>
    </row>
    <row r="881" spans="1:6">
      <c r="A881">
        <v>4722</v>
      </c>
      <c r="B881">
        <v>15</v>
      </c>
      <c r="C881" t="s">
        <v>64</v>
      </c>
      <c r="D881" t="s">
        <v>92</v>
      </c>
      <c r="E881">
        <v>5795</v>
      </c>
      <c r="F881">
        <v>1</v>
      </c>
    </row>
    <row r="882" spans="1:6">
      <c r="A882">
        <v>4722</v>
      </c>
      <c r="B882">
        <v>15</v>
      </c>
      <c r="C882" t="s">
        <v>64</v>
      </c>
      <c r="D882" t="s">
        <v>92</v>
      </c>
      <c r="E882">
        <v>3530</v>
      </c>
      <c r="F882">
        <v>1</v>
      </c>
    </row>
    <row r="883" spans="1:6">
      <c r="A883">
        <v>4722</v>
      </c>
      <c r="B883">
        <v>15</v>
      </c>
      <c r="C883" t="s">
        <v>64</v>
      </c>
      <c r="D883" t="s">
        <v>92</v>
      </c>
      <c r="E883">
        <v>4090</v>
      </c>
      <c r="F883">
        <v>1</v>
      </c>
    </row>
    <row r="884" spans="1:6">
      <c r="A884">
        <v>4722</v>
      </c>
      <c r="B884">
        <v>15</v>
      </c>
      <c r="C884" t="s">
        <v>64</v>
      </c>
      <c r="D884" t="s">
        <v>92</v>
      </c>
      <c r="E884">
        <v>4834</v>
      </c>
      <c r="F884">
        <v>1</v>
      </c>
    </row>
    <row r="885" spans="1:6">
      <c r="A885">
        <v>4722</v>
      </c>
      <c r="B885">
        <v>15</v>
      </c>
      <c r="C885" t="s">
        <v>64</v>
      </c>
      <c r="D885" t="s">
        <v>92</v>
      </c>
      <c r="E885">
        <v>3037</v>
      </c>
      <c r="F885">
        <v>1</v>
      </c>
    </row>
    <row r="886" spans="1:6">
      <c r="A886">
        <v>4722</v>
      </c>
      <c r="B886">
        <v>16</v>
      </c>
      <c r="C886" t="s">
        <v>64</v>
      </c>
      <c r="D886" t="s">
        <v>92</v>
      </c>
      <c r="E886">
        <v>1195</v>
      </c>
      <c r="F886">
        <v>2</v>
      </c>
    </row>
    <row r="887" spans="1:6">
      <c r="A887">
        <v>4722</v>
      </c>
      <c r="B887">
        <v>16</v>
      </c>
      <c r="C887" t="s">
        <v>64</v>
      </c>
      <c r="D887" t="s">
        <v>92</v>
      </c>
      <c r="E887">
        <v>5867</v>
      </c>
      <c r="F887">
        <v>1</v>
      </c>
    </row>
    <row r="888" spans="1:6">
      <c r="A888">
        <v>4722</v>
      </c>
      <c r="B888">
        <v>16</v>
      </c>
      <c r="C888" t="s">
        <v>64</v>
      </c>
      <c r="D888" t="s">
        <v>92</v>
      </c>
      <c r="E888">
        <v>4158</v>
      </c>
      <c r="F888">
        <v>1</v>
      </c>
    </row>
    <row r="889" spans="1:6">
      <c r="A889">
        <v>4722</v>
      </c>
      <c r="B889">
        <v>16</v>
      </c>
      <c r="C889" t="s">
        <v>64</v>
      </c>
      <c r="D889" t="s">
        <v>92</v>
      </c>
      <c r="E889">
        <v>124</v>
      </c>
      <c r="F889">
        <v>1</v>
      </c>
    </row>
    <row r="890" spans="1:6">
      <c r="A890">
        <v>4722</v>
      </c>
      <c r="B890">
        <v>16</v>
      </c>
      <c r="C890" t="s">
        <v>64</v>
      </c>
      <c r="D890" t="s">
        <v>92</v>
      </c>
      <c r="E890">
        <v>2026</v>
      </c>
      <c r="F890">
        <v>1</v>
      </c>
    </row>
    <row r="891" spans="1:6">
      <c r="A891">
        <v>4722</v>
      </c>
      <c r="B891">
        <v>16</v>
      </c>
      <c r="C891" t="s">
        <v>64</v>
      </c>
      <c r="D891" t="s">
        <v>92</v>
      </c>
      <c r="E891">
        <v>5121</v>
      </c>
      <c r="F891">
        <v>1</v>
      </c>
    </row>
    <row r="892" spans="1:6">
      <c r="A892">
        <v>4722</v>
      </c>
      <c r="B892">
        <v>16</v>
      </c>
      <c r="C892" t="s">
        <v>64</v>
      </c>
      <c r="D892" t="s">
        <v>92</v>
      </c>
      <c r="E892">
        <v>4591</v>
      </c>
      <c r="F892">
        <v>1</v>
      </c>
    </row>
    <row r="893" spans="1:6">
      <c r="A893">
        <v>4722</v>
      </c>
      <c r="B893">
        <v>16</v>
      </c>
      <c r="C893" t="s">
        <v>64</v>
      </c>
      <c r="D893" t="s">
        <v>92</v>
      </c>
      <c r="E893">
        <v>2603</v>
      </c>
      <c r="F893">
        <v>1</v>
      </c>
    </row>
    <row r="894" spans="1:6">
      <c r="A894">
        <v>4722</v>
      </c>
      <c r="B894">
        <v>16</v>
      </c>
      <c r="C894" t="s">
        <v>64</v>
      </c>
      <c r="D894" t="s">
        <v>92</v>
      </c>
      <c r="E894">
        <v>3695</v>
      </c>
      <c r="F894">
        <v>1</v>
      </c>
    </row>
    <row r="895" spans="1:6">
      <c r="A895">
        <v>4722</v>
      </c>
      <c r="B895">
        <v>16</v>
      </c>
      <c r="C895" t="s">
        <v>64</v>
      </c>
      <c r="D895" t="s">
        <v>92</v>
      </c>
      <c r="E895">
        <v>5359</v>
      </c>
      <c r="F895">
        <v>1</v>
      </c>
    </row>
    <row r="896" spans="1:6">
      <c r="A896">
        <v>4722</v>
      </c>
      <c r="B896">
        <v>16</v>
      </c>
      <c r="C896" t="s">
        <v>64</v>
      </c>
      <c r="D896" t="s">
        <v>92</v>
      </c>
      <c r="E896">
        <v>2719</v>
      </c>
      <c r="F896">
        <v>1</v>
      </c>
    </row>
    <row r="897" spans="1:6">
      <c r="A897">
        <v>4722</v>
      </c>
      <c r="B897">
        <v>16</v>
      </c>
      <c r="C897" t="s">
        <v>64</v>
      </c>
      <c r="D897" t="s">
        <v>92</v>
      </c>
      <c r="E897">
        <v>5162</v>
      </c>
      <c r="F897">
        <v>1</v>
      </c>
    </row>
    <row r="898" spans="1:6">
      <c r="A898">
        <v>4722</v>
      </c>
      <c r="B898">
        <v>16</v>
      </c>
      <c r="C898" t="s">
        <v>64</v>
      </c>
      <c r="D898" t="s">
        <v>92</v>
      </c>
      <c r="E898">
        <v>4362</v>
      </c>
      <c r="F898">
        <v>1</v>
      </c>
    </row>
    <row r="899" spans="1:6">
      <c r="A899">
        <v>4722</v>
      </c>
      <c r="B899">
        <v>16</v>
      </c>
      <c r="C899" t="s">
        <v>64</v>
      </c>
      <c r="D899" t="s">
        <v>92</v>
      </c>
      <c r="E899">
        <v>2041</v>
      </c>
      <c r="F899">
        <v>1</v>
      </c>
    </row>
    <row r="900" spans="1:6">
      <c r="A900">
        <v>4722</v>
      </c>
      <c r="B900">
        <v>16</v>
      </c>
      <c r="C900" t="s">
        <v>64</v>
      </c>
      <c r="D900" t="s">
        <v>92</v>
      </c>
      <c r="E900">
        <v>4725</v>
      </c>
      <c r="F900">
        <v>1</v>
      </c>
    </row>
    <row r="901" spans="1:6">
      <c r="A901">
        <v>4722</v>
      </c>
      <c r="B901">
        <v>16</v>
      </c>
      <c r="C901" t="s">
        <v>64</v>
      </c>
      <c r="D901" t="s">
        <v>92</v>
      </c>
      <c r="E901">
        <v>4946</v>
      </c>
      <c r="F901">
        <v>1</v>
      </c>
    </row>
    <row r="902" spans="1:6">
      <c r="A902">
        <v>4722</v>
      </c>
      <c r="B902">
        <v>16</v>
      </c>
      <c r="C902" t="s">
        <v>64</v>
      </c>
      <c r="D902" t="s">
        <v>92</v>
      </c>
      <c r="E902">
        <v>5130</v>
      </c>
      <c r="F902">
        <v>1</v>
      </c>
    </row>
    <row r="903" spans="1:6">
      <c r="A903">
        <v>4722</v>
      </c>
      <c r="B903">
        <v>16</v>
      </c>
      <c r="C903" t="s">
        <v>64</v>
      </c>
      <c r="D903" t="s">
        <v>92</v>
      </c>
      <c r="E903">
        <v>3983</v>
      </c>
      <c r="F903">
        <v>1</v>
      </c>
    </row>
    <row r="904" spans="1:6">
      <c r="A904">
        <v>4722</v>
      </c>
      <c r="B904">
        <v>16</v>
      </c>
      <c r="C904" t="s">
        <v>64</v>
      </c>
      <c r="D904" t="s">
        <v>92</v>
      </c>
      <c r="E904">
        <v>4780</v>
      </c>
      <c r="F904">
        <v>1</v>
      </c>
    </row>
    <row r="905" spans="1:6">
      <c r="A905">
        <v>4722</v>
      </c>
      <c r="B905">
        <v>16</v>
      </c>
      <c r="C905" t="s">
        <v>64</v>
      </c>
      <c r="D905" t="s">
        <v>92</v>
      </c>
      <c r="E905">
        <v>3742</v>
      </c>
      <c r="F905">
        <v>1</v>
      </c>
    </row>
    <row r="906" spans="1:6">
      <c r="A906">
        <v>4722</v>
      </c>
      <c r="B906">
        <v>16</v>
      </c>
      <c r="C906" t="s">
        <v>64</v>
      </c>
      <c r="D906" t="s">
        <v>92</v>
      </c>
      <c r="E906">
        <v>3130</v>
      </c>
      <c r="F906">
        <v>1</v>
      </c>
    </row>
    <row r="907" spans="1:6">
      <c r="A907">
        <v>4722</v>
      </c>
      <c r="B907">
        <v>16</v>
      </c>
      <c r="C907" t="s">
        <v>64</v>
      </c>
      <c r="D907" t="s">
        <v>92</v>
      </c>
      <c r="E907">
        <v>3862</v>
      </c>
      <c r="F907">
        <v>1</v>
      </c>
    </row>
    <row r="908" spans="1:6">
      <c r="A908">
        <v>4722</v>
      </c>
      <c r="B908">
        <v>16</v>
      </c>
      <c r="C908" t="s">
        <v>64</v>
      </c>
      <c r="D908" t="s">
        <v>92</v>
      </c>
      <c r="E908">
        <v>2074</v>
      </c>
      <c r="F908">
        <v>1</v>
      </c>
    </row>
    <row r="909" spans="1:6">
      <c r="A909">
        <v>4722</v>
      </c>
      <c r="B909">
        <v>16</v>
      </c>
      <c r="C909" t="s">
        <v>64</v>
      </c>
      <c r="D909" t="s">
        <v>92</v>
      </c>
      <c r="E909">
        <v>5167</v>
      </c>
      <c r="F909">
        <v>1</v>
      </c>
    </row>
    <row r="910" spans="1:6">
      <c r="A910">
        <v>4722</v>
      </c>
      <c r="B910">
        <v>16</v>
      </c>
      <c r="C910" t="s">
        <v>64</v>
      </c>
      <c r="D910" t="s">
        <v>92</v>
      </c>
      <c r="E910">
        <v>5053</v>
      </c>
      <c r="F910">
        <v>1</v>
      </c>
    </row>
    <row r="911" spans="1:6">
      <c r="A911">
        <v>4722</v>
      </c>
      <c r="B911">
        <v>16</v>
      </c>
      <c r="C911" t="s">
        <v>64</v>
      </c>
      <c r="D911" t="s">
        <v>92</v>
      </c>
      <c r="E911">
        <v>4993</v>
      </c>
      <c r="F911">
        <v>1</v>
      </c>
    </row>
    <row r="912" spans="1:6">
      <c r="A912">
        <v>4722</v>
      </c>
      <c r="B912">
        <v>16</v>
      </c>
      <c r="C912" t="s">
        <v>64</v>
      </c>
      <c r="D912" t="s">
        <v>92</v>
      </c>
      <c r="E912">
        <v>281</v>
      </c>
      <c r="F912">
        <v>1</v>
      </c>
    </row>
    <row r="913" spans="1:6">
      <c r="A913">
        <v>4722</v>
      </c>
      <c r="B913">
        <v>16</v>
      </c>
      <c r="C913" t="s">
        <v>64</v>
      </c>
      <c r="D913" t="s">
        <v>92</v>
      </c>
      <c r="E913">
        <v>3388</v>
      </c>
      <c r="F913">
        <v>1</v>
      </c>
    </row>
    <row r="914" spans="1:6">
      <c r="A914">
        <v>4722</v>
      </c>
      <c r="B914">
        <v>16</v>
      </c>
      <c r="C914" t="s">
        <v>64</v>
      </c>
      <c r="D914" t="s">
        <v>92</v>
      </c>
      <c r="E914">
        <v>5016</v>
      </c>
      <c r="F914">
        <v>1</v>
      </c>
    </row>
    <row r="915" spans="1:6">
      <c r="A915">
        <v>4722</v>
      </c>
      <c r="B915">
        <v>16</v>
      </c>
      <c r="C915" t="s">
        <v>64</v>
      </c>
      <c r="D915" t="s">
        <v>92</v>
      </c>
      <c r="E915">
        <v>3875</v>
      </c>
      <c r="F915">
        <v>1</v>
      </c>
    </row>
    <row r="916" spans="1:6">
      <c r="A916">
        <v>4722</v>
      </c>
      <c r="B916">
        <v>16</v>
      </c>
      <c r="C916" t="s">
        <v>64</v>
      </c>
      <c r="D916" t="s">
        <v>92</v>
      </c>
      <c r="E916">
        <v>4949</v>
      </c>
      <c r="F916">
        <v>1</v>
      </c>
    </row>
    <row r="917" spans="1:6">
      <c r="A917">
        <v>4722</v>
      </c>
      <c r="B917">
        <v>16</v>
      </c>
      <c r="C917" t="s">
        <v>64</v>
      </c>
      <c r="D917" t="s">
        <v>92</v>
      </c>
      <c r="E917">
        <v>4261</v>
      </c>
      <c r="F917">
        <v>1</v>
      </c>
    </row>
    <row r="918" spans="1:6">
      <c r="A918">
        <v>4722</v>
      </c>
      <c r="B918">
        <v>16</v>
      </c>
      <c r="C918" t="s">
        <v>64</v>
      </c>
      <c r="D918" t="s">
        <v>92</v>
      </c>
      <c r="E918">
        <v>4456</v>
      </c>
      <c r="F918">
        <v>1</v>
      </c>
    </row>
    <row r="919" spans="1:6">
      <c r="A919">
        <v>4722</v>
      </c>
      <c r="B919">
        <v>16</v>
      </c>
      <c r="C919" t="s">
        <v>64</v>
      </c>
      <c r="D919" t="s">
        <v>92</v>
      </c>
      <c r="E919">
        <v>2551</v>
      </c>
      <c r="F919">
        <v>1</v>
      </c>
    </row>
    <row r="920" spans="1:6">
      <c r="A920">
        <v>4722</v>
      </c>
      <c r="B920">
        <v>16</v>
      </c>
      <c r="C920" t="s">
        <v>64</v>
      </c>
      <c r="D920" t="s">
        <v>92</v>
      </c>
      <c r="E920">
        <v>3905</v>
      </c>
      <c r="F920">
        <v>1</v>
      </c>
    </row>
    <row r="921" spans="1:6">
      <c r="A921">
        <v>4722</v>
      </c>
      <c r="B921">
        <v>16</v>
      </c>
      <c r="C921" t="s">
        <v>64</v>
      </c>
      <c r="D921" t="s">
        <v>92</v>
      </c>
      <c r="E921">
        <v>4003</v>
      </c>
      <c r="F921">
        <v>1</v>
      </c>
    </row>
    <row r="922" spans="1:6">
      <c r="A922">
        <v>4722</v>
      </c>
      <c r="B922">
        <v>16</v>
      </c>
      <c r="C922" t="s">
        <v>64</v>
      </c>
      <c r="D922" t="s">
        <v>92</v>
      </c>
      <c r="E922">
        <v>42</v>
      </c>
      <c r="F922">
        <v>1</v>
      </c>
    </row>
    <row r="923" spans="1:6">
      <c r="A923">
        <v>4722</v>
      </c>
      <c r="B923">
        <v>16</v>
      </c>
      <c r="C923" t="s">
        <v>64</v>
      </c>
      <c r="D923" t="s">
        <v>92</v>
      </c>
      <c r="E923">
        <v>5181</v>
      </c>
      <c r="F923">
        <v>1</v>
      </c>
    </row>
    <row r="924" spans="1:6">
      <c r="A924">
        <v>4722</v>
      </c>
      <c r="B924">
        <v>16</v>
      </c>
      <c r="C924" t="s">
        <v>64</v>
      </c>
      <c r="D924" t="s">
        <v>92</v>
      </c>
      <c r="E924">
        <v>269</v>
      </c>
      <c r="F924">
        <v>1</v>
      </c>
    </row>
    <row r="925" spans="1:6">
      <c r="A925">
        <v>4722</v>
      </c>
      <c r="B925">
        <v>16</v>
      </c>
      <c r="C925" t="s">
        <v>64</v>
      </c>
      <c r="D925" t="s">
        <v>92</v>
      </c>
      <c r="E925">
        <v>2678</v>
      </c>
      <c r="F925">
        <v>1</v>
      </c>
    </row>
    <row r="926" spans="1:6">
      <c r="A926">
        <v>4722</v>
      </c>
      <c r="B926">
        <v>16</v>
      </c>
      <c r="C926" t="s">
        <v>64</v>
      </c>
      <c r="D926" t="s">
        <v>92</v>
      </c>
      <c r="E926">
        <v>3413</v>
      </c>
      <c r="F926">
        <v>1</v>
      </c>
    </row>
    <row r="927" spans="1:6">
      <c r="A927">
        <v>4722</v>
      </c>
      <c r="B927">
        <v>16</v>
      </c>
      <c r="C927" t="s">
        <v>64</v>
      </c>
      <c r="D927" t="s">
        <v>92</v>
      </c>
      <c r="E927">
        <v>5422</v>
      </c>
      <c r="F927">
        <v>1</v>
      </c>
    </row>
    <row r="928" spans="1:6">
      <c r="A928">
        <v>4722</v>
      </c>
      <c r="B928">
        <v>16</v>
      </c>
      <c r="C928" t="s">
        <v>64</v>
      </c>
      <c r="D928" t="s">
        <v>92</v>
      </c>
      <c r="E928">
        <v>1055</v>
      </c>
      <c r="F928">
        <v>1</v>
      </c>
    </row>
    <row r="929" spans="1:6">
      <c r="A929">
        <v>4722</v>
      </c>
      <c r="B929">
        <v>17</v>
      </c>
      <c r="C929" t="s">
        <v>64</v>
      </c>
      <c r="D929" t="s">
        <v>92</v>
      </c>
      <c r="E929">
        <v>4771</v>
      </c>
      <c r="F929">
        <v>2</v>
      </c>
    </row>
    <row r="930" spans="1:6">
      <c r="A930">
        <v>4722</v>
      </c>
      <c r="B930">
        <v>17</v>
      </c>
      <c r="C930" t="s">
        <v>64</v>
      </c>
      <c r="D930" t="s">
        <v>92</v>
      </c>
      <c r="E930">
        <v>5443</v>
      </c>
      <c r="F930">
        <v>1</v>
      </c>
    </row>
    <row r="931" spans="1:6">
      <c r="A931">
        <v>4722</v>
      </c>
      <c r="B931">
        <v>17</v>
      </c>
      <c r="C931" t="s">
        <v>64</v>
      </c>
      <c r="D931" t="s">
        <v>92</v>
      </c>
      <c r="E931">
        <v>109</v>
      </c>
      <c r="F931">
        <v>1</v>
      </c>
    </row>
    <row r="932" spans="1:6">
      <c r="A932">
        <v>4722</v>
      </c>
      <c r="B932">
        <v>17</v>
      </c>
      <c r="C932" t="s">
        <v>64</v>
      </c>
      <c r="D932" t="s">
        <v>92</v>
      </c>
      <c r="E932">
        <v>4221</v>
      </c>
      <c r="F932">
        <v>1</v>
      </c>
    </row>
    <row r="933" spans="1:6">
      <c r="A933">
        <v>4722</v>
      </c>
      <c r="B933">
        <v>17</v>
      </c>
      <c r="C933" t="s">
        <v>64</v>
      </c>
      <c r="D933" t="s">
        <v>92</v>
      </c>
      <c r="E933">
        <v>2471</v>
      </c>
      <c r="F933">
        <v>1</v>
      </c>
    </row>
    <row r="934" spans="1:6">
      <c r="A934">
        <v>4722</v>
      </c>
      <c r="B934">
        <v>17</v>
      </c>
      <c r="C934" t="s">
        <v>64</v>
      </c>
      <c r="D934" t="s">
        <v>92</v>
      </c>
      <c r="E934">
        <v>4532</v>
      </c>
      <c r="F934">
        <v>1</v>
      </c>
    </row>
    <row r="935" spans="1:6">
      <c r="A935">
        <v>4722</v>
      </c>
      <c r="B935">
        <v>17</v>
      </c>
      <c r="C935" t="s">
        <v>64</v>
      </c>
      <c r="D935" t="s">
        <v>92</v>
      </c>
      <c r="E935">
        <v>2665</v>
      </c>
      <c r="F935">
        <v>1</v>
      </c>
    </row>
    <row r="936" spans="1:6">
      <c r="A936">
        <v>4722</v>
      </c>
      <c r="B936">
        <v>17</v>
      </c>
      <c r="C936" t="s">
        <v>64</v>
      </c>
      <c r="D936" t="s">
        <v>92</v>
      </c>
      <c r="E936">
        <v>102</v>
      </c>
      <c r="F936">
        <v>1</v>
      </c>
    </row>
    <row r="937" spans="1:6">
      <c r="A937">
        <v>4722</v>
      </c>
      <c r="B937">
        <v>17</v>
      </c>
      <c r="C937" t="s">
        <v>64</v>
      </c>
      <c r="D937" t="s">
        <v>92</v>
      </c>
      <c r="E937">
        <v>2226</v>
      </c>
      <c r="F937">
        <v>1</v>
      </c>
    </row>
    <row r="938" spans="1:6">
      <c r="A938">
        <v>4722</v>
      </c>
      <c r="B938">
        <v>17</v>
      </c>
      <c r="C938" t="s">
        <v>64</v>
      </c>
      <c r="D938" t="s">
        <v>92</v>
      </c>
      <c r="E938">
        <v>5003</v>
      </c>
      <c r="F938">
        <v>1</v>
      </c>
    </row>
    <row r="939" spans="1:6">
      <c r="A939">
        <v>4722</v>
      </c>
      <c r="B939">
        <v>17</v>
      </c>
      <c r="C939" t="s">
        <v>64</v>
      </c>
      <c r="D939" t="s">
        <v>92</v>
      </c>
      <c r="E939">
        <v>1272</v>
      </c>
      <c r="F939">
        <v>1</v>
      </c>
    </row>
    <row r="940" spans="1:6">
      <c r="A940">
        <v>4722</v>
      </c>
      <c r="B940">
        <v>17</v>
      </c>
      <c r="C940" t="s">
        <v>64</v>
      </c>
      <c r="D940" t="s">
        <v>92</v>
      </c>
      <c r="E940">
        <v>92</v>
      </c>
      <c r="F940">
        <v>1</v>
      </c>
    </row>
    <row r="941" spans="1:6">
      <c r="A941">
        <v>4722</v>
      </c>
      <c r="B941">
        <v>17</v>
      </c>
      <c r="C941" t="s">
        <v>64</v>
      </c>
      <c r="D941" t="s">
        <v>92</v>
      </c>
      <c r="E941">
        <v>4099</v>
      </c>
      <c r="F941">
        <v>1</v>
      </c>
    </row>
    <row r="942" spans="1:6">
      <c r="A942">
        <v>4722</v>
      </c>
      <c r="B942">
        <v>17</v>
      </c>
      <c r="C942" t="s">
        <v>64</v>
      </c>
      <c r="D942" t="s">
        <v>92</v>
      </c>
      <c r="E942">
        <v>4100</v>
      </c>
      <c r="F942">
        <v>1</v>
      </c>
    </row>
    <row r="943" spans="1:6">
      <c r="A943">
        <v>4722</v>
      </c>
      <c r="B943">
        <v>17</v>
      </c>
      <c r="C943" t="s">
        <v>64</v>
      </c>
      <c r="D943" t="s">
        <v>92</v>
      </c>
      <c r="E943">
        <v>6069</v>
      </c>
      <c r="F943">
        <v>1</v>
      </c>
    </row>
    <row r="944" spans="1:6">
      <c r="A944">
        <v>4722</v>
      </c>
      <c r="B944">
        <v>17</v>
      </c>
      <c r="C944" t="s">
        <v>64</v>
      </c>
      <c r="D944" t="s">
        <v>92</v>
      </c>
      <c r="E944">
        <v>5180</v>
      </c>
      <c r="F944">
        <v>1</v>
      </c>
    </row>
    <row r="945" spans="1:6">
      <c r="A945">
        <v>4722</v>
      </c>
      <c r="B945">
        <v>17</v>
      </c>
      <c r="C945" t="s">
        <v>64</v>
      </c>
      <c r="D945" t="s">
        <v>92</v>
      </c>
      <c r="E945">
        <v>16</v>
      </c>
      <c r="F945">
        <v>1</v>
      </c>
    </row>
    <row r="946" spans="1:6">
      <c r="A946">
        <v>4722</v>
      </c>
      <c r="B946">
        <v>17</v>
      </c>
      <c r="C946" t="s">
        <v>64</v>
      </c>
      <c r="D946" t="s">
        <v>92</v>
      </c>
      <c r="E946">
        <v>4341</v>
      </c>
      <c r="F946">
        <v>1</v>
      </c>
    </row>
    <row r="947" spans="1:6">
      <c r="A947">
        <v>4722</v>
      </c>
      <c r="B947">
        <v>17</v>
      </c>
      <c r="C947" t="s">
        <v>64</v>
      </c>
      <c r="D947" t="s">
        <v>92</v>
      </c>
      <c r="E947">
        <v>5406</v>
      </c>
      <c r="F947">
        <v>1</v>
      </c>
    </row>
    <row r="948" spans="1:6">
      <c r="A948">
        <v>4722</v>
      </c>
      <c r="B948">
        <v>17</v>
      </c>
      <c r="C948" t="s">
        <v>64</v>
      </c>
      <c r="D948" t="s">
        <v>92</v>
      </c>
      <c r="E948">
        <v>5129</v>
      </c>
      <c r="F948">
        <v>1</v>
      </c>
    </row>
    <row r="949" spans="1:6">
      <c r="A949">
        <v>4722</v>
      </c>
      <c r="B949">
        <v>17</v>
      </c>
      <c r="C949" t="s">
        <v>64</v>
      </c>
      <c r="D949" t="s">
        <v>92</v>
      </c>
      <c r="E949">
        <v>4107</v>
      </c>
      <c r="F949">
        <v>1</v>
      </c>
    </row>
    <row r="950" spans="1:6">
      <c r="A950">
        <v>4722</v>
      </c>
      <c r="B950">
        <v>17</v>
      </c>
      <c r="C950" t="s">
        <v>64</v>
      </c>
      <c r="D950" t="s">
        <v>92</v>
      </c>
      <c r="E950">
        <v>2466</v>
      </c>
      <c r="F950">
        <v>1</v>
      </c>
    </row>
    <row r="951" spans="1:6">
      <c r="A951">
        <v>4722</v>
      </c>
      <c r="B951">
        <v>17</v>
      </c>
      <c r="C951" t="s">
        <v>64</v>
      </c>
      <c r="D951" t="s">
        <v>92</v>
      </c>
      <c r="E951">
        <v>3963</v>
      </c>
      <c r="F951">
        <v>1</v>
      </c>
    </row>
    <row r="952" spans="1:6">
      <c r="A952">
        <v>4722</v>
      </c>
      <c r="B952">
        <v>17</v>
      </c>
      <c r="C952" t="s">
        <v>64</v>
      </c>
      <c r="D952" t="s">
        <v>92</v>
      </c>
      <c r="E952">
        <v>5023</v>
      </c>
      <c r="F952">
        <v>1</v>
      </c>
    </row>
    <row r="953" spans="1:6">
      <c r="A953">
        <v>4722</v>
      </c>
      <c r="B953">
        <v>17</v>
      </c>
      <c r="C953" t="s">
        <v>64</v>
      </c>
      <c r="D953" t="s">
        <v>92</v>
      </c>
      <c r="E953">
        <v>1107</v>
      </c>
      <c r="F953">
        <v>1</v>
      </c>
    </row>
    <row r="954" spans="1:6">
      <c r="A954">
        <v>4722</v>
      </c>
      <c r="B954">
        <v>17</v>
      </c>
      <c r="C954" t="s">
        <v>64</v>
      </c>
      <c r="D954" t="s">
        <v>92</v>
      </c>
      <c r="E954">
        <v>4584</v>
      </c>
      <c r="F954">
        <v>1</v>
      </c>
    </row>
    <row r="955" spans="1:6">
      <c r="A955">
        <v>4722</v>
      </c>
      <c r="B955">
        <v>17</v>
      </c>
      <c r="C955" t="s">
        <v>64</v>
      </c>
      <c r="D955" t="s">
        <v>92</v>
      </c>
      <c r="E955">
        <v>4402</v>
      </c>
      <c r="F955">
        <v>1</v>
      </c>
    </row>
    <row r="956" spans="1:6">
      <c r="A956">
        <v>4722</v>
      </c>
      <c r="B956">
        <v>17</v>
      </c>
      <c r="C956" t="s">
        <v>64</v>
      </c>
      <c r="D956" t="s">
        <v>92</v>
      </c>
      <c r="E956">
        <v>5098</v>
      </c>
      <c r="F956">
        <v>1</v>
      </c>
    </row>
    <row r="957" spans="1:6">
      <c r="A957">
        <v>4722</v>
      </c>
      <c r="B957">
        <v>17</v>
      </c>
      <c r="C957" t="s">
        <v>64</v>
      </c>
      <c r="D957" t="s">
        <v>92</v>
      </c>
      <c r="E957">
        <v>2148</v>
      </c>
      <c r="F957">
        <v>1</v>
      </c>
    </row>
    <row r="958" spans="1:6">
      <c r="A958">
        <v>4722</v>
      </c>
      <c r="B958">
        <v>17</v>
      </c>
      <c r="C958" t="s">
        <v>64</v>
      </c>
      <c r="D958" t="s">
        <v>92</v>
      </c>
      <c r="E958">
        <v>3701</v>
      </c>
      <c r="F958">
        <v>1</v>
      </c>
    </row>
    <row r="959" spans="1:6">
      <c r="A959">
        <v>4722</v>
      </c>
      <c r="B959">
        <v>17</v>
      </c>
      <c r="C959" t="s">
        <v>64</v>
      </c>
      <c r="D959" t="s">
        <v>92</v>
      </c>
      <c r="E959">
        <v>1346</v>
      </c>
      <c r="F959">
        <v>1</v>
      </c>
    </row>
    <row r="960" spans="1:6">
      <c r="A960">
        <v>4722</v>
      </c>
      <c r="B960">
        <v>17</v>
      </c>
      <c r="C960" t="s">
        <v>64</v>
      </c>
      <c r="D960" t="s">
        <v>92</v>
      </c>
      <c r="E960">
        <v>5765</v>
      </c>
      <c r="F960">
        <v>1</v>
      </c>
    </row>
    <row r="961" spans="1:6">
      <c r="A961">
        <v>4722</v>
      </c>
      <c r="B961">
        <v>17</v>
      </c>
      <c r="C961" t="s">
        <v>64</v>
      </c>
      <c r="D961" t="s">
        <v>92</v>
      </c>
      <c r="E961">
        <v>6061</v>
      </c>
      <c r="F961">
        <v>1</v>
      </c>
    </row>
    <row r="962" spans="1:6">
      <c r="A962">
        <v>4722</v>
      </c>
      <c r="B962">
        <v>17</v>
      </c>
      <c r="C962" t="s">
        <v>64</v>
      </c>
      <c r="D962" t="s">
        <v>92</v>
      </c>
      <c r="E962">
        <v>66</v>
      </c>
      <c r="F962">
        <v>1</v>
      </c>
    </row>
    <row r="963" spans="1:6">
      <c r="A963">
        <v>4722</v>
      </c>
      <c r="B963">
        <v>17</v>
      </c>
      <c r="C963" t="s">
        <v>64</v>
      </c>
      <c r="D963" t="s">
        <v>92</v>
      </c>
      <c r="E963">
        <v>3791</v>
      </c>
      <c r="F963">
        <v>1</v>
      </c>
    </row>
    <row r="964" spans="1:6">
      <c r="A964">
        <v>4722</v>
      </c>
      <c r="B964">
        <v>17</v>
      </c>
      <c r="C964" t="s">
        <v>64</v>
      </c>
      <c r="D964" t="s">
        <v>92</v>
      </c>
      <c r="E964">
        <v>5452</v>
      </c>
      <c r="F964">
        <v>1</v>
      </c>
    </row>
    <row r="965" spans="1:6">
      <c r="A965">
        <v>4722</v>
      </c>
      <c r="B965">
        <v>17</v>
      </c>
      <c r="C965" t="s">
        <v>64</v>
      </c>
      <c r="D965" t="s">
        <v>92</v>
      </c>
      <c r="E965">
        <v>4588</v>
      </c>
      <c r="F965">
        <v>1</v>
      </c>
    </row>
    <row r="966" spans="1:6">
      <c r="A966">
        <v>4722</v>
      </c>
      <c r="B966">
        <v>17</v>
      </c>
      <c r="C966" t="s">
        <v>64</v>
      </c>
      <c r="D966" t="s">
        <v>92</v>
      </c>
      <c r="E966">
        <v>2249</v>
      </c>
      <c r="F966">
        <v>1</v>
      </c>
    </row>
    <row r="967" spans="1:6">
      <c r="A967">
        <v>4722</v>
      </c>
      <c r="B967">
        <v>17</v>
      </c>
      <c r="C967" t="s">
        <v>64</v>
      </c>
      <c r="D967" t="s">
        <v>92</v>
      </c>
      <c r="E967">
        <v>4510</v>
      </c>
      <c r="F967">
        <v>1</v>
      </c>
    </row>
    <row r="968" spans="1:6">
      <c r="A968">
        <v>4722</v>
      </c>
      <c r="B968">
        <v>17</v>
      </c>
      <c r="C968" t="s">
        <v>64</v>
      </c>
      <c r="D968" t="s">
        <v>92</v>
      </c>
      <c r="E968">
        <v>2657</v>
      </c>
      <c r="F968">
        <v>1</v>
      </c>
    </row>
    <row r="969" spans="1:6">
      <c r="A969">
        <v>4722</v>
      </c>
      <c r="B969">
        <v>17</v>
      </c>
      <c r="C969" t="s">
        <v>64</v>
      </c>
      <c r="D969" t="s">
        <v>92</v>
      </c>
      <c r="E969">
        <v>2653</v>
      </c>
      <c r="F969">
        <v>1</v>
      </c>
    </row>
    <row r="970" spans="1:6">
      <c r="A970">
        <v>4722</v>
      </c>
      <c r="B970">
        <v>18</v>
      </c>
      <c r="C970" t="s">
        <v>64</v>
      </c>
      <c r="D970" t="s">
        <v>92</v>
      </c>
      <c r="E970">
        <v>6027</v>
      </c>
      <c r="F970">
        <v>2</v>
      </c>
    </row>
    <row r="971" spans="1:6">
      <c r="A971">
        <v>4722</v>
      </c>
      <c r="B971">
        <v>18</v>
      </c>
      <c r="C971" t="s">
        <v>64</v>
      </c>
      <c r="D971" t="s">
        <v>92</v>
      </c>
      <c r="E971">
        <v>2210</v>
      </c>
      <c r="F971">
        <v>1</v>
      </c>
    </row>
    <row r="972" spans="1:6">
      <c r="A972">
        <v>4722</v>
      </c>
      <c r="B972">
        <v>18</v>
      </c>
      <c r="C972" t="s">
        <v>64</v>
      </c>
      <c r="D972" t="s">
        <v>92</v>
      </c>
      <c r="E972">
        <v>34</v>
      </c>
      <c r="F972">
        <v>1</v>
      </c>
    </row>
    <row r="973" spans="1:6">
      <c r="A973">
        <v>4722</v>
      </c>
      <c r="B973">
        <v>18</v>
      </c>
      <c r="C973" t="s">
        <v>64</v>
      </c>
      <c r="D973" t="s">
        <v>92</v>
      </c>
      <c r="E973">
        <v>5022</v>
      </c>
      <c r="F973">
        <v>1</v>
      </c>
    </row>
    <row r="974" spans="1:6">
      <c r="A974">
        <v>4722</v>
      </c>
      <c r="B974">
        <v>18</v>
      </c>
      <c r="C974" t="s">
        <v>64</v>
      </c>
      <c r="D974" t="s">
        <v>92</v>
      </c>
      <c r="E974">
        <v>5803</v>
      </c>
      <c r="F974">
        <v>1</v>
      </c>
    </row>
    <row r="975" spans="1:6">
      <c r="A975">
        <v>4722</v>
      </c>
      <c r="B975">
        <v>18</v>
      </c>
      <c r="C975" t="s">
        <v>64</v>
      </c>
      <c r="D975" t="s">
        <v>92</v>
      </c>
      <c r="E975">
        <v>6096</v>
      </c>
      <c r="F975">
        <v>1</v>
      </c>
    </row>
    <row r="976" spans="1:6">
      <c r="A976">
        <v>4722</v>
      </c>
      <c r="B976">
        <v>18</v>
      </c>
      <c r="C976" t="s">
        <v>64</v>
      </c>
      <c r="D976" t="s">
        <v>92</v>
      </c>
      <c r="E976">
        <v>6005</v>
      </c>
      <c r="F976">
        <v>1</v>
      </c>
    </row>
    <row r="977" spans="1:6">
      <c r="A977">
        <v>4722</v>
      </c>
      <c r="B977">
        <v>18</v>
      </c>
      <c r="C977" t="s">
        <v>64</v>
      </c>
      <c r="D977" t="s">
        <v>92</v>
      </c>
      <c r="E977">
        <v>3510</v>
      </c>
      <c r="F977">
        <v>1</v>
      </c>
    </row>
    <row r="978" spans="1:6">
      <c r="A978">
        <v>4722</v>
      </c>
      <c r="B978">
        <v>18</v>
      </c>
      <c r="C978" t="s">
        <v>64</v>
      </c>
      <c r="D978" t="s">
        <v>92</v>
      </c>
      <c r="E978">
        <v>189</v>
      </c>
      <c r="F978">
        <v>1</v>
      </c>
    </row>
    <row r="979" spans="1:6">
      <c r="A979">
        <v>4722</v>
      </c>
      <c r="B979">
        <v>18</v>
      </c>
      <c r="C979" t="s">
        <v>64</v>
      </c>
      <c r="D979" t="s">
        <v>92</v>
      </c>
      <c r="E979">
        <v>2166</v>
      </c>
      <c r="F979">
        <v>1</v>
      </c>
    </row>
    <row r="980" spans="1:6">
      <c r="A980">
        <v>4722</v>
      </c>
      <c r="B980">
        <v>18</v>
      </c>
      <c r="C980" t="s">
        <v>64</v>
      </c>
      <c r="D980" t="s">
        <v>92</v>
      </c>
      <c r="E980">
        <v>5406</v>
      </c>
      <c r="F980">
        <v>1</v>
      </c>
    </row>
    <row r="981" spans="1:6">
      <c r="A981">
        <v>4722</v>
      </c>
      <c r="B981">
        <v>18</v>
      </c>
      <c r="C981" t="s">
        <v>64</v>
      </c>
      <c r="D981" t="s">
        <v>92</v>
      </c>
      <c r="E981">
        <v>958</v>
      </c>
      <c r="F981">
        <v>1</v>
      </c>
    </row>
    <row r="982" spans="1:6">
      <c r="A982">
        <v>4722</v>
      </c>
      <c r="B982">
        <v>18</v>
      </c>
      <c r="C982" t="s">
        <v>64</v>
      </c>
      <c r="D982" t="s">
        <v>92</v>
      </c>
      <c r="E982">
        <v>3337</v>
      </c>
      <c r="F982">
        <v>1</v>
      </c>
    </row>
    <row r="983" spans="1:6">
      <c r="A983">
        <v>4722</v>
      </c>
      <c r="B983">
        <v>18</v>
      </c>
      <c r="C983" t="s">
        <v>64</v>
      </c>
      <c r="D983" t="s">
        <v>92</v>
      </c>
      <c r="E983">
        <v>3681</v>
      </c>
      <c r="F983">
        <v>1</v>
      </c>
    </row>
    <row r="984" spans="1:6">
      <c r="A984">
        <v>4722</v>
      </c>
      <c r="B984">
        <v>18</v>
      </c>
      <c r="C984" t="s">
        <v>64</v>
      </c>
      <c r="D984" t="s">
        <v>92</v>
      </c>
      <c r="E984">
        <v>2266</v>
      </c>
      <c r="F984">
        <v>1</v>
      </c>
    </row>
    <row r="985" spans="1:6">
      <c r="A985">
        <v>4722</v>
      </c>
      <c r="B985">
        <v>18</v>
      </c>
      <c r="C985" t="s">
        <v>64</v>
      </c>
      <c r="D985" t="s">
        <v>92</v>
      </c>
      <c r="E985">
        <v>3371</v>
      </c>
      <c r="F985">
        <v>1</v>
      </c>
    </row>
    <row r="986" spans="1:6">
      <c r="A986">
        <v>4722</v>
      </c>
      <c r="B986">
        <v>18</v>
      </c>
      <c r="C986" t="s">
        <v>64</v>
      </c>
      <c r="D986" t="s">
        <v>92</v>
      </c>
      <c r="E986">
        <v>2</v>
      </c>
      <c r="F986">
        <v>1</v>
      </c>
    </row>
    <row r="987" spans="1:6">
      <c r="A987">
        <v>4722</v>
      </c>
      <c r="B987">
        <v>18</v>
      </c>
      <c r="C987" t="s">
        <v>64</v>
      </c>
      <c r="D987" t="s">
        <v>92</v>
      </c>
      <c r="E987">
        <v>2571</v>
      </c>
      <c r="F987">
        <v>1</v>
      </c>
    </row>
    <row r="988" spans="1:6">
      <c r="A988">
        <v>4722</v>
      </c>
      <c r="B988">
        <v>18</v>
      </c>
      <c r="C988" t="s">
        <v>64</v>
      </c>
      <c r="D988" t="s">
        <v>92</v>
      </c>
      <c r="E988">
        <v>2398</v>
      </c>
      <c r="F988">
        <v>1</v>
      </c>
    </row>
    <row r="989" spans="1:6">
      <c r="A989">
        <v>4722</v>
      </c>
      <c r="B989">
        <v>18</v>
      </c>
      <c r="C989" t="s">
        <v>64</v>
      </c>
      <c r="D989" t="s">
        <v>92</v>
      </c>
      <c r="E989">
        <v>252</v>
      </c>
      <c r="F989">
        <v>1</v>
      </c>
    </row>
    <row r="990" spans="1:6">
      <c r="A990">
        <v>4722</v>
      </c>
      <c r="B990">
        <v>18</v>
      </c>
      <c r="C990" t="s">
        <v>64</v>
      </c>
      <c r="D990" t="s">
        <v>92</v>
      </c>
      <c r="E990">
        <v>1080</v>
      </c>
      <c r="F990">
        <v>1</v>
      </c>
    </row>
    <row r="991" spans="1:6">
      <c r="A991">
        <v>4722</v>
      </c>
      <c r="B991">
        <v>18</v>
      </c>
      <c r="C991" t="s">
        <v>64</v>
      </c>
      <c r="D991" t="s">
        <v>92</v>
      </c>
      <c r="E991">
        <v>4636</v>
      </c>
      <c r="F991">
        <v>1</v>
      </c>
    </row>
    <row r="992" spans="1:6">
      <c r="A992">
        <v>4722</v>
      </c>
      <c r="B992">
        <v>18</v>
      </c>
      <c r="C992" t="s">
        <v>64</v>
      </c>
      <c r="D992" t="s">
        <v>92</v>
      </c>
      <c r="E992">
        <v>3291</v>
      </c>
      <c r="F992">
        <v>1</v>
      </c>
    </row>
    <row r="993" spans="1:6">
      <c r="A993">
        <v>4722</v>
      </c>
      <c r="B993">
        <v>18</v>
      </c>
      <c r="C993" t="s">
        <v>64</v>
      </c>
      <c r="D993" t="s">
        <v>92</v>
      </c>
      <c r="E993">
        <v>5371</v>
      </c>
      <c r="F993">
        <v>1</v>
      </c>
    </row>
    <row r="994" spans="1:6">
      <c r="A994">
        <v>4722</v>
      </c>
      <c r="B994">
        <v>18</v>
      </c>
      <c r="C994" t="s">
        <v>64</v>
      </c>
      <c r="D994" t="s">
        <v>92</v>
      </c>
      <c r="E994">
        <v>2582</v>
      </c>
      <c r="F994">
        <v>1</v>
      </c>
    </row>
    <row r="995" spans="1:6">
      <c r="A995">
        <v>4722</v>
      </c>
      <c r="B995">
        <v>18</v>
      </c>
      <c r="C995" t="s">
        <v>64</v>
      </c>
      <c r="D995" t="s">
        <v>92</v>
      </c>
      <c r="E995">
        <v>5245</v>
      </c>
      <c r="F995">
        <v>1</v>
      </c>
    </row>
    <row r="996" spans="1:6">
      <c r="A996">
        <v>4722</v>
      </c>
      <c r="B996">
        <v>18</v>
      </c>
      <c r="C996" t="s">
        <v>64</v>
      </c>
      <c r="D996" t="s">
        <v>92</v>
      </c>
      <c r="E996">
        <v>3911</v>
      </c>
      <c r="F996">
        <v>1</v>
      </c>
    </row>
    <row r="997" spans="1:6">
      <c r="A997">
        <v>4722</v>
      </c>
      <c r="B997">
        <v>18</v>
      </c>
      <c r="C997" t="s">
        <v>64</v>
      </c>
      <c r="D997" t="s">
        <v>92</v>
      </c>
      <c r="E997">
        <v>4333</v>
      </c>
      <c r="F997">
        <v>1</v>
      </c>
    </row>
    <row r="998" spans="1:6">
      <c r="A998">
        <v>4722</v>
      </c>
      <c r="B998">
        <v>18</v>
      </c>
      <c r="C998" t="s">
        <v>64</v>
      </c>
      <c r="D998" t="s">
        <v>92</v>
      </c>
      <c r="E998">
        <v>1214</v>
      </c>
      <c r="F998">
        <v>1</v>
      </c>
    </row>
    <row r="999" spans="1:6">
      <c r="A999">
        <v>4722</v>
      </c>
      <c r="B999">
        <v>18</v>
      </c>
      <c r="C999" t="s">
        <v>64</v>
      </c>
      <c r="D999" t="s">
        <v>92</v>
      </c>
      <c r="E999">
        <v>4819</v>
      </c>
      <c r="F999">
        <v>1</v>
      </c>
    </row>
    <row r="1000" spans="1:6">
      <c r="A1000">
        <v>4722</v>
      </c>
      <c r="B1000">
        <v>18</v>
      </c>
      <c r="C1000" t="s">
        <v>64</v>
      </c>
      <c r="D1000" t="s">
        <v>92</v>
      </c>
      <c r="E1000">
        <v>4497</v>
      </c>
      <c r="F1000">
        <v>1</v>
      </c>
    </row>
    <row r="1001" spans="1:6">
      <c r="A1001">
        <v>4722</v>
      </c>
      <c r="B1001">
        <v>18</v>
      </c>
      <c r="C1001" t="s">
        <v>64</v>
      </c>
      <c r="D1001" t="s">
        <v>92</v>
      </c>
      <c r="E1001">
        <v>2213</v>
      </c>
      <c r="F1001">
        <v>1</v>
      </c>
    </row>
    <row r="1002" spans="1:6">
      <c r="A1002">
        <v>4722</v>
      </c>
      <c r="B1002">
        <v>18</v>
      </c>
      <c r="C1002" t="s">
        <v>64</v>
      </c>
      <c r="D1002" t="s">
        <v>92</v>
      </c>
      <c r="E1002">
        <v>2793</v>
      </c>
      <c r="F1002">
        <v>1</v>
      </c>
    </row>
    <row r="1003" spans="1:6">
      <c r="A1003">
        <v>4722</v>
      </c>
      <c r="B1003">
        <v>18</v>
      </c>
      <c r="C1003" t="s">
        <v>64</v>
      </c>
      <c r="D1003" t="s">
        <v>92</v>
      </c>
      <c r="E1003">
        <v>2040</v>
      </c>
      <c r="F1003">
        <v>1</v>
      </c>
    </row>
    <row r="1004" spans="1:6">
      <c r="A1004">
        <v>4722</v>
      </c>
      <c r="B1004">
        <v>18</v>
      </c>
      <c r="C1004" t="s">
        <v>64</v>
      </c>
      <c r="D1004" t="s">
        <v>92</v>
      </c>
      <c r="E1004">
        <v>2900</v>
      </c>
      <c r="F1004">
        <v>1</v>
      </c>
    </row>
    <row r="1005" spans="1:6">
      <c r="A1005">
        <v>4722</v>
      </c>
      <c r="B1005">
        <v>18</v>
      </c>
      <c r="C1005" t="s">
        <v>64</v>
      </c>
      <c r="D1005" t="s">
        <v>92</v>
      </c>
      <c r="E1005">
        <v>3763</v>
      </c>
      <c r="F1005">
        <v>1</v>
      </c>
    </row>
    <row r="1006" spans="1:6">
      <c r="A1006">
        <v>4722</v>
      </c>
      <c r="B1006">
        <v>18</v>
      </c>
      <c r="C1006" t="s">
        <v>64</v>
      </c>
      <c r="D1006" t="s">
        <v>92</v>
      </c>
      <c r="E1006">
        <v>2408</v>
      </c>
      <c r="F1006">
        <v>1</v>
      </c>
    </row>
    <row r="1007" spans="1:6">
      <c r="A1007">
        <v>4722</v>
      </c>
      <c r="B1007">
        <v>18</v>
      </c>
      <c r="C1007" t="s">
        <v>64</v>
      </c>
      <c r="D1007" t="s">
        <v>92</v>
      </c>
      <c r="E1007">
        <v>3034</v>
      </c>
      <c r="F1007">
        <v>1</v>
      </c>
    </row>
    <row r="1008" spans="1:6">
      <c r="A1008">
        <v>4722</v>
      </c>
      <c r="B1008">
        <v>18</v>
      </c>
      <c r="C1008" t="s">
        <v>64</v>
      </c>
      <c r="D1008" t="s">
        <v>92</v>
      </c>
      <c r="E1008">
        <v>4543</v>
      </c>
      <c r="F1008">
        <v>1</v>
      </c>
    </row>
    <row r="1009" spans="1:6">
      <c r="A1009">
        <v>4722</v>
      </c>
      <c r="B1009">
        <v>18</v>
      </c>
      <c r="C1009" t="s">
        <v>64</v>
      </c>
      <c r="D1009" t="s">
        <v>92</v>
      </c>
      <c r="E1009">
        <v>4945</v>
      </c>
      <c r="F1009">
        <v>1</v>
      </c>
    </row>
    <row r="1010" spans="1:6">
      <c r="A1010">
        <v>4722</v>
      </c>
      <c r="B1010">
        <v>19</v>
      </c>
      <c r="C1010" t="s">
        <v>64</v>
      </c>
      <c r="D1010" t="s">
        <v>92</v>
      </c>
      <c r="E1010">
        <v>3892</v>
      </c>
      <c r="F1010">
        <v>2</v>
      </c>
    </row>
    <row r="1011" spans="1:6">
      <c r="A1011">
        <v>4722</v>
      </c>
      <c r="B1011">
        <v>19</v>
      </c>
      <c r="C1011" t="s">
        <v>64</v>
      </c>
      <c r="D1011" t="s">
        <v>92</v>
      </c>
      <c r="E1011">
        <v>3919</v>
      </c>
      <c r="F1011">
        <v>1</v>
      </c>
    </row>
    <row r="1012" spans="1:6">
      <c r="A1012">
        <v>4722</v>
      </c>
      <c r="B1012">
        <v>19</v>
      </c>
      <c r="C1012" t="s">
        <v>64</v>
      </c>
      <c r="D1012" t="s">
        <v>92</v>
      </c>
      <c r="E1012">
        <v>5264</v>
      </c>
      <c r="F1012">
        <v>1</v>
      </c>
    </row>
    <row r="1013" spans="1:6">
      <c r="A1013">
        <v>4722</v>
      </c>
      <c r="B1013">
        <v>19</v>
      </c>
      <c r="C1013" t="s">
        <v>64</v>
      </c>
      <c r="D1013" t="s">
        <v>92</v>
      </c>
      <c r="E1013">
        <v>4321</v>
      </c>
      <c r="F1013">
        <v>1</v>
      </c>
    </row>
    <row r="1014" spans="1:6">
      <c r="A1014">
        <v>4722</v>
      </c>
      <c r="B1014">
        <v>19</v>
      </c>
      <c r="C1014" t="s">
        <v>64</v>
      </c>
      <c r="D1014" t="s">
        <v>92</v>
      </c>
      <c r="E1014">
        <v>4332</v>
      </c>
      <c r="F1014">
        <v>1</v>
      </c>
    </row>
    <row r="1015" spans="1:6">
      <c r="A1015">
        <v>4722</v>
      </c>
      <c r="B1015">
        <v>19</v>
      </c>
      <c r="C1015" t="s">
        <v>64</v>
      </c>
      <c r="D1015" t="s">
        <v>92</v>
      </c>
      <c r="E1015">
        <v>5435</v>
      </c>
      <c r="F1015">
        <v>1</v>
      </c>
    </row>
    <row r="1016" spans="1:6">
      <c r="A1016">
        <v>4722</v>
      </c>
      <c r="B1016">
        <v>19</v>
      </c>
      <c r="C1016" t="s">
        <v>64</v>
      </c>
      <c r="D1016" t="s">
        <v>92</v>
      </c>
      <c r="E1016">
        <v>3530</v>
      </c>
      <c r="F1016">
        <v>1</v>
      </c>
    </row>
    <row r="1017" spans="1:6">
      <c r="A1017">
        <v>4722</v>
      </c>
      <c r="B1017">
        <v>19</v>
      </c>
      <c r="C1017" t="s">
        <v>64</v>
      </c>
      <c r="D1017" t="s">
        <v>92</v>
      </c>
      <c r="E1017">
        <v>4973</v>
      </c>
      <c r="F1017">
        <v>1</v>
      </c>
    </row>
    <row r="1018" spans="1:6">
      <c r="A1018">
        <v>4722</v>
      </c>
      <c r="B1018">
        <v>19</v>
      </c>
      <c r="C1018" t="s">
        <v>64</v>
      </c>
      <c r="D1018" t="s">
        <v>92</v>
      </c>
      <c r="E1018">
        <v>1120</v>
      </c>
      <c r="F1018">
        <v>1</v>
      </c>
    </row>
    <row r="1019" spans="1:6">
      <c r="A1019">
        <v>4722</v>
      </c>
      <c r="B1019">
        <v>19</v>
      </c>
      <c r="C1019" t="s">
        <v>64</v>
      </c>
      <c r="D1019" t="s">
        <v>92</v>
      </c>
      <c r="E1019">
        <v>3818</v>
      </c>
      <c r="F1019">
        <v>1</v>
      </c>
    </row>
    <row r="1020" spans="1:6">
      <c r="A1020">
        <v>4722</v>
      </c>
      <c r="B1020">
        <v>19</v>
      </c>
      <c r="C1020" t="s">
        <v>64</v>
      </c>
      <c r="D1020" t="s">
        <v>92</v>
      </c>
      <c r="E1020">
        <v>3337</v>
      </c>
      <c r="F1020">
        <v>1</v>
      </c>
    </row>
    <row r="1021" spans="1:6">
      <c r="A1021">
        <v>4722</v>
      </c>
      <c r="B1021">
        <v>19</v>
      </c>
      <c r="C1021" t="s">
        <v>64</v>
      </c>
      <c r="D1021" t="s">
        <v>92</v>
      </c>
      <c r="E1021">
        <v>2147</v>
      </c>
      <c r="F1021">
        <v>1</v>
      </c>
    </row>
    <row r="1022" spans="1:6">
      <c r="A1022">
        <v>4722</v>
      </c>
      <c r="B1022">
        <v>19</v>
      </c>
      <c r="C1022" t="s">
        <v>64</v>
      </c>
      <c r="D1022" t="s">
        <v>92</v>
      </c>
      <c r="E1022">
        <v>2309</v>
      </c>
      <c r="F1022">
        <v>1</v>
      </c>
    </row>
    <row r="1023" spans="1:6">
      <c r="A1023">
        <v>4722</v>
      </c>
      <c r="B1023">
        <v>19</v>
      </c>
      <c r="C1023" t="s">
        <v>64</v>
      </c>
      <c r="D1023" t="s">
        <v>92</v>
      </c>
      <c r="E1023">
        <v>4960</v>
      </c>
      <c r="F1023">
        <v>1</v>
      </c>
    </row>
    <row r="1024" spans="1:6">
      <c r="A1024">
        <v>4722</v>
      </c>
      <c r="B1024">
        <v>19</v>
      </c>
      <c r="C1024" t="s">
        <v>64</v>
      </c>
      <c r="D1024" t="s">
        <v>92</v>
      </c>
      <c r="E1024">
        <v>2340</v>
      </c>
      <c r="F1024">
        <v>1</v>
      </c>
    </row>
    <row r="1025" spans="1:6">
      <c r="A1025">
        <v>4722</v>
      </c>
      <c r="B1025">
        <v>19</v>
      </c>
      <c r="C1025" t="s">
        <v>64</v>
      </c>
      <c r="D1025" t="s">
        <v>92</v>
      </c>
      <c r="E1025">
        <v>2353</v>
      </c>
      <c r="F1025">
        <v>1</v>
      </c>
    </row>
    <row r="1026" spans="1:6">
      <c r="A1026">
        <v>4722</v>
      </c>
      <c r="B1026">
        <v>19</v>
      </c>
      <c r="C1026" t="s">
        <v>64</v>
      </c>
      <c r="D1026" t="s">
        <v>92</v>
      </c>
      <c r="E1026">
        <v>4729</v>
      </c>
      <c r="F1026">
        <v>1</v>
      </c>
    </row>
    <row r="1027" spans="1:6">
      <c r="A1027">
        <v>4722</v>
      </c>
      <c r="B1027">
        <v>19</v>
      </c>
      <c r="C1027" t="s">
        <v>64</v>
      </c>
      <c r="D1027" t="s">
        <v>92</v>
      </c>
      <c r="E1027">
        <v>4003</v>
      </c>
      <c r="F1027">
        <v>1</v>
      </c>
    </row>
    <row r="1028" spans="1:6">
      <c r="A1028">
        <v>4722</v>
      </c>
      <c r="B1028">
        <v>19</v>
      </c>
      <c r="C1028" t="s">
        <v>64</v>
      </c>
      <c r="D1028" t="s">
        <v>92</v>
      </c>
      <c r="E1028">
        <v>3273</v>
      </c>
      <c r="F1028">
        <v>1</v>
      </c>
    </row>
    <row r="1029" spans="1:6">
      <c r="A1029">
        <v>4722</v>
      </c>
      <c r="B1029">
        <v>19</v>
      </c>
      <c r="C1029" t="s">
        <v>64</v>
      </c>
      <c r="D1029" t="s">
        <v>92</v>
      </c>
      <c r="E1029">
        <v>1272</v>
      </c>
      <c r="F1029">
        <v>1</v>
      </c>
    </row>
    <row r="1030" spans="1:6">
      <c r="A1030">
        <v>4722</v>
      </c>
      <c r="B1030">
        <v>19</v>
      </c>
      <c r="C1030" t="s">
        <v>64</v>
      </c>
      <c r="D1030" t="s">
        <v>92</v>
      </c>
      <c r="E1030">
        <v>143</v>
      </c>
      <c r="F1030">
        <v>1</v>
      </c>
    </row>
    <row r="1031" spans="1:6">
      <c r="A1031">
        <v>4722</v>
      </c>
      <c r="B1031">
        <v>19</v>
      </c>
      <c r="C1031" t="s">
        <v>64</v>
      </c>
      <c r="D1031" t="s">
        <v>92</v>
      </c>
      <c r="E1031">
        <v>3153</v>
      </c>
      <c r="F1031">
        <v>1</v>
      </c>
    </row>
    <row r="1032" spans="1:6">
      <c r="A1032">
        <v>4722</v>
      </c>
      <c r="B1032">
        <v>19</v>
      </c>
      <c r="C1032" t="s">
        <v>64</v>
      </c>
      <c r="D1032" t="s">
        <v>92</v>
      </c>
      <c r="E1032">
        <v>4662</v>
      </c>
      <c r="F1032">
        <v>1</v>
      </c>
    </row>
    <row r="1033" spans="1:6">
      <c r="A1033">
        <v>4722</v>
      </c>
      <c r="B1033">
        <v>19</v>
      </c>
      <c r="C1033" t="s">
        <v>64</v>
      </c>
      <c r="D1033" t="s">
        <v>92</v>
      </c>
      <c r="E1033">
        <v>5449</v>
      </c>
      <c r="F1033">
        <v>1</v>
      </c>
    </row>
    <row r="1034" spans="1:6">
      <c r="A1034">
        <v>4722</v>
      </c>
      <c r="B1034">
        <v>19</v>
      </c>
      <c r="C1034" t="s">
        <v>64</v>
      </c>
      <c r="D1034" t="s">
        <v>92</v>
      </c>
      <c r="E1034">
        <v>5406</v>
      </c>
      <c r="F1034">
        <v>1</v>
      </c>
    </row>
    <row r="1035" spans="1:6">
      <c r="A1035">
        <v>4722</v>
      </c>
      <c r="B1035">
        <v>19</v>
      </c>
      <c r="C1035" t="s">
        <v>64</v>
      </c>
      <c r="D1035" t="s">
        <v>92</v>
      </c>
      <c r="E1035">
        <v>3244</v>
      </c>
      <c r="F1035">
        <v>1</v>
      </c>
    </row>
    <row r="1036" spans="1:6">
      <c r="A1036">
        <v>4722</v>
      </c>
      <c r="B1036">
        <v>19</v>
      </c>
      <c r="C1036" t="s">
        <v>64</v>
      </c>
      <c r="D1036" t="s">
        <v>92</v>
      </c>
      <c r="E1036">
        <v>4963</v>
      </c>
      <c r="F1036">
        <v>1</v>
      </c>
    </row>
    <row r="1037" spans="1:6">
      <c r="A1037">
        <v>4722</v>
      </c>
      <c r="B1037">
        <v>19</v>
      </c>
      <c r="C1037" t="s">
        <v>64</v>
      </c>
      <c r="D1037" t="s">
        <v>92</v>
      </c>
      <c r="E1037">
        <v>1129</v>
      </c>
      <c r="F1037">
        <v>1</v>
      </c>
    </row>
    <row r="1038" spans="1:6">
      <c r="A1038">
        <v>4722</v>
      </c>
      <c r="B1038">
        <v>19</v>
      </c>
      <c r="C1038" t="s">
        <v>64</v>
      </c>
      <c r="D1038" t="s">
        <v>92</v>
      </c>
      <c r="E1038">
        <v>2934</v>
      </c>
      <c r="F1038">
        <v>1</v>
      </c>
    </row>
    <row r="1039" spans="1:6">
      <c r="A1039">
        <v>4722</v>
      </c>
      <c r="B1039">
        <v>19</v>
      </c>
      <c r="C1039" t="s">
        <v>64</v>
      </c>
      <c r="D1039" t="s">
        <v>92</v>
      </c>
      <c r="E1039">
        <v>3806</v>
      </c>
      <c r="F1039">
        <v>1</v>
      </c>
    </row>
    <row r="1040" spans="1:6">
      <c r="A1040">
        <v>4722</v>
      </c>
      <c r="B1040">
        <v>19</v>
      </c>
      <c r="C1040" t="s">
        <v>64</v>
      </c>
      <c r="D1040" t="s">
        <v>92</v>
      </c>
      <c r="E1040">
        <v>1301</v>
      </c>
      <c r="F1040">
        <v>1</v>
      </c>
    </row>
    <row r="1041" spans="1:6">
      <c r="A1041">
        <v>4722</v>
      </c>
      <c r="B1041">
        <v>19</v>
      </c>
      <c r="C1041" t="s">
        <v>64</v>
      </c>
      <c r="D1041" t="s">
        <v>92</v>
      </c>
      <c r="E1041">
        <v>2240</v>
      </c>
      <c r="F1041">
        <v>1</v>
      </c>
    </row>
    <row r="1042" spans="1:6">
      <c r="A1042">
        <v>4722</v>
      </c>
      <c r="B1042">
        <v>19</v>
      </c>
      <c r="C1042" t="s">
        <v>64</v>
      </c>
      <c r="D1042" t="s">
        <v>92</v>
      </c>
      <c r="E1042">
        <v>5104</v>
      </c>
      <c r="F1042">
        <v>1</v>
      </c>
    </row>
    <row r="1043" spans="1:6">
      <c r="A1043">
        <v>4722</v>
      </c>
      <c r="B1043">
        <v>19</v>
      </c>
      <c r="C1043" t="s">
        <v>64</v>
      </c>
      <c r="D1043" t="s">
        <v>92</v>
      </c>
      <c r="E1043">
        <v>3651</v>
      </c>
      <c r="F1043">
        <v>1</v>
      </c>
    </row>
    <row r="1044" spans="1:6">
      <c r="A1044">
        <v>4722</v>
      </c>
      <c r="B1044">
        <v>19</v>
      </c>
      <c r="C1044" t="s">
        <v>64</v>
      </c>
      <c r="D1044" t="s">
        <v>92</v>
      </c>
      <c r="E1044">
        <v>5809</v>
      </c>
      <c r="F1044">
        <v>1</v>
      </c>
    </row>
    <row r="1045" spans="1:6">
      <c r="A1045">
        <v>4722</v>
      </c>
      <c r="B1045">
        <v>19</v>
      </c>
      <c r="C1045" t="s">
        <v>64</v>
      </c>
      <c r="D1045" t="s">
        <v>92</v>
      </c>
      <c r="E1045">
        <v>2425</v>
      </c>
      <c r="F1045">
        <v>1</v>
      </c>
    </row>
    <row r="1046" spans="1:6">
      <c r="A1046">
        <v>4722</v>
      </c>
      <c r="B1046">
        <v>19</v>
      </c>
      <c r="C1046" t="s">
        <v>64</v>
      </c>
      <c r="D1046" t="s">
        <v>92</v>
      </c>
      <c r="E1046">
        <v>3946</v>
      </c>
      <c r="F1046">
        <v>1</v>
      </c>
    </row>
    <row r="1047" spans="1:6">
      <c r="A1047">
        <v>4722</v>
      </c>
      <c r="B1047">
        <v>19</v>
      </c>
      <c r="C1047" t="s">
        <v>64</v>
      </c>
      <c r="D1047" t="s">
        <v>92</v>
      </c>
      <c r="E1047">
        <v>5826</v>
      </c>
      <c r="F1047">
        <v>1</v>
      </c>
    </row>
    <row r="1048" spans="1:6">
      <c r="A1048">
        <v>4722</v>
      </c>
      <c r="B1048">
        <v>21</v>
      </c>
      <c r="C1048" t="s">
        <v>64</v>
      </c>
      <c r="D1048" t="s">
        <v>92</v>
      </c>
      <c r="E1048">
        <v>3725</v>
      </c>
      <c r="F1048">
        <v>2</v>
      </c>
    </row>
    <row r="1049" spans="1:6">
      <c r="A1049">
        <v>4722</v>
      </c>
      <c r="B1049">
        <v>21</v>
      </c>
      <c r="C1049" t="s">
        <v>64</v>
      </c>
      <c r="D1049" t="s">
        <v>92</v>
      </c>
      <c r="E1049">
        <v>5186</v>
      </c>
      <c r="F1049">
        <v>1</v>
      </c>
    </row>
    <row r="1050" spans="1:6">
      <c r="A1050">
        <v>4722</v>
      </c>
      <c r="B1050">
        <v>21</v>
      </c>
      <c r="C1050" t="s">
        <v>64</v>
      </c>
      <c r="D1050" t="s">
        <v>92</v>
      </c>
      <c r="E1050">
        <v>2608</v>
      </c>
      <c r="F1050">
        <v>1</v>
      </c>
    </row>
    <row r="1051" spans="1:6">
      <c r="A1051">
        <v>4722</v>
      </c>
      <c r="B1051">
        <v>21</v>
      </c>
      <c r="C1051" t="s">
        <v>64</v>
      </c>
      <c r="D1051" t="s">
        <v>92</v>
      </c>
      <c r="E1051">
        <v>5829</v>
      </c>
      <c r="F1051">
        <v>1</v>
      </c>
    </row>
    <row r="1052" spans="1:6">
      <c r="A1052">
        <v>4722</v>
      </c>
      <c r="B1052">
        <v>21</v>
      </c>
      <c r="C1052" t="s">
        <v>64</v>
      </c>
      <c r="D1052" t="s">
        <v>92</v>
      </c>
      <c r="E1052">
        <v>5236</v>
      </c>
      <c r="F1052">
        <v>1</v>
      </c>
    </row>
    <row r="1053" spans="1:6">
      <c r="A1053">
        <v>4722</v>
      </c>
      <c r="B1053">
        <v>21</v>
      </c>
      <c r="C1053" t="s">
        <v>64</v>
      </c>
      <c r="D1053" t="s">
        <v>92</v>
      </c>
      <c r="E1053">
        <v>4993</v>
      </c>
      <c r="F1053">
        <v>1</v>
      </c>
    </row>
    <row r="1054" spans="1:6">
      <c r="A1054">
        <v>4722</v>
      </c>
      <c r="B1054">
        <v>21</v>
      </c>
      <c r="C1054" t="s">
        <v>64</v>
      </c>
      <c r="D1054" t="s">
        <v>92</v>
      </c>
      <c r="E1054">
        <v>1143</v>
      </c>
      <c r="F1054">
        <v>1</v>
      </c>
    </row>
    <row r="1055" spans="1:6">
      <c r="A1055">
        <v>4722</v>
      </c>
      <c r="B1055">
        <v>21</v>
      </c>
      <c r="C1055" t="s">
        <v>64</v>
      </c>
      <c r="D1055" t="s">
        <v>92</v>
      </c>
      <c r="E1055">
        <v>4560</v>
      </c>
      <c r="F1055">
        <v>1</v>
      </c>
    </row>
    <row r="1056" spans="1:6">
      <c r="A1056">
        <v>4722</v>
      </c>
      <c r="B1056">
        <v>21</v>
      </c>
      <c r="C1056" t="s">
        <v>64</v>
      </c>
      <c r="D1056" t="s">
        <v>92</v>
      </c>
      <c r="E1056">
        <v>4868</v>
      </c>
      <c r="F1056">
        <v>1</v>
      </c>
    </row>
    <row r="1057" spans="1:6">
      <c r="A1057">
        <v>4722</v>
      </c>
      <c r="B1057">
        <v>21</v>
      </c>
      <c r="C1057" t="s">
        <v>64</v>
      </c>
      <c r="D1057" t="s">
        <v>92</v>
      </c>
      <c r="E1057">
        <v>3087</v>
      </c>
      <c r="F1057">
        <v>1</v>
      </c>
    </row>
    <row r="1058" spans="1:6">
      <c r="A1058">
        <v>4722</v>
      </c>
      <c r="B1058">
        <v>21</v>
      </c>
      <c r="C1058" t="s">
        <v>64</v>
      </c>
      <c r="D1058" t="s">
        <v>92</v>
      </c>
      <c r="E1058">
        <v>2148</v>
      </c>
      <c r="F1058">
        <v>1</v>
      </c>
    </row>
    <row r="1059" spans="1:6">
      <c r="A1059">
        <v>4722</v>
      </c>
      <c r="B1059">
        <v>21</v>
      </c>
      <c r="C1059" t="s">
        <v>64</v>
      </c>
      <c r="D1059" t="s">
        <v>92</v>
      </c>
      <c r="E1059">
        <v>2456</v>
      </c>
      <c r="F1059">
        <v>1</v>
      </c>
    </row>
    <row r="1060" spans="1:6">
      <c r="A1060">
        <v>4722</v>
      </c>
      <c r="B1060">
        <v>21</v>
      </c>
      <c r="C1060" t="s">
        <v>64</v>
      </c>
      <c r="D1060" t="s">
        <v>92</v>
      </c>
      <c r="E1060">
        <v>3221</v>
      </c>
      <c r="F1060">
        <v>1</v>
      </c>
    </row>
    <row r="1061" spans="1:6">
      <c r="A1061">
        <v>4722</v>
      </c>
      <c r="B1061">
        <v>21</v>
      </c>
      <c r="C1061" t="s">
        <v>64</v>
      </c>
      <c r="D1061" t="s">
        <v>92</v>
      </c>
      <c r="E1061">
        <v>3801</v>
      </c>
      <c r="F1061">
        <v>1</v>
      </c>
    </row>
    <row r="1062" spans="1:6">
      <c r="A1062">
        <v>4722</v>
      </c>
      <c r="B1062">
        <v>21</v>
      </c>
      <c r="C1062" t="s">
        <v>64</v>
      </c>
      <c r="D1062" t="s">
        <v>92</v>
      </c>
      <c r="E1062">
        <v>3319</v>
      </c>
      <c r="F1062">
        <v>1</v>
      </c>
    </row>
    <row r="1063" spans="1:6">
      <c r="A1063">
        <v>4722</v>
      </c>
      <c r="B1063">
        <v>21</v>
      </c>
      <c r="C1063" t="s">
        <v>64</v>
      </c>
      <c r="D1063" t="s">
        <v>92</v>
      </c>
      <c r="E1063">
        <v>3388</v>
      </c>
      <c r="F1063">
        <v>1</v>
      </c>
    </row>
    <row r="1064" spans="1:6">
      <c r="A1064">
        <v>4722</v>
      </c>
      <c r="B1064">
        <v>21</v>
      </c>
      <c r="C1064" t="s">
        <v>64</v>
      </c>
      <c r="D1064" t="s">
        <v>92</v>
      </c>
      <c r="E1064">
        <v>4741</v>
      </c>
      <c r="F1064">
        <v>1</v>
      </c>
    </row>
    <row r="1065" spans="1:6">
      <c r="A1065">
        <v>4722</v>
      </c>
      <c r="B1065">
        <v>21</v>
      </c>
      <c r="C1065" t="s">
        <v>64</v>
      </c>
      <c r="D1065" t="s">
        <v>92</v>
      </c>
      <c r="E1065">
        <v>3623</v>
      </c>
      <c r="F1065">
        <v>1</v>
      </c>
    </row>
    <row r="1066" spans="1:6">
      <c r="A1066">
        <v>4722</v>
      </c>
      <c r="B1066">
        <v>21</v>
      </c>
      <c r="C1066" t="s">
        <v>64</v>
      </c>
      <c r="D1066" t="s">
        <v>92</v>
      </c>
      <c r="E1066">
        <v>1218</v>
      </c>
      <c r="F1066">
        <v>1</v>
      </c>
    </row>
    <row r="1067" spans="1:6">
      <c r="A1067">
        <v>4722</v>
      </c>
      <c r="B1067">
        <v>21</v>
      </c>
      <c r="C1067" t="s">
        <v>64</v>
      </c>
      <c r="D1067" t="s">
        <v>92</v>
      </c>
      <c r="E1067">
        <v>2434</v>
      </c>
      <c r="F1067">
        <v>1</v>
      </c>
    </row>
    <row r="1068" spans="1:6">
      <c r="A1068">
        <v>4722</v>
      </c>
      <c r="B1068">
        <v>21</v>
      </c>
      <c r="C1068" t="s">
        <v>64</v>
      </c>
      <c r="D1068" t="s">
        <v>92</v>
      </c>
      <c r="E1068">
        <v>3538</v>
      </c>
      <c r="F1068">
        <v>1</v>
      </c>
    </row>
    <row r="1069" spans="1:6">
      <c r="A1069">
        <v>4722</v>
      </c>
      <c r="B1069">
        <v>21</v>
      </c>
      <c r="C1069" t="s">
        <v>64</v>
      </c>
      <c r="D1069" t="s">
        <v>92</v>
      </c>
      <c r="E1069">
        <v>3412</v>
      </c>
      <c r="F1069">
        <v>1</v>
      </c>
    </row>
    <row r="1070" spans="1:6">
      <c r="A1070">
        <v>4722</v>
      </c>
      <c r="B1070">
        <v>21</v>
      </c>
      <c r="C1070" t="s">
        <v>64</v>
      </c>
      <c r="D1070" t="s">
        <v>92</v>
      </c>
      <c r="E1070">
        <v>3530</v>
      </c>
      <c r="F1070">
        <v>1</v>
      </c>
    </row>
    <row r="1071" spans="1:6">
      <c r="A1071">
        <v>4722</v>
      </c>
      <c r="B1071">
        <v>21</v>
      </c>
      <c r="C1071" t="s">
        <v>64</v>
      </c>
      <c r="D1071" t="s">
        <v>92</v>
      </c>
      <c r="E1071">
        <v>12</v>
      </c>
      <c r="F1071">
        <v>1</v>
      </c>
    </row>
    <row r="1072" spans="1:6">
      <c r="A1072">
        <v>4722</v>
      </c>
      <c r="B1072">
        <v>21</v>
      </c>
      <c r="C1072" t="s">
        <v>64</v>
      </c>
      <c r="D1072" t="s">
        <v>92</v>
      </c>
      <c r="E1072">
        <v>58</v>
      </c>
      <c r="F1072">
        <v>1</v>
      </c>
    </row>
    <row r="1073" spans="1:6">
      <c r="A1073">
        <v>4722</v>
      </c>
      <c r="B1073">
        <v>21</v>
      </c>
      <c r="C1073" t="s">
        <v>64</v>
      </c>
      <c r="D1073" t="s">
        <v>92</v>
      </c>
      <c r="E1073">
        <v>3517</v>
      </c>
      <c r="F1073">
        <v>1</v>
      </c>
    </row>
    <row r="1074" spans="1:6">
      <c r="A1074">
        <v>4722</v>
      </c>
      <c r="B1074">
        <v>21</v>
      </c>
      <c r="C1074" t="s">
        <v>64</v>
      </c>
      <c r="D1074" t="s">
        <v>92</v>
      </c>
      <c r="E1074">
        <v>42</v>
      </c>
      <c r="F1074">
        <v>1</v>
      </c>
    </row>
    <row r="1075" spans="1:6">
      <c r="A1075">
        <v>4722</v>
      </c>
      <c r="B1075">
        <v>21</v>
      </c>
      <c r="C1075" t="s">
        <v>64</v>
      </c>
      <c r="D1075" t="s">
        <v>92</v>
      </c>
      <c r="E1075">
        <v>3122</v>
      </c>
      <c r="F1075">
        <v>1</v>
      </c>
    </row>
    <row r="1076" spans="1:6">
      <c r="A1076">
        <v>4722</v>
      </c>
      <c r="B1076">
        <v>21</v>
      </c>
      <c r="C1076" t="s">
        <v>64</v>
      </c>
      <c r="D1076" t="s">
        <v>92</v>
      </c>
      <c r="E1076">
        <v>4332</v>
      </c>
      <c r="F1076">
        <v>1</v>
      </c>
    </row>
    <row r="1077" spans="1:6">
      <c r="A1077">
        <v>4722</v>
      </c>
      <c r="B1077">
        <v>21</v>
      </c>
      <c r="C1077" t="s">
        <v>64</v>
      </c>
      <c r="D1077" t="s">
        <v>92</v>
      </c>
      <c r="E1077">
        <v>5490</v>
      </c>
      <c r="F1077">
        <v>1</v>
      </c>
    </row>
    <row r="1078" spans="1:6">
      <c r="A1078">
        <v>4722</v>
      </c>
      <c r="B1078">
        <v>21</v>
      </c>
      <c r="C1078" t="s">
        <v>64</v>
      </c>
      <c r="D1078" t="s">
        <v>92</v>
      </c>
      <c r="E1078">
        <v>5352</v>
      </c>
      <c r="F1078">
        <v>1</v>
      </c>
    </row>
    <row r="1079" spans="1:6">
      <c r="A1079">
        <v>4722</v>
      </c>
      <c r="B1079">
        <v>21</v>
      </c>
      <c r="C1079" t="s">
        <v>64</v>
      </c>
      <c r="D1079" t="s">
        <v>92</v>
      </c>
      <c r="E1079">
        <v>1323</v>
      </c>
      <c r="F1079">
        <v>1</v>
      </c>
    </row>
    <row r="1080" spans="1:6">
      <c r="A1080">
        <v>4722</v>
      </c>
      <c r="B1080">
        <v>21</v>
      </c>
      <c r="C1080" t="s">
        <v>64</v>
      </c>
      <c r="D1080" t="s">
        <v>92</v>
      </c>
      <c r="E1080">
        <v>214</v>
      </c>
      <c r="F1080">
        <v>1</v>
      </c>
    </row>
    <row r="1081" spans="1:6">
      <c r="A1081">
        <v>4722</v>
      </c>
      <c r="B1081">
        <v>21</v>
      </c>
      <c r="C1081" t="s">
        <v>64</v>
      </c>
      <c r="D1081" t="s">
        <v>92</v>
      </c>
      <c r="E1081">
        <v>1351</v>
      </c>
      <c r="F1081">
        <v>1</v>
      </c>
    </row>
    <row r="1082" spans="1:6">
      <c r="A1082">
        <v>4722</v>
      </c>
      <c r="B1082">
        <v>21</v>
      </c>
      <c r="C1082" t="s">
        <v>64</v>
      </c>
      <c r="D1082" t="s">
        <v>92</v>
      </c>
      <c r="E1082">
        <v>3105</v>
      </c>
      <c r="F1082">
        <v>1</v>
      </c>
    </row>
    <row r="1083" spans="1:6">
      <c r="A1083">
        <v>4722</v>
      </c>
      <c r="B1083">
        <v>21</v>
      </c>
      <c r="C1083" t="s">
        <v>64</v>
      </c>
      <c r="D1083" t="s">
        <v>92</v>
      </c>
      <c r="E1083">
        <v>3083</v>
      </c>
      <c r="F1083">
        <v>1</v>
      </c>
    </row>
    <row r="1084" spans="1:6">
      <c r="A1084">
        <v>4722</v>
      </c>
      <c r="B1084">
        <v>21</v>
      </c>
      <c r="C1084" t="s">
        <v>64</v>
      </c>
      <c r="D1084" t="s">
        <v>92</v>
      </c>
      <c r="E1084">
        <v>4358</v>
      </c>
      <c r="F1084">
        <v>1</v>
      </c>
    </row>
    <row r="1085" spans="1:6">
      <c r="A1085">
        <v>4722</v>
      </c>
      <c r="B1085">
        <v>21</v>
      </c>
      <c r="C1085" t="s">
        <v>64</v>
      </c>
      <c r="D1085" t="s">
        <v>92</v>
      </c>
      <c r="E1085">
        <v>3507</v>
      </c>
      <c r="F1085">
        <v>1</v>
      </c>
    </row>
    <row r="1086" spans="1:6">
      <c r="A1086">
        <v>4722</v>
      </c>
      <c r="B1086">
        <v>21</v>
      </c>
      <c r="C1086" t="s">
        <v>64</v>
      </c>
      <c r="D1086" t="s">
        <v>92</v>
      </c>
      <c r="E1086">
        <v>1045</v>
      </c>
      <c r="F1086">
        <v>1</v>
      </c>
    </row>
    <row r="1087" spans="1:6">
      <c r="A1087">
        <v>4722</v>
      </c>
      <c r="B1087">
        <v>21</v>
      </c>
      <c r="C1087" t="s">
        <v>64</v>
      </c>
      <c r="D1087" t="s">
        <v>92</v>
      </c>
      <c r="E1087">
        <v>3687</v>
      </c>
      <c r="F1087">
        <v>1</v>
      </c>
    </row>
    <row r="1088" spans="1:6">
      <c r="A1088">
        <v>4722</v>
      </c>
      <c r="B1088">
        <v>22</v>
      </c>
      <c r="C1088" t="s">
        <v>64</v>
      </c>
      <c r="D1088" t="s">
        <v>92</v>
      </c>
      <c r="E1088">
        <v>5205</v>
      </c>
      <c r="F1088">
        <v>2</v>
      </c>
    </row>
    <row r="1089" spans="1:6">
      <c r="A1089">
        <v>4722</v>
      </c>
      <c r="B1089">
        <v>22</v>
      </c>
      <c r="C1089" t="s">
        <v>64</v>
      </c>
      <c r="D1089" t="s">
        <v>92</v>
      </c>
      <c r="E1089">
        <v>3922</v>
      </c>
      <c r="F1089">
        <v>2</v>
      </c>
    </row>
    <row r="1090" spans="1:6">
      <c r="A1090">
        <v>4722</v>
      </c>
      <c r="B1090">
        <v>22</v>
      </c>
      <c r="C1090" t="s">
        <v>64</v>
      </c>
      <c r="D1090" t="s">
        <v>92</v>
      </c>
      <c r="E1090">
        <v>3384</v>
      </c>
      <c r="F1090">
        <v>2</v>
      </c>
    </row>
    <row r="1091" spans="1:6">
      <c r="A1091">
        <v>4722</v>
      </c>
      <c r="B1091">
        <v>22</v>
      </c>
      <c r="C1091" t="s">
        <v>64</v>
      </c>
      <c r="D1091" t="s">
        <v>92</v>
      </c>
      <c r="E1091">
        <v>3418</v>
      </c>
      <c r="F1091">
        <v>2</v>
      </c>
    </row>
    <row r="1092" spans="1:6">
      <c r="A1092">
        <v>4722</v>
      </c>
      <c r="B1092">
        <v>22</v>
      </c>
      <c r="C1092" t="s">
        <v>64</v>
      </c>
      <c r="D1092" t="s">
        <v>92</v>
      </c>
      <c r="E1092">
        <v>2792</v>
      </c>
      <c r="F1092">
        <v>1</v>
      </c>
    </row>
    <row r="1093" spans="1:6">
      <c r="A1093">
        <v>4722</v>
      </c>
      <c r="B1093">
        <v>22</v>
      </c>
      <c r="C1093" t="s">
        <v>64</v>
      </c>
      <c r="D1093" t="s">
        <v>92</v>
      </c>
      <c r="E1093">
        <v>3483</v>
      </c>
      <c r="F1093">
        <v>1</v>
      </c>
    </row>
    <row r="1094" spans="1:6">
      <c r="A1094">
        <v>4722</v>
      </c>
      <c r="B1094">
        <v>22</v>
      </c>
      <c r="C1094" t="s">
        <v>64</v>
      </c>
      <c r="D1094" t="s">
        <v>92</v>
      </c>
      <c r="E1094">
        <v>2180</v>
      </c>
      <c r="F1094">
        <v>1</v>
      </c>
    </row>
    <row r="1095" spans="1:6">
      <c r="A1095">
        <v>4722</v>
      </c>
      <c r="B1095">
        <v>22</v>
      </c>
      <c r="C1095" t="s">
        <v>64</v>
      </c>
      <c r="D1095" t="s">
        <v>92</v>
      </c>
      <c r="E1095">
        <v>3800</v>
      </c>
      <c r="F1095">
        <v>1</v>
      </c>
    </row>
    <row r="1096" spans="1:6">
      <c r="A1096">
        <v>4722</v>
      </c>
      <c r="B1096">
        <v>22</v>
      </c>
      <c r="C1096" t="s">
        <v>64</v>
      </c>
      <c r="D1096" t="s">
        <v>92</v>
      </c>
      <c r="E1096">
        <v>3366</v>
      </c>
      <c r="F1096">
        <v>1</v>
      </c>
    </row>
    <row r="1097" spans="1:6">
      <c r="A1097">
        <v>4722</v>
      </c>
      <c r="B1097">
        <v>22</v>
      </c>
      <c r="C1097" t="s">
        <v>64</v>
      </c>
      <c r="D1097" t="s">
        <v>92</v>
      </c>
      <c r="E1097">
        <v>962</v>
      </c>
      <c r="F1097">
        <v>1</v>
      </c>
    </row>
    <row r="1098" spans="1:6">
      <c r="A1098">
        <v>4722</v>
      </c>
      <c r="B1098">
        <v>22</v>
      </c>
      <c r="C1098" t="s">
        <v>64</v>
      </c>
      <c r="D1098" t="s">
        <v>92</v>
      </c>
      <c r="E1098">
        <v>5711</v>
      </c>
      <c r="F1098">
        <v>1</v>
      </c>
    </row>
    <row r="1099" spans="1:6">
      <c r="A1099">
        <v>4722</v>
      </c>
      <c r="B1099">
        <v>22</v>
      </c>
      <c r="C1099" t="s">
        <v>64</v>
      </c>
      <c r="D1099" t="s">
        <v>92</v>
      </c>
      <c r="E1099">
        <v>5180</v>
      </c>
      <c r="F1099">
        <v>1</v>
      </c>
    </row>
    <row r="1100" spans="1:6">
      <c r="A1100">
        <v>4722</v>
      </c>
      <c r="B1100">
        <v>22</v>
      </c>
      <c r="C1100" t="s">
        <v>64</v>
      </c>
      <c r="D1100" t="s">
        <v>92</v>
      </c>
      <c r="E1100">
        <v>2048</v>
      </c>
      <c r="F1100">
        <v>1</v>
      </c>
    </row>
    <row r="1101" spans="1:6">
      <c r="A1101">
        <v>4722</v>
      </c>
      <c r="B1101">
        <v>22</v>
      </c>
      <c r="C1101" t="s">
        <v>64</v>
      </c>
      <c r="D1101" t="s">
        <v>92</v>
      </c>
      <c r="E1101">
        <v>5773</v>
      </c>
      <c r="F1101">
        <v>1</v>
      </c>
    </row>
    <row r="1102" spans="1:6">
      <c r="A1102">
        <v>4722</v>
      </c>
      <c r="B1102">
        <v>22</v>
      </c>
      <c r="C1102" t="s">
        <v>64</v>
      </c>
      <c r="D1102" t="s">
        <v>92</v>
      </c>
      <c r="E1102">
        <v>5782</v>
      </c>
      <c r="F1102">
        <v>1</v>
      </c>
    </row>
    <row r="1103" spans="1:6">
      <c r="A1103">
        <v>4722</v>
      </c>
      <c r="B1103">
        <v>22</v>
      </c>
      <c r="C1103" t="s">
        <v>64</v>
      </c>
      <c r="D1103" t="s">
        <v>92</v>
      </c>
      <c r="E1103">
        <v>5362</v>
      </c>
      <c r="F1103">
        <v>1</v>
      </c>
    </row>
    <row r="1104" spans="1:6">
      <c r="A1104">
        <v>4722</v>
      </c>
      <c r="B1104">
        <v>22</v>
      </c>
      <c r="C1104" t="s">
        <v>64</v>
      </c>
      <c r="D1104" t="s">
        <v>92</v>
      </c>
      <c r="E1104">
        <v>124</v>
      </c>
      <c r="F1104">
        <v>1</v>
      </c>
    </row>
    <row r="1105" spans="1:6">
      <c r="A1105">
        <v>4722</v>
      </c>
      <c r="B1105">
        <v>22</v>
      </c>
      <c r="C1105" t="s">
        <v>64</v>
      </c>
      <c r="D1105" t="s">
        <v>92</v>
      </c>
      <c r="E1105">
        <v>3919</v>
      </c>
      <c r="F1105">
        <v>1</v>
      </c>
    </row>
    <row r="1106" spans="1:6">
      <c r="A1106">
        <v>4722</v>
      </c>
      <c r="B1106">
        <v>22</v>
      </c>
      <c r="C1106" t="s">
        <v>64</v>
      </c>
      <c r="D1106" t="s">
        <v>92</v>
      </c>
      <c r="E1106">
        <v>3801</v>
      </c>
      <c r="F1106">
        <v>1</v>
      </c>
    </row>
    <row r="1107" spans="1:6">
      <c r="A1107">
        <v>4722</v>
      </c>
      <c r="B1107">
        <v>22</v>
      </c>
      <c r="C1107" t="s">
        <v>64</v>
      </c>
      <c r="D1107" t="s">
        <v>92</v>
      </c>
      <c r="E1107">
        <v>5991</v>
      </c>
      <c r="F1107">
        <v>1</v>
      </c>
    </row>
    <row r="1108" spans="1:6">
      <c r="A1108">
        <v>4722</v>
      </c>
      <c r="B1108">
        <v>22</v>
      </c>
      <c r="C1108" t="s">
        <v>64</v>
      </c>
      <c r="D1108" t="s">
        <v>92</v>
      </c>
      <c r="E1108">
        <v>988</v>
      </c>
      <c r="F1108">
        <v>1</v>
      </c>
    </row>
    <row r="1109" spans="1:6">
      <c r="A1109">
        <v>4722</v>
      </c>
      <c r="B1109">
        <v>22</v>
      </c>
      <c r="C1109" t="s">
        <v>64</v>
      </c>
      <c r="D1109" t="s">
        <v>92</v>
      </c>
      <c r="E1109">
        <v>3244</v>
      </c>
      <c r="F1109">
        <v>1</v>
      </c>
    </row>
    <row r="1110" spans="1:6">
      <c r="A1110">
        <v>4722</v>
      </c>
      <c r="B1110">
        <v>22</v>
      </c>
      <c r="C1110" t="s">
        <v>64</v>
      </c>
      <c r="D1110" t="s">
        <v>92</v>
      </c>
      <c r="E1110">
        <v>4168</v>
      </c>
      <c r="F1110">
        <v>1</v>
      </c>
    </row>
    <row r="1111" spans="1:6">
      <c r="A1111">
        <v>4722</v>
      </c>
      <c r="B1111">
        <v>22</v>
      </c>
      <c r="C1111" t="s">
        <v>64</v>
      </c>
      <c r="D1111" t="s">
        <v>92</v>
      </c>
      <c r="E1111">
        <v>4815</v>
      </c>
      <c r="F1111">
        <v>1</v>
      </c>
    </row>
    <row r="1112" spans="1:6">
      <c r="A1112">
        <v>4722</v>
      </c>
      <c r="B1112">
        <v>22</v>
      </c>
      <c r="C1112" t="s">
        <v>64</v>
      </c>
      <c r="D1112" t="s">
        <v>92</v>
      </c>
      <c r="E1112">
        <v>2698</v>
      </c>
      <c r="F1112">
        <v>1</v>
      </c>
    </row>
    <row r="1113" spans="1:6">
      <c r="A1113">
        <v>4722</v>
      </c>
      <c r="B1113">
        <v>22</v>
      </c>
      <c r="C1113" t="s">
        <v>64</v>
      </c>
      <c r="D1113" t="s">
        <v>92</v>
      </c>
      <c r="E1113">
        <v>2938</v>
      </c>
      <c r="F1113">
        <v>1</v>
      </c>
    </row>
    <row r="1114" spans="1:6">
      <c r="A1114">
        <v>4722</v>
      </c>
      <c r="B1114">
        <v>22</v>
      </c>
      <c r="C1114" t="s">
        <v>64</v>
      </c>
      <c r="D1114" t="s">
        <v>92</v>
      </c>
      <c r="E1114">
        <v>2617</v>
      </c>
      <c r="F1114">
        <v>1</v>
      </c>
    </row>
    <row r="1115" spans="1:6">
      <c r="A1115">
        <v>4722</v>
      </c>
      <c r="B1115">
        <v>22</v>
      </c>
      <c r="C1115" t="s">
        <v>64</v>
      </c>
      <c r="D1115" t="s">
        <v>92</v>
      </c>
      <c r="E1115">
        <v>4532</v>
      </c>
      <c r="F1115">
        <v>1</v>
      </c>
    </row>
    <row r="1116" spans="1:6">
      <c r="A1116">
        <v>4722</v>
      </c>
      <c r="B1116">
        <v>22</v>
      </c>
      <c r="C1116" t="s">
        <v>64</v>
      </c>
      <c r="D1116" t="s">
        <v>92</v>
      </c>
      <c r="E1116">
        <v>3739</v>
      </c>
      <c r="F1116">
        <v>1</v>
      </c>
    </row>
    <row r="1117" spans="1:6">
      <c r="A1117">
        <v>4722</v>
      </c>
      <c r="B1117">
        <v>22</v>
      </c>
      <c r="C1117" t="s">
        <v>64</v>
      </c>
      <c r="D1117" t="s">
        <v>92</v>
      </c>
      <c r="E1117">
        <v>4237</v>
      </c>
      <c r="F1117">
        <v>1</v>
      </c>
    </row>
    <row r="1118" spans="1:6">
      <c r="A1118">
        <v>4722</v>
      </c>
      <c r="B1118">
        <v>22</v>
      </c>
      <c r="C1118" t="s">
        <v>64</v>
      </c>
      <c r="D1118" t="s">
        <v>92</v>
      </c>
      <c r="E1118">
        <v>2327</v>
      </c>
      <c r="F1118">
        <v>1</v>
      </c>
    </row>
    <row r="1119" spans="1:6">
      <c r="A1119">
        <v>4722</v>
      </c>
      <c r="B1119">
        <v>22</v>
      </c>
      <c r="C1119" t="s">
        <v>64</v>
      </c>
      <c r="D1119" t="s">
        <v>92</v>
      </c>
      <c r="E1119">
        <v>5556</v>
      </c>
      <c r="F1119">
        <v>1</v>
      </c>
    </row>
    <row r="1120" spans="1:6">
      <c r="A1120">
        <v>4722</v>
      </c>
      <c r="B1120">
        <v>22</v>
      </c>
      <c r="C1120" t="s">
        <v>64</v>
      </c>
      <c r="D1120" t="s">
        <v>92</v>
      </c>
      <c r="E1120">
        <v>1031</v>
      </c>
      <c r="F1120">
        <v>1</v>
      </c>
    </row>
    <row r="1121" spans="1:6">
      <c r="A1121">
        <v>4722</v>
      </c>
      <c r="B1121">
        <v>22</v>
      </c>
      <c r="C1121" t="s">
        <v>64</v>
      </c>
      <c r="D1121" t="s">
        <v>92</v>
      </c>
      <c r="E1121">
        <v>3469</v>
      </c>
      <c r="F1121">
        <v>1</v>
      </c>
    </row>
    <row r="1122" spans="1:6">
      <c r="A1122">
        <v>4722</v>
      </c>
      <c r="B1122">
        <v>22</v>
      </c>
      <c r="C1122" t="s">
        <v>64</v>
      </c>
      <c r="D1122" t="s">
        <v>92</v>
      </c>
      <c r="E1122">
        <v>4090</v>
      </c>
      <c r="F1122">
        <v>1</v>
      </c>
    </row>
    <row r="1123" spans="1:6">
      <c r="A1123">
        <v>4722</v>
      </c>
      <c r="B1123">
        <v>22</v>
      </c>
      <c r="C1123" t="s">
        <v>64</v>
      </c>
      <c r="D1123" t="s">
        <v>92</v>
      </c>
      <c r="E1123">
        <v>2823</v>
      </c>
      <c r="F1123">
        <v>1</v>
      </c>
    </row>
    <row r="1124" spans="1:6">
      <c r="A1124">
        <v>4722</v>
      </c>
      <c r="B1124">
        <v>22</v>
      </c>
      <c r="C1124" t="s">
        <v>64</v>
      </c>
      <c r="D1124" t="s">
        <v>92</v>
      </c>
      <c r="E1124">
        <v>5037</v>
      </c>
      <c r="F1124">
        <v>1</v>
      </c>
    </row>
    <row r="1125" spans="1:6">
      <c r="A1125">
        <v>4722</v>
      </c>
      <c r="B1125">
        <v>22</v>
      </c>
      <c r="C1125" t="s">
        <v>64</v>
      </c>
      <c r="D1125" t="s">
        <v>92</v>
      </c>
      <c r="E1125">
        <v>4121</v>
      </c>
      <c r="F1125">
        <v>1</v>
      </c>
    </row>
    <row r="1126" spans="1:6">
      <c r="A1126">
        <v>4722</v>
      </c>
      <c r="B1126">
        <v>22</v>
      </c>
      <c r="C1126" t="s">
        <v>64</v>
      </c>
      <c r="D1126" t="s">
        <v>92</v>
      </c>
      <c r="E1126">
        <v>5165</v>
      </c>
      <c r="F1126">
        <v>1</v>
      </c>
    </row>
    <row r="1127" spans="1:6">
      <c r="A1127">
        <v>4722</v>
      </c>
      <c r="B1127">
        <v>22</v>
      </c>
      <c r="C1127" t="s">
        <v>64</v>
      </c>
      <c r="D1127" t="s">
        <v>92</v>
      </c>
      <c r="E1127">
        <v>2586</v>
      </c>
      <c r="F1127">
        <v>1</v>
      </c>
    </row>
    <row r="1128" spans="1:6">
      <c r="A1128">
        <v>4722</v>
      </c>
      <c r="B1128">
        <v>22</v>
      </c>
      <c r="C1128" t="s">
        <v>64</v>
      </c>
      <c r="D1128" t="s">
        <v>92</v>
      </c>
      <c r="E1128">
        <v>5113</v>
      </c>
      <c r="F1128">
        <v>1</v>
      </c>
    </row>
    <row r="1129" spans="1:6">
      <c r="A1129">
        <v>4722</v>
      </c>
      <c r="B1129">
        <v>22</v>
      </c>
      <c r="C1129" t="s">
        <v>64</v>
      </c>
      <c r="D1129" t="s">
        <v>92</v>
      </c>
      <c r="E1129">
        <v>4625</v>
      </c>
      <c r="F1129">
        <v>1</v>
      </c>
    </row>
    <row r="1130" spans="1:6">
      <c r="A1130">
        <v>4722</v>
      </c>
      <c r="B1130">
        <v>22</v>
      </c>
      <c r="C1130" t="s">
        <v>64</v>
      </c>
      <c r="D1130" t="s">
        <v>92</v>
      </c>
      <c r="E1130">
        <v>3924</v>
      </c>
      <c r="F1130">
        <v>1</v>
      </c>
    </row>
    <row r="1131" spans="1:6">
      <c r="A1131">
        <v>4722</v>
      </c>
      <c r="B1131">
        <v>22</v>
      </c>
      <c r="C1131" t="s">
        <v>64</v>
      </c>
      <c r="D1131" t="s">
        <v>92</v>
      </c>
      <c r="E1131">
        <v>1270</v>
      </c>
      <c r="F1131">
        <v>1</v>
      </c>
    </row>
    <row r="1132" spans="1:6">
      <c r="A1132">
        <v>4722</v>
      </c>
      <c r="B1132">
        <v>22</v>
      </c>
      <c r="C1132" t="s">
        <v>64</v>
      </c>
      <c r="D1132" t="s">
        <v>92</v>
      </c>
      <c r="E1132">
        <v>5915</v>
      </c>
      <c r="F1132">
        <v>1</v>
      </c>
    </row>
    <row r="1133" spans="1:6">
      <c r="A1133">
        <v>4722</v>
      </c>
      <c r="B1133">
        <v>22</v>
      </c>
      <c r="C1133" t="s">
        <v>64</v>
      </c>
      <c r="D1133" t="s">
        <v>92</v>
      </c>
      <c r="E1133">
        <v>1080</v>
      </c>
      <c r="F1133">
        <v>1</v>
      </c>
    </row>
    <row r="1134" spans="1:6">
      <c r="A1134">
        <v>4722</v>
      </c>
      <c r="B1134">
        <v>22</v>
      </c>
      <c r="C1134" t="s">
        <v>64</v>
      </c>
      <c r="D1134" t="s">
        <v>92</v>
      </c>
      <c r="E1134">
        <v>3380</v>
      </c>
      <c r="F1134">
        <v>1</v>
      </c>
    </row>
    <row r="1135" spans="1:6">
      <c r="A1135">
        <v>4722</v>
      </c>
      <c r="B1135">
        <v>22</v>
      </c>
      <c r="C1135" t="s">
        <v>64</v>
      </c>
      <c r="D1135" t="s">
        <v>92</v>
      </c>
      <c r="E1135">
        <v>5660</v>
      </c>
      <c r="F1135">
        <v>1</v>
      </c>
    </row>
    <row r="1136" spans="1:6">
      <c r="A1136">
        <v>4722</v>
      </c>
      <c r="B1136">
        <v>22</v>
      </c>
      <c r="C1136" t="s">
        <v>64</v>
      </c>
      <c r="D1136" t="s">
        <v>92</v>
      </c>
      <c r="E1136">
        <v>5897</v>
      </c>
      <c r="F1136">
        <v>1</v>
      </c>
    </row>
    <row r="1137" spans="1:6">
      <c r="A1137">
        <v>4722</v>
      </c>
      <c r="B1137">
        <v>22</v>
      </c>
      <c r="C1137" t="s">
        <v>64</v>
      </c>
      <c r="D1137" t="s">
        <v>92</v>
      </c>
      <c r="E1137">
        <v>5108</v>
      </c>
      <c r="F1137">
        <v>1</v>
      </c>
    </row>
    <row r="1138" spans="1:6">
      <c r="A1138">
        <v>4722</v>
      </c>
      <c r="B1138">
        <v>22</v>
      </c>
      <c r="C1138" t="s">
        <v>64</v>
      </c>
      <c r="D1138" t="s">
        <v>92</v>
      </c>
      <c r="E1138">
        <v>3252</v>
      </c>
      <c r="F1138">
        <v>1</v>
      </c>
    </row>
    <row r="1139" spans="1:6">
      <c r="A1139">
        <v>4722</v>
      </c>
      <c r="B1139">
        <v>22</v>
      </c>
      <c r="C1139" t="s">
        <v>64</v>
      </c>
      <c r="D1139" t="s">
        <v>92</v>
      </c>
      <c r="E1139">
        <v>3048</v>
      </c>
      <c r="F1139">
        <v>1</v>
      </c>
    </row>
    <row r="1140" spans="1:6">
      <c r="A1140">
        <v>4722</v>
      </c>
      <c r="B1140">
        <v>22</v>
      </c>
      <c r="C1140" t="s">
        <v>64</v>
      </c>
      <c r="D1140" t="s">
        <v>92</v>
      </c>
      <c r="E1140">
        <v>6066</v>
      </c>
      <c r="F1140">
        <v>1</v>
      </c>
    </row>
    <row r="1141" spans="1:6">
      <c r="A1141">
        <v>4722</v>
      </c>
      <c r="B1141">
        <v>22</v>
      </c>
      <c r="C1141" t="s">
        <v>64</v>
      </c>
      <c r="D1141" t="s">
        <v>92</v>
      </c>
      <c r="E1141">
        <v>4448</v>
      </c>
      <c r="F1141">
        <v>1</v>
      </c>
    </row>
    <row r="1142" spans="1:6">
      <c r="A1142">
        <v>4722</v>
      </c>
      <c r="B1142">
        <v>22</v>
      </c>
      <c r="C1142" t="s">
        <v>64</v>
      </c>
      <c r="D1142" t="s">
        <v>92</v>
      </c>
      <c r="E1142">
        <v>12</v>
      </c>
      <c r="F1142">
        <v>1</v>
      </c>
    </row>
    <row r="1143" spans="1:6">
      <c r="A1143">
        <v>4722</v>
      </c>
      <c r="B1143">
        <v>22</v>
      </c>
      <c r="C1143" t="s">
        <v>64</v>
      </c>
      <c r="D1143" t="s">
        <v>92</v>
      </c>
      <c r="E1143">
        <v>6080</v>
      </c>
      <c r="F1143">
        <v>1</v>
      </c>
    </row>
    <row r="1144" spans="1:6">
      <c r="A1144">
        <v>4722</v>
      </c>
      <c r="B1144">
        <v>22</v>
      </c>
      <c r="C1144" t="s">
        <v>64</v>
      </c>
      <c r="D1144" t="s">
        <v>92</v>
      </c>
      <c r="E1144">
        <v>2119</v>
      </c>
      <c r="F1144">
        <v>1</v>
      </c>
    </row>
    <row r="1145" spans="1:6">
      <c r="A1145">
        <v>4722</v>
      </c>
      <c r="B1145">
        <v>22</v>
      </c>
      <c r="C1145" t="s">
        <v>64</v>
      </c>
      <c r="D1145" t="s">
        <v>92</v>
      </c>
      <c r="E1145">
        <v>4962</v>
      </c>
      <c r="F1145">
        <v>1</v>
      </c>
    </row>
    <row r="1146" spans="1:6">
      <c r="A1146">
        <v>4722</v>
      </c>
      <c r="B1146">
        <v>22</v>
      </c>
      <c r="C1146" t="s">
        <v>64</v>
      </c>
      <c r="D1146" t="s">
        <v>92</v>
      </c>
      <c r="E1146">
        <v>5233</v>
      </c>
      <c r="F1146">
        <v>1</v>
      </c>
    </row>
    <row r="1147" spans="1:6">
      <c r="A1147">
        <v>4722</v>
      </c>
      <c r="B1147">
        <v>23</v>
      </c>
      <c r="C1147" t="s">
        <v>64</v>
      </c>
      <c r="D1147" t="s">
        <v>92</v>
      </c>
      <c r="E1147">
        <v>4121</v>
      </c>
      <c r="F1147">
        <v>2</v>
      </c>
    </row>
    <row r="1148" spans="1:6">
      <c r="A1148">
        <v>4722</v>
      </c>
      <c r="B1148">
        <v>23</v>
      </c>
      <c r="C1148" t="s">
        <v>64</v>
      </c>
      <c r="D1148" t="s">
        <v>92</v>
      </c>
      <c r="E1148">
        <v>5146</v>
      </c>
      <c r="F1148">
        <v>2</v>
      </c>
    </row>
    <row r="1149" spans="1:6">
      <c r="A1149">
        <v>4722</v>
      </c>
      <c r="B1149">
        <v>23</v>
      </c>
      <c r="C1149" t="s">
        <v>64</v>
      </c>
      <c r="D1149" t="s">
        <v>92</v>
      </c>
      <c r="E1149">
        <v>2446</v>
      </c>
      <c r="F1149">
        <v>1</v>
      </c>
    </row>
    <row r="1150" spans="1:6">
      <c r="A1150">
        <v>4722</v>
      </c>
      <c r="B1150">
        <v>23</v>
      </c>
      <c r="C1150" t="s">
        <v>64</v>
      </c>
      <c r="D1150" t="s">
        <v>92</v>
      </c>
      <c r="E1150">
        <v>3424</v>
      </c>
      <c r="F1150">
        <v>1</v>
      </c>
    </row>
    <row r="1151" spans="1:6">
      <c r="A1151">
        <v>4722</v>
      </c>
      <c r="B1151">
        <v>23</v>
      </c>
      <c r="C1151" t="s">
        <v>64</v>
      </c>
      <c r="D1151" t="s">
        <v>92</v>
      </c>
      <c r="E1151">
        <v>2526</v>
      </c>
      <c r="F1151">
        <v>1</v>
      </c>
    </row>
    <row r="1152" spans="1:6">
      <c r="A1152">
        <v>4722</v>
      </c>
      <c r="B1152">
        <v>23</v>
      </c>
      <c r="C1152" t="s">
        <v>64</v>
      </c>
      <c r="D1152" t="s">
        <v>92</v>
      </c>
      <c r="E1152">
        <v>6036</v>
      </c>
      <c r="F1152">
        <v>1</v>
      </c>
    </row>
    <row r="1153" spans="1:6">
      <c r="A1153">
        <v>4722</v>
      </c>
      <c r="B1153">
        <v>23</v>
      </c>
      <c r="C1153" t="s">
        <v>64</v>
      </c>
      <c r="D1153" t="s">
        <v>92</v>
      </c>
      <c r="E1153">
        <v>2358</v>
      </c>
      <c r="F1153">
        <v>1</v>
      </c>
    </row>
    <row r="1154" spans="1:6">
      <c r="A1154">
        <v>4722</v>
      </c>
      <c r="B1154">
        <v>23</v>
      </c>
      <c r="C1154" t="s">
        <v>64</v>
      </c>
      <c r="D1154" t="s">
        <v>92</v>
      </c>
      <c r="E1154">
        <v>4116</v>
      </c>
      <c r="F1154">
        <v>1</v>
      </c>
    </row>
    <row r="1155" spans="1:6">
      <c r="A1155">
        <v>4722</v>
      </c>
      <c r="B1155">
        <v>23</v>
      </c>
      <c r="C1155" t="s">
        <v>64</v>
      </c>
      <c r="D1155" t="s">
        <v>92</v>
      </c>
      <c r="E1155">
        <v>5139</v>
      </c>
      <c r="F1155">
        <v>1</v>
      </c>
    </row>
    <row r="1156" spans="1:6">
      <c r="A1156">
        <v>4722</v>
      </c>
      <c r="B1156">
        <v>23</v>
      </c>
      <c r="C1156" t="s">
        <v>64</v>
      </c>
      <c r="D1156" t="s">
        <v>92</v>
      </c>
      <c r="E1156">
        <v>2571</v>
      </c>
      <c r="F1156">
        <v>1</v>
      </c>
    </row>
    <row r="1157" spans="1:6">
      <c r="A1157">
        <v>4722</v>
      </c>
      <c r="B1157">
        <v>23</v>
      </c>
      <c r="C1157" t="s">
        <v>64</v>
      </c>
      <c r="D1157" t="s">
        <v>92</v>
      </c>
      <c r="E1157">
        <v>3554</v>
      </c>
      <c r="F1157">
        <v>1</v>
      </c>
    </row>
    <row r="1158" spans="1:6">
      <c r="A1158">
        <v>4722</v>
      </c>
      <c r="B1158">
        <v>23</v>
      </c>
      <c r="C1158" t="s">
        <v>64</v>
      </c>
      <c r="D1158" t="s">
        <v>92</v>
      </c>
      <c r="E1158">
        <v>1155</v>
      </c>
      <c r="F1158">
        <v>1</v>
      </c>
    </row>
    <row r="1159" spans="1:6">
      <c r="A1159">
        <v>4722</v>
      </c>
      <c r="B1159">
        <v>23</v>
      </c>
      <c r="C1159" t="s">
        <v>64</v>
      </c>
      <c r="D1159" t="s">
        <v>92</v>
      </c>
      <c r="E1159">
        <v>5411</v>
      </c>
      <c r="F1159">
        <v>1</v>
      </c>
    </row>
    <row r="1160" spans="1:6">
      <c r="A1160">
        <v>4722</v>
      </c>
      <c r="B1160">
        <v>23</v>
      </c>
      <c r="C1160" t="s">
        <v>64</v>
      </c>
      <c r="D1160" t="s">
        <v>92</v>
      </c>
      <c r="E1160">
        <v>1051</v>
      </c>
      <c r="F1160">
        <v>1</v>
      </c>
    </row>
    <row r="1161" spans="1:6">
      <c r="A1161">
        <v>4722</v>
      </c>
      <c r="B1161">
        <v>23</v>
      </c>
      <c r="C1161" t="s">
        <v>64</v>
      </c>
      <c r="D1161" t="s">
        <v>92</v>
      </c>
      <c r="E1161">
        <v>3811</v>
      </c>
      <c r="F1161">
        <v>1</v>
      </c>
    </row>
    <row r="1162" spans="1:6">
      <c r="A1162">
        <v>4722</v>
      </c>
      <c r="B1162">
        <v>23</v>
      </c>
      <c r="C1162" t="s">
        <v>64</v>
      </c>
      <c r="D1162" t="s">
        <v>92</v>
      </c>
      <c r="E1162">
        <v>5897</v>
      </c>
      <c r="F1162">
        <v>1</v>
      </c>
    </row>
    <row r="1163" spans="1:6">
      <c r="A1163">
        <v>4722</v>
      </c>
      <c r="B1163">
        <v>23</v>
      </c>
      <c r="C1163" t="s">
        <v>64</v>
      </c>
      <c r="D1163" t="s">
        <v>92</v>
      </c>
      <c r="E1163">
        <v>4928</v>
      </c>
      <c r="F1163">
        <v>1</v>
      </c>
    </row>
    <row r="1164" spans="1:6">
      <c r="A1164">
        <v>4722</v>
      </c>
      <c r="B1164">
        <v>23</v>
      </c>
      <c r="C1164" t="s">
        <v>64</v>
      </c>
      <c r="D1164" t="s">
        <v>92</v>
      </c>
      <c r="E1164">
        <v>3897</v>
      </c>
      <c r="F1164">
        <v>1</v>
      </c>
    </row>
    <row r="1165" spans="1:6">
      <c r="A1165">
        <v>4722</v>
      </c>
      <c r="B1165">
        <v>23</v>
      </c>
      <c r="C1165" t="s">
        <v>64</v>
      </c>
      <c r="D1165" t="s">
        <v>92</v>
      </c>
      <c r="E1165">
        <v>98</v>
      </c>
      <c r="F1165">
        <v>1</v>
      </c>
    </row>
    <row r="1166" spans="1:6">
      <c r="A1166">
        <v>4722</v>
      </c>
      <c r="B1166">
        <v>23</v>
      </c>
      <c r="C1166" t="s">
        <v>64</v>
      </c>
      <c r="D1166" t="s">
        <v>92</v>
      </c>
      <c r="E1166">
        <v>3719</v>
      </c>
      <c r="F1166">
        <v>1</v>
      </c>
    </row>
    <row r="1167" spans="1:6">
      <c r="A1167">
        <v>4722</v>
      </c>
      <c r="B1167">
        <v>23</v>
      </c>
      <c r="C1167" t="s">
        <v>64</v>
      </c>
      <c r="D1167" t="s">
        <v>92</v>
      </c>
      <c r="E1167">
        <v>2734</v>
      </c>
      <c r="F1167">
        <v>1</v>
      </c>
    </row>
    <row r="1168" spans="1:6">
      <c r="A1168">
        <v>4722</v>
      </c>
      <c r="B1168">
        <v>23</v>
      </c>
      <c r="C1168" t="s">
        <v>64</v>
      </c>
      <c r="D1168" t="s">
        <v>92</v>
      </c>
      <c r="E1168">
        <v>5430</v>
      </c>
      <c r="F1168">
        <v>1</v>
      </c>
    </row>
    <row r="1169" spans="1:6">
      <c r="A1169">
        <v>4722</v>
      </c>
      <c r="B1169">
        <v>23</v>
      </c>
      <c r="C1169" t="s">
        <v>64</v>
      </c>
      <c r="D1169" t="s">
        <v>92</v>
      </c>
      <c r="E1169">
        <v>2555</v>
      </c>
      <c r="F1169">
        <v>1</v>
      </c>
    </row>
    <row r="1170" spans="1:6">
      <c r="A1170">
        <v>4722</v>
      </c>
      <c r="B1170">
        <v>23</v>
      </c>
      <c r="C1170" t="s">
        <v>64</v>
      </c>
      <c r="D1170" t="s">
        <v>92</v>
      </c>
      <c r="E1170">
        <v>2042</v>
      </c>
      <c r="F1170">
        <v>1</v>
      </c>
    </row>
    <row r="1171" spans="1:6">
      <c r="A1171">
        <v>4722</v>
      </c>
      <c r="B1171">
        <v>23</v>
      </c>
      <c r="C1171" t="s">
        <v>64</v>
      </c>
      <c r="D1171" t="s">
        <v>92</v>
      </c>
      <c r="E1171">
        <v>3780</v>
      </c>
      <c r="F1171">
        <v>1</v>
      </c>
    </row>
    <row r="1172" spans="1:6">
      <c r="A1172">
        <v>4722</v>
      </c>
      <c r="B1172">
        <v>23</v>
      </c>
      <c r="C1172" t="s">
        <v>64</v>
      </c>
      <c r="D1172" t="s">
        <v>92</v>
      </c>
      <c r="E1172">
        <v>3468</v>
      </c>
      <c r="F1172">
        <v>1</v>
      </c>
    </row>
    <row r="1173" spans="1:6">
      <c r="A1173">
        <v>4722</v>
      </c>
      <c r="B1173">
        <v>23</v>
      </c>
      <c r="C1173" t="s">
        <v>64</v>
      </c>
      <c r="D1173" t="s">
        <v>92</v>
      </c>
      <c r="E1173">
        <v>3806</v>
      </c>
      <c r="F1173">
        <v>1</v>
      </c>
    </row>
    <row r="1174" spans="1:6">
      <c r="A1174">
        <v>4722</v>
      </c>
      <c r="B1174">
        <v>23</v>
      </c>
      <c r="C1174" t="s">
        <v>64</v>
      </c>
      <c r="D1174" t="s">
        <v>92</v>
      </c>
      <c r="E1174">
        <v>5391</v>
      </c>
      <c r="F1174">
        <v>1</v>
      </c>
    </row>
    <row r="1175" spans="1:6">
      <c r="A1175">
        <v>4722</v>
      </c>
      <c r="B1175">
        <v>23</v>
      </c>
      <c r="C1175" t="s">
        <v>64</v>
      </c>
      <c r="D1175" t="s">
        <v>92</v>
      </c>
      <c r="E1175">
        <v>3054</v>
      </c>
      <c r="F1175">
        <v>1</v>
      </c>
    </row>
    <row r="1176" spans="1:6">
      <c r="A1176">
        <v>4722</v>
      </c>
      <c r="B1176">
        <v>23</v>
      </c>
      <c r="C1176" t="s">
        <v>64</v>
      </c>
      <c r="D1176" t="s">
        <v>92</v>
      </c>
      <c r="E1176">
        <v>1317</v>
      </c>
      <c r="F1176">
        <v>1</v>
      </c>
    </row>
    <row r="1177" spans="1:6">
      <c r="A1177">
        <v>4722</v>
      </c>
      <c r="B1177">
        <v>23</v>
      </c>
      <c r="C1177" t="s">
        <v>64</v>
      </c>
      <c r="D1177" t="s">
        <v>92</v>
      </c>
      <c r="E1177">
        <v>4497</v>
      </c>
      <c r="F1177">
        <v>1</v>
      </c>
    </row>
    <row r="1178" spans="1:6">
      <c r="A1178">
        <v>4722</v>
      </c>
      <c r="B1178">
        <v>23</v>
      </c>
      <c r="C1178" t="s">
        <v>64</v>
      </c>
      <c r="D1178" t="s">
        <v>92</v>
      </c>
      <c r="E1178">
        <v>1324</v>
      </c>
      <c r="F1178">
        <v>1</v>
      </c>
    </row>
    <row r="1179" spans="1:6">
      <c r="A1179">
        <v>4722</v>
      </c>
      <c r="B1179">
        <v>23</v>
      </c>
      <c r="C1179" t="s">
        <v>64</v>
      </c>
      <c r="D1179" t="s">
        <v>92</v>
      </c>
      <c r="E1179">
        <v>6032</v>
      </c>
      <c r="F1179">
        <v>1</v>
      </c>
    </row>
    <row r="1180" spans="1:6">
      <c r="A1180">
        <v>4722</v>
      </c>
      <c r="B1180">
        <v>23</v>
      </c>
      <c r="C1180" t="s">
        <v>64</v>
      </c>
      <c r="D1180" t="s">
        <v>92</v>
      </c>
      <c r="E1180">
        <v>3280</v>
      </c>
      <c r="F1180">
        <v>1</v>
      </c>
    </row>
    <row r="1181" spans="1:6">
      <c r="A1181">
        <v>4722</v>
      </c>
      <c r="B1181">
        <v>23</v>
      </c>
      <c r="C1181" t="s">
        <v>64</v>
      </c>
      <c r="D1181" t="s">
        <v>92</v>
      </c>
      <c r="E1181">
        <v>3446</v>
      </c>
      <c r="F1181">
        <v>1</v>
      </c>
    </row>
    <row r="1182" spans="1:6">
      <c r="A1182">
        <v>4722</v>
      </c>
      <c r="B1182">
        <v>23</v>
      </c>
      <c r="C1182" t="s">
        <v>64</v>
      </c>
      <c r="D1182" t="s">
        <v>92</v>
      </c>
      <c r="E1182">
        <v>115</v>
      </c>
      <c r="F1182">
        <v>1</v>
      </c>
    </row>
    <row r="1183" spans="1:6">
      <c r="A1183">
        <v>4722</v>
      </c>
      <c r="B1183">
        <v>23</v>
      </c>
      <c r="C1183" t="s">
        <v>64</v>
      </c>
      <c r="D1183" t="s">
        <v>92</v>
      </c>
      <c r="E1183">
        <v>2324</v>
      </c>
      <c r="F1183">
        <v>1</v>
      </c>
    </row>
    <row r="1184" spans="1:6">
      <c r="A1184">
        <v>4722</v>
      </c>
      <c r="B1184">
        <v>23</v>
      </c>
      <c r="C1184" t="s">
        <v>64</v>
      </c>
      <c r="D1184" t="s">
        <v>92</v>
      </c>
      <c r="E1184">
        <v>2119</v>
      </c>
      <c r="F1184">
        <v>1</v>
      </c>
    </row>
    <row r="1185" spans="1:6">
      <c r="A1185">
        <v>4722</v>
      </c>
      <c r="B1185">
        <v>23</v>
      </c>
      <c r="C1185" t="s">
        <v>64</v>
      </c>
      <c r="D1185" t="s">
        <v>92</v>
      </c>
      <c r="E1185">
        <v>2145</v>
      </c>
      <c r="F1185">
        <v>1</v>
      </c>
    </row>
    <row r="1186" spans="1:6">
      <c r="A1186">
        <v>4722</v>
      </c>
      <c r="B1186">
        <v>23</v>
      </c>
      <c r="C1186" t="s">
        <v>64</v>
      </c>
      <c r="D1186" t="s">
        <v>92</v>
      </c>
      <c r="E1186">
        <v>4736</v>
      </c>
      <c r="F1186">
        <v>1</v>
      </c>
    </row>
    <row r="1187" spans="1:6">
      <c r="A1187">
        <v>4722</v>
      </c>
      <c r="B1187">
        <v>23</v>
      </c>
      <c r="C1187" t="s">
        <v>64</v>
      </c>
      <c r="D1187" t="s">
        <v>92</v>
      </c>
      <c r="E1187">
        <v>5321</v>
      </c>
      <c r="F1187">
        <v>1</v>
      </c>
    </row>
    <row r="1188" spans="1:6">
      <c r="A1188">
        <v>4722</v>
      </c>
      <c r="B1188">
        <v>23</v>
      </c>
      <c r="C1188" t="s">
        <v>64</v>
      </c>
      <c r="D1188" t="s">
        <v>92</v>
      </c>
      <c r="E1188">
        <v>1063</v>
      </c>
      <c r="F1188">
        <v>1</v>
      </c>
    </row>
    <row r="1189" spans="1:6">
      <c r="A1189">
        <v>4722</v>
      </c>
      <c r="B1189">
        <v>23</v>
      </c>
      <c r="C1189" t="s">
        <v>64</v>
      </c>
      <c r="D1189" t="s">
        <v>92</v>
      </c>
      <c r="E1189">
        <v>6021</v>
      </c>
      <c r="F1189">
        <v>1</v>
      </c>
    </row>
    <row r="1190" spans="1:6">
      <c r="A1190">
        <v>4722</v>
      </c>
      <c r="B1190">
        <v>23</v>
      </c>
      <c r="C1190" t="s">
        <v>64</v>
      </c>
      <c r="D1190" t="s">
        <v>92</v>
      </c>
      <c r="E1190">
        <v>255</v>
      </c>
      <c r="F1190">
        <v>1</v>
      </c>
    </row>
    <row r="1191" spans="1:6">
      <c r="A1191">
        <v>4722</v>
      </c>
      <c r="B1191">
        <v>23</v>
      </c>
      <c r="C1191" t="s">
        <v>64</v>
      </c>
      <c r="D1191" t="s">
        <v>92</v>
      </c>
      <c r="E1191">
        <v>5666</v>
      </c>
      <c r="F1191">
        <v>1</v>
      </c>
    </row>
    <row r="1192" spans="1:6">
      <c r="A1192">
        <v>4722</v>
      </c>
      <c r="B1192">
        <v>23</v>
      </c>
      <c r="C1192" t="s">
        <v>64</v>
      </c>
      <c r="D1192" t="s">
        <v>92</v>
      </c>
      <c r="E1192">
        <v>4980</v>
      </c>
      <c r="F1192">
        <v>1</v>
      </c>
    </row>
    <row r="1193" spans="1:6">
      <c r="A1193">
        <v>4722</v>
      </c>
      <c r="B1193">
        <v>23</v>
      </c>
      <c r="C1193" t="s">
        <v>64</v>
      </c>
      <c r="D1193" t="s">
        <v>92</v>
      </c>
      <c r="E1193">
        <v>5480</v>
      </c>
      <c r="F1193">
        <v>1</v>
      </c>
    </row>
    <row r="1194" spans="1:6">
      <c r="A1194">
        <v>4722</v>
      </c>
      <c r="B1194">
        <v>23</v>
      </c>
      <c r="C1194" t="s">
        <v>64</v>
      </c>
      <c r="D1194" t="s">
        <v>92</v>
      </c>
      <c r="E1194">
        <v>3922</v>
      </c>
      <c r="F1194">
        <v>1</v>
      </c>
    </row>
    <row r="1195" spans="1:6">
      <c r="A1195">
        <v>4722</v>
      </c>
      <c r="B1195">
        <v>23</v>
      </c>
      <c r="C1195" t="s">
        <v>64</v>
      </c>
      <c r="D1195" t="s">
        <v>92</v>
      </c>
      <c r="E1195">
        <v>5003</v>
      </c>
      <c r="F1195">
        <v>1</v>
      </c>
    </row>
    <row r="1196" spans="1:6">
      <c r="A1196">
        <v>4722</v>
      </c>
      <c r="B1196">
        <v>23</v>
      </c>
      <c r="C1196" t="s">
        <v>64</v>
      </c>
      <c r="D1196" t="s">
        <v>92</v>
      </c>
      <c r="E1196">
        <v>4852</v>
      </c>
      <c r="F1196">
        <v>1</v>
      </c>
    </row>
    <row r="1197" spans="1:6">
      <c r="A1197">
        <v>4722</v>
      </c>
      <c r="B1197">
        <v>23</v>
      </c>
      <c r="C1197" t="s">
        <v>64</v>
      </c>
      <c r="D1197" t="s">
        <v>92</v>
      </c>
      <c r="E1197">
        <v>5130</v>
      </c>
      <c r="F1197">
        <v>1</v>
      </c>
    </row>
    <row r="1198" spans="1:6">
      <c r="A1198">
        <v>4722</v>
      </c>
      <c r="B1198">
        <v>23</v>
      </c>
      <c r="C1198" t="s">
        <v>64</v>
      </c>
      <c r="D1198" t="s">
        <v>92</v>
      </c>
      <c r="E1198">
        <v>3115</v>
      </c>
      <c r="F1198">
        <v>1</v>
      </c>
    </row>
    <row r="1199" spans="1:6">
      <c r="A1199">
        <v>4722</v>
      </c>
      <c r="B1199">
        <v>23</v>
      </c>
      <c r="C1199" t="s">
        <v>64</v>
      </c>
      <c r="D1199" t="s">
        <v>92</v>
      </c>
      <c r="E1199">
        <v>4768</v>
      </c>
      <c r="F1199">
        <v>1</v>
      </c>
    </row>
    <row r="1200" spans="1:6">
      <c r="A1200">
        <v>4722</v>
      </c>
      <c r="B1200">
        <v>23</v>
      </c>
      <c r="C1200" t="s">
        <v>64</v>
      </c>
      <c r="D1200" t="s">
        <v>92</v>
      </c>
      <c r="E1200">
        <v>135</v>
      </c>
      <c r="F1200">
        <v>1</v>
      </c>
    </row>
    <row r="1201" spans="1:6">
      <c r="A1201">
        <v>4722</v>
      </c>
      <c r="B1201">
        <v>23</v>
      </c>
      <c r="C1201" t="s">
        <v>64</v>
      </c>
      <c r="D1201" t="s">
        <v>92</v>
      </c>
      <c r="E1201">
        <v>3709</v>
      </c>
      <c r="F1201">
        <v>1</v>
      </c>
    </row>
    <row r="1202" spans="1:6">
      <c r="A1202">
        <v>4722</v>
      </c>
      <c r="B1202">
        <v>23</v>
      </c>
      <c r="C1202" t="s">
        <v>64</v>
      </c>
      <c r="D1202" t="s">
        <v>92</v>
      </c>
      <c r="E1202">
        <v>3479</v>
      </c>
      <c r="F1202">
        <v>1</v>
      </c>
    </row>
    <row r="1203" spans="1:6">
      <c r="A1203">
        <v>4722</v>
      </c>
      <c r="B1203">
        <v>23</v>
      </c>
      <c r="C1203" t="s">
        <v>64</v>
      </c>
      <c r="D1203" t="s">
        <v>92</v>
      </c>
      <c r="E1203">
        <v>4638</v>
      </c>
      <c r="F1203">
        <v>1</v>
      </c>
    </row>
    <row r="1204" spans="1:6">
      <c r="A1204">
        <v>4722</v>
      </c>
      <c r="B1204">
        <v>23</v>
      </c>
      <c r="C1204" t="s">
        <v>64</v>
      </c>
      <c r="D1204" t="s">
        <v>92</v>
      </c>
      <c r="E1204">
        <v>2306</v>
      </c>
      <c r="F1204">
        <v>1</v>
      </c>
    </row>
    <row r="1205" spans="1:6">
      <c r="A1205">
        <v>4722</v>
      </c>
      <c r="B1205">
        <v>23</v>
      </c>
      <c r="C1205" t="s">
        <v>64</v>
      </c>
      <c r="D1205" t="s">
        <v>92</v>
      </c>
      <c r="E1205">
        <v>4734</v>
      </c>
      <c r="F1205">
        <v>1</v>
      </c>
    </row>
    <row r="1206" spans="1:6">
      <c r="A1206">
        <v>4722</v>
      </c>
      <c r="B1206">
        <v>23</v>
      </c>
      <c r="C1206" t="s">
        <v>64</v>
      </c>
      <c r="D1206" t="s">
        <v>92</v>
      </c>
      <c r="E1206">
        <v>5528</v>
      </c>
      <c r="F1206">
        <v>1</v>
      </c>
    </row>
    <row r="1207" spans="1:6">
      <c r="A1207">
        <v>4784</v>
      </c>
      <c r="B1207">
        <v>1</v>
      </c>
      <c r="C1207" t="s">
        <v>64</v>
      </c>
      <c r="D1207" t="s">
        <v>92</v>
      </c>
      <c r="E1207">
        <v>341</v>
      </c>
      <c r="F1207">
        <v>36</v>
      </c>
    </row>
    <row r="1208" spans="1:6">
      <c r="A1208">
        <v>4784</v>
      </c>
      <c r="B1208">
        <v>1</v>
      </c>
      <c r="C1208" t="s">
        <v>64</v>
      </c>
      <c r="D1208" t="s">
        <v>92</v>
      </c>
      <c r="E1208">
        <v>5267</v>
      </c>
      <c r="F1208">
        <v>22</v>
      </c>
    </row>
    <row r="1209" spans="1:6">
      <c r="A1209">
        <v>4784</v>
      </c>
      <c r="B1209">
        <v>1</v>
      </c>
      <c r="C1209" t="s">
        <v>64</v>
      </c>
      <c r="D1209" t="s">
        <v>92</v>
      </c>
      <c r="E1209">
        <v>3731</v>
      </c>
      <c r="F1209">
        <v>15</v>
      </c>
    </row>
    <row r="1210" spans="1:6">
      <c r="A1210">
        <v>4784</v>
      </c>
      <c r="B1210">
        <v>1</v>
      </c>
      <c r="C1210" t="s">
        <v>64</v>
      </c>
      <c r="D1210" t="s">
        <v>92</v>
      </c>
      <c r="E1210">
        <v>2028</v>
      </c>
      <c r="F1210">
        <v>6</v>
      </c>
    </row>
    <row r="1211" spans="1:6">
      <c r="A1211">
        <v>4784</v>
      </c>
      <c r="B1211">
        <v>1</v>
      </c>
      <c r="C1211" t="s">
        <v>64</v>
      </c>
      <c r="D1211" t="s">
        <v>92</v>
      </c>
      <c r="E1211">
        <v>4938</v>
      </c>
      <c r="F1211">
        <v>6</v>
      </c>
    </row>
    <row r="1212" spans="1:6">
      <c r="A1212">
        <v>4784</v>
      </c>
      <c r="B1212">
        <v>1</v>
      </c>
      <c r="C1212" t="s">
        <v>64</v>
      </c>
      <c r="D1212" t="s">
        <v>92</v>
      </c>
      <c r="E1212">
        <v>3742</v>
      </c>
      <c r="F1212">
        <v>5</v>
      </c>
    </row>
    <row r="1213" spans="1:6">
      <c r="A1213">
        <v>4784</v>
      </c>
      <c r="B1213">
        <v>1</v>
      </c>
      <c r="C1213" t="s">
        <v>64</v>
      </c>
      <c r="D1213" t="s">
        <v>92</v>
      </c>
      <c r="E1213">
        <v>4379</v>
      </c>
      <c r="F1213">
        <v>4</v>
      </c>
    </row>
    <row r="1214" spans="1:6">
      <c r="A1214">
        <v>4784</v>
      </c>
      <c r="B1214">
        <v>1</v>
      </c>
      <c r="C1214" t="s">
        <v>64</v>
      </c>
      <c r="D1214" t="s">
        <v>92</v>
      </c>
      <c r="E1214">
        <v>5876</v>
      </c>
      <c r="F1214">
        <v>3</v>
      </c>
    </row>
    <row r="1215" spans="1:6">
      <c r="A1215">
        <v>4784</v>
      </c>
      <c r="B1215">
        <v>1</v>
      </c>
      <c r="C1215" t="s">
        <v>64</v>
      </c>
      <c r="D1215" t="s">
        <v>92</v>
      </c>
      <c r="E1215">
        <v>2663</v>
      </c>
      <c r="F1215">
        <v>3</v>
      </c>
    </row>
    <row r="1216" spans="1:6">
      <c r="A1216">
        <v>4784</v>
      </c>
      <c r="B1216">
        <v>1</v>
      </c>
      <c r="C1216" t="s">
        <v>64</v>
      </c>
      <c r="D1216" t="s">
        <v>92</v>
      </c>
      <c r="E1216">
        <v>5929</v>
      </c>
      <c r="F1216">
        <v>3</v>
      </c>
    </row>
    <row r="1217" spans="1:6">
      <c r="A1217">
        <v>4784</v>
      </c>
      <c r="B1217">
        <v>1</v>
      </c>
      <c r="C1217" t="s">
        <v>64</v>
      </c>
      <c r="D1217" t="s">
        <v>92</v>
      </c>
      <c r="E1217">
        <v>2600</v>
      </c>
      <c r="F1217">
        <v>3</v>
      </c>
    </row>
    <row r="1218" spans="1:6">
      <c r="A1218">
        <v>4784</v>
      </c>
      <c r="B1218">
        <v>1</v>
      </c>
      <c r="C1218" t="s">
        <v>64</v>
      </c>
      <c r="D1218" t="s">
        <v>92</v>
      </c>
      <c r="E1218">
        <v>4605</v>
      </c>
      <c r="F1218">
        <v>2</v>
      </c>
    </row>
    <row r="1219" spans="1:6">
      <c r="A1219">
        <v>4784</v>
      </c>
      <c r="B1219">
        <v>1</v>
      </c>
      <c r="C1219" t="s">
        <v>64</v>
      </c>
      <c r="D1219" t="s">
        <v>92</v>
      </c>
      <c r="E1219">
        <v>6057</v>
      </c>
      <c r="F1219">
        <v>2</v>
      </c>
    </row>
    <row r="1220" spans="1:6">
      <c r="A1220">
        <v>4784</v>
      </c>
      <c r="B1220">
        <v>1</v>
      </c>
      <c r="C1220" t="s">
        <v>64</v>
      </c>
      <c r="D1220" t="s">
        <v>92</v>
      </c>
      <c r="E1220">
        <v>1141</v>
      </c>
      <c r="F1220">
        <v>2</v>
      </c>
    </row>
    <row r="1221" spans="1:6">
      <c r="A1221">
        <v>4784</v>
      </c>
      <c r="B1221">
        <v>1</v>
      </c>
      <c r="C1221" t="s">
        <v>64</v>
      </c>
      <c r="D1221" t="s">
        <v>92</v>
      </c>
      <c r="E1221">
        <v>5670</v>
      </c>
      <c r="F1221">
        <v>2</v>
      </c>
    </row>
    <row r="1222" spans="1:6">
      <c r="A1222">
        <v>4784</v>
      </c>
      <c r="B1222">
        <v>1</v>
      </c>
      <c r="C1222" t="s">
        <v>64</v>
      </c>
      <c r="D1222" t="s">
        <v>92</v>
      </c>
      <c r="E1222">
        <v>1015</v>
      </c>
      <c r="F1222">
        <v>2</v>
      </c>
    </row>
    <row r="1223" spans="1:6">
      <c r="A1223">
        <v>4784</v>
      </c>
      <c r="B1223">
        <v>1</v>
      </c>
      <c r="C1223" t="s">
        <v>64</v>
      </c>
      <c r="D1223" t="s">
        <v>92</v>
      </c>
      <c r="E1223">
        <v>19</v>
      </c>
      <c r="F1223">
        <v>1</v>
      </c>
    </row>
    <row r="1224" spans="1:6">
      <c r="A1224">
        <v>4784</v>
      </c>
      <c r="B1224">
        <v>1</v>
      </c>
      <c r="C1224" t="s">
        <v>64</v>
      </c>
      <c r="D1224" t="s">
        <v>92</v>
      </c>
      <c r="E1224">
        <v>4041</v>
      </c>
      <c r="F1224">
        <v>1</v>
      </c>
    </row>
    <row r="1225" spans="1:6">
      <c r="A1225">
        <v>4784</v>
      </c>
      <c r="B1225">
        <v>1</v>
      </c>
      <c r="C1225" t="s">
        <v>64</v>
      </c>
      <c r="D1225" t="s">
        <v>92</v>
      </c>
      <c r="E1225">
        <v>5386</v>
      </c>
      <c r="F1225">
        <v>1</v>
      </c>
    </row>
    <row r="1226" spans="1:6">
      <c r="A1226">
        <v>4784</v>
      </c>
      <c r="B1226">
        <v>1</v>
      </c>
      <c r="C1226" t="s">
        <v>64</v>
      </c>
      <c r="D1226" t="s">
        <v>92</v>
      </c>
      <c r="E1226">
        <v>3543</v>
      </c>
      <c r="F1226">
        <v>1</v>
      </c>
    </row>
    <row r="1227" spans="1:6">
      <c r="A1227">
        <v>4784</v>
      </c>
      <c r="B1227">
        <v>1</v>
      </c>
      <c r="C1227" t="s">
        <v>64</v>
      </c>
      <c r="D1227" t="s">
        <v>92</v>
      </c>
      <c r="E1227">
        <v>3304</v>
      </c>
      <c r="F1227">
        <v>1</v>
      </c>
    </row>
    <row r="1228" spans="1:6">
      <c r="A1228">
        <v>4784</v>
      </c>
      <c r="B1228">
        <v>1</v>
      </c>
      <c r="C1228" t="s">
        <v>64</v>
      </c>
      <c r="D1228" t="s">
        <v>92</v>
      </c>
      <c r="E1228">
        <v>3869</v>
      </c>
      <c r="F1228">
        <v>1</v>
      </c>
    </row>
    <row r="1229" spans="1:6">
      <c r="A1229">
        <v>4784</v>
      </c>
      <c r="B1229">
        <v>1</v>
      </c>
      <c r="C1229" t="s">
        <v>64</v>
      </c>
      <c r="D1229" t="s">
        <v>92</v>
      </c>
      <c r="E1229">
        <v>4717</v>
      </c>
      <c r="F1229">
        <v>1</v>
      </c>
    </row>
    <row r="1230" spans="1:6">
      <c r="A1230">
        <v>4784</v>
      </c>
      <c r="B1230">
        <v>1</v>
      </c>
      <c r="C1230" t="s">
        <v>64</v>
      </c>
      <c r="D1230" t="s">
        <v>92</v>
      </c>
      <c r="E1230">
        <v>2851</v>
      </c>
      <c r="F1230">
        <v>1</v>
      </c>
    </row>
    <row r="1231" spans="1:6">
      <c r="A1231">
        <v>4784</v>
      </c>
      <c r="B1231">
        <v>1</v>
      </c>
      <c r="C1231" t="s">
        <v>64</v>
      </c>
      <c r="D1231" t="s">
        <v>92</v>
      </c>
      <c r="E1231">
        <v>4641</v>
      </c>
      <c r="F1231">
        <v>1</v>
      </c>
    </row>
    <row r="1232" spans="1:6">
      <c r="A1232">
        <v>4784</v>
      </c>
      <c r="B1232">
        <v>1</v>
      </c>
      <c r="C1232" t="s">
        <v>64</v>
      </c>
      <c r="D1232" t="s">
        <v>92</v>
      </c>
      <c r="E1232">
        <v>38</v>
      </c>
      <c r="F1232">
        <v>1</v>
      </c>
    </row>
    <row r="1233" spans="1:6">
      <c r="A1233">
        <v>4784</v>
      </c>
      <c r="B1233">
        <v>1</v>
      </c>
      <c r="C1233" t="s">
        <v>64</v>
      </c>
      <c r="D1233" t="s">
        <v>92</v>
      </c>
      <c r="E1233">
        <v>4590</v>
      </c>
      <c r="F1233">
        <v>1</v>
      </c>
    </row>
    <row r="1234" spans="1:6">
      <c r="A1234">
        <v>4784</v>
      </c>
      <c r="B1234">
        <v>1</v>
      </c>
      <c r="C1234" t="s">
        <v>64</v>
      </c>
      <c r="D1234" t="s">
        <v>92</v>
      </c>
      <c r="E1234">
        <v>4901</v>
      </c>
      <c r="F1234">
        <v>1</v>
      </c>
    </row>
    <row r="1235" spans="1:6">
      <c r="A1235">
        <v>4784</v>
      </c>
      <c r="B1235">
        <v>2</v>
      </c>
      <c r="C1235" t="s">
        <v>64</v>
      </c>
      <c r="D1235" t="s">
        <v>92</v>
      </c>
      <c r="E1235">
        <v>4938</v>
      </c>
      <c r="F1235">
        <v>56</v>
      </c>
    </row>
    <row r="1236" spans="1:6">
      <c r="A1236">
        <v>4784</v>
      </c>
      <c r="B1236">
        <v>2</v>
      </c>
      <c r="C1236" t="s">
        <v>64</v>
      </c>
      <c r="D1236" t="s">
        <v>92</v>
      </c>
      <c r="E1236">
        <v>5386</v>
      </c>
      <c r="F1236">
        <v>15</v>
      </c>
    </row>
    <row r="1237" spans="1:6">
      <c r="A1237">
        <v>4784</v>
      </c>
      <c r="B1237">
        <v>2</v>
      </c>
      <c r="C1237" t="s">
        <v>64</v>
      </c>
      <c r="D1237" t="s">
        <v>92</v>
      </c>
      <c r="E1237">
        <v>3596</v>
      </c>
      <c r="F1237">
        <v>13</v>
      </c>
    </row>
    <row r="1238" spans="1:6">
      <c r="A1238">
        <v>4784</v>
      </c>
      <c r="B1238">
        <v>2</v>
      </c>
      <c r="C1238" t="s">
        <v>64</v>
      </c>
      <c r="D1238" t="s">
        <v>92</v>
      </c>
      <c r="E1238">
        <v>1015</v>
      </c>
      <c r="F1238">
        <v>12</v>
      </c>
    </row>
    <row r="1239" spans="1:6">
      <c r="A1239">
        <v>4784</v>
      </c>
      <c r="B1239">
        <v>2</v>
      </c>
      <c r="C1239" t="s">
        <v>64</v>
      </c>
      <c r="D1239" t="s">
        <v>92</v>
      </c>
      <c r="E1239">
        <v>5929</v>
      </c>
      <c r="F1239">
        <v>11</v>
      </c>
    </row>
    <row r="1240" spans="1:6">
      <c r="A1240">
        <v>4784</v>
      </c>
      <c r="B1240">
        <v>2</v>
      </c>
      <c r="C1240" t="s">
        <v>64</v>
      </c>
      <c r="D1240" t="s">
        <v>92</v>
      </c>
      <c r="E1240">
        <v>1141</v>
      </c>
      <c r="F1240">
        <v>10</v>
      </c>
    </row>
    <row r="1241" spans="1:6">
      <c r="A1241">
        <v>4784</v>
      </c>
      <c r="B1241">
        <v>2</v>
      </c>
      <c r="C1241" t="s">
        <v>64</v>
      </c>
      <c r="D1241" t="s">
        <v>92</v>
      </c>
      <c r="E1241">
        <v>2851</v>
      </c>
      <c r="F1241">
        <v>10</v>
      </c>
    </row>
    <row r="1242" spans="1:6">
      <c r="A1242">
        <v>4784</v>
      </c>
      <c r="B1242">
        <v>2</v>
      </c>
      <c r="C1242" t="s">
        <v>64</v>
      </c>
      <c r="D1242" t="s">
        <v>92</v>
      </c>
      <c r="E1242">
        <v>2600</v>
      </c>
      <c r="F1242">
        <v>8</v>
      </c>
    </row>
    <row r="1243" spans="1:6">
      <c r="A1243">
        <v>4784</v>
      </c>
      <c r="B1243">
        <v>2</v>
      </c>
      <c r="C1243" t="s">
        <v>64</v>
      </c>
      <c r="D1243" t="s">
        <v>92</v>
      </c>
      <c r="E1243">
        <v>4006</v>
      </c>
      <c r="F1243">
        <v>2</v>
      </c>
    </row>
    <row r="1244" spans="1:6">
      <c r="A1244">
        <v>4784</v>
      </c>
      <c r="B1244">
        <v>2</v>
      </c>
      <c r="C1244" t="s">
        <v>64</v>
      </c>
      <c r="D1244" t="s">
        <v>92</v>
      </c>
      <c r="E1244">
        <v>341</v>
      </c>
      <c r="F1244">
        <v>1</v>
      </c>
    </row>
    <row r="1245" spans="1:6">
      <c r="A1245">
        <v>4784</v>
      </c>
      <c r="B1245">
        <v>2</v>
      </c>
      <c r="C1245" t="s">
        <v>64</v>
      </c>
      <c r="D1245" t="s">
        <v>92</v>
      </c>
      <c r="E1245">
        <v>5267</v>
      </c>
      <c r="F1245">
        <v>1</v>
      </c>
    </row>
    <row r="1246" spans="1:6">
      <c r="A1246">
        <v>4784</v>
      </c>
      <c r="B1246">
        <v>2</v>
      </c>
      <c r="C1246" t="s">
        <v>64</v>
      </c>
      <c r="D1246" t="s">
        <v>92</v>
      </c>
      <c r="E1246">
        <v>3731</v>
      </c>
      <c r="F1246">
        <v>1</v>
      </c>
    </row>
    <row r="1247" spans="1:6">
      <c r="A1247">
        <v>4784</v>
      </c>
      <c r="B1247">
        <v>4</v>
      </c>
      <c r="C1247" t="s">
        <v>64</v>
      </c>
      <c r="D1247" t="s">
        <v>92</v>
      </c>
      <c r="E1247">
        <v>4290</v>
      </c>
      <c r="F1247">
        <v>58</v>
      </c>
    </row>
    <row r="1248" spans="1:6">
      <c r="A1248">
        <v>4784</v>
      </c>
      <c r="B1248">
        <v>4</v>
      </c>
      <c r="C1248" t="s">
        <v>64</v>
      </c>
      <c r="D1248" t="s">
        <v>92</v>
      </c>
      <c r="E1248">
        <v>4706</v>
      </c>
      <c r="F1248">
        <v>22</v>
      </c>
    </row>
    <row r="1249" spans="1:6">
      <c r="A1249">
        <v>4784</v>
      </c>
      <c r="B1249">
        <v>4</v>
      </c>
      <c r="C1249" t="s">
        <v>64</v>
      </c>
      <c r="D1249" t="s">
        <v>92</v>
      </c>
      <c r="E1249">
        <v>2029</v>
      </c>
      <c r="F1249">
        <v>21</v>
      </c>
    </row>
    <row r="1250" spans="1:6">
      <c r="A1250">
        <v>4784</v>
      </c>
      <c r="B1250">
        <v>4</v>
      </c>
      <c r="C1250" t="s">
        <v>64</v>
      </c>
      <c r="D1250" t="s">
        <v>92</v>
      </c>
      <c r="E1250">
        <v>5144</v>
      </c>
      <c r="F1250">
        <v>16</v>
      </c>
    </row>
    <row r="1251" spans="1:6">
      <c r="A1251">
        <v>4784</v>
      </c>
      <c r="B1251">
        <v>4</v>
      </c>
      <c r="C1251" t="s">
        <v>64</v>
      </c>
      <c r="D1251" t="s">
        <v>92</v>
      </c>
      <c r="E1251">
        <v>2732</v>
      </c>
      <c r="F1251">
        <v>16</v>
      </c>
    </row>
    <row r="1252" spans="1:6">
      <c r="A1252">
        <v>4784</v>
      </c>
      <c r="B1252">
        <v>4</v>
      </c>
      <c r="C1252" t="s">
        <v>64</v>
      </c>
      <c r="D1252" t="s">
        <v>92</v>
      </c>
      <c r="E1252">
        <v>4751</v>
      </c>
      <c r="F1252">
        <v>2</v>
      </c>
    </row>
    <row r="1253" spans="1:6">
      <c r="A1253">
        <v>4784</v>
      </c>
      <c r="B1253">
        <v>4</v>
      </c>
      <c r="C1253" t="s">
        <v>64</v>
      </c>
      <c r="D1253" t="s">
        <v>92</v>
      </c>
      <c r="E1253">
        <v>4414</v>
      </c>
      <c r="F1253">
        <v>1</v>
      </c>
    </row>
    <row r="1254" spans="1:6">
      <c r="A1254">
        <v>4784</v>
      </c>
      <c r="B1254">
        <v>4</v>
      </c>
      <c r="C1254" t="s">
        <v>64</v>
      </c>
      <c r="D1254" t="s">
        <v>92</v>
      </c>
      <c r="E1254">
        <v>5279</v>
      </c>
      <c r="F1254">
        <v>1</v>
      </c>
    </row>
    <row r="1255" spans="1:6">
      <c r="A1255">
        <v>4784</v>
      </c>
      <c r="B1255">
        <v>4</v>
      </c>
      <c r="C1255" t="s">
        <v>64</v>
      </c>
      <c r="D1255" t="s">
        <v>92</v>
      </c>
      <c r="E1255">
        <v>5881</v>
      </c>
      <c r="F1255">
        <v>1</v>
      </c>
    </row>
    <row r="1256" spans="1:6">
      <c r="A1256">
        <v>4784</v>
      </c>
      <c r="B1256">
        <v>4</v>
      </c>
      <c r="C1256" t="s">
        <v>64</v>
      </c>
      <c r="D1256" t="s">
        <v>92</v>
      </c>
      <c r="E1256">
        <v>5562</v>
      </c>
      <c r="F1256">
        <v>1</v>
      </c>
    </row>
    <row r="1257" spans="1:6">
      <c r="A1257">
        <v>4784</v>
      </c>
      <c r="B1257">
        <v>4</v>
      </c>
      <c r="C1257" t="s">
        <v>64</v>
      </c>
      <c r="D1257" t="s">
        <v>92</v>
      </c>
      <c r="E1257">
        <v>4559</v>
      </c>
      <c r="F1257">
        <v>1</v>
      </c>
    </row>
    <row r="1258" spans="1:6">
      <c r="A1258">
        <v>4784</v>
      </c>
      <c r="B1258">
        <v>4</v>
      </c>
      <c r="C1258" t="s">
        <v>64</v>
      </c>
      <c r="D1258" t="s">
        <v>92</v>
      </c>
      <c r="E1258">
        <v>3943</v>
      </c>
      <c r="F1258">
        <v>1</v>
      </c>
    </row>
    <row r="1259" spans="1:6">
      <c r="A1259">
        <v>4784</v>
      </c>
      <c r="B1259">
        <v>4</v>
      </c>
      <c r="C1259" t="s">
        <v>64</v>
      </c>
      <c r="D1259" t="s">
        <v>92</v>
      </c>
      <c r="E1259">
        <v>5605</v>
      </c>
      <c r="F1259">
        <v>1</v>
      </c>
    </row>
    <row r="1260" spans="1:6">
      <c r="A1260">
        <v>4784</v>
      </c>
      <c r="B1260">
        <v>8</v>
      </c>
      <c r="C1260" t="s">
        <v>64</v>
      </c>
      <c r="D1260" t="s">
        <v>92</v>
      </c>
      <c r="E1260">
        <v>1080</v>
      </c>
      <c r="F1260">
        <v>71</v>
      </c>
    </row>
    <row r="1261" spans="1:6">
      <c r="A1261">
        <v>4784</v>
      </c>
      <c r="B1261">
        <v>8</v>
      </c>
      <c r="C1261" t="s">
        <v>64</v>
      </c>
      <c r="D1261" t="s">
        <v>92</v>
      </c>
      <c r="E1261">
        <v>995</v>
      </c>
      <c r="F1261">
        <v>50</v>
      </c>
    </row>
    <row r="1262" spans="1:6">
      <c r="A1262">
        <v>4784</v>
      </c>
      <c r="B1262">
        <v>8</v>
      </c>
      <c r="C1262" t="s">
        <v>64</v>
      </c>
      <c r="D1262" t="s">
        <v>92</v>
      </c>
      <c r="E1262">
        <v>2890</v>
      </c>
      <c r="F1262">
        <v>48</v>
      </c>
    </row>
    <row r="1263" spans="1:6">
      <c r="A1263">
        <v>4784</v>
      </c>
      <c r="B1263">
        <v>8</v>
      </c>
      <c r="C1263" t="s">
        <v>64</v>
      </c>
      <c r="D1263" t="s">
        <v>92</v>
      </c>
      <c r="E1263">
        <v>2637</v>
      </c>
      <c r="F1263">
        <v>46</v>
      </c>
    </row>
    <row r="1264" spans="1:6">
      <c r="A1264">
        <v>4784</v>
      </c>
      <c r="B1264">
        <v>8</v>
      </c>
      <c r="C1264" t="s">
        <v>64</v>
      </c>
      <c r="D1264" t="s">
        <v>92</v>
      </c>
      <c r="E1264">
        <v>4791</v>
      </c>
      <c r="F1264">
        <v>35</v>
      </c>
    </row>
    <row r="1265" spans="1:6">
      <c r="A1265">
        <v>4784</v>
      </c>
      <c r="B1265">
        <v>8</v>
      </c>
      <c r="C1265" t="s">
        <v>64</v>
      </c>
      <c r="D1265" t="s">
        <v>92</v>
      </c>
      <c r="E1265">
        <v>2808</v>
      </c>
      <c r="F1265">
        <v>34</v>
      </c>
    </row>
    <row r="1266" spans="1:6">
      <c r="A1266">
        <v>4784</v>
      </c>
      <c r="B1266">
        <v>8</v>
      </c>
      <c r="C1266" t="s">
        <v>64</v>
      </c>
      <c r="D1266" t="s">
        <v>92</v>
      </c>
      <c r="E1266">
        <v>5260</v>
      </c>
      <c r="F1266">
        <v>32</v>
      </c>
    </row>
    <row r="1267" spans="1:6">
      <c r="A1267">
        <v>4784</v>
      </c>
      <c r="B1267">
        <v>8</v>
      </c>
      <c r="C1267" t="s">
        <v>64</v>
      </c>
      <c r="D1267" t="s">
        <v>92</v>
      </c>
      <c r="E1267">
        <v>2823</v>
      </c>
      <c r="F1267">
        <v>27</v>
      </c>
    </row>
    <row r="1268" spans="1:6">
      <c r="A1268">
        <v>4784</v>
      </c>
      <c r="B1268">
        <v>8</v>
      </c>
      <c r="C1268" t="s">
        <v>64</v>
      </c>
      <c r="D1268" t="s">
        <v>92</v>
      </c>
      <c r="E1268">
        <v>2189</v>
      </c>
      <c r="F1268">
        <v>27</v>
      </c>
    </row>
    <row r="1269" spans="1:6">
      <c r="A1269">
        <v>4784</v>
      </c>
      <c r="B1269">
        <v>8</v>
      </c>
      <c r="C1269" t="s">
        <v>64</v>
      </c>
      <c r="D1269" t="s">
        <v>92</v>
      </c>
      <c r="E1269">
        <v>5559</v>
      </c>
      <c r="F1269">
        <v>20</v>
      </c>
    </row>
    <row r="1270" spans="1:6">
      <c r="A1270">
        <v>4784</v>
      </c>
      <c r="B1270">
        <v>8</v>
      </c>
      <c r="C1270" t="s">
        <v>64</v>
      </c>
      <c r="D1270" t="s">
        <v>92</v>
      </c>
      <c r="E1270">
        <v>6056</v>
      </c>
      <c r="F1270">
        <v>20</v>
      </c>
    </row>
    <row r="1271" spans="1:6">
      <c r="A1271">
        <v>4784</v>
      </c>
      <c r="B1271">
        <v>8</v>
      </c>
      <c r="C1271" t="s">
        <v>64</v>
      </c>
      <c r="D1271" t="s">
        <v>92</v>
      </c>
      <c r="E1271">
        <v>5712</v>
      </c>
      <c r="F1271">
        <v>20</v>
      </c>
    </row>
    <row r="1272" spans="1:6">
      <c r="A1272">
        <v>4784</v>
      </c>
      <c r="B1272">
        <v>8</v>
      </c>
      <c r="C1272" t="s">
        <v>64</v>
      </c>
      <c r="D1272" t="s">
        <v>92</v>
      </c>
      <c r="E1272">
        <v>4579</v>
      </c>
      <c r="F1272">
        <v>19</v>
      </c>
    </row>
    <row r="1273" spans="1:6">
      <c r="A1273">
        <v>4784</v>
      </c>
      <c r="B1273">
        <v>8</v>
      </c>
      <c r="C1273" t="s">
        <v>64</v>
      </c>
      <c r="D1273" t="s">
        <v>92</v>
      </c>
      <c r="E1273">
        <v>6045</v>
      </c>
      <c r="F1273">
        <v>18</v>
      </c>
    </row>
    <row r="1274" spans="1:6">
      <c r="A1274">
        <v>4784</v>
      </c>
      <c r="B1274">
        <v>8</v>
      </c>
      <c r="C1274" t="s">
        <v>64</v>
      </c>
      <c r="D1274" t="s">
        <v>92</v>
      </c>
      <c r="E1274">
        <v>3719</v>
      </c>
      <c r="F1274">
        <v>17</v>
      </c>
    </row>
    <row r="1275" spans="1:6">
      <c r="A1275">
        <v>4784</v>
      </c>
      <c r="B1275">
        <v>8</v>
      </c>
      <c r="C1275" t="s">
        <v>64</v>
      </c>
      <c r="D1275" t="s">
        <v>92</v>
      </c>
      <c r="E1275">
        <v>2326</v>
      </c>
      <c r="F1275">
        <v>17</v>
      </c>
    </row>
    <row r="1276" spans="1:6">
      <c r="A1276">
        <v>4784</v>
      </c>
      <c r="B1276">
        <v>8</v>
      </c>
      <c r="C1276" t="s">
        <v>64</v>
      </c>
      <c r="D1276" t="s">
        <v>92</v>
      </c>
      <c r="E1276">
        <v>2583</v>
      </c>
      <c r="F1276">
        <v>16</v>
      </c>
    </row>
    <row r="1277" spans="1:6">
      <c r="A1277">
        <v>4784</v>
      </c>
      <c r="B1277">
        <v>8</v>
      </c>
      <c r="C1277" t="s">
        <v>64</v>
      </c>
      <c r="D1277" t="s">
        <v>92</v>
      </c>
      <c r="E1277">
        <v>5805</v>
      </c>
      <c r="F1277">
        <v>14</v>
      </c>
    </row>
    <row r="1278" spans="1:6">
      <c r="A1278">
        <v>4784</v>
      </c>
      <c r="B1278">
        <v>8</v>
      </c>
      <c r="C1278" t="s">
        <v>64</v>
      </c>
      <c r="D1278" t="s">
        <v>92</v>
      </c>
      <c r="E1278">
        <v>4663</v>
      </c>
      <c r="F1278">
        <v>14</v>
      </c>
    </row>
    <row r="1279" spans="1:6">
      <c r="A1279">
        <v>4784</v>
      </c>
      <c r="B1279">
        <v>8</v>
      </c>
      <c r="C1279" t="s">
        <v>64</v>
      </c>
      <c r="D1279" t="s">
        <v>92</v>
      </c>
      <c r="E1279">
        <v>2693</v>
      </c>
      <c r="F1279">
        <v>13</v>
      </c>
    </row>
    <row r="1280" spans="1:6">
      <c r="A1280">
        <v>4784</v>
      </c>
      <c r="B1280">
        <v>8</v>
      </c>
      <c r="C1280" t="s">
        <v>64</v>
      </c>
      <c r="D1280" t="s">
        <v>92</v>
      </c>
      <c r="E1280">
        <v>3115</v>
      </c>
      <c r="F1280">
        <v>13</v>
      </c>
    </row>
    <row r="1281" spans="1:6">
      <c r="A1281">
        <v>4784</v>
      </c>
      <c r="B1281">
        <v>8</v>
      </c>
      <c r="C1281" t="s">
        <v>64</v>
      </c>
      <c r="D1281" t="s">
        <v>92</v>
      </c>
      <c r="E1281">
        <v>165</v>
      </c>
      <c r="F1281">
        <v>12</v>
      </c>
    </row>
    <row r="1282" spans="1:6">
      <c r="A1282">
        <v>4784</v>
      </c>
      <c r="B1282">
        <v>8</v>
      </c>
      <c r="C1282" t="s">
        <v>64</v>
      </c>
      <c r="D1282" t="s">
        <v>92</v>
      </c>
      <c r="E1282">
        <v>4290</v>
      </c>
      <c r="F1282">
        <v>11</v>
      </c>
    </row>
    <row r="1283" spans="1:6">
      <c r="A1283">
        <v>4784</v>
      </c>
      <c r="B1283">
        <v>8</v>
      </c>
      <c r="C1283" t="s">
        <v>64</v>
      </c>
      <c r="D1283" t="s">
        <v>92</v>
      </c>
      <c r="E1283">
        <v>3450</v>
      </c>
      <c r="F1283">
        <v>11</v>
      </c>
    </row>
    <row r="1284" spans="1:6">
      <c r="A1284">
        <v>4784</v>
      </c>
      <c r="B1284">
        <v>8</v>
      </c>
      <c r="C1284" t="s">
        <v>64</v>
      </c>
      <c r="D1284" t="s">
        <v>92</v>
      </c>
      <c r="E1284">
        <v>5232</v>
      </c>
      <c r="F1284">
        <v>10</v>
      </c>
    </row>
    <row r="1285" spans="1:6">
      <c r="A1285">
        <v>4784</v>
      </c>
      <c r="B1285">
        <v>8</v>
      </c>
      <c r="C1285" t="s">
        <v>64</v>
      </c>
      <c r="D1285" t="s">
        <v>92</v>
      </c>
      <c r="E1285">
        <v>111</v>
      </c>
      <c r="F1285">
        <v>9</v>
      </c>
    </row>
    <row r="1286" spans="1:6">
      <c r="A1286">
        <v>4784</v>
      </c>
      <c r="B1286">
        <v>8</v>
      </c>
      <c r="C1286" t="s">
        <v>64</v>
      </c>
      <c r="D1286" t="s">
        <v>92</v>
      </c>
      <c r="E1286">
        <v>4905</v>
      </c>
      <c r="F1286">
        <v>8</v>
      </c>
    </row>
    <row r="1287" spans="1:6">
      <c r="A1287">
        <v>4784</v>
      </c>
      <c r="B1287">
        <v>8</v>
      </c>
      <c r="C1287" t="s">
        <v>64</v>
      </c>
      <c r="D1287" t="s">
        <v>92</v>
      </c>
      <c r="E1287">
        <v>5488</v>
      </c>
      <c r="F1287">
        <v>7</v>
      </c>
    </row>
    <row r="1288" spans="1:6">
      <c r="A1288">
        <v>4784</v>
      </c>
      <c r="B1288">
        <v>8</v>
      </c>
      <c r="C1288" t="s">
        <v>64</v>
      </c>
      <c r="D1288" t="s">
        <v>92</v>
      </c>
      <c r="E1288">
        <v>2664</v>
      </c>
      <c r="F1288">
        <v>7</v>
      </c>
    </row>
    <row r="1289" spans="1:6">
      <c r="A1289">
        <v>4784</v>
      </c>
      <c r="B1289">
        <v>8</v>
      </c>
      <c r="C1289" t="s">
        <v>64</v>
      </c>
      <c r="D1289" t="s">
        <v>92</v>
      </c>
      <c r="E1289">
        <v>1198</v>
      </c>
      <c r="F1289">
        <v>6</v>
      </c>
    </row>
    <row r="1290" spans="1:6">
      <c r="A1290">
        <v>4784</v>
      </c>
      <c r="B1290">
        <v>8</v>
      </c>
      <c r="C1290" t="s">
        <v>64</v>
      </c>
      <c r="D1290" t="s">
        <v>92</v>
      </c>
      <c r="E1290">
        <v>5003</v>
      </c>
      <c r="F1290">
        <v>6</v>
      </c>
    </row>
    <row r="1291" spans="1:6">
      <c r="A1291">
        <v>4784</v>
      </c>
      <c r="B1291">
        <v>8</v>
      </c>
      <c r="C1291" t="s">
        <v>64</v>
      </c>
      <c r="D1291" t="s">
        <v>92</v>
      </c>
      <c r="E1291">
        <v>3056</v>
      </c>
      <c r="F1291">
        <v>6</v>
      </c>
    </row>
    <row r="1292" spans="1:6">
      <c r="A1292">
        <v>4784</v>
      </c>
      <c r="B1292">
        <v>8</v>
      </c>
      <c r="C1292" t="s">
        <v>64</v>
      </c>
      <c r="D1292" t="s">
        <v>92</v>
      </c>
      <c r="E1292">
        <v>301</v>
      </c>
      <c r="F1292">
        <v>6</v>
      </c>
    </row>
    <row r="1293" spans="1:6">
      <c r="A1293">
        <v>4784</v>
      </c>
      <c r="B1293">
        <v>8</v>
      </c>
      <c r="C1293" t="s">
        <v>64</v>
      </c>
      <c r="D1293" t="s">
        <v>92</v>
      </c>
      <c r="E1293">
        <v>79</v>
      </c>
      <c r="F1293">
        <v>5</v>
      </c>
    </row>
    <row r="1294" spans="1:6">
      <c r="A1294">
        <v>4784</v>
      </c>
      <c r="B1294">
        <v>8</v>
      </c>
      <c r="C1294" t="s">
        <v>64</v>
      </c>
      <c r="D1294" t="s">
        <v>92</v>
      </c>
      <c r="E1294">
        <v>2652</v>
      </c>
      <c r="F1294">
        <v>5</v>
      </c>
    </row>
    <row r="1295" spans="1:6">
      <c r="A1295">
        <v>4784</v>
      </c>
      <c r="B1295">
        <v>8</v>
      </c>
      <c r="C1295" t="s">
        <v>64</v>
      </c>
      <c r="D1295" t="s">
        <v>92</v>
      </c>
      <c r="E1295">
        <v>2804</v>
      </c>
      <c r="F1295">
        <v>5</v>
      </c>
    </row>
    <row r="1296" spans="1:6">
      <c r="A1296">
        <v>4784</v>
      </c>
      <c r="B1296">
        <v>8</v>
      </c>
      <c r="C1296" t="s">
        <v>64</v>
      </c>
      <c r="D1296" t="s">
        <v>92</v>
      </c>
      <c r="E1296">
        <v>21</v>
      </c>
      <c r="F1296">
        <v>5</v>
      </c>
    </row>
    <row r="1297" spans="1:6">
      <c r="A1297">
        <v>4784</v>
      </c>
      <c r="B1297">
        <v>8</v>
      </c>
      <c r="C1297" t="s">
        <v>64</v>
      </c>
      <c r="D1297" t="s">
        <v>92</v>
      </c>
      <c r="E1297">
        <v>3581</v>
      </c>
      <c r="F1297">
        <v>5</v>
      </c>
    </row>
    <row r="1298" spans="1:6">
      <c r="A1298">
        <v>4784</v>
      </c>
      <c r="B1298">
        <v>8</v>
      </c>
      <c r="C1298" t="s">
        <v>64</v>
      </c>
      <c r="D1298" t="s">
        <v>92</v>
      </c>
      <c r="E1298">
        <v>3750</v>
      </c>
      <c r="F1298">
        <v>4</v>
      </c>
    </row>
    <row r="1299" spans="1:6">
      <c r="A1299">
        <v>4784</v>
      </c>
      <c r="B1299">
        <v>8</v>
      </c>
      <c r="C1299" t="s">
        <v>64</v>
      </c>
      <c r="D1299" t="s">
        <v>92</v>
      </c>
      <c r="E1299">
        <v>2198</v>
      </c>
      <c r="F1299">
        <v>4</v>
      </c>
    </row>
    <row r="1300" spans="1:6">
      <c r="A1300">
        <v>4784</v>
      </c>
      <c r="B1300">
        <v>8</v>
      </c>
      <c r="C1300" t="s">
        <v>64</v>
      </c>
      <c r="D1300" t="s">
        <v>92</v>
      </c>
      <c r="E1300">
        <v>4784</v>
      </c>
      <c r="F1300">
        <v>4</v>
      </c>
    </row>
    <row r="1301" spans="1:6">
      <c r="A1301">
        <v>4784</v>
      </c>
      <c r="B1301">
        <v>8</v>
      </c>
      <c r="C1301" t="s">
        <v>64</v>
      </c>
      <c r="D1301" t="s">
        <v>92</v>
      </c>
      <c r="E1301">
        <v>993</v>
      </c>
      <c r="F1301">
        <v>4</v>
      </c>
    </row>
    <row r="1302" spans="1:6">
      <c r="A1302">
        <v>4784</v>
      </c>
      <c r="B1302">
        <v>8</v>
      </c>
      <c r="C1302" t="s">
        <v>64</v>
      </c>
      <c r="D1302" t="s">
        <v>92</v>
      </c>
      <c r="E1302">
        <v>4286</v>
      </c>
      <c r="F1302">
        <v>4</v>
      </c>
    </row>
    <row r="1303" spans="1:6">
      <c r="A1303">
        <v>4784</v>
      </c>
      <c r="B1303">
        <v>8</v>
      </c>
      <c r="C1303" t="s">
        <v>64</v>
      </c>
      <c r="D1303" t="s">
        <v>92</v>
      </c>
      <c r="E1303">
        <v>1112</v>
      </c>
      <c r="F1303">
        <v>4</v>
      </c>
    </row>
    <row r="1304" spans="1:6">
      <c r="A1304">
        <v>4784</v>
      </c>
      <c r="B1304">
        <v>8</v>
      </c>
      <c r="C1304" t="s">
        <v>64</v>
      </c>
      <c r="D1304" t="s">
        <v>92</v>
      </c>
      <c r="E1304">
        <v>4685</v>
      </c>
      <c r="F1304">
        <v>4</v>
      </c>
    </row>
    <row r="1305" spans="1:6">
      <c r="A1305">
        <v>4784</v>
      </c>
      <c r="B1305">
        <v>8</v>
      </c>
      <c r="C1305" t="s">
        <v>64</v>
      </c>
      <c r="D1305" t="s">
        <v>92</v>
      </c>
      <c r="E1305">
        <v>4512</v>
      </c>
      <c r="F1305">
        <v>4</v>
      </c>
    </row>
    <row r="1306" spans="1:6">
      <c r="A1306">
        <v>4784</v>
      </c>
      <c r="B1306">
        <v>8</v>
      </c>
      <c r="C1306" t="s">
        <v>64</v>
      </c>
      <c r="D1306" t="s">
        <v>92</v>
      </c>
      <c r="E1306">
        <v>5562</v>
      </c>
      <c r="F1306">
        <v>4</v>
      </c>
    </row>
    <row r="1307" spans="1:6">
      <c r="A1307">
        <v>4784</v>
      </c>
      <c r="B1307">
        <v>8</v>
      </c>
      <c r="C1307" t="s">
        <v>64</v>
      </c>
      <c r="D1307" t="s">
        <v>92</v>
      </c>
      <c r="E1307">
        <v>3780</v>
      </c>
      <c r="F1307">
        <v>3</v>
      </c>
    </row>
    <row r="1308" spans="1:6">
      <c r="A1308">
        <v>4784</v>
      </c>
      <c r="B1308">
        <v>8</v>
      </c>
      <c r="C1308" t="s">
        <v>64</v>
      </c>
      <c r="D1308" t="s">
        <v>92</v>
      </c>
      <c r="E1308">
        <v>2039</v>
      </c>
      <c r="F1308">
        <v>3</v>
      </c>
    </row>
    <row r="1309" spans="1:6">
      <c r="A1309">
        <v>4784</v>
      </c>
      <c r="B1309">
        <v>8</v>
      </c>
      <c r="C1309" t="s">
        <v>64</v>
      </c>
      <c r="D1309" t="s">
        <v>92</v>
      </c>
      <c r="E1309">
        <v>1043</v>
      </c>
      <c r="F1309">
        <v>3</v>
      </c>
    </row>
    <row r="1310" spans="1:6">
      <c r="A1310">
        <v>4784</v>
      </c>
      <c r="B1310">
        <v>8</v>
      </c>
      <c r="C1310" t="s">
        <v>64</v>
      </c>
      <c r="D1310" t="s">
        <v>92</v>
      </c>
      <c r="E1310">
        <v>4747</v>
      </c>
      <c r="F1310">
        <v>3</v>
      </c>
    </row>
    <row r="1311" spans="1:6">
      <c r="A1311">
        <v>4784</v>
      </c>
      <c r="B1311">
        <v>8</v>
      </c>
      <c r="C1311" t="s">
        <v>64</v>
      </c>
      <c r="D1311" t="s">
        <v>92</v>
      </c>
      <c r="E1311">
        <v>3301</v>
      </c>
      <c r="F1311">
        <v>3</v>
      </c>
    </row>
    <row r="1312" spans="1:6">
      <c r="A1312">
        <v>4784</v>
      </c>
      <c r="B1312">
        <v>8</v>
      </c>
      <c r="C1312" t="s">
        <v>64</v>
      </c>
      <c r="D1312" t="s">
        <v>92</v>
      </c>
      <c r="E1312">
        <v>3267</v>
      </c>
      <c r="F1312">
        <v>3</v>
      </c>
    </row>
    <row r="1313" spans="1:6">
      <c r="A1313">
        <v>4784</v>
      </c>
      <c r="B1313">
        <v>8</v>
      </c>
      <c r="C1313" t="s">
        <v>64</v>
      </c>
      <c r="D1313" t="s">
        <v>92</v>
      </c>
      <c r="E1313">
        <v>225</v>
      </c>
      <c r="F1313">
        <v>3</v>
      </c>
    </row>
    <row r="1314" spans="1:6">
      <c r="A1314">
        <v>4784</v>
      </c>
      <c r="B1314">
        <v>8</v>
      </c>
      <c r="C1314" t="s">
        <v>64</v>
      </c>
      <c r="D1314" t="s">
        <v>92</v>
      </c>
      <c r="E1314">
        <v>4338</v>
      </c>
      <c r="F1314">
        <v>2</v>
      </c>
    </row>
    <row r="1315" spans="1:6">
      <c r="A1315">
        <v>4784</v>
      </c>
      <c r="B1315">
        <v>8</v>
      </c>
      <c r="C1315" t="s">
        <v>64</v>
      </c>
      <c r="D1315" t="s">
        <v>92</v>
      </c>
      <c r="E1315">
        <v>146</v>
      </c>
      <c r="F1315">
        <v>2</v>
      </c>
    </row>
    <row r="1316" spans="1:6">
      <c r="A1316">
        <v>4784</v>
      </c>
      <c r="B1316">
        <v>8</v>
      </c>
      <c r="C1316" t="s">
        <v>64</v>
      </c>
      <c r="D1316" t="s">
        <v>92</v>
      </c>
      <c r="E1316">
        <v>155</v>
      </c>
      <c r="F1316">
        <v>2</v>
      </c>
    </row>
    <row r="1317" spans="1:6">
      <c r="A1317">
        <v>4784</v>
      </c>
      <c r="B1317">
        <v>8</v>
      </c>
      <c r="C1317" t="s">
        <v>64</v>
      </c>
      <c r="D1317" t="s">
        <v>92</v>
      </c>
      <c r="E1317">
        <v>178</v>
      </c>
      <c r="F1317">
        <v>2</v>
      </c>
    </row>
    <row r="1318" spans="1:6">
      <c r="A1318">
        <v>4784</v>
      </c>
      <c r="B1318">
        <v>8</v>
      </c>
      <c r="C1318" t="s">
        <v>64</v>
      </c>
      <c r="D1318" t="s">
        <v>92</v>
      </c>
      <c r="E1318">
        <v>3264</v>
      </c>
      <c r="F1318">
        <v>2</v>
      </c>
    </row>
    <row r="1319" spans="1:6">
      <c r="A1319">
        <v>4784</v>
      </c>
      <c r="B1319">
        <v>8</v>
      </c>
      <c r="C1319" t="s">
        <v>64</v>
      </c>
      <c r="D1319" t="s">
        <v>92</v>
      </c>
      <c r="E1319">
        <v>4146</v>
      </c>
      <c r="F1319">
        <v>2</v>
      </c>
    </row>
    <row r="1320" spans="1:6">
      <c r="A1320">
        <v>4784</v>
      </c>
      <c r="B1320">
        <v>8</v>
      </c>
      <c r="C1320" t="s">
        <v>64</v>
      </c>
      <c r="D1320" t="s">
        <v>92</v>
      </c>
      <c r="E1320">
        <v>5615</v>
      </c>
      <c r="F1320">
        <v>2</v>
      </c>
    </row>
    <row r="1321" spans="1:6">
      <c r="A1321">
        <v>4784</v>
      </c>
      <c r="B1321">
        <v>8</v>
      </c>
      <c r="C1321" t="s">
        <v>64</v>
      </c>
      <c r="D1321" t="s">
        <v>92</v>
      </c>
      <c r="E1321">
        <v>3087</v>
      </c>
      <c r="F1321">
        <v>2</v>
      </c>
    </row>
    <row r="1322" spans="1:6">
      <c r="A1322">
        <v>4784</v>
      </c>
      <c r="B1322">
        <v>8</v>
      </c>
      <c r="C1322" t="s">
        <v>64</v>
      </c>
      <c r="D1322" t="s">
        <v>92</v>
      </c>
      <c r="E1322">
        <v>5090</v>
      </c>
      <c r="F1322">
        <v>2</v>
      </c>
    </row>
    <row r="1323" spans="1:6">
      <c r="A1323">
        <v>4784</v>
      </c>
      <c r="B1323">
        <v>8</v>
      </c>
      <c r="C1323" t="s">
        <v>64</v>
      </c>
      <c r="D1323" t="s">
        <v>92</v>
      </c>
      <c r="E1323">
        <v>4567</v>
      </c>
      <c r="F1323">
        <v>2</v>
      </c>
    </row>
    <row r="1324" spans="1:6">
      <c r="A1324">
        <v>4784</v>
      </c>
      <c r="B1324">
        <v>8</v>
      </c>
      <c r="C1324" t="s">
        <v>64</v>
      </c>
      <c r="D1324" t="s">
        <v>92</v>
      </c>
      <c r="E1324">
        <v>253</v>
      </c>
      <c r="F1324">
        <v>2</v>
      </c>
    </row>
    <row r="1325" spans="1:6">
      <c r="A1325">
        <v>4784</v>
      </c>
      <c r="B1325">
        <v>8</v>
      </c>
      <c r="C1325" t="s">
        <v>64</v>
      </c>
      <c r="D1325" t="s">
        <v>92</v>
      </c>
      <c r="E1325">
        <v>135</v>
      </c>
      <c r="F1325">
        <v>2</v>
      </c>
    </row>
    <row r="1326" spans="1:6">
      <c r="A1326">
        <v>4784</v>
      </c>
      <c r="B1326">
        <v>8</v>
      </c>
      <c r="C1326" t="s">
        <v>64</v>
      </c>
      <c r="D1326" t="s">
        <v>92</v>
      </c>
      <c r="E1326">
        <v>2244</v>
      </c>
      <c r="F1326">
        <v>2</v>
      </c>
    </row>
    <row r="1327" spans="1:6">
      <c r="A1327">
        <v>4784</v>
      </c>
      <c r="B1327">
        <v>8</v>
      </c>
      <c r="C1327" t="s">
        <v>64</v>
      </c>
      <c r="D1327" t="s">
        <v>92</v>
      </c>
      <c r="E1327">
        <v>3730</v>
      </c>
      <c r="F1327">
        <v>2</v>
      </c>
    </row>
    <row r="1328" spans="1:6">
      <c r="A1328">
        <v>4784</v>
      </c>
      <c r="B1328">
        <v>8</v>
      </c>
      <c r="C1328" t="s">
        <v>64</v>
      </c>
      <c r="D1328" t="s">
        <v>92</v>
      </c>
      <c r="E1328">
        <v>4614</v>
      </c>
      <c r="F1328">
        <v>2</v>
      </c>
    </row>
    <row r="1329" spans="1:6">
      <c r="A1329">
        <v>4784</v>
      </c>
      <c r="B1329">
        <v>8</v>
      </c>
      <c r="C1329" t="s">
        <v>64</v>
      </c>
      <c r="D1329" t="s">
        <v>92</v>
      </c>
      <c r="E1329">
        <v>2810</v>
      </c>
      <c r="F1329">
        <v>2</v>
      </c>
    </row>
    <row r="1330" spans="1:6">
      <c r="A1330">
        <v>4784</v>
      </c>
      <c r="B1330">
        <v>8</v>
      </c>
      <c r="C1330" t="s">
        <v>64</v>
      </c>
      <c r="D1330" t="s">
        <v>92</v>
      </c>
      <c r="E1330">
        <v>3708</v>
      </c>
      <c r="F1330">
        <v>2</v>
      </c>
    </row>
    <row r="1331" spans="1:6">
      <c r="A1331">
        <v>4784</v>
      </c>
      <c r="B1331">
        <v>8</v>
      </c>
      <c r="C1331" t="s">
        <v>64</v>
      </c>
      <c r="D1331" t="s">
        <v>92</v>
      </c>
      <c r="E1331">
        <v>2760</v>
      </c>
      <c r="F1331">
        <v>2</v>
      </c>
    </row>
    <row r="1332" spans="1:6">
      <c r="A1332">
        <v>4784</v>
      </c>
      <c r="B1332">
        <v>8</v>
      </c>
      <c r="C1332" t="s">
        <v>64</v>
      </c>
      <c r="D1332" t="s">
        <v>92</v>
      </c>
      <c r="E1332">
        <v>2024</v>
      </c>
      <c r="F1332">
        <v>2</v>
      </c>
    </row>
    <row r="1333" spans="1:6">
      <c r="A1333">
        <v>4784</v>
      </c>
      <c r="B1333">
        <v>8</v>
      </c>
      <c r="C1333" t="s">
        <v>64</v>
      </c>
      <c r="D1333" t="s">
        <v>92</v>
      </c>
      <c r="E1333">
        <v>3496</v>
      </c>
      <c r="F1333">
        <v>2</v>
      </c>
    </row>
    <row r="1334" spans="1:6">
      <c r="A1334">
        <v>4784</v>
      </c>
      <c r="B1334">
        <v>8</v>
      </c>
      <c r="C1334" t="s">
        <v>64</v>
      </c>
      <c r="D1334" t="s">
        <v>92</v>
      </c>
      <c r="E1334">
        <v>5074</v>
      </c>
      <c r="F1334">
        <v>2</v>
      </c>
    </row>
    <row r="1335" spans="1:6">
      <c r="A1335">
        <v>4784</v>
      </c>
      <c r="B1335">
        <v>8</v>
      </c>
      <c r="C1335" t="s">
        <v>64</v>
      </c>
      <c r="D1335" t="s">
        <v>92</v>
      </c>
      <c r="E1335">
        <v>2920</v>
      </c>
      <c r="F1335">
        <v>2</v>
      </c>
    </row>
    <row r="1336" spans="1:6">
      <c r="A1336">
        <v>4784</v>
      </c>
      <c r="B1336">
        <v>8</v>
      </c>
      <c r="C1336" t="s">
        <v>64</v>
      </c>
      <c r="D1336" t="s">
        <v>92</v>
      </c>
      <c r="E1336">
        <v>1060</v>
      </c>
      <c r="F1336">
        <v>2</v>
      </c>
    </row>
    <row r="1337" spans="1:6">
      <c r="A1337">
        <v>4784</v>
      </c>
      <c r="B1337">
        <v>8</v>
      </c>
      <c r="C1337" t="s">
        <v>64</v>
      </c>
      <c r="D1337" t="s">
        <v>92</v>
      </c>
      <c r="E1337">
        <v>3665</v>
      </c>
      <c r="F1337">
        <v>2</v>
      </c>
    </row>
    <row r="1338" spans="1:6">
      <c r="A1338">
        <v>4784</v>
      </c>
      <c r="B1338">
        <v>8</v>
      </c>
      <c r="C1338" t="s">
        <v>64</v>
      </c>
      <c r="D1338" t="s">
        <v>92</v>
      </c>
      <c r="E1338">
        <v>5222</v>
      </c>
      <c r="F1338">
        <v>1</v>
      </c>
    </row>
    <row r="1339" spans="1:6">
      <c r="A1339">
        <v>4784</v>
      </c>
      <c r="B1339">
        <v>8</v>
      </c>
      <c r="C1339" t="s">
        <v>64</v>
      </c>
      <c r="D1339" t="s">
        <v>92</v>
      </c>
      <c r="E1339">
        <v>4647</v>
      </c>
      <c r="F1339">
        <v>1</v>
      </c>
    </row>
    <row r="1340" spans="1:6">
      <c r="A1340">
        <v>4784</v>
      </c>
      <c r="B1340">
        <v>8</v>
      </c>
      <c r="C1340" t="s">
        <v>64</v>
      </c>
      <c r="D1340" t="s">
        <v>92</v>
      </c>
      <c r="E1340">
        <v>5022</v>
      </c>
      <c r="F1340">
        <v>1</v>
      </c>
    </row>
    <row r="1341" spans="1:6">
      <c r="A1341">
        <v>4784</v>
      </c>
      <c r="B1341">
        <v>8</v>
      </c>
      <c r="C1341" t="s">
        <v>64</v>
      </c>
      <c r="D1341" t="s">
        <v>92</v>
      </c>
      <c r="E1341">
        <v>985</v>
      </c>
      <c r="F1341">
        <v>1</v>
      </c>
    </row>
    <row r="1342" spans="1:6">
      <c r="A1342">
        <v>4784</v>
      </c>
      <c r="B1342">
        <v>8</v>
      </c>
      <c r="C1342" t="s">
        <v>64</v>
      </c>
      <c r="D1342" t="s">
        <v>92</v>
      </c>
      <c r="E1342">
        <v>1248</v>
      </c>
      <c r="F1342">
        <v>1</v>
      </c>
    </row>
    <row r="1343" spans="1:6">
      <c r="A1343">
        <v>4784</v>
      </c>
      <c r="B1343">
        <v>8</v>
      </c>
      <c r="C1343" t="s">
        <v>64</v>
      </c>
      <c r="D1343" t="s">
        <v>92</v>
      </c>
      <c r="E1343">
        <v>4228</v>
      </c>
      <c r="F1343">
        <v>1</v>
      </c>
    </row>
    <row r="1344" spans="1:6">
      <c r="A1344">
        <v>4784</v>
      </c>
      <c r="B1344">
        <v>8</v>
      </c>
      <c r="C1344" t="s">
        <v>64</v>
      </c>
      <c r="D1344" t="s">
        <v>92</v>
      </c>
      <c r="E1344">
        <v>65</v>
      </c>
      <c r="F1344">
        <v>1</v>
      </c>
    </row>
    <row r="1345" spans="1:6">
      <c r="A1345">
        <v>4784</v>
      </c>
      <c r="B1345">
        <v>8</v>
      </c>
      <c r="C1345" t="s">
        <v>64</v>
      </c>
      <c r="D1345" t="s">
        <v>92</v>
      </c>
      <c r="E1345">
        <v>2835</v>
      </c>
      <c r="F1345">
        <v>1</v>
      </c>
    </row>
    <row r="1346" spans="1:6">
      <c r="A1346">
        <v>4784</v>
      </c>
      <c r="B1346">
        <v>8</v>
      </c>
      <c r="C1346" t="s">
        <v>64</v>
      </c>
      <c r="D1346" t="s">
        <v>92</v>
      </c>
      <c r="E1346">
        <v>5549</v>
      </c>
      <c r="F1346">
        <v>1</v>
      </c>
    </row>
    <row r="1347" spans="1:6">
      <c r="A1347">
        <v>4784</v>
      </c>
      <c r="B1347">
        <v>8</v>
      </c>
      <c r="C1347" t="s">
        <v>64</v>
      </c>
      <c r="D1347" t="s">
        <v>92</v>
      </c>
      <c r="E1347">
        <v>3583</v>
      </c>
      <c r="F1347">
        <v>1</v>
      </c>
    </row>
    <row r="1348" spans="1:6">
      <c r="A1348">
        <v>4784</v>
      </c>
      <c r="B1348">
        <v>8</v>
      </c>
      <c r="C1348" t="s">
        <v>64</v>
      </c>
      <c r="D1348" t="s">
        <v>92</v>
      </c>
      <c r="E1348">
        <v>2029</v>
      </c>
      <c r="F1348">
        <v>1</v>
      </c>
    </row>
    <row r="1349" spans="1:6">
      <c r="A1349">
        <v>4784</v>
      </c>
      <c r="B1349">
        <v>8</v>
      </c>
      <c r="C1349" t="s">
        <v>64</v>
      </c>
      <c r="D1349" t="s">
        <v>92</v>
      </c>
      <c r="E1349">
        <v>5715</v>
      </c>
      <c r="F1349">
        <v>1</v>
      </c>
    </row>
    <row r="1350" spans="1:6">
      <c r="A1350">
        <v>4784</v>
      </c>
      <c r="B1350">
        <v>8</v>
      </c>
      <c r="C1350" t="s">
        <v>64</v>
      </c>
      <c r="D1350" t="s">
        <v>92</v>
      </c>
      <c r="E1350">
        <v>998</v>
      </c>
      <c r="F1350">
        <v>1</v>
      </c>
    </row>
    <row r="1351" spans="1:6">
      <c r="A1351">
        <v>4784</v>
      </c>
      <c r="B1351">
        <v>8</v>
      </c>
      <c r="C1351" t="s">
        <v>64</v>
      </c>
      <c r="D1351" t="s">
        <v>92</v>
      </c>
      <c r="E1351">
        <v>3097</v>
      </c>
      <c r="F1351">
        <v>1</v>
      </c>
    </row>
    <row r="1352" spans="1:6">
      <c r="A1352">
        <v>4784</v>
      </c>
      <c r="B1352">
        <v>8</v>
      </c>
      <c r="C1352" t="s">
        <v>64</v>
      </c>
      <c r="D1352" t="s">
        <v>92</v>
      </c>
      <c r="E1352">
        <v>373</v>
      </c>
      <c r="F1352">
        <v>1</v>
      </c>
    </row>
    <row r="1353" spans="1:6">
      <c r="A1353">
        <v>4784</v>
      </c>
      <c r="B1353">
        <v>8</v>
      </c>
      <c r="C1353" t="s">
        <v>64</v>
      </c>
      <c r="D1353" t="s">
        <v>92</v>
      </c>
      <c r="E1353">
        <v>3999</v>
      </c>
      <c r="F1353">
        <v>1</v>
      </c>
    </row>
    <row r="1354" spans="1:6">
      <c r="A1354">
        <v>4784</v>
      </c>
      <c r="B1354">
        <v>8</v>
      </c>
      <c r="C1354" t="s">
        <v>64</v>
      </c>
      <c r="D1354" t="s">
        <v>92</v>
      </c>
      <c r="E1354">
        <v>4981</v>
      </c>
      <c r="F1354">
        <v>1</v>
      </c>
    </row>
    <row r="1355" spans="1:6">
      <c r="A1355">
        <v>4784</v>
      </c>
      <c r="B1355">
        <v>8</v>
      </c>
      <c r="C1355" t="s">
        <v>64</v>
      </c>
      <c r="D1355" t="s">
        <v>92</v>
      </c>
      <c r="E1355">
        <v>4493</v>
      </c>
      <c r="F1355">
        <v>1</v>
      </c>
    </row>
    <row r="1356" spans="1:6">
      <c r="A1356">
        <v>4784</v>
      </c>
      <c r="B1356">
        <v>8</v>
      </c>
      <c r="C1356" t="s">
        <v>64</v>
      </c>
      <c r="D1356" t="s">
        <v>92</v>
      </c>
      <c r="E1356">
        <v>67</v>
      </c>
      <c r="F1356">
        <v>1</v>
      </c>
    </row>
    <row r="1357" spans="1:6">
      <c r="A1357">
        <v>4784</v>
      </c>
      <c r="B1357">
        <v>8</v>
      </c>
      <c r="C1357" t="s">
        <v>64</v>
      </c>
      <c r="D1357" t="s">
        <v>92</v>
      </c>
      <c r="E1357">
        <v>2917</v>
      </c>
      <c r="F1357">
        <v>1</v>
      </c>
    </row>
    <row r="1358" spans="1:6">
      <c r="A1358">
        <v>4784</v>
      </c>
      <c r="B1358">
        <v>8</v>
      </c>
      <c r="C1358" t="s">
        <v>64</v>
      </c>
      <c r="D1358" t="s">
        <v>92</v>
      </c>
      <c r="E1358">
        <v>4691</v>
      </c>
      <c r="F1358">
        <v>1</v>
      </c>
    </row>
    <row r="1359" spans="1:6">
      <c r="A1359">
        <v>4784</v>
      </c>
      <c r="B1359">
        <v>8</v>
      </c>
      <c r="C1359" t="s">
        <v>64</v>
      </c>
      <c r="D1359" t="s">
        <v>92</v>
      </c>
      <c r="E1359">
        <v>1099</v>
      </c>
      <c r="F1359">
        <v>1</v>
      </c>
    </row>
    <row r="1360" spans="1:6">
      <c r="A1360">
        <v>4784</v>
      </c>
      <c r="B1360">
        <v>8</v>
      </c>
      <c r="C1360" t="s">
        <v>64</v>
      </c>
      <c r="D1360" t="s">
        <v>92</v>
      </c>
      <c r="E1360">
        <v>4231</v>
      </c>
      <c r="F1360">
        <v>1</v>
      </c>
    </row>
    <row r="1361" spans="1:6">
      <c r="A1361">
        <v>4784</v>
      </c>
      <c r="B1361">
        <v>8</v>
      </c>
      <c r="C1361" t="s">
        <v>64</v>
      </c>
      <c r="D1361" t="s">
        <v>92</v>
      </c>
      <c r="E1361">
        <v>4615</v>
      </c>
      <c r="F1361">
        <v>1</v>
      </c>
    </row>
    <row r="1362" spans="1:6">
      <c r="A1362">
        <v>4784</v>
      </c>
      <c r="B1362">
        <v>8</v>
      </c>
      <c r="C1362" t="s">
        <v>64</v>
      </c>
      <c r="D1362" t="s">
        <v>92</v>
      </c>
      <c r="E1362">
        <v>5144</v>
      </c>
      <c r="F1362">
        <v>1</v>
      </c>
    </row>
    <row r="1363" spans="1:6">
      <c r="A1363">
        <v>4784</v>
      </c>
      <c r="B1363">
        <v>8</v>
      </c>
      <c r="C1363" t="s">
        <v>64</v>
      </c>
      <c r="D1363" t="s">
        <v>92</v>
      </c>
      <c r="E1363">
        <v>5505</v>
      </c>
      <c r="F1363">
        <v>1</v>
      </c>
    </row>
    <row r="1364" spans="1:6">
      <c r="A1364">
        <v>4784</v>
      </c>
      <c r="B1364">
        <v>8</v>
      </c>
      <c r="C1364" t="s">
        <v>64</v>
      </c>
      <c r="D1364" t="s">
        <v>92</v>
      </c>
      <c r="E1364">
        <v>2226</v>
      </c>
      <c r="F1364">
        <v>1</v>
      </c>
    </row>
    <row r="1365" spans="1:6">
      <c r="A1365">
        <v>4784</v>
      </c>
      <c r="B1365">
        <v>8</v>
      </c>
      <c r="C1365" t="s">
        <v>64</v>
      </c>
      <c r="D1365" t="s">
        <v>92</v>
      </c>
      <c r="E1365">
        <v>126</v>
      </c>
      <c r="F1365">
        <v>1</v>
      </c>
    </row>
    <row r="1366" spans="1:6">
      <c r="A1366">
        <v>4784</v>
      </c>
      <c r="B1366">
        <v>8</v>
      </c>
      <c r="C1366" t="s">
        <v>64</v>
      </c>
      <c r="D1366" t="s">
        <v>92</v>
      </c>
      <c r="E1366">
        <v>6069</v>
      </c>
      <c r="F1366">
        <v>1</v>
      </c>
    </row>
    <row r="1367" spans="1:6">
      <c r="A1367">
        <v>4784</v>
      </c>
      <c r="B1367">
        <v>8</v>
      </c>
      <c r="C1367" t="s">
        <v>64</v>
      </c>
      <c r="D1367" t="s">
        <v>92</v>
      </c>
      <c r="E1367">
        <v>2748</v>
      </c>
      <c r="F1367">
        <v>1</v>
      </c>
    </row>
    <row r="1368" spans="1:6">
      <c r="A1368">
        <v>4784</v>
      </c>
      <c r="B1368">
        <v>8</v>
      </c>
      <c r="C1368" t="s">
        <v>64</v>
      </c>
      <c r="D1368" t="s">
        <v>92</v>
      </c>
      <c r="E1368">
        <v>4611</v>
      </c>
      <c r="F1368">
        <v>1</v>
      </c>
    </row>
    <row r="1369" spans="1:6">
      <c r="A1369">
        <v>4784</v>
      </c>
      <c r="B1369">
        <v>8</v>
      </c>
      <c r="C1369" t="s">
        <v>64</v>
      </c>
      <c r="D1369" t="s">
        <v>92</v>
      </c>
      <c r="E1369">
        <v>1171</v>
      </c>
      <c r="F1369">
        <v>1</v>
      </c>
    </row>
    <row r="1370" spans="1:6">
      <c r="A1370">
        <v>4784</v>
      </c>
      <c r="B1370">
        <v>8</v>
      </c>
      <c r="C1370" t="s">
        <v>64</v>
      </c>
      <c r="D1370" t="s">
        <v>92</v>
      </c>
      <c r="E1370">
        <v>4232</v>
      </c>
      <c r="F1370">
        <v>1</v>
      </c>
    </row>
    <row r="1371" spans="1:6">
      <c r="A1371">
        <v>4784</v>
      </c>
      <c r="B1371">
        <v>8</v>
      </c>
      <c r="C1371" t="s">
        <v>64</v>
      </c>
      <c r="D1371" t="s">
        <v>92</v>
      </c>
      <c r="E1371">
        <v>5797</v>
      </c>
      <c r="F1371">
        <v>1</v>
      </c>
    </row>
    <row r="1372" spans="1:6">
      <c r="A1372">
        <v>4784</v>
      </c>
      <c r="B1372">
        <v>8</v>
      </c>
      <c r="C1372" t="s">
        <v>64</v>
      </c>
      <c r="D1372" t="s">
        <v>92</v>
      </c>
      <c r="E1372">
        <v>3791</v>
      </c>
      <c r="F1372">
        <v>1</v>
      </c>
    </row>
    <row r="1373" spans="1:6">
      <c r="A1373">
        <v>4784</v>
      </c>
      <c r="B1373">
        <v>8</v>
      </c>
      <c r="C1373" t="s">
        <v>64</v>
      </c>
      <c r="D1373" t="s">
        <v>92</v>
      </c>
      <c r="E1373">
        <v>4181</v>
      </c>
      <c r="F1373">
        <v>1</v>
      </c>
    </row>
    <row r="1374" spans="1:6">
      <c r="A1374">
        <v>4784</v>
      </c>
      <c r="B1374">
        <v>8</v>
      </c>
      <c r="C1374" t="s">
        <v>64</v>
      </c>
      <c r="D1374" t="s">
        <v>92</v>
      </c>
      <c r="E1374">
        <v>5060</v>
      </c>
      <c r="F1374">
        <v>1</v>
      </c>
    </row>
    <row r="1375" spans="1:6">
      <c r="A1375">
        <v>4784</v>
      </c>
      <c r="B1375">
        <v>8</v>
      </c>
      <c r="C1375" t="s">
        <v>64</v>
      </c>
      <c r="D1375" t="s">
        <v>92</v>
      </c>
      <c r="E1375">
        <v>5816</v>
      </c>
      <c r="F1375">
        <v>1</v>
      </c>
    </row>
    <row r="1376" spans="1:6">
      <c r="A1376">
        <v>4784</v>
      </c>
      <c r="B1376">
        <v>8</v>
      </c>
      <c r="C1376" t="s">
        <v>64</v>
      </c>
      <c r="D1376" t="s">
        <v>92</v>
      </c>
      <c r="E1376">
        <v>2259</v>
      </c>
      <c r="F1376">
        <v>1</v>
      </c>
    </row>
    <row r="1377" spans="1:6">
      <c r="A1377">
        <v>4784</v>
      </c>
      <c r="B1377">
        <v>8</v>
      </c>
      <c r="C1377" t="s">
        <v>64</v>
      </c>
      <c r="D1377" t="s">
        <v>92</v>
      </c>
      <c r="E1377">
        <v>2918</v>
      </c>
      <c r="F1377">
        <v>1</v>
      </c>
    </row>
    <row r="1378" spans="1:6">
      <c r="A1378">
        <v>4784</v>
      </c>
      <c r="B1378">
        <v>8</v>
      </c>
      <c r="C1378" t="s">
        <v>64</v>
      </c>
      <c r="D1378" t="s">
        <v>92</v>
      </c>
      <c r="E1378">
        <v>6003</v>
      </c>
      <c r="F1378">
        <v>1</v>
      </c>
    </row>
    <row r="1379" spans="1:6">
      <c r="A1379">
        <v>4784</v>
      </c>
      <c r="B1379">
        <v>8</v>
      </c>
      <c r="C1379" t="s">
        <v>64</v>
      </c>
      <c r="D1379" t="s">
        <v>92</v>
      </c>
      <c r="E1379">
        <v>2712</v>
      </c>
      <c r="F1379">
        <v>1</v>
      </c>
    </row>
    <row r="1380" spans="1:6">
      <c r="A1380">
        <v>4784</v>
      </c>
      <c r="B1380">
        <v>8</v>
      </c>
      <c r="C1380" t="s">
        <v>64</v>
      </c>
      <c r="D1380" t="s">
        <v>92</v>
      </c>
      <c r="E1380">
        <v>5461</v>
      </c>
      <c r="F1380">
        <v>1</v>
      </c>
    </row>
    <row r="1381" spans="1:6">
      <c r="A1381">
        <v>4784</v>
      </c>
      <c r="B1381">
        <v>8</v>
      </c>
      <c r="C1381" t="s">
        <v>64</v>
      </c>
      <c r="D1381" t="s">
        <v>92</v>
      </c>
      <c r="E1381">
        <v>4126</v>
      </c>
      <c r="F1381">
        <v>1</v>
      </c>
    </row>
    <row r="1382" spans="1:6">
      <c r="A1382">
        <v>4784</v>
      </c>
      <c r="B1382">
        <v>8</v>
      </c>
      <c r="C1382" t="s">
        <v>64</v>
      </c>
      <c r="D1382" t="s">
        <v>92</v>
      </c>
      <c r="E1382">
        <v>5109</v>
      </c>
      <c r="F1382">
        <v>1</v>
      </c>
    </row>
    <row r="1383" spans="1:6">
      <c r="A1383">
        <v>4784</v>
      </c>
      <c r="B1383">
        <v>19</v>
      </c>
      <c r="C1383" t="s">
        <v>64</v>
      </c>
      <c r="D1383" t="s">
        <v>92</v>
      </c>
      <c r="E1383">
        <v>4576</v>
      </c>
      <c r="F1383">
        <v>77</v>
      </c>
    </row>
    <row r="1384" spans="1:6">
      <c r="A1384">
        <v>4784</v>
      </c>
      <c r="B1384">
        <v>19</v>
      </c>
      <c r="C1384" t="s">
        <v>64</v>
      </c>
      <c r="D1384" t="s">
        <v>92</v>
      </c>
      <c r="E1384">
        <v>2804</v>
      </c>
      <c r="F1384">
        <v>55</v>
      </c>
    </row>
    <row r="1385" spans="1:6">
      <c r="A1385">
        <v>4784</v>
      </c>
      <c r="B1385">
        <v>19</v>
      </c>
      <c r="C1385" t="s">
        <v>64</v>
      </c>
      <c r="D1385" t="s">
        <v>92</v>
      </c>
      <c r="E1385">
        <v>2800</v>
      </c>
      <c r="F1385">
        <v>32</v>
      </c>
    </row>
    <row r="1386" spans="1:6">
      <c r="A1386">
        <v>4784</v>
      </c>
      <c r="B1386">
        <v>19</v>
      </c>
      <c r="C1386" t="s">
        <v>64</v>
      </c>
      <c r="D1386" t="s">
        <v>92</v>
      </c>
      <c r="E1386">
        <v>1104</v>
      </c>
      <c r="F1386">
        <v>30</v>
      </c>
    </row>
    <row r="1387" spans="1:6">
      <c r="A1387">
        <v>4784</v>
      </c>
      <c r="B1387">
        <v>19</v>
      </c>
      <c r="C1387" t="s">
        <v>64</v>
      </c>
      <c r="D1387" t="s">
        <v>92</v>
      </c>
      <c r="E1387">
        <v>4170</v>
      </c>
      <c r="F1387">
        <v>28</v>
      </c>
    </row>
    <row r="1388" spans="1:6">
      <c r="A1388">
        <v>4784</v>
      </c>
      <c r="B1388">
        <v>19</v>
      </c>
      <c r="C1388" t="s">
        <v>64</v>
      </c>
      <c r="D1388" t="s">
        <v>92</v>
      </c>
      <c r="E1388">
        <v>2255</v>
      </c>
      <c r="F1388">
        <v>26</v>
      </c>
    </row>
    <row r="1389" spans="1:6">
      <c r="A1389">
        <v>4784</v>
      </c>
      <c r="B1389">
        <v>19</v>
      </c>
      <c r="C1389" t="s">
        <v>64</v>
      </c>
      <c r="D1389" t="s">
        <v>92</v>
      </c>
      <c r="E1389">
        <v>5763</v>
      </c>
      <c r="F1389">
        <v>25</v>
      </c>
    </row>
    <row r="1390" spans="1:6">
      <c r="A1390">
        <v>4784</v>
      </c>
      <c r="B1390">
        <v>19</v>
      </c>
      <c r="C1390" t="s">
        <v>64</v>
      </c>
      <c r="D1390" t="s">
        <v>92</v>
      </c>
      <c r="E1390">
        <v>3063</v>
      </c>
      <c r="F1390">
        <v>24</v>
      </c>
    </row>
    <row r="1391" spans="1:6">
      <c r="A1391">
        <v>4784</v>
      </c>
      <c r="B1391">
        <v>19</v>
      </c>
      <c r="C1391" t="s">
        <v>64</v>
      </c>
      <c r="D1391" t="s">
        <v>92</v>
      </c>
      <c r="E1391">
        <v>3278</v>
      </c>
      <c r="F1391">
        <v>24</v>
      </c>
    </row>
    <row r="1392" spans="1:6">
      <c r="A1392">
        <v>4784</v>
      </c>
      <c r="B1392">
        <v>19</v>
      </c>
      <c r="C1392" t="s">
        <v>64</v>
      </c>
      <c r="D1392" t="s">
        <v>92</v>
      </c>
      <c r="E1392">
        <v>5512</v>
      </c>
      <c r="F1392">
        <v>21</v>
      </c>
    </row>
    <row r="1393" spans="1:6">
      <c r="A1393">
        <v>4784</v>
      </c>
      <c r="B1393">
        <v>19</v>
      </c>
      <c r="C1393" t="s">
        <v>64</v>
      </c>
      <c r="D1393" t="s">
        <v>92</v>
      </c>
      <c r="E1393">
        <v>4579</v>
      </c>
      <c r="F1393">
        <v>20</v>
      </c>
    </row>
    <row r="1394" spans="1:6">
      <c r="A1394">
        <v>4784</v>
      </c>
      <c r="B1394">
        <v>19</v>
      </c>
      <c r="C1394" t="s">
        <v>64</v>
      </c>
      <c r="D1394" t="s">
        <v>92</v>
      </c>
      <c r="E1394">
        <v>2140</v>
      </c>
      <c r="F1394">
        <v>19</v>
      </c>
    </row>
    <row r="1395" spans="1:6">
      <c r="A1395">
        <v>4784</v>
      </c>
      <c r="B1395">
        <v>19</v>
      </c>
      <c r="C1395" t="s">
        <v>64</v>
      </c>
      <c r="D1395" t="s">
        <v>92</v>
      </c>
      <c r="E1395">
        <v>2189</v>
      </c>
      <c r="F1395">
        <v>16</v>
      </c>
    </row>
    <row r="1396" spans="1:6">
      <c r="A1396">
        <v>4784</v>
      </c>
      <c r="B1396">
        <v>19</v>
      </c>
      <c r="C1396" t="s">
        <v>64</v>
      </c>
      <c r="D1396" t="s">
        <v>92</v>
      </c>
      <c r="E1396">
        <v>3062</v>
      </c>
      <c r="F1396">
        <v>15</v>
      </c>
    </row>
    <row r="1397" spans="1:6">
      <c r="A1397">
        <v>4784</v>
      </c>
      <c r="B1397">
        <v>19</v>
      </c>
      <c r="C1397" t="s">
        <v>64</v>
      </c>
      <c r="D1397" t="s">
        <v>92</v>
      </c>
      <c r="E1397">
        <v>2485</v>
      </c>
      <c r="F1397">
        <v>12</v>
      </c>
    </row>
    <row r="1398" spans="1:6">
      <c r="A1398">
        <v>4784</v>
      </c>
      <c r="B1398">
        <v>19</v>
      </c>
      <c r="C1398" t="s">
        <v>64</v>
      </c>
      <c r="D1398" t="s">
        <v>92</v>
      </c>
      <c r="E1398">
        <v>6045</v>
      </c>
      <c r="F1398">
        <v>11</v>
      </c>
    </row>
    <row r="1399" spans="1:6">
      <c r="A1399">
        <v>4784</v>
      </c>
      <c r="B1399">
        <v>19</v>
      </c>
      <c r="C1399" t="s">
        <v>64</v>
      </c>
      <c r="D1399" t="s">
        <v>92</v>
      </c>
      <c r="E1399">
        <v>2723</v>
      </c>
      <c r="F1399">
        <v>10</v>
      </c>
    </row>
    <row r="1400" spans="1:6">
      <c r="A1400">
        <v>4784</v>
      </c>
      <c r="B1400">
        <v>19</v>
      </c>
      <c r="C1400" t="s">
        <v>64</v>
      </c>
      <c r="D1400" t="s">
        <v>92</v>
      </c>
      <c r="E1400">
        <v>5174</v>
      </c>
      <c r="F1400">
        <v>9</v>
      </c>
    </row>
    <row r="1401" spans="1:6">
      <c r="A1401">
        <v>4784</v>
      </c>
      <c r="B1401">
        <v>19</v>
      </c>
      <c r="C1401" t="s">
        <v>64</v>
      </c>
      <c r="D1401" t="s">
        <v>92</v>
      </c>
      <c r="E1401">
        <v>94</v>
      </c>
      <c r="F1401">
        <v>9</v>
      </c>
    </row>
    <row r="1402" spans="1:6">
      <c r="A1402">
        <v>4784</v>
      </c>
      <c r="B1402">
        <v>19</v>
      </c>
      <c r="C1402" t="s">
        <v>64</v>
      </c>
      <c r="D1402" t="s">
        <v>92</v>
      </c>
      <c r="E1402">
        <v>2754</v>
      </c>
      <c r="F1402">
        <v>9</v>
      </c>
    </row>
    <row r="1403" spans="1:6">
      <c r="A1403">
        <v>4784</v>
      </c>
      <c r="B1403">
        <v>19</v>
      </c>
      <c r="C1403" t="s">
        <v>64</v>
      </c>
      <c r="D1403" t="s">
        <v>92</v>
      </c>
      <c r="E1403">
        <v>5237</v>
      </c>
      <c r="F1403">
        <v>7</v>
      </c>
    </row>
    <row r="1404" spans="1:6">
      <c r="A1404">
        <v>4784</v>
      </c>
      <c r="B1404">
        <v>19</v>
      </c>
      <c r="C1404" t="s">
        <v>64</v>
      </c>
      <c r="D1404" t="s">
        <v>92</v>
      </c>
      <c r="E1404">
        <v>3528</v>
      </c>
      <c r="F1404">
        <v>7</v>
      </c>
    </row>
    <row r="1405" spans="1:6">
      <c r="A1405">
        <v>4784</v>
      </c>
      <c r="B1405">
        <v>19</v>
      </c>
      <c r="C1405" t="s">
        <v>64</v>
      </c>
      <c r="D1405" t="s">
        <v>92</v>
      </c>
      <c r="E1405">
        <v>4179</v>
      </c>
      <c r="F1405">
        <v>7</v>
      </c>
    </row>
    <row r="1406" spans="1:6">
      <c r="A1406">
        <v>4784</v>
      </c>
      <c r="B1406">
        <v>19</v>
      </c>
      <c r="C1406" t="s">
        <v>64</v>
      </c>
      <c r="D1406" t="s">
        <v>92</v>
      </c>
      <c r="E1406">
        <v>4778</v>
      </c>
      <c r="F1406">
        <v>6</v>
      </c>
    </row>
    <row r="1407" spans="1:6">
      <c r="A1407">
        <v>4784</v>
      </c>
      <c r="B1407">
        <v>19</v>
      </c>
      <c r="C1407" t="s">
        <v>64</v>
      </c>
      <c r="D1407" t="s">
        <v>92</v>
      </c>
      <c r="E1407">
        <v>4237</v>
      </c>
      <c r="F1407">
        <v>6</v>
      </c>
    </row>
    <row r="1408" spans="1:6">
      <c r="A1408">
        <v>4784</v>
      </c>
      <c r="B1408">
        <v>19</v>
      </c>
      <c r="C1408" t="s">
        <v>64</v>
      </c>
      <c r="D1408" t="s">
        <v>92</v>
      </c>
      <c r="E1408">
        <v>4673</v>
      </c>
      <c r="F1408">
        <v>5</v>
      </c>
    </row>
    <row r="1409" spans="1:6">
      <c r="A1409">
        <v>4784</v>
      </c>
      <c r="B1409">
        <v>19</v>
      </c>
      <c r="C1409" t="s">
        <v>64</v>
      </c>
      <c r="D1409" t="s">
        <v>92</v>
      </c>
      <c r="E1409">
        <v>4143</v>
      </c>
      <c r="F1409">
        <v>5</v>
      </c>
    </row>
    <row r="1410" spans="1:6">
      <c r="A1410">
        <v>4784</v>
      </c>
      <c r="B1410">
        <v>19</v>
      </c>
      <c r="C1410" t="s">
        <v>64</v>
      </c>
      <c r="D1410" t="s">
        <v>92</v>
      </c>
      <c r="E1410">
        <v>5587</v>
      </c>
      <c r="F1410">
        <v>5</v>
      </c>
    </row>
    <row r="1411" spans="1:6">
      <c r="A1411">
        <v>4784</v>
      </c>
      <c r="B1411">
        <v>19</v>
      </c>
      <c r="C1411" t="s">
        <v>64</v>
      </c>
      <c r="D1411" t="s">
        <v>92</v>
      </c>
      <c r="E1411">
        <v>2017</v>
      </c>
      <c r="F1411">
        <v>4</v>
      </c>
    </row>
    <row r="1412" spans="1:6">
      <c r="A1412">
        <v>4784</v>
      </c>
      <c r="B1412">
        <v>19</v>
      </c>
      <c r="C1412" t="s">
        <v>64</v>
      </c>
      <c r="D1412" t="s">
        <v>92</v>
      </c>
      <c r="E1412">
        <v>2115</v>
      </c>
      <c r="F1412">
        <v>4</v>
      </c>
    </row>
    <row r="1413" spans="1:6">
      <c r="A1413">
        <v>4784</v>
      </c>
      <c r="B1413">
        <v>19</v>
      </c>
      <c r="C1413" t="s">
        <v>64</v>
      </c>
      <c r="D1413" t="s">
        <v>92</v>
      </c>
      <c r="E1413">
        <v>3195</v>
      </c>
      <c r="F1413">
        <v>4</v>
      </c>
    </row>
    <row r="1414" spans="1:6">
      <c r="A1414">
        <v>4784</v>
      </c>
      <c r="B1414">
        <v>19</v>
      </c>
      <c r="C1414" t="s">
        <v>64</v>
      </c>
      <c r="D1414" t="s">
        <v>92</v>
      </c>
      <c r="E1414">
        <v>5847</v>
      </c>
      <c r="F1414">
        <v>4</v>
      </c>
    </row>
    <row r="1415" spans="1:6">
      <c r="A1415">
        <v>4784</v>
      </c>
      <c r="B1415">
        <v>19</v>
      </c>
      <c r="C1415" t="s">
        <v>64</v>
      </c>
      <c r="D1415" t="s">
        <v>92</v>
      </c>
      <c r="E1415">
        <v>4273</v>
      </c>
      <c r="F1415">
        <v>3</v>
      </c>
    </row>
    <row r="1416" spans="1:6">
      <c r="A1416">
        <v>4784</v>
      </c>
      <c r="B1416">
        <v>19</v>
      </c>
      <c r="C1416" t="s">
        <v>64</v>
      </c>
      <c r="D1416" t="s">
        <v>92</v>
      </c>
      <c r="E1416">
        <v>5260</v>
      </c>
      <c r="F1416">
        <v>3</v>
      </c>
    </row>
    <row r="1417" spans="1:6">
      <c r="A1417">
        <v>4784</v>
      </c>
      <c r="B1417">
        <v>19</v>
      </c>
      <c r="C1417" t="s">
        <v>64</v>
      </c>
      <c r="D1417" t="s">
        <v>92</v>
      </c>
      <c r="E1417">
        <v>3389</v>
      </c>
      <c r="F1417">
        <v>3</v>
      </c>
    </row>
    <row r="1418" spans="1:6">
      <c r="A1418">
        <v>4784</v>
      </c>
      <c r="B1418">
        <v>19</v>
      </c>
      <c r="C1418" t="s">
        <v>64</v>
      </c>
      <c r="D1418" t="s">
        <v>92</v>
      </c>
      <c r="E1418">
        <v>3750</v>
      </c>
      <c r="F1418">
        <v>2</v>
      </c>
    </row>
    <row r="1419" spans="1:6">
      <c r="A1419">
        <v>4784</v>
      </c>
      <c r="B1419">
        <v>19</v>
      </c>
      <c r="C1419" t="s">
        <v>64</v>
      </c>
      <c r="D1419" t="s">
        <v>92</v>
      </c>
      <c r="E1419">
        <v>3801</v>
      </c>
      <c r="F1419">
        <v>2</v>
      </c>
    </row>
    <row r="1420" spans="1:6">
      <c r="A1420">
        <v>4784</v>
      </c>
      <c r="B1420">
        <v>19</v>
      </c>
      <c r="C1420" t="s">
        <v>64</v>
      </c>
      <c r="D1420" t="s">
        <v>92</v>
      </c>
      <c r="E1420">
        <v>4028</v>
      </c>
      <c r="F1420">
        <v>2</v>
      </c>
    </row>
    <row r="1421" spans="1:6">
      <c r="A1421">
        <v>4784</v>
      </c>
      <c r="B1421">
        <v>19</v>
      </c>
      <c r="C1421" t="s">
        <v>64</v>
      </c>
      <c r="D1421" t="s">
        <v>92</v>
      </c>
      <c r="E1421">
        <v>4356</v>
      </c>
      <c r="F1421">
        <v>2</v>
      </c>
    </row>
    <row r="1422" spans="1:6">
      <c r="A1422">
        <v>4784</v>
      </c>
      <c r="B1422">
        <v>19</v>
      </c>
      <c r="C1422" t="s">
        <v>64</v>
      </c>
      <c r="D1422" t="s">
        <v>92</v>
      </c>
      <c r="E1422">
        <v>2401</v>
      </c>
      <c r="F1422">
        <v>2</v>
      </c>
    </row>
    <row r="1423" spans="1:6">
      <c r="A1423">
        <v>4784</v>
      </c>
      <c r="B1423">
        <v>19</v>
      </c>
      <c r="C1423" t="s">
        <v>64</v>
      </c>
      <c r="D1423" t="s">
        <v>92</v>
      </c>
      <c r="E1423">
        <v>3372</v>
      </c>
      <c r="F1423">
        <v>2</v>
      </c>
    </row>
    <row r="1424" spans="1:6">
      <c r="A1424">
        <v>4784</v>
      </c>
      <c r="B1424">
        <v>19</v>
      </c>
      <c r="C1424" t="s">
        <v>64</v>
      </c>
      <c r="D1424" t="s">
        <v>92</v>
      </c>
      <c r="E1424">
        <v>3543</v>
      </c>
      <c r="F1424">
        <v>2</v>
      </c>
    </row>
    <row r="1425" spans="1:6">
      <c r="A1425">
        <v>4784</v>
      </c>
      <c r="B1425">
        <v>19</v>
      </c>
      <c r="C1425" t="s">
        <v>64</v>
      </c>
      <c r="D1425" t="s">
        <v>92</v>
      </c>
      <c r="E1425">
        <v>4614</v>
      </c>
      <c r="F1425">
        <v>2</v>
      </c>
    </row>
    <row r="1426" spans="1:6">
      <c r="A1426">
        <v>4784</v>
      </c>
      <c r="B1426">
        <v>19</v>
      </c>
      <c r="C1426" t="s">
        <v>64</v>
      </c>
      <c r="D1426" t="s">
        <v>92</v>
      </c>
      <c r="E1426">
        <v>3832</v>
      </c>
      <c r="F1426">
        <v>2</v>
      </c>
    </row>
    <row r="1427" spans="1:6">
      <c r="A1427">
        <v>4784</v>
      </c>
      <c r="B1427">
        <v>19</v>
      </c>
      <c r="C1427" t="s">
        <v>64</v>
      </c>
      <c r="D1427" t="s">
        <v>92</v>
      </c>
      <c r="E1427">
        <v>3916</v>
      </c>
      <c r="F1427">
        <v>2</v>
      </c>
    </row>
    <row r="1428" spans="1:6">
      <c r="A1428">
        <v>4784</v>
      </c>
      <c r="B1428">
        <v>19</v>
      </c>
      <c r="C1428" t="s">
        <v>64</v>
      </c>
      <c r="D1428" t="s">
        <v>92</v>
      </c>
      <c r="E1428">
        <v>4818</v>
      </c>
      <c r="F1428">
        <v>2</v>
      </c>
    </row>
    <row r="1429" spans="1:6">
      <c r="A1429">
        <v>4784</v>
      </c>
      <c r="B1429">
        <v>19</v>
      </c>
      <c r="C1429" t="s">
        <v>64</v>
      </c>
      <c r="D1429" t="s">
        <v>92</v>
      </c>
      <c r="E1429">
        <v>4747</v>
      </c>
      <c r="F1429">
        <v>1</v>
      </c>
    </row>
    <row r="1430" spans="1:6">
      <c r="A1430">
        <v>4784</v>
      </c>
      <c r="B1430">
        <v>19</v>
      </c>
      <c r="C1430" t="s">
        <v>64</v>
      </c>
      <c r="D1430" t="s">
        <v>92</v>
      </c>
      <c r="E1430">
        <v>5062</v>
      </c>
      <c r="F1430">
        <v>1</v>
      </c>
    </row>
    <row r="1431" spans="1:6">
      <c r="A1431">
        <v>4784</v>
      </c>
      <c r="B1431">
        <v>19</v>
      </c>
      <c r="C1431" t="s">
        <v>64</v>
      </c>
      <c r="D1431" t="s">
        <v>92</v>
      </c>
      <c r="E1431">
        <v>5999</v>
      </c>
      <c r="F1431">
        <v>1</v>
      </c>
    </row>
    <row r="1432" spans="1:6">
      <c r="A1432">
        <v>4784</v>
      </c>
      <c r="B1432">
        <v>19</v>
      </c>
      <c r="C1432" t="s">
        <v>64</v>
      </c>
      <c r="D1432" t="s">
        <v>92</v>
      </c>
      <c r="E1432">
        <v>2092</v>
      </c>
      <c r="F1432">
        <v>1</v>
      </c>
    </row>
    <row r="1433" spans="1:6">
      <c r="A1433">
        <v>4784</v>
      </c>
      <c r="B1433">
        <v>19</v>
      </c>
      <c r="C1433" t="s">
        <v>64</v>
      </c>
      <c r="D1433" t="s">
        <v>92</v>
      </c>
      <c r="E1433">
        <v>2069</v>
      </c>
      <c r="F1433">
        <v>1</v>
      </c>
    </row>
    <row r="1434" spans="1:6">
      <c r="A1434">
        <v>4784</v>
      </c>
      <c r="B1434">
        <v>19</v>
      </c>
      <c r="C1434" t="s">
        <v>64</v>
      </c>
      <c r="D1434" t="s">
        <v>92</v>
      </c>
      <c r="E1434">
        <v>3944</v>
      </c>
      <c r="F1434">
        <v>1</v>
      </c>
    </row>
    <row r="1435" spans="1:6">
      <c r="A1435">
        <v>4784</v>
      </c>
      <c r="B1435">
        <v>20</v>
      </c>
      <c r="C1435" t="s">
        <v>64</v>
      </c>
      <c r="D1435" t="s">
        <v>92</v>
      </c>
      <c r="E1435">
        <v>4237</v>
      </c>
      <c r="F1435">
        <v>52</v>
      </c>
    </row>
    <row r="1436" spans="1:6">
      <c r="A1436">
        <v>4784</v>
      </c>
      <c r="B1436">
        <v>20</v>
      </c>
      <c r="C1436" t="s">
        <v>64</v>
      </c>
      <c r="D1436" t="s">
        <v>92</v>
      </c>
      <c r="E1436">
        <v>4143</v>
      </c>
      <c r="F1436">
        <v>44</v>
      </c>
    </row>
    <row r="1437" spans="1:6">
      <c r="A1437">
        <v>4784</v>
      </c>
      <c r="B1437">
        <v>20</v>
      </c>
      <c r="C1437" t="s">
        <v>64</v>
      </c>
      <c r="D1437" t="s">
        <v>92</v>
      </c>
      <c r="E1437">
        <v>5260</v>
      </c>
      <c r="F1437">
        <v>34</v>
      </c>
    </row>
    <row r="1438" spans="1:6">
      <c r="A1438">
        <v>4784</v>
      </c>
      <c r="B1438">
        <v>20</v>
      </c>
      <c r="C1438" t="s">
        <v>64</v>
      </c>
      <c r="D1438" t="s">
        <v>92</v>
      </c>
      <c r="E1438">
        <v>2017</v>
      </c>
      <c r="F1438">
        <v>24</v>
      </c>
    </row>
    <row r="1439" spans="1:6">
      <c r="A1439">
        <v>4784</v>
      </c>
      <c r="B1439">
        <v>20</v>
      </c>
      <c r="C1439" t="s">
        <v>64</v>
      </c>
      <c r="D1439" t="s">
        <v>92</v>
      </c>
      <c r="E1439">
        <v>4614</v>
      </c>
      <c r="F1439">
        <v>17</v>
      </c>
    </row>
    <row r="1440" spans="1:6">
      <c r="A1440">
        <v>4784</v>
      </c>
      <c r="B1440">
        <v>20</v>
      </c>
      <c r="C1440" t="s">
        <v>64</v>
      </c>
      <c r="D1440" t="s">
        <v>92</v>
      </c>
      <c r="E1440">
        <v>5999</v>
      </c>
      <c r="F1440">
        <v>16</v>
      </c>
    </row>
    <row r="1441" spans="1:6">
      <c r="A1441">
        <v>4784</v>
      </c>
      <c r="B1441">
        <v>20</v>
      </c>
      <c r="C1441" t="s">
        <v>64</v>
      </c>
      <c r="D1441" t="s">
        <v>92</v>
      </c>
      <c r="E1441">
        <v>2092</v>
      </c>
      <c r="F1441">
        <v>13</v>
      </c>
    </row>
    <row r="1442" spans="1:6">
      <c r="A1442">
        <v>4784</v>
      </c>
      <c r="B1442">
        <v>20</v>
      </c>
      <c r="C1442" t="s">
        <v>64</v>
      </c>
      <c r="D1442" t="s">
        <v>92</v>
      </c>
      <c r="E1442">
        <v>3239</v>
      </c>
      <c r="F1442">
        <v>12</v>
      </c>
    </row>
    <row r="1443" spans="1:6">
      <c r="A1443">
        <v>4784</v>
      </c>
      <c r="B1443">
        <v>20</v>
      </c>
      <c r="C1443" t="s">
        <v>64</v>
      </c>
      <c r="D1443" t="s">
        <v>92</v>
      </c>
      <c r="E1443">
        <v>5270</v>
      </c>
      <c r="F1443">
        <v>12</v>
      </c>
    </row>
    <row r="1444" spans="1:6">
      <c r="A1444">
        <v>4784</v>
      </c>
      <c r="B1444">
        <v>20</v>
      </c>
      <c r="C1444" t="s">
        <v>64</v>
      </c>
      <c r="D1444" t="s">
        <v>92</v>
      </c>
      <c r="E1444">
        <v>3372</v>
      </c>
      <c r="F1444">
        <v>10</v>
      </c>
    </row>
    <row r="1445" spans="1:6">
      <c r="A1445">
        <v>4784</v>
      </c>
      <c r="B1445">
        <v>20</v>
      </c>
      <c r="C1445" t="s">
        <v>64</v>
      </c>
      <c r="D1445" t="s">
        <v>92</v>
      </c>
      <c r="E1445">
        <v>3944</v>
      </c>
      <c r="F1445">
        <v>9</v>
      </c>
    </row>
    <row r="1446" spans="1:6">
      <c r="A1446">
        <v>4784</v>
      </c>
      <c r="B1446">
        <v>20</v>
      </c>
      <c r="C1446" t="s">
        <v>64</v>
      </c>
      <c r="D1446" t="s">
        <v>92</v>
      </c>
      <c r="E1446">
        <v>5163</v>
      </c>
      <c r="F1446">
        <v>7</v>
      </c>
    </row>
    <row r="1447" spans="1:6">
      <c r="A1447">
        <v>4784</v>
      </c>
      <c r="B1447">
        <v>20</v>
      </c>
      <c r="C1447" t="s">
        <v>64</v>
      </c>
      <c r="D1447" t="s">
        <v>92</v>
      </c>
      <c r="E1447">
        <v>6054</v>
      </c>
      <c r="F1447">
        <v>5</v>
      </c>
    </row>
    <row r="1448" spans="1:6">
      <c r="A1448">
        <v>4784</v>
      </c>
      <c r="B1448">
        <v>20</v>
      </c>
      <c r="C1448" t="s">
        <v>64</v>
      </c>
      <c r="D1448" t="s">
        <v>92</v>
      </c>
      <c r="E1448">
        <v>306</v>
      </c>
      <c r="F1448">
        <v>4</v>
      </c>
    </row>
    <row r="1449" spans="1:6">
      <c r="A1449">
        <v>4784</v>
      </c>
      <c r="B1449">
        <v>20</v>
      </c>
      <c r="C1449" t="s">
        <v>64</v>
      </c>
      <c r="D1449" t="s">
        <v>92</v>
      </c>
      <c r="E1449">
        <v>4110</v>
      </c>
      <c r="F1449">
        <v>4</v>
      </c>
    </row>
    <row r="1450" spans="1:6">
      <c r="A1450">
        <v>4784</v>
      </c>
      <c r="B1450">
        <v>20</v>
      </c>
      <c r="C1450" t="s">
        <v>64</v>
      </c>
      <c r="D1450" t="s">
        <v>92</v>
      </c>
      <c r="E1450">
        <v>4576</v>
      </c>
      <c r="F1450">
        <v>3</v>
      </c>
    </row>
    <row r="1451" spans="1:6">
      <c r="A1451">
        <v>4784</v>
      </c>
      <c r="B1451">
        <v>20</v>
      </c>
      <c r="C1451" t="s">
        <v>64</v>
      </c>
      <c r="D1451" t="s">
        <v>92</v>
      </c>
      <c r="E1451">
        <v>3776</v>
      </c>
      <c r="F1451">
        <v>3</v>
      </c>
    </row>
    <row r="1452" spans="1:6">
      <c r="A1452">
        <v>4784</v>
      </c>
      <c r="B1452">
        <v>20</v>
      </c>
      <c r="C1452" t="s">
        <v>64</v>
      </c>
      <c r="D1452" t="s">
        <v>92</v>
      </c>
      <c r="E1452">
        <v>2790</v>
      </c>
      <c r="F1452">
        <v>3</v>
      </c>
    </row>
    <row r="1453" spans="1:6">
      <c r="A1453">
        <v>4784</v>
      </c>
      <c r="B1453">
        <v>20</v>
      </c>
      <c r="C1453" t="s">
        <v>64</v>
      </c>
      <c r="D1453" t="s">
        <v>92</v>
      </c>
      <c r="E1453">
        <v>5300</v>
      </c>
      <c r="F1453">
        <v>3</v>
      </c>
    </row>
    <row r="1454" spans="1:6">
      <c r="A1454">
        <v>4784</v>
      </c>
      <c r="B1454">
        <v>20</v>
      </c>
      <c r="C1454" t="s">
        <v>64</v>
      </c>
      <c r="D1454" t="s">
        <v>92</v>
      </c>
      <c r="E1454">
        <v>4741</v>
      </c>
      <c r="F1454">
        <v>2</v>
      </c>
    </row>
    <row r="1455" spans="1:6">
      <c r="A1455">
        <v>4784</v>
      </c>
      <c r="B1455">
        <v>20</v>
      </c>
      <c r="C1455" t="s">
        <v>64</v>
      </c>
      <c r="D1455" t="s">
        <v>92</v>
      </c>
      <c r="E1455">
        <v>4262</v>
      </c>
      <c r="F1455">
        <v>2</v>
      </c>
    </row>
    <row r="1456" spans="1:6">
      <c r="A1456">
        <v>4784</v>
      </c>
      <c r="B1456">
        <v>20</v>
      </c>
      <c r="C1456" t="s">
        <v>64</v>
      </c>
      <c r="D1456" t="s">
        <v>92</v>
      </c>
      <c r="E1456">
        <v>3513</v>
      </c>
      <c r="F1456">
        <v>2</v>
      </c>
    </row>
    <row r="1457" spans="1:6">
      <c r="A1457">
        <v>4784</v>
      </c>
      <c r="B1457">
        <v>20</v>
      </c>
      <c r="C1457" t="s">
        <v>64</v>
      </c>
      <c r="D1457" t="s">
        <v>92</v>
      </c>
      <c r="E1457">
        <v>5512</v>
      </c>
      <c r="F1457">
        <v>2</v>
      </c>
    </row>
    <row r="1458" spans="1:6">
      <c r="A1458">
        <v>4784</v>
      </c>
      <c r="B1458">
        <v>20</v>
      </c>
      <c r="C1458" t="s">
        <v>64</v>
      </c>
      <c r="D1458" t="s">
        <v>92</v>
      </c>
      <c r="E1458">
        <v>4309</v>
      </c>
      <c r="F1458">
        <v>2</v>
      </c>
    </row>
    <row r="1459" spans="1:6">
      <c r="A1459">
        <v>4784</v>
      </c>
      <c r="B1459">
        <v>20</v>
      </c>
      <c r="C1459" t="s">
        <v>64</v>
      </c>
      <c r="D1459" t="s">
        <v>92</v>
      </c>
      <c r="E1459">
        <v>3063</v>
      </c>
      <c r="F1459">
        <v>2</v>
      </c>
    </row>
    <row r="1460" spans="1:6">
      <c r="A1460">
        <v>4784</v>
      </c>
      <c r="B1460">
        <v>20</v>
      </c>
      <c r="C1460" t="s">
        <v>64</v>
      </c>
      <c r="D1460" t="s">
        <v>92</v>
      </c>
      <c r="E1460">
        <v>2149</v>
      </c>
      <c r="F1460">
        <v>2</v>
      </c>
    </row>
    <row r="1461" spans="1:6">
      <c r="A1461">
        <v>4784</v>
      </c>
      <c r="B1461">
        <v>20</v>
      </c>
      <c r="C1461" t="s">
        <v>64</v>
      </c>
      <c r="D1461" t="s">
        <v>92</v>
      </c>
      <c r="E1461">
        <v>5763</v>
      </c>
      <c r="F1461">
        <v>2</v>
      </c>
    </row>
    <row r="1462" spans="1:6">
      <c r="A1462">
        <v>4784</v>
      </c>
      <c r="B1462">
        <v>20</v>
      </c>
      <c r="C1462" t="s">
        <v>64</v>
      </c>
      <c r="D1462" t="s">
        <v>92</v>
      </c>
      <c r="E1462">
        <v>2693</v>
      </c>
      <c r="F1462">
        <v>1</v>
      </c>
    </row>
    <row r="1463" spans="1:6">
      <c r="A1463">
        <v>4784</v>
      </c>
      <c r="B1463">
        <v>20</v>
      </c>
      <c r="C1463" t="s">
        <v>64</v>
      </c>
      <c r="D1463" t="s">
        <v>92</v>
      </c>
      <c r="E1463">
        <v>2140</v>
      </c>
      <c r="F1463">
        <v>1</v>
      </c>
    </row>
    <row r="1464" spans="1:6">
      <c r="A1464">
        <v>4784</v>
      </c>
      <c r="B1464">
        <v>20</v>
      </c>
      <c r="C1464" t="s">
        <v>64</v>
      </c>
      <c r="D1464" t="s">
        <v>92</v>
      </c>
      <c r="E1464">
        <v>2526</v>
      </c>
      <c r="F1464">
        <v>1</v>
      </c>
    </row>
    <row r="1465" spans="1:6">
      <c r="A1465">
        <v>4784</v>
      </c>
      <c r="B1465">
        <v>20</v>
      </c>
      <c r="C1465" t="s">
        <v>64</v>
      </c>
      <c r="D1465" t="s">
        <v>92</v>
      </c>
      <c r="E1465">
        <v>1104</v>
      </c>
      <c r="F1465">
        <v>1</v>
      </c>
    </row>
    <row r="1466" spans="1:6">
      <c r="A1466">
        <v>4784</v>
      </c>
      <c r="B1466">
        <v>20</v>
      </c>
      <c r="C1466" t="s">
        <v>64</v>
      </c>
      <c r="D1466" t="s">
        <v>92</v>
      </c>
      <c r="E1466">
        <v>3389</v>
      </c>
      <c r="F1466">
        <v>1</v>
      </c>
    </row>
    <row r="1467" spans="1:6">
      <c r="A1467">
        <v>4784</v>
      </c>
      <c r="B1467">
        <v>20</v>
      </c>
      <c r="C1467" t="s">
        <v>64</v>
      </c>
      <c r="D1467" t="s">
        <v>92</v>
      </c>
      <c r="E1467">
        <v>4778</v>
      </c>
      <c r="F1467">
        <v>1</v>
      </c>
    </row>
    <row r="1468" spans="1:6">
      <c r="A1468">
        <v>4784</v>
      </c>
      <c r="B1468">
        <v>20</v>
      </c>
      <c r="C1468" t="s">
        <v>64</v>
      </c>
      <c r="D1468" t="s">
        <v>92</v>
      </c>
      <c r="E1468">
        <v>5264</v>
      </c>
      <c r="F1468">
        <v>1</v>
      </c>
    </row>
    <row r="1469" spans="1:6">
      <c r="A1469">
        <v>4784</v>
      </c>
      <c r="B1469">
        <v>20</v>
      </c>
      <c r="C1469" t="s">
        <v>64</v>
      </c>
      <c r="D1469" t="s">
        <v>92</v>
      </c>
      <c r="E1469">
        <v>94</v>
      </c>
      <c r="F1469">
        <v>1</v>
      </c>
    </row>
    <row r="1470" spans="1:6">
      <c r="A1470">
        <v>4784</v>
      </c>
      <c r="B1470">
        <v>20</v>
      </c>
      <c r="C1470" t="s">
        <v>64</v>
      </c>
      <c r="D1470" t="s">
        <v>92</v>
      </c>
      <c r="E1470">
        <v>6056</v>
      </c>
      <c r="F1470">
        <v>1</v>
      </c>
    </row>
    <row r="1471" spans="1:6">
      <c r="A1471">
        <v>4784</v>
      </c>
      <c r="B1471">
        <v>20</v>
      </c>
      <c r="C1471" t="s">
        <v>64</v>
      </c>
      <c r="D1471" t="s">
        <v>92</v>
      </c>
      <c r="E1471">
        <v>4687</v>
      </c>
      <c r="F1471">
        <v>1</v>
      </c>
    </row>
    <row r="1472" spans="1:6">
      <c r="A1472">
        <v>4784</v>
      </c>
      <c r="B1472">
        <v>20</v>
      </c>
      <c r="C1472" t="s">
        <v>64</v>
      </c>
      <c r="D1472" t="s">
        <v>92</v>
      </c>
      <c r="E1472">
        <v>5757</v>
      </c>
      <c r="F1472">
        <v>1</v>
      </c>
    </row>
    <row r="1473" spans="1:6">
      <c r="A1473">
        <v>4784</v>
      </c>
      <c r="B1473">
        <v>20</v>
      </c>
      <c r="C1473" t="s">
        <v>64</v>
      </c>
      <c r="D1473" t="s">
        <v>92</v>
      </c>
      <c r="E1473">
        <v>5805</v>
      </c>
      <c r="F1473">
        <v>1</v>
      </c>
    </row>
    <row r="1474" spans="1:6">
      <c r="A1474">
        <v>4784</v>
      </c>
      <c r="B1474">
        <v>20</v>
      </c>
      <c r="C1474" t="s">
        <v>64</v>
      </c>
      <c r="D1474" t="s">
        <v>92</v>
      </c>
      <c r="E1474">
        <v>2804</v>
      </c>
      <c r="F1474">
        <v>1</v>
      </c>
    </row>
    <row r="1475" spans="1:6">
      <c r="A1475">
        <v>4784</v>
      </c>
      <c r="B1475">
        <v>20</v>
      </c>
      <c r="C1475" t="s">
        <v>64</v>
      </c>
      <c r="D1475" t="s">
        <v>92</v>
      </c>
      <c r="E1475">
        <v>2485</v>
      </c>
      <c r="F1475">
        <v>1</v>
      </c>
    </row>
    <row r="1476" spans="1:6">
      <c r="A1476">
        <v>4784</v>
      </c>
      <c r="B1476">
        <v>20</v>
      </c>
      <c r="C1476" t="s">
        <v>64</v>
      </c>
      <c r="D1476" t="s">
        <v>92</v>
      </c>
      <c r="E1476">
        <v>2189</v>
      </c>
      <c r="F1476">
        <v>1</v>
      </c>
    </row>
    <row r="1477" spans="1:6">
      <c r="A1477">
        <v>4784</v>
      </c>
      <c r="B1477">
        <v>20</v>
      </c>
      <c r="C1477" t="s">
        <v>64</v>
      </c>
      <c r="D1477" t="s">
        <v>92</v>
      </c>
      <c r="E1477">
        <v>3963</v>
      </c>
      <c r="F1477">
        <v>1</v>
      </c>
    </row>
    <row r="1478" spans="1:6">
      <c r="A1478">
        <v>4784</v>
      </c>
      <c r="B1478">
        <v>20</v>
      </c>
      <c r="C1478" t="s">
        <v>64</v>
      </c>
      <c r="D1478" t="s">
        <v>92</v>
      </c>
      <c r="E1478">
        <v>4179</v>
      </c>
      <c r="F1478">
        <v>1</v>
      </c>
    </row>
    <row r="1479" spans="1:6">
      <c r="A1479">
        <v>4784</v>
      </c>
      <c r="B1479">
        <v>20</v>
      </c>
      <c r="C1479" t="s">
        <v>64</v>
      </c>
      <c r="D1479" t="s">
        <v>92</v>
      </c>
      <c r="E1479">
        <v>4473</v>
      </c>
      <c r="F1479">
        <v>1</v>
      </c>
    </row>
    <row r="1480" spans="1:6">
      <c r="A1480">
        <v>4784</v>
      </c>
      <c r="B1480">
        <v>20</v>
      </c>
      <c r="C1480" t="s">
        <v>64</v>
      </c>
      <c r="D1480" t="s">
        <v>92</v>
      </c>
      <c r="E1480">
        <v>3528</v>
      </c>
      <c r="F1480">
        <v>1</v>
      </c>
    </row>
    <row r="1481" spans="1:6">
      <c r="A1481">
        <v>4784</v>
      </c>
      <c r="B1481">
        <v>20</v>
      </c>
      <c r="C1481" t="s">
        <v>64</v>
      </c>
      <c r="D1481" t="s">
        <v>92</v>
      </c>
      <c r="E1481">
        <v>3101</v>
      </c>
      <c r="F1481">
        <v>1</v>
      </c>
    </row>
    <row r="1482" spans="1:6">
      <c r="A1482">
        <v>4784</v>
      </c>
      <c r="B1482">
        <v>20</v>
      </c>
      <c r="C1482" t="s">
        <v>64</v>
      </c>
      <c r="D1482" t="s">
        <v>92</v>
      </c>
      <c r="E1482">
        <v>2951</v>
      </c>
      <c r="F1482">
        <v>1</v>
      </c>
    </row>
    <row r="1483" spans="1:6">
      <c r="A1483">
        <v>4814</v>
      </c>
      <c r="B1483">
        <v>0</v>
      </c>
      <c r="C1483" t="s">
        <v>64</v>
      </c>
      <c r="D1483" t="s">
        <v>92</v>
      </c>
      <c r="E1483">
        <v>91</v>
      </c>
      <c r="F1483">
        <v>6</v>
      </c>
    </row>
    <row r="1484" spans="1:6">
      <c r="A1484">
        <v>4814</v>
      </c>
      <c r="B1484">
        <v>0</v>
      </c>
      <c r="C1484" t="s">
        <v>64</v>
      </c>
      <c r="D1484" t="s">
        <v>92</v>
      </c>
      <c r="E1484">
        <v>2900</v>
      </c>
      <c r="F1484">
        <v>4</v>
      </c>
    </row>
    <row r="1485" spans="1:6">
      <c r="A1485">
        <v>4814</v>
      </c>
      <c r="B1485">
        <v>0</v>
      </c>
      <c r="C1485" t="s">
        <v>64</v>
      </c>
      <c r="D1485" t="s">
        <v>92</v>
      </c>
      <c r="E1485">
        <v>3878</v>
      </c>
      <c r="F1485">
        <v>3</v>
      </c>
    </row>
    <row r="1486" spans="1:6">
      <c r="A1486">
        <v>4814</v>
      </c>
      <c r="B1486">
        <v>0</v>
      </c>
      <c r="C1486" t="s">
        <v>64</v>
      </c>
      <c r="D1486" t="s">
        <v>92</v>
      </c>
      <c r="E1486">
        <v>5399</v>
      </c>
      <c r="F1486">
        <v>3</v>
      </c>
    </row>
    <row r="1487" spans="1:6">
      <c r="A1487">
        <v>4814</v>
      </c>
      <c r="B1487">
        <v>0</v>
      </c>
      <c r="C1487" t="s">
        <v>64</v>
      </c>
      <c r="D1487" t="s">
        <v>92</v>
      </c>
      <c r="E1487">
        <v>2121</v>
      </c>
      <c r="F1487">
        <v>3</v>
      </c>
    </row>
    <row r="1488" spans="1:6">
      <c r="A1488">
        <v>4814</v>
      </c>
      <c r="B1488">
        <v>0</v>
      </c>
      <c r="C1488" t="s">
        <v>64</v>
      </c>
      <c r="D1488" t="s">
        <v>92</v>
      </c>
      <c r="E1488">
        <v>3428</v>
      </c>
      <c r="F1488">
        <v>3</v>
      </c>
    </row>
    <row r="1489" spans="1:6">
      <c r="A1489">
        <v>4814</v>
      </c>
      <c r="B1489">
        <v>0</v>
      </c>
      <c r="C1489" t="s">
        <v>64</v>
      </c>
      <c r="D1489" t="s">
        <v>92</v>
      </c>
      <c r="E1489">
        <v>3709</v>
      </c>
      <c r="F1489">
        <v>2</v>
      </c>
    </row>
    <row r="1490" spans="1:6">
      <c r="A1490">
        <v>4814</v>
      </c>
      <c r="B1490">
        <v>0</v>
      </c>
      <c r="C1490" t="s">
        <v>64</v>
      </c>
      <c r="D1490" t="s">
        <v>92</v>
      </c>
      <c r="E1490">
        <v>2847</v>
      </c>
      <c r="F1490">
        <v>2</v>
      </c>
    </row>
    <row r="1491" spans="1:6">
      <c r="A1491">
        <v>4814</v>
      </c>
      <c r="B1491">
        <v>0</v>
      </c>
      <c r="C1491" t="s">
        <v>64</v>
      </c>
      <c r="D1491" t="s">
        <v>92</v>
      </c>
      <c r="E1491">
        <v>3655</v>
      </c>
      <c r="F1491">
        <v>2</v>
      </c>
    </row>
    <row r="1492" spans="1:6">
      <c r="A1492">
        <v>4814</v>
      </c>
      <c r="B1492">
        <v>0</v>
      </c>
      <c r="C1492" t="s">
        <v>64</v>
      </c>
      <c r="D1492" t="s">
        <v>92</v>
      </c>
      <c r="E1492">
        <v>4964</v>
      </c>
      <c r="F1492">
        <v>2</v>
      </c>
    </row>
    <row r="1493" spans="1:6">
      <c r="A1493">
        <v>4814</v>
      </c>
      <c r="B1493">
        <v>0</v>
      </c>
      <c r="C1493" t="s">
        <v>64</v>
      </c>
      <c r="D1493" t="s">
        <v>92</v>
      </c>
      <c r="E1493">
        <v>983</v>
      </c>
      <c r="F1493">
        <v>2</v>
      </c>
    </row>
    <row r="1494" spans="1:6">
      <c r="A1494">
        <v>4814</v>
      </c>
      <c r="B1494">
        <v>0</v>
      </c>
      <c r="C1494" t="s">
        <v>64</v>
      </c>
      <c r="D1494" t="s">
        <v>92</v>
      </c>
      <c r="E1494">
        <v>5499</v>
      </c>
      <c r="F1494">
        <v>2</v>
      </c>
    </row>
    <row r="1495" spans="1:6">
      <c r="A1495">
        <v>4814</v>
      </c>
      <c r="B1495">
        <v>0</v>
      </c>
      <c r="C1495" t="s">
        <v>64</v>
      </c>
      <c r="D1495" t="s">
        <v>92</v>
      </c>
      <c r="E1495">
        <v>357</v>
      </c>
      <c r="F1495">
        <v>2</v>
      </c>
    </row>
    <row r="1496" spans="1:6">
      <c r="A1496">
        <v>4814</v>
      </c>
      <c r="B1496">
        <v>0</v>
      </c>
      <c r="C1496" t="s">
        <v>64</v>
      </c>
      <c r="D1496" t="s">
        <v>92</v>
      </c>
      <c r="E1496">
        <v>2018</v>
      </c>
      <c r="F1496">
        <v>2</v>
      </c>
    </row>
    <row r="1497" spans="1:6">
      <c r="A1497">
        <v>4814</v>
      </c>
      <c r="B1497">
        <v>0</v>
      </c>
      <c r="C1497" t="s">
        <v>64</v>
      </c>
      <c r="D1497" t="s">
        <v>92</v>
      </c>
      <c r="E1497">
        <v>4880</v>
      </c>
      <c r="F1497">
        <v>2</v>
      </c>
    </row>
    <row r="1498" spans="1:6">
      <c r="A1498">
        <v>4814</v>
      </c>
      <c r="B1498">
        <v>0</v>
      </c>
      <c r="C1498" t="s">
        <v>64</v>
      </c>
      <c r="D1498" t="s">
        <v>92</v>
      </c>
      <c r="E1498">
        <v>3967</v>
      </c>
      <c r="F1498">
        <v>2</v>
      </c>
    </row>
    <row r="1499" spans="1:6">
      <c r="A1499">
        <v>4814</v>
      </c>
      <c r="B1499">
        <v>0</v>
      </c>
      <c r="C1499" t="s">
        <v>64</v>
      </c>
      <c r="D1499" t="s">
        <v>92</v>
      </c>
      <c r="E1499">
        <v>2114</v>
      </c>
      <c r="F1499">
        <v>2</v>
      </c>
    </row>
    <row r="1500" spans="1:6">
      <c r="A1500">
        <v>4814</v>
      </c>
      <c r="B1500">
        <v>0</v>
      </c>
      <c r="C1500" t="s">
        <v>64</v>
      </c>
      <c r="D1500" t="s">
        <v>92</v>
      </c>
      <c r="E1500">
        <v>4526</v>
      </c>
      <c r="F1500">
        <v>2</v>
      </c>
    </row>
    <row r="1501" spans="1:6">
      <c r="A1501">
        <v>4814</v>
      </c>
      <c r="B1501">
        <v>0</v>
      </c>
      <c r="C1501" t="s">
        <v>64</v>
      </c>
      <c r="D1501" t="s">
        <v>92</v>
      </c>
      <c r="E1501">
        <v>5786</v>
      </c>
      <c r="F1501">
        <v>1</v>
      </c>
    </row>
    <row r="1502" spans="1:6">
      <c r="A1502">
        <v>4814</v>
      </c>
      <c r="B1502">
        <v>0</v>
      </c>
      <c r="C1502" t="s">
        <v>64</v>
      </c>
      <c r="D1502" t="s">
        <v>92</v>
      </c>
      <c r="E1502">
        <v>5495</v>
      </c>
      <c r="F1502">
        <v>1</v>
      </c>
    </row>
    <row r="1503" spans="1:6">
      <c r="A1503">
        <v>4814</v>
      </c>
      <c r="B1503">
        <v>0</v>
      </c>
      <c r="C1503" t="s">
        <v>64</v>
      </c>
      <c r="D1503" t="s">
        <v>92</v>
      </c>
      <c r="E1503">
        <v>217</v>
      </c>
      <c r="F1503">
        <v>1</v>
      </c>
    </row>
    <row r="1504" spans="1:6">
      <c r="A1504">
        <v>4814</v>
      </c>
      <c r="B1504">
        <v>0</v>
      </c>
      <c r="C1504" t="s">
        <v>64</v>
      </c>
      <c r="D1504" t="s">
        <v>92</v>
      </c>
      <c r="E1504">
        <v>2027</v>
      </c>
      <c r="F1504">
        <v>1</v>
      </c>
    </row>
    <row r="1505" spans="1:6">
      <c r="A1505">
        <v>4814</v>
      </c>
      <c r="B1505">
        <v>0</v>
      </c>
      <c r="C1505" t="s">
        <v>64</v>
      </c>
      <c r="D1505" t="s">
        <v>92</v>
      </c>
      <c r="E1505">
        <v>2246</v>
      </c>
      <c r="F1505">
        <v>1</v>
      </c>
    </row>
    <row r="1506" spans="1:6">
      <c r="A1506">
        <v>4814</v>
      </c>
      <c r="B1506">
        <v>0</v>
      </c>
      <c r="C1506" t="s">
        <v>64</v>
      </c>
      <c r="D1506" t="s">
        <v>92</v>
      </c>
      <c r="E1506">
        <v>5438</v>
      </c>
      <c r="F1506">
        <v>1</v>
      </c>
    </row>
    <row r="1507" spans="1:6">
      <c r="A1507">
        <v>4814</v>
      </c>
      <c r="B1507">
        <v>0</v>
      </c>
      <c r="C1507" t="s">
        <v>64</v>
      </c>
      <c r="D1507" t="s">
        <v>92</v>
      </c>
      <c r="E1507">
        <v>2536</v>
      </c>
      <c r="F1507">
        <v>1</v>
      </c>
    </row>
    <row r="1508" spans="1:6">
      <c r="A1508">
        <v>4814</v>
      </c>
      <c r="B1508">
        <v>0</v>
      </c>
      <c r="C1508" t="s">
        <v>64</v>
      </c>
      <c r="D1508" t="s">
        <v>92</v>
      </c>
      <c r="E1508">
        <v>5041</v>
      </c>
      <c r="F1508">
        <v>1</v>
      </c>
    </row>
    <row r="1509" spans="1:6">
      <c r="A1509">
        <v>4814</v>
      </c>
      <c r="B1509">
        <v>0</v>
      </c>
      <c r="C1509" t="s">
        <v>64</v>
      </c>
      <c r="D1509" t="s">
        <v>92</v>
      </c>
      <c r="E1509">
        <v>2037</v>
      </c>
      <c r="F1509">
        <v>1</v>
      </c>
    </row>
    <row r="1510" spans="1:6">
      <c r="A1510">
        <v>4814</v>
      </c>
      <c r="B1510">
        <v>0</v>
      </c>
      <c r="C1510" t="s">
        <v>64</v>
      </c>
      <c r="D1510" t="s">
        <v>92</v>
      </c>
      <c r="E1510">
        <v>5040</v>
      </c>
      <c r="F1510">
        <v>1</v>
      </c>
    </row>
    <row r="1511" spans="1:6">
      <c r="A1511">
        <v>4814</v>
      </c>
      <c r="B1511">
        <v>0</v>
      </c>
      <c r="C1511" t="s">
        <v>64</v>
      </c>
      <c r="D1511" t="s">
        <v>92</v>
      </c>
      <c r="E1511">
        <v>4822</v>
      </c>
      <c r="F1511">
        <v>1</v>
      </c>
    </row>
    <row r="1512" spans="1:6">
      <c r="A1512">
        <v>4814</v>
      </c>
      <c r="B1512">
        <v>0</v>
      </c>
      <c r="C1512" t="s">
        <v>64</v>
      </c>
      <c r="D1512" t="s">
        <v>92</v>
      </c>
      <c r="E1512">
        <v>5919</v>
      </c>
      <c r="F1512">
        <v>1</v>
      </c>
    </row>
    <row r="1513" spans="1:6">
      <c r="A1513">
        <v>4814</v>
      </c>
      <c r="B1513">
        <v>0</v>
      </c>
      <c r="C1513" t="s">
        <v>64</v>
      </c>
      <c r="D1513" t="s">
        <v>92</v>
      </c>
      <c r="E1513">
        <v>969</v>
      </c>
      <c r="F1513">
        <v>1</v>
      </c>
    </row>
    <row r="1514" spans="1:6">
      <c r="A1514">
        <v>4814</v>
      </c>
      <c r="B1514">
        <v>0</v>
      </c>
      <c r="C1514" t="s">
        <v>64</v>
      </c>
      <c r="D1514" t="s">
        <v>92</v>
      </c>
      <c r="E1514">
        <v>2043</v>
      </c>
      <c r="F1514">
        <v>1</v>
      </c>
    </row>
    <row r="1515" spans="1:6">
      <c r="A1515">
        <v>4814</v>
      </c>
      <c r="B1515">
        <v>0</v>
      </c>
      <c r="C1515" t="s">
        <v>64</v>
      </c>
      <c r="D1515" t="s">
        <v>92</v>
      </c>
      <c r="E1515">
        <v>2877</v>
      </c>
      <c r="F1515">
        <v>1</v>
      </c>
    </row>
    <row r="1516" spans="1:6">
      <c r="A1516">
        <v>4814</v>
      </c>
      <c r="B1516">
        <v>0</v>
      </c>
      <c r="C1516" t="s">
        <v>64</v>
      </c>
      <c r="D1516" t="s">
        <v>92</v>
      </c>
      <c r="E1516">
        <v>117</v>
      </c>
      <c r="F1516">
        <v>1</v>
      </c>
    </row>
    <row r="1517" spans="1:6">
      <c r="A1517">
        <v>4814</v>
      </c>
      <c r="B1517">
        <v>0</v>
      </c>
      <c r="C1517" t="s">
        <v>64</v>
      </c>
      <c r="D1517" t="s">
        <v>92</v>
      </c>
      <c r="E1517">
        <v>4015</v>
      </c>
      <c r="F1517">
        <v>1</v>
      </c>
    </row>
    <row r="1518" spans="1:6">
      <c r="A1518">
        <v>4814</v>
      </c>
      <c r="B1518">
        <v>0</v>
      </c>
      <c r="C1518" t="s">
        <v>64</v>
      </c>
      <c r="D1518" t="s">
        <v>92</v>
      </c>
      <c r="E1518">
        <v>3747</v>
      </c>
      <c r="F1518">
        <v>1</v>
      </c>
    </row>
    <row r="1519" spans="1:6">
      <c r="A1519">
        <v>4814</v>
      </c>
      <c r="B1519">
        <v>0</v>
      </c>
      <c r="C1519" t="s">
        <v>64</v>
      </c>
      <c r="D1519" t="s">
        <v>92</v>
      </c>
      <c r="E1519">
        <v>4093</v>
      </c>
      <c r="F1519">
        <v>1</v>
      </c>
    </row>
    <row r="1520" spans="1:6">
      <c r="A1520">
        <v>4814</v>
      </c>
      <c r="B1520">
        <v>0</v>
      </c>
      <c r="C1520" t="s">
        <v>64</v>
      </c>
      <c r="D1520" t="s">
        <v>92</v>
      </c>
      <c r="E1520">
        <v>3483</v>
      </c>
      <c r="F1520">
        <v>1</v>
      </c>
    </row>
    <row r="1521" spans="1:6">
      <c r="A1521">
        <v>4814</v>
      </c>
      <c r="B1521">
        <v>0</v>
      </c>
      <c r="C1521" t="s">
        <v>64</v>
      </c>
      <c r="D1521" t="s">
        <v>92</v>
      </c>
      <c r="E1521">
        <v>4364</v>
      </c>
      <c r="F1521">
        <v>1</v>
      </c>
    </row>
    <row r="1522" spans="1:6">
      <c r="A1522">
        <v>4814</v>
      </c>
      <c r="B1522">
        <v>0</v>
      </c>
      <c r="C1522" t="s">
        <v>64</v>
      </c>
      <c r="D1522" t="s">
        <v>92</v>
      </c>
      <c r="E1522">
        <v>3192</v>
      </c>
      <c r="F1522">
        <v>1</v>
      </c>
    </row>
    <row r="1523" spans="1:6">
      <c r="A1523">
        <v>4814</v>
      </c>
      <c r="B1523">
        <v>0</v>
      </c>
      <c r="C1523" t="s">
        <v>64</v>
      </c>
      <c r="D1523" t="s">
        <v>92</v>
      </c>
      <c r="E1523">
        <v>5063</v>
      </c>
      <c r="F1523">
        <v>1</v>
      </c>
    </row>
    <row r="1524" spans="1:6">
      <c r="A1524">
        <v>4814</v>
      </c>
      <c r="B1524">
        <v>0</v>
      </c>
      <c r="C1524" t="s">
        <v>64</v>
      </c>
      <c r="D1524" t="s">
        <v>92</v>
      </c>
      <c r="E1524">
        <v>245</v>
      </c>
      <c r="F1524">
        <v>1</v>
      </c>
    </row>
    <row r="1525" spans="1:6">
      <c r="A1525">
        <v>4814</v>
      </c>
      <c r="B1525">
        <v>0</v>
      </c>
      <c r="C1525" t="s">
        <v>64</v>
      </c>
      <c r="D1525" t="s">
        <v>92</v>
      </c>
      <c r="E1525">
        <v>4718</v>
      </c>
      <c r="F1525">
        <v>1</v>
      </c>
    </row>
    <row r="1526" spans="1:6">
      <c r="A1526">
        <v>4814</v>
      </c>
      <c r="B1526">
        <v>0</v>
      </c>
      <c r="C1526" t="s">
        <v>64</v>
      </c>
      <c r="D1526" t="s">
        <v>92</v>
      </c>
      <c r="E1526">
        <v>5666</v>
      </c>
      <c r="F1526">
        <v>1</v>
      </c>
    </row>
    <row r="1527" spans="1:6">
      <c r="A1527">
        <v>4814</v>
      </c>
      <c r="B1527">
        <v>0</v>
      </c>
      <c r="C1527" t="s">
        <v>64</v>
      </c>
      <c r="D1527" t="s">
        <v>92</v>
      </c>
      <c r="E1527">
        <v>51</v>
      </c>
      <c r="F1527">
        <v>1</v>
      </c>
    </row>
    <row r="1528" spans="1:6">
      <c r="A1528">
        <v>4814</v>
      </c>
      <c r="B1528">
        <v>0</v>
      </c>
      <c r="C1528" t="s">
        <v>64</v>
      </c>
      <c r="D1528" t="s">
        <v>92</v>
      </c>
      <c r="E1528">
        <v>179</v>
      </c>
      <c r="F1528">
        <v>1</v>
      </c>
    </row>
    <row r="1529" spans="1:6">
      <c r="A1529">
        <v>4814</v>
      </c>
      <c r="B1529">
        <v>0</v>
      </c>
      <c r="C1529" t="s">
        <v>64</v>
      </c>
      <c r="D1529" t="s">
        <v>92</v>
      </c>
      <c r="E1529">
        <v>4696</v>
      </c>
      <c r="F1529">
        <v>1</v>
      </c>
    </row>
    <row r="1530" spans="1:6">
      <c r="A1530">
        <v>4814</v>
      </c>
      <c r="B1530">
        <v>0</v>
      </c>
      <c r="C1530" t="s">
        <v>64</v>
      </c>
      <c r="D1530" t="s">
        <v>92</v>
      </c>
      <c r="E1530">
        <v>3399</v>
      </c>
      <c r="F1530">
        <v>1</v>
      </c>
    </row>
    <row r="1531" spans="1:6">
      <c r="A1531">
        <v>4814</v>
      </c>
      <c r="B1531">
        <v>0</v>
      </c>
      <c r="C1531" t="s">
        <v>64</v>
      </c>
      <c r="D1531" t="s">
        <v>92</v>
      </c>
      <c r="E1531">
        <v>2986</v>
      </c>
      <c r="F1531">
        <v>1</v>
      </c>
    </row>
    <row r="1532" spans="1:6">
      <c r="A1532">
        <v>4814</v>
      </c>
      <c r="B1532">
        <v>0</v>
      </c>
      <c r="C1532" t="s">
        <v>64</v>
      </c>
      <c r="D1532" t="s">
        <v>92</v>
      </c>
      <c r="E1532">
        <v>4336</v>
      </c>
      <c r="F1532">
        <v>1</v>
      </c>
    </row>
    <row r="1533" spans="1:6">
      <c r="A1533">
        <v>4814</v>
      </c>
      <c r="B1533">
        <v>0</v>
      </c>
      <c r="C1533" t="s">
        <v>64</v>
      </c>
      <c r="D1533" t="s">
        <v>92</v>
      </c>
      <c r="E1533">
        <v>2915</v>
      </c>
      <c r="F1533">
        <v>1</v>
      </c>
    </row>
    <row r="1534" spans="1:6">
      <c r="A1534">
        <v>4814</v>
      </c>
      <c r="B1534">
        <v>0</v>
      </c>
      <c r="C1534" t="s">
        <v>64</v>
      </c>
      <c r="D1534" t="s">
        <v>92</v>
      </c>
      <c r="E1534">
        <v>4517</v>
      </c>
      <c r="F1534">
        <v>1</v>
      </c>
    </row>
    <row r="1535" spans="1:6">
      <c r="A1535">
        <v>4814</v>
      </c>
      <c r="B1535">
        <v>0</v>
      </c>
      <c r="C1535" t="s">
        <v>64</v>
      </c>
      <c r="D1535" t="s">
        <v>92</v>
      </c>
      <c r="E1535">
        <v>5026</v>
      </c>
      <c r="F1535">
        <v>1</v>
      </c>
    </row>
    <row r="1536" spans="1:6">
      <c r="A1536">
        <v>4814</v>
      </c>
      <c r="B1536">
        <v>0</v>
      </c>
      <c r="C1536" t="s">
        <v>64</v>
      </c>
      <c r="D1536" t="s">
        <v>92</v>
      </c>
      <c r="E1536">
        <v>3417</v>
      </c>
      <c r="F1536">
        <v>1</v>
      </c>
    </row>
    <row r="1537" spans="1:6">
      <c r="A1537">
        <v>4814</v>
      </c>
      <c r="B1537">
        <v>0</v>
      </c>
      <c r="C1537" t="s">
        <v>64</v>
      </c>
      <c r="D1537" t="s">
        <v>92</v>
      </c>
      <c r="E1537">
        <v>5528</v>
      </c>
      <c r="F1537">
        <v>1</v>
      </c>
    </row>
    <row r="1538" spans="1:6">
      <c r="A1538">
        <v>4814</v>
      </c>
      <c r="B1538">
        <v>0</v>
      </c>
      <c r="C1538" t="s">
        <v>64</v>
      </c>
      <c r="D1538" t="s">
        <v>92</v>
      </c>
      <c r="E1538">
        <v>2353</v>
      </c>
      <c r="F1538">
        <v>1</v>
      </c>
    </row>
    <row r="1539" spans="1:6">
      <c r="A1539">
        <v>4814</v>
      </c>
      <c r="B1539">
        <v>0</v>
      </c>
      <c r="C1539" t="s">
        <v>64</v>
      </c>
      <c r="D1539" t="s">
        <v>92</v>
      </c>
      <c r="E1539">
        <v>3380</v>
      </c>
      <c r="F1539">
        <v>1</v>
      </c>
    </row>
    <row r="1540" spans="1:6">
      <c r="A1540">
        <v>4814</v>
      </c>
      <c r="B1540">
        <v>0</v>
      </c>
      <c r="C1540" t="s">
        <v>64</v>
      </c>
      <c r="D1540" t="s">
        <v>92</v>
      </c>
      <c r="E1540">
        <v>2650</v>
      </c>
      <c r="F1540">
        <v>1</v>
      </c>
    </row>
    <row r="1541" spans="1:6">
      <c r="A1541">
        <v>4814</v>
      </c>
      <c r="B1541">
        <v>0</v>
      </c>
      <c r="C1541" t="s">
        <v>64</v>
      </c>
      <c r="D1541" t="s">
        <v>92</v>
      </c>
      <c r="E1541">
        <v>14</v>
      </c>
      <c r="F1541">
        <v>1</v>
      </c>
    </row>
    <row r="1542" spans="1:6">
      <c r="A1542">
        <v>4814</v>
      </c>
      <c r="B1542">
        <v>0</v>
      </c>
      <c r="C1542" t="s">
        <v>64</v>
      </c>
      <c r="D1542" t="s">
        <v>92</v>
      </c>
      <c r="E1542">
        <v>1239</v>
      </c>
      <c r="F1542">
        <v>1</v>
      </c>
    </row>
    <row r="1543" spans="1:6">
      <c r="A1543">
        <v>4814</v>
      </c>
      <c r="B1543">
        <v>0</v>
      </c>
      <c r="C1543" t="s">
        <v>64</v>
      </c>
      <c r="D1543" t="s">
        <v>92</v>
      </c>
      <c r="E1543">
        <v>3882</v>
      </c>
      <c r="F1543">
        <v>1</v>
      </c>
    </row>
    <row r="1544" spans="1:6">
      <c r="A1544">
        <v>4814</v>
      </c>
      <c r="B1544">
        <v>0</v>
      </c>
      <c r="C1544" t="s">
        <v>64</v>
      </c>
      <c r="D1544" t="s">
        <v>92</v>
      </c>
      <c r="E1544">
        <v>4341</v>
      </c>
      <c r="F1544">
        <v>1</v>
      </c>
    </row>
    <row r="1545" spans="1:6">
      <c r="A1545">
        <v>4814</v>
      </c>
      <c r="B1545">
        <v>0</v>
      </c>
      <c r="C1545" t="s">
        <v>64</v>
      </c>
      <c r="D1545" t="s">
        <v>92</v>
      </c>
      <c r="E1545">
        <v>4040</v>
      </c>
      <c r="F1545">
        <v>1</v>
      </c>
    </row>
    <row r="1546" spans="1:6">
      <c r="A1546">
        <v>4814</v>
      </c>
      <c r="B1546">
        <v>0</v>
      </c>
      <c r="C1546" t="s">
        <v>64</v>
      </c>
      <c r="D1546" t="s">
        <v>92</v>
      </c>
      <c r="E1546">
        <v>5245</v>
      </c>
      <c r="F1546">
        <v>1</v>
      </c>
    </row>
    <row r="1547" spans="1:6">
      <c r="A1547">
        <v>4814</v>
      </c>
      <c r="B1547">
        <v>0</v>
      </c>
      <c r="C1547" t="s">
        <v>64</v>
      </c>
      <c r="D1547" t="s">
        <v>92</v>
      </c>
      <c r="E1547">
        <v>3982</v>
      </c>
      <c r="F1547">
        <v>1</v>
      </c>
    </row>
    <row r="1548" spans="1:6">
      <c r="A1548">
        <v>4814</v>
      </c>
      <c r="B1548">
        <v>0</v>
      </c>
      <c r="C1548" t="s">
        <v>64</v>
      </c>
      <c r="D1548" t="s">
        <v>92</v>
      </c>
      <c r="E1548">
        <v>5971</v>
      </c>
      <c r="F1548">
        <v>1</v>
      </c>
    </row>
    <row r="1549" spans="1:6">
      <c r="A1549">
        <v>4814</v>
      </c>
      <c r="B1549">
        <v>0</v>
      </c>
      <c r="C1549" t="s">
        <v>64</v>
      </c>
      <c r="D1549" t="s">
        <v>92</v>
      </c>
      <c r="E1549">
        <v>2870</v>
      </c>
      <c r="F1549">
        <v>1</v>
      </c>
    </row>
    <row r="1550" spans="1:6">
      <c r="A1550">
        <v>4814</v>
      </c>
      <c r="B1550">
        <v>0</v>
      </c>
      <c r="C1550" t="s">
        <v>64</v>
      </c>
      <c r="D1550" t="s">
        <v>92</v>
      </c>
      <c r="E1550">
        <v>2492</v>
      </c>
      <c r="F1550">
        <v>1</v>
      </c>
    </row>
    <row r="1551" spans="1:6">
      <c r="A1551">
        <v>4814</v>
      </c>
      <c r="B1551">
        <v>0</v>
      </c>
      <c r="C1551" t="s">
        <v>64</v>
      </c>
      <c r="D1551" t="s">
        <v>92</v>
      </c>
      <c r="E1551">
        <v>6003</v>
      </c>
      <c r="F1551">
        <v>1</v>
      </c>
    </row>
    <row r="1552" spans="1:6">
      <c r="A1552">
        <v>4814</v>
      </c>
      <c r="B1552">
        <v>0</v>
      </c>
      <c r="C1552" t="s">
        <v>64</v>
      </c>
      <c r="D1552" t="s">
        <v>92</v>
      </c>
      <c r="E1552">
        <v>284</v>
      </c>
      <c r="F1552">
        <v>1</v>
      </c>
    </row>
    <row r="1553" spans="1:6">
      <c r="A1553">
        <v>4814</v>
      </c>
      <c r="B1553">
        <v>0</v>
      </c>
      <c r="C1553" t="s">
        <v>64</v>
      </c>
      <c r="D1553" t="s">
        <v>92</v>
      </c>
      <c r="E1553">
        <v>3950</v>
      </c>
      <c r="F1553">
        <v>1</v>
      </c>
    </row>
    <row r="1554" spans="1:6">
      <c r="A1554">
        <v>4814</v>
      </c>
      <c r="B1554">
        <v>0</v>
      </c>
      <c r="C1554" t="s">
        <v>64</v>
      </c>
      <c r="D1554" t="s">
        <v>92</v>
      </c>
      <c r="E1554">
        <v>3069</v>
      </c>
      <c r="F1554">
        <v>1</v>
      </c>
    </row>
    <row r="1555" spans="1:6">
      <c r="A1555">
        <v>4814</v>
      </c>
      <c r="B1555">
        <v>0</v>
      </c>
      <c r="C1555" t="s">
        <v>64</v>
      </c>
      <c r="D1555" t="s">
        <v>92</v>
      </c>
      <c r="E1555">
        <v>4390</v>
      </c>
      <c r="F1555">
        <v>1</v>
      </c>
    </row>
    <row r="1556" spans="1:6">
      <c r="A1556">
        <v>4814</v>
      </c>
      <c r="B1556">
        <v>0</v>
      </c>
      <c r="C1556" t="s">
        <v>64</v>
      </c>
      <c r="D1556" t="s">
        <v>92</v>
      </c>
      <c r="E1556">
        <v>2727</v>
      </c>
      <c r="F1556">
        <v>1</v>
      </c>
    </row>
    <row r="1557" spans="1:6">
      <c r="A1557">
        <v>4814</v>
      </c>
      <c r="B1557">
        <v>1</v>
      </c>
      <c r="C1557" t="s">
        <v>64</v>
      </c>
      <c r="D1557" t="s">
        <v>92</v>
      </c>
      <c r="E1557">
        <v>3742</v>
      </c>
      <c r="F1557">
        <v>4</v>
      </c>
    </row>
    <row r="1558" spans="1:6">
      <c r="A1558">
        <v>4814</v>
      </c>
      <c r="B1558">
        <v>1</v>
      </c>
      <c r="C1558" t="s">
        <v>64</v>
      </c>
      <c r="D1558" t="s">
        <v>92</v>
      </c>
      <c r="E1558">
        <v>2079</v>
      </c>
      <c r="F1558">
        <v>4</v>
      </c>
    </row>
    <row r="1559" spans="1:6">
      <c r="A1559">
        <v>4814</v>
      </c>
      <c r="B1559">
        <v>1</v>
      </c>
      <c r="C1559" t="s">
        <v>64</v>
      </c>
      <c r="D1559" t="s">
        <v>92</v>
      </c>
      <c r="E1559">
        <v>2418</v>
      </c>
      <c r="F1559">
        <v>4</v>
      </c>
    </row>
    <row r="1560" spans="1:6">
      <c r="A1560">
        <v>4814</v>
      </c>
      <c r="B1560">
        <v>1</v>
      </c>
      <c r="C1560" t="s">
        <v>64</v>
      </c>
      <c r="D1560" t="s">
        <v>92</v>
      </c>
      <c r="E1560">
        <v>3725</v>
      </c>
      <c r="F1560">
        <v>4</v>
      </c>
    </row>
    <row r="1561" spans="1:6">
      <c r="A1561">
        <v>4814</v>
      </c>
      <c r="B1561">
        <v>1</v>
      </c>
      <c r="C1561" t="s">
        <v>64</v>
      </c>
      <c r="D1561" t="s">
        <v>92</v>
      </c>
      <c r="E1561">
        <v>6027</v>
      </c>
      <c r="F1561">
        <v>3</v>
      </c>
    </row>
    <row r="1562" spans="1:6">
      <c r="A1562">
        <v>4814</v>
      </c>
      <c r="B1562">
        <v>1</v>
      </c>
      <c r="C1562" t="s">
        <v>64</v>
      </c>
      <c r="D1562" t="s">
        <v>92</v>
      </c>
      <c r="E1562">
        <v>5597</v>
      </c>
      <c r="F1562">
        <v>2</v>
      </c>
    </row>
    <row r="1563" spans="1:6">
      <c r="A1563">
        <v>4814</v>
      </c>
      <c r="B1563">
        <v>1</v>
      </c>
      <c r="C1563" t="s">
        <v>64</v>
      </c>
      <c r="D1563" t="s">
        <v>92</v>
      </c>
      <c r="E1563">
        <v>3094</v>
      </c>
      <c r="F1563">
        <v>2</v>
      </c>
    </row>
    <row r="1564" spans="1:6">
      <c r="A1564">
        <v>4814</v>
      </c>
      <c r="B1564">
        <v>1</v>
      </c>
      <c r="C1564" t="s">
        <v>64</v>
      </c>
      <c r="D1564" t="s">
        <v>92</v>
      </c>
      <c r="E1564">
        <v>3521</v>
      </c>
      <c r="F1564">
        <v>2</v>
      </c>
    </row>
    <row r="1565" spans="1:6">
      <c r="A1565">
        <v>4814</v>
      </c>
      <c r="B1565">
        <v>1</v>
      </c>
      <c r="C1565" t="s">
        <v>64</v>
      </c>
      <c r="D1565" t="s">
        <v>92</v>
      </c>
      <c r="E1565">
        <v>4808</v>
      </c>
      <c r="F1565">
        <v>2</v>
      </c>
    </row>
    <row r="1566" spans="1:6">
      <c r="A1566">
        <v>4814</v>
      </c>
      <c r="B1566">
        <v>1</v>
      </c>
      <c r="C1566" t="s">
        <v>64</v>
      </c>
      <c r="D1566" t="s">
        <v>92</v>
      </c>
      <c r="E1566">
        <v>2492</v>
      </c>
      <c r="F1566">
        <v>2</v>
      </c>
    </row>
    <row r="1567" spans="1:6">
      <c r="A1567">
        <v>4814</v>
      </c>
      <c r="B1567">
        <v>1</v>
      </c>
      <c r="C1567" t="s">
        <v>64</v>
      </c>
      <c r="D1567" t="s">
        <v>92</v>
      </c>
      <c r="E1567">
        <v>224</v>
      </c>
      <c r="F1567">
        <v>2</v>
      </c>
    </row>
    <row r="1568" spans="1:6">
      <c r="A1568">
        <v>4814</v>
      </c>
      <c r="B1568">
        <v>1</v>
      </c>
      <c r="C1568" t="s">
        <v>64</v>
      </c>
      <c r="D1568" t="s">
        <v>92</v>
      </c>
      <c r="E1568">
        <v>6041</v>
      </c>
      <c r="F1568">
        <v>2</v>
      </c>
    </row>
    <row r="1569" spans="1:6">
      <c r="A1569">
        <v>4814</v>
      </c>
      <c r="B1569">
        <v>1</v>
      </c>
      <c r="C1569" t="s">
        <v>64</v>
      </c>
      <c r="D1569" t="s">
        <v>92</v>
      </c>
      <c r="E1569">
        <v>1298</v>
      </c>
      <c r="F1569">
        <v>2</v>
      </c>
    </row>
    <row r="1570" spans="1:6">
      <c r="A1570">
        <v>4814</v>
      </c>
      <c r="B1570">
        <v>1</v>
      </c>
      <c r="C1570" t="s">
        <v>64</v>
      </c>
      <c r="D1570" t="s">
        <v>92</v>
      </c>
      <c r="E1570">
        <v>2435</v>
      </c>
      <c r="F1570">
        <v>2</v>
      </c>
    </row>
    <row r="1571" spans="1:6">
      <c r="A1571">
        <v>4814</v>
      </c>
      <c r="B1571">
        <v>1</v>
      </c>
      <c r="C1571" t="s">
        <v>64</v>
      </c>
      <c r="D1571" t="s">
        <v>92</v>
      </c>
      <c r="E1571">
        <v>3076</v>
      </c>
      <c r="F1571">
        <v>2</v>
      </c>
    </row>
    <row r="1572" spans="1:6">
      <c r="A1572">
        <v>4814</v>
      </c>
      <c r="B1572">
        <v>1</v>
      </c>
      <c r="C1572" t="s">
        <v>64</v>
      </c>
      <c r="D1572" t="s">
        <v>92</v>
      </c>
      <c r="E1572">
        <v>2997</v>
      </c>
      <c r="F1572">
        <v>2</v>
      </c>
    </row>
    <row r="1573" spans="1:6">
      <c r="A1573">
        <v>4814</v>
      </c>
      <c r="B1573">
        <v>1</v>
      </c>
      <c r="C1573" t="s">
        <v>64</v>
      </c>
      <c r="D1573" t="s">
        <v>92</v>
      </c>
      <c r="E1573">
        <v>142</v>
      </c>
      <c r="F1573">
        <v>1</v>
      </c>
    </row>
    <row r="1574" spans="1:6">
      <c r="A1574">
        <v>4814</v>
      </c>
      <c r="B1574">
        <v>1</v>
      </c>
      <c r="C1574" t="s">
        <v>64</v>
      </c>
      <c r="D1574" t="s">
        <v>92</v>
      </c>
      <c r="E1574">
        <v>5802</v>
      </c>
      <c r="F1574">
        <v>1</v>
      </c>
    </row>
    <row r="1575" spans="1:6">
      <c r="A1575">
        <v>4814</v>
      </c>
      <c r="B1575">
        <v>1</v>
      </c>
      <c r="C1575" t="s">
        <v>64</v>
      </c>
      <c r="D1575" t="s">
        <v>92</v>
      </c>
      <c r="E1575">
        <v>3224</v>
      </c>
      <c r="F1575">
        <v>1</v>
      </c>
    </row>
    <row r="1576" spans="1:6">
      <c r="A1576">
        <v>4814</v>
      </c>
      <c r="B1576">
        <v>1</v>
      </c>
      <c r="C1576" t="s">
        <v>64</v>
      </c>
      <c r="D1576" t="s">
        <v>92</v>
      </c>
      <c r="E1576">
        <v>5459</v>
      </c>
      <c r="F1576">
        <v>1</v>
      </c>
    </row>
    <row r="1577" spans="1:6">
      <c r="A1577">
        <v>4814</v>
      </c>
      <c r="B1577">
        <v>1</v>
      </c>
      <c r="C1577" t="s">
        <v>64</v>
      </c>
      <c r="D1577" t="s">
        <v>92</v>
      </c>
      <c r="E1577">
        <v>294</v>
      </c>
      <c r="F1577">
        <v>1</v>
      </c>
    </row>
    <row r="1578" spans="1:6">
      <c r="A1578">
        <v>4814</v>
      </c>
      <c r="B1578">
        <v>1</v>
      </c>
      <c r="C1578" t="s">
        <v>64</v>
      </c>
      <c r="D1578" t="s">
        <v>92</v>
      </c>
      <c r="E1578">
        <v>3453</v>
      </c>
      <c r="F1578">
        <v>1</v>
      </c>
    </row>
    <row r="1579" spans="1:6">
      <c r="A1579">
        <v>4814</v>
      </c>
      <c r="B1579">
        <v>1</v>
      </c>
      <c r="C1579" t="s">
        <v>64</v>
      </c>
      <c r="D1579" t="s">
        <v>92</v>
      </c>
      <c r="E1579">
        <v>5283</v>
      </c>
      <c r="F1579">
        <v>1</v>
      </c>
    </row>
    <row r="1580" spans="1:6">
      <c r="A1580">
        <v>4814</v>
      </c>
      <c r="B1580">
        <v>1</v>
      </c>
      <c r="C1580" t="s">
        <v>64</v>
      </c>
      <c r="D1580" t="s">
        <v>92</v>
      </c>
      <c r="E1580">
        <v>5783</v>
      </c>
      <c r="F1580">
        <v>1</v>
      </c>
    </row>
    <row r="1581" spans="1:6">
      <c r="A1581">
        <v>4814</v>
      </c>
      <c r="B1581">
        <v>1</v>
      </c>
      <c r="C1581" t="s">
        <v>64</v>
      </c>
      <c r="D1581" t="s">
        <v>92</v>
      </c>
      <c r="E1581">
        <v>3259</v>
      </c>
      <c r="F1581">
        <v>1</v>
      </c>
    </row>
    <row r="1582" spans="1:6">
      <c r="A1582">
        <v>4814</v>
      </c>
      <c r="B1582">
        <v>1</v>
      </c>
      <c r="C1582" t="s">
        <v>64</v>
      </c>
      <c r="D1582" t="s">
        <v>92</v>
      </c>
      <c r="E1582">
        <v>4090</v>
      </c>
      <c r="F1582">
        <v>1</v>
      </c>
    </row>
    <row r="1583" spans="1:6">
      <c r="A1583">
        <v>4814</v>
      </c>
      <c r="B1583">
        <v>1</v>
      </c>
      <c r="C1583" t="s">
        <v>64</v>
      </c>
      <c r="D1583" t="s">
        <v>92</v>
      </c>
      <c r="E1583">
        <v>2817</v>
      </c>
      <c r="F1583">
        <v>1</v>
      </c>
    </row>
    <row r="1584" spans="1:6">
      <c r="A1584">
        <v>4814</v>
      </c>
      <c r="B1584">
        <v>1</v>
      </c>
      <c r="C1584" t="s">
        <v>64</v>
      </c>
      <c r="D1584" t="s">
        <v>92</v>
      </c>
      <c r="E1584">
        <v>135</v>
      </c>
      <c r="F1584">
        <v>1</v>
      </c>
    </row>
    <row r="1585" spans="1:6">
      <c r="A1585">
        <v>4814</v>
      </c>
      <c r="B1585">
        <v>1</v>
      </c>
      <c r="C1585" t="s">
        <v>64</v>
      </c>
      <c r="D1585" t="s">
        <v>92</v>
      </c>
      <c r="E1585">
        <v>4719</v>
      </c>
      <c r="F1585">
        <v>1</v>
      </c>
    </row>
    <row r="1586" spans="1:6">
      <c r="A1586">
        <v>4814</v>
      </c>
      <c r="B1586">
        <v>1</v>
      </c>
      <c r="C1586" t="s">
        <v>64</v>
      </c>
      <c r="D1586" t="s">
        <v>92</v>
      </c>
      <c r="E1586">
        <v>5418</v>
      </c>
      <c r="F1586">
        <v>1</v>
      </c>
    </row>
    <row r="1587" spans="1:6">
      <c r="A1587">
        <v>4814</v>
      </c>
      <c r="B1587">
        <v>1</v>
      </c>
      <c r="C1587" t="s">
        <v>64</v>
      </c>
      <c r="D1587" t="s">
        <v>92</v>
      </c>
      <c r="E1587">
        <v>4145</v>
      </c>
      <c r="F1587">
        <v>1</v>
      </c>
    </row>
    <row r="1588" spans="1:6">
      <c r="A1588">
        <v>4814</v>
      </c>
      <c r="B1588">
        <v>1</v>
      </c>
      <c r="C1588" t="s">
        <v>64</v>
      </c>
      <c r="D1588" t="s">
        <v>92</v>
      </c>
      <c r="E1588">
        <v>1334</v>
      </c>
      <c r="F1588">
        <v>1</v>
      </c>
    </row>
    <row r="1589" spans="1:6">
      <c r="A1589">
        <v>4814</v>
      </c>
      <c r="B1589">
        <v>1</v>
      </c>
      <c r="C1589" t="s">
        <v>64</v>
      </c>
      <c r="D1589" t="s">
        <v>92</v>
      </c>
      <c r="E1589">
        <v>2133</v>
      </c>
      <c r="F1589">
        <v>1</v>
      </c>
    </row>
    <row r="1590" spans="1:6">
      <c r="A1590">
        <v>4814</v>
      </c>
      <c r="B1590">
        <v>1</v>
      </c>
      <c r="C1590" t="s">
        <v>64</v>
      </c>
      <c r="D1590" t="s">
        <v>92</v>
      </c>
      <c r="E1590">
        <v>2929</v>
      </c>
      <c r="F1590">
        <v>1</v>
      </c>
    </row>
    <row r="1591" spans="1:6">
      <c r="A1591">
        <v>4814</v>
      </c>
      <c r="B1591">
        <v>1</v>
      </c>
      <c r="C1591" t="s">
        <v>64</v>
      </c>
      <c r="D1591" t="s">
        <v>92</v>
      </c>
      <c r="E1591">
        <v>5632</v>
      </c>
      <c r="F1591">
        <v>1</v>
      </c>
    </row>
    <row r="1592" spans="1:6">
      <c r="A1592">
        <v>4814</v>
      </c>
      <c r="B1592">
        <v>1</v>
      </c>
      <c r="C1592" t="s">
        <v>64</v>
      </c>
      <c r="D1592" t="s">
        <v>92</v>
      </c>
      <c r="E1592">
        <v>5297</v>
      </c>
      <c r="F1592">
        <v>1</v>
      </c>
    </row>
    <row r="1593" spans="1:6">
      <c r="A1593">
        <v>4814</v>
      </c>
      <c r="B1593">
        <v>1</v>
      </c>
      <c r="C1593" t="s">
        <v>64</v>
      </c>
      <c r="D1593" t="s">
        <v>92</v>
      </c>
      <c r="E1593">
        <v>3156</v>
      </c>
      <c r="F1593">
        <v>1</v>
      </c>
    </row>
    <row r="1594" spans="1:6">
      <c r="A1594">
        <v>4814</v>
      </c>
      <c r="B1594">
        <v>1</v>
      </c>
      <c r="C1594" t="s">
        <v>64</v>
      </c>
      <c r="D1594" t="s">
        <v>92</v>
      </c>
      <c r="E1594">
        <v>3424</v>
      </c>
      <c r="F1594">
        <v>1</v>
      </c>
    </row>
    <row r="1595" spans="1:6">
      <c r="A1595">
        <v>4814</v>
      </c>
      <c r="B1595">
        <v>1</v>
      </c>
      <c r="C1595" t="s">
        <v>64</v>
      </c>
      <c r="D1595" t="s">
        <v>92</v>
      </c>
      <c r="E1595">
        <v>4822</v>
      </c>
      <c r="F1595">
        <v>1</v>
      </c>
    </row>
    <row r="1596" spans="1:6">
      <c r="A1596">
        <v>4814</v>
      </c>
      <c r="B1596">
        <v>1</v>
      </c>
      <c r="C1596" t="s">
        <v>64</v>
      </c>
      <c r="D1596" t="s">
        <v>92</v>
      </c>
      <c r="E1596">
        <v>3667</v>
      </c>
      <c r="F1596">
        <v>1</v>
      </c>
    </row>
    <row r="1597" spans="1:6">
      <c r="A1597">
        <v>4814</v>
      </c>
      <c r="B1597">
        <v>1</v>
      </c>
      <c r="C1597" t="s">
        <v>64</v>
      </c>
      <c r="D1597" t="s">
        <v>92</v>
      </c>
      <c r="E1597">
        <v>3018</v>
      </c>
      <c r="F1597">
        <v>1</v>
      </c>
    </row>
    <row r="1598" spans="1:6">
      <c r="A1598">
        <v>4814</v>
      </c>
      <c r="B1598">
        <v>1</v>
      </c>
      <c r="C1598" t="s">
        <v>64</v>
      </c>
      <c r="D1598" t="s">
        <v>92</v>
      </c>
      <c r="E1598">
        <v>4768</v>
      </c>
      <c r="F1598">
        <v>1</v>
      </c>
    </row>
    <row r="1599" spans="1:6">
      <c r="A1599">
        <v>4814</v>
      </c>
      <c r="B1599">
        <v>1</v>
      </c>
      <c r="C1599" t="s">
        <v>64</v>
      </c>
      <c r="D1599" t="s">
        <v>92</v>
      </c>
      <c r="E1599">
        <v>4678</v>
      </c>
      <c r="F1599">
        <v>1</v>
      </c>
    </row>
    <row r="1600" spans="1:6">
      <c r="A1600">
        <v>4814</v>
      </c>
      <c r="B1600">
        <v>1</v>
      </c>
      <c r="C1600" t="s">
        <v>64</v>
      </c>
      <c r="D1600" t="s">
        <v>92</v>
      </c>
      <c r="E1600">
        <v>4331</v>
      </c>
      <c r="F1600">
        <v>1</v>
      </c>
    </row>
    <row r="1601" spans="1:6">
      <c r="A1601">
        <v>4814</v>
      </c>
      <c r="B1601">
        <v>1</v>
      </c>
      <c r="C1601" t="s">
        <v>64</v>
      </c>
      <c r="D1601" t="s">
        <v>92</v>
      </c>
      <c r="E1601">
        <v>6018</v>
      </c>
      <c r="F1601">
        <v>1</v>
      </c>
    </row>
    <row r="1602" spans="1:6">
      <c r="A1602">
        <v>4814</v>
      </c>
      <c r="B1602">
        <v>1</v>
      </c>
      <c r="C1602" t="s">
        <v>64</v>
      </c>
      <c r="D1602" t="s">
        <v>92</v>
      </c>
      <c r="E1602">
        <v>4788</v>
      </c>
      <c r="F1602">
        <v>1</v>
      </c>
    </row>
    <row r="1603" spans="1:6">
      <c r="A1603">
        <v>4814</v>
      </c>
      <c r="B1603">
        <v>1</v>
      </c>
      <c r="C1603" t="s">
        <v>64</v>
      </c>
      <c r="D1603" t="s">
        <v>92</v>
      </c>
      <c r="E1603">
        <v>5192</v>
      </c>
      <c r="F1603">
        <v>1</v>
      </c>
    </row>
    <row r="1604" spans="1:6">
      <c r="A1604">
        <v>4814</v>
      </c>
      <c r="B1604">
        <v>1</v>
      </c>
      <c r="C1604" t="s">
        <v>64</v>
      </c>
      <c r="D1604" t="s">
        <v>92</v>
      </c>
      <c r="E1604">
        <v>2658</v>
      </c>
      <c r="F1604">
        <v>1</v>
      </c>
    </row>
    <row r="1605" spans="1:6">
      <c r="A1605">
        <v>4814</v>
      </c>
      <c r="B1605">
        <v>1</v>
      </c>
      <c r="C1605" t="s">
        <v>64</v>
      </c>
      <c r="D1605" t="s">
        <v>92</v>
      </c>
      <c r="E1605">
        <v>3308</v>
      </c>
      <c r="F1605">
        <v>1</v>
      </c>
    </row>
    <row r="1606" spans="1:6">
      <c r="A1606">
        <v>4814</v>
      </c>
      <c r="B1606">
        <v>1</v>
      </c>
      <c r="C1606" t="s">
        <v>64</v>
      </c>
      <c r="D1606" t="s">
        <v>92</v>
      </c>
      <c r="E1606">
        <v>1031</v>
      </c>
      <c r="F1606">
        <v>1</v>
      </c>
    </row>
    <row r="1607" spans="1:6">
      <c r="A1607">
        <v>4814</v>
      </c>
      <c r="B1607">
        <v>1</v>
      </c>
      <c r="C1607" t="s">
        <v>64</v>
      </c>
      <c r="D1607" t="s">
        <v>92</v>
      </c>
      <c r="E1607">
        <v>5464</v>
      </c>
      <c r="F1607">
        <v>1</v>
      </c>
    </row>
    <row r="1608" spans="1:6">
      <c r="A1608">
        <v>4814</v>
      </c>
      <c r="B1608">
        <v>1</v>
      </c>
      <c r="C1608" t="s">
        <v>64</v>
      </c>
      <c r="D1608" t="s">
        <v>92</v>
      </c>
      <c r="E1608">
        <v>5766</v>
      </c>
      <c r="F1608">
        <v>1</v>
      </c>
    </row>
    <row r="1609" spans="1:6">
      <c r="A1609">
        <v>4814</v>
      </c>
      <c r="B1609">
        <v>1</v>
      </c>
      <c r="C1609" t="s">
        <v>64</v>
      </c>
      <c r="D1609" t="s">
        <v>92</v>
      </c>
      <c r="E1609">
        <v>4786</v>
      </c>
      <c r="F1609">
        <v>1</v>
      </c>
    </row>
    <row r="1610" spans="1:6">
      <c r="A1610">
        <v>4814</v>
      </c>
      <c r="B1610">
        <v>1</v>
      </c>
      <c r="C1610" t="s">
        <v>64</v>
      </c>
      <c r="D1610" t="s">
        <v>92</v>
      </c>
      <c r="E1610">
        <v>1328</v>
      </c>
      <c r="F1610">
        <v>1</v>
      </c>
    </row>
    <row r="1611" spans="1:6">
      <c r="A1611">
        <v>4814</v>
      </c>
      <c r="B1611">
        <v>1</v>
      </c>
      <c r="C1611" t="s">
        <v>64</v>
      </c>
      <c r="D1611" t="s">
        <v>92</v>
      </c>
      <c r="E1611">
        <v>1196</v>
      </c>
      <c r="F1611">
        <v>1</v>
      </c>
    </row>
    <row r="1612" spans="1:6">
      <c r="A1612">
        <v>4814</v>
      </c>
      <c r="B1612">
        <v>1</v>
      </c>
      <c r="C1612" t="s">
        <v>64</v>
      </c>
      <c r="D1612" t="s">
        <v>92</v>
      </c>
      <c r="E1612">
        <v>2750</v>
      </c>
      <c r="F1612">
        <v>1</v>
      </c>
    </row>
    <row r="1613" spans="1:6">
      <c r="A1613">
        <v>4814</v>
      </c>
      <c r="B1613">
        <v>1</v>
      </c>
      <c r="C1613" t="s">
        <v>64</v>
      </c>
      <c r="D1613" t="s">
        <v>92</v>
      </c>
      <c r="E1613">
        <v>3420</v>
      </c>
      <c r="F1613">
        <v>1</v>
      </c>
    </row>
    <row r="1614" spans="1:6">
      <c r="A1614">
        <v>4814</v>
      </c>
      <c r="B1614">
        <v>1</v>
      </c>
      <c r="C1614" t="s">
        <v>64</v>
      </c>
      <c r="D1614" t="s">
        <v>92</v>
      </c>
      <c r="E1614">
        <v>5223</v>
      </c>
      <c r="F1614">
        <v>1</v>
      </c>
    </row>
    <row r="1615" spans="1:6">
      <c r="A1615">
        <v>4814</v>
      </c>
      <c r="B1615">
        <v>1</v>
      </c>
      <c r="C1615" t="s">
        <v>64</v>
      </c>
      <c r="D1615" t="s">
        <v>92</v>
      </c>
      <c r="E1615">
        <v>4041</v>
      </c>
      <c r="F1615">
        <v>1</v>
      </c>
    </row>
    <row r="1616" spans="1:6">
      <c r="A1616">
        <v>4814</v>
      </c>
      <c r="B1616">
        <v>1</v>
      </c>
      <c r="C1616" t="s">
        <v>64</v>
      </c>
      <c r="D1616" t="s">
        <v>92</v>
      </c>
      <c r="E1616">
        <v>2593</v>
      </c>
      <c r="F1616">
        <v>1</v>
      </c>
    </row>
    <row r="1617" spans="1:6">
      <c r="A1617">
        <v>4814</v>
      </c>
      <c r="B1617">
        <v>1</v>
      </c>
      <c r="C1617" t="s">
        <v>64</v>
      </c>
      <c r="D1617" t="s">
        <v>92</v>
      </c>
      <c r="E1617">
        <v>284</v>
      </c>
      <c r="F1617">
        <v>1</v>
      </c>
    </row>
    <row r="1618" spans="1:6">
      <c r="A1618">
        <v>4814</v>
      </c>
      <c r="B1618">
        <v>1</v>
      </c>
      <c r="C1618" t="s">
        <v>64</v>
      </c>
      <c r="D1618" t="s">
        <v>92</v>
      </c>
      <c r="E1618">
        <v>4052</v>
      </c>
      <c r="F1618">
        <v>1</v>
      </c>
    </row>
    <row r="1619" spans="1:6">
      <c r="A1619">
        <v>4814</v>
      </c>
      <c r="B1619">
        <v>1</v>
      </c>
      <c r="C1619" t="s">
        <v>64</v>
      </c>
      <c r="D1619" t="s">
        <v>92</v>
      </c>
      <c r="E1619">
        <v>3437</v>
      </c>
      <c r="F1619">
        <v>1</v>
      </c>
    </row>
    <row r="1620" spans="1:6">
      <c r="A1620">
        <v>4814</v>
      </c>
      <c r="B1620">
        <v>1</v>
      </c>
      <c r="C1620" t="s">
        <v>64</v>
      </c>
      <c r="D1620" t="s">
        <v>92</v>
      </c>
      <c r="E1620">
        <v>3655</v>
      </c>
      <c r="F1620">
        <v>1</v>
      </c>
    </row>
    <row r="1621" spans="1:6">
      <c r="A1621">
        <v>4814</v>
      </c>
      <c r="B1621">
        <v>1</v>
      </c>
      <c r="C1621" t="s">
        <v>64</v>
      </c>
      <c r="D1621" t="s">
        <v>92</v>
      </c>
      <c r="E1621">
        <v>5465</v>
      </c>
      <c r="F1621">
        <v>1</v>
      </c>
    </row>
    <row r="1622" spans="1:6">
      <c r="A1622">
        <v>4814</v>
      </c>
      <c r="B1622">
        <v>1</v>
      </c>
      <c r="C1622" t="s">
        <v>64</v>
      </c>
      <c r="D1622" t="s">
        <v>92</v>
      </c>
      <c r="E1622">
        <v>4062</v>
      </c>
      <c r="F1622">
        <v>1</v>
      </c>
    </row>
    <row r="1623" spans="1:6">
      <c r="A1623">
        <v>4814</v>
      </c>
      <c r="B1623">
        <v>1</v>
      </c>
      <c r="C1623" t="s">
        <v>64</v>
      </c>
      <c r="D1623" t="s">
        <v>92</v>
      </c>
      <c r="E1623">
        <v>3278</v>
      </c>
      <c r="F1623">
        <v>1</v>
      </c>
    </row>
    <row r="1624" spans="1:6">
      <c r="A1624">
        <v>4814</v>
      </c>
      <c r="B1624">
        <v>1</v>
      </c>
      <c r="C1624" t="s">
        <v>64</v>
      </c>
      <c r="D1624" t="s">
        <v>92</v>
      </c>
      <c r="E1624">
        <v>4087</v>
      </c>
      <c r="F1624">
        <v>1</v>
      </c>
    </row>
    <row r="1625" spans="1:6">
      <c r="A1625">
        <v>4814</v>
      </c>
      <c r="B1625">
        <v>1</v>
      </c>
      <c r="C1625" t="s">
        <v>64</v>
      </c>
      <c r="D1625" t="s">
        <v>92</v>
      </c>
      <c r="E1625">
        <v>2429</v>
      </c>
      <c r="F1625">
        <v>1</v>
      </c>
    </row>
    <row r="1626" spans="1:6">
      <c r="A1626">
        <v>4814</v>
      </c>
      <c r="B1626">
        <v>1</v>
      </c>
      <c r="C1626" t="s">
        <v>64</v>
      </c>
      <c r="D1626" t="s">
        <v>92</v>
      </c>
      <c r="E1626">
        <v>5788</v>
      </c>
      <c r="F1626">
        <v>1</v>
      </c>
    </row>
    <row r="1627" spans="1:6">
      <c r="A1627">
        <v>4814</v>
      </c>
      <c r="B1627">
        <v>1</v>
      </c>
      <c r="C1627" t="s">
        <v>64</v>
      </c>
      <c r="D1627" t="s">
        <v>92</v>
      </c>
      <c r="E1627">
        <v>3388</v>
      </c>
      <c r="F1627">
        <v>1</v>
      </c>
    </row>
    <row r="1628" spans="1:6">
      <c r="A1628">
        <v>4814</v>
      </c>
      <c r="B1628">
        <v>1</v>
      </c>
      <c r="C1628" t="s">
        <v>64</v>
      </c>
      <c r="D1628" t="s">
        <v>92</v>
      </c>
      <c r="E1628">
        <v>4015</v>
      </c>
      <c r="F1628">
        <v>1</v>
      </c>
    </row>
    <row r="1629" spans="1:6">
      <c r="A1629">
        <v>4814</v>
      </c>
      <c r="B1629">
        <v>2</v>
      </c>
      <c r="C1629" t="s">
        <v>64</v>
      </c>
      <c r="D1629" t="s">
        <v>92</v>
      </c>
      <c r="E1629">
        <v>1217</v>
      </c>
      <c r="F1629">
        <v>4</v>
      </c>
    </row>
    <row r="1630" spans="1:6">
      <c r="A1630">
        <v>4814</v>
      </c>
      <c r="B1630">
        <v>2</v>
      </c>
      <c r="C1630" t="s">
        <v>64</v>
      </c>
      <c r="D1630" t="s">
        <v>92</v>
      </c>
      <c r="E1630">
        <v>5377</v>
      </c>
      <c r="F1630">
        <v>3</v>
      </c>
    </row>
    <row r="1631" spans="1:6">
      <c r="A1631">
        <v>4814</v>
      </c>
      <c r="B1631">
        <v>2</v>
      </c>
      <c r="C1631" t="s">
        <v>64</v>
      </c>
      <c r="D1631" t="s">
        <v>92</v>
      </c>
      <c r="E1631">
        <v>5042</v>
      </c>
      <c r="F1631">
        <v>3</v>
      </c>
    </row>
    <row r="1632" spans="1:6">
      <c r="A1632">
        <v>4814</v>
      </c>
      <c r="B1632">
        <v>2</v>
      </c>
      <c r="C1632" t="s">
        <v>64</v>
      </c>
      <c r="D1632" t="s">
        <v>92</v>
      </c>
      <c r="E1632">
        <v>2848</v>
      </c>
      <c r="F1632">
        <v>3</v>
      </c>
    </row>
    <row r="1633" spans="1:6">
      <c r="A1633">
        <v>4814</v>
      </c>
      <c r="B1633">
        <v>2</v>
      </c>
      <c r="C1633" t="s">
        <v>64</v>
      </c>
      <c r="D1633" t="s">
        <v>92</v>
      </c>
      <c r="E1633">
        <v>5570</v>
      </c>
      <c r="F1633">
        <v>3</v>
      </c>
    </row>
    <row r="1634" spans="1:6">
      <c r="A1634">
        <v>4814</v>
      </c>
      <c r="B1634">
        <v>2</v>
      </c>
      <c r="C1634" t="s">
        <v>64</v>
      </c>
      <c r="D1634" t="s">
        <v>92</v>
      </c>
      <c r="E1634">
        <v>4110</v>
      </c>
      <c r="F1634">
        <v>2</v>
      </c>
    </row>
    <row r="1635" spans="1:6">
      <c r="A1635">
        <v>4814</v>
      </c>
      <c r="B1635">
        <v>2</v>
      </c>
      <c r="C1635" t="s">
        <v>64</v>
      </c>
      <c r="D1635" t="s">
        <v>92</v>
      </c>
      <c r="E1635">
        <v>5867</v>
      </c>
      <c r="F1635">
        <v>2</v>
      </c>
    </row>
    <row r="1636" spans="1:6">
      <c r="A1636">
        <v>4814</v>
      </c>
      <c r="B1636">
        <v>2</v>
      </c>
      <c r="C1636" t="s">
        <v>64</v>
      </c>
      <c r="D1636" t="s">
        <v>92</v>
      </c>
      <c r="E1636">
        <v>2975</v>
      </c>
      <c r="F1636">
        <v>2</v>
      </c>
    </row>
    <row r="1637" spans="1:6">
      <c r="A1637">
        <v>4814</v>
      </c>
      <c r="B1637">
        <v>2</v>
      </c>
      <c r="C1637" t="s">
        <v>64</v>
      </c>
      <c r="D1637" t="s">
        <v>92</v>
      </c>
      <c r="E1637">
        <v>5488</v>
      </c>
      <c r="F1637">
        <v>2</v>
      </c>
    </row>
    <row r="1638" spans="1:6">
      <c r="A1638">
        <v>4814</v>
      </c>
      <c r="B1638">
        <v>2</v>
      </c>
      <c r="C1638" t="s">
        <v>64</v>
      </c>
      <c r="D1638" t="s">
        <v>92</v>
      </c>
      <c r="E1638">
        <v>2366</v>
      </c>
      <c r="F1638">
        <v>2</v>
      </c>
    </row>
    <row r="1639" spans="1:6">
      <c r="A1639">
        <v>4814</v>
      </c>
      <c r="B1639">
        <v>2</v>
      </c>
      <c r="C1639" t="s">
        <v>64</v>
      </c>
      <c r="D1639" t="s">
        <v>92</v>
      </c>
      <c r="E1639">
        <v>2487</v>
      </c>
      <c r="F1639">
        <v>2</v>
      </c>
    </row>
    <row r="1640" spans="1:6">
      <c r="A1640">
        <v>4814</v>
      </c>
      <c r="B1640">
        <v>2</v>
      </c>
      <c r="C1640" t="s">
        <v>64</v>
      </c>
      <c r="D1640" t="s">
        <v>92</v>
      </c>
      <c r="E1640">
        <v>2602</v>
      </c>
      <c r="F1640">
        <v>2</v>
      </c>
    </row>
    <row r="1641" spans="1:6">
      <c r="A1641">
        <v>4814</v>
      </c>
      <c r="B1641">
        <v>2</v>
      </c>
      <c r="C1641" t="s">
        <v>64</v>
      </c>
      <c r="D1641" t="s">
        <v>92</v>
      </c>
      <c r="E1641">
        <v>2241</v>
      </c>
      <c r="F1641">
        <v>2</v>
      </c>
    </row>
    <row r="1642" spans="1:6">
      <c r="A1642">
        <v>4814</v>
      </c>
      <c r="B1642">
        <v>2</v>
      </c>
      <c r="C1642" t="s">
        <v>64</v>
      </c>
      <c r="D1642" t="s">
        <v>92</v>
      </c>
      <c r="E1642">
        <v>4810</v>
      </c>
      <c r="F1642">
        <v>2</v>
      </c>
    </row>
    <row r="1643" spans="1:6">
      <c r="A1643">
        <v>4814</v>
      </c>
      <c r="B1643">
        <v>2</v>
      </c>
      <c r="C1643" t="s">
        <v>64</v>
      </c>
      <c r="D1643" t="s">
        <v>92</v>
      </c>
      <c r="E1643">
        <v>1237</v>
      </c>
      <c r="F1643">
        <v>1</v>
      </c>
    </row>
    <row r="1644" spans="1:6">
      <c r="A1644">
        <v>4814</v>
      </c>
      <c r="B1644">
        <v>2</v>
      </c>
      <c r="C1644" t="s">
        <v>64</v>
      </c>
      <c r="D1644" t="s">
        <v>92</v>
      </c>
      <c r="E1644">
        <v>4396</v>
      </c>
      <c r="F1644">
        <v>1</v>
      </c>
    </row>
    <row r="1645" spans="1:6">
      <c r="A1645">
        <v>4814</v>
      </c>
      <c r="B1645">
        <v>2</v>
      </c>
      <c r="C1645" t="s">
        <v>64</v>
      </c>
      <c r="D1645" t="s">
        <v>92</v>
      </c>
      <c r="E1645">
        <v>3338</v>
      </c>
      <c r="F1645">
        <v>1</v>
      </c>
    </row>
    <row r="1646" spans="1:6">
      <c r="A1646">
        <v>4814</v>
      </c>
      <c r="B1646">
        <v>2</v>
      </c>
      <c r="C1646" t="s">
        <v>64</v>
      </c>
      <c r="D1646" t="s">
        <v>92</v>
      </c>
      <c r="E1646">
        <v>4639</v>
      </c>
      <c r="F1646">
        <v>1</v>
      </c>
    </row>
    <row r="1647" spans="1:6">
      <c r="A1647">
        <v>4814</v>
      </c>
      <c r="B1647">
        <v>2</v>
      </c>
      <c r="C1647" t="s">
        <v>64</v>
      </c>
      <c r="D1647" t="s">
        <v>92</v>
      </c>
      <c r="E1647">
        <v>119</v>
      </c>
      <c r="F1647">
        <v>1</v>
      </c>
    </row>
    <row r="1648" spans="1:6">
      <c r="A1648">
        <v>4814</v>
      </c>
      <c r="B1648">
        <v>2</v>
      </c>
      <c r="C1648" t="s">
        <v>64</v>
      </c>
      <c r="D1648" t="s">
        <v>92</v>
      </c>
      <c r="E1648">
        <v>5547</v>
      </c>
      <c r="F1648">
        <v>1</v>
      </c>
    </row>
    <row r="1649" spans="1:6">
      <c r="A1649">
        <v>4814</v>
      </c>
      <c r="B1649">
        <v>2</v>
      </c>
      <c r="C1649" t="s">
        <v>64</v>
      </c>
      <c r="D1649" t="s">
        <v>92</v>
      </c>
      <c r="E1649">
        <v>1271</v>
      </c>
      <c r="F1649">
        <v>1</v>
      </c>
    </row>
    <row r="1650" spans="1:6">
      <c r="A1650">
        <v>4814</v>
      </c>
      <c r="B1650">
        <v>2</v>
      </c>
      <c r="C1650" t="s">
        <v>64</v>
      </c>
      <c r="D1650" t="s">
        <v>92</v>
      </c>
      <c r="E1650">
        <v>5985</v>
      </c>
      <c r="F1650">
        <v>1</v>
      </c>
    </row>
    <row r="1651" spans="1:6">
      <c r="A1651">
        <v>4814</v>
      </c>
      <c r="B1651">
        <v>2</v>
      </c>
      <c r="C1651" t="s">
        <v>64</v>
      </c>
      <c r="D1651" t="s">
        <v>92</v>
      </c>
      <c r="E1651">
        <v>1341</v>
      </c>
      <c r="F1651">
        <v>1</v>
      </c>
    </row>
    <row r="1652" spans="1:6">
      <c r="A1652">
        <v>4814</v>
      </c>
      <c r="B1652">
        <v>2</v>
      </c>
      <c r="C1652" t="s">
        <v>64</v>
      </c>
      <c r="D1652" t="s">
        <v>92</v>
      </c>
      <c r="E1652">
        <v>1070</v>
      </c>
      <c r="F1652">
        <v>1</v>
      </c>
    </row>
    <row r="1653" spans="1:6">
      <c r="A1653">
        <v>4814</v>
      </c>
      <c r="B1653">
        <v>2</v>
      </c>
      <c r="C1653" t="s">
        <v>64</v>
      </c>
      <c r="D1653" t="s">
        <v>92</v>
      </c>
      <c r="E1653">
        <v>6049</v>
      </c>
      <c r="F1653">
        <v>1</v>
      </c>
    </row>
    <row r="1654" spans="1:6">
      <c r="A1654">
        <v>4814</v>
      </c>
      <c r="B1654">
        <v>2</v>
      </c>
      <c r="C1654" t="s">
        <v>64</v>
      </c>
      <c r="D1654" t="s">
        <v>92</v>
      </c>
      <c r="E1654">
        <v>63</v>
      </c>
      <c r="F1654">
        <v>1</v>
      </c>
    </row>
    <row r="1655" spans="1:6">
      <c r="A1655">
        <v>4814</v>
      </c>
      <c r="B1655">
        <v>2</v>
      </c>
      <c r="C1655" t="s">
        <v>64</v>
      </c>
      <c r="D1655" t="s">
        <v>92</v>
      </c>
      <c r="E1655">
        <v>4250</v>
      </c>
      <c r="F1655">
        <v>1</v>
      </c>
    </row>
    <row r="1656" spans="1:6">
      <c r="A1656">
        <v>4814</v>
      </c>
      <c r="B1656">
        <v>2</v>
      </c>
      <c r="C1656" t="s">
        <v>64</v>
      </c>
      <c r="D1656" t="s">
        <v>92</v>
      </c>
      <c r="E1656">
        <v>4840</v>
      </c>
      <c r="F1656">
        <v>1</v>
      </c>
    </row>
    <row r="1657" spans="1:6">
      <c r="A1657">
        <v>4814</v>
      </c>
      <c r="B1657">
        <v>2</v>
      </c>
      <c r="C1657" t="s">
        <v>64</v>
      </c>
      <c r="D1657" t="s">
        <v>92</v>
      </c>
      <c r="E1657">
        <v>2658</v>
      </c>
      <c r="F1657">
        <v>1</v>
      </c>
    </row>
    <row r="1658" spans="1:6">
      <c r="A1658">
        <v>4814</v>
      </c>
      <c r="B1658">
        <v>2</v>
      </c>
      <c r="C1658" t="s">
        <v>64</v>
      </c>
      <c r="D1658" t="s">
        <v>92</v>
      </c>
      <c r="E1658">
        <v>2703</v>
      </c>
      <c r="F1658">
        <v>1</v>
      </c>
    </row>
    <row r="1659" spans="1:6">
      <c r="A1659">
        <v>4814</v>
      </c>
      <c r="B1659">
        <v>2</v>
      </c>
      <c r="C1659" t="s">
        <v>64</v>
      </c>
      <c r="D1659" t="s">
        <v>92</v>
      </c>
      <c r="E1659">
        <v>3507</v>
      </c>
      <c r="F1659">
        <v>1</v>
      </c>
    </row>
    <row r="1660" spans="1:6">
      <c r="A1660">
        <v>4814</v>
      </c>
      <c r="B1660">
        <v>2</v>
      </c>
      <c r="C1660" t="s">
        <v>64</v>
      </c>
      <c r="D1660" t="s">
        <v>92</v>
      </c>
      <c r="E1660">
        <v>2427</v>
      </c>
      <c r="F1660">
        <v>1</v>
      </c>
    </row>
    <row r="1661" spans="1:6">
      <c r="A1661">
        <v>4814</v>
      </c>
      <c r="B1661">
        <v>2</v>
      </c>
      <c r="C1661" t="s">
        <v>64</v>
      </c>
      <c r="D1661" t="s">
        <v>92</v>
      </c>
      <c r="E1661">
        <v>6027</v>
      </c>
      <c r="F1661">
        <v>1</v>
      </c>
    </row>
    <row r="1662" spans="1:6">
      <c r="A1662">
        <v>4814</v>
      </c>
      <c r="B1662">
        <v>2</v>
      </c>
      <c r="C1662" t="s">
        <v>64</v>
      </c>
      <c r="D1662" t="s">
        <v>92</v>
      </c>
      <c r="E1662">
        <v>3213</v>
      </c>
      <c r="F1662">
        <v>1</v>
      </c>
    </row>
    <row r="1663" spans="1:6">
      <c r="A1663">
        <v>4814</v>
      </c>
      <c r="B1663">
        <v>2</v>
      </c>
      <c r="C1663" t="s">
        <v>64</v>
      </c>
      <c r="D1663" t="s">
        <v>92</v>
      </c>
      <c r="E1663">
        <v>1023</v>
      </c>
      <c r="F1663">
        <v>1</v>
      </c>
    </row>
    <row r="1664" spans="1:6">
      <c r="A1664">
        <v>4814</v>
      </c>
      <c r="B1664">
        <v>2</v>
      </c>
      <c r="C1664" t="s">
        <v>64</v>
      </c>
      <c r="D1664" t="s">
        <v>92</v>
      </c>
      <c r="E1664">
        <v>3510</v>
      </c>
      <c r="F1664">
        <v>1</v>
      </c>
    </row>
    <row r="1665" spans="1:6">
      <c r="A1665">
        <v>4814</v>
      </c>
      <c r="B1665">
        <v>2</v>
      </c>
      <c r="C1665" t="s">
        <v>64</v>
      </c>
      <c r="D1665" t="s">
        <v>92</v>
      </c>
      <c r="E1665">
        <v>3107</v>
      </c>
      <c r="F1665">
        <v>1</v>
      </c>
    </row>
    <row r="1666" spans="1:6">
      <c r="A1666">
        <v>4814</v>
      </c>
      <c r="B1666">
        <v>2</v>
      </c>
      <c r="C1666" t="s">
        <v>64</v>
      </c>
      <c r="D1666" t="s">
        <v>92</v>
      </c>
      <c r="E1666">
        <v>3093</v>
      </c>
      <c r="F1666">
        <v>1</v>
      </c>
    </row>
    <row r="1667" spans="1:6">
      <c r="A1667">
        <v>4814</v>
      </c>
      <c r="B1667">
        <v>2</v>
      </c>
      <c r="C1667" t="s">
        <v>64</v>
      </c>
      <c r="D1667" t="s">
        <v>92</v>
      </c>
      <c r="E1667">
        <v>1122</v>
      </c>
      <c r="F1667">
        <v>1</v>
      </c>
    </row>
    <row r="1668" spans="1:6">
      <c r="A1668">
        <v>4814</v>
      </c>
      <c r="B1668">
        <v>2</v>
      </c>
      <c r="C1668" t="s">
        <v>64</v>
      </c>
      <c r="D1668" t="s">
        <v>92</v>
      </c>
      <c r="E1668">
        <v>5403</v>
      </c>
      <c r="F1668">
        <v>1</v>
      </c>
    </row>
    <row r="1669" spans="1:6">
      <c r="A1669">
        <v>4814</v>
      </c>
      <c r="B1669">
        <v>2</v>
      </c>
      <c r="C1669" t="s">
        <v>64</v>
      </c>
      <c r="D1669" t="s">
        <v>92</v>
      </c>
      <c r="E1669">
        <v>3493</v>
      </c>
      <c r="F1669">
        <v>1</v>
      </c>
    </row>
    <row r="1670" spans="1:6">
      <c r="A1670">
        <v>4814</v>
      </c>
      <c r="B1670">
        <v>2</v>
      </c>
      <c r="C1670" t="s">
        <v>64</v>
      </c>
      <c r="D1670" t="s">
        <v>92</v>
      </c>
      <c r="E1670">
        <v>4392</v>
      </c>
      <c r="F1670">
        <v>1</v>
      </c>
    </row>
    <row r="1671" spans="1:6">
      <c r="A1671">
        <v>4814</v>
      </c>
      <c r="B1671">
        <v>2</v>
      </c>
      <c r="C1671" t="s">
        <v>64</v>
      </c>
      <c r="D1671" t="s">
        <v>92</v>
      </c>
      <c r="E1671">
        <v>4965</v>
      </c>
      <c r="F1671">
        <v>1</v>
      </c>
    </row>
    <row r="1672" spans="1:6">
      <c r="A1672">
        <v>4814</v>
      </c>
      <c r="B1672">
        <v>2</v>
      </c>
      <c r="C1672" t="s">
        <v>64</v>
      </c>
      <c r="D1672" t="s">
        <v>92</v>
      </c>
      <c r="E1672">
        <v>4267</v>
      </c>
      <c r="F1672">
        <v>1</v>
      </c>
    </row>
    <row r="1673" spans="1:6">
      <c r="A1673">
        <v>4814</v>
      </c>
      <c r="B1673">
        <v>2</v>
      </c>
      <c r="C1673" t="s">
        <v>64</v>
      </c>
      <c r="D1673" t="s">
        <v>92</v>
      </c>
      <c r="E1673">
        <v>2564</v>
      </c>
      <c r="F1673">
        <v>1</v>
      </c>
    </row>
    <row r="1674" spans="1:6">
      <c r="A1674">
        <v>4814</v>
      </c>
      <c r="B1674">
        <v>2</v>
      </c>
      <c r="C1674" t="s">
        <v>64</v>
      </c>
      <c r="D1674" t="s">
        <v>92</v>
      </c>
      <c r="E1674">
        <v>139</v>
      </c>
      <c r="F1674">
        <v>1</v>
      </c>
    </row>
    <row r="1675" spans="1:6">
      <c r="A1675">
        <v>4814</v>
      </c>
      <c r="B1675">
        <v>2</v>
      </c>
      <c r="C1675" t="s">
        <v>64</v>
      </c>
      <c r="D1675" t="s">
        <v>92</v>
      </c>
      <c r="E1675">
        <v>4184</v>
      </c>
      <c r="F1675">
        <v>1</v>
      </c>
    </row>
    <row r="1676" spans="1:6">
      <c r="A1676">
        <v>4814</v>
      </c>
      <c r="B1676">
        <v>2</v>
      </c>
      <c r="C1676" t="s">
        <v>64</v>
      </c>
      <c r="D1676" t="s">
        <v>92</v>
      </c>
      <c r="E1676">
        <v>4532</v>
      </c>
      <c r="F1676">
        <v>1</v>
      </c>
    </row>
    <row r="1677" spans="1:6">
      <c r="A1677">
        <v>4814</v>
      </c>
      <c r="B1677">
        <v>2</v>
      </c>
      <c r="C1677" t="s">
        <v>64</v>
      </c>
      <c r="D1677" t="s">
        <v>92</v>
      </c>
      <c r="E1677">
        <v>82</v>
      </c>
      <c r="F1677">
        <v>1</v>
      </c>
    </row>
    <row r="1678" spans="1:6">
      <c r="A1678">
        <v>4814</v>
      </c>
      <c r="B1678">
        <v>2</v>
      </c>
      <c r="C1678" t="s">
        <v>64</v>
      </c>
      <c r="D1678" t="s">
        <v>92</v>
      </c>
      <c r="E1678">
        <v>2547</v>
      </c>
      <c r="F1678">
        <v>1</v>
      </c>
    </row>
    <row r="1679" spans="1:6">
      <c r="A1679">
        <v>4814</v>
      </c>
      <c r="B1679">
        <v>2</v>
      </c>
      <c r="C1679" t="s">
        <v>64</v>
      </c>
      <c r="D1679" t="s">
        <v>92</v>
      </c>
      <c r="E1679">
        <v>3866</v>
      </c>
      <c r="F1679">
        <v>1</v>
      </c>
    </row>
    <row r="1680" spans="1:6">
      <c r="A1680">
        <v>4814</v>
      </c>
      <c r="B1680">
        <v>2</v>
      </c>
      <c r="C1680" t="s">
        <v>64</v>
      </c>
      <c r="D1680" t="s">
        <v>92</v>
      </c>
      <c r="E1680">
        <v>4894</v>
      </c>
      <c r="F1680">
        <v>1</v>
      </c>
    </row>
    <row r="1681" spans="1:6">
      <c r="A1681">
        <v>4814</v>
      </c>
      <c r="B1681">
        <v>2</v>
      </c>
      <c r="C1681" t="s">
        <v>64</v>
      </c>
      <c r="D1681" t="s">
        <v>92</v>
      </c>
      <c r="E1681">
        <v>4039</v>
      </c>
      <c r="F1681">
        <v>1</v>
      </c>
    </row>
    <row r="1682" spans="1:6">
      <c r="A1682">
        <v>4814</v>
      </c>
      <c r="B1682">
        <v>2</v>
      </c>
      <c r="C1682" t="s">
        <v>64</v>
      </c>
      <c r="D1682" t="s">
        <v>92</v>
      </c>
      <c r="E1682">
        <v>225</v>
      </c>
      <c r="F1682">
        <v>1</v>
      </c>
    </row>
    <row r="1683" spans="1:6">
      <c r="A1683">
        <v>4814</v>
      </c>
      <c r="B1683">
        <v>2</v>
      </c>
      <c r="C1683" t="s">
        <v>64</v>
      </c>
      <c r="D1683" t="s">
        <v>92</v>
      </c>
      <c r="E1683">
        <v>5211</v>
      </c>
      <c r="F1683">
        <v>1</v>
      </c>
    </row>
    <row r="1684" spans="1:6">
      <c r="A1684">
        <v>4814</v>
      </c>
      <c r="B1684">
        <v>2</v>
      </c>
      <c r="C1684" t="s">
        <v>64</v>
      </c>
      <c r="D1684" t="s">
        <v>92</v>
      </c>
      <c r="E1684">
        <v>94</v>
      </c>
      <c r="F1684">
        <v>1</v>
      </c>
    </row>
    <row r="1685" spans="1:6">
      <c r="A1685">
        <v>4814</v>
      </c>
      <c r="B1685">
        <v>2</v>
      </c>
      <c r="C1685" t="s">
        <v>64</v>
      </c>
      <c r="D1685" t="s">
        <v>92</v>
      </c>
      <c r="E1685">
        <v>5013</v>
      </c>
      <c r="F1685">
        <v>1</v>
      </c>
    </row>
    <row r="1686" spans="1:6">
      <c r="A1686">
        <v>4814</v>
      </c>
      <c r="B1686">
        <v>2</v>
      </c>
      <c r="C1686" t="s">
        <v>64</v>
      </c>
      <c r="D1686" t="s">
        <v>92</v>
      </c>
      <c r="E1686">
        <v>5199</v>
      </c>
      <c r="F1686">
        <v>1</v>
      </c>
    </row>
    <row r="1687" spans="1:6">
      <c r="A1687">
        <v>4814</v>
      </c>
      <c r="B1687">
        <v>2</v>
      </c>
      <c r="C1687" t="s">
        <v>64</v>
      </c>
      <c r="D1687" t="s">
        <v>92</v>
      </c>
      <c r="E1687">
        <v>2599</v>
      </c>
      <c r="F1687">
        <v>1</v>
      </c>
    </row>
    <row r="1688" spans="1:6">
      <c r="A1688">
        <v>4814</v>
      </c>
      <c r="B1688">
        <v>2</v>
      </c>
      <c r="C1688" t="s">
        <v>64</v>
      </c>
      <c r="D1688" t="s">
        <v>92</v>
      </c>
      <c r="E1688">
        <v>3992</v>
      </c>
      <c r="F1688">
        <v>1</v>
      </c>
    </row>
    <row r="1689" spans="1:6">
      <c r="A1689">
        <v>4814</v>
      </c>
      <c r="B1689">
        <v>2</v>
      </c>
      <c r="C1689" t="s">
        <v>64</v>
      </c>
      <c r="D1689" t="s">
        <v>92</v>
      </c>
      <c r="E1689">
        <v>5385</v>
      </c>
      <c r="F1689">
        <v>1</v>
      </c>
    </row>
    <row r="1690" spans="1:6">
      <c r="A1690">
        <v>4814</v>
      </c>
      <c r="B1690">
        <v>2</v>
      </c>
      <c r="C1690" t="s">
        <v>62</v>
      </c>
      <c r="D1690" t="s">
        <v>92</v>
      </c>
      <c r="E1690">
        <v>5570</v>
      </c>
      <c r="F1690">
        <v>4</v>
      </c>
    </row>
    <row r="1691" spans="1:6">
      <c r="A1691">
        <v>4814</v>
      </c>
      <c r="B1691">
        <v>2</v>
      </c>
      <c r="C1691" t="s">
        <v>62</v>
      </c>
      <c r="D1691" t="s">
        <v>92</v>
      </c>
      <c r="E1691">
        <v>225</v>
      </c>
      <c r="F1691">
        <v>3</v>
      </c>
    </row>
    <row r="1692" spans="1:6">
      <c r="A1692">
        <v>4814</v>
      </c>
      <c r="B1692">
        <v>2</v>
      </c>
      <c r="C1692" t="s">
        <v>62</v>
      </c>
      <c r="D1692" t="s">
        <v>92</v>
      </c>
      <c r="E1692">
        <v>2658</v>
      </c>
      <c r="F1692">
        <v>2</v>
      </c>
    </row>
    <row r="1693" spans="1:6">
      <c r="A1693">
        <v>4814</v>
      </c>
      <c r="B1693">
        <v>2</v>
      </c>
      <c r="C1693" t="s">
        <v>62</v>
      </c>
      <c r="D1693" t="s">
        <v>92</v>
      </c>
      <c r="E1693">
        <v>4136</v>
      </c>
      <c r="F1693">
        <v>2</v>
      </c>
    </row>
    <row r="1694" spans="1:6">
      <c r="A1694">
        <v>4814</v>
      </c>
      <c r="B1694">
        <v>2</v>
      </c>
      <c r="C1694" t="s">
        <v>62</v>
      </c>
      <c r="D1694" t="s">
        <v>92</v>
      </c>
      <c r="E1694">
        <v>1217</v>
      </c>
      <c r="F1694">
        <v>2</v>
      </c>
    </row>
    <row r="1695" spans="1:6">
      <c r="A1695">
        <v>4814</v>
      </c>
      <c r="B1695">
        <v>2</v>
      </c>
      <c r="C1695" t="s">
        <v>62</v>
      </c>
      <c r="D1695" t="s">
        <v>92</v>
      </c>
      <c r="E1695">
        <v>191</v>
      </c>
      <c r="F1695">
        <v>2</v>
      </c>
    </row>
    <row r="1696" spans="1:6">
      <c r="A1696">
        <v>4814</v>
      </c>
      <c r="B1696">
        <v>2</v>
      </c>
      <c r="C1696" t="s">
        <v>62</v>
      </c>
      <c r="D1696" t="s">
        <v>92</v>
      </c>
      <c r="E1696">
        <v>1058</v>
      </c>
      <c r="F1696">
        <v>2</v>
      </c>
    </row>
    <row r="1697" spans="1:6">
      <c r="A1697">
        <v>4814</v>
      </c>
      <c r="B1697">
        <v>2</v>
      </c>
      <c r="C1697" t="s">
        <v>62</v>
      </c>
      <c r="D1697" t="s">
        <v>92</v>
      </c>
      <c r="E1697">
        <v>5042</v>
      </c>
      <c r="F1697">
        <v>1</v>
      </c>
    </row>
    <row r="1698" spans="1:6">
      <c r="A1698">
        <v>4814</v>
      </c>
      <c r="B1698">
        <v>2</v>
      </c>
      <c r="C1698" t="s">
        <v>62</v>
      </c>
      <c r="D1698" t="s">
        <v>92</v>
      </c>
      <c r="E1698">
        <v>2516</v>
      </c>
      <c r="F1698">
        <v>1</v>
      </c>
    </row>
    <row r="1699" spans="1:6">
      <c r="A1699">
        <v>4814</v>
      </c>
      <c r="B1699">
        <v>2</v>
      </c>
      <c r="C1699" t="s">
        <v>62</v>
      </c>
      <c r="D1699" t="s">
        <v>92</v>
      </c>
      <c r="E1699">
        <v>3094</v>
      </c>
      <c r="F1699">
        <v>1</v>
      </c>
    </row>
    <row r="1700" spans="1:6">
      <c r="A1700">
        <v>4814</v>
      </c>
      <c r="B1700">
        <v>2</v>
      </c>
      <c r="C1700" t="s">
        <v>62</v>
      </c>
      <c r="D1700" t="s">
        <v>92</v>
      </c>
      <c r="E1700">
        <v>3308</v>
      </c>
      <c r="F1700">
        <v>1</v>
      </c>
    </row>
    <row r="1701" spans="1:6">
      <c r="A1701">
        <v>4814</v>
      </c>
      <c r="B1701">
        <v>2</v>
      </c>
      <c r="C1701" t="s">
        <v>62</v>
      </c>
      <c r="D1701" t="s">
        <v>92</v>
      </c>
      <c r="E1701">
        <v>45</v>
      </c>
      <c r="F1701">
        <v>1</v>
      </c>
    </row>
    <row r="1702" spans="1:6">
      <c r="A1702">
        <v>4814</v>
      </c>
      <c r="B1702">
        <v>2</v>
      </c>
      <c r="C1702" t="s">
        <v>62</v>
      </c>
      <c r="D1702" t="s">
        <v>92</v>
      </c>
      <c r="E1702">
        <v>1070</v>
      </c>
      <c r="F1702">
        <v>1</v>
      </c>
    </row>
    <row r="1703" spans="1:6">
      <c r="A1703">
        <v>4814</v>
      </c>
      <c r="B1703">
        <v>2</v>
      </c>
      <c r="C1703" t="s">
        <v>62</v>
      </c>
      <c r="D1703" t="s">
        <v>92</v>
      </c>
      <c r="E1703">
        <v>2586</v>
      </c>
      <c r="F1703">
        <v>1</v>
      </c>
    </row>
    <row r="1704" spans="1:6">
      <c r="A1704">
        <v>4814</v>
      </c>
      <c r="B1704">
        <v>2</v>
      </c>
      <c r="C1704" t="s">
        <v>62</v>
      </c>
      <c r="D1704" t="s">
        <v>92</v>
      </c>
      <c r="E1704">
        <v>1094</v>
      </c>
      <c r="F1704">
        <v>1</v>
      </c>
    </row>
    <row r="1705" spans="1:6">
      <c r="A1705">
        <v>4814</v>
      </c>
      <c r="B1705">
        <v>2</v>
      </c>
      <c r="C1705" t="s">
        <v>62</v>
      </c>
      <c r="D1705" t="s">
        <v>92</v>
      </c>
      <c r="E1705">
        <v>3395</v>
      </c>
      <c r="F1705">
        <v>1</v>
      </c>
    </row>
    <row r="1706" spans="1:6">
      <c r="A1706">
        <v>4814</v>
      </c>
      <c r="B1706">
        <v>2</v>
      </c>
      <c r="C1706" t="s">
        <v>62</v>
      </c>
      <c r="D1706" t="s">
        <v>92</v>
      </c>
      <c r="E1706">
        <v>1023</v>
      </c>
      <c r="F1706">
        <v>1</v>
      </c>
    </row>
    <row r="1707" spans="1:6">
      <c r="A1707">
        <v>4814</v>
      </c>
      <c r="B1707">
        <v>2</v>
      </c>
      <c r="C1707" t="s">
        <v>62</v>
      </c>
      <c r="D1707" t="s">
        <v>92</v>
      </c>
      <c r="E1707">
        <v>2848</v>
      </c>
      <c r="F1707">
        <v>1</v>
      </c>
    </row>
    <row r="1708" spans="1:6">
      <c r="A1708">
        <v>4814</v>
      </c>
      <c r="B1708">
        <v>2</v>
      </c>
      <c r="C1708" t="s">
        <v>62</v>
      </c>
      <c r="D1708" t="s">
        <v>92</v>
      </c>
      <c r="E1708">
        <v>3282</v>
      </c>
      <c r="F1708">
        <v>1</v>
      </c>
    </row>
    <row r="1709" spans="1:6">
      <c r="A1709">
        <v>4814</v>
      </c>
      <c r="B1709">
        <v>2</v>
      </c>
      <c r="C1709" t="s">
        <v>62</v>
      </c>
      <c r="D1709" t="s">
        <v>92</v>
      </c>
      <c r="E1709">
        <v>2548</v>
      </c>
      <c r="F1709">
        <v>1</v>
      </c>
    </row>
    <row r="1710" spans="1:6">
      <c r="A1710">
        <v>4814</v>
      </c>
      <c r="B1710">
        <v>2</v>
      </c>
      <c r="C1710" t="s">
        <v>62</v>
      </c>
      <c r="D1710" t="s">
        <v>92</v>
      </c>
      <c r="E1710">
        <v>5547</v>
      </c>
      <c r="F1710">
        <v>1</v>
      </c>
    </row>
    <row r="1711" spans="1:6">
      <c r="A1711">
        <v>4814</v>
      </c>
      <c r="B1711">
        <v>2</v>
      </c>
      <c r="C1711" t="s">
        <v>62</v>
      </c>
      <c r="D1711" t="s">
        <v>92</v>
      </c>
      <c r="E1711">
        <v>5246</v>
      </c>
      <c r="F1711">
        <v>1</v>
      </c>
    </row>
    <row r="1712" spans="1:6">
      <c r="A1712">
        <v>4814</v>
      </c>
      <c r="B1712">
        <v>2</v>
      </c>
      <c r="C1712" t="s">
        <v>62</v>
      </c>
      <c r="D1712" t="s">
        <v>92</v>
      </c>
      <c r="E1712">
        <v>94</v>
      </c>
      <c r="F1712">
        <v>1</v>
      </c>
    </row>
    <row r="1713" spans="1:6">
      <c r="A1713">
        <v>4814</v>
      </c>
      <c r="B1713">
        <v>2</v>
      </c>
      <c r="C1713" t="s">
        <v>62</v>
      </c>
      <c r="D1713" t="s">
        <v>92</v>
      </c>
      <c r="E1713">
        <v>5600</v>
      </c>
      <c r="F1713">
        <v>1</v>
      </c>
    </row>
    <row r="1714" spans="1:6">
      <c r="A1714">
        <v>4814</v>
      </c>
      <c r="B1714">
        <v>2</v>
      </c>
      <c r="C1714" t="s">
        <v>62</v>
      </c>
      <c r="D1714" t="s">
        <v>92</v>
      </c>
      <c r="E1714">
        <v>3959</v>
      </c>
      <c r="F1714">
        <v>1</v>
      </c>
    </row>
    <row r="1715" spans="1:6">
      <c r="A1715">
        <v>4814</v>
      </c>
      <c r="B1715">
        <v>2</v>
      </c>
      <c r="C1715" t="s">
        <v>62</v>
      </c>
      <c r="D1715" t="s">
        <v>92</v>
      </c>
      <c r="E1715">
        <v>5199</v>
      </c>
      <c r="F1715">
        <v>1</v>
      </c>
    </row>
    <row r="1716" spans="1:6">
      <c r="A1716">
        <v>4814</v>
      </c>
      <c r="B1716">
        <v>2</v>
      </c>
      <c r="C1716" t="s">
        <v>62</v>
      </c>
      <c r="D1716" t="s">
        <v>92</v>
      </c>
      <c r="E1716">
        <v>4110</v>
      </c>
      <c r="F1716">
        <v>1</v>
      </c>
    </row>
    <row r="1717" spans="1:6">
      <c r="A1717">
        <v>4814</v>
      </c>
      <c r="B1717">
        <v>2</v>
      </c>
      <c r="C1717" t="s">
        <v>62</v>
      </c>
      <c r="D1717" t="s">
        <v>92</v>
      </c>
      <c r="E1717">
        <v>3760</v>
      </c>
      <c r="F1717">
        <v>1</v>
      </c>
    </row>
    <row r="1718" spans="1:6">
      <c r="A1718">
        <v>4814</v>
      </c>
      <c r="B1718">
        <v>2</v>
      </c>
      <c r="C1718" t="s">
        <v>62</v>
      </c>
      <c r="D1718" t="s">
        <v>92</v>
      </c>
      <c r="E1718">
        <v>4026</v>
      </c>
      <c r="F1718">
        <v>1</v>
      </c>
    </row>
    <row r="1719" spans="1:6">
      <c r="A1719">
        <v>4814</v>
      </c>
      <c r="B1719">
        <v>2</v>
      </c>
      <c r="C1719" t="s">
        <v>62</v>
      </c>
      <c r="D1719" t="s">
        <v>92</v>
      </c>
      <c r="E1719">
        <v>2116</v>
      </c>
      <c r="F1719">
        <v>1</v>
      </c>
    </row>
    <row r="1720" spans="1:6">
      <c r="A1720">
        <v>4814</v>
      </c>
      <c r="B1720">
        <v>2</v>
      </c>
      <c r="C1720" t="s">
        <v>62</v>
      </c>
      <c r="D1720" t="s">
        <v>92</v>
      </c>
      <c r="E1720">
        <v>4639</v>
      </c>
      <c r="F1720">
        <v>1</v>
      </c>
    </row>
    <row r="1721" spans="1:6">
      <c r="A1721">
        <v>4814</v>
      </c>
      <c r="B1721">
        <v>2</v>
      </c>
      <c r="C1721" t="s">
        <v>62</v>
      </c>
      <c r="D1721" t="s">
        <v>92</v>
      </c>
      <c r="E1721">
        <v>4660</v>
      </c>
      <c r="F1721">
        <v>1</v>
      </c>
    </row>
    <row r="1722" spans="1:6">
      <c r="A1722">
        <v>4814</v>
      </c>
      <c r="B1722">
        <v>2</v>
      </c>
      <c r="C1722" t="s">
        <v>62</v>
      </c>
      <c r="D1722" t="s">
        <v>92</v>
      </c>
      <c r="E1722">
        <v>2908</v>
      </c>
      <c r="F1722">
        <v>1</v>
      </c>
    </row>
    <row r="1723" spans="1:6">
      <c r="A1723">
        <v>4814</v>
      </c>
      <c r="B1723">
        <v>2</v>
      </c>
      <c r="C1723" t="s">
        <v>62</v>
      </c>
      <c r="D1723" t="s">
        <v>92</v>
      </c>
      <c r="E1723">
        <v>2812</v>
      </c>
      <c r="F1723">
        <v>1</v>
      </c>
    </row>
    <row r="1724" spans="1:6">
      <c r="A1724">
        <v>4814</v>
      </c>
      <c r="B1724">
        <v>2</v>
      </c>
      <c r="C1724" t="s">
        <v>62</v>
      </c>
      <c r="D1724" t="s">
        <v>92</v>
      </c>
      <c r="E1724">
        <v>148</v>
      </c>
      <c r="F1724">
        <v>1</v>
      </c>
    </row>
    <row r="1725" spans="1:6">
      <c r="A1725">
        <v>4814</v>
      </c>
      <c r="B1725">
        <v>2</v>
      </c>
      <c r="C1725" t="s">
        <v>62</v>
      </c>
      <c r="D1725" t="s">
        <v>92</v>
      </c>
      <c r="E1725">
        <v>6027</v>
      </c>
      <c r="F1725">
        <v>1</v>
      </c>
    </row>
    <row r="1726" spans="1:6">
      <c r="A1726">
        <v>4814</v>
      </c>
      <c r="B1726">
        <v>2</v>
      </c>
      <c r="C1726" t="s">
        <v>62</v>
      </c>
      <c r="D1726" t="s">
        <v>92</v>
      </c>
      <c r="E1726">
        <v>2917</v>
      </c>
      <c r="F1726">
        <v>1</v>
      </c>
    </row>
    <row r="1727" spans="1:6">
      <c r="A1727">
        <v>4814</v>
      </c>
      <c r="B1727">
        <v>2</v>
      </c>
      <c r="C1727" t="s">
        <v>62</v>
      </c>
      <c r="D1727" t="s">
        <v>92</v>
      </c>
      <c r="E1727">
        <v>5211</v>
      </c>
      <c r="F1727">
        <v>1</v>
      </c>
    </row>
    <row r="1728" spans="1:6">
      <c r="A1728">
        <v>4814</v>
      </c>
      <c r="B1728">
        <v>2</v>
      </c>
      <c r="C1728" t="s">
        <v>62</v>
      </c>
      <c r="D1728" t="s">
        <v>92</v>
      </c>
      <c r="E1728">
        <v>308</v>
      </c>
      <c r="F1728">
        <v>1</v>
      </c>
    </row>
    <row r="1729" spans="1:6">
      <c r="A1729">
        <v>4814</v>
      </c>
      <c r="B1729">
        <v>2</v>
      </c>
      <c r="C1729" t="s">
        <v>62</v>
      </c>
      <c r="D1729" t="s">
        <v>92</v>
      </c>
      <c r="E1729">
        <v>4220</v>
      </c>
      <c r="F1729">
        <v>1</v>
      </c>
    </row>
    <row r="1730" spans="1:6">
      <c r="A1730">
        <v>4814</v>
      </c>
      <c r="B1730">
        <v>2</v>
      </c>
      <c r="C1730" t="s">
        <v>62</v>
      </c>
      <c r="D1730" t="s">
        <v>92</v>
      </c>
      <c r="E1730">
        <v>3107</v>
      </c>
      <c r="F1730">
        <v>1</v>
      </c>
    </row>
    <row r="1731" spans="1:6">
      <c r="A1731">
        <v>4814</v>
      </c>
      <c r="B1731">
        <v>2</v>
      </c>
      <c r="C1731" t="s">
        <v>62</v>
      </c>
      <c r="D1731" t="s">
        <v>92</v>
      </c>
      <c r="E1731">
        <v>2418</v>
      </c>
      <c r="F1731">
        <v>1</v>
      </c>
    </row>
    <row r="1732" spans="1:6">
      <c r="A1732">
        <v>4814</v>
      </c>
      <c r="B1732">
        <v>3</v>
      </c>
      <c r="C1732" t="s">
        <v>63</v>
      </c>
      <c r="D1732" t="s">
        <v>92</v>
      </c>
      <c r="E1732">
        <v>4385</v>
      </c>
      <c r="F1732">
        <v>2</v>
      </c>
    </row>
    <row r="1733" spans="1:6">
      <c r="A1733">
        <v>4814</v>
      </c>
      <c r="B1733">
        <v>3</v>
      </c>
      <c r="C1733" t="s">
        <v>63</v>
      </c>
      <c r="D1733" t="s">
        <v>92</v>
      </c>
      <c r="E1733">
        <v>4894</v>
      </c>
      <c r="F1733">
        <v>2</v>
      </c>
    </row>
    <row r="1734" spans="1:6">
      <c r="A1734">
        <v>4814</v>
      </c>
      <c r="B1734">
        <v>3</v>
      </c>
      <c r="C1734" t="s">
        <v>63</v>
      </c>
      <c r="D1734" t="s">
        <v>92</v>
      </c>
      <c r="E1734">
        <v>5066</v>
      </c>
      <c r="F1734">
        <v>1</v>
      </c>
    </row>
    <row r="1735" spans="1:6">
      <c r="A1735">
        <v>4814</v>
      </c>
      <c r="B1735">
        <v>3</v>
      </c>
      <c r="C1735" t="s">
        <v>63</v>
      </c>
      <c r="D1735" t="s">
        <v>92</v>
      </c>
      <c r="E1735">
        <v>2427</v>
      </c>
      <c r="F1735">
        <v>1</v>
      </c>
    </row>
    <row r="1736" spans="1:6">
      <c r="A1736">
        <v>4814</v>
      </c>
      <c r="B1736">
        <v>3</v>
      </c>
      <c r="C1736" t="s">
        <v>63</v>
      </c>
      <c r="D1736" t="s">
        <v>92</v>
      </c>
      <c r="E1736">
        <v>4948</v>
      </c>
      <c r="F1736">
        <v>1</v>
      </c>
    </row>
    <row r="1737" spans="1:6">
      <c r="A1737">
        <v>4814</v>
      </c>
      <c r="B1737">
        <v>3</v>
      </c>
      <c r="C1737" t="s">
        <v>63</v>
      </c>
      <c r="D1737" t="s">
        <v>92</v>
      </c>
      <c r="E1737">
        <v>1247</v>
      </c>
      <c r="F1737">
        <v>1</v>
      </c>
    </row>
    <row r="1738" spans="1:6">
      <c r="A1738">
        <v>4814</v>
      </c>
      <c r="B1738">
        <v>3</v>
      </c>
      <c r="C1738" t="s">
        <v>63</v>
      </c>
      <c r="D1738" t="s">
        <v>92</v>
      </c>
      <c r="E1738">
        <v>3978</v>
      </c>
      <c r="F1738">
        <v>1</v>
      </c>
    </row>
    <row r="1739" spans="1:6">
      <c r="A1739">
        <v>4814</v>
      </c>
      <c r="B1739">
        <v>3</v>
      </c>
      <c r="C1739" t="s">
        <v>63</v>
      </c>
      <c r="D1739" t="s">
        <v>92</v>
      </c>
      <c r="E1739">
        <v>4294</v>
      </c>
      <c r="F1739">
        <v>1</v>
      </c>
    </row>
    <row r="1740" spans="1:6">
      <c r="A1740">
        <v>4814</v>
      </c>
      <c r="B1740">
        <v>3</v>
      </c>
      <c r="C1740" t="s">
        <v>63</v>
      </c>
      <c r="D1740" t="s">
        <v>92</v>
      </c>
      <c r="E1740">
        <v>1217</v>
      </c>
      <c r="F1740">
        <v>1</v>
      </c>
    </row>
    <row r="1741" spans="1:6">
      <c r="A1741">
        <v>4814</v>
      </c>
      <c r="B1741">
        <v>3</v>
      </c>
      <c r="C1741" t="s">
        <v>63</v>
      </c>
      <c r="D1741" t="s">
        <v>92</v>
      </c>
      <c r="E1741">
        <v>4223</v>
      </c>
      <c r="F1741">
        <v>1</v>
      </c>
    </row>
    <row r="1742" spans="1:6">
      <c r="A1742">
        <v>4814</v>
      </c>
      <c r="B1742">
        <v>3</v>
      </c>
      <c r="C1742" t="s">
        <v>63</v>
      </c>
      <c r="D1742" t="s">
        <v>92</v>
      </c>
      <c r="E1742">
        <v>45</v>
      </c>
      <c r="F1742">
        <v>1</v>
      </c>
    </row>
    <row r="1743" spans="1:6">
      <c r="A1743">
        <v>4814</v>
      </c>
      <c r="B1743">
        <v>3</v>
      </c>
      <c r="C1743" t="s">
        <v>63</v>
      </c>
      <c r="D1743" t="s">
        <v>92</v>
      </c>
      <c r="E1743">
        <v>3318</v>
      </c>
      <c r="F1743">
        <v>1</v>
      </c>
    </row>
    <row r="1744" spans="1:6">
      <c r="A1744">
        <v>4814</v>
      </c>
      <c r="B1744">
        <v>3</v>
      </c>
      <c r="C1744" t="s">
        <v>63</v>
      </c>
      <c r="D1744" t="s">
        <v>92</v>
      </c>
      <c r="E1744">
        <v>3304</v>
      </c>
      <c r="F1744">
        <v>1</v>
      </c>
    </row>
    <row r="1745" spans="1:6">
      <c r="A1745">
        <v>4814</v>
      </c>
      <c r="B1745">
        <v>3</v>
      </c>
      <c r="C1745" t="s">
        <v>63</v>
      </c>
      <c r="D1745" t="s">
        <v>92</v>
      </c>
      <c r="E1745">
        <v>5424</v>
      </c>
      <c r="F1745">
        <v>1</v>
      </c>
    </row>
    <row r="1746" spans="1:6">
      <c r="A1746">
        <v>4814</v>
      </c>
      <c r="B1746">
        <v>3</v>
      </c>
      <c r="C1746" t="s">
        <v>63</v>
      </c>
      <c r="D1746" t="s">
        <v>92</v>
      </c>
      <c r="E1746">
        <v>5013</v>
      </c>
      <c r="F1746">
        <v>1</v>
      </c>
    </row>
    <row r="1747" spans="1:6">
      <c r="A1747">
        <v>4814</v>
      </c>
      <c r="B1747">
        <v>3</v>
      </c>
      <c r="C1747" t="s">
        <v>63</v>
      </c>
      <c r="D1747" t="s">
        <v>92</v>
      </c>
      <c r="E1747">
        <v>2357</v>
      </c>
      <c r="F1747">
        <v>1</v>
      </c>
    </row>
    <row r="1748" spans="1:6">
      <c r="A1748">
        <v>4814</v>
      </c>
      <c r="B1748">
        <v>3</v>
      </c>
      <c r="C1748" t="s">
        <v>63</v>
      </c>
      <c r="D1748" t="s">
        <v>92</v>
      </c>
      <c r="E1748">
        <v>3238</v>
      </c>
      <c r="F1748">
        <v>1</v>
      </c>
    </row>
    <row r="1749" spans="1:6">
      <c r="A1749">
        <v>4814</v>
      </c>
      <c r="B1749">
        <v>3</v>
      </c>
      <c r="C1749" t="s">
        <v>63</v>
      </c>
      <c r="D1749" t="s">
        <v>92</v>
      </c>
      <c r="E1749">
        <v>5948</v>
      </c>
      <c r="F1749">
        <v>1</v>
      </c>
    </row>
    <row r="1750" spans="1:6">
      <c r="A1750">
        <v>4814</v>
      </c>
      <c r="B1750">
        <v>3</v>
      </c>
      <c r="C1750" t="s">
        <v>63</v>
      </c>
      <c r="D1750" t="s">
        <v>92</v>
      </c>
      <c r="E1750">
        <v>4794</v>
      </c>
      <c r="F1750">
        <v>1</v>
      </c>
    </row>
    <row r="1751" spans="1:6">
      <c r="A1751">
        <v>4814</v>
      </c>
      <c r="B1751">
        <v>3</v>
      </c>
      <c r="C1751" t="s">
        <v>63</v>
      </c>
      <c r="D1751" t="s">
        <v>92</v>
      </c>
      <c r="E1751">
        <v>1356</v>
      </c>
      <c r="F1751">
        <v>1</v>
      </c>
    </row>
    <row r="1752" spans="1:6">
      <c r="A1752">
        <v>4814</v>
      </c>
      <c r="B1752">
        <v>3</v>
      </c>
      <c r="C1752" t="s">
        <v>63</v>
      </c>
      <c r="D1752" t="s">
        <v>92</v>
      </c>
      <c r="E1752">
        <v>2878</v>
      </c>
      <c r="F1752">
        <v>1</v>
      </c>
    </row>
    <row r="1753" spans="1:6">
      <c r="A1753">
        <v>4814</v>
      </c>
      <c r="B1753">
        <v>3</v>
      </c>
      <c r="C1753" t="s">
        <v>64</v>
      </c>
      <c r="D1753" t="s">
        <v>92</v>
      </c>
      <c r="E1753">
        <v>4385</v>
      </c>
      <c r="F1753">
        <v>5</v>
      </c>
    </row>
    <row r="1754" spans="1:6">
      <c r="A1754">
        <v>4814</v>
      </c>
      <c r="B1754">
        <v>3</v>
      </c>
      <c r="C1754" t="s">
        <v>64</v>
      </c>
      <c r="D1754" t="s">
        <v>92</v>
      </c>
      <c r="E1754">
        <v>148</v>
      </c>
      <c r="F1754">
        <v>3</v>
      </c>
    </row>
    <row r="1755" spans="1:6">
      <c r="A1755">
        <v>4814</v>
      </c>
      <c r="B1755">
        <v>3</v>
      </c>
      <c r="C1755" t="s">
        <v>64</v>
      </c>
      <c r="D1755" t="s">
        <v>92</v>
      </c>
      <c r="E1755">
        <v>229</v>
      </c>
      <c r="F1755">
        <v>3</v>
      </c>
    </row>
    <row r="1756" spans="1:6">
      <c r="A1756">
        <v>4814</v>
      </c>
      <c r="B1756">
        <v>3</v>
      </c>
      <c r="C1756" t="s">
        <v>64</v>
      </c>
      <c r="D1756" t="s">
        <v>92</v>
      </c>
      <c r="E1756">
        <v>3304</v>
      </c>
      <c r="F1756">
        <v>2</v>
      </c>
    </row>
    <row r="1757" spans="1:6">
      <c r="A1757">
        <v>4814</v>
      </c>
      <c r="B1757">
        <v>3</v>
      </c>
      <c r="C1757" t="s">
        <v>64</v>
      </c>
      <c r="D1757" t="s">
        <v>92</v>
      </c>
      <c r="E1757">
        <v>4389</v>
      </c>
      <c r="F1757">
        <v>2</v>
      </c>
    </row>
    <row r="1758" spans="1:6">
      <c r="A1758">
        <v>4814</v>
      </c>
      <c r="B1758">
        <v>3</v>
      </c>
      <c r="C1758" t="s">
        <v>64</v>
      </c>
      <c r="D1758" t="s">
        <v>92</v>
      </c>
      <c r="E1758">
        <v>6062</v>
      </c>
      <c r="F1758">
        <v>2</v>
      </c>
    </row>
    <row r="1759" spans="1:6">
      <c r="A1759">
        <v>4814</v>
      </c>
      <c r="B1759">
        <v>3</v>
      </c>
      <c r="C1759" t="s">
        <v>64</v>
      </c>
      <c r="D1759" t="s">
        <v>92</v>
      </c>
      <c r="E1759">
        <v>3172</v>
      </c>
      <c r="F1759">
        <v>2</v>
      </c>
    </row>
    <row r="1760" spans="1:6">
      <c r="A1760">
        <v>4814</v>
      </c>
      <c r="B1760">
        <v>3</v>
      </c>
      <c r="C1760" t="s">
        <v>64</v>
      </c>
      <c r="D1760" t="s">
        <v>92</v>
      </c>
      <c r="E1760">
        <v>4345</v>
      </c>
      <c r="F1760">
        <v>2</v>
      </c>
    </row>
    <row r="1761" spans="1:6">
      <c r="A1761">
        <v>4814</v>
      </c>
      <c r="B1761">
        <v>3</v>
      </c>
      <c r="C1761" t="s">
        <v>64</v>
      </c>
      <c r="D1761" t="s">
        <v>92</v>
      </c>
      <c r="E1761">
        <v>5807</v>
      </c>
      <c r="F1761">
        <v>2</v>
      </c>
    </row>
    <row r="1762" spans="1:6">
      <c r="A1762">
        <v>4814</v>
      </c>
      <c r="B1762">
        <v>3</v>
      </c>
      <c r="C1762" t="s">
        <v>64</v>
      </c>
      <c r="D1762" t="s">
        <v>92</v>
      </c>
      <c r="E1762">
        <v>3318</v>
      </c>
      <c r="F1762">
        <v>2</v>
      </c>
    </row>
    <row r="1763" spans="1:6">
      <c r="A1763">
        <v>4814</v>
      </c>
      <c r="B1763">
        <v>3</v>
      </c>
      <c r="C1763" t="s">
        <v>64</v>
      </c>
      <c r="D1763" t="s">
        <v>92</v>
      </c>
      <c r="E1763">
        <v>1302</v>
      </c>
      <c r="F1763">
        <v>2</v>
      </c>
    </row>
    <row r="1764" spans="1:6">
      <c r="A1764">
        <v>4814</v>
      </c>
      <c r="B1764">
        <v>3</v>
      </c>
      <c r="C1764" t="s">
        <v>64</v>
      </c>
      <c r="D1764" t="s">
        <v>92</v>
      </c>
      <c r="E1764">
        <v>2878</v>
      </c>
      <c r="F1764">
        <v>1</v>
      </c>
    </row>
    <row r="1765" spans="1:6">
      <c r="A1765">
        <v>4814</v>
      </c>
      <c r="B1765">
        <v>3</v>
      </c>
      <c r="C1765" t="s">
        <v>64</v>
      </c>
      <c r="D1765" t="s">
        <v>92</v>
      </c>
      <c r="E1765">
        <v>5066</v>
      </c>
      <c r="F1765">
        <v>1</v>
      </c>
    </row>
    <row r="1766" spans="1:6">
      <c r="A1766">
        <v>4814</v>
      </c>
      <c r="B1766">
        <v>3</v>
      </c>
      <c r="C1766" t="s">
        <v>64</v>
      </c>
      <c r="D1766" t="s">
        <v>92</v>
      </c>
      <c r="E1766">
        <v>1209</v>
      </c>
      <c r="F1766">
        <v>1</v>
      </c>
    </row>
    <row r="1767" spans="1:6">
      <c r="A1767">
        <v>4814</v>
      </c>
      <c r="B1767">
        <v>3</v>
      </c>
      <c r="C1767" t="s">
        <v>64</v>
      </c>
      <c r="D1767" t="s">
        <v>92</v>
      </c>
      <c r="E1767">
        <v>6081</v>
      </c>
      <c r="F1767">
        <v>1</v>
      </c>
    </row>
    <row r="1768" spans="1:6">
      <c r="A1768">
        <v>4814</v>
      </c>
      <c r="B1768">
        <v>3</v>
      </c>
      <c r="C1768" t="s">
        <v>64</v>
      </c>
      <c r="D1768" t="s">
        <v>92</v>
      </c>
      <c r="E1768">
        <v>2692</v>
      </c>
      <c r="F1768">
        <v>1</v>
      </c>
    </row>
    <row r="1769" spans="1:6">
      <c r="A1769">
        <v>4814</v>
      </c>
      <c r="B1769">
        <v>3</v>
      </c>
      <c r="C1769" t="s">
        <v>64</v>
      </c>
      <c r="D1769" t="s">
        <v>92</v>
      </c>
      <c r="E1769">
        <v>2838</v>
      </c>
      <c r="F1769">
        <v>1</v>
      </c>
    </row>
    <row r="1770" spans="1:6">
      <c r="A1770">
        <v>4814</v>
      </c>
      <c r="B1770">
        <v>3</v>
      </c>
      <c r="C1770" t="s">
        <v>64</v>
      </c>
      <c r="D1770" t="s">
        <v>92</v>
      </c>
      <c r="E1770">
        <v>4894</v>
      </c>
      <c r="F1770">
        <v>1</v>
      </c>
    </row>
    <row r="1771" spans="1:6">
      <c r="A1771">
        <v>4814</v>
      </c>
      <c r="B1771">
        <v>3</v>
      </c>
      <c r="C1771" t="s">
        <v>64</v>
      </c>
      <c r="D1771" t="s">
        <v>92</v>
      </c>
      <c r="E1771">
        <v>4794</v>
      </c>
      <c r="F1771">
        <v>1</v>
      </c>
    </row>
    <row r="1772" spans="1:6">
      <c r="A1772">
        <v>4814</v>
      </c>
      <c r="B1772">
        <v>3</v>
      </c>
      <c r="C1772" t="s">
        <v>64</v>
      </c>
      <c r="D1772" t="s">
        <v>92</v>
      </c>
      <c r="E1772">
        <v>4457</v>
      </c>
      <c r="F1772">
        <v>1</v>
      </c>
    </row>
    <row r="1773" spans="1:6">
      <c r="A1773">
        <v>4814</v>
      </c>
      <c r="B1773">
        <v>3</v>
      </c>
      <c r="C1773" t="s">
        <v>64</v>
      </c>
      <c r="D1773" t="s">
        <v>92</v>
      </c>
      <c r="E1773">
        <v>5809</v>
      </c>
      <c r="F1773">
        <v>1</v>
      </c>
    </row>
    <row r="1774" spans="1:6">
      <c r="A1774">
        <v>4814</v>
      </c>
      <c r="B1774">
        <v>3</v>
      </c>
      <c r="C1774" t="s">
        <v>64</v>
      </c>
      <c r="D1774" t="s">
        <v>92</v>
      </c>
      <c r="E1774">
        <v>3445</v>
      </c>
      <c r="F1774">
        <v>1</v>
      </c>
    </row>
    <row r="1775" spans="1:6">
      <c r="A1775">
        <v>4814</v>
      </c>
      <c r="B1775">
        <v>3</v>
      </c>
      <c r="C1775" t="s">
        <v>64</v>
      </c>
      <c r="D1775" t="s">
        <v>92</v>
      </c>
      <c r="E1775">
        <v>5779</v>
      </c>
      <c r="F1775">
        <v>1</v>
      </c>
    </row>
    <row r="1776" spans="1:6">
      <c r="A1776">
        <v>4814</v>
      </c>
      <c r="B1776">
        <v>3</v>
      </c>
      <c r="C1776" t="s">
        <v>64</v>
      </c>
      <c r="D1776" t="s">
        <v>92</v>
      </c>
      <c r="E1776">
        <v>139</v>
      </c>
      <c r="F1776">
        <v>1</v>
      </c>
    </row>
    <row r="1777" spans="1:6">
      <c r="A1777">
        <v>4814</v>
      </c>
      <c r="B1777">
        <v>3</v>
      </c>
      <c r="C1777" t="s">
        <v>64</v>
      </c>
      <c r="D1777" t="s">
        <v>92</v>
      </c>
      <c r="E1777">
        <v>2608</v>
      </c>
      <c r="F1777">
        <v>1</v>
      </c>
    </row>
    <row r="1778" spans="1:6">
      <c r="A1778">
        <v>4814</v>
      </c>
      <c r="B1778">
        <v>3</v>
      </c>
      <c r="C1778" t="s">
        <v>64</v>
      </c>
      <c r="D1778" t="s">
        <v>92</v>
      </c>
      <c r="E1778">
        <v>4704</v>
      </c>
      <c r="F1778">
        <v>1</v>
      </c>
    </row>
    <row r="1779" spans="1:6">
      <c r="A1779">
        <v>4814</v>
      </c>
      <c r="B1779">
        <v>3</v>
      </c>
      <c r="C1779" t="s">
        <v>64</v>
      </c>
      <c r="D1779" t="s">
        <v>92</v>
      </c>
      <c r="E1779">
        <v>2242</v>
      </c>
      <c r="F1779">
        <v>1</v>
      </c>
    </row>
    <row r="1780" spans="1:6">
      <c r="A1780">
        <v>4814</v>
      </c>
      <c r="B1780">
        <v>3</v>
      </c>
      <c r="C1780" t="s">
        <v>64</v>
      </c>
      <c r="D1780" t="s">
        <v>92</v>
      </c>
      <c r="E1780">
        <v>4931</v>
      </c>
      <c r="F1780">
        <v>1</v>
      </c>
    </row>
    <row r="1781" spans="1:6">
      <c r="A1781">
        <v>4814</v>
      </c>
      <c r="B1781">
        <v>3</v>
      </c>
      <c r="C1781" t="s">
        <v>64</v>
      </c>
      <c r="D1781" t="s">
        <v>92</v>
      </c>
      <c r="E1781">
        <v>3138</v>
      </c>
      <c r="F1781">
        <v>1</v>
      </c>
    </row>
    <row r="1782" spans="1:6">
      <c r="A1782">
        <v>4814</v>
      </c>
      <c r="B1782">
        <v>3</v>
      </c>
      <c r="C1782" t="s">
        <v>64</v>
      </c>
      <c r="D1782" t="s">
        <v>92</v>
      </c>
      <c r="E1782">
        <v>4455</v>
      </c>
      <c r="F1782">
        <v>1</v>
      </c>
    </row>
    <row r="1783" spans="1:6">
      <c r="A1783">
        <v>4814</v>
      </c>
      <c r="B1783">
        <v>3</v>
      </c>
      <c r="C1783" t="s">
        <v>64</v>
      </c>
      <c r="D1783" t="s">
        <v>92</v>
      </c>
      <c r="E1783">
        <v>5413</v>
      </c>
      <c r="F1783">
        <v>1</v>
      </c>
    </row>
    <row r="1784" spans="1:6">
      <c r="A1784">
        <v>4814</v>
      </c>
      <c r="B1784">
        <v>3</v>
      </c>
      <c r="C1784" t="s">
        <v>64</v>
      </c>
      <c r="D1784" t="s">
        <v>92</v>
      </c>
      <c r="E1784">
        <v>3028</v>
      </c>
      <c r="F1784">
        <v>1</v>
      </c>
    </row>
    <row r="1785" spans="1:6">
      <c r="A1785">
        <v>4814</v>
      </c>
      <c r="B1785">
        <v>3</v>
      </c>
      <c r="C1785" t="s">
        <v>64</v>
      </c>
      <c r="D1785" t="s">
        <v>92</v>
      </c>
      <c r="E1785">
        <v>4223</v>
      </c>
      <c r="F1785">
        <v>1</v>
      </c>
    </row>
    <row r="1786" spans="1:6">
      <c r="A1786">
        <v>4814</v>
      </c>
      <c r="B1786">
        <v>3</v>
      </c>
      <c r="C1786" t="s">
        <v>64</v>
      </c>
      <c r="D1786" t="s">
        <v>92</v>
      </c>
      <c r="E1786">
        <v>1247</v>
      </c>
      <c r="F1786">
        <v>1</v>
      </c>
    </row>
    <row r="1787" spans="1:6">
      <c r="A1787">
        <v>4814</v>
      </c>
      <c r="B1787">
        <v>3</v>
      </c>
      <c r="C1787" t="s">
        <v>64</v>
      </c>
      <c r="D1787" t="s">
        <v>92</v>
      </c>
      <c r="E1787">
        <v>3902</v>
      </c>
      <c r="F1787">
        <v>1</v>
      </c>
    </row>
    <row r="1788" spans="1:6">
      <c r="A1788">
        <v>4814</v>
      </c>
      <c r="B1788">
        <v>3</v>
      </c>
      <c r="C1788" t="s">
        <v>64</v>
      </c>
      <c r="D1788" t="s">
        <v>92</v>
      </c>
      <c r="E1788">
        <v>5894</v>
      </c>
      <c r="F1788">
        <v>1</v>
      </c>
    </row>
    <row r="1789" spans="1:6">
      <c r="A1789">
        <v>4814</v>
      </c>
      <c r="B1789">
        <v>3</v>
      </c>
      <c r="C1789" t="s">
        <v>64</v>
      </c>
      <c r="D1789" t="s">
        <v>92</v>
      </c>
      <c r="E1789">
        <v>248</v>
      </c>
      <c r="F1789">
        <v>1</v>
      </c>
    </row>
    <row r="1790" spans="1:6">
      <c r="A1790">
        <v>4814</v>
      </c>
      <c r="B1790">
        <v>3</v>
      </c>
      <c r="C1790" t="s">
        <v>64</v>
      </c>
      <c r="D1790" t="s">
        <v>92</v>
      </c>
      <c r="E1790">
        <v>1356</v>
      </c>
      <c r="F1790">
        <v>1</v>
      </c>
    </row>
    <row r="1791" spans="1:6">
      <c r="A1791">
        <v>4814</v>
      </c>
      <c r="B1791">
        <v>3</v>
      </c>
      <c r="C1791" t="s">
        <v>64</v>
      </c>
      <c r="D1791" t="s">
        <v>92</v>
      </c>
      <c r="E1791">
        <v>2116</v>
      </c>
      <c r="F1791">
        <v>1</v>
      </c>
    </row>
    <row r="1792" spans="1:6">
      <c r="A1792">
        <v>4814</v>
      </c>
      <c r="B1792">
        <v>3</v>
      </c>
      <c r="C1792" t="s">
        <v>64</v>
      </c>
      <c r="D1792" t="s">
        <v>92</v>
      </c>
      <c r="E1792">
        <v>20</v>
      </c>
      <c r="F1792">
        <v>1</v>
      </c>
    </row>
    <row r="1793" spans="1:6">
      <c r="A1793">
        <v>4814</v>
      </c>
      <c r="B1793">
        <v>3</v>
      </c>
      <c r="C1793" t="s">
        <v>64</v>
      </c>
      <c r="D1793" t="s">
        <v>92</v>
      </c>
      <c r="E1793">
        <v>5211</v>
      </c>
      <c r="F1793">
        <v>1</v>
      </c>
    </row>
    <row r="1794" spans="1:6">
      <c r="A1794">
        <v>4814</v>
      </c>
      <c r="B1794">
        <v>3</v>
      </c>
      <c r="C1794" t="s">
        <v>64</v>
      </c>
      <c r="D1794" t="s">
        <v>92</v>
      </c>
      <c r="E1794">
        <v>3308</v>
      </c>
      <c r="F1794">
        <v>1</v>
      </c>
    </row>
    <row r="1795" spans="1:6">
      <c r="A1795">
        <v>4814</v>
      </c>
      <c r="B1795">
        <v>3</v>
      </c>
      <c r="C1795" t="s">
        <v>64</v>
      </c>
      <c r="D1795" t="s">
        <v>92</v>
      </c>
      <c r="E1795">
        <v>353</v>
      </c>
      <c r="F1795">
        <v>1</v>
      </c>
    </row>
    <row r="1796" spans="1:6">
      <c r="A1796">
        <v>4814</v>
      </c>
      <c r="B1796">
        <v>3</v>
      </c>
      <c r="C1796" t="s">
        <v>64</v>
      </c>
      <c r="D1796" t="s">
        <v>92</v>
      </c>
      <c r="E1796">
        <v>342</v>
      </c>
      <c r="F1796">
        <v>1</v>
      </c>
    </row>
    <row r="1797" spans="1:6">
      <c r="A1797">
        <v>4814</v>
      </c>
      <c r="B1797">
        <v>3</v>
      </c>
      <c r="C1797" t="s">
        <v>64</v>
      </c>
      <c r="D1797" t="s">
        <v>92</v>
      </c>
      <c r="E1797">
        <v>3936</v>
      </c>
      <c r="F1797">
        <v>1</v>
      </c>
    </row>
    <row r="1798" spans="1:6">
      <c r="A1798">
        <v>4814</v>
      </c>
      <c r="B1798">
        <v>3</v>
      </c>
      <c r="C1798" t="s">
        <v>64</v>
      </c>
      <c r="D1798" t="s">
        <v>92</v>
      </c>
      <c r="E1798">
        <v>2487</v>
      </c>
      <c r="F1798">
        <v>1</v>
      </c>
    </row>
    <row r="1799" spans="1:6">
      <c r="A1799">
        <v>4814</v>
      </c>
      <c r="B1799">
        <v>3</v>
      </c>
      <c r="C1799" t="s">
        <v>64</v>
      </c>
      <c r="D1799" t="s">
        <v>92</v>
      </c>
      <c r="E1799">
        <v>5818</v>
      </c>
      <c r="F1799">
        <v>1</v>
      </c>
    </row>
    <row r="1800" spans="1:6">
      <c r="A1800">
        <v>4814</v>
      </c>
      <c r="B1800">
        <v>3</v>
      </c>
      <c r="C1800" t="s">
        <v>64</v>
      </c>
      <c r="D1800" t="s">
        <v>92</v>
      </c>
      <c r="E1800">
        <v>2602</v>
      </c>
      <c r="F1800">
        <v>1</v>
      </c>
    </row>
    <row r="1801" spans="1:6">
      <c r="A1801">
        <v>4814</v>
      </c>
      <c r="B1801">
        <v>4</v>
      </c>
      <c r="C1801" t="s">
        <v>64</v>
      </c>
      <c r="D1801" t="s">
        <v>92</v>
      </c>
      <c r="E1801">
        <v>4948</v>
      </c>
      <c r="F1801">
        <v>8</v>
      </c>
    </row>
    <row r="1802" spans="1:6">
      <c r="A1802">
        <v>4814</v>
      </c>
      <c r="B1802">
        <v>4</v>
      </c>
      <c r="C1802" t="s">
        <v>64</v>
      </c>
      <c r="D1802" t="s">
        <v>92</v>
      </c>
      <c r="E1802">
        <v>4755</v>
      </c>
      <c r="F1802">
        <v>3</v>
      </c>
    </row>
    <row r="1803" spans="1:6">
      <c r="A1803">
        <v>4814</v>
      </c>
      <c r="B1803">
        <v>4</v>
      </c>
      <c r="C1803" t="s">
        <v>64</v>
      </c>
      <c r="D1803" t="s">
        <v>92</v>
      </c>
      <c r="E1803">
        <v>2147</v>
      </c>
      <c r="F1803">
        <v>3</v>
      </c>
    </row>
    <row r="1804" spans="1:6">
      <c r="A1804">
        <v>4814</v>
      </c>
      <c r="B1804">
        <v>4</v>
      </c>
      <c r="C1804" t="s">
        <v>64</v>
      </c>
      <c r="D1804" t="s">
        <v>92</v>
      </c>
      <c r="E1804">
        <v>1069</v>
      </c>
      <c r="F1804">
        <v>3</v>
      </c>
    </row>
    <row r="1805" spans="1:6">
      <c r="A1805">
        <v>4814</v>
      </c>
      <c r="B1805">
        <v>4</v>
      </c>
      <c r="C1805" t="s">
        <v>64</v>
      </c>
      <c r="D1805" t="s">
        <v>92</v>
      </c>
      <c r="E1805">
        <v>2720</v>
      </c>
      <c r="F1805">
        <v>3</v>
      </c>
    </row>
    <row r="1806" spans="1:6">
      <c r="A1806">
        <v>4814</v>
      </c>
      <c r="B1806">
        <v>4</v>
      </c>
      <c r="C1806" t="s">
        <v>64</v>
      </c>
      <c r="D1806" t="s">
        <v>92</v>
      </c>
      <c r="E1806">
        <v>3695</v>
      </c>
      <c r="F1806">
        <v>3</v>
      </c>
    </row>
    <row r="1807" spans="1:6">
      <c r="A1807">
        <v>4814</v>
      </c>
      <c r="B1807">
        <v>4</v>
      </c>
      <c r="C1807" t="s">
        <v>64</v>
      </c>
      <c r="D1807" t="s">
        <v>92</v>
      </c>
      <c r="E1807">
        <v>5123</v>
      </c>
      <c r="F1807">
        <v>3</v>
      </c>
    </row>
    <row r="1808" spans="1:6">
      <c r="A1808">
        <v>4814</v>
      </c>
      <c r="B1808">
        <v>4</v>
      </c>
      <c r="C1808" t="s">
        <v>64</v>
      </c>
      <c r="D1808" t="s">
        <v>92</v>
      </c>
      <c r="E1808">
        <v>5162</v>
      </c>
      <c r="F1808">
        <v>2</v>
      </c>
    </row>
    <row r="1809" spans="1:6">
      <c r="A1809">
        <v>4814</v>
      </c>
      <c r="B1809">
        <v>4</v>
      </c>
      <c r="C1809" t="s">
        <v>64</v>
      </c>
      <c r="D1809" t="s">
        <v>92</v>
      </c>
      <c r="E1809">
        <v>5301</v>
      </c>
      <c r="F1809">
        <v>2</v>
      </c>
    </row>
    <row r="1810" spans="1:6">
      <c r="A1810">
        <v>4814</v>
      </c>
      <c r="B1810">
        <v>4</v>
      </c>
      <c r="C1810" t="s">
        <v>64</v>
      </c>
      <c r="D1810" t="s">
        <v>92</v>
      </c>
      <c r="E1810">
        <v>2320</v>
      </c>
      <c r="F1810">
        <v>2</v>
      </c>
    </row>
    <row r="1811" spans="1:6">
      <c r="A1811">
        <v>4814</v>
      </c>
      <c r="B1811">
        <v>4</v>
      </c>
      <c r="C1811" t="s">
        <v>64</v>
      </c>
      <c r="D1811" t="s">
        <v>92</v>
      </c>
      <c r="E1811">
        <v>3062</v>
      </c>
      <c r="F1811">
        <v>2</v>
      </c>
    </row>
    <row r="1812" spans="1:6">
      <c r="A1812">
        <v>4814</v>
      </c>
      <c r="B1812">
        <v>4</v>
      </c>
      <c r="C1812" t="s">
        <v>64</v>
      </c>
      <c r="D1812" t="s">
        <v>92</v>
      </c>
      <c r="E1812">
        <v>4323</v>
      </c>
      <c r="F1812">
        <v>2</v>
      </c>
    </row>
    <row r="1813" spans="1:6">
      <c r="A1813">
        <v>4814</v>
      </c>
      <c r="B1813">
        <v>4</v>
      </c>
      <c r="C1813" t="s">
        <v>64</v>
      </c>
      <c r="D1813" t="s">
        <v>92</v>
      </c>
      <c r="E1813">
        <v>2947</v>
      </c>
      <c r="F1813">
        <v>2</v>
      </c>
    </row>
    <row r="1814" spans="1:6">
      <c r="A1814">
        <v>4814</v>
      </c>
      <c r="B1814">
        <v>4</v>
      </c>
      <c r="C1814" t="s">
        <v>64</v>
      </c>
      <c r="D1814" t="s">
        <v>92</v>
      </c>
      <c r="E1814">
        <v>3448</v>
      </c>
      <c r="F1814">
        <v>2</v>
      </c>
    </row>
    <row r="1815" spans="1:6">
      <c r="A1815">
        <v>4814</v>
      </c>
      <c r="B1815">
        <v>4</v>
      </c>
      <c r="C1815" t="s">
        <v>64</v>
      </c>
      <c r="D1815" t="s">
        <v>92</v>
      </c>
      <c r="E1815">
        <v>5104</v>
      </c>
      <c r="F1815">
        <v>2</v>
      </c>
    </row>
    <row r="1816" spans="1:6">
      <c r="A1816">
        <v>4814</v>
      </c>
      <c r="B1816">
        <v>4</v>
      </c>
      <c r="C1816" t="s">
        <v>64</v>
      </c>
      <c r="D1816" t="s">
        <v>92</v>
      </c>
      <c r="E1816">
        <v>3801</v>
      </c>
      <c r="F1816">
        <v>2</v>
      </c>
    </row>
    <row r="1817" spans="1:6">
      <c r="A1817">
        <v>4814</v>
      </c>
      <c r="B1817">
        <v>4</v>
      </c>
      <c r="C1817" t="s">
        <v>64</v>
      </c>
      <c r="D1817" t="s">
        <v>92</v>
      </c>
      <c r="E1817">
        <v>4690</v>
      </c>
      <c r="F1817">
        <v>1</v>
      </c>
    </row>
    <row r="1818" spans="1:6">
      <c r="A1818">
        <v>4814</v>
      </c>
      <c r="B1818">
        <v>4</v>
      </c>
      <c r="C1818" t="s">
        <v>64</v>
      </c>
      <c r="D1818" t="s">
        <v>92</v>
      </c>
      <c r="E1818">
        <v>3498</v>
      </c>
      <c r="F1818">
        <v>1</v>
      </c>
    </row>
    <row r="1819" spans="1:6">
      <c r="A1819">
        <v>4814</v>
      </c>
      <c r="B1819">
        <v>4</v>
      </c>
      <c r="C1819" t="s">
        <v>64</v>
      </c>
      <c r="D1819" t="s">
        <v>92</v>
      </c>
      <c r="E1819">
        <v>2022</v>
      </c>
      <c r="F1819">
        <v>1</v>
      </c>
    </row>
    <row r="1820" spans="1:6">
      <c r="A1820">
        <v>4814</v>
      </c>
      <c r="B1820">
        <v>4</v>
      </c>
      <c r="C1820" t="s">
        <v>64</v>
      </c>
      <c r="D1820" t="s">
        <v>92</v>
      </c>
      <c r="E1820">
        <v>5807</v>
      </c>
      <c r="F1820">
        <v>1</v>
      </c>
    </row>
    <row r="1821" spans="1:6">
      <c r="A1821">
        <v>4814</v>
      </c>
      <c r="B1821">
        <v>4</v>
      </c>
      <c r="C1821" t="s">
        <v>64</v>
      </c>
      <c r="D1821" t="s">
        <v>92</v>
      </c>
      <c r="E1821">
        <v>3795</v>
      </c>
      <c r="F1821">
        <v>1</v>
      </c>
    </row>
    <row r="1822" spans="1:6">
      <c r="A1822">
        <v>4814</v>
      </c>
      <c r="B1822">
        <v>4</v>
      </c>
      <c r="C1822" t="s">
        <v>64</v>
      </c>
      <c r="D1822" t="s">
        <v>92</v>
      </c>
      <c r="E1822">
        <v>2865</v>
      </c>
      <c r="F1822">
        <v>1</v>
      </c>
    </row>
    <row r="1823" spans="1:6">
      <c r="A1823">
        <v>4814</v>
      </c>
      <c r="B1823">
        <v>4</v>
      </c>
      <c r="C1823" t="s">
        <v>64</v>
      </c>
      <c r="D1823" t="s">
        <v>92</v>
      </c>
      <c r="E1823">
        <v>1298</v>
      </c>
      <c r="F1823">
        <v>1</v>
      </c>
    </row>
    <row r="1824" spans="1:6">
      <c r="A1824">
        <v>4814</v>
      </c>
      <c r="B1824">
        <v>4</v>
      </c>
      <c r="C1824" t="s">
        <v>64</v>
      </c>
      <c r="D1824" t="s">
        <v>92</v>
      </c>
      <c r="E1824">
        <v>2225</v>
      </c>
      <c r="F1824">
        <v>1</v>
      </c>
    </row>
    <row r="1825" spans="1:6">
      <c r="A1825">
        <v>4814</v>
      </c>
      <c r="B1825">
        <v>4</v>
      </c>
      <c r="C1825" t="s">
        <v>64</v>
      </c>
      <c r="D1825" t="s">
        <v>92</v>
      </c>
      <c r="E1825">
        <v>5644</v>
      </c>
      <c r="F1825">
        <v>1</v>
      </c>
    </row>
    <row r="1826" spans="1:6">
      <c r="A1826">
        <v>4814</v>
      </c>
      <c r="B1826">
        <v>4</v>
      </c>
      <c r="C1826" t="s">
        <v>64</v>
      </c>
      <c r="D1826" t="s">
        <v>92</v>
      </c>
      <c r="E1826">
        <v>5575</v>
      </c>
      <c r="F1826">
        <v>1</v>
      </c>
    </row>
    <row r="1827" spans="1:6">
      <c r="A1827">
        <v>4814</v>
      </c>
      <c r="B1827">
        <v>4</v>
      </c>
      <c r="C1827" t="s">
        <v>64</v>
      </c>
      <c r="D1827" t="s">
        <v>92</v>
      </c>
      <c r="E1827">
        <v>5017</v>
      </c>
      <c r="F1827">
        <v>1</v>
      </c>
    </row>
    <row r="1828" spans="1:6">
      <c r="A1828">
        <v>4814</v>
      </c>
      <c r="B1828">
        <v>4</v>
      </c>
      <c r="C1828" t="s">
        <v>64</v>
      </c>
      <c r="D1828" t="s">
        <v>92</v>
      </c>
      <c r="E1828">
        <v>1062</v>
      </c>
      <c r="F1828">
        <v>1</v>
      </c>
    </row>
    <row r="1829" spans="1:6">
      <c r="A1829">
        <v>4814</v>
      </c>
      <c r="B1829">
        <v>4</v>
      </c>
      <c r="C1829" t="s">
        <v>64</v>
      </c>
      <c r="D1829" t="s">
        <v>92</v>
      </c>
      <c r="E1829">
        <v>2685</v>
      </c>
      <c r="F1829">
        <v>1</v>
      </c>
    </row>
    <row r="1830" spans="1:6">
      <c r="A1830">
        <v>4814</v>
      </c>
      <c r="B1830">
        <v>4</v>
      </c>
      <c r="C1830" t="s">
        <v>64</v>
      </c>
      <c r="D1830" t="s">
        <v>92</v>
      </c>
      <c r="E1830">
        <v>3665</v>
      </c>
      <c r="F1830">
        <v>1</v>
      </c>
    </row>
    <row r="1831" spans="1:6">
      <c r="A1831">
        <v>4814</v>
      </c>
      <c r="B1831">
        <v>4</v>
      </c>
      <c r="C1831" t="s">
        <v>64</v>
      </c>
      <c r="D1831" t="s">
        <v>92</v>
      </c>
      <c r="E1831">
        <v>3161</v>
      </c>
      <c r="F1831">
        <v>1</v>
      </c>
    </row>
    <row r="1832" spans="1:6">
      <c r="A1832">
        <v>4814</v>
      </c>
      <c r="B1832">
        <v>4</v>
      </c>
      <c r="C1832" t="s">
        <v>64</v>
      </c>
      <c r="D1832" t="s">
        <v>92</v>
      </c>
      <c r="E1832">
        <v>5947</v>
      </c>
      <c r="F1832">
        <v>1</v>
      </c>
    </row>
    <row r="1833" spans="1:6">
      <c r="A1833">
        <v>4814</v>
      </c>
      <c r="B1833">
        <v>4</v>
      </c>
      <c r="C1833" t="s">
        <v>64</v>
      </c>
      <c r="D1833" t="s">
        <v>92</v>
      </c>
      <c r="E1833">
        <v>2802</v>
      </c>
      <c r="F1833">
        <v>1</v>
      </c>
    </row>
    <row r="1834" spans="1:6">
      <c r="A1834">
        <v>4814</v>
      </c>
      <c r="B1834">
        <v>4</v>
      </c>
      <c r="C1834" t="s">
        <v>64</v>
      </c>
      <c r="D1834" t="s">
        <v>92</v>
      </c>
      <c r="E1834">
        <v>2824</v>
      </c>
      <c r="F1834">
        <v>1</v>
      </c>
    </row>
    <row r="1835" spans="1:6">
      <c r="A1835">
        <v>4814</v>
      </c>
      <c r="B1835">
        <v>4</v>
      </c>
      <c r="C1835" t="s">
        <v>64</v>
      </c>
      <c r="D1835" t="s">
        <v>92</v>
      </c>
      <c r="E1835">
        <v>3478</v>
      </c>
      <c r="F1835">
        <v>1</v>
      </c>
    </row>
    <row r="1836" spans="1:6">
      <c r="A1836">
        <v>4814</v>
      </c>
      <c r="B1836">
        <v>4</v>
      </c>
      <c r="C1836" t="s">
        <v>64</v>
      </c>
      <c r="D1836" t="s">
        <v>92</v>
      </c>
      <c r="E1836">
        <v>6064</v>
      </c>
      <c r="F1836">
        <v>1</v>
      </c>
    </row>
    <row r="1837" spans="1:6">
      <c r="A1837">
        <v>4814</v>
      </c>
      <c r="B1837">
        <v>4</v>
      </c>
      <c r="C1837" t="s">
        <v>64</v>
      </c>
      <c r="D1837" t="s">
        <v>92</v>
      </c>
      <c r="E1837">
        <v>4385</v>
      </c>
      <c r="F1837">
        <v>1</v>
      </c>
    </row>
    <row r="1838" spans="1:6">
      <c r="A1838">
        <v>4814</v>
      </c>
      <c r="B1838">
        <v>4</v>
      </c>
      <c r="C1838" t="s">
        <v>64</v>
      </c>
      <c r="D1838" t="s">
        <v>92</v>
      </c>
      <c r="E1838">
        <v>2599</v>
      </c>
      <c r="F1838">
        <v>1</v>
      </c>
    </row>
    <row r="1839" spans="1:6">
      <c r="A1839">
        <v>4814</v>
      </c>
      <c r="B1839">
        <v>4</v>
      </c>
      <c r="C1839" t="s">
        <v>64</v>
      </c>
      <c r="D1839" t="s">
        <v>92</v>
      </c>
      <c r="E1839">
        <v>1254</v>
      </c>
      <c r="F1839">
        <v>1</v>
      </c>
    </row>
    <row r="1840" spans="1:6">
      <c r="A1840">
        <v>4814</v>
      </c>
      <c r="B1840">
        <v>4</v>
      </c>
      <c r="C1840" t="s">
        <v>64</v>
      </c>
      <c r="D1840" t="s">
        <v>92</v>
      </c>
      <c r="E1840">
        <v>5989</v>
      </c>
      <c r="F1840">
        <v>1</v>
      </c>
    </row>
    <row r="1841" spans="1:6">
      <c r="A1841">
        <v>4814</v>
      </c>
      <c r="B1841">
        <v>4</v>
      </c>
      <c r="C1841" t="s">
        <v>64</v>
      </c>
      <c r="D1841" t="s">
        <v>92</v>
      </c>
      <c r="E1841">
        <v>2464</v>
      </c>
      <c r="F1841">
        <v>1</v>
      </c>
    </row>
    <row r="1842" spans="1:6">
      <c r="A1842">
        <v>4814</v>
      </c>
      <c r="B1842">
        <v>4</v>
      </c>
      <c r="C1842" t="s">
        <v>64</v>
      </c>
      <c r="D1842" t="s">
        <v>92</v>
      </c>
      <c r="E1842">
        <v>2020</v>
      </c>
      <c r="F1842">
        <v>1</v>
      </c>
    </row>
    <row r="1843" spans="1:6">
      <c r="A1843">
        <v>4814</v>
      </c>
      <c r="B1843">
        <v>4</v>
      </c>
      <c r="C1843" t="s">
        <v>64</v>
      </c>
      <c r="D1843" t="s">
        <v>92</v>
      </c>
      <c r="E1843">
        <v>2945</v>
      </c>
      <c r="F1843">
        <v>1</v>
      </c>
    </row>
    <row r="1844" spans="1:6">
      <c r="A1844">
        <v>4814</v>
      </c>
      <c r="B1844">
        <v>4</v>
      </c>
      <c r="C1844" t="s">
        <v>64</v>
      </c>
      <c r="D1844" t="s">
        <v>92</v>
      </c>
      <c r="E1844">
        <v>4133</v>
      </c>
      <c r="F1844">
        <v>1</v>
      </c>
    </row>
    <row r="1845" spans="1:6">
      <c r="A1845">
        <v>4814</v>
      </c>
      <c r="B1845">
        <v>4</v>
      </c>
      <c r="C1845" t="s">
        <v>64</v>
      </c>
      <c r="D1845" t="s">
        <v>92</v>
      </c>
      <c r="E1845">
        <v>5233</v>
      </c>
      <c r="F1845">
        <v>1</v>
      </c>
    </row>
    <row r="1846" spans="1:6">
      <c r="A1846">
        <v>4814</v>
      </c>
      <c r="B1846">
        <v>4</v>
      </c>
      <c r="C1846" t="s">
        <v>64</v>
      </c>
      <c r="D1846" t="s">
        <v>92</v>
      </c>
      <c r="E1846">
        <v>3978</v>
      </c>
      <c r="F1846">
        <v>1</v>
      </c>
    </row>
    <row r="1847" spans="1:6">
      <c r="A1847">
        <v>4814</v>
      </c>
      <c r="B1847">
        <v>4</v>
      </c>
      <c r="C1847" t="s">
        <v>64</v>
      </c>
      <c r="D1847" t="s">
        <v>92</v>
      </c>
      <c r="E1847">
        <v>2186</v>
      </c>
      <c r="F1847">
        <v>1</v>
      </c>
    </row>
    <row r="1848" spans="1:6">
      <c r="A1848">
        <v>4814</v>
      </c>
      <c r="B1848">
        <v>4</v>
      </c>
      <c r="C1848" t="s">
        <v>64</v>
      </c>
      <c r="D1848" t="s">
        <v>92</v>
      </c>
      <c r="E1848">
        <v>5763</v>
      </c>
      <c r="F1848">
        <v>1</v>
      </c>
    </row>
    <row r="1849" spans="1:6">
      <c r="A1849">
        <v>4814</v>
      </c>
      <c r="B1849">
        <v>4</v>
      </c>
      <c r="C1849" t="s">
        <v>64</v>
      </c>
      <c r="D1849" t="s">
        <v>92</v>
      </c>
      <c r="E1849">
        <v>5174</v>
      </c>
      <c r="F1849">
        <v>1</v>
      </c>
    </row>
    <row r="1850" spans="1:6">
      <c r="A1850">
        <v>4814</v>
      </c>
      <c r="B1850">
        <v>4</v>
      </c>
      <c r="C1850" t="s">
        <v>64</v>
      </c>
      <c r="D1850" t="s">
        <v>92</v>
      </c>
      <c r="E1850">
        <v>3539</v>
      </c>
      <c r="F1850">
        <v>1</v>
      </c>
    </row>
    <row r="1851" spans="1:6">
      <c r="A1851">
        <v>4814</v>
      </c>
      <c r="B1851">
        <v>4</v>
      </c>
      <c r="C1851" t="s">
        <v>64</v>
      </c>
      <c r="D1851" t="s">
        <v>92</v>
      </c>
      <c r="E1851">
        <v>4345</v>
      </c>
      <c r="F1851">
        <v>1</v>
      </c>
    </row>
    <row r="1852" spans="1:6">
      <c r="A1852">
        <v>4814</v>
      </c>
      <c r="B1852">
        <v>4</v>
      </c>
      <c r="C1852" t="s">
        <v>64</v>
      </c>
      <c r="D1852" t="s">
        <v>92</v>
      </c>
      <c r="E1852">
        <v>4636</v>
      </c>
      <c r="F1852">
        <v>1</v>
      </c>
    </row>
    <row r="1853" spans="1:6">
      <c r="A1853">
        <v>4814</v>
      </c>
      <c r="B1853">
        <v>4</v>
      </c>
      <c r="C1853" t="s">
        <v>64</v>
      </c>
      <c r="D1853" t="s">
        <v>92</v>
      </c>
      <c r="E1853">
        <v>5441</v>
      </c>
      <c r="F1853">
        <v>1</v>
      </c>
    </row>
    <row r="1854" spans="1:6">
      <c r="A1854">
        <v>4814</v>
      </c>
      <c r="B1854">
        <v>4</v>
      </c>
      <c r="C1854" t="s">
        <v>64</v>
      </c>
      <c r="D1854" t="s">
        <v>92</v>
      </c>
      <c r="E1854">
        <v>5856</v>
      </c>
      <c r="F1854">
        <v>1</v>
      </c>
    </row>
    <row r="1855" spans="1:6">
      <c r="A1855">
        <v>4814</v>
      </c>
      <c r="B1855">
        <v>4</v>
      </c>
      <c r="C1855" t="s">
        <v>64</v>
      </c>
      <c r="D1855" t="s">
        <v>92</v>
      </c>
      <c r="E1855">
        <v>211</v>
      </c>
      <c r="F1855">
        <v>1</v>
      </c>
    </row>
    <row r="1856" spans="1:6">
      <c r="A1856">
        <v>4814</v>
      </c>
      <c r="B1856">
        <v>4</v>
      </c>
      <c r="C1856" t="s">
        <v>64</v>
      </c>
      <c r="D1856" t="s">
        <v>92</v>
      </c>
      <c r="E1856">
        <v>6056</v>
      </c>
      <c r="F1856">
        <v>1</v>
      </c>
    </row>
    <row r="1857" spans="1:6">
      <c r="A1857">
        <v>4814</v>
      </c>
      <c r="B1857">
        <v>4</v>
      </c>
      <c r="C1857" t="s">
        <v>64</v>
      </c>
      <c r="D1857" t="s">
        <v>92</v>
      </c>
      <c r="E1857">
        <v>5112</v>
      </c>
      <c r="F1857">
        <v>1</v>
      </c>
    </row>
    <row r="1858" spans="1:6">
      <c r="A1858">
        <v>4814</v>
      </c>
      <c r="B1858">
        <v>4</v>
      </c>
      <c r="C1858" t="s">
        <v>64</v>
      </c>
      <c r="D1858" t="s">
        <v>92</v>
      </c>
      <c r="E1858">
        <v>3427</v>
      </c>
      <c r="F1858">
        <v>1</v>
      </c>
    </row>
    <row r="1859" spans="1:6">
      <c r="A1859">
        <v>4814</v>
      </c>
      <c r="B1859">
        <v>4</v>
      </c>
      <c r="C1859" t="s">
        <v>64</v>
      </c>
      <c r="D1859" t="s">
        <v>92</v>
      </c>
      <c r="E1859">
        <v>3773</v>
      </c>
      <c r="F1859">
        <v>1</v>
      </c>
    </row>
    <row r="1860" spans="1:6">
      <c r="A1860">
        <v>4814</v>
      </c>
      <c r="B1860">
        <v>4</v>
      </c>
      <c r="C1860" t="s">
        <v>64</v>
      </c>
      <c r="D1860" t="s">
        <v>92</v>
      </c>
      <c r="E1860">
        <v>4956</v>
      </c>
      <c r="F1860">
        <v>1</v>
      </c>
    </row>
    <row r="1861" spans="1:6">
      <c r="A1861">
        <v>4814</v>
      </c>
      <c r="B1861">
        <v>4</v>
      </c>
      <c r="C1861" t="s">
        <v>64</v>
      </c>
      <c r="D1861" t="s">
        <v>92</v>
      </c>
      <c r="E1861">
        <v>3733</v>
      </c>
      <c r="F1861">
        <v>1</v>
      </c>
    </row>
    <row r="1862" spans="1:6">
      <c r="A1862">
        <v>4814</v>
      </c>
      <c r="B1862">
        <v>4</v>
      </c>
      <c r="C1862" t="s">
        <v>64</v>
      </c>
      <c r="D1862" t="s">
        <v>92</v>
      </c>
      <c r="E1862">
        <v>5030</v>
      </c>
      <c r="F1862">
        <v>1</v>
      </c>
    </row>
    <row r="1863" spans="1:6">
      <c r="A1863">
        <v>4814</v>
      </c>
      <c r="B1863">
        <v>4</v>
      </c>
      <c r="C1863" t="s">
        <v>64</v>
      </c>
      <c r="D1863" t="s">
        <v>92</v>
      </c>
      <c r="E1863">
        <v>238</v>
      </c>
      <c r="F1863">
        <v>1</v>
      </c>
    </row>
    <row r="1864" spans="1:6">
      <c r="A1864">
        <v>4814</v>
      </c>
      <c r="B1864">
        <v>4</v>
      </c>
      <c r="C1864" t="s">
        <v>64</v>
      </c>
      <c r="D1864" t="s">
        <v>92</v>
      </c>
      <c r="E1864">
        <v>263</v>
      </c>
      <c r="F1864">
        <v>1</v>
      </c>
    </row>
    <row r="1865" spans="1:6">
      <c r="A1865">
        <v>4814</v>
      </c>
      <c r="B1865">
        <v>4</v>
      </c>
      <c r="C1865" t="s">
        <v>64</v>
      </c>
      <c r="D1865" t="s">
        <v>92</v>
      </c>
      <c r="E1865">
        <v>4180</v>
      </c>
      <c r="F1865">
        <v>1</v>
      </c>
    </row>
    <row r="1866" spans="1:6">
      <c r="A1866">
        <v>4814</v>
      </c>
      <c r="B1866">
        <v>4</v>
      </c>
      <c r="C1866" t="s">
        <v>64</v>
      </c>
      <c r="D1866" t="s">
        <v>92</v>
      </c>
      <c r="E1866">
        <v>2139</v>
      </c>
      <c r="F1866">
        <v>1</v>
      </c>
    </row>
    <row r="1867" spans="1:6">
      <c r="A1867">
        <v>4814</v>
      </c>
      <c r="B1867">
        <v>4</v>
      </c>
      <c r="C1867" t="s">
        <v>64</v>
      </c>
      <c r="D1867" t="s">
        <v>92</v>
      </c>
      <c r="E1867">
        <v>4170</v>
      </c>
      <c r="F1867">
        <v>1</v>
      </c>
    </row>
    <row r="1868" spans="1:6">
      <c r="A1868">
        <v>4814</v>
      </c>
      <c r="B1868">
        <v>4</v>
      </c>
      <c r="C1868" t="s">
        <v>64</v>
      </c>
      <c r="D1868" t="s">
        <v>92</v>
      </c>
      <c r="E1868">
        <v>1311</v>
      </c>
      <c r="F1868">
        <v>1</v>
      </c>
    </row>
    <row r="1869" spans="1:6">
      <c r="A1869">
        <v>4814</v>
      </c>
      <c r="B1869">
        <v>4</v>
      </c>
      <c r="C1869" t="s">
        <v>64</v>
      </c>
      <c r="D1869" t="s">
        <v>92</v>
      </c>
      <c r="E1869">
        <v>2959</v>
      </c>
      <c r="F1869">
        <v>1</v>
      </c>
    </row>
    <row r="1870" spans="1:6">
      <c r="A1870">
        <v>4814</v>
      </c>
      <c r="B1870">
        <v>4</v>
      </c>
      <c r="C1870" t="s">
        <v>64</v>
      </c>
      <c r="D1870" t="s">
        <v>92</v>
      </c>
      <c r="E1870">
        <v>3864</v>
      </c>
      <c r="F1870">
        <v>1</v>
      </c>
    </row>
    <row r="1871" spans="1:6">
      <c r="A1871">
        <v>4814</v>
      </c>
      <c r="B1871">
        <v>4</v>
      </c>
      <c r="C1871" t="s">
        <v>64</v>
      </c>
      <c r="D1871" t="s">
        <v>92</v>
      </c>
      <c r="E1871">
        <v>2826</v>
      </c>
      <c r="F1871">
        <v>1</v>
      </c>
    </row>
    <row r="1872" spans="1:6">
      <c r="A1872">
        <v>4814</v>
      </c>
      <c r="B1872">
        <v>4</v>
      </c>
      <c r="C1872" t="s">
        <v>64</v>
      </c>
      <c r="D1872" t="s">
        <v>92</v>
      </c>
      <c r="E1872">
        <v>2833</v>
      </c>
      <c r="F1872">
        <v>1</v>
      </c>
    </row>
    <row r="1873" spans="1:6">
      <c r="A1873">
        <v>4814</v>
      </c>
      <c r="B1873">
        <v>4</v>
      </c>
      <c r="C1873" t="s">
        <v>64</v>
      </c>
      <c r="D1873" t="s">
        <v>92</v>
      </c>
      <c r="E1873">
        <v>3834</v>
      </c>
      <c r="F1873">
        <v>1</v>
      </c>
    </row>
    <row r="1874" spans="1:6">
      <c r="A1874">
        <v>4814</v>
      </c>
      <c r="B1874">
        <v>4</v>
      </c>
      <c r="C1874" t="s">
        <v>64</v>
      </c>
      <c r="D1874" t="s">
        <v>92</v>
      </c>
      <c r="E1874">
        <v>163</v>
      </c>
      <c r="F1874">
        <v>1</v>
      </c>
    </row>
    <row r="1875" spans="1:6">
      <c r="A1875">
        <v>4814</v>
      </c>
      <c r="B1875">
        <v>4</v>
      </c>
      <c r="C1875" t="s">
        <v>62</v>
      </c>
      <c r="D1875" t="s">
        <v>92</v>
      </c>
      <c r="E1875">
        <v>4948</v>
      </c>
      <c r="F1875">
        <v>3</v>
      </c>
    </row>
    <row r="1876" spans="1:6">
      <c r="A1876">
        <v>4814</v>
      </c>
      <c r="B1876">
        <v>4</v>
      </c>
      <c r="C1876" t="s">
        <v>62</v>
      </c>
      <c r="D1876" t="s">
        <v>92</v>
      </c>
      <c r="E1876">
        <v>1062</v>
      </c>
      <c r="F1876">
        <v>2</v>
      </c>
    </row>
    <row r="1877" spans="1:6">
      <c r="A1877">
        <v>4814</v>
      </c>
      <c r="B1877">
        <v>4</v>
      </c>
      <c r="C1877" t="s">
        <v>62</v>
      </c>
      <c r="D1877" t="s">
        <v>92</v>
      </c>
      <c r="E1877">
        <v>1160</v>
      </c>
      <c r="F1877">
        <v>2</v>
      </c>
    </row>
    <row r="1878" spans="1:6">
      <c r="A1878">
        <v>4814</v>
      </c>
      <c r="B1878">
        <v>4</v>
      </c>
      <c r="C1878" t="s">
        <v>62</v>
      </c>
      <c r="D1878" t="s">
        <v>92</v>
      </c>
      <c r="E1878">
        <v>4348</v>
      </c>
      <c r="F1878">
        <v>2</v>
      </c>
    </row>
    <row r="1879" spans="1:6">
      <c r="A1879">
        <v>4814</v>
      </c>
      <c r="B1879">
        <v>4</v>
      </c>
      <c r="C1879" t="s">
        <v>62</v>
      </c>
      <c r="D1879" t="s">
        <v>92</v>
      </c>
      <c r="E1879">
        <v>3842</v>
      </c>
      <c r="F1879">
        <v>2</v>
      </c>
    </row>
    <row r="1880" spans="1:6">
      <c r="A1880">
        <v>4814</v>
      </c>
      <c r="B1880">
        <v>4</v>
      </c>
      <c r="C1880" t="s">
        <v>62</v>
      </c>
      <c r="D1880" t="s">
        <v>92</v>
      </c>
      <c r="E1880">
        <v>5104</v>
      </c>
      <c r="F1880">
        <v>2</v>
      </c>
    </row>
    <row r="1881" spans="1:6">
      <c r="A1881">
        <v>4814</v>
      </c>
      <c r="B1881">
        <v>4</v>
      </c>
      <c r="C1881" t="s">
        <v>62</v>
      </c>
      <c r="D1881" t="s">
        <v>92</v>
      </c>
      <c r="E1881">
        <v>1069</v>
      </c>
      <c r="F1881">
        <v>1</v>
      </c>
    </row>
    <row r="1882" spans="1:6">
      <c r="A1882">
        <v>4814</v>
      </c>
      <c r="B1882">
        <v>4</v>
      </c>
      <c r="C1882" t="s">
        <v>62</v>
      </c>
      <c r="D1882" t="s">
        <v>92</v>
      </c>
      <c r="E1882">
        <v>238</v>
      </c>
      <c r="F1882">
        <v>1</v>
      </c>
    </row>
    <row r="1883" spans="1:6">
      <c r="A1883">
        <v>4814</v>
      </c>
      <c r="B1883">
        <v>4</v>
      </c>
      <c r="C1883" t="s">
        <v>62</v>
      </c>
      <c r="D1883" t="s">
        <v>92</v>
      </c>
      <c r="E1883">
        <v>4296</v>
      </c>
      <c r="F1883">
        <v>1</v>
      </c>
    </row>
    <row r="1884" spans="1:6">
      <c r="A1884">
        <v>4814</v>
      </c>
      <c r="B1884">
        <v>4</v>
      </c>
      <c r="C1884" t="s">
        <v>62</v>
      </c>
      <c r="D1884" t="s">
        <v>92</v>
      </c>
      <c r="E1884">
        <v>4743</v>
      </c>
      <c r="F1884">
        <v>1</v>
      </c>
    </row>
    <row r="1885" spans="1:6">
      <c r="A1885">
        <v>4814</v>
      </c>
      <c r="B1885">
        <v>4</v>
      </c>
      <c r="C1885" t="s">
        <v>62</v>
      </c>
      <c r="D1885" t="s">
        <v>92</v>
      </c>
      <c r="E1885">
        <v>3448</v>
      </c>
      <c r="F1885">
        <v>1</v>
      </c>
    </row>
    <row r="1886" spans="1:6">
      <c r="A1886">
        <v>4814</v>
      </c>
      <c r="B1886">
        <v>4</v>
      </c>
      <c r="C1886" t="s">
        <v>62</v>
      </c>
      <c r="D1886" t="s">
        <v>92</v>
      </c>
      <c r="E1886">
        <v>2948</v>
      </c>
      <c r="F1886">
        <v>1</v>
      </c>
    </row>
    <row r="1887" spans="1:6">
      <c r="A1887">
        <v>4814</v>
      </c>
      <c r="B1887">
        <v>4</v>
      </c>
      <c r="C1887" t="s">
        <v>62</v>
      </c>
      <c r="D1887" t="s">
        <v>92</v>
      </c>
      <c r="E1887">
        <v>4205</v>
      </c>
      <c r="F1887">
        <v>1</v>
      </c>
    </row>
    <row r="1888" spans="1:6">
      <c r="A1888">
        <v>4814</v>
      </c>
      <c r="B1888">
        <v>4</v>
      </c>
      <c r="C1888" t="s">
        <v>62</v>
      </c>
      <c r="D1888" t="s">
        <v>92</v>
      </c>
      <c r="E1888">
        <v>5122</v>
      </c>
      <c r="F1888">
        <v>1</v>
      </c>
    </row>
    <row r="1889" spans="1:6">
      <c r="A1889">
        <v>4814</v>
      </c>
      <c r="B1889">
        <v>4</v>
      </c>
      <c r="C1889" t="s">
        <v>62</v>
      </c>
      <c r="D1889" t="s">
        <v>92</v>
      </c>
      <c r="E1889">
        <v>1298</v>
      </c>
      <c r="F1889">
        <v>1</v>
      </c>
    </row>
    <row r="1890" spans="1:6">
      <c r="A1890">
        <v>4814</v>
      </c>
      <c r="B1890">
        <v>4</v>
      </c>
      <c r="C1890" t="s">
        <v>62</v>
      </c>
      <c r="D1890" t="s">
        <v>92</v>
      </c>
      <c r="E1890">
        <v>2865</v>
      </c>
      <c r="F1890">
        <v>1</v>
      </c>
    </row>
    <row r="1891" spans="1:6">
      <c r="A1891">
        <v>4814</v>
      </c>
      <c r="B1891">
        <v>4</v>
      </c>
      <c r="C1891" t="s">
        <v>62</v>
      </c>
      <c r="D1891" t="s">
        <v>92</v>
      </c>
      <c r="E1891">
        <v>5827</v>
      </c>
      <c r="F1891">
        <v>1</v>
      </c>
    </row>
    <row r="1892" spans="1:6">
      <c r="A1892">
        <v>4814</v>
      </c>
      <c r="B1892">
        <v>4</v>
      </c>
      <c r="C1892" t="s">
        <v>62</v>
      </c>
      <c r="D1892" t="s">
        <v>92</v>
      </c>
      <c r="E1892">
        <v>2826</v>
      </c>
      <c r="F1892">
        <v>1</v>
      </c>
    </row>
    <row r="1893" spans="1:6">
      <c r="A1893">
        <v>4814</v>
      </c>
      <c r="B1893">
        <v>4</v>
      </c>
      <c r="C1893" t="s">
        <v>62</v>
      </c>
      <c r="D1893" t="s">
        <v>92</v>
      </c>
      <c r="E1893">
        <v>4502</v>
      </c>
      <c r="F1893">
        <v>1</v>
      </c>
    </row>
    <row r="1894" spans="1:6">
      <c r="A1894">
        <v>4814</v>
      </c>
      <c r="B1894">
        <v>4</v>
      </c>
      <c r="C1894" t="s">
        <v>62</v>
      </c>
      <c r="D1894" t="s">
        <v>92</v>
      </c>
      <c r="E1894">
        <v>5993</v>
      </c>
      <c r="F1894">
        <v>1</v>
      </c>
    </row>
    <row r="1895" spans="1:6">
      <c r="A1895">
        <v>4814</v>
      </c>
      <c r="B1895">
        <v>4</v>
      </c>
      <c r="C1895" t="s">
        <v>62</v>
      </c>
      <c r="D1895" t="s">
        <v>92</v>
      </c>
      <c r="E1895">
        <v>3038</v>
      </c>
      <c r="F1895">
        <v>1</v>
      </c>
    </row>
    <row r="1896" spans="1:6">
      <c r="A1896">
        <v>4814</v>
      </c>
      <c r="B1896">
        <v>4</v>
      </c>
      <c r="C1896" t="s">
        <v>62</v>
      </c>
      <c r="D1896" t="s">
        <v>92</v>
      </c>
      <c r="E1896">
        <v>5757</v>
      </c>
      <c r="F1896">
        <v>1</v>
      </c>
    </row>
    <row r="1897" spans="1:6">
      <c r="A1897">
        <v>4814</v>
      </c>
      <c r="B1897">
        <v>4</v>
      </c>
      <c r="C1897" t="s">
        <v>62</v>
      </c>
      <c r="D1897" t="s">
        <v>92</v>
      </c>
      <c r="E1897">
        <v>5030</v>
      </c>
      <c r="F1897">
        <v>1</v>
      </c>
    </row>
    <row r="1898" spans="1:6">
      <c r="A1898">
        <v>4814</v>
      </c>
      <c r="B1898">
        <v>4</v>
      </c>
      <c r="C1898" t="s">
        <v>62</v>
      </c>
      <c r="D1898" t="s">
        <v>92</v>
      </c>
      <c r="E1898">
        <v>5097</v>
      </c>
      <c r="F1898">
        <v>1</v>
      </c>
    </row>
    <row r="1899" spans="1:6">
      <c r="A1899">
        <v>4814</v>
      </c>
      <c r="B1899">
        <v>4</v>
      </c>
      <c r="C1899" t="s">
        <v>62</v>
      </c>
      <c r="D1899" t="s">
        <v>92</v>
      </c>
      <c r="E1899">
        <v>2465</v>
      </c>
      <c r="F1899">
        <v>1</v>
      </c>
    </row>
    <row r="1900" spans="1:6">
      <c r="A1900">
        <v>4814</v>
      </c>
      <c r="B1900">
        <v>4</v>
      </c>
      <c r="C1900" t="s">
        <v>62</v>
      </c>
      <c r="D1900" t="s">
        <v>92</v>
      </c>
      <c r="E1900">
        <v>190</v>
      </c>
      <c r="F1900">
        <v>1</v>
      </c>
    </row>
    <row r="1901" spans="1:6">
      <c r="A1901">
        <v>4814</v>
      </c>
      <c r="B1901">
        <v>4</v>
      </c>
      <c r="C1901" t="s">
        <v>62</v>
      </c>
      <c r="D1901" t="s">
        <v>92</v>
      </c>
      <c r="E1901">
        <v>5803</v>
      </c>
      <c r="F1901">
        <v>1</v>
      </c>
    </row>
    <row r="1902" spans="1:6">
      <c r="A1902">
        <v>4814</v>
      </c>
      <c r="B1902">
        <v>4</v>
      </c>
      <c r="C1902" t="s">
        <v>62</v>
      </c>
      <c r="D1902" t="s">
        <v>92</v>
      </c>
      <c r="E1902">
        <v>2947</v>
      </c>
      <c r="F1902">
        <v>1</v>
      </c>
    </row>
    <row r="1903" spans="1:6">
      <c r="A1903">
        <v>4814</v>
      </c>
      <c r="B1903">
        <v>4</v>
      </c>
      <c r="C1903" t="s">
        <v>62</v>
      </c>
      <c r="D1903" t="s">
        <v>92</v>
      </c>
      <c r="E1903">
        <v>2409</v>
      </c>
      <c r="F1903">
        <v>1</v>
      </c>
    </row>
    <row r="1904" spans="1:6">
      <c r="A1904">
        <v>4814</v>
      </c>
      <c r="B1904">
        <v>4</v>
      </c>
      <c r="C1904" t="s">
        <v>62</v>
      </c>
      <c r="D1904" t="s">
        <v>92</v>
      </c>
      <c r="E1904">
        <v>5556</v>
      </c>
      <c r="F1904">
        <v>1</v>
      </c>
    </row>
    <row r="1905" spans="1:6">
      <c r="A1905">
        <v>4814</v>
      </c>
      <c r="B1905">
        <v>4</v>
      </c>
      <c r="C1905" t="s">
        <v>62</v>
      </c>
      <c r="D1905" t="s">
        <v>92</v>
      </c>
      <c r="E1905">
        <v>4778</v>
      </c>
      <c r="F1905">
        <v>1</v>
      </c>
    </row>
    <row r="1906" spans="1:6">
      <c r="A1906">
        <v>4814</v>
      </c>
      <c r="B1906">
        <v>4</v>
      </c>
      <c r="C1906" t="s">
        <v>62</v>
      </c>
      <c r="D1906" t="s">
        <v>92</v>
      </c>
      <c r="E1906">
        <v>2959</v>
      </c>
      <c r="F1906">
        <v>1</v>
      </c>
    </row>
    <row r="1907" spans="1:6">
      <c r="A1907">
        <v>4814</v>
      </c>
      <c r="B1907">
        <v>4</v>
      </c>
      <c r="C1907" t="s">
        <v>62</v>
      </c>
      <c r="D1907" t="s">
        <v>92</v>
      </c>
      <c r="E1907">
        <v>4982</v>
      </c>
      <c r="F1907">
        <v>1</v>
      </c>
    </row>
    <row r="1908" spans="1:6">
      <c r="A1908">
        <v>4814</v>
      </c>
      <c r="B1908">
        <v>4</v>
      </c>
      <c r="C1908" t="s">
        <v>62</v>
      </c>
      <c r="D1908" t="s">
        <v>92</v>
      </c>
      <c r="E1908">
        <v>4690</v>
      </c>
      <c r="F1908">
        <v>1</v>
      </c>
    </row>
    <row r="1909" spans="1:6">
      <c r="A1909">
        <v>4814</v>
      </c>
      <c r="B1909">
        <v>4</v>
      </c>
      <c r="C1909" t="s">
        <v>62</v>
      </c>
      <c r="D1909" t="s">
        <v>92</v>
      </c>
      <c r="E1909">
        <v>3778</v>
      </c>
      <c r="F1909">
        <v>1</v>
      </c>
    </row>
    <row r="1910" spans="1:6">
      <c r="A1910">
        <v>4814</v>
      </c>
      <c r="B1910">
        <v>4</v>
      </c>
      <c r="C1910" t="s">
        <v>62</v>
      </c>
      <c r="D1910" t="s">
        <v>92</v>
      </c>
      <c r="E1910">
        <v>1239</v>
      </c>
      <c r="F1910">
        <v>1</v>
      </c>
    </row>
    <row r="1911" spans="1:6">
      <c r="A1911">
        <v>4814</v>
      </c>
      <c r="B1911">
        <v>4</v>
      </c>
      <c r="C1911" t="s">
        <v>62</v>
      </c>
      <c r="D1911" t="s">
        <v>92</v>
      </c>
      <c r="E1911">
        <v>51</v>
      </c>
      <c r="F1911">
        <v>1</v>
      </c>
    </row>
    <row r="1912" spans="1:6">
      <c r="A1912">
        <v>4814</v>
      </c>
      <c r="B1912">
        <v>4</v>
      </c>
      <c r="C1912" t="s">
        <v>62</v>
      </c>
      <c r="D1912" t="s">
        <v>92</v>
      </c>
      <c r="E1912">
        <v>3498</v>
      </c>
      <c r="F1912">
        <v>1</v>
      </c>
    </row>
    <row r="1913" spans="1:6">
      <c r="A1913">
        <v>4814</v>
      </c>
      <c r="B1913">
        <v>4</v>
      </c>
      <c r="C1913" t="s">
        <v>62</v>
      </c>
      <c r="D1913" t="s">
        <v>92</v>
      </c>
      <c r="E1913">
        <v>4180</v>
      </c>
      <c r="F1913">
        <v>1</v>
      </c>
    </row>
    <row r="1914" spans="1:6">
      <c r="A1914">
        <v>4814</v>
      </c>
      <c r="B1914">
        <v>4</v>
      </c>
      <c r="C1914" t="s">
        <v>62</v>
      </c>
      <c r="D1914" t="s">
        <v>92</v>
      </c>
      <c r="E1914">
        <v>1196</v>
      </c>
      <c r="F1914">
        <v>1</v>
      </c>
    </row>
    <row r="1915" spans="1:6">
      <c r="A1915">
        <v>4814</v>
      </c>
      <c r="B1915">
        <v>4</v>
      </c>
      <c r="C1915" t="s">
        <v>62</v>
      </c>
      <c r="D1915" t="s">
        <v>92</v>
      </c>
      <c r="E1915">
        <v>2659</v>
      </c>
      <c r="F1915">
        <v>1</v>
      </c>
    </row>
    <row r="1916" spans="1:6">
      <c r="A1916">
        <v>4814</v>
      </c>
      <c r="B1916">
        <v>4</v>
      </c>
      <c r="C1916" t="s">
        <v>62</v>
      </c>
      <c r="D1916" t="s">
        <v>92</v>
      </c>
      <c r="E1916">
        <v>5620</v>
      </c>
      <c r="F1916">
        <v>1</v>
      </c>
    </row>
    <row r="1917" spans="1:6">
      <c r="A1917">
        <v>4814</v>
      </c>
      <c r="B1917">
        <v>4</v>
      </c>
      <c r="C1917" t="s">
        <v>62</v>
      </c>
      <c r="D1917" t="s">
        <v>92</v>
      </c>
      <c r="E1917">
        <v>2036</v>
      </c>
      <c r="F1917">
        <v>1</v>
      </c>
    </row>
    <row r="1918" spans="1:6">
      <c r="A1918">
        <v>4814</v>
      </c>
      <c r="B1918">
        <v>4</v>
      </c>
      <c r="C1918" t="s">
        <v>62</v>
      </c>
      <c r="D1918" t="s">
        <v>92</v>
      </c>
      <c r="E1918">
        <v>163</v>
      </c>
      <c r="F1918">
        <v>1</v>
      </c>
    </row>
    <row r="1919" spans="1:6">
      <c r="A1919">
        <v>4814</v>
      </c>
      <c r="B1919">
        <v>4</v>
      </c>
      <c r="C1919" t="s">
        <v>62</v>
      </c>
      <c r="D1919" t="s">
        <v>92</v>
      </c>
      <c r="E1919">
        <v>2147</v>
      </c>
      <c r="F1919">
        <v>1</v>
      </c>
    </row>
    <row r="1920" spans="1:6">
      <c r="A1920">
        <v>4814</v>
      </c>
      <c r="B1920">
        <v>5</v>
      </c>
      <c r="C1920" t="s">
        <v>64</v>
      </c>
      <c r="D1920" t="s">
        <v>91</v>
      </c>
      <c r="E1920">
        <v>2934</v>
      </c>
      <c r="F1920">
        <v>5</v>
      </c>
    </row>
    <row r="1921" spans="1:6">
      <c r="A1921">
        <v>4814</v>
      </c>
      <c r="B1921">
        <v>5</v>
      </c>
      <c r="C1921" t="s">
        <v>64</v>
      </c>
      <c r="D1921" t="s">
        <v>91</v>
      </c>
      <c r="E1921">
        <v>3088</v>
      </c>
      <c r="F1921">
        <v>4</v>
      </c>
    </row>
    <row r="1922" spans="1:6">
      <c r="A1922">
        <v>4814</v>
      </c>
      <c r="B1922">
        <v>5</v>
      </c>
      <c r="C1922" t="s">
        <v>64</v>
      </c>
      <c r="D1922" t="s">
        <v>91</v>
      </c>
      <c r="E1922">
        <v>3082</v>
      </c>
      <c r="F1922">
        <v>4</v>
      </c>
    </row>
    <row r="1923" spans="1:6">
      <c r="A1923">
        <v>4814</v>
      </c>
      <c r="B1923">
        <v>5</v>
      </c>
      <c r="C1923" t="s">
        <v>64</v>
      </c>
      <c r="D1923" t="s">
        <v>91</v>
      </c>
      <c r="E1923">
        <v>3511</v>
      </c>
      <c r="F1923">
        <v>4</v>
      </c>
    </row>
    <row r="1924" spans="1:6">
      <c r="A1924">
        <v>4814</v>
      </c>
      <c r="B1924">
        <v>5</v>
      </c>
      <c r="C1924" t="s">
        <v>64</v>
      </c>
      <c r="D1924" t="s">
        <v>91</v>
      </c>
      <c r="E1924">
        <v>4250</v>
      </c>
      <c r="F1924">
        <v>4</v>
      </c>
    </row>
    <row r="1925" spans="1:6">
      <c r="A1925">
        <v>4814</v>
      </c>
      <c r="B1925">
        <v>5</v>
      </c>
      <c r="C1925" t="s">
        <v>64</v>
      </c>
      <c r="D1925" t="s">
        <v>91</v>
      </c>
      <c r="E1925">
        <v>5294</v>
      </c>
      <c r="F1925">
        <v>3</v>
      </c>
    </row>
    <row r="1926" spans="1:6">
      <c r="A1926">
        <v>4814</v>
      </c>
      <c r="B1926">
        <v>5</v>
      </c>
      <c r="C1926" t="s">
        <v>64</v>
      </c>
      <c r="D1926" t="s">
        <v>91</v>
      </c>
      <c r="E1926">
        <v>62</v>
      </c>
      <c r="F1926">
        <v>3</v>
      </c>
    </row>
    <row r="1927" spans="1:6">
      <c r="A1927">
        <v>4814</v>
      </c>
      <c r="B1927">
        <v>5</v>
      </c>
      <c r="C1927" t="s">
        <v>64</v>
      </c>
      <c r="D1927" t="s">
        <v>91</v>
      </c>
      <c r="E1927">
        <v>5223</v>
      </c>
      <c r="F1927">
        <v>3</v>
      </c>
    </row>
    <row r="1928" spans="1:6">
      <c r="A1928">
        <v>4814</v>
      </c>
      <c r="B1928">
        <v>5</v>
      </c>
      <c r="C1928" t="s">
        <v>64</v>
      </c>
      <c r="D1928" t="s">
        <v>91</v>
      </c>
      <c r="E1928">
        <v>5178</v>
      </c>
      <c r="F1928">
        <v>3</v>
      </c>
    </row>
    <row r="1929" spans="1:6">
      <c r="A1929">
        <v>4814</v>
      </c>
      <c r="B1929">
        <v>5</v>
      </c>
      <c r="C1929" t="s">
        <v>64</v>
      </c>
      <c r="D1929" t="s">
        <v>91</v>
      </c>
      <c r="E1929">
        <v>4984</v>
      </c>
      <c r="F1929">
        <v>3</v>
      </c>
    </row>
    <row r="1930" spans="1:6">
      <c r="A1930">
        <v>4814</v>
      </c>
      <c r="B1930">
        <v>5</v>
      </c>
      <c r="C1930" t="s">
        <v>64</v>
      </c>
      <c r="D1930" t="s">
        <v>91</v>
      </c>
      <c r="E1930">
        <v>962</v>
      </c>
      <c r="F1930">
        <v>3</v>
      </c>
    </row>
    <row r="1931" spans="1:6">
      <c r="A1931">
        <v>4814</v>
      </c>
      <c r="B1931">
        <v>5</v>
      </c>
      <c r="C1931" t="s">
        <v>64</v>
      </c>
      <c r="D1931" t="s">
        <v>91</v>
      </c>
      <c r="E1931">
        <v>3660</v>
      </c>
      <c r="F1931">
        <v>3</v>
      </c>
    </row>
    <row r="1932" spans="1:6">
      <c r="A1932">
        <v>4814</v>
      </c>
      <c r="B1932">
        <v>5</v>
      </c>
      <c r="C1932" t="s">
        <v>64</v>
      </c>
      <c r="D1932" t="s">
        <v>91</v>
      </c>
      <c r="E1932">
        <v>5837</v>
      </c>
      <c r="F1932">
        <v>2</v>
      </c>
    </row>
    <row r="1933" spans="1:6">
      <c r="A1933">
        <v>4814</v>
      </c>
      <c r="B1933">
        <v>5</v>
      </c>
      <c r="C1933" t="s">
        <v>64</v>
      </c>
      <c r="D1933" t="s">
        <v>91</v>
      </c>
      <c r="E1933">
        <v>3271</v>
      </c>
      <c r="F1933">
        <v>2</v>
      </c>
    </row>
    <row r="1934" spans="1:6">
      <c r="A1934">
        <v>4814</v>
      </c>
      <c r="B1934">
        <v>5</v>
      </c>
      <c r="C1934" t="s">
        <v>64</v>
      </c>
      <c r="D1934" t="s">
        <v>91</v>
      </c>
      <c r="E1934">
        <v>2645</v>
      </c>
      <c r="F1934">
        <v>2</v>
      </c>
    </row>
    <row r="1935" spans="1:6">
      <c r="A1935">
        <v>4814</v>
      </c>
      <c r="B1935">
        <v>5</v>
      </c>
      <c r="C1935" t="s">
        <v>64</v>
      </c>
      <c r="D1935" t="s">
        <v>91</v>
      </c>
      <c r="E1935">
        <v>92</v>
      </c>
      <c r="F1935">
        <v>2</v>
      </c>
    </row>
    <row r="1936" spans="1:6">
      <c r="A1936">
        <v>4814</v>
      </c>
      <c r="B1936">
        <v>5</v>
      </c>
      <c r="C1936" t="s">
        <v>64</v>
      </c>
      <c r="D1936" t="s">
        <v>91</v>
      </c>
      <c r="E1936">
        <v>6022</v>
      </c>
      <c r="F1936">
        <v>2</v>
      </c>
    </row>
    <row r="1937" spans="1:6">
      <c r="A1937">
        <v>4814</v>
      </c>
      <c r="B1937">
        <v>5</v>
      </c>
      <c r="C1937" t="s">
        <v>64</v>
      </c>
      <c r="D1937" t="s">
        <v>91</v>
      </c>
      <c r="E1937">
        <v>3655</v>
      </c>
      <c r="F1937">
        <v>2</v>
      </c>
    </row>
    <row r="1938" spans="1:6">
      <c r="A1938">
        <v>4814</v>
      </c>
      <c r="B1938">
        <v>5</v>
      </c>
      <c r="C1938" t="s">
        <v>64</v>
      </c>
      <c r="D1938" t="s">
        <v>91</v>
      </c>
      <c r="E1938">
        <v>4636</v>
      </c>
      <c r="F1938">
        <v>2</v>
      </c>
    </row>
    <row r="1939" spans="1:6">
      <c r="A1939">
        <v>4814</v>
      </c>
      <c r="B1939">
        <v>5</v>
      </c>
      <c r="C1939" t="s">
        <v>64</v>
      </c>
      <c r="D1939" t="s">
        <v>91</v>
      </c>
      <c r="E1939">
        <v>5846</v>
      </c>
      <c r="F1939">
        <v>2</v>
      </c>
    </row>
    <row r="1940" spans="1:6">
      <c r="A1940">
        <v>4814</v>
      </c>
      <c r="B1940">
        <v>5</v>
      </c>
      <c r="C1940" t="s">
        <v>64</v>
      </c>
      <c r="D1940" t="s">
        <v>91</v>
      </c>
      <c r="E1940">
        <v>2997</v>
      </c>
      <c r="F1940">
        <v>2</v>
      </c>
    </row>
    <row r="1941" spans="1:6">
      <c r="A1941">
        <v>4814</v>
      </c>
      <c r="B1941">
        <v>5</v>
      </c>
      <c r="C1941" t="s">
        <v>64</v>
      </c>
      <c r="D1941" t="s">
        <v>91</v>
      </c>
      <c r="E1941">
        <v>2052</v>
      </c>
      <c r="F1941">
        <v>2</v>
      </c>
    </row>
    <row r="1942" spans="1:6">
      <c r="A1942">
        <v>4814</v>
      </c>
      <c r="B1942">
        <v>5</v>
      </c>
      <c r="C1942" t="s">
        <v>64</v>
      </c>
      <c r="D1942" t="s">
        <v>91</v>
      </c>
      <c r="E1942">
        <v>2693</v>
      </c>
      <c r="F1942">
        <v>2</v>
      </c>
    </row>
    <row r="1943" spans="1:6">
      <c r="A1943">
        <v>4814</v>
      </c>
      <c r="B1943">
        <v>5</v>
      </c>
      <c r="C1943" t="s">
        <v>64</v>
      </c>
      <c r="D1943" t="s">
        <v>91</v>
      </c>
      <c r="E1943">
        <v>2239</v>
      </c>
      <c r="F1943">
        <v>2</v>
      </c>
    </row>
    <row r="1944" spans="1:6">
      <c r="A1944">
        <v>4814</v>
      </c>
      <c r="B1944">
        <v>5</v>
      </c>
      <c r="C1944" t="s">
        <v>64</v>
      </c>
      <c r="D1944" t="s">
        <v>91</v>
      </c>
      <c r="E1944">
        <v>2757</v>
      </c>
      <c r="F1944">
        <v>2</v>
      </c>
    </row>
    <row r="1945" spans="1:6">
      <c r="A1945">
        <v>4814</v>
      </c>
      <c r="B1945">
        <v>5</v>
      </c>
      <c r="C1945" t="s">
        <v>64</v>
      </c>
      <c r="D1945" t="s">
        <v>91</v>
      </c>
      <c r="E1945">
        <v>3864</v>
      </c>
      <c r="F1945">
        <v>2</v>
      </c>
    </row>
    <row r="1946" spans="1:6">
      <c r="A1946">
        <v>4814</v>
      </c>
      <c r="B1946">
        <v>5</v>
      </c>
      <c r="C1946" t="s">
        <v>64</v>
      </c>
      <c r="D1946" t="s">
        <v>91</v>
      </c>
      <c r="E1946">
        <v>3144</v>
      </c>
      <c r="F1946">
        <v>1</v>
      </c>
    </row>
    <row r="1947" spans="1:6">
      <c r="A1947">
        <v>4814</v>
      </c>
      <c r="B1947">
        <v>5</v>
      </c>
      <c r="C1947" t="s">
        <v>64</v>
      </c>
      <c r="D1947" t="s">
        <v>91</v>
      </c>
      <c r="E1947">
        <v>6004</v>
      </c>
      <c r="F1947">
        <v>1</v>
      </c>
    </row>
    <row r="1948" spans="1:6">
      <c r="A1948">
        <v>4814</v>
      </c>
      <c r="B1948">
        <v>5</v>
      </c>
      <c r="C1948" t="s">
        <v>64</v>
      </c>
      <c r="D1948" t="s">
        <v>91</v>
      </c>
      <c r="E1948">
        <v>5636</v>
      </c>
      <c r="F1948">
        <v>1</v>
      </c>
    </row>
    <row r="1949" spans="1:6">
      <c r="A1949">
        <v>4814</v>
      </c>
      <c r="B1949">
        <v>5</v>
      </c>
      <c r="C1949" t="s">
        <v>64</v>
      </c>
      <c r="D1949" t="s">
        <v>91</v>
      </c>
      <c r="E1949">
        <v>4022</v>
      </c>
      <c r="F1949">
        <v>1</v>
      </c>
    </row>
    <row r="1950" spans="1:6">
      <c r="A1950">
        <v>4814</v>
      </c>
      <c r="B1950">
        <v>5</v>
      </c>
      <c r="C1950" t="s">
        <v>64</v>
      </c>
      <c r="D1950" t="s">
        <v>91</v>
      </c>
      <c r="E1950">
        <v>4814</v>
      </c>
      <c r="F1950">
        <v>1</v>
      </c>
    </row>
    <row r="1951" spans="1:6">
      <c r="A1951">
        <v>4814</v>
      </c>
      <c r="B1951">
        <v>5</v>
      </c>
      <c r="C1951" t="s">
        <v>64</v>
      </c>
      <c r="D1951" t="s">
        <v>91</v>
      </c>
      <c r="E1951">
        <v>4323</v>
      </c>
      <c r="F1951">
        <v>1</v>
      </c>
    </row>
    <row r="1952" spans="1:6">
      <c r="A1952">
        <v>4814</v>
      </c>
      <c r="B1952">
        <v>5</v>
      </c>
      <c r="C1952" t="s">
        <v>64</v>
      </c>
      <c r="D1952" t="s">
        <v>91</v>
      </c>
      <c r="E1952">
        <v>2202</v>
      </c>
      <c r="F1952">
        <v>1</v>
      </c>
    </row>
    <row r="1953" spans="1:6">
      <c r="A1953">
        <v>4814</v>
      </c>
      <c r="B1953">
        <v>5</v>
      </c>
      <c r="C1953" t="s">
        <v>64</v>
      </c>
      <c r="D1953" t="s">
        <v>91</v>
      </c>
      <c r="E1953">
        <v>4859</v>
      </c>
      <c r="F1953">
        <v>1</v>
      </c>
    </row>
    <row r="1954" spans="1:6">
      <c r="A1954">
        <v>4814</v>
      </c>
      <c r="B1954">
        <v>5</v>
      </c>
      <c r="C1954" t="s">
        <v>64</v>
      </c>
      <c r="D1954" t="s">
        <v>91</v>
      </c>
      <c r="E1954">
        <v>1</v>
      </c>
      <c r="F1954">
        <v>1</v>
      </c>
    </row>
    <row r="1955" spans="1:6">
      <c r="A1955">
        <v>4814</v>
      </c>
      <c r="B1955">
        <v>5</v>
      </c>
      <c r="C1955" t="s">
        <v>64</v>
      </c>
      <c r="D1955" t="s">
        <v>91</v>
      </c>
      <c r="E1955">
        <v>2267</v>
      </c>
      <c r="F1955">
        <v>1</v>
      </c>
    </row>
    <row r="1956" spans="1:6">
      <c r="A1956">
        <v>4814</v>
      </c>
      <c r="B1956">
        <v>5</v>
      </c>
      <c r="C1956" t="s">
        <v>64</v>
      </c>
      <c r="D1956" t="s">
        <v>91</v>
      </c>
      <c r="E1956">
        <v>4756</v>
      </c>
      <c r="F1956">
        <v>1</v>
      </c>
    </row>
    <row r="1957" spans="1:6">
      <c r="A1957">
        <v>4814</v>
      </c>
      <c r="B1957">
        <v>5</v>
      </c>
      <c r="C1957" t="s">
        <v>64</v>
      </c>
      <c r="D1957" t="s">
        <v>91</v>
      </c>
      <c r="E1957">
        <v>2599</v>
      </c>
      <c r="F1957">
        <v>1</v>
      </c>
    </row>
    <row r="1958" spans="1:6">
      <c r="A1958">
        <v>4814</v>
      </c>
      <c r="B1958">
        <v>5</v>
      </c>
      <c r="C1958" t="s">
        <v>64</v>
      </c>
      <c r="D1958" t="s">
        <v>91</v>
      </c>
      <c r="E1958">
        <v>4503</v>
      </c>
      <c r="F1958">
        <v>1</v>
      </c>
    </row>
    <row r="1959" spans="1:6">
      <c r="A1959">
        <v>4814</v>
      </c>
      <c r="B1959">
        <v>5</v>
      </c>
      <c r="C1959" t="s">
        <v>64</v>
      </c>
      <c r="D1959" t="s">
        <v>91</v>
      </c>
      <c r="E1959">
        <v>5174</v>
      </c>
      <c r="F1959">
        <v>1</v>
      </c>
    </row>
    <row r="1960" spans="1:6">
      <c r="A1960">
        <v>4814</v>
      </c>
      <c r="B1960">
        <v>5</v>
      </c>
      <c r="C1960" t="s">
        <v>64</v>
      </c>
      <c r="D1960" t="s">
        <v>91</v>
      </c>
      <c r="E1960">
        <v>2895</v>
      </c>
      <c r="F1960">
        <v>1</v>
      </c>
    </row>
    <row r="1961" spans="1:6">
      <c r="A1961">
        <v>4814</v>
      </c>
      <c r="B1961">
        <v>5</v>
      </c>
      <c r="C1961" t="s">
        <v>64</v>
      </c>
      <c r="D1961" t="s">
        <v>91</v>
      </c>
      <c r="E1961">
        <v>4548</v>
      </c>
      <c r="F1961">
        <v>1</v>
      </c>
    </row>
    <row r="1962" spans="1:6">
      <c r="A1962">
        <v>4814</v>
      </c>
      <c r="B1962">
        <v>5</v>
      </c>
      <c r="C1962" t="s">
        <v>64</v>
      </c>
      <c r="D1962" t="s">
        <v>91</v>
      </c>
      <c r="E1962">
        <v>5156</v>
      </c>
      <c r="F1962">
        <v>1</v>
      </c>
    </row>
    <row r="1963" spans="1:6">
      <c r="A1963">
        <v>4814</v>
      </c>
      <c r="B1963">
        <v>5</v>
      </c>
      <c r="C1963" t="s">
        <v>64</v>
      </c>
      <c r="D1963" t="s">
        <v>91</v>
      </c>
      <c r="E1963">
        <v>3263</v>
      </c>
      <c r="F1963">
        <v>1</v>
      </c>
    </row>
    <row r="1964" spans="1:6">
      <c r="A1964">
        <v>4814</v>
      </c>
      <c r="B1964">
        <v>5</v>
      </c>
      <c r="C1964" t="s">
        <v>64</v>
      </c>
      <c r="D1964" t="s">
        <v>91</v>
      </c>
      <c r="E1964">
        <v>4718</v>
      </c>
      <c r="F1964">
        <v>1</v>
      </c>
    </row>
    <row r="1965" spans="1:6">
      <c r="A1965">
        <v>4814</v>
      </c>
      <c r="B1965">
        <v>5</v>
      </c>
      <c r="C1965" t="s">
        <v>64</v>
      </c>
      <c r="D1965" t="s">
        <v>91</v>
      </c>
      <c r="E1965">
        <v>5240</v>
      </c>
      <c r="F1965">
        <v>1</v>
      </c>
    </row>
    <row r="1966" spans="1:6">
      <c r="A1966">
        <v>4814</v>
      </c>
      <c r="B1966">
        <v>5</v>
      </c>
      <c r="C1966" t="s">
        <v>64</v>
      </c>
      <c r="D1966" t="s">
        <v>91</v>
      </c>
      <c r="E1966">
        <v>5906</v>
      </c>
      <c r="F1966">
        <v>1</v>
      </c>
    </row>
    <row r="1967" spans="1:6">
      <c r="A1967">
        <v>4814</v>
      </c>
      <c r="B1967">
        <v>5</v>
      </c>
      <c r="C1967" t="s">
        <v>64</v>
      </c>
      <c r="D1967" t="s">
        <v>91</v>
      </c>
      <c r="E1967">
        <v>3770</v>
      </c>
      <c r="F1967">
        <v>1</v>
      </c>
    </row>
    <row r="1968" spans="1:6">
      <c r="A1968">
        <v>4814</v>
      </c>
      <c r="B1968">
        <v>5</v>
      </c>
      <c r="C1968" t="s">
        <v>64</v>
      </c>
      <c r="D1968" t="s">
        <v>91</v>
      </c>
      <c r="E1968">
        <v>3362</v>
      </c>
      <c r="F1968">
        <v>1</v>
      </c>
    </row>
    <row r="1969" spans="1:6">
      <c r="A1969">
        <v>4814</v>
      </c>
      <c r="B1969">
        <v>5</v>
      </c>
      <c r="C1969" t="s">
        <v>64</v>
      </c>
      <c r="D1969" t="s">
        <v>91</v>
      </c>
      <c r="E1969">
        <v>5481</v>
      </c>
      <c r="F1969">
        <v>1</v>
      </c>
    </row>
    <row r="1970" spans="1:6">
      <c r="A1970">
        <v>4814</v>
      </c>
      <c r="B1970">
        <v>5</v>
      </c>
      <c r="C1970" t="s">
        <v>64</v>
      </c>
      <c r="D1970" t="s">
        <v>91</v>
      </c>
      <c r="E1970">
        <v>4301</v>
      </c>
      <c r="F1970">
        <v>1</v>
      </c>
    </row>
    <row r="1971" spans="1:6">
      <c r="A1971">
        <v>4814</v>
      </c>
      <c r="B1971">
        <v>5</v>
      </c>
      <c r="C1971" t="s">
        <v>64</v>
      </c>
      <c r="D1971" t="s">
        <v>91</v>
      </c>
      <c r="E1971">
        <v>4943</v>
      </c>
      <c r="F1971">
        <v>1</v>
      </c>
    </row>
    <row r="1972" spans="1:6">
      <c r="A1972">
        <v>4814</v>
      </c>
      <c r="B1972">
        <v>5</v>
      </c>
      <c r="C1972" t="s">
        <v>64</v>
      </c>
      <c r="D1972" t="s">
        <v>91</v>
      </c>
      <c r="E1972">
        <v>4948</v>
      </c>
      <c r="F1972">
        <v>1</v>
      </c>
    </row>
    <row r="1973" spans="1:6">
      <c r="A1973">
        <v>4814</v>
      </c>
      <c r="B1973">
        <v>5</v>
      </c>
      <c r="C1973" t="s">
        <v>64</v>
      </c>
      <c r="D1973" t="s">
        <v>91</v>
      </c>
      <c r="E1973">
        <v>4797</v>
      </c>
      <c r="F1973">
        <v>1</v>
      </c>
    </row>
    <row r="1974" spans="1:6">
      <c r="A1974">
        <v>4814</v>
      </c>
      <c r="B1974">
        <v>5</v>
      </c>
      <c r="C1974" t="s">
        <v>64</v>
      </c>
      <c r="D1974" t="s">
        <v>91</v>
      </c>
      <c r="E1974">
        <v>224</v>
      </c>
      <c r="F1974">
        <v>1</v>
      </c>
    </row>
    <row r="1975" spans="1:6">
      <c r="A1975">
        <v>4814</v>
      </c>
      <c r="B1975">
        <v>5</v>
      </c>
      <c r="C1975" t="s">
        <v>64</v>
      </c>
      <c r="D1975" t="s">
        <v>91</v>
      </c>
      <c r="E1975">
        <v>2164</v>
      </c>
      <c r="F1975">
        <v>1</v>
      </c>
    </row>
    <row r="1976" spans="1:6">
      <c r="A1976">
        <v>4814</v>
      </c>
      <c r="B1976">
        <v>5</v>
      </c>
      <c r="C1976" t="s">
        <v>64</v>
      </c>
      <c r="D1976" t="s">
        <v>91</v>
      </c>
      <c r="E1976">
        <v>5582</v>
      </c>
      <c r="F1976">
        <v>1</v>
      </c>
    </row>
    <row r="1977" spans="1:6">
      <c r="A1977">
        <v>4814</v>
      </c>
      <c r="B1977">
        <v>5</v>
      </c>
      <c r="C1977" t="s">
        <v>64</v>
      </c>
      <c r="D1977" t="s">
        <v>91</v>
      </c>
      <c r="E1977">
        <v>4632</v>
      </c>
      <c r="F1977">
        <v>1</v>
      </c>
    </row>
    <row r="1978" spans="1:6">
      <c r="A1978">
        <v>4814</v>
      </c>
      <c r="B1978">
        <v>5</v>
      </c>
      <c r="C1978" t="s">
        <v>64</v>
      </c>
      <c r="D1978" t="s">
        <v>91</v>
      </c>
      <c r="E1978">
        <v>4004</v>
      </c>
      <c r="F1978">
        <v>1</v>
      </c>
    </row>
    <row r="1979" spans="1:6">
      <c r="A1979">
        <v>4814</v>
      </c>
      <c r="B1979">
        <v>5</v>
      </c>
      <c r="C1979" t="s">
        <v>64</v>
      </c>
      <c r="D1979" t="s">
        <v>91</v>
      </c>
      <c r="E1979">
        <v>2805</v>
      </c>
      <c r="F1979">
        <v>1</v>
      </c>
    </row>
    <row r="1980" spans="1:6">
      <c r="A1980">
        <v>4814</v>
      </c>
      <c r="B1980">
        <v>5</v>
      </c>
      <c r="C1980" t="s">
        <v>64</v>
      </c>
      <c r="D1980" t="s">
        <v>91</v>
      </c>
      <c r="E1980">
        <v>2431</v>
      </c>
      <c r="F1980">
        <v>1</v>
      </c>
    </row>
    <row r="1981" spans="1:6">
      <c r="A1981">
        <v>4814</v>
      </c>
      <c r="B1981">
        <v>5</v>
      </c>
      <c r="C1981" t="s">
        <v>64</v>
      </c>
      <c r="D1981" t="s">
        <v>91</v>
      </c>
      <c r="E1981">
        <v>1046</v>
      </c>
      <c r="F1981">
        <v>1</v>
      </c>
    </row>
    <row r="1982" spans="1:6">
      <c r="A1982">
        <v>4814</v>
      </c>
      <c r="B1982">
        <v>5</v>
      </c>
      <c r="C1982" t="s">
        <v>64</v>
      </c>
      <c r="D1982" t="s">
        <v>91</v>
      </c>
      <c r="E1982">
        <v>2802</v>
      </c>
      <c r="F1982">
        <v>1</v>
      </c>
    </row>
    <row r="1983" spans="1:6">
      <c r="A1983">
        <v>4814</v>
      </c>
      <c r="B1983">
        <v>5</v>
      </c>
      <c r="C1983" t="s">
        <v>64</v>
      </c>
      <c r="D1983" t="s">
        <v>91</v>
      </c>
      <c r="E1983">
        <v>60</v>
      </c>
      <c r="F1983">
        <v>1</v>
      </c>
    </row>
    <row r="1984" spans="1:6">
      <c r="A1984">
        <v>4814</v>
      </c>
      <c r="B1984">
        <v>5</v>
      </c>
      <c r="C1984" t="s">
        <v>64</v>
      </c>
      <c r="D1984" t="s">
        <v>91</v>
      </c>
      <c r="E1984">
        <v>5151</v>
      </c>
      <c r="F1984">
        <v>1</v>
      </c>
    </row>
    <row r="1985" spans="1:6">
      <c r="A1985">
        <v>4814</v>
      </c>
      <c r="B1985">
        <v>5</v>
      </c>
      <c r="C1985" t="s">
        <v>64</v>
      </c>
      <c r="D1985" t="s">
        <v>91</v>
      </c>
      <c r="E1985">
        <v>2917</v>
      </c>
      <c r="F1985">
        <v>1</v>
      </c>
    </row>
    <row r="1986" spans="1:6">
      <c r="A1986">
        <v>4814</v>
      </c>
      <c r="B1986">
        <v>5</v>
      </c>
      <c r="C1986" t="s">
        <v>64</v>
      </c>
      <c r="D1986" t="s">
        <v>91</v>
      </c>
      <c r="E1986">
        <v>1146</v>
      </c>
      <c r="F1986">
        <v>1</v>
      </c>
    </row>
    <row r="1987" spans="1:6">
      <c r="A1987">
        <v>4814</v>
      </c>
      <c r="B1987">
        <v>5</v>
      </c>
      <c r="C1987" t="s">
        <v>64</v>
      </c>
      <c r="D1987" t="s">
        <v>91</v>
      </c>
      <c r="E1987">
        <v>1073</v>
      </c>
      <c r="F1987">
        <v>1</v>
      </c>
    </row>
    <row r="1988" spans="1:6">
      <c r="A1988">
        <v>4814</v>
      </c>
      <c r="B1988">
        <v>5</v>
      </c>
      <c r="C1988" t="s">
        <v>64</v>
      </c>
      <c r="D1988" t="s">
        <v>91</v>
      </c>
      <c r="E1988">
        <v>5759</v>
      </c>
      <c r="F1988">
        <v>1</v>
      </c>
    </row>
    <row r="1989" spans="1:6">
      <c r="A1989">
        <v>4814</v>
      </c>
      <c r="B1989">
        <v>5</v>
      </c>
      <c r="C1989" t="s">
        <v>64</v>
      </c>
      <c r="D1989" t="s">
        <v>91</v>
      </c>
      <c r="E1989">
        <v>5121</v>
      </c>
      <c r="F1989">
        <v>1</v>
      </c>
    </row>
    <row r="1990" spans="1:6">
      <c r="A1990">
        <v>4814</v>
      </c>
      <c r="B1990">
        <v>5</v>
      </c>
      <c r="C1990" t="s">
        <v>64</v>
      </c>
      <c r="D1990" t="s">
        <v>91</v>
      </c>
      <c r="E1990">
        <v>4799</v>
      </c>
      <c r="F1990">
        <v>1</v>
      </c>
    </row>
    <row r="1991" spans="1:6">
      <c r="A1991">
        <v>4814</v>
      </c>
      <c r="B1991">
        <v>5</v>
      </c>
      <c r="C1991" t="s">
        <v>64</v>
      </c>
      <c r="D1991" t="s">
        <v>91</v>
      </c>
      <c r="E1991">
        <v>3823</v>
      </c>
      <c r="F1991">
        <v>1</v>
      </c>
    </row>
    <row r="1992" spans="1:6">
      <c r="A1992">
        <v>4814</v>
      </c>
      <c r="B1992">
        <v>5</v>
      </c>
      <c r="C1992" t="s">
        <v>64</v>
      </c>
      <c r="D1992" t="s">
        <v>91</v>
      </c>
      <c r="E1992">
        <v>5678</v>
      </c>
      <c r="F1992">
        <v>1</v>
      </c>
    </row>
    <row r="1993" spans="1:6">
      <c r="A1993">
        <v>4814</v>
      </c>
      <c r="B1993">
        <v>5</v>
      </c>
      <c r="C1993" t="s">
        <v>64</v>
      </c>
      <c r="D1993" t="s">
        <v>91</v>
      </c>
      <c r="E1993">
        <v>6056</v>
      </c>
      <c r="F1993">
        <v>1</v>
      </c>
    </row>
    <row r="1994" spans="1:6">
      <c r="A1994">
        <v>4814</v>
      </c>
      <c r="B1994">
        <v>5</v>
      </c>
      <c r="C1994" t="s">
        <v>64</v>
      </c>
      <c r="D1994" t="s">
        <v>91</v>
      </c>
      <c r="E1994">
        <v>4542</v>
      </c>
      <c r="F1994">
        <v>1</v>
      </c>
    </row>
    <row r="1995" spans="1:6">
      <c r="A1995">
        <v>4814</v>
      </c>
      <c r="B1995">
        <v>5</v>
      </c>
      <c r="C1995" t="s">
        <v>64</v>
      </c>
      <c r="D1995" t="s">
        <v>91</v>
      </c>
      <c r="E1995">
        <v>2853</v>
      </c>
      <c r="F1995">
        <v>1</v>
      </c>
    </row>
    <row r="1996" spans="1:6">
      <c r="A1996">
        <v>4814</v>
      </c>
      <c r="B1996">
        <v>5</v>
      </c>
      <c r="C1996" t="s">
        <v>64</v>
      </c>
      <c r="D1996" t="s">
        <v>91</v>
      </c>
      <c r="E1996">
        <v>4816</v>
      </c>
      <c r="F1996">
        <v>1</v>
      </c>
    </row>
    <row r="1997" spans="1:6">
      <c r="A1997">
        <v>4814</v>
      </c>
      <c r="B1997">
        <v>5</v>
      </c>
      <c r="C1997" t="s">
        <v>64</v>
      </c>
      <c r="D1997" t="s">
        <v>91</v>
      </c>
      <c r="E1997">
        <v>3461</v>
      </c>
      <c r="F1997">
        <v>1</v>
      </c>
    </row>
    <row r="1998" spans="1:6">
      <c r="A1998">
        <v>4814</v>
      </c>
      <c r="B1998">
        <v>5</v>
      </c>
      <c r="C1998" t="s">
        <v>64</v>
      </c>
      <c r="D1998" t="s">
        <v>91</v>
      </c>
      <c r="E1998">
        <v>4275</v>
      </c>
      <c r="F1998">
        <v>1</v>
      </c>
    </row>
    <row r="1999" spans="1:6">
      <c r="A1999">
        <v>4814</v>
      </c>
      <c r="B1999">
        <v>5</v>
      </c>
      <c r="C1999" t="s">
        <v>64</v>
      </c>
      <c r="D1999" t="s">
        <v>91</v>
      </c>
      <c r="E1999">
        <v>89</v>
      </c>
      <c r="F1999">
        <v>1</v>
      </c>
    </row>
    <row r="2000" spans="1:6">
      <c r="A2000">
        <v>4814</v>
      </c>
      <c r="B2000">
        <v>5</v>
      </c>
      <c r="C2000" t="s">
        <v>64</v>
      </c>
      <c r="D2000" t="s">
        <v>91</v>
      </c>
      <c r="E2000">
        <v>2887</v>
      </c>
      <c r="F2000">
        <v>1</v>
      </c>
    </row>
    <row r="2001" spans="1:6">
      <c r="A2001">
        <v>4814</v>
      </c>
      <c r="B2001">
        <v>5</v>
      </c>
      <c r="C2001" t="s">
        <v>64</v>
      </c>
      <c r="D2001" t="s">
        <v>91</v>
      </c>
      <c r="E2001">
        <v>4982</v>
      </c>
      <c r="F2001">
        <v>1</v>
      </c>
    </row>
    <row r="2002" spans="1:6">
      <c r="A2002">
        <v>4814</v>
      </c>
      <c r="B2002">
        <v>5</v>
      </c>
      <c r="C2002" t="s">
        <v>64</v>
      </c>
      <c r="D2002" t="s">
        <v>91</v>
      </c>
      <c r="E2002">
        <v>2500</v>
      </c>
      <c r="F2002">
        <v>1</v>
      </c>
    </row>
    <row r="2003" spans="1:6">
      <c r="A2003">
        <v>4814</v>
      </c>
      <c r="B2003">
        <v>5</v>
      </c>
      <c r="C2003" t="s">
        <v>64</v>
      </c>
      <c r="D2003" t="s">
        <v>91</v>
      </c>
      <c r="E2003">
        <v>2646</v>
      </c>
      <c r="F2003">
        <v>1</v>
      </c>
    </row>
    <row r="2004" spans="1:6">
      <c r="A2004">
        <v>4814</v>
      </c>
      <c r="B2004">
        <v>5</v>
      </c>
      <c r="C2004" t="s">
        <v>64</v>
      </c>
      <c r="D2004" t="s">
        <v>91</v>
      </c>
      <c r="E2004">
        <v>4251</v>
      </c>
      <c r="F2004">
        <v>1</v>
      </c>
    </row>
    <row r="2005" spans="1:6">
      <c r="A2005">
        <v>4814</v>
      </c>
      <c r="B2005">
        <v>5</v>
      </c>
      <c r="C2005" t="s">
        <v>64</v>
      </c>
      <c r="D2005" t="s">
        <v>91</v>
      </c>
      <c r="E2005">
        <v>4069</v>
      </c>
      <c r="F2005">
        <v>1</v>
      </c>
    </row>
    <row r="2006" spans="1:6">
      <c r="A2006">
        <v>4814</v>
      </c>
      <c r="B2006">
        <v>5</v>
      </c>
      <c r="C2006" t="s">
        <v>64</v>
      </c>
      <c r="D2006" t="s">
        <v>91</v>
      </c>
      <c r="E2006">
        <v>2803</v>
      </c>
      <c r="F2006">
        <v>1</v>
      </c>
    </row>
    <row r="2007" spans="1:6">
      <c r="A2007">
        <v>4814</v>
      </c>
      <c r="B2007">
        <v>5</v>
      </c>
      <c r="C2007" t="s">
        <v>64</v>
      </c>
      <c r="D2007" t="s">
        <v>91</v>
      </c>
      <c r="E2007">
        <v>1215</v>
      </c>
      <c r="F2007">
        <v>1</v>
      </c>
    </row>
    <row r="2008" spans="1:6">
      <c r="A2008">
        <v>4814</v>
      </c>
      <c r="B2008">
        <v>5</v>
      </c>
      <c r="C2008" t="s">
        <v>64</v>
      </c>
      <c r="D2008" t="s">
        <v>91</v>
      </c>
      <c r="E2008">
        <v>2722</v>
      </c>
      <c r="F2008">
        <v>1</v>
      </c>
    </row>
    <row r="2009" spans="1:6">
      <c r="A2009">
        <v>4814</v>
      </c>
      <c r="B2009">
        <v>5</v>
      </c>
      <c r="C2009" t="s">
        <v>64</v>
      </c>
      <c r="D2009" t="s">
        <v>91</v>
      </c>
      <c r="E2009">
        <v>2308</v>
      </c>
      <c r="F2009">
        <v>1</v>
      </c>
    </row>
    <row r="2010" spans="1:6">
      <c r="A2010">
        <v>4814</v>
      </c>
      <c r="B2010">
        <v>5</v>
      </c>
      <c r="C2010" t="s">
        <v>64</v>
      </c>
      <c r="D2010" t="s">
        <v>91</v>
      </c>
      <c r="E2010">
        <v>3539</v>
      </c>
      <c r="F2010">
        <v>1</v>
      </c>
    </row>
    <row r="2011" spans="1:6">
      <c r="A2011">
        <v>4814</v>
      </c>
      <c r="B2011">
        <v>5</v>
      </c>
      <c r="C2011" t="s">
        <v>62</v>
      </c>
      <c r="D2011" t="s">
        <v>92</v>
      </c>
      <c r="E2011">
        <v>4984</v>
      </c>
      <c r="F2011">
        <v>3</v>
      </c>
    </row>
    <row r="2012" spans="1:6">
      <c r="A2012">
        <v>4814</v>
      </c>
      <c r="B2012">
        <v>5</v>
      </c>
      <c r="C2012" t="s">
        <v>62</v>
      </c>
      <c r="D2012" t="s">
        <v>92</v>
      </c>
      <c r="E2012">
        <v>3655</v>
      </c>
      <c r="F2012">
        <v>3</v>
      </c>
    </row>
    <row r="2013" spans="1:6">
      <c r="A2013">
        <v>4814</v>
      </c>
      <c r="B2013">
        <v>5</v>
      </c>
      <c r="C2013" t="s">
        <v>62</v>
      </c>
      <c r="D2013" t="s">
        <v>92</v>
      </c>
      <c r="E2013">
        <v>179</v>
      </c>
      <c r="F2013">
        <v>3</v>
      </c>
    </row>
    <row r="2014" spans="1:6">
      <c r="A2014">
        <v>4814</v>
      </c>
      <c r="B2014">
        <v>5</v>
      </c>
      <c r="C2014" t="s">
        <v>62</v>
      </c>
      <c r="D2014" t="s">
        <v>92</v>
      </c>
      <c r="E2014">
        <v>3864</v>
      </c>
      <c r="F2014">
        <v>2</v>
      </c>
    </row>
    <row r="2015" spans="1:6">
      <c r="A2015">
        <v>4814</v>
      </c>
      <c r="B2015">
        <v>5</v>
      </c>
      <c r="C2015" t="s">
        <v>62</v>
      </c>
      <c r="D2015" t="s">
        <v>92</v>
      </c>
      <c r="E2015">
        <v>5223</v>
      </c>
      <c r="F2015">
        <v>2</v>
      </c>
    </row>
    <row r="2016" spans="1:6">
      <c r="A2016">
        <v>4814</v>
      </c>
      <c r="B2016">
        <v>5</v>
      </c>
      <c r="C2016" t="s">
        <v>62</v>
      </c>
      <c r="D2016" t="s">
        <v>92</v>
      </c>
      <c r="E2016">
        <v>3660</v>
      </c>
      <c r="F2016">
        <v>1</v>
      </c>
    </row>
    <row r="2017" spans="1:6">
      <c r="A2017">
        <v>4814</v>
      </c>
      <c r="B2017">
        <v>5</v>
      </c>
      <c r="C2017" t="s">
        <v>62</v>
      </c>
      <c r="D2017" t="s">
        <v>92</v>
      </c>
      <c r="E2017">
        <v>4508</v>
      </c>
      <c r="F2017">
        <v>1</v>
      </c>
    </row>
    <row r="2018" spans="1:6">
      <c r="A2018">
        <v>4814</v>
      </c>
      <c r="B2018">
        <v>5</v>
      </c>
      <c r="C2018" t="s">
        <v>62</v>
      </c>
      <c r="D2018" t="s">
        <v>92</v>
      </c>
      <c r="E2018">
        <v>4316</v>
      </c>
      <c r="F2018">
        <v>1</v>
      </c>
    </row>
    <row r="2019" spans="1:6">
      <c r="A2019">
        <v>4814</v>
      </c>
      <c r="B2019">
        <v>5</v>
      </c>
      <c r="C2019" t="s">
        <v>62</v>
      </c>
      <c r="D2019" t="s">
        <v>92</v>
      </c>
      <c r="E2019">
        <v>4301</v>
      </c>
      <c r="F2019">
        <v>1</v>
      </c>
    </row>
    <row r="2020" spans="1:6">
      <c r="A2020">
        <v>4814</v>
      </c>
      <c r="B2020">
        <v>5</v>
      </c>
      <c r="C2020" t="s">
        <v>62</v>
      </c>
      <c r="D2020" t="s">
        <v>92</v>
      </c>
      <c r="E2020">
        <v>4583</v>
      </c>
      <c r="F2020">
        <v>1</v>
      </c>
    </row>
    <row r="2021" spans="1:6">
      <c r="A2021">
        <v>4814</v>
      </c>
      <c r="B2021">
        <v>5</v>
      </c>
      <c r="C2021" t="s">
        <v>62</v>
      </c>
      <c r="D2021" t="s">
        <v>92</v>
      </c>
      <c r="E2021">
        <v>3322</v>
      </c>
      <c r="F2021">
        <v>1</v>
      </c>
    </row>
    <row r="2022" spans="1:6">
      <c r="A2022">
        <v>4814</v>
      </c>
      <c r="B2022">
        <v>5</v>
      </c>
      <c r="C2022" t="s">
        <v>62</v>
      </c>
      <c r="D2022" t="s">
        <v>92</v>
      </c>
      <c r="E2022">
        <v>4943</v>
      </c>
      <c r="F2022">
        <v>1</v>
      </c>
    </row>
    <row r="2023" spans="1:6">
      <c r="A2023">
        <v>4814</v>
      </c>
      <c r="B2023">
        <v>5</v>
      </c>
      <c r="C2023" t="s">
        <v>62</v>
      </c>
      <c r="D2023" t="s">
        <v>92</v>
      </c>
      <c r="E2023">
        <v>5317</v>
      </c>
      <c r="F2023">
        <v>1</v>
      </c>
    </row>
    <row r="2024" spans="1:6">
      <c r="A2024">
        <v>4814</v>
      </c>
      <c r="B2024">
        <v>5</v>
      </c>
      <c r="C2024" t="s">
        <v>62</v>
      </c>
      <c r="D2024" t="s">
        <v>92</v>
      </c>
      <c r="E2024">
        <v>6022</v>
      </c>
      <c r="F2024">
        <v>1</v>
      </c>
    </row>
    <row r="2025" spans="1:6">
      <c r="A2025">
        <v>4814</v>
      </c>
      <c r="B2025">
        <v>5</v>
      </c>
      <c r="C2025" t="s">
        <v>62</v>
      </c>
      <c r="D2025" t="s">
        <v>92</v>
      </c>
      <c r="E2025">
        <v>2500</v>
      </c>
      <c r="F2025">
        <v>1</v>
      </c>
    </row>
    <row r="2026" spans="1:6">
      <c r="A2026">
        <v>4814</v>
      </c>
      <c r="B2026">
        <v>5</v>
      </c>
      <c r="C2026" t="s">
        <v>62</v>
      </c>
      <c r="D2026" t="s">
        <v>92</v>
      </c>
      <c r="E2026">
        <v>3936</v>
      </c>
      <c r="F2026">
        <v>1</v>
      </c>
    </row>
    <row r="2027" spans="1:6">
      <c r="A2027">
        <v>4814</v>
      </c>
      <c r="B2027">
        <v>5</v>
      </c>
      <c r="C2027" t="s">
        <v>62</v>
      </c>
      <c r="D2027" t="s">
        <v>92</v>
      </c>
      <c r="E2027">
        <v>3289</v>
      </c>
      <c r="F2027">
        <v>1</v>
      </c>
    </row>
    <row r="2028" spans="1:6">
      <c r="A2028">
        <v>4814</v>
      </c>
      <c r="B2028">
        <v>5</v>
      </c>
      <c r="C2028" t="s">
        <v>62</v>
      </c>
      <c r="D2028" t="s">
        <v>92</v>
      </c>
      <c r="E2028">
        <v>2597</v>
      </c>
      <c r="F2028">
        <v>1</v>
      </c>
    </row>
    <row r="2029" spans="1:6">
      <c r="A2029">
        <v>4814</v>
      </c>
      <c r="B2029">
        <v>5</v>
      </c>
      <c r="C2029" t="s">
        <v>62</v>
      </c>
      <c r="D2029" t="s">
        <v>92</v>
      </c>
      <c r="E2029">
        <v>5927</v>
      </c>
      <c r="F2029">
        <v>1</v>
      </c>
    </row>
    <row r="2030" spans="1:6">
      <c r="A2030">
        <v>4814</v>
      </c>
      <c r="B2030">
        <v>5</v>
      </c>
      <c r="C2030" t="s">
        <v>62</v>
      </c>
      <c r="D2030" t="s">
        <v>92</v>
      </c>
      <c r="E2030">
        <v>5178</v>
      </c>
      <c r="F2030">
        <v>1</v>
      </c>
    </row>
    <row r="2031" spans="1:6">
      <c r="A2031">
        <v>4814</v>
      </c>
      <c r="B2031">
        <v>5</v>
      </c>
      <c r="C2031" t="s">
        <v>62</v>
      </c>
      <c r="D2031" t="s">
        <v>92</v>
      </c>
      <c r="E2031">
        <v>2065</v>
      </c>
      <c r="F2031">
        <v>1</v>
      </c>
    </row>
    <row r="2032" spans="1:6">
      <c r="A2032">
        <v>4814</v>
      </c>
      <c r="B2032">
        <v>5</v>
      </c>
      <c r="C2032" t="s">
        <v>62</v>
      </c>
      <c r="D2032" t="s">
        <v>92</v>
      </c>
      <c r="E2032">
        <v>5579</v>
      </c>
      <c r="F2032">
        <v>1</v>
      </c>
    </row>
    <row r="2033" spans="1:6">
      <c r="A2033">
        <v>4814</v>
      </c>
      <c r="B2033">
        <v>5</v>
      </c>
      <c r="C2033" t="s">
        <v>62</v>
      </c>
      <c r="D2033" t="s">
        <v>92</v>
      </c>
      <c r="E2033">
        <v>1146</v>
      </c>
      <c r="F2033">
        <v>1</v>
      </c>
    </row>
    <row r="2034" spans="1:6">
      <c r="A2034">
        <v>4814</v>
      </c>
      <c r="B2034">
        <v>5</v>
      </c>
      <c r="C2034" t="s">
        <v>62</v>
      </c>
      <c r="D2034" t="s">
        <v>92</v>
      </c>
      <c r="E2034">
        <v>5883</v>
      </c>
      <c r="F2034">
        <v>1</v>
      </c>
    </row>
    <row r="2035" spans="1:6">
      <c r="A2035">
        <v>4814</v>
      </c>
      <c r="B2035">
        <v>5</v>
      </c>
      <c r="C2035" t="s">
        <v>62</v>
      </c>
      <c r="D2035" t="s">
        <v>92</v>
      </c>
      <c r="E2035">
        <v>3016</v>
      </c>
      <c r="F2035">
        <v>1</v>
      </c>
    </row>
    <row r="2036" spans="1:6">
      <c r="A2036">
        <v>4814</v>
      </c>
      <c r="B2036">
        <v>5</v>
      </c>
      <c r="C2036" t="s">
        <v>62</v>
      </c>
      <c r="D2036" t="s">
        <v>92</v>
      </c>
      <c r="E2036">
        <v>4811</v>
      </c>
      <c r="F2036">
        <v>1</v>
      </c>
    </row>
    <row r="2037" spans="1:6">
      <c r="A2037">
        <v>4814</v>
      </c>
      <c r="B2037">
        <v>5</v>
      </c>
      <c r="C2037" t="s">
        <v>62</v>
      </c>
      <c r="D2037" t="s">
        <v>92</v>
      </c>
      <c r="E2037">
        <v>5459</v>
      </c>
      <c r="F2037">
        <v>1</v>
      </c>
    </row>
    <row r="2038" spans="1:6">
      <c r="A2038">
        <v>4814</v>
      </c>
      <c r="B2038">
        <v>5</v>
      </c>
      <c r="C2038" t="s">
        <v>62</v>
      </c>
      <c r="D2038" t="s">
        <v>92</v>
      </c>
      <c r="E2038">
        <v>3370</v>
      </c>
      <c r="F2038">
        <v>1</v>
      </c>
    </row>
    <row r="2039" spans="1:6">
      <c r="A2039">
        <v>4814</v>
      </c>
      <c r="B2039">
        <v>5</v>
      </c>
      <c r="C2039" t="s">
        <v>62</v>
      </c>
      <c r="D2039" t="s">
        <v>92</v>
      </c>
      <c r="E2039">
        <v>3082</v>
      </c>
      <c r="F2039">
        <v>1</v>
      </c>
    </row>
    <row r="2040" spans="1:6">
      <c r="A2040">
        <v>4814</v>
      </c>
      <c r="B2040">
        <v>5</v>
      </c>
      <c r="C2040" t="s">
        <v>62</v>
      </c>
      <c r="D2040" t="s">
        <v>92</v>
      </c>
      <c r="E2040">
        <v>187</v>
      </c>
      <c r="F2040">
        <v>1</v>
      </c>
    </row>
    <row r="2041" spans="1:6">
      <c r="A2041">
        <v>4814</v>
      </c>
      <c r="B2041">
        <v>5</v>
      </c>
      <c r="C2041" t="s">
        <v>62</v>
      </c>
      <c r="D2041" t="s">
        <v>92</v>
      </c>
      <c r="E2041">
        <v>2646</v>
      </c>
      <c r="F2041">
        <v>1</v>
      </c>
    </row>
    <row r="2042" spans="1:6">
      <c r="A2042">
        <v>4814</v>
      </c>
      <c r="B2042">
        <v>5</v>
      </c>
      <c r="C2042" t="s">
        <v>62</v>
      </c>
      <c r="D2042" t="s">
        <v>92</v>
      </c>
      <c r="E2042">
        <v>2446</v>
      </c>
      <c r="F2042">
        <v>1</v>
      </c>
    </row>
    <row r="2043" spans="1:6">
      <c r="A2043">
        <v>4814</v>
      </c>
      <c r="B2043">
        <v>5</v>
      </c>
      <c r="C2043" t="s">
        <v>62</v>
      </c>
      <c r="D2043" t="s">
        <v>92</v>
      </c>
      <c r="E2043">
        <v>2699</v>
      </c>
      <c r="F2043">
        <v>1</v>
      </c>
    </row>
    <row r="2044" spans="1:6">
      <c r="A2044">
        <v>4814</v>
      </c>
      <c r="B2044">
        <v>5</v>
      </c>
      <c r="C2044" t="s">
        <v>62</v>
      </c>
      <c r="D2044" t="s">
        <v>92</v>
      </c>
      <c r="E2044">
        <v>5570</v>
      </c>
      <c r="F2044">
        <v>1</v>
      </c>
    </row>
    <row r="2045" spans="1:6">
      <c r="A2045">
        <v>4814</v>
      </c>
      <c r="B2045">
        <v>5</v>
      </c>
      <c r="C2045" t="s">
        <v>62</v>
      </c>
      <c r="D2045" t="s">
        <v>92</v>
      </c>
      <c r="E2045">
        <v>2832</v>
      </c>
      <c r="F2045">
        <v>1</v>
      </c>
    </row>
    <row r="2046" spans="1:6">
      <c r="A2046">
        <v>4814</v>
      </c>
      <c r="B2046">
        <v>5</v>
      </c>
      <c r="C2046" t="s">
        <v>62</v>
      </c>
      <c r="D2046" t="s">
        <v>92</v>
      </c>
      <c r="E2046">
        <v>1072</v>
      </c>
      <c r="F2046">
        <v>1</v>
      </c>
    </row>
    <row r="2047" spans="1:6">
      <c r="A2047">
        <v>4814</v>
      </c>
      <c r="B2047">
        <v>5</v>
      </c>
      <c r="C2047" t="s">
        <v>62</v>
      </c>
      <c r="D2047" t="s">
        <v>92</v>
      </c>
      <c r="E2047">
        <v>92</v>
      </c>
      <c r="F2047">
        <v>1</v>
      </c>
    </row>
    <row r="2048" spans="1:6">
      <c r="A2048">
        <v>4814</v>
      </c>
      <c r="B2048">
        <v>5</v>
      </c>
      <c r="C2048" t="s">
        <v>62</v>
      </c>
      <c r="D2048" t="s">
        <v>92</v>
      </c>
      <c r="E2048">
        <v>5805</v>
      </c>
      <c r="F2048">
        <v>1</v>
      </c>
    </row>
    <row r="2049" spans="1:6">
      <c r="A2049">
        <v>4814</v>
      </c>
      <c r="B2049">
        <v>5</v>
      </c>
      <c r="C2049" t="s">
        <v>62</v>
      </c>
      <c r="D2049" t="s">
        <v>92</v>
      </c>
      <c r="E2049">
        <v>3849</v>
      </c>
      <c r="F2049">
        <v>1</v>
      </c>
    </row>
    <row r="2050" spans="1:6">
      <c r="A2050">
        <v>4814</v>
      </c>
      <c r="B2050">
        <v>5</v>
      </c>
      <c r="C2050" t="s">
        <v>62</v>
      </c>
      <c r="D2050" t="s">
        <v>92</v>
      </c>
      <c r="E2050">
        <v>2431</v>
      </c>
      <c r="F2050">
        <v>1</v>
      </c>
    </row>
    <row r="2051" spans="1:6">
      <c r="A2051">
        <v>4814</v>
      </c>
      <c r="B2051">
        <v>5</v>
      </c>
      <c r="C2051" t="s">
        <v>62</v>
      </c>
      <c r="D2051" t="s">
        <v>92</v>
      </c>
      <c r="E2051">
        <v>2085</v>
      </c>
      <c r="F2051">
        <v>1</v>
      </c>
    </row>
    <row r="2052" spans="1:6">
      <c r="A2052">
        <v>4814</v>
      </c>
      <c r="B2052">
        <v>5</v>
      </c>
      <c r="C2052" t="s">
        <v>62</v>
      </c>
      <c r="D2052" t="s">
        <v>92</v>
      </c>
      <c r="E2052">
        <v>4816</v>
      </c>
      <c r="F2052">
        <v>1</v>
      </c>
    </row>
    <row r="2053" spans="1:6">
      <c r="A2053">
        <v>4814</v>
      </c>
      <c r="B2053">
        <v>5</v>
      </c>
      <c r="C2053" t="s">
        <v>62</v>
      </c>
      <c r="D2053" t="s">
        <v>92</v>
      </c>
      <c r="E2053">
        <v>3511</v>
      </c>
      <c r="F2053">
        <v>1</v>
      </c>
    </row>
    <row r="2054" spans="1:6">
      <c r="A2054">
        <v>4814</v>
      </c>
      <c r="B2054">
        <v>5</v>
      </c>
      <c r="C2054" t="s">
        <v>62</v>
      </c>
      <c r="D2054" t="s">
        <v>92</v>
      </c>
      <c r="E2054">
        <v>2278</v>
      </c>
      <c r="F2054">
        <v>1</v>
      </c>
    </row>
    <row r="2055" spans="1:6">
      <c r="A2055">
        <v>4814</v>
      </c>
      <c r="B2055">
        <v>6</v>
      </c>
      <c r="C2055" t="s">
        <v>64</v>
      </c>
      <c r="D2055" t="s">
        <v>92</v>
      </c>
      <c r="E2055">
        <v>5570</v>
      </c>
      <c r="F2055">
        <v>5</v>
      </c>
    </row>
    <row r="2056" spans="1:6">
      <c r="A2056">
        <v>4814</v>
      </c>
      <c r="B2056">
        <v>6</v>
      </c>
      <c r="C2056" t="s">
        <v>64</v>
      </c>
      <c r="D2056" t="s">
        <v>92</v>
      </c>
      <c r="E2056">
        <v>5139</v>
      </c>
      <c r="F2056">
        <v>3</v>
      </c>
    </row>
    <row r="2057" spans="1:6">
      <c r="A2057">
        <v>4814</v>
      </c>
      <c r="B2057">
        <v>6</v>
      </c>
      <c r="C2057" t="s">
        <v>64</v>
      </c>
      <c r="D2057" t="s">
        <v>92</v>
      </c>
      <c r="E2057">
        <v>4576</v>
      </c>
      <c r="F2057">
        <v>3</v>
      </c>
    </row>
    <row r="2058" spans="1:6">
      <c r="A2058">
        <v>4814</v>
      </c>
      <c r="B2058">
        <v>6</v>
      </c>
      <c r="C2058" t="s">
        <v>64</v>
      </c>
      <c r="D2058" t="s">
        <v>92</v>
      </c>
      <c r="E2058">
        <v>1272</v>
      </c>
      <c r="F2058">
        <v>3</v>
      </c>
    </row>
    <row r="2059" spans="1:6">
      <c r="A2059">
        <v>4814</v>
      </c>
      <c r="B2059">
        <v>6</v>
      </c>
      <c r="C2059" t="s">
        <v>64</v>
      </c>
      <c r="D2059" t="s">
        <v>92</v>
      </c>
      <c r="E2059">
        <v>320</v>
      </c>
      <c r="F2059">
        <v>3</v>
      </c>
    </row>
    <row r="2060" spans="1:6">
      <c r="A2060">
        <v>4814</v>
      </c>
      <c r="B2060">
        <v>6</v>
      </c>
      <c r="C2060" t="s">
        <v>64</v>
      </c>
      <c r="D2060" t="s">
        <v>92</v>
      </c>
      <c r="E2060">
        <v>2051</v>
      </c>
      <c r="F2060">
        <v>3</v>
      </c>
    </row>
    <row r="2061" spans="1:6">
      <c r="A2061">
        <v>4814</v>
      </c>
      <c r="B2061">
        <v>6</v>
      </c>
      <c r="C2061" t="s">
        <v>64</v>
      </c>
      <c r="D2061" t="s">
        <v>92</v>
      </c>
      <c r="E2061">
        <v>285</v>
      </c>
      <c r="F2061">
        <v>3</v>
      </c>
    </row>
    <row r="2062" spans="1:6">
      <c r="A2062">
        <v>4814</v>
      </c>
      <c r="B2062">
        <v>6</v>
      </c>
      <c r="C2062" t="s">
        <v>64</v>
      </c>
      <c r="D2062" t="s">
        <v>92</v>
      </c>
      <c r="E2062">
        <v>2139</v>
      </c>
      <c r="F2062">
        <v>3</v>
      </c>
    </row>
    <row r="2063" spans="1:6">
      <c r="A2063">
        <v>4814</v>
      </c>
      <c r="B2063">
        <v>6</v>
      </c>
      <c r="C2063" t="s">
        <v>64</v>
      </c>
      <c r="D2063" t="s">
        <v>92</v>
      </c>
      <c r="E2063">
        <v>991</v>
      </c>
      <c r="F2063">
        <v>3</v>
      </c>
    </row>
    <row r="2064" spans="1:6">
      <c r="A2064">
        <v>4814</v>
      </c>
      <c r="B2064">
        <v>6</v>
      </c>
      <c r="C2064" t="s">
        <v>64</v>
      </c>
      <c r="D2064" t="s">
        <v>92</v>
      </c>
      <c r="E2064">
        <v>1160</v>
      </c>
      <c r="F2064">
        <v>2</v>
      </c>
    </row>
    <row r="2065" spans="1:6">
      <c r="A2065">
        <v>4814</v>
      </c>
      <c r="B2065">
        <v>6</v>
      </c>
      <c r="C2065" t="s">
        <v>64</v>
      </c>
      <c r="D2065" t="s">
        <v>92</v>
      </c>
      <c r="E2065">
        <v>1261</v>
      </c>
      <c r="F2065">
        <v>2</v>
      </c>
    </row>
    <row r="2066" spans="1:6">
      <c r="A2066">
        <v>4814</v>
      </c>
      <c r="B2066">
        <v>6</v>
      </c>
      <c r="C2066" t="s">
        <v>64</v>
      </c>
      <c r="D2066" t="s">
        <v>92</v>
      </c>
      <c r="E2066">
        <v>5938</v>
      </c>
      <c r="F2066">
        <v>2</v>
      </c>
    </row>
    <row r="2067" spans="1:6">
      <c r="A2067">
        <v>4814</v>
      </c>
      <c r="B2067">
        <v>6</v>
      </c>
      <c r="C2067" t="s">
        <v>64</v>
      </c>
      <c r="D2067" t="s">
        <v>92</v>
      </c>
      <c r="E2067">
        <v>3441</v>
      </c>
      <c r="F2067">
        <v>2</v>
      </c>
    </row>
    <row r="2068" spans="1:6">
      <c r="A2068">
        <v>4814</v>
      </c>
      <c r="B2068">
        <v>6</v>
      </c>
      <c r="C2068" t="s">
        <v>64</v>
      </c>
      <c r="D2068" t="s">
        <v>92</v>
      </c>
      <c r="E2068">
        <v>5961</v>
      </c>
      <c r="F2068">
        <v>2</v>
      </c>
    </row>
    <row r="2069" spans="1:6">
      <c r="A2069">
        <v>4814</v>
      </c>
      <c r="B2069">
        <v>6</v>
      </c>
      <c r="C2069" t="s">
        <v>64</v>
      </c>
      <c r="D2069" t="s">
        <v>92</v>
      </c>
      <c r="E2069">
        <v>2267</v>
      </c>
      <c r="F2069">
        <v>2</v>
      </c>
    </row>
    <row r="2070" spans="1:6">
      <c r="A2070">
        <v>4814</v>
      </c>
      <c r="B2070">
        <v>6</v>
      </c>
      <c r="C2070" t="s">
        <v>64</v>
      </c>
      <c r="D2070" t="s">
        <v>92</v>
      </c>
      <c r="E2070">
        <v>5993</v>
      </c>
      <c r="F2070">
        <v>2</v>
      </c>
    </row>
    <row r="2071" spans="1:6">
      <c r="A2071">
        <v>4814</v>
      </c>
      <c r="B2071">
        <v>6</v>
      </c>
      <c r="C2071" t="s">
        <v>64</v>
      </c>
      <c r="D2071" t="s">
        <v>92</v>
      </c>
      <c r="E2071">
        <v>5459</v>
      </c>
      <c r="F2071">
        <v>2</v>
      </c>
    </row>
    <row r="2072" spans="1:6">
      <c r="A2072">
        <v>4814</v>
      </c>
      <c r="B2072">
        <v>6</v>
      </c>
      <c r="C2072" t="s">
        <v>64</v>
      </c>
      <c r="D2072" t="s">
        <v>92</v>
      </c>
      <c r="E2072">
        <v>4755</v>
      </c>
      <c r="F2072">
        <v>2</v>
      </c>
    </row>
    <row r="2073" spans="1:6">
      <c r="A2073">
        <v>4814</v>
      </c>
      <c r="B2073">
        <v>6</v>
      </c>
      <c r="C2073" t="s">
        <v>64</v>
      </c>
      <c r="D2073" t="s">
        <v>92</v>
      </c>
      <c r="E2073">
        <v>3175</v>
      </c>
      <c r="F2073">
        <v>2</v>
      </c>
    </row>
    <row r="2074" spans="1:6">
      <c r="A2074">
        <v>4814</v>
      </c>
      <c r="B2074">
        <v>6</v>
      </c>
      <c r="C2074" t="s">
        <v>64</v>
      </c>
      <c r="D2074" t="s">
        <v>92</v>
      </c>
      <c r="E2074">
        <v>4083</v>
      </c>
      <c r="F2074">
        <v>2</v>
      </c>
    </row>
    <row r="2075" spans="1:6">
      <c r="A2075">
        <v>4814</v>
      </c>
      <c r="B2075">
        <v>6</v>
      </c>
      <c r="C2075" t="s">
        <v>64</v>
      </c>
      <c r="D2075" t="s">
        <v>92</v>
      </c>
      <c r="E2075">
        <v>4112</v>
      </c>
      <c r="F2075">
        <v>2</v>
      </c>
    </row>
    <row r="2076" spans="1:6">
      <c r="A2076">
        <v>4814</v>
      </c>
      <c r="B2076">
        <v>6</v>
      </c>
      <c r="C2076" t="s">
        <v>64</v>
      </c>
      <c r="D2076" t="s">
        <v>92</v>
      </c>
      <c r="E2076">
        <v>1016</v>
      </c>
      <c r="F2076">
        <v>2</v>
      </c>
    </row>
    <row r="2077" spans="1:6">
      <c r="A2077">
        <v>4814</v>
      </c>
      <c r="B2077">
        <v>6</v>
      </c>
      <c r="C2077" t="s">
        <v>64</v>
      </c>
      <c r="D2077" t="s">
        <v>92</v>
      </c>
      <c r="E2077">
        <v>5839</v>
      </c>
      <c r="F2077">
        <v>2</v>
      </c>
    </row>
    <row r="2078" spans="1:6">
      <c r="A2078">
        <v>4814</v>
      </c>
      <c r="B2078">
        <v>6</v>
      </c>
      <c r="C2078" t="s">
        <v>64</v>
      </c>
      <c r="D2078" t="s">
        <v>92</v>
      </c>
      <c r="E2078">
        <v>10</v>
      </c>
      <c r="F2078">
        <v>2</v>
      </c>
    </row>
    <row r="2079" spans="1:6">
      <c r="A2079">
        <v>4814</v>
      </c>
      <c r="B2079">
        <v>6</v>
      </c>
      <c r="C2079" t="s">
        <v>64</v>
      </c>
      <c r="D2079" t="s">
        <v>92</v>
      </c>
      <c r="E2079">
        <v>2232</v>
      </c>
      <c r="F2079">
        <v>2</v>
      </c>
    </row>
    <row r="2080" spans="1:6">
      <c r="A2080">
        <v>4814</v>
      </c>
      <c r="B2080">
        <v>6</v>
      </c>
      <c r="C2080" t="s">
        <v>64</v>
      </c>
      <c r="D2080" t="s">
        <v>92</v>
      </c>
      <c r="E2080">
        <v>3864</v>
      </c>
      <c r="F2080">
        <v>2</v>
      </c>
    </row>
    <row r="2081" spans="1:6">
      <c r="A2081">
        <v>4814</v>
      </c>
      <c r="B2081">
        <v>6</v>
      </c>
      <c r="C2081" t="s">
        <v>64</v>
      </c>
      <c r="D2081" t="s">
        <v>92</v>
      </c>
      <c r="E2081">
        <v>5980</v>
      </c>
      <c r="F2081">
        <v>1</v>
      </c>
    </row>
    <row r="2082" spans="1:6">
      <c r="A2082">
        <v>4814</v>
      </c>
      <c r="B2082">
        <v>6</v>
      </c>
      <c r="C2082" t="s">
        <v>64</v>
      </c>
      <c r="D2082" t="s">
        <v>92</v>
      </c>
      <c r="E2082">
        <v>2203</v>
      </c>
      <c r="F2082">
        <v>1</v>
      </c>
    </row>
    <row r="2083" spans="1:6">
      <c r="A2083">
        <v>4814</v>
      </c>
      <c r="B2083">
        <v>6</v>
      </c>
      <c r="C2083" t="s">
        <v>64</v>
      </c>
      <c r="D2083" t="s">
        <v>92</v>
      </c>
      <c r="E2083">
        <v>5261</v>
      </c>
      <c r="F2083">
        <v>1</v>
      </c>
    </row>
    <row r="2084" spans="1:6">
      <c r="A2084">
        <v>4814</v>
      </c>
      <c r="B2084">
        <v>6</v>
      </c>
      <c r="C2084" t="s">
        <v>64</v>
      </c>
      <c r="D2084" t="s">
        <v>92</v>
      </c>
      <c r="E2084">
        <v>5204</v>
      </c>
      <c r="F2084">
        <v>1</v>
      </c>
    </row>
    <row r="2085" spans="1:6">
      <c r="A2085">
        <v>4814</v>
      </c>
      <c r="B2085">
        <v>6</v>
      </c>
      <c r="C2085" t="s">
        <v>64</v>
      </c>
      <c r="D2085" t="s">
        <v>92</v>
      </c>
      <c r="E2085">
        <v>3687</v>
      </c>
      <c r="F2085">
        <v>1</v>
      </c>
    </row>
    <row r="2086" spans="1:6">
      <c r="A2086">
        <v>4814</v>
      </c>
      <c r="B2086">
        <v>6</v>
      </c>
      <c r="C2086" t="s">
        <v>64</v>
      </c>
      <c r="D2086" t="s">
        <v>92</v>
      </c>
      <c r="E2086">
        <v>3574</v>
      </c>
      <c r="F2086">
        <v>1</v>
      </c>
    </row>
    <row r="2087" spans="1:6">
      <c r="A2087">
        <v>4814</v>
      </c>
      <c r="B2087">
        <v>6</v>
      </c>
      <c r="C2087" t="s">
        <v>64</v>
      </c>
      <c r="D2087" t="s">
        <v>92</v>
      </c>
      <c r="E2087">
        <v>3799</v>
      </c>
      <c r="F2087">
        <v>1</v>
      </c>
    </row>
    <row r="2088" spans="1:6">
      <c r="A2088">
        <v>4814</v>
      </c>
      <c r="B2088">
        <v>6</v>
      </c>
      <c r="C2088" t="s">
        <v>64</v>
      </c>
      <c r="D2088" t="s">
        <v>92</v>
      </c>
      <c r="E2088">
        <v>3511</v>
      </c>
      <c r="F2088">
        <v>1</v>
      </c>
    </row>
    <row r="2089" spans="1:6">
      <c r="A2089">
        <v>4814</v>
      </c>
      <c r="B2089">
        <v>6</v>
      </c>
      <c r="C2089" t="s">
        <v>64</v>
      </c>
      <c r="D2089" t="s">
        <v>92</v>
      </c>
      <c r="E2089">
        <v>2934</v>
      </c>
      <c r="F2089">
        <v>1</v>
      </c>
    </row>
    <row r="2090" spans="1:6">
      <c r="A2090">
        <v>4814</v>
      </c>
      <c r="B2090">
        <v>6</v>
      </c>
      <c r="C2090" t="s">
        <v>64</v>
      </c>
      <c r="D2090" t="s">
        <v>92</v>
      </c>
      <c r="E2090">
        <v>2226</v>
      </c>
      <c r="F2090">
        <v>1</v>
      </c>
    </row>
    <row r="2091" spans="1:6">
      <c r="A2091">
        <v>4814</v>
      </c>
      <c r="B2091">
        <v>6</v>
      </c>
      <c r="C2091" t="s">
        <v>64</v>
      </c>
      <c r="D2091" t="s">
        <v>92</v>
      </c>
      <c r="E2091">
        <v>38</v>
      </c>
      <c r="F2091">
        <v>1</v>
      </c>
    </row>
    <row r="2092" spans="1:6">
      <c r="A2092">
        <v>4814</v>
      </c>
      <c r="B2092">
        <v>6</v>
      </c>
      <c r="C2092" t="s">
        <v>64</v>
      </c>
      <c r="D2092" t="s">
        <v>92</v>
      </c>
      <c r="E2092">
        <v>4557</v>
      </c>
      <c r="F2092">
        <v>1</v>
      </c>
    </row>
    <row r="2093" spans="1:6">
      <c r="A2093">
        <v>4814</v>
      </c>
      <c r="B2093">
        <v>6</v>
      </c>
      <c r="C2093" t="s">
        <v>64</v>
      </c>
      <c r="D2093" t="s">
        <v>92</v>
      </c>
      <c r="E2093">
        <v>1295</v>
      </c>
      <c r="F2093">
        <v>1</v>
      </c>
    </row>
    <row r="2094" spans="1:6">
      <c r="A2094">
        <v>4814</v>
      </c>
      <c r="B2094">
        <v>6</v>
      </c>
      <c r="C2094" t="s">
        <v>64</v>
      </c>
      <c r="D2094" t="s">
        <v>92</v>
      </c>
      <c r="E2094">
        <v>2829</v>
      </c>
      <c r="F2094">
        <v>1</v>
      </c>
    </row>
    <row r="2095" spans="1:6">
      <c r="A2095">
        <v>4814</v>
      </c>
      <c r="B2095">
        <v>6</v>
      </c>
      <c r="C2095" t="s">
        <v>64</v>
      </c>
      <c r="D2095" t="s">
        <v>92</v>
      </c>
      <c r="E2095">
        <v>1179</v>
      </c>
      <c r="F2095">
        <v>1</v>
      </c>
    </row>
    <row r="2096" spans="1:6">
      <c r="A2096">
        <v>4814</v>
      </c>
      <c r="B2096">
        <v>6</v>
      </c>
      <c r="C2096" t="s">
        <v>64</v>
      </c>
      <c r="D2096" t="s">
        <v>92</v>
      </c>
      <c r="E2096">
        <v>1081</v>
      </c>
      <c r="F2096">
        <v>1</v>
      </c>
    </row>
    <row r="2097" spans="1:6">
      <c r="A2097">
        <v>4814</v>
      </c>
      <c r="B2097">
        <v>6</v>
      </c>
      <c r="C2097" t="s">
        <v>64</v>
      </c>
      <c r="D2097" t="s">
        <v>92</v>
      </c>
      <c r="E2097">
        <v>3879</v>
      </c>
      <c r="F2097">
        <v>1</v>
      </c>
    </row>
    <row r="2098" spans="1:6">
      <c r="A2098">
        <v>4814</v>
      </c>
      <c r="B2098">
        <v>6</v>
      </c>
      <c r="C2098" t="s">
        <v>64</v>
      </c>
      <c r="D2098" t="s">
        <v>92</v>
      </c>
      <c r="E2098">
        <v>4273</v>
      </c>
      <c r="F2098">
        <v>1</v>
      </c>
    </row>
    <row r="2099" spans="1:6">
      <c r="A2099">
        <v>4814</v>
      </c>
      <c r="B2099">
        <v>6</v>
      </c>
      <c r="C2099" t="s">
        <v>64</v>
      </c>
      <c r="D2099" t="s">
        <v>92</v>
      </c>
      <c r="E2099">
        <v>5426</v>
      </c>
      <c r="F2099">
        <v>1</v>
      </c>
    </row>
    <row r="2100" spans="1:6">
      <c r="A2100">
        <v>4814</v>
      </c>
      <c r="B2100">
        <v>6</v>
      </c>
      <c r="C2100" t="s">
        <v>64</v>
      </c>
      <c r="D2100" t="s">
        <v>92</v>
      </c>
      <c r="E2100">
        <v>5031</v>
      </c>
      <c r="F2100">
        <v>1</v>
      </c>
    </row>
    <row r="2101" spans="1:6">
      <c r="A2101">
        <v>4814</v>
      </c>
      <c r="B2101">
        <v>6</v>
      </c>
      <c r="C2101" t="s">
        <v>64</v>
      </c>
      <c r="D2101" t="s">
        <v>92</v>
      </c>
      <c r="E2101">
        <v>4213</v>
      </c>
      <c r="F2101">
        <v>1</v>
      </c>
    </row>
    <row r="2102" spans="1:6">
      <c r="A2102">
        <v>4814</v>
      </c>
      <c r="B2102">
        <v>6</v>
      </c>
      <c r="C2102" t="s">
        <v>64</v>
      </c>
      <c r="D2102" t="s">
        <v>92</v>
      </c>
      <c r="E2102">
        <v>4542</v>
      </c>
      <c r="F2102">
        <v>1</v>
      </c>
    </row>
    <row r="2103" spans="1:6">
      <c r="A2103">
        <v>4814</v>
      </c>
      <c r="B2103">
        <v>6</v>
      </c>
      <c r="C2103" t="s">
        <v>64</v>
      </c>
      <c r="D2103" t="s">
        <v>92</v>
      </c>
      <c r="E2103">
        <v>170</v>
      </c>
      <c r="F2103">
        <v>1</v>
      </c>
    </row>
    <row r="2104" spans="1:6">
      <c r="A2104">
        <v>4814</v>
      </c>
      <c r="B2104">
        <v>6</v>
      </c>
      <c r="C2104" t="s">
        <v>64</v>
      </c>
      <c r="D2104" t="s">
        <v>92</v>
      </c>
      <c r="E2104">
        <v>3412</v>
      </c>
      <c r="F2104">
        <v>1</v>
      </c>
    </row>
    <row r="2105" spans="1:6">
      <c r="A2105">
        <v>4814</v>
      </c>
      <c r="B2105">
        <v>6</v>
      </c>
      <c r="C2105" t="s">
        <v>64</v>
      </c>
      <c r="D2105" t="s">
        <v>92</v>
      </c>
      <c r="E2105">
        <v>4816</v>
      </c>
      <c r="F2105">
        <v>1</v>
      </c>
    </row>
    <row r="2106" spans="1:6">
      <c r="A2106">
        <v>4814</v>
      </c>
      <c r="B2106">
        <v>6</v>
      </c>
      <c r="C2106" t="s">
        <v>64</v>
      </c>
      <c r="D2106" t="s">
        <v>92</v>
      </c>
      <c r="E2106">
        <v>3651</v>
      </c>
      <c r="F2106">
        <v>1</v>
      </c>
    </row>
    <row r="2107" spans="1:6">
      <c r="A2107">
        <v>4814</v>
      </c>
      <c r="B2107">
        <v>6</v>
      </c>
      <c r="C2107" t="s">
        <v>64</v>
      </c>
      <c r="D2107" t="s">
        <v>92</v>
      </c>
      <c r="E2107">
        <v>5917</v>
      </c>
      <c r="F2107">
        <v>1</v>
      </c>
    </row>
    <row r="2108" spans="1:6">
      <c r="A2108">
        <v>4814</v>
      </c>
      <c r="B2108">
        <v>6</v>
      </c>
      <c r="C2108" t="s">
        <v>64</v>
      </c>
      <c r="D2108" t="s">
        <v>92</v>
      </c>
      <c r="E2108">
        <v>46</v>
      </c>
      <c r="F2108">
        <v>1</v>
      </c>
    </row>
    <row r="2109" spans="1:6">
      <c r="A2109">
        <v>4814</v>
      </c>
      <c r="B2109">
        <v>6</v>
      </c>
      <c r="C2109" t="s">
        <v>64</v>
      </c>
      <c r="D2109" t="s">
        <v>92</v>
      </c>
      <c r="E2109">
        <v>2875</v>
      </c>
      <c r="F2109">
        <v>1</v>
      </c>
    </row>
    <row r="2110" spans="1:6">
      <c r="A2110">
        <v>4814</v>
      </c>
      <c r="B2110">
        <v>6</v>
      </c>
      <c r="C2110" t="s">
        <v>64</v>
      </c>
      <c r="D2110" t="s">
        <v>92</v>
      </c>
      <c r="E2110">
        <v>4687</v>
      </c>
      <c r="F2110">
        <v>1</v>
      </c>
    </row>
    <row r="2111" spans="1:6">
      <c r="A2111">
        <v>4814</v>
      </c>
      <c r="B2111">
        <v>6</v>
      </c>
      <c r="C2111" t="s">
        <v>64</v>
      </c>
      <c r="D2111" t="s">
        <v>92</v>
      </c>
      <c r="E2111">
        <v>2598</v>
      </c>
      <c r="F2111">
        <v>1</v>
      </c>
    </row>
    <row r="2112" spans="1:6">
      <c r="A2112">
        <v>4814</v>
      </c>
      <c r="B2112">
        <v>6</v>
      </c>
      <c r="C2112" t="s">
        <v>64</v>
      </c>
      <c r="D2112" t="s">
        <v>92</v>
      </c>
      <c r="E2112">
        <v>2243</v>
      </c>
      <c r="F2112">
        <v>1</v>
      </c>
    </row>
    <row r="2113" spans="1:6">
      <c r="A2113">
        <v>4814</v>
      </c>
      <c r="B2113">
        <v>6</v>
      </c>
      <c r="C2113" t="s">
        <v>64</v>
      </c>
      <c r="D2113" t="s">
        <v>92</v>
      </c>
      <c r="E2113">
        <v>5396</v>
      </c>
      <c r="F2113">
        <v>1</v>
      </c>
    </row>
    <row r="2114" spans="1:6">
      <c r="A2114">
        <v>4814</v>
      </c>
      <c r="B2114">
        <v>6</v>
      </c>
      <c r="C2114" t="s">
        <v>64</v>
      </c>
      <c r="D2114" t="s">
        <v>92</v>
      </c>
      <c r="E2114">
        <v>5805</v>
      </c>
      <c r="F2114">
        <v>1</v>
      </c>
    </row>
    <row r="2115" spans="1:6">
      <c r="A2115">
        <v>4814</v>
      </c>
      <c r="B2115">
        <v>6</v>
      </c>
      <c r="C2115" t="s">
        <v>64</v>
      </c>
      <c r="D2115" t="s">
        <v>92</v>
      </c>
      <c r="E2115">
        <v>2910</v>
      </c>
      <c r="F2115">
        <v>1</v>
      </c>
    </row>
    <row r="2116" spans="1:6">
      <c r="A2116">
        <v>4814</v>
      </c>
      <c r="B2116">
        <v>6</v>
      </c>
      <c r="C2116" t="s">
        <v>64</v>
      </c>
      <c r="D2116" t="s">
        <v>92</v>
      </c>
      <c r="E2116">
        <v>4705</v>
      </c>
      <c r="F2116">
        <v>1</v>
      </c>
    </row>
    <row r="2117" spans="1:6">
      <c r="A2117">
        <v>4814</v>
      </c>
      <c r="B2117">
        <v>6</v>
      </c>
      <c r="C2117" t="s">
        <v>64</v>
      </c>
      <c r="D2117" t="s">
        <v>92</v>
      </c>
      <c r="E2117">
        <v>5171</v>
      </c>
      <c r="F2117">
        <v>1</v>
      </c>
    </row>
    <row r="2118" spans="1:6">
      <c r="A2118">
        <v>4814</v>
      </c>
      <c r="B2118">
        <v>6</v>
      </c>
      <c r="C2118" t="s">
        <v>64</v>
      </c>
      <c r="D2118" t="s">
        <v>92</v>
      </c>
      <c r="E2118">
        <v>5217</v>
      </c>
      <c r="F2118">
        <v>1</v>
      </c>
    </row>
    <row r="2119" spans="1:6">
      <c r="A2119">
        <v>4814</v>
      </c>
      <c r="B2119">
        <v>6</v>
      </c>
      <c r="C2119" t="s">
        <v>64</v>
      </c>
      <c r="D2119" t="s">
        <v>92</v>
      </c>
      <c r="E2119">
        <v>3504</v>
      </c>
      <c r="F2119">
        <v>1</v>
      </c>
    </row>
    <row r="2120" spans="1:6">
      <c r="A2120">
        <v>4814</v>
      </c>
      <c r="B2120">
        <v>6</v>
      </c>
      <c r="C2120" t="s">
        <v>64</v>
      </c>
      <c r="D2120" t="s">
        <v>92</v>
      </c>
      <c r="E2120">
        <v>3415</v>
      </c>
      <c r="F2120">
        <v>1</v>
      </c>
    </row>
    <row r="2121" spans="1:6">
      <c r="A2121">
        <v>4814</v>
      </c>
      <c r="B2121">
        <v>6</v>
      </c>
      <c r="C2121" t="s">
        <v>64</v>
      </c>
      <c r="D2121" t="s">
        <v>92</v>
      </c>
      <c r="E2121">
        <v>3539</v>
      </c>
      <c r="F2121">
        <v>1</v>
      </c>
    </row>
    <row r="2122" spans="1:6">
      <c r="A2122">
        <v>4814</v>
      </c>
      <c r="B2122">
        <v>6</v>
      </c>
      <c r="C2122" t="s">
        <v>64</v>
      </c>
      <c r="D2122" t="s">
        <v>92</v>
      </c>
      <c r="E2122">
        <v>379</v>
      </c>
      <c r="F2122">
        <v>1</v>
      </c>
    </row>
    <row r="2123" spans="1:6">
      <c r="A2123">
        <v>4814</v>
      </c>
      <c r="B2123">
        <v>6</v>
      </c>
      <c r="C2123" t="s">
        <v>64</v>
      </c>
      <c r="D2123" t="s">
        <v>92</v>
      </c>
      <c r="E2123">
        <v>3999</v>
      </c>
      <c r="F2123">
        <v>1</v>
      </c>
    </row>
    <row r="2124" spans="1:6">
      <c r="A2124">
        <v>4814</v>
      </c>
      <c r="B2124">
        <v>6</v>
      </c>
      <c r="C2124" t="s">
        <v>64</v>
      </c>
      <c r="D2124" t="s">
        <v>92</v>
      </c>
      <c r="E2124">
        <v>5125</v>
      </c>
      <c r="F2124">
        <v>1</v>
      </c>
    </row>
    <row r="2125" spans="1:6">
      <c r="A2125">
        <v>4814</v>
      </c>
      <c r="B2125">
        <v>6</v>
      </c>
      <c r="C2125" t="s">
        <v>64</v>
      </c>
      <c r="D2125" t="s">
        <v>92</v>
      </c>
      <c r="E2125">
        <v>4957</v>
      </c>
      <c r="F2125">
        <v>1</v>
      </c>
    </row>
    <row r="2126" spans="1:6">
      <c r="A2126">
        <v>4814</v>
      </c>
      <c r="B2126">
        <v>6</v>
      </c>
      <c r="C2126" t="s">
        <v>64</v>
      </c>
      <c r="D2126" t="s">
        <v>92</v>
      </c>
      <c r="E2126">
        <v>243</v>
      </c>
      <c r="F2126">
        <v>1</v>
      </c>
    </row>
    <row r="2127" spans="1:6">
      <c r="A2127">
        <v>4814</v>
      </c>
      <c r="B2127">
        <v>6</v>
      </c>
      <c r="C2127" t="s">
        <v>64</v>
      </c>
      <c r="D2127" t="s">
        <v>92</v>
      </c>
      <c r="E2127">
        <v>4933</v>
      </c>
      <c r="F2127">
        <v>1</v>
      </c>
    </row>
    <row r="2128" spans="1:6">
      <c r="A2128">
        <v>4814</v>
      </c>
      <c r="B2128">
        <v>6</v>
      </c>
      <c r="C2128" t="s">
        <v>64</v>
      </c>
      <c r="D2128" t="s">
        <v>92</v>
      </c>
      <c r="E2128">
        <v>2054</v>
      </c>
      <c r="F2128">
        <v>1</v>
      </c>
    </row>
    <row r="2129" spans="1:6">
      <c r="A2129">
        <v>4814</v>
      </c>
      <c r="B2129">
        <v>6</v>
      </c>
      <c r="C2129" t="s">
        <v>64</v>
      </c>
      <c r="D2129" t="s">
        <v>92</v>
      </c>
      <c r="E2129">
        <v>4284</v>
      </c>
      <c r="F2129">
        <v>1</v>
      </c>
    </row>
    <row r="2130" spans="1:6">
      <c r="A2130">
        <v>4814</v>
      </c>
      <c r="B2130">
        <v>6</v>
      </c>
      <c r="C2130" t="s">
        <v>64</v>
      </c>
      <c r="D2130" t="s">
        <v>92</v>
      </c>
      <c r="E2130">
        <v>3367</v>
      </c>
      <c r="F2130">
        <v>1</v>
      </c>
    </row>
    <row r="2131" spans="1:6">
      <c r="A2131">
        <v>4814</v>
      </c>
      <c r="B2131">
        <v>6</v>
      </c>
      <c r="C2131" t="s">
        <v>64</v>
      </c>
      <c r="D2131" t="s">
        <v>92</v>
      </c>
      <c r="E2131">
        <v>3858</v>
      </c>
      <c r="F2131">
        <v>1</v>
      </c>
    </row>
    <row r="2132" spans="1:6">
      <c r="A2132">
        <v>4814</v>
      </c>
      <c r="B2132">
        <v>6</v>
      </c>
      <c r="C2132" t="s">
        <v>64</v>
      </c>
      <c r="D2132" t="s">
        <v>92</v>
      </c>
      <c r="E2132">
        <v>2800</v>
      </c>
      <c r="F2132">
        <v>1</v>
      </c>
    </row>
    <row r="2133" spans="1:6">
      <c r="A2133">
        <v>4814</v>
      </c>
      <c r="B2133">
        <v>6</v>
      </c>
      <c r="C2133" t="s">
        <v>64</v>
      </c>
      <c r="D2133" t="s">
        <v>92</v>
      </c>
      <c r="E2133">
        <v>3860</v>
      </c>
      <c r="F2133">
        <v>1</v>
      </c>
    </row>
    <row r="2134" spans="1:6">
      <c r="A2134">
        <v>4814</v>
      </c>
      <c r="B2134">
        <v>6</v>
      </c>
      <c r="C2134" t="s">
        <v>64</v>
      </c>
      <c r="D2134" t="s">
        <v>92</v>
      </c>
      <c r="E2134">
        <v>239</v>
      </c>
      <c r="F2134">
        <v>1</v>
      </c>
    </row>
    <row r="2135" spans="1:6">
      <c r="A2135">
        <v>4814</v>
      </c>
      <c r="B2135">
        <v>6</v>
      </c>
      <c r="C2135" t="s">
        <v>64</v>
      </c>
      <c r="D2135" t="s">
        <v>92</v>
      </c>
      <c r="E2135">
        <v>326</v>
      </c>
      <c r="F2135">
        <v>1</v>
      </c>
    </row>
    <row r="2136" spans="1:6">
      <c r="A2136">
        <v>4814</v>
      </c>
      <c r="B2136">
        <v>6</v>
      </c>
      <c r="C2136" t="s">
        <v>64</v>
      </c>
      <c r="D2136" t="s">
        <v>92</v>
      </c>
      <c r="E2136">
        <v>5156</v>
      </c>
      <c r="F2136">
        <v>1</v>
      </c>
    </row>
    <row r="2137" spans="1:6">
      <c r="A2137">
        <v>4814</v>
      </c>
      <c r="B2137">
        <v>6</v>
      </c>
      <c r="C2137" t="s">
        <v>64</v>
      </c>
      <c r="D2137" t="s">
        <v>92</v>
      </c>
      <c r="E2137">
        <v>3088</v>
      </c>
      <c r="F2137">
        <v>1</v>
      </c>
    </row>
    <row r="2138" spans="1:6">
      <c r="A2138">
        <v>4814</v>
      </c>
      <c r="B2138">
        <v>6</v>
      </c>
      <c r="C2138" t="s">
        <v>64</v>
      </c>
      <c r="D2138" t="s">
        <v>92</v>
      </c>
      <c r="E2138">
        <v>162</v>
      </c>
      <c r="F2138">
        <v>1</v>
      </c>
    </row>
    <row r="2139" spans="1:6">
      <c r="A2139">
        <v>4814</v>
      </c>
      <c r="B2139">
        <v>6</v>
      </c>
      <c r="C2139" t="s">
        <v>64</v>
      </c>
      <c r="D2139" t="s">
        <v>92</v>
      </c>
      <c r="E2139">
        <v>187</v>
      </c>
      <c r="F2139">
        <v>1</v>
      </c>
    </row>
    <row r="2140" spans="1:6">
      <c r="A2140">
        <v>4814</v>
      </c>
      <c r="B2140">
        <v>6</v>
      </c>
      <c r="C2140" t="s">
        <v>64</v>
      </c>
      <c r="D2140" t="s">
        <v>92</v>
      </c>
      <c r="E2140">
        <v>1012</v>
      </c>
      <c r="F2140">
        <v>1</v>
      </c>
    </row>
    <row r="2141" spans="1:6">
      <c r="A2141">
        <v>4814</v>
      </c>
      <c r="B2141">
        <v>6</v>
      </c>
      <c r="C2141" t="s">
        <v>64</v>
      </c>
      <c r="D2141" t="s">
        <v>92</v>
      </c>
      <c r="E2141">
        <v>5503</v>
      </c>
      <c r="F2141">
        <v>1</v>
      </c>
    </row>
    <row r="2142" spans="1:6">
      <c r="A2142">
        <v>4814</v>
      </c>
      <c r="B2142">
        <v>6</v>
      </c>
      <c r="C2142" t="s">
        <v>64</v>
      </c>
      <c r="D2142" t="s">
        <v>92</v>
      </c>
      <c r="E2142">
        <v>3479</v>
      </c>
      <c r="F2142">
        <v>1</v>
      </c>
    </row>
    <row r="2143" spans="1:6">
      <c r="A2143">
        <v>4814</v>
      </c>
      <c r="B2143">
        <v>6</v>
      </c>
      <c r="C2143" t="s">
        <v>64</v>
      </c>
      <c r="D2143" t="s">
        <v>92</v>
      </c>
      <c r="E2143">
        <v>5146</v>
      </c>
      <c r="F2143">
        <v>1</v>
      </c>
    </row>
    <row r="2144" spans="1:6">
      <c r="A2144">
        <v>4814</v>
      </c>
      <c r="B2144">
        <v>6</v>
      </c>
      <c r="C2144" t="s">
        <v>64</v>
      </c>
      <c r="D2144" t="s">
        <v>92</v>
      </c>
      <c r="E2144">
        <v>3449</v>
      </c>
      <c r="F2144">
        <v>1</v>
      </c>
    </row>
    <row r="2145" spans="1:6">
      <c r="A2145">
        <v>4814</v>
      </c>
      <c r="B2145">
        <v>6</v>
      </c>
      <c r="C2145" t="s">
        <v>64</v>
      </c>
      <c r="D2145" t="s">
        <v>92</v>
      </c>
      <c r="E2145">
        <v>1017</v>
      </c>
      <c r="F2145">
        <v>1</v>
      </c>
    </row>
    <row r="2146" spans="1:6">
      <c r="A2146">
        <v>4814</v>
      </c>
      <c r="B2146">
        <v>6</v>
      </c>
      <c r="C2146" t="s">
        <v>64</v>
      </c>
      <c r="D2146" t="s">
        <v>92</v>
      </c>
      <c r="E2146">
        <v>2113</v>
      </c>
      <c r="F2146">
        <v>1</v>
      </c>
    </row>
    <row r="2147" spans="1:6">
      <c r="A2147">
        <v>4814</v>
      </c>
      <c r="B2147">
        <v>6</v>
      </c>
      <c r="C2147" t="s">
        <v>64</v>
      </c>
      <c r="D2147" t="s">
        <v>92</v>
      </c>
      <c r="E2147">
        <v>2014</v>
      </c>
      <c r="F2147">
        <v>1</v>
      </c>
    </row>
    <row r="2148" spans="1:6">
      <c r="A2148">
        <v>4814</v>
      </c>
      <c r="B2148">
        <v>6</v>
      </c>
      <c r="C2148" t="s">
        <v>64</v>
      </c>
      <c r="D2148" t="s">
        <v>92</v>
      </c>
      <c r="E2148">
        <v>3903</v>
      </c>
      <c r="F2148">
        <v>1</v>
      </c>
    </row>
    <row r="2149" spans="1:6">
      <c r="A2149">
        <v>4814</v>
      </c>
      <c r="B2149">
        <v>6</v>
      </c>
      <c r="C2149" t="s">
        <v>64</v>
      </c>
      <c r="D2149" t="s">
        <v>92</v>
      </c>
      <c r="E2149">
        <v>4967</v>
      </c>
      <c r="F2149">
        <v>1</v>
      </c>
    </row>
    <row r="2150" spans="1:6">
      <c r="A2150">
        <v>4814</v>
      </c>
      <c r="B2150">
        <v>6</v>
      </c>
      <c r="C2150" t="s">
        <v>64</v>
      </c>
      <c r="D2150" t="s">
        <v>92</v>
      </c>
      <c r="E2150">
        <v>4998</v>
      </c>
      <c r="F2150">
        <v>1</v>
      </c>
    </row>
    <row r="2151" spans="1:6">
      <c r="A2151">
        <v>4814</v>
      </c>
      <c r="B2151">
        <v>6</v>
      </c>
      <c r="C2151" t="s">
        <v>64</v>
      </c>
      <c r="D2151" t="s">
        <v>92</v>
      </c>
      <c r="E2151">
        <v>5921</v>
      </c>
      <c r="F2151">
        <v>1</v>
      </c>
    </row>
    <row r="2152" spans="1:6">
      <c r="A2152">
        <v>4814</v>
      </c>
      <c r="B2152">
        <v>6</v>
      </c>
      <c r="C2152" t="s">
        <v>64</v>
      </c>
      <c r="D2152" t="s">
        <v>92</v>
      </c>
      <c r="E2152">
        <v>3464</v>
      </c>
      <c r="F2152">
        <v>1</v>
      </c>
    </row>
    <row r="2153" spans="1:6">
      <c r="A2153">
        <v>4814</v>
      </c>
      <c r="B2153">
        <v>6</v>
      </c>
      <c r="C2153" t="s">
        <v>64</v>
      </c>
      <c r="D2153" t="s">
        <v>92</v>
      </c>
      <c r="E2153">
        <v>1336</v>
      </c>
      <c r="F2153">
        <v>1</v>
      </c>
    </row>
    <row r="2154" spans="1:6">
      <c r="A2154">
        <v>4814</v>
      </c>
      <c r="B2154">
        <v>6</v>
      </c>
      <c r="C2154" t="s">
        <v>64</v>
      </c>
      <c r="D2154" t="s">
        <v>92</v>
      </c>
      <c r="E2154">
        <v>324</v>
      </c>
      <c r="F2154">
        <v>1</v>
      </c>
    </row>
    <row r="2155" spans="1:6">
      <c r="A2155">
        <v>4814</v>
      </c>
      <c r="B2155">
        <v>6</v>
      </c>
      <c r="C2155" t="s">
        <v>64</v>
      </c>
      <c r="D2155" t="s">
        <v>92</v>
      </c>
      <c r="E2155">
        <v>1207</v>
      </c>
      <c r="F2155">
        <v>1</v>
      </c>
    </row>
    <row r="2156" spans="1:6">
      <c r="A2156">
        <v>4814</v>
      </c>
      <c r="B2156">
        <v>6</v>
      </c>
      <c r="C2156" t="s">
        <v>64</v>
      </c>
      <c r="D2156" t="s">
        <v>92</v>
      </c>
      <c r="E2156">
        <v>2504</v>
      </c>
      <c r="F2156">
        <v>1</v>
      </c>
    </row>
    <row r="2157" spans="1:6">
      <c r="A2157">
        <v>4814</v>
      </c>
      <c r="B2157">
        <v>6</v>
      </c>
      <c r="C2157" t="s">
        <v>64</v>
      </c>
      <c r="D2157" t="s">
        <v>92</v>
      </c>
      <c r="E2157">
        <v>118</v>
      </c>
      <c r="F2157">
        <v>1</v>
      </c>
    </row>
    <row r="2158" spans="1:6">
      <c r="A2158">
        <v>4814</v>
      </c>
      <c r="B2158">
        <v>6</v>
      </c>
      <c r="C2158" t="s">
        <v>64</v>
      </c>
      <c r="D2158" t="s">
        <v>92</v>
      </c>
      <c r="E2158">
        <v>4999</v>
      </c>
      <c r="F2158">
        <v>1</v>
      </c>
    </row>
    <row r="2159" spans="1:6">
      <c r="A2159">
        <v>4814</v>
      </c>
      <c r="B2159">
        <v>6</v>
      </c>
      <c r="C2159" t="s">
        <v>64</v>
      </c>
      <c r="D2159" t="s">
        <v>92</v>
      </c>
      <c r="E2159">
        <v>4266</v>
      </c>
      <c r="F2159">
        <v>1</v>
      </c>
    </row>
    <row r="2160" spans="1:6">
      <c r="A2160">
        <v>4814</v>
      </c>
      <c r="B2160">
        <v>6</v>
      </c>
      <c r="C2160" t="s">
        <v>64</v>
      </c>
      <c r="D2160" t="s">
        <v>92</v>
      </c>
      <c r="E2160">
        <v>5636</v>
      </c>
      <c r="F2160">
        <v>1</v>
      </c>
    </row>
    <row r="2161" spans="1:6">
      <c r="A2161">
        <v>4814</v>
      </c>
      <c r="B2161">
        <v>6</v>
      </c>
      <c r="C2161" t="s">
        <v>64</v>
      </c>
      <c r="D2161" t="s">
        <v>92</v>
      </c>
      <c r="E2161">
        <v>1278</v>
      </c>
      <c r="F2161">
        <v>1</v>
      </c>
    </row>
    <row r="2162" spans="1:6">
      <c r="A2162">
        <v>4814</v>
      </c>
      <c r="B2162">
        <v>6</v>
      </c>
      <c r="C2162" t="s">
        <v>64</v>
      </c>
      <c r="D2162" t="s">
        <v>92</v>
      </c>
      <c r="E2162">
        <v>6056</v>
      </c>
      <c r="F2162">
        <v>1</v>
      </c>
    </row>
    <row r="2163" spans="1:6">
      <c r="A2163">
        <v>4814</v>
      </c>
      <c r="B2163">
        <v>6</v>
      </c>
      <c r="C2163" t="s">
        <v>64</v>
      </c>
      <c r="D2163" t="s">
        <v>92</v>
      </c>
      <c r="E2163">
        <v>5358</v>
      </c>
      <c r="F2163">
        <v>1</v>
      </c>
    </row>
    <row r="2164" spans="1:6">
      <c r="A2164">
        <v>4814</v>
      </c>
      <c r="B2164">
        <v>6</v>
      </c>
      <c r="C2164" t="s">
        <v>64</v>
      </c>
      <c r="D2164" t="s">
        <v>92</v>
      </c>
      <c r="E2164">
        <v>3167</v>
      </c>
      <c r="F2164">
        <v>1</v>
      </c>
    </row>
    <row r="2165" spans="1:6">
      <c r="A2165">
        <v>4814</v>
      </c>
      <c r="B2165">
        <v>6</v>
      </c>
      <c r="C2165" t="s">
        <v>64</v>
      </c>
      <c r="D2165" t="s">
        <v>92</v>
      </c>
      <c r="E2165">
        <v>5421</v>
      </c>
      <c r="F2165">
        <v>1</v>
      </c>
    </row>
    <row r="2166" spans="1:6">
      <c r="A2166">
        <v>4814</v>
      </c>
      <c r="B2166">
        <v>6</v>
      </c>
      <c r="C2166" t="s">
        <v>64</v>
      </c>
      <c r="D2166" t="s">
        <v>92</v>
      </c>
      <c r="E2166">
        <v>5678</v>
      </c>
      <c r="F2166">
        <v>1</v>
      </c>
    </row>
    <row r="2167" spans="1:6">
      <c r="A2167">
        <v>4814</v>
      </c>
      <c r="B2167">
        <v>6</v>
      </c>
      <c r="C2167" t="s">
        <v>64</v>
      </c>
      <c r="D2167" t="s">
        <v>92</v>
      </c>
      <c r="E2167">
        <v>1166</v>
      </c>
      <c r="F2167">
        <v>1</v>
      </c>
    </row>
    <row r="2168" spans="1:6">
      <c r="A2168">
        <v>4814</v>
      </c>
      <c r="B2168">
        <v>7</v>
      </c>
      <c r="C2168" t="s">
        <v>63</v>
      </c>
      <c r="D2168" t="s">
        <v>92</v>
      </c>
      <c r="E2168">
        <v>117</v>
      </c>
      <c r="F2168">
        <v>3</v>
      </c>
    </row>
    <row r="2169" spans="1:6">
      <c r="A2169">
        <v>4814</v>
      </c>
      <c r="B2169">
        <v>7</v>
      </c>
      <c r="C2169" t="s">
        <v>63</v>
      </c>
      <c r="D2169" t="s">
        <v>92</v>
      </c>
      <c r="E2169">
        <v>3267</v>
      </c>
      <c r="F2169">
        <v>2</v>
      </c>
    </row>
    <row r="2170" spans="1:6">
      <c r="A2170">
        <v>4814</v>
      </c>
      <c r="B2170">
        <v>7</v>
      </c>
      <c r="C2170" t="s">
        <v>63</v>
      </c>
      <c r="D2170" t="s">
        <v>92</v>
      </c>
      <c r="E2170">
        <v>3743</v>
      </c>
      <c r="F2170">
        <v>2</v>
      </c>
    </row>
    <row r="2171" spans="1:6">
      <c r="A2171">
        <v>4814</v>
      </c>
      <c r="B2171">
        <v>7</v>
      </c>
      <c r="C2171" t="s">
        <v>63</v>
      </c>
      <c r="D2171" t="s">
        <v>92</v>
      </c>
      <c r="E2171">
        <v>5396</v>
      </c>
      <c r="F2171">
        <v>1</v>
      </c>
    </row>
    <row r="2172" spans="1:6">
      <c r="A2172">
        <v>4814</v>
      </c>
      <c r="B2172">
        <v>7</v>
      </c>
      <c r="C2172" t="s">
        <v>63</v>
      </c>
      <c r="D2172" t="s">
        <v>92</v>
      </c>
      <c r="E2172">
        <v>3565</v>
      </c>
      <c r="F2172">
        <v>1</v>
      </c>
    </row>
    <row r="2173" spans="1:6">
      <c r="A2173">
        <v>4814</v>
      </c>
      <c r="B2173">
        <v>7</v>
      </c>
      <c r="C2173" t="s">
        <v>63</v>
      </c>
      <c r="D2173" t="s">
        <v>92</v>
      </c>
      <c r="E2173">
        <v>5992</v>
      </c>
      <c r="F2173">
        <v>1</v>
      </c>
    </row>
    <row r="2174" spans="1:6">
      <c r="A2174">
        <v>4814</v>
      </c>
      <c r="B2174">
        <v>7</v>
      </c>
      <c r="C2174" t="s">
        <v>63</v>
      </c>
      <c r="D2174" t="s">
        <v>92</v>
      </c>
      <c r="E2174">
        <v>357</v>
      </c>
      <c r="F2174">
        <v>1</v>
      </c>
    </row>
    <row r="2175" spans="1:6">
      <c r="A2175">
        <v>4814</v>
      </c>
      <c r="B2175">
        <v>7</v>
      </c>
      <c r="C2175" t="s">
        <v>63</v>
      </c>
      <c r="D2175" t="s">
        <v>92</v>
      </c>
      <c r="E2175">
        <v>322</v>
      </c>
      <c r="F2175">
        <v>1</v>
      </c>
    </row>
    <row r="2176" spans="1:6">
      <c r="A2176">
        <v>4814</v>
      </c>
      <c r="B2176">
        <v>7</v>
      </c>
      <c r="C2176" t="s">
        <v>63</v>
      </c>
      <c r="D2176" t="s">
        <v>92</v>
      </c>
      <c r="E2176">
        <v>283</v>
      </c>
      <c r="F2176">
        <v>1</v>
      </c>
    </row>
    <row r="2177" spans="1:6">
      <c r="A2177">
        <v>4814</v>
      </c>
      <c r="B2177">
        <v>7</v>
      </c>
      <c r="C2177" t="s">
        <v>63</v>
      </c>
      <c r="D2177" t="s">
        <v>92</v>
      </c>
      <c r="E2177">
        <v>2253</v>
      </c>
      <c r="F2177">
        <v>1</v>
      </c>
    </row>
    <row r="2178" spans="1:6">
      <c r="A2178">
        <v>4814</v>
      </c>
      <c r="B2178">
        <v>7</v>
      </c>
      <c r="C2178" t="s">
        <v>63</v>
      </c>
      <c r="D2178" t="s">
        <v>92</v>
      </c>
      <c r="E2178">
        <v>273</v>
      </c>
      <c r="F2178">
        <v>1</v>
      </c>
    </row>
    <row r="2179" spans="1:6">
      <c r="A2179">
        <v>4814</v>
      </c>
      <c r="B2179">
        <v>7</v>
      </c>
      <c r="C2179" t="s">
        <v>63</v>
      </c>
      <c r="D2179" t="s">
        <v>92</v>
      </c>
      <c r="E2179">
        <v>4626</v>
      </c>
      <c r="F2179">
        <v>1</v>
      </c>
    </row>
    <row r="2180" spans="1:6">
      <c r="A2180">
        <v>4814</v>
      </c>
      <c r="B2180">
        <v>7</v>
      </c>
      <c r="C2180" t="s">
        <v>63</v>
      </c>
      <c r="D2180" t="s">
        <v>92</v>
      </c>
      <c r="E2180">
        <v>2627</v>
      </c>
      <c r="F2180">
        <v>1</v>
      </c>
    </row>
    <row r="2181" spans="1:6">
      <c r="A2181">
        <v>4814</v>
      </c>
      <c r="B2181">
        <v>7</v>
      </c>
      <c r="C2181" t="s">
        <v>63</v>
      </c>
      <c r="D2181" t="s">
        <v>92</v>
      </c>
      <c r="E2181">
        <v>5366</v>
      </c>
      <c r="F2181">
        <v>1</v>
      </c>
    </row>
    <row r="2182" spans="1:6">
      <c r="A2182">
        <v>4814</v>
      </c>
      <c r="B2182">
        <v>7</v>
      </c>
      <c r="C2182" t="s">
        <v>63</v>
      </c>
      <c r="D2182" t="s">
        <v>92</v>
      </c>
      <c r="E2182">
        <v>2213</v>
      </c>
      <c r="F2182">
        <v>1</v>
      </c>
    </row>
    <row r="2183" spans="1:6">
      <c r="A2183">
        <v>4814</v>
      </c>
      <c r="B2183">
        <v>7</v>
      </c>
      <c r="C2183" t="s">
        <v>63</v>
      </c>
      <c r="D2183" t="s">
        <v>92</v>
      </c>
      <c r="E2183">
        <v>6088</v>
      </c>
      <c r="F2183">
        <v>1</v>
      </c>
    </row>
    <row r="2184" spans="1:6">
      <c r="A2184">
        <v>4814</v>
      </c>
      <c r="B2184">
        <v>7</v>
      </c>
      <c r="C2184" t="s">
        <v>63</v>
      </c>
      <c r="D2184" t="s">
        <v>92</v>
      </c>
      <c r="E2184">
        <v>2613</v>
      </c>
      <c r="F2184">
        <v>1</v>
      </c>
    </row>
    <row r="2185" spans="1:6">
      <c r="A2185">
        <v>4814</v>
      </c>
      <c r="B2185">
        <v>7</v>
      </c>
      <c r="C2185" t="s">
        <v>63</v>
      </c>
      <c r="D2185" t="s">
        <v>92</v>
      </c>
      <c r="E2185">
        <v>2921</v>
      </c>
      <c r="F2185">
        <v>1</v>
      </c>
    </row>
    <row r="2186" spans="1:6">
      <c r="A2186">
        <v>4814</v>
      </c>
      <c r="B2186">
        <v>7</v>
      </c>
      <c r="C2186" t="s">
        <v>63</v>
      </c>
      <c r="D2186" t="s">
        <v>92</v>
      </c>
      <c r="E2186">
        <v>5185</v>
      </c>
      <c r="F2186">
        <v>1</v>
      </c>
    </row>
    <row r="2187" spans="1:6">
      <c r="A2187">
        <v>4814</v>
      </c>
      <c r="B2187">
        <v>7</v>
      </c>
      <c r="C2187" t="s">
        <v>63</v>
      </c>
      <c r="D2187" t="s">
        <v>92</v>
      </c>
      <c r="E2187">
        <v>1008</v>
      </c>
      <c r="F2187">
        <v>1</v>
      </c>
    </row>
    <row r="2188" spans="1:6">
      <c r="A2188">
        <v>4814</v>
      </c>
      <c r="B2188">
        <v>7</v>
      </c>
      <c r="C2188" t="s">
        <v>63</v>
      </c>
      <c r="D2188" t="s">
        <v>92</v>
      </c>
      <c r="E2188">
        <v>3094</v>
      </c>
      <c r="F2188">
        <v>1</v>
      </c>
    </row>
    <row r="2189" spans="1:6">
      <c r="A2189">
        <v>4814</v>
      </c>
      <c r="B2189">
        <v>7</v>
      </c>
      <c r="C2189" t="s">
        <v>63</v>
      </c>
      <c r="D2189" t="s">
        <v>92</v>
      </c>
      <c r="E2189">
        <v>286</v>
      </c>
      <c r="F2189">
        <v>1</v>
      </c>
    </row>
    <row r="2190" spans="1:6">
      <c r="A2190">
        <v>4814</v>
      </c>
      <c r="B2190">
        <v>7</v>
      </c>
      <c r="C2190" t="s">
        <v>63</v>
      </c>
      <c r="D2190" t="s">
        <v>92</v>
      </c>
      <c r="E2190">
        <v>4088</v>
      </c>
      <c r="F2190">
        <v>1</v>
      </c>
    </row>
    <row r="2191" spans="1:6">
      <c r="A2191">
        <v>4814</v>
      </c>
      <c r="B2191">
        <v>7</v>
      </c>
      <c r="C2191" t="s">
        <v>63</v>
      </c>
      <c r="D2191" t="s">
        <v>92</v>
      </c>
      <c r="E2191">
        <v>5184</v>
      </c>
      <c r="F2191">
        <v>1</v>
      </c>
    </row>
    <row r="2192" spans="1:6">
      <c r="A2192">
        <v>4814</v>
      </c>
      <c r="B2192">
        <v>7</v>
      </c>
      <c r="C2192" t="s">
        <v>63</v>
      </c>
      <c r="D2192" t="s">
        <v>92</v>
      </c>
      <c r="E2192">
        <v>4557</v>
      </c>
      <c r="F2192">
        <v>1</v>
      </c>
    </row>
    <row r="2193" spans="1:6">
      <c r="A2193">
        <v>4814</v>
      </c>
      <c r="B2193">
        <v>7</v>
      </c>
      <c r="C2193" t="s">
        <v>63</v>
      </c>
      <c r="D2193" t="s">
        <v>92</v>
      </c>
      <c r="E2193">
        <v>3492</v>
      </c>
      <c r="F2193">
        <v>1</v>
      </c>
    </row>
    <row r="2194" spans="1:6">
      <c r="A2194">
        <v>4814</v>
      </c>
      <c r="B2194">
        <v>7</v>
      </c>
      <c r="C2194" t="s">
        <v>63</v>
      </c>
      <c r="D2194" t="s">
        <v>92</v>
      </c>
      <c r="E2194">
        <v>5882</v>
      </c>
      <c r="F2194">
        <v>1</v>
      </c>
    </row>
    <row r="2195" spans="1:6">
      <c r="A2195">
        <v>4814</v>
      </c>
      <c r="B2195">
        <v>7</v>
      </c>
      <c r="C2195" t="s">
        <v>63</v>
      </c>
      <c r="D2195" t="s">
        <v>92</v>
      </c>
      <c r="E2195">
        <v>2808</v>
      </c>
      <c r="F2195">
        <v>1</v>
      </c>
    </row>
    <row r="2196" spans="1:6">
      <c r="A2196">
        <v>4814</v>
      </c>
      <c r="B2196">
        <v>7</v>
      </c>
      <c r="C2196" t="s">
        <v>63</v>
      </c>
      <c r="D2196" t="s">
        <v>92</v>
      </c>
      <c r="E2196">
        <v>4976</v>
      </c>
      <c r="F2196">
        <v>1</v>
      </c>
    </row>
    <row r="2197" spans="1:6">
      <c r="A2197">
        <v>4814</v>
      </c>
      <c r="B2197">
        <v>7</v>
      </c>
      <c r="C2197" t="s">
        <v>63</v>
      </c>
      <c r="D2197" t="s">
        <v>92</v>
      </c>
      <c r="E2197">
        <v>3444</v>
      </c>
      <c r="F2197">
        <v>1</v>
      </c>
    </row>
    <row r="2198" spans="1:6">
      <c r="A2198">
        <v>4814</v>
      </c>
      <c r="B2198">
        <v>7</v>
      </c>
      <c r="C2198" t="s">
        <v>63</v>
      </c>
      <c r="D2198" t="s">
        <v>92</v>
      </c>
      <c r="E2198">
        <v>3673</v>
      </c>
      <c r="F2198">
        <v>1</v>
      </c>
    </row>
    <row r="2199" spans="1:6">
      <c r="A2199">
        <v>4814</v>
      </c>
      <c r="B2199">
        <v>7</v>
      </c>
      <c r="C2199" t="s">
        <v>63</v>
      </c>
      <c r="D2199" t="s">
        <v>92</v>
      </c>
      <c r="E2199">
        <v>5632</v>
      </c>
      <c r="F2199">
        <v>1</v>
      </c>
    </row>
    <row r="2200" spans="1:6">
      <c r="A2200">
        <v>4814</v>
      </c>
      <c r="B2200">
        <v>7</v>
      </c>
      <c r="C2200" t="s">
        <v>63</v>
      </c>
      <c r="D2200" t="s">
        <v>92</v>
      </c>
      <c r="E2200">
        <v>3018</v>
      </c>
      <c r="F2200">
        <v>1</v>
      </c>
    </row>
    <row r="2201" spans="1:6">
      <c r="A2201">
        <v>4814</v>
      </c>
      <c r="B2201">
        <v>7</v>
      </c>
      <c r="C2201" t="s">
        <v>63</v>
      </c>
      <c r="D2201" t="s">
        <v>92</v>
      </c>
      <c r="E2201">
        <v>3897</v>
      </c>
      <c r="F2201">
        <v>1</v>
      </c>
    </row>
    <row r="2202" spans="1:6">
      <c r="A2202">
        <v>4814</v>
      </c>
      <c r="B2202">
        <v>7</v>
      </c>
      <c r="C2202" t="s">
        <v>63</v>
      </c>
      <c r="D2202" t="s">
        <v>92</v>
      </c>
      <c r="E2202">
        <v>4950</v>
      </c>
      <c r="F2202">
        <v>1</v>
      </c>
    </row>
    <row r="2203" spans="1:6">
      <c r="A2203">
        <v>4814</v>
      </c>
      <c r="B2203">
        <v>7</v>
      </c>
      <c r="C2203" t="s">
        <v>63</v>
      </c>
      <c r="D2203" t="s">
        <v>92</v>
      </c>
      <c r="E2203">
        <v>3611</v>
      </c>
      <c r="F2203">
        <v>1</v>
      </c>
    </row>
    <row r="2204" spans="1:6">
      <c r="A2204">
        <v>4814</v>
      </c>
      <c r="B2204">
        <v>7</v>
      </c>
      <c r="C2204" t="s">
        <v>63</v>
      </c>
      <c r="D2204" t="s">
        <v>92</v>
      </c>
      <c r="E2204">
        <v>2672</v>
      </c>
      <c r="F2204">
        <v>1</v>
      </c>
    </row>
    <row r="2205" spans="1:6">
      <c r="A2205">
        <v>4814</v>
      </c>
      <c r="B2205">
        <v>7</v>
      </c>
      <c r="C2205" t="s">
        <v>63</v>
      </c>
      <c r="D2205" t="s">
        <v>92</v>
      </c>
      <c r="E2205">
        <v>5921</v>
      </c>
      <c r="F2205">
        <v>1</v>
      </c>
    </row>
    <row r="2206" spans="1:6">
      <c r="A2206">
        <v>4814</v>
      </c>
      <c r="B2206">
        <v>7</v>
      </c>
      <c r="C2206" t="s">
        <v>63</v>
      </c>
      <c r="D2206" t="s">
        <v>92</v>
      </c>
      <c r="E2206">
        <v>2764</v>
      </c>
      <c r="F2206">
        <v>1</v>
      </c>
    </row>
    <row r="2207" spans="1:6">
      <c r="A2207">
        <v>4814</v>
      </c>
      <c r="B2207">
        <v>7</v>
      </c>
      <c r="C2207" t="s">
        <v>63</v>
      </c>
      <c r="D2207" t="s">
        <v>92</v>
      </c>
      <c r="E2207">
        <v>2753</v>
      </c>
      <c r="F2207">
        <v>1</v>
      </c>
    </row>
    <row r="2208" spans="1:6">
      <c r="A2208">
        <v>4814</v>
      </c>
      <c r="B2208">
        <v>7</v>
      </c>
      <c r="C2208" t="s">
        <v>63</v>
      </c>
      <c r="D2208" t="s">
        <v>92</v>
      </c>
      <c r="E2208">
        <v>5650</v>
      </c>
      <c r="F2208">
        <v>1</v>
      </c>
    </row>
    <row r="2209" spans="1:6">
      <c r="A2209">
        <v>4814</v>
      </c>
      <c r="B2209">
        <v>7</v>
      </c>
      <c r="C2209" t="s">
        <v>63</v>
      </c>
      <c r="D2209" t="s">
        <v>92</v>
      </c>
      <c r="E2209">
        <v>1027</v>
      </c>
      <c r="F2209">
        <v>1</v>
      </c>
    </row>
    <row r="2210" spans="1:6">
      <c r="A2210">
        <v>4814</v>
      </c>
      <c r="B2210">
        <v>7</v>
      </c>
      <c r="C2210" t="s">
        <v>63</v>
      </c>
      <c r="D2210" t="s">
        <v>92</v>
      </c>
      <c r="E2210">
        <v>3367</v>
      </c>
      <c r="F2210">
        <v>1</v>
      </c>
    </row>
    <row r="2211" spans="1:6">
      <c r="A2211">
        <v>4814</v>
      </c>
      <c r="B2211">
        <v>7</v>
      </c>
      <c r="C2211" t="s">
        <v>64</v>
      </c>
      <c r="D2211" t="s">
        <v>92</v>
      </c>
      <c r="E2211">
        <v>4960</v>
      </c>
      <c r="F2211">
        <v>5</v>
      </c>
    </row>
    <row r="2212" spans="1:6">
      <c r="A2212">
        <v>4814</v>
      </c>
      <c r="B2212">
        <v>7</v>
      </c>
      <c r="C2212" t="s">
        <v>64</v>
      </c>
      <c r="D2212" t="s">
        <v>92</v>
      </c>
      <c r="E2212">
        <v>3492</v>
      </c>
      <c r="F2212">
        <v>3</v>
      </c>
    </row>
    <row r="2213" spans="1:6">
      <c r="A2213">
        <v>4814</v>
      </c>
      <c r="B2213">
        <v>7</v>
      </c>
      <c r="C2213" t="s">
        <v>64</v>
      </c>
      <c r="D2213" t="s">
        <v>92</v>
      </c>
      <c r="E2213">
        <v>2530</v>
      </c>
      <c r="F2213">
        <v>3</v>
      </c>
    </row>
    <row r="2214" spans="1:6">
      <c r="A2214">
        <v>4814</v>
      </c>
      <c r="B2214">
        <v>7</v>
      </c>
      <c r="C2214" t="s">
        <v>64</v>
      </c>
      <c r="D2214" t="s">
        <v>92</v>
      </c>
      <c r="E2214">
        <v>3871</v>
      </c>
      <c r="F2214">
        <v>3</v>
      </c>
    </row>
    <row r="2215" spans="1:6">
      <c r="A2215">
        <v>4814</v>
      </c>
      <c r="B2215">
        <v>7</v>
      </c>
      <c r="C2215" t="s">
        <v>64</v>
      </c>
      <c r="D2215" t="s">
        <v>92</v>
      </c>
      <c r="E2215">
        <v>2588</v>
      </c>
      <c r="F2215">
        <v>3</v>
      </c>
    </row>
    <row r="2216" spans="1:6">
      <c r="A2216">
        <v>4814</v>
      </c>
      <c r="B2216">
        <v>7</v>
      </c>
      <c r="C2216" t="s">
        <v>64</v>
      </c>
      <c r="D2216" t="s">
        <v>92</v>
      </c>
      <c r="E2216">
        <v>3673</v>
      </c>
      <c r="F2216">
        <v>3</v>
      </c>
    </row>
    <row r="2217" spans="1:6">
      <c r="A2217">
        <v>4814</v>
      </c>
      <c r="B2217">
        <v>7</v>
      </c>
      <c r="C2217" t="s">
        <v>64</v>
      </c>
      <c r="D2217" t="s">
        <v>92</v>
      </c>
      <c r="E2217">
        <v>2522</v>
      </c>
      <c r="F2217">
        <v>3</v>
      </c>
    </row>
    <row r="2218" spans="1:6">
      <c r="A2218">
        <v>4814</v>
      </c>
      <c r="B2218">
        <v>7</v>
      </c>
      <c r="C2218" t="s">
        <v>64</v>
      </c>
      <c r="D2218" t="s">
        <v>92</v>
      </c>
      <c r="E2218">
        <v>2848</v>
      </c>
      <c r="F2218">
        <v>2</v>
      </c>
    </row>
    <row r="2219" spans="1:6">
      <c r="A2219">
        <v>4814</v>
      </c>
      <c r="B2219">
        <v>7</v>
      </c>
      <c r="C2219" t="s">
        <v>64</v>
      </c>
      <c r="D2219" t="s">
        <v>92</v>
      </c>
      <c r="E2219">
        <v>2226</v>
      </c>
      <c r="F2219">
        <v>2</v>
      </c>
    </row>
    <row r="2220" spans="1:6">
      <c r="A2220">
        <v>4814</v>
      </c>
      <c r="B2220">
        <v>7</v>
      </c>
      <c r="C2220" t="s">
        <v>64</v>
      </c>
      <c r="D2220" t="s">
        <v>92</v>
      </c>
      <c r="E2220">
        <v>3116</v>
      </c>
      <c r="F2220">
        <v>2</v>
      </c>
    </row>
    <row r="2221" spans="1:6">
      <c r="A2221">
        <v>4814</v>
      </c>
      <c r="B2221">
        <v>7</v>
      </c>
      <c r="C2221" t="s">
        <v>64</v>
      </c>
      <c r="D2221" t="s">
        <v>92</v>
      </c>
      <c r="E2221">
        <v>5359</v>
      </c>
      <c r="F2221">
        <v>2</v>
      </c>
    </row>
    <row r="2222" spans="1:6">
      <c r="A2222">
        <v>4814</v>
      </c>
      <c r="B2222">
        <v>7</v>
      </c>
      <c r="C2222" t="s">
        <v>64</v>
      </c>
      <c r="D2222" t="s">
        <v>92</v>
      </c>
      <c r="E2222">
        <v>3677</v>
      </c>
      <c r="F2222">
        <v>2</v>
      </c>
    </row>
    <row r="2223" spans="1:6">
      <c r="A2223">
        <v>4814</v>
      </c>
      <c r="B2223">
        <v>7</v>
      </c>
      <c r="C2223" t="s">
        <v>64</v>
      </c>
      <c r="D2223" t="s">
        <v>92</v>
      </c>
      <c r="E2223">
        <v>5180</v>
      </c>
      <c r="F2223">
        <v>2</v>
      </c>
    </row>
    <row r="2224" spans="1:6">
      <c r="A2224">
        <v>4814</v>
      </c>
      <c r="B2224">
        <v>7</v>
      </c>
      <c r="C2224" t="s">
        <v>64</v>
      </c>
      <c r="D2224" t="s">
        <v>92</v>
      </c>
      <c r="E2224">
        <v>2613</v>
      </c>
      <c r="F2224">
        <v>2</v>
      </c>
    </row>
    <row r="2225" spans="1:6">
      <c r="A2225">
        <v>4814</v>
      </c>
      <c r="B2225">
        <v>7</v>
      </c>
      <c r="C2225" t="s">
        <v>64</v>
      </c>
      <c r="D2225" t="s">
        <v>92</v>
      </c>
      <c r="E2225">
        <v>4127</v>
      </c>
      <c r="F2225">
        <v>2</v>
      </c>
    </row>
    <row r="2226" spans="1:6">
      <c r="A2226">
        <v>4814</v>
      </c>
      <c r="B2226">
        <v>7</v>
      </c>
      <c r="C2226" t="s">
        <v>64</v>
      </c>
      <c r="D2226" t="s">
        <v>92</v>
      </c>
      <c r="E2226">
        <v>4950</v>
      </c>
      <c r="F2226">
        <v>2</v>
      </c>
    </row>
    <row r="2227" spans="1:6">
      <c r="A2227">
        <v>4814</v>
      </c>
      <c r="B2227">
        <v>7</v>
      </c>
      <c r="C2227" t="s">
        <v>64</v>
      </c>
      <c r="D2227" t="s">
        <v>92</v>
      </c>
      <c r="E2227">
        <v>3239</v>
      </c>
      <c r="F2227">
        <v>2</v>
      </c>
    </row>
    <row r="2228" spans="1:6">
      <c r="A2228">
        <v>4814</v>
      </c>
      <c r="B2228">
        <v>7</v>
      </c>
      <c r="C2228" t="s">
        <v>64</v>
      </c>
      <c r="D2228" t="s">
        <v>92</v>
      </c>
      <c r="E2228">
        <v>3743</v>
      </c>
      <c r="F2228">
        <v>2</v>
      </c>
    </row>
    <row r="2229" spans="1:6">
      <c r="A2229">
        <v>4814</v>
      </c>
      <c r="B2229">
        <v>7</v>
      </c>
      <c r="C2229" t="s">
        <v>64</v>
      </c>
      <c r="D2229" t="s">
        <v>92</v>
      </c>
      <c r="E2229">
        <v>2261</v>
      </c>
      <c r="F2229">
        <v>2</v>
      </c>
    </row>
    <row r="2230" spans="1:6">
      <c r="A2230">
        <v>4814</v>
      </c>
      <c r="B2230">
        <v>7</v>
      </c>
      <c r="C2230" t="s">
        <v>64</v>
      </c>
      <c r="D2230" t="s">
        <v>92</v>
      </c>
      <c r="E2230">
        <v>3268</v>
      </c>
      <c r="F2230">
        <v>2</v>
      </c>
    </row>
    <row r="2231" spans="1:6">
      <c r="A2231">
        <v>4814</v>
      </c>
      <c r="B2231">
        <v>7</v>
      </c>
      <c r="C2231" t="s">
        <v>64</v>
      </c>
      <c r="D2231" t="s">
        <v>92</v>
      </c>
      <c r="E2231">
        <v>3716</v>
      </c>
      <c r="F2231">
        <v>2</v>
      </c>
    </row>
    <row r="2232" spans="1:6">
      <c r="A2232">
        <v>4814</v>
      </c>
      <c r="B2232">
        <v>7</v>
      </c>
      <c r="C2232" t="s">
        <v>64</v>
      </c>
      <c r="D2232" t="s">
        <v>92</v>
      </c>
      <c r="E2232">
        <v>3094</v>
      </c>
      <c r="F2232">
        <v>2</v>
      </c>
    </row>
    <row r="2233" spans="1:6">
      <c r="A2233">
        <v>4814</v>
      </c>
      <c r="B2233">
        <v>7</v>
      </c>
      <c r="C2233" t="s">
        <v>64</v>
      </c>
      <c r="D2233" t="s">
        <v>92</v>
      </c>
      <c r="E2233">
        <v>3986</v>
      </c>
      <c r="F2233">
        <v>2</v>
      </c>
    </row>
    <row r="2234" spans="1:6">
      <c r="A2234">
        <v>4814</v>
      </c>
      <c r="B2234">
        <v>7</v>
      </c>
      <c r="C2234" t="s">
        <v>64</v>
      </c>
      <c r="D2234" t="s">
        <v>92</v>
      </c>
      <c r="E2234">
        <v>89</v>
      </c>
      <c r="F2234">
        <v>2</v>
      </c>
    </row>
    <row r="2235" spans="1:6">
      <c r="A2235">
        <v>4814</v>
      </c>
      <c r="B2235">
        <v>7</v>
      </c>
      <c r="C2235" t="s">
        <v>64</v>
      </c>
      <c r="D2235" t="s">
        <v>92</v>
      </c>
      <c r="E2235">
        <v>3611</v>
      </c>
      <c r="F2235">
        <v>2</v>
      </c>
    </row>
    <row r="2236" spans="1:6">
      <c r="A2236">
        <v>4814</v>
      </c>
      <c r="B2236">
        <v>7</v>
      </c>
      <c r="C2236" t="s">
        <v>64</v>
      </c>
      <c r="D2236" t="s">
        <v>92</v>
      </c>
      <c r="E2236">
        <v>3225</v>
      </c>
      <c r="F2236">
        <v>2</v>
      </c>
    </row>
    <row r="2237" spans="1:6">
      <c r="A2237">
        <v>4814</v>
      </c>
      <c r="B2237">
        <v>7</v>
      </c>
      <c r="C2237" t="s">
        <v>64</v>
      </c>
      <c r="D2237" t="s">
        <v>92</v>
      </c>
      <c r="E2237">
        <v>5921</v>
      </c>
      <c r="F2237">
        <v>2</v>
      </c>
    </row>
    <row r="2238" spans="1:6">
      <c r="A2238">
        <v>4814</v>
      </c>
      <c r="B2238">
        <v>7</v>
      </c>
      <c r="C2238" t="s">
        <v>64</v>
      </c>
      <c r="D2238" t="s">
        <v>92</v>
      </c>
      <c r="E2238">
        <v>5679</v>
      </c>
      <c r="F2238">
        <v>2</v>
      </c>
    </row>
    <row r="2239" spans="1:6">
      <c r="A2239">
        <v>4814</v>
      </c>
      <c r="B2239">
        <v>7</v>
      </c>
      <c r="C2239" t="s">
        <v>64</v>
      </c>
      <c r="D2239" t="s">
        <v>92</v>
      </c>
      <c r="E2239">
        <v>3233</v>
      </c>
      <c r="F2239">
        <v>2</v>
      </c>
    </row>
    <row r="2240" spans="1:6">
      <c r="A2240">
        <v>4814</v>
      </c>
      <c r="B2240">
        <v>7</v>
      </c>
      <c r="C2240" t="s">
        <v>64</v>
      </c>
      <c r="D2240" t="s">
        <v>92</v>
      </c>
      <c r="E2240">
        <v>3528</v>
      </c>
      <c r="F2240">
        <v>2</v>
      </c>
    </row>
    <row r="2241" spans="1:6">
      <c r="A2241">
        <v>4814</v>
      </c>
      <c r="B2241">
        <v>7</v>
      </c>
      <c r="C2241" t="s">
        <v>64</v>
      </c>
      <c r="D2241" t="s">
        <v>92</v>
      </c>
      <c r="E2241">
        <v>5929</v>
      </c>
      <c r="F2241">
        <v>1</v>
      </c>
    </row>
    <row r="2242" spans="1:6">
      <c r="A2242">
        <v>4814</v>
      </c>
      <c r="B2242">
        <v>7</v>
      </c>
      <c r="C2242" t="s">
        <v>64</v>
      </c>
      <c r="D2242" t="s">
        <v>92</v>
      </c>
      <c r="E2242">
        <v>227</v>
      </c>
      <c r="F2242">
        <v>1</v>
      </c>
    </row>
    <row r="2243" spans="1:6">
      <c r="A2243">
        <v>4814</v>
      </c>
      <c r="B2243">
        <v>7</v>
      </c>
      <c r="C2243" t="s">
        <v>64</v>
      </c>
      <c r="D2243" t="s">
        <v>92</v>
      </c>
      <c r="E2243">
        <v>283</v>
      </c>
      <c r="F2243">
        <v>1</v>
      </c>
    </row>
    <row r="2244" spans="1:6">
      <c r="A2244">
        <v>4814</v>
      </c>
      <c r="B2244">
        <v>7</v>
      </c>
      <c r="C2244" t="s">
        <v>64</v>
      </c>
      <c r="D2244" t="s">
        <v>92</v>
      </c>
      <c r="E2244">
        <v>5554</v>
      </c>
      <c r="F2244">
        <v>1</v>
      </c>
    </row>
    <row r="2245" spans="1:6">
      <c r="A2245">
        <v>4814</v>
      </c>
      <c r="B2245">
        <v>7</v>
      </c>
      <c r="C2245" t="s">
        <v>64</v>
      </c>
      <c r="D2245" t="s">
        <v>92</v>
      </c>
      <c r="E2245">
        <v>5034</v>
      </c>
      <c r="F2245">
        <v>1</v>
      </c>
    </row>
    <row r="2246" spans="1:6">
      <c r="A2246">
        <v>4814</v>
      </c>
      <c r="B2246">
        <v>7</v>
      </c>
      <c r="C2246" t="s">
        <v>64</v>
      </c>
      <c r="D2246" t="s">
        <v>92</v>
      </c>
      <c r="E2246">
        <v>4819</v>
      </c>
      <c r="F2246">
        <v>1</v>
      </c>
    </row>
    <row r="2247" spans="1:6">
      <c r="A2247">
        <v>4814</v>
      </c>
      <c r="B2247">
        <v>7</v>
      </c>
      <c r="C2247" t="s">
        <v>64</v>
      </c>
      <c r="D2247" t="s">
        <v>92</v>
      </c>
      <c r="E2247">
        <v>2551</v>
      </c>
      <c r="F2247">
        <v>1</v>
      </c>
    </row>
    <row r="2248" spans="1:6">
      <c r="A2248">
        <v>4814</v>
      </c>
      <c r="B2248">
        <v>7</v>
      </c>
      <c r="C2248" t="s">
        <v>64</v>
      </c>
      <c r="D2248" t="s">
        <v>92</v>
      </c>
      <c r="E2248">
        <v>221</v>
      </c>
      <c r="F2248">
        <v>1</v>
      </c>
    </row>
    <row r="2249" spans="1:6">
      <c r="A2249">
        <v>4814</v>
      </c>
      <c r="B2249">
        <v>7</v>
      </c>
      <c r="C2249" t="s">
        <v>64</v>
      </c>
      <c r="D2249" t="s">
        <v>92</v>
      </c>
      <c r="E2249">
        <v>2910</v>
      </c>
      <c r="F2249">
        <v>1</v>
      </c>
    </row>
    <row r="2250" spans="1:6">
      <c r="A2250">
        <v>4814</v>
      </c>
      <c r="B2250">
        <v>7</v>
      </c>
      <c r="C2250" t="s">
        <v>64</v>
      </c>
      <c r="D2250" t="s">
        <v>92</v>
      </c>
      <c r="E2250">
        <v>3453</v>
      </c>
      <c r="F2250">
        <v>1</v>
      </c>
    </row>
    <row r="2251" spans="1:6">
      <c r="A2251">
        <v>4814</v>
      </c>
      <c r="B2251">
        <v>7</v>
      </c>
      <c r="C2251" t="s">
        <v>64</v>
      </c>
      <c r="D2251" t="s">
        <v>92</v>
      </c>
      <c r="E2251">
        <v>5162</v>
      </c>
      <c r="F2251">
        <v>1</v>
      </c>
    </row>
    <row r="2252" spans="1:6">
      <c r="A2252">
        <v>4814</v>
      </c>
      <c r="B2252">
        <v>7</v>
      </c>
      <c r="C2252" t="s">
        <v>64</v>
      </c>
      <c r="D2252" t="s">
        <v>92</v>
      </c>
      <c r="E2252">
        <v>3939</v>
      </c>
      <c r="F2252">
        <v>1</v>
      </c>
    </row>
    <row r="2253" spans="1:6">
      <c r="A2253">
        <v>4814</v>
      </c>
      <c r="B2253">
        <v>7</v>
      </c>
      <c r="C2253" t="s">
        <v>64</v>
      </c>
      <c r="D2253" t="s">
        <v>92</v>
      </c>
      <c r="E2253">
        <v>2796</v>
      </c>
      <c r="F2253">
        <v>1</v>
      </c>
    </row>
    <row r="2254" spans="1:6">
      <c r="A2254">
        <v>4814</v>
      </c>
      <c r="B2254">
        <v>7</v>
      </c>
      <c r="C2254" t="s">
        <v>64</v>
      </c>
      <c r="D2254" t="s">
        <v>92</v>
      </c>
      <c r="E2254">
        <v>5421</v>
      </c>
      <c r="F2254">
        <v>1</v>
      </c>
    </row>
    <row r="2255" spans="1:6">
      <c r="A2255">
        <v>4814</v>
      </c>
      <c r="B2255">
        <v>7</v>
      </c>
      <c r="C2255" t="s">
        <v>64</v>
      </c>
      <c r="D2255" t="s">
        <v>92</v>
      </c>
      <c r="E2255">
        <v>1147</v>
      </c>
      <c r="F2255">
        <v>1</v>
      </c>
    </row>
    <row r="2256" spans="1:6">
      <c r="A2256">
        <v>4814</v>
      </c>
      <c r="B2256">
        <v>7</v>
      </c>
      <c r="C2256" t="s">
        <v>64</v>
      </c>
      <c r="D2256" t="s">
        <v>92</v>
      </c>
      <c r="E2256">
        <v>4705</v>
      </c>
      <c r="F2256">
        <v>1</v>
      </c>
    </row>
    <row r="2257" spans="1:6">
      <c r="A2257">
        <v>4814</v>
      </c>
      <c r="B2257">
        <v>7</v>
      </c>
      <c r="C2257" t="s">
        <v>64</v>
      </c>
      <c r="D2257" t="s">
        <v>92</v>
      </c>
      <c r="E2257">
        <v>5473</v>
      </c>
      <c r="F2257">
        <v>1</v>
      </c>
    </row>
    <row r="2258" spans="1:6">
      <c r="A2258">
        <v>4814</v>
      </c>
      <c r="B2258">
        <v>7</v>
      </c>
      <c r="C2258" t="s">
        <v>64</v>
      </c>
      <c r="D2258" t="s">
        <v>92</v>
      </c>
      <c r="E2258">
        <v>313</v>
      </c>
      <c r="F2258">
        <v>1</v>
      </c>
    </row>
    <row r="2259" spans="1:6">
      <c r="A2259">
        <v>4814</v>
      </c>
      <c r="B2259">
        <v>7</v>
      </c>
      <c r="C2259" t="s">
        <v>64</v>
      </c>
      <c r="D2259" t="s">
        <v>92</v>
      </c>
      <c r="E2259">
        <v>1323</v>
      </c>
      <c r="F2259">
        <v>1</v>
      </c>
    </row>
    <row r="2260" spans="1:6">
      <c r="A2260">
        <v>4814</v>
      </c>
      <c r="B2260">
        <v>7</v>
      </c>
      <c r="C2260" t="s">
        <v>64</v>
      </c>
      <c r="D2260" t="s">
        <v>92</v>
      </c>
      <c r="E2260">
        <v>3367</v>
      </c>
      <c r="F2260">
        <v>1</v>
      </c>
    </row>
    <row r="2261" spans="1:6">
      <c r="A2261">
        <v>4814</v>
      </c>
      <c r="B2261">
        <v>7</v>
      </c>
      <c r="C2261" t="s">
        <v>64</v>
      </c>
      <c r="D2261" t="s">
        <v>92</v>
      </c>
      <c r="E2261">
        <v>1044</v>
      </c>
      <c r="F2261">
        <v>1</v>
      </c>
    </row>
    <row r="2262" spans="1:6">
      <c r="A2262">
        <v>4814</v>
      </c>
      <c r="B2262">
        <v>7</v>
      </c>
      <c r="C2262" t="s">
        <v>64</v>
      </c>
      <c r="D2262" t="s">
        <v>92</v>
      </c>
      <c r="E2262">
        <v>170</v>
      </c>
      <c r="F2262">
        <v>1</v>
      </c>
    </row>
    <row r="2263" spans="1:6">
      <c r="A2263">
        <v>4814</v>
      </c>
      <c r="B2263">
        <v>7</v>
      </c>
      <c r="C2263" t="s">
        <v>64</v>
      </c>
      <c r="D2263" t="s">
        <v>92</v>
      </c>
      <c r="E2263">
        <v>4515</v>
      </c>
      <c r="F2263">
        <v>1</v>
      </c>
    </row>
    <row r="2264" spans="1:6">
      <c r="A2264">
        <v>4814</v>
      </c>
      <c r="B2264">
        <v>7</v>
      </c>
      <c r="C2264" t="s">
        <v>64</v>
      </c>
      <c r="D2264" t="s">
        <v>92</v>
      </c>
      <c r="E2264">
        <v>3417</v>
      </c>
      <c r="F2264">
        <v>1</v>
      </c>
    </row>
    <row r="2265" spans="1:6">
      <c r="A2265">
        <v>4814</v>
      </c>
      <c r="B2265">
        <v>7</v>
      </c>
      <c r="C2265" t="s">
        <v>64</v>
      </c>
      <c r="D2265" t="s">
        <v>92</v>
      </c>
      <c r="E2265">
        <v>4357</v>
      </c>
      <c r="F2265">
        <v>1</v>
      </c>
    </row>
    <row r="2266" spans="1:6">
      <c r="A2266">
        <v>4814</v>
      </c>
      <c r="B2266">
        <v>7</v>
      </c>
      <c r="C2266" t="s">
        <v>64</v>
      </c>
      <c r="D2266" t="s">
        <v>92</v>
      </c>
      <c r="E2266">
        <v>257</v>
      </c>
      <c r="F2266">
        <v>1</v>
      </c>
    </row>
    <row r="2267" spans="1:6">
      <c r="A2267">
        <v>4814</v>
      </c>
      <c r="B2267">
        <v>7</v>
      </c>
      <c r="C2267" t="s">
        <v>64</v>
      </c>
      <c r="D2267" t="s">
        <v>92</v>
      </c>
      <c r="E2267">
        <v>5247</v>
      </c>
      <c r="F2267">
        <v>1</v>
      </c>
    </row>
    <row r="2268" spans="1:6">
      <c r="A2268">
        <v>4814</v>
      </c>
      <c r="B2268">
        <v>7</v>
      </c>
      <c r="C2268" t="s">
        <v>64</v>
      </c>
      <c r="D2268" t="s">
        <v>92</v>
      </c>
      <c r="E2268">
        <v>3858</v>
      </c>
      <c r="F2268">
        <v>1</v>
      </c>
    </row>
    <row r="2269" spans="1:6">
      <c r="A2269">
        <v>4814</v>
      </c>
      <c r="B2269">
        <v>7</v>
      </c>
      <c r="C2269" t="s">
        <v>64</v>
      </c>
      <c r="D2269" t="s">
        <v>92</v>
      </c>
      <c r="E2269">
        <v>3647</v>
      </c>
      <c r="F2269">
        <v>1</v>
      </c>
    </row>
    <row r="2270" spans="1:6">
      <c r="A2270">
        <v>4814</v>
      </c>
      <c r="B2270">
        <v>7</v>
      </c>
      <c r="C2270" t="s">
        <v>64</v>
      </c>
      <c r="D2270" t="s">
        <v>92</v>
      </c>
      <c r="E2270">
        <v>6063</v>
      </c>
      <c r="F2270">
        <v>1</v>
      </c>
    </row>
    <row r="2271" spans="1:6">
      <c r="A2271">
        <v>4814</v>
      </c>
      <c r="B2271">
        <v>7</v>
      </c>
      <c r="C2271" t="s">
        <v>64</v>
      </c>
      <c r="D2271" t="s">
        <v>92</v>
      </c>
      <c r="E2271">
        <v>3511</v>
      </c>
      <c r="F2271">
        <v>1</v>
      </c>
    </row>
    <row r="2272" spans="1:6">
      <c r="A2272">
        <v>4814</v>
      </c>
      <c r="B2272">
        <v>7</v>
      </c>
      <c r="C2272" t="s">
        <v>64</v>
      </c>
      <c r="D2272" t="s">
        <v>92</v>
      </c>
      <c r="E2272">
        <v>5426</v>
      </c>
      <c r="F2272">
        <v>1</v>
      </c>
    </row>
    <row r="2273" spans="1:6">
      <c r="A2273">
        <v>4814</v>
      </c>
      <c r="B2273">
        <v>7</v>
      </c>
      <c r="C2273" t="s">
        <v>64</v>
      </c>
      <c r="D2273" t="s">
        <v>92</v>
      </c>
      <c r="E2273">
        <v>1311</v>
      </c>
      <c r="F2273">
        <v>1</v>
      </c>
    </row>
    <row r="2274" spans="1:6">
      <c r="A2274">
        <v>4814</v>
      </c>
      <c r="B2274">
        <v>7</v>
      </c>
      <c r="C2274" t="s">
        <v>64</v>
      </c>
      <c r="D2274" t="s">
        <v>92</v>
      </c>
      <c r="E2274">
        <v>2520</v>
      </c>
      <c r="F2274">
        <v>1</v>
      </c>
    </row>
    <row r="2275" spans="1:6">
      <c r="A2275">
        <v>4814</v>
      </c>
      <c r="B2275">
        <v>7</v>
      </c>
      <c r="C2275" t="s">
        <v>64</v>
      </c>
      <c r="D2275" t="s">
        <v>92</v>
      </c>
      <c r="E2275">
        <v>2665</v>
      </c>
      <c r="F2275">
        <v>1</v>
      </c>
    </row>
    <row r="2276" spans="1:6">
      <c r="A2276">
        <v>4814</v>
      </c>
      <c r="B2276">
        <v>7</v>
      </c>
      <c r="C2276" t="s">
        <v>64</v>
      </c>
      <c r="D2276" t="s">
        <v>92</v>
      </c>
      <c r="E2276">
        <v>3864</v>
      </c>
      <c r="F2276">
        <v>1</v>
      </c>
    </row>
    <row r="2277" spans="1:6">
      <c r="A2277">
        <v>4814</v>
      </c>
      <c r="B2277">
        <v>7</v>
      </c>
      <c r="C2277" t="s">
        <v>64</v>
      </c>
      <c r="D2277" t="s">
        <v>92</v>
      </c>
      <c r="E2277">
        <v>2580</v>
      </c>
      <c r="F2277">
        <v>1</v>
      </c>
    </row>
    <row r="2278" spans="1:6">
      <c r="A2278">
        <v>4814</v>
      </c>
      <c r="B2278">
        <v>7</v>
      </c>
      <c r="C2278" t="s">
        <v>64</v>
      </c>
      <c r="D2278" t="s">
        <v>92</v>
      </c>
      <c r="E2278">
        <v>5750</v>
      </c>
      <c r="F2278">
        <v>1</v>
      </c>
    </row>
    <row r="2279" spans="1:6">
      <c r="A2279">
        <v>4814</v>
      </c>
      <c r="B2279">
        <v>7</v>
      </c>
      <c r="C2279" t="s">
        <v>64</v>
      </c>
      <c r="D2279" t="s">
        <v>92</v>
      </c>
      <c r="E2279">
        <v>1016</v>
      </c>
      <c r="F2279">
        <v>1</v>
      </c>
    </row>
    <row r="2280" spans="1:6">
      <c r="A2280">
        <v>4814</v>
      </c>
      <c r="B2280">
        <v>7</v>
      </c>
      <c r="C2280" t="s">
        <v>64</v>
      </c>
      <c r="D2280" t="s">
        <v>92</v>
      </c>
      <c r="E2280">
        <v>6042</v>
      </c>
      <c r="F2280">
        <v>1</v>
      </c>
    </row>
    <row r="2281" spans="1:6">
      <c r="A2281">
        <v>4814</v>
      </c>
      <c r="B2281">
        <v>7</v>
      </c>
      <c r="C2281" t="s">
        <v>64</v>
      </c>
      <c r="D2281" t="s">
        <v>92</v>
      </c>
      <c r="E2281">
        <v>3574</v>
      </c>
      <c r="F2281">
        <v>1</v>
      </c>
    </row>
    <row r="2282" spans="1:6">
      <c r="A2282">
        <v>4814</v>
      </c>
      <c r="B2282">
        <v>7</v>
      </c>
      <c r="C2282" t="s">
        <v>64</v>
      </c>
      <c r="D2282" t="s">
        <v>92</v>
      </c>
      <c r="E2282">
        <v>5632</v>
      </c>
      <c r="F2282">
        <v>1</v>
      </c>
    </row>
    <row r="2283" spans="1:6">
      <c r="A2283">
        <v>4814</v>
      </c>
      <c r="B2283">
        <v>7</v>
      </c>
      <c r="C2283" t="s">
        <v>64</v>
      </c>
      <c r="D2283" t="s">
        <v>92</v>
      </c>
      <c r="E2283">
        <v>28</v>
      </c>
      <c r="F2283">
        <v>1</v>
      </c>
    </row>
    <row r="2284" spans="1:6">
      <c r="A2284">
        <v>4814</v>
      </c>
      <c r="B2284">
        <v>7</v>
      </c>
      <c r="C2284" t="s">
        <v>64</v>
      </c>
      <c r="D2284" t="s">
        <v>92</v>
      </c>
      <c r="E2284">
        <v>5171</v>
      </c>
      <c r="F2284">
        <v>1</v>
      </c>
    </row>
    <row r="2285" spans="1:6">
      <c r="A2285">
        <v>4814</v>
      </c>
      <c r="B2285">
        <v>7</v>
      </c>
      <c r="C2285" t="s">
        <v>64</v>
      </c>
      <c r="D2285" t="s">
        <v>92</v>
      </c>
      <c r="E2285">
        <v>371</v>
      </c>
      <c r="F2285">
        <v>1</v>
      </c>
    </row>
    <row r="2286" spans="1:6">
      <c r="A2286">
        <v>4814</v>
      </c>
      <c r="B2286">
        <v>7</v>
      </c>
      <c r="C2286" t="s">
        <v>64</v>
      </c>
      <c r="D2286" t="s">
        <v>92</v>
      </c>
      <c r="E2286">
        <v>2047</v>
      </c>
      <c r="F2286">
        <v>1</v>
      </c>
    </row>
    <row r="2287" spans="1:6">
      <c r="A2287">
        <v>4814</v>
      </c>
      <c r="B2287">
        <v>7</v>
      </c>
      <c r="C2287" t="s">
        <v>64</v>
      </c>
      <c r="D2287" t="s">
        <v>92</v>
      </c>
      <c r="E2287">
        <v>4969</v>
      </c>
      <c r="F2287">
        <v>1</v>
      </c>
    </row>
    <row r="2288" spans="1:6">
      <c r="A2288">
        <v>4814</v>
      </c>
      <c r="B2288">
        <v>7</v>
      </c>
      <c r="C2288" t="s">
        <v>64</v>
      </c>
      <c r="D2288" t="s">
        <v>92</v>
      </c>
      <c r="E2288">
        <v>98</v>
      </c>
      <c r="F2288">
        <v>1</v>
      </c>
    </row>
    <row r="2289" spans="1:6">
      <c r="A2289">
        <v>4814</v>
      </c>
      <c r="B2289">
        <v>7</v>
      </c>
      <c r="C2289" t="s">
        <v>64</v>
      </c>
      <c r="D2289" t="s">
        <v>92</v>
      </c>
      <c r="E2289">
        <v>3996</v>
      </c>
      <c r="F2289">
        <v>1</v>
      </c>
    </row>
    <row r="2290" spans="1:6">
      <c r="A2290">
        <v>4814</v>
      </c>
      <c r="B2290">
        <v>7</v>
      </c>
      <c r="C2290" t="s">
        <v>64</v>
      </c>
      <c r="D2290" t="s">
        <v>92</v>
      </c>
      <c r="E2290">
        <v>1169</v>
      </c>
      <c r="F2290">
        <v>1</v>
      </c>
    </row>
    <row r="2291" spans="1:6">
      <c r="A2291">
        <v>4814</v>
      </c>
      <c r="B2291">
        <v>7</v>
      </c>
      <c r="C2291" t="s">
        <v>64</v>
      </c>
      <c r="D2291" t="s">
        <v>92</v>
      </c>
      <c r="E2291">
        <v>3004</v>
      </c>
      <c r="F2291">
        <v>1</v>
      </c>
    </row>
    <row r="2292" spans="1:6">
      <c r="A2292">
        <v>4814</v>
      </c>
      <c r="B2292">
        <v>7</v>
      </c>
      <c r="C2292" t="s">
        <v>64</v>
      </c>
      <c r="D2292" t="s">
        <v>92</v>
      </c>
      <c r="E2292">
        <v>3814</v>
      </c>
      <c r="F2292">
        <v>1</v>
      </c>
    </row>
    <row r="2293" spans="1:6">
      <c r="A2293">
        <v>4814</v>
      </c>
      <c r="B2293">
        <v>7</v>
      </c>
      <c r="C2293" t="s">
        <v>64</v>
      </c>
      <c r="D2293" t="s">
        <v>92</v>
      </c>
      <c r="E2293">
        <v>2888</v>
      </c>
      <c r="F2293">
        <v>1</v>
      </c>
    </row>
    <row r="2294" spans="1:6">
      <c r="A2294">
        <v>4814</v>
      </c>
      <c r="B2294">
        <v>7</v>
      </c>
      <c r="C2294" t="s">
        <v>64</v>
      </c>
      <c r="D2294" t="s">
        <v>92</v>
      </c>
      <c r="E2294">
        <v>2851</v>
      </c>
      <c r="F2294">
        <v>1</v>
      </c>
    </row>
    <row r="2295" spans="1:6">
      <c r="A2295">
        <v>4814</v>
      </c>
      <c r="B2295">
        <v>7</v>
      </c>
      <c r="C2295" t="s">
        <v>64</v>
      </c>
      <c r="D2295" t="s">
        <v>92</v>
      </c>
      <c r="E2295">
        <v>5185</v>
      </c>
      <c r="F2295">
        <v>1</v>
      </c>
    </row>
    <row r="2296" spans="1:6">
      <c r="A2296">
        <v>4814</v>
      </c>
      <c r="B2296">
        <v>7</v>
      </c>
      <c r="C2296" t="s">
        <v>64</v>
      </c>
      <c r="D2296" t="s">
        <v>92</v>
      </c>
      <c r="E2296">
        <v>5088</v>
      </c>
      <c r="F2296">
        <v>1</v>
      </c>
    </row>
    <row r="2297" spans="1:6">
      <c r="A2297">
        <v>4814</v>
      </c>
      <c r="B2297">
        <v>7</v>
      </c>
      <c r="C2297" t="s">
        <v>64</v>
      </c>
      <c r="D2297" t="s">
        <v>92</v>
      </c>
      <c r="E2297">
        <v>5366</v>
      </c>
      <c r="F2297">
        <v>1</v>
      </c>
    </row>
    <row r="2298" spans="1:6">
      <c r="A2298">
        <v>4814</v>
      </c>
      <c r="B2298">
        <v>7</v>
      </c>
      <c r="C2298" t="s">
        <v>64</v>
      </c>
      <c r="D2298" t="s">
        <v>92</v>
      </c>
      <c r="E2298">
        <v>3444</v>
      </c>
      <c r="F2298">
        <v>1</v>
      </c>
    </row>
    <row r="2299" spans="1:6">
      <c r="A2299">
        <v>4814</v>
      </c>
      <c r="B2299">
        <v>7</v>
      </c>
      <c r="C2299" t="s">
        <v>64</v>
      </c>
      <c r="D2299" t="s">
        <v>92</v>
      </c>
      <c r="E2299">
        <v>5396</v>
      </c>
      <c r="F2299">
        <v>1</v>
      </c>
    </row>
    <row r="2300" spans="1:6">
      <c r="A2300">
        <v>4814</v>
      </c>
      <c r="B2300">
        <v>7</v>
      </c>
      <c r="C2300" t="s">
        <v>64</v>
      </c>
      <c r="D2300" t="s">
        <v>92</v>
      </c>
      <c r="E2300">
        <v>1198</v>
      </c>
      <c r="F2300">
        <v>1</v>
      </c>
    </row>
    <row r="2301" spans="1:6">
      <c r="A2301">
        <v>4814</v>
      </c>
      <c r="B2301">
        <v>7</v>
      </c>
      <c r="C2301" t="s">
        <v>64</v>
      </c>
      <c r="D2301" t="s">
        <v>92</v>
      </c>
      <c r="E2301">
        <v>2824</v>
      </c>
      <c r="F2301">
        <v>1</v>
      </c>
    </row>
    <row r="2302" spans="1:6">
      <c r="A2302">
        <v>4814</v>
      </c>
      <c r="B2302">
        <v>7</v>
      </c>
      <c r="C2302" t="s">
        <v>64</v>
      </c>
      <c r="D2302" t="s">
        <v>92</v>
      </c>
      <c r="E2302">
        <v>4834</v>
      </c>
      <c r="F2302">
        <v>1</v>
      </c>
    </row>
    <row r="2303" spans="1:6">
      <c r="A2303">
        <v>4814</v>
      </c>
      <c r="B2303">
        <v>7</v>
      </c>
      <c r="C2303" t="s">
        <v>64</v>
      </c>
      <c r="D2303" t="s">
        <v>92</v>
      </c>
      <c r="E2303">
        <v>6125</v>
      </c>
      <c r="F2303">
        <v>1</v>
      </c>
    </row>
    <row r="2304" spans="1:6">
      <c r="A2304">
        <v>4814</v>
      </c>
      <c r="B2304">
        <v>7</v>
      </c>
      <c r="C2304" t="s">
        <v>64</v>
      </c>
      <c r="D2304" t="s">
        <v>92</v>
      </c>
      <c r="E2304">
        <v>5050</v>
      </c>
      <c r="F2304">
        <v>1</v>
      </c>
    </row>
    <row r="2305" spans="1:6">
      <c r="A2305">
        <v>4814</v>
      </c>
      <c r="B2305">
        <v>7</v>
      </c>
      <c r="C2305" t="s">
        <v>64</v>
      </c>
      <c r="D2305" t="s">
        <v>92</v>
      </c>
      <c r="E2305">
        <v>2764</v>
      </c>
      <c r="F2305">
        <v>1</v>
      </c>
    </row>
    <row r="2306" spans="1:6">
      <c r="A2306">
        <v>4814</v>
      </c>
      <c r="B2306">
        <v>7</v>
      </c>
      <c r="C2306" t="s">
        <v>64</v>
      </c>
      <c r="D2306" t="s">
        <v>92</v>
      </c>
      <c r="E2306">
        <v>3490</v>
      </c>
      <c r="F2306">
        <v>1</v>
      </c>
    </row>
    <row r="2307" spans="1:6">
      <c r="A2307">
        <v>4814</v>
      </c>
      <c r="B2307">
        <v>7</v>
      </c>
      <c r="C2307" t="s">
        <v>64</v>
      </c>
      <c r="D2307" t="s">
        <v>92</v>
      </c>
      <c r="E2307">
        <v>958</v>
      </c>
      <c r="F2307">
        <v>1</v>
      </c>
    </row>
    <row r="2308" spans="1:6">
      <c r="A2308">
        <v>4814</v>
      </c>
      <c r="B2308">
        <v>7</v>
      </c>
      <c r="C2308" t="s">
        <v>64</v>
      </c>
      <c r="D2308" t="s">
        <v>92</v>
      </c>
      <c r="E2308">
        <v>6066</v>
      </c>
      <c r="F2308">
        <v>1</v>
      </c>
    </row>
    <row r="2309" spans="1:6">
      <c r="A2309">
        <v>4814</v>
      </c>
      <c r="B2309">
        <v>7</v>
      </c>
      <c r="C2309" t="s">
        <v>64</v>
      </c>
      <c r="D2309" t="s">
        <v>92</v>
      </c>
      <c r="E2309">
        <v>2091</v>
      </c>
      <c r="F2309">
        <v>1</v>
      </c>
    </row>
    <row r="2310" spans="1:6">
      <c r="A2310">
        <v>4814</v>
      </c>
      <c r="B2310">
        <v>7</v>
      </c>
      <c r="C2310" t="s">
        <v>64</v>
      </c>
      <c r="D2310" t="s">
        <v>92</v>
      </c>
      <c r="E2310">
        <v>5620</v>
      </c>
      <c r="F2310">
        <v>1</v>
      </c>
    </row>
    <row r="2311" spans="1:6">
      <c r="A2311">
        <v>4814</v>
      </c>
      <c r="B2311">
        <v>7</v>
      </c>
      <c r="C2311" t="s">
        <v>64</v>
      </c>
      <c r="D2311" t="s">
        <v>92</v>
      </c>
      <c r="E2311">
        <v>3267</v>
      </c>
      <c r="F2311">
        <v>1</v>
      </c>
    </row>
    <row r="2312" spans="1:6">
      <c r="A2312">
        <v>4814</v>
      </c>
      <c r="B2312">
        <v>7</v>
      </c>
      <c r="C2312" t="s">
        <v>64</v>
      </c>
      <c r="D2312" t="s">
        <v>92</v>
      </c>
      <c r="E2312">
        <v>3556</v>
      </c>
      <c r="F2312">
        <v>1</v>
      </c>
    </row>
    <row r="2313" spans="1:6">
      <c r="A2313">
        <v>4814</v>
      </c>
      <c r="B2313">
        <v>7</v>
      </c>
      <c r="C2313" t="s">
        <v>64</v>
      </c>
      <c r="D2313" t="s">
        <v>92</v>
      </c>
      <c r="E2313">
        <v>2672</v>
      </c>
      <c r="F2313">
        <v>1</v>
      </c>
    </row>
    <row r="2314" spans="1:6">
      <c r="A2314">
        <v>4814</v>
      </c>
      <c r="B2314">
        <v>7</v>
      </c>
      <c r="C2314" t="s">
        <v>64</v>
      </c>
      <c r="D2314" t="s">
        <v>92</v>
      </c>
      <c r="E2314">
        <v>5728</v>
      </c>
      <c r="F2314">
        <v>1</v>
      </c>
    </row>
    <row r="2315" spans="1:6">
      <c r="A2315">
        <v>4814</v>
      </c>
      <c r="B2315">
        <v>8</v>
      </c>
      <c r="C2315" t="s">
        <v>64</v>
      </c>
      <c r="D2315" t="s">
        <v>92</v>
      </c>
      <c r="E2315">
        <v>3730</v>
      </c>
      <c r="F2315">
        <v>5</v>
      </c>
    </row>
    <row r="2316" spans="1:6">
      <c r="A2316">
        <v>4814</v>
      </c>
      <c r="B2316">
        <v>8</v>
      </c>
      <c r="C2316" t="s">
        <v>64</v>
      </c>
      <c r="D2316" t="s">
        <v>92</v>
      </c>
      <c r="E2316">
        <v>1082</v>
      </c>
      <c r="F2316">
        <v>4</v>
      </c>
    </row>
    <row r="2317" spans="1:6">
      <c r="A2317">
        <v>4814</v>
      </c>
      <c r="B2317">
        <v>8</v>
      </c>
      <c r="C2317" t="s">
        <v>64</v>
      </c>
      <c r="D2317" t="s">
        <v>92</v>
      </c>
      <c r="E2317">
        <v>4333</v>
      </c>
      <c r="F2317">
        <v>4</v>
      </c>
    </row>
    <row r="2318" spans="1:6">
      <c r="A2318">
        <v>4814</v>
      </c>
      <c r="B2318">
        <v>8</v>
      </c>
      <c r="C2318" t="s">
        <v>64</v>
      </c>
      <c r="D2318" t="s">
        <v>92</v>
      </c>
      <c r="E2318">
        <v>3556</v>
      </c>
      <c r="F2318">
        <v>4</v>
      </c>
    </row>
    <row r="2319" spans="1:6">
      <c r="A2319">
        <v>4814</v>
      </c>
      <c r="B2319">
        <v>8</v>
      </c>
      <c r="C2319" t="s">
        <v>64</v>
      </c>
      <c r="D2319" t="s">
        <v>92</v>
      </c>
      <c r="E2319">
        <v>5857</v>
      </c>
      <c r="F2319">
        <v>3</v>
      </c>
    </row>
    <row r="2320" spans="1:6">
      <c r="A2320">
        <v>4814</v>
      </c>
      <c r="B2320">
        <v>8</v>
      </c>
      <c r="C2320" t="s">
        <v>64</v>
      </c>
      <c r="D2320" t="s">
        <v>92</v>
      </c>
      <c r="E2320">
        <v>3510</v>
      </c>
      <c r="F2320">
        <v>3</v>
      </c>
    </row>
    <row r="2321" spans="1:6">
      <c r="A2321">
        <v>4814</v>
      </c>
      <c r="B2321">
        <v>8</v>
      </c>
      <c r="C2321" t="s">
        <v>64</v>
      </c>
      <c r="D2321" t="s">
        <v>92</v>
      </c>
      <c r="E2321">
        <v>1323</v>
      </c>
      <c r="F2321">
        <v>3</v>
      </c>
    </row>
    <row r="2322" spans="1:6">
      <c r="A2322">
        <v>4814</v>
      </c>
      <c r="B2322">
        <v>8</v>
      </c>
      <c r="C2322" t="s">
        <v>64</v>
      </c>
      <c r="D2322" t="s">
        <v>92</v>
      </c>
      <c r="E2322">
        <v>1128</v>
      </c>
      <c r="F2322">
        <v>2</v>
      </c>
    </row>
    <row r="2323" spans="1:6">
      <c r="A2323">
        <v>4814</v>
      </c>
      <c r="B2323">
        <v>8</v>
      </c>
      <c r="C2323" t="s">
        <v>64</v>
      </c>
      <c r="D2323" t="s">
        <v>92</v>
      </c>
      <c r="E2323">
        <v>1368</v>
      </c>
      <c r="F2323">
        <v>2</v>
      </c>
    </row>
    <row r="2324" spans="1:6">
      <c r="A2324">
        <v>4814</v>
      </c>
      <c r="B2324">
        <v>8</v>
      </c>
      <c r="C2324" t="s">
        <v>64</v>
      </c>
      <c r="D2324" t="s">
        <v>92</v>
      </c>
      <c r="E2324">
        <v>2213</v>
      </c>
      <c r="F2324">
        <v>2</v>
      </c>
    </row>
    <row r="2325" spans="1:6">
      <c r="A2325">
        <v>4814</v>
      </c>
      <c r="B2325">
        <v>8</v>
      </c>
      <c r="C2325" t="s">
        <v>64</v>
      </c>
      <c r="D2325" t="s">
        <v>92</v>
      </c>
      <c r="E2325">
        <v>2556</v>
      </c>
      <c r="F2325">
        <v>2</v>
      </c>
    </row>
    <row r="2326" spans="1:6">
      <c r="A2326">
        <v>4814</v>
      </c>
      <c r="B2326">
        <v>8</v>
      </c>
      <c r="C2326" t="s">
        <v>64</v>
      </c>
      <c r="D2326" t="s">
        <v>92</v>
      </c>
      <c r="E2326">
        <v>4233</v>
      </c>
      <c r="F2326">
        <v>2</v>
      </c>
    </row>
    <row r="2327" spans="1:6">
      <c r="A2327">
        <v>4814</v>
      </c>
      <c r="B2327">
        <v>8</v>
      </c>
      <c r="C2327" t="s">
        <v>64</v>
      </c>
      <c r="D2327" t="s">
        <v>92</v>
      </c>
      <c r="E2327">
        <v>5372</v>
      </c>
      <c r="F2327">
        <v>2</v>
      </c>
    </row>
    <row r="2328" spans="1:6">
      <c r="A2328">
        <v>4814</v>
      </c>
      <c r="B2328">
        <v>8</v>
      </c>
      <c r="C2328" t="s">
        <v>64</v>
      </c>
      <c r="D2328" t="s">
        <v>92</v>
      </c>
      <c r="E2328">
        <v>3868</v>
      </c>
      <c r="F2328">
        <v>2</v>
      </c>
    </row>
    <row r="2329" spans="1:6">
      <c r="A2329">
        <v>4814</v>
      </c>
      <c r="B2329">
        <v>8</v>
      </c>
      <c r="C2329" t="s">
        <v>64</v>
      </c>
      <c r="D2329" t="s">
        <v>92</v>
      </c>
      <c r="E2329">
        <v>0</v>
      </c>
      <c r="F2329">
        <v>2</v>
      </c>
    </row>
    <row r="2330" spans="1:6">
      <c r="A2330">
        <v>4814</v>
      </c>
      <c r="B2330">
        <v>8</v>
      </c>
      <c r="C2330" t="s">
        <v>64</v>
      </c>
      <c r="D2330" t="s">
        <v>92</v>
      </c>
      <c r="E2330">
        <v>2810</v>
      </c>
      <c r="F2330">
        <v>2</v>
      </c>
    </row>
    <row r="2331" spans="1:6">
      <c r="A2331">
        <v>4814</v>
      </c>
      <c r="B2331">
        <v>8</v>
      </c>
      <c r="C2331" t="s">
        <v>64</v>
      </c>
      <c r="D2331" t="s">
        <v>92</v>
      </c>
      <c r="E2331">
        <v>3239</v>
      </c>
      <c r="F2331">
        <v>2</v>
      </c>
    </row>
    <row r="2332" spans="1:6">
      <c r="A2332">
        <v>4814</v>
      </c>
      <c r="B2332">
        <v>8</v>
      </c>
      <c r="C2332" t="s">
        <v>64</v>
      </c>
      <c r="D2332" t="s">
        <v>92</v>
      </c>
      <c r="E2332">
        <v>3110</v>
      </c>
      <c r="F2332">
        <v>2</v>
      </c>
    </row>
    <row r="2333" spans="1:6">
      <c r="A2333">
        <v>4814</v>
      </c>
      <c r="B2333">
        <v>8</v>
      </c>
      <c r="C2333" t="s">
        <v>64</v>
      </c>
      <c r="D2333" t="s">
        <v>92</v>
      </c>
      <c r="E2333">
        <v>6061</v>
      </c>
      <c r="F2333">
        <v>2</v>
      </c>
    </row>
    <row r="2334" spans="1:6">
      <c r="A2334">
        <v>4814</v>
      </c>
      <c r="B2334">
        <v>8</v>
      </c>
      <c r="C2334" t="s">
        <v>64</v>
      </c>
      <c r="D2334" t="s">
        <v>92</v>
      </c>
      <c r="E2334">
        <v>4345</v>
      </c>
      <c r="F2334">
        <v>2</v>
      </c>
    </row>
    <row r="2335" spans="1:6">
      <c r="A2335">
        <v>4814</v>
      </c>
      <c r="B2335">
        <v>8</v>
      </c>
      <c r="C2335" t="s">
        <v>64</v>
      </c>
      <c r="D2335" t="s">
        <v>92</v>
      </c>
      <c r="E2335">
        <v>2</v>
      </c>
      <c r="F2335">
        <v>2</v>
      </c>
    </row>
    <row r="2336" spans="1:6">
      <c r="A2336">
        <v>4814</v>
      </c>
      <c r="B2336">
        <v>8</v>
      </c>
      <c r="C2336" t="s">
        <v>64</v>
      </c>
      <c r="D2336" t="s">
        <v>92</v>
      </c>
      <c r="E2336">
        <v>3905</v>
      </c>
      <c r="F2336">
        <v>2</v>
      </c>
    </row>
    <row r="2337" spans="1:6">
      <c r="A2337">
        <v>4814</v>
      </c>
      <c r="B2337">
        <v>8</v>
      </c>
      <c r="C2337" t="s">
        <v>64</v>
      </c>
      <c r="D2337" t="s">
        <v>92</v>
      </c>
      <c r="E2337">
        <v>2145</v>
      </c>
      <c r="F2337">
        <v>2</v>
      </c>
    </row>
    <row r="2338" spans="1:6">
      <c r="A2338">
        <v>4814</v>
      </c>
      <c r="B2338">
        <v>8</v>
      </c>
      <c r="C2338" t="s">
        <v>64</v>
      </c>
      <c r="D2338" t="s">
        <v>92</v>
      </c>
      <c r="E2338">
        <v>4557</v>
      </c>
      <c r="F2338">
        <v>1</v>
      </c>
    </row>
    <row r="2339" spans="1:6">
      <c r="A2339">
        <v>4814</v>
      </c>
      <c r="B2339">
        <v>8</v>
      </c>
      <c r="C2339" t="s">
        <v>64</v>
      </c>
      <c r="D2339" t="s">
        <v>92</v>
      </c>
      <c r="E2339">
        <v>3265</v>
      </c>
      <c r="F2339">
        <v>1</v>
      </c>
    </row>
    <row r="2340" spans="1:6">
      <c r="A2340">
        <v>4814</v>
      </c>
      <c r="B2340">
        <v>8</v>
      </c>
      <c r="C2340" t="s">
        <v>64</v>
      </c>
      <c r="D2340" t="s">
        <v>92</v>
      </c>
      <c r="E2340">
        <v>5070</v>
      </c>
      <c r="F2340">
        <v>1</v>
      </c>
    </row>
    <row r="2341" spans="1:6">
      <c r="A2341">
        <v>4814</v>
      </c>
      <c r="B2341">
        <v>8</v>
      </c>
      <c r="C2341" t="s">
        <v>64</v>
      </c>
      <c r="D2341" t="s">
        <v>92</v>
      </c>
      <c r="E2341">
        <v>3380</v>
      </c>
      <c r="F2341">
        <v>1</v>
      </c>
    </row>
    <row r="2342" spans="1:6">
      <c r="A2342">
        <v>4814</v>
      </c>
      <c r="B2342">
        <v>8</v>
      </c>
      <c r="C2342" t="s">
        <v>64</v>
      </c>
      <c r="D2342" t="s">
        <v>92</v>
      </c>
      <c r="E2342">
        <v>4276</v>
      </c>
      <c r="F2342">
        <v>1</v>
      </c>
    </row>
    <row r="2343" spans="1:6">
      <c r="A2343">
        <v>4814</v>
      </c>
      <c r="B2343">
        <v>8</v>
      </c>
      <c r="C2343" t="s">
        <v>64</v>
      </c>
      <c r="D2343" t="s">
        <v>92</v>
      </c>
      <c r="E2343">
        <v>2161</v>
      </c>
      <c r="F2343">
        <v>1</v>
      </c>
    </row>
    <row r="2344" spans="1:6">
      <c r="A2344">
        <v>4814</v>
      </c>
      <c r="B2344">
        <v>8</v>
      </c>
      <c r="C2344" t="s">
        <v>64</v>
      </c>
      <c r="D2344" t="s">
        <v>92</v>
      </c>
      <c r="E2344">
        <v>2665</v>
      </c>
      <c r="F2344">
        <v>1</v>
      </c>
    </row>
    <row r="2345" spans="1:6">
      <c r="A2345">
        <v>4814</v>
      </c>
      <c r="B2345">
        <v>8</v>
      </c>
      <c r="C2345" t="s">
        <v>64</v>
      </c>
      <c r="D2345" t="s">
        <v>92</v>
      </c>
      <c r="E2345">
        <v>3780</v>
      </c>
      <c r="F2345">
        <v>1</v>
      </c>
    </row>
    <row r="2346" spans="1:6">
      <c r="A2346">
        <v>4814</v>
      </c>
      <c r="B2346">
        <v>8</v>
      </c>
      <c r="C2346" t="s">
        <v>64</v>
      </c>
      <c r="D2346" t="s">
        <v>92</v>
      </c>
      <c r="E2346">
        <v>1117</v>
      </c>
      <c r="F2346">
        <v>1</v>
      </c>
    </row>
    <row r="2347" spans="1:6">
      <c r="A2347">
        <v>4814</v>
      </c>
      <c r="B2347">
        <v>8</v>
      </c>
      <c r="C2347" t="s">
        <v>64</v>
      </c>
      <c r="D2347" t="s">
        <v>92</v>
      </c>
      <c r="E2347">
        <v>1367</v>
      </c>
      <c r="F2347">
        <v>1</v>
      </c>
    </row>
    <row r="2348" spans="1:6">
      <c r="A2348">
        <v>4814</v>
      </c>
      <c r="B2348">
        <v>8</v>
      </c>
      <c r="C2348" t="s">
        <v>64</v>
      </c>
      <c r="D2348" t="s">
        <v>92</v>
      </c>
      <c r="E2348">
        <v>4851</v>
      </c>
      <c r="F2348">
        <v>1</v>
      </c>
    </row>
    <row r="2349" spans="1:6">
      <c r="A2349">
        <v>4814</v>
      </c>
      <c r="B2349">
        <v>8</v>
      </c>
      <c r="C2349" t="s">
        <v>64</v>
      </c>
      <c r="D2349" t="s">
        <v>92</v>
      </c>
      <c r="E2349">
        <v>4057</v>
      </c>
      <c r="F2349">
        <v>1</v>
      </c>
    </row>
    <row r="2350" spans="1:6">
      <c r="A2350">
        <v>4814</v>
      </c>
      <c r="B2350">
        <v>8</v>
      </c>
      <c r="C2350" t="s">
        <v>64</v>
      </c>
      <c r="D2350" t="s">
        <v>92</v>
      </c>
      <c r="E2350">
        <v>2960</v>
      </c>
      <c r="F2350">
        <v>1</v>
      </c>
    </row>
    <row r="2351" spans="1:6">
      <c r="A2351">
        <v>4814</v>
      </c>
      <c r="B2351">
        <v>8</v>
      </c>
      <c r="C2351" t="s">
        <v>64</v>
      </c>
      <c r="D2351" t="s">
        <v>92</v>
      </c>
      <c r="E2351">
        <v>4858</v>
      </c>
      <c r="F2351">
        <v>1</v>
      </c>
    </row>
    <row r="2352" spans="1:6">
      <c r="A2352">
        <v>4814</v>
      </c>
      <c r="B2352">
        <v>8</v>
      </c>
      <c r="C2352" t="s">
        <v>64</v>
      </c>
      <c r="D2352" t="s">
        <v>92</v>
      </c>
      <c r="E2352">
        <v>3565</v>
      </c>
      <c r="F2352">
        <v>1</v>
      </c>
    </row>
    <row r="2353" spans="1:6">
      <c r="A2353">
        <v>4814</v>
      </c>
      <c r="B2353">
        <v>8</v>
      </c>
      <c r="C2353" t="s">
        <v>64</v>
      </c>
      <c r="D2353" t="s">
        <v>92</v>
      </c>
      <c r="E2353">
        <v>5880</v>
      </c>
      <c r="F2353">
        <v>1</v>
      </c>
    </row>
    <row r="2354" spans="1:6">
      <c r="A2354">
        <v>4814</v>
      </c>
      <c r="B2354">
        <v>8</v>
      </c>
      <c r="C2354" t="s">
        <v>64</v>
      </c>
      <c r="D2354" t="s">
        <v>92</v>
      </c>
      <c r="E2354">
        <v>4834</v>
      </c>
      <c r="F2354">
        <v>1</v>
      </c>
    </row>
    <row r="2355" spans="1:6">
      <c r="A2355">
        <v>4814</v>
      </c>
      <c r="B2355">
        <v>8</v>
      </c>
      <c r="C2355" t="s">
        <v>64</v>
      </c>
      <c r="D2355" t="s">
        <v>92</v>
      </c>
      <c r="E2355">
        <v>5362</v>
      </c>
      <c r="F2355">
        <v>1</v>
      </c>
    </row>
    <row r="2356" spans="1:6">
      <c r="A2356">
        <v>4814</v>
      </c>
      <c r="B2356">
        <v>8</v>
      </c>
      <c r="C2356" t="s">
        <v>64</v>
      </c>
      <c r="D2356" t="s">
        <v>92</v>
      </c>
      <c r="E2356">
        <v>3555</v>
      </c>
      <c r="F2356">
        <v>1</v>
      </c>
    </row>
    <row r="2357" spans="1:6">
      <c r="A2357">
        <v>4814</v>
      </c>
      <c r="B2357">
        <v>8</v>
      </c>
      <c r="C2357" t="s">
        <v>64</v>
      </c>
      <c r="D2357" t="s">
        <v>92</v>
      </c>
      <c r="E2357">
        <v>4392</v>
      </c>
      <c r="F2357">
        <v>1</v>
      </c>
    </row>
    <row r="2358" spans="1:6">
      <c r="A2358">
        <v>4814</v>
      </c>
      <c r="B2358">
        <v>8</v>
      </c>
      <c r="C2358" t="s">
        <v>64</v>
      </c>
      <c r="D2358" t="s">
        <v>92</v>
      </c>
      <c r="E2358">
        <v>2520</v>
      </c>
      <c r="F2358">
        <v>1</v>
      </c>
    </row>
    <row r="2359" spans="1:6">
      <c r="A2359">
        <v>4814</v>
      </c>
      <c r="B2359">
        <v>8</v>
      </c>
      <c r="C2359" t="s">
        <v>64</v>
      </c>
      <c r="D2359" t="s">
        <v>92</v>
      </c>
      <c r="E2359">
        <v>2253</v>
      </c>
      <c r="F2359">
        <v>1</v>
      </c>
    </row>
    <row r="2360" spans="1:6">
      <c r="A2360">
        <v>4814</v>
      </c>
      <c r="B2360">
        <v>8</v>
      </c>
      <c r="C2360" t="s">
        <v>64</v>
      </c>
      <c r="D2360" t="s">
        <v>92</v>
      </c>
      <c r="E2360">
        <v>3698</v>
      </c>
      <c r="F2360">
        <v>1</v>
      </c>
    </row>
    <row r="2361" spans="1:6">
      <c r="A2361">
        <v>4814</v>
      </c>
      <c r="B2361">
        <v>8</v>
      </c>
      <c r="C2361" t="s">
        <v>64</v>
      </c>
      <c r="D2361" t="s">
        <v>92</v>
      </c>
      <c r="E2361">
        <v>5204</v>
      </c>
      <c r="F2361">
        <v>1</v>
      </c>
    </row>
    <row r="2362" spans="1:6">
      <c r="A2362">
        <v>4814</v>
      </c>
      <c r="B2362">
        <v>8</v>
      </c>
      <c r="C2362" t="s">
        <v>64</v>
      </c>
      <c r="D2362" t="s">
        <v>92</v>
      </c>
      <c r="E2362">
        <v>4309</v>
      </c>
      <c r="F2362">
        <v>1</v>
      </c>
    </row>
    <row r="2363" spans="1:6">
      <c r="A2363">
        <v>4814</v>
      </c>
      <c r="B2363">
        <v>8</v>
      </c>
      <c r="C2363" t="s">
        <v>64</v>
      </c>
      <c r="D2363" t="s">
        <v>92</v>
      </c>
      <c r="E2363">
        <v>3854</v>
      </c>
      <c r="F2363">
        <v>1</v>
      </c>
    </row>
    <row r="2364" spans="1:6">
      <c r="A2364">
        <v>4814</v>
      </c>
      <c r="B2364">
        <v>8</v>
      </c>
      <c r="C2364" t="s">
        <v>64</v>
      </c>
      <c r="D2364" t="s">
        <v>92</v>
      </c>
      <c r="E2364">
        <v>333</v>
      </c>
      <c r="F2364">
        <v>1</v>
      </c>
    </row>
    <row r="2365" spans="1:6">
      <c r="A2365">
        <v>4814</v>
      </c>
      <c r="B2365">
        <v>8</v>
      </c>
      <c r="C2365" t="s">
        <v>64</v>
      </c>
      <c r="D2365" t="s">
        <v>92</v>
      </c>
      <c r="E2365">
        <v>3836</v>
      </c>
      <c r="F2365">
        <v>1</v>
      </c>
    </row>
    <row r="2366" spans="1:6">
      <c r="A2366">
        <v>4814</v>
      </c>
      <c r="B2366">
        <v>8</v>
      </c>
      <c r="C2366" t="s">
        <v>64</v>
      </c>
      <c r="D2366" t="s">
        <v>92</v>
      </c>
      <c r="E2366">
        <v>4227</v>
      </c>
      <c r="F2366">
        <v>1</v>
      </c>
    </row>
    <row r="2367" spans="1:6">
      <c r="A2367">
        <v>4814</v>
      </c>
      <c r="B2367">
        <v>8</v>
      </c>
      <c r="C2367" t="s">
        <v>64</v>
      </c>
      <c r="D2367" t="s">
        <v>92</v>
      </c>
      <c r="E2367">
        <v>4639</v>
      </c>
      <c r="F2367">
        <v>1</v>
      </c>
    </row>
    <row r="2368" spans="1:6">
      <c r="A2368">
        <v>4814</v>
      </c>
      <c r="B2368">
        <v>8</v>
      </c>
      <c r="C2368" t="s">
        <v>64</v>
      </c>
      <c r="D2368" t="s">
        <v>92</v>
      </c>
      <c r="E2368">
        <v>3871</v>
      </c>
      <c r="F2368">
        <v>1</v>
      </c>
    </row>
    <row r="2369" spans="1:6">
      <c r="A2369">
        <v>4814</v>
      </c>
      <c r="B2369">
        <v>8</v>
      </c>
      <c r="C2369" t="s">
        <v>64</v>
      </c>
      <c r="D2369" t="s">
        <v>92</v>
      </c>
      <c r="E2369">
        <v>4624</v>
      </c>
      <c r="F2369">
        <v>1</v>
      </c>
    </row>
    <row r="2370" spans="1:6">
      <c r="A2370">
        <v>4814</v>
      </c>
      <c r="B2370">
        <v>8</v>
      </c>
      <c r="C2370" t="s">
        <v>64</v>
      </c>
      <c r="D2370" t="s">
        <v>92</v>
      </c>
      <c r="E2370">
        <v>5968</v>
      </c>
      <c r="F2370">
        <v>1</v>
      </c>
    </row>
    <row r="2371" spans="1:6">
      <c r="A2371">
        <v>4814</v>
      </c>
      <c r="B2371">
        <v>8</v>
      </c>
      <c r="C2371" t="s">
        <v>64</v>
      </c>
      <c r="D2371" t="s">
        <v>92</v>
      </c>
      <c r="E2371">
        <v>3829</v>
      </c>
      <c r="F2371">
        <v>1</v>
      </c>
    </row>
    <row r="2372" spans="1:6">
      <c r="A2372">
        <v>4814</v>
      </c>
      <c r="B2372">
        <v>8</v>
      </c>
      <c r="C2372" t="s">
        <v>64</v>
      </c>
      <c r="D2372" t="s">
        <v>92</v>
      </c>
      <c r="E2372">
        <v>5432</v>
      </c>
      <c r="F2372">
        <v>1</v>
      </c>
    </row>
    <row r="2373" spans="1:6">
      <c r="A2373">
        <v>4814</v>
      </c>
      <c r="B2373">
        <v>8</v>
      </c>
      <c r="C2373" t="s">
        <v>64</v>
      </c>
      <c r="D2373" t="s">
        <v>92</v>
      </c>
      <c r="E2373">
        <v>2269</v>
      </c>
      <c r="F2373">
        <v>1</v>
      </c>
    </row>
    <row r="2374" spans="1:6">
      <c r="A2374">
        <v>4814</v>
      </c>
      <c r="B2374">
        <v>8</v>
      </c>
      <c r="C2374" t="s">
        <v>64</v>
      </c>
      <c r="D2374" t="s">
        <v>92</v>
      </c>
      <c r="E2374">
        <v>2721</v>
      </c>
      <c r="F2374">
        <v>1</v>
      </c>
    </row>
    <row r="2375" spans="1:6">
      <c r="A2375">
        <v>4814</v>
      </c>
      <c r="B2375">
        <v>8</v>
      </c>
      <c r="C2375" t="s">
        <v>64</v>
      </c>
      <c r="D2375" t="s">
        <v>92</v>
      </c>
      <c r="E2375">
        <v>5881</v>
      </c>
      <c r="F2375">
        <v>1</v>
      </c>
    </row>
    <row r="2376" spans="1:6">
      <c r="A2376">
        <v>4814</v>
      </c>
      <c r="B2376">
        <v>8</v>
      </c>
      <c r="C2376" t="s">
        <v>64</v>
      </c>
      <c r="D2376" t="s">
        <v>92</v>
      </c>
      <c r="E2376">
        <v>165</v>
      </c>
      <c r="F2376">
        <v>1</v>
      </c>
    </row>
    <row r="2377" spans="1:6">
      <c r="A2377">
        <v>4814</v>
      </c>
      <c r="B2377">
        <v>8</v>
      </c>
      <c r="C2377" t="s">
        <v>64</v>
      </c>
      <c r="D2377" t="s">
        <v>92</v>
      </c>
      <c r="E2377">
        <v>958</v>
      </c>
      <c r="F2377">
        <v>1</v>
      </c>
    </row>
    <row r="2378" spans="1:6">
      <c r="A2378">
        <v>4814</v>
      </c>
      <c r="B2378">
        <v>8</v>
      </c>
      <c r="C2378" t="s">
        <v>64</v>
      </c>
      <c r="D2378" t="s">
        <v>92</v>
      </c>
      <c r="E2378">
        <v>3057</v>
      </c>
      <c r="F2378">
        <v>1</v>
      </c>
    </row>
    <row r="2379" spans="1:6">
      <c r="A2379">
        <v>4814</v>
      </c>
      <c r="B2379">
        <v>8</v>
      </c>
      <c r="C2379" t="s">
        <v>64</v>
      </c>
      <c r="D2379" t="s">
        <v>92</v>
      </c>
      <c r="E2379">
        <v>5429</v>
      </c>
      <c r="F2379">
        <v>1</v>
      </c>
    </row>
    <row r="2380" spans="1:6">
      <c r="A2380">
        <v>4814</v>
      </c>
      <c r="B2380">
        <v>8</v>
      </c>
      <c r="C2380" t="s">
        <v>64</v>
      </c>
      <c r="D2380" t="s">
        <v>92</v>
      </c>
      <c r="E2380">
        <v>5298</v>
      </c>
      <c r="F2380">
        <v>1</v>
      </c>
    </row>
    <row r="2381" spans="1:6">
      <c r="A2381">
        <v>4814</v>
      </c>
      <c r="B2381">
        <v>8</v>
      </c>
      <c r="C2381" t="s">
        <v>64</v>
      </c>
      <c r="D2381" t="s">
        <v>92</v>
      </c>
      <c r="E2381">
        <v>3100</v>
      </c>
      <c r="F2381">
        <v>1</v>
      </c>
    </row>
    <row r="2382" spans="1:6">
      <c r="A2382">
        <v>4814</v>
      </c>
      <c r="B2382">
        <v>8</v>
      </c>
      <c r="C2382" t="s">
        <v>64</v>
      </c>
      <c r="D2382" t="s">
        <v>92</v>
      </c>
      <c r="E2382">
        <v>4235</v>
      </c>
      <c r="F2382">
        <v>1</v>
      </c>
    </row>
    <row r="2383" spans="1:6">
      <c r="A2383">
        <v>4814</v>
      </c>
      <c r="B2383">
        <v>8</v>
      </c>
      <c r="C2383" t="s">
        <v>64</v>
      </c>
      <c r="D2383" t="s">
        <v>92</v>
      </c>
      <c r="E2383">
        <v>5641</v>
      </c>
      <c r="F2383">
        <v>1</v>
      </c>
    </row>
    <row r="2384" spans="1:6">
      <c r="A2384">
        <v>4814</v>
      </c>
      <c r="B2384">
        <v>8</v>
      </c>
      <c r="C2384" t="s">
        <v>64</v>
      </c>
      <c r="D2384" t="s">
        <v>92</v>
      </c>
      <c r="E2384">
        <v>2492</v>
      </c>
      <c r="F2384">
        <v>1</v>
      </c>
    </row>
    <row r="2385" spans="1:6">
      <c r="A2385">
        <v>4814</v>
      </c>
      <c r="B2385">
        <v>8</v>
      </c>
      <c r="C2385" t="s">
        <v>64</v>
      </c>
      <c r="D2385" t="s">
        <v>92</v>
      </c>
      <c r="E2385">
        <v>4423</v>
      </c>
      <c r="F2385">
        <v>1</v>
      </c>
    </row>
    <row r="2386" spans="1:6">
      <c r="A2386">
        <v>4814</v>
      </c>
      <c r="B2386">
        <v>8</v>
      </c>
      <c r="C2386" t="s">
        <v>64</v>
      </c>
      <c r="D2386" t="s">
        <v>92</v>
      </c>
      <c r="E2386">
        <v>4814</v>
      </c>
      <c r="F2386">
        <v>1</v>
      </c>
    </row>
    <row r="2387" spans="1:6">
      <c r="A2387">
        <v>4814</v>
      </c>
      <c r="B2387">
        <v>8</v>
      </c>
      <c r="C2387" t="s">
        <v>64</v>
      </c>
      <c r="D2387" t="s">
        <v>92</v>
      </c>
      <c r="E2387">
        <v>4548</v>
      </c>
      <c r="F2387">
        <v>1</v>
      </c>
    </row>
    <row r="2388" spans="1:6">
      <c r="A2388">
        <v>4814</v>
      </c>
      <c r="B2388">
        <v>8</v>
      </c>
      <c r="C2388" t="s">
        <v>64</v>
      </c>
      <c r="D2388" t="s">
        <v>92</v>
      </c>
      <c r="E2388">
        <v>124</v>
      </c>
      <c r="F2388">
        <v>1</v>
      </c>
    </row>
    <row r="2389" spans="1:6">
      <c r="A2389">
        <v>4814</v>
      </c>
      <c r="B2389">
        <v>8</v>
      </c>
      <c r="C2389" t="s">
        <v>64</v>
      </c>
      <c r="D2389" t="s">
        <v>92</v>
      </c>
      <c r="E2389">
        <v>2146</v>
      </c>
      <c r="F2389">
        <v>1</v>
      </c>
    </row>
    <row r="2390" spans="1:6">
      <c r="A2390">
        <v>4814</v>
      </c>
      <c r="B2390">
        <v>8</v>
      </c>
      <c r="C2390" t="s">
        <v>64</v>
      </c>
      <c r="D2390" t="s">
        <v>92</v>
      </c>
      <c r="E2390">
        <v>2823</v>
      </c>
      <c r="F2390">
        <v>1</v>
      </c>
    </row>
    <row r="2391" spans="1:6">
      <c r="A2391">
        <v>4814</v>
      </c>
      <c r="B2391">
        <v>8</v>
      </c>
      <c r="C2391" t="s">
        <v>64</v>
      </c>
      <c r="D2391" t="s">
        <v>92</v>
      </c>
      <c r="E2391">
        <v>4784</v>
      </c>
      <c r="F2391">
        <v>1</v>
      </c>
    </row>
    <row r="2392" spans="1:6">
      <c r="A2392">
        <v>4814</v>
      </c>
      <c r="B2392">
        <v>8</v>
      </c>
      <c r="C2392" t="s">
        <v>64</v>
      </c>
      <c r="D2392" t="s">
        <v>92</v>
      </c>
      <c r="E2392">
        <v>4626</v>
      </c>
      <c r="F2392">
        <v>1</v>
      </c>
    </row>
    <row r="2393" spans="1:6">
      <c r="A2393">
        <v>4814</v>
      </c>
      <c r="B2393">
        <v>8</v>
      </c>
      <c r="C2393" t="s">
        <v>64</v>
      </c>
      <c r="D2393" t="s">
        <v>92</v>
      </c>
      <c r="E2393">
        <v>3332</v>
      </c>
      <c r="F2393">
        <v>1</v>
      </c>
    </row>
    <row r="2394" spans="1:6">
      <c r="A2394">
        <v>4814</v>
      </c>
      <c r="B2394">
        <v>8</v>
      </c>
      <c r="C2394" t="s">
        <v>64</v>
      </c>
      <c r="D2394" t="s">
        <v>92</v>
      </c>
      <c r="E2394">
        <v>2951</v>
      </c>
      <c r="F2394">
        <v>1</v>
      </c>
    </row>
    <row r="2395" spans="1:6">
      <c r="A2395">
        <v>4814</v>
      </c>
      <c r="B2395">
        <v>8</v>
      </c>
      <c r="C2395" t="s">
        <v>64</v>
      </c>
      <c r="D2395" t="s">
        <v>92</v>
      </c>
      <c r="E2395">
        <v>2652</v>
      </c>
      <c r="F2395">
        <v>1</v>
      </c>
    </row>
    <row r="2396" spans="1:6">
      <c r="A2396">
        <v>4814</v>
      </c>
      <c r="B2396">
        <v>8</v>
      </c>
      <c r="C2396" t="s">
        <v>64</v>
      </c>
      <c r="D2396" t="s">
        <v>92</v>
      </c>
      <c r="E2396">
        <v>5116</v>
      </c>
      <c r="F2396">
        <v>1</v>
      </c>
    </row>
    <row r="2397" spans="1:6">
      <c r="A2397">
        <v>4814</v>
      </c>
      <c r="B2397">
        <v>8</v>
      </c>
      <c r="C2397" t="s">
        <v>64</v>
      </c>
      <c r="D2397" t="s">
        <v>92</v>
      </c>
      <c r="E2397">
        <v>2915</v>
      </c>
      <c r="F2397">
        <v>1</v>
      </c>
    </row>
    <row r="2398" spans="1:6">
      <c r="A2398">
        <v>4814</v>
      </c>
      <c r="B2398">
        <v>8</v>
      </c>
      <c r="C2398" t="s">
        <v>64</v>
      </c>
      <c r="D2398" t="s">
        <v>92</v>
      </c>
      <c r="E2398">
        <v>5426</v>
      </c>
      <c r="F2398">
        <v>1</v>
      </c>
    </row>
    <row r="2399" spans="1:6">
      <c r="A2399">
        <v>4814</v>
      </c>
      <c r="B2399">
        <v>8</v>
      </c>
      <c r="C2399" t="s">
        <v>64</v>
      </c>
      <c r="D2399" t="s">
        <v>92</v>
      </c>
      <c r="E2399">
        <v>3143</v>
      </c>
      <c r="F2399">
        <v>1</v>
      </c>
    </row>
    <row r="2400" spans="1:6">
      <c r="A2400">
        <v>4814</v>
      </c>
      <c r="B2400">
        <v>8</v>
      </c>
      <c r="C2400" t="s">
        <v>64</v>
      </c>
      <c r="D2400" t="s">
        <v>92</v>
      </c>
      <c r="E2400">
        <v>2677</v>
      </c>
      <c r="F2400">
        <v>1</v>
      </c>
    </row>
    <row r="2401" spans="1:6">
      <c r="A2401">
        <v>4814</v>
      </c>
      <c r="B2401">
        <v>8</v>
      </c>
      <c r="C2401" t="s">
        <v>64</v>
      </c>
      <c r="D2401" t="s">
        <v>92</v>
      </c>
      <c r="E2401">
        <v>6073</v>
      </c>
      <c r="F2401">
        <v>1</v>
      </c>
    </row>
    <row r="2402" spans="1:6">
      <c r="A2402">
        <v>4814</v>
      </c>
      <c r="B2402">
        <v>8</v>
      </c>
      <c r="C2402" t="s">
        <v>64</v>
      </c>
      <c r="D2402" t="s">
        <v>92</v>
      </c>
      <c r="E2402">
        <v>5400</v>
      </c>
      <c r="F2402">
        <v>1</v>
      </c>
    </row>
    <row r="2403" spans="1:6">
      <c r="A2403">
        <v>4814</v>
      </c>
      <c r="B2403">
        <v>8</v>
      </c>
      <c r="C2403" t="s">
        <v>64</v>
      </c>
      <c r="D2403" t="s">
        <v>92</v>
      </c>
      <c r="E2403">
        <v>2091</v>
      </c>
      <c r="F2403">
        <v>1</v>
      </c>
    </row>
    <row r="2404" spans="1:6">
      <c r="A2404">
        <v>4814</v>
      </c>
      <c r="B2404">
        <v>8</v>
      </c>
      <c r="C2404" t="s">
        <v>64</v>
      </c>
      <c r="D2404" t="s">
        <v>92</v>
      </c>
      <c r="E2404">
        <v>4323</v>
      </c>
      <c r="F2404">
        <v>1</v>
      </c>
    </row>
    <row r="2405" spans="1:6">
      <c r="A2405">
        <v>4814</v>
      </c>
      <c r="B2405">
        <v>8</v>
      </c>
      <c r="C2405" t="s">
        <v>64</v>
      </c>
      <c r="D2405" t="s">
        <v>92</v>
      </c>
      <c r="E2405">
        <v>5157</v>
      </c>
      <c r="F2405">
        <v>1</v>
      </c>
    </row>
    <row r="2406" spans="1:6">
      <c r="A2406">
        <v>4814</v>
      </c>
      <c r="B2406">
        <v>8</v>
      </c>
      <c r="C2406" t="s">
        <v>64</v>
      </c>
      <c r="D2406" t="s">
        <v>92</v>
      </c>
      <c r="E2406">
        <v>3035</v>
      </c>
      <c r="F2406">
        <v>1</v>
      </c>
    </row>
    <row r="2407" spans="1:6">
      <c r="A2407">
        <v>4814</v>
      </c>
      <c r="B2407">
        <v>8</v>
      </c>
      <c r="C2407" t="s">
        <v>64</v>
      </c>
      <c r="D2407" t="s">
        <v>92</v>
      </c>
      <c r="E2407">
        <v>322</v>
      </c>
      <c r="F2407">
        <v>1</v>
      </c>
    </row>
    <row r="2408" spans="1:6">
      <c r="A2408">
        <v>4814</v>
      </c>
      <c r="B2408">
        <v>8</v>
      </c>
      <c r="C2408" t="s">
        <v>64</v>
      </c>
      <c r="D2408" t="s">
        <v>92</v>
      </c>
      <c r="E2408">
        <v>1355</v>
      </c>
      <c r="F2408">
        <v>1</v>
      </c>
    </row>
    <row r="2409" spans="1:6">
      <c r="A2409">
        <v>4814</v>
      </c>
      <c r="B2409">
        <v>8</v>
      </c>
      <c r="C2409" t="s">
        <v>64</v>
      </c>
      <c r="D2409" t="s">
        <v>92</v>
      </c>
      <c r="E2409">
        <v>4167</v>
      </c>
      <c r="F2409">
        <v>1</v>
      </c>
    </row>
    <row r="2410" spans="1:6">
      <c r="A2410">
        <v>4814</v>
      </c>
      <c r="B2410">
        <v>8</v>
      </c>
      <c r="C2410" t="s">
        <v>64</v>
      </c>
      <c r="D2410" t="s">
        <v>92</v>
      </c>
      <c r="E2410">
        <v>2579</v>
      </c>
      <c r="F2410">
        <v>1</v>
      </c>
    </row>
    <row r="2411" spans="1:6">
      <c r="A2411">
        <v>4814</v>
      </c>
      <c r="B2411">
        <v>9</v>
      </c>
      <c r="C2411" t="s">
        <v>64</v>
      </c>
      <c r="D2411" t="s">
        <v>92</v>
      </c>
      <c r="E2411">
        <v>6063</v>
      </c>
      <c r="F2411">
        <v>4</v>
      </c>
    </row>
    <row r="2412" spans="1:6">
      <c r="A2412">
        <v>4814</v>
      </c>
      <c r="B2412">
        <v>9</v>
      </c>
      <c r="C2412" t="s">
        <v>64</v>
      </c>
      <c r="D2412" t="s">
        <v>92</v>
      </c>
      <c r="E2412">
        <v>5521</v>
      </c>
      <c r="F2412">
        <v>4</v>
      </c>
    </row>
    <row r="2413" spans="1:6">
      <c r="A2413">
        <v>4814</v>
      </c>
      <c r="B2413">
        <v>9</v>
      </c>
      <c r="C2413" t="s">
        <v>64</v>
      </c>
      <c r="D2413" t="s">
        <v>92</v>
      </c>
      <c r="E2413">
        <v>3469</v>
      </c>
      <c r="F2413">
        <v>4</v>
      </c>
    </row>
    <row r="2414" spans="1:6">
      <c r="A2414">
        <v>4814</v>
      </c>
      <c r="B2414">
        <v>9</v>
      </c>
      <c r="C2414" t="s">
        <v>64</v>
      </c>
      <c r="D2414" t="s">
        <v>92</v>
      </c>
      <c r="E2414">
        <v>2492</v>
      </c>
      <c r="F2414">
        <v>4</v>
      </c>
    </row>
    <row r="2415" spans="1:6">
      <c r="A2415">
        <v>4814</v>
      </c>
      <c r="B2415">
        <v>9</v>
      </c>
      <c r="C2415" t="s">
        <v>64</v>
      </c>
      <c r="D2415" t="s">
        <v>92</v>
      </c>
      <c r="E2415">
        <v>5423</v>
      </c>
      <c r="F2415">
        <v>2</v>
      </c>
    </row>
    <row r="2416" spans="1:6">
      <c r="A2416">
        <v>4814</v>
      </c>
      <c r="B2416">
        <v>9</v>
      </c>
      <c r="C2416" t="s">
        <v>64</v>
      </c>
      <c r="D2416" t="s">
        <v>92</v>
      </c>
      <c r="E2416">
        <v>4948</v>
      </c>
      <c r="F2416">
        <v>2</v>
      </c>
    </row>
    <row r="2417" spans="1:6">
      <c r="A2417">
        <v>4814</v>
      </c>
      <c r="B2417">
        <v>9</v>
      </c>
      <c r="C2417" t="s">
        <v>64</v>
      </c>
      <c r="D2417" t="s">
        <v>92</v>
      </c>
      <c r="E2417">
        <v>3435</v>
      </c>
      <c r="F2417">
        <v>2</v>
      </c>
    </row>
    <row r="2418" spans="1:6">
      <c r="A2418">
        <v>4814</v>
      </c>
      <c r="B2418">
        <v>9</v>
      </c>
      <c r="C2418" t="s">
        <v>64</v>
      </c>
      <c r="D2418" t="s">
        <v>92</v>
      </c>
      <c r="E2418">
        <v>3673</v>
      </c>
      <c r="F2418">
        <v>2</v>
      </c>
    </row>
    <row r="2419" spans="1:6">
      <c r="A2419">
        <v>4814</v>
      </c>
      <c r="B2419">
        <v>9</v>
      </c>
      <c r="C2419" t="s">
        <v>64</v>
      </c>
      <c r="D2419" t="s">
        <v>92</v>
      </c>
      <c r="E2419">
        <v>2764</v>
      </c>
      <c r="F2419">
        <v>2</v>
      </c>
    </row>
    <row r="2420" spans="1:6">
      <c r="A2420">
        <v>4814</v>
      </c>
      <c r="B2420">
        <v>9</v>
      </c>
      <c r="C2420" t="s">
        <v>64</v>
      </c>
      <c r="D2420" t="s">
        <v>92</v>
      </c>
      <c r="E2420">
        <v>3834</v>
      </c>
      <c r="F2420">
        <v>2</v>
      </c>
    </row>
    <row r="2421" spans="1:6">
      <c r="A2421">
        <v>4814</v>
      </c>
      <c r="B2421">
        <v>9</v>
      </c>
      <c r="C2421" t="s">
        <v>64</v>
      </c>
      <c r="D2421" t="s">
        <v>92</v>
      </c>
      <c r="E2421">
        <v>1127</v>
      </c>
      <c r="F2421">
        <v>2</v>
      </c>
    </row>
    <row r="2422" spans="1:6">
      <c r="A2422">
        <v>4814</v>
      </c>
      <c r="B2422">
        <v>9</v>
      </c>
      <c r="C2422" t="s">
        <v>64</v>
      </c>
      <c r="D2422" t="s">
        <v>92</v>
      </c>
      <c r="E2422">
        <v>5847</v>
      </c>
      <c r="F2422">
        <v>2</v>
      </c>
    </row>
    <row r="2423" spans="1:6">
      <c r="A2423">
        <v>4814</v>
      </c>
      <c r="B2423">
        <v>9</v>
      </c>
      <c r="C2423" t="s">
        <v>64</v>
      </c>
      <c r="D2423" t="s">
        <v>92</v>
      </c>
      <c r="E2423">
        <v>2083</v>
      </c>
      <c r="F2423">
        <v>2</v>
      </c>
    </row>
    <row r="2424" spans="1:6">
      <c r="A2424">
        <v>4814</v>
      </c>
      <c r="B2424">
        <v>9</v>
      </c>
      <c r="C2424" t="s">
        <v>64</v>
      </c>
      <c r="D2424" t="s">
        <v>92</v>
      </c>
      <c r="E2424">
        <v>6072</v>
      </c>
      <c r="F2424">
        <v>2</v>
      </c>
    </row>
    <row r="2425" spans="1:6">
      <c r="A2425">
        <v>4814</v>
      </c>
      <c r="B2425">
        <v>9</v>
      </c>
      <c r="C2425" t="s">
        <v>64</v>
      </c>
      <c r="D2425" t="s">
        <v>92</v>
      </c>
      <c r="E2425">
        <v>4680</v>
      </c>
      <c r="F2425">
        <v>2</v>
      </c>
    </row>
    <row r="2426" spans="1:6">
      <c r="A2426">
        <v>4814</v>
      </c>
      <c r="B2426">
        <v>9</v>
      </c>
      <c r="C2426" t="s">
        <v>64</v>
      </c>
      <c r="D2426" t="s">
        <v>92</v>
      </c>
      <c r="E2426">
        <v>5279</v>
      </c>
      <c r="F2426">
        <v>2</v>
      </c>
    </row>
    <row r="2427" spans="1:6">
      <c r="A2427">
        <v>4814</v>
      </c>
      <c r="B2427">
        <v>9</v>
      </c>
      <c r="C2427" t="s">
        <v>64</v>
      </c>
      <c r="D2427" t="s">
        <v>92</v>
      </c>
      <c r="E2427">
        <v>2956</v>
      </c>
      <c r="F2427">
        <v>2</v>
      </c>
    </row>
    <row r="2428" spans="1:6">
      <c r="A2428">
        <v>4814</v>
      </c>
      <c r="B2428">
        <v>9</v>
      </c>
      <c r="C2428" t="s">
        <v>64</v>
      </c>
      <c r="D2428" t="s">
        <v>92</v>
      </c>
      <c r="E2428">
        <v>3898</v>
      </c>
      <c r="F2428">
        <v>2</v>
      </c>
    </row>
    <row r="2429" spans="1:6">
      <c r="A2429">
        <v>4814</v>
      </c>
      <c r="B2429">
        <v>9</v>
      </c>
      <c r="C2429" t="s">
        <v>64</v>
      </c>
      <c r="D2429" t="s">
        <v>92</v>
      </c>
      <c r="E2429">
        <v>3776</v>
      </c>
      <c r="F2429">
        <v>2</v>
      </c>
    </row>
    <row r="2430" spans="1:6">
      <c r="A2430">
        <v>4814</v>
      </c>
      <c r="B2430">
        <v>9</v>
      </c>
      <c r="C2430" t="s">
        <v>64</v>
      </c>
      <c r="D2430" t="s">
        <v>92</v>
      </c>
      <c r="E2430">
        <v>4015</v>
      </c>
      <c r="F2430">
        <v>2</v>
      </c>
    </row>
    <row r="2431" spans="1:6">
      <c r="A2431">
        <v>4814</v>
      </c>
      <c r="B2431">
        <v>9</v>
      </c>
      <c r="C2431" t="s">
        <v>64</v>
      </c>
      <c r="D2431" t="s">
        <v>92</v>
      </c>
      <c r="E2431">
        <v>3266</v>
      </c>
      <c r="F2431">
        <v>1</v>
      </c>
    </row>
    <row r="2432" spans="1:6">
      <c r="A2432">
        <v>4814</v>
      </c>
      <c r="B2432">
        <v>9</v>
      </c>
      <c r="C2432" t="s">
        <v>64</v>
      </c>
      <c r="D2432" t="s">
        <v>92</v>
      </c>
      <c r="E2432">
        <v>3819</v>
      </c>
      <c r="F2432">
        <v>1</v>
      </c>
    </row>
    <row r="2433" spans="1:6">
      <c r="A2433">
        <v>4814</v>
      </c>
      <c r="B2433">
        <v>9</v>
      </c>
      <c r="C2433" t="s">
        <v>64</v>
      </c>
      <c r="D2433" t="s">
        <v>92</v>
      </c>
      <c r="E2433">
        <v>4058</v>
      </c>
      <c r="F2433">
        <v>1</v>
      </c>
    </row>
    <row r="2434" spans="1:6">
      <c r="A2434">
        <v>4814</v>
      </c>
      <c r="B2434">
        <v>9</v>
      </c>
      <c r="C2434" t="s">
        <v>64</v>
      </c>
      <c r="D2434" t="s">
        <v>92</v>
      </c>
      <c r="E2434">
        <v>5867</v>
      </c>
      <c r="F2434">
        <v>1</v>
      </c>
    </row>
    <row r="2435" spans="1:6">
      <c r="A2435">
        <v>4814</v>
      </c>
      <c r="B2435">
        <v>9</v>
      </c>
      <c r="C2435" t="s">
        <v>64</v>
      </c>
      <c r="D2435" t="s">
        <v>92</v>
      </c>
      <c r="E2435">
        <v>2312</v>
      </c>
      <c r="F2435">
        <v>1</v>
      </c>
    </row>
    <row r="2436" spans="1:6">
      <c r="A2436">
        <v>4814</v>
      </c>
      <c r="B2436">
        <v>9</v>
      </c>
      <c r="C2436" t="s">
        <v>64</v>
      </c>
      <c r="D2436" t="s">
        <v>92</v>
      </c>
      <c r="E2436">
        <v>1023</v>
      </c>
      <c r="F2436">
        <v>1</v>
      </c>
    </row>
    <row r="2437" spans="1:6">
      <c r="A2437">
        <v>4814</v>
      </c>
      <c r="B2437">
        <v>9</v>
      </c>
      <c r="C2437" t="s">
        <v>64</v>
      </c>
      <c r="D2437" t="s">
        <v>92</v>
      </c>
      <c r="E2437">
        <v>1029</v>
      </c>
      <c r="F2437">
        <v>1</v>
      </c>
    </row>
    <row r="2438" spans="1:6">
      <c r="A2438">
        <v>4814</v>
      </c>
      <c r="B2438">
        <v>9</v>
      </c>
      <c r="C2438" t="s">
        <v>64</v>
      </c>
      <c r="D2438" t="s">
        <v>92</v>
      </c>
      <c r="E2438">
        <v>5121</v>
      </c>
      <c r="F2438">
        <v>1</v>
      </c>
    </row>
    <row r="2439" spans="1:6">
      <c r="A2439">
        <v>4814</v>
      </c>
      <c r="B2439">
        <v>9</v>
      </c>
      <c r="C2439" t="s">
        <v>64</v>
      </c>
      <c r="D2439" t="s">
        <v>92</v>
      </c>
      <c r="E2439">
        <v>3132</v>
      </c>
      <c r="F2439">
        <v>1</v>
      </c>
    </row>
    <row r="2440" spans="1:6">
      <c r="A2440">
        <v>4814</v>
      </c>
      <c r="B2440">
        <v>9</v>
      </c>
      <c r="C2440" t="s">
        <v>64</v>
      </c>
      <c r="D2440" t="s">
        <v>92</v>
      </c>
      <c r="E2440">
        <v>5843</v>
      </c>
      <c r="F2440">
        <v>1</v>
      </c>
    </row>
    <row r="2441" spans="1:6">
      <c r="A2441">
        <v>4814</v>
      </c>
      <c r="B2441">
        <v>9</v>
      </c>
      <c r="C2441" t="s">
        <v>64</v>
      </c>
      <c r="D2441" t="s">
        <v>92</v>
      </c>
      <c r="E2441">
        <v>4293</v>
      </c>
      <c r="F2441">
        <v>1</v>
      </c>
    </row>
    <row r="2442" spans="1:6">
      <c r="A2442">
        <v>4814</v>
      </c>
      <c r="B2442">
        <v>9</v>
      </c>
      <c r="C2442" t="s">
        <v>64</v>
      </c>
      <c r="D2442" t="s">
        <v>92</v>
      </c>
      <c r="E2442">
        <v>3100</v>
      </c>
      <c r="F2442">
        <v>1</v>
      </c>
    </row>
    <row r="2443" spans="1:6">
      <c r="A2443">
        <v>4814</v>
      </c>
      <c r="B2443">
        <v>9</v>
      </c>
      <c r="C2443" t="s">
        <v>64</v>
      </c>
      <c r="D2443" t="s">
        <v>92</v>
      </c>
      <c r="E2443">
        <v>1223</v>
      </c>
      <c r="F2443">
        <v>1</v>
      </c>
    </row>
    <row r="2444" spans="1:6">
      <c r="A2444">
        <v>4814</v>
      </c>
      <c r="B2444">
        <v>9</v>
      </c>
      <c r="C2444" t="s">
        <v>64</v>
      </c>
      <c r="D2444" t="s">
        <v>92</v>
      </c>
      <c r="E2444">
        <v>5850</v>
      </c>
      <c r="F2444">
        <v>1</v>
      </c>
    </row>
    <row r="2445" spans="1:6">
      <c r="A2445">
        <v>4814</v>
      </c>
      <c r="B2445">
        <v>9</v>
      </c>
      <c r="C2445" t="s">
        <v>64</v>
      </c>
      <c r="D2445" t="s">
        <v>92</v>
      </c>
      <c r="E2445">
        <v>3112</v>
      </c>
      <c r="F2445">
        <v>1</v>
      </c>
    </row>
    <row r="2446" spans="1:6">
      <c r="A2446">
        <v>4814</v>
      </c>
      <c r="B2446">
        <v>9</v>
      </c>
      <c r="C2446" t="s">
        <v>64</v>
      </c>
      <c r="D2446" t="s">
        <v>92</v>
      </c>
      <c r="E2446">
        <v>5791</v>
      </c>
      <c r="F2446">
        <v>1</v>
      </c>
    </row>
    <row r="2447" spans="1:6">
      <c r="A2447">
        <v>4814</v>
      </c>
      <c r="B2447">
        <v>9</v>
      </c>
      <c r="C2447" t="s">
        <v>64</v>
      </c>
      <c r="D2447" t="s">
        <v>92</v>
      </c>
      <c r="E2447">
        <v>5377</v>
      </c>
      <c r="F2447">
        <v>1</v>
      </c>
    </row>
    <row r="2448" spans="1:6">
      <c r="A2448">
        <v>4814</v>
      </c>
      <c r="B2448">
        <v>9</v>
      </c>
      <c r="C2448" t="s">
        <v>64</v>
      </c>
      <c r="D2448" t="s">
        <v>92</v>
      </c>
      <c r="E2448">
        <v>3577</v>
      </c>
      <c r="F2448">
        <v>1</v>
      </c>
    </row>
    <row r="2449" spans="1:6">
      <c r="A2449">
        <v>4814</v>
      </c>
      <c r="B2449">
        <v>9</v>
      </c>
      <c r="C2449" t="s">
        <v>64</v>
      </c>
      <c r="D2449" t="s">
        <v>92</v>
      </c>
      <c r="E2449">
        <v>168</v>
      </c>
      <c r="F2449">
        <v>1</v>
      </c>
    </row>
    <row r="2450" spans="1:6">
      <c r="A2450">
        <v>4814</v>
      </c>
      <c r="B2450">
        <v>9</v>
      </c>
      <c r="C2450" t="s">
        <v>64</v>
      </c>
      <c r="D2450" t="s">
        <v>92</v>
      </c>
      <c r="E2450">
        <v>4946</v>
      </c>
      <c r="F2450">
        <v>1</v>
      </c>
    </row>
    <row r="2451" spans="1:6">
      <c r="A2451">
        <v>4814</v>
      </c>
      <c r="B2451">
        <v>9</v>
      </c>
      <c r="C2451" t="s">
        <v>64</v>
      </c>
      <c r="D2451" t="s">
        <v>92</v>
      </c>
      <c r="E2451">
        <v>2790</v>
      </c>
      <c r="F2451">
        <v>1</v>
      </c>
    </row>
    <row r="2452" spans="1:6">
      <c r="A2452">
        <v>4814</v>
      </c>
      <c r="B2452">
        <v>9</v>
      </c>
      <c r="C2452" t="s">
        <v>64</v>
      </c>
      <c r="D2452" t="s">
        <v>92</v>
      </c>
      <c r="E2452">
        <v>4587</v>
      </c>
      <c r="F2452">
        <v>1</v>
      </c>
    </row>
    <row r="2453" spans="1:6">
      <c r="A2453">
        <v>4814</v>
      </c>
      <c r="B2453">
        <v>9</v>
      </c>
      <c r="C2453" t="s">
        <v>64</v>
      </c>
      <c r="D2453" t="s">
        <v>92</v>
      </c>
      <c r="E2453">
        <v>2793</v>
      </c>
      <c r="F2453">
        <v>1</v>
      </c>
    </row>
    <row r="2454" spans="1:6">
      <c r="A2454">
        <v>4814</v>
      </c>
      <c r="B2454">
        <v>9</v>
      </c>
      <c r="C2454" t="s">
        <v>64</v>
      </c>
      <c r="D2454" t="s">
        <v>92</v>
      </c>
      <c r="E2454">
        <v>4837</v>
      </c>
      <c r="F2454">
        <v>1</v>
      </c>
    </row>
    <row r="2455" spans="1:6">
      <c r="A2455">
        <v>4814</v>
      </c>
      <c r="B2455">
        <v>9</v>
      </c>
      <c r="C2455" t="s">
        <v>64</v>
      </c>
      <c r="D2455" t="s">
        <v>92</v>
      </c>
      <c r="E2455">
        <v>4662</v>
      </c>
      <c r="F2455">
        <v>1</v>
      </c>
    </row>
    <row r="2456" spans="1:6">
      <c r="A2456">
        <v>4814</v>
      </c>
      <c r="B2456">
        <v>9</v>
      </c>
      <c r="C2456" t="s">
        <v>64</v>
      </c>
      <c r="D2456" t="s">
        <v>92</v>
      </c>
      <c r="E2456">
        <v>37</v>
      </c>
      <c r="F2456">
        <v>1</v>
      </c>
    </row>
    <row r="2457" spans="1:6">
      <c r="A2457">
        <v>4814</v>
      </c>
      <c r="B2457">
        <v>9</v>
      </c>
      <c r="C2457" t="s">
        <v>64</v>
      </c>
      <c r="D2457" t="s">
        <v>92</v>
      </c>
      <c r="E2457">
        <v>2584</v>
      </c>
      <c r="F2457">
        <v>1</v>
      </c>
    </row>
    <row r="2458" spans="1:6">
      <c r="A2458">
        <v>4814</v>
      </c>
      <c r="B2458">
        <v>9</v>
      </c>
      <c r="C2458" t="s">
        <v>64</v>
      </c>
      <c r="D2458" t="s">
        <v>92</v>
      </c>
      <c r="E2458">
        <v>4133</v>
      </c>
      <c r="F2458">
        <v>1</v>
      </c>
    </row>
    <row r="2459" spans="1:6">
      <c r="A2459">
        <v>4814</v>
      </c>
      <c r="B2459">
        <v>9</v>
      </c>
      <c r="C2459" t="s">
        <v>64</v>
      </c>
      <c r="D2459" t="s">
        <v>92</v>
      </c>
      <c r="E2459">
        <v>3267</v>
      </c>
      <c r="F2459">
        <v>1</v>
      </c>
    </row>
    <row r="2460" spans="1:6">
      <c r="A2460">
        <v>4814</v>
      </c>
      <c r="B2460">
        <v>9</v>
      </c>
      <c r="C2460" t="s">
        <v>64</v>
      </c>
      <c r="D2460" t="s">
        <v>92</v>
      </c>
      <c r="E2460">
        <v>4168</v>
      </c>
      <c r="F2460">
        <v>1</v>
      </c>
    </row>
    <row r="2461" spans="1:6">
      <c r="A2461">
        <v>4814</v>
      </c>
      <c r="B2461">
        <v>9</v>
      </c>
      <c r="C2461" t="s">
        <v>64</v>
      </c>
      <c r="D2461" t="s">
        <v>92</v>
      </c>
      <c r="E2461">
        <v>2161</v>
      </c>
      <c r="F2461">
        <v>1</v>
      </c>
    </row>
    <row r="2462" spans="1:6">
      <c r="A2462">
        <v>4814</v>
      </c>
      <c r="B2462">
        <v>9</v>
      </c>
      <c r="C2462" t="s">
        <v>64</v>
      </c>
      <c r="D2462" t="s">
        <v>92</v>
      </c>
      <c r="E2462">
        <v>2980</v>
      </c>
      <c r="F2462">
        <v>1</v>
      </c>
    </row>
    <row r="2463" spans="1:6">
      <c r="A2463">
        <v>4814</v>
      </c>
      <c r="B2463">
        <v>9</v>
      </c>
      <c r="C2463" t="s">
        <v>64</v>
      </c>
      <c r="D2463" t="s">
        <v>92</v>
      </c>
      <c r="E2463">
        <v>3842</v>
      </c>
      <c r="F2463">
        <v>1</v>
      </c>
    </row>
    <row r="2464" spans="1:6">
      <c r="A2464">
        <v>4814</v>
      </c>
      <c r="B2464">
        <v>9</v>
      </c>
      <c r="C2464" t="s">
        <v>64</v>
      </c>
      <c r="D2464" t="s">
        <v>92</v>
      </c>
      <c r="E2464">
        <v>143</v>
      </c>
      <c r="F2464">
        <v>1</v>
      </c>
    </row>
    <row r="2465" spans="1:6">
      <c r="A2465">
        <v>4814</v>
      </c>
      <c r="B2465">
        <v>9</v>
      </c>
      <c r="C2465" t="s">
        <v>64</v>
      </c>
      <c r="D2465" t="s">
        <v>92</v>
      </c>
      <c r="E2465">
        <v>2551</v>
      </c>
      <c r="F2465">
        <v>1</v>
      </c>
    </row>
    <row r="2466" spans="1:6">
      <c r="A2466">
        <v>4814</v>
      </c>
      <c r="B2466">
        <v>9</v>
      </c>
      <c r="C2466" t="s">
        <v>64</v>
      </c>
      <c r="D2466" t="s">
        <v>92</v>
      </c>
      <c r="E2466">
        <v>1225</v>
      </c>
      <c r="F2466">
        <v>1</v>
      </c>
    </row>
    <row r="2467" spans="1:6">
      <c r="A2467">
        <v>4814</v>
      </c>
      <c r="B2467">
        <v>9</v>
      </c>
      <c r="C2467" t="s">
        <v>64</v>
      </c>
      <c r="D2467" t="s">
        <v>92</v>
      </c>
      <c r="E2467">
        <v>1077</v>
      </c>
      <c r="F2467">
        <v>1</v>
      </c>
    </row>
    <row r="2468" spans="1:6">
      <c r="A2468">
        <v>4814</v>
      </c>
      <c r="B2468">
        <v>9</v>
      </c>
      <c r="C2468" t="s">
        <v>64</v>
      </c>
      <c r="D2468" t="s">
        <v>92</v>
      </c>
      <c r="E2468">
        <v>2976</v>
      </c>
      <c r="F2468">
        <v>1</v>
      </c>
    </row>
    <row r="2469" spans="1:6">
      <c r="A2469">
        <v>4814</v>
      </c>
      <c r="B2469">
        <v>9</v>
      </c>
      <c r="C2469" t="s">
        <v>64</v>
      </c>
      <c r="D2469" t="s">
        <v>92</v>
      </c>
      <c r="E2469">
        <v>4008</v>
      </c>
      <c r="F2469">
        <v>1</v>
      </c>
    </row>
    <row r="2470" spans="1:6">
      <c r="A2470">
        <v>4814</v>
      </c>
      <c r="B2470">
        <v>9</v>
      </c>
      <c r="C2470" t="s">
        <v>64</v>
      </c>
      <c r="D2470" t="s">
        <v>92</v>
      </c>
      <c r="E2470">
        <v>5918</v>
      </c>
      <c r="F2470">
        <v>1</v>
      </c>
    </row>
    <row r="2471" spans="1:6">
      <c r="A2471">
        <v>4814</v>
      </c>
      <c r="B2471">
        <v>9</v>
      </c>
      <c r="C2471" t="s">
        <v>64</v>
      </c>
      <c r="D2471" t="s">
        <v>92</v>
      </c>
      <c r="E2471">
        <v>5089</v>
      </c>
      <c r="F2471">
        <v>1</v>
      </c>
    </row>
    <row r="2472" spans="1:6">
      <c r="A2472">
        <v>4814</v>
      </c>
      <c r="B2472">
        <v>9</v>
      </c>
      <c r="C2472" t="s">
        <v>64</v>
      </c>
      <c r="D2472" t="s">
        <v>92</v>
      </c>
      <c r="E2472">
        <v>108</v>
      </c>
      <c r="F2472">
        <v>1</v>
      </c>
    </row>
    <row r="2473" spans="1:6">
      <c r="A2473">
        <v>4814</v>
      </c>
      <c r="B2473">
        <v>9</v>
      </c>
      <c r="C2473" t="s">
        <v>64</v>
      </c>
      <c r="D2473" t="s">
        <v>92</v>
      </c>
      <c r="E2473">
        <v>3107</v>
      </c>
      <c r="F2473">
        <v>1</v>
      </c>
    </row>
    <row r="2474" spans="1:6">
      <c r="A2474">
        <v>4814</v>
      </c>
      <c r="B2474">
        <v>9</v>
      </c>
      <c r="C2474" t="s">
        <v>64</v>
      </c>
      <c r="D2474" t="s">
        <v>92</v>
      </c>
      <c r="E2474">
        <v>5813</v>
      </c>
      <c r="F2474">
        <v>1</v>
      </c>
    </row>
    <row r="2475" spans="1:6">
      <c r="A2475">
        <v>4814</v>
      </c>
      <c r="B2475">
        <v>9</v>
      </c>
      <c r="C2475" t="s">
        <v>64</v>
      </c>
      <c r="D2475" t="s">
        <v>92</v>
      </c>
      <c r="E2475">
        <v>3212</v>
      </c>
      <c r="F2475">
        <v>1</v>
      </c>
    </row>
    <row r="2476" spans="1:6">
      <c r="A2476">
        <v>4814</v>
      </c>
      <c r="B2476">
        <v>9</v>
      </c>
      <c r="C2476" t="s">
        <v>64</v>
      </c>
      <c r="D2476" t="s">
        <v>92</v>
      </c>
      <c r="E2476">
        <v>1301</v>
      </c>
      <c r="F2476">
        <v>1</v>
      </c>
    </row>
    <row r="2477" spans="1:6">
      <c r="A2477">
        <v>4814</v>
      </c>
      <c r="B2477">
        <v>9</v>
      </c>
      <c r="C2477" t="s">
        <v>64</v>
      </c>
      <c r="D2477" t="s">
        <v>92</v>
      </c>
      <c r="E2477">
        <v>5810</v>
      </c>
      <c r="F2477">
        <v>1</v>
      </c>
    </row>
    <row r="2478" spans="1:6">
      <c r="A2478">
        <v>4814</v>
      </c>
      <c r="B2478">
        <v>9</v>
      </c>
      <c r="C2478" t="s">
        <v>64</v>
      </c>
      <c r="D2478" t="s">
        <v>92</v>
      </c>
      <c r="E2478">
        <v>4396</v>
      </c>
      <c r="F2478">
        <v>1</v>
      </c>
    </row>
    <row r="2479" spans="1:6">
      <c r="A2479">
        <v>4814</v>
      </c>
      <c r="B2479">
        <v>9</v>
      </c>
      <c r="C2479" t="s">
        <v>64</v>
      </c>
      <c r="D2479" t="s">
        <v>92</v>
      </c>
      <c r="E2479">
        <v>2125</v>
      </c>
      <c r="F2479">
        <v>1</v>
      </c>
    </row>
    <row r="2480" spans="1:6">
      <c r="A2480">
        <v>4814</v>
      </c>
      <c r="B2480">
        <v>9</v>
      </c>
      <c r="C2480" t="s">
        <v>64</v>
      </c>
      <c r="D2480" t="s">
        <v>92</v>
      </c>
      <c r="E2480">
        <v>4818</v>
      </c>
      <c r="F2480">
        <v>1</v>
      </c>
    </row>
    <row r="2481" spans="1:6">
      <c r="A2481">
        <v>4814</v>
      </c>
      <c r="B2481">
        <v>9</v>
      </c>
      <c r="C2481" t="s">
        <v>64</v>
      </c>
      <c r="D2481" t="s">
        <v>92</v>
      </c>
      <c r="E2481">
        <v>2438</v>
      </c>
      <c r="F2481">
        <v>1</v>
      </c>
    </row>
    <row r="2482" spans="1:6">
      <c r="A2482">
        <v>4814</v>
      </c>
      <c r="B2482">
        <v>9</v>
      </c>
      <c r="C2482" t="s">
        <v>64</v>
      </c>
      <c r="D2482" t="s">
        <v>92</v>
      </c>
      <c r="E2482">
        <v>4290</v>
      </c>
      <c r="F2482">
        <v>1</v>
      </c>
    </row>
    <row r="2483" spans="1:6">
      <c r="A2483">
        <v>4814</v>
      </c>
      <c r="B2483">
        <v>9</v>
      </c>
      <c r="C2483" t="s">
        <v>64</v>
      </c>
      <c r="D2483" t="s">
        <v>92</v>
      </c>
      <c r="E2483">
        <v>5305</v>
      </c>
      <c r="F2483">
        <v>1</v>
      </c>
    </row>
    <row r="2484" spans="1:6">
      <c r="A2484">
        <v>4814</v>
      </c>
      <c r="B2484">
        <v>9</v>
      </c>
      <c r="C2484" t="s">
        <v>64</v>
      </c>
      <c r="D2484" t="s">
        <v>92</v>
      </c>
      <c r="E2484">
        <v>4280</v>
      </c>
      <c r="F2484">
        <v>1</v>
      </c>
    </row>
    <row r="2485" spans="1:6">
      <c r="A2485">
        <v>4814</v>
      </c>
      <c r="B2485">
        <v>9</v>
      </c>
      <c r="C2485" t="s">
        <v>64</v>
      </c>
      <c r="D2485" t="s">
        <v>92</v>
      </c>
      <c r="E2485">
        <v>4083</v>
      </c>
      <c r="F2485">
        <v>1</v>
      </c>
    </row>
    <row r="2486" spans="1:6">
      <c r="A2486">
        <v>4814</v>
      </c>
      <c r="B2486">
        <v>9</v>
      </c>
      <c r="C2486" t="s">
        <v>64</v>
      </c>
      <c r="D2486" t="s">
        <v>92</v>
      </c>
      <c r="E2486">
        <v>1181</v>
      </c>
      <c r="F2486">
        <v>1</v>
      </c>
    </row>
    <row r="2487" spans="1:6">
      <c r="A2487">
        <v>4814</v>
      </c>
      <c r="B2487">
        <v>9</v>
      </c>
      <c r="C2487" t="s">
        <v>64</v>
      </c>
      <c r="D2487" t="s">
        <v>92</v>
      </c>
      <c r="E2487">
        <v>297</v>
      </c>
      <c r="F2487">
        <v>1</v>
      </c>
    </row>
    <row r="2488" spans="1:6">
      <c r="A2488">
        <v>4814</v>
      </c>
      <c r="B2488">
        <v>9</v>
      </c>
      <c r="C2488" t="s">
        <v>64</v>
      </c>
      <c r="D2488" t="s">
        <v>92</v>
      </c>
      <c r="E2488">
        <v>59</v>
      </c>
      <c r="F2488">
        <v>1</v>
      </c>
    </row>
    <row r="2489" spans="1:6">
      <c r="A2489">
        <v>4814</v>
      </c>
      <c r="B2489">
        <v>9</v>
      </c>
      <c r="C2489" t="s">
        <v>64</v>
      </c>
      <c r="D2489" t="s">
        <v>92</v>
      </c>
      <c r="E2489">
        <v>5227</v>
      </c>
      <c r="F2489">
        <v>1</v>
      </c>
    </row>
    <row r="2490" spans="1:6">
      <c r="A2490">
        <v>4814</v>
      </c>
      <c r="B2490">
        <v>9</v>
      </c>
      <c r="C2490" t="s">
        <v>64</v>
      </c>
      <c r="D2490" t="s">
        <v>92</v>
      </c>
      <c r="E2490">
        <v>2861</v>
      </c>
      <c r="F2490">
        <v>1</v>
      </c>
    </row>
    <row r="2491" spans="1:6">
      <c r="A2491">
        <v>4814</v>
      </c>
      <c r="B2491">
        <v>9</v>
      </c>
      <c r="C2491" t="s">
        <v>64</v>
      </c>
      <c r="D2491" t="s">
        <v>92</v>
      </c>
      <c r="E2491">
        <v>5455</v>
      </c>
      <c r="F2491">
        <v>1</v>
      </c>
    </row>
    <row r="2492" spans="1:6">
      <c r="A2492">
        <v>4814</v>
      </c>
      <c r="B2492">
        <v>9</v>
      </c>
      <c r="C2492" t="s">
        <v>64</v>
      </c>
      <c r="D2492" t="s">
        <v>92</v>
      </c>
      <c r="E2492">
        <v>3085</v>
      </c>
      <c r="F2492">
        <v>1</v>
      </c>
    </row>
    <row r="2493" spans="1:6">
      <c r="A2493">
        <v>4814</v>
      </c>
      <c r="B2493">
        <v>9</v>
      </c>
      <c r="C2493" t="s">
        <v>64</v>
      </c>
      <c r="D2493" t="s">
        <v>92</v>
      </c>
      <c r="E2493">
        <v>5198</v>
      </c>
      <c r="F2493">
        <v>1</v>
      </c>
    </row>
    <row r="2494" spans="1:6">
      <c r="A2494">
        <v>4814</v>
      </c>
      <c r="B2494">
        <v>9</v>
      </c>
      <c r="C2494" t="s">
        <v>64</v>
      </c>
      <c r="D2494" t="s">
        <v>92</v>
      </c>
      <c r="E2494">
        <v>4147</v>
      </c>
      <c r="F2494">
        <v>1</v>
      </c>
    </row>
    <row r="2495" spans="1:6">
      <c r="A2495">
        <v>4814</v>
      </c>
      <c r="B2495">
        <v>9</v>
      </c>
      <c r="C2495" t="s">
        <v>64</v>
      </c>
      <c r="D2495" t="s">
        <v>92</v>
      </c>
      <c r="E2495">
        <v>3548</v>
      </c>
      <c r="F2495">
        <v>1</v>
      </c>
    </row>
    <row r="2496" spans="1:6">
      <c r="A2496">
        <v>4814</v>
      </c>
      <c r="B2496">
        <v>9</v>
      </c>
      <c r="C2496" t="s">
        <v>64</v>
      </c>
      <c r="D2496" t="s">
        <v>92</v>
      </c>
      <c r="E2496">
        <v>2182</v>
      </c>
      <c r="F2496">
        <v>1</v>
      </c>
    </row>
    <row r="2497" spans="1:6">
      <c r="A2497">
        <v>4814</v>
      </c>
      <c r="B2497">
        <v>9</v>
      </c>
      <c r="C2497" t="s">
        <v>64</v>
      </c>
      <c r="D2497" t="s">
        <v>92</v>
      </c>
      <c r="E2497">
        <v>5502</v>
      </c>
      <c r="F2497">
        <v>1</v>
      </c>
    </row>
    <row r="2498" spans="1:6">
      <c r="A2498">
        <v>4814</v>
      </c>
      <c r="B2498">
        <v>9</v>
      </c>
      <c r="C2498" t="s">
        <v>64</v>
      </c>
      <c r="D2498" t="s">
        <v>92</v>
      </c>
      <c r="E2498">
        <v>5749</v>
      </c>
      <c r="F2498">
        <v>1</v>
      </c>
    </row>
    <row r="2499" spans="1:6">
      <c r="A2499">
        <v>4814</v>
      </c>
      <c r="B2499">
        <v>9</v>
      </c>
      <c r="C2499" t="s">
        <v>64</v>
      </c>
      <c r="D2499" t="s">
        <v>92</v>
      </c>
      <c r="E2499">
        <v>333</v>
      </c>
      <c r="F2499">
        <v>1</v>
      </c>
    </row>
    <row r="2500" spans="1:6">
      <c r="A2500">
        <v>4814</v>
      </c>
      <c r="B2500">
        <v>9</v>
      </c>
      <c r="C2500" t="s">
        <v>64</v>
      </c>
      <c r="D2500" t="s">
        <v>92</v>
      </c>
      <c r="E2500">
        <v>5139</v>
      </c>
      <c r="F2500">
        <v>1</v>
      </c>
    </row>
    <row r="2501" spans="1:6">
      <c r="A2501">
        <v>4814</v>
      </c>
      <c r="B2501">
        <v>9</v>
      </c>
      <c r="C2501" t="s">
        <v>64</v>
      </c>
      <c r="D2501" t="s">
        <v>92</v>
      </c>
      <c r="E2501">
        <v>1251</v>
      </c>
      <c r="F2501">
        <v>1</v>
      </c>
    </row>
    <row r="2502" spans="1:6">
      <c r="A2502">
        <v>4814</v>
      </c>
      <c r="B2502">
        <v>9</v>
      </c>
      <c r="C2502" t="s">
        <v>64</v>
      </c>
      <c r="D2502" t="s">
        <v>92</v>
      </c>
      <c r="E2502">
        <v>3884</v>
      </c>
      <c r="F2502">
        <v>1</v>
      </c>
    </row>
    <row r="2503" spans="1:6">
      <c r="A2503">
        <v>4814</v>
      </c>
      <c r="B2503">
        <v>9</v>
      </c>
      <c r="C2503" t="s">
        <v>64</v>
      </c>
      <c r="D2503" t="s">
        <v>92</v>
      </c>
      <c r="E2503">
        <v>2465</v>
      </c>
      <c r="F2503">
        <v>1</v>
      </c>
    </row>
    <row r="2504" spans="1:6">
      <c r="A2504">
        <v>4814</v>
      </c>
      <c r="B2504">
        <v>10</v>
      </c>
      <c r="C2504" t="s">
        <v>63</v>
      </c>
      <c r="D2504" t="s">
        <v>92</v>
      </c>
      <c r="E2504">
        <v>5325</v>
      </c>
      <c r="F2504">
        <v>4</v>
      </c>
    </row>
    <row r="2505" spans="1:6">
      <c r="A2505">
        <v>4814</v>
      </c>
      <c r="B2505">
        <v>10</v>
      </c>
      <c r="C2505" t="s">
        <v>63</v>
      </c>
      <c r="D2505" t="s">
        <v>92</v>
      </c>
      <c r="E2505">
        <v>3577</v>
      </c>
      <c r="F2505">
        <v>2</v>
      </c>
    </row>
    <row r="2506" spans="1:6">
      <c r="A2506">
        <v>4814</v>
      </c>
      <c r="B2506">
        <v>10</v>
      </c>
      <c r="C2506" t="s">
        <v>63</v>
      </c>
      <c r="D2506" t="s">
        <v>92</v>
      </c>
      <c r="E2506">
        <v>5149</v>
      </c>
      <c r="F2506">
        <v>2</v>
      </c>
    </row>
    <row r="2507" spans="1:6">
      <c r="A2507">
        <v>4814</v>
      </c>
      <c r="B2507">
        <v>10</v>
      </c>
      <c r="C2507" t="s">
        <v>63</v>
      </c>
      <c r="D2507" t="s">
        <v>92</v>
      </c>
      <c r="E2507">
        <v>315</v>
      </c>
      <c r="F2507">
        <v>2</v>
      </c>
    </row>
    <row r="2508" spans="1:6">
      <c r="A2508">
        <v>4814</v>
      </c>
      <c r="B2508">
        <v>10</v>
      </c>
      <c r="C2508" t="s">
        <v>63</v>
      </c>
      <c r="D2508" t="s">
        <v>92</v>
      </c>
      <c r="E2508">
        <v>3085</v>
      </c>
      <c r="F2508">
        <v>2</v>
      </c>
    </row>
    <row r="2509" spans="1:6">
      <c r="A2509">
        <v>4814</v>
      </c>
      <c r="B2509">
        <v>10</v>
      </c>
      <c r="C2509" t="s">
        <v>63</v>
      </c>
      <c r="D2509" t="s">
        <v>92</v>
      </c>
      <c r="E2509">
        <v>1162</v>
      </c>
      <c r="F2509">
        <v>2</v>
      </c>
    </row>
    <row r="2510" spans="1:6">
      <c r="A2510">
        <v>4814</v>
      </c>
      <c r="B2510">
        <v>10</v>
      </c>
      <c r="C2510" t="s">
        <v>63</v>
      </c>
      <c r="D2510" t="s">
        <v>92</v>
      </c>
      <c r="E2510">
        <v>4635</v>
      </c>
      <c r="F2510">
        <v>2</v>
      </c>
    </row>
    <row r="2511" spans="1:6">
      <c r="A2511">
        <v>4814</v>
      </c>
      <c r="B2511">
        <v>10</v>
      </c>
      <c r="C2511" t="s">
        <v>63</v>
      </c>
      <c r="D2511" t="s">
        <v>92</v>
      </c>
      <c r="E2511">
        <v>3464</v>
      </c>
      <c r="F2511">
        <v>1</v>
      </c>
    </row>
    <row r="2512" spans="1:6">
      <c r="A2512">
        <v>4814</v>
      </c>
      <c r="B2512">
        <v>10</v>
      </c>
      <c r="C2512" t="s">
        <v>63</v>
      </c>
      <c r="D2512" t="s">
        <v>92</v>
      </c>
      <c r="E2512">
        <v>1004</v>
      </c>
      <c r="F2512">
        <v>1</v>
      </c>
    </row>
    <row r="2513" spans="1:6">
      <c r="A2513">
        <v>4814</v>
      </c>
      <c r="B2513">
        <v>10</v>
      </c>
      <c r="C2513" t="s">
        <v>63</v>
      </c>
      <c r="D2513" t="s">
        <v>92</v>
      </c>
      <c r="E2513">
        <v>4126</v>
      </c>
      <c r="F2513">
        <v>1</v>
      </c>
    </row>
    <row r="2514" spans="1:6">
      <c r="A2514">
        <v>4814</v>
      </c>
      <c r="B2514">
        <v>10</v>
      </c>
      <c r="C2514" t="s">
        <v>63</v>
      </c>
      <c r="D2514" t="s">
        <v>92</v>
      </c>
      <c r="E2514">
        <v>2325</v>
      </c>
      <c r="F2514">
        <v>1</v>
      </c>
    </row>
    <row r="2515" spans="1:6">
      <c r="A2515">
        <v>4814</v>
      </c>
      <c r="B2515">
        <v>10</v>
      </c>
      <c r="C2515" t="s">
        <v>63</v>
      </c>
      <c r="D2515" t="s">
        <v>92</v>
      </c>
      <c r="E2515">
        <v>3024</v>
      </c>
      <c r="F2515">
        <v>1</v>
      </c>
    </row>
    <row r="2516" spans="1:6">
      <c r="A2516">
        <v>4814</v>
      </c>
      <c r="B2516">
        <v>10</v>
      </c>
      <c r="C2516" t="s">
        <v>63</v>
      </c>
      <c r="D2516" t="s">
        <v>92</v>
      </c>
      <c r="E2516">
        <v>4849</v>
      </c>
      <c r="F2516">
        <v>1</v>
      </c>
    </row>
    <row r="2517" spans="1:6">
      <c r="A2517">
        <v>4814</v>
      </c>
      <c r="B2517">
        <v>10</v>
      </c>
      <c r="C2517" t="s">
        <v>63</v>
      </c>
      <c r="D2517" t="s">
        <v>92</v>
      </c>
      <c r="E2517">
        <v>3548</v>
      </c>
      <c r="F2517">
        <v>1</v>
      </c>
    </row>
    <row r="2518" spans="1:6">
      <c r="A2518">
        <v>4814</v>
      </c>
      <c r="B2518">
        <v>10</v>
      </c>
      <c r="C2518" t="s">
        <v>63</v>
      </c>
      <c r="D2518" t="s">
        <v>92</v>
      </c>
      <c r="E2518">
        <v>1211</v>
      </c>
      <c r="F2518">
        <v>1</v>
      </c>
    </row>
    <row r="2519" spans="1:6">
      <c r="A2519">
        <v>4814</v>
      </c>
      <c r="B2519">
        <v>10</v>
      </c>
      <c r="C2519" t="s">
        <v>63</v>
      </c>
      <c r="D2519" t="s">
        <v>92</v>
      </c>
      <c r="E2519">
        <v>3010</v>
      </c>
      <c r="F2519">
        <v>1</v>
      </c>
    </row>
    <row r="2520" spans="1:6">
      <c r="A2520">
        <v>4814</v>
      </c>
      <c r="B2520">
        <v>10</v>
      </c>
      <c r="C2520" t="s">
        <v>63</v>
      </c>
      <c r="D2520" t="s">
        <v>92</v>
      </c>
      <c r="E2520">
        <v>2040</v>
      </c>
      <c r="F2520">
        <v>1</v>
      </c>
    </row>
    <row r="2521" spans="1:6">
      <c r="A2521">
        <v>4814</v>
      </c>
      <c r="B2521">
        <v>10</v>
      </c>
      <c r="C2521" t="s">
        <v>63</v>
      </c>
      <c r="D2521" t="s">
        <v>92</v>
      </c>
      <c r="E2521">
        <v>2439</v>
      </c>
      <c r="F2521">
        <v>1</v>
      </c>
    </row>
    <row r="2522" spans="1:6">
      <c r="A2522">
        <v>4814</v>
      </c>
      <c r="B2522">
        <v>10</v>
      </c>
      <c r="C2522" t="s">
        <v>63</v>
      </c>
      <c r="D2522" t="s">
        <v>92</v>
      </c>
      <c r="E2522">
        <v>2361</v>
      </c>
      <c r="F2522">
        <v>1</v>
      </c>
    </row>
    <row r="2523" spans="1:6">
      <c r="A2523">
        <v>4814</v>
      </c>
      <c r="B2523">
        <v>10</v>
      </c>
      <c r="C2523" t="s">
        <v>63</v>
      </c>
      <c r="D2523" t="s">
        <v>92</v>
      </c>
      <c r="E2523">
        <v>3834</v>
      </c>
      <c r="F2523">
        <v>1</v>
      </c>
    </row>
    <row r="2524" spans="1:6">
      <c r="A2524">
        <v>4814</v>
      </c>
      <c r="B2524">
        <v>10</v>
      </c>
      <c r="C2524" t="s">
        <v>63</v>
      </c>
      <c r="D2524" t="s">
        <v>92</v>
      </c>
      <c r="E2524">
        <v>4362</v>
      </c>
      <c r="F2524">
        <v>1</v>
      </c>
    </row>
    <row r="2525" spans="1:6">
      <c r="A2525">
        <v>4814</v>
      </c>
      <c r="B2525">
        <v>10</v>
      </c>
      <c r="C2525" t="s">
        <v>63</v>
      </c>
      <c r="D2525" t="s">
        <v>92</v>
      </c>
      <c r="E2525">
        <v>5104</v>
      </c>
      <c r="F2525">
        <v>1</v>
      </c>
    </row>
    <row r="2526" spans="1:6">
      <c r="A2526">
        <v>4814</v>
      </c>
      <c r="B2526">
        <v>10</v>
      </c>
      <c r="C2526" t="s">
        <v>63</v>
      </c>
      <c r="D2526" t="s">
        <v>92</v>
      </c>
      <c r="E2526">
        <v>2183</v>
      </c>
      <c r="F2526">
        <v>1</v>
      </c>
    </row>
    <row r="2527" spans="1:6">
      <c r="A2527">
        <v>4814</v>
      </c>
      <c r="B2527">
        <v>10</v>
      </c>
      <c r="C2527" t="s">
        <v>63</v>
      </c>
      <c r="D2527" t="s">
        <v>92</v>
      </c>
      <c r="E2527">
        <v>4152</v>
      </c>
      <c r="F2527">
        <v>1</v>
      </c>
    </row>
    <row r="2528" spans="1:6">
      <c r="A2528">
        <v>4814</v>
      </c>
      <c r="B2528">
        <v>10</v>
      </c>
      <c r="C2528" t="s">
        <v>63</v>
      </c>
      <c r="D2528" t="s">
        <v>92</v>
      </c>
      <c r="E2528">
        <v>5766</v>
      </c>
      <c r="F2528">
        <v>1</v>
      </c>
    </row>
    <row r="2529" spans="1:6">
      <c r="A2529">
        <v>4814</v>
      </c>
      <c r="B2529">
        <v>10</v>
      </c>
      <c r="C2529" t="s">
        <v>63</v>
      </c>
      <c r="D2529" t="s">
        <v>92</v>
      </c>
      <c r="E2529">
        <v>5279</v>
      </c>
      <c r="F2529">
        <v>1</v>
      </c>
    </row>
    <row r="2530" spans="1:6">
      <c r="A2530">
        <v>4814</v>
      </c>
      <c r="B2530">
        <v>10</v>
      </c>
      <c r="C2530" t="s">
        <v>63</v>
      </c>
      <c r="D2530" t="s">
        <v>92</v>
      </c>
      <c r="E2530">
        <v>3898</v>
      </c>
      <c r="F2530">
        <v>1</v>
      </c>
    </row>
    <row r="2531" spans="1:6">
      <c r="A2531">
        <v>4814</v>
      </c>
      <c r="B2531">
        <v>10</v>
      </c>
      <c r="C2531" t="s">
        <v>63</v>
      </c>
      <c r="D2531" t="s">
        <v>92</v>
      </c>
      <c r="E2531">
        <v>5123</v>
      </c>
      <c r="F2531">
        <v>1</v>
      </c>
    </row>
    <row r="2532" spans="1:6">
      <c r="A2532">
        <v>4814</v>
      </c>
      <c r="B2532">
        <v>10</v>
      </c>
      <c r="C2532" t="s">
        <v>63</v>
      </c>
      <c r="D2532" t="s">
        <v>92</v>
      </c>
      <c r="E2532">
        <v>4946</v>
      </c>
      <c r="F2532">
        <v>1</v>
      </c>
    </row>
    <row r="2533" spans="1:6">
      <c r="A2533">
        <v>4814</v>
      </c>
      <c r="B2533">
        <v>10</v>
      </c>
      <c r="C2533" t="s">
        <v>63</v>
      </c>
      <c r="D2533" t="s">
        <v>92</v>
      </c>
      <c r="E2533">
        <v>1077</v>
      </c>
      <c r="F2533">
        <v>1</v>
      </c>
    </row>
    <row r="2534" spans="1:6">
      <c r="A2534">
        <v>4814</v>
      </c>
      <c r="B2534">
        <v>10</v>
      </c>
      <c r="C2534" t="s">
        <v>63</v>
      </c>
      <c r="D2534" t="s">
        <v>92</v>
      </c>
      <c r="E2534">
        <v>3865</v>
      </c>
      <c r="F2534">
        <v>1</v>
      </c>
    </row>
    <row r="2535" spans="1:6">
      <c r="A2535">
        <v>4814</v>
      </c>
      <c r="B2535">
        <v>10</v>
      </c>
      <c r="C2535" t="s">
        <v>63</v>
      </c>
      <c r="D2535" t="s">
        <v>92</v>
      </c>
      <c r="E2535">
        <v>5774</v>
      </c>
      <c r="F2535">
        <v>1</v>
      </c>
    </row>
    <row r="2536" spans="1:6">
      <c r="A2536">
        <v>4814</v>
      </c>
      <c r="B2536">
        <v>10</v>
      </c>
      <c r="C2536" t="s">
        <v>63</v>
      </c>
      <c r="D2536" t="s">
        <v>92</v>
      </c>
      <c r="E2536">
        <v>2270</v>
      </c>
      <c r="F2536">
        <v>1</v>
      </c>
    </row>
    <row r="2537" spans="1:6">
      <c r="A2537">
        <v>4814</v>
      </c>
      <c r="B2537">
        <v>10</v>
      </c>
      <c r="C2537" t="s">
        <v>63</v>
      </c>
      <c r="D2537" t="s">
        <v>92</v>
      </c>
      <c r="E2537">
        <v>5003</v>
      </c>
      <c r="F2537">
        <v>1</v>
      </c>
    </row>
    <row r="2538" spans="1:6">
      <c r="A2538">
        <v>4814</v>
      </c>
      <c r="B2538">
        <v>10</v>
      </c>
      <c r="C2538" t="s">
        <v>63</v>
      </c>
      <c r="D2538" t="s">
        <v>92</v>
      </c>
      <c r="E2538">
        <v>4511</v>
      </c>
      <c r="F2538">
        <v>1</v>
      </c>
    </row>
    <row r="2539" spans="1:6">
      <c r="A2539">
        <v>4814</v>
      </c>
      <c r="B2539">
        <v>10</v>
      </c>
      <c r="C2539" t="s">
        <v>63</v>
      </c>
      <c r="D2539" t="s">
        <v>92</v>
      </c>
      <c r="E2539">
        <v>4259</v>
      </c>
      <c r="F2539">
        <v>1</v>
      </c>
    </row>
    <row r="2540" spans="1:6">
      <c r="A2540">
        <v>4814</v>
      </c>
      <c r="B2540">
        <v>10</v>
      </c>
      <c r="C2540" t="s">
        <v>63</v>
      </c>
      <c r="D2540" t="s">
        <v>92</v>
      </c>
      <c r="E2540">
        <v>4237</v>
      </c>
      <c r="F2540">
        <v>1</v>
      </c>
    </row>
    <row r="2541" spans="1:6">
      <c r="A2541">
        <v>4814</v>
      </c>
      <c r="B2541">
        <v>10</v>
      </c>
      <c r="C2541" t="s">
        <v>63</v>
      </c>
      <c r="D2541" t="s">
        <v>92</v>
      </c>
      <c r="E2541">
        <v>1241</v>
      </c>
      <c r="F2541">
        <v>1</v>
      </c>
    </row>
    <row r="2542" spans="1:6">
      <c r="A2542">
        <v>4814</v>
      </c>
      <c r="B2542">
        <v>10</v>
      </c>
      <c r="C2542" t="s">
        <v>63</v>
      </c>
      <c r="D2542" t="s">
        <v>92</v>
      </c>
      <c r="E2542">
        <v>4147</v>
      </c>
      <c r="F2542">
        <v>1</v>
      </c>
    </row>
    <row r="2543" spans="1:6">
      <c r="A2543">
        <v>4814</v>
      </c>
      <c r="B2543">
        <v>10</v>
      </c>
      <c r="C2543" t="s">
        <v>63</v>
      </c>
      <c r="D2543" t="s">
        <v>92</v>
      </c>
      <c r="E2543">
        <v>5477</v>
      </c>
      <c r="F2543">
        <v>1</v>
      </c>
    </row>
    <row r="2544" spans="1:6">
      <c r="A2544">
        <v>4814</v>
      </c>
      <c r="B2544">
        <v>10</v>
      </c>
      <c r="C2544" t="s">
        <v>63</v>
      </c>
      <c r="D2544" t="s">
        <v>92</v>
      </c>
      <c r="E2544">
        <v>3015</v>
      </c>
      <c r="F2544">
        <v>1</v>
      </c>
    </row>
    <row r="2545" spans="1:6">
      <c r="A2545">
        <v>4814</v>
      </c>
      <c r="B2545">
        <v>10</v>
      </c>
      <c r="C2545" t="s">
        <v>63</v>
      </c>
      <c r="D2545" t="s">
        <v>92</v>
      </c>
      <c r="E2545">
        <v>3451</v>
      </c>
      <c r="F2545">
        <v>1</v>
      </c>
    </row>
    <row r="2546" spans="1:6">
      <c r="A2546">
        <v>4814</v>
      </c>
      <c r="B2546">
        <v>10</v>
      </c>
      <c r="C2546" t="s">
        <v>63</v>
      </c>
      <c r="D2546" t="s">
        <v>92</v>
      </c>
      <c r="E2546">
        <v>2142</v>
      </c>
      <c r="F2546">
        <v>1</v>
      </c>
    </row>
    <row r="2547" spans="1:6">
      <c r="A2547">
        <v>4814</v>
      </c>
      <c r="B2547">
        <v>10</v>
      </c>
      <c r="C2547" t="s">
        <v>64</v>
      </c>
      <c r="D2547" t="s">
        <v>92</v>
      </c>
      <c r="E2547">
        <v>3834</v>
      </c>
      <c r="F2547">
        <v>4</v>
      </c>
    </row>
    <row r="2548" spans="1:6">
      <c r="A2548">
        <v>4814</v>
      </c>
      <c r="B2548">
        <v>10</v>
      </c>
      <c r="C2548" t="s">
        <v>64</v>
      </c>
      <c r="D2548" t="s">
        <v>92</v>
      </c>
      <c r="E2548">
        <v>1162</v>
      </c>
      <c r="F2548">
        <v>4</v>
      </c>
    </row>
    <row r="2549" spans="1:6">
      <c r="A2549">
        <v>4814</v>
      </c>
      <c r="B2549">
        <v>10</v>
      </c>
      <c r="C2549" t="s">
        <v>64</v>
      </c>
      <c r="D2549" t="s">
        <v>92</v>
      </c>
      <c r="E2549">
        <v>3015</v>
      </c>
      <c r="F2549">
        <v>4</v>
      </c>
    </row>
    <row r="2550" spans="1:6">
      <c r="A2550">
        <v>4814</v>
      </c>
      <c r="B2550">
        <v>10</v>
      </c>
      <c r="C2550" t="s">
        <v>64</v>
      </c>
      <c r="D2550" t="s">
        <v>92</v>
      </c>
      <c r="E2550">
        <v>3729</v>
      </c>
      <c r="F2550">
        <v>3</v>
      </c>
    </row>
    <row r="2551" spans="1:6">
      <c r="A2551">
        <v>4814</v>
      </c>
      <c r="B2551">
        <v>10</v>
      </c>
      <c r="C2551" t="s">
        <v>64</v>
      </c>
      <c r="D2551" t="s">
        <v>92</v>
      </c>
      <c r="E2551">
        <v>1181</v>
      </c>
      <c r="F2551">
        <v>3</v>
      </c>
    </row>
    <row r="2552" spans="1:6">
      <c r="A2552">
        <v>4814</v>
      </c>
      <c r="B2552">
        <v>10</v>
      </c>
      <c r="C2552" t="s">
        <v>64</v>
      </c>
      <c r="D2552" t="s">
        <v>92</v>
      </c>
      <c r="E2552">
        <v>5878</v>
      </c>
      <c r="F2552">
        <v>3</v>
      </c>
    </row>
    <row r="2553" spans="1:6">
      <c r="A2553">
        <v>4814</v>
      </c>
      <c r="B2553">
        <v>10</v>
      </c>
      <c r="C2553" t="s">
        <v>64</v>
      </c>
      <c r="D2553" t="s">
        <v>92</v>
      </c>
      <c r="E2553">
        <v>1177</v>
      </c>
      <c r="F2553">
        <v>2</v>
      </c>
    </row>
    <row r="2554" spans="1:6">
      <c r="A2554">
        <v>4814</v>
      </c>
      <c r="B2554">
        <v>10</v>
      </c>
      <c r="C2554" t="s">
        <v>64</v>
      </c>
      <c r="D2554" t="s">
        <v>92</v>
      </c>
      <c r="E2554">
        <v>5111</v>
      </c>
      <c r="F2554">
        <v>2</v>
      </c>
    </row>
    <row r="2555" spans="1:6">
      <c r="A2555">
        <v>4814</v>
      </c>
      <c r="B2555">
        <v>10</v>
      </c>
      <c r="C2555" t="s">
        <v>64</v>
      </c>
      <c r="D2555" t="s">
        <v>92</v>
      </c>
      <c r="E2555">
        <v>4273</v>
      </c>
      <c r="F2555">
        <v>2</v>
      </c>
    </row>
    <row r="2556" spans="1:6">
      <c r="A2556">
        <v>4814</v>
      </c>
      <c r="B2556">
        <v>10</v>
      </c>
      <c r="C2556" t="s">
        <v>64</v>
      </c>
      <c r="D2556" t="s">
        <v>92</v>
      </c>
      <c r="E2556">
        <v>3548</v>
      </c>
      <c r="F2556">
        <v>2</v>
      </c>
    </row>
    <row r="2557" spans="1:6">
      <c r="A2557">
        <v>4814</v>
      </c>
      <c r="B2557">
        <v>10</v>
      </c>
      <c r="C2557" t="s">
        <v>64</v>
      </c>
      <c r="D2557" t="s">
        <v>92</v>
      </c>
      <c r="E2557">
        <v>5206</v>
      </c>
      <c r="F2557">
        <v>2</v>
      </c>
    </row>
    <row r="2558" spans="1:6">
      <c r="A2558">
        <v>4814</v>
      </c>
      <c r="B2558">
        <v>10</v>
      </c>
      <c r="C2558" t="s">
        <v>64</v>
      </c>
      <c r="D2558" t="s">
        <v>92</v>
      </c>
      <c r="E2558">
        <v>5152</v>
      </c>
      <c r="F2558">
        <v>2</v>
      </c>
    </row>
    <row r="2559" spans="1:6">
      <c r="A2559">
        <v>4814</v>
      </c>
      <c r="B2559">
        <v>10</v>
      </c>
      <c r="C2559" t="s">
        <v>64</v>
      </c>
      <c r="D2559" t="s">
        <v>92</v>
      </c>
      <c r="E2559">
        <v>2183</v>
      </c>
      <c r="F2559">
        <v>2</v>
      </c>
    </row>
    <row r="2560" spans="1:6">
      <c r="A2560">
        <v>4814</v>
      </c>
      <c r="B2560">
        <v>10</v>
      </c>
      <c r="C2560" t="s">
        <v>64</v>
      </c>
      <c r="D2560" t="s">
        <v>92</v>
      </c>
      <c r="E2560">
        <v>2555</v>
      </c>
      <c r="F2560">
        <v>2</v>
      </c>
    </row>
    <row r="2561" spans="1:6">
      <c r="A2561">
        <v>4814</v>
      </c>
      <c r="B2561">
        <v>10</v>
      </c>
      <c r="C2561" t="s">
        <v>64</v>
      </c>
      <c r="D2561" t="s">
        <v>92</v>
      </c>
      <c r="E2561">
        <v>5665</v>
      </c>
      <c r="F2561">
        <v>2</v>
      </c>
    </row>
    <row r="2562" spans="1:6">
      <c r="A2562">
        <v>4814</v>
      </c>
      <c r="B2562">
        <v>10</v>
      </c>
      <c r="C2562" t="s">
        <v>64</v>
      </c>
      <c r="D2562" t="s">
        <v>92</v>
      </c>
      <c r="E2562">
        <v>315</v>
      </c>
      <c r="F2562">
        <v>2</v>
      </c>
    </row>
    <row r="2563" spans="1:6">
      <c r="A2563">
        <v>4814</v>
      </c>
      <c r="B2563">
        <v>10</v>
      </c>
      <c r="C2563" t="s">
        <v>64</v>
      </c>
      <c r="D2563" t="s">
        <v>92</v>
      </c>
      <c r="E2563">
        <v>3383</v>
      </c>
      <c r="F2563">
        <v>2</v>
      </c>
    </row>
    <row r="2564" spans="1:6">
      <c r="A2564">
        <v>4814</v>
      </c>
      <c r="B2564">
        <v>10</v>
      </c>
      <c r="C2564" t="s">
        <v>64</v>
      </c>
      <c r="D2564" t="s">
        <v>92</v>
      </c>
      <c r="E2564">
        <v>5325</v>
      </c>
      <c r="F2564">
        <v>2</v>
      </c>
    </row>
    <row r="2565" spans="1:6">
      <c r="A2565">
        <v>4814</v>
      </c>
      <c r="B2565">
        <v>10</v>
      </c>
      <c r="C2565" t="s">
        <v>64</v>
      </c>
      <c r="D2565" t="s">
        <v>92</v>
      </c>
      <c r="E2565">
        <v>5004</v>
      </c>
      <c r="F2565">
        <v>2</v>
      </c>
    </row>
    <row r="2566" spans="1:6">
      <c r="A2566">
        <v>4814</v>
      </c>
      <c r="B2566">
        <v>10</v>
      </c>
      <c r="C2566" t="s">
        <v>64</v>
      </c>
      <c r="D2566" t="s">
        <v>92</v>
      </c>
      <c r="E2566">
        <v>2270</v>
      </c>
      <c r="F2566">
        <v>2</v>
      </c>
    </row>
    <row r="2567" spans="1:6">
      <c r="A2567">
        <v>4814</v>
      </c>
      <c r="B2567">
        <v>10</v>
      </c>
      <c r="C2567" t="s">
        <v>64</v>
      </c>
      <c r="D2567" t="s">
        <v>92</v>
      </c>
      <c r="E2567">
        <v>2978</v>
      </c>
      <c r="F2567">
        <v>2</v>
      </c>
    </row>
    <row r="2568" spans="1:6">
      <c r="A2568">
        <v>4814</v>
      </c>
      <c r="B2568">
        <v>10</v>
      </c>
      <c r="C2568" t="s">
        <v>64</v>
      </c>
      <c r="D2568" t="s">
        <v>92</v>
      </c>
      <c r="E2568">
        <v>4164</v>
      </c>
      <c r="F2568">
        <v>2</v>
      </c>
    </row>
    <row r="2569" spans="1:6">
      <c r="A2569">
        <v>4814</v>
      </c>
      <c r="B2569">
        <v>10</v>
      </c>
      <c r="C2569" t="s">
        <v>64</v>
      </c>
      <c r="D2569" t="s">
        <v>92</v>
      </c>
      <c r="E2569">
        <v>5757</v>
      </c>
      <c r="F2569">
        <v>2</v>
      </c>
    </row>
    <row r="2570" spans="1:6">
      <c r="A2570">
        <v>4814</v>
      </c>
      <c r="B2570">
        <v>10</v>
      </c>
      <c r="C2570" t="s">
        <v>64</v>
      </c>
      <c r="D2570" t="s">
        <v>92</v>
      </c>
      <c r="E2570">
        <v>4152</v>
      </c>
      <c r="F2570">
        <v>2</v>
      </c>
    </row>
    <row r="2571" spans="1:6">
      <c r="A2571">
        <v>4814</v>
      </c>
      <c r="B2571">
        <v>10</v>
      </c>
      <c r="C2571" t="s">
        <v>64</v>
      </c>
      <c r="D2571" t="s">
        <v>92</v>
      </c>
      <c r="E2571">
        <v>3216</v>
      </c>
      <c r="F2571">
        <v>2</v>
      </c>
    </row>
    <row r="2572" spans="1:6">
      <c r="A2572">
        <v>4814</v>
      </c>
      <c r="B2572">
        <v>10</v>
      </c>
      <c r="C2572" t="s">
        <v>64</v>
      </c>
      <c r="D2572" t="s">
        <v>92</v>
      </c>
      <c r="E2572">
        <v>1300</v>
      </c>
      <c r="F2572">
        <v>2</v>
      </c>
    </row>
    <row r="2573" spans="1:6">
      <c r="A2573">
        <v>4814</v>
      </c>
      <c r="B2573">
        <v>10</v>
      </c>
      <c r="C2573" t="s">
        <v>64</v>
      </c>
      <c r="D2573" t="s">
        <v>92</v>
      </c>
      <c r="E2573">
        <v>4652</v>
      </c>
      <c r="F2573">
        <v>2</v>
      </c>
    </row>
    <row r="2574" spans="1:6">
      <c r="A2574">
        <v>4814</v>
      </c>
      <c r="B2574">
        <v>10</v>
      </c>
      <c r="C2574" t="s">
        <v>64</v>
      </c>
      <c r="D2574" t="s">
        <v>92</v>
      </c>
      <c r="E2574">
        <v>4808</v>
      </c>
      <c r="F2574">
        <v>2</v>
      </c>
    </row>
    <row r="2575" spans="1:6">
      <c r="A2575">
        <v>4814</v>
      </c>
      <c r="B2575">
        <v>10</v>
      </c>
      <c r="C2575" t="s">
        <v>64</v>
      </c>
      <c r="D2575" t="s">
        <v>92</v>
      </c>
      <c r="E2575">
        <v>4954</v>
      </c>
      <c r="F2575">
        <v>1</v>
      </c>
    </row>
    <row r="2576" spans="1:6">
      <c r="A2576">
        <v>4814</v>
      </c>
      <c r="B2576">
        <v>10</v>
      </c>
      <c r="C2576" t="s">
        <v>64</v>
      </c>
      <c r="D2576" t="s">
        <v>92</v>
      </c>
      <c r="E2576">
        <v>5843</v>
      </c>
      <c r="F2576">
        <v>1</v>
      </c>
    </row>
    <row r="2577" spans="1:6">
      <c r="A2577">
        <v>4814</v>
      </c>
      <c r="B2577">
        <v>10</v>
      </c>
      <c r="C2577" t="s">
        <v>64</v>
      </c>
      <c r="D2577" t="s">
        <v>92</v>
      </c>
      <c r="E2577">
        <v>4121</v>
      </c>
      <c r="F2577">
        <v>1</v>
      </c>
    </row>
    <row r="2578" spans="1:6">
      <c r="A2578">
        <v>4814</v>
      </c>
      <c r="B2578">
        <v>10</v>
      </c>
      <c r="C2578" t="s">
        <v>64</v>
      </c>
      <c r="D2578" t="s">
        <v>92</v>
      </c>
      <c r="E2578">
        <v>3567</v>
      </c>
      <c r="F2578">
        <v>1</v>
      </c>
    </row>
    <row r="2579" spans="1:6">
      <c r="A2579">
        <v>4814</v>
      </c>
      <c r="B2579">
        <v>10</v>
      </c>
      <c r="C2579" t="s">
        <v>64</v>
      </c>
      <c r="D2579" t="s">
        <v>92</v>
      </c>
      <c r="E2579">
        <v>4199</v>
      </c>
      <c r="F2579">
        <v>1</v>
      </c>
    </row>
    <row r="2580" spans="1:6">
      <c r="A2580">
        <v>4814</v>
      </c>
      <c r="B2580">
        <v>10</v>
      </c>
      <c r="C2580" t="s">
        <v>64</v>
      </c>
      <c r="D2580" t="s">
        <v>92</v>
      </c>
      <c r="E2580">
        <v>4958</v>
      </c>
      <c r="F2580">
        <v>1</v>
      </c>
    </row>
    <row r="2581" spans="1:6">
      <c r="A2581">
        <v>4814</v>
      </c>
      <c r="B2581">
        <v>10</v>
      </c>
      <c r="C2581" t="s">
        <v>64</v>
      </c>
      <c r="D2581" t="s">
        <v>92</v>
      </c>
      <c r="E2581">
        <v>6072</v>
      </c>
      <c r="F2581">
        <v>1</v>
      </c>
    </row>
    <row r="2582" spans="1:6">
      <c r="A2582">
        <v>4814</v>
      </c>
      <c r="B2582">
        <v>10</v>
      </c>
      <c r="C2582" t="s">
        <v>64</v>
      </c>
      <c r="D2582" t="s">
        <v>92</v>
      </c>
      <c r="E2582">
        <v>5405</v>
      </c>
      <c r="F2582">
        <v>1</v>
      </c>
    </row>
    <row r="2583" spans="1:6">
      <c r="A2583">
        <v>4814</v>
      </c>
      <c r="B2583">
        <v>10</v>
      </c>
      <c r="C2583" t="s">
        <v>64</v>
      </c>
      <c r="D2583" t="s">
        <v>92</v>
      </c>
      <c r="E2583">
        <v>5497</v>
      </c>
      <c r="F2583">
        <v>1</v>
      </c>
    </row>
    <row r="2584" spans="1:6">
      <c r="A2584">
        <v>4814</v>
      </c>
      <c r="B2584">
        <v>10</v>
      </c>
      <c r="C2584" t="s">
        <v>64</v>
      </c>
      <c r="D2584" t="s">
        <v>92</v>
      </c>
      <c r="E2584">
        <v>4541</v>
      </c>
      <c r="F2584">
        <v>1</v>
      </c>
    </row>
    <row r="2585" spans="1:6">
      <c r="A2585">
        <v>4814</v>
      </c>
      <c r="B2585">
        <v>10</v>
      </c>
      <c r="C2585" t="s">
        <v>64</v>
      </c>
      <c r="D2585" t="s">
        <v>92</v>
      </c>
      <c r="E2585">
        <v>3221</v>
      </c>
      <c r="F2585">
        <v>1</v>
      </c>
    </row>
    <row r="2586" spans="1:6">
      <c r="A2586">
        <v>4814</v>
      </c>
      <c r="B2586">
        <v>10</v>
      </c>
      <c r="C2586" t="s">
        <v>64</v>
      </c>
      <c r="D2586" t="s">
        <v>92</v>
      </c>
      <c r="E2586">
        <v>4147</v>
      </c>
      <c r="F2586">
        <v>1</v>
      </c>
    </row>
    <row r="2587" spans="1:6">
      <c r="A2587">
        <v>4814</v>
      </c>
      <c r="B2587">
        <v>10</v>
      </c>
      <c r="C2587" t="s">
        <v>64</v>
      </c>
      <c r="D2587" t="s">
        <v>92</v>
      </c>
      <c r="E2587">
        <v>2948</v>
      </c>
      <c r="F2587">
        <v>1</v>
      </c>
    </row>
    <row r="2588" spans="1:6">
      <c r="A2588">
        <v>4814</v>
      </c>
      <c r="B2588">
        <v>10</v>
      </c>
      <c r="C2588" t="s">
        <v>64</v>
      </c>
      <c r="D2588" t="s">
        <v>92</v>
      </c>
      <c r="E2588">
        <v>70</v>
      </c>
      <c r="F2588">
        <v>1</v>
      </c>
    </row>
    <row r="2589" spans="1:6">
      <c r="A2589">
        <v>4814</v>
      </c>
      <c r="B2589">
        <v>10</v>
      </c>
      <c r="C2589" t="s">
        <v>64</v>
      </c>
      <c r="D2589" t="s">
        <v>92</v>
      </c>
      <c r="E2589">
        <v>3768</v>
      </c>
      <c r="F2589">
        <v>1</v>
      </c>
    </row>
    <row r="2590" spans="1:6">
      <c r="A2590">
        <v>4814</v>
      </c>
      <c r="B2590">
        <v>10</v>
      </c>
      <c r="C2590" t="s">
        <v>64</v>
      </c>
      <c r="D2590" t="s">
        <v>92</v>
      </c>
      <c r="E2590">
        <v>108</v>
      </c>
      <c r="F2590">
        <v>1</v>
      </c>
    </row>
    <row r="2591" spans="1:6">
      <c r="A2591">
        <v>4814</v>
      </c>
      <c r="B2591">
        <v>10</v>
      </c>
      <c r="C2591" t="s">
        <v>64</v>
      </c>
      <c r="D2591" t="s">
        <v>92</v>
      </c>
      <c r="E2591">
        <v>5532</v>
      </c>
      <c r="F2591">
        <v>1</v>
      </c>
    </row>
    <row r="2592" spans="1:6">
      <c r="A2592">
        <v>4814</v>
      </c>
      <c r="B2592">
        <v>10</v>
      </c>
      <c r="C2592" t="s">
        <v>64</v>
      </c>
      <c r="D2592" t="s">
        <v>92</v>
      </c>
      <c r="E2592">
        <v>2040</v>
      </c>
      <c r="F2592">
        <v>1</v>
      </c>
    </row>
    <row r="2593" spans="1:6">
      <c r="A2593">
        <v>4814</v>
      </c>
      <c r="B2593">
        <v>10</v>
      </c>
      <c r="C2593" t="s">
        <v>64</v>
      </c>
      <c r="D2593" t="s">
        <v>92</v>
      </c>
      <c r="E2593">
        <v>4228</v>
      </c>
      <c r="F2593">
        <v>1</v>
      </c>
    </row>
    <row r="2594" spans="1:6">
      <c r="A2594">
        <v>4814</v>
      </c>
      <c r="B2594">
        <v>10</v>
      </c>
      <c r="C2594" t="s">
        <v>64</v>
      </c>
      <c r="D2594" t="s">
        <v>92</v>
      </c>
      <c r="E2594">
        <v>3613</v>
      </c>
      <c r="F2594">
        <v>1</v>
      </c>
    </row>
    <row r="2595" spans="1:6">
      <c r="A2595">
        <v>4814</v>
      </c>
      <c r="B2595">
        <v>10</v>
      </c>
      <c r="C2595" t="s">
        <v>64</v>
      </c>
      <c r="D2595" t="s">
        <v>92</v>
      </c>
      <c r="E2595">
        <v>3810</v>
      </c>
      <c r="F2595">
        <v>1</v>
      </c>
    </row>
    <row r="2596" spans="1:6">
      <c r="A2596">
        <v>4814</v>
      </c>
      <c r="B2596">
        <v>10</v>
      </c>
      <c r="C2596" t="s">
        <v>64</v>
      </c>
      <c r="D2596" t="s">
        <v>92</v>
      </c>
      <c r="E2596">
        <v>3655</v>
      </c>
      <c r="F2596">
        <v>1</v>
      </c>
    </row>
    <row r="2597" spans="1:6">
      <c r="A2597">
        <v>4814</v>
      </c>
      <c r="B2597">
        <v>10</v>
      </c>
      <c r="C2597" t="s">
        <v>64</v>
      </c>
      <c r="D2597" t="s">
        <v>92</v>
      </c>
      <c r="E2597">
        <v>1218</v>
      </c>
      <c r="F2597">
        <v>1</v>
      </c>
    </row>
    <row r="2598" spans="1:6">
      <c r="A2598">
        <v>4814</v>
      </c>
      <c r="B2598">
        <v>10</v>
      </c>
      <c r="C2598" t="s">
        <v>64</v>
      </c>
      <c r="D2598" t="s">
        <v>92</v>
      </c>
      <c r="E2598">
        <v>2266</v>
      </c>
      <c r="F2598">
        <v>1</v>
      </c>
    </row>
    <row r="2599" spans="1:6">
      <c r="A2599">
        <v>4814</v>
      </c>
      <c r="B2599">
        <v>10</v>
      </c>
      <c r="C2599" t="s">
        <v>64</v>
      </c>
      <c r="D2599" t="s">
        <v>92</v>
      </c>
      <c r="E2599">
        <v>5441</v>
      </c>
      <c r="F2599">
        <v>1</v>
      </c>
    </row>
    <row r="2600" spans="1:6">
      <c r="A2600">
        <v>4814</v>
      </c>
      <c r="B2600">
        <v>10</v>
      </c>
      <c r="C2600" t="s">
        <v>64</v>
      </c>
      <c r="D2600" t="s">
        <v>92</v>
      </c>
      <c r="E2600">
        <v>2755</v>
      </c>
      <c r="F2600">
        <v>1</v>
      </c>
    </row>
    <row r="2601" spans="1:6">
      <c r="A2601">
        <v>4814</v>
      </c>
      <c r="B2601">
        <v>10</v>
      </c>
      <c r="C2601" t="s">
        <v>64</v>
      </c>
      <c r="D2601" t="s">
        <v>92</v>
      </c>
      <c r="E2601">
        <v>3513</v>
      </c>
      <c r="F2601">
        <v>1</v>
      </c>
    </row>
    <row r="2602" spans="1:6">
      <c r="A2602">
        <v>4814</v>
      </c>
      <c r="B2602">
        <v>10</v>
      </c>
      <c r="C2602" t="s">
        <v>64</v>
      </c>
      <c r="D2602" t="s">
        <v>92</v>
      </c>
      <c r="E2602">
        <v>2608</v>
      </c>
      <c r="F2602">
        <v>1</v>
      </c>
    </row>
    <row r="2603" spans="1:6">
      <c r="A2603">
        <v>4814</v>
      </c>
      <c r="B2603">
        <v>10</v>
      </c>
      <c r="C2603" t="s">
        <v>64</v>
      </c>
      <c r="D2603" t="s">
        <v>92</v>
      </c>
      <c r="E2603">
        <v>6037</v>
      </c>
      <c r="F2603">
        <v>1</v>
      </c>
    </row>
    <row r="2604" spans="1:6">
      <c r="A2604">
        <v>4814</v>
      </c>
      <c r="B2604">
        <v>10</v>
      </c>
      <c r="C2604" t="s">
        <v>64</v>
      </c>
      <c r="D2604" t="s">
        <v>92</v>
      </c>
      <c r="E2604">
        <v>5155</v>
      </c>
      <c r="F2604">
        <v>1</v>
      </c>
    </row>
    <row r="2605" spans="1:6">
      <c r="A2605">
        <v>4814</v>
      </c>
      <c r="B2605">
        <v>10</v>
      </c>
      <c r="C2605" t="s">
        <v>64</v>
      </c>
      <c r="D2605" t="s">
        <v>92</v>
      </c>
      <c r="E2605">
        <v>5877</v>
      </c>
      <c r="F2605">
        <v>1</v>
      </c>
    </row>
    <row r="2606" spans="1:6">
      <c r="A2606">
        <v>4814</v>
      </c>
      <c r="B2606">
        <v>10</v>
      </c>
      <c r="C2606" t="s">
        <v>64</v>
      </c>
      <c r="D2606" t="s">
        <v>92</v>
      </c>
      <c r="E2606">
        <v>3682</v>
      </c>
      <c r="F2606">
        <v>1</v>
      </c>
    </row>
    <row r="2607" spans="1:6">
      <c r="A2607">
        <v>4814</v>
      </c>
      <c r="B2607">
        <v>10</v>
      </c>
      <c r="C2607" t="s">
        <v>64</v>
      </c>
      <c r="D2607" t="s">
        <v>92</v>
      </c>
      <c r="E2607">
        <v>3932</v>
      </c>
      <c r="F2607">
        <v>1</v>
      </c>
    </row>
    <row r="2608" spans="1:6">
      <c r="A2608">
        <v>4814</v>
      </c>
      <c r="B2608">
        <v>10</v>
      </c>
      <c r="C2608" t="s">
        <v>64</v>
      </c>
      <c r="D2608" t="s">
        <v>92</v>
      </c>
      <c r="E2608">
        <v>2999</v>
      </c>
      <c r="F2608">
        <v>1</v>
      </c>
    </row>
    <row r="2609" spans="1:6">
      <c r="A2609">
        <v>4814</v>
      </c>
      <c r="B2609">
        <v>10</v>
      </c>
      <c r="C2609" t="s">
        <v>64</v>
      </c>
      <c r="D2609" t="s">
        <v>92</v>
      </c>
      <c r="E2609">
        <v>2188</v>
      </c>
      <c r="F2609">
        <v>1</v>
      </c>
    </row>
    <row r="2610" spans="1:6">
      <c r="A2610">
        <v>4814</v>
      </c>
      <c r="B2610">
        <v>10</v>
      </c>
      <c r="C2610" t="s">
        <v>64</v>
      </c>
      <c r="D2610" t="s">
        <v>92</v>
      </c>
      <c r="E2610">
        <v>5595</v>
      </c>
      <c r="F2610">
        <v>1</v>
      </c>
    </row>
    <row r="2611" spans="1:6">
      <c r="A2611">
        <v>4814</v>
      </c>
      <c r="B2611">
        <v>10</v>
      </c>
      <c r="C2611" t="s">
        <v>64</v>
      </c>
      <c r="D2611" t="s">
        <v>92</v>
      </c>
      <c r="E2611">
        <v>2726</v>
      </c>
      <c r="F2611">
        <v>1</v>
      </c>
    </row>
    <row r="2612" spans="1:6">
      <c r="A2612">
        <v>4814</v>
      </c>
      <c r="B2612">
        <v>10</v>
      </c>
      <c r="C2612" t="s">
        <v>64</v>
      </c>
      <c r="D2612" t="s">
        <v>92</v>
      </c>
      <c r="E2612">
        <v>3956</v>
      </c>
      <c r="F2612">
        <v>1</v>
      </c>
    </row>
    <row r="2613" spans="1:6">
      <c r="A2613">
        <v>4814</v>
      </c>
      <c r="B2613">
        <v>10</v>
      </c>
      <c r="C2613" t="s">
        <v>64</v>
      </c>
      <c r="D2613" t="s">
        <v>92</v>
      </c>
      <c r="E2613">
        <v>5480</v>
      </c>
      <c r="F2613">
        <v>1</v>
      </c>
    </row>
    <row r="2614" spans="1:6">
      <c r="A2614">
        <v>4814</v>
      </c>
      <c r="B2614">
        <v>10</v>
      </c>
      <c r="C2614" t="s">
        <v>64</v>
      </c>
      <c r="D2614" t="s">
        <v>92</v>
      </c>
      <c r="E2614">
        <v>1077</v>
      </c>
      <c r="F2614">
        <v>1</v>
      </c>
    </row>
    <row r="2615" spans="1:6">
      <c r="A2615">
        <v>4814</v>
      </c>
      <c r="B2615">
        <v>10</v>
      </c>
      <c r="C2615" t="s">
        <v>64</v>
      </c>
      <c r="D2615" t="s">
        <v>92</v>
      </c>
      <c r="E2615">
        <v>2438</v>
      </c>
      <c r="F2615">
        <v>1</v>
      </c>
    </row>
    <row r="2616" spans="1:6">
      <c r="A2616">
        <v>4814</v>
      </c>
      <c r="B2616">
        <v>10</v>
      </c>
      <c r="C2616" t="s">
        <v>64</v>
      </c>
      <c r="D2616" t="s">
        <v>92</v>
      </c>
      <c r="E2616">
        <v>4864</v>
      </c>
      <c r="F2616">
        <v>1</v>
      </c>
    </row>
    <row r="2617" spans="1:6">
      <c r="A2617">
        <v>4814</v>
      </c>
      <c r="B2617">
        <v>10</v>
      </c>
      <c r="C2617" t="s">
        <v>64</v>
      </c>
      <c r="D2617" t="s">
        <v>92</v>
      </c>
      <c r="E2617">
        <v>2184</v>
      </c>
      <c r="F2617">
        <v>1</v>
      </c>
    </row>
    <row r="2618" spans="1:6">
      <c r="A2618">
        <v>4814</v>
      </c>
      <c r="B2618">
        <v>10</v>
      </c>
      <c r="C2618" t="s">
        <v>64</v>
      </c>
      <c r="D2618" t="s">
        <v>92</v>
      </c>
      <c r="E2618">
        <v>6008</v>
      </c>
      <c r="F2618">
        <v>1</v>
      </c>
    </row>
    <row r="2619" spans="1:6">
      <c r="A2619">
        <v>4814</v>
      </c>
      <c r="B2619">
        <v>10</v>
      </c>
      <c r="C2619" t="s">
        <v>64</v>
      </c>
      <c r="D2619" t="s">
        <v>92</v>
      </c>
      <c r="E2619">
        <v>204</v>
      </c>
      <c r="F2619">
        <v>1</v>
      </c>
    </row>
    <row r="2620" spans="1:6">
      <c r="A2620">
        <v>4814</v>
      </c>
      <c r="B2620">
        <v>10</v>
      </c>
      <c r="C2620" t="s">
        <v>64</v>
      </c>
      <c r="D2620" t="s">
        <v>92</v>
      </c>
      <c r="E2620">
        <v>4400</v>
      </c>
      <c r="F2620">
        <v>1</v>
      </c>
    </row>
    <row r="2621" spans="1:6">
      <c r="A2621">
        <v>4814</v>
      </c>
      <c r="B2621">
        <v>10</v>
      </c>
      <c r="C2621" t="s">
        <v>64</v>
      </c>
      <c r="D2621" t="s">
        <v>92</v>
      </c>
      <c r="E2621">
        <v>3808</v>
      </c>
      <c r="F2621">
        <v>1</v>
      </c>
    </row>
    <row r="2622" spans="1:6">
      <c r="A2622">
        <v>4814</v>
      </c>
      <c r="B2622">
        <v>10</v>
      </c>
      <c r="C2622" t="s">
        <v>64</v>
      </c>
      <c r="D2622" t="s">
        <v>92</v>
      </c>
      <c r="E2622">
        <v>3052</v>
      </c>
      <c r="F2622">
        <v>1</v>
      </c>
    </row>
    <row r="2623" spans="1:6">
      <c r="A2623">
        <v>4814</v>
      </c>
      <c r="B2623">
        <v>10</v>
      </c>
      <c r="C2623" t="s">
        <v>64</v>
      </c>
      <c r="D2623" t="s">
        <v>92</v>
      </c>
      <c r="E2623">
        <v>5587</v>
      </c>
      <c r="F2623">
        <v>1</v>
      </c>
    </row>
    <row r="2624" spans="1:6">
      <c r="A2624">
        <v>4814</v>
      </c>
      <c r="B2624">
        <v>10</v>
      </c>
      <c r="C2624" t="s">
        <v>64</v>
      </c>
      <c r="D2624" t="s">
        <v>92</v>
      </c>
      <c r="E2624">
        <v>5521</v>
      </c>
      <c r="F2624">
        <v>1</v>
      </c>
    </row>
    <row r="2625" spans="1:6">
      <c r="A2625">
        <v>4814</v>
      </c>
      <c r="B2625">
        <v>10</v>
      </c>
      <c r="C2625" t="s">
        <v>64</v>
      </c>
      <c r="D2625" t="s">
        <v>92</v>
      </c>
      <c r="E2625">
        <v>2335</v>
      </c>
      <c r="F2625">
        <v>1</v>
      </c>
    </row>
    <row r="2626" spans="1:6">
      <c r="A2626">
        <v>4814</v>
      </c>
      <c r="B2626">
        <v>10</v>
      </c>
      <c r="C2626" t="s">
        <v>64</v>
      </c>
      <c r="D2626" t="s">
        <v>92</v>
      </c>
      <c r="E2626">
        <v>5226</v>
      </c>
      <c r="F2626">
        <v>1</v>
      </c>
    </row>
    <row r="2627" spans="1:6">
      <c r="A2627">
        <v>4814</v>
      </c>
      <c r="B2627">
        <v>10</v>
      </c>
      <c r="C2627" t="s">
        <v>64</v>
      </c>
      <c r="D2627" t="s">
        <v>92</v>
      </c>
      <c r="E2627">
        <v>273</v>
      </c>
      <c r="F2627">
        <v>1</v>
      </c>
    </row>
    <row r="2628" spans="1:6">
      <c r="A2628">
        <v>4814</v>
      </c>
      <c r="B2628">
        <v>10</v>
      </c>
      <c r="C2628" t="s">
        <v>64</v>
      </c>
      <c r="D2628" t="s">
        <v>92</v>
      </c>
      <c r="E2628">
        <v>5850</v>
      </c>
      <c r="F2628">
        <v>1</v>
      </c>
    </row>
    <row r="2629" spans="1:6">
      <c r="A2629">
        <v>4814</v>
      </c>
      <c r="B2629">
        <v>10</v>
      </c>
      <c r="C2629" t="s">
        <v>64</v>
      </c>
      <c r="D2629" t="s">
        <v>92</v>
      </c>
      <c r="E2629">
        <v>2038</v>
      </c>
      <c r="F2629">
        <v>1</v>
      </c>
    </row>
    <row r="2630" spans="1:6">
      <c r="A2630">
        <v>4814</v>
      </c>
      <c r="B2630">
        <v>10</v>
      </c>
      <c r="C2630" t="s">
        <v>64</v>
      </c>
      <c r="D2630" t="s">
        <v>92</v>
      </c>
      <c r="E2630">
        <v>2398</v>
      </c>
      <c r="F2630">
        <v>1</v>
      </c>
    </row>
    <row r="2631" spans="1:6">
      <c r="A2631">
        <v>4814</v>
      </c>
      <c r="B2631">
        <v>10</v>
      </c>
      <c r="C2631" t="s">
        <v>64</v>
      </c>
      <c r="D2631" t="s">
        <v>92</v>
      </c>
      <c r="E2631">
        <v>2265</v>
      </c>
      <c r="F2631">
        <v>1</v>
      </c>
    </row>
    <row r="2632" spans="1:6">
      <c r="A2632">
        <v>4814</v>
      </c>
      <c r="B2632">
        <v>10</v>
      </c>
      <c r="C2632" t="s">
        <v>64</v>
      </c>
      <c r="D2632" t="s">
        <v>92</v>
      </c>
      <c r="E2632">
        <v>5962</v>
      </c>
      <c r="F2632">
        <v>1</v>
      </c>
    </row>
    <row r="2633" spans="1:6">
      <c r="A2633">
        <v>4814</v>
      </c>
      <c r="B2633">
        <v>10</v>
      </c>
      <c r="C2633" t="s">
        <v>64</v>
      </c>
      <c r="D2633" t="s">
        <v>92</v>
      </c>
      <c r="E2633">
        <v>5945</v>
      </c>
      <c r="F2633">
        <v>1</v>
      </c>
    </row>
    <row r="2634" spans="1:6">
      <c r="A2634">
        <v>4814</v>
      </c>
      <c r="B2634">
        <v>10</v>
      </c>
      <c r="C2634" t="s">
        <v>64</v>
      </c>
      <c r="D2634" t="s">
        <v>92</v>
      </c>
      <c r="E2634">
        <v>4873</v>
      </c>
      <c r="F2634">
        <v>1</v>
      </c>
    </row>
    <row r="2635" spans="1:6">
      <c r="A2635">
        <v>4814</v>
      </c>
      <c r="B2635">
        <v>10</v>
      </c>
      <c r="C2635" t="s">
        <v>64</v>
      </c>
      <c r="D2635" t="s">
        <v>92</v>
      </c>
      <c r="E2635">
        <v>5082</v>
      </c>
      <c r="F2635">
        <v>1</v>
      </c>
    </row>
    <row r="2636" spans="1:6">
      <c r="A2636">
        <v>4814</v>
      </c>
      <c r="B2636">
        <v>10</v>
      </c>
      <c r="C2636" t="s">
        <v>64</v>
      </c>
      <c r="D2636" t="s">
        <v>92</v>
      </c>
      <c r="E2636">
        <v>1241</v>
      </c>
      <c r="F2636">
        <v>1</v>
      </c>
    </row>
    <row r="2637" spans="1:6">
      <c r="A2637">
        <v>4814</v>
      </c>
      <c r="B2637">
        <v>10</v>
      </c>
      <c r="C2637" t="s">
        <v>64</v>
      </c>
      <c r="D2637" t="s">
        <v>92</v>
      </c>
      <c r="E2637">
        <v>190</v>
      </c>
      <c r="F2637">
        <v>1</v>
      </c>
    </row>
    <row r="2638" spans="1:6">
      <c r="A2638">
        <v>4814</v>
      </c>
      <c r="B2638">
        <v>10</v>
      </c>
      <c r="C2638" t="s">
        <v>64</v>
      </c>
      <c r="D2638" t="s">
        <v>92</v>
      </c>
      <c r="E2638">
        <v>5149</v>
      </c>
      <c r="F2638">
        <v>1</v>
      </c>
    </row>
    <row r="2639" spans="1:6">
      <c r="A2639">
        <v>4814</v>
      </c>
      <c r="B2639">
        <v>10</v>
      </c>
      <c r="C2639" t="s">
        <v>64</v>
      </c>
      <c r="D2639" t="s">
        <v>92</v>
      </c>
      <c r="E2639">
        <v>2190</v>
      </c>
      <c r="F2639">
        <v>1</v>
      </c>
    </row>
    <row r="2640" spans="1:6">
      <c r="A2640">
        <v>4814</v>
      </c>
      <c r="B2640">
        <v>10</v>
      </c>
      <c r="C2640" t="s">
        <v>64</v>
      </c>
      <c r="D2640" t="s">
        <v>92</v>
      </c>
      <c r="E2640">
        <v>1268</v>
      </c>
      <c r="F2640">
        <v>1</v>
      </c>
    </row>
    <row r="2641" spans="1:6">
      <c r="A2641">
        <v>4814</v>
      </c>
      <c r="B2641">
        <v>10</v>
      </c>
      <c r="C2641" t="s">
        <v>64</v>
      </c>
      <c r="D2641" t="s">
        <v>92</v>
      </c>
      <c r="E2641">
        <v>4212</v>
      </c>
      <c r="F2641">
        <v>1</v>
      </c>
    </row>
    <row r="2642" spans="1:6">
      <c r="A2642">
        <v>4814</v>
      </c>
      <c r="B2642">
        <v>10</v>
      </c>
      <c r="C2642" t="s">
        <v>64</v>
      </c>
      <c r="D2642" t="s">
        <v>92</v>
      </c>
      <c r="E2642">
        <v>2102</v>
      </c>
      <c r="F2642">
        <v>1</v>
      </c>
    </row>
    <row r="2643" spans="1:6">
      <c r="A2643">
        <v>4814</v>
      </c>
      <c r="B2643">
        <v>10</v>
      </c>
      <c r="C2643" t="s">
        <v>64</v>
      </c>
      <c r="D2643" t="s">
        <v>92</v>
      </c>
      <c r="E2643">
        <v>4033</v>
      </c>
      <c r="F2643">
        <v>1</v>
      </c>
    </row>
    <row r="2644" spans="1:6">
      <c r="A2644">
        <v>4814</v>
      </c>
      <c r="B2644">
        <v>10</v>
      </c>
      <c r="C2644" t="s">
        <v>64</v>
      </c>
      <c r="D2644" t="s">
        <v>92</v>
      </c>
      <c r="E2644">
        <v>2590</v>
      </c>
      <c r="F2644">
        <v>1</v>
      </c>
    </row>
    <row r="2645" spans="1:6">
      <c r="A2645">
        <v>4814</v>
      </c>
      <c r="B2645">
        <v>10</v>
      </c>
      <c r="C2645" t="s">
        <v>64</v>
      </c>
      <c r="D2645" t="s">
        <v>92</v>
      </c>
      <c r="E2645">
        <v>5361</v>
      </c>
      <c r="F2645">
        <v>1</v>
      </c>
    </row>
    <row r="2646" spans="1:6">
      <c r="A2646">
        <v>4814</v>
      </c>
      <c r="B2646">
        <v>10</v>
      </c>
      <c r="C2646" t="s">
        <v>64</v>
      </c>
      <c r="D2646" t="s">
        <v>92</v>
      </c>
      <c r="E2646">
        <v>1204</v>
      </c>
      <c r="F2646">
        <v>1</v>
      </c>
    </row>
    <row r="2647" spans="1:6">
      <c r="A2647">
        <v>4814</v>
      </c>
      <c r="B2647">
        <v>10</v>
      </c>
      <c r="C2647" t="s">
        <v>64</v>
      </c>
      <c r="D2647" t="s">
        <v>92</v>
      </c>
      <c r="E2647">
        <v>5976</v>
      </c>
      <c r="F2647">
        <v>1</v>
      </c>
    </row>
    <row r="2648" spans="1:6">
      <c r="A2648">
        <v>4814</v>
      </c>
      <c r="B2648">
        <v>10</v>
      </c>
      <c r="C2648" t="s">
        <v>64</v>
      </c>
      <c r="D2648" t="s">
        <v>92</v>
      </c>
      <c r="E2648">
        <v>2258</v>
      </c>
      <c r="F2648">
        <v>1</v>
      </c>
    </row>
    <row r="2649" spans="1:6">
      <c r="A2649">
        <v>4814</v>
      </c>
      <c r="B2649">
        <v>10</v>
      </c>
      <c r="C2649" t="s">
        <v>64</v>
      </c>
      <c r="D2649" t="s">
        <v>92</v>
      </c>
      <c r="E2649">
        <v>3881</v>
      </c>
      <c r="F2649">
        <v>1</v>
      </c>
    </row>
    <row r="2650" spans="1:6">
      <c r="A2650">
        <v>4814</v>
      </c>
      <c r="B2650">
        <v>10</v>
      </c>
      <c r="C2650" t="s">
        <v>64</v>
      </c>
      <c r="D2650" t="s">
        <v>92</v>
      </c>
      <c r="E2650">
        <v>4617</v>
      </c>
      <c r="F2650">
        <v>1</v>
      </c>
    </row>
    <row r="2651" spans="1:6">
      <c r="A2651">
        <v>4814</v>
      </c>
      <c r="B2651">
        <v>10</v>
      </c>
      <c r="C2651" t="s">
        <v>64</v>
      </c>
      <c r="D2651" t="s">
        <v>92</v>
      </c>
      <c r="E2651">
        <v>2675</v>
      </c>
      <c r="F2651">
        <v>1</v>
      </c>
    </row>
    <row r="2652" spans="1:6">
      <c r="A2652">
        <v>4814</v>
      </c>
      <c r="B2652">
        <v>10</v>
      </c>
      <c r="C2652" t="s">
        <v>64</v>
      </c>
      <c r="D2652" t="s">
        <v>92</v>
      </c>
      <c r="E2652">
        <v>3577</v>
      </c>
      <c r="F2652">
        <v>1</v>
      </c>
    </row>
    <row r="2653" spans="1:6">
      <c r="A2653">
        <v>4814</v>
      </c>
      <c r="B2653">
        <v>10</v>
      </c>
      <c r="C2653" t="s">
        <v>64</v>
      </c>
      <c r="D2653" t="s">
        <v>92</v>
      </c>
      <c r="E2653">
        <v>5605</v>
      </c>
      <c r="F2653">
        <v>1</v>
      </c>
    </row>
    <row r="2654" spans="1:6">
      <c r="A2654">
        <v>4814</v>
      </c>
      <c r="B2654">
        <v>10</v>
      </c>
      <c r="C2654" t="s">
        <v>64</v>
      </c>
      <c r="D2654" t="s">
        <v>92</v>
      </c>
      <c r="E2654">
        <v>5279</v>
      </c>
      <c r="F2654">
        <v>1</v>
      </c>
    </row>
    <row r="2655" spans="1:6">
      <c r="A2655">
        <v>4814</v>
      </c>
      <c r="B2655">
        <v>10</v>
      </c>
      <c r="C2655" t="s">
        <v>64</v>
      </c>
      <c r="D2655" t="s">
        <v>92</v>
      </c>
      <c r="E2655">
        <v>2740</v>
      </c>
      <c r="F2655">
        <v>1</v>
      </c>
    </row>
    <row r="2656" spans="1:6">
      <c r="A2656">
        <v>4814</v>
      </c>
      <c r="B2656">
        <v>10</v>
      </c>
      <c r="C2656" t="s">
        <v>64</v>
      </c>
      <c r="D2656" t="s">
        <v>92</v>
      </c>
      <c r="E2656">
        <v>3751</v>
      </c>
      <c r="F2656">
        <v>1</v>
      </c>
    </row>
    <row r="2657" spans="1:6">
      <c r="A2657">
        <v>4814</v>
      </c>
      <c r="B2657">
        <v>10</v>
      </c>
      <c r="C2657" t="s">
        <v>64</v>
      </c>
      <c r="D2657" t="s">
        <v>92</v>
      </c>
      <c r="E2657">
        <v>2058</v>
      </c>
      <c r="F2657">
        <v>1</v>
      </c>
    </row>
    <row r="2658" spans="1:6">
      <c r="A2658">
        <v>4814</v>
      </c>
      <c r="B2658">
        <v>10</v>
      </c>
      <c r="C2658" t="s">
        <v>64</v>
      </c>
      <c r="D2658" t="s">
        <v>92</v>
      </c>
      <c r="E2658">
        <v>3384</v>
      </c>
      <c r="F2658">
        <v>1</v>
      </c>
    </row>
    <row r="2659" spans="1:6">
      <c r="A2659">
        <v>4814</v>
      </c>
      <c r="B2659">
        <v>10</v>
      </c>
      <c r="C2659" t="s">
        <v>64</v>
      </c>
      <c r="D2659" t="s">
        <v>92</v>
      </c>
      <c r="E2659">
        <v>4230</v>
      </c>
      <c r="F2659">
        <v>1</v>
      </c>
    </row>
    <row r="2660" spans="1:6">
      <c r="A2660">
        <v>4814</v>
      </c>
      <c r="B2660">
        <v>10</v>
      </c>
      <c r="C2660" t="s">
        <v>64</v>
      </c>
      <c r="D2660" t="s">
        <v>92</v>
      </c>
      <c r="E2660">
        <v>5172</v>
      </c>
      <c r="F2660">
        <v>1</v>
      </c>
    </row>
    <row r="2661" spans="1:6">
      <c r="A2661">
        <v>4814</v>
      </c>
      <c r="B2661">
        <v>10</v>
      </c>
      <c r="C2661" t="s">
        <v>64</v>
      </c>
      <c r="D2661" t="s">
        <v>92</v>
      </c>
      <c r="E2661">
        <v>3573</v>
      </c>
      <c r="F2661">
        <v>1</v>
      </c>
    </row>
    <row r="2662" spans="1:6">
      <c r="A2662">
        <v>4814</v>
      </c>
      <c r="B2662">
        <v>10</v>
      </c>
      <c r="C2662" t="s">
        <v>64</v>
      </c>
      <c r="D2662" t="s">
        <v>92</v>
      </c>
      <c r="E2662">
        <v>3085</v>
      </c>
      <c r="F2662">
        <v>1</v>
      </c>
    </row>
    <row r="2663" spans="1:6">
      <c r="A2663">
        <v>4814</v>
      </c>
      <c r="B2663">
        <v>10</v>
      </c>
      <c r="C2663" t="s">
        <v>64</v>
      </c>
      <c r="D2663" t="s">
        <v>92</v>
      </c>
      <c r="E2663">
        <v>2581</v>
      </c>
      <c r="F2663">
        <v>1</v>
      </c>
    </row>
    <row r="2664" spans="1:6">
      <c r="A2664">
        <v>4814</v>
      </c>
      <c r="B2664">
        <v>10</v>
      </c>
      <c r="C2664" t="s">
        <v>64</v>
      </c>
      <c r="D2664" t="s">
        <v>92</v>
      </c>
      <c r="E2664">
        <v>5774</v>
      </c>
      <c r="F2664">
        <v>1</v>
      </c>
    </row>
    <row r="2665" spans="1:6">
      <c r="A2665">
        <v>4814</v>
      </c>
      <c r="B2665">
        <v>10</v>
      </c>
      <c r="C2665" t="s">
        <v>64</v>
      </c>
      <c r="D2665" t="s">
        <v>92</v>
      </c>
      <c r="E2665">
        <v>2374</v>
      </c>
      <c r="F2665">
        <v>1</v>
      </c>
    </row>
    <row r="2666" spans="1:6">
      <c r="A2666">
        <v>4814</v>
      </c>
      <c r="B2666">
        <v>10</v>
      </c>
      <c r="C2666" t="s">
        <v>64</v>
      </c>
      <c r="D2666" t="s">
        <v>92</v>
      </c>
      <c r="E2666">
        <v>1004</v>
      </c>
      <c r="F2666">
        <v>1</v>
      </c>
    </row>
    <row r="2667" spans="1:6">
      <c r="A2667">
        <v>4814</v>
      </c>
      <c r="B2667">
        <v>10</v>
      </c>
      <c r="C2667" t="s">
        <v>64</v>
      </c>
      <c r="D2667" t="s">
        <v>92</v>
      </c>
      <c r="E2667">
        <v>1211</v>
      </c>
      <c r="F2667">
        <v>1</v>
      </c>
    </row>
    <row r="2668" spans="1:6">
      <c r="A2668">
        <v>4814</v>
      </c>
      <c r="B2668">
        <v>10</v>
      </c>
      <c r="C2668" t="s">
        <v>64</v>
      </c>
      <c r="D2668" t="s">
        <v>92</v>
      </c>
      <c r="E2668">
        <v>2875</v>
      </c>
      <c r="F2668">
        <v>1</v>
      </c>
    </row>
    <row r="2669" spans="1:6">
      <c r="A2669">
        <v>4814</v>
      </c>
      <c r="B2669">
        <v>11</v>
      </c>
      <c r="C2669" t="s">
        <v>64</v>
      </c>
      <c r="D2669" t="s">
        <v>92</v>
      </c>
      <c r="E2669">
        <v>2936</v>
      </c>
      <c r="F2669">
        <v>7</v>
      </c>
    </row>
    <row r="2670" spans="1:6">
      <c r="A2670">
        <v>4814</v>
      </c>
      <c r="B2670">
        <v>11</v>
      </c>
      <c r="C2670" t="s">
        <v>64</v>
      </c>
      <c r="D2670" t="s">
        <v>92</v>
      </c>
      <c r="E2670">
        <v>3898</v>
      </c>
      <c r="F2670">
        <v>6</v>
      </c>
    </row>
    <row r="2671" spans="1:6">
      <c r="A2671">
        <v>4814</v>
      </c>
      <c r="B2671">
        <v>11</v>
      </c>
      <c r="C2671" t="s">
        <v>64</v>
      </c>
      <c r="D2671" t="s">
        <v>92</v>
      </c>
      <c r="E2671">
        <v>1077</v>
      </c>
      <c r="F2671">
        <v>4</v>
      </c>
    </row>
    <row r="2672" spans="1:6">
      <c r="A2672">
        <v>4814</v>
      </c>
      <c r="B2672">
        <v>11</v>
      </c>
      <c r="C2672" t="s">
        <v>64</v>
      </c>
      <c r="D2672" t="s">
        <v>92</v>
      </c>
      <c r="E2672">
        <v>222</v>
      </c>
      <c r="F2672">
        <v>4</v>
      </c>
    </row>
    <row r="2673" spans="1:6">
      <c r="A2673">
        <v>4814</v>
      </c>
      <c r="B2673">
        <v>11</v>
      </c>
      <c r="C2673" t="s">
        <v>64</v>
      </c>
      <c r="D2673" t="s">
        <v>92</v>
      </c>
      <c r="E2673">
        <v>2496</v>
      </c>
      <c r="F2673">
        <v>4</v>
      </c>
    </row>
    <row r="2674" spans="1:6">
      <c r="A2674">
        <v>4814</v>
      </c>
      <c r="B2674">
        <v>11</v>
      </c>
      <c r="C2674" t="s">
        <v>64</v>
      </c>
      <c r="D2674" t="s">
        <v>92</v>
      </c>
      <c r="E2674">
        <v>4782</v>
      </c>
      <c r="F2674">
        <v>3</v>
      </c>
    </row>
    <row r="2675" spans="1:6">
      <c r="A2675">
        <v>4814</v>
      </c>
      <c r="B2675">
        <v>11</v>
      </c>
      <c r="C2675" t="s">
        <v>64</v>
      </c>
      <c r="D2675" t="s">
        <v>92</v>
      </c>
      <c r="E2675">
        <v>1092</v>
      </c>
      <c r="F2675">
        <v>3</v>
      </c>
    </row>
    <row r="2676" spans="1:6">
      <c r="A2676">
        <v>4814</v>
      </c>
      <c r="B2676">
        <v>11</v>
      </c>
      <c r="C2676" t="s">
        <v>64</v>
      </c>
      <c r="D2676" t="s">
        <v>92</v>
      </c>
      <c r="E2676">
        <v>3326</v>
      </c>
      <c r="F2676">
        <v>3</v>
      </c>
    </row>
    <row r="2677" spans="1:6">
      <c r="A2677">
        <v>4814</v>
      </c>
      <c r="B2677">
        <v>11</v>
      </c>
      <c r="C2677" t="s">
        <v>64</v>
      </c>
      <c r="D2677" t="s">
        <v>92</v>
      </c>
      <c r="E2677">
        <v>3108</v>
      </c>
      <c r="F2677">
        <v>3</v>
      </c>
    </row>
    <row r="2678" spans="1:6">
      <c r="A2678">
        <v>4814</v>
      </c>
      <c r="B2678">
        <v>11</v>
      </c>
      <c r="C2678" t="s">
        <v>64</v>
      </c>
      <c r="D2678" t="s">
        <v>92</v>
      </c>
      <c r="E2678">
        <v>5878</v>
      </c>
      <c r="F2678">
        <v>3</v>
      </c>
    </row>
    <row r="2679" spans="1:6">
      <c r="A2679">
        <v>4814</v>
      </c>
      <c r="B2679">
        <v>11</v>
      </c>
      <c r="C2679" t="s">
        <v>64</v>
      </c>
      <c r="D2679" t="s">
        <v>92</v>
      </c>
      <c r="E2679">
        <v>4848</v>
      </c>
      <c r="F2679">
        <v>3</v>
      </c>
    </row>
    <row r="2680" spans="1:6">
      <c r="A2680">
        <v>4814</v>
      </c>
      <c r="B2680">
        <v>11</v>
      </c>
      <c r="C2680" t="s">
        <v>64</v>
      </c>
      <c r="D2680" t="s">
        <v>92</v>
      </c>
      <c r="E2680">
        <v>5578</v>
      </c>
      <c r="F2680">
        <v>2</v>
      </c>
    </row>
    <row r="2681" spans="1:6">
      <c r="A2681">
        <v>4814</v>
      </c>
      <c r="B2681">
        <v>11</v>
      </c>
      <c r="C2681" t="s">
        <v>64</v>
      </c>
      <c r="D2681" t="s">
        <v>92</v>
      </c>
      <c r="E2681">
        <v>3130</v>
      </c>
      <c r="F2681">
        <v>2</v>
      </c>
    </row>
    <row r="2682" spans="1:6">
      <c r="A2682">
        <v>4814</v>
      </c>
      <c r="B2682">
        <v>11</v>
      </c>
      <c r="C2682" t="s">
        <v>64</v>
      </c>
      <c r="D2682" t="s">
        <v>92</v>
      </c>
      <c r="E2682">
        <v>3755</v>
      </c>
      <c r="F2682">
        <v>2</v>
      </c>
    </row>
    <row r="2683" spans="1:6">
      <c r="A2683">
        <v>4814</v>
      </c>
      <c r="B2683">
        <v>11</v>
      </c>
      <c r="C2683" t="s">
        <v>64</v>
      </c>
      <c r="D2683" t="s">
        <v>92</v>
      </c>
      <c r="E2683">
        <v>5557</v>
      </c>
      <c r="F2683">
        <v>2</v>
      </c>
    </row>
    <row r="2684" spans="1:6">
      <c r="A2684">
        <v>4814</v>
      </c>
      <c r="B2684">
        <v>11</v>
      </c>
      <c r="C2684" t="s">
        <v>64</v>
      </c>
      <c r="D2684" t="s">
        <v>92</v>
      </c>
      <c r="E2684">
        <v>3963</v>
      </c>
      <c r="F2684">
        <v>2</v>
      </c>
    </row>
    <row r="2685" spans="1:6">
      <c r="A2685">
        <v>4814</v>
      </c>
      <c r="B2685">
        <v>11</v>
      </c>
      <c r="C2685" t="s">
        <v>64</v>
      </c>
      <c r="D2685" t="s">
        <v>92</v>
      </c>
      <c r="E2685">
        <v>3862</v>
      </c>
      <c r="F2685">
        <v>2</v>
      </c>
    </row>
    <row r="2686" spans="1:6">
      <c r="A2686">
        <v>4814</v>
      </c>
      <c r="B2686">
        <v>11</v>
      </c>
      <c r="C2686" t="s">
        <v>64</v>
      </c>
      <c r="D2686" t="s">
        <v>92</v>
      </c>
      <c r="E2686">
        <v>4104</v>
      </c>
      <c r="F2686">
        <v>2</v>
      </c>
    </row>
    <row r="2687" spans="1:6">
      <c r="A2687">
        <v>4814</v>
      </c>
      <c r="B2687">
        <v>11</v>
      </c>
      <c r="C2687" t="s">
        <v>64</v>
      </c>
      <c r="D2687" t="s">
        <v>92</v>
      </c>
      <c r="E2687">
        <v>3139</v>
      </c>
      <c r="F2687">
        <v>2</v>
      </c>
    </row>
    <row r="2688" spans="1:6">
      <c r="A2688">
        <v>4814</v>
      </c>
      <c r="B2688">
        <v>11</v>
      </c>
      <c r="C2688" t="s">
        <v>64</v>
      </c>
      <c r="D2688" t="s">
        <v>92</v>
      </c>
      <c r="E2688">
        <v>5257</v>
      </c>
      <c r="F2688">
        <v>2</v>
      </c>
    </row>
    <row r="2689" spans="1:6">
      <c r="A2689">
        <v>4814</v>
      </c>
      <c r="B2689">
        <v>11</v>
      </c>
      <c r="C2689" t="s">
        <v>64</v>
      </c>
      <c r="D2689" t="s">
        <v>92</v>
      </c>
      <c r="E2689">
        <v>2829</v>
      </c>
      <c r="F2689">
        <v>2</v>
      </c>
    </row>
    <row r="2690" spans="1:6">
      <c r="A2690">
        <v>4814</v>
      </c>
      <c r="B2690">
        <v>11</v>
      </c>
      <c r="C2690" t="s">
        <v>64</v>
      </c>
      <c r="D2690" t="s">
        <v>92</v>
      </c>
      <c r="E2690">
        <v>4147</v>
      </c>
      <c r="F2690">
        <v>2</v>
      </c>
    </row>
    <row r="2691" spans="1:6">
      <c r="A2691">
        <v>4814</v>
      </c>
      <c r="B2691">
        <v>11</v>
      </c>
      <c r="C2691" t="s">
        <v>64</v>
      </c>
      <c r="D2691" t="s">
        <v>92</v>
      </c>
      <c r="E2691">
        <v>2950</v>
      </c>
      <c r="F2691">
        <v>2</v>
      </c>
    </row>
    <row r="2692" spans="1:6">
      <c r="A2692">
        <v>4814</v>
      </c>
      <c r="B2692">
        <v>11</v>
      </c>
      <c r="C2692" t="s">
        <v>64</v>
      </c>
      <c r="D2692" t="s">
        <v>92</v>
      </c>
      <c r="E2692">
        <v>2266</v>
      </c>
      <c r="F2692">
        <v>2</v>
      </c>
    </row>
    <row r="2693" spans="1:6">
      <c r="A2693">
        <v>4814</v>
      </c>
      <c r="B2693">
        <v>11</v>
      </c>
      <c r="C2693" t="s">
        <v>64</v>
      </c>
      <c r="D2693" t="s">
        <v>92</v>
      </c>
      <c r="E2693">
        <v>2040</v>
      </c>
      <c r="F2693">
        <v>2</v>
      </c>
    </row>
    <row r="2694" spans="1:6">
      <c r="A2694">
        <v>4814</v>
      </c>
      <c r="B2694">
        <v>11</v>
      </c>
      <c r="C2694" t="s">
        <v>64</v>
      </c>
      <c r="D2694" t="s">
        <v>92</v>
      </c>
      <c r="E2694">
        <v>152</v>
      </c>
      <c r="F2694">
        <v>2</v>
      </c>
    </row>
    <row r="2695" spans="1:6">
      <c r="A2695">
        <v>4814</v>
      </c>
      <c r="B2695">
        <v>11</v>
      </c>
      <c r="C2695" t="s">
        <v>64</v>
      </c>
      <c r="D2695" t="s">
        <v>92</v>
      </c>
      <c r="E2695">
        <v>1151</v>
      </c>
      <c r="F2695">
        <v>2</v>
      </c>
    </row>
    <row r="2696" spans="1:6">
      <c r="A2696">
        <v>4814</v>
      </c>
      <c r="B2696">
        <v>11</v>
      </c>
      <c r="C2696" t="s">
        <v>64</v>
      </c>
      <c r="D2696" t="s">
        <v>92</v>
      </c>
      <c r="E2696">
        <v>4954</v>
      </c>
      <c r="F2696">
        <v>2</v>
      </c>
    </row>
    <row r="2697" spans="1:6">
      <c r="A2697">
        <v>4814</v>
      </c>
      <c r="B2697">
        <v>11</v>
      </c>
      <c r="C2697" t="s">
        <v>64</v>
      </c>
      <c r="D2697" t="s">
        <v>92</v>
      </c>
      <c r="E2697">
        <v>2644</v>
      </c>
      <c r="F2697">
        <v>2</v>
      </c>
    </row>
    <row r="2698" spans="1:6">
      <c r="A2698">
        <v>4814</v>
      </c>
      <c r="B2698">
        <v>11</v>
      </c>
      <c r="C2698" t="s">
        <v>64</v>
      </c>
      <c r="D2698" t="s">
        <v>92</v>
      </c>
      <c r="E2698">
        <v>5504</v>
      </c>
      <c r="F2698">
        <v>2</v>
      </c>
    </row>
    <row r="2699" spans="1:6">
      <c r="A2699">
        <v>4814</v>
      </c>
      <c r="B2699">
        <v>11</v>
      </c>
      <c r="C2699" t="s">
        <v>64</v>
      </c>
      <c r="D2699" t="s">
        <v>92</v>
      </c>
      <c r="E2699">
        <v>5080</v>
      </c>
      <c r="F2699">
        <v>2</v>
      </c>
    </row>
    <row r="2700" spans="1:6">
      <c r="A2700">
        <v>4814</v>
      </c>
      <c r="B2700">
        <v>11</v>
      </c>
      <c r="C2700" t="s">
        <v>64</v>
      </c>
      <c r="D2700" t="s">
        <v>92</v>
      </c>
      <c r="E2700">
        <v>5872</v>
      </c>
      <c r="F2700">
        <v>2</v>
      </c>
    </row>
    <row r="2701" spans="1:6">
      <c r="A2701">
        <v>4814</v>
      </c>
      <c r="B2701">
        <v>11</v>
      </c>
      <c r="C2701" t="s">
        <v>64</v>
      </c>
      <c r="D2701" t="s">
        <v>92</v>
      </c>
      <c r="E2701">
        <v>5634</v>
      </c>
      <c r="F2701">
        <v>2</v>
      </c>
    </row>
    <row r="2702" spans="1:6">
      <c r="A2702">
        <v>4814</v>
      </c>
      <c r="B2702">
        <v>11</v>
      </c>
      <c r="C2702" t="s">
        <v>64</v>
      </c>
      <c r="D2702" t="s">
        <v>92</v>
      </c>
      <c r="E2702">
        <v>5755</v>
      </c>
      <c r="F2702">
        <v>2</v>
      </c>
    </row>
    <row r="2703" spans="1:6">
      <c r="A2703">
        <v>4814</v>
      </c>
      <c r="B2703">
        <v>11</v>
      </c>
      <c r="C2703" t="s">
        <v>64</v>
      </c>
      <c r="D2703" t="s">
        <v>92</v>
      </c>
      <c r="E2703">
        <v>4495</v>
      </c>
      <c r="F2703">
        <v>2</v>
      </c>
    </row>
    <row r="2704" spans="1:6">
      <c r="A2704">
        <v>4814</v>
      </c>
      <c r="B2704">
        <v>11</v>
      </c>
      <c r="C2704" t="s">
        <v>64</v>
      </c>
      <c r="D2704" t="s">
        <v>92</v>
      </c>
      <c r="E2704">
        <v>132</v>
      </c>
      <c r="F2704">
        <v>2</v>
      </c>
    </row>
    <row r="2705" spans="1:6">
      <c r="A2705">
        <v>4814</v>
      </c>
      <c r="B2705">
        <v>11</v>
      </c>
      <c r="C2705" t="s">
        <v>64</v>
      </c>
      <c r="D2705" t="s">
        <v>92</v>
      </c>
      <c r="E2705">
        <v>3400</v>
      </c>
      <c r="F2705">
        <v>1</v>
      </c>
    </row>
    <row r="2706" spans="1:6">
      <c r="A2706">
        <v>4814</v>
      </c>
      <c r="B2706">
        <v>11</v>
      </c>
      <c r="C2706" t="s">
        <v>64</v>
      </c>
      <c r="D2706" t="s">
        <v>92</v>
      </c>
      <c r="E2706">
        <v>4361</v>
      </c>
      <c r="F2706">
        <v>1</v>
      </c>
    </row>
    <row r="2707" spans="1:6">
      <c r="A2707">
        <v>4814</v>
      </c>
      <c r="B2707">
        <v>11</v>
      </c>
      <c r="C2707" t="s">
        <v>64</v>
      </c>
      <c r="D2707" t="s">
        <v>92</v>
      </c>
      <c r="E2707">
        <v>4977</v>
      </c>
      <c r="F2707">
        <v>1</v>
      </c>
    </row>
    <row r="2708" spans="1:6">
      <c r="A2708">
        <v>4814</v>
      </c>
      <c r="B2708">
        <v>11</v>
      </c>
      <c r="C2708" t="s">
        <v>64</v>
      </c>
      <c r="D2708" t="s">
        <v>92</v>
      </c>
      <c r="E2708">
        <v>3907</v>
      </c>
      <c r="F2708">
        <v>1</v>
      </c>
    </row>
    <row r="2709" spans="1:6">
      <c r="A2709">
        <v>4814</v>
      </c>
      <c r="B2709">
        <v>11</v>
      </c>
      <c r="C2709" t="s">
        <v>64</v>
      </c>
      <c r="D2709" t="s">
        <v>92</v>
      </c>
      <c r="E2709">
        <v>4334</v>
      </c>
      <c r="F2709">
        <v>1</v>
      </c>
    </row>
    <row r="2710" spans="1:6">
      <c r="A2710">
        <v>4814</v>
      </c>
      <c r="B2710">
        <v>11</v>
      </c>
      <c r="C2710" t="s">
        <v>64</v>
      </c>
      <c r="D2710" t="s">
        <v>92</v>
      </c>
      <c r="E2710">
        <v>5586</v>
      </c>
      <c r="F2710">
        <v>1</v>
      </c>
    </row>
    <row r="2711" spans="1:6">
      <c r="A2711">
        <v>4814</v>
      </c>
      <c r="B2711">
        <v>11</v>
      </c>
      <c r="C2711" t="s">
        <v>64</v>
      </c>
      <c r="D2711" t="s">
        <v>92</v>
      </c>
      <c r="E2711">
        <v>5442</v>
      </c>
      <c r="F2711">
        <v>1</v>
      </c>
    </row>
    <row r="2712" spans="1:6">
      <c r="A2712">
        <v>4814</v>
      </c>
      <c r="B2712">
        <v>11</v>
      </c>
      <c r="C2712" t="s">
        <v>64</v>
      </c>
      <c r="D2712" t="s">
        <v>92</v>
      </c>
      <c r="E2712">
        <v>1156</v>
      </c>
      <c r="F2712">
        <v>1</v>
      </c>
    </row>
    <row r="2713" spans="1:6">
      <c r="A2713">
        <v>4814</v>
      </c>
      <c r="B2713">
        <v>11</v>
      </c>
      <c r="C2713" t="s">
        <v>64</v>
      </c>
      <c r="D2713" t="s">
        <v>92</v>
      </c>
      <c r="E2713">
        <v>5610</v>
      </c>
      <c r="F2713">
        <v>1</v>
      </c>
    </row>
    <row r="2714" spans="1:6">
      <c r="A2714">
        <v>4814</v>
      </c>
      <c r="B2714">
        <v>11</v>
      </c>
      <c r="C2714" t="s">
        <v>64</v>
      </c>
      <c r="D2714" t="s">
        <v>92</v>
      </c>
      <c r="E2714">
        <v>5176</v>
      </c>
      <c r="F2714">
        <v>1</v>
      </c>
    </row>
    <row r="2715" spans="1:6">
      <c r="A2715">
        <v>4814</v>
      </c>
      <c r="B2715">
        <v>11</v>
      </c>
      <c r="C2715" t="s">
        <v>64</v>
      </c>
      <c r="D2715" t="s">
        <v>92</v>
      </c>
      <c r="E2715">
        <v>5359</v>
      </c>
      <c r="F2715">
        <v>1</v>
      </c>
    </row>
    <row r="2716" spans="1:6">
      <c r="A2716">
        <v>4814</v>
      </c>
      <c r="B2716">
        <v>11</v>
      </c>
      <c r="C2716" t="s">
        <v>64</v>
      </c>
      <c r="D2716" t="s">
        <v>92</v>
      </c>
      <c r="E2716">
        <v>5851</v>
      </c>
      <c r="F2716">
        <v>1</v>
      </c>
    </row>
    <row r="2717" spans="1:6">
      <c r="A2717">
        <v>4814</v>
      </c>
      <c r="B2717">
        <v>11</v>
      </c>
      <c r="C2717" t="s">
        <v>64</v>
      </c>
      <c r="D2717" t="s">
        <v>92</v>
      </c>
      <c r="E2717">
        <v>4132</v>
      </c>
      <c r="F2717">
        <v>1</v>
      </c>
    </row>
    <row r="2718" spans="1:6">
      <c r="A2718">
        <v>4814</v>
      </c>
      <c r="B2718">
        <v>11</v>
      </c>
      <c r="C2718" t="s">
        <v>64</v>
      </c>
      <c r="D2718" t="s">
        <v>92</v>
      </c>
      <c r="E2718">
        <v>3031</v>
      </c>
      <c r="F2718">
        <v>1</v>
      </c>
    </row>
    <row r="2719" spans="1:6">
      <c r="A2719">
        <v>4814</v>
      </c>
      <c r="B2719">
        <v>11</v>
      </c>
      <c r="C2719" t="s">
        <v>64</v>
      </c>
      <c r="D2719" t="s">
        <v>92</v>
      </c>
      <c r="E2719">
        <v>2584</v>
      </c>
      <c r="F2719">
        <v>1</v>
      </c>
    </row>
    <row r="2720" spans="1:6">
      <c r="A2720">
        <v>4814</v>
      </c>
      <c r="B2720">
        <v>11</v>
      </c>
      <c r="C2720" t="s">
        <v>64</v>
      </c>
      <c r="D2720" t="s">
        <v>92</v>
      </c>
      <c r="E2720">
        <v>5075</v>
      </c>
      <c r="F2720">
        <v>1</v>
      </c>
    </row>
    <row r="2721" spans="1:6">
      <c r="A2721">
        <v>4814</v>
      </c>
      <c r="B2721">
        <v>11</v>
      </c>
      <c r="C2721" t="s">
        <v>64</v>
      </c>
      <c r="D2721" t="s">
        <v>92</v>
      </c>
      <c r="E2721">
        <v>4237</v>
      </c>
      <c r="F2721">
        <v>1</v>
      </c>
    </row>
    <row r="2722" spans="1:6">
      <c r="A2722">
        <v>4814</v>
      </c>
      <c r="B2722">
        <v>11</v>
      </c>
      <c r="C2722" t="s">
        <v>64</v>
      </c>
      <c r="D2722" t="s">
        <v>92</v>
      </c>
      <c r="E2722">
        <v>2712</v>
      </c>
      <c r="F2722">
        <v>1</v>
      </c>
    </row>
    <row r="2723" spans="1:6">
      <c r="A2723">
        <v>4814</v>
      </c>
      <c r="B2723">
        <v>11</v>
      </c>
      <c r="C2723" t="s">
        <v>64</v>
      </c>
      <c r="D2723" t="s">
        <v>92</v>
      </c>
      <c r="E2723">
        <v>3200</v>
      </c>
      <c r="F2723">
        <v>1</v>
      </c>
    </row>
    <row r="2724" spans="1:6">
      <c r="A2724">
        <v>4814</v>
      </c>
      <c r="B2724">
        <v>11</v>
      </c>
      <c r="C2724" t="s">
        <v>64</v>
      </c>
      <c r="D2724" t="s">
        <v>92</v>
      </c>
      <c r="E2724">
        <v>5466</v>
      </c>
      <c r="F2724">
        <v>1</v>
      </c>
    </row>
    <row r="2725" spans="1:6">
      <c r="A2725">
        <v>4814</v>
      </c>
      <c r="B2725">
        <v>11</v>
      </c>
      <c r="C2725" t="s">
        <v>64</v>
      </c>
      <c r="D2725" t="s">
        <v>92</v>
      </c>
      <c r="E2725">
        <v>343</v>
      </c>
      <c r="F2725">
        <v>1</v>
      </c>
    </row>
    <row r="2726" spans="1:6">
      <c r="A2726">
        <v>4814</v>
      </c>
      <c r="B2726">
        <v>11</v>
      </c>
      <c r="C2726" t="s">
        <v>64</v>
      </c>
      <c r="D2726" t="s">
        <v>92</v>
      </c>
      <c r="E2726">
        <v>2318</v>
      </c>
      <c r="F2726">
        <v>1</v>
      </c>
    </row>
    <row r="2727" spans="1:6">
      <c r="A2727">
        <v>4814</v>
      </c>
      <c r="B2727">
        <v>11</v>
      </c>
      <c r="C2727" t="s">
        <v>64</v>
      </c>
      <c r="D2727" t="s">
        <v>92</v>
      </c>
      <c r="E2727">
        <v>3138</v>
      </c>
      <c r="F2727">
        <v>1</v>
      </c>
    </row>
    <row r="2728" spans="1:6">
      <c r="A2728">
        <v>4814</v>
      </c>
      <c r="B2728">
        <v>11</v>
      </c>
      <c r="C2728" t="s">
        <v>64</v>
      </c>
      <c r="D2728" t="s">
        <v>92</v>
      </c>
      <c r="E2728">
        <v>5954</v>
      </c>
      <c r="F2728">
        <v>1</v>
      </c>
    </row>
    <row r="2729" spans="1:6">
      <c r="A2729">
        <v>4814</v>
      </c>
      <c r="B2729">
        <v>11</v>
      </c>
      <c r="C2729" t="s">
        <v>64</v>
      </c>
      <c r="D2729" t="s">
        <v>92</v>
      </c>
      <c r="E2729">
        <v>2887</v>
      </c>
      <c r="F2729">
        <v>1</v>
      </c>
    </row>
    <row r="2730" spans="1:6">
      <c r="A2730">
        <v>4814</v>
      </c>
      <c r="B2730">
        <v>11</v>
      </c>
      <c r="C2730" t="s">
        <v>64</v>
      </c>
      <c r="D2730" t="s">
        <v>92</v>
      </c>
      <c r="E2730">
        <v>3927</v>
      </c>
      <c r="F2730">
        <v>1</v>
      </c>
    </row>
    <row r="2731" spans="1:6">
      <c r="A2731">
        <v>4814</v>
      </c>
      <c r="B2731">
        <v>11</v>
      </c>
      <c r="C2731" t="s">
        <v>64</v>
      </c>
      <c r="D2731" t="s">
        <v>92</v>
      </c>
      <c r="E2731">
        <v>3375</v>
      </c>
      <c r="F2731">
        <v>1</v>
      </c>
    </row>
    <row r="2732" spans="1:6">
      <c r="A2732">
        <v>4814</v>
      </c>
      <c r="B2732">
        <v>11</v>
      </c>
      <c r="C2732" t="s">
        <v>64</v>
      </c>
      <c r="D2732" t="s">
        <v>92</v>
      </c>
      <c r="E2732">
        <v>4170</v>
      </c>
      <c r="F2732">
        <v>1</v>
      </c>
    </row>
    <row r="2733" spans="1:6">
      <c r="A2733">
        <v>4814</v>
      </c>
      <c r="B2733">
        <v>11</v>
      </c>
      <c r="C2733" t="s">
        <v>64</v>
      </c>
      <c r="D2733" t="s">
        <v>92</v>
      </c>
      <c r="E2733">
        <v>247</v>
      </c>
      <c r="F2733">
        <v>1</v>
      </c>
    </row>
    <row r="2734" spans="1:6">
      <c r="A2734">
        <v>4814</v>
      </c>
      <c r="B2734">
        <v>11</v>
      </c>
      <c r="C2734" t="s">
        <v>64</v>
      </c>
      <c r="D2734" t="s">
        <v>92</v>
      </c>
      <c r="E2734">
        <v>3255</v>
      </c>
      <c r="F2734">
        <v>1</v>
      </c>
    </row>
    <row r="2735" spans="1:6">
      <c r="A2735">
        <v>4814</v>
      </c>
      <c r="B2735">
        <v>11</v>
      </c>
      <c r="C2735" t="s">
        <v>64</v>
      </c>
      <c r="D2735" t="s">
        <v>92</v>
      </c>
      <c r="E2735">
        <v>2639</v>
      </c>
      <c r="F2735">
        <v>1</v>
      </c>
    </row>
    <row r="2736" spans="1:6">
      <c r="A2736">
        <v>4814</v>
      </c>
      <c r="B2736">
        <v>11</v>
      </c>
      <c r="C2736" t="s">
        <v>64</v>
      </c>
      <c r="D2736" t="s">
        <v>92</v>
      </c>
      <c r="E2736">
        <v>3944</v>
      </c>
      <c r="F2736">
        <v>1</v>
      </c>
    </row>
    <row r="2737" spans="1:6">
      <c r="A2737">
        <v>4814</v>
      </c>
      <c r="B2737">
        <v>11</v>
      </c>
      <c r="C2737" t="s">
        <v>64</v>
      </c>
      <c r="D2737" t="s">
        <v>92</v>
      </c>
      <c r="E2737">
        <v>4519</v>
      </c>
      <c r="F2737">
        <v>1</v>
      </c>
    </row>
    <row r="2738" spans="1:6">
      <c r="A2738">
        <v>4814</v>
      </c>
      <c r="B2738">
        <v>11</v>
      </c>
      <c r="C2738" t="s">
        <v>64</v>
      </c>
      <c r="D2738" t="s">
        <v>92</v>
      </c>
      <c r="E2738">
        <v>1162</v>
      </c>
      <c r="F2738">
        <v>1</v>
      </c>
    </row>
    <row r="2739" spans="1:6">
      <c r="A2739">
        <v>4814</v>
      </c>
      <c r="B2739">
        <v>11</v>
      </c>
      <c r="C2739" t="s">
        <v>64</v>
      </c>
      <c r="D2739" t="s">
        <v>92</v>
      </c>
      <c r="E2739">
        <v>4803</v>
      </c>
      <c r="F2739">
        <v>1</v>
      </c>
    </row>
    <row r="2740" spans="1:6">
      <c r="A2740">
        <v>4814</v>
      </c>
      <c r="B2740">
        <v>11</v>
      </c>
      <c r="C2740" t="s">
        <v>64</v>
      </c>
      <c r="D2740" t="s">
        <v>92</v>
      </c>
      <c r="E2740">
        <v>3705</v>
      </c>
      <c r="F2740">
        <v>1</v>
      </c>
    </row>
    <row r="2741" spans="1:6">
      <c r="A2741">
        <v>4814</v>
      </c>
      <c r="B2741">
        <v>11</v>
      </c>
      <c r="C2741" t="s">
        <v>64</v>
      </c>
      <c r="D2741" t="s">
        <v>92</v>
      </c>
      <c r="E2741">
        <v>2017</v>
      </c>
      <c r="F2741">
        <v>1</v>
      </c>
    </row>
    <row r="2742" spans="1:6">
      <c r="A2742">
        <v>4814</v>
      </c>
      <c r="B2742">
        <v>11</v>
      </c>
      <c r="C2742" t="s">
        <v>64</v>
      </c>
      <c r="D2742" t="s">
        <v>92</v>
      </c>
      <c r="E2742">
        <v>2035</v>
      </c>
      <c r="F2742">
        <v>1</v>
      </c>
    </row>
    <row r="2743" spans="1:6">
      <c r="A2743">
        <v>4814</v>
      </c>
      <c r="B2743">
        <v>11</v>
      </c>
      <c r="C2743" t="s">
        <v>64</v>
      </c>
      <c r="D2743" t="s">
        <v>92</v>
      </c>
      <c r="E2743">
        <v>4518</v>
      </c>
      <c r="F2743">
        <v>1</v>
      </c>
    </row>
    <row r="2744" spans="1:6">
      <c r="A2744">
        <v>4814</v>
      </c>
      <c r="B2744">
        <v>11</v>
      </c>
      <c r="C2744" t="s">
        <v>64</v>
      </c>
      <c r="D2744" t="s">
        <v>92</v>
      </c>
      <c r="E2744">
        <v>2649</v>
      </c>
      <c r="F2744">
        <v>1</v>
      </c>
    </row>
    <row r="2745" spans="1:6">
      <c r="A2745">
        <v>4814</v>
      </c>
      <c r="B2745">
        <v>11</v>
      </c>
      <c r="C2745" t="s">
        <v>64</v>
      </c>
      <c r="D2745" t="s">
        <v>92</v>
      </c>
      <c r="E2745">
        <v>2583</v>
      </c>
      <c r="F2745">
        <v>1</v>
      </c>
    </row>
    <row r="2746" spans="1:6">
      <c r="A2746">
        <v>4814</v>
      </c>
      <c r="B2746">
        <v>11</v>
      </c>
      <c r="C2746" t="s">
        <v>64</v>
      </c>
      <c r="D2746" t="s">
        <v>92</v>
      </c>
      <c r="E2746">
        <v>4291</v>
      </c>
      <c r="F2746">
        <v>1</v>
      </c>
    </row>
    <row r="2747" spans="1:6">
      <c r="A2747">
        <v>4814</v>
      </c>
      <c r="B2747">
        <v>11</v>
      </c>
      <c r="C2747" t="s">
        <v>64</v>
      </c>
      <c r="D2747" t="s">
        <v>92</v>
      </c>
      <c r="E2747">
        <v>5609</v>
      </c>
      <c r="F2747">
        <v>1</v>
      </c>
    </row>
    <row r="2748" spans="1:6">
      <c r="A2748">
        <v>4814</v>
      </c>
      <c r="B2748">
        <v>11</v>
      </c>
      <c r="C2748" t="s">
        <v>64</v>
      </c>
      <c r="D2748" t="s">
        <v>92</v>
      </c>
      <c r="E2748">
        <v>282</v>
      </c>
      <c r="F2748">
        <v>1</v>
      </c>
    </row>
    <row r="2749" spans="1:6">
      <c r="A2749">
        <v>4814</v>
      </c>
      <c r="B2749">
        <v>11</v>
      </c>
      <c r="C2749" t="s">
        <v>64</v>
      </c>
      <c r="D2749" t="s">
        <v>92</v>
      </c>
      <c r="E2749">
        <v>5233</v>
      </c>
      <c r="F2749">
        <v>1</v>
      </c>
    </row>
    <row r="2750" spans="1:6">
      <c r="A2750">
        <v>4814</v>
      </c>
      <c r="B2750">
        <v>11</v>
      </c>
      <c r="C2750" t="s">
        <v>64</v>
      </c>
      <c r="D2750" t="s">
        <v>92</v>
      </c>
      <c r="E2750">
        <v>5163</v>
      </c>
      <c r="F2750">
        <v>1</v>
      </c>
    </row>
    <row r="2751" spans="1:6">
      <c r="A2751">
        <v>4814</v>
      </c>
      <c r="B2751">
        <v>11</v>
      </c>
      <c r="C2751" t="s">
        <v>64</v>
      </c>
      <c r="D2751" t="s">
        <v>92</v>
      </c>
      <c r="E2751">
        <v>2058</v>
      </c>
      <c r="F2751">
        <v>1</v>
      </c>
    </row>
    <row r="2752" spans="1:6">
      <c r="A2752">
        <v>4814</v>
      </c>
      <c r="B2752">
        <v>11</v>
      </c>
      <c r="C2752" t="s">
        <v>64</v>
      </c>
      <c r="D2752" t="s">
        <v>92</v>
      </c>
      <c r="E2752">
        <v>6075</v>
      </c>
      <c r="F2752">
        <v>1</v>
      </c>
    </row>
    <row r="2753" spans="1:6">
      <c r="A2753">
        <v>4814</v>
      </c>
      <c r="B2753">
        <v>11</v>
      </c>
      <c r="C2753" t="s">
        <v>64</v>
      </c>
      <c r="D2753" t="s">
        <v>92</v>
      </c>
      <c r="E2753">
        <v>3233</v>
      </c>
      <c r="F2753">
        <v>1</v>
      </c>
    </row>
    <row r="2754" spans="1:6">
      <c r="A2754">
        <v>4814</v>
      </c>
      <c r="B2754">
        <v>11</v>
      </c>
      <c r="C2754" t="s">
        <v>64</v>
      </c>
      <c r="D2754" t="s">
        <v>92</v>
      </c>
      <c r="E2754">
        <v>2853</v>
      </c>
      <c r="F2754">
        <v>1</v>
      </c>
    </row>
    <row r="2755" spans="1:6">
      <c r="A2755">
        <v>4814</v>
      </c>
      <c r="B2755">
        <v>11</v>
      </c>
      <c r="C2755" t="s">
        <v>64</v>
      </c>
      <c r="D2755" t="s">
        <v>92</v>
      </c>
      <c r="E2755">
        <v>2093</v>
      </c>
      <c r="F2755">
        <v>1</v>
      </c>
    </row>
    <row r="2756" spans="1:6">
      <c r="A2756">
        <v>4814</v>
      </c>
      <c r="B2756">
        <v>11</v>
      </c>
      <c r="C2756" t="s">
        <v>64</v>
      </c>
      <c r="D2756" t="s">
        <v>92</v>
      </c>
      <c r="E2756">
        <v>4726</v>
      </c>
      <c r="F2756">
        <v>1</v>
      </c>
    </row>
    <row r="2757" spans="1:6">
      <c r="A2757">
        <v>4814</v>
      </c>
      <c r="B2757">
        <v>11</v>
      </c>
      <c r="C2757" t="s">
        <v>64</v>
      </c>
      <c r="D2757" t="s">
        <v>92</v>
      </c>
      <c r="E2757">
        <v>125</v>
      </c>
      <c r="F2757">
        <v>1</v>
      </c>
    </row>
    <row r="2758" spans="1:6">
      <c r="A2758">
        <v>4814</v>
      </c>
      <c r="B2758">
        <v>11</v>
      </c>
      <c r="C2758" t="s">
        <v>64</v>
      </c>
      <c r="D2758" t="s">
        <v>92</v>
      </c>
      <c r="E2758">
        <v>4511</v>
      </c>
      <c r="F2758">
        <v>1</v>
      </c>
    </row>
    <row r="2759" spans="1:6">
      <c r="A2759">
        <v>4814</v>
      </c>
      <c r="B2759">
        <v>11</v>
      </c>
      <c r="C2759" t="s">
        <v>64</v>
      </c>
      <c r="D2759" t="s">
        <v>92</v>
      </c>
      <c r="E2759">
        <v>3668</v>
      </c>
      <c r="F2759">
        <v>1</v>
      </c>
    </row>
    <row r="2760" spans="1:6">
      <c r="A2760">
        <v>4814</v>
      </c>
      <c r="B2760">
        <v>11</v>
      </c>
      <c r="C2760" t="s">
        <v>64</v>
      </c>
      <c r="D2760" t="s">
        <v>92</v>
      </c>
      <c r="E2760">
        <v>5111</v>
      </c>
      <c r="F2760">
        <v>1</v>
      </c>
    </row>
    <row r="2761" spans="1:6">
      <c r="A2761">
        <v>4814</v>
      </c>
      <c r="B2761">
        <v>11</v>
      </c>
      <c r="C2761" t="s">
        <v>64</v>
      </c>
      <c r="D2761" t="s">
        <v>92</v>
      </c>
      <c r="E2761">
        <v>4929</v>
      </c>
      <c r="F2761">
        <v>1</v>
      </c>
    </row>
    <row r="2762" spans="1:6">
      <c r="A2762">
        <v>4814</v>
      </c>
      <c r="B2762">
        <v>11</v>
      </c>
      <c r="C2762" t="s">
        <v>64</v>
      </c>
      <c r="D2762" t="s">
        <v>92</v>
      </c>
      <c r="E2762">
        <v>4766</v>
      </c>
      <c r="F2762">
        <v>1</v>
      </c>
    </row>
    <row r="2763" spans="1:6">
      <c r="A2763">
        <v>4814</v>
      </c>
      <c r="B2763">
        <v>11</v>
      </c>
      <c r="C2763" t="s">
        <v>64</v>
      </c>
      <c r="D2763" t="s">
        <v>92</v>
      </c>
      <c r="E2763">
        <v>3879</v>
      </c>
      <c r="F2763">
        <v>1</v>
      </c>
    </row>
    <row r="2764" spans="1:6">
      <c r="A2764">
        <v>4814</v>
      </c>
      <c r="B2764">
        <v>11</v>
      </c>
      <c r="C2764" t="s">
        <v>64</v>
      </c>
      <c r="D2764" t="s">
        <v>92</v>
      </c>
      <c r="E2764">
        <v>27</v>
      </c>
      <c r="F2764">
        <v>1</v>
      </c>
    </row>
    <row r="2765" spans="1:6">
      <c r="A2765">
        <v>4814</v>
      </c>
      <c r="B2765">
        <v>11</v>
      </c>
      <c r="C2765" t="s">
        <v>64</v>
      </c>
      <c r="D2765" t="s">
        <v>92</v>
      </c>
      <c r="E2765">
        <v>4288</v>
      </c>
      <c r="F2765">
        <v>1</v>
      </c>
    </row>
    <row r="2766" spans="1:6">
      <c r="A2766">
        <v>4814</v>
      </c>
      <c r="B2766">
        <v>11</v>
      </c>
      <c r="C2766" t="s">
        <v>64</v>
      </c>
      <c r="D2766" t="s">
        <v>92</v>
      </c>
      <c r="E2766">
        <v>5638</v>
      </c>
      <c r="F2766">
        <v>1</v>
      </c>
    </row>
    <row r="2767" spans="1:6">
      <c r="A2767">
        <v>4814</v>
      </c>
      <c r="B2767">
        <v>11</v>
      </c>
      <c r="C2767" t="s">
        <v>64</v>
      </c>
      <c r="D2767" t="s">
        <v>92</v>
      </c>
      <c r="E2767">
        <v>5154</v>
      </c>
      <c r="F2767">
        <v>1</v>
      </c>
    </row>
    <row r="2768" spans="1:6">
      <c r="A2768">
        <v>4814</v>
      </c>
      <c r="B2768">
        <v>11</v>
      </c>
      <c r="C2768" t="s">
        <v>64</v>
      </c>
      <c r="D2768" t="s">
        <v>92</v>
      </c>
      <c r="E2768">
        <v>962</v>
      </c>
      <c r="F2768">
        <v>1</v>
      </c>
    </row>
    <row r="2769" spans="1:6">
      <c r="A2769">
        <v>4814</v>
      </c>
      <c r="B2769">
        <v>11</v>
      </c>
      <c r="C2769" t="s">
        <v>64</v>
      </c>
      <c r="D2769" t="s">
        <v>92</v>
      </c>
      <c r="E2769">
        <v>2425</v>
      </c>
      <c r="F2769">
        <v>1</v>
      </c>
    </row>
    <row r="2770" spans="1:6">
      <c r="A2770">
        <v>4814</v>
      </c>
      <c r="B2770">
        <v>11</v>
      </c>
      <c r="C2770" t="s">
        <v>64</v>
      </c>
      <c r="D2770" t="s">
        <v>92</v>
      </c>
      <c r="E2770">
        <v>3257</v>
      </c>
      <c r="F2770">
        <v>1</v>
      </c>
    </row>
    <row r="2771" spans="1:6">
      <c r="A2771">
        <v>4814</v>
      </c>
      <c r="B2771">
        <v>11</v>
      </c>
      <c r="C2771" t="s">
        <v>64</v>
      </c>
      <c r="D2771" t="s">
        <v>92</v>
      </c>
      <c r="E2771">
        <v>2546</v>
      </c>
      <c r="F2771">
        <v>1</v>
      </c>
    </row>
    <row r="2772" spans="1:6">
      <c r="A2772">
        <v>4814</v>
      </c>
      <c r="B2772">
        <v>11</v>
      </c>
      <c r="C2772" t="s">
        <v>64</v>
      </c>
      <c r="D2772" t="s">
        <v>92</v>
      </c>
      <c r="E2772">
        <v>3831</v>
      </c>
      <c r="F2772">
        <v>1</v>
      </c>
    </row>
    <row r="2773" spans="1:6">
      <c r="A2773">
        <v>4814</v>
      </c>
      <c r="B2773">
        <v>11</v>
      </c>
      <c r="C2773" t="s">
        <v>64</v>
      </c>
      <c r="D2773" t="s">
        <v>92</v>
      </c>
      <c r="E2773">
        <v>4021</v>
      </c>
      <c r="F2773">
        <v>1</v>
      </c>
    </row>
    <row r="2774" spans="1:6">
      <c r="A2774">
        <v>4814</v>
      </c>
      <c r="B2774">
        <v>11</v>
      </c>
      <c r="C2774" t="s">
        <v>64</v>
      </c>
      <c r="D2774" t="s">
        <v>92</v>
      </c>
      <c r="E2774">
        <v>4400</v>
      </c>
      <c r="F2774">
        <v>1</v>
      </c>
    </row>
    <row r="2775" spans="1:6">
      <c r="A2775">
        <v>4814</v>
      </c>
      <c r="B2775">
        <v>11</v>
      </c>
      <c r="C2775" t="s">
        <v>64</v>
      </c>
      <c r="D2775" t="s">
        <v>92</v>
      </c>
      <c r="E2775">
        <v>1146</v>
      </c>
      <c r="F2775">
        <v>1</v>
      </c>
    </row>
    <row r="2776" spans="1:6">
      <c r="A2776">
        <v>4814</v>
      </c>
      <c r="B2776">
        <v>11</v>
      </c>
      <c r="C2776" t="s">
        <v>64</v>
      </c>
      <c r="D2776" t="s">
        <v>92</v>
      </c>
      <c r="E2776">
        <v>4795</v>
      </c>
      <c r="F2776">
        <v>1</v>
      </c>
    </row>
    <row r="2777" spans="1:6">
      <c r="A2777">
        <v>4814</v>
      </c>
      <c r="B2777">
        <v>11</v>
      </c>
      <c r="C2777" t="s">
        <v>64</v>
      </c>
      <c r="D2777" t="s">
        <v>92</v>
      </c>
      <c r="E2777">
        <v>3219</v>
      </c>
      <c r="F2777">
        <v>1</v>
      </c>
    </row>
    <row r="2778" spans="1:6">
      <c r="A2778">
        <v>4814</v>
      </c>
      <c r="B2778">
        <v>11</v>
      </c>
      <c r="C2778" t="s">
        <v>64</v>
      </c>
      <c r="D2778" t="s">
        <v>92</v>
      </c>
      <c r="E2778">
        <v>96</v>
      </c>
      <c r="F2778">
        <v>1</v>
      </c>
    </row>
    <row r="2779" spans="1:6">
      <c r="A2779">
        <v>4814</v>
      </c>
      <c r="B2779">
        <v>11</v>
      </c>
      <c r="C2779" t="s">
        <v>64</v>
      </c>
      <c r="D2779" t="s">
        <v>92</v>
      </c>
      <c r="E2779">
        <v>5001</v>
      </c>
      <c r="F2779">
        <v>1</v>
      </c>
    </row>
    <row r="2780" spans="1:6">
      <c r="A2780">
        <v>4814</v>
      </c>
      <c r="B2780">
        <v>11</v>
      </c>
      <c r="C2780" t="s">
        <v>64</v>
      </c>
      <c r="D2780" t="s">
        <v>92</v>
      </c>
      <c r="E2780">
        <v>5460</v>
      </c>
      <c r="F2780">
        <v>1</v>
      </c>
    </row>
    <row r="2781" spans="1:6">
      <c r="A2781">
        <v>4814</v>
      </c>
      <c r="B2781">
        <v>11</v>
      </c>
      <c r="C2781" t="s">
        <v>64</v>
      </c>
      <c r="D2781" t="s">
        <v>92</v>
      </c>
      <c r="E2781">
        <v>2207</v>
      </c>
      <c r="F2781">
        <v>1</v>
      </c>
    </row>
    <row r="2782" spans="1:6">
      <c r="A2782">
        <v>4814</v>
      </c>
      <c r="B2782">
        <v>11</v>
      </c>
      <c r="C2782" t="s">
        <v>64</v>
      </c>
      <c r="D2782" t="s">
        <v>92</v>
      </c>
      <c r="E2782">
        <v>5532</v>
      </c>
      <c r="F2782">
        <v>1</v>
      </c>
    </row>
    <row r="2783" spans="1:6">
      <c r="A2783">
        <v>4814</v>
      </c>
      <c r="B2783">
        <v>11</v>
      </c>
      <c r="C2783" t="s">
        <v>64</v>
      </c>
      <c r="D2783" t="s">
        <v>92</v>
      </c>
      <c r="E2783">
        <v>1059</v>
      </c>
      <c r="F2783">
        <v>1</v>
      </c>
    </row>
    <row r="2784" spans="1:6">
      <c r="A2784">
        <v>4814</v>
      </c>
      <c r="B2784">
        <v>11</v>
      </c>
      <c r="C2784" t="s">
        <v>64</v>
      </c>
      <c r="D2784" t="s">
        <v>92</v>
      </c>
      <c r="E2784">
        <v>3097</v>
      </c>
      <c r="F2784">
        <v>1</v>
      </c>
    </row>
    <row r="2785" spans="1:6">
      <c r="A2785">
        <v>4814</v>
      </c>
      <c r="B2785">
        <v>11</v>
      </c>
      <c r="C2785" t="s">
        <v>64</v>
      </c>
      <c r="D2785" t="s">
        <v>92</v>
      </c>
      <c r="E2785">
        <v>4771</v>
      </c>
      <c r="F2785">
        <v>1</v>
      </c>
    </row>
    <row r="2786" spans="1:6">
      <c r="A2786">
        <v>4814</v>
      </c>
      <c r="B2786">
        <v>11</v>
      </c>
      <c r="C2786" t="s">
        <v>64</v>
      </c>
      <c r="D2786" t="s">
        <v>92</v>
      </c>
      <c r="E2786">
        <v>2704</v>
      </c>
      <c r="F2786">
        <v>1</v>
      </c>
    </row>
    <row r="2787" spans="1:6">
      <c r="A2787">
        <v>4814</v>
      </c>
      <c r="B2787">
        <v>11</v>
      </c>
      <c r="C2787" t="s">
        <v>64</v>
      </c>
      <c r="D2787" t="s">
        <v>92</v>
      </c>
      <c r="E2787">
        <v>5184</v>
      </c>
      <c r="F2787">
        <v>1</v>
      </c>
    </row>
    <row r="2788" spans="1:6">
      <c r="A2788">
        <v>4814</v>
      </c>
      <c r="B2788">
        <v>11</v>
      </c>
      <c r="C2788" t="s">
        <v>64</v>
      </c>
      <c r="D2788" t="s">
        <v>92</v>
      </c>
      <c r="E2788">
        <v>5435</v>
      </c>
      <c r="F2788">
        <v>1</v>
      </c>
    </row>
    <row r="2789" spans="1:6">
      <c r="A2789">
        <v>4814</v>
      </c>
      <c r="B2789">
        <v>11</v>
      </c>
      <c r="C2789" t="s">
        <v>64</v>
      </c>
      <c r="D2789" t="s">
        <v>92</v>
      </c>
      <c r="E2789">
        <v>3520</v>
      </c>
      <c r="F2789">
        <v>1</v>
      </c>
    </row>
    <row r="2790" spans="1:6">
      <c r="A2790">
        <v>4814</v>
      </c>
      <c r="B2790">
        <v>11</v>
      </c>
      <c r="C2790" t="s">
        <v>64</v>
      </c>
      <c r="D2790" t="s">
        <v>92</v>
      </c>
      <c r="E2790">
        <v>1163</v>
      </c>
      <c r="F2790">
        <v>1</v>
      </c>
    </row>
    <row r="2791" spans="1:6">
      <c r="A2791">
        <v>4814</v>
      </c>
      <c r="B2791">
        <v>11</v>
      </c>
      <c r="C2791" t="s">
        <v>64</v>
      </c>
      <c r="D2791" t="s">
        <v>92</v>
      </c>
      <c r="E2791">
        <v>2220</v>
      </c>
      <c r="F2791">
        <v>1</v>
      </c>
    </row>
    <row r="2792" spans="1:6">
      <c r="A2792">
        <v>4814</v>
      </c>
      <c r="B2792">
        <v>11</v>
      </c>
      <c r="C2792" t="s">
        <v>64</v>
      </c>
      <c r="D2792" t="s">
        <v>92</v>
      </c>
      <c r="E2792">
        <v>3682</v>
      </c>
      <c r="F2792">
        <v>1</v>
      </c>
    </row>
    <row r="2793" spans="1:6">
      <c r="A2793">
        <v>4814</v>
      </c>
      <c r="B2793">
        <v>11</v>
      </c>
      <c r="C2793" t="s">
        <v>64</v>
      </c>
      <c r="D2793" t="s">
        <v>92</v>
      </c>
      <c r="E2793">
        <v>5396</v>
      </c>
      <c r="F2793">
        <v>1</v>
      </c>
    </row>
    <row r="2794" spans="1:6">
      <c r="A2794">
        <v>4814</v>
      </c>
      <c r="B2794">
        <v>11</v>
      </c>
      <c r="C2794" t="s">
        <v>64</v>
      </c>
      <c r="D2794" t="s">
        <v>92</v>
      </c>
      <c r="E2794">
        <v>2335</v>
      </c>
      <c r="F2794">
        <v>1</v>
      </c>
    </row>
    <row r="2795" spans="1:6">
      <c r="A2795">
        <v>4814</v>
      </c>
      <c r="B2795">
        <v>11</v>
      </c>
      <c r="C2795" t="s">
        <v>64</v>
      </c>
      <c r="D2795" t="s">
        <v>92</v>
      </c>
      <c r="E2795">
        <v>3585</v>
      </c>
      <c r="F2795">
        <v>1</v>
      </c>
    </row>
    <row r="2796" spans="1:6">
      <c r="A2796">
        <v>4814</v>
      </c>
      <c r="B2796">
        <v>11</v>
      </c>
      <c r="C2796" t="s">
        <v>64</v>
      </c>
      <c r="D2796" t="s">
        <v>92</v>
      </c>
      <c r="E2796">
        <v>5104</v>
      </c>
      <c r="F2796">
        <v>1</v>
      </c>
    </row>
    <row r="2797" spans="1:6">
      <c r="A2797">
        <v>4814</v>
      </c>
      <c r="B2797">
        <v>11</v>
      </c>
      <c r="C2797" t="s">
        <v>64</v>
      </c>
      <c r="D2797" t="s">
        <v>92</v>
      </c>
      <c r="E2797">
        <v>124</v>
      </c>
      <c r="F2797">
        <v>1</v>
      </c>
    </row>
    <row r="2798" spans="1:6">
      <c r="A2798">
        <v>4814</v>
      </c>
      <c r="B2798">
        <v>11</v>
      </c>
      <c r="C2798" t="s">
        <v>64</v>
      </c>
      <c r="D2798" t="s">
        <v>92</v>
      </c>
      <c r="E2798">
        <v>4705</v>
      </c>
      <c r="F2798">
        <v>1</v>
      </c>
    </row>
    <row r="2799" spans="1:6">
      <c r="A2799">
        <v>4814</v>
      </c>
      <c r="B2799">
        <v>11</v>
      </c>
      <c r="C2799" t="s">
        <v>64</v>
      </c>
      <c r="D2799" t="s">
        <v>92</v>
      </c>
      <c r="E2799">
        <v>1218</v>
      </c>
      <c r="F2799">
        <v>1</v>
      </c>
    </row>
    <row r="2800" spans="1:6">
      <c r="A2800">
        <v>4814</v>
      </c>
      <c r="B2800">
        <v>11</v>
      </c>
      <c r="C2800" t="s">
        <v>64</v>
      </c>
      <c r="D2800" t="s">
        <v>92</v>
      </c>
      <c r="E2800">
        <v>5497</v>
      </c>
      <c r="F2800">
        <v>1</v>
      </c>
    </row>
    <row r="2801" spans="1:6">
      <c r="A2801">
        <v>4814</v>
      </c>
      <c r="B2801">
        <v>11</v>
      </c>
      <c r="C2801" t="s">
        <v>64</v>
      </c>
      <c r="D2801" t="s">
        <v>92</v>
      </c>
      <c r="E2801">
        <v>1111</v>
      </c>
      <c r="F2801">
        <v>1</v>
      </c>
    </row>
    <row r="2802" spans="1:6">
      <c r="A2802">
        <v>4814</v>
      </c>
      <c r="B2802">
        <v>11</v>
      </c>
      <c r="C2802" t="s">
        <v>64</v>
      </c>
      <c r="D2802" t="s">
        <v>92</v>
      </c>
      <c r="E2802">
        <v>4369</v>
      </c>
      <c r="F2802">
        <v>1</v>
      </c>
    </row>
    <row r="2803" spans="1:6">
      <c r="A2803">
        <v>4814</v>
      </c>
      <c r="B2803">
        <v>11</v>
      </c>
      <c r="C2803" t="s">
        <v>64</v>
      </c>
      <c r="D2803" t="s">
        <v>92</v>
      </c>
      <c r="E2803">
        <v>1215</v>
      </c>
      <c r="F2803">
        <v>1</v>
      </c>
    </row>
    <row r="2804" spans="1:6">
      <c r="A2804">
        <v>4814</v>
      </c>
      <c r="B2804">
        <v>11</v>
      </c>
      <c r="C2804" t="s">
        <v>64</v>
      </c>
      <c r="D2804" t="s">
        <v>92</v>
      </c>
      <c r="E2804">
        <v>2622</v>
      </c>
      <c r="F2804">
        <v>1</v>
      </c>
    </row>
    <row r="2805" spans="1:6">
      <c r="A2805">
        <v>4814</v>
      </c>
      <c r="B2805">
        <v>11</v>
      </c>
      <c r="C2805" t="s">
        <v>64</v>
      </c>
      <c r="D2805" t="s">
        <v>92</v>
      </c>
      <c r="E2805">
        <v>4321</v>
      </c>
      <c r="F2805">
        <v>1</v>
      </c>
    </row>
    <row r="2806" spans="1:6">
      <c r="A2806">
        <v>4814</v>
      </c>
      <c r="B2806">
        <v>11</v>
      </c>
      <c r="C2806" t="s">
        <v>64</v>
      </c>
      <c r="D2806" t="s">
        <v>92</v>
      </c>
      <c r="E2806">
        <v>2693</v>
      </c>
      <c r="F2806">
        <v>1</v>
      </c>
    </row>
    <row r="2807" spans="1:6">
      <c r="A2807">
        <v>4814</v>
      </c>
      <c r="B2807">
        <v>11</v>
      </c>
      <c r="C2807" t="s">
        <v>64</v>
      </c>
      <c r="D2807" t="s">
        <v>92</v>
      </c>
      <c r="E2807">
        <v>3651</v>
      </c>
      <c r="F2807">
        <v>1</v>
      </c>
    </row>
    <row r="2808" spans="1:6">
      <c r="A2808">
        <v>4814</v>
      </c>
      <c r="B2808">
        <v>11</v>
      </c>
      <c r="C2808" t="s">
        <v>64</v>
      </c>
      <c r="D2808" t="s">
        <v>92</v>
      </c>
      <c r="E2808">
        <v>3686</v>
      </c>
      <c r="F2808">
        <v>1</v>
      </c>
    </row>
    <row r="2809" spans="1:6">
      <c r="A2809">
        <v>4814</v>
      </c>
      <c r="B2809">
        <v>11</v>
      </c>
      <c r="C2809" t="s">
        <v>64</v>
      </c>
      <c r="D2809" t="s">
        <v>92</v>
      </c>
      <c r="E2809">
        <v>4458</v>
      </c>
      <c r="F2809">
        <v>1</v>
      </c>
    </row>
    <row r="2810" spans="1:6">
      <c r="A2810">
        <v>4814</v>
      </c>
      <c r="B2810">
        <v>11</v>
      </c>
      <c r="C2810" t="s">
        <v>64</v>
      </c>
      <c r="D2810" t="s">
        <v>92</v>
      </c>
      <c r="E2810">
        <v>2144</v>
      </c>
      <c r="F2810">
        <v>1</v>
      </c>
    </row>
    <row r="2811" spans="1:6">
      <c r="A2811">
        <v>4814</v>
      </c>
      <c r="B2811">
        <v>11</v>
      </c>
      <c r="C2811" t="s">
        <v>64</v>
      </c>
      <c r="D2811" t="s">
        <v>92</v>
      </c>
      <c r="E2811">
        <v>1158</v>
      </c>
      <c r="F2811">
        <v>1</v>
      </c>
    </row>
    <row r="2812" spans="1:6">
      <c r="A2812">
        <v>4814</v>
      </c>
      <c r="B2812">
        <v>11</v>
      </c>
      <c r="C2812" t="s">
        <v>64</v>
      </c>
      <c r="D2812" t="s">
        <v>92</v>
      </c>
      <c r="E2812">
        <v>3851</v>
      </c>
      <c r="F2812">
        <v>1</v>
      </c>
    </row>
    <row r="2813" spans="1:6">
      <c r="A2813">
        <v>4814</v>
      </c>
      <c r="B2813">
        <v>11</v>
      </c>
      <c r="C2813" t="s">
        <v>64</v>
      </c>
      <c r="D2813" t="s">
        <v>92</v>
      </c>
      <c r="E2813">
        <v>5325</v>
      </c>
      <c r="F2813">
        <v>1</v>
      </c>
    </row>
    <row r="2814" spans="1:6">
      <c r="A2814">
        <v>4814</v>
      </c>
      <c r="B2814">
        <v>11</v>
      </c>
      <c r="C2814" t="s">
        <v>64</v>
      </c>
      <c r="D2814" t="s">
        <v>92</v>
      </c>
      <c r="E2814">
        <v>3131</v>
      </c>
      <c r="F2814">
        <v>1</v>
      </c>
    </row>
    <row r="2815" spans="1:6">
      <c r="A2815">
        <v>4814</v>
      </c>
      <c r="B2815">
        <v>12</v>
      </c>
      <c r="C2815" t="s">
        <v>64</v>
      </c>
      <c r="D2815" t="s">
        <v>92</v>
      </c>
      <c r="E2815">
        <v>3719</v>
      </c>
      <c r="F2815">
        <v>4</v>
      </c>
    </row>
    <row r="2816" spans="1:6">
      <c r="A2816">
        <v>4814</v>
      </c>
      <c r="B2816">
        <v>12</v>
      </c>
      <c r="C2816" t="s">
        <v>64</v>
      </c>
      <c r="D2816" t="s">
        <v>92</v>
      </c>
      <c r="E2816">
        <v>2124</v>
      </c>
      <c r="F2816">
        <v>4</v>
      </c>
    </row>
    <row r="2817" spans="1:6">
      <c r="A2817">
        <v>4814</v>
      </c>
      <c r="B2817">
        <v>12</v>
      </c>
      <c r="C2817" t="s">
        <v>64</v>
      </c>
      <c r="D2817" t="s">
        <v>92</v>
      </c>
      <c r="E2817">
        <v>3384</v>
      </c>
      <c r="F2817">
        <v>4</v>
      </c>
    </row>
    <row r="2818" spans="1:6">
      <c r="A2818">
        <v>4814</v>
      </c>
      <c r="B2818">
        <v>12</v>
      </c>
      <c r="C2818" t="s">
        <v>64</v>
      </c>
      <c r="D2818" t="s">
        <v>92</v>
      </c>
      <c r="E2818">
        <v>5046</v>
      </c>
      <c r="F2818">
        <v>4</v>
      </c>
    </row>
    <row r="2819" spans="1:6">
      <c r="A2819">
        <v>4814</v>
      </c>
      <c r="B2819">
        <v>12</v>
      </c>
      <c r="C2819" t="s">
        <v>64</v>
      </c>
      <c r="D2819" t="s">
        <v>92</v>
      </c>
      <c r="E2819">
        <v>5597</v>
      </c>
      <c r="F2819">
        <v>4</v>
      </c>
    </row>
    <row r="2820" spans="1:6">
      <c r="A2820">
        <v>4814</v>
      </c>
      <c r="B2820">
        <v>12</v>
      </c>
      <c r="C2820" t="s">
        <v>64</v>
      </c>
      <c r="D2820" t="s">
        <v>92</v>
      </c>
      <c r="E2820">
        <v>1120</v>
      </c>
      <c r="F2820">
        <v>4</v>
      </c>
    </row>
    <row r="2821" spans="1:6">
      <c r="A2821">
        <v>4814</v>
      </c>
      <c r="B2821">
        <v>12</v>
      </c>
      <c r="C2821" t="s">
        <v>64</v>
      </c>
      <c r="D2821" t="s">
        <v>92</v>
      </c>
      <c r="E2821">
        <v>5826</v>
      </c>
      <c r="F2821">
        <v>3</v>
      </c>
    </row>
    <row r="2822" spans="1:6">
      <c r="A2822">
        <v>4814</v>
      </c>
      <c r="B2822">
        <v>12</v>
      </c>
      <c r="C2822" t="s">
        <v>64</v>
      </c>
      <c r="D2822" t="s">
        <v>92</v>
      </c>
      <c r="E2822">
        <v>3290</v>
      </c>
      <c r="F2822">
        <v>3</v>
      </c>
    </row>
    <row r="2823" spans="1:6">
      <c r="A2823">
        <v>4814</v>
      </c>
      <c r="B2823">
        <v>12</v>
      </c>
      <c r="C2823" t="s">
        <v>64</v>
      </c>
      <c r="D2823" t="s">
        <v>92</v>
      </c>
      <c r="E2823">
        <v>3365</v>
      </c>
      <c r="F2823">
        <v>3</v>
      </c>
    </row>
    <row r="2824" spans="1:6">
      <c r="A2824">
        <v>4814</v>
      </c>
      <c r="B2824">
        <v>12</v>
      </c>
      <c r="C2824" t="s">
        <v>64</v>
      </c>
      <c r="D2824" t="s">
        <v>92</v>
      </c>
      <c r="E2824">
        <v>3671</v>
      </c>
      <c r="F2824">
        <v>3</v>
      </c>
    </row>
    <row r="2825" spans="1:6">
      <c r="A2825">
        <v>4814</v>
      </c>
      <c r="B2825">
        <v>12</v>
      </c>
      <c r="C2825" t="s">
        <v>64</v>
      </c>
      <c r="D2825" t="s">
        <v>92</v>
      </c>
      <c r="E2825">
        <v>210</v>
      </c>
      <c r="F2825">
        <v>3</v>
      </c>
    </row>
    <row r="2826" spans="1:6">
      <c r="A2826">
        <v>4814</v>
      </c>
      <c r="B2826">
        <v>12</v>
      </c>
      <c r="C2826" t="s">
        <v>64</v>
      </c>
      <c r="D2826" t="s">
        <v>92</v>
      </c>
      <c r="E2826">
        <v>5038</v>
      </c>
      <c r="F2826">
        <v>3</v>
      </c>
    </row>
    <row r="2827" spans="1:6">
      <c r="A2827">
        <v>4814</v>
      </c>
      <c r="B2827">
        <v>12</v>
      </c>
      <c r="C2827" t="s">
        <v>64</v>
      </c>
      <c r="D2827" t="s">
        <v>92</v>
      </c>
      <c r="E2827">
        <v>2353</v>
      </c>
      <c r="F2827">
        <v>3</v>
      </c>
    </row>
    <row r="2828" spans="1:6">
      <c r="A2828">
        <v>4814</v>
      </c>
      <c r="B2828">
        <v>12</v>
      </c>
      <c r="C2828" t="s">
        <v>64</v>
      </c>
      <c r="D2828" t="s">
        <v>92</v>
      </c>
      <c r="E2828">
        <v>1162</v>
      </c>
      <c r="F2828">
        <v>3</v>
      </c>
    </row>
    <row r="2829" spans="1:6">
      <c r="A2829">
        <v>4814</v>
      </c>
      <c r="B2829">
        <v>12</v>
      </c>
      <c r="C2829" t="s">
        <v>64</v>
      </c>
      <c r="D2829" t="s">
        <v>92</v>
      </c>
      <c r="E2829">
        <v>2943</v>
      </c>
      <c r="F2829">
        <v>3</v>
      </c>
    </row>
    <row r="2830" spans="1:6">
      <c r="A2830">
        <v>4814</v>
      </c>
      <c r="B2830">
        <v>12</v>
      </c>
      <c r="C2830" t="s">
        <v>64</v>
      </c>
      <c r="D2830" t="s">
        <v>92</v>
      </c>
      <c r="E2830">
        <v>3326</v>
      </c>
      <c r="F2830">
        <v>2</v>
      </c>
    </row>
    <row r="2831" spans="1:6">
      <c r="A2831">
        <v>4814</v>
      </c>
      <c r="B2831">
        <v>12</v>
      </c>
      <c r="C2831" t="s">
        <v>64</v>
      </c>
      <c r="D2831" t="s">
        <v>92</v>
      </c>
      <c r="E2831">
        <v>5873</v>
      </c>
      <c r="F2831">
        <v>2</v>
      </c>
    </row>
    <row r="2832" spans="1:6">
      <c r="A2832">
        <v>4814</v>
      </c>
      <c r="B2832">
        <v>12</v>
      </c>
      <c r="C2832" t="s">
        <v>64</v>
      </c>
      <c r="D2832" t="s">
        <v>92</v>
      </c>
      <c r="E2832">
        <v>5685</v>
      </c>
      <c r="F2832">
        <v>2</v>
      </c>
    </row>
    <row r="2833" spans="1:6">
      <c r="A2833">
        <v>4814</v>
      </c>
      <c r="B2833">
        <v>12</v>
      </c>
      <c r="C2833" t="s">
        <v>64</v>
      </c>
      <c r="D2833" t="s">
        <v>92</v>
      </c>
      <c r="E2833">
        <v>323</v>
      </c>
      <c r="F2833">
        <v>2</v>
      </c>
    </row>
    <row r="2834" spans="1:6">
      <c r="A2834">
        <v>4814</v>
      </c>
      <c r="B2834">
        <v>12</v>
      </c>
      <c r="C2834" t="s">
        <v>64</v>
      </c>
      <c r="D2834" t="s">
        <v>92</v>
      </c>
      <c r="E2834">
        <v>30</v>
      </c>
      <c r="F2834">
        <v>2</v>
      </c>
    </row>
    <row r="2835" spans="1:6">
      <c r="A2835">
        <v>4814</v>
      </c>
      <c r="B2835">
        <v>12</v>
      </c>
      <c r="C2835" t="s">
        <v>64</v>
      </c>
      <c r="D2835" t="s">
        <v>92</v>
      </c>
      <c r="E2835">
        <v>2546</v>
      </c>
      <c r="F2835">
        <v>2</v>
      </c>
    </row>
    <row r="2836" spans="1:6">
      <c r="A2836">
        <v>4814</v>
      </c>
      <c r="B2836">
        <v>12</v>
      </c>
      <c r="C2836" t="s">
        <v>64</v>
      </c>
      <c r="D2836" t="s">
        <v>92</v>
      </c>
      <c r="E2836">
        <v>3802</v>
      </c>
      <c r="F2836">
        <v>2</v>
      </c>
    </row>
    <row r="2837" spans="1:6">
      <c r="A2837">
        <v>4814</v>
      </c>
      <c r="B2837">
        <v>12</v>
      </c>
      <c r="C2837" t="s">
        <v>64</v>
      </c>
      <c r="D2837" t="s">
        <v>92</v>
      </c>
      <c r="E2837">
        <v>4086</v>
      </c>
      <c r="F2837">
        <v>2</v>
      </c>
    </row>
    <row r="2838" spans="1:6">
      <c r="A2838">
        <v>4814</v>
      </c>
      <c r="B2838">
        <v>12</v>
      </c>
      <c r="C2838" t="s">
        <v>64</v>
      </c>
      <c r="D2838" t="s">
        <v>92</v>
      </c>
      <c r="E2838">
        <v>5969</v>
      </c>
      <c r="F2838">
        <v>2</v>
      </c>
    </row>
    <row r="2839" spans="1:6">
      <c r="A2839">
        <v>4814</v>
      </c>
      <c r="B2839">
        <v>12</v>
      </c>
      <c r="C2839" t="s">
        <v>64</v>
      </c>
      <c r="D2839" t="s">
        <v>92</v>
      </c>
      <c r="E2839">
        <v>4236</v>
      </c>
      <c r="F2839">
        <v>2</v>
      </c>
    </row>
    <row r="2840" spans="1:6">
      <c r="A2840">
        <v>4814</v>
      </c>
      <c r="B2840">
        <v>12</v>
      </c>
      <c r="C2840" t="s">
        <v>64</v>
      </c>
      <c r="D2840" t="s">
        <v>92</v>
      </c>
      <c r="E2840">
        <v>44</v>
      </c>
      <c r="F2840">
        <v>2</v>
      </c>
    </row>
    <row r="2841" spans="1:6">
      <c r="A2841">
        <v>4814</v>
      </c>
      <c r="B2841">
        <v>12</v>
      </c>
      <c r="C2841" t="s">
        <v>64</v>
      </c>
      <c r="D2841" t="s">
        <v>92</v>
      </c>
      <c r="E2841">
        <v>2823</v>
      </c>
      <c r="F2841">
        <v>2</v>
      </c>
    </row>
    <row r="2842" spans="1:6">
      <c r="A2842">
        <v>4814</v>
      </c>
      <c r="B2842">
        <v>12</v>
      </c>
      <c r="C2842" t="s">
        <v>64</v>
      </c>
      <c r="D2842" t="s">
        <v>92</v>
      </c>
      <c r="E2842">
        <v>3739</v>
      </c>
      <c r="F2842">
        <v>2</v>
      </c>
    </row>
    <row r="2843" spans="1:6">
      <c r="A2843">
        <v>4814</v>
      </c>
      <c r="B2843">
        <v>12</v>
      </c>
      <c r="C2843" t="s">
        <v>64</v>
      </c>
      <c r="D2843" t="s">
        <v>92</v>
      </c>
      <c r="E2843">
        <v>5170</v>
      </c>
      <c r="F2843">
        <v>2</v>
      </c>
    </row>
    <row r="2844" spans="1:6">
      <c r="A2844">
        <v>4814</v>
      </c>
      <c r="B2844">
        <v>12</v>
      </c>
      <c r="C2844" t="s">
        <v>64</v>
      </c>
      <c r="D2844" t="s">
        <v>92</v>
      </c>
      <c r="E2844">
        <v>2189</v>
      </c>
      <c r="F2844">
        <v>2</v>
      </c>
    </row>
    <row r="2845" spans="1:6">
      <c r="A2845">
        <v>4814</v>
      </c>
      <c r="B2845">
        <v>12</v>
      </c>
      <c r="C2845" t="s">
        <v>64</v>
      </c>
      <c r="D2845" t="s">
        <v>92</v>
      </c>
      <c r="E2845">
        <v>3413</v>
      </c>
      <c r="F2845">
        <v>2</v>
      </c>
    </row>
    <row r="2846" spans="1:6">
      <c r="A2846">
        <v>4814</v>
      </c>
      <c r="B2846">
        <v>12</v>
      </c>
      <c r="C2846" t="s">
        <v>64</v>
      </c>
      <c r="D2846" t="s">
        <v>92</v>
      </c>
      <c r="E2846">
        <v>72</v>
      </c>
      <c r="F2846">
        <v>2</v>
      </c>
    </row>
    <row r="2847" spans="1:6">
      <c r="A2847">
        <v>4814</v>
      </c>
      <c r="B2847">
        <v>12</v>
      </c>
      <c r="C2847" t="s">
        <v>64</v>
      </c>
      <c r="D2847" t="s">
        <v>92</v>
      </c>
      <c r="E2847">
        <v>2699</v>
      </c>
      <c r="F2847">
        <v>2</v>
      </c>
    </row>
    <row r="2848" spans="1:6">
      <c r="A2848">
        <v>4814</v>
      </c>
      <c r="B2848">
        <v>12</v>
      </c>
      <c r="C2848" t="s">
        <v>64</v>
      </c>
      <c r="D2848" t="s">
        <v>92</v>
      </c>
      <c r="E2848">
        <v>1143</v>
      </c>
      <c r="F2848">
        <v>2</v>
      </c>
    </row>
    <row r="2849" spans="1:6">
      <c r="A2849">
        <v>4814</v>
      </c>
      <c r="B2849">
        <v>12</v>
      </c>
      <c r="C2849" t="s">
        <v>64</v>
      </c>
      <c r="D2849" t="s">
        <v>92</v>
      </c>
      <c r="E2849">
        <v>5030</v>
      </c>
      <c r="F2849">
        <v>2</v>
      </c>
    </row>
    <row r="2850" spans="1:6">
      <c r="A2850">
        <v>4814</v>
      </c>
      <c r="B2850">
        <v>12</v>
      </c>
      <c r="C2850" t="s">
        <v>64</v>
      </c>
      <c r="D2850" t="s">
        <v>92</v>
      </c>
      <c r="E2850">
        <v>4400</v>
      </c>
      <c r="F2850">
        <v>2</v>
      </c>
    </row>
    <row r="2851" spans="1:6">
      <c r="A2851">
        <v>4814</v>
      </c>
      <c r="B2851">
        <v>12</v>
      </c>
      <c r="C2851" t="s">
        <v>64</v>
      </c>
      <c r="D2851" t="s">
        <v>92</v>
      </c>
      <c r="E2851">
        <v>5748</v>
      </c>
      <c r="F2851">
        <v>2</v>
      </c>
    </row>
    <row r="2852" spans="1:6">
      <c r="A2852">
        <v>4814</v>
      </c>
      <c r="B2852">
        <v>12</v>
      </c>
      <c r="C2852" t="s">
        <v>64</v>
      </c>
      <c r="D2852" t="s">
        <v>92</v>
      </c>
      <c r="E2852">
        <v>1188</v>
      </c>
      <c r="F2852">
        <v>2</v>
      </c>
    </row>
    <row r="2853" spans="1:6">
      <c r="A2853">
        <v>4814</v>
      </c>
      <c r="B2853">
        <v>12</v>
      </c>
      <c r="C2853" t="s">
        <v>64</v>
      </c>
      <c r="D2853" t="s">
        <v>92</v>
      </c>
      <c r="E2853">
        <v>2728</v>
      </c>
      <c r="F2853">
        <v>2</v>
      </c>
    </row>
    <row r="2854" spans="1:6">
      <c r="A2854">
        <v>4814</v>
      </c>
      <c r="B2854">
        <v>12</v>
      </c>
      <c r="C2854" t="s">
        <v>64</v>
      </c>
      <c r="D2854" t="s">
        <v>92</v>
      </c>
      <c r="E2854">
        <v>5205</v>
      </c>
      <c r="F2854">
        <v>2</v>
      </c>
    </row>
    <row r="2855" spans="1:6">
      <c r="A2855">
        <v>4814</v>
      </c>
      <c r="B2855">
        <v>12</v>
      </c>
      <c r="C2855" t="s">
        <v>64</v>
      </c>
      <c r="D2855" t="s">
        <v>92</v>
      </c>
      <c r="E2855">
        <v>3268</v>
      </c>
      <c r="F2855">
        <v>2</v>
      </c>
    </row>
    <row r="2856" spans="1:6">
      <c r="A2856">
        <v>4814</v>
      </c>
      <c r="B2856">
        <v>12</v>
      </c>
      <c r="C2856" t="s">
        <v>64</v>
      </c>
      <c r="D2856" t="s">
        <v>92</v>
      </c>
      <c r="E2856">
        <v>178</v>
      </c>
      <c r="F2856">
        <v>2</v>
      </c>
    </row>
    <row r="2857" spans="1:6">
      <c r="A2857">
        <v>4814</v>
      </c>
      <c r="B2857">
        <v>12</v>
      </c>
      <c r="C2857" t="s">
        <v>64</v>
      </c>
      <c r="D2857" t="s">
        <v>92</v>
      </c>
      <c r="E2857">
        <v>2526</v>
      </c>
      <c r="F2857">
        <v>2</v>
      </c>
    </row>
    <row r="2858" spans="1:6">
      <c r="A2858">
        <v>4814</v>
      </c>
      <c r="B2858">
        <v>12</v>
      </c>
      <c r="C2858" t="s">
        <v>64</v>
      </c>
      <c r="D2858" t="s">
        <v>92</v>
      </c>
      <c r="E2858">
        <v>4819</v>
      </c>
      <c r="F2858">
        <v>1</v>
      </c>
    </row>
    <row r="2859" spans="1:6">
      <c r="A2859">
        <v>4814</v>
      </c>
      <c r="B2859">
        <v>12</v>
      </c>
      <c r="C2859" t="s">
        <v>64</v>
      </c>
      <c r="D2859" t="s">
        <v>92</v>
      </c>
      <c r="E2859">
        <v>5940</v>
      </c>
      <c r="F2859">
        <v>1</v>
      </c>
    </row>
    <row r="2860" spans="1:6">
      <c r="A2860">
        <v>4814</v>
      </c>
      <c r="B2860">
        <v>12</v>
      </c>
      <c r="C2860" t="s">
        <v>64</v>
      </c>
      <c r="D2860" t="s">
        <v>92</v>
      </c>
      <c r="E2860">
        <v>5774</v>
      </c>
      <c r="F2860">
        <v>1</v>
      </c>
    </row>
    <row r="2861" spans="1:6">
      <c r="A2861">
        <v>4814</v>
      </c>
      <c r="B2861">
        <v>12</v>
      </c>
      <c r="C2861" t="s">
        <v>64</v>
      </c>
      <c r="D2861" t="s">
        <v>92</v>
      </c>
      <c r="E2861">
        <v>1214</v>
      </c>
      <c r="F2861">
        <v>1</v>
      </c>
    </row>
    <row r="2862" spans="1:6">
      <c r="A2862">
        <v>4814</v>
      </c>
      <c r="B2862">
        <v>12</v>
      </c>
      <c r="C2862" t="s">
        <v>64</v>
      </c>
      <c r="D2862" t="s">
        <v>92</v>
      </c>
      <c r="E2862">
        <v>5755</v>
      </c>
      <c r="F2862">
        <v>1</v>
      </c>
    </row>
    <row r="2863" spans="1:6">
      <c r="A2863">
        <v>4814</v>
      </c>
      <c r="B2863">
        <v>12</v>
      </c>
      <c r="C2863" t="s">
        <v>64</v>
      </c>
      <c r="D2863" t="s">
        <v>92</v>
      </c>
      <c r="E2863">
        <v>6003</v>
      </c>
      <c r="F2863">
        <v>1</v>
      </c>
    </row>
    <row r="2864" spans="1:6">
      <c r="A2864">
        <v>4814</v>
      </c>
      <c r="B2864">
        <v>12</v>
      </c>
      <c r="C2864" t="s">
        <v>64</v>
      </c>
      <c r="D2864" t="s">
        <v>92</v>
      </c>
      <c r="E2864">
        <v>3581</v>
      </c>
      <c r="F2864">
        <v>1</v>
      </c>
    </row>
    <row r="2865" spans="1:6">
      <c r="A2865">
        <v>4814</v>
      </c>
      <c r="B2865">
        <v>12</v>
      </c>
      <c r="C2865" t="s">
        <v>64</v>
      </c>
      <c r="D2865" t="s">
        <v>92</v>
      </c>
      <c r="E2865">
        <v>4260</v>
      </c>
      <c r="F2865">
        <v>1</v>
      </c>
    </row>
    <row r="2866" spans="1:6">
      <c r="A2866">
        <v>4814</v>
      </c>
      <c r="B2866">
        <v>12</v>
      </c>
      <c r="C2866" t="s">
        <v>64</v>
      </c>
      <c r="D2866" t="s">
        <v>92</v>
      </c>
      <c r="E2866">
        <v>5825</v>
      </c>
      <c r="F2866">
        <v>1</v>
      </c>
    </row>
    <row r="2867" spans="1:6">
      <c r="A2867">
        <v>4814</v>
      </c>
      <c r="B2867">
        <v>12</v>
      </c>
      <c r="C2867" t="s">
        <v>64</v>
      </c>
      <c r="D2867" t="s">
        <v>92</v>
      </c>
      <c r="E2867">
        <v>3255</v>
      </c>
      <c r="F2867">
        <v>1</v>
      </c>
    </row>
    <row r="2868" spans="1:6">
      <c r="A2868">
        <v>4814</v>
      </c>
      <c r="B2868">
        <v>12</v>
      </c>
      <c r="C2868" t="s">
        <v>64</v>
      </c>
      <c r="D2868" t="s">
        <v>92</v>
      </c>
      <c r="E2868">
        <v>4794</v>
      </c>
      <c r="F2868">
        <v>1</v>
      </c>
    </row>
    <row r="2869" spans="1:6">
      <c r="A2869">
        <v>4814</v>
      </c>
      <c r="B2869">
        <v>12</v>
      </c>
      <c r="C2869" t="s">
        <v>64</v>
      </c>
      <c r="D2869" t="s">
        <v>92</v>
      </c>
      <c r="E2869">
        <v>3495</v>
      </c>
      <c r="F2869">
        <v>1</v>
      </c>
    </row>
    <row r="2870" spans="1:6">
      <c r="A2870">
        <v>4814</v>
      </c>
      <c r="B2870">
        <v>12</v>
      </c>
      <c r="C2870" t="s">
        <v>64</v>
      </c>
      <c r="D2870" t="s">
        <v>92</v>
      </c>
      <c r="E2870">
        <v>4245</v>
      </c>
      <c r="F2870">
        <v>1</v>
      </c>
    </row>
    <row r="2871" spans="1:6">
      <c r="A2871">
        <v>4814</v>
      </c>
      <c r="B2871">
        <v>12</v>
      </c>
      <c r="C2871" t="s">
        <v>64</v>
      </c>
      <c r="D2871" t="s">
        <v>92</v>
      </c>
      <c r="E2871">
        <v>4766</v>
      </c>
      <c r="F2871">
        <v>1</v>
      </c>
    </row>
    <row r="2872" spans="1:6">
      <c r="A2872">
        <v>4814</v>
      </c>
      <c r="B2872">
        <v>12</v>
      </c>
      <c r="C2872" t="s">
        <v>64</v>
      </c>
      <c r="D2872" t="s">
        <v>92</v>
      </c>
      <c r="E2872">
        <v>241</v>
      </c>
      <c r="F2872">
        <v>1</v>
      </c>
    </row>
    <row r="2873" spans="1:6">
      <c r="A2873">
        <v>4814</v>
      </c>
      <c r="B2873">
        <v>12</v>
      </c>
      <c r="C2873" t="s">
        <v>64</v>
      </c>
      <c r="D2873" t="s">
        <v>92</v>
      </c>
      <c r="E2873">
        <v>2012</v>
      </c>
      <c r="F2873">
        <v>1</v>
      </c>
    </row>
    <row r="2874" spans="1:6">
      <c r="A2874">
        <v>4814</v>
      </c>
      <c r="B2874">
        <v>12</v>
      </c>
      <c r="C2874" t="s">
        <v>64</v>
      </c>
      <c r="D2874" t="s">
        <v>92</v>
      </c>
      <c r="E2874">
        <v>5950</v>
      </c>
      <c r="F2874">
        <v>1</v>
      </c>
    </row>
    <row r="2875" spans="1:6">
      <c r="A2875">
        <v>4814</v>
      </c>
      <c r="B2875">
        <v>12</v>
      </c>
      <c r="C2875" t="s">
        <v>64</v>
      </c>
      <c r="D2875" t="s">
        <v>92</v>
      </c>
      <c r="E2875">
        <v>2436</v>
      </c>
      <c r="F2875">
        <v>1</v>
      </c>
    </row>
    <row r="2876" spans="1:6">
      <c r="A2876">
        <v>4814</v>
      </c>
      <c r="B2876">
        <v>12</v>
      </c>
      <c r="C2876" t="s">
        <v>64</v>
      </c>
      <c r="D2876" t="s">
        <v>92</v>
      </c>
      <c r="E2876">
        <v>282</v>
      </c>
      <c r="F2876">
        <v>1</v>
      </c>
    </row>
    <row r="2877" spans="1:6">
      <c r="A2877">
        <v>4814</v>
      </c>
      <c r="B2877">
        <v>12</v>
      </c>
      <c r="C2877" t="s">
        <v>64</v>
      </c>
      <c r="D2877" t="s">
        <v>92</v>
      </c>
      <c r="E2877">
        <v>5862</v>
      </c>
      <c r="F2877">
        <v>1</v>
      </c>
    </row>
    <row r="2878" spans="1:6">
      <c r="A2878">
        <v>4814</v>
      </c>
      <c r="B2878">
        <v>12</v>
      </c>
      <c r="C2878" t="s">
        <v>64</v>
      </c>
      <c r="D2878" t="s">
        <v>92</v>
      </c>
      <c r="E2878">
        <v>2547</v>
      </c>
      <c r="F2878">
        <v>1</v>
      </c>
    </row>
    <row r="2879" spans="1:6">
      <c r="A2879">
        <v>4814</v>
      </c>
      <c r="B2879">
        <v>12</v>
      </c>
      <c r="C2879" t="s">
        <v>64</v>
      </c>
      <c r="D2879" t="s">
        <v>92</v>
      </c>
      <c r="E2879">
        <v>3858</v>
      </c>
      <c r="F2879">
        <v>1</v>
      </c>
    </row>
    <row r="2880" spans="1:6">
      <c r="A2880">
        <v>4814</v>
      </c>
      <c r="B2880">
        <v>12</v>
      </c>
      <c r="C2880" t="s">
        <v>64</v>
      </c>
      <c r="D2880" t="s">
        <v>92</v>
      </c>
      <c r="E2880">
        <v>5232</v>
      </c>
      <c r="F2880">
        <v>1</v>
      </c>
    </row>
    <row r="2881" spans="1:6">
      <c r="A2881">
        <v>4814</v>
      </c>
      <c r="B2881">
        <v>12</v>
      </c>
      <c r="C2881" t="s">
        <v>64</v>
      </c>
      <c r="D2881" t="s">
        <v>92</v>
      </c>
      <c r="E2881">
        <v>165</v>
      </c>
      <c r="F2881">
        <v>1</v>
      </c>
    </row>
    <row r="2882" spans="1:6">
      <c r="A2882">
        <v>4814</v>
      </c>
      <c r="B2882">
        <v>12</v>
      </c>
      <c r="C2882" t="s">
        <v>64</v>
      </c>
      <c r="D2882" t="s">
        <v>92</v>
      </c>
      <c r="E2882">
        <v>5364</v>
      </c>
      <c r="F2882">
        <v>1</v>
      </c>
    </row>
    <row r="2883" spans="1:6">
      <c r="A2883">
        <v>4814</v>
      </c>
      <c r="B2883">
        <v>12</v>
      </c>
      <c r="C2883" t="s">
        <v>64</v>
      </c>
      <c r="D2883" t="s">
        <v>92</v>
      </c>
      <c r="E2883">
        <v>5606</v>
      </c>
      <c r="F2883">
        <v>1</v>
      </c>
    </row>
    <row r="2884" spans="1:6">
      <c r="A2884">
        <v>4814</v>
      </c>
      <c r="B2884">
        <v>12</v>
      </c>
      <c r="C2884" t="s">
        <v>64</v>
      </c>
      <c r="D2884" t="s">
        <v>92</v>
      </c>
      <c r="E2884">
        <v>1199</v>
      </c>
      <c r="F2884">
        <v>1</v>
      </c>
    </row>
    <row r="2885" spans="1:6">
      <c r="A2885">
        <v>4814</v>
      </c>
      <c r="B2885">
        <v>12</v>
      </c>
      <c r="C2885" t="s">
        <v>64</v>
      </c>
      <c r="D2885" t="s">
        <v>92</v>
      </c>
      <c r="E2885">
        <v>5790</v>
      </c>
      <c r="F2885">
        <v>1</v>
      </c>
    </row>
    <row r="2886" spans="1:6">
      <c r="A2886">
        <v>4814</v>
      </c>
      <c r="B2886">
        <v>12</v>
      </c>
      <c r="C2886" t="s">
        <v>64</v>
      </c>
      <c r="D2886" t="s">
        <v>92</v>
      </c>
      <c r="E2886">
        <v>2067</v>
      </c>
      <c r="F2886">
        <v>1</v>
      </c>
    </row>
    <row r="2887" spans="1:6">
      <c r="A2887">
        <v>4814</v>
      </c>
      <c r="B2887">
        <v>12</v>
      </c>
      <c r="C2887" t="s">
        <v>64</v>
      </c>
      <c r="D2887" t="s">
        <v>92</v>
      </c>
      <c r="E2887">
        <v>4758</v>
      </c>
      <c r="F2887">
        <v>1</v>
      </c>
    </row>
    <row r="2888" spans="1:6">
      <c r="A2888">
        <v>4814</v>
      </c>
      <c r="B2888">
        <v>12</v>
      </c>
      <c r="C2888" t="s">
        <v>64</v>
      </c>
      <c r="D2888" t="s">
        <v>92</v>
      </c>
      <c r="E2888">
        <v>4249</v>
      </c>
      <c r="F2888">
        <v>1</v>
      </c>
    </row>
    <row r="2889" spans="1:6">
      <c r="A2889">
        <v>4814</v>
      </c>
      <c r="B2889">
        <v>12</v>
      </c>
      <c r="C2889" t="s">
        <v>64</v>
      </c>
      <c r="D2889" t="s">
        <v>92</v>
      </c>
      <c r="E2889">
        <v>2041</v>
      </c>
      <c r="F2889">
        <v>1</v>
      </c>
    </row>
    <row r="2890" spans="1:6">
      <c r="A2890">
        <v>4814</v>
      </c>
      <c r="B2890">
        <v>12</v>
      </c>
      <c r="C2890" t="s">
        <v>64</v>
      </c>
      <c r="D2890" t="s">
        <v>92</v>
      </c>
      <c r="E2890">
        <v>4319</v>
      </c>
      <c r="F2890">
        <v>1</v>
      </c>
    </row>
    <row r="2891" spans="1:6">
      <c r="A2891">
        <v>4814</v>
      </c>
      <c r="B2891">
        <v>12</v>
      </c>
      <c r="C2891" t="s">
        <v>64</v>
      </c>
      <c r="D2891" t="s">
        <v>92</v>
      </c>
      <c r="E2891">
        <v>5669</v>
      </c>
      <c r="F2891">
        <v>1</v>
      </c>
    </row>
    <row r="2892" spans="1:6">
      <c r="A2892">
        <v>4814</v>
      </c>
      <c r="B2892">
        <v>12</v>
      </c>
      <c r="C2892" t="s">
        <v>64</v>
      </c>
      <c r="D2892" t="s">
        <v>92</v>
      </c>
      <c r="E2892">
        <v>4650</v>
      </c>
      <c r="F2892">
        <v>1</v>
      </c>
    </row>
    <row r="2893" spans="1:6">
      <c r="A2893">
        <v>4814</v>
      </c>
      <c r="B2893">
        <v>12</v>
      </c>
      <c r="C2893" t="s">
        <v>64</v>
      </c>
      <c r="D2893" t="s">
        <v>92</v>
      </c>
      <c r="E2893">
        <v>5792</v>
      </c>
      <c r="F2893">
        <v>1</v>
      </c>
    </row>
    <row r="2894" spans="1:6">
      <c r="A2894">
        <v>4814</v>
      </c>
      <c r="B2894">
        <v>12</v>
      </c>
      <c r="C2894" t="s">
        <v>64</v>
      </c>
      <c r="D2894" t="s">
        <v>92</v>
      </c>
      <c r="E2894">
        <v>2706</v>
      </c>
      <c r="F2894">
        <v>1</v>
      </c>
    </row>
    <row r="2895" spans="1:6">
      <c r="A2895">
        <v>4814</v>
      </c>
      <c r="B2895">
        <v>12</v>
      </c>
      <c r="C2895" t="s">
        <v>64</v>
      </c>
      <c r="D2895" t="s">
        <v>92</v>
      </c>
      <c r="E2895">
        <v>4815</v>
      </c>
      <c r="F2895">
        <v>1</v>
      </c>
    </row>
    <row r="2896" spans="1:6">
      <c r="A2896">
        <v>4814</v>
      </c>
      <c r="B2896">
        <v>12</v>
      </c>
      <c r="C2896" t="s">
        <v>64</v>
      </c>
      <c r="D2896" t="s">
        <v>92</v>
      </c>
      <c r="E2896">
        <v>5802</v>
      </c>
      <c r="F2896">
        <v>1</v>
      </c>
    </row>
    <row r="2897" spans="1:6">
      <c r="A2897">
        <v>4814</v>
      </c>
      <c r="B2897">
        <v>12</v>
      </c>
      <c r="C2897" t="s">
        <v>64</v>
      </c>
      <c r="D2897" t="s">
        <v>92</v>
      </c>
      <c r="E2897">
        <v>3889</v>
      </c>
      <c r="F2897">
        <v>1</v>
      </c>
    </row>
    <row r="2898" spans="1:6">
      <c r="A2898">
        <v>4814</v>
      </c>
      <c r="B2898">
        <v>12</v>
      </c>
      <c r="C2898" t="s">
        <v>64</v>
      </c>
      <c r="D2898" t="s">
        <v>92</v>
      </c>
      <c r="E2898">
        <v>5942</v>
      </c>
      <c r="F2898">
        <v>1</v>
      </c>
    </row>
    <row r="2899" spans="1:6">
      <c r="A2899">
        <v>4814</v>
      </c>
      <c r="B2899">
        <v>12</v>
      </c>
      <c r="C2899" t="s">
        <v>64</v>
      </c>
      <c r="D2899" t="s">
        <v>92</v>
      </c>
      <c r="E2899">
        <v>2168</v>
      </c>
      <c r="F2899">
        <v>1</v>
      </c>
    </row>
    <row r="2900" spans="1:6">
      <c r="A2900">
        <v>4814</v>
      </c>
      <c r="B2900">
        <v>12</v>
      </c>
      <c r="C2900" t="s">
        <v>64</v>
      </c>
      <c r="D2900" t="s">
        <v>92</v>
      </c>
      <c r="E2900">
        <v>4325</v>
      </c>
      <c r="F2900">
        <v>1</v>
      </c>
    </row>
    <row r="2901" spans="1:6">
      <c r="A2901">
        <v>4814</v>
      </c>
      <c r="B2901">
        <v>12</v>
      </c>
      <c r="C2901" t="s">
        <v>64</v>
      </c>
      <c r="D2901" t="s">
        <v>92</v>
      </c>
      <c r="E2901">
        <v>2985</v>
      </c>
      <c r="F2901">
        <v>1</v>
      </c>
    </row>
    <row r="2902" spans="1:6">
      <c r="A2902">
        <v>4814</v>
      </c>
      <c r="B2902">
        <v>12</v>
      </c>
      <c r="C2902" t="s">
        <v>64</v>
      </c>
      <c r="D2902" t="s">
        <v>92</v>
      </c>
      <c r="E2902">
        <v>4860</v>
      </c>
      <c r="F2902">
        <v>1</v>
      </c>
    </row>
    <row r="2903" spans="1:6">
      <c r="A2903">
        <v>4814</v>
      </c>
      <c r="B2903">
        <v>12</v>
      </c>
      <c r="C2903" t="s">
        <v>64</v>
      </c>
      <c r="D2903" t="s">
        <v>92</v>
      </c>
      <c r="E2903">
        <v>2552</v>
      </c>
      <c r="F2903">
        <v>1</v>
      </c>
    </row>
    <row r="2904" spans="1:6">
      <c r="A2904">
        <v>4814</v>
      </c>
      <c r="B2904">
        <v>12</v>
      </c>
      <c r="C2904" t="s">
        <v>64</v>
      </c>
      <c r="D2904" t="s">
        <v>92</v>
      </c>
      <c r="E2904">
        <v>4394</v>
      </c>
      <c r="F2904">
        <v>1</v>
      </c>
    </row>
    <row r="2905" spans="1:6">
      <c r="A2905">
        <v>4814</v>
      </c>
      <c r="B2905">
        <v>12</v>
      </c>
      <c r="C2905" t="s">
        <v>64</v>
      </c>
      <c r="D2905" t="s">
        <v>92</v>
      </c>
      <c r="E2905">
        <v>6105</v>
      </c>
      <c r="F2905">
        <v>1</v>
      </c>
    </row>
    <row r="2906" spans="1:6">
      <c r="A2906">
        <v>4814</v>
      </c>
      <c r="B2906">
        <v>12</v>
      </c>
      <c r="C2906" t="s">
        <v>64</v>
      </c>
      <c r="D2906" t="s">
        <v>92</v>
      </c>
      <c r="E2906">
        <v>1352</v>
      </c>
      <c r="F2906">
        <v>1</v>
      </c>
    </row>
    <row r="2907" spans="1:6">
      <c r="A2907">
        <v>4814</v>
      </c>
      <c r="B2907">
        <v>12</v>
      </c>
      <c r="C2907" t="s">
        <v>64</v>
      </c>
      <c r="D2907" t="s">
        <v>92</v>
      </c>
      <c r="E2907">
        <v>5712</v>
      </c>
      <c r="F2907">
        <v>1</v>
      </c>
    </row>
    <row r="2908" spans="1:6">
      <c r="A2908">
        <v>4814</v>
      </c>
      <c r="B2908">
        <v>12</v>
      </c>
      <c r="C2908" t="s">
        <v>64</v>
      </c>
      <c r="D2908" t="s">
        <v>92</v>
      </c>
      <c r="E2908">
        <v>3476</v>
      </c>
      <c r="F2908">
        <v>1</v>
      </c>
    </row>
    <row r="2909" spans="1:6">
      <c r="A2909">
        <v>4814</v>
      </c>
      <c r="B2909">
        <v>12</v>
      </c>
      <c r="C2909" t="s">
        <v>64</v>
      </c>
      <c r="D2909" t="s">
        <v>92</v>
      </c>
      <c r="E2909">
        <v>5216</v>
      </c>
      <c r="F2909">
        <v>1</v>
      </c>
    </row>
    <row r="2910" spans="1:6">
      <c r="A2910">
        <v>4814</v>
      </c>
      <c r="B2910">
        <v>12</v>
      </c>
      <c r="C2910" t="s">
        <v>64</v>
      </c>
      <c r="D2910" t="s">
        <v>92</v>
      </c>
      <c r="E2910">
        <v>2365</v>
      </c>
      <c r="F2910">
        <v>1</v>
      </c>
    </row>
    <row r="2911" spans="1:6">
      <c r="A2911">
        <v>4814</v>
      </c>
      <c r="B2911">
        <v>12</v>
      </c>
      <c r="C2911" t="s">
        <v>64</v>
      </c>
      <c r="D2911" t="s">
        <v>92</v>
      </c>
      <c r="E2911">
        <v>5165</v>
      </c>
      <c r="F2911">
        <v>1</v>
      </c>
    </row>
    <row r="2912" spans="1:6">
      <c r="A2912">
        <v>4814</v>
      </c>
      <c r="B2912">
        <v>12</v>
      </c>
      <c r="C2912" t="s">
        <v>64</v>
      </c>
      <c r="D2912" t="s">
        <v>92</v>
      </c>
      <c r="E2912">
        <v>5001</v>
      </c>
      <c r="F2912">
        <v>1</v>
      </c>
    </row>
    <row r="2913" spans="1:6">
      <c r="A2913">
        <v>4814</v>
      </c>
      <c r="B2913">
        <v>12</v>
      </c>
      <c r="C2913" t="s">
        <v>64</v>
      </c>
      <c r="D2913" t="s">
        <v>92</v>
      </c>
      <c r="E2913">
        <v>2564</v>
      </c>
      <c r="F2913">
        <v>1</v>
      </c>
    </row>
    <row r="2914" spans="1:6">
      <c r="A2914">
        <v>4814</v>
      </c>
      <c r="B2914">
        <v>12</v>
      </c>
      <c r="C2914" t="s">
        <v>64</v>
      </c>
      <c r="D2914" t="s">
        <v>92</v>
      </c>
      <c r="E2914">
        <v>3452</v>
      </c>
      <c r="F2914">
        <v>1</v>
      </c>
    </row>
    <row r="2915" spans="1:6">
      <c r="A2915">
        <v>4814</v>
      </c>
      <c r="B2915">
        <v>12</v>
      </c>
      <c r="C2915" t="s">
        <v>64</v>
      </c>
      <c r="D2915" t="s">
        <v>92</v>
      </c>
      <c r="E2915">
        <v>2807</v>
      </c>
      <c r="F2915">
        <v>1</v>
      </c>
    </row>
    <row r="2916" spans="1:6">
      <c r="A2916">
        <v>4814</v>
      </c>
      <c r="B2916">
        <v>12</v>
      </c>
      <c r="C2916" t="s">
        <v>64</v>
      </c>
      <c r="D2916" t="s">
        <v>92</v>
      </c>
      <c r="E2916">
        <v>303</v>
      </c>
      <c r="F2916">
        <v>1</v>
      </c>
    </row>
    <row r="2917" spans="1:6">
      <c r="A2917">
        <v>4814</v>
      </c>
      <c r="B2917">
        <v>12</v>
      </c>
      <c r="C2917" t="s">
        <v>64</v>
      </c>
      <c r="D2917" t="s">
        <v>92</v>
      </c>
      <c r="E2917">
        <v>3170</v>
      </c>
      <c r="F2917">
        <v>1</v>
      </c>
    </row>
    <row r="2918" spans="1:6">
      <c r="A2918">
        <v>4814</v>
      </c>
      <c r="B2918">
        <v>12</v>
      </c>
      <c r="C2918" t="s">
        <v>64</v>
      </c>
      <c r="D2918" t="s">
        <v>92</v>
      </c>
      <c r="E2918">
        <v>3688</v>
      </c>
      <c r="F2918">
        <v>1</v>
      </c>
    </row>
    <row r="2919" spans="1:6">
      <c r="A2919">
        <v>4814</v>
      </c>
      <c r="B2919">
        <v>12</v>
      </c>
      <c r="C2919" t="s">
        <v>64</v>
      </c>
      <c r="D2919" t="s">
        <v>92</v>
      </c>
      <c r="E2919">
        <v>1250</v>
      </c>
      <c r="F2919">
        <v>1</v>
      </c>
    </row>
    <row r="2920" spans="1:6">
      <c r="A2920">
        <v>4814</v>
      </c>
      <c r="B2920">
        <v>12</v>
      </c>
      <c r="C2920" t="s">
        <v>64</v>
      </c>
      <c r="D2920" t="s">
        <v>92</v>
      </c>
      <c r="E2920">
        <v>2536</v>
      </c>
      <c r="F2920">
        <v>1</v>
      </c>
    </row>
    <row r="2921" spans="1:6">
      <c r="A2921">
        <v>4814</v>
      </c>
      <c r="B2921">
        <v>12</v>
      </c>
      <c r="C2921" t="s">
        <v>64</v>
      </c>
      <c r="D2921" t="s">
        <v>92</v>
      </c>
      <c r="E2921">
        <v>4124</v>
      </c>
      <c r="F2921">
        <v>1</v>
      </c>
    </row>
    <row r="2922" spans="1:6">
      <c r="A2922">
        <v>4814</v>
      </c>
      <c r="B2922">
        <v>12</v>
      </c>
      <c r="C2922" t="s">
        <v>64</v>
      </c>
      <c r="D2922" t="s">
        <v>92</v>
      </c>
      <c r="E2922">
        <v>2260</v>
      </c>
      <c r="F2922">
        <v>1</v>
      </c>
    </row>
    <row r="2923" spans="1:6">
      <c r="A2923">
        <v>4814</v>
      </c>
      <c r="B2923">
        <v>12</v>
      </c>
      <c r="C2923" t="s">
        <v>64</v>
      </c>
      <c r="D2923" t="s">
        <v>92</v>
      </c>
      <c r="E2923">
        <v>2554</v>
      </c>
      <c r="F2923">
        <v>1</v>
      </c>
    </row>
    <row r="2924" spans="1:6">
      <c r="A2924">
        <v>4814</v>
      </c>
      <c r="B2924">
        <v>12</v>
      </c>
      <c r="C2924" t="s">
        <v>64</v>
      </c>
      <c r="D2924" t="s">
        <v>92</v>
      </c>
      <c r="E2924">
        <v>1021</v>
      </c>
      <c r="F2924">
        <v>1</v>
      </c>
    </row>
    <row r="2925" spans="1:6">
      <c r="A2925">
        <v>4814</v>
      </c>
      <c r="B2925">
        <v>12</v>
      </c>
      <c r="C2925" t="s">
        <v>64</v>
      </c>
      <c r="D2925" t="s">
        <v>92</v>
      </c>
      <c r="E2925">
        <v>3926</v>
      </c>
      <c r="F2925">
        <v>1</v>
      </c>
    </row>
    <row r="2926" spans="1:6">
      <c r="A2926">
        <v>4814</v>
      </c>
      <c r="B2926">
        <v>12</v>
      </c>
      <c r="C2926" t="s">
        <v>64</v>
      </c>
      <c r="D2926" t="s">
        <v>92</v>
      </c>
      <c r="E2926">
        <v>4508</v>
      </c>
      <c r="F2926">
        <v>1</v>
      </c>
    </row>
    <row r="2927" spans="1:6">
      <c r="A2927">
        <v>4814</v>
      </c>
      <c r="B2927">
        <v>12</v>
      </c>
      <c r="C2927" t="s">
        <v>64</v>
      </c>
      <c r="D2927" t="s">
        <v>92</v>
      </c>
      <c r="E2927">
        <v>1075</v>
      </c>
      <c r="F2927">
        <v>1</v>
      </c>
    </row>
    <row r="2928" spans="1:6">
      <c r="A2928">
        <v>4814</v>
      </c>
      <c r="B2928">
        <v>12</v>
      </c>
      <c r="C2928" t="s">
        <v>64</v>
      </c>
      <c r="D2928" t="s">
        <v>92</v>
      </c>
      <c r="E2928">
        <v>2603</v>
      </c>
      <c r="F2928">
        <v>1</v>
      </c>
    </row>
    <row r="2929" spans="1:6">
      <c r="A2929">
        <v>4814</v>
      </c>
      <c r="B2929">
        <v>12</v>
      </c>
      <c r="C2929" t="s">
        <v>64</v>
      </c>
      <c r="D2929" t="s">
        <v>92</v>
      </c>
      <c r="E2929">
        <v>6050</v>
      </c>
      <c r="F2929">
        <v>1</v>
      </c>
    </row>
    <row r="2930" spans="1:6">
      <c r="A2930">
        <v>4814</v>
      </c>
      <c r="B2930">
        <v>12</v>
      </c>
      <c r="C2930" t="s">
        <v>64</v>
      </c>
      <c r="D2930" t="s">
        <v>92</v>
      </c>
      <c r="E2930">
        <v>3934</v>
      </c>
      <c r="F2930">
        <v>1</v>
      </c>
    </row>
    <row r="2931" spans="1:6">
      <c r="A2931">
        <v>4814</v>
      </c>
      <c r="B2931">
        <v>12</v>
      </c>
      <c r="C2931" t="s">
        <v>64</v>
      </c>
      <c r="D2931" t="s">
        <v>92</v>
      </c>
      <c r="E2931">
        <v>5504</v>
      </c>
      <c r="F2931">
        <v>1</v>
      </c>
    </row>
    <row r="2932" spans="1:6">
      <c r="A2932">
        <v>4814</v>
      </c>
      <c r="B2932">
        <v>12</v>
      </c>
      <c r="C2932" t="s">
        <v>64</v>
      </c>
      <c r="D2932" t="s">
        <v>92</v>
      </c>
      <c r="E2932">
        <v>2233</v>
      </c>
      <c r="F2932">
        <v>1</v>
      </c>
    </row>
    <row r="2933" spans="1:6">
      <c r="A2933">
        <v>4814</v>
      </c>
      <c r="B2933">
        <v>12</v>
      </c>
      <c r="C2933" t="s">
        <v>64</v>
      </c>
      <c r="D2933" t="s">
        <v>92</v>
      </c>
      <c r="E2933">
        <v>5285</v>
      </c>
      <c r="F2933">
        <v>1</v>
      </c>
    </row>
    <row r="2934" spans="1:6">
      <c r="A2934">
        <v>4814</v>
      </c>
      <c r="B2934">
        <v>12</v>
      </c>
      <c r="C2934" t="s">
        <v>64</v>
      </c>
      <c r="D2934" t="s">
        <v>92</v>
      </c>
      <c r="E2934">
        <v>3164</v>
      </c>
      <c r="F2934">
        <v>1</v>
      </c>
    </row>
    <row r="2935" spans="1:6">
      <c r="A2935">
        <v>4814</v>
      </c>
      <c r="B2935">
        <v>12</v>
      </c>
      <c r="C2935" t="s">
        <v>64</v>
      </c>
      <c r="D2935" t="s">
        <v>92</v>
      </c>
      <c r="E2935">
        <v>5463</v>
      </c>
      <c r="F2935">
        <v>1</v>
      </c>
    </row>
    <row r="2936" spans="1:6">
      <c r="A2936">
        <v>4814</v>
      </c>
      <c r="B2936">
        <v>12</v>
      </c>
      <c r="C2936" t="s">
        <v>64</v>
      </c>
      <c r="D2936" t="s">
        <v>92</v>
      </c>
      <c r="E2936">
        <v>2266</v>
      </c>
      <c r="F2936">
        <v>1</v>
      </c>
    </row>
    <row r="2937" spans="1:6">
      <c r="A2937">
        <v>4814</v>
      </c>
      <c r="B2937">
        <v>12</v>
      </c>
      <c r="C2937" t="s">
        <v>64</v>
      </c>
      <c r="D2937" t="s">
        <v>92</v>
      </c>
      <c r="E2937">
        <v>4976</v>
      </c>
      <c r="F2937">
        <v>1</v>
      </c>
    </row>
    <row r="2938" spans="1:6">
      <c r="A2938">
        <v>4814</v>
      </c>
      <c r="B2938">
        <v>12</v>
      </c>
      <c r="C2938" t="s">
        <v>64</v>
      </c>
      <c r="D2938" t="s">
        <v>92</v>
      </c>
      <c r="E2938">
        <v>4531</v>
      </c>
      <c r="F2938">
        <v>1</v>
      </c>
    </row>
    <row r="2939" spans="1:6">
      <c r="A2939">
        <v>4814</v>
      </c>
      <c r="B2939">
        <v>12</v>
      </c>
      <c r="C2939" t="s">
        <v>64</v>
      </c>
      <c r="D2939" t="s">
        <v>92</v>
      </c>
      <c r="E2939">
        <v>2333</v>
      </c>
      <c r="F2939">
        <v>1</v>
      </c>
    </row>
    <row r="2940" spans="1:6">
      <c r="A2940">
        <v>4814</v>
      </c>
      <c r="B2940">
        <v>12</v>
      </c>
      <c r="C2940" t="s">
        <v>64</v>
      </c>
      <c r="D2940" t="s">
        <v>92</v>
      </c>
      <c r="E2940">
        <v>1079</v>
      </c>
      <c r="F2940">
        <v>1</v>
      </c>
    </row>
    <row r="2941" spans="1:6">
      <c r="A2941">
        <v>4814</v>
      </c>
      <c r="B2941">
        <v>12</v>
      </c>
      <c r="C2941" t="s">
        <v>64</v>
      </c>
      <c r="D2941" t="s">
        <v>92</v>
      </c>
      <c r="E2941">
        <v>3580</v>
      </c>
      <c r="F2941">
        <v>1</v>
      </c>
    </row>
    <row r="2942" spans="1:6">
      <c r="A2942">
        <v>4814</v>
      </c>
      <c r="B2942">
        <v>12</v>
      </c>
      <c r="C2942" t="s">
        <v>64</v>
      </c>
      <c r="D2942" t="s">
        <v>92</v>
      </c>
      <c r="E2942">
        <v>3063</v>
      </c>
      <c r="F2942">
        <v>1</v>
      </c>
    </row>
    <row r="2943" spans="1:6">
      <c r="A2943">
        <v>4814</v>
      </c>
      <c r="B2943">
        <v>12</v>
      </c>
      <c r="C2943" t="s">
        <v>64</v>
      </c>
      <c r="D2943" t="s">
        <v>92</v>
      </c>
      <c r="E2943">
        <v>2068</v>
      </c>
      <c r="F2943">
        <v>1</v>
      </c>
    </row>
    <row r="2944" spans="1:6">
      <c r="A2944">
        <v>4814</v>
      </c>
      <c r="B2944">
        <v>12</v>
      </c>
      <c r="C2944" t="s">
        <v>64</v>
      </c>
      <c r="D2944" t="s">
        <v>92</v>
      </c>
      <c r="E2944">
        <v>5266</v>
      </c>
      <c r="F2944">
        <v>1</v>
      </c>
    </row>
    <row r="2945" spans="1:6">
      <c r="A2945">
        <v>4814</v>
      </c>
      <c r="B2945">
        <v>12</v>
      </c>
      <c r="C2945" t="s">
        <v>64</v>
      </c>
      <c r="D2945" t="s">
        <v>92</v>
      </c>
      <c r="E2945">
        <v>5496</v>
      </c>
      <c r="F2945">
        <v>1</v>
      </c>
    </row>
    <row r="2946" spans="1:6">
      <c r="A2946">
        <v>4814</v>
      </c>
      <c r="B2946">
        <v>12</v>
      </c>
      <c r="C2946" t="s">
        <v>64</v>
      </c>
      <c r="D2946" t="s">
        <v>92</v>
      </c>
      <c r="E2946">
        <v>4746</v>
      </c>
      <c r="F2946">
        <v>1</v>
      </c>
    </row>
    <row r="2947" spans="1:6">
      <c r="A2947">
        <v>4814</v>
      </c>
      <c r="B2947">
        <v>12</v>
      </c>
      <c r="C2947" t="s">
        <v>64</v>
      </c>
      <c r="D2947" t="s">
        <v>92</v>
      </c>
      <c r="E2947">
        <v>2936</v>
      </c>
      <c r="F2947">
        <v>1</v>
      </c>
    </row>
    <row r="2948" spans="1:6">
      <c r="A2948">
        <v>4814</v>
      </c>
      <c r="B2948">
        <v>12</v>
      </c>
      <c r="C2948" t="s">
        <v>64</v>
      </c>
      <c r="D2948" t="s">
        <v>92</v>
      </c>
      <c r="E2948">
        <v>4874</v>
      </c>
      <c r="F2948">
        <v>1</v>
      </c>
    </row>
    <row r="2949" spans="1:6">
      <c r="A2949">
        <v>4814</v>
      </c>
      <c r="B2949">
        <v>12</v>
      </c>
      <c r="C2949" t="s">
        <v>64</v>
      </c>
      <c r="D2949" t="s">
        <v>92</v>
      </c>
      <c r="E2949">
        <v>3412</v>
      </c>
      <c r="F2949">
        <v>1</v>
      </c>
    </row>
    <row r="2950" spans="1:6">
      <c r="A2950">
        <v>4814</v>
      </c>
      <c r="B2950">
        <v>12</v>
      </c>
      <c r="C2950" t="s">
        <v>64</v>
      </c>
      <c r="D2950" t="s">
        <v>92</v>
      </c>
      <c r="E2950">
        <v>91</v>
      </c>
      <c r="F2950">
        <v>1</v>
      </c>
    </row>
    <row r="2951" spans="1:6">
      <c r="A2951">
        <v>4814</v>
      </c>
      <c r="B2951">
        <v>12</v>
      </c>
      <c r="C2951" t="s">
        <v>64</v>
      </c>
      <c r="D2951" t="s">
        <v>92</v>
      </c>
      <c r="E2951">
        <v>3697</v>
      </c>
      <c r="F2951">
        <v>1</v>
      </c>
    </row>
    <row r="2952" spans="1:6">
      <c r="A2952">
        <v>4814</v>
      </c>
      <c r="B2952">
        <v>12</v>
      </c>
      <c r="C2952" t="s">
        <v>64</v>
      </c>
      <c r="D2952" t="s">
        <v>92</v>
      </c>
      <c r="E2952">
        <v>6054</v>
      </c>
      <c r="F2952">
        <v>1</v>
      </c>
    </row>
    <row r="2953" spans="1:6">
      <c r="A2953">
        <v>4814</v>
      </c>
      <c r="B2953">
        <v>12</v>
      </c>
      <c r="C2953" t="s">
        <v>64</v>
      </c>
      <c r="D2953" t="s">
        <v>92</v>
      </c>
      <c r="E2953">
        <v>5982</v>
      </c>
      <c r="F2953">
        <v>1</v>
      </c>
    </row>
    <row r="2954" spans="1:6">
      <c r="A2954">
        <v>4814</v>
      </c>
      <c r="B2954">
        <v>12</v>
      </c>
      <c r="C2954" t="s">
        <v>64</v>
      </c>
      <c r="D2954" t="s">
        <v>92</v>
      </c>
      <c r="E2954">
        <v>2573</v>
      </c>
      <c r="F2954">
        <v>1</v>
      </c>
    </row>
    <row r="2955" spans="1:6">
      <c r="A2955">
        <v>4814</v>
      </c>
      <c r="B2955">
        <v>12</v>
      </c>
      <c r="C2955" t="s">
        <v>64</v>
      </c>
      <c r="D2955" t="s">
        <v>92</v>
      </c>
      <c r="E2955">
        <v>2291</v>
      </c>
      <c r="F2955">
        <v>1</v>
      </c>
    </row>
    <row r="2956" spans="1:6">
      <c r="A2956">
        <v>4814</v>
      </c>
      <c r="B2956">
        <v>12</v>
      </c>
      <c r="C2956" t="s">
        <v>64</v>
      </c>
      <c r="D2956" t="s">
        <v>92</v>
      </c>
      <c r="E2956">
        <v>4580</v>
      </c>
      <c r="F2956">
        <v>1</v>
      </c>
    </row>
    <row r="2957" spans="1:6">
      <c r="A2957">
        <v>4814</v>
      </c>
      <c r="B2957">
        <v>12</v>
      </c>
      <c r="C2957" t="s">
        <v>64</v>
      </c>
      <c r="D2957" t="s">
        <v>92</v>
      </c>
      <c r="E2957">
        <v>6045</v>
      </c>
      <c r="F2957">
        <v>1</v>
      </c>
    </row>
    <row r="2958" spans="1:6">
      <c r="A2958">
        <v>4814</v>
      </c>
      <c r="B2958">
        <v>12</v>
      </c>
      <c r="C2958" t="s">
        <v>64</v>
      </c>
      <c r="D2958" t="s">
        <v>92</v>
      </c>
      <c r="E2958">
        <v>5670</v>
      </c>
      <c r="F2958">
        <v>1</v>
      </c>
    </row>
    <row r="2959" spans="1:6">
      <c r="A2959">
        <v>4814</v>
      </c>
      <c r="B2959">
        <v>12</v>
      </c>
      <c r="C2959" t="s">
        <v>64</v>
      </c>
      <c r="D2959" t="s">
        <v>92</v>
      </c>
      <c r="E2959">
        <v>135</v>
      </c>
      <c r="F2959">
        <v>1</v>
      </c>
    </row>
    <row r="2960" spans="1:6">
      <c r="A2960">
        <v>4814</v>
      </c>
      <c r="B2960">
        <v>12</v>
      </c>
      <c r="C2960" t="s">
        <v>64</v>
      </c>
      <c r="D2960" t="s">
        <v>92</v>
      </c>
      <c r="E2960">
        <v>3951</v>
      </c>
      <c r="F2960">
        <v>1</v>
      </c>
    </row>
    <row r="2961" spans="1:6">
      <c r="A2961">
        <v>4814</v>
      </c>
      <c r="B2961">
        <v>12</v>
      </c>
      <c r="C2961" t="s">
        <v>64</v>
      </c>
      <c r="D2961" t="s">
        <v>92</v>
      </c>
      <c r="E2961">
        <v>1239</v>
      </c>
      <c r="F2961">
        <v>1</v>
      </c>
    </row>
    <row r="2962" spans="1:6">
      <c r="A2962">
        <v>4814</v>
      </c>
      <c r="B2962">
        <v>12</v>
      </c>
      <c r="C2962" t="s">
        <v>64</v>
      </c>
      <c r="D2962" t="s">
        <v>92</v>
      </c>
      <c r="E2962">
        <v>2147</v>
      </c>
      <c r="F2962">
        <v>1</v>
      </c>
    </row>
    <row r="2963" spans="1:6">
      <c r="A2963">
        <v>4814</v>
      </c>
      <c r="B2963">
        <v>12</v>
      </c>
      <c r="C2963" t="s">
        <v>64</v>
      </c>
      <c r="D2963" t="s">
        <v>92</v>
      </c>
      <c r="E2963">
        <v>1182</v>
      </c>
      <c r="F2963">
        <v>1</v>
      </c>
    </row>
    <row r="2964" spans="1:6">
      <c r="A2964">
        <v>4814</v>
      </c>
      <c r="B2964">
        <v>12</v>
      </c>
      <c r="C2964" t="s">
        <v>64</v>
      </c>
      <c r="D2964" t="s">
        <v>92</v>
      </c>
      <c r="E2964">
        <v>3868</v>
      </c>
      <c r="F2964">
        <v>1</v>
      </c>
    </row>
    <row r="2965" spans="1:6">
      <c r="A2965">
        <v>4814</v>
      </c>
      <c r="B2965">
        <v>12</v>
      </c>
      <c r="C2965" t="s">
        <v>64</v>
      </c>
      <c r="D2965" t="s">
        <v>92</v>
      </c>
      <c r="E2965">
        <v>4432</v>
      </c>
      <c r="F2965">
        <v>1</v>
      </c>
    </row>
    <row r="2966" spans="1:6">
      <c r="A2966">
        <v>4814</v>
      </c>
      <c r="B2966">
        <v>12</v>
      </c>
      <c r="C2966" t="s">
        <v>64</v>
      </c>
      <c r="D2966" t="s">
        <v>92</v>
      </c>
      <c r="E2966">
        <v>3267</v>
      </c>
      <c r="F2966">
        <v>1</v>
      </c>
    </row>
    <row r="2967" spans="1:6">
      <c r="A2967">
        <v>4814</v>
      </c>
      <c r="B2967">
        <v>12</v>
      </c>
      <c r="C2967" t="s">
        <v>64</v>
      </c>
      <c r="D2967" t="s">
        <v>92</v>
      </c>
      <c r="E2967">
        <v>2695</v>
      </c>
      <c r="F2967">
        <v>1</v>
      </c>
    </row>
    <row r="2968" spans="1:6">
      <c r="A2968">
        <v>4814</v>
      </c>
      <c r="B2968">
        <v>12</v>
      </c>
      <c r="C2968" t="s">
        <v>64</v>
      </c>
      <c r="D2968" t="s">
        <v>92</v>
      </c>
      <c r="E2968">
        <v>985</v>
      </c>
      <c r="F2968">
        <v>1</v>
      </c>
    </row>
    <row r="2969" spans="1:6">
      <c r="A2969">
        <v>4814</v>
      </c>
      <c r="B2969">
        <v>12</v>
      </c>
      <c r="C2969" t="s">
        <v>64</v>
      </c>
      <c r="D2969" t="s">
        <v>92</v>
      </c>
      <c r="E2969">
        <v>5490</v>
      </c>
      <c r="F2969">
        <v>1</v>
      </c>
    </row>
    <row r="2970" spans="1:6">
      <c r="A2970">
        <v>4814</v>
      </c>
      <c r="B2970">
        <v>12</v>
      </c>
      <c r="C2970" t="s">
        <v>64</v>
      </c>
      <c r="D2970" t="s">
        <v>92</v>
      </c>
      <c r="E2970">
        <v>5372</v>
      </c>
      <c r="F2970">
        <v>1</v>
      </c>
    </row>
    <row r="2971" spans="1:6">
      <c r="A2971">
        <v>4814</v>
      </c>
      <c r="B2971">
        <v>12</v>
      </c>
      <c r="C2971" t="s">
        <v>64</v>
      </c>
      <c r="D2971" t="s">
        <v>92</v>
      </c>
      <c r="E2971">
        <v>4229</v>
      </c>
      <c r="F2971">
        <v>1</v>
      </c>
    </row>
    <row r="2972" spans="1:6">
      <c r="A2972">
        <v>4814</v>
      </c>
      <c r="B2972">
        <v>12</v>
      </c>
      <c r="C2972" t="s">
        <v>64</v>
      </c>
      <c r="D2972" t="s">
        <v>92</v>
      </c>
      <c r="E2972">
        <v>2932</v>
      </c>
      <c r="F2972">
        <v>1</v>
      </c>
    </row>
    <row r="2973" spans="1:6">
      <c r="A2973">
        <v>4814</v>
      </c>
      <c r="B2973">
        <v>12</v>
      </c>
      <c r="C2973" t="s">
        <v>64</v>
      </c>
      <c r="D2973" t="s">
        <v>92</v>
      </c>
      <c r="E2973">
        <v>5998</v>
      </c>
      <c r="F2973">
        <v>1</v>
      </c>
    </row>
    <row r="2974" spans="1:6">
      <c r="A2974">
        <v>4814</v>
      </c>
      <c r="B2974">
        <v>12</v>
      </c>
      <c r="C2974" t="s">
        <v>64</v>
      </c>
      <c r="D2974" t="s">
        <v>92</v>
      </c>
      <c r="E2974">
        <v>3789</v>
      </c>
      <c r="F2974">
        <v>1</v>
      </c>
    </row>
    <row r="2975" spans="1:6">
      <c r="A2975">
        <v>4814</v>
      </c>
      <c r="B2975">
        <v>12</v>
      </c>
      <c r="C2975" t="s">
        <v>64</v>
      </c>
      <c r="D2975" t="s">
        <v>92</v>
      </c>
      <c r="E2975">
        <v>5359</v>
      </c>
      <c r="F2975">
        <v>1</v>
      </c>
    </row>
    <row r="2976" spans="1:6">
      <c r="A2976">
        <v>4814</v>
      </c>
      <c r="B2976">
        <v>12</v>
      </c>
      <c r="C2976" t="s">
        <v>64</v>
      </c>
      <c r="D2976" t="s">
        <v>92</v>
      </c>
      <c r="E2976">
        <v>1067</v>
      </c>
      <c r="F2976">
        <v>1</v>
      </c>
    </row>
    <row r="2977" spans="1:6">
      <c r="A2977">
        <v>4814</v>
      </c>
      <c r="B2977">
        <v>12</v>
      </c>
      <c r="C2977" t="s">
        <v>64</v>
      </c>
      <c r="D2977" t="s">
        <v>92</v>
      </c>
      <c r="E2977">
        <v>6004</v>
      </c>
      <c r="F2977">
        <v>1</v>
      </c>
    </row>
    <row r="2978" spans="1:6">
      <c r="A2978">
        <v>4814</v>
      </c>
      <c r="B2978">
        <v>12</v>
      </c>
      <c r="C2978" t="s">
        <v>64</v>
      </c>
      <c r="D2978" t="s">
        <v>92</v>
      </c>
      <c r="E2978">
        <v>281</v>
      </c>
      <c r="F2978">
        <v>1</v>
      </c>
    </row>
    <row r="2979" spans="1:6">
      <c r="A2979">
        <v>4814</v>
      </c>
      <c r="B2979">
        <v>12</v>
      </c>
      <c r="C2979" t="s">
        <v>64</v>
      </c>
      <c r="D2979" t="s">
        <v>92</v>
      </c>
      <c r="E2979">
        <v>2186</v>
      </c>
      <c r="F2979">
        <v>1</v>
      </c>
    </row>
    <row r="2980" spans="1:6">
      <c r="A2980">
        <v>4814</v>
      </c>
      <c r="B2980">
        <v>12</v>
      </c>
      <c r="C2980" t="s">
        <v>64</v>
      </c>
      <c r="D2980" t="s">
        <v>92</v>
      </c>
      <c r="E2980">
        <v>3287</v>
      </c>
      <c r="F2980">
        <v>1</v>
      </c>
    </row>
    <row r="2981" spans="1:6">
      <c r="A2981">
        <v>4814</v>
      </c>
      <c r="B2981">
        <v>12</v>
      </c>
      <c r="C2981" t="s">
        <v>64</v>
      </c>
      <c r="D2981" t="s">
        <v>92</v>
      </c>
      <c r="E2981">
        <v>2995</v>
      </c>
      <c r="F2981">
        <v>1</v>
      </c>
    </row>
    <row r="2982" spans="1:6">
      <c r="A2982">
        <v>4814</v>
      </c>
      <c r="B2982">
        <v>12</v>
      </c>
      <c r="C2982" t="s">
        <v>64</v>
      </c>
      <c r="D2982" t="s">
        <v>92</v>
      </c>
      <c r="E2982">
        <v>3429</v>
      </c>
      <c r="F2982">
        <v>1</v>
      </c>
    </row>
    <row r="2983" spans="1:6">
      <c r="A2983">
        <v>4814</v>
      </c>
      <c r="B2983">
        <v>12</v>
      </c>
      <c r="C2983" t="s">
        <v>64</v>
      </c>
      <c r="D2983" t="s">
        <v>92</v>
      </c>
      <c r="E2983">
        <v>4954</v>
      </c>
      <c r="F2983">
        <v>1</v>
      </c>
    </row>
    <row r="2984" spans="1:6">
      <c r="A2984">
        <v>4814</v>
      </c>
      <c r="B2984">
        <v>12</v>
      </c>
      <c r="C2984" t="s">
        <v>64</v>
      </c>
      <c r="D2984" t="s">
        <v>92</v>
      </c>
      <c r="E2984">
        <v>5248</v>
      </c>
      <c r="F2984">
        <v>1</v>
      </c>
    </row>
    <row r="2985" spans="1:6">
      <c r="A2985">
        <v>4814</v>
      </c>
      <c r="B2985">
        <v>12</v>
      </c>
      <c r="C2985" t="s">
        <v>64</v>
      </c>
      <c r="D2985" t="s">
        <v>92</v>
      </c>
      <c r="E2985">
        <v>2905</v>
      </c>
      <c r="F2985">
        <v>1</v>
      </c>
    </row>
    <row r="2986" spans="1:6">
      <c r="A2986">
        <v>4814</v>
      </c>
      <c r="B2986">
        <v>12</v>
      </c>
      <c r="C2986" t="s">
        <v>64</v>
      </c>
      <c r="D2986" t="s">
        <v>92</v>
      </c>
      <c r="E2986">
        <v>3496</v>
      </c>
      <c r="F2986">
        <v>1</v>
      </c>
    </row>
    <row r="2987" spans="1:6">
      <c r="A2987">
        <v>4814</v>
      </c>
      <c r="B2987">
        <v>12</v>
      </c>
      <c r="C2987" t="s">
        <v>64</v>
      </c>
      <c r="D2987" t="s">
        <v>92</v>
      </c>
      <c r="E2987">
        <v>2842</v>
      </c>
      <c r="F2987">
        <v>1</v>
      </c>
    </row>
    <row r="2988" spans="1:6">
      <c r="A2988">
        <v>4814</v>
      </c>
      <c r="B2988">
        <v>12</v>
      </c>
      <c r="C2988" t="s">
        <v>64</v>
      </c>
      <c r="D2988" t="s">
        <v>92</v>
      </c>
      <c r="E2988">
        <v>1323</v>
      </c>
      <c r="F2988">
        <v>1</v>
      </c>
    </row>
    <row r="2989" spans="1:6">
      <c r="A2989">
        <v>4814</v>
      </c>
      <c r="B2989">
        <v>12</v>
      </c>
      <c r="C2989" t="s">
        <v>64</v>
      </c>
      <c r="D2989" t="s">
        <v>92</v>
      </c>
      <c r="E2989">
        <v>3062</v>
      </c>
      <c r="F2989">
        <v>1</v>
      </c>
    </row>
    <row r="2990" spans="1:6">
      <c r="A2990">
        <v>4814</v>
      </c>
      <c r="B2990">
        <v>12</v>
      </c>
      <c r="C2990" t="s">
        <v>64</v>
      </c>
      <c r="D2990" t="s">
        <v>92</v>
      </c>
      <c r="E2990">
        <v>4761</v>
      </c>
      <c r="F2990">
        <v>1</v>
      </c>
    </row>
    <row r="2991" spans="1:6">
      <c r="A2991">
        <v>4814</v>
      </c>
      <c r="B2991">
        <v>12</v>
      </c>
      <c r="C2991" t="s">
        <v>64</v>
      </c>
      <c r="D2991" t="s">
        <v>92</v>
      </c>
      <c r="E2991">
        <v>3704</v>
      </c>
      <c r="F2991">
        <v>1</v>
      </c>
    </row>
    <row r="2992" spans="1:6">
      <c r="A2992">
        <v>4814</v>
      </c>
      <c r="B2992">
        <v>12</v>
      </c>
      <c r="C2992" t="s">
        <v>64</v>
      </c>
      <c r="D2992" t="s">
        <v>92</v>
      </c>
      <c r="E2992">
        <v>1224</v>
      </c>
      <c r="F2992">
        <v>1</v>
      </c>
    </row>
    <row r="2993" spans="1:6">
      <c r="A2993">
        <v>4814</v>
      </c>
      <c r="B2993">
        <v>12</v>
      </c>
      <c r="C2993" t="s">
        <v>62</v>
      </c>
      <c r="D2993" t="s">
        <v>92</v>
      </c>
      <c r="E2993">
        <v>5038</v>
      </c>
      <c r="F2993">
        <v>4</v>
      </c>
    </row>
    <row r="2994" spans="1:6">
      <c r="A2994">
        <v>4814</v>
      </c>
      <c r="B2994">
        <v>12</v>
      </c>
      <c r="C2994" t="s">
        <v>62</v>
      </c>
      <c r="D2994" t="s">
        <v>92</v>
      </c>
      <c r="E2994">
        <v>2124</v>
      </c>
      <c r="F2994">
        <v>3</v>
      </c>
    </row>
    <row r="2995" spans="1:6">
      <c r="A2995">
        <v>4814</v>
      </c>
      <c r="B2995">
        <v>12</v>
      </c>
      <c r="C2995" t="s">
        <v>62</v>
      </c>
      <c r="D2995" t="s">
        <v>92</v>
      </c>
      <c r="E2995">
        <v>4761</v>
      </c>
      <c r="F2995">
        <v>3</v>
      </c>
    </row>
    <row r="2996" spans="1:6">
      <c r="A2996">
        <v>4814</v>
      </c>
      <c r="B2996">
        <v>12</v>
      </c>
      <c r="C2996" t="s">
        <v>62</v>
      </c>
      <c r="D2996" t="s">
        <v>92</v>
      </c>
      <c r="E2996">
        <v>5790</v>
      </c>
      <c r="F2996">
        <v>3</v>
      </c>
    </row>
    <row r="2997" spans="1:6">
      <c r="A2997">
        <v>4814</v>
      </c>
      <c r="B2997">
        <v>12</v>
      </c>
      <c r="C2997" t="s">
        <v>62</v>
      </c>
      <c r="D2997" t="s">
        <v>92</v>
      </c>
      <c r="E2997">
        <v>5826</v>
      </c>
      <c r="F2997">
        <v>3</v>
      </c>
    </row>
    <row r="2998" spans="1:6">
      <c r="A2998">
        <v>4814</v>
      </c>
      <c r="B2998">
        <v>12</v>
      </c>
      <c r="C2998" t="s">
        <v>62</v>
      </c>
      <c r="D2998" t="s">
        <v>92</v>
      </c>
      <c r="E2998">
        <v>5792</v>
      </c>
      <c r="F2998">
        <v>3</v>
      </c>
    </row>
    <row r="2999" spans="1:6">
      <c r="A2999">
        <v>4814</v>
      </c>
      <c r="B2999">
        <v>12</v>
      </c>
      <c r="C2999" t="s">
        <v>62</v>
      </c>
      <c r="D2999" t="s">
        <v>92</v>
      </c>
      <c r="E2999">
        <v>3430</v>
      </c>
      <c r="F2999">
        <v>3</v>
      </c>
    </row>
    <row r="3000" spans="1:6">
      <c r="A3000">
        <v>4814</v>
      </c>
      <c r="B3000">
        <v>12</v>
      </c>
      <c r="C3000" t="s">
        <v>62</v>
      </c>
      <c r="D3000" t="s">
        <v>92</v>
      </c>
      <c r="E3000">
        <v>1067</v>
      </c>
      <c r="F3000">
        <v>2</v>
      </c>
    </row>
    <row r="3001" spans="1:6">
      <c r="A3001">
        <v>4814</v>
      </c>
      <c r="B3001">
        <v>12</v>
      </c>
      <c r="C3001" t="s">
        <v>62</v>
      </c>
      <c r="D3001" t="s">
        <v>92</v>
      </c>
      <c r="E3001">
        <v>5046</v>
      </c>
      <c r="F3001">
        <v>2</v>
      </c>
    </row>
    <row r="3002" spans="1:6">
      <c r="A3002">
        <v>4814</v>
      </c>
      <c r="B3002">
        <v>12</v>
      </c>
      <c r="C3002" t="s">
        <v>62</v>
      </c>
      <c r="D3002" t="s">
        <v>92</v>
      </c>
      <c r="E3002">
        <v>3039</v>
      </c>
      <c r="F3002">
        <v>2</v>
      </c>
    </row>
    <row r="3003" spans="1:6">
      <c r="A3003">
        <v>4814</v>
      </c>
      <c r="B3003">
        <v>12</v>
      </c>
      <c r="C3003" t="s">
        <v>62</v>
      </c>
      <c r="D3003" t="s">
        <v>92</v>
      </c>
      <c r="E3003">
        <v>1214</v>
      </c>
      <c r="F3003">
        <v>2</v>
      </c>
    </row>
    <row r="3004" spans="1:6">
      <c r="A3004">
        <v>4814</v>
      </c>
      <c r="B3004">
        <v>12</v>
      </c>
      <c r="C3004" t="s">
        <v>62</v>
      </c>
      <c r="D3004" t="s">
        <v>92</v>
      </c>
      <c r="E3004">
        <v>164</v>
      </c>
      <c r="F3004">
        <v>2</v>
      </c>
    </row>
    <row r="3005" spans="1:6">
      <c r="A3005">
        <v>4814</v>
      </c>
      <c r="B3005">
        <v>12</v>
      </c>
      <c r="C3005" t="s">
        <v>62</v>
      </c>
      <c r="D3005" t="s">
        <v>92</v>
      </c>
      <c r="E3005">
        <v>4579</v>
      </c>
      <c r="F3005">
        <v>2</v>
      </c>
    </row>
    <row r="3006" spans="1:6">
      <c r="A3006">
        <v>4814</v>
      </c>
      <c r="B3006">
        <v>12</v>
      </c>
      <c r="C3006" t="s">
        <v>62</v>
      </c>
      <c r="D3006" t="s">
        <v>92</v>
      </c>
      <c r="E3006">
        <v>6050</v>
      </c>
      <c r="F3006">
        <v>2</v>
      </c>
    </row>
    <row r="3007" spans="1:6">
      <c r="A3007">
        <v>4814</v>
      </c>
      <c r="B3007">
        <v>12</v>
      </c>
      <c r="C3007" t="s">
        <v>62</v>
      </c>
      <c r="D3007" t="s">
        <v>92</v>
      </c>
      <c r="E3007">
        <v>5264</v>
      </c>
      <c r="F3007">
        <v>2</v>
      </c>
    </row>
    <row r="3008" spans="1:6">
      <c r="A3008">
        <v>4814</v>
      </c>
      <c r="B3008">
        <v>12</v>
      </c>
      <c r="C3008" t="s">
        <v>62</v>
      </c>
      <c r="D3008" t="s">
        <v>92</v>
      </c>
      <c r="E3008">
        <v>2676</v>
      </c>
      <c r="F3008">
        <v>2</v>
      </c>
    </row>
    <row r="3009" spans="1:6">
      <c r="A3009">
        <v>4814</v>
      </c>
      <c r="B3009">
        <v>12</v>
      </c>
      <c r="C3009" t="s">
        <v>62</v>
      </c>
      <c r="D3009" t="s">
        <v>92</v>
      </c>
      <c r="E3009">
        <v>4348</v>
      </c>
      <c r="F3009">
        <v>2</v>
      </c>
    </row>
    <row r="3010" spans="1:6">
      <c r="A3010">
        <v>4814</v>
      </c>
      <c r="B3010">
        <v>12</v>
      </c>
      <c r="C3010" t="s">
        <v>62</v>
      </c>
      <c r="D3010" t="s">
        <v>92</v>
      </c>
      <c r="E3010">
        <v>3934</v>
      </c>
      <c r="F3010">
        <v>2</v>
      </c>
    </row>
    <row r="3011" spans="1:6">
      <c r="A3011">
        <v>4814</v>
      </c>
      <c r="B3011">
        <v>12</v>
      </c>
      <c r="C3011" t="s">
        <v>62</v>
      </c>
      <c r="D3011" t="s">
        <v>92</v>
      </c>
      <c r="E3011">
        <v>5364</v>
      </c>
      <c r="F3011">
        <v>2</v>
      </c>
    </row>
    <row r="3012" spans="1:6">
      <c r="A3012">
        <v>4814</v>
      </c>
      <c r="B3012">
        <v>12</v>
      </c>
      <c r="C3012" t="s">
        <v>62</v>
      </c>
      <c r="D3012" t="s">
        <v>92</v>
      </c>
      <c r="E3012">
        <v>3413</v>
      </c>
      <c r="F3012">
        <v>1</v>
      </c>
    </row>
    <row r="3013" spans="1:6">
      <c r="A3013">
        <v>4814</v>
      </c>
      <c r="B3013">
        <v>12</v>
      </c>
      <c r="C3013" t="s">
        <v>62</v>
      </c>
      <c r="D3013" t="s">
        <v>92</v>
      </c>
      <c r="E3013">
        <v>2068</v>
      </c>
      <c r="F3013">
        <v>1</v>
      </c>
    </row>
    <row r="3014" spans="1:6">
      <c r="A3014">
        <v>4814</v>
      </c>
      <c r="B3014">
        <v>12</v>
      </c>
      <c r="C3014" t="s">
        <v>62</v>
      </c>
      <c r="D3014" t="s">
        <v>92</v>
      </c>
      <c r="E3014">
        <v>2102</v>
      </c>
      <c r="F3014">
        <v>1</v>
      </c>
    </row>
    <row r="3015" spans="1:6">
      <c r="A3015">
        <v>4814</v>
      </c>
      <c r="B3015">
        <v>12</v>
      </c>
      <c r="C3015" t="s">
        <v>62</v>
      </c>
      <c r="D3015" t="s">
        <v>92</v>
      </c>
      <c r="E3015">
        <v>2146</v>
      </c>
      <c r="F3015">
        <v>1</v>
      </c>
    </row>
    <row r="3016" spans="1:6">
      <c r="A3016">
        <v>4814</v>
      </c>
      <c r="B3016">
        <v>12</v>
      </c>
      <c r="C3016" t="s">
        <v>62</v>
      </c>
      <c r="D3016" t="s">
        <v>92</v>
      </c>
      <c r="E3016">
        <v>4168</v>
      </c>
      <c r="F3016">
        <v>1</v>
      </c>
    </row>
    <row r="3017" spans="1:6">
      <c r="A3017">
        <v>4814</v>
      </c>
      <c r="B3017">
        <v>12</v>
      </c>
      <c r="C3017" t="s">
        <v>62</v>
      </c>
      <c r="D3017" t="s">
        <v>92</v>
      </c>
      <c r="E3017">
        <v>274</v>
      </c>
      <c r="F3017">
        <v>1</v>
      </c>
    </row>
    <row r="3018" spans="1:6">
      <c r="A3018">
        <v>4814</v>
      </c>
      <c r="B3018">
        <v>12</v>
      </c>
      <c r="C3018" t="s">
        <v>62</v>
      </c>
      <c r="D3018" t="s">
        <v>92</v>
      </c>
      <c r="E3018">
        <v>2189</v>
      </c>
      <c r="F3018">
        <v>1</v>
      </c>
    </row>
    <row r="3019" spans="1:6">
      <c r="A3019">
        <v>4814</v>
      </c>
      <c r="B3019">
        <v>12</v>
      </c>
      <c r="C3019" t="s">
        <v>62</v>
      </c>
      <c r="D3019" t="s">
        <v>92</v>
      </c>
      <c r="E3019">
        <v>2988</v>
      </c>
      <c r="F3019">
        <v>1</v>
      </c>
    </row>
    <row r="3020" spans="1:6">
      <c r="A3020">
        <v>4814</v>
      </c>
      <c r="B3020">
        <v>12</v>
      </c>
      <c r="C3020" t="s">
        <v>62</v>
      </c>
      <c r="D3020" t="s">
        <v>92</v>
      </c>
      <c r="E3020">
        <v>2917</v>
      </c>
      <c r="F3020">
        <v>1</v>
      </c>
    </row>
    <row r="3021" spans="1:6">
      <c r="A3021">
        <v>4814</v>
      </c>
      <c r="B3021">
        <v>12</v>
      </c>
      <c r="C3021" t="s">
        <v>62</v>
      </c>
      <c r="D3021" t="s">
        <v>92</v>
      </c>
      <c r="E3021">
        <v>2260</v>
      </c>
      <c r="F3021">
        <v>1</v>
      </c>
    </row>
    <row r="3022" spans="1:6">
      <c r="A3022">
        <v>4814</v>
      </c>
      <c r="B3022">
        <v>12</v>
      </c>
      <c r="C3022" t="s">
        <v>62</v>
      </c>
      <c r="D3022" t="s">
        <v>92</v>
      </c>
      <c r="E3022">
        <v>2186</v>
      </c>
      <c r="F3022">
        <v>1</v>
      </c>
    </row>
    <row r="3023" spans="1:6">
      <c r="A3023">
        <v>4814</v>
      </c>
      <c r="B3023">
        <v>12</v>
      </c>
      <c r="C3023" t="s">
        <v>62</v>
      </c>
      <c r="D3023" t="s">
        <v>92</v>
      </c>
      <c r="E3023">
        <v>2210</v>
      </c>
      <c r="F3023">
        <v>1</v>
      </c>
    </row>
    <row r="3024" spans="1:6">
      <c r="A3024">
        <v>4814</v>
      </c>
      <c r="B3024">
        <v>12</v>
      </c>
      <c r="C3024" t="s">
        <v>62</v>
      </c>
      <c r="D3024" t="s">
        <v>92</v>
      </c>
      <c r="E3024">
        <v>3268</v>
      </c>
      <c r="F3024">
        <v>1</v>
      </c>
    </row>
    <row r="3025" spans="1:6">
      <c r="A3025">
        <v>4814</v>
      </c>
      <c r="B3025">
        <v>12</v>
      </c>
      <c r="C3025" t="s">
        <v>62</v>
      </c>
      <c r="D3025" t="s">
        <v>92</v>
      </c>
      <c r="E3025">
        <v>4997</v>
      </c>
      <c r="F3025">
        <v>1</v>
      </c>
    </row>
    <row r="3026" spans="1:6">
      <c r="A3026">
        <v>4814</v>
      </c>
      <c r="B3026">
        <v>12</v>
      </c>
      <c r="C3026" t="s">
        <v>62</v>
      </c>
      <c r="D3026" t="s">
        <v>92</v>
      </c>
      <c r="E3026">
        <v>1168</v>
      </c>
      <c r="F3026">
        <v>1</v>
      </c>
    </row>
    <row r="3027" spans="1:6">
      <c r="A3027">
        <v>4814</v>
      </c>
      <c r="B3027">
        <v>12</v>
      </c>
      <c r="C3027" t="s">
        <v>62</v>
      </c>
      <c r="D3027" t="s">
        <v>92</v>
      </c>
      <c r="E3027">
        <v>5359</v>
      </c>
      <c r="F3027">
        <v>1</v>
      </c>
    </row>
    <row r="3028" spans="1:6">
      <c r="A3028">
        <v>4814</v>
      </c>
      <c r="B3028">
        <v>12</v>
      </c>
      <c r="C3028" t="s">
        <v>62</v>
      </c>
      <c r="D3028" t="s">
        <v>92</v>
      </c>
      <c r="E3028">
        <v>3898</v>
      </c>
      <c r="F3028">
        <v>1</v>
      </c>
    </row>
    <row r="3029" spans="1:6">
      <c r="A3029">
        <v>4814</v>
      </c>
      <c r="B3029">
        <v>12</v>
      </c>
      <c r="C3029" t="s">
        <v>62</v>
      </c>
      <c r="D3029" t="s">
        <v>92</v>
      </c>
      <c r="E3029">
        <v>2920</v>
      </c>
      <c r="F3029">
        <v>1</v>
      </c>
    </row>
    <row r="3030" spans="1:6">
      <c r="A3030">
        <v>4814</v>
      </c>
      <c r="B3030">
        <v>12</v>
      </c>
      <c r="C3030" t="s">
        <v>62</v>
      </c>
      <c r="D3030" t="s">
        <v>92</v>
      </c>
      <c r="E3030">
        <v>3394</v>
      </c>
      <c r="F3030">
        <v>1</v>
      </c>
    </row>
    <row r="3031" spans="1:6">
      <c r="A3031">
        <v>4814</v>
      </c>
      <c r="B3031">
        <v>12</v>
      </c>
      <c r="C3031" t="s">
        <v>62</v>
      </c>
      <c r="D3031" t="s">
        <v>92</v>
      </c>
      <c r="E3031">
        <v>5784</v>
      </c>
      <c r="F3031">
        <v>1</v>
      </c>
    </row>
    <row r="3032" spans="1:6">
      <c r="A3032">
        <v>4814</v>
      </c>
      <c r="B3032">
        <v>12</v>
      </c>
      <c r="C3032" t="s">
        <v>62</v>
      </c>
      <c r="D3032" t="s">
        <v>92</v>
      </c>
      <c r="E3032">
        <v>4209</v>
      </c>
      <c r="F3032">
        <v>1</v>
      </c>
    </row>
    <row r="3033" spans="1:6">
      <c r="A3033">
        <v>4814</v>
      </c>
      <c r="B3033">
        <v>12</v>
      </c>
      <c r="C3033" t="s">
        <v>62</v>
      </c>
      <c r="D3033" t="s">
        <v>92</v>
      </c>
      <c r="E3033">
        <v>1138</v>
      </c>
      <c r="F3033">
        <v>1</v>
      </c>
    </row>
    <row r="3034" spans="1:6">
      <c r="A3034">
        <v>4814</v>
      </c>
      <c r="B3034">
        <v>12</v>
      </c>
      <c r="C3034" t="s">
        <v>62</v>
      </c>
      <c r="D3034" t="s">
        <v>92</v>
      </c>
      <c r="E3034">
        <v>1037</v>
      </c>
      <c r="F3034">
        <v>1</v>
      </c>
    </row>
    <row r="3035" spans="1:6">
      <c r="A3035">
        <v>4814</v>
      </c>
      <c r="B3035">
        <v>12</v>
      </c>
      <c r="C3035" t="s">
        <v>62</v>
      </c>
      <c r="D3035" t="s">
        <v>92</v>
      </c>
      <c r="E3035">
        <v>3802</v>
      </c>
      <c r="F3035">
        <v>1</v>
      </c>
    </row>
    <row r="3036" spans="1:6">
      <c r="A3036">
        <v>4814</v>
      </c>
      <c r="B3036">
        <v>12</v>
      </c>
      <c r="C3036" t="s">
        <v>62</v>
      </c>
      <c r="D3036" t="s">
        <v>92</v>
      </c>
      <c r="E3036">
        <v>3731</v>
      </c>
      <c r="F3036">
        <v>1</v>
      </c>
    </row>
    <row r="3037" spans="1:6">
      <c r="A3037">
        <v>4814</v>
      </c>
      <c r="B3037">
        <v>12</v>
      </c>
      <c r="C3037" t="s">
        <v>62</v>
      </c>
      <c r="D3037" t="s">
        <v>92</v>
      </c>
      <c r="E3037">
        <v>4691</v>
      </c>
      <c r="F3037">
        <v>1</v>
      </c>
    </row>
    <row r="3038" spans="1:6">
      <c r="A3038">
        <v>4814</v>
      </c>
      <c r="B3038">
        <v>12</v>
      </c>
      <c r="C3038" t="s">
        <v>62</v>
      </c>
      <c r="D3038" t="s">
        <v>92</v>
      </c>
      <c r="E3038">
        <v>2063</v>
      </c>
      <c r="F3038">
        <v>1</v>
      </c>
    </row>
    <row r="3039" spans="1:6">
      <c r="A3039">
        <v>4814</v>
      </c>
      <c r="B3039">
        <v>12</v>
      </c>
      <c r="C3039" t="s">
        <v>62</v>
      </c>
      <c r="D3039" t="s">
        <v>92</v>
      </c>
      <c r="E3039">
        <v>5817</v>
      </c>
      <c r="F3039">
        <v>1</v>
      </c>
    </row>
    <row r="3040" spans="1:6">
      <c r="A3040">
        <v>4814</v>
      </c>
      <c r="B3040">
        <v>12</v>
      </c>
      <c r="C3040" t="s">
        <v>62</v>
      </c>
      <c r="D3040" t="s">
        <v>92</v>
      </c>
      <c r="E3040">
        <v>5772</v>
      </c>
      <c r="F3040">
        <v>1</v>
      </c>
    </row>
    <row r="3041" spans="1:6">
      <c r="A3041">
        <v>4814</v>
      </c>
      <c r="B3041">
        <v>12</v>
      </c>
      <c r="C3041" t="s">
        <v>62</v>
      </c>
      <c r="D3041" t="s">
        <v>92</v>
      </c>
      <c r="E3041">
        <v>4325</v>
      </c>
      <c r="F3041">
        <v>1</v>
      </c>
    </row>
    <row r="3042" spans="1:6">
      <c r="A3042">
        <v>4814</v>
      </c>
      <c r="B3042">
        <v>12</v>
      </c>
      <c r="C3042" t="s">
        <v>62</v>
      </c>
      <c r="D3042" t="s">
        <v>92</v>
      </c>
      <c r="E3042">
        <v>2552</v>
      </c>
      <c r="F3042">
        <v>1</v>
      </c>
    </row>
    <row r="3043" spans="1:6">
      <c r="A3043">
        <v>4814</v>
      </c>
      <c r="B3043">
        <v>12</v>
      </c>
      <c r="C3043" t="s">
        <v>62</v>
      </c>
      <c r="D3043" t="s">
        <v>92</v>
      </c>
      <c r="E3043">
        <v>4458</v>
      </c>
      <c r="F3043">
        <v>1</v>
      </c>
    </row>
    <row r="3044" spans="1:6">
      <c r="A3044">
        <v>4814</v>
      </c>
      <c r="B3044">
        <v>12</v>
      </c>
      <c r="C3044" t="s">
        <v>62</v>
      </c>
      <c r="D3044" t="s">
        <v>92</v>
      </c>
      <c r="E3044">
        <v>5973</v>
      </c>
      <c r="F3044">
        <v>1</v>
      </c>
    </row>
    <row r="3045" spans="1:6">
      <c r="A3045">
        <v>4814</v>
      </c>
      <c r="B3045">
        <v>12</v>
      </c>
      <c r="C3045" t="s">
        <v>62</v>
      </c>
      <c r="D3045" t="s">
        <v>92</v>
      </c>
      <c r="E3045">
        <v>3334</v>
      </c>
      <c r="F3045">
        <v>1</v>
      </c>
    </row>
    <row r="3046" spans="1:6">
      <c r="A3046">
        <v>4814</v>
      </c>
      <c r="B3046">
        <v>12</v>
      </c>
      <c r="C3046" t="s">
        <v>62</v>
      </c>
      <c r="D3046" t="s">
        <v>92</v>
      </c>
      <c r="E3046">
        <v>2012</v>
      </c>
      <c r="F3046">
        <v>1</v>
      </c>
    </row>
    <row r="3047" spans="1:6">
      <c r="A3047">
        <v>4814</v>
      </c>
      <c r="B3047">
        <v>12</v>
      </c>
      <c r="C3047" t="s">
        <v>62</v>
      </c>
      <c r="D3047" t="s">
        <v>92</v>
      </c>
      <c r="E3047">
        <v>1179</v>
      </c>
      <c r="F3047">
        <v>1</v>
      </c>
    </row>
    <row r="3048" spans="1:6">
      <c r="A3048">
        <v>4814</v>
      </c>
      <c r="B3048">
        <v>12</v>
      </c>
      <c r="C3048" t="s">
        <v>62</v>
      </c>
      <c r="D3048" t="s">
        <v>92</v>
      </c>
      <c r="E3048">
        <v>3704</v>
      </c>
      <c r="F3048">
        <v>1</v>
      </c>
    </row>
    <row r="3049" spans="1:6">
      <c r="A3049">
        <v>4814</v>
      </c>
      <c r="B3049">
        <v>12</v>
      </c>
      <c r="C3049" t="s">
        <v>62</v>
      </c>
      <c r="D3049" t="s">
        <v>92</v>
      </c>
      <c r="E3049">
        <v>5802</v>
      </c>
      <c r="F3049">
        <v>1</v>
      </c>
    </row>
    <row r="3050" spans="1:6">
      <c r="A3050">
        <v>4814</v>
      </c>
      <c r="B3050">
        <v>12</v>
      </c>
      <c r="C3050" t="s">
        <v>62</v>
      </c>
      <c r="D3050" t="s">
        <v>92</v>
      </c>
      <c r="E3050">
        <v>3890</v>
      </c>
      <c r="F3050">
        <v>1</v>
      </c>
    </row>
    <row r="3051" spans="1:6">
      <c r="A3051">
        <v>4814</v>
      </c>
      <c r="B3051">
        <v>12</v>
      </c>
      <c r="C3051" t="s">
        <v>62</v>
      </c>
      <c r="D3051" t="s">
        <v>92</v>
      </c>
      <c r="E3051">
        <v>969</v>
      </c>
      <c r="F3051">
        <v>1</v>
      </c>
    </row>
    <row r="3052" spans="1:6">
      <c r="A3052">
        <v>4814</v>
      </c>
      <c r="B3052">
        <v>12</v>
      </c>
      <c r="C3052" t="s">
        <v>62</v>
      </c>
      <c r="D3052" t="s">
        <v>92</v>
      </c>
      <c r="E3052">
        <v>3326</v>
      </c>
      <c r="F3052">
        <v>1</v>
      </c>
    </row>
    <row r="3053" spans="1:6">
      <c r="A3053">
        <v>4814</v>
      </c>
      <c r="B3053">
        <v>12</v>
      </c>
      <c r="C3053" t="s">
        <v>62</v>
      </c>
      <c r="D3053" t="s">
        <v>92</v>
      </c>
      <c r="E3053">
        <v>2256</v>
      </c>
      <c r="F3053">
        <v>1</v>
      </c>
    </row>
    <row r="3054" spans="1:6">
      <c r="A3054">
        <v>4814</v>
      </c>
      <c r="B3054">
        <v>12</v>
      </c>
      <c r="C3054" t="s">
        <v>62</v>
      </c>
      <c r="D3054" t="s">
        <v>92</v>
      </c>
      <c r="E3054">
        <v>5125</v>
      </c>
      <c r="F3054">
        <v>1</v>
      </c>
    </row>
    <row r="3055" spans="1:6">
      <c r="A3055">
        <v>4814</v>
      </c>
      <c r="B3055">
        <v>12</v>
      </c>
      <c r="C3055" t="s">
        <v>62</v>
      </c>
      <c r="D3055" t="s">
        <v>92</v>
      </c>
      <c r="E3055">
        <v>4183</v>
      </c>
      <c r="F3055">
        <v>1</v>
      </c>
    </row>
    <row r="3056" spans="1:6">
      <c r="A3056">
        <v>4814</v>
      </c>
      <c r="B3056">
        <v>12</v>
      </c>
      <c r="C3056" t="s">
        <v>62</v>
      </c>
      <c r="D3056" t="s">
        <v>92</v>
      </c>
      <c r="E3056">
        <v>1114</v>
      </c>
      <c r="F3056">
        <v>1</v>
      </c>
    </row>
    <row r="3057" spans="1:6">
      <c r="A3057">
        <v>4814</v>
      </c>
      <c r="B3057">
        <v>12</v>
      </c>
      <c r="C3057" t="s">
        <v>62</v>
      </c>
      <c r="D3057" t="s">
        <v>92</v>
      </c>
      <c r="E3057">
        <v>5634</v>
      </c>
      <c r="F3057">
        <v>1</v>
      </c>
    </row>
    <row r="3058" spans="1:6">
      <c r="A3058">
        <v>4814</v>
      </c>
      <c r="B3058">
        <v>12</v>
      </c>
      <c r="C3058" t="s">
        <v>62</v>
      </c>
      <c r="D3058" t="s">
        <v>92</v>
      </c>
      <c r="E3058">
        <v>3739</v>
      </c>
      <c r="F3058">
        <v>1</v>
      </c>
    </row>
    <row r="3059" spans="1:6">
      <c r="A3059">
        <v>4814</v>
      </c>
      <c r="B3059">
        <v>12</v>
      </c>
      <c r="C3059" t="s">
        <v>62</v>
      </c>
      <c r="D3059" t="s">
        <v>92</v>
      </c>
      <c r="E3059">
        <v>276</v>
      </c>
      <c r="F3059">
        <v>1</v>
      </c>
    </row>
    <row r="3060" spans="1:6">
      <c r="A3060">
        <v>4814</v>
      </c>
      <c r="B3060">
        <v>12</v>
      </c>
      <c r="C3060" t="s">
        <v>62</v>
      </c>
      <c r="D3060" t="s">
        <v>92</v>
      </c>
      <c r="E3060">
        <v>3369</v>
      </c>
      <c r="F3060">
        <v>1</v>
      </c>
    </row>
    <row r="3061" spans="1:6">
      <c r="A3061">
        <v>4814</v>
      </c>
      <c r="B3061">
        <v>12</v>
      </c>
      <c r="C3061" t="s">
        <v>62</v>
      </c>
      <c r="D3061" t="s">
        <v>92</v>
      </c>
      <c r="E3061">
        <v>3290</v>
      </c>
      <c r="F3061">
        <v>1</v>
      </c>
    </row>
    <row r="3062" spans="1:6">
      <c r="A3062">
        <v>4814</v>
      </c>
      <c r="B3062">
        <v>12</v>
      </c>
      <c r="C3062" t="s">
        <v>62</v>
      </c>
      <c r="D3062" t="s">
        <v>92</v>
      </c>
      <c r="E3062">
        <v>3897</v>
      </c>
      <c r="F3062">
        <v>1</v>
      </c>
    </row>
    <row r="3063" spans="1:6">
      <c r="A3063">
        <v>4814</v>
      </c>
      <c r="B3063">
        <v>12</v>
      </c>
      <c r="C3063" t="s">
        <v>62</v>
      </c>
      <c r="D3063" t="s">
        <v>92</v>
      </c>
      <c r="E3063">
        <v>5876</v>
      </c>
      <c r="F3063">
        <v>1</v>
      </c>
    </row>
    <row r="3064" spans="1:6">
      <c r="A3064">
        <v>4814</v>
      </c>
      <c r="B3064">
        <v>12</v>
      </c>
      <c r="C3064" t="s">
        <v>62</v>
      </c>
      <c r="D3064" t="s">
        <v>92</v>
      </c>
      <c r="E3064">
        <v>4944</v>
      </c>
      <c r="F3064">
        <v>1</v>
      </c>
    </row>
    <row r="3065" spans="1:6">
      <c r="A3065">
        <v>4814</v>
      </c>
      <c r="B3065">
        <v>12</v>
      </c>
      <c r="C3065" t="s">
        <v>62</v>
      </c>
      <c r="D3065" t="s">
        <v>92</v>
      </c>
      <c r="E3065">
        <v>993</v>
      </c>
      <c r="F3065">
        <v>1</v>
      </c>
    </row>
    <row r="3066" spans="1:6">
      <c r="A3066">
        <v>4814</v>
      </c>
      <c r="B3066">
        <v>12</v>
      </c>
      <c r="C3066" t="s">
        <v>62</v>
      </c>
      <c r="D3066" t="s">
        <v>92</v>
      </c>
      <c r="E3066">
        <v>5762</v>
      </c>
      <c r="F3066">
        <v>1</v>
      </c>
    </row>
    <row r="3067" spans="1:6">
      <c r="A3067">
        <v>4814</v>
      </c>
      <c r="B3067">
        <v>12</v>
      </c>
      <c r="C3067" t="s">
        <v>62</v>
      </c>
      <c r="D3067" t="s">
        <v>92</v>
      </c>
      <c r="E3067">
        <v>4292</v>
      </c>
      <c r="F3067">
        <v>1</v>
      </c>
    </row>
    <row r="3068" spans="1:6">
      <c r="A3068">
        <v>4814</v>
      </c>
      <c r="B3068">
        <v>12</v>
      </c>
      <c r="C3068" t="s">
        <v>62</v>
      </c>
      <c r="D3068" t="s">
        <v>92</v>
      </c>
      <c r="E3068">
        <v>5597</v>
      </c>
      <c r="F3068">
        <v>1</v>
      </c>
    </row>
    <row r="3069" spans="1:6">
      <c r="A3069">
        <v>4814</v>
      </c>
      <c r="B3069">
        <v>12</v>
      </c>
      <c r="C3069" t="s">
        <v>62</v>
      </c>
      <c r="D3069" t="s">
        <v>92</v>
      </c>
      <c r="E3069">
        <v>2554</v>
      </c>
      <c r="F3069">
        <v>1</v>
      </c>
    </row>
    <row r="3070" spans="1:6">
      <c r="A3070">
        <v>4814</v>
      </c>
      <c r="B3070">
        <v>12</v>
      </c>
      <c r="C3070" t="s">
        <v>62</v>
      </c>
      <c r="D3070" t="s">
        <v>92</v>
      </c>
      <c r="E3070">
        <v>3103</v>
      </c>
      <c r="F3070">
        <v>1</v>
      </c>
    </row>
    <row r="3071" spans="1:6">
      <c r="A3071">
        <v>4814</v>
      </c>
      <c r="B3071">
        <v>12</v>
      </c>
      <c r="C3071" t="s">
        <v>62</v>
      </c>
      <c r="D3071" t="s">
        <v>92</v>
      </c>
      <c r="E3071">
        <v>4956</v>
      </c>
      <c r="F3071">
        <v>1</v>
      </c>
    </row>
    <row r="3072" spans="1:6">
      <c r="A3072">
        <v>4814</v>
      </c>
      <c r="B3072">
        <v>12</v>
      </c>
      <c r="C3072" t="s">
        <v>62</v>
      </c>
      <c r="D3072" t="s">
        <v>92</v>
      </c>
      <c r="E3072">
        <v>2014</v>
      </c>
      <c r="F3072">
        <v>1</v>
      </c>
    </row>
    <row r="3073" spans="1:6">
      <c r="A3073">
        <v>4814</v>
      </c>
      <c r="B3073">
        <v>12</v>
      </c>
      <c r="C3073" t="s">
        <v>62</v>
      </c>
      <c r="D3073" t="s">
        <v>92</v>
      </c>
      <c r="E3073">
        <v>3484</v>
      </c>
      <c r="F3073">
        <v>1</v>
      </c>
    </row>
    <row r="3074" spans="1:6">
      <c r="A3074">
        <v>4814</v>
      </c>
      <c r="B3074">
        <v>12</v>
      </c>
      <c r="C3074" t="s">
        <v>62</v>
      </c>
      <c r="D3074" t="s">
        <v>92</v>
      </c>
      <c r="E3074">
        <v>2546</v>
      </c>
      <c r="F3074">
        <v>1</v>
      </c>
    </row>
    <row r="3075" spans="1:6">
      <c r="A3075">
        <v>4814</v>
      </c>
      <c r="B3075">
        <v>12</v>
      </c>
      <c r="C3075" t="s">
        <v>62</v>
      </c>
      <c r="D3075" t="s">
        <v>92</v>
      </c>
      <c r="E3075">
        <v>3858</v>
      </c>
      <c r="F3075">
        <v>1</v>
      </c>
    </row>
    <row r="3076" spans="1:6">
      <c r="A3076">
        <v>4814</v>
      </c>
      <c r="B3076">
        <v>12</v>
      </c>
      <c r="C3076" t="s">
        <v>62</v>
      </c>
      <c r="D3076" t="s">
        <v>92</v>
      </c>
      <c r="E3076">
        <v>2470</v>
      </c>
      <c r="F3076">
        <v>1</v>
      </c>
    </row>
    <row r="3077" spans="1:6">
      <c r="A3077">
        <v>4814</v>
      </c>
      <c r="B3077">
        <v>12</v>
      </c>
      <c r="C3077" t="s">
        <v>62</v>
      </c>
      <c r="D3077" t="s">
        <v>92</v>
      </c>
      <c r="E3077">
        <v>5878</v>
      </c>
      <c r="F3077">
        <v>1</v>
      </c>
    </row>
    <row r="3078" spans="1:6">
      <c r="A3078">
        <v>4814</v>
      </c>
      <c r="B3078">
        <v>13</v>
      </c>
      <c r="C3078" t="s">
        <v>64</v>
      </c>
      <c r="D3078" t="s">
        <v>92</v>
      </c>
      <c r="E3078">
        <v>4938</v>
      </c>
      <c r="F3078">
        <v>4</v>
      </c>
    </row>
    <row r="3079" spans="1:6">
      <c r="A3079">
        <v>4814</v>
      </c>
      <c r="B3079">
        <v>13</v>
      </c>
      <c r="C3079" t="s">
        <v>64</v>
      </c>
      <c r="D3079" t="s">
        <v>92</v>
      </c>
      <c r="E3079">
        <v>2146</v>
      </c>
      <c r="F3079">
        <v>4</v>
      </c>
    </row>
    <row r="3080" spans="1:6">
      <c r="A3080">
        <v>4814</v>
      </c>
      <c r="B3080">
        <v>13</v>
      </c>
      <c r="C3080" t="s">
        <v>64</v>
      </c>
      <c r="D3080" t="s">
        <v>92</v>
      </c>
      <c r="E3080">
        <v>4260</v>
      </c>
      <c r="F3080">
        <v>4</v>
      </c>
    </row>
    <row r="3081" spans="1:6">
      <c r="A3081">
        <v>4814</v>
      </c>
      <c r="B3081">
        <v>13</v>
      </c>
      <c r="C3081" t="s">
        <v>64</v>
      </c>
      <c r="D3081" t="s">
        <v>92</v>
      </c>
      <c r="E3081">
        <v>5359</v>
      </c>
      <c r="F3081">
        <v>4</v>
      </c>
    </row>
    <row r="3082" spans="1:6">
      <c r="A3082">
        <v>4814</v>
      </c>
      <c r="B3082">
        <v>13</v>
      </c>
      <c r="C3082" t="s">
        <v>64</v>
      </c>
      <c r="D3082" t="s">
        <v>92</v>
      </c>
      <c r="E3082">
        <v>3946</v>
      </c>
      <c r="F3082">
        <v>3</v>
      </c>
    </row>
    <row r="3083" spans="1:6">
      <c r="A3083">
        <v>4814</v>
      </c>
      <c r="B3083">
        <v>13</v>
      </c>
      <c r="C3083" t="s">
        <v>64</v>
      </c>
      <c r="D3083" t="s">
        <v>92</v>
      </c>
      <c r="E3083">
        <v>204</v>
      </c>
      <c r="F3083">
        <v>3</v>
      </c>
    </row>
    <row r="3084" spans="1:6">
      <c r="A3084">
        <v>4814</v>
      </c>
      <c r="B3084">
        <v>13</v>
      </c>
      <c r="C3084" t="s">
        <v>64</v>
      </c>
      <c r="D3084" t="s">
        <v>92</v>
      </c>
      <c r="E3084">
        <v>4882</v>
      </c>
      <c r="F3084">
        <v>3</v>
      </c>
    </row>
    <row r="3085" spans="1:6">
      <c r="A3085">
        <v>4814</v>
      </c>
      <c r="B3085">
        <v>13</v>
      </c>
      <c r="C3085" t="s">
        <v>64</v>
      </c>
      <c r="D3085" t="s">
        <v>92</v>
      </c>
      <c r="E3085">
        <v>3549</v>
      </c>
      <c r="F3085">
        <v>2</v>
      </c>
    </row>
    <row r="3086" spans="1:6">
      <c r="A3086">
        <v>4814</v>
      </c>
      <c r="B3086">
        <v>13</v>
      </c>
      <c r="C3086" t="s">
        <v>64</v>
      </c>
      <c r="D3086" t="s">
        <v>92</v>
      </c>
      <c r="E3086">
        <v>2650</v>
      </c>
      <c r="F3086">
        <v>2</v>
      </c>
    </row>
    <row r="3087" spans="1:6">
      <c r="A3087">
        <v>4814</v>
      </c>
      <c r="B3087">
        <v>13</v>
      </c>
      <c r="C3087" t="s">
        <v>64</v>
      </c>
      <c r="D3087" t="s">
        <v>92</v>
      </c>
      <c r="E3087">
        <v>1109</v>
      </c>
      <c r="F3087">
        <v>2</v>
      </c>
    </row>
    <row r="3088" spans="1:6">
      <c r="A3088">
        <v>4814</v>
      </c>
      <c r="B3088">
        <v>13</v>
      </c>
      <c r="C3088" t="s">
        <v>64</v>
      </c>
      <c r="D3088" t="s">
        <v>92</v>
      </c>
      <c r="E3088">
        <v>3304</v>
      </c>
      <c r="F3088">
        <v>2</v>
      </c>
    </row>
    <row r="3089" spans="1:6">
      <c r="A3089">
        <v>4814</v>
      </c>
      <c r="B3089">
        <v>13</v>
      </c>
      <c r="C3089" t="s">
        <v>64</v>
      </c>
      <c r="D3089" t="s">
        <v>92</v>
      </c>
      <c r="E3089">
        <v>2805</v>
      </c>
      <c r="F3089">
        <v>2</v>
      </c>
    </row>
    <row r="3090" spans="1:6">
      <c r="A3090">
        <v>4814</v>
      </c>
      <c r="B3090">
        <v>13</v>
      </c>
      <c r="C3090" t="s">
        <v>64</v>
      </c>
      <c r="D3090" t="s">
        <v>92</v>
      </c>
      <c r="E3090">
        <v>3611</v>
      </c>
      <c r="F3090">
        <v>2</v>
      </c>
    </row>
    <row r="3091" spans="1:6">
      <c r="A3091">
        <v>4814</v>
      </c>
      <c r="B3091">
        <v>13</v>
      </c>
      <c r="C3091" t="s">
        <v>64</v>
      </c>
      <c r="D3091" t="s">
        <v>92</v>
      </c>
      <c r="E3091">
        <v>1198</v>
      </c>
      <c r="F3091">
        <v>2</v>
      </c>
    </row>
    <row r="3092" spans="1:6">
      <c r="A3092">
        <v>4814</v>
      </c>
      <c r="B3092">
        <v>13</v>
      </c>
      <c r="C3092" t="s">
        <v>64</v>
      </c>
      <c r="D3092" t="s">
        <v>92</v>
      </c>
      <c r="E3092">
        <v>259</v>
      </c>
      <c r="F3092">
        <v>2</v>
      </c>
    </row>
    <row r="3093" spans="1:6">
      <c r="A3093">
        <v>4814</v>
      </c>
      <c r="B3093">
        <v>13</v>
      </c>
      <c r="C3093" t="s">
        <v>64</v>
      </c>
      <c r="D3093" t="s">
        <v>92</v>
      </c>
      <c r="E3093">
        <v>5644</v>
      </c>
      <c r="F3093">
        <v>2</v>
      </c>
    </row>
    <row r="3094" spans="1:6">
      <c r="A3094">
        <v>4814</v>
      </c>
      <c r="B3094">
        <v>13</v>
      </c>
      <c r="C3094" t="s">
        <v>64</v>
      </c>
      <c r="D3094" t="s">
        <v>92</v>
      </c>
      <c r="E3094">
        <v>2070</v>
      </c>
      <c r="F3094">
        <v>2</v>
      </c>
    </row>
    <row r="3095" spans="1:6">
      <c r="A3095">
        <v>4814</v>
      </c>
      <c r="B3095">
        <v>13</v>
      </c>
      <c r="C3095" t="s">
        <v>64</v>
      </c>
      <c r="D3095" t="s">
        <v>92</v>
      </c>
      <c r="E3095">
        <v>3259</v>
      </c>
      <c r="F3095">
        <v>2</v>
      </c>
    </row>
    <row r="3096" spans="1:6">
      <c r="A3096">
        <v>4814</v>
      </c>
      <c r="B3096">
        <v>13</v>
      </c>
      <c r="C3096" t="s">
        <v>64</v>
      </c>
      <c r="D3096" t="s">
        <v>92</v>
      </c>
      <c r="E3096">
        <v>60</v>
      </c>
      <c r="F3096">
        <v>2</v>
      </c>
    </row>
    <row r="3097" spans="1:6">
      <c r="A3097">
        <v>4814</v>
      </c>
      <c r="B3097">
        <v>13</v>
      </c>
      <c r="C3097" t="s">
        <v>64</v>
      </c>
      <c r="D3097" t="s">
        <v>92</v>
      </c>
      <c r="E3097">
        <v>4156</v>
      </c>
      <c r="F3097">
        <v>2</v>
      </c>
    </row>
    <row r="3098" spans="1:6">
      <c r="A3098">
        <v>4814</v>
      </c>
      <c r="B3098">
        <v>13</v>
      </c>
      <c r="C3098" t="s">
        <v>64</v>
      </c>
      <c r="D3098" t="s">
        <v>92</v>
      </c>
      <c r="E3098">
        <v>5185</v>
      </c>
      <c r="F3098">
        <v>2</v>
      </c>
    </row>
    <row r="3099" spans="1:6">
      <c r="A3099">
        <v>4814</v>
      </c>
      <c r="B3099">
        <v>13</v>
      </c>
      <c r="C3099" t="s">
        <v>64</v>
      </c>
      <c r="D3099" t="s">
        <v>92</v>
      </c>
      <c r="E3099">
        <v>9</v>
      </c>
      <c r="F3099">
        <v>2</v>
      </c>
    </row>
    <row r="3100" spans="1:6">
      <c r="A3100">
        <v>4814</v>
      </c>
      <c r="B3100">
        <v>13</v>
      </c>
      <c r="C3100" t="s">
        <v>64</v>
      </c>
      <c r="D3100" t="s">
        <v>92</v>
      </c>
      <c r="E3100">
        <v>3463</v>
      </c>
      <c r="F3100">
        <v>2</v>
      </c>
    </row>
    <row r="3101" spans="1:6">
      <c r="A3101">
        <v>4814</v>
      </c>
      <c r="B3101">
        <v>13</v>
      </c>
      <c r="C3101" t="s">
        <v>64</v>
      </c>
      <c r="D3101" t="s">
        <v>92</v>
      </c>
      <c r="E3101">
        <v>1052</v>
      </c>
      <c r="F3101">
        <v>2</v>
      </c>
    </row>
    <row r="3102" spans="1:6">
      <c r="A3102">
        <v>4814</v>
      </c>
      <c r="B3102">
        <v>13</v>
      </c>
      <c r="C3102" t="s">
        <v>64</v>
      </c>
      <c r="D3102" t="s">
        <v>92</v>
      </c>
      <c r="E3102">
        <v>3755</v>
      </c>
      <c r="F3102">
        <v>2</v>
      </c>
    </row>
    <row r="3103" spans="1:6">
      <c r="A3103">
        <v>4814</v>
      </c>
      <c r="B3103">
        <v>13</v>
      </c>
      <c r="C3103" t="s">
        <v>64</v>
      </c>
      <c r="D3103" t="s">
        <v>92</v>
      </c>
      <c r="E3103">
        <v>3495</v>
      </c>
      <c r="F3103">
        <v>2</v>
      </c>
    </row>
    <row r="3104" spans="1:6">
      <c r="A3104">
        <v>4814</v>
      </c>
      <c r="B3104">
        <v>13</v>
      </c>
      <c r="C3104" t="s">
        <v>64</v>
      </c>
      <c r="D3104" t="s">
        <v>92</v>
      </c>
      <c r="E3104">
        <v>3991</v>
      </c>
      <c r="F3104">
        <v>2</v>
      </c>
    </row>
    <row r="3105" spans="1:6">
      <c r="A3105">
        <v>4814</v>
      </c>
      <c r="B3105">
        <v>13</v>
      </c>
      <c r="C3105" t="s">
        <v>64</v>
      </c>
      <c r="D3105" t="s">
        <v>92</v>
      </c>
      <c r="E3105">
        <v>6080</v>
      </c>
      <c r="F3105">
        <v>2</v>
      </c>
    </row>
    <row r="3106" spans="1:6">
      <c r="A3106">
        <v>4814</v>
      </c>
      <c r="B3106">
        <v>13</v>
      </c>
      <c r="C3106" t="s">
        <v>64</v>
      </c>
      <c r="D3106" t="s">
        <v>92</v>
      </c>
      <c r="E3106">
        <v>5816</v>
      </c>
      <c r="F3106">
        <v>2</v>
      </c>
    </row>
    <row r="3107" spans="1:6">
      <c r="A3107">
        <v>4814</v>
      </c>
      <c r="B3107">
        <v>13</v>
      </c>
      <c r="C3107" t="s">
        <v>64</v>
      </c>
      <c r="D3107" t="s">
        <v>92</v>
      </c>
      <c r="E3107">
        <v>2684</v>
      </c>
      <c r="F3107">
        <v>2</v>
      </c>
    </row>
    <row r="3108" spans="1:6">
      <c r="A3108">
        <v>4814</v>
      </c>
      <c r="B3108">
        <v>13</v>
      </c>
      <c r="C3108" t="s">
        <v>64</v>
      </c>
      <c r="D3108" t="s">
        <v>92</v>
      </c>
      <c r="E3108">
        <v>5713</v>
      </c>
      <c r="F3108">
        <v>2</v>
      </c>
    </row>
    <row r="3109" spans="1:6">
      <c r="A3109">
        <v>4814</v>
      </c>
      <c r="B3109">
        <v>13</v>
      </c>
      <c r="C3109" t="s">
        <v>64</v>
      </c>
      <c r="D3109" t="s">
        <v>92</v>
      </c>
      <c r="E3109">
        <v>1273</v>
      </c>
      <c r="F3109">
        <v>2</v>
      </c>
    </row>
    <row r="3110" spans="1:6">
      <c r="A3110">
        <v>4814</v>
      </c>
      <c r="B3110">
        <v>13</v>
      </c>
      <c r="C3110" t="s">
        <v>64</v>
      </c>
      <c r="D3110" t="s">
        <v>92</v>
      </c>
      <c r="E3110">
        <v>4249</v>
      </c>
      <c r="F3110">
        <v>2</v>
      </c>
    </row>
    <row r="3111" spans="1:6">
      <c r="A3111">
        <v>4814</v>
      </c>
      <c r="B3111">
        <v>13</v>
      </c>
      <c r="C3111" t="s">
        <v>64</v>
      </c>
      <c r="D3111" t="s">
        <v>92</v>
      </c>
      <c r="E3111">
        <v>5364</v>
      </c>
      <c r="F3111">
        <v>2</v>
      </c>
    </row>
    <row r="3112" spans="1:6">
      <c r="A3112">
        <v>4814</v>
      </c>
      <c r="B3112">
        <v>13</v>
      </c>
      <c r="C3112" t="s">
        <v>64</v>
      </c>
      <c r="D3112" t="s">
        <v>92</v>
      </c>
      <c r="E3112">
        <v>3034</v>
      </c>
      <c r="F3112">
        <v>1</v>
      </c>
    </row>
    <row r="3113" spans="1:6">
      <c r="A3113">
        <v>4814</v>
      </c>
      <c r="B3113">
        <v>13</v>
      </c>
      <c r="C3113" t="s">
        <v>64</v>
      </c>
      <c r="D3113" t="s">
        <v>92</v>
      </c>
      <c r="E3113">
        <v>2230</v>
      </c>
      <c r="F3113">
        <v>1</v>
      </c>
    </row>
    <row r="3114" spans="1:6">
      <c r="A3114">
        <v>4814</v>
      </c>
      <c r="B3114">
        <v>13</v>
      </c>
      <c r="C3114" t="s">
        <v>64</v>
      </c>
      <c r="D3114" t="s">
        <v>92</v>
      </c>
      <c r="E3114">
        <v>3101</v>
      </c>
      <c r="F3114">
        <v>1</v>
      </c>
    </row>
    <row r="3115" spans="1:6">
      <c r="A3115">
        <v>4814</v>
      </c>
      <c r="B3115">
        <v>13</v>
      </c>
      <c r="C3115" t="s">
        <v>64</v>
      </c>
      <c r="D3115" t="s">
        <v>92</v>
      </c>
      <c r="E3115">
        <v>1232</v>
      </c>
      <c r="F3115">
        <v>1</v>
      </c>
    </row>
    <row r="3116" spans="1:6">
      <c r="A3116">
        <v>4814</v>
      </c>
      <c r="B3116">
        <v>13</v>
      </c>
      <c r="C3116" t="s">
        <v>64</v>
      </c>
      <c r="D3116" t="s">
        <v>92</v>
      </c>
      <c r="E3116">
        <v>3929</v>
      </c>
      <c r="F3116">
        <v>1</v>
      </c>
    </row>
    <row r="3117" spans="1:6">
      <c r="A3117">
        <v>4814</v>
      </c>
      <c r="B3117">
        <v>13</v>
      </c>
      <c r="C3117" t="s">
        <v>64</v>
      </c>
      <c r="D3117" t="s">
        <v>92</v>
      </c>
      <c r="E3117">
        <v>5109</v>
      </c>
      <c r="F3117">
        <v>1</v>
      </c>
    </row>
    <row r="3118" spans="1:6">
      <c r="A3118">
        <v>4814</v>
      </c>
      <c r="B3118">
        <v>13</v>
      </c>
      <c r="C3118" t="s">
        <v>64</v>
      </c>
      <c r="D3118" t="s">
        <v>92</v>
      </c>
      <c r="E3118">
        <v>1201</v>
      </c>
      <c r="F3118">
        <v>1</v>
      </c>
    </row>
    <row r="3119" spans="1:6">
      <c r="A3119">
        <v>4814</v>
      </c>
      <c r="B3119">
        <v>13</v>
      </c>
      <c r="C3119" t="s">
        <v>64</v>
      </c>
      <c r="D3119" t="s">
        <v>92</v>
      </c>
      <c r="E3119">
        <v>210</v>
      </c>
      <c r="F3119">
        <v>1</v>
      </c>
    </row>
    <row r="3120" spans="1:6">
      <c r="A3120">
        <v>4814</v>
      </c>
      <c r="B3120">
        <v>13</v>
      </c>
      <c r="C3120" t="s">
        <v>64</v>
      </c>
      <c r="D3120" t="s">
        <v>92</v>
      </c>
      <c r="E3120">
        <v>4717</v>
      </c>
      <c r="F3120">
        <v>1</v>
      </c>
    </row>
    <row r="3121" spans="1:6">
      <c r="A3121">
        <v>4814</v>
      </c>
      <c r="B3121">
        <v>13</v>
      </c>
      <c r="C3121" t="s">
        <v>64</v>
      </c>
      <c r="D3121" t="s">
        <v>92</v>
      </c>
      <c r="E3121">
        <v>3458</v>
      </c>
      <c r="F3121">
        <v>1</v>
      </c>
    </row>
    <row r="3122" spans="1:6">
      <c r="A3122">
        <v>4814</v>
      </c>
      <c r="B3122">
        <v>13</v>
      </c>
      <c r="C3122" t="s">
        <v>64</v>
      </c>
      <c r="D3122" t="s">
        <v>92</v>
      </c>
      <c r="E3122">
        <v>4686</v>
      </c>
      <c r="F3122">
        <v>1</v>
      </c>
    </row>
    <row r="3123" spans="1:6">
      <c r="A3123">
        <v>4814</v>
      </c>
      <c r="B3123">
        <v>13</v>
      </c>
      <c r="C3123" t="s">
        <v>64</v>
      </c>
      <c r="D3123" t="s">
        <v>92</v>
      </c>
      <c r="E3123">
        <v>4710</v>
      </c>
      <c r="F3123">
        <v>1</v>
      </c>
    </row>
    <row r="3124" spans="1:6">
      <c r="A3124">
        <v>4814</v>
      </c>
      <c r="B3124">
        <v>13</v>
      </c>
      <c r="C3124" t="s">
        <v>64</v>
      </c>
      <c r="D3124" t="s">
        <v>92</v>
      </c>
      <c r="E3124">
        <v>2154</v>
      </c>
      <c r="F3124">
        <v>1</v>
      </c>
    </row>
    <row r="3125" spans="1:6">
      <c r="A3125">
        <v>4814</v>
      </c>
      <c r="B3125">
        <v>13</v>
      </c>
      <c r="C3125" t="s">
        <v>64</v>
      </c>
      <c r="D3125" t="s">
        <v>92</v>
      </c>
      <c r="E3125">
        <v>237</v>
      </c>
      <c r="F3125">
        <v>1</v>
      </c>
    </row>
    <row r="3126" spans="1:6">
      <c r="A3126">
        <v>4814</v>
      </c>
      <c r="B3126">
        <v>13</v>
      </c>
      <c r="C3126" t="s">
        <v>64</v>
      </c>
      <c r="D3126" t="s">
        <v>92</v>
      </c>
      <c r="E3126">
        <v>37</v>
      </c>
      <c r="F3126">
        <v>1</v>
      </c>
    </row>
    <row r="3127" spans="1:6">
      <c r="A3127">
        <v>4814</v>
      </c>
      <c r="B3127">
        <v>13</v>
      </c>
      <c r="C3127" t="s">
        <v>64</v>
      </c>
      <c r="D3127" t="s">
        <v>92</v>
      </c>
      <c r="E3127">
        <v>1021</v>
      </c>
      <c r="F3127">
        <v>1</v>
      </c>
    </row>
    <row r="3128" spans="1:6">
      <c r="A3128">
        <v>4814</v>
      </c>
      <c r="B3128">
        <v>13</v>
      </c>
      <c r="C3128" t="s">
        <v>64</v>
      </c>
      <c r="D3128" t="s">
        <v>92</v>
      </c>
      <c r="E3128">
        <v>4221</v>
      </c>
      <c r="F3128">
        <v>1</v>
      </c>
    </row>
    <row r="3129" spans="1:6">
      <c r="A3129">
        <v>4814</v>
      </c>
      <c r="B3129">
        <v>13</v>
      </c>
      <c r="C3129" t="s">
        <v>64</v>
      </c>
      <c r="D3129" t="s">
        <v>92</v>
      </c>
      <c r="E3129">
        <v>1043</v>
      </c>
      <c r="F3129">
        <v>1</v>
      </c>
    </row>
    <row r="3130" spans="1:6">
      <c r="A3130">
        <v>4814</v>
      </c>
      <c r="B3130">
        <v>13</v>
      </c>
      <c r="C3130" t="s">
        <v>64</v>
      </c>
      <c r="D3130" t="s">
        <v>92</v>
      </c>
      <c r="E3130">
        <v>5973</v>
      </c>
      <c r="F3130">
        <v>1</v>
      </c>
    </row>
    <row r="3131" spans="1:6">
      <c r="A3131">
        <v>4814</v>
      </c>
      <c r="B3131">
        <v>13</v>
      </c>
      <c r="C3131" t="s">
        <v>64</v>
      </c>
      <c r="D3131" t="s">
        <v>92</v>
      </c>
      <c r="E3131">
        <v>3910</v>
      </c>
      <c r="F3131">
        <v>1</v>
      </c>
    </row>
    <row r="3132" spans="1:6">
      <c r="A3132">
        <v>4814</v>
      </c>
      <c r="B3132">
        <v>13</v>
      </c>
      <c r="C3132" t="s">
        <v>64</v>
      </c>
      <c r="D3132" t="s">
        <v>92</v>
      </c>
      <c r="E3132">
        <v>5797</v>
      </c>
      <c r="F3132">
        <v>1</v>
      </c>
    </row>
    <row r="3133" spans="1:6">
      <c r="A3133">
        <v>4814</v>
      </c>
      <c r="B3133">
        <v>13</v>
      </c>
      <c r="C3133" t="s">
        <v>64</v>
      </c>
      <c r="D3133" t="s">
        <v>92</v>
      </c>
      <c r="E3133">
        <v>2820</v>
      </c>
      <c r="F3133">
        <v>1</v>
      </c>
    </row>
    <row r="3134" spans="1:6">
      <c r="A3134">
        <v>4814</v>
      </c>
      <c r="B3134">
        <v>13</v>
      </c>
      <c r="C3134" t="s">
        <v>64</v>
      </c>
      <c r="D3134" t="s">
        <v>92</v>
      </c>
      <c r="E3134">
        <v>4404</v>
      </c>
      <c r="F3134">
        <v>1</v>
      </c>
    </row>
    <row r="3135" spans="1:6">
      <c r="A3135">
        <v>4814</v>
      </c>
      <c r="B3135">
        <v>13</v>
      </c>
      <c r="C3135" t="s">
        <v>64</v>
      </c>
      <c r="D3135" t="s">
        <v>92</v>
      </c>
      <c r="E3135">
        <v>4790</v>
      </c>
      <c r="F3135">
        <v>1</v>
      </c>
    </row>
    <row r="3136" spans="1:6">
      <c r="A3136">
        <v>4814</v>
      </c>
      <c r="B3136">
        <v>13</v>
      </c>
      <c r="C3136" t="s">
        <v>64</v>
      </c>
      <c r="D3136" t="s">
        <v>92</v>
      </c>
      <c r="E3136">
        <v>3096</v>
      </c>
      <c r="F3136">
        <v>1</v>
      </c>
    </row>
    <row r="3137" spans="1:6">
      <c r="A3137">
        <v>4814</v>
      </c>
      <c r="B3137">
        <v>13</v>
      </c>
      <c r="C3137" t="s">
        <v>64</v>
      </c>
      <c r="D3137" t="s">
        <v>92</v>
      </c>
      <c r="E3137">
        <v>4151</v>
      </c>
      <c r="F3137">
        <v>1</v>
      </c>
    </row>
    <row r="3138" spans="1:6">
      <c r="A3138">
        <v>4814</v>
      </c>
      <c r="B3138">
        <v>13</v>
      </c>
      <c r="C3138" t="s">
        <v>64</v>
      </c>
      <c r="D3138" t="s">
        <v>92</v>
      </c>
      <c r="E3138">
        <v>3052</v>
      </c>
      <c r="F3138">
        <v>1</v>
      </c>
    </row>
    <row r="3139" spans="1:6">
      <c r="A3139">
        <v>4814</v>
      </c>
      <c r="B3139">
        <v>13</v>
      </c>
      <c r="C3139" t="s">
        <v>64</v>
      </c>
      <c r="D3139" t="s">
        <v>92</v>
      </c>
      <c r="E3139">
        <v>3905</v>
      </c>
      <c r="F3139">
        <v>1</v>
      </c>
    </row>
    <row r="3140" spans="1:6">
      <c r="A3140">
        <v>4814</v>
      </c>
      <c r="B3140">
        <v>13</v>
      </c>
      <c r="C3140" t="s">
        <v>64</v>
      </c>
      <c r="D3140" t="s">
        <v>92</v>
      </c>
      <c r="E3140">
        <v>2083</v>
      </c>
      <c r="F3140">
        <v>1</v>
      </c>
    </row>
    <row r="3141" spans="1:6">
      <c r="A3141">
        <v>4814</v>
      </c>
      <c r="B3141">
        <v>13</v>
      </c>
      <c r="C3141" t="s">
        <v>64</v>
      </c>
      <c r="D3141" t="s">
        <v>92</v>
      </c>
      <c r="E3141">
        <v>1261</v>
      </c>
      <c r="F3141">
        <v>1</v>
      </c>
    </row>
    <row r="3142" spans="1:6">
      <c r="A3142">
        <v>4814</v>
      </c>
      <c r="B3142">
        <v>13</v>
      </c>
      <c r="C3142" t="s">
        <v>64</v>
      </c>
      <c r="D3142" t="s">
        <v>92</v>
      </c>
      <c r="E3142">
        <v>3900</v>
      </c>
      <c r="F3142">
        <v>1</v>
      </c>
    </row>
    <row r="3143" spans="1:6">
      <c r="A3143">
        <v>4814</v>
      </c>
      <c r="B3143">
        <v>13</v>
      </c>
      <c r="C3143" t="s">
        <v>64</v>
      </c>
      <c r="D3143" t="s">
        <v>92</v>
      </c>
      <c r="E3143">
        <v>1070</v>
      </c>
      <c r="F3143">
        <v>1</v>
      </c>
    </row>
    <row r="3144" spans="1:6">
      <c r="A3144">
        <v>4814</v>
      </c>
      <c r="B3144">
        <v>13</v>
      </c>
      <c r="C3144" t="s">
        <v>64</v>
      </c>
      <c r="D3144" t="s">
        <v>92</v>
      </c>
      <c r="E3144">
        <v>4794</v>
      </c>
      <c r="F3144">
        <v>1</v>
      </c>
    </row>
    <row r="3145" spans="1:6">
      <c r="A3145">
        <v>4814</v>
      </c>
      <c r="B3145">
        <v>13</v>
      </c>
      <c r="C3145" t="s">
        <v>64</v>
      </c>
      <c r="D3145" t="s">
        <v>92</v>
      </c>
      <c r="E3145">
        <v>5863</v>
      </c>
      <c r="F3145">
        <v>1</v>
      </c>
    </row>
    <row r="3146" spans="1:6">
      <c r="A3146">
        <v>4814</v>
      </c>
      <c r="B3146">
        <v>13</v>
      </c>
      <c r="C3146" t="s">
        <v>64</v>
      </c>
      <c r="D3146" t="s">
        <v>92</v>
      </c>
      <c r="E3146">
        <v>5839</v>
      </c>
      <c r="F3146">
        <v>1</v>
      </c>
    </row>
    <row r="3147" spans="1:6">
      <c r="A3147">
        <v>4814</v>
      </c>
      <c r="B3147">
        <v>13</v>
      </c>
      <c r="C3147" t="s">
        <v>64</v>
      </c>
      <c r="D3147" t="s">
        <v>92</v>
      </c>
      <c r="E3147">
        <v>3290</v>
      </c>
      <c r="F3147">
        <v>1</v>
      </c>
    </row>
    <row r="3148" spans="1:6">
      <c r="A3148">
        <v>4814</v>
      </c>
      <c r="B3148">
        <v>13</v>
      </c>
      <c r="C3148" t="s">
        <v>64</v>
      </c>
      <c r="D3148" t="s">
        <v>92</v>
      </c>
      <c r="E3148">
        <v>3687</v>
      </c>
      <c r="F3148">
        <v>1</v>
      </c>
    </row>
    <row r="3149" spans="1:6">
      <c r="A3149">
        <v>4814</v>
      </c>
      <c r="B3149">
        <v>13</v>
      </c>
      <c r="C3149" t="s">
        <v>64</v>
      </c>
      <c r="D3149" t="s">
        <v>92</v>
      </c>
      <c r="E3149">
        <v>2270</v>
      </c>
      <c r="F3149">
        <v>1</v>
      </c>
    </row>
    <row r="3150" spans="1:6">
      <c r="A3150">
        <v>4814</v>
      </c>
      <c r="B3150">
        <v>13</v>
      </c>
      <c r="C3150" t="s">
        <v>64</v>
      </c>
      <c r="D3150" t="s">
        <v>92</v>
      </c>
      <c r="E3150">
        <v>4613</v>
      </c>
      <c r="F3150">
        <v>1</v>
      </c>
    </row>
    <row r="3151" spans="1:6">
      <c r="A3151">
        <v>4814</v>
      </c>
      <c r="B3151">
        <v>13</v>
      </c>
      <c r="C3151" t="s">
        <v>64</v>
      </c>
      <c r="D3151" t="s">
        <v>92</v>
      </c>
      <c r="E3151">
        <v>5422</v>
      </c>
      <c r="F3151">
        <v>1</v>
      </c>
    </row>
    <row r="3152" spans="1:6">
      <c r="A3152">
        <v>4814</v>
      </c>
      <c r="B3152">
        <v>13</v>
      </c>
      <c r="C3152" t="s">
        <v>64</v>
      </c>
      <c r="D3152" t="s">
        <v>92</v>
      </c>
      <c r="E3152">
        <v>3763</v>
      </c>
      <c r="F3152">
        <v>1</v>
      </c>
    </row>
    <row r="3153" spans="1:6">
      <c r="A3153">
        <v>4814</v>
      </c>
      <c r="B3153">
        <v>13</v>
      </c>
      <c r="C3153" t="s">
        <v>64</v>
      </c>
      <c r="D3153" t="s">
        <v>92</v>
      </c>
      <c r="E3153">
        <v>3137</v>
      </c>
      <c r="F3153">
        <v>1</v>
      </c>
    </row>
    <row r="3154" spans="1:6">
      <c r="A3154">
        <v>4814</v>
      </c>
      <c r="B3154">
        <v>13</v>
      </c>
      <c r="C3154" t="s">
        <v>64</v>
      </c>
      <c r="D3154" t="s">
        <v>92</v>
      </c>
      <c r="E3154">
        <v>1117</v>
      </c>
      <c r="F3154">
        <v>1</v>
      </c>
    </row>
    <row r="3155" spans="1:6">
      <c r="A3155">
        <v>4814</v>
      </c>
      <c r="B3155">
        <v>13</v>
      </c>
      <c r="C3155" t="s">
        <v>64</v>
      </c>
      <c r="D3155" t="s">
        <v>92</v>
      </c>
      <c r="E3155">
        <v>175</v>
      </c>
      <c r="F3155">
        <v>1</v>
      </c>
    </row>
    <row r="3156" spans="1:6">
      <c r="A3156">
        <v>4814</v>
      </c>
      <c r="B3156">
        <v>13</v>
      </c>
      <c r="C3156" t="s">
        <v>64</v>
      </c>
      <c r="D3156" t="s">
        <v>92</v>
      </c>
      <c r="E3156">
        <v>5392</v>
      </c>
      <c r="F3156">
        <v>1</v>
      </c>
    </row>
    <row r="3157" spans="1:6">
      <c r="A3157">
        <v>4814</v>
      </c>
      <c r="B3157">
        <v>13</v>
      </c>
      <c r="C3157" t="s">
        <v>64</v>
      </c>
      <c r="D3157" t="s">
        <v>92</v>
      </c>
      <c r="E3157">
        <v>4967</v>
      </c>
      <c r="F3157">
        <v>1</v>
      </c>
    </row>
    <row r="3158" spans="1:6">
      <c r="A3158">
        <v>4814</v>
      </c>
      <c r="B3158">
        <v>13</v>
      </c>
      <c r="C3158" t="s">
        <v>64</v>
      </c>
      <c r="D3158" t="s">
        <v>92</v>
      </c>
      <c r="E3158">
        <v>6057</v>
      </c>
      <c r="F3158">
        <v>1</v>
      </c>
    </row>
    <row r="3159" spans="1:6">
      <c r="A3159">
        <v>4814</v>
      </c>
      <c r="B3159">
        <v>13</v>
      </c>
      <c r="C3159" t="s">
        <v>64</v>
      </c>
      <c r="D3159" t="s">
        <v>92</v>
      </c>
      <c r="E3159">
        <v>2303</v>
      </c>
      <c r="F3159">
        <v>1</v>
      </c>
    </row>
    <row r="3160" spans="1:6">
      <c r="A3160">
        <v>4814</v>
      </c>
      <c r="B3160">
        <v>13</v>
      </c>
      <c r="C3160" t="s">
        <v>64</v>
      </c>
      <c r="D3160" t="s">
        <v>92</v>
      </c>
      <c r="E3160">
        <v>4737</v>
      </c>
      <c r="F3160">
        <v>1</v>
      </c>
    </row>
    <row r="3161" spans="1:6">
      <c r="A3161">
        <v>4814</v>
      </c>
      <c r="B3161">
        <v>13</v>
      </c>
      <c r="C3161" t="s">
        <v>64</v>
      </c>
      <c r="D3161" t="s">
        <v>92</v>
      </c>
      <c r="E3161">
        <v>3063</v>
      </c>
      <c r="F3161">
        <v>1</v>
      </c>
    </row>
    <row r="3162" spans="1:6">
      <c r="A3162">
        <v>4814</v>
      </c>
      <c r="B3162">
        <v>13</v>
      </c>
      <c r="C3162" t="s">
        <v>64</v>
      </c>
      <c r="D3162" t="s">
        <v>92</v>
      </c>
      <c r="E3162">
        <v>4086</v>
      </c>
      <c r="F3162">
        <v>1</v>
      </c>
    </row>
    <row r="3163" spans="1:6">
      <c r="A3163">
        <v>4814</v>
      </c>
      <c r="B3163">
        <v>13</v>
      </c>
      <c r="C3163" t="s">
        <v>64</v>
      </c>
      <c r="D3163" t="s">
        <v>92</v>
      </c>
      <c r="E3163">
        <v>5700</v>
      </c>
      <c r="F3163">
        <v>1</v>
      </c>
    </row>
    <row r="3164" spans="1:6">
      <c r="A3164">
        <v>4814</v>
      </c>
      <c r="B3164">
        <v>13</v>
      </c>
      <c r="C3164" t="s">
        <v>64</v>
      </c>
      <c r="D3164" t="s">
        <v>92</v>
      </c>
      <c r="E3164">
        <v>4685</v>
      </c>
      <c r="F3164">
        <v>1</v>
      </c>
    </row>
    <row r="3165" spans="1:6">
      <c r="A3165">
        <v>4814</v>
      </c>
      <c r="B3165">
        <v>13</v>
      </c>
      <c r="C3165" t="s">
        <v>64</v>
      </c>
      <c r="D3165" t="s">
        <v>92</v>
      </c>
      <c r="E3165">
        <v>344</v>
      </c>
      <c r="F3165">
        <v>1</v>
      </c>
    </row>
    <row r="3166" spans="1:6">
      <c r="A3166">
        <v>4814</v>
      </c>
      <c r="B3166">
        <v>13</v>
      </c>
      <c r="C3166" t="s">
        <v>64</v>
      </c>
      <c r="D3166" t="s">
        <v>92</v>
      </c>
      <c r="E3166">
        <v>4579</v>
      </c>
      <c r="F3166">
        <v>1</v>
      </c>
    </row>
    <row r="3167" spans="1:6">
      <c r="A3167">
        <v>4814</v>
      </c>
      <c r="B3167">
        <v>13</v>
      </c>
      <c r="C3167" t="s">
        <v>64</v>
      </c>
      <c r="D3167" t="s">
        <v>92</v>
      </c>
      <c r="E3167">
        <v>4046</v>
      </c>
      <c r="F3167">
        <v>1</v>
      </c>
    </row>
    <row r="3168" spans="1:6">
      <c r="A3168">
        <v>4814</v>
      </c>
      <c r="B3168">
        <v>13</v>
      </c>
      <c r="C3168" t="s">
        <v>64</v>
      </c>
      <c r="D3168" t="s">
        <v>92</v>
      </c>
      <c r="E3168">
        <v>3018</v>
      </c>
      <c r="F3168">
        <v>1</v>
      </c>
    </row>
    <row r="3169" spans="1:6">
      <c r="A3169">
        <v>4814</v>
      </c>
      <c r="B3169">
        <v>13</v>
      </c>
      <c r="C3169" t="s">
        <v>64</v>
      </c>
      <c r="D3169" t="s">
        <v>92</v>
      </c>
      <c r="E3169">
        <v>1133</v>
      </c>
      <c r="F3169">
        <v>1</v>
      </c>
    </row>
    <row r="3170" spans="1:6">
      <c r="A3170">
        <v>4814</v>
      </c>
      <c r="B3170">
        <v>13</v>
      </c>
      <c r="C3170" t="s">
        <v>64</v>
      </c>
      <c r="D3170" t="s">
        <v>92</v>
      </c>
      <c r="E3170">
        <v>4451</v>
      </c>
      <c r="F3170">
        <v>1</v>
      </c>
    </row>
    <row r="3171" spans="1:6">
      <c r="A3171">
        <v>4814</v>
      </c>
      <c r="B3171">
        <v>13</v>
      </c>
      <c r="C3171" t="s">
        <v>64</v>
      </c>
      <c r="D3171" t="s">
        <v>92</v>
      </c>
      <c r="E3171">
        <v>5111</v>
      </c>
      <c r="F3171">
        <v>1</v>
      </c>
    </row>
    <row r="3172" spans="1:6">
      <c r="A3172">
        <v>4814</v>
      </c>
      <c r="B3172">
        <v>13</v>
      </c>
      <c r="C3172" t="s">
        <v>64</v>
      </c>
      <c r="D3172" t="s">
        <v>92</v>
      </c>
      <c r="E3172">
        <v>6003</v>
      </c>
      <c r="F3172">
        <v>1</v>
      </c>
    </row>
    <row r="3173" spans="1:6">
      <c r="A3173">
        <v>4814</v>
      </c>
      <c r="B3173">
        <v>13</v>
      </c>
      <c r="C3173" t="s">
        <v>64</v>
      </c>
      <c r="D3173" t="s">
        <v>92</v>
      </c>
      <c r="E3173">
        <v>2324</v>
      </c>
      <c r="F3173">
        <v>1</v>
      </c>
    </row>
    <row r="3174" spans="1:6">
      <c r="A3174">
        <v>4814</v>
      </c>
      <c r="B3174">
        <v>13</v>
      </c>
      <c r="C3174" t="s">
        <v>64</v>
      </c>
      <c r="D3174" t="s">
        <v>92</v>
      </c>
      <c r="E3174">
        <v>2890</v>
      </c>
      <c r="F3174">
        <v>1</v>
      </c>
    </row>
    <row r="3175" spans="1:6">
      <c r="A3175">
        <v>4814</v>
      </c>
      <c r="B3175">
        <v>13</v>
      </c>
      <c r="C3175" t="s">
        <v>64</v>
      </c>
      <c r="D3175" t="s">
        <v>92</v>
      </c>
      <c r="E3175">
        <v>2799</v>
      </c>
      <c r="F3175">
        <v>1</v>
      </c>
    </row>
    <row r="3176" spans="1:6">
      <c r="A3176">
        <v>4814</v>
      </c>
      <c r="B3176">
        <v>13</v>
      </c>
      <c r="C3176" t="s">
        <v>64</v>
      </c>
      <c r="D3176" t="s">
        <v>92</v>
      </c>
      <c r="E3176">
        <v>4608</v>
      </c>
      <c r="F3176">
        <v>1</v>
      </c>
    </row>
    <row r="3177" spans="1:6">
      <c r="A3177">
        <v>4814</v>
      </c>
      <c r="B3177">
        <v>13</v>
      </c>
      <c r="C3177" t="s">
        <v>64</v>
      </c>
      <c r="D3177" t="s">
        <v>92</v>
      </c>
      <c r="E3177">
        <v>1148</v>
      </c>
      <c r="F3177">
        <v>1</v>
      </c>
    </row>
    <row r="3178" spans="1:6">
      <c r="A3178">
        <v>4814</v>
      </c>
      <c r="B3178">
        <v>13</v>
      </c>
      <c r="C3178" t="s">
        <v>64</v>
      </c>
      <c r="D3178" t="s">
        <v>92</v>
      </c>
      <c r="E3178">
        <v>5275</v>
      </c>
      <c r="F3178">
        <v>1</v>
      </c>
    </row>
    <row r="3179" spans="1:6">
      <c r="A3179">
        <v>4814</v>
      </c>
      <c r="B3179">
        <v>13</v>
      </c>
      <c r="C3179" t="s">
        <v>64</v>
      </c>
      <c r="D3179" t="s">
        <v>92</v>
      </c>
      <c r="E3179">
        <v>248</v>
      </c>
      <c r="F3179">
        <v>1</v>
      </c>
    </row>
    <row r="3180" spans="1:6">
      <c r="A3180">
        <v>4814</v>
      </c>
      <c r="B3180">
        <v>13</v>
      </c>
      <c r="C3180" t="s">
        <v>64</v>
      </c>
      <c r="D3180" t="s">
        <v>92</v>
      </c>
      <c r="E3180">
        <v>5282</v>
      </c>
      <c r="F3180">
        <v>1</v>
      </c>
    </row>
    <row r="3181" spans="1:6">
      <c r="A3181">
        <v>4814</v>
      </c>
      <c r="B3181">
        <v>13</v>
      </c>
      <c r="C3181" t="s">
        <v>64</v>
      </c>
      <c r="D3181" t="s">
        <v>92</v>
      </c>
      <c r="E3181">
        <v>3048</v>
      </c>
      <c r="F3181">
        <v>1</v>
      </c>
    </row>
    <row r="3182" spans="1:6">
      <c r="A3182">
        <v>4814</v>
      </c>
      <c r="B3182">
        <v>13</v>
      </c>
      <c r="C3182" t="s">
        <v>64</v>
      </c>
      <c r="D3182" t="s">
        <v>92</v>
      </c>
      <c r="E3182">
        <v>2429</v>
      </c>
      <c r="F3182">
        <v>1</v>
      </c>
    </row>
    <row r="3183" spans="1:6">
      <c r="A3183">
        <v>4814</v>
      </c>
      <c r="B3183">
        <v>13</v>
      </c>
      <c r="C3183" t="s">
        <v>64</v>
      </c>
      <c r="D3183" t="s">
        <v>92</v>
      </c>
      <c r="E3183">
        <v>3531</v>
      </c>
      <c r="F3183">
        <v>1</v>
      </c>
    </row>
    <row r="3184" spans="1:6">
      <c r="A3184">
        <v>4814</v>
      </c>
      <c r="B3184">
        <v>13</v>
      </c>
      <c r="C3184" t="s">
        <v>64</v>
      </c>
      <c r="D3184" t="s">
        <v>92</v>
      </c>
      <c r="E3184">
        <v>3394</v>
      </c>
      <c r="F3184">
        <v>1</v>
      </c>
    </row>
    <row r="3185" spans="1:6">
      <c r="A3185">
        <v>4814</v>
      </c>
      <c r="B3185">
        <v>13</v>
      </c>
      <c r="C3185" t="s">
        <v>64</v>
      </c>
      <c r="D3185" t="s">
        <v>92</v>
      </c>
      <c r="E3185">
        <v>6045</v>
      </c>
      <c r="F3185">
        <v>1</v>
      </c>
    </row>
    <row r="3186" spans="1:6">
      <c r="A3186">
        <v>4814</v>
      </c>
      <c r="B3186">
        <v>13</v>
      </c>
      <c r="C3186" t="s">
        <v>64</v>
      </c>
      <c r="D3186" t="s">
        <v>92</v>
      </c>
      <c r="E3186">
        <v>4842</v>
      </c>
      <c r="F3186">
        <v>1</v>
      </c>
    </row>
    <row r="3187" spans="1:6">
      <c r="A3187">
        <v>4814</v>
      </c>
      <c r="B3187">
        <v>13</v>
      </c>
      <c r="C3187" t="s">
        <v>64</v>
      </c>
      <c r="D3187" t="s">
        <v>92</v>
      </c>
      <c r="E3187">
        <v>5935</v>
      </c>
      <c r="F3187">
        <v>1</v>
      </c>
    </row>
    <row r="3188" spans="1:6">
      <c r="A3188">
        <v>4814</v>
      </c>
      <c r="B3188">
        <v>13</v>
      </c>
      <c r="C3188" t="s">
        <v>64</v>
      </c>
      <c r="D3188" t="s">
        <v>92</v>
      </c>
      <c r="E3188">
        <v>2511</v>
      </c>
      <c r="F3188">
        <v>1</v>
      </c>
    </row>
    <row r="3189" spans="1:6">
      <c r="A3189">
        <v>4814</v>
      </c>
      <c r="B3189">
        <v>13</v>
      </c>
      <c r="C3189" t="s">
        <v>64</v>
      </c>
      <c r="D3189" t="s">
        <v>92</v>
      </c>
      <c r="E3189">
        <v>5462</v>
      </c>
      <c r="F3189">
        <v>1</v>
      </c>
    </row>
    <row r="3190" spans="1:6">
      <c r="A3190">
        <v>4814</v>
      </c>
      <c r="B3190">
        <v>13</v>
      </c>
      <c r="C3190" t="s">
        <v>64</v>
      </c>
      <c r="D3190" t="s">
        <v>92</v>
      </c>
      <c r="E3190">
        <v>5620</v>
      </c>
      <c r="F3190">
        <v>1</v>
      </c>
    </row>
    <row r="3191" spans="1:6">
      <c r="A3191">
        <v>4814</v>
      </c>
      <c r="B3191">
        <v>13</v>
      </c>
      <c r="C3191" t="s">
        <v>64</v>
      </c>
      <c r="D3191" t="s">
        <v>92</v>
      </c>
      <c r="E3191">
        <v>3209</v>
      </c>
      <c r="F3191">
        <v>1</v>
      </c>
    </row>
    <row r="3192" spans="1:6">
      <c r="A3192">
        <v>4814</v>
      </c>
      <c r="B3192">
        <v>13</v>
      </c>
      <c r="C3192" t="s">
        <v>64</v>
      </c>
      <c r="D3192" t="s">
        <v>92</v>
      </c>
      <c r="E3192">
        <v>3633</v>
      </c>
      <c r="F3192">
        <v>1</v>
      </c>
    </row>
    <row r="3193" spans="1:6">
      <c r="A3193">
        <v>4814</v>
      </c>
      <c r="B3193">
        <v>13</v>
      </c>
      <c r="C3193" t="s">
        <v>64</v>
      </c>
      <c r="D3193" t="s">
        <v>92</v>
      </c>
      <c r="E3193">
        <v>2124</v>
      </c>
      <c r="F3193">
        <v>1</v>
      </c>
    </row>
    <row r="3194" spans="1:6">
      <c r="A3194">
        <v>4814</v>
      </c>
      <c r="B3194">
        <v>13</v>
      </c>
      <c r="C3194" t="s">
        <v>64</v>
      </c>
      <c r="D3194" t="s">
        <v>92</v>
      </c>
      <c r="E3194">
        <v>2099</v>
      </c>
      <c r="F3194">
        <v>1</v>
      </c>
    </row>
    <row r="3195" spans="1:6">
      <c r="A3195">
        <v>4814</v>
      </c>
      <c r="B3195">
        <v>13</v>
      </c>
      <c r="C3195" t="s">
        <v>64</v>
      </c>
      <c r="D3195" t="s">
        <v>92</v>
      </c>
      <c r="E3195">
        <v>3846</v>
      </c>
      <c r="F3195">
        <v>1</v>
      </c>
    </row>
    <row r="3196" spans="1:6">
      <c r="A3196">
        <v>4814</v>
      </c>
      <c r="B3196">
        <v>13</v>
      </c>
      <c r="C3196" t="s">
        <v>64</v>
      </c>
      <c r="D3196" t="s">
        <v>92</v>
      </c>
      <c r="E3196">
        <v>4731</v>
      </c>
      <c r="F3196">
        <v>1</v>
      </c>
    </row>
    <row r="3197" spans="1:6">
      <c r="A3197">
        <v>4814</v>
      </c>
      <c r="B3197">
        <v>13</v>
      </c>
      <c r="C3197" t="s">
        <v>64</v>
      </c>
      <c r="D3197" t="s">
        <v>92</v>
      </c>
      <c r="E3197">
        <v>3760</v>
      </c>
      <c r="F3197">
        <v>1</v>
      </c>
    </row>
    <row r="3198" spans="1:6">
      <c r="A3198">
        <v>4814</v>
      </c>
      <c r="B3198">
        <v>13</v>
      </c>
      <c r="C3198" t="s">
        <v>64</v>
      </c>
      <c r="D3198" t="s">
        <v>92</v>
      </c>
      <c r="E3198">
        <v>5504</v>
      </c>
      <c r="F3198">
        <v>1</v>
      </c>
    </row>
    <row r="3199" spans="1:6">
      <c r="A3199">
        <v>4814</v>
      </c>
      <c r="B3199">
        <v>13</v>
      </c>
      <c r="C3199" t="s">
        <v>64</v>
      </c>
      <c r="D3199" t="s">
        <v>92</v>
      </c>
      <c r="E3199">
        <v>1250</v>
      </c>
      <c r="F3199">
        <v>1</v>
      </c>
    </row>
    <row r="3200" spans="1:6">
      <c r="A3200">
        <v>4814</v>
      </c>
      <c r="B3200">
        <v>13</v>
      </c>
      <c r="C3200" t="s">
        <v>64</v>
      </c>
      <c r="D3200" t="s">
        <v>92</v>
      </c>
      <c r="E3200">
        <v>2273</v>
      </c>
      <c r="F3200">
        <v>1</v>
      </c>
    </row>
    <row r="3201" spans="1:6">
      <c r="A3201">
        <v>4814</v>
      </c>
      <c r="B3201">
        <v>13</v>
      </c>
      <c r="C3201" t="s">
        <v>64</v>
      </c>
      <c r="D3201" t="s">
        <v>92</v>
      </c>
      <c r="E3201">
        <v>5836</v>
      </c>
      <c r="F3201">
        <v>1</v>
      </c>
    </row>
    <row r="3202" spans="1:6">
      <c r="A3202">
        <v>4814</v>
      </c>
      <c r="B3202">
        <v>13</v>
      </c>
      <c r="C3202" t="s">
        <v>64</v>
      </c>
      <c r="D3202" t="s">
        <v>92</v>
      </c>
      <c r="E3202">
        <v>4555</v>
      </c>
      <c r="F3202">
        <v>1</v>
      </c>
    </row>
    <row r="3203" spans="1:6">
      <c r="A3203">
        <v>4814</v>
      </c>
      <c r="B3203">
        <v>13</v>
      </c>
      <c r="C3203" t="s">
        <v>64</v>
      </c>
      <c r="D3203" t="s">
        <v>92</v>
      </c>
      <c r="E3203">
        <v>3268</v>
      </c>
      <c r="F3203">
        <v>1</v>
      </c>
    </row>
    <row r="3204" spans="1:6">
      <c r="A3204">
        <v>4814</v>
      </c>
      <c r="B3204">
        <v>13</v>
      </c>
      <c r="C3204" t="s">
        <v>64</v>
      </c>
      <c r="D3204" t="s">
        <v>92</v>
      </c>
      <c r="E3204">
        <v>193</v>
      </c>
      <c r="F3204">
        <v>1</v>
      </c>
    </row>
    <row r="3205" spans="1:6">
      <c r="A3205">
        <v>4814</v>
      </c>
      <c r="B3205">
        <v>13</v>
      </c>
      <c r="C3205" t="s">
        <v>64</v>
      </c>
      <c r="D3205" t="s">
        <v>92</v>
      </c>
      <c r="E3205">
        <v>1199</v>
      </c>
      <c r="F3205">
        <v>1</v>
      </c>
    </row>
    <row r="3206" spans="1:6">
      <c r="A3206">
        <v>4814</v>
      </c>
      <c r="B3206">
        <v>13</v>
      </c>
      <c r="C3206" t="s">
        <v>64</v>
      </c>
      <c r="D3206" t="s">
        <v>92</v>
      </c>
      <c r="E3206">
        <v>2822</v>
      </c>
      <c r="F3206">
        <v>1</v>
      </c>
    </row>
    <row r="3207" spans="1:6">
      <c r="A3207">
        <v>4814</v>
      </c>
      <c r="B3207">
        <v>13</v>
      </c>
      <c r="C3207" t="s">
        <v>64</v>
      </c>
      <c r="D3207" t="s">
        <v>92</v>
      </c>
      <c r="E3207">
        <v>5070</v>
      </c>
      <c r="F3207">
        <v>1</v>
      </c>
    </row>
    <row r="3208" spans="1:6">
      <c r="A3208">
        <v>4814</v>
      </c>
      <c r="B3208">
        <v>13</v>
      </c>
      <c r="C3208" t="s">
        <v>64</v>
      </c>
      <c r="D3208" t="s">
        <v>92</v>
      </c>
      <c r="E3208">
        <v>1098</v>
      </c>
      <c r="F3208">
        <v>1</v>
      </c>
    </row>
    <row r="3209" spans="1:6">
      <c r="A3209">
        <v>4814</v>
      </c>
      <c r="B3209">
        <v>13</v>
      </c>
      <c r="C3209" t="s">
        <v>64</v>
      </c>
      <c r="D3209" t="s">
        <v>92</v>
      </c>
      <c r="E3209">
        <v>133</v>
      </c>
      <c r="F3209">
        <v>1</v>
      </c>
    </row>
    <row r="3210" spans="1:6">
      <c r="A3210">
        <v>4814</v>
      </c>
      <c r="B3210">
        <v>13</v>
      </c>
      <c r="C3210" t="s">
        <v>64</v>
      </c>
      <c r="D3210" t="s">
        <v>92</v>
      </c>
      <c r="E3210">
        <v>5568</v>
      </c>
      <c r="F3210">
        <v>1</v>
      </c>
    </row>
    <row r="3211" spans="1:6">
      <c r="A3211">
        <v>4814</v>
      </c>
      <c r="B3211">
        <v>13</v>
      </c>
      <c r="C3211" t="s">
        <v>64</v>
      </c>
      <c r="D3211" t="s">
        <v>92</v>
      </c>
      <c r="E3211">
        <v>4653</v>
      </c>
      <c r="F3211">
        <v>1</v>
      </c>
    </row>
    <row r="3212" spans="1:6">
      <c r="A3212">
        <v>4814</v>
      </c>
      <c r="B3212">
        <v>13</v>
      </c>
      <c r="C3212" t="s">
        <v>64</v>
      </c>
      <c r="D3212" t="s">
        <v>92</v>
      </c>
      <c r="E3212">
        <v>3046</v>
      </c>
      <c r="F3212">
        <v>1</v>
      </c>
    </row>
    <row r="3213" spans="1:6">
      <c r="A3213">
        <v>4814</v>
      </c>
      <c r="B3213">
        <v>13</v>
      </c>
      <c r="C3213" t="s">
        <v>64</v>
      </c>
      <c r="D3213" t="s">
        <v>92</v>
      </c>
      <c r="E3213">
        <v>2649</v>
      </c>
      <c r="F3213">
        <v>1</v>
      </c>
    </row>
    <row r="3214" spans="1:6">
      <c r="A3214">
        <v>4814</v>
      </c>
      <c r="B3214">
        <v>13</v>
      </c>
      <c r="C3214" t="s">
        <v>64</v>
      </c>
      <c r="D3214" t="s">
        <v>92</v>
      </c>
      <c r="E3214">
        <v>3027</v>
      </c>
      <c r="F3214">
        <v>1</v>
      </c>
    </row>
    <row r="3215" spans="1:6">
      <c r="A3215">
        <v>4814</v>
      </c>
      <c r="B3215">
        <v>13</v>
      </c>
      <c r="C3215" t="s">
        <v>64</v>
      </c>
      <c r="D3215" t="s">
        <v>92</v>
      </c>
      <c r="E3215">
        <v>5543</v>
      </c>
      <c r="F3215">
        <v>1</v>
      </c>
    </row>
    <row r="3216" spans="1:6">
      <c r="A3216">
        <v>4814</v>
      </c>
      <c r="B3216">
        <v>13</v>
      </c>
      <c r="C3216" t="s">
        <v>64</v>
      </c>
      <c r="D3216" t="s">
        <v>92</v>
      </c>
      <c r="E3216">
        <v>3456</v>
      </c>
      <c r="F3216">
        <v>1</v>
      </c>
    </row>
    <row r="3217" spans="1:6">
      <c r="A3217">
        <v>4814</v>
      </c>
      <c r="B3217">
        <v>13</v>
      </c>
      <c r="C3217" t="s">
        <v>64</v>
      </c>
      <c r="D3217" t="s">
        <v>92</v>
      </c>
      <c r="E3217">
        <v>1296</v>
      </c>
      <c r="F3217">
        <v>1</v>
      </c>
    </row>
    <row r="3218" spans="1:6">
      <c r="A3218">
        <v>4814</v>
      </c>
      <c r="B3218">
        <v>13</v>
      </c>
      <c r="C3218" t="s">
        <v>64</v>
      </c>
      <c r="D3218" t="s">
        <v>92</v>
      </c>
      <c r="E3218">
        <v>5288</v>
      </c>
      <c r="F3218">
        <v>1</v>
      </c>
    </row>
    <row r="3219" spans="1:6">
      <c r="A3219">
        <v>4814</v>
      </c>
      <c r="B3219">
        <v>13</v>
      </c>
      <c r="C3219" t="s">
        <v>64</v>
      </c>
      <c r="D3219" t="s">
        <v>92</v>
      </c>
      <c r="E3219">
        <v>3039</v>
      </c>
      <c r="F3219">
        <v>1</v>
      </c>
    </row>
    <row r="3220" spans="1:6">
      <c r="A3220">
        <v>4814</v>
      </c>
      <c r="B3220">
        <v>13</v>
      </c>
      <c r="C3220" t="s">
        <v>64</v>
      </c>
      <c r="D3220" t="s">
        <v>92</v>
      </c>
      <c r="E3220">
        <v>5841</v>
      </c>
      <c r="F3220">
        <v>1</v>
      </c>
    </row>
    <row r="3221" spans="1:6">
      <c r="A3221">
        <v>4814</v>
      </c>
      <c r="B3221">
        <v>14</v>
      </c>
      <c r="C3221" t="s">
        <v>63</v>
      </c>
      <c r="D3221" t="s">
        <v>92</v>
      </c>
      <c r="E3221">
        <v>1254</v>
      </c>
      <c r="F3221">
        <v>3</v>
      </c>
    </row>
    <row r="3222" spans="1:6">
      <c r="A3222">
        <v>4814</v>
      </c>
      <c r="B3222">
        <v>14</v>
      </c>
      <c r="C3222" t="s">
        <v>63</v>
      </c>
      <c r="D3222" t="s">
        <v>92</v>
      </c>
      <c r="E3222">
        <v>4717</v>
      </c>
      <c r="F3222">
        <v>3</v>
      </c>
    </row>
    <row r="3223" spans="1:6">
      <c r="A3223">
        <v>4814</v>
      </c>
      <c r="B3223">
        <v>14</v>
      </c>
      <c r="C3223" t="s">
        <v>63</v>
      </c>
      <c r="D3223" t="s">
        <v>92</v>
      </c>
      <c r="E3223">
        <v>2573</v>
      </c>
      <c r="F3223">
        <v>2</v>
      </c>
    </row>
    <row r="3224" spans="1:6">
      <c r="A3224">
        <v>4814</v>
      </c>
      <c r="B3224">
        <v>14</v>
      </c>
      <c r="C3224" t="s">
        <v>63</v>
      </c>
      <c r="D3224" t="s">
        <v>92</v>
      </c>
      <c r="E3224">
        <v>130</v>
      </c>
      <c r="F3224">
        <v>2</v>
      </c>
    </row>
    <row r="3225" spans="1:6">
      <c r="A3225">
        <v>4814</v>
      </c>
      <c r="B3225">
        <v>14</v>
      </c>
      <c r="C3225" t="s">
        <v>63</v>
      </c>
      <c r="D3225" t="s">
        <v>92</v>
      </c>
      <c r="E3225">
        <v>5090</v>
      </c>
      <c r="F3225">
        <v>2</v>
      </c>
    </row>
    <row r="3226" spans="1:6">
      <c r="A3226">
        <v>4814</v>
      </c>
      <c r="B3226">
        <v>14</v>
      </c>
      <c r="C3226" t="s">
        <v>63</v>
      </c>
      <c r="D3226" t="s">
        <v>92</v>
      </c>
      <c r="E3226">
        <v>5897</v>
      </c>
      <c r="F3226">
        <v>2</v>
      </c>
    </row>
    <row r="3227" spans="1:6">
      <c r="A3227">
        <v>4814</v>
      </c>
      <c r="B3227">
        <v>14</v>
      </c>
      <c r="C3227" t="s">
        <v>63</v>
      </c>
      <c r="D3227" t="s">
        <v>92</v>
      </c>
      <c r="E3227">
        <v>4146</v>
      </c>
      <c r="F3227">
        <v>1</v>
      </c>
    </row>
    <row r="3228" spans="1:6">
      <c r="A3228">
        <v>4814</v>
      </c>
      <c r="B3228">
        <v>14</v>
      </c>
      <c r="C3228" t="s">
        <v>63</v>
      </c>
      <c r="D3228" t="s">
        <v>92</v>
      </c>
      <c r="E3228">
        <v>5260</v>
      </c>
      <c r="F3228">
        <v>1</v>
      </c>
    </row>
    <row r="3229" spans="1:6">
      <c r="A3229">
        <v>4814</v>
      </c>
      <c r="B3229">
        <v>14</v>
      </c>
      <c r="C3229" t="s">
        <v>63</v>
      </c>
      <c r="D3229" t="s">
        <v>92</v>
      </c>
      <c r="E3229">
        <v>1199</v>
      </c>
      <c r="F3229">
        <v>1</v>
      </c>
    </row>
    <row r="3230" spans="1:6">
      <c r="A3230">
        <v>4814</v>
      </c>
      <c r="B3230">
        <v>14</v>
      </c>
      <c r="C3230" t="s">
        <v>63</v>
      </c>
      <c r="D3230" t="s">
        <v>92</v>
      </c>
      <c r="E3230">
        <v>1156</v>
      </c>
      <c r="F3230">
        <v>1</v>
      </c>
    </row>
    <row r="3231" spans="1:6">
      <c r="A3231">
        <v>4814</v>
      </c>
      <c r="B3231">
        <v>14</v>
      </c>
      <c r="C3231" t="s">
        <v>63</v>
      </c>
      <c r="D3231" t="s">
        <v>92</v>
      </c>
      <c r="E3231">
        <v>4986</v>
      </c>
      <c r="F3231">
        <v>1</v>
      </c>
    </row>
    <row r="3232" spans="1:6">
      <c r="A3232">
        <v>4814</v>
      </c>
      <c r="B3232">
        <v>14</v>
      </c>
      <c r="C3232" t="s">
        <v>63</v>
      </c>
      <c r="D3232" t="s">
        <v>92</v>
      </c>
      <c r="E3232">
        <v>3184</v>
      </c>
      <c r="F3232">
        <v>1</v>
      </c>
    </row>
    <row r="3233" spans="1:6">
      <c r="A3233">
        <v>4814</v>
      </c>
      <c r="B3233">
        <v>14</v>
      </c>
      <c r="C3233" t="s">
        <v>63</v>
      </c>
      <c r="D3233" t="s">
        <v>92</v>
      </c>
      <c r="E3233">
        <v>3927</v>
      </c>
      <c r="F3233">
        <v>1</v>
      </c>
    </row>
    <row r="3234" spans="1:6">
      <c r="A3234">
        <v>4814</v>
      </c>
      <c r="B3234">
        <v>14</v>
      </c>
      <c r="C3234" t="s">
        <v>63</v>
      </c>
      <c r="D3234" t="s">
        <v>92</v>
      </c>
      <c r="E3234">
        <v>5072</v>
      </c>
      <c r="F3234">
        <v>1</v>
      </c>
    </row>
    <row r="3235" spans="1:6">
      <c r="A3235">
        <v>4814</v>
      </c>
      <c r="B3235">
        <v>14</v>
      </c>
      <c r="C3235" t="s">
        <v>63</v>
      </c>
      <c r="D3235" t="s">
        <v>92</v>
      </c>
      <c r="E3235">
        <v>2198</v>
      </c>
      <c r="F3235">
        <v>1</v>
      </c>
    </row>
    <row r="3236" spans="1:6">
      <c r="A3236">
        <v>4814</v>
      </c>
      <c r="B3236">
        <v>14</v>
      </c>
      <c r="C3236" t="s">
        <v>63</v>
      </c>
      <c r="D3236" t="s">
        <v>92</v>
      </c>
      <c r="E3236">
        <v>4009</v>
      </c>
      <c r="F3236">
        <v>1</v>
      </c>
    </row>
    <row r="3237" spans="1:6">
      <c r="A3237">
        <v>4814</v>
      </c>
      <c r="B3237">
        <v>14</v>
      </c>
      <c r="C3237" t="s">
        <v>63</v>
      </c>
      <c r="D3237" t="s">
        <v>92</v>
      </c>
      <c r="E3237">
        <v>3811</v>
      </c>
      <c r="F3237">
        <v>1</v>
      </c>
    </row>
    <row r="3238" spans="1:6">
      <c r="A3238">
        <v>4814</v>
      </c>
      <c r="B3238">
        <v>14</v>
      </c>
      <c r="C3238" t="s">
        <v>63</v>
      </c>
      <c r="D3238" t="s">
        <v>92</v>
      </c>
      <c r="E3238">
        <v>4442</v>
      </c>
      <c r="F3238">
        <v>1</v>
      </c>
    </row>
    <row r="3239" spans="1:6">
      <c r="A3239">
        <v>4814</v>
      </c>
      <c r="B3239">
        <v>14</v>
      </c>
      <c r="C3239" t="s">
        <v>63</v>
      </c>
      <c r="D3239" t="s">
        <v>92</v>
      </c>
      <c r="E3239">
        <v>4683</v>
      </c>
      <c r="F3239">
        <v>1</v>
      </c>
    </row>
    <row r="3240" spans="1:6">
      <c r="A3240">
        <v>4814</v>
      </c>
      <c r="B3240">
        <v>14</v>
      </c>
      <c r="C3240" t="s">
        <v>63</v>
      </c>
      <c r="D3240" t="s">
        <v>92</v>
      </c>
      <c r="E3240">
        <v>4234</v>
      </c>
      <c r="F3240">
        <v>1</v>
      </c>
    </row>
    <row r="3241" spans="1:6">
      <c r="A3241">
        <v>4814</v>
      </c>
      <c r="B3241">
        <v>14</v>
      </c>
      <c r="C3241" t="s">
        <v>63</v>
      </c>
      <c r="D3241" t="s">
        <v>92</v>
      </c>
      <c r="E3241">
        <v>333</v>
      </c>
      <c r="F3241">
        <v>1</v>
      </c>
    </row>
    <row r="3242" spans="1:6">
      <c r="A3242">
        <v>4814</v>
      </c>
      <c r="B3242">
        <v>14</v>
      </c>
      <c r="C3242" t="s">
        <v>63</v>
      </c>
      <c r="D3242" t="s">
        <v>92</v>
      </c>
      <c r="E3242">
        <v>3583</v>
      </c>
      <c r="F3242">
        <v>1</v>
      </c>
    </row>
    <row r="3243" spans="1:6">
      <c r="A3243">
        <v>4814</v>
      </c>
      <c r="B3243">
        <v>14</v>
      </c>
      <c r="C3243" t="s">
        <v>63</v>
      </c>
      <c r="D3243" t="s">
        <v>92</v>
      </c>
      <c r="E3243">
        <v>2328</v>
      </c>
      <c r="F3243">
        <v>1</v>
      </c>
    </row>
    <row r="3244" spans="1:6">
      <c r="A3244">
        <v>4814</v>
      </c>
      <c r="B3244">
        <v>14</v>
      </c>
      <c r="C3244" t="s">
        <v>63</v>
      </c>
      <c r="D3244" t="s">
        <v>92</v>
      </c>
      <c r="E3244">
        <v>5132</v>
      </c>
      <c r="F3244">
        <v>1</v>
      </c>
    </row>
    <row r="3245" spans="1:6">
      <c r="A3245">
        <v>4814</v>
      </c>
      <c r="B3245">
        <v>14</v>
      </c>
      <c r="C3245" t="s">
        <v>63</v>
      </c>
      <c r="D3245" t="s">
        <v>92</v>
      </c>
      <c r="E3245">
        <v>3556</v>
      </c>
      <c r="F3245">
        <v>1</v>
      </c>
    </row>
    <row r="3246" spans="1:6">
      <c r="A3246">
        <v>4814</v>
      </c>
      <c r="B3246">
        <v>14</v>
      </c>
      <c r="C3246" t="s">
        <v>63</v>
      </c>
      <c r="D3246" t="s">
        <v>92</v>
      </c>
      <c r="E3246">
        <v>4325</v>
      </c>
      <c r="F3246">
        <v>1</v>
      </c>
    </row>
    <row r="3247" spans="1:6">
      <c r="A3247">
        <v>4814</v>
      </c>
      <c r="B3247">
        <v>14</v>
      </c>
      <c r="C3247" t="s">
        <v>63</v>
      </c>
      <c r="D3247" t="s">
        <v>92</v>
      </c>
      <c r="E3247">
        <v>233</v>
      </c>
      <c r="F3247">
        <v>1</v>
      </c>
    </row>
    <row r="3248" spans="1:6">
      <c r="A3248">
        <v>4814</v>
      </c>
      <c r="B3248">
        <v>14</v>
      </c>
      <c r="C3248" t="s">
        <v>63</v>
      </c>
      <c r="D3248" t="s">
        <v>92</v>
      </c>
      <c r="E3248">
        <v>5003</v>
      </c>
      <c r="F3248">
        <v>1</v>
      </c>
    </row>
    <row r="3249" spans="1:6">
      <c r="A3249">
        <v>4814</v>
      </c>
      <c r="B3249">
        <v>14</v>
      </c>
      <c r="C3249" t="s">
        <v>63</v>
      </c>
      <c r="D3249" t="s">
        <v>92</v>
      </c>
      <c r="E3249">
        <v>4014</v>
      </c>
      <c r="F3249">
        <v>1</v>
      </c>
    </row>
    <row r="3250" spans="1:6">
      <c r="A3250">
        <v>4814</v>
      </c>
      <c r="B3250">
        <v>14</v>
      </c>
      <c r="C3250" t="s">
        <v>63</v>
      </c>
      <c r="D3250" t="s">
        <v>92</v>
      </c>
      <c r="E3250">
        <v>2947</v>
      </c>
      <c r="F3250">
        <v>1</v>
      </c>
    </row>
    <row r="3251" spans="1:6">
      <c r="A3251">
        <v>4814</v>
      </c>
      <c r="B3251">
        <v>14</v>
      </c>
      <c r="C3251" t="s">
        <v>63</v>
      </c>
      <c r="D3251" t="s">
        <v>92</v>
      </c>
      <c r="E3251">
        <v>4714</v>
      </c>
      <c r="F3251">
        <v>1</v>
      </c>
    </row>
    <row r="3252" spans="1:6">
      <c r="A3252">
        <v>4814</v>
      </c>
      <c r="B3252">
        <v>14</v>
      </c>
      <c r="C3252" t="s">
        <v>63</v>
      </c>
      <c r="D3252" t="s">
        <v>92</v>
      </c>
      <c r="E3252">
        <v>6011</v>
      </c>
      <c r="F3252">
        <v>1</v>
      </c>
    </row>
    <row r="3253" spans="1:6">
      <c r="A3253">
        <v>4814</v>
      </c>
      <c r="B3253">
        <v>14</v>
      </c>
      <c r="C3253" t="s">
        <v>63</v>
      </c>
      <c r="D3253" t="s">
        <v>92</v>
      </c>
      <c r="E3253">
        <v>344</v>
      </c>
      <c r="F3253">
        <v>1</v>
      </c>
    </row>
    <row r="3254" spans="1:6">
      <c r="A3254">
        <v>4814</v>
      </c>
      <c r="B3254">
        <v>14</v>
      </c>
      <c r="C3254" t="s">
        <v>63</v>
      </c>
      <c r="D3254" t="s">
        <v>92</v>
      </c>
      <c r="E3254">
        <v>3327</v>
      </c>
      <c r="F3254">
        <v>1</v>
      </c>
    </row>
    <row r="3255" spans="1:6">
      <c r="A3255">
        <v>4814</v>
      </c>
      <c r="B3255">
        <v>14</v>
      </c>
      <c r="C3255" t="s">
        <v>63</v>
      </c>
      <c r="D3255" t="s">
        <v>92</v>
      </c>
      <c r="E3255">
        <v>2353</v>
      </c>
      <c r="F3255">
        <v>1</v>
      </c>
    </row>
    <row r="3256" spans="1:6">
      <c r="A3256">
        <v>4814</v>
      </c>
      <c r="B3256">
        <v>14</v>
      </c>
      <c r="C3256" t="s">
        <v>63</v>
      </c>
      <c r="D3256" t="s">
        <v>92</v>
      </c>
      <c r="E3256">
        <v>5029</v>
      </c>
      <c r="F3256">
        <v>1</v>
      </c>
    </row>
    <row r="3257" spans="1:6">
      <c r="A3257">
        <v>4814</v>
      </c>
      <c r="B3257">
        <v>14</v>
      </c>
      <c r="C3257" t="s">
        <v>63</v>
      </c>
      <c r="D3257" t="s">
        <v>92</v>
      </c>
      <c r="E3257">
        <v>6069</v>
      </c>
      <c r="F3257">
        <v>1</v>
      </c>
    </row>
    <row r="3258" spans="1:6">
      <c r="A3258">
        <v>4814</v>
      </c>
      <c r="B3258">
        <v>14</v>
      </c>
      <c r="C3258" t="s">
        <v>63</v>
      </c>
      <c r="D3258" t="s">
        <v>92</v>
      </c>
      <c r="E3258">
        <v>1087</v>
      </c>
      <c r="F3258">
        <v>1</v>
      </c>
    </row>
    <row r="3259" spans="1:6">
      <c r="A3259">
        <v>4814</v>
      </c>
      <c r="B3259">
        <v>14</v>
      </c>
      <c r="C3259" t="s">
        <v>63</v>
      </c>
      <c r="D3259" t="s">
        <v>92</v>
      </c>
      <c r="E3259">
        <v>4121</v>
      </c>
      <c r="F3259">
        <v>1</v>
      </c>
    </row>
    <row r="3260" spans="1:6">
      <c r="A3260">
        <v>4814</v>
      </c>
      <c r="B3260">
        <v>14</v>
      </c>
      <c r="C3260" t="s">
        <v>63</v>
      </c>
      <c r="D3260" t="s">
        <v>92</v>
      </c>
      <c r="E3260">
        <v>4833</v>
      </c>
      <c r="F3260">
        <v>1</v>
      </c>
    </row>
    <row r="3261" spans="1:6">
      <c r="A3261">
        <v>4814</v>
      </c>
      <c r="B3261">
        <v>14</v>
      </c>
      <c r="C3261" t="s">
        <v>63</v>
      </c>
      <c r="D3261" t="s">
        <v>92</v>
      </c>
      <c r="E3261">
        <v>3226</v>
      </c>
      <c r="F3261">
        <v>1</v>
      </c>
    </row>
    <row r="3262" spans="1:6">
      <c r="A3262">
        <v>4814</v>
      </c>
      <c r="B3262">
        <v>14</v>
      </c>
      <c r="C3262" t="s">
        <v>63</v>
      </c>
      <c r="D3262" t="s">
        <v>92</v>
      </c>
      <c r="E3262">
        <v>4649</v>
      </c>
      <c r="F3262">
        <v>1</v>
      </c>
    </row>
    <row r="3263" spans="1:6">
      <c r="A3263">
        <v>4814</v>
      </c>
      <c r="B3263">
        <v>14</v>
      </c>
      <c r="C3263" t="s">
        <v>63</v>
      </c>
      <c r="D3263" t="s">
        <v>92</v>
      </c>
      <c r="E3263">
        <v>250</v>
      </c>
      <c r="F3263">
        <v>1</v>
      </c>
    </row>
    <row r="3264" spans="1:6">
      <c r="A3264">
        <v>4814</v>
      </c>
      <c r="B3264">
        <v>14</v>
      </c>
      <c r="C3264" t="s">
        <v>63</v>
      </c>
      <c r="D3264" t="s">
        <v>92</v>
      </c>
      <c r="E3264">
        <v>1076</v>
      </c>
      <c r="F3264">
        <v>1</v>
      </c>
    </row>
    <row r="3265" spans="1:6">
      <c r="A3265">
        <v>4814</v>
      </c>
      <c r="B3265">
        <v>14</v>
      </c>
      <c r="C3265" t="s">
        <v>63</v>
      </c>
      <c r="D3265" t="s">
        <v>92</v>
      </c>
      <c r="E3265">
        <v>3770</v>
      </c>
      <c r="F3265">
        <v>1</v>
      </c>
    </row>
    <row r="3266" spans="1:6">
      <c r="A3266">
        <v>4814</v>
      </c>
      <c r="B3266">
        <v>14</v>
      </c>
      <c r="C3266" t="s">
        <v>63</v>
      </c>
      <c r="D3266" t="s">
        <v>92</v>
      </c>
      <c r="E3266">
        <v>3826</v>
      </c>
      <c r="F3266">
        <v>1</v>
      </c>
    </row>
    <row r="3267" spans="1:6">
      <c r="A3267">
        <v>4814</v>
      </c>
      <c r="B3267">
        <v>14</v>
      </c>
      <c r="C3267" t="s">
        <v>63</v>
      </c>
      <c r="D3267" t="s">
        <v>92</v>
      </c>
      <c r="E3267">
        <v>2882</v>
      </c>
      <c r="F3267">
        <v>1</v>
      </c>
    </row>
    <row r="3268" spans="1:6">
      <c r="A3268">
        <v>4814</v>
      </c>
      <c r="B3268">
        <v>14</v>
      </c>
      <c r="C3268" t="s">
        <v>63</v>
      </c>
      <c r="D3268" t="s">
        <v>92</v>
      </c>
      <c r="E3268">
        <v>199</v>
      </c>
      <c r="F3268">
        <v>1</v>
      </c>
    </row>
    <row r="3269" spans="1:6">
      <c r="A3269">
        <v>4814</v>
      </c>
      <c r="B3269">
        <v>14</v>
      </c>
      <c r="C3269" t="s">
        <v>63</v>
      </c>
      <c r="D3269" t="s">
        <v>92</v>
      </c>
      <c r="E3269">
        <v>2848</v>
      </c>
      <c r="F3269">
        <v>1</v>
      </c>
    </row>
    <row r="3270" spans="1:6">
      <c r="A3270">
        <v>4814</v>
      </c>
      <c r="B3270">
        <v>14</v>
      </c>
      <c r="C3270" t="s">
        <v>63</v>
      </c>
      <c r="D3270" t="s">
        <v>92</v>
      </c>
      <c r="E3270">
        <v>93</v>
      </c>
      <c r="F3270">
        <v>1</v>
      </c>
    </row>
    <row r="3271" spans="1:6">
      <c r="A3271">
        <v>4814</v>
      </c>
      <c r="B3271">
        <v>14</v>
      </c>
      <c r="C3271" t="s">
        <v>63</v>
      </c>
      <c r="D3271" t="s">
        <v>92</v>
      </c>
      <c r="E3271">
        <v>5548</v>
      </c>
      <c r="F3271">
        <v>1</v>
      </c>
    </row>
    <row r="3272" spans="1:6">
      <c r="A3272">
        <v>4814</v>
      </c>
      <c r="B3272">
        <v>14</v>
      </c>
      <c r="C3272" t="s">
        <v>64</v>
      </c>
      <c r="D3272" t="s">
        <v>92</v>
      </c>
      <c r="E3272">
        <v>2429</v>
      </c>
      <c r="F3272">
        <v>4</v>
      </c>
    </row>
    <row r="3273" spans="1:6">
      <c r="A3273">
        <v>4814</v>
      </c>
      <c r="B3273">
        <v>14</v>
      </c>
      <c r="C3273" t="s">
        <v>64</v>
      </c>
      <c r="D3273" t="s">
        <v>92</v>
      </c>
      <c r="E3273">
        <v>2472</v>
      </c>
      <c r="F3273">
        <v>4</v>
      </c>
    </row>
    <row r="3274" spans="1:6">
      <c r="A3274">
        <v>4814</v>
      </c>
      <c r="B3274">
        <v>14</v>
      </c>
      <c r="C3274" t="s">
        <v>64</v>
      </c>
      <c r="D3274" t="s">
        <v>92</v>
      </c>
      <c r="E3274">
        <v>1254</v>
      </c>
      <c r="F3274">
        <v>4</v>
      </c>
    </row>
    <row r="3275" spans="1:6">
      <c r="A3275">
        <v>4814</v>
      </c>
      <c r="B3275">
        <v>14</v>
      </c>
      <c r="C3275" t="s">
        <v>64</v>
      </c>
      <c r="D3275" t="s">
        <v>92</v>
      </c>
      <c r="E3275">
        <v>5799</v>
      </c>
      <c r="F3275">
        <v>4</v>
      </c>
    </row>
    <row r="3276" spans="1:6">
      <c r="A3276">
        <v>4814</v>
      </c>
      <c r="B3276">
        <v>14</v>
      </c>
      <c r="C3276" t="s">
        <v>64</v>
      </c>
      <c r="D3276" t="s">
        <v>92</v>
      </c>
      <c r="E3276">
        <v>4234</v>
      </c>
      <c r="F3276">
        <v>4</v>
      </c>
    </row>
    <row r="3277" spans="1:6">
      <c r="A3277">
        <v>4814</v>
      </c>
      <c r="B3277">
        <v>14</v>
      </c>
      <c r="C3277" t="s">
        <v>64</v>
      </c>
      <c r="D3277" t="s">
        <v>92</v>
      </c>
      <c r="E3277">
        <v>1082</v>
      </c>
      <c r="F3277">
        <v>4</v>
      </c>
    </row>
    <row r="3278" spans="1:6">
      <c r="A3278">
        <v>4814</v>
      </c>
      <c r="B3278">
        <v>14</v>
      </c>
      <c r="C3278" t="s">
        <v>64</v>
      </c>
      <c r="D3278" t="s">
        <v>92</v>
      </c>
      <c r="E3278">
        <v>4946</v>
      </c>
      <c r="F3278">
        <v>3</v>
      </c>
    </row>
    <row r="3279" spans="1:6">
      <c r="A3279">
        <v>4814</v>
      </c>
      <c r="B3279">
        <v>14</v>
      </c>
      <c r="C3279" t="s">
        <v>64</v>
      </c>
      <c r="D3279" t="s">
        <v>92</v>
      </c>
      <c r="E3279">
        <v>1309</v>
      </c>
      <c r="F3279">
        <v>3</v>
      </c>
    </row>
    <row r="3280" spans="1:6">
      <c r="A3280">
        <v>4814</v>
      </c>
      <c r="B3280">
        <v>14</v>
      </c>
      <c r="C3280" t="s">
        <v>64</v>
      </c>
      <c r="D3280" t="s">
        <v>92</v>
      </c>
      <c r="E3280">
        <v>1148</v>
      </c>
      <c r="F3280">
        <v>2</v>
      </c>
    </row>
    <row r="3281" spans="1:6">
      <c r="A3281">
        <v>4814</v>
      </c>
      <c r="B3281">
        <v>14</v>
      </c>
      <c r="C3281" t="s">
        <v>64</v>
      </c>
      <c r="D3281" t="s">
        <v>92</v>
      </c>
      <c r="E3281">
        <v>3768</v>
      </c>
      <c r="F3281">
        <v>2</v>
      </c>
    </row>
    <row r="3282" spans="1:6">
      <c r="A3282">
        <v>4814</v>
      </c>
      <c r="B3282">
        <v>14</v>
      </c>
      <c r="C3282" t="s">
        <v>64</v>
      </c>
      <c r="D3282" t="s">
        <v>92</v>
      </c>
      <c r="E3282">
        <v>4297</v>
      </c>
      <c r="F3282">
        <v>2</v>
      </c>
    </row>
    <row r="3283" spans="1:6">
      <c r="A3283">
        <v>4814</v>
      </c>
      <c r="B3283">
        <v>14</v>
      </c>
      <c r="C3283" t="s">
        <v>64</v>
      </c>
      <c r="D3283" t="s">
        <v>92</v>
      </c>
      <c r="E3283">
        <v>3811</v>
      </c>
      <c r="F3283">
        <v>2</v>
      </c>
    </row>
    <row r="3284" spans="1:6">
      <c r="A3284">
        <v>4814</v>
      </c>
      <c r="B3284">
        <v>14</v>
      </c>
      <c r="C3284" t="s">
        <v>64</v>
      </c>
      <c r="D3284" t="s">
        <v>92</v>
      </c>
      <c r="E3284">
        <v>3802</v>
      </c>
      <c r="F3284">
        <v>2</v>
      </c>
    </row>
    <row r="3285" spans="1:6">
      <c r="A3285">
        <v>4814</v>
      </c>
      <c r="B3285">
        <v>14</v>
      </c>
      <c r="C3285" t="s">
        <v>64</v>
      </c>
      <c r="D3285" t="s">
        <v>92</v>
      </c>
      <c r="E3285">
        <v>2275</v>
      </c>
      <c r="F3285">
        <v>2</v>
      </c>
    </row>
    <row r="3286" spans="1:6">
      <c r="A3286">
        <v>4814</v>
      </c>
      <c r="B3286">
        <v>14</v>
      </c>
      <c r="C3286" t="s">
        <v>64</v>
      </c>
      <c r="D3286" t="s">
        <v>92</v>
      </c>
      <c r="E3286">
        <v>5163</v>
      </c>
      <c r="F3286">
        <v>2</v>
      </c>
    </row>
    <row r="3287" spans="1:6">
      <c r="A3287">
        <v>4814</v>
      </c>
      <c r="B3287">
        <v>14</v>
      </c>
      <c r="C3287" t="s">
        <v>64</v>
      </c>
      <c r="D3287" t="s">
        <v>92</v>
      </c>
      <c r="E3287">
        <v>2712</v>
      </c>
      <c r="F3287">
        <v>2</v>
      </c>
    </row>
    <row r="3288" spans="1:6">
      <c r="A3288">
        <v>4814</v>
      </c>
      <c r="B3288">
        <v>14</v>
      </c>
      <c r="C3288" t="s">
        <v>64</v>
      </c>
      <c r="D3288" t="s">
        <v>92</v>
      </c>
      <c r="E3288">
        <v>5980</v>
      </c>
      <c r="F3288">
        <v>2</v>
      </c>
    </row>
    <row r="3289" spans="1:6">
      <c r="A3289">
        <v>4814</v>
      </c>
      <c r="B3289">
        <v>14</v>
      </c>
      <c r="C3289" t="s">
        <v>64</v>
      </c>
      <c r="D3289" t="s">
        <v>92</v>
      </c>
      <c r="E3289">
        <v>5530</v>
      </c>
      <c r="F3289">
        <v>2</v>
      </c>
    </row>
    <row r="3290" spans="1:6">
      <c r="A3290">
        <v>4814</v>
      </c>
      <c r="B3290">
        <v>14</v>
      </c>
      <c r="C3290" t="s">
        <v>64</v>
      </c>
      <c r="D3290" t="s">
        <v>92</v>
      </c>
      <c r="E3290">
        <v>233</v>
      </c>
      <c r="F3290">
        <v>2</v>
      </c>
    </row>
    <row r="3291" spans="1:6">
      <c r="A3291">
        <v>4814</v>
      </c>
      <c r="B3291">
        <v>14</v>
      </c>
      <c r="C3291" t="s">
        <v>64</v>
      </c>
      <c r="D3291" t="s">
        <v>92</v>
      </c>
      <c r="E3291">
        <v>2012</v>
      </c>
      <c r="F3291">
        <v>2</v>
      </c>
    </row>
    <row r="3292" spans="1:6">
      <c r="A3292">
        <v>4814</v>
      </c>
      <c r="B3292">
        <v>14</v>
      </c>
      <c r="C3292" t="s">
        <v>64</v>
      </c>
      <c r="D3292" t="s">
        <v>92</v>
      </c>
      <c r="E3292">
        <v>5472</v>
      </c>
      <c r="F3292">
        <v>2</v>
      </c>
    </row>
    <row r="3293" spans="1:6">
      <c r="A3293">
        <v>4814</v>
      </c>
      <c r="B3293">
        <v>14</v>
      </c>
      <c r="C3293" t="s">
        <v>64</v>
      </c>
      <c r="D3293" t="s">
        <v>92</v>
      </c>
      <c r="E3293">
        <v>1186</v>
      </c>
      <c r="F3293">
        <v>2</v>
      </c>
    </row>
    <row r="3294" spans="1:6">
      <c r="A3294">
        <v>4814</v>
      </c>
      <c r="B3294">
        <v>14</v>
      </c>
      <c r="C3294" t="s">
        <v>64</v>
      </c>
      <c r="D3294" t="s">
        <v>92</v>
      </c>
      <c r="E3294">
        <v>4868</v>
      </c>
      <c r="F3294">
        <v>2</v>
      </c>
    </row>
    <row r="3295" spans="1:6">
      <c r="A3295">
        <v>4814</v>
      </c>
      <c r="B3295">
        <v>14</v>
      </c>
      <c r="C3295" t="s">
        <v>64</v>
      </c>
      <c r="D3295" t="s">
        <v>92</v>
      </c>
      <c r="E3295">
        <v>2284</v>
      </c>
      <c r="F3295">
        <v>2</v>
      </c>
    </row>
    <row r="3296" spans="1:6">
      <c r="A3296">
        <v>4814</v>
      </c>
      <c r="B3296">
        <v>14</v>
      </c>
      <c r="C3296" t="s">
        <v>64</v>
      </c>
      <c r="D3296" t="s">
        <v>92</v>
      </c>
      <c r="E3296">
        <v>2353</v>
      </c>
      <c r="F3296">
        <v>2</v>
      </c>
    </row>
    <row r="3297" spans="1:6">
      <c r="A3297">
        <v>4814</v>
      </c>
      <c r="B3297">
        <v>14</v>
      </c>
      <c r="C3297" t="s">
        <v>64</v>
      </c>
      <c r="D3297" t="s">
        <v>92</v>
      </c>
      <c r="E3297">
        <v>5127</v>
      </c>
      <c r="F3297">
        <v>2</v>
      </c>
    </row>
    <row r="3298" spans="1:6">
      <c r="A3298">
        <v>4814</v>
      </c>
      <c r="B3298">
        <v>14</v>
      </c>
      <c r="C3298" t="s">
        <v>64</v>
      </c>
      <c r="D3298" t="s">
        <v>92</v>
      </c>
      <c r="E3298">
        <v>2573</v>
      </c>
      <c r="F3298">
        <v>2</v>
      </c>
    </row>
    <row r="3299" spans="1:6">
      <c r="A3299">
        <v>4814</v>
      </c>
      <c r="B3299">
        <v>14</v>
      </c>
      <c r="C3299" t="s">
        <v>64</v>
      </c>
      <c r="D3299" t="s">
        <v>92</v>
      </c>
      <c r="E3299">
        <v>2648</v>
      </c>
      <c r="F3299">
        <v>2</v>
      </c>
    </row>
    <row r="3300" spans="1:6">
      <c r="A3300">
        <v>4814</v>
      </c>
      <c r="B3300">
        <v>14</v>
      </c>
      <c r="C3300" t="s">
        <v>64</v>
      </c>
      <c r="D3300" t="s">
        <v>92</v>
      </c>
      <c r="E3300">
        <v>3500</v>
      </c>
      <c r="F3300">
        <v>2</v>
      </c>
    </row>
    <row r="3301" spans="1:6">
      <c r="A3301">
        <v>4814</v>
      </c>
      <c r="B3301">
        <v>14</v>
      </c>
      <c r="C3301" t="s">
        <v>64</v>
      </c>
      <c r="D3301" t="s">
        <v>92</v>
      </c>
      <c r="E3301">
        <v>162</v>
      </c>
      <c r="F3301">
        <v>2</v>
      </c>
    </row>
    <row r="3302" spans="1:6">
      <c r="A3302">
        <v>4814</v>
      </c>
      <c r="B3302">
        <v>14</v>
      </c>
      <c r="C3302" t="s">
        <v>64</v>
      </c>
      <c r="D3302" t="s">
        <v>92</v>
      </c>
      <c r="E3302">
        <v>5023</v>
      </c>
      <c r="F3302">
        <v>2</v>
      </c>
    </row>
    <row r="3303" spans="1:6">
      <c r="A3303">
        <v>4814</v>
      </c>
      <c r="B3303">
        <v>14</v>
      </c>
      <c r="C3303" t="s">
        <v>64</v>
      </c>
      <c r="D3303" t="s">
        <v>92</v>
      </c>
      <c r="E3303">
        <v>2584</v>
      </c>
      <c r="F3303">
        <v>2</v>
      </c>
    </row>
    <row r="3304" spans="1:6">
      <c r="A3304">
        <v>4814</v>
      </c>
      <c r="B3304">
        <v>14</v>
      </c>
      <c r="C3304" t="s">
        <v>64</v>
      </c>
      <c r="D3304" t="s">
        <v>92</v>
      </c>
      <c r="E3304">
        <v>3282</v>
      </c>
      <c r="F3304">
        <v>2</v>
      </c>
    </row>
    <row r="3305" spans="1:6">
      <c r="A3305">
        <v>4814</v>
      </c>
      <c r="B3305">
        <v>14</v>
      </c>
      <c r="C3305" t="s">
        <v>64</v>
      </c>
      <c r="D3305" t="s">
        <v>92</v>
      </c>
      <c r="E3305">
        <v>5003</v>
      </c>
      <c r="F3305">
        <v>2</v>
      </c>
    </row>
    <row r="3306" spans="1:6">
      <c r="A3306">
        <v>4814</v>
      </c>
      <c r="B3306">
        <v>14</v>
      </c>
      <c r="C3306" t="s">
        <v>64</v>
      </c>
      <c r="D3306" t="s">
        <v>92</v>
      </c>
      <c r="E3306">
        <v>4124</v>
      </c>
      <c r="F3306">
        <v>1</v>
      </c>
    </row>
    <row r="3307" spans="1:6">
      <c r="A3307">
        <v>4814</v>
      </c>
      <c r="B3307">
        <v>14</v>
      </c>
      <c r="C3307" t="s">
        <v>64</v>
      </c>
      <c r="D3307" t="s">
        <v>92</v>
      </c>
      <c r="E3307">
        <v>4210</v>
      </c>
      <c r="F3307">
        <v>1</v>
      </c>
    </row>
    <row r="3308" spans="1:6">
      <c r="A3308">
        <v>4814</v>
      </c>
      <c r="B3308">
        <v>14</v>
      </c>
      <c r="C3308" t="s">
        <v>64</v>
      </c>
      <c r="D3308" t="s">
        <v>92</v>
      </c>
      <c r="E3308">
        <v>2882</v>
      </c>
      <c r="F3308">
        <v>1</v>
      </c>
    </row>
    <row r="3309" spans="1:6">
      <c r="A3309">
        <v>4814</v>
      </c>
      <c r="B3309">
        <v>14</v>
      </c>
      <c r="C3309" t="s">
        <v>64</v>
      </c>
      <c r="D3309" t="s">
        <v>92</v>
      </c>
      <c r="E3309">
        <v>4784</v>
      </c>
      <c r="F3309">
        <v>1</v>
      </c>
    </row>
    <row r="3310" spans="1:6">
      <c r="A3310">
        <v>4814</v>
      </c>
      <c r="B3310">
        <v>14</v>
      </c>
      <c r="C3310" t="s">
        <v>64</v>
      </c>
      <c r="D3310" t="s">
        <v>92</v>
      </c>
      <c r="E3310">
        <v>5803</v>
      </c>
      <c r="F3310">
        <v>1</v>
      </c>
    </row>
    <row r="3311" spans="1:6">
      <c r="A3311">
        <v>4814</v>
      </c>
      <c r="B3311">
        <v>14</v>
      </c>
      <c r="C3311" t="s">
        <v>64</v>
      </c>
      <c r="D3311" t="s">
        <v>92</v>
      </c>
      <c r="E3311">
        <v>3714</v>
      </c>
      <c r="F3311">
        <v>1</v>
      </c>
    </row>
    <row r="3312" spans="1:6">
      <c r="A3312">
        <v>4814</v>
      </c>
      <c r="B3312">
        <v>14</v>
      </c>
      <c r="C3312" t="s">
        <v>64</v>
      </c>
      <c r="D3312" t="s">
        <v>92</v>
      </c>
      <c r="E3312">
        <v>4146</v>
      </c>
      <c r="F3312">
        <v>1</v>
      </c>
    </row>
    <row r="3313" spans="1:6">
      <c r="A3313">
        <v>4814</v>
      </c>
      <c r="B3313">
        <v>14</v>
      </c>
      <c r="C3313" t="s">
        <v>64</v>
      </c>
      <c r="D3313" t="s">
        <v>92</v>
      </c>
      <c r="E3313">
        <v>129</v>
      </c>
      <c r="F3313">
        <v>1</v>
      </c>
    </row>
    <row r="3314" spans="1:6">
      <c r="A3314">
        <v>4814</v>
      </c>
      <c r="B3314">
        <v>14</v>
      </c>
      <c r="C3314" t="s">
        <v>64</v>
      </c>
      <c r="D3314" t="s">
        <v>92</v>
      </c>
      <c r="E3314">
        <v>2484</v>
      </c>
      <c r="F3314">
        <v>1</v>
      </c>
    </row>
    <row r="3315" spans="1:6">
      <c r="A3315">
        <v>4814</v>
      </c>
      <c r="B3315">
        <v>14</v>
      </c>
      <c r="C3315" t="s">
        <v>64</v>
      </c>
      <c r="D3315" t="s">
        <v>92</v>
      </c>
      <c r="E3315">
        <v>3</v>
      </c>
      <c r="F3315">
        <v>1</v>
      </c>
    </row>
    <row r="3316" spans="1:6">
      <c r="A3316">
        <v>4814</v>
      </c>
      <c r="B3316">
        <v>14</v>
      </c>
      <c r="C3316" t="s">
        <v>64</v>
      </c>
      <c r="D3316" t="s">
        <v>92</v>
      </c>
      <c r="E3316">
        <v>4261</v>
      </c>
      <c r="F3316">
        <v>1</v>
      </c>
    </row>
    <row r="3317" spans="1:6">
      <c r="A3317">
        <v>4814</v>
      </c>
      <c r="B3317">
        <v>14</v>
      </c>
      <c r="C3317" t="s">
        <v>64</v>
      </c>
      <c r="D3317" t="s">
        <v>92</v>
      </c>
      <c r="E3317">
        <v>2483</v>
      </c>
      <c r="F3317">
        <v>1</v>
      </c>
    </row>
    <row r="3318" spans="1:6">
      <c r="A3318">
        <v>4814</v>
      </c>
      <c r="B3318">
        <v>14</v>
      </c>
      <c r="C3318" t="s">
        <v>64</v>
      </c>
      <c r="D3318" t="s">
        <v>92</v>
      </c>
      <c r="E3318">
        <v>3455</v>
      </c>
      <c r="F3318">
        <v>1</v>
      </c>
    </row>
    <row r="3319" spans="1:6">
      <c r="A3319">
        <v>4814</v>
      </c>
      <c r="B3319">
        <v>14</v>
      </c>
      <c r="C3319" t="s">
        <v>64</v>
      </c>
      <c r="D3319" t="s">
        <v>92</v>
      </c>
      <c r="E3319">
        <v>5713</v>
      </c>
      <c r="F3319">
        <v>1</v>
      </c>
    </row>
    <row r="3320" spans="1:6">
      <c r="A3320">
        <v>4814</v>
      </c>
      <c r="B3320">
        <v>14</v>
      </c>
      <c r="C3320" t="s">
        <v>64</v>
      </c>
      <c r="D3320" t="s">
        <v>92</v>
      </c>
      <c r="E3320">
        <v>225</v>
      </c>
      <c r="F3320">
        <v>1</v>
      </c>
    </row>
    <row r="3321" spans="1:6">
      <c r="A3321">
        <v>4814</v>
      </c>
      <c r="B3321">
        <v>14</v>
      </c>
      <c r="C3321" t="s">
        <v>64</v>
      </c>
      <c r="D3321" t="s">
        <v>92</v>
      </c>
      <c r="E3321">
        <v>6044</v>
      </c>
      <c r="F3321">
        <v>1</v>
      </c>
    </row>
    <row r="3322" spans="1:6">
      <c r="A3322">
        <v>4814</v>
      </c>
      <c r="B3322">
        <v>14</v>
      </c>
      <c r="C3322" t="s">
        <v>64</v>
      </c>
      <c r="D3322" t="s">
        <v>92</v>
      </c>
      <c r="E3322">
        <v>4121</v>
      </c>
      <c r="F3322">
        <v>1</v>
      </c>
    </row>
    <row r="3323" spans="1:6">
      <c r="A3323">
        <v>4814</v>
      </c>
      <c r="B3323">
        <v>14</v>
      </c>
      <c r="C3323" t="s">
        <v>64</v>
      </c>
      <c r="D3323" t="s">
        <v>92</v>
      </c>
      <c r="E3323">
        <v>250</v>
      </c>
      <c r="F3323">
        <v>1</v>
      </c>
    </row>
    <row r="3324" spans="1:6">
      <c r="A3324">
        <v>4814</v>
      </c>
      <c r="B3324">
        <v>14</v>
      </c>
      <c r="C3324" t="s">
        <v>64</v>
      </c>
      <c r="D3324" t="s">
        <v>92</v>
      </c>
      <c r="E3324">
        <v>4214</v>
      </c>
      <c r="F3324">
        <v>1</v>
      </c>
    </row>
    <row r="3325" spans="1:6">
      <c r="A3325">
        <v>4814</v>
      </c>
      <c r="B3325">
        <v>14</v>
      </c>
      <c r="C3325" t="s">
        <v>64</v>
      </c>
      <c r="D3325" t="s">
        <v>92</v>
      </c>
      <c r="E3325">
        <v>2427</v>
      </c>
      <c r="F3325">
        <v>1</v>
      </c>
    </row>
    <row r="3326" spans="1:6">
      <c r="A3326">
        <v>4814</v>
      </c>
      <c r="B3326">
        <v>14</v>
      </c>
      <c r="C3326" t="s">
        <v>64</v>
      </c>
      <c r="D3326" t="s">
        <v>92</v>
      </c>
      <c r="E3326">
        <v>2908</v>
      </c>
      <c r="F3326">
        <v>1</v>
      </c>
    </row>
    <row r="3327" spans="1:6">
      <c r="A3327">
        <v>4814</v>
      </c>
      <c r="B3327">
        <v>14</v>
      </c>
      <c r="C3327" t="s">
        <v>64</v>
      </c>
      <c r="D3327" t="s">
        <v>92</v>
      </c>
      <c r="E3327">
        <v>5393</v>
      </c>
      <c r="F3327">
        <v>1</v>
      </c>
    </row>
    <row r="3328" spans="1:6">
      <c r="A3328">
        <v>4814</v>
      </c>
      <c r="B3328">
        <v>14</v>
      </c>
      <c r="C3328" t="s">
        <v>64</v>
      </c>
      <c r="D3328" t="s">
        <v>92</v>
      </c>
      <c r="E3328">
        <v>5048</v>
      </c>
      <c r="F3328">
        <v>1</v>
      </c>
    </row>
    <row r="3329" spans="1:6">
      <c r="A3329">
        <v>4814</v>
      </c>
      <c r="B3329">
        <v>14</v>
      </c>
      <c r="C3329" t="s">
        <v>64</v>
      </c>
      <c r="D3329" t="s">
        <v>92</v>
      </c>
      <c r="E3329">
        <v>5927</v>
      </c>
      <c r="F3329">
        <v>1</v>
      </c>
    </row>
    <row r="3330" spans="1:6">
      <c r="A3330">
        <v>4814</v>
      </c>
      <c r="B3330">
        <v>14</v>
      </c>
      <c r="C3330" t="s">
        <v>64</v>
      </c>
      <c r="D3330" t="s">
        <v>92</v>
      </c>
      <c r="E3330">
        <v>1010</v>
      </c>
      <c r="F3330">
        <v>1</v>
      </c>
    </row>
    <row r="3331" spans="1:6">
      <c r="A3331">
        <v>4814</v>
      </c>
      <c r="B3331">
        <v>14</v>
      </c>
      <c r="C3331" t="s">
        <v>64</v>
      </c>
      <c r="D3331" t="s">
        <v>92</v>
      </c>
      <c r="E3331">
        <v>6083</v>
      </c>
      <c r="F3331">
        <v>1</v>
      </c>
    </row>
    <row r="3332" spans="1:6">
      <c r="A3332">
        <v>4814</v>
      </c>
      <c r="B3332">
        <v>14</v>
      </c>
      <c r="C3332" t="s">
        <v>64</v>
      </c>
      <c r="D3332" t="s">
        <v>92</v>
      </c>
      <c r="E3332">
        <v>127</v>
      </c>
      <c r="F3332">
        <v>1</v>
      </c>
    </row>
    <row r="3333" spans="1:6">
      <c r="A3333">
        <v>4814</v>
      </c>
      <c r="B3333">
        <v>14</v>
      </c>
      <c r="C3333" t="s">
        <v>64</v>
      </c>
      <c r="D3333" t="s">
        <v>92</v>
      </c>
      <c r="E3333">
        <v>5400</v>
      </c>
      <c r="F3333">
        <v>1</v>
      </c>
    </row>
    <row r="3334" spans="1:6">
      <c r="A3334">
        <v>4814</v>
      </c>
      <c r="B3334">
        <v>14</v>
      </c>
      <c r="C3334" t="s">
        <v>64</v>
      </c>
      <c r="D3334" t="s">
        <v>92</v>
      </c>
      <c r="E3334">
        <v>5826</v>
      </c>
      <c r="F3334">
        <v>1</v>
      </c>
    </row>
    <row r="3335" spans="1:6">
      <c r="A3335">
        <v>4814</v>
      </c>
      <c r="B3335">
        <v>14</v>
      </c>
      <c r="C3335" t="s">
        <v>64</v>
      </c>
      <c r="D3335" t="s">
        <v>92</v>
      </c>
      <c r="E3335">
        <v>4833</v>
      </c>
      <c r="F3335">
        <v>1</v>
      </c>
    </row>
    <row r="3336" spans="1:6">
      <c r="A3336">
        <v>4814</v>
      </c>
      <c r="B3336">
        <v>14</v>
      </c>
      <c r="C3336" t="s">
        <v>64</v>
      </c>
      <c r="D3336" t="s">
        <v>92</v>
      </c>
      <c r="E3336">
        <v>4199</v>
      </c>
      <c r="F3336">
        <v>1</v>
      </c>
    </row>
    <row r="3337" spans="1:6">
      <c r="A3337">
        <v>4814</v>
      </c>
      <c r="B3337">
        <v>14</v>
      </c>
      <c r="C3337" t="s">
        <v>64</v>
      </c>
      <c r="D3337" t="s">
        <v>92</v>
      </c>
      <c r="E3337">
        <v>3057</v>
      </c>
      <c r="F3337">
        <v>1</v>
      </c>
    </row>
    <row r="3338" spans="1:6">
      <c r="A3338">
        <v>4814</v>
      </c>
      <c r="B3338">
        <v>14</v>
      </c>
      <c r="C3338" t="s">
        <v>64</v>
      </c>
      <c r="D3338" t="s">
        <v>92</v>
      </c>
      <c r="E3338">
        <v>2957</v>
      </c>
      <c r="F3338">
        <v>1</v>
      </c>
    </row>
    <row r="3339" spans="1:6">
      <c r="A3339">
        <v>4814</v>
      </c>
      <c r="B3339">
        <v>14</v>
      </c>
      <c r="C3339" t="s">
        <v>64</v>
      </c>
      <c r="D3339" t="s">
        <v>92</v>
      </c>
      <c r="E3339">
        <v>4731</v>
      </c>
      <c r="F3339">
        <v>1</v>
      </c>
    </row>
    <row r="3340" spans="1:6">
      <c r="A3340">
        <v>4814</v>
      </c>
      <c r="B3340">
        <v>14</v>
      </c>
      <c r="C3340" t="s">
        <v>64</v>
      </c>
      <c r="D3340" t="s">
        <v>92</v>
      </c>
      <c r="E3340">
        <v>3797</v>
      </c>
      <c r="F3340">
        <v>1</v>
      </c>
    </row>
    <row r="3341" spans="1:6">
      <c r="A3341">
        <v>4814</v>
      </c>
      <c r="B3341">
        <v>14</v>
      </c>
      <c r="C3341" t="s">
        <v>64</v>
      </c>
      <c r="D3341" t="s">
        <v>92</v>
      </c>
      <c r="E3341">
        <v>6057</v>
      </c>
      <c r="F3341">
        <v>1</v>
      </c>
    </row>
    <row r="3342" spans="1:6">
      <c r="A3342">
        <v>4814</v>
      </c>
      <c r="B3342">
        <v>14</v>
      </c>
      <c r="C3342" t="s">
        <v>64</v>
      </c>
      <c r="D3342" t="s">
        <v>92</v>
      </c>
      <c r="E3342">
        <v>5815</v>
      </c>
      <c r="F3342">
        <v>1</v>
      </c>
    </row>
    <row r="3343" spans="1:6">
      <c r="A3343">
        <v>4814</v>
      </c>
      <c r="B3343">
        <v>14</v>
      </c>
      <c r="C3343" t="s">
        <v>64</v>
      </c>
      <c r="D3343" t="s">
        <v>92</v>
      </c>
      <c r="E3343">
        <v>3297</v>
      </c>
      <c r="F3343">
        <v>1</v>
      </c>
    </row>
    <row r="3344" spans="1:6">
      <c r="A3344">
        <v>4814</v>
      </c>
      <c r="B3344">
        <v>14</v>
      </c>
      <c r="C3344" t="s">
        <v>64</v>
      </c>
      <c r="D3344" t="s">
        <v>92</v>
      </c>
      <c r="E3344">
        <v>5828</v>
      </c>
      <c r="F3344">
        <v>1</v>
      </c>
    </row>
    <row r="3345" spans="1:6">
      <c r="A3345">
        <v>4814</v>
      </c>
      <c r="B3345">
        <v>14</v>
      </c>
      <c r="C3345" t="s">
        <v>64</v>
      </c>
      <c r="D3345" t="s">
        <v>92</v>
      </c>
      <c r="E3345">
        <v>5013</v>
      </c>
      <c r="F3345">
        <v>1</v>
      </c>
    </row>
    <row r="3346" spans="1:6">
      <c r="A3346">
        <v>4814</v>
      </c>
      <c r="B3346">
        <v>14</v>
      </c>
      <c r="C3346" t="s">
        <v>64</v>
      </c>
      <c r="D3346" t="s">
        <v>92</v>
      </c>
      <c r="E3346">
        <v>5476</v>
      </c>
      <c r="F3346">
        <v>1</v>
      </c>
    </row>
    <row r="3347" spans="1:6">
      <c r="A3347">
        <v>4814</v>
      </c>
      <c r="B3347">
        <v>14</v>
      </c>
      <c r="C3347" t="s">
        <v>64</v>
      </c>
      <c r="D3347" t="s">
        <v>92</v>
      </c>
      <c r="E3347">
        <v>4272</v>
      </c>
      <c r="F3347">
        <v>1</v>
      </c>
    </row>
    <row r="3348" spans="1:6">
      <c r="A3348">
        <v>4814</v>
      </c>
      <c r="B3348">
        <v>14</v>
      </c>
      <c r="C3348" t="s">
        <v>64</v>
      </c>
      <c r="D3348" t="s">
        <v>92</v>
      </c>
      <c r="E3348">
        <v>2172</v>
      </c>
      <c r="F3348">
        <v>1</v>
      </c>
    </row>
    <row r="3349" spans="1:6">
      <c r="A3349">
        <v>4814</v>
      </c>
      <c r="B3349">
        <v>14</v>
      </c>
      <c r="C3349" t="s">
        <v>64</v>
      </c>
      <c r="D3349" t="s">
        <v>92</v>
      </c>
      <c r="E3349">
        <v>3680</v>
      </c>
      <c r="F3349">
        <v>1</v>
      </c>
    </row>
    <row r="3350" spans="1:6">
      <c r="A3350">
        <v>4814</v>
      </c>
      <c r="B3350">
        <v>14</v>
      </c>
      <c r="C3350" t="s">
        <v>64</v>
      </c>
      <c r="D3350" t="s">
        <v>92</v>
      </c>
      <c r="E3350">
        <v>2068</v>
      </c>
      <c r="F3350">
        <v>1</v>
      </c>
    </row>
    <row r="3351" spans="1:6">
      <c r="A3351">
        <v>4814</v>
      </c>
      <c r="B3351">
        <v>14</v>
      </c>
      <c r="C3351" t="s">
        <v>64</v>
      </c>
      <c r="D3351" t="s">
        <v>92</v>
      </c>
      <c r="E3351">
        <v>2459</v>
      </c>
      <c r="F3351">
        <v>1</v>
      </c>
    </row>
    <row r="3352" spans="1:6">
      <c r="A3352">
        <v>4814</v>
      </c>
      <c r="B3352">
        <v>14</v>
      </c>
      <c r="C3352" t="s">
        <v>64</v>
      </c>
      <c r="D3352" t="s">
        <v>92</v>
      </c>
      <c r="E3352">
        <v>2185</v>
      </c>
      <c r="F3352">
        <v>1</v>
      </c>
    </row>
    <row r="3353" spans="1:6">
      <c r="A3353">
        <v>4814</v>
      </c>
      <c r="B3353">
        <v>14</v>
      </c>
      <c r="C3353" t="s">
        <v>64</v>
      </c>
      <c r="D3353" t="s">
        <v>92</v>
      </c>
      <c r="E3353">
        <v>3970</v>
      </c>
      <c r="F3353">
        <v>1</v>
      </c>
    </row>
    <row r="3354" spans="1:6">
      <c r="A3354">
        <v>4814</v>
      </c>
      <c r="B3354">
        <v>14</v>
      </c>
      <c r="C3354" t="s">
        <v>64</v>
      </c>
      <c r="D3354" t="s">
        <v>92</v>
      </c>
      <c r="E3354">
        <v>286</v>
      </c>
      <c r="F3354">
        <v>1</v>
      </c>
    </row>
    <row r="3355" spans="1:6">
      <c r="A3355">
        <v>4814</v>
      </c>
      <c r="B3355">
        <v>14</v>
      </c>
      <c r="C3355" t="s">
        <v>64</v>
      </c>
      <c r="D3355" t="s">
        <v>92</v>
      </c>
      <c r="E3355">
        <v>4810</v>
      </c>
      <c r="F3355">
        <v>1</v>
      </c>
    </row>
    <row r="3356" spans="1:6">
      <c r="A3356">
        <v>4814</v>
      </c>
      <c r="B3356">
        <v>14</v>
      </c>
      <c r="C3356" t="s">
        <v>64</v>
      </c>
      <c r="D3356" t="s">
        <v>92</v>
      </c>
      <c r="E3356">
        <v>6096</v>
      </c>
      <c r="F3356">
        <v>1</v>
      </c>
    </row>
    <row r="3357" spans="1:6">
      <c r="A3357">
        <v>4814</v>
      </c>
      <c r="B3357">
        <v>14</v>
      </c>
      <c r="C3357" t="s">
        <v>64</v>
      </c>
      <c r="D3357" t="s">
        <v>92</v>
      </c>
      <c r="E3357">
        <v>344</v>
      </c>
      <c r="F3357">
        <v>1</v>
      </c>
    </row>
    <row r="3358" spans="1:6">
      <c r="A3358">
        <v>4814</v>
      </c>
      <c r="B3358">
        <v>14</v>
      </c>
      <c r="C3358" t="s">
        <v>64</v>
      </c>
      <c r="D3358" t="s">
        <v>92</v>
      </c>
      <c r="E3358">
        <v>2891</v>
      </c>
      <c r="F3358">
        <v>1</v>
      </c>
    </row>
    <row r="3359" spans="1:6">
      <c r="A3359">
        <v>4814</v>
      </c>
      <c r="B3359">
        <v>14</v>
      </c>
      <c r="C3359" t="s">
        <v>64</v>
      </c>
      <c r="D3359" t="s">
        <v>92</v>
      </c>
      <c r="E3359">
        <v>1308</v>
      </c>
      <c r="F3359">
        <v>1</v>
      </c>
    </row>
    <row r="3360" spans="1:6">
      <c r="A3360">
        <v>4814</v>
      </c>
      <c r="B3360">
        <v>14</v>
      </c>
      <c r="C3360" t="s">
        <v>64</v>
      </c>
      <c r="D3360" t="s">
        <v>92</v>
      </c>
      <c r="E3360">
        <v>1076</v>
      </c>
      <c r="F3360">
        <v>1</v>
      </c>
    </row>
    <row r="3361" spans="1:6">
      <c r="A3361">
        <v>4814</v>
      </c>
      <c r="B3361">
        <v>14</v>
      </c>
      <c r="C3361" t="s">
        <v>64</v>
      </c>
      <c r="D3361" t="s">
        <v>92</v>
      </c>
      <c r="E3361">
        <v>3611</v>
      </c>
      <c r="F3361">
        <v>1</v>
      </c>
    </row>
    <row r="3362" spans="1:6">
      <c r="A3362">
        <v>4814</v>
      </c>
      <c r="B3362">
        <v>14</v>
      </c>
      <c r="C3362" t="s">
        <v>64</v>
      </c>
      <c r="D3362" t="s">
        <v>92</v>
      </c>
      <c r="E3362">
        <v>1313</v>
      </c>
      <c r="F3362">
        <v>1</v>
      </c>
    </row>
    <row r="3363" spans="1:6">
      <c r="A3363">
        <v>4814</v>
      </c>
      <c r="B3363">
        <v>14</v>
      </c>
      <c r="C3363" t="s">
        <v>64</v>
      </c>
      <c r="D3363" t="s">
        <v>92</v>
      </c>
      <c r="E3363">
        <v>4138</v>
      </c>
      <c r="F3363">
        <v>1</v>
      </c>
    </row>
    <row r="3364" spans="1:6">
      <c r="A3364">
        <v>4814</v>
      </c>
      <c r="B3364">
        <v>14</v>
      </c>
      <c r="C3364" t="s">
        <v>64</v>
      </c>
      <c r="D3364" t="s">
        <v>92</v>
      </c>
      <c r="E3364">
        <v>5099</v>
      </c>
      <c r="F3364">
        <v>1</v>
      </c>
    </row>
    <row r="3365" spans="1:6">
      <c r="A3365">
        <v>4814</v>
      </c>
      <c r="B3365">
        <v>14</v>
      </c>
      <c r="C3365" t="s">
        <v>64</v>
      </c>
      <c r="D3365" t="s">
        <v>92</v>
      </c>
      <c r="E3365">
        <v>3990</v>
      </c>
      <c r="F3365">
        <v>1</v>
      </c>
    </row>
    <row r="3366" spans="1:6">
      <c r="A3366">
        <v>4814</v>
      </c>
      <c r="B3366">
        <v>14</v>
      </c>
      <c r="C3366" t="s">
        <v>64</v>
      </c>
      <c r="D3366" t="s">
        <v>92</v>
      </c>
      <c r="E3366">
        <v>5479</v>
      </c>
      <c r="F3366">
        <v>1</v>
      </c>
    </row>
    <row r="3367" spans="1:6">
      <c r="A3367">
        <v>4814</v>
      </c>
      <c r="B3367">
        <v>14</v>
      </c>
      <c r="C3367" t="s">
        <v>64</v>
      </c>
      <c r="D3367" t="s">
        <v>92</v>
      </c>
      <c r="E3367">
        <v>4151</v>
      </c>
      <c r="F3367">
        <v>1</v>
      </c>
    </row>
    <row r="3368" spans="1:6">
      <c r="A3368">
        <v>4814</v>
      </c>
      <c r="B3368">
        <v>14</v>
      </c>
      <c r="C3368" t="s">
        <v>64</v>
      </c>
      <c r="D3368" t="s">
        <v>92</v>
      </c>
      <c r="E3368">
        <v>5971</v>
      </c>
      <c r="F3368">
        <v>1</v>
      </c>
    </row>
    <row r="3369" spans="1:6">
      <c r="A3369">
        <v>4814</v>
      </c>
      <c r="B3369">
        <v>14</v>
      </c>
      <c r="C3369" t="s">
        <v>64</v>
      </c>
      <c r="D3369" t="s">
        <v>92</v>
      </c>
      <c r="E3369">
        <v>2051</v>
      </c>
      <c r="F3369">
        <v>1</v>
      </c>
    </row>
    <row r="3370" spans="1:6">
      <c r="A3370">
        <v>4814</v>
      </c>
      <c r="B3370">
        <v>14</v>
      </c>
      <c r="C3370" t="s">
        <v>64</v>
      </c>
      <c r="D3370" t="s">
        <v>92</v>
      </c>
      <c r="E3370">
        <v>3933</v>
      </c>
      <c r="F3370">
        <v>1</v>
      </c>
    </row>
    <row r="3371" spans="1:6">
      <c r="A3371">
        <v>4814</v>
      </c>
      <c r="B3371">
        <v>14</v>
      </c>
      <c r="C3371" t="s">
        <v>64</v>
      </c>
      <c r="D3371" t="s">
        <v>92</v>
      </c>
      <c r="E3371">
        <v>5382</v>
      </c>
      <c r="F3371">
        <v>1</v>
      </c>
    </row>
    <row r="3372" spans="1:6">
      <c r="A3372">
        <v>4814</v>
      </c>
      <c r="B3372">
        <v>14</v>
      </c>
      <c r="C3372" t="s">
        <v>64</v>
      </c>
      <c r="D3372" t="s">
        <v>92</v>
      </c>
      <c r="E3372">
        <v>5671</v>
      </c>
      <c r="F3372">
        <v>1</v>
      </c>
    </row>
    <row r="3373" spans="1:6">
      <c r="A3373">
        <v>4814</v>
      </c>
      <c r="B3373">
        <v>14</v>
      </c>
      <c r="C3373" t="s">
        <v>64</v>
      </c>
      <c r="D3373" t="s">
        <v>92</v>
      </c>
      <c r="E3373">
        <v>3219</v>
      </c>
      <c r="F3373">
        <v>1</v>
      </c>
    </row>
    <row r="3374" spans="1:6">
      <c r="A3374">
        <v>4814</v>
      </c>
      <c r="B3374">
        <v>14</v>
      </c>
      <c r="C3374" t="s">
        <v>64</v>
      </c>
      <c r="D3374" t="s">
        <v>92</v>
      </c>
      <c r="E3374">
        <v>4535</v>
      </c>
      <c r="F3374">
        <v>1</v>
      </c>
    </row>
    <row r="3375" spans="1:6">
      <c r="A3375">
        <v>4814</v>
      </c>
      <c r="B3375">
        <v>14</v>
      </c>
      <c r="C3375" t="s">
        <v>64</v>
      </c>
      <c r="D3375" t="s">
        <v>92</v>
      </c>
      <c r="E3375">
        <v>2063</v>
      </c>
      <c r="F3375">
        <v>1</v>
      </c>
    </row>
    <row r="3376" spans="1:6">
      <c r="A3376">
        <v>4814</v>
      </c>
      <c r="B3376">
        <v>14</v>
      </c>
      <c r="C3376" t="s">
        <v>64</v>
      </c>
      <c r="D3376" t="s">
        <v>92</v>
      </c>
      <c r="E3376">
        <v>9</v>
      </c>
      <c r="F3376">
        <v>1</v>
      </c>
    </row>
    <row r="3377" spans="1:6">
      <c r="A3377">
        <v>4814</v>
      </c>
      <c r="B3377">
        <v>14</v>
      </c>
      <c r="C3377" t="s">
        <v>64</v>
      </c>
      <c r="D3377" t="s">
        <v>92</v>
      </c>
      <c r="E3377">
        <v>5767</v>
      </c>
      <c r="F3377">
        <v>1</v>
      </c>
    </row>
    <row r="3378" spans="1:6">
      <c r="A3378">
        <v>4814</v>
      </c>
      <c r="B3378">
        <v>14</v>
      </c>
      <c r="C3378" t="s">
        <v>64</v>
      </c>
      <c r="D3378" t="s">
        <v>92</v>
      </c>
      <c r="E3378">
        <v>2253</v>
      </c>
      <c r="F3378">
        <v>1</v>
      </c>
    </row>
    <row r="3379" spans="1:6">
      <c r="A3379">
        <v>4814</v>
      </c>
      <c r="B3379">
        <v>14</v>
      </c>
      <c r="C3379" t="s">
        <v>64</v>
      </c>
      <c r="D3379" t="s">
        <v>92</v>
      </c>
      <c r="E3379">
        <v>4877</v>
      </c>
      <c r="F3379">
        <v>1</v>
      </c>
    </row>
    <row r="3380" spans="1:6">
      <c r="A3380">
        <v>4814</v>
      </c>
      <c r="B3380">
        <v>14</v>
      </c>
      <c r="C3380" t="s">
        <v>64</v>
      </c>
      <c r="D3380" t="s">
        <v>92</v>
      </c>
      <c r="E3380">
        <v>4341</v>
      </c>
      <c r="F3380">
        <v>1</v>
      </c>
    </row>
    <row r="3381" spans="1:6">
      <c r="A3381">
        <v>4814</v>
      </c>
      <c r="B3381">
        <v>14</v>
      </c>
      <c r="C3381" t="s">
        <v>64</v>
      </c>
      <c r="D3381" t="s">
        <v>92</v>
      </c>
      <c r="E3381">
        <v>5488</v>
      </c>
      <c r="F3381">
        <v>1</v>
      </c>
    </row>
    <row r="3382" spans="1:6">
      <c r="A3382">
        <v>4814</v>
      </c>
      <c r="B3382">
        <v>14</v>
      </c>
      <c r="C3382" t="s">
        <v>64</v>
      </c>
      <c r="D3382" t="s">
        <v>92</v>
      </c>
      <c r="E3382">
        <v>3382</v>
      </c>
      <c r="F3382">
        <v>1</v>
      </c>
    </row>
    <row r="3383" spans="1:6">
      <c r="A3383">
        <v>4814</v>
      </c>
      <c r="B3383">
        <v>14</v>
      </c>
      <c r="C3383" t="s">
        <v>64</v>
      </c>
      <c r="D3383" t="s">
        <v>92</v>
      </c>
      <c r="E3383">
        <v>2643</v>
      </c>
      <c r="F3383">
        <v>1</v>
      </c>
    </row>
    <row r="3384" spans="1:6">
      <c r="A3384">
        <v>4814</v>
      </c>
      <c r="B3384">
        <v>14</v>
      </c>
      <c r="C3384" t="s">
        <v>64</v>
      </c>
      <c r="D3384" t="s">
        <v>92</v>
      </c>
      <c r="E3384">
        <v>2090</v>
      </c>
      <c r="F3384">
        <v>1</v>
      </c>
    </row>
    <row r="3385" spans="1:6">
      <c r="A3385">
        <v>4814</v>
      </c>
      <c r="B3385">
        <v>14</v>
      </c>
      <c r="C3385" t="s">
        <v>64</v>
      </c>
      <c r="D3385" t="s">
        <v>92</v>
      </c>
      <c r="E3385">
        <v>3096</v>
      </c>
      <c r="F3385">
        <v>1</v>
      </c>
    </row>
    <row r="3386" spans="1:6">
      <c r="A3386">
        <v>4814</v>
      </c>
      <c r="B3386">
        <v>14</v>
      </c>
      <c r="C3386" t="s">
        <v>64</v>
      </c>
      <c r="D3386" t="s">
        <v>92</v>
      </c>
      <c r="E3386">
        <v>3224</v>
      </c>
      <c r="F3386">
        <v>1</v>
      </c>
    </row>
    <row r="3387" spans="1:6">
      <c r="A3387">
        <v>4814</v>
      </c>
      <c r="B3387">
        <v>14</v>
      </c>
      <c r="C3387" t="s">
        <v>64</v>
      </c>
      <c r="D3387" t="s">
        <v>92</v>
      </c>
      <c r="E3387">
        <v>4706</v>
      </c>
      <c r="F3387">
        <v>1</v>
      </c>
    </row>
    <row r="3388" spans="1:6">
      <c r="A3388">
        <v>4814</v>
      </c>
      <c r="B3388">
        <v>14</v>
      </c>
      <c r="C3388" t="s">
        <v>64</v>
      </c>
      <c r="D3388" t="s">
        <v>92</v>
      </c>
      <c r="E3388">
        <v>2395</v>
      </c>
      <c r="F3388">
        <v>1</v>
      </c>
    </row>
    <row r="3389" spans="1:6">
      <c r="A3389">
        <v>4814</v>
      </c>
      <c r="B3389">
        <v>14</v>
      </c>
      <c r="C3389" t="s">
        <v>64</v>
      </c>
      <c r="D3389" t="s">
        <v>92</v>
      </c>
      <c r="E3389">
        <v>164</v>
      </c>
      <c r="F3389">
        <v>1</v>
      </c>
    </row>
    <row r="3390" spans="1:6">
      <c r="A3390">
        <v>4814</v>
      </c>
      <c r="B3390">
        <v>14</v>
      </c>
      <c r="C3390" t="s">
        <v>64</v>
      </c>
      <c r="D3390" t="s">
        <v>92</v>
      </c>
      <c r="E3390">
        <v>5512</v>
      </c>
      <c r="F3390">
        <v>1</v>
      </c>
    </row>
    <row r="3391" spans="1:6">
      <c r="A3391">
        <v>4814</v>
      </c>
      <c r="B3391">
        <v>14</v>
      </c>
      <c r="C3391" t="s">
        <v>64</v>
      </c>
      <c r="D3391" t="s">
        <v>92</v>
      </c>
      <c r="E3391">
        <v>359</v>
      </c>
      <c r="F3391">
        <v>1</v>
      </c>
    </row>
    <row r="3392" spans="1:6">
      <c r="A3392">
        <v>4814</v>
      </c>
      <c r="B3392">
        <v>14</v>
      </c>
      <c r="C3392" t="s">
        <v>64</v>
      </c>
      <c r="D3392" t="s">
        <v>92</v>
      </c>
      <c r="E3392">
        <v>3271</v>
      </c>
      <c r="F3392">
        <v>1</v>
      </c>
    </row>
    <row r="3393" spans="1:6">
      <c r="A3393">
        <v>4814</v>
      </c>
      <c r="B3393">
        <v>14</v>
      </c>
      <c r="C3393" t="s">
        <v>64</v>
      </c>
      <c r="D3393" t="s">
        <v>92</v>
      </c>
      <c r="E3393">
        <v>4459</v>
      </c>
      <c r="F3393">
        <v>1</v>
      </c>
    </row>
    <row r="3394" spans="1:6">
      <c r="A3394">
        <v>4814</v>
      </c>
      <c r="B3394">
        <v>14</v>
      </c>
      <c r="C3394" t="s">
        <v>64</v>
      </c>
      <c r="D3394" t="s">
        <v>92</v>
      </c>
      <c r="E3394">
        <v>2164</v>
      </c>
      <c r="F3394">
        <v>1</v>
      </c>
    </row>
    <row r="3395" spans="1:6">
      <c r="A3395">
        <v>4814</v>
      </c>
      <c r="B3395">
        <v>14</v>
      </c>
      <c r="C3395" t="s">
        <v>64</v>
      </c>
      <c r="D3395" t="s">
        <v>92</v>
      </c>
      <c r="E3395">
        <v>93</v>
      </c>
      <c r="F3395">
        <v>1</v>
      </c>
    </row>
    <row r="3396" spans="1:6">
      <c r="A3396">
        <v>4814</v>
      </c>
      <c r="B3396">
        <v>14</v>
      </c>
      <c r="C3396" t="s">
        <v>64</v>
      </c>
      <c r="D3396" t="s">
        <v>92</v>
      </c>
      <c r="E3396">
        <v>5072</v>
      </c>
      <c r="F3396">
        <v>1</v>
      </c>
    </row>
    <row r="3397" spans="1:6">
      <c r="A3397">
        <v>4814</v>
      </c>
      <c r="B3397">
        <v>14</v>
      </c>
      <c r="C3397" t="s">
        <v>64</v>
      </c>
      <c r="D3397" t="s">
        <v>92</v>
      </c>
      <c r="E3397">
        <v>354</v>
      </c>
      <c r="F3397">
        <v>1</v>
      </c>
    </row>
    <row r="3398" spans="1:6">
      <c r="A3398">
        <v>4814</v>
      </c>
      <c r="B3398">
        <v>14</v>
      </c>
      <c r="C3398" t="s">
        <v>64</v>
      </c>
      <c r="D3398" t="s">
        <v>92</v>
      </c>
      <c r="E3398">
        <v>3062</v>
      </c>
      <c r="F3398">
        <v>1</v>
      </c>
    </row>
    <row r="3399" spans="1:6">
      <c r="A3399">
        <v>4814</v>
      </c>
      <c r="B3399">
        <v>14</v>
      </c>
      <c r="C3399" t="s">
        <v>64</v>
      </c>
      <c r="D3399" t="s">
        <v>92</v>
      </c>
      <c r="E3399">
        <v>304</v>
      </c>
      <c r="F3399">
        <v>1</v>
      </c>
    </row>
    <row r="3400" spans="1:6">
      <c r="A3400">
        <v>4814</v>
      </c>
      <c r="B3400">
        <v>14</v>
      </c>
      <c r="C3400" t="s">
        <v>64</v>
      </c>
      <c r="D3400" t="s">
        <v>92</v>
      </c>
      <c r="E3400">
        <v>2290</v>
      </c>
      <c r="F3400">
        <v>1</v>
      </c>
    </row>
    <row r="3401" spans="1:6">
      <c r="A3401">
        <v>4814</v>
      </c>
      <c r="B3401">
        <v>14</v>
      </c>
      <c r="C3401" t="s">
        <v>64</v>
      </c>
      <c r="D3401" t="s">
        <v>92</v>
      </c>
      <c r="E3401">
        <v>4544</v>
      </c>
      <c r="F3401">
        <v>1</v>
      </c>
    </row>
    <row r="3402" spans="1:6">
      <c r="A3402">
        <v>4814</v>
      </c>
      <c r="B3402">
        <v>14</v>
      </c>
      <c r="C3402" t="s">
        <v>64</v>
      </c>
      <c r="D3402" t="s">
        <v>92</v>
      </c>
      <c r="E3402">
        <v>6069</v>
      </c>
      <c r="F3402">
        <v>1</v>
      </c>
    </row>
    <row r="3403" spans="1:6">
      <c r="A3403">
        <v>4814</v>
      </c>
      <c r="B3403">
        <v>14</v>
      </c>
      <c r="C3403" t="s">
        <v>64</v>
      </c>
      <c r="D3403" t="s">
        <v>92</v>
      </c>
      <c r="E3403">
        <v>2664</v>
      </c>
      <c r="F3403">
        <v>1</v>
      </c>
    </row>
    <row r="3404" spans="1:6">
      <c r="A3404">
        <v>4814</v>
      </c>
      <c r="B3404">
        <v>14</v>
      </c>
      <c r="C3404" t="s">
        <v>64</v>
      </c>
      <c r="D3404" t="s">
        <v>92</v>
      </c>
      <c r="E3404">
        <v>1087</v>
      </c>
      <c r="F3404">
        <v>1</v>
      </c>
    </row>
    <row r="3405" spans="1:6">
      <c r="A3405">
        <v>4814</v>
      </c>
      <c r="B3405">
        <v>14</v>
      </c>
      <c r="C3405" t="s">
        <v>64</v>
      </c>
      <c r="D3405" t="s">
        <v>92</v>
      </c>
      <c r="E3405">
        <v>5812</v>
      </c>
      <c r="F3405">
        <v>1</v>
      </c>
    </row>
    <row r="3406" spans="1:6">
      <c r="A3406">
        <v>4814</v>
      </c>
      <c r="B3406">
        <v>14</v>
      </c>
      <c r="C3406" t="s">
        <v>64</v>
      </c>
      <c r="D3406" t="s">
        <v>92</v>
      </c>
      <c r="E3406">
        <v>3813</v>
      </c>
      <c r="F3406">
        <v>1</v>
      </c>
    </row>
    <row r="3407" spans="1:6">
      <c r="A3407">
        <v>4814</v>
      </c>
      <c r="B3407">
        <v>14</v>
      </c>
      <c r="C3407" t="s">
        <v>64</v>
      </c>
      <c r="D3407" t="s">
        <v>92</v>
      </c>
      <c r="E3407">
        <v>6011</v>
      </c>
      <c r="F3407">
        <v>1</v>
      </c>
    </row>
    <row r="3408" spans="1:6">
      <c r="A3408">
        <v>4814</v>
      </c>
      <c r="B3408">
        <v>14</v>
      </c>
      <c r="C3408" t="s">
        <v>64</v>
      </c>
      <c r="D3408" t="s">
        <v>92</v>
      </c>
      <c r="E3408">
        <v>3983</v>
      </c>
      <c r="F3408">
        <v>1</v>
      </c>
    </row>
    <row r="3409" spans="1:6">
      <c r="A3409">
        <v>4814</v>
      </c>
      <c r="B3409">
        <v>14</v>
      </c>
      <c r="C3409" t="s">
        <v>64</v>
      </c>
      <c r="D3409" t="s">
        <v>92</v>
      </c>
      <c r="E3409">
        <v>44</v>
      </c>
      <c r="F3409">
        <v>1</v>
      </c>
    </row>
    <row r="3410" spans="1:6">
      <c r="A3410">
        <v>4814</v>
      </c>
      <c r="B3410">
        <v>14</v>
      </c>
      <c r="C3410" t="s">
        <v>64</v>
      </c>
      <c r="D3410" t="s">
        <v>92</v>
      </c>
      <c r="E3410">
        <v>4106</v>
      </c>
      <c r="F3410">
        <v>1</v>
      </c>
    </row>
    <row r="3411" spans="1:6">
      <c r="A3411">
        <v>4814</v>
      </c>
      <c r="B3411">
        <v>14</v>
      </c>
      <c r="C3411" t="s">
        <v>64</v>
      </c>
      <c r="D3411" t="s">
        <v>92</v>
      </c>
      <c r="E3411">
        <v>4331</v>
      </c>
      <c r="F3411">
        <v>1</v>
      </c>
    </row>
    <row r="3412" spans="1:6">
      <c r="A3412">
        <v>4814</v>
      </c>
      <c r="B3412">
        <v>14</v>
      </c>
      <c r="C3412" t="s">
        <v>64</v>
      </c>
      <c r="D3412" t="s">
        <v>92</v>
      </c>
      <c r="E3412">
        <v>5547</v>
      </c>
      <c r="F3412">
        <v>1</v>
      </c>
    </row>
    <row r="3413" spans="1:6">
      <c r="A3413">
        <v>4814</v>
      </c>
      <c r="B3413">
        <v>14</v>
      </c>
      <c r="C3413" t="s">
        <v>64</v>
      </c>
      <c r="D3413" t="s">
        <v>92</v>
      </c>
      <c r="E3413">
        <v>5928</v>
      </c>
      <c r="F3413">
        <v>1</v>
      </c>
    </row>
    <row r="3414" spans="1:6">
      <c r="A3414">
        <v>4814</v>
      </c>
      <c r="B3414">
        <v>14</v>
      </c>
      <c r="C3414" t="s">
        <v>62</v>
      </c>
      <c r="D3414" t="s">
        <v>92</v>
      </c>
      <c r="E3414">
        <v>2573</v>
      </c>
      <c r="F3414">
        <v>6</v>
      </c>
    </row>
    <row r="3415" spans="1:6">
      <c r="A3415">
        <v>4814</v>
      </c>
      <c r="B3415">
        <v>14</v>
      </c>
      <c r="C3415" t="s">
        <v>62</v>
      </c>
      <c r="D3415" t="s">
        <v>92</v>
      </c>
      <c r="E3415">
        <v>2472</v>
      </c>
      <c r="F3415">
        <v>4</v>
      </c>
    </row>
    <row r="3416" spans="1:6">
      <c r="A3416">
        <v>4814</v>
      </c>
      <c r="B3416">
        <v>14</v>
      </c>
      <c r="C3416" t="s">
        <v>62</v>
      </c>
      <c r="D3416" t="s">
        <v>92</v>
      </c>
      <c r="E3416">
        <v>5048</v>
      </c>
      <c r="F3416">
        <v>2</v>
      </c>
    </row>
    <row r="3417" spans="1:6">
      <c r="A3417">
        <v>4814</v>
      </c>
      <c r="B3417">
        <v>14</v>
      </c>
      <c r="C3417" t="s">
        <v>62</v>
      </c>
      <c r="D3417" t="s">
        <v>92</v>
      </c>
      <c r="E3417">
        <v>2227</v>
      </c>
      <c r="F3417">
        <v>2</v>
      </c>
    </row>
    <row r="3418" spans="1:6">
      <c r="A3418">
        <v>4814</v>
      </c>
      <c r="B3418">
        <v>14</v>
      </c>
      <c r="C3418" t="s">
        <v>62</v>
      </c>
      <c r="D3418" t="s">
        <v>92</v>
      </c>
      <c r="E3418">
        <v>115</v>
      </c>
      <c r="F3418">
        <v>2</v>
      </c>
    </row>
    <row r="3419" spans="1:6">
      <c r="A3419">
        <v>4814</v>
      </c>
      <c r="B3419">
        <v>14</v>
      </c>
      <c r="C3419" t="s">
        <v>62</v>
      </c>
      <c r="D3419" t="s">
        <v>92</v>
      </c>
      <c r="E3419">
        <v>1221</v>
      </c>
      <c r="F3419">
        <v>2</v>
      </c>
    </row>
    <row r="3420" spans="1:6">
      <c r="A3420">
        <v>4814</v>
      </c>
      <c r="B3420">
        <v>14</v>
      </c>
      <c r="C3420" t="s">
        <v>62</v>
      </c>
      <c r="D3420" t="s">
        <v>92</v>
      </c>
      <c r="E3420">
        <v>3811</v>
      </c>
      <c r="F3420">
        <v>2</v>
      </c>
    </row>
    <row r="3421" spans="1:6">
      <c r="A3421">
        <v>4814</v>
      </c>
      <c r="B3421">
        <v>14</v>
      </c>
      <c r="C3421" t="s">
        <v>62</v>
      </c>
      <c r="D3421" t="s">
        <v>92</v>
      </c>
      <c r="E3421">
        <v>5792</v>
      </c>
      <c r="F3421">
        <v>2</v>
      </c>
    </row>
    <row r="3422" spans="1:6">
      <c r="A3422">
        <v>4814</v>
      </c>
      <c r="B3422">
        <v>14</v>
      </c>
      <c r="C3422" t="s">
        <v>62</v>
      </c>
      <c r="D3422" t="s">
        <v>92</v>
      </c>
      <c r="E3422">
        <v>1254</v>
      </c>
      <c r="F3422">
        <v>2</v>
      </c>
    </row>
    <row r="3423" spans="1:6">
      <c r="A3423">
        <v>4814</v>
      </c>
      <c r="B3423">
        <v>14</v>
      </c>
      <c r="C3423" t="s">
        <v>62</v>
      </c>
      <c r="D3423" t="s">
        <v>92</v>
      </c>
      <c r="E3423">
        <v>4629</v>
      </c>
      <c r="F3423">
        <v>2</v>
      </c>
    </row>
    <row r="3424" spans="1:6">
      <c r="A3424">
        <v>4814</v>
      </c>
      <c r="B3424">
        <v>14</v>
      </c>
      <c r="C3424" t="s">
        <v>62</v>
      </c>
      <c r="D3424" t="s">
        <v>92</v>
      </c>
      <c r="E3424">
        <v>4214</v>
      </c>
      <c r="F3424">
        <v>2</v>
      </c>
    </row>
    <row r="3425" spans="1:6">
      <c r="A3425">
        <v>4814</v>
      </c>
      <c r="B3425">
        <v>14</v>
      </c>
      <c r="C3425" t="s">
        <v>62</v>
      </c>
      <c r="D3425" t="s">
        <v>92</v>
      </c>
      <c r="E3425">
        <v>1275</v>
      </c>
      <c r="F3425">
        <v>1</v>
      </c>
    </row>
    <row r="3426" spans="1:6">
      <c r="A3426">
        <v>4814</v>
      </c>
      <c r="B3426">
        <v>14</v>
      </c>
      <c r="C3426" t="s">
        <v>62</v>
      </c>
      <c r="D3426" t="s">
        <v>92</v>
      </c>
      <c r="E3426">
        <v>1204</v>
      </c>
      <c r="F3426">
        <v>1</v>
      </c>
    </row>
    <row r="3427" spans="1:6">
      <c r="A3427">
        <v>4814</v>
      </c>
      <c r="B3427">
        <v>14</v>
      </c>
      <c r="C3427" t="s">
        <v>62</v>
      </c>
      <c r="D3427" t="s">
        <v>92</v>
      </c>
      <c r="E3427">
        <v>5588</v>
      </c>
      <c r="F3427">
        <v>1</v>
      </c>
    </row>
    <row r="3428" spans="1:6">
      <c r="A3428">
        <v>4814</v>
      </c>
      <c r="B3428">
        <v>14</v>
      </c>
      <c r="C3428" t="s">
        <v>62</v>
      </c>
      <c r="D3428" t="s">
        <v>92</v>
      </c>
      <c r="E3428">
        <v>130</v>
      </c>
      <c r="F3428">
        <v>1</v>
      </c>
    </row>
    <row r="3429" spans="1:6">
      <c r="A3429">
        <v>4814</v>
      </c>
      <c r="B3429">
        <v>14</v>
      </c>
      <c r="C3429" t="s">
        <v>62</v>
      </c>
      <c r="D3429" t="s">
        <v>92</v>
      </c>
      <c r="E3429">
        <v>4497</v>
      </c>
      <c r="F3429">
        <v>1</v>
      </c>
    </row>
    <row r="3430" spans="1:6">
      <c r="A3430">
        <v>4814</v>
      </c>
      <c r="B3430">
        <v>14</v>
      </c>
      <c r="C3430" t="s">
        <v>62</v>
      </c>
      <c r="D3430" t="s">
        <v>92</v>
      </c>
      <c r="E3430">
        <v>4113</v>
      </c>
      <c r="F3430">
        <v>1</v>
      </c>
    </row>
    <row r="3431" spans="1:6">
      <c r="A3431">
        <v>4814</v>
      </c>
      <c r="B3431">
        <v>14</v>
      </c>
      <c r="C3431" t="s">
        <v>62</v>
      </c>
      <c r="D3431" t="s">
        <v>92</v>
      </c>
      <c r="E3431">
        <v>5799</v>
      </c>
      <c r="F3431">
        <v>1</v>
      </c>
    </row>
    <row r="3432" spans="1:6">
      <c r="A3432">
        <v>4814</v>
      </c>
      <c r="B3432">
        <v>14</v>
      </c>
      <c r="C3432" t="s">
        <v>62</v>
      </c>
      <c r="D3432" t="s">
        <v>92</v>
      </c>
      <c r="E3432">
        <v>4810</v>
      </c>
      <c r="F3432">
        <v>1</v>
      </c>
    </row>
    <row r="3433" spans="1:6">
      <c r="A3433">
        <v>4814</v>
      </c>
      <c r="B3433">
        <v>14</v>
      </c>
      <c r="C3433" t="s">
        <v>62</v>
      </c>
      <c r="D3433" t="s">
        <v>92</v>
      </c>
      <c r="E3433">
        <v>5897</v>
      </c>
      <c r="F3433">
        <v>1</v>
      </c>
    </row>
    <row r="3434" spans="1:6">
      <c r="A3434">
        <v>4814</v>
      </c>
      <c r="B3434">
        <v>14</v>
      </c>
      <c r="C3434" t="s">
        <v>62</v>
      </c>
      <c r="D3434" t="s">
        <v>92</v>
      </c>
      <c r="E3434">
        <v>5556</v>
      </c>
      <c r="F3434">
        <v>1</v>
      </c>
    </row>
    <row r="3435" spans="1:6">
      <c r="A3435">
        <v>4814</v>
      </c>
      <c r="B3435">
        <v>14</v>
      </c>
      <c r="C3435" t="s">
        <v>62</v>
      </c>
      <c r="D3435" t="s">
        <v>92</v>
      </c>
      <c r="E3435">
        <v>3286</v>
      </c>
      <c r="F3435">
        <v>1</v>
      </c>
    </row>
    <row r="3436" spans="1:6">
      <c r="A3436">
        <v>4814</v>
      </c>
      <c r="B3436">
        <v>14</v>
      </c>
      <c r="C3436" t="s">
        <v>62</v>
      </c>
      <c r="D3436" t="s">
        <v>92</v>
      </c>
      <c r="E3436">
        <v>304</v>
      </c>
      <c r="F3436">
        <v>1</v>
      </c>
    </row>
    <row r="3437" spans="1:6">
      <c r="A3437">
        <v>4814</v>
      </c>
      <c r="B3437">
        <v>14</v>
      </c>
      <c r="C3437" t="s">
        <v>62</v>
      </c>
      <c r="D3437" t="s">
        <v>92</v>
      </c>
      <c r="E3437">
        <v>5013</v>
      </c>
      <c r="F3437">
        <v>1</v>
      </c>
    </row>
    <row r="3438" spans="1:6">
      <c r="A3438">
        <v>4814</v>
      </c>
      <c r="B3438">
        <v>14</v>
      </c>
      <c r="C3438" t="s">
        <v>62</v>
      </c>
      <c r="D3438" t="s">
        <v>92</v>
      </c>
      <c r="E3438">
        <v>2923</v>
      </c>
      <c r="F3438">
        <v>1</v>
      </c>
    </row>
    <row r="3439" spans="1:6">
      <c r="A3439">
        <v>4814</v>
      </c>
      <c r="B3439">
        <v>14</v>
      </c>
      <c r="C3439" t="s">
        <v>62</v>
      </c>
      <c r="D3439" t="s">
        <v>92</v>
      </c>
      <c r="E3439">
        <v>1043</v>
      </c>
      <c r="F3439">
        <v>1</v>
      </c>
    </row>
    <row r="3440" spans="1:6">
      <c r="A3440">
        <v>4814</v>
      </c>
      <c r="B3440">
        <v>14</v>
      </c>
      <c r="C3440" t="s">
        <v>62</v>
      </c>
      <c r="D3440" t="s">
        <v>92</v>
      </c>
      <c r="E3440">
        <v>3583</v>
      </c>
      <c r="F3440">
        <v>1</v>
      </c>
    </row>
    <row r="3441" spans="1:6">
      <c r="A3441">
        <v>4814</v>
      </c>
      <c r="B3441">
        <v>14</v>
      </c>
      <c r="C3441" t="s">
        <v>62</v>
      </c>
      <c r="D3441" t="s">
        <v>92</v>
      </c>
      <c r="E3441">
        <v>5023</v>
      </c>
      <c r="F3441">
        <v>1</v>
      </c>
    </row>
    <row r="3442" spans="1:6">
      <c r="A3442">
        <v>4814</v>
      </c>
      <c r="B3442">
        <v>14</v>
      </c>
      <c r="C3442" t="s">
        <v>62</v>
      </c>
      <c r="D3442" t="s">
        <v>92</v>
      </c>
      <c r="E3442">
        <v>5005</v>
      </c>
      <c r="F3442">
        <v>1</v>
      </c>
    </row>
    <row r="3443" spans="1:6">
      <c r="A3443">
        <v>4814</v>
      </c>
      <c r="B3443">
        <v>14</v>
      </c>
      <c r="C3443" t="s">
        <v>62</v>
      </c>
      <c r="D3443" t="s">
        <v>92</v>
      </c>
      <c r="E3443">
        <v>5459</v>
      </c>
      <c r="F3443">
        <v>1</v>
      </c>
    </row>
    <row r="3444" spans="1:6">
      <c r="A3444">
        <v>4814</v>
      </c>
      <c r="B3444">
        <v>14</v>
      </c>
      <c r="C3444" t="s">
        <v>62</v>
      </c>
      <c r="D3444" t="s">
        <v>92</v>
      </c>
      <c r="E3444">
        <v>164</v>
      </c>
      <c r="F3444">
        <v>1</v>
      </c>
    </row>
    <row r="3445" spans="1:6">
      <c r="A3445">
        <v>4814</v>
      </c>
      <c r="B3445">
        <v>14</v>
      </c>
      <c r="C3445" t="s">
        <v>62</v>
      </c>
      <c r="D3445" t="s">
        <v>92</v>
      </c>
      <c r="E3445">
        <v>2634</v>
      </c>
      <c r="F3445">
        <v>1</v>
      </c>
    </row>
    <row r="3446" spans="1:6">
      <c r="A3446">
        <v>4814</v>
      </c>
      <c r="B3446">
        <v>14</v>
      </c>
      <c r="C3446" t="s">
        <v>62</v>
      </c>
      <c r="D3446" t="s">
        <v>92</v>
      </c>
      <c r="E3446">
        <v>4731</v>
      </c>
      <c r="F3446">
        <v>1</v>
      </c>
    </row>
    <row r="3447" spans="1:6">
      <c r="A3447">
        <v>4814</v>
      </c>
      <c r="B3447">
        <v>14</v>
      </c>
      <c r="C3447" t="s">
        <v>62</v>
      </c>
      <c r="D3447" t="s">
        <v>92</v>
      </c>
      <c r="E3447">
        <v>3175</v>
      </c>
      <c r="F3447">
        <v>1</v>
      </c>
    </row>
    <row r="3448" spans="1:6">
      <c r="A3448">
        <v>4814</v>
      </c>
      <c r="B3448">
        <v>14</v>
      </c>
      <c r="C3448" t="s">
        <v>62</v>
      </c>
      <c r="D3448" t="s">
        <v>92</v>
      </c>
      <c r="E3448">
        <v>129</v>
      </c>
      <c r="F3448">
        <v>1</v>
      </c>
    </row>
    <row r="3449" spans="1:6">
      <c r="A3449">
        <v>4814</v>
      </c>
      <c r="B3449">
        <v>14</v>
      </c>
      <c r="C3449" t="s">
        <v>62</v>
      </c>
      <c r="D3449" t="s">
        <v>92</v>
      </c>
      <c r="E3449">
        <v>2712</v>
      </c>
      <c r="F3449">
        <v>1</v>
      </c>
    </row>
    <row r="3450" spans="1:6">
      <c r="A3450">
        <v>4814</v>
      </c>
      <c r="B3450">
        <v>14</v>
      </c>
      <c r="C3450" t="s">
        <v>62</v>
      </c>
      <c r="D3450" t="s">
        <v>92</v>
      </c>
      <c r="E3450">
        <v>3365</v>
      </c>
      <c r="F3450">
        <v>1</v>
      </c>
    </row>
    <row r="3451" spans="1:6">
      <c r="A3451">
        <v>4814</v>
      </c>
      <c r="B3451">
        <v>14</v>
      </c>
      <c r="C3451" t="s">
        <v>62</v>
      </c>
      <c r="D3451" t="s">
        <v>92</v>
      </c>
      <c r="E3451">
        <v>4683</v>
      </c>
      <c r="F3451">
        <v>1</v>
      </c>
    </row>
    <row r="3452" spans="1:6">
      <c r="A3452">
        <v>4814</v>
      </c>
      <c r="B3452">
        <v>14</v>
      </c>
      <c r="C3452" t="s">
        <v>62</v>
      </c>
      <c r="D3452" t="s">
        <v>92</v>
      </c>
      <c r="E3452">
        <v>5099</v>
      </c>
      <c r="F3452">
        <v>1</v>
      </c>
    </row>
    <row r="3453" spans="1:6">
      <c r="A3453">
        <v>4814</v>
      </c>
      <c r="B3453">
        <v>14</v>
      </c>
      <c r="C3453" t="s">
        <v>62</v>
      </c>
      <c r="D3453" t="s">
        <v>92</v>
      </c>
      <c r="E3453">
        <v>3944</v>
      </c>
      <c r="F3453">
        <v>1</v>
      </c>
    </row>
    <row r="3454" spans="1:6">
      <c r="A3454">
        <v>4814</v>
      </c>
      <c r="B3454">
        <v>14</v>
      </c>
      <c r="C3454" t="s">
        <v>62</v>
      </c>
      <c r="D3454" t="s">
        <v>92</v>
      </c>
      <c r="E3454">
        <v>5928</v>
      </c>
      <c r="F3454">
        <v>1</v>
      </c>
    </row>
    <row r="3455" spans="1:6">
      <c r="A3455">
        <v>4814</v>
      </c>
      <c r="B3455">
        <v>14</v>
      </c>
      <c r="C3455" t="s">
        <v>62</v>
      </c>
      <c r="D3455" t="s">
        <v>92</v>
      </c>
      <c r="E3455">
        <v>2828</v>
      </c>
      <c r="F3455">
        <v>1</v>
      </c>
    </row>
    <row r="3456" spans="1:6">
      <c r="A3456">
        <v>4814</v>
      </c>
      <c r="B3456">
        <v>14</v>
      </c>
      <c r="C3456" t="s">
        <v>62</v>
      </c>
      <c r="D3456" t="s">
        <v>92</v>
      </c>
      <c r="E3456">
        <v>5548</v>
      </c>
      <c r="F3456">
        <v>1</v>
      </c>
    </row>
    <row r="3457" spans="1:6">
      <c r="A3457">
        <v>4814</v>
      </c>
      <c r="B3457">
        <v>14</v>
      </c>
      <c r="C3457" t="s">
        <v>62</v>
      </c>
      <c r="D3457" t="s">
        <v>92</v>
      </c>
      <c r="E3457">
        <v>4520</v>
      </c>
      <c r="F3457">
        <v>1</v>
      </c>
    </row>
    <row r="3458" spans="1:6">
      <c r="A3458">
        <v>4814</v>
      </c>
      <c r="B3458">
        <v>14</v>
      </c>
      <c r="C3458" t="s">
        <v>62</v>
      </c>
      <c r="D3458" t="s">
        <v>92</v>
      </c>
      <c r="E3458">
        <v>5179</v>
      </c>
      <c r="F3458">
        <v>1</v>
      </c>
    </row>
    <row r="3459" spans="1:6">
      <c r="A3459">
        <v>4814</v>
      </c>
      <c r="B3459">
        <v>14</v>
      </c>
      <c r="C3459" t="s">
        <v>62</v>
      </c>
      <c r="D3459" t="s">
        <v>92</v>
      </c>
      <c r="E3459">
        <v>5812</v>
      </c>
      <c r="F3459">
        <v>1</v>
      </c>
    </row>
    <row r="3460" spans="1:6">
      <c r="A3460">
        <v>4814</v>
      </c>
      <c r="B3460">
        <v>14</v>
      </c>
      <c r="C3460" t="s">
        <v>62</v>
      </c>
      <c r="D3460" t="s">
        <v>92</v>
      </c>
      <c r="E3460">
        <v>5016</v>
      </c>
      <c r="F3460">
        <v>1</v>
      </c>
    </row>
    <row r="3461" spans="1:6">
      <c r="A3461">
        <v>4814</v>
      </c>
      <c r="B3461">
        <v>14</v>
      </c>
      <c r="C3461" t="s">
        <v>62</v>
      </c>
      <c r="D3461" t="s">
        <v>92</v>
      </c>
      <c r="E3461">
        <v>4341</v>
      </c>
      <c r="F3461">
        <v>1</v>
      </c>
    </row>
    <row r="3462" spans="1:6">
      <c r="A3462">
        <v>4814</v>
      </c>
      <c r="B3462">
        <v>14</v>
      </c>
      <c r="C3462" t="s">
        <v>62</v>
      </c>
      <c r="D3462" t="s">
        <v>92</v>
      </c>
      <c r="E3462">
        <v>3826</v>
      </c>
      <c r="F3462">
        <v>1</v>
      </c>
    </row>
    <row r="3463" spans="1:6">
      <c r="A3463">
        <v>4814</v>
      </c>
      <c r="B3463">
        <v>14</v>
      </c>
      <c r="C3463" t="s">
        <v>62</v>
      </c>
      <c r="D3463" t="s">
        <v>92</v>
      </c>
      <c r="E3463">
        <v>2947</v>
      </c>
      <c r="F3463">
        <v>1</v>
      </c>
    </row>
    <row r="3464" spans="1:6">
      <c r="A3464">
        <v>4814</v>
      </c>
      <c r="B3464">
        <v>14</v>
      </c>
      <c r="C3464" t="s">
        <v>62</v>
      </c>
      <c r="D3464" t="s">
        <v>92</v>
      </c>
      <c r="E3464">
        <v>4121</v>
      </c>
      <c r="F3464">
        <v>1</v>
      </c>
    </row>
    <row r="3465" spans="1:6">
      <c r="A3465">
        <v>4814</v>
      </c>
      <c r="B3465">
        <v>14</v>
      </c>
      <c r="C3465" t="s">
        <v>62</v>
      </c>
      <c r="D3465" t="s">
        <v>92</v>
      </c>
      <c r="E3465">
        <v>3475</v>
      </c>
      <c r="F3465">
        <v>1</v>
      </c>
    </row>
    <row r="3466" spans="1:6">
      <c r="A3466">
        <v>4814</v>
      </c>
      <c r="B3466">
        <v>14</v>
      </c>
      <c r="C3466" t="s">
        <v>62</v>
      </c>
      <c r="D3466" t="s">
        <v>92</v>
      </c>
      <c r="E3466">
        <v>3832</v>
      </c>
      <c r="F3466">
        <v>1</v>
      </c>
    </row>
    <row r="3467" spans="1:6">
      <c r="A3467">
        <v>4814</v>
      </c>
      <c r="B3467">
        <v>14</v>
      </c>
      <c r="C3467" t="s">
        <v>62</v>
      </c>
      <c r="D3467" t="s">
        <v>92</v>
      </c>
      <c r="E3467">
        <v>3236</v>
      </c>
      <c r="F3467">
        <v>1</v>
      </c>
    </row>
    <row r="3468" spans="1:6">
      <c r="A3468">
        <v>4814</v>
      </c>
      <c r="B3468">
        <v>14</v>
      </c>
      <c r="C3468" t="s">
        <v>62</v>
      </c>
      <c r="D3468" t="s">
        <v>92</v>
      </c>
      <c r="E3468">
        <v>4236</v>
      </c>
      <c r="F3468">
        <v>1</v>
      </c>
    </row>
    <row r="3469" spans="1:6">
      <c r="A3469">
        <v>4814</v>
      </c>
      <c r="B3469">
        <v>14</v>
      </c>
      <c r="C3469" t="s">
        <v>62</v>
      </c>
      <c r="D3469" t="s">
        <v>92</v>
      </c>
      <c r="E3469">
        <v>3394</v>
      </c>
      <c r="F3469">
        <v>1</v>
      </c>
    </row>
    <row r="3470" spans="1:6">
      <c r="A3470">
        <v>4814</v>
      </c>
      <c r="B3470">
        <v>14</v>
      </c>
      <c r="C3470" t="s">
        <v>62</v>
      </c>
      <c r="D3470" t="s">
        <v>92</v>
      </c>
      <c r="E3470">
        <v>4146</v>
      </c>
      <c r="F3470">
        <v>1</v>
      </c>
    </row>
    <row r="3471" spans="1:6">
      <c r="A3471">
        <v>4814</v>
      </c>
      <c r="B3471">
        <v>14</v>
      </c>
      <c r="C3471" t="s">
        <v>62</v>
      </c>
      <c r="D3471" t="s">
        <v>92</v>
      </c>
      <c r="E3471">
        <v>2432</v>
      </c>
      <c r="F3471">
        <v>1</v>
      </c>
    </row>
    <row r="3472" spans="1:6">
      <c r="A3472">
        <v>4814</v>
      </c>
      <c r="B3472">
        <v>14</v>
      </c>
      <c r="C3472" t="s">
        <v>62</v>
      </c>
      <c r="D3472" t="s">
        <v>92</v>
      </c>
      <c r="E3472">
        <v>5400</v>
      </c>
      <c r="F3472">
        <v>1</v>
      </c>
    </row>
    <row r="3473" spans="1:6">
      <c r="A3473">
        <v>4814</v>
      </c>
      <c r="B3473">
        <v>14</v>
      </c>
      <c r="C3473" t="s">
        <v>62</v>
      </c>
      <c r="D3473" t="s">
        <v>92</v>
      </c>
      <c r="E3473">
        <v>6011</v>
      </c>
      <c r="F3473">
        <v>1</v>
      </c>
    </row>
    <row r="3474" spans="1:6">
      <c r="A3474">
        <v>4814</v>
      </c>
      <c r="B3474">
        <v>14</v>
      </c>
      <c r="C3474" t="s">
        <v>62</v>
      </c>
      <c r="D3474" t="s">
        <v>92</v>
      </c>
      <c r="E3474">
        <v>3958</v>
      </c>
      <c r="F3474">
        <v>1</v>
      </c>
    </row>
    <row r="3475" spans="1:6">
      <c r="A3475">
        <v>4814</v>
      </c>
      <c r="B3475">
        <v>14</v>
      </c>
      <c r="C3475" t="s">
        <v>62</v>
      </c>
      <c r="D3475" t="s">
        <v>92</v>
      </c>
      <c r="E3475">
        <v>2290</v>
      </c>
      <c r="F3475">
        <v>1</v>
      </c>
    </row>
    <row r="3476" spans="1:6">
      <c r="A3476">
        <v>4814</v>
      </c>
      <c r="B3476">
        <v>14</v>
      </c>
      <c r="C3476" t="s">
        <v>62</v>
      </c>
      <c r="D3476" t="s">
        <v>92</v>
      </c>
      <c r="E3476">
        <v>1133</v>
      </c>
      <c r="F3476">
        <v>1</v>
      </c>
    </row>
    <row r="3477" spans="1:6">
      <c r="A3477">
        <v>4814</v>
      </c>
      <c r="B3477">
        <v>14</v>
      </c>
      <c r="C3477" t="s">
        <v>62</v>
      </c>
      <c r="D3477" t="s">
        <v>92</v>
      </c>
      <c r="E3477">
        <v>225</v>
      </c>
      <c r="F3477">
        <v>1</v>
      </c>
    </row>
    <row r="3478" spans="1:6">
      <c r="A3478">
        <v>4814</v>
      </c>
      <c r="B3478">
        <v>14</v>
      </c>
      <c r="C3478" t="s">
        <v>62</v>
      </c>
      <c r="D3478" t="s">
        <v>92</v>
      </c>
      <c r="E3478">
        <v>5029</v>
      </c>
      <c r="F3478">
        <v>1</v>
      </c>
    </row>
    <row r="3479" spans="1:6">
      <c r="A3479">
        <v>4814</v>
      </c>
      <c r="B3479">
        <v>14</v>
      </c>
      <c r="C3479" t="s">
        <v>62</v>
      </c>
      <c r="D3479" t="s">
        <v>92</v>
      </c>
      <c r="E3479">
        <v>3130</v>
      </c>
      <c r="F3479">
        <v>1</v>
      </c>
    </row>
    <row r="3480" spans="1:6">
      <c r="A3480">
        <v>4814</v>
      </c>
      <c r="B3480">
        <v>14</v>
      </c>
      <c r="C3480" t="s">
        <v>62</v>
      </c>
      <c r="D3480" t="s">
        <v>92</v>
      </c>
      <c r="E3480">
        <v>5934</v>
      </c>
      <c r="F3480">
        <v>1</v>
      </c>
    </row>
    <row r="3481" spans="1:6">
      <c r="A3481">
        <v>4814</v>
      </c>
      <c r="B3481">
        <v>14</v>
      </c>
      <c r="C3481" t="s">
        <v>62</v>
      </c>
      <c r="D3481" t="s">
        <v>92</v>
      </c>
      <c r="E3481">
        <v>3002</v>
      </c>
      <c r="F3481">
        <v>1</v>
      </c>
    </row>
    <row r="3482" spans="1:6">
      <c r="A3482">
        <v>4814</v>
      </c>
      <c r="B3482">
        <v>14</v>
      </c>
      <c r="C3482" t="s">
        <v>62</v>
      </c>
      <c r="D3482" t="s">
        <v>92</v>
      </c>
      <c r="E3482">
        <v>2304</v>
      </c>
      <c r="F3482">
        <v>1</v>
      </c>
    </row>
    <row r="3483" spans="1:6">
      <c r="A3483">
        <v>4814</v>
      </c>
      <c r="B3483">
        <v>14</v>
      </c>
      <c r="C3483" t="s">
        <v>62</v>
      </c>
      <c r="D3483" t="s">
        <v>92</v>
      </c>
      <c r="E3483">
        <v>3051</v>
      </c>
      <c r="F3483">
        <v>1</v>
      </c>
    </row>
    <row r="3484" spans="1:6">
      <c r="A3484">
        <v>4814</v>
      </c>
      <c r="B3484">
        <v>14</v>
      </c>
      <c r="C3484" t="s">
        <v>62</v>
      </c>
      <c r="D3484" t="s">
        <v>92</v>
      </c>
      <c r="E3484">
        <v>5003</v>
      </c>
      <c r="F3484">
        <v>1</v>
      </c>
    </row>
    <row r="3485" spans="1:6">
      <c r="A3485">
        <v>4814</v>
      </c>
      <c r="B3485">
        <v>14</v>
      </c>
      <c r="C3485" t="s">
        <v>62</v>
      </c>
      <c r="D3485" t="s">
        <v>92</v>
      </c>
      <c r="E3485">
        <v>2324</v>
      </c>
      <c r="F3485">
        <v>1</v>
      </c>
    </row>
    <row r="3486" spans="1:6">
      <c r="A3486">
        <v>4814</v>
      </c>
      <c r="B3486">
        <v>15</v>
      </c>
      <c r="C3486" t="s">
        <v>63</v>
      </c>
      <c r="D3486" t="s">
        <v>92</v>
      </c>
      <c r="E3486">
        <v>3906</v>
      </c>
      <c r="F3486">
        <v>4</v>
      </c>
    </row>
    <row r="3487" spans="1:6">
      <c r="A3487">
        <v>4814</v>
      </c>
      <c r="B3487">
        <v>15</v>
      </c>
      <c r="C3487" t="s">
        <v>63</v>
      </c>
      <c r="D3487" t="s">
        <v>92</v>
      </c>
      <c r="E3487">
        <v>3590</v>
      </c>
      <c r="F3487">
        <v>3</v>
      </c>
    </row>
    <row r="3488" spans="1:6">
      <c r="A3488">
        <v>4814</v>
      </c>
      <c r="B3488">
        <v>15</v>
      </c>
      <c r="C3488" t="s">
        <v>63</v>
      </c>
      <c r="D3488" t="s">
        <v>92</v>
      </c>
      <c r="E3488">
        <v>3983</v>
      </c>
      <c r="F3488">
        <v>3</v>
      </c>
    </row>
    <row r="3489" spans="1:6">
      <c r="A3489">
        <v>4814</v>
      </c>
      <c r="B3489">
        <v>15</v>
      </c>
      <c r="C3489" t="s">
        <v>63</v>
      </c>
      <c r="D3489" t="s">
        <v>92</v>
      </c>
      <c r="E3489">
        <v>2213</v>
      </c>
      <c r="F3489">
        <v>2</v>
      </c>
    </row>
    <row r="3490" spans="1:6">
      <c r="A3490">
        <v>4814</v>
      </c>
      <c r="B3490">
        <v>15</v>
      </c>
      <c r="C3490" t="s">
        <v>63</v>
      </c>
      <c r="D3490" t="s">
        <v>92</v>
      </c>
      <c r="E3490">
        <v>2808</v>
      </c>
      <c r="F3490">
        <v>2</v>
      </c>
    </row>
    <row r="3491" spans="1:6">
      <c r="A3491">
        <v>4814</v>
      </c>
      <c r="B3491">
        <v>15</v>
      </c>
      <c r="C3491" t="s">
        <v>63</v>
      </c>
      <c r="D3491" t="s">
        <v>92</v>
      </c>
      <c r="E3491">
        <v>2024</v>
      </c>
      <c r="F3491">
        <v>2</v>
      </c>
    </row>
    <row r="3492" spans="1:6">
      <c r="A3492">
        <v>4814</v>
      </c>
      <c r="B3492">
        <v>15</v>
      </c>
      <c r="C3492" t="s">
        <v>63</v>
      </c>
      <c r="D3492" t="s">
        <v>92</v>
      </c>
      <c r="E3492">
        <v>6110</v>
      </c>
      <c r="F3492">
        <v>2</v>
      </c>
    </row>
    <row r="3493" spans="1:6">
      <c r="A3493">
        <v>4814</v>
      </c>
      <c r="B3493">
        <v>15</v>
      </c>
      <c r="C3493" t="s">
        <v>63</v>
      </c>
      <c r="D3493" t="s">
        <v>92</v>
      </c>
      <c r="E3493">
        <v>2240</v>
      </c>
      <c r="F3493">
        <v>2</v>
      </c>
    </row>
    <row r="3494" spans="1:6">
      <c r="A3494">
        <v>4814</v>
      </c>
      <c r="B3494">
        <v>15</v>
      </c>
      <c r="C3494" t="s">
        <v>63</v>
      </c>
      <c r="D3494" t="s">
        <v>92</v>
      </c>
      <c r="E3494">
        <v>1335</v>
      </c>
      <c r="F3494">
        <v>1</v>
      </c>
    </row>
    <row r="3495" spans="1:6">
      <c r="A3495">
        <v>4814</v>
      </c>
      <c r="B3495">
        <v>15</v>
      </c>
      <c r="C3495" t="s">
        <v>63</v>
      </c>
      <c r="D3495" t="s">
        <v>92</v>
      </c>
      <c r="E3495">
        <v>2882</v>
      </c>
      <c r="F3495">
        <v>1</v>
      </c>
    </row>
    <row r="3496" spans="1:6">
      <c r="A3496">
        <v>4814</v>
      </c>
      <c r="B3496">
        <v>15</v>
      </c>
      <c r="C3496" t="s">
        <v>63</v>
      </c>
      <c r="D3496" t="s">
        <v>92</v>
      </c>
      <c r="E3496">
        <v>5838</v>
      </c>
      <c r="F3496">
        <v>1</v>
      </c>
    </row>
    <row r="3497" spans="1:6">
      <c r="A3497">
        <v>4814</v>
      </c>
      <c r="B3497">
        <v>15</v>
      </c>
      <c r="C3497" t="s">
        <v>63</v>
      </c>
      <c r="D3497" t="s">
        <v>92</v>
      </c>
      <c r="E3497">
        <v>3040</v>
      </c>
      <c r="F3497">
        <v>1</v>
      </c>
    </row>
    <row r="3498" spans="1:6">
      <c r="A3498">
        <v>4814</v>
      </c>
      <c r="B3498">
        <v>15</v>
      </c>
      <c r="C3498" t="s">
        <v>63</v>
      </c>
      <c r="D3498" t="s">
        <v>92</v>
      </c>
      <c r="E3498">
        <v>5130</v>
      </c>
      <c r="F3498">
        <v>1</v>
      </c>
    </row>
    <row r="3499" spans="1:6">
      <c r="A3499">
        <v>4814</v>
      </c>
      <c r="B3499">
        <v>15</v>
      </c>
      <c r="C3499" t="s">
        <v>63</v>
      </c>
      <c r="D3499" t="s">
        <v>92</v>
      </c>
      <c r="E3499">
        <v>4993</v>
      </c>
      <c r="F3499">
        <v>1</v>
      </c>
    </row>
    <row r="3500" spans="1:6">
      <c r="A3500">
        <v>4814</v>
      </c>
      <c r="B3500">
        <v>15</v>
      </c>
      <c r="C3500" t="s">
        <v>63</v>
      </c>
      <c r="D3500" t="s">
        <v>92</v>
      </c>
      <c r="E3500">
        <v>4793</v>
      </c>
      <c r="F3500">
        <v>1</v>
      </c>
    </row>
    <row r="3501" spans="1:6">
      <c r="A3501">
        <v>4814</v>
      </c>
      <c r="B3501">
        <v>15</v>
      </c>
      <c r="C3501" t="s">
        <v>63</v>
      </c>
      <c r="D3501" t="s">
        <v>92</v>
      </c>
      <c r="E3501">
        <v>1076</v>
      </c>
      <c r="F3501">
        <v>1</v>
      </c>
    </row>
    <row r="3502" spans="1:6">
      <c r="A3502">
        <v>4814</v>
      </c>
      <c r="B3502">
        <v>15</v>
      </c>
      <c r="C3502" t="s">
        <v>63</v>
      </c>
      <c r="D3502" t="s">
        <v>92</v>
      </c>
      <c r="E3502">
        <v>5829</v>
      </c>
      <c r="F3502">
        <v>1</v>
      </c>
    </row>
    <row r="3503" spans="1:6">
      <c r="A3503">
        <v>4814</v>
      </c>
      <c r="B3503">
        <v>15</v>
      </c>
      <c r="C3503" t="s">
        <v>63</v>
      </c>
      <c r="D3503" t="s">
        <v>92</v>
      </c>
      <c r="E3503">
        <v>4872</v>
      </c>
      <c r="F3503">
        <v>1</v>
      </c>
    </row>
    <row r="3504" spans="1:6">
      <c r="A3504">
        <v>4814</v>
      </c>
      <c r="B3504">
        <v>15</v>
      </c>
      <c r="C3504" t="s">
        <v>63</v>
      </c>
      <c r="D3504" t="s">
        <v>92</v>
      </c>
      <c r="E3504">
        <v>2628</v>
      </c>
      <c r="F3504">
        <v>1</v>
      </c>
    </row>
    <row r="3505" spans="1:6">
      <c r="A3505">
        <v>4814</v>
      </c>
      <c r="B3505">
        <v>15</v>
      </c>
      <c r="C3505" t="s">
        <v>63</v>
      </c>
      <c r="D3505" t="s">
        <v>92</v>
      </c>
      <c r="E3505">
        <v>2313</v>
      </c>
      <c r="F3505">
        <v>1</v>
      </c>
    </row>
    <row r="3506" spans="1:6">
      <c r="A3506">
        <v>4814</v>
      </c>
      <c r="B3506">
        <v>15</v>
      </c>
      <c r="C3506" t="s">
        <v>63</v>
      </c>
      <c r="D3506" t="s">
        <v>92</v>
      </c>
      <c r="E3506">
        <v>4486</v>
      </c>
      <c r="F3506">
        <v>1</v>
      </c>
    </row>
    <row r="3507" spans="1:6">
      <c r="A3507">
        <v>4814</v>
      </c>
      <c r="B3507">
        <v>15</v>
      </c>
      <c r="C3507" t="s">
        <v>63</v>
      </c>
      <c r="D3507" t="s">
        <v>92</v>
      </c>
      <c r="E3507">
        <v>2923</v>
      </c>
      <c r="F3507">
        <v>1</v>
      </c>
    </row>
    <row r="3508" spans="1:6">
      <c r="A3508">
        <v>4814</v>
      </c>
      <c r="B3508">
        <v>15</v>
      </c>
      <c r="C3508" t="s">
        <v>63</v>
      </c>
      <c r="D3508" t="s">
        <v>92</v>
      </c>
      <c r="E3508">
        <v>178</v>
      </c>
      <c r="F3508">
        <v>1</v>
      </c>
    </row>
    <row r="3509" spans="1:6">
      <c r="A3509">
        <v>4814</v>
      </c>
      <c r="B3509">
        <v>15</v>
      </c>
      <c r="C3509" t="s">
        <v>63</v>
      </c>
      <c r="D3509" t="s">
        <v>92</v>
      </c>
      <c r="E3509">
        <v>3805</v>
      </c>
      <c r="F3509">
        <v>1</v>
      </c>
    </row>
    <row r="3510" spans="1:6">
      <c r="A3510">
        <v>4814</v>
      </c>
      <c r="B3510">
        <v>15</v>
      </c>
      <c r="C3510" t="s">
        <v>63</v>
      </c>
      <c r="D3510" t="s">
        <v>92</v>
      </c>
      <c r="E3510">
        <v>4980</v>
      </c>
      <c r="F3510">
        <v>1</v>
      </c>
    </row>
    <row r="3511" spans="1:6">
      <c r="A3511">
        <v>4814</v>
      </c>
      <c r="B3511">
        <v>15</v>
      </c>
      <c r="C3511" t="s">
        <v>63</v>
      </c>
      <c r="D3511" t="s">
        <v>92</v>
      </c>
      <c r="E3511">
        <v>5013</v>
      </c>
      <c r="F3511">
        <v>1</v>
      </c>
    </row>
    <row r="3512" spans="1:6">
      <c r="A3512">
        <v>4814</v>
      </c>
      <c r="B3512">
        <v>15</v>
      </c>
      <c r="C3512" t="s">
        <v>63</v>
      </c>
      <c r="D3512" t="s">
        <v>92</v>
      </c>
      <c r="E3512">
        <v>1128</v>
      </c>
      <c r="F3512">
        <v>1</v>
      </c>
    </row>
    <row r="3513" spans="1:6">
      <c r="A3513">
        <v>4814</v>
      </c>
      <c r="B3513">
        <v>15</v>
      </c>
      <c r="C3513" t="s">
        <v>63</v>
      </c>
      <c r="D3513" t="s">
        <v>92</v>
      </c>
      <c r="E3513">
        <v>5207</v>
      </c>
      <c r="F3513">
        <v>1</v>
      </c>
    </row>
    <row r="3514" spans="1:6">
      <c r="A3514">
        <v>4814</v>
      </c>
      <c r="B3514">
        <v>15</v>
      </c>
      <c r="C3514" t="s">
        <v>63</v>
      </c>
      <c r="D3514" t="s">
        <v>92</v>
      </c>
      <c r="E3514">
        <v>367</v>
      </c>
      <c r="F3514">
        <v>1</v>
      </c>
    </row>
    <row r="3515" spans="1:6">
      <c r="A3515">
        <v>4814</v>
      </c>
      <c r="B3515">
        <v>15</v>
      </c>
      <c r="C3515" t="s">
        <v>63</v>
      </c>
      <c r="D3515" t="s">
        <v>92</v>
      </c>
      <c r="E3515">
        <v>2815</v>
      </c>
      <c r="F3515">
        <v>1</v>
      </c>
    </row>
    <row r="3516" spans="1:6">
      <c r="A3516">
        <v>4814</v>
      </c>
      <c r="B3516">
        <v>15</v>
      </c>
      <c r="C3516" t="s">
        <v>63</v>
      </c>
      <c r="D3516" t="s">
        <v>92</v>
      </c>
      <c r="E3516">
        <v>2284</v>
      </c>
      <c r="F3516">
        <v>1</v>
      </c>
    </row>
    <row r="3517" spans="1:6">
      <c r="A3517">
        <v>4814</v>
      </c>
      <c r="B3517">
        <v>15</v>
      </c>
      <c r="C3517" t="s">
        <v>63</v>
      </c>
      <c r="D3517" t="s">
        <v>92</v>
      </c>
      <c r="E3517">
        <v>2110</v>
      </c>
      <c r="F3517">
        <v>1</v>
      </c>
    </row>
    <row r="3518" spans="1:6">
      <c r="A3518">
        <v>4814</v>
      </c>
      <c r="B3518">
        <v>15</v>
      </c>
      <c r="C3518" t="s">
        <v>63</v>
      </c>
      <c r="D3518" t="s">
        <v>92</v>
      </c>
      <c r="E3518">
        <v>4497</v>
      </c>
      <c r="F3518">
        <v>1</v>
      </c>
    </row>
    <row r="3519" spans="1:6">
      <c r="A3519">
        <v>4814</v>
      </c>
      <c r="B3519">
        <v>15</v>
      </c>
      <c r="C3519" t="s">
        <v>63</v>
      </c>
      <c r="D3519" t="s">
        <v>92</v>
      </c>
      <c r="E3519">
        <v>2619</v>
      </c>
      <c r="F3519">
        <v>1</v>
      </c>
    </row>
    <row r="3520" spans="1:6">
      <c r="A3520">
        <v>4814</v>
      </c>
      <c r="B3520">
        <v>15</v>
      </c>
      <c r="C3520" t="s">
        <v>63</v>
      </c>
      <c r="D3520" t="s">
        <v>92</v>
      </c>
      <c r="E3520">
        <v>4356</v>
      </c>
      <c r="F3520">
        <v>1</v>
      </c>
    </row>
    <row r="3521" spans="1:6">
      <c r="A3521">
        <v>4814</v>
      </c>
      <c r="B3521">
        <v>15</v>
      </c>
      <c r="C3521" t="s">
        <v>63</v>
      </c>
      <c r="D3521" t="s">
        <v>92</v>
      </c>
      <c r="E3521">
        <v>4534</v>
      </c>
      <c r="F3521">
        <v>1</v>
      </c>
    </row>
    <row r="3522" spans="1:6">
      <c r="A3522">
        <v>4814</v>
      </c>
      <c r="B3522">
        <v>15</v>
      </c>
      <c r="C3522" t="s">
        <v>63</v>
      </c>
      <c r="D3522" t="s">
        <v>92</v>
      </c>
      <c r="E3522">
        <v>1334</v>
      </c>
      <c r="F3522">
        <v>1</v>
      </c>
    </row>
    <row r="3523" spans="1:6">
      <c r="A3523">
        <v>4814</v>
      </c>
      <c r="B3523">
        <v>15</v>
      </c>
      <c r="C3523" t="s">
        <v>63</v>
      </c>
      <c r="D3523" t="s">
        <v>92</v>
      </c>
      <c r="E3523">
        <v>5428</v>
      </c>
      <c r="F3523">
        <v>1</v>
      </c>
    </row>
    <row r="3524" spans="1:6">
      <c r="A3524">
        <v>4814</v>
      </c>
      <c r="B3524">
        <v>15</v>
      </c>
      <c r="C3524" t="s">
        <v>63</v>
      </c>
      <c r="D3524" t="s">
        <v>92</v>
      </c>
      <c r="E3524">
        <v>5956</v>
      </c>
      <c r="F3524">
        <v>1</v>
      </c>
    </row>
    <row r="3525" spans="1:6">
      <c r="A3525">
        <v>4814</v>
      </c>
      <c r="B3525">
        <v>15</v>
      </c>
      <c r="C3525" t="s">
        <v>63</v>
      </c>
      <c r="D3525" t="s">
        <v>92</v>
      </c>
      <c r="E3525">
        <v>172</v>
      </c>
      <c r="F3525">
        <v>1</v>
      </c>
    </row>
    <row r="3526" spans="1:6">
      <c r="A3526">
        <v>4814</v>
      </c>
      <c r="B3526">
        <v>15</v>
      </c>
      <c r="C3526" t="s">
        <v>63</v>
      </c>
      <c r="D3526" t="s">
        <v>92</v>
      </c>
      <c r="E3526">
        <v>4626</v>
      </c>
      <c r="F3526">
        <v>1</v>
      </c>
    </row>
    <row r="3527" spans="1:6">
      <c r="A3527">
        <v>4814</v>
      </c>
      <c r="B3527">
        <v>15</v>
      </c>
      <c r="C3527" t="s">
        <v>63</v>
      </c>
      <c r="D3527" t="s">
        <v>92</v>
      </c>
      <c r="E3527">
        <v>5698</v>
      </c>
      <c r="F3527">
        <v>1</v>
      </c>
    </row>
    <row r="3528" spans="1:6">
      <c r="A3528">
        <v>4814</v>
      </c>
      <c r="B3528">
        <v>15</v>
      </c>
      <c r="C3528" t="s">
        <v>63</v>
      </c>
      <c r="D3528" t="s">
        <v>92</v>
      </c>
      <c r="E3528">
        <v>4325</v>
      </c>
      <c r="F3528">
        <v>1</v>
      </c>
    </row>
    <row r="3529" spans="1:6">
      <c r="A3529">
        <v>4814</v>
      </c>
      <c r="B3529">
        <v>15</v>
      </c>
      <c r="C3529" t="s">
        <v>63</v>
      </c>
      <c r="D3529" t="s">
        <v>92</v>
      </c>
      <c r="E3529">
        <v>6066</v>
      </c>
      <c r="F3529">
        <v>1</v>
      </c>
    </row>
    <row r="3530" spans="1:6">
      <c r="A3530">
        <v>4814</v>
      </c>
      <c r="B3530">
        <v>15</v>
      </c>
      <c r="C3530" t="s">
        <v>63</v>
      </c>
      <c r="D3530" t="s">
        <v>92</v>
      </c>
      <c r="E3530">
        <v>6011</v>
      </c>
      <c r="F3530">
        <v>1</v>
      </c>
    </row>
    <row r="3531" spans="1:6">
      <c r="A3531">
        <v>4814</v>
      </c>
      <c r="B3531">
        <v>15</v>
      </c>
      <c r="C3531" t="s">
        <v>63</v>
      </c>
      <c r="D3531" t="s">
        <v>92</v>
      </c>
      <c r="E3531">
        <v>1297</v>
      </c>
      <c r="F3531">
        <v>1</v>
      </c>
    </row>
    <row r="3532" spans="1:6">
      <c r="A3532">
        <v>4814</v>
      </c>
      <c r="B3532">
        <v>15</v>
      </c>
      <c r="C3532" t="s">
        <v>63</v>
      </c>
      <c r="D3532" t="s">
        <v>92</v>
      </c>
      <c r="E3532">
        <v>5470</v>
      </c>
      <c r="F3532">
        <v>1</v>
      </c>
    </row>
    <row r="3533" spans="1:6">
      <c r="A3533">
        <v>4814</v>
      </c>
      <c r="B3533">
        <v>15</v>
      </c>
      <c r="C3533" t="s">
        <v>63</v>
      </c>
      <c r="D3533" t="s">
        <v>92</v>
      </c>
      <c r="E3533">
        <v>2017</v>
      </c>
      <c r="F3533">
        <v>1</v>
      </c>
    </row>
    <row r="3534" spans="1:6">
      <c r="A3534">
        <v>4814</v>
      </c>
      <c r="B3534">
        <v>15</v>
      </c>
      <c r="C3534" t="s">
        <v>63</v>
      </c>
      <c r="D3534" t="s">
        <v>92</v>
      </c>
      <c r="E3534">
        <v>5163</v>
      </c>
      <c r="F3534">
        <v>1</v>
      </c>
    </row>
    <row r="3535" spans="1:6">
      <c r="A3535">
        <v>4814</v>
      </c>
      <c r="B3535">
        <v>15</v>
      </c>
      <c r="C3535" t="s">
        <v>63</v>
      </c>
      <c r="D3535" t="s">
        <v>92</v>
      </c>
      <c r="E3535">
        <v>5640</v>
      </c>
      <c r="F3535">
        <v>1</v>
      </c>
    </row>
    <row r="3536" spans="1:6">
      <c r="A3536">
        <v>4814</v>
      </c>
      <c r="B3536">
        <v>15</v>
      </c>
      <c r="C3536" t="s">
        <v>63</v>
      </c>
      <c r="D3536" t="s">
        <v>92</v>
      </c>
      <c r="E3536">
        <v>91</v>
      </c>
      <c r="F3536">
        <v>1</v>
      </c>
    </row>
    <row r="3537" spans="1:6">
      <c r="A3537">
        <v>4814</v>
      </c>
      <c r="B3537">
        <v>15</v>
      </c>
      <c r="C3537" t="s">
        <v>63</v>
      </c>
      <c r="D3537" t="s">
        <v>92</v>
      </c>
      <c r="E3537">
        <v>3372</v>
      </c>
      <c r="F3537">
        <v>1</v>
      </c>
    </row>
    <row r="3538" spans="1:6">
      <c r="A3538">
        <v>4814</v>
      </c>
      <c r="B3538">
        <v>15</v>
      </c>
      <c r="C3538" t="s">
        <v>63</v>
      </c>
      <c r="D3538" t="s">
        <v>92</v>
      </c>
      <c r="E3538">
        <v>2686</v>
      </c>
      <c r="F3538">
        <v>1</v>
      </c>
    </row>
    <row r="3539" spans="1:6">
      <c r="A3539">
        <v>4814</v>
      </c>
      <c r="B3539">
        <v>15</v>
      </c>
      <c r="C3539" t="s">
        <v>64</v>
      </c>
      <c r="D3539" t="s">
        <v>92</v>
      </c>
      <c r="E3539">
        <v>2213</v>
      </c>
      <c r="F3539">
        <v>5</v>
      </c>
    </row>
    <row r="3540" spans="1:6">
      <c r="A3540">
        <v>4814</v>
      </c>
      <c r="B3540">
        <v>15</v>
      </c>
      <c r="C3540" t="s">
        <v>64</v>
      </c>
      <c r="D3540" t="s">
        <v>92</v>
      </c>
      <c r="E3540">
        <v>2024</v>
      </c>
      <c r="F3540">
        <v>5</v>
      </c>
    </row>
    <row r="3541" spans="1:6">
      <c r="A3541">
        <v>4814</v>
      </c>
      <c r="B3541">
        <v>15</v>
      </c>
      <c r="C3541" t="s">
        <v>64</v>
      </c>
      <c r="D3541" t="s">
        <v>92</v>
      </c>
      <c r="E3541">
        <v>3022</v>
      </c>
      <c r="F3541">
        <v>5</v>
      </c>
    </row>
    <row r="3542" spans="1:6">
      <c r="A3542">
        <v>4814</v>
      </c>
      <c r="B3542">
        <v>15</v>
      </c>
      <c r="C3542" t="s">
        <v>64</v>
      </c>
      <c r="D3542" t="s">
        <v>92</v>
      </c>
      <c r="E3542">
        <v>91</v>
      </c>
      <c r="F3542">
        <v>5</v>
      </c>
    </row>
    <row r="3543" spans="1:6">
      <c r="A3543">
        <v>4814</v>
      </c>
      <c r="B3543">
        <v>15</v>
      </c>
      <c r="C3543" t="s">
        <v>64</v>
      </c>
      <c r="D3543" t="s">
        <v>92</v>
      </c>
      <c r="E3543">
        <v>2686</v>
      </c>
      <c r="F3543">
        <v>4</v>
      </c>
    </row>
    <row r="3544" spans="1:6">
      <c r="A3544">
        <v>4814</v>
      </c>
      <c r="B3544">
        <v>15</v>
      </c>
      <c r="C3544" t="s">
        <v>64</v>
      </c>
      <c r="D3544" t="s">
        <v>92</v>
      </c>
      <c r="E3544">
        <v>3983</v>
      </c>
      <c r="F3544">
        <v>4</v>
      </c>
    </row>
    <row r="3545" spans="1:6">
      <c r="A3545">
        <v>4814</v>
      </c>
      <c r="B3545">
        <v>15</v>
      </c>
      <c r="C3545" t="s">
        <v>64</v>
      </c>
      <c r="D3545" t="s">
        <v>92</v>
      </c>
      <c r="E3545">
        <v>4183</v>
      </c>
      <c r="F3545">
        <v>4</v>
      </c>
    </row>
    <row r="3546" spans="1:6">
      <c r="A3546">
        <v>4814</v>
      </c>
      <c r="B3546">
        <v>15</v>
      </c>
      <c r="C3546" t="s">
        <v>64</v>
      </c>
      <c r="D3546" t="s">
        <v>92</v>
      </c>
      <c r="E3546">
        <v>3124</v>
      </c>
      <c r="F3546">
        <v>4</v>
      </c>
    </row>
    <row r="3547" spans="1:6">
      <c r="A3547">
        <v>4814</v>
      </c>
      <c r="B3547">
        <v>15</v>
      </c>
      <c r="C3547" t="s">
        <v>64</v>
      </c>
      <c r="D3547" t="s">
        <v>92</v>
      </c>
      <c r="E3547">
        <v>1076</v>
      </c>
      <c r="F3547">
        <v>3</v>
      </c>
    </row>
    <row r="3548" spans="1:6">
      <c r="A3548">
        <v>4814</v>
      </c>
      <c r="B3548">
        <v>15</v>
      </c>
      <c r="C3548" t="s">
        <v>64</v>
      </c>
      <c r="D3548" t="s">
        <v>92</v>
      </c>
      <c r="E3548">
        <v>3958</v>
      </c>
      <c r="F3548">
        <v>3</v>
      </c>
    </row>
    <row r="3549" spans="1:6">
      <c r="A3549">
        <v>4814</v>
      </c>
      <c r="B3549">
        <v>15</v>
      </c>
      <c r="C3549" t="s">
        <v>64</v>
      </c>
      <c r="D3549" t="s">
        <v>92</v>
      </c>
      <c r="E3549">
        <v>5097</v>
      </c>
      <c r="F3549">
        <v>3</v>
      </c>
    </row>
    <row r="3550" spans="1:6">
      <c r="A3550">
        <v>4814</v>
      </c>
      <c r="B3550">
        <v>15</v>
      </c>
      <c r="C3550" t="s">
        <v>64</v>
      </c>
      <c r="D3550" t="s">
        <v>92</v>
      </c>
      <c r="E3550">
        <v>2808</v>
      </c>
      <c r="F3550">
        <v>3</v>
      </c>
    </row>
    <row r="3551" spans="1:6">
      <c r="A3551">
        <v>4814</v>
      </c>
      <c r="B3551">
        <v>15</v>
      </c>
      <c r="C3551" t="s">
        <v>64</v>
      </c>
      <c r="D3551" t="s">
        <v>92</v>
      </c>
      <c r="E3551">
        <v>3590</v>
      </c>
      <c r="F3551">
        <v>3</v>
      </c>
    </row>
    <row r="3552" spans="1:6">
      <c r="A3552">
        <v>4814</v>
      </c>
      <c r="B3552">
        <v>15</v>
      </c>
      <c r="C3552" t="s">
        <v>64</v>
      </c>
      <c r="D3552" t="s">
        <v>92</v>
      </c>
      <c r="E3552">
        <v>4650</v>
      </c>
      <c r="F3552">
        <v>2</v>
      </c>
    </row>
    <row r="3553" spans="1:6">
      <c r="A3553">
        <v>4814</v>
      </c>
      <c r="B3553">
        <v>15</v>
      </c>
      <c r="C3553" t="s">
        <v>64</v>
      </c>
      <c r="D3553" t="s">
        <v>92</v>
      </c>
      <c r="E3553">
        <v>333</v>
      </c>
      <c r="F3553">
        <v>2</v>
      </c>
    </row>
    <row r="3554" spans="1:6">
      <c r="A3554">
        <v>4814</v>
      </c>
      <c r="B3554">
        <v>15</v>
      </c>
      <c r="C3554" t="s">
        <v>64</v>
      </c>
      <c r="D3554" t="s">
        <v>92</v>
      </c>
      <c r="E3554">
        <v>3781</v>
      </c>
      <c r="F3554">
        <v>2</v>
      </c>
    </row>
    <row r="3555" spans="1:6">
      <c r="A3555">
        <v>4814</v>
      </c>
      <c r="B3555">
        <v>15</v>
      </c>
      <c r="C3555" t="s">
        <v>64</v>
      </c>
      <c r="D3555" t="s">
        <v>92</v>
      </c>
      <c r="E3555">
        <v>1297</v>
      </c>
      <c r="F3555">
        <v>2</v>
      </c>
    </row>
    <row r="3556" spans="1:6">
      <c r="A3556">
        <v>4814</v>
      </c>
      <c r="B3556">
        <v>15</v>
      </c>
      <c r="C3556" t="s">
        <v>64</v>
      </c>
      <c r="D3556" t="s">
        <v>92</v>
      </c>
      <c r="E3556">
        <v>2265</v>
      </c>
      <c r="F3556">
        <v>2</v>
      </c>
    </row>
    <row r="3557" spans="1:6">
      <c r="A3557">
        <v>4814</v>
      </c>
      <c r="B3557">
        <v>15</v>
      </c>
      <c r="C3557" t="s">
        <v>64</v>
      </c>
      <c r="D3557" t="s">
        <v>92</v>
      </c>
      <c r="E3557">
        <v>5207</v>
      </c>
      <c r="F3557">
        <v>2</v>
      </c>
    </row>
    <row r="3558" spans="1:6">
      <c r="A3558">
        <v>4814</v>
      </c>
      <c r="B3558">
        <v>15</v>
      </c>
      <c r="C3558" t="s">
        <v>64</v>
      </c>
      <c r="D3558" t="s">
        <v>92</v>
      </c>
      <c r="E3558">
        <v>5618</v>
      </c>
      <c r="F3558">
        <v>2</v>
      </c>
    </row>
    <row r="3559" spans="1:6">
      <c r="A3559">
        <v>4814</v>
      </c>
      <c r="B3559">
        <v>15</v>
      </c>
      <c r="C3559" t="s">
        <v>64</v>
      </c>
      <c r="D3559" t="s">
        <v>92</v>
      </c>
      <c r="E3559">
        <v>2753</v>
      </c>
      <c r="F3559">
        <v>2</v>
      </c>
    </row>
    <row r="3560" spans="1:6">
      <c r="A3560">
        <v>4814</v>
      </c>
      <c r="B3560">
        <v>15</v>
      </c>
      <c r="C3560" t="s">
        <v>64</v>
      </c>
      <c r="D3560" t="s">
        <v>92</v>
      </c>
      <c r="E3560">
        <v>2697</v>
      </c>
      <c r="F3560">
        <v>2</v>
      </c>
    </row>
    <row r="3561" spans="1:6">
      <c r="A3561">
        <v>4814</v>
      </c>
      <c r="B3561">
        <v>15</v>
      </c>
      <c r="C3561" t="s">
        <v>64</v>
      </c>
      <c r="D3561" t="s">
        <v>92</v>
      </c>
      <c r="E3561">
        <v>2055</v>
      </c>
      <c r="F3561">
        <v>2</v>
      </c>
    </row>
    <row r="3562" spans="1:6">
      <c r="A3562">
        <v>4814</v>
      </c>
      <c r="B3562">
        <v>15</v>
      </c>
      <c r="C3562" t="s">
        <v>64</v>
      </c>
      <c r="D3562" t="s">
        <v>92</v>
      </c>
      <c r="E3562">
        <v>5658</v>
      </c>
      <c r="F3562">
        <v>2</v>
      </c>
    </row>
    <row r="3563" spans="1:6">
      <c r="A3563">
        <v>4814</v>
      </c>
      <c r="B3563">
        <v>15</v>
      </c>
      <c r="C3563" t="s">
        <v>64</v>
      </c>
      <c r="D3563" t="s">
        <v>92</v>
      </c>
      <c r="E3563">
        <v>6038</v>
      </c>
      <c r="F3563">
        <v>2</v>
      </c>
    </row>
    <row r="3564" spans="1:6">
      <c r="A3564">
        <v>4814</v>
      </c>
      <c r="B3564">
        <v>15</v>
      </c>
      <c r="C3564" t="s">
        <v>64</v>
      </c>
      <c r="D3564" t="s">
        <v>92</v>
      </c>
      <c r="E3564">
        <v>3747</v>
      </c>
      <c r="F3564">
        <v>2</v>
      </c>
    </row>
    <row r="3565" spans="1:6">
      <c r="A3565">
        <v>4814</v>
      </c>
      <c r="B3565">
        <v>15</v>
      </c>
      <c r="C3565" t="s">
        <v>64</v>
      </c>
      <c r="D3565" t="s">
        <v>92</v>
      </c>
      <c r="E3565">
        <v>4497</v>
      </c>
      <c r="F3565">
        <v>2</v>
      </c>
    </row>
    <row r="3566" spans="1:6">
      <c r="A3566">
        <v>4814</v>
      </c>
      <c r="B3566">
        <v>15</v>
      </c>
      <c r="C3566" t="s">
        <v>64</v>
      </c>
      <c r="D3566" t="s">
        <v>92</v>
      </c>
      <c r="E3566">
        <v>5003</v>
      </c>
      <c r="F3566">
        <v>2</v>
      </c>
    </row>
    <row r="3567" spans="1:6">
      <c r="A3567">
        <v>4814</v>
      </c>
      <c r="B3567">
        <v>15</v>
      </c>
      <c r="C3567" t="s">
        <v>64</v>
      </c>
      <c r="D3567" t="s">
        <v>92</v>
      </c>
      <c r="E3567">
        <v>2426</v>
      </c>
      <c r="F3567">
        <v>2</v>
      </c>
    </row>
    <row r="3568" spans="1:6">
      <c r="A3568">
        <v>4814</v>
      </c>
      <c r="B3568">
        <v>15</v>
      </c>
      <c r="C3568" t="s">
        <v>64</v>
      </c>
      <c r="D3568" t="s">
        <v>92</v>
      </c>
      <c r="E3568">
        <v>2110</v>
      </c>
      <c r="F3568">
        <v>2</v>
      </c>
    </row>
    <row r="3569" spans="1:6">
      <c r="A3569">
        <v>4814</v>
      </c>
      <c r="B3569">
        <v>15</v>
      </c>
      <c r="C3569" t="s">
        <v>64</v>
      </c>
      <c r="D3569" t="s">
        <v>92</v>
      </c>
      <c r="E3569">
        <v>6066</v>
      </c>
      <c r="F3569">
        <v>2</v>
      </c>
    </row>
    <row r="3570" spans="1:6">
      <c r="A3570">
        <v>4814</v>
      </c>
      <c r="B3570">
        <v>15</v>
      </c>
      <c r="C3570" t="s">
        <v>64</v>
      </c>
      <c r="D3570" t="s">
        <v>92</v>
      </c>
      <c r="E3570">
        <v>1313</v>
      </c>
      <c r="F3570">
        <v>2</v>
      </c>
    </row>
    <row r="3571" spans="1:6">
      <c r="A3571">
        <v>4814</v>
      </c>
      <c r="B3571">
        <v>15</v>
      </c>
      <c r="C3571" t="s">
        <v>64</v>
      </c>
      <c r="D3571" t="s">
        <v>92</v>
      </c>
      <c r="E3571">
        <v>3337</v>
      </c>
      <c r="F3571">
        <v>2</v>
      </c>
    </row>
    <row r="3572" spans="1:6">
      <c r="A3572">
        <v>4814</v>
      </c>
      <c r="B3572">
        <v>15</v>
      </c>
      <c r="C3572" t="s">
        <v>64</v>
      </c>
      <c r="D3572" t="s">
        <v>92</v>
      </c>
      <c r="E3572">
        <v>172</v>
      </c>
      <c r="F3572">
        <v>2</v>
      </c>
    </row>
    <row r="3573" spans="1:6">
      <c r="A3573">
        <v>4814</v>
      </c>
      <c r="B3573">
        <v>15</v>
      </c>
      <c r="C3573" t="s">
        <v>64</v>
      </c>
      <c r="D3573" t="s">
        <v>92</v>
      </c>
      <c r="E3573">
        <v>3764</v>
      </c>
      <c r="F3573">
        <v>1</v>
      </c>
    </row>
    <row r="3574" spans="1:6">
      <c r="A3574">
        <v>4814</v>
      </c>
      <c r="B3574">
        <v>15</v>
      </c>
      <c r="C3574" t="s">
        <v>64</v>
      </c>
      <c r="D3574" t="s">
        <v>92</v>
      </c>
      <c r="E3574">
        <v>5015</v>
      </c>
      <c r="F3574">
        <v>1</v>
      </c>
    </row>
    <row r="3575" spans="1:6">
      <c r="A3575">
        <v>4814</v>
      </c>
      <c r="B3575">
        <v>15</v>
      </c>
      <c r="C3575" t="s">
        <v>64</v>
      </c>
      <c r="D3575" t="s">
        <v>92</v>
      </c>
      <c r="E3575">
        <v>2855</v>
      </c>
      <c r="F3575">
        <v>1</v>
      </c>
    </row>
    <row r="3576" spans="1:6">
      <c r="A3576">
        <v>4814</v>
      </c>
      <c r="B3576">
        <v>15</v>
      </c>
      <c r="C3576" t="s">
        <v>64</v>
      </c>
      <c r="D3576" t="s">
        <v>92</v>
      </c>
      <c r="E3576">
        <v>3832</v>
      </c>
      <c r="F3576">
        <v>1</v>
      </c>
    </row>
    <row r="3577" spans="1:6">
      <c r="A3577">
        <v>4814</v>
      </c>
      <c r="B3577">
        <v>15</v>
      </c>
      <c r="C3577" t="s">
        <v>64</v>
      </c>
      <c r="D3577" t="s">
        <v>92</v>
      </c>
      <c r="E3577">
        <v>4503</v>
      </c>
      <c r="F3577">
        <v>1</v>
      </c>
    </row>
    <row r="3578" spans="1:6">
      <c r="A3578">
        <v>4814</v>
      </c>
      <c r="B3578">
        <v>15</v>
      </c>
      <c r="C3578" t="s">
        <v>64</v>
      </c>
      <c r="D3578" t="s">
        <v>92</v>
      </c>
      <c r="E3578">
        <v>2942</v>
      </c>
      <c r="F3578">
        <v>1</v>
      </c>
    </row>
    <row r="3579" spans="1:6">
      <c r="A3579">
        <v>4814</v>
      </c>
      <c r="B3579">
        <v>15</v>
      </c>
      <c r="C3579" t="s">
        <v>64</v>
      </c>
      <c r="D3579" t="s">
        <v>92</v>
      </c>
      <c r="E3579">
        <v>5163</v>
      </c>
      <c r="F3579">
        <v>1</v>
      </c>
    </row>
    <row r="3580" spans="1:6">
      <c r="A3580">
        <v>4814</v>
      </c>
      <c r="B3580">
        <v>15</v>
      </c>
      <c r="C3580" t="s">
        <v>64</v>
      </c>
      <c r="D3580" t="s">
        <v>92</v>
      </c>
      <c r="E3580">
        <v>3318</v>
      </c>
      <c r="F3580">
        <v>1</v>
      </c>
    </row>
    <row r="3581" spans="1:6">
      <c r="A3581">
        <v>4814</v>
      </c>
      <c r="B3581">
        <v>15</v>
      </c>
      <c r="C3581" t="s">
        <v>64</v>
      </c>
      <c r="D3581" t="s">
        <v>92</v>
      </c>
      <c r="E3581">
        <v>5791</v>
      </c>
      <c r="F3581">
        <v>1</v>
      </c>
    </row>
    <row r="3582" spans="1:6">
      <c r="A3582">
        <v>4814</v>
      </c>
      <c r="B3582">
        <v>15</v>
      </c>
      <c r="C3582" t="s">
        <v>64</v>
      </c>
      <c r="D3582" t="s">
        <v>92</v>
      </c>
      <c r="E3582">
        <v>2953</v>
      </c>
      <c r="F3582">
        <v>1</v>
      </c>
    </row>
    <row r="3583" spans="1:6">
      <c r="A3583">
        <v>4814</v>
      </c>
      <c r="B3583">
        <v>15</v>
      </c>
      <c r="C3583" t="s">
        <v>64</v>
      </c>
      <c r="D3583" t="s">
        <v>92</v>
      </c>
      <c r="E3583">
        <v>2138</v>
      </c>
      <c r="F3583">
        <v>1</v>
      </c>
    </row>
    <row r="3584" spans="1:6">
      <c r="A3584">
        <v>4814</v>
      </c>
      <c r="B3584">
        <v>15</v>
      </c>
      <c r="C3584" t="s">
        <v>64</v>
      </c>
      <c r="D3584" t="s">
        <v>92</v>
      </c>
      <c r="E3584">
        <v>4604</v>
      </c>
      <c r="F3584">
        <v>1</v>
      </c>
    </row>
    <row r="3585" spans="1:6">
      <c r="A3585">
        <v>4814</v>
      </c>
      <c r="B3585">
        <v>15</v>
      </c>
      <c r="C3585" t="s">
        <v>64</v>
      </c>
      <c r="D3585" t="s">
        <v>92</v>
      </c>
      <c r="E3585">
        <v>2238</v>
      </c>
      <c r="F3585">
        <v>1</v>
      </c>
    </row>
    <row r="3586" spans="1:6">
      <c r="A3586">
        <v>4814</v>
      </c>
      <c r="B3586">
        <v>15</v>
      </c>
      <c r="C3586" t="s">
        <v>64</v>
      </c>
      <c r="D3586" t="s">
        <v>92</v>
      </c>
      <c r="E3586">
        <v>3500</v>
      </c>
      <c r="F3586">
        <v>1</v>
      </c>
    </row>
    <row r="3587" spans="1:6">
      <c r="A3587">
        <v>4814</v>
      </c>
      <c r="B3587">
        <v>15</v>
      </c>
      <c r="C3587" t="s">
        <v>64</v>
      </c>
      <c r="D3587" t="s">
        <v>92</v>
      </c>
      <c r="E3587">
        <v>4297</v>
      </c>
      <c r="F3587">
        <v>1</v>
      </c>
    </row>
    <row r="3588" spans="1:6">
      <c r="A3588">
        <v>4814</v>
      </c>
      <c r="B3588">
        <v>15</v>
      </c>
      <c r="C3588" t="s">
        <v>64</v>
      </c>
      <c r="D3588" t="s">
        <v>92</v>
      </c>
      <c r="E3588">
        <v>4542</v>
      </c>
      <c r="F3588">
        <v>1</v>
      </c>
    </row>
    <row r="3589" spans="1:6">
      <c r="A3589">
        <v>4814</v>
      </c>
      <c r="B3589">
        <v>15</v>
      </c>
      <c r="C3589" t="s">
        <v>64</v>
      </c>
      <c r="D3589" t="s">
        <v>92</v>
      </c>
      <c r="E3589">
        <v>5118</v>
      </c>
      <c r="F3589">
        <v>1</v>
      </c>
    </row>
    <row r="3590" spans="1:6">
      <c r="A3590">
        <v>4814</v>
      </c>
      <c r="B3590">
        <v>15</v>
      </c>
      <c r="C3590" t="s">
        <v>64</v>
      </c>
      <c r="D3590" t="s">
        <v>92</v>
      </c>
      <c r="E3590">
        <v>3933</v>
      </c>
      <c r="F3590">
        <v>1</v>
      </c>
    </row>
    <row r="3591" spans="1:6">
      <c r="A3591">
        <v>4814</v>
      </c>
      <c r="B3591">
        <v>15</v>
      </c>
      <c r="C3591" t="s">
        <v>64</v>
      </c>
      <c r="D3591" t="s">
        <v>92</v>
      </c>
      <c r="E3591">
        <v>5954</v>
      </c>
      <c r="F3591">
        <v>1</v>
      </c>
    </row>
    <row r="3592" spans="1:6">
      <c r="A3592">
        <v>4814</v>
      </c>
      <c r="B3592">
        <v>15</v>
      </c>
      <c r="C3592" t="s">
        <v>64</v>
      </c>
      <c r="D3592" t="s">
        <v>92</v>
      </c>
      <c r="E3592">
        <v>4327</v>
      </c>
      <c r="F3592">
        <v>1</v>
      </c>
    </row>
    <row r="3593" spans="1:6">
      <c r="A3593">
        <v>4814</v>
      </c>
      <c r="B3593">
        <v>15</v>
      </c>
      <c r="C3593" t="s">
        <v>64</v>
      </c>
      <c r="D3593" t="s">
        <v>92</v>
      </c>
      <c r="E3593">
        <v>4266</v>
      </c>
      <c r="F3593">
        <v>1</v>
      </c>
    </row>
    <row r="3594" spans="1:6">
      <c r="A3594">
        <v>4814</v>
      </c>
      <c r="B3594">
        <v>15</v>
      </c>
      <c r="C3594" t="s">
        <v>64</v>
      </c>
      <c r="D3594" t="s">
        <v>92</v>
      </c>
      <c r="E3594">
        <v>3309</v>
      </c>
      <c r="F3594">
        <v>1</v>
      </c>
    </row>
    <row r="3595" spans="1:6">
      <c r="A3595">
        <v>4814</v>
      </c>
      <c r="B3595">
        <v>15</v>
      </c>
      <c r="C3595" t="s">
        <v>64</v>
      </c>
      <c r="D3595" t="s">
        <v>92</v>
      </c>
      <c r="E3595">
        <v>26</v>
      </c>
      <c r="F3595">
        <v>1</v>
      </c>
    </row>
    <row r="3596" spans="1:6">
      <c r="A3596">
        <v>4814</v>
      </c>
      <c r="B3596">
        <v>15</v>
      </c>
      <c r="C3596" t="s">
        <v>64</v>
      </c>
      <c r="D3596" t="s">
        <v>92</v>
      </c>
      <c r="E3596">
        <v>4121</v>
      </c>
      <c r="F3596">
        <v>1</v>
      </c>
    </row>
    <row r="3597" spans="1:6">
      <c r="A3597">
        <v>4814</v>
      </c>
      <c r="B3597">
        <v>15</v>
      </c>
      <c r="C3597" t="s">
        <v>64</v>
      </c>
      <c r="D3597" t="s">
        <v>92</v>
      </c>
      <c r="E3597">
        <v>1136</v>
      </c>
      <c r="F3597">
        <v>1</v>
      </c>
    </row>
    <row r="3598" spans="1:6">
      <c r="A3598">
        <v>4814</v>
      </c>
      <c r="B3598">
        <v>15</v>
      </c>
      <c r="C3598" t="s">
        <v>64</v>
      </c>
      <c r="D3598" t="s">
        <v>92</v>
      </c>
      <c r="E3598">
        <v>2440</v>
      </c>
      <c r="F3598">
        <v>1</v>
      </c>
    </row>
    <row r="3599" spans="1:6">
      <c r="A3599">
        <v>4814</v>
      </c>
      <c r="B3599">
        <v>15</v>
      </c>
      <c r="C3599" t="s">
        <v>64</v>
      </c>
      <c r="D3599" t="s">
        <v>92</v>
      </c>
      <c r="E3599">
        <v>2619</v>
      </c>
      <c r="F3599">
        <v>1</v>
      </c>
    </row>
    <row r="3600" spans="1:6">
      <c r="A3600">
        <v>4814</v>
      </c>
      <c r="B3600">
        <v>15</v>
      </c>
      <c r="C3600" t="s">
        <v>64</v>
      </c>
      <c r="D3600" t="s">
        <v>92</v>
      </c>
      <c r="E3600">
        <v>5829</v>
      </c>
      <c r="F3600">
        <v>1</v>
      </c>
    </row>
    <row r="3601" spans="1:6">
      <c r="A3601">
        <v>4814</v>
      </c>
      <c r="B3601">
        <v>15</v>
      </c>
      <c r="C3601" t="s">
        <v>64</v>
      </c>
      <c r="D3601" t="s">
        <v>92</v>
      </c>
      <c r="E3601">
        <v>3670</v>
      </c>
      <c r="F3601">
        <v>1</v>
      </c>
    </row>
    <row r="3602" spans="1:6">
      <c r="A3602">
        <v>4814</v>
      </c>
      <c r="B3602">
        <v>15</v>
      </c>
      <c r="C3602" t="s">
        <v>64</v>
      </c>
      <c r="D3602" t="s">
        <v>92</v>
      </c>
      <c r="E3602">
        <v>3509</v>
      </c>
      <c r="F3602">
        <v>1</v>
      </c>
    </row>
    <row r="3603" spans="1:6">
      <c r="A3603">
        <v>4814</v>
      </c>
      <c r="B3603">
        <v>15</v>
      </c>
      <c r="C3603" t="s">
        <v>64</v>
      </c>
      <c r="D3603" t="s">
        <v>92</v>
      </c>
      <c r="E3603">
        <v>1128</v>
      </c>
      <c r="F3603">
        <v>1</v>
      </c>
    </row>
    <row r="3604" spans="1:6">
      <c r="A3604">
        <v>4814</v>
      </c>
      <c r="B3604">
        <v>15</v>
      </c>
      <c r="C3604" t="s">
        <v>64</v>
      </c>
      <c r="D3604" t="s">
        <v>92</v>
      </c>
      <c r="E3604">
        <v>4113</v>
      </c>
      <c r="F3604">
        <v>1</v>
      </c>
    </row>
    <row r="3605" spans="1:6">
      <c r="A3605">
        <v>4814</v>
      </c>
      <c r="B3605">
        <v>15</v>
      </c>
      <c r="C3605" t="s">
        <v>64</v>
      </c>
      <c r="D3605" t="s">
        <v>92</v>
      </c>
      <c r="E3605">
        <v>4835</v>
      </c>
      <c r="F3605">
        <v>1</v>
      </c>
    </row>
    <row r="3606" spans="1:6">
      <c r="A3606">
        <v>4814</v>
      </c>
      <c r="B3606">
        <v>15</v>
      </c>
      <c r="C3606" t="s">
        <v>64</v>
      </c>
      <c r="D3606" t="s">
        <v>92</v>
      </c>
      <c r="E3606">
        <v>1026</v>
      </c>
      <c r="F3606">
        <v>1</v>
      </c>
    </row>
    <row r="3607" spans="1:6">
      <c r="A3607">
        <v>4814</v>
      </c>
      <c r="B3607">
        <v>15</v>
      </c>
      <c r="C3607" t="s">
        <v>64</v>
      </c>
      <c r="D3607" t="s">
        <v>92</v>
      </c>
      <c r="E3607">
        <v>5057</v>
      </c>
      <c r="F3607">
        <v>1</v>
      </c>
    </row>
    <row r="3608" spans="1:6">
      <c r="A3608">
        <v>4814</v>
      </c>
      <c r="B3608">
        <v>15</v>
      </c>
      <c r="C3608" t="s">
        <v>64</v>
      </c>
      <c r="D3608" t="s">
        <v>92</v>
      </c>
      <c r="E3608">
        <v>5981</v>
      </c>
      <c r="F3608">
        <v>1</v>
      </c>
    </row>
    <row r="3609" spans="1:6">
      <c r="A3609">
        <v>4814</v>
      </c>
      <c r="B3609">
        <v>15</v>
      </c>
      <c r="C3609" t="s">
        <v>64</v>
      </c>
      <c r="D3609" t="s">
        <v>92</v>
      </c>
      <c r="E3609">
        <v>5479</v>
      </c>
      <c r="F3609">
        <v>1</v>
      </c>
    </row>
    <row r="3610" spans="1:6">
      <c r="A3610">
        <v>4814</v>
      </c>
      <c r="B3610">
        <v>15</v>
      </c>
      <c r="C3610" t="s">
        <v>64</v>
      </c>
      <c r="D3610" t="s">
        <v>92</v>
      </c>
      <c r="E3610">
        <v>3489</v>
      </c>
      <c r="F3610">
        <v>1</v>
      </c>
    </row>
    <row r="3611" spans="1:6">
      <c r="A3611">
        <v>4814</v>
      </c>
      <c r="B3611">
        <v>15</v>
      </c>
      <c r="C3611" t="s">
        <v>64</v>
      </c>
      <c r="D3611" t="s">
        <v>92</v>
      </c>
      <c r="E3611">
        <v>5420</v>
      </c>
      <c r="F3611">
        <v>1</v>
      </c>
    </row>
    <row r="3612" spans="1:6">
      <c r="A3612">
        <v>4814</v>
      </c>
      <c r="B3612">
        <v>15</v>
      </c>
      <c r="C3612" t="s">
        <v>64</v>
      </c>
      <c r="D3612" t="s">
        <v>92</v>
      </c>
      <c r="E3612">
        <v>2253</v>
      </c>
      <c r="F3612">
        <v>1</v>
      </c>
    </row>
    <row r="3613" spans="1:6">
      <c r="A3613">
        <v>4814</v>
      </c>
      <c r="B3613">
        <v>15</v>
      </c>
      <c r="C3613" t="s">
        <v>64</v>
      </c>
      <c r="D3613" t="s">
        <v>92</v>
      </c>
      <c r="E3613">
        <v>2158</v>
      </c>
      <c r="F3613">
        <v>1</v>
      </c>
    </row>
    <row r="3614" spans="1:6">
      <c r="A3614">
        <v>4814</v>
      </c>
      <c r="B3614">
        <v>15</v>
      </c>
      <c r="C3614" t="s">
        <v>64</v>
      </c>
      <c r="D3614" t="s">
        <v>92</v>
      </c>
      <c r="E3614">
        <v>3846</v>
      </c>
      <c r="F3614">
        <v>1</v>
      </c>
    </row>
    <row r="3615" spans="1:6">
      <c r="A3615">
        <v>4814</v>
      </c>
      <c r="B3615">
        <v>15</v>
      </c>
      <c r="C3615" t="s">
        <v>64</v>
      </c>
      <c r="D3615" t="s">
        <v>92</v>
      </c>
      <c r="E3615">
        <v>3110</v>
      </c>
      <c r="F3615">
        <v>1</v>
      </c>
    </row>
    <row r="3616" spans="1:6">
      <c r="A3616">
        <v>4814</v>
      </c>
      <c r="B3616">
        <v>15</v>
      </c>
      <c r="C3616" t="s">
        <v>64</v>
      </c>
      <c r="D3616" t="s">
        <v>92</v>
      </c>
      <c r="E3616">
        <v>2090</v>
      </c>
      <c r="F3616">
        <v>1</v>
      </c>
    </row>
    <row r="3617" spans="1:6">
      <c r="A3617">
        <v>4814</v>
      </c>
      <c r="B3617">
        <v>15</v>
      </c>
      <c r="C3617" t="s">
        <v>64</v>
      </c>
      <c r="D3617" t="s">
        <v>92</v>
      </c>
      <c r="E3617">
        <v>2887</v>
      </c>
      <c r="F3617">
        <v>1</v>
      </c>
    </row>
    <row r="3618" spans="1:6">
      <c r="A3618">
        <v>4814</v>
      </c>
      <c r="B3618">
        <v>15</v>
      </c>
      <c r="C3618" t="s">
        <v>64</v>
      </c>
      <c r="D3618" t="s">
        <v>92</v>
      </c>
      <c r="E3618">
        <v>5470</v>
      </c>
      <c r="F3618">
        <v>1</v>
      </c>
    </row>
    <row r="3619" spans="1:6">
      <c r="A3619">
        <v>4814</v>
      </c>
      <c r="B3619">
        <v>15</v>
      </c>
      <c r="C3619" t="s">
        <v>64</v>
      </c>
      <c r="D3619" t="s">
        <v>92</v>
      </c>
      <c r="E3619">
        <v>2051</v>
      </c>
      <c r="F3619">
        <v>1</v>
      </c>
    </row>
    <row r="3620" spans="1:6">
      <c r="A3620">
        <v>4814</v>
      </c>
      <c r="B3620">
        <v>15</v>
      </c>
      <c r="C3620" t="s">
        <v>64</v>
      </c>
      <c r="D3620" t="s">
        <v>92</v>
      </c>
      <c r="E3620">
        <v>4222</v>
      </c>
      <c r="F3620">
        <v>1</v>
      </c>
    </row>
    <row r="3621" spans="1:6">
      <c r="A3621">
        <v>4814</v>
      </c>
      <c r="B3621">
        <v>15</v>
      </c>
      <c r="C3621" t="s">
        <v>64</v>
      </c>
      <c r="D3621" t="s">
        <v>92</v>
      </c>
      <c r="E3621">
        <v>4385</v>
      </c>
      <c r="F3621">
        <v>1</v>
      </c>
    </row>
    <row r="3622" spans="1:6">
      <c r="A3622">
        <v>4814</v>
      </c>
      <c r="B3622">
        <v>15</v>
      </c>
      <c r="C3622" t="s">
        <v>64</v>
      </c>
      <c r="D3622" t="s">
        <v>92</v>
      </c>
      <c r="E3622">
        <v>5315</v>
      </c>
      <c r="F3622">
        <v>1</v>
      </c>
    </row>
    <row r="3623" spans="1:6">
      <c r="A3623">
        <v>4814</v>
      </c>
      <c r="B3623">
        <v>15</v>
      </c>
      <c r="C3623" t="s">
        <v>64</v>
      </c>
      <c r="D3623" t="s">
        <v>92</v>
      </c>
      <c r="E3623">
        <v>83</v>
      </c>
      <c r="F3623">
        <v>1</v>
      </c>
    </row>
    <row r="3624" spans="1:6">
      <c r="A3624">
        <v>4814</v>
      </c>
      <c r="B3624">
        <v>15</v>
      </c>
      <c r="C3624" t="s">
        <v>64</v>
      </c>
      <c r="D3624" t="s">
        <v>92</v>
      </c>
      <c r="E3624">
        <v>5962</v>
      </c>
      <c r="F3624">
        <v>1</v>
      </c>
    </row>
    <row r="3625" spans="1:6">
      <c r="A3625">
        <v>4814</v>
      </c>
      <c r="B3625">
        <v>15</v>
      </c>
      <c r="C3625" t="s">
        <v>64</v>
      </c>
      <c r="D3625" t="s">
        <v>92</v>
      </c>
      <c r="E3625">
        <v>2048</v>
      </c>
      <c r="F3625">
        <v>1</v>
      </c>
    </row>
    <row r="3626" spans="1:6">
      <c r="A3626">
        <v>4814</v>
      </c>
      <c r="B3626">
        <v>15</v>
      </c>
      <c r="C3626" t="s">
        <v>64</v>
      </c>
      <c r="D3626" t="s">
        <v>92</v>
      </c>
      <c r="E3626">
        <v>2815</v>
      </c>
      <c r="F3626">
        <v>1</v>
      </c>
    </row>
    <row r="3627" spans="1:6">
      <c r="A3627">
        <v>4814</v>
      </c>
      <c r="B3627">
        <v>15</v>
      </c>
      <c r="C3627" t="s">
        <v>64</v>
      </c>
      <c r="D3627" t="s">
        <v>92</v>
      </c>
      <c r="E3627">
        <v>4706</v>
      </c>
      <c r="F3627">
        <v>1</v>
      </c>
    </row>
    <row r="3628" spans="1:6">
      <c r="A3628">
        <v>4814</v>
      </c>
      <c r="B3628">
        <v>15</v>
      </c>
      <c r="C3628" t="s">
        <v>64</v>
      </c>
      <c r="D3628" t="s">
        <v>92</v>
      </c>
      <c r="E3628">
        <v>3944</v>
      </c>
      <c r="F3628">
        <v>1</v>
      </c>
    </row>
    <row r="3629" spans="1:6">
      <c r="A3629">
        <v>4814</v>
      </c>
      <c r="B3629">
        <v>15</v>
      </c>
      <c r="C3629" t="s">
        <v>64</v>
      </c>
      <c r="D3629" t="s">
        <v>92</v>
      </c>
      <c r="E3629">
        <v>2452</v>
      </c>
      <c r="F3629">
        <v>1</v>
      </c>
    </row>
    <row r="3630" spans="1:6">
      <c r="A3630">
        <v>4814</v>
      </c>
      <c r="B3630">
        <v>15</v>
      </c>
      <c r="C3630" t="s">
        <v>64</v>
      </c>
      <c r="D3630" t="s">
        <v>92</v>
      </c>
      <c r="E3630">
        <v>1334</v>
      </c>
      <c r="F3630">
        <v>1</v>
      </c>
    </row>
    <row r="3631" spans="1:6">
      <c r="A3631">
        <v>4814</v>
      </c>
      <c r="B3631">
        <v>15</v>
      </c>
      <c r="C3631" t="s">
        <v>64</v>
      </c>
      <c r="D3631" t="s">
        <v>92</v>
      </c>
      <c r="E3631">
        <v>2965</v>
      </c>
      <c r="F3631">
        <v>1</v>
      </c>
    </row>
    <row r="3632" spans="1:6">
      <c r="A3632">
        <v>4814</v>
      </c>
      <c r="B3632">
        <v>15</v>
      </c>
      <c r="C3632" t="s">
        <v>64</v>
      </c>
      <c r="D3632" t="s">
        <v>92</v>
      </c>
      <c r="E3632">
        <v>3381</v>
      </c>
      <c r="F3632">
        <v>1</v>
      </c>
    </row>
    <row r="3633" spans="1:6">
      <c r="A3633">
        <v>4814</v>
      </c>
      <c r="B3633">
        <v>15</v>
      </c>
      <c r="C3633" t="s">
        <v>64</v>
      </c>
      <c r="D3633" t="s">
        <v>92</v>
      </c>
      <c r="E3633">
        <v>3075</v>
      </c>
      <c r="F3633">
        <v>1</v>
      </c>
    </row>
    <row r="3634" spans="1:6">
      <c r="A3634">
        <v>4814</v>
      </c>
      <c r="B3634">
        <v>15</v>
      </c>
      <c r="C3634" t="s">
        <v>64</v>
      </c>
      <c r="D3634" t="s">
        <v>92</v>
      </c>
      <c r="E3634">
        <v>5588</v>
      </c>
      <c r="F3634">
        <v>1</v>
      </c>
    </row>
    <row r="3635" spans="1:6">
      <c r="A3635">
        <v>4814</v>
      </c>
      <c r="B3635">
        <v>15</v>
      </c>
      <c r="C3635" t="s">
        <v>64</v>
      </c>
      <c r="D3635" t="s">
        <v>92</v>
      </c>
      <c r="E3635">
        <v>3924</v>
      </c>
      <c r="F3635">
        <v>1</v>
      </c>
    </row>
    <row r="3636" spans="1:6">
      <c r="A3636">
        <v>4814</v>
      </c>
      <c r="B3636">
        <v>15</v>
      </c>
      <c r="C3636" t="s">
        <v>64</v>
      </c>
      <c r="D3636" t="s">
        <v>92</v>
      </c>
      <c r="E3636">
        <v>5943</v>
      </c>
      <c r="F3636">
        <v>1</v>
      </c>
    </row>
    <row r="3637" spans="1:6">
      <c r="A3637">
        <v>4814</v>
      </c>
      <c r="B3637">
        <v>15</v>
      </c>
      <c r="C3637" t="s">
        <v>64</v>
      </c>
      <c r="D3637" t="s">
        <v>92</v>
      </c>
      <c r="E3637">
        <v>4770</v>
      </c>
      <c r="F3637">
        <v>1</v>
      </c>
    </row>
    <row r="3638" spans="1:6">
      <c r="A3638">
        <v>4814</v>
      </c>
      <c r="B3638">
        <v>15</v>
      </c>
      <c r="C3638" t="s">
        <v>64</v>
      </c>
      <c r="D3638" t="s">
        <v>92</v>
      </c>
      <c r="E3638">
        <v>5856</v>
      </c>
      <c r="F3638">
        <v>1</v>
      </c>
    </row>
    <row r="3639" spans="1:6">
      <c r="A3639">
        <v>4814</v>
      </c>
      <c r="B3639">
        <v>15</v>
      </c>
      <c r="C3639" t="s">
        <v>64</v>
      </c>
      <c r="D3639" t="s">
        <v>92</v>
      </c>
      <c r="E3639">
        <v>5903</v>
      </c>
      <c r="F3639">
        <v>1</v>
      </c>
    </row>
    <row r="3640" spans="1:6">
      <c r="A3640">
        <v>4814</v>
      </c>
      <c r="B3640">
        <v>15</v>
      </c>
      <c r="C3640" t="s">
        <v>64</v>
      </c>
      <c r="D3640" t="s">
        <v>92</v>
      </c>
      <c r="E3640">
        <v>4331</v>
      </c>
      <c r="F3640">
        <v>1</v>
      </c>
    </row>
    <row r="3641" spans="1:6">
      <c r="A3641">
        <v>4814</v>
      </c>
      <c r="B3641">
        <v>15</v>
      </c>
      <c r="C3641" t="s">
        <v>64</v>
      </c>
      <c r="D3641" t="s">
        <v>92</v>
      </c>
      <c r="E3641">
        <v>4332</v>
      </c>
      <c r="F3641">
        <v>1</v>
      </c>
    </row>
    <row r="3642" spans="1:6">
      <c r="A3642">
        <v>4814</v>
      </c>
      <c r="B3642">
        <v>15</v>
      </c>
      <c r="C3642" t="s">
        <v>64</v>
      </c>
      <c r="D3642" t="s">
        <v>92</v>
      </c>
      <c r="E3642">
        <v>2622</v>
      </c>
      <c r="F3642">
        <v>1</v>
      </c>
    </row>
    <row r="3643" spans="1:6">
      <c r="A3643">
        <v>4814</v>
      </c>
      <c r="B3643">
        <v>15</v>
      </c>
      <c r="C3643" t="s">
        <v>64</v>
      </c>
      <c r="D3643" t="s">
        <v>92</v>
      </c>
      <c r="E3643">
        <v>5406</v>
      </c>
      <c r="F3643">
        <v>1</v>
      </c>
    </row>
    <row r="3644" spans="1:6">
      <c r="A3644">
        <v>4814</v>
      </c>
      <c r="B3644">
        <v>15</v>
      </c>
      <c r="C3644" t="s">
        <v>64</v>
      </c>
      <c r="D3644" t="s">
        <v>92</v>
      </c>
      <c r="E3644">
        <v>304</v>
      </c>
      <c r="F3644">
        <v>1</v>
      </c>
    </row>
    <row r="3645" spans="1:6">
      <c r="A3645">
        <v>4814</v>
      </c>
      <c r="B3645">
        <v>15</v>
      </c>
      <c r="C3645" t="s">
        <v>64</v>
      </c>
      <c r="D3645" t="s">
        <v>92</v>
      </c>
      <c r="E3645">
        <v>1324</v>
      </c>
      <c r="F3645">
        <v>1</v>
      </c>
    </row>
    <row r="3646" spans="1:6">
      <c r="A3646">
        <v>4814</v>
      </c>
      <c r="B3646">
        <v>15</v>
      </c>
      <c r="C3646" t="s">
        <v>64</v>
      </c>
      <c r="D3646" t="s">
        <v>92</v>
      </c>
      <c r="E3646">
        <v>4534</v>
      </c>
      <c r="F3646">
        <v>1</v>
      </c>
    </row>
    <row r="3647" spans="1:6">
      <c r="A3647">
        <v>4814</v>
      </c>
      <c r="B3647">
        <v>15</v>
      </c>
      <c r="C3647" t="s">
        <v>64</v>
      </c>
      <c r="D3647" t="s">
        <v>92</v>
      </c>
      <c r="E3647">
        <v>2727</v>
      </c>
      <c r="F3647">
        <v>1</v>
      </c>
    </row>
    <row r="3648" spans="1:6">
      <c r="A3648">
        <v>4814</v>
      </c>
      <c r="B3648">
        <v>15</v>
      </c>
      <c r="C3648" t="s">
        <v>64</v>
      </c>
      <c r="D3648" t="s">
        <v>92</v>
      </c>
      <c r="E3648">
        <v>4879</v>
      </c>
      <c r="F3648">
        <v>1</v>
      </c>
    </row>
    <row r="3649" spans="1:6">
      <c r="A3649">
        <v>4814</v>
      </c>
      <c r="B3649">
        <v>15</v>
      </c>
      <c r="C3649" t="s">
        <v>64</v>
      </c>
      <c r="D3649" t="s">
        <v>92</v>
      </c>
      <c r="E3649">
        <v>3797</v>
      </c>
      <c r="F3649">
        <v>1</v>
      </c>
    </row>
    <row r="3650" spans="1:6">
      <c r="A3650">
        <v>4814</v>
      </c>
      <c r="B3650">
        <v>15</v>
      </c>
      <c r="C3650" t="s">
        <v>64</v>
      </c>
      <c r="D3650" t="s">
        <v>92</v>
      </c>
      <c r="E3650">
        <v>4649</v>
      </c>
      <c r="F3650">
        <v>1</v>
      </c>
    </row>
    <row r="3651" spans="1:6">
      <c r="A3651">
        <v>4814</v>
      </c>
      <c r="B3651">
        <v>15</v>
      </c>
      <c r="C3651" t="s">
        <v>64</v>
      </c>
      <c r="D3651" t="s">
        <v>92</v>
      </c>
      <c r="E3651">
        <v>5538</v>
      </c>
      <c r="F3651">
        <v>1</v>
      </c>
    </row>
    <row r="3652" spans="1:6">
      <c r="A3652">
        <v>4814</v>
      </c>
      <c r="B3652">
        <v>15</v>
      </c>
      <c r="C3652" t="s">
        <v>64</v>
      </c>
      <c r="D3652" t="s">
        <v>92</v>
      </c>
      <c r="E3652">
        <v>3679</v>
      </c>
      <c r="F3652">
        <v>1</v>
      </c>
    </row>
    <row r="3653" spans="1:6">
      <c r="A3653">
        <v>4814</v>
      </c>
      <c r="B3653">
        <v>15</v>
      </c>
      <c r="C3653" t="s">
        <v>64</v>
      </c>
      <c r="D3653" t="s">
        <v>92</v>
      </c>
      <c r="E3653">
        <v>5017</v>
      </c>
      <c r="F3653">
        <v>1</v>
      </c>
    </row>
    <row r="3654" spans="1:6">
      <c r="A3654">
        <v>4814</v>
      </c>
      <c r="B3654">
        <v>15</v>
      </c>
      <c r="C3654" t="s">
        <v>64</v>
      </c>
      <c r="D3654" t="s">
        <v>92</v>
      </c>
      <c r="E3654">
        <v>3546</v>
      </c>
      <c r="F3654">
        <v>1</v>
      </c>
    </row>
    <row r="3655" spans="1:6">
      <c r="A3655">
        <v>4814</v>
      </c>
      <c r="B3655">
        <v>15</v>
      </c>
      <c r="C3655" t="s">
        <v>64</v>
      </c>
      <c r="D3655" t="s">
        <v>92</v>
      </c>
      <c r="E3655">
        <v>4146</v>
      </c>
      <c r="F3655">
        <v>1</v>
      </c>
    </row>
    <row r="3656" spans="1:6">
      <c r="A3656">
        <v>4814</v>
      </c>
      <c r="B3656">
        <v>15</v>
      </c>
      <c r="C3656" t="s">
        <v>64</v>
      </c>
      <c r="D3656" t="s">
        <v>92</v>
      </c>
      <c r="E3656">
        <v>1156</v>
      </c>
      <c r="F3656">
        <v>1</v>
      </c>
    </row>
    <row r="3657" spans="1:6">
      <c r="A3657">
        <v>4814</v>
      </c>
      <c r="B3657">
        <v>15</v>
      </c>
      <c r="C3657" t="s">
        <v>64</v>
      </c>
      <c r="D3657" t="s">
        <v>92</v>
      </c>
      <c r="E3657">
        <v>162</v>
      </c>
      <c r="F3657">
        <v>1</v>
      </c>
    </row>
    <row r="3658" spans="1:6">
      <c r="A3658">
        <v>4814</v>
      </c>
      <c r="B3658">
        <v>15</v>
      </c>
      <c r="C3658" t="s">
        <v>64</v>
      </c>
      <c r="D3658" t="s">
        <v>92</v>
      </c>
      <c r="E3658">
        <v>3099</v>
      </c>
      <c r="F3658">
        <v>1</v>
      </c>
    </row>
    <row r="3659" spans="1:6">
      <c r="A3659">
        <v>4814</v>
      </c>
      <c r="B3659">
        <v>15</v>
      </c>
      <c r="C3659" t="s">
        <v>64</v>
      </c>
      <c r="D3659" t="s">
        <v>92</v>
      </c>
      <c r="E3659">
        <v>1275</v>
      </c>
      <c r="F3659">
        <v>1</v>
      </c>
    </row>
    <row r="3660" spans="1:6">
      <c r="A3660">
        <v>4814</v>
      </c>
      <c r="B3660">
        <v>15</v>
      </c>
      <c r="C3660" t="s">
        <v>64</v>
      </c>
      <c r="D3660" t="s">
        <v>92</v>
      </c>
      <c r="E3660">
        <v>202</v>
      </c>
      <c r="F3660">
        <v>1</v>
      </c>
    </row>
    <row r="3661" spans="1:6">
      <c r="A3661">
        <v>4814</v>
      </c>
      <c r="B3661">
        <v>15</v>
      </c>
      <c r="C3661" t="s">
        <v>64</v>
      </c>
      <c r="D3661" t="s">
        <v>92</v>
      </c>
      <c r="E3661">
        <v>1302</v>
      </c>
      <c r="F3661">
        <v>1</v>
      </c>
    </row>
    <row r="3662" spans="1:6">
      <c r="A3662">
        <v>4814</v>
      </c>
      <c r="B3662">
        <v>15</v>
      </c>
      <c r="C3662" t="s">
        <v>64</v>
      </c>
      <c r="D3662" t="s">
        <v>92</v>
      </c>
      <c r="E3662">
        <v>3372</v>
      </c>
      <c r="F3662">
        <v>1</v>
      </c>
    </row>
    <row r="3663" spans="1:6">
      <c r="A3663">
        <v>4814</v>
      </c>
      <c r="B3663">
        <v>15</v>
      </c>
      <c r="C3663" t="s">
        <v>62</v>
      </c>
      <c r="D3663" t="s">
        <v>92</v>
      </c>
      <c r="E3663">
        <v>172</v>
      </c>
      <c r="F3663">
        <v>3</v>
      </c>
    </row>
    <row r="3664" spans="1:6">
      <c r="A3664">
        <v>4814</v>
      </c>
      <c r="B3664">
        <v>15</v>
      </c>
      <c r="C3664" t="s">
        <v>62</v>
      </c>
      <c r="D3664" t="s">
        <v>92</v>
      </c>
      <c r="E3664">
        <v>4249</v>
      </c>
      <c r="F3664">
        <v>3</v>
      </c>
    </row>
    <row r="3665" spans="1:6">
      <c r="A3665">
        <v>4814</v>
      </c>
      <c r="B3665">
        <v>15</v>
      </c>
      <c r="C3665" t="s">
        <v>62</v>
      </c>
      <c r="D3665" t="s">
        <v>92</v>
      </c>
      <c r="E3665">
        <v>2426</v>
      </c>
      <c r="F3665">
        <v>2</v>
      </c>
    </row>
    <row r="3666" spans="1:6">
      <c r="A3666">
        <v>4814</v>
      </c>
      <c r="B3666">
        <v>15</v>
      </c>
      <c r="C3666" t="s">
        <v>62</v>
      </c>
      <c r="D3666" t="s">
        <v>92</v>
      </c>
      <c r="E3666">
        <v>2835</v>
      </c>
      <c r="F3666">
        <v>2</v>
      </c>
    </row>
    <row r="3667" spans="1:6">
      <c r="A3667">
        <v>4814</v>
      </c>
      <c r="B3667">
        <v>15</v>
      </c>
      <c r="C3667" t="s">
        <v>62</v>
      </c>
      <c r="D3667" t="s">
        <v>92</v>
      </c>
      <c r="E3667">
        <v>2808</v>
      </c>
      <c r="F3667">
        <v>2</v>
      </c>
    </row>
    <row r="3668" spans="1:6">
      <c r="A3668">
        <v>4814</v>
      </c>
      <c r="B3668">
        <v>15</v>
      </c>
      <c r="C3668" t="s">
        <v>62</v>
      </c>
      <c r="D3668" t="s">
        <v>92</v>
      </c>
      <c r="E3668">
        <v>3906</v>
      </c>
      <c r="F3668">
        <v>2</v>
      </c>
    </row>
    <row r="3669" spans="1:6">
      <c r="A3669">
        <v>4814</v>
      </c>
      <c r="B3669">
        <v>15</v>
      </c>
      <c r="C3669" t="s">
        <v>62</v>
      </c>
      <c r="D3669" t="s">
        <v>92</v>
      </c>
      <c r="E3669">
        <v>199</v>
      </c>
      <c r="F3669">
        <v>2</v>
      </c>
    </row>
    <row r="3670" spans="1:6">
      <c r="A3670">
        <v>4814</v>
      </c>
      <c r="B3670">
        <v>15</v>
      </c>
      <c r="C3670" t="s">
        <v>62</v>
      </c>
      <c r="D3670" t="s">
        <v>92</v>
      </c>
      <c r="E3670">
        <v>2024</v>
      </c>
      <c r="F3670">
        <v>2</v>
      </c>
    </row>
    <row r="3671" spans="1:6">
      <c r="A3671">
        <v>4814</v>
      </c>
      <c r="B3671">
        <v>15</v>
      </c>
      <c r="C3671" t="s">
        <v>62</v>
      </c>
      <c r="D3671" t="s">
        <v>92</v>
      </c>
      <c r="E3671">
        <v>3954</v>
      </c>
      <c r="F3671">
        <v>2</v>
      </c>
    </row>
    <row r="3672" spans="1:6">
      <c r="A3672">
        <v>4814</v>
      </c>
      <c r="B3672">
        <v>15</v>
      </c>
      <c r="C3672" t="s">
        <v>62</v>
      </c>
      <c r="D3672" t="s">
        <v>92</v>
      </c>
      <c r="E3672">
        <v>304</v>
      </c>
      <c r="F3672">
        <v>2</v>
      </c>
    </row>
    <row r="3673" spans="1:6">
      <c r="A3673">
        <v>4814</v>
      </c>
      <c r="B3673">
        <v>15</v>
      </c>
      <c r="C3673" t="s">
        <v>62</v>
      </c>
      <c r="D3673" t="s">
        <v>92</v>
      </c>
      <c r="E3673">
        <v>1136</v>
      </c>
      <c r="F3673">
        <v>2</v>
      </c>
    </row>
    <row r="3674" spans="1:6">
      <c r="A3674">
        <v>4814</v>
      </c>
      <c r="B3674">
        <v>15</v>
      </c>
      <c r="C3674" t="s">
        <v>62</v>
      </c>
      <c r="D3674" t="s">
        <v>92</v>
      </c>
      <c r="E3674">
        <v>3983</v>
      </c>
      <c r="F3674">
        <v>2</v>
      </c>
    </row>
    <row r="3675" spans="1:6">
      <c r="A3675">
        <v>4814</v>
      </c>
      <c r="B3675">
        <v>15</v>
      </c>
      <c r="C3675" t="s">
        <v>62</v>
      </c>
      <c r="D3675" t="s">
        <v>92</v>
      </c>
      <c r="E3675">
        <v>4980</v>
      </c>
      <c r="F3675">
        <v>2</v>
      </c>
    </row>
    <row r="3676" spans="1:6">
      <c r="A3676">
        <v>4814</v>
      </c>
      <c r="B3676">
        <v>15</v>
      </c>
      <c r="C3676" t="s">
        <v>62</v>
      </c>
      <c r="D3676" t="s">
        <v>92</v>
      </c>
      <c r="E3676">
        <v>102</v>
      </c>
      <c r="F3676">
        <v>1</v>
      </c>
    </row>
    <row r="3677" spans="1:6">
      <c r="A3677">
        <v>4814</v>
      </c>
      <c r="B3677">
        <v>15</v>
      </c>
      <c r="C3677" t="s">
        <v>62</v>
      </c>
      <c r="D3677" t="s">
        <v>92</v>
      </c>
      <c r="E3677">
        <v>4486</v>
      </c>
      <c r="F3677">
        <v>1</v>
      </c>
    </row>
    <row r="3678" spans="1:6">
      <c r="A3678">
        <v>4814</v>
      </c>
      <c r="B3678">
        <v>15</v>
      </c>
      <c r="C3678" t="s">
        <v>62</v>
      </c>
      <c r="D3678" t="s">
        <v>92</v>
      </c>
      <c r="E3678">
        <v>3670</v>
      </c>
      <c r="F3678">
        <v>1</v>
      </c>
    </row>
    <row r="3679" spans="1:6">
      <c r="A3679">
        <v>4814</v>
      </c>
      <c r="B3679">
        <v>15</v>
      </c>
      <c r="C3679" t="s">
        <v>62</v>
      </c>
      <c r="D3679" t="s">
        <v>92</v>
      </c>
      <c r="E3679">
        <v>1010</v>
      </c>
      <c r="F3679">
        <v>1</v>
      </c>
    </row>
    <row r="3680" spans="1:6">
      <c r="A3680">
        <v>4814</v>
      </c>
      <c r="B3680">
        <v>15</v>
      </c>
      <c r="C3680" t="s">
        <v>62</v>
      </c>
      <c r="D3680" t="s">
        <v>92</v>
      </c>
      <c r="E3680">
        <v>3022</v>
      </c>
      <c r="F3680">
        <v>1</v>
      </c>
    </row>
    <row r="3681" spans="1:6">
      <c r="A3681">
        <v>4814</v>
      </c>
      <c r="B3681">
        <v>15</v>
      </c>
      <c r="C3681" t="s">
        <v>62</v>
      </c>
      <c r="D3681" t="s">
        <v>92</v>
      </c>
      <c r="E3681">
        <v>3219</v>
      </c>
      <c r="F3681">
        <v>1</v>
      </c>
    </row>
    <row r="3682" spans="1:6">
      <c r="A3682">
        <v>4814</v>
      </c>
      <c r="B3682">
        <v>15</v>
      </c>
      <c r="C3682" t="s">
        <v>62</v>
      </c>
      <c r="D3682" t="s">
        <v>92</v>
      </c>
      <c r="E3682">
        <v>159</v>
      </c>
      <c r="F3682">
        <v>1</v>
      </c>
    </row>
    <row r="3683" spans="1:6">
      <c r="A3683">
        <v>4814</v>
      </c>
      <c r="B3683">
        <v>15</v>
      </c>
      <c r="C3683" t="s">
        <v>62</v>
      </c>
      <c r="D3683" t="s">
        <v>92</v>
      </c>
      <c r="E3683">
        <v>2573</v>
      </c>
      <c r="F3683">
        <v>1</v>
      </c>
    </row>
    <row r="3684" spans="1:6">
      <c r="A3684">
        <v>4814</v>
      </c>
      <c r="B3684">
        <v>15</v>
      </c>
      <c r="C3684" t="s">
        <v>62</v>
      </c>
      <c r="D3684" t="s">
        <v>92</v>
      </c>
      <c r="E3684">
        <v>2518</v>
      </c>
      <c r="F3684">
        <v>1</v>
      </c>
    </row>
    <row r="3685" spans="1:6">
      <c r="A3685">
        <v>4814</v>
      </c>
      <c r="B3685">
        <v>15</v>
      </c>
      <c r="C3685" t="s">
        <v>62</v>
      </c>
      <c r="D3685" t="s">
        <v>92</v>
      </c>
      <c r="E3685">
        <v>5970</v>
      </c>
      <c r="F3685">
        <v>1</v>
      </c>
    </row>
    <row r="3686" spans="1:6">
      <c r="A3686">
        <v>4814</v>
      </c>
      <c r="B3686">
        <v>15</v>
      </c>
      <c r="C3686" t="s">
        <v>62</v>
      </c>
      <c r="D3686" t="s">
        <v>92</v>
      </c>
      <c r="E3686">
        <v>5058</v>
      </c>
      <c r="F3686">
        <v>1</v>
      </c>
    </row>
    <row r="3687" spans="1:6">
      <c r="A3687">
        <v>4814</v>
      </c>
      <c r="B3687">
        <v>15</v>
      </c>
      <c r="C3687" t="s">
        <v>62</v>
      </c>
      <c r="D3687" t="s">
        <v>92</v>
      </c>
      <c r="E3687">
        <v>3099</v>
      </c>
      <c r="F3687">
        <v>1</v>
      </c>
    </row>
    <row r="3688" spans="1:6">
      <c r="A3688">
        <v>4814</v>
      </c>
      <c r="B3688">
        <v>15</v>
      </c>
      <c r="C3688" t="s">
        <v>62</v>
      </c>
      <c r="D3688" t="s">
        <v>92</v>
      </c>
      <c r="E3688">
        <v>5777</v>
      </c>
      <c r="F3688">
        <v>1</v>
      </c>
    </row>
    <row r="3689" spans="1:6">
      <c r="A3689">
        <v>4814</v>
      </c>
      <c r="B3689">
        <v>15</v>
      </c>
      <c r="C3689" t="s">
        <v>62</v>
      </c>
      <c r="D3689" t="s">
        <v>92</v>
      </c>
      <c r="E3689">
        <v>4746</v>
      </c>
      <c r="F3689">
        <v>1</v>
      </c>
    </row>
    <row r="3690" spans="1:6">
      <c r="A3690">
        <v>4814</v>
      </c>
      <c r="B3690">
        <v>15</v>
      </c>
      <c r="C3690" t="s">
        <v>62</v>
      </c>
      <c r="D3690" t="s">
        <v>92</v>
      </c>
      <c r="E3690">
        <v>4943</v>
      </c>
      <c r="F3690">
        <v>1</v>
      </c>
    </row>
    <row r="3691" spans="1:6">
      <c r="A3691">
        <v>4814</v>
      </c>
      <c r="B3691">
        <v>15</v>
      </c>
      <c r="C3691" t="s">
        <v>62</v>
      </c>
      <c r="D3691" t="s">
        <v>92</v>
      </c>
      <c r="E3691">
        <v>3110</v>
      </c>
      <c r="F3691">
        <v>1</v>
      </c>
    </row>
    <row r="3692" spans="1:6">
      <c r="A3692">
        <v>4814</v>
      </c>
      <c r="B3692">
        <v>15</v>
      </c>
      <c r="C3692" t="s">
        <v>62</v>
      </c>
      <c r="D3692" t="s">
        <v>92</v>
      </c>
      <c r="E3692">
        <v>5097</v>
      </c>
      <c r="F3692">
        <v>1</v>
      </c>
    </row>
    <row r="3693" spans="1:6">
      <c r="A3693">
        <v>4814</v>
      </c>
      <c r="B3693">
        <v>15</v>
      </c>
      <c r="C3693" t="s">
        <v>62</v>
      </c>
      <c r="D3693" t="s">
        <v>92</v>
      </c>
      <c r="E3693">
        <v>2667</v>
      </c>
      <c r="F3693">
        <v>1</v>
      </c>
    </row>
    <row r="3694" spans="1:6">
      <c r="A3694">
        <v>4814</v>
      </c>
      <c r="B3694">
        <v>15</v>
      </c>
      <c r="C3694" t="s">
        <v>62</v>
      </c>
      <c r="D3694" t="s">
        <v>92</v>
      </c>
      <c r="E3694">
        <v>3924</v>
      </c>
      <c r="F3694">
        <v>1</v>
      </c>
    </row>
    <row r="3695" spans="1:6">
      <c r="A3695">
        <v>4814</v>
      </c>
      <c r="B3695">
        <v>15</v>
      </c>
      <c r="C3695" t="s">
        <v>62</v>
      </c>
      <c r="D3695" t="s">
        <v>92</v>
      </c>
      <c r="E3695">
        <v>3733</v>
      </c>
      <c r="F3695">
        <v>1</v>
      </c>
    </row>
    <row r="3696" spans="1:6">
      <c r="A3696">
        <v>4814</v>
      </c>
      <c r="B3696">
        <v>15</v>
      </c>
      <c r="C3696" t="s">
        <v>62</v>
      </c>
      <c r="D3696" t="s">
        <v>92</v>
      </c>
      <c r="E3696">
        <v>5938</v>
      </c>
      <c r="F3696">
        <v>1</v>
      </c>
    </row>
    <row r="3697" spans="1:6">
      <c r="A3697">
        <v>4814</v>
      </c>
      <c r="B3697">
        <v>15</v>
      </c>
      <c r="C3697" t="s">
        <v>62</v>
      </c>
      <c r="D3697" t="s">
        <v>92</v>
      </c>
      <c r="E3697">
        <v>3369</v>
      </c>
      <c r="F3697">
        <v>1</v>
      </c>
    </row>
    <row r="3698" spans="1:6">
      <c r="A3698">
        <v>4814</v>
      </c>
      <c r="B3698">
        <v>15</v>
      </c>
      <c r="C3698" t="s">
        <v>62</v>
      </c>
      <c r="D3698" t="s">
        <v>92</v>
      </c>
      <c r="E3698">
        <v>4534</v>
      </c>
      <c r="F3698">
        <v>1</v>
      </c>
    </row>
    <row r="3699" spans="1:6">
      <c r="A3699">
        <v>4814</v>
      </c>
      <c r="B3699">
        <v>15</v>
      </c>
      <c r="C3699" t="s">
        <v>62</v>
      </c>
      <c r="D3699" t="s">
        <v>92</v>
      </c>
      <c r="E3699">
        <v>2828</v>
      </c>
      <c r="F3699">
        <v>1</v>
      </c>
    </row>
    <row r="3700" spans="1:6">
      <c r="A3700">
        <v>4814</v>
      </c>
      <c r="B3700">
        <v>15</v>
      </c>
      <c r="C3700" t="s">
        <v>62</v>
      </c>
      <c r="D3700" t="s">
        <v>92</v>
      </c>
      <c r="E3700">
        <v>4650</v>
      </c>
      <c r="F3700">
        <v>1</v>
      </c>
    </row>
    <row r="3701" spans="1:6">
      <c r="A3701">
        <v>4814</v>
      </c>
      <c r="B3701">
        <v>15</v>
      </c>
      <c r="C3701" t="s">
        <v>62</v>
      </c>
      <c r="D3701" t="s">
        <v>92</v>
      </c>
      <c r="E3701">
        <v>4669</v>
      </c>
      <c r="F3701">
        <v>1</v>
      </c>
    </row>
    <row r="3702" spans="1:6">
      <c r="A3702">
        <v>4814</v>
      </c>
      <c r="B3702">
        <v>15</v>
      </c>
      <c r="C3702" t="s">
        <v>62</v>
      </c>
      <c r="D3702" t="s">
        <v>92</v>
      </c>
      <c r="E3702">
        <v>5479</v>
      </c>
      <c r="F3702">
        <v>1</v>
      </c>
    </row>
    <row r="3703" spans="1:6">
      <c r="A3703">
        <v>4814</v>
      </c>
      <c r="B3703">
        <v>15</v>
      </c>
      <c r="C3703" t="s">
        <v>62</v>
      </c>
      <c r="D3703" t="s">
        <v>92</v>
      </c>
      <c r="E3703">
        <v>4947</v>
      </c>
      <c r="F3703">
        <v>1</v>
      </c>
    </row>
    <row r="3704" spans="1:6">
      <c r="A3704">
        <v>4814</v>
      </c>
      <c r="B3704">
        <v>15</v>
      </c>
      <c r="C3704" t="s">
        <v>62</v>
      </c>
      <c r="D3704" t="s">
        <v>92</v>
      </c>
      <c r="E3704">
        <v>2407</v>
      </c>
      <c r="F3704">
        <v>1</v>
      </c>
    </row>
    <row r="3705" spans="1:6">
      <c r="A3705">
        <v>4814</v>
      </c>
      <c r="B3705">
        <v>15</v>
      </c>
      <c r="C3705" t="s">
        <v>62</v>
      </c>
      <c r="D3705" t="s">
        <v>92</v>
      </c>
      <c r="E3705">
        <v>107</v>
      </c>
      <c r="F3705">
        <v>1</v>
      </c>
    </row>
    <row r="3706" spans="1:6">
      <c r="A3706">
        <v>4814</v>
      </c>
      <c r="B3706">
        <v>15</v>
      </c>
      <c r="C3706" t="s">
        <v>62</v>
      </c>
      <c r="D3706" t="s">
        <v>92</v>
      </c>
      <c r="E3706">
        <v>2628</v>
      </c>
      <c r="F3706">
        <v>1</v>
      </c>
    </row>
    <row r="3707" spans="1:6">
      <c r="A3707">
        <v>4814</v>
      </c>
      <c r="B3707">
        <v>15</v>
      </c>
      <c r="C3707" t="s">
        <v>62</v>
      </c>
      <c r="D3707" t="s">
        <v>92</v>
      </c>
      <c r="E3707">
        <v>4535</v>
      </c>
      <c r="F3707">
        <v>1</v>
      </c>
    </row>
    <row r="3708" spans="1:6">
      <c r="A3708">
        <v>4814</v>
      </c>
      <c r="B3708">
        <v>15</v>
      </c>
      <c r="C3708" t="s">
        <v>62</v>
      </c>
      <c r="D3708" t="s">
        <v>92</v>
      </c>
      <c r="E3708">
        <v>5264</v>
      </c>
      <c r="F3708">
        <v>1</v>
      </c>
    </row>
    <row r="3709" spans="1:6">
      <c r="A3709">
        <v>4814</v>
      </c>
      <c r="B3709">
        <v>15</v>
      </c>
      <c r="C3709" t="s">
        <v>62</v>
      </c>
      <c r="D3709" t="s">
        <v>92</v>
      </c>
      <c r="E3709">
        <v>4985</v>
      </c>
      <c r="F3709">
        <v>1</v>
      </c>
    </row>
    <row r="3710" spans="1:6">
      <c r="A3710">
        <v>4814</v>
      </c>
      <c r="B3710">
        <v>15</v>
      </c>
      <c r="C3710" t="s">
        <v>62</v>
      </c>
      <c r="D3710" t="s">
        <v>92</v>
      </c>
      <c r="E3710">
        <v>4340</v>
      </c>
      <c r="F3710">
        <v>1</v>
      </c>
    </row>
    <row r="3711" spans="1:6">
      <c r="A3711">
        <v>4814</v>
      </c>
      <c r="B3711">
        <v>15</v>
      </c>
      <c r="C3711" t="s">
        <v>62</v>
      </c>
      <c r="D3711" t="s">
        <v>92</v>
      </c>
      <c r="E3711">
        <v>3330</v>
      </c>
      <c r="F3711">
        <v>1</v>
      </c>
    </row>
    <row r="3712" spans="1:6">
      <c r="A3712">
        <v>4814</v>
      </c>
      <c r="B3712">
        <v>15</v>
      </c>
      <c r="C3712" t="s">
        <v>62</v>
      </c>
      <c r="D3712" t="s">
        <v>92</v>
      </c>
      <c r="E3712">
        <v>1335</v>
      </c>
      <c r="F3712">
        <v>1</v>
      </c>
    </row>
    <row r="3713" spans="1:6">
      <c r="A3713">
        <v>4814</v>
      </c>
      <c r="B3713">
        <v>15</v>
      </c>
      <c r="C3713" t="s">
        <v>62</v>
      </c>
      <c r="D3713" t="s">
        <v>92</v>
      </c>
      <c r="E3713">
        <v>2747</v>
      </c>
      <c r="F3713">
        <v>1</v>
      </c>
    </row>
    <row r="3714" spans="1:6">
      <c r="A3714">
        <v>4814</v>
      </c>
      <c r="B3714">
        <v>15</v>
      </c>
      <c r="C3714" t="s">
        <v>62</v>
      </c>
      <c r="D3714" t="s">
        <v>92</v>
      </c>
      <c r="E3714">
        <v>3181</v>
      </c>
      <c r="F3714">
        <v>1</v>
      </c>
    </row>
    <row r="3715" spans="1:6">
      <c r="A3715">
        <v>4814</v>
      </c>
      <c r="B3715">
        <v>15</v>
      </c>
      <c r="C3715" t="s">
        <v>62</v>
      </c>
      <c r="D3715" t="s">
        <v>92</v>
      </c>
      <c r="E3715">
        <v>4297</v>
      </c>
      <c r="F3715">
        <v>1</v>
      </c>
    </row>
    <row r="3716" spans="1:6">
      <c r="A3716">
        <v>4814</v>
      </c>
      <c r="B3716">
        <v>15</v>
      </c>
      <c r="C3716" t="s">
        <v>62</v>
      </c>
      <c r="D3716" t="s">
        <v>92</v>
      </c>
      <c r="E3716">
        <v>3544</v>
      </c>
      <c r="F3716">
        <v>1</v>
      </c>
    </row>
    <row r="3717" spans="1:6">
      <c r="A3717">
        <v>4814</v>
      </c>
      <c r="B3717">
        <v>15</v>
      </c>
      <c r="C3717" t="s">
        <v>62</v>
      </c>
      <c r="D3717" t="s">
        <v>92</v>
      </c>
      <c r="E3717">
        <v>1156</v>
      </c>
      <c r="F3717">
        <v>1</v>
      </c>
    </row>
    <row r="3718" spans="1:6">
      <c r="A3718">
        <v>4814</v>
      </c>
      <c r="B3718">
        <v>15</v>
      </c>
      <c r="C3718" t="s">
        <v>62</v>
      </c>
      <c r="D3718" t="s">
        <v>92</v>
      </c>
      <c r="E3718">
        <v>4146</v>
      </c>
      <c r="F3718">
        <v>1</v>
      </c>
    </row>
    <row r="3719" spans="1:6">
      <c r="A3719">
        <v>4814</v>
      </c>
      <c r="B3719">
        <v>15</v>
      </c>
      <c r="C3719" t="s">
        <v>62</v>
      </c>
      <c r="D3719" t="s">
        <v>92</v>
      </c>
      <c r="E3719">
        <v>2686</v>
      </c>
      <c r="F3719">
        <v>1</v>
      </c>
    </row>
    <row r="3720" spans="1:6">
      <c r="A3720">
        <v>4814</v>
      </c>
      <c r="B3720">
        <v>15</v>
      </c>
      <c r="C3720" t="s">
        <v>62</v>
      </c>
      <c r="D3720" t="s">
        <v>92</v>
      </c>
      <c r="E3720">
        <v>1076</v>
      </c>
      <c r="F3720">
        <v>1</v>
      </c>
    </row>
    <row r="3721" spans="1:6">
      <c r="A3721">
        <v>4814</v>
      </c>
      <c r="B3721">
        <v>15</v>
      </c>
      <c r="C3721" t="s">
        <v>62</v>
      </c>
      <c r="D3721" t="s">
        <v>92</v>
      </c>
      <c r="E3721">
        <v>2042</v>
      </c>
      <c r="F3721">
        <v>1</v>
      </c>
    </row>
    <row r="3722" spans="1:6">
      <c r="A3722">
        <v>4814</v>
      </c>
      <c r="B3722">
        <v>15</v>
      </c>
      <c r="C3722" t="s">
        <v>62</v>
      </c>
      <c r="D3722" t="s">
        <v>92</v>
      </c>
      <c r="E3722">
        <v>1313</v>
      </c>
      <c r="F3722">
        <v>1</v>
      </c>
    </row>
    <row r="3723" spans="1:6">
      <c r="A3723">
        <v>4814</v>
      </c>
      <c r="B3723">
        <v>15</v>
      </c>
      <c r="C3723" t="s">
        <v>62</v>
      </c>
      <c r="D3723" t="s">
        <v>92</v>
      </c>
      <c r="E3723">
        <v>4791</v>
      </c>
      <c r="F3723">
        <v>1</v>
      </c>
    </row>
    <row r="3724" spans="1:6">
      <c r="A3724">
        <v>4814</v>
      </c>
      <c r="B3724">
        <v>15</v>
      </c>
      <c r="C3724" t="s">
        <v>62</v>
      </c>
      <c r="D3724" t="s">
        <v>92</v>
      </c>
      <c r="E3724">
        <v>2702</v>
      </c>
      <c r="F3724">
        <v>1</v>
      </c>
    </row>
    <row r="3725" spans="1:6">
      <c r="A3725">
        <v>4814</v>
      </c>
      <c r="B3725">
        <v>15</v>
      </c>
      <c r="C3725" t="s">
        <v>62</v>
      </c>
      <c r="D3725" t="s">
        <v>92</v>
      </c>
      <c r="E3725">
        <v>6066</v>
      </c>
      <c r="F3725">
        <v>1</v>
      </c>
    </row>
    <row r="3726" spans="1:6">
      <c r="A3726">
        <v>4814</v>
      </c>
      <c r="B3726">
        <v>15</v>
      </c>
      <c r="C3726" t="s">
        <v>62</v>
      </c>
      <c r="D3726" t="s">
        <v>92</v>
      </c>
      <c r="E3726">
        <v>6006</v>
      </c>
      <c r="F3726">
        <v>1</v>
      </c>
    </row>
    <row r="3727" spans="1:6">
      <c r="A3727">
        <v>4814</v>
      </c>
      <c r="B3727">
        <v>15</v>
      </c>
      <c r="C3727" t="s">
        <v>62</v>
      </c>
      <c r="D3727" t="s">
        <v>92</v>
      </c>
      <c r="E3727">
        <v>5701</v>
      </c>
      <c r="F3727">
        <v>1</v>
      </c>
    </row>
    <row r="3728" spans="1:6">
      <c r="A3728">
        <v>4814</v>
      </c>
      <c r="B3728">
        <v>15</v>
      </c>
      <c r="C3728" t="s">
        <v>62</v>
      </c>
      <c r="D3728" t="s">
        <v>92</v>
      </c>
      <c r="E3728">
        <v>3679</v>
      </c>
      <c r="F3728">
        <v>1</v>
      </c>
    </row>
    <row r="3729" spans="1:6">
      <c r="A3729">
        <v>4814</v>
      </c>
      <c r="B3729">
        <v>15</v>
      </c>
      <c r="C3729" t="s">
        <v>62</v>
      </c>
      <c r="D3729" t="s">
        <v>92</v>
      </c>
      <c r="E3729">
        <v>3500</v>
      </c>
      <c r="F3729">
        <v>1</v>
      </c>
    </row>
    <row r="3730" spans="1:6">
      <c r="A3730">
        <v>4814</v>
      </c>
      <c r="B3730">
        <v>15</v>
      </c>
      <c r="C3730" t="s">
        <v>62</v>
      </c>
      <c r="D3730" t="s">
        <v>92</v>
      </c>
      <c r="E3730">
        <v>5550</v>
      </c>
      <c r="F3730">
        <v>1</v>
      </c>
    </row>
    <row r="3731" spans="1:6">
      <c r="A3731">
        <v>4814</v>
      </c>
      <c r="B3731">
        <v>15</v>
      </c>
      <c r="C3731" t="s">
        <v>62</v>
      </c>
      <c r="D3731" t="s">
        <v>92</v>
      </c>
      <c r="E3731">
        <v>3560</v>
      </c>
      <c r="F3731">
        <v>1</v>
      </c>
    </row>
    <row r="3732" spans="1:6">
      <c r="A3732">
        <v>4814</v>
      </c>
      <c r="B3732">
        <v>15</v>
      </c>
      <c r="C3732" t="s">
        <v>62</v>
      </c>
      <c r="D3732" t="s">
        <v>92</v>
      </c>
      <c r="E3732">
        <v>5884</v>
      </c>
      <c r="F3732">
        <v>1</v>
      </c>
    </row>
    <row r="3733" spans="1:6">
      <c r="A3733">
        <v>4814</v>
      </c>
      <c r="B3733">
        <v>16</v>
      </c>
      <c r="C3733" t="s">
        <v>63</v>
      </c>
      <c r="D3733" t="s">
        <v>92</v>
      </c>
      <c r="E3733">
        <v>1214</v>
      </c>
      <c r="F3733">
        <v>3</v>
      </c>
    </row>
    <row r="3734" spans="1:6">
      <c r="A3734">
        <v>4814</v>
      </c>
      <c r="B3734">
        <v>16</v>
      </c>
      <c r="C3734" t="s">
        <v>63</v>
      </c>
      <c r="D3734" t="s">
        <v>92</v>
      </c>
      <c r="E3734">
        <v>5060</v>
      </c>
      <c r="F3734">
        <v>3</v>
      </c>
    </row>
    <row r="3735" spans="1:6">
      <c r="A3735">
        <v>4814</v>
      </c>
      <c r="B3735">
        <v>16</v>
      </c>
      <c r="C3735" t="s">
        <v>63</v>
      </c>
      <c r="D3735" t="s">
        <v>92</v>
      </c>
      <c r="E3735">
        <v>1335</v>
      </c>
      <c r="F3735">
        <v>2</v>
      </c>
    </row>
    <row r="3736" spans="1:6">
      <c r="A3736">
        <v>4814</v>
      </c>
      <c r="B3736">
        <v>16</v>
      </c>
      <c r="C3736" t="s">
        <v>63</v>
      </c>
      <c r="D3736" t="s">
        <v>92</v>
      </c>
      <c r="E3736">
        <v>1270</v>
      </c>
      <c r="F3736">
        <v>2</v>
      </c>
    </row>
    <row r="3737" spans="1:6">
      <c r="A3737">
        <v>4814</v>
      </c>
      <c r="B3737">
        <v>16</v>
      </c>
      <c r="C3737" t="s">
        <v>63</v>
      </c>
      <c r="D3737" t="s">
        <v>92</v>
      </c>
      <c r="E3737">
        <v>3919</v>
      </c>
      <c r="F3737">
        <v>2</v>
      </c>
    </row>
    <row r="3738" spans="1:6">
      <c r="A3738">
        <v>4814</v>
      </c>
      <c r="B3738">
        <v>16</v>
      </c>
      <c r="C3738" t="s">
        <v>63</v>
      </c>
      <c r="D3738" t="s">
        <v>92</v>
      </c>
      <c r="E3738">
        <v>4005</v>
      </c>
      <c r="F3738">
        <v>2</v>
      </c>
    </row>
    <row r="3739" spans="1:6">
      <c r="A3739">
        <v>4814</v>
      </c>
      <c r="B3739">
        <v>16</v>
      </c>
      <c r="C3739" t="s">
        <v>63</v>
      </c>
      <c r="D3739" t="s">
        <v>92</v>
      </c>
      <c r="E3739">
        <v>3880</v>
      </c>
      <c r="F3739">
        <v>2</v>
      </c>
    </row>
    <row r="3740" spans="1:6">
      <c r="A3740">
        <v>4814</v>
      </c>
      <c r="B3740">
        <v>16</v>
      </c>
      <c r="C3740" t="s">
        <v>63</v>
      </c>
      <c r="D3740" t="s">
        <v>92</v>
      </c>
      <c r="E3740">
        <v>27</v>
      </c>
      <c r="F3740">
        <v>2</v>
      </c>
    </row>
    <row r="3741" spans="1:6">
      <c r="A3741">
        <v>4814</v>
      </c>
      <c r="B3741">
        <v>16</v>
      </c>
      <c r="C3741" t="s">
        <v>63</v>
      </c>
      <c r="D3741" t="s">
        <v>92</v>
      </c>
      <c r="E3741">
        <v>5798</v>
      </c>
      <c r="F3741">
        <v>2</v>
      </c>
    </row>
    <row r="3742" spans="1:6">
      <c r="A3742">
        <v>4814</v>
      </c>
      <c r="B3742">
        <v>16</v>
      </c>
      <c r="C3742" t="s">
        <v>63</v>
      </c>
      <c r="D3742" t="s">
        <v>92</v>
      </c>
      <c r="E3742">
        <v>2628</v>
      </c>
      <c r="F3742">
        <v>1</v>
      </c>
    </row>
    <row r="3743" spans="1:6">
      <c r="A3743">
        <v>4814</v>
      </c>
      <c r="B3743">
        <v>16</v>
      </c>
      <c r="C3743" t="s">
        <v>63</v>
      </c>
      <c r="D3743" t="s">
        <v>92</v>
      </c>
      <c r="E3743">
        <v>4000</v>
      </c>
      <c r="F3743">
        <v>1</v>
      </c>
    </row>
    <row r="3744" spans="1:6">
      <c r="A3744">
        <v>4814</v>
      </c>
      <c r="B3744">
        <v>16</v>
      </c>
      <c r="C3744" t="s">
        <v>63</v>
      </c>
      <c r="D3744" t="s">
        <v>92</v>
      </c>
      <c r="E3744">
        <v>3298</v>
      </c>
      <c r="F3744">
        <v>1</v>
      </c>
    </row>
    <row r="3745" spans="1:6">
      <c r="A3745">
        <v>4814</v>
      </c>
      <c r="B3745">
        <v>16</v>
      </c>
      <c r="C3745" t="s">
        <v>63</v>
      </c>
      <c r="D3745" t="s">
        <v>92</v>
      </c>
      <c r="E3745">
        <v>2518</v>
      </c>
      <c r="F3745">
        <v>1</v>
      </c>
    </row>
    <row r="3746" spans="1:6">
      <c r="A3746">
        <v>4814</v>
      </c>
      <c r="B3746">
        <v>16</v>
      </c>
      <c r="C3746" t="s">
        <v>63</v>
      </c>
      <c r="D3746" t="s">
        <v>92</v>
      </c>
      <c r="E3746">
        <v>4738</v>
      </c>
      <c r="F3746">
        <v>1</v>
      </c>
    </row>
    <row r="3747" spans="1:6">
      <c r="A3747">
        <v>4814</v>
      </c>
      <c r="B3747">
        <v>16</v>
      </c>
      <c r="C3747" t="s">
        <v>63</v>
      </c>
      <c r="D3747" t="s">
        <v>92</v>
      </c>
      <c r="E3747">
        <v>3585</v>
      </c>
      <c r="F3747">
        <v>1</v>
      </c>
    </row>
    <row r="3748" spans="1:6">
      <c r="A3748">
        <v>4814</v>
      </c>
      <c r="B3748">
        <v>16</v>
      </c>
      <c r="C3748" t="s">
        <v>63</v>
      </c>
      <c r="D3748" t="s">
        <v>92</v>
      </c>
      <c r="E3748">
        <v>5435</v>
      </c>
      <c r="F3748">
        <v>1</v>
      </c>
    </row>
    <row r="3749" spans="1:6">
      <c r="A3749">
        <v>4814</v>
      </c>
      <c r="B3749">
        <v>16</v>
      </c>
      <c r="C3749" t="s">
        <v>63</v>
      </c>
      <c r="D3749" t="s">
        <v>92</v>
      </c>
      <c r="E3749">
        <v>4117</v>
      </c>
      <c r="F3749">
        <v>1</v>
      </c>
    </row>
    <row r="3750" spans="1:6">
      <c r="A3750">
        <v>4814</v>
      </c>
      <c r="B3750">
        <v>16</v>
      </c>
      <c r="C3750" t="s">
        <v>63</v>
      </c>
      <c r="D3750" t="s">
        <v>92</v>
      </c>
      <c r="E3750">
        <v>6118</v>
      </c>
      <c r="F3750">
        <v>1</v>
      </c>
    </row>
    <row r="3751" spans="1:6">
      <c r="A3751">
        <v>4814</v>
      </c>
      <c r="B3751">
        <v>16</v>
      </c>
      <c r="C3751" t="s">
        <v>63</v>
      </c>
      <c r="D3751" t="s">
        <v>92</v>
      </c>
      <c r="E3751">
        <v>224</v>
      </c>
      <c r="F3751">
        <v>1</v>
      </c>
    </row>
    <row r="3752" spans="1:6">
      <c r="A3752">
        <v>4814</v>
      </c>
      <c r="B3752">
        <v>16</v>
      </c>
      <c r="C3752" t="s">
        <v>63</v>
      </c>
      <c r="D3752" t="s">
        <v>92</v>
      </c>
      <c r="E3752">
        <v>5660</v>
      </c>
      <c r="F3752">
        <v>1</v>
      </c>
    </row>
    <row r="3753" spans="1:6">
      <c r="A3753">
        <v>4814</v>
      </c>
      <c r="B3753">
        <v>16</v>
      </c>
      <c r="C3753" t="s">
        <v>63</v>
      </c>
      <c r="D3753" t="s">
        <v>92</v>
      </c>
      <c r="E3753">
        <v>2090</v>
      </c>
      <c r="F3753">
        <v>1</v>
      </c>
    </row>
    <row r="3754" spans="1:6">
      <c r="A3754">
        <v>4814</v>
      </c>
      <c r="B3754">
        <v>16</v>
      </c>
      <c r="C3754" t="s">
        <v>63</v>
      </c>
      <c r="D3754" t="s">
        <v>92</v>
      </c>
      <c r="E3754">
        <v>6114</v>
      </c>
      <c r="F3754">
        <v>1</v>
      </c>
    </row>
    <row r="3755" spans="1:6">
      <c r="A3755">
        <v>4814</v>
      </c>
      <c r="B3755">
        <v>16</v>
      </c>
      <c r="C3755" t="s">
        <v>63</v>
      </c>
      <c r="D3755" t="s">
        <v>92</v>
      </c>
      <c r="E3755">
        <v>3044</v>
      </c>
      <c r="F3755">
        <v>1</v>
      </c>
    </row>
    <row r="3756" spans="1:6">
      <c r="A3756">
        <v>4814</v>
      </c>
      <c r="B3756">
        <v>16</v>
      </c>
      <c r="C3756" t="s">
        <v>63</v>
      </c>
      <c r="D3756" t="s">
        <v>92</v>
      </c>
      <c r="E3756">
        <v>1026</v>
      </c>
      <c r="F3756">
        <v>1</v>
      </c>
    </row>
    <row r="3757" spans="1:6">
      <c r="A3757">
        <v>4814</v>
      </c>
      <c r="B3757">
        <v>16</v>
      </c>
      <c r="C3757" t="s">
        <v>63</v>
      </c>
      <c r="D3757" t="s">
        <v>92</v>
      </c>
      <c r="E3757">
        <v>2213</v>
      </c>
      <c r="F3757">
        <v>1</v>
      </c>
    </row>
    <row r="3758" spans="1:6">
      <c r="A3758">
        <v>4814</v>
      </c>
      <c r="B3758">
        <v>16</v>
      </c>
      <c r="C3758" t="s">
        <v>63</v>
      </c>
      <c r="D3758" t="s">
        <v>92</v>
      </c>
      <c r="E3758">
        <v>5069</v>
      </c>
      <c r="F3758">
        <v>1</v>
      </c>
    </row>
    <row r="3759" spans="1:6">
      <c r="A3759">
        <v>4814</v>
      </c>
      <c r="B3759">
        <v>16</v>
      </c>
      <c r="C3759" t="s">
        <v>63</v>
      </c>
      <c r="D3759" t="s">
        <v>92</v>
      </c>
      <c r="E3759">
        <v>3094</v>
      </c>
      <c r="F3759">
        <v>1</v>
      </c>
    </row>
    <row r="3760" spans="1:6">
      <c r="A3760">
        <v>4814</v>
      </c>
      <c r="B3760">
        <v>16</v>
      </c>
      <c r="C3760" t="s">
        <v>63</v>
      </c>
      <c r="D3760" t="s">
        <v>92</v>
      </c>
      <c r="E3760">
        <v>3374</v>
      </c>
      <c r="F3760">
        <v>1</v>
      </c>
    </row>
    <row r="3761" spans="1:6">
      <c r="A3761">
        <v>4814</v>
      </c>
      <c r="B3761">
        <v>16</v>
      </c>
      <c r="C3761" t="s">
        <v>63</v>
      </c>
      <c r="D3761" t="s">
        <v>92</v>
      </c>
      <c r="E3761">
        <v>43</v>
      </c>
      <c r="F3761">
        <v>1</v>
      </c>
    </row>
    <row r="3762" spans="1:6">
      <c r="A3762">
        <v>4814</v>
      </c>
      <c r="B3762">
        <v>16</v>
      </c>
      <c r="C3762" t="s">
        <v>63</v>
      </c>
      <c r="D3762" t="s">
        <v>92</v>
      </c>
      <c r="E3762">
        <v>5909</v>
      </c>
      <c r="F3762">
        <v>1</v>
      </c>
    </row>
    <row r="3763" spans="1:6">
      <c r="A3763">
        <v>4814</v>
      </c>
      <c r="B3763">
        <v>16</v>
      </c>
      <c r="C3763" t="s">
        <v>63</v>
      </c>
      <c r="D3763" t="s">
        <v>92</v>
      </c>
      <c r="E3763">
        <v>5989</v>
      </c>
      <c r="F3763">
        <v>1</v>
      </c>
    </row>
    <row r="3764" spans="1:6">
      <c r="A3764">
        <v>4814</v>
      </c>
      <c r="B3764">
        <v>16</v>
      </c>
      <c r="C3764" t="s">
        <v>63</v>
      </c>
      <c r="D3764" t="s">
        <v>92</v>
      </c>
      <c r="E3764">
        <v>1362</v>
      </c>
      <c r="F3764">
        <v>1</v>
      </c>
    </row>
    <row r="3765" spans="1:6">
      <c r="A3765">
        <v>4814</v>
      </c>
      <c r="B3765">
        <v>16</v>
      </c>
      <c r="C3765" t="s">
        <v>63</v>
      </c>
      <c r="D3765" t="s">
        <v>92</v>
      </c>
      <c r="E3765">
        <v>5644</v>
      </c>
      <c r="F3765">
        <v>1</v>
      </c>
    </row>
    <row r="3766" spans="1:6">
      <c r="A3766">
        <v>4814</v>
      </c>
      <c r="B3766">
        <v>16</v>
      </c>
      <c r="C3766" t="s">
        <v>63</v>
      </c>
      <c r="D3766" t="s">
        <v>92</v>
      </c>
      <c r="E3766">
        <v>2942</v>
      </c>
      <c r="F3766">
        <v>1</v>
      </c>
    </row>
    <row r="3767" spans="1:6">
      <c r="A3767">
        <v>4814</v>
      </c>
      <c r="B3767">
        <v>16</v>
      </c>
      <c r="C3767" t="s">
        <v>63</v>
      </c>
      <c r="D3767" t="s">
        <v>92</v>
      </c>
      <c r="E3767">
        <v>2333</v>
      </c>
      <c r="F3767">
        <v>1</v>
      </c>
    </row>
    <row r="3768" spans="1:6">
      <c r="A3768">
        <v>4814</v>
      </c>
      <c r="B3768">
        <v>16</v>
      </c>
      <c r="C3768" t="s">
        <v>63</v>
      </c>
      <c r="D3768" t="s">
        <v>92</v>
      </c>
      <c r="E3768">
        <v>2032</v>
      </c>
      <c r="F3768">
        <v>1</v>
      </c>
    </row>
    <row r="3769" spans="1:6">
      <c r="A3769">
        <v>4814</v>
      </c>
      <c r="B3769">
        <v>16</v>
      </c>
      <c r="C3769" t="s">
        <v>63</v>
      </c>
      <c r="D3769" t="s">
        <v>92</v>
      </c>
      <c r="E3769">
        <v>3981</v>
      </c>
      <c r="F3769">
        <v>1</v>
      </c>
    </row>
    <row r="3770" spans="1:6">
      <c r="A3770">
        <v>4814</v>
      </c>
      <c r="B3770">
        <v>16</v>
      </c>
      <c r="C3770" t="s">
        <v>63</v>
      </c>
      <c r="D3770" t="s">
        <v>92</v>
      </c>
      <c r="E3770">
        <v>3016</v>
      </c>
      <c r="F3770">
        <v>1</v>
      </c>
    </row>
    <row r="3771" spans="1:6">
      <c r="A3771">
        <v>4814</v>
      </c>
      <c r="B3771">
        <v>16</v>
      </c>
      <c r="C3771" t="s">
        <v>63</v>
      </c>
      <c r="D3771" t="s">
        <v>92</v>
      </c>
      <c r="E3771">
        <v>172</v>
      </c>
      <c r="F3771">
        <v>1</v>
      </c>
    </row>
    <row r="3772" spans="1:6">
      <c r="A3772">
        <v>4814</v>
      </c>
      <c r="B3772">
        <v>16</v>
      </c>
      <c r="C3772" t="s">
        <v>63</v>
      </c>
      <c r="D3772" t="s">
        <v>92</v>
      </c>
      <c r="E3772">
        <v>3739</v>
      </c>
      <c r="F3772">
        <v>1</v>
      </c>
    </row>
    <row r="3773" spans="1:6">
      <c r="A3773">
        <v>4814</v>
      </c>
      <c r="B3773">
        <v>16</v>
      </c>
      <c r="C3773" t="s">
        <v>63</v>
      </c>
      <c r="D3773" t="s">
        <v>92</v>
      </c>
      <c r="E3773">
        <v>3906</v>
      </c>
      <c r="F3773">
        <v>1</v>
      </c>
    </row>
    <row r="3774" spans="1:6">
      <c r="A3774">
        <v>4814</v>
      </c>
      <c r="B3774">
        <v>16</v>
      </c>
      <c r="C3774" t="s">
        <v>63</v>
      </c>
      <c r="D3774" t="s">
        <v>92</v>
      </c>
      <c r="E3774">
        <v>3273</v>
      </c>
      <c r="F3774">
        <v>1</v>
      </c>
    </row>
    <row r="3775" spans="1:6">
      <c r="A3775">
        <v>4814</v>
      </c>
      <c r="B3775">
        <v>16</v>
      </c>
      <c r="C3775" t="s">
        <v>63</v>
      </c>
      <c r="D3775" t="s">
        <v>92</v>
      </c>
      <c r="E3775">
        <v>3957</v>
      </c>
      <c r="F3775">
        <v>1</v>
      </c>
    </row>
    <row r="3776" spans="1:6">
      <c r="A3776">
        <v>4814</v>
      </c>
      <c r="B3776">
        <v>16</v>
      </c>
      <c r="C3776" t="s">
        <v>64</v>
      </c>
      <c r="D3776" t="s">
        <v>92</v>
      </c>
      <c r="E3776">
        <v>2531</v>
      </c>
      <c r="F3776">
        <v>8</v>
      </c>
    </row>
    <row r="3777" spans="1:6">
      <c r="A3777">
        <v>4814</v>
      </c>
      <c r="B3777">
        <v>16</v>
      </c>
      <c r="C3777" t="s">
        <v>64</v>
      </c>
      <c r="D3777" t="s">
        <v>92</v>
      </c>
      <c r="E3777">
        <v>4993</v>
      </c>
      <c r="F3777">
        <v>8</v>
      </c>
    </row>
    <row r="3778" spans="1:6">
      <c r="A3778">
        <v>4814</v>
      </c>
      <c r="B3778">
        <v>16</v>
      </c>
      <c r="C3778" t="s">
        <v>64</v>
      </c>
      <c r="D3778" t="s">
        <v>92</v>
      </c>
      <c r="E3778">
        <v>5798</v>
      </c>
      <c r="F3778">
        <v>4</v>
      </c>
    </row>
    <row r="3779" spans="1:6">
      <c r="A3779">
        <v>4814</v>
      </c>
      <c r="B3779">
        <v>16</v>
      </c>
      <c r="C3779" t="s">
        <v>64</v>
      </c>
      <c r="D3779" t="s">
        <v>92</v>
      </c>
      <c r="E3779">
        <v>4746</v>
      </c>
      <c r="F3779">
        <v>3</v>
      </c>
    </row>
    <row r="3780" spans="1:6">
      <c r="A3780">
        <v>4814</v>
      </c>
      <c r="B3780">
        <v>16</v>
      </c>
      <c r="C3780" t="s">
        <v>64</v>
      </c>
      <c r="D3780" t="s">
        <v>92</v>
      </c>
      <c r="E3780">
        <v>202</v>
      </c>
      <c r="F3780">
        <v>3</v>
      </c>
    </row>
    <row r="3781" spans="1:6">
      <c r="A3781">
        <v>4814</v>
      </c>
      <c r="B3781">
        <v>16</v>
      </c>
      <c r="C3781" t="s">
        <v>64</v>
      </c>
      <c r="D3781" t="s">
        <v>92</v>
      </c>
      <c r="E3781">
        <v>4542</v>
      </c>
      <c r="F3781">
        <v>3</v>
      </c>
    </row>
    <row r="3782" spans="1:6">
      <c r="A3782">
        <v>4814</v>
      </c>
      <c r="B3782">
        <v>16</v>
      </c>
      <c r="C3782" t="s">
        <v>64</v>
      </c>
      <c r="D3782" t="s">
        <v>92</v>
      </c>
      <c r="E3782">
        <v>5378</v>
      </c>
      <c r="F3782">
        <v>3</v>
      </c>
    </row>
    <row r="3783" spans="1:6">
      <c r="A3783">
        <v>4814</v>
      </c>
      <c r="B3783">
        <v>16</v>
      </c>
      <c r="C3783" t="s">
        <v>64</v>
      </c>
      <c r="D3783" t="s">
        <v>92</v>
      </c>
      <c r="E3783">
        <v>1335</v>
      </c>
      <c r="F3783">
        <v>3</v>
      </c>
    </row>
    <row r="3784" spans="1:6">
      <c r="A3784">
        <v>4814</v>
      </c>
      <c r="B3784">
        <v>16</v>
      </c>
      <c r="C3784" t="s">
        <v>64</v>
      </c>
      <c r="D3784" t="s">
        <v>92</v>
      </c>
      <c r="E3784">
        <v>3860</v>
      </c>
      <c r="F3784">
        <v>3</v>
      </c>
    </row>
    <row r="3785" spans="1:6">
      <c r="A3785">
        <v>4814</v>
      </c>
      <c r="B3785">
        <v>16</v>
      </c>
      <c r="C3785" t="s">
        <v>64</v>
      </c>
      <c r="D3785" t="s">
        <v>92</v>
      </c>
      <c r="E3785">
        <v>5669</v>
      </c>
      <c r="F3785">
        <v>3</v>
      </c>
    </row>
    <row r="3786" spans="1:6">
      <c r="A3786">
        <v>4814</v>
      </c>
      <c r="B3786">
        <v>16</v>
      </c>
      <c r="C3786" t="s">
        <v>64</v>
      </c>
      <c r="D3786" t="s">
        <v>92</v>
      </c>
      <c r="E3786">
        <v>5591</v>
      </c>
      <c r="F3786">
        <v>2</v>
      </c>
    </row>
    <row r="3787" spans="1:6">
      <c r="A3787">
        <v>4814</v>
      </c>
      <c r="B3787">
        <v>16</v>
      </c>
      <c r="C3787" t="s">
        <v>64</v>
      </c>
      <c r="D3787" t="s">
        <v>92</v>
      </c>
      <c r="E3787">
        <v>3206</v>
      </c>
      <c r="F3787">
        <v>2</v>
      </c>
    </row>
    <row r="3788" spans="1:6">
      <c r="A3788">
        <v>4814</v>
      </c>
      <c r="B3788">
        <v>16</v>
      </c>
      <c r="C3788" t="s">
        <v>64</v>
      </c>
      <c r="D3788" t="s">
        <v>92</v>
      </c>
      <c r="E3788">
        <v>1313</v>
      </c>
      <c r="F3788">
        <v>2</v>
      </c>
    </row>
    <row r="3789" spans="1:6">
      <c r="A3789">
        <v>4814</v>
      </c>
      <c r="B3789">
        <v>16</v>
      </c>
      <c r="C3789" t="s">
        <v>64</v>
      </c>
      <c r="D3789" t="s">
        <v>92</v>
      </c>
      <c r="E3789">
        <v>3750</v>
      </c>
      <c r="F3789">
        <v>2</v>
      </c>
    </row>
    <row r="3790" spans="1:6">
      <c r="A3790">
        <v>4814</v>
      </c>
      <c r="B3790">
        <v>16</v>
      </c>
      <c r="C3790" t="s">
        <v>64</v>
      </c>
      <c r="D3790" t="s">
        <v>92</v>
      </c>
      <c r="E3790">
        <v>3296</v>
      </c>
      <c r="F3790">
        <v>2</v>
      </c>
    </row>
    <row r="3791" spans="1:6">
      <c r="A3791">
        <v>4814</v>
      </c>
      <c r="B3791">
        <v>16</v>
      </c>
      <c r="C3791" t="s">
        <v>64</v>
      </c>
      <c r="D3791" t="s">
        <v>92</v>
      </c>
      <c r="E3791">
        <v>3116</v>
      </c>
      <c r="F3791">
        <v>2</v>
      </c>
    </row>
    <row r="3792" spans="1:6">
      <c r="A3792">
        <v>4814</v>
      </c>
      <c r="B3792">
        <v>16</v>
      </c>
      <c r="C3792" t="s">
        <v>64</v>
      </c>
      <c r="D3792" t="s">
        <v>92</v>
      </c>
      <c r="E3792">
        <v>4519</v>
      </c>
      <c r="F3792">
        <v>2</v>
      </c>
    </row>
    <row r="3793" spans="1:6">
      <c r="A3793">
        <v>4814</v>
      </c>
      <c r="B3793">
        <v>16</v>
      </c>
      <c r="C3793" t="s">
        <v>64</v>
      </c>
      <c r="D3793" t="s">
        <v>92</v>
      </c>
      <c r="E3793">
        <v>3381</v>
      </c>
      <c r="F3793">
        <v>2</v>
      </c>
    </row>
    <row r="3794" spans="1:6">
      <c r="A3794">
        <v>4814</v>
      </c>
      <c r="B3794">
        <v>16</v>
      </c>
      <c r="C3794" t="s">
        <v>64</v>
      </c>
      <c r="D3794" t="s">
        <v>92</v>
      </c>
      <c r="E3794">
        <v>5989</v>
      </c>
      <c r="F3794">
        <v>2</v>
      </c>
    </row>
    <row r="3795" spans="1:6">
      <c r="A3795">
        <v>4814</v>
      </c>
      <c r="B3795">
        <v>16</v>
      </c>
      <c r="C3795" t="s">
        <v>64</v>
      </c>
      <c r="D3795" t="s">
        <v>92</v>
      </c>
      <c r="E3795">
        <v>5442</v>
      </c>
      <c r="F3795">
        <v>2</v>
      </c>
    </row>
    <row r="3796" spans="1:6">
      <c r="A3796">
        <v>4814</v>
      </c>
      <c r="B3796">
        <v>16</v>
      </c>
      <c r="C3796" t="s">
        <v>64</v>
      </c>
      <c r="D3796" t="s">
        <v>92</v>
      </c>
      <c r="E3796">
        <v>1195</v>
      </c>
      <c r="F3796">
        <v>2</v>
      </c>
    </row>
    <row r="3797" spans="1:6">
      <c r="A3797">
        <v>4814</v>
      </c>
      <c r="B3797">
        <v>16</v>
      </c>
      <c r="C3797" t="s">
        <v>64</v>
      </c>
      <c r="D3797" t="s">
        <v>92</v>
      </c>
      <c r="E3797">
        <v>3273</v>
      </c>
      <c r="F3797">
        <v>2</v>
      </c>
    </row>
    <row r="3798" spans="1:6">
      <c r="A3798">
        <v>4814</v>
      </c>
      <c r="B3798">
        <v>16</v>
      </c>
      <c r="C3798" t="s">
        <v>64</v>
      </c>
      <c r="D3798" t="s">
        <v>92</v>
      </c>
      <c r="E3798">
        <v>2650</v>
      </c>
      <c r="F3798">
        <v>2</v>
      </c>
    </row>
    <row r="3799" spans="1:6">
      <c r="A3799">
        <v>4814</v>
      </c>
      <c r="B3799">
        <v>16</v>
      </c>
      <c r="C3799" t="s">
        <v>64</v>
      </c>
      <c r="D3799" t="s">
        <v>92</v>
      </c>
      <c r="E3799">
        <v>3970</v>
      </c>
      <c r="F3799">
        <v>2</v>
      </c>
    </row>
    <row r="3800" spans="1:6">
      <c r="A3800">
        <v>4814</v>
      </c>
      <c r="B3800">
        <v>16</v>
      </c>
      <c r="C3800" t="s">
        <v>64</v>
      </c>
      <c r="D3800" t="s">
        <v>92</v>
      </c>
      <c r="E3800">
        <v>2508</v>
      </c>
      <c r="F3800">
        <v>2</v>
      </c>
    </row>
    <row r="3801" spans="1:6">
      <c r="A3801">
        <v>4814</v>
      </c>
      <c r="B3801">
        <v>16</v>
      </c>
      <c r="C3801" t="s">
        <v>64</v>
      </c>
      <c r="D3801" t="s">
        <v>92</v>
      </c>
      <c r="E3801">
        <v>2465</v>
      </c>
      <c r="F3801">
        <v>2</v>
      </c>
    </row>
    <row r="3802" spans="1:6">
      <c r="A3802">
        <v>4814</v>
      </c>
      <c r="B3802">
        <v>16</v>
      </c>
      <c r="C3802" t="s">
        <v>64</v>
      </c>
      <c r="D3802" t="s">
        <v>92</v>
      </c>
      <c r="E3802">
        <v>2425</v>
      </c>
      <c r="F3802">
        <v>2</v>
      </c>
    </row>
    <row r="3803" spans="1:6">
      <c r="A3803">
        <v>4814</v>
      </c>
      <c r="B3803">
        <v>16</v>
      </c>
      <c r="C3803" t="s">
        <v>64</v>
      </c>
      <c r="D3803" t="s">
        <v>92</v>
      </c>
      <c r="E3803">
        <v>4998</v>
      </c>
      <c r="F3803">
        <v>2</v>
      </c>
    </row>
    <row r="3804" spans="1:6">
      <c r="A3804">
        <v>4814</v>
      </c>
      <c r="B3804">
        <v>16</v>
      </c>
      <c r="C3804" t="s">
        <v>64</v>
      </c>
      <c r="D3804" t="s">
        <v>92</v>
      </c>
      <c r="E3804">
        <v>1263</v>
      </c>
      <c r="F3804">
        <v>2</v>
      </c>
    </row>
    <row r="3805" spans="1:6">
      <c r="A3805">
        <v>4814</v>
      </c>
      <c r="B3805">
        <v>16</v>
      </c>
      <c r="C3805" t="s">
        <v>64</v>
      </c>
      <c r="D3805" t="s">
        <v>92</v>
      </c>
      <c r="E3805">
        <v>2812</v>
      </c>
      <c r="F3805">
        <v>2</v>
      </c>
    </row>
    <row r="3806" spans="1:6">
      <c r="A3806">
        <v>4814</v>
      </c>
      <c r="B3806">
        <v>16</v>
      </c>
      <c r="C3806" t="s">
        <v>64</v>
      </c>
      <c r="D3806" t="s">
        <v>92</v>
      </c>
      <c r="E3806">
        <v>6073</v>
      </c>
      <c r="F3806">
        <v>2</v>
      </c>
    </row>
    <row r="3807" spans="1:6">
      <c r="A3807">
        <v>4814</v>
      </c>
      <c r="B3807">
        <v>16</v>
      </c>
      <c r="C3807" t="s">
        <v>64</v>
      </c>
      <c r="D3807" t="s">
        <v>92</v>
      </c>
      <c r="E3807">
        <v>4000</v>
      </c>
      <c r="F3807">
        <v>2</v>
      </c>
    </row>
    <row r="3808" spans="1:6">
      <c r="A3808">
        <v>4814</v>
      </c>
      <c r="B3808">
        <v>16</v>
      </c>
      <c r="C3808" t="s">
        <v>64</v>
      </c>
      <c r="D3808" t="s">
        <v>92</v>
      </c>
      <c r="E3808">
        <v>3906</v>
      </c>
      <c r="F3808">
        <v>2</v>
      </c>
    </row>
    <row r="3809" spans="1:6">
      <c r="A3809">
        <v>4814</v>
      </c>
      <c r="B3809">
        <v>16</v>
      </c>
      <c r="C3809" t="s">
        <v>64</v>
      </c>
      <c r="D3809" t="s">
        <v>92</v>
      </c>
      <c r="E3809">
        <v>3753</v>
      </c>
      <c r="F3809">
        <v>2</v>
      </c>
    </row>
    <row r="3810" spans="1:6">
      <c r="A3810">
        <v>4814</v>
      </c>
      <c r="B3810">
        <v>16</v>
      </c>
      <c r="C3810" t="s">
        <v>64</v>
      </c>
      <c r="D3810" t="s">
        <v>92</v>
      </c>
      <c r="E3810">
        <v>4105</v>
      </c>
      <c r="F3810">
        <v>2</v>
      </c>
    </row>
    <row r="3811" spans="1:6">
      <c r="A3811">
        <v>4814</v>
      </c>
      <c r="B3811">
        <v>16</v>
      </c>
      <c r="C3811" t="s">
        <v>64</v>
      </c>
      <c r="D3811" t="s">
        <v>92</v>
      </c>
      <c r="E3811">
        <v>3880</v>
      </c>
      <c r="F3811">
        <v>2</v>
      </c>
    </row>
    <row r="3812" spans="1:6">
      <c r="A3812">
        <v>4814</v>
      </c>
      <c r="B3812">
        <v>16</v>
      </c>
      <c r="C3812" t="s">
        <v>64</v>
      </c>
      <c r="D3812" t="s">
        <v>92</v>
      </c>
      <c r="E3812">
        <v>3604</v>
      </c>
      <c r="F3812">
        <v>2</v>
      </c>
    </row>
    <row r="3813" spans="1:6">
      <c r="A3813">
        <v>4814</v>
      </c>
      <c r="B3813">
        <v>16</v>
      </c>
      <c r="C3813" t="s">
        <v>64</v>
      </c>
      <c r="D3813" t="s">
        <v>92</v>
      </c>
      <c r="E3813">
        <v>6110</v>
      </c>
      <c r="F3813">
        <v>2</v>
      </c>
    </row>
    <row r="3814" spans="1:6">
      <c r="A3814">
        <v>4814</v>
      </c>
      <c r="B3814">
        <v>16</v>
      </c>
      <c r="C3814" t="s">
        <v>64</v>
      </c>
      <c r="D3814" t="s">
        <v>92</v>
      </c>
      <c r="E3814">
        <v>5138</v>
      </c>
      <c r="F3814">
        <v>2</v>
      </c>
    </row>
    <row r="3815" spans="1:6">
      <c r="A3815">
        <v>4814</v>
      </c>
      <c r="B3815">
        <v>16</v>
      </c>
      <c r="C3815" t="s">
        <v>64</v>
      </c>
      <c r="D3815" t="s">
        <v>92</v>
      </c>
      <c r="E3815">
        <v>5120</v>
      </c>
      <c r="F3815">
        <v>1</v>
      </c>
    </row>
    <row r="3816" spans="1:6">
      <c r="A3816">
        <v>4814</v>
      </c>
      <c r="B3816">
        <v>16</v>
      </c>
      <c r="C3816" t="s">
        <v>64</v>
      </c>
      <c r="D3816" t="s">
        <v>92</v>
      </c>
      <c r="E3816">
        <v>3044</v>
      </c>
      <c r="F3816">
        <v>1</v>
      </c>
    </row>
    <row r="3817" spans="1:6">
      <c r="A3817">
        <v>4814</v>
      </c>
      <c r="B3817">
        <v>16</v>
      </c>
      <c r="C3817" t="s">
        <v>64</v>
      </c>
      <c r="D3817" t="s">
        <v>92</v>
      </c>
      <c r="E3817">
        <v>4708</v>
      </c>
      <c r="F3817">
        <v>1</v>
      </c>
    </row>
    <row r="3818" spans="1:6">
      <c r="A3818">
        <v>4814</v>
      </c>
      <c r="B3818">
        <v>16</v>
      </c>
      <c r="C3818" t="s">
        <v>64</v>
      </c>
      <c r="D3818" t="s">
        <v>92</v>
      </c>
      <c r="E3818">
        <v>2839</v>
      </c>
      <c r="F3818">
        <v>1</v>
      </c>
    </row>
    <row r="3819" spans="1:6">
      <c r="A3819">
        <v>4814</v>
      </c>
      <c r="B3819">
        <v>16</v>
      </c>
      <c r="C3819" t="s">
        <v>64</v>
      </c>
      <c r="D3819" t="s">
        <v>92</v>
      </c>
      <c r="E3819">
        <v>2136</v>
      </c>
      <c r="F3819">
        <v>1</v>
      </c>
    </row>
    <row r="3820" spans="1:6">
      <c r="A3820">
        <v>4814</v>
      </c>
      <c r="B3820">
        <v>16</v>
      </c>
      <c r="C3820" t="s">
        <v>64</v>
      </c>
      <c r="D3820" t="s">
        <v>92</v>
      </c>
      <c r="E3820">
        <v>3439</v>
      </c>
      <c r="F3820">
        <v>1</v>
      </c>
    </row>
    <row r="3821" spans="1:6">
      <c r="A3821">
        <v>4814</v>
      </c>
      <c r="B3821">
        <v>16</v>
      </c>
      <c r="C3821" t="s">
        <v>64</v>
      </c>
      <c r="D3821" t="s">
        <v>92</v>
      </c>
      <c r="E3821">
        <v>287</v>
      </c>
      <c r="F3821">
        <v>1</v>
      </c>
    </row>
    <row r="3822" spans="1:6">
      <c r="A3822">
        <v>4814</v>
      </c>
      <c r="B3822">
        <v>16</v>
      </c>
      <c r="C3822" t="s">
        <v>64</v>
      </c>
      <c r="D3822" t="s">
        <v>92</v>
      </c>
      <c r="E3822">
        <v>5168</v>
      </c>
      <c r="F3822">
        <v>1</v>
      </c>
    </row>
    <row r="3823" spans="1:6">
      <c r="A3823">
        <v>4814</v>
      </c>
      <c r="B3823">
        <v>16</v>
      </c>
      <c r="C3823" t="s">
        <v>64</v>
      </c>
      <c r="D3823" t="s">
        <v>92</v>
      </c>
      <c r="E3823">
        <v>4956</v>
      </c>
      <c r="F3823">
        <v>1</v>
      </c>
    </row>
    <row r="3824" spans="1:6">
      <c r="A3824">
        <v>4814</v>
      </c>
      <c r="B3824">
        <v>16</v>
      </c>
      <c r="C3824" t="s">
        <v>64</v>
      </c>
      <c r="D3824" t="s">
        <v>92</v>
      </c>
      <c r="E3824">
        <v>4846</v>
      </c>
      <c r="F3824">
        <v>1</v>
      </c>
    </row>
    <row r="3825" spans="1:6">
      <c r="A3825">
        <v>4814</v>
      </c>
      <c r="B3825">
        <v>16</v>
      </c>
      <c r="C3825" t="s">
        <v>64</v>
      </c>
      <c r="D3825" t="s">
        <v>92</v>
      </c>
      <c r="E3825">
        <v>5069</v>
      </c>
      <c r="F3825">
        <v>1</v>
      </c>
    </row>
    <row r="3826" spans="1:6">
      <c r="A3826">
        <v>4814</v>
      </c>
      <c r="B3826">
        <v>16</v>
      </c>
      <c r="C3826" t="s">
        <v>64</v>
      </c>
      <c r="D3826" t="s">
        <v>92</v>
      </c>
      <c r="E3826">
        <v>4109</v>
      </c>
      <c r="F3826">
        <v>1</v>
      </c>
    </row>
    <row r="3827" spans="1:6">
      <c r="A3827">
        <v>4814</v>
      </c>
      <c r="B3827">
        <v>16</v>
      </c>
      <c r="C3827" t="s">
        <v>64</v>
      </c>
      <c r="D3827" t="s">
        <v>92</v>
      </c>
      <c r="E3827">
        <v>5013</v>
      </c>
      <c r="F3827">
        <v>1</v>
      </c>
    </row>
    <row r="3828" spans="1:6">
      <c r="A3828">
        <v>4814</v>
      </c>
      <c r="B3828">
        <v>16</v>
      </c>
      <c r="C3828" t="s">
        <v>64</v>
      </c>
      <c r="D3828" t="s">
        <v>92</v>
      </c>
      <c r="E3828">
        <v>3957</v>
      </c>
      <c r="F3828">
        <v>1</v>
      </c>
    </row>
    <row r="3829" spans="1:6">
      <c r="A3829">
        <v>4814</v>
      </c>
      <c r="B3829">
        <v>16</v>
      </c>
      <c r="C3829" t="s">
        <v>64</v>
      </c>
      <c r="D3829" t="s">
        <v>92</v>
      </c>
      <c r="E3829">
        <v>4429</v>
      </c>
      <c r="F3829">
        <v>1</v>
      </c>
    </row>
    <row r="3830" spans="1:6">
      <c r="A3830">
        <v>4814</v>
      </c>
      <c r="B3830">
        <v>16</v>
      </c>
      <c r="C3830" t="s">
        <v>64</v>
      </c>
      <c r="D3830" t="s">
        <v>92</v>
      </c>
      <c r="E3830">
        <v>2993</v>
      </c>
      <c r="F3830">
        <v>1</v>
      </c>
    </row>
    <row r="3831" spans="1:6">
      <c r="A3831">
        <v>4814</v>
      </c>
      <c r="B3831">
        <v>16</v>
      </c>
      <c r="C3831" t="s">
        <v>64</v>
      </c>
      <c r="D3831" t="s">
        <v>92</v>
      </c>
      <c r="E3831">
        <v>2238</v>
      </c>
      <c r="F3831">
        <v>1</v>
      </c>
    </row>
    <row r="3832" spans="1:6">
      <c r="A3832">
        <v>4814</v>
      </c>
      <c r="B3832">
        <v>16</v>
      </c>
      <c r="C3832" t="s">
        <v>64</v>
      </c>
      <c r="D3832" t="s">
        <v>92</v>
      </c>
      <c r="E3832">
        <v>6096</v>
      </c>
      <c r="F3832">
        <v>1</v>
      </c>
    </row>
    <row r="3833" spans="1:6">
      <c r="A3833">
        <v>4814</v>
      </c>
      <c r="B3833">
        <v>16</v>
      </c>
      <c r="C3833" t="s">
        <v>64</v>
      </c>
      <c r="D3833" t="s">
        <v>92</v>
      </c>
      <c r="E3833">
        <v>3570</v>
      </c>
      <c r="F3833">
        <v>1</v>
      </c>
    </row>
    <row r="3834" spans="1:6">
      <c r="A3834">
        <v>4814</v>
      </c>
      <c r="B3834">
        <v>16</v>
      </c>
      <c r="C3834" t="s">
        <v>64</v>
      </c>
      <c r="D3834" t="s">
        <v>92</v>
      </c>
      <c r="E3834">
        <v>5697</v>
      </c>
      <c r="F3834">
        <v>1</v>
      </c>
    </row>
    <row r="3835" spans="1:6">
      <c r="A3835">
        <v>4814</v>
      </c>
      <c r="B3835">
        <v>16</v>
      </c>
      <c r="C3835" t="s">
        <v>64</v>
      </c>
      <c r="D3835" t="s">
        <v>92</v>
      </c>
      <c r="E3835">
        <v>4134</v>
      </c>
      <c r="F3835">
        <v>1</v>
      </c>
    </row>
    <row r="3836" spans="1:6">
      <c r="A3836">
        <v>4814</v>
      </c>
      <c r="B3836">
        <v>16</v>
      </c>
      <c r="C3836" t="s">
        <v>64</v>
      </c>
      <c r="D3836" t="s">
        <v>92</v>
      </c>
      <c r="E3836">
        <v>6054</v>
      </c>
      <c r="F3836">
        <v>1</v>
      </c>
    </row>
    <row r="3837" spans="1:6">
      <c r="A3837">
        <v>4814</v>
      </c>
      <c r="B3837">
        <v>16</v>
      </c>
      <c r="C3837" t="s">
        <v>64</v>
      </c>
      <c r="D3837" t="s">
        <v>92</v>
      </c>
      <c r="E3837">
        <v>3403</v>
      </c>
      <c r="F3837">
        <v>1</v>
      </c>
    </row>
    <row r="3838" spans="1:6">
      <c r="A3838">
        <v>4814</v>
      </c>
      <c r="B3838">
        <v>16</v>
      </c>
      <c r="C3838" t="s">
        <v>64</v>
      </c>
      <c r="D3838" t="s">
        <v>92</v>
      </c>
      <c r="E3838">
        <v>1229</v>
      </c>
      <c r="F3838">
        <v>1</v>
      </c>
    </row>
    <row r="3839" spans="1:6">
      <c r="A3839">
        <v>4814</v>
      </c>
      <c r="B3839">
        <v>16</v>
      </c>
      <c r="C3839" t="s">
        <v>64</v>
      </c>
      <c r="D3839" t="s">
        <v>92</v>
      </c>
      <c r="E3839">
        <v>4183</v>
      </c>
      <c r="F3839">
        <v>1</v>
      </c>
    </row>
    <row r="3840" spans="1:6">
      <c r="A3840">
        <v>4814</v>
      </c>
      <c r="B3840">
        <v>16</v>
      </c>
      <c r="C3840" t="s">
        <v>64</v>
      </c>
      <c r="D3840" t="s">
        <v>92</v>
      </c>
      <c r="E3840">
        <v>294</v>
      </c>
      <c r="F3840">
        <v>1</v>
      </c>
    </row>
    <row r="3841" spans="1:6">
      <c r="A3841">
        <v>4814</v>
      </c>
      <c r="B3841">
        <v>16</v>
      </c>
      <c r="C3841" t="s">
        <v>64</v>
      </c>
      <c r="D3841" t="s">
        <v>92</v>
      </c>
      <c r="E3841">
        <v>4233</v>
      </c>
      <c r="F3841">
        <v>1</v>
      </c>
    </row>
    <row r="3842" spans="1:6">
      <c r="A3842">
        <v>4814</v>
      </c>
      <c r="B3842">
        <v>16</v>
      </c>
      <c r="C3842" t="s">
        <v>64</v>
      </c>
      <c r="D3842" t="s">
        <v>92</v>
      </c>
      <c r="E3842">
        <v>2072</v>
      </c>
      <c r="F3842">
        <v>1</v>
      </c>
    </row>
    <row r="3843" spans="1:6">
      <c r="A3843">
        <v>4814</v>
      </c>
      <c r="B3843">
        <v>16</v>
      </c>
      <c r="C3843" t="s">
        <v>64</v>
      </c>
      <c r="D3843" t="s">
        <v>92</v>
      </c>
      <c r="E3843">
        <v>4503</v>
      </c>
      <c r="F3843">
        <v>1</v>
      </c>
    </row>
    <row r="3844" spans="1:6">
      <c r="A3844">
        <v>4814</v>
      </c>
      <c r="B3844">
        <v>16</v>
      </c>
      <c r="C3844" t="s">
        <v>64</v>
      </c>
      <c r="D3844" t="s">
        <v>92</v>
      </c>
      <c r="E3844">
        <v>2024</v>
      </c>
      <c r="F3844">
        <v>1</v>
      </c>
    </row>
    <row r="3845" spans="1:6">
      <c r="A3845">
        <v>4814</v>
      </c>
      <c r="B3845">
        <v>16</v>
      </c>
      <c r="C3845" t="s">
        <v>64</v>
      </c>
      <c r="D3845" t="s">
        <v>92</v>
      </c>
      <c r="E3845">
        <v>3934</v>
      </c>
      <c r="F3845">
        <v>1</v>
      </c>
    </row>
    <row r="3846" spans="1:6">
      <c r="A3846">
        <v>4814</v>
      </c>
      <c r="B3846">
        <v>16</v>
      </c>
      <c r="C3846" t="s">
        <v>64</v>
      </c>
      <c r="D3846" t="s">
        <v>92</v>
      </c>
      <c r="E3846">
        <v>4510</v>
      </c>
      <c r="F3846">
        <v>1</v>
      </c>
    </row>
    <row r="3847" spans="1:6">
      <c r="A3847">
        <v>4814</v>
      </c>
      <c r="B3847">
        <v>16</v>
      </c>
      <c r="C3847" t="s">
        <v>64</v>
      </c>
      <c r="D3847" t="s">
        <v>92</v>
      </c>
      <c r="E3847">
        <v>149</v>
      </c>
      <c r="F3847">
        <v>1</v>
      </c>
    </row>
    <row r="3848" spans="1:6">
      <c r="A3848">
        <v>4814</v>
      </c>
      <c r="B3848">
        <v>16</v>
      </c>
      <c r="C3848" t="s">
        <v>64</v>
      </c>
      <c r="D3848" t="s">
        <v>92</v>
      </c>
      <c r="E3848">
        <v>6081</v>
      </c>
      <c r="F3848">
        <v>1</v>
      </c>
    </row>
    <row r="3849" spans="1:6">
      <c r="A3849">
        <v>4814</v>
      </c>
      <c r="B3849">
        <v>16</v>
      </c>
      <c r="C3849" t="s">
        <v>64</v>
      </c>
      <c r="D3849" t="s">
        <v>92</v>
      </c>
      <c r="E3849">
        <v>5701</v>
      </c>
      <c r="F3849">
        <v>1</v>
      </c>
    </row>
    <row r="3850" spans="1:6">
      <c r="A3850">
        <v>4814</v>
      </c>
      <c r="B3850">
        <v>16</v>
      </c>
      <c r="C3850" t="s">
        <v>64</v>
      </c>
      <c r="D3850" t="s">
        <v>92</v>
      </c>
      <c r="E3850">
        <v>2873</v>
      </c>
      <c r="F3850">
        <v>1</v>
      </c>
    </row>
    <row r="3851" spans="1:6">
      <c r="A3851">
        <v>4814</v>
      </c>
      <c r="B3851">
        <v>16</v>
      </c>
      <c r="C3851" t="s">
        <v>64</v>
      </c>
      <c r="D3851" t="s">
        <v>92</v>
      </c>
      <c r="E3851">
        <v>5837</v>
      </c>
      <c r="F3851">
        <v>1</v>
      </c>
    </row>
    <row r="3852" spans="1:6">
      <c r="A3852">
        <v>4814</v>
      </c>
      <c r="B3852">
        <v>16</v>
      </c>
      <c r="C3852" t="s">
        <v>64</v>
      </c>
      <c r="D3852" t="s">
        <v>92</v>
      </c>
      <c r="E3852">
        <v>5248</v>
      </c>
      <c r="F3852">
        <v>1</v>
      </c>
    </row>
    <row r="3853" spans="1:6">
      <c r="A3853">
        <v>4814</v>
      </c>
      <c r="B3853">
        <v>16</v>
      </c>
      <c r="C3853" t="s">
        <v>64</v>
      </c>
      <c r="D3853" t="s">
        <v>92</v>
      </c>
      <c r="E3853">
        <v>4648</v>
      </c>
      <c r="F3853">
        <v>1</v>
      </c>
    </row>
    <row r="3854" spans="1:6">
      <c r="A3854">
        <v>4814</v>
      </c>
      <c r="B3854">
        <v>16</v>
      </c>
      <c r="C3854" t="s">
        <v>64</v>
      </c>
      <c r="D3854" t="s">
        <v>92</v>
      </c>
      <c r="E3854">
        <v>2404</v>
      </c>
      <c r="F3854">
        <v>1</v>
      </c>
    </row>
    <row r="3855" spans="1:6">
      <c r="A3855">
        <v>4814</v>
      </c>
      <c r="B3855">
        <v>16</v>
      </c>
      <c r="C3855" t="s">
        <v>64</v>
      </c>
      <c r="D3855" t="s">
        <v>92</v>
      </c>
      <c r="E3855">
        <v>43</v>
      </c>
      <c r="F3855">
        <v>1</v>
      </c>
    </row>
    <row r="3856" spans="1:6">
      <c r="A3856">
        <v>4814</v>
      </c>
      <c r="B3856">
        <v>16</v>
      </c>
      <c r="C3856" t="s">
        <v>64</v>
      </c>
      <c r="D3856" t="s">
        <v>92</v>
      </c>
      <c r="E3856">
        <v>3930</v>
      </c>
      <c r="F3856">
        <v>1</v>
      </c>
    </row>
    <row r="3857" spans="1:6">
      <c r="A3857">
        <v>4814</v>
      </c>
      <c r="B3857">
        <v>16</v>
      </c>
      <c r="C3857" t="s">
        <v>64</v>
      </c>
      <c r="D3857" t="s">
        <v>92</v>
      </c>
      <c r="E3857">
        <v>3528</v>
      </c>
      <c r="F3857">
        <v>1</v>
      </c>
    </row>
    <row r="3858" spans="1:6">
      <c r="A3858">
        <v>4814</v>
      </c>
      <c r="B3858">
        <v>16</v>
      </c>
      <c r="C3858" t="s">
        <v>64</v>
      </c>
      <c r="D3858" t="s">
        <v>92</v>
      </c>
      <c r="E3858">
        <v>5425</v>
      </c>
      <c r="F3858">
        <v>1</v>
      </c>
    </row>
    <row r="3859" spans="1:6">
      <c r="A3859">
        <v>4814</v>
      </c>
      <c r="B3859">
        <v>16</v>
      </c>
      <c r="C3859" t="s">
        <v>64</v>
      </c>
      <c r="D3859" t="s">
        <v>92</v>
      </c>
      <c r="E3859">
        <v>5595</v>
      </c>
      <c r="F3859">
        <v>1</v>
      </c>
    </row>
    <row r="3860" spans="1:6">
      <c r="A3860">
        <v>4814</v>
      </c>
      <c r="B3860">
        <v>16</v>
      </c>
      <c r="C3860" t="s">
        <v>64</v>
      </c>
      <c r="D3860" t="s">
        <v>92</v>
      </c>
      <c r="E3860">
        <v>2006</v>
      </c>
      <c r="F3860">
        <v>1</v>
      </c>
    </row>
    <row r="3861" spans="1:6">
      <c r="A3861">
        <v>4814</v>
      </c>
      <c r="B3861">
        <v>16</v>
      </c>
      <c r="C3861" t="s">
        <v>64</v>
      </c>
      <c r="D3861" t="s">
        <v>92</v>
      </c>
      <c r="E3861">
        <v>3856</v>
      </c>
      <c r="F3861">
        <v>1</v>
      </c>
    </row>
    <row r="3862" spans="1:6">
      <c r="A3862">
        <v>4814</v>
      </c>
      <c r="B3862">
        <v>16</v>
      </c>
      <c r="C3862" t="s">
        <v>64</v>
      </c>
      <c r="D3862" t="s">
        <v>92</v>
      </c>
      <c r="E3862">
        <v>5996</v>
      </c>
      <c r="F3862">
        <v>1</v>
      </c>
    </row>
    <row r="3863" spans="1:6">
      <c r="A3863">
        <v>4814</v>
      </c>
      <c r="B3863">
        <v>16</v>
      </c>
      <c r="C3863" t="s">
        <v>64</v>
      </c>
      <c r="D3863" t="s">
        <v>92</v>
      </c>
      <c r="E3863">
        <v>2578</v>
      </c>
      <c r="F3863">
        <v>1</v>
      </c>
    </row>
    <row r="3864" spans="1:6">
      <c r="A3864">
        <v>4814</v>
      </c>
      <c r="B3864">
        <v>16</v>
      </c>
      <c r="C3864" t="s">
        <v>64</v>
      </c>
      <c r="D3864" t="s">
        <v>92</v>
      </c>
      <c r="E3864">
        <v>5582</v>
      </c>
      <c r="F3864">
        <v>1</v>
      </c>
    </row>
    <row r="3865" spans="1:6">
      <c r="A3865">
        <v>4814</v>
      </c>
      <c r="B3865">
        <v>16</v>
      </c>
      <c r="C3865" t="s">
        <v>64</v>
      </c>
      <c r="D3865" t="s">
        <v>92</v>
      </c>
      <c r="E3865">
        <v>3380</v>
      </c>
      <c r="F3865">
        <v>1</v>
      </c>
    </row>
    <row r="3866" spans="1:6">
      <c r="A3866">
        <v>4814</v>
      </c>
      <c r="B3866">
        <v>16</v>
      </c>
      <c r="C3866" t="s">
        <v>64</v>
      </c>
      <c r="D3866" t="s">
        <v>92</v>
      </c>
      <c r="E3866">
        <v>4254</v>
      </c>
      <c r="F3866">
        <v>1</v>
      </c>
    </row>
    <row r="3867" spans="1:6">
      <c r="A3867">
        <v>4814</v>
      </c>
      <c r="B3867">
        <v>16</v>
      </c>
      <c r="C3867" t="s">
        <v>64</v>
      </c>
      <c r="D3867" t="s">
        <v>92</v>
      </c>
      <c r="E3867">
        <v>2576</v>
      </c>
      <c r="F3867">
        <v>1</v>
      </c>
    </row>
    <row r="3868" spans="1:6">
      <c r="A3868">
        <v>4814</v>
      </c>
      <c r="B3868">
        <v>16</v>
      </c>
      <c r="C3868" t="s">
        <v>64</v>
      </c>
      <c r="D3868" t="s">
        <v>92</v>
      </c>
      <c r="E3868">
        <v>2627</v>
      </c>
      <c r="F3868">
        <v>1</v>
      </c>
    </row>
    <row r="3869" spans="1:6">
      <c r="A3869">
        <v>4814</v>
      </c>
      <c r="B3869">
        <v>16</v>
      </c>
      <c r="C3869" t="s">
        <v>64</v>
      </c>
      <c r="D3869" t="s">
        <v>92</v>
      </c>
      <c r="E3869">
        <v>4675</v>
      </c>
      <c r="F3869">
        <v>1</v>
      </c>
    </row>
    <row r="3870" spans="1:6">
      <c r="A3870">
        <v>4814</v>
      </c>
      <c r="B3870">
        <v>16</v>
      </c>
      <c r="C3870" t="s">
        <v>64</v>
      </c>
      <c r="D3870" t="s">
        <v>92</v>
      </c>
      <c r="E3870">
        <v>1218</v>
      </c>
      <c r="F3870">
        <v>1</v>
      </c>
    </row>
    <row r="3871" spans="1:6">
      <c r="A3871">
        <v>4814</v>
      </c>
      <c r="B3871">
        <v>16</v>
      </c>
      <c r="C3871" t="s">
        <v>64</v>
      </c>
      <c r="D3871" t="s">
        <v>92</v>
      </c>
      <c r="E3871">
        <v>2573</v>
      </c>
      <c r="F3871">
        <v>1</v>
      </c>
    </row>
    <row r="3872" spans="1:6">
      <c r="A3872">
        <v>4814</v>
      </c>
      <c r="B3872">
        <v>16</v>
      </c>
      <c r="C3872" t="s">
        <v>64</v>
      </c>
      <c r="D3872" t="s">
        <v>92</v>
      </c>
      <c r="E3872">
        <v>3209</v>
      </c>
      <c r="F3872">
        <v>1</v>
      </c>
    </row>
    <row r="3873" spans="1:6">
      <c r="A3873">
        <v>4814</v>
      </c>
      <c r="B3873">
        <v>16</v>
      </c>
      <c r="C3873" t="s">
        <v>64</v>
      </c>
      <c r="D3873" t="s">
        <v>92</v>
      </c>
      <c r="E3873">
        <v>2527</v>
      </c>
      <c r="F3873">
        <v>1</v>
      </c>
    </row>
    <row r="3874" spans="1:6">
      <c r="A3874">
        <v>4814</v>
      </c>
      <c r="B3874">
        <v>16</v>
      </c>
      <c r="C3874" t="s">
        <v>64</v>
      </c>
      <c r="D3874" t="s">
        <v>92</v>
      </c>
      <c r="E3874">
        <v>3905</v>
      </c>
      <c r="F3874">
        <v>1</v>
      </c>
    </row>
    <row r="3875" spans="1:6">
      <c r="A3875">
        <v>4814</v>
      </c>
      <c r="B3875">
        <v>16</v>
      </c>
      <c r="C3875" t="s">
        <v>64</v>
      </c>
      <c r="D3875" t="s">
        <v>92</v>
      </c>
      <c r="E3875">
        <v>5098</v>
      </c>
      <c r="F3875">
        <v>1</v>
      </c>
    </row>
    <row r="3876" spans="1:6">
      <c r="A3876">
        <v>4814</v>
      </c>
      <c r="B3876">
        <v>16</v>
      </c>
      <c r="C3876" t="s">
        <v>64</v>
      </c>
      <c r="D3876" t="s">
        <v>92</v>
      </c>
      <c r="E3876">
        <v>3275</v>
      </c>
      <c r="F3876">
        <v>1</v>
      </c>
    </row>
    <row r="3877" spans="1:6">
      <c r="A3877">
        <v>4814</v>
      </c>
      <c r="B3877">
        <v>16</v>
      </c>
      <c r="C3877" t="s">
        <v>64</v>
      </c>
      <c r="D3877" t="s">
        <v>92</v>
      </c>
      <c r="E3877">
        <v>3069</v>
      </c>
      <c r="F3877">
        <v>1</v>
      </c>
    </row>
    <row r="3878" spans="1:6">
      <c r="A3878">
        <v>4814</v>
      </c>
      <c r="B3878">
        <v>16</v>
      </c>
      <c r="C3878" t="s">
        <v>64</v>
      </c>
      <c r="D3878" t="s">
        <v>92</v>
      </c>
      <c r="E3878">
        <v>5792</v>
      </c>
      <c r="F3878">
        <v>1</v>
      </c>
    </row>
    <row r="3879" spans="1:6">
      <c r="A3879">
        <v>4814</v>
      </c>
      <c r="B3879">
        <v>16</v>
      </c>
      <c r="C3879" t="s">
        <v>64</v>
      </c>
      <c r="D3879" t="s">
        <v>92</v>
      </c>
      <c r="E3879">
        <v>172</v>
      </c>
      <c r="F3879">
        <v>1</v>
      </c>
    </row>
    <row r="3880" spans="1:6">
      <c r="A3880">
        <v>4814</v>
      </c>
      <c r="B3880">
        <v>16</v>
      </c>
      <c r="C3880" t="s">
        <v>64</v>
      </c>
      <c r="D3880" t="s">
        <v>92</v>
      </c>
      <c r="E3880">
        <v>3411</v>
      </c>
      <c r="F3880">
        <v>1</v>
      </c>
    </row>
    <row r="3881" spans="1:6">
      <c r="A3881">
        <v>4814</v>
      </c>
      <c r="B3881">
        <v>16</v>
      </c>
      <c r="C3881" t="s">
        <v>64</v>
      </c>
      <c r="D3881" t="s">
        <v>92</v>
      </c>
      <c r="E3881">
        <v>2942</v>
      </c>
      <c r="F3881">
        <v>1</v>
      </c>
    </row>
    <row r="3882" spans="1:6">
      <c r="A3882">
        <v>4814</v>
      </c>
      <c r="B3882">
        <v>16</v>
      </c>
      <c r="C3882" t="s">
        <v>64</v>
      </c>
      <c r="D3882" t="s">
        <v>92</v>
      </c>
      <c r="E3882">
        <v>5376</v>
      </c>
      <c r="F3882">
        <v>1</v>
      </c>
    </row>
    <row r="3883" spans="1:6">
      <c r="A3883">
        <v>4814</v>
      </c>
      <c r="B3883">
        <v>16</v>
      </c>
      <c r="C3883" t="s">
        <v>64</v>
      </c>
      <c r="D3883" t="s">
        <v>92</v>
      </c>
      <c r="E3883">
        <v>3679</v>
      </c>
      <c r="F3883">
        <v>1</v>
      </c>
    </row>
    <row r="3884" spans="1:6">
      <c r="A3884">
        <v>4814</v>
      </c>
      <c r="B3884">
        <v>16</v>
      </c>
      <c r="C3884" t="s">
        <v>64</v>
      </c>
      <c r="D3884" t="s">
        <v>92</v>
      </c>
      <c r="E3884">
        <v>5022</v>
      </c>
      <c r="F3884">
        <v>1</v>
      </c>
    </row>
    <row r="3885" spans="1:6">
      <c r="A3885">
        <v>4814</v>
      </c>
      <c r="B3885">
        <v>16</v>
      </c>
      <c r="C3885" t="s">
        <v>64</v>
      </c>
      <c r="D3885" t="s">
        <v>92</v>
      </c>
      <c r="E3885">
        <v>110</v>
      </c>
      <c r="F3885">
        <v>1</v>
      </c>
    </row>
    <row r="3886" spans="1:6">
      <c r="A3886">
        <v>4814</v>
      </c>
      <c r="B3886">
        <v>16</v>
      </c>
      <c r="C3886" t="s">
        <v>64</v>
      </c>
      <c r="D3886" t="s">
        <v>92</v>
      </c>
      <c r="E3886">
        <v>5640</v>
      </c>
      <c r="F3886">
        <v>1</v>
      </c>
    </row>
    <row r="3887" spans="1:6">
      <c r="A3887">
        <v>4814</v>
      </c>
      <c r="B3887">
        <v>16</v>
      </c>
      <c r="C3887" t="s">
        <v>64</v>
      </c>
      <c r="D3887" t="s">
        <v>92</v>
      </c>
      <c r="E3887">
        <v>4385</v>
      </c>
      <c r="F3887">
        <v>1</v>
      </c>
    </row>
    <row r="3888" spans="1:6">
      <c r="A3888">
        <v>4814</v>
      </c>
      <c r="B3888">
        <v>16</v>
      </c>
      <c r="C3888" t="s">
        <v>64</v>
      </c>
      <c r="D3888" t="s">
        <v>92</v>
      </c>
      <c r="E3888">
        <v>5981</v>
      </c>
      <c r="F3888">
        <v>1</v>
      </c>
    </row>
    <row r="3889" spans="1:6">
      <c r="A3889">
        <v>4814</v>
      </c>
      <c r="B3889">
        <v>16</v>
      </c>
      <c r="C3889" t="s">
        <v>64</v>
      </c>
      <c r="D3889" t="s">
        <v>92</v>
      </c>
      <c r="E3889">
        <v>2667</v>
      </c>
      <c r="F3889">
        <v>1</v>
      </c>
    </row>
    <row r="3890" spans="1:6">
      <c r="A3890">
        <v>4814</v>
      </c>
      <c r="B3890">
        <v>16</v>
      </c>
      <c r="C3890" t="s">
        <v>64</v>
      </c>
      <c r="D3890" t="s">
        <v>92</v>
      </c>
      <c r="E3890">
        <v>2443</v>
      </c>
      <c r="F3890">
        <v>1</v>
      </c>
    </row>
    <row r="3891" spans="1:6">
      <c r="A3891">
        <v>4814</v>
      </c>
      <c r="B3891">
        <v>16</v>
      </c>
      <c r="C3891" t="s">
        <v>64</v>
      </c>
      <c r="D3891" t="s">
        <v>92</v>
      </c>
      <c r="E3891">
        <v>4824</v>
      </c>
      <c r="F3891">
        <v>1</v>
      </c>
    </row>
    <row r="3892" spans="1:6">
      <c r="A3892">
        <v>4814</v>
      </c>
      <c r="B3892">
        <v>16</v>
      </c>
      <c r="C3892" t="s">
        <v>64</v>
      </c>
      <c r="D3892" t="s">
        <v>92</v>
      </c>
      <c r="E3892">
        <v>1136</v>
      </c>
      <c r="F3892">
        <v>1</v>
      </c>
    </row>
    <row r="3893" spans="1:6">
      <c r="A3893">
        <v>4814</v>
      </c>
      <c r="B3893">
        <v>16</v>
      </c>
      <c r="C3893" t="s">
        <v>64</v>
      </c>
      <c r="D3893" t="s">
        <v>92</v>
      </c>
      <c r="E3893">
        <v>2032</v>
      </c>
      <c r="F3893">
        <v>1</v>
      </c>
    </row>
    <row r="3894" spans="1:6">
      <c r="A3894">
        <v>4814</v>
      </c>
      <c r="B3894">
        <v>16</v>
      </c>
      <c r="C3894" t="s">
        <v>64</v>
      </c>
      <c r="D3894" t="s">
        <v>92</v>
      </c>
      <c r="E3894">
        <v>5529</v>
      </c>
      <c r="F3894">
        <v>1</v>
      </c>
    </row>
    <row r="3895" spans="1:6">
      <c r="A3895">
        <v>4814</v>
      </c>
      <c r="B3895">
        <v>16</v>
      </c>
      <c r="C3895" t="s">
        <v>64</v>
      </c>
      <c r="D3895" t="s">
        <v>92</v>
      </c>
      <c r="E3895">
        <v>1298</v>
      </c>
      <c r="F3895">
        <v>1</v>
      </c>
    </row>
    <row r="3896" spans="1:6">
      <c r="A3896">
        <v>4814</v>
      </c>
      <c r="B3896">
        <v>16</v>
      </c>
      <c r="C3896" t="s">
        <v>64</v>
      </c>
      <c r="D3896" t="s">
        <v>92</v>
      </c>
      <c r="E3896">
        <v>2090</v>
      </c>
      <c r="F3896">
        <v>1</v>
      </c>
    </row>
    <row r="3897" spans="1:6">
      <c r="A3897">
        <v>4814</v>
      </c>
      <c r="B3897">
        <v>16</v>
      </c>
      <c r="C3897" t="s">
        <v>64</v>
      </c>
      <c r="D3897" t="s">
        <v>92</v>
      </c>
      <c r="E3897">
        <v>4194</v>
      </c>
      <c r="F3897">
        <v>1</v>
      </c>
    </row>
    <row r="3898" spans="1:6">
      <c r="A3898">
        <v>4814</v>
      </c>
      <c r="B3898">
        <v>16</v>
      </c>
      <c r="C3898" t="s">
        <v>64</v>
      </c>
      <c r="D3898" t="s">
        <v>92</v>
      </c>
      <c r="E3898">
        <v>5365</v>
      </c>
      <c r="F3898">
        <v>1</v>
      </c>
    </row>
    <row r="3899" spans="1:6">
      <c r="A3899">
        <v>4814</v>
      </c>
      <c r="B3899">
        <v>16</v>
      </c>
      <c r="C3899" t="s">
        <v>64</v>
      </c>
      <c r="D3899" t="s">
        <v>92</v>
      </c>
      <c r="E3899">
        <v>5984</v>
      </c>
      <c r="F3899">
        <v>1</v>
      </c>
    </row>
    <row r="3900" spans="1:6">
      <c r="A3900">
        <v>4814</v>
      </c>
      <c r="B3900">
        <v>16</v>
      </c>
      <c r="C3900" t="s">
        <v>64</v>
      </c>
      <c r="D3900" t="s">
        <v>92</v>
      </c>
      <c r="E3900">
        <v>2441</v>
      </c>
      <c r="F3900">
        <v>1</v>
      </c>
    </row>
    <row r="3901" spans="1:6">
      <c r="A3901">
        <v>4814</v>
      </c>
      <c r="B3901">
        <v>16</v>
      </c>
      <c r="C3901" t="s">
        <v>64</v>
      </c>
      <c r="D3901" t="s">
        <v>92</v>
      </c>
      <c r="E3901">
        <v>2168</v>
      </c>
      <c r="F3901">
        <v>1</v>
      </c>
    </row>
    <row r="3902" spans="1:6">
      <c r="A3902">
        <v>4814</v>
      </c>
      <c r="B3902">
        <v>16</v>
      </c>
      <c r="C3902" t="s">
        <v>64</v>
      </c>
      <c r="D3902" t="s">
        <v>92</v>
      </c>
      <c r="E3902">
        <v>3315</v>
      </c>
      <c r="F3902">
        <v>1</v>
      </c>
    </row>
    <row r="3903" spans="1:6">
      <c r="A3903">
        <v>4814</v>
      </c>
      <c r="B3903">
        <v>16</v>
      </c>
      <c r="C3903" t="s">
        <v>64</v>
      </c>
      <c r="D3903" t="s">
        <v>92</v>
      </c>
      <c r="E3903">
        <v>3907</v>
      </c>
      <c r="F3903">
        <v>1</v>
      </c>
    </row>
    <row r="3904" spans="1:6">
      <c r="A3904">
        <v>4814</v>
      </c>
      <c r="B3904">
        <v>16</v>
      </c>
      <c r="C3904" t="s">
        <v>64</v>
      </c>
      <c r="D3904" t="s">
        <v>92</v>
      </c>
      <c r="E3904">
        <v>5723</v>
      </c>
      <c r="F3904">
        <v>1</v>
      </c>
    </row>
    <row r="3905" spans="1:6">
      <c r="A3905">
        <v>4814</v>
      </c>
      <c r="B3905">
        <v>16</v>
      </c>
      <c r="C3905" t="s">
        <v>64</v>
      </c>
      <c r="D3905" t="s">
        <v>92</v>
      </c>
      <c r="E3905">
        <v>3700</v>
      </c>
      <c r="F3905">
        <v>1</v>
      </c>
    </row>
    <row r="3906" spans="1:6">
      <c r="A3906">
        <v>4814</v>
      </c>
      <c r="B3906">
        <v>16</v>
      </c>
      <c r="C3906" t="s">
        <v>64</v>
      </c>
      <c r="D3906" t="s">
        <v>92</v>
      </c>
      <c r="E3906">
        <v>3627</v>
      </c>
      <c r="F3906">
        <v>1</v>
      </c>
    </row>
    <row r="3907" spans="1:6">
      <c r="A3907">
        <v>4814</v>
      </c>
      <c r="B3907">
        <v>16</v>
      </c>
      <c r="C3907" t="s">
        <v>64</v>
      </c>
      <c r="D3907" t="s">
        <v>92</v>
      </c>
      <c r="E3907">
        <v>3103</v>
      </c>
      <c r="F3907">
        <v>1</v>
      </c>
    </row>
    <row r="3908" spans="1:6">
      <c r="A3908">
        <v>4814</v>
      </c>
      <c r="B3908">
        <v>16</v>
      </c>
      <c r="C3908" t="s">
        <v>64</v>
      </c>
      <c r="D3908" t="s">
        <v>92</v>
      </c>
      <c r="E3908">
        <v>335</v>
      </c>
      <c r="F3908">
        <v>1</v>
      </c>
    </row>
    <row r="3909" spans="1:6">
      <c r="A3909">
        <v>4814</v>
      </c>
      <c r="B3909">
        <v>16</v>
      </c>
      <c r="C3909" t="s">
        <v>64</v>
      </c>
      <c r="D3909" t="s">
        <v>92</v>
      </c>
      <c r="E3909">
        <v>3076</v>
      </c>
      <c r="F3909">
        <v>1</v>
      </c>
    </row>
    <row r="3910" spans="1:6">
      <c r="A3910">
        <v>4814</v>
      </c>
      <c r="B3910">
        <v>16</v>
      </c>
      <c r="C3910" t="s">
        <v>64</v>
      </c>
      <c r="D3910" t="s">
        <v>92</v>
      </c>
      <c r="E3910">
        <v>28</v>
      </c>
      <c r="F3910">
        <v>1</v>
      </c>
    </row>
    <row r="3911" spans="1:6">
      <c r="A3911">
        <v>4814</v>
      </c>
      <c r="B3911">
        <v>16</v>
      </c>
      <c r="C3911" t="s">
        <v>64</v>
      </c>
      <c r="D3911" t="s">
        <v>92</v>
      </c>
      <c r="E3911">
        <v>4844</v>
      </c>
      <c r="F3911">
        <v>1</v>
      </c>
    </row>
    <row r="3912" spans="1:6">
      <c r="A3912">
        <v>4814</v>
      </c>
      <c r="B3912">
        <v>16</v>
      </c>
      <c r="C3912" t="s">
        <v>64</v>
      </c>
      <c r="D3912" t="s">
        <v>92</v>
      </c>
      <c r="E3912">
        <v>1214</v>
      </c>
      <c r="F3912">
        <v>1</v>
      </c>
    </row>
    <row r="3913" spans="1:6">
      <c r="A3913">
        <v>4814</v>
      </c>
      <c r="B3913">
        <v>16</v>
      </c>
      <c r="C3913" t="s">
        <v>64</v>
      </c>
      <c r="D3913" t="s">
        <v>92</v>
      </c>
      <c r="E3913">
        <v>1006</v>
      </c>
      <c r="F3913">
        <v>1</v>
      </c>
    </row>
    <row r="3914" spans="1:6">
      <c r="A3914">
        <v>4814</v>
      </c>
      <c r="B3914">
        <v>16</v>
      </c>
      <c r="C3914" t="s">
        <v>64</v>
      </c>
      <c r="D3914" t="s">
        <v>92</v>
      </c>
      <c r="E3914">
        <v>3173</v>
      </c>
      <c r="F3914">
        <v>1</v>
      </c>
    </row>
    <row r="3915" spans="1:6">
      <c r="A3915">
        <v>4814</v>
      </c>
      <c r="B3915">
        <v>16</v>
      </c>
      <c r="C3915" t="s">
        <v>64</v>
      </c>
      <c r="D3915" t="s">
        <v>92</v>
      </c>
      <c r="E3915">
        <v>4296</v>
      </c>
      <c r="F3915">
        <v>1</v>
      </c>
    </row>
    <row r="3916" spans="1:6">
      <c r="A3916">
        <v>4814</v>
      </c>
      <c r="B3916">
        <v>16</v>
      </c>
      <c r="C3916" t="s">
        <v>64</v>
      </c>
      <c r="D3916" t="s">
        <v>92</v>
      </c>
      <c r="E3916">
        <v>3983</v>
      </c>
      <c r="F3916">
        <v>1</v>
      </c>
    </row>
    <row r="3917" spans="1:6">
      <c r="A3917">
        <v>4814</v>
      </c>
      <c r="B3917">
        <v>16</v>
      </c>
      <c r="C3917" t="s">
        <v>64</v>
      </c>
      <c r="D3917" t="s">
        <v>92</v>
      </c>
      <c r="E3917">
        <v>2548</v>
      </c>
      <c r="F3917">
        <v>1</v>
      </c>
    </row>
    <row r="3918" spans="1:6">
      <c r="A3918">
        <v>4814</v>
      </c>
      <c r="B3918">
        <v>16</v>
      </c>
      <c r="C3918" t="s">
        <v>64</v>
      </c>
      <c r="D3918" t="s">
        <v>92</v>
      </c>
      <c r="E3918">
        <v>4351</v>
      </c>
      <c r="F3918">
        <v>1</v>
      </c>
    </row>
    <row r="3919" spans="1:6">
      <c r="A3919">
        <v>4814</v>
      </c>
      <c r="B3919">
        <v>16</v>
      </c>
      <c r="C3919" t="s">
        <v>64</v>
      </c>
      <c r="D3919" t="s">
        <v>92</v>
      </c>
      <c r="E3919">
        <v>5406</v>
      </c>
      <c r="F3919">
        <v>1</v>
      </c>
    </row>
    <row r="3920" spans="1:6">
      <c r="A3920">
        <v>4814</v>
      </c>
      <c r="B3920">
        <v>16</v>
      </c>
      <c r="C3920" t="s">
        <v>64</v>
      </c>
      <c r="D3920" t="s">
        <v>92</v>
      </c>
      <c r="E3920">
        <v>5291</v>
      </c>
      <c r="F3920">
        <v>1</v>
      </c>
    </row>
    <row r="3921" spans="1:6">
      <c r="A3921">
        <v>4814</v>
      </c>
      <c r="B3921">
        <v>16</v>
      </c>
      <c r="C3921" t="s">
        <v>64</v>
      </c>
      <c r="D3921" t="s">
        <v>92</v>
      </c>
      <c r="E3921">
        <v>4943</v>
      </c>
      <c r="F3921">
        <v>1</v>
      </c>
    </row>
    <row r="3922" spans="1:6">
      <c r="A3922">
        <v>4814</v>
      </c>
      <c r="B3922">
        <v>16</v>
      </c>
      <c r="C3922" t="s">
        <v>64</v>
      </c>
      <c r="D3922" t="s">
        <v>92</v>
      </c>
      <c r="E3922">
        <v>2945</v>
      </c>
      <c r="F3922">
        <v>1</v>
      </c>
    </row>
    <row r="3923" spans="1:6">
      <c r="A3923">
        <v>4814</v>
      </c>
      <c r="B3923">
        <v>16</v>
      </c>
      <c r="C3923" t="s">
        <v>64</v>
      </c>
      <c r="D3923" t="s">
        <v>92</v>
      </c>
      <c r="E3923">
        <v>1250</v>
      </c>
      <c r="F3923">
        <v>1</v>
      </c>
    </row>
    <row r="3924" spans="1:6">
      <c r="A3924">
        <v>4814</v>
      </c>
      <c r="B3924">
        <v>16</v>
      </c>
      <c r="C3924" t="s">
        <v>62</v>
      </c>
      <c r="D3924" t="s">
        <v>92</v>
      </c>
      <c r="E3924">
        <v>2531</v>
      </c>
      <c r="F3924">
        <v>6</v>
      </c>
    </row>
    <row r="3925" spans="1:6">
      <c r="A3925">
        <v>4814</v>
      </c>
      <c r="B3925">
        <v>16</v>
      </c>
      <c r="C3925" t="s">
        <v>62</v>
      </c>
      <c r="D3925" t="s">
        <v>92</v>
      </c>
      <c r="E3925">
        <v>202</v>
      </c>
      <c r="F3925">
        <v>3</v>
      </c>
    </row>
    <row r="3926" spans="1:6">
      <c r="A3926">
        <v>4814</v>
      </c>
      <c r="B3926">
        <v>16</v>
      </c>
      <c r="C3926" t="s">
        <v>62</v>
      </c>
      <c r="D3926" t="s">
        <v>92</v>
      </c>
      <c r="E3926">
        <v>3934</v>
      </c>
      <c r="F3926">
        <v>3</v>
      </c>
    </row>
    <row r="3927" spans="1:6">
      <c r="A3927">
        <v>4814</v>
      </c>
      <c r="B3927">
        <v>16</v>
      </c>
      <c r="C3927" t="s">
        <v>62</v>
      </c>
      <c r="D3927" t="s">
        <v>92</v>
      </c>
      <c r="E3927">
        <v>3403</v>
      </c>
      <c r="F3927">
        <v>2</v>
      </c>
    </row>
    <row r="3928" spans="1:6">
      <c r="A3928">
        <v>4814</v>
      </c>
      <c r="B3928">
        <v>16</v>
      </c>
      <c r="C3928" t="s">
        <v>62</v>
      </c>
      <c r="D3928" t="s">
        <v>92</v>
      </c>
      <c r="E3928">
        <v>5274</v>
      </c>
      <c r="F3928">
        <v>2</v>
      </c>
    </row>
    <row r="3929" spans="1:6">
      <c r="A3929">
        <v>4814</v>
      </c>
      <c r="B3929">
        <v>16</v>
      </c>
      <c r="C3929" t="s">
        <v>62</v>
      </c>
      <c r="D3929" t="s">
        <v>92</v>
      </c>
      <c r="E3929">
        <v>3528</v>
      </c>
      <c r="F3929">
        <v>2</v>
      </c>
    </row>
    <row r="3930" spans="1:6">
      <c r="A3930">
        <v>4814</v>
      </c>
      <c r="B3930">
        <v>16</v>
      </c>
      <c r="C3930" t="s">
        <v>62</v>
      </c>
      <c r="D3930" t="s">
        <v>92</v>
      </c>
      <c r="E3930">
        <v>2443</v>
      </c>
      <c r="F3930">
        <v>2</v>
      </c>
    </row>
    <row r="3931" spans="1:6">
      <c r="A3931">
        <v>4814</v>
      </c>
      <c r="B3931">
        <v>16</v>
      </c>
      <c r="C3931" t="s">
        <v>62</v>
      </c>
      <c r="D3931" t="s">
        <v>92</v>
      </c>
      <c r="E3931">
        <v>1335</v>
      </c>
      <c r="F3931">
        <v>2</v>
      </c>
    </row>
    <row r="3932" spans="1:6">
      <c r="A3932">
        <v>4814</v>
      </c>
      <c r="B3932">
        <v>16</v>
      </c>
      <c r="C3932" t="s">
        <v>62</v>
      </c>
      <c r="D3932" t="s">
        <v>92</v>
      </c>
      <c r="E3932">
        <v>3924</v>
      </c>
      <c r="F3932">
        <v>2</v>
      </c>
    </row>
    <row r="3933" spans="1:6">
      <c r="A3933">
        <v>4814</v>
      </c>
      <c r="B3933">
        <v>16</v>
      </c>
      <c r="C3933" t="s">
        <v>62</v>
      </c>
      <c r="D3933" t="s">
        <v>92</v>
      </c>
      <c r="E3933">
        <v>2638</v>
      </c>
      <c r="F3933">
        <v>2</v>
      </c>
    </row>
    <row r="3934" spans="1:6">
      <c r="A3934">
        <v>4814</v>
      </c>
      <c r="B3934">
        <v>16</v>
      </c>
      <c r="C3934" t="s">
        <v>62</v>
      </c>
      <c r="D3934" t="s">
        <v>92</v>
      </c>
      <c r="E3934">
        <v>2251</v>
      </c>
      <c r="F3934">
        <v>2</v>
      </c>
    </row>
    <row r="3935" spans="1:6">
      <c r="A3935">
        <v>4814</v>
      </c>
      <c r="B3935">
        <v>16</v>
      </c>
      <c r="C3935" t="s">
        <v>62</v>
      </c>
      <c r="D3935" t="s">
        <v>92</v>
      </c>
      <c r="E3935">
        <v>5898</v>
      </c>
      <c r="F3935">
        <v>2</v>
      </c>
    </row>
    <row r="3936" spans="1:6">
      <c r="A3936">
        <v>4814</v>
      </c>
      <c r="B3936">
        <v>16</v>
      </c>
      <c r="C3936" t="s">
        <v>62</v>
      </c>
      <c r="D3936" t="s">
        <v>92</v>
      </c>
      <c r="E3936">
        <v>2942</v>
      </c>
      <c r="F3936">
        <v>2</v>
      </c>
    </row>
    <row r="3937" spans="1:6">
      <c r="A3937">
        <v>4814</v>
      </c>
      <c r="B3937">
        <v>16</v>
      </c>
      <c r="C3937" t="s">
        <v>62</v>
      </c>
      <c r="D3937" t="s">
        <v>92</v>
      </c>
      <c r="E3937">
        <v>4993</v>
      </c>
      <c r="F3937">
        <v>2</v>
      </c>
    </row>
    <row r="3938" spans="1:6">
      <c r="A3938">
        <v>4814</v>
      </c>
      <c r="B3938">
        <v>16</v>
      </c>
      <c r="C3938" t="s">
        <v>62</v>
      </c>
      <c r="D3938" t="s">
        <v>92</v>
      </c>
      <c r="E3938">
        <v>3860</v>
      </c>
      <c r="F3938">
        <v>2</v>
      </c>
    </row>
    <row r="3939" spans="1:6">
      <c r="A3939">
        <v>4814</v>
      </c>
      <c r="B3939">
        <v>16</v>
      </c>
      <c r="C3939" t="s">
        <v>62</v>
      </c>
      <c r="D3939" t="s">
        <v>92</v>
      </c>
      <c r="E3939">
        <v>43</v>
      </c>
      <c r="F3939">
        <v>2</v>
      </c>
    </row>
    <row r="3940" spans="1:6">
      <c r="A3940">
        <v>4814</v>
      </c>
      <c r="B3940">
        <v>16</v>
      </c>
      <c r="C3940" t="s">
        <v>62</v>
      </c>
      <c r="D3940" t="s">
        <v>92</v>
      </c>
      <c r="E3940">
        <v>112</v>
      </c>
      <c r="F3940">
        <v>1</v>
      </c>
    </row>
    <row r="3941" spans="1:6">
      <c r="A3941">
        <v>4814</v>
      </c>
      <c r="B3941">
        <v>16</v>
      </c>
      <c r="C3941" t="s">
        <v>62</v>
      </c>
      <c r="D3941" t="s">
        <v>92</v>
      </c>
      <c r="E3941">
        <v>2508</v>
      </c>
      <c r="F3941">
        <v>1</v>
      </c>
    </row>
    <row r="3942" spans="1:6">
      <c r="A3942">
        <v>4814</v>
      </c>
      <c r="B3942">
        <v>16</v>
      </c>
      <c r="C3942" t="s">
        <v>62</v>
      </c>
      <c r="D3942" t="s">
        <v>92</v>
      </c>
      <c r="E3942">
        <v>3262</v>
      </c>
      <c r="F3942">
        <v>1</v>
      </c>
    </row>
    <row r="3943" spans="1:6">
      <c r="A3943">
        <v>4814</v>
      </c>
      <c r="B3943">
        <v>16</v>
      </c>
      <c r="C3943" t="s">
        <v>62</v>
      </c>
      <c r="D3943" t="s">
        <v>92</v>
      </c>
      <c r="E3943">
        <v>2957</v>
      </c>
      <c r="F3943">
        <v>1</v>
      </c>
    </row>
    <row r="3944" spans="1:6">
      <c r="A3944">
        <v>4814</v>
      </c>
      <c r="B3944">
        <v>16</v>
      </c>
      <c r="C3944" t="s">
        <v>62</v>
      </c>
      <c r="D3944" t="s">
        <v>92</v>
      </c>
      <c r="E3944">
        <v>5792</v>
      </c>
      <c r="F3944">
        <v>1</v>
      </c>
    </row>
    <row r="3945" spans="1:6">
      <c r="A3945">
        <v>4814</v>
      </c>
      <c r="B3945">
        <v>16</v>
      </c>
      <c r="C3945" t="s">
        <v>62</v>
      </c>
      <c r="D3945" t="s">
        <v>92</v>
      </c>
      <c r="E3945">
        <v>5118</v>
      </c>
      <c r="F3945">
        <v>1</v>
      </c>
    </row>
    <row r="3946" spans="1:6">
      <c r="A3946">
        <v>4814</v>
      </c>
      <c r="B3946">
        <v>16</v>
      </c>
      <c r="C3946" t="s">
        <v>62</v>
      </c>
      <c r="D3946" t="s">
        <v>92</v>
      </c>
      <c r="E3946">
        <v>4746</v>
      </c>
      <c r="F3946">
        <v>1</v>
      </c>
    </row>
    <row r="3947" spans="1:6">
      <c r="A3947">
        <v>4814</v>
      </c>
      <c r="B3947">
        <v>16</v>
      </c>
      <c r="C3947" t="s">
        <v>62</v>
      </c>
      <c r="D3947" t="s">
        <v>92</v>
      </c>
      <c r="E3947">
        <v>2683</v>
      </c>
      <c r="F3947">
        <v>1</v>
      </c>
    </row>
    <row r="3948" spans="1:6">
      <c r="A3948">
        <v>4814</v>
      </c>
      <c r="B3948">
        <v>16</v>
      </c>
      <c r="C3948" t="s">
        <v>62</v>
      </c>
      <c r="D3948" t="s">
        <v>92</v>
      </c>
      <c r="E3948">
        <v>5131</v>
      </c>
      <c r="F3948">
        <v>1</v>
      </c>
    </row>
    <row r="3949" spans="1:6">
      <c r="A3949">
        <v>4814</v>
      </c>
      <c r="B3949">
        <v>16</v>
      </c>
      <c r="C3949" t="s">
        <v>62</v>
      </c>
      <c r="D3949" t="s">
        <v>92</v>
      </c>
      <c r="E3949">
        <v>3930</v>
      </c>
      <c r="F3949">
        <v>1</v>
      </c>
    </row>
    <row r="3950" spans="1:6">
      <c r="A3950">
        <v>4814</v>
      </c>
      <c r="B3950">
        <v>16</v>
      </c>
      <c r="C3950" t="s">
        <v>62</v>
      </c>
      <c r="D3950" t="s">
        <v>92</v>
      </c>
      <c r="E3950">
        <v>5022</v>
      </c>
      <c r="F3950">
        <v>1</v>
      </c>
    </row>
    <row r="3951" spans="1:6">
      <c r="A3951">
        <v>4814</v>
      </c>
      <c r="B3951">
        <v>16</v>
      </c>
      <c r="C3951" t="s">
        <v>62</v>
      </c>
      <c r="D3951" t="s">
        <v>92</v>
      </c>
      <c r="E3951">
        <v>4747</v>
      </c>
      <c r="F3951">
        <v>1</v>
      </c>
    </row>
    <row r="3952" spans="1:6">
      <c r="A3952">
        <v>4814</v>
      </c>
      <c r="B3952">
        <v>16</v>
      </c>
      <c r="C3952" t="s">
        <v>62</v>
      </c>
      <c r="D3952" t="s">
        <v>92</v>
      </c>
      <c r="E3952">
        <v>5435</v>
      </c>
      <c r="F3952">
        <v>1</v>
      </c>
    </row>
    <row r="3953" spans="1:6">
      <c r="A3953">
        <v>4814</v>
      </c>
      <c r="B3953">
        <v>16</v>
      </c>
      <c r="C3953" t="s">
        <v>62</v>
      </c>
      <c r="D3953" t="s">
        <v>92</v>
      </c>
      <c r="E3953">
        <v>2576</v>
      </c>
      <c r="F3953">
        <v>1</v>
      </c>
    </row>
    <row r="3954" spans="1:6">
      <c r="A3954">
        <v>4814</v>
      </c>
      <c r="B3954">
        <v>16</v>
      </c>
      <c r="C3954" t="s">
        <v>62</v>
      </c>
      <c r="D3954" t="s">
        <v>92</v>
      </c>
      <c r="E3954">
        <v>3116</v>
      </c>
      <c r="F3954">
        <v>1</v>
      </c>
    </row>
    <row r="3955" spans="1:6">
      <c r="A3955">
        <v>4814</v>
      </c>
      <c r="B3955">
        <v>16</v>
      </c>
      <c r="C3955" t="s">
        <v>62</v>
      </c>
      <c r="D3955" t="s">
        <v>92</v>
      </c>
      <c r="E3955">
        <v>224</v>
      </c>
      <c r="F3955">
        <v>1</v>
      </c>
    </row>
    <row r="3956" spans="1:6">
      <c r="A3956">
        <v>4814</v>
      </c>
      <c r="B3956">
        <v>16</v>
      </c>
      <c r="C3956" t="s">
        <v>62</v>
      </c>
      <c r="D3956" t="s">
        <v>92</v>
      </c>
      <c r="E3956">
        <v>2072</v>
      </c>
      <c r="F3956">
        <v>1</v>
      </c>
    </row>
    <row r="3957" spans="1:6">
      <c r="A3957">
        <v>4814</v>
      </c>
      <c r="B3957">
        <v>16</v>
      </c>
      <c r="C3957" t="s">
        <v>62</v>
      </c>
      <c r="D3957" t="s">
        <v>92</v>
      </c>
      <c r="E3957">
        <v>5168</v>
      </c>
      <c r="F3957">
        <v>1</v>
      </c>
    </row>
    <row r="3958" spans="1:6">
      <c r="A3958">
        <v>4814</v>
      </c>
      <c r="B3958">
        <v>16</v>
      </c>
      <c r="C3958" t="s">
        <v>62</v>
      </c>
      <c r="D3958" t="s">
        <v>92</v>
      </c>
      <c r="E3958">
        <v>6073</v>
      </c>
      <c r="F3958">
        <v>1</v>
      </c>
    </row>
    <row r="3959" spans="1:6">
      <c r="A3959">
        <v>4814</v>
      </c>
      <c r="B3959">
        <v>16</v>
      </c>
      <c r="C3959" t="s">
        <v>62</v>
      </c>
      <c r="D3959" t="s">
        <v>92</v>
      </c>
      <c r="E3959">
        <v>5409</v>
      </c>
      <c r="F3959">
        <v>1</v>
      </c>
    </row>
    <row r="3960" spans="1:6">
      <c r="A3960">
        <v>4814</v>
      </c>
      <c r="B3960">
        <v>16</v>
      </c>
      <c r="C3960" t="s">
        <v>62</v>
      </c>
      <c r="D3960" t="s">
        <v>92</v>
      </c>
      <c r="E3960">
        <v>102</v>
      </c>
      <c r="F3960">
        <v>1</v>
      </c>
    </row>
    <row r="3961" spans="1:6">
      <c r="A3961">
        <v>4814</v>
      </c>
      <c r="B3961">
        <v>16</v>
      </c>
      <c r="C3961" t="s">
        <v>62</v>
      </c>
      <c r="D3961" t="s">
        <v>92</v>
      </c>
      <c r="E3961">
        <v>4105</v>
      </c>
      <c r="F3961">
        <v>1</v>
      </c>
    </row>
    <row r="3962" spans="1:6">
      <c r="A3962">
        <v>4814</v>
      </c>
      <c r="B3962">
        <v>16</v>
      </c>
      <c r="C3962" t="s">
        <v>62</v>
      </c>
      <c r="D3962" t="s">
        <v>92</v>
      </c>
      <c r="E3962">
        <v>4669</v>
      </c>
      <c r="F3962">
        <v>1</v>
      </c>
    </row>
    <row r="3963" spans="1:6">
      <c r="A3963">
        <v>4814</v>
      </c>
      <c r="B3963">
        <v>16</v>
      </c>
      <c r="C3963" t="s">
        <v>62</v>
      </c>
      <c r="D3963" t="s">
        <v>92</v>
      </c>
      <c r="E3963">
        <v>5069</v>
      </c>
      <c r="F3963">
        <v>1</v>
      </c>
    </row>
    <row r="3964" spans="1:6">
      <c r="A3964">
        <v>4814</v>
      </c>
      <c r="B3964">
        <v>16</v>
      </c>
      <c r="C3964" t="s">
        <v>62</v>
      </c>
      <c r="D3964" t="s">
        <v>92</v>
      </c>
      <c r="E3964">
        <v>4391</v>
      </c>
      <c r="F3964">
        <v>1</v>
      </c>
    </row>
    <row r="3965" spans="1:6">
      <c r="A3965">
        <v>4814</v>
      </c>
      <c r="B3965">
        <v>16</v>
      </c>
      <c r="C3965" t="s">
        <v>62</v>
      </c>
      <c r="D3965" t="s">
        <v>92</v>
      </c>
      <c r="E3965">
        <v>6054</v>
      </c>
      <c r="F3965">
        <v>1</v>
      </c>
    </row>
    <row r="3966" spans="1:6">
      <c r="A3966">
        <v>4814</v>
      </c>
      <c r="B3966">
        <v>16</v>
      </c>
      <c r="C3966" t="s">
        <v>62</v>
      </c>
      <c r="D3966" t="s">
        <v>92</v>
      </c>
      <c r="E3966">
        <v>5582</v>
      </c>
      <c r="F3966">
        <v>1</v>
      </c>
    </row>
    <row r="3967" spans="1:6">
      <c r="A3967">
        <v>4814</v>
      </c>
      <c r="B3967">
        <v>16</v>
      </c>
      <c r="C3967" t="s">
        <v>62</v>
      </c>
      <c r="D3967" t="s">
        <v>92</v>
      </c>
      <c r="E3967">
        <v>3067</v>
      </c>
      <c r="F3967">
        <v>1</v>
      </c>
    </row>
    <row r="3968" spans="1:6">
      <c r="A3968">
        <v>4814</v>
      </c>
      <c r="B3968">
        <v>16</v>
      </c>
      <c r="C3968" t="s">
        <v>62</v>
      </c>
      <c r="D3968" t="s">
        <v>92</v>
      </c>
      <c r="E3968">
        <v>4233</v>
      </c>
      <c r="F3968">
        <v>1</v>
      </c>
    </row>
    <row r="3969" spans="1:6">
      <c r="A3969">
        <v>4814</v>
      </c>
      <c r="B3969">
        <v>16</v>
      </c>
      <c r="C3969" t="s">
        <v>62</v>
      </c>
      <c r="D3969" t="s">
        <v>92</v>
      </c>
      <c r="E3969">
        <v>4606</v>
      </c>
      <c r="F3969">
        <v>1</v>
      </c>
    </row>
    <row r="3970" spans="1:6">
      <c r="A3970">
        <v>4814</v>
      </c>
      <c r="B3970">
        <v>16</v>
      </c>
      <c r="C3970" t="s">
        <v>62</v>
      </c>
      <c r="D3970" t="s">
        <v>92</v>
      </c>
      <c r="E3970">
        <v>4815</v>
      </c>
      <c r="F3970">
        <v>1</v>
      </c>
    </row>
    <row r="3971" spans="1:6">
      <c r="A3971">
        <v>4814</v>
      </c>
      <c r="B3971">
        <v>16</v>
      </c>
      <c r="C3971" t="s">
        <v>62</v>
      </c>
      <c r="D3971" t="s">
        <v>92</v>
      </c>
      <c r="E3971">
        <v>5060</v>
      </c>
      <c r="F3971">
        <v>1</v>
      </c>
    </row>
    <row r="3972" spans="1:6">
      <c r="A3972">
        <v>4814</v>
      </c>
      <c r="B3972">
        <v>16</v>
      </c>
      <c r="C3972" t="s">
        <v>62</v>
      </c>
      <c r="D3972" t="s">
        <v>92</v>
      </c>
      <c r="E3972">
        <v>3750</v>
      </c>
      <c r="F3972">
        <v>1</v>
      </c>
    </row>
    <row r="3973" spans="1:6">
      <c r="A3973">
        <v>4814</v>
      </c>
      <c r="B3973">
        <v>16</v>
      </c>
      <c r="C3973" t="s">
        <v>62</v>
      </c>
      <c r="D3973" t="s">
        <v>92</v>
      </c>
      <c r="E3973">
        <v>3525</v>
      </c>
      <c r="F3973">
        <v>1</v>
      </c>
    </row>
    <row r="3974" spans="1:6">
      <c r="A3974">
        <v>4814</v>
      </c>
      <c r="B3974">
        <v>16</v>
      </c>
      <c r="C3974" t="s">
        <v>62</v>
      </c>
      <c r="D3974" t="s">
        <v>92</v>
      </c>
      <c r="E3974">
        <v>5972</v>
      </c>
      <c r="F3974">
        <v>1</v>
      </c>
    </row>
    <row r="3975" spans="1:6">
      <c r="A3975">
        <v>4814</v>
      </c>
      <c r="B3975">
        <v>16</v>
      </c>
      <c r="C3975" t="s">
        <v>62</v>
      </c>
      <c r="D3975" t="s">
        <v>92</v>
      </c>
      <c r="E3975">
        <v>4588</v>
      </c>
      <c r="F3975">
        <v>1</v>
      </c>
    </row>
    <row r="3976" spans="1:6">
      <c r="A3976">
        <v>4814</v>
      </c>
      <c r="B3976">
        <v>16</v>
      </c>
      <c r="C3976" t="s">
        <v>62</v>
      </c>
      <c r="D3976" t="s">
        <v>92</v>
      </c>
      <c r="E3976">
        <v>2860</v>
      </c>
      <c r="F3976">
        <v>1</v>
      </c>
    </row>
    <row r="3977" spans="1:6">
      <c r="A3977">
        <v>4814</v>
      </c>
      <c r="B3977">
        <v>16</v>
      </c>
      <c r="C3977" t="s">
        <v>62</v>
      </c>
      <c r="D3977" t="s">
        <v>92</v>
      </c>
      <c r="E3977">
        <v>2573</v>
      </c>
      <c r="F3977">
        <v>1</v>
      </c>
    </row>
    <row r="3978" spans="1:6">
      <c r="A3978">
        <v>4814</v>
      </c>
      <c r="B3978">
        <v>16</v>
      </c>
      <c r="C3978" t="s">
        <v>62</v>
      </c>
      <c r="D3978" t="s">
        <v>92</v>
      </c>
      <c r="E3978">
        <v>4985</v>
      </c>
      <c r="F3978">
        <v>1</v>
      </c>
    </row>
    <row r="3979" spans="1:6">
      <c r="A3979">
        <v>4814</v>
      </c>
      <c r="B3979">
        <v>16</v>
      </c>
      <c r="C3979" t="s">
        <v>62</v>
      </c>
      <c r="D3979" t="s">
        <v>92</v>
      </c>
      <c r="E3979">
        <v>5577</v>
      </c>
      <c r="F3979">
        <v>1</v>
      </c>
    </row>
    <row r="3980" spans="1:6">
      <c r="A3980">
        <v>4814</v>
      </c>
      <c r="B3980">
        <v>16</v>
      </c>
      <c r="C3980" t="s">
        <v>62</v>
      </c>
      <c r="D3980" t="s">
        <v>92</v>
      </c>
      <c r="E3980">
        <v>5931</v>
      </c>
      <c r="F3980">
        <v>1</v>
      </c>
    </row>
    <row r="3981" spans="1:6">
      <c r="A3981">
        <v>4814</v>
      </c>
      <c r="B3981">
        <v>16</v>
      </c>
      <c r="C3981" t="s">
        <v>62</v>
      </c>
      <c r="D3981" t="s">
        <v>92</v>
      </c>
      <c r="E3981">
        <v>5113</v>
      </c>
      <c r="F3981">
        <v>1</v>
      </c>
    </row>
    <row r="3982" spans="1:6">
      <c r="A3982">
        <v>4814</v>
      </c>
      <c r="B3982">
        <v>16</v>
      </c>
      <c r="C3982" t="s">
        <v>62</v>
      </c>
      <c r="D3982" t="s">
        <v>92</v>
      </c>
      <c r="E3982">
        <v>3679</v>
      </c>
      <c r="F3982">
        <v>1</v>
      </c>
    </row>
    <row r="3983" spans="1:6">
      <c r="A3983">
        <v>4814</v>
      </c>
      <c r="B3983">
        <v>16</v>
      </c>
      <c r="C3983" t="s">
        <v>62</v>
      </c>
      <c r="D3983" t="s">
        <v>92</v>
      </c>
      <c r="E3983">
        <v>27</v>
      </c>
      <c r="F3983">
        <v>1</v>
      </c>
    </row>
    <row r="3984" spans="1:6">
      <c r="A3984">
        <v>4814</v>
      </c>
      <c r="B3984">
        <v>16</v>
      </c>
      <c r="C3984" t="s">
        <v>62</v>
      </c>
      <c r="D3984" t="s">
        <v>92</v>
      </c>
      <c r="E3984">
        <v>4943</v>
      </c>
      <c r="F3984">
        <v>1</v>
      </c>
    </row>
    <row r="3985" spans="1:6">
      <c r="A3985">
        <v>4814</v>
      </c>
      <c r="B3985">
        <v>16</v>
      </c>
      <c r="C3985" t="s">
        <v>62</v>
      </c>
      <c r="D3985" t="s">
        <v>92</v>
      </c>
      <c r="E3985">
        <v>3209</v>
      </c>
      <c r="F3985">
        <v>1</v>
      </c>
    </row>
    <row r="3986" spans="1:6">
      <c r="A3986">
        <v>4814</v>
      </c>
      <c r="B3986">
        <v>16</v>
      </c>
      <c r="C3986" t="s">
        <v>62</v>
      </c>
      <c r="D3986" t="s">
        <v>92</v>
      </c>
      <c r="E3986">
        <v>222</v>
      </c>
      <c r="F3986">
        <v>1</v>
      </c>
    </row>
    <row r="3987" spans="1:6">
      <c r="A3987">
        <v>4814</v>
      </c>
      <c r="B3987">
        <v>16</v>
      </c>
      <c r="C3987" t="s">
        <v>62</v>
      </c>
      <c r="D3987" t="s">
        <v>92</v>
      </c>
      <c r="E3987">
        <v>2227</v>
      </c>
      <c r="F3987">
        <v>1</v>
      </c>
    </row>
    <row r="3988" spans="1:6">
      <c r="A3988">
        <v>4814</v>
      </c>
      <c r="B3988">
        <v>16</v>
      </c>
      <c r="C3988" t="s">
        <v>62</v>
      </c>
      <c r="D3988" t="s">
        <v>92</v>
      </c>
      <c r="E3988">
        <v>3880</v>
      </c>
      <c r="F3988">
        <v>1</v>
      </c>
    </row>
    <row r="3989" spans="1:6">
      <c r="A3989">
        <v>4814</v>
      </c>
      <c r="B3989">
        <v>16</v>
      </c>
      <c r="C3989" t="s">
        <v>62</v>
      </c>
      <c r="D3989" t="s">
        <v>92</v>
      </c>
      <c r="E3989">
        <v>1263</v>
      </c>
      <c r="F3989">
        <v>1</v>
      </c>
    </row>
    <row r="3990" spans="1:6">
      <c r="A3990">
        <v>4814</v>
      </c>
      <c r="B3990">
        <v>16</v>
      </c>
      <c r="C3990" t="s">
        <v>62</v>
      </c>
      <c r="D3990" t="s">
        <v>92</v>
      </c>
      <c r="E3990">
        <v>2628</v>
      </c>
      <c r="F3990">
        <v>1</v>
      </c>
    </row>
    <row r="3991" spans="1:6">
      <c r="A3991">
        <v>4814</v>
      </c>
      <c r="B3991">
        <v>16</v>
      </c>
      <c r="C3991" t="s">
        <v>62</v>
      </c>
      <c r="D3991" t="s">
        <v>92</v>
      </c>
      <c r="E3991">
        <v>3954</v>
      </c>
      <c r="F3991">
        <v>1</v>
      </c>
    </row>
    <row r="3992" spans="1:6">
      <c r="A3992">
        <v>4814</v>
      </c>
      <c r="B3992">
        <v>16</v>
      </c>
      <c r="C3992" t="s">
        <v>62</v>
      </c>
      <c r="D3992" t="s">
        <v>92</v>
      </c>
      <c r="E3992">
        <v>5595</v>
      </c>
      <c r="F3992">
        <v>1</v>
      </c>
    </row>
    <row r="3993" spans="1:6">
      <c r="A3993">
        <v>4814</v>
      </c>
      <c r="B3993">
        <v>16</v>
      </c>
      <c r="C3993" t="s">
        <v>62</v>
      </c>
      <c r="D3993" t="s">
        <v>92</v>
      </c>
      <c r="E3993">
        <v>5388</v>
      </c>
      <c r="F3993">
        <v>1</v>
      </c>
    </row>
    <row r="3994" spans="1:6">
      <c r="A3994">
        <v>4814</v>
      </c>
      <c r="B3994">
        <v>16</v>
      </c>
      <c r="C3994" t="s">
        <v>62</v>
      </c>
      <c r="D3994" t="s">
        <v>92</v>
      </c>
      <c r="E3994">
        <v>5442</v>
      </c>
      <c r="F3994">
        <v>1</v>
      </c>
    </row>
    <row r="3995" spans="1:6">
      <c r="A3995">
        <v>4814</v>
      </c>
      <c r="B3995">
        <v>16</v>
      </c>
      <c r="C3995" t="s">
        <v>62</v>
      </c>
      <c r="D3995" t="s">
        <v>92</v>
      </c>
      <c r="E3995">
        <v>3273</v>
      </c>
      <c r="F3995">
        <v>1</v>
      </c>
    </row>
    <row r="3996" spans="1:6">
      <c r="A3996">
        <v>4814</v>
      </c>
      <c r="B3996">
        <v>16</v>
      </c>
      <c r="C3996" t="s">
        <v>62</v>
      </c>
      <c r="D3996" t="s">
        <v>92</v>
      </c>
      <c r="E3996">
        <v>5701</v>
      </c>
      <c r="F3996">
        <v>1</v>
      </c>
    </row>
    <row r="3997" spans="1:6">
      <c r="A3997">
        <v>4814</v>
      </c>
      <c r="B3997">
        <v>17</v>
      </c>
      <c r="C3997" t="s">
        <v>64</v>
      </c>
      <c r="D3997" t="s">
        <v>92</v>
      </c>
      <c r="E3997">
        <v>2638</v>
      </c>
      <c r="F3997">
        <v>7</v>
      </c>
    </row>
    <row r="3998" spans="1:6">
      <c r="A3998">
        <v>4814</v>
      </c>
      <c r="B3998">
        <v>17</v>
      </c>
      <c r="C3998" t="s">
        <v>64</v>
      </c>
      <c r="D3998" t="s">
        <v>92</v>
      </c>
      <c r="E3998">
        <v>1222</v>
      </c>
      <c r="F3998">
        <v>4</v>
      </c>
    </row>
    <row r="3999" spans="1:6">
      <c r="A3999">
        <v>4814</v>
      </c>
      <c r="B3999">
        <v>17</v>
      </c>
      <c r="C3999" t="s">
        <v>64</v>
      </c>
      <c r="D3999" t="s">
        <v>92</v>
      </c>
      <c r="E3999">
        <v>3957</v>
      </c>
      <c r="F3999">
        <v>3</v>
      </c>
    </row>
    <row r="4000" spans="1:6">
      <c r="A4000">
        <v>4814</v>
      </c>
      <c r="B4000">
        <v>17</v>
      </c>
      <c r="C4000" t="s">
        <v>64</v>
      </c>
      <c r="D4000" t="s">
        <v>92</v>
      </c>
      <c r="E4000">
        <v>4294</v>
      </c>
      <c r="F4000">
        <v>3</v>
      </c>
    </row>
    <row r="4001" spans="1:6">
      <c r="A4001">
        <v>4814</v>
      </c>
      <c r="B4001">
        <v>17</v>
      </c>
      <c r="C4001" t="s">
        <v>64</v>
      </c>
      <c r="D4001" t="s">
        <v>92</v>
      </c>
      <c r="E4001">
        <v>4391</v>
      </c>
      <c r="F4001">
        <v>2</v>
      </c>
    </row>
    <row r="4002" spans="1:6">
      <c r="A4002">
        <v>4814</v>
      </c>
      <c r="B4002">
        <v>17</v>
      </c>
      <c r="C4002" t="s">
        <v>64</v>
      </c>
      <c r="D4002" t="s">
        <v>92</v>
      </c>
      <c r="E4002">
        <v>3380</v>
      </c>
      <c r="F4002">
        <v>2</v>
      </c>
    </row>
    <row r="4003" spans="1:6">
      <c r="A4003">
        <v>4814</v>
      </c>
      <c r="B4003">
        <v>17</v>
      </c>
      <c r="C4003" t="s">
        <v>64</v>
      </c>
      <c r="D4003" t="s">
        <v>92</v>
      </c>
      <c r="E4003">
        <v>5787</v>
      </c>
      <c r="F4003">
        <v>2</v>
      </c>
    </row>
    <row r="4004" spans="1:6">
      <c r="A4004">
        <v>4814</v>
      </c>
      <c r="B4004">
        <v>17</v>
      </c>
      <c r="C4004" t="s">
        <v>64</v>
      </c>
      <c r="D4004" t="s">
        <v>92</v>
      </c>
      <c r="E4004">
        <v>3173</v>
      </c>
      <c r="F4004">
        <v>2</v>
      </c>
    </row>
    <row r="4005" spans="1:6">
      <c r="A4005">
        <v>4814</v>
      </c>
      <c r="B4005">
        <v>17</v>
      </c>
      <c r="C4005" t="s">
        <v>64</v>
      </c>
      <c r="D4005" t="s">
        <v>92</v>
      </c>
      <c r="E4005">
        <v>5168</v>
      </c>
      <c r="F4005">
        <v>2</v>
      </c>
    </row>
    <row r="4006" spans="1:6">
      <c r="A4006">
        <v>4814</v>
      </c>
      <c r="B4006">
        <v>17</v>
      </c>
      <c r="C4006" t="s">
        <v>64</v>
      </c>
      <c r="D4006" t="s">
        <v>92</v>
      </c>
      <c r="E4006">
        <v>1232</v>
      </c>
      <c r="F4006">
        <v>2</v>
      </c>
    </row>
    <row r="4007" spans="1:6">
      <c r="A4007">
        <v>4814</v>
      </c>
      <c r="B4007">
        <v>17</v>
      </c>
      <c r="C4007" t="s">
        <v>64</v>
      </c>
      <c r="D4007" t="s">
        <v>92</v>
      </c>
      <c r="E4007">
        <v>3458</v>
      </c>
      <c r="F4007">
        <v>2</v>
      </c>
    </row>
    <row r="4008" spans="1:6">
      <c r="A4008">
        <v>4814</v>
      </c>
      <c r="B4008">
        <v>17</v>
      </c>
      <c r="C4008" t="s">
        <v>64</v>
      </c>
      <c r="D4008" t="s">
        <v>92</v>
      </c>
      <c r="E4008">
        <v>1006</v>
      </c>
      <c r="F4008">
        <v>2</v>
      </c>
    </row>
    <row r="4009" spans="1:6">
      <c r="A4009">
        <v>4814</v>
      </c>
      <c r="B4009">
        <v>17</v>
      </c>
      <c r="C4009" t="s">
        <v>64</v>
      </c>
      <c r="D4009" t="s">
        <v>92</v>
      </c>
      <c r="E4009">
        <v>5659</v>
      </c>
      <c r="F4009">
        <v>2</v>
      </c>
    </row>
    <row r="4010" spans="1:6">
      <c r="A4010">
        <v>4814</v>
      </c>
      <c r="B4010">
        <v>17</v>
      </c>
      <c r="C4010" t="s">
        <v>64</v>
      </c>
      <c r="D4010" t="s">
        <v>92</v>
      </c>
      <c r="E4010">
        <v>1367</v>
      </c>
      <c r="F4010">
        <v>1</v>
      </c>
    </row>
    <row r="4011" spans="1:6">
      <c r="A4011">
        <v>4814</v>
      </c>
      <c r="B4011">
        <v>17</v>
      </c>
      <c r="C4011" t="s">
        <v>64</v>
      </c>
      <c r="D4011" t="s">
        <v>92</v>
      </c>
      <c r="E4011">
        <v>4870</v>
      </c>
      <c r="F4011">
        <v>1</v>
      </c>
    </row>
    <row r="4012" spans="1:6">
      <c r="A4012">
        <v>4814</v>
      </c>
      <c r="B4012">
        <v>17</v>
      </c>
      <c r="C4012" t="s">
        <v>64</v>
      </c>
      <c r="D4012" t="s">
        <v>92</v>
      </c>
      <c r="E4012">
        <v>2121</v>
      </c>
      <c r="F4012">
        <v>1</v>
      </c>
    </row>
    <row r="4013" spans="1:6">
      <c r="A4013">
        <v>4814</v>
      </c>
      <c r="B4013">
        <v>17</v>
      </c>
      <c r="C4013" t="s">
        <v>64</v>
      </c>
      <c r="D4013" t="s">
        <v>92</v>
      </c>
      <c r="E4013">
        <v>5989</v>
      </c>
      <c r="F4013">
        <v>1</v>
      </c>
    </row>
    <row r="4014" spans="1:6">
      <c r="A4014">
        <v>4814</v>
      </c>
      <c r="B4014">
        <v>17</v>
      </c>
      <c r="C4014" t="s">
        <v>64</v>
      </c>
      <c r="D4014" t="s">
        <v>92</v>
      </c>
      <c r="E4014">
        <v>4944</v>
      </c>
      <c r="F4014">
        <v>1</v>
      </c>
    </row>
    <row r="4015" spans="1:6">
      <c r="A4015">
        <v>4814</v>
      </c>
      <c r="B4015">
        <v>17</v>
      </c>
      <c r="C4015" t="s">
        <v>64</v>
      </c>
      <c r="D4015" t="s">
        <v>92</v>
      </c>
      <c r="E4015">
        <v>5841</v>
      </c>
      <c r="F4015">
        <v>1</v>
      </c>
    </row>
    <row r="4016" spans="1:6">
      <c r="A4016">
        <v>4814</v>
      </c>
      <c r="B4016">
        <v>17</v>
      </c>
      <c r="C4016" t="s">
        <v>64</v>
      </c>
      <c r="D4016" t="s">
        <v>92</v>
      </c>
      <c r="E4016">
        <v>5903</v>
      </c>
      <c r="F4016">
        <v>1</v>
      </c>
    </row>
    <row r="4017" spans="1:6">
      <c r="A4017">
        <v>4814</v>
      </c>
      <c r="B4017">
        <v>17</v>
      </c>
      <c r="C4017" t="s">
        <v>64</v>
      </c>
      <c r="D4017" t="s">
        <v>92</v>
      </c>
      <c r="E4017">
        <v>4026</v>
      </c>
      <c r="F4017">
        <v>1</v>
      </c>
    </row>
    <row r="4018" spans="1:6">
      <c r="A4018">
        <v>4814</v>
      </c>
      <c r="B4018">
        <v>17</v>
      </c>
      <c r="C4018" t="s">
        <v>64</v>
      </c>
      <c r="D4018" t="s">
        <v>92</v>
      </c>
      <c r="E4018">
        <v>2797</v>
      </c>
      <c r="F4018">
        <v>1</v>
      </c>
    </row>
    <row r="4019" spans="1:6">
      <c r="A4019">
        <v>4814</v>
      </c>
      <c r="B4019">
        <v>17</v>
      </c>
      <c r="C4019" t="s">
        <v>64</v>
      </c>
      <c r="D4019" t="s">
        <v>92</v>
      </c>
      <c r="E4019">
        <v>5423</v>
      </c>
      <c r="F4019">
        <v>1</v>
      </c>
    </row>
    <row r="4020" spans="1:6">
      <c r="A4020">
        <v>4814</v>
      </c>
      <c r="B4020">
        <v>17</v>
      </c>
      <c r="C4020" t="s">
        <v>64</v>
      </c>
      <c r="D4020" t="s">
        <v>92</v>
      </c>
      <c r="E4020">
        <v>4933</v>
      </c>
      <c r="F4020">
        <v>1</v>
      </c>
    </row>
    <row r="4021" spans="1:6">
      <c r="A4021">
        <v>4814</v>
      </c>
      <c r="B4021">
        <v>17</v>
      </c>
      <c r="C4021" t="s">
        <v>64</v>
      </c>
      <c r="D4021" t="s">
        <v>92</v>
      </c>
      <c r="E4021">
        <v>1275</v>
      </c>
      <c r="F4021">
        <v>1</v>
      </c>
    </row>
    <row r="4022" spans="1:6">
      <c r="A4022">
        <v>4814</v>
      </c>
      <c r="B4022">
        <v>17</v>
      </c>
      <c r="C4022" t="s">
        <v>64</v>
      </c>
      <c r="D4022" t="s">
        <v>92</v>
      </c>
      <c r="E4022">
        <v>6010</v>
      </c>
      <c r="F4022">
        <v>1</v>
      </c>
    </row>
    <row r="4023" spans="1:6">
      <c r="A4023">
        <v>4814</v>
      </c>
      <c r="B4023">
        <v>17</v>
      </c>
      <c r="C4023" t="s">
        <v>64</v>
      </c>
      <c r="D4023" t="s">
        <v>92</v>
      </c>
      <c r="E4023">
        <v>2265</v>
      </c>
      <c r="F4023">
        <v>1</v>
      </c>
    </row>
    <row r="4024" spans="1:6">
      <c r="A4024">
        <v>4814</v>
      </c>
      <c r="B4024">
        <v>17</v>
      </c>
      <c r="C4024" t="s">
        <v>64</v>
      </c>
      <c r="D4024" t="s">
        <v>92</v>
      </c>
      <c r="E4024">
        <v>1263</v>
      </c>
      <c r="F4024">
        <v>1</v>
      </c>
    </row>
    <row r="4025" spans="1:6">
      <c r="A4025">
        <v>4814</v>
      </c>
      <c r="B4025">
        <v>17</v>
      </c>
      <c r="C4025" t="s">
        <v>64</v>
      </c>
      <c r="D4025" t="s">
        <v>92</v>
      </c>
      <c r="E4025">
        <v>3356</v>
      </c>
      <c r="F4025">
        <v>1</v>
      </c>
    </row>
    <row r="4026" spans="1:6">
      <c r="A4026">
        <v>4814</v>
      </c>
      <c r="B4026">
        <v>17</v>
      </c>
      <c r="C4026" t="s">
        <v>64</v>
      </c>
      <c r="D4026" t="s">
        <v>92</v>
      </c>
      <c r="E4026">
        <v>1100</v>
      </c>
      <c r="F4026">
        <v>1</v>
      </c>
    </row>
    <row r="4027" spans="1:6">
      <c r="A4027">
        <v>4814</v>
      </c>
      <c r="B4027">
        <v>17</v>
      </c>
      <c r="C4027" t="s">
        <v>64</v>
      </c>
      <c r="D4027" t="s">
        <v>92</v>
      </c>
      <c r="E4027">
        <v>4398</v>
      </c>
      <c r="F4027">
        <v>1</v>
      </c>
    </row>
    <row r="4028" spans="1:6">
      <c r="A4028">
        <v>4814</v>
      </c>
      <c r="B4028">
        <v>17</v>
      </c>
      <c r="C4028" t="s">
        <v>64</v>
      </c>
      <c r="D4028" t="s">
        <v>92</v>
      </c>
      <c r="E4028">
        <v>5428</v>
      </c>
      <c r="F4028">
        <v>1</v>
      </c>
    </row>
    <row r="4029" spans="1:6">
      <c r="A4029">
        <v>4814</v>
      </c>
      <c r="B4029">
        <v>17</v>
      </c>
      <c r="C4029" t="s">
        <v>64</v>
      </c>
      <c r="D4029" t="s">
        <v>92</v>
      </c>
      <c r="E4029">
        <v>2683</v>
      </c>
      <c r="F4029">
        <v>1</v>
      </c>
    </row>
    <row r="4030" spans="1:6">
      <c r="A4030">
        <v>4814</v>
      </c>
      <c r="B4030">
        <v>17</v>
      </c>
      <c r="C4030" t="s">
        <v>64</v>
      </c>
      <c r="D4030" t="s">
        <v>92</v>
      </c>
      <c r="E4030">
        <v>2839</v>
      </c>
      <c r="F4030">
        <v>1</v>
      </c>
    </row>
    <row r="4031" spans="1:6">
      <c r="A4031">
        <v>4814</v>
      </c>
      <c r="B4031">
        <v>17</v>
      </c>
      <c r="C4031" t="s">
        <v>64</v>
      </c>
      <c r="D4031" t="s">
        <v>92</v>
      </c>
      <c r="E4031">
        <v>2672</v>
      </c>
      <c r="F4031">
        <v>1</v>
      </c>
    </row>
    <row r="4032" spans="1:6">
      <c r="A4032">
        <v>4814</v>
      </c>
      <c r="B4032">
        <v>17</v>
      </c>
      <c r="C4032" t="s">
        <v>64</v>
      </c>
      <c r="D4032" t="s">
        <v>92</v>
      </c>
      <c r="E4032">
        <v>4811</v>
      </c>
      <c r="F4032">
        <v>1</v>
      </c>
    </row>
    <row r="4033" spans="1:6">
      <c r="A4033">
        <v>4814</v>
      </c>
      <c r="B4033">
        <v>17</v>
      </c>
      <c r="C4033" t="s">
        <v>64</v>
      </c>
      <c r="D4033" t="s">
        <v>92</v>
      </c>
      <c r="E4033">
        <v>41</v>
      </c>
      <c r="F4033">
        <v>1</v>
      </c>
    </row>
    <row r="4034" spans="1:6">
      <c r="A4034">
        <v>4814</v>
      </c>
      <c r="B4034">
        <v>17</v>
      </c>
      <c r="C4034" t="s">
        <v>64</v>
      </c>
      <c r="D4034" t="s">
        <v>92</v>
      </c>
      <c r="E4034">
        <v>4241</v>
      </c>
      <c r="F4034">
        <v>1</v>
      </c>
    </row>
    <row r="4035" spans="1:6">
      <c r="A4035">
        <v>4814</v>
      </c>
      <c r="B4035">
        <v>17</v>
      </c>
      <c r="C4035" t="s">
        <v>64</v>
      </c>
      <c r="D4035" t="s">
        <v>92</v>
      </c>
      <c r="E4035">
        <v>5824</v>
      </c>
      <c r="F4035">
        <v>1</v>
      </c>
    </row>
    <row r="4036" spans="1:6">
      <c r="A4036">
        <v>4814</v>
      </c>
      <c r="B4036">
        <v>17</v>
      </c>
      <c r="C4036" t="s">
        <v>64</v>
      </c>
      <c r="D4036" t="s">
        <v>92</v>
      </c>
      <c r="E4036">
        <v>4306</v>
      </c>
      <c r="F4036">
        <v>1</v>
      </c>
    </row>
    <row r="4037" spans="1:6">
      <c r="A4037">
        <v>4814</v>
      </c>
      <c r="B4037">
        <v>17</v>
      </c>
      <c r="C4037" t="s">
        <v>64</v>
      </c>
      <c r="D4037" t="s">
        <v>92</v>
      </c>
      <c r="E4037">
        <v>5887</v>
      </c>
      <c r="F4037">
        <v>1</v>
      </c>
    </row>
    <row r="4038" spans="1:6">
      <c r="A4038">
        <v>4814</v>
      </c>
      <c r="B4038">
        <v>17</v>
      </c>
      <c r="C4038" t="s">
        <v>64</v>
      </c>
      <c r="D4038" t="s">
        <v>92</v>
      </c>
      <c r="E4038">
        <v>2905</v>
      </c>
      <c r="F4038">
        <v>1</v>
      </c>
    </row>
    <row r="4039" spans="1:6">
      <c r="A4039">
        <v>4814</v>
      </c>
      <c r="B4039">
        <v>17</v>
      </c>
      <c r="C4039" t="s">
        <v>64</v>
      </c>
      <c r="D4039" t="s">
        <v>92</v>
      </c>
      <c r="E4039">
        <v>98</v>
      </c>
      <c r="F4039">
        <v>1</v>
      </c>
    </row>
    <row r="4040" spans="1:6">
      <c r="A4040">
        <v>4814</v>
      </c>
      <c r="B4040">
        <v>17</v>
      </c>
      <c r="C4040" t="s">
        <v>64</v>
      </c>
      <c r="D4040" t="s">
        <v>92</v>
      </c>
      <c r="E4040">
        <v>2886</v>
      </c>
      <c r="F4040">
        <v>1</v>
      </c>
    </row>
    <row r="4041" spans="1:6">
      <c r="A4041">
        <v>4814</v>
      </c>
      <c r="B4041">
        <v>17</v>
      </c>
      <c r="C4041" t="s">
        <v>64</v>
      </c>
      <c r="D4041" t="s">
        <v>92</v>
      </c>
      <c r="E4041">
        <v>4662</v>
      </c>
      <c r="F4041">
        <v>1</v>
      </c>
    </row>
    <row r="4042" spans="1:6">
      <c r="A4042">
        <v>4814</v>
      </c>
      <c r="B4042">
        <v>17</v>
      </c>
      <c r="C4042" t="s">
        <v>64</v>
      </c>
      <c r="D4042" t="s">
        <v>92</v>
      </c>
      <c r="E4042">
        <v>2561</v>
      </c>
      <c r="F4042">
        <v>1</v>
      </c>
    </row>
    <row r="4043" spans="1:6">
      <c r="A4043">
        <v>4814</v>
      </c>
      <c r="B4043">
        <v>17</v>
      </c>
      <c r="C4043" t="s">
        <v>64</v>
      </c>
      <c r="D4043" t="s">
        <v>92</v>
      </c>
      <c r="E4043">
        <v>5561</v>
      </c>
      <c r="F4043">
        <v>1</v>
      </c>
    </row>
    <row r="4044" spans="1:6">
      <c r="A4044">
        <v>4814</v>
      </c>
      <c r="B4044">
        <v>17</v>
      </c>
      <c r="C4044" t="s">
        <v>64</v>
      </c>
      <c r="D4044" t="s">
        <v>92</v>
      </c>
      <c r="E4044">
        <v>4166</v>
      </c>
      <c r="F4044">
        <v>1</v>
      </c>
    </row>
    <row r="4045" spans="1:6">
      <c r="A4045">
        <v>4814</v>
      </c>
      <c r="B4045">
        <v>17</v>
      </c>
      <c r="C4045" t="s">
        <v>64</v>
      </c>
      <c r="D4045" t="s">
        <v>92</v>
      </c>
      <c r="E4045">
        <v>130</v>
      </c>
      <c r="F4045">
        <v>1</v>
      </c>
    </row>
    <row r="4046" spans="1:6">
      <c r="A4046">
        <v>4814</v>
      </c>
      <c r="B4046">
        <v>17</v>
      </c>
      <c r="C4046" t="s">
        <v>64</v>
      </c>
      <c r="D4046" t="s">
        <v>92</v>
      </c>
      <c r="E4046">
        <v>4339</v>
      </c>
      <c r="F4046">
        <v>1</v>
      </c>
    </row>
    <row r="4047" spans="1:6">
      <c r="A4047">
        <v>4814</v>
      </c>
      <c r="B4047">
        <v>17</v>
      </c>
      <c r="C4047" t="s">
        <v>64</v>
      </c>
      <c r="D4047" t="s">
        <v>92</v>
      </c>
      <c r="E4047">
        <v>24</v>
      </c>
      <c r="F4047">
        <v>1</v>
      </c>
    </row>
    <row r="4048" spans="1:6">
      <c r="A4048">
        <v>4814</v>
      </c>
      <c r="B4048">
        <v>17</v>
      </c>
      <c r="C4048" t="s">
        <v>64</v>
      </c>
      <c r="D4048" t="s">
        <v>92</v>
      </c>
      <c r="E4048">
        <v>3724</v>
      </c>
      <c r="F4048">
        <v>1</v>
      </c>
    </row>
    <row r="4049" spans="1:6">
      <c r="A4049">
        <v>4814</v>
      </c>
      <c r="B4049">
        <v>17</v>
      </c>
      <c r="C4049" t="s">
        <v>64</v>
      </c>
      <c r="D4049" t="s">
        <v>92</v>
      </c>
      <c r="E4049">
        <v>5264</v>
      </c>
      <c r="F4049">
        <v>1</v>
      </c>
    </row>
    <row r="4050" spans="1:6">
      <c r="A4050">
        <v>4814</v>
      </c>
      <c r="B4050">
        <v>17</v>
      </c>
      <c r="C4050" t="s">
        <v>64</v>
      </c>
      <c r="D4050" t="s">
        <v>92</v>
      </c>
      <c r="E4050">
        <v>2943</v>
      </c>
      <c r="F4050">
        <v>1</v>
      </c>
    </row>
    <row r="4051" spans="1:6">
      <c r="A4051">
        <v>4814</v>
      </c>
      <c r="B4051">
        <v>17</v>
      </c>
      <c r="C4051" t="s">
        <v>64</v>
      </c>
      <c r="D4051" t="s">
        <v>92</v>
      </c>
      <c r="E4051">
        <v>3934</v>
      </c>
      <c r="F4051">
        <v>1</v>
      </c>
    </row>
    <row r="4052" spans="1:6">
      <c r="A4052">
        <v>4814</v>
      </c>
      <c r="B4052">
        <v>17</v>
      </c>
      <c r="C4052" t="s">
        <v>64</v>
      </c>
      <c r="D4052" t="s">
        <v>92</v>
      </c>
      <c r="E4052">
        <v>33</v>
      </c>
      <c r="F4052">
        <v>1</v>
      </c>
    </row>
    <row r="4053" spans="1:6">
      <c r="A4053">
        <v>4814</v>
      </c>
      <c r="B4053">
        <v>17</v>
      </c>
      <c r="C4053" t="s">
        <v>64</v>
      </c>
      <c r="D4053" t="s">
        <v>92</v>
      </c>
      <c r="E4053">
        <v>4675</v>
      </c>
      <c r="F4053">
        <v>1</v>
      </c>
    </row>
    <row r="4054" spans="1:6">
      <c r="A4054">
        <v>4814</v>
      </c>
      <c r="B4054">
        <v>17</v>
      </c>
      <c r="C4054" t="s">
        <v>64</v>
      </c>
      <c r="D4054" t="s">
        <v>92</v>
      </c>
      <c r="E4054">
        <v>44</v>
      </c>
      <c r="F4054">
        <v>1</v>
      </c>
    </row>
    <row r="4055" spans="1:6">
      <c r="A4055">
        <v>4814</v>
      </c>
      <c r="B4055">
        <v>17</v>
      </c>
      <c r="C4055" t="s">
        <v>64</v>
      </c>
      <c r="D4055" t="s">
        <v>92</v>
      </c>
      <c r="E4055">
        <v>4235</v>
      </c>
      <c r="F4055">
        <v>1</v>
      </c>
    </row>
    <row r="4056" spans="1:6">
      <c r="A4056">
        <v>4814</v>
      </c>
      <c r="B4056">
        <v>17</v>
      </c>
      <c r="C4056" t="s">
        <v>64</v>
      </c>
      <c r="D4056" t="s">
        <v>92</v>
      </c>
      <c r="E4056">
        <v>1178</v>
      </c>
      <c r="F4056">
        <v>1</v>
      </c>
    </row>
    <row r="4057" spans="1:6">
      <c r="A4057">
        <v>4814</v>
      </c>
      <c r="B4057">
        <v>17</v>
      </c>
      <c r="C4057" t="s">
        <v>64</v>
      </c>
      <c r="D4057" t="s">
        <v>92</v>
      </c>
      <c r="E4057">
        <v>3278</v>
      </c>
      <c r="F4057">
        <v>1</v>
      </c>
    </row>
    <row r="4058" spans="1:6">
      <c r="A4058">
        <v>4814</v>
      </c>
      <c r="B4058">
        <v>17</v>
      </c>
      <c r="C4058" t="s">
        <v>64</v>
      </c>
      <c r="D4058" t="s">
        <v>92</v>
      </c>
      <c r="E4058">
        <v>3947</v>
      </c>
      <c r="F4058">
        <v>1</v>
      </c>
    </row>
    <row r="4059" spans="1:6">
      <c r="A4059">
        <v>4814</v>
      </c>
      <c r="B4059">
        <v>17</v>
      </c>
      <c r="C4059" t="s">
        <v>64</v>
      </c>
      <c r="D4059" t="s">
        <v>92</v>
      </c>
      <c r="E4059">
        <v>6110</v>
      </c>
      <c r="F4059">
        <v>1</v>
      </c>
    </row>
    <row r="4060" spans="1:6">
      <c r="A4060">
        <v>4814</v>
      </c>
      <c r="B4060">
        <v>17</v>
      </c>
      <c r="C4060" t="s">
        <v>64</v>
      </c>
      <c r="D4060" t="s">
        <v>92</v>
      </c>
      <c r="E4060">
        <v>3848</v>
      </c>
      <c r="F4060">
        <v>1</v>
      </c>
    </row>
    <row r="4061" spans="1:6">
      <c r="A4061">
        <v>4814</v>
      </c>
      <c r="B4061">
        <v>17</v>
      </c>
      <c r="C4061" t="s">
        <v>64</v>
      </c>
      <c r="D4061" t="s">
        <v>92</v>
      </c>
      <c r="E4061">
        <v>3739</v>
      </c>
      <c r="F4061">
        <v>1</v>
      </c>
    </row>
    <row r="4062" spans="1:6">
      <c r="A4062">
        <v>4814</v>
      </c>
      <c r="B4062">
        <v>17</v>
      </c>
      <c r="C4062" t="s">
        <v>64</v>
      </c>
      <c r="D4062" t="s">
        <v>92</v>
      </c>
      <c r="E4062">
        <v>4660</v>
      </c>
      <c r="F4062">
        <v>1</v>
      </c>
    </row>
    <row r="4063" spans="1:6">
      <c r="A4063">
        <v>4814</v>
      </c>
      <c r="B4063">
        <v>17</v>
      </c>
      <c r="C4063" t="s">
        <v>64</v>
      </c>
      <c r="D4063" t="s">
        <v>92</v>
      </c>
      <c r="E4063">
        <v>3051</v>
      </c>
      <c r="F4063">
        <v>1</v>
      </c>
    </row>
    <row r="4064" spans="1:6">
      <c r="A4064">
        <v>4814</v>
      </c>
      <c r="B4064">
        <v>17</v>
      </c>
      <c r="C4064" t="s">
        <v>64</v>
      </c>
      <c r="D4064" t="s">
        <v>92</v>
      </c>
      <c r="E4064">
        <v>5770</v>
      </c>
      <c r="F4064">
        <v>1</v>
      </c>
    </row>
    <row r="4065" spans="1:6">
      <c r="A4065">
        <v>4814</v>
      </c>
      <c r="B4065">
        <v>17</v>
      </c>
      <c r="C4065" t="s">
        <v>64</v>
      </c>
      <c r="D4065" t="s">
        <v>92</v>
      </c>
      <c r="E4065">
        <v>2397</v>
      </c>
      <c r="F4065">
        <v>1</v>
      </c>
    </row>
    <row r="4066" spans="1:6">
      <c r="A4066">
        <v>4814</v>
      </c>
      <c r="B4066">
        <v>17</v>
      </c>
      <c r="C4066" t="s">
        <v>64</v>
      </c>
      <c r="D4066" t="s">
        <v>92</v>
      </c>
      <c r="E4066">
        <v>2337</v>
      </c>
      <c r="F4066">
        <v>1</v>
      </c>
    </row>
    <row r="4067" spans="1:6">
      <c r="A4067">
        <v>4814</v>
      </c>
      <c r="B4067">
        <v>17</v>
      </c>
      <c r="C4067" t="s">
        <v>64</v>
      </c>
      <c r="D4067" t="s">
        <v>92</v>
      </c>
      <c r="E4067">
        <v>3273</v>
      </c>
      <c r="F4067">
        <v>1</v>
      </c>
    </row>
    <row r="4068" spans="1:6">
      <c r="A4068">
        <v>4814</v>
      </c>
      <c r="B4068">
        <v>17</v>
      </c>
      <c r="C4068" t="s">
        <v>64</v>
      </c>
      <c r="D4068" t="s">
        <v>92</v>
      </c>
      <c r="E4068">
        <v>1157</v>
      </c>
      <c r="F4068">
        <v>1</v>
      </c>
    </row>
    <row r="4069" spans="1:6">
      <c r="A4069">
        <v>4814</v>
      </c>
      <c r="B4069">
        <v>18</v>
      </c>
      <c r="C4069" t="s">
        <v>63</v>
      </c>
      <c r="D4069" t="s">
        <v>92</v>
      </c>
      <c r="E4069">
        <v>5053</v>
      </c>
      <c r="F4069">
        <v>3</v>
      </c>
    </row>
    <row r="4070" spans="1:6">
      <c r="A4070">
        <v>4814</v>
      </c>
      <c r="B4070">
        <v>18</v>
      </c>
      <c r="C4070" t="s">
        <v>63</v>
      </c>
      <c r="D4070" t="s">
        <v>92</v>
      </c>
      <c r="E4070">
        <v>2526</v>
      </c>
      <c r="F4070">
        <v>3</v>
      </c>
    </row>
    <row r="4071" spans="1:6">
      <c r="A4071">
        <v>4814</v>
      </c>
      <c r="B4071">
        <v>18</v>
      </c>
      <c r="C4071" t="s">
        <v>63</v>
      </c>
      <c r="D4071" t="s">
        <v>92</v>
      </c>
      <c r="E4071">
        <v>2</v>
      </c>
      <c r="F4071">
        <v>2</v>
      </c>
    </row>
    <row r="4072" spans="1:6">
      <c r="A4072">
        <v>4814</v>
      </c>
      <c r="B4072">
        <v>18</v>
      </c>
      <c r="C4072" t="s">
        <v>63</v>
      </c>
      <c r="D4072" t="s">
        <v>92</v>
      </c>
      <c r="E4072">
        <v>3946</v>
      </c>
      <c r="F4072">
        <v>2</v>
      </c>
    </row>
    <row r="4073" spans="1:6">
      <c r="A4073">
        <v>4814</v>
      </c>
      <c r="B4073">
        <v>18</v>
      </c>
      <c r="C4073" t="s">
        <v>63</v>
      </c>
      <c r="D4073" t="s">
        <v>92</v>
      </c>
      <c r="E4073">
        <v>4440</v>
      </c>
      <c r="F4073">
        <v>2</v>
      </c>
    </row>
    <row r="4074" spans="1:6">
      <c r="A4074">
        <v>4814</v>
      </c>
      <c r="B4074">
        <v>18</v>
      </c>
      <c r="C4074" t="s">
        <v>63</v>
      </c>
      <c r="D4074" t="s">
        <v>92</v>
      </c>
      <c r="E4074">
        <v>4663</v>
      </c>
      <c r="F4074">
        <v>1</v>
      </c>
    </row>
    <row r="4075" spans="1:6">
      <c r="A4075">
        <v>4814</v>
      </c>
      <c r="B4075">
        <v>18</v>
      </c>
      <c r="C4075" t="s">
        <v>63</v>
      </c>
      <c r="D4075" t="s">
        <v>92</v>
      </c>
      <c r="E4075">
        <v>1275</v>
      </c>
      <c r="F4075">
        <v>1</v>
      </c>
    </row>
    <row r="4076" spans="1:6">
      <c r="A4076">
        <v>4814</v>
      </c>
      <c r="B4076">
        <v>18</v>
      </c>
      <c r="C4076" t="s">
        <v>63</v>
      </c>
      <c r="D4076" t="s">
        <v>92</v>
      </c>
      <c r="E4076">
        <v>2876</v>
      </c>
      <c r="F4076">
        <v>1</v>
      </c>
    </row>
    <row r="4077" spans="1:6">
      <c r="A4077">
        <v>4814</v>
      </c>
      <c r="B4077">
        <v>18</v>
      </c>
      <c r="C4077" t="s">
        <v>63</v>
      </c>
      <c r="D4077" t="s">
        <v>92</v>
      </c>
      <c r="E4077">
        <v>3984</v>
      </c>
      <c r="F4077">
        <v>1</v>
      </c>
    </row>
    <row r="4078" spans="1:6">
      <c r="A4078">
        <v>4814</v>
      </c>
      <c r="B4078">
        <v>18</v>
      </c>
      <c r="C4078" t="s">
        <v>63</v>
      </c>
      <c r="D4078" t="s">
        <v>92</v>
      </c>
      <c r="E4078">
        <v>3550</v>
      </c>
      <c r="F4078">
        <v>1</v>
      </c>
    </row>
    <row r="4079" spans="1:6">
      <c r="A4079">
        <v>4814</v>
      </c>
      <c r="B4079">
        <v>18</v>
      </c>
      <c r="C4079" t="s">
        <v>63</v>
      </c>
      <c r="D4079" t="s">
        <v>92</v>
      </c>
      <c r="E4079">
        <v>4930</v>
      </c>
      <c r="F4079">
        <v>1</v>
      </c>
    </row>
    <row r="4080" spans="1:6">
      <c r="A4080">
        <v>4814</v>
      </c>
      <c r="B4080">
        <v>18</v>
      </c>
      <c r="C4080" t="s">
        <v>63</v>
      </c>
      <c r="D4080" t="s">
        <v>92</v>
      </c>
      <c r="E4080">
        <v>5172</v>
      </c>
      <c r="F4080">
        <v>1</v>
      </c>
    </row>
    <row r="4081" spans="1:6">
      <c r="A4081">
        <v>4814</v>
      </c>
      <c r="B4081">
        <v>18</v>
      </c>
      <c r="C4081" t="s">
        <v>63</v>
      </c>
      <c r="D4081" t="s">
        <v>92</v>
      </c>
      <c r="E4081">
        <v>4614</v>
      </c>
      <c r="F4081">
        <v>1</v>
      </c>
    </row>
    <row r="4082" spans="1:6">
      <c r="A4082">
        <v>4814</v>
      </c>
      <c r="B4082">
        <v>18</v>
      </c>
      <c r="C4082" t="s">
        <v>63</v>
      </c>
      <c r="D4082" t="s">
        <v>92</v>
      </c>
      <c r="E4082">
        <v>3200</v>
      </c>
      <c r="F4082">
        <v>1</v>
      </c>
    </row>
    <row r="4083" spans="1:6">
      <c r="A4083">
        <v>4814</v>
      </c>
      <c r="B4083">
        <v>18</v>
      </c>
      <c r="C4083" t="s">
        <v>63</v>
      </c>
      <c r="D4083" t="s">
        <v>92</v>
      </c>
      <c r="E4083">
        <v>4722</v>
      </c>
      <c r="F4083">
        <v>1</v>
      </c>
    </row>
    <row r="4084" spans="1:6">
      <c r="A4084">
        <v>4814</v>
      </c>
      <c r="B4084">
        <v>18</v>
      </c>
      <c r="C4084" t="s">
        <v>63</v>
      </c>
      <c r="D4084" t="s">
        <v>92</v>
      </c>
      <c r="E4084">
        <v>3083</v>
      </c>
      <c r="F4084">
        <v>1</v>
      </c>
    </row>
    <row r="4085" spans="1:6">
      <c r="A4085">
        <v>4814</v>
      </c>
      <c r="B4085">
        <v>18</v>
      </c>
      <c r="C4085" t="s">
        <v>63</v>
      </c>
      <c r="D4085" t="s">
        <v>92</v>
      </c>
      <c r="E4085">
        <v>2604</v>
      </c>
      <c r="F4085">
        <v>1</v>
      </c>
    </row>
    <row r="4086" spans="1:6">
      <c r="A4086">
        <v>4814</v>
      </c>
      <c r="B4086">
        <v>18</v>
      </c>
      <c r="C4086" t="s">
        <v>63</v>
      </c>
      <c r="D4086" t="s">
        <v>92</v>
      </c>
      <c r="E4086">
        <v>3048</v>
      </c>
      <c r="F4086">
        <v>1</v>
      </c>
    </row>
    <row r="4087" spans="1:6">
      <c r="A4087">
        <v>4814</v>
      </c>
      <c r="B4087">
        <v>18</v>
      </c>
      <c r="C4087" t="s">
        <v>63</v>
      </c>
      <c r="D4087" t="s">
        <v>92</v>
      </c>
      <c r="E4087">
        <v>1252</v>
      </c>
      <c r="F4087">
        <v>1</v>
      </c>
    </row>
    <row r="4088" spans="1:6">
      <c r="A4088">
        <v>4814</v>
      </c>
      <c r="B4088">
        <v>18</v>
      </c>
      <c r="C4088" t="s">
        <v>63</v>
      </c>
      <c r="D4088" t="s">
        <v>92</v>
      </c>
      <c r="E4088">
        <v>5646</v>
      </c>
      <c r="F4088">
        <v>1</v>
      </c>
    </row>
    <row r="4089" spans="1:6">
      <c r="A4089">
        <v>4814</v>
      </c>
      <c r="B4089">
        <v>18</v>
      </c>
      <c r="C4089" t="s">
        <v>63</v>
      </c>
      <c r="D4089" t="s">
        <v>92</v>
      </c>
      <c r="E4089">
        <v>3279</v>
      </c>
      <c r="F4089">
        <v>1</v>
      </c>
    </row>
    <row r="4090" spans="1:6">
      <c r="A4090">
        <v>4814</v>
      </c>
      <c r="B4090">
        <v>18</v>
      </c>
      <c r="C4090" t="s">
        <v>63</v>
      </c>
      <c r="D4090" t="s">
        <v>92</v>
      </c>
      <c r="E4090">
        <v>2852</v>
      </c>
      <c r="F4090">
        <v>1</v>
      </c>
    </row>
    <row r="4091" spans="1:6">
      <c r="A4091">
        <v>4814</v>
      </c>
      <c r="B4091">
        <v>18</v>
      </c>
      <c r="C4091" t="s">
        <v>63</v>
      </c>
      <c r="D4091" t="s">
        <v>92</v>
      </c>
      <c r="E4091">
        <v>4093</v>
      </c>
      <c r="F4091">
        <v>1</v>
      </c>
    </row>
    <row r="4092" spans="1:6">
      <c r="A4092">
        <v>4814</v>
      </c>
      <c r="B4092">
        <v>18</v>
      </c>
      <c r="C4092" t="s">
        <v>63</v>
      </c>
      <c r="D4092" t="s">
        <v>92</v>
      </c>
      <c r="E4092">
        <v>4411</v>
      </c>
      <c r="F4092">
        <v>1</v>
      </c>
    </row>
    <row r="4093" spans="1:6">
      <c r="A4093">
        <v>4814</v>
      </c>
      <c r="B4093">
        <v>18</v>
      </c>
      <c r="C4093" t="s">
        <v>63</v>
      </c>
      <c r="D4093" t="s">
        <v>92</v>
      </c>
      <c r="E4093">
        <v>3807</v>
      </c>
      <c r="F4093">
        <v>1</v>
      </c>
    </row>
    <row r="4094" spans="1:6">
      <c r="A4094">
        <v>4814</v>
      </c>
      <c r="B4094">
        <v>18</v>
      </c>
      <c r="C4094" t="s">
        <v>63</v>
      </c>
      <c r="D4094" t="s">
        <v>92</v>
      </c>
      <c r="E4094">
        <v>5253</v>
      </c>
      <c r="F4094">
        <v>1</v>
      </c>
    </row>
    <row r="4095" spans="1:6">
      <c r="A4095">
        <v>4814</v>
      </c>
      <c r="B4095">
        <v>18</v>
      </c>
      <c r="C4095" t="s">
        <v>63</v>
      </c>
      <c r="D4095" t="s">
        <v>92</v>
      </c>
      <c r="E4095">
        <v>4584</v>
      </c>
      <c r="F4095">
        <v>1</v>
      </c>
    </row>
    <row r="4096" spans="1:6">
      <c r="A4096">
        <v>4814</v>
      </c>
      <c r="B4096">
        <v>18</v>
      </c>
      <c r="C4096" t="s">
        <v>63</v>
      </c>
      <c r="D4096" t="s">
        <v>92</v>
      </c>
      <c r="E4096">
        <v>5285</v>
      </c>
      <c r="F4096">
        <v>1</v>
      </c>
    </row>
    <row r="4097" spans="1:6">
      <c r="A4097">
        <v>4814</v>
      </c>
      <c r="B4097">
        <v>18</v>
      </c>
      <c r="C4097" t="s">
        <v>63</v>
      </c>
      <c r="D4097" t="s">
        <v>92</v>
      </c>
      <c r="E4097">
        <v>4548</v>
      </c>
      <c r="F4097">
        <v>1</v>
      </c>
    </row>
    <row r="4098" spans="1:6">
      <c r="A4098">
        <v>4814</v>
      </c>
      <c r="B4098">
        <v>18</v>
      </c>
      <c r="C4098" t="s">
        <v>63</v>
      </c>
      <c r="D4098" t="s">
        <v>92</v>
      </c>
      <c r="E4098">
        <v>2201</v>
      </c>
      <c r="F4098">
        <v>1</v>
      </c>
    </row>
    <row r="4099" spans="1:6">
      <c r="A4099">
        <v>4814</v>
      </c>
      <c r="B4099">
        <v>18</v>
      </c>
      <c r="C4099" t="s">
        <v>63</v>
      </c>
      <c r="D4099" t="s">
        <v>92</v>
      </c>
      <c r="E4099">
        <v>3361</v>
      </c>
      <c r="F4099">
        <v>1</v>
      </c>
    </row>
    <row r="4100" spans="1:6">
      <c r="A4100">
        <v>4814</v>
      </c>
      <c r="B4100">
        <v>18</v>
      </c>
      <c r="C4100" t="s">
        <v>64</v>
      </c>
      <c r="D4100" t="s">
        <v>92</v>
      </c>
      <c r="E4100">
        <v>5568</v>
      </c>
      <c r="F4100">
        <v>4</v>
      </c>
    </row>
    <row r="4101" spans="1:6">
      <c r="A4101">
        <v>4814</v>
      </c>
      <c r="B4101">
        <v>18</v>
      </c>
      <c r="C4101" t="s">
        <v>64</v>
      </c>
      <c r="D4101" t="s">
        <v>92</v>
      </c>
      <c r="E4101">
        <v>1002</v>
      </c>
      <c r="F4101">
        <v>3</v>
      </c>
    </row>
    <row r="4102" spans="1:6">
      <c r="A4102">
        <v>4814</v>
      </c>
      <c r="B4102">
        <v>18</v>
      </c>
      <c r="C4102" t="s">
        <v>64</v>
      </c>
      <c r="D4102" t="s">
        <v>92</v>
      </c>
      <c r="E4102">
        <v>5857</v>
      </c>
      <c r="F4102">
        <v>3</v>
      </c>
    </row>
    <row r="4103" spans="1:6">
      <c r="A4103">
        <v>4814</v>
      </c>
      <c r="B4103">
        <v>18</v>
      </c>
      <c r="C4103" t="s">
        <v>64</v>
      </c>
      <c r="D4103" t="s">
        <v>92</v>
      </c>
      <c r="E4103">
        <v>2126</v>
      </c>
      <c r="F4103">
        <v>3</v>
      </c>
    </row>
    <row r="4104" spans="1:6">
      <c r="A4104">
        <v>4814</v>
      </c>
      <c r="B4104">
        <v>18</v>
      </c>
      <c r="C4104" t="s">
        <v>64</v>
      </c>
      <c r="D4104" t="s">
        <v>92</v>
      </c>
      <c r="E4104">
        <v>4614</v>
      </c>
      <c r="F4104">
        <v>2</v>
      </c>
    </row>
    <row r="4105" spans="1:6">
      <c r="A4105">
        <v>4814</v>
      </c>
      <c r="B4105">
        <v>18</v>
      </c>
      <c r="C4105" t="s">
        <v>64</v>
      </c>
      <c r="D4105" t="s">
        <v>92</v>
      </c>
      <c r="E4105">
        <v>4591</v>
      </c>
      <c r="F4105">
        <v>2</v>
      </c>
    </row>
    <row r="4106" spans="1:6">
      <c r="A4106">
        <v>4814</v>
      </c>
      <c r="B4106">
        <v>18</v>
      </c>
      <c r="C4106" t="s">
        <v>64</v>
      </c>
      <c r="D4106" t="s">
        <v>92</v>
      </c>
      <c r="E4106">
        <v>4804</v>
      </c>
      <c r="F4106">
        <v>2</v>
      </c>
    </row>
    <row r="4107" spans="1:6">
      <c r="A4107">
        <v>4814</v>
      </c>
      <c r="B4107">
        <v>18</v>
      </c>
      <c r="C4107" t="s">
        <v>64</v>
      </c>
      <c r="D4107" t="s">
        <v>92</v>
      </c>
      <c r="E4107">
        <v>2201</v>
      </c>
      <c r="F4107">
        <v>2</v>
      </c>
    </row>
    <row r="4108" spans="1:6">
      <c r="A4108">
        <v>4814</v>
      </c>
      <c r="B4108">
        <v>18</v>
      </c>
      <c r="C4108" t="s">
        <v>64</v>
      </c>
      <c r="D4108" t="s">
        <v>92</v>
      </c>
      <c r="E4108">
        <v>4370</v>
      </c>
      <c r="F4108">
        <v>2</v>
      </c>
    </row>
    <row r="4109" spans="1:6">
      <c r="A4109">
        <v>4814</v>
      </c>
      <c r="B4109">
        <v>18</v>
      </c>
      <c r="C4109" t="s">
        <v>64</v>
      </c>
      <c r="D4109" t="s">
        <v>92</v>
      </c>
      <c r="E4109">
        <v>5487</v>
      </c>
      <c r="F4109">
        <v>2</v>
      </c>
    </row>
    <row r="4110" spans="1:6">
      <c r="A4110">
        <v>4814</v>
      </c>
      <c r="B4110">
        <v>18</v>
      </c>
      <c r="C4110" t="s">
        <v>64</v>
      </c>
      <c r="D4110" t="s">
        <v>92</v>
      </c>
      <c r="E4110">
        <v>2526</v>
      </c>
      <c r="F4110">
        <v>2</v>
      </c>
    </row>
    <row r="4111" spans="1:6">
      <c r="A4111">
        <v>4814</v>
      </c>
      <c r="B4111">
        <v>18</v>
      </c>
      <c r="C4111" t="s">
        <v>64</v>
      </c>
      <c r="D4111" t="s">
        <v>92</v>
      </c>
      <c r="E4111">
        <v>2841</v>
      </c>
      <c r="F4111">
        <v>2</v>
      </c>
    </row>
    <row r="4112" spans="1:6">
      <c r="A4112">
        <v>4814</v>
      </c>
      <c r="B4112">
        <v>18</v>
      </c>
      <c r="C4112" t="s">
        <v>64</v>
      </c>
      <c r="D4112" t="s">
        <v>92</v>
      </c>
      <c r="E4112">
        <v>2246</v>
      </c>
      <c r="F4112">
        <v>2</v>
      </c>
    </row>
    <row r="4113" spans="1:6">
      <c r="A4113">
        <v>4814</v>
      </c>
      <c r="B4113">
        <v>18</v>
      </c>
      <c r="C4113" t="s">
        <v>64</v>
      </c>
      <c r="D4113" t="s">
        <v>92</v>
      </c>
      <c r="E4113">
        <v>4359</v>
      </c>
      <c r="F4113">
        <v>2</v>
      </c>
    </row>
    <row r="4114" spans="1:6">
      <c r="A4114">
        <v>4814</v>
      </c>
      <c r="B4114">
        <v>18</v>
      </c>
      <c r="C4114" t="s">
        <v>64</v>
      </c>
      <c r="D4114" t="s">
        <v>92</v>
      </c>
      <c r="E4114">
        <v>53</v>
      </c>
      <c r="F4114">
        <v>2</v>
      </c>
    </row>
    <row r="4115" spans="1:6">
      <c r="A4115">
        <v>4814</v>
      </c>
      <c r="B4115">
        <v>18</v>
      </c>
      <c r="C4115" t="s">
        <v>64</v>
      </c>
      <c r="D4115" t="s">
        <v>92</v>
      </c>
      <c r="E4115">
        <v>2947</v>
      </c>
      <c r="F4115">
        <v>2</v>
      </c>
    </row>
    <row r="4116" spans="1:6">
      <c r="A4116">
        <v>4814</v>
      </c>
      <c r="B4116">
        <v>18</v>
      </c>
      <c r="C4116" t="s">
        <v>64</v>
      </c>
      <c r="D4116" t="s">
        <v>92</v>
      </c>
      <c r="E4116">
        <v>5775</v>
      </c>
      <c r="F4116">
        <v>1</v>
      </c>
    </row>
    <row r="4117" spans="1:6">
      <c r="A4117">
        <v>4814</v>
      </c>
      <c r="B4117">
        <v>18</v>
      </c>
      <c r="C4117" t="s">
        <v>64</v>
      </c>
      <c r="D4117" t="s">
        <v>92</v>
      </c>
      <c r="E4117">
        <v>2062</v>
      </c>
      <c r="F4117">
        <v>1</v>
      </c>
    </row>
    <row r="4118" spans="1:6">
      <c r="A4118">
        <v>4814</v>
      </c>
      <c r="B4118">
        <v>18</v>
      </c>
      <c r="C4118" t="s">
        <v>64</v>
      </c>
      <c r="D4118" t="s">
        <v>92</v>
      </c>
      <c r="E4118">
        <v>3371</v>
      </c>
      <c r="F4118">
        <v>1</v>
      </c>
    </row>
    <row r="4119" spans="1:6">
      <c r="A4119">
        <v>4814</v>
      </c>
      <c r="B4119">
        <v>18</v>
      </c>
      <c r="C4119" t="s">
        <v>64</v>
      </c>
      <c r="D4119" t="s">
        <v>92</v>
      </c>
      <c r="E4119">
        <v>4251</v>
      </c>
      <c r="F4119">
        <v>1</v>
      </c>
    </row>
    <row r="4120" spans="1:6">
      <c r="A4120">
        <v>4814</v>
      </c>
      <c r="B4120">
        <v>18</v>
      </c>
      <c r="C4120" t="s">
        <v>64</v>
      </c>
      <c r="D4120" t="s">
        <v>92</v>
      </c>
      <c r="E4120">
        <v>1230</v>
      </c>
      <c r="F4120">
        <v>1</v>
      </c>
    </row>
    <row r="4121" spans="1:6">
      <c r="A4121">
        <v>4814</v>
      </c>
      <c r="B4121">
        <v>18</v>
      </c>
      <c r="C4121" t="s">
        <v>64</v>
      </c>
      <c r="D4121" t="s">
        <v>92</v>
      </c>
      <c r="E4121">
        <v>2471</v>
      </c>
      <c r="F4121">
        <v>1</v>
      </c>
    </row>
    <row r="4122" spans="1:6">
      <c r="A4122">
        <v>4814</v>
      </c>
      <c r="B4122">
        <v>18</v>
      </c>
      <c r="C4122" t="s">
        <v>64</v>
      </c>
      <c r="D4122" t="s">
        <v>92</v>
      </c>
      <c r="E4122">
        <v>3362</v>
      </c>
      <c r="F4122">
        <v>1</v>
      </c>
    </row>
    <row r="4123" spans="1:6">
      <c r="A4123">
        <v>4814</v>
      </c>
      <c r="B4123">
        <v>18</v>
      </c>
      <c r="C4123" t="s">
        <v>64</v>
      </c>
      <c r="D4123" t="s">
        <v>92</v>
      </c>
      <c r="E4123">
        <v>2799</v>
      </c>
      <c r="F4123">
        <v>1</v>
      </c>
    </row>
    <row r="4124" spans="1:6">
      <c r="A4124">
        <v>4814</v>
      </c>
      <c r="B4124">
        <v>18</v>
      </c>
      <c r="C4124" t="s">
        <v>64</v>
      </c>
      <c r="D4124" t="s">
        <v>92</v>
      </c>
      <c r="E4124">
        <v>2957</v>
      </c>
      <c r="F4124">
        <v>1</v>
      </c>
    </row>
    <row r="4125" spans="1:6">
      <c r="A4125">
        <v>4814</v>
      </c>
      <c r="B4125">
        <v>18</v>
      </c>
      <c r="C4125" t="s">
        <v>64</v>
      </c>
      <c r="D4125" t="s">
        <v>92</v>
      </c>
      <c r="E4125">
        <v>216</v>
      </c>
      <c r="F4125">
        <v>1</v>
      </c>
    </row>
    <row r="4126" spans="1:6">
      <c r="A4126">
        <v>4814</v>
      </c>
      <c r="B4126">
        <v>18</v>
      </c>
      <c r="C4126" t="s">
        <v>64</v>
      </c>
      <c r="D4126" t="s">
        <v>92</v>
      </c>
      <c r="E4126">
        <v>2055</v>
      </c>
      <c r="F4126">
        <v>1</v>
      </c>
    </row>
    <row r="4127" spans="1:6">
      <c r="A4127">
        <v>4814</v>
      </c>
      <c r="B4127">
        <v>18</v>
      </c>
      <c r="C4127" t="s">
        <v>64</v>
      </c>
      <c r="D4127" t="s">
        <v>92</v>
      </c>
      <c r="E4127">
        <v>1245</v>
      </c>
      <c r="F4127">
        <v>1</v>
      </c>
    </row>
    <row r="4128" spans="1:6">
      <c r="A4128">
        <v>4814</v>
      </c>
      <c r="B4128">
        <v>18</v>
      </c>
      <c r="C4128" t="s">
        <v>64</v>
      </c>
      <c r="D4128" t="s">
        <v>92</v>
      </c>
      <c r="E4128">
        <v>3048</v>
      </c>
      <c r="F4128">
        <v>1</v>
      </c>
    </row>
    <row r="4129" spans="1:6">
      <c r="A4129">
        <v>4814</v>
      </c>
      <c r="B4129">
        <v>18</v>
      </c>
      <c r="C4129" t="s">
        <v>64</v>
      </c>
      <c r="D4129" t="s">
        <v>92</v>
      </c>
      <c r="E4129">
        <v>24</v>
      </c>
      <c r="F4129">
        <v>1</v>
      </c>
    </row>
    <row r="4130" spans="1:6">
      <c r="A4130">
        <v>4814</v>
      </c>
      <c r="B4130">
        <v>18</v>
      </c>
      <c r="C4130" t="s">
        <v>64</v>
      </c>
      <c r="D4130" t="s">
        <v>92</v>
      </c>
      <c r="E4130">
        <v>3984</v>
      </c>
      <c r="F4130">
        <v>1</v>
      </c>
    </row>
    <row r="4131" spans="1:6">
      <c r="A4131">
        <v>4814</v>
      </c>
      <c r="B4131">
        <v>18</v>
      </c>
      <c r="C4131" t="s">
        <v>64</v>
      </c>
      <c r="D4131" t="s">
        <v>92</v>
      </c>
      <c r="E4131">
        <v>3541</v>
      </c>
      <c r="F4131">
        <v>1</v>
      </c>
    </row>
    <row r="4132" spans="1:6">
      <c r="A4132">
        <v>4814</v>
      </c>
      <c r="B4132">
        <v>18</v>
      </c>
      <c r="C4132" t="s">
        <v>64</v>
      </c>
      <c r="D4132" t="s">
        <v>92</v>
      </c>
      <c r="E4132">
        <v>2852</v>
      </c>
      <c r="F4132">
        <v>1</v>
      </c>
    </row>
    <row r="4133" spans="1:6">
      <c r="A4133">
        <v>4814</v>
      </c>
      <c r="B4133">
        <v>18</v>
      </c>
      <c r="C4133" t="s">
        <v>64</v>
      </c>
      <c r="D4133" t="s">
        <v>92</v>
      </c>
      <c r="E4133">
        <v>2102</v>
      </c>
      <c r="F4133">
        <v>1</v>
      </c>
    </row>
    <row r="4134" spans="1:6">
      <c r="A4134">
        <v>4814</v>
      </c>
      <c r="B4134">
        <v>18</v>
      </c>
      <c r="C4134" t="s">
        <v>64</v>
      </c>
      <c r="D4134" t="s">
        <v>92</v>
      </c>
      <c r="E4134">
        <v>2115</v>
      </c>
      <c r="F4134">
        <v>1</v>
      </c>
    </row>
    <row r="4135" spans="1:6">
      <c r="A4135">
        <v>4814</v>
      </c>
      <c r="B4135">
        <v>18</v>
      </c>
      <c r="C4135" t="s">
        <v>64</v>
      </c>
      <c r="D4135" t="s">
        <v>92</v>
      </c>
      <c r="E4135">
        <v>5440</v>
      </c>
      <c r="F4135">
        <v>1</v>
      </c>
    </row>
    <row r="4136" spans="1:6">
      <c r="A4136">
        <v>4814</v>
      </c>
      <c r="B4136">
        <v>18</v>
      </c>
      <c r="C4136" t="s">
        <v>64</v>
      </c>
      <c r="D4136" t="s">
        <v>92</v>
      </c>
      <c r="E4136">
        <v>4458</v>
      </c>
      <c r="F4136">
        <v>1</v>
      </c>
    </row>
    <row r="4137" spans="1:6">
      <c r="A4137">
        <v>4814</v>
      </c>
      <c r="B4137">
        <v>18</v>
      </c>
      <c r="C4137" t="s">
        <v>64</v>
      </c>
      <c r="D4137" t="s">
        <v>92</v>
      </c>
      <c r="E4137">
        <v>4329</v>
      </c>
      <c r="F4137">
        <v>1</v>
      </c>
    </row>
    <row r="4138" spans="1:6">
      <c r="A4138">
        <v>4814</v>
      </c>
      <c r="B4138">
        <v>18</v>
      </c>
      <c r="C4138" t="s">
        <v>64</v>
      </c>
      <c r="D4138" t="s">
        <v>92</v>
      </c>
      <c r="E4138">
        <v>3303</v>
      </c>
      <c r="F4138">
        <v>1</v>
      </c>
    </row>
    <row r="4139" spans="1:6">
      <c r="A4139">
        <v>4814</v>
      </c>
      <c r="B4139">
        <v>18</v>
      </c>
      <c r="C4139" t="s">
        <v>64</v>
      </c>
      <c r="D4139" t="s">
        <v>92</v>
      </c>
      <c r="E4139">
        <v>4440</v>
      </c>
      <c r="F4139">
        <v>1</v>
      </c>
    </row>
    <row r="4140" spans="1:6">
      <c r="A4140">
        <v>4814</v>
      </c>
      <c r="B4140">
        <v>18</v>
      </c>
      <c r="C4140" t="s">
        <v>64</v>
      </c>
      <c r="D4140" t="s">
        <v>92</v>
      </c>
      <c r="E4140">
        <v>5053</v>
      </c>
      <c r="F4140">
        <v>1</v>
      </c>
    </row>
    <row r="4141" spans="1:6">
      <c r="A4141">
        <v>4814</v>
      </c>
      <c r="B4141">
        <v>18</v>
      </c>
      <c r="C4141" t="s">
        <v>64</v>
      </c>
      <c r="D4141" t="s">
        <v>92</v>
      </c>
      <c r="E4141">
        <v>2038</v>
      </c>
      <c r="F4141">
        <v>1</v>
      </c>
    </row>
    <row r="4142" spans="1:6">
      <c r="A4142">
        <v>4814</v>
      </c>
      <c r="B4142">
        <v>18</v>
      </c>
      <c r="C4142" t="s">
        <v>64</v>
      </c>
      <c r="D4142" t="s">
        <v>92</v>
      </c>
      <c r="E4142">
        <v>5078</v>
      </c>
      <c r="F4142">
        <v>1</v>
      </c>
    </row>
    <row r="4143" spans="1:6">
      <c r="A4143">
        <v>4814</v>
      </c>
      <c r="B4143">
        <v>18</v>
      </c>
      <c r="C4143" t="s">
        <v>64</v>
      </c>
      <c r="D4143" t="s">
        <v>92</v>
      </c>
      <c r="E4143">
        <v>2202</v>
      </c>
      <c r="F4143">
        <v>1</v>
      </c>
    </row>
    <row r="4144" spans="1:6">
      <c r="A4144">
        <v>4814</v>
      </c>
      <c r="B4144">
        <v>18</v>
      </c>
      <c r="C4144" t="s">
        <v>64</v>
      </c>
      <c r="D4144" t="s">
        <v>92</v>
      </c>
      <c r="E4144">
        <v>5999</v>
      </c>
      <c r="F4144">
        <v>1</v>
      </c>
    </row>
    <row r="4145" spans="1:6">
      <c r="A4145">
        <v>4814</v>
      </c>
      <c r="B4145">
        <v>18</v>
      </c>
      <c r="C4145" t="s">
        <v>64</v>
      </c>
      <c r="D4145" t="s">
        <v>92</v>
      </c>
      <c r="E4145">
        <v>300</v>
      </c>
      <c r="F4145">
        <v>1</v>
      </c>
    </row>
    <row r="4146" spans="1:6">
      <c r="A4146">
        <v>4814</v>
      </c>
      <c r="B4146">
        <v>18</v>
      </c>
      <c r="C4146" t="s">
        <v>64</v>
      </c>
      <c r="D4146" t="s">
        <v>92</v>
      </c>
      <c r="E4146">
        <v>5074</v>
      </c>
      <c r="F4146">
        <v>1</v>
      </c>
    </row>
    <row r="4147" spans="1:6">
      <c r="A4147">
        <v>4814</v>
      </c>
      <c r="B4147">
        <v>18</v>
      </c>
      <c r="C4147" t="s">
        <v>64</v>
      </c>
      <c r="D4147" t="s">
        <v>92</v>
      </c>
      <c r="E4147">
        <v>1252</v>
      </c>
      <c r="F4147">
        <v>1</v>
      </c>
    </row>
    <row r="4148" spans="1:6">
      <c r="A4148">
        <v>4814</v>
      </c>
      <c r="B4148">
        <v>18</v>
      </c>
      <c r="C4148" t="s">
        <v>64</v>
      </c>
      <c r="D4148" t="s">
        <v>92</v>
      </c>
      <c r="E4148">
        <v>6098</v>
      </c>
      <c r="F4148">
        <v>1</v>
      </c>
    </row>
    <row r="4149" spans="1:6">
      <c r="A4149">
        <v>4814</v>
      </c>
      <c r="B4149">
        <v>18</v>
      </c>
      <c r="C4149" t="s">
        <v>64</v>
      </c>
      <c r="D4149" t="s">
        <v>92</v>
      </c>
      <c r="E4149">
        <v>5285</v>
      </c>
      <c r="F4149">
        <v>1</v>
      </c>
    </row>
    <row r="4150" spans="1:6">
      <c r="A4150">
        <v>4814</v>
      </c>
      <c r="B4150">
        <v>18</v>
      </c>
      <c r="C4150" t="s">
        <v>64</v>
      </c>
      <c r="D4150" t="s">
        <v>92</v>
      </c>
      <c r="E4150">
        <v>1079</v>
      </c>
      <c r="F4150">
        <v>1</v>
      </c>
    </row>
    <row r="4151" spans="1:6">
      <c r="A4151">
        <v>4814</v>
      </c>
      <c r="B4151">
        <v>18</v>
      </c>
      <c r="C4151" t="s">
        <v>64</v>
      </c>
      <c r="D4151" t="s">
        <v>92</v>
      </c>
      <c r="E4151">
        <v>3457</v>
      </c>
      <c r="F4151">
        <v>1</v>
      </c>
    </row>
    <row r="4152" spans="1:6">
      <c r="A4152">
        <v>4814</v>
      </c>
      <c r="B4152">
        <v>18</v>
      </c>
      <c r="C4152" t="s">
        <v>64</v>
      </c>
      <c r="D4152" t="s">
        <v>92</v>
      </c>
      <c r="E4152">
        <v>1275</v>
      </c>
      <c r="F4152">
        <v>1</v>
      </c>
    </row>
    <row r="4153" spans="1:6">
      <c r="A4153">
        <v>4814</v>
      </c>
      <c r="B4153">
        <v>18</v>
      </c>
      <c r="C4153" t="s">
        <v>64</v>
      </c>
      <c r="D4153" t="s">
        <v>92</v>
      </c>
      <c r="E4153">
        <v>2792</v>
      </c>
      <c r="F4153">
        <v>1</v>
      </c>
    </row>
    <row r="4154" spans="1:6">
      <c r="A4154">
        <v>4814</v>
      </c>
      <c r="B4154">
        <v>18</v>
      </c>
      <c r="C4154" t="s">
        <v>64</v>
      </c>
      <c r="D4154" t="s">
        <v>92</v>
      </c>
      <c r="E4154">
        <v>3144</v>
      </c>
      <c r="F4154">
        <v>1</v>
      </c>
    </row>
    <row r="4155" spans="1:6">
      <c r="A4155">
        <v>4814</v>
      </c>
      <c r="B4155">
        <v>18</v>
      </c>
      <c r="C4155" t="s">
        <v>64</v>
      </c>
      <c r="D4155" t="s">
        <v>92</v>
      </c>
      <c r="E4155">
        <v>6027</v>
      </c>
      <c r="F4155">
        <v>1</v>
      </c>
    </row>
    <row r="4156" spans="1:6">
      <c r="A4156">
        <v>4814</v>
      </c>
      <c r="B4156">
        <v>18</v>
      </c>
      <c r="C4156" t="s">
        <v>64</v>
      </c>
      <c r="D4156" t="s">
        <v>92</v>
      </c>
      <c r="E4156">
        <v>3478</v>
      </c>
      <c r="F4156">
        <v>1</v>
      </c>
    </row>
    <row r="4157" spans="1:6">
      <c r="A4157">
        <v>4814</v>
      </c>
      <c r="B4157">
        <v>18</v>
      </c>
      <c r="C4157" t="s">
        <v>64</v>
      </c>
      <c r="D4157" t="s">
        <v>92</v>
      </c>
      <c r="E4157">
        <v>3308</v>
      </c>
      <c r="F4157">
        <v>1</v>
      </c>
    </row>
    <row r="4158" spans="1:6">
      <c r="A4158">
        <v>4814</v>
      </c>
      <c r="B4158">
        <v>18</v>
      </c>
      <c r="C4158" t="s">
        <v>64</v>
      </c>
      <c r="D4158" t="s">
        <v>92</v>
      </c>
      <c r="E4158">
        <v>352</v>
      </c>
      <c r="F4158">
        <v>1</v>
      </c>
    </row>
    <row r="4159" spans="1:6">
      <c r="A4159">
        <v>4814</v>
      </c>
      <c r="B4159">
        <v>18</v>
      </c>
      <c r="C4159" t="s">
        <v>64</v>
      </c>
      <c r="D4159" t="s">
        <v>92</v>
      </c>
      <c r="E4159">
        <v>2324</v>
      </c>
      <c r="F4159">
        <v>1</v>
      </c>
    </row>
    <row r="4160" spans="1:6">
      <c r="A4160">
        <v>4814</v>
      </c>
      <c r="B4160">
        <v>18</v>
      </c>
      <c r="C4160" t="s">
        <v>64</v>
      </c>
      <c r="D4160" t="s">
        <v>92</v>
      </c>
      <c r="E4160">
        <v>5559</v>
      </c>
      <c r="F4160">
        <v>1</v>
      </c>
    </row>
    <row r="4161" spans="1:6">
      <c r="A4161">
        <v>4814</v>
      </c>
      <c r="B4161">
        <v>18</v>
      </c>
      <c r="C4161" t="s">
        <v>64</v>
      </c>
      <c r="D4161" t="s">
        <v>92</v>
      </c>
      <c r="E4161">
        <v>59</v>
      </c>
      <c r="F4161">
        <v>1</v>
      </c>
    </row>
    <row r="4162" spans="1:6">
      <c r="A4162">
        <v>4814</v>
      </c>
      <c r="B4162">
        <v>18</v>
      </c>
      <c r="C4162" t="s">
        <v>64</v>
      </c>
      <c r="D4162" t="s">
        <v>92</v>
      </c>
      <c r="E4162">
        <v>3946</v>
      </c>
      <c r="F4162">
        <v>1</v>
      </c>
    </row>
    <row r="4163" spans="1:6">
      <c r="A4163">
        <v>4814</v>
      </c>
      <c r="B4163">
        <v>18</v>
      </c>
      <c r="C4163" t="s">
        <v>64</v>
      </c>
      <c r="D4163" t="s">
        <v>92</v>
      </c>
      <c r="E4163">
        <v>3235</v>
      </c>
      <c r="F4163">
        <v>1</v>
      </c>
    </row>
    <row r="4164" spans="1:6">
      <c r="A4164">
        <v>4814</v>
      </c>
      <c r="B4164">
        <v>18</v>
      </c>
      <c r="C4164" t="s">
        <v>64</v>
      </c>
      <c r="D4164" t="s">
        <v>92</v>
      </c>
      <c r="E4164">
        <v>5505</v>
      </c>
      <c r="F4164">
        <v>1</v>
      </c>
    </row>
    <row r="4165" spans="1:6">
      <c r="A4165">
        <v>4814</v>
      </c>
      <c r="B4165">
        <v>18</v>
      </c>
      <c r="C4165" t="s">
        <v>64</v>
      </c>
      <c r="D4165" t="s">
        <v>92</v>
      </c>
      <c r="E4165">
        <v>3216</v>
      </c>
      <c r="F4165">
        <v>1</v>
      </c>
    </row>
    <row r="4166" spans="1:6">
      <c r="A4166">
        <v>4814</v>
      </c>
      <c r="B4166">
        <v>18</v>
      </c>
      <c r="C4166" t="s">
        <v>64</v>
      </c>
      <c r="D4166" t="s">
        <v>92</v>
      </c>
      <c r="E4166">
        <v>1325</v>
      </c>
      <c r="F4166">
        <v>1</v>
      </c>
    </row>
    <row r="4167" spans="1:6">
      <c r="A4167">
        <v>4814</v>
      </c>
      <c r="B4167">
        <v>18</v>
      </c>
      <c r="C4167" t="s">
        <v>64</v>
      </c>
      <c r="D4167" t="s">
        <v>92</v>
      </c>
      <c r="E4167">
        <v>3149</v>
      </c>
      <c r="F4167">
        <v>1</v>
      </c>
    </row>
    <row r="4168" spans="1:6">
      <c r="A4168">
        <v>4814</v>
      </c>
      <c r="B4168">
        <v>18</v>
      </c>
      <c r="C4168" t="s">
        <v>64</v>
      </c>
      <c r="D4168" t="s">
        <v>92</v>
      </c>
      <c r="E4168">
        <v>3471</v>
      </c>
      <c r="F4168">
        <v>1</v>
      </c>
    </row>
    <row r="4169" spans="1:6">
      <c r="A4169">
        <v>4814</v>
      </c>
      <c r="B4169">
        <v>18</v>
      </c>
      <c r="C4169" t="s">
        <v>64</v>
      </c>
      <c r="D4169" t="s">
        <v>92</v>
      </c>
      <c r="E4169">
        <v>2594</v>
      </c>
      <c r="F4169">
        <v>1</v>
      </c>
    </row>
    <row r="4170" spans="1:6">
      <c r="A4170">
        <v>4814</v>
      </c>
      <c r="B4170">
        <v>18</v>
      </c>
      <c r="C4170" t="s">
        <v>64</v>
      </c>
      <c r="D4170" t="s">
        <v>92</v>
      </c>
      <c r="E4170">
        <v>3083</v>
      </c>
      <c r="F4170">
        <v>1</v>
      </c>
    </row>
    <row r="4171" spans="1:6">
      <c r="A4171">
        <v>4814</v>
      </c>
      <c r="B4171">
        <v>18</v>
      </c>
      <c r="C4171" t="s">
        <v>64</v>
      </c>
      <c r="D4171" t="s">
        <v>92</v>
      </c>
      <c r="E4171">
        <v>5253</v>
      </c>
      <c r="F4171">
        <v>1</v>
      </c>
    </row>
    <row r="4172" spans="1:6">
      <c r="A4172">
        <v>4814</v>
      </c>
      <c r="B4172">
        <v>18</v>
      </c>
      <c r="C4172" t="s">
        <v>62</v>
      </c>
      <c r="D4172" t="s">
        <v>92</v>
      </c>
      <c r="E4172">
        <v>53</v>
      </c>
      <c r="F4172">
        <v>4</v>
      </c>
    </row>
    <row r="4173" spans="1:6">
      <c r="A4173">
        <v>4814</v>
      </c>
      <c r="B4173">
        <v>18</v>
      </c>
      <c r="C4173" t="s">
        <v>62</v>
      </c>
      <c r="D4173" t="s">
        <v>92</v>
      </c>
      <c r="E4173">
        <v>3471</v>
      </c>
      <c r="F4173">
        <v>2</v>
      </c>
    </row>
    <row r="4174" spans="1:6">
      <c r="A4174">
        <v>4814</v>
      </c>
      <c r="B4174">
        <v>18</v>
      </c>
      <c r="C4174" t="s">
        <v>62</v>
      </c>
      <c r="D4174" t="s">
        <v>92</v>
      </c>
      <c r="E4174">
        <v>5078</v>
      </c>
      <c r="F4174">
        <v>2</v>
      </c>
    </row>
    <row r="4175" spans="1:6">
      <c r="A4175">
        <v>4814</v>
      </c>
      <c r="B4175">
        <v>18</v>
      </c>
      <c r="C4175" t="s">
        <v>62</v>
      </c>
      <c r="D4175" t="s">
        <v>92</v>
      </c>
      <c r="E4175">
        <v>5215</v>
      </c>
      <c r="F4175">
        <v>2</v>
      </c>
    </row>
    <row r="4176" spans="1:6">
      <c r="A4176">
        <v>4814</v>
      </c>
      <c r="B4176">
        <v>18</v>
      </c>
      <c r="C4176" t="s">
        <v>62</v>
      </c>
      <c r="D4176" t="s">
        <v>92</v>
      </c>
      <c r="E4176">
        <v>3798</v>
      </c>
      <c r="F4176">
        <v>2</v>
      </c>
    </row>
    <row r="4177" spans="1:6">
      <c r="A4177">
        <v>4814</v>
      </c>
      <c r="B4177">
        <v>18</v>
      </c>
      <c r="C4177" t="s">
        <v>62</v>
      </c>
      <c r="D4177" t="s">
        <v>92</v>
      </c>
      <c r="E4177">
        <v>2947</v>
      </c>
      <c r="F4177">
        <v>2</v>
      </c>
    </row>
    <row r="4178" spans="1:6">
      <c r="A4178">
        <v>4814</v>
      </c>
      <c r="B4178">
        <v>18</v>
      </c>
      <c r="C4178" t="s">
        <v>62</v>
      </c>
      <c r="D4178" t="s">
        <v>92</v>
      </c>
      <c r="E4178">
        <v>3346</v>
      </c>
      <c r="F4178">
        <v>2</v>
      </c>
    </row>
    <row r="4179" spans="1:6">
      <c r="A4179">
        <v>4814</v>
      </c>
      <c r="B4179">
        <v>18</v>
      </c>
      <c r="C4179" t="s">
        <v>62</v>
      </c>
      <c r="D4179" t="s">
        <v>92</v>
      </c>
      <c r="E4179">
        <v>1230</v>
      </c>
      <c r="F4179">
        <v>1</v>
      </c>
    </row>
    <row r="4180" spans="1:6">
      <c r="A4180">
        <v>4814</v>
      </c>
      <c r="B4180">
        <v>18</v>
      </c>
      <c r="C4180" t="s">
        <v>62</v>
      </c>
      <c r="D4180" t="s">
        <v>92</v>
      </c>
      <c r="E4180">
        <v>2563</v>
      </c>
      <c r="F4180">
        <v>1</v>
      </c>
    </row>
    <row r="4181" spans="1:6">
      <c r="A4181">
        <v>4814</v>
      </c>
      <c r="B4181">
        <v>18</v>
      </c>
      <c r="C4181" t="s">
        <v>62</v>
      </c>
      <c r="D4181" t="s">
        <v>92</v>
      </c>
      <c r="E4181">
        <v>3807</v>
      </c>
      <c r="F4181">
        <v>1</v>
      </c>
    </row>
    <row r="4182" spans="1:6">
      <c r="A4182">
        <v>4814</v>
      </c>
      <c r="B4182">
        <v>18</v>
      </c>
      <c r="C4182" t="s">
        <v>62</v>
      </c>
      <c r="D4182" t="s">
        <v>92</v>
      </c>
      <c r="E4182">
        <v>4944</v>
      </c>
      <c r="F4182">
        <v>1</v>
      </c>
    </row>
    <row r="4183" spans="1:6">
      <c r="A4183">
        <v>4814</v>
      </c>
      <c r="B4183">
        <v>18</v>
      </c>
      <c r="C4183" t="s">
        <v>62</v>
      </c>
      <c r="D4183" t="s">
        <v>92</v>
      </c>
      <c r="E4183">
        <v>2876</v>
      </c>
      <c r="F4183">
        <v>1</v>
      </c>
    </row>
    <row r="4184" spans="1:6">
      <c r="A4184">
        <v>4814</v>
      </c>
      <c r="B4184">
        <v>18</v>
      </c>
      <c r="C4184" t="s">
        <v>62</v>
      </c>
      <c r="D4184" t="s">
        <v>92</v>
      </c>
      <c r="E4184">
        <v>4175</v>
      </c>
      <c r="F4184">
        <v>1</v>
      </c>
    </row>
    <row r="4185" spans="1:6">
      <c r="A4185">
        <v>4814</v>
      </c>
      <c r="B4185">
        <v>18</v>
      </c>
      <c r="C4185" t="s">
        <v>62</v>
      </c>
      <c r="D4185" t="s">
        <v>92</v>
      </c>
      <c r="E4185">
        <v>3468</v>
      </c>
      <c r="F4185">
        <v>1</v>
      </c>
    </row>
    <row r="4186" spans="1:6">
      <c r="A4186">
        <v>4814</v>
      </c>
      <c r="B4186">
        <v>18</v>
      </c>
      <c r="C4186" t="s">
        <v>62</v>
      </c>
      <c r="D4186" t="s">
        <v>92</v>
      </c>
      <c r="E4186">
        <v>1252</v>
      </c>
      <c r="F4186">
        <v>1</v>
      </c>
    </row>
    <row r="4187" spans="1:6">
      <c r="A4187">
        <v>4814</v>
      </c>
      <c r="B4187">
        <v>18</v>
      </c>
      <c r="C4187" t="s">
        <v>62</v>
      </c>
      <c r="D4187" t="s">
        <v>92</v>
      </c>
      <c r="E4187">
        <v>3478</v>
      </c>
      <c r="F4187">
        <v>1</v>
      </c>
    </row>
    <row r="4188" spans="1:6">
      <c r="A4188">
        <v>4814</v>
      </c>
      <c r="B4188">
        <v>18</v>
      </c>
      <c r="C4188" t="s">
        <v>62</v>
      </c>
      <c r="D4188" t="s">
        <v>92</v>
      </c>
      <c r="E4188">
        <v>2456</v>
      </c>
      <c r="F4188">
        <v>1</v>
      </c>
    </row>
    <row r="4189" spans="1:6">
      <c r="A4189">
        <v>4814</v>
      </c>
      <c r="B4189">
        <v>18</v>
      </c>
      <c r="C4189" t="s">
        <v>62</v>
      </c>
      <c r="D4189" t="s">
        <v>92</v>
      </c>
      <c r="E4189">
        <v>4584</v>
      </c>
      <c r="F4189">
        <v>1</v>
      </c>
    </row>
    <row r="4190" spans="1:6">
      <c r="A4190">
        <v>4814</v>
      </c>
      <c r="B4190">
        <v>18</v>
      </c>
      <c r="C4190" t="s">
        <v>62</v>
      </c>
      <c r="D4190" t="s">
        <v>92</v>
      </c>
      <c r="E4190">
        <v>2403</v>
      </c>
      <c r="F4190">
        <v>1</v>
      </c>
    </row>
    <row r="4191" spans="1:6">
      <c r="A4191">
        <v>4814</v>
      </c>
      <c r="B4191">
        <v>18</v>
      </c>
      <c r="C4191" t="s">
        <v>62</v>
      </c>
      <c r="D4191" t="s">
        <v>92</v>
      </c>
      <c r="E4191">
        <v>4614</v>
      </c>
      <c r="F4191">
        <v>1</v>
      </c>
    </row>
    <row r="4192" spans="1:6">
      <c r="A4192">
        <v>4814</v>
      </c>
      <c r="B4192">
        <v>18</v>
      </c>
      <c r="C4192" t="s">
        <v>62</v>
      </c>
      <c r="D4192" t="s">
        <v>92</v>
      </c>
      <c r="E4192">
        <v>299</v>
      </c>
      <c r="F4192">
        <v>1</v>
      </c>
    </row>
    <row r="4193" spans="1:6">
      <c r="A4193">
        <v>4814</v>
      </c>
      <c r="B4193">
        <v>18</v>
      </c>
      <c r="C4193" t="s">
        <v>62</v>
      </c>
      <c r="D4193" t="s">
        <v>92</v>
      </c>
      <c r="E4193">
        <v>3984</v>
      </c>
      <c r="F4193">
        <v>1</v>
      </c>
    </row>
    <row r="4194" spans="1:6">
      <c r="A4194">
        <v>4814</v>
      </c>
      <c r="B4194">
        <v>18</v>
      </c>
      <c r="C4194" t="s">
        <v>62</v>
      </c>
      <c r="D4194" t="s">
        <v>92</v>
      </c>
      <c r="E4194">
        <v>3949</v>
      </c>
      <c r="F4194">
        <v>1</v>
      </c>
    </row>
    <row r="4195" spans="1:6">
      <c r="A4195">
        <v>4814</v>
      </c>
      <c r="B4195">
        <v>18</v>
      </c>
      <c r="C4195" t="s">
        <v>62</v>
      </c>
      <c r="D4195" t="s">
        <v>92</v>
      </c>
      <c r="E4195">
        <v>3706</v>
      </c>
      <c r="F4195">
        <v>1</v>
      </c>
    </row>
    <row r="4196" spans="1:6">
      <c r="A4196">
        <v>4814</v>
      </c>
      <c r="B4196">
        <v>18</v>
      </c>
      <c r="C4196" t="s">
        <v>62</v>
      </c>
      <c r="D4196" t="s">
        <v>92</v>
      </c>
      <c r="E4196">
        <v>4359</v>
      </c>
      <c r="F4196">
        <v>1</v>
      </c>
    </row>
    <row r="4197" spans="1:6">
      <c r="A4197">
        <v>4814</v>
      </c>
      <c r="B4197">
        <v>18</v>
      </c>
      <c r="C4197" t="s">
        <v>62</v>
      </c>
      <c r="D4197" t="s">
        <v>92</v>
      </c>
      <c r="E4197">
        <v>4804</v>
      </c>
      <c r="F4197">
        <v>1</v>
      </c>
    </row>
    <row r="4198" spans="1:6">
      <c r="A4198">
        <v>4814</v>
      </c>
      <c r="B4198">
        <v>18</v>
      </c>
      <c r="C4198" t="s">
        <v>62</v>
      </c>
      <c r="D4198" t="s">
        <v>92</v>
      </c>
      <c r="E4198">
        <v>4930</v>
      </c>
      <c r="F4198">
        <v>1</v>
      </c>
    </row>
    <row r="4199" spans="1:6">
      <c r="A4199">
        <v>4814</v>
      </c>
      <c r="B4199">
        <v>18</v>
      </c>
      <c r="C4199" t="s">
        <v>62</v>
      </c>
      <c r="D4199" t="s">
        <v>92</v>
      </c>
      <c r="E4199">
        <v>2201</v>
      </c>
      <c r="F4199">
        <v>1</v>
      </c>
    </row>
    <row r="4200" spans="1:6">
      <c r="A4200">
        <v>4814</v>
      </c>
      <c r="B4200">
        <v>18</v>
      </c>
      <c r="C4200" t="s">
        <v>62</v>
      </c>
      <c r="D4200" t="s">
        <v>92</v>
      </c>
      <c r="E4200">
        <v>2526</v>
      </c>
      <c r="F4200">
        <v>1</v>
      </c>
    </row>
    <row r="4201" spans="1:6">
      <c r="A4201">
        <v>4814</v>
      </c>
      <c r="B4201">
        <v>18</v>
      </c>
      <c r="C4201" t="s">
        <v>62</v>
      </c>
      <c r="D4201" t="s">
        <v>92</v>
      </c>
      <c r="E4201">
        <v>3303</v>
      </c>
      <c r="F4201">
        <v>1</v>
      </c>
    </row>
    <row r="4202" spans="1:6">
      <c r="A4202">
        <v>4814</v>
      </c>
      <c r="B4202">
        <v>18</v>
      </c>
      <c r="C4202" t="s">
        <v>62</v>
      </c>
      <c r="D4202" t="s">
        <v>92</v>
      </c>
      <c r="E4202">
        <v>3048</v>
      </c>
      <c r="F4202">
        <v>1</v>
      </c>
    </row>
    <row r="4203" spans="1:6">
      <c r="A4203">
        <v>4814</v>
      </c>
      <c r="B4203">
        <v>18</v>
      </c>
      <c r="C4203" t="s">
        <v>62</v>
      </c>
      <c r="D4203" t="s">
        <v>92</v>
      </c>
      <c r="E4203">
        <v>4185</v>
      </c>
      <c r="F4203">
        <v>1</v>
      </c>
    </row>
    <row r="4204" spans="1:6">
      <c r="A4204">
        <v>4814</v>
      </c>
      <c r="B4204">
        <v>18</v>
      </c>
      <c r="C4204" t="s">
        <v>62</v>
      </c>
      <c r="D4204" t="s">
        <v>92</v>
      </c>
      <c r="E4204">
        <v>3288</v>
      </c>
      <c r="F4204">
        <v>1</v>
      </c>
    </row>
    <row r="4205" spans="1:6">
      <c r="A4205">
        <v>4814</v>
      </c>
      <c r="B4205">
        <v>18</v>
      </c>
      <c r="C4205" t="s">
        <v>62</v>
      </c>
      <c r="D4205" t="s">
        <v>92</v>
      </c>
      <c r="E4205">
        <v>2656</v>
      </c>
      <c r="F4205">
        <v>1</v>
      </c>
    </row>
    <row r="4206" spans="1:6">
      <c r="A4206">
        <v>4814</v>
      </c>
      <c r="B4206">
        <v>18</v>
      </c>
      <c r="C4206" t="s">
        <v>62</v>
      </c>
      <c r="D4206" t="s">
        <v>92</v>
      </c>
      <c r="E4206">
        <v>2041</v>
      </c>
      <c r="F4206">
        <v>1</v>
      </c>
    </row>
    <row r="4207" spans="1:6">
      <c r="A4207">
        <v>4814</v>
      </c>
      <c r="B4207">
        <v>18</v>
      </c>
      <c r="C4207" t="s">
        <v>62</v>
      </c>
      <c r="D4207" t="s">
        <v>92</v>
      </c>
      <c r="E4207">
        <v>3361</v>
      </c>
      <c r="F4207">
        <v>1</v>
      </c>
    </row>
    <row r="4208" spans="1:6">
      <c r="A4208">
        <v>4814</v>
      </c>
      <c r="B4208">
        <v>18</v>
      </c>
      <c r="C4208" t="s">
        <v>62</v>
      </c>
      <c r="D4208" t="s">
        <v>92</v>
      </c>
      <c r="E4208">
        <v>3524</v>
      </c>
      <c r="F4208">
        <v>1</v>
      </c>
    </row>
    <row r="4209" spans="1:6">
      <c r="A4209">
        <v>4814</v>
      </c>
      <c r="B4209">
        <v>18</v>
      </c>
      <c r="C4209" t="s">
        <v>62</v>
      </c>
      <c r="D4209" t="s">
        <v>92</v>
      </c>
      <c r="E4209">
        <v>5196</v>
      </c>
      <c r="F4209">
        <v>1</v>
      </c>
    </row>
    <row r="4210" spans="1:6">
      <c r="A4210">
        <v>4814</v>
      </c>
      <c r="B4210">
        <v>18</v>
      </c>
      <c r="C4210" t="s">
        <v>62</v>
      </c>
      <c r="D4210" t="s">
        <v>92</v>
      </c>
      <c r="E4210">
        <v>3990</v>
      </c>
      <c r="F4210">
        <v>1</v>
      </c>
    </row>
    <row r="4211" spans="1:6">
      <c r="A4211">
        <v>4814</v>
      </c>
      <c r="B4211">
        <v>18</v>
      </c>
      <c r="C4211" t="s">
        <v>62</v>
      </c>
      <c r="D4211" t="s">
        <v>92</v>
      </c>
      <c r="E4211">
        <v>6097</v>
      </c>
      <c r="F4211">
        <v>1</v>
      </c>
    </row>
    <row r="4212" spans="1:6">
      <c r="A4212">
        <v>4814</v>
      </c>
      <c r="B4212">
        <v>18</v>
      </c>
      <c r="C4212" t="s">
        <v>62</v>
      </c>
      <c r="D4212" t="s">
        <v>92</v>
      </c>
      <c r="E4212">
        <v>4638</v>
      </c>
      <c r="F4212">
        <v>1</v>
      </c>
    </row>
    <row r="4213" spans="1:6">
      <c r="A4213">
        <v>4814</v>
      </c>
      <c r="B4213">
        <v>19</v>
      </c>
      <c r="C4213" t="s">
        <v>63</v>
      </c>
      <c r="D4213" t="s">
        <v>92</v>
      </c>
      <c r="E4213">
        <v>5440</v>
      </c>
      <c r="F4213">
        <v>3</v>
      </c>
    </row>
    <row r="4214" spans="1:6">
      <c r="A4214">
        <v>4814</v>
      </c>
      <c r="B4214">
        <v>19</v>
      </c>
      <c r="C4214" t="s">
        <v>63</v>
      </c>
      <c r="D4214" t="s">
        <v>92</v>
      </c>
      <c r="E4214">
        <v>3845</v>
      </c>
      <c r="F4214">
        <v>2</v>
      </c>
    </row>
    <row r="4215" spans="1:6">
      <c r="A4215">
        <v>4814</v>
      </c>
      <c r="B4215">
        <v>19</v>
      </c>
      <c r="C4215" t="s">
        <v>63</v>
      </c>
      <c r="D4215" t="s">
        <v>92</v>
      </c>
      <c r="E4215">
        <v>5479</v>
      </c>
      <c r="F4215">
        <v>2</v>
      </c>
    </row>
    <row r="4216" spans="1:6">
      <c r="A4216">
        <v>4814</v>
      </c>
      <c r="B4216">
        <v>19</v>
      </c>
      <c r="C4216" t="s">
        <v>63</v>
      </c>
      <c r="D4216" t="s">
        <v>92</v>
      </c>
      <c r="E4216">
        <v>4251</v>
      </c>
      <c r="F4216">
        <v>1</v>
      </c>
    </row>
    <row r="4217" spans="1:6">
      <c r="A4217">
        <v>4814</v>
      </c>
      <c r="B4217">
        <v>19</v>
      </c>
      <c r="C4217" t="s">
        <v>63</v>
      </c>
      <c r="D4217" t="s">
        <v>92</v>
      </c>
      <c r="E4217">
        <v>1161</v>
      </c>
      <c r="F4217">
        <v>1</v>
      </c>
    </row>
    <row r="4218" spans="1:6">
      <c r="A4218">
        <v>4814</v>
      </c>
      <c r="B4218">
        <v>19</v>
      </c>
      <c r="C4218" t="s">
        <v>63</v>
      </c>
      <c r="D4218" t="s">
        <v>92</v>
      </c>
      <c r="E4218">
        <v>4711</v>
      </c>
      <c r="F4218">
        <v>1</v>
      </c>
    </row>
    <row r="4219" spans="1:6">
      <c r="A4219">
        <v>4814</v>
      </c>
      <c r="B4219">
        <v>19</v>
      </c>
      <c r="C4219" t="s">
        <v>63</v>
      </c>
      <c r="D4219" t="s">
        <v>92</v>
      </c>
      <c r="E4219">
        <v>4112</v>
      </c>
      <c r="F4219">
        <v>1</v>
      </c>
    </row>
    <row r="4220" spans="1:6">
      <c r="A4220">
        <v>4814</v>
      </c>
      <c r="B4220">
        <v>19</v>
      </c>
      <c r="C4220" t="s">
        <v>63</v>
      </c>
      <c r="D4220" t="s">
        <v>92</v>
      </c>
      <c r="E4220">
        <v>2640</v>
      </c>
      <c r="F4220">
        <v>1</v>
      </c>
    </row>
    <row r="4221" spans="1:6">
      <c r="A4221">
        <v>4814</v>
      </c>
      <c r="B4221">
        <v>19</v>
      </c>
      <c r="C4221" t="s">
        <v>63</v>
      </c>
      <c r="D4221" t="s">
        <v>92</v>
      </c>
      <c r="E4221">
        <v>2316</v>
      </c>
      <c r="F4221">
        <v>1</v>
      </c>
    </row>
    <row r="4222" spans="1:6">
      <c r="A4222">
        <v>4814</v>
      </c>
      <c r="B4222">
        <v>19</v>
      </c>
      <c r="C4222" t="s">
        <v>63</v>
      </c>
      <c r="D4222" t="s">
        <v>92</v>
      </c>
      <c r="E4222">
        <v>1128</v>
      </c>
      <c r="F4222">
        <v>1</v>
      </c>
    </row>
    <row r="4223" spans="1:6">
      <c r="A4223">
        <v>4814</v>
      </c>
      <c r="B4223">
        <v>19</v>
      </c>
      <c r="C4223" t="s">
        <v>63</v>
      </c>
      <c r="D4223" t="s">
        <v>92</v>
      </c>
      <c r="E4223">
        <v>4572</v>
      </c>
      <c r="F4223">
        <v>1</v>
      </c>
    </row>
    <row r="4224" spans="1:6">
      <c r="A4224">
        <v>4814</v>
      </c>
      <c r="B4224">
        <v>19</v>
      </c>
      <c r="C4224" t="s">
        <v>63</v>
      </c>
      <c r="D4224" t="s">
        <v>92</v>
      </c>
      <c r="E4224">
        <v>2973</v>
      </c>
      <c r="F4224">
        <v>1</v>
      </c>
    </row>
    <row r="4225" spans="1:6">
      <c r="A4225">
        <v>4814</v>
      </c>
      <c r="B4225">
        <v>19</v>
      </c>
      <c r="C4225" t="s">
        <v>63</v>
      </c>
      <c r="D4225" t="s">
        <v>92</v>
      </c>
      <c r="E4225">
        <v>3999</v>
      </c>
      <c r="F4225">
        <v>1</v>
      </c>
    </row>
    <row r="4226" spans="1:6">
      <c r="A4226">
        <v>4814</v>
      </c>
      <c r="B4226">
        <v>19</v>
      </c>
      <c r="C4226" t="s">
        <v>63</v>
      </c>
      <c r="D4226" t="s">
        <v>92</v>
      </c>
      <c r="E4226">
        <v>1000</v>
      </c>
      <c r="F4226">
        <v>1</v>
      </c>
    </row>
    <row r="4227" spans="1:6">
      <c r="A4227">
        <v>4814</v>
      </c>
      <c r="B4227">
        <v>19</v>
      </c>
      <c r="C4227" t="s">
        <v>63</v>
      </c>
      <c r="D4227" t="s">
        <v>92</v>
      </c>
      <c r="E4227">
        <v>5050</v>
      </c>
      <c r="F4227">
        <v>1</v>
      </c>
    </row>
    <row r="4228" spans="1:6">
      <c r="A4228">
        <v>4814</v>
      </c>
      <c r="B4228">
        <v>19</v>
      </c>
      <c r="C4228" t="s">
        <v>63</v>
      </c>
      <c r="D4228" t="s">
        <v>92</v>
      </c>
      <c r="E4228">
        <v>3664</v>
      </c>
      <c r="F4228">
        <v>1</v>
      </c>
    </row>
    <row r="4229" spans="1:6">
      <c r="A4229">
        <v>4814</v>
      </c>
      <c r="B4229">
        <v>19</v>
      </c>
      <c r="C4229" t="s">
        <v>63</v>
      </c>
      <c r="D4229" t="s">
        <v>92</v>
      </c>
      <c r="E4229">
        <v>2958</v>
      </c>
      <c r="F4229">
        <v>1</v>
      </c>
    </row>
    <row r="4230" spans="1:6">
      <c r="A4230">
        <v>4814</v>
      </c>
      <c r="B4230">
        <v>19</v>
      </c>
      <c r="C4230" t="s">
        <v>63</v>
      </c>
      <c r="D4230" t="s">
        <v>92</v>
      </c>
      <c r="E4230">
        <v>6006</v>
      </c>
      <c r="F4230">
        <v>1</v>
      </c>
    </row>
    <row r="4231" spans="1:6">
      <c r="A4231">
        <v>4814</v>
      </c>
      <c r="B4231">
        <v>19</v>
      </c>
      <c r="C4231" t="s">
        <v>63</v>
      </c>
      <c r="D4231" t="s">
        <v>92</v>
      </c>
      <c r="E4231">
        <v>1151</v>
      </c>
      <c r="F4231">
        <v>1</v>
      </c>
    </row>
    <row r="4232" spans="1:6">
      <c r="A4232">
        <v>4814</v>
      </c>
      <c r="B4232">
        <v>19</v>
      </c>
      <c r="C4232" t="s">
        <v>63</v>
      </c>
      <c r="D4232" t="s">
        <v>92</v>
      </c>
      <c r="E4232">
        <v>6098</v>
      </c>
      <c r="F4232">
        <v>1</v>
      </c>
    </row>
    <row r="4233" spans="1:6">
      <c r="A4233">
        <v>4814</v>
      </c>
      <c r="B4233">
        <v>19</v>
      </c>
      <c r="C4233" t="s">
        <v>63</v>
      </c>
      <c r="D4233" t="s">
        <v>92</v>
      </c>
      <c r="E4233">
        <v>4722</v>
      </c>
      <c r="F4233">
        <v>1</v>
      </c>
    </row>
    <row r="4234" spans="1:6">
      <c r="A4234">
        <v>4814</v>
      </c>
      <c r="B4234">
        <v>19</v>
      </c>
      <c r="C4234" t="s">
        <v>63</v>
      </c>
      <c r="D4234" t="s">
        <v>92</v>
      </c>
      <c r="E4234">
        <v>2130</v>
      </c>
      <c r="F4234">
        <v>1</v>
      </c>
    </row>
    <row r="4235" spans="1:6">
      <c r="A4235">
        <v>4814</v>
      </c>
      <c r="B4235">
        <v>19</v>
      </c>
      <c r="C4235" t="s">
        <v>63</v>
      </c>
      <c r="D4235" t="s">
        <v>92</v>
      </c>
      <c r="E4235">
        <v>3469</v>
      </c>
      <c r="F4235">
        <v>1</v>
      </c>
    </row>
    <row r="4236" spans="1:6">
      <c r="A4236">
        <v>4814</v>
      </c>
      <c r="B4236">
        <v>19</v>
      </c>
      <c r="C4236" t="s">
        <v>63</v>
      </c>
      <c r="D4236" t="s">
        <v>92</v>
      </c>
      <c r="E4236">
        <v>4869</v>
      </c>
      <c r="F4236">
        <v>1</v>
      </c>
    </row>
    <row r="4237" spans="1:6">
      <c r="A4237">
        <v>4814</v>
      </c>
      <c r="B4237">
        <v>19</v>
      </c>
      <c r="C4237" t="s">
        <v>63</v>
      </c>
      <c r="D4237" t="s">
        <v>92</v>
      </c>
      <c r="E4237">
        <v>2639</v>
      </c>
      <c r="F4237">
        <v>1</v>
      </c>
    </row>
    <row r="4238" spans="1:6">
      <c r="A4238">
        <v>4814</v>
      </c>
      <c r="B4238">
        <v>19</v>
      </c>
      <c r="C4238" t="s">
        <v>63</v>
      </c>
      <c r="D4238" t="s">
        <v>92</v>
      </c>
      <c r="E4238">
        <v>4614</v>
      </c>
      <c r="F4238">
        <v>1</v>
      </c>
    </row>
    <row r="4239" spans="1:6">
      <c r="A4239">
        <v>4814</v>
      </c>
      <c r="B4239">
        <v>19</v>
      </c>
      <c r="C4239" t="s">
        <v>63</v>
      </c>
      <c r="D4239" t="s">
        <v>92</v>
      </c>
      <c r="E4239">
        <v>4332</v>
      </c>
      <c r="F4239">
        <v>1</v>
      </c>
    </row>
    <row r="4240" spans="1:6">
      <c r="A4240">
        <v>4814</v>
      </c>
      <c r="B4240">
        <v>19</v>
      </c>
      <c r="C4240" t="s">
        <v>63</v>
      </c>
      <c r="D4240" t="s">
        <v>92</v>
      </c>
      <c r="E4240">
        <v>270</v>
      </c>
      <c r="F4240">
        <v>1</v>
      </c>
    </row>
    <row r="4241" spans="1:6">
      <c r="A4241">
        <v>4814</v>
      </c>
      <c r="B4241">
        <v>19</v>
      </c>
      <c r="C4241" t="s">
        <v>63</v>
      </c>
      <c r="D4241" t="s">
        <v>92</v>
      </c>
      <c r="E4241">
        <v>3626</v>
      </c>
      <c r="F4241">
        <v>1</v>
      </c>
    </row>
    <row r="4242" spans="1:6">
      <c r="A4242">
        <v>4814</v>
      </c>
      <c r="B4242">
        <v>19</v>
      </c>
      <c r="C4242" t="s">
        <v>64</v>
      </c>
      <c r="D4242" t="s">
        <v>92</v>
      </c>
      <c r="E4242">
        <v>1128</v>
      </c>
      <c r="F4242">
        <v>3</v>
      </c>
    </row>
    <row r="4243" spans="1:6">
      <c r="A4243">
        <v>4814</v>
      </c>
      <c r="B4243">
        <v>19</v>
      </c>
      <c r="C4243" t="s">
        <v>64</v>
      </c>
      <c r="D4243" t="s">
        <v>92</v>
      </c>
      <c r="E4243">
        <v>3664</v>
      </c>
      <c r="F4243">
        <v>3</v>
      </c>
    </row>
    <row r="4244" spans="1:6">
      <c r="A4244">
        <v>4814</v>
      </c>
      <c r="B4244">
        <v>19</v>
      </c>
      <c r="C4244" t="s">
        <v>64</v>
      </c>
      <c r="D4244" t="s">
        <v>92</v>
      </c>
      <c r="E4244">
        <v>2546</v>
      </c>
      <c r="F4244">
        <v>3</v>
      </c>
    </row>
    <row r="4245" spans="1:6">
      <c r="A4245">
        <v>4814</v>
      </c>
      <c r="B4245">
        <v>19</v>
      </c>
      <c r="C4245" t="s">
        <v>64</v>
      </c>
      <c r="D4245" t="s">
        <v>92</v>
      </c>
      <c r="E4245">
        <v>2210</v>
      </c>
      <c r="F4245">
        <v>3</v>
      </c>
    </row>
    <row r="4246" spans="1:6">
      <c r="A4246">
        <v>4814</v>
      </c>
      <c r="B4246">
        <v>19</v>
      </c>
      <c r="C4246" t="s">
        <v>64</v>
      </c>
      <c r="D4246" t="s">
        <v>92</v>
      </c>
      <c r="E4246">
        <v>5047</v>
      </c>
      <c r="F4246">
        <v>3</v>
      </c>
    </row>
    <row r="4247" spans="1:6">
      <c r="A4247">
        <v>4814</v>
      </c>
      <c r="B4247">
        <v>19</v>
      </c>
      <c r="C4247" t="s">
        <v>64</v>
      </c>
      <c r="D4247" t="s">
        <v>92</v>
      </c>
      <c r="E4247">
        <v>5538</v>
      </c>
      <c r="F4247">
        <v>2</v>
      </c>
    </row>
    <row r="4248" spans="1:6">
      <c r="A4248">
        <v>4814</v>
      </c>
      <c r="B4248">
        <v>19</v>
      </c>
      <c r="C4248" t="s">
        <v>64</v>
      </c>
      <c r="D4248" t="s">
        <v>92</v>
      </c>
      <c r="E4248">
        <v>3999</v>
      </c>
      <c r="F4248">
        <v>2</v>
      </c>
    </row>
    <row r="4249" spans="1:6">
      <c r="A4249">
        <v>4814</v>
      </c>
      <c r="B4249">
        <v>19</v>
      </c>
      <c r="C4249" t="s">
        <v>64</v>
      </c>
      <c r="D4249" t="s">
        <v>92</v>
      </c>
      <c r="E4249">
        <v>2408</v>
      </c>
      <c r="F4249">
        <v>2</v>
      </c>
    </row>
    <row r="4250" spans="1:6">
      <c r="A4250">
        <v>4814</v>
      </c>
      <c r="B4250">
        <v>19</v>
      </c>
      <c r="C4250" t="s">
        <v>64</v>
      </c>
      <c r="D4250" t="s">
        <v>92</v>
      </c>
      <c r="E4250">
        <v>2709</v>
      </c>
      <c r="F4250">
        <v>2</v>
      </c>
    </row>
    <row r="4251" spans="1:6">
      <c r="A4251">
        <v>4814</v>
      </c>
      <c r="B4251">
        <v>19</v>
      </c>
      <c r="C4251" t="s">
        <v>64</v>
      </c>
      <c r="D4251" t="s">
        <v>92</v>
      </c>
      <c r="E4251">
        <v>4704</v>
      </c>
      <c r="F4251">
        <v>2</v>
      </c>
    </row>
    <row r="4252" spans="1:6">
      <c r="A4252">
        <v>4814</v>
      </c>
      <c r="B4252">
        <v>19</v>
      </c>
      <c r="C4252" t="s">
        <v>64</v>
      </c>
      <c r="D4252" t="s">
        <v>92</v>
      </c>
      <c r="E4252">
        <v>5050</v>
      </c>
      <c r="F4252">
        <v>2</v>
      </c>
    </row>
    <row r="4253" spans="1:6">
      <c r="A4253">
        <v>4814</v>
      </c>
      <c r="B4253">
        <v>19</v>
      </c>
      <c r="C4253" t="s">
        <v>64</v>
      </c>
      <c r="D4253" t="s">
        <v>92</v>
      </c>
      <c r="E4253">
        <v>5665</v>
      </c>
      <c r="F4253">
        <v>2</v>
      </c>
    </row>
    <row r="4254" spans="1:6">
      <c r="A4254">
        <v>4814</v>
      </c>
      <c r="B4254">
        <v>19</v>
      </c>
      <c r="C4254" t="s">
        <v>64</v>
      </c>
      <c r="D4254" t="s">
        <v>92</v>
      </c>
      <c r="E4254">
        <v>2829</v>
      </c>
      <c r="F4254">
        <v>2</v>
      </c>
    </row>
    <row r="4255" spans="1:6">
      <c r="A4255">
        <v>4814</v>
      </c>
      <c r="B4255">
        <v>19</v>
      </c>
      <c r="C4255" t="s">
        <v>64</v>
      </c>
      <c r="D4255" t="s">
        <v>92</v>
      </c>
      <c r="E4255">
        <v>2102</v>
      </c>
      <c r="F4255">
        <v>2</v>
      </c>
    </row>
    <row r="4256" spans="1:6">
      <c r="A4256">
        <v>4814</v>
      </c>
      <c r="B4256">
        <v>19</v>
      </c>
      <c r="C4256" t="s">
        <v>64</v>
      </c>
      <c r="D4256" t="s">
        <v>92</v>
      </c>
      <c r="E4256">
        <v>1230</v>
      </c>
      <c r="F4256">
        <v>2</v>
      </c>
    </row>
    <row r="4257" spans="1:6">
      <c r="A4257">
        <v>4814</v>
      </c>
      <c r="B4257">
        <v>19</v>
      </c>
      <c r="C4257" t="s">
        <v>64</v>
      </c>
      <c r="D4257" t="s">
        <v>92</v>
      </c>
      <c r="E4257">
        <v>2973</v>
      </c>
      <c r="F4257">
        <v>2</v>
      </c>
    </row>
    <row r="4258" spans="1:6">
      <c r="A4258">
        <v>4814</v>
      </c>
      <c r="B4258">
        <v>19</v>
      </c>
      <c r="C4258" t="s">
        <v>64</v>
      </c>
      <c r="D4258" t="s">
        <v>92</v>
      </c>
      <c r="E4258">
        <v>5440</v>
      </c>
      <c r="F4258">
        <v>2</v>
      </c>
    </row>
    <row r="4259" spans="1:6">
      <c r="A4259">
        <v>4814</v>
      </c>
      <c r="B4259">
        <v>19</v>
      </c>
      <c r="C4259" t="s">
        <v>64</v>
      </c>
      <c r="D4259" t="s">
        <v>92</v>
      </c>
      <c r="E4259">
        <v>3550</v>
      </c>
      <c r="F4259">
        <v>2</v>
      </c>
    </row>
    <row r="4260" spans="1:6">
      <c r="A4260">
        <v>4814</v>
      </c>
      <c r="B4260">
        <v>19</v>
      </c>
      <c r="C4260" t="s">
        <v>64</v>
      </c>
      <c r="D4260" t="s">
        <v>92</v>
      </c>
      <c r="E4260">
        <v>2471</v>
      </c>
      <c r="F4260">
        <v>2</v>
      </c>
    </row>
    <row r="4261" spans="1:6">
      <c r="A4261">
        <v>4814</v>
      </c>
      <c r="B4261">
        <v>19</v>
      </c>
      <c r="C4261" t="s">
        <v>64</v>
      </c>
      <c r="D4261" t="s">
        <v>92</v>
      </c>
      <c r="E4261">
        <v>4197</v>
      </c>
      <c r="F4261">
        <v>2</v>
      </c>
    </row>
    <row r="4262" spans="1:6">
      <c r="A4262">
        <v>4814</v>
      </c>
      <c r="B4262">
        <v>19</v>
      </c>
      <c r="C4262" t="s">
        <v>64</v>
      </c>
      <c r="D4262" t="s">
        <v>92</v>
      </c>
      <c r="E4262">
        <v>6006</v>
      </c>
      <c r="F4262">
        <v>2</v>
      </c>
    </row>
    <row r="4263" spans="1:6">
      <c r="A4263">
        <v>4814</v>
      </c>
      <c r="B4263">
        <v>19</v>
      </c>
      <c r="C4263" t="s">
        <v>64</v>
      </c>
      <c r="D4263" t="s">
        <v>92</v>
      </c>
      <c r="E4263">
        <v>2513</v>
      </c>
      <c r="F4263">
        <v>2</v>
      </c>
    </row>
    <row r="4264" spans="1:6">
      <c r="A4264">
        <v>4814</v>
      </c>
      <c r="B4264">
        <v>19</v>
      </c>
      <c r="C4264" t="s">
        <v>64</v>
      </c>
      <c r="D4264" t="s">
        <v>92</v>
      </c>
      <c r="E4264">
        <v>3288</v>
      </c>
      <c r="F4264">
        <v>2</v>
      </c>
    </row>
    <row r="4265" spans="1:6">
      <c r="A4265">
        <v>4814</v>
      </c>
      <c r="B4265">
        <v>19</v>
      </c>
      <c r="C4265" t="s">
        <v>64</v>
      </c>
      <c r="D4265" t="s">
        <v>92</v>
      </c>
      <c r="E4265">
        <v>2701</v>
      </c>
      <c r="F4265">
        <v>1</v>
      </c>
    </row>
    <row r="4266" spans="1:6">
      <c r="A4266">
        <v>4814</v>
      </c>
      <c r="B4266">
        <v>19</v>
      </c>
      <c r="C4266" t="s">
        <v>64</v>
      </c>
      <c r="D4266" t="s">
        <v>92</v>
      </c>
      <c r="E4266">
        <v>3524</v>
      </c>
      <c r="F4266">
        <v>1</v>
      </c>
    </row>
    <row r="4267" spans="1:6">
      <c r="A4267">
        <v>4814</v>
      </c>
      <c r="B4267">
        <v>19</v>
      </c>
      <c r="C4267" t="s">
        <v>64</v>
      </c>
      <c r="D4267" t="s">
        <v>92</v>
      </c>
      <c r="E4267">
        <v>5305</v>
      </c>
      <c r="F4267">
        <v>1</v>
      </c>
    </row>
    <row r="4268" spans="1:6">
      <c r="A4268">
        <v>4814</v>
      </c>
      <c r="B4268">
        <v>19</v>
      </c>
      <c r="C4268" t="s">
        <v>64</v>
      </c>
      <c r="D4268" t="s">
        <v>92</v>
      </c>
      <c r="E4268">
        <v>4959</v>
      </c>
      <c r="F4268">
        <v>1</v>
      </c>
    </row>
    <row r="4269" spans="1:6">
      <c r="A4269">
        <v>4814</v>
      </c>
      <c r="B4269">
        <v>19</v>
      </c>
      <c r="C4269" t="s">
        <v>64</v>
      </c>
      <c r="D4269" t="s">
        <v>92</v>
      </c>
      <c r="E4269">
        <v>3984</v>
      </c>
      <c r="F4269">
        <v>1</v>
      </c>
    </row>
    <row r="4270" spans="1:6">
      <c r="A4270">
        <v>4814</v>
      </c>
      <c r="B4270">
        <v>19</v>
      </c>
      <c r="C4270" t="s">
        <v>64</v>
      </c>
      <c r="D4270" t="s">
        <v>92</v>
      </c>
      <c r="E4270">
        <v>2018</v>
      </c>
      <c r="F4270">
        <v>1</v>
      </c>
    </row>
    <row r="4271" spans="1:6">
      <c r="A4271">
        <v>4814</v>
      </c>
      <c r="B4271">
        <v>19</v>
      </c>
      <c r="C4271" t="s">
        <v>64</v>
      </c>
      <c r="D4271" t="s">
        <v>92</v>
      </c>
      <c r="E4271">
        <v>4882</v>
      </c>
      <c r="F4271">
        <v>1</v>
      </c>
    </row>
    <row r="4272" spans="1:6">
      <c r="A4272">
        <v>4814</v>
      </c>
      <c r="B4272">
        <v>19</v>
      </c>
      <c r="C4272" t="s">
        <v>64</v>
      </c>
      <c r="D4272" t="s">
        <v>92</v>
      </c>
      <c r="E4272">
        <v>5389</v>
      </c>
      <c r="F4272">
        <v>1</v>
      </c>
    </row>
    <row r="4273" spans="1:6">
      <c r="A4273">
        <v>4814</v>
      </c>
      <c r="B4273">
        <v>19</v>
      </c>
      <c r="C4273" t="s">
        <v>64</v>
      </c>
      <c r="D4273" t="s">
        <v>92</v>
      </c>
      <c r="E4273">
        <v>5749</v>
      </c>
      <c r="F4273">
        <v>1</v>
      </c>
    </row>
    <row r="4274" spans="1:6">
      <c r="A4274">
        <v>4814</v>
      </c>
      <c r="B4274">
        <v>19</v>
      </c>
      <c r="C4274" t="s">
        <v>64</v>
      </c>
      <c r="D4274" t="s">
        <v>92</v>
      </c>
      <c r="E4274">
        <v>1161</v>
      </c>
      <c r="F4274">
        <v>1</v>
      </c>
    </row>
    <row r="4275" spans="1:6">
      <c r="A4275">
        <v>4814</v>
      </c>
      <c r="B4275">
        <v>19</v>
      </c>
      <c r="C4275" t="s">
        <v>64</v>
      </c>
      <c r="D4275" t="s">
        <v>92</v>
      </c>
      <c r="E4275">
        <v>1117</v>
      </c>
      <c r="F4275">
        <v>1</v>
      </c>
    </row>
    <row r="4276" spans="1:6">
      <c r="A4276">
        <v>4814</v>
      </c>
      <c r="B4276">
        <v>19</v>
      </c>
      <c r="C4276" t="s">
        <v>64</v>
      </c>
      <c r="D4276" t="s">
        <v>92</v>
      </c>
      <c r="E4276">
        <v>2728</v>
      </c>
      <c r="F4276">
        <v>1</v>
      </c>
    </row>
    <row r="4277" spans="1:6">
      <c r="A4277">
        <v>4814</v>
      </c>
      <c r="B4277">
        <v>19</v>
      </c>
      <c r="C4277" t="s">
        <v>64</v>
      </c>
      <c r="D4277" t="s">
        <v>92</v>
      </c>
      <c r="E4277">
        <v>4769</v>
      </c>
      <c r="F4277">
        <v>1</v>
      </c>
    </row>
    <row r="4278" spans="1:6">
      <c r="A4278">
        <v>4814</v>
      </c>
      <c r="B4278">
        <v>19</v>
      </c>
      <c r="C4278" t="s">
        <v>64</v>
      </c>
      <c r="D4278" t="s">
        <v>92</v>
      </c>
      <c r="E4278">
        <v>5999</v>
      </c>
      <c r="F4278">
        <v>1</v>
      </c>
    </row>
    <row r="4279" spans="1:6">
      <c r="A4279">
        <v>4814</v>
      </c>
      <c r="B4279">
        <v>19</v>
      </c>
      <c r="C4279" t="s">
        <v>64</v>
      </c>
      <c r="D4279" t="s">
        <v>92</v>
      </c>
      <c r="E4279">
        <v>6056</v>
      </c>
      <c r="F4279">
        <v>1</v>
      </c>
    </row>
    <row r="4280" spans="1:6">
      <c r="A4280">
        <v>4814</v>
      </c>
      <c r="B4280">
        <v>19</v>
      </c>
      <c r="C4280" t="s">
        <v>64</v>
      </c>
      <c r="D4280" t="s">
        <v>92</v>
      </c>
      <c r="E4280">
        <v>2316</v>
      </c>
      <c r="F4280">
        <v>1</v>
      </c>
    </row>
    <row r="4281" spans="1:6">
      <c r="A4281">
        <v>4814</v>
      </c>
      <c r="B4281">
        <v>19</v>
      </c>
      <c r="C4281" t="s">
        <v>64</v>
      </c>
      <c r="D4281" t="s">
        <v>92</v>
      </c>
      <c r="E4281">
        <v>5120</v>
      </c>
      <c r="F4281">
        <v>1</v>
      </c>
    </row>
    <row r="4282" spans="1:6">
      <c r="A4282">
        <v>4814</v>
      </c>
      <c r="B4282">
        <v>19</v>
      </c>
      <c r="C4282" t="s">
        <v>64</v>
      </c>
      <c r="D4282" t="s">
        <v>92</v>
      </c>
      <c r="E4282">
        <v>5775</v>
      </c>
      <c r="F4282">
        <v>1</v>
      </c>
    </row>
    <row r="4283" spans="1:6">
      <c r="A4283">
        <v>4814</v>
      </c>
      <c r="B4283">
        <v>19</v>
      </c>
      <c r="C4283" t="s">
        <v>64</v>
      </c>
      <c r="D4283" t="s">
        <v>92</v>
      </c>
      <c r="E4283">
        <v>5123</v>
      </c>
      <c r="F4283">
        <v>1</v>
      </c>
    </row>
    <row r="4284" spans="1:6">
      <c r="A4284">
        <v>4814</v>
      </c>
      <c r="B4284">
        <v>19</v>
      </c>
      <c r="C4284" t="s">
        <v>64</v>
      </c>
      <c r="D4284" t="s">
        <v>92</v>
      </c>
      <c r="E4284">
        <v>3514</v>
      </c>
      <c r="F4284">
        <v>1</v>
      </c>
    </row>
    <row r="4285" spans="1:6">
      <c r="A4285">
        <v>4814</v>
      </c>
      <c r="B4285">
        <v>19</v>
      </c>
      <c r="C4285" t="s">
        <v>64</v>
      </c>
      <c r="D4285" t="s">
        <v>92</v>
      </c>
      <c r="E4285">
        <v>2250</v>
      </c>
      <c r="F4285">
        <v>1</v>
      </c>
    </row>
    <row r="4286" spans="1:6">
      <c r="A4286">
        <v>4814</v>
      </c>
      <c r="B4286">
        <v>19</v>
      </c>
      <c r="C4286" t="s">
        <v>64</v>
      </c>
      <c r="D4286" t="s">
        <v>92</v>
      </c>
      <c r="E4286">
        <v>2611</v>
      </c>
      <c r="F4286">
        <v>1</v>
      </c>
    </row>
    <row r="4287" spans="1:6">
      <c r="A4287">
        <v>4814</v>
      </c>
      <c r="B4287">
        <v>19</v>
      </c>
      <c r="C4287" t="s">
        <v>64</v>
      </c>
      <c r="D4287" t="s">
        <v>92</v>
      </c>
      <c r="E4287">
        <v>15</v>
      </c>
      <c r="F4287">
        <v>1</v>
      </c>
    </row>
    <row r="4288" spans="1:6">
      <c r="A4288">
        <v>4814</v>
      </c>
      <c r="B4288">
        <v>19</v>
      </c>
      <c r="C4288" t="s">
        <v>64</v>
      </c>
      <c r="D4288" t="s">
        <v>92</v>
      </c>
      <c r="E4288">
        <v>252</v>
      </c>
      <c r="F4288">
        <v>1</v>
      </c>
    </row>
    <row r="4289" spans="1:6">
      <c r="A4289">
        <v>4814</v>
      </c>
      <c r="B4289">
        <v>19</v>
      </c>
      <c r="C4289" t="s">
        <v>64</v>
      </c>
      <c r="D4289" t="s">
        <v>92</v>
      </c>
      <c r="E4289">
        <v>2852</v>
      </c>
      <c r="F4289">
        <v>1</v>
      </c>
    </row>
    <row r="4290" spans="1:6">
      <c r="A4290">
        <v>4814</v>
      </c>
      <c r="B4290">
        <v>19</v>
      </c>
      <c r="C4290" t="s">
        <v>64</v>
      </c>
      <c r="D4290" t="s">
        <v>92</v>
      </c>
      <c r="E4290">
        <v>1039</v>
      </c>
      <c r="F4290">
        <v>1</v>
      </c>
    </row>
    <row r="4291" spans="1:6">
      <c r="A4291">
        <v>4814</v>
      </c>
      <c r="B4291">
        <v>19</v>
      </c>
      <c r="C4291" t="s">
        <v>64</v>
      </c>
      <c r="D4291" t="s">
        <v>92</v>
      </c>
      <c r="E4291">
        <v>2958</v>
      </c>
      <c r="F4291">
        <v>1</v>
      </c>
    </row>
    <row r="4292" spans="1:6">
      <c r="A4292">
        <v>4814</v>
      </c>
      <c r="B4292">
        <v>19</v>
      </c>
      <c r="C4292" t="s">
        <v>64</v>
      </c>
      <c r="D4292" t="s">
        <v>92</v>
      </c>
      <c r="E4292">
        <v>5608</v>
      </c>
      <c r="F4292">
        <v>1</v>
      </c>
    </row>
    <row r="4293" spans="1:6">
      <c r="A4293">
        <v>4814</v>
      </c>
      <c r="B4293">
        <v>19</v>
      </c>
      <c r="C4293" t="s">
        <v>64</v>
      </c>
      <c r="D4293" t="s">
        <v>92</v>
      </c>
      <c r="E4293">
        <v>3855</v>
      </c>
      <c r="F4293">
        <v>1</v>
      </c>
    </row>
    <row r="4294" spans="1:6">
      <c r="A4294">
        <v>4814</v>
      </c>
      <c r="B4294">
        <v>19</v>
      </c>
      <c r="C4294" t="s">
        <v>64</v>
      </c>
      <c r="D4294" t="s">
        <v>92</v>
      </c>
      <c r="E4294">
        <v>4722</v>
      </c>
      <c r="F4294">
        <v>1</v>
      </c>
    </row>
    <row r="4295" spans="1:6">
      <c r="A4295">
        <v>4814</v>
      </c>
      <c r="B4295">
        <v>19</v>
      </c>
      <c r="C4295" t="s">
        <v>64</v>
      </c>
      <c r="D4295" t="s">
        <v>92</v>
      </c>
      <c r="E4295">
        <v>1000</v>
      </c>
      <c r="F4295">
        <v>1</v>
      </c>
    </row>
    <row r="4296" spans="1:6">
      <c r="A4296">
        <v>4814</v>
      </c>
      <c r="B4296">
        <v>19</v>
      </c>
      <c r="C4296" t="s">
        <v>64</v>
      </c>
      <c r="D4296" t="s">
        <v>92</v>
      </c>
      <c r="E4296">
        <v>1143</v>
      </c>
      <c r="F4296">
        <v>1</v>
      </c>
    </row>
    <row r="4297" spans="1:6">
      <c r="A4297">
        <v>4814</v>
      </c>
      <c r="B4297">
        <v>19</v>
      </c>
      <c r="C4297" t="s">
        <v>64</v>
      </c>
      <c r="D4297" t="s">
        <v>92</v>
      </c>
      <c r="E4297">
        <v>1224</v>
      </c>
      <c r="F4297">
        <v>1</v>
      </c>
    </row>
    <row r="4298" spans="1:6">
      <c r="A4298">
        <v>4814</v>
      </c>
      <c r="B4298">
        <v>19</v>
      </c>
      <c r="C4298" t="s">
        <v>64</v>
      </c>
      <c r="D4298" t="s">
        <v>92</v>
      </c>
      <c r="E4298">
        <v>2130</v>
      </c>
      <c r="F4298">
        <v>1</v>
      </c>
    </row>
    <row r="4299" spans="1:6">
      <c r="A4299">
        <v>4814</v>
      </c>
      <c r="B4299">
        <v>19</v>
      </c>
      <c r="C4299" t="s">
        <v>64</v>
      </c>
      <c r="D4299" t="s">
        <v>92</v>
      </c>
      <c r="E4299">
        <v>4572</v>
      </c>
      <c r="F4299">
        <v>1</v>
      </c>
    </row>
    <row r="4300" spans="1:6">
      <c r="A4300">
        <v>4814</v>
      </c>
      <c r="B4300">
        <v>19</v>
      </c>
      <c r="C4300" t="s">
        <v>64</v>
      </c>
      <c r="D4300" t="s">
        <v>92</v>
      </c>
      <c r="E4300">
        <v>6116</v>
      </c>
      <c r="F4300">
        <v>1</v>
      </c>
    </row>
    <row r="4301" spans="1:6">
      <c r="A4301">
        <v>4814</v>
      </c>
      <c r="B4301">
        <v>19</v>
      </c>
      <c r="C4301" t="s">
        <v>64</v>
      </c>
      <c r="D4301" t="s">
        <v>92</v>
      </c>
      <c r="E4301">
        <v>4112</v>
      </c>
      <c r="F4301">
        <v>1</v>
      </c>
    </row>
    <row r="4302" spans="1:6">
      <c r="A4302">
        <v>4814</v>
      </c>
      <c r="B4302">
        <v>19</v>
      </c>
      <c r="C4302" t="s">
        <v>64</v>
      </c>
      <c r="D4302" t="s">
        <v>92</v>
      </c>
      <c r="E4302">
        <v>6098</v>
      </c>
      <c r="F4302">
        <v>1</v>
      </c>
    </row>
    <row r="4303" spans="1:6">
      <c r="A4303">
        <v>4814</v>
      </c>
      <c r="B4303">
        <v>19</v>
      </c>
      <c r="C4303" t="s">
        <v>64</v>
      </c>
      <c r="D4303" t="s">
        <v>92</v>
      </c>
      <c r="E4303">
        <v>3862</v>
      </c>
      <c r="F4303">
        <v>1</v>
      </c>
    </row>
    <row r="4304" spans="1:6">
      <c r="A4304">
        <v>4814</v>
      </c>
      <c r="B4304">
        <v>19</v>
      </c>
      <c r="C4304" t="s">
        <v>64</v>
      </c>
      <c r="D4304" t="s">
        <v>92</v>
      </c>
      <c r="E4304">
        <v>4332</v>
      </c>
      <c r="F4304">
        <v>1</v>
      </c>
    </row>
    <row r="4305" spans="1:6">
      <c r="A4305">
        <v>4814</v>
      </c>
      <c r="B4305">
        <v>19</v>
      </c>
      <c r="C4305" t="s">
        <v>64</v>
      </c>
      <c r="D4305" t="s">
        <v>92</v>
      </c>
      <c r="E4305">
        <v>2704</v>
      </c>
      <c r="F4305">
        <v>1</v>
      </c>
    </row>
    <row r="4306" spans="1:6">
      <c r="A4306">
        <v>4814</v>
      </c>
      <c r="B4306">
        <v>19</v>
      </c>
      <c r="C4306" t="s">
        <v>64</v>
      </c>
      <c r="D4306" t="s">
        <v>92</v>
      </c>
      <c r="E4306">
        <v>3054</v>
      </c>
      <c r="F4306">
        <v>1</v>
      </c>
    </row>
    <row r="4307" spans="1:6">
      <c r="A4307">
        <v>4814</v>
      </c>
      <c r="B4307">
        <v>19</v>
      </c>
      <c r="C4307" t="s">
        <v>64</v>
      </c>
      <c r="D4307" t="s">
        <v>92</v>
      </c>
      <c r="E4307">
        <v>1066</v>
      </c>
      <c r="F4307">
        <v>1</v>
      </c>
    </row>
    <row r="4308" spans="1:6">
      <c r="A4308">
        <v>4814</v>
      </c>
      <c r="B4308">
        <v>19</v>
      </c>
      <c r="C4308" t="s">
        <v>64</v>
      </c>
      <c r="D4308" t="s">
        <v>92</v>
      </c>
      <c r="E4308">
        <v>118</v>
      </c>
      <c r="F4308">
        <v>1</v>
      </c>
    </row>
    <row r="4309" spans="1:6">
      <c r="A4309">
        <v>4814</v>
      </c>
      <c r="B4309">
        <v>19</v>
      </c>
      <c r="C4309" t="s">
        <v>64</v>
      </c>
      <c r="D4309" t="s">
        <v>92</v>
      </c>
      <c r="E4309">
        <v>5881</v>
      </c>
      <c r="F4309">
        <v>1</v>
      </c>
    </row>
    <row r="4310" spans="1:6">
      <c r="A4310">
        <v>4814</v>
      </c>
      <c r="B4310">
        <v>19</v>
      </c>
      <c r="C4310" t="s">
        <v>64</v>
      </c>
      <c r="D4310" t="s">
        <v>92</v>
      </c>
      <c r="E4310">
        <v>2526</v>
      </c>
      <c r="F4310">
        <v>1</v>
      </c>
    </row>
    <row r="4311" spans="1:6">
      <c r="A4311">
        <v>4814</v>
      </c>
      <c r="B4311">
        <v>19</v>
      </c>
      <c r="C4311" t="s">
        <v>64</v>
      </c>
      <c r="D4311" t="s">
        <v>92</v>
      </c>
      <c r="E4311">
        <v>5845</v>
      </c>
      <c r="F4311">
        <v>1</v>
      </c>
    </row>
    <row r="4312" spans="1:6">
      <c r="A4312">
        <v>4814</v>
      </c>
      <c r="B4312">
        <v>19</v>
      </c>
      <c r="C4312" t="s">
        <v>64</v>
      </c>
      <c r="D4312" t="s">
        <v>92</v>
      </c>
      <c r="E4312">
        <v>2202</v>
      </c>
      <c r="F4312">
        <v>1</v>
      </c>
    </row>
    <row r="4313" spans="1:6">
      <c r="A4313">
        <v>4814</v>
      </c>
      <c r="B4313">
        <v>19</v>
      </c>
      <c r="C4313" t="s">
        <v>64</v>
      </c>
      <c r="D4313" t="s">
        <v>92</v>
      </c>
      <c r="E4313">
        <v>3418</v>
      </c>
      <c r="F4313">
        <v>1</v>
      </c>
    </row>
    <row r="4314" spans="1:6">
      <c r="A4314">
        <v>4814</v>
      </c>
      <c r="B4314">
        <v>19</v>
      </c>
      <c r="C4314" t="s">
        <v>62</v>
      </c>
      <c r="D4314" t="s">
        <v>92</v>
      </c>
      <c r="E4314">
        <v>3845</v>
      </c>
      <c r="F4314">
        <v>3</v>
      </c>
    </row>
    <row r="4315" spans="1:6">
      <c r="A4315">
        <v>4814</v>
      </c>
      <c r="B4315">
        <v>19</v>
      </c>
      <c r="C4315" t="s">
        <v>62</v>
      </c>
      <c r="D4315" t="s">
        <v>92</v>
      </c>
      <c r="E4315">
        <v>2102</v>
      </c>
      <c r="F4315">
        <v>3</v>
      </c>
    </row>
    <row r="4316" spans="1:6">
      <c r="A4316">
        <v>4814</v>
      </c>
      <c r="B4316">
        <v>19</v>
      </c>
      <c r="C4316" t="s">
        <v>62</v>
      </c>
      <c r="D4316" t="s">
        <v>92</v>
      </c>
      <c r="E4316">
        <v>5749</v>
      </c>
      <c r="F4316">
        <v>2</v>
      </c>
    </row>
    <row r="4317" spans="1:6">
      <c r="A4317">
        <v>4814</v>
      </c>
      <c r="B4317">
        <v>19</v>
      </c>
      <c r="C4317" t="s">
        <v>62</v>
      </c>
      <c r="D4317" t="s">
        <v>92</v>
      </c>
      <c r="E4317">
        <v>2546</v>
      </c>
      <c r="F4317">
        <v>2</v>
      </c>
    </row>
    <row r="4318" spans="1:6">
      <c r="A4318">
        <v>4814</v>
      </c>
      <c r="B4318">
        <v>19</v>
      </c>
      <c r="C4318" t="s">
        <v>62</v>
      </c>
      <c r="D4318" t="s">
        <v>92</v>
      </c>
      <c r="E4318">
        <v>5479</v>
      </c>
      <c r="F4318">
        <v>2</v>
      </c>
    </row>
    <row r="4319" spans="1:6">
      <c r="A4319">
        <v>4814</v>
      </c>
      <c r="B4319">
        <v>19</v>
      </c>
      <c r="C4319" t="s">
        <v>62</v>
      </c>
      <c r="D4319" t="s">
        <v>92</v>
      </c>
      <c r="E4319">
        <v>1128</v>
      </c>
      <c r="F4319">
        <v>2</v>
      </c>
    </row>
    <row r="4320" spans="1:6">
      <c r="A4320">
        <v>4814</v>
      </c>
      <c r="B4320">
        <v>19</v>
      </c>
      <c r="C4320" t="s">
        <v>62</v>
      </c>
      <c r="D4320" t="s">
        <v>92</v>
      </c>
      <c r="E4320">
        <v>2973</v>
      </c>
      <c r="F4320">
        <v>2</v>
      </c>
    </row>
    <row r="4321" spans="1:6">
      <c r="A4321">
        <v>4814</v>
      </c>
      <c r="B4321">
        <v>19</v>
      </c>
      <c r="C4321" t="s">
        <v>62</v>
      </c>
      <c r="D4321" t="s">
        <v>92</v>
      </c>
      <c r="E4321">
        <v>4572</v>
      </c>
      <c r="F4321">
        <v>2</v>
      </c>
    </row>
    <row r="4322" spans="1:6">
      <c r="A4322">
        <v>4814</v>
      </c>
      <c r="B4322">
        <v>19</v>
      </c>
      <c r="C4322" t="s">
        <v>62</v>
      </c>
      <c r="D4322" t="s">
        <v>92</v>
      </c>
      <c r="E4322">
        <v>2403</v>
      </c>
      <c r="F4322">
        <v>1</v>
      </c>
    </row>
    <row r="4323" spans="1:6">
      <c r="A4323">
        <v>4814</v>
      </c>
      <c r="B4323">
        <v>19</v>
      </c>
      <c r="C4323" t="s">
        <v>62</v>
      </c>
      <c r="D4323" t="s">
        <v>92</v>
      </c>
      <c r="E4323">
        <v>4158</v>
      </c>
      <c r="F4323">
        <v>1</v>
      </c>
    </row>
    <row r="4324" spans="1:6">
      <c r="A4324">
        <v>4814</v>
      </c>
      <c r="B4324">
        <v>19</v>
      </c>
      <c r="C4324" t="s">
        <v>62</v>
      </c>
      <c r="D4324" t="s">
        <v>92</v>
      </c>
      <c r="E4324">
        <v>4571</v>
      </c>
      <c r="F4324">
        <v>1</v>
      </c>
    </row>
    <row r="4325" spans="1:6">
      <c r="A4325">
        <v>4814</v>
      </c>
      <c r="B4325">
        <v>19</v>
      </c>
      <c r="C4325" t="s">
        <v>62</v>
      </c>
      <c r="D4325" t="s">
        <v>92</v>
      </c>
      <c r="E4325">
        <v>4600</v>
      </c>
      <c r="F4325">
        <v>1</v>
      </c>
    </row>
    <row r="4326" spans="1:6">
      <c r="A4326">
        <v>4814</v>
      </c>
      <c r="B4326">
        <v>19</v>
      </c>
      <c r="C4326" t="s">
        <v>62</v>
      </c>
      <c r="D4326" t="s">
        <v>92</v>
      </c>
      <c r="E4326">
        <v>3467</v>
      </c>
      <c r="F4326">
        <v>1</v>
      </c>
    </row>
    <row r="4327" spans="1:6">
      <c r="A4327">
        <v>4814</v>
      </c>
      <c r="B4327">
        <v>19</v>
      </c>
      <c r="C4327" t="s">
        <v>62</v>
      </c>
      <c r="D4327" t="s">
        <v>92</v>
      </c>
      <c r="E4327">
        <v>2109</v>
      </c>
      <c r="F4327">
        <v>1</v>
      </c>
    </row>
    <row r="4328" spans="1:6">
      <c r="A4328">
        <v>4814</v>
      </c>
      <c r="B4328">
        <v>19</v>
      </c>
      <c r="C4328" t="s">
        <v>62</v>
      </c>
      <c r="D4328" t="s">
        <v>92</v>
      </c>
      <c r="E4328">
        <v>2100</v>
      </c>
      <c r="F4328">
        <v>1</v>
      </c>
    </row>
    <row r="4329" spans="1:6">
      <c r="A4329">
        <v>4814</v>
      </c>
      <c r="B4329">
        <v>19</v>
      </c>
      <c r="C4329" t="s">
        <v>62</v>
      </c>
      <c r="D4329" t="s">
        <v>92</v>
      </c>
      <c r="E4329">
        <v>1066</v>
      </c>
      <c r="F4329">
        <v>1</v>
      </c>
    </row>
    <row r="4330" spans="1:6">
      <c r="A4330">
        <v>4814</v>
      </c>
      <c r="B4330">
        <v>19</v>
      </c>
      <c r="C4330" t="s">
        <v>62</v>
      </c>
      <c r="D4330" t="s">
        <v>92</v>
      </c>
      <c r="E4330">
        <v>2941</v>
      </c>
      <c r="F4330">
        <v>1</v>
      </c>
    </row>
    <row r="4331" spans="1:6">
      <c r="A4331">
        <v>4814</v>
      </c>
      <c r="B4331">
        <v>19</v>
      </c>
      <c r="C4331" t="s">
        <v>62</v>
      </c>
      <c r="D4331" t="s">
        <v>92</v>
      </c>
      <c r="E4331">
        <v>4704</v>
      </c>
      <c r="F4331">
        <v>1</v>
      </c>
    </row>
    <row r="4332" spans="1:6">
      <c r="A4332">
        <v>4814</v>
      </c>
      <c r="B4332">
        <v>19</v>
      </c>
      <c r="C4332" t="s">
        <v>62</v>
      </c>
      <c r="D4332" t="s">
        <v>92</v>
      </c>
      <c r="E4332">
        <v>3333</v>
      </c>
      <c r="F4332">
        <v>1</v>
      </c>
    </row>
    <row r="4333" spans="1:6">
      <c r="A4333">
        <v>4814</v>
      </c>
      <c r="B4333">
        <v>19</v>
      </c>
      <c r="C4333" t="s">
        <v>62</v>
      </c>
      <c r="D4333" t="s">
        <v>92</v>
      </c>
      <c r="E4333">
        <v>3257</v>
      </c>
      <c r="F4333">
        <v>1</v>
      </c>
    </row>
    <row r="4334" spans="1:6">
      <c r="A4334">
        <v>4814</v>
      </c>
      <c r="B4334">
        <v>19</v>
      </c>
      <c r="C4334" t="s">
        <v>62</v>
      </c>
      <c r="D4334" t="s">
        <v>92</v>
      </c>
      <c r="E4334">
        <v>2471</v>
      </c>
      <c r="F4334">
        <v>1</v>
      </c>
    </row>
    <row r="4335" spans="1:6">
      <c r="A4335">
        <v>4814</v>
      </c>
      <c r="B4335">
        <v>19</v>
      </c>
      <c r="C4335" t="s">
        <v>62</v>
      </c>
      <c r="D4335" t="s">
        <v>92</v>
      </c>
      <c r="E4335">
        <v>3375</v>
      </c>
      <c r="F4335">
        <v>1</v>
      </c>
    </row>
    <row r="4336" spans="1:6">
      <c r="A4336">
        <v>4814</v>
      </c>
      <c r="B4336">
        <v>19</v>
      </c>
      <c r="C4336" t="s">
        <v>62</v>
      </c>
      <c r="D4336" t="s">
        <v>92</v>
      </c>
      <c r="E4336">
        <v>1262</v>
      </c>
      <c r="F4336">
        <v>1</v>
      </c>
    </row>
    <row r="4337" spans="1:6">
      <c r="A4337">
        <v>4814</v>
      </c>
      <c r="B4337">
        <v>19</v>
      </c>
      <c r="C4337" t="s">
        <v>62</v>
      </c>
      <c r="D4337" t="s">
        <v>92</v>
      </c>
      <c r="E4337">
        <v>3069</v>
      </c>
      <c r="F4337">
        <v>1</v>
      </c>
    </row>
    <row r="4338" spans="1:6">
      <c r="A4338">
        <v>4814</v>
      </c>
      <c r="B4338">
        <v>19</v>
      </c>
      <c r="C4338" t="s">
        <v>62</v>
      </c>
      <c r="D4338" t="s">
        <v>92</v>
      </c>
      <c r="E4338">
        <v>3418</v>
      </c>
      <c r="F4338">
        <v>1</v>
      </c>
    </row>
    <row r="4339" spans="1:6">
      <c r="A4339">
        <v>4814</v>
      </c>
      <c r="B4339">
        <v>19</v>
      </c>
      <c r="C4339" t="s">
        <v>62</v>
      </c>
      <c r="D4339" t="s">
        <v>92</v>
      </c>
      <c r="E4339">
        <v>3235</v>
      </c>
      <c r="F4339">
        <v>1</v>
      </c>
    </row>
    <row r="4340" spans="1:6">
      <c r="A4340">
        <v>4814</v>
      </c>
      <c r="B4340">
        <v>19</v>
      </c>
      <c r="C4340" t="s">
        <v>62</v>
      </c>
      <c r="D4340" t="s">
        <v>92</v>
      </c>
      <c r="E4340">
        <v>5497</v>
      </c>
      <c r="F4340">
        <v>1</v>
      </c>
    </row>
    <row r="4341" spans="1:6">
      <c r="A4341">
        <v>4814</v>
      </c>
      <c r="B4341">
        <v>19</v>
      </c>
      <c r="C4341" t="s">
        <v>62</v>
      </c>
      <c r="D4341" t="s">
        <v>92</v>
      </c>
      <c r="E4341">
        <v>2130</v>
      </c>
      <c r="F4341">
        <v>1</v>
      </c>
    </row>
    <row r="4342" spans="1:6">
      <c r="A4342">
        <v>4814</v>
      </c>
      <c r="B4342">
        <v>19</v>
      </c>
      <c r="C4342" t="s">
        <v>62</v>
      </c>
      <c r="D4342" t="s">
        <v>92</v>
      </c>
      <c r="E4342">
        <v>5440</v>
      </c>
      <c r="F4342">
        <v>1</v>
      </c>
    </row>
    <row r="4343" spans="1:6">
      <c r="A4343">
        <v>4814</v>
      </c>
      <c r="B4343">
        <v>19</v>
      </c>
      <c r="C4343" t="s">
        <v>62</v>
      </c>
      <c r="D4343" t="s">
        <v>92</v>
      </c>
      <c r="E4343">
        <v>4722</v>
      </c>
      <c r="F4343">
        <v>1</v>
      </c>
    </row>
    <row r="4344" spans="1:6">
      <c r="A4344">
        <v>4814</v>
      </c>
      <c r="B4344">
        <v>19</v>
      </c>
      <c r="C4344" t="s">
        <v>62</v>
      </c>
      <c r="D4344" t="s">
        <v>92</v>
      </c>
      <c r="E4344">
        <v>5952</v>
      </c>
      <c r="F4344">
        <v>1</v>
      </c>
    </row>
    <row r="4345" spans="1:6">
      <c r="A4345">
        <v>4814</v>
      </c>
      <c r="B4345">
        <v>19</v>
      </c>
      <c r="C4345" t="s">
        <v>62</v>
      </c>
      <c r="D4345" t="s">
        <v>92</v>
      </c>
      <c r="E4345">
        <v>274</v>
      </c>
      <c r="F4345">
        <v>1</v>
      </c>
    </row>
    <row r="4346" spans="1:6">
      <c r="A4346">
        <v>4814</v>
      </c>
      <c r="B4346">
        <v>19</v>
      </c>
      <c r="C4346" t="s">
        <v>62</v>
      </c>
      <c r="D4346" t="s">
        <v>92</v>
      </c>
      <c r="E4346">
        <v>5773</v>
      </c>
      <c r="F4346">
        <v>1</v>
      </c>
    </row>
    <row r="4347" spans="1:6">
      <c r="A4347">
        <v>4814</v>
      </c>
      <c r="B4347">
        <v>19</v>
      </c>
      <c r="C4347" t="s">
        <v>62</v>
      </c>
      <c r="D4347" t="s">
        <v>92</v>
      </c>
      <c r="E4347">
        <v>3806</v>
      </c>
      <c r="F4347">
        <v>1</v>
      </c>
    </row>
    <row r="4348" spans="1:6">
      <c r="A4348">
        <v>4814</v>
      </c>
      <c r="B4348">
        <v>19</v>
      </c>
      <c r="C4348" t="s">
        <v>62</v>
      </c>
      <c r="D4348" t="s">
        <v>92</v>
      </c>
      <c r="E4348">
        <v>5665</v>
      </c>
      <c r="F4348">
        <v>1</v>
      </c>
    </row>
    <row r="4349" spans="1:6">
      <c r="A4349">
        <v>4814</v>
      </c>
      <c r="B4349">
        <v>19</v>
      </c>
      <c r="C4349" t="s">
        <v>62</v>
      </c>
      <c r="D4349" t="s">
        <v>92</v>
      </c>
      <c r="E4349">
        <v>2701</v>
      </c>
      <c r="F4349">
        <v>1</v>
      </c>
    </row>
    <row r="4350" spans="1:6">
      <c r="A4350">
        <v>4814</v>
      </c>
      <c r="B4350">
        <v>19</v>
      </c>
      <c r="C4350" t="s">
        <v>62</v>
      </c>
      <c r="D4350" t="s">
        <v>92</v>
      </c>
      <c r="E4350">
        <v>110</v>
      </c>
      <c r="F4350">
        <v>1</v>
      </c>
    </row>
    <row r="4351" spans="1:6">
      <c r="A4351">
        <v>4814</v>
      </c>
      <c r="B4351">
        <v>19</v>
      </c>
      <c r="C4351" t="s">
        <v>62</v>
      </c>
      <c r="D4351" t="s">
        <v>92</v>
      </c>
      <c r="E4351">
        <v>4112</v>
      </c>
      <c r="F4351">
        <v>1</v>
      </c>
    </row>
    <row r="4352" spans="1:6">
      <c r="A4352">
        <v>4814</v>
      </c>
      <c r="B4352">
        <v>19</v>
      </c>
      <c r="C4352" t="s">
        <v>62</v>
      </c>
      <c r="D4352" t="s">
        <v>92</v>
      </c>
      <c r="E4352">
        <v>4862</v>
      </c>
      <c r="F4352">
        <v>1</v>
      </c>
    </row>
    <row r="4353" spans="1:6">
      <c r="A4353">
        <v>4814</v>
      </c>
      <c r="B4353">
        <v>19</v>
      </c>
      <c r="C4353" t="s">
        <v>62</v>
      </c>
      <c r="D4353" t="s">
        <v>92</v>
      </c>
      <c r="E4353">
        <v>3524</v>
      </c>
      <c r="F4353">
        <v>1</v>
      </c>
    </row>
    <row r="4354" spans="1:6">
      <c r="A4354">
        <v>4814</v>
      </c>
      <c r="B4354">
        <v>19</v>
      </c>
      <c r="C4354" t="s">
        <v>62</v>
      </c>
      <c r="D4354" t="s">
        <v>92</v>
      </c>
      <c r="E4354">
        <v>1080</v>
      </c>
      <c r="F4354">
        <v>1</v>
      </c>
    </row>
    <row r="4355" spans="1:6">
      <c r="A4355">
        <v>4814</v>
      </c>
      <c r="B4355">
        <v>20</v>
      </c>
      <c r="C4355" t="s">
        <v>64</v>
      </c>
      <c r="D4355" t="s">
        <v>92</v>
      </c>
      <c r="E4355">
        <v>4099</v>
      </c>
      <c r="F4355">
        <v>6</v>
      </c>
    </row>
    <row r="4356" spans="1:6">
      <c r="A4356">
        <v>4814</v>
      </c>
      <c r="B4356">
        <v>20</v>
      </c>
      <c r="C4356" t="s">
        <v>64</v>
      </c>
      <c r="D4356" t="s">
        <v>92</v>
      </c>
      <c r="E4356">
        <v>2478</v>
      </c>
      <c r="F4356">
        <v>5</v>
      </c>
    </row>
    <row r="4357" spans="1:6">
      <c r="A4357">
        <v>4814</v>
      </c>
      <c r="B4357">
        <v>20</v>
      </c>
      <c r="C4357" t="s">
        <v>64</v>
      </c>
      <c r="D4357" t="s">
        <v>92</v>
      </c>
      <c r="E4357">
        <v>4544</v>
      </c>
      <c r="F4357">
        <v>5</v>
      </c>
    </row>
    <row r="4358" spans="1:6">
      <c r="A4358">
        <v>4814</v>
      </c>
      <c r="B4358">
        <v>20</v>
      </c>
      <c r="C4358" t="s">
        <v>64</v>
      </c>
      <c r="D4358" t="s">
        <v>92</v>
      </c>
      <c r="E4358">
        <v>5466</v>
      </c>
      <c r="F4358">
        <v>4</v>
      </c>
    </row>
    <row r="4359" spans="1:6">
      <c r="A4359">
        <v>4814</v>
      </c>
      <c r="B4359">
        <v>20</v>
      </c>
      <c r="C4359" t="s">
        <v>64</v>
      </c>
      <c r="D4359" t="s">
        <v>92</v>
      </c>
      <c r="E4359">
        <v>2298</v>
      </c>
      <c r="F4359">
        <v>3</v>
      </c>
    </row>
    <row r="4360" spans="1:6">
      <c r="A4360">
        <v>4814</v>
      </c>
      <c r="B4360">
        <v>20</v>
      </c>
      <c r="C4360" t="s">
        <v>64</v>
      </c>
      <c r="D4360" t="s">
        <v>92</v>
      </c>
      <c r="E4360">
        <v>5642</v>
      </c>
      <c r="F4360">
        <v>3</v>
      </c>
    </row>
    <row r="4361" spans="1:6">
      <c r="A4361">
        <v>4814</v>
      </c>
      <c r="B4361">
        <v>20</v>
      </c>
      <c r="C4361" t="s">
        <v>64</v>
      </c>
      <c r="D4361" t="s">
        <v>92</v>
      </c>
      <c r="E4361">
        <v>3793</v>
      </c>
      <c r="F4361">
        <v>3</v>
      </c>
    </row>
    <row r="4362" spans="1:6">
      <c r="A4362">
        <v>4814</v>
      </c>
      <c r="B4362">
        <v>20</v>
      </c>
      <c r="C4362" t="s">
        <v>64</v>
      </c>
      <c r="D4362" t="s">
        <v>92</v>
      </c>
      <c r="E4362">
        <v>6005</v>
      </c>
      <c r="F4362">
        <v>3</v>
      </c>
    </row>
    <row r="4363" spans="1:6">
      <c r="A4363">
        <v>4814</v>
      </c>
      <c r="B4363">
        <v>20</v>
      </c>
      <c r="C4363" t="s">
        <v>64</v>
      </c>
      <c r="D4363" t="s">
        <v>92</v>
      </c>
      <c r="E4363">
        <v>5147</v>
      </c>
      <c r="F4363">
        <v>3</v>
      </c>
    </row>
    <row r="4364" spans="1:6">
      <c r="A4364">
        <v>4814</v>
      </c>
      <c r="B4364">
        <v>20</v>
      </c>
      <c r="C4364" t="s">
        <v>64</v>
      </c>
      <c r="D4364" t="s">
        <v>92</v>
      </c>
      <c r="E4364">
        <v>2817</v>
      </c>
      <c r="F4364">
        <v>2</v>
      </c>
    </row>
    <row r="4365" spans="1:6">
      <c r="A4365">
        <v>4814</v>
      </c>
      <c r="B4365">
        <v>20</v>
      </c>
      <c r="C4365" t="s">
        <v>64</v>
      </c>
      <c r="D4365" t="s">
        <v>92</v>
      </c>
      <c r="E4365">
        <v>3798</v>
      </c>
      <c r="F4365">
        <v>2</v>
      </c>
    </row>
    <row r="4366" spans="1:6">
      <c r="A4366">
        <v>4814</v>
      </c>
      <c r="B4366">
        <v>20</v>
      </c>
      <c r="C4366" t="s">
        <v>64</v>
      </c>
      <c r="D4366" t="s">
        <v>92</v>
      </c>
      <c r="E4366">
        <v>2986</v>
      </c>
      <c r="F4366">
        <v>2</v>
      </c>
    </row>
    <row r="4367" spans="1:6">
      <c r="A4367">
        <v>4814</v>
      </c>
      <c r="B4367">
        <v>20</v>
      </c>
      <c r="C4367" t="s">
        <v>64</v>
      </c>
      <c r="D4367" t="s">
        <v>92</v>
      </c>
      <c r="E4367">
        <v>2253</v>
      </c>
      <c r="F4367">
        <v>2</v>
      </c>
    </row>
    <row r="4368" spans="1:6">
      <c r="A4368">
        <v>4814</v>
      </c>
      <c r="B4368">
        <v>20</v>
      </c>
      <c r="C4368" t="s">
        <v>64</v>
      </c>
      <c r="D4368" t="s">
        <v>92</v>
      </c>
      <c r="E4368">
        <v>42</v>
      </c>
      <c r="F4368">
        <v>2</v>
      </c>
    </row>
    <row r="4369" spans="1:6">
      <c r="A4369">
        <v>4814</v>
      </c>
      <c r="B4369">
        <v>20</v>
      </c>
      <c r="C4369" t="s">
        <v>64</v>
      </c>
      <c r="D4369" t="s">
        <v>92</v>
      </c>
      <c r="E4369">
        <v>1125</v>
      </c>
      <c r="F4369">
        <v>2</v>
      </c>
    </row>
    <row r="4370" spans="1:6">
      <c r="A4370">
        <v>4814</v>
      </c>
      <c r="B4370">
        <v>20</v>
      </c>
      <c r="C4370" t="s">
        <v>64</v>
      </c>
      <c r="D4370" t="s">
        <v>92</v>
      </c>
      <c r="E4370">
        <v>30</v>
      </c>
      <c r="F4370">
        <v>2</v>
      </c>
    </row>
    <row r="4371" spans="1:6">
      <c r="A4371">
        <v>4814</v>
      </c>
      <c r="B4371">
        <v>20</v>
      </c>
      <c r="C4371" t="s">
        <v>64</v>
      </c>
      <c r="D4371" t="s">
        <v>92</v>
      </c>
      <c r="E4371">
        <v>5952</v>
      </c>
      <c r="F4371">
        <v>2</v>
      </c>
    </row>
    <row r="4372" spans="1:6">
      <c r="A4372">
        <v>4814</v>
      </c>
      <c r="B4372">
        <v>20</v>
      </c>
      <c r="C4372" t="s">
        <v>64</v>
      </c>
      <c r="D4372" t="s">
        <v>92</v>
      </c>
      <c r="E4372">
        <v>2905</v>
      </c>
      <c r="F4372">
        <v>2</v>
      </c>
    </row>
    <row r="4373" spans="1:6">
      <c r="A4373">
        <v>4814</v>
      </c>
      <c r="B4373">
        <v>20</v>
      </c>
      <c r="C4373" t="s">
        <v>64</v>
      </c>
      <c r="D4373" t="s">
        <v>92</v>
      </c>
      <c r="E4373">
        <v>2594</v>
      </c>
      <c r="F4373">
        <v>1</v>
      </c>
    </row>
    <row r="4374" spans="1:6">
      <c r="A4374">
        <v>4814</v>
      </c>
      <c r="B4374">
        <v>20</v>
      </c>
      <c r="C4374" t="s">
        <v>64</v>
      </c>
      <c r="D4374" t="s">
        <v>92</v>
      </c>
      <c r="E4374">
        <v>4278</v>
      </c>
      <c r="F4374">
        <v>1</v>
      </c>
    </row>
    <row r="4375" spans="1:6">
      <c r="A4375">
        <v>4814</v>
      </c>
      <c r="B4375">
        <v>20</v>
      </c>
      <c r="C4375" t="s">
        <v>64</v>
      </c>
      <c r="D4375" t="s">
        <v>92</v>
      </c>
      <c r="E4375">
        <v>5386</v>
      </c>
      <c r="F4375">
        <v>1</v>
      </c>
    </row>
    <row r="4376" spans="1:6">
      <c r="A4376">
        <v>4814</v>
      </c>
      <c r="B4376">
        <v>20</v>
      </c>
      <c r="C4376" t="s">
        <v>64</v>
      </c>
      <c r="D4376" t="s">
        <v>92</v>
      </c>
      <c r="E4376">
        <v>5229</v>
      </c>
      <c r="F4376">
        <v>1</v>
      </c>
    </row>
    <row r="4377" spans="1:6">
      <c r="A4377">
        <v>4814</v>
      </c>
      <c r="B4377">
        <v>20</v>
      </c>
      <c r="C4377" t="s">
        <v>64</v>
      </c>
      <c r="D4377" t="s">
        <v>92</v>
      </c>
      <c r="E4377">
        <v>2182</v>
      </c>
      <c r="F4377">
        <v>1</v>
      </c>
    </row>
    <row r="4378" spans="1:6">
      <c r="A4378">
        <v>4814</v>
      </c>
      <c r="B4378">
        <v>20</v>
      </c>
      <c r="C4378" t="s">
        <v>64</v>
      </c>
      <c r="D4378" t="s">
        <v>92</v>
      </c>
      <c r="E4378">
        <v>4581</v>
      </c>
      <c r="F4378">
        <v>1</v>
      </c>
    </row>
    <row r="4379" spans="1:6">
      <c r="A4379">
        <v>4814</v>
      </c>
      <c r="B4379">
        <v>20</v>
      </c>
      <c r="C4379" t="s">
        <v>64</v>
      </c>
      <c r="D4379" t="s">
        <v>92</v>
      </c>
      <c r="E4379">
        <v>5479</v>
      </c>
      <c r="F4379">
        <v>1</v>
      </c>
    </row>
    <row r="4380" spans="1:6">
      <c r="A4380">
        <v>4814</v>
      </c>
      <c r="B4380">
        <v>20</v>
      </c>
      <c r="C4380" t="s">
        <v>64</v>
      </c>
      <c r="D4380" t="s">
        <v>92</v>
      </c>
      <c r="E4380">
        <v>1320</v>
      </c>
      <c r="F4380">
        <v>1</v>
      </c>
    </row>
    <row r="4381" spans="1:6">
      <c r="A4381">
        <v>4814</v>
      </c>
      <c r="B4381">
        <v>20</v>
      </c>
      <c r="C4381" t="s">
        <v>64</v>
      </c>
      <c r="D4381" t="s">
        <v>92</v>
      </c>
      <c r="E4381">
        <v>6120</v>
      </c>
      <c r="F4381">
        <v>1</v>
      </c>
    </row>
    <row r="4382" spans="1:6">
      <c r="A4382">
        <v>4814</v>
      </c>
      <c r="B4382">
        <v>20</v>
      </c>
      <c r="C4382" t="s">
        <v>64</v>
      </c>
      <c r="D4382" t="s">
        <v>92</v>
      </c>
      <c r="E4382">
        <v>2941</v>
      </c>
      <c r="F4382">
        <v>1</v>
      </c>
    </row>
    <row r="4383" spans="1:6">
      <c r="A4383">
        <v>4814</v>
      </c>
      <c r="B4383">
        <v>20</v>
      </c>
      <c r="C4383" t="s">
        <v>64</v>
      </c>
      <c r="D4383" t="s">
        <v>92</v>
      </c>
      <c r="E4383">
        <v>124</v>
      </c>
      <c r="F4383">
        <v>1</v>
      </c>
    </row>
    <row r="4384" spans="1:6">
      <c r="A4384">
        <v>4814</v>
      </c>
      <c r="B4384">
        <v>20</v>
      </c>
      <c r="C4384" t="s">
        <v>64</v>
      </c>
      <c r="D4384" t="s">
        <v>92</v>
      </c>
      <c r="E4384">
        <v>4594</v>
      </c>
      <c r="F4384">
        <v>1</v>
      </c>
    </row>
    <row r="4385" spans="1:6">
      <c r="A4385">
        <v>4814</v>
      </c>
      <c r="B4385">
        <v>20</v>
      </c>
      <c r="C4385" t="s">
        <v>64</v>
      </c>
      <c r="D4385" t="s">
        <v>92</v>
      </c>
      <c r="E4385">
        <v>3862</v>
      </c>
      <c r="F4385">
        <v>1</v>
      </c>
    </row>
    <row r="4386" spans="1:6">
      <c r="A4386">
        <v>4814</v>
      </c>
      <c r="B4386">
        <v>20</v>
      </c>
      <c r="C4386" t="s">
        <v>64</v>
      </c>
      <c r="D4386" t="s">
        <v>92</v>
      </c>
      <c r="E4386">
        <v>3925</v>
      </c>
      <c r="F4386">
        <v>1</v>
      </c>
    </row>
    <row r="4387" spans="1:6">
      <c r="A4387">
        <v>4814</v>
      </c>
      <c r="B4387">
        <v>20</v>
      </c>
      <c r="C4387" t="s">
        <v>64</v>
      </c>
      <c r="D4387" t="s">
        <v>92</v>
      </c>
      <c r="E4387">
        <v>24</v>
      </c>
      <c r="F4387">
        <v>1</v>
      </c>
    </row>
    <row r="4388" spans="1:6">
      <c r="A4388">
        <v>4814</v>
      </c>
      <c r="B4388">
        <v>20</v>
      </c>
      <c r="C4388" t="s">
        <v>64</v>
      </c>
      <c r="D4388" t="s">
        <v>92</v>
      </c>
      <c r="E4388">
        <v>2430</v>
      </c>
      <c r="F4388">
        <v>1</v>
      </c>
    </row>
    <row r="4389" spans="1:6">
      <c r="A4389">
        <v>4814</v>
      </c>
      <c r="B4389">
        <v>20</v>
      </c>
      <c r="C4389" t="s">
        <v>64</v>
      </c>
      <c r="D4389" t="s">
        <v>92</v>
      </c>
      <c r="E4389">
        <v>2273</v>
      </c>
      <c r="F4389">
        <v>1</v>
      </c>
    </row>
    <row r="4390" spans="1:6">
      <c r="A4390">
        <v>4814</v>
      </c>
      <c r="B4390">
        <v>20</v>
      </c>
      <c r="C4390" t="s">
        <v>64</v>
      </c>
      <c r="D4390" t="s">
        <v>92</v>
      </c>
      <c r="E4390">
        <v>5389</v>
      </c>
      <c r="F4390">
        <v>1</v>
      </c>
    </row>
    <row r="4391" spans="1:6">
      <c r="A4391">
        <v>4814</v>
      </c>
      <c r="B4391">
        <v>20</v>
      </c>
      <c r="C4391" t="s">
        <v>64</v>
      </c>
      <c r="D4391" t="s">
        <v>92</v>
      </c>
      <c r="E4391">
        <v>4790</v>
      </c>
      <c r="F4391">
        <v>1</v>
      </c>
    </row>
    <row r="4392" spans="1:6">
      <c r="A4392">
        <v>4814</v>
      </c>
      <c r="B4392">
        <v>20</v>
      </c>
      <c r="C4392" t="s">
        <v>64</v>
      </c>
      <c r="D4392" t="s">
        <v>92</v>
      </c>
      <c r="E4392">
        <v>4638</v>
      </c>
      <c r="F4392">
        <v>1</v>
      </c>
    </row>
    <row r="4393" spans="1:6">
      <c r="A4393">
        <v>4814</v>
      </c>
      <c r="B4393">
        <v>20</v>
      </c>
      <c r="C4393" t="s">
        <v>64</v>
      </c>
      <c r="D4393" t="s">
        <v>92</v>
      </c>
      <c r="E4393">
        <v>2799</v>
      </c>
      <c r="F4393">
        <v>1</v>
      </c>
    </row>
    <row r="4394" spans="1:6">
      <c r="A4394">
        <v>4814</v>
      </c>
      <c r="B4394">
        <v>20</v>
      </c>
      <c r="C4394" t="s">
        <v>64</v>
      </c>
      <c r="D4394" t="s">
        <v>92</v>
      </c>
      <c r="E4394">
        <v>6031</v>
      </c>
      <c r="F4394">
        <v>1</v>
      </c>
    </row>
    <row r="4395" spans="1:6">
      <c r="A4395">
        <v>4814</v>
      </c>
      <c r="B4395">
        <v>20</v>
      </c>
      <c r="C4395" t="s">
        <v>64</v>
      </c>
      <c r="D4395" t="s">
        <v>92</v>
      </c>
      <c r="E4395">
        <v>3514</v>
      </c>
      <c r="F4395">
        <v>1</v>
      </c>
    </row>
    <row r="4396" spans="1:6">
      <c r="A4396">
        <v>4814</v>
      </c>
      <c r="B4396">
        <v>20</v>
      </c>
      <c r="C4396" t="s">
        <v>64</v>
      </c>
      <c r="D4396" t="s">
        <v>92</v>
      </c>
      <c r="E4396">
        <v>3664</v>
      </c>
      <c r="F4396">
        <v>1</v>
      </c>
    </row>
    <row r="4397" spans="1:6">
      <c r="A4397">
        <v>4814</v>
      </c>
      <c r="B4397">
        <v>20</v>
      </c>
      <c r="C4397" t="s">
        <v>64</v>
      </c>
      <c r="D4397" t="s">
        <v>92</v>
      </c>
      <c r="E4397">
        <v>3791</v>
      </c>
      <c r="F4397">
        <v>1</v>
      </c>
    </row>
    <row r="4398" spans="1:6">
      <c r="A4398">
        <v>4814</v>
      </c>
      <c r="B4398">
        <v>20</v>
      </c>
      <c r="C4398" t="s">
        <v>64</v>
      </c>
      <c r="D4398" t="s">
        <v>92</v>
      </c>
      <c r="E4398">
        <v>5847</v>
      </c>
      <c r="F4398">
        <v>1</v>
      </c>
    </row>
    <row r="4399" spans="1:6">
      <c r="A4399">
        <v>4814</v>
      </c>
      <c r="B4399">
        <v>20</v>
      </c>
      <c r="C4399" t="s">
        <v>64</v>
      </c>
      <c r="D4399" t="s">
        <v>92</v>
      </c>
      <c r="E4399">
        <v>2950</v>
      </c>
      <c r="F4399">
        <v>1</v>
      </c>
    </row>
    <row r="4400" spans="1:6">
      <c r="A4400">
        <v>4814</v>
      </c>
      <c r="B4400">
        <v>20</v>
      </c>
      <c r="C4400" t="s">
        <v>64</v>
      </c>
      <c r="D4400" t="s">
        <v>92</v>
      </c>
      <c r="E4400">
        <v>2183</v>
      </c>
      <c r="F4400">
        <v>1</v>
      </c>
    </row>
    <row r="4401" spans="1:6">
      <c r="A4401">
        <v>4814</v>
      </c>
      <c r="B4401">
        <v>20</v>
      </c>
      <c r="C4401" t="s">
        <v>64</v>
      </c>
      <c r="D4401" t="s">
        <v>92</v>
      </c>
      <c r="E4401">
        <v>3774</v>
      </c>
      <c r="F4401">
        <v>1</v>
      </c>
    </row>
    <row r="4402" spans="1:6">
      <c r="A4402">
        <v>4814</v>
      </c>
      <c r="B4402">
        <v>20</v>
      </c>
      <c r="C4402" t="s">
        <v>64</v>
      </c>
      <c r="D4402" t="s">
        <v>92</v>
      </c>
      <c r="E4402">
        <v>5991</v>
      </c>
      <c r="F4402">
        <v>1</v>
      </c>
    </row>
    <row r="4403" spans="1:6">
      <c r="A4403">
        <v>4814</v>
      </c>
      <c r="B4403">
        <v>20</v>
      </c>
      <c r="C4403" t="s">
        <v>64</v>
      </c>
      <c r="D4403" t="s">
        <v>92</v>
      </c>
      <c r="E4403">
        <v>4788</v>
      </c>
      <c r="F4403">
        <v>1</v>
      </c>
    </row>
    <row r="4404" spans="1:6">
      <c r="A4404">
        <v>4814</v>
      </c>
      <c r="B4404">
        <v>20</v>
      </c>
      <c r="C4404" t="s">
        <v>64</v>
      </c>
      <c r="D4404" t="s">
        <v>92</v>
      </c>
      <c r="E4404">
        <v>2913</v>
      </c>
      <c r="F4404">
        <v>1</v>
      </c>
    </row>
    <row r="4405" spans="1:6">
      <c r="A4405">
        <v>4814</v>
      </c>
      <c r="B4405">
        <v>20</v>
      </c>
      <c r="C4405" t="s">
        <v>64</v>
      </c>
      <c r="D4405" t="s">
        <v>92</v>
      </c>
      <c r="E4405">
        <v>1105</v>
      </c>
      <c r="F4405">
        <v>1</v>
      </c>
    </row>
    <row r="4406" spans="1:6">
      <c r="A4406">
        <v>4814</v>
      </c>
      <c r="B4406">
        <v>20</v>
      </c>
      <c r="C4406" t="s">
        <v>64</v>
      </c>
      <c r="D4406" t="s">
        <v>92</v>
      </c>
      <c r="E4406">
        <v>3701</v>
      </c>
      <c r="F4406">
        <v>1</v>
      </c>
    </row>
    <row r="4407" spans="1:6">
      <c r="A4407">
        <v>4814</v>
      </c>
      <c r="B4407">
        <v>20</v>
      </c>
      <c r="C4407" t="s">
        <v>64</v>
      </c>
      <c r="D4407" t="s">
        <v>92</v>
      </c>
      <c r="E4407">
        <v>197</v>
      </c>
      <c r="F4407">
        <v>1</v>
      </c>
    </row>
    <row r="4408" spans="1:6">
      <c r="A4408">
        <v>4814</v>
      </c>
      <c r="B4408">
        <v>20</v>
      </c>
      <c r="C4408" t="s">
        <v>64</v>
      </c>
      <c r="D4408" t="s">
        <v>92</v>
      </c>
      <c r="E4408">
        <v>1151</v>
      </c>
      <c r="F4408">
        <v>1</v>
      </c>
    </row>
    <row r="4409" spans="1:6">
      <c r="A4409">
        <v>4814</v>
      </c>
      <c r="B4409">
        <v>20</v>
      </c>
      <c r="C4409" t="s">
        <v>64</v>
      </c>
      <c r="D4409" t="s">
        <v>92</v>
      </c>
      <c r="E4409">
        <v>6003</v>
      </c>
      <c r="F4409">
        <v>1</v>
      </c>
    </row>
    <row r="4410" spans="1:6">
      <c r="A4410">
        <v>4814</v>
      </c>
      <c r="B4410">
        <v>20</v>
      </c>
      <c r="C4410" t="s">
        <v>64</v>
      </c>
      <c r="D4410" t="s">
        <v>92</v>
      </c>
      <c r="E4410">
        <v>3918</v>
      </c>
      <c r="F4410">
        <v>1</v>
      </c>
    </row>
    <row r="4411" spans="1:6">
      <c r="A4411">
        <v>4814</v>
      </c>
      <c r="B4411">
        <v>20</v>
      </c>
      <c r="C4411" t="s">
        <v>64</v>
      </c>
      <c r="D4411" t="s">
        <v>92</v>
      </c>
      <c r="E4411">
        <v>5813</v>
      </c>
      <c r="F4411">
        <v>1</v>
      </c>
    </row>
    <row r="4412" spans="1:6">
      <c r="A4412">
        <v>4814</v>
      </c>
      <c r="B4412">
        <v>20</v>
      </c>
      <c r="C4412" t="s">
        <v>64</v>
      </c>
      <c r="D4412" t="s">
        <v>92</v>
      </c>
      <c r="E4412">
        <v>4696</v>
      </c>
      <c r="F4412">
        <v>1</v>
      </c>
    </row>
    <row r="4413" spans="1:6">
      <c r="A4413">
        <v>4814</v>
      </c>
      <c r="B4413">
        <v>20</v>
      </c>
      <c r="C4413" t="s">
        <v>64</v>
      </c>
      <c r="D4413" t="s">
        <v>92</v>
      </c>
      <c r="E4413">
        <v>2556</v>
      </c>
      <c r="F4413">
        <v>1</v>
      </c>
    </row>
    <row r="4414" spans="1:6">
      <c r="A4414">
        <v>4814</v>
      </c>
      <c r="B4414">
        <v>20</v>
      </c>
      <c r="C4414" t="s">
        <v>64</v>
      </c>
      <c r="D4414" t="s">
        <v>92</v>
      </c>
      <c r="E4414">
        <v>5665</v>
      </c>
      <c r="F4414">
        <v>1</v>
      </c>
    </row>
    <row r="4415" spans="1:6">
      <c r="A4415">
        <v>4814</v>
      </c>
      <c r="B4415">
        <v>20</v>
      </c>
      <c r="C4415" t="s">
        <v>64</v>
      </c>
      <c r="D4415" t="s">
        <v>92</v>
      </c>
      <c r="E4415">
        <v>4565</v>
      </c>
      <c r="F4415">
        <v>1</v>
      </c>
    </row>
    <row r="4416" spans="1:6">
      <c r="A4416">
        <v>4814</v>
      </c>
      <c r="B4416">
        <v>20</v>
      </c>
      <c r="C4416" t="s">
        <v>64</v>
      </c>
      <c r="D4416" t="s">
        <v>92</v>
      </c>
      <c r="E4416">
        <v>1294</v>
      </c>
      <c r="F4416">
        <v>1</v>
      </c>
    </row>
    <row r="4417" spans="1:6">
      <c r="A4417">
        <v>4814</v>
      </c>
      <c r="B4417">
        <v>20</v>
      </c>
      <c r="C4417" t="s">
        <v>64</v>
      </c>
      <c r="D4417" t="s">
        <v>92</v>
      </c>
      <c r="E4417">
        <v>3069</v>
      </c>
      <c r="F4417">
        <v>1</v>
      </c>
    </row>
    <row r="4418" spans="1:6">
      <c r="A4418">
        <v>4814</v>
      </c>
      <c r="B4418">
        <v>20</v>
      </c>
      <c r="C4418" t="s">
        <v>64</v>
      </c>
      <c r="D4418" t="s">
        <v>92</v>
      </c>
      <c r="E4418">
        <v>1143</v>
      </c>
      <c r="F4418">
        <v>1</v>
      </c>
    </row>
    <row r="4419" spans="1:6">
      <c r="A4419">
        <v>4814</v>
      </c>
      <c r="B4419">
        <v>20</v>
      </c>
      <c r="C4419" t="s">
        <v>64</v>
      </c>
      <c r="D4419" t="s">
        <v>92</v>
      </c>
      <c r="E4419">
        <v>5845</v>
      </c>
      <c r="F4419">
        <v>1</v>
      </c>
    </row>
    <row r="4420" spans="1:6">
      <c r="A4420">
        <v>4814</v>
      </c>
      <c r="B4420">
        <v>20</v>
      </c>
      <c r="C4420" t="s">
        <v>64</v>
      </c>
      <c r="D4420" t="s">
        <v>92</v>
      </c>
      <c r="E4420">
        <v>2019</v>
      </c>
      <c r="F4420">
        <v>1</v>
      </c>
    </row>
    <row r="4421" spans="1:6">
      <c r="A4421">
        <v>4814</v>
      </c>
      <c r="B4421">
        <v>20</v>
      </c>
      <c r="C4421" t="s">
        <v>64</v>
      </c>
      <c r="D4421" t="s">
        <v>92</v>
      </c>
      <c r="E4421">
        <v>3532</v>
      </c>
      <c r="F4421">
        <v>1</v>
      </c>
    </row>
    <row r="4422" spans="1:6">
      <c r="A4422">
        <v>4814</v>
      </c>
      <c r="B4422">
        <v>20</v>
      </c>
      <c r="C4422" t="s">
        <v>64</v>
      </c>
      <c r="D4422" t="s">
        <v>92</v>
      </c>
      <c r="E4422">
        <v>280</v>
      </c>
      <c r="F4422">
        <v>1</v>
      </c>
    </row>
    <row r="4423" spans="1:6">
      <c r="A4423">
        <v>4814</v>
      </c>
      <c r="B4423">
        <v>20</v>
      </c>
      <c r="C4423" t="s">
        <v>64</v>
      </c>
      <c r="D4423" t="s">
        <v>92</v>
      </c>
      <c r="E4423">
        <v>2838</v>
      </c>
      <c r="F4423">
        <v>1</v>
      </c>
    </row>
    <row r="4424" spans="1:6">
      <c r="A4424">
        <v>4814</v>
      </c>
      <c r="B4424">
        <v>20</v>
      </c>
      <c r="C4424" t="s">
        <v>64</v>
      </c>
      <c r="D4424" t="s">
        <v>92</v>
      </c>
      <c r="E4424">
        <v>1075</v>
      </c>
      <c r="F4424">
        <v>1</v>
      </c>
    </row>
    <row r="4425" spans="1:6">
      <c r="A4425">
        <v>4814</v>
      </c>
      <c r="B4425">
        <v>20</v>
      </c>
      <c r="C4425" t="s">
        <v>64</v>
      </c>
      <c r="D4425" t="s">
        <v>92</v>
      </c>
      <c r="E4425">
        <v>4626</v>
      </c>
      <c r="F4425">
        <v>1</v>
      </c>
    </row>
    <row r="4426" spans="1:6">
      <c r="A4426">
        <v>4814</v>
      </c>
      <c r="B4426">
        <v>20</v>
      </c>
      <c r="C4426" t="s">
        <v>64</v>
      </c>
      <c r="D4426" t="s">
        <v>92</v>
      </c>
      <c r="E4426">
        <v>2218</v>
      </c>
      <c r="F4426">
        <v>1</v>
      </c>
    </row>
    <row r="4427" spans="1:6">
      <c r="A4427">
        <v>4814</v>
      </c>
      <c r="B4427">
        <v>21</v>
      </c>
      <c r="C4427" t="s">
        <v>64</v>
      </c>
      <c r="D4427" t="s">
        <v>92</v>
      </c>
      <c r="E4427">
        <v>5814</v>
      </c>
      <c r="F4427">
        <v>5</v>
      </c>
    </row>
    <row r="4428" spans="1:6">
      <c r="A4428">
        <v>4814</v>
      </c>
      <c r="B4428">
        <v>21</v>
      </c>
      <c r="C4428" t="s">
        <v>64</v>
      </c>
      <c r="D4428" t="s">
        <v>92</v>
      </c>
      <c r="E4428">
        <v>1122</v>
      </c>
      <c r="F4428">
        <v>4</v>
      </c>
    </row>
    <row r="4429" spans="1:6">
      <c r="A4429">
        <v>4814</v>
      </c>
      <c r="B4429">
        <v>21</v>
      </c>
      <c r="C4429" t="s">
        <v>64</v>
      </c>
      <c r="D4429" t="s">
        <v>92</v>
      </c>
      <c r="E4429">
        <v>2241</v>
      </c>
      <c r="F4429">
        <v>4</v>
      </c>
    </row>
    <row r="4430" spans="1:6">
      <c r="A4430">
        <v>4814</v>
      </c>
      <c r="B4430">
        <v>21</v>
      </c>
      <c r="C4430" t="s">
        <v>64</v>
      </c>
      <c r="D4430" t="s">
        <v>92</v>
      </c>
      <c r="E4430">
        <v>3679</v>
      </c>
      <c r="F4430">
        <v>3</v>
      </c>
    </row>
    <row r="4431" spans="1:6">
      <c r="A4431">
        <v>4814</v>
      </c>
      <c r="B4431">
        <v>21</v>
      </c>
      <c r="C4431" t="s">
        <v>64</v>
      </c>
      <c r="D4431" t="s">
        <v>92</v>
      </c>
      <c r="E4431">
        <v>6031</v>
      </c>
      <c r="F4431">
        <v>3</v>
      </c>
    </row>
    <row r="4432" spans="1:6">
      <c r="A4432">
        <v>4814</v>
      </c>
      <c r="B4432">
        <v>21</v>
      </c>
      <c r="C4432" t="s">
        <v>64</v>
      </c>
      <c r="D4432" t="s">
        <v>92</v>
      </c>
      <c r="E4432">
        <v>2675</v>
      </c>
      <c r="F4432">
        <v>2</v>
      </c>
    </row>
    <row r="4433" spans="1:6">
      <c r="A4433">
        <v>4814</v>
      </c>
      <c r="B4433">
        <v>21</v>
      </c>
      <c r="C4433" t="s">
        <v>64</v>
      </c>
      <c r="D4433" t="s">
        <v>92</v>
      </c>
      <c r="E4433">
        <v>2594</v>
      </c>
      <c r="F4433">
        <v>2</v>
      </c>
    </row>
    <row r="4434" spans="1:6">
      <c r="A4434">
        <v>4814</v>
      </c>
      <c r="B4434">
        <v>21</v>
      </c>
      <c r="C4434" t="s">
        <v>64</v>
      </c>
      <c r="D4434" t="s">
        <v>92</v>
      </c>
      <c r="E4434">
        <v>5964</v>
      </c>
      <c r="F4434">
        <v>2</v>
      </c>
    </row>
    <row r="4435" spans="1:6">
      <c r="A4435">
        <v>4814</v>
      </c>
      <c r="B4435">
        <v>21</v>
      </c>
      <c r="C4435" t="s">
        <v>64</v>
      </c>
      <c r="D4435" t="s">
        <v>92</v>
      </c>
      <c r="E4435">
        <v>6051</v>
      </c>
      <c r="F4435">
        <v>2</v>
      </c>
    </row>
    <row r="4436" spans="1:6">
      <c r="A4436">
        <v>4814</v>
      </c>
      <c r="B4436">
        <v>21</v>
      </c>
      <c r="C4436" t="s">
        <v>64</v>
      </c>
      <c r="D4436" t="s">
        <v>92</v>
      </c>
      <c r="E4436">
        <v>6011</v>
      </c>
      <c r="F4436">
        <v>2</v>
      </c>
    </row>
    <row r="4437" spans="1:6">
      <c r="A4437">
        <v>4814</v>
      </c>
      <c r="B4437">
        <v>21</v>
      </c>
      <c r="C4437" t="s">
        <v>64</v>
      </c>
      <c r="D4437" t="s">
        <v>92</v>
      </c>
      <c r="E4437">
        <v>4695</v>
      </c>
      <c r="F4437">
        <v>2</v>
      </c>
    </row>
    <row r="4438" spans="1:6">
      <c r="A4438">
        <v>4814</v>
      </c>
      <c r="B4438">
        <v>21</v>
      </c>
      <c r="C4438" t="s">
        <v>64</v>
      </c>
      <c r="D4438" t="s">
        <v>92</v>
      </c>
      <c r="E4438">
        <v>3890</v>
      </c>
      <c r="F4438">
        <v>2</v>
      </c>
    </row>
    <row r="4439" spans="1:6">
      <c r="A4439">
        <v>4814</v>
      </c>
      <c r="B4439">
        <v>21</v>
      </c>
      <c r="C4439" t="s">
        <v>64</v>
      </c>
      <c r="D4439" t="s">
        <v>92</v>
      </c>
      <c r="E4439">
        <v>352</v>
      </c>
      <c r="F4439">
        <v>2</v>
      </c>
    </row>
    <row r="4440" spans="1:6">
      <c r="A4440">
        <v>4814</v>
      </c>
      <c r="B4440">
        <v>21</v>
      </c>
      <c r="C4440" t="s">
        <v>64</v>
      </c>
      <c r="D4440" t="s">
        <v>92</v>
      </c>
      <c r="E4440">
        <v>6043</v>
      </c>
      <c r="F4440">
        <v>2</v>
      </c>
    </row>
    <row r="4441" spans="1:6">
      <c r="A4441">
        <v>4814</v>
      </c>
      <c r="B4441">
        <v>21</v>
      </c>
      <c r="C4441" t="s">
        <v>64</v>
      </c>
      <c r="D4441" t="s">
        <v>92</v>
      </c>
      <c r="E4441">
        <v>1034</v>
      </c>
      <c r="F4441">
        <v>2</v>
      </c>
    </row>
    <row r="4442" spans="1:6">
      <c r="A4442">
        <v>4814</v>
      </c>
      <c r="B4442">
        <v>21</v>
      </c>
      <c r="C4442" t="s">
        <v>64</v>
      </c>
      <c r="D4442" t="s">
        <v>92</v>
      </c>
      <c r="E4442">
        <v>1226</v>
      </c>
      <c r="F4442">
        <v>1</v>
      </c>
    </row>
    <row r="4443" spans="1:6">
      <c r="A4443">
        <v>4814</v>
      </c>
      <c r="B4443">
        <v>21</v>
      </c>
      <c r="C4443" t="s">
        <v>64</v>
      </c>
      <c r="D4443" t="s">
        <v>92</v>
      </c>
      <c r="E4443">
        <v>3697</v>
      </c>
      <c r="F4443">
        <v>1</v>
      </c>
    </row>
    <row r="4444" spans="1:6">
      <c r="A4444">
        <v>4814</v>
      </c>
      <c r="B4444">
        <v>21</v>
      </c>
      <c r="C4444" t="s">
        <v>64</v>
      </c>
      <c r="D4444" t="s">
        <v>92</v>
      </c>
      <c r="E4444">
        <v>3990</v>
      </c>
      <c r="F4444">
        <v>1</v>
      </c>
    </row>
    <row r="4445" spans="1:6">
      <c r="A4445">
        <v>4814</v>
      </c>
      <c r="B4445">
        <v>21</v>
      </c>
      <c r="C4445" t="s">
        <v>64</v>
      </c>
      <c r="D4445" t="s">
        <v>92</v>
      </c>
      <c r="E4445">
        <v>4544</v>
      </c>
      <c r="F4445">
        <v>1</v>
      </c>
    </row>
    <row r="4446" spans="1:6">
      <c r="A4446">
        <v>4814</v>
      </c>
      <c r="B4446">
        <v>21</v>
      </c>
      <c r="C4446" t="s">
        <v>64</v>
      </c>
      <c r="D4446" t="s">
        <v>92</v>
      </c>
      <c r="E4446">
        <v>5782</v>
      </c>
      <c r="F4446">
        <v>1</v>
      </c>
    </row>
    <row r="4447" spans="1:6">
      <c r="A4447">
        <v>4814</v>
      </c>
      <c r="B4447">
        <v>21</v>
      </c>
      <c r="C4447" t="s">
        <v>64</v>
      </c>
      <c r="D4447" t="s">
        <v>92</v>
      </c>
      <c r="E4447">
        <v>1365</v>
      </c>
      <c r="F4447">
        <v>1</v>
      </c>
    </row>
    <row r="4448" spans="1:6">
      <c r="A4448">
        <v>4814</v>
      </c>
      <c r="B4448">
        <v>21</v>
      </c>
      <c r="C4448" t="s">
        <v>64</v>
      </c>
      <c r="D4448" t="s">
        <v>92</v>
      </c>
      <c r="E4448">
        <v>4274</v>
      </c>
      <c r="F4448">
        <v>1</v>
      </c>
    </row>
    <row r="4449" spans="1:6">
      <c r="A4449">
        <v>4814</v>
      </c>
      <c r="B4449">
        <v>21</v>
      </c>
      <c r="C4449" t="s">
        <v>64</v>
      </c>
      <c r="D4449" t="s">
        <v>92</v>
      </c>
      <c r="E4449">
        <v>4783</v>
      </c>
      <c r="F4449">
        <v>1</v>
      </c>
    </row>
    <row r="4450" spans="1:6">
      <c r="A4450">
        <v>4814</v>
      </c>
      <c r="B4450">
        <v>21</v>
      </c>
      <c r="C4450" t="s">
        <v>64</v>
      </c>
      <c r="D4450" t="s">
        <v>92</v>
      </c>
      <c r="E4450">
        <v>4331</v>
      </c>
      <c r="F4450">
        <v>1</v>
      </c>
    </row>
    <row r="4451" spans="1:6">
      <c r="A4451">
        <v>4814</v>
      </c>
      <c r="B4451">
        <v>21</v>
      </c>
      <c r="C4451" t="s">
        <v>64</v>
      </c>
      <c r="D4451" t="s">
        <v>92</v>
      </c>
      <c r="E4451">
        <v>5079</v>
      </c>
      <c r="F4451">
        <v>1</v>
      </c>
    </row>
    <row r="4452" spans="1:6">
      <c r="A4452">
        <v>4814</v>
      </c>
      <c r="B4452">
        <v>21</v>
      </c>
      <c r="C4452" t="s">
        <v>64</v>
      </c>
      <c r="D4452" t="s">
        <v>92</v>
      </c>
      <c r="E4452">
        <v>4594</v>
      </c>
      <c r="F4452">
        <v>1</v>
      </c>
    </row>
    <row r="4453" spans="1:6">
      <c r="A4453">
        <v>4814</v>
      </c>
      <c r="B4453">
        <v>21</v>
      </c>
      <c r="C4453" t="s">
        <v>64</v>
      </c>
      <c r="D4453" t="s">
        <v>92</v>
      </c>
      <c r="E4453">
        <v>3427</v>
      </c>
      <c r="F4453">
        <v>1</v>
      </c>
    </row>
    <row r="4454" spans="1:6">
      <c r="A4454">
        <v>4814</v>
      </c>
      <c r="B4454">
        <v>21</v>
      </c>
      <c r="C4454" t="s">
        <v>64</v>
      </c>
      <c r="D4454" t="s">
        <v>92</v>
      </c>
      <c r="E4454">
        <v>5069</v>
      </c>
      <c r="F4454">
        <v>1</v>
      </c>
    </row>
    <row r="4455" spans="1:6">
      <c r="A4455">
        <v>4814</v>
      </c>
      <c r="B4455">
        <v>21</v>
      </c>
      <c r="C4455" t="s">
        <v>64</v>
      </c>
      <c r="D4455" t="s">
        <v>92</v>
      </c>
      <c r="E4455">
        <v>4639</v>
      </c>
      <c r="F4455">
        <v>1</v>
      </c>
    </row>
    <row r="4456" spans="1:6">
      <c r="A4456">
        <v>4814</v>
      </c>
      <c r="B4456">
        <v>21</v>
      </c>
      <c r="C4456" t="s">
        <v>64</v>
      </c>
      <c r="D4456" t="s">
        <v>92</v>
      </c>
      <c r="E4456">
        <v>5860</v>
      </c>
      <c r="F4456">
        <v>1</v>
      </c>
    </row>
    <row r="4457" spans="1:6">
      <c r="A4457">
        <v>4814</v>
      </c>
      <c r="B4457">
        <v>21</v>
      </c>
      <c r="C4457" t="s">
        <v>64</v>
      </c>
      <c r="D4457" t="s">
        <v>92</v>
      </c>
      <c r="E4457">
        <v>1275</v>
      </c>
      <c r="F4457">
        <v>1</v>
      </c>
    </row>
    <row r="4458" spans="1:6">
      <c r="A4458">
        <v>4814</v>
      </c>
      <c r="B4458">
        <v>21</v>
      </c>
      <c r="C4458" t="s">
        <v>64</v>
      </c>
      <c r="D4458" t="s">
        <v>92</v>
      </c>
      <c r="E4458">
        <v>1109</v>
      </c>
      <c r="F4458">
        <v>1</v>
      </c>
    </row>
    <row r="4459" spans="1:6">
      <c r="A4459">
        <v>4814</v>
      </c>
      <c r="B4459">
        <v>21</v>
      </c>
      <c r="C4459" t="s">
        <v>64</v>
      </c>
      <c r="D4459" t="s">
        <v>92</v>
      </c>
      <c r="E4459">
        <v>3495</v>
      </c>
      <c r="F4459">
        <v>1</v>
      </c>
    </row>
    <row r="4460" spans="1:6">
      <c r="A4460">
        <v>4814</v>
      </c>
      <c r="B4460">
        <v>21</v>
      </c>
      <c r="C4460" t="s">
        <v>64</v>
      </c>
      <c r="D4460" t="s">
        <v>92</v>
      </c>
      <c r="E4460">
        <v>5090</v>
      </c>
      <c r="F4460">
        <v>1</v>
      </c>
    </row>
    <row r="4461" spans="1:6">
      <c r="A4461">
        <v>4814</v>
      </c>
      <c r="B4461">
        <v>21</v>
      </c>
      <c r="C4461" t="s">
        <v>64</v>
      </c>
      <c r="D4461" t="s">
        <v>92</v>
      </c>
      <c r="E4461">
        <v>2580</v>
      </c>
      <c r="F4461">
        <v>1</v>
      </c>
    </row>
    <row r="4462" spans="1:6">
      <c r="A4462">
        <v>4814</v>
      </c>
      <c r="B4462">
        <v>21</v>
      </c>
      <c r="C4462" t="s">
        <v>64</v>
      </c>
      <c r="D4462" t="s">
        <v>92</v>
      </c>
      <c r="E4462">
        <v>2493</v>
      </c>
      <c r="F4462">
        <v>1</v>
      </c>
    </row>
    <row r="4463" spans="1:6">
      <c r="A4463">
        <v>4814</v>
      </c>
      <c r="B4463">
        <v>21</v>
      </c>
      <c r="C4463" t="s">
        <v>64</v>
      </c>
      <c r="D4463" t="s">
        <v>92</v>
      </c>
      <c r="E4463">
        <v>3164</v>
      </c>
      <c r="F4463">
        <v>1</v>
      </c>
    </row>
    <row r="4464" spans="1:6">
      <c r="A4464">
        <v>4814</v>
      </c>
      <c r="B4464">
        <v>21</v>
      </c>
      <c r="C4464" t="s">
        <v>64</v>
      </c>
      <c r="D4464" t="s">
        <v>92</v>
      </c>
      <c r="E4464">
        <v>2653</v>
      </c>
      <c r="F4464">
        <v>1</v>
      </c>
    </row>
    <row r="4465" spans="1:6">
      <c r="A4465">
        <v>4814</v>
      </c>
      <c r="B4465">
        <v>21</v>
      </c>
      <c r="C4465" t="s">
        <v>64</v>
      </c>
      <c r="D4465" t="s">
        <v>92</v>
      </c>
      <c r="E4465">
        <v>3797</v>
      </c>
      <c r="F4465">
        <v>1</v>
      </c>
    </row>
    <row r="4466" spans="1:6">
      <c r="A4466">
        <v>4814</v>
      </c>
      <c r="B4466">
        <v>21</v>
      </c>
      <c r="C4466" t="s">
        <v>64</v>
      </c>
      <c r="D4466" t="s">
        <v>92</v>
      </c>
      <c r="E4466">
        <v>3806</v>
      </c>
      <c r="F4466">
        <v>1</v>
      </c>
    </row>
    <row r="4467" spans="1:6">
      <c r="A4467">
        <v>4814</v>
      </c>
      <c r="B4467">
        <v>21</v>
      </c>
      <c r="C4467" t="s">
        <v>64</v>
      </c>
      <c r="D4467" t="s">
        <v>92</v>
      </c>
      <c r="E4467">
        <v>3818</v>
      </c>
      <c r="F4467">
        <v>1</v>
      </c>
    </row>
    <row r="4468" spans="1:6">
      <c r="A4468">
        <v>4814</v>
      </c>
      <c r="B4468">
        <v>21</v>
      </c>
      <c r="C4468" t="s">
        <v>64</v>
      </c>
      <c r="D4468" t="s">
        <v>92</v>
      </c>
      <c r="E4468">
        <v>3446</v>
      </c>
      <c r="F4468">
        <v>1</v>
      </c>
    </row>
    <row r="4469" spans="1:6">
      <c r="A4469">
        <v>4814</v>
      </c>
      <c r="B4469">
        <v>21</v>
      </c>
      <c r="C4469" t="s">
        <v>64</v>
      </c>
      <c r="D4469" t="s">
        <v>92</v>
      </c>
      <c r="E4469">
        <v>4881</v>
      </c>
      <c r="F4469">
        <v>1</v>
      </c>
    </row>
    <row r="4470" spans="1:6">
      <c r="A4470">
        <v>4814</v>
      </c>
      <c r="B4470">
        <v>21</v>
      </c>
      <c r="C4470" t="s">
        <v>64</v>
      </c>
      <c r="D4470" t="s">
        <v>92</v>
      </c>
      <c r="E4470">
        <v>3332</v>
      </c>
      <c r="F4470">
        <v>1</v>
      </c>
    </row>
    <row r="4471" spans="1:6">
      <c r="A4471">
        <v>4814</v>
      </c>
      <c r="B4471">
        <v>21</v>
      </c>
      <c r="C4471" t="s">
        <v>64</v>
      </c>
      <c r="D4471" t="s">
        <v>92</v>
      </c>
      <c r="E4471">
        <v>2900</v>
      </c>
      <c r="F4471">
        <v>1</v>
      </c>
    </row>
    <row r="4472" spans="1:6">
      <c r="A4472">
        <v>4814</v>
      </c>
      <c r="B4472">
        <v>21</v>
      </c>
      <c r="C4472" t="s">
        <v>64</v>
      </c>
      <c r="D4472" t="s">
        <v>92</v>
      </c>
      <c r="E4472">
        <v>4064</v>
      </c>
      <c r="F4472">
        <v>1</v>
      </c>
    </row>
    <row r="4473" spans="1:6">
      <c r="A4473">
        <v>4814</v>
      </c>
      <c r="B4473">
        <v>21</v>
      </c>
      <c r="C4473" t="s">
        <v>64</v>
      </c>
      <c r="D4473" t="s">
        <v>92</v>
      </c>
      <c r="E4473">
        <v>5847</v>
      </c>
      <c r="F4473">
        <v>1</v>
      </c>
    </row>
    <row r="4474" spans="1:6">
      <c r="A4474">
        <v>4814</v>
      </c>
      <c r="B4474">
        <v>21</v>
      </c>
      <c r="C4474" t="s">
        <v>64</v>
      </c>
      <c r="D4474" t="s">
        <v>92</v>
      </c>
      <c r="E4474">
        <v>1356</v>
      </c>
      <c r="F4474">
        <v>1</v>
      </c>
    </row>
    <row r="4475" spans="1:6">
      <c r="A4475">
        <v>4814</v>
      </c>
      <c r="B4475">
        <v>21</v>
      </c>
      <c r="C4475" t="s">
        <v>64</v>
      </c>
      <c r="D4475" t="s">
        <v>92</v>
      </c>
      <c r="E4475">
        <v>4560</v>
      </c>
      <c r="F4475">
        <v>1</v>
      </c>
    </row>
    <row r="4476" spans="1:6">
      <c r="A4476">
        <v>4814</v>
      </c>
      <c r="B4476">
        <v>21</v>
      </c>
      <c r="C4476" t="s">
        <v>64</v>
      </c>
      <c r="D4476" t="s">
        <v>92</v>
      </c>
      <c r="E4476">
        <v>1138</v>
      </c>
      <c r="F4476">
        <v>1</v>
      </c>
    </row>
    <row r="4477" spans="1:6">
      <c r="A4477">
        <v>4814</v>
      </c>
      <c r="B4477">
        <v>21</v>
      </c>
      <c r="C4477" t="s">
        <v>64</v>
      </c>
      <c r="D4477" t="s">
        <v>92</v>
      </c>
      <c r="E4477">
        <v>4345</v>
      </c>
      <c r="F4477">
        <v>1</v>
      </c>
    </row>
    <row r="4478" spans="1:6">
      <c r="A4478">
        <v>4814</v>
      </c>
      <c r="B4478">
        <v>21</v>
      </c>
      <c r="C4478" t="s">
        <v>64</v>
      </c>
      <c r="D4478" t="s">
        <v>92</v>
      </c>
      <c r="E4478">
        <v>2570</v>
      </c>
      <c r="F4478">
        <v>1</v>
      </c>
    </row>
    <row r="4479" spans="1:6">
      <c r="A4479">
        <v>4814</v>
      </c>
      <c r="B4479">
        <v>21</v>
      </c>
      <c r="C4479" t="s">
        <v>64</v>
      </c>
      <c r="D4479" t="s">
        <v>92</v>
      </c>
      <c r="E4479">
        <v>5835</v>
      </c>
      <c r="F4479">
        <v>1</v>
      </c>
    </row>
    <row r="4480" spans="1:6">
      <c r="A4480">
        <v>4814</v>
      </c>
      <c r="B4480">
        <v>21</v>
      </c>
      <c r="C4480" t="s">
        <v>64</v>
      </c>
      <c r="D4480" t="s">
        <v>92</v>
      </c>
      <c r="E4480">
        <v>2688</v>
      </c>
      <c r="F4480">
        <v>1</v>
      </c>
    </row>
    <row r="4481" spans="1:6">
      <c r="A4481">
        <v>4814</v>
      </c>
      <c r="B4481">
        <v>21</v>
      </c>
      <c r="C4481" t="s">
        <v>64</v>
      </c>
      <c r="D4481" t="s">
        <v>92</v>
      </c>
      <c r="E4481">
        <v>5499</v>
      </c>
      <c r="F4481">
        <v>1</v>
      </c>
    </row>
    <row r="4482" spans="1:6">
      <c r="A4482">
        <v>4814</v>
      </c>
      <c r="B4482">
        <v>21</v>
      </c>
      <c r="C4482" t="s">
        <v>64</v>
      </c>
      <c r="D4482" t="s">
        <v>92</v>
      </c>
      <c r="E4482">
        <v>4011</v>
      </c>
      <c r="F4482">
        <v>1</v>
      </c>
    </row>
    <row r="4483" spans="1:6">
      <c r="A4483">
        <v>4814</v>
      </c>
      <c r="B4483">
        <v>21</v>
      </c>
      <c r="C4483" t="s">
        <v>64</v>
      </c>
      <c r="D4483" t="s">
        <v>92</v>
      </c>
      <c r="E4483">
        <v>3293</v>
      </c>
      <c r="F4483">
        <v>1</v>
      </c>
    </row>
    <row r="4484" spans="1:6">
      <c r="A4484">
        <v>4814</v>
      </c>
      <c r="B4484">
        <v>21</v>
      </c>
      <c r="C4484" t="s">
        <v>64</v>
      </c>
      <c r="D4484" t="s">
        <v>92</v>
      </c>
      <c r="E4484">
        <v>4984</v>
      </c>
      <c r="F4484">
        <v>1</v>
      </c>
    </row>
    <row r="4485" spans="1:6">
      <c r="A4485">
        <v>4814</v>
      </c>
      <c r="B4485">
        <v>21</v>
      </c>
      <c r="C4485" t="s">
        <v>64</v>
      </c>
      <c r="D4485" t="s">
        <v>92</v>
      </c>
      <c r="E4485">
        <v>2879</v>
      </c>
      <c r="F4485">
        <v>1</v>
      </c>
    </row>
    <row r="4486" spans="1:6">
      <c r="A4486">
        <v>4814</v>
      </c>
      <c r="B4486">
        <v>21</v>
      </c>
      <c r="C4486" t="s">
        <v>64</v>
      </c>
      <c r="D4486" t="s">
        <v>92</v>
      </c>
      <c r="E4486">
        <v>4126</v>
      </c>
      <c r="F4486">
        <v>1</v>
      </c>
    </row>
    <row r="4487" spans="1:6">
      <c r="A4487">
        <v>4814</v>
      </c>
      <c r="B4487">
        <v>21</v>
      </c>
      <c r="C4487" t="s">
        <v>64</v>
      </c>
      <c r="D4487" t="s">
        <v>92</v>
      </c>
      <c r="E4487">
        <v>2634</v>
      </c>
      <c r="F4487">
        <v>1</v>
      </c>
    </row>
    <row r="4488" spans="1:6">
      <c r="A4488">
        <v>4814</v>
      </c>
      <c r="B4488">
        <v>21</v>
      </c>
      <c r="C4488" t="s">
        <v>64</v>
      </c>
      <c r="D4488" t="s">
        <v>92</v>
      </c>
      <c r="E4488">
        <v>5887</v>
      </c>
      <c r="F4488">
        <v>1</v>
      </c>
    </row>
    <row r="4489" spans="1:6">
      <c r="A4489">
        <v>4814</v>
      </c>
      <c r="B4489">
        <v>21</v>
      </c>
      <c r="C4489" t="s">
        <v>64</v>
      </c>
      <c r="D4489" t="s">
        <v>92</v>
      </c>
      <c r="E4489">
        <v>2808</v>
      </c>
      <c r="F4489">
        <v>1</v>
      </c>
    </row>
    <row r="4490" spans="1:6">
      <c r="A4490">
        <v>4814</v>
      </c>
      <c r="B4490">
        <v>21</v>
      </c>
      <c r="C4490" t="s">
        <v>64</v>
      </c>
      <c r="D4490" t="s">
        <v>92</v>
      </c>
      <c r="E4490">
        <v>5018</v>
      </c>
      <c r="F4490">
        <v>1</v>
      </c>
    </row>
    <row r="4491" spans="1:6">
      <c r="A4491">
        <v>4814</v>
      </c>
      <c r="B4491">
        <v>21</v>
      </c>
      <c r="C4491" t="s">
        <v>64</v>
      </c>
      <c r="D4491" t="s">
        <v>92</v>
      </c>
      <c r="E4491">
        <v>5407</v>
      </c>
      <c r="F4491">
        <v>1</v>
      </c>
    </row>
    <row r="4492" spans="1:6">
      <c r="A4492">
        <v>4814</v>
      </c>
      <c r="B4492">
        <v>21</v>
      </c>
      <c r="C4492" t="s">
        <v>64</v>
      </c>
      <c r="D4492" t="s">
        <v>92</v>
      </c>
      <c r="E4492">
        <v>5404</v>
      </c>
      <c r="F4492">
        <v>1</v>
      </c>
    </row>
    <row r="4493" spans="1:6">
      <c r="A4493">
        <v>4814</v>
      </c>
      <c r="B4493">
        <v>21</v>
      </c>
      <c r="C4493" t="s">
        <v>64</v>
      </c>
      <c r="D4493" t="s">
        <v>92</v>
      </c>
      <c r="E4493">
        <v>2148</v>
      </c>
      <c r="F4493">
        <v>1</v>
      </c>
    </row>
    <row r="4494" spans="1:6">
      <c r="A4494">
        <v>4814</v>
      </c>
      <c r="B4494">
        <v>21</v>
      </c>
      <c r="C4494" t="s">
        <v>64</v>
      </c>
      <c r="D4494" t="s">
        <v>92</v>
      </c>
      <c r="E4494">
        <v>3714</v>
      </c>
      <c r="F4494">
        <v>1</v>
      </c>
    </row>
    <row r="4495" spans="1:6">
      <c r="A4495">
        <v>4814</v>
      </c>
      <c r="B4495">
        <v>21</v>
      </c>
      <c r="C4495" t="s">
        <v>64</v>
      </c>
      <c r="D4495" t="s">
        <v>92</v>
      </c>
      <c r="E4495">
        <v>5966</v>
      </c>
      <c r="F4495">
        <v>1</v>
      </c>
    </row>
    <row r="4496" spans="1:6">
      <c r="A4496">
        <v>4814</v>
      </c>
      <c r="B4496">
        <v>21</v>
      </c>
      <c r="C4496" t="s">
        <v>64</v>
      </c>
      <c r="D4496" t="s">
        <v>92</v>
      </c>
      <c r="E4496">
        <v>4591</v>
      </c>
      <c r="F4496">
        <v>1</v>
      </c>
    </row>
    <row r="4497" spans="1:6">
      <c r="A4497">
        <v>4814</v>
      </c>
      <c r="B4497">
        <v>21</v>
      </c>
      <c r="C4497" t="s">
        <v>64</v>
      </c>
      <c r="D4497" t="s">
        <v>92</v>
      </c>
      <c r="E4497">
        <v>4205</v>
      </c>
      <c r="F4497">
        <v>1</v>
      </c>
    </row>
    <row r="4498" spans="1:6">
      <c r="A4498">
        <v>4814</v>
      </c>
      <c r="B4498">
        <v>21</v>
      </c>
      <c r="C4498" t="s">
        <v>64</v>
      </c>
      <c r="D4498" t="s">
        <v>92</v>
      </c>
      <c r="E4498">
        <v>5940</v>
      </c>
      <c r="F4498">
        <v>1</v>
      </c>
    </row>
    <row r="4499" spans="1:6">
      <c r="A4499">
        <v>4814</v>
      </c>
      <c r="B4499">
        <v>21</v>
      </c>
      <c r="C4499" t="s">
        <v>64</v>
      </c>
      <c r="D4499" t="s">
        <v>92</v>
      </c>
      <c r="E4499">
        <v>2660</v>
      </c>
      <c r="F4499">
        <v>1</v>
      </c>
    </row>
    <row r="4500" spans="1:6">
      <c r="A4500">
        <v>4814</v>
      </c>
      <c r="B4500">
        <v>21</v>
      </c>
      <c r="C4500" t="s">
        <v>62</v>
      </c>
      <c r="D4500" t="s">
        <v>92</v>
      </c>
      <c r="E4500">
        <v>2478</v>
      </c>
      <c r="F4500">
        <v>3</v>
      </c>
    </row>
    <row r="4501" spans="1:6">
      <c r="A4501">
        <v>4814</v>
      </c>
      <c r="B4501">
        <v>21</v>
      </c>
      <c r="C4501" t="s">
        <v>62</v>
      </c>
      <c r="D4501" t="s">
        <v>92</v>
      </c>
      <c r="E4501">
        <v>3137</v>
      </c>
      <c r="F4501">
        <v>2</v>
      </c>
    </row>
    <row r="4502" spans="1:6">
      <c r="A4502">
        <v>4814</v>
      </c>
      <c r="B4502">
        <v>21</v>
      </c>
      <c r="C4502" t="s">
        <v>62</v>
      </c>
      <c r="D4502" t="s">
        <v>92</v>
      </c>
      <c r="E4502">
        <v>3275</v>
      </c>
      <c r="F4502">
        <v>2</v>
      </c>
    </row>
    <row r="4503" spans="1:6">
      <c r="A4503">
        <v>4814</v>
      </c>
      <c r="B4503">
        <v>21</v>
      </c>
      <c r="C4503" t="s">
        <v>62</v>
      </c>
      <c r="D4503" t="s">
        <v>92</v>
      </c>
      <c r="E4503">
        <v>1122</v>
      </c>
      <c r="F4503">
        <v>2</v>
      </c>
    </row>
    <row r="4504" spans="1:6">
      <c r="A4504">
        <v>4814</v>
      </c>
      <c r="B4504">
        <v>21</v>
      </c>
      <c r="C4504" t="s">
        <v>62</v>
      </c>
      <c r="D4504" t="s">
        <v>92</v>
      </c>
      <c r="E4504">
        <v>3918</v>
      </c>
      <c r="F4504">
        <v>1</v>
      </c>
    </row>
    <row r="4505" spans="1:6">
      <c r="A4505">
        <v>4814</v>
      </c>
      <c r="B4505">
        <v>21</v>
      </c>
      <c r="C4505" t="s">
        <v>62</v>
      </c>
      <c r="D4505" t="s">
        <v>92</v>
      </c>
      <c r="E4505">
        <v>1275</v>
      </c>
      <c r="F4505">
        <v>1</v>
      </c>
    </row>
    <row r="4506" spans="1:6">
      <c r="A4506">
        <v>4814</v>
      </c>
      <c r="B4506">
        <v>21</v>
      </c>
      <c r="C4506" t="s">
        <v>62</v>
      </c>
      <c r="D4506" t="s">
        <v>92</v>
      </c>
      <c r="E4506">
        <v>1271</v>
      </c>
      <c r="F4506">
        <v>1</v>
      </c>
    </row>
    <row r="4507" spans="1:6">
      <c r="A4507">
        <v>4814</v>
      </c>
      <c r="B4507">
        <v>21</v>
      </c>
      <c r="C4507" t="s">
        <v>62</v>
      </c>
      <c r="D4507" t="s">
        <v>92</v>
      </c>
      <c r="E4507">
        <v>133</v>
      </c>
      <c r="F4507">
        <v>1</v>
      </c>
    </row>
    <row r="4508" spans="1:6">
      <c r="A4508">
        <v>4814</v>
      </c>
      <c r="B4508">
        <v>21</v>
      </c>
      <c r="C4508" t="s">
        <v>62</v>
      </c>
      <c r="D4508" t="s">
        <v>92</v>
      </c>
      <c r="E4508">
        <v>132</v>
      </c>
      <c r="F4508">
        <v>1</v>
      </c>
    </row>
    <row r="4509" spans="1:6">
      <c r="A4509">
        <v>4814</v>
      </c>
      <c r="B4509">
        <v>21</v>
      </c>
      <c r="C4509" t="s">
        <v>62</v>
      </c>
      <c r="D4509" t="s">
        <v>92</v>
      </c>
      <c r="E4509">
        <v>2517</v>
      </c>
      <c r="F4509">
        <v>1</v>
      </c>
    </row>
    <row r="4510" spans="1:6">
      <c r="A4510">
        <v>4814</v>
      </c>
      <c r="B4510">
        <v>21</v>
      </c>
      <c r="C4510" t="s">
        <v>62</v>
      </c>
      <c r="D4510" t="s">
        <v>92</v>
      </c>
      <c r="E4510">
        <v>5642</v>
      </c>
      <c r="F4510">
        <v>1</v>
      </c>
    </row>
    <row r="4511" spans="1:6">
      <c r="A4511">
        <v>4814</v>
      </c>
      <c r="B4511">
        <v>21</v>
      </c>
      <c r="C4511" t="s">
        <v>62</v>
      </c>
      <c r="D4511" t="s">
        <v>92</v>
      </c>
      <c r="E4511">
        <v>5528</v>
      </c>
      <c r="F4511">
        <v>1</v>
      </c>
    </row>
    <row r="4512" spans="1:6">
      <c r="A4512">
        <v>4814</v>
      </c>
      <c r="B4512">
        <v>21</v>
      </c>
      <c r="C4512" t="s">
        <v>62</v>
      </c>
      <c r="D4512" t="s">
        <v>92</v>
      </c>
      <c r="E4512">
        <v>6003</v>
      </c>
      <c r="F4512">
        <v>1</v>
      </c>
    </row>
    <row r="4513" spans="1:6">
      <c r="A4513">
        <v>4814</v>
      </c>
      <c r="B4513">
        <v>21</v>
      </c>
      <c r="C4513" t="s">
        <v>62</v>
      </c>
      <c r="D4513" t="s">
        <v>92</v>
      </c>
      <c r="E4513">
        <v>2311</v>
      </c>
      <c r="F4513">
        <v>1</v>
      </c>
    </row>
    <row r="4514" spans="1:6">
      <c r="A4514">
        <v>4814</v>
      </c>
      <c r="B4514">
        <v>21</v>
      </c>
      <c r="C4514" t="s">
        <v>62</v>
      </c>
      <c r="D4514" t="s">
        <v>92</v>
      </c>
      <c r="E4514">
        <v>5699</v>
      </c>
      <c r="F4514">
        <v>1</v>
      </c>
    </row>
    <row r="4515" spans="1:6">
      <c r="A4515">
        <v>4814</v>
      </c>
      <c r="B4515">
        <v>21</v>
      </c>
      <c r="C4515" t="s">
        <v>62</v>
      </c>
      <c r="D4515" t="s">
        <v>92</v>
      </c>
      <c r="E4515">
        <v>38</v>
      </c>
      <c r="F4515">
        <v>1</v>
      </c>
    </row>
    <row r="4516" spans="1:6">
      <c r="A4516">
        <v>4814</v>
      </c>
      <c r="B4516">
        <v>21</v>
      </c>
      <c r="C4516" t="s">
        <v>62</v>
      </c>
      <c r="D4516" t="s">
        <v>92</v>
      </c>
      <c r="E4516">
        <v>3990</v>
      </c>
      <c r="F4516">
        <v>1</v>
      </c>
    </row>
    <row r="4517" spans="1:6">
      <c r="A4517">
        <v>4814</v>
      </c>
      <c r="B4517">
        <v>21</v>
      </c>
      <c r="C4517" t="s">
        <v>62</v>
      </c>
      <c r="D4517" t="s">
        <v>92</v>
      </c>
      <c r="E4517">
        <v>3679</v>
      </c>
      <c r="F4517">
        <v>1</v>
      </c>
    </row>
    <row r="4518" spans="1:6">
      <c r="A4518">
        <v>4814</v>
      </c>
      <c r="B4518">
        <v>21</v>
      </c>
      <c r="C4518" t="s">
        <v>62</v>
      </c>
      <c r="D4518" t="s">
        <v>92</v>
      </c>
      <c r="E4518">
        <v>2493</v>
      </c>
      <c r="F4518">
        <v>1</v>
      </c>
    </row>
    <row r="4519" spans="1:6">
      <c r="A4519">
        <v>4814</v>
      </c>
      <c r="B4519">
        <v>21</v>
      </c>
      <c r="C4519" t="s">
        <v>62</v>
      </c>
      <c r="D4519" t="s">
        <v>92</v>
      </c>
      <c r="E4519">
        <v>2879</v>
      </c>
      <c r="F4519">
        <v>1</v>
      </c>
    </row>
    <row r="4520" spans="1:6">
      <c r="A4520">
        <v>4814</v>
      </c>
      <c r="B4520">
        <v>21</v>
      </c>
      <c r="C4520" t="s">
        <v>62</v>
      </c>
      <c r="D4520" t="s">
        <v>92</v>
      </c>
      <c r="E4520">
        <v>5069</v>
      </c>
      <c r="F4520">
        <v>1</v>
      </c>
    </row>
    <row r="4521" spans="1:6">
      <c r="A4521">
        <v>4814</v>
      </c>
      <c r="B4521">
        <v>21</v>
      </c>
      <c r="C4521" t="s">
        <v>62</v>
      </c>
      <c r="D4521" t="s">
        <v>92</v>
      </c>
      <c r="E4521">
        <v>5704</v>
      </c>
      <c r="F4521">
        <v>1</v>
      </c>
    </row>
    <row r="4522" spans="1:6">
      <c r="A4522">
        <v>4814</v>
      </c>
      <c r="B4522">
        <v>21</v>
      </c>
      <c r="C4522" t="s">
        <v>62</v>
      </c>
      <c r="D4522" t="s">
        <v>92</v>
      </c>
      <c r="E4522">
        <v>2790</v>
      </c>
      <c r="F4522">
        <v>1</v>
      </c>
    </row>
    <row r="4523" spans="1:6">
      <c r="A4523">
        <v>4814</v>
      </c>
      <c r="B4523">
        <v>21</v>
      </c>
      <c r="C4523" t="s">
        <v>62</v>
      </c>
      <c r="D4523" t="s">
        <v>92</v>
      </c>
      <c r="E4523">
        <v>4713</v>
      </c>
      <c r="F4523">
        <v>1</v>
      </c>
    </row>
    <row r="4524" spans="1:6">
      <c r="A4524">
        <v>4814</v>
      </c>
      <c r="B4524">
        <v>21</v>
      </c>
      <c r="C4524" t="s">
        <v>62</v>
      </c>
      <c r="D4524" t="s">
        <v>92</v>
      </c>
      <c r="E4524">
        <v>2419</v>
      </c>
      <c r="F4524">
        <v>1</v>
      </c>
    </row>
    <row r="4525" spans="1:6">
      <c r="A4525">
        <v>4814</v>
      </c>
      <c r="B4525">
        <v>21</v>
      </c>
      <c r="C4525" t="s">
        <v>62</v>
      </c>
      <c r="D4525" t="s">
        <v>92</v>
      </c>
      <c r="E4525">
        <v>3399</v>
      </c>
      <c r="F4525">
        <v>1</v>
      </c>
    </row>
    <row r="4526" spans="1:6">
      <c r="A4526">
        <v>4814</v>
      </c>
      <c r="B4526">
        <v>21</v>
      </c>
      <c r="C4526" t="s">
        <v>62</v>
      </c>
      <c r="D4526" t="s">
        <v>92</v>
      </c>
      <c r="E4526">
        <v>2296</v>
      </c>
      <c r="F4526">
        <v>1</v>
      </c>
    </row>
    <row r="4527" spans="1:6">
      <c r="A4527">
        <v>4814</v>
      </c>
      <c r="B4527">
        <v>21</v>
      </c>
      <c r="C4527" t="s">
        <v>62</v>
      </c>
      <c r="D4527" t="s">
        <v>92</v>
      </c>
      <c r="E4527">
        <v>2297</v>
      </c>
      <c r="F4527">
        <v>1</v>
      </c>
    </row>
    <row r="4528" spans="1:6">
      <c r="A4528">
        <v>4814</v>
      </c>
      <c r="B4528">
        <v>21</v>
      </c>
      <c r="C4528" t="s">
        <v>62</v>
      </c>
      <c r="D4528" t="s">
        <v>92</v>
      </c>
      <c r="E4528">
        <v>3890</v>
      </c>
      <c r="F4528">
        <v>1</v>
      </c>
    </row>
    <row r="4529" spans="1:6">
      <c r="A4529">
        <v>4814</v>
      </c>
      <c r="B4529">
        <v>21</v>
      </c>
      <c r="C4529" t="s">
        <v>62</v>
      </c>
      <c r="D4529" t="s">
        <v>92</v>
      </c>
      <c r="E4529">
        <v>193</v>
      </c>
      <c r="F4529">
        <v>1</v>
      </c>
    </row>
    <row r="4530" spans="1:6">
      <c r="A4530">
        <v>4814</v>
      </c>
      <c r="B4530">
        <v>21</v>
      </c>
      <c r="C4530" t="s">
        <v>62</v>
      </c>
      <c r="D4530" t="s">
        <v>92</v>
      </c>
      <c r="E4530">
        <v>2570</v>
      </c>
      <c r="F4530">
        <v>1</v>
      </c>
    </row>
    <row r="4531" spans="1:6">
      <c r="A4531">
        <v>4814</v>
      </c>
      <c r="B4531">
        <v>21</v>
      </c>
      <c r="C4531" t="s">
        <v>62</v>
      </c>
      <c r="D4531" t="s">
        <v>92</v>
      </c>
      <c r="E4531">
        <v>2241</v>
      </c>
      <c r="F4531">
        <v>1</v>
      </c>
    </row>
    <row r="4532" spans="1:6">
      <c r="A4532">
        <v>4814</v>
      </c>
      <c r="B4532">
        <v>21</v>
      </c>
      <c r="C4532" t="s">
        <v>62</v>
      </c>
      <c r="D4532" t="s">
        <v>92</v>
      </c>
      <c r="E4532">
        <v>2808</v>
      </c>
      <c r="F4532">
        <v>1</v>
      </c>
    </row>
    <row r="4533" spans="1:6">
      <c r="A4533">
        <v>4814</v>
      </c>
      <c r="B4533">
        <v>21</v>
      </c>
      <c r="C4533" t="s">
        <v>62</v>
      </c>
      <c r="D4533" t="s">
        <v>92</v>
      </c>
      <c r="E4533">
        <v>3293</v>
      </c>
      <c r="F4533">
        <v>1</v>
      </c>
    </row>
    <row r="4534" spans="1:6">
      <c r="A4534">
        <v>4814</v>
      </c>
      <c r="B4534">
        <v>21</v>
      </c>
      <c r="C4534" t="s">
        <v>62</v>
      </c>
      <c r="D4534" t="s">
        <v>92</v>
      </c>
      <c r="E4534">
        <v>5964</v>
      </c>
      <c r="F4534">
        <v>1</v>
      </c>
    </row>
    <row r="4535" spans="1:6">
      <c r="A4535">
        <v>4814</v>
      </c>
      <c r="B4535">
        <v>21</v>
      </c>
      <c r="C4535" t="s">
        <v>62</v>
      </c>
      <c r="D4535" t="s">
        <v>92</v>
      </c>
      <c r="E4535">
        <v>4638</v>
      </c>
      <c r="F4535">
        <v>1</v>
      </c>
    </row>
    <row r="4536" spans="1:6">
      <c r="A4536">
        <v>4814</v>
      </c>
      <c r="B4536">
        <v>22</v>
      </c>
      <c r="C4536" t="s">
        <v>63</v>
      </c>
      <c r="D4536" t="s">
        <v>92</v>
      </c>
      <c r="E4536">
        <v>4183</v>
      </c>
      <c r="F4536">
        <v>4</v>
      </c>
    </row>
    <row r="4537" spans="1:6">
      <c r="A4537">
        <v>4814</v>
      </c>
      <c r="B4537">
        <v>22</v>
      </c>
      <c r="C4537" t="s">
        <v>63</v>
      </c>
      <c r="D4537" t="s">
        <v>92</v>
      </c>
      <c r="E4537">
        <v>4274</v>
      </c>
      <c r="F4537">
        <v>2</v>
      </c>
    </row>
    <row r="4538" spans="1:6">
      <c r="A4538">
        <v>4814</v>
      </c>
      <c r="B4538">
        <v>22</v>
      </c>
      <c r="C4538" t="s">
        <v>63</v>
      </c>
      <c r="D4538" t="s">
        <v>92</v>
      </c>
      <c r="E4538">
        <v>3516</v>
      </c>
      <c r="F4538">
        <v>1</v>
      </c>
    </row>
    <row r="4539" spans="1:6">
      <c r="A4539">
        <v>4814</v>
      </c>
      <c r="B4539">
        <v>22</v>
      </c>
      <c r="C4539" t="s">
        <v>63</v>
      </c>
      <c r="D4539" t="s">
        <v>92</v>
      </c>
      <c r="E4539">
        <v>3520</v>
      </c>
      <c r="F4539">
        <v>1</v>
      </c>
    </row>
    <row r="4540" spans="1:6">
      <c r="A4540">
        <v>4814</v>
      </c>
      <c r="B4540">
        <v>22</v>
      </c>
      <c r="C4540" t="s">
        <v>63</v>
      </c>
      <c r="D4540" t="s">
        <v>92</v>
      </c>
      <c r="E4540">
        <v>5926</v>
      </c>
      <c r="F4540">
        <v>1</v>
      </c>
    </row>
    <row r="4541" spans="1:6">
      <c r="A4541">
        <v>4814</v>
      </c>
      <c r="B4541">
        <v>22</v>
      </c>
      <c r="C4541" t="s">
        <v>63</v>
      </c>
      <c r="D4541" t="s">
        <v>92</v>
      </c>
      <c r="E4541">
        <v>1241</v>
      </c>
      <c r="F4541">
        <v>1</v>
      </c>
    </row>
    <row r="4542" spans="1:6">
      <c r="A4542">
        <v>4814</v>
      </c>
      <c r="B4542">
        <v>22</v>
      </c>
      <c r="C4542" t="s">
        <v>63</v>
      </c>
      <c r="D4542" t="s">
        <v>92</v>
      </c>
      <c r="E4542">
        <v>1158</v>
      </c>
      <c r="F4542">
        <v>1</v>
      </c>
    </row>
    <row r="4543" spans="1:6">
      <c r="A4543">
        <v>4814</v>
      </c>
      <c r="B4543">
        <v>22</v>
      </c>
      <c r="C4543" t="s">
        <v>63</v>
      </c>
      <c r="D4543" t="s">
        <v>92</v>
      </c>
      <c r="E4543">
        <v>5847</v>
      </c>
      <c r="F4543">
        <v>1</v>
      </c>
    </row>
    <row r="4544" spans="1:6">
      <c r="A4544">
        <v>4814</v>
      </c>
      <c r="B4544">
        <v>22</v>
      </c>
      <c r="C4544" t="s">
        <v>63</v>
      </c>
      <c r="D4544" t="s">
        <v>92</v>
      </c>
      <c r="E4544">
        <v>5350</v>
      </c>
      <c r="F4544">
        <v>1</v>
      </c>
    </row>
    <row r="4545" spans="1:6">
      <c r="A4545">
        <v>4814</v>
      </c>
      <c r="B4545">
        <v>22</v>
      </c>
      <c r="C4545" t="s">
        <v>63</v>
      </c>
      <c r="D4545" t="s">
        <v>92</v>
      </c>
      <c r="E4545">
        <v>4212</v>
      </c>
      <c r="F4545">
        <v>1</v>
      </c>
    </row>
    <row r="4546" spans="1:6">
      <c r="A4546">
        <v>4814</v>
      </c>
      <c r="B4546">
        <v>22</v>
      </c>
      <c r="C4546" t="s">
        <v>63</v>
      </c>
      <c r="D4546" t="s">
        <v>92</v>
      </c>
      <c r="E4546">
        <v>4831</v>
      </c>
      <c r="F4546">
        <v>1</v>
      </c>
    </row>
    <row r="4547" spans="1:6">
      <c r="A4547">
        <v>4814</v>
      </c>
      <c r="B4547">
        <v>22</v>
      </c>
      <c r="C4547" t="s">
        <v>63</v>
      </c>
      <c r="D4547" t="s">
        <v>92</v>
      </c>
      <c r="E4547">
        <v>4913</v>
      </c>
      <c r="F4547">
        <v>1</v>
      </c>
    </row>
    <row r="4548" spans="1:6">
      <c r="A4548">
        <v>4814</v>
      </c>
      <c r="B4548">
        <v>22</v>
      </c>
      <c r="C4548" t="s">
        <v>63</v>
      </c>
      <c r="D4548" t="s">
        <v>92</v>
      </c>
      <c r="E4548">
        <v>4984</v>
      </c>
      <c r="F4548">
        <v>1</v>
      </c>
    </row>
    <row r="4549" spans="1:6">
      <c r="A4549">
        <v>4814</v>
      </c>
      <c r="B4549">
        <v>22</v>
      </c>
      <c r="C4549" t="s">
        <v>63</v>
      </c>
      <c r="D4549" t="s">
        <v>92</v>
      </c>
      <c r="E4549">
        <v>153</v>
      </c>
      <c r="F4549">
        <v>1</v>
      </c>
    </row>
    <row r="4550" spans="1:6">
      <c r="A4550">
        <v>4814</v>
      </c>
      <c r="B4550">
        <v>22</v>
      </c>
      <c r="C4550" t="s">
        <v>63</v>
      </c>
      <c r="D4550" t="s">
        <v>92</v>
      </c>
      <c r="E4550">
        <v>2327</v>
      </c>
      <c r="F4550">
        <v>1</v>
      </c>
    </row>
    <row r="4551" spans="1:6">
      <c r="A4551">
        <v>4814</v>
      </c>
      <c r="B4551">
        <v>22</v>
      </c>
      <c r="C4551" t="s">
        <v>63</v>
      </c>
      <c r="D4551" t="s">
        <v>92</v>
      </c>
      <c r="E4551">
        <v>3549</v>
      </c>
      <c r="F4551">
        <v>1</v>
      </c>
    </row>
    <row r="4552" spans="1:6">
      <c r="A4552">
        <v>4814</v>
      </c>
      <c r="B4552">
        <v>22</v>
      </c>
      <c r="C4552" t="s">
        <v>63</v>
      </c>
      <c r="D4552" t="s">
        <v>92</v>
      </c>
      <c r="E4552">
        <v>4116</v>
      </c>
      <c r="F4552">
        <v>1</v>
      </c>
    </row>
    <row r="4553" spans="1:6">
      <c r="A4553">
        <v>4814</v>
      </c>
      <c r="B4553">
        <v>22</v>
      </c>
      <c r="C4553" t="s">
        <v>63</v>
      </c>
      <c r="D4553" t="s">
        <v>92</v>
      </c>
      <c r="E4553">
        <v>1175</v>
      </c>
      <c r="F4553">
        <v>1</v>
      </c>
    </row>
    <row r="4554" spans="1:6">
      <c r="A4554">
        <v>4814</v>
      </c>
      <c r="B4554">
        <v>22</v>
      </c>
      <c r="C4554" t="s">
        <v>63</v>
      </c>
      <c r="D4554" t="s">
        <v>92</v>
      </c>
      <c r="E4554">
        <v>5720</v>
      </c>
      <c r="F4554">
        <v>1</v>
      </c>
    </row>
    <row r="4555" spans="1:6">
      <c r="A4555">
        <v>4814</v>
      </c>
      <c r="B4555">
        <v>22</v>
      </c>
      <c r="C4555" t="s">
        <v>63</v>
      </c>
      <c r="D4555" t="s">
        <v>92</v>
      </c>
      <c r="E4555">
        <v>2895</v>
      </c>
      <c r="F4555">
        <v>1</v>
      </c>
    </row>
    <row r="4556" spans="1:6">
      <c r="A4556">
        <v>4814</v>
      </c>
      <c r="B4556">
        <v>22</v>
      </c>
      <c r="C4556" t="s">
        <v>63</v>
      </c>
      <c r="D4556" t="s">
        <v>92</v>
      </c>
      <c r="E4556">
        <v>2599</v>
      </c>
      <c r="F4556">
        <v>1</v>
      </c>
    </row>
    <row r="4557" spans="1:6">
      <c r="A4557">
        <v>4814</v>
      </c>
      <c r="B4557">
        <v>22</v>
      </c>
      <c r="C4557" t="s">
        <v>63</v>
      </c>
      <c r="D4557" t="s">
        <v>92</v>
      </c>
      <c r="E4557">
        <v>341</v>
      </c>
      <c r="F4557">
        <v>1</v>
      </c>
    </row>
    <row r="4558" spans="1:6">
      <c r="A4558">
        <v>4814</v>
      </c>
      <c r="B4558">
        <v>22</v>
      </c>
      <c r="C4558" t="s">
        <v>63</v>
      </c>
      <c r="D4558" t="s">
        <v>92</v>
      </c>
      <c r="E4558">
        <v>322</v>
      </c>
      <c r="F4558">
        <v>1</v>
      </c>
    </row>
    <row r="4559" spans="1:6">
      <c r="A4559">
        <v>4814</v>
      </c>
      <c r="B4559">
        <v>22</v>
      </c>
      <c r="C4559" t="s">
        <v>63</v>
      </c>
      <c r="D4559" t="s">
        <v>92</v>
      </c>
      <c r="E4559">
        <v>1223</v>
      </c>
      <c r="F4559">
        <v>1</v>
      </c>
    </row>
    <row r="4560" spans="1:6">
      <c r="A4560">
        <v>4814</v>
      </c>
      <c r="B4560">
        <v>22</v>
      </c>
      <c r="C4560" t="s">
        <v>63</v>
      </c>
      <c r="D4560" t="s">
        <v>92</v>
      </c>
      <c r="E4560">
        <v>2106</v>
      </c>
      <c r="F4560">
        <v>1</v>
      </c>
    </row>
    <row r="4561" spans="1:6">
      <c r="A4561">
        <v>4814</v>
      </c>
      <c r="B4561">
        <v>22</v>
      </c>
      <c r="C4561" t="s">
        <v>63</v>
      </c>
      <c r="D4561" t="s">
        <v>92</v>
      </c>
      <c r="E4561">
        <v>2078</v>
      </c>
      <c r="F4561">
        <v>1</v>
      </c>
    </row>
    <row r="4562" spans="1:6">
      <c r="A4562">
        <v>4814</v>
      </c>
      <c r="B4562">
        <v>22</v>
      </c>
      <c r="C4562" t="s">
        <v>63</v>
      </c>
      <c r="D4562" t="s">
        <v>92</v>
      </c>
      <c r="E4562">
        <v>1090</v>
      </c>
      <c r="F4562">
        <v>1</v>
      </c>
    </row>
    <row r="4563" spans="1:6">
      <c r="A4563">
        <v>4814</v>
      </c>
      <c r="B4563">
        <v>22</v>
      </c>
      <c r="C4563" t="s">
        <v>63</v>
      </c>
      <c r="D4563" t="s">
        <v>92</v>
      </c>
      <c r="E4563">
        <v>2400</v>
      </c>
      <c r="F4563">
        <v>1</v>
      </c>
    </row>
    <row r="4564" spans="1:6">
      <c r="A4564">
        <v>4814</v>
      </c>
      <c r="B4564">
        <v>22</v>
      </c>
      <c r="C4564" t="s">
        <v>63</v>
      </c>
      <c r="D4564" t="s">
        <v>92</v>
      </c>
      <c r="E4564">
        <v>2674</v>
      </c>
      <c r="F4564">
        <v>1</v>
      </c>
    </row>
    <row r="4565" spans="1:6">
      <c r="A4565">
        <v>4814</v>
      </c>
      <c r="B4565">
        <v>22</v>
      </c>
      <c r="C4565" t="s">
        <v>63</v>
      </c>
      <c r="D4565" t="s">
        <v>92</v>
      </c>
      <c r="E4565">
        <v>5156</v>
      </c>
      <c r="F4565">
        <v>1</v>
      </c>
    </row>
    <row r="4566" spans="1:6">
      <c r="A4566">
        <v>4814</v>
      </c>
      <c r="B4566">
        <v>22</v>
      </c>
      <c r="C4566" t="s">
        <v>63</v>
      </c>
      <c r="D4566" t="s">
        <v>92</v>
      </c>
      <c r="E4566">
        <v>5563</v>
      </c>
      <c r="F4566">
        <v>1</v>
      </c>
    </row>
    <row r="4567" spans="1:6">
      <c r="A4567">
        <v>4814</v>
      </c>
      <c r="B4567">
        <v>22</v>
      </c>
      <c r="C4567" t="s">
        <v>63</v>
      </c>
      <c r="D4567" t="s">
        <v>92</v>
      </c>
      <c r="E4567">
        <v>5789</v>
      </c>
      <c r="F4567">
        <v>1</v>
      </c>
    </row>
    <row r="4568" spans="1:6">
      <c r="A4568">
        <v>4814</v>
      </c>
      <c r="B4568">
        <v>22</v>
      </c>
      <c r="C4568" t="s">
        <v>64</v>
      </c>
      <c r="D4568" t="s">
        <v>92</v>
      </c>
      <c r="E4568">
        <v>4183</v>
      </c>
      <c r="F4568">
        <v>3</v>
      </c>
    </row>
    <row r="4569" spans="1:6">
      <c r="A4569">
        <v>4814</v>
      </c>
      <c r="B4569">
        <v>22</v>
      </c>
      <c r="C4569" t="s">
        <v>64</v>
      </c>
      <c r="D4569" t="s">
        <v>92</v>
      </c>
      <c r="E4569">
        <v>3714</v>
      </c>
      <c r="F4569">
        <v>3</v>
      </c>
    </row>
    <row r="4570" spans="1:6">
      <c r="A4570">
        <v>4814</v>
      </c>
      <c r="B4570">
        <v>22</v>
      </c>
      <c r="C4570" t="s">
        <v>64</v>
      </c>
      <c r="D4570" t="s">
        <v>92</v>
      </c>
      <c r="E4570">
        <v>4212</v>
      </c>
      <c r="F4570">
        <v>3</v>
      </c>
    </row>
    <row r="4571" spans="1:6">
      <c r="A4571">
        <v>4814</v>
      </c>
      <c r="B4571">
        <v>22</v>
      </c>
      <c r="C4571" t="s">
        <v>64</v>
      </c>
      <c r="D4571" t="s">
        <v>92</v>
      </c>
      <c r="E4571">
        <v>5671</v>
      </c>
      <c r="F4571">
        <v>2</v>
      </c>
    </row>
    <row r="4572" spans="1:6">
      <c r="A4572">
        <v>4814</v>
      </c>
      <c r="B4572">
        <v>22</v>
      </c>
      <c r="C4572" t="s">
        <v>64</v>
      </c>
      <c r="D4572" t="s">
        <v>92</v>
      </c>
      <c r="E4572">
        <v>2709</v>
      </c>
      <c r="F4572">
        <v>2</v>
      </c>
    </row>
    <row r="4573" spans="1:6">
      <c r="A4573">
        <v>4814</v>
      </c>
      <c r="B4573">
        <v>22</v>
      </c>
      <c r="C4573" t="s">
        <v>64</v>
      </c>
      <c r="D4573" t="s">
        <v>92</v>
      </c>
      <c r="E4573">
        <v>2296</v>
      </c>
      <c r="F4573">
        <v>2</v>
      </c>
    </row>
    <row r="4574" spans="1:6">
      <c r="A4574">
        <v>4814</v>
      </c>
      <c r="B4574">
        <v>22</v>
      </c>
      <c r="C4574" t="s">
        <v>64</v>
      </c>
      <c r="D4574" t="s">
        <v>92</v>
      </c>
      <c r="E4574">
        <v>4249</v>
      </c>
      <c r="F4574">
        <v>2</v>
      </c>
    </row>
    <row r="4575" spans="1:6">
      <c r="A4575">
        <v>4814</v>
      </c>
      <c r="B4575">
        <v>22</v>
      </c>
      <c r="C4575" t="s">
        <v>64</v>
      </c>
      <c r="D4575" t="s">
        <v>92</v>
      </c>
      <c r="E4575">
        <v>1090</v>
      </c>
      <c r="F4575">
        <v>2</v>
      </c>
    </row>
    <row r="4576" spans="1:6">
      <c r="A4576">
        <v>4814</v>
      </c>
      <c r="B4576">
        <v>22</v>
      </c>
      <c r="C4576" t="s">
        <v>64</v>
      </c>
      <c r="D4576" t="s">
        <v>92</v>
      </c>
      <c r="E4576">
        <v>374</v>
      </c>
      <c r="F4576">
        <v>2</v>
      </c>
    </row>
    <row r="4577" spans="1:6">
      <c r="A4577">
        <v>4814</v>
      </c>
      <c r="B4577">
        <v>22</v>
      </c>
      <c r="C4577" t="s">
        <v>64</v>
      </c>
      <c r="D4577" t="s">
        <v>92</v>
      </c>
      <c r="E4577">
        <v>1241</v>
      </c>
      <c r="F4577">
        <v>2</v>
      </c>
    </row>
    <row r="4578" spans="1:6">
      <c r="A4578">
        <v>4814</v>
      </c>
      <c r="B4578">
        <v>22</v>
      </c>
      <c r="C4578" t="s">
        <v>64</v>
      </c>
      <c r="D4578" t="s">
        <v>92</v>
      </c>
      <c r="E4578">
        <v>5223</v>
      </c>
      <c r="F4578">
        <v>2</v>
      </c>
    </row>
    <row r="4579" spans="1:6">
      <c r="A4579">
        <v>4814</v>
      </c>
      <c r="B4579">
        <v>22</v>
      </c>
      <c r="C4579" t="s">
        <v>64</v>
      </c>
      <c r="D4579" t="s">
        <v>92</v>
      </c>
      <c r="E4579">
        <v>5450</v>
      </c>
      <c r="F4579">
        <v>1</v>
      </c>
    </row>
    <row r="4580" spans="1:6">
      <c r="A4580">
        <v>4814</v>
      </c>
      <c r="B4580">
        <v>22</v>
      </c>
      <c r="C4580" t="s">
        <v>64</v>
      </c>
      <c r="D4580" t="s">
        <v>92</v>
      </c>
      <c r="E4580">
        <v>2249</v>
      </c>
      <c r="F4580">
        <v>1</v>
      </c>
    </row>
    <row r="4581" spans="1:6">
      <c r="A4581">
        <v>4814</v>
      </c>
      <c r="B4581">
        <v>22</v>
      </c>
      <c r="C4581" t="s">
        <v>64</v>
      </c>
      <c r="D4581" t="s">
        <v>92</v>
      </c>
      <c r="E4581">
        <v>4274</v>
      </c>
      <c r="F4581">
        <v>1</v>
      </c>
    </row>
    <row r="4582" spans="1:6">
      <c r="A4582">
        <v>4814</v>
      </c>
      <c r="B4582">
        <v>22</v>
      </c>
      <c r="C4582" t="s">
        <v>64</v>
      </c>
      <c r="D4582" t="s">
        <v>92</v>
      </c>
      <c r="E4582">
        <v>2861</v>
      </c>
      <c r="F4582">
        <v>1</v>
      </c>
    </row>
    <row r="4583" spans="1:6">
      <c r="A4583">
        <v>4814</v>
      </c>
      <c r="B4583">
        <v>22</v>
      </c>
      <c r="C4583" t="s">
        <v>64</v>
      </c>
      <c r="D4583" t="s">
        <v>92</v>
      </c>
      <c r="E4583">
        <v>132</v>
      </c>
      <c r="F4583">
        <v>1</v>
      </c>
    </row>
    <row r="4584" spans="1:6">
      <c r="A4584">
        <v>4814</v>
      </c>
      <c r="B4584">
        <v>22</v>
      </c>
      <c r="C4584" t="s">
        <v>64</v>
      </c>
      <c r="D4584" t="s">
        <v>92</v>
      </c>
      <c r="E4584">
        <v>2859</v>
      </c>
      <c r="F4584">
        <v>1</v>
      </c>
    </row>
    <row r="4585" spans="1:6">
      <c r="A4585">
        <v>4814</v>
      </c>
      <c r="B4585">
        <v>22</v>
      </c>
      <c r="C4585" t="s">
        <v>64</v>
      </c>
      <c r="D4585" t="s">
        <v>92</v>
      </c>
      <c r="E4585">
        <v>3688</v>
      </c>
      <c r="F4585">
        <v>1</v>
      </c>
    </row>
    <row r="4586" spans="1:6">
      <c r="A4586">
        <v>4814</v>
      </c>
      <c r="B4586">
        <v>22</v>
      </c>
      <c r="C4586" t="s">
        <v>64</v>
      </c>
      <c r="D4586" t="s">
        <v>92</v>
      </c>
      <c r="E4586">
        <v>4202</v>
      </c>
      <c r="F4586">
        <v>1</v>
      </c>
    </row>
    <row r="4587" spans="1:6">
      <c r="A4587">
        <v>4814</v>
      </c>
      <c r="B4587">
        <v>22</v>
      </c>
      <c r="C4587" t="s">
        <v>64</v>
      </c>
      <c r="D4587" t="s">
        <v>92</v>
      </c>
      <c r="E4587">
        <v>45</v>
      </c>
      <c r="F4587">
        <v>1</v>
      </c>
    </row>
    <row r="4588" spans="1:6">
      <c r="A4588">
        <v>4814</v>
      </c>
      <c r="B4588">
        <v>22</v>
      </c>
      <c r="C4588" t="s">
        <v>64</v>
      </c>
      <c r="D4588" t="s">
        <v>92</v>
      </c>
      <c r="E4588">
        <v>2634</v>
      </c>
      <c r="F4588">
        <v>1</v>
      </c>
    </row>
    <row r="4589" spans="1:6">
      <c r="A4589">
        <v>4814</v>
      </c>
      <c r="B4589">
        <v>22</v>
      </c>
      <c r="C4589" t="s">
        <v>64</v>
      </c>
      <c r="D4589" t="s">
        <v>92</v>
      </c>
      <c r="E4589">
        <v>90</v>
      </c>
      <c r="F4589">
        <v>1</v>
      </c>
    </row>
    <row r="4590" spans="1:6">
      <c r="A4590">
        <v>4814</v>
      </c>
      <c r="B4590">
        <v>22</v>
      </c>
      <c r="C4590" t="s">
        <v>64</v>
      </c>
      <c r="D4590" t="s">
        <v>92</v>
      </c>
      <c r="E4590">
        <v>2074</v>
      </c>
      <c r="F4590">
        <v>1</v>
      </c>
    </row>
    <row r="4591" spans="1:6">
      <c r="A4591">
        <v>4814</v>
      </c>
      <c r="B4591">
        <v>22</v>
      </c>
      <c r="C4591" t="s">
        <v>64</v>
      </c>
      <c r="D4591" t="s">
        <v>92</v>
      </c>
      <c r="E4591">
        <v>5267</v>
      </c>
      <c r="F4591">
        <v>1</v>
      </c>
    </row>
    <row r="4592" spans="1:6">
      <c r="A4592">
        <v>4814</v>
      </c>
      <c r="B4592">
        <v>22</v>
      </c>
      <c r="C4592" t="s">
        <v>64</v>
      </c>
      <c r="D4592" t="s">
        <v>92</v>
      </c>
      <c r="E4592">
        <v>4213</v>
      </c>
      <c r="F4592">
        <v>1</v>
      </c>
    </row>
    <row r="4593" spans="1:6">
      <c r="A4593">
        <v>4814</v>
      </c>
      <c r="B4593">
        <v>22</v>
      </c>
      <c r="C4593" t="s">
        <v>64</v>
      </c>
      <c r="D4593" t="s">
        <v>92</v>
      </c>
      <c r="E4593">
        <v>4292</v>
      </c>
      <c r="F4593">
        <v>1</v>
      </c>
    </row>
    <row r="4594" spans="1:6">
      <c r="A4594">
        <v>4814</v>
      </c>
      <c r="B4594">
        <v>22</v>
      </c>
      <c r="C4594" t="s">
        <v>64</v>
      </c>
      <c r="D4594" t="s">
        <v>92</v>
      </c>
      <c r="E4594">
        <v>3675</v>
      </c>
      <c r="F4594">
        <v>1</v>
      </c>
    </row>
    <row r="4595" spans="1:6">
      <c r="A4595">
        <v>4814</v>
      </c>
      <c r="B4595">
        <v>22</v>
      </c>
      <c r="C4595" t="s">
        <v>64</v>
      </c>
      <c r="D4595" t="s">
        <v>92</v>
      </c>
      <c r="E4595">
        <v>3969</v>
      </c>
      <c r="F4595">
        <v>1</v>
      </c>
    </row>
    <row r="4596" spans="1:6">
      <c r="A4596">
        <v>4814</v>
      </c>
      <c r="B4596">
        <v>22</v>
      </c>
      <c r="C4596" t="s">
        <v>64</v>
      </c>
      <c r="D4596" t="s">
        <v>92</v>
      </c>
      <c r="E4596">
        <v>3877</v>
      </c>
      <c r="F4596">
        <v>1</v>
      </c>
    </row>
    <row r="4597" spans="1:6">
      <c r="A4597">
        <v>4814</v>
      </c>
      <c r="B4597">
        <v>22</v>
      </c>
      <c r="C4597" t="s">
        <v>64</v>
      </c>
      <c r="D4597" t="s">
        <v>92</v>
      </c>
      <c r="E4597">
        <v>4450</v>
      </c>
      <c r="F4597">
        <v>1</v>
      </c>
    </row>
    <row r="4598" spans="1:6">
      <c r="A4598">
        <v>4814</v>
      </c>
      <c r="B4598">
        <v>22</v>
      </c>
      <c r="C4598" t="s">
        <v>64</v>
      </c>
      <c r="D4598" t="s">
        <v>92</v>
      </c>
      <c r="E4598">
        <v>2720</v>
      </c>
      <c r="F4598">
        <v>1</v>
      </c>
    </row>
    <row r="4599" spans="1:6">
      <c r="A4599">
        <v>4814</v>
      </c>
      <c r="B4599">
        <v>22</v>
      </c>
      <c r="C4599" t="s">
        <v>64</v>
      </c>
      <c r="D4599" t="s">
        <v>92</v>
      </c>
      <c r="E4599">
        <v>1072</v>
      </c>
      <c r="F4599">
        <v>1</v>
      </c>
    </row>
    <row r="4600" spans="1:6">
      <c r="A4600">
        <v>4814</v>
      </c>
      <c r="B4600">
        <v>22</v>
      </c>
      <c r="C4600" t="s">
        <v>64</v>
      </c>
      <c r="D4600" t="s">
        <v>92</v>
      </c>
      <c r="E4600">
        <v>5404</v>
      </c>
      <c r="F4600">
        <v>1</v>
      </c>
    </row>
    <row r="4601" spans="1:6">
      <c r="A4601">
        <v>4814</v>
      </c>
      <c r="B4601">
        <v>22</v>
      </c>
      <c r="C4601" t="s">
        <v>64</v>
      </c>
      <c r="D4601" t="s">
        <v>92</v>
      </c>
      <c r="E4601">
        <v>5470</v>
      </c>
      <c r="F4601">
        <v>1</v>
      </c>
    </row>
    <row r="4602" spans="1:6">
      <c r="A4602">
        <v>4814</v>
      </c>
      <c r="B4602">
        <v>22</v>
      </c>
      <c r="C4602" t="s">
        <v>64</v>
      </c>
      <c r="D4602" t="s">
        <v>92</v>
      </c>
      <c r="E4602">
        <v>5350</v>
      </c>
      <c r="F4602">
        <v>1</v>
      </c>
    </row>
    <row r="4603" spans="1:6">
      <c r="A4603">
        <v>4814</v>
      </c>
      <c r="B4603">
        <v>22</v>
      </c>
      <c r="C4603" t="s">
        <v>64</v>
      </c>
      <c r="D4603" t="s">
        <v>92</v>
      </c>
      <c r="E4603">
        <v>4831</v>
      </c>
      <c r="F4603">
        <v>1</v>
      </c>
    </row>
    <row r="4604" spans="1:6">
      <c r="A4604">
        <v>4814</v>
      </c>
      <c r="B4604">
        <v>22</v>
      </c>
      <c r="C4604" t="s">
        <v>64</v>
      </c>
      <c r="D4604" t="s">
        <v>92</v>
      </c>
      <c r="E4604">
        <v>2934</v>
      </c>
      <c r="F4604">
        <v>1</v>
      </c>
    </row>
    <row r="4605" spans="1:6">
      <c r="A4605">
        <v>4814</v>
      </c>
      <c r="B4605">
        <v>22</v>
      </c>
      <c r="C4605" t="s">
        <v>64</v>
      </c>
      <c r="D4605" t="s">
        <v>92</v>
      </c>
      <c r="E4605">
        <v>2313</v>
      </c>
      <c r="F4605">
        <v>1</v>
      </c>
    </row>
    <row r="4606" spans="1:6">
      <c r="A4606">
        <v>4814</v>
      </c>
      <c r="B4606">
        <v>22</v>
      </c>
      <c r="C4606" t="s">
        <v>64</v>
      </c>
      <c r="D4606" t="s">
        <v>92</v>
      </c>
      <c r="E4606">
        <v>2597</v>
      </c>
      <c r="F4606">
        <v>1</v>
      </c>
    </row>
    <row r="4607" spans="1:6">
      <c r="A4607">
        <v>4814</v>
      </c>
      <c r="B4607">
        <v>22</v>
      </c>
      <c r="C4607" t="s">
        <v>64</v>
      </c>
      <c r="D4607" t="s">
        <v>92</v>
      </c>
      <c r="E4607">
        <v>2660</v>
      </c>
      <c r="F4607">
        <v>1</v>
      </c>
    </row>
    <row r="4608" spans="1:6">
      <c r="A4608">
        <v>4814</v>
      </c>
      <c r="B4608">
        <v>22</v>
      </c>
      <c r="C4608" t="s">
        <v>64</v>
      </c>
      <c r="D4608" t="s">
        <v>92</v>
      </c>
      <c r="E4608">
        <v>5782</v>
      </c>
      <c r="F4608">
        <v>1</v>
      </c>
    </row>
    <row r="4609" spans="1:6">
      <c r="A4609">
        <v>4814</v>
      </c>
      <c r="B4609">
        <v>22</v>
      </c>
      <c r="C4609" t="s">
        <v>64</v>
      </c>
      <c r="D4609" t="s">
        <v>92</v>
      </c>
      <c r="E4609">
        <v>1344</v>
      </c>
      <c r="F4609">
        <v>1</v>
      </c>
    </row>
    <row r="4610" spans="1:6">
      <c r="A4610">
        <v>4814</v>
      </c>
      <c r="B4610">
        <v>22</v>
      </c>
      <c r="C4610" t="s">
        <v>64</v>
      </c>
      <c r="D4610" t="s">
        <v>92</v>
      </c>
      <c r="E4610">
        <v>5156</v>
      </c>
      <c r="F4610">
        <v>1</v>
      </c>
    </row>
    <row r="4611" spans="1:6">
      <c r="A4611">
        <v>4814</v>
      </c>
      <c r="B4611">
        <v>22</v>
      </c>
      <c r="C4611" t="s">
        <v>64</v>
      </c>
      <c r="D4611" t="s">
        <v>92</v>
      </c>
      <c r="E4611">
        <v>2078</v>
      </c>
      <c r="F4611">
        <v>1</v>
      </c>
    </row>
    <row r="4612" spans="1:6">
      <c r="A4612">
        <v>4814</v>
      </c>
      <c r="B4612">
        <v>22</v>
      </c>
      <c r="C4612" t="s">
        <v>64</v>
      </c>
      <c r="D4612" t="s">
        <v>92</v>
      </c>
      <c r="E4612">
        <v>2169</v>
      </c>
      <c r="F4612">
        <v>1</v>
      </c>
    </row>
    <row r="4613" spans="1:6">
      <c r="A4613">
        <v>4814</v>
      </c>
      <c r="B4613">
        <v>22</v>
      </c>
      <c r="C4613" t="s">
        <v>64</v>
      </c>
      <c r="D4613" t="s">
        <v>92</v>
      </c>
      <c r="E4613">
        <v>4288</v>
      </c>
      <c r="F4613">
        <v>1</v>
      </c>
    </row>
    <row r="4614" spans="1:6">
      <c r="A4614">
        <v>4814</v>
      </c>
      <c r="B4614">
        <v>22</v>
      </c>
      <c r="C4614" t="s">
        <v>64</v>
      </c>
      <c r="D4614" t="s">
        <v>92</v>
      </c>
      <c r="E4614">
        <v>2361</v>
      </c>
      <c r="F4614">
        <v>1</v>
      </c>
    </row>
    <row r="4615" spans="1:6">
      <c r="A4615">
        <v>4814</v>
      </c>
      <c r="B4615">
        <v>22</v>
      </c>
      <c r="C4615" t="s">
        <v>64</v>
      </c>
      <c r="D4615" t="s">
        <v>92</v>
      </c>
      <c r="E4615">
        <v>5585</v>
      </c>
      <c r="F4615">
        <v>1</v>
      </c>
    </row>
    <row r="4616" spans="1:6">
      <c r="A4616">
        <v>4814</v>
      </c>
      <c r="B4616">
        <v>22</v>
      </c>
      <c r="C4616" t="s">
        <v>64</v>
      </c>
      <c r="D4616" t="s">
        <v>92</v>
      </c>
      <c r="E4616">
        <v>5964</v>
      </c>
      <c r="F4616">
        <v>1</v>
      </c>
    </row>
    <row r="4617" spans="1:6">
      <c r="A4617">
        <v>4814</v>
      </c>
      <c r="B4617">
        <v>22</v>
      </c>
      <c r="C4617" t="s">
        <v>64</v>
      </c>
      <c r="D4617" t="s">
        <v>92</v>
      </c>
      <c r="E4617">
        <v>4205</v>
      </c>
      <c r="F4617">
        <v>1</v>
      </c>
    </row>
    <row r="4618" spans="1:6">
      <c r="A4618">
        <v>4814</v>
      </c>
      <c r="B4618">
        <v>22</v>
      </c>
      <c r="C4618" t="s">
        <v>64</v>
      </c>
      <c r="D4618" t="s">
        <v>92</v>
      </c>
      <c r="E4618">
        <v>5461</v>
      </c>
      <c r="F4618">
        <v>1</v>
      </c>
    </row>
    <row r="4619" spans="1:6">
      <c r="A4619">
        <v>4814</v>
      </c>
      <c r="B4619">
        <v>22</v>
      </c>
      <c r="C4619" t="s">
        <v>64</v>
      </c>
      <c r="D4619" t="s">
        <v>92</v>
      </c>
      <c r="E4619">
        <v>4230</v>
      </c>
      <c r="F4619">
        <v>1</v>
      </c>
    </row>
    <row r="4620" spans="1:6">
      <c r="A4620">
        <v>4814</v>
      </c>
      <c r="B4620">
        <v>22</v>
      </c>
      <c r="C4620" t="s">
        <v>64</v>
      </c>
      <c r="D4620" t="s">
        <v>92</v>
      </c>
      <c r="E4620">
        <v>4501</v>
      </c>
      <c r="F4620">
        <v>1</v>
      </c>
    </row>
    <row r="4621" spans="1:6">
      <c r="A4621">
        <v>4814</v>
      </c>
      <c r="B4621">
        <v>22</v>
      </c>
      <c r="C4621" t="s">
        <v>64</v>
      </c>
      <c r="D4621" t="s">
        <v>92</v>
      </c>
      <c r="E4621">
        <v>2040</v>
      </c>
      <c r="F4621">
        <v>1</v>
      </c>
    </row>
    <row r="4622" spans="1:6">
      <c r="A4622">
        <v>4814</v>
      </c>
      <c r="B4622">
        <v>22</v>
      </c>
      <c r="C4622" t="s">
        <v>64</v>
      </c>
      <c r="D4622" t="s">
        <v>92</v>
      </c>
      <c r="E4622">
        <v>193</v>
      </c>
      <c r="F4622">
        <v>1</v>
      </c>
    </row>
    <row r="4623" spans="1:6">
      <c r="A4623">
        <v>4814</v>
      </c>
      <c r="B4623">
        <v>22</v>
      </c>
      <c r="C4623" t="s">
        <v>64</v>
      </c>
      <c r="D4623" t="s">
        <v>92</v>
      </c>
      <c r="E4623">
        <v>3446</v>
      </c>
      <c r="F4623">
        <v>1</v>
      </c>
    </row>
    <row r="4624" spans="1:6">
      <c r="A4624">
        <v>4814</v>
      </c>
      <c r="B4624">
        <v>22</v>
      </c>
      <c r="C4624" t="s">
        <v>64</v>
      </c>
      <c r="D4624" t="s">
        <v>92</v>
      </c>
      <c r="E4624">
        <v>2019</v>
      </c>
      <c r="F4624">
        <v>1</v>
      </c>
    </row>
    <row r="4625" spans="1:6">
      <c r="A4625">
        <v>4814</v>
      </c>
      <c r="B4625">
        <v>22</v>
      </c>
      <c r="C4625" t="s">
        <v>64</v>
      </c>
      <c r="D4625" t="s">
        <v>92</v>
      </c>
      <c r="E4625">
        <v>2039</v>
      </c>
      <c r="F4625">
        <v>1</v>
      </c>
    </row>
    <row r="4626" spans="1:6">
      <c r="A4626">
        <v>4814</v>
      </c>
      <c r="B4626">
        <v>22</v>
      </c>
      <c r="C4626" t="s">
        <v>64</v>
      </c>
      <c r="D4626" t="s">
        <v>92</v>
      </c>
      <c r="E4626">
        <v>3476</v>
      </c>
      <c r="F4626">
        <v>1</v>
      </c>
    </row>
    <row r="4627" spans="1:6">
      <c r="A4627">
        <v>4814</v>
      </c>
      <c r="B4627">
        <v>22</v>
      </c>
      <c r="C4627" t="s">
        <v>64</v>
      </c>
      <c r="D4627" t="s">
        <v>92</v>
      </c>
      <c r="E4627">
        <v>4984</v>
      </c>
      <c r="F4627">
        <v>1</v>
      </c>
    </row>
    <row r="4628" spans="1:6">
      <c r="A4628">
        <v>4814</v>
      </c>
      <c r="B4628">
        <v>22</v>
      </c>
      <c r="C4628" t="s">
        <v>64</v>
      </c>
      <c r="D4628" t="s">
        <v>92</v>
      </c>
      <c r="E4628">
        <v>3440</v>
      </c>
      <c r="F4628">
        <v>1</v>
      </c>
    </row>
    <row r="4629" spans="1:6">
      <c r="A4629">
        <v>4814</v>
      </c>
      <c r="B4629">
        <v>22</v>
      </c>
      <c r="C4629" t="s">
        <v>64</v>
      </c>
      <c r="D4629" t="s">
        <v>92</v>
      </c>
      <c r="E4629">
        <v>2400</v>
      </c>
      <c r="F4629">
        <v>1</v>
      </c>
    </row>
    <row r="4630" spans="1:6">
      <c r="A4630">
        <v>4814</v>
      </c>
      <c r="B4630">
        <v>22</v>
      </c>
      <c r="C4630" t="s">
        <v>64</v>
      </c>
      <c r="D4630" t="s">
        <v>92</v>
      </c>
      <c r="E4630">
        <v>5851</v>
      </c>
      <c r="F4630">
        <v>1</v>
      </c>
    </row>
    <row r="4631" spans="1:6">
      <c r="A4631">
        <v>4814</v>
      </c>
      <c r="B4631">
        <v>22</v>
      </c>
      <c r="C4631" t="s">
        <v>64</v>
      </c>
      <c r="D4631" t="s">
        <v>92</v>
      </c>
      <c r="E4631">
        <v>5601</v>
      </c>
      <c r="F4631">
        <v>1</v>
      </c>
    </row>
    <row r="4632" spans="1:6">
      <c r="A4632">
        <v>4814</v>
      </c>
      <c r="B4632">
        <v>23</v>
      </c>
      <c r="C4632" t="s">
        <v>64</v>
      </c>
      <c r="D4632" t="s">
        <v>92</v>
      </c>
      <c r="E4632">
        <v>5790</v>
      </c>
      <c r="F4632">
        <v>8</v>
      </c>
    </row>
    <row r="4633" spans="1:6">
      <c r="A4633">
        <v>4814</v>
      </c>
      <c r="B4633">
        <v>23</v>
      </c>
      <c r="C4633" t="s">
        <v>64</v>
      </c>
      <c r="D4633" t="s">
        <v>92</v>
      </c>
      <c r="E4633">
        <v>4734</v>
      </c>
      <c r="F4633">
        <v>5</v>
      </c>
    </row>
    <row r="4634" spans="1:6">
      <c r="A4634">
        <v>4814</v>
      </c>
      <c r="B4634">
        <v>23</v>
      </c>
      <c r="C4634" t="s">
        <v>64</v>
      </c>
      <c r="D4634" t="s">
        <v>92</v>
      </c>
      <c r="E4634">
        <v>5495</v>
      </c>
      <c r="F4634">
        <v>4</v>
      </c>
    </row>
    <row r="4635" spans="1:6">
      <c r="A4635">
        <v>4814</v>
      </c>
      <c r="B4635">
        <v>23</v>
      </c>
      <c r="C4635" t="s">
        <v>64</v>
      </c>
      <c r="D4635" t="s">
        <v>92</v>
      </c>
      <c r="E4635">
        <v>1014</v>
      </c>
      <c r="F4635">
        <v>4</v>
      </c>
    </row>
    <row r="4636" spans="1:6">
      <c r="A4636">
        <v>4814</v>
      </c>
      <c r="B4636">
        <v>23</v>
      </c>
      <c r="C4636" t="s">
        <v>64</v>
      </c>
      <c r="D4636" t="s">
        <v>92</v>
      </c>
      <c r="E4636">
        <v>148</v>
      </c>
      <c r="F4636">
        <v>4</v>
      </c>
    </row>
    <row r="4637" spans="1:6">
      <c r="A4637">
        <v>4814</v>
      </c>
      <c r="B4637">
        <v>23</v>
      </c>
      <c r="C4637" t="s">
        <v>64</v>
      </c>
      <c r="D4637" t="s">
        <v>92</v>
      </c>
      <c r="E4637">
        <v>3677</v>
      </c>
      <c r="F4637">
        <v>4</v>
      </c>
    </row>
    <row r="4638" spans="1:6">
      <c r="A4638">
        <v>4814</v>
      </c>
      <c r="B4638">
        <v>23</v>
      </c>
      <c r="C4638" t="s">
        <v>64</v>
      </c>
      <c r="D4638" t="s">
        <v>92</v>
      </c>
      <c r="E4638">
        <v>3159</v>
      </c>
      <c r="F4638">
        <v>3</v>
      </c>
    </row>
    <row r="4639" spans="1:6">
      <c r="A4639">
        <v>4814</v>
      </c>
      <c r="B4639">
        <v>23</v>
      </c>
      <c r="C4639" t="s">
        <v>64</v>
      </c>
      <c r="D4639" t="s">
        <v>92</v>
      </c>
      <c r="E4639">
        <v>3356</v>
      </c>
      <c r="F4639">
        <v>3</v>
      </c>
    </row>
    <row r="4640" spans="1:6">
      <c r="A4640">
        <v>4814</v>
      </c>
      <c r="B4640">
        <v>23</v>
      </c>
      <c r="C4640" t="s">
        <v>64</v>
      </c>
      <c r="D4640" t="s">
        <v>92</v>
      </c>
      <c r="E4640">
        <v>2041</v>
      </c>
      <c r="F4640">
        <v>2</v>
      </c>
    </row>
    <row r="4641" spans="1:6">
      <c r="A4641">
        <v>4814</v>
      </c>
      <c r="B4641">
        <v>23</v>
      </c>
      <c r="C4641" t="s">
        <v>64</v>
      </c>
      <c r="D4641" t="s">
        <v>92</v>
      </c>
      <c r="E4641">
        <v>3801</v>
      </c>
      <c r="F4641">
        <v>2</v>
      </c>
    </row>
    <row r="4642" spans="1:6">
      <c r="A4642">
        <v>4814</v>
      </c>
      <c r="B4642">
        <v>23</v>
      </c>
      <c r="C4642" t="s">
        <v>64</v>
      </c>
      <c r="D4642" t="s">
        <v>92</v>
      </c>
      <c r="E4642">
        <v>4511</v>
      </c>
      <c r="F4642">
        <v>2</v>
      </c>
    </row>
    <row r="4643" spans="1:6">
      <c r="A4643">
        <v>4814</v>
      </c>
      <c r="B4643">
        <v>23</v>
      </c>
      <c r="C4643" t="s">
        <v>64</v>
      </c>
      <c r="D4643" t="s">
        <v>92</v>
      </c>
      <c r="E4643">
        <v>5450</v>
      </c>
      <c r="F4643">
        <v>2</v>
      </c>
    </row>
    <row r="4644" spans="1:6">
      <c r="A4644">
        <v>4814</v>
      </c>
      <c r="B4644">
        <v>23</v>
      </c>
      <c r="C4644" t="s">
        <v>64</v>
      </c>
      <c r="D4644" t="s">
        <v>92</v>
      </c>
      <c r="E4644">
        <v>4225</v>
      </c>
      <c r="F4644">
        <v>2</v>
      </c>
    </row>
    <row r="4645" spans="1:6">
      <c r="A4645">
        <v>4814</v>
      </c>
      <c r="B4645">
        <v>23</v>
      </c>
      <c r="C4645" t="s">
        <v>64</v>
      </c>
      <c r="D4645" t="s">
        <v>92</v>
      </c>
      <c r="E4645">
        <v>4392</v>
      </c>
      <c r="F4645">
        <v>2</v>
      </c>
    </row>
    <row r="4646" spans="1:6">
      <c r="A4646">
        <v>4814</v>
      </c>
      <c r="B4646">
        <v>23</v>
      </c>
      <c r="C4646" t="s">
        <v>64</v>
      </c>
      <c r="D4646" t="s">
        <v>92</v>
      </c>
      <c r="E4646">
        <v>3995</v>
      </c>
      <c r="F4646">
        <v>2</v>
      </c>
    </row>
    <row r="4647" spans="1:6">
      <c r="A4647">
        <v>4814</v>
      </c>
      <c r="B4647">
        <v>23</v>
      </c>
      <c r="C4647" t="s">
        <v>64</v>
      </c>
      <c r="D4647" t="s">
        <v>92</v>
      </c>
      <c r="E4647">
        <v>4660</v>
      </c>
      <c r="F4647">
        <v>2</v>
      </c>
    </row>
    <row r="4648" spans="1:6">
      <c r="A4648">
        <v>4814</v>
      </c>
      <c r="B4648">
        <v>23</v>
      </c>
      <c r="C4648" t="s">
        <v>64</v>
      </c>
      <c r="D4648" t="s">
        <v>92</v>
      </c>
      <c r="E4648">
        <v>2418</v>
      </c>
      <c r="F4648">
        <v>2</v>
      </c>
    </row>
    <row r="4649" spans="1:6">
      <c r="A4649">
        <v>4814</v>
      </c>
      <c r="B4649">
        <v>23</v>
      </c>
      <c r="C4649" t="s">
        <v>64</v>
      </c>
      <c r="D4649" t="s">
        <v>92</v>
      </c>
      <c r="E4649">
        <v>4122</v>
      </c>
      <c r="F4649">
        <v>2</v>
      </c>
    </row>
    <row r="4650" spans="1:6">
      <c r="A4650">
        <v>4814</v>
      </c>
      <c r="B4650">
        <v>23</v>
      </c>
      <c r="C4650" t="s">
        <v>64</v>
      </c>
      <c r="D4650" t="s">
        <v>92</v>
      </c>
      <c r="E4650">
        <v>4183</v>
      </c>
      <c r="F4650">
        <v>2</v>
      </c>
    </row>
    <row r="4651" spans="1:6">
      <c r="A4651">
        <v>4814</v>
      </c>
      <c r="B4651">
        <v>23</v>
      </c>
      <c r="C4651" t="s">
        <v>64</v>
      </c>
      <c r="D4651" t="s">
        <v>92</v>
      </c>
      <c r="E4651">
        <v>349</v>
      </c>
      <c r="F4651">
        <v>2</v>
      </c>
    </row>
    <row r="4652" spans="1:6">
      <c r="A4652">
        <v>4814</v>
      </c>
      <c r="B4652">
        <v>23</v>
      </c>
      <c r="C4652" t="s">
        <v>64</v>
      </c>
      <c r="D4652" t="s">
        <v>92</v>
      </c>
      <c r="E4652">
        <v>5881</v>
      </c>
      <c r="F4652">
        <v>1</v>
      </c>
    </row>
    <row r="4653" spans="1:6">
      <c r="A4653">
        <v>4814</v>
      </c>
      <c r="B4653">
        <v>23</v>
      </c>
      <c r="C4653" t="s">
        <v>64</v>
      </c>
      <c r="D4653" t="s">
        <v>92</v>
      </c>
      <c r="E4653">
        <v>3453</v>
      </c>
      <c r="F4653">
        <v>1</v>
      </c>
    </row>
    <row r="4654" spans="1:6">
      <c r="A4654">
        <v>4814</v>
      </c>
      <c r="B4654">
        <v>23</v>
      </c>
      <c r="C4654" t="s">
        <v>64</v>
      </c>
      <c r="D4654" t="s">
        <v>92</v>
      </c>
      <c r="E4654">
        <v>2361</v>
      </c>
      <c r="F4654">
        <v>1</v>
      </c>
    </row>
    <row r="4655" spans="1:6">
      <c r="A4655">
        <v>4814</v>
      </c>
      <c r="B4655">
        <v>23</v>
      </c>
      <c r="C4655" t="s">
        <v>64</v>
      </c>
      <c r="D4655" t="s">
        <v>92</v>
      </c>
      <c r="E4655">
        <v>3572</v>
      </c>
      <c r="F4655">
        <v>1</v>
      </c>
    </row>
    <row r="4656" spans="1:6">
      <c r="A4656">
        <v>4814</v>
      </c>
      <c r="B4656">
        <v>23</v>
      </c>
      <c r="C4656" t="s">
        <v>64</v>
      </c>
      <c r="D4656" t="s">
        <v>92</v>
      </c>
      <c r="E4656">
        <v>4614</v>
      </c>
      <c r="F4656">
        <v>1</v>
      </c>
    </row>
    <row r="4657" spans="1:6">
      <c r="A4657">
        <v>4814</v>
      </c>
      <c r="B4657">
        <v>23</v>
      </c>
      <c r="C4657" t="s">
        <v>64</v>
      </c>
      <c r="D4657" t="s">
        <v>92</v>
      </c>
      <c r="E4657">
        <v>33</v>
      </c>
      <c r="F4657">
        <v>1</v>
      </c>
    </row>
    <row r="4658" spans="1:6">
      <c r="A4658">
        <v>4814</v>
      </c>
      <c r="B4658">
        <v>23</v>
      </c>
      <c r="C4658" t="s">
        <v>64</v>
      </c>
      <c r="D4658" t="s">
        <v>92</v>
      </c>
      <c r="E4658">
        <v>14</v>
      </c>
      <c r="F4658">
        <v>1</v>
      </c>
    </row>
    <row r="4659" spans="1:6">
      <c r="A4659">
        <v>4814</v>
      </c>
      <c r="B4659">
        <v>23</v>
      </c>
      <c r="C4659" t="s">
        <v>64</v>
      </c>
      <c r="D4659" t="s">
        <v>92</v>
      </c>
      <c r="E4659">
        <v>5915</v>
      </c>
      <c r="F4659">
        <v>1</v>
      </c>
    </row>
    <row r="4660" spans="1:6">
      <c r="A4660">
        <v>4814</v>
      </c>
      <c r="B4660">
        <v>23</v>
      </c>
      <c r="C4660" t="s">
        <v>64</v>
      </c>
      <c r="D4660" t="s">
        <v>92</v>
      </c>
      <c r="E4660">
        <v>2797</v>
      </c>
      <c r="F4660">
        <v>1</v>
      </c>
    </row>
    <row r="4661" spans="1:6">
      <c r="A4661">
        <v>4814</v>
      </c>
      <c r="B4661">
        <v>23</v>
      </c>
      <c r="C4661" t="s">
        <v>64</v>
      </c>
      <c r="D4661" t="s">
        <v>92</v>
      </c>
      <c r="E4661">
        <v>2039</v>
      </c>
      <c r="F4661">
        <v>1</v>
      </c>
    </row>
    <row r="4662" spans="1:6">
      <c r="A4662">
        <v>4814</v>
      </c>
      <c r="B4662">
        <v>23</v>
      </c>
      <c r="C4662" t="s">
        <v>64</v>
      </c>
      <c r="D4662" t="s">
        <v>92</v>
      </c>
      <c r="E4662">
        <v>4928</v>
      </c>
      <c r="F4662">
        <v>1</v>
      </c>
    </row>
    <row r="4663" spans="1:6">
      <c r="A4663">
        <v>4814</v>
      </c>
      <c r="B4663">
        <v>23</v>
      </c>
      <c r="C4663" t="s">
        <v>64</v>
      </c>
      <c r="D4663" t="s">
        <v>92</v>
      </c>
      <c r="E4663">
        <v>5151</v>
      </c>
      <c r="F4663">
        <v>1</v>
      </c>
    </row>
    <row r="4664" spans="1:6">
      <c r="A4664">
        <v>4814</v>
      </c>
      <c r="B4664">
        <v>23</v>
      </c>
      <c r="C4664" t="s">
        <v>64</v>
      </c>
      <c r="D4664" t="s">
        <v>92</v>
      </c>
      <c r="E4664">
        <v>13</v>
      </c>
      <c r="F4664">
        <v>1</v>
      </c>
    </row>
    <row r="4665" spans="1:6">
      <c r="A4665">
        <v>4814</v>
      </c>
      <c r="B4665">
        <v>23</v>
      </c>
      <c r="C4665" t="s">
        <v>64</v>
      </c>
      <c r="D4665" t="s">
        <v>92</v>
      </c>
      <c r="E4665">
        <v>3935</v>
      </c>
      <c r="F4665">
        <v>1</v>
      </c>
    </row>
    <row r="4666" spans="1:6">
      <c r="A4666">
        <v>4814</v>
      </c>
      <c r="B4666">
        <v>23</v>
      </c>
      <c r="C4666" t="s">
        <v>64</v>
      </c>
      <c r="D4666" t="s">
        <v>92</v>
      </c>
      <c r="E4666">
        <v>4870</v>
      </c>
      <c r="F4666">
        <v>1</v>
      </c>
    </row>
    <row r="4667" spans="1:6">
      <c r="A4667">
        <v>4814</v>
      </c>
      <c r="B4667">
        <v>23</v>
      </c>
      <c r="C4667" t="s">
        <v>64</v>
      </c>
      <c r="D4667" t="s">
        <v>92</v>
      </c>
      <c r="E4667">
        <v>3108</v>
      </c>
      <c r="F4667">
        <v>1</v>
      </c>
    </row>
    <row r="4668" spans="1:6">
      <c r="A4668">
        <v>4814</v>
      </c>
      <c r="B4668">
        <v>23</v>
      </c>
      <c r="C4668" t="s">
        <v>64</v>
      </c>
      <c r="D4668" t="s">
        <v>92</v>
      </c>
      <c r="E4668">
        <v>5973</v>
      </c>
      <c r="F4668">
        <v>1</v>
      </c>
    </row>
    <row r="4669" spans="1:6">
      <c r="A4669">
        <v>4814</v>
      </c>
      <c r="B4669">
        <v>23</v>
      </c>
      <c r="C4669" t="s">
        <v>64</v>
      </c>
      <c r="D4669" t="s">
        <v>92</v>
      </c>
      <c r="E4669">
        <v>3681</v>
      </c>
      <c r="F4669">
        <v>1</v>
      </c>
    </row>
    <row r="4670" spans="1:6">
      <c r="A4670">
        <v>4814</v>
      </c>
      <c r="B4670">
        <v>23</v>
      </c>
      <c r="C4670" t="s">
        <v>64</v>
      </c>
      <c r="D4670" t="s">
        <v>92</v>
      </c>
      <c r="E4670">
        <v>2700</v>
      </c>
      <c r="F4670">
        <v>1</v>
      </c>
    </row>
    <row r="4671" spans="1:6">
      <c r="A4671">
        <v>4814</v>
      </c>
      <c r="B4671">
        <v>23</v>
      </c>
      <c r="C4671" t="s">
        <v>64</v>
      </c>
      <c r="D4671" t="s">
        <v>92</v>
      </c>
      <c r="E4671">
        <v>2538</v>
      </c>
      <c r="F4671">
        <v>1</v>
      </c>
    </row>
    <row r="4672" spans="1:6">
      <c r="A4672">
        <v>4814</v>
      </c>
      <c r="B4672">
        <v>23</v>
      </c>
      <c r="C4672" t="s">
        <v>64</v>
      </c>
      <c r="D4672" t="s">
        <v>92</v>
      </c>
      <c r="E4672">
        <v>5376</v>
      </c>
      <c r="F4672">
        <v>1</v>
      </c>
    </row>
    <row r="4673" spans="1:6">
      <c r="A4673">
        <v>4814</v>
      </c>
      <c r="B4673">
        <v>23</v>
      </c>
      <c r="C4673" t="s">
        <v>64</v>
      </c>
      <c r="D4673" t="s">
        <v>92</v>
      </c>
      <c r="E4673">
        <v>1241</v>
      </c>
      <c r="F4673">
        <v>1</v>
      </c>
    </row>
    <row r="4674" spans="1:6">
      <c r="A4674">
        <v>4814</v>
      </c>
      <c r="B4674">
        <v>23</v>
      </c>
      <c r="C4674" t="s">
        <v>64</v>
      </c>
      <c r="D4674" t="s">
        <v>92</v>
      </c>
      <c r="E4674">
        <v>2433</v>
      </c>
      <c r="F4674">
        <v>1</v>
      </c>
    </row>
    <row r="4675" spans="1:6">
      <c r="A4675">
        <v>4814</v>
      </c>
      <c r="B4675">
        <v>23</v>
      </c>
      <c r="C4675" t="s">
        <v>64</v>
      </c>
      <c r="D4675" t="s">
        <v>92</v>
      </c>
      <c r="E4675">
        <v>78</v>
      </c>
      <c r="F4675">
        <v>1</v>
      </c>
    </row>
    <row r="4676" spans="1:6">
      <c r="A4676">
        <v>4814</v>
      </c>
      <c r="B4676">
        <v>23</v>
      </c>
      <c r="C4676" t="s">
        <v>64</v>
      </c>
      <c r="D4676" t="s">
        <v>92</v>
      </c>
      <c r="E4676">
        <v>1090</v>
      </c>
      <c r="F4676">
        <v>1</v>
      </c>
    </row>
    <row r="4677" spans="1:6">
      <c r="A4677">
        <v>4814</v>
      </c>
      <c r="B4677">
        <v>23</v>
      </c>
      <c r="C4677" t="s">
        <v>64</v>
      </c>
      <c r="D4677" t="s">
        <v>92</v>
      </c>
      <c r="E4677">
        <v>3039</v>
      </c>
      <c r="F4677">
        <v>1</v>
      </c>
    </row>
    <row r="4678" spans="1:6">
      <c r="A4678">
        <v>4814</v>
      </c>
      <c r="B4678">
        <v>23</v>
      </c>
      <c r="C4678" t="s">
        <v>64</v>
      </c>
      <c r="D4678" t="s">
        <v>92</v>
      </c>
      <c r="E4678">
        <v>5103</v>
      </c>
      <c r="F4678">
        <v>1</v>
      </c>
    </row>
    <row r="4679" spans="1:6">
      <c r="A4679">
        <v>4814</v>
      </c>
      <c r="B4679">
        <v>23</v>
      </c>
      <c r="C4679" t="s">
        <v>62</v>
      </c>
      <c r="D4679" t="s">
        <v>92</v>
      </c>
      <c r="E4679">
        <v>5790</v>
      </c>
      <c r="F4679">
        <v>6</v>
      </c>
    </row>
    <row r="4680" spans="1:6">
      <c r="A4680">
        <v>4814</v>
      </c>
      <c r="B4680">
        <v>23</v>
      </c>
      <c r="C4680" t="s">
        <v>62</v>
      </c>
      <c r="D4680" t="s">
        <v>92</v>
      </c>
      <c r="E4680">
        <v>5881</v>
      </c>
      <c r="F4680">
        <v>3</v>
      </c>
    </row>
    <row r="4681" spans="1:6">
      <c r="A4681">
        <v>4814</v>
      </c>
      <c r="B4681">
        <v>23</v>
      </c>
      <c r="C4681" t="s">
        <v>62</v>
      </c>
      <c r="D4681" t="s">
        <v>92</v>
      </c>
      <c r="E4681">
        <v>3677</v>
      </c>
      <c r="F4681">
        <v>2</v>
      </c>
    </row>
    <row r="4682" spans="1:6">
      <c r="A4682">
        <v>4814</v>
      </c>
      <c r="B4682">
        <v>23</v>
      </c>
      <c r="C4682" t="s">
        <v>62</v>
      </c>
      <c r="D4682" t="s">
        <v>92</v>
      </c>
      <c r="E4682">
        <v>148</v>
      </c>
      <c r="F4682">
        <v>2</v>
      </c>
    </row>
    <row r="4683" spans="1:6">
      <c r="A4683">
        <v>4814</v>
      </c>
      <c r="B4683">
        <v>23</v>
      </c>
      <c r="C4683" t="s">
        <v>62</v>
      </c>
      <c r="D4683" t="s">
        <v>92</v>
      </c>
      <c r="E4683">
        <v>3453</v>
      </c>
      <c r="F4683">
        <v>2</v>
      </c>
    </row>
    <row r="4684" spans="1:6">
      <c r="A4684">
        <v>4814</v>
      </c>
      <c r="B4684">
        <v>23</v>
      </c>
      <c r="C4684" t="s">
        <v>62</v>
      </c>
      <c r="D4684" t="s">
        <v>92</v>
      </c>
      <c r="E4684">
        <v>4225</v>
      </c>
      <c r="F4684">
        <v>2</v>
      </c>
    </row>
    <row r="4685" spans="1:6">
      <c r="A4685">
        <v>4814</v>
      </c>
      <c r="B4685">
        <v>23</v>
      </c>
      <c r="C4685" t="s">
        <v>62</v>
      </c>
      <c r="D4685" t="s">
        <v>92</v>
      </c>
      <c r="E4685">
        <v>5952</v>
      </c>
      <c r="F4685">
        <v>2</v>
      </c>
    </row>
    <row r="4686" spans="1:6">
      <c r="A4686">
        <v>4814</v>
      </c>
      <c r="B4686">
        <v>23</v>
      </c>
      <c r="C4686" t="s">
        <v>62</v>
      </c>
      <c r="D4686" t="s">
        <v>92</v>
      </c>
      <c r="E4686">
        <v>4534</v>
      </c>
      <c r="F4686">
        <v>2</v>
      </c>
    </row>
    <row r="4687" spans="1:6">
      <c r="A4687">
        <v>4814</v>
      </c>
      <c r="B4687">
        <v>23</v>
      </c>
      <c r="C4687" t="s">
        <v>62</v>
      </c>
      <c r="D4687" t="s">
        <v>92</v>
      </c>
      <c r="E4687">
        <v>4718</v>
      </c>
      <c r="F4687">
        <v>1</v>
      </c>
    </row>
    <row r="4688" spans="1:6">
      <c r="A4688">
        <v>4814</v>
      </c>
      <c r="B4688">
        <v>23</v>
      </c>
      <c r="C4688" t="s">
        <v>62</v>
      </c>
      <c r="D4688" t="s">
        <v>92</v>
      </c>
      <c r="E4688">
        <v>4746</v>
      </c>
      <c r="F4688">
        <v>1</v>
      </c>
    </row>
    <row r="4689" spans="1:6">
      <c r="A4689">
        <v>4814</v>
      </c>
      <c r="B4689">
        <v>23</v>
      </c>
      <c r="C4689" t="s">
        <v>62</v>
      </c>
      <c r="D4689" t="s">
        <v>92</v>
      </c>
      <c r="E4689">
        <v>3943</v>
      </c>
      <c r="F4689">
        <v>1</v>
      </c>
    </row>
    <row r="4690" spans="1:6">
      <c r="A4690">
        <v>4814</v>
      </c>
      <c r="B4690">
        <v>23</v>
      </c>
      <c r="C4690" t="s">
        <v>62</v>
      </c>
      <c r="D4690" t="s">
        <v>92</v>
      </c>
      <c r="E4690">
        <v>3970</v>
      </c>
      <c r="F4690">
        <v>1</v>
      </c>
    </row>
    <row r="4691" spans="1:6">
      <c r="A4691">
        <v>4814</v>
      </c>
      <c r="B4691">
        <v>23</v>
      </c>
      <c r="C4691" t="s">
        <v>62</v>
      </c>
      <c r="D4691" t="s">
        <v>92</v>
      </c>
      <c r="E4691">
        <v>2003</v>
      </c>
      <c r="F4691">
        <v>1</v>
      </c>
    </row>
    <row r="4692" spans="1:6">
      <c r="A4692">
        <v>4814</v>
      </c>
      <c r="B4692">
        <v>23</v>
      </c>
      <c r="C4692" t="s">
        <v>62</v>
      </c>
      <c r="D4692" t="s">
        <v>92</v>
      </c>
      <c r="E4692">
        <v>3714</v>
      </c>
      <c r="F4692">
        <v>1</v>
      </c>
    </row>
    <row r="4693" spans="1:6">
      <c r="A4693">
        <v>4814</v>
      </c>
      <c r="B4693">
        <v>23</v>
      </c>
      <c r="C4693" t="s">
        <v>62</v>
      </c>
      <c r="D4693" t="s">
        <v>92</v>
      </c>
      <c r="E4693">
        <v>2418</v>
      </c>
      <c r="F4693">
        <v>1</v>
      </c>
    </row>
    <row r="4694" spans="1:6">
      <c r="A4694">
        <v>4814</v>
      </c>
      <c r="B4694">
        <v>23</v>
      </c>
      <c r="C4694" t="s">
        <v>62</v>
      </c>
      <c r="D4694" t="s">
        <v>92</v>
      </c>
      <c r="E4694">
        <v>3490</v>
      </c>
      <c r="F4694">
        <v>1</v>
      </c>
    </row>
    <row r="4695" spans="1:6">
      <c r="A4695">
        <v>4814</v>
      </c>
      <c r="B4695">
        <v>23</v>
      </c>
      <c r="C4695" t="s">
        <v>62</v>
      </c>
      <c r="D4695" t="s">
        <v>92</v>
      </c>
      <c r="E4695">
        <v>3681</v>
      </c>
      <c r="F4695">
        <v>1</v>
      </c>
    </row>
    <row r="4696" spans="1:6">
      <c r="A4696">
        <v>4814</v>
      </c>
      <c r="B4696">
        <v>23</v>
      </c>
      <c r="C4696" t="s">
        <v>62</v>
      </c>
      <c r="D4696" t="s">
        <v>92</v>
      </c>
      <c r="E4696">
        <v>4691</v>
      </c>
      <c r="F4696">
        <v>1</v>
      </c>
    </row>
    <row r="4697" spans="1:6">
      <c r="A4697">
        <v>4814</v>
      </c>
      <c r="B4697">
        <v>23</v>
      </c>
      <c r="C4697" t="s">
        <v>62</v>
      </c>
      <c r="D4697" t="s">
        <v>92</v>
      </c>
      <c r="E4697">
        <v>5495</v>
      </c>
      <c r="F4697">
        <v>1</v>
      </c>
    </row>
    <row r="4698" spans="1:6">
      <c r="A4698">
        <v>4814</v>
      </c>
      <c r="B4698">
        <v>23</v>
      </c>
      <c r="C4698" t="s">
        <v>62</v>
      </c>
      <c r="D4698" t="s">
        <v>92</v>
      </c>
      <c r="E4698">
        <v>4713</v>
      </c>
      <c r="F4698">
        <v>1</v>
      </c>
    </row>
    <row r="4699" spans="1:6">
      <c r="A4699">
        <v>4814</v>
      </c>
      <c r="B4699">
        <v>23</v>
      </c>
      <c r="C4699" t="s">
        <v>62</v>
      </c>
      <c r="D4699" t="s">
        <v>92</v>
      </c>
      <c r="E4699">
        <v>3356</v>
      </c>
      <c r="F4699">
        <v>1</v>
      </c>
    </row>
    <row r="4700" spans="1:6">
      <c r="A4700">
        <v>4814</v>
      </c>
      <c r="B4700">
        <v>23</v>
      </c>
      <c r="C4700" t="s">
        <v>62</v>
      </c>
      <c r="D4700" t="s">
        <v>92</v>
      </c>
      <c r="E4700">
        <v>4660</v>
      </c>
      <c r="F4700">
        <v>1</v>
      </c>
    </row>
    <row r="4701" spans="1:6">
      <c r="A4701">
        <v>4814</v>
      </c>
      <c r="B4701">
        <v>23</v>
      </c>
      <c r="C4701" t="s">
        <v>62</v>
      </c>
      <c r="D4701" t="s">
        <v>92</v>
      </c>
      <c r="E4701">
        <v>3805</v>
      </c>
      <c r="F4701">
        <v>1</v>
      </c>
    </row>
    <row r="4702" spans="1:6">
      <c r="A4702">
        <v>4814</v>
      </c>
      <c r="B4702">
        <v>23</v>
      </c>
      <c r="C4702" t="s">
        <v>62</v>
      </c>
      <c r="D4702" t="s">
        <v>92</v>
      </c>
      <c r="E4702">
        <v>4145</v>
      </c>
      <c r="F4702">
        <v>1</v>
      </c>
    </row>
    <row r="4703" spans="1:6">
      <c r="A4703">
        <v>4814</v>
      </c>
      <c r="B4703">
        <v>23</v>
      </c>
      <c r="C4703" t="s">
        <v>62</v>
      </c>
      <c r="D4703" t="s">
        <v>92</v>
      </c>
      <c r="E4703">
        <v>5380</v>
      </c>
      <c r="F4703">
        <v>1</v>
      </c>
    </row>
    <row r="4704" spans="1:6">
      <c r="A4704">
        <v>4814</v>
      </c>
      <c r="B4704">
        <v>23</v>
      </c>
      <c r="C4704" t="s">
        <v>62</v>
      </c>
      <c r="D4704" t="s">
        <v>92</v>
      </c>
      <c r="E4704">
        <v>2041</v>
      </c>
      <c r="F4704">
        <v>1</v>
      </c>
    </row>
    <row r="4705" spans="1:6">
      <c r="A4705">
        <v>4814</v>
      </c>
      <c r="B4705">
        <v>23</v>
      </c>
      <c r="C4705" t="s">
        <v>62</v>
      </c>
      <c r="D4705" t="s">
        <v>92</v>
      </c>
      <c r="E4705">
        <v>2232</v>
      </c>
      <c r="F4705">
        <v>1</v>
      </c>
    </row>
    <row r="4706" spans="1:6">
      <c r="A4706">
        <v>4814</v>
      </c>
      <c r="B4706">
        <v>23</v>
      </c>
      <c r="C4706" t="s">
        <v>62</v>
      </c>
      <c r="D4706" t="s">
        <v>92</v>
      </c>
      <c r="E4706">
        <v>1059</v>
      </c>
      <c r="F4706">
        <v>1</v>
      </c>
    </row>
    <row r="4707" spans="1:6">
      <c r="A4707">
        <v>4814</v>
      </c>
      <c r="B4707">
        <v>23</v>
      </c>
      <c r="C4707" t="s">
        <v>62</v>
      </c>
      <c r="D4707" t="s">
        <v>92</v>
      </c>
      <c r="E4707">
        <v>2792</v>
      </c>
      <c r="F4707">
        <v>1</v>
      </c>
    </row>
    <row r="4708" spans="1:6">
      <c r="A4708">
        <v>4814</v>
      </c>
      <c r="B4708">
        <v>23</v>
      </c>
      <c r="C4708" t="s">
        <v>62</v>
      </c>
      <c r="D4708" t="s">
        <v>92</v>
      </c>
      <c r="E4708">
        <v>1014</v>
      </c>
      <c r="F4708">
        <v>1</v>
      </c>
    </row>
    <row r="4709" spans="1:6">
      <c r="A4709">
        <v>4814</v>
      </c>
      <c r="B4709">
        <v>23</v>
      </c>
      <c r="C4709" t="s">
        <v>62</v>
      </c>
      <c r="D4709" t="s">
        <v>92</v>
      </c>
      <c r="E4709">
        <v>5093</v>
      </c>
      <c r="F4709">
        <v>1</v>
      </c>
    </row>
    <row r="4710" spans="1:6">
      <c r="A4710">
        <v>4814</v>
      </c>
      <c r="B4710">
        <v>23</v>
      </c>
      <c r="C4710" t="s">
        <v>62</v>
      </c>
      <c r="D4710" t="s">
        <v>92</v>
      </c>
      <c r="E4710">
        <v>2460</v>
      </c>
      <c r="F4710">
        <v>1</v>
      </c>
    </row>
    <row r="4711" spans="1:6">
      <c r="A4711">
        <v>4814</v>
      </c>
      <c r="B4711">
        <v>23</v>
      </c>
      <c r="C4711" t="s">
        <v>62</v>
      </c>
      <c r="D4711" t="s">
        <v>92</v>
      </c>
      <c r="E4711">
        <v>4928</v>
      </c>
      <c r="F4711">
        <v>1</v>
      </c>
    </row>
    <row r="4712" spans="1:6">
      <c r="A4712">
        <v>4814</v>
      </c>
      <c r="B4712">
        <v>23</v>
      </c>
      <c r="C4712" t="s">
        <v>62</v>
      </c>
      <c r="D4712" t="s">
        <v>92</v>
      </c>
      <c r="E4712">
        <v>1313</v>
      </c>
      <c r="F4712">
        <v>1</v>
      </c>
    </row>
    <row r="4713" spans="1:6">
      <c r="A4713">
        <v>4814</v>
      </c>
      <c r="B4713">
        <v>23</v>
      </c>
      <c r="C4713" t="s">
        <v>62</v>
      </c>
      <c r="D4713" t="s">
        <v>92</v>
      </c>
      <c r="E4713">
        <v>5267</v>
      </c>
      <c r="F4713">
        <v>1</v>
      </c>
    </row>
    <row r="4714" spans="1:6">
      <c r="A4714">
        <v>4814</v>
      </c>
      <c r="B4714">
        <v>23</v>
      </c>
      <c r="C4714" t="s">
        <v>62</v>
      </c>
      <c r="D4714" t="s">
        <v>92</v>
      </c>
      <c r="E4714">
        <v>3083</v>
      </c>
      <c r="F4714">
        <v>1</v>
      </c>
    </row>
    <row r="4715" spans="1:6">
      <c r="A4715">
        <v>4829</v>
      </c>
      <c r="B4715">
        <v>0</v>
      </c>
      <c r="C4715" t="s">
        <v>63</v>
      </c>
      <c r="D4715" t="s">
        <v>92</v>
      </c>
      <c r="E4715">
        <v>2677</v>
      </c>
      <c r="F4715">
        <v>33</v>
      </c>
    </row>
    <row r="4716" spans="1:6">
      <c r="A4716">
        <v>4829</v>
      </c>
      <c r="B4716">
        <v>0</v>
      </c>
      <c r="C4716" t="s">
        <v>63</v>
      </c>
      <c r="D4716" t="s">
        <v>92</v>
      </c>
      <c r="E4716">
        <v>102</v>
      </c>
      <c r="F4716">
        <v>23</v>
      </c>
    </row>
    <row r="4717" spans="1:6">
      <c r="A4717">
        <v>4829</v>
      </c>
      <c r="B4717">
        <v>0</v>
      </c>
      <c r="C4717" t="s">
        <v>63</v>
      </c>
      <c r="D4717" t="s">
        <v>92</v>
      </c>
      <c r="E4717">
        <v>4615</v>
      </c>
      <c r="F4717">
        <v>2</v>
      </c>
    </row>
    <row r="4718" spans="1:6">
      <c r="A4718">
        <v>4829</v>
      </c>
      <c r="B4718">
        <v>0</v>
      </c>
      <c r="C4718" t="s">
        <v>63</v>
      </c>
      <c r="D4718" t="s">
        <v>92</v>
      </c>
      <c r="E4718">
        <v>5768</v>
      </c>
      <c r="F4718">
        <v>2</v>
      </c>
    </row>
    <row r="4719" spans="1:6">
      <c r="A4719">
        <v>4829</v>
      </c>
      <c r="B4719">
        <v>0</v>
      </c>
      <c r="C4719" t="s">
        <v>63</v>
      </c>
      <c r="D4719" t="s">
        <v>92</v>
      </c>
      <c r="E4719">
        <v>3069</v>
      </c>
      <c r="F4719">
        <v>2</v>
      </c>
    </row>
    <row r="4720" spans="1:6">
      <c r="A4720">
        <v>4829</v>
      </c>
      <c r="B4720">
        <v>0</v>
      </c>
      <c r="C4720" t="s">
        <v>63</v>
      </c>
      <c r="D4720" t="s">
        <v>92</v>
      </c>
      <c r="E4720">
        <v>5750</v>
      </c>
      <c r="F4720">
        <v>1</v>
      </c>
    </row>
    <row r="4721" spans="1:6">
      <c r="A4721">
        <v>4829</v>
      </c>
      <c r="B4721">
        <v>0</v>
      </c>
      <c r="C4721" t="s">
        <v>63</v>
      </c>
      <c r="D4721" t="s">
        <v>92</v>
      </c>
      <c r="E4721">
        <v>5904</v>
      </c>
      <c r="F4721">
        <v>1</v>
      </c>
    </row>
    <row r="4722" spans="1:6">
      <c r="A4722">
        <v>4829</v>
      </c>
      <c r="B4722">
        <v>0</v>
      </c>
      <c r="C4722" t="s">
        <v>63</v>
      </c>
      <c r="D4722" t="s">
        <v>92</v>
      </c>
      <c r="E4722">
        <v>1362</v>
      </c>
      <c r="F4722">
        <v>1</v>
      </c>
    </row>
    <row r="4723" spans="1:6">
      <c r="A4723">
        <v>4829</v>
      </c>
      <c r="B4723">
        <v>0</v>
      </c>
      <c r="C4723" t="s">
        <v>63</v>
      </c>
      <c r="D4723" t="s">
        <v>92</v>
      </c>
      <c r="E4723">
        <v>3288</v>
      </c>
      <c r="F4723">
        <v>1</v>
      </c>
    </row>
    <row r="4724" spans="1:6">
      <c r="A4724">
        <v>4829</v>
      </c>
      <c r="B4724">
        <v>0</v>
      </c>
      <c r="C4724" t="s">
        <v>62</v>
      </c>
      <c r="D4724" t="s">
        <v>92</v>
      </c>
      <c r="E4724">
        <v>4351</v>
      </c>
      <c r="F4724">
        <v>22</v>
      </c>
    </row>
    <row r="4725" spans="1:6">
      <c r="A4725">
        <v>4829</v>
      </c>
      <c r="B4725">
        <v>0</v>
      </c>
      <c r="C4725" t="s">
        <v>62</v>
      </c>
      <c r="D4725" t="s">
        <v>92</v>
      </c>
      <c r="E4725">
        <v>2860</v>
      </c>
      <c r="F4725">
        <v>19</v>
      </c>
    </row>
    <row r="4726" spans="1:6">
      <c r="A4726">
        <v>4829</v>
      </c>
      <c r="B4726">
        <v>0</v>
      </c>
      <c r="C4726" t="s">
        <v>62</v>
      </c>
      <c r="D4726" t="s">
        <v>92</v>
      </c>
      <c r="E4726">
        <v>102</v>
      </c>
      <c r="F4726">
        <v>18</v>
      </c>
    </row>
    <row r="4727" spans="1:6">
      <c r="A4727">
        <v>4829</v>
      </c>
      <c r="B4727">
        <v>0</v>
      </c>
      <c r="C4727" t="s">
        <v>62</v>
      </c>
      <c r="D4727" t="s">
        <v>92</v>
      </c>
      <c r="E4727">
        <v>3433</v>
      </c>
      <c r="F4727">
        <v>14</v>
      </c>
    </row>
    <row r="4728" spans="1:6">
      <c r="A4728">
        <v>4829</v>
      </c>
      <c r="B4728">
        <v>0</v>
      </c>
      <c r="C4728" t="s">
        <v>62</v>
      </c>
      <c r="D4728" t="s">
        <v>92</v>
      </c>
      <c r="E4728">
        <v>5768</v>
      </c>
      <c r="F4728">
        <v>14</v>
      </c>
    </row>
    <row r="4729" spans="1:6">
      <c r="A4729">
        <v>4829</v>
      </c>
      <c r="B4729">
        <v>0</v>
      </c>
      <c r="C4729" t="s">
        <v>62</v>
      </c>
      <c r="D4729" t="s">
        <v>92</v>
      </c>
      <c r="E4729">
        <v>5492</v>
      </c>
      <c r="F4729">
        <v>13</v>
      </c>
    </row>
    <row r="4730" spans="1:6">
      <c r="A4730">
        <v>4829</v>
      </c>
      <c r="B4730">
        <v>0</v>
      </c>
      <c r="C4730" t="s">
        <v>62</v>
      </c>
      <c r="D4730" t="s">
        <v>92</v>
      </c>
      <c r="E4730">
        <v>2677</v>
      </c>
      <c r="F4730">
        <v>12</v>
      </c>
    </row>
    <row r="4731" spans="1:6">
      <c r="A4731">
        <v>4829</v>
      </c>
      <c r="B4731">
        <v>0</v>
      </c>
      <c r="C4731" t="s">
        <v>62</v>
      </c>
      <c r="D4731" t="s">
        <v>92</v>
      </c>
      <c r="E4731">
        <v>150</v>
      </c>
      <c r="F4731">
        <v>7</v>
      </c>
    </row>
    <row r="4732" spans="1:6">
      <c r="A4732">
        <v>4829</v>
      </c>
      <c r="B4732">
        <v>0</v>
      </c>
      <c r="C4732" t="s">
        <v>62</v>
      </c>
      <c r="D4732" t="s">
        <v>92</v>
      </c>
      <c r="E4732">
        <v>3417</v>
      </c>
      <c r="F4732">
        <v>2</v>
      </c>
    </row>
    <row r="4733" spans="1:6">
      <c r="A4733">
        <v>4829</v>
      </c>
      <c r="B4733">
        <v>0</v>
      </c>
      <c r="C4733" t="s">
        <v>62</v>
      </c>
      <c r="D4733" t="s">
        <v>92</v>
      </c>
      <c r="E4733">
        <v>4928</v>
      </c>
      <c r="F4733">
        <v>1</v>
      </c>
    </row>
    <row r="4734" spans="1:6">
      <c r="A4734">
        <v>4829</v>
      </c>
      <c r="B4734">
        <v>0</v>
      </c>
      <c r="C4734" t="s">
        <v>62</v>
      </c>
      <c r="D4734" t="s">
        <v>92</v>
      </c>
      <c r="E4734">
        <v>3108</v>
      </c>
      <c r="F4734">
        <v>1</v>
      </c>
    </row>
    <row r="4735" spans="1:6">
      <c r="A4735">
        <v>4829</v>
      </c>
      <c r="B4735">
        <v>0</v>
      </c>
      <c r="C4735" t="s">
        <v>62</v>
      </c>
      <c r="D4735" t="s">
        <v>92</v>
      </c>
      <c r="E4735">
        <v>3413</v>
      </c>
      <c r="F4735">
        <v>1</v>
      </c>
    </row>
    <row r="4736" spans="1:6">
      <c r="A4736">
        <v>4829</v>
      </c>
      <c r="B4736">
        <v>0</v>
      </c>
      <c r="C4736" t="s">
        <v>62</v>
      </c>
      <c r="D4736" t="s">
        <v>92</v>
      </c>
      <c r="E4736">
        <v>1011</v>
      </c>
      <c r="F4736">
        <v>1</v>
      </c>
    </row>
    <row r="4737" spans="1:6">
      <c r="A4737">
        <v>4829</v>
      </c>
      <c r="B4737">
        <v>0</v>
      </c>
      <c r="C4737" t="s">
        <v>62</v>
      </c>
      <c r="D4737" t="s">
        <v>92</v>
      </c>
      <c r="E4737">
        <v>5963</v>
      </c>
      <c r="F4737">
        <v>1</v>
      </c>
    </row>
    <row r="4738" spans="1:6">
      <c r="A4738">
        <v>4829</v>
      </c>
      <c r="B4738">
        <v>0</v>
      </c>
      <c r="C4738" t="s">
        <v>62</v>
      </c>
      <c r="D4738" t="s">
        <v>92</v>
      </c>
      <c r="E4738">
        <v>2580</v>
      </c>
      <c r="F4738">
        <v>1</v>
      </c>
    </row>
    <row r="4739" spans="1:6">
      <c r="A4739">
        <v>4829</v>
      </c>
      <c r="B4739">
        <v>0</v>
      </c>
      <c r="C4739" t="s">
        <v>62</v>
      </c>
      <c r="D4739" t="s">
        <v>92</v>
      </c>
      <c r="E4739">
        <v>3242</v>
      </c>
      <c r="F4739">
        <v>1</v>
      </c>
    </row>
    <row r="4740" spans="1:6">
      <c r="A4740">
        <v>4829</v>
      </c>
      <c r="B4740">
        <v>0</v>
      </c>
      <c r="C4740" t="s">
        <v>62</v>
      </c>
      <c r="D4740" t="s">
        <v>92</v>
      </c>
      <c r="E4740">
        <v>3069</v>
      </c>
      <c r="F4740">
        <v>1</v>
      </c>
    </row>
    <row r="4741" spans="1:6">
      <c r="A4741">
        <v>4829</v>
      </c>
      <c r="B4741">
        <v>0</v>
      </c>
      <c r="C4741" t="s">
        <v>62</v>
      </c>
      <c r="D4741" t="s">
        <v>92</v>
      </c>
      <c r="E4741">
        <v>303</v>
      </c>
      <c r="F4741">
        <v>1</v>
      </c>
    </row>
    <row r="4742" spans="1:6">
      <c r="A4742">
        <v>4829</v>
      </c>
      <c r="B4742">
        <v>0</v>
      </c>
      <c r="C4742" t="s">
        <v>62</v>
      </c>
      <c r="D4742" t="s">
        <v>92</v>
      </c>
      <c r="E4742">
        <v>5904</v>
      </c>
      <c r="F4742">
        <v>1</v>
      </c>
    </row>
    <row r="4743" spans="1:6">
      <c r="A4743">
        <v>4829</v>
      </c>
      <c r="B4743">
        <v>3</v>
      </c>
      <c r="C4743" t="s">
        <v>63</v>
      </c>
      <c r="D4743" t="s">
        <v>92</v>
      </c>
      <c r="E4743">
        <v>2634</v>
      </c>
      <c r="F4743">
        <v>10</v>
      </c>
    </row>
    <row r="4744" spans="1:6">
      <c r="A4744">
        <v>4829</v>
      </c>
      <c r="B4744">
        <v>3</v>
      </c>
      <c r="C4744" t="s">
        <v>63</v>
      </c>
      <c r="D4744" t="s">
        <v>92</v>
      </c>
      <c r="E4744">
        <v>3056</v>
      </c>
      <c r="F4744">
        <v>7</v>
      </c>
    </row>
    <row r="4745" spans="1:6">
      <c r="A4745">
        <v>4829</v>
      </c>
      <c r="B4745">
        <v>3</v>
      </c>
      <c r="C4745" t="s">
        <v>63</v>
      </c>
      <c r="D4745" t="s">
        <v>92</v>
      </c>
      <c r="E4745">
        <v>4286</v>
      </c>
      <c r="F4745">
        <v>4</v>
      </c>
    </row>
    <row r="4746" spans="1:6">
      <c r="A4746">
        <v>4829</v>
      </c>
      <c r="B4746">
        <v>3</v>
      </c>
      <c r="C4746" t="s">
        <v>63</v>
      </c>
      <c r="D4746" t="s">
        <v>92</v>
      </c>
      <c r="E4746">
        <v>2597</v>
      </c>
      <c r="F4746">
        <v>3</v>
      </c>
    </row>
    <row r="4747" spans="1:6">
      <c r="A4747">
        <v>4829</v>
      </c>
      <c r="B4747">
        <v>3</v>
      </c>
      <c r="C4747" t="s">
        <v>63</v>
      </c>
      <c r="D4747" t="s">
        <v>92</v>
      </c>
      <c r="E4747">
        <v>1067</v>
      </c>
      <c r="F4747">
        <v>2</v>
      </c>
    </row>
    <row r="4748" spans="1:6">
      <c r="A4748">
        <v>4829</v>
      </c>
      <c r="B4748">
        <v>3</v>
      </c>
      <c r="C4748" t="s">
        <v>63</v>
      </c>
      <c r="D4748" t="s">
        <v>92</v>
      </c>
      <c r="E4748">
        <v>320</v>
      </c>
      <c r="F4748">
        <v>2</v>
      </c>
    </row>
    <row r="4749" spans="1:6">
      <c r="A4749">
        <v>4829</v>
      </c>
      <c r="B4749">
        <v>3</v>
      </c>
      <c r="C4749" t="s">
        <v>63</v>
      </c>
      <c r="D4749" t="s">
        <v>92</v>
      </c>
      <c r="E4749">
        <v>1319</v>
      </c>
      <c r="F4749">
        <v>2</v>
      </c>
    </row>
    <row r="4750" spans="1:6">
      <c r="A4750">
        <v>4829</v>
      </c>
      <c r="B4750">
        <v>3</v>
      </c>
      <c r="C4750" t="s">
        <v>63</v>
      </c>
      <c r="D4750" t="s">
        <v>92</v>
      </c>
      <c r="E4750">
        <v>1355</v>
      </c>
      <c r="F4750">
        <v>2</v>
      </c>
    </row>
    <row r="4751" spans="1:6">
      <c r="A4751">
        <v>4829</v>
      </c>
      <c r="B4751">
        <v>3</v>
      </c>
      <c r="C4751" t="s">
        <v>63</v>
      </c>
      <c r="D4751" t="s">
        <v>92</v>
      </c>
      <c r="E4751">
        <v>2549</v>
      </c>
      <c r="F4751">
        <v>2</v>
      </c>
    </row>
    <row r="4752" spans="1:6">
      <c r="A4752">
        <v>4829</v>
      </c>
      <c r="B4752">
        <v>3</v>
      </c>
      <c r="C4752" t="s">
        <v>63</v>
      </c>
      <c r="D4752" t="s">
        <v>92</v>
      </c>
      <c r="E4752">
        <v>965</v>
      </c>
      <c r="F4752">
        <v>1</v>
      </c>
    </row>
    <row r="4753" spans="1:6">
      <c r="A4753">
        <v>4829</v>
      </c>
      <c r="B4753">
        <v>3</v>
      </c>
      <c r="C4753" t="s">
        <v>63</v>
      </c>
      <c r="D4753" t="s">
        <v>92</v>
      </c>
      <c r="E4753">
        <v>5909</v>
      </c>
      <c r="F4753">
        <v>1</v>
      </c>
    </row>
    <row r="4754" spans="1:6">
      <c r="A4754">
        <v>4829</v>
      </c>
      <c r="B4754">
        <v>3</v>
      </c>
      <c r="C4754" t="s">
        <v>63</v>
      </c>
      <c r="D4754" t="s">
        <v>92</v>
      </c>
      <c r="E4754">
        <v>2822</v>
      </c>
      <c r="F4754">
        <v>1</v>
      </c>
    </row>
    <row r="4755" spans="1:6">
      <c r="A4755">
        <v>4829</v>
      </c>
      <c r="B4755">
        <v>3</v>
      </c>
      <c r="C4755" t="s">
        <v>63</v>
      </c>
      <c r="D4755" t="s">
        <v>92</v>
      </c>
      <c r="E4755">
        <v>2346</v>
      </c>
      <c r="F4755">
        <v>1</v>
      </c>
    </row>
    <row r="4756" spans="1:6">
      <c r="A4756">
        <v>4829</v>
      </c>
      <c r="B4756">
        <v>4</v>
      </c>
      <c r="C4756" t="s">
        <v>63</v>
      </c>
      <c r="D4756" t="s">
        <v>91</v>
      </c>
      <c r="E4756">
        <v>965</v>
      </c>
      <c r="F4756">
        <v>33</v>
      </c>
    </row>
    <row r="4757" spans="1:6">
      <c r="A4757">
        <v>4829</v>
      </c>
      <c r="B4757">
        <v>4</v>
      </c>
      <c r="C4757" t="s">
        <v>63</v>
      </c>
      <c r="D4757" t="s">
        <v>91</v>
      </c>
      <c r="E4757">
        <v>5366</v>
      </c>
      <c r="F4757">
        <v>11</v>
      </c>
    </row>
    <row r="4758" spans="1:6">
      <c r="A4758">
        <v>4829</v>
      </c>
      <c r="B4758">
        <v>4</v>
      </c>
      <c r="C4758" t="s">
        <v>63</v>
      </c>
      <c r="D4758" t="s">
        <v>91</v>
      </c>
      <c r="E4758">
        <v>2059</v>
      </c>
      <c r="F4758">
        <v>2</v>
      </c>
    </row>
    <row r="4759" spans="1:6">
      <c r="A4759">
        <v>4829</v>
      </c>
      <c r="B4759">
        <v>4</v>
      </c>
      <c r="C4759" t="s">
        <v>63</v>
      </c>
      <c r="D4759" t="s">
        <v>91</v>
      </c>
      <c r="E4759">
        <v>5629</v>
      </c>
      <c r="F4759">
        <v>1</v>
      </c>
    </row>
    <row r="4760" spans="1:6">
      <c r="A4760">
        <v>4829</v>
      </c>
      <c r="B4760">
        <v>4</v>
      </c>
      <c r="C4760" t="s">
        <v>62</v>
      </c>
      <c r="D4760" t="s">
        <v>91</v>
      </c>
      <c r="E4760">
        <v>5366</v>
      </c>
      <c r="F4760">
        <v>21</v>
      </c>
    </row>
    <row r="4761" spans="1:6">
      <c r="A4761">
        <v>4829</v>
      </c>
      <c r="B4761">
        <v>4</v>
      </c>
      <c r="C4761" t="s">
        <v>62</v>
      </c>
      <c r="D4761" t="s">
        <v>91</v>
      </c>
      <c r="E4761">
        <v>965</v>
      </c>
      <c r="F4761">
        <v>11</v>
      </c>
    </row>
    <row r="4762" spans="1:6">
      <c r="A4762">
        <v>4829</v>
      </c>
      <c r="B4762">
        <v>4</v>
      </c>
      <c r="C4762" t="s">
        <v>62</v>
      </c>
      <c r="D4762" t="s">
        <v>91</v>
      </c>
      <c r="E4762">
        <v>227</v>
      </c>
      <c r="F4762">
        <v>1</v>
      </c>
    </row>
    <row r="4763" spans="1:6">
      <c r="A4763">
        <v>4829</v>
      </c>
      <c r="B4763">
        <v>4</v>
      </c>
      <c r="C4763" t="s">
        <v>62</v>
      </c>
      <c r="D4763" t="s">
        <v>91</v>
      </c>
      <c r="E4763">
        <v>283</v>
      </c>
      <c r="F4763">
        <v>1</v>
      </c>
    </row>
    <row r="4764" spans="1:6">
      <c r="A4764">
        <v>4829</v>
      </c>
      <c r="B4764">
        <v>4</v>
      </c>
      <c r="C4764" t="s">
        <v>62</v>
      </c>
      <c r="D4764" t="s">
        <v>91</v>
      </c>
      <c r="E4764">
        <v>4227</v>
      </c>
      <c r="F4764">
        <v>1</v>
      </c>
    </row>
    <row r="4765" spans="1:6">
      <c r="A4765">
        <v>4829</v>
      </c>
      <c r="B4765">
        <v>4</v>
      </c>
      <c r="C4765" t="s">
        <v>62</v>
      </c>
      <c r="D4765" t="s">
        <v>91</v>
      </c>
      <c r="E4765">
        <v>2921</v>
      </c>
      <c r="F4765">
        <v>1</v>
      </c>
    </row>
    <row r="4766" spans="1:6">
      <c r="A4766">
        <v>4829</v>
      </c>
      <c r="B4766">
        <v>4</v>
      </c>
      <c r="C4766" t="s">
        <v>62</v>
      </c>
      <c r="D4766" t="s">
        <v>91</v>
      </c>
      <c r="E4766">
        <v>5130</v>
      </c>
      <c r="F4766">
        <v>1</v>
      </c>
    </row>
    <row r="4767" spans="1:6">
      <c r="A4767">
        <v>4829</v>
      </c>
      <c r="B4767">
        <v>4</v>
      </c>
      <c r="C4767" t="s">
        <v>62</v>
      </c>
      <c r="D4767" t="s">
        <v>91</v>
      </c>
      <c r="E4767">
        <v>2818</v>
      </c>
      <c r="F4767">
        <v>1</v>
      </c>
    </row>
    <row r="4768" spans="1:6">
      <c r="A4768">
        <v>4829</v>
      </c>
      <c r="B4768">
        <v>4</v>
      </c>
      <c r="C4768" t="s">
        <v>62</v>
      </c>
      <c r="D4768" t="s">
        <v>91</v>
      </c>
      <c r="E4768">
        <v>5629</v>
      </c>
      <c r="F4768">
        <v>1</v>
      </c>
    </row>
    <row r="4769" spans="1:6">
      <c r="A4769">
        <v>4829</v>
      </c>
      <c r="B4769">
        <v>4</v>
      </c>
      <c r="C4769" t="s">
        <v>62</v>
      </c>
      <c r="D4769" t="s">
        <v>91</v>
      </c>
      <c r="E4769">
        <v>2596</v>
      </c>
      <c r="F4769">
        <v>1</v>
      </c>
    </row>
    <row r="4770" spans="1:6">
      <c r="A4770">
        <v>4829</v>
      </c>
      <c r="B4770">
        <v>5</v>
      </c>
      <c r="C4770" t="s">
        <v>63</v>
      </c>
      <c r="D4770" t="s">
        <v>92</v>
      </c>
      <c r="E4770">
        <v>5629</v>
      </c>
      <c r="F4770">
        <v>10</v>
      </c>
    </row>
    <row r="4771" spans="1:6">
      <c r="A4771">
        <v>4829</v>
      </c>
      <c r="B4771">
        <v>5</v>
      </c>
      <c r="C4771" t="s">
        <v>63</v>
      </c>
      <c r="D4771" t="s">
        <v>92</v>
      </c>
      <c r="E4771">
        <v>2059</v>
      </c>
      <c r="F4771">
        <v>8</v>
      </c>
    </row>
    <row r="4772" spans="1:6">
      <c r="A4772">
        <v>4829</v>
      </c>
      <c r="B4772">
        <v>5</v>
      </c>
      <c r="C4772" t="s">
        <v>63</v>
      </c>
      <c r="D4772" t="s">
        <v>92</v>
      </c>
      <c r="E4772">
        <v>4520</v>
      </c>
      <c r="F4772">
        <v>7</v>
      </c>
    </row>
    <row r="4773" spans="1:6">
      <c r="A4773">
        <v>4829</v>
      </c>
      <c r="B4773">
        <v>5</v>
      </c>
      <c r="C4773" t="s">
        <v>63</v>
      </c>
      <c r="D4773" t="s">
        <v>92</v>
      </c>
      <c r="E4773">
        <v>2650</v>
      </c>
      <c r="F4773">
        <v>7</v>
      </c>
    </row>
    <row r="4774" spans="1:6">
      <c r="A4774">
        <v>4829</v>
      </c>
      <c r="B4774">
        <v>5</v>
      </c>
      <c r="C4774" t="s">
        <v>63</v>
      </c>
      <c r="D4774" t="s">
        <v>92</v>
      </c>
      <c r="E4774">
        <v>2067</v>
      </c>
      <c r="F4774">
        <v>6</v>
      </c>
    </row>
    <row r="4775" spans="1:6">
      <c r="A4775">
        <v>4829</v>
      </c>
      <c r="B4775">
        <v>5</v>
      </c>
      <c r="C4775" t="s">
        <v>63</v>
      </c>
      <c r="D4775" t="s">
        <v>92</v>
      </c>
      <c r="E4775">
        <v>367</v>
      </c>
      <c r="F4775">
        <v>3</v>
      </c>
    </row>
    <row r="4776" spans="1:6">
      <c r="A4776">
        <v>4829</v>
      </c>
      <c r="B4776">
        <v>5</v>
      </c>
      <c r="C4776" t="s">
        <v>63</v>
      </c>
      <c r="D4776" t="s">
        <v>92</v>
      </c>
      <c r="E4776">
        <v>4980</v>
      </c>
      <c r="F4776">
        <v>3</v>
      </c>
    </row>
    <row r="4777" spans="1:6">
      <c r="A4777">
        <v>4829</v>
      </c>
      <c r="B4777">
        <v>5</v>
      </c>
      <c r="C4777" t="s">
        <v>63</v>
      </c>
      <c r="D4777" t="s">
        <v>92</v>
      </c>
      <c r="E4777">
        <v>965</v>
      </c>
      <c r="F4777">
        <v>3</v>
      </c>
    </row>
    <row r="4778" spans="1:6">
      <c r="A4778">
        <v>4829</v>
      </c>
      <c r="B4778">
        <v>5</v>
      </c>
      <c r="C4778" t="s">
        <v>63</v>
      </c>
      <c r="D4778" t="s">
        <v>92</v>
      </c>
      <c r="E4778">
        <v>5130</v>
      </c>
      <c r="F4778">
        <v>2</v>
      </c>
    </row>
    <row r="4779" spans="1:6">
      <c r="A4779">
        <v>4829</v>
      </c>
      <c r="B4779">
        <v>5</v>
      </c>
      <c r="C4779" t="s">
        <v>63</v>
      </c>
      <c r="D4779" t="s">
        <v>92</v>
      </c>
      <c r="E4779">
        <v>2832</v>
      </c>
      <c r="F4779">
        <v>2</v>
      </c>
    </row>
    <row r="4780" spans="1:6">
      <c r="A4780">
        <v>4829</v>
      </c>
      <c r="B4780">
        <v>5</v>
      </c>
      <c r="C4780" t="s">
        <v>63</v>
      </c>
      <c r="D4780" t="s">
        <v>92</v>
      </c>
      <c r="E4780">
        <v>2085</v>
      </c>
      <c r="F4780">
        <v>2</v>
      </c>
    </row>
    <row r="4781" spans="1:6">
      <c r="A4781">
        <v>4829</v>
      </c>
      <c r="B4781">
        <v>5</v>
      </c>
      <c r="C4781" t="s">
        <v>63</v>
      </c>
      <c r="D4781" t="s">
        <v>92</v>
      </c>
      <c r="E4781">
        <v>5481</v>
      </c>
      <c r="F4781">
        <v>1</v>
      </c>
    </row>
    <row r="4782" spans="1:6">
      <c r="A4782">
        <v>4829</v>
      </c>
      <c r="B4782">
        <v>5</v>
      </c>
      <c r="C4782" t="s">
        <v>63</v>
      </c>
      <c r="D4782" t="s">
        <v>92</v>
      </c>
      <c r="E4782">
        <v>5570</v>
      </c>
      <c r="F4782">
        <v>1</v>
      </c>
    </row>
    <row r="4783" spans="1:6">
      <c r="A4783">
        <v>4829</v>
      </c>
      <c r="B4783">
        <v>5</v>
      </c>
      <c r="C4783" t="s">
        <v>63</v>
      </c>
      <c r="D4783" t="s">
        <v>92</v>
      </c>
      <c r="E4783">
        <v>4049</v>
      </c>
      <c r="F4783">
        <v>1</v>
      </c>
    </row>
    <row r="4784" spans="1:6">
      <c r="A4784">
        <v>4829</v>
      </c>
      <c r="B4784">
        <v>5</v>
      </c>
      <c r="C4784" t="s">
        <v>63</v>
      </c>
      <c r="D4784" t="s">
        <v>92</v>
      </c>
      <c r="E4784">
        <v>4227</v>
      </c>
      <c r="F4784">
        <v>1</v>
      </c>
    </row>
    <row r="4785" spans="1:6">
      <c r="A4785">
        <v>4829</v>
      </c>
      <c r="B4785">
        <v>5</v>
      </c>
      <c r="C4785" t="s">
        <v>63</v>
      </c>
      <c r="D4785" t="s">
        <v>92</v>
      </c>
      <c r="E4785">
        <v>4194</v>
      </c>
      <c r="F4785">
        <v>1</v>
      </c>
    </row>
    <row r="4786" spans="1:6">
      <c r="A4786">
        <v>4829</v>
      </c>
      <c r="B4786">
        <v>5</v>
      </c>
      <c r="C4786" t="s">
        <v>63</v>
      </c>
      <c r="D4786" t="s">
        <v>92</v>
      </c>
      <c r="E4786">
        <v>1224</v>
      </c>
      <c r="F4786">
        <v>1</v>
      </c>
    </row>
    <row r="4787" spans="1:6">
      <c r="A4787">
        <v>4829</v>
      </c>
      <c r="B4787">
        <v>5</v>
      </c>
      <c r="C4787" t="s">
        <v>63</v>
      </c>
      <c r="D4787" t="s">
        <v>92</v>
      </c>
      <c r="E4787">
        <v>4944</v>
      </c>
      <c r="F4787">
        <v>1</v>
      </c>
    </row>
    <row r="4788" spans="1:6">
      <c r="A4788">
        <v>4829</v>
      </c>
      <c r="B4788">
        <v>5</v>
      </c>
      <c r="C4788" t="s">
        <v>63</v>
      </c>
      <c r="D4788" t="s">
        <v>92</v>
      </c>
      <c r="E4788">
        <v>2156</v>
      </c>
      <c r="F4788">
        <v>1</v>
      </c>
    </row>
    <row r="4789" spans="1:6">
      <c r="A4789">
        <v>4829</v>
      </c>
      <c r="B4789">
        <v>5</v>
      </c>
      <c r="C4789" t="s">
        <v>63</v>
      </c>
      <c r="D4789" t="s">
        <v>92</v>
      </c>
      <c r="E4789">
        <v>5769</v>
      </c>
      <c r="F4789">
        <v>1</v>
      </c>
    </row>
    <row r="4790" spans="1:6">
      <c r="A4790">
        <v>4829</v>
      </c>
      <c r="B4790">
        <v>5</v>
      </c>
      <c r="C4790" t="s">
        <v>63</v>
      </c>
      <c r="D4790" t="s">
        <v>92</v>
      </c>
      <c r="E4790">
        <v>2210</v>
      </c>
      <c r="F4790">
        <v>1</v>
      </c>
    </row>
    <row r="4791" spans="1:6">
      <c r="A4791">
        <v>4829</v>
      </c>
      <c r="B4791">
        <v>5</v>
      </c>
      <c r="C4791" t="s">
        <v>63</v>
      </c>
      <c r="D4791" t="s">
        <v>92</v>
      </c>
      <c r="E4791">
        <v>33</v>
      </c>
      <c r="F4791">
        <v>1</v>
      </c>
    </row>
    <row r="4792" spans="1:6">
      <c r="A4792">
        <v>4829</v>
      </c>
      <c r="B4792">
        <v>5</v>
      </c>
      <c r="C4792" t="s">
        <v>63</v>
      </c>
      <c r="D4792" t="s">
        <v>92</v>
      </c>
      <c r="E4792">
        <v>3039</v>
      </c>
      <c r="F4792">
        <v>1</v>
      </c>
    </row>
    <row r="4793" spans="1:6">
      <c r="A4793">
        <v>4829</v>
      </c>
      <c r="B4793">
        <v>5</v>
      </c>
      <c r="C4793" t="s">
        <v>62</v>
      </c>
      <c r="D4793" t="s">
        <v>92</v>
      </c>
      <c r="E4793">
        <v>164</v>
      </c>
      <c r="F4793">
        <v>33</v>
      </c>
    </row>
    <row r="4794" spans="1:6">
      <c r="A4794">
        <v>4829</v>
      </c>
      <c r="B4794">
        <v>5</v>
      </c>
      <c r="C4794" t="s">
        <v>62</v>
      </c>
      <c r="D4794" t="s">
        <v>92</v>
      </c>
      <c r="E4794">
        <v>5130</v>
      </c>
      <c r="F4794">
        <v>10</v>
      </c>
    </row>
    <row r="4795" spans="1:6">
      <c r="A4795">
        <v>4829</v>
      </c>
      <c r="B4795">
        <v>5</v>
      </c>
      <c r="C4795" t="s">
        <v>62</v>
      </c>
      <c r="D4795" t="s">
        <v>92</v>
      </c>
      <c r="E4795">
        <v>4520</v>
      </c>
      <c r="F4795">
        <v>10</v>
      </c>
    </row>
    <row r="4796" spans="1:6">
      <c r="A4796">
        <v>4829</v>
      </c>
      <c r="B4796">
        <v>5</v>
      </c>
      <c r="C4796" t="s">
        <v>62</v>
      </c>
      <c r="D4796" t="s">
        <v>92</v>
      </c>
      <c r="E4796">
        <v>5629</v>
      </c>
      <c r="F4796">
        <v>10</v>
      </c>
    </row>
    <row r="4797" spans="1:6">
      <c r="A4797">
        <v>4829</v>
      </c>
      <c r="B4797">
        <v>5</v>
      </c>
      <c r="C4797" t="s">
        <v>62</v>
      </c>
      <c r="D4797" t="s">
        <v>92</v>
      </c>
      <c r="E4797">
        <v>2067</v>
      </c>
      <c r="F4797">
        <v>9</v>
      </c>
    </row>
    <row r="4798" spans="1:6">
      <c r="A4798">
        <v>4829</v>
      </c>
      <c r="B4798">
        <v>5</v>
      </c>
      <c r="C4798" t="s">
        <v>62</v>
      </c>
      <c r="D4798" t="s">
        <v>92</v>
      </c>
      <c r="E4798">
        <v>2650</v>
      </c>
      <c r="F4798">
        <v>8</v>
      </c>
    </row>
    <row r="4799" spans="1:6">
      <c r="A4799">
        <v>4829</v>
      </c>
      <c r="B4799">
        <v>5</v>
      </c>
      <c r="C4799" t="s">
        <v>62</v>
      </c>
      <c r="D4799" t="s">
        <v>92</v>
      </c>
      <c r="E4799">
        <v>283</v>
      </c>
      <c r="F4799">
        <v>8</v>
      </c>
    </row>
    <row r="4800" spans="1:6">
      <c r="A4800">
        <v>4829</v>
      </c>
      <c r="B4800">
        <v>5</v>
      </c>
      <c r="C4800" t="s">
        <v>62</v>
      </c>
      <c r="D4800" t="s">
        <v>92</v>
      </c>
      <c r="E4800">
        <v>4227</v>
      </c>
      <c r="F4800">
        <v>7</v>
      </c>
    </row>
    <row r="4801" spans="1:6">
      <c r="A4801">
        <v>4829</v>
      </c>
      <c r="B4801">
        <v>5</v>
      </c>
      <c r="C4801" t="s">
        <v>62</v>
      </c>
      <c r="D4801" t="s">
        <v>92</v>
      </c>
      <c r="E4801">
        <v>1273</v>
      </c>
      <c r="F4801">
        <v>6</v>
      </c>
    </row>
    <row r="4802" spans="1:6">
      <c r="A4802">
        <v>4829</v>
      </c>
      <c r="B4802">
        <v>5</v>
      </c>
      <c r="C4802" t="s">
        <v>62</v>
      </c>
      <c r="D4802" t="s">
        <v>92</v>
      </c>
      <c r="E4802">
        <v>2921</v>
      </c>
      <c r="F4802">
        <v>6</v>
      </c>
    </row>
    <row r="4803" spans="1:6">
      <c r="A4803">
        <v>4829</v>
      </c>
      <c r="B4803">
        <v>5</v>
      </c>
      <c r="C4803" t="s">
        <v>62</v>
      </c>
      <c r="D4803" t="s">
        <v>92</v>
      </c>
      <c r="E4803">
        <v>5641</v>
      </c>
      <c r="F4803">
        <v>6</v>
      </c>
    </row>
    <row r="4804" spans="1:6">
      <c r="A4804">
        <v>4829</v>
      </c>
      <c r="B4804">
        <v>5</v>
      </c>
      <c r="C4804" t="s">
        <v>62</v>
      </c>
      <c r="D4804" t="s">
        <v>92</v>
      </c>
      <c r="E4804">
        <v>2059</v>
      </c>
      <c r="F4804">
        <v>4</v>
      </c>
    </row>
    <row r="4805" spans="1:6">
      <c r="A4805">
        <v>4829</v>
      </c>
      <c r="B4805">
        <v>5</v>
      </c>
      <c r="C4805" t="s">
        <v>62</v>
      </c>
      <c r="D4805" t="s">
        <v>92</v>
      </c>
      <c r="E4805">
        <v>5777</v>
      </c>
      <c r="F4805">
        <v>3</v>
      </c>
    </row>
    <row r="4806" spans="1:6">
      <c r="A4806">
        <v>4829</v>
      </c>
      <c r="B4806">
        <v>5</v>
      </c>
      <c r="C4806" t="s">
        <v>62</v>
      </c>
      <c r="D4806" t="s">
        <v>92</v>
      </c>
      <c r="E4806">
        <v>2832</v>
      </c>
      <c r="F4806">
        <v>3</v>
      </c>
    </row>
    <row r="4807" spans="1:6">
      <c r="A4807">
        <v>4829</v>
      </c>
      <c r="B4807">
        <v>5</v>
      </c>
      <c r="C4807" t="s">
        <v>62</v>
      </c>
      <c r="D4807" t="s">
        <v>92</v>
      </c>
      <c r="E4807">
        <v>2927</v>
      </c>
      <c r="F4807">
        <v>2</v>
      </c>
    </row>
    <row r="4808" spans="1:6">
      <c r="A4808">
        <v>4829</v>
      </c>
      <c r="B4808">
        <v>5</v>
      </c>
      <c r="C4808" t="s">
        <v>62</v>
      </c>
      <c r="D4808" t="s">
        <v>92</v>
      </c>
      <c r="E4808">
        <v>5935</v>
      </c>
      <c r="F4808">
        <v>2</v>
      </c>
    </row>
    <row r="4809" spans="1:6">
      <c r="A4809">
        <v>4829</v>
      </c>
      <c r="B4809">
        <v>5</v>
      </c>
      <c r="C4809" t="s">
        <v>62</v>
      </c>
      <c r="D4809" t="s">
        <v>92</v>
      </c>
      <c r="E4809">
        <v>4531</v>
      </c>
      <c r="F4809">
        <v>1</v>
      </c>
    </row>
    <row r="4810" spans="1:6">
      <c r="A4810">
        <v>4829</v>
      </c>
      <c r="B4810">
        <v>5</v>
      </c>
      <c r="C4810" t="s">
        <v>62</v>
      </c>
      <c r="D4810" t="s">
        <v>92</v>
      </c>
      <c r="E4810">
        <v>2820</v>
      </c>
      <c r="F4810">
        <v>1</v>
      </c>
    </row>
    <row r="4811" spans="1:6">
      <c r="A4811">
        <v>4829</v>
      </c>
      <c r="B4811">
        <v>5</v>
      </c>
      <c r="C4811" t="s">
        <v>62</v>
      </c>
      <c r="D4811" t="s">
        <v>92</v>
      </c>
      <c r="E4811">
        <v>1059</v>
      </c>
      <c r="F4811">
        <v>1</v>
      </c>
    </row>
    <row r="4812" spans="1:6">
      <c r="A4812">
        <v>4829</v>
      </c>
      <c r="B4812">
        <v>5</v>
      </c>
      <c r="C4812" t="s">
        <v>62</v>
      </c>
      <c r="D4812" t="s">
        <v>92</v>
      </c>
      <c r="E4812">
        <v>5581</v>
      </c>
      <c r="F4812">
        <v>1</v>
      </c>
    </row>
    <row r="4813" spans="1:6">
      <c r="A4813">
        <v>4829</v>
      </c>
      <c r="B4813">
        <v>5</v>
      </c>
      <c r="C4813" t="s">
        <v>62</v>
      </c>
      <c r="D4813" t="s">
        <v>92</v>
      </c>
      <c r="E4813">
        <v>5225</v>
      </c>
      <c r="F4813">
        <v>1</v>
      </c>
    </row>
    <row r="4814" spans="1:6">
      <c r="A4814">
        <v>4829</v>
      </c>
      <c r="B4814">
        <v>5</v>
      </c>
      <c r="C4814" t="s">
        <v>62</v>
      </c>
      <c r="D4814" t="s">
        <v>92</v>
      </c>
      <c r="E4814">
        <v>5382</v>
      </c>
      <c r="F4814">
        <v>1</v>
      </c>
    </row>
    <row r="4815" spans="1:6">
      <c r="A4815">
        <v>4829</v>
      </c>
      <c r="B4815">
        <v>5</v>
      </c>
      <c r="C4815" t="s">
        <v>62</v>
      </c>
      <c r="D4815" t="s">
        <v>92</v>
      </c>
      <c r="E4815">
        <v>4980</v>
      </c>
      <c r="F4815">
        <v>1</v>
      </c>
    </row>
    <row r="4816" spans="1:6">
      <c r="A4816">
        <v>4829</v>
      </c>
      <c r="B4816">
        <v>5</v>
      </c>
      <c r="C4816" t="s">
        <v>62</v>
      </c>
      <c r="D4816" t="s">
        <v>92</v>
      </c>
      <c r="E4816">
        <v>3289</v>
      </c>
      <c r="F4816">
        <v>1</v>
      </c>
    </row>
    <row r="4817" spans="1:6">
      <c r="A4817">
        <v>4829</v>
      </c>
      <c r="B4817">
        <v>5</v>
      </c>
      <c r="C4817" t="s">
        <v>62</v>
      </c>
      <c r="D4817" t="s">
        <v>92</v>
      </c>
      <c r="E4817">
        <v>135</v>
      </c>
      <c r="F4817">
        <v>1</v>
      </c>
    </row>
    <row r="4818" spans="1:6">
      <c r="A4818">
        <v>4829</v>
      </c>
      <c r="B4818">
        <v>5</v>
      </c>
      <c r="C4818" t="s">
        <v>62</v>
      </c>
      <c r="D4818" t="s">
        <v>92</v>
      </c>
      <c r="E4818">
        <v>5481</v>
      </c>
      <c r="F4818">
        <v>1</v>
      </c>
    </row>
    <row r="4819" spans="1:6">
      <c r="A4819">
        <v>4829</v>
      </c>
      <c r="B4819">
        <v>5</v>
      </c>
      <c r="C4819" t="s">
        <v>62</v>
      </c>
      <c r="D4819" t="s">
        <v>92</v>
      </c>
      <c r="E4819">
        <v>42</v>
      </c>
      <c r="F4819">
        <v>1</v>
      </c>
    </row>
    <row r="4820" spans="1:6">
      <c r="A4820">
        <v>4829</v>
      </c>
      <c r="B4820">
        <v>5</v>
      </c>
      <c r="C4820" t="s">
        <v>62</v>
      </c>
      <c r="D4820" t="s">
        <v>92</v>
      </c>
      <c r="E4820">
        <v>2547</v>
      </c>
      <c r="F4820">
        <v>1</v>
      </c>
    </row>
    <row r="4821" spans="1:6">
      <c r="A4821">
        <v>4829</v>
      </c>
      <c r="B4821">
        <v>5</v>
      </c>
      <c r="C4821" t="s">
        <v>62</v>
      </c>
      <c r="D4821" t="s">
        <v>92</v>
      </c>
      <c r="E4821">
        <v>33</v>
      </c>
      <c r="F4821">
        <v>1</v>
      </c>
    </row>
    <row r="4822" spans="1:6">
      <c r="A4822">
        <v>4829</v>
      </c>
      <c r="B4822">
        <v>5</v>
      </c>
      <c r="C4822" t="s">
        <v>62</v>
      </c>
      <c r="D4822" t="s">
        <v>92</v>
      </c>
      <c r="E4822">
        <v>4163</v>
      </c>
      <c r="F4822">
        <v>1</v>
      </c>
    </row>
    <row r="4823" spans="1:6">
      <c r="A4823">
        <v>4829</v>
      </c>
      <c r="B4823">
        <v>5</v>
      </c>
      <c r="C4823" t="s">
        <v>62</v>
      </c>
      <c r="D4823" t="s">
        <v>92</v>
      </c>
      <c r="E4823">
        <v>5455</v>
      </c>
      <c r="F4823">
        <v>1</v>
      </c>
    </row>
    <row r="4824" spans="1:6">
      <c r="A4824">
        <v>4829</v>
      </c>
      <c r="B4824">
        <v>5</v>
      </c>
      <c r="C4824" t="s">
        <v>62</v>
      </c>
      <c r="D4824" t="s">
        <v>92</v>
      </c>
      <c r="E4824">
        <v>3416</v>
      </c>
      <c r="F4824">
        <v>1</v>
      </c>
    </row>
    <row r="4825" spans="1:6">
      <c r="A4825">
        <v>4829</v>
      </c>
      <c r="B4825">
        <v>5</v>
      </c>
      <c r="C4825" t="s">
        <v>62</v>
      </c>
      <c r="D4825" t="s">
        <v>92</v>
      </c>
      <c r="E4825">
        <v>2211</v>
      </c>
      <c r="F4825">
        <v>1</v>
      </c>
    </row>
    <row r="4826" spans="1:6">
      <c r="A4826">
        <v>4829</v>
      </c>
      <c r="B4826">
        <v>5</v>
      </c>
      <c r="C4826" t="s">
        <v>62</v>
      </c>
      <c r="D4826" t="s">
        <v>92</v>
      </c>
      <c r="E4826">
        <v>3374</v>
      </c>
      <c r="F4826">
        <v>1</v>
      </c>
    </row>
    <row r="4827" spans="1:6">
      <c r="A4827">
        <v>4829</v>
      </c>
      <c r="B4827">
        <v>5</v>
      </c>
      <c r="C4827" t="s">
        <v>62</v>
      </c>
      <c r="D4827" t="s">
        <v>92</v>
      </c>
      <c r="E4827">
        <v>2501</v>
      </c>
      <c r="F4827">
        <v>1</v>
      </c>
    </row>
    <row r="4828" spans="1:6">
      <c r="A4828">
        <v>4829</v>
      </c>
      <c r="B4828">
        <v>5</v>
      </c>
      <c r="C4828" t="s">
        <v>62</v>
      </c>
      <c r="D4828" t="s">
        <v>92</v>
      </c>
      <c r="E4828">
        <v>4544</v>
      </c>
      <c r="F4828">
        <v>1</v>
      </c>
    </row>
    <row r="4829" spans="1:6">
      <c r="A4829">
        <v>4829</v>
      </c>
      <c r="B4829">
        <v>5</v>
      </c>
      <c r="C4829" t="s">
        <v>62</v>
      </c>
      <c r="D4829" t="s">
        <v>92</v>
      </c>
      <c r="E4829">
        <v>2426</v>
      </c>
      <c r="F4829">
        <v>1</v>
      </c>
    </row>
    <row r="4830" spans="1:6">
      <c r="A4830">
        <v>4829</v>
      </c>
      <c r="B4830">
        <v>5</v>
      </c>
      <c r="C4830" t="s">
        <v>62</v>
      </c>
      <c r="D4830" t="s">
        <v>92</v>
      </c>
      <c r="E4830">
        <v>5998</v>
      </c>
      <c r="F4830">
        <v>1</v>
      </c>
    </row>
    <row r="4831" spans="1:6">
      <c r="A4831">
        <v>4829</v>
      </c>
      <c r="B4831">
        <v>6</v>
      </c>
      <c r="C4831" t="s">
        <v>63</v>
      </c>
      <c r="D4831" t="s">
        <v>91</v>
      </c>
      <c r="E4831">
        <v>2067</v>
      </c>
      <c r="F4831">
        <v>64</v>
      </c>
    </row>
    <row r="4832" spans="1:6">
      <c r="A4832">
        <v>4829</v>
      </c>
      <c r="B4832">
        <v>6</v>
      </c>
      <c r="C4832" t="s">
        <v>63</v>
      </c>
      <c r="D4832" t="s">
        <v>91</v>
      </c>
      <c r="E4832">
        <v>5935</v>
      </c>
      <c r="F4832">
        <v>51</v>
      </c>
    </row>
    <row r="4833" spans="1:6">
      <c r="A4833">
        <v>4829</v>
      </c>
      <c r="B4833">
        <v>6</v>
      </c>
      <c r="C4833" t="s">
        <v>63</v>
      </c>
      <c r="D4833" t="s">
        <v>91</v>
      </c>
      <c r="E4833">
        <v>5586</v>
      </c>
      <c r="F4833">
        <v>49</v>
      </c>
    </row>
    <row r="4834" spans="1:6">
      <c r="A4834">
        <v>4829</v>
      </c>
      <c r="B4834">
        <v>6</v>
      </c>
      <c r="C4834" t="s">
        <v>63</v>
      </c>
      <c r="D4834" t="s">
        <v>91</v>
      </c>
      <c r="E4834">
        <v>2644</v>
      </c>
      <c r="F4834">
        <v>49</v>
      </c>
    </row>
    <row r="4835" spans="1:6">
      <c r="A4835">
        <v>4829</v>
      </c>
      <c r="B4835">
        <v>6</v>
      </c>
      <c r="C4835" t="s">
        <v>63</v>
      </c>
      <c r="D4835" t="s">
        <v>91</v>
      </c>
      <c r="E4835">
        <v>2220</v>
      </c>
      <c r="F4835">
        <v>45</v>
      </c>
    </row>
    <row r="4836" spans="1:6">
      <c r="A4836">
        <v>4829</v>
      </c>
      <c r="B4836">
        <v>6</v>
      </c>
      <c r="C4836" t="s">
        <v>63</v>
      </c>
      <c r="D4836" t="s">
        <v>91</v>
      </c>
      <c r="E4836">
        <v>2211</v>
      </c>
      <c r="F4836">
        <v>23</v>
      </c>
    </row>
    <row r="4837" spans="1:6">
      <c r="A4837">
        <v>4829</v>
      </c>
      <c r="B4837">
        <v>6</v>
      </c>
      <c r="C4837" t="s">
        <v>63</v>
      </c>
      <c r="D4837" t="s">
        <v>91</v>
      </c>
      <c r="E4837">
        <v>5481</v>
      </c>
      <c r="F4837">
        <v>8</v>
      </c>
    </row>
    <row r="4838" spans="1:6">
      <c r="A4838">
        <v>4829</v>
      </c>
      <c r="B4838">
        <v>6</v>
      </c>
      <c r="C4838" t="s">
        <v>63</v>
      </c>
      <c r="D4838" t="s">
        <v>91</v>
      </c>
      <c r="E4838">
        <v>2832</v>
      </c>
      <c r="F4838">
        <v>7</v>
      </c>
    </row>
    <row r="4839" spans="1:6">
      <c r="A4839">
        <v>4829</v>
      </c>
      <c r="B4839">
        <v>6</v>
      </c>
      <c r="C4839" t="s">
        <v>63</v>
      </c>
      <c r="D4839" t="s">
        <v>91</v>
      </c>
      <c r="E4839">
        <v>4531</v>
      </c>
      <c r="F4839">
        <v>7</v>
      </c>
    </row>
    <row r="4840" spans="1:6">
      <c r="A4840">
        <v>4829</v>
      </c>
      <c r="B4840">
        <v>6</v>
      </c>
      <c r="C4840" t="s">
        <v>63</v>
      </c>
      <c r="D4840" t="s">
        <v>91</v>
      </c>
      <c r="E4840">
        <v>3093</v>
      </c>
      <c r="F4840">
        <v>6</v>
      </c>
    </row>
    <row r="4841" spans="1:6">
      <c r="A4841">
        <v>4829</v>
      </c>
      <c r="B4841">
        <v>6</v>
      </c>
      <c r="C4841" t="s">
        <v>63</v>
      </c>
      <c r="D4841" t="s">
        <v>91</v>
      </c>
      <c r="E4841">
        <v>5107</v>
      </c>
      <c r="F4841">
        <v>6</v>
      </c>
    </row>
    <row r="4842" spans="1:6">
      <c r="A4842">
        <v>4829</v>
      </c>
      <c r="B4842">
        <v>6</v>
      </c>
      <c r="C4842" t="s">
        <v>63</v>
      </c>
      <c r="D4842" t="s">
        <v>91</v>
      </c>
      <c r="E4842">
        <v>3289</v>
      </c>
      <c r="F4842">
        <v>5</v>
      </c>
    </row>
    <row r="4843" spans="1:6">
      <c r="A4843">
        <v>4829</v>
      </c>
      <c r="B4843">
        <v>6</v>
      </c>
      <c r="C4843" t="s">
        <v>63</v>
      </c>
      <c r="D4843" t="s">
        <v>91</v>
      </c>
      <c r="E4843">
        <v>3012</v>
      </c>
      <c r="F4843">
        <v>4</v>
      </c>
    </row>
    <row r="4844" spans="1:6">
      <c r="A4844">
        <v>4829</v>
      </c>
      <c r="B4844">
        <v>6</v>
      </c>
      <c r="C4844" t="s">
        <v>63</v>
      </c>
      <c r="D4844" t="s">
        <v>91</v>
      </c>
      <c r="E4844">
        <v>3048</v>
      </c>
      <c r="F4844">
        <v>4</v>
      </c>
    </row>
    <row r="4845" spans="1:6">
      <c r="A4845">
        <v>4829</v>
      </c>
      <c r="B4845">
        <v>6</v>
      </c>
      <c r="C4845" t="s">
        <v>63</v>
      </c>
      <c r="D4845" t="s">
        <v>91</v>
      </c>
      <c r="E4845">
        <v>4944</v>
      </c>
      <c r="F4845">
        <v>4</v>
      </c>
    </row>
    <row r="4846" spans="1:6">
      <c r="A4846">
        <v>4829</v>
      </c>
      <c r="B4846">
        <v>6</v>
      </c>
      <c r="C4846" t="s">
        <v>63</v>
      </c>
      <c r="D4846" t="s">
        <v>91</v>
      </c>
      <c r="E4846">
        <v>5050</v>
      </c>
      <c r="F4846">
        <v>4</v>
      </c>
    </row>
    <row r="4847" spans="1:6">
      <c r="A4847">
        <v>4829</v>
      </c>
      <c r="B4847">
        <v>6</v>
      </c>
      <c r="C4847" t="s">
        <v>63</v>
      </c>
      <c r="D4847" t="s">
        <v>91</v>
      </c>
      <c r="E4847">
        <v>3706</v>
      </c>
      <c r="F4847">
        <v>4</v>
      </c>
    </row>
    <row r="4848" spans="1:6">
      <c r="A4848">
        <v>4829</v>
      </c>
      <c r="B4848">
        <v>6</v>
      </c>
      <c r="C4848" t="s">
        <v>63</v>
      </c>
      <c r="D4848" t="s">
        <v>91</v>
      </c>
      <c r="E4848">
        <v>1099</v>
      </c>
      <c r="F4848">
        <v>4</v>
      </c>
    </row>
    <row r="4849" spans="1:6">
      <c r="A4849">
        <v>4829</v>
      </c>
      <c r="B4849">
        <v>6</v>
      </c>
      <c r="C4849" t="s">
        <v>63</v>
      </c>
      <c r="D4849" t="s">
        <v>91</v>
      </c>
      <c r="E4849">
        <v>3590</v>
      </c>
      <c r="F4849">
        <v>4</v>
      </c>
    </row>
    <row r="4850" spans="1:6">
      <c r="A4850">
        <v>4829</v>
      </c>
      <c r="B4850">
        <v>6</v>
      </c>
      <c r="C4850" t="s">
        <v>63</v>
      </c>
      <c r="D4850" t="s">
        <v>91</v>
      </c>
      <c r="E4850">
        <v>5574</v>
      </c>
      <c r="F4850">
        <v>4</v>
      </c>
    </row>
    <row r="4851" spans="1:6">
      <c r="A4851">
        <v>4829</v>
      </c>
      <c r="B4851">
        <v>6</v>
      </c>
      <c r="C4851" t="s">
        <v>63</v>
      </c>
      <c r="D4851" t="s">
        <v>91</v>
      </c>
      <c r="E4851">
        <v>3917</v>
      </c>
      <c r="F4851">
        <v>3</v>
      </c>
    </row>
    <row r="4852" spans="1:6">
      <c r="A4852">
        <v>4829</v>
      </c>
      <c r="B4852">
        <v>6</v>
      </c>
      <c r="C4852" t="s">
        <v>63</v>
      </c>
      <c r="D4852" t="s">
        <v>91</v>
      </c>
      <c r="E4852">
        <v>4783</v>
      </c>
      <c r="F4852">
        <v>3</v>
      </c>
    </row>
    <row r="4853" spans="1:6">
      <c r="A4853">
        <v>4829</v>
      </c>
      <c r="B4853">
        <v>6</v>
      </c>
      <c r="C4853" t="s">
        <v>63</v>
      </c>
      <c r="D4853" t="s">
        <v>91</v>
      </c>
      <c r="E4853">
        <v>3513</v>
      </c>
      <c r="F4853">
        <v>3</v>
      </c>
    </row>
    <row r="4854" spans="1:6">
      <c r="A4854">
        <v>4829</v>
      </c>
      <c r="B4854">
        <v>6</v>
      </c>
      <c r="C4854" t="s">
        <v>63</v>
      </c>
      <c r="D4854" t="s">
        <v>91</v>
      </c>
      <c r="E4854">
        <v>252</v>
      </c>
      <c r="F4854">
        <v>3</v>
      </c>
    </row>
    <row r="4855" spans="1:6">
      <c r="A4855">
        <v>4829</v>
      </c>
      <c r="B4855">
        <v>6</v>
      </c>
      <c r="C4855" t="s">
        <v>63</v>
      </c>
      <c r="D4855" t="s">
        <v>91</v>
      </c>
      <c r="E4855">
        <v>5362</v>
      </c>
      <c r="F4855">
        <v>2</v>
      </c>
    </row>
    <row r="4856" spans="1:6">
      <c r="A4856">
        <v>4829</v>
      </c>
      <c r="B4856">
        <v>6</v>
      </c>
      <c r="C4856" t="s">
        <v>63</v>
      </c>
      <c r="D4856" t="s">
        <v>91</v>
      </c>
      <c r="E4856">
        <v>2006</v>
      </c>
      <c r="F4856">
        <v>2</v>
      </c>
    </row>
    <row r="4857" spans="1:6">
      <c r="A4857">
        <v>4829</v>
      </c>
      <c r="B4857">
        <v>6</v>
      </c>
      <c r="C4857" t="s">
        <v>63</v>
      </c>
      <c r="D4857" t="s">
        <v>91</v>
      </c>
      <c r="E4857">
        <v>6003</v>
      </c>
      <c r="F4857">
        <v>2</v>
      </c>
    </row>
    <row r="4858" spans="1:6">
      <c r="A4858">
        <v>4829</v>
      </c>
      <c r="B4858">
        <v>6</v>
      </c>
      <c r="C4858" t="s">
        <v>63</v>
      </c>
      <c r="D4858" t="s">
        <v>91</v>
      </c>
      <c r="E4858">
        <v>138</v>
      </c>
      <c r="F4858">
        <v>2</v>
      </c>
    </row>
    <row r="4859" spans="1:6">
      <c r="A4859">
        <v>4829</v>
      </c>
      <c r="B4859">
        <v>6</v>
      </c>
      <c r="C4859" t="s">
        <v>63</v>
      </c>
      <c r="D4859" t="s">
        <v>91</v>
      </c>
      <c r="E4859">
        <v>83</v>
      </c>
      <c r="F4859">
        <v>2</v>
      </c>
    </row>
    <row r="4860" spans="1:6">
      <c r="A4860">
        <v>4829</v>
      </c>
      <c r="B4860">
        <v>6</v>
      </c>
      <c r="C4860" t="s">
        <v>63</v>
      </c>
      <c r="D4860" t="s">
        <v>91</v>
      </c>
      <c r="E4860">
        <v>2017</v>
      </c>
      <c r="F4860">
        <v>2</v>
      </c>
    </row>
    <row r="4861" spans="1:6">
      <c r="A4861">
        <v>4829</v>
      </c>
      <c r="B4861">
        <v>6</v>
      </c>
      <c r="C4861" t="s">
        <v>63</v>
      </c>
      <c r="D4861" t="s">
        <v>91</v>
      </c>
      <c r="E4861">
        <v>5253</v>
      </c>
      <c r="F4861">
        <v>2</v>
      </c>
    </row>
    <row r="4862" spans="1:6">
      <c r="A4862">
        <v>4829</v>
      </c>
      <c r="B4862">
        <v>6</v>
      </c>
      <c r="C4862" t="s">
        <v>63</v>
      </c>
      <c r="D4862" t="s">
        <v>91</v>
      </c>
      <c r="E4862">
        <v>5578</v>
      </c>
      <c r="F4862">
        <v>2</v>
      </c>
    </row>
    <row r="4863" spans="1:6">
      <c r="A4863">
        <v>4829</v>
      </c>
      <c r="B4863">
        <v>6</v>
      </c>
      <c r="C4863" t="s">
        <v>63</v>
      </c>
      <c r="D4863" t="s">
        <v>91</v>
      </c>
      <c r="E4863">
        <v>4635</v>
      </c>
      <c r="F4863">
        <v>2</v>
      </c>
    </row>
    <row r="4864" spans="1:6">
      <c r="A4864">
        <v>4829</v>
      </c>
      <c r="B4864">
        <v>6</v>
      </c>
      <c r="C4864" t="s">
        <v>63</v>
      </c>
      <c r="D4864" t="s">
        <v>91</v>
      </c>
      <c r="E4864">
        <v>5348</v>
      </c>
      <c r="F4864">
        <v>2</v>
      </c>
    </row>
    <row r="4865" spans="1:6">
      <c r="A4865">
        <v>4829</v>
      </c>
      <c r="B4865">
        <v>6</v>
      </c>
      <c r="C4865" t="s">
        <v>63</v>
      </c>
      <c r="D4865" t="s">
        <v>91</v>
      </c>
      <c r="E4865">
        <v>4786</v>
      </c>
      <c r="F4865">
        <v>2</v>
      </c>
    </row>
    <row r="4866" spans="1:6">
      <c r="A4866">
        <v>4829</v>
      </c>
      <c r="B4866">
        <v>6</v>
      </c>
      <c r="C4866" t="s">
        <v>63</v>
      </c>
      <c r="D4866" t="s">
        <v>91</v>
      </c>
      <c r="E4866">
        <v>3755</v>
      </c>
      <c r="F4866">
        <v>2</v>
      </c>
    </row>
    <row r="4867" spans="1:6">
      <c r="A4867">
        <v>4829</v>
      </c>
      <c r="B4867">
        <v>6</v>
      </c>
      <c r="C4867" t="s">
        <v>63</v>
      </c>
      <c r="D4867" t="s">
        <v>91</v>
      </c>
      <c r="E4867">
        <v>33</v>
      </c>
      <c r="F4867">
        <v>2</v>
      </c>
    </row>
    <row r="4868" spans="1:6">
      <c r="A4868">
        <v>4829</v>
      </c>
      <c r="B4868">
        <v>6</v>
      </c>
      <c r="C4868" t="s">
        <v>63</v>
      </c>
      <c r="D4868" t="s">
        <v>91</v>
      </c>
      <c r="E4868">
        <v>3453</v>
      </c>
      <c r="F4868">
        <v>2</v>
      </c>
    </row>
    <row r="4869" spans="1:6">
      <c r="A4869">
        <v>4829</v>
      </c>
      <c r="B4869">
        <v>6</v>
      </c>
      <c r="C4869" t="s">
        <v>63</v>
      </c>
      <c r="D4869" t="s">
        <v>91</v>
      </c>
      <c r="E4869">
        <v>5209</v>
      </c>
      <c r="F4869">
        <v>1</v>
      </c>
    </row>
    <row r="4870" spans="1:6">
      <c r="A4870">
        <v>4829</v>
      </c>
      <c r="B4870">
        <v>6</v>
      </c>
      <c r="C4870" t="s">
        <v>63</v>
      </c>
      <c r="D4870" t="s">
        <v>91</v>
      </c>
      <c r="E4870">
        <v>2156</v>
      </c>
      <c r="F4870">
        <v>1</v>
      </c>
    </row>
    <row r="4871" spans="1:6">
      <c r="A4871">
        <v>4829</v>
      </c>
      <c r="B4871">
        <v>6</v>
      </c>
      <c r="C4871" t="s">
        <v>63</v>
      </c>
      <c r="D4871" t="s">
        <v>91</v>
      </c>
      <c r="E4871">
        <v>4162</v>
      </c>
      <c r="F4871">
        <v>1</v>
      </c>
    </row>
    <row r="4872" spans="1:6">
      <c r="A4872">
        <v>4829</v>
      </c>
      <c r="B4872">
        <v>6</v>
      </c>
      <c r="C4872" t="s">
        <v>63</v>
      </c>
      <c r="D4872" t="s">
        <v>91</v>
      </c>
      <c r="E4872">
        <v>2514</v>
      </c>
      <c r="F4872">
        <v>1</v>
      </c>
    </row>
    <row r="4873" spans="1:6">
      <c r="A4873">
        <v>4829</v>
      </c>
      <c r="B4873">
        <v>6</v>
      </c>
      <c r="C4873" t="s">
        <v>63</v>
      </c>
      <c r="D4873" t="s">
        <v>91</v>
      </c>
      <c r="E4873">
        <v>6010</v>
      </c>
      <c r="F4873">
        <v>1</v>
      </c>
    </row>
    <row r="4874" spans="1:6">
      <c r="A4874">
        <v>4829</v>
      </c>
      <c r="B4874">
        <v>6</v>
      </c>
      <c r="C4874" t="s">
        <v>63</v>
      </c>
      <c r="D4874" t="s">
        <v>91</v>
      </c>
      <c r="E4874">
        <v>2485</v>
      </c>
      <c r="F4874">
        <v>1</v>
      </c>
    </row>
    <row r="4875" spans="1:6">
      <c r="A4875">
        <v>4829</v>
      </c>
      <c r="B4875">
        <v>6</v>
      </c>
      <c r="C4875" t="s">
        <v>63</v>
      </c>
      <c r="D4875" t="s">
        <v>91</v>
      </c>
      <c r="E4875">
        <v>3294</v>
      </c>
      <c r="F4875">
        <v>1</v>
      </c>
    </row>
    <row r="4876" spans="1:6">
      <c r="A4876">
        <v>4829</v>
      </c>
      <c r="B4876">
        <v>6</v>
      </c>
      <c r="C4876" t="s">
        <v>63</v>
      </c>
      <c r="D4876" t="s">
        <v>91</v>
      </c>
      <c r="E4876">
        <v>2681</v>
      </c>
      <c r="F4876">
        <v>1</v>
      </c>
    </row>
    <row r="4877" spans="1:6">
      <c r="A4877">
        <v>4829</v>
      </c>
      <c r="B4877">
        <v>6</v>
      </c>
      <c r="C4877" t="s">
        <v>63</v>
      </c>
      <c r="D4877" t="s">
        <v>91</v>
      </c>
      <c r="E4877">
        <v>2405</v>
      </c>
      <c r="F4877">
        <v>1</v>
      </c>
    </row>
    <row r="4878" spans="1:6">
      <c r="A4878">
        <v>4829</v>
      </c>
      <c r="B4878">
        <v>6</v>
      </c>
      <c r="C4878" t="s">
        <v>63</v>
      </c>
      <c r="D4878" t="s">
        <v>91</v>
      </c>
      <c r="E4878">
        <v>2927</v>
      </c>
      <c r="F4878">
        <v>1</v>
      </c>
    </row>
    <row r="4879" spans="1:6">
      <c r="A4879">
        <v>4829</v>
      </c>
      <c r="B4879">
        <v>6</v>
      </c>
      <c r="C4879" t="s">
        <v>63</v>
      </c>
      <c r="D4879" t="s">
        <v>91</v>
      </c>
      <c r="E4879">
        <v>2877</v>
      </c>
      <c r="F4879">
        <v>1</v>
      </c>
    </row>
    <row r="4880" spans="1:6">
      <c r="A4880">
        <v>4829</v>
      </c>
      <c r="B4880">
        <v>6</v>
      </c>
      <c r="C4880" t="s">
        <v>63</v>
      </c>
      <c r="D4880" t="s">
        <v>91</v>
      </c>
      <c r="E4880">
        <v>3880</v>
      </c>
      <c r="F4880">
        <v>1</v>
      </c>
    </row>
    <row r="4881" spans="1:6">
      <c r="A4881">
        <v>4829</v>
      </c>
      <c r="B4881">
        <v>6</v>
      </c>
      <c r="C4881" t="s">
        <v>63</v>
      </c>
      <c r="D4881" t="s">
        <v>91</v>
      </c>
      <c r="E4881">
        <v>4337</v>
      </c>
      <c r="F4881">
        <v>1</v>
      </c>
    </row>
    <row r="4882" spans="1:6">
      <c r="A4882">
        <v>4829</v>
      </c>
      <c r="B4882">
        <v>6</v>
      </c>
      <c r="C4882" t="s">
        <v>63</v>
      </c>
      <c r="D4882" t="s">
        <v>91</v>
      </c>
      <c r="E4882">
        <v>2711</v>
      </c>
      <c r="F4882">
        <v>1</v>
      </c>
    </row>
    <row r="4883" spans="1:6">
      <c r="A4883">
        <v>4829</v>
      </c>
      <c r="B4883">
        <v>6</v>
      </c>
      <c r="C4883" t="s">
        <v>63</v>
      </c>
      <c r="D4883" t="s">
        <v>91</v>
      </c>
      <c r="E4883">
        <v>5120</v>
      </c>
      <c r="F4883">
        <v>1</v>
      </c>
    </row>
    <row r="4884" spans="1:6">
      <c r="A4884">
        <v>4829</v>
      </c>
      <c r="B4884">
        <v>6</v>
      </c>
      <c r="C4884" t="s">
        <v>63</v>
      </c>
      <c r="D4884" t="s">
        <v>91</v>
      </c>
      <c r="E4884">
        <v>2528</v>
      </c>
      <c r="F4884">
        <v>1</v>
      </c>
    </row>
    <row r="4885" spans="1:6">
      <c r="A4885">
        <v>4829</v>
      </c>
      <c r="B4885">
        <v>6</v>
      </c>
      <c r="C4885" t="s">
        <v>63</v>
      </c>
      <c r="D4885" t="s">
        <v>91</v>
      </c>
      <c r="E4885">
        <v>5803</v>
      </c>
      <c r="F4885">
        <v>1</v>
      </c>
    </row>
    <row r="4886" spans="1:6">
      <c r="A4886">
        <v>4829</v>
      </c>
      <c r="B4886">
        <v>6</v>
      </c>
      <c r="C4886" t="s">
        <v>63</v>
      </c>
      <c r="D4886" t="s">
        <v>91</v>
      </c>
      <c r="E4886">
        <v>4516</v>
      </c>
      <c r="F4886">
        <v>1</v>
      </c>
    </row>
    <row r="4887" spans="1:6">
      <c r="A4887">
        <v>4829</v>
      </c>
      <c r="B4887">
        <v>6</v>
      </c>
      <c r="C4887" t="s">
        <v>63</v>
      </c>
      <c r="D4887" t="s">
        <v>91</v>
      </c>
      <c r="E4887">
        <v>60</v>
      </c>
      <c r="F4887">
        <v>1</v>
      </c>
    </row>
    <row r="4888" spans="1:6">
      <c r="A4888">
        <v>4829</v>
      </c>
      <c r="B4888">
        <v>6</v>
      </c>
      <c r="C4888" t="s">
        <v>63</v>
      </c>
      <c r="D4888" t="s">
        <v>91</v>
      </c>
      <c r="E4888">
        <v>5489</v>
      </c>
      <c r="F4888">
        <v>1</v>
      </c>
    </row>
    <row r="4889" spans="1:6">
      <c r="A4889">
        <v>4829</v>
      </c>
      <c r="B4889">
        <v>6</v>
      </c>
      <c r="C4889" t="s">
        <v>63</v>
      </c>
      <c r="D4889" t="s">
        <v>91</v>
      </c>
      <c r="E4889">
        <v>2663</v>
      </c>
      <c r="F4889">
        <v>1</v>
      </c>
    </row>
    <row r="4890" spans="1:6">
      <c r="A4890">
        <v>4829</v>
      </c>
      <c r="B4890">
        <v>6</v>
      </c>
      <c r="C4890" t="s">
        <v>63</v>
      </c>
      <c r="D4890" t="s">
        <v>91</v>
      </c>
      <c r="E4890">
        <v>3275</v>
      </c>
      <c r="F4890">
        <v>1</v>
      </c>
    </row>
    <row r="4891" spans="1:6">
      <c r="A4891">
        <v>4829</v>
      </c>
      <c r="B4891">
        <v>6</v>
      </c>
      <c r="C4891" t="s">
        <v>63</v>
      </c>
      <c r="D4891" t="s">
        <v>91</v>
      </c>
      <c r="E4891">
        <v>2640</v>
      </c>
      <c r="F4891">
        <v>1</v>
      </c>
    </row>
    <row r="4892" spans="1:6">
      <c r="A4892">
        <v>4829</v>
      </c>
      <c r="B4892">
        <v>6</v>
      </c>
      <c r="C4892" t="s">
        <v>63</v>
      </c>
      <c r="D4892" t="s">
        <v>91</v>
      </c>
      <c r="E4892">
        <v>2885</v>
      </c>
      <c r="F4892">
        <v>1</v>
      </c>
    </row>
    <row r="4893" spans="1:6">
      <c r="A4893">
        <v>4829</v>
      </c>
      <c r="B4893">
        <v>6</v>
      </c>
      <c r="C4893" t="s">
        <v>63</v>
      </c>
      <c r="D4893" t="s">
        <v>91</v>
      </c>
      <c r="E4893">
        <v>3947</v>
      </c>
      <c r="F4893">
        <v>1</v>
      </c>
    </row>
    <row r="4894" spans="1:6">
      <c r="A4894">
        <v>4829</v>
      </c>
      <c r="B4894">
        <v>6</v>
      </c>
      <c r="C4894" t="s">
        <v>63</v>
      </c>
      <c r="D4894" t="s">
        <v>91</v>
      </c>
      <c r="E4894">
        <v>3374</v>
      </c>
      <c r="F4894">
        <v>1</v>
      </c>
    </row>
    <row r="4895" spans="1:6">
      <c r="A4895">
        <v>4829</v>
      </c>
      <c r="B4895">
        <v>6</v>
      </c>
      <c r="C4895" t="s">
        <v>63</v>
      </c>
      <c r="D4895" t="s">
        <v>91</v>
      </c>
      <c r="E4895">
        <v>2728</v>
      </c>
      <c r="F4895">
        <v>1</v>
      </c>
    </row>
    <row r="4896" spans="1:6">
      <c r="A4896">
        <v>4829</v>
      </c>
      <c r="B4896">
        <v>6</v>
      </c>
      <c r="C4896" t="s">
        <v>63</v>
      </c>
      <c r="D4896" t="s">
        <v>91</v>
      </c>
      <c r="E4896">
        <v>3940</v>
      </c>
      <c r="F4896">
        <v>1</v>
      </c>
    </row>
    <row r="4897" spans="1:6">
      <c r="A4897">
        <v>4829</v>
      </c>
      <c r="B4897">
        <v>6</v>
      </c>
      <c r="C4897" t="s">
        <v>63</v>
      </c>
      <c r="D4897" t="s">
        <v>91</v>
      </c>
      <c r="E4897">
        <v>4898</v>
      </c>
      <c r="F4897">
        <v>1</v>
      </c>
    </row>
    <row r="4898" spans="1:6">
      <c r="A4898">
        <v>4829</v>
      </c>
      <c r="B4898">
        <v>6</v>
      </c>
      <c r="C4898" t="s">
        <v>63</v>
      </c>
      <c r="D4898" t="s">
        <v>91</v>
      </c>
      <c r="E4898">
        <v>5163</v>
      </c>
      <c r="F4898">
        <v>1</v>
      </c>
    </row>
    <row r="4899" spans="1:6">
      <c r="A4899">
        <v>4829</v>
      </c>
      <c r="B4899">
        <v>6</v>
      </c>
      <c r="C4899" t="s">
        <v>63</v>
      </c>
      <c r="D4899" t="s">
        <v>91</v>
      </c>
      <c r="E4899">
        <v>2085</v>
      </c>
      <c r="F4899">
        <v>1</v>
      </c>
    </row>
    <row r="4900" spans="1:6">
      <c r="A4900">
        <v>4829</v>
      </c>
      <c r="B4900">
        <v>6</v>
      </c>
      <c r="C4900" t="s">
        <v>63</v>
      </c>
      <c r="D4900" t="s">
        <v>91</v>
      </c>
      <c r="E4900">
        <v>5769</v>
      </c>
      <c r="F4900">
        <v>1</v>
      </c>
    </row>
    <row r="4901" spans="1:6">
      <c r="A4901">
        <v>4829</v>
      </c>
      <c r="B4901">
        <v>6</v>
      </c>
      <c r="C4901" t="s">
        <v>63</v>
      </c>
      <c r="D4901" t="s">
        <v>91</v>
      </c>
      <c r="E4901">
        <v>2820</v>
      </c>
      <c r="F4901">
        <v>1</v>
      </c>
    </row>
    <row r="4902" spans="1:6">
      <c r="A4902">
        <v>4829</v>
      </c>
      <c r="B4902">
        <v>6</v>
      </c>
      <c r="C4902" t="s">
        <v>63</v>
      </c>
      <c r="D4902" t="s">
        <v>91</v>
      </c>
      <c r="E4902">
        <v>4712</v>
      </c>
      <c r="F4902">
        <v>1</v>
      </c>
    </row>
    <row r="4903" spans="1:6">
      <c r="A4903">
        <v>4829</v>
      </c>
      <c r="B4903">
        <v>6</v>
      </c>
      <c r="C4903" t="s">
        <v>63</v>
      </c>
      <c r="D4903" t="s">
        <v>91</v>
      </c>
      <c r="E4903">
        <v>4025</v>
      </c>
      <c r="F4903">
        <v>1</v>
      </c>
    </row>
    <row r="4904" spans="1:6">
      <c r="A4904">
        <v>4829</v>
      </c>
      <c r="B4904">
        <v>6</v>
      </c>
      <c r="C4904" t="s">
        <v>63</v>
      </c>
      <c r="D4904" t="s">
        <v>91</v>
      </c>
      <c r="E4904">
        <v>5382</v>
      </c>
      <c r="F4904">
        <v>1</v>
      </c>
    </row>
    <row r="4905" spans="1:6">
      <c r="A4905">
        <v>4829</v>
      </c>
      <c r="B4905">
        <v>6</v>
      </c>
      <c r="C4905" t="s">
        <v>63</v>
      </c>
      <c r="D4905" t="s">
        <v>91</v>
      </c>
      <c r="E4905">
        <v>4387</v>
      </c>
      <c r="F4905">
        <v>1</v>
      </c>
    </row>
    <row r="4906" spans="1:6">
      <c r="A4906">
        <v>4829</v>
      </c>
      <c r="B4906">
        <v>6</v>
      </c>
      <c r="C4906" t="s">
        <v>63</v>
      </c>
      <c r="D4906" t="s">
        <v>91</v>
      </c>
      <c r="E4906">
        <v>4591</v>
      </c>
      <c r="F4906">
        <v>1</v>
      </c>
    </row>
    <row r="4907" spans="1:6">
      <c r="A4907">
        <v>4829</v>
      </c>
      <c r="B4907">
        <v>6</v>
      </c>
      <c r="C4907" t="s">
        <v>63</v>
      </c>
      <c r="D4907" t="s">
        <v>91</v>
      </c>
      <c r="E4907">
        <v>5620</v>
      </c>
      <c r="F4907">
        <v>1</v>
      </c>
    </row>
    <row r="4908" spans="1:6">
      <c r="A4908">
        <v>4829</v>
      </c>
      <c r="B4908">
        <v>6</v>
      </c>
      <c r="C4908" t="s">
        <v>63</v>
      </c>
      <c r="D4908" t="s">
        <v>91</v>
      </c>
      <c r="E4908">
        <v>5604</v>
      </c>
      <c r="F4908">
        <v>1</v>
      </c>
    </row>
    <row r="4909" spans="1:6">
      <c r="A4909">
        <v>4829</v>
      </c>
      <c r="B4909">
        <v>6</v>
      </c>
      <c r="C4909" t="s">
        <v>63</v>
      </c>
      <c r="D4909" t="s">
        <v>91</v>
      </c>
      <c r="E4909">
        <v>4175</v>
      </c>
      <c r="F4909">
        <v>1</v>
      </c>
    </row>
    <row r="4910" spans="1:6">
      <c r="A4910">
        <v>4829</v>
      </c>
      <c r="B4910">
        <v>6</v>
      </c>
      <c r="C4910" t="s">
        <v>63</v>
      </c>
      <c r="D4910" t="s">
        <v>91</v>
      </c>
      <c r="E4910">
        <v>2962</v>
      </c>
      <c r="F4910">
        <v>1</v>
      </c>
    </row>
    <row r="4911" spans="1:6">
      <c r="A4911">
        <v>4829</v>
      </c>
      <c r="B4911">
        <v>6</v>
      </c>
      <c r="C4911" t="s">
        <v>63</v>
      </c>
      <c r="D4911" t="s">
        <v>91</v>
      </c>
      <c r="E4911">
        <v>2081</v>
      </c>
      <c r="F4911">
        <v>1</v>
      </c>
    </row>
    <row r="4912" spans="1:6">
      <c r="A4912">
        <v>4829</v>
      </c>
      <c r="B4912">
        <v>6</v>
      </c>
      <c r="C4912" t="s">
        <v>63</v>
      </c>
      <c r="D4912" t="s">
        <v>91</v>
      </c>
      <c r="E4912">
        <v>5152</v>
      </c>
      <c r="F4912">
        <v>1</v>
      </c>
    </row>
    <row r="4913" spans="1:6">
      <c r="A4913">
        <v>4829</v>
      </c>
      <c r="B4913">
        <v>6</v>
      </c>
      <c r="C4913" t="s">
        <v>63</v>
      </c>
      <c r="D4913" t="s">
        <v>91</v>
      </c>
      <c r="E4913">
        <v>5046</v>
      </c>
      <c r="F4913">
        <v>1</v>
      </c>
    </row>
    <row r="4914" spans="1:6">
      <c r="A4914">
        <v>4829</v>
      </c>
      <c r="B4914">
        <v>6</v>
      </c>
      <c r="C4914" t="s">
        <v>63</v>
      </c>
      <c r="D4914" t="s">
        <v>91</v>
      </c>
      <c r="E4914">
        <v>2807</v>
      </c>
      <c r="F4914">
        <v>1</v>
      </c>
    </row>
    <row r="4915" spans="1:6">
      <c r="A4915">
        <v>4829</v>
      </c>
      <c r="B4915">
        <v>6</v>
      </c>
      <c r="C4915" t="s">
        <v>63</v>
      </c>
      <c r="D4915" t="s">
        <v>91</v>
      </c>
      <c r="E4915">
        <v>4015</v>
      </c>
      <c r="F4915">
        <v>1</v>
      </c>
    </row>
    <row r="4916" spans="1:6">
      <c r="A4916">
        <v>4829</v>
      </c>
      <c r="B4916">
        <v>6</v>
      </c>
      <c r="C4916" t="s">
        <v>63</v>
      </c>
      <c r="D4916" t="s">
        <v>91</v>
      </c>
      <c r="E4916">
        <v>3394</v>
      </c>
      <c r="F4916">
        <v>1</v>
      </c>
    </row>
    <row r="4917" spans="1:6">
      <c r="A4917">
        <v>4829</v>
      </c>
      <c r="B4917">
        <v>6</v>
      </c>
      <c r="C4917" t="s">
        <v>62</v>
      </c>
      <c r="D4917" t="s">
        <v>91</v>
      </c>
      <c r="E4917">
        <v>164</v>
      </c>
      <c r="F4917">
        <v>208</v>
      </c>
    </row>
    <row r="4918" spans="1:6">
      <c r="A4918">
        <v>4829</v>
      </c>
      <c r="B4918">
        <v>6</v>
      </c>
      <c r="C4918" t="s">
        <v>62</v>
      </c>
      <c r="D4918" t="s">
        <v>91</v>
      </c>
      <c r="E4918">
        <v>2067</v>
      </c>
      <c r="F4918">
        <v>62</v>
      </c>
    </row>
    <row r="4919" spans="1:6">
      <c r="A4919">
        <v>4829</v>
      </c>
      <c r="B4919">
        <v>6</v>
      </c>
      <c r="C4919" t="s">
        <v>62</v>
      </c>
      <c r="D4919" t="s">
        <v>91</v>
      </c>
      <c r="E4919">
        <v>1273</v>
      </c>
      <c r="F4919">
        <v>56</v>
      </c>
    </row>
    <row r="4920" spans="1:6">
      <c r="A4920">
        <v>4829</v>
      </c>
      <c r="B4920">
        <v>6</v>
      </c>
      <c r="C4920" t="s">
        <v>62</v>
      </c>
      <c r="D4920" t="s">
        <v>91</v>
      </c>
      <c r="E4920">
        <v>2644</v>
      </c>
      <c r="F4920">
        <v>52</v>
      </c>
    </row>
    <row r="4921" spans="1:6">
      <c r="A4921">
        <v>4829</v>
      </c>
      <c r="B4921">
        <v>6</v>
      </c>
      <c r="C4921" t="s">
        <v>62</v>
      </c>
      <c r="D4921" t="s">
        <v>91</v>
      </c>
      <c r="E4921">
        <v>2220</v>
      </c>
      <c r="F4921">
        <v>48</v>
      </c>
    </row>
    <row r="4922" spans="1:6">
      <c r="A4922">
        <v>4829</v>
      </c>
      <c r="B4922">
        <v>6</v>
      </c>
      <c r="C4922" t="s">
        <v>62</v>
      </c>
      <c r="D4922" t="s">
        <v>91</v>
      </c>
      <c r="E4922">
        <v>5586</v>
      </c>
      <c r="F4922">
        <v>48</v>
      </c>
    </row>
    <row r="4923" spans="1:6">
      <c r="A4923">
        <v>4829</v>
      </c>
      <c r="B4923">
        <v>6</v>
      </c>
      <c r="C4923" t="s">
        <v>62</v>
      </c>
      <c r="D4923" t="s">
        <v>91</v>
      </c>
      <c r="E4923">
        <v>5935</v>
      </c>
      <c r="F4923">
        <v>42</v>
      </c>
    </row>
    <row r="4924" spans="1:6">
      <c r="A4924">
        <v>4829</v>
      </c>
      <c r="B4924">
        <v>6</v>
      </c>
      <c r="C4924" t="s">
        <v>62</v>
      </c>
      <c r="D4924" t="s">
        <v>91</v>
      </c>
      <c r="E4924">
        <v>2211</v>
      </c>
      <c r="F4924">
        <v>39</v>
      </c>
    </row>
    <row r="4925" spans="1:6">
      <c r="A4925">
        <v>4829</v>
      </c>
      <c r="B4925">
        <v>6</v>
      </c>
      <c r="C4925" t="s">
        <v>62</v>
      </c>
      <c r="D4925" t="s">
        <v>91</v>
      </c>
      <c r="E4925">
        <v>5777</v>
      </c>
      <c r="F4925">
        <v>25</v>
      </c>
    </row>
    <row r="4926" spans="1:6">
      <c r="A4926">
        <v>4829</v>
      </c>
      <c r="B4926">
        <v>6</v>
      </c>
      <c r="C4926" t="s">
        <v>62</v>
      </c>
      <c r="D4926" t="s">
        <v>91</v>
      </c>
      <c r="E4926">
        <v>3255</v>
      </c>
      <c r="F4926">
        <v>12</v>
      </c>
    </row>
    <row r="4927" spans="1:6">
      <c r="A4927">
        <v>4829</v>
      </c>
      <c r="B4927">
        <v>6</v>
      </c>
      <c r="C4927" t="s">
        <v>62</v>
      </c>
      <c r="D4927" t="s">
        <v>91</v>
      </c>
      <c r="E4927">
        <v>3093</v>
      </c>
      <c r="F4927">
        <v>12</v>
      </c>
    </row>
    <row r="4928" spans="1:6">
      <c r="A4928">
        <v>4829</v>
      </c>
      <c r="B4928">
        <v>6</v>
      </c>
      <c r="C4928" t="s">
        <v>62</v>
      </c>
      <c r="D4928" t="s">
        <v>91</v>
      </c>
      <c r="E4928">
        <v>138</v>
      </c>
      <c r="F4928">
        <v>9</v>
      </c>
    </row>
    <row r="4929" spans="1:6">
      <c r="A4929">
        <v>4829</v>
      </c>
      <c r="B4929">
        <v>6</v>
      </c>
      <c r="C4929" t="s">
        <v>62</v>
      </c>
      <c r="D4929" t="s">
        <v>91</v>
      </c>
      <c r="E4929">
        <v>4993</v>
      </c>
      <c r="F4929">
        <v>8</v>
      </c>
    </row>
    <row r="4930" spans="1:6">
      <c r="A4930">
        <v>4829</v>
      </c>
      <c r="B4930">
        <v>6</v>
      </c>
      <c r="C4930" t="s">
        <v>62</v>
      </c>
      <c r="D4930" t="s">
        <v>91</v>
      </c>
      <c r="E4930">
        <v>2156</v>
      </c>
      <c r="F4930">
        <v>8</v>
      </c>
    </row>
    <row r="4931" spans="1:6">
      <c r="A4931">
        <v>4829</v>
      </c>
      <c r="B4931">
        <v>6</v>
      </c>
      <c r="C4931" t="s">
        <v>62</v>
      </c>
      <c r="D4931" t="s">
        <v>91</v>
      </c>
      <c r="E4931">
        <v>33</v>
      </c>
      <c r="F4931">
        <v>8</v>
      </c>
    </row>
    <row r="4932" spans="1:6">
      <c r="A4932">
        <v>4829</v>
      </c>
      <c r="B4932">
        <v>6</v>
      </c>
      <c r="C4932" t="s">
        <v>62</v>
      </c>
      <c r="D4932" t="s">
        <v>91</v>
      </c>
      <c r="E4932">
        <v>42</v>
      </c>
      <c r="F4932">
        <v>8</v>
      </c>
    </row>
    <row r="4933" spans="1:6">
      <c r="A4933">
        <v>4829</v>
      </c>
      <c r="B4933">
        <v>6</v>
      </c>
      <c r="C4933" t="s">
        <v>62</v>
      </c>
      <c r="D4933" t="s">
        <v>91</v>
      </c>
      <c r="E4933">
        <v>5604</v>
      </c>
      <c r="F4933">
        <v>7</v>
      </c>
    </row>
    <row r="4934" spans="1:6">
      <c r="A4934">
        <v>4829</v>
      </c>
      <c r="B4934">
        <v>6</v>
      </c>
      <c r="C4934" t="s">
        <v>62</v>
      </c>
      <c r="D4934" t="s">
        <v>91</v>
      </c>
      <c r="E4934">
        <v>5481</v>
      </c>
      <c r="F4934">
        <v>7</v>
      </c>
    </row>
    <row r="4935" spans="1:6">
      <c r="A4935">
        <v>4829</v>
      </c>
      <c r="B4935">
        <v>6</v>
      </c>
      <c r="C4935" t="s">
        <v>62</v>
      </c>
      <c r="D4935" t="s">
        <v>91</v>
      </c>
      <c r="E4935">
        <v>3012</v>
      </c>
      <c r="F4935">
        <v>6</v>
      </c>
    </row>
    <row r="4936" spans="1:6">
      <c r="A4936">
        <v>4829</v>
      </c>
      <c r="B4936">
        <v>6</v>
      </c>
      <c r="C4936" t="s">
        <v>62</v>
      </c>
      <c r="D4936" t="s">
        <v>91</v>
      </c>
      <c r="E4936">
        <v>5528</v>
      </c>
      <c r="F4936">
        <v>5</v>
      </c>
    </row>
    <row r="4937" spans="1:6">
      <c r="A4937">
        <v>4829</v>
      </c>
      <c r="B4937">
        <v>6</v>
      </c>
      <c r="C4937" t="s">
        <v>62</v>
      </c>
      <c r="D4937" t="s">
        <v>91</v>
      </c>
      <c r="E4937">
        <v>4531</v>
      </c>
      <c r="F4937">
        <v>5</v>
      </c>
    </row>
    <row r="4938" spans="1:6">
      <c r="A4938">
        <v>4829</v>
      </c>
      <c r="B4938">
        <v>6</v>
      </c>
      <c r="C4938" t="s">
        <v>62</v>
      </c>
      <c r="D4938" t="s">
        <v>91</v>
      </c>
      <c r="E4938">
        <v>3834</v>
      </c>
      <c r="F4938">
        <v>5</v>
      </c>
    </row>
    <row r="4939" spans="1:6">
      <c r="A4939">
        <v>4829</v>
      </c>
      <c r="B4939">
        <v>6</v>
      </c>
      <c r="C4939" t="s">
        <v>62</v>
      </c>
      <c r="D4939" t="s">
        <v>91</v>
      </c>
      <c r="E4939">
        <v>2927</v>
      </c>
      <c r="F4939">
        <v>5</v>
      </c>
    </row>
    <row r="4940" spans="1:6">
      <c r="A4940">
        <v>4829</v>
      </c>
      <c r="B4940">
        <v>6</v>
      </c>
      <c r="C4940" t="s">
        <v>62</v>
      </c>
      <c r="D4940" t="s">
        <v>91</v>
      </c>
      <c r="E4940">
        <v>2832</v>
      </c>
      <c r="F4940">
        <v>5</v>
      </c>
    </row>
    <row r="4941" spans="1:6">
      <c r="A4941">
        <v>4829</v>
      </c>
      <c r="B4941">
        <v>6</v>
      </c>
      <c r="C4941" t="s">
        <v>62</v>
      </c>
      <c r="D4941" t="s">
        <v>91</v>
      </c>
      <c r="E4941">
        <v>5747</v>
      </c>
      <c r="F4941">
        <v>5</v>
      </c>
    </row>
    <row r="4942" spans="1:6">
      <c r="A4942">
        <v>4829</v>
      </c>
      <c r="B4942">
        <v>6</v>
      </c>
      <c r="C4942" t="s">
        <v>62</v>
      </c>
      <c r="D4942" t="s">
        <v>91</v>
      </c>
      <c r="E4942">
        <v>124</v>
      </c>
      <c r="F4942">
        <v>4</v>
      </c>
    </row>
    <row r="4943" spans="1:6">
      <c r="A4943">
        <v>4829</v>
      </c>
      <c r="B4943">
        <v>6</v>
      </c>
      <c r="C4943" t="s">
        <v>62</v>
      </c>
      <c r="D4943" t="s">
        <v>91</v>
      </c>
      <c r="E4943">
        <v>135</v>
      </c>
      <c r="F4943">
        <v>4</v>
      </c>
    </row>
    <row r="4944" spans="1:6">
      <c r="A4944">
        <v>4829</v>
      </c>
      <c r="B4944">
        <v>6</v>
      </c>
      <c r="C4944" t="s">
        <v>62</v>
      </c>
      <c r="D4944" t="s">
        <v>91</v>
      </c>
      <c r="E4944">
        <v>3042</v>
      </c>
      <c r="F4944">
        <v>4</v>
      </c>
    </row>
    <row r="4945" spans="1:6">
      <c r="A4945">
        <v>4829</v>
      </c>
      <c r="B4945">
        <v>6</v>
      </c>
      <c r="C4945" t="s">
        <v>62</v>
      </c>
      <c r="D4945" t="s">
        <v>91</v>
      </c>
      <c r="E4945">
        <v>5102</v>
      </c>
      <c r="F4945">
        <v>4</v>
      </c>
    </row>
    <row r="4946" spans="1:6">
      <c r="A4946">
        <v>4829</v>
      </c>
      <c r="B4946">
        <v>6</v>
      </c>
      <c r="C4946" t="s">
        <v>62</v>
      </c>
      <c r="D4946" t="s">
        <v>91</v>
      </c>
      <c r="E4946">
        <v>2405</v>
      </c>
      <c r="F4946">
        <v>4</v>
      </c>
    </row>
    <row r="4947" spans="1:6">
      <c r="A4947">
        <v>4829</v>
      </c>
      <c r="B4947">
        <v>6</v>
      </c>
      <c r="C4947" t="s">
        <v>62</v>
      </c>
      <c r="D4947" t="s">
        <v>91</v>
      </c>
      <c r="E4947">
        <v>4734</v>
      </c>
      <c r="F4947">
        <v>3</v>
      </c>
    </row>
    <row r="4948" spans="1:6">
      <c r="A4948">
        <v>4829</v>
      </c>
      <c r="B4948">
        <v>6</v>
      </c>
      <c r="C4948" t="s">
        <v>62</v>
      </c>
      <c r="D4948" t="s">
        <v>91</v>
      </c>
      <c r="E4948">
        <v>4162</v>
      </c>
      <c r="F4948">
        <v>3</v>
      </c>
    </row>
    <row r="4949" spans="1:6">
      <c r="A4949">
        <v>4829</v>
      </c>
      <c r="B4949">
        <v>6</v>
      </c>
      <c r="C4949" t="s">
        <v>62</v>
      </c>
      <c r="D4949" t="s">
        <v>91</v>
      </c>
      <c r="E4949">
        <v>5581</v>
      </c>
      <c r="F4949">
        <v>3</v>
      </c>
    </row>
    <row r="4950" spans="1:6">
      <c r="A4950">
        <v>4829</v>
      </c>
      <c r="B4950">
        <v>6</v>
      </c>
      <c r="C4950" t="s">
        <v>62</v>
      </c>
      <c r="D4950" t="s">
        <v>91</v>
      </c>
      <c r="E4950">
        <v>5998</v>
      </c>
      <c r="F4950">
        <v>3</v>
      </c>
    </row>
    <row r="4951" spans="1:6">
      <c r="A4951">
        <v>4829</v>
      </c>
      <c r="B4951">
        <v>6</v>
      </c>
      <c r="C4951" t="s">
        <v>62</v>
      </c>
      <c r="D4951" t="s">
        <v>91</v>
      </c>
      <c r="E4951">
        <v>5939</v>
      </c>
      <c r="F4951">
        <v>3</v>
      </c>
    </row>
    <row r="4952" spans="1:6">
      <c r="A4952">
        <v>4829</v>
      </c>
      <c r="B4952">
        <v>6</v>
      </c>
      <c r="C4952" t="s">
        <v>62</v>
      </c>
      <c r="D4952" t="s">
        <v>91</v>
      </c>
      <c r="E4952">
        <v>3164</v>
      </c>
      <c r="F4952">
        <v>3</v>
      </c>
    </row>
    <row r="4953" spans="1:6">
      <c r="A4953">
        <v>4829</v>
      </c>
      <c r="B4953">
        <v>6</v>
      </c>
      <c r="C4953" t="s">
        <v>62</v>
      </c>
      <c r="D4953" t="s">
        <v>91</v>
      </c>
      <c r="E4953">
        <v>5362</v>
      </c>
      <c r="F4953">
        <v>3</v>
      </c>
    </row>
    <row r="4954" spans="1:6">
      <c r="A4954">
        <v>4829</v>
      </c>
      <c r="B4954">
        <v>6</v>
      </c>
      <c r="C4954" t="s">
        <v>62</v>
      </c>
      <c r="D4954" t="s">
        <v>91</v>
      </c>
      <c r="E4954">
        <v>2998</v>
      </c>
      <c r="F4954">
        <v>3</v>
      </c>
    </row>
    <row r="4955" spans="1:6">
      <c r="A4955">
        <v>4829</v>
      </c>
      <c r="B4955">
        <v>6</v>
      </c>
      <c r="C4955" t="s">
        <v>62</v>
      </c>
      <c r="D4955" t="s">
        <v>91</v>
      </c>
      <c r="E4955">
        <v>2560</v>
      </c>
      <c r="F4955">
        <v>3</v>
      </c>
    </row>
    <row r="4956" spans="1:6">
      <c r="A4956">
        <v>4829</v>
      </c>
      <c r="B4956">
        <v>6</v>
      </c>
      <c r="C4956" t="s">
        <v>62</v>
      </c>
      <c r="D4956" t="s">
        <v>91</v>
      </c>
      <c r="E4956">
        <v>4944</v>
      </c>
      <c r="F4956">
        <v>3</v>
      </c>
    </row>
    <row r="4957" spans="1:6">
      <c r="A4957">
        <v>4829</v>
      </c>
      <c r="B4957">
        <v>6</v>
      </c>
      <c r="C4957" t="s">
        <v>62</v>
      </c>
      <c r="D4957" t="s">
        <v>91</v>
      </c>
      <c r="E4957">
        <v>2921</v>
      </c>
      <c r="F4957">
        <v>2</v>
      </c>
    </row>
    <row r="4958" spans="1:6">
      <c r="A4958">
        <v>4829</v>
      </c>
      <c r="B4958">
        <v>6</v>
      </c>
      <c r="C4958" t="s">
        <v>62</v>
      </c>
      <c r="D4958" t="s">
        <v>91</v>
      </c>
      <c r="E4958">
        <v>252</v>
      </c>
      <c r="F4958">
        <v>2</v>
      </c>
    </row>
    <row r="4959" spans="1:6">
      <c r="A4959">
        <v>4829</v>
      </c>
      <c r="B4959">
        <v>6</v>
      </c>
      <c r="C4959" t="s">
        <v>62</v>
      </c>
      <c r="D4959" t="s">
        <v>91</v>
      </c>
      <c r="E4959">
        <v>4194</v>
      </c>
      <c r="F4959">
        <v>2</v>
      </c>
    </row>
    <row r="4960" spans="1:6">
      <c r="A4960">
        <v>4829</v>
      </c>
      <c r="B4960">
        <v>6</v>
      </c>
      <c r="C4960" t="s">
        <v>62</v>
      </c>
      <c r="D4960" t="s">
        <v>91</v>
      </c>
      <c r="E4960">
        <v>5620</v>
      </c>
      <c r="F4960">
        <v>2</v>
      </c>
    </row>
    <row r="4961" spans="1:6">
      <c r="A4961">
        <v>4829</v>
      </c>
      <c r="B4961">
        <v>6</v>
      </c>
      <c r="C4961" t="s">
        <v>62</v>
      </c>
      <c r="D4961" t="s">
        <v>91</v>
      </c>
      <c r="E4961">
        <v>2681</v>
      </c>
      <c r="F4961">
        <v>2</v>
      </c>
    </row>
    <row r="4962" spans="1:6">
      <c r="A4962">
        <v>4829</v>
      </c>
      <c r="B4962">
        <v>6</v>
      </c>
      <c r="C4962" t="s">
        <v>62</v>
      </c>
      <c r="D4962" t="s">
        <v>91</v>
      </c>
      <c r="E4962">
        <v>2877</v>
      </c>
      <c r="F4962">
        <v>2</v>
      </c>
    </row>
    <row r="4963" spans="1:6">
      <c r="A4963">
        <v>4829</v>
      </c>
      <c r="B4963">
        <v>6</v>
      </c>
      <c r="C4963" t="s">
        <v>62</v>
      </c>
      <c r="D4963" t="s">
        <v>91</v>
      </c>
      <c r="E4963">
        <v>4264</v>
      </c>
      <c r="F4963">
        <v>2</v>
      </c>
    </row>
    <row r="4964" spans="1:6">
      <c r="A4964">
        <v>4829</v>
      </c>
      <c r="B4964">
        <v>6</v>
      </c>
      <c r="C4964" t="s">
        <v>62</v>
      </c>
      <c r="D4964" t="s">
        <v>91</v>
      </c>
      <c r="E4964">
        <v>2085</v>
      </c>
      <c r="F4964">
        <v>2</v>
      </c>
    </row>
    <row r="4965" spans="1:6">
      <c r="A4965">
        <v>4829</v>
      </c>
      <c r="B4965">
        <v>6</v>
      </c>
      <c r="C4965" t="s">
        <v>62</v>
      </c>
      <c r="D4965" t="s">
        <v>91</v>
      </c>
      <c r="E4965">
        <v>4947</v>
      </c>
      <c r="F4965">
        <v>2</v>
      </c>
    </row>
    <row r="4966" spans="1:6">
      <c r="A4966">
        <v>4829</v>
      </c>
      <c r="B4966">
        <v>6</v>
      </c>
      <c r="C4966" t="s">
        <v>62</v>
      </c>
      <c r="D4966" t="s">
        <v>91</v>
      </c>
      <c r="E4966">
        <v>1099</v>
      </c>
      <c r="F4966">
        <v>2</v>
      </c>
    </row>
    <row r="4967" spans="1:6">
      <c r="A4967">
        <v>4829</v>
      </c>
      <c r="B4967">
        <v>6</v>
      </c>
      <c r="C4967" t="s">
        <v>62</v>
      </c>
      <c r="D4967" t="s">
        <v>91</v>
      </c>
      <c r="E4967">
        <v>5348</v>
      </c>
      <c r="F4967">
        <v>2</v>
      </c>
    </row>
    <row r="4968" spans="1:6">
      <c r="A4968">
        <v>4829</v>
      </c>
      <c r="B4968">
        <v>6</v>
      </c>
      <c r="C4968" t="s">
        <v>62</v>
      </c>
      <c r="D4968" t="s">
        <v>91</v>
      </c>
      <c r="E4968">
        <v>3442</v>
      </c>
      <c r="F4968">
        <v>2</v>
      </c>
    </row>
    <row r="4969" spans="1:6">
      <c r="A4969">
        <v>4829</v>
      </c>
      <c r="B4969">
        <v>6</v>
      </c>
      <c r="C4969" t="s">
        <v>62</v>
      </c>
      <c r="D4969" t="s">
        <v>91</v>
      </c>
      <c r="E4969">
        <v>2925</v>
      </c>
      <c r="F4969">
        <v>2</v>
      </c>
    </row>
    <row r="4970" spans="1:6">
      <c r="A4970">
        <v>4829</v>
      </c>
      <c r="B4970">
        <v>6</v>
      </c>
      <c r="C4970" t="s">
        <v>62</v>
      </c>
      <c r="D4970" t="s">
        <v>91</v>
      </c>
      <c r="E4970">
        <v>4516</v>
      </c>
      <c r="F4970">
        <v>2</v>
      </c>
    </row>
    <row r="4971" spans="1:6">
      <c r="A4971">
        <v>4829</v>
      </c>
      <c r="B4971">
        <v>6</v>
      </c>
      <c r="C4971" t="s">
        <v>62</v>
      </c>
      <c r="D4971" t="s">
        <v>91</v>
      </c>
      <c r="E4971">
        <v>5489</v>
      </c>
      <c r="F4971">
        <v>2</v>
      </c>
    </row>
    <row r="4972" spans="1:6">
      <c r="A4972">
        <v>4829</v>
      </c>
      <c r="B4972">
        <v>6</v>
      </c>
      <c r="C4972" t="s">
        <v>62</v>
      </c>
      <c r="D4972" t="s">
        <v>91</v>
      </c>
      <c r="E4972">
        <v>1087</v>
      </c>
      <c r="F4972">
        <v>2</v>
      </c>
    </row>
    <row r="4973" spans="1:6">
      <c r="A4973">
        <v>4829</v>
      </c>
      <c r="B4973">
        <v>6</v>
      </c>
      <c r="C4973" t="s">
        <v>62</v>
      </c>
      <c r="D4973" t="s">
        <v>91</v>
      </c>
      <c r="E4973">
        <v>1246</v>
      </c>
      <c r="F4973">
        <v>2</v>
      </c>
    </row>
    <row r="4974" spans="1:6">
      <c r="A4974">
        <v>4829</v>
      </c>
      <c r="B4974">
        <v>6</v>
      </c>
      <c r="C4974" t="s">
        <v>62</v>
      </c>
      <c r="D4974" t="s">
        <v>91</v>
      </c>
      <c r="E4974">
        <v>5574</v>
      </c>
      <c r="F4974">
        <v>2</v>
      </c>
    </row>
    <row r="4975" spans="1:6">
      <c r="A4975">
        <v>4829</v>
      </c>
      <c r="B4975">
        <v>6</v>
      </c>
      <c r="C4975" t="s">
        <v>62</v>
      </c>
      <c r="D4975" t="s">
        <v>91</v>
      </c>
      <c r="E4975">
        <v>6003</v>
      </c>
      <c r="F4975">
        <v>2</v>
      </c>
    </row>
    <row r="4976" spans="1:6">
      <c r="A4976">
        <v>4829</v>
      </c>
      <c r="B4976">
        <v>6</v>
      </c>
      <c r="C4976" t="s">
        <v>62</v>
      </c>
      <c r="D4976" t="s">
        <v>91</v>
      </c>
      <c r="E4976">
        <v>2170</v>
      </c>
      <c r="F4976">
        <v>2</v>
      </c>
    </row>
    <row r="4977" spans="1:6">
      <c r="A4977">
        <v>4829</v>
      </c>
      <c r="B4977">
        <v>6</v>
      </c>
      <c r="C4977" t="s">
        <v>62</v>
      </c>
      <c r="D4977" t="s">
        <v>91</v>
      </c>
      <c r="E4977">
        <v>5570</v>
      </c>
      <c r="F4977">
        <v>2</v>
      </c>
    </row>
    <row r="4978" spans="1:6">
      <c r="A4978">
        <v>4829</v>
      </c>
      <c r="B4978">
        <v>6</v>
      </c>
      <c r="C4978" t="s">
        <v>62</v>
      </c>
      <c r="D4978" t="s">
        <v>91</v>
      </c>
      <c r="E4978">
        <v>3755</v>
      </c>
      <c r="F4978">
        <v>2</v>
      </c>
    </row>
    <row r="4979" spans="1:6">
      <c r="A4979">
        <v>4829</v>
      </c>
      <c r="B4979">
        <v>6</v>
      </c>
      <c r="C4979" t="s">
        <v>62</v>
      </c>
      <c r="D4979" t="s">
        <v>91</v>
      </c>
      <c r="E4979">
        <v>5225</v>
      </c>
      <c r="F4979">
        <v>2</v>
      </c>
    </row>
    <row r="4980" spans="1:6">
      <c r="A4980">
        <v>4829</v>
      </c>
      <c r="B4980">
        <v>6</v>
      </c>
      <c r="C4980" t="s">
        <v>62</v>
      </c>
      <c r="D4980" t="s">
        <v>91</v>
      </c>
      <c r="E4980">
        <v>4085</v>
      </c>
      <c r="F4980">
        <v>2</v>
      </c>
    </row>
    <row r="4981" spans="1:6">
      <c r="A4981">
        <v>4829</v>
      </c>
      <c r="B4981">
        <v>6</v>
      </c>
      <c r="C4981" t="s">
        <v>62</v>
      </c>
      <c r="D4981" t="s">
        <v>91</v>
      </c>
      <c r="E4981">
        <v>4786</v>
      </c>
      <c r="F4981">
        <v>2</v>
      </c>
    </row>
    <row r="4982" spans="1:6">
      <c r="A4982">
        <v>4829</v>
      </c>
      <c r="B4982">
        <v>6</v>
      </c>
      <c r="C4982" t="s">
        <v>62</v>
      </c>
      <c r="D4982" t="s">
        <v>91</v>
      </c>
      <c r="E4982">
        <v>4638</v>
      </c>
      <c r="F4982">
        <v>2</v>
      </c>
    </row>
    <row r="4983" spans="1:6">
      <c r="A4983">
        <v>4829</v>
      </c>
      <c r="B4983">
        <v>6</v>
      </c>
      <c r="C4983" t="s">
        <v>62</v>
      </c>
      <c r="D4983" t="s">
        <v>91</v>
      </c>
      <c r="E4983">
        <v>4436</v>
      </c>
      <c r="F4983">
        <v>2</v>
      </c>
    </row>
    <row r="4984" spans="1:6">
      <c r="A4984">
        <v>4829</v>
      </c>
      <c r="B4984">
        <v>6</v>
      </c>
      <c r="C4984" t="s">
        <v>62</v>
      </c>
      <c r="D4984" t="s">
        <v>91</v>
      </c>
      <c r="E4984">
        <v>2045</v>
      </c>
      <c r="F4984">
        <v>1</v>
      </c>
    </row>
    <row r="4985" spans="1:6">
      <c r="A4985">
        <v>4829</v>
      </c>
      <c r="B4985">
        <v>6</v>
      </c>
      <c r="C4985" t="s">
        <v>62</v>
      </c>
      <c r="D4985" t="s">
        <v>91</v>
      </c>
      <c r="E4985">
        <v>203</v>
      </c>
      <c r="F4985">
        <v>1</v>
      </c>
    </row>
    <row r="4986" spans="1:6">
      <c r="A4986">
        <v>4829</v>
      </c>
      <c r="B4986">
        <v>6</v>
      </c>
      <c r="C4986" t="s">
        <v>62</v>
      </c>
      <c r="D4986" t="s">
        <v>91</v>
      </c>
      <c r="E4986">
        <v>78</v>
      </c>
      <c r="F4986">
        <v>1</v>
      </c>
    </row>
    <row r="4987" spans="1:6">
      <c r="A4987">
        <v>4829</v>
      </c>
      <c r="B4987">
        <v>6</v>
      </c>
      <c r="C4987" t="s">
        <v>62</v>
      </c>
      <c r="D4987" t="s">
        <v>91</v>
      </c>
      <c r="E4987">
        <v>115</v>
      </c>
      <c r="F4987">
        <v>1</v>
      </c>
    </row>
    <row r="4988" spans="1:6">
      <c r="A4988">
        <v>4829</v>
      </c>
      <c r="B4988">
        <v>6</v>
      </c>
      <c r="C4988" t="s">
        <v>62</v>
      </c>
      <c r="D4988" t="s">
        <v>91</v>
      </c>
      <c r="E4988">
        <v>5991</v>
      </c>
      <c r="F4988">
        <v>1</v>
      </c>
    </row>
    <row r="4989" spans="1:6">
      <c r="A4989">
        <v>4829</v>
      </c>
      <c r="B4989">
        <v>6</v>
      </c>
      <c r="C4989" t="s">
        <v>62</v>
      </c>
      <c r="D4989" t="s">
        <v>91</v>
      </c>
      <c r="E4989">
        <v>4341</v>
      </c>
      <c r="F4989">
        <v>1</v>
      </c>
    </row>
    <row r="4990" spans="1:6">
      <c r="A4990">
        <v>4829</v>
      </c>
      <c r="B4990">
        <v>6</v>
      </c>
      <c r="C4990" t="s">
        <v>62</v>
      </c>
      <c r="D4990" t="s">
        <v>91</v>
      </c>
      <c r="E4990">
        <v>2820</v>
      </c>
      <c r="F4990">
        <v>1</v>
      </c>
    </row>
    <row r="4991" spans="1:6">
      <c r="A4991">
        <v>4829</v>
      </c>
      <c r="B4991">
        <v>6</v>
      </c>
      <c r="C4991" t="s">
        <v>62</v>
      </c>
      <c r="D4991" t="s">
        <v>91</v>
      </c>
      <c r="E4991">
        <v>4758</v>
      </c>
      <c r="F4991">
        <v>1</v>
      </c>
    </row>
    <row r="4992" spans="1:6">
      <c r="A4992">
        <v>4829</v>
      </c>
      <c r="B4992">
        <v>6</v>
      </c>
      <c r="C4992" t="s">
        <v>62</v>
      </c>
      <c r="D4992" t="s">
        <v>91</v>
      </c>
      <c r="E4992">
        <v>5209</v>
      </c>
      <c r="F4992">
        <v>1</v>
      </c>
    </row>
    <row r="4993" spans="1:6">
      <c r="A4993">
        <v>4829</v>
      </c>
      <c r="B4993">
        <v>6</v>
      </c>
      <c r="C4993" t="s">
        <v>62</v>
      </c>
      <c r="D4993" t="s">
        <v>91</v>
      </c>
      <c r="E4993">
        <v>2514</v>
      </c>
      <c r="F4993">
        <v>1</v>
      </c>
    </row>
    <row r="4994" spans="1:6">
      <c r="A4994">
        <v>4829</v>
      </c>
      <c r="B4994">
        <v>6</v>
      </c>
      <c r="C4994" t="s">
        <v>62</v>
      </c>
      <c r="D4994" t="s">
        <v>91</v>
      </c>
      <c r="E4994">
        <v>3706</v>
      </c>
      <c r="F4994">
        <v>1</v>
      </c>
    </row>
    <row r="4995" spans="1:6">
      <c r="A4995">
        <v>4829</v>
      </c>
      <c r="B4995">
        <v>6</v>
      </c>
      <c r="C4995" t="s">
        <v>62</v>
      </c>
      <c r="D4995" t="s">
        <v>91</v>
      </c>
      <c r="E4995">
        <v>4608</v>
      </c>
      <c r="F4995">
        <v>1</v>
      </c>
    </row>
    <row r="4996" spans="1:6">
      <c r="A4996">
        <v>4829</v>
      </c>
      <c r="B4996">
        <v>6</v>
      </c>
      <c r="C4996" t="s">
        <v>62</v>
      </c>
      <c r="D4996" t="s">
        <v>91</v>
      </c>
      <c r="E4996">
        <v>4175</v>
      </c>
      <c r="F4996">
        <v>1</v>
      </c>
    </row>
    <row r="4997" spans="1:6">
      <c r="A4997">
        <v>4829</v>
      </c>
      <c r="B4997">
        <v>6</v>
      </c>
      <c r="C4997" t="s">
        <v>62</v>
      </c>
      <c r="D4997" t="s">
        <v>91</v>
      </c>
      <c r="E4997">
        <v>2062</v>
      </c>
      <c r="F4997">
        <v>1</v>
      </c>
    </row>
    <row r="4998" spans="1:6">
      <c r="A4998">
        <v>4829</v>
      </c>
      <c r="B4998">
        <v>6</v>
      </c>
      <c r="C4998" t="s">
        <v>62</v>
      </c>
      <c r="D4998" t="s">
        <v>91</v>
      </c>
      <c r="E4998">
        <v>1296</v>
      </c>
      <c r="F4998">
        <v>1</v>
      </c>
    </row>
    <row r="4999" spans="1:6">
      <c r="A4999">
        <v>4829</v>
      </c>
      <c r="B4999">
        <v>6</v>
      </c>
      <c r="C4999" t="s">
        <v>62</v>
      </c>
      <c r="D4999" t="s">
        <v>91</v>
      </c>
      <c r="E4999">
        <v>4524</v>
      </c>
      <c r="F4999">
        <v>1</v>
      </c>
    </row>
    <row r="5000" spans="1:6">
      <c r="A5000">
        <v>4829</v>
      </c>
      <c r="B5000">
        <v>6</v>
      </c>
      <c r="C5000" t="s">
        <v>62</v>
      </c>
      <c r="D5000" t="s">
        <v>91</v>
      </c>
      <c r="E5000">
        <v>5578</v>
      </c>
      <c r="F5000">
        <v>1</v>
      </c>
    </row>
    <row r="5001" spans="1:6">
      <c r="A5001">
        <v>4829</v>
      </c>
      <c r="B5001">
        <v>6</v>
      </c>
      <c r="C5001" t="s">
        <v>62</v>
      </c>
      <c r="D5001" t="s">
        <v>91</v>
      </c>
      <c r="E5001">
        <v>3374</v>
      </c>
      <c r="F5001">
        <v>1</v>
      </c>
    </row>
    <row r="5002" spans="1:6">
      <c r="A5002">
        <v>4829</v>
      </c>
      <c r="B5002">
        <v>6</v>
      </c>
      <c r="C5002" t="s">
        <v>62</v>
      </c>
      <c r="D5002" t="s">
        <v>91</v>
      </c>
      <c r="E5002">
        <v>5124</v>
      </c>
      <c r="F5002">
        <v>1</v>
      </c>
    </row>
    <row r="5003" spans="1:6">
      <c r="A5003">
        <v>4829</v>
      </c>
      <c r="B5003">
        <v>6</v>
      </c>
      <c r="C5003" t="s">
        <v>62</v>
      </c>
      <c r="D5003" t="s">
        <v>91</v>
      </c>
      <c r="E5003">
        <v>2547</v>
      </c>
      <c r="F5003">
        <v>1</v>
      </c>
    </row>
    <row r="5004" spans="1:6">
      <c r="A5004">
        <v>4829</v>
      </c>
      <c r="B5004">
        <v>6</v>
      </c>
      <c r="C5004" t="s">
        <v>62</v>
      </c>
      <c r="D5004" t="s">
        <v>91</v>
      </c>
      <c r="E5004">
        <v>4717</v>
      </c>
      <c r="F5004">
        <v>1</v>
      </c>
    </row>
    <row r="5005" spans="1:6">
      <c r="A5005">
        <v>4829</v>
      </c>
      <c r="B5005">
        <v>6</v>
      </c>
      <c r="C5005" t="s">
        <v>62</v>
      </c>
      <c r="D5005" t="s">
        <v>91</v>
      </c>
      <c r="E5005">
        <v>3747</v>
      </c>
      <c r="F5005">
        <v>1</v>
      </c>
    </row>
    <row r="5006" spans="1:6">
      <c r="A5006">
        <v>4829</v>
      </c>
      <c r="B5006">
        <v>6</v>
      </c>
      <c r="C5006" t="s">
        <v>62</v>
      </c>
      <c r="D5006" t="s">
        <v>91</v>
      </c>
      <c r="E5006">
        <v>4632</v>
      </c>
      <c r="F5006">
        <v>1</v>
      </c>
    </row>
    <row r="5007" spans="1:6">
      <c r="A5007">
        <v>4829</v>
      </c>
      <c r="B5007">
        <v>6</v>
      </c>
      <c r="C5007" t="s">
        <v>62</v>
      </c>
      <c r="D5007" t="s">
        <v>91</v>
      </c>
      <c r="E5007">
        <v>5495</v>
      </c>
      <c r="F5007">
        <v>1</v>
      </c>
    </row>
    <row r="5008" spans="1:6">
      <c r="A5008">
        <v>4829</v>
      </c>
      <c r="B5008">
        <v>6</v>
      </c>
      <c r="C5008" t="s">
        <v>62</v>
      </c>
      <c r="D5008" t="s">
        <v>91</v>
      </c>
      <c r="E5008">
        <v>1059</v>
      </c>
      <c r="F5008">
        <v>1</v>
      </c>
    </row>
    <row r="5009" spans="1:6">
      <c r="A5009">
        <v>4829</v>
      </c>
      <c r="B5009">
        <v>6</v>
      </c>
      <c r="C5009" t="s">
        <v>62</v>
      </c>
      <c r="D5009" t="s">
        <v>91</v>
      </c>
      <c r="E5009">
        <v>189</v>
      </c>
      <c r="F5009">
        <v>1</v>
      </c>
    </row>
    <row r="5010" spans="1:6">
      <c r="A5010">
        <v>4829</v>
      </c>
      <c r="B5010">
        <v>6</v>
      </c>
      <c r="C5010" t="s">
        <v>62</v>
      </c>
      <c r="D5010" t="s">
        <v>91</v>
      </c>
      <c r="E5010">
        <v>5506</v>
      </c>
      <c r="F5010">
        <v>1</v>
      </c>
    </row>
    <row r="5011" spans="1:6">
      <c r="A5011">
        <v>4829</v>
      </c>
      <c r="B5011">
        <v>6</v>
      </c>
      <c r="C5011" t="s">
        <v>62</v>
      </c>
      <c r="D5011" t="s">
        <v>91</v>
      </c>
      <c r="E5011">
        <v>5608</v>
      </c>
      <c r="F5011">
        <v>1</v>
      </c>
    </row>
    <row r="5012" spans="1:6">
      <c r="A5012">
        <v>4829</v>
      </c>
      <c r="B5012">
        <v>6</v>
      </c>
      <c r="C5012" t="s">
        <v>62</v>
      </c>
      <c r="D5012" t="s">
        <v>91</v>
      </c>
      <c r="E5012">
        <v>2251</v>
      </c>
      <c r="F5012">
        <v>1</v>
      </c>
    </row>
    <row r="5013" spans="1:6">
      <c r="A5013">
        <v>4829</v>
      </c>
      <c r="B5013">
        <v>6</v>
      </c>
      <c r="C5013" t="s">
        <v>62</v>
      </c>
      <c r="D5013" t="s">
        <v>91</v>
      </c>
      <c r="E5013">
        <v>4581</v>
      </c>
      <c r="F5013">
        <v>1</v>
      </c>
    </row>
    <row r="5014" spans="1:6">
      <c r="A5014">
        <v>4829</v>
      </c>
      <c r="B5014">
        <v>6</v>
      </c>
      <c r="C5014" t="s">
        <v>62</v>
      </c>
      <c r="D5014" t="s">
        <v>91</v>
      </c>
      <c r="E5014">
        <v>3829</v>
      </c>
      <c r="F5014">
        <v>1</v>
      </c>
    </row>
    <row r="5015" spans="1:6">
      <c r="A5015">
        <v>4829</v>
      </c>
      <c r="B5015">
        <v>6</v>
      </c>
      <c r="C5015" t="s">
        <v>62</v>
      </c>
      <c r="D5015" t="s">
        <v>91</v>
      </c>
      <c r="E5015">
        <v>2006</v>
      </c>
      <c r="F5015">
        <v>1</v>
      </c>
    </row>
    <row r="5016" spans="1:6">
      <c r="A5016">
        <v>4829</v>
      </c>
      <c r="B5016">
        <v>6</v>
      </c>
      <c r="C5016" t="s">
        <v>62</v>
      </c>
      <c r="D5016" t="s">
        <v>91</v>
      </c>
      <c r="E5016">
        <v>1224</v>
      </c>
      <c r="F5016">
        <v>1</v>
      </c>
    </row>
    <row r="5017" spans="1:6">
      <c r="A5017">
        <v>4829</v>
      </c>
      <c r="B5017">
        <v>6</v>
      </c>
      <c r="C5017" t="s">
        <v>62</v>
      </c>
      <c r="D5017" t="s">
        <v>91</v>
      </c>
      <c r="E5017">
        <v>3280</v>
      </c>
      <c r="F5017">
        <v>1</v>
      </c>
    </row>
    <row r="5018" spans="1:6">
      <c r="A5018">
        <v>4829</v>
      </c>
      <c r="B5018">
        <v>6</v>
      </c>
      <c r="C5018" t="s">
        <v>62</v>
      </c>
      <c r="D5018" t="s">
        <v>91</v>
      </c>
      <c r="E5018">
        <v>2501</v>
      </c>
      <c r="F5018">
        <v>1</v>
      </c>
    </row>
    <row r="5019" spans="1:6">
      <c r="A5019">
        <v>4829</v>
      </c>
      <c r="B5019">
        <v>6</v>
      </c>
      <c r="C5019" t="s">
        <v>62</v>
      </c>
      <c r="D5019" t="s">
        <v>91</v>
      </c>
      <c r="E5019">
        <v>2807</v>
      </c>
      <c r="F5019">
        <v>1</v>
      </c>
    </row>
    <row r="5020" spans="1:6">
      <c r="A5020">
        <v>4829</v>
      </c>
      <c r="B5020">
        <v>6</v>
      </c>
      <c r="C5020" t="s">
        <v>62</v>
      </c>
      <c r="D5020" t="s">
        <v>91</v>
      </c>
      <c r="E5020">
        <v>3289</v>
      </c>
      <c r="F5020">
        <v>1</v>
      </c>
    </row>
    <row r="5021" spans="1:6">
      <c r="A5021">
        <v>4829</v>
      </c>
      <c r="B5021">
        <v>6</v>
      </c>
      <c r="C5021" t="s">
        <v>62</v>
      </c>
      <c r="D5021" t="s">
        <v>91</v>
      </c>
      <c r="E5021">
        <v>4163</v>
      </c>
      <c r="F5021">
        <v>1</v>
      </c>
    </row>
    <row r="5022" spans="1:6">
      <c r="A5022">
        <v>4829</v>
      </c>
      <c r="B5022">
        <v>6</v>
      </c>
      <c r="C5022" t="s">
        <v>62</v>
      </c>
      <c r="D5022" t="s">
        <v>91</v>
      </c>
      <c r="E5022">
        <v>5107</v>
      </c>
      <c r="F5022">
        <v>1</v>
      </c>
    </row>
    <row r="5023" spans="1:6">
      <c r="A5023">
        <v>4829</v>
      </c>
      <c r="B5023">
        <v>6</v>
      </c>
      <c r="C5023" t="s">
        <v>62</v>
      </c>
      <c r="D5023" t="s">
        <v>91</v>
      </c>
      <c r="E5023">
        <v>3821</v>
      </c>
      <c r="F5023">
        <v>1</v>
      </c>
    </row>
    <row r="5024" spans="1:6">
      <c r="A5024">
        <v>4829</v>
      </c>
      <c r="B5024">
        <v>6</v>
      </c>
      <c r="C5024" t="s">
        <v>62</v>
      </c>
      <c r="D5024" t="s">
        <v>91</v>
      </c>
      <c r="E5024">
        <v>5050</v>
      </c>
      <c r="F5024">
        <v>1</v>
      </c>
    </row>
    <row r="5025" spans="1:6">
      <c r="A5025">
        <v>4829</v>
      </c>
      <c r="B5025">
        <v>6</v>
      </c>
      <c r="C5025" t="s">
        <v>62</v>
      </c>
      <c r="D5025" t="s">
        <v>91</v>
      </c>
      <c r="E5025">
        <v>2640</v>
      </c>
      <c r="F5025">
        <v>1</v>
      </c>
    </row>
    <row r="5026" spans="1:6">
      <c r="A5026">
        <v>4829</v>
      </c>
      <c r="B5026">
        <v>6</v>
      </c>
      <c r="C5026" t="s">
        <v>62</v>
      </c>
      <c r="D5026" t="s">
        <v>91</v>
      </c>
      <c r="E5026">
        <v>4544</v>
      </c>
      <c r="F5026">
        <v>1</v>
      </c>
    </row>
    <row r="5027" spans="1:6">
      <c r="A5027">
        <v>4829</v>
      </c>
      <c r="B5027">
        <v>6</v>
      </c>
      <c r="C5027" t="s">
        <v>62</v>
      </c>
      <c r="D5027" t="s">
        <v>91</v>
      </c>
      <c r="E5027">
        <v>5253</v>
      </c>
      <c r="F5027">
        <v>1</v>
      </c>
    </row>
    <row r="5028" spans="1:6">
      <c r="A5028">
        <v>4829</v>
      </c>
      <c r="B5028">
        <v>6</v>
      </c>
      <c r="C5028" t="s">
        <v>62</v>
      </c>
      <c r="D5028" t="s">
        <v>91</v>
      </c>
      <c r="E5028">
        <v>1152</v>
      </c>
      <c r="F5028">
        <v>1</v>
      </c>
    </row>
    <row r="5029" spans="1:6">
      <c r="A5029">
        <v>4829</v>
      </c>
      <c r="B5029">
        <v>6</v>
      </c>
      <c r="C5029" t="s">
        <v>62</v>
      </c>
      <c r="D5029" t="s">
        <v>91</v>
      </c>
      <c r="E5029">
        <v>3039</v>
      </c>
      <c r="F5029">
        <v>1</v>
      </c>
    </row>
    <row r="5030" spans="1:6">
      <c r="A5030">
        <v>4829</v>
      </c>
      <c r="B5030">
        <v>6</v>
      </c>
      <c r="C5030" t="s">
        <v>62</v>
      </c>
      <c r="D5030" t="s">
        <v>91</v>
      </c>
      <c r="E5030">
        <v>5769</v>
      </c>
      <c r="F5030">
        <v>1</v>
      </c>
    </row>
    <row r="5031" spans="1:6">
      <c r="A5031">
        <v>4829</v>
      </c>
      <c r="B5031">
        <v>6</v>
      </c>
      <c r="C5031" t="s">
        <v>62</v>
      </c>
      <c r="D5031" t="s">
        <v>91</v>
      </c>
      <c r="E5031">
        <v>5864</v>
      </c>
      <c r="F5031">
        <v>1</v>
      </c>
    </row>
    <row r="5032" spans="1:6">
      <c r="A5032">
        <v>4829</v>
      </c>
      <c r="B5032">
        <v>6</v>
      </c>
      <c r="C5032" t="s">
        <v>62</v>
      </c>
      <c r="D5032" t="s">
        <v>91</v>
      </c>
      <c r="E5032">
        <v>5824</v>
      </c>
      <c r="F5032">
        <v>1</v>
      </c>
    </row>
    <row r="5033" spans="1:6">
      <c r="A5033">
        <v>4829</v>
      </c>
      <c r="B5033">
        <v>6</v>
      </c>
      <c r="C5033" t="s">
        <v>62</v>
      </c>
      <c r="D5033" t="s">
        <v>91</v>
      </c>
      <c r="E5033">
        <v>5295</v>
      </c>
      <c r="F5033">
        <v>1</v>
      </c>
    </row>
    <row r="5034" spans="1:6">
      <c r="A5034">
        <v>4829</v>
      </c>
      <c r="B5034">
        <v>6</v>
      </c>
      <c r="C5034" t="s">
        <v>62</v>
      </c>
      <c r="D5034" t="s">
        <v>91</v>
      </c>
      <c r="E5034">
        <v>5382</v>
      </c>
      <c r="F5034">
        <v>1</v>
      </c>
    </row>
    <row r="5035" spans="1:6">
      <c r="A5035">
        <v>4829</v>
      </c>
      <c r="B5035">
        <v>6</v>
      </c>
      <c r="C5035" t="s">
        <v>62</v>
      </c>
      <c r="D5035" t="s">
        <v>91</v>
      </c>
      <c r="E5035">
        <v>3701</v>
      </c>
      <c r="F5035">
        <v>1</v>
      </c>
    </row>
    <row r="5036" spans="1:6">
      <c r="A5036">
        <v>4829</v>
      </c>
      <c r="B5036">
        <v>6</v>
      </c>
      <c r="C5036" t="s">
        <v>62</v>
      </c>
      <c r="D5036" t="s">
        <v>91</v>
      </c>
      <c r="E5036">
        <v>2639</v>
      </c>
      <c r="F5036">
        <v>1</v>
      </c>
    </row>
    <row r="5037" spans="1:6">
      <c r="A5037">
        <v>4829</v>
      </c>
      <c r="B5037">
        <v>6</v>
      </c>
      <c r="C5037" t="s">
        <v>62</v>
      </c>
      <c r="D5037" t="s">
        <v>91</v>
      </c>
      <c r="E5037">
        <v>1309</v>
      </c>
      <c r="F5037">
        <v>1</v>
      </c>
    </row>
    <row r="5038" spans="1:6">
      <c r="A5038">
        <v>4829</v>
      </c>
      <c r="B5038">
        <v>6</v>
      </c>
      <c r="C5038" t="s">
        <v>62</v>
      </c>
      <c r="D5038" t="s">
        <v>91</v>
      </c>
      <c r="E5038">
        <v>3294</v>
      </c>
      <c r="F5038">
        <v>1</v>
      </c>
    </row>
    <row r="5039" spans="1:6">
      <c r="A5039">
        <v>4829</v>
      </c>
      <c r="B5039">
        <v>6</v>
      </c>
      <c r="C5039" t="s">
        <v>62</v>
      </c>
      <c r="D5039" t="s">
        <v>91</v>
      </c>
      <c r="E5039">
        <v>5458</v>
      </c>
      <c r="F5039">
        <v>1</v>
      </c>
    </row>
    <row r="5040" spans="1:6">
      <c r="A5040">
        <v>4829</v>
      </c>
      <c r="B5040">
        <v>7</v>
      </c>
      <c r="C5040" t="s">
        <v>63</v>
      </c>
      <c r="D5040" t="s">
        <v>91</v>
      </c>
      <c r="E5040">
        <v>2644</v>
      </c>
      <c r="F5040">
        <v>395</v>
      </c>
    </row>
    <row r="5041" spans="1:6">
      <c r="A5041">
        <v>4829</v>
      </c>
      <c r="B5041">
        <v>7</v>
      </c>
      <c r="C5041" t="s">
        <v>63</v>
      </c>
      <c r="D5041" t="s">
        <v>91</v>
      </c>
      <c r="E5041">
        <v>2220</v>
      </c>
      <c r="F5041">
        <v>375</v>
      </c>
    </row>
    <row r="5042" spans="1:6">
      <c r="A5042">
        <v>4829</v>
      </c>
      <c r="B5042">
        <v>7</v>
      </c>
      <c r="C5042" t="s">
        <v>63</v>
      </c>
      <c r="D5042" t="s">
        <v>91</v>
      </c>
      <c r="E5042">
        <v>5586</v>
      </c>
      <c r="F5042">
        <v>359</v>
      </c>
    </row>
    <row r="5043" spans="1:6">
      <c r="A5043">
        <v>4829</v>
      </c>
      <c r="B5043">
        <v>7</v>
      </c>
      <c r="C5043" t="s">
        <v>63</v>
      </c>
      <c r="D5043" t="s">
        <v>91</v>
      </c>
      <c r="E5043">
        <v>138</v>
      </c>
      <c r="F5043">
        <v>35</v>
      </c>
    </row>
    <row r="5044" spans="1:6">
      <c r="A5044">
        <v>4829</v>
      </c>
      <c r="B5044">
        <v>7</v>
      </c>
      <c r="C5044" t="s">
        <v>63</v>
      </c>
      <c r="D5044" t="s">
        <v>91</v>
      </c>
      <c r="E5044">
        <v>3755</v>
      </c>
      <c r="F5044">
        <v>28</v>
      </c>
    </row>
    <row r="5045" spans="1:6">
      <c r="A5045">
        <v>4829</v>
      </c>
      <c r="B5045">
        <v>7</v>
      </c>
      <c r="C5045" t="s">
        <v>63</v>
      </c>
      <c r="D5045" t="s">
        <v>91</v>
      </c>
      <c r="E5045">
        <v>2681</v>
      </c>
      <c r="F5045">
        <v>27</v>
      </c>
    </row>
    <row r="5046" spans="1:6">
      <c r="A5046">
        <v>4829</v>
      </c>
      <c r="B5046">
        <v>7</v>
      </c>
      <c r="C5046" t="s">
        <v>63</v>
      </c>
      <c r="D5046" t="s">
        <v>91</v>
      </c>
      <c r="E5046">
        <v>1246</v>
      </c>
      <c r="F5046">
        <v>20</v>
      </c>
    </row>
    <row r="5047" spans="1:6">
      <c r="A5047">
        <v>4829</v>
      </c>
      <c r="B5047">
        <v>7</v>
      </c>
      <c r="C5047" t="s">
        <v>63</v>
      </c>
      <c r="D5047" t="s">
        <v>91</v>
      </c>
      <c r="E5047">
        <v>4175</v>
      </c>
      <c r="F5047">
        <v>13</v>
      </c>
    </row>
    <row r="5048" spans="1:6">
      <c r="A5048">
        <v>4829</v>
      </c>
      <c r="B5048">
        <v>7</v>
      </c>
      <c r="C5048" t="s">
        <v>63</v>
      </c>
      <c r="D5048" t="s">
        <v>91</v>
      </c>
      <c r="E5048">
        <v>3653</v>
      </c>
      <c r="F5048">
        <v>12</v>
      </c>
    </row>
    <row r="5049" spans="1:6">
      <c r="A5049">
        <v>4829</v>
      </c>
      <c r="B5049">
        <v>7</v>
      </c>
      <c r="C5049" t="s">
        <v>63</v>
      </c>
      <c r="D5049" t="s">
        <v>91</v>
      </c>
      <c r="E5049">
        <v>5578</v>
      </c>
      <c r="F5049">
        <v>10</v>
      </c>
    </row>
    <row r="5050" spans="1:6">
      <c r="A5050">
        <v>4829</v>
      </c>
      <c r="B5050">
        <v>7</v>
      </c>
      <c r="C5050" t="s">
        <v>63</v>
      </c>
      <c r="D5050" t="s">
        <v>91</v>
      </c>
      <c r="E5050">
        <v>1152</v>
      </c>
      <c r="F5050">
        <v>10</v>
      </c>
    </row>
    <row r="5051" spans="1:6">
      <c r="A5051">
        <v>4829</v>
      </c>
      <c r="B5051">
        <v>7</v>
      </c>
      <c r="C5051" t="s">
        <v>63</v>
      </c>
      <c r="D5051" t="s">
        <v>91</v>
      </c>
      <c r="E5051">
        <v>3048</v>
      </c>
      <c r="F5051">
        <v>10</v>
      </c>
    </row>
    <row r="5052" spans="1:6">
      <c r="A5052">
        <v>4829</v>
      </c>
      <c r="B5052">
        <v>7</v>
      </c>
      <c r="C5052" t="s">
        <v>63</v>
      </c>
      <c r="D5052" t="s">
        <v>91</v>
      </c>
      <c r="E5052">
        <v>2003</v>
      </c>
      <c r="F5052">
        <v>9</v>
      </c>
    </row>
    <row r="5053" spans="1:6">
      <c r="A5053">
        <v>4829</v>
      </c>
      <c r="B5053">
        <v>7</v>
      </c>
      <c r="C5053" t="s">
        <v>63</v>
      </c>
      <c r="D5053" t="s">
        <v>91</v>
      </c>
      <c r="E5053">
        <v>3947</v>
      </c>
      <c r="F5053">
        <v>8</v>
      </c>
    </row>
    <row r="5054" spans="1:6">
      <c r="A5054">
        <v>4829</v>
      </c>
      <c r="B5054">
        <v>7</v>
      </c>
      <c r="C5054" t="s">
        <v>63</v>
      </c>
      <c r="D5054" t="s">
        <v>91</v>
      </c>
      <c r="E5054">
        <v>4516</v>
      </c>
      <c r="F5054">
        <v>6</v>
      </c>
    </row>
    <row r="5055" spans="1:6">
      <c r="A5055">
        <v>4829</v>
      </c>
      <c r="B5055">
        <v>7</v>
      </c>
      <c r="C5055" t="s">
        <v>63</v>
      </c>
      <c r="D5055" t="s">
        <v>91</v>
      </c>
      <c r="E5055">
        <v>5966</v>
      </c>
      <c r="F5055">
        <v>6</v>
      </c>
    </row>
    <row r="5056" spans="1:6">
      <c r="A5056">
        <v>4829</v>
      </c>
      <c r="B5056">
        <v>7</v>
      </c>
      <c r="C5056" t="s">
        <v>63</v>
      </c>
      <c r="D5056" t="s">
        <v>91</v>
      </c>
      <c r="E5056">
        <v>5824</v>
      </c>
      <c r="F5056">
        <v>5</v>
      </c>
    </row>
    <row r="5057" spans="1:6">
      <c r="A5057">
        <v>4829</v>
      </c>
      <c r="B5057">
        <v>7</v>
      </c>
      <c r="C5057" t="s">
        <v>63</v>
      </c>
      <c r="D5057" t="s">
        <v>91</v>
      </c>
      <c r="E5057">
        <v>2313</v>
      </c>
      <c r="F5057">
        <v>5</v>
      </c>
    </row>
    <row r="5058" spans="1:6">
      <c r="A5058">
        <v>4829</v>
      </c>
      <c r="B5058">
        <v>7</v>
      </c>
      <c r="C5058" t="s">
        <v>63</v>
      </c>
      <c r="D5058" t="s">
        <v>91</v>
      </c>
      <c r="E5058">
        <v>5486</v>
      </c>
      <c r="F5058">
        <v>5</v>
      </c>
    </row>
    <row r="5059" spans="1:6">
      <c r="A5059">
        <v>4829</v>
      </c>
      <c r="B5059">
        <v>7</v>
      </c>
      <c r="C5059" t="s">
        <v>63</v>
      </c>
      <c r="D5059" t="s">
        <v>91</v>
      </c>
      <c r="E5059">
        <v>2211</v>
      </c>
      <c r="F5059">
        <v>4</v>
      </c>
    </row>
    <row r="5060" spans="1:6">
      <c r="A5060">
        <v>4829</v>
      </c>
      <c r="B5060">
        <v>7</v>
      </c>
      <c r="C5060" t="s">
        <v>63</v>
      </c>
      <c r="D5060" t="s">
        <v>91</v>
      </c>
      <c r="E5060">
        <v>1365</v>
      </c>
      <c r="F5060">
        <v>4</v>
      </c>
    </row>
    <row r="5061" spans="1:6">
      <c r="A5061">
        <v>4829</v>
      </c>
      <c r="B5061">
        <v>7</v>
      </c>
      <c r="C5061" t="s">
        <v>63</v>
      </c>
      <c r="D5061" t="s">
        <v>91</v>
      </c>
      <c r="E5061">
        <v>5935</v>
      </c>
      <c r="F5061">
        <v>3</v>
      </c>
    </row>
    <row r="5062" spans="1:6">
      <c r="A5062">
        <v>4829</v>
      </c>
      <c r="B5062">
        <v>7</v>
      </c>
      <c r="C5062" t="s">
        <v>63</v>
      </c>
      <c r="D5062" t="s">
        <v>91</v>
      </c>
      <c r="E5062">
        <v>2037</v>
      </c>
      <c r="F5062">
        <v>3</v>
      </c>
    </row>
    <row r="5063" spans="1:6">
      <c r="A5063">
        <v>4829</v>
      </c>
      <c r="B5063">
        <v>7</v>
      </c>
      <c r="C5063" t="s">
        <v>63</v>
      </c>
      <c r="D5063" t="s">
        <v>91</v>
      </c>
      <c r="E5063">
        <v>6021</v>
      </c>
      <c r="F5063">
        <v>3</v>
      </c>
    </row>
    <row r="5064" spans="1:6">
      <c r="A5064">
        <v>4829</v>
      </c>
      <c r="B5064">
        <v>7</v>
      </c>
      <c r="C5064" t="s">
        <v>63</v>
      </c>
      <c r="D5064" t="s">
        <v>91</v>
      </c>
      <c r="E5064">
        <v>5549</v>
      </c>
      <c r="F5064">
        <v>3</v>
      </c>
    </row>
    <row r="5065" spans="1:6">
      <c r="A5065">
        <v>4829</v>
      </c>
      <c r="B5065">
        <v>7</v>
      </c>
      <c r="C5065" t="s">
        <v>63</v>
      </c>
      <c r="D5065" t="s">
        <v>91</v>
      </c>
      <c r="E5065">
        <v>3851</v>
      </c>
      <c r="F5065">
        <v>3</v>
      </c>
    </row>
    <row r="5066" spans="1:6">
      <c r="A5066">
        <v>4829</v>
      </c>
      <c r="B5066">
        <v>7</v>
      </c>
      <c r="C5066" t="s">
        <v>63</v>
      </c>
      <c r="D5066" t="s">
        <v>91</v>
      </c>
      <c r="E5066">
        <v>1309</v>
      </c>
      <c r="F5066">
        <v>3</v>
      </c>
    </row>
    <row r="5067" spans="1:6">
      <c r="A5067">
        <v>4829</v>
      </c>
      <c r="B5067">
        <v>7</v>
      </c>
      <c r="C5067" t="s">
        <v>63</v>
      </c>
      <c r="D5067" t="s">
        <v>91</v>
      </c>
      <c r="E5067">
        <v>4981</v>
      </c>
      <c r="F5067">
        <v>3</v>
      </c>
    </row>
    <row r="5068" spans="1:6">
      <c r="A5068">
        <v>4829</v>
      </c>
      <c r="B5068">
        <v>7</v>
      </c>
      <c r="C5068" t="s">
        <v>63</v>
      </c>
      <c r="D5068" t="s">
        <v>91</v>
      </c>
      <c r="E5068">
        <v>4362</v>
      </c>
      <c r="F5068">
        <v>3</v>
      </c>
    </row>
    <row r="5069" spans="1:6">
      <c r="A5069">
        <v>4829</v>
      </c>
      <c r="B5069">
        <v>7</v>
      </c>
      <c r="C5069" t="s">
        <v>63</v>
      </c>
      <c r="D5069" t="s">
        <v>91</v>
      </c>
      <c r="E5069">
        <v>5384</v>
      </c>
      <c r="F5069">
        <v>3</v>
      </c>
    </row>
    <row r="5070" spans="1:6">
      <c r="A5070">
        <v>4829</v>
      </c>
      <c r="B5070">
        <v>7</v>
      </c>
      <c r="C5070" t="s">
        <v>63</v>
      </c>
      <c r="D5070" t="s">
        <v>91</v>
      </c>
      <c r="E5070">
        <v>299</v>
      </c>
      <c r="F5070">
        <v>2</v>
      </c>
    </row>
    <row r="5071" spans="1:6">
      <c r="A5071">
        <v>4829</v>
      </c>
      <c r="B5071">
        <v>7</v>
      </c>
      <c r="C5071" t="s">
        <v>63</v>
      </c>
      <c r="D5071" t="s">
        <v>91</v>
      </c>
      <c r="E5071">
        <v>2792</v>
      </c>
      <c r="F5071">
        <v>2</v>
      </c>
    </row>
    <row r="5072" spans="1:6">
      <c r="A5072">
        <v>4829</v>
      </c>
      <c r="B5072">
        <v>7</v>
      </c>
      <c r="C5072" t="s">
        <v>63</v>
      </c>
      <c r="D5072" t="s">
        <v>91</v>
      </c>
      <c r="E5072">
        <v>4983</v>
      </c>
      <c r="F5072">
        <v>2</v>
      </c>
    </row>
    <row r="5073" spans="1:6">
      <c r="A5073">
        <v>4829</v>
      </c>
      <c r="B5073">
        <v>7</v>
      </c>
      <c r="C5073" t="s">
        <v>63</v>
      </c>
      <c r="D5073" t="s">
        <v>91</v>
      </c>
      <c r="E5073">
        <v>4747</v>
      </c>
      <c r="F5073">
        <v>2</v>
      </c>
    </row>
    <row r="5074" spans="1:6">
      <c r="A5074">
        <v>4829</v>
      </c>
      <c r="B5074">
        <v>7</v>
      </c>
      <c r="C5074" t="s">
        <v>63</v>
      </c>
      <c r="D5074" t="s">
        <v>91</v>
      </c>
      <c r="E5074">
        <v>3088</v>
      </c>
      <c r="F5074">
        <v>2</v>
      </c>
    </row>
    <row r="5075" spans="1:6">
      <c r="A5075">
        <v>4829</v>
      </c>
      <c r="B5075">
        <v>7</v>
      </c>
      <c r="C5075" t="s">
        <v>63</v>
      </c>
      <c r="D5075" t="s">
        <v>91</v>
      </c>
      <c r="E5075">
        <v>4015</v>
      </c>
      <c r="F5075">
        <v>2</v>
      </c>
    </row>
    <row r="5076" spans="1:6">
      <c r="A5076">
        <v>4829</v>
      </c>
      <c r="B5076">
        <v>7</v>
      </c>
      <c r="C5076" t="s">
        <v>63</v>
      </c>
      <c r="D5076" t="s">
        <v>91</v>
      </c>
      <c r="E5076">
        <v>5748</v>
      </c>
      <c r="F5076">
        <v>2</v>
      </c>
    </row>
    <row r="5077" spans="1:6">
      <c r="A5077">
        <v>4829</v>
      </c>
      <c r="B5077">
        <v>7</v>
      </c>
      <c r="C5077" t="s">
        <v>63</v>
      </c>
      <c r="D5077" t="s">
        <v>91</v>
      </c>
      <c r="E5077">
        <v>5541</v>
      </c>
      <c r="F5077">
        <v>2</v>
      </c>
    </row>
    <row r="5078" spans="1:6">
      <c r="A5078">
        <v>4829</v>
      </c>
      <c r="B5078">
        <v>7</v>
      </c>
      <c r="C5078" t="s">
        <v>63</v>
      </c>
      <c r="D5078" t="s">
        <v>91</v>
      </c>
      <c r="E5078">
        <v>210</v>
      </c>
      <c r="F5078">
        <v>2</v>
      </c>
    </row>
    <row r="5079" spans="1:6">
      <c r="A5079">
        <v>4829</v>
      </c>
      <c r="B5079">
        <v>7</v>
      </c>
      <c r="C5079" t="s">
        <v>63</v>
      </c>
      <c r="D5079" t="s">
        <v>91</v>
      </c>
      <c r="E5079">
        <v>4860</v>
      </c>
      <c r="F5079">
        <v>2</v>
      </c>
    </row>
    <row r="5080" spans="1:6">
      <c r="A5080">
        <v>4829</v>
      </c>
      <c r="B5080">
        <v>7</v>
      </c>
      <c r="C5080" t="s">
        <v>63</v>
      </c>
      <c r="D5080" t="s">
        <v>91</v>
      </c>
      <c r="E5080">
        <v>6044</v>
      </c>
      <c r="F5080">
        <v>2</v>
      </c>
    </row>
    <row r="5081" spans="1:6">
      <c r="A5081">
        <v>4829</v>
      </c>
      <c r="B5081">
        <v>7</v>
      </c>
      <c r="C5081" t="s">
        <v>63</v>
      </c>
      <c r="D5081" t="s">
        <v>91</v>
      </c>
      <c r="E5081">
        <v>4945</v>
      </c>
      <c r="F5081">
        <v>2</v>
      </c>
    </row>
    <row r="5082" spans="1:6">
      <c r="A5082">
        <v>4829</v>
      </c>
      <c r="B5082">
        <v>7</v>
      </c>
      <c r="C5082" t="s">
        <v>63</v>
      </c>
      <c r="D5082" t="s">
        <v>91</v>
      </c>
      <c r="E5082">
        <v>2730</v>
      </c>
      <c r="F5082">
        <v>2</v>
      </c>
    </row>
    <row r="5083" spans="1:6">
      <c r="A5083">
        <v>4829</v>
      </c>
      <c r="B5083">
        <v>7</v>
      </c>
      <c r="C5083" t="s">
        <v>63</v>
      </c>
      <c r="D5083" t="s">
        <v>91</v>
      </c>
      <c r="E5083">
        <v>3030</v>
      </c>
      <c r="F5083">
        <v>2</v>
      </c>
    </row>
    <row r="5084" spans="1:6">
      <c r="A5084">
        <v>4829</v>
      </c>
      <c r="B5084">
        <v>7</v>
      </c>
      <c r="C5084" t="s">
        <v>63</v>
      </c>
      <c r="D5084" t="s">
        <v>91</v>
      </c>
      <c r="E5084">
        <v>5233</v>
      </c>
      <c r="F5084">
        <v>2</v>
      </c>
    </row>
    <row r="5085" spans="1:6">
      <c r="A5085">
        <v>4829</v>
      </c>
      <c r="B5085">
        <v>7</v>
      </c>
      <c r="C5085" t="s">
        <v>63</v>
      </c>
      <c r="D5085" t="s">
        <v>91</v>
      </c>
      <c r="E5085">
        <v>5103</v>
      </c>
      <c r="F5085">
        <v>2</v>
      </c>
    </row>
    <row r="5086" spans="1:6">
      <c r="A5086">
        <v>4829</v>
      </c>
      <c r="B5086">
        <v>7</v>
      </c>
      <c r="C5086" t="s">
        <v>63</v>
      </c>
      <c r="D5086" t="s">
        <v>91</v>
      </c>
      <c r="E5086">
        <v>78</v>
      </c>
      <c r="F5086">
        <v>2</v>
      </c>
    </row>
    <row r="5087" spans="1:6">
      <c r="A5087">
        <v>4829</v>
      </c>
      <c r="B5087">
        <v>7</v>
      </c>
      <c r="C5087" t="s">
        <v>63</v>
      </c>
      <c r="D5087" t="s">
        <v>91</v>
      </c>
      <c r="E5087">
        <v>5210</v>
      </c>
      <c r="F5087">
        <v>2</v>
      </c>
    </row>
    <row r="5088" spans="1:6">
      <c r="A5088">
        <v>4829</v>
      </c>
      <c r="B5088">
        <v>7</v>
      </c>
      <c r="C5088" t="s">
        <v>63</v>
      </c>
      <c r="D5088" t="s">
        <v>91</v>
      </c>
      <c r="E5088">
        <v>5029</v>
      </c>
      <c r="F5088">
        <v>1</v>
      </c>
    </row>
    <row r="5089" spans="1:6">
      <c r="A5089">
        <v>4829</v>
      </c>
      <c r="B5089">
        <v>7</v>
      </c>
      <c r="C5089" t="s">
        <v>63</v>
      </c>
      <c r="D5089" t="s">
        <v>91</v>
      </c>
      <c r="E5089">
        <v>2932</v>
      </c>
      <c r="F5089">
        <v>1</v>
      </c>
    </row>
    <row r="5090" spans="1:6">
      <c r="A5090">
        <v>4829</v>
      </c>
      <c r="B5090">
        <v>7</v>
      </c>
      <c r="C5090" t="s">
        <v>63</v>
      </c>
      <c r="D5090" t="s">
        <v>91</v>
      </c>
      <c r="E5090">
        <v>2404</v>
      </c>
      <c r="F5090">
        <v>1</v>
      </c>
    </row>
    <row r="5091" spans="1:6">
      <c r="A5091">
        <v>4829</v>
      </c>
      <c r="B5091">
        <v>7</v>
      </c>
      <c r="C5091" t="s">
        <v>63</v>
      </c>
      <c r="D5091" t="s">
        <v>91</v>
      </c>
      <c r="E5091">
        <v>1128</v>
      </c>
      <c r="F5091">
        <v>1</v>
      </c>
    </row>
    <row r="5092" spans="1:6">
      <c r="A5092">
        <v>4829</v>
      </c>
      <c r="B5092">
        <v>7</v>
      </c>
      <c r="C5092" t="s">
        <v>63</v>
      </c>
      <c r="D5092" t="s">
        <v>91</v>
      </c>
      <c r="E5092">
        <v>5225</v>
      </c>
      <c r="F5092">
        <v>1</v>
      </c>
    </row>
    <row r="5093" spans="1:6">
      <c r="A5093">
        <v>4829</v>
      </c>
      <c r="B5093">
        <v>7</v>
      </c>
      <c r="C5093" t="s">
        <v>63</v>
      </c>
      <c r="D5093" t="s">
        <v>91</v>
      </c>
      <c r="E5093">
        <v>114</v>
      </c>
      <c r="F5093">
        <v>1</v>
      </c>
    </row>
    <row r="5094" spans="1:6">
      <c r="A5094">
        <v>4829</v>
      </c>
      <c r="B5094">
        <v>7</v>
      </c>
      <c r="C5094" t="s">
        <v>63</v>
      </c>
      <c r="D5094" t="s">
        <v>91</v>
      </c>
      <c r="E5094">
        <v>4338</v>
      </c>
      <c r="F5094">
        <v>1</v>
      </c>
    </row>
    <row r="5095" spans="1:6">
      <c r="A5095">
        <v>4829</v>
      </c>
      <c r="B5095">
        <v>7</v>
      </c>
      <c r="C5095" t="s">
        <v>63</v>
      </c>
      <c r="D5095" t="s">
        <v>91</v>
      </c>
      <c r="E5095">
        <v>5803</v>
      </c>
      <c r="F5095">
        <v>1</v>
      </c>
    </row>
    <row r="5096" spans="1:6">
      <c r="A5096">
        <v>4829</v>
      </c>
      <c r="B5096">
        <v>7</v>
      </c>
      <c r="C5096" t="s">
        <v>63</v>
      </c>
      <c r="D5096" t="s">
        <v>91</v>
      </c>
      <c r="E5096">
        <v>2067</v>
      </c>
      <c r="F5096">
        <v>1</v>
      </c>
    </row>
    <row r="5097" spans="1:6">
      <c r="A5097">
        <v>4829</v>
      </c>
      <c r="B5097">
        <v>7</v>
      </c>
      <c r="C5097" t="s">
        <v>63</v>
      </c>
      <c r="D5097" t="s">
        <v>91</v>
      </c>
      <c r="E5097">
        <v>3750</v>
      </c>
      <c r="F5097">
        <v>1</v>
      </c>
    </row>
    <row r="5098" spans="1:6">
      <c r="A5098">
        <v>4829</v>
      </c>
      <c r="B5098">
        <v>7</v>
      </c>
      <c r="C5098" t="s">
        <v>63</v>
      </c>
      <c r="D5098" t="s">
        <v>91</v>
      </c>
      <c r="E5098">
        <v>5584</v>
      </c>
      <c r="F5098">
        <v>1</v>
      </c>
    </row>
    <row r="5099" spans="1:6">
      <c r="A5099">
        <v>4829</v>
      </c>
      <c r="B5099">
        <v>7</v>
      </c>
      <c r="C5099" t="s">
        <v>63</v>
      </c>
      <c r="D5099" t="s">
        <v>91</v>
      </c>
      <c r="E5099">
        <v>5498</v>
      </c>
      <c r="F5099">
        <v>1</v>
      </c>
    </row>
    <row r="5100" spans="1:6">
      <c r="A5100">
        <v>4829</v>
      </c>
      <c r="B5100">
        <v>7</v>
      </c>
      <c r="C5100" t="s">
        <v>63</v>
      </c>
      <c r="D5100" t="s">
        <v>91</v>
      </c>
      <c r="E5100">
        <v>5406</v>
      </c>
      <c r="F5100">
        <v>1</v>
      </c>
    </row>
    <row r="5101" spans="1:6">
      <c r="A5101">
        <v>4829</v>
      </c>
      <c r="B5101">
        <v>7</v>
      </c>
      <c r="C5101" t="s">
        <v>63</v>
      </c>
      <c r="D5101" t="s">
        <v>91</v>
      </c>
      <c r="E5101">
        <v>1166</v>
      </c>
      <c r="F5101">
        <v>1</v>
      </c>
    </row>
    <row r="5102" spans="1:6">
      <c r="A5102">
        <v>4829</v>
      </c>
      <c r="B5102">
        <v>7</v>
      </c>
      <c r="C5102" t="s">
        <v>63</v>
      </c>
      <c r="D5102" t="s">
        <v>91</v>
      </c>
      <c r="E5102">
        <v>1284</v>
      </c>
      <c r="F5102">
        <v>1</v>
      </c>
    </row>
    <row r="5103" spans="1:6">
      <c r="A5103">
        <v>4829</v>
      </c>
      <c r="B5103">
        <v>7</v>
      </c>
      <c r="C5103" t="s">
        <v>63</v>
      </c>
      <c r="D5103" t="s">
        <v>91</v>
      </c>
      <c r="E5103">
        <v>6051</v>
      </c>
      <c r="F5103">
        <v>1</v>
      </c>
    </row>
    <row r="5104" spans="1:6">
      <c r="A5104">
        <v>4829</v>
      </c>
      <c r="B5104">
        <v>7</v>
      </c>
      <c r="C5104" t="s">
        <v>63</v>
      </c>
      <c r="D5104" t="s">
        <v>91</v>
      </c>
      <c r="E5104">
        <v>3400</v>
      </c>
      <c r="F5104">
        <v>1</v>
      </c>
    </row>
    <row r="5105" spans="1:6">
      <c r="A5105">
        <v>4829</v>
      </c>
      <c r="B5105">
        <v>7</v>
      </c>
      <c r="C5105" t="s">
        <v>63</v>
      </c>
      <c r="D5105" t="s">
        <v>91</v>
      </c>
      <c r="E5105">
        <v>1170</v>
      </c>
      <c r="F5105">
        <v>1</v>
      </c>
    </row>
    <row r="5106" spans="1:6">
      <c r="A5106">
        <v>4829</v>
      </c>
      <c r="B5106">
        <v>7</v>
      </c>
      <c r="C5106" t="s">
        <v>63</v>
      </c>
      <c r="D5106" t="s">
        <v>91</v>
      </c>
      <c r="E5106">
        <v>1122</v>
      </c>
      <c r="F5106">
        <v>1</v>
      </c>
    </row>
    <row r="5107" spans="1:6">
      <c r="A5107">
        <v>4829</v>
      </c>
      <c r="B5107">
        <v>7</v>
      </c>
      <c r="C5107" t="s">
        <v>63</v>
      </c>
      <c r="D5107" t="s">
        <v>91</v>
      </c>
      <c r="E5107">
        <v>5479</v>
      </c>
      <c r="F5107">
        <v>1</v>
      </c>
    </row>
    <row r="5108" spans="1:6">
      <c r="A5108">
        <v>4829</v>
      </c>
      <c r="B5108">
        <v>7</v>
      </c>
      <c r="C5108" t="s">
        <v>63</v>
      </c>
      <c r="D5108" t="s">
        <v>91</v>
      </c>
      <c r="E5108">
        <v>5660</v>
      </c>
      <c r="F5108">
        <v>1</v>
      </c>
    </row>
    <row r="5109" spans="1:6">
      <c r="A5109">
        <v>4829</v>
      </c>
      <c r="B5109">
        <v>7</v>
      </c>
      <c r="C5109" t="s">
        <v>63</v>
      </c>
      <c r="D5109" t="s">
        <v>91</v>
      </c>
      <c r="E5109">
        <v>4786</v>
      </c>
      <c r="F5109">
        <v>1</v>
      </c>
    </row>
    <row r="5110" spans="1:6">
      <c r="A5110">
        <v>4829</v>
      </c>
      <c r="B5110">
        <v>7</v>
      </c>
      <c r="C5110" t="s">
        <v>63</v>
      </c>
      <c r="D5110" t="s">
        <v>91</v>
      </c>
      <c r="E5110">
        <v>83</v>
      </c>
      <c r="F5110">
        <v>1</v>
      </c>
    </row>
    <row r="5111" spans="1:6">
      <c r="A5111">
        <v>4829</v>
      </c>
      <c r="B5111">
        <v>7</v>
      </c>
      <c r="C5111" t="s">
        <v>63</v>
      </c>
      <c r="D5111" t="s">
        <v>91</v>
      </c>
      <c r="E5111">
        <v>4199</v>
      </c>
      <c r="F5111">
        <v>1</v>
      </c>
    </row>
    <row r="5112" spans="1:6">
      <c r="A5112">
        <v>4829</v>
      </c>
      <c r="B5112">
        <v>7</v>
      </c>
      <c r="C5112" t="s">
        <v>63</v>
      </c>
      <c r="D5112" t="s">
        <v>91</v>
      </c>
      <c r="E5112">
        <v>4524</v>
      </c>
      <c r="F5112">
        <v>1</v>
      </c>
    </row>
    <row r="5113" spans="1:6">
      <c r="A5113">
        <v>4829</v>
      </c>
      <c r="B5113">
        <v>7</v>
      </c>
      <c r="C5113" t="s">
        <v>63</v>
      </c>
      <c r="D5113" t="s">
        <v>91</v>
      </c>
      <c r="E5113">
        <v>3834</v>
      </c>
      <c r="F5113">
        <v>1</v>
      </c>
    </row>
    <row r="5114" spans="1:6">
      <c r="A5114">
        <v>4829</v>
      </c>
      <c r="B5114">
        <v>7</v>
      </c>
      <c r="C5114" t="s">
        <v>63</v>
      </c>
      <c r="D5114" t="s">
        <v>91</v>
      </c>
      <c r="E5114">
        <v>300</v>
      </c>
      <c r="F5114">
        <v>1</v>
      </c>
    </row>
    <row r="5115" spans="1:6">
      <c r="A5115">
        <v>4829</v>
      </c>
      <c r="B5115">
        <v>7</v>
      </c>
      <c r="C5115" t="s">
        <v>63</v>
      </c>
      <c r="D5115" t="s">
        <v>91</v>
      </c>
      <c r="E5115">
        <v>4046</v>
      </c>
      <c r="F5115">
        <v>1</v>
      </c>
    </row>
    <row r="5116" spans="1:6">
      <c r="A5116">
        <v>4829</v>
      </c>
      <c r="B5116">
        <v>7</v>
      </c>
      <c r="C5116" t="s">
        <v>63</v>
      </c>
      <c r="D5116" t="s">
        <v>91</v>
      </c>
      <c r="E5116">
        <v>2969</v>
      </c>
      <c r="F5116">
        <v>1</v>
      </c>
    </row>
    <row r="5117" spans="1:6">
      <c r="A5117">
        <v>4829</v>
      </c>
      <c r="B5117">
        <v>7</v>
      </c>
      <c r="C5117" t="s">
        <v>63</v>
      </c>
      <c r="D5117" t="s">
        <v>91</v>
      </c>
      <c r="E5117">
        <v>2485</v>
      </c>
      <c r="F5117">
        <v>1</v>
      </c>
    </row>
    <row r="5118" spans="1:6">
      <c r="A5118">
        <v>4829</v>
      </c>
      <c r="B5118">
        <v>7</v>
      </c>
      <c r="C5118" t="s">
        <v>63</v>
      </c>
      <c r="D5118" t="s">
        <v>91</v>
      </c>
      <c r="E5118">
        <v>5658</v>
      </c>
      <c r="F5118">
        <v>1</v>
      </c>
    </row>
    <row r="5119" spans="1:6">
      <c r="A5119">
        <v>4829</v>
      </c>
      <c r="B5119">
        <v>7</v>
      </c>
      <c r="C5119" t="s">
        <v>63</v>
      </c>
      <c r="D5119" t="s">
        <v>91</v>
      </c>
      <c r="E5119">
        <v>3602</v>
      </c>
      <c r="F5119">
        <v>1</v>
      </c>
    </row>
    <row r="5120" spans="1:6">
      <c r="A5120">
        <v>4829</v>
      </c>
      <c r="B5120">
        <v>7</v>
      </c>
      <c r="C5120" t="s">
        <v>63</v>
      </c>
      <c r="D5120" t="s">
        <v>91</v>
      </c>
      <c r="E5120">
        <v>5842</v>
      </c>
      <c r="F5120">
        <v>1</v>
      </c>
    </row>
    <row r="5121" spans="1:6">
      <c r="A5121">
        <v>4829</v>
      </c>
      <c r="B5121">
        <v>7</v>
      </c>
      <c r="C5121" t="s">
        <v>63</v>
      </c>
      <c r="D5121" t="s">
        <v>91</v>
      </c>
      <c r="E5121">
        <v>4179</v>
      </c>
      <c r="F5121">
        <v>1</v>
      </c>
    </row>
    <row r="5122" spans="1:6">
      <c r="A5122">
        <v>4829</v>
      </c>
      <c r="B5122">
        <v>7</v>
      </c>
      <c r="C5122" t="s">
        <v>63</v>
      </c>
      <c r="D5122" t="s">
        <v>91</v>
      </c>
      <c r="E5122">
        <v>5089</v>
      </c>
      <c r="F5122">
        <v>1</v>
      </c>
    </row>
    <row r="5123" spans="1:6">
      <c r="A5123">
        <v>4829</v>
      </c>
      <c r="B5123">
        <v>7</v>
      </c>
      <c r="C5123" t="s">
        <v>63</v>
      </c>
      <c r="D5123" t="s">
        <v>91</v>
      </c>
      <c r="E5123">
        <v>2327</v>
      </c>
      <c r="F5123">
        <v>1</v>
      </c>
    </row>
    <row r="5124" spans="1:6">
      <c r="A5124">
        <v>4829</v>
      </c>
      <c r="B5124">
        <v>7</v>
      </c>
      <c r="C5124" t="s">
        <v>63</v>
      </c>
      <c r="D5124" t="s">
        <v>91</v>
      </c>
      <c r="E5124">
        <v>2807</v>
      </c>
      <c r="F5124">
        <v>1</v>
      </c>
    </row>
    <row r="5125" spans="1:6">
      <c r="A5125">
        <v>4829</v>
      </c>
      <c r="B5125">
        <v>7</v>
      </c>
      <c r="C5125" t="s">
        <v>63</v>
      </c>
      <c r="D5125" t="s">
        <v>91</v>
      </c>
      <c r="E5125">
        <v>5265</v>
      </c>
      <c r="F5125">
        <v>1</v>
      </c>
    </row>
    <row r="5126" spans="1:6">
      <c r="A5126">
        <v>4829</v>
      </c>
      <c r="B5126">
        <v>7</v>
      </c>
      <c r="C5126" t="s">
        <v>63</v>
      </c>
      <c r="D5126" t="s">
        <v>91</v>
      </c>
      <c r="E5126">
        <v>2962</v>
      </c>
      <c r="F5126">
        <v>1</v>
      </c>
    </row>
    <row r="5127" spans="1:6">
      <c r="A5127">
        <v>4829</v>
      </c>
      <c r="B5127">
        <v>7</v>
      </c>
      <c r="C5127" t="s">
        <v>63</v>
      </c>
      <c r="D5127" t="s">
        <v>91</v>
      </c>
      <c r="E5127">
        <v>48</v>
      </c>
      <c r="F5127">
        <v>1</v>
      </c>
    </row>
    <row r="5128" spans="1:6">
      <c r="A5128">
        <v>4829</v>
      </c>
      <c r="B5128">
        <v>7</v>
      </c>
      <c r="C5128" t="s">
        <v>63</v>
      </c>
      <c r="D5128" t="s">
        <v>91</v>
      </c>
      <c r="E5128">
        <v>2129</v>
      </c>
      <c r="F5128">
        <v>1</v>
      </c>
    </row>
    <row r="5129" spans="1:6">
      <c r="A5129">
        <v>4829</v>
      </c>
      <c r="B5129">
        <v>7</v>
      </c>
      <c r="C5129" t="s">
        <v>63</v>
      </c>
      <c r="D5129" t="s">
        <v>91</v>
      </c>
      <c r="E5129">
        <v>4934</v>
      </c>
      <c r="F5129">
        <v>1</v>
      </c>
    </row>
    <row r="5130" spans="1:6">
      <c r="A5130">
        <v>4829</v>
      </c>
      <c r="B5130">
        <v>7</v>
      </c>
      <c r="C5130" t="s">
        <v>63</v>
      </c>
      <c r="D5130" t="s">
        <v>91</v>
      </c>
      <c r="E5130">
        <v>115</v>
      </c>
      <c r="F5130">
        <v>1</v>
      </c>
    </row>
    <row r="5131" spans="1:6">
      <c r="A5131">
        <v>4829</v>
      </c>
      <c r="B5131">
        <v>7</v>
      </c>
      <c r="C5131" t="s">
        <v>63</v>
      </c>
      <c r="D5131" t="s">
        <v>91</v>
      </c>
      <c r="E5131">
        <v>5795</v>
      </c>
      <c r="F5131">
        <v>1</v>
      </c>
    </row>
    <row r="5132" spans="1:6">
      <c r="A5132">
        <v>4829</v>
      </c>
      <c r="B5132">
        <v>7</v>
      </c>
      <c r="C5132" t="s">
        <v>63</v>
      </c>
      <c r="D5132" t="s">
        <v>91</v>
      </c>
      <c r="E5132">
        <v>2088</v>
      </c>
      <c r="F5132">
        <v>1</v>
      </c>
    </row>
    <row r="5133" spans="1:6">
      <c r="A5133">
        <v>4829</v>
      </c>
      <c r="B5133">
        <v>7</v>
      </c>
      <c r="C5133" t="s">
        <v>63</v>
      </c>
      <c r="D5133" t="s">
        <v>91</v>
      </c>
      <c r="E5133">
        <v>2141</v>
      </c>
      <c r="F5133">
        <v>1</v>
      </c>
    </row>
    <row r="5134" spans="1:6">
      <c r="A5134">
        <v>4829</v>
      </c>
      <c r="B5134">
        <v>7</v>
      </c>
      <c r="C5134" t="s">
        <v>63</v>
      </c>
      <c r="D5134" t="s">
        <v>91</v>
      </c>
      <c r="E5134">
        <v>4491</v>
      </c>
      <c r="F5134">
        <v>1</v>
      </c>
    </row>
    <row r="5135" spans="1:6">
      <c r="A5135">
        <v>4829</v>
      </c>
      <c r="B5135">
        <v>7</v>
      </c>
      <c r="C5135" t="s">
        <v>63</v>
      </c>
      <c r="D5135" t="s">
        <v>91</v>
      </c>
      <c r="E5135">
        <v>5763</v>
      </c>
      <c r="F5135">
        <v>1</v>
      </c>
    </row>
    <row r="5136" spans="1:6">
      <c r="A5136">
        <v>4829</v>
      </c>
      <c r="B5136">
        <v>7</v>
      </c>
      <c r="C5136" t="s">
        <v>63</v>
      </c>
      <c r="D5136" t="s">
        <v>91</v>
      </c>
      <c r="E5136">
        <v>2519</v>
      </c>
      <c r="F5136">
        <v>1</v>
      </c>
    </row>
    <row r="5137" spans="1:6">
      <c r="A5137">
        <v>4829</v>
      </c>
      <c r="B5137">
        <v>7</v>
      </c>
      <c r="C5137" t="s">
        <v>63</v>
      </c>
      <c r="D5137" t="s">
        <v>91</v>
      </c>
      <c r="E5137">
        <v>5776</v>
      </c>
      <c r="F5137">
        <v>1</v>
      </c>
    </row>
    <row r="5138" spans="1:6">
      <c r="A5138">
        <v>4829</v>
      </c>
      <c r="B5138">
        <v>7</v>
      </c>
      <c r="C5138" t="s">
        <v>63</v>
      </c>
      <c r="D5138" t="s">
        <v>91</v>
      </c>
      <c r="E5138">
        <v>5348</v>
      </c>
      <c r="F5138">
        <v>1</v>
      </c>
    </row>
    <row r="5139" spans="1:6">
      <c r="A5139">
        <v>4829</v>
      </c>
      <c r="B5139">
        <v>7</v>
      </c>
      <c r="C5139" t="s">
        <v>63</v>
      </c>
      <c r="D5139" t="s">
        <v>91</v>
      </c>
      <c r="E5139">
        <v>3940</v>
      </c>
      <c r="F5139">
        <v>1</v>
      </c>
    </row>
    <row r="5140" spans="1:6">
      <c r="A5140">
        <v>4829</v>
      </c>
      <c r="B5140">
        <v>7</v>
      </c>
      <c r="C5140" t="s">
        <v>63</v>
      </c>
      <c r="D5140" t="s">
        <v>91</v>
      </c>
      <c r="E5140">
        <v>3016</v>
      </c>
      <c r="F5140">
        <v>1</v>
      </c>
    </row>
    <row r="5141" spans="1:6">
      <c r="A5141">
        <v>4829</v>
      </c>
      <c r="B5141">
        <v>7</v>
      </c>
      <c r="C5141" t="s">
        <v>63</v>
      </c>
      <c r="D5141" t="s">
        <v>91</v>
      </c>
      <c r="E5141">
        <v>3189</v>
      </c>
      <c r="F5141">
        <v>1</v>
      </c>
    </row>
    <row r="5142" spans="1:6">
      <c r="A5142">
        <v>4829</v>
      </c>
      <c r="B5142">
        <v>7</v>
      </c>
      <c r="C5142" t="s">
        <v>63</v>
      </c>
      <c r="D5142" t="s">
        <v>91</v>
      </c>
      <c r="E5142">
        <v>5124</v>
      </c>
      <c r="F5142">
        <v>1</v>
      </c>
    </row>
    <row r="5143" spans="1:6">
      <c r="A5143">
        <v>4829</v>
      </c>
      <c r="B5143">
        <v>7</v>
      </c>
      <c r="C5143" t="s">
        <v>62</v>
      </c>
      <c r="D5143" t="s">
        <v>91</v>
      </c>
      <c r="E5143">
        <v>2220</v>
      </c>
      <c r="F5143">
        <v>424</v>
      </c>
    </row>
    <row r="5144" spans="1:6">
      <c r="A5144">
        <v>4829</v>
      </c>
      <c r="B5144">
        <v>7</v>
      </c>
      <c r="C5144" t="s">
        <v>62</v>
      </c>
      <c r="D5144" t="s">
        <v>91</v>
      </c>
      <c r="E5144">
        <v>5586</v>
      </c>
      <c r="F5144">
        <v>419</v>
      </c>
    </row>
    <row r="5145" spans="1:6">
      <c r="A5145">
        <v>4829</v>
      </c>
      <c r="B5145">
        <v>7</v>
      </c>
      <c r="C5145" t="s">
        <v>62</v>
      </c>
      <c r="D5145" t="s">
        <v>91</v>
      </c>
      <c r="E5145">
        <v>2644</v>
      </c>
      <c r="F5145">
        <v>372</v>
      </c>
    </row>
    <row r="5146" spans="1:6">
      <c r="A5146">
        <v>4829</v>
      </c>
      <c r="B5146">
        <v>7</v>
      </c>
      <c r="C5146" t="s">
        <v>62</v>
      </c>
      <c r="D5146" t="s">
        <v>91</v>
      </c>
      <c r="E5146">
        <v>3755</v>
      </c>
      <c r="F5146">
        <v>44</v>
      </c>
    </row>
    <row r="5147" spans="1:6">
      <c r="A5147">
        <v>4829</v>
      </c>
      <c r="B5147">
        <v>7</v>
      </c>
      <c r="C5147" t="s">
        <v>62</v>
      </c>
      <c r="D5147" t="s">
        <v>91</v>
      </c>
      <c r="E5147">
        <v>138</v>
      </c>
      <c r="F5147">
        <v>41</v>
      </c>
    </row>
    <row r="5148" spans="1:6">
      <c r="A5148">
        <v>4829</v>
      </c>
      <c r="B5148">
        <v>7</v>
      </c>
      <c r="C5148" t="s">
        <v>62</v>
      </c>
      <c r="D5148" t="s">
        <v>91</v>
      </c>
      <c r="E5148">
        <v>4416</v>
      </c>
      <c r="F5148">
        <v>22</v>
      </c>
    </row>
    <row r="5149" spans="1:6">
      <c r="A5149">
        <v>4829</v>
      </c>
      <c r="B5149">
        <v>7</v>
      </c>
      <c r="C5149" t="s">
        <v>62</v>
      </c>
      <c r="D5149" t="s">
        <v>91</v>
      </c>
      <c r="E5149">
        <v>4734</v>
      </c>
      <c r="F5149">
        <v>19</v>
      </c>
    </row>
    <row r="5150" spans="1:6">
      <c r="A5150">
        <v>4829</v>
      </c>
      <c r="B5150">
        <v>7</v>
      </c>
      <c r="C5150" t="s">
        <v>62</v>
      </c>
      <c r="D5150" t="s">
        <v>91</v>
      </c>
      <c r="E5150">
        <v>1246</v>
      </c>
      <c r="F5150">
        <v>18</v>
      </c>
    </row>
    <row r="5151" spans="1:6">
      <c r="A5151">
        <v>4829</v>
      </c>
      <c r="B5151">
        <v>7</v>
      </c>
      <c r="C5151" t="s">
        <v>62</v>
      </c>
      <c r="D5151" t="s">
        <v>91</v>
      </c>
      <c r="E5151">
        <v>2681</v>
      </c>
      <c r="F5151">
        <v>16</v>
      </c>
    </row>
    <row r="5152" spans="1:6">
      <c r="A5152">
        <v>4829</v>
      </c>
      <c r="B5152">
        <v>7</v>
      </c>
      <c r="C5152" t="s">
        <v>62</v>
      </c>
      <c r="D5152" t="s">
        <v>91</v>
      </c>
      <c r="E5152">
        <v>5939</v>
      </c>
      <c r="F5152">
        <v>15</v>
      </c>
    </row>
    <row r="5153" spans="1:6">
      <c r="A5153">
        <v>4829</v>
      </c>
      <c r="B5153">
        <v>7</v>
      </c>
      <c r="C5153" t="s">
        <v>62</v>
      </c>
      <c r="D5153" t="s">
        <v>91</v>
      </c>
      <c r="E5153">
        <v>4516</v>
      </c>
      <c r="F5153">
        <v>14</v>
      </c>
    </row>
    <row r="5154" spans="1:6">
      <c r="A5154">
        <v>4829</v>
      </c>
      <c r="B5154">
        <v>7</v>
      </c>
      <c r="C5154" t="s">
        <v>62</v>
      </c>
      <c r="D5154" t="s">
        <v>91</v>
      </c>
      <c r="E5154">
        <v>164</v>
      </c>
      <c r="F5154">
        <v>12</v>
      </c>
    </row>
    <row r="5155" spans="1:6">
      <c r="A5155">
        <v>4829</v>
      </c>
      <c r="B5155">
        <v>7</v>
      </c>
      <c r="C5155" t="s">
        <v>62</v>
      </c>
      <c r="D5155" t="s">
        <v>91</v>
      </c>
      <c r="E5155">
        <v>2003</v>
      </c>
      <c r="F5155">
        <v>11</v>
      </c>
    </row>
    <row r="5156" spans="1:6">
      <c r="A5156">
        <v>4829</v>
      </c>
      <c r="B5156">
        <v>7</v>
      </c>
      <c r="C5156" t="s">
        <v>62</v>
      </c>
      <c r="D5156" t="s">
        <v>91</v>
      </c>
      <c r="E5156">
        <v>1273</v>
      </c>
      <c r="F5156">
        <v>9</v>
      </c>
    </row>
    <row r="5157" spans="1:6">
      <c r="A5157">
        <v>4829</v>
      </c>
      <c r="B5157">
        <v>7</v>
      </c>
      <c r="C5157" t="s">
        <v>62</v>
      </c>
      <c r="D5157" t="s">
        <v>91</v>
      </c>
      <c r="E5157">
        <v>3048</v>
      </c>
      <c r="F5157">
        <v>8</v>
      </c>
    </row>
    <row r="5158" spans="1:6">
      <c r="A5158">
        <v>4829</v>
      </c>
      <c r="B5158">
        <v>7</v>
      </c>
      <c r="C5158" t="s">
        <v>62</v>
      </c>
      <c r="D5158" t="s">
        <v>91</v>
      </c>
      <c r="E5158">
        <v>3715</v>
      </c>
      <c r="F5158">
        <v>7</v>
      </c>
    </row>
    <row r="5159" spans="1:6">
      <c r="A5159">
        <v>4829</v>
      </c>
      <c r="B5159">
        <v>7</v>
      </c>
      <c r="C5159" t="s">
        <v>62</v>
      </c>
      <c r="D5159" t="s">
        <v>91</v>
      </c>
      <c r="E5159">
        <v>5458</v>
      </c>
      <c r="F5159">
        <v>7</v>
      </c>
    </row>
    <row r="5160" spans="1:6">
      <c r="A5160">
        <v>4829</v>
      </c>
      <c r="B5160">
        <v>7</v>
      </c>
      <c r="C5160" t="s">
        <v>62</v>
      </c>
      <c r="D5160" t="s">
        <v>91</v>
      </c>
      <c r="E5160">
        <v>5384</v>
      </c>
      <c r="F5160">
        <v>6</v>
      </c>
    </row>
    <row r="5161" spans="1:6">
      <c r="A5161">
        <v>4829</v>
      </c>
      <c r="B5161">
        <v>7</v>
      </c>
      <c r="C5161" t="s">
        <v>62</v>
      </c>
      <c r="D5161" t="s">
        <v>91</v>
      </c>
      <c r="E5161">
        <v>5578</v>
      </c>
      <c r="F5161">
        <v>6</v>
      </c>
    </row>
    <row r="5162" spans="1:6">
      <c r="A5162">
        <v>4829</v>
      </c>
      <c r="B5162">
        <v>7</v>
      </c>
      <c r="C5162" t="s">
        <v>62</v>
      </c>
      <c r="D5162" t="s">
        <v>91</v>
      </c>
      <c r="E5162">
        <v>3947</v>
      </c>
      <c r="F5162">
        <v>6</v>
      </c>
    </row>
    <row r="5163" spans="1:6">
      <c r="A5163">
        <v>4829</v>
      </c>
      <c r="B5163">
        <v>7</v>
      </c>
      <c r="C5163" t="s">
        <v>62</v>
      </c>
      <c r="D5163" t="s">
        <v>91</v>
      </c>
      <c r="E5163">
        <v>3653</v>
      </c>
      <c r="F5163">
        <v>6</v>
      </c>
    </row>
    <row r="5164" spans="1:6">
      <c r="A5164">
        <v>4829</v>
      </c>
      <c r="B5164">
        <v>7</v>
      </c>
      <c r="C5164" t="s">
        <v>62</v>
      </c>
      <c r="D5164" t="s">
        <v>91</v>
      </c>
      <c r="E5164">
        <v>5935</v>
      </c>
      <c r="F5164">
        <v>6</v>
      </c>
    </row>
    <row r="5165" spans="1:6">
      <c r="A5165">
        <v>4829</v>
      </c>
      <c r="B5165">
        <v>7</v>
      </c>
      <c r="C5165" t="s">
        <v>62</v>
      </c>
      <c r="D5165" t="s">
        <v>91</v>
      </c>
      <c r="E5165">
        <v>5089</v>
      </c>
      <c r="F5165">
        <v>6</v>
      </c>
    </row>
    <row r="5166" spans="1:6">
      <c r="A5166">
        <v>4829</v>
      </c>
      <c r="B5166">
        <v>7</v>
      </c>
      <c r="C5166" t="s">
        <v>62</v>
      </c>
      <c r="D5166" t="s">
        <v>91</v>
      </c>
      <c r="E5166">
        <v>4175</v>
      </c>
      <c r="F5166">
        <v>5</v>
      </c>
    </row>
    <row r="5167" spans="1:6">
      <c r="A5167">
        <v>4829</v>
      </c>
      <c r="B5167">
        <v>7</v>
      </c>
      <c r="C5167" t="s">
        <v>62</v>
      </c>
      <c r="D5167" t="s">
        <v>91</v>
      </c>
      <c r="E5167">
        <v>4981</v>
      </c>
      <c r="F5167">
        <v>4</v>
      </c>
    </row>
    <row r="5168" spans="1:6">
      <c r="A5168">
        <v>4829</v>
      </c>
      <c r="B5168">
        <v>7</v>
      </c>
      <c r="C5168" t="s">
        <v>62</v>
      </c>
      <c r="D5168" t="s">
        <v>91</v>
      </c>
      <c r="E5168">
        <v>2969</v>
      </c>
      <c r="F5168">
        <v>4</v>
      </c>
    </row>
    <row r="5169" spans="1:6">
      <c r="A5169">
        <v>4829</v>
      </c>
      <c r="B5169">
        <v>7</v>
      </c>
      <c r="C5169" t="s">
        <v>62</v>
      </c>
      <c r="D5169" t="s">
        <v>91</v>
      </c>
      <c r="E5169">
        <v>2037</v>
      </c>
      <c r="F5169">
        <v>4</v>
      </c>
    </row>
    <row r="5170" spans="1:6">
      <c r="A5170">
        <v>4829</v>
      </c>
      <c r="B5170">
        <v>7</v>
      </c>
      <c r="C5170" t="s">
        <v>62</v>
      </c>
      <c r="D5170" t="s">
        <v>91</v>
      </c>
      <c r="E5170">
        <v>4695</v>
      </c>
      <c r="F5170">
        <v>4</v>
      </c>
    </row>
    <row r="5171" spans="1:6">
      <c r="A5171">
        <v>4829</v>
      </c>
      <c r="B5171">
        <v>7</v>
      </c>
      <c r="C5171" t="s">
        <v>62</v>
      </c>
      <c r="D5171" t="s">
        <v>91</v>
      </c>
      <c r="E5171">
        <v>299</v>
      </c>
      <c r="F5171">
        <v>4</v>
      </c>
    </row>
    <row r="5172" spans="1:6">
      <c r="A5172">
        <v>4829</v>
      </c>
      <c r="B5172">
        <v>7</v>
      </c>
      <c r="C5172" t="s">
        <v>62</v>
      </c>
      <c r="D5172" t="s">
        <v>91</v>
      </c>
      <c r="E5172">
        <v>5878</v>
      </c>
      <c r="F5172">
        <v>4</v>
      </c>
    </row>
    <row r="5173" spans="1:6">
      <c r="A5173">
        <v>4829</v>
      </c>
      <c r="B5173">
        <v>7</v>
      </c>
      <c r="C5173" t="s">
        <v>62</v>
      </c>
      <c r="D5173" t="s">
        <v>91</v>
      </c>
      <c r="E5173">
        <v>3821</v>
      </c>
      <c r="F5173">
        <v>3</v>
      </c>
    </row>
    <row r="5174" spans="1:6">
      <c r="A5174">
        <v>4829</v>
      </c>
      <c r="B5174">
        <v>7</v>
      </c>
      <c r="C5174" t="s">
        <v>62</v>
      </c>
      <c r="D5174" t="s">
        <v>91</v>
      </c>
      <c r="E5174">
        <v>48</v>
      </c>
      <c r="F5174">
        <v>3</v>
      </c>
    </row>
    <row r="5175" spans="1:6">
      <c r="A5175">
        <v>4829</v>
      </c>
      <c r="B5175">
        <v>7</v>
      </c>
      <c r="C5175" t="s">
        <v>62</v>
      </c>
      <c r="D5175" t="s">
        <v>91</v>
      </c>
      <c r="E5175">
        <v>2962</v>
      </c>
      <c r="F5175">
        <v>3</v>
      </c>
    </row>
    <row r="5176" spans="1:6">
      <c r="A5176">
        <v>4829</v>
      </c>
      <c r="B5176">
        <v>7</v>
      </c>
      <c r="C5176" t="s">
        <v>62</v>
      </c>
      <c r="D5176" t="s">
        <v>91</v>
      </c>
      <c r="E5176">
        <v>5763</v>
      </c>
      <c r="F5176">
        <v>3</v>
      </c>
    </row>
    <row r="5177" spans="1:6">
      <c r="A5177">
        <v>4829</v>
      </c>
      <c r="B5177">
        <v>7</v>
      </c>
      <c r="C5177" t="s">
        <v>62</v>
      </c>
      <c r="D5177" t="s">
        <v>91</v>
      </c>
      <c r="E5177">
        <v>4166</v>
      </c>
      <c r="F5177">
        <v>3</v>
      </c>
    </row>
    <row r="5178" spans="1:6">
      <c r="A5178">
        <v>4829</v>
      </c>
      <c r="B5178">
        <v>7</v>
      </c>
      <c r="C5178" t="s">
        <v>62</v>
      </c>
      <c r="D5178" t="s">
        <v>91</v>
      </c>
      <c r="E5178">
        <v>5486</v>
      </c>
      <c r="F5178">
        <v>3</v>
      </c>
    </row>
    <row r="5179" spans="1:6">
      <c r="A5179">
        <v>4829</v>
      </c>
      <c r="B5179">
        <v>7</v>
      </c>
      <c r="C5179" t="s">
        <v>62</v>
      </c>
      <c r="D5179" t="s">
        <v>91</v>
      </c>
      <c r="E5179">
        <v>4164</v>
      </c>
      <c r="F5179">
        <v>3</v>
      </c>
    </row>
    <row r="5180" spans="1:6">
      <c r="A5180">
        <v>4829</v>
      </c>
      <c r="B5180">
        <v>7</v>
      </c>
      <c r="C5180" t="s">
        <v>62</v>
      </c>
      <c r="D5180" t="s">
        <v>91</v>
      </c>
      <c r="E5180">
        <v>2211</v>
      </c>
      <c r="F5180">
        <v>3</v>
      </c>
    </row>
    <row r="5181" spans="1:6">
      <c r="A5181">
        <v>4829</v>
      </c>
      <c r="B5181">
        <v>7</v>
      </c>
      <c r="C5181" t="s">
        <v>62</v>
      </c>
      <c r="D5181" t="s">
        <v>91</v>
      </c>
      <c r="E5181">
        <v>5233</v>
      </c>
      <c r="F5181">
        <v>3</v>
      </c>
    </row>
    <row r="5182" spans="1:6">
      <c r="A5182">
        <v>4829</v>
      </c>
      <c r="B5182">
        <v>7</v>
      </c>
      <c r="C5182" t="s">
        <v>62</v>
      </c>
      <c r="D5182" t="s">
        <v>91</v>
      </c>
      <c r="E5182">
        <v>2313</v>
      </c>
      <c r="F5182">
        <v>3</v>
      </c>
    </row>
    <row r="5183" spans="1:6">
      <c r="A5183">
        <v>4829</v>
      </c>
      <c r="B5183">
        <v>7</v>
      </c>
      <c r="C5183" t="s">
        <v>62</v>
      </c>
      <c r="D5183" t="s">
        <v>91</v>
      </c>
      <c r="E5183">
        <v>5361</v>
      </c>
      <c r="F5183">
        <v>3</v>
      </c>
    </row>
    <row r="5184" spans="1:6">
      <c r="A5184">
        <v>4829</v>
      </c>
      <c r="B5184">
        <v>7</v>
      </c>
      <c r="C5184" t="s">
        <v>62</v>
      </c>
      <c r="D5184" t="s">
        <v>91</v>
      </c>
      <c r="E5184">
        <v>4334</v>
      </c>
      <c r="F5184">
        <v>3</v>
      </c>
    </row>
    <row r="5185" spans="1:6">
      <c r="A5185">
        <v>4829</v>
      </c>
      <c r="B5185">
        <v>7</v>
      </c>
      <c r="C5185" t="s">
        <v>62</v>
      </c>
      <c r="D5185" t="s">
        <v>91</v>
      </c>
      <c r="E5185">
        <v>5103</v>
      </c>
      <c r="F5185">
        <v>3</v>
      </c>
    </row>
    <row r="5186" spans="1:6">
      <c r="A5186">
        <v>4829</v>
      </c>
      <c r="B5186">
        <v>7</v>
      </c>
      <c r="C5186" t="s">
        <v>62</v>
      </c>
      <c r="D5186" t="s">
        <v>91</v>
      </c>
      <c r="E5186">
        <v>1152</v>
      </c>
      <c r="F5186">
        <v>3</v>
      </c>
    </row>
    <row r="5187" spans="1:6">
      <c r="A5187">
        <v>4829</v>
      </c>
      <c r="B5187">
        <v>7</v>
      </c>
      <c r="C5187" t="s">
        <v>62</v>
      </c>
      <c r="D5187" t="s">
        <v>91</v>
      </c>
      <c r="E5187">
        <v>5966</v>
      </c>
      <c r="F5187">
        <v>3</v>
      </c>
    </row>
    <row r="5188" spans="1:6">
      <c r="A5188">
        <v>4829</v>
      </c>
      <c r="B5188">
        <v>7</v>
      </c>
      <c r="C5188" t="s">
        <v>62</v>
      </c>
      <c r="D5188" t="s">
        <v>91</v>
      </c>
      <c r="E5188">
        <v>5689</v>
      </c>
      <c r="F5188">
        <v>2</v>
      </c>
    </row>
    <row r="5189" spans="1:6">
      <c r="A5189">
        <v>4829</v>
      </c>
      <c r="B5189">
        <v>7</v>
      </c>
      <c r="C5189" t="s">
        <v>62</v>
      </c>
      <c r="D5189" t="s">
        <v>91</v>
      </c>
      <c r="E5189">
        <v>4860</v>
      </c>
      <c r="F5189">
        <v>2</v>
      </c>
    </row>
    <row r="5190" spans="1:6">
      <c r="A5190">
        <v>4829</v>
      </c>
      <c r="B5190">
        <v>7</v>
      </c>
      <c r="C5190" t="s">
        <v>62</v>
      </c>
      <c r="D5190" t="s">
        <v>91</v>
      </c>
      <c r="E5190">
        <v>1170</v>
      </c>
      <c r="F5190">
        <v>2</v>
      </c>
    </row>
    <row r="5191" spans="1:6">
      <c r="A5191">
        <v>4829</v>
      </c>
      <c r="B5191">
        <v>7</v>
      </c>
      <c r="C5191" t="s">
        <v>62</v>
      </c>
      <c r="D5191" t="s">
        <v>91</v>
      </c>
      <c r="E5191">
        <v>5556</v>
      </c>
      <c r="F5191">
        <v>2</v>
      </c>
    </row>
    <row r="5192" spans="1:6">
      <c r="A5192">
        <v>4829</v>
      </c>
      <c r="B5192">
        <v>7</v>
      </c>
      <c r="C5192" t="s">
        <v>62</v>
      </c>
      <c r="D5192" t="s">
        <v>91</v>
      </c>
      <c r="E5192">
        <v>2899</v>
      </c>
      <c r="F5192">
        <v>2</v>
      </c>
    </row>
    <row r="5193" spans="1:6">
      <c r="A5193">
        <v>4829</v>
      </c>
      <c r="B5193">
        <v>7</v>
      </c>
      <c r="C5193" t="s">
        <v>62</v>
      </c>
      <c r="D5193" t="s">
        <v>91</v>
      </c>
      <c r="E5193">
        <v>2544</v>
      </c>
      <c r="F5193">
        <v>2</v>
      </c>
    </row>
    <row r="5194" spans="1:6">
      <c r="A5194">
        <v>4829</v>
      </c>
      <c r="B5194">
        <v>7</v>
      </c>
      <c r="C5194" t="s">
        <v>62</v>
      </c>
      <c r="D5194" t="s">
        <v>91</v>
      </c>
      <c r="E5194">
        <v>96</v>
      </c>
      <c r="F5194">
        <v>2</v>
      </c>
    </row>
    <row r="5195" spans="1:6">
      <c r="A5195">
        <v>4829</v>
      </c>
      <c r="B5195">
        <v>7</v>
      </c>
      <c r="C5195" t="s">
        <v>62</v>
      </c>
      <c r="D5195" t="s">
        <v>91</v>
      </c>
      <c r="E5195">
        <v>6052</v>
      </c>
      <c r="F5195">
        <v>2</v>
      </c>
    </row>
    <row r="5196" spans="1:6">
      <c r="A5196">
        <v>4829</v>
      </c>
      <c r="B5196">
        <v>7</v>
      </c>
      <c r="C5196" t="s">
        <v>62</v>
      </c>
      <c r="D5196" t="s">
        <v>91</v>
      </c>
      <c r="E5196">
        <v>6021</v>
      </c>
      <c r="F5196">
        <v>2</v>
      </c>
    </row>
    <row r="5197" spans="1:6">
      <c r="A5197">
        <v>4829</v>
      </c>
      <c r="B5197">
        <v>7</v>
      </c>
      <c r="C5197" t="s">
        <v>62</v>
      </c>
      <c r="D5197" t="s">
        <v>91</v>
      </c>
      <c r="E5197">
        <v>3060</v>
      </c>
      <c r="F5197">
        <v>2</v>
      </c>
    </row>
    <row r="5198" spans="1:6">
      <c r="A5198">
        <v>4829</v>
      </c>
      <c r="B5198">
        <v>7</v>
      </c>
      <c r="C5198" t="s">
        <v>62</v>
      </c>
      <c r="D5198" t="s">
        <v>91</v>
      </c>
      <c r="E5198">
        <v>5498</v>
      </c>
      <c r="F5198">
        <v>2</v>
      </c>
    </row>
    <row r="5199" spans="1:6">
      <c r="A5199">
        <v>4829</v>
      </c>
      <c r="B5199">
        <v>7</v>
      </c>
      <c r="C5199" t="s">
        <v>62</v>
      </c>
      <c r="D5199" t="s">
        <v>91</v>
      </c>
      <c r="E5199">
        <v>115</v>
      </c>
      <c r="F5199">
        <v>2</v>
      </c>
    </row>
    <row r="5200" spans="1:6">
      <c r="A5200">
        <v>4829</v>
      </c>
      <c r="B5200">
        <v>7</v>
      </c>
      <c r="C5200" t="s">
        <v>62</v>
      </c>
      <c r="D5200" t="s">
        <v>91</v>
      </c>
      <c r="E5200">
        <v>1127</v>
      </c>
      <c r="F5200">
        <v>2</v>
      </c>
    </row>
    <row r="5201" spans="1:6">
      <c r="A5201">
        <v>4829</v>
      </c>
      <c r="B5201">
        <v>7</v>
      </c>
      <c r="C5201" t="s">
        <v>62</v>
      </c>
      <c r="D5201" t="s">
        <v>91</v>
      </c>
      <c r="E5201">
        <v>91</v>
      </c>
      <c r="F5201">
        <v>2</v>
      </c>
    </row>
    <row r="5202" spans="1:6">
      <c r="A5202">
        <v>4829</v>
      </c>
      <c r="B5202">
        <v>7</v>
      </c>
      <c r="C5202" t="s">
        <v>62</v>
      </c>
      <c r="D5202" t="s">
        <v>91</v>
      </c>
      <c r="E5202">
        <v>4337</v>
      </c>
      <c r="F5202">
        <v>2</v>
      </c>
    </row>
    <row r="5203" spans="1:6">
      <c r="A5203">
        <v>4829</v>
      </c>
      <c r="B5203">
        <v>7</v>
      </c>
      <c r="C5203" t="s">
        <v>62</v>
      </c>
      <c r="D5203" t="s">
        <v>91</v>
      </c>
      <c r="E5203">
        <v>210</v>
      </c>
      <c r="F5203">
        <v>2</v>
      </c>
    </row>
    <row r="5204" spans="1:6">
      <c r="A5204">
        <v>4829</v>
      </c>
      <c r="B5204">
        <v>7</v>
      </c>
      <c r="C5204" t="s">
        <v>62</v>
      </c>
      <c r="D5204" t="s">
        <v>91</v>
      </c>
      <c r="E5204">
        <v>2496</v>
      </c>
      <c r="F5204">
        <v>2</v>
      </c>
    </row>
    <row r="5205" spans="1:6">
      <c r="A5205">
        <v>4829</v>
      </c>
      <c r="B5205">
        <v>7</v>
      </c>
      <c r="C5205" t="s">
        <v>62</v>
      </c>
      <c r="D5205" t="s">
        <v>91</v>
      </c>
      <c r="E5205">
        <v>4778</v>
      </c>
      <c r="F5205">
        <v>2</v>
      </c>
    </row>
    <row r="5206" spans="1:6">
      <c r="A5206">
        <v>4829</v>
      </c>
      <c r="B5206">
        <v>7</v>
      </c>
      <c r="C5206" t="s">
        <v>62</v>
      </c>
      <c r="D5206" t="s">
        <v>91</v>
      </c>
      <c r="E5206">
        <v>5604</v>
      </c>
      <c r="F5206">
        <v>2</v>
      </c>
    </row>
    <row r="5207" spans="1:6">
      <c r="A5207">
        <v>4829</v>
      </c>
      <c r="B5207">
        <v>7</v>
      </c>
      <c r="C5207" t="s">
        <v>62</v>
      </c>
      <c r="D5207" t="s">
        <v>91</v>
      </c>
      <c r="E5207">
        <v>5099</v>
      </c>
      <c r="F5207">
        <v>2</v>
      </c>
    </row>
    <row r="5208" spans="1:6">
      <c r="A5208">
        <v>4829</v>
      </c>
      <c r="B5208">
        <v>7</v>
      </c>
      <c r="C5208" t="s">
        <v>62</v>
      </c>
      <c r="D5208" t="s">
        <v>91</v>
      </c>
      <c r="E5208">
        <v>4179</v>
      </c>
      <c r="F5208">
        <v>2</v>
      </c>
    </row>
    <row r="5209" spans="1:6">
      <c r="A5209">
        <v>4829</v>
      </c>
      <c r="B5209">
        <v>7</v>
      </c>
      <c r="C5209" t="s">
        <v>62</v>
      </c>
      <c r="D5209" t="s">
        <v>91</v>
      </c>
      <c r="E5209">
        <v>136</v>
      </c>
      <c r="F5209">
        <v>2</v>
      </c>
    </row>
    <row r="5210" spans="1:6">
      <c r="A5210">
        <v>4829</v>
      </c>
      <c r="B5210">
        <v>7</v>
      </c>
      <c r="C5210" t="s">
        <v>62</v>
      </c>
      <c r="D5210" t="s">
        <v>91</v>
      </c>
      <c r="E5210">
        <v>2927</v>
      </c>
      <c r="F5210">
        <v>2</v>
      </c>
    </row>
    <row r="5211" spans="1:6">
      <c r="A5211">
        <v>4829</v>
      </c>
      <c r="B5211">
        <v>7</v>
      </c>
      <c r="C5211" t="s">
        <v>62</v>
      </c>
      <c r="D5211" t="s">
        <v>91</v>
      </c>
      <c r="E5211">
        <v>4231</v>
      </c>
      <c r="F5211">
        <v>2</v>
      </c>
    </row>
    <row r="5212" spans="1:6">
      <c r="A5212">
        <v>4829</v>
      </c>
      <c r="B5212">
        <v>7</v>
      </c>
      <c r="C5212" t="s">
        <v>62</v>
      </c>
      <c r="D5212" t="s">
        <v>91</v>
      </c>
      <c r="E5212">
        <v>300</v>
      </c>
      <c r="F5212">
        <v>2</v>
      </c>
    </row>
    <row r="5213" spans="1:6">
      <c r="A5213">
        <v>4829</v>
      </c>
      <c r="B5213">
        <v>7</v>
      </c>
      <c r="C5213" t="s">
        <v>62</v>
      </c>
      <c r="D5213" t="s">
        <v>91</v>
      </c>
      <c r="E5213">
        <v>2449</v>
      </c>
      <c r="F5213">
        <v>2</v>
      </c>
    </row>
    <row r="5214" spans="1:6">
      <c r="A5214">
        <v>4829</v>
      </c>
      <c r="B5214">
        <v>7</v>
      </c>
      <c r="C5214" t="s">
        <v>62</v>
      </c>
      <c r="D5214" t="s">
        <v>91</v>
      </c>
      <c r="E5214">
        <v>5748</v>
      </c>
      <c r="F5214">
        <v>2</v>
      </c>
    </row>
    <row r="5215" spans="1:6">
      <c r="A5215">
        <v>4829</v>
      </c>
      <c r="B5215">
        <v>7</v>
      </c>
      <c r="C5215" t="s">
        <v>62</v>
      </c>
      <c r="D5215" t="s">
        <v>91</v>
      </c>
      <c r="E5215">
        <v>6075</v>
      </c>
      <c r="F5215">
        <v>1</v>
      </c>
    </row>
    <row r="5216" spans="1:6">
      <c r="A5216">
        <v>4829</v>
      </c>
      <c r="B5216">
        <v>7</v>
      </c>
      <c r="C5216" t="s">
        <v>62</v>
      </c>
      <c r="D5216" t="s">
        <v>91</v>
      </c>
      <c r="E5216">
        <v>5124</v>
      </c>
      <c r="F5216">
        <v>1</v>
      </c>
    </row>
    <row r="5217" spans="1:6">
      <c r="A5217">
        <v>4829</v>
      </c>
      <c r="B5217">
        <v>7</v>
      </c>
      <c r="C5217" t="s">
        <v>62</v>
      </c>
      <c r="D5217" t="s">
        <v>91</v>
      </c>
      <c r="E5217">
        <v>12</v>
      </c>
      <c r="F5217">
        <v>1</v>
      </c>
    </row>
    <row r="5218" spans="1:6">
      <c r="A5218">
        <v>4829</v>
      </c>
      <c r="B5218">
        <v>7</v>
      </c>
      <c r="C5218" t="s">
        <v>62</v>
      </c>
      <c r="D5218" t="s">
        <v>91</v>
      </c>
      <c r="E5218">
        <v>3848</v>
      </c>
      <c r="F5218">
        <v>1</v>
      </c>
    </row>
    <row r="5219" spans="1:6">
      <c r="A5219">
        <v>4829</v>
      </c>
      <c r="B5219">
        <v>7</v>
      </c>
      <c r="C5219" t="s">
        <v>62</v>
      </c>
      <c r="D5219" t="s">
        <v>91</v>
      </c>
      <c r="E5219">
        <v>4747</v>
      </c>
      <c r="F5219">
        <v>1</v>
      </c>
    </row>
    <row r="5220" spans="1:6">
      <c r="A5220">
        <v>4829</v>
      </c>
      <c r="B5220">
        <v>7</v>
      </c>
      <c r="C5220" t="s">
        <v>62</v>
      </c>
      <c r="D5220" t="s">
        <v>91</v>
      </c>
      <c r="E5220">
        <v>2525</v>
      </c>
      <c r="F5220">
        <v>1</v>
      </c>
    </row>
    <row r="5221" spans="1:6">
      <c r="A5221">
        <v>4829</v>
      </c>
      <c r="B5221">
        <v>7</v>
      </c>
      <c r="C5221" t="s">
        <v>62</v>
      </c>
      <c r="D5221" t="s">
        <v>91</v>
      </c>
      <c r="E5221">
        <v>5541</v>
      </c>
      <c r="F5221">
        <v>1</v>
      </c>
    </row>
    <row r="5222" spans="1:6">
      <c r="A5222">
        <v>4829</v>
      </c>
      <c r="B5222">
        <v>7</v>
      </c>
      <c r="C5222" t="s">
        <v>62</v>
      </c>
      <c r="D5222" t="s">
        <v>91</v>
      </c>
      <c r="E5222">
        <v>2711</v>
      </c>
      <c r="F5222">
        <v>1</v>
      </c>
    </row>
    <row r="5223" spans="1:6">
      <c r="A5223">
        <v>4829</v>
      </c>
      <c r="B5223">
        <v>7</v>
      </c>
      <c r="C5223" t="s">
        <v>62</v>
      </c>
      <c r="D5223" t="s">
        <v>91</v>
      </c>
      <c r="E5223">
        <v>3030</v>
      </c>
      <c r="F5223">
        <v>1</v>
      </c>
    </row>
    <row r="5224" spans="1:6">
      <c r="A5224">
        <v>4829</v>
      </c>
      <c r="B5224">
        <v>7</v>
      </c>
      <c r="C5224" t="s">
        <v>62</v>
      </c>
      <c r="D5224" t="s">
        <v>91</v>
      </c>
      <c r="E5224">
        <v>1070</v>
      </c>
      <c r="F5224">
        <v>1</v>
      </c>
    </row>
    <row r="5225" spans="1:6">
      <c r="A5225">
        <v>4829</v>
      </c>
      <c r="B5225">
        <v>7</v>
      </c>
      <c r="C5225" t="s">
        <v>62</v>
      </c>
      <c r="D5225" t="s">
        <v>91</v>
      </c>
      <c r="E5225">
        <v>4668</v>
      </c>
      <c r="F5225">
        <v>1</v>
      </c>
    </row>
    <row r="5226" spans="1:6">
      <c r="A5226">
        <v>4829</v>
      </c>
      <c r="B5226">
        <v>7</v>
      </c>
      <c r="C5226" t="s">
        <v>62</v>
      </c>
      <c r="D5226" t="s">
        <v>91</v>
      </c>
      <c r="E5226">
        <v>3093</v>
      </c>
      <c r="F5226">
        <v>1</v>
      </c>
    </row>
    <row r="5227" spans="1:6">
      <c r="A5227">
        <v>4829</v>
      </c>
      <c r="B5227">
        <v>7</v>
      </c>
      <c r="C5227" t="s">
        <v>62</v>
      </c>
      <c r="D5227" t="s">
        <v>91</v>
      </c>
      <c r="E5227">
        <v>153</v>
      </c>
      <c r="F5227">
        <v>1</v>
      </c>
    </row>
    <row r="5228" spans="1:6">
      <c r="A5228">
        <v>4829</v>
      </c>
      <c r="B5228">
        <v>7</v>
      </c>
      <c r="C5228" t="s">
        <v>62</v>
      </c>
      <c r="D5228" t="s">
        <v>91</v>
      </c>
      <c r="E5228">
        <v>3294</v>
      </c>
      <c r="F5228">
        <v>1</v>
      </c>
    </row>
    <row r="5229" spans="1:6">
      <c r="A5229">
        <v>4829</v>
      </c>
      <c r="B5229">
        <v>7</v>
      </c>
      <c r="C5229" t="s">
        <v>62</v>
      </c>
      <c r="D5229" t="s">
        <v>91</v>
      </c>
      <c r="E5229">
        <v>1166</v>
      </c>
      <c r="F5229">
        <v>1</v>
      </c>
    </row>
    <row r="5230" spans="1:6">
      <c r="A5230">
        <v>4829</v>
      </c>
      <c r="B5230">
        <v>7</v>
      </c>
      <c r="C5230" t="s">
        <v>62</v>
      </c>
      <c r="D5230" t="s">
        <v>91</v>
      </c>
      <c r="E5230">
        <v>1052</v>
      </c>
      <c r="F5230">
        <v>1</v>
      </c>
    </row>
    <row r="5231" spans="1:6">
      <c r="A5231">
        <v>4829</v>
      </c>
      <c r="B5231">
        <v>7</v>
      </c>
      <c r="C5231" t="s">
        <v>62</v>
      </c>
      <c r="D5231" t="s">
        <v>91</v>
      </c>
      <c r="E5231">
        <v>5862</v>
      </c>
      <c r="F5231">
        <v>1</v>
      </c>
    </row>
    <row r="5232" spans="1:6">
      <c r="A5232">
        <v>4829</v>
      </c>
      <c r="B5232">
        <v>7</v>
      </c>
      <c r="C5232" t="s">
        <v>62</v>
      </c>
      <c r="D5232" t="s">
        <v>91</v>
      </c>
      <c r="E5232">
        <v>5803</v>
      </c>
      <c r="F5232">
        <v>1</v>
      </c>
    </row>
    <row r="5233" spans="1:6">
      <c r="A5233">
        <v>4829</v>
      </c>
      <c r="B5233">
        <v>7</v>
      </c>
      <c r="C5233" t="s">
        <v>62</v>
      </c>
      <c r="D5233" t="s">
        <v>91</v>
      </c>
      <c r="E5233">
        <v>2873</v>
      </c>
      <c r="F5233">
        <v>1</v>
      </c>
    </row>
    <row r="5234" spans="1:6">
      <c r="A5234">
        <v>4829</v>
      </c>
      <c r="B5234">
        <v>7</v>
      </c>
      <c r="C5234" t="s">
        <v>62</v>
      </c>
      <c r="D5234" t="s">
        <v>91</v>
      </c>
      <c r="E5234">
        <v>5824</v>
      </c>
      <c r="F5234">
        <v>1</v>
      </c>
    </row>
    <row r="5235" spans="1:6">
      <c r="A5235">
        <v>4829</v>
      </c>
      <c r="B5235">
        <v>7</v>
      </c>
      <c r="C5235" t="s">
        <v>62</v>
      </c>
      <c r="D5235" t="s">
        <v>91</v>
      </c>
      <c r="E5235">
        <v>4510</v>
      </c>
      <c r="F5235">
        <v>1</v>
      </c>
    </row>
    <row r="5236" spans="1:6">
      <c r="A5236">
        <v>4829</v>
      </c>
      <c r="B5236">
        <v>7</v>
      </c>
      <c r="C5236" t="s">
        <v>62</v>
      </c>
      <c r="D5236" t="s">
        <v>91</v>
      </c>
      <c r="E5236">
        <v>5102</v>
      </c>
      <c r="F5236">
        <v>1</v>
      </c>
    </row>
    <row r="5237" spans="1:6">
      <c r="A5237">
        <v>4829</v>
      </c>
      <c r="B5237">
        <v>7</v>
      </c>
      <c r="C5237" t="s">
        <v>62</v>
      </c>
      <c r="D5237" t="s">
        <v>91</v>
      </c>
      <c r="E5237">
        <v>4531</v>
      </c>
      <c r="F5237">
        <v>1</v>
      </c>
    </row>
    <row r="5238" spans="1:6">
      <c r="A5238">
        <v>4829</v>
      </c>
      <c r="B5238">
        <v>7</v>
      </c>
      <c r="C5238" t="s">
        <v>62</v>
      </c>
      <c r="D5238" t="s">
        <v>91</v>
      </c>
      <c r="E5238">
        <v>5842</v>
      </c>
      <c r="F5238">
        <v>1</v>
      </c>
    </row>
    <row r="5239" spans="1:6">
      <c r="A5239">
        <v>4829</v>
      </c>
      <c r="B5239">
        <v>7</v>
      </c>
      <c r="C5239" t="s">
        <v>62</v>
      </c>
      <c r="D5239" t="s">
        <v>91</v>
      </c>
      <c r="E5239">
        <v>5108</v>
      </c>
      <c r="F5239">
        <v>1</v>
      </c>
    </row>
    <row r="5240" spans="1:6">
      <c r="A5240">
        <v>4829</v>
      </c>
      <c r="B5240">
        <v>7</v>
      </c>
      <c r="C5240" t="s">
        <v>62</v>
      </c>
      <c r="D5240" t="s">
        <v>91</v>
      </c>
      <c r="E5240">
        <v>2129</v>
      </c>
      <c r="F5240">
        <v>1</v>
      </c>
    </row>
    <row r="5241" spans="1:6">
      <c r="A5241">
        <v>4829</v>
      </c>
      <c r="B5241">
        <v>7</v>
      </c>
      <c r="C5241" t="s">
        <v>62</v>
      </c>
      <c r="D5241" t="s">
        <v>91</v>
      </c>
      <c r="E5241">
        <v>4786</v>
      </c>
      <c r="F5241">
        <v>1</v>
      </c>
    </row>
    <row r="5242" spans="1:6">
      <c r="A5242">
        <v>4829</v>
      </c>
      <c r="B5242">
        <v>7</v>
      </c>
      <c r="C5242" t="s">
        <v>62</v>
      </c>
      <c r="D5242" t="s">
        <v>91</v>
      </c>
      <c r="E5242">
        <v>1254</v>
      </c>
      <c r="F5242">
        <v>1</v>
      </c>
    </row>
    <row r="5243" spans="1:6">
      <c r="A5243">
        <v>4829</v>
      </c>
      <c r="B5243">
        <v>7</v>
      </c>
      <c r="C5243" t="s">
        <v>62</v>
      </c>
      <c r="D5243" t="s">
        <v>91</v>
      </c>
      <c r="E5243">
        <v>6044</v>
      </c>
      <c r="F5243">
        <v>1</v>
      </c>
    </row>
    <row r="5244" spans="1:6">
      <c r="A5244">
        <v>4829</v>
      </c>
      <c r="B5244">
        <v>7</v>
      </c>
      <c r="C5244" t="s">
        <v>62</v>
      </c>
      <c r="D5244" t="s">
        <v>91</v>
      </c>
      <c r="E5244">
        <v>3147</v>
      </c>
      <c r="F5244">
        <v>1</v>
      </c>
    </row>
    <row r="5245" spans="1:6">
      <c r="A5245">
        <v>4829</v>
      </c>
      <c r="B5245">
        <v>7</v>
      </c>
      <c r="C5245" t="s">
        <v>62</v>
      </c>
      <c r="D5245" t="s">
        <v>91</v>
      </c>
      <c r="E5245">
        <v>1171</v>
      </c>
      <c r="F5245">
        <v>1</v>
      </c>
    </row>
    <row r="5246" spans="1:6">
      <c r="A5246">
        <v>4829</v>
      </c>
      <c r="B5246">
        <v>7</v>
      </c>
      <c r="C5246" t="s">
        <v>62</v>
      </c>
      <c r="D5246" t="s">
        <v>91</v>
      </c>
      <c r="E5246">
        <v>4864</v>
      </c>
      <c r="F5246">
        <v>1</v>
      </c>
    </row>
    <row r="5247" spans="1:6">
      <c r="A5247">
        <v>4829</v>
      </c>
      <c r="B5247">
        <v>7</v>
      </c>
      <c r="C5247" t="s">
        <v>62</v>
      </c>
      <c r="D5247" t="s">
        <v>91</v>
      </c>
      <c r="E5247">
        <v>3831</v>
      </c>
      <c r="F5247">
        <v>1</v>
      </c>
    </row>
    <row r="5248" spans="1:6">
      <c r="A5248">
        <v>4829</v>
      </c>
      <c r="B5248">
        <v>7</v>
      </c>
      <c r="C5248" t="s">
        <v>62</v>
      </c>
      <c r="D5248" t="s">
        <v>91</v>
      </c>
      <c r="E5248">
        <v>78</v>
      </c>
      <c r="F5248">
        <v>1</v>
      </c>
    </row>
    <row r="5249" spans="1:6">
      <c r="A5249">
        <v>4829</v>
      </c>
      <c r="B5249">
        <v>7</v>
      </c>
      <c r="C5249" t="s">
        <v>62</v>
      </c>
      <c r="D5249" t="s">
        <v>91</v>
      </c>
      <c r="E5249">
        <v>2203</v>
      </c>
      <c r="F5249">
        <v>1</v>
      </c>
    </row>
    <row r="5250" spans="1:6">
      <c r="A5250">
        <v>4829</v>
      </c>
      <c r="B5250">
        <v>7</v>
      </c>
      <c r="C5250" t="s">
        <v>62</v>
      </c>
      <c r="D5250" t="s">
        <v>91</v>
      </c>
      <c r="E5250">
        <v>2730</v>
      </c>
      <c r="F5250">
        <v>1</v>
      </c>
    </row>
    <row r="5251" spans="1:6">
      <c r="A5251">
        <v>4829</v>
      </c>
      <c r="B5251">
        <v>7</v>
      </c>
      <c r="C5251" t="s">
        <v>62</v>
      </c>
      <c r="D5251" t="s">
        <v>91</v>
      </c>
      <c r="E5251">
        <v>5658</v>
      </c>
      <c r="F5251">
        <v>1</v>
      </c>
    </row>
    <row r="5252" spans="1:6">
      <c r="A5252">
        <v>4829</v>
      </c>
      <c r="B5252">
        <v>7</v>
      </c>
      <c r="C5252" t="s">
        <v>62</v>
      </c>
      <c r="D5252" t="s">
        <v>91</v>
      </c>
      <c r="E5252">
        <v>2612</v>
      </c>
      <c r="F5252">
        <v>1</v>
      </c>
    </row>
    <row r="5253" spans="1:6">
      <c r="A5253">
        <v>4829</v>
      </c>
      <c r="B5253">
        <v>7</v>
      </c>
      <c r="C5253" t="s">
        <v>62</v>
      </c>
      <c r="D5253" t="s">
        <v>91</v>
      </c>
      <c r="E5253">
        <v>2696</v>
      </c>
      <c r="F5253">
        <v>1</v>
      </c>
    </row>
    <row r="5254" spans="1:6">
      <c r="A5254">
        <v>4829</v>
      </c>
      <c r="B5254">
        <v>7</v>
      </c>
      <c r="C5254" t="s">
        <v>62</v>
      </c>
      <c r="D5254" t="s">
        <v>91</v>
      </c>
      <c r="E5254">
        <v>2067</v>
      </c>
      <c r="F5254">
        <v>1</v>
      </c>
    </row>
    <row r="5255" spans="1:6">
      <c r="A5255">
        <v>4829</v>
      </c>
      <c r="B5255">
        <v>7</v>
      </c>
      <c r="C5255" t="s">
        <v>62</v>
      </c>
      <c r="D5255" t="s">
        <v>91</v>
      </c>
      <c r="E5255">
        <v>5626</v>
      </c>
      <c r="F5255">
        <v>1</v>
      </c>
    </row>
    <row r="5256" spans="1:6">
      <c r="A5256">
        <v>4829</v>
      </c>
      <c r="B5256">
        <v>7</v>
      </c>
      <c r="C5256" t="s">
        <v>62</v>
      </c>
      <c r="D5256" t="s">
        <v>91</v>
      </c>
      <c r="E5256">
        <v>3880</v>
      </c>
      <c r="F5256">
        <v>1</v>
      </c>
    </row>
    <row r="5257" spans="1:6">
      <c r="A5257">
        <v>4829</v>
      </c>
      <c r="B5257">
        <v>7</v>
      </c>
      <c r="C5257" t="s">
        <v>62</v>
      </c>
      <c r="D5257" t="s">
        <v>91</v>
      </c>
      <c r="E5257">
        <v>2081</v>
      </c>
      <c r="F5257">
        <v>1</v>
      </c>
    </row>
    <row r="5258" spans="1:6">
      <c r="A5258">
        <v>4829</v>
      </c>
      <c r="B5258">
        <v>7</v>
      </c>
      <c r="C5258" t="s">
        <v>62</v>
      </c>
      <c r="D5258" t="s">
        <v>91</v>
      </c>
      <c r="E5258">
        <v>2820</v>
      </c>
      <c r="F5258">
        <v>1</v>
      </c>
    </row>
    <row r="5259" spans="1:6">
      <c r="A5259">
        <v>4829</v>
      </c>
      <c r="B5259">
        <v>7</v>
      </c>
      <c r="C5259" t="s">
        <v>62</v>
      </c>
      <c r="D5259" t="s">
        <v>91</v>
      </c>
      <c r="E5259">
        <v>5479</v>
      </c>
      <c r="F5259">
        <v>1</v>
      </c>
    </row>
    <row r="5260" spans="1:6">
      <c r="A5260">
        <v>4829</v>
      </c>
      <c r="B5260">
        <v>7</v>
      </c>
      <c r="C5260" t="s">
        <v>62</v>
      </c>
      <c r="D5260" t="s">
        <v>91</v>
      </c>
      <c r="E5260">
        <v>2998</v>
      </c>
      <c r="F5260">
        <v>1</v>
      </c>
    </row>
    <row r="5261" spans="1:6">
      <c r="A5261">
        <v>4829</v>
      </c>
      <c r="B5261">
        <v>7</v>
      </c>
      <c r="C5261" t="s">
        <v>62</v>
      </c>
      <c r="D5261" t="s">
        <v>91</v>
      </c>
      <c r="E5261">
        <v>3383</v>
      </c>
      <c r="F5261">
        <v>1</v>
      </c>
    </row>
    <row r="5262" spans="1:6">
      <c r="A5262">
        <v>4829</v>
      </c>
      <c r="B5262">
        <v>7</v>
      </c>
      <c r="C5262" t="s">
        <v>62</v>
      </c>
      <c r="D5262" t="s">
        <v>91</v>
      </c>
      <c r="E5262">
        <v>1063</v>
      </c>
      <c r="F5262">
        <v>1</v>
      </c>
    </row>
    <row r="5263" spans="1:6">
      <c r="A5263">
        <v>4829</v>
      </c>
      <c r="B5263">
        <v>7</v>
      </c>
      <c r="C5263" t="s">
        <v>62</v>
      </c>
      <c r="D5263" t="s">
        <v>91</v>
      </c>
      <c r="E5263">
        <v>3143</v>
      </c>
      <c r="F5263">
        <v>1</v>
      </c>
    </row>
    <row r="5264" spans="1:6">
      <c r="A5264">
        <v>4829</v>
      </c>
      <c r="B5264">
        <v>7</v>
      </c>
      <c r="C5264" t="s">
        <v>62</v>
      </c>
      <c r="D5264" t="s">
        <v>91</v>
      </c>
      <c r="E5264">
        <v>135</v>
      </c>
      <c r="F5264">
        <v>1</v>
      </c>
    </row>
    <row r="5265" spans="1:6">
      <c r="A5265">
        <v>4829</v>
      </c>
      <c r="B5265">
        <v>7</v>
      </c>
      <c r="C5265" t="s">
        <v>62</v>
      </c>
      <c r="D5265" t="s">
        <v>91</v>
      </c>
      <c r="E5265">
        <v>5782</v>
      </c>
      <c r="F5265">
        <v>1</v>
      </c>
    </row>
    <row r="5266" spans="1:6">
      <c r="A5266">
        <v>4829</v>
      </c>
      <c r="B5266">
        <v>7</v>
      </c>
      <c r="C5266" t="s">
        <v>62</v>
      </c>
      <c r="D5266" t="s">
        <v>91</v>
      </c>
      <c r="E5266">
        <v>5549</v>
      </c>
      <c r="F5266">
        <v>1</v>
      </c>
    </row>
    <row r="5267" spans="1:6">
      <c r="A5267">
        <v>4829</v>
      </c>
      <c r="B5267">
        <v>7</v>
      </c>
      <c r="C5267" t="s">
        <v>62</v>
      </c>
      <c r="D5267" t="s">
        <v>91</v>
      </c>
      <c r="E5267">
        <v>4934</v>
      </c>
      <c r="F5267">
        <v>1</v>
      </c>
    </row>
    <row r="5268" spans="1:6">
      <c r="A5268">
        <v>4829</v>
      </c>
      <c r="B5268">
        <v>7</v>
      </c>
      <c r="C5268" t="s">
        <v>62</v>
      </c>
      <c r="D5268" t="s">
        <v>91</v>
      </c>
      <c r="E5268">
        <v>83</v>
      </c>
      <c r="F5268">
        <v>1</v>
      </c>
    </row>
    <row r="5269" spans="1:6">
      <c r="A5269">
        <v>4829</v>
      </c>
      <c r="B5269">
        <v>7</v>
      </c>
      <c r="C5269" t="s">
        <v>62</v>
      </c>
      <c r="D5269" t="s">
        <v>91</v>
      </c>
      <c r="E5269">
        <v>1128</v>
      </c>
      <c r="F5269">
        <v>1</v>
      </c>
    </row>
    <row r="5270" spans="1:6">
      <c r="A5270">
        <v>4829</v>
      </c>
      <c r="B5270">
        <v>7</v>
      </c>
      <c r="C5270" t="s">
        <v>62</v>
      </c>
      <c r="D5270" t="s">
        <v>91</v>
      </c>
      <c r="E5270">
        <v>2611</v>
      </c>
      <c r="F5270">
        <v>1</v>
      </c>
    </row>
    <row r="5271" spans="1:6">
      <c r="A5271">
        <v>4829</v>
      </c>
      <c r="B5271">
        <v>7</v>
      </c>
      <c r="C5271" t="s">
        <v>62</v>
      </c>
      <c r="D5271" t="s">
        <v>91</v>
      </c>
      <c r="E5271">
        <v>5747</v>
      </c>
      <c r="F5271">
        <v>1</v>
      </c>
    </row>
    <row r="5272" spans="1:6">
      <c r="A5272">
        <v>4829</v>
      </c>
      <c r="B5272">
        <v>7</v>
      </c>
      <c r="C5272" t="s">
        <v>62</v>
      </c>
      <c r="D5272" t="s">
        <v>91</v>
      </c>
      <c r="E5272">
        <v>20</v>
      </c>
      <c r="F5272">
        <v>1</v>
      </c>
    </row>
    <row r="5273" spans="1:6">
      <c r="A5273">
        <v>4829</v>
      </c>
      <c r="B5273">
        <v>7</v>
      </c>
      <c r="C5273" t="s">
        <v>62</v>
      </c>
      <c r="D5273" t="s">
        <v>91</v>
      </c>
      <c r="E5273">
        <v>4338</v>
      </c>
      <c r="F5273">
        <v>1</v>
      </c>
    </row>
    <row r="5274" spans="1:6">
      <c r="A5274">
        <v>4829</v>
      </c>
      <c r="B5274">
        <v>7</v>
      </c>
      <c r="C5274" t="s">
        <v>62</v>
      </c>
      <c r="D5274" t="s">
        <v>91</v>
      </c>
      <c r="E5274">
        <v>4643</v>
      </c>
      <c r="F5274">
        <v>1</v>
      </c>
    </row>
    <row r="5275" spans="1:6">
      <c r="A5275">
        <v>4829</v>
      </c>
      <c r="B5275">
        <v>7</v>
      </c>
      <c r="C5275" t="s">
        <v>62</v>
      </c>
      <c r="D5275" t="s">
        <v>91</v>
      </c>
      <c r="E5275">
        <v>3442</v>
      </c>
      <c r="F5275">
        <v>1</v>
      </c>
    </row>
    <row r="5276" spans="1:6">
      <c r="A5276">
        <v>4829</v>
      </c>
      <c r="B5276">
        <v>7</v>
      </c>
      <c r="C5276" t="s">
        <v>62</v>
      </c>
      <c r="D5276" t="s">
        <v>91</v>
      </c>
      <c r="E5276">
        <v>4435</v>
      </c>
      <c r="F5276">
        <v>1</v>
      </c>
    </row>
    <row r="5277" spans="1:6">
      <c r="A5277">
        <v>4829</v>
      </c>
      <c r="B5277">
        <v>7</v>
      </c>
      <c r="C5277" t="s">
        <v>62</v>
      </c>
      <c r="D5277" t="s">
        <v>91</v>
      </c>
      <c r="E5277">
        <v>2406</v>
      </c>
      <c r="F5277">
        <v>1</v>
      </c>
    </row>
    <row r="5278" spans="1:6">
      <c r="A5278">
        <v>4829</v>
      </c>
      <c r="B5278">
        <v>7</v>
      </c>
      <c r="C5278" t="s">
        <v>62</v>
      </c>
      <c r="D5278" t="s">
        <v>91</v>
      </c>
      <c r="E5278">
        <v>3634</v>
      </c>
      <c r="F5278">
        <v>1</v>
      </c>
    </row>
    <row r="5279" spans="1:6">
      <c r="A5279">
        <v>4829</v>
      </c>
      <c r="B5279">
        <v>7</v>
      </c>
      <c r="C5279" t="s">
        <v>62</v>
      </c>
      <c r="D5279" t="s">
        <v>91</v>
      </c>
      <c r="E5279">
        <v>3363</v>
      </c>
      <c r="F5279">
        <v>1</v>
      </c>
    </row>
    <row r="5280" spans="1:6">
      <c r="A5280">
        <v>4829</v>
      </c>
      <c r="B5280">
        <v>10</v>
      </c>
      <c r="C5280" t="s">
        <v>62</v>
      </c>
      <c r="D5280" t="s">
        <v>92</v>
      </c>
      <c r="E5280">
        <v>3733</v>
      </c>
      <c r="F5280">
        <v>57</v>
      </c>
    </row>
    <row r="5281" spans="1:6">
      <c r="A5281">
        <v>4829</v>
      </c>
      <c r="B5281">
        <v>10</v>
      </c>
      <c r="C5281" t="s">
        <v>62</v>
      </c>
      <c r="D5281" t="s">
        <v>92</v>
      </c>
      <c r="E5281">
        <v>5097</v>
      </c>
      <c r="F5281">
        <v>37</v>
      </c>
    </row>
    <row r="5282" spans="1:6">
      <c r="A5282">
        <v>4829</v>
      </c>
      <c r="B5282">
        <v>10</v>
      </c>
      <c r="C5282" t="s">
        <v>62</v>
      </c>
      <c r="D5282" t="s">
        <v>92</v>
      </c>
      <c r="E5282">
        <v>2530</v>
      </c>
      <c r="F5282">
        <v>31</v>
      </c>
    </row>
    <row r="5283" spans="1:6">
      <c r="A5283">
        <v>4829</v>
      </c>
      <c r="B5283">
        <v>10</v>
      </c>
      <c r="C5283" t="s">
        <v>62</v>
      </c>
      <c r="D5283" t="s">
        <v>92</v>
      </c>
      <c r="E5283">
        <v>5393</v>
      </c>
      <c r="F5283">
        <v>16</v>
      </c>
    </row>
    <row r="5284" spans="1:6">
      <c r="A5284">
        <v>4829</v>
      </c>
      <c r="B5284">
        <v>10</v>
      </c>
      <c r="C5284" t="s">
        <v>62</v>
      </c>
      <c r="D5284" t="s">
        <v>92</v>
      </c>
      <c r="E5284">
        <v>4340</v>
      </c>
      <c r="F5284">
        <v>14</v>
      </c>
    </row>
    <row r="5285" spans="1:6">
      <c r="A5285">
        <v>4829</v>
      </c>
      <c r="B5285">
        <v>10</v>
      </c>
      <c r="C5285" t="s">
        <v>62</v>
      </c>
      <c r="D5285" t="s">
        <v>92</v>
      </c>
      <c r="E5285">
        <v>5910</v>
      </c>
      <c r="F5285">
        <v>11</v>
      </c>
    </row>
    <row r="5286" spans="1:6">
      <c r="A5286">
        <v>4829</v>
      </c>
      <c r="B5286">
        <v>10</v>
      </c>
      <c r="C5286" t="s">
        <v>62</v>
      </c>
      <c r="D5286" t="s">
        <v>92</v>
      </c>
      <c r="E5286">
        <v>2954</v>
      </c>
      <c r="F5286">
        <v>10</v>
      </c>
    </row>
    <row r="5287" spans="1:6">
      <c r="A5287">
        <v>4829</v>
      </c>
      <c r="B5287">
        <v>10</v>
      </c>
      <c r="C5287" t="s">
        <v>62</v>
      </c>
      <c r="D5287" t="s">
        <v>92</v>
      </c>
      <c r="E5287">
        <v>2896</v>
      </c>
      <c r="F5287">
        <v>10</v>
      </c>
    </row>
    <row r="5288" spans="1:6">
      <c r="A5288">
        <v>4829</v>
      </c>
      <c r="B5288">
        <v>10</v>
      </c>
      <c r="C5288" t="s">
        <v>62</v>
      </c>
      <c r="D5288" t="s">
        <v>92</v>
      </c>
      <c r="E5288">
        <v>2876</v>
      </c>
      <c r="F5288">
        <v>10</v>
      </c>
    </row>
    <row r="5289" spans="1:6">
      <c r="A5289">
        <v>4829</v>
      </c>
      <c r="B5289">
        <v>10</v>
      </c>
      <c r="C5289" t="s">
        <v>62</v>
      </c>
      <c r="D5289" t="s">
        <v>92</v>
      </c>
      <c r="E5289">
        <v>3737</v>
      </c>
      <c r="F5289">
        <v>9</v>
      </c>
    </row>
    <row r="5290" spans="1:6">
      <c r="A5290">
        <v>4829</v>
      </c>
      <c r="B5290">
        <v>10</v>
      </c>
      <c r="C5290" t="s">
        <v>62</v>
      </c>
      <c r="D5290" t="s">
        <v>92</v>
      </c>
      <c r="E5290">
        <v>2980</v>
      </c>
      <c r="F5290">
        <v>9</v>
      </c>
    </row>
    <row r="5291" spans="1:6">
      <c r="A5291">
        <v>4829</v>
      </c>
      <c r="B5291">
        <v>10</v>
      </c>
      <c r="C5291" t="s">
        <v>62</v>
      </c>
      <c r="D5291" t="s">
        <v>92</v>
      </c>
      <c r="E5291">
        <v>2059</v>
      </c>
      <c r="F5291">
        <v>8</v>
      </c>
    </row>
    <row r="5292" spans="1:6">
      <c r="A5292">
        <v>4829</v>
      </c>
      <c r="B5292">
        <v>10</v>
      </c>
      <c r="C5292" t="s">
        <v>62</v>
      </c>
      <c r="D5292" t="s">
        <v>92</v>
      </c>
      <c r="E5292">
        <v>3664</v>
      </c>
      <c r="F5292">
        <v>8</v>
      </c>
    </row>
    <row r="5293" spans="1:6">
      <c r="A5293">
        <v>4829</v>
      </c>
      <c r="B5293">
        <v>10</v>
      </c>
      <c r="C5293" t="s">
        <v>62</v>
      </c>
      <c r="D5293" t="s">
        <v>92</v>
      </c>
      <c r="E5293">
        <v>2509</v>
      </c>
      <c r="F5293">
        <v>8</v>
      </c>
    </row>
    <row r="5294" spans="1:6">
      <c r="A5294">
        <v>4829</v>
      </c>
      <c r="B5294">
        <v>10</v>
      </c>
      <c r="C5294" t="s">
        <v>62</v>
      </c>
      <c r="D5294" t="s">
        <v>92</v>
      </c>
      <c r="E5294">
        <v>4520</v>
      </c>
      <c r="F5294">
        <v>7</v>
      </c>
    </row>
    <row r="5295" spans="1:6">
      <c r="A5295">
        <v>4829</v>
      </c>
      <c r="B5295">
        <v>10</v>
      </c>
      <c r="C5295" t="s">
        <v>62</v>
      </c>
      <c r="D5295" t="s">
        <v>92</v>
      </c>
      <c r="E5295">
        <v>3836</v>
      </c>
      <c r="F5295">
        <v>7</v>
      </c>
    </row>
    <row r="5296" spans="1:6">
      <c r="A5296">
        <v>4829</v>
      </c>
      <c r="B5296">
        <v>10</v>
      </c>
      <c r="C5296" t="s">
        <v>62</v>
      </c>
      <c r="D5296" t="s">
        <v>92</v>
      </c>
      <c r="E5296">
        <v>4133</v>
      </c>
      <c r="F5296">
        <v>6</v>
      </c>
    </row>
    <row r="5297" spans="1:6">
      <c r="A5297">
        <v>4829</v>
      </c>
      <c r="B5297">
        <v>10</v>
      </c>
      <c r="C5297" t="s">
        <v>62</v>
      </c>
      <c r="D5297" t="s">
        <v>92</v>
      </c>
      <c r="E5297">
        <v>5624</v>
      </c>
      <c r="F5297">
        <v>6</v>
      </c>
    </row>
    <row r="5298" spans="1:6">
      <c r="A5298">
        <v>4829</v>
      </c>
      <c r="B5298">
        <v>10</v>
      </c>
      <c r="C5298" t="s">
        <v>62</v>
      </c>
      <c r="D5298" t="s">
        <v>92</v>
      </c>
      <c r="E5298">
        <v>1104</v>
      </c>
      <c r="F5298">
        <v>6</v>
      </c>
    </row>
    <row r="5299" spans="1:6">
      <c r="A5299">
        <v>4829</v>
      </c>
      <c r="B5299">
        <v>10</v>
      </c>
      <c r="C5299" t="s">
        <v>62</v>
      </c>
      <c r="D5299" t="s">
        <v>92</v>
      </c>
      <c r="E5299">
        <v>2255</v>
      </c>
      <c r="F5299">
        <v>6</v>
      </c>
    </row>
    <row r="5300" spans="1:6">
      <c r="A5300">
        <v>4829</v>
      </c>
      <c r="B5300">
        <v>10</v>
      </c>
      <c r="C5300" t="s">
        <v>62</v>
      </c>
      <c r="D5300" t="s">
        <v>92</v>
      </c>
      <c r="E5300">
        <v>6029</v>
      </c>
      <c r="F5300">
        <v>5</v>
      </c>
    </row>
    <row r="5301" spans="1:6">
      <c r="A5301">
        <v>4829</v>
      </c>
      <c r="B5301">
        <v>10</v>
      </c>
      <c r="C5301" t="s">
        <v>62</v>
      </c>
      <c r="D5301" t="s">
        <v>92</v>
      </c>
      <c r="E5301">
        <v>3993</v>
      </c>
      <c r="F5301">
        <v>5</v>
      </c>
    </row>
    <row r="5302" spans="1:6">
      <c r="A5302">
        <v>4829</v>
      </c>
      <c r="B5302">
        <v>10</v>
      </c>
      <c r="C5302" t="s">
        <v>62</v>
      </c>
      <c r="D5302" t="s">
        <v>92</v>
      </c>
      <c r="E5302">
        <v>2656</v>
      </c>
      <c r="F5302">
        <v>5</v>
      </c>
    </row>
    <row r="5303" spans="1:6">
      <c r="A5303">
        <v>4829</v>
      </c>
      <c r="B5303">
        <v>10</v>
      </c>
      <c r="C5303" t="s">
        <v>62</v>
      </c>
      <c r="D5303" t="s">
        <v>92</v>
      </c>
      <c r="E5303">
        <v>2100</v>
      </c>
      <c r="F5303">
        <v>5</v>
      </c>
    </row>
    <row r="5304" spans="1:6">
      <c r="A5304">
        <v>4829</v>
      </c>
      <c r="B5304">
        <v>10</v>
      </c>
      <c r="C5304" t="s">
        <v>62</v>
      </c>
      <c r="D5304" t="s">
        <v>92</v>
      </c>
      <c r="E5304">
        <v>2591</v>
      </c>
      <c r="F5304">
        <v>5</v>
      </c>
    </row>
    <row r="5305" spans="1:6">
      <c r="A5305">
        <v>4829</v>
      </c>
      <c r="B5305">
        <v>10</v>
      </c>
      <c r="C5305" t="s">
        <v>62</v>
      </c>
      <c r="D5305" t="s">
        <v>92</v>
      </c>
      <c r="E5305">
        <v>4518</v>
      </c>
      <c r="F5305">
        <v>5</v>
      </c>
    </row>
    <row r="5306" spans="1:6">
      <c r="A5306">
        <v>4829</v>
      </c>
      <c r="B5306">
        <v>10</v>
      </c>
      <c r="C5306" t="s">
        <v>62</v>
      </c>
      <c r="D5306" t="s">
        <v>92</v>
      </c>
      <c r="E5306">
        <v>3679</v>
      </c>
      <c r="F5306">
        <v>5</v>
      </c>
    </row>
    <row r="5307" spans="1:6">
      <c r="A5307">
        <v>4829</v>
      </c>
      <c r="B5307">
        <v>10</v>
      </c>
      <c r="C5307" t="s">
        <v>62</v>
      </c>
      <c r="D5307" t="s">
        <v>92</v>
      </c>
      <c r="E5307">
        <v>1168</v>
      </c>
      <c r="F5307">
        <v>5</v>
      </c>
    </row>
    <row r="5308" spans="1:6">
      <c r="A5308">
        <v>4829</v>
      </c>
      <c r="B5308">
        <v>10</v>
      </c>
      <c r="C5308" t="s">
        <v>62</v>
      </c>
      <c r="D5308" t="s">
        <v>92</v>
      </c>
      <c r="E5308">
        <v>4730</v>
      </c>
      <c r="F5308">
        <v>4</v>
      </c>
    </row>
    <row r="5309" spans="1:6">
      <c r="A5309">
        <v>4829</v>
      </c>
      <c r="B5309">
        <v>10</v>
      </c>
      <c r="C5309" t="s">
        <v>62</v>
      </c>
      <c r="D5309" t="s">
        <v>92</v>
      </c>
      <c r="E5309">
        <v>2021</v>
      </c>
      <c r="F5309">
        <v>4</v>
      </c>
    </row>
    <row r="5310" spans="1:6">
      <c r="A5310">
        <v>4829</v>
      </c>
      <c r="B5310">
        <v>10</v>
      </c>
      <c r="C5310" t="s">
        <v>62</v>
      </c>
      <c r="D5310" t="s">
        <v>92</v>
      </c>
      <c r="E5310">
        <v>1208</v>
      </c>
      <c r="F5310">
        <v>4</v>
      </c>
    </row>
    <row r="5311" spans="1:6">
      <c r="A5311">
        <v>4829</v>
      </c>
      <c r="B5311">
        <v>10</v>
      </c>
      <c r="C5311" t="s">
        <v>62</v>
      </c>
      <c r="D5311" t="s">
        <v>92</v>
      </c>
      <c r="E5311">
        <v>2548</v>
      </c>
      <c r="F5311">
        <v>4</v>
      </c>
    </row>
    <row r="5312" spans="1:6">
      <c r="A5312">
        <v>4829</v>
      </c>
      <c r="B5312">
        <v>10</v>
      </c>
      <c r="C5312" t="s">
        <v>62</v>
      </c>
      <c r="D5312" t="s">
        <v>92</v>
      </c>
      <c r="E5312">
        <v>1247</v>
      </c>
      <c r="F5312">
        <v>4</v>
      </c>
    </row>
    <row r="5313" spans="1:6">
      <c r="A5313">
        <v>4829</v>
      </c>
      <c r="B5313">
        <v>10</v>
      </c>
      <c r="C5313" t="s">
        <v>62</v>
      </c>
      <c r="D5313" t="s">
        <v>92</v>
      </c>
      <c r="E5313">
        <v>5420</v>
      </c>
      <c r="F5313">
        <v>3</v>
      </c>
    </row>
    <row r="5314" spans="1:6">
      <c r="A5314">
        <v>4829</v>
      </c>
      <c r="B5314">
        <v>10</v>
      </c>
      <c r="C5314" t="s">
        <v>62</v>
      </c>
      <c r="D5314" t="s">
        <v>92</v>
      </c>
      <c r="E5314">
        <v>159</v>
      </c>
      <c r="F5314">
        <v>3</v>
      </c>
    </row>
    <row r="5315" spans="1:6">
      <c r="A5315">
        <v>4829</v>
      </c>
      <c r="B5315">
        <v>10</v>
      </c>
      <c r="C5315" t="s">
        <v>62</v>
      </c>
      <c r="D5315" t="s">
        <v>92</v>
      </c>
      <c r="E5315">
        <v>121</v>
      </c>
      <c r="F5315">
        <v>3</v>
      </c>
    </row>
    <row r="5316" spans="1:6">
      <c r="A5316">
        <v>4829</v>
      </c>
      <c r="B5316">
        <v>10</v>
      </c>
      <c r="C5316" t="s">
        <v>62</v>
      </c>
      <c r="D5316" t="s">
        <v>92</v>
      </c>
      <c r="E5316">
        <v>4723</v>
      </c>
      <c r="F5316">
        <v>3</v>
      </c>
    </row>
    <row r="5317" spans="1:6">
      <c r="A5317">
        <v>4829</v>
      </c>
      <c r="B5317">
        <v>10</v>
      </c>
      <c r="C5317" t="s">
        <v>62</v>
      </c>
      <c r="D5317" t="s">
        <v>92</v>
      </c>
      <c r="E5317">
        <v>3749</v>
      </c>
      <c r="F5317">
        <v>3</v>
      </c>
    </row>
    <row r="5318" spans="1:6">
      <c r="A5318">
        <v>4829</v>
      </c>
      <c r="B5318">
        <v>10</v>
      </c>
      <c r="C5318" t="s">
        <v>62</v>
      </c>
      <c r="D5318" t="s">
        <v>92</v>
      </c>
      <c r="E5318">
        <v>3290</v>
      </c>
      <c r="F5318">
        <v>3</v>
      </c>
    </row>
    <row r="5319" spans="1:6">
      <c r="A5319">
        <v>4829</v>
      </c>
      <c r="B5319">
        <v>10</v>
      </c>
      <c r="C5319" t="s">
        <v>62</v>
      </c>
      <c r="D5319" t="s">
        <v>92</v>
      </c>
      <c r="E5319">
        <v>1123</v>
      </c>
      <c r="F5319">
        <v>3</v>
      </c>
    </row>
    <row r="5320" spans="1:6">
      <c r="A5320">
        <v>4829</v>
      </c>
      <c r="B5320">
        <v>10</v>
      </c>
      <c r="C5320" t="s">
        <v>62</v>
      </c>
      <c r="D5320" t="s">
        <v>92</v>
      </c>
      <c r="E5320">
        <v>5629</v>
      </c>
      <c r="F5320">
        <v>3</v>
      </c>
    </row>
    <row r="5321" spans="1:6">
      <c r="A5321">
        <v>4829</v>
      </c>
      <c r="B5321">
        <v>10</v>
      </c>
      <c r="C5321" t="s">
        <v>62</v>
      </c>
      <c r="D5321" t="s">
        <v>92</v>
      </c>
      <c r="E5321">
        <v>3109</v>
      </c>
      <c r="F5321">
        <v>3</v>
      </c>
    </row>
    <row r="5322" spans="1:6">
      <c r="A5322">
        <v>4829</v>
      </c>
      <c r="B5322">
        <v>10</v>
      </c>
      <c r="C5322" t="s">
        <v>62</v>
      </c>
      <c r="D5322" t="s">
        <v>92</v>
      </c>
      <c r="E5322">
        <v>2812</v>
      </c>
      <c r="F5322">
        <v>3</v>
      </c>
    </row>
    <row r="5323" spans="1:6">
      <c r="A5323">
        <v>4829</v>
      </c>
      <c r="B5323">
        <v>10</v>
      </c>
      <c r="C5323" t="s">
        <v>62</v>
      </c>
      <c r="D5323" t="s">
        <v>92</v>
      </c>
      <c r="E5323">
        <v>89</v>
      </c>
      <c r="F5323">
        <v>3</v>
      </c>
    </row>
    <row r="5324" spans="1:6">
      <c r="A5324">
        <v>4829</v>
      </c>
      <c r="B5324">
        <v>10</v>
      </c>
      <c r="C5324" t="s">
        <v>62</v>
      </c>
      <c r="D5324" t="s">
        <v>92</v>
      </c>
      <c r="E5324">
        <v>2900</v>
      </c>
      <c r="F5324">
        <v>3</v>
      </c>
    </row>
    <row r="5325" spans="1:6">
      <c r="A5325">
        <v>4829</v>
      </c>
      <c r="B5325">
        <v>10</v>
      </c>
      <c r="C5325" t="s">
        <v>62</v>
      </c>
      <c r="D5325" t="s">
        <v>92</v>
      </c>
      <c r="E5325">
        <v>2237</v>
      </c>
      <c r="F5325">
        <v>3</v>
      </c>
    </row>
    <row r="5326" spans="1:6">
      <c r="A5326">
        <v>4829</v>
      </c>
      <c r="B5326">
        <v>10</v>
      </c>
      <c r="C5326" t="s">
        <v>62</v>
      </c>
      <c r="D5326" t="s">
        <v>92</v>
      </c>
      <c r="E5326">
        <v>4289</v>
      </c>
      <c r="F5326">
        <v>3</v>
      </c>
    </row>
    <row r="5327" spans="1:6">
      <c r="A5327">
        <v>4829</v>
      </c>
      <c r="B5327">
        <v>10</v>
      </c>
      <c r="C5327" t="s">
        <v>62</v>
      </c>
      <c r="D5327" t="s">
        <v>92</v>
      </c>
      <c r="E5327">
        <v>4977</v>
      </c>
      <c r="F5327">
        <v>2</v>
      </c>
    </row>
    <row r="5328" spans="1:6">
      <c r="A5328">
        <v>4829</v>
      </c>
      <c r="B5328">
        <v>10</v>
      </c>
      <c r="C5328" t="s">
        <v>62</v>
      </c>
      <c r="D5328" t="s">
        <v>92</v>
      </c>
      <c r="E5328">
        <v>2431</v>
      </c>
      <c r="F5328">
        <v>2</v>
      </c>
    </row>
    <row r="5329" spans="1:6">
      <c r="A5329">
        <v>4829</v>
      </c>
      <c r="B5329">
        <v>10</v>
      </c>
      <c r="C5329" t="s">
        <v>62</v>
      </c>
      <c r="D5329" t="s">
        <v>92</v>
      </c>
      <c r="E5329">
        <v>4357</v>
      </c>
      <c r="F5329">
        <v>2</v>
      </c>
    </row>
    <row r="5330" spans="1:6">
      <c r="A5330">
        <v>4829</v>
      </c>
      <c r="B5330">
        <v>10</v>
      </c>
      <c r="C5330" t="s">
        <v>62</v>
      </c>
      <c r="D5330" t="s">
        <v>92</v>
      </c>
      <c r="E5330">
        <v>4587</v>
      </c>
      <c r="F5330">
        <v>2</v>
      </c>
    </row>
    <row r="5331" spans="1:6">
      <c r="A5331">
        <v>4829</v>
      </c>
      <c r="B5331">
        <v>10</v>
      </c>
      <c r="C5331" t="s">
        <v>62</v>
      </c>
      <c r="D5331" t="s">
        <v>92</v>
      </c>
      <c r="E5331">
        <v>5937</v>
      </c>
      <c r="F5331">
        <v>2</v>
      </c>
    </row>
    <row r="5332" spans="1:6">
      <c r="A5332">
        <v>4829</v>
      </c>
      <c r="B5332">
        <v>10</v>
      </c>
      <c r="C5332" t="s">
        <v>62</v>
      </c>
      <c r="D5332" t="s">
        <v>92</v>
      </c>
      <c r="E5332">
        <v>2766</v>
      </c>
      <c r="F5332">
        <v>2</v>
      </c>
    </row>
    <row r="5333" spans="1:6">
      <c r="A5333">
        <v>4829</v>
      </c>
      <c r="B5333">
        <v>10</v>
      </c>
      <c r="C5333" t="s">
        <v>62</v>
      </c>
      <c r="D5333" t="s">
        <v>92</v>
      </c>
      <c r="E5333">
        <v>24</v>
      </c>
      <c r="F5333">
        <v>2</v>
      </c>
    </row>
    <row r="5334" spans="1:6">
      <c r="A5334">
        <v>4829</v>
      </c>
      <c r="B5334">
        <v>10</v>
      </c>
      <c r="C5334" t="s">
        <v>62</v>
      </c>
      <c r="D5334" t="s">
        <v>92</v>
      </c>
      <c r="E5334">
        <v>5482</v>
      </c>
      <c r="F5334">
        <v>2</v>
      </c>
    </row>
    <row r="5335" spans="1:6">
      <c r="A5335">
        <v>4829</v>
      </c>
      <c r="B5335">
        <v>10</v>
      </c>
      <c r="C5335" t="s">
        <v>62</v>
      </c>
      <c r="D5335" t="s">
        <v>92</v>
      </c>
      <c r="E5335">
        <v>5033</v>
      </c>
      <c r="F5335">
        <v>2</v>
      </c>
    </row>
    <row r="5336" spans="1:6">
      <c r="A5336">
        <v>4829</v>
      </c>
      <c r="B5336">
        <v>10</v>
      </c>
      <c r="C5336" t="s">
        <v>62</v>
      </c>
      <c r="D5336" t="s">
        <v>92</v>
      </c>
      <c r="E5336">
        <v>4748</v>
      </c>
      <c r="F5336">
        <v>2</v>
      </c>
    </row>
    <row r="5337" spans="1:6">
      <c r="A5337">
        <v>4829</v>
      </c>
      <c r="B5337">
        <v>10</v>
      </c>
      <c r="C5337" t="s">
        <v>62</v>
      </c>
      <c r="D5337" t="s">
        <v>92</v>
      </c>
      <c r="E5337">
        <v>2905</v>
      </c>
      <c r="F5337">
        <v>2</v>
      </c>
    </row>
    <row r="5338" spans="1:6">
      <c r="A5338">
        <v>4829</v>
      </c>
      <c r="B5338">
        <v>10</v>
      </c>
      <c r="C5338" t="s">
        <v>62</v>
      </c>
      <c r="D5338" t="s">
        <v>92</v>
      </c>
      <c r="E5338">
        <v>3813</v>
      </c>
      <c r="F5338">
        <v>2</v>
      </c>
    </row>
    <row r="5339" spans="1:6">
      <c r="A5339">
        <v>4829</v>
      </c>
      <c r="B5339">
        <v>10</v>
      </c>
      <c r="C5339" t="s">
        <v>62</v>
      </c>
      <c r="D5339" t="s">
        <v>92</v>
      </c>
      <c r="E5339">
        <v>254</v>
      </c>
      <c r="F5339">
        <v>2</v>
      </c>
    </row>
    <row r="5340" spans="1:6">
      <c r="A5340">
        <v>4829</v>
      </c>
      <c r="B5340">
        <v>10</v>
      </c>
      <c r="C5340" t="s">
        <v>62</v>
      </c>
      <c r="D5340" t="s">
        <v>92</v>
      </c>
      <c r="E5340">
        <v>3688</v>
      </c>
      <c r="F5340">
        <v>2</v>
      </c>
    </row>
    <row r="5341" spans="1:6">
      <c r="A5341">
        <v>4829</v>
      </c>
      <c r="B5341">
        <v>10</v>
      </c>
      <c r="C5341" t="s">
        <v>62</v>
      </c>
      <c r="D5341" t="s">
        <v>92</v>
      </c>
      <c r="E5341">
        <v>3469</v>
      </c>
      <c r="F5341">
        <v>2</v>
      </c>
    </row>
    <row r="5342" spans="1:6">
      <c r="A5342">
        <v>4829</v>
      </c>
      <c r="B5342">
        <v>10</v>
      </c>
      <c r="C5342" t="s">
        <v>62</v>
      </c>
      <c r="D5342" t="s">
        <v>92</v>
      </c>
      <c r="E5342">
        <v>5146</v>
      </c>
      <c r="F5342">
        <v>2</v>
      </c>
    </row>
    <row r="5343" spans="1:6">
      <c r="A5343">
        <v>4829</v>
      </c>
      <c r="B5343">
        <v>10</v>
      </c>
      <c r="C5343" t="s">
        <v>62</v>
      </c>
      <c r="D5343" t="s">
        <v>92</v>
      </c>
      <c r="E5343">
        <v>2939</v>
      </c>
      <c r="F5343">
        <v>2</v>
      </c>
    </row>
    <row r="5344" spans="1:6">
      <c r="A5344">
        <v>4829</v>
      </c>
      <c r="B5344">
        <v>10</v>
      </c>
      <c r="C5344" t="s">
        <v>62</v>
      </c>
      <c r="D5344" t="s">
        <v>92</v>
      </c>
      <c r="E5344">
        <v>5060</v>
      </c>
      <c r="F5344">
        <v>2</v>
      </c>
    </row>
    <row r="5345" spans="1:6">
      <c r="A5345">
        <v>4829</v>
      </c>
      <c r="B5345">
        <v>10</v>
      </c>
      <c r="C5345" t="s">
        <v>62</v>
      </c>
      <c r="D5345" t="s">
        <v>92</v>
      </c>
      <c r="E5345">
        <v>2041</v>
      </c>
      <c r="F5345">
        <v>2</v>
      </c>
    </row>
    <row r="5346" spans="1:6">
      <c r="A5346">
        <v>4829</v>
      </c>
      <c r="B5346">
        <v>10</v>
      </c>
      <c r="C5346" t="s">
        <v>62</v>
      </c>
      <c r="D5346" t="s">
        <v>92</v>
      </c>
      <c r="E5346">
        <v>5659</v>
      </c>
      <c r="F5346">
        <v>2</v>
      </c>
    </row>
    <row r="5347" spans="1:6">
      <c r="A5347">
        <v>4829</v>
      </c>
      <c r="B5347">
        <v>10</v>
      </c>
      <c r="C5347" t="s">
        <v>62</v>
      </c>
      <c r="D5347" t="s">
        <v>92</v>
      </c>
      <c r="E5347">
        <v>4229</v>
      </c>
      <c r="F5347">
        <v>2</v>
      </c>
    </row>
    <row r="5348" spans="1:6">
      <c r="A5348">
        <v>4829</v>
      </c>
      <c r="B5348">
        <v>10</v>
      </c>
      <c r="C5348" t="s">
        <v>62</v>
      </c>
      <c r="D5348" t="s">
        <v>92</v>
      </c>
      <c r="E5348">
        <v>1209</v>
      </c>
      <c r="F5348">
        <v>2</v>
      </c>
    </row>
    <row r="5349" spans="1:6">
      <c r="A5349">
        <v>4829</v>
      </c>
      <c r="B5349">
        <v>10</v>
      </c>
      <c r="C5349" t="s">
        <v>62</v>
      </c>
      <c r="D5349" t="s">
        <v>92</v>
      </c>
      <c r="E5349">
        <v>1075</v>
      </c>
      <c r="F5349">
        <v>2</v>
      </c>
    </row>
    <row r="5350" spans="1:6">
      <c r="A5350">
        <v>4829</v>
      </c>
      <c r="B5350">
        <v>10</v>
      </c>
      <c r="C5350" t="s">
        <v>62</v>
      </c>
      <c r="D5350" t="s">
        <v>92</v>
      </c>
      <c r="E5350">
        <v>4731</v>
      </c>
      <c r="F5350">
        <v>2</v>
      </c>
    </row>
    <row r="5351" spans="1:6">
      <c r="A5351">
        <v>4829</v>
      </c>
      <c r="B5351">
        <v>10</v>
      </c>
      <c r="C5351" t="s">
        <v>62</v>
      </c>
      <c r="D5351" t="s">
        <v>92</v>
      </c>
      <c r="E5351">
        <v>5453</v>
      </c>
      <c r="F5351">
        <v>2</v>
      </c>
    </row>
    <row r="5352" spans="1:6">
      <c r="A5352">
        <v>4829</v>
      </c>
      <c r="B5352">
        <v>10</v>
      </c>
      <c r="C5352" t="s">
        <v>62</v>
      </c>
      <c r="D5352" t="s">
        <v>92</v>
      </c>
      <c r="E5352">
        <v>5022</v>
      </c>
      <c r="F5352">
        <v>2</v>
      </c>
    </row>
    <row r="5353" spans="1:6">
      <c r="A5353">
        <v>4829</v>
      </c>
      <c r="B5353">
        <v>10</v>
      </c>
      <c r="C5353" t="s">
        <v>62</v>
      </c>
      <c r="D5353" t="s">
        <v>92</v>
      </c>
      <c r="E5353">
        <v>5205</v>
      </c>
      <c r="F5353">
        <v>2</v>
      </c>
    </row>
    <row r="5354" spans="1:6">
      <c r="A5354">
        <v>4829</v>
      </c>
      <c r="B5354">
        <v>10</v>
      </c>
      <c r="C5354" t="s">
        <v>62</v>
      </c>
      <c r="D5354" t="s">
        <v>92</v>
      </c>
      <c r="E5354">
        <v>2185</v>
      </c>
      <c r="F5354">
        <v>2</v>
      </c>
    </row>
    <row r="5355" spans="1:6">
      <c r="A5355">
        <v>4829</v>
      </c>
      <c r="B5355">
        <v>10</v>
      </c>
      <c r="C5355" t="s">
        <v>62</v>
      </c>
      <c r="D5355" t="s">
        <v>92</v>
      </c>
      <c r="E5355">
        <v>5426</v>
      </c>
      <c r="F5355">
        <v>2</v>
      </c>
    </row>
    <row r="5356" spans="1:6">
      <c r="A5356">
        <v>4829</v>
      </c>
      <c r="B5356">
        <v>10</v>
      </c>
      <c r="C5356" t="s">
        <v>62</v>
      </c>
      <c r="D5356" t="s">
        <v>92</v>
      </c>
      <c r="E5356">
        <v>2172</v>
      </c>
      <c r="F5356">
        <v>2</v>
      </c>
    </row>
    <row r="5357" spans="1:6">
      <c r="A5357">
        <v>4829</v>
      </c>
      <c r="B5357">
        <v>10</v>
      </c>
      <c r="C5357" t="s">
        <v>62</v>
      </c>
      <c r="D5357" t="s">
        <v>92</v>
      </c>
      <c r="E5357">
        <v>6032</v>
      </c>
      <c r="F5357">
        <v>2</v>
      </c>
    </row>
    <row r="5358" spans="1:6">
      <c r="A5358">
        <v>4829</v>
      </c>
      <c r="B5358">
        <v>10</v>
      </c>
      <c r="C5358" t="s">
        <v>62</v>
      </c>
      <c r="D5358" t="s">
        <v>92</v>
      </c>
      <c r="E5358">
        <v>1079</v>
      </c>
      <c r="F5358">
        <v>2</v>
      </c>
    </row>
    <row r="5359" spans="1:6">
      <c r="A5359">
        <v>4829</v>
      </c>
      <c r="B5359">
        <v>10</v>
      </c>
      <c r="C5359" t="s">
        <v>62</v>
      </c>
      <c r="D5359" t="s">
        <v>92</v>
      </c>
      <c r="E5359">
        <v>2823</v>
      </c>
      <c r="F5359">
        <v>2</v>
      </c>
    </row>
    <row r="5360" spans="1:6">
      <c r="A5360">
        <v>4829</v>
      </c>
      <c r="B5360">
        <v>10</v>
      </c>
      <c r="C5360" t="s">
        <v>62</v>
      </c>
      <c r="D5360" t="s">
        <v>92</v>
      </c>
      <c r="E5360">
        <v>5946</v>
      </c>
      <c r="F5360">
        <v>2</v>
      </c>
    </row>
    <row r="5361" spans="1:6">
      <c r="A5361">
        <v>4829</v>
      </c>
      <c r="B5361">
        <v>10</v>
      </c>
      <c r="C5361" t="s">
        <v>62</v>
      </c>
      <c r="D5361" t="s">
        <v>92</v>
      </c>
      <c r="E5361">
        <v>1223</v>
      </c>
      <c r="F5361">
        <v>2</v>
      </c>
    </row>
    <row r="5362" spans="1:6">
      <c r="A5362">
        <v>4829</v>
      </c>
      <c r="B5362">
        <v>10</v>
      </c>
      <c r="C5362" t="s">
        <v>62</v>
      </c>
      <c r="D5362" t="s">
        <v>92</v>
      </c>
      <c r="E5362">
        <v>2904</v>
      </c>
      <c r="F5362">
        <v>1</v>
      </c>
    </row>
    <row r="5363" spans="1:6">
      <c r="A5363">
        <v>4829</v>
      </c>
      <c r="B5363">
        <v>10</v>
      </c>
      <c r="C5363" t="s">
        <v>62</v>
      </c>
      <c r="D5363" t="s">
        <v>92</v>
      </c>
      <c r="E5363">
        <v>4559</v>
      </c>
      <c r="F5363">
        <v>1</v>
      </c>
    </row>
    <row r="5364" spans="1:6">
      <c r="A5364">
        <v>4829</v>
      </c>
      <c r="B5364">
        <v>10</v>
      </c>
      <c r="C5364" t="s">
        <v>62</v>
      </c>
      <c r="D5364" t="s">
        <v>92</v>
      </c>
      <c r="E5364">
        <v>5759</v>
      </c>
      <c r="F5364">
        <v>1</v>
      </c>
    </row>
    <row r="5365" spans="1:6">
      <c r="A5365">
        <v>4829</v>
      </c>
      <c r="B5365">
        <v>10</v>
      </c>
      <c r="C5365" t="s">
        <v>62</v>
      </c>
      <c r="D5365" t="s">
        <v>92</v>
      </c>
      <c r="E5365">
        <v>5179</v>
      </c>
      <c r="F5365">
        <v>1</v>
      </c>
    </row>
    <row r="5366" spans="1:6">
      <c r="A5366">
        <v>4829</v>
      </c>
      <c r="B5366">
        <v>10</v>
      </c>
      <c r="C5366" t="s">
        <v>62</v>
      </c>
      <c r="D5366" t="s">
        <v>92</v>
      </c>
      <c r="E5366">
        <v>6017</v>
      </c>
      <c r="F5366">
        <v>1</v>
      </c>
    </row>
    <row r="5367" spans="1:6">
      <c r="A5367">
        <v>4829</v>
      </c>
      <c r="B5367">
        <v>10</v>
      </c>
      <c r="C5367" t="s">
        <v>62</v>
      </c>
      <c r="D5367" t="s">
        <v>92</v>
      </c>
      <c r="E5367">
        <v>1101</v>
      </c>
      <c r="F5367">
        <v>1</v>
      </c>
    </row>
    <row r="5368" spans="1:6">
      <c r="A5368">
        <v>4829</v>
      </c>
      <c r="B5368">
        <v>10</v>
      </c>
      <c r="C5368" t="s">
        <v>62</v>
      </c>
      <c r="D5368" t="s">
        <v>92</v>
      </c>
      <c r="E5368">
        <v>1126</v>
      </c>
      <c r="F5368">
        <v>1</v>
      </c>
    </row>
    <row r="5369" spans="1:6">
      <c r="A5369">
        <v>4829</v>
      </c>
      <c r="B5369">
        <v>10</v>
      </c>
      <c r="C5369" t="s">
        <v>62</v>
      </c>
      <c r="D5369" t="s">
        <v>92</v>
      </c>
      <c r="E5369">
        <v>3226</v>
      </c>
      <c r="F5369">
        <v>1</v>
      </c>
    </row>
    <row r="5370" spans="1:6">
      <c r="A5370">
        <v>4829</v>
      </c>
      <c r="B5370">
        <v>10</v>
      </c>
      <c r="C5370" t="s">
        <v>62</v>
      </c>
      <c r="D5370" t="s">
        <v>92</v>
      </c>
      <c r="E5370">
        <v>3075</v>
      </c>
      <c r="F5370">
        <v>1</v>
      </c>
    </row>
    <row r="5371" spans="1:6">
      <c r="A5371">
        <v>4829</v>
      </c>
      <c r="B5371">
        <v>10</v>
      </c>
      <c r="C5371" t="s">
        <v>62</v>
      </c>
      <c r="D5371" t="s">
        <v>92</v>
      </c>
      <c r="E5371">
        <v>5530</v>
      </c>
      <c r="F5371">
        <v>1</v>
      </c>
    </row>
    <row r="5372" spans="1:6">
      <c r="A5372">
        <v>4829</v>
      </c>
      <c r="B5372">
        <v>10</v>
      </c>
      <c r="C5372" t="s">
        <v>62</v>
      </c>
      <c r="D5372" t="s">
        <v>92</v>
      </c>
      <c r="E5372">
        <v>4686</v>
      </c>
      <c r="F5372">
        <v>1</v>
      </c>
    </row>
    <row r="5373" spans="1:6">
      <c r="A5373">
        <v>4829</v>
      </c>
      <c r="B5373">
        <v>10</v>
      </c>
      <c r="C5373" t="s">
        <v>62</v>
      </c>
      <c r="D5373" t="s">
        <v>92</v>
      </c>
      <c r="E5373">
        <v>2674</v>
      </c>
      <c r="F5373">
        <v>1</v>
      </c>
    </row>
    <row r="5374" spans="1:6">
      <c r="A5374">
        <v>4829</v>
      </c>
      <c r="B5374">
        <v>10</v>
      </c>
      <c r="C5374" t="s">
        <v>62</v>
      </c>
      <c r="D5374" t="s">
        <v>92</v>
      </c>
      <c r="E5374">
        <v>3934</v>
      </c>
      <c r="F5374">
        <v>1</v>
      </c>
    </row>
    <row r="5375" spans="1:6">
      <c r="A5375">
        <v>4829</v>
      </c>
      <c r="B5375">
        <v>10</v>
      </c>
      <c r="C5375" t="s">
        <v>62</v>
      </c>
      <c r="D5375" t="s">
        <v>92</v>
      </c>
      <c r="E5375">
        <v>2948</v>
      </c>
      <c r="F5375">
        <v>1</v>
      </c>
    </row>
    <row r="5376" spans="1:6">
      <c r="A5376">
        <v>4829</v>
      </c>
      <c r="B5376">
        <v>10</v>
      </c>
      <c r="C5376" t="s">
        <v>62</v>
      </c>
      <c r="D5376" t="s">
        <v>92</v>
      </c>
      <c r="E5376">
        <v>3303</v>
      </c>
      <c r="F5376">
        <v>1</v>
      </c>
    </row>
    <row r="5377" spans="1:6">
      <c r="A5377">
        <v>4829</v>
      </c>
      <c r="B5377">
        <v>10</v>
      </c>
      <c r="C5377" t="s">
        <v>62</v>
      </c>
      <c r="D5377" t="s">
        <v>92</v>
      </c>
      <c r="E5377">
        <v>313</v>
      </c>
      <c r="F5377">
        <v>1</v>
      </c>
    </row>
    <row r="5378" spans="1:6">
      <c r="A5378">
        <v>4829</v>
      </c>
      <c r="B5378">
        <v>10</v>
      </c>
      <c r="C5378" t="s">
        <v>62</v>
      </c>
      <c r="D5378" t="s">
        <v>92</v>
      </c>
      <c r="E5378">
        <v>3112</v>
      </c>
      <c r="F5378">
        <v>1</v>
      </c>
    </row>
    <row r="5379" spans="1:6">
      <c r="A5379">
        <v>4829</v>
      </c>
      <c r="B5379">
        <v>10</v>
      </c>
      <c r="C5379" t="s">
        <v>62</v>
      </c>
      <c r="D5379" t="s">
        <v>92</v>
      </c>
      <c r="E5379">
        <v>3127</v>
      </c>
      <c r="F5379">
        <v>1</v>
      </c>
    </row>
    <row r="5380" spans="1:6">
      <c r="A5380">
        <v>4829</v>
      </c>
      <c r="B5380">
        <v>10</v>
      </c>
      <c r="C5380" t="s">
        <v>62</v>
      </c>
      <c r="D5380" t="s">
        <v>92</v>
      </c>
      <c r="E5380">
        <v>5817</v>
      </c>
      <c r="F5380">
        <v>1</v>
      </c>
    </row>
    <row r="5381" spans="1:6">
      <c r="A5381">
        <v>4829</v>
      </c>
      <c r="B5381">
        <v>10</v>
      </c>
      <c r="C5381" t="s">
        <v>62</v>
      </c>
      <c r="D5381" t="s">
        <v>92</v>
      </c>
      <c r="E5381">
        <v>59</v>
      </c>
      <c r="F5381">
        <v>1</v>
      </c>
    </row>
    <row r="5382" spans="1:6">
      <c r="A5382">
        <v>4829</v>
      </c>
      <c r="B5382">
        <v>10</v>
      </c>
      <c r="C5382" t="s">
        <v>62</v>
      </c>
      <c r="D5382" t="s">
        <v>92</v>
      </c>
      <c r="E5382">
        <v>2506</v>
      </c>
      <c r="F5382">
        <v>1</v>
      </c>
    </row>
    <row r="5383" spans="1:6">
      <c r="A5383">
        <v>4829</v>
      </c>
      <c r="B5383">
        <v>10</v>
      </c>
      <c r="C5383" t="s">
        <v>62</v>
      </c>
      <c r="D5383" t="s">
        <v>92</v>
      </c>
      <c r="E5383">
        <v>3714</v>
      </c>
      <c r="F5383">
        <v>1</v>
      </c>
    </row>
    <row r="5384" spans="1:6">
      <c r="A5384">
        <v>4829</v>
      </c>
      <c r="B5384">
        <v>10</v>
      </c>
      <c r="C5384" t="s">
        <v>62</v>
      </c>
      <c r="D5384" t="s">
        <v>92</v>
      </c>
      <c r="E5384">
        <v>4088</v>
      </c>
      <c r="F5384">
        <v>1</v>
      </c>
    </row>
    <row r="5385" spans="1:6">
      <c r="A5385">
        <v>4829</v>
      </c>
      <c r="B5385">
        <v>10</v>
      </c>
      <c r="C5385" t="s">
        <v>62</v>
      </c>
      <c r="D5385" t="s">
        <v>92</v>
      </c>
      <c r="E5385">
        <v>2653</v>
      </c>
      <c r="F5385">
        <v>1</v>
      </c>
    </row>
    <row r="5386" spans="1:6">
      <c r="A5386">
        <v>4829</v>
      </c>
      <c r="B5386">
        <v>10</v>
      </c>
      <c r="C5386" t="s">
        <v>62</v>
      </c>
      <c r="D5386" t="s">
        <v>92</v>
      </c>
      <c r="E5386">
        <v>5132</v>
      </c>
      <c r="F5386">
        <v>1</v>
      </c>
    </row>
    <row r="5387" spans="1:6">
      <c r="A5387">
        <v>4829</v>
      </c>
      <c r="B5387">
        <v>10</v>
      </c>
      <c r="C5387" t="s">
        <v>62</v>
      </c>
      <c r="D5387" t="s">
        <v>92</v>
      </c>
      <c r="E5387">
        <v>3414</v>
      </c>
      <c r="F5387">
        <v>1</v>
      </c>
    </row>
    <row r="5388" spans="1:6">
      <c r="A5388">
        <v>4829</v>
      </c>
      <c r="B5388">
        <v>10</v>
      </c>
      <c r="C5388" t="s">
        <v>62</v>
      </c>
      <c r="D5388" t="s">
        <v>92</v>
      </c>
      <c r="E5388">
        <v>3272</v>
      </c>
      <c r="F5388">
        <v>1</v>
      </c>
    </row>
    <row r="5389" spans="1:6">
      <c r="A5389">
        <v>4829</v>
      </c>
      <c r="B5389">
        <v>10</v>
      </c>
      <c r="C5389" t="s">
        <v>62</v>
      </c>
      <c r="D5389" t="s">
        <v>92</v>
      </c>
      <c r="E5389">
        <v>2461</v>
      </c>
      <c r="F5389">
        <v>1</v>
      </c>
    </row>
    <row r="5390" spans="1:6">
      <c r="A5390">
        <v>4829</v>
      </c>
      <c r="B5390">
        <v>10</v>
      </c>
      <c r="C5390" t="s">
        <v>62</v>
      </c>
      <c r="D5390" t="s">
        <v>92</v>
      </c>
      <c r="E5390">
        <v>3659</v>
      </c>
      <c r="F5390">
        <v>1</v>
      </c>
    </row>
    <row r="5391" spans="1:6">
      <c r="A5391">
        <v>4829</v>
      </c>
      <c r="B5391">
        <v>10</v>
      </c>
      <c r="C5391" t="s">
        <v>62</v>
      </c>
      <c r="D5391" t="s">
        <v>92</v>
      </c>
      <c r="E5391">
        <v>14</v>
      </c>
      <c r="F5391">
        <v>1</v>
      </c>
    </row>
    <row r="5392" spans="1:6">
      <c r="A5392">
        <v>4829</v>
      </c>
      <c r="B5392">
        <v>10</v>
      </c>
      <c r="C5392" t="s">
        <v>62</v>
      </c>
      <c r="D5392" t="s">
        <v>92</v>
      </c>
      <c r="E5392">
        <v>5110</v>
      </c>
      <c r="F5392">
        <v>1</v>
      </c>
    </row>
    <row r="5393" spans="1:6">
      <c r="A5393">
        <v>4829</v>
      </c>
      <c r="B5393">
        <v>10</v>
      </c>
      <c r="C5393" t="s">
        <v>62</v>
      </c>
      <c r="D5393" t="s">
        <v>92</v>
      </c>
      <c r="E5393">
        <v>3657</v>
      </c>
      <c r="F5393">
        <v>1</v>
      </c>
    </row>
    <row r="5394" spans="1:6">
      <c r="A5394">
        <v>4829</v>
      </c>
      <c r="B5394">
        <v>10</v>
      </c>
      <c r="C5394" t="s">
        <v>62</v>
      </c>
      <c r="D5394" t="s">
        <v>92</v>
      </c>
      <c r="E5394">
        <v>4032</v>
      </c>
      <c r="F5394">
        <v>1</v>
      </c>
    </row>
    <row r="5395" spans="1:6">
      <c r="A5395">
        <v>4829</v>
      </c>
      <c r="B5395">
        <v>10</v>
      </c>
      <c r="C5395" t="s">
        <v>62</v>
      </c>
      <c r="D5395" t="s">
        <v>92</v>
      </c>
      <c r="E5395">
        <v>5701</v>
      </c>
      <c r="F5395">
        <v>1</v>
      </c>
    </row>
    <row r="5396" spans="1:6">
      <c r="A5396">
        <v>4829</v>
      </c>
      <c r="B5396">
        <v>10</v>
      </c>
      <c r="C5396" t="s">
        <v>62</v>
      </c>
      <c r="D5396" t="s">
        <v>92</v>
      </c>
      <c r="E5396">
        <v>2311</v>
      </c>
      <c r="F5396">
        <v>1</v>
      </c>
    </row>
    <row r="5397" spans="1:6">
      <c r="A5397">
        <v>4829</v>
      </c>
      <c r="B5397">
        <v>10</v>
      </c>
      <c r="C5397" t="s">
        <v>62</v>
      </c>
      <c r="D5397" t="s">
        <v>92</v>
      </c>
      <c r="E5397">
        <v>3257</v>
      </c>
      <c r="F5397">
        <v>1</v>
      </c>
    </row>
    <row r="5398" spans="1:6">
      <c r="A5398">
        <v>4829</v>
      </c>
      <c r="B5398">
        <v>10</v>
      </c>
      <c r="C5398" t="s">
        <v>62</v>
      </c>
      <c r="D5398" t="s">
        <v>92</v>
      </c>
      <c r="E5398">
        <v>3937</v>
      </c>
      <c r="F5398">
        <v>1</v>
      </c>
    </row>
    <row r="5399" spans="1:6">
      <c r="A5399">
        <v>4829</v>
      </c>
      <c r="B5399">
        <v>10</v>
      </c>
      <c r="C5399" t="s">
        <v>62</v>
      </c>
      <c r="D5399" t="s">
        <v>92</v>
      </c>
      <c r="E5399">
        <v>4825</v>
      </c>
      <c r="F5399">
        <v>1</v>
      </c>
    </row>
    <row r="5400" spans="1:6">
      <c r="A5400">
        <v>4829</v>
      </c>
      <c r="B5400">
        <v>10</v>
      </c>
      <c r="C5400" t="s">
        <v>62</v>
      </c>
      <c r="D5400" t="s">
        <v>92</v>
      </c>
      <c r="E5400">
        <v>3780</v>
      </c>
      <c r="F5400">
        <v>1</v>
      </c>
    </row>
    <row r="5401" spans="1:6">
      <c r="A5401">
        <v>4829</v>
      </c>
      <c r="B5401">
        <v>10</v>
      </c>
      <c r="C5401" t="s">
        <v>62</v>
      </c>
      <c r="D5401" t="s">
        <v>92</v>
      </c>
      <c r="E5401">
        <v>5922</v>
      </c>
      <c r="F5401">
        <v>1</v>
      </c>
    </row>
    <row r="5402" spans="1:6">
      <c r="A5402">
        <v>4829</v>
      </c>
      <c r="B5402">
        <v>10</v>
      </c>
      <c r="C5402" t="s">
        <v>62</v>
      </c>
      <c r="D5402" t="s">
        <v>92</v>
      </c>
      <c r="E5402">
        <v>4345</v>
      </c>
      <c r="F5402">
        <v>1</v>
      </c>
    </row>
    <row r="5403" spans="1:6">
      <c r="A5403">
        <v>4829</v>
      </c>
      <c r="B5403">
        <v>10</v>
      </c>
      <c r="C5403" t="s">
        <v>62</v>
      </c>
      <c r="D5403" t="s">
        <v>92</v>
      </c>
      <c r="E5403">
        <v>2269</v>
      </c>
      <c r="F5403">
        <v>1</v>
      </c>
    </row>
    <row r="5404" spans="1:6">
      <c r="A5404">
        <v>4829</v>
      </c>
      <c r="B5404">
        <v>10</v>
      </c>
      <c r="C5404" t="s">
        <v>62</v>
      </c>
      <c r="D5404" t="s">
        <v>92</v>
      </c>
      <c r="E5404">
        <v>224</v>
      </c>
      <c r="F5404">
        <v>1</v>
      </c>
    </row>
    <row r="5405" spans="1:6">
      <c r="A5405">
        <v>4829</v>
      </c>
      <c r="B5405">
        <v>10</v>
      </c>
      <c r="C5405" t="s">
        <v>62</v>
      </c>
      <c r="D5405" t="s">
        <v>92</v>
      </c>
      <c r="E5405">
        <v>4143</v>
      </c>
      <c r="F5405">
        <v>1</v>
      </c>
    </row>
    <row r="5406" spans="1:6">
      <c r="A5406">
        <v>4829</v>
      </c>
      <c r="B5406">
        <v>10</v>
      </c>
      <c r="C5406" t="s">
        <v>62</v>
      </c>
      <c r="D5406" t="s">
        <v>92</v>
      </c>
      <c r="E5406">
        <v>5511</v>
      </c>
      <c r="F5406">
        <v>1</v>
      </c>
    </row>
    <row r="5407" spans="1:6">
      <c r="A5407">
        <v>4829</v>
      </c>
      <c r="B5407">
        <v>10</v>
      </c>
      <c r="C5407" t="s">
        <v>62</v>
      </c>
      <c r="D5407" t="s">
        <v>92</v>
      </c>
      <c r="E5407">
        <v>4087</v>
      </c>
      <c r="F5407">
        <v>1</v>
      </c>
    </row>
    <row r="5408" spans="1:6">
      <c r="A5408">
        <v>4829</v>
      </c>
      <c r="B5408">
        <v>10</v>
      </c>
      <c r="C5408" t="s">
        <v>62</v>
      </c>
      <c r="D5408" t="s">
        <v>92</v>
      </c>
      <c r="E5408">
        <v>2692</v>
      </c>
      <c r="F5408">
        <v>1</v>
      </c>
    </row>
    <row r="5409" spans="1:6">
      <c r="A5409">
        <v>4829</v>
      </c>
      <c r="B5409">
        <v>10</v>
      </c>
      <c r="C5409" t="s">
        <v>62</v>
      </c>
      <c r="D5409" t="s">
        <v>92</v>
      </c>
      <c r="E5409">
        <v>2022</v>
      </c>
      <c r="F5409">
        <v>1</v>
      </c>
    </row>
    <row r="5410" spans="1:6">
      <c r="A5410">
        <v>4829</v>
      </c>
      <c r="B5410">
        <v>10</v>
      </c>
      <c r="C5410" t="s">
        <v>62</v>
      </c>
      <c r="D5410" t="s">
        <v>92</v>
      </c>
      <c r="E5410">
        <v>5961</v>
      </c>
      <c r="F5410">
        <v>1</v>
      </c>
    </row>
    <row r="5411" spans="1:6">
      <c r="A5411">
        <v>4829</v>
      </c>
      <c r="B5411">
        <v>10</v>
      </c>
      <c r="C5411" t="s">
        <v>62</v>
      </c>
      <c r="D5411" t="s">
        <v>92</v>
      </c>
      <c r="E5411">
        <v>3670</v>
      </c>
      <c r="F5411">
        <v>1</v>
      </c>
    </row>
    <row r="5412" spans="1:6">
      <c r="A5412">
        <v>4829</v>
      </c>
      <c r="B5412">
        <v>10</v>
      </c>
      <c r="C5412" t="s">
        <v>62</v>
      </c>
      <c r="D5412" t="s">
        <v>92</v>
      </c>
      <c r="E5412">
        <v>3535</v>
      </c>
      <c r="F5412">
        <v>1</v>
      </c>
    </row>
    <row r="5413" spans="1:6">
      <c r="A5413">
        <v>4829</v>
      </c>
      <c r="B5413">
        <v>10</v>
      </c>
      <c r="C5413" t="s">
        <v>62</v>
      </c>
      <c r="D5413" t="s">
        <v>92</v>
      </c>
      <c r="E5413">
        <v>3743</v>
      </c>
      <c r="F5413">
        <v>1</v>
      </c>
    </row>
    <row r="5414" spans="1:6">
      <c r="A5414">
        <v>4829</v>
      </c>
      <c r="B5414">
        <v>10</v>
      </c>
      <c r="C5414" t="s">
        <v>62</v>
      </c>
      <c r="D5414" t="s">
        <v>92</v>
      </c>
      <c r="E5414">
        <v>3473</v>
      </c>
      <c r="F5414">
        <v>1</v>
      </c>
    </row>
    <row r="5415" spans="1:6">
      <c r="A5415">
        <v>4829</v>
      </c>
      <c r="B5415">
        <v>10</v>
      </c>
      <c r="C5415" t="s">
        <v>62</v>
      </c>
      <c r="D5415" t="s">
        <v>92</v>
      </c>
      <c r="E5415">
        <v>3213</v>
      </c>
      <c r="F5415">
        <v>1</v>
      </c>
    </row>
    <row r="5416" spans="1:6">
      <c r="A5416">
        <v>4829</v>
      </c>
      <c r="B5416">
        <v>10</v>
      </c>
      <c r="C5416" t="s">
        <v>62</v>
      </c>
      <c r="D5416" t="s">
        <v>92</v>
      </c>
      <c r="E5416">
        <v>5990</v>
      </c>
      <c r="F5416">
        <v>1</v>
      </c>
    </row>
    <row r="5417" spans="1:6">
      <c r="A5417">
        <v>4829</v>
      </c>
      <c r="B5417">
        <v>10</v>
      </c>
      <c r="C5417" t="s">
        <v>62</v>
      </c>
      <c r="D5417" t="s">
        <v>92</v>
      </c>
      <c r="E5417">
        <v>251</v>
      </c>
      <c r="F5417">
        <v>1</v>
      </c>
    </row>
    <row r="5418" spans="1:6">
      <c r="A5418">
        <v>4829</v>
      </c>
      <c r="B5418">
        <v>10</v>
      </c>
      <c r="C5418" t="s">
        <v>62</v>
      </c>
      <c r="D5418" t="s">
        <v>92</v>
      </c>
      <c r="E5418">
        <v>5459</v>
      </c>
      <c r="F5418">
        <v>1</v>
      </c>
    </row>
    <row r="5419" spans="1:6">
      <c r="A5419">
        <v>4829</v>
      </c>
      <c r="B5419">
        <v>10</v>
      </c>
      <c r="C5419" t="s">
        <v>62</v>
      </c>
      <c r="D5419" t="s">
        <v>92</v>
      </c>
      <c r="E5419">
        <v>6046</v>
      </c>
      <c r="F5419">
        <v>1</v>
      </c>
    </row>
    <row r="5420" spans="1:6">
      <c r="A5420">
        <v>4829</v>
      </c>
      <c r="B5420">
        <v>10</v>
      </c>
      <c r="C5420" t="s">
        <v>62</v>
      </c>
      <c r="D5420" t="s">
        <v>92</v>
      </c>
      <c r="E5420">
        <v>5241</v>
      </c>
      <c r="F5420">
        <v>1</v>
      </c>
    </row>
    <row r="5421" spans="1:6">
      <c r="A5421">
        <v>4829</v>
      </c>
      <c r="B5421">
        <v>10</v>
      </c>
      <c r="C5421" t="s">
        <v>62</v>
      </c>
      <c r="D5421" t="s">
        <v>92</v>
      </c>
      <c r="E5421">
        <v>5218</v>
      </c>
      <c r="F5421">
        <v>1</v>
      </c>
    </row>
    <row r="5422" spans="1:6">
      <c r="A5422">
        <v>4829</v>
      </c>
      <c r="B5422">
        <v>10</v>
      </c>
      <c r="C5422" t="s">
        <v>62</v>
      </c>
      <c r="D5422" t="s">
        <v>92</v>
      </c>
      <c r="E5422">
        <v>5123</v>
      </c>
      <c r="F5422">
        <v>1</v>
      </c>
    </row>
    <row r="5423" spans="1:6">
      <c r="A5423">
        <v>4829</v>
      </c>
      <c r="B5423">
        <v>10</v>
      </c>
      <c r="C5423" t="s">
        <v>62</v>
      </c>
      <c r="D5423" t="s">
        <v>92</v>
      </c>
      <c r="E5423">
        <v>3983</v>
      </c>
      <c r="F5423">
        <v>1</v>
      </c>
    </row>
    <row r="5424" spans="1:6">
      <c r="A5424">
        <v>4829</v>
      </c>
      <c r="B5424">
        <v>10</v>
      </c>
      <c r="C5424" t="s">
        <v>62</v>
      </c>
      <c r="D5424" t="s">
        <v>92</v>
      </c>
      <c r="E5424">
        <v>2040</v>
      </c>
      <c r="F5424">
        <v>1</v>
      </c>
    </row>
    <row r="5425" spans="1:6">
      <c r="A5425">
        <v>4829</v>
      </c>
      <c r="B5425">
        <v>10</v>
      </c>
      <c r="C5425" t="s">
        <v>62</v>
      </c>
      <c r="D5425" t="s">
        <v>92</v>
      </c>
      <c r="E5425">
        <v>69</v>
      </c>
      <c r="F5425">
        <v>1</v>
      </c>
    </row>
    <row r="5426" spans="1:6">
      <c r="A5426">
        <v>4829</v>
      </c>
      <c r="B5426">
        <v>10</v>
      </c>
      <c r="C5426" t="s">
        <v>62</v>
      </c>
      <c r="D5426" t="s">
        <v>92</v>
      </c>
      <c r="E5426">
        <v>5603</v>
      </c>
      <c r="F5426">
        <v>1</v>
      </c>
    </row>
    <row r="5427" spans="1:6">
      <c r="A5427">
        <v>4829</v>
      </c>
      <c r="B5427">
        <v>10</v>
      </c>
      <c r="C5427" t="s">
        <v>62</v>
      </c>
      <c r="D5427" t="s">
        <v>92</v>
      </c>
      <c r="E5427">
        <v>1029</v>
      </c>
      <c r="F5427">
        <v>1</v>
      </c>
    </row>
    <row r="5428" spans="1:6">
      <c r="A5428">
        <v>4829</v>
      </c>
      <c r="B5428">
        <v>10</v>
      </c>
      <c r="C5428" t="s">
        <v>62</v>
      </c>
      <c r="D5428" t="s">
        <v>92</v>
      </c>
      <c r="E5428">
        <v>2197</v>
      </c>
      <c r="F5428">
        <v>1</v>
      </c>
    </row>
    <row r="5429" spans="1:6">
      <c r="A5429">
        <v>4829</v>
      </c>
      <c r="B5429">
        <v>10</v>
      </c>
      <c r="C5429" t="s">
        <v>62</v>
      </c>
      <c r="D5429" t="s">
        <v>92</v>
      </c>
      <c r="E5429">
        <v>3004</v>
      </c>
      <c r="F5429">
        <v>1</v>
      </c>
    </row>
    <row r="5430" spans="1:6">
      <c r="A5430">
        <v>4829</v>
      </c>
      <c r="B5430">
        <v>10</v>
      </c>
      <c r="C5430" t="s">
        <v>62</v>
      </c>
      <c r="D5430" t="s">
        <v>92</v>
      </c>
      <c r="E5430">
        <v>2757</v>
      </c>
      <c r="F5430">
        <v>1</v>
      </c>
    </row>
    <row r="5431" spans="1:6">
      <c r="A5431">
        <v>4829</v>
      </c>
      <c r="B5431">
        <v>10</v>
      </c>
      <c r="C5431" t="s">
        <v>62</v>
      </c>
      <c r="D5431" t="s">
        <v>92</v>
      </c>
      <c r="E5431">
        <v>4960</v>
      </c>
      <c r="F5431">
        <v>1</v>
      </c>
    </row>
    <row r="5432" spans="1:6">
      <c r="A5432">
        <v>4829</v>
      </c>
      <c r="B5432">
        <v>10</v>
      </c>
      <c r="C5432" t="s">
        <v>62</v>
      </c>
      <c r="D5432" t="s">
        <v>92</v>
      </c>
      <c r="E5432">
        <v>4117</v>
      </c>
      <c r="F5432">
        <v>1</v>
      </c>
    </row>
    <row r="5433" spans="1:6">
      <c r="A5433">
        <v>4829</v>
      </c>
      <c r="B5433">
        <v>10</v>
      </c>
      <c r="C5433" t="s">
        <v>62</v>
      </c>
      <c r="D5433" t="s">
        <v>92</v>
      </c>
      <c r="E5433">
        <v>2044</v>
      </c>
      <c r="F5433">
        <v>1</v>
      </c>
    </row>
    <row r="5434" spans="1:6">
      <c r="A5434">
        <v>4829</v>
      </c>
      <c r="B5434">
        <v>10</v>
      </c>
      <c r="C5434" t="s">
        <v>62</v>
      </c>
      <c r="D5434" t="s">
        <v>92</v>
      </c>
      <c r="E5434">
        <v>3718</v>
      </c>
      <c r="F5434">
        <v>1</v>
      </c>
    </row>
    <row r="5435" spans="1:6">
      <c r="A5435">
        <v>4829</v>
      </c>
      <c r="B5435">
        <v>10</v>
      </c>
      <c r="C5435" t="s">
        <v>62</v>
      </c>
      <c r="D5435" t="s">
        <v>92</v>
      </c>
      <c r="E5435">
        <v>5985</v>
      </c>
      <c r="F5435">
        <v>1</v>
      </c>
    </row>
    <row r="5436" spans="1:6">
      <c r="A5436">
        <v>4829</v>
      </c>
      <c r="B5436">
        <v>10</v>
      </c>
      <c r="C5436" t="s">
        <v>62</v>
      </c>
      <c r="D5436" t="s">
        <v>92</v>
      </c>
      <c r="E5436">
        <v>2253</v>
      </c>
      <c r="F5436">
        <v>1</v>
      </c>
    </row>
    <row r="5437" spans="1:6">
      <c r="A5437">
        <v>4829</v>
      </c>
      <c r="B5437">
        <v>10</v>
      </c>
      <c r="C5437" t="s">
        <v>62</v>
      </c>
      <c r="D5437" t="s">
        <v>92</v>
      </c>
      <c r="E5437">
        <v>3023</v>
      </c>
      <c r="F5437">
        <v>1</v>
      </c>
    </row>
    <row r="5438" spans="1:6">
      <c r="A5438">
        <v>4829</v>
      </c>
      <c r="B5438">
        <v>10</v>
      </c>
      <c r="C5438" t="s">
        <v>62</v>
      </c>
      <c r="D5438" t="s">
        <v>92</v>
      </c>
      <c r="E5438">
        <v>3250</v>
      </c>
      <c r="F5438">
        <v>1</v>
      </c>
    </row>
    <row r="5439" spans="1:6">
      <c r="A5439">
        <v>4829</v>
      </c>
      <c r="B5439">
        <v>10</v>
      </c>
      <c r="C5439" t="s">
        <v>62</v>
      </c>
      <c r="D5439" t="s">
        <v>92</v>
      </c>
      <c r="E5439">
        <v>2934</v>
      </c>
      <c r="F5439">
        <v>1</v>
      </c>
    </row>
    <row r="5440" spans="1:6">
      <c r="A5440">
        <v>4829</v>
      </c>
      <c r="B5440">
        <v>10</v>
      </c>
      <c r="C5440" t="s">
        <v>62</v>
      </c>
      <c r="D5440" t="s">
        <v>92</v>
      </c>
      <c r="E5440">
        <v>5945</v>
      </c>
      <c r="F5440">
        <v>1</v>
      </c>
    </row>
    <row r="5441" spans="1:6">
      <c r="A5441">
        <v>4829</v>
      </c>
      <c r="B5441">
        <v>10</v>
      </c>
      <c r="C5441" t="s">
        <v>62</v>
      </c>
      <c r="D5441" t="s">
        <v>92</v>
      </c>
      <c r="E5441">
        <v>6035</v>
      </c>
      <c r="F5441">
        <v>1</v>
      </c>
    </row>
    <row r="5442" spans="1:6">
      <c r="A5442">
        <v>4829</v>
      </c>
      <c r="B5442">
        <v>10</v>
      </c>
      <c r="C5442" t="s">
        <v>62</v>
      </c>
      <c r="D5442" t="s">
        <v>92</v>
      </c>
      <c r="E5442">
        <v>4237</v>
      </c>
      <c r="F5442">
        <v>1</v>
      </c>
    </row>
    <row r="5443" spans="1:6">
      <c r="A5443">
        <v>4829</v>
      </c>
      <c r="B5443">
        <v>10</v>
      </c>
      <c r="C5443" t="s">
        <v>62</v>
      </c>
      <c r="D5443" t="s">
        <v>92</v>
      </c>
      <c r="E5443">
        <v>2372</v>
      </c>
      <c r="F5443">
        <v>1</v>
      </c>
    </row>
    <row r="5444" spans="1:6">
      <c r="A5444">
        <v>4829</v>
      </c>
      <c r="B5444">
        <v>10</v>
      </c>
      <c r="C5444" t="s">
        <v>62</v>
      </c>
      <c r="D5444" t="s">
        <v>92</v>
      </c>
      <c r="E5444">
        <v>1140</v>
      </c>
      <c r="F5444">
        <v>1</v>
      </c>
    </row>
    <row r="5445" spans="1:6">
      <c r="A5445">
        <v>4829</v>
      </c>
      <c r="B5445">
        <v>10</v>
      </c>
      <c r="C5445" t="s">
        <v>62</v>
      </c>
      <c r="D5445" t="s">
        <v>92</v>
      </c>
      <c r="E5445">
        <v>1376</v>
      </c>
      <c r="F5445">
        <v>1</v>
      </c>
    </row>
    <row r="5446" spans="1:6">
      <c r="A5446">
        <v>4829</v>
      </c>
      <c r="B5446">
        <v>10</v>
      </c>
      <c r="C5446" t="s">
        <v>62</v>
      </c>
      <c r="D5446" t="s">
        <v>92</v>
      </c>
      <c r="E5446">
        <v>2754</v>
      </c>
      <c r="F5446">
        <v>1</v>
      </c>
    </row>
    <row r="5447" spans="1:6">
      <c r="A5447">
        <v>4829</v>
      </c>
      <c r="B5447">
        <v>10</v>
      </c>
      <c r="C5447" t="s">
        <v>62</v>
      </c>
      <c r="D5447" t="s">
        <v>92</v>
      </c>
      <c r="E5447">
        <v>2168</v>
      </c>
      <c r="F5447">
        <v>1</v>
      </c>
    </row>
    <row r="5448" spans="1:6">
      <c r="A5448">
        <v>4829</v>
      </c>
      <c r="B5448">
        <v>10</v>
      </c>
      <c r="C5448" t="s">
        <v>62</v>
      </c>
      <c r="D5448" t="s">
        <v>92</v>
      </c>
      <c r="E5448">
        <v>4071</v>
      </c>
      <c r="F5448">
        <v>1</v>
      </c>
    </row>
    <row r="5449" spans="1:6">
      <c r="A5449">
        <v>4829</v>
      </c>
      <c r="B5449">
        <v>11</v>
      </c>
      <c r="C5449" t="s">
        <v>63</v>
      </c>
      <c r="D5449" t="s">
        <v>92</v>
      </c>
      <c r="E5449">
        <v>5582</v>
      </c>
      <c r="F5449">
        <v>29</v>
      </c>
    </row>
    <row r="5450" spans="1:6">
      <c r="A5450">
        <v>4829</v>
      </c>
      <c r="B5450">
        <v>11</v>
      </c>
      <c r="C5450" t="s">
        <v>63</v>
      </c>
      <c r="D5450" t="s">
        <v>92</v>
      </c>
      <c r="E5450">
        <v>1126</v>
      </c>
      <c r="F5450">
        <v>26</v>
      </c>
    </row>
    <row r="5451" spans="1:6">
      <c r="A5451">
        <v>4829</v>
      </c>
      <c r="B5451">
        <v>11</v>
      </c>
      <c r="C5451" t="s">
        <v>63</v>
      </c>
      <c r="D5451" t="s">
        <v>92</v>
      </c>
      <c r="E5451">
        <v>1301</v>
      </c>
      <c r="F5451">
        <v>24</v>
      </c>
    </row>
    <row r="5452" spans="1:6">
      <c r="A5452">
        <v>4829</v>
      </c>
      <c r="B5452">
        <v>11</v>
      </c>
      <c r="C5452" t="s">
        <v>63</v>
      </c>
      <c r="D5452" t="s">
        <v>92</v>
      </c>
      <c r="E5452">
        <v>224</v>
      </c>
      <c r="F5452">
        <v>22</v>
      </c>
    </row>
    <row r="5453" spans="1:6">
      <c r="A5453">
        <v>4829</v>
      </c>
      <c r="B5453">
        <v>11</v>
      </c>
      <c r="C5453" t="s">
        <v>63</v>
      </c>
      <c r="D5453" t="s">
        <v>92</v>
      </c>
      <c r="E5453">
        <v>5426</v>
      </c>
      <c r="F5453">
        <v>21</v>
      </c>
    </row>
    <row r="5454" spans="1:6">
      <c r="A5454">
        <v>4829</v>
      </c>
      <c r="B5454">
        <v>11</v>
      </c>
      <c r="C5454" t="s">
        <v>63</v>
      </c>
      <c r="D5454" t="s">
        <v>92</v>
      </c>
      <c r="E5454">
        <v>5148</v>
      </c>
      <c r="F5454">
        <v>14</v>
      </c>
    </row>
    <row r="5455" spans="1:6">
      <c r="A5455">
        <v>4829</v>
      </c>
      <c r="B5455">
        <v>11</v>
      </c>
      <c r="C5455" t="s">
        <v>63</v>
      </c>
      <c r="D5455" t="s">
        <v>92</v>
      </c>
      <c r="E5455">
        <v>231</v>
      </c>
      <c r="F5455">
        <v>12</v>
      </c>
    </row>
    <row r="5456" spans="1:6">
      <c r="A5456">
        <v>4829</v>
      </c>
      <c r="B5456">
        <v>11</v>
      </c>
      <c r="C5456" t="s">
        <v>63</v>
      </c>
      <c r="D5456" t="s">
        <v>92</v>
      </c>
      <c r="E5456">
        <v>3743</v>
      </c>
      <c r="F5456">
        <v>11</v>
      </c>
    </row>
    <row r="5457" spans="1:6">
      <c r="A5457">
        <v>4829</v>
      </c>
      <c r="B5457">
        <v>11</v>
      </c>
      <c r="C5457" t="s">
        <v>63</v>
      </c>
      <c r="D5457" t="s">
        <v>92</v>
      </c>
      <c r="E5457">
        <v>2504</v>
      </c>
      <c r="F5457">
        <v>9</v>
      </c>
    </row>
    <row r="5458" spans="1:6">
      <c r="A5458">
        <v>4829</v>
      </c>
      <c r="B5458">
        <v>11</v>
      </c>
      <c r="C5458" t="s">
        <v>63</v>
      </c>
      <c r="D5458" t="s">
        <v>92</v>
      </c>
      <c r="E5458">
        <v>5459</v>
      </c>
      <c r="F5458">
        <v>9</v>
      </c>
    </row>
    <row r="5459" spans="1:6">
      <c r="A5459">
        <v>4829</v>
      </c>
      <c r="B5459">
        <v>11</v>
      </c>
      <c r="C5459" t="s">
        <v>63</v>
      </c>
      <c r="D5459" t="s">
        <v>92</v>
      </c>
      <c r="E5459">
        <v>3098</v>
      </c>
      <c r="F5459">
        <v>8</v>
      </c>
    </row>
    <row r="5460" spans="1:6">
      <c r="A5460">
        <v>4829</v>
      </c>
      <c r="B5460">
        <v>11</v>
      </c>
      <c r="C5460" t="s">
        <v>63</v>
      </c>
      <c r="D5460" t="s">
        <v>92</v>
      </c>
      <c r="E5460">
        <v>4423</v>
      </c>
      <c r="F5460">
        <v>8</v>
      </c>
    </row>
    <row r="5461" spans="1:6">
      <c r="A5461">
        <v>4829</v>
      </c>
      <c r="B5461">
        <v>11</v>
      </c>
      <c r="C5461" t="s">
        <v>63</v>
      </c>
      <c r="D5461" t="s">
        <v>92</v>
      </c>
      <c r="E5461">
        <v>4825</v>
      </c>
      <c r="F5461">
        <v>7</v>
      </c>
    </row>
    <row r="5462" spans="1:6">
      <c r="A5462">
        <v>4829</v>
      </c>
      <c r="B5462">
        <v>11</v>
      </c>
      <c r="C5462" t="s">
        <v>63</v>
      </c>
      <c r="D5462" t="s">
        <v>92</v>
      </c>
      <c r="E5462">
        <v>3780</v>
      </c>
      <c r="F5462">
        <v>6</v>
      </c>
    </row>
    <row r="5463" spans="1:6">
      <c r="A5463">
        <v>4829</v>
      </c>
      <c r="B5463">
        <v>11</v>
      </c>
      <c r="C5463" t="s">
        <v>63</v>
      </c>
      <c r="D5463" t="s">
        <v>92</v>
      </c>
      <c r="E5463">
        <v>4309</v>
      </c>
      <c r="F5463">
        <v>6</v>
      </c>
    </row>
    <row r="5464" spans="1:6">
      <c r="A5464">
        <v>4829</v>
      </c>
      <c r="B5464">
        <v>11</v>
      </c>
      <c r="C5464" t="s">
        <v>63</v>
      </c>
      <c r="D5464" t="s">
        <v>92</v>
      </c>
      <c r="E5464">
        <v>4718</v>
      </c>
      <c r="F5464">
        <v>5</v>
      </c>
    </row>
    <row r="5465" spans="1:6">
      <c r="A5465">
        <v>4829</v>
      </c>
      <c r="B5465">
        <v>11</v>
      </c>
      <c r="C5465" t="s">
        <v>63</v>
      </c>
      <c r="D5465" t="s">
        <v>92</v>
      </c>
      <c r="E5465">
        <v>6025</v>
      </c>
      <c r="F5465">
        <v>5</v>
      </c>
    </row>
    <row r="5466" spans="1:6">
      <c r="A5466">
        <v>4829</v>
      </c>
      <c r="B5466">
        <v>11</v>
      </c>
      <c r="C5466" t="s">
        <v>63</v>
      </c>
      <c r="D5466" t="s">
        <v>92</v>
      </c>
      <c r="E5466">
        <v>5656</v>
      </c>
      <c r="F5466">
        <v>5</v>
      </c>
    </row>
    <row r="5467" spans="1:6">
      <c r="A5467">
        <v>4829</v>
      </c>
      <c r="B5467">
        <v>11</v>
      </c>
      <c r="C5467" t="s">
        <v>63</v>
      </c>
      <c r="D5467" t="s">
        <v>92</v>
      </c>
      <c r="E5467">
        <v>5393</v>
      </c>
      <c r="F5467">
        <v>5</v>
      </c>
    </row>
    <row r="5468" spans="1:6">
      <c r="A5468">
        <v>4829</v>
      </c>
      <c r="B5468">
        <v>11</v>
      </c>
      <c r="C5468" t="s">
        <v>63</v>
      </c>
      <c r="D5468" t="s">
        <v>92</v>
      </c>
      <c r="E5468">
        <v>5151</v>
      </c>
      <c r="F5468">
        <v>4</v>
      </c>
    </row>
    <row r="5469" spans="1:6">
      <c r="A5469">
        <v>4829</v>
      </c>
      <c r="B5469">
        <v>11</v>
      </c>
      <c r="C5469" t="s">
        <v>63</v>
      </c>
      <c r="D5469" t="s">
        <v>92</v>
      </c>
      <c r="E5469">
        <v>2613</v>
      </c>
      <c r="F5469">
        <v>4</v>
      </c>
    </row>
    <row r="5470" spans="1:6">
      <c r="A5470">
        <v>4829</v>
      </c>
      <c r="B5470">
        <v>11</v>
      </c>
      <c r="C5470" t="s">
        <v>63</v>
      </c>
      <c r="D5470" t="s">
        <v>92</v>
      </c>
      <c r="E5470">
        <v>3121</v>
      </c>
      <c r="F5470">
        <v>4</v>
      </c>
    </row>
    <row r="5471" spans="1:6">
      <c r="A5471">
        <v>4829</v>
      </c>
      <c r="B5471">
        <v>11</v>
      </c>
      <c r="C5471" t="s">
        <v>63</v>
      </c>
      <c r="D5471" t="s">
        <v>92</v>
      </c>
      <c r="E5471">
        <v>2034</v>
      </c>
      <c r="F5471">
        <v>4</v>
      </c>
    </row>
    <row r="5472" spans="1:6">
      <c r="A5472">
        <v>4829</v>
      </c>
      <c r="B5472">
        <v>11</v>
      </c>
      <c r="C5472" t="s">
        <v>63</v>
      </c>
      <c r="D5472" t="s">
        <v>92</v>
      </c>
      <c r="E5472">
        <v>3725</v>
      </c>
      <c r="F5472">
        <v>4</v>
      </c>
    </row>
    <row r="5473" spans="1:6">
      <c r="A5473">
        <v>4829</v>
      </c>
      <c r="B5473">
        <v>11</v>
      </c>
      <c r="C5473" t="s">
        <v>63</v>
      </c>
      <c r="D5473" t="s">
        <v>92</v>
      </c>
      <c r="E5473">
        <v>2958</v>
      </c>
      <c r="F5473">
        <v>4</v>
      </c>
    </row>
    <row r="5474" spans="1:6">
      <c r="A5474">
        <v>4829</v>
      </c>
      <c r="B5474">
        <v>11</v>
      </c>
      <c r="C5474" t="s">
        <v>63</v>
      </c>
      <c r="D5474" t="s">
        <v>92</v>
      </c>
      <c r="E5474">
        <v>4784</v>
      </c>
      <c r="F5474">
        <v>3</v>
      </c>
    </row>
    <row r="5475" spans="1:6">
      <c r="A5475">
        <v>4829</v>
      </c>
      <c r="B5475">
        <v>11</v>
      </c>
      <c r="C5475" t="s">
        <v>63</v>
      </c>
      <c r="D5475" t="s">
        <v>92</v>
      </c>
      <c r="E5475">
        <v>2988</v>
      </c>
      <c r="F5475">
        <v>3</v>
      </c>
    </row>
    <row r="5476" spans="1:6">
      <c r="A5476">
        <v>4829</v>
      </c>
      <c r="B5476">
        <v>11</v>
      </c>
      <c r="C5476" t="s">
        <v>63</v>
      </c>
      <c r="D5476" t="s">
        <v>92</v>
      </c>
      <c r="E5476">
        <v>2721</v>
      </c>
      <c r="F5476">
        <v>3</v>
      </c>
    </row>
    <row r="5477" spans="1:6">
      <c r="A5477">
        <v>4829</v>
      </c>
      <c r="B5477">
        <v>11</v>
      </c>
      <c r="C5477" t="s">
        <v>63</v>
      </c>
      <c r="D5477" t="s">
        <v>92</v>
      </c>
      <c r="E5477">
        <v>3983</v>
      </c>
      <c r="F5477">
        <v>3</v>
      </c>
    </row>
    <row r="5478" spans="1:6">
      <c r="A5478">
        <v>4829</v>
      </c>
      <c r="B5478">
        <v>11</v>
      </c>
      <c r="C5478" t="s">
        <v>63</v>
      </c>
      <c r="D5478" t="s">
        <v>92</v>
      </c>
      <c r="E5478">
        <v>3304</v>
      </c>
      <c r="F5478">
        <v>3</v>
      </c>
    </row>
    <row r="5479" spans="1:6">
      <c r="A5479">
        <v>4829</v>
      </c>
      <c r="B5479">
        <v>11</v>
      </c>
      <c r="C5479" t="s">
        <v>63</v>
      </c>
      <c r="D5479" t="s">
        <v>92</v>
      </c>
      <c r="E5479">
        <v>1317</v>
      </c>
      <c r="F5479">
        <v>3</v>
      </c>
    </row>
    <row r="5480" spans="1:6">
      <c r="A5480">
        <v>4829</v>
      </c>
      <c r="B5480">
        <v>11</v>
      </c>
      <c r="C5480" t="s">
        <v>63</v>
      </c>
      <c r="D5480" t="s">
        <v>92</v>
      </c>
      <c r="E5480">
        <v>6079</v>
      </c>
      <c r="F5480">
        <v>3</v>
      </c>
    </row>
    <row r="5481" spans="1:6">
      <c r="A5481">
        <v>4829</v>
      </c>
      <c r="B5481">
        <v>11</v>
      </c>
      <c r="C5481" t="s">
        <v>63</v>
      </c>
      <c r="D5481" t="s">
        <v>92</v>
      </c>
      <c r="E5481">
        <v>3124</v>
      </c>
      <c r="F5481">
        <v>3</v>
      </c>
    </row>
    <row r="5482" spans="1:6">
      <c r="A5482">
        <v>4829</v>
      </c>
      <c r="B5482">
        <v>11</v>
      </c>
      <c r="C5482" t="s">
        <v>63</v>
      </c>
      <c r="D5482" t="s">
        <v>92</v>
      </c>
      <c r="E5482">
        <v>2716</v>
      </c>
      <c r="F5482">
        <v>3</v>
      </c>
    </row>
    <row r="5483" spans="1:6">
      <c r="A5483">
        <v>4829</v>
      </c>
      <c r="B5483">
        <v>11</v>
      </c>
      <c r="C5483" t="s">
        <v>63</v>
      </c>
      <c r="D5483" t="s">
        <v>92</v>
      </c>
      <c r="E5483">
        <v>5421</v>
      </c>
      <c r="F5483">
        <v>3</v>
      </c>
    </row>
    <row r="5484" spans="1:6">
      <c r="A5484">
        <v>4829</v>
      </c>
      <c r="B5484">
        <v>11</v>
      </c>
      <c r="C5484" t="s">
        <v>63</v>
      </c>
      <c r="D5484" t="s">
        <v>92</v>
      </c>
      <c r="E5484">
        <v>118</v>
      </c>
      <c r="F5484">
        <v>3</v>
      </c>
    </row>
    <row r="5485" spans="1:6">
      <c r="A5485">
        <v>4829</v>
      </c>
      <c r="B5485">
        <v>11</v>
      </c>
      <c r="C5485" t="s">
        <v>63</v>
      </c>
      <c r="D5485" t="s">
        <v>92</v>
      </c>
      <c r="E5485">
        <v>5110</v>
      </c>
      <c r="F5485">
        <v>3</v>
      </c>
    </row>
    <row r="5486" spans="1:6">
      <c r="A5486">
        <v>4829</v>
      </c>
      <c r="B5486">
        <v>11</v>
      </c>
      <c r="C5486" t="s">
        <v>63</v>
      </c>
      <c r="D5486" t="s">
        <v>92</v>
      </c>
      <c r="E5486">
        <v>2024</v>
      </c>
      <c r="F5486">
        <v>3</v>
      </c>
    </row>
    <row r="5487" spans="1:6">
      <c r="A5487">
        <v>4829</v>
      </c>
      <c r="B5487">
        <v>11</v>
      </c>
      <c r="C5487" t="s">
        <v>63</v>
      </c>
      <c r="D5487" t="s">
        <v>92</v>
      </c>
      <c r="E5487">
        <v>1353</v>
      </c>
      <c r="F5487">
        <v>3</v>
      </c>
    </row>
    <row r="5488" spans="1:6">
      <c r="A5488">
        <v>4829</v>
      </c>
      <c r="B5488">
        <v>11</v>
      </c>
      <c r="C5488" t="s">
        <v>63</v>
      </c>
      <c r="D5488" t="s">
        <v>92</v>
      </c>
      <c r="E5488">
        <v>4575</v>
      </c>
      <c r="F5488">
        <v>3</v>
      </c>
    </row>
    <row r="5489" spans="1:6">
      <c r="A5489">
        <v>4829</v>
      </c>
      <c r="B5489">
        <v>11</v>
      </c>
      <c r="C5489" t="s">
        <v>63</v>
      </c>
      <c r="D5489" t="s">
        <v>92</v>
      </c>
      <c r="E5489">
        <v>3565</v>
      </c>
      <c r="F5489">
        <v>3</v>
      </c>
    </row>
    <row r="5490" spans="1:6">
      <c r="A5490">
        <v>4829</v>
      </c>
      <c r="B5490">
        <v>11</v>
      </c>
      <c r="C5490" t="s">
        <v>63</v>
      </c>
      <c r="D5490" t="s">
        <v>92</v>
      </c>
      <c r="E5490">
        <v>2149</v>
      </c>
      <c r="F5490">
        <v>2</v>
      </c>
    </row>
    <row r="5491" spans="1:6">
      <c r="A5491">
        <v>4829</v>
      </c>
      <c r="B5491">
        <v>11</v>
      </c>
      <c r="C5491" t="s">
        <v>63</v>
      </c>
      <c r="D5491" t="s">
        <v>92</v>
      </c>
      <c r="E5491">
        <v>6053</v>
      </c>
      <c r="F5491">
        <v>2</v>
      </c>
    </row>
    <row r="5492" spans="1:6">
      <c r="A5492">
        <v>4829</v>
      </c>
      <c r="B5492">
        <v>11</v>
      </c>
      <c r="C5492" t="s">
        <v>63</v>
      </c>
      <c r="D5492" t="s">
        <v>92</v>
      </c>
      <c r="E5492">
        <v>2706</v>
      </c>
      <c r="F5492">
        <v>2</v>
      </c>
    </row>
    <row r="5493" spans="1:6">
      <c r="A5493">
        <v>4829</v>
      </c>
      <c r="B5493">
        <v>11</v>
      </c>
      <c r="C5493" t="s">
        <v>63</v>
      </c>
      <c r="D5493" t="s">
        <v>92</v>
      </c>
      <c r="E5493">
        <v>2134</v>
      </c>
      <c r="F5493">
        <v>2</v>
      </c>
    </row>
    <row r="5494" spans="1:6">
      <c r="A5494">
        <v>4829</v>
      </c>
      <c r="B5494">
        <v>11</v>
      </c>
      <c r="C5494" t="s">
        <v>63</v>
      </c>
      <c r="D5494" t="s">
        <v>92</v>
      </c>
      <c r="E5494">
        <v>4340</v>
      </c>
      <c r="F5494">
        <v>2</v>
      </c>
    </row>
    <row r="5495" spans="1:6">
      <c r="A5495">
        <v>4829</v>
      </c>
      <c r="B5495">
        <v>11</v>
      </c>
      <c r="C5495" t="s">
        <v>63</v>
      </c>
      <c r="D5495" t="s">
        <v>92</v>
      </c>
      <c r="E5495">
        <v>6103</v>
      </c>
      <c r="F5495">
        <v>2</v>
      </c>
    </row>
    <row r="5496" spans="1:6">
      <c r="A5496">
        <v>4829</v>
      </c>
      <c r="B5496">
        <v>11</v>
      </c>
      <c r="C5496" t="s">
        <v>63</v>
      </c>
      <c r="D5496" t="s">
        <v>92</v>
      </c>
      <c r="E5496">
        <v>4384</v>
      </c>
      <c r="F5496">
        <v>2</v>
      </c>
    </row>
    <row r="5497" spans="1:6">
      <c r="A5497">
        <v>4829</v>
      </c>
      <c r="B5497">
        <v>11</v>
      </c>
      <c r="C5497" t="s">
        <v>63</v>
      </c>
      <c r="D5497" t="s">
        <v>92</v>
      </c>
      <c r="E5497">
        <v>14</v>
      </c>
      <c r="F5497">
        <v>2</v>
      </c>
    </row>
    <row r="5498" spans="1:6">
      <c r="A5498">
        <v>4829</v>
      </c>
      <c r="B5498">
        <v>11</v>
      </c>
      <c r="C5498" t="s">
        <v>63</v>
      </c>
      <c r="D5498" t="s">
        <v>92</v>
      </c>
      <c r="E5498">
        <v>3461</v>
      </c>
      <c r="F5498">
        <v>2</v>
      </c>
    </row>
    <row r="5499" spans="1:6">
      <c r="A5499">
        <v>4829</v>
      </c>
      <c r="B5499">
        <v>11</v>
      </c>
      <c r="C5499" t="s">
        <v>63</v>
      </c>
      <c r="D5499" t="s">
        <v>92</v>
      </c>
      <c r="E5499">
        <v>4547</v>
      </c>
      <c r="F5499">
        <v>2</v>
      </c>
    </row>
    <row r="5500" spans="1:6">
      <c r="A5500">
        <v>4829</v>
      </c>
      <c r="B5500">
        <v>11</v>
      </c>
      <c r="C5500" t="s">
        <v>63</v>
      </c>
      <c r="D5500" t="s">
        <v>92</v>
      </c>
      <c r="E5500">
        <v>3011</v>
      </c>
      <c r="F5500">
        <v>2</v>
      </c>
    </row>
    <row r="5501" spans="1:6">
      <c r="A5501">
        <v>4829</v>
      </c>
      <c r="B5501">
        <v>11</v>
      </c>
      <c r="C5501" t="s">
        <v>63</v>
      </c>
      <c r="D5501" t="s">
        <v>92</v>
      </c>
      <c r="E5501">
        <v>172</v>
      </c>
      <c r="F5501">
        <v>2</v>
      </c>
    </row>
    <row r="5502" spans="1:6">
      <c r="A5502">
        <v>4829</v>
      </c>
      <c r="B5502">
        <v>11</v>
      </c>
      <c r="C5502" t="s">
        <v>63</v>
      </c>
      <c r="D5502" t="s">
        <v>92</v>
      </c>
      <c r="E5502">
        <v>2543</v>
      </c>
      <c r="F5502">
        <v>2</v>
      </c>
    </row>
    <row r="5503" spans="1:6">
      <c r="A5503">
        <v>4829</v>
      </c>
      <c r="B5503">
        <v>11</v>
      </c>
      <c r="C5503" t="s">
        <v>63</v>
      </c>
      <c r="D5503" t="s">
        <v>92</v>
      </c>
      <c r="E5503">
        <v>4757</v>
      </c>
      <c r="F5503">
        <v>2</v>
      </c>
    </row>
    <row r="5504" spans="1:6">
      <c r="A5504">
        <v>4829</v>
      </c>
      <c r="B5504">
        <v>11</v>
      </c>
      <c r="C5504" t="s">
        <v>63</v>
      </c>
      <c r="D5504" t="s">
        <v>92</v>
      </c>
      <c r="E5504">
        <v>66</v>
      </c>
      <c r="F5504">
        <v>2</v>
      </c>
    </row>
    <row r="5505" spans="1:6">
      <c r="A5505">
        <v>4829</v>
      </c>
      <c r="B5505">
        <v>11</v>
      </c>
      <c r="C5505" t="s">
        <v>63</v>
      </c>
      <c r="D5505" t="s">
        <v>92</v>
      </c>
      <c r="E5505">
        <v>3798</v>
      </c>
      <c r="F5505">
        <v>2</v>
      </c>
    </row>
    <row r="5506" spans="1:6">
      <c r="A5506">
        <v>4829</v>
      </c>
      <c r="B5506">
        <v>11</v>
      </c>
      <c r="C5506" t="s">
        <v>63</v>
      </c>
      <c r="D5506" t="s">
        <v>92</v>
      </c>
      <c r="E5506">
        <v>3749</v>
      </c>
      <c r="F5506">
        <v>2</v>
      </c>
    </row>
    <row r="5507" spans="1:6">
      <c r="A5507">
        <v>4829</v>
      </c>
      <c r="B5507">
        <v>11</v>
      </c>
      <c r="C5507" t="s">
        <v>63</v>
      </c>
      <c r="D5507" t="s">
        <v>92</v>
      </c>
      <c r="E5507">
        <v>259</v>
      </c>
      <c r="F5507">
        <v>2</v>
      </c>
    </row>
    <row r="5508" spans="1:6">
      <c r="A5508">
        <v>4829</v>
      </c>
      <c r="B5508">
        <v>11</v>
      </c>
      <c r="C5508" t="s">
        <v>63</v>
      </c>
      <c r="D5508" t="s">
        <v>92</v>
      </c>
      <c r="E5508">
        <v>5097</v>
      </c>
      <c r="F5508">
        <v>2</v>
      </c>
    </row>
    <row r="5509" spans="1:6">
      <c r="A5509">
        <v>4829</v>
      </c>
      <c r="B5509">
        <v>11</v>
      </c>
      <c r="C5509" t="s">
        <v>63</v>
      </c>
      <c r="D5509" t="s">
        <v>92</v>
      </c>
      <c r="E5509">
        <v>5629</v>
      </c>
      <c r="F5509">
        <v>2</v>
      </c>
    </row>
    <row r="5510" spans="1:6">
      <c r="A5510">
        <v>4829</v>
      </c>
      <c r="B5510">
        <v>11</v>
      </c>
      <c r="C5510" t="s">
        <v>63</v>
      </c>
      <c r="D5510" t="s">
        <v>92</v>
      </c>
      <c r="E5510">
        <v>2790</v>
      </c>
      <c r="F5510">
        <v>2</v>
      </c>
    </row>
    <row r="5511" spans="1:6">
      <c r="A5511">
        <v>4829</v>
      </c>
      <c r="B5511">
        <v>11</v>
      </c>
      <c r="C5511" t="s">
        <v>63</v>
      </c>
      <c r="D5511" t="s">
        <v>92</v>
      </c>
      <c r="E5511">
        <v>4520</v>
      </c>
      <c r="F5511">
        <v>2</v>
      </c>
    </row>
    <row r="5512" spans="1:6">
      <c r="A5512">
        <v>4829</v>
      </c>
      <c r="B5512">
        <v>11</v>
      </c>
      <c r="C5512" t="s">
        <v>63</v>
      </c>
      <c r="D5512" t="s">
        <v>92</v>
      </c>
      <c r="E5512">
        <v>3601</v>
      </c>
      <c r="F5512">
        <v>2</v>
      </c>
    </row>
    <row r="5513" spans="1:6">
      <c r="A5513">
        <v>4829</v>
      </c>
      <c r="B5513">
        <v>11</v>
      </c>
      <c r="C5513" t="s">
        <v>63</v>
      </c>
      <c r="D5513" t="s">
        <v>92</v>
      </c>
      <c r="E5513">
        <v>4064</v>
      </c>
      <c r="F5513">
        <v>2</v>
      </c>
    </row>
    <row r="5514" spans="1:6">
      <c r="A5514">
        <v>4829</v>
      </c>
      <c r="B5514">
        <v>11</v>
      </c>
      <c r="C5514" t="s">
        <v>63</v>
      </c>
      <c r="D5514" t="s">
        <v>92</v>
      </c>
      <c r="E5514">
        <v>966</v>
      </c>
      <c r="F5514">
        <v>2</v>
      </c>
    </row>
    <row r="5515" spans="1:6">
      <c r="A5515">
        <v>4829</v>
      </c>
      <c r="B5515">
        <v>11</v>
      </c>
      <c r="C5515" t="s">
        <v>63</v>
      </c>
      <c r="D5515" t="s">
        <v>92</v>
      </c>
      <c r="E5515">
        <v>5921</v>
      </c>
      <c r="F5515">
        <v>1</v>
      </c>
    </row>
    <row r="5516" spans="1:6">
      <c r="A5516">
        <v>4829</v>
      </c>
      <c r="B5516">
        <v>11</v>
      </c>
      <c r="C5516" t="s">
        <v>63</v>
      </c>
      <c r="D5516" t="s">
        <v>92</v>
      </c>
      <c r="E5516">
        <v>4456</v>
      </c>
      <c r="F5516">
        <v>1</v>
      </c>
    </row>
    <row r="5517" spans="1:6">
      <c r="A5517">
        <v>4829</v>
      </c>
      <c r="B5517">
        <v>11</v>
      </c>
      <c r="C5517" t="s">
        <v>63</v>
      </c>
      <c r="D5517" t="s">
        <v>92</v>
      </c>
      <c r="E5517">
        <v>4108</v>
      </c>
      <c r="F5517">
        <v>1</v>
      </c>
    </row>
    <row r="5518" spans="1:6">
      <c r="A5518">
        <v>4829</v>
      </c>
      <c r="B5518">
        <v>11</v>
      </c>
      <c r="C5518" t="s">
        <v>63</v>
      </c>
      <c r="D5518" t="s">
        <v>92</v>
      </c>
      <c r="E5518">
        <v>5616</v>
      </c>
      <c r="F5518">
        <v>1</v>
      </c>
    </row>
    <row r="5519" spans="1:6">
      <c r="A5519">
        <v>4829</v>
      </c>
      <c r="B5519">
        <v>11</v>
      </c>
      <c r="C5519" t="s">
        <v>63</v>
      </c>
      <c r="D5519" t="s">
        <v>92</v>
      </c>
      <c r="E5519">
        <v>2240</v>
      </c>
      <c r="F5519">
        <v>1</v>
      </c>
    </row>
    <row r="5520" spans="1:6">
      <c r="A5520">
        <v>4829</v>
      </c>
      <c r="B5520">
        <v>11</v>
      </c>
      <c r="C5520" t="s">
        <v>63</v>
      </c>
      <c r="D5520" t="s">
        <v>92</v>
      </c>
      <c r="E5520">
        <v>5156</v>
      </c>
      <c r="F5520">
        <v>1</v>
      </c>
    </row>
    <row r="5521" spans="1:6">
      <c r="A5521">
        <v>4829</v>
      </c>
      <c r="B5521">
        <v>11</v>
      </c>
      <c r="C5521" t="s">
        <v>63</v>
      </c>
      <c r="D5521" t="s">
        <v>92</v>
      </c>
      <c r="E5521">
        <v>2774</v>
      </c>
      <c r="F5521">
        <v>1</v>
      </c>
    </row>
    <row r="5522" spans="1:6">
      <c r="A5522">
        <v>4829</v>
      </c>
      <c r="B5522">
        <v>11</v>
      </c>
      <c r="C5522" t="s">
        <v>63</v>
      </c>
      <c r="D5522" t="s">
        <v>92</v>
      </c>
      <c r="E5522">
        <v>3624</v>
      </c>
      <c r="F5522">
        <v>1</v>
      </c>
    </row>
    <row r="5523" spans="1:6">
      <c r="A5523">
        <v>4829</v>
      </c>
      <c r="B5523">
        <v>11</v>
      </c>
      <c r="C5523" t="s">
        <v>63</v>
      </c>
      <c r="D5523" t="s">
        <v>92</v>
      </c>
      <c r="E5523">
        <v>2044</v>
      </c>
      <c r="F5523">
        <v>1</v>
      </c>
    </row>
    <row r="5524" spans="1:6">
      <c r="A5524">
        <v>4829</v>
      </c>
      <c r="B5524">
        <v>11</v>
      </c>
      <c r="C5524" t="s">
        <v>63</v>
      </c>
      <c r="D5524" t="s">
        <v>92</v>
      </c>
      <c r="E5524">
        <v>4846</v>
      </c>
      <c r="F5524">
        <v>1</v>
      </c>
    </row>
    <row r="5525" spans="1:6">
      <c r="A5525">
        <v>4829</v>
      </c>
      <c r="B5525">
        <v>11</v>
      </c>
      <c r="C5525" t="s">
        <v>63</v>
      </c>
      <c r="D5525" t="s">
        <v>92</v>
      </c>
      <c r="E5525">
        <v>5254</v>
      </c>
      <c r="F5525">
        <v>1</v>
      </c>
    </row>
    <row r="5526" spans="1:6">
      <c r="A5526">
        <v>4829</v>
      </c>
      <c r="B5526">
        <v>11</v>
      </c>
      <c r="C5526" t="s">
        <v>63</v>
      </c>
      <c r="D5526" t="s">
        <v>92</v>
      </c>
      <c r="E5526">
        <v>3439</v>
      </c>
      <c r="F5526">
        <v>1</v>
      </c>
    </row>
    <row r="5527" spans="1:6">
      <c r="A5527">
        <v>4829</v>
      </c>
      <c r="B5527">
        <v>11</v>
      </c>
      <c r="C5527" t="s">
        <v>63</v>
      </c>
      <c r="D5527" t="s">
        <v>92</v>
      </c>
      <c r="E5527">
        <v>2019</v>
      </c>
      <c r="F5527">
        <v>1</v>
      </c>
    </row>
    <row r="5528" spans="1:6">
      <c r="A5528">
        <v>4829</v>
      </c>
      <c r="B5528">
        <v>11</v>
      </c>
      <c r="C5528" t="s">
        <v>63</v>
      </c>
      <c r="D5528" t="s">
        <v>92</v>
      </c>
      <c r="E5528">
        <v>3833</v>
      </c>
      <c r="F5528">
        <v>1</v>
      </c>
    </row>
    <row r="5529" spans="1:6">
      <c r="A5529">
        <v>4829</v>
      </c>
      <c r="B5529">
        <v>11</v>
      </c>
      <c r="C5529" t="s">
        <v>63</v>
      </c>
      <c r="D5529" t="s">
        <v>92</v>
      </c>
      <c r="E5529">
        <v>3794</v>
      </c>
      <c r="F5529">
        <v>1</v>
      </c>
    </row>
    <row r="5530" spans="1:6">
      <c r="A5530">
        <v>4829</v>
      </c>
      <c r="B5530">
        <v>11</v>
      </c>
      <c r="C5530" t="s">
        <v>63</v>
      </c>
      <c r="D5530" t="s">
        <v>92</v>
      </c>
      <c r="E5530">
        <v>3326</v>
      </c>
      <c r="F5530">
        <v>1</v>
      </c>
    </row>
    <row r="5531" spans="1:6">
      <c r="A5531">
        <v>4829</v>
      </c>
      <c r="B5531">
        <v>11</v>
      </c>
      <c r="C5531" t="s">
        <v>63</v>
      </c>
      <c r="D5531" t="s">
        <v>92</v>
      </c>
      <c r="E5531">
        <v>6125</v>
      </c>
      <c r="F5531">
        <v>1</v>
      </c>
    </row>
    <row r="5532" spans="1:6">
      <c r="A5532">
        <v>4829</v>
      </c>
      <c r="B5532">
        <v>11</v>
      </c>
      <c r="C5532" t="s">
        <v>63</v>
      </c>
      <c r="D5532" t="s">
        <v>92</v>
      </c>
      <c r="E5532">
        <v>3987</v>
      </c>
      <c r="F5532">
        <v>1</v>
      </c>
    </row>
    <row r="5533" spans="1:6">
      <c r="A5533">
        <v>4829</v>
      </c>
      <c r="B5533">
        <v>11</v>
      </c>
      <c r="C5533" t="s">
        <v>63</v>
      </c>
      <c r="D5533" t="s">
        <v>92</v>
      </c>
      <c r="E5533">
        <v>5111</v>
      </c>
      <c r="F5533">
        <v>1</v>
      </c>
    </row>
    <row r="5534" spans="1:6">
      <c r="A5534">
        <v>4829</v>
      </c>
      <c r="B5534">
        <v>11</v>
      </c>
      <c r="C5534" t="s">
        <v>63</v>
      </c>
      <c r="D5534" t="s">
        <v>92</v>
      </c>
      <c r="E5534">
        <v>3792</v>
      </c>
      <c r="F5534">
        <v>1</v>
      </c>
    </row>
    <row r="5535" spans="1:6">
      <c r="A5535">
        <v>4829</v>
      </c>
      <c r="B5535">
        <v>11</v>
      </c>
      <c r="C5535" t="s">
        <v>63</v>
      </c>
      <c r="D5535" t="s">
        <v>92</v>
      </c>
      <c r="E5535">
        <v>2215</v>
      </c>
      <c r="F5535">
        <v>1</v>
      </c>
    </row>
    <row r="5536" spans="1:6">
      <c r="A5536">
        <v>4829</v>
      </c>
      <c r="B5536">
        <v>11</v>
      </c>
      <c r="C5536" t="s">
        <v>63</v>
      </c>
      <c r="D5536" t="s">
        <v>92</v>
      </c>
      <c r="E5536">
        <v>3112</v>
      </c>
      <c r="F5536">
        <v>1</v>
      </c>
    </row>
    <row r="5537" spans="1:6">
      <c r="A5537">
        <v>4829</v>
      </c>
      <c r="B5537">
        <v>11</v>
      </c>
      <c r="C5537" t="s">
        <v>63</v>
      </c>
      <c r="D5537" t="s">
        <v>92</v>
      </c>
      <c r="E5537">
        <v>2744</v>
      </c>
      <c r="F5537">
        <v>1</v>
      </c>
    </row>
    <row r="5538" spans="1:6">
      <c r="A5538">
        <v>4829</v>
      </c>
      <c r="B5538">
        <v>11</v>
      </c>
      <c r="C5538" t="s">
        <v>63</v>
      </c>
      <c r="D5538" t="s">
        <v>92</v>
      </c>
      <c r="E5538">
        <v>237</v>
      </c>
      <c r="F5538">
        <v>1</v>
      </c>
    </row>
    <row r="5539" spans="1:6">
      <c r="A5539">
        <v>4829</v>
      </c>
      <c r="B5539">
        <v>11</v>
      </c>
      <c r="C5539" t="s">
        <v>63</v>
      </c>
      <c r="D5539" t="s">
        <v>92</v>
      </c>
      <c r="E5539">
        <v>4775</v>
      </c>
      <c r="F5539">
        <v>1</v>
      </c>
    </row>
    <row r="5540" spans="1:6">
      <c r="A5540">
        <v>4829</v>
      </c>
      <c r="B5540">
        <v>11</v>
      </c>
      <c r="C5540" t="s">
        <v>63</v>
      </c>
      <c r="D5540" t="s">
        <v>92</v>
      </c>
      <c r="E5540">
        <v>2039</v>
      </c>
      <c r="F5540">
        <v>1</v>
      </c>
    </row>
    <row r="5541" spans="1:6">
      <c r="A5541">
        <v>4829</v>
      </c>
      <c r="B5541">
        <v>11</v>
      </c>
      <c r="C5541" t="s">
        <v>63</v>
      </c>
      <c r="D5541" t="s">
        <v>92</v>
      </c>
      <c r="E5541">
        <v>3700</v>
      </c>
      <c r="F5541">
        <v>1</v>
      </c>
    </row>
    <row r="5542" spans="1:6">
      <c r="A5542">
        <v>4829</v>
      </c>
      <c r="B5542">
        <v>11</v>
      </c>
      <c r="C5542" t="s">
        <v>63</v>
      </c>
      <c r="D5542" t="s">
        <v>92</v>
      </c>
      <c r="E5542">
        <v>3296</v>
      </c>
      <c r="F5542">
        <v>1</v>
      </c>
    </row>
    <row r="5543" spans="1:6">
      <c r="A5543">
        <v>4829</v>
      </c>
      <c r="B5543">
        <v>11</v>
      </c>
      <c r="C5543" t="s">
        <v>63</v>
      </c>
      <c r="D5543" t="s">
        <v>92</v>
      </c>
      <c r="E5543">
        <v>3156</v>
      </c>
      <c r="F5543">
        <v>1</v>
      </c>
    </row>
    <row r="5544" spans="1:6">
      <c r="A5544">
        <v>4829</v>
      </c>
      <c r="B5544">
        <v>11</v>
      </c>
      <c r="C5544" t="s">
        <v>63</v>
      </c>
      <c r="D5544" t="s">
        <v>92</v>
      </c>
      <c r="E5544">
        <v>2495</v>
      </c>
      <c r="F5544">
        <v>1</v>
      </c>
    </row>
    <row r="5545" spans="1:6">
      <c r="A5545">
        <v>4829</v>
      </c>
      <c r="B5545">
        <v>11</v>
      </c>
      <c r="C5545" t="s">
        <v>63</v>
      </c>
      <c r="D5545" t="s">
        <v>92</v>
      </c>
      <c r="E5545">
        <v>1221</v>
      </c>
      <c r="F5545">
        <v>1</v>
      </c>
    </row>
    <row r="5546" spans="1:6">
      <c r="A5546">
        <v>4829</v>
      </c>
      <c r="B5546">
        <v>11</v>
      </c>
      <c r="C5546" t="s">
        <v>63</v>
      </c>
      <c r="D5546" t="s">
        <v>92</v>
      </c>
      <c r="E5546">
        <v>5274</v>
      </c>
      <c r="F5546">
        <v>1</v>
      </c>
    </row>
    <row r="5547" spans="1:6">
      <c r="A5547">
        <v>4829</v>
      </c>
      <c r="B5547">
        <v>11</v>
      </c>
      <c r="C5547" t="s">
        <v>63</v>
      </c>
      <c r="D5547" t="s">
        <v>92</v>
      </c>
      <c r="E5547">
        <v>3957</v>
      </c>
      <c r="F5547">
        <v>1</v>
      </c>
    </row>
    <row r="5548" spans="1:6">
      <c r="A5548">
        <v>4829</v>
      </c>
      <c r="B5548">
        <v>11</v>
      </c>
      <c r="C5548" t="s">
        <v>63</v>
      </c>
      <c r="D5548" t="s">
        <v>92</v>
      </c>
      <c r="E5548">
        <v>2537</v>
      </c>
      <c r="F5548">
        <v>1</v>
      </c>
    </row>
    <row r="5549" spans="1:6">
      <c r="A5549">
        <v>4829</v>
      </c>
      <c r="B5549">
        <v>11</v>
      </c>
      <c r="C5549" t="s">
        <v>63</v>
      </c>
      <c r="D5549" t="s">
        <v>92</v>
      </c>
      <c r="E5549">
        <v>2066</v>
      </c>
      <c r="F5549">
        <v>1</v>
      </c>
    </row>
    <row r="5550" spans="1:6">
      <c r="A5550">
        <v>4829</v>
      </c>
      <c r="B5550">
        <v>11</v>
      </c>
      <c r="C5550" t="s">
        <v>63</v>
      </c>
      <c r="D5550" t="s">
        <v>92</v>
      </c>
      <c r="E5550">
        <v>5703</v>
      </c>
      <c r="F5550">
        <v>1</v>
      </c>
    </row>
    <row r="5551" spans="1:6">
      <c r="A5551">
        <v>4829</v>
      </c>
      <c r="B5551">
        <v>11</v>
      </c>
      <c r="C5551" t="s">
        <v>63</v>
      </c>
      <c r="D5551" t="s">
        <v>92</v>
      </c>
      <c r="E5551">
        <v>3525</v>
      </c>
      <c r="F5551">
        <v>1</v>
      </c>
    </row>
    <row r="5552" spans="1:6">
      <c r="A5552">
        <v>4829</v>
      </c>
      <c r="B5552">
        <v>11</v>
      </c>
      <c r="C5552" t="s">
        <v>63</v>
      </c>
      <c r="D5552" t="s">
        <v>92</v>
      </c>
      <c r="E5552">
        <v>3435</v>
      </c>
      <c r="F5552">
        <v>1</v>
      </c>
    </row>
    <row r="5553" spans="1:6">
      <c r="A5553">
        <v>4829</v>
      </c>
      <c r="B5553">
        <v>11</v>
      </c>
      <c r="C5553" t="s">
        <v>63</v>
      </c>
      <c r="D5553" t="s">
        <v>92</v>
      </c>
      <c r="E5553">
        <v>1214</v>
      </c>
      <c r="F5553">
        <v>1</v>
      </c>
    </row>
    <row r="5554" spans="1:6">
      <c r="A5554">
        <v>4829</v>
      </c>
      <c r="B5554">
        <v>11</v>
      </c>
      <c r="C5554" t="s">
        <v>63</v>
      </c>
      <c r="D5554" t="s">
        <v>92</v>
      </c>
      <c r="E5554">
        <v>3935</v>
      </c>
      <c r="F5554">
        <v>1</v>
      </c>
    </row>
    <row r="5555" spans="1:6">
      <c r="A5555">
        <v>4829</v>
      </c>
      <c r="B5555">
        <v>11</v>
      </c>
      <c r="C5555" t="s">
        <v>63</v>
      </c>
      <c r="D5555" t="s">
        <v>92</v>
      </c>
      <c r="E5555">
        <v>5944</v>
      </c>
      <c r="F5555">
        <v>1</v>
      </c>
    </row>
    <row r="5556" spans="1:6">
      <c r="A5556">
        <v>4829</v>
      </c>
      <c r="B5556">
        <v>11</v>
      </c>
      <c r="C5556" t="s">
        <v>63</v>
      </c>
      <c r="D5556" t="s">
        <v>92</v>
      </c>
      <c r="E5556">
        <v>2116</v>
      </c>
      <c r="F5556">
        <v>1</v>
      </c>
    </row>
    <row r="5557" spans="1:6">
      <c r="A5557">
        <v>4829</v>
      </c>
      <c r="B5557">
        <v>11</v>
      </c>
      <c r="C5557" t="s">
        <v>63</v>
      </c>
      <c r="D5557" t="s">
        <v>92</v>
      </c>
      <c r="E5557">
        <v>3664</v>
      </c>
      <c r="F5557">
        <v>1</v>
      </c>
    </row>
    <row r="5558" spans="1:6">
      <c r="A5558">
        <v>4829</v>
      </c>
      <c r="B5558">
        <v>11</v>
      </c>
      <c r="C5558" t="s">
        <v>63</v>
      </c>
      <c r="D5558" t="s">
        <v>92</v>
      </c>
      <c r="E5558">
        <v>4881</v>
      </c>
      <c r="F5558">
        <v>1</v>
      </c>
    </row>
    <row r="5559" spans="1:6">
      <c r="A5559">
        <v>4829</v>
      </c>
      <c r="B5559">
        <v>11</v>
      </c>
      <c r="C5559" t="s">
        <v>63</v>
      </c>
      <c r="D5559" t="s">
        <v>92</v>
      </c>
      <c r="E5559">
        <v>3903</v>
      </c>
      <c r="F5559">
        <v>1</v>
      </c>
    </row>
    <row r="5560" spans="1:6">
      <c r="A5560">
        <v>4829</v>
      </c>
      <c r="B5560">
        <v>11</v>
      </c>
      <c r="C5560" t="s">
        <v>63</v>
      </c>
      <c r="D5560" t="s">
        <v>92</v>
      </c>
      <c r="E5560">
        <v>4863</v>
      </c>
      <c r="F5560">
        <v>1</v>
      </c>
    </row>
    <row r="5561" spans="1:6">
      <c r="A5561">
        <v>4829</v>
      </c>
      <c r="B5561">
        <v>11</v>
      </c>
      <c r="C5561" t="s">
        <v>63</v>
      </c>
      <c r="D5561" t="s">
        <v>92</v>
      </c>
      <c r="E5561">
        <v>4580</v>
      </c>
      <c r="F5561">
        <v>1</v>
      </c>
    </row>
    <row r="5562" spans="1:6">
      <c r="A5562">
        <v>4829</v>
      </c>
      <c r="B5562">
        <v>11</v>
      </c>
      <c r="C5562" t="s">
        <v>63</v>
      </c>
      <c r="D5562" t="s">
        <v>92</v>
      </c>
      <c r="E5562">
        <v>1104</v>
      </c>
      <c r="F5562">
        <v>1</v>
      </c>
    </row>
    <row r="5563" spans="1:6">
      <c r="A5563">
        <v>4829</v>
      </c>
      <c r="B5563">
        <v>11</v>
      </c>
      <c r="C5563" t="s">
        <v>63</v>
      </c>
      <c r="D5563" t="s">
        <v>92</v>
      </c>
      <c r="E5563">
        <v>4236</v>
      </c>
      <c r="F5563">
        <v>1</v>
      </c>
    </row>
    <row r="5564" spans="1:6">
      <c r="A5564">
        <v>4829</v>
      </c>
      <c r="B5564">
        <v>11</v>
      </c>
      <c r="C5564" t="s">
        <v>63</v>
      </c>
      <c r="D5564" t="s">
        <v>92</v>
      </c>
      <c r="E5564">
        <v>106</v>
      </c>
      <c r="F5564">
        <v>1</v>
      </c>
    </row>
    <row r="5565" spans="1:6">
      <c r="A5565">
        <v>4829</v>
      </c>
      <c r="B5565">
        <v>11</v>
      </c>
      <c r="C5565" t="s">
        <v>63</v>
      </c>
      <c r="D5565" t="s">
        <v>92</v>
      </c>
      <c r="E5565">
        <v>2598</v>
      </c>
      <c r="F5565">
        <v>1</v>
      </c>
    </row>
    <row r="5566" spans="1:6">
      <c r="A5566">
        <v>4829</v>
      </c>
      <c r="B5566">
        <v>11</v>
      </c>
      <c r="C5566" t="s">
        <v>63</v>
      </c>
      <c r="D5566" t="s">
        <v>92</v>
      </c>
      <c r="E5566">
        <v>1114</v>
      </c>
      <c r="F5566">
        <v>1</v>
      </c>
    </row>
    <row r="5567" spans="1:6">
      <c r="A5567">
        <v>4829</v>
      </c>
      <c r="B5567">
        <v>11</v>
      </c>
      <c r="C5567" t="s">
        <v>63</v>
      </c>
      <c r="D5567" t="s">
        <v>92</v>
      </c>
      <c r="E5567">
        <v>5847</v>
      </c>
      <c r="F5567">
        <v>1</v>
      </c>
    </row>
    <row r="5568" spans="1:6">
      <c r="A5568">
        <v>4829</v>
      </c>
      <c r="B5568">
        <v>11</v>
      </c>
      <c r="C5568" t="s">
        <v>63</v>
      </c>
      <c r="D5568" t="s">
        <v>92</v>
      </c>
      <c r="E5568">
        <v>4710</v>
      </c>
      <c r="F5568">
        <v>1</v>
      </c>
    </row>
    <row r="5569" spans="1:6">
      <c r="A5569">
        <v>4829</v>
      </c>
      <c r="B5569">
        <v>11</v>
      </c>
      <c r="C5569" t="s">
        <v>63</v>
      </c>
      <c r="D5569" t="s">
        <v>92</v>
      </c>
      <c r="E5569">
        <v>6029</v>
      </c>
      <c r="F5569">
        <v>1</v>
      </c>
    </row>
    <row r="5570" spans="1:6">
      <c r="A5570">
        <v>4829</v>
      </c>
      <c r="B5570">
        <v>11</v>
      </c>
      <c r="C5570" t="s">
        <v>63</v>
      </c>
      <c r="D5570" t="s">
        <v>92</v>
      </c>
      <c r="E5570">
        <v>4396</v>
      </c>
      <c r="F5570">
        <v>1</v>
      </c>
    </row>
    <row r="5571" spans="1:6">
      <c r="A5571">
        <v>4829</v>
      </c>
      <c r="B5571">
        <v>11</v>
      </c>
      <c r="C5571" t="s">
        <v>63</v>
      </c>
      <c r="D5571" t="s">
        <v>92</v>
      </c>
      <c r="E5571">
        <v>3684</v>
      </c>
      <c r="F5571">
        <v>1</v>
      </c>
    </row>
    <row r="5572" spans="1:6">
      <c r="A5572">
        <v>4829</v>
      </c>
      <c r="B5572">
        <v>11</v>
      </c>
      <c r="C5572" t="s">
        <v>63</v>
      </c>
      <c r="D5572" t="s">
        <v>92</v>
      </c>
      <c r="E5572">
        <v>3686</v>
      </c>
      <c r="F5572">
        <v>1</v>
      </c>
    </row>
    <row r="5573" spans="1:6">
      <c r="A5573">
        <v>4829</v>
      </c>
      <c r="B5573">
        <v>11</v>
      </c>
      <c r="C5573" t="s">
        <v>63</v>
      </c>
      <c r="D5573" t="s">
        <v>92</v>
      </c>
      <c r="E5573">
        <v>4133</v>
      </c>
      <c r="F5573">
        <v>1</v>
      </c>
    </row>
    <row r="5574" spans="1:6">
      <c r="A5574">
        <v>4829</v>
      </c>
      <c r="B5574">
        <v>11</v>
      </c>
      <c r="C5574" t="s">
        <v>63</v>
      </c>
      <c r="D5574" t="s">
        <v>92</v>
      </c>
      <c r="E5574">
        <v>6083</v>
      </c>
      <c r="F5574">
        <v>1</v>
      </c>
    </row>
    <row r="5575" spans="1:6">
      <c r="A5575">
        <v>4829</v>
      </c>
      <c r="B5575">
        <v>11</v>
      </c>
      <c r="C5575" t="s">
        <v>63</v>
      </c>
      <c r="D5575" t="s">
        <v>92</v>
      </c>
      <c r="E5575">
        <v>2852</v>
      </c>
      <c r="F5575">
        <v>1</v>
      </c>
    </row>
    <row r="5576" spans="1:6">
      <c r="A5576">
        <v>4829</v>
      </c>
      <c r="B5576">
        <v>11</v>
      </c>
      <c r="C5576" t="s">
        <v>63</v>
      </c>
      <c r="D5576" t="s">
        <v>92</v>
      </c>
      <c r="E5576">
        <v>4730</v>
      </c>
      <c r="F5576">
        <v>1</v>
      </c>
    </row>
    <row r="5577" spans="1:6">
      <c r="A5577">
        <v>4829</v>
      </c>
      <c r="B5577">
        <v>11</v>
      </c>
      <c r="C5577" t="s">
        <v>63</v>
      </c>
      <c r="D5577" t="s">
        <v>92</v>
      </c>
      <c r="E5577">
        <v>69</v>
      </c>
      <c r="F5577">
        <v>1</v>
      </c>
    </row>
    <row r="5578" spans="1:6">
      <c r="A5578">
        <v>4829</v>
      </c>
      <c r="B5578">
        <v>11</v>
      </c>
      <c r="C5578" t="s">
        <v>63</v>
      </c>
      <c r="D5578" t="s">
        <v>92</v>
      </c>
      <c r="E5578">
        <v>6046</v>
      </c>
      <c r="F5578">
        <v>1</v>
      </c>
    </row>
    <row r="5579" spans="1:6">
      <c r="A5579">
        <v>4829</v>
      </c>
      <c r="B5579">
        <v>11</v>
      </c>
      <c r="C5579" t="s">
        <v>63</v>
      </c>
      <c r="D5579" t="s">
        <v>92</v>
      </c>
      <c r="E5579">
        <v>2079</v>
      </c>
      <c r="F5579">
        <v>1</v>
      </c>
    </row>
    <row r="5580" spans="1:6">
      <c r="A5580">
        <v>4829</v>
      </c>
      <c r="B5580">
        <v>11</v>
      </c>
      <c r="C5580" t="s">
        <v>63</v>
      </c>
      <c r="D5580" t="s">
        <v>92</v>
      </c>
      <c r="E5580">
        <v>6093</v>
      </c>
      <c r="F5580">
        <v>1</v>
      </c>
    </row>
    <row r="5581" spans="1:6">
      <c r="A5581">
        <v>4829</v>
      </c>
      <c r="B5581">
        <v>11</v>
      </c>
      <c r="C5581" t="s">
        <v>63</v>
      </c>
      <c r="D5581" t="s">
        <v>92</v>
      </c>
      <c r="E5581">
        <v>5591</v>
      </c>
      <c r="F5581">
        <v>1</v>
      </c>
    </row>
    <row r="5582" spans="1:6">
      <c r="A5582">
        <v>4829</v>
      </c>
      <c r="B5582">
        <v>11</v>
      </c>
      <c r="C5582" t="s">
        <v>63</v>
      </c>
      <c r="D5582" t="s">
        <v>92</v>
      </c>
      <c r="E5582">
        <v>4262</v>
      </c>
      <c r="F5582">
        <v>1</v>
      </c>
    </row>
    <row r="5583" spans="1:6">
      <c r="A5583">
        <v>4829</v>
      </c>
      <c r="B5583">
        <v>11</v>
      </c>
      <c r="C5583" t="s">
        <v>63</v>
      </c>
      <c r="D5583" t="s">
        <v>92</v>
      </c>
      <c r="E5583">
        <v>5624</v>
      </c>
      <c r="F5583">
        <v>1</v>
      </c>
    </row>
    <row r="5584" spans="1:6">
      <c r="A5584">
        <v>4829</v>
      </c>
      <c r="B5584">
        <v>11</v>
      </c>
      <c r="C5584" t="s">
        <v>63</v>
      </c>
      <c r="D5584" t="s">
        <v>92</v>
      </c>
      <c r="E5584">
        <v>977</v>
      </c>
      <c r="F5584">
        <v>1</v>
      </c>
    </row>
    <row r="5585" spans="1:6">
      <c r="A5585">
        <v>4829</v>
      </c>
      <c r="B5585">
        <v>11</v>
      </c>
      <c r="C5585" t="s">
        <v>63</v>
      </c>
      <c r="D5585" t="s">
        <v>92</v>
      </c>
      <c r="E5585">
        <v>5809</v>
      </c>
      <c r="F5585">
        <v>1</v>
      </c>
    </row>
    <row r="5586" spans="1:6">
      <c r="A5586">
        <v>4829</v>
      </c>
      <c r="B5586">
        <v>11</v>
      </c>
      <c r="C5586" t="s">
        <v>63</v>
      </c>
      <c r="D5586" t="s">
        <v>92</v>
      </c>
      <c r="E5586">
        <v>152</v>
      </c>
      <c r="F5586">
        <v>1</v>
      </c>
    </row>
    <row r="5587" spans="1:6">
      <c r="A5587">
        <v>4829</v>
      </c>
      <c r="B5587">
        <v>11</v>
      </c>
      <c r="C5587" t="s">
        <v>63</v>
      </c>
      <c r="D5587" t="s">
        <v>92</v>
      </c>
      <c r="E5587">
        <v>3514</v>
      </c>
      <c r="F5587">
        <v>1</v>
      </c>
    </row>
    <row r="5588" spans="1:6">
      <c r="A5588">
        <v>4829</v>
      </c>
      <c r="B5588">
        <v>11</v>
      </c>
      <c r="C5588" t="s">
        <v>62</v>
      </c>
      <c r="D5588" t="s">
        <v>92</v>
      </c>
      <c r="E5588">
        <v>4340</v>
      </c>
      <c r="F5588">
        <v>165</v>
      </c>
    </row>
    <row r="5589" spans="1:6">
      <c r="A5589">
        <v>4829</v>
      </c>
      <c r="B5589">
        <v>11</v>
      </c>
      <c r="C5589" t="s">
        <v>62</v>
      </c>
      <c r="D5589" t="s">
        <v>92</v>
      </c>
      <c r="E5589">
        <v>5393</v>
      </c>
      <c r="F5589">
        <v>152</v>
      </c>
    </row>
    <row r="5590" spans="1:6">
      <c r="A5590">
        <v>4829</v>
      </c>
      <c r="B5590">
        <v>11</v>
      </c>
      <c r="C5590" t="s">
        <v>62</v>
      </c>
      <c r="D5590" t="s">
        <v>92</v>
      </c>
      <c r="E5590">
        <v>1126</v>
      </c>
      <c r="F5590">
        <v>43</v>
      </c>
    </row>
    <row r="5591" spans="1:6">
      <c r="A5591">
        <v>4829</v>
      </c>
      <c r="B5591">
        <v>11</v>
      </c>
      <c r="C5591" t="s">
        <v>62</v>
      </c>
      <c r="D5591" t="s">
        <v>92</v>
      </c>
      <c r="E5591">
        <v>5426</v>
      </c>
      <c r="F5591">
        <v>27</v>
      </c>
    </row>
    <row r="5592" spans="1:6">
      <c r="A5592">
        <v>4829</v>
      </c>
      <c r="B5592">
        <v>11</v>
      </c>
      <c r="C5592" t="s">
        <v>62</v>
      </c>
      <c r="D5592" t="s">
        <v>92</v>
      </c>
      <c r="E5592">
        <v>2504</v>
      </c>
      <c r="F5592">
        <v>26</v>
      </c>
    </row>
    <row r="5593" spans="1:6">
      <c r="A5593">
        <v>4829</v>
      </c>
      <c r="B5593">
        <v>11</v>
      </c>
      <c r="C5593" t="s">
        <v>62</v>
      </c>
      <c r="D5593" t="s">
        <v>92</v>
      </c>
      <c r="E5593">
        <v>5582</v>
      </c>
      <c r="F5593">
        <v>23</v>
      </c>
    </row>
    <row r="5594" spans="1:6">
      <c r="A5594">
        <v>4829</v>
      </c>
      <c r="B5594">
        <v>11</v>
      </c>
      <c r="C5594" t="s">
        <v>62</v>
      </c>
      <c r="D5594" t="s">
        <v>92</v>
      </c>
      <c r="E5594">
        <v>5148</v>
      </c>
      <c r="F5594">
        <v>21</v>
      </c>
    </row>
    <row r="5595" spans="1:6">
      <c r="A5595">
        <v>4829</v>
      </c>
      <c r="B5595">
        <v>11</v>
      </c>
      <c r="C5595" t="s">
        <v>62</v>
      </c>
      <c r="D5595" t="s">
        <v>92</v>
      </c>
      <c r="E5595">
        <v>5459</v>
      </c>
      <c r="F5595">
        <v>21</v>
      </c>
    </row>
    <row r="5596" spans="1:6">
      <c r="A5596">
        <v>4829</v>
      </c>
      <c r="B5596">
        <v>11</v>
      </c>
      <c r="C5596" t="s">
        <v>62</v>
      </c>
      <c r="D5596" t="s">
        <v>92</v>
      </c>
      <c r="E5596">
        <v>224</v>
      </c>
      <c r="F5596">
        <v>19</v>
      </c>
    </row>
    <row r="5597" spans="1:6">
      <c r="A5597">
        <v>4829</v>
      </c>
      <c r="B5597">
        <v>11</v>
      </c>
      <c r="C5597" t="s">
        <v>62</v>
      </c>
      <c r="D5597" t="s">
        <v>92</v>
      </c>
      <c r="E5597">
        <v>159</v>
      </c>
      <c r="F5597">
        <v>19</v>
      </c>
    </row>
    <row r="5598" spans="1:6">
      <c r="A5598">
        <v>4829</v>
      </c>
      <c r="B5598">
        <v>11</v>
      </c>
      <c r="C5598" t="s">
        <v>62</v>
      </c>
      <c r="D5598" t="s">
        <v>92</v>
      </c>
      <c r="E5598">
        <v>3743</v>
      </c>
      <c r="F5598">
        <v>17</v>
      </c>
    </row>
    <row r="5599" spans="1:6">
      <c r="A5599">
        <v>4829</v>
      </c>
      <c r="B5599">
        <v>11</v>
      </c>
      <c r="C5599" t="s">
        <v>62</v>
      </c>
      <c r="D5599" t="s">
        <v>92</v>
      </c>
      <c r="E5599">
        <v>231</v>
      </c>
      <c r="F5599">
        <v>16</v>
      </c>
    </row>
    <row r="5600" spans="1:6">
      <c r="A5600">
        <v>4829</v>
      </c>
      <c r="B5600">
        <v>11</v>
      </c>
      <c r="C5600" t="s">
        <v>62</v>
      </c>
      <c r="D5600" t="s">
        <v>92</v>
      </c>
      <c r="E5600">
        <v>1314</v>
      </c>
      <c r="F5600">
        <v>12</v>
      </c>
    </row>
    <row r="5601" spans="1:6">
      <c r="A5601">
        <v>4829</v>
      </c>
      <c r="B5601">
        <v>11</v>
      </c>
      <c r="C5601" t="s">
        <v>62</v>
      </c>
      <c r="D5601" t="s">
        <v>92</v>
      </c>
      <c r="E5601">
        <v>3990</v>
      </c>
      <c r="F5601">
        <v>10</v>
      </c>
    </row>
    <row r="5602" spans="1:6">
      <c r="A5602">
        <v>4829</v>
      </c>
      <c r="B5602">
        <v>11</v>
      </c>
      <c r="C5602" t="s">
        <v>62</v>
      </c>
      <c r="D5602" t="s">
        <v>92</v>
      </c>
      <c r="E5602">
        <v>1301</v>
      </c>
      <c r="F5602">
        <v>10</v>
      </c>
    </row>
    <row r="5603" spans="1:6">
      <c r="A5603">
        <v>4829</v>
      </c>
      <c r="B5603">
        <v>11</v>
      </c>
      <c r="C5603" t="s">
        <v>62</v>
      </c>
      <c r="D5603" t="s">
        <v>92</v>
      </c>
      <c r="E5603">
        <v>3780</v>
      </c>
      <c r="F5603">
        <v>8</v>
      </c>
    </row>
    <row r="5604" spans="1:6">
      <c r="A5604">
        <v>4829</v>
      </c>
      <c r="B5604">
        <v>11</v>
      </c>
      <c r="C5604" t="s">
        <v>62</v>
      </c>
      <c r="D5604" t="s">
        <v>92</v>
      </c>
      <c r="E5604">
        <v>5530</v>
      </c>
      <c r="F5604">
        <v>7</v>
      </c>
    </row>
    <row r="5605" spans="1:6">
      <c r="A5605">
        <v>4829</v>
      </c>
      <c r="B5605">
        <v>11</v>
      </c>
      <c r="C5605" t="s">
        <v>62</v>
      </c>
      <c r="D5605" t="s">
        <v>92</v>
      </c>
      <c r="E5605">
        <v>14</v>
      </c>
      <c r="F5605">
        <v>7</v>
      </c>
    </row>
    <row r="5606" spans="1:6">
      <c r="A5606">
        <v>4829</v>
      </c>
      <c r="B5606">
        <v>11</v>
      </c>
      <c r="C5606" t="s">
        <v>62</v>
      </c>
      <c r="D5606" t="s">
        <v>92</v>
      </c>
      <c r="E5606">
        <v>5097</v>
      </c>
      <c r="F5606">
        <v>7</v>
      </c>
    </row>
    <row r="5607" spans="1:6">
      <c r="A5607">
        <v>4829</v>
      </c>
      <c r="B5607">
        <v>11</v>
      </c>
      <c r="C5607" t="s">
        <v>62</v>
      </c>
      <c r="D5607" t="s">
        <v>92</v>
      </c>
      <c r="E5607">
        <v>3725</v>
      </c>
      <c r="F5607">
        <v>6</v>
      </c>
    </row>
    <row r="5608" spans="1:6">
      <c r="A5608">
        <v>4829</v>
      </c>
      <c r="B5608">
        <v>11</v>
      </c>
      <c r="C5608" t="s">
        <v>62</v>
      </c>
      <c r="D5608" t="s">
        <v>92</v>
      </c>
      <c r="E5608">
        <v>3264</v>
      </c>
      <c r="F5608">
        <v>6</v>
      </c>
    </row>
    <row r="5609" spans="1:6">
      <c r="A5609">
        <v>4829</v>
      </c>
      <c r="B5609">
        <v>11</v>
      </c>
      <c r="C5609" t="s">
        <v>62</v>
      </c>
      <c r="D5609" t="s">
        <v>92</v>
      </c>
      <c r="E5609">
        <v>3983</v>
      </c>
      <c r="F5609">
        <v>6</v>
      </c>
    </row>
    <row r="5610" spans="1:6">
      <c r="A5610">
        <v>4829</v>
      </c>
      <c r="B5610">
        <v>11</v>
      </c>
      <c r="C5610" t="s">
        <v>62</v>
      </c>
      <c r="D5610" t="s">
        <v>92</v>
      </c>
      <c r="E5610">
        <v>2613</v>
      </c>
      <c r="F5610">
        <v>5</v>
      </c>
    </row>
    <row r="5611" spans="1:6">
      <c r="A5611">
        <v>4829</v>
      </c>
      <c r="B5611">
        <v>11</v>
      </c>
      <c r="C5611" t="s">
        <v>62</v>
      </c>
      <c r="D5611" t="s">
        <v>92</v>
      </c>
      <c r="E5611">
        <v>3098</v>
      </c>
      <c r="F5611">
        <v>5</v>
      </c>
    </row>
    <row r="5612" spans="1:6">
      <c r="A5612">
        <v>4829</v>
      </c>
      <c r="B5612">
        <v>11</v>
      </c>
      <c r="C5612" t="s">
        <v>62</v>
      </c>
      <c r="D5612" t="s">
        <v>92</v>
      </c>
      <c r="E5612">
        <v>5656</v>
      </c>
      <c r="F5612">
        <v>5</v>
      </c>
    </row>
    <row r="5613" spans="1:6">
      <c r="A5613">
        <v>4829</v>
      </c>
      <c r="B5613">
        <v>11</v>
      </c>
      <c r="C5613" t="s">
        <v>62</v>
      </c>
      <c r="D5613" t="s">
        <v>92</v>
      </c>
      <c r="E5613">
        <v>250</v>
      </c>
      <c r="F5613">
        <v>5</v>
      </c>
    </row>
    <row r="5614" spans="1:6">
      <c r="A5614">
        <v>4829</v>
      </c>
      <c r="B5614">
        <v>11</v>
      </c>
      <c r="C5614" t="s">
        <v>62</v>
      </c>
      <c r="D5614" t="s">
        <v>92</v>
      </c>
      <c r="E5614">
        <v>3733</v>
      </c>
      <c r="F5614">
        <v>5</v>
      </c>
    </row>
    <row r="5615" spans="1:6">
      <c r="A5615">
        <v>4829</v>
      </c>
      <c r="B5615">
        <v>11</v>
      </c>
      <c r="C5615" t="s">
        <v>62</v>
      </c>
      <c r="D5615" t="s">
        <v>92</v>
      </c>
      <c r="E5615">
        <v>3226</v>
      </c>
      <c r="F5615">
        <v>5</v>
      </c>
    </row>
    <row r="5616" spans="1:6">
      <c r="A5616">
        <v>4829</v>
      </c>
      <c r="B5616">
        <v>11</v>
      </c>
      <c r="C5616" t="s">
        <v>62</v>
      </c>
      <c r="D5616" t="s">
        <v>92</v>
      </c>
      <c r="E5616">
        <v>2168</v>
      </c>
      <c r="F5616">
        <v>5</v>
      </c>
    </row>
    <row r="5617" spans="1:6">
      <c r="A5617">
        <v>4829</v>
      </c>
      <c r="B5617">
        <v>11</v>
      </c>
      <c r="C5617" t="s">
        <v>62</v>
      </c>
      <c r="D5617" t="s">
        <v>92</v>
      </c>
      <c r="E5617">
        <v>3473</v>
      </c>
      <c r="F5617">
        <v>4</v>
      </c>
    </row>
    <row r="5618" spans="1:6">
      <c r="A5618">
        <v>4829</v>
      </c>
      <c r="B5618">
        <v>11</v>
      </c>
      <c r="C5618" t="s">
        <v>62</v>
      </c>
      <c r="D5618" t="s">
        <v>92</v>
      </c>
      <c r="E5618">
        <v>1218</v>
      </c>
      <c r="F5618">
        <v>4</v>
      </c>
    </row>
    <row r="5619" spans="1:6">
      <c r="A5619">
        <v>4829</v>
      </c>
      <c r="B5619">
        <v>11</v>
      </c>
      <c r="C5619" t="s">
        <v>62</v>
      </c>
      <c r="D5619" t="s">
        <v>92</v>
      </c>
      <c r="E5619">
        <v>259</v>
      </c>
      <c r="F5619">
        <v>4</v>
      </c>
    </row>
    <row r="5620" spans="1:6">
      <c r="A5620">
        <v>4829</v>
      </c>
      <c r="B5620">
        <v>11</v>
      </c>
      <c r="C5620" t="s">
        <v>62</v>
      </c>
      <c r="D5620" t="s">
        <v>92</v>
      </c>
      <c r="E5620">
        <v>69</v>
      </c>
      <c r="F5620">
        <v>4</v>
      </c>
    </row>
    <row r="5621" spans="1:6">
      <c r="A5621">
        <v>4829</v>
      </c>
      <c r="B5621">
        <v>11</v>
      </c>
      <c r="C5621" t="s">
        <v>62</v>
      </c>
      <c r="D5621" t="s">
        <v>92</v>
      </c>
      <c r="E5621">
        <v>3684</v>
      </c>
      <c r="F5621">
        <v>4</v>
      </c>
    </row>
    <row r="5622" spans="1:6">
      <c r="A5622">
        <v>4829</v>
      </c>
      <c r="B5622">
        <v>11</v>
      </c>
      <c r="C5622" t="s">
        <v>62</v>
      </c>
      <c r="D5622" t="s">
        <v>92</v>
      </c>
      <c r="E5622">
        <v>5359</v>
      </c>
      <c r="F5622">
        <v>4</v>
      </c>
    </row>
    <row r="5623" spans="1:6">
      <c r="A5623">
        <v>4829</v>
      </c>
      <c r="B5623">
        <v>11</v>
      </c>
      <c r="C5623" t="s">
        <v>62</v>
      </c>
      <c r="D5623" t="s">
        <v>92</v>
      </c>
      <c r="E5623">
        <v>5421</v>
      </c>
      <c r="F5623">
        <v>4</v>
      </c>
    </row>
    <row r="5624" spans="1:6">
      <c r="A5624">
        <v>4829</v>
      </c>
      <c r="B5624">
        <v>11</v>
      </c>
      <c r="C5624" t="s">
        <v>62</v>
      </c>
      <c r="D5624" t="s">
        <v>92</v>
      </c>
      <c r="E5624">
        <v>3764</v>
      </c>
      <c r="F5624">
        <v>4</v>
      </c>
    </row>
    <row r="5625" spans="1:6">
      <c r="A5625">
        <v>4829</v>
      </c>
      <c r="B5625">
        <v>11</v>
      </c>
      <c r="C5625" t="s">
        <v>62</v>
      </c>
      <c r="D5625" t="s">
        <v>92</v>
      </c>
      <c r="E5625">
        <v>966</v>
      </c>
      <c r="F5625">
        <v>4</v>
      </c>
    </row>
    <row r="5626" spans="1:6">
      <c r="A5626">
        <v>4829</v>
      </c>
      <c r="B5626">
        <v>11</v>
      </c>
      <c r="C5626" t="s">
        <v>62</v>
      </c>
      <c r="D5626" t="s">
        <v>92</v>
      </c>
      <c r="E5626">
        <v>4520</v>
      </c>
      <c r="F5626">
        <v>4</v>
      </c>
    </row>
    <row r="5627" spans="1:6">
      <c r="A5627">
        <v>4829</v>
      </c>
      <c r="B5627">
        <v>11</v>
      </c>
      <c r="C5627" t="s">
        <v>62</v>
      </c>
      <c r="D5627" t="s">
        <v>92</v>
      </c>
      <c r="E5627">
        <v>3121</v>
      </c>
      <c r="F5627">
        <v>4</v>
      </c>
    </row>
    <row r="5628" spans="1:6">
      <c r="A5628">
        <v>4829</v>
      </c>
      <c r="B5628">
        <v>11</v>
      </c>
      <c r="C5628" t="s">
        <v>62</v>
      </c>
      <c r="D5628" t="s">
        <v>92</v>
      </c>
      <c r="E5628">
        <v>3798</v>
      </c>
      <c r="F5628">
        <v>4</v>
      </c>
    </row>
    <row r="5629" spans="1:6">
      <c r="A5629">
        <v>4829</v>
      </c>
      <c r="B5629">
        <v>11</v>
      </c>
      <c r="C5629" t="s">
        <v>62</v>
      </c>
      <c r="D5629" t="s">
        <v>92</v>
      </c>
      <c r="E5629">
        <v>5671</v>
      </c>
      <c r="F5629">
        <v>4</v>
      </c>
    </row>
    <row r="5630" spans="1:6">
      <c r="A5630">
        <v>4829</v>
      </c>
      <c r="B5630">
        <v>11</v>
      </c>
      <c r="C5630" t="s">
        <v>62</v>
      </c>
      <c r="D5630" t="s">
        <v>92</v>
      </c>
      <c r="E5630">
        <v>3175</v>
      </c>
      <c r="F5630">
        <v>4</v>
      </c>
    </row>
    <row r="5631" spans="1:6">
      <c r="A5631">
        <v>4829</v>
      </c>
      <c r="B5631">
        <v>11</v>
      </c>
      <c r="C5631" t="s">
        <v>62</v>
      </c>
      <c r="D5631" t="s">
        <v>92</v>
      </c>
      <c r="E5631">
        <v>1114</v>
      </c>
      <c r="F5631">
        <v>3</v>
      </c>
    </row>
    <row r="5632" spans="1:6">
      <c r="A5632">
        <v>4829</v>
      </c>
      <c r="B5632">
        <v>11</v>
      </c>
      <c r="C5632" t="s">
        <v>62</v>
      </c>
      <c r="D5632" t="s">
        <v>92</v>
      </c>
      <c r="E5632">
        <v>2112</v>
      </c>
      <c r="F5632">
        <v>3</v>
      </c>
    </row>
    <row r="5633" spans="1:6">
      <c r="A5633">
        <v>4829</v>
      </c>
      <c r="B5633">
        <v>11</v>
      </c>
      <c r="C5633" t="s">
        <v>62</v>
      </c>
      <c r="D5633" t="s">
        <v>92</v>
      </c>
      <c r="E5633">
        <v>5937</v>
      </c>
      <c r="F5633">
        <v>3</v>
      </c>
    </row>
    <row r="5634" spans="1:6">
      <c r="A5634">
        <v>4829</v>
      </c>
      <c r="B5634">
        <v>11</v>
      </c>
      <c r="C5634" t="s">
        <v>62</v>
      </c>
      <c r="D5634" t="s">
        <v>92</v>
      </c>
      <c r="E5634">
        <v>5151</v>
      </c>
      <c r="F5634">
        <v>3</v>
      </c>
    </row>
    <row r="5635" spans="1:6">
      <c r="A5635">
        <v>4829</v>
      </c>
      <c r="B5635">
        <v>11</v>
      </c>
      <c r="C5635" t="s">
        <v>62</v>
      </c>
      <c r="D5635" t="s">
        <v>92</v>
      </c>
      <c r="E5635">
        <v>4309</v>
      </c>
      <c r="F5635">
        <v>3</v>
      </c>
    </row>
    <row r="5636" spans="1:6">
      <c r="A5636">
        <v>4829</v>
      </c>
      <c r="B5636">
        <v>11</v>
      </c>
      <c r="C5636" t="s">
        <v>62</v>
      </c>
      <c r="D5636" t="s">
        <v>92</v>
      </c>
      <c r="E5636">
        <v>3257</v>
      </c>
      <c r="F5636">
        <v>3</v>
      </c>
    </row>
    <row r="5637" spans="1:6">
      <c r="A5637">
        <v>4829</v>
      </c>
      <c r="B5637">
        <v>11</v>
      </c>
      <c r="C5637" t="s">
        <v>62</v>
      </c>
      <c r="D5637" t="s">
        <v>92</v>
      </c>
      <c r="E5637">
        <v>1262</v>
      </c>
      <c r="F5637">
        <v>3</v>
      </c>
    </row>
    <row r="5638" spans="1:6">
      <c r="A5638">
        <v>4829</v>
      </c>
      <c r="B5638">
        <v>11</v>
      </c>
      <c r="C5638" t="s">
        <v>62</v>
      </c>
      <c r="D5638" t="s">
        <v>92</v>
      </c>
      <c r="E5638">
        <v>5592</v>
      </c>
      <c r="F5638">
        <v>3</v>
      </c>
    </row>
    <row r="5639" spans="1:6">
      <c r="A5639">
        <v>4829</v>
      </c>
      <c r="B5639">
        <v>11</v>
      </c>
      <c r="C5639" t="s">
        <v>62</v>
      </c>
      <c r="D5639" t="s">
        <v>92</v>
      </c>
      <c r="E5639">
        <v>5921</v>
      </c>
      <c r="F5639">
        <v>3</v>
      </c>
    </row>
    <row r="5640" spans="1:6">
      <c r="A5640">
        <v>4829</v>
      </c>
      <c r="B5640">
        <v>11</v>
      </c>
      <c r="C5640" t="s">
        <v>62</v>
      </c>
      <c r="D5640" t="s">
        <v>92</v>
      </c>
      <c r="E5640">
        <v>2372</v>
      </c>
      <c r="F5640">
        <v>3</v>
      </c>
    </row>
    <row r="5641" spans="1:6">
      <c r="A5641">
        <v>4829</v>
      </c>
      <c r="B5641">
        <v>11</v>
      </c>
      <c r="C5641" t="s">
        <v>62</v>
      </c>
      <c r="D5641" t="s">
        <v>92</v>
      </c>
      <c r="E5641">
        <v>4825</v>
      </c>
      <c r="F5641">
        <v>3</v>
      </c>
    </row>
    <row r="5642" spans="1:6">
      <c r="A5642">
        <v>4829</v>
      </c>
      <c r="B5642">
        <v>11</v>
      </c>
      <c r="C5642" t="s">
        <v>62</v>
      </c>
      <c r="D5642" t="s">
        <v>92</v>
      </c>
      <c r="E5642">
        <v>3935</v>
      </c>
      <c r="F5642">
        <v>3</v>
      </c>
    </row>
    <row r="5643" spans="1:6">
      <c r="A5643">
        <v>4829</v>
      </c>
      <c r="B5643">
        <v>11</v>
      </c>
      <c r="C5643" t="s">
        <v>62</v>
      </c>
      <c r="D5643" t="s">
        <v>92</v>
      </c>
      <c r="E5643">
        <v>2530</v>
      </c>
      <c r="F5643">
        <v>3</v>
      </c>
    </row>
    <row r="5644" spans="1:6">
      <c r="A5644">
        <v>4829</v>
      </c>
      <c r="B5644">
        <v>11</v>
      </c>
      <c r="C5644" t="s">
        <v>62</v>
      </c>
      <c r="D5644" t="s">
        <v>92</v>
      </c>
      <c r="E5644">
        <v>3326</v>
      </c>
      <c r="F5644">
        <v>3</v>
      </c>
    </row>
    <row r="5645" spans="1:6">
      <c r="A5645">
        <v>4829</v>
      </c>
      <c r="B5645">
        <v>11</v>
      </c>
      <c r="C5645" t="s">
        <v>62</v>
      </c>
      <c r="D5645" t="s">
        <v>92</v>
      </c>
      <c r="E5645">
        <v>2039</v>
      </c>
      <c r="F5645">
        <v>2</v>
      </c>
    </row>
    <row r="5646" spans="1:6">
      <c r="A5646">
        <v>4829</v>
      </c>
      <c r="B5646">
        <v>11</v>
      </c>
      <c r="C5646" t="s">
        <v>62</v>
      </c>
      <c r="D5646" t="s">
        <v>92</v>
      </c>
      <c r="E5646">
        <v>5629</v>
      </c>
      <c r="F5646">
        <v>2</v>
      </c>
    </row>
    <row r="5647" spans="1:6">
      <c r="A5647">
        <v>4829</v>
      </c>
      <c r="B5647">
        <v>11</v>
      </c>
      <c r="C5647" t="s">
        <v>62</v>
      </c>
      <c r="D5647" t="s">
        <v>92</v>
      </c>
      <c r="E5647">
        <v>3112</v>
      </c>
      <c r="F5647">
        <v>2</v>
      </c>
    </row>
    <row r="5648" spans="1:6">
      <c r="A5648">
        <v>4829</v>
      </c>
      <c r="B5648">
        <v>11</v>
      </c>
      <c r="C5648" t="s">
        <v>62</v>
      </c>
      <c r="D5648" t="s">
        <v>92</v>
      </c>
      <c r="E5648">
        <v>3304</v>
      </c>
      <c r="F5648">
        <v>2</v>
      </c>
    </row>
    <row r="5649" spans="1:6">
      <c r="A5649">
        <v>4829</v>
      </c>
      <c r="B5649">
        <v>11</v>
      </c>
      <c r="C5649" t="s">
        <v>62</v>
      </c>
      <c r="D5649" t="s">
        <v>92</v>
      </c>
      <c r="E5649">
        <v>4718</v>
      </c>
      <c r="F5649">
        <v>2</v>
      </c>
    </row>
    <row r="5650" spans="1:6">
      <c r="A5650">
        <v>4829</v>
      </c>
      <c r="B5650">
        <v>11</v>
      </c>
      <c r="C5650" t="s">
        <v>62</v>
      </c>
      <c r="D5650" t="s">
        <v>92</v>
      </c>
      <c r="E5650">
        <v>2510</v>
      </c>
      <c r="F5650">
        <v>2</v>
      </c>
    </row>
    <row r="5651" spans="1:6">
      <c r="A5651">
        <v>4829</v>
      </c>
      <c r="B5651">
        <v>11</v>
      </c>
      <c r="C5651" t="s">
        <v>62</v>
      </c>
      <c r="D5651" t="s">
        <v>92</v>
      </c>
      <c r="E5651">
        <v>2505</v>
      </c>
      <c r="F5651">
        <v>2</v>
      </c>
    </row>
    <row r="5652" spans="1:6">
      <c r="A5652">
        <v>4829</v>
      </c>
      <c r="B5652">
        <v>11</v>
      </c>
      <c r="C5652" t="s">
        <v>62</v>
      </c>
      <c r="D5652" t="s">
        <v>92</v>
      </c>
      <c r="E5652">
        <v>3011</v>
      </c>
      <c r="F5652">
        <v>2</v>
      </c>
    </row>
    <row r="5653" spans="1:6">
      <c r="A5653">
        <v>4829</v>
      </c>
      <c r="B5653">
        <v>11</v>
      </c>
      <c r="C5653" t="s">
        <v>62</v>
      </c>
      <c r="D5653" t="s">
        <v>92</v>
      </c>
      <c r="E5653">
        <v>2447</v>
      </c>
      <c r="F5653">
        <v>2</v>
      </c>
    </row>
    <row r="5654" spans="1:6">
      <c r="A5654">
        <v>4829</v>
      </c>
      <c r="B5654">
        <v>11</v>
      </c>
      <c r="C5654" t="s">
        <v>62</v>
      </c>
      <c r="D5654" t="s">
        <v>92</v>
      </c>
      <c r="E5654">
        <v>3912</v>
      </c>
      <c r="F5654">
        <v>2</v>
      </c>
    </row>
    <row r="5655" spans="1:6">
      <c r="A5655">
        <v>4829</v>
      </c>
      <c r="B5655">
        <v>11</v>
      </c>
      <c r="C5655" t="s">
        <v>62</v>
      </c>
      <c r="D5655" t="s">
        <v>92</v>
      </c>
      <c r="E5655">
        <v>2034</v>
      </c>
      <c r="F5655">
        <v>2</v>
      </c>
    </row>
    <row r="5656" spans="1:6">
      <c r="A5656">
        <v>4829</v>
      </c>
      <c r="B5656">
        <v>11</v>
      </c>
      <c r="C5656" t="s">
        <v>62</v>
      </c>
      <c r="D5656" t="s">
        <v>92</v>
      </c>
      <c r="E5656">
        <v>172</v>
      </c>
      <c r="F5656">
        <v>2</v>
      </c>
    </row>
    <row r="5657" spans="1:6">
      <c r="A5657">
        <v>4829</v>
      </c>
      <c r="B5657">
        <v>11</v>
      </c>
      <c r="C5657" t="s">
        <v>62</v>
      </c>
      <c r="D5657" t="s">
        <v>92</v>
      </c>
      <c r="E5657">
        <v>4262</v>
      </c>
      <c r="F5657">
        <v>2</v>
      </c>
    </row>
    <row r="5658" spans="1:6">
      <c r="A5658">
        <v>4829</v>
      </c>
      <c r="B5658">
        <v>11</v>
      </c>
      <c r="C5658" t="s">
        <v>62</v>
      </c>
      <c r="D5658" t="s">
        <v>92</v>
      </c>
      <c r="E5658">
        <v>3253</v>
      </c>
      <c r="F5658">
        <v>2</v>
      </c>
    </row>
    <row r="5659" spans="1:6">
      <c r="A5659">
        <v>4829</v>
      </c>
      <c r="B5659">
        <v>11</v>
      </c>
      <c r="C5659" t="s">
        <v>62</v>
      </c>
      <c r="D5659" t="s">
        <v>92</v>
      </c>
      <c r="E5659">
        <v>5048</v>
      </c>
      <c r="F5659">
        <v>2</v>
      </c>
    </row>
    <row r="5660" spans="1:6">
      <c r="A5660">
        <v>4829</v>
      </c>
      <c r="B5660">
        <v>11</v>
      </c>
      <c r="C5660" t="s">
        <v>62</v>
      </c>
      <c r="D5660" t="s">
        <v>92</v>
      </c>
      <c r="E5660">
        <v>2238</v>
      </c>
      <c r="F5660">
        <v>2</v>
      </c>
    </row>
    <row r="5661" spans="1:6">
      <c r="A5661">
        <v>4829</v>
      </c>
      <c r="B5661">
        <v>11</v>
      </c>
      <c r="C5661" t="s">
        <v>62</v>
      </c>
      <c r="D5661" t="s">
        <v>92</v>
      </c>
      <c r="E5661">
        <v>5277</v>
      </c>
      <c r="F5661">
        <v>2</v>
      </c>
    </row>
    <row r="5662" spans="1:6">
      <c r="A5662">
        <v>4829</v>
      </c>
      <c r="B5662">
        <v>11</v>
      </c>
      <c r="C5662" t="s">
        <v>62</v>
      </c>
      <c r="D5662" t="s">
        <v>92</v>
      </c>
      <c r="E5662">
        <v>4384</v>
      </c>
      <c r="F5662">
        <v>2</v>
      </c>
    </row>
    <row r="5663" spans="1:6">
      <c r="A5663">
        <v>4829</v>
      </c>
      <c r="B5663">
        <v>11</v>
      </c>
      <c r="C5663" t="s">
        <v>62</v>
      </c>
      <c r="D5663" t="s">
        <v>92</v>
      </c>
      <c r="E5663">
        <v>3455</v>
      </c>
      <c r="F5663">
        <v>2</v>
      </c>
    </row>
    <row r="5664" spans="1:6">
      <c r="A5664">
        <v>4829</v>
      </c>
      <c r="B5664">
        <v>11</v>
      </c>
      <c r="C5664" t="s">
        <v>62</v>
      </c>
      <c r="D5664" t="s">
        <v>92</v>
      </c>
      <c r="E5664">
        <v>1039</v>
      </c>
      <c r="F5664">
        <v>2</v>
      </c>
    </row>
    <row r="5665" spans="1:6">
      <c r="A5665">
        <v>4829</v>
      </c>
      <c r="B5665">
        <v>11</v>
      </c>
      <c r="C5665" t="s">
        <v>62</v>
      </c>
      <c r="D5665" t="s">
        <v>92</v>
      </c>
      <c r="E5665">
        <v>2570</v>
      </c>
      <c r="F5665">
        <v>2</v>
      </c>
    </row>
    <row r="5666" spans="1:6">
      <c r="A5666">
        <v>4829</v>
      </c>
      <c r="B5666">
        <v>11</v>
      </c>
      <c r="C5666" t="s">
        <v>62</v>
      </c>
      <c r="D5666" t="s">
        <v>92</v>
      </c>
      <c r="E5666">
        <v>2790</v>
      </c>
      <c r="F5666">
        <v>2</v>
      </c>
    </row>
    <row r="5667" spans="1:6">
      <c r="A5667">
        <v>4829</v>
      </c>
      <c r="B5667">
        <v>11</v>
      </c>
      <c r="C5667" t="s">
        <v>62</v>
      </c>
      <c r="D5667" t="s">
        <v>92</v>
      </c>
      <c r="E5667">
        <v>2594</v>
      </c>
      <c r="F5667">
        <v>2</v>
      </c>
    </row>
    <row r="5668" spans="1:6">
      <c r="A5668">
        <v>4829</v>
      </c>
      <c r="B5668">
        <v>11</v>
      </c>
      <c r="C5668" t="s">
        <v>62</v>
      </c>
      <c r="D5668" t="s">
        <v>92</v>
      </c>
      <c r="E5668">
        <v>4071</v>
      </c>
      <c r="F5668">
        <v>2</v>
      </c>
    </row>
    <row r="5669" spans="1:6">
      <c r="A5669">
        <v>4829</v>
      </c>
      <c r="B5669">
        <v>11</v>
      </c>
      <c r="C5669" t="s">
        <v>62</v>
      </c>
      <c r="D5669" t="s">
        <v>92</v>
      </c>
      <c r="E5669">
        <v>4010</v>
      </c>
      <c r="F5669">
        <v>2</v>
      </c>
    </row>
    <row r="5670" spans="1:6">
      <c r="A5670">
        <v>4829</v>
      </c>
      <c r="B5670">
        <v>11</v>
      </c>
      <c r="C5670" t="s">
        <v>62</v>
      </c>
      <c r="D5670" t="s">
        <v>92</v>
      </c>
      <c r="E5670">
        <v>2572</v>
      </c>
      <c r="F5670">
        <v>1</v>
      </c>
    </row>
    <row r="5671" spans="1:6">
      <c r="A5671">
        <v>4829</v>
      </c>
      <c r="B5671">
        <v>11</v>
      </c>
      <c r="C5671" t="s">
        <v>62</v>
      </c>
      <c r="D5671" t="s">
        <v>92</v>
      </c>
      <c r="E5671">
        <v>2256</v>
      </c>
      <c r="F5671">
        <v>1</v>
      </c>
    </row>
    <row r="5672" spans="1:6">
      <c r="A5672">
        <v>4829</v>
      </c>
      <c r="B5672">
        <v>11</v>
      </c>
      <c r="C5672" t="s">
        <v>62</v>
      </c>
      <c r="D5672" t="s">
        <v>92</v>
      </c>
      <c r="E5672">
        <v>339</v>
      </c>
      <c r="F5672">
        <v>1</v>
      </c>
    </row>
    <row r="5673" spans="1:6">
      <c r="A5673">
        <v>4829</v>
      </c>
      <c r="B5673">
        <v>11</v>
      </c>
      <c r="C5673" t="s">
        <v>62</v>
      </c>
      <c r="D5673" t="s">
        <v>92</v>
      </c>
      <c r="E5673">
        <v>129</v>
      </c>
      <c r="F5673">
        <v>1</v>
      </c>
    </row>
    <row r="5674" spans="1:6">
      <c r="A5674">
        <v>4829</v>
      </c>
      <c r="B5674">
        <v>11</v>
      </c>
      <c r="C5674" t="s">
        <v>62</v>
      </c>
      <c r="D5674" t="s">
        <v>92</v>
      </c>
      <c r="E5674">
        <v>2945</v>
      </c>
      <c r="F5674">
        <v>1</v>
      </c>
    </row>
    <row r="5675" spans="1:6">
      <c r="A5675">
        <v>4829</v>
      </c>
      <c r="B5675">
        <v>11</v>
      </c>
      <c r="C5675" t="s">
        <v>62</v>
      </c>
      <c r="D5675" t="s">
        <v>92</v>
      </c>
      <c r="E5675">
        <v>4133</v>
      </c>
      <c r="F5675">
        <v>1</v>
      </c>
    </row>
    <row r="5676" spans="1:6">
      <c r="A5676">
        <v>4829</v>
      </c>
      <c r="B5676">
        <v>11</v>
      </c>
      <c r="C5676" t="s">
        <v>62</v>
      </c>
      <c r="D5676" t="s">
        <v>92</v>
      </c>
      <c r="E5676">
        <v>4514</v>
      </c>
      <c r="F5676">
        <v>1</v>
      </c>
    </row>
    <row r="5677" spans="1:6">
      <c r="A5677">
        <v>4829</v>
      </c>
      <c r="B5677">
        <v>11</v>
      </c>
      <c r="C5677" t="s">
        <v>62</v>
      </c>
      <c r="D5677" t="s">
        <v>92</v>
      </c>
      <c r="E5677">
        <v>3322</v>
      </c>
      <c r="F5677">
        <v>1</v>
      </c>
    </row>
    <row r="5678" spans="1:6">
      <c r="A5678">
        <v>4829</v>
      </c>
      <c r="B5678">
        <v>11</v>
      </c>
      <c r="C5678" t="s">
        <v>62</v>
      </c>
      <c r="D5678" t="s">
        <v>92</v>
      </c>
      <c r="E5678">
        <v>4797</v>
      </c>
      <c r="F5678">
        <v>1</v>
      </c>
    </row>
    <row r="5679" spans="1:6">
      <c r="A5679">
        <v>4829</v>
      </c>
      <c r="B5679">
        <v>11</v>
      </c>
      <c r="C5679" t="s">
        <v>62</v>
      </c>
      <c r="D5679" t="s">
        <v>92</v>
      </c>
      <c r="E5679">
        <v>988</v>
      </c>
      <c r="F5679">
        <v>1</v>
      </c>
    </row>
    <row r="5680" spans="1:6">
      <c r="A5680">
        <v>4829</v>
      </c>
      <c r="B5680">
        <v>11</v>
      </c>
      <c r="C5680" t="s">
        <v>62</v>
      </c>
      <c r="D5680" t="s">
        <v>92</v>
      </c>
      <c r="E5680">
        <v>2018</v>
      </c>
      <c r="F5680">
        <v>1</v>
      </c>
    </row>
    <row r="5681" spans="1:6">
      <c r="A5681">
        <v>4829</v>
      </c>
      <c r="B5681">
        <v>11</v>
      </c>
      <c r="C5681" t="s">
        <v>62</v>
      </c>
      <c r="D5681" t="s">
        <v>92</v>
      </c>
      <c r="E5681">
        <v>4383</v>
      </c>
      <c r="F5681">
        <v>1</v>
      </c>
    </row>
    <row r="5682" spans="1:6">
      <c r="A5682">
        <v>4829</v>
      </c>
      <c r="B5682">
        <v>11</v>
      </c>
      <c r="C5682" t="s">
        <v>62</v>
      </c>
      <c r="D5682" t="s">
        <v>92</v>
      </c>
      <c r="E5682">
        <v>3027</v>
      </c>
      <c r="F5682">
        <v>1</v>
      </c>
    </row>
    <row r="5683" spans="1:6">
      <c r="A5683">
        <v>4829</v>
      </c>
      <c r="B5683">
        <v>11</v>
      </c>
      <c r="C5683" t="s">
        <v>62</v>
      </c>
      <c r="D5683" t="s">
        <v>92</v>
      </c>
      <c r="E5683">
        <v>5988</v>
      </c>
      <c r="F5683">
        <v>1</v>
      </c>
    </row>
    <row r="5684" spans="1:6">
      <c r="A5684">
        <v>4829</v>
      </c>
      <c r="B5684">
        <v>11</v>
      </c>
      <c r="C5684" t="s">
        <v>62</v>
      </c>
      <c r="D5684" t="s">
        <v>92</v>
      </c>
      <c r="E5684">
        <v>2255</v>
      </c>
      <c r="F5684">
        <v>1</v>
      </c>
    </row>
    <row r="5685" spans="1:6">
      <c r="A5685">
        <v>4829</v>
      </c>
      <c r="B5685">
        <v>11</v>
      </c>
      <c r="C5685" t="s">
        <v>62</v>
      </c>
      <c r="D5685" t="s">
        <v>92</v>
      </c>
      <c r="E5685">
        <v>5946</v>
      </c>
      <c r="F5685">
        <v>1</v>
      </c>
    </row>
    <row r="5686" spans="1:6">
      <c r="A5686">
        <v>4829</v>
      </c>
      <c r="B5686">
        <v>11</v>
      </c>
      <c r="C5686" t="s">
        <v>62</v>
      </c>
      <c r="D5686" t="s">
        <v>92</v>
      </c>
      <c r="E5686">
        <v>1214</v>
      </c>
      <c r="F5686">
        <v>1</v>
      </c>
    </row>
    <row r="5687" spans="1:6">
      <c r="A5687">
        <v>4829</v>
      </c>
      <c r="B5687">
        <v>11</v>
      </c>
      <c r="C5687" t="s">
        <v>62</v>
      </c>
      <c r="D5687" t="s">
        <v>92</v>
      </c>
      <c r="E5687">
        <v>2126</v>
      </c>
      <c r="F5687">
        <v>1</v>
      </c>
    </row>
    <row r="5688" spans="1:6">
      <c r="A5688">
        <v>4829</v>
      </c>
      <c r="B5688">
        <v>11</v>
      </c>
      <c r="C5688" t="s">
        <v>62</v>
      </c>
      <c r="D5688" t="s">
        <v>92</v>
      </c>
      <c r="E5688">
        <v>3124</v>
      </c>
      <c r="F5688">
        <v>1</v>
      </c>
    </row>
    <row r="5689" spans="1:6">
      <c r="A5689">
        <v>4829</v>
      </c>
      <c r="B5689">
        <v>11</v>
      </c>
      <c r="C5689" t="s">
        <v>62</v>
      </c>
      <c r="D5689" t="s">
        <v>92</v>
      </c>
      <c r="E5689">
        <v>963</v>
      </c>
      <c r="F5689">
        <v>1</v>
      </c>
    </row>
    <row r="5690" spans="1:6">
      <c r="A5690">
        <v>4829</v>
      </c>
      <c r="B5690">
        <v>11</v>
      </c>
      <c r="C5690" t="s">
        <v>62</v>
      </c>
      <c r="D5690" t="s">
        <v>92</v>
      </c>
      <c r="E5690">
        <v>2093</v>
      </c>
      <c r="F5690">
        <v>1</v>
      </c>
    </row>
    <row r="5691" spans="1:6">
      <c r="A5691">
        <v>4829</v>
      </c>
      <c r="B5691">
        <v>11</v>
      </c>
      <c r="C5691" t="s">
        <v>62</v>
      </c>
      <c r="D5691" t="s">
        <v>92</v>
      </c>
      <c r="E5691">
        <v>2155</v>
      </c>
      <c r="F5691">
        <v>1</v>
      </c>
    </row>
    <row r="5692" spans="1:6">
      <c r="A5692">
        <v>4829</v>
      </c>
      <c r="B5692">
        <v>11</v>
      </c>
      <c r="C5692" t="s">
        <v>62</v>
      </c>
      <c r="D5692" t="s">
        <v>92</v>
      </c>
      <c r="E5692">
        <v>4575</v>
      </c>
      <c r="F5692">
        <v>1</v>
      </c>
    </row>
    <row r="5693" spans="1:6">
      <c r="A5693">
        <v>4829</v>
      </c>
      <c r="B5693">
        <v>11</v>
      </c>
      <c r="C5693" t="s">
        <v>62</v>
      </c>
      <c r="D5693" t="s">
        <v>92</v>
      </c>
      <c r="E5693">
        <v>2240</v>
      </c>
      <c r="F5693">
        <v>1</v>
      </c>
    </row>
    <row r="5694" spans="1:6">
      <c r="A5694">
        <v>4829</v>
      </c>
      <c r="B5694">
        <v>11</v>
      </c>
      <c r="C5694" t="s">
        <v>62</v>
      </c>
      <c r="D5694" t="s">
        <v>92</v>
      </c>
      <c r="E5694">
        <v>4275</v>
      </c>
      <c r="F5694">
        <v>1</v>
      </c>
    </row>
    <row r="5695" spans="1:6">
      <c r="A5695">
        <v>4829</v>
      </c>
      <c r="B5695">
        <v>11</v>
      </c>
      <c r="C5695" t="s">
        <v>62</v>
      </c>
      <c r="D5695" t="s">
        <v>92</v>
      </c>
      <c r="E5695">
        <v>2149</v>
      </c>
      <c r="F5695">
        <v>1</v>
      </c>
    </row>
    <row r="5696" spans="1:6">
      <c r="A5696">
        <v>4829</v>
      </c>
      <c r="B5696">
        <v>11</v>
      </c>
      <c r="C5696" t="s">
        <v>62</v>
      </c>
      <c r="D5696" t="s">
        <v>92</v>
      </c>
      <c r="E5696">
        <v>3269</v>
      </c>
      <c r="F5696">
        <v>1</v>
      </c>
    </row>
    <row r="5697" spans="1:6">
      <c r="A5697">
        <v>4829</v>
      </c>
      <c r="B5697">
        <v>11</v>
      </c>
      <c r="C5697" t="s">
        <v>62</v>
      </c>
      <c r="D5697" t="s">
        <v>92</v>
      </c>
      <c r="E5697">
        <v>3015</v>
      </c>
      <c r="F5697">
        <v>1</v>
      </c>
    </row>
    <row r="5698" spans="1:6">
      <c r="A5698">
        <v>4829</v>
      </c>
      <c r="B5698">
        <v>11</v>
      </c>
      <c r="C5698" t="s">
        <v>62</v>
      </c>
      <c r="D5698" t="s">
        <v>92</v>
      </c>
      <c r="E5698">
        <v>5156</v>
      </c>
      <c r="F5698">
        <v>1</v>
      </c>
    </row>
    <row r="5699" spans="1:6">
      <c r="A5699">
        <v>4829</v>
      </c>
      <c r="B5699">
        <v>11</v>
      </c>
      <c r="C5699" t="s">
        <v>62</v>
      </c>
      <c r="D5699" t="s">
        <v>92</v>
      </c>
      <c r="E5699">
        <v>121</v>
      </c>
      <c r="F5699">
        <v>1</v>
      </c>
    </row>
    <row r="5700" spans="1:6">
      <c r="A5700">
        <v>4829</v>
      </c>
      <c r="B5700">
        <v>11</v>
      </c>
      <c r="C5700" t="s">
        <v>62</v>
      </c>
      <c r="D5700" t="s">
        <v>92</v>
      </c>
      <c r="E5700">
        <v>2876</v>
      </c>
      <c r="F5700">
        <v>1</v>
      </c>
    </row>
    <row r="5701" spans="1:6">
      <c r="A5701">
        <v>4829</v>
      </c>
      <c r="B5701">
        <v>11</v>
      </c>
      <c r="C5701" t="s">
        <v>62</v>
      </c>
      <c r="D5701" t="s">
        <v>92</v>
      </c>
      <c r="E5701">
        <v>2066</v>
      </c>
      <c r="F5701">
        <v>1</v>
      </c>
    </row>
    <row r="5702" spans="1:6">
      <c r="A5702">
        <v>4829</v>
      </c>
      <c r="B5702">
        <v>11</v>
      </c>
      <c r="C5702" t="s">
        <v>62</v>
      </c>
      <c r="D5702" t="s">
        <v>92</v>
      </c>
      <c r="E5702">
        <v>4692</v>
      </c>
      <c r="F5702">
        <v>1</v>
      </c>
    </row>
    <row r="5703" spans="1:6">
      <c r="A5703">
        <v>4829</v>
      </c>
      <c r="B5703">
        <v>11</v>
      </c>
      <c r="C5703" t="s">
        <v>62</v>
      </c>
      <c r="D5703" t="s">
        <v>92</v>
      </c>
      <c r="E5703">
        <v>5603</v>
      </c>
      <c r="F5703">
        <v>1</v>
      </c>
    </row>
    <row r="5704" spans="1:6">
      <c r="A5704">
        <v>4829</v>
      </c>
      <c r="B5704">
        <v>11</v>
      </c>
      <c r="C5704" t="s">
        <v>62</v>
      </c>
      <c r="D5704" t="s">
        <v>92</v>
      </c>
      <c r="E5704">
        <v>5663</v>
      </c>
      <c r="F5704">
        <v>1</v>
      </c>
    </row>
    <row r="5705" spans="1:6">
      <c r="A5705">
        <v>4829</v>
      </c>
      <c r="B5705">
        <v>11</v>
      </c>
      <c r="C5705" t="s">
        <v>62</v>
      </c>
      <c r="D5705" t="s">
        <v>92</v>
      </c>
      <c r="E5705">
        <v>4539</v>
      </c>
      <c r="F5705">
        <v>1</v>
      </c>
    </row>
    <row r="5706" spans="1:6">
      <c r="A5706">
        <v>4829</v>
      </c>
      <c r="B5706">
        <v>11</v>
      </c>
      <c r="C5706" t="s">
        <v>62</v>
      </c>
      <c r="D5706" t="s">
        <v>92</v>
      </c>
      <c r="E5706">
        <v>4400</v>
      </c>
      <c r="F5706">
        <v>1</v>
      </c>
    </row>
    <row r="5707" spans="1:6">
      <c r="A5707">
        <v>4829</v>
      </c>
      <c r="B5707">
        <v>11</v>
      </c>
      <c r="C5707" t="s">
        <v>62</v>
      </c>
      <c r="D5707" t="s">
        <v>92</v>
      </c>
      <c r="E5707">
        <v>2712</v>
      </c>
      <c r="F5707">
        <v>1</v>
      </c>
    </row>
    <row r="5708" spans="1:6">
      <c r="A5708">
        <v>4829</v>
      </c>
      <c r="B5708">
        <v>11</v>
      </c>
      <c r="C5708" t="s">
        <v>62</v>
      </c>
      <c r="D5708" t="s">
        <v>92</v>
      </c>
      <c r="E5708">
        <v>4108</v>
      </c>
      <c r="F5708">
        <v>1</v>
      </c>
    </row>
    <row r="5709" spans="1:6">
      <c r="A5709">
        <v>4829</v>
      </c>
      <c r="B5709">
        <v>11</v>
      </c>
      <c r="C5709" t="s">
        <v>62</v>
      </c>
      <c r="D5709" t="s">
        <v>92</v>
      </c>
      <c r="E5709">
        <v>4629</v>
      </c>
      <c r="F5709">
        <v>1</v>
      </c>
    </row>
    <row r="5710" spans="1:6">
      <c r="A5710">
        <v>4829</v>
      </c>
      <c r="B5710">
        <v>11</v>
      </c>
      <c r="C5710" t="s">
        <v>62</v>
      </c>
      <c r="D5710" t="s">
        <v>92</v>
      </c>
      <c r="E5710">
        <v>4730</v>
      </c>
      <c r="F5710">
        <v>1</v>
      </c>
    </row>
    <row r="5711" spans="1:6">
      <c r="A5711">
        <v>4829</v>
      </c>
      <c r="B5711">
        <v>11</v>
      </c>
      <c r="C5711" t="s">
        <v>62</v>
      </c>
      <c r="D5711" t="s">
        <v>92</v>
      </c>
      <c r="E5711">
        <v>2939</v>
      </c>
      <c r="F5711">
        <v>1</v>
      </c>
    </row>
    <row r="5712" spans="1:6">
      <c r="A5712">
        <v>4829</v>
      </c>
      <c r="B5712">
        <v>11</v>
      </c>
      <c r="C5712" t="s">
        <v>62</v>
      </c>
      <c r="D5712" t="s">
        <v>92</v>
      </c>
      <c r="E5712">
        <v>6079</v>
      </c>
      <c r="F5712">
        <v>1</v>
      </c>
    </row>
    <row r="5713" spans="1:6">
      <c r="A5713">
        <v>4829</v>
      </c>
      <c r="B5713">
        <v>11</v>
      </c>
      <c r="C5713" t="s">
        <v>62</v>
      </c>
      <c r="D5713" t="s">
        <v>92</v>
      </c>
      <c r="E5713">
        <v>5886</v>
      </c>
      <c r="F5713">
        <v>1</v>
      </c>
    </row>
    <row r="5714" spans="1:6">
      <c r="A5714">
        <v>4829</v>
      </c>
      <c r="B5714">
        <v>11</v>
      </c>
      <c r="C5714" t="s">
        <v>62</v>
      </c>
      <c r="D5714" t="s">
        <v>92</v>
      </c>
      <c r="E5714">
        <v>4501</v>
      </c>
      <c r="F5714">
        <v>1</v>
      </c>
    </row>
    <row r="5715" spans="1:6">
      <c r="A5715">
        <v>4829</v>
      </c>
      <c r="B5715">
        <v>11</v>
      </c>
      <c r="C5715" t="s">
        <v>62</v>
      </c>
      <c r="D5715" t="s">
        <v>92</v>
      </c>
      <c r="E5715">
        <v>4310</v>
      </c>
      <c r="F5715">
        <v>1</v>
      </c>
    </row>
    <row r="5716" spans="1:6">
      <c r="A5716">
        <v>4829</v>
      </c>
      <c r="B5716">
        <v>11</v>
      </c>
      <c r="C5716" t="s">
        <v>62</v>
      </c>
      <c r="D5716" t="s">
        <v>92</v>
      </c>
      <c r="E5716">
        <v>5254</v>
      </c>
      <c r="F5716">
        <v>1</v>
      </c>
    </row>
    <row r="5717" spans="1:6">
      <c r="A5717">
        <v>4829</v>
      </c>
      <c r="B5717">
        <v>11</v>
      </c>
      <c r="C5717" t="s">
        <v>62</v>
      </c>
      <c r="D5717" t="s">
        <v>92</v>
      </c>
      <c r="E5717">
        <v>5274</v>
      </c>
      <c r="F5717">
        <v>1</v>
      </c>
    </row>
    <row r="5718" spans="1:6">
      <c r="A5718">
        <v>4829</v>
      </c>
      <c r="B5718">
        <v>11</v>
      </c>
      <c r="C5718" t="s">
        <v>62</v>
      </c>
      <c r="D5718" t="s">
        <v>92</v>
      </c>
      <c r="E5718">
        <v>1133</v>
      </c>
      <c r="F5718">
        <v>1</v>
      </c>
    </row>
    <row r="5719" spans="1:6">
      <c r="A5719">
        <v>4829</v>
      </c>
      <c r="B5719">
        <v>11</v>
      </c>
      <c r="C5719" t="s">
        <v>62</v>
      </c>
      <c r="D5719" t="s">
        <v>92</v>
      </c>
      <c r="E5719">
        <v>2716</v>
      </c>
      <c r="F5719">
        <v>1</v>
      </c>
    </row>
    <row r="5720" spans="1:6">
      <c r="A5720">
        <v>4829</v>
      </c>
      <c r="B5720">
        <v>11</v>
      </c>
      <c r="C5720" t="s">
        <v>62</v>
      </c>
      <c r="D5720" t="s">
        <v>92</v>
      </c>
      <c r="E5720">
        <v>4182</v>
      </c>
      <c r="F5720">
        <v>1</v>
      </c>
    </row>
    <row r="5721" spans="1:6">
      <c r="A5721">
        <v>4829</v>
      </c>
      <c r="B5721">
        <v>11</v>
      </c>
      <c r="C5721" t="s">
        <v>62</v>
      </c>
      <c r="D5721" t="s">
        <v>92</v>
      </c>
      <c r="E5721">
        <v>5643</v>
      </c>
      <c r="F5721">
        <v>1</v>
      </c>
    </row>
    <row r="5722" spans="1:6">
      <c r="A5722">
        <v>4829</v>
      </c>
      <c r="B5722">
        <v>11</v>
      </c>
      <c r="C5722" t="s">
        <v>62</v>
      </c>
      <c r="D5722" t="s">
        <v>92</v>
      </c>
      <c r="E5722">
        <v>2206</v>
      </c>
      <c r="F5722">
        <v>1</v>
      </c>
    </row>
    <row r="5723" spans="1:6">
      <c r="A5723">
        <v>4829</v>
      </c>
      <c r="B5723">
        <v>11</v>
      </c>
      <c r="C5723" t="s">
        <v>62</v>
      </c>
      <c r="D5723" t="s">
        <v>92</v>
      </c>
      <c r="E5723">
        <v>228</v>
      </c>
      <c r="F5723">
        <v>1</v>
      </c>
    </row>
    <row r="5724" spans="1:6">
      <c r="A5724">
        <v>4829</v>
      </c>
      <c r="B5724">
        <v>11</v>
      </c>
      <c r="C5724" t="s">
        <v>62</v>
      </c>
      <c r="D5724" t="s">
        <v>92</v>
      </c>
      <c r="E5724">
        <v>1287</v>
      </c>
      <c r="F5724">
        <v>1</v>
      </c>
    </row>
    <row r="5725" spans="1:6">
      <c r="A5725">
        <v>4829</v>
      </c>
      <c r="B5725">
        <v>11</v>
      </c>
      <c r="C5725" t="s">
        <v>62</v>
      </c>
      <c r="D5725" t="s">
        <v>92</v>
      </c>
      <c r="E5725">
        <v>5944</v>
      </c>
      <c r="F5725">
        <v>1</v>
      </c>
    </row>
    <row r="5726" spans="1:6">
      <c r="A5726">
        <v>4829</v>
      </c>
      <c r="B5726">
        <v>11</v>
      </c>
      <c r="C5726" t="s">
        <v>62</v>
      </c>
      <c r="D5726" t="s">
        <v>92</v>
      </c>
      <c r="E5726">
        <v>2059</v>
      </c>
      <c r="F5726">
        <v>1</v>
      </c>
    </row>
    <row r="5727" spans="1:6">
      <c r="A5727">
        <v>4829</v>
      </c>
      <c r="B5727">
        <v>11</v>
      </c>
      <c r="C5727" t="s">
        <v>62</v>
      </c>
      <c r="D5727" t="s">
        <v>92</v>
      </c>
      <c r="E5727">
        <v>3500</v>
      </c>
      <c r="F5727">
        <v>1</v>
      </c>
    </row>
    <row r="5728" spans="1:6">
      <c r="A5728">
        <v>4829</v>
      </c>
      <c r="B5728">
        <v>11</v>
      </c>
      <c r="C5728" t="s">
        <v>62</v>
      </c>
      <c r="D5728" t="s">
        <v>92</v>
      </c>
      <c r="E5728">
        <v>2543</v>
      </c>
      <c r="F5728">
        <v>1</v>
      </c>
    </row>
    <row r="5729" spans="1:6">
      <c r="A5729">
        <v>4829</v>
      </c>
      <c r="B5729">
        <v>11</v>
      </c>
      <c r="C5729" t="s">
        <v>62</v>
      </c>
      <c r="D5729" t="s">
        <v>92</v>
      </c>
      <c r="E5729">
        <v>2537</v>
      </c>
      <c r="F5729">
        <v>1</v>
      </c>
    </row>
    <row r="5730" spans="1:6">
      <c r="A5730">
        <v>4829</v>
      </c>
      <c r="B5730">
        <v>11</v>
      </c>
      <c r="C5730" t="s">
        <v>62</v>
      </c>
      <c r="D5730" t="s">
        <v>92</v>
      </c>
      <c r="E5730">
        <v>2040</v>
      </c>
      <c r="F5730">
        <v>1</v>
      </c>
    </row>
    <row r="5731" spans="1:6">
      <c r="A5731">
        <v>4829</v>
      </c>
      <c r="B5731">
        <v>11</v>
      </c>
      <c r="C5731" t="s">
        <v>62</v>
      </c>
      <c r="D5731" t="s">
        <v>92</v>
      </c>
      <c r="E5731">
        <v>1066</v>
      </c>
      <c r="F5731">
        <v>1</v>
      </c>
    </row>
    <row r="5732" spans="1:6">
      <c r="A5732">
        <v>4829</v>
      </c>
      <c r="B5732">
        <v>11</v>
      </c>
      <c r="C5732" t="s">
        <v>62</v>
      </c>
      <c r="D5732" t="s">
        <v>92</v>
      </c>
      <c r="E5732">
        <v>958</v>
      </c>
      <c r="F5732">
        <v>1</v>
      </c>
    </row>
    <row r="5733" spans="1:6">
      <c r="A5733">
        <v>4829</v>
      </c>
      <c r="B5733">
        <v>11</v>
      </c>
      <c r="C5733" t="s">
        <v>62</v>
      </c>
      <c r="D5733" t="s">
        <v>92</v>
      </c>
      <c r="E5733">
        <v>5775</v>
      </c>
      <c r="F5733">
        <v>1</v>
      </c>
    </row>
    <row r="5734" spans="1:6">
      <c r="A5734">
        <v>4829</v>
      </c>
      <c r="B5734">
        <v>11</v>
      </c>
      <c r="C5734" t="s">
        <v>62</v>
      </c>
      <c r="D5734" t="s">
        <v>92</v>
      </c>
      <c r="E5734">
        <v>2835</v>
      </c>
      <c r="F5734">
        <v>1</v>
      </c>
    </row>
    <row r="5735" spans="1:6">
      <c r="A5735">
        <v>4829</v>
      </c>
      <c r="B5735">
        <v>11</v>
      </c>
      <c r="C5735" t="s">
        <v>62</v>
      </c>
      <c r="D5735" t="s">
        <v>92</v>
      </c>
      <c r="E5735">
        <v>2136</v>
      </c>
      <c r="F5735">
        <v>1</v>
      </c>
    </row>
    <row r="5736" spans="1:6">
      <c r="A5736">
        <v>4829</v>
      </c>
      <c r="B5736">
        <v>11</v>
      </c>
      <c r="C5736" t="s">
        <v>62</v>
      </c>
      <c r="D5736" t="s">
        <v>92</v>
      </c>
      <c r="E5736">
        <v>2905</v>
      </c>
      <c r="F5736">
        <v>1</v>
      </c>
    </row>
    <row r="5737" spans="1:6">
      <c r="A5737">
        <v>4829</v>
      </c>
      <c r="B5737">
        <v>11</v>
      </c>
      <c r="C5737" t="s">
        <v>62</v>
      </c>
      <c r="D5737" t="s">
        <v>92</v>
      </c>
      <c r="E5737">
        <v>1029</v>
      </c>
      <c r="F5737">
        <v>1</v>
      </c>
    </row>
    <row r="5738" spans="1:6">
      <c r="A5738">
        <v>4829</v>
      </c>
      <c r="B5738">
        <v>11</v>
      </c>
      <c r="C5738" t="s">
        <v>62</v>
      </c>
      <c r="D5738" t="s">
        <v>92</v>
      </c>
      <c r="E5738">
        <v>3686</v>
      </c>
      <c r="F5738">
        <v>1</v>
      </c>
    </row>
    <row r="5739" spans="1:6">
      <c r="A5739">
        <v>4829</v>
      </c>
      <c r="B5739">
        <v>11</v>
      </c>
      <c r="C5739" t="s">
        <v>62</v>
      </c>
      <c r="D5739" t="s">
        <v>92</v>
      </c>
      <c r="E5739">
        <v>3897</v>
      </c>
      <c r="F5739">
        <v>1</v>
      </c>
    </row>
    <row r="5740" spans="1:6">
      <c r="A5740">
        <v>4829</v>
      </c>
      <c r="B5740">
        <v>11</v>
      </c>
      <c r="C5740" t="s">
        <v>62</v>
      </c>
      <c r="D5740" t="s">
        <v>92</v>
      </c>
      <c r="E5740">
        <v>3296</v>
      </c>
      <c r="F5740">
        <v>1</v>
      </c>
    </row>
    <row r="5741" spans="1:6">
      <c r="A5741">
        <v>4829</v>
      </c>
      <c r="B5741">
        <v>11</v>
      </c>
      <c r="C5741" t="s">
        <v>62</v>
      </c>
      <c r="D5741" t="s">
        <v>92</v>
      </c>
      <c r="E5741">
        <v>237</v>
      </c>
      <c r="F5741">
        <v>1</v>
      </c>
    </row>
    <row r="5742" spans="1:6">
      <c r="A5742">
        <v>4829</v>
      </c>
      <c r="B5742">
        <v>11</v>
      </c>
      <c r="C5742" t="s">
        <v>62</v>
      </c>
      <c r="D5742" t="s">
        <v>92</v>
      </c>
      <c r="E5742">
        <v>4012</v>
      </c>
      <c r="F5742">
        <v>1</v>
      </c>
    </row>
    <row r="5743" spans="1:6">
      <c r="A5743">
        <v>4829</v>
      </c>
      <c r="B5743">
        <v>11</v>
      </c>
      <c r="C5743" t="s">
        <v>62</v>
      </c>
      <c r="D5743" t="s">
        <v>92</v>
      </c>
      <c r="E5743">
        <v>2591</v>
      </c>
      <c r="F5743">
        <v>1</v>
      </c>
    </row>
    <row r="5744" spans="1:6">
      <c r="A5744">
        <v>4829</v>
      </c>
      <c r="B5744">
        <v>11</v>
      </c>
      <c r="C5744" t="s">
        <v>62</v>
      </c>
      <c r="D5744" t="s">
        <v>92</v>
      </c>
      <c r="E5744">
        <v>5809</v>
      </c>
      <c r="F5744">
        <v>1</v>
      </c>
    </row>
    <row r="5745" spans="1:6">
      <c r="A5745">
        <v>4829</v>
      </c>
      <c r="B5745">
        <v>11</v>
      </c>
      <c r="C5745" t="s">
        <v>62</v>
      </c>
      <c r="D5745" t="s">
        <v>92</v>
      </c>
      <c r="E5745">
        <v>4314</v>
      </c>
      <c r="F5745">
        <v>1</v>
      </c>
    </row>
    <row r="5746" spans="1:6">
      <c r="A5746">
        <v>4829</v>
      </c>
      <c r="B5746">
        <v>11</v>
      </c>
      <c r="C5746" t="s">
        <v>62</v>
      </c>
      <c r="D5746" t="s">
        <v>92</v>
      </c>
      <c r="E5746">
        <v>5870</v>
      </c>
      <c r="F5746">
        <v>1</v>
      </c>
    </row>
    <row r="5747" spans="1:6">
      <c r="A5747">
        <v>4829</v>
      </c>
      <c r="B5747">
        <v>11</v>
      </c>
      <c r="C5747" t="s">
        <v>62</v>
      </c>
      <c r="D5747" t="s">
        <v>92</v>
      </c>
      <c r="E5747">
        <v>5616</v>
      </c>
      <c r="F5747">
        <v>1</v>
      </c>
    </row>
    <row r="5748" spans="1:6">
      <c r="A5748">
        <v>4829</v>
      </c>
      <c r="B5748">
        <v>11</v>
      </c>
      <c r="C5748" t="s">
        <v>62</v>
      </c>
      <c r="D5748" t="s">
        <v>92</v>
      </c>
      <c r="E5748">
        <v>4784</v>
      </c>
      <c r="F5748">
        <v>1</v>
      </c>
    </row>
    <row r="5749" spans="1:6">
      <c r="A5749">
        <v>4829</v>
      </c>
      <c r="B5749">
        <v>11</v>
      </c>
      <c r="C5749" t="s">
        <v>62</v>
      </c>
      <c r="D5749" t="s">
        <v>92</v>
      </c>
      <c r="E5749">
        <v>4977</v>
      </c>
      <c r="F5749">
        <v>1</v>
      </c>
    </row>
    <row r="5750" spans="1:6">
      <c r="A5750">
        <v>4829</v>
      </c>
      <c r="B5750">
        <v>11</v>
      </c>
      <c r="C5750" t="s">
        <v>62</v>
      </c>
      <c r="D5750" t="s">
        <v>92</v>
      </c>
      <c r="E5750">
        <v>10</v>
      </c>
      <c r="F5750">
        <v>1</v>
      </c>
    </row>
    <row r="5751" spans="1:6">
      <c r="A5751">
        <v>4829</v>
      </c>
      <c r="B5751">
        <v>11</v>
      </c>
      <c r="C5751" t="s">
        <v>62</v>
      </c>
      <c r="D5751" t="s">
        <v>92</v>
      </c>
      <c r="E5751">
        <v>3921</v>
      </c>
      <c r="F5751">
        <v>1</v>
      </c>
    </row>
    <row r="5752" spans="1:6">
      <c r="A5752">
        <v>4829</v>
      </c>
      <c r="B5752">
        <v>11</v>
      </c>
      <c r="C5752" t="s">
        <v>62</v>
      </c>
      <c r="D5752" t="s">
        <v>92</v>
      </c>
      <c r="E5752">
        <v>5945</v>
      </c>
      <c r="F5752">
        <v>1</v>
      </c>
    </row>
    <row r="5753" spans="1:6">
      <c r="A5753">
        <v>4829</v>
      </c>
      <c r="B5753">
        <v>11</v>
      </c>
      <c r="C5753" t="s">
        <v>62</v>
      </c>
      <c r="D5753" t="s">
        <v>92</v>
      </c>
      <c r="E5753">
        <v>152</v>
      </c>
      <c r="F5753">
        <v>1</v>
      </c>
    </row>
    <row r="5754" spans="1:6">
      <c r="A5754">
        <v>4829</v>
      </c>
      <c r="B5754">
        <v>11</v>
      </c>
      <c r="C5754" t="s">
        <v>62</v>
      </c>
      <c r="D5754" t="s">
        <v>92</v>
      </c>
      <c r="E5754">
        <v>3224</v>
      </c>
      <c r="F5754">
        <v>1</v>
      </c>
    </row>
    <row r="5755" spans="1:6">
      <c r="A5755">
        <v>4829</v>
      </c>
      <c r="B5755">
        <v>11</v>
      </c>
      <c r="C5755" t="s">
        <v>62</v>
      </c>
      <c r="D5755" t="s">
        <v>92</v>
      </c>
      <c r="E5755">
        <v>3439</v>
      </c>
      <c r="F5755">
        <v>1</v>
      </c>
    </row>
    <row r="5756" spans="1:6">
      <c r="A5756">
        <v>4829</v>
      </c>
      <c r="B5756">
        <v>11</v>
      </c>
      <c r="C5756" t="s">
        <v>62</v>
      </c>
      <c r="D5756" t="s">
        <v>92</v>
      </c>
      <c r="E5756">
        <v>4099</v>
      </c>
      <c r="F5756">
        <v>1</v>
      </c>
    </row>
    <row r="5757" spans="1:6">
      <c r="A5757">
        <v>4829</v>
      </c>
      <c r="B5757">
        <v>11</v>
      </c>
      <c r="C5757" t="s">
        <v>62</v>
      </c>
      <c r="D5757" t="s">
        <v>92</v>
      </c>
      <c r="E5757">
        <v>2988</v>
      </c>
      <c r="F5757">
        <v>1</v>
      </c>
    </row>
    <row r="5758" spans="1:6">
      <c r="A5758">
        <v>4829</v>
      </c>
      <c r="B5758">
        <v>11</v>
      </c>
      <c r="C5758" t="s">
        <v>62</v>
      </c>
      <c r="D5758" t="s">
        <v>92</v>
      </c>
      <c r="E5758">
        <v>1079</v>
      </c>
      <c r="F5758">
        <v>1</v>
      </c>
    </row>
    <row r="5759" spans="1:6">
      <c r="A5759">
        <v>4829</v>
      </c>
      <c r="B5759">
        <v>11</v>
      </c>
      <c r="C5759" t="s">
        <v>62</v>
      </c>
      <c r="D5759" t="s">
        <v>92</v>
      </c>
      <c r="E5759">
        <v>2896</v>
      </c>
      <c r="F5759">
        <v>1</v>
      </c>
    </row>
    <row r="5760" spans="1:6">
      <c r="A5760">
        <v>4829</v>
      </c>
      <c r="B5760">
        <v>11</v>
      </c>
      <c r="C5760" t="s">
        <v>62</v>
      </c>
      <c r="D5760" t="s">
        <v>92</v>
      </c>
      <c r="E5760">
        <v>3371</v>
      </c>
      <c r="F5760">
        <v>1</v>
      </c>
    </row>
    <row r="5761" spans="1:6">
      <c r="A5761">
        <v>4829</v>
      </c>
      <c r="B5761">
        <v>11</v>
      </c>
      <c r="C5761" t="s">
        <v>62</v>
      </c>
      <c r="D5761" t="s">
        <v>92</v>
      </c>
      <c r="E5761">
        <v>2121</v>
      </c>
      <c r="F5761">
        <v>1</v>
      </c>
    </row>
    <row r="5762" spans="1:6">
      <c r="A5762">
        <v>4829</v>
      </c>
      <c r="B5762">
        <v>11</v>
      </c>
      <c r="C5762" t="s">
        <v>62</v>
      </c>
      <c r="D5762" t="s">
        <v>92</v>
      </c>
      <c r="E5762">
        <v>3046</v>
      </c>
      <c r="F5762">
        <v>1</v>
      </c>
    </row>
    <row r="5763" spans="1:6">
      <c r="A5763">
        <v>4829</v>
      </c>
      <c r="B5763">
        <v>11</v>
      </c>
      <c r="C5763" t="s">
        <v>62</v>
      </c>
      <c r="D5763" t="s">
        <v>92</v>
      </c>
      <c r="E5763">
        <v>254</v>
      </c>
      <c r="F5763">
        <v>1</v>
      </c>
    </row>
    <row r="5764" spans="1:6">
      <c r="A5764">
        <v>4829</v>
      </c>
      <c r="B5764">
        <v>11</v>
      </c>
      <c r="C5764" t="s">
        <v>62</v>
      </c>
      <c r="D5764" t="s">
        <v>92</v>
      </c>
      <c r="E5764">
        <v>2079</v>
      </c>
      <c r="F5764">
        <v>1</v>
      </c>
    </row>
    <row r="5765" spans="1:6">
      <c r="A5765">
        <v>4829</v>
      </c>
      <c r="B5765">
        <v>11</v>
      </c>
      <c r="C5765" t="s">
        <v>62</v>
      </c>
      <c r="D5765" t="s">
        <v>92</v>
      </c>
      <c r="E5765">
        <v>2583</v>
      </c>
      <c r="F5765">
        <v>1</v>
      </c>
    </row>
    <row r="5766" spans="1:6">
      <c r="A5766">
        <v>4829</v>
      </c>
      <c r="B5766">
        <v>11</v>
      </c>
      <c r="C5766" t="s">
        <v>62</v>
      </c>
      <c r="D5766" t="s">
        <v>92</v>
      </c>
      <c r="E5766">
        <v>30</v>
      </c>
      <c r="F5766">
        <v>1</v>
      </c>
    </row>
    <row r="5767" spans="1:6">
      <c r="A5767">
        <v>4829</v>
      </c>
      <c r="B5767">
        <v>11</v>
      </c>
      <c r="C5767" t="s">
        <v>62</v>
      </c>
      <c r="D5767" t="s">
        <v>92</v>
      </c>
      <c r="E5767">
        <v>2833</v>
      </c>
      <c r="F5767">
        <v>1</v>
      </c>
    </row>
    <row r="5768" spans="1:6">
      <c r="A5768">
        <v>4829</v>
      </c>
      <c r="B5768">
        <v>12</v>
      </c>
      <c r="C5768" t="s">
        <v>63</v>
      </c>
      <c r="D5768" t="s">
        <v>92</v>
      </c>
      <c r="E5768">
        <v>2034</v>
      </c>
      <c r="F5768">
        <v>54</v>
      </c>
    </row>
    <row r="5769" spans="1:6">
      <c r="A5769">
        <v>4829</v>
      </c>
      <c r="B5769">
        <v>12</v>
      </c>
      <c r="C5769" t="s">
        <v>63</v>
      </c>
      <c r="D5769" t="s">
        <v>92</v>
      </c>
      <c r="E5769">
        <v>2447</v>
      </c>
      <c r="F5769">
        <v>18</v>
      </c>
    </row>
    <row r="5770" spans="1:6">
      <c r="A5770">
        <v>4829</v>
      </c>
      <c r="B5770">
        <v>12</v>
      </c>
      <c r="C5770" t="s">
        <v>63</v>
      </c>
      <c r="D5770" t="s">
        <v>92</v>
      </c>
      <c r="E5770">
        <v>3794</v>
      </c>
      <c r="F5770">
        <v>16</v>
      </c>
    </row>
    <row r="5771" spans="1:6">
      <c r="A5771">
        <v>4829</v>
      </c>
      <c r="B5771">
        <v>12</v>
      </c>
      <c r="C5771" t="s">
        <v>63</v>
      </c>
      <c r="D5771" t="s">
        <v>92</v>
      </c>
      <c r="E5771">
        <v>5281</v>
      </c>
      <c r="F5771">
        <v>13</v>
      </c>
    </row>
    <row r="5772" spans="1:6">
      <c r="A5772">
        <v>4829</v>
      </c>
      <c r="B5772">
        <v>12</v>
      </c>
      <c r="C5772" t="s">
        <v>63</v>
      </c>
      <c r="D5772" t="s">
        <v>92</v>
      </c>
      <c r="E5772">
        <v>2134</v>
      </c>
      <c r="F5772">
        <v>11</v>
      </c>
    </row>
    <row r="5773" spans="1:6">
      <c r="A5773">
        <v>4829</v>
      </c>
      <c r="B5773">
        <v>12</v>
      </c>
      <c r="C5773" t="s">
        <v>63</v>
      </c>
      <c r="D5773" t="s">
        <v>92</v>
      </c>
      <c r="E5773">
        <v>277</v>
      </c>
      <c r="F5773">
        <v>9</v>
      </c>
    </row>
    <row r="5774" spans="1:6">
      <c r="A5774">
        <v>4829</v>
      </c>
      <c r="B5774">
        <v>12</v>
      </c>
      <c r="C5774" t="s">
        <v>63</v>
      </c>
      <c r="D5774" t="s">
        <v>92</v>
      </c>
      <c r="E5774">
        <v>4877</v>
      </c>
      <c r="F5774">
        <v>9</v>
      </c>
    </row>
    <row r="5775" spans="1:6">
      <c r="A5775">
        <v>4829</v>
      </c>
      <c r="B5775">
        <v>12</v>
      </c>
      <c r="C5775" t="s">
        <v>63</v>
      </c>
      <c r="D5775" t="s">
        <v>92</v>
      </c>
      <c r="E5775">
        <v>1313</v>
      </c>
      <c r="F5775">
        <v>8</v>
      </c>
    </row>
    <row r="5776" spans="1:6">
      <c r="A5776">
        <v>4829</v>
      </c>
      <c r="B5776">
        <v>12</v>
      </c>
      <c r="C5776" t="s">
        <v>63</v>
      </c>
      <c r="D5776" t="s">
        <v>92</v>
      </c>
      <c r="E5776">
        <v>3450</v>
      </c>
      <c r="F5776">
        <v>7</v>
      </c>
    </row>
    <row r="5777" spans="1:6">
      <c r="A5777">
        <v>4829</v>
      </c>
      <c r="B5777">
        <v>12</v>
      </c>
      <c r="C5777" t="s">
        <v>63</v>
      </c>
      <c r="D5777" t="s">
        <v>92</v>
      </c>
      <c r="E5777">
        <v>5982</v>
      </c>
      <c r="F5777">
        <v>7</v>
      </c>
    </row>
    <row r="5778" spans="1:6">
      <c r="A5778">
        <v>4829</v>
      </c>
      <c r="B5778">
        <v>12</v>
      </c>
      <c r="C5778" t="s">
        <v>63</v>
      </c>
      <c r="D5778" t="s">
        <v>92</v>
      </c>
      <c r="E5778">
        <v>4689</v>
      </c>
      <c r="F5778">
        <v>7</v>
      </c>
    </row>
    <row r="5779" spans="1:6">
      <c r="A5779">
        <v>4829</v>
      </c>
      <c r="B5779">
        <v>12</v>
      </c>
      <c r="C5779" t="s">
        <v>63</v>
      </c>
      <c r="D5779" t="s">
        <v>92</v>
      </c>
      <c r="E5779">
        <v>1211</v>
      </c>
      <c r="F5779">
        <v>6</v>
      </c>
    </row>
    <row r="5780" spans="1:6">
      <c r="A5780">
        <v>4829</v>
      </c>
      <c r="B5780">
        <v>12</v>
      </c>
      <c r="C5780" t="s">
        <v>63</v>
      </c>
      <c r="D5780" t="s">
        <v>92</v>
      </c>
      <c r="E5780">
        <v>2586</v>
      </c>
      <c r="F5780">
        <v>6</v>
      </c>
    </row>
    <row r="5781" spans="1:6">
      <c r="A5781">
        <v>4829</v>
      </c>
      <c r="B5781">
        <v>12</v>
      </c>
      <c r="C5781" t="s">
        <v>63</v>
      </c>
      <c r="D5781" t="s">
        <v>92</v>
      </c>
      <c r="E5781">
        <v>5426</v>
      </c>
      <c r="F5781">
        <v>6</v>
      </c>
    </row>
    <row r="5782" spans="1:6">
      <c r="A5782">
        <v>4829</v>
      </c>
      <c r="B5782">
        <v>12</v>
      </c>
      <c r="C5782" t="s">
        <v>63</v>
      </c>
      <c r="D5782" t="s">
        <v>92</v>
      </c>
      <c r="E5782">
        <v>30</v>
      </c>
      <c r="F5782">
        <v>6</v>
      </c>
    </row>
    <row r="5783" spans="1:6">
      <c r="A5783">
        <v>4829</v>
      </c>
      <c r="B5783">
        <v>12</v>
      </c>
      <c r="C5783" t="s">
        <v>63</v>
      </c>
      <c r="D5783" t="s">
        <v>92</v>
      </c>
      <c r="E5783">
        <v>1229</v>
      </c>
      <c r="F5783">
        <v>6</v>
      </c>
    </row>
    <row r="5784" spans="1:6">
      <c r="A5784">
        <v>4829</v>
      </c>
      <c r="B5784">
        <v>12</v>
      </c>
      <c r="C5784" t="s">
        <v>63</v>
      </c>
      <c r="D5784" t="s">
        <v>92</v>
      </c>
      <c r="E5784">
        <v>357</v>
      </c>
      <c r="F5784">
        <v>5</v>
      </c>
    </row>
    <row r="5785" spans="1:6">
      <c r="A5785">
        <v>4829</v>
      </c>
      <c r="B5785">
        <v>12</v>
      </c>
      <c r="C5785" t="s">
        <v>63</v>
      </c>
      <c r="D5785" t="s">
        <v>92</v>
      </c>
      <c r="E5785">
        <v>3231</v>
      </c>
      <c r="F5785">
        <v>5</v>
      </c>
    </row>
    <row r="5786" spans="1:6">
      <c r="A5786">
        <v>4829</v>
      </c>
      <c r="B5786">
        <v>12</v>
      </c>
      <c r="C5786" t="s">
        <v>63</v>
      </c>
      <c r="D5786" t="s">
        <v>92</v>
      </c>
      <c r="E5786">
        <v>2478</v>
      </c>
      <c r="F5786">
        <v>5</v>
      </c>
    </row>
    <row r="5787" spans="1:6">
      <c r="A5787">
        <v>4829</v>
      </c>
      <c r="B5787">
        <v>12</v>
      </c>
      <c r="C5787" t="s">
        <v>63</v>
      </c>
      <c r="D5787" t="s">
        <v>92</v>
      </c>
      <c r="E5787">
        <v>3877</v>
      </c>
      <c r="F5787">
        <v>4</v>
      </c>
    </row>
    <row r="5788" spans="1:6">
      <c r="A5788">
        <v>4829</v>
      </c>
      <c r="B5788">
        <v>12</v>
      </c>
      <c r="C5788" t="s">
        <v>63</v>
      </c>
      <c r="D5788" t="s">
        <v>92</v>
      </c>
      <c r="E5788">
        <v>6072</v>
      </c>
      <c r="F5788">
        <v>4</v>
      </c>
    </row>
    <row r="5789" spans="1:6">
      <c r="A5789">
        <v>4829</v>
      </c>
      <c r="B5789">
        <v>12</v>
      </c>
      <c r="C5789" t="s">
        <v>63</v>
      </c>
      <c r="D5789" t="s">
        <v>92</v>
      </c>
      <c r="E5789">
        <v>5591</v>
      </c>
      <c r="F5789">
        <v>4</v>
      </c>
    </row>
    <row r="5790" spans="1:6">
      <c r="A5790">
        <v>4829</v>
      </c>
      <c r="B5790">
        <v>12</v>
      </c>
      <c r="C5790" t="s">
        <v>63</v>
      </c>
      <c r="D5790" t="s">
        <v>92</v>
      </c>
      <c r="E5790">
        <v>2598</v>
      </c>
      <c r="F5790">
        <v>4</v>
      </c>
    </row>
    <row r="5791" spans="1:6">
      <c r="A5791">
        <v>4829</v>
      </c>
      <c r="B5791">
        <v>12</v>
      </c>
      <c r="C5791" t="s">
        <v>63</v>
      </c>
      <c r="D5791" t="s">
        <v>92</v>
      </c>
      <c r="E5791">
        <v>3677</v>
      </c>
      <c r="F5791">
        <v>4</v>
      </c>
    </row>
    <row r="5792" spans="1:6">
      <c r="A5792">
        <v>4829</v>
      </c>
      <c r="B5792">
        <v>12</v>
      </c>
      <c r="C5792" t="s">
        <v>63</v>
      </c>
      <c r="D5792" t="s">
        <v>92</v>
      </c>
      <c r="E5792">
        <v>3463</v>
      </c>
      <c r="F5792">
        <v>4</v>
      </c>
    </row>
    <row r="5793" spans="1:6">
      <c r="A5793">
        <v>4829</v>
      </c>
      <c r="B5793">
        <v>12</v>
      </c>
      <c r="C5793" t="s">
        <v>63</v>
      </c>
      <c r="D5793" t="s">
        <v>92</v>
      </c>
      <c r="E5793">
        <v>2240</v>
      </c>
      <c r="F5793">
        <v>3</v>
      </c>
    </row>
    <row r="5794" spans="1:6">
      <c r="A5794">
        <v>4829</v>
      </c>
      <c r="B5794">
        <v>12</v>
      </c>
      <c r="C5794" t="s">
        <v>63</v>
      </c>
      <c r="D5794" t="s">
        <v>92</v>
      </c>
      <c r="E5794">
        <v>5582</v>
      </c>
      <c r="F5794">
        <v>3</v>
      </c>
    </row>
    <row r="5795" spans="1:6">
      <c r="A5795">
        <v>4829</v>
      </c>
      <c r="B5795">
        <v>12</v>
      </c>
      <c r="C5795" t="s">
        <v>63</v>
      </c>
      <c r="D5795" t="s">
        <v>92</v>
      </c>
      <c r="E5795">
        <v>4833</v>
      </c>
      <c r="F5795">
        <v>3</v>
      </c>
    </row>
    <row r="5796" spans="1:6">
      <c r="A5796">
        <v>4829</v>
      </c>
      <c r="B5796">
        <v>12</v>
      </c>
      <c r="C5796" t="s">
        <v>63</v>
      </c>
      <c r="D5796" t="s">
        <v>92</v>
      </c>
      <c r="E5796">
        <v>2315</v>
      </c>
      <c r="F5796">
        <v>3</v>
      </c>
    </row>
    <row r="5797" spans="1:6">
      <c r="A5797">
        <v>4829</v>
      </c>
      <c r="B5797">
        <v>12</v>
      </c>
      <c r="C5797" t="s">
        <v>63</v>
      </c>
      <c r="D5797" t="s">
        <v>92</v>
      </c>
      <c r="E5797">
        <v>5211</v>
      </c>
      <c r="F5797">
        <v>3</v>
      </c>
    </row>
    <row r="5798" spans="1:6">
      <c r="A5798">
        <v>4829</v>
      </c>
      <c r="B5798">
        <v>12</v>
      </c>
      <c r="C5798" t="s">
        <v>63</v>
      </c>
      <c r="D5798" t="s">
        <v>92</v>
      </c>
      <c r="E5798">
        <v>3044</v>
      </c>
      <c r="F5798">
        <v>3</v>
      </c>
    </row>
    <row r="5799" spans="1:6">
      <c r="A5799">
        <v>4829</v>
      </c>
      <c r="B5799">
        <v>12</v>
      </c>
      <c r="C5799" t="s">
        <v>63</v>
      </c>
      <c r="D5799" t="s">
        <v>92</v>
      </c>
      <c r="E5799">
        <v>2504</v>
      </c>
      <c r="F5799">
        <v>3</v>
      </c>
    </row>
    <row r="5800" spans="1:6">
      <c r="A5800">
        <v>4829</v>
      </c>
      <c r="B5800">
        <v>12</v>
      </c>
      <c r="C5800" t="s">
        <v>63</v>
      </c>
      <c r="D5800" t="s">
        <v>92</v>
      </c>
      <c r="E5800">
        <v>3801</v>
      </c>
      <c r="F5800">
        <v>3</v>
      </c>
    </row>
    <row r="5801" spans="1:6">
      <c r="A5801">
        <v>4829</v>
      </c>
      <c r="B5801">
        <v>12</v>
      </c>
      <c r="C5801" t="s">
        <v>63</v>
      </c>
      <c r="D5801" t="s">
        <v>92</v>
      </c>
      <c r="E5801">
        <v>6076</v>
      </c>
      <c r="F5801">
        <v>3</v>
      </c>
    </row>
    <row r="5802" spans="1:6">
      <c r="A5802">
        <v>4829</v>
      </c>
      <c r="B5802">
        <v>12</v>
      </c>
      <c r="C5802" t="s">
        <v>63</v>
      </c>
      <c r="D5802" t="s">
        <v>92</v>
      </c>
      <c r="E5802">
        <v>3306</v>
      </c>
      <c r="F5802">
        <v>3</v>
      </c>
    </row>
    <row r="5803" spans="1:6">
      <c r="A5803">
        <v>4829</v>
      </c>
      <c r="B5803">
        <v>12</v>
      </c>
      <c r="C5803" t="s">
        <v>63</v>
      </c>
      <c r="D5803" t="s">
        <v>92</v>
      </c>
      <c r="E5803">
        <v>10</v>
      </c>
      <c r="F5803">
        <v>2</v>
      </c>
    </row>
    <row r="5804" spans="1:6">
      <c r="A5804">
        <v>4829</v>
      </c>
      <c r="B5804">
        <v>12</v>
      </c>
      <c r="C5804" t="s">
        <v>63</v>
      </c>
      <c r="D5804" t="s">
        <v>92</v>
      </c>
      <c r="E5804">
        <v>5098</v>
      </c>
      <c r="F5804">
        <v>2</v>
      </c>
    </row>
    <row r="5805" spans="1:6">
      <c r="A5805">
        <v>4829</v>
      </c>
      <c r="B5805">
        <v>12</v>
      </c>
      <c r="C5805" t="s">
        <v>63</v>
      </c>
      <c r="D5805" t="s">
        <v>92</v>
      </c>
      <c r="E5805">
        <v>1328</v>
      </c>
      <c r="F5805">
        <v>2</v>
      </c>
    </row>
    <row r="5806" spans="1:6">
      <c r="A5806">
        <v>4829</v>
      </c>
      <c r="B5806">
        <v>12</v>
      </c>
      <c r="C5806" t="s">
        <v>63</v>
      </c>
      <c r="D5806" t="s">
        <v>92</v>
      </c>
      <c r="E5806">
        <v>4588</v>
      </c>
      <c r="F5806">
        <v>2</v>
      </c>
    </row>
    <row r="5807" spans="1:6">
      <c r="A5807">
        <v>4829</v>
      </c>
      <c r="B5807">
        <v>12</v>
      </c>
      <c r="C5807" t="s">
        <v>63</v>
      </c>
      <c r="D5807" t="s">
        <v>92</v>
      </c>
      <c r="E5807">
        <v>5472</v>
      </c>
      <c r="F5807">
        <v>2</v>
      </c>
    </row>
    <row r="5808" spans="1:6">
      <c r="A5808">
        <v>4829</v>
      </c>
      <c r="B5808">
        <v>12</v>
      </c>
      <c r="C5808" t="s">
        <v>63</v>
      </c>
      <c r="D5808" t="s">
        <v>92</v>
      </c>
      <c r="E5808">
        <v>315</v>
      </c>
      <c r="F5808">
        <v>2</v>
      </c>
    </row>
    <row r="5809" spans="1:6">
      <c r="A5809">
        <v>4829</v>
      </c>
      <c r="B5809">
        <v>12</v>
      </c>
      <c r="C5809" t="s">
        <v>63</v>
      </c>
      <c r="D5809" t="s">
        <v>92</v>
      </c>
      <c r="E5809">
        <v>2177</v>
      </c>
      <c r="F5809">
        <v>2</v>
      </c>
    </row>
    <row r="5810" spans="1:6">
      <c r="A5810">
        <v>4829</v>
      </c>
      <c r="B5810">
        <v>12</v>
      </c>
      <c r="C5810" t="s">
        <v>63</v>
      </c>
      <c r="D5810" t="s">
        <v>92</v>
      </c>
      <c r="E5810">
        <v>2069</v>
      </c>
      <c r="F5810">
        <v>2</v>
      </c>
    </row>
    <row r="5811" spans="1:6">
      <c r="A5811">
        <v>4829</v>
      </c>
      <c r="B5811">
        <v>12</v>
      </c>
      <c r="C5811" t="s">
        <v>63</v>
      </c>
      <c r="D5811" t="s">
        <v>92</v>
      </c>
      <c r="E5811">
        <v>2136</v>
      </c>
      <c r="F5811">
        <v>2</v>
      </c>
    </row>
    <row r="5812" spans="1:6">
      <c r="A5812">
        <v>4829</v>
      </c>
      <c r="B5812">
        <v>12</v>
      </c>
      <c r="C5812" t="s">
        <v>63</v>
      </c>
      <c r="D5812" t="s">
        <v>92</v>
      </c>
      <c r="E5812">
        <v>1275</v>
      </c>
      <c r="F5812">
        <v>2</v>
      </c>
    </row>
    <row r="5813" spans="1:6">
      <c r="A5813">
        <v>4829</v>
      </c>
      <c r="B5813">
        <v>12</v>
      </c>
      <c r="C5813" t="s">
        <v>63</v>
      </c>
      <c r="D5813" t="s">
        <v>92</v>
      </c>
      <c r="E5813">
        <v>5259</v>
      </c>
      <c r="F5813">
        <v>2</v>
      </c>
    </row>
    <row r="5814" spans="1:6">
      <c r="A5814">
        <v>4829</v>
      </c>
      <c r="B5814">
        <v>12</v>
      </c>
      <c r="C5814" t="s">
        <v>63</v>
      </c>
      <c r="D5814" t="s">
        <v>92</v>
      </c>
      <c r="E5814">
        <v>2492</v>
      </c>
      <c r="F5814">
        <v>2</v>
      </c>
    </row>
    <row r="5815" spans="1:6">
      <c r="A5815">
        <v>4829</v>
      </c>
      <c r="B5815">
        <v>12</v>
      </c>
      <c r="C5815" t="s">
        <v>63</v>
      </c>
      <c r="D5815" t="s">
        <v>92</v>
      </c>
      <c r="E5815">
        <v>3840</v>
      </c>
      <c r="F5815">
        <v>2</v>
      </c>
    </row>
    <row r="5816" spans="1:6">
      <c r="A5816">
        <v>4829</v>
      </c>
      <c r="B5816">
        <v>12</v>
      </c>
      <c r="C5816" t="s">
        <v>63</v>
      </c>
      <c r="D5816" t="s">
        <v>92</v>
      </c>
      <c r="E5816">
        <v>3427</v>
      </c>
      <c r="F5816">
        <v>2</v>
      </c>
    </row>
    <row r="5817" spans="1:6">
      <c r="A5817">
        <v>4829</v>
      </c>
      <c r="B5817">
        <v>12</v>
      </c>
      <c r="C5817" t="s">
        <v>63</v>
      </c>
      <c r="D5817" t="s">
        <v>92</v>
      </c>
      <c r="E5817">
        <v>248</v>
      </c>
      <c r="F5817">
        <v>2</v>
      </c>
    </row>
    <row r="5818" spans="1:6">
      <c r="A5818">
        <v>4829</v>
      </c>
      <c r="B5818">
        <v>12</v>
      </c>
      <c r="C5818" t="s">
        <v>63</v>
      </c>
      <c r="D5818" t="s">
        <v>92</v>
      </c>
      <c r="E5818">
        <v>4560</v>
      </c>
      <c r="F5818">
        <v>2</v>
      </c>
    </row>
    <row r="5819" spans="1:6">
      <c r="A5819">
        <v>4829</v>
      </c>
      <c r="B5819">
        <v>12</v>
      </c>
      <c r="C5819" t="s">
        <v>63</v>
      </c>
      <c r="D5819" t="s">
        <v>92</v>
      </c>
      <c r="E5819">
        <v>2446</v>
      </c>
      <c r="F5819">
        <v>2</v>
      </c>
    </row>
    <row r="5820" spans="1:6">
      <c r="A5820">
        <v>4829</v>
      </c>
      <c r="B5820">
        <v>12</v>
      </c>
      <c r="C5820" t="s">
        <v>63</v>
      </c>
      <c r="D5820" t="s">
        <v>92</v>
      </c>
      <c r="E5820">
        <v>3502</v>
      </c>
      <c r="F5820">
        <v>2</v>
      </c>
    </row>
    <row r="5821" spans="1:6">
      <c r="A5821">
        <v>4829</v>
      </c>
      <c r="B5821">
        <v>12</v>
      </c>
      <c r="C5821" t="s">
        <v>63</v>
      </c>
      <c r="D5821" t="s">
        <v>92</v>
      </c>
      <c r="E5821">
        <v>5449</v>
      </c>
      <c r="F5821">
        <v>2</v>
      </c>
    </row>
    <row r="5822" spans="1:6">
      <c r="A5822">
        <v>4829</v>
      </c>
      <c r="B5822">
        <v>12</v>
      </c>
      <c r="C5822" t="s">
        <v>63</v>
      </c>
      <c r="D5822" t="s">
        <v>92</v>
      </c>
      <c r="E5822">
        <v>4185</v>
      </c>
      <c r="F5822">
        <v>2</v>
      </c>
    </row>
    <row r="5823" spans="1:6">
      <c r="A5823">
        <v>4829</v>
      </c>
      <c r="B5823">
        <v>12</v>
      </c>
      <c r="C5823" t="s">
        <v>63</v>
      </c>
      <c r="D5823" t="s">
        <v>92</v>
      </c>
      <c r="E5823">
        <v>5944</v>
      </c>
      <c r="F5823">
        <v>2</v>
      </c>
    </row>
    <row r="5824" spans="1:6">
      <c r="A5824">
        <v>4829</v>
      </c>
      <c r="B5824">
        <v>12</v>
      </c>
      <c r="C5824" t="s">
        <v>63</v>
      </c>
      <c r="D5824" t="s">
        <v>92</v>
      </c>
      <c r="E5824">
        <v>5003</v>
      </c>
      <c r="F5824">
        <v>2</v>
      </c>
    </row>
    <row r="5825" spans="1:6">
      <c r="A5825">
        <v>4829</v>
      </c>
      <c r="B5825">
        <v>12</v>
      </c>
      <c r="C5825" t="s">
        <v>63</v>
      </c>
      <c r="D5825" t="s">
        <v>92</v>
      </c>
      <c r="E5825">
        <v>2584</v>
      </c>
      <c r="F5825">
        <v>2</v>
      </c>
    </row>
    <row r="5826" spans="1:6">
      <c r="A5826">
        <v>4829</v>
      </c>
      <c r="B5826">
        <v>12</v>
      </c>
      <c r="C5826" t="s">
        <v>63</v>
      </c>
      <c r="D5826" t="s">
        <v>92</v>
      </c>
      <c r="E5826">
        <v>1182</v>
      </c>
      <c r="F5826">
        <v>2</v>
      </c>
    </row>
    <row r="5827" spans="1:6">
      <c r="A5827">
        <v>4829</v>
      </c>
      <c r="B5827">
        <v>12</v>
      </c>
      <c r="C5827" t="s">
        <v>63</v>
      </c>
      <c r="D5827" t="s">
        <v>92</v>
      </c>
      <c r="E5827">
        <v>5399</v>
      </c>
      <c r="F5827">
        <v>2</v>
      </c>
    </row>
    <row r="5828" spans="1:6">
      <c r="A5828">
        <v>4829</v>
      </c>
      <c r="B5828">
        <v>12</v>
      </c>
      <c r="C5828" t="s">
        <v>63</v>
      </c>
      <c r="D5828" t="s">
        <v>92</v>
      </c>
      <c r="E5828">
        <v>3854</v>
      </c>
      <c r="F5828">
        <v>2</v>
      </c>
    </row>
    <row r="5829" spans="1:6">
      <c r="A5829">
        <v>4829</v>
      </c>
      <c r="B5829">
        <v>12</v>
      </c>
      <c r="C5829" t="s">
        <v>63</v>
      </c>
      <c r="D5829" t="s">
        <v>92</v>
      </c>
      <c r="E5829">
        <v>2296</v>
      </c>
      <c r="F5829">
        <v>2</v>
      </c>
    </row>
    <row r="5830" spans="1:6">
      <c r="A5830">
        <v>4829</v>
      </c>
      <c r="B5830">
        <v>12</v>
      </c>
      <c r="C5830" t="s">
        <v>63</v>
      </c>
      <c r="D5830" t="s">
        <v>92</v>
      </c>
      <c r="E5830">
        <v>2985</v>
      </c>
      <c r="F5830">
        <v>2</v>
      </c>
    </row>
    <row r="5831" spans="1:6">
      <c r="A5831">
        <v>4829</v>
      </c>
      <c r="B5831">
        <v>12</v>
      </c>
      <c r="C5831" t="s">
        <v>63</v>
      </c>
      <c r="D5831" t="s">
        <v>92</v>
      </c>
      <c r="E5831">
        <v>4440</v>
      </c>
      <c r="F5831">
        <v>2</v>
      </c>
    </row>
    <row r="5832" spans="1:6">
      <c r="A5832">
        <v>4829</v>
      </c>
      <c r="B5832">
        <v>12</v>
      </c>
      <c r="C5832" t="s">
        <v>63</v>
      </c>
      <c r="D5832" t="s">
        <v>92</v>
      </c>
      <c r="E5832">
        <v>5016</v>
      </c>
      <c r="F5832">
        <v>2</v>
      </c>
    </row>
    <row r="5833" spans="1:6">
      <c r="A5833">
        <v>4829</v>
      </c>
      <c r="B5833">
        <v>12</v>
      </c>
      <c r="C5833" t="s">
        <v>63</v>
      </c>
      <c r="D5833" t="s">
        <v>92</v>
      </c>
      <c r="E5833">
        <v>2706</v>
      </c>
      <c r="F5833">
        <v>2</v>
      </c>
    </row>
    <row r="5834" spans="1:6">
      <c r="A5834">
        <v>4829</v>
      </c>
      <c r="B5834">
        <v>12</v>
      </c>
      <c r="C5834" t="s">
        <v>63</v>
      </c>
      <c r="D5834" t="s">
        <v>92</v>
      </c>
      <c r="E5834">
        <v>4093</v>
      </c>
      <c r="F5834">
        <v>1</v>
      </c>
    </row>
    <row r="5835" spans="1:6">
      <c r="A5835">
        <v>4829</v>
      </c>
      <c r="B5835">
        <v>12</v>
      </c>
      <c r="C5835" t="s">
        <v>63</v>
      </c>
      <c r="D5835" t="s">
        <v>92</v>
      </c>
      <c r="E5835">
        <v>231</v>
      </c>
      <c r="F5835">
        <v>1</v>
      </c>
    </row>
    <row r="5836" spans="1:6">
      <c r="A5836">
        <v>4829</v>
      </c>
      <c r="B5836">
        <v>12</v>
      </c>
      <c r="C5836" t="s">
        <v>63</v>
      </c>
      <c r="D5836" t="s">
        <v>92</v>
      </c>
      <c r="E5836">
        <v>82</v>
      </c>
      <c r="F5836">
        <v>1</v>
      </c>
    </row>
    <row r="5837" spans="1:6">
      <c r="A5837">
        <v>4829</v>
      </c>
      <c r="B5837">
        <v>12</v>
      </c>
      <c r="C5837" t="s">
        <v>63</v>
      </c>
      <c r="D5837" t="s">
        <v>92</v>
      </c>
      <c r="E5837">
        <v>4964</v>
      </c>
      <c r="F5837">
        <v>1</v>
      </c>
    </row>
    <row r="5838" spans="1:6">
      <c r="A5838">
        <v>4829</v>
      </c>
      <c r="B5838">
        <v>12</v>
      </c>
      <c r="C5838" t="s">
        <v>63</v>
      </c>
      <c r="D5838" t="s">
        <v>92</v>
      </c>
      <c r="E5838">
        <v>5443</v>
      </c>
      <c r="F5838">
        <v>1</v>
      </c>
    </row>
    <row r="5839" spans="1:6">
      <c r="A5839">
        <v>4829</v>
      </c>
      <c r="B5839">
        <v>12</v>
      </c>
      <c r="C5839" t="s">
        <v>63</v>
      </c>
      <c r="D5839" t="s">
        <v>92</v>
      </c>
      <c r="E5839">
        <v>2613</v>
      </c>
      <c r="F5839">
        <v>1</v>
      </c>
    </row>
    <row r="5840" spans="1:6">
      <c r="A5840">
        <v>4829</v>
      </c>
      <c r="B5840">
        <v>12</v>
      </c>
      <c r="C5840" t="s">
        <v>63</v>
      </c>
      <c r="D5840" t="s">
        <v>92</v>
      </c>
      <c r="E5840">
        <v>92</v>
      </c>
      <c r="F5840">
        <v>1</v>
      </c>
    </row>
    <row r="5841" spans="1:6">
      <c r="A5841">
        <v>4829</v>
      </c>
      <c r="B5841">
        <v>12</v>
      </c>
      <c r="C5841" t="s">
        <v>63</v>
      </c>
      <c r="D5841" t="s">
        <v>92</v>
      </c>
      <c r="E5841">
        <v>2510</v>
      </c>
      <c r="F5841">
        <v>1</v>
      </c>
    </row>
    <row r="5842" spans="1:6">
      <c r="A5842">
        <v>4829</v>
      </c>
      <c r="B5842">
        <v>12</v>
      </c>
      <c r="C5842" t="s">
        <v>63</v>
      </c>
      <c r="D5842" t="s">
        <v>92</v>
      </c>
      <c r="E5842">
        <v>3892</v>
      </c>
      <c r="F5842">
        <v>1</v>
      </c>
    </row>
    <row r="5843" spans="1:6">
      <c r="A5843">
        <v>4829</v>
      </c>
      <c r="B5843">
        <v>12</v>
      </c>
      <c r="C5843" t="s">
        <v>63</v>
      </c>
      <c r="D5843" t="s">
        <v>92</v>
      </c>
      <c r="E5843">
        <v>1086</v>
      </c>
      <c r="F5843">
        <v>1</v>
      </c>
    </row>
    <row r="5844" spans="1:6">
      <c r="A5844">
        <v>4829</v>
      </c>
      <c r="B5844">
        <v>12</v>
      </c>
      <c r="C5844" t="s">
        <v>63</v>
      </c>
      <c r="D5844" t="s">
        <v>92</v>
      </c>
      <c r="E5844">
        <v>2319</v>
      </c>
      <c r="F5844">
        <v>1</v>
      </c>
    </row>
    <row r="5845" spans="1:6">
      <c r="A5845">
        <v>4829</v>
      </c>
      <c r="B5845">
        <v>12</v>
      </c>
      <c r="C5845" t="s">
        <v>63</v>
      </c>
      <c r="D5845" t="s">
        <v>92</v>
      </c>
      <c r="E5845">
        <v>5291</v>
      </c>
      <c r="F5845">
        <v>1</v>
      </c>
    </row>
    <row r="5846" spans="1:6">
      <c r="A5846">
        <v>4829</v>
      </c>
      <c r="B5846">
        <v>12</v>
      </c>
      <c r="C5846" t="s">
        <v>63</v>
      </c>
      <c r="D5846" t="s">
        <v>92</v>
      </c>
      <c r="E5846">
        <v>3999</v>
      </c>
      <c r="F5846">
        <v>1</v>
      </c>
    </row>
    <row r="5847" spans="1:6">
      <c r="A5847">
        <v>4829</v>
      </c>
      <c r="B5847">
        <v>12</v>
      </c>
      <c r="C5847" t="s">
        <v>63</v>
      </c>
      <c r="D5847" t="s">
        <v>92</v>
      </c>
      <c r="E5847">
        <v>5421</v>
      </c>
      <c r="F5847">
        <v>1</v>
      </c>
    </row>
    <row r="5848" spans="1:6">
      <c r="A5848">
        <v>4829</v>
      </c>
      <c r="B5848">
        <v>12</v>
      </c>
      <c r="C5848" t="s">
        <v>63</v>
      </c>
      <c r="D5848" t="s">
        <v>92</v>
      </c>
      <c r="E5848">
        <v>3798</v>
      </c>
      <c r="F5848">
        <v>1</v>
      </c>
    </row>
    <row r="5849" spans="1:6">
      <c r="A5849">
        <v>4829</v>
      </c>
      <c r="B5849">
        <v>12</v>
      </c>
      <c r="C5849" t="s">
        <v>63</v>
      </c>
      <c r="D5849" t="s">
        <v>92</v>
      </c>
      <c r="E5849">
        <v>2398</v>
      </c>
      <c r="F5849">
        <v>1</v>
      </c>
    </row>
    <row r="5850" spans="1:6">
      <c r="A5850">
        <v>4829</v>
      </c>
      <c r="B5850">
        <v>12</v>
      </c>
      <c r="C5850" t="s">
        <v>63</v>
      </c>
      <c r="D5850" t="s">
        <v>92</v>
      </c>
      <c r="E5850">
        <v>3492</v>
      </c>
      <c r="F5850">
        <v>1</v>
      </c>
    </row>
    <row r="5851" spans="1:6">
      <c r="A5851">
        <v>4829</v>
      </c>
      <c r="B5851">
        <v>12</v>
      </c>
      <c r="C5851" t="s">
        <v>63</v>
      </c>
      <c r="D5851" t="s">
        <v>92</v>
      </c>
      <c r="E5851">
        <v>3011</v>
      </c>
      <c r="F5851">
        <v>1</v>
      </c>
    </row>
    <row r="5852" spans="1:6">
      <c r="A5852">
        <v>4829</v>
      </c>
      <c r="B5852">
        <v>12</v>
      </c>
      <c r="C5852" t="s">
        <v>63</v>
      </c>
      <c r="D5852" t="s">
        <v>92</v>
      </c>
      <c r="E5852">
        <v>4182</v>
      </c>
      <c r="F5852">
        <v>1</v>
      </c>
    </row>
    <row r="5853" spans="1:6">
      <c r="A5853">
        <v>4829</v>
      </c>
      <c r="B5853">
        <v>12</v>
      </c>
      <c r="C5853" t="s">
        <v>63</v>
      </c>
      <c r="D5853" t="s">
        <v>92</v>
      </c>
      <c r="E5853">
        <v>372</v>
      </c>
      <c r="F5853">
        <v>1</v>
      </c>
    </row>
    <row r="5854" spans="1:6">
      <c r="A5854">
        <v>4829</v>
      </c>
      <c r="B5854">
        <v>12</v>
      </c>
      <c r="C5854" t="s">
        <v>63</v>
      </c>
      <c r="D5854" t="s">
        <v>92</v>
      </c>
      <c r="E5854">
        <v>3097</v>
      </c>
      <c r="F5854">
        <v>1</v>
      </c>
    </row>
    <row r="5855" spans="1:6">
      <c r="A5855">
        <v>4829</v>
      </c>
      <c r="B5855">
        <v>12</v>
      </c>
      <c r="C5855" t="s">
        <v>63</v>
      </c>
      <c r="D5855" t="s">
        <v>92</v>
      </c>
      <c r="E5855">
        <v>1027</v>
      </c>
      <c r="F5855">
        <v>1</v>
      </c>
    </row>
    <row r="5856" spans="1:6">
      <c r="A5856">
        <v>4829</v>
      </c>
      <c r="B5856">
        <v>12</v>
      </c>
      <c r="C5856" t="s">
        <v>63</v>
      </c>
      <c r="D5856" t="s">
        <v>92</v>
      </c>
      <c r="E5856">
        <v>4655</v>
      </c>
      <c r="F5856">
        <v>1</v>
      </c>
    </row>
    <row r="5857" spans="1:6">
      <c r="A5857">
        <v>4829</v>
      </c>
      <c r="B5857">
        <v>12</v>
      </c>
      <c r="C5857" t="s">
        <v>63</v>
      </c>
      <c r="D5857" t="s">
        <v>92</v>
      </c>
      <c r="E5857">
        <v>2957</v>
      </c>
      <c r="F5857">
        <v>1</v>
      </c>
    </row>
    <row r="5858" spans="1:6">
      <c r="A5858">
        <v>4829</v>
      </c>
      <c r="B5858">
        <v>12</v>
      </c>
      <c r="C5858" t="s">
        <v>63</v>
      </c>
      <c r="D5858" t="s">
        <v>92</v>
      </c>
      <c r="E5858">
        <v>1363</v>
      </c>
      <c r="F5858">
        <v>1</v>
      </c>
    </row>
    <row r="5859" spans="1:6">
      <c r="A5859">
        <v>4829</v>
      </c>
      <c r="B5859">
        <v>12</v>
      </c>
      <c r="C5859" t="s">
        <v>63</v>
      </c>
      <c r="D5859" t="s">
        <v>92</v>
      </c>
      <c r="E5859">
        <v>2369</v>
      </c>
      <c r="F5859">
        <v>1</v>
      </c>
    </row>
    <row r="5860" spans="1:6">
      <c r="A5860">
        <v>4829</v>
      </c>
      <c r="B5860">
        <v>12</v>
      </c>
      <c r="C5860" t="s">
        <v>63</v>
      </c>
      <c r="D5860" t="s">
        <v>92</v>
      </c>
      <c r="E5860">
        <v>3684</v>
      </c>
      <c r="F5860">
        <v>1</v>
      </c>
    </row>
    <row r="5861" spans="1:6">
      <c r="A5861">
        <v>4829</v>
      </c>
      <c r="B5861">
        <v>12</v>
      </c>
      <c r="C5861" t="s">
        <v>63</v>
      </c>
      <c r="D5861" t="s">
        <v>92</v>
      </c>
      <c r="E5861">
        <v>1133</v>
      </c>
      <c r="F5861">
        <v>1</v>
      </c>
    </row>
    <row r="5862" spans="1:6">
      <c r="A5862">
        <v>4829</v>
      </c>
      <c r="B5862">
        <v>12</v>
      </c>
      <c r="C5862" t="s">
        <v>63</v>
      </c>
      <c r="D5862" t="s">
        <v>92</v>
      </c>
      <c r="E5862">
        <v>3933</v>
      </c>
      <c r="F5862">
        <v>1</v>
      </c>
    </row>
    <row r="5863" spans="1:6">
      <c r="A5863">
        <v>4829</v>
      </c>
      <c r="B5863">
        <v>12</v>
      </c>
      <c r="C5863" t="s">
        <v>63</v>
      </c>
      <c r="D5863" t="s">
        <v>92</v>
      </c>
      <c r="E5863">
        <v>5938</v>
      </c>
      <c r="F5863">
        <v>1</v>
      </c>
    </row>
    <row r="5864" spans="1:6">
      <c r="A5864">
        <v>4829</v>
      </c>
      <c r="B5864">
        <v>12</v>
      </c>
      <c r="C5864" t="s">
        <v>63</v>
      </c>
      <c r="D5864" t="s">
        <v>92</v>
      </c>
      <c r="E5864">
        <v>4290</v>
      </c>
      <c r="F5864">
        <v>1</v>
      </c>
    </row>
    <row r="5865" spans="1:6">
      <c r="A5865">
        <v>4829</v>
      </c>
      <c r="B5865">
        <v>12</v>
      </c>
      <c r="C5865" t="s">
        <v>63</v>
      </c>
      <c r="D5865" t="s">
        <v>92</v>
      </c>
      <c r="E5865">
        <v>3818</v>
      </c>
      <c r="F5865">
        <v>1</v>
      </c>
    </row>
    <row r="5866" spans="1:6">
      <c r="A5866">
        <v>4829</v>
      </c>
      <c r="B5866">
        <v>12</v>
      </c>
      <c r="C5866" t="s">
        <v>63</v>
      </c>
      <c r="D5866" t="s">
        <v>92</v>
      </c>
      <c r="E5866">
        <v>3742</v>
      </c>
      <c r="F5866">
        <v>1</v>
      </c>
    </row>
    <row r="5867" spans="1:6">
      <c r="A5867">
        <v>4829</v>
      </c>
      <c r="B5867">
        <v>12</v>
      </c>
      <c r="C5867" t="s">
        <v>63</v>
      </c>
      <c r="D5867" t="s">
        <v>92</v>
      </c>
      <c r="E5867">
        <v>3660</v>
      </c>
      <c r="F5867">
        <v>1</v>
      </c>
    </row>
    <row r="5868" spans="1:6">
      <c r="A5868">
        <v>4829</v>
      </c>
      <c r="B5868">
        <v>12</v>
      </c>
      <c r="C5868" t="s">
        <v>63</v>
      </c>
      <c r="D5868" t="s">
        <v>92</v>
      </c>
      <c r="E5868">
        <v>3743</v>
      </c>
      <c r="F5868">
        <v>1</v>
      </c>
    </row>
    <row r="5869" spans="1:6">
      <c r="A5869">
        <v>4829</v>
      </c>
      <c r="B5869">
        <v>12</v>
      </c>
      <c r="C5869" t="s">
        <v>63</v>
      </c>
      <c r="D5869" t="s">
        <v>92</v>
      </c>
      <c r="E5869">
        <v>4506</v>
      </c>
      <c r="F5869">
        <v>1</v>
      </c>
    </row>
    <row r="5870" spans="1:6">
      <c r="A5870">
        <v>4829</v>
      </c>
      <c r="B5870">
        <v>12</v>
      </c>
      <c r="C5870" t="s">
        <v>63</v>
      </c>
      <c r="D5870" t="s">
        <v>92</v>
      </c>
      <c r="E5870">
        <v>6125</v>
      </c>
      <c r="F5870">
        <v>1</v>
      </c>
    </row>
    <row r="5871" spans="1:6">
      <c r="A5871">
        <v>4829</v>
      </c>
      <c r="B5871">
        <v>12</v>
      </c>
      <c r="C5871" t="s">
        <v>63</v>
      </c>
      <c r="D5871" t="s">
        <v>92</v>
      </c>
      <c r="E5871">
        <v>2316</v>
      </c>
      <c r="F5871">
        <v>1</v>
      </c>
    </row>
    <row r="5872" spans="1:6">
      <c r="A5872">
        <v>4829</v>
      </c>
      <c r="B5872">
        <v>12</v>
      </c>
      <c r="C5872" t="s">
        <v>63</v>
      </c>
      <c r="D5872" t="s">
        <v>92</v>
      </c>
      <c r="E5872">
        <v>2381</v>
      </c>
      <c r="F5872">
        <v>1</v>
      </c>
    </row>
    <row r="5873" spans="1:6">
      <c r="A5873">
        <v>4829</v>
      </c>
      <c r="B5873">
        <v>12</v>
      </c>
      <c r="C5873" t="s">
        <v>63</v>
      </c>
      <c r="D5873" t="s">
        <v>92</v>
      </c>
      <c r="E5873">
        <v>4932</v>
      </c>
      <c r="F5873">
        <v>1</v>
      </c>
    </row>
    <row r="5874" spans="1:6">
      <c r="A5874">
        <v>4829</v>
      </c>
      <c r="B5874">
        <v>12</v>
      </c>
      <c r="C5874" t="s">
        <v>63</v>
      </c>
      <c r="D5874" t="s">
        <v>92</v>
      </c>
      <c r="E5874">
        <v>5717</v>
      </c>
      <c r="F5874">
        <v>1</v>
      </c>
    </row>
    <row r="5875" spans="1:6">
      <c r="A5875">
        <v>4829</v>
      </c>
      <c r="B5875">
        <v>12</v>
      </c>
      <c r="C5875" t="s">
        <v>63</v>
      </c>
      <c r="D5875" t="s">
        <v>92</v>
      </c>
      <c r="E5875">
        <v>5053</v>
      </c>
      <c r="F5875">
        <v>1</v>
      </c>
    </row>
    <row r="5876" spans="1:6">
      <c r="A5876">
        <v>4829</v>
      </c>
      <c r="B5876">
        <v>12</v>
      </c>
      <c r="C5876" t="s">
        <v>63</v>
      </c>
      <c r="D5876" t="s">
        <v>92</v>
      </c>
      <c r="E5876">
        <v>4787</v>
      </c>
      <c r="F5876">
        <v>1</v>
      </c>
    </row>
    <row r="5877" spans="1:6">
      <c r="A5877">
        <v>4829</v>
      </c>
      <c r="B5877">
        <v>12</v>
      </c>
      <c r="C5877" t="s">
        <v>63</v>
      </c>
      <c r="D5877" t="s">
        <v>92</v>
      </c>
      <c r="E5877">
        <v>3375</v>
      </c>
      <c r="F5877">
        <v>1</v>
      </c>
    </row>
    <row r="5878" spans="1:6">
      <c r="A5878">
        <v>4829</v>
      </c>
      <c r="B5878">
        <v>12</v>
      </c>
      <c r="C5878" t="s">
        <v>63</v>
      </c>
      <c r="D5878" t="s">
        <v>92</v>
      </c>
      <c r="E5878">
        <v>2724</v>
      </c>
      <c r="F5878">
        <v>1</v>
      </c>
    </row>
    <row r="5879" spans="1:6">
      <c r="A5879">
        <v>4829</v>
      </c>
      <c r="B5879">
        <v>12</v>
      </c>
      <c r="C5879" t="s">
        <v>63</v>
      </c>
      <c r="D5879" t="s">
        <v>92</v>
      </c>
      <c r="E5879">
        <v>4962</v>
      </c>
      <c r="F5879">
        <v>1</v>
      </c>
    </row>
    <row r="5880" spans="1:6">
      <c r="A5880">
        <v>4829</v>
      </c>
      <c r="B5880">
        <v>12</v>
      </c>
      <c r="C5880" t="s">
        <v>63</v>
      </c>
      <c r="D5880" t="s">
        <v>92</v>
      </c>
      <c r="E5880">
        <v>4309</v>
      </c>
      <c r="F5880">
        <v>1</v>
      </c>
    </row>
    <row r="5881" spans="1:6">
      <c r="A5881">
        <v>4829</v>
      </c>
      <c r="B5881">
        <v>12</v>
      </c>
      <c r="C5881" t="s">
        <v>63</v>
      </c>
      <c r="D5881" t="s">
        <v>92</v>
      </c>
      <c r="E5881">
        <v>4112</v>
      </c>
      <c r="F5881">
        <v>1</v>
      </c>
    </row>
    <row r="5882" spans="1:6">
      <c r="A5882">
        <v>4829</v>
      </c>
      <c r="B5882">
        <v>12</v>
      </c>
      <c r="C5882" t="s">
        <v>63</v>
      </c>
      <c r="D5882" t="s">
        <v>92</v>
      </c>
      <c r="E5882">
        <v>1126</v>
      </c>
      <c r="F5882">
        <v>1</v>
      </c>
    </row>
    <row r="5883" spans="1:6">
      <c r="A5883">
        <v>4829</v>
      </c>
      <c r="B5883">
        <v>12</v>
      </c>
      <c r="C5883" t="s">
        <v>63</v>
      </c>
      <c r="D5883" t="s">
        <v>92</v>
      </c>
      <c r="E5883">
        <v>4750</v>
      </c>
      <c r="F5883">
        <v>1</v>
      </c>
    </row>
    <row r="5884" spans="1:6">
      <c r="A5884">
        <v>4829</v>
      </c>
      <c r="B5884">
        <v>12</v>
      </c>
      <c r="C5884" t="s">
        <v>63</v>
      </c>
      <c r="D5884" t="s">
        <v>92</v>
      </c>
      <c r="E5884">
        <v>4986</v>
      </c>
      <c r="F5884">
        <v>1</v>
      </c>
    </row>
    <row r="5885" spans="1:6">
      <c r="A5885">
        <v>4829</v>
      </c>
      <c r="B5885">
        <v>12</v>
      </c>
      <c r="C5885" t="s">
        <v>63</v>
      </c>
      <c r="D5885" t="s">
        <v>92</v>
      </c>
      <c r="E5885">
        <v>6121</v>
      </c>
      <c r="F5885">
        <v>1</v>
      </c>
    </row>
    <row r="5886" spans="1:6">
      <c r="A5886">
        <v>4829</v>
      </c>
      <c r="B5886">
        <v>12</v>
      </c>
      <c r="C5886" t="s">
        <v>63</v>
      </c>
      <c r="D5886" t="s">
        <v>92</v>
      </c>
      <c r="E5886">
        <v>3725</v>
      </c>
      <c r="F5886">
        <v>1</v>
      </c>
    </row>
    <row r="5887" spans="1:6">
      <c r="A5887">
        <v>4829</v>
      </c>
      <c r="B5887">
        <v>12</v>
      </c>
      <c r="C5887" t="s">
        <v>63</v>
      </c>
      <c r="D5887" t="s">
        <v>92</v>
      </c>
      <c r="E5887">
        <v>4858</v>
      </c>
      <c r="F5887">
        <v>1</v>
      </c>
    </row>
    <row r="5888" spans="1:6">
      <c r="A5888">
        <v>4829</v>
      </c>
      <c r="B5888">
        <v>12</v>
      </c>
      <c r="C5888" t="s">
        <v>63</v>
      </c>
      <c r="D5888" t="s">
        <v>92</v>
      </c>
      <c r="E5888">
        <v>3792</v>
      </c>
      <c r="F5888">
        <v>1</v>
      </c>
    </row>
    <row r="5889" spans="1:6">
      <c r="A5889">
        <v>4829</v>
      </c>
      <c r="B5889">
        <v>12</v>
      </c>
      <c r="C5889" t="s">
        <v>63</v>
      </c>
      <c r="D5889" t="s">
        <v>92</v>
      </c>
      <c r="E5889">
        <v>3079</v>
      </c>
      <c r="F5889">
        <v>1</v>
      </c>
    </row>
    <row r="5890" spans="1:6">
      <c r="A5890">
        <v>4829</v>
      </c>
      <c r="B5890">
        <v>12</v>
      </c>
      <c r="C5890" t="s">
        <v>63</v>
      </c>
      <c r="D5890" t="s">
        <v>92</v>
      </c>
      <c r="E5890">
        <v>327</v>
      </c>
      <c r="F5890">
        <v>1</v>
      </c>
    </row>
    <row r="5891" spans="1:6">
      <c r="A5891">
        <v>4829</v>
      </c>
      <c r="B5891">
        <v>12</v>
      </c>
      <c r="C5891" t="s">
        <v>63</v>
      </c>
      <c r="D5891" t="s">
        <v>92</v>
      </c>
      <c r="E5891">
        <v>5315</v>
      </c>
      <c r="F5891">
        <v>1</v>
      </c>
    </row>
    <row r="5892" spans="1:6">
      <c r="A5892">
        <v>4829</v>
      </c>
      <c r="B5892">
        <v>12</v>
      </c>
      <c r="C5892" t="s">
        <v>63</v>
      </c>
      <c r="D5892" t="s">
        <v>92</v>
      </c>
      <c r="E5892">
        <v>2747</v>
      </c>
      <c r="F5892">
        <v>1</v>
      </c>
    </row>
    <row r="5893" spans="1:6">
      <c r="A5893">
        <v>4829</v>
      </c>
      <c r="B5893">
        <v>12</v>
      </c>
      <c r="C5893" t="s">
        <v>63</v>
      </c>
      <c r="D5893" t="s">
        <v>92</v>
      </c>
      <c r="E5893">
        <v>1204</v>
      </c>
      <c r="F5893">
        <v>1</v>
      </c>
    </row>
    <row r="5894" spans="1:6">
      <c r="A5894">
        <v>4829</v>
      </c>
      <c r="B5894">
        <v>12</v>
      </c>
      <c r="C5894" t="s">
        <v>63</v>
      </c>
      <c r="D5894" t="s">
        <v>92</v>
      </c>
      <c r="E5894">
        <v>3489</v>
      </c>
      <c r="F5894">
        <v>1</v>
      </c>
    </row>
    <row r="5895" spans="1:6">
      <c r="A5895">
        <v>4829</v>
      </c>
      <c r="B5895">
        <v>12</v>
      </c>
      <c r="C5895" t="s">
        <v>63</v>
      </c>
      <c r="D5895" t="s">
        <v>92</v>
      </c>
      <c r="E5895">
        <v>6085</v>
      </c>
      <c r="F5895">
        <v>1</v>
      </c>
    </row>
    <row r="5896" spans="1:6">
      <c r="A5896">
        <v>4829</v>
      </c>
      <c r="B5896">
        <v>12</v>
      </c>
      <c r="C5896" t="s">
        <v>63</v>
      </c>
      <c r="D5896" t="s">
        <v>92</v>
      </c>
      <c r="E5896">
        <v>2019</v>
      </c>
      <c r="F5896">
        <v>1</v>
      </c>
    </row>
    <row r="5897" spans="1:6">
      <c r="A5897">
        <v>4829</v>
      </c>
      <c r="B5897">
        <v>12</v>
      </c>
      <c r="C5897" t="s">
        <v>63</v>
      </c>
      <c r="D5897" t="s">
        <v>92</v>
      </c>
      <c r="E5897">
        <v>4003</v>
      </c>
      <c r="F5897">
        <v>1</v>
      </c>
    </row>
    <row r="5898" spans="1:6">
      <c r="A5898">
        <v>4829</v>
      </c>
      <c r="B5898">
        <v>12</v>
      </c>
      <c r="C5898" t="s">
        <v>63</v>
      </c>
      <c r="D5898" t="s">
        <v>92</v>
      </c>
      <c r="E5898">
        <v>2124</v>
      </c>
      <c r="F5898">
        <v>1</v>
      </c>
    </row>
    <row r="5899" spans="1:6">
      <c r="A5899">
        <v>4829</v>
      </c>
      <c r="B5899">
        <v>12</v>
      </c>
      <c r="C5899" t="s">
        <v>63</v>
      </c>
      <c r="D5899" t="s">
        <v>92</v>
      </c>
      <c r="E5899">
        <v>2179</v>
      </c>
      <c r="F5899">
        <v>1</v>
      </c>
    </row>
    <row r="5900" spans="1:6">
      <c r="A5900">
        <v>4829</v>
      </c>
      <c r="B5900">
        <v>12</v>
      </c>
      <c r="C5900" t="s">
        <v>63</v>
      </c>
      <c r="D5900" t="s">
        <v>92</v>
      </c>
      <c r="E5900">
        <v>4606</v>
      </c>
      <c r="F5900">
        <v>1</v>
      </c>
    </row>
    <row r="5901" spans="1:6">
      <c r="A5901">
        <v>4829</v>
      </c>
      <c r="B5901">
        <v>12</v>
      </c>
      <c r="C5901" t="s">
        <v>63</v>
      </c>
      <c r="D5901" t="s">
        <v>92</v>
      </c>
      <c r="E5901">
        <v>5915</v>
      </c>
      <c r="F5901">
        <v>1</v>
      </c>
    </row>
    <row r="5902" spans="1:6">
      <c r="A5902">
        <v>4829</v>
      </c>
      <c r="B5902">
        <v>12</v>
      </c>
      <c r="C5902" t="s">
        <v>63</v>
      </c>
      <c r="D5902" t="s">
        <v>92</v>
      </c>
      <c r="E5902">
        <v>2169</v>
      </c>
      <c r="F5902">
        <v>1</v>
      </c>
    </row>
    <row r="5903" spans="1:6">
      <c r="A5903">
        <v>4829</v>
      </c>
      <c r="B5903">
        <v>12</v>
      </c>
      <c r="C5903" t="s">
        <v>63</v>
      </c>
      <c r="D5903" t="s">
        <v>92</v>
      </c>
      <c r="E5903">
        <v>1044</v>
      </c>
      <c r="F5903">
        <v>1</v>
      </c>
    </row>
    <row r="5904" spans="1:6">
      <c r="A5904">
        <v>4829</v>
      </c>
      <c r="B5904">
        <v>12</v>
      </c>
      <c r="C5904" t="s">
        <v>63</v>
      </c>
      <c r="D5904" t="s">
        <v>92</v>
      </c>
      <c r="E5904">
        <v>5260</v>
      </c>
      <c r="F5904">
        <v>1</v>
      </c>
    </row>
    <row r="5905" spans="1:6">
      <c r="A5905">
        <v>4829</v>
      </c>
      <c r="B5905">
        <v>12</v>
      </c>
      <c r="C5905" t="s">
        <v>63</v>
      </c>
      <c r="D5905" t="s">
        <v>92</v>
      </c>
      <c r="E5905">
        <v>3587</v>
      </c>
      <c r="F5905">
        <v>1</v>
      </c>
    </row>
    <row r="5906" spans="1:6">
      <c r="A5906">
        <v>4829</v>
      </c>
      <c r="B5906">
        <v>12</v>
      </c>
      <c r="C5906" t="s">
        <v>63</v>
      </c>
      <c r="D5906" t="s">
        <v>92</v>
      </c>
      <c r="E5906">
        <v>5981</v>
      </c>
      <c r="F5906">
        <v>1</v>
      </c>
    </row>
    <row r="5907" spans="1:6">
      <c r="A5907">
        <v>4829</v>
      </c>
      <c r="B5907">
        <v>12</v>
      </c>
      <c r="C5907" t="s">
        <v>63</v>
      </c>
      <c r="D5907" t="s">
        <v>92</v>
      </c>
      <c r="E5907">
        <v>2254</v>
      </c>
      <c r="F5907">
        <v>1</v>
      </c>
    </row>
    <row r="5908" spans="1:6">
      <c r="A5908">
        <v>4829</v>
      </c>
      <c r="B5908">
        <v>12</v>
      </c>
      <c r="C5908" t="s">
        <v>63</v>
      </c>
      <c r="D5908" t="s">
        <v>92</v>
      </c>
      <c r="E5908">
        <v>2018</v>
      </c>
      <c r="F5908">
        <v>1</v>
      </c>
    </row>
    <row r="5909" spans="1:6">
      <c r="A5909">
        <v>4829</v>
      </c>
      <c r="B5909">
        <v>12</v>
      </c>
      <c r="C5909" t="s">
        <v>63</v>
      </c>
      <c r="D5909" t="s">
        <v>92</v>
      </c>
      <c r="E5909">
        <v>3322</v>
      </c>
      <c r="F5909">
        <v>1</v>
      </c>
    </row>
    <row r="5910" spans="1:6">
      <c r="A5910">
        <v>4829</v>
      </c>
      <c r="B5910">
        <v>12</v>
      </c>
      <c r="C5910" t="s">
        <v>63</v>
      </c>
      <c r="D5910" t="s">
        <v>92</v>
      </c>
      <c r="E5910">
        <v>5905</v>
      </c>
      <c r="F5910">
        <v>1</v>
      </c>
    </row>
    <row r="5911" spans="1:6">
      <c r="A5911">
        <v>4829</v>
      </c>
      <c r="B5911">
        <v>12</v>
      </c>
      <c r="C5911" t="s">
        <v>63</v>
      </c>
      <c r="D5911" t="s">
        <v>92</v>
      </c>
      <c r="E5911">
        <v>3766</v>
      </c>
      <c r="F5911">
        <v>1</v>
      </c>
    </row>
    <row r="5912" spans="1:6">
      <c r="A5912">
        <v>4829</v>
      </c>
      <c r="B5912">
        <v>12</v>
      </c>
      <c r="C5912" t="s">
        <v>63</v>
      </c>
      <c r="D5912" t="s">
        <v>92</v>
      </c>
      <c r="E5912">
        <v>2790</v>
      </c>
      <c r="F5912">
        <v>1</v>
      </c>
    </row>
    <row r="5913" spans="1:6">
      <c r="A5913">
        <v>4829</v>
      </c>
      <c r="B5913">
        <v>12</v>
      </c>
      <c r="C5913" t="s">
        <v>63</v>
      </c>
      <c r="D5913" t="s">
        <v>92</v>
      </c>
      <c r="E5913">
        <v>5459</v>
      </c>
      <c r="F5913">
        <v>1</v>
      </c>
    </row>
    <row r="5914" spans="1:6">
      <c r="A5914">
        <v>4829</v>
      </c>
      <c r="B5914">
        <v>12</v>
      </c>
      <c r="C5914" t="s">
        <v>62</v>
      </c>
      <c r="D5914" t="s">
        <v>92</v>
      </c>
      <c r="E5914">
        <v>2034</v>
      </c>
      <c r="F5914">
        <v>46</v>
      </c>
    </row>
    <row r="5915" spans="1:6">
      <c r="A5915">
        <v>4829</v>
      </c>
      <c r="B5915">
        <v>12</v>
      </c>
      <c r="C5915" t="s">
        <v>62</v>
      </c>
      <c r="D5915" t="s">
        <v>92</v>
      </c>
      <c r="E5915">
        <v>2447</v>
      </c>
      <c r="F5915">
        <v>31</v>
      </c>
    </row>
    <row r="5916" spans="1:6">
      <c r="A5916">
        <v>4829</v>
      </c>
      <c r="B5916">
        <v>12</v>
      </c>
      <c r="C5916" t="s">
        <v>62</v>
      </c>
      <c r="D5916" t="s">
        <v>92</v>
      </c>
      <c r="E5916">
        <v>2134</v>
      </c>
      <c r="F5916">
        <v>28</v>
      </c>
    </row>
    <row r="5917" spans="1:6">
      <c r="A5917">
        <v>4829</v>
      </c>
      <c r="B5917">
        <v>12</v>
      </c>
      <c r="C5917" t="s">
        <v>62</v>
      </c>
      <c r="D5917" t="s">
        <v>92</v>
      </c>
      <c r="E5917">
        <v>3794</v>
      </c>
      <c r="F5917">
        <v>25</v>
      </c>
    </row>
    <row r="5918" spans="1:6">
      <c r="A5918">
        <v>4829</v>
      </c>
      <c r="B5918">
        <v>12</v>
      </c>
      <c r="C5918" t="s">
        <v>62</v>
      </c>
      <c r="D5918" t="s">
        <v>92</v>
      </c>
      <c r="E5918">
        <v>4819</v>
      </c>
      <c r="F5918">
        <v>19</v>
      </c>
    </row>
    <row r="5919" spans="1:6">
      <c r="A5919">
        <v>4829</v>
      </c>
      <c r="B5919">
        <v>12</v>
      </c>
      <c r="C5919" t="s">
        <v>62</v>
      </c>
      <c r="D5919" t="s">
        <v>92</v>
      </c>
      <c r="E5919">
        <v>277</v>
      </c>
      <c r="F5919">
        <v>13</v>
      </c>
    </row>
    <row r="5920" spans="1:6">
      <c r="A5920">
        <v>4829</v>
      </c>
      <c r="B5920">
        <v>12</v>
      </c>
      <c r="C5920" t="s">
        <v>62</v>
      </c>
      <c r="D5920" t="s">
        <v>92</v>
      </c>
      <c r="E5920">
        <v>5591</v>
      </c>
      <c r="F5920">
        <v>13</v>
      </c>
    </row>
    <row r="5921" spans="1:6">
      <c r="A5921">
        <v>4829</v>
      </c>
      <c r="B5921">
        <v>12</v>
      </c>
      <c r="C5921" t="s">
        <v>62</v>
      </c>
      <c r="D5921" t="s">
        <v>92</v>
      </c>
      <c r="E5921">
        <v>30</v>
      </c>
      <c r="F5921">
        <v>11</v>
      </c>
    </row>
    <row r="5922" spans="1:6">
      <c r="A5922">
        <v>4829</v>
      </c>
      <c r="B5922">
        <v>12</v>
      </c>
      <c r="C5922" t="s">
        <v>62</v>
      </c>
      <c r="D5922" t="s">
        <v>92</v>
      </c>
      <c r="E5922">
        <v>2443</v>
      </c>
      <c r="F5922">
        <v>9</v>
      </c>
    </row>
    <row r="5923" spans="1:6">
      <c r="A5923">
        <v>4829</v>
      </c>
      <c r="B5923">
        <v>12</v>
      </c>
      <c r="C5923" t="s">
        <v>62</v>
      </c>
      <c r="D5923" t="s">
        <v>92</v>
      </c>
      <c r="E5923">
        <v>1211</v>
      </c>
      <c r="F5923">
        <v>7</v>
      </c>
    </row>
    <row r="5924" spans="1:6">
      <c r="A5924">
        <v>4829</v>
      </c>
      <c r="B5924">
        <v>12</v>
      </c>
      <c r="C5924" t="s">
        <v>62</v>
      </c>
      <c r="D5924" t="s">
        <v>92</v>
      </c>
      <c r="E5924">
        <v>2504</v>
      </c>
      <c r="F5924">
        <v>6</v>
      </c>
    </row>
    <row r="5925" spans="1:6">
      <c r="A5925">
        <v>4829</v>
      </c>
      <c r="B5925">
        <v>12</v>
      </c>
      <c r="C5925" t="s">
        <v>62</v>
      </c>
      <c r="D5925" t="s">
        <v>92</v>
      </c>
      <c r="E5925">
        <v>1229</v>
      </c>
      <c r="F5925">
        <v>6</v>
      </c>
    </row>
    <row r="5926" spans="1:6">
      <c r="A5926">
        <v>4829</v>
      </c>
      <c r="B5926">
        <v>12</v>
      </c>
      <c r="C5926" t="s">
        <v>62</v>
      </c>
      <c r="D5926" t="s">
        <v>92</v>
      </c>
      <c r="E5926">
        <v>3450</v>
      </c>
      <c r="F5926">
        <v>6</v>
      </c>
    </row>
    <row r="5927" spans="1:6">
      <c r="A5927">
        <v>4829</v>
      </c>
      <c r="B5927">
        <v>12</v>
      </c>
      <c r="C5927" t="s">
        <v>62</v>
      </c>
      <c r="D5927" t="s">
        <v>92</v>
      </c>
      <c r="E5927">
        <v>2240</v>
      </c>
      <c r="F5927">
        <v>6</v>
      </c>
    </row>
    <row r="5928" spans="1:6">
      <c r="A5928">
        <v>4829</v>
      </c>
      <c r="B5928">
        <v>12</v>
      </c>
      <c r="C5928" t="s">
        <v>62</v>
      </c>
      <c r="D5928" t="s">
        <v>92</v>
      </c>
      <c r="E5928">
        <v>3500</v>
      </c>
      <c r="F5928">
        <v>6</v>
      </c>
    </row>
    <row r="5929" spans="1:6">
      <c r="A5929">
        <v>4829</v>
      </c>
      <c r="B5929">
        <v>12</v>
      </c>
      <c r="C5929" t="s">
        <v>62</v>
      </c>
      <c r="D5929" t="s">
        <v>92</v>
      </c>
      <c r="E5929">
        <v>6076</v>
      </c>
      <c r="F5929">
        <v>6</v>
      </c>
    </row>
    <row r="5930" spans="1:6">
      <c r="A5930">
        <v>4829</v>
      </c>
      <c r="B5930">
        <v>12</v>
      </c>
      <c r="C5930" t="s">
        <v>62</v>
      </c>
      <c r="D5930" t="s">
        <v>92</v>
      </c>
      <c r="E5930">
        <v>2586</v>
      </c>
      <c r="F5930">
        <v>5</v>
      </c>
    </row>
    <row r="5931" spans="1:6">
      <c r="A5931">
        <v>4829</v>
      </c>
      <c r="B5931">
        <v>12</v>
      </c>
      <c r="C5931" t="s">
        <v>62</v>
      </c>
      <c r="D5931" t="s">
        <v>92</v>
      </c>
      <c r="E5931">
        <v>5938</v>
      </c>
      <c r="F5931">
        <v>5</v>
      </c>
    </row>
    <row r="5932" spans="1:6">
      <c r="A5932">
        <v>4829</v>
      </c>
      <c r="B5932">
        <v>12</v>
      </c>
      <c r="C5932" t="s">
        <v>62</v>
      </c>
      <c r="D5932" t="s">
        <v>92</v>
      </c>
      <c r="E5932">
        <v>5766</v>
      </c>
      <c r="F5932">
        <v>5</v>
      </c>
    </row>
    <row r="5933" spans="1:6">
      <c r="A5933">
        <v>4829</v>
      </c>
      <c r="B5933">
        <v>12</v>
      </c>
      <c r="C5933" t="s">
        <v>62</v>
      </c>
      <c r="D5933" t="s">
        <v>92</v>
      </c>
      <c r="E5933">
        <v>3921</v>
      </c>
      <c r="F5933">
        <v>5</v>
      </c>
    </row>
    <row r="5934" spans="1:6">
      <c r="A5934">
        <v>4829</v>
      </c>
      <c r="B5934">
        <v>12</v>
      </c>
      <c r="C5934" t="s">
        <v>62</v>
      </c>
      <c r="D5934" t="s">
        <v>92</v>
      </c>
      <c r="E5934">
        <v>2712</v>
      </c>
      <c r="F5934">
        <v>5</v>
      </c>
    </row>
    <row r="5935" spans="1:6">
      <c r="A5935">
        <v>4829</v>
      </c>
      <c r="B5935">
        <v>12</v>
      </c>
      <c r="C5935" t="s">
        <v>62</v>
      </c>
      <c r="D5935" t="s">
        <v>92</v>
      </c>
      <c r="E5935">
        <v>4652</v>
      </c>
      <c r="F5935">
        <v>5</v>
      </c>
    </row>
    <row r="5936" spans="1:6">
      <c r="A5936">
        <v>4829</v>
      </c>
      <c r="B5936">
        <v>12</v>
      </c>
      <c r="C5936" t="s">
        <v>62</v>
      </c>
      <c r="D5936" t="s">
        <v>92</v>
      </c>
      <c r="E5936">
        <v>166</v>
      </c>
      <c r="F5936">
        <v>5</v>
      </c>
    </row>
    <row r="5937" spans="1:6">
      <c r="A5937">
        <v>4829</v>
      </c>
      <c r="B5937">
        <v>12</v>
      </c>
      <c r="C5937" t="s">
        <v>62</v>
      </c>
      <c r="D5937" t="s">
        <v>92</v>
      </c>
      <c r="E5937">
        <v>10</v>
      </c>
      <c r="F5937">
        <v>4</v>
      </c>
    </row>
    <row r="5938" spans="1:6">
      <c r="A5938">
        <v>4829</v>
      </c>
      <c r="B5938">
        <v>12</v>
      </c>
      <c r="C5938" t="s">
        <v>62</v>
      </c>
      <c r="D5938" t="s">
        <v>92</v>
      </c>
      <c r="E5938">
        <v>2136</v>
      </c>
      <c r="F5938">
        <v>4</v>
      </c>
    </row>
    <row r="5939" spans="1:6">
      <c r="A5939">
        <v>4829</v>
      </c>
      <c r="B5939">
        <v>12</v>
      </c>
      <c r="C5939" t="s">
        <v>62</v>
      </c>
      <c r="D5939" t="s">
        <v>92</v>
      </c>
      <c r="E5939">
        <v>2887</v>
      </c>
      <c r="F5939">
        <v>4</v>
      </c>
    </row>
    <row r="5940" spans="1:6">
      <c r="A5940">
        <v>4829</v>
      </c>
      <c r="B5940">
        <v>12</v>
      </c>
      <c r="C5940" t="s">
        <v>62</v>
      </c>
      <c r="D5940" t="s">
        <v>92</v>
      </c>
      <c r="E5940">
        <v>5459</v>
      </c>
      <c r="F5940">
        <v>4</v>
      </c>
    </row>
    <row r="5941" spans="1:6">
      <c r="A5941">
        <v>4829</v>
      </c>
      <c r="B5941">
        <v>12</v>
      </c>
      <c r="C5941" t="s">
        <v>62</v>
      </c>
      <c r="D5941" t="s">
        <v>92</v>
      </c>
      <c r="E5941">
        <v>129</v>
      </c>
      <c r="F5941">
        <v>4</v>
      </c>
    </row>
    <row r="5942" spans="1:6">
      <c r="A5942">
        <v>4829</v>
      </c>
      <c r="B5942">
        <v>12</v>
      </c>
      <c r="C5942" t="s">
        <v>62</v>
      </c>
      <c r="D5942" t="s">
        <v>92</v>
      </c>
      <c r="E5942">
        <v>6072</v>
      </c>
      <c r="F5942">
        <v>4</v>
      </c>
    </row>
    <row r="5943" spans="1:6">
      <c r="A5943">
        <v>4829</v>
      </c>
      <c r="B5943">
        <v>12</v>
      </c>
      <c r="C5943" t="s">
        <v>62</v>
      </c>
      <c r="D5943" t="s">
        <v>92</v>
      </c>
      <c r="E5943">
        <v>3743</v>
      </c>
      <c r="F5943">
        <v>4</v>
      </c>
    </row>
    <row r="5944" spans="1:6">
      <c r="A5944">
        <v>4829</v>
      </c>
      <c r="B5944">
        <v>12</v>
      </c>
      <c r="C5944" t="s">
        <v>62</v>
      </c>
      <c r="D5944" t="s">
        <v>92</v>
      </c>
      <c r="E5944">
        <v>3427</v>
      </c>
      <c r="F5944">
        <v>4</v>
      </c>
    </row>
    <row r="5945" spans="1:6">
      <c r="A5945">
        <v>4829</v>
      </c>
      <c r="B5945">
        <v>12</v>
      </c>
      <c r="C5945" t="s">
        <v>62</v>
      </c>
      <c r="D5945" t="s">
        <v>92</v>
      </c>
      <c r="E5945">
        <v>5016</v>
      </c>
      <c r="F5945">
        <v>3</v>
      </c>
    </row>
    <row r="5946" spans="1:6">
      <c r="A5946">
        <v>4829</v>
      </c>
      <c r="B5946">
        <v>12</v>
      </c>
      <c r="C5946" t="s">
        <v>62</v>
      </c>
      <c r="D5946" t="s">
        <v>92</v>
      </c>
      <c r="E5946">
        <v>1133</v>
      </c>
      <c r="F5946">
        <v>3</v>
      </c>
    </row>
    <row r="5947" spans="1:6">
      <c r="A5947">
        <v>4829</v>
      </c>
      <c r="B5947">
        <v>12</v>
      </c>
      <c r="C5947" t="s">
        <v>62</v>
      </c>
      <c r="D5947" t="s">
        <v>92</v>
      </c>
      <c r="E5947">
        <v>5042</v>
      </c>
      <c r="F5947">
        <v>3</v>
      </c>
    </row>
    <row r="5948" spans="1:6">
      <c r="A5948">
        <v>4829</v>
      </c>
      <c r="B5948">
        <v>12</v>
      </c>
      <c r="C5948" t="s">
        <v>62</v>
      </c>
      <c r="D5948" t="s">
        <v>92</v>
      </c>
      <c r="E5948">
        <v>4689</v>
      </c>
      <c r="F5948">
        <v>3</v>
      </c>
    </row>
    <row r="5949" spans="1:6">
      <c r="A5949">
        <v>4829</v>
      </c>
      <c r="B5949">
        <v>12</v>
      </c>
      <c r="C5949" t="s">
        <v>62</v>
      </c>
      <c r="D5949" t="s">
        <v>92</v>
      </c>
      <c r="E5949">
        <v>5944</v>
      </c>
      <c r="F5949">
        <v>3</v>
      </c>
    </row>
    <row r="5950" spans="1:6">
      <c r="A5950">
        <v>4829</v>
      </c>
      <c r="B5950">
        <v>12</v>
      </c>
      <c r="C5950" t="s">
        <v>62</v>
      </c>
      <c r="D5950" t="s">
        <v>92</v>
      </c>
      <c r="E5950">
        <v>3677</v>
      </c>
      <c r="F5950">
        <v>3</v>
      </c>
    </row>
    <row r="5951" spans="1:6">
      <c r="A5951">
        <v>4829</v>
      </c>
      <c r="B5951">
        <v>12</v>
      </c>
      <c r="C5951" t="s">
        <v>62</v>
      </c>
      <c r="D5951" t="s">
        <v>92</v>
      </c>
      <c r="E5951">
        <v>2478</v>
      </c>
      <c r="F5951">
        <v>3</v>
      </c>
    </row>
    <row r="5952" spans="1:6">
      <c r="A5952">
        <v>4829</v>
      </c>
      <c r="B5952">
        <v>12</v>
      </c>
      <c r="C5952" t="s">
        <v>62</v>
      </c>
      <c r="D5952" t="s">
        <v>92</v>
      </c>
      <c r="E5952">
        <v>5281</v>
      </c>
      <c r="F5952">
        <v>3</v>
      </c>
    </row>
    <row r="5953" spans="1:6">
      <c r="A5953">
        <v>4829</v>
      </c>
      <c r="B5953">
        <v>12</v>
      </c>
      <c r="C5953" t="s">
        <v>62</v>
      </c>
      <c r="D5953" t="s">
        <v>92</v>
      </c>
      <c r="E5953">
        <v>3521</v>
      </c>
      <c r="F5953">
        <v>3</v>
      </c>
    </row>
    <row r="5954" spans="1:6">
      <c r="A5954">
        <v>4829</v>
      </c>
      <c r="B5954">
        <v>12</v>
      </c>
      <c r="C5954" t="s">
        <v>62</v>
      </c>
      <c r="D5954" t="s">
        <v>92</v>
      </c>
      <c r="E5954">
        <v>3410</v>
      </c>
      <c r="F5954">
        <v>3</v>
      </c>
    </row>
    <row r="5955" spans="1:6">
      <c r="A5955">
        <v>4829</v>
      </c>
      <c r="B5955">
        <v>12</v>
      </c>
      <c r="C5955" t="s">
        <v>62</v>
      </c>
      <c r="D5955" t="s">
        <v>92</v>
      </c>
      <c r="E5955">
        <v>4340</v>
      </c>
      <c r="F5955">
        <v>3</v>
      </c>
    </row>
    <row r="5956" spans="1:6">
      <c r="A5956">
        <v>4829</v>
      </c>
      <c r="B5956">
        <v>12</v>
      </c>
      <c r="C5956" t="s">
        <v>62</v>
      </c>
      <c r="D5956" t="s">
        <v>92</v>
      </c>
      <c r="E5956">
        <v>4111</v>
      </c>
      <c r="F5956">
        <v>2</v>
      </c>
    </row>
    <row r="5957" spans="1:6">
      <c r="A5957">
        <v>4829</v>
      </c>
      <c r="B5957">
        <v>12</v>
      </c>
      <c r="C5957" t="s">
        <v>62</v>
      </c>
      <c r="D5957" t="s">
        <v>92</v>
      </c>
      <c r="E5957">
        <v>3502</v>
      </c>
      <c r="F5957">
        <v>2</v>
      </c>
    </row>
    <row r="5958" spans="1:6">
      <c r="A5958">
        <v>4829</v>
      </c>
      <c r="B5958">
        <v>12</v>
      </c>
      <c r="C5958" t="s">
        <v>62</v>
      </c>
      <c r="D5958" t="s">
        <v>92</v>
      </c>
      <c r="E5958">
        <v>4310</v>
      </c>
      <c r="F5958">
        <v>2</v>
      </c>
    </row>
    <row r="5959" spans="1:6">
      <c r="A5959">
        <v>4829</v>
      </c>
      <c r="B5959">
        <v>12</v>
      </c>
      <c r="C5959" t="s">
        <v>62</v>
      </c>
      <c r="D5959" t="s">
        <v>92</v>
      </c>
      <c r="E5959">
        <v>4693</v>
      </c>
      <c r="F5959">
        <v>2</v>
      </c>
    </row>
    <row r="5960" spans="1:6">
      <c r="A5960">
        <v>4829</v>
      </c>
      <c r="B5960">
        <v>12</v>
      </c>
      <c r="C5960" t="s">
        <v>62</v>
      </c>
      <c r="D5960" t="s">
        <v>92</v>
      </c>
      <c r="E5960">
        <v>2982</v>
      </c>
      <c r="F5960">
        <v>2</v>
      </c>
    </row>
    <row r="5961" spans="1:6">
      <c r="A5961">
        <v>4829</v>
      </c>
      <c r="B5961">
        <v>12</v>
      </c>
      <c r="C5961" t="s">
        <v>62</v>
      </c>
      <c r="D5961" t="s">
        <v>92</v>
      </c>
      <c r="E5961">
        <v>5131</v>
      </c>
      <c r="F5961">
        <v>2</v>
      </c>
    </row>
    <row r="5962" spans="1:6">
      <c r="A5962">
        <v>4829</v>
      </c>
      <c r="B5962">
        <v>12</v>
      </c>
      <c r="C5962" t="s">
        <v>62</v>
      </c>
      <c r="D5962" t="s">
        <v>92</v>
      </c>
      <c r="E5962">
        <v>3322</v>
      </c>
      <c r="F5962">
        <v>2</v>
      </c>
    </row>
    <row r="5963" spans="1:6">
      <c r="A5963">
        <v>4829</v>
      </c>
      <c r="B5963">
        <v>12</v>
      </c>
      <c r="C5963" t="s">
        <v>62</v>
      </c>
      <c r="D5963" t="s">
        <v>92</v>
      </c>
      <c r="E5963">
        <v>2523</v>
      </c>
      <c r="F5963">
        <v>2</v>
      </c>
    </row>
    <row r="5964" spans="1:6">
      <c r="A5964">
        <v>4829</v>
      </c>
      <c r="B5964">
        <v>12</v>
      </c>
      <c r="C5964" t="s">
        <v>62</v>
      </c>
      <c r="D5964" t="s">
        <v>92</v>
      </c>
      <c r="E5964">
        <v>3221</v>
      </c>
      <c r="F5964">
        <v>2</v>
      </c>
    </row>
    <row r="5965" spans="1:6">
      <c r="A5965">
        <v>4829</v>
      </c>
      <c r="B5965">
        <v>12</v>
      </c>
      <c r="C5965" t="s">
        <v>62</v>
      </c>
      <c r="D5965" t="s">
        <v>92</v>
      </c>
      <c r="E5965">
        <v>3079</v>
      </c>
      <c r="F5965">
        <v>2</v>
      </c>
    </row>
    <row r="5966" spans="1:6">
      <c r="A5966">
        <v>4829</v>
      </c>
      <c r="B5966">
        <v>12</v>
      </c>
      <c r="C5966" t="s">
        <v>62</v>
      </c>
      <c r="D5966" t="s">
        <v>92</v>
      </c>
      <c r="E5966">
        <v>1027</v>
      </c>
      <c r="F5966">
        <v>2</v>
      </c>
    </row>
    <row r="5967" spans="1:6">
      <c r="A5967">
        <v>4829</v>
      </c>
      <c r="B5967">
        <v>12</v>
      </c>
      <c r="C5967" t="s">
        <v>62</v>
      </c>
      <c r="D5967" t="s">
        <v>92</v>
      </c>
      <c r="E5967">
        <v>3446</v>
      </c>
      <c r="F5967">
        <v>2</v>
      </c>
    </row>
    <row r="5968" spans="1:6">
      <c r="A5968">
        <v>4829</v>
      </c>
      <c r="B5968">
        <v>12</v>
      </c>
      <c r="C5968" t="s">
        <v>62</v>
      </c>
      <c r="D5968" t="s">
        <v>92</v>
      </c>
      <c r="E5968">
        <v>2598</v>
      </c>
      <c r="F5968">
        <v>2</v>
      </c>
    </row>
    <row r="5969" spans="1:6">
      <c r="A5969">
        <v>4829</v>
      </c>
      <c r="B5969">
        <v>12</v>
      </c>
      <c r="C5969" t="s">
        <v>62</v>
      </c>
      <c r="D5969" t="s">
        <v>92</v>
      </c>
      <c r="E5969">
        <v>4705</v>
      </c>
      <c r="F5969">
        <v>2</v>
      </c>
    </row>
    <row r="5970" spans="1:6">
      <c r="A5970">
        <v>4829</v>
      </c>
      <c r="B5970">
        <v>12</v>
      </c>
      <c r="C5970" t="s">
        <v>62</v>
      </c>
      <c r="D5970" t="s">
        <v>92</v>
      </c>
      <c r="E5970">
        <v>2492</v>
      </c>
      <c r="F5970">
        <v>2</v>
      </c>
    </row>
    <row r="5971" spans="1:6">
      <c r="A5971">
        <v>4829</v>
      </c>
      <c r="B5971">
        <v>12</v>
      </c>
      <c r="C5971" t="s">
        <v>62</v>
      </c>
      <c r="D5971" t="s">
        <v>92</v>
      </c>
      <c r="E5971">
        <v>3206</v>
      </c>
      <c r="F5971">
        <v>2</v>
      </c>
    </row>
    <row r="5972" spans="1:6">
      <c r="A5972">
        <v>4829</v>
      </c>
      <c r="B5972">
        <v>12</v>
      </c>
      <c r="C5972" t="s">
        <v>62</v>
      </c>
      <c r="D5972" t="s">
        <v>92</v>
      </c>
      <c r="E5972">
        <v>2019</v>
      </c>
      <c r="F5972">
        <v>2</v>
      </c>
    </row>
    <row r="5973" spans="1:6">
      <c r="A5973">
        <v>4829</v>
      </c>
      <c r="B5973">
        <v>12</v>
      </c>
      <c r="C5973" t="s">
        <v>62</v>
      </c>
      <c r="D5973" t="s">
        <v>92</v>
      </c>
      <c r="E5973">
        <v>5003</v>
      </c>
      <c r="F5973">
        <v>2</v>
      </c>
    </row>
    <row r="5974" spans="1:6">
      <c r="A5974">
        <v>4829</v>
      </c>
      <c r="B5974">
        <v>12</v>
      </c>
      <c r="C5974" t="s">
        <v>62</v>
      </c>
      <c r="D5974" t="s">
        <v>92</v>
      </c>
      <c r="E5974">
        <v>5399</v>
      </c>
      <c r="F5974">
        <v>2</v>
      </c>
    </row>
    <row r="5975" spans="1:6">
      <c r="A5975">
        <v>4829</v>
      </c>
      <c r="B5975">
        <v>12</v>
      </c>
      <c r="C5975" t="s">
        <v>62</v>
      </c>
      <c r="D5975" t="s">
        <v>92</v>
      </c>
      <c r="E5975">
        <v>4561</v>
      </c>
      <c r="F5975">
        <v>2</v>
      </c>
    </row>
    <row r="5976" spans="1:6">
      <c r="A5976">
        <v>4829</v>
      </c>
      <c r="B5976">
        <v>12</v>
      </c>
      <c r="C5976" t="s">
        <v>62</v>
      </c>
      <c r="D5976" t="s">
        <v>92</v>
      </c>
      <c r="E5976">
        <v>2979</v>
      </c>
      <c r="F5976">
        <v>2</v>
      </c>
    </row>
    <row r="5977" spans="1:6">
      <c r="A5977">
        <v>4829</v>
      </c>
      <c r="B5977">
        <v>12</v>
      </c>
      <c r="C5977" t="s">
        <v>62</v>
      </c>
      <c r="D5977" t="s">
        <v>92</v>
      </c>
      <c r="E5977">
        <v>1154</v>
      </c>
      <c r="F5977">
        <v>2</v>
      </c>
    </row>
    <row r="5978" spans="1:6">
      <c r="A5978">
        <v>4829</v>
      </c>
      <c r="B5978">
        <v>12</v>
      </c>
      <c r="C5978" t="s">
        <v>62</v>
      </c>
      <c r="D5978" t="s">
        <v>92</v>
      </c>
      <c r="E5978">
        <v>3463</v>
      </c>
      <c r="F5978">
        <v>2</v>
      </c>
    </row>
    <row r="5979" spans="1:6">
      <c r="A5979">
        <v>4829</v>
      </c>
      <c r="B5979">
        <v>12</v>
      </c>
      <c r="C5979" t="s">
        <v>62</v>
      </c>
      <c r="D5979" t="s">
        <v>92</v>
      </c>
      <c r="E5979">
        <v>5109</v>
      </c>
      <c r="F5979">
        <v>2</v>
      </c>
    </row>
    <row r="5980" spans="1:6">
      <c r="A5980">
        <v>4829</v>
      </c>
      <c r="B5980">
        <v>12</v>
      </c>
      <c r="C5980" t="s">
        <v>62</v>
      </c>
      <c r="D5980" t="s">
        <v>92</v>
      </c>
      <c r="E5980">
        <v>4109</v>
      </c>
      <c r="F5980">
        <v>2</v>
      </c>
    </row>
    <row r="5981" spans="1:6">
      <c r="A5981">
        <v>4829</v>
      </c>
      <c r="B5981">
        <v>12</v>
      </c>
      <c r="C5981" t="s">
        <v>62</v>
      </c>
      <c r="D5981" t="s">
        <v>92</v>
      </c>
      <c r="E5981">
        <v>8</v>
      </c>
      <c r="F5981">
        <v>2</v>
      </c>
    </row>
    <row r="5982" spans="1:6">
      <c r="A5982">
        <v>4829</v>
      </c>
      <c r="B5982">
        <v>12</v>
      </c>
      <c r="C5982" t="s">
        <v>62</v>
      </c>
      <c r="D5982" t="s">
        <v>92</v>
      </c>
      <c r="E5982">
        <v>2446</v>
      </c>
      <c r="F5982">
        <v>2</v>
      </c>
    </row>
    <row r="5983" spans="1:6">
      <c r="A5983">
        <v>4829</v>
      </c>
      <c r="B5983">
        <v>12</v>
      </c>
      <c r="C5983" t="s">
        <v>62</v>
      </c>
      <c r="D5983" t="s">
        <v>92</v>
      </c>
      <c r="E5983">
        <v>1314</v>
      </c>
      <c r="F5983">
        <v>2</v>
      </c>
    </row>
    <row r="5984" spans="1:6">
      <c r="A5984">
        <v>4829</v>
      </c>
      <c r="B5984">
        <v>12</v>
      </c>
      <c r="C5984" t="s">
        <v>62</v>
      </c>
      <c r="D5984" t="s">
        <v>92</v>
      </c>
      <c r="E5984">
        <v>2305</v>
      </c>
      <c r="F5984">
        <v>2</v>
      </c>
    </row>
    <row r="5985" spans="1:6">
      <c r="A5985">
        <v>4829</v>
      </c>
      <c r="B5985">
        <v>12</v>
      </c>
      <c r="C5985" t="s">
        <v>62</v>
      </c>
      <c r="D5985" t="s">
        <v>92</v>
      </c>
      <c r="E5985">
        <v>2168</v>
      </c>
      <c r="F5985">
        <v>2</v>
      </c>
    </row>
    <row r="5986" spans="1:6">
      <c r="A5986">
        <v>4829</v>
      </c>
      <c r="B5986">
        <v>12</v>
      </c>
      <c r="C5986" t="s">
        <v>62</v>
      </c>
      <c r="D5986" t="s">
        <v>92</v>
      </c>
      <c r="E5986">
        <v>3854</v>
      </c>
      <c r="F5986">
        <v>2</v>
      </c>
    </row>
    <row r="5987" spans="1:6">
      <c r="A5987">
        <v>4829</v>
      </c>
      <c r="B5987">
        <v>12</v>
      </c>
      <c r="C5987" t="s">
        <v>62</v>
      </c>
      <c r="D5987" t="s">
        <v>92</v>
      </c>
      <c r="E5987">
        <v>3818</v>
      </c>
      <c r="F5987">
        <v>2</v>
      </c>
    </row>
    <row r="5988" spans="1:6">
      <c r="A5988">
        <v>4829</v>
      </c>
      <c r="B5988">
        <v>12</v>
      </c>
      <c r="C5988" t="s">
        <v>62</v>
      </c>
      <c r="D5988" t="s">
        <v>92</v>
      </c>
      <c r="E5988">
        <v>2552</v>
      </c>
      <c r="F5988">
        <v>2</v>
      </c>
    </row>
    <row r="5989" spans="1:6">
      <c r="A5989">
        <v>4829</v>
      </c>
      <c r="B5989">
        <v>12</v>
      </c>
      <c r="C5989" t="s">
        <v>62</v>
      </c>
      <c r="D5989" t="s">
        <v>92</v>
      </c>
      <c r="E5989">
        <v>1182</v>
      </c>
      <c r="F5989">
        <v>2</v>
      </c>
    </row>
    <row r="5990" spans="1:6">
      <c r="A5990">
        <v>4829</v>
      </c>
      <c r="B5990">
        <v>12</v>
      </c>
      <c r="C5990" t="s">
        <v>62</v>
      </c>
      <c r="D5990" t="s">
        <v>92</v>
      </c>
      <c r="E5990">
        <v>2018</v>
      </c>
      <c r="F5990">
        <v>2</v>
      </c>
    </row>
    <row r="5991" spans="1:6">
      <c r="A5991">
        <v>4829</v>
      </c>
      <c r="B5991">
        <v>12</v>
      </c>
      <c r="C5991" t="s">
        <v>62</v>
      </c>
      <c r="D5991" t="s">
        <v>92</v>
      </c>
      <c r="E5991">
        <v>4266</v>
      </c>
      <c r="F5991">
        <v>2</v>
      </c>
    </row>
    <row r="5992" spans="1:6">
      <c r="A5992">
        <v>4829</v>
      </c>
      <c r="B5992">
        <v>12</v>
      </c>
      <c r="C5992" t="s">
        <v>62</v>
      </c>
      <c r="D5992" t="s">
        <v>92</v>
      </c>
      <c r="E5992">
        <v>5211</v>
      </c>
      <c r="F5992">
        <v>2</v>
      </c>
    </row>
    <row r="5993" spans="1:6">
      <c r="A5993">
        <v>4829</v>
      </c>
      <c r="B5993">
        <v>12</v>
      </c>
      <c r="C5993" t="s">
        <v>62</v>
      </c>
      <c r="D5993" t="s">
        <v>92</v>
      </c>
      <c r="E5993">
        <v>1301</v>
      </c>
      <c r="F5993">
        <v>2</v>
      </c>
    </row>
    <row r="5994" spans="1:6">
      <c r="A5994">
        <v>4829</v>
      </c>
      <c r="B5994">
        <v>12</v>
      </c>
      <c r="C5994" t="s">
        <v>62</v>
      </c>
      <c r="D5994" t="s">
        <v>92</v>
      </c>
      <c r="E5994">
        <v>3742</v>
      </c>
      <c r="F5994">
        <v>2</v>
      </c>
    </row>
    <row r="5995" spans="1:6">
      <c r="A5995">
        <v>4829</v>
      </c>
      <c r="B5995">
        <v>12</v>
      </c>
      <c r="C5995" t="s">
        <v>62</v>
      </c>
      <c r="D5995" t="s">
        <v>92</v>
      </c>
      <c r="E5995">
        <v>1313</v>
      </c>
      <c r="F5995">
        <v>2</v>
      </c>
    </row>
    <row r="5996" spans="1:6">
      <c r="A5996">
        <v>4829</v>
      </c>
      <c r="B5996">
        <v>12</v>
      </c>
      <c r="C5996" t="s">
        <v>62</v>
      </c>
      <c r="D5996" t="s">
        <v>92</v>
      </c>
      <c r="E5996">
        <v>2620</v>
      </c>
      <c r="F5996">
        <v>1</v>
      </c>
    </row>
    <row r="5997" spans="1:6">
      <c r="A5997">
        <v>4829</v>
      </c>
      <c r="B5997">
        <v>12</v>
      </c>
      <c r="C5997" t="s">
        <v>62</v>
      </c>
      <c r="D5997" t="s">
        <v>92</v>
      </c>
      <c r="E5997">
        <v>79</v>
      </c>
      <c r="F5997">
        <v>1</v>
      </c>
    </row>
    <row r="5998" spans="1:6">
      <c r="A5998">
        <v>4829</v>
      </c>
      <c r="B5998">
        <v>12</v>
      </c>
      <c r="C5998" t="s">
        <v>62</v>
      </c>
      <c r="D5998" t="s">
        <v>92</v>
      </c>
      <c r="E5998">
        <v>2315</v>
      </c>
      <c r="F5998">
        <v>1</v>
      </c>
    </row>
    <row r="5999" spans="1:6">
      <c r="A5999">
        <v>4829</v>
      </c>
      <c r="B5999">
        <v>12</v>
      </c>
      <c r="C5999" t="s">
        <v>62</v>
      </c>
      <c r="D5999" t="s">
        <v>92</v>
      </c>
      <c r="E5999">
        <v>4787</v>
      </c>
      <c r="F5999">
        <v>1</v>
      </c>
    </row>
    <row r="6000" spans="1:6">
      <c r="A6000">
        <v>4829</v>
      </c>
      <c r="B6000">
        <v>12</v>
      </c>
      <c r="C6000" t="s">
        <v>62</v>
      </c>
      <c r="D6000" t="s">
        <v>92</v>
      </c>
      <c r="E6000">
        <v>3569</v>
      </c>
      <c r="F6000">
        <v>1</v>
      </c>
    </row>
    <row r="6001" spans="1:6">
      <c r="A6001">
        <v>4829</v>
      </c>
      <c r="B6001">
        <v>12</v>
      </c>
      <c r="C6001" t="s">
        <v>62</v>
      </c>
      <c r="D6001" t="s">
        <v>92</v>
      </c>
      <c r="E6001">
        <v>4412</v>
      </c>
      <c r="F6001">
        <v>1</v>
      </c>
    </row>
    <row r="6002" spans="1:6">
      <c r="A6002">
        <v>4829</v>
      </c>
      <c r="B6002">
        <v>12</v>
      </c>
      <c r="C6002" t="s">
        <v>62</v>
      </c>
      <c r="D6002" t="s">
        <v>92</v>
      </c>
      <c r="E6002">
        <v>2069</v>
      </c>
      <c r="F6002">
        <v>1</v>
      </c>
    </row>
    <row r="6003" spans="1:6">
      <c r="A6003">
        <v>4829</v>
      </c>
      <c r="B6003">
        <v>12</v>
      </c>
      <c r="C6003" t="s">
        <v>62</v>
      </c>
      <c r="D6003" t="s">
        <v>92</v>
      </c>
      <c r="E6003">
        <v>5260</v>
      </c>
      <c r="F6003">
        <v>1</v>
      </c>
    </row>
    <row r="6004" spans="1:6">
      <c r="A6004">
        <v>4829</v>
      </c>
      <c r="B6004">
        <v>12</v>
      </c>
      <c r="C6004" t="s">
        <v>62</v>
      </c>
      <c r="D6004" t="s">
        <v>92</v>
      </c>
      <c r="E6004">
        <v>2584</v>
      </c>
      <c r="F6004">
        <v>1</v>
      </c>
    </row>
    <row r="6005" spans="1:6">
      <c r="A6005">
        <v>4829</v>
      </c>
      <c r="B6005">
        <v>12</v>
      </c>
      <c r="C6005" t="s">
        <v>62</v>
      </c>
      <c r="D6005" t="s">
        <v>92</v>
      </c>
      <c r="E6005">
        <v>3219</v>
      </c>
      <c r="F6005">
        <v>1</v>
      </c>
    </row>
    <row r="6006" spans="1:6">
      <c r="A6006">
        <v>4829</v>
      </c>
      <c r="B6006">
        <v>12</v>
      </c>
      <c r="C6006" t="s">
        <v>62</v>
      </c>
      <c r="D6006" t="s">
        <v>92</v>
      </c>
      <c r="E6006">
        <v>3001</v>
      </c>
      <c r="F6006">
        <v>1</v>
      </c>
    </row>
    <row r="6007" spans="1:6">
      <c r="A6007">
        <v>4829</v>
      </c>
      <c r="B6007">
        <v>12</v>
      </c>
      <c r="C6007" t="s">
        <v>62</v>
      </c>
      <c r="D6007" t="s">
        <v>92</v>
      </c>
      <c r="E6007">
        <v>5275</v>
      </c>
      <c r="F6007">
        <v>1</v>
      </c>
    </row>
    <row r="6008" spans="1:6">
      <c r="A6008">
        <v>4829</v>
      </c>
      <c r="B6008">
        <v>12</v>
      </c>
      <c r="C6008" t="s">
        <v>62</v>
      </c>
      <c r="D6008" t="s">
        <v>92</v>
      </c>
      <c r="E6008">
        <v>3050</v>
      </c>
      <c r="F6008">
        <v>1</v>
      </c>
    </row>
    <row r="6009" spans="1:6">
      <c r="A6009">
        <v>4829</v>
      </c>
      <c r="B6009">
        <v>12</v>
      </c>
      <c r="C6009" t="s">
        <v>62</v>
      </c>
      <c r="D6009" t="s">
        <v>92</v>
      </c>
      <c r="E6009">
        <v>5414</v>
      </c>
      <c r="F6009">
        <v>1</v>
      </c>
    </row>
    <row r="6010" spans="1:6">
      <c r="A6010">
        <v>4829</v>
      </c>
      <c r="B6010">
        <v>12</v>
      </c>
      <c r="C6010" t="s">
        <v>62</v>
      </c>
      <c r="D6010" t="s">
        <v>92</v>
      </c>
      <c r="E6010">
        <v>2319</v>
      </c>
      <c r="F6010">
        <v>1</v>
      </c>
    </row>
    <row r="6011" spans="1:6">
      <c r="A6011">
        <v>4829</v>
      </c>
      <c r="B6011">
        <v>12</v>
      </c>
      <c r="C6011" t="s">
        <v>62</v>
      </c>
      <c r="D6011" t="s">
        <v>92</v>
      </c>
      <c r="E6011">
        <v>5148</v>
      </c>
      <c r="F6011">
        <v>1</v>
      </c>
    </row>
    <row r="6012" spans="1:6">
      <c r="A6012">
        <v>4829</v>
      </c>
      <c r="B6012">
        <v>12</v>
      </c>
      <c r="C6012" t="s">
        <v>62</v>
      </c>
      <c r="D6012" t="s">
        <v>92</v>
      </c>
      <c r="E6012">
        <v>3792</v>
      </c>
      <c r="F6012">
        <v>1</v>
      </c>
    </row>
    <row r="6013" spans="1:6">
      <c r="A6013">
        <v>4829</v>
      </c>
      <c r="B6013">
        <v>12</v>
      </c>
      <c r="C6013" t="s">
        <v>62</v>
      </c>
      <c r="D6013" t="s">
        <v>92</v>
      </c>
      <c r="E6013">
        <v>2945</v>
      </c>
      <c r="F6013">
        <v>1</v>
      </c>
    </row>
    <row r="6014" spans="1:6">
      <c r="A6014">
        <v>4829</v>
      </c>
      <c r="B6014">
        <v>12</v>
      </c>
      <c r="C6014" t="s">
        <v>62</v>
      </c>
      <c r="D6014" t="s">
        <v>92</v>
      </c>
      <c r="E6014">
        <v>2725</v>
      </c>
      <c r="F6014">
        <v>1</v>
      </c>
    </row>
    <row r="6015" spans="1:6">
      <c r="A6015">
        <v>4829</v>
      </c>
      <c r="B6015">
        <v>12</v>
      </c>
      <c r="C6015" t="s">
        <v>62</v>
      </c>
      <c r="D6015" t="s">
        <v>92</v>
      </c>
      <c r="E6015">
        <v>5552</v>
      </c>
      <c r="F6015">
        <v>1</v>
      </c>
    </row>
    <row r="6016" spans="1:6">
      <c r="A6016">
        <v>4829</v>
      </c>
      <c r="B6016">
        <v>12</v>
      </c>
      <c r="C6016" t="s">
        <v>62</v>
      </c>
      <c r="D6016" t="s">
        <v>92</v>
      </c>
      <c r="E6016">
        <v>3002</v>
      </c>
      <c r="F6016">
        <v>1</v>
      </c>
    </row>
    <row r="6017" spans="1:6">
      <c r="A6017">
        <v>4829</v>
      </c>
      <c r="B6017">
        <v>12</v>
      </c>
      <c r="C6017" t="s">
        <v>62</v>
      </c>
      <c r="D6017" t="s">
        <v>92</v>
      </c>
      <c r="E6017">
        <v>1108</v>
      </c>
      <c r="F6017">
        <v>1</v>
      </c>
    </row>
    <row r="6018" spans="1:6">
      <c r="A6018">
        <v>4829</v>
      </c>
      <c r="B6018">
        <v>12</v>
      </c>
      <c r="C6018" t="s">
        <v>62</v>
      </c>
      <c r="D6018" t="s">
        <v>92</v>
      </c>
      <c r="E6018">
        <v>2629</v>
      </c>
      <c r="F6018">
        <v>1</v>
      </c>
    </row>
    <row r="6019" spans="1:6">
      <c r="A6019">
        <v>4829</v>
      </c>
      <c r="B6019">
        <v>12</v>
      </c>
      <c r="C6019" t="s">
        <v>62</v>
      </c>
      <c r="D6019" t="s">
        <v>92</v>
      </c>
      <c r="E6019">
        <v>1079</v>
      </c>
      <c r="F6019">
        <v>1</v>
      </c>
    </row>
    <row r="6020" spans="1:6">
      <c r="A6020">
        <v>4829</v>
      </c>
      <c r="B6020">
        <v>12</v>
      </c>
      <c r="C6020" t="s">
        <v>62</v>
      </c>
      <c r="D6020" t="s">
        <v>92</v>
      </c>
      <c r="E6020">
        <v>3375</v>
      </c>
      <c r="F6020">
        <v>1</v>
      </c>
    </row>
    <row r="6021" spans="1:6">
      <c r="A6021">
        <v>4829</v>
      </c>
      <c r="B6021">
        <v>12</v>
      </c>
      <c r="C6021" t="s">
        <v>62</v>
      </c>
      <c r="D6021" t="s">
        <v>92</v>
      </c>
      <c r="E6021">
        <v>5530</v>
      </c>
      <c r="F6021">
        <v>1</v>
      </c>
    </row>
    <row r="6022" spans="1:6">
      <c r="A6022">
        <v>4829</v>
      </c>
      <c r="B6022">
        <v>12</v>
      </c>
      <c r="C6022" t="s">
        <v>62</v>
      </c>
      <c r="D6022" t="s">
        <v>92</v>
      </c>
      <c r="E6022">
        <v>4188</v>
      </c>
      <c r="F6022">
        <v>1</v>
      </c>
    </row>
    <row r="6023" spans="1:6">
      <c r="A6023">
        <v>4829</v>
      </c>
      <c r="B6023">
        <v>12</v>
      </c>
      <c r="C6023" t="s">
        <v>62</v>
      </c>
      <c r="D6023" t="s">
        <v>92</v>
      </c>
      <c r="E6023">
        <v>3520</v>
      </c>
      <c r="F6023">
        <v>1</v>
      </c>
    </row>
    <row r="6024" spans="1:6">
      <c r="A6024">
        <v>4829</v>
      </c>
      <c r="B6024">
        <v>12</v>
      </c>
      <c r="C6024" t="s">
        <v>62</v>
      </c>
      <c r="D6024" t="s">
        <v>92</v>
      </c>
      <c r="E6024">
        <v>2138</v>
      </c>
      <c r="F6024">
        <v>1</v>
      </c>
    </row>
    <row r="6025" spans="1:6">
      <c r="A6025">
        <v>4829</v>
      </c>
      <c r="B6025">
        <v>12</v>
      </c>
      <c r="C6025" t="s">
        <v>62</v>
      </c>
      <c r="D6025" t="s">
        <v>92</v>
      </c>
      <c r="E6025">
        <v>4185</v>
      </c>
      <c r="F6025">
        <v>1</v>
      </c>
    </row>
    <row r="6026" spans="1:6">
      <c r="A6026">
        <v>4829</v>
      </c>
      <c r="B6026">
        <v>12</v>
      </c>
      <c r="C6026" t="s">
        <v>62</v>
      </c>
      <c r="D6026" t="s">
        <v>92</v>
      </c>
      <c r="E6026">
        <v>5426</v>
      </c>
      <c r="F6026">
        <v>1</v>
      </c>
    </row>
    <row r="6027" spans="1:6">
      <c r="A6027">
        <v>4829</v>
      </c>
      <c r="B6027">
        <v>12</v>
      </c>
      <c r="C6027" t="s">
        <v>62</v>
      </c>
      <c r="D6027" t="s">
        <v>92</v>
      </c>
      <c r="E6027">
        <v>5449</v>
      </c>
      <c r="F6027">
        <v>1</v>
      </c>
    </row>
    <row r="6028" spans="1:6">
      <c r="A6028">
        <v>4829</v>
      </c>
      <c r="B6028">
        <v>12</v>
      </c>
      <c r="C6028" t="s">
        <v>62</v>
      </c>
      <c r="D6028" t="s">
        <v>92</v>
      </c>
      <c r="E6028">
        <v>2790</v>
      </c>
      <c r="F6028">
        <v>1</v>
      </c>
    </row>
    <row r="6029" spans="1:6">
      <c r="A6029">
        <v>4829</v>
      </c>
      <c r="B6029">
        <v>12</v>
      </c>
      <c r="C6029" t="s">
        <v>62</v>
      </c>
      <c r="D6029" t="s">
        <v>92</v>
      </c>
      <c r="E6029">
        <v>3660</v>
      </c>
      <c r="F6029">
        <v>1</v>
      </c>
    </row>
    <row r="6030" spans="1:6">
      <c r="A6030">
        <v>4829</v>
      </c>
      <c r="B6030">
        <v>12</v>
      </c>
      <c r="C6030" t="s">
        <v>62</v>
      </c>
      <c r="D6030" t="s">
        <v>92</v>
      </c>
      <c r="E6030">
        <v>2458</v>
      </c>
      <c r="F6030">
        <v>1</v>
      </c>
    </row>
    <row r="6031" spans="1:6">
      <c r="A6031">
        <v>4829</v>
      </c>
      <c r="B6031">
        <v>12</v>
      </c>
      <c r="C6031" t="s">
        <v>62</v>
      </c>
      <c r="D6031" t="s">
        <v>92</v>
      </c>
      <c r="E6031">
        <v>160</v>
      </c>
      <c r="F6031">
        <v>1</v>
      </c>
    </row>
    <row r="6032" spans="1:6">
      <c r="A6032">
        <v>4829</v>
      </c>
      <c r="B6032">
        <v>12</v>
      </c>
      <c r="C6032" t="s">
        <v>62</v>
      </c>
      <c r="D6032" t="s">
        <v>92</v>
      </c>
      <c r="E6032">
        <v>2206</v>
      </c>
      <c r="F6032">
        <v>1</v>
      </c>
    </row>
    <row r="6033" spans="1:6">
      <c r="A6033">
        <v>4829</v>
      </c>
      <c r="B6033">
        <v>12</v>
      </c>
      <c r="C6033" t="s">
        <v>62</v>
      </c>
      <c r="D6033" t="s">
        <v>92</v>
      </c>
      <c r="E6033">
        <v>5816</v>
      </c>
      <c r="F6033">
        <v>1</v>
      </c>
    </row>
    <row r="6034" spans="1:6">
      <c r="A6034">
        <v>4829</v>
      </c>
      <c r="B6034">
        <v>12</v>
      </c>
      <c r="C6034" t="s">
        <v>62</v>
      </c>
      <c r="D6034" t="s">
        <v>92</v>
      </c>
      <c r="E6034">
        <v>3484</v>
      </c>
      <c r="F6034">
        <v>1</v>
      </c>
    </row>
    <row r="6035" spans="1:6">
      <c r="A6035">
        <v>4829</v>
      </c>
      <c r="B6035">
        <v>12</v>
      </c>
      <c r="C6035" t="s">
        <v>62</v>
      </c>
      <c r="D6035" t="s">
        <v>92</v>
      </c>
      <c r="E6035">
        <v>1126</v>
      </c>
      <c r="F6035">
        <v>1</v>
      </c>
    </row>
    <row r="6036" spans="1:6">
      <c r="A6036">
        <v>4829</v>
      </c>
      <c r="B6036">
        <v>12</v>
      </c>
      <c r="C6036" t="s">
        <v>62</v>
      </c>
      <c r="D6036" t="s">
        <v>92</v>
      </c>
      <c r="E6036">
        <v>4290</v>
      </c>
      <c r="F6036">
        <v>1</v>
      </c>
    </row>
    <row r="6037" spans="1:6">
      <c r="A6037">
        <v>4829</v>
      </c>
      <c r="B6037">
        <v>12</v>
      </c>
      <c r="C6037" t="s">
        <v>62</v>
      </c>
      <c r="D6037" t="s">
        <v>92</v>
      </c>
      <c r="E6037">
        <v>3218</v>
      </c>
      <c r="F6037">
        <v>1</v>
      </c>
    </row>
    <row r="6038" spans="1:6">
      <c r="A6038">
        <v>4829</v>
      </c>
      <c r="B6038">
        <v>12</v>
      </c>
      <c r="C6038" t="s">
        <v>62</v>
      </c>
      <c r="D6038" t="s">
        <v>92</v>
      </c>
      <c r="E6038">
        <v>5550</v>
      </c>
      <c r="F6038">
        <v>1</v>
      </c>
    </row>
    <row r="6039" spans="1:6">
      <c r="A6039">
        <v>4829</v>
      </c>
      <c r="B6039">
        <v>12</v>
      </c>
      <c r="C6039" t="s">
        <v>62</v>
      </c>
      <c r="D6039" t="s">
        <v>92</v>
      </c>
      <c r="E6039">
        <v>4506</v>
      </c>
      <c r="F6039">
        <v>1</v>
      </c>
    </row>
    <row r="6040" spans="1:6">
      <c r="A6040">
        <v>4829</v>
      </c>
      <c r="B6040">
        <v>12</v>
      </c>
      <c r="C6040" t="s">
        <v>62</v>
      </c>
      <c r="D6040" t="s">
        <v>92</v>
      </c>
      <c r="E6040">
        <v>3297</v>
      </c>
      <c r="F6040">
        <v>1</v>
      </c>
    </row>
    <row r="6041" spans="1:6">
      <c r="A6041">
        <v>4829</v>
      </c>
      <c r="B6041">
        <v>12</v>
      </c>
      <c r="C6041" t="s">
        <v>62</v>
      </c>
      <c r="D6041" t="s">
        <v>92</v>
      </c>
      <c r="E6041">
        <v>2829</v>
      </c>
      <c r="F6041">
        <v>1</v>
      </c>
    </row>
    <row r="6042" spans="1:6">
      <c r="A6042">
        <v>4829</v>
      </c>
      <c r="B6042">
        <v>12</v>
      </c>
      <c r="C6042" t="s">
        <v>62</v>
      </c>
      <c r="D6042" t="s">
        <v>92</v>
      </c>
      <c r="E6042">
        <v>3492</v>
      </c>
      <c r="F6042">
        <v>1</v>
      </c>
    </row>
    <row r="6043" spans="1:6">
      <c r="A6043">
        <v>4829</v>
      </c>
      <c r="B6043">
        <v>12</v>
      </c>
      <c r="C6043" t="s">
        <v>62</v>
      </c>
      <c r="D6043" t="s">
        <v>92</v>
      </c>
      <c r="E6043">
        <v>4182</v>
      </c>
      <c r="F6043">
        <v>1</v>
      </c>
    </row>
    <row r="6044" spans="1:6">
      <c r="A6044">
        <v>4829</v>
      </c>
      <c r="B6044">
        <v>12</v>
      </c>
      <c r="C6044" t="s">
        <v>62</v>
      </c>
      <c r="D6044" t="s">
        <v>92</v>
      </c>
      <c r="E6044">
        <v>4579</v>
      </c>
      <c r="F6044">
        <v>1</v>
      </c>
    </row>
    <row r="6045" spans="1:6">
      <c r="A6045">
        <v>4829</v>
      </c>
      <c r="B6045">
        <v>12</v>
      </c>
      <c r="C6045" t="s">
        <v>62</v>
      </c>
      <c r="D6045" t="s">
        <v>92</v>
      </c>
      <c r="E6045">
        <v>276</v>
      </c>
      <c r="F6045">
        <v>1</v>
      </c>
    </row>
    <row r="6046" spans="1:6">
      <c r="A6046">
        <v>4829</v>
      </c>
      <c r="B6046">
        <v>12</v>
      </c>
      <c r="C6046" t="s">
        <v>62</v>
      </c>
      <c r="D6046" t="s">
        <v>92</v>
      </c>
      <c r="E6046">
        <v>2649</v>
      </c>
      <c r="F6046">
        <v>1</v>
      </c>
    </row>
    <row r="6047" spans="1:6">
      <c r="A6047">
        <v>4829</v>
      </c>
      <c r="B6047">
        <v>12</v>
      </c>
      <c r="C6047" t="s">
        <v>62</v>
      </c>
      <c r="D6047" t="s">
        <v>92</v>
      </c>
      <c r="E6047">
        <v>4580</v>
      </c>
      <c r="F6047">
        <v>1</v>
      </c>
    </row>
    <row r="6048" spans="1:6">
      <c r="A6048">
        <v>4829</v>
      </c>
      <c r="B6048">
        <v>12</v>
      </c>
      <c r="C6048" t="s">
        <v>62</v>
      </c>
      <c r="D6048" t="s">
        <v>92</v>
      </c>
      <c r="E6048">
        <v>4319</v>
      </c>
      <c r="F6048">
        <v>1</v>
      </c>
    </row>
    <row r="6049" spans="1:6">
      <c r="A6049">
        <v>4829</v>
      </c>
      <c r="B6049">
        <v>12</v>
      </c>
      <c r="C6049" t="s">
        <v>62</v>
      </c>
      <c r="D6049" t="s">
        <v>92</v>
      </c>
      <c r="E6049">
        <v>5982</v>
      </c>
      <c r="F6049">
        <v>1</v>
      </c>
    </row>
    <row r="6050" spans="1:6">
      <c r="A6050">
        <v>4829</v>
      </c>
      <c r="B6050">
        <v>12</v>
      </c>
      <c r="C6050" t="s">
        <v>62</v>
      </c>
      <c r="D6050" t="s">
        <v>92</v>
      </c>
      <c r="E6050">
        <v>3686</v>
      </c>
      <c r="F6050">
        <v>1</v>
      </c>
    </row>
    <row r="6051" spans="1:6">
      <c r="A6051">
        <v>4829</v>
      </c>
      <c r="B6051">
        <v>12</v>
      </c>
      <c r="C6051" t="s">
        <v>62</v>
      </c>
      <c r="D6051" t="s">
        <v>92</v>
      </c>
      <c r="E6051">
        <v>2124</v>
      </c>
      <c r="F6051">
        <v>1</v>
      </c>
    </row>
    <row r="6052" spans="1:6">
      <c r="A6052">
        <v>4829</v>
      </c>
      <c r="B6052">
        <v>12</v>
      </c>
      <c r="C6052" t="s">
        <v>62</v>
      </c>
      <c r="D6052" t="s">
        <v>92</v>
      </c>
      <c r="E6052">
        <v>5288</v>
      </c>
      <c r="F6052">
        <v>1</v>
      </c>
    </row>
    <row r="6053" spans="1:6">
      <c r="A6053">
        <v>4829</v>
      </c>
      <c r="B6053">
        <v>12</v>
      </c>
      <c r="C6053" t="s">
        <v>62</v>
      </c>
      <c r="D6053" t="s">
        <v>92</v>
      </c>
      <c r="E6053">
        <v>5371</v>
      </c>
      <c r="F6053">
        <v>1</v>
      </c>
    </row>
    <row r="6054" spans="1:6">
      <c r="A6054">
        <v>4829</v>
      </c>
      <c r="B6054">
        <v>12</v>
      </c>
      <c r="C6054" t="s">
        <v>62</v>
      </c>
      <c r="D6054" t="s">
        <v>92</v>
      </c>
      <c r="E6054">
        <v>297</v>
      </c>
      <c r="F6054">
        <v>1</v>
      </c>
    </row>
    <row r="6055" spans="1:6">
      <c r="A6055">
        <v>4829</v>
      </c>
      <c r="B6055">
        <v>12</v>
      </c>
      <c r="C6055" t="s">
        <v>62</v>
      </c>
      <c r="D6055" t="s">
        <v>92</v>
      </c>
      <c r="E6055">
        <v>5005</v>
      </c>
      <c r="F6055">
        <v>1</v>
      </c>
    </row>
    <row r="6056" spans="1:6">
      <c r="A6056">
        <v>4829</v>
      </c>
      <c r="B6056">
        <v>12</v>
      </c>
      <c r="C6056" t="s">
        <v>62</v>
      </c>
      <c r="D6056" t="s">
        <v>92</v>
      </c>
      <c r="E6056">
        <v>2613</v>
      </c>
      <c r="F6056">
        <v>1</v>
      </c>
    </row>
    <row r="6057" spans="1:6">
      <c r="A6057">
        <v>4829</v>
      </c>
      <c r="B6057">
        <v>12</v>
      </c>
      <c r="C6057" t="s">
        <v>62</v>
      </c>
      <c r="D6057" t="s">
        <v>92</v>
      </c>
      <c r="E6057">
        <v>4606</v>
      </c>
      <c r="F6057">
        <v>1</v>
      </c>
    </row>
    <row r="6058" spans="1:6">
      <c r="A6058">
        <v>4829</v>
      </c>
      <c r="B6058">
        <v>12</v>
      </c>
      <c r="C6058" t="s">
        <v>62</v>
      </c>
      <c r="D6058" t="s">
        <v>92</v>
      </c>
      <c r="E6058">
        <v>3766</v>
      </c>
      <c r="F6058">
        <v>1</v>
      </c>
    </row>
    <row r="6059" spans="1:6">
      <c r="A6059">
        <v>4829</v>
      </c>
      <c r="B6059">
        <v>12</v>
      </c>
      <c r="C6059" t="s">
        <v>62</v>
      </c>
      <c r="D6059" t="s">
        <v>92</v>
      </c>
      <c r="E6059">
        <v>4741</v>
      </c>
      <c r="F6059">
        <v>1</v>
      </c>
    </row>
    <row r="6060" spans="1:6">
      <c r="A6060">
        <v>4829</v>
      </c>
      <c r="B6060">
        <v>12</v>
      </c>
      <c r="C6060" t="s">
        <v>62</v>
      </c>
      <c r="D6060" t="s">
        <v>92</v>
      </c>
      <c r="E6060">
        <v>3881</v>
      </c>
      <c r="F6060">
        <v>1</v>
      </c>
    </row>
    <row r="6061" spans="1:6">
      <c r="A6061">
        <v>4829</v>
      </c>
      <c r="B6061">
        <v>12</v>
      </c>
      <c r="C6061" t="s">
        <v>62</v>
      </c>
      <c r="D6061" t="s">
        <v>92</v>
      </c>
      <c r="E6061">
        <v>2706</v>
      </c>
      <c r="F6061">
        <v>1</v>
      </c>
    </row>
    <row r="6062" spans="1:6">
      <c r="A6062">
        <v>4829</v>
      </c>
      <c r="B6062">
        <v>12</v>
      </c>
      <c r="C6062" t="s">
        <v>62</v>
      </c>
      <c r="D6062" t="s">
        <v>92</v>
      </c>
      <c r="E6062">
        <v>3682</v>
      </c>
      <c r="F6062">
        <v>1</v>
      </c>
    </row>
    <row r="6063" spans="1:6">
      <c r="A6063">
        <v>4829</v>
      </c>
      <c r="B6063">
        <v>12</v>
      </c>
      <c r="C6063" t="s">
        <v>62</v>
      </c>
      <c r="D6063" t="s">
        <v>92</v>
      </c>
      <c r="E6063">
        <v>58</v>
      </c>
      <c r="F6063">
        <v>1</v>
      </c>
    </row>
    <row r="6064" spans="1:6">
      <c r="A6064">
        <v>4829</v>
      </c>
      <c r="B6064">
        <v>12</v>
      </c>
      <c r="C6064" t="s">
        <v>62</v>
      </c>
      <c r="D6064" t="s">
        <v>92</v>
      </c>
      <c r="E6064">
        <v>2828</v>
      </c>
      <c r="F6064">
        <v>1</v>
      </c>
    </row>
    <row r="6065" spans="1:6">
      <c r="A6065">
        <v>4829</v>
      </c>
      <c r="B6065">
        <v>12</v>
      </c>
      <c r="C6065" t="s">
        <v>62</v>
      </c>
      <c r="D6065" t="s">
        <v>92</v>
      </c>
      <c r="E6065">
        <v>4625</v>
      </c>
      <c r="F6065">
        <v>1</v>
      </c>
    </row>
    <row r="6066" spans="1:6">
      <c r="A6066">
        <v>4829</v>
      </c>
      <c r="B6066">
        <v>12</v>
      </c>
      <c r="C6066" t="s">
        <v>62</v>
      </c>
      <c r="D6066" t="s">
        <v>92</v>
      </c>
      <c r="E6066">
        <v>4838</v>
      </c>
      <c r="F6066">
        <v>1</v>
      </c>
    </row>
    <row r="6067" spans="1:6">
      <c r="A6067">
        <v>4829</v>
      </c>
      <c r="B6067">
        <v>12</v>
      </c>
      <c r="C6067" t="s">
        <v>62</v>
      </c>
      <c r="D6067" t="s">
        <v>92</v>
      </c>
      <c r="E6067">
        <v>5559</v>
      </c>
      <c r="F6067">
        <v>1</v>
      </c>
    </row>
    <row r="6068" spans="1:6">
      <c r="A6068">
        <v>4829</v>
      </c>
      <c r="B6068">
        <v>12</v>
      </c>
      <c r="C6068" t="s">
        <v>62</v>
      </c>
      <c r="D6068" t="s">
        <v>92</v>
      </c>
      <c r="E6068">
        <v>3403</v>
      </c>
      <c r="F6068">
        <v>1</v>
      </c>
    </row>
    <row r="6069" spans="1:6">
      <c r="A6069">
        <v>4829</v>
      </c>
      <c r="B6069">
        <v>12</v>
      </c>
      <c r="C6069" t="s">
        <v>62</v>
      </c>
      <c r="D6069" t="s">
        <v>92</v>
      </c>
      <c r="E6069">
        <v>2296</v>
      </c>
      <c r="F6069">
        <v>1</v>
      </c>
    </row>
    <row r="6070" spans="1:6">
      <c r="A6070">
        <v>4829</v>
      </c>
      <c r="B6070">
        <v>12</v>
      </c>
      <c r="C6070" t="s">
        <v>62</v>
      </c>
      <c r="D6070" t="s">
        <v>92</v>
      </c>
      <c r="E6070">
        <v>4560</v>
      </c>
      <c r="F6070">
        <v>1</v>
      </c>
    </row>
    <row r="6071" spans="1:6">
      <c r="A6071">
        <v>4829</v>
      </c>
      <c r="B6071">
        <v>12</v>
      </c>
      <c r="C6071" t="s">
        <v>62</v>
      </c>
      <c r="D6071" t="s">
        <v>92</v>
      </c>
      <c r="E6071">
        <v>5259</v>
      </c>
      <c r="F6071">
        <v>1</v>
      </c>
    </row>
    <row r="6072" spans="1:6">
      <c r="A6072">
        <v>4829</v>
      </c>
      <c r="B6072">
        <v>12</v>
      </c>
      <c r="C6072" t="s">
        <v>62</v>
      </c>
      <c r="D6072" t="s">
        <v>92</v>
      </c>
      <c r="E6072">
        <v>3231</v>
      </c>
      <c r="F6072">
        <v>1</v>
      </c>
    </row>
    <row r="6073" spans="1:6">
      <c r="A6073">
        <v>4829</v>
      </c>
      <c r="B6073">
        <v>12</v>
      </c>
      <c r="C6073" t="s">
        <v>62</v>
      </c>
      <c r="D6073" t="s">
        <v>92</v>
      </c>
      <c r="E6073">
        <v>4004</v>
      </c>
      <c r="F6073">
        <v>1</v>
      </c>
    </row>
    <row r="6074" spans="1:6">
      <c r="A6074">
        <v>4829</v>
      </c>
      <c r="B6074">
        <v>12</v>
      </c>
      <c r="C6074" t="s">
        <v>62</v>
      </c>
      <c r="D6074" t="s">
        <v>92</v>
      </c>
      <c r="E6074">
        <v>5185</v>
      </c>
      <c r="F6074">
        <v>1</v>
      </c>
    </row>
    <row r="6075" spans="1:6">
      <c r="A6075">
        <v>4829</v>
      </c>
      <c r="B6075">
        <v>12</v>
      </c>
      <c r="C6075" t="s">
        <v>62</v>
      </c>
      <c r="D6075" t="s">
        <v>92</v>
      </c>
      <c r="E6075">
        <v>3306</v>
      </c>
      <c r="F6075">
        <v>1</v>
      </c>
    </row>
    <row r="6076" spans="1:6">
      <c r="A6076">
        <v>4829</v>
      </c>
      <c r="B6076">
        <v>12</v>
      </c>
      <c r="C6076" t="s">
        <v>62</v>
      </c>
      <c r="D6076" t="s">
        <v>92</v>
      </c>
      <c r="E6076">
        <v>26</v>
      </c>
      <c r="F6076">
        <v>1</v>
      </c>
    </row>
    <row r="6077" spans="1:6">
      <c r="A6077">
        <v>4829</v>
      </c>
      <c r="B6077">
        <v>12</v>
      </c>
      <c r="C6077" t="s">
        <v>62</v>
      </c>
      <c r="D6077" t="s">
        <v>92</v>
      </c>
      <c r="E6077">
        <v>4397</v>
      </c>
      <c r="F6077">
        <v>1</v>
      </c>
    </row>
    <row r="6078" spans="1:6">
      <c r="A6078">
        <v>4829</v>
      </c>
      <c r="B6078">
        <v>12</v>
      </c>
      <c r="C6078" t="s">
        <v>62</v>
      </c>
      <c r="D6078" t="s">
        <v>92</v>
      </c>
      <c r="E6078">
        <v>1092</v>
      </c>
      <c r="F6078">
        <v>1</v>
      </c>
    </row>
    <row r="6079" spans="1:6">
      <c r="A6079">
        <v>4829</v>
      </c>
      <c r="B6079">
        <v>12</v>
      </c>
      <c r="C6079" t="s">
        <v>62</v>
      </c>
      <c r="D6079" t="s">
        <v>92</v>
      </c>
      <c r="E6079">
        <v>3892</v>
      </c>
      <c r="F6079">
        <v>1</v>
      </c>
    </row>
    <row r="6080" spans="1:6">
      <c r="A6080">
        <v>4829</v>
      </c>
      <c r="B6080">
        <v>12</v>
      </c>
      <c r="C6080" t="s">
        <v>62</v>
      </c>
      <c r="D6080" t="s">
        <v>92</v>
      </c>
      <c r="E6080">
        <v>4833</v>
      </c>
      <c r="F6080">
        <v>1</v>
      </c>
    </row>
    <row r="6081" spans="1:6">
      <c r="A6081">
        <v>4829</v>
      </c>
      <c r="B6081">
        <v>12</v>
      </c>
      <c r="C6081" t="s">
        <v>62</v>
      </c>
      <c r="D6081" t="s">
        <v>92</v>
      </c>
      <c r="E6081">
        <v>4655</v>
      </c>
      <c r="F6081">
        <v>1</v>
      </c>
    </row>
    <row r="6082" spans="1:6">
      <c r="A6082">
        <v>4829</v>
      </c>
      <c r="B6082">
        <v>12</v>
      </c>
      <c r="C6082" t="s">
        <v>62</v>
      </c>
      <c r="D6082" t="s">
        <v>92</v>
      </c>
      <c r="E6082">
        <v>4309</v>
      </c>
      <c r="F6082">
        <v>1</v>
      </c>
    </row>
    <row r="6083" spans="1:6">
      <c r="A6083">
        <v>4829</v>
      </c>
      <c r="B6083">
        <v>12</v>
      </c>
      <c r="C6083" t="s">
        <v>62</v>
      </c>
      <c r="D6083" t="s">
        <v>92</v>
      </c>
      <c r="E6083">
        <v>3983</v>
      </c>
      <c r="F6083">
        <v>1</v>
      </c>
    </row>
    <row r="6084" spans="1:6">
      <c r="A6084">
        <v>4829</v>
      </c>
      <c r="B6084">
        <v>12</v>
      </c>
      <c r="C6084" t="s">
        <v>62</v>
      </c>
      <c r="D6084" t="s">
        <v>92</v>
      </c>
      <c r="E6084">
        <v>5582</v>
      </c>
      <c r="F6084">
        <v>1</v>
      </c>
    </row>
    <row r="6085" spans="1:6">
      <c r="A6085">
        <v>4829</v>
      </c>
      <c r="B6085">
        <v>12</v>
      </c>
      <c r="C6085" t="s">
        <v>62</v>
      </c>
      <c r="D6085" t="s">
        <v>92</v>
      </c>
      <c r="E6085">
        <v>4539</v>
      </c>
      <c r="F6085">
        <v>1</v>
      </c>
    </row>
    <row r="6086" spans="1:6">
      <c r="A6086">
        <v>4829</v>
      </c>
      <c r="B6086">
        <v>12</v>
      </c>
      <c r="C6086" t="s">
        <v>62</v>
      </c>
      <c r="D6086" t="s">
        <v>92</v>
      </c>
      <c r="E6086">
        <v>92</v>
      </c>
      <c r="F6086">
        <v>1</v>
      </c>
    </row>
    <row r="6087" spans="1:6">
      <c r="A6087">
        <v>4829</v>
      </c>
      <c r="B6087">
        <v>12</v>
      </c>
      <c r="C6087" t="s">
        <v>62</v>
      </c>
      <c r="D6087" t="s">
        <v>92</v>
      </c>
      <c r="E6087">
        <v>1198</v>
      </c>
      <c r="F6087">
        <v>1</v>
      </c>
    </row>
    <row r="6088" spans="1:6">
      <c r="A6088">
        <v>4829</v>
      </c>
      <c r="B6088">
        <v>12</v>
      </c>
      <c r="C6088" t="s">
        <v>62</v>
      </c>
      <c r="D6088" t="s">
        <v>92</v>
      </c>
      <c r="E6088">
        <v>2724</v>
      </c>
      <c r="F6088">
        <v>1</v>
      </c>
    </row>
    <row r="6089" spans="1:6">
      <c r="A6089">
        <v>4829</v>
      </c>
      <c r="B6089">
        <v>12</v>
      </c>
      <c r="C6089" t="s">
        <v>62</v>
      </c>
      <c r="D6089" t="s">
        <v>92</v>
      </c>
      <c r="E6089">
        <v>4400</v>
      </c>
      <c r="F6089">
        <v>1</v>
      </c>
    </row>
    <row r="6090" spans="1:6">
      <c r="A6090">
        <v>4829</v>
      </c>
      <c r="B6090">
        <v>12</v>
      </c>
      <c r="C6090" t="s">
        <v>62</v>
      </c>
      <c r="D6090" t="s">
        <v>92</v>
      </c>
      <c r="E6090">
        <v>4877</v>
      </c>
      <c r="F6090">
        <v>1</v>
      </c>
    </row>
    <row r="6091" spans="1:6">
      <c r="A6091">
        <v>4829</v>
      </c>
      <c r="B6091">
        <v>12</v>
      </c>
      <c r="C6091" t="s">
        <v>62</v>
      </c>
      <c r="D6091" t="s">
        <v>92</v>
      </c>
      <c r="E6091">
        <v>3801</v>
      </c>
      <c r="F6091">
        <v>1</v>
      </c>
    </row>
    <row r="6092" spans="1:6">
      <c r="A6092">
        <v>4829</v>
      </c>
      <c r="B6092">
        <v>12</v>
      </c>
      <c r="C6092" t="s">
        <v>62</v>
      </c>
      <c r="D6092" t="s">
        <v>92</v>
      </c>
      <c r="E6092">
        <v>1044</v>
      </c>
      <c r="F6092">
        <v>1</v>
      </c>
    </row>
    <row r="6093" spans="1:6">
      <c r="A6093">
        <v>4829</v>
      </c>
      <c r="B6093">
        <v>12</v>
      </c>
      <c r="C6093" t="s">
        <v>62</v>
      </c>
      <c r="D6093" t="s">
        <v>92</v>
      </c>
      <c r="E6093">
        <v>5291</v>
      </c>
      <c r="F6093">
        <v>1</v>
      </c>
    </row>
    <row r="6094" spans="1:6">
      <c r="A6094">
        <v>4829</v>
      </c>
      <c r="B6094">
        <v>12</v>
      </c>
      <c r="C6094" t="s">
        <v>62</v>
      </c>
      <c r="D6094" t="s">
        <v>92</v>
      </c>
      <c r="E6094">
        <v>3840</v>
      </c>
      <c r="F6094">
        <v>1</v>
      </c>
    </row>
    <row r="6095" spans="1:6">
      <c r="A6095">
        <v>4829</v>
      </c>
      <c r="B6095">
        <v>12</v>
      </c>
      <c r="C6095" t="s">
        <v>62</v>
      </c>
      <c r="D6095" t="s">
        <v>92</v>
      </c>
      <c r="E6095">
        <v>4423</v>
      </c>
      <c r="F6095">
        <v>1</v>
      </c>
    </row>
    <row r="6096" spans="1:6">
      <c r="A6096">
        <v>4829</v>
      </c>
      <c r="B6096">
        <v>12</v>
      </c>
      <c r="C6096" t="s">
        <v>62</v>
      </c>
      <c r="D6096" t="s">
        <v>92</v>
      </c>
      <c r="E6096">
        <v>1165</v>
      </c>
      <c r="F6096">
        <v>1</v>
      </c>
    </row>
    <row r="6097" spans="1:6">
      <c r="A6097">
        <v>4829</v>
      </c>
      <c r="B6097">
        <v>12</v>
      </c>
      <c r="C6097" t="s">
        <v>62</v>
      </c>
      <c r="D6097" t="s">
        <v>92</v>
      </c>
      <c r="E6097">
        <v>963</v>
      </c>
      <c r="F6097">
        <v>1</v>
      </c>
    </row>
    <row r="6098" spans="1:6">
      <c r="A6098">
        <v>4829</v>
      </c>
      <c r="B6098">
        <v>12</v>
      </c>
      <c r="C6098" t="s">
        <v>62</v>
      </c>
      <c r="D6098" t="s">
        <v>92</v>
      </c>
      <c r="E6098">
        <v>3385</v>
      </c>
      <c r="F6098">
        <v>1</v>
      </c>
    </row>
    <row r="6099" spans="1:6">
      <c r="A6099">
        <v>4829</v>
      </c>
      <c r="B6099">
        <v>13</v>
      </c>
      <c r="C6099" t="s">
        <v>63</v>
      </c>
      <c r="D6099" t="s">
        <v>92</v>
      </c>
      <c r="E6099">
        <v>3450</v>
      </c>
      <c r="F6099">
        <v>68</v>
      </c>
    </row>
    <row r="6100" spans="1:6">
      <c r="A6100">
        <v>4829</v>
      </c>
      <c r="B6100">
        <v>13</v>
      </c>
      <c r="C6100" t="s">
        <v>63</v>
      </c>
      <c r="D6100" t="s">
        <v>92</v>
      </c>
      <c r="E6100">
        <v>4689</v>
      </c>
      <c r="F6100">
        <v>31</v>
      </c>
    </row>
    <row r="6101" spans="1:6">
      <c r="A6101">
        <v>4829</v>
      </c>
      <c r="B6101">
        <v>13</v>
      </c>
      <c r="C6101" t="s">
        <v>63</v>
      </c>
      <c r="D6101" t="s">
        <v>92</v>
      </c>
      <c r="E6101">
        <v>3677</v>
      </c>
      <c r="F6101">
        <v>25</v>
      </c>
    </row>
    <row r="6102" spans="1:6">
      <c r="A6102">
        <v>4829</v>
      </c>
      <c r="B6102">
        <v>13</v>
      </c>
      <c r="C6102" t="s">
        <v>63</v>
      </c>
      <c r="D6102" t="s">
        <v>92</v>
      </c>
      <c r="E6102">
        <v>3206</v>
      </c>
      <c r="F6102">
        <v>20</v>
      </c>
    </row>
    <row r="6103" spans="1:6">
      <c r="A6103">
        <v>4829</v>
      </c>
      <c r="B6103">
        <v>13</v>
      </c>
      <c r="C6103" t="s">
        <v>63</v>
      </c>
      <c r="D6103" t="s">
        <v>92</v>
      </c>
      <c r="E6103">
        <v>5260</v>
      </c>
      <c r="F6103">
        <v>20</v>
      </c>
    </row>
    <row r="6104" spans="1:6">
      <c r="A6104">
        <v>4829</v>
      </c>
      <c r="B6104">
        <v>13</v>
      </c>
      <c r="C6104" t="s">
        <v>63</v>
      </c>
      <c r="D6104" t="s">
        <v>92</v>
      </c>
      <c r="E6104">
        <v>6041</v>
      </c>
      <c r="F6104">
        <v>19</v>
      </c>
    </row>
    <row r="6105" spans="1:6">
      <c r="A6105">
        <v>4829</v>
      </c>
      <c r="B6105">
        <v>13</v>
      </c>
      <c r="C6105" t="s">
        <v>63</v>
      </c>
      <c r="D6105" t="s">
        <v>92</v>
      </c>
      <c r="E6105">
        <v>2586</v>
      </c>
      <c r="F6105">
        <v>18</v>
      </c>
    </row>
    <row r="6106" spans="1:6">
      <c r="A6106">
        <v>4829</v>
      </c>
      <c r="B6106">
        <v>13</v>
      </c>
      <c r="C6106" t="s">
        <v>63</v>
      </c>
      <c r="D6106" t="s">
        <v>92</v>
      </c>
      <c r="E6106">
        <v>4003</v>
      </c>
      <c r="F6106">
        <v>16</v>
      </c>
    </row>
    <row r="6107" spans="1:6">
      <c r="A6107">
        <v>4829</v>
      </c>
      <c r="B6107">
        <v>13</v>
      </c>
      <c r="C6107" t="s">
        <v>63</v>
      </c>
      <c r="D6107" t="s">
        <v>92</v>
      </c>
      <c r="E6107">
        <v>3221</v>
      </c>
      <c r="F6107">
        <v>13</v>
      </c>
    </row>
    <row r="6108" spans="1:6">
      <c r="A6108">
        <v>4829</v>
      </c>
      <c r="B6108">
        <v>13</v>
      </c>
      <c r="C6108" t="s">
        <v>63</v>
      </c>
      <c r="D6108" t="s">
        <v>92</v>
      </c>
      <c r="E6108">
        <v>2492</v>
      </c>
      <c r="F6108">
        <v>13</v>
      </c>
    </row>
    <row r="6109" spans="1:6">
      <c r="A6109">
        <v>4829</v>
      </c>
      <c r="B6109">
        <v>13</v>
      </c>
      <c r="C6109" t="s">
        <v>63</v>
      </c>
      <c r="D6109" t="s">
        <v>92</v>
      </c>
      <c r="E6109">
        <v>2034</v>
      </c>
      <c r="F6109">
        <v>12</v>
      </c>
    </row>
    <row r="6110" spans="1:6">
      <c r="A6110">
        <v>4829</v>
      </c>
      <c r="B6110">
        <v>13</v>
      </c>
      <c r="C6110" t="s">
        <v>63</v>
      </c>
      <c r="D6110" t="s">
        <v>92</v>
      </c>
      <c r="E6110">
        <v>3309</v>
      </c>
      <c r="F6110">
        <v>11</v>
      </c>
    </row>
    <row r="6111" spans="1:6">
      <c r="A6111">
        <v>4829</v>
      </c>
      <c r="B6111">
        <v>13</v>
      </c>
      <c r="C6111" t="s">
        <v>63</v>
      </c>
      <c r="D6111" t="s">
        <v>92</v>
      </c>
      <c r="E6111">
        <v>3020</v>
      </c>
      <c r="F6111">
        <v>10</v>
      </c>
    </row>
    <row r="6112" spans="1:6">
      <c r="A6112">
        <v>4829</v>
      </c>
      <c r="B6112">
        <v>13</v>
      </c>
      <c r="C6112" t="s">
        <v>63</v>
      </c>
      <c r="D6112" t="s">
        <v>92</v>
      </c>
      <c r="E6112">
        <v>2652</v>
      </c>
      <c r="F6112">
        <v>9</v>
      </c>
    </row>
    <row r="6113" spans="1:6">
      <c r="A6113">
        <v>4829</v>
      </c>
      <c r="B6113">
        <v>13</v>
      </c>
      <c r="C6113" t="s">
        <v>63</v>
      </c>
      <c r="D6113" t="s">
        <v>92</v>
      </c>
      <c r="E6113">
        <v>353</v>
      </c>
      <c r="F6113">
        <v>9</v>
      </c>
    </row>
    <row r="6114" spans="1:6">
      <c r="A6114">
        <v>4829</v>
      </c>
      <c r="B6114">
        <v>13</v>
      </c>
      <c r="C6114" t="s">
        <v>63</v>
      </c>
      <c r="D6114" t="s">
        <v>92</v>
      </c>
      <c r="E6114">
        <v>5982</v>
      </c>
      <c r="F6114">
        <v>8</v>
      </c>
    </row>
    <row r="6115" spans="1:6">
      <c r="A6115">
        <v>4829</v>
      </c>
      <c r="B6115">
        <v>13</v>
      </c>
      <c r="C6115" t="s">
        <v>63</v>
      </c>
      <c r="D6115" t="s">
        <v>92</v>
      </c>
      <c r="E6115">
        <v>5211</v>
      </c>
      <c r="F6115">
        <v>8</v>
      </c>
    </row>
    <row r="6116" spans="1:6">
      <c r="A6116">
        <v>4829</v>
      </c>
      <c r="B6116">
        <v>13</v>
      </c>
      <c r="C6116" t="s">
        <v>63</v>
      </c>
      <c r="D6116" t="s">
        <v>92</v>
      </c>
      <c r="E6116">
        <v>131</v>
      </c>
      <c r="F6116">
        <v>6</v>
      </c>
    </row>
    <row r="6117" spans="1:6">
      <c r="A6117">
        <v>4829</v>
      </c>
      <c r="B6117">
        <v>13</v>
      </c>
      <c r="C6117" t="s">
        <v>63</v>
      </c>
      <c r="D6117" t="s">
        <v>92</v>
      </c>
      <c r="E6117">
        <v>4780</v>
      </c>
      <c r="F6117">
        <v>6</v>
      </c>
    </row>
    <row r="6118" spans="1:6">
      <c r="A6118">
        <v>4829</v>
      </c>
      <c r="B6118">
        <v>13</v>
      </c>
      <c r="C6118" t="s">
        <v>63</v>
      </c>
      <c r="D6118" t="s">
        <v>92</v>
      </c>
      <c r="E6118">
        <v>2458</v>
      </c>
      <c r="F6118">
        <v>6</v>
      </c>
    </row>
    <row r="6119" spans="1:6">
      <c r="A6119">
        <v>4829</v>
      </c>
      <c r="B6119">
        <v>13</v>
      </c>
      <c r="C6119" t="s">
        <v>63</v>
      </c>
      <c r="D6119" t="s">
        <v>92</v>
      </c>
      <c r="E6119">
        <v>3219</v>
      </c>
      <c r="F6119">
        <v>6</v>
      </c>
    </row>
    <row r="6120" spans="1:6">
      <c r="A6120">
        <v>4829</v>
      </c>
      <c r="B6120">
        <v>13</v>
      </c>
      <c r="C6120" t="s">
        <v>63</v>
      </c>
      <c r="D6120" t="s">
        <v>92</v>
      </c>
      <c r="E6120">
        <v>1038</v>
      </c>
      <c r="F6120">
        <v>6</v>
      </c>
    </row>
    <row r="6121" spans="1:6">
      <c r="A6121">
        <v>4829</v>
      </c>
      <c r="B6121">
        <v>13</v>
      </c>
      <c r="C6121" t="s">
        <v>63</v>
      </c>
      <c r="D6121" t="s">
        <v>92</v>
      </c>
      <c r="E6121">
        <v>346</v>
      </c>
      <c r="F6121">
        <v>6</v>
      </c>
    </row>
    <row r="6122" spans="1:6">
      <c r="A6122">
        <v>4829</v>
      </c>
      <c r="B6122">
        <v>13</v>
      </c>
      <c r="C6122" t="s">
        <v>63</v>
      </c>
      <c r="D6122" t="s">
        <v>92</v>
      </c>
      <c r="E6122">
        <v>4273</v>
      </c>
      <c r="F6122">
        <v>5</v>
      </c>
    </row>
    <row r="6123" spans="1:6">
      <c r="A6123">
        <v>4829</v>
      </c>
      <c r="B6123">
        <v>13</v>
      </c>
      <c r="C6123" t="s">
        <v>63</v>
      </c>
      <c r="D6123" t="s">
        <v>92</v>
      </c>
      <c r="E6123">
        <v>2392</v>
      </c>
      <c r="F6123">
        <v>5</v>
      </c>
    </row>
    <row r="6124" spans="1:6">
      <c r="A6124">
        <v>4829</v>
      </c>
      <c r="B6124">
        <v>13</v>
      </c>
      <c r="C6124" t="s">
        <v>63</v>
      </c>
      <c r="D6124" t="s">
        <v>92</v>
      </c>
      <c r="E6124">
        <v>2134</v>
      </c>
      <c r="F6124">
        <v>5</v>
      </c>
    </row>
    <row r="6125" spans="1:6">
      <c r="A6125">
        <v>4829</v>
      </c>
      <c r="B6125">
        <v>13</v>
      </c>
      <c r="C6125" t="s">
        <v>63</v>
      </c>
      <c r="D6125" t="s">
        <v>92</v>
      </c>
      <c r="E6125">
        <v>3794</v>
      </c>
      <c r="F6125">
        <v>5</v>
      </c>
    </row>
    <row r="6126" spans="1:6">
      <c r="A6126">
        <v>4829</v>
      </c>
      <c r="B6126">
        <v>13</v>
      </c>
      <c r="C6126" t="s">
        <v>63</v>
      </c>
      <c r="D6126" t="s">
        <v>92</v>
      </c>
      <c r="E6126">
        <v>4382</v>
      </c>
      <c r="F6126">
        <v>5</v>
      </c>
    </row>
    <row r="6127" spans="1:6">
      <c r="A6127">
        <v>4829</v>
      </c>
      <c r="B6127">
        <v>13</v>
      </c>
      <c r="C6127" t="s">
        <v>63</v>
      </c>
      <c r="D6127" t="s">
        <v>92</v>
      </c>
      <c r="E6127">
        <v>5131</v>
      </c>
      <c r="F6127">
        <v>4</v>
      </c>
    </row>
    <row r="6128" spans="1:6">
      <c r="A6128">
        <v>4829</v>
      </c>
      <c r="B6128">
        <v>13</v>
      </c>
      <c r="C6128" t="s">
        <v>63</v>
      </c>
      <c r="D6128" t="s">
        <v>92</v>
      </c>
      <c r="E6128">
        <v>1126</v>
      </c>
      <c r="F6128">
        <v>4</v>
      </c>
    </row>
    <row r="6129" spans="1:6">
      <c r="A6129">
        <v>4829</v>
      </c>
      <c r="B6129">
        <v>13</v>
      </c>
      <c r="C6129" t="s">
        <v>63</v>
      </c>
      <c r="D6129" t="s">
        <v>92</v>
      </c>
      <c r="E6129">
        <v>5098</v>
      </c>
      <c r="F6129">
        <v>4</v>
      </c>
    </row>
    <row r="6130" spans="1:6">
      <c r="A6130">
        <v>4829</v>
      </c>
      <c r="B6130">
        <v>13</v>
      </c>
      <c r="C6130" t="s">
        <v>63</v>
      </c>
      <c r="D6130" t="s">
        <v>92</v>
      </c>
      <c r="E6130">
        <v>4662</v>
      </c>
      <c r="F6130">
        <v>3</v>
      </c>
    </row>
    <row r="6131" spans="1:6">
      <c r="A6131">
        <v>4829</v>
      </c>
      <c r="B6131">
        <v>13</v>
      </c>
      <c r="C6131" t="s">
        <v>63</v>
      </c>
      <c r="D6131" t="s">
        <v>92</v>
      </c>
      <c r="E6131">
        <v>3648</v>
      </c>
      <c r="F6131">
        <v>3</v>
      </c>
    </row>
    <row r="6132" spans="1:6">
      <c r="A6132">
        <v>4829</v>
      </c>
      <c r="B6132">
        <v>13</v>
      </c>
      <c r="C6132" t="s">
        <v>63</v>
      </c>
      <c r="D6132" t="s">
        <v>92</v>
      </c>
      <c r="E6132">
        <v>3489</v>
      </c>
      <c r="F6132">
        <v>3</v>
      </c>
    </row>
    <row r="6133" spans="1:6">
      <c r="A6133">
        <v>4829</v>
      </c>
      <c r="B6133">
        <v>13</v>
      </c>
      <c r="C6133" t="s">
        <v>63</v>
      </c>
      <c r="D6133" t="s">
        <v>92</v>
      </c>
      <c r="E6133">
        <v>277</v>
      </c>
      <c r="F6133">
        <v>3</v>
      </c>
    </row>
    <row r="6134" spans="1:6">
      <c r="A6134">
        <v>4829</v>
      </c>
      <c r="B6134">
        <v>13</v>
      </c>
      <c r="C6134" t="s">
        <v>63</v>
      </c>
      <c r="D6134" t="s">
        <v>92</v>
      </c>
      <c r="E6134">
        <v>82</v>
      </c>
      <c r="F6134">
        <v>3</v>
      </c>
    </row>
    <row r="6135" spans="1:6">
      <c r="A6135">
        <v>4829</v>
      </c>
      <c r="B6135">
        <v>13</v>
      </c>
      <c r="C6135" t="s">
        <v>63</v>
      </c>
      <c r="D6135" t="s">
        <v>92</v>
      </c>
      <c r="E6135">
        <v>3882</v>
      </c>
      <c r="F6135">
        <v>3</v>
      </c>
    </row>
    <row r="6136" spans="1:6">
      <c r="A6136">
        <v>4829</v>
      </c>
      <c r="B6136">
        <v>13</v>
      </c>
      <c r="C6136" t="s">
        <v>63</v>
      </c>
      <c r="D6136" t="s">
        <v>92</v>
      </c>
      <c r="E6136">
        <v>5688</v>
      </c>
      <c r="F6136">
        <v>3</v>
      </c>
    </row>
    <row r="6137" spans="1:6">
      <c r="A6137">
        <v>4829</v>
      </c>
      <c r="B6137">
        <v>13</v>
      </c>
      <c r="C6137" t="s">
        <v>63</v>
      </c>
      <c r="D6137" t="s">
        <v>92</v>
      </c>
      <c r="E6137">
        <v>357</v>
      </c>
      <c r="F6137">
        <v>3</v>
      </c>
    </row>
    <row r="6138" spans="1:6">
      <c r="A6138">
        <v>4829</v>
      </c>
      <c r="B6138">
        <v>13</v>
      </c>
      <c r="C6138" t="s">
        <v>63</v>
      </c>
      <c r="D6138" t="s">
        <v>92</v>
      </c>
      <c r="E6138">
        <v>5053</v>
      </c>
      <c r="F6138">
        <v>3</v>
      </c>
    </row>
    <row r="6139" spans="1:6">
      <c r="A6139">
        <v>4829</v>
      </c>
      <c r="B6139">
        <v>13</v>
      </c>
      <c r="C6139" t="s">
        <v>63</v>
      </c>
      <c r="D6139" t="s">
        <v>92</v>
      </c>
      <c r="E6139">
        <v>2817</v>
      </c>
      <c r="F6139">
        <v>3</v>
      </c>
    </row>
    <row r="6140" spans="1:6">
      <c r="A6140">
        <v>4829</v>
      </c>
      <c r="B6140">
        <v>13</v>
      </c>
      <c r="C6140" t="s">
        <v>63</v>
      </c>
      <c r="D6140" t="s">
        <v>92</v>
      </c>
      <c r="E6140">
        <v>2026</v>
      </c>
      <c r="F6140">
        <v>3</v>
      </c>
    </row>
    <row r="6141" spans="1:6">
      <c r="A6141">
        <v>4829</v>
      </c>
      <c r="B6141">
        <v>13</v>
      </c>
      <c r="C6141" t="s">
        <v>63</v>
      </c>
      <c r="D6141" t="s">
        <v>92</v>
      </c>
      <c r="E6141">
        <v>5173</v>
      </c>
      <c r="F6141">
        <v>2</v>
      </c>
    </row>
    <row r="6142" spans="1:6">
      <c r="A6142">
        <v>4829</v>
      </c>
      <c r="B6142">
        <v>13</v>
      </c>
      <c r="C6142" t="s">
        <v>63</v>
      </c>
      <c r="D6142" t="s">
        <v>92</v>
      </c>
      <c r="E6142">
        <v>315</v>
      </c>
      <c r="F6142">
        <v>2</v>
      </c>
    </row>
    <row r="6143" spans="1:6">
      <c r="A6143">
        <v>4829</v>
      </c>
      <c r="B6143">
        <v>13</v>
      </c>
      <c r="C6143" t="s">
        <v>63</v>
      </c>
      <c r="D6143" t="s">
        <v>92</v>
      </c>
      <c r="E6143">
        <v>5134</v>
      </c>
      <c r="F6143">
        <v>2</v>
      </c>
    </row>
    <row r="6144" spans="1:6">
      <c r="A6144">
        <v>4829</v>
      </c>
      <c r="B6144">
        <v>13</v>
      </c>
      <c r="C6144" t="s">
        <v>63</v>
      </c>
      <c r="D6144" t="s">
        <v>92</v>
      </c>
      <c r="E6144">
        <v>4102</v>
      </c>
      <c r="F6144">
        <v>2</v>
      </c>
    </row>
    <row r="6145" spans="1:6">
      <c r="A6145">
        <v>4829</v>
      </c>
      <c r="B6145">
        <v>13</v>
      </c>
      <c r="C6145" t="s">
        <v>63</v>
      </c>
      <c r="D6145" t="s">
        <v>92</v>
      </c>
      <c r="E6145">
        <v>363</v>
      </c>
      <c r="F6145">
        <v>2</v>
      </c>
    </row>
    <row r="6146" spans="1:6">
      <c r="A6146">
        <v>4829</v>
      </c>
      <c r="B6146">
        <v>13</v>
      </c>
      <c r="C6146" t="s">
        <v>63</v>
      </c>
      <c r="D6146" t="s">
        <v>92</v>
      </c>
      <c r="E6146">
        <v>26</v>
      </c>
      <c r="F6146">
        <v>2</v>
      </c>
    </row>
    <row r="6147" spans="1:6">
      <c r="A6147">
        <v>4829</v>
      </c>
      <c r="B6147">
        <v>13</v>
      </c>
      <c r="C6147" t="s">
        <v>63</v>
      </c>
      <c r="D6147" t="s">
        <v>92</v>
      </c>
      <c r="E6147">
        <v>322</v>
      </c>
      <c r="F6147">
        <v>2</v>
      </c>
    </row>
    <row r="6148" spans="1:6">
      <c r="A6148">
        <v>4829</v>
      </c>
      <c r="B6148">
        <v>13</v>
      </c>
      <c r="C6148" t="s">
        <v>63</v>
      </c>
      <c r="D6148" t="s">
        <v>92</v>
      </c>
      <c r="E6148">
        <v>2447</v>
      </c>
      <c r="F6148">
        <v>2</v>
      </c>
    </row>
    <row r="6149" spans="1:6">
      <c r="A6149">
        <v>4829</v>
      </c>
      <c r="B6149">
        <v>13</v>
      </c>
      <c r="C6149" t="s">
        <v>63</v>
      </c>
      <c r="D6149" t="s">
        <v>92</v>
      </c>
      <c r="E6149">
        <v>5501</v>
      </c>
      <c r="F6149">
        <v>2</v>
      </c>
    </row>
    <row r="6150" spans="1:6">
      <c r="A6150">
        <v>4829</v>
      </c>
      <c r="B6150">
        <v>13</v>
      </c>
      <c r="C6150" t="s">
        <v>63</v>
      </c>
      <c r="D6150" t="s">
        <v>92</v>
      </c>
      <c r="E6150">
        <v>1379</v>
      </c>
      <c r="F6150">
        <v>2</v>
      </c>
    </row>
    <row r="6151" spans="1:6">
      <c r="A6151">
        <v>4829</v>
      </c>
      <c r="B6151">
        <v>13</v>
      </c>
      <c r="C6151" t="s">
        <v>63</v>
      </c>
      <c r="D6151" t="s">
        <v>92</v>
      </c>
      <c r="E6151">
        <v>1250</v>
      </c>
      <c r="F6151">
        <v>2</v>
      </c>
    </row>
    <row r="6152" spans="1:6">
      <c r="A6152">
        <v>4829</v>
      </c>
      <c r="B6152">
        <v>13</v>
      </c>
      <c r="C6152" t="s">
        <v>63</v>
      </c>
      <c r="D6152" t="s">
        <v>92</v>
      </c>
      <c r="E6152">
        <v>2212</v>
      </c>
      <c r="F6152">
        <v>2</v>
      </c>
    </row>
    <row r="6153" spans="1:6">
      <c r="A6153">
        <v>4829</v>
      </c>
      <c r="B6153">
        <v>13</v>
      </c>
      <c r="C6153" t="s">
        <v>63</v>
      </c>
      <c r="D6153" t="s">
        <v>92</v>
      </c>
      <c r="E6153">
        <v>2437</v>
      </c>
      <c r="F6153">
        <v>2</v>
      </c>
    </row>
    <row r="6154" spans="1:6">
      <c r="A6154">
        <v>4829</v>
      </c>
      <c r="B6154">
        <v>13</v>
      </c>
      <c r="C6154" t="s">
        <v>63</v>
      </c>
      <c r="D6154" t="s">
        <v>92</v>
      </c>
      <c r="E6154">
        <v>1323</v>
      </c>
      <c r="F6154">
        <v>2</v>
      </c>
    </row>
    <row r="6155" spans="1:6">
      <c r="A6155">
        <v>4829</v>
      </c>
      <c r="B6155">
        <v>13</v>
      </c>
      <c r="C6155" t="s">
        <v>63</v>
      </c>
      <c r="D6155" t="s">
        <v>92</v>
      </c>
      <c r="E6155">
        <v>3766</v>
      </c>
      <c r="F6155">
        <v>2</v>
      </c>
    </row>
    <row r="6156" spans="1:6">
      <c r="A6156">
        <v>4829</v>
      </c>
      <c r="B6156">
        <v>13</v>
      </c>
      <c r="C6156" t="s">
        <v>63</v>
      </c>
      <c r="D6156" t="s">
        <v>92</v>
      </c>
      <c r="E6156">
        <v>1233</v>
      </c>
      <c r="F6156">
        <v>2</v>
      </c>
    </row>
    <row r="6157" spans="1:6">
      <c r="A6157">
        <v>4829</v>
      </c>
      <c r="B6157">
        <v>13</v>
      </c>
      <c r="C6157" t="s">
        <v>63</v>
      </c>
      <c r="D6157" t="s">
        <v>92</v>
      </c>
      <c r="E6157">
        <v>5906</v>
      </c>
      <c r="F6157">
        <v>2</v>
      </c>
    </row>
    <row r="6158" spans="1:6">
      <c r="A6158">
        <v>4829</v>
      </c>
      <c r="B6158">
        <v>13</v>
      </c>
      <c r="C6158" t="s">
        <v>63</v>
      </c>
      <c r="D6158" t="s">
        <v>92</v>
      </c>
      <c r="E6158">
        <v>5670</v>
      </c>
      <c r="F6158">
        <v>2</v>
      </c>
    </row>
    <row r="6159" spans="1:6">
      <c r="A6159">
        <v>4829</v>
      </c>
      <c r="B6159">
        <v>13</v>
      </c>
      <c r="C6159" t="s">
        <v>63</v>
      </c>
      <c r="D6159" t="s">
        <v>92</v>
      </c>
      <c r="E6159">
        <v>3021</v>
      </c>
      <c r="F6159">
        <v>1</v>
      </c>
    </row>
    <row r="6160" spans="1:6">
      <c r="A6160">
        <v>4829</v>
      </c>
      <c r="B6160">
        <v>13</v>
      </c>
      <c r="C6160" t="s">
        <v>63</v>
      </c>
      <c r="D6160" t="s">
        <v>92</v>
      </c>
      <c r="E6160">
        <v>4557</v>
      </c>
      <c r="F6160">
        <v>1</v>
      </c>
    </row>
    <row r="6161" spans="1:6">
      <c r="A6161">
        <v>4829</v>
      </c>
      <c r="B6161">
        <v>13</v>
      </c>
      <c r="C6161" t="s">
        <v>63</v>
      </c>
      <c r="D6161" t="s">
        <v>92</v>
      </c>
      <c r="E6161">
        <v>5527</v>
      </c>
      <c r="F6161">
        <v>1</v>
      </c>
    </row>
    <row r="6162" spans="1:6">
      <c r="A6162">
        <v>4829</v>
      </c>
      <c r="B6162">
        <v>13</v>
      </c>
      <c r="C6162" t="s">
        <v>63</v>
      </c>
      <c r="D6162" t="s">
        <v>92</v>
      </c>
      <c r="E6162">
        <v>4576</v>
      </c>
      <c r="F6162">
        <v>1</v>
      </c>
    </row>
    <row r="6163" spans="1:6">
      <c r="A6163">
        <v>4829</v>
      </c>
      <c r="B6163">
        <v>13</v>
      </c>
      <c r="C6163" t="s">
        <v>63</v>
      </c>
      <c r="D6163" t="s">
        <v>92</v>
      </c>
      <c r="E6163">
        <v>208</v>
      </c>
      <c r="F6163">
        <v>1</v>
      </c>
    </row>
    <row r="6164" spans="1:6">
      <c r="A6164">
        <v>4829</v>
      </c>
      <c r="B6164">
        <v>13</v>
      </c>
      <c r="C6164" t="s">
        <v>63</v>
      </c>
      <c r="D6164" t="s">
        <v>92</v>
      </c>
      <c r="E6164">
        <v>261</v>
      </c>
      <c r="F6164">
        <v>1</v>
      </c>
    </row>
    <row r="6165" spans="1:6">
      <c r="A6165">
        <v>4829</v>
      </c>
      <c r="B6165">
        <v>13</v>
      </c>
      <c r="C6165" t="s">
        <v>63</v>
      </c>
      <c r="D6165" t="s">
        <v>92</v>
      </c>
      <c r="E6165">
        <v>5552</v>
      </c>
      <c r="F6165">
        <v>1</v>
      </c>
    </row>
    <row r="6166" spans="1:6">
      <c r="A6166">
        <v>4829</v>
      </c>
      <c r="B6166">
        <v>13</v>
      </c>
      <c r="C6166" t="s">
        <v>63</v>
      </c>
      <c r="D6166" t="s">
        <v>92</v>
      </c>
      <c r="E6166">
        <v>4714</v>
      </c>
      <c r="F6166">
        <v>1</v>
      </c>
    </row>
    <row r="6167" spans="1:6">
      <c r="A6167">
        <v>4829</v>
      </c>
      <c r="B6167">
        <v>13</v>
      </c>
      <c r="C6167" t="s">
        <v>63</v>
      </c>
      <c r="D6167" t="s">
        <v>92</v>
      </c>
      <c r="E6167">
        <v>4819</v>
      </c>
      <c r="F6167">
        <v>1</v>
      </c>
    </row>
    <row r="6168" spans="1:6">
      <c r="A6168">
        <v>4829</v>
      </c>
      <c r="B6168">
        <v>13</v>
      </c>
      <c r="C6168" t="s">
        <v>63</v>
      </c>
      <c r="D6168" t="s">
        <v>92</v>
      </c>
      <c r="E6168">
        <v>5281</v>
      </c>
      <c r="F6168">
        <v>1</v>
      </c>
    </row>
    <row r="6169" spans="1:6">
      <c r="A6169">
        <v>4829</v>
      </c>
      <c r="B6169">
        <v>13</v>
      </c>
      <c r="C6169" t="s">
        <v>63</v>
      </c>
      <c r="D6169" t="s">
        <v>92</v>
      </c>
      <c r="E6169">
        <v>1119</v>
      </c>
      <c r="F6169">
        <v>1</v>
      </c>
    </row>
    <row r="6170" spans="1:6">
      <c r="A6170">
        <v>4829</v>
      </c>
      <c r="B6170">
        <v>13</v>
      </c>
      <c r="C6170" t="s">
        <v>63</v>
      </c>
      <c r="D6170" t="s">
        <v>92</v>
      </c>
      <c r="E6170">
        <v>4292</v>
      </c>
      <c r="F6170">
        <v>1</v>
      </c>
    </row>
    <row r="6171" spans="1:6">
      <c r="A6171">
        <v>4829</v>
      </c>
      <c r="B6171">
        <v>13</v>
      </c>
      <c r="C6171" t="s">
        <v>63</v>
      </c>
      <c r="D6171" t="s">
        <v>92</v>
      </c>
      <c r="E6171">
        <v>3494</v>
      </c>
      <c r="F6171">
        <v>1</v>
      </c>
    </row>
    <row r="6172" spans="1:6">
      <c r="A6172">
        <v>4829</v>
      </c>
      <c r="B6172">
        <v>13</v>
      </c>
      <c r="C6172" t="s">
        <v>63</v>
      </c>
      <c r="D6172" t="s">
        <v>92</v>
      </c>
      <c r="E6172">
        <v>37</v>
      </c>
      <c r="F6172">
        <v>1</v>
      </c>
    </row>
    <row r="6173" spans="1:6">
      <c r="A6173">
        <v>4829</v>
      </c>
      <c r="B6173">
        <v>13</v>
      </c>
      <c r="C6173" t="s">
        <v>63</v>
      </c>
      <c r="D6173" t="s">
        <v>92</v>
      </c>
      <c r="E6173">
        <v>2598</v>
      </c>
      <c r="F6173">
        <v>1</v>
      </c>
    </row>
    <row r="6174" spans="1:6">
      <c r="A6174">
        <v>4829</v>
      </c>
      <c r="B6174">
        <v>13</v>
      </c>
      <c r="C6174" t="s">
        <v>63</v>
      </c>
      <c r="D6174" t="s">
        <v>92</v>
      </c>
      <c r="E6174">
        <v>5818</v>
      </c>
      <c r="F6174">
        <v>1</v>
      </c>
    </row>
    <row r="6175" spans="1:6">
      <c r="A6175">
        <v>4829</v>
      </c>
      <c r="B6175">
        <v>13</v>
      </c>
      <c r="C6175" t="s">
        <v>63</v>
      </c>
      <c r="D6175" t="s">
        <v>92</v>
      </c>
      <c r="E6175">
        <v>3540</v>
      </c>
      <c r="F6175">
        <v>1</v>
      </c>
    </row>
    <row r="6176" spans="1:6">
      <c r="A6176">
        <v>4829</v>
      </c>
      <c r="B6176">
        <v>13</v>
      </c>
      <c r="C6176" t="s">
        <v>63</v>
      </c>
      <c r="D6176" t="s">
        <v>92</v>
      </c>
      <c r="E6176">
        <v>2749</v>
      </c>
      <c r="F6176">
        <v>1</v>
      </c>
    </row>
    <row r="6177" spans="1:6">
      <c r="A6177">
        <v>4829</v>
      </c>
      <c r="B6177">
        <v>13</v>
      </c>
      <c r="C6177" t="s">
        <v>63</v>
      </c>
      <c r="D6177" t="s">
        <v>92</v>
      </c>
      <c r="E6177">
        <v>3770</v>
      </c>
      <c r="F6177">
        <v>1</v>
      </c>
    </row>
    <row r="6178" spans="1:6">
      <c r="A6178">
        <v>4829</v>
      </c>
      <c r="B6178">
        <v>13</v>
      </c>
      <c r="C6178" t="s">
        <v>63</v>
      </c>
      <c r="D6178" t="s">
        <v>92</v>
      </c>
      <c r="E6178">
        <v>5599</v>
      </c>
      <c r="F6178">
        <v>1</v>
      </c>
    </row>
    <row r="6179" spans="1:6">
      <c r="A6179">
        <v>4829</v>
      </c>
      <c r="B6179">
        <v>13</v>
      </c>
      <c r="C6179" t="s">
        <v>63</v>
      </c>
      <c r="D6179" t="s">
        <v>92</v>
      </c>
      <c r="E6179">
        <v>312</v>
      </c>
      <c r="F6179">
        <v>1</v>
      </c>
    </row>
    <row r="6180" spans="1:6">
      <c r="A6180">
        <v>4829</v>
      </c>
      <c r="B6180">
        <v>13</v>
      </c>
      <c r="C6180" t="s">
        <v>63</v>
      </c>
      <c r="D6180" t="s">
        <v>92</v>
      </c>
      <c r="E6180">
        <v>4385</v>
      </c>
      <c r="F6180">
        <v>1</v>
      </c>
    </row>
    <row r="6181" spans="1:6">
      <c r="A6181">
        <v>4829</v>
      </c>
      <c r="B6181">
        <v>13</v>
      </c>
      <c r="C6181" t="s">
        <v>63</v>
      </c>
      <c r="D6181" t="s">
        <v>92</v>
      </c>
      <c r="E6181">
        <v>5005</v>
      </c>
      <c r="F6181">
        <v>1</v>
      </c>
    </row>
    <row r="6182" spans="1:6">
      <c r="A6182">
        <v>4829</v>
      </c>
      <c r="B6182">
        <v>13</v>
      </c>
      <c r="C6182" t="s">
        <v>63</v>
      </c>
      <c r="D6182" t="s">
        <v>92</v>
      </c>
      <c r="E6182">
        <v>4815</v>
      </c>
      <c r="F6182">
        <v>1</v>
      </c>
    </row>
    <row r="6183" spans="1:6">
      <c r="A6183">
        <v>4829</v>
      </c>
      <c r="B6183">
        <v>13</v>
      </c>
      <c r="C6183" t="s">
        <v>63</v>
      </c>
      <c r="D6183" t="s">
        <v>92</v>
      </c>
      <c r="E6183">
        <v>1301</v>
      </c>
      <c r="F6183">
        <v>1</v>
      </c>
    </row>
    <row r="6184" spans="1:6">
      <c r="A6184">
        <v>4829</v>
      </c>
      <c r="B6184">
        <v>13</v>
      </c>
      <c r="C6184" t="s">
        <v>63</v>
      </c>
      <c r="D6184" t="s">
        <v>92</v>
      </c>
      <c r="E6184">
        <v>5655</v>
      </c>
      <c r="F6184">
        <v>1</v>
      </c>
    </row>
    <row r="6185" spans="1:6">
      <c r="A6185">
        <v>4829</v>
      </c>
      <c r="B6185">
        <v>13</v>
      </c>
      <c r="C6185" t="s">
        <v>63</v>
      </c>
      <c r="D6185" t="s">
        <v>92</v>
      </c>
      <c r="E6185">
        <v>3888</v>
      </c>
      <c r="F6185">
        <v>1</v>
      </c>
    </row>
    <row r="6186" spans="1:6">
      <c r="A6186">
        <v>4829</v>
      </c>
      <c r="B6186">
        <v>13</v>
      </c>
      <c r="C6186" t="s">
        <v>63</v>
      </c>
      <c r="D6186" t="s">
        <v>92</v>
      </c>
      <c r="E6186">
        <v>1129</v>
      </c>
      <c r="F6186">
        <v>1</v>
      </c>
    </row>
    <row r="6187" spans="1:6">
      <c r="A6187">
        <v>4829</v>
      </c>
      <c r="B6187">
        <v>13</v>
      </c>
      <c r="C6187" t="s">
        <v>63</v>
      </c>
      <c r="D6187" t="s">
        <v>92</v>
      </c>
      <c r="E6187">
        <v>5591</v>
      </c>
      <c r="F6187">
        <v>1</v>
      </c>
    </row>
    <row r="6188" spans="1:6">
      <c r="A6188">
        <v>4829</v>
      </c>
      <c r="B6188">
        <v>13</v>
      </c>
      <c r="C6188" t="s">
        <v>63</v>
      </c>
      <c r="D6188" t="s">
        <v>92</v>
      </c>
      <c r="E6188">
        <v>5876</v>
      </c>
      <c r="F6188">
        <v>1</v>
      </c>
    </row>
    <row r="6189" spans="1:6">
      <c r="A6189">
        <v>4829</v>
      </c>
      <c r="B6189">
        <v>13</v>
      </c>
      <c r="C6189" t="s">
        <v>63</v>
      </c>
      <c r="D6189" t="s">
        <v>92</v>
      </c>
      <c r="E6189">
        <v>3956</v>
      </c>
      <c r="F6189">
        <v>1</v>
      </c>
    </row>
    <row r="6190" spans="1:6">
      <c r="A6190">
        <v>4829</v>
      </c>
      <c r="B6190">
        <v>13</v>
      </c>
      <c r="C6190" t="s">
        <v>63</v>
      </c>
      <c r="D6190" t="s">
        <v>92</v>
      </c>
      <c r="E6190">
        <v>188</v>
      </c>
      <c r="F6190">
        <v>1</v>
      </c>
    </row>
    <row r="6191" spans="1:6">
      <c r="A6191">
        <v>4829</v>
      </c>
      <c r="B6191">
        <v>13</v>
      </c>
      <c r="C6191" t="s">
        <v>63</v>
      </c>
      <c r="D6191" t="s">
        <v>92</v>
      </c>
      <c r="E6191">
        <v>4459</v>
      </c>
      <c r="F6191">
        <v>1</v>
      </c>
    </row>
    <row r="6192" spans="1:6">
      <c r="A6192">
        <v>4829</v>
      </c>
      <c r="B6192">
        <v>13</v>
      </c>
      <c r="C6192" t="s">
        <v>63</v>
      </c>
      <c r="D6192" t="s">
        <v>92</v>
      </c>
      <c r="E6192">
        <v>1367</v>
      </c>
      <c r="F6192">
        <v>1</v>
      </c>
    </row>
    <row r="6193" spans="1:6">
      <c r="A6193">
        <v>4829</v>
      </c>
      <c r="B6193">
        <v>13</v>
      </c>
      <c r="C6193" t="s">
        <v>63</v>
      </c>
      <c r="D6193" t="s">
        <v>92</v>
      </c>
      <c r="E6193">
        <v>3669</v>
      </c>
      <c r="F6193">
        <v>1</v>
      </c>
    </row>
    <row r="6194" spans="1:6">
      <c r="A6194">
        <v>4829</v>
      </c>
      <c r="B6194">
        <v>13</v>
      </c>
      <c r="C6194" t="s">
        <v>63</v>
      </c>
      <c r="D6194" t="s">
        <v>92</v>
      </c>
      <c r="E6194">
        <v>5698</v>
      </c>
      <c r="F6194">
        <v>1</v>
      </c>
    </row>
    <row r="6195" spans="1:6">
      <c r="A6195">
        <v>4829</v>
      </c>
      <c r="B6195">
        <v>13</v>
      </c>
      <c r="C6195" t="s">
        <v>63</v>
      </c>
      <c r="D6195" t="s">
        <v>92</v>
      </c>
      <c r="E6195">
        <v>5884</v>
      </c>
      <c r="F6195">
        <v>1</v>
      </c>
    </row>
    <row r="6196" spans="1:6">
      <c r="A6196">
        <v>4829</v>
      </c>
      <c r="B6196">
        <v>13</v>
      </c>
      <c r="C6196" t="s">
        <v>63</v>
      </c>
      <c r="D6196" t="s">
        <v>92</v>
      </c>
      <c r="E6196">
        <v>1253</v>
      </c>
      <c r="F6196">
        <v>1</v>
      </c>
    </row>
    <row r="6197" spans="1:6">
      <c r="A6197">
        <v>4829</v>
      </c>
      <c r="B6197">
        <v>13</v>
      </c>
      <c r="C6197" t="s">
        <v>63</v>
      </c>
      <c r="D6197" t="s">
        <v>92</v>
      </c>
      <c r="E6197">
        <v>3466</v>
      </c>
      <c r="F6197">
        <v>1</v>
      </c>
    </row>
    <row r="6198" spans="1:6">
      <c r="A6198">
        <v>4829</v>
      </c>
      <c r="B6198">
        <v>13</v>
      </c>
      <c r="C6198" t="s">
        <v>63</v>
      </c>
      <c r="D6198" t="s">
        <v>92</v>
      </c>
      <c r="E6198">
        <v>1108</v>
      </c>
      <c r="F6198">
        <v>1</v>
      </c>
    </row>
    <row r="6199" spans="1:6">
      <c r="A6199">
        <v>4829</v>
      </c>
      <c r="B6199">
        <v>13</v>
      </c>
      <c r="C6199" t="s">
        <v>63</v>
      </c>
      <c r="D6199" t="s">
        <v>92</v>
      </c>
      <c r="E6199">
        <v>5560</v>
      </c>
      <c r="F6199">
        <v>1</v>
      </c>
    </row>
    <row r="6200" spans="1:6">
      <c r="A6200">
        <v>4829</v>
      </c>
      <c r="B6200">
        <v>13</v>
      </c>
      <c r="C6200" t="s">
        <v>63</v>
      </c>
      <c r="D6200" t="s">
        <v>92</v>
      </c>
      <c r="E6200">
        <v>5791</v>
      </c>
      <c r="F6200">
        <v>1</v>
      </c>
    </row>
    <row r="6201" spans="1:6">
      <c r="A6201">
        <v>4829</v>
      </c>
      <c r="B6201">
        <v>13</v>
      </c>
      <c r="C6201" t="s">
        <v>63</v>
      </c>
      <c r="D6201" t="s">
        <v>92</v>
      </c>
      <c r="E6201">
        <v>1302</v>
      </c>
      <c r="F6201">
        <v>1</v>
      </c>
    </row>
    <row r="6202" spans="1:6">
      <c r="A6202">
        <v>4829</v>
      </c>
      <c r="B6202">
        <v>13</v>
      </c>
      <c r="C6202" t="s">
        <v>63</v>
      </c>
      <c r="D6202" t="s">
        <v>92</v>
      </c>
      <c r="E6202">
        <v>4558</v>
      </c>
      <c r="F6202">
        <v>1</v>
      </c>
    </row>
    <row r="6203" spans="1:6">
      <c r="A6203">
        <v>4829</v>
      </c>
      <c r="B6203">
        <v>13</v>
      </c>
      <c r="C6203" t="s">
        <v>63</v>
      </c>
      <c r="D6203" t="s">
        <v>92</v>
      </c>
      <c r="E6203">
        <v>4502</v>
      </c>
      <c r="F6203">
        <v>1</v>
      </c>
    </row>
    <row r="6204" spans="1:6">
      <c r="A6204">
        <v>4829</v>
      </c>
      <c r="B6204">
        <v>13</v>
      </c>
      <c r="C6204" t="s">
        <v>63</v>
      </c>
      <c r="D6204" t="s">
        <v>92</v>
      </c>
      <c r="E6204">
        <v>4846</v>
      </c>
      <c r="F6204">
        <v>1</v>
      </c>
    </row>
    <row r="6205" spans="1:6">
      <c r="A6205">
        <v>4829</v>
      </c>
      <c r="B6205">
        <v>13</v>
      </c>
      <c r="C6205" t="s">
        <v>63</v>
      </c>
      <c r="D6205" t="s">
        <v>92</v>
      </c>
      <c r="E6205">
        <v>4918</v>
      </c>
      <c r="F6205">
        <v>1</v>
      </c>
    </row>
    <row r="6206" spans="1:6">
      <c r="A6206">
        <v>4829</v>
      </c>
      <c r="B6206">
        <v>13</v>
      </c>
      <c r="C6206" t="s">
        <v>63</v>
      </c>
      <c r="D6206" t="s">
        <v>92</v>
      </c>
      <c r="E6206">
        <v>3803</v>
      </c>
      <c r="F6206">
        <v>1</v>
      </c>
    </row>
    <row r="6207" spans="1:6">
      <c r="A6207">
        <v>4829</v>
      </c>
      <c r="B6207">
        <v>13</v>
      </c>
      <c r="C6207" t="s">
        <v>63</v>
      </c>
      <c r="D6207" t="s">
        <v>92</v>
      </c>
      <c r="E6207">
        <v>4937</v>
      </c>
      <c r="F6207">
        <v>1</v>
      </c>
    </row>
    <row r="6208" spans="1:6">
      <c r="A6208">
        <v>4829</v>
      </c>
      <c r="B6208">
        <v>13</v>
      </c>
      <c r="C6208" t="s">
        <v>63</v>
      </c>
      <c r="D6208" t="s">
        <v>92</v>
      </c>
      <c r="E6208">
        <v>4811</v>
      </c>
      <c r="F6208">
        <v>1</v>
      </c>
    </row>
    <row r="6209" spans="1:6">
      <c r="A6209">
        <v>4829</v>
      </c>
      <c r="B6209">
        <v>13</v>
      </c>
      <c r="C6209" t="s">
        <v>63</v>
      </c>
      <c r="D6209" t="s">
        <v>92</v>
      </c>
      <c r="E6209">
        <v>2267</v>
      </c>
      <c r="F6209">
        <v>1</v>
      </c>
    </row>
    <row r="6210" spans="1:6">
      <c r="A6210">
        <v>4829</v>
      </c>
      <c r="B6210">
        <v>13</v>
      </c>
      <c r="C6210" t="s">
        <v>63</v>
      </c>
      <c r="D6210" t="s">
        <v>92</v>
      </c>
      <c r="E6210">
        <v>5615</v>
      </c>
      <c r="F6210">
        <v>1</v>
      </c>
    </row>
    <row r="6211" spans="1:6">
      <c r="A6211">
        <v>4829</v>
      </c>
      <c r="B6211">
        <v>13</v>
      </c>
      <c r="C6211" t="s">
        <v>63</v>
      </c>
      <c r="D6211" t="s">
        <v>92</v>
      </c>
      <c r="E6211">
        <v>4750</v>
      </c>
      <c r="F6211">
        <v>1</v>
      </c>
    </row>
    <row r="6212" spans="1:6">
      <c r="A6212">
        <v>4829</v>
      </c>
      <c r="B6212">
        <v>13</v>
      </c>
      <c r="C6212" t="s">
        <v>63</v>
      </c>
      <c r="D6212" t="s">
        <v>92</v>
      </c>
      <c r="E6212">
        <v>2697</v>
      </c>
      <c r="F6212">
        <v>1</v>
      </c>
    </row>
    <row r="6213" spans="1:6">
      <c r="A6213">
        <v>4829</v>
      </c>
      <c r="B6213">
        <v>13</v>
      </c>
      <c r="C6213" t="s">
        <v>63</v>
      </c>
      <c r="D6213" t="s">
        <v>92</v>
      </c>
      <c r="E6213">
        <v>5310</v>
      </c>
      <c r="F6213">
        <v>1</v>
      </c>
    </row>
    <row r="6214" spans="1:6">
      <c r="A6214">
        <v>4829</v>
      </c>
      <c r="B6214">
        <v>13</v>
      </c>
      <c r="C6214" t="s">
        <v>63</v>
      </c>
      <c r="D6214" t="s">
        <v>92</v>
      </c>
      <c r="E6214">
        <v>84</v>
      </c>
      <c r="F6214">
        <v>1</v>
      </c>
    </row>
    <row r="6215" spans="1:6">
      <c r="A6215">
        <v>4829</v>
      </c>
      <c r="B6215">
        <v>13</v>
      </c>
      <c r="C6215" t="s">
        <v>63</v>
      </c>
      <c r="D6215" t="s">
        <v>92</v>
      </c>
      <c r="E6215">
        <v>364</v>
      </c>
      <c r="F6215">
        <v>1</v>
      </c>
    </row>
    <row r="6216" spans="1:6">
      <c r="A6216">
        <v>4829</v>
      </c>
      <c r="B6216">
        <v>13</v>
      </c>
      <c r="C6216" t="s">
        <v>63</v>
      </c>
      <c r="D6216" t="s">
        <v>92</v>
      </c>
      <c r="E6216">
        <v>3892</v>
      </c>
      <c r="F6216">
        <v>1</v>
      </c>
    </row>
    <row r="6217" spans="1:6">
      <c r="A6217">
        <v>4829</v>
      </c>
      <c r="B6217">
        <v>13</v>
      </c>
      <c r="C6217" t="s">
        <v>63</v>
      </c>
      <c r="D6217" t="s">
        <v>92</v>
      </c>
      <c r="E6217">
        <v>3248</v>
      </c>
      <c r="F6217">
        <v>1</v>
      </c>
    </row>
    <row r="6218" spans="1:6">
      <c r="A6218">
        <v>4829</v>
      </c>
      <c r="B6218">
        <v>13</v>
      </c>
      <c r="C6218" t="s">
        <v>63</v>
      </c>
      <c r="D6218" t="s">
        <v>92</v>
      </c>
      <c r="E6218">
        <v>3490</v>
      </c>
      <c r="F6218">
        <v>1</v>
      </c>
    </row>
    <row r="6219" spans="1:6">
      <c r="A6219">
        <v>4829</v>
      </c>
      <c r="B6219">
        <v>13</v>
      </c>
      <c r="C6219" t="s">
        <v>63</v>
      </c>
      <c r="D6219" t="s">
        <v>92</v>
      </c>
      <c r="E6219">
        <v>3710</v>
      </c>
      <c r="F6219">
        <v>1</v>
      </c>
    </row>
    <row r="6220" spans="1:6">
      <c r="A6220">
        <v>4829</v>
      </c>
      <c r="B6220">
        <v>13</v>
      </c>
      <c r="C6220" t="s">
        <v>63</v>
      </c>
      <c r="D6220" t="s">
        <v>92</v>
      </c>
      <c r="E6220">
        <v>2309</v>
      </c>
      <c r="F6220">
        <v>1</v>
      </c>
    </row>
    <row r="6221" spans="1:6">
      <c r="A6221">
        <v>4829</v>
      </c>
      <c r="B6221">
        <v>13</v>
      </c>
      <c r="C6221" t="s">
        <v>63</v>
      </c>
      <c r="D6221" t="s">
        <v>92</v>
      </c>
      <c r="E6221">
        <v>4645</v>
      </c>
      <c r="F6221">
        <v>1</v>
      </c>
    </row>
    <row r="6222" spans="1:6">
      <c r="A6222">
        <v>4829</v>
      </c>
      <c r="B6222">
        <v>13</v>
      </c>
      <c r="C6222" t="s">
        <v>63</v>
      </c>
      <c r="D6222" t="s">
        <v>92</v>
      </c>
      <c r="E6222">
        <v>3279</v>
      </c>
      <c r="F6222">
        <v>1</v>
      </c>
    </row>
    <row r="6223" spans="1:6">
      <c r="A6223">
        <v>4829</v>
      </c>
      <c r="B6223">
        <v>13</v>
      </c>
      <c r="C6223" t="s">
        <v>63</v>
      </c>
      <c r="D6223" t="s">
        <v>92</v>
      </c>
      <c r="E6223">
        <v>1004</v>
      </c>
      <c r="F6223">
        <v>1</v>
      </c>
    </row>
    <row r="6224" spans="1:6">
      <c r="A6224">
        <v>4829</v>
      </c>
      <c r="B6224">
        <v>13</v>
      </c>
      <c r="C6224" t="s">
        <v>63</v>
      </c>
      <c r="D6224" t="s">
        <v>92</v>
      </c>
      <c r="E6224">
        <v>1102</v>
      </c>
      <c r="F6224">
        <v>1</v>
      </c>
    </row>
    <row r="6225" spans="1:6">
      <c r="A6225">
        <v>4829</v>
      </c>
      <c r="B6225">
        <v>13</v>
      </c>
      <c r="C6225" t="s">
        <v>63</v>
      </c>
      <c r="D6225" t="s">
        <v>92</v>
      </c>
      <c r="E6225">
        <v>3415</v>
      </c>
      <c r="F6225">
        <v>1</v>
      </c>
    </row>
    <row r="6226" spans="1:6">
      <c r="A6226">
        <v>4829</v>
      </c>
      <c r="B6226">
        <v>13</v>
      </c>
      <c r="C6226" t="s">
        <v>63</v>
      </c>
      <c r="D6226" t="s">
        <v>92</v>
      </c>
      <c r="E6226">
        <v>30</v>
      </c>
      <c r="F6226">
        <v>1</v>
      </c>
    </row>
    <row r="6227" spans="1:6">
      <c r="A6227">
        <v>4829</v>
      </c>
      <c r="B6227">
        <v>13</v>
      </c>
      <c r="C6227" t="s">
        <v>63</v>
      </c>
      <c r="D6227" t="s">
        <v>92</v>
      </c>
      <c r="E6227">
        <v>6038</v>
      </c>
      <c r="F6227">
        <v>1</v>
      </c>
    </row>
    <row r="6228" spans="1:6">
      <c r="A6228">
        <v>4829</v>
      </c>
      <c r="B6228">
        <v>13</v>
      </c>
      <c r="C6228" t="s">
        <v>63</v>
      </c>
      <c r="D6228" t="s">
        <v>92</v>
      </c>
      <c r="E6228">
        <v>4845</v>
      </c>
      <c r="F6228">
        <v>1</v>
      </c>
    </row>
    <row r="6229" spans="1:6">
      <c r="A6229">
        <v>4829</v>
      </c>
      <c r="B6229">
        <v>13</v>
      </c>
      <c r="C6229" t="s">
        <v>63</v>
      </c>
      <c r="D6229" t="s">
        <v>92</v>
      </c>
      <c r="E6229">
        <v>2118</v>
      </c>
      <c r="F6229">
        <v>1</v>
      </c>
    </row>
    <row r="6230" spans="1:6">
      <c r="A6230">
        <v>4829</v>
      </c>
      <c r="B6230">
        <v>13</v>
      </c>
      <c r="C6230" t="s">
        <v>63</v>
      </c>
      <c r="D6230" t="s">
        <v>92</v>
      </c>
      <c r="E6230">
        <v>5967</v>
      </c>
      <c r="F6230">
        <v>1</v>
      </c>
    </row>
    <row r="6231" spans="1:6">
      <c r="A6231">
        <v>4829</v>
      </c>
      <c r="B6231">
        <v>13</v>
      </c>
      <c r="C6231" t="s">
        <v>63</v>
      </c>
      <c r="D6231" t="s">
        <v>92</v>
      </c>
      <c r="E6231">
        <v>5315</v>
      </c>
      <c r="F6231">
        <v>1</v>
      </c>
    </row>
    <row r="6232" spans="1:6">
      <c r="A6232">
        <v>4829</v>
      </c>
      <c r="B6232">
        <v>13</v>
      </c>
      <c r="C6232" t="s">
        <v>63</v>
      </c>
      <c r="D6232" t="s">
        <v>92</v>
      </c>
      <c r="E6232">
        <v>3268</v>
      </c>
      <c r="F6232">
        <v>1</v>
      </c>
    </row>
    <row r="6233" spans="1:6">
      <c r="A6233">
        <v>4829</v>
      </c>
      <c r="B6233">
        <v>13</v>
      </c>
      <c r="C6233" t="s">
        <v>63</v>
      </c>
      <c r="D6233" t="s">
        <v>92</v>
      </c>
      <c r="E6233">
        <v>3717</v>
      </c>
      <c r="F6233">
        <v>1</v>
      </c>
    </row>
    <row r="6234" spans="1:6">
      <c r="A6234">
        <v>4829</v>
      </c>
      <c r="B6234">
        <v>13</v>
      </c>
      <c r="C6234" t="s">
        <v>63</v>
      </c>
      <c r="D6234" t="s">
        <v>92</v>
      </c>
      <c r="E6234">
        <v>3463</v>
      </c>
      <c r="F6234">
        <v>1</v>
      </c>
    </row>
    <row r="6235" spans="1:6">
      <c r="A6235">
        <v>4829</v>
      </c>
      <c r="B6235">
        <v>13</v>
      </c>
      <c r="C6235" t="s">
        <v>63</v>
      </c>
      <c r="D6235" t="s">
        <v>92</v>
      </c>
      <c r="E6235">
        <v>5957</v>
      </c>
      <c r="F6235">
        <v>1</v>
      </c>
    </row>
    <row r="6236" spans="1:6">
      <c r="A6236">
        <v>4829</v>
      </c>
      <c r="B6236">
        <v>13</v>
      </c>
      <c r="C6236" t="s">
        <v>63</v>
      </c>
      <c r="D6236" t="s">
        <v>92</v>
      </c>
      <c r="E6236">
        <v>2284</v>
      </c>
      <c r="F6236">
        <v>1</v>
      </c>
    </row>
    <row r="6237" spans="1:6">
      <c r="A6237">
        <v>4829</v>
      </c>
      <c r="B6237">
        <v>13</v>
      </c>
      <c r="C6237" t="s">
        <v>63</v>
      </c>
      <c r="D6237" t="s">
        <v>92</v>
      </c>
      <c r="E6237">
        <v>4184</v>
      </c>
      <c r="F6237">
        <v>1</v>
      </c>
    </row>
    <row r="6238" spans="1:6">
      <c r="A6238">
        <v>4829</v>
      </c>
      <c r="B6238">
        <v>13</v>
      </c>
      <c r="C6238" t="s">
        <v>63</v>
      </c>
      <c r="D6238" t="s">
        <v>92</v>
      </c>
      <c r="E6238">
        <v>3508</v>
      </c>
      <c r="F6238">
        <v>1</v>
      </c>
    </row>
    <row r="6239" spans="1:6">
      <c r="A6239">
        <v>4829</v>
      </c>
      <c r="B6239">
        <v>13</v>
      </c>
      <c r="C6239" t="s">
        <v>63</v>
      </c>
      <c r="D6239" t="s">
        <v>92</v>
      </c>
      <c r="E6239">
        <v>1383</v>
      </c>
      <c r="F6239">
        <v>1</v>
      </c>
    </row>
    <row r="6240" spans="1:6">
      <c r="A6240">
        <v>4829</v>
      </c>
      <c r="B6240">
        <v>13</v>
      </c>
      <c r="C6240" t="s">
        <v>63</v>
      </c>
      <c r="D6240" t="s">
        <v>92</v>
      </c>
      <c r="E6240">
        <v>1051</v>
      </c>
      <c r="F6240">
        <v>1</v>
      </c>
    </row>
    <row r="6241" spans="1:6">
      <c r="A6241">
        <v>4829</v>
      </c>
      <c r="B6241">
        <v>13</v>
      </c>
      <c r="C6241" t="s">
        <v>63</v>
      </c>
      <c r="D6241" t="s">
        <v>92</v>
      </c>
      <c r="E6241">
        <v>1147</v>
      </c>
      <c r="F6241">
        <v>1</v>
      </c>
    </row>
    <row r="6242" spans="1:6">
      <c r="A6242">
        <v>4829</v>
      </c>
      <c r="B6242">
        <v>13</v>
      </c>
      <c r="C6242" t="s">
        <v>63</v>
      </c>
      <c r="D6242" t="s">
        <v>92</v>
      </c>
      <c r="E6242">
        <v>4254</v>
      </c>
      <c r="F6242">
        <v>1</v>
      </c>
    </row>
    <row r="6243" spans="1:6">
      <c r="A6243">
        <v>4829</v>
      </c>
      <c r="B6243">
        <v>13</v>
      </c>
      <c r="C6243" t="s">
        <v>63</v>
      </c>
      <c r="D6243" t="s">
        <v>92</v>
      </c>
      <c r="E6243">
        <v>5646</v>
      </c>
      <c r="F6243">
        <v>1</v>
      </c>
    </row>
    <row r="6244" spans="1:6">
      <c r="A6244">
        <v>4829</v>
      </c>
      <c r="B6244">
        <v>13</v>
      </c>
      <c r="C6244" t="s">
        <v>63</v>
      </c>
      <c r="D6244" t="s">
        <v>92</v>
      </c>
      <c r="E6244">
        <v>2957</v>
      </c>
      <c r="F6244">
        <v>1</v>
      </c>
    </row>
    <row r="6245" spans="1:6">
      <c r="A6245">
        <v>4829</v>
      </c>
      <c r="B6245">
        <v>13</v>
      </c>
      <c r="C6245" t="s">
        <v>63</v>
      </c>
      <c r="D6245" t="s">
        <v>92</v>
      </c>
      <c r="E6245">
        <v>1117</v>
      </c>
      <c r="F6245">
        <v>1</v>
      </c>
    </row>
    <row r="6246" spans="1:6">
      <c r="A6246">
        <v>4829</v>
      </c>
      <c r="B6246">
        <v>13</v>
      </c>
      <c r="C6246" t="s">
        <v>63</v>
      </c>
      <c r="D6246" t="s">
        <v>92</v>
      </c>
      <c r="E6246">
        <v>4738</v>
      </c>
      <c r="F6246">
        <v>1</v>
      </c>
    </row>
    <row r="6247" spans="1:6">
      <c r="A6247">
        <v>4829</v>
      </c>
      <c r="B6247">
        <v>13</v>
      </c>
      <c r="C6247" t="s">
        <v>63</v>
      </c>
      <c r="D6247" t="s">
        <v>92</v>
      </c>
      <c r="E6247">
        <v>5372</v>
      </c>
      <c r="F6247">
        <v>1</v>
      </c>
    </row>
    <row r="6248" spans="1:6">
      <c r="A6248">
        <v>4829</v>
      </c>
      <c r="B6248">
        <v>13</v>
      </c>
      <c r="C6248" t="s">
        <v>63</v>
      </c>
      <c r="D6248" t="s">
        <v>92</v>
      </c>
      <c r="E6248">
        <v>5559</v>
      </c>
      <c r="F6248">
        <v>1</v>
      </c>
    </row>
    <row r="6249" spans="1:6">
      <c r="A6249">
        <v>4829</v>
      </c>
      <c r="B6249">
        <v>13</v>
      </c>
      <c r="C6249" t="s">
        <v>62</v>
      </c>
      <c r="D6249" t="s">
        <v>92</v>
      </c>
      <c r="E6249">
        <v>4819</v>
      </c>
      <c r="F6249">
        <v>103</v>
      </c>
    </row>
    <row r="6250" spans="1:6">
      <c r="A6250">
        <v>4829</v>
      </c>
      <c r="B6250">
        <v>13</v>
      </c>
      <c r="C6250" t="s">
        <v>62</v>
      </c>
      <c r="D6250" t="s">
        <v>92</v>
      </c>
      <c r="E6250">
        <v>3450</v>
      </c>
      <c r="F6250">
        <v>57</v>
      </c>
    </row>
    <row r="6251" spans="1:6">
      <c r="A6251">
        <v>4829</v>
      </c>
      <c r="B6251">
        <v>13</v>
      </c>
      <c r="C6251" t="s">
        <v>62</v>
      </c>
      <c r="D6251" t="s">
        <v>92</v>
      </c>
      <c r="E6251">
        <v>3677</v>
      </c>
      <c r="F6251">
        <v>28</v>
      </c>
    </row>
    <row r="6252" spans="1:6">
      <c r="A6252">
        <v>4829</v>
      </c>
      <c r="B6252">
        <v>13</v>
      </c>
      <c r="C6252" t="s">
        <v>62</v>
      </c>
      <c r="D6252" t="s">
        <v>92</v>
      </c>
      <c r="E6252">
        <v>4689</v>
      </c>
      <c r="F6252">
        <v>27</v>
      </c>
    </row>
    <row r="6253" spans="1:6">
      <c r="A6253">
        <v>4829</v>
      </c>
      <c r="B6253">
        <v>13</v>
      </c>
      <c r="C6253" t="s">
        <v>62</v>
      </c>
      <c r="D6253" t="s">
        <v>92</v>
      </c>
      <c r="E6253">
        <v>3956</v>
      </c>
      <c r="F6253">
        <v>26</v>
      </c>
    </row>
    <row r="6254" spans="1:6">
      <c r="A6254">
        <v>4829</v>
      </c>
      <c r="B6254">
        <v>13</v>
      </c>
      <c r="C6254" t="s">
        <v>62</v>
      </c>
      <c r="D6254" t="s">
        <v>92</v>
      </c>
      <c r="E6254">
        <v>2586</v>
      </c>
      <c r="F6254">
        <v>21</v>
      </c>
    </row>
    <row r="6255" spans="1:6">
      <c r="A6255">
        <v>4829</v>
      </c>
      <c r="B6255">
        <v>13</v>
      </c>
      <c r="C6255" t="s">
        <v>62</v>
      </c>
      <c r="D6255" t="s">
        <v>92</v>
      </c>
      <c r="E6255">
        <v>3206</v>
      </c>
      <c r="F6255">
        <v>20</v>
      </c>
    </row>
    <row r="6256" spans="1:6">
      <c r="A6256">
        <v>4829</v>
      </c>
      <c r="B6256">
        <v>13</v>
      </c>
      <c r="C6256" t="s">
        <v>62</v>
      </c>
      <c r="D6256" t="s">
        <v>92</v>
      </c>
      <c r="E6256">
        <v>2492</v>
      </c>
      <c r="F6256">
        <v>17</v>
      </c>
    </row>
    <row r="6257" spans="1:6">
      <c r="A6257">
        <v>4829</v>
      </c>
      <c r="B6257">
        <v>13</v>
      </c>
      <c r="C6257" t="s">
        <v>62</v>
      </c>
      <c r="D6257" t="s">
        <v>92</v>
      </c>
      <c r="E6257">
        <v>5042</v>
      </c>
      <c r="F6257">
        <v>16</v>
      </c>
    </row>
    <row r="6258" spans="1:6">
      <c r="A6258">
        <v>4829</v>
      </c>
      <c r="B6258">
        <v>13</v>
      </c>
      <c r="C6258" t="s">
        <v>62</v>
      </c>
      <c r="D6258" t="s">
        <v>92</v>
      </c>
      <c r="E6258">
        <v>4109</v>
      </c>
      <c r="F6258">
        <v>15</v>
      </c>
    </row>
    <row r="6259" spans="1:6">
      <c r="A6259">
        <v>4829</v>
      </c>
      <c r="B6259">
        <v>13</v>
      </c>
      <c r="C6259" t="s">
        <v>62</v>
      </c>
      <c r="D6259" t="s">
        <v>92</v>
      </c>
      <c r="E6259">
        <v>3020</v>
      </c>
      <c r="F6259">
        <v>14</v>
      </c>
    </row>
    <row r="6260" spans="1:6">
      <c r="A6260">
        <v>4829</v>
      </c>
      <c r="B6260">
        <v>13</v>
      </c>
      <c r="C6260" t="s">
        <v>62</v>
      </c>
      <c r="D6260" t="s">
        <v>92</v>
      </c>
      <c r="E6260">
        <v>5211</v>
      </c>
      <c r="F6260">
        <v>13</v>
      </c>
    </row>
    <row r="6261" spans="1:6">
      <c r="A6261">
        <v>4829</v>
      </c>
      <c r="B6261">
        <v>13</v>
      </c>
      <c r="C6261" t="s">
        <v>62</v>
      </c>
      <c r="D6261" t="s">
        <v>92</v>
      </c>
      <c r="E6261">
        <v>3221</v>
      </c>
      <c r="F6261">
        <v>12</v>
      </c>
    </row>
    <row r="6262" spans="1:6">
      <c r="A6262">
        <v>4829</v>
      </c>
      <c r="B6262">
        <v>13</v>
      </c>
      <c r="C6262" t="s">
        <v>62</v>
      </c>
      <c r="D6262" t="s">
        <v>92</v>
      </c>
      <c r="E6262">
        <v>3489</v>
      </c>
      <c r="F6262">
        <v>11</v>
      </c>
    </row>
    <row r="6263" spans="1:6">
      <c r="A6263">
        <v>4829</v>
      </c>
      <c r="B6263">
        <v>13</v>
      </c>
      <c r="C6263" t="s">
        <v>62</v>
      </c>
      <c r="D6263" t="s">
        <v>92</v>
      </c>
      <c r="E6263">
        <v>3297</v>
      </c>
      <c r="F6263">
        <v>11</v>
      </c>
    </row>
    <row r="6264" spans="1:6">
      <c r="A6264">
        <v>4829</v>
      </c>
      <c r="B6264">
        <v>13</v>
      </c>
      <c r="C6264" t="s">
        <v>62</v>
      </c>
      <c r="D6264" t="s">
        <v>92</v>
      </c>
      <c r="E6264">
        <v>6041</v>
      </c>
      <c r="F6264">
        <v>10</v>
      </c>
    </row>
    <row r="6265" spans="1:6">
      <c r="A6265">
        <v>4829</v>
      </c>
      <c r="B6265">
        <v>13</v>
      </c>
      <c r="C6265" t="s">
        <v>62</v>
      </c>
      <c r="D6265" t="s">
        <v>92</v>
      </c>
      <c r="E6265">
        <v>5260</v>
      </c>
      <c r="F6265">
        <v>9</v>
      </c>
    </row>
    <row r="6266" spans="1:6">
      <c r="A6266">
        <v>4829</v>
      </c>
      <c r="B6266">
        <v>13</v>
      </c>
      <c r="C6266" t="s">
        <v>62</v>
      </c>
      <c r="D6266" t="s">
        <v>92</v>
      </c>
      <c r="E6266">
        <v>4705</v>
      </c>
      <c r="F6266">
        <v>9</v>
      </c>
    </row>
    <row r="6267" spans="1:6">
      <c r="A6267">
        <v>4829</v>
      </c>
      <c r="B6267">
        <v>13</v>
      </c>
      <c r="C6267" t="s">
        <v>62</v>
      </c>
      <c r="D6267" t="s">
        <v>92</v>
      </c>
      <c r="E6267">
        <v>131</v>
      </c>
      <c r="F6267">
        <v>9</v>
      </c>
    </row>
    <row r="6268" spans="1:6">
      <c r="A6268">
        <v>4829</v>
      </c>
      <c r="B6268">
        <v>13</v>
      </c>
      <c r="C6268" t="s">
        <v>62</v>
      </c>
      <c r="D6268" t="s">
        <v>92</v>
      </c>
      <c r="E6268">
        <v>2652</v>
      </c>
      <c r="F6268">
        <v>8</v>
      </c>
    </row>
    <row r="6269" spans="1:6">
      <c r="A6269">
        <v>4829</v>
      </c>
      <c r="B6269">
        <v>13</v>
      </c>
      <c r="C6269" t="s">
        <v>62</v>
      </c>
      <c r="D6269" t="s">
        <v>92</v>
      </c>
      <c r="E6269">
        <v>2471</v>
      </c>
      <c r="F6269">
        <v>8</v>
      </c>
    </row>
    <row r="6270" spans="1:6">
      <c r="A6270">
        <v>4829</v>
      </c>
      <c r="B6270">
        <v>13</v>
      </c>
      <c r="C6270" t="s">
        <v>62</v>
      </c>
      <c r="D6270" t="s">
        <v>92</v>
      </c>
      <c r="E6270">
        <v>4532</v>
      </c>
      <c r="F6270">
        <v>8</v>
      </c>
    </row>
    <row r="6271" spans="1:6">
      <c r="A6271">
        <v>4829</v>
      </c>
      <c r="B6271">
        <v>13</v>
      </c>
      <c r="C6271" t="s">
        <v>62</v>
      </c>
      <c r="D6271" t="s">
        <v>92</v>
      </c>
      <c r="E6271">
        <v>2034</v>
      </c>
      <c r="F6271">
        <v>8</v>
      </c>
    </row>
    <row r="6272" spans="1:6">
      <c r="A6272">
        <v>4829</v>
      </c>
      <c r="B6272">
        <v>13</v>
      </c>
      <c r="C6272" t="s">
        <v>62</v>
      </c>
      <c r="D6272" t="s">
        <v>92</v>
      </c>
      <c r="E6272">
        <v>5982</v>
      </c>
      <c r="F6272">
        <v>8</v>
      </c>
    </row>
    <row r="6273" spans="1:6">
      <c r="A6273">
        <v>4829</v>
      </c>
      <c r="B6273">
        <v>13</v>
      </c>
      <c r="C6273" t="s">
        <v>62</v>
      </c>
      <c r="D6273" t="s">
        <v>92</v>
      </c>
      <c r="E6273">
        <v>2458</v>
      </c>
      <c r="F6273">
        <v>8</v>
      </c>
    </row>
    <row r="6274" spans="1:6">
      <c r="A6274">
        <v>4829</v>
      </c>
      <c r="B6274">
        <v>13</v>
      </c>
      <c r="C6274" t="s">
        <v>62</v>
      </c>
      <c r="D6274" t="s">
        <v>92</v>
      </c>
      <c r="E6274">
        <v>2438</v>
      </c>
      <c r="F6274">
        <v>8</v>
      </c>
    </row>
    <row r="6275" spans="1:6">
      <c r="A6275">
        <v>4829</v>
      </c>
      <c r="B6275">
        <v>13</v>
      </c>
      <c r="C6275" t="s">
        <v>62</v>
      </c>
      <c r="D6275" t="s">
        <v>92</v>
      </c>
      <c r="E6275">
        <v>5098</v>
      </c>
      <c r="F6275">
        <v>7</v>
      </c>
    </row>
    <row r="6276" spans="1:6">
      <c r="A6276">
        <v>4829</v>
      </c>
      <c r="B6276">
        <v>13</v>
      </c>
      <c r="C6276" t="s">
        <v>62</v>
      </c>
      <c r="D6276" t="s">
        <v>92</v>
      </c>
      <c r="E6276">
        <v>3219</v>
      </c>
      <c r="F6276">
        <v>7</v>
      </c>
    </row>
    <row r="6277" spans="1:6">
      <c r="A6277">
        <v>4829</v>
      </c>
      <c r="B6277">
        <v>13</v>
      </c>
      <c r="C6277" t="s">
        <v>62</v>
      </c>
      <c r="D6277" t="s">
        <v>92</v>
      </c>
      <c r="E6277">
        <v>4780</v>
      </c>
      <c r="F6277">
        <v>7</v>
      </c>
    </row>
    <row r="6278" spans="1:6">
      <c r="A6278">
        <v>4829</v>
      </c>
      <c r="B6278">
        <v>13</v>
      </c>
      <c r="C6278" t="s">
        <v>62</v>
      </c>
      <c r="D6278" t="s">
        <v>92</v>
      </c>
      <c r="E6278">
        <v>3766</v>
      </c>
      <c r="F6278">
        <v>6</v>
      </c>
    </row>
    <row r="6279" spans="1:6">
      <c r="A6279">
        <v>4829</v>
      </c>
      <c r="B6279">
        <v>13</v>
      </c>
      <c r="C6279" t="s">
        <v>62</v>
      </c>
      <c r="D6279" t="s">
        <v>92</v>
      </c>
      <c r="E6279">
        <v>4713</v>
      </c>
      <c r="F6279">
        <v>6</v>
      </c>
    </row>
    <row r="6280" spans="1:6">
      <c r="A6280">
        <v>4829</v>
      </c>
      <c r="B6280">
        <v>13</v>
      </c>
      <c r="C6280" t="s">
        <v>62</v>
      </c>
      <c r="D6280" t="s">
        <v>92</v>
      </c>
      <c r="E6280">
        <v>2392</v>
      </c>
      <c r="F6280">
        <v>6</v>
      </c>
    </row>
    <row r="6281" spans="1:6">
      <c r="A6281">
        <v>4829</v>
      </c>
      <c r="B6281">
        <v>13</v>
      </c>
      <c r="C6281" t="s">
        <v>62</v>
      </c>
      <c r="D6281" t="s">
        <v>92</v>
      </c>
      <c r="E6281">
        <v>4181</v>
      </c>
      <c r="F6281">
        <v>6</v>
      </c>
    </row>
    <row r="6282" spans="1:6">
      <c r="A6282">
        <v>4829</v>
      </c>
      <c r="B6282">
        <v>13</v>
      </c>
      <c r="C6282" t="s">
        <v>62</v>
      </c>
      <c r="D6282" t="s">
        <v>92</v>
      </c>
      <c r="E6282">
        <v>5625</v>
      </c>
      <c r="F6282">
        <v>6</v>
      </c>
    </row>
    <row r="6283" spans="1:6">
      <c r="A6283">
        <v>4829</v>
      </c>
      <c r="B6283">
        <v>13</v>
      </c>
      <c r="C6283" t="s">
        <v>62</v>
      </c>
      <c r="D6283" t="s">
        <v>92</v>
      </c>
      <c r="E6283">
        <v>82</v>
      </c>
      <c r="F6283">
        <v>5</v>
      </c>
    </row>
    <row r="6284" spans="1:6">
      <c r="A6284">
        <v>4829</v>
      </c>
      <c r="B6284">
        <v>13</v>
      </c>
      <c r="C6284" t="s">
        <v>62</v>
      </c>
      <c r="D6284" t="s">
        <v>92</v>
      </c>
      <c r="E6284">
        <v>2660</v>
      </c>
      <c r="F6284">
        <v>5</v>
      </c>
    </row>
    <row r="6285" spans="1:6">
      <c r="A6285">
        <v>4829</v>
      </c>
      <c r="B6285">
        <v>13</v>
      </c>
      <c r="C6285" t="s">
        <v>62</v>
      </c>
      <c r="D6285" t="s">
        <v>92</v>
      </c>
      <c r="E6285">
        <v>304</v>
      </c>
      <c r="F6285">
        <v>5</v>
      </c>
    </row>
    <row r="6286" spans="1:6">
      <c r="A6286">
        <v>4829</v>
      </c>
      <c r="B6286">
        <v>13</v>
      </c>
      <c r="C6286" t="s">
        <v>62</v>
      </c>
      <c r="D6286" t="s">
        <v>92</v>
      </c>
      <c r="E6286">
        <v>3309</v>
      </c>
      <c r="F6286">
        <v>5</v>
      </c>
    </row>
    <row r="6287" spans="1:6">
      <c r="A6287">
        <v>4829</v>
      </c>
      <c r="B6287">
        <v>13</v>
      </c>
      <c r="C6287" t="s">
        <v>62</v>
      </c>
      <c r="D6287" t="s">
        <v>92</v>
      </c>
      <c r="E6287">
        <v>26</v>
      </c>
      <c r="F6287">
        <v>5</v>
      </c>
    </row>
    <row r="6288" spans="1:6">
      <c r="A6288">
        <v>4829</v>
      </c>
      <c r="B6288">
        <v>13</v>
      </c>
      <c r="C6288" t="s">
        <v>62</v>
      </c>
      <c r="D6288" t="s">
        <v>92</v>
      </c>
      <c r="E6288">
        <v>5942</v>
      </c>
      <c r="F6288">
        <v>5</v>
      </c>
    </row>
    <row r="6289" spans="1:6">
      <c r="A6289">
        <v>4829</v>
      </c>
      <c r="B6289">
        <v>13</v>
      </c>
      <c r="C6289" t="s">
        <v>62</v>
      </c>
      <c r="D6289" t="s">
        <v>92</v>
      </c>
      <c r="E6289">
        <v>5532</v>
      </c>
      <c r="F6289">
        <v>5</v>
      </c>
    </row>
    <row r="6290" spans="1:6">
      <c r="A6290">
        <v>4829</v>
      </c>
      <c r="B6290">
        <v>13</v>
      </c>
      <c r="C6290" t="s">
        <v>62</v>
      </c>
      <c r="D6290" t="s">
        <v>92</v>
      </c>
      <c r="E6290">
        <v>1250</v>
      </c>
      <c r="F6290">
        <v>5</v>
      </c>
    </row>
    <row r="6291" spans="1:6">
      <c r="A6291">
        <v>4829</v>
      </c>
      <c r="B6291">
        <v>13</v>
      </c>
      <c r="C6291" t="s">
        <v>62</v>
      </c>
      <c r="D6291" t="s">
        <v>92</v>
      </c>
      <c r="E6291">
        <v>4662</v>
      </c>
      <c r="F6291">
        <v>5</v>
      </c>
    </row>
    <row r="6292" spans="1:6">
      <c r="A6292">
        <v>4829</v>
      </c>
      <c r="B6292">
        <v>13</v>
      </c>
      <c r="C6292" t="s">
        <v>62</v>
      </c>
      <c r="D6292" t="s">
        <v>92</v>
      </c>
      <c r="E6292">
        <v>1253</v>
      </c>
      <c r="F6292">
        <v>4</v>
      </c>
    </row>
    <row r="6293" spans="1:6">
      <c r="A6293">
        <v>4829</v>
      </c>
      <c r="B6293">
        <v>13</v>
      </c>
      <c r="C6293" t="s">
        <v>62</v>
      </c>
      <c r="D6293" t="s">
        <v>92</v>
      </c>
      <c r="E6293">
        <v>5960</v>
      </c>
      <c r="F6293">
        <v>4</v>
      </c>
    </row>
    <row r="6294" spans="1:6">
      <c r="A6294">
        <v>4829</v>
      </c>
      <c r="B6294">
        <v>13</v>
      </c>
      <c r="C6294" t="s">
        <v>62</v>
      </c>
      <c r="D6294" t="s">
        <v>92</v>
      </c>
      <c r="E6294">
        <v>1346</v>
      </c>
      <c r="F6294">
        <v>4</v>
      </c>
    </row>
    <row r="6295" spans="1:6">
      <c r="A6295">
        <v>4829</v>
      </c>
      <c r="B6295">
        <v>13</v>
      </c>
      <c r="C6295" t="s">
        <v>62</v>
      </c>
      <c r="D6295" t="s">
        <v>92</v>
      </c>
      <c r="E6295">
        <v>2137</v>
      </c>
      <c r="F6295">
        <v>4</v>
      </c>
    </row>
    <row r="6296" spans="1:6">
      <c r="A6296">
        <v>4829</v>
      </c>
      <c r="B6296">
        <v>13</v>
      </c>
      <c r="C6296" t="s">
        <v>62</v>
      </c>
      <c r="D6296" t="s">
        <v>92</v>
      </c>
      <c r="E6296">
        <v>2447</v>
      </c>
      <c r="F6296">
        <v>4</v>
      </c>
    </row>
    <row r="6297" spans="1:6">
      <c r="A6297">
        <v>4829</v>
      </c>
      <c r="B6297">
        <v>13</v>
      </c>
      <c r="C6297" t="s">
        <v>62</v>
      </c>
      <c r="D6297" t="s">
        <v>92</v>
      </c>
      <c r="E6297">
        <v>5005</v>
      </c>
      <c r="F6297">
        <v>4</v>
      </c>
    </row>
    <row r="6298" spans="1:6">
      <c r="A6298">
        <v>4829</v>
      </c>
      <c r="B6298">
        <v>13</v>
      </c>
      <c r="C6298" t="s">
        <v>62</v>
      </c>
      <c r="D6298" t="s">
        <v>92</v>
      </c>
      <c r="E6298">
        <v>1082</v>
      </c>
      <c r="F6298">
        <v>4</v>
      </c>
    </row>
    <row r="6299" spans="1:6">
      <c r="A6299">
        <v>4829</v>
      </c>
      <c r="B6299">
        <v>13</v>
      </c>
      <c r="C6299" t="s">
        <v>62</v>
      </c>
      <c r="D6299" t="s">
        <v>92</v>
      </c>
      <c r="E6299">
        <v>2916</v>
      </c>
      <c r="F6299">
        <v>4</v>
      </c>
    </row>
    <row r="6300" spans="1:6">
      <c r="A6300">
        <v>4829</v>
      </c>
      <c r="B6300">
        <v>13</v>
      </c>
      <c r="C6300" t="s">
        <v>62</v>
      </c>
      <c r="D6300" t="s">
        <v>92</v>
      </c>
      <c r="E6300">
        <v>2102</v>
      </c>
      <c r="F6300">
        <v>4</v>
      </c>
    </row>
    <row r="6301" spans="1:6">
      <c r="A6301">
        <v>4829</v>
      </c>
      <c r="B6301">
        <v>13</v>
      </c>
      <c r="C6301" t="s">
        <v>62</v>
      </c>
      <c r="D6301" t="s">
        <v>92</v>
      </c>
      <c r="E6301">
        <v>2437</v>
      </c>
      <c r="F6301">
        <v>4</v>
      </c>
    </row>
    <row r="6302" spans="1:6">
      <c r="A6302">
        <v>4829</v>
      </c>
      <c r="B6302">
        <v>13</v>
      </c>
      <c r="C6302" t="s">
        <v>62</v>
      </c>
      <c r="D6302" t="s">
        <v>92</v>
      </c>
      <c r="E6302">
        <v>3466</v>
      </c>
      <c r="F6302">
        <v>4</v>
      </c>
    </row>
    <row r="6303" spans="1:6">
      <c r="A6303">
        <v>4829</v>
      </c>
      <c r="B6303">
        <v>13</v>
      </c>
      <c r="C6303" t="s">
        <v>62</v>
      </c>
      <c r="D6303" t="s">
        <v>92</v>
      </c>
      <c r="E6303">
        <v>4329</v>
      </c>
      <c r="F6303">
        <v>3</v>
      </c>
    </row>
    <row r="6304" spans="1:6">
      <c r="A6304">
        <v>4829</v>
      </c>
      <c r="B6304">
        <v>13</v>
      </c>
      <c r="C6304" t="s">
        <v>62</v>
      </c>
      <c r="D6304" t="s">
        <v>92</v>
      </c>
      <c r="E6304">
        <v>5371</v>
      </c>
      <c r="F6304">
        <v>3</v>
      </c>
    </row>
    <row r="6305" spans="1:6">
      <c r="A6305">
        <v>4829</v>
      </c>
      <c r="B6305">
        <v>13</v>
      </c>
      <c r="C6305" t="s">
        <v>62</v>
      </c>
      <c r="D6305" t="s">
        <v>92</v>
      </c>
      <c r="E6305">
        <v>1100</v>
      </c>
      <c r="F6305">
        <v>3</v>
      </c>
    </row>
    <row r="6306" spans="1:6">
      <c r="A6306">
        <v>4829</v>
      </c>
      <c r="B6306">
        <v>13</v>
      </c>
      <c r="C6306" t="s">
        <v>62</v>
      </c>
      <c r="D6306" t="s">
        <v>92</v>
      </c>
      <c r="E6306">
        <v>5181</v>
      </c>
      <c r="F6306">
        <v>3</v>
      </c>
    </row>
    <row r="6307" spans="1:6">
      <c r="A6307">
        <v>4829</v>
      </c>
      <c r="B6307">
        <v>13</v>
      </c>
      <c r="C6307" t="s">
        <v>62</v>
      </c>
      <c r="D6307" t="s">
        <v>92</v>
      </c>
      <c r="E6307">
        <v>5799</v>
      </c>
      <c r="F6307">
        <v>3</v>
      </c>
    </row>
    <row r="6308" spans="1:6">
      <c r="A6308">
        <v>4829</v>
      </c>
      <c r="B6308">
        <v>13</v>
      </c>
      <c r="C6308" t="s">
        <v>62</v>
      </c>
      <c r="D6308" t="s">
        <v>92</v>
      </c>
      <c r="E6308">
        <v>1178</v>
      </c>
      <c r="F6308">
        <v>3</v>
      </c>
    </row>
    <row r="6309" spans="1:6">
      <c r="A6309">
        <v>4829</v>
      </c>
      <c r="B6309">
        <v>13</v>
      </c>
      <c r="C6309" t="s">
        <v>62</v>
      </c>
      <c r="D6309" t="s">
        <v>92</v>
      </c>
      <c r="E6309">
        <v>319</v>
      </c>
      <c r="F6309">
        <v>3</v>
      </c>
    </row>
    <row r="6310" spans="1:6">
      <c r="A6310">
        <v>4829</v>
      </c>
      <c r="B6310">
        <v>13</v>
      </c>
      <c r="C6310" t="s">
        <v>62</v>
      </c>
      <c r="D6310" t="s">
        <v>92</v>
      </c>
      <c r="E6310">
        <v>4003</v>
      </c>
      <c r="F6310">
        <v>3</v>
      </c>
    </row>
    <row r="6311" spans="1:6">
      <c r="A6311">
        <v>4829</v>
      </c>
      <c r="B6311">
        <v>13</v>
      </c>
      <c r="C6311" t="s">
        <v>62</v>
      </c>
      <c r="D6311" t="s">
        <v>92</v>
      </c>
      <c r="E6311">
        <v>4047</v>
      </c>
      <c r="F6311">
        <v>3</v>
      </c>
    </row>
    <row r="6312" spans="1:6">
      <c r="A6312">
        <v>4829</v>
      </c>
      <c r="B6312">
        <v>13</v>
      </c>
      <c r="C6312" t="s">
        <v>62</v>
      </c>
      <c r="D6312" t="s">
        <v>92</v>
      </c>
      <c r="E6312">
        <v>2756</v>
      </c>
      <c r="F6312">
        <v>3</v>
      </c>
    </row>
    <row r="6313" spans="1:6">
      <c r="A6313">
        <v>4829</v>
      </c>
      <c r="B6313">
        <v>13</v>
      </c>
      <c r="C6313" t="s">
        <v>62</v>
      </c>
      <c r="D6313" t="s">
        <v>92</v>
      </c>
      <c r="E6313">
        <v>5131</v>
      </c>
      <c r="F6313">
        <v>3</v>
      </c>
    </row>
    <row r="6314" spans="1:6">
      <c r="A6314">
        <v>4829</v>
      </c>
      <c r="B6314">
        <v>13</v>
      </c>
      <c r="C6314" t="s">
        <v>62</v>
      </c>
      <c r="D6314" t="s">
        <v>92</v>
      </c>
      <c r="E6314">
        <v>1038</v>
      </c>
      <c r="F6314">
        <v>3</v>
      </c>
    </row>
    <row r="6315" spans="1:6">
      <c r="A6315">
        <v>4829</v>
      </c>
      <c r="B6315">
        <v>13</v>
      </c>
      <c r="C6315" t="s">
        <v>62</v>
      </c>
      <c r="D6315" t="s">
        <v>92</v>
      </c>
      <c r="E6315">
        <v>2212</v>
      </c>
      <c r="F6315">
        <v>2</v>
      </c>
    </row>
    <row r="6316" spans="1:6">
      <c r="A6316">
        <v>4829</v>
      </c>
      <c r="B6316">
        <v>13</v>
      </c>
      <c r="C6316" t="s">
        <v>62</v>
      </c>
      <c r="D6316" t="s">
        <v>92</v>
      </c>
      <c r="E6316">
        <v>5833</v>
      </c>
      <c r="F6316">
        <v>2</v>
      </c>
    </row>
    <row r="6317" spans="1:6">
      <c r="A6317">
        <v>4829</v>
      </c>
      <c r="B6317">
        <v>13</v>
      </c>
      <c r="C6317" t="s">
        <v>62</v>
      </c>
      <c r="D6317" t="s">
        <v>92</v>
      </c>
      <c r="E6317">
        <v>5004</v>
      </c>
      <c r="F6317">
        <v>2</v>
      </c>
    </row>
    <row r="6318" spans="1:6">
      <c r="A6318">
        <v>4829</v>
      </c>
      <c r="B6318">
        <v>13</v>
      </c>
      <c r="C6318" t="s">
        <v>62</v>
      </c>
      <c r="D6318" t="s">
        <v>92</v>
      </c>
      <c r="E6318">
        <v>3646</v>
      </c>
      <c r="F6318">
        <v>2</v>
      </c>
    </row>
    <row r="6319" spans="1:6">
      <c r="A6319">
        <v>4829</v>
      </c>
      <c r="B6319">
        <v>13</v>
      </c>
      <c r="C6319" t="s">
        <v>62</v>
      </c>
      <c r="D6319" t="s">
        <v>92</v>
      </c>
      <c r="E6319">
        <v>2683</v>
      </c>
      <c r="F6319">
        <v>2</v>
      </c>
    </row>
    <row r="6320" spans="1:6">
      <c r="A6320">
        <v>4829</v>
      </c>
      <c r="B6320">
        <v>13</v>
      </c>
      <c r="C6320" t="s">
        <v>62</v>
      </c>
      <c r="D6320" t="s">
        <v>92</v>
      </c>
      <c r="E6320">
        <v>3474</v>
      </c>
      <c r="F6320">
        <v>2</v>
      </c>
    </row>
    <row r="6321" spans="1:6">
      <c r="A6321">
        <v>4829</v>
      </c>
      <c r="B6321">
        <v>13</v>
      </c>
      <c r="C6321" t="s">
        <v>62</v>
      </c>
      <c r="D6321" t="s">
        <v>92</v>
      </c>
      <c r="E6321">
        <v>4382</v>
      </c>
      <c r="F6321">
        <v>2</v>
      </c>
    </row>
    <row r="6322" spans="1:6">
      <c r="A6322">
        <v>4829</v>
      </c>
      <c r="B6322">
        <v>13</v>
      </c>
      <c r="C6322" t="s">
        <v>62</v>
      </c>
      <c r="D6322" t="s">
        <v>92</v>
      </c>
      <c r="E6322">
        <v>269</v>
      </c>
      <c r="F6322">
        <v>2</v>
      </c>
    </row>
    <row r="6323" spans="1:6">
      <c r="A6323">
        <v>4829</v>
      </c>
      <c r="B6323">
        <v>13</v>
      </c>
      <c r="C6323" t="s">
        <v>62</v>
      </c>
      <c r="D6323" t="s">
        <v>92</v>
      </c>
      <c r="E6323">
        <v>1229</v>
      </c>
      <c r="F6323">
        <v>2</v>
      </c>
    </row>
    <row r="6324" spans="1:6">
      <c r="A6324">
        <v>4829</v>
      </c>
      <c r="B6324">
        <v>13</v>
      </c>
      <c r="C6324" t="s">
        <v>62</v>
      </c>
      <c r="D6324" t="s">
        <v>92</v>
      </c>
      <c r="E6324">
        <v>3888</v>
      </c>
      <c r="F6324">
        <v>2</v>
      </c>
    </row>
    <row r="6325" spans="1:6">
      <c r="A6325">
        <v>4829</v>
      </c>
      <c r="B6325">
        <v>13</v>
      </c>
      <c r="C6325" t="s">
        <v>62</v>
      </c>
      <c r="D6325" t="s">
        <v>92</v>
      </c>
      <c r="E6325">
        <v>3882</v>
      </c>
      <c r="F6325">
        <v>2</v>
      </c>
    </row>
    <row r="6326" spans="1:6">
      <c r="A6326">
        <v>4829</v>
      </c>
      <c r="B6326">
        <v>13</v>
      </c>
      <c r="C6326" t="s">
        <v>62</v>
      </c>
      <c r="D6326" t="s">
        <v>92</v>
      </c>
      <c r="E6326">
        <v>312</v>
      </c>
      <c r="F6326">
        <v>2</v>
      </c>
    </row>
    <row r="6327" spans="1:6">
      <c r="A6327">
        <v>4829</v>
      </c>
      <c r="B6327">
        <v>13</v>
      </c>
      <c r="C6327" t="s">
        <v>62</v>
      </c>
      <c r="D6327" t="s">
        <v>92</v>
      </c>
      <c r="E6327">
        <v>2605</v>
      </c>
      <c r="F6327">
        <v>2</v>
      </c>
    </row>
    <row r="6328" spans="1:6">
      <c r="A6328">
        <v>4829</v>
      </c>
      <c r="B6328">
        <v>13</v>
      </c>
      <c r="C6328" t="s">
        <v>62</v>
      </c>
      <c r="D6328" t="s">
        <v>92</v>
      </c>
      <c r="E6328">
        <v>4838</v>
      </c>
      <c r="F6328">
        <v>2</v>
      </c>
    </row>
    <row r="6329" spans="1:6">
      <c r="A6329">
        <v>4829</v>
      </c>
      <c r="B6329">
        <v>13</v>
      </c>
      <c r="C6329" t="s">
        <v>62</v>
      </c>
      <c r="D6329" t="s">
        <v>92</v>
      </c>
      <c r="E6329">
        <v>1108</v>
      </c>
      <c r="F6329">
        <v>2</v>
      </c>
    </row>
    <row r="6330" spans="1:6">
      <c r="A6330">
        <v>4829</v>
      </c>
      <c r="B6330">
        <v>13</v>
      </c>
      <c r="C6330" t="s">
        <v>62</v>
      </c>
      <c r="D6330" t="s">
        <v>92</v>
      </c>
      <c r="E6330">
        <v>1285</v>
      </c>
      <c r="F6330">
        <v>2</v>
      </c>
    </row>
    <row r="6331" spans="1:6">
      <c r="A6331">
        <v>4829</v>
      </c>
      <c r="B6331">
        <v>13</v>
      </c>
      <c r="C6331" t="s">
        <v>62</v>
      </c>
      <c r="D6331" t="s">
        <v>92</v>
      </c>
      <c r="E6331">
        <v>2118</v>
      </c>
      <c r="F6331">
        <v>2</v>
      </c>
    </row>
    <row r="6332" spans="1:6">
      <c r="A6332">
        <v>4829</v>
      </c>
      <c r="B6332">
        <v>13</v>
      </c>
      <c r="C6332" t="s">
        <v>62</v>
      </c>
      <c r="D6332" t="s">
        <v>92</v>
      </c>
      <c r="E6332">
        <v>1126</v>
      </c>
      <c r="F6332">
        <v>2</v>
      </c>
    </row>
    <row r="6333" spans="1:6">
      <c r="A6333">
        <v>4829</v>
      </c>
      <c r="B6333">
        <v>13</v>
      </c>
      <c r="C6333" t="s">
        <v>62</v>
      </c>
      <c r="D6333" t="s">
        <v>92</v>
      </c>
      <c r="E6333">
        <v>3794</v>
      </c>
      <c r="F6333">
        <v>2</v>
      </c>
    </row>
    <row r="6334" spans="1:6">
      <c r="A6334">
        <v>4829</v>
      </c>
      <c r="B6334">
        <v>13</v>
      </c>
      <c r="C6334" t="s">
        <v>62</v>
      </c>
      <c r="D6334" t="s">
        <v>92</v>
      </c>
      <c r="E6334">
        <v>5501</v>
      </c>
      <c r="F6334">
        <v>2</v>
      </c>
    </row>
    <row r="6335" spans="1:6">
      <c r="A6335">
        <v>4829</v>
      </c>
      <c r="B6335">
        <v>13</v>
      </c>
      <c r="C6335" t="s">
        <v>62</v>
      </c>
      <c r="D6335" t="s">
        <v>92</v>
      </c>
      <c r="E6335">
        <v>4707</v>
      </c>
      <c r="F6335">
        <v>2</v>
      </c>
    </row>
    <row r="6336" spans="1:6">
      <c r="A6336">
        <v>4829</v>
      </c>
      <c r="B6336">
        <v>13</v>
      </c>
      <c r="C6336" t="s">
        <v>62</v>
      </c>
      <c r="D6336" t="s">
        <v>92</v>
      </c>
      <c r="E6336">
        <v>1233</v>
      </c>
      <c r="F6336">
        <v>2</v>
      </c>
    </row>
    <row r="6337" spans="1:6">
      <c r="A6337">
        <v>4829</v>
      </c>
      <c r="B6337">
        <v>13</v>
      </c>
      <c r="C6337" t="s">
        <v>62</v>
      </c>
      <c r="D6337" t="s">
        <v>92</v>
      </c>
      <c r="E6337">
        <v>2631</v>
      </c>
      <c r="F6337">
        <v>2</v>
      </c>
    </row>
    <row r="6338" spans="1:6">
      <c r="A6338">
        <v>4829</v>
      </c>
      <c r="B6338">
        <v>13</v>
      </c>
      <c r="C6338" t="s">
        <v>62</v>
      </c>
      <c r="D6338" t="s">
        <v>92</v>
      </c>
      <c r="E6338">
        <v>3710</v>
      </c>
      <c r="F6338">
        <v>2</v>
      </c>
    </row>
    <row r="6339" spans="1:6">
      <c r="A6339">
        <v>4829</v>
      </c>
      <c r="B6339">
        <v>13</v>
      </c>
      <c r="C6339" t="s">
        <v>62</v>
      </c>
      <c r="D6339" t="s">
        <v>92</v>
      </c>
      <c r="E6339">
        <v>223</v>
      </c>
      <c r="F6339">
        <v>2</v>
      </c>
    </row>
    <row r="6340" spans="1:6">
      <c r="A6340">
        <v>4829</v>
      </c>
      <c r="B6340">
        <v>13</v>
      </c>
      <c r="C6340" t="s">
        <v>62</v>
      </c>
      <c r="D6340" t="s">
        <v>92</v>
      </c>
      <c r="E6340">
        <v>2134</v>
      </c>
      <c r="F6340">
        <v>2</v>
      </c>
    </row>
    <row r="6341" spans="1:6">
      <c r="A6341">
        <v>4829</v>
      </c>
      <c r="B6341">
        <v>13</v>
      </c>
      <c r="C6341" t="s">
        <v>62</v>
      </c>
      <c r="D6341" t="s">
        <v>92</v>
      </c>
      <c r="E6341">
        <v>5173</v>
      </c>
      <c r="F6341">
        <v>2</v>
      </c>
    </row>
    <row r="6342" spans="1:6">
      <c r="A6342">
        <v>4829</v>
      </c>
      <c r="B6342">
        <v>13</v>
      </c>
      <c r="C6342" t="s">
        <v>62</v>
      </c>
      <c r="D6342" t="s">
        <v>92</v>
      </c>
      <c r="E6342">
        <v>4634</v>
      </c>
      <c r="F6342">
        <v>2</v>
      </c>
    </row>
    <row r="6343" spans="1:6">
      <c r="A6343">
        <v>4829</v>
      </c>
      <c r="B6343">
        <v>13</v>
      </c>
      <c r="C6343" t="s">
        <v>62</v>
      </c>
      <c r="D6343" t="s">
        <v>92</v>
      </c>
      <c r="E6343">
        <v>2720</v>
      </c>
      <c r="F6343">
        <v>2</v>
      </c>
    </row>
    <row r="6344" spans="1:6">
      <c r="A6344">
        <v>4829</v>
      </c>
      <c r="B6344">
        <v>13</v>
      </c>
      <c r="C6344" t="s">
        <v>62</v>
      </c>
      <c r="D6344" t="s">
        <v>92</v>
      </c>
      <c r="E6344">
        <v>2309</v>
      </c>
      <c r="F6344">
        <v>2</v>
      </c>
    </row>
    <row r="6345" spans="1:6">
      <c r="A6345">
        <v>4829</v>
      </c>
      <c r="B6345">
        <v>13</v>
      </c>
      <c r="C6345" t="s">
        <v>62</v>
      </c>
      <c r="D6345" t="s">
        <v>92</v>
      </c>
      <c r="E6345">
        <v>3230</v>
      </c>
      <c r="F6345">
        <v>2</v>
      </c>
    </row>
    <row r="6346" spans="1:6">
      <c r="A6346">
        <v>4829</v>
      </c>
      <c r="B6346">
        <v>13</v>
      </c>
      <c r="C6346" t="s">
        <v>62</v>
      </c>
      <c r="D6346" t="s">
        <v>92</v>
      </c>
      <c r="E6346">
        <v>5587</v>
      </c>
      <c r="F6346">
        <v>1</v>
      </c>
    </row>
    <row r="6347" spans="1:6">
      <c r="A6347">
        <v>4829</v>
      </c>
      <c r="B6347">
        <v>13</v>
      </c>
      <c r="C6347" t="s">
        <v>62</v>
      </c>
      <c r="D6347" t="s">
        <v>92</v>
      </c>
      <c r="E6347">
        <v>1313</v>
      </c>
      <c r="F6347">
        <v>1</v>
      </c>
    </row>
    <row r="6348" spans="1:6">
      <c r="A6348">
        <v>4829</v>
      </c>
      <c r="B6348">
        <v>13</v>
      </c>
      <c r="C6348" t="s">
        <v>62</v>
      </c>
      <c r="D6348" t="s">
        <v>92</v>
      </c>
      <c r="E6348">
        <v>43</v>
      </c>
      <c r="F6348">
        <v>1</v>
      </c>
    </row>
    <row r="6349" spans="1:6">
      <c r="A6349">
        <v>4829</v>
      </c>
      <c r="B6349">
        <v>13</v>
      </c>
      <c r="C6349" t="s">
        <v>62</v>
      </c>
      <c r="D6349" t="s">
        <v>92</v>
      </c>
      <c r="E6349">
        <v>5599</v>
      </c>
      <c r="F6349">
        <v>1</v>
      </c>
    </row>
    <row r="6350" spans="1:6">
      <c r="A6350">
        <v>4829</v>
      </c>
      <c r="B6350">
        <v>13</v>
      </c>
      <c r="C6350" t="s">
        <v>62</v>
      </c>
      <c r="D6350" t="s">
        <v>92</v>
      </c>
      <c r="E6350">
        <v>3861</v>
      </c>
      <c r="F6350">
        <v>1</v>
      </c>
    </row>
    <row r="6351" spans="1:6">
      <c r="A6351">
        <v>4829</v>
      </c>
      <c r="B6351">
        <v>13</v>
      </c>
      <c r="C6351" t="s">
        <v>62</v>
      </c>
      <c r="D6351" t="s">
        <v>92</v>
      </c>
      <c r="E6351">
        <v>4805</v>
      </c>
      <c r="F6351">
        <v>1</v>
      </c>
    </row>
    <row r="6352" spans="1:6">
      <c r="A6352">
        <v>4829</v>
      </c>
      <c r="B6352">
        <v>13</v>
      </c>
      <c r="C6352" t="s">
        <v>62</v>
      </c>
      <c r="D6352" t="s">
        <v>92</v>
      </c>
      <c r="E6352">
        <v>1121</v>
      </c>
      <c r="F6352">
        <v>1</v>
      </c>
    </row>
    <row r="6353" spans="1:6">
      <c r="A6353">
        <v>4829</v>
      </c>
      <c r="B6353">
        <v>13</v>
      </c>
      <c r="C6353" t="s">
        <v>62</v>
      </c>
      <c r="D6353" t="s">
        <v>92</v>
      </c>
      <c r="E6353">
        <v>248</v>
      </c>
      <c r="F6353">
        <v>1</v>
      </c>
    </row>
    <row r="6354" spans="1:6">
      <c r="A6354">
        <v>4829</v>
      </c>
      <c r="B6354">
        <v>13</v>
      </c>
      <c r="C6354" t="s">
        <v>62</v>
      </c>
      <c r="D6354" t="s">
        <v>92</v>
      </c>
      <c r="E6354">
        <v>2401</v>
      </c>
      <c r="F6354">
        <v>1</v>
      </c>
    </row>
    <row r="6355" spans="1:6">
      <c r="A6355">
        <v>4829</v>
      </c>
      <c r="B6355">
        <v>13</v>
      </c>
      <c r="C6355" t="s">
        <v>62</v>
      </c>
      <c r="D6355" t="s">
        <v>92</v>
      </c>
      <c r="E6355">
        <v>2011</v>
      </c>
      <c r="F6355">
        <v>1</v>
      </c>
    </row>
    <row r="6356" spans="1:6">
      <c r="A6356">
        <v>4829</v>
      </c>
      <c r="B6356">
        <v>13</v>
      </c>
      <c r="C6356" t="s">
        <v>62</v>
      </c>
      <c r="D6356" t="s">
        <v>92</v>
      </c>
      <c r="E6356">
        <v>2242</v>
      </c>
      <c r="F6356">
        <v>1</v>
      </c>
    </row>
    <row r="6357" spans="1:6">
      <c r="A6357">
        <v>4829</v>
      </c>
      <c r="B6357">
        <v>13</v>
      </c>
      <c r="C6357" t="s">
        <v>62</v>
      </c>
      <c r="D6357" t="s">
        <v>92</v>
      </c>
      <c r="E6357">
        <v>5053</v>
      </c>
      <c r="F6357">
        <v>1</v>
      </c>
    </row>
    <row r="6358" spans="1:6">
      <c r="A6358">
        <v>4829</v>
      </c>
      <c r="B6358">
        <v>13</v>
      </c>
      <c r="C6358" t="s">
        <v>62</v>
      </c>
      <c r="D6358" t="s">
        <v>92</v>
      </c>
      <c r="E6358">
        <v>4949</v>
      </c>
      <c r="F6358">
        <v>1</v>
      </c>
    </row>
    <row r="6359" spans="1:6">
      <c r="A6359">
        <v>4829</v>
      </c>
      <c r="B6359">
        <v>13</v>
      </c>
      <c r="C6359" t="s">
        <v>62</v>
      </c>
      <c r="D6359" t="s">
        <v>92</v>
      </c>
      <c r="E6359">
        <v>5634</v>
      </c>
      <c r="F6359">
        <v>1</v>
      </c>
    </row>
    <row r="6360" spans="1:6">
      <c r="A6360">
        <v>4829</v>
      </c>
      <c r="B6360">
        <v>13</v>
      </c>
      <c r="C6360" t="s">
        <v>62</v>
      </c>
      <c r="D6360" t="s">
        <v>92</v>
      </c>
      <c r="E6360">
        <v>3279</v>
      </c>
      <c r="F6360">
        <v>1</v>
      </c>
    </row>
    <row r="6361" spans="1:6">
      <c r="A6361">
        <v>4829</v>
      </c>
      <c r="B6361">
        <v>13</v>
      </c>
      <c r="C6361" t="s">
        <v>62</v>
      </c>
      <c r="D6361" t="s">
        <v>92</v>
      </c>
      <c r="E6361">
        <v>3021</v>
      </c>
      <c r="F6361">
        <v>1</v>
      </c>
    </row>
    <row r="6362" spans="1:6">
      <c r="A6362">
        <v>4829</v>
      </c>
      <c r="B6362">
        <v>13</v>
      </c>
      <c r="C6362" t="s">
        <v>62</v>
      </c>
      <c r="D6362" t="s">
        <v>92</v>
      </c>
      <c r="E6362">
        <v>208</v>
      </c>
      <c r="F6362">
        <v>1</v>
      </c>
    </row>
    <row r="6363" spans="1:6">
      <c r="A6363">
        <v>4829</v>
      </c>
      <c r="B6363">
        <v>13</v>
      </c>
      <c r="C6363" t="s">
        <v>62</v>
      </c>
      <c r="D6363" t="s">
        <v>92</v>
      </c>
      <c r="E6363">
        <v>3283</v>
      </c>
      <c r="F6363">
        <v>1</v>
      </c>
    </row>
    <row r="6364" spans="1:6">
      <c r="A6364">
        <v>4829</v>
      </c>
      <c r="B6364">
        <v>13</v>
      </c>
      <c r="C6364" t="s">
        <v>62</v>
      </c>
      <c r="D6364" t="s">
        <v>92</v>
      </c>
      <c r="E6364">
        <v>5957</v>
      </c>
      <c r="F6364">
        <v>1</v>
      </c>
    </row>
    <row r="6365" spans="1:6">
      <c r="A6365">
        <v>4829</v>
      </c>
      <c r="B6365">
        <v>13</v>
      </c>
      <c r="C6365" t="s">
        <v>62</v>
      </c>
      <c r="D6365" t="s">
        <v>92</v>
      </c>
      <c r="E6365">
        <v>5815</v>
      </c>
      <c r="F6365">
        <v>1</v>
      </c>
    </row>
    <row r="6366" spans="1:6">
      <c r="A6366">
        <v>4829</v>
      </c>
      <c r="B6366">
        <v>13</v>
      </c>
      <c r="C6366" t="s">
        <v>62</v>
      </c>
      <c r="D6366" t="s">
        <v>92</v>
      </c>
      <c r="E6366">
        <v>196</v>
      </c>
      <c r="F6366">
        <v>1</v>
      </c>
    </row>
    <row r="6367" spans="1:6">
      <c r="A6367">
        <v>4829</v>
      </c>
      <c r="B6367">
        <v>13</v>
      </c>
      <c r="C6367" t="s">
        <v>62</v>
      </c>
      <c r="D6367" t="s">
        <v>92</v>
      </c>
      <c r="E6367">
        <v>5679</v>
      </c>
      <c r="F6367">
        <v>1</v>
      </c>
    </row>
    <row r="6368" spans="1:6">
      <c r="A6368">
        <v>4829</v>
      </c>
      <c r="B6368">
        <v>13</v>
      </c>
      <c r="C6368" t="s">
        <v>62</v>
      </c>
      <c r="D6368" t="s">
        <v>92</v>
      </c>
      <c r="E6368">
        <v>2582</v>
      </c>
      <c r="F6368">
        <v>1</v>
      </c>
    </row>
    <row r="6369" spans="1:6">
      <c r="A6369">
        <v>4829</v>
      </c>
      <c r="B6369">
        <v>13</v>
      </c>
      <c r="C6369" t="s">
        <v>62</v>
      </c>
      <c r="D6369" t="s">
        <v>92</v>
      </c>
      <c r="E6369">
        <v>2355</v>
      </c>
      <c r="F6369">
        <v>1</v>
      </c>
    </row>
    <row r="6370" spans="1:6">
      <c r="A6370">
        <v>4829</v>
      </c>
      <c r="B6370">
        <v>13</v>
      </c>
      <c r="C6370" t="s">
        <v>62</v>
      </c>
      <c r="D6370" t="s">
        <v>92</v>
      </c>
      <c r="E6370">
        <v>4811</v>
      </c>
      <c r="F6370">
        <v>1</v>
      </c>
    </row>
    <row r="6371" spans="1:6">
      <c r="A6371">
        <v>4829</v>
      </c>
      <c r="B6371">
        <v>13</v>
      </c>
      <c r="C6371" t="s">
        <v>62</v>
      </c>
      <c r="D6371" t="s">
        <v>92</v>
      </c>
      <c r="E6371">
        <v>1102</v>
      </c>
      <c r="F6371">
        <v>1</v>
      </c>
    </row>
    <row r="6372" spans="1:6">
      <c r="A6372">
        <v>4829</v>
      </c>
      <c r="B6372">
        <v>13</v>
      </c>
      <c r="C6372" t="s">
        <v>62</v>
      </c>
      <c r="D6372" t="s">
        <v>92</v>
      </c>
      <c r="E6372">
        <v>3669</v>
      </c>
      <c r="F6372">
        <v>1</v>
      </c>
    </row>
    <row r="6373" spans="1:6">
      <c r="A6373">
        <v>4829</v>
      </c>
      <c r="B6373">
        <v>13</v>
      </c>
      <c r="C6373" t="s">
        <v>62</v>
      </c>
      <c r="D6373" t="s">
        <v>92</v>
      </c>
      <c r="E6373">
        <v>218</v>
      </c>
      <c r="F6373">
        <v>1</v>
      </c>
    </row>
    <row r="6374" spans="1:6">
      <c r="A6374">
        <v>4829</v>
      </c>
      <c r="B6374">
        <v>13</v>
      </c>
      <c r="C6374" t="s">
        <v>62</v>
      </c>
      <c r="D6374" t="s">
        <v>92</v>
      </c>
      <c r="E6374">
        <v>5618</v>
      </c>
      <c r="F6374">
        <v>1</v>
      </c>
    </row>
    <row r="6375" spans="1:6">
      <c r="A6375">
        <v>4829</v>
      </c>
      <c r="B6375">
        <v>13</v>
      </c>
      <c r="C6375" t="s">
        <v>62</v>
      </c>
      <c r="D6375" t="s">
        <v>92</v>
      </c>
      <c r="E6375">
        <v>2290</v>
      </c>
      <c r="F6375">
        <v>1</v>
      </c>
    </row>
    <row r="6376" spans="1:6">
      <c r="A6376">
        <v>4829</v>
      </c>
      <c r="B6376">
        <v>13</v>
      </c>
      <c r="C6376" t="s">
        <v>62</v>
      </c>
      <c r="D6376" t="s">
        <v>92</v>
      </c>
      <c r="E6376">
        <v>4373</v>
      </c>
      <c r="F6376">
        <v>1</v>
      </c>
    </row>
    <row r="6377" spans="1:6">
      <c r="A6377">
        <v>4829</v>
      </c>
      <c r="B6377">
        <v>13</v>
      </c>
      <c r="C6377" t="s">
        <v>62</v>
      </c>
      <c r="D6377" t="s">
        <v>92</v>
      </c>
      <c r="E6377">
        <v>316</v>
      </c>
      <c r="F6377">
        <v>1</v>
      </c>
    </row>
    <row r="6378" spans="1:6">
      <c r="A6378">
        <v>4829</v>
      </c>
      <c r="B6378">
        <v>13</v>
      </c>
      <c r="C6378" t="s">
        <v>62</v>
      </c>
      <c r="D6378" t="s">
        <v>92</v>
      </c>
      <c r="E6378">
        <v>3008</v>
      </c>
      <c r="F6378">
        <v>1</v>
      </c>
    </row>
    <row r="6379" spans="1:6">
      <c r="A6379">
        <v>4829</v>
      </c>
      <c r="B6379">
        <v>13</v>
      </c>
      <c r="C6379" t="s">
        <v>62</v>
      </c>
      <c r="D6379" t="s">
        <v>92</v>
      </c>
      <c r="E6379">
        <v>4102</v>
      </c>
      <c r="F6379">
        <v>1</v>
      </c>
    </row>
    <row r="6380" spans="1:6">
      <c r="A6380">
        <v>4829</v>
      </c>
      <c r="B6380">
        <v>13</v>
      </c>
      <c r="C6380" t="s">
        <v>62</v>
      </c>
      <c r="D6380" t="s">
        <v>92</v>
      </c>
      <c r="E6380">
        <v>2136</v>
      </c>
      <c r="F6380">
        <v>1</v>
      </c>
    </row>
    <row r="6381" spans="1:6">
      <c r="A6381">
        <v>4829</v>
      </c>
      <c r="B6381">
        <v>13</v>
      </c>
      <c r="C6381" t="s">
        <v>62</v>
      </c>
      <c r="D6381" t="s">
        <v>92</v>
      </c>
      <c r="E6381">
        <v>3256</v>
      </c>
      <c r="F6381">
        <v>1</v>
      </c>
    </row>
    <row r="6382" spans="1:6">
      <c r="A6382">
        <v>4829</v>
      </c>
      <c r="B6382">
        <v>13</v>
      </c>
      <c r="C6382" t="s">
        <v>62</v>
      </c>
      <c r="D6382" t="s">
        <v>92</v>
      </c>
      <c r="E6382">
        <v>2278</v>
      </c>
      <c r="F6382">
        <v>1</v>
      </c>
    </row>
    <row r="6383" spans="1:6">
      <c r="A6383">
        <v>4829</v>
      </c>
      <c r="B6383">
        <v>13</v>
      </c>
      <c r="C6383" t="s">
        <v>62</v>
      </c>
      <c r="D6383" t="s">
        <v>92</v>
      </c>
      <c r="E6383">
        <v>4155</v>
      </c>
      <c r="F6383">
        <v>1</v>
      </c>
    </row>
    <row r="6384" spans="1:6">
      <c r="A6384">
        <v>4829</v>
      </c>
      <c r="B6384">
        <v>13</v>
      </c>
      <c r="C6384" t="s">
        <v>62</v>
      </c>
      <c r="D6384" t="s">
        <v>92</v>
      </c>
      <c r="E6384">
        <v>3427</v>
      </c>
      <c r="F6384">
        <v>1</v>
      </c>
    </row>
    <row r="6385" spans="1:6">
      <c r="A6385">
        <v>4829</v>
      </c>
      <c r="B6385">
        <v>13</v>
      </c>
      <c r="C6385" t="s">
        <v>62</v>
      </c>
      <c r="D6385" t="s">
        <v>92</v>
      </c>
      <c r="E6385">
        <v>5552</v>
      </c>
      <c r="F6385">
        <v>1</v>
      </c>
    </row>
    <row r="6386" spans="1:6">
      <c r="A6386">
        <v>4829</v>
      </c>
      <c r="B6386">
        <v>13</v>
      </c>
      <c r="C6386" t="s">
        <v>62</v>
      </c>
      <c r="D6386" t="s">
        <v>92</v>
      </c>
      <c r="E6386">
        <v>4506</v>
      </c>
      <c r="F6386">
        <v>1</v>
      </c>
    </row>
    <row r="6387" spans="1:6">
      <c r="A6387">
        <v>4829</v>
      </c>
      <c r="B6387">
        <v>13</v>
      </c>
      <c r="C6387" t="s">
        <v>62</v>
      </c>
      <c r="D6387" t="s">
        <v>92</v>
      </c>
      <c r="E6387">
        <v>5185</v>
      </c>
      <c r="F6387">
        <v>1</v>
      </c>
    </row>
    <row r="6388" spans="1:6">
      <c r="A6388">
        <v>4829</v>
      </c>
      <c r="B6388">
        <v>13</v>
      </c>
      <c r="C6388" t="s">
        <v>62</v>
      </c>
      <c r="D6388" t="s">
        <v>92</v>
      </c>
      <c r="E6388">
        <v>3268</v>
      </c>
      <c r="F6388">
        <v>1</v>
      </c>
    </row>
    <row r="6389" spans="1:6">
      <c r="A6389">
        <v>4829</v>
      </c>
      <c r="B6389">
        <v>13</v>
      </c>
      <c r="C6389" t="s">
        <v>62</v>
      </c>
      <c r="D6389" t="s">
        <v>92</v>
      </c>
      <c r="E6389">
        <v>5474</v>
      </c>
      <c r="F6389">
        <v>1</v>
      </c>
    </row>
    <row r="6390" spans="1:6">
      <c r="A6390">
        <v>4829</v>
      </c>
      <c r="B6390">
        <v>13</v>
      </c>
      <c r="C6390" t="s">
        <v>62</v>
      </c>
      <c r="D6390" t="s">
        <v>92</v>
      </c>
      <c r="E6390">
        <v>4557</v>
      </c>
      <c r="F6390">
        <v>1</v>
      </c>
    </row>
    <row r="6391" spans="1:6">
      <c r="A6391">
        <v>4829</v>
      </c>
      <c r="B6391">
        <v>13</v>
      </c>
      <c r="C6391" t="s">
        <v>62</v>
      </c>
      <c r="D6391" t="s">
        <v>92</v>
      </c>
      <c r="E6391">
        <v>5071</v>
      </c>
      <c r="F6391">
        <v>1</v>
      </c>
    </row>
    <row r="6392" spans="1:6">
      <c r="A6392">
        <v>4829</v>
      </c>
      <c r="B6392">
        <v>13</v>
      </c>
      <c r="C6392" t="s">
        <v>62</v>
      </c>
      <c r="D6392" t="s">
        <v>92</v>
      </c>
      <c r="E6392">
        <v>2417</v>
      </c>
      <c r="F6392">
        <v>1</v>
      </c>
    </row>
    <row r="6393" spans="1:6">
      <c r="A6393">
        <v>4829</v>
      </c>
      <c r="B6393">
        <v>13</v>
      </c>
      <c r="C6393" t="s">
        <v>62</v>
      </c>
      <c r="D6393" t="s">
        <v>92</v>
      </c>
      <c r="E6393">
        <v>5399</v>
      </c>
      <c r="F6393">
        <v>1</v>
      </c>
    </row>
    <row r="6394" spans="1:6">
      <c r="A6394">
        <v>4829</v>
      </c>
      <c r="B6394">
        <v>13</v>
      </c>
      <c r="C6394" t="s">
        <v>62</v>
      </c>
      <c r="D6394" t="s">
        <v>92</v>
      </c>
      <c r="E6394">
        <v>3770</v>
      </c>
      <c r="F6394">
        <v>1</v>
      </c>
    </row>
    <row r="6395" spans="1:6">
      <c r="A6395">
        <v>4829</v>
      </c>
      <c r="B6395">
        <v>13</v>
      </c>
      <c r="C6395" t="s">
        <v>62</v>
      </c>
      <c r="D6395" t="s">
        <v>92</v>
      </c>
      <c r="E6395">
        <v>2854</v>
      </c>
      <c r="F6395">
        <v>1</v>
      </c>
    </row>
    <row r="6396" spans="1:6">
      <c r="A6396">
        <v>4829</v>
      </c>
      <c r="B6396">
        <v>13</v>
      </c>
      <c r="C6396" t="s">
        <v>62</v>
      </c>
      <c r="D6396" t="s">
        <v>92</v>
      </c>
      <c r="E6396">
        <v>1062</v>
      </c>
      <c r="F6396">
        <v>1</v>
      </c>
    </row>
    <row r="6397" spans="1:6">
      <c r="A6397">
        <v>4829</v>
      </c>
      <c r="B6397">
        <v>13</v>
      </c>
      <c r="C6397" t="s">
        <v>62</v>
      </c>
      <c r="D6397" t="s">
        <v>92</v>
      </c>
      <c r="E6397">
        <v>3409</v>
      </c>
      <c r="F6397">
        <v>1</v>
      </c>
    </row>
    <row r="6398" spans="1:6">
      <c r="A6398">
        <v>4829</v>
      </c>
      <c r="B6398">
        <v>13</v>
      </c>
      <c r="C6398" t="s">
        <v>62</v>
      </c>
      <c r="D6398" t="s">
        <v>92</v>
      </c>
      <c r="E6398">
        <v>4185</v>
      </c>
      <c r="F6398">
        <v>1</v>
      </c>
    </row>
    <row r="6399" spans="1:6">
      <c r="A6399">
        <v>4829</v>
      </c>
      <c r="B6399">
        <v>13</v>
      </c>
      <c r="C6399" t="s">
        <v>62</v>
      </c>
      <c r="D6399" t="s">
        <v>92</v>
      </c>
      <c r="E6399">
        <v>256</v>
      </c>
      <c r="F6399">
        <v>1</v>
      </c>
    </row>
    <row r="6400" spans="1:6">
      <c r="A6400">
        <v>4829</v>
      </c>
      <c r="B6400">
        <v>13</v>
      </c>
      <c r="C6400" t="s">
        <v>62</v>
      </c>
      <c r="D6400" t="s">
        <v>92</v>
      </c>
      <c r="E6400">
        <v>4937</v>
      </c>
      <c r="F6400">
        <v>1</v>
      </c>
    </row>
    <row r="6401" spans="1:6">
      <c r="A6401">
        <v>4829</v>
      </c>
      <c r="B6401">
        <v>13</v>
      </c>
      <c r="C6401" t="s">
        <v>62</v>
      </c>
      <c r="D6401" t="s">
        <v>92</v>
      </c>
      <c r="E6401">
        <v>4184</v>
      </c>
      <c r="F6401">
        <v>1</v>
      </c>
    </row>
    <row r="6402" spans="1:6">
      <c r="A6402">
        <v>4829</v>
      </c>
      <c r="B6402">
        <v>13</v>
      </c>
      <c r="C6402" t="s">
        <v>62</v>
      </c>
      <c r="D6402" t="s">
        <v>92</v>
      </c>
      <c r="E6402">
        <v>220</v>
      </c>
      <c r="F6402">
        <v>1</v>
      </c>
    </row>
    <row r="6403" spans="1:6">
      <c r="A6403">
        <v>4829</v>
      </c>
      <c r="B6403">
        <v>13</v>
      </c>
      <c r="C6403" t="s">
        <v>62</v>
      </c>
      <c r="D6403" t="s">
        <v>92</v>
      </c>
      <c r="E6403">
        <v>5906</v>
      </c>
      <c r="F6403">
        <v>1</v>
      </c>
    </row>
    <row r="6404" spans="1:6">
      <c r="A6404">
        <v>4829</v>
      </c>
      <c r="B6404">
        <v>13</v>
      </c>
      <c r="C6404" t="s">
        <v>62</v>
      </c>
      <c r="D6404" t="s">
        <v>92</v>
      </c>
      <c r="E6404">
        <v>4868</v>
      </c>
      <c r="F6404">
        <v>1</v>
      </c>
    </row>
    <row r="6405" spans="1:6">
      <c r="A6405">
        <v>4829</v>
      </c>
      <c r="B6405">
        <v>13</v>
      </c>
      <c r="C6405" t="s">
        <v>62</v>
      </c>
      <c r="D6405" t="s">
        <v>92</v>
      </c>
      <c r="E6405">
        <v>1323</v>
      </c>
      <c r="F6405">
        <v>1</v>
      </c>
    </row>
    <row r="6406" spans="1:6">
      <c r="A6406">
        <v>4829</v>
      </c>
      <c r="B6406">
        <v>13</v>
      </c>
      <c r="C6406" t="s">
        <v>62</v>
      </c>
      <c r="D6406" t="s">
        <v>92</v>
      </c>
      <c r="E6406">
        <v>2446</v>
      </c>
      <c r="F6406">
        <v>1</v>
      </c>
    </row>
    <row r="6407" spans="1:6">
      <c r="A6407">
        <v>4829</v>
      </c>
      <c r="B6407">
        <v>13</v>
      </c>
      <c r="C6407" t="s">
        <v>62</v>
      </c>
      <c r="D6407" t="s">
        <v>92</v>
      </c>
      <c r="E6407">
        <v>3410</v>
      </c>
      <c r="F6407">
        <v>1</v>
      </c>
    </row>
    <row r="6408" spans="1:6">
      <c r="A6408">
        <v>4829</v>
      </c>
      <c r="B6408">
        <v>13</v>
      </c>
      <c r="C6408" t="s">
        <v>62</v>
      </c>
      <c r="D6408" t="s">
        <v>92</v>
      </c>
      <c r="E6408">
        <v>4290</v>
      </c>
      <c r="F6408">
        <v>1</v>
      </c>
    </row>
    <row r="6409" spans="1:6">
      <c r="A6409">
        <v>4829</v>
      </c>
      <c r="B6409">
        <v>13</v>
      </c>
      <c r="C6409" t="s">
        <v>62</v>
      </c>
      <c r="D6409" t="s">
        <v>92</v>
      </c>
      <c r="E6409">
        <v>3327</v>
      </c>
      <c r="F6409">
        <v>1</v>
      </c>
    </row>
    <row r="6410" spans="1:6">
      <c r="A6410">
        <v>4829</v>
      </c>
      <c r="B6410">
        <v>13</v>
      </c>
      <c r="C6410" t="s">
        <v>62</v>
      </c>
      <c r="D6410" t="s">
        <v>92</v>
      </c>
      <c r="E6410">
        <v>6004</v>
      </c>
      <c r="F6410">
        <v>1</v>
      </c>
    </row>
    <row r="6411" spans="1:6">
      <c r="A6411">
        <v>4829</v>
      </c>
      <c r="B6411">
        <v>13</v>
      </c>
      <c r="C6411" t="s">
        <v>62</v>
      </c>
      <c r="D6411" t="s">
        <v>92</v>
      </c>
      <c r="E6411">
        <v>5876</v>
      </c>
      <c r="F6411">
        <v>1</v>
      </c>
    </row>
    <row r="6412" spans="1:6">
      <c r="A6412">
        <v>4829</v>
      </c>
      <c r="B6412">
        <v>13</v>
      </c>
      <c r="C6412" t="s">
        <v>62</v>
      </c>
      <c r="D6412" t="s">
        <v>92</v>
      </c>
      <c r="E6412">
        <v>4750</v>
      </c>
      <c r="F6412">
        <v>1</v>
      </c>
    </row>
    <row r="6413" spans="1:6">
      <c r="A6413">
        <v>4829</v>
      </c>
      <c r="B6413">
        <v>13</v>
      </c>
      <c r="C6413" t="s">
        <v>62</v>
      </c>
      <c r="D6413" t="s">
        <v>92</v>
      </c>
      <c r="E6413">
        <v>4818</v>
      </c>
      <c r="F6413">
        <v>1</v>
      </c>
    </row>
    <row r="6414" spans="1:6">
      <c r="A6414">
        <v>4829</v>
      </c>
      <c r="B6414">
        <v>13</v>
      </c>
      <c r="C6414" t="s">
        <v>62</v>
      </c>
      <c r="D6414" t="s">
        <v>92</v>
      </c>
      <c r="E6414">
        <v>4332</v>
      </c>
      <c r="F6414">
        <v>1</v>
      </c>
    </row>
    <row r="6415" spans="1:6">
      <c r="A6415">
        <v>4829</v>
      </c>
      <c r="B6415">
        <v>13</v>
      </c>
      <c r="C6415" t="s">
        <v>62</v>
      </c>
      <c r="D6415" t="s">
        <v>92</v>
      </c>
      <c r="E6415">
        <v>5579</v>
      </c>
      <c r="F6415">
        <v>1</v>
      </c>
    </row>
    <row r="6416" spans="1:6">
      <c r="A6416">
        <v>4829</v>
      </c>
      <c r="B6416">
        <v>13</v>
      </c>
      <c r="C6416" t="s">
        <v>62</v>
      </c>
      <c r="D6416" t="s">
        <v>92</v>
      </c>
      <c r="E6416">
        <v>3689</v>
      </c>
      <c r="F6416">
        <v>1</v>
      </c>
    </row>
    <row r="6417" spans="1:6">
      <c r="A6417">
        <v>4829</v>
      </c>
      <c r="B6417">
        <v>13</v>
      </c>
      <c r="C6417" t="s">
        <v>62</v>
      </c>
      <c r="D6417" t="s">
        <v>92</v>
      </c>
      <c r="E6417">
        <v>5615</v>
      </c>
      <c r="F6417">
        <v>1</v>
      </c>
    </row>
    <row r="6418" spans="1:6">
      <c r="A6418">
        <v>4829</v>
      </c>
      <c r="B6418">
        <v>13</v>
      </c>
      <c r="C6418" t="s">
        <v>62</v>
      </c>
      <c r="D6418" t="s">
        <v>92</v>
      </c>
      <c r="E6418">
        <v>3621</v>
      </c>
      <c r="F6418">
        <v>1</v>
      </c>
    </row>
    <row r="6419" spans="1:6">
      <c r="A6419">
        <v>4829</v>
      </c>
      <c r="B6419">
        <v>13</v>
      </c>
      <c r="C6419" t="s">
        <v>62</v>
      </c>
      <c r="D6419" t="s">
        <v>92</v>
      </c>
      <c r="E6419">
        <v>53</v>
      </c>
      <c r="F6419">
        <v>1</v>
      </c>
    </row>
    <row r="6420" spans="1:6">
      <c r="A6420">
        <v>4829</v>
      </c>
      <c r="B6420">
        <v>13</v>
      </c>
      <c r="C6420" t="s">
        <v>62</v>
      </c>
      <c r="D6420" t="s">
        <v>92</v>
      </c>
      <c r="E6420">
        <v>3322</v>
      </c>
      <c r="F6420">
        <v>1</v>
      </c>
    </row>
    <row r="6421" spans="1:6">
      <c r="A6421">
        <v>4829</v>
      </c>
      <c r="B6421">
        <v>13</v>
      </c>
      <c r="C6421" t="s">
        <v>62</v>
      </c>
      <c r="D6421" t="s">
        <v>92</v>
      </c>
      <c r="E6421">
        <v>4385</v>
      </c>
      <c r="F6421">
        <v>1</v>
      </c>
    </row>
    <row r="6422" spans="1:6">
      <c r="A6422">
        <v>4829</v>
      </c>
      <c r="B6422">
        <v>13</v>
      </c>
      <c r="C6422" t="s">
        <v>62</v>
      </c>
      <c r="D6422" t="s">
        <v>92</v>
      </c>
      <c r="E6422">
        <v>5813</v>
      </c>
      <c r="F6422">
        <v>1</v>
      </c>
    </row>
    <row r="6423" spans="1:6">
      <c r="A6423">
        <v>4829</v>
      </c>
      <c r="B6423">
        <v>13</v>
      </c>
      <c r="C6423" t="s">
        <v>62</v>
      </c>
      <c r="D6423" t="s">
        <v>92</v>
      </c>
      <c r="E6423">
        <v>65</v>
      </c>
      <c r="F6423">
        <v>1</v>
      </c>
    </row>
    <row r="6424" spans="1:6">
      <c r="A6424">
        <v>4829</v>
      </c>
      <c r="B6424">
        <v>13</v>
      </c>
      <c r="C6424" t="s">
        <v>62</v>
      </c>
      <c r="D6424" t="s">
        <v>92</v>
      </c>
      <c r="E6424">
        <v>5655</v>
      </c>
      <c r="F6424">
        <v>1</v>
      </c>
    </row>
    <row r="6425" spans="1:6">
      <c r="A6425">
        <v>4829</v>
      </c>
      <c r="B6425">
        <v>13</v>
      </c>
      <c r="C6425" t="s">
        <v>62</v>
      </c>
      <c r="D6425" t="s">
        <v>92</v>
      </c>
      <c r="E6425">
        <v>3520</v>
      </c>
      <c r="F6425">
        <v>1</v>
      </c>
    </row>
    <row r="6426" spans="1:6">
      <c r="A6426">
        <v>4829</v>
      </c>
      <c r="B6426">
        <v>13</v>
      </c>
      <c r="C6426" t="s">
        <v>62</v>
      </c>
      <c r="D6426" t="s">
        <v>92</v>
      </c>
      <c r="E6426">
        <v>92</v>
      </c>
      <c r="F6426">
        <v>1</v>
      </c>
    </row>
    <row r="6427" spans="1:6">
      <c r="A6427">
        <v>4829</v>
      </c>
      <c r="B6427">
        <v>13</v>
      </c>
      <c r="C6427" t="s">
        <v>62</v>
      </c>
      <c r="D6427" t="s">
        <v>92</v>
      </c>
      <c r="E6427">
        <v>1204</v>
      </c>
      <c r="F6427">
        <v>1</v>
      </c>
    </row>
    <row r="6428" spans="1:6">
      <c r="A6428">
        <v>4829</v>
      </c>
      <c r="B6428">
        <v>14</v>
      </c>
      <c r="C6428" t="s">
        <v>63</v>
      </c>
      <c r="D6428" t="s">
        <v>92</v>
      </c>
      <c r="E6428">
        <v>4879</v>
      </c>
      <c r="F6428">
        <v>54</v>
      </c>
    </row>
    <row r="6429" spans="1:6">
      <c r="A6429">
        <v>4829</v>
      </c>
      <c r="B6429">
        <v>14</v>
      </c>
      <c r="C6429" t="s">
        <v>63</v>
      </c>
      <c r="D6429" t="s">
        <v>92</v>
      </c>
      <c r="E6429">
        <v>2026</v>
      </c>
      <c r="F6429">
        <v>53</v>
      </c>
    </row>
    <row r="6430" spans="1:6">
      <c r="A6430">
        <v>4829</v>
      </c>
      <c r="B6430">
        <v>14</v>
      </c>
      <c r="C6430" t="s">
        <v>63</v>
      </c>
      <c r="D6430" t="s">
        <v>92</v>
      </c>
      <c r="E6430">
        <v>2652</v>
      </c>
      <c r="F6430">
        <v>41</v>
      </c>
    </row>
    <row r="6431" spans="1:6">
      <c r="A6431">
        <v>4829</v>
      </c>
      <c r="B6431">
        <v>14</v>
      </c>
      <c r="C6431" t="s">
        <v>63</v>
      </c>
      <c r="D6431" t="s">
        <v>92</v>
      </c>
      <c r="E6431">
        <v>1260</v>
      </c>
      <c r="F6431">
        <v>36</v>
      </c>
    </row>
    <row r="6432" spans="1:6">
      <c r="A6432">
        <v>4829</v>
      </c>
      <c r="B6432">
        <v>14</v>
      </c>
      <c r="C6432" t="s">
        <v>63</v>
      </c>
      <c r="D6432" t="s">
        <v>92</v>
      </c>
      <c r="E6432">
        <v>1301</v>
      </c>
      <c r="F6432">
        <v>31</v>
      </c>
    </row>
    <row r="6433" spans="1:6">
      <c r="A6433">
        <v>4829</v>
      </c>
      <c r="B6433">
        <v>14</v>
      </c>
      <c r="C6433" t="s">
        <v>63</v>
      </c>
      <c r="D6433" t="s">
        <v>92</v>
      </c>
      <c r="E6433">
        <v>1126</v>
      </c>
      <c r="F6433">
        <v>22</v>
      </c>
    </row>
    <row r="6434" spans="1:6">
      <c r="A6434">
        <v>4829</v>
      </c>
      <c r="B6434">
        <v>14</v>
      </c>
      <c r="C6434" t="s">
        <v>63</v>
      </c>
      <c r="D6434" t="s">
        <v>92</v>
      </c>
      <c r="E6434">
        <v>5688</v>
      </c>
      <c r="F6434">
        <v>21</v>
      </c>
    </row>
    <row r="6435" spans="1:6">
      <c r="A6435">
        <v>4829</v>
      </c>
      <c r="B6435">
        <v>14</v>
      </c>
      <c r="C6435" t="s">
        <v>63</v>
      </c>
      <c r="D6435" t="s">
        <v>92</v>
      </c>
      <c r="E6435">
        <v>1038</v>
      </c>
      <c r="F6435">
        <v>19</v>
      </c>
    </row>
    <row r="6436" spans="1:6">
      <c r="A6436">
        <v>4829</v>
      </c>
      <c r="B6436">
        <v>14</v>
      </c>
      <c r="C6436" t="s">
        <v>63</v>
      </c>
      <c r="D6436" t="s">
        <v>92</v>
      </c>
      <c r="E6436">
        <v>4373</v>
      </c>
      <c r="F6436">
        <v>18</v>
      </c>
    </row>
    <row r="6437" spans="1:6">
      <c r="A6437">
        <v>4829</v>
      </c>
      <c r="B6437">
        <v>14</v>
      </c>
      <c r="C6437" t="s">
        <v>63</v>
      </c>
      <c r="D6437" t="s">
        <v>92</v>
      </c>
      <c r="E6437">
        <v>5501</v>
      </c>
      <c r="F6437">
        <v>15</v>
      </c>
    </row>
    <row r="6438" spans="1:6">
      <c r="A6438">
        <v>4829</v>
      </c>
      <c r="B6438">
        <v>14</v>
      </c>
      <c r="C6438" t="s">
        <v>63</v>
      </c>
      <c r="D6438" t="s">
        <v>92</v>
      </c>
      <c r="E6438">
        <v>5173</v>
      </c>
      <c r="F6438">
        <v>14</v>
      </c>
    </row>
    <row r="6439" spans="1:6">
      <c r="A6439">
        <v>4829</v>
      </c>
      <c r="B6439">
        <v>14</v>
      </c>
      <c r="C6439" t="s">
        <v>63</v>
      </c>
      <c r="D6439" t="s">
        <v>92</v>
      </c>
      <c r="E6439">
        <v>363</v>
      </c>
      <c r="F6439">
        <v>14</v>
      </c>
    </row>
    <row r="6440" spans="1:6">
      <c r="A6440">
        <v>4829</v>
      </c>
      <c r="B6440">
        <v>14</v>
      </c>
      <c r="C6440" t="s">
        <v>63</v>
      </c>
      <c r="D6440" t="s">
        <v>92</v>
      </c>
      <c r="E6440">
        <v>5906</v>
      </c>
      <c r="F6440">
        <v>12</v>
      </c>
    </row>
    <row r="6441" spans="1:6">
      <c r="A6441">
        <v>4829</v>
      </c>
      <c r="B6441">
        <v>14</v>
      </c>
      <c r="C6441" t="s">
        <v>63</v>
      </c>
      <c r="D6441" t="s">
        <v>92</v>
      </c>
      <c r="E6441">
        <v>5670</v>
      </c>
      <c r="F6441">
        <v>12</v>
      </c>
    </row>
    <row r="6442" spans="1:6">
      <c r="A6442">
        <v>4829</v>
      </c>
      <c r="B6442">
        <v>14</v>
      </c>
      <c r="C6442" t="s">
        <v>63</v>
      </c>
      <c r="D6442" t="s">
        <v>92</v>
      </c>
      <c r="E6442">
        <v>2212</v>
      </c>
      <c r="F6442">
        <v>9</v>
      </c>
    </row>
    <row r="6443" spans="1:6">
      <c r="A6443">
        <v>4829</v>
      </c>
      <c r="B6443">
        <v>14</v>
      </c>
      <c r="C6443" t="s">
        <v>63</v>
      </c>
      <c r="D6443" t="s">
        <v>92</v>
      </c>
      <c r="E6443">
        <v>5876</v>
      </c>
      <c r="F6443">
        <v>9</v>
      </c>
    </row>
    <row r="6444" spans="1:6">
      <c r="A6444">
        <v>4829</v>
      </c>
      <c r="B6444">
        <v>14</v>
      </c>
      <c r="C6444" t="s">
        <v>63</v>
      </c>
      <c r="D6444" t="s">
        <v>92</v>
      </c>
      <c r="E6444">
        <v>4738</v>
      </c>
      <c r="F6444">
        <v>6</v>
      </c>
    </row>
    <row r="6445" spans="1:6">
      <c r="A6445">
        <v>4829</v>
      </c>
      <c r="B6445">
        <v>14</v>
      </c>
      <c r="C6445" t="s">
        <v>63</v>
      </c>
      <c r="D6445" t="s">
        <v>92</v>
      </c>
      <c r="E6445">
        <v>3710</v>
      </c>
      <c r="F6445">
        <v>6</v>
      </c>
    </row>
    <row r="6446" spans="1:6">
      <c r="A6446">
        <v>4829</v>
      </c>
      <c r="B6446">
        <v>14</v>
      </c>
      <c r="C6446" t="s">
        <v>63</v>
      </c>
      <c r="D6446" t="s">
        <v>92</v>
      </c>
      <c r="E6446">
        <v>2416</v>
      </c>
      <c r="F6446">
        <v>6</v>
      </c>
    </row>
    <row r="6447" spans="1:6">
      <c r="A6447">
        <v>4829</v>
      </c>
      <c r="B6447">
        <v>14</v>
      </c>
      <c r="C6447" t="s">
        <v>63</v>
      </c>
      <c r="D6447" t="s">
        <v>92</v>
      </c>
      <c r="E6447">
        <v>354</v>
      </c>
      <c r="F6447">
        <v>5</v>
      </c>
    </row>
    <row r="6448" spans="1:6">
      <c r="A6448">
        <v>4829</v>
      </c>
      <c r="B6448">
        <v>14</v>
      </c>
      <c r="C6448" t="s">
        <v>63</v>
      </c>
      <c r="D6448" t="s">
        <v>92</v>
      </c>
      <c r="E6448">
        <v>1383</v>
      </c>
      <c r="F6448">
        <v>5</v>
      </c>
    </row>
    <row r="6449" spans="1:6">
      <c r="A6449">
        <v>4829</v>
      </c>
      <c r="B6449">
        <v>14</v>
      </c>
      <c r="C6449" t="s">
        <v>63</v>
      </c>
      <c r="D6449" t="s">
        <v>92</v>
      </c>
      <c r="E6449">
        <v>3499</v>
      </c>
      <c r="F6449">
        <v>5</v>
      </c>
    </row>
    <row r="6450" spans="1:6">
      <c r="A6450">
        <v>4829</v>
      </c>
      <c r="B6450">
        <v>14</v>
      </c>
      <c r="C6450" t="s">
        <v>63</v>
      </c>
      <c r="D6450" t="s">
        <v>92</v>
      </c>
      <c r="E6450">
        <v>5157</v>
      </c>
      <c r="F6450">
        <v>5</v>
      </c>
    </row>
    <row r="6451" spans="1:6">
      <c r="A6451">
        <v>4829</v>
      </c>
      <c r="B6451">
        <v>14</v>
      </c>
      <c r="C6451" t="s">
        <v>63</v>
      </c>
      <c r="D6451" t="s">
        <v>92</v>
      </c>
      <c r="E6451">
        <v>4805</v>
      </c>
      <c r="F6451">
        <v>5</v>
      </c>
    </row>
    <row r="6452" spans="1:6">
      <c r="A6452">
        <v>4829</v>
      </c>
      <c r="B6452">
        <v>14</v>
      </c>
      <c r="C6452" t="s">
        <v>63</v>
      </c>
      <c r="D6452" t="s">
        <v>92</v>
      </c>
      <c r="E6452">
        <v>84</v>
      </c>
      <c r="F6452">
        <v>5</v>
      </c>
    </row>
    <row r="6453" spans="1:6">
      <c r="A6453">
        <v>4829</v>
      </c>
      <c r="B6453">
        <v>14</v>
      </c>
      <c r="C6453" t="s">
        <v>63</v>
      </c>
      <c r="D6453" t="s">
        <v>92</v>
      </c>
      <c r="E6453">
        <v>4707</v>
      </c>
      <c r="F6453">
        <v>4</v>
      </c>
    </row>
    <row r="6454" spans="1:6">
      <c r="A6454">
        <v>4829</v>
      </c>
      <c r="B6454">
        <v>14</v>
      </c>
      <c r="C6454" t="s">
        <v>63</v>
      </c>
      <c r="D6454" t="s">
        <v>92</v>
      </c>
      <c r="E6454">
        <v>1368</v>
      </c>
      <c r="F6454">
        <v>4</v>
      </c>
    </row>
    <row r="6455" spans="1:6">
      <c r="A6455">
        <v>4829</v>
      </c>
      <c r="B6455">
        <v>14</v>
      </c>
      <c r="C6455" t="s">
        <v>63</v>
      </c>
      <c r="D6455" t="s">
        <v>92</v>
      </c>
      <c r="E6455">
        <v>3752</v>
      </c>
      <c r="F6455">
        <v>4</v>
      </c>
    </row>
    <row r="6456" spans="1:6">
      <c r="A6456">
        <v>4829</v>
      </c>
      <c r="B6456">
        <v>14</v>
      </c>
      <c r="C6456" t="s">
        <v>63</v>
      </c>
      <c r="D6456" t="s">
        <v>92</v>
      </c>
      <c r="E6456">
        <v>304</v>
      </c>
      <c r="F6456">
        <v>4</v>
      </c>
    </row>
    <row r="6457" spans="1:6">
      <c r="A6457">
        <v>4829</v>
      </c>
      <c r="B6457">
        <v>14</v>
      </c>
      <c r="C6457" t="s">
        <v>63</v>
      </c>
      <c r="D6457" t="s">
        <v>92</v>
      </c>
      <c r="E6457">
        <v>5602</v>
      </c>
      <c r="F6457">
        <v>4</v>
      </c>
    </row>
    <row r="6458" spans="1:6">
      <c r="A6458">
        <v>4829</v>
      </c>
      <c r="B6458">
        <v>14</v>
      </c>
      <c r="C6458" t="s">
        <v>63</v>
      </c>
      <c r="D6458" t="s">
        <v>92</v>
      </c>
      <c r="E6458">
        <v>3806</v>
      </c>
      <c r="F6458">
        <v>4</v>
      </c>
    </row>
    <row r="6459" spans="1:6">
      <c r="A6459">
        <v>4829</v>
      </c>
      <c r="B6459">
        <v>14</v>
      </c>
      <c r="C6459" t="s">
        <v>63</v>
      </c>
      <c r="D6459" t="s">
        <v>92</v>
      </c>
      <c r="E6459">
        <v>43</v>
      </c>
      <c r="F6459">
        <v>4</v>
      </c>
    </row>
    <row r="6460" spans="1:6">
      <c r="A6460">
        <v>4829</v>
      </c>
      <c r="B6460">
        <v>14</v>
      </c>
      <c r="C6460" t="s">
        <v>63</v>
      </c>
      <c r="D6460" t="s">
        <v>92</v>
      </c>
      <c r="E6460">
        <v>5599</v>
      </c>
      <c r="F6460">
        <v>4</v>
      </c>
    </row>
    <row r="6461" spans="1:6">
      <c r="A6461">
        <v>4829</v>
      </c>
      <c r="B6461">
        <v>14</v>
      </c>
      <c r="C6461" t="s">
        <v>63</v>
      </c>
      <c r="D6461" t="s">
        <v>92</v>
      </c>
      <c r="E6461">
        <v>1222</v>
      </c>
      <c r="F6461">
        <v>4</v>
      </c>
    </row>
    <row r="6462" spans="1:6">
      <c r="A6462">
        <v>4829</v>
      </c>
      <c r="B6462">
        <v>14</v>
      </c>
      <c r="C6462" t="s">
        <v>63</v>
      </c>
      <c r="D6462" t="s">
        <v>92</v>
      </c>
      <c r="E6462">
        <v>322</v>
      </c>
      <c r="F6462">
        <v>4</v>
      </c>
    </row>
    <row r="6463" spans="1:6">
      <c r="A6463">
        <v>4829</v>
      </c>
      <c r="B6463">
        <v>14</v>
      </c>
      <c r="C6463" t="s">
        <v>63</v>
      </c>
      <c r="D6463" t="s">
        <v>92</v>
      </c>
      <c r="E6463">
        <v>5791</v>
      </c>
      <c r="F6463">
        <v>4</v>
      </c>
    </row>
    <row r="6464" spans="1:6">
      <c r="A6464">
        <v>4829</v>
      </c>
      <c r="B6464">
        <v>14</v>
      </c>
      <c r="C6464" t="s">
        <v>63</v>
      </c>
      <c r="D6464" t="s">
        <v>92</v>
      </c>
      <c r="E6464">
        <v>1004</v>
      </c>
      <c r="F6464">
        <v>4</v>
      </c>
    </row>
    <row r="6465" spans="1:6">
      <c r="A6465">
        <v>4829</v>
      </c>
      <c r="B6465">
        <v>14</v>
      </c>
      <c r="C6465" t="s">
        <v>63</v>
      </c>
      <c r="D6465" t="s">
        <v>92</v>
      </c>
      <c r="E6465">
        <v>6041</v>
      </c>
      <c r="F6465">
        <v>4</v>
      </c>
    </row>
    <row r="6466" spans="1:6">
      <c r="A6466">
        <v>4829</v>
      </c>
      <c r="B6466">
        <v>14</v>
      </c>
      <c r="C6466" t="s">
        <v>63</v>
      </c>
      <c r="D6466" t="s">
        <v>92</v>
      </c>
      <c r="E6466">
        <v>4254</v>
      </c>
      <c r="F6466">
        <v>3</v>
      </c>
    </row>
    <row r="6467" spans="1:6">
      <c r="A6467">
        <v>4829</v>
      </c>
      <c r="B6467">
        <v>14</v>
      </c>
      <c r="C6467" t="s">
        <v>63</v>
      </c>
      <c r="D6467" t="s">
        <v>92</v>
      </c>
      <c r="E6467">
        <v>4815</v>
      </c>
      <c r="F6467">
        <v>3</v>
      </c>
    </row>
    <row r="6468" spans="1:6">
      <c r="A6468">
        <v>4829</v>
      </c>
      <c r="B6468">
        <v>14</v>
      </c>
      <c r="C6468" t="s">
        <v>63</v>
      </c>
      <c r="D6468" t="s">
        <v>92</v>
      </c>
      <c r="E6468">
        <v>4026</v>
      </c>
      <c r="F6468">
        <v>3</v>
      </c>
    </row>
    <row r="6469" spans="1:6">
      <c r="A6469">
        <v>4829</v>
      </c>
      <c r="B6469">
        <v>14</v>
      </c>
      <c r="C6469" t="s">
        <v>63</v>
      </c>
      <c r="D6469" t="s">
        <v>92</v>
      </c>
      <c r="E6469">
        <v>3450</v>
      </c>
      <c r="F6469">
        <v>3</v>
      </c>
    </row>
    <row r="6470" spans="1:6">
      <c r="A6470">
        <v>4829</v>
      </c>
      <c r="B6470">
        <v>14</v>
      </c>
      <c r="C6470" t="s">
        <v>63</v>
      </c>
      <c r="D6470" t="s">
        <v>92</v>
      </c>
      <c r="E6470">
        <v>3677</v>
      </c>
      <c r="F6470">
        <v>3</v>
      </c>
    </row>
    <row r="6471" spans="1:6">
      <c r="A6471">
        <v>4829</v>
      </c>
      <c r="B6471">
        <v>14</v>
      </c>
      <c r="C6471" t="s">
        <v>63</v>
      </c>
      <c r="D6471" t="s">
        <v>92</v>
      </c>
      <c r="E6471">
        <v>2284</v>
      </c>
      <c r="F6471">
        <v>3</v>
      </c>
    </row>
    <row r="6472" spans="1:6">
      <c r="A6472">
        <v>4829</v>
      </c>
      <c r="B6472">
        <v>14</v>
      </c>
      <c r="C6472" t="s">
        <v>63</v>
      </c>
      <c r="D6472" t="s">
        <v>92</v>
      </c>
      <c r="E6472">
        <v>6036</v>
      </c>
      <c r="F6472">
        <v>3</v>
      </c>
    </row>
    <row r="6473" spans="1:6">
      <c r="A6473">
        <v>4829</v>
      </c>
      <c r="B6473">
        <v>14</v>
      </c>
      <c r="C6473" t="s">
        <v>63</v>
      </c>
      <c r="D6473" t="s">
        <v>92</v>
      </c>
      <c r="E6473">
        <v>5568</v>
      </c>
      <c r="F6473">
        <v>3</v>
      </c>
    </row>
    <row r="6474" spans="1:6">
      <c r="A6474">
        <v>4829</v>
      </c>
      <c r="B6474">
        <v>14</v>
      </c>
      <c r="C6474" t="s">
        <v>63</v>
      </c>
      <c r="D6474" t="s">
        <v>92</v>
      </c>
      <c r="E6474">
        <v>5372</v>
      </c>
      <c r="F6474">
        <v>3</v>
      </c>
    </row>
    <row r="6475" spans="1:6">
      <c r="A6475">
        <v>4829</v>
      </c>
      <c r="B6475">
        <v>14</v>
      </c>
      <c r="C6475" t="s">
        <v>63</v>
      </c>
      <c r="D6475" t="s">
        <v>92</v>
      </c>
      <c r="E6475">
        <v>2387</v>
      </c>
      <c r="F6475">
        <v>3</v>
      </c>
    </row>
    <row r="6476" spans="1:6">
      <c r="A6476">
        <v>4829</v>
      </c>
      <c r="B6476">
        <v>14</v>
      </c>
      <c r="C6476" t="s">
        <v>63</v>
      </c>
      <c r="D6476" t="s">
        <v>92</v>
      </c>
      <c r="E6476">
        <v>4845</v>
      </c>
      <c r="F6476">
        <v>3</v>
      </c>
    </row>
    <row r="6477" spans="1:6">
      <c r="A6477">
        <v>4829</v>
      </c>
      <c r="B6477">
        <v>14</v>
      </c>
      <c r="C6477" t="s">
        <v>63</v>
      </c>
      <c r="D6477" t="s">
        <v>92</v>
      </c>
      <c r="E6477">
        <v>2848</v>
      </c>
      <c r="F6477">
        <v>2</v>
      </c>
    </row>
    <row r="6478" spans="1:6">
      <c r="A6478">
        <v>4829</v>
      </c>
      <c r="B6478">
        <v>14</v>
      </c>
      <c r="C6478" t="s">
        <v>63</v>
      </c>
      <c r="D6478" t="s">
        <v>92</v>
      </c>
      <c r="E6478">
        <v>2267</v>
      </c>
      <c r="F6478">
        <v>2</v>
      </c>
    </row>
    <row r="6479" spans="1:6">
      <c r="A6479">
        <v>4829</v>
      </c>
      <c r="B6479">
        <v>14</v>
      </c>
      <c r="C6479" t="s">
        <v>63</v>
      </c>
      <c r="D6479" t="s">
        <v>92</v>
      </c>
      <c r="E6479">
        <v>4126</v>
      </c>
      <c r="F6479">
        <v>2</v>
      </c>
    </row>
    <row r="6480" spans="1:6">
      <c r="A6480">
        <v>4829</v>
      </c>
      <c r="B6480">
        <v>14</v>
      </c>
      <c r="C6480" t="s">
        <v>63</v>
      </c>
      <c r="D6480" t="s">
        <v>92</v>
      </c>
      <c r="E6480">
        <v>5228</v>
      </c>
      <c r="F6480">
        <v>2</v>
      </c>
    </row>
    <row r="6481" spans="1:6">
      <c r="A6481">
        <v>4829</v>
      </c>
      <c r="B6481">
        <v>14</v>
      </c>
      <c r="C6481" t="s">
        <v>63</v>
      </c>
      <c r="D6481" t="s">
        <v>92</v>
      </c>
      <c r="E6481">
        <v>3137</v>
      </c>
      <c r="F6481">
        <v>2</v>
      </c>
    </row>
    <row r="6482" spans="1:6">
      <c r="A6482">
        <v>4829</v>
      </c>
      <c r="B6482">
        <v>14</v>
      </c>
      <c r="C6482" t="s">
        <v>63</v>
      </c>
      <c r="D6482" t="s">
        <v>92</v>
      </c>
      <c r="E6482">
        <v>3807</v>
      </c>
      <c r="F6482">
        <v>2</v>
      </c>
    </row>
    <row r="6483" spans="1:6">
      <c r="A6483">
        <v>4829</v>
      </c>
      <c r="B6483">
        <v>14</v>
      </c>
      <c r="C6483" t="s">
        <v>63</v>
      </c>
      <c r="D6483" t="s">
        <v>92</v>
      </c>
      <c r="E6483">
        <v>37</v>
      </c>
      <c r="F6483">
        <v>2</v>
      </c>
    </row>
    <row r="6484" spans="1:6">
      <c r="A6484">
        <v>4829</v>
      </c>
      <c r="B6484">
        <v>14</v>
      </c>
      <c r="C6484" t="s">
        <v>63</v>
      </c>
      <c r="D6484" t="s">
        <v>92</v>
      </c>
      <c r="E6484">
        <v>5056</v>
      </c>
      <c r="F6484">
        <v>2</v>
      </c>
    </row>
    <row r="6485" spans="1:6">
      <c r="A6485">
        <v>4829</v>
      </c>
      <c r="B6485">
        <v>14</v>
      </c>
      <c r="C6485" t="s">
        <v>63</v>
      </c>
      <c r="D6485" t="s">
        <v>92</v>
      </c>
      <c r="E6485">
        <v>4937</v>
      </c>
      <c r="F6485">
        <v>2</v>
      </c>
    </row>
    <row r="6486" spans="1:6">
      <c r="A6486">
        <v>4829</v>
      </c>
      <c r="B6486">
        <v>14</v>
      </c>
      <c r="C6486" t="s">
        <v>63</v>
      </c>
      <c r="D6486" t="s">
        <v>92</v>
      </c>
      <c r="E6486">
        <v>6122</v>
      </c>
      <c r="F6486">
        <v>2</v>
      </c>
    </row>
    <row r="6487" spans="1:6">
      <c r="A6487">
        <v>4829</v>
      </c>
      <c r="B6487">
        <v>14</v>
      </c>
      <c r="C6487" t="s">
        <v>63</v>
      </c>
      <c r="D6487" t="s">
        <v>92</v>
      </c>
      <c r="E6487">
        <v>3206</v>
      </c>
      <c r="F6487">
        <v>2</v>
      </c>
    </row>
    <row r="6488" spans="1:6">
      <c r="A6488">
        <v>4829</v>
      </c>
      <c r="B6488">
        <v>14</v>
      </c>
      <c r="C6488" t="s">
        <v>63</v>
      </c>
      <c r="D6488" t="s">
        <v>92</v>
      </c>
      <c r="E6488">
        <v>2764</v>
      </c>
      <c r="F6488">
        <v>2</v>
      </c>
    </row>
    <row r="6489" spans="1:6">
      <c r="A6489">
        <v>4829</v>
      </c>
      <c r="B6489">
        <v>14</v>
      </c>
      <c r="C6489" t="s">
        <v>63</v>
      </c>
      <c r="D6489" t="s">
        <v>92</v>
      </c>
      <c r="E6489">
        <v>3438</v>
      </c>
      <c r="F6489">
        <v>2</v>
      </c>
    </row>
    <row r="6490" spans="1:6">
      <c r="A6490">
        <v>4829</v>
      </c>
      <c r="B6490">
        <v>14</v>
      </c>
      <c r="C6490" t="s">
        <v>63</v>
      </c>
      <c r="D6490" t="s">
        <v>92</v>
      </c>
      <c r="E6490">
        <v>3866</v>
      </c>
      <c r="F6490">
        <v>2</v>
      </c>
    </row>
    <row r="6491" spans="1:6">
      <c r="A6491">
        <v>4829</v>
      </c>
      <c r="B6491">
        <v>14</v>
      </c>
      <c r="C6491" t="s">
        <v>63</v>
      </c>
      <c r="D6491" t="s">
        <v>92</v>
      </c>
      <c r="E6491">
        <v>5761</v>
      </c>
      <c r="F6491">
        <v>2</v>
      </c>
    </row>
    <row r="6492" spans="1:6">
      <c r="A6492">
        <v>4829</v>
      </c>
      <c r="B6492">
        <v>14</v>
      </c>
      <c r="C6492" t="s">
        <v>63</v>
      </c>
      <c r="D6492" t="s">
        <v>92</v>
      </c>
      <c r="E6492">
        <v>4003</v>
      </c>
      <c r="F6492">
        <v>2</v>
      </c>
    </row>
    <row r="6493" spans="1:6">
      <c r="A6493">
        <v>4829</v>
      </c>
      <c r="B6493">
        <v>14</v>
      </c>
      <c r="C6493" t="s">
        <v>63</v>
      </c>
      <c r="D6493" t="s">
        <v>92</v>
      </c>
      <c r="E6493">
        <v>2357</v>
      </c>
      <c r="F6493">
        <v>2</v>
      </c>
    </row>
    <row r="6494" spans="1:6">
      <c r="A6494">
        <v>4829</v>
      </c>
      <c r="B6494">
        <v>14</v>
      </c>
      <c r="C6494" t="s">
        <v>63</v>
      </c>
      <c r="D6494" t="s">
        <v>92</v>
      </c>
      <c r="E6494">
        <v>5473</v>
      </c>
      <c r="F6494">
        <v>2</v>
      </c>
    </row>
    <row r="6495" spans="1:6">
      <c r="A6495">
        <v>4829</v>
      </c>
      <c r="B6495">
        <v>14</v>
      </c>
      <c r="C6495" t="s">
        <v>63</v>
      </c>
      <c r="D6495" t="s">
        <v>92</v>
      </c>
      <c r="E6495">
        <v>4563</v>
      </c>
      <c r="F6495">
        <v>2</v>
      </c>
    </row>
    <row r="6496" spans="1:6">
      <c r="A6496">
        <v>4829</v>
      </c>
      <c r="B6496">
        <v>14</v>
      </c>
      <c r="C6496" t="s">
        <v>63</v>
      </c>
      <c r="D6496" t="s">
        <v>92</v>
      </c>
      <c r="E6496">
        <v>3356</v>
      </c>
      <c r="F6496">
        <v>2</v>
      </c>
    </row>
    <row r="6497" spans="1:6">
      <c r="A6497">
        <v>4829</v>
      </c>
      <c r="B6497">
        <v>14</v>
      </c>
      <c r="C6497" t="s">
        <v>63</v>
      </c>
      <c r="D6497" t="s">
        <v>92</v>
      </c>
      <c r="E6497">
        <v>2083</v>
      </c>
      <c r="F6497">
        <v>2</v>
      </c>
    </row>
    <row r="6498" spans="1:6">
      <c r="A6498">
        <v>4829</v>
      </c>
      <c r="B6498">
        <v>14</v>
      </c>
      <c r="C6498" t="s">
        <v>63</v>
      </c>
      <c r="D6498" t="s">
        <v>92</v>
      </c>
      <c r="E6498">
        <v>3268</v>
      </c>
      <c r="F6498">
        <v>2</v>
      </c>
    </row>
    <row r="6499" spans="1:6">
      <c r="A6499">
        <v>4829</v>
      </c>
      <c r="B6499">
        <v>14</v>
      </c>
      <c r="C6499" t="s">
        <v>63</v>
      </c>
      <c r="D6499" t="s">
        <v>92</v>
      </c>
      <c r="E6499">
        <v>3981</v>
      </c>
      <c r="F6499">
        <v>2</v>
      </c>
    </row>
    <row r="6500" spans="1:6">
      <c r="A6500">
        <v>4829</v>
      </c>
      <c r="B6500">
        <v>14</v>
      </c>
      <c r="C6500" t="s">
        <v>63</v>
      </c>
      <c r="D6500" t="s">
        <v>92</v>
      </c>
      <c r="E6500">
        <v>2830</v>
      </c>
      <c r="F6500">
        <v>2</v>
      </c>
    </row>
    <row r="6501" spans="1:6">
      <c r="A6501">
        <v>4829</v>
      </c>
      <c r="B6501">
        <v>14</v>
      </c>
      <c r="C6501" t="s">
        <v>63</v>
      </c>
      <c r="D6501" t="s">
        <v>92</v>
      </c>
      <c r="E6501">
        <v>3219</v>
      </c>
      <c r="F6501">
        <v>2</v>
      </c>
    </row>
    <row r="6502" spans="1:6">
      <c r="A6502">
        <v>4829</v>
      </c>
      <c r="B6502">
        <v>14</v>
      </c>
      <c r="C6502" t="s">
        <v>63</v>
      </c>
      <c r="D6502" t="s">
        <v>92</v>
      </c>
      <c r="E6502">
        <v>4868</v>
      </c>
      <c r="F6502">
        <v>2</v>
      </c>
    </row>
    <row r="6503" spans="1:6">
      <c r="A6503">
        <v>4829</v>
      </c>
      <c r="B6503">
        <v>14</v>
      </c>
      <c r="C6503" t="s">
        <v>63</v>
      </c>
      <c r="D6503" t="s">
        <v>92</v>
      </c>
      <c r="E6503">
        <v>260</v>
      </c>
      <c r="F6503">
        <v>2</v>
      </c>
    </row>
    <row r="6504" spans="1:6">
      <c r="A6504">
        <v>4829</v>
      </c>
      <c r="B6504">
        <v>14</v>
      </c>
      <c r="C6504" t="s">
        <v>63</v>
      </c>
      <c r="D6504" t="s">
        <v>92</v>
      </c>
      <c r="E6504">
        <v>2434</v>
      </c>
      <c r="F6504">
        <v>1</v>
      </c>
    </row>
    <row r="6505" spans="1:6">
      <c r="A6505">
        <v>4829</v>
      </c>
      <c r="B6505">
        <v>14</v>
      </c>
      <c r="C6505" t="s">
        <v>63</v>
      </c>
      <c r="D6505" t="s">
        <v>92</v>
      </c>
      <c r="E6505">
        <v>6004</v>
      </c>
      <c r="F6505">
        <v>1</v>
      </c>
    </row>
    <row r="6506" spans="1:6">
      <c r="A6506">
        <v>4829</v>
      </c>
      <c r="B6506">
        <v>14</v>
      </c>
      <c r="C6506" t="s">
        <v>63</v>
      </c>
      <c r="D6506" t="s">
        <v>92</v>
      </c>
      <c r="E6506">
        <v>1200</v>
      </c>
      <c r="F6506">
        <v>1</v>
      </c>
    </row>
    <row r="6507" spans="1:6">
      <c r="A6507">
        <v>4829</v>
      </c>
      <c r="B6507">
        <v>14</v>
      </c>
      <c r="C6507" t="s">
        <v>63</v>
      </c>
      <c r="D6507" t="s">
        <v>92</v>
      </c>
      <c r="E6507">
        <v>1207</v>
      </c>
      <c r="F6507">
        <v>1</v>
      </c>
    </row>
    <row r="6508" spans="1:6">
      <c r="A6508">
        <v>4829</v>
      </c>
      <c r="B6508">
        <v>14</v>
      </c>
      <c r="C6508" t="s">
        <v>63</v>
      </c>
      <c r="D6508" t="s">
        <v>92</v>
      </c>
      <c r="E6508">
        <v>4700</v>
      </c>
      <c r="F6508">
        <v>1</v>
      </c>
    </row>
    <row r="6509" spans="1:6">
      <c r="A6509">
        <v>4829</v>
      </c>
      <c r="B6509">
        <v>14</v>
      </c>
      <c r="C6509" t="s">
        <v>63</v>
      </c>
      <c r="D6509" t="s">
        <v>92</v>
      </c>
      <c r="E6509">
        <v>2491</v>
      </c>
      <c r="F6509">
        <v>1</v>
      </c>
    </row>
    <row r="6510" spans="1:6">
      <c r="A6510">
        <v>4829</v>
      </c>
      <c r="B6510">
        <v>14</v>
      </c>
      <c r="C6510" t="s">
        <v>63</v>
      </c>
      <c r="D6510" t="s">
        <v>92</v>
      </c>
      <c r="E6510">
        <v>3766</v>
      </c>
      <c r="F6510">
        <v>1</v>
      </c>
    </row>
    <row r="6511" spans="1:6">
      <c r="A6511">
        <v>4829</v>
      </c>
      <c r="B6511">
        <v>14</v>
      </c>
      <c r="C6511" t="s">
        <v>63</v>
      </c>
      <c r="D6511" t="s">
        <v>92</v>
      </c>
      <c r="E6511">
        <v>3327</v>
      </c>
      <c r="F6511">
        <v>1</v>
      </c>
    </row>
    <row r="6512" spans="1:6">
      <c r="A6512">
        <v>4829</v>
      </c>
      <c r="B6512">
        <v>14</v>
      </c>
      <c r="C6512" t="s">
        <v>63</v>
      </c>
      <c r="D6512" t="s">
        <v>92</v>
      </c>
      <c r="E6512">
        <v>1237</v>
      </c>
      <c r="F6512">
        <v>1</v>
      </c>
    </row>
    <row r="6513" spans="1:6">
      <c r="A6513">
        <v>4829</v>
      </c>
      <c r="B6513">
        <v>14</v>
      </c>
      <c r="C6513" t="s">
        <v>63</v>
      </c>
      <c r="D6513" t="s">
        <v>92</v>
      </c>
      <c r="E6513">
        <v>4645</v>
      </c>
      <c r="F6513">
        <v>1</v>
      </c>
    </row>
    <row r="6514" spans="1:6">
      <c r="A6514">
        <v>4829</v>
      </c>
      <c r="B6514">
        <v>14</v>
      </c>
      <c r="C6514" t="s">
        <v>63</v>
      </c>
      <c r="D6514" t="s">
        <v>92</v>
      </c>
      <c r="E6514">
        <v>3496</v>
      </c>
      <c r="F6514">
        <v>1</v>
      </c>
    </row>
    <row r="6515" spans="1:6">
      <c r="A6515">
        <v>4829</v>
      </c>
      <c r="B6515">
        <v>14</v>
      </c>
      <c r="C6515" t="s">
        <v>63</v>
      </c>
      <c r="D6515" t="s">
        <v>92</v>
      </c>
      <c r="E6515">
        <v>5063</v>
      </c>
      <c r="F6515">
        <v>1</v>
      </c>
    </row>
    <row r="6516" spans="1:6">
      <c r="A6516">
        <v>4829</v>
      </c>
      <c r="B6516">
        <v>14</v>
      </c>
      <c r="C6516" t="s">
        <v>63</v>
      </c>
      <c r="D6516" t="s">
        <v>92</v>
      </c>
      <c r="E6516">
        <v>2036</v>
      </c>
      <c r="F6516">
        <v>1</v>
      </c>
    </row>
    <row r="6517" spans="1:6">
      <c r="A6517">
        <v>4829</v>
      </c>
      <c r="B6517">
        <v>14</v>
      </c>
      <c r="C6517" t="s">
        <v>63</v>
      </c>
      <c r="D6517" t="s">
        <v>92</v>
      </c>
      <c r="E6517">
        <v>2941</v>
      </c>
      <c r="F6517">
        <v>1</v>
      </c>
    </row>
    <row r="6518" spans="1:6">
      <c r="A6518">
        <v>4829</v>
      </c>
      <c r="B6518">
        <v>14</v>
      </c>
      <c r="C6518" t="s">
        <v>63</v>
      </c>
      <c r="D6518" t="s">
        <v>92</v>
      </c>
      <c r="E6518">
        <v>3963</v>
      </c>
      <c r="F6518">
        <v>1</v>
      </c>
    </row>
    <row r="6519" spans="1:6">
      <c r="A6519">
        <v>4829</v>
      </c>
      <c r="B6519">
        <v>14</v>
      </c>
      <c r="C6519" t="s">
        <v>63</v>
      </c>
      <c r="D6519" t="s">
        <v>92</v>
      </c>
      <c r="E6519">
        <v>1338</v>
      </c>
      <c r="F6519">
        <v>1</v>
      </c>
    </row>
    <row r="6520" spans="1:6">
      <c r="A6520">
        <v>4829</v>
      </c>
      <c r="B6520">
        <v>14</v>
      </c>
      <c r="C6520" t="s">
        <v>63</v>
      </c>
      <c r="D6520" t="s">
        <v>92</v>
      </c>
      <c r="E6520">
        <v>1010</v>
      </c>
      <c r="F6520">
        <v>1</v>
      </c>
    </row>
    <row r="6521" spans="1:6">
      <c r="A6521">
        <v>4829</v>
      </c>
      <c r="B6521">
        <v>14</v>
      </c>
      <c r="C6521" t="s">
        <v>63</v>
      </c>
      <c r="D6521" t="s">
        <v>92</v>
      </c>
      <c r="E6521">
        <v>2915</v>
      </c>
      <c r="F6521">
        <v>1</v>
      </c>
    </row>
    <row r="6522" spans="1:6">
      <c r="A6522">
        <v>4829</v>
      </c>
      <c r="B6522">
        <v>14</v>
      </c>
      <c r="C6522" t="s">
        <v>63</v>
      </c>
      <c r="D6522" t="s">
        <v>92</v>
      </c>
      <c r="E6522">
        <v>5634</v>
      </c>
      <c r="F6522">
        <v>1</v>
      </c>
    </row>
    <row r="6523" spans="1:6">
      <c r="A6523">
        <v>4829</v>
      </c>
      <c r="B6523">
        <v>14</v>
      </c>
      <c r="C6523" t="s">
        <v>63</v>
      </c>
      <c r="D6523" t="s">
        <v>92</v>
      </c>
      <c r="E6523">
        <v>4119</v>
      </c>
      <c r="F6523">
        <v>1</v>
      </c>
    </row>
    <row r="6524" spans="1:6">
      <c r="A6524">
        <v>4829</v>
      </c>
      <c r="B6524">
        <v>14</v>
      </c>
      <c r="C6524" t="s">
        <v>63</v>
      </c>
      <c r="D6524" t="s">
        <v>92</v>
      </c>
      <c r="E6524">
        <v>1270</v>
      </c>
      <c r="F6524">
        <v>1</v>
      </c>
    </row>
    <row r="6525" spans="1:6">
      <c r="A6525">
        <v>4829</v>
      </c>
      <c r="B6525">
        <v>14</v>
      </c>
      <c r="C6525" t="s">
        <v>63</v>
      </c>
      <c r="D6525" t="s">
        <v>92</v>
      </c>
      <c r="E6525">
        <v>361</v>
      </c>
      <c r="F6525">
        <v>1</v>
      </c>
    </row>
    <row r="6526" spans="1:6">
      <c r="A6526">
        <v>4829</v>
      </c>
      <c r="B6526">
        <v>14</v>
      </c>
      <c r="C6526" t="s">
        <v>63</v>
      </c>
      <c r="D6526" t="s">
        <v>92</v>
      </c>
      <c r="E6526">
        <v>5131</v>
      </c>
      <c r="F6526">
        <v>1</v>
      </c>
    </row>
    <row r="6527" spans="1:6">
      <c r="A6527">
        <v>4829</v>
      </c>
      <c r="B6527">
        <v>14</v>
      </c>
      <c r="C6527" t="s">
        <v>63</v>
      </c>
      <c r="D6527" t="s">
        <v>92</v>
      </c>
      <c r="E6527">
        <v>5984</v>
      </c>
      <c r="F6527">
        <v>1</v>
      </c>
    </row>
    <row r="6528" spans="1:6">
      <c r="A6528">
        <v>4829</v>
      </c>
      <c r="B6528">
        <v>14</v>
      </c>
      <c r="C6528" t="s">
        <v>63</v>
      </c>
      <c r="D6528" t="s">
        <v>92</v>
      </c>
      <c r="E6528">
        <v>5615</v>
      </c>
      <c r="F6528">
        <v>1</v>
      </c>
    </row>
    <row r="6529" spans="1:6">
      <c r="A6529">
        <v>4829</v>
      </c>
      <c r="B6529">
        <v>14</v>
      </c>
      <c r="C6529" t="s">
        <v>63</v>
      </c>
      <c r="D6529" t="s">
        <v>92</v>
      </c>
      <c r="E6529">
        <v>364</v>
      </c>
      <c r="F6529">
        <v>1</v>
      </c>
    </row>
    <row r="6530" spans="1:6">
      <c r="A6530">
        <v>4829</v>
      </c>
      <c r="B6530">
        <v>14</v>
      </c>
      <c r="C6530" t="s">
        <v>63</v>
      </c>
      <c r="D6530" t="s">
        <v>92</v>
      </c>
      <c r="E6530">
        <v>2484</v>
      </c>
      <c r="F6530">
        <v>1</v>
      </c>
    </row>
    <row r="6531" spans="1:6">
      <c r="A6531">
        <v>4829</v>
      </c>
      <c r="B6531">
        <v>14</v>
      </c>
      <c r="C6531" t="s">
        <v>63</v>
      </c>
      <c r="D6531" t="s">
        <v>92</v>
      </c>
      <c r="E6531">
        <v>4459</v>
      </c>
      <c r="F6531">
        <v>1</v>
      </c>
    </row>
    <row r="6532" spans="1:6">
      <c r="A6532">
        <v>4829</v>
      </c>
      <c r="B6532">
        <v>14</v>
      </c>
      <c r="C6532" t="s">
        <v>63</v>
      </c>
      <c r="D6532" t="s">
        <v>92</v>
      </c>
      <c r="E6532">
        <v>3113</v>
      </c>
      <c r="F6532">
        <v>1</v>
      </c>
    </row>
    <row r="6533" spans="1:6">
      <c r="A6533">
        <v>4829</v>
      </c>
      <c r="B6533">
        <v>14</v>
      </c>
      <c r="C6533" t="s">
        <v>63</v>
      </c>
      <c r="D6533" t="s">
        <v>92</v>
      </c>
      <c r="E6533">
        <v>4184</v>
      </c>
      <c r="F6533">
        <v>1</v>
      </c>
    </row>
    <row r="6534" spans="1:6">
      <c r="A6534">
        <v>4829</v>
      </c>
      <c r="B6534">
        <v>14</v>
      </c>
      <c r="C6534" t="s">
        <v>63</v>
      </c>
      <c r="D6534" t="s">
        <v>92</v>
      </c>
      <c r="E6534">
        <v>4946</v>
      </c>
      <c r="F6534">
        <v>1</v>
      </c>
    </row>
    <row r="6535" spans="1:6">
      <c r="A6535">
        <v>4829</v>
      </c>
      <c r="B6535">
        <v>14</v>
      </c>
      <c r="C6535" t="s">
        <v>63</v>
      </c>
      <c r="D6535" t="s">
        <v>92</v>
      </c>
      <c r="E6535">
        <v>5093</v>
      </c>
      <c r="F6535">
        <v>1</v>
      </c>
    </row>
    <row r="6536" spans="1:6">
      <c r="A6536">
        <v>4829</v>
      </c>
      <c r="B6536">
        <v>14</v>
      </c>
      <c r="C6536" t="s">
        <v>63</v>
      </c>
      <c r="D6536" t="s">
        <v>92</v>
      </c>
      <c r="E6536">
        <v>3604</v>
      </c>
      <c r="F6536">
        <v>1</v>
      </c>
    </row>
    <row r="6537" spans="1:6">
      <c r="A6537">
        <v>4829</v>
      </c>
      <c r="B6537">
        <v>14</v>
      </c>
      <c r="C6537" t="s">
        <v>63</v>
      </c>
      <c r="D6537" t="s">
        <v>92</v>
      </c>
      <c r="E6537">
        <v>5527</v>
      </c>
      <c r="F6537">
        <v>1</v>
      </c>
    </row>
    <row r="6538" spans="1:6">
      <c r="A6538">
        <v>4829</v>
      </c>
      <c r="B6538">
        <v>14</v>
      </c>
      <c r="C6538" t="s">
        <v>63</v>
      </c>
      <c r="D6538" t="s">
        <v>92</v>
      </c>
      <c r="E6538">
        <v>235</v>
      </c>
      <c r="F6538">
        <v>1</v>
      </c>
    </row>
    <row r="6539" spans="1:6">
      <c r="A6539">
        <v>4829</v>
      </c>
      <c r="B6539">
        <v>14</v>
      </c>
      <c r="C6539" t="s">
        <v>63</v>
      </c>
      <c r="D6539" t="s">
        <v>92</v>
      </c>
      <c r="E6539">
        <v>5264</v>
      </c>
      <c r="F6539">
        <v>1</v>
      </c>
    </row>
    <row r="6540" spans="1:6">
      <c r="A6540">
        <v>4829</v>
      </c>
      <c r="B6540">
        <v>14</v>
      </c>
      <c r="C6540" t="s">
        <v>63</v>
      </c>
      <c r="D6540" t="s">
        <v>92</v>
      </c>
      <c r="E6540">
        <v>2587</v>
      </c>
      <c r="F6540">
        <v>1</v>
      </c>
    </row>
    <row r="6541" spans="1:6">
      <c r="A6541">
        <v>4829</v>
      </c>
      <c r="B6541">
        <v>14</v>
      </c>
      <c r="C6541" t="s">
        <v>63</v>
      </c>
      <c r="D6541" t="s">
        <v>92</v>
      </c>
      <c r="E6541">
        <v>2408</v>
      </c>
      <c r="F6541">
        <v>1</v>
      </c>
    </row>
    <row r="6542" spans="1:6">
      <c r="A6542">
        <v>4829</v>
      </c>
      <c r="B6542">
        <v>14</v>
      </c>
      <c r="C6542" t="s">
        <v>63</v>
      </c>
      <c r="D6542" t="s">
        <v>92</v>
      </c>
      <c r="E6542">
        <v>3020</v>
      </c>
      <c r="F6542">
        <v>1</v>
      </c>
    </row>
    <row r="6543" spans="1:6">
      <c r="A6543">
        <v>4829</v>
      </c>
      <c r="B6543">
        <v>14</v>
      </c>
      <c r="C6543" t="s">
        <v>63</v>
      </c>
      <c r="D6543" t="s">
        <v>92</v>
      </c>
      <c r="E6543">
        <v>1147</v>
      </c>
      <c r="F6543">
        <v>1</v>
      </c>
    </row>
    <row r="6544" spans="1:6">
      <c r="A6544">
        <v>4829</v>
      </c>
      <c r="B6544">
        <v>14</v>
      </c>
      <c r="C6544" t="s">
        <v>63</v>
      </c>
      <c r="D6544" t="s">
        <v>92</v>
      </c>
      <c r="E6544">
        <v>2847</v>
      </c>
      <c r="F6544">
        <v>1</v>
      </c>
    </row>
    <row r="6545" spans="1:6">
      <c r="A6545">
        <v>4829</v>
      </c>
      <c r="B6545">
        <v>14</v>
      </c>
      <c r="C6545" t="s">
        <v>63</v>
      </c>
      <c r="D6545" t="s">
        <v>92</v>
      </c>
      <c r="E6545">
        <v>2492</v>
      </c>
      <c r="F6545">
        <v>1</v>
      </c>
    </row>
    <row r="6546" spans="1:6">
      <c r="A6546">
        <v>4829</v>
      </c>
      <c r="B6546">
        <v>14</v>
      </c>
      <c r="C6546" t="s">
        <v>63</v>
      </c>
      <c r="D6546" t="s">
        <v>92</v>
      </c>
      <c r="E6546">
        <v>218</v>
      </c>
      <c r="F6546">
        <v>1</v>
      </c>
    </row>
    <row r="6547" spans="1:6">
      <c r="A6547">
        <v>4829</v>
      </c>
      <c r="B6547">
        <v>14</v>
      </c>
      <c r="C6547" t="s">
        <v>63</v>
      </c>
      <c r="D6547" t="s">
        <v>92</v>
      </c>
      <c r="E6547">
        <v>5672</v>
      </c>
      <c r="F6547">
        <v>1</v>
      </c>
    </row>
    <row r="6548" spans="1:6">
      <c r="A6548">
        <v>4829</v>
      </c>
      <c r="B6548">
        <v>14</v>
      </c>
      <c r="C6548" t="s">
        <v>63</v>
      </c>
      <c r="D6548" t="s">
        <v>92</v>
      </c>
      <c r="E6548">
        <v>1077</v>
      </c>
      <c r="F6548">
        <v>1</v>
      </c>
    </row>
    <row r="6549" spans="1:6">
      <c r="A6549">
        <v>4829</v>
      </c>
      <c r="B6549">
        <v>14</v>
      </c>
      <c r="C6549" t="s">
        <v>63</v>
      </c>
      <c r="D6549" t="s">
        <v>92</v>
      </c>
      <c r="E6549">
        <v>353</v>
      </c>
      <c r="F6549">
        <v>1</v>
      </c>
    </row>
    <row r="6550" spans="1:6">
      <c r="A6550">
        <v>4829</v>
      </c>
      <c r="B6550">
        <v>14</v>
      </c>
      <c r="C6550" t="s">
        <v>63</v>
      </c>
      <c r="D6550" t="s">
        <v>92</v>
      </c>
      <c r="E6550">
        <v>974</v>
      </c>
      <c r="F6550">
        <v>1</v>
      </c>
    </row>
    <row r="6551" spans="1:6">
      <c r="A6551">
        <v>4829</v>
      </c>
      <c r="B6551">
        <v>14</v>
      </c>
      <c r="C6551" t="s">
        <v>63</v>
      </c>
      <c r="D6551" t="s">
        <v>92</v>
      </c>
      <c r="E6551">
        <v>5257</v>
      </c>
      <c r="F6551">
        <v>1</v>
      </c>
    </row>
    <row r="6552" spans="1:6">
      <c r="A6552">
        <v>4829</v>
      </c>
      <c r="B6552">
        <v>14</v>
      </c>
      <c r="C6552" t="s">
        <v>63</v>
      </c>
      <c r="D6552" t="s">
        <v>92</v>
      </c>
      <c r="E6552">
        <v>4689</v>
      </c>
      <c r="F6552">
        <v>1</v>
      </c>
    </row>
    <row r="6553" spans="1:6">
      <c r="A6553">
        <v>4829</v>
      </c>
      <c r="B6553">
        <v>14</v>
      </c>
      <c r="C6553" t="s">
        <v>63</v>
      </c>
      <c r="D6553" t="s">
        <v>92</v>
      </c>
      <c r="E6553">
        <v>3633</v>
      </c>
      <c r="F6553">
        <v>1</v>
      </c>
    </row>
    <row r="6554" spans="1:6">
      <c r="A6554">
        <v>4829</v>
      </c>
      <c r="B6554">
        <v>14</v>
      </c>
      <c r="C6554" t="s">
        <v>63</v>
      </c>
      <c r="D6554" t="s">
        <v>92</v>
      </c>
      <c r="E6554">
        <v>4789</v>
      </c>
      <c r="F6554">
        <v>1</v>
      </c>
    </row>
    <row r="6555" spans="1:6">
      <c r="A6555">
        <v>4829</v>
      </c>
      <c r="B6555">
        <v>14</v>
      </c>
      <c r="C6555" t="s">
        <v>63</v>
      </c>
      <c r="D6555" t="s">
        <v>92</v>
      </c>
      <c r="E6555">
        <v>4086</v>
      </c>
      <c r="F6555">
        <v>1</v>
      </c>
    </row>
    <row r="6556" spans="1:6">
      <c r="A6556">
        <v>4829</v>
      </c>
      <c r="B6556">
        <v>14</v>
      </c>
      <c r="C6556" t="s">
        <v>63</v>
      </c>
      <c r="D6556" t="s">
        <v>92</v>
      </c>
      <c r="E6556">
        <v>5813</v>
      </c>
      <c r="F6556">
        <v>1</v>
      </c>
    </row>
    <row r="6557" spans="1:6">
      <c r="A6557">
        <v>4829</v>
      </c>
      <c r="B6557">
        <v>14</v>
      </c>
      <c r="C6557" t="s">
        <v>63</v>
      </c>
      <c r="D6557" t="s">
        <v>92</v>
      </c>
      <c r="E6557">
        <v>2295</v>
      </c>
      <c r="F6557">
        <v>1</v>
      </c>
    </row>
    <row r="6558" spans="1:6">
      <c r="A6558">
        <v>4829</v>
      </c>
      <c r="B6558">
        <v>14</v>
      </c>
      <c r="C6558" t="s">
        <v>63</v>
      </c>
      <c r="D6558" t="s">
        <v>92</v>
      </c>
      <c r="E6558">
        <v>1302</v>
      </c>
      <c r="F6558">
        <v>1</v>
      </c>
    </row>
    <row r="6559" spans="1:6">
      <c r="A6559">
        <v>4829</v>
      </c>
      <c r="B6559">
        <v>14</v>
      </c>
      <c r="C6559" t="s">
        <v>63</v>
      </c>
      <c r="D6559" t="s">
        <v>92</v>
      </c>
      <c r="E6559">
        <v>2826</v>
      </c>
      <c r="F6559">
        <v>1</v>
      </c>
    </row>
    <row r="6560" spans="1:6">
      <c r="A6560">
        <v>4829</v>
      </c>
      <c r="B6560">
        <v>14</v>
      </c>
      <c r="C6560" t="s">
        <v>63</v>
      </c>
      <c r="D6560" t="s">
        <v>92</v>
      </c>
      <c r="E6560">
        <v>1256</v>
      </c>
      <c r="F6560">
        <v>1</v>
      </c>
    </row>
    <row r="6561" spans="1:6">
      <c r="A6561">
        <v>4829</v>
      </c>
      <c r="B6561">
        <v>14</v>
      </c>
      <c r="C6561" t="s">
        <v>63</v>
      </c>
      <c r="D6561" t="s">
        <v>92</v>
      </c>
      <c r="E6561">
        <v>2603</v>
      </c>
      <c r="F6561">
        <v>1</v>
      </c>
    </row>
    <row r="6562" spans="1:6">
      <c r="A6562">
        <v>4829</v>
      </c>
      <c r="B6562">
        <v>14</v>
      </c>
      <c r="C6562" t="s">
        <v>63</v>
      </c>
      <c r="D6562" t="s">
        <v>92</v>
      </c>
      <c r="E6562">
        <v>1119</v>
      </c>
      <c r="F6562">
        <v>1</v>
      </c>
    </row>
    <row r="6563" spans="1:6">
      <c r="A6563">
        <v>4829</v>
      </c>
      <c r="B6563">
        <v>14</v>
      </c>
      <c r="C6563" t="s">
        <v>63</v>
      </c>
      <c r="D6563" t="s">
        <v>92</v>
      </c>
      <c r="E6563">
        <v>1245</v>
      </c>
      <c r="F6563">
        <v>1</v>
      </c>
    </row>
    <row r="6564" spans="1:6">
      <c r="A6564">
        <v>4829</v>
      </c>
      <c r="B6564">
        <v>14</v>
      </c>
      <c r="C6564" t="s">
        <v>63</v>
      </c>
      <c r="D6564" t="s">
        <v>92</v>
      </c>
      <c r="E6564">
        <v>5891</v>
      </c>
      <c r="F6564">
        <v>1</v>
      </c>
    </row>
    <row r="6565" spans="1:6">
      <c r="A6565">
        <v>4829</v>
      </c>
      <c r="B6565">
        <v>14</v>
      </c>
      <c r="C6565" t="s">
        <v>63</v>
      </c>
      <c r="D6565" t="s">
        <v>92</v>
      </c>
      <c r="E6565">
        <v>5474</v>
      </c>
      <c r="F6565">
        <v>1</v>
      </c>
    </row>
    <row r="6566" spans="1:6">
      <c r="A6566">
        <v>4829</v>
      </c>
      <c r="B6566">
        <v>14</v>
      </c>
      <c r="C6566" t="s">
        <v>63</v>
      </c>
      <c r="D6566" t="s">
        <v>92</v>
      </c>
      <c r="E6566">
        <v>5589</v>
      </c>
      <c r="F6566">
        <v>1</v>
      </c>
    </row>
    <row r="6567" spans="1:6">
      <c r="A6567">
        <v>4829</v>
      </c>
      <c r="B6567">
        <v>14</v>
      </c>
      <c r="C6567" t="s">
        <v>63</v>
      </c>
      <c r="D6567" t="s">
        <v>92</v>
      </c>
      <c r="E6567">
        <v>1062</v>
      </c>
      <c r="F6567">
        <v>1</v>
      </c>
    </row>
    <row r="6568" spans="1:6">
      <c r="A6568">
        <v>4829</v>
      </c>
      <c r="B6568">
        <v>14</v>
      </c>
      <c r="C6568" t="s">
        <v>63</v>
      </c>
      <c r="D6568" t="s">
        <v>92</v>
      </c>
      <c r="E6568">
        <v>2734</v>
      </c>
      <c r="F6568">
        <v>1</v>
      </c>
    </row>
    <row r="6569" spans="1:6">
      <c r="A6569">
        <v>4829</v>
      </c>
      <c r="B6569">
        <v>14</v>
      </c>
      <c r="C6569" t="s">
        <v>63</v>
      </c>
      <c r="D6569" t="s">
        <v>92</v>
      </c>
      <c r="E6569">
        <v>959</v>
      </c>
      <c r="F6569">
        <v>1</v>
      </c>
    </row>
    <row r="6570" spans="1:6">
      <c r="A6570">
        <v>4829</v>
      </c>
      <c r="B6570">
        <v>14</v>
      </c>
      <c r="C6570" t="s">
        <v>62</v>
      </c>
      <c r="D6570" t="s">
        <v>92</v>
      </c>
      <c r="E6570">
        <v>2652</v>
      </c>
      <c r="F6570">
        <v>61</v>
      </c>
    </row>
    <row r="6571" spans="1:6">
      <c r="A6571">
        <v>4829</v>
      </c>
      <c r="B6571">
        <v>14</v>
      </c>
      <c r="C6571" t="s">
        <v>62</v>
      </c>
      <c r="D6571" t="s">
        <v>92</v>
      </c>
      <c r="E6571">
        <v>1126</v>
      </c>
      <c r="F6571">
        <v>44</v>
      </c>
    </row>
    <row r="6572" spans="1:6">
      <c r="A6572">
        <v>4829</v>
      </c>
      <c r="B6572">
        <v>14</v>
      </c>
      <c r="C6572" t="s">
        <v>62</v>
      </c>
      <c r="D6572" t="s">
        <v>92</v>
      </c>
      <c r="E6572">
        <v>2438</v>
      </c>
      <c r="F6572">
        <v>43</v>
      </c>
    </row>
    <row r="6573" spans="1:6">
      <c r="A6573">
        <v>4829</v>
      </c>
      <c r="B6573">
        <v>14</v>
      </c>
      <c r="C6573" t="s">
        <v>62</v>
      </c>
      <c r="D6573" t="s">
        <v>92</v>
      </c>
      <c r="E6573">
        <v>5799</v>
      </c>
      <c r="F6573">
        <v>35</v>
      </c>
    </row>
    <row r="6574" spans="1:6">
      <c r="A6574">
        <v>4829</v>
      </c>
      <c r="B6574">
        <v>14</v>
      </c>
      <c r="C6574" t="s">
        <v>62</v>
      </c>
      <c r="D6574" t="s">
        <v>92</v>
      </c>
      <c r="E6574">
        <v>2026</v>
      </c>
      <c r="F6574">
        <v>33</v>
      </c>
    </row>
    <row r="6575" spans="1:6">
      <c r="A6575">
        <v>4829</v>
      </c>
      <c r="B6575">
        <v>14</v>
      </c>
      <c r="C6575" t="s">
        <v>62</v>
      </c>
      <c r="D6575" t="s">
        <v>92</v>
      </c>
      <c r="E6575">
        <v>5364</v>
      </c>
      <c r="F6575">
        <v>31</v>
      </c>
    </row>
    <row r="6576" spans="1:6">
      <c r="A6576">
        <v>4829</v>
      </c>
      <c r="B6576">
        <v>14</v>
      </c>
      <c r="C6576" t="s">
        <v>62</v>
      </c>
      <c r="D6576" t="s">
        <v>92</v>
      </c>
      <c r="E6576">
        <v>1260</v>
      </c>
      <c r="F6576">
        <v>30</v>
      </c>
    </row>
    <row r="6577" spans="1:6">
      <c r="A6577">
        <v>4829</v>
      </c>
      <c r="B6577">
        <v>14</v>
      </c>
      <c r="C6577" t="s">
        <v>62</v>
      </c>
      <c r="D6577" t="s">
        <v>92</v>
      </c>
      <c r="E6577">
        <v>2229</v>
      </c>
      <c r="F6577">
        <v>27</v>
      </c>
    </row>
    <row r="6578" spans="1:6">
      <c r="A6578">
        <v>4829</v>
      </c>
      <c r="B6578">
        <v>14</v>
      </c>
      <c r="C6578" t="s">
        <v>62</v>
      </c>
      <c r="D6578" t="s">
        <v>92</v>
      </c>
      <c r="E6578">
        <v>5501</v>
      </c>
      <c r="F6578">
        <v>17</v>
      </c>
    </row>
    <row r="6579" spans="1:6">
      <c r="A6579">
        <v>4829</v>
      </c>
      <c r="B6579">
        <v>14</v>
      </c>
      <c r="C6579" t="s">
        <v>62</v>
      </c>
      <c r="D6579" t="s">
        <v>92</v>
      </c>
      <c r="E6579">
        <v>1038</v>
      </c>
      <c r="F6579">
        <v>16</v>
      </c>
    </row>
    <row r="6580" spans="1:6">
      <c r="A6580">
        <v>4829</v>
      </c>
      <c r="B6580">
        <v>14</v>
      </c>
      <c r="C6580" t="s">
        <v>62</v>
      </c>
      <c r="D6580" t="s">
        <v>92</v>
      </c>
      <c r="E6580">
        <v>5876</v>
      </c>
      <c r="F6580">
        <v>14</v>
      </c>
    </row>
    <row r="6581" spans="1:6">
      <c r="A6581">
        <v>4829</v>
      </c>
      <c r="B6581">
        <v>14</v>
      </c>
      <c r="C6581" t="s">
        <v>62</v>
      </c>
      <c r="D6581" t="s">
        <v>92</v>
      </c>
      <c r="E6581">
        <v>5173</v>
      </c>
      <c r="F6581">
        <v>14</v>
      </c>
    </row>
    <row r="6582" spans="1:6">
      <c r="A6582">
        <v>4829</v>
      </c>
      <c r="B6582">
        <v>14</v>
      </c>
      <c r="C6582" t="s">
        <v>62</v>
      </c>
      <c r="D6582" t="s">
        <v>92</v>
      </c>
      <c r="E6582">
        <v>1301</v>
      </c>
      <c r="F6582">
        <v>14</v>
      </c>
    </row>
    <row r="6583" spans="1:6">
      <c r="A6583">
        <v>4829</v>
      </c>
      <c r="B6583">
        <v>14</v>
      </c>
      <c r="C6583" t="s">
        <v>62</v>
      </c>
      <c r="D6583" t="s">
        <v>92</v>
      </c>
      <c r="E6583">
        <v>5828</v>
      </c>
      <c r="F6583">
        <v>13</v>
      </c>
    </row>
    <row r="6584" spans="1:6">
      <c r="A6584">
        <v>4829</v>
      </c>
      <c r="B6584">
        <v>14</v>
      </c>
      <c r="C6584" t="s">
        <v>62</v>
      </c>
      <c r="D6584" t="s">
        <v>92</v>
      </c>
      <c r="E6584">
        <v>2830</v>
      </c>
      <c r="F6584">
        <v>13</v>
      </c>
    </row>
    <row r="6585" spans="1:6">
      <c r="A6585">
        <v>4829</v>
      </c>
      <c r="B6585">
        <v>14</v>
      </c>
      <c r="C6585" t="s">
        <v>62</v>
      </c>
      <c r="D6585" t="s">
        <v>92</v>
      </c>
      <c r="E6585">
        <v>4156</v>
      </c>
      <c r="F6585">
        <v>12</v>
      </c>
    </row>
    <row r="6586" spans="1:6">
      <c r="A6586">
        <v>4829</v>
      </c>
      <c r="B6586">
        <v>14</v>
      </c>
      <c r="C6586" t="s">
        <v>62</v>
      </c>
      <c r="D6586" t="s">
        <v>92</v>
      </c>
      <c r="E6586">
        <v>5372</v>
      </c>
      <c r="F6586">
        <v>11</v>
      </c>
    </row>
    <row r="6587" spans="1:6">
      <c r="A6587">
        <v>4829</v>
      </c>
      <c r="B6587">
        <v>14</v>
      </c>
      <c r="C6587" t="s">
        <v>62</v>
      </c>
      <c r="D6587" t="s">
        <v>92</v>
      </c>
      <c r="E6587">
        <v>3752</v>
      </c>
      <c r="F6587">
        <v>9</v>
      </c>
    </row>
    <row r="6588" spans="1:6">
      <c r="A6588">
        <v>4829</v>
      </c>
      <c r="B6588">
        <v>14</v>
      </c>
      <c r="C6588" t="s">
        <v>62</v>
      </c>
      <c r="D6588" t="s">
        <v>92</v>
      </c>
      <c r="E6588">
        <v>4315</v>
      </c>
      <c r="F6588">
        <v>9</v>
      </c>
    </row>
    <row r="6589" spans="1:6">
      <c r="A6589">
        <v>4829</v>
      </c>
      <c r="B6589">
        <v>14</v>
      </c>
      <c r="C6589" t="s">
        <v>62</v>
      </c>
      <c r="D6589" t="s">
        <v>92</v>
      </c>
      <c r="E6589">
        <v>304</v>
      </c>
      <c r="F6589">
        <v>9</v>
      </c>
    </row>
    <row r="6590" spans="1:6">
      <c r="A6590">
        <v>4829</v>
      </c>
      <c r="B6590">
        <v>14</v>
      </c>
      <c r="C6590" t="s">
        <v>62</v>
      </c>
      <c r="D6590" t="s">
        <v>92</v>
      </c>
      <c r="E6590">
        <v>316</v>
      </c>
      <c r="F6590">
        <v>9</v>
      </c>
    </row>
    <row r="6591" spans="1:6">
      <c r="A6591">
        <v>4829</v>
      </c>
      <c r="B6591">
        <v>14</v>
      </c>
      <c r="C6591" t="s">
        <v>62</v>
      </c>
      <c r="D6591" t="s">
        <v>92</v>
      </c>
      <c r="E6591">
        <v>4707</v>
      </c>
      <c r="F6591">
        <v>8</v>
      </c>
    </row>
    <row r="6592" spans="1:6">
      <c r="A6592">
        <v>4829</v>
      </c>
      <c r="B6592">
        <v>14</v>
      </c>
      <c r="C6592" t="s">
        <v>62</v>
      </c>
      <c r="D6592" t="s">
        <v>92</v>
      </c>
      <c r="E6592">
        <v>1004</v>
      </c>
      <c r="F6592">
        <v>7</v>
      </c>
    </row>
    <row r="6593" spans="1:6">
      <c r="A6593">
        <v>4829</v>
      </c>
      <c r="B6593">
        <v>14</v>
      </c>
      <c r="C6593" t="s">
        <v>62</v>
      </c>
      <c r="D6593" t="s">
        <v>92</v>
      </c>
      <c r="E6593">
        <v>4937</v>
      </c>
      <c r="F6593">
        <v>7</v>
      </c>
    </row>
    <row r="6594" spans="1:6">
      <c r="A6594">
        <v>4829</v>
      </c>
      <c r="B6594">
        <v>14</v>
      </c>
      <c r="C6594" t="s">
        <v>62</v>
      </c>
      <c r="D6594" t="s">
        <v>92</v>
      </c>
      <c r="E6594">
        <v>5004</v>
      </c>
      <c r="F6594">
        <v>7</v>
      </c>
    </row>
    <row r="6595" spans="1:6">
      <c r="A6595">
        <v>4829</v>
      </c>
      <c r="B6595">
        <v>14</v>
      </c>
      <c r="C6595" t="s">
        <v>62</v>
      </c>
      <c r="D6595" t="s">
        <v>92</v>
      </c>
      <c r="E6595">
        <v>2491</v>
      </c>
      <c r="F6595">
        <v>7</v>
      </c>
    </row>
    <row r="6596" spans="1:6">
      <c r="A6596">
        <v>4829</v>
      </c>
      <c r="B6596">
        <v>14</v>
      </c>
      <c r="C6596" t="s">
        <v>62</v>
      </c>
      <c r="D6596" t="s">
        <v>92</v>
      </c>
      <c r="E6596">
        <v>5791</v>
      </c>
      <c r="F6596">
        <v>7</v>
      </c>
    </row>
    <row r="6597" spans="1:6">
      <c r="A6597">
        <v>4829</v>
      </c>
      <c r="B6597">
        <v>14</v>
      </c>
      <c r="C6597" t="s">
        <v>62</v>
      </c>
      <c r="D6597" t="s">
        <v>92</v>
      </c>
      <c r="E6597">
        <v>5906</v>
      </c>
      <c r="F6597">
        <v>7</v>
      </c>
    </row>
    <row r="6598" spans="1:6">
      <c r="A6598">
        <v>4829</v>
      </c>
      <c r="B6598">
        <v>14</v>
      </c>
      <c r="C6598" t="s">
        <v>62</v>
      </c>
      <c r="D6598" t="s">
        <v>92</v>
      </c>
      <c r="E6598">
        <v>2416</v>
      </c>
      <c r="F6598">
        <v>7</v>
      </c>
    </row>
    <row r="6599" spans="1:6">
      <c r="A6599">
        <v>4829</v>
      </c>
      <c r="B6599">
        <v>14</v>
      </c>
      <c r="C6599" t="s">
        <v>62</v>
      </c>
      <c r="D6599" t="s">
        <v>92</v>
      </c>
      <c r="E6599">
        <v>3</v>
      </c>
      <c r="F6599">
        <v>7</v>
      </c>
    </row>
    <row r="6600" spans="1:6">
      <c r="A6600">
        <v>4829</v>
      </c>
      <c r="B6600">
        <v>14</v>
      </c>
      <c r="C6600" t="s">
        <v>62</v>
      </c>
      <c r="D6600" t="s">
        <v>92</v>
      </c>
      <c r="E6600">
        <v>2498</v>
      </c>
      <c r="F6600">
        <v>6</v>
      </c>
    </row>
    <row r="6601" spans="1:6">
      <c r="A6601">
        <v>4829</v>
      </c>
      <c r="B6601">
        <v>14</v>
      </c>
      <c r="C6601" t="s">
        <v>62</v>
      </c>
      <c r="D6601" t="s">
        <v>92</v>
      </c>
      <c r="E6601">
        <v>84</v>
      </c>
      <c r="F6601">
        <v>6</v>
      </c>
    </row>
    <row r="6602" spans="1:6">
      <c r="A6602">
        <v>4829</v>
      </c>
      <c r="B6602">
        <v>14</v>
      </c>
      <c r="C6602" t="s">
        <v>62</v>
      </c>
      <c r="D6602" t="s">
        <v>92</v>
      </c>
      <c r="E6602">
        <v>43</v>
      </c>
      <c r="F6602">
        <v>6</v>
      </c>
    </row>
    <row r="6603" spans="1:6">
      <c r="A6603">
        <v>4829</v>
      </c>
      <c r="B6603">
        <v>14</v>
      </c>
      <c r="C6603" t="s">
        <v>62</v>
      </c>
      <c r="D6603" t="s">
        <v>92</v>
      </c>
      <c r="E6603">
        <v>4879</v>
      </c>
      <c r="F6603">
        <v>6</v>
      </c>
    </row>
    <row r="6604" spans="1:6">
      <c r="A6604">
        <v>4829</v>
      </c>
      <c r="B6604">
        <v>14</v>
      </c>
      <c r="C6604" t="s">
        <v>62</v>
      </c>
      <c r="D6604" t="s">
        <v>92</v>
      </c>
      <c r="E6604">
        <v>5670</v>
      </c>
      <c r="F6604">
        <v>6</v>
      </c>
    </row>
    <row r="6605" spans="1:6">
      <c r="A6605">
        <v>4829</v>
      </c>
      <c r="B6605">
        <v>14</v>
      </c>
      <c r="C6605" t="s">
        <v>62</v>
      </c>
      <c r="D6605" t="s">
        <v>92</v>
      </c>
      <c r="E6605">
        <v>4837</v>
      </c>
      <c r="F6605">
        <v>6</v>
      </c>
    </row>
    <row r="6606" spans="1:6">
      <c r="A6606">
        <v>4829</v>
      </c>
      <c r="B6606">
        <v>14</v>
      </c>
      <c r="C6606" t="s">
        <v>62</v>
      </c>
      <c r="D6606" t="s">
        <v>92</v>
      </c>
      <c r="E6606">
        <v>5813</v>
      </c>
      <c r="F6606">
        <v>5</v>
      </c>
    </row>
    <row r="6607" spans="1:6">
      <c r="A6607">
        <v>4829</v>
      </c>
      <c r="B6607">
        <v>14</v>
      </c>
      <c r="C6607" t="s">
        <v>62</v>
      </c>
      <c r="D6607" t="s">
        <v>92</v>
      </c>
      <c r="E6607">
        <v>5555</v>
      </c>
      <c r="F6607">
        <v>5</v>
      </c>
    </row>
    <row r="6608" spans="1:6">
      <c r="A6608">
        <v>4829</v>
      </c>
      <c r="B6608">
        <v>14</v>
      </c>
      <c r="C6608" t="s">
        <v>62</v>
      </c>
      <c r="D6608" t="s">
        <v>92</v>
      </c>
      <c r="E6608">
        <v>37</v>
      </c>
      <c r="F6608">
        <v>5</v>
      </c>
    </row>
    <row r="6609" spans="1:6">
      <c r="A6609">
        <v>4829</v>
      </c>
      <c r="B6609">
        <v>14</v>
      </c>
      <c r="C6609" t="s">
        <v>62</v>
      </c>
      <c r="D6609" t="s">
        <v>92</v>
      </c>
      <c r="E6609">
        <v>4805</v>
      </c>
      <c r="F6609">
        <v>5</v>
      </c>
    </row>
    <row r="6610" spans="1:6">
      <c r="A6610">
        <v>4829</v>
      </c>
      <c r="B6610">
        <v>14</v>
      </c>
      <c r="C6610" t="s">
        <v>62</v>
      </c>
      <c r="D6610" t="s">
        <v>92</v>
      </c>
      <c r="E6610">
        <v>2083</v>
      </c>
      <c r="F6610">
        <v>5</v>
      </c>
    </row>
    <row r="6611" spans="1:6">
      <c r="A6611">
        <v>4829</v>
      </c>
      <c r="B6611">
        <v>14</v>
      </c>
      <c r="C6611" t="s">
        <v>62</v>
      </c>
      <c r="D6611" t="s">
        <v>92</v>
      </c>
      <c r="E6611">
        <v>3621</v>
      </c>
      <c r="F6611">
        <v>5</v>
      </c>
    </row>
    <row r="6612" spans="1:6">
      <c r="A6612">
        <v>4829</v>
      </c>
      <c r="B6612">
        <v>14</v>
      </c>
      <c r="C6612" t="s">
        <v>62</v>
      </c>
      <c r="D6612" t="s">
        <v>92</v>
      </c>
      <c r="E6612">
        <v>3268</v>
      </c>
      <c r="F6612">
        <v>4</v>
      </c>
    </row>
    <row r="6613" spans="1:6">
      <c r="A6613">
        <v>4829</v>
      </c>
      <c r="B6613">
        <v>14</v>
      </c>
      <c r="C6613" t="s">
        <v>62</v>
      </c>
      <c r="D6613" t="s">
        <v>92</v>
      </c>
      <c r="E6613">
        <v>2036</v>
      </c>
      <c r="F6613">
        <v>4</v>
      </c>
    </row>
    <row r="6614" spans="1:6">
      <c r="A6614">
        <v>4829</v>
      </c>
      <c r="B6614">
        <v>14</v>
      </c>
      <c r="C6614" t="s">
        <v>62</v>
      </c>
      <c r="D6614" t="s">
        <v>92</v>
      </c>
      <c r="E6614">
        <v>2555</v>
      </c>
      <c r="F6614">
        <v>4</v>
      </c>
    </row>
    <row r="6615" spans="1:6">
      <c r="A6615">
        <v>4829</v>
      </c>
      <c r="B6615">
        <v>14</v>
      </c>
      <c r="C6615" t="s">
        <v>62</v>
      </c>
      <c r="D6615" t="s">
        <v>92</v>
      </c>
      <c r="E6615">
        <v>5568</v>
      </c>
      <c r="F6615">
        <v>4</v>
      </c>
    </row>
    <row r="6616" spans="1:6">
      <c r="A6616">
        <v>4829</v>
      </c>
      <c r="B6616">
        <v>14</v>
      </c>
      <c r="C6616" t="s">
        <v>62</v>
      </c>
      <c r="D6616" t="s">
        <v>92</v>
      </c>
      <c r="E6616">
        <v>5976</v>
      </c>
      <c r="F6616">
        <v>4</v>
      </c>
    </row>
    <row r="6617" spans="1:6">
      <c r="A6617">
        <v>4829</v>
      </c>
      <c r="B6617">
        <v>14</v>
      </c>
      <c r="C6617" t="s">
        <v>62</v>
      </c>
      <c r="D6617" t="s">
        <v>92</v>
      </c>
      <c r="E6617">
        <v>5527</v>
      </c>
      <c r="F6617">
        <v>4</v>
      </c>
    </row>
    <row r="6618" spans="1:6">
      <c r="A6618">
        <v>4829</v>
      </c>
      <c r="B6618">
        <v>14</v>
      </c>
      <c r="C6618" t="s">
        <v>62</v>
      </c>
      <c r="D6618" t="s">
        <v>92</v>
      </c>
      <c r="E6618">
        <v>3286</v>
      </c>
      <c r="F6618">
        <v>4</v>
      </c>
    </row>
    <row r="6619" spans="1:6">
      <c r="A6619">
        <v>4829</v>
      </c>
      <c r="B6619">
        <v>14</v>
      </c>
      <c r="C6619" t="s">
        <v>62</v>
      </c>
      <c r="D6619" t="s">
        <v>92</v>
      </c>
      <c r="E6619">
        <v>4373</v>
      </c>
      <c r="F6619">
        <v>4</v>
      </c>
    </row>
    <row r="6620" spans="1:6">
      <c r="A6620">
        <v>4829</v>
      </c>
      <c r="B6620">
        <v>14</v>
      </c>
      <c r="C6620" t="s">
        <v>62</v>
      </c>
      <c r="D6620" t="s">
        <v>92</v>
      </c>
      <c r="E6620">
        <v>5602</v>
      </c>
      <c r="F6620">
        <v>4</v>
      </c>
    </row>
    <row r="6621" spans="1:6">
      <c r="A6621">
        <v>4829</v>
      </c>
      <c r="B6621">
        <v>14</v>
      </c>
      <c r="C6621" t="s">
        <v>62</v>
      </c>
      <c r="D6621" t="s">
        <v>92</v>
      </c>
      <c r="E6621">
        <v>4276</v>
      </c>
      <c r="F6621">
        <v>4</v>
      </c>
    </row>
    <row r="6622" spans="1:6">
      <c r="A6622">
        <v>4829</v>
      </c>
      <c r="B6622">
        <v>14</v>
      </c>
      <c r="C6622" t="s">
        <v>62</v>
      </c>
      <c r="D6622" t="s">
        <v>92</v>
      </c>
      <c r="E6622">
        <v>5688</v>
      </c>
      <c r="F6622">
        <v>3</v>
      </c>
    </row>
    <row r="6623" spans="1:6">
      <c r="A6623">
        <v>4829</v>
      </c>
      <c r="B6623">
        <v>14</v>
      </c>
      <c r="C6623" t="s">
        <v>62</v>
      </c>
      <c r="D6623" t="s">
        <v>92</v>
      </c>
      <c r="E6623">
        <v>2212</v>
      </c>
      <c r="F6623">
        <v>3</v>
      </c>
    </row>
    <row r="6624" spans="1:6">
      <c r="A6624">
        <v>4829</v>
      </c>
      <c r="B6624">
        <v>14</v>
      </c>
      <c r="C6624" t="s">
        <v>62</v>
      </c>
      <c r="D6624" t="s">
        <v>92</v>
      </c>
      <c r="E6624">
        <v>3327</v>
      </c>
      <c r="F6624">
        <v>3</v>
      </c>
    </row>
    <row r="6625" spans="1:6">
      <c r="A6625">
        <v>4829</v>
      </c>
      <c r="B6625">
        <v>14</v>
      </c>
      <c r="C6625" t="s">
        <v>62</v>
      </c>
      <c r="D6625" t="s">
        <v>92</v>
      </c>
      <c r="E6625">
        <v>4379</v>
      </c>
      <c r="F6625">
        <v>3</v>
      </c>
    </row>
    <row r="6626" spans="1:6">
      <c r="A6626">
        <v>4829</v>
      </c>
      <c r="B6626">
        <v>14</v>
      </c>
      <c r="C6626" t="s">
        <v>62</v>
      </c>
      <c r="D6626" t="s">
        <v>92</v>
      </c>
      <c r="E6626">
        <v>4119</v>
      </c>
      <c r="F6626">
        <v>3</v>
      </c>
    </row>
    <row r="6627" spans="1:6">
      <c r="A6627">
        <v>4829</v>
      </c>
      <c r="B6627">
        <v>14</v>
      </c>
      <c r="C6627" t="s">
        <v>62</v>
      </c>
      <c r="D6627" t="s">
        <v>92</v>
      </c>
      <c r="E6627">
        <v>3489</v>
      </c>
      <c r="F6627">
        <v>3</v>
      </c>
    </row>
    <row r="6628" spans="1:6">
      <c r="A6628">
        <v>4829</v>
      </c>
      <c r="B6628">
        <v>14</v>
      </c>
      <c r="C6628" t="s">
        <v>62</v>
      </c>
      <c r="D6628" t="s">
        <v>92</v>
      </c>
      <c r="E6628">
        <v>3806</v>
      </c>
      <c r="F6628">
        <v>3</v>
      </c>
    </row>
    <row r="6629" spans="1:6">
      <c r="A6629">
        <v>4829</v>
      </c>
      <c r="B6629">
        <v>14</v>
      </c>
      <c r="C6629" t="s">
        <v>62</v>
      </c>
      <c r="D6629" t="s">
        <v>92</v>
      </c>
      <c r="E6629">
        <v>3866</v>
      </c>
      <c r="F6629">
        <v>3</v>
      </c>
    </row>
    <row r="6630" spans="1:6">
      <c r="A6630">
        <v>4829</v>
      </c>
      <c r="B6630">
        <v>14</v>
      </c>
      <c r="C6630" t="s">
        <v>62</v>
      </c>
      <c r="D6630" t="s">
        <v>92</v>
      </c>
      <c r="E6630">
        <v>4645</v>
      </c>
      <c r="F6630">
        <v>3</v>
      </c>
    </row>
    <row r="6631" spans="1:6">
      <c r="A6631">
        <v>4829</v>
      </c>
      <c r="B6631">
        <v>14</v>
      </c>
      <c r="C6631" t="s">
        <v>62</v>
      </c>
      <c r="D6631" t="s">
        <v>92</v>
      </c>
      <c r="E6631">
        <v>3763</v>
      </c>
      <c r="F6631">
        <v>3</v>
      </c>
    </row>
    <row r="6632" spans="1:6">
      <c r="A6632">
        <v>4829</v>
      </c>
      <c r="B6632">
        <v>14</v>
      </c>
      <c r="C6632" t="s">
        <v>62</v>
      </c>
      <c r="D6632" t="s">
        <v>92</v>
      </c>
      <c r="E6632">
        <v>2267</v>
      </c>
      <c r="F6632">
        <v>3</v>
      </c>
    </row>
    <row r="6633" spans="1:6">
      <c r="A6633">
        <v>4829</v>
      </c>
      <c r="B6633">
        <v>14</v>
      </c>
      <c r="C6633" t="s">
        <v>62</v>
      </c>
      <c r="D6633" t="s">
        <v>92</v>
      </c>
      <c r="E6633">
        <v>5589</v>
      </c>
      <c r="F6633">
        <v>3</v>
      </c>
    </row>
    <row r="6634" spans="1:6">
      <c r="A6634">
        <v>4829</v>
      </c>
      <c r="B6634">
        <v>14</v>
      </c>
      <c r="C6634" t="s">
        <v>62</v>
      </c>
      <c r="D6634" t="s">
        <v>92</v>
      </c>
      <c r="E6634">
        <v>3710</v>
      </c>
      <c r="F6634">
        <v>3</v>
      </c>
    </row>
    <row r="6635" spans="1:6">
      <c r="A6635">
        <v>4829</v>
      </c>
      <c r="B6635">
        <v>14</v>
      </c>
      <c r="C6635" t="s">
        <v>62</v>
      </c>
      <c r="D6635" t="s">
        <v>92</v>
      </c>
      <c r="E6635">
        <v>1062</v>
      </c>
      <c r="F6635">
        <v>3</v>
      </c>
    </row>
    <row r="6636" spans="1:6">
      <c r="A6636">
        <v>4829</v>
      </c>
      <c r="B6636">
        <v>14</v>
      </c>
      <c r="C6636" t="s">
        <v>62</v>
      </c>
      <c r="D6636" t="s">
        <v>92</v>
      </c>
      <c r="E6636">
        <v>2959</v>
      </c>
      <c r="F6636">
        <v>3</v>
      </c>
    </row>
    <row r="6637" spans="1:6">
      <c r="A6637">
        <v>4829</v>
      </c>
      <c r="B6637">
        <v>14</v>
      </c>
      <c r="C6637" t="s">
        <v>62</v>
      </c>
      <c r="D6637" t="s">
        <v>92</v>
      </c>
      <c r="E6637">
        <v>3292</v>
      </c>
      <c r="F6637">
        <v>3</v>
      </c>
    </row>
    <row r="6638" spans="1:6">
      <c r="A6638">
        <v>4829</v>
      </c>
      <c r="B6638">
        <v>14</v>
      </c>
      <c r="C6638" t="s">
        <v>62</v>
      </c>
      <c r="D6638" t="s">
        <v>92</v>
      </c>
      <c r="E6638">
        <v>5807</v>
      </c>
      <c r="F6638">
        <v>2</v>
      </c>
    </row>
    <row r="6639" spans="1:6">
      <c r="A6639">
        <v>4829</v>
      </c>
      <c r="B6639">
        <v>14</v>
      </c>
      <c r="C6639" t="s">
        <v>62</v>
      </c>
      <c r="D6639" t="s">
        <v>92</v>
      </c>
      <c r="E6639">
        <v>974</v>
      </c>
      <c r="F6639">
        <v>2</v>
      </c>
    </row>
    <row r="6640" spans="1:6">
      <c r="A6640">
        <v>4829</v>
      </c>
      <c r="B6640">
        <v>14</v>
      </c>
      <c r="C6640" t="s">
        <v>62</v>
      </c>
      <c r="D6640" t="s">
        <v>92</v>
      </c>
      <c r="E6640">
        <v>4557</v>
      </c>
      <c r="F6640">
        <v>2</v>
      </c>
    </row>
    <row r="6641" spans="1:6">
      <c r="A6641">
        <v>4829</v>
      </c>
      <c r="B6641">
        <v>14</v>
      </c>
      <c r="C6641" t="s">
        <v>62</v>
      </c>
      <c r="D6641" t="s">
        <v>92</v>
      </c>
      <c r="E6641">
        <v>2916</v>
      </c>
      <c r="F6641">
        <v>2</v>
      </c>
    </row>
    <row r="6642" spans="1:6">
      <c r="A6642">
        <v>4829</v>
      </c>
      <c r="B6642">
        <v>14</v>
      </c>
      <c r="C6642" t="s">
        <v>62</v>
      </c>
      <c r="D6642" t="s">
        <v>92</v>
      </c>
      <c r="E6642">
        <v>2058</v>
      </c>
      <c r="F6642">
        <v>2</v>
      </c>
    </row>
    <row r="6643" spans="1:6">
      <c r="A6643">
        <v>4829</v>
      </c>
      <c r="B6643">
        <v>14</v>
      </c>
      <c r="C6643" t="s">
        <v>62</v>
      </c>
      <c r="D6643" t="s">
        <v>92</v>
      </c>
      <c r="E6643">
        <v>4689</v>
      </c>
      <c r="F6643">
        <v>2</v>
      </c>
    </row>
    <row r="6644" spans="1:6">
      <c r="A6644">
        <v>4829</v>
      </c>
      <c r="B6644">
        <v>14</v>
      </c>
      <c r="C6644" t="s">
        <v>62</v>
      </c>
      <c r="D6644" t="s">
        <v>92</v>
      </c>
      <c r="E6644">
        <v>4254</v>
      </c>
      <c r="F6644">
        <v>2</v>
      </c>
    </row>
    <row r="6645" spans="1:6">
      <c r="A6645">
        <v>4829</v>
      </c>
      <c r="B6645">
        <v>14</v>
      </c>
      <c r="C6645" t="s">
        <v>62</v>
      </c>
      <c r="D6645" t="s">
        <v>92</v>
      </c>
      <c r="E6645">
        <v>2284</v>
      </c>
      <c r="F6645">
        <v>2</v>
      </c>
    </row>
    <row r="6646" spans="1:6">
      <c r="A6646">
        <v>4829</v>
      </c>
      <c r="B6646">
        <v>14</v>
      </c>
      <c r="C6646" t="s">
        <v>62</v>
      </c>
      <c r="D6646" t="s">
        <v>92</v>
      </c>
      <c r="E6646">
        <v>5599</v>
      </c>
      <c r="F6646">
        <v>2</v>
      </c>
    </row>
    <row r="6647" spans="1:6">
      <c r="A6647">
        <v>4829</v>
      </c>
      <c r="B6647">
        <v>14</v>
      </c>
      <c r="C6647" t="s">
        <v>62</v>
      </c>
      <c r="D6647" t="s">
        <v>92</v>
      </c>
      <c r="E6647">
        <v>6036</v>
      </c>
      <c r="F6647">
        <v>2</v>
      </c>
    </row>
    <row r="6648" spans="1:6">
      <c r="A6648">
        <v>4829</v>
      </c>
      <c r="B6648">
        <v>14</v>
      </c>
      <c r="C6648" t="s">
        <v>62</v>
      </c>
      <c r="D6648" t="s">
        <v>92</v>
      </c>
      <c r="E6648">
        <v>1077</v>
      </c>
      <c r="F6648">
        <v>2</v>
      </c>
    </row>
    <row r="6649" spans="1:6">
      <c r="A6649">
        <v>4829</v>
      </c>
      <c r="B6649">
        <v>14</v>
      </c>
      <c r="C6649" t="s">
        <v>62</v>
      </c>
      <c r="D6649" t="s">
        <v>92</v>
      </c>
      <c r="E6649">
        <v>4845</v>
      </c>
      <c r="F6649">
        <v>2</v>
      </c>
    </row>
    <row r="6650" spans="1:6">
      <c r="A6650">
        <v>4829</v>
      </c>
      <c r="B6650">
        <v>14</v>
      </c>
      <c r="C6650" t="s">
        <v>62</v>
      </c>
      <c r="D6650" t="s">
        <v>92</v>
      </c>
      <c r="E6650">
        <v>2458</v>
      </c>
      <c r="F6650">
        <v>2</v>
      </c>
    </row>
    <row r="6651" spans="1:6">
      <c r="A6651">
        <v>4829</v>
      </c>
      <c r="B6651">
        <v>14</v>
      </c>
      <c r="C6651" t="s">
        <v>62</v>
      </c>
      <c r="D6651" t="s">
        <v>92</v>
      </c>
      <c r="E6651">
        <v>4700</v>
      </c>
      <c r="F6651">
        <v>2</v>
      </c>
    </row>
    <row r="6652" spans="1:6">
      <c r="A6652">
        <v>4829</v>
      </c>
      <c r="B6652">
        <v>14</v>
      </c>
      <c r="C6652" t="s">
        <v>62</v>
      </c>
      <c r="D6652" t="s">
        <v>92</v>
      </c>
      <c r="E6652">
        <v>3943</v>
      </c>
      <c r="F6652">
        <v>2</v>
      </c>
    </row>
    <row r="6653" spans="1:6">
      <c r="A6653">
        <v>4829</v>
      </c>
      <c r="B6653">
        <v>14</v>
      </c>
      <c r="C6653" t="s">
        <v>62</v>
      </c>
      <c r="D6653" t="s">
        <v>92</v>
      </c>
      <c r="E6653">
        <v>1200</v>
      </c>
      <c r="F6653">
        <v>2</v>
      </c>
    </row>
    <row r="6654" spans="1:6">
      <c r="A6654">
        <v>4829</v>
      </c>
      <c r="B6654">
        <v>14</v>
      </c>
      <c r="C6654" t="s">
        <v>62</v>
      </c>
      <c r="D6654" t="s">
        <v>92</v>
      </c>
      <c r="E6654">
        <v>322</v>
      </c>
      <c r="F6654">
        <v>2</v>
      </c>
    </row>
    <row r="6655" spans="1:6">
      <c r="A6655">
        <v>4829</v>
      </c>
      <c r="B6655">
        <v>14</v>
      </c>
      <c r="C6655" t="s">
        <v>62</v>
      </c>
      <c r="D6655" t="s">
        <v>92</v>
      </c>
      <c r="E6655">
        <v>5056</v>
      </c>
      <c r="F6655">
        <v>2</v>
      </c>
    </row>
    <row r="6656" spans="1:6">
      <c r="A6656">
        <v>4829</v>
      </c>
      <c r="B6656">
        <v>14</v>
      </c>
      <c r="C6656" t="s">
        <v>62</v>
      </c>
      <c r="D6656" t="s">
        <v>92</v>
      </c>
      <c r="E6656">
        <v>4738</v>
      </c>
      <c r="F6656">
        <v>2</v>
      </c>
    </row>
    <row r="6657" spans="1:6">
      <c r="A6657">
        <v>4829</v>
      </c>
      <c r="B6657">
        <v>14</v>
      </c>
      <c r="C6657" t="s">
        <v>62</v>
      </c>
      <c r="D6657" t="s">
        <v>92</v>
      </c>
      <c r="E6657">
        <v>4382</v>
      </c>
      <c r="F6657">
        <v>2</v>
      </c>
    </row>
    <row r="6658" spans="1:6">
      <c r="A6658">
        <v>4829</v>
      </c>
      <c r="B6658">
        <v>14</v>
      </c>
      <c r="C6658" t="s">
        <v>62</v>
      </c>
      <c r="D6658" t="s">
        <v>92</v>
      </c>
      <c r="E6658">
        <v>2304</v>
      </c>
      <c r="F6658">
        <v>2</v>
      </c>
    </row>
    <row r="6659" spans="1:6">
      <c r="A6659">
        <v>4829</v>
      </c>
      <c r="B6659">
        <v>14</v>
      </c>
      <c r="C6659" t="s">
        <v>62</v>
      </c>
      <c r="D6659" t="s">
        <v>92</v>
      </c>
      <c r="E6659">
        <v>3020</v>
      </c>
      <c r="F6659">
        <v>2</v>
      </c>
    </row>
    <row r="6660" spans="1:6">
      <c r="A6660">
        <v>4829</v>
      </c>
      <c r="B6660">
        <v>14</v>
      </c>
      <c r="C6660" t="s">
        <v>62</v>
      </c>
      <c r="D6660" t="s">
        <v>92</v>
      </c>
      <c r="E6660">
        <v>4868</v>
      </c>
      <c r="F6660">
        <v>2</v>
      </c>
    </row>
    <row r="6661" spans="1:6">
      <c r="A6661">
        <v>4829</v>
      </c>
      <c r="B6661">
        <v>14</v>
      </c>
      <c r="C6661" t="s">
        <v>62</v>
      </c>
      <c r="D6661" t="s">
        <v>92</v>
      </c>
      <c r="E6661">
        <v>3542</v>
      </c>
      <c r="F6661">
        <v>2</v>
      </c>
    </row>
    <row r="6662" spans="1:6">
      <c r="A6662">
        <v>4829</v>
      </c>
      <c r="B6662">
        <v>14</v>
      </c>
      <c r="C6662" t="s">
        <v>62</v>
      </c>
      <c r="D6662" t="s">
        <v>92</v>
      </c>
      <c r="E6662">
        <v>4103</v>
      </c>
      <c r="F6662">
        <v>2</v>
      </c>
    </row>
    <row r="6663" spans="1:6">
      <c r="A6663">
        <v>4829</v>
      </c>
      <c r="B6663">
        <v>14</v>
      </c>
      <c r="C6663" t="s">
        <v>62</v>
      </c>
      <c r="D6663" t="s">
        <v>92</v>
      </c>
      <c r="E6663">
        <v>5273</v>
      </c>
      <c r="F6663">
        <v>2</v>
      </c>
    </row>
    <row r="6664" spans="1:6">
      <c r="A6664">
        <v>4829</v>
      </c>
      <c r="B6664">
        <v>14</v>
      </c>
      <c r="C6664" t="s">
        <v>62</v>
      </c>
      <c r="D6664" t="s">
        <v>92</v>
      </c>
      <c r="E6664">
        <v>4756</v>
      </c>
      <c r="F6664">
        <v>2</v>
      </c>
    </row>
    <row r="6665" spans="1:6">
      <c r="A6665">
        <v>4829</v>
      </c>
      <c r="B6665">
        <v>14</v>
      </c>
      <c r="C6665" t="s">
        <v>62</v>
      </c>
      <c r="D6665" t="s">
        <v>92</v>
      </c>
      <c r="E6665">
        <v>4662</v>
      </c>
      <c r="F6665">
        <v>2</v>
      </c>
    </row>
    <row r="6666" spans="1:6">
      <c r="A6666">
        <v>4829</v>
      </c>
      <c r="B6666">
        <v>14</v>
      </c>
      <c r="C6666" t="s">
        <v>62</v>
      </c>
      <c r="D6666" t="s">
        <v>92</v>
      </c>
      <c r="E6666">
        <v>4815</v>
      </c>
      <c r="F6666">
        <v>2</v>
      </c>
    </row>
    <row r="6667" spans="1:6">
      <c r="A6667">
        <v>4829</v>
      </c>
      <c r="B6667">
        <v>14</v>
      </c>
      <c r="C6667" t="s">
        <v>62</v>
      </c>
      <c r="D6667" t="s">
        <v>92</v>
      </c>
      <c r="E6667">
        <v>3391</v>
      </c>
      <c r="F6667">
        <v>2</v>
      </c>
    </row>
    <row r="6668" spans="1:6">
      <c r="A6668">
        <v>4829</v>
      </c>
      <c r="B6668">
        <v>14</v>
      </c>
      <c r="C6668" t="s">
        <v>62</v>
      </c>
      <c r="D6668" t="s">
        <v>92</v>
      </c>
      <c r="E6668">
        <v>4671</v>
      </c>
      <c r="F6668">
        <v>2</v>
      </c>
    </row>
    <row r="6669" spans="1:6">
      <c r="A6669">
        <v>4829</v>
      </c>
      <c r="B6669">
        <v>14</v>
      </c>
      <c r="C6669" t="s">
        <v>62</v>
      </c>
      <c r="D6669" t="s">
        <v>92</v>
      </c>
      <c r="E6669">
        <v>1256</v>
      </c>
      <c r="F6669">
        <v>2</v>
      </c>
    </row>
    <row r="6670" spans="1:6">
      <c r="A6670">
        <v>4829</v>
      </c>
      <c r="B6670">
        <v>14</v>
      </c>
      <c r="C6670" t="s">
        <v>62</v>
      </c>
      <c r="D6670" t="s">
        <v>92</v>
      </c>
      <c r="E6670">
        <v>1119</v>
      </c>
      <c r="F6670">
        <v>2</v>
      </c>
    </row>
    <row r="6671" spans="1:6">
      <c r="A6671">
        <v>4829</v>
      </c>
      <c r="B6671">
        <v>14</v>
      </c>
      <c r="C6671" t="s">
        <v>62</v>
      </c>
      <c r="D6671" t="s">
        <v>92</v>
      </c>
      <c r="E6671">
        <v>5053</v>
      </c>
      <c r="F6671">
        <v>1</v>
      </c>
    </row>
    <row r="6672" spans="1:6">
      <c r="A6672">
        <v>4829</v>
      </c>
      <c r="B6672">
        <v>14</v>
      </c>
      <c r="C6672" t="s">
        <v>62</v>
      </c>
      <c r="D6672" t="s">
        <v>92</v>
      </c>
      <c r="E6672">
        <v>5634</v>
      </c>
      <c r="F6672">
        <v>1</v>
      </c>
    </row>
    <row r="6673" spans="1:6">
      <c r="A6673">
        <v>4829</v>
      </c>
      <c r="B6673">
        <v>14</v>
      </c>
      <c r="C6673" t="s">
        <v>62</v>
      </c>
      <c r="D6673" t="s">
        <v>92</v>
      </c>
      <c r="E6673">
        <v>3963</v>
      </c>
      <c r="F6673">
        <v>1</v>
      </c>
    </row>
    <row r="6674" spans="1:6">
      <c r="A6674">
        <v>4829</v>
      </c>
      <c r="B6674">
        <v>14</v>
      </c>
      <c r="C6674" t="s">
        <v>62</v>
      </c>
      <c r="D6674" t="s">
        <v>92</v>
      </c>
      <c r="E6674">
        <v>2175</v>
      </c>
      <c r="F6674">
        <v>1</v>
      </c>
    </row>
    <row r="6675" spans="1:6">
      <c r="A6675">
        <v>4829</v>
      </c>
      <c r="B6675">
        <v>14</v>
      </c>
      <c r="C6675" t="s">
        <v>62</v>
      </c>
      <c r="D6675" t="s">
        <v>92</v>
      </c>
      <c r="E6675">
        <v>2497</v>
      </c>
      <c r="F6675">
        <v>1</v>
      </c>
    </row>
    <row r="6676" spans="1:6">
      <c r="A6676">
        <v>4829</v>
      </c>
      <c r="B6676">
        <v>14</v>
      </c>
      <c r="C6676" t="s">
        <v>62</v>
      </c>
      <c r="D6676" t="s">
        <v>92</v>
      </c>
      <c r="E6676">
        <v>5073</v>
      </c>
      <c r="F6676">
        <v>1</v>
      </c>
    </row>
    <row r="6677" spans="1:6">
      <c r="A6677">
        <v>4829</v>
      </c>
      <c r="B6677">
        <v>14</v>
      </c>
      <c r="C6677" t="s">
        <v>62</v>
      </c>
      <c r="D6677" t="s">
        <v>92</v>
      </c>
      <c r="E6677">
        <v>5617</v>
      </c>
      <c r="F6677">
        <v>1</v>
      </c>
    </row>
    <row r="6678" spans="1:6">
      <c r="A6678">
        <v>4829</v>
      </c>
      <c r="B6678">
        <v>14</v>
      </c>
      <c r="C6678" t="s">
        <v>62</v>
      </c>
      <c r="D6678" t="s">
        <v>92</v>
      </c>
      <c r="E6678">
        <v>3966</v>
      </c>
      <c r="F6678">
        <v>1</v>
      </c>
    </row>
    <row r="6679" spans="1:6">
      <c r="A6679">
        <v>4829</v>
      </c>
      <c r="B6679">
        <v>14</v>
      </c>
      <c r="C6679" t="s">
        <v>62</v>
      </c>
      <c r="D6679" t="s">
        <v>92</v>
      </c>
      <c r="E6679">
        <v>4486</v>
      </c>
      <c r="F6679">
        <v>1</v>
      </c>
    </row>
    <row r="6680" spans="1:6">
      <c r="A6680">
        <v>4829</v>
      </c>
      <c r="B6680">
        <v>14</v>
      </c>
      <c r="C6680" t="s">
        <v>62</v>
      </c>
      <c r="D6680" t="s">
        <v>92</v>
      </c>
      <c r="E6680">
        <v>1134</v>
      </c>
      <c r="F6680">
        <v>1</v>
      </c>
    </row>
    <row r="6681" spans="1:6">
      <c r="A6681">
        <v>4829</v>
      </c>
      <c r="B6681">
        <v>14</v>
      </c>
      <c r="C6681" t="s">
        <v>62</v>
      </c>
      <c r="D6681" t="s">
        <v>92</v>
      </c>
      <c r="E6681">
        <v>5833</v>
      </c>
      <c r="F6681">
        <v>1</v>
      </c>
    </row>
    <row r="6682" spans="1:6">
      <c r="A6682">
        <v>4829</v>
      </c>
      <c r="B6682">
        <v>14</v>
      </c>
      <c r="C6682" t="s">
        <v>62</v>
      </c>
      <c r="D6682" t="s">
        <v>92</v>
      </c>
      <c r="E6682">
        <v>2484</v>
      </c>
      <c r="F6682">
        <v>1</v>
      </c>
    </row>
    <row r="6683" spans="1:6">
      <c r="A6683">
        <v>4829</v>
      </c>
      <c r="B6683">
        <v>14</v>
      </c>
      <c r="C6683" t="s">
        <v>62</v>
      </c>
      <c r="D6683" t="s">
        <v>92</v>
      </c>
      <c r="E6683">
        <v>4086</v>
      </c>
      <c r="F6683">
        <v>1</v>
      </c>
    </row>
    <row r="6684" spans="1:6">
      <c r="A6684">
        <v>4829</v>
      </c>
      <c r="B6684">
        <v>14</v>
      </c>
      <c r="C6684" t="s">
        <v>62</v>
      </c>
      <c r="D6684" t="s">
        <v>92</v>
      </c>
      <c r="E6684">
        <v>4292</v>
      </c>
      <c r="F6684">
        <v>1</v>
      </c>
    </row>
    <row r="6685" spans="1:6">
      <c r="A6685">
        <v>4829</v>
      </c>
      <c r="B6685">
        <v>14</v>
      </c>
      <c r="C6685" t="s">
        <v>62</v>
      </c>
      <c r="D6685" t="s">
        <v>92</v>
      </c>
      <c r="E6685">
        <v>5673</v>
      </c>
      <c r="F6685">
        <v>1</v>
      </c>
    </row>
    <row r="6686" spans="1:6">
      <c r="A6686">
        <v>4829</v>
      </c>
      <c r="B6686">
        <v>14</v>
      </c>
      <c r="C6686" t="s">
        <v>62</v>
      </c>
      <c r="D6686" t="s">
        <v>92</v>
      </c>
      <c r="E6686">
        <v>4851</v>
      </c>
      <c r="F6686">
        <v>1</v>
      </c>
    </row>
    <row r="6687" spans="1:6">
      <c r="A6687">
        <v>4829</v>
      </c>
      <c r="B6687">
        <v>14</v>
      </c>
      <c r="C6687" t="s">
        <v>62</v>
      </c>
      <c r="D6687" t="s">
        <v>92</v>
      </c>
      <c r="E6687">
        <v>4685</v>
      </c>
      <c r="F6687">
        <v>1</v>
      </c>
    </row>
    <row r="6688" spans="1:6">
      <c r="A6688">
        <v>4829</v>
      </c>
      <c r="B6688">
        <v>14</v>
      </c>
      <c r="C6688" t="s">
        <v>62</v>
      </c>
      <c r="D6688" t="s">
        <v>92</v>
      </c>
      <c r="E6688">
        <v>3449</v>
      </c>
      <c r="F6688">
        <v>1</v>
      </c>
    </row>
    <row r="6689" spans="1:6">
      <c r="A6689">
        <v>4829</v>
      </c>
      <c r="B6689">
        <v>14</v>
      </c>
      <c r="C6689" t="s">
        <v>62</v>
      </c>
      <c r="D6689" t="s">
        <v>92</v>
      </c>
      <c r="E6689">
        <v>2492</v>
      </c>
      <c r="F6689">
        <v>1</v>
      </c>
    </row>
    <row r="6690" spans="1:6">
      <c r="A6690">
        <v>4829</v>
      </c>
      <c r="B6690">
        <v>14</v>
      </c>
      <c r="C6690" t="s">
        <v>62</v>
      </c>
      <c r="D6690" t="s">
        <v>92</v>
      </c>
      <c r="E6690">
        <v>2078</v>
      </c>
      <c r="F6690">
        <v>1</v>
      </c>
    </row>
    <row r="6691" spans="1:6">
      <c r="A6691">
        <v>4829</v>
      </c>
      <c r="B6691">
        <v>14</v>
      </c>
      <c r="C6691" t="s">
        <v>62</v>
      </c>
      <c r="D6691" t="s">
        <v>92</v>
      </c>
      <c r="E6691">
        <v>1338</v>
      </c>
      <c r="F6691">
        <v>1</v>
      </c>
    </row>
    <row r="6692" spans="1:6">
      <c r="A6692">
        <v>4829</v>
      </c>
      <c r="B6692">
        <v>14</v>
      </c>
      <c r="C6692" t="s">
        <v>62</v>
      </c>
      <c r="D6692" t="s">
        <v>92</v>
      </c>
      <c r="E6692">
        <v>1069</v>
      </c>
      <c r="F6692">
        <v>1</v>
      </c>
    </row>
    <row r="6693" spans="1:6">
      <c r="A6693">
        <v>4829</v>
      </c>
      <c r="B6693">
        <v>14</v>
      </c>
      <c r="C6693" t="s">
        <v>62</v>
      </c>
      <c r="D6693" t="s">
        <v>92</v>
      </c>
      <c r="E6693">
        <v>3766</v>
      </c>
      <c r="F6693">
        <v>1</v>
      </c>
    </row>
    <row r="6694" spans="1:6">
      <c r="A6694">
        <v>4829</v>
      </c>
      <c r="B6694">
        <v>14</v>
      </c>
      <c r="C6694" t="s">
        <v>62</v>
      </c>
      <c r="D6694" t="s">
        <v>92</v>
      </c>
      <c r="E6694">
        <v>3206</v>
      </c>
      <c r="F6694">
        <v>1</v>
      </c>
    </row>
    <row r="6695" spans="1:6">
      <c r="A6695">
        <v>4829</v>
      </c>
      <c r="B6695">
        <v>14</v>
      </c>
      <c r="C6695" t="s">
        <v>62</v>
      </c>
      <c r="D6695" t="s">
        <v>92</v>
      </c>
      <c r="E6695">
        <v>3219</v>
      </c>
      <c r="F6695">
        <v>1</v>
      </c>
    </row>
    <row r="6696" spans="1:6">
      <c r="A6696">
        <v>4829</v>
      </c>
      <c r="B6696">
        <v>14</v>
      </c>
      <c r="C6696" t="s">
        <v>62</v>
      </c>
      <c r="D6696" t="s">
        <v>92</v>
      </c>
      <c r="E6696">
        <v>4297</v>
      </c>
      <c r="F6696">
        <v>1</v>
      </c>
    </row>
    <row r="6697" spans="1:6">
      <c r="A6697">
        <v>4829</v>
      </c>
      <c r="B6697">
        <v>14</v>
      </c>
      <c r="C6697" t="s">
        <v>62</v>
      </c>
      <c r="D6697" t="s">
        <v>92</v>
      </c>
      <c r="E6697">
        <v>233</v>
      </c>
      <c r="F6697">
        <v>1</v>
      </c>
    </row>
    <row r="6698" spans="1:6">
      <c r="A6698">
        <v>4829</v>
      </c>
      <c r="B6698">
        <v>14</v>
      </c>
      <c r="C6698" t="s">
        <v>62</v>
      </c>
      <c r="D6698" t="s">
        <v>92</v>
      </c>
      <c r="E6698">
        <v>5789</v>
      </c>
      <c r="F6698">
        <v>1</v>
      </c>
    </row>
    <row r="6699" spans="1:6">
      <c r="A6699">
        <v>4829</v>
      </c>
      <c r="B6699">
        <v>14</v>
      </c>
      <c r="C6699" t="s">
        <v>62</v>
      </c>
      <c r="D6699" t="s">
        <v>92</v>
      </c>
      <c r="E6699">
        <v>4992</v>
      </c>
      <c r="F6699">
        <v>1</v>
      </c>
    </row>
    <row r="6700" spans="1:6">
      <c r="A6700">
        <v>4829</v>
      </c>
      <c r="B6700">
        <v>14</v>
      </c>
      <c r="C6700" t="s">
        <v>62</v>
      </c>
      <c r="D6700" t="s">
        <v>92</v>
      </c>
      <c r="E6700">
        <v>1302</v>
      </c>
      <c r="F6700">
        <v>1</v>
      </c>
    </row>
    <row r="6701" spans="1:6">
      <c r="A6701">
        <v>4829</v>
      </c>
      <c r="B6701">
        <v>14</v>
      </c>
      <c r="C6701" t="s">
        <v>62</v>
      </c>
      <c r="D6701" t="s">
        <v>92</v>
      </c>
      <c r="E6701">
        <v>2295</v>
      </c>
      <c r="F6701">
        <v>1</v>
      </c>
    </row>
    <row r="6702" spans="1:6">
      <c r="A6702">
        <v>4829</v>
      </c>
      <c r="B6702">
        <v>14</v>
      </c>
      <c r="C6702" t="s">
        <v>62</v>
      </c>
      <c r="D6702" t="s">
        <v>92</v>
      </c>
      <c r="E6702">
        <v>5984</v>
      </c>
      <c r="F6702">
        <v>1</v>
      </c>
    </row>
    <row r="6703" spans="1:6">
      <c r="A6703">
        <v>4829</v>
      </c>
      <c r="B6703">
        <v>14</v>
      </c>
      <c r="C6703" t="s">
        <v>62</v>
      </c>
      <c r="D6703" t="s">
        <v>92</v>
      </c>
      <c r="E6703">
        <v>5063</v>
      </c>
      <c r="F6703">
        <v>1</v>
      </c>
    </row>
    <row r="6704" spans="1:6">
      <c r="A6704">
        <v>4829</v>
      </c>
      <c r="B6704">
        <v>14</v>
      </c>
      <c r="C6704" t="s">
        <v>62</v>
      </c>
      <c r="D6704" t="s">
        <v>92</v>
      </c>
      <c r="E6704">
        <v>4003</v>
      </c>
      <c r="F6704">
        <v>1</v>
      </c>
    </row>
    <row r="6705" spans="1:6">
      <c r="A6705">
        <v>4829</v>
      </c>
      <c r="B6705">
        <v>14</v>
      </c>
      <c r="C6705" t="s">
        <v>62</v>
      </c>
      <c r="D6705" t="s">
        <v>92</v>
      </c>
      <c r="E6705">
        <v>3450</v>
      </c>
      <c r="F6705">
        <v>1</v>
      </c>
    </row>
    <row r="6706" spans="1:6">
      <c r="A6706">
        <v>4829</v>
      </c>
      <c r="B6706">
        <v>14</v>
      </c>
      <c r="C6706" t="s">
        <v>62</v>
      </c>
      <c r="D6706" t="s">
        <v>92</v>
      </c>
      <c r="E6706">
        <v>3883</v>
      </c>
      <c r="F6706">
        <v>1</v>
      </c>
    </row>
    <row r="6707" spans="1:6">
      <c r="A6707">
        <v>4829</v>
      </c>
      <c r="B6707">
        <v>14</v>
      </c>
      <c r="C6707" t="s">
        <v>62</v>
      </c>
      <c r="D6707" t="s">
        <v>92</v>
      </c>
      <c r="E6707">
        <v>4713</v>
      </c>
      <c r="F6707">
        <v>1</v>
      </c>
    </row>
    <row r="6708" spans="1:6">
      <c r="A6708">
        <v>4829</v>
      </c>
      <c r="B6708">
        <v>14</v>
      </c>
      <c r="C6708" t="s">
        <v>62</v>
      </c>
      <c r="D6708" t="s">
        <v>92</v>
      </c>
      <c r="E6708">
        <v>3981</v>
      </c>
      <c r="F6708">
        <v>1</v>
      </c>
    </row>
    <row r="6709" spans="1:6">
      <c r="A6709">
        <v>4829</v>
      </c>
      <c r="B6709">
        <v>14</v>
      </c>
      <c r="C6709" t="s">
        <v>62</v>
      </c>
      <c r="D6709" t="s">
        <v>92</v>
      </c>
      <c r="E6709">
        <v>3544</v>
      </c>
      <c r="F6709">
        <v>1</v>
      </c>
    </row>
    <row r="6710" spans="1:6">
      <c r="A6710">
        <v>4829</v>
      </c>
      <c r="B6710">
        <v>14</v>
      </c>
      <c r="C6710" t="s">
        <v>62</v>
      </c>
      <c r="D6710" t="s">
        <v>92</v>
      </c>
      <c r="E6710">
        <v>1147</v>
      </c>
      <c r="F6710">
        <v>1</v>
      </c>
    </row>
    <row r="6711" spans="1:6">
      <c r="A6711">
        <v>4829</v>
      </c>
      <c r="B6711">
        <v>14</v>
      </c>
      <c r="C6711" t="s">
        <v>62</v>
      </c>
      <c r="D6711" t="s">
        <v>92</v>
      </c>
      <c r="E6711">
        <v>5994</v>
      </c>
      <c r="F6711">
        <v>1</v>
      </c>
    </row>
    <row r="6712" spans="1:6">
      <c r="A6712">
        <v>4829</v>
      </c>
      <c r="B6712">
        <v>14</v>
      </c>
      <c r="C6712" t="s">
        <v>62</v>
      </c>
      <c r="D6712" t="s">
        <v>92</v>
      </c>
      <c r="E6712">
        <v>6041</v>
      </c>
      <c r="F6712">
        <v>1</v>
      </c>
    </row>
    <row r="6713" spans="1:6">
      <c r="A6713">
        <v>4829</v>
      </c>
      <c r="B6713">
        <v>14</v>
      </c>
      <c r="C6713" t="s">
        <v>62</v>
      </c>
      <c r="D6713" t="s">
        <v>92</v>
      </c>
      <c r="E6713">
        <v>4650</v>
      </c>
      <c r="F6713">
        <v>1</v>
      </c>
    </row>
    <row r="6714" spans="1:6">
      <c r="A6714">
        <v>4829</v>
      </c>
      <c r="B6714">
        <v>14</v>
      </c>
      <c r="C6714" t="s">
        <v>62</v>
      </c>
      <c r="D6714" t="s">
        <v>92</v>
      </c>
      <c r="E6714">
        <v>5240</v>
      </c>
      <c r="F6714">
        <v>1</v>
      </c>
    </row>
    <row r="6715" spans="1:6">
      <c r="A6715">
        <v>4829</v>
      </c>
      <c r="B6715">
        <v>14</v>
      </c>
      <c r="C6715" t="s">
        <v>62</v>
      </c>
      <c r="D6715" t="s">
        <v>92</v>
      </c>
      <c r="E6715">
        <v>4332</v>
      </c>
      <c r="F6715">
        <v>1</v>
      </c>
    </row>
    <row r="6716" spans="1:6">
      <c r="A6716">
        <v>4829</v>
      </c>
      <c r="B6716">
        <v>14</v>
      </c>
      <c r="C6716" t="s">
        <v>62</v>
      </c>
      <c r="D6716" t="s">
        <v>92</v>
      </c>
      <c r="E6716">
        <v>5042</v>
      </c>
      <c r="F6716">
        <v>1</v>
      </c>
    </row>
    <row r="6717" spans="1:6">
      <c r="A6717">
        <v>4829</v>
      </c>
      <c r="B6717">
        <v>14</v>
      </c>
      <c r="C6717" t="s">
        <v>62</v>
      </c>
      <c r="D6717" t="s">
        <v>92</v>
      </c>
      <c r="E6717">
        <v>5211</v>
      </c>
      <c r="F6717">
        <v>1</v>
      </c>
    </row>
    <row r="6718" spans="1:6">
      <c r="A6718">
        <v>4829</v>
      </c>
      <c r="B6718">
        <v>14</v>
      </c>
      <c r="C6718" t="s">
        <v>62</v>
      </c>
      <c r="D6718" t="s">
        <v>92</v>
      </c>
      <c r="E6718">
        <v>5770</v>
      </c>
      <c r="F6718">
        <v>1</v>
      </c>
    </row>
    <row r="6719" spans="1:6">
      <c r="A6719">
        <v>4829</v>
      </c>
      <c r="B6719">
        <v>14</v>
      </c>
      <c r="C6719" t="s">
        <v>62</v>
      </c>
      <c r="D6719" t="s">
        <v>92</v>
      </c>
      <c r="E6719">
        <v>3977</v>
      </c>
      <c r="F6719">
        <v>1</v>
      </c>
    </row>
    <row r="6720" spans="1:6">
      <c r="A6720">
        <v>4829</v>
      </c>
      <c r="B6720">
        <v>14</v>
      </c>
      <c r="C6720" t="s">
        <v>62</v>
      </c>
      <c r="D6720" t="s">
        <v>92</v>
      </c>
      <c r="E6720">
        <v>3558</v>
      </c>
      <c r="F6720">
        <v>1</v>
      </c>
    </row>
    <row r="6721" spans="1:6">
      <c r="A6721">
        <v>4829</v>
      </c>
      <c r="B6721">
        <v>14</v>
      </c>
      <c r="C6721" t="s">
        <v>62</v>
      </c>
      <c r="D6721" t="s">
        <v>92</v>
      </c>
      <c r="E6721">
        <v>5565</v>
      </c>
      <c r="F6721">
        <v>1</v>
      </c>
    </row>
    <row r="6722" spans="1:6">
      <c r="A6722">
        <v>4829</v>
      </c>
      <c r="B6722">
        <v>14</v>
      </c>
      <c r="C6722" t="s">
        <v>62</v>
      </c>
      <c r="D6722" t="s">
        <v>92</v>
      </c>
      <c r="E6722">
        <v>3908</v>
      </c>
      <c r="F6722">
        <v>1</v>
      </c>
    </row>
    <row r="6723" spans="1:6">
      <c r="A6723">
        <v>4829</v>
      </c>
      <c r="B6723">
        <v>14</v>
      </c>
      <c r="C6723" t="s">
        <v>62</v>
      </c>
      <c r="D6723" t="s">
        <v>92</v>
      </c>
      <c r="E6723">
        <v>3113</v>
      </c>
      <c r="F6723">
        <v>1</v>
      </c>
    </row>
    <row r="6724" spans="1:6">
      <c r="A6724">
        <v>4829</v>
      </c>
      <c r="B6724">
        <v>14</v>
      </c>
      <c r="C6724" t="s">
        <v>62</v>
      </c>
      <c r="D6724" t="s">
        <v>92</v>
      </c>
      <c r="E6724">
        <v>3499</v>
      </c>
      <c r="F6724">
        <v>1</v>
      </c>
    </row>
    <row r="6725" spans="1:6">
      <c r="A6725">
        <v>4829</v>
      </c>
      <c r="B6725">
        <v>14</v>
      </c>
      <c r="C6725" t="s">
        <v>62</v>
      </c>
      <c r="D6725" t="s">
        <v>92</v>
      </c>
      <c r="E6725">
        <v>3496</v>
      </c>
      <c r="F6725">
        <v>1</v>
      </c>
    </row>
    <row r="6726" spans="1:6">
      <c r="A6726">
        <v>4829</v>
      </c>
      <c r="B6726">
        <v>14</v>
      </c>
      <c r="C6726" t="s">
        <v>62</v>
      </c>
      <c r="D6726" t="s">
        <v>92</v>
      </c>
      <c r="E6726">
        <v>2114</v>
      </c>
      <c r="F6726">
        <v>1</v>
      </c>
    </row>
    <row r="6727" spans="1:6">
      <c r="A6727">
        <v>4829</v>
      </c>
      <c r="B6727">
        <v>14</v>
      </c>
      <c r="C6727" t="s">
        <v>62</v>
      </c>
      <c r="D6727" t="s">
        <v>92</v>
      </c>
      <c r="E6727">
        <v>4705</v>
      </c>
      <c r="F6727">
        <v>1</v>
      </c>
    </row>
    <row r="6728" spans="1:6">
      <c r="A6728">
        <v>4829</v>
      </c>
      <c r="B6728">
        <v>14</v>
      </c>
      <c r="C6728" t="s">
        <v>62</v>
      </c>
      <c r="D6728" t="s">
        <v>92</v>
      </c>
      <c r="E6728">
        <v>5538</v>
      </c>
      <c r="F6728">
        <v>1</v>
      </c>
    </row>
    <row r="6729" spans="1:6">
      <c r="A6729">
        <v>4829</v>
      </c>
      <c r="B6729">
        <v>14</v>
      </c>
      <c r="C6729" t="s">
        <v>62</v>
      </c>
      <c r="D6729" t="s">
        <v>92</v>
      </c>
      <c r="E6729">
        <v>3333</v>
      </c>
      <c r="F6729">
        <v>1</v>
      </c>
    </row>
    <row r="6730" spans="1:6">
      <c r="A6730">
        <v>4829</v>
      </c>
      <c r="B6730">
        <v>14</v>
      </c>
      <c r="C6730" t="s">
        <v>62</v>
      </c>
      <c r="D6730" t="s">
        <v>92</v>
      </c>
      <c r="E6730">
        <v>4826</v>
      </c>
      <c r="F6730">
        <v>1</v>
      </c>
    </row>
    <row r="6731" spans="1:6">
      <c r="A6731">
        <v>4829</v>
      </c>
      <c r="B6731">
        <v>14</v>
      </c>
      <c r="C6731" t="s">
        <v>62</v>
      </c>
      <c r="D6731" t="s">
        <v>92</v>
      </c>
      <c r="E6731">
        <v>4963</v>
      </c>
      <c r="F6731">
        <v>1</v>
      </c>
    </row>
    <row r="6732" spans="1:6">
      <c r="A6732">
        <v>4829</v>
      </c>
      <c r="B6732">
        <v>14</v>
      </c>
      <c r="C6732" t="s">
        <v>62</v>
      </c>
      <c r="D6732" t="s">
        <v>92</v>
      </c>
      <c r="E6732">
        <v>2434</v>
      </c>
      <c r="F6732">
        <v>1</v>
      </c>
    </row>
    <row r="6733" spans="1:6">
      <c r="A6733">
        <v>4829</v>
      </c>
      <c r="B6733">
        <v>14</v>
      </c>
      <c r="C6733" t="s">
        <v>62</v>
      </c>
      <c r="D6733" t="s">
        <v>92</v>
      </c>
      <c r="E6733">
        <v>1222</v>
      </c>
      <c r="F6733">
        <v>1</v>
      </c>
    </row>
    <row r="6734" spans="1:6">
      <c r="A6734">
        <v>4829</v>
      </c>
      <c r="B6734">
        <v>14</v>
      </c>
      <c r="C6734" t="s">
        <v>62</v>
      </c>
      <c r="D6734" t="s">
        <v>92</v>
      </c>
      <c r="E6734">
        <v>4530</v>
      </c>
      <c r="F6734">
        <v>1</v>
      </c>
    </row>
    <row r="6735" spans="1:6">
      <c r="A6735">
        <v>4829</v>
      </c>
      <c r="B6735">
        <v>14</v>
      </c>
      <c r="C6735" t="s">
        <v>62</v>
      </c>
      <c r="D6735" t="s">
        <v>92</v>
      </c>
      <c r="E6735">
        <v>4660</v>
      </c>
      <c r="F6735">
        <v>1</v>
      </c>
    </row>
    <row r="6736" spans="1:6">
      <c r="A6736">
        <v>4829</v>
      </c>
      <c r="B6736">
        <v>14</v>
      </c>
      <c r="C6736" t="s">
        <v>62</v>
      </c>
      <c r="D6736" t="s">
        <v>92</v>
      </c>
      <c r="E6736">
        <v>3826</v>
      </c>
      <c r="F6736">
        <v>1</v>
      </c>
    </row>
    <row r="6737" spans="1:6">
      <c r="A6737">
        <v>4829</v>
      </c>
      <c r="B6737">
        <v>14</v>
      </c>
      <c r="C6737" t="s">
        <v>62</v>
      </c>
      <c r="D6737" t="s">
        <v>92</v>
      </c>
      <c r="E6737">
        <v>2941</v>
      </c>
      <c r="F6737">
        <v>1</v>
      </c>
    </row>
    <row r="6738" spans="1:6">
      <c r="A6738">
        <v>4829</v>
      </c>
      <c r="B6738">
        <v>14</v>
      </c>
      <c r="C6738" t="s">
        <v>62</v>
      </c>
      <c r="D6738" t="s">
        <v>92</v>
      </c>
      <c r="E6738">
        <v>1207</v>
      </c>
      <c r="F6738">
        <v>1</v>
      </c>
    </row>
    <row r="6739" spans="1:6">
      <c r="A6739">
        <v>4829</v>
      </c>
      <c r="B6739">
        <v>14</v>
      </c>
      <c r="C6739" t="s">
        <v>62</v>
      </c>
      <c r="D6739" t="s">
        <v>92</v>
      </c>
      <c r="E6739">
        <v>5408</v>
      </c>
      <c r="F6739">
        <v>1</v>
      </c>
    </row>
    <row r="6740" spans="1:6">
      <c r="A6740">
        <v>4829</v>
      </c>
      <c r="B6740">
        <v>14</v>
      </c>
      <c r="C6740" t="s">
        <v>62</v>
      </c>
      <c r="D6740" t="s">
        <v>92</v>
      </c>
      <c r="E6740">
        <v>3466</v>
      </c>
      <c r="F6740">
        <v>1</v>
      </c>
    </row>
    <row r="6741" spans="1:6">
      <c r="A6741">
        <v>4829</v>
      </c>
      <c r="B6741">
        <v>14</v>
      </c>
      <c r="C6741" t="s">
        <v>62</v>
      </c>
      <c r="D6741" t="s">
        <v>92</v>
      </c>
      <c r="E6741">
        <v>5228</v>
      </c>
      <c r="F6741">
        <v>1</v>
      </c>
    </row>
    <row r="6742" spans="1:6">
      <c r="A6742">
        <v>4829</v>
      </c>
      <c r="B6742">
        <v>14</v>
      </c>
      <c r="C6742" t="s">
        <v>62</v>
      </c>
      <c r="D6742" t="s">
        <v>92</v>
      </c>
      <c r="E6742">
        <v>4419</v>
      </c>
      <c r="F6742">
        <v>1</v>
      </c>
    </row>
    <row r="6743" spans="1:6">
      <c r="A6743">
        <v>4829</v>
      </c>
      <c r="B6743">
        <v>14</v>
      </c>
      <c r="C6743" t="s">
        <v>62</v>
      </c>
      <c r="D6743" t="s">
        <v>92</v>
      </c>
      <c r="E6743">
        <v>3297</v>
      </c>
      <c r="F6743">
        <v>1</v>
      </c>
    </row>
    <row r="6744" spans="1:6">
      <c r="A6744">
        <v>4829</v>
      </c>
      <c r="B6744">
        <v>14</v>
      </c>
      <c r="C6744" t="s">
        <v>62</v>
      </c>
      <c r="D6744" t="s">
        <v>92</v>
      </c>
      <c r="E6744">
        <v>4819</v>
      </c>
      <c r="F6744">
        <v>1</v>
      </c>
    </row>
    <row r="6745" spans="1:6">
      <c r="A6745">
        <v>4829</v>
      </c>
      <c r="B6745">
        <v>14</v>
      </c>
      <c r="C6745" t="s">
        <v>62</v>
      </c>
      <c r="D6745" t="s">
        <v>92</v>
      </c>
      <c r="E6745">
        <v>148</v>
      </c>
      <c r="F6745">
        <v>1</v>
      </c>
    </row>
    <row r="6746" spans="1:6">
      <c r="A6746">
        <v>4829</v>
      </c>
      <c r="B6746">
        <v>14</v>
      </c>
      <c r="C6746" t="s">
        <v>62</v>
      </c>
      <c r="D6746" t="s">
        <v>92</v>
      </c>
      <c r="E6746">
        <v>5579</v>
      </c>
      <c r="F6746">
        <v>1</v>
      </c>
    </row>
    <row r="6747" spans="1:6">
      <c r="A6747">
        <v>4829</v>
      </c>
      <c r="B6747">
        <v>14</v>
      </c>
      <c r="C6747" t="s">
        <v>62</v>
      </c>
      <c r="D6747" t="s">
        <v>92</v>
      </c>
      <c r="E6747">
        <v>5264</v>
      </c>
      <c r="F6747">
        <v>1</v>
      </c>
    </row>
    <row r="6748" spans="1:6">
      <c r="A6748">
        <v>4829</v>
      </c>
      <c r="B6748">
        <v>14</v>
      </c>
      <c r="C6748" t="s">
        <v>62</v>
      </c>
      <c r="D6748" t="s">
        <v>92</v>
      </c>
      <c r="E6748">
        <v>4870</v>
      </c>
      <c r="F6748">
        <v>1</v>
      </c>
    </row>
    <row r="6749" spans="1:6">
      <c r="A6749">
        <v>4829</v>
      </c>
      <c r="B6749">
        <v>14</v>
      </c>
      <c r="C6749" t="s">
        <v>62</v>
      </c>
      <c r="D6749" t="s">
        <v>92</v>
      </c>
      <c r="E6749">
        <v>4623</v>
      </c>
      <c r="F6749">
        <v>1</v>
      </c>
    </row>
    <row r="6750" spans="1:6">
      <c r="A6750">
        <v>4829</v>
      </c>
      <c r="B6750">
        <v>15</v>
      </c>
      <c r="C6750" t="s">
        <v>63</v>
      </c>
      <c r="D6750" t="s">
        <v>92</v>
      </c>
      <c r="E6750">
        <v>5568</v>
      </c>
      <c r="F6750">
        <v>36</v>
      </c>
    </row>
    <row r="6751" spans="1:6">
      <c r="A6751">
        <v>4829</v>
      </c>
      <c r="B6751">
        <v>15</v>
      </c>
      <c r="C6751" t="s">
        <v>63</v>
      </c>
      <c r="D6751" t="s">
        <v>92</v>
      </c>
      <c r="E6751">
        <v>2848</v>
      </c>
      <c r="F6751">
        <v>18</v>
      </c>
    </row>
    <row r="6752" spans="1:6">
      <c r="A6752">
        <v>4829</v>
      </c>
      <c r="B6752">
        <v>15</v>
      </c>
      <c r="C6752" t="s">
        <v>63</v>
      </c>
      <c r="D6752" t="s">
        <v>92</v>
      </c>
      <c r="E6752">
        <v>3233</v>
      </c>
      <c r="F6752">
        <v>16</v>
      </c>
    </row>
    <row r="6753" spans="1:6">
      <c r="A6753">
        <v>4829</v>
      </c>
      <c r="B6753">
        <v>15</v>
      </c>
      <c r="C6753" t="s">
        <v>63</v>
      </c>
      <c r="D6753" t="s">
        <v>92</v>
      </c>
      <c r="E6753">
        <v>5887</v>
      </c>
      <c r="F6753">
        <v>13</v>
      </c>
    </row>
    <row r="6754" spans="1:6">
      <c r="A6754">
        <v>4829</v>
      </c>
      <c r="B6754">
        <v>15</v>
      </c>
      <c r="C6754" t="s">
        <v>63</v>
      </c>
      <c r="D6754" t="s">
        <v>92</v>
      </c>
      <c r="E6754">
        <v>5994</v>
      </c>
      <c r="F6754">
        <v>10</v>
      </c>
    </row>
    <row r="6755" spans="1:6">
      <c r="A6755">
        <v>4829</v>
      </c>
      <c r="B6755">
        <v>15</v>
      </c>
      <c r="C6755" t="s">
        <v>63</v>
      </c>
      <c r="D6755" t="s">
        <v>92</v>
      </c>
      <c r="E6755">
        <v>4493</v>
      </c>
      <c r="F6755">
        <v>9</v>
      </c>
    </row>
    <row r="6756" spans="1:6">
      <c r="A6756">
        <v>4829</v>
      </c>
      <c r="B6756">
        <v>15</v>
      </c>
      <c r="C6756" t="s">
        <v>63</v>
      </c>
      <c r="D6756" t="s">
        <v>92</v>
      </c>
      <c r="E6756">
        <v>3604</v>
      </c>
      <c r="F6756">
        <v>7</v>
      </c>
    </row>
    <row r="6757" spans="1:6">
      <c r="A6757">
        <v>4829</v>
      </c>
      <c r="B6757">
        <v>15</v>
      </c>
      <c r="C6757" t="s">
        <v>63</v>
      </c>
      <c r="D6757" t="s">
        <v>92</v>
      </c>
      <c r="E6757">
        <v>1270</v>
      </c>
      <c r="F6757">
        <v>7</v>
      </c>
    </row>
    <row r="6758" spans="1:6">
      <c r="A6758">
        <v>4829</v>
      </c>
      <c r="B6758">
        <v>15</v>
      </c>
      <c r="C6758" t="s">
        <v>63</v>
      </c>
      <c r="D6758" t="s">
        <v>92</v>
      </c>
      <c r="E6758">
        <v>4344</v>
      </c>
      <c r="F6758">
        <v>6</v>
      </c>
    </row>
    <row r="6759" spans="1:6">
      <c r="A6759">
        <v>4829</v>
      </c>
      <c r="B6759">
        <v>15</v>
      </c>
      <c r="C6759" t="s">
        <v>63</v>
      </c>
      <c r="D6759" t="s">
        <v>92</v>
      </c>
      <c r="E6759">
        <v>2434</v>
      </c>
      <c r="F6759">
        <v>6</v>
      </c>
    </row>
    <row r="6760" spans="1:6">
      <c r="A6760">
        <v>4829</v>
      </c>
      <c r="B6760">
        <v>15</v>
      </c>
      <c r="C6760" t="s">
        <v>63</v>
      </c>
      <c r="D6760" t="s">
        <v>92</v>
      </c>
      <c r="E6760">
        <v>3547</v>
      </c>
      <c r="F6760">
        <v>6</v>
      </c>
    </row>
    <row r="6761" spans="1:6">
      <c r="A6761">
        <v>4829</v>
      </c>
      <c r="B6761">
        <v>15</v>
      </c>
      <c r="C6761" t="s">
        <v>63</v>
      </c>
      <c r="D6761" t="s">
        <v>92</v>
      </c>
      <c r="E6761">
        <v>1120</v>
      </c>
      <c r="F6761">
        <v>6</v>
      </c>
    </row>
    <row r="6762" spans="1:6">
      <c r="A6762">
        <v>4829</v>
      </c>
      <c r="B6762">
        <v>15</v>
      </c>
      <c r="C6762" t="s">
        <v>63</v>
      </c>
      <c r="D6762" t="s">
        <v>92</v>
      </c>
      <c r="E6762">
        <v>5787</v>
      </c>
      <c r="F6762">
        <v>5</v>
      </c>
    </row>
    <row r="6763" spans="1:6">
      <c r="A6763">
        <v>4829</v>
      </c>
      <c r="B6763">
        <v>15</v>
      </c>
      <c r="C6763" t="s">
        <v>63</v>
      </c>
      <c r="D6763" t="s">
        <v>92</v>
      </c>
      <c r="E6763">
        <v>1256</v>
      </c>
      <c r="F6763">
        <v>5</v>
      </c>
    </row>
    <row r="6764" spans="1:6">
      <c r="A6764">
        <v>4829</v>
      </c>
      <c r="B6764">
        <v>15</v>
      </c>
      <c r="C6764" t="s">
        <v>63</v>
      </c>
      <c r="D6764" t="s">
        <v>92</v>
      </c>
      <c r="E6764">
        <v>125</v>
      </c>
      <c r="F6764">
        <v>5</v>
      </c>
    </row>
    <row r="6765" spans="1:6">
      <c r="A6765">
        <v>4829</v>
      </c>
      <c r="B6765">
        <v>15</v>
      </c>
      <c r="C6765" t="s">
        <v>63</v>
      </c>
      <c r="D6765" t="s">
        <v>92</v>
      </c>
      <c r="E6765">
        <v>1026</v>
      </c>
      <c r="F6765">
        <v>4</v>
      </c>
    </row>
    <row r="6766" spans="1:6">
      <c r="A6766">
        <v>4829</v>
      </c>
      <c r="B6766">
        <v>15</v>
      </c>
      <c r="C6766" t="s">
        <v>63</v>
      </c>
      <c r="D6766" t="s">
        <v>92</v>
      </c>
      <c r="E6766">
        <v>1237</v>
      </c>
      <c r="F6766">
        <v>4</v>
      </c>
    </row>
    <row r="6767" spans="1:6">
      <c r="A6767">
        <v>4829</v>
      </c>
      <c r="B6767">
        <v>15</v>
      </c>
      <c r="C6767" t="s">
        <v>63</v>
      </c>
      <c r="D6767" t="s">
        <v>92</v>
      </c>
      <c r="E6767">
        <v>2526</v>
      </c>
      <c r="F6767">
        <v>4</v>
      </c>
    </row>
    <row r="6768" spans="1:6">
      <c r="A6768">
        <v>4829</v>
      </c>
      <c r="B6768">
        <v>15</v>
      </c>
      <c r="C6768" t="s">
        <v>63</v>
      </c>
      <c r="D6768" t="s">
        <v>92</v>
      </c>
      <c r="E6768">
        <v>3807</v>
      </c>
      <c r="F6768">
        <v>3</v>
      </c>
    </row>
    <row r="6769" spans="1:6">
      <c r="A6769">
        <v>4829</v>
      </c>
      <c r="B6769">
        <v>15</v>
      </c>
      <c r="C6769" t="s">
        <v>63</v>
      </c>
      <c r="D6769" t="s">
        <v>92</v>
      </c>
      <c r="E6769">
        <v>4132</v>
      </c>
      <c r="F6769">
        <v>3</v>
      </c>
    </row>
    <row r="6770" spans="1:6">
      <c r="A6770">
        <v>4829</v>
      </c>
      <c r="B6770">
        <v>15</v>
      </c>
      <c r="C6770" t="s">
        <v>63</v>
      </c>
      <c r="D6770" t="s">
        <v>92</v>
      </c>
      <c r="E6770">
        <v>3826</v>
      </c>
      <c r="F6770">
        <v>3</v>
      </c>
    </row>
    <row r="6771" spans="1:6">
      <c r="A6771">
        <v>4829</v>
      </c>
      <c r="B6771">
        <v>15</v>
      </c>
      <c r="C6771" t="s">
        <v>63</v>
      </c>
      <c r="D6771" t="s">
        <v>92</v>
      </c>
      <c r="E6771">
        <v>4789</v>
      </c>
      <c r="F6771">
        <v>3</v>
      </c>
    </row>
    <row r="6772" spans="1:6">
      <c r="A6772">
        <v>4829</v>
      </c>
      <c r="B6772">
        <v>15</v>
      </c>
      <c r="C6772" t="s">
        <v>63</v>
      </c>
      <c r="D6772" t="s">
        <v>92</v>
      </c>
      <c r="E6772">
        <v>972</v>
      </c>
      <c r="F6772">
        <v>3</v>
      </c>
    </row>
    <row r="6773" spans="1:6">
      <c r="A6773">
        <v>4829</v>
      </c>
      <c r="B6773">
        <v>15</v>
      </c>
      <c r="C6773" t="s">
        <v>63</v>
      </c>
      <c r="D6773" t="s">
        <v>92</v>
      </c>
      <c r="E6773">
        <v>1260</v>
      </c>
      <c r="F6773">
        <v>3</v>
      </c>
    </row>
    <row r="6774" spans="1:6">
      <c r="A6774">
        <v>4829</v>
      </c>
      <c r="B6774">
        <v>15</v>
      </c>
      <c r="C6774" t="s">
        <v>63</v>
      </c>
      <c r="D6774" t="s">
        <v>92</v>
      </c>
      <c r="E6774">
        <v>4879</v>
      </c>
      <c r="F6774">
        <v>3</v>
      </c>
    </row>
    <row r="6775" spans="1:6">
      <c r="A6775">
        <v>4829</v>
      </c>
      <c r="B6775">
        <v>15</v>
      </c>
      <c r="C6775" t="s">
        <v>63</v>
      </c>
      <c r="D6775" t="s">
        <v>92</v>
      </c>
      <c r="E6775">
        <v>4331</v>
      </c>
      <c r="F6775">
        <v>3</v>
      </c>
    </row>
    <row r="6776" spans="1:6">
      <c r="A6776">
        <v>4829</v>
      </c>
      <c r="B6776">
        <v>15</v>
      </c>
      <c r="C6776" t="s">
        <v>63</v>
      </c>
      <c r="D6776" t="s">
        <v>92</v>
      </c>
      <c r="E6776">
        <v>4495</v>
      </c>
      <c r="F6776">
        <v>2</v>
      </c>
    </row>
    <row r="6777" spans="1:6">
      <c r="A6777">
        <v>4829</v>
      </c>
      <c r="B6777">
        <v>15</v>
      </c>
      <c r="C6777" t="s">
        <v>63</v>
      </c>
      <c r="D6777" t="s">
        <v>92</v>
      </c>
      <c r="E6777">
        <v>5350</v>
      </c>
      <c r="F6777">
        <v>2</v>
      </c>
    </row>
    <row r="6778" spans="1:6">
      <c r="A6778">
        <v>4829</v>
      </c>
      <c r="B6778">
        <v>15</v>
      </c>
      <c r="C6778" t="s">
        <v>63</v>
      </c>
      <c r="D6778" t="s">
        <v>92</v>
      </c>
      <c r="E6778">
        <v>3695</v>
      </c>
      <c r="F6778">
        <v>2</v>
      </c>
    </row>
    <row r="6779" spans="1:6">
      <c r="A6779">
        <v>4829</v>
      </c>
      <c r="B6779">
        <v>15</v>
      </c>
      <c r="C6779" t="s">
        <v>63</v>
      </c>
      <c r="D6779" t="s">
        <v>92</v>
      </c>
      <c r="E6779">
        <v>1077</v>
      </c>
      <c r="F6779">
        <v>2</v>
      </c>
    </row>
    <row r="6780" spans="1:6">
      <c r="A6780">
        <v>4829</v>
      </c>
      <c r="B6780">
        <v>15</v>
      </c>
      <c r="C6780" t="s">
        <v>63</v>
      </c>
      <c r="D6780" t="s">
        <v>92</v>
      </c>
      <c r="E6780">
        <v>3773</v>
      </c>
      <c r="F6780">
        <v>2</v>
      </c>
    </row>
    <row r="6781" spans="1:6">
      <c r="A6781">
        <v>4829</v>
      </c>
      <c r="B6781">
        <v>15</v>
      </c>
      <c r="C6781" t="s">
        <v>63</v>
      </c>
      <c r="D6781" t="s">
        <v>92</v>
      </c>
      <c r="E6781">
        <v>3131</v>
      </c>
      <c r="F6781">
        <v>2</v>
      </c>
    </row>
    <row r="6782" spans="1:6">
      <c r="A6782">
        <v>4829</v>
      </c>
      <c r="B6782">
        <v>15</v>
      </c>
      <c r="C6782" t="s">
        <v>63</v>
      </c>
      <c r="D6782" t="s">
        <v>92</v>
      </c>
      <c r="E6782">
        <v>5977</v>
      </c>
      <c r="F6782">
        <v>2</v>
      </c>
    </row>
    <row r="6783" spans="1:6">
      <c r="A6783">
        <v>4829</v>
      </c>
      <c r="B6783">
        <v>15</v>
      </c>
      <c r="C6783" t="s">
        <v>63</v>
      </c>
      <c r="D6783" t="s">
        <v>92</v>
      </c>
      <c r="E6783">
        <v>304</v>
      </c>
      <c r="F6783">
        <v>2</v>
      </c>
    </row>
    <row r="6784" spans="1:6">
      <c r="A6784">
        <v>4829</v>
      </c>
      <c r="B6784">
        <v>15</v>
      </c>
      <c r="C6784" t="s">
        <v>63</v>
      </c>
      <c r="D6784" t="s">
        <v>92</v>
      </c>
      <c r="E6784">
        <v>4813</v>
      </c>
      <c r="F6784">
        <v>2</v>
      </c>
    </row>
    <row r="6785" spans="1:6">
      <c r="A6785">
        <v>4829</v>
      </c>
      <c r="B6785">
        <v>15</v>
      </c>
      <c r="C6785" t="s">
        <v>63</v>
      </c>
      <c r="D6785" t="s">
        <v>92</v>
      </c>
      <c r="E6785">
        <v>4706</v>
      </c>
      <c r="F6785">
        <v>2</v>
      </c>
    </row>
    <row r="6786" spans="1:6">
      <c r="A6786">
        <v>4829</v>
      </c>
      <c r="B6786">
        <v>15</v>
      </c>
      <c r="C6786" t="s">
        <v>63</v>
      </c>
      <c r="D6786" t="s">
        <v>92</v>
      </c>
      <c r="E6786">
        <v>5499</v>
      </c>
      <c r="F6786">
        <v>2</v>
      </c>
    </row>
    <row r="6787" spans="1:6">
      <c r="A6787">
        <v>4829</v>
      </c>
      <c r="B6787">
        <v>15</v>
      </c>
      <c r="C6787" t="s">
        <v>63</v>
      </c>
      <c r="D6787" t="s">
        <v>92</v>
      </c>
      <c r="E6787">
        <v>2336</v>
      </c>
      <c r="F6787">
        <v>2</v>
      </c>
    </row>
    <row r="6788" spans="1:6">
      <c r="A6788">
        <v>4829</v>
      </c>
      <c r="B6788">
        <v>15</v>
      </c>
      <c r="C6788" t="s">
        <v>63</v>
      </c>
      <c r="D6788" t="s">
        <v>92</v>
      </c>
      <c r="E6788">
        <v>273</v>
      </c>
      <c r="F6788">
        <v>2</v>
      </c>
    </row>
    <row r="6789" spans="1:6">
      <c r="A6789">
        <v>4829</v>
      </c>
      <c r="B6789">
        <v>15</v>
      </c>
      <c r="C6789" t="s">
        <v>63</v>
      </c>
      <c r="D6789" t="s">
        <v>92</v>
      </c>
      <c r="E6789">
        <v>2224</v>
      </c>
      <c r="F6789">
        <v>2</v>
      </c>
    </row>
    <row r="6790" spans="1:6">
      <c r="A6790">
        <v>4829</v>
      </c>
      <c r="B6790">
        <v>15</v>
      </c>
      <c r="C6790" t="s">
        <v>63</v>
      </c>
      <c r="D6790" t="s">
        <v>92</v>
      </c>
      <c r="E6790">
        <v>1119</v>
      </c>
      <c r="F6790">
        <v>2</v>
      </c>
    </row>
    <row r="6791" spans="1:6">
      <c r="A6791">
        <v>4829</v>
      </c>
      <c r="B6791">
        <v>15</v>
      </c>
      <c r="C6791" t="s">
        <v>63</v>
      </c>
      <c r="D6791" t="s">
        <v>92</v>
      </c>
      <c r="E6791">
        <v>1033</v>
      </c>
      <c r="F6791">
        <v>2</v>
      </c>
    </row>
    <row r="6792" spans="1:6">
      <c r="A6792">
        <v>4829</v>
      </c>
      <c r="B6792">
        <v>15</v>
      </c>
      <c r="C6792" t="s">
        <v>63</v>
      </c>
      <c r="D6792" t="s">
        <v>92</v>
      </c>
      <c r="E6792">
        <v>2467</v>
      </c>
      <c r="F6792">
        <v>2</v>
      </c>
    </row>
    <row r="6793" spans="1:6">
      <c r="A6793">
        <v>4829</v>
      </c>
      <c r="B6793">
        <v>15</v>
      </c>
      <c r="C6793" t="s">
        <v>63</v>
      </c>
      <c r="D6793" t="s">
        <v>92</v>
      </c>
      <c r="E6793">
        <v>3752</v>
      </c>
      <c r="F6793">
        <v>2</v>
      </c>
    </row>
    <row r="6794" spans="1:6">
      <c r="A6794">
        <v>4829</v>
      </c>
      <c r="B6794">
        <v>15</v>
      </c>
      <c r="C6794" t="s">
        <v>63</v>
      </c>
      <c r="D6794" t="s">
        <v>92</v>
      </c>
      <c r="E6794">
        <v>3583</v>
      </c>
      <c r="F6794">
        <v>2</v>
      </c>
    </row>
    <row r="6795" spans="1:6">
      <c r="A6795">
        <v>4829</v>
      </c>
      <c r="B6795">
        <v>15</v>
      </c>
      <c r="C6795" t="s">
        <v>63</v>
      </c>
      <c r="D6795" t="s">
        <v>92</v>
      </c>
      <c r="E6795">
        <v>5117</v>
      </c>
      <c r="F6795">
        <v>2</v>
      </c>
    </row>
    <row r="6796" spans="1:6">
      <c r="A6796">
        <v>4829</v>
      </c>
      <c r="B6796">
        <v>15</v>
      </c>
      <c r="C6796" t="s">
        <v>63</v>
      </c>
      <c r="D6796" t="s">
        <v>92</v>
      </c>
      <c r="E6796">
        <v>4530</v>
      </c>
      <c r="F6796">
        <v>2</v>
      </c>
    </row>
    <row r="6797" spans="1:6">
      <c r="A6797">
        <v>4829</v>
      </c>
      <c r="B6797">
        <v>15</v>
      </c>
      <c r="C6797" t="s">
        <v>63</v>
      </c>
      <c r="D6797" t="s">
        <v>92</v>
      </c>
      <c r="E6797">
        <v>6094</v>
      </c>
      <c r="F6797">
        <v>2</v>
      </c>
    </row>
    <row r="6798" spans="1:6">
      <c r="A6798">
        <v>4829</v>
      </c>
      <c r="B6798">
        <v>15</v>
      </c>
      <c r="C6798" t="s">
        <v>63</v>
      </c>
      <c r="D6798" t="s">
        <v>92</v>
      </c>
      <c r="E6798">
        <v>5144</v>
      </c>
      <c r="F6798">
        <v>2</v>
      </c>
    </row>
    <row r="6799" spans="1:6">
      <c r="A6799">
        <v>4829</v>
      </c>
      <c r="B6799">
        <v>15</v>
      </c>
      <c r="C6799" t="s">
        <v>63</v>
      </c>
      <c r="D6799" t="s">
        <v>92</v>
      </c>
      <c r="E6799">
        <v>5602</v>
      </c>
      <c r="F6799">
        <v>2</v>
      </c>
    </row>
    <row r="6800" spans="1:6">
      <c r="A6800">
        <v>4829</v>
      </c>
      <c r="B6800">
        <v>15</v>
      </c>
      <c r="C6800" t="s">
        <v>63</v>
      </c>
      <c r="D6800" t="s">
        <v>92</v>
      </c>
      <c r="E6800">
        <v>5557</v>
      </c>
      <c r="F6800">
        <v>1</v>
      </c>
    </row>
    <row r="6801" spans="1:6">
      <c r="A6801">
        <v>4829</v>
      </c>
      <c r="B6801">
        <v>15</v>
      </c>
      <c r="C6801" t="s">
        <v>63</v>
      </c>
      <c r="D6801" t="s">
        <v>92</v>
      </c>
      <c r="E6801">
        <v>2026</v>
      </c>
      <c r="F6801">
        <v>1</v>
      </c>
    </row>
    <row r="6802" spans="1:6">
      <c r="A6802">
        <v>4829</v>
      </c>
      <c r="B6802">
        <v>15</v>
      </c>
      <c r="C6802" t="s">
        <v>63</v>
      </c>
      <c r="D6802" t="s">
        <v>92</v>
      </c>
      <c r="E6802">
        <v>5245</v>
      </c>
      <c r="F6802">
        <v>1</v>
      </c>
    </row>
    <row r="6803" spans="1:6">
      <c r="A6803">
        <v>4829</v>
      </c>
      <c r="B6803">
        <v>15</v>
      </c>
      <c r="C6803" t="s">
        <v>63</v>
      </c>
      <c r="D6803" t="s">
        <v>92</v>
      </c>
      <c r="E6803">
        <v>241</v>
      </c>
      <c r="F6803">
        <v>1</v>
      </c>
    </row>
    <row r="6804" spans="1:6">
      <c r="A6804">
        <v>4829</v>
      </c>
      <c r="B6804">
        <v>15</v>
      </c>
      <c r="C6804" t="s">
        <v>63</v>
      </c>
      <c r="D6804" t="s">
        <v>92</v>
      </c>
      <c r="E6804">
        <v>4566</v>
      </c>
      <c r="F6804">
        <v>1</v>
      </c>
    </row>
    <row r="6805" spans="1:6">
      <c r="A6805">
        <v>4829</v>
      </c>
      <c r="B6805">
        <v>15</v>
      </c>
      <c r="C6805" t="s">
        <v>63</v>
      </c>
      <c r="D6805" t="s">
        <v>92</v>
      </c>
      <c r="E6805">
        <v>107</v>
      </c>
      <c r="F6805">
        <v>1</v>
      </c>
    </row>
    <row r="6806" spans="1:6">
      <c r="A6806">
        <v>4829</v>
      </c>
      <c r="B6806">
        <v>15</v>
      </c>
      <c r="C6806" t="s">
        <v>63</v>
      </c>
      <c r="D6806" t="s">
        <v>92</v>
      </c>
      <c r="E6806">
        <v>1175</v>
      </c>
      <c r="F6806">
        <v>1</v>
      </c>
    </row>
    <row r="6807" spans="1:6">
      <c r="A6807">
        <v>4829</v>
      </c>
      <c r="B6807">
        <v>15</v>
      </c>
      <c r="C6807" t="s">
        <v>63</v>
      </c>
      <c r="D6807" t="s">
        <v>92</v>
      </c>
      <c r="E6807">
        <v>4614</v>
      </c>
      <c r="F6807">
        <v>1</v>
      </c>
    </row>
    <row r="6808" spans="1:6">
      <c r="A6808">
        <v>4829</v>
      </c>
      <c r="B6808">
        <v>15</v>
      </c>
      <c r="C6808" t="s">
        <v>63</v>
      </c>
      <c r="D6808" t="s">
        <v>92</v>
      </c>
      <c r="E6808">
        <v>5906</v>
      </c>
      <c r="F6808">
        <v>1</v>
      </c>
    </row>
    <row r="6809" spans="1:6">
      <c r="A6809">
        <v>4829</v>
      </c>
      <c r="B6809">
        <v>15</v>
      </c>
      <c r="C6809" t="s">
        <v>63</v>
      </c>
      <c r="D6809" t="s">
        <v>92</v>
      </c>
      <c r="E6809">
        <v>3806</v>
      </c>
      <c r="F6809">
        <v>1</v>
      </c>
    </row>
    <row r="6810" spans="1:6">
      <c r="A6810">
        <v>4829</v>
      </c>
      <c r="B6810">
        <v>15</v>
      </c>
      <c r="C6810" t="s">
        <v>63</v>
      </c>
      <c r="D6810" t="s">
        <v>92</v>
      </c>
      <c r="E6810">
        <v>4805</v>
      </c>
      <c r="F6810">
        <v>1</v>
      </c>
    </row>
    <row r="6811" spans="1:6">
      <c r="A6811">
        <v>4829</v>
      </c>
      <c r="B6811">
        <v>15</v>
      </c>
      <c r="C6811" t="s">
        <v>63</v>
      </c>
      <c r="D6811" t="s">
        <v>92</v>
      </c>
      <c r="E6811">
        <v>4268</v>
      </c>
      <c r="F6811">
        <v>1</v>
      </c>
    </row>
    <row r="6812" spans="1:6">
      <c r="A6812">
        <v>4829</v>
      </c>
      <c r="B6812">
        <v>15</v>
      </c>
      <c r="C6812" t="s">
        <v>63</v>
      </c>
      <c r="D6812" t="s">
        <v>92</v>
      </c>
      <c r="E6812">
        <v>5992</v>
      </c>
      <c r="F6812">
        <v>1</v>
      </c>
    </row>
    <row r="6813" spans="1:6">
      <c r="A6813">
        <v>4829</v>
      </c>
      <c r="B6813">
        <v>15</v>
      </c>
      <c r="C6813" t="s">
        <v>63</v>
      </c>
      <c r="D6813" t="s">
        <v>92</v>
      </c>
      <c r="E6813">
        <v>1126</v>
      </c>
      <c r="F6813">
        <v>1</v>
      </c>
    </row>
    <row r="6814" spans="1:6">
      <c r="A6814">
        <v>4829</v>
      </c>
      <c r="B6814">
        <v>15</v>
      </c>
      <c r="C6814" t="s">
        <v>63</v>
      </c>
      <c r="D6814" t="s">
        <v>92</v>
      </c>
      <c r="E6814">
        <v>3178</v>
      </c>
      <c r="F6814">
        <v>1</v>
      </c>
    </row>
    <row r="6815" spans="1:6">
      <c r="A6815">
        <v>4829</v>
      </c>
      <c r="B6815">
        <v>15</v>
      </c>
      <c r="C6815" t="s">
        <v>63</v>
      </c>
      <c r="D6815" t="s">
        <v>92</v>
      </c>
      <c r="E6815">
        <v>5441</v>
      </c>
      <c r="F6815">
        <v>1</v>
      </c>
    </row>
    <row r="6816" spans="1:6">
      <c r="A6816">
        <v>4829</v>
      </c>
      <c r="B6816">
        <v>15</v>
      </c>
      <c r="C6816" t="s">
        <v>63</v>
      </c>
      <c r="D6816" t="s">
        <v>92</v>
      </c>
      <c r="E6816">
        <v>2051</v>
      </c>
      <c r="F6816">
        <v>1</v>
      </c>
    </row>
    <row r="6817" spans="1:6">
      <c r="A6817">
        <v>4829</v>
      </c>
      <c r="B6817">
        <v>15</v>
      </c>
      <c r="C6817" t="s">
        <v>63</v>
      </c>
      <c r="D6817" t="s">
        <v>92</v>
      </c>
      <c r="E6817">
        <v>2878</v>
      </c>
      <c r="F6817">
        <v>1</v>
      </c>
    </row>
    <row r="6818" spans="1:6">
      <c r="A6818">
        <v>4829</v>
      </c>
      <c r="B6818">
        <v>15</v>
      </c>
      <c r="C6818" t="s">
        <v>63</v>
      </c>
      <c r="D6818" t="s">
        <v>92</v>
      </c>
      <c r="E6818">
        <v>37</v>
      </c>
      <c r="F6818">
        <v>1</v>
      </c>
    </row>
    <row r="6819" spans="1:6">
      <c r="A6819">
        <v>4829</v>
      </c>
      <c r="B6819">
        <v>15</v>
      </c>
      <c r="C6819" t="s">
        <v>63</v>
      </c>
      <c r="D6819" t="s">
        <v>92</v>
      </c>
      <c r="E6819">
        <v>322</v>
      </c>
      <c r="F6819">
        <v>1</v>
      </c>
    </row>
    <row r="6820" spans="1:6">
      <c r="A6820">
        <v>4829</v>
      </c>
      <c r="B6820">
        <v>15</v>
      </c>
      <c r="C6820" t="s">
        <v>63</v>
      </c>
      <c r="D6820" t="s">
        <v>92</v>
      </c>
      <c r="E6820">
        <v>3268</v>
      </c>
      <c r="F6820">
        <v>1</v>
      </c>
    </row>
    <row r="6821" spans="1:6">
      <c r="A6821">
        <v>4829</v>
      </c>
      <c r="B6821">
        <v>15</v>
      </c>
      <c r="C6821" t="s">
        <v>63</v>
      </c>
      <c r="D6821" t="s">
        <v>92</v>
      </c>
      <c r="E6821">
        <v>2333</v>
      </c>
      <c r="F6821">
        <v>1</v>
      </c>
    </row>
    <row r="6822" spans="1:6">
      <c r="A6822">
        <v>4829</v>
      </c>
      <c r="B6822">
        <v>15</v>
      </c>
      <c r="C6822" t="s">
        <v>63</v>
      </c>
      <c r="D6822" t="s">
        <v>92</v>
      </c>
      <c r="E6822">
        <v>2164</v>
      </c>
      <c r="F6822">
        <v>1</v>
      </c>
    </row>
    <row r="6823" spans="1:6">
      <c r="A6823">
        <v>4829</v>
      </c>
      <c r="B6823">
        <v>15</v>
      </c>
      <c r="C6823" t="s">
        <v>63</v>
      </c>
      <c r="D6823" t="s">
        <v>92</v>
      </c>
      <c r="E6823">
        <v>235</v>
      </c>
      <c r="F6823">
        <v>1</v>
      </c>
    </row>
    <row r="6824" spans="1:6">
      <c r="A6824">
        <v>4829</v>
      </c>
      <c r="B6824">
        <v>15</v>
      </c>
      <c r="C6824" t="s">
        <v>63</v>
      </c>
      <c r="D6824" t="s">
        <v>92</v>
      </c>
      <c r="E6824">
        <v>1298</v>
      </c>
      <c r="F6824">
        <v>1</v>
      </c>
    </row>
    <row r="6825" spans="1:6">
      <c r="A6825">
        <v>4829</v>
      </c>
      <c r="B6825">
        <v>15</v>
      </c>
      <c r="C6825" t="s">
        <v>63</v>
      </c>
      <c r="D6825" t="s">
        <v>92</v>
      </c>
      <c r="E6825">
        <v>3237</v>
      </c>
      <c r="F6825">
        <v>1</v>
      </c>
    </row>
    <row r="6826" spans="1:6">
      <c r="A6826">
        <v>4829</v>
      </c>
      <c r="B6826">
        <v>15</v>
      </c>
      <c r="C6826" t="s">
        <v>63</v>
      </c>
      <c r="D6826" t="s">
        <v>92</v>
      </c>
      <c r="E6826">
        <v>6011</v>
      </c>
      <c r="F6826">
        <v>1</v>
      </c>
    </row>
    <row r="6827" spans="1:6">
      <c r="A6827">
        <v>4829</v>
      </c>
      <c r="B6827">
        <v>15</v>
      </c>
      <c r="C6827" t="s">
        <v>63</v>
      </c>
      <c r="D6827" t="s">
        <v>92</v>
      </c>
      <c r="E6827">
        <v>3324</v>
      </c>
      <c r="F6827">
        <v>1</v>
      </c>
    </row>
    <row r="6828" spans="1:6">
      <c r="A6828">
        <v>4829</v>
      </c>
      <c r="B6828">
        <v>15</v>
      </c>
      <c r="C6828" t="s">
        <v>63</v>
      </c>
      <c r="D6828" t="s">
        <v>92</v>
      </c>
      <c r="E6828">
        <v>4041</v>
      </c>
      <c r="F6828">
        <v>1</v>
      </c>
    </row>
    <row r="6829" spans="1:6">
      <c r="A6829">
        <v>4829</v>
      </c>
      <c r="B6829">
        <v>15</v>
      </c>
      <c r="C6829" t="s">
        <v>63</v>
      </c>
      <c r="D6829" t="s">
        <v>92</v>
      </c>
      <c r="E6829">
        <v>1301</v>
      </c>
      <c r="F6829">
        <v>1</v>
      </c>
    </row>
    <row r="6830" spans="1:6">
      <c r="A6830">
        <v>4829</v>
      </c>
      <c r="B6830">
        <v>15</v>
      </c>
      <c r="C6830" t="s">
        <v>63</v>
      </c>
      <c r="D6830" t="s">
        <v>92</v>
      </c>
      <c r="E6830">
        <v>5688</v>
      </c>
      <c r="F6830">
        <v>1</v>
      </c>
    </row>
    <row r="6831" spans="1:6">
      <c r="A6831">
        <v>4829</v>
      </c>
      <c r="B6831">
        <v>15</v>
      </c>
      <c r="C6831" t="s">
        <v>63</v>
      </c>
      <c r="D6831" t="s">
        <v>92</v>
      </c>
      <c r="E6831">
        <v>5396</v>
      </c>
      <c r="F6831">
        <v>1</v>
      </c>
    </row>
    <row r="6832" spans="1:6">
      <c r="A6832">
        <v>4829</v>
      </c>
      <c r="B6832">
        <v>15</v>
      </c>
      <c r="C6832" t="s">
        <v>63</v>
      </c>
      <c r="D6832" t="s">
        <v>92</v>
      </c>
      <c r="E6832">
        <v>3906</v>
      </c>
      <c r="F6832">
        <v>1</v>
      </c>
    </row>
    <row r="6833" spans="1:6">
      <c r="A6833">
        <v>4829</v>
      </c>
      <c r="B6833">
        <v>15</v>
      </c>
      <c r="C6833" t="s">
        <v>63</v>
      </c>
      <c r="D6833" t="s">
        <v>92</v>
      </c>
      <c r="E6833">
        <v>2603</v>
      </c>
      <c r="F6833">
        <v>1</v>
      </c>
    </row>
    <row r="6834" spans="1:6">
      <c r="A6834">
        <v>4829</v>
      </c>
      <c r="B6834">
        <v>15</v>
      </c>
      <c r="C6834" t="s">
        <v>63</v>
      </c>
      <c r="D6834" t="s">
        <v>92</v>
      </c>
      <c r="E6834">
        <v>3811</v>
      </c>
      <c r="F6834">
        <v>1</v>
      </c>
    </row>
    <row r="6835" spans="1:6">
      <c r="A6835">
        <v>4829</v>
      </c>
      <c r="B6835">
        <v>15</v>
      </c>
      <c r="C6835" t="s">
        <v>63</v>
      </c>
      <c r="D6835" t="s">
        <v>92</v>
      </c>
      <c r="E6835">
        <v>3731</v>
      </c>
      <c r="F6835">
        <v>1</v>
      </c>
    </row>
    <row r="6836" spans="1:6">
      <c r="A6836">
        <v>4829</v>
      </c>
      <c r="B6836">
        <v>15</v>
      </c>
      <c r="C6836" t="s">
        <v>63</v>
      </c>
      <c r="D6836" t="s">
        <v>92</v>
      </c>
      <c r="E6836">
        <v>2201</v>
      </c>
      <c r="F6836">
        <v>1</v>
      </c>
    </row>
    <row r="6837" spans="1:6">
      <c r="A6837">
        <v>4829</v>
      </c>
      <c r="B6837">
        <v>15</v>
      </c>
      <c r="C6837" t="s">
        <v>63</v>
      </c>
      <c r="D6837" t="s">
        <v>92</v>
      </c>
      <c r="E6837">
        <v>2536</v>
      </c>
      <c r="F6837">
        <v>1</v>
      </c>
    </row>
    <row r="6838" spans="1:6">
      <c r="A6838">
        <v>4829</v>
      </c>
      <c r="B6838">
        <v>15</v>
      </c>
      <c r="C6838" t="s">
        <v>63</v>
      </c>
      <c r="D6838" t="s">
        <v>92</v>
      </c>
      <c r="E6838">
        <v>3486</v>
      </c>
      <c r="F6838">
        <v>1</v>
      </c>
    </row>
    <row r="6839" spans="1:6">
      <c r="A6839">
        <v>4829</v>
      </c>
      <c r="B6839">
        <v>15</v>
      </c>
      <c r="C6839" t="s">
        <v>63</v>
      </c>
      <c r="D6839" t="s">
        <v>92</v>
      </c>
      <c r="E6839">
        <v>4681</v>
      </c>
      <c r="F6839">
        <v>1</v>
      </c>
    </row>
    <row r="6840" spans="1:6">
      <c r="A6840">
        <v>4829</v>
      </c>
      <c r="B6840">
        <v>15</v>
      </c>
      <c r="C6840" t="s">
        <v>63</v>
      </c>
      <c r="D6840" t="s">
        <v>92</v>
      </c>
      <c r="E6840">
        <v>4213</v>
      </c>
      <c r="F6840">
        <v>1</v>
      </c>
    </row>
    <row r="6841" spans="1:6">
      <c r="A6841">
        <v>4829</v>
      </c>
      <c r="B6841">
        <v>15</v>
      </c>
      <c r="C6841" t="s">
        <v>63</v>
      </c>
      <c r="D6841" t="s">
        <v>92</v>
      </c>
      <c r="E6841">
        <v>5934</v>
      </c>
      <c r="F6841">
        <v>1</v>
      </c>
    </row>
    <row r="6842" spans="1:6">
      <c r="A6842">
        <v>4829</v>
      </c>
      <c r="B6842">
        <v>15</v>
      </c>
      <c r="C6842" t="s">
        <v>63</v>
      </c>
      <c r="D6842" t="s">
        <v>92</v>
      </c>
      <c r="E6842">
        <v>2943</v>
      </c>
      <c r="F6842">
        <v>1</v>
      </c>
    </row>
    <row r="6843" spans="1:6">
      <c r="A6843">
        <v>4829</v>
      </c>
      <c r="B6843">
        <v>15</v>
      </c>
      <c r="C6843" t="s">
        <v>63</v>
      </c>
      <c r="D6843" t="s">
        <v>92</v>
      </c>
      <c r="E6843">
        <v>361</v>
      </c>
      <c r="F6843">
        <v>1</v>
      </c>
    </row>
    <row r="6844" spans="1:6">
      <c r="A6844">
        <v>4829</v>
      </c>
      <c r="B6844">
        <v>15</v>
      </c>
      <c r="C6844" t="s">
        <v>63</v>
      </c>
      <c r="D6844" t="s">
        <v>92</v>
      </c>
      <c r="E6844">
        <v>1016</v>
      </c>
      <c r="F6844">
        <v>1</v>
      </c>
    </row>
    <row r="6845" spans="1:6">
      <c r="A6845">
        <v>4829</v>
      </c>
      <c r="B6845">
        <v>15</v>
      </c>
      <c r="C6845" t="s">
        <v>63</v>
      </c>
      <c r="D6845" t="s">
        <v>92</v>
      </c>
      <c r="E6845">
        <v>5435</v>
      </c>
      <c r="F6845">
        <v>1</v>
      </c>
    </row>
    <row r="6846" spans="1:6">
      <c r="A6846">
        <v>4829</v>
      </c>
      <c r="B6846">
        <v>15</v>
      </c>
      <c r="C6846" t="s">
        <v>63</v>
      </c>
      <c r="D6846" t="s">
        <v>92</v>
      </c>
      <c r="E6846">
        <v>2228</v>
      </c>
      <c r="F6846">
        <v>1</v>
      </c>
    </row>
    <row r="6847" spans="1:6">
      <c r="A6847">
        <v>4829</v>
      </c>
      <c r="B6847">
        <v>15</v>
      </c>
      <c r="C6847" t="s">
        <v>63</v>
      </c>
      <c r="D6847" t="s">
        <v>92</v>
      </c>
      <c r="E6847">
        <v>4086</v>
      </c>
      <c r="F6847">
        <v>1</v>
      </c>
    </row>
    <row r="6848" spans="1:6">
      <c r="A6848">
        <v>4829</v>
      </c>
      <c r="B6848">
        <v>15</v>
      </c>
      <c r="C6848" t="s">
        <v>63</v>
      </c>
      <c r="D6848" t="s">
        <v>92</v>
      </c>
      <c r="E6848">
        <v>162</v>
      </c>
      <c r="F6848">
        <v>1</v>
      </c>
    </row>
    <row r="6849" spans="1:6">
      <c r="A6849">
        <v>4829</v>
      </c>
      <c r="B6849">
        <v>15</v>
      </c>
      <c r="C6849" t="s">
        <v>63</v>
      </c>
      <c r="D6849" t="s">
        <v>92</v>
      </c>
      <c r="E6849">
        <v>1302</v>
      </c>
      <c r="F6849">
        <v>1</v>
      </c>
    </row>
    <row r="6850" spans="1:6">
      <c r="A6850">
        <v>4829</v>
      </c>
      <c r="B6850">
        <v>15</v>
      </c>
      <c r="C6850" t="s">
        <v>63</v>
      </c>
      <c r="D6850" t="s">
        <v>92</v>
      </c>
      <c r="E6850">
        <v>3633</v>
      </c>
      <c r="F6850">
        <v>1</v>
      </c>
    </row>
    <row r="6851" spans="1:6">
      <c r="A6851">
        <v>4829</v>
      </c>
      <c r="B6851">
        <v>15</v>
      </c>
      <c r="C6851" t="s">
        <v>63</v>
      </c>
      <c r="D6851" t="s">
        <v>92</v>
      </c>
      <c r="E6851">
        <v>2942</v>
      </c>
      <c r="F6851">
        <v>1</v>
      </c>
    </row>
    <row r="6852" spans="1:6">
      <c r="A6852">
        <v>4829</v>
      </c>
      <c r="B6852">
        <v>15</v>
      </c>
      <c r="C6852" t="s">
        <v>62</v>
      </c>
      <c r="D6852" t="s">
        <v>91</v>
      </c>
      <c r="E6852">
        <v>5364</v>
      </c>
      <c r="F6852">
        <v>338</v>
      </c>
    </row>
    <row r="6853" spans="1:6">
      <c r="A6853">
        <v>4829</v>
      </c>
      <c r="B6853">
        <v>15</v>
      </c>
      <c r="C6853" t="s">
        <v>62</v>
      </c>
      <c r="D6853" t="s">
        <v>91</v>
      </c>
      <c r="E6853">
        <v>5555</v>
      </c>
      <c r="F6853">
        <v>39</v>
      </c>
    </row>
    <row r="6854" spans="1:6">
      <c r="A6854">
        <v>4829</v>
      </c>
      <c r="B6854">
        <v>15</v>
      </c>
      <c r="C6854" t="s">
        <v>62</v>
      </c>
      <c r="D6854" t="s">
        <v>91</v>
      </c>
      <c r="E6854">
        <v>5568</v>
      </c>
      <c r="F6854">
        <v>38</v>
      </c>
    </row>
    <row r="6855" spans="1:6">
      <c r="A6855">
        <v>4829</v>
      </c>
      <c r="B6855">
        <v>15</v>
      </c>
      <c r="C6855" t="s">
        <v>62</v>
      </c>
      <c r="D6855" t="s">
        <v>91</v>
      </c>
      <c r="E6855">
        <v>3233</v>
      </c>
      <c r="F6855">
        <v>22</v>
      </c>
    </row>
    <row r="6856" spans="1:6">
      <c r="A6856">
        <v>4829</v>
      </c>
      <c r="B6856">
        <v>15</v>
      </c>
      <c r="C6856" t="s">
        <v>62</v>
      </c>
      <c r="D6856" t="s">
        <v>91</v>
      </c>
      <c r="E6856">
        <v>2848</v>
      </c>
      <c r="F6856">
        <v>17</v>
      </c>
    </row>
    <row r="6857" spans="1:6">
      <c r="A6857">
        <v>4829</v>
      </c>
      <c r="B6857">
        <v>15</v>
      </c>
      <c r="C6857" t="s">
        <v>62</v>
      </c>
      <c r="D6857" t="s">
        <v>91</v>
      </c>
      <c r="E6857">
        <v>5887</v>
      </c>
      <c r="F6857">
        <v>13</v>
      </c>
    </row>
    <row r="6858" spans="1:6">
      <c r="A6858">
        <v>4829</v>
      </c>
      <c r="B6858">
        <v>15</v>
      </c>
      <c r="C6858" t="s">
        <v>62</v>
      </c>
      <c r="D6858" t="s">
        <v>91</v>
      </c>
      <c r="E6858">
        <v>3943</v>
      </c>
      <c r="F6858">
        <v>12</v>
      </c>
    </row>
    <row r="6859" spans="1:6">
      <c r="A6859">
        <v>4829</v>
      </c>
      <c r="B6859">
        <v>15</v>
      </c>
      <c r="C6859" t="s">
        <v>62</v>
      </c>
      <c r="D6859" t="s">
        <v>91</v>
      </c>
      <c r="E6859">
        <v>2434</v>
      </c>
      <c r="F6859">
        <v>11</v>
      </c>
    </row>
    <row r="6860" spans="1:6">
      <c r="A6860">
        <v>4829</v>
      </c>
      <c r="B6860">
        <v>15</v>
      </c>
      <c r="C6860" t="s">
        <v>62</v>
      </c>
      <c r="D6860" t="s">
        <v>91</v>
      </c>
      <c r="E6860">
        <v>5175</v>
      </c>
      <c r="F6860">
        <v>10</v>
      </c>
    </row>
    <row r="6861" spans="1:6">
      <c r="A6861">
        <v>4829</v>
      </c>
      <c r="B6861">
        <v>15</v>
      </c>
      <c r="C6861" t="s">
        <v>62</v>
      </c>
      <c r="D6861" t="s">
        <v>91</v>
      </c>
      <c r="E6861">
        <v>3807</v>
      </c>
      <c r="F6861">
        <v>9</v>
      </c>
    </row>
    <row r="6862" spans="1:6">
      <c r="A6862">
        <v>4829</v>
      </c>
      <c r="B6862">
        <v>15</v>
      </c>
      <c r="C6862" t="s">
        <v>62</v>
      </c>
      <c r="D6862" t="s">
        <v>91</v>
      </c>
      <c r="E6862">
        <v>5994</v>
      </c>
      <c r="F6862">
        <v>9</v>
      </c>
    </row>
    <row r="6863" spans="1:6">
      <c r="A6863">
        <v>4829</v>
      </c>
      <c r="B6863">
        <v>15</v>
      </c>
      <c r="C6863" t="s">
        <v>62</v>
      </c>
      <c r="D6863" t="s">
        <v>91</v>
      </c>
      <c r="E6863">
        <v>5499</v>
      </c>
      <c r="F6863">
        <v>9</v>
      </c>
    </row>
    <row r="6864" spans="1:6">
      <c r="A6864">
        <v>4829</v>
      </c>
      <c r="B6864">
        <v>15</v>
      </c>
      <c r="C6864" t="s">
        <v>62</v>
      </c>
      <c r="D6864" t="s">
        <v>91</v>
      </c>
      <c r="E6864">
        <v>148</v>
      </c>
      <c r="F6864">
        <v>8</v>
      </c>
    </row>
    <row r="6865" spans="1:6">
      <c r="A6865">
        <v>4829</v>
      </c>
      <c r="B6865">
        <v>15</v>
      </c>
      <c r="C6865" t="s">
        <v>62</v>
      </c>
      <c r="D6865" t="s">
        <v>91</v>
      </c>
      <c r="E6865">
        <v>5956</v>
      </c>
      <c r="F6865">
        <v>8</v>
      </c>
    </row>
    <row r="6866" spans="1:6">
      <c r="A6866">
        <v>4829</v>
      </c>
      <c r="B6866">
        <v>15</v>
      </c>
      <c r="C6866" t="s">
        <v>62</v>
      </c>
      <c r="D6866" t="s">
        <v>91</v>
      </c>
      <c r="E6866">
        <v>5787</v>
      </c>
      <c r="F6866">
        <v>8</v>
      </c>
    </row>
    <row r="6867" spans="1:6">
      <c r="A6867">
        <v>4829</v>
      </c>
      <c r="B6867">
        <v>15</v>
      </c>
      <c r="C6867" t="s">
        <v>62</v>
      </c>
      <c r="D6867" t="s">
        <v>91</v>
      </c>
      <c r="E6867">
        <v>4344</v>
      </c>
      <c r="F6867">
        <v>8</v>
      </c>
    </row>
    <row r="6868" spans="1:6">
      <c r="A6868">
        <v>4829</v>
      </c>
      <c r="B6868">
        <v>15</v>
      </c>
      <c r="C6868" t="s">
        <v>62</v>
      </c>
      <c r="D6868" t="s">
        <v>91</v>
      </c>
      <c r="E6868">
        <v>1120</v>
      </c>
      <c r="F6868">
        <v>6</v>
      </c>
    </row>
    <row r="6869" spans="1:6">
      <c r="A6869">
        <v>4829</v>
      </c>
      <c r="B6869">
        <v>15</v>
      </c>
      <c r="C6869" t="s">
        <v>62</v>
      </c>
      <c r="D6869" t="s">
        <v>91</v>
      </c>
      <c r="E6869">
        <v>3542</v>
      </c>
      <c r="F6869">
        <v>6</v>
      </c>
    </row>
    <row r="6870" spans="1:6">
      <c r="A6870">
        <v>4829</v>
      </c>
      <c r="B6870">
        <v>15</v>
      </c>
      <c r="C6870" t="s">
        <v>62</v>
      </c>
      <c r="D6870" t="s">
        <v>91</v>
      </c>
      <c r="E6870">
        <v>235</v>
      </c>
      <c r="F6870">
        <v>6</v>
      </c>
    </row>
    <row r="6871" spans="1:6">
      <c r="A6871">
        <v>4829</v>
      </c>
      <c r="B6871">
        <v>15</v>
      </c>
      <c r="C6871" t="s">
        <v>62</v>
      </c>
      <c r="D6871" t="s">
        <v>91</v>
      </c>
      <c r="E6871">
        <v>107</v>
      </c>
      <c r="F6871">
        <v>6</v>
      </c>
    </row>
    <row r="6872" spans="1:6">
      <c r="A6872">
        <v>4829</v>
      </c>
      <c r="B6872">
        <v>15</v>
      </c>
      <c r="C6872" t="s">
        <v>62</v>
      </c>
      <c r="D6872" t="s">
        <v>91</v>
      </c>
      <c r="E6872">
        <v>2026</v>
      </c>
      <c r="F6872">
        <v>5</v>
      </c>
    </row>
    <row r="6873" spans="1:6">
      <c r="A6873">
        <v>4829</v>
      </c>
      <c r="B6873">
        <v>15</v>
      </c>
      <c r="C6873" t="s">
        <v>62</v>
      </c>
      <c r="D6873" t="s">
        <v>91</v>
      </c>
      <c r="E6873">
        <v>5802</v>
      </c>
      <c r="F6873">
        <v>5</v>
      </c>
    </row>
    <row r="6874" spans="1:6">
      <c r="A6874">
        <v>4829</v>
      </c>
      <c r="B6874">
        <v>15</v>
      </c>
      <c r="C6874" t="s">
        <v>62</v>
      </c>
      <c r="D6874" t="s">
        <v>91</v>
      </c>
      <c r="E6874">
        <v>5245</v>
      </c>
      <c r="F6874">
        <v>5</v>
      </c>
    </row>
    <row r="6875" spans="1:6">
      <c r="A6875">
        <v>4829</v>
      </c>
      <c r="B6875">
        <v>15</v>
      </c>
      <c r="C6875" t="s">
        <v>62</v>
      </c>
      <c r="D6875" t="s">
        <v>91</v>
      </c>
      <c r="E6875">
        <v>3547</v>
      </c>
      <c r="F6875">
        <v>5</v>
      </c>
    </row>
    <row r="6876" spans="1:6">
      <c r="A6876">
        <v>4829</v>
      </c>
      <c r="B6876">
        <v>15</v>
      </c>
      <c r="C6876" t="s">
        <v>62</v>
      </c>
      <c r="D6876" t="s">
        <v>91</v>
      </c>
      <c r="E6876">
        <v>5538</v>
      </c>
      <c r="F6876">
        <v>4</v>
      </c>
    </row>
    <row r="6877" spans="1:6">
      <c r="A6877">
        <v>4829</v>
      </c>
      <c r="B6877">
        <v>15</v>
      </c>
      <c r="C6877" t="s">
        <v>62</v>
      </c>
      <c r="D6877" t="s">
        <v>91</v>
      </c>
      <c r="E6877">
        <v>1270</v>
      </c>
      <c r="F6877">
        <v>4</v>
      </c>
    </row>
    <row r="6878" spans="1:6">
      <c r="A6878">
        <v>4829</v>
      </c>
      <c r="B6878">
        <v>15</v>
      </c>
      <c r="C6878" t="s">
        <v>62</v>
      </c>
      <c r="D6878" t="s">
        <v>91</v>
      </c>
      <c r="E6878">
        <v>3470</v>
      </c>
      <c r="F6878">
        <v>4</v>
      </c>
    </row>
    <row r="6879" spans="1:6">
      <c r="A6879">
        <v>4829</v>
      </c>
      <c r="B6879">
        <v>15</v>
      </c>
      <c r="C6879" t="s">
        <v>62</v>
      </c>
      <c r="D6879" t="s">
        <v>91</v>
      </c>
      <c r="E6879">
        <v>2526</v>
      </c>
      <c r="F6879">
        <v>4</v>
      </c>
    </row>
    <row r="6880" spans="1:6">
      <c r="A6880">
        <v>4829</v>
      </c>
      <c r="B6880">
        <v>15</v>
      </c>
      <c r="C6880" t="s">
        <v>62</v>
      </c>
      <c r="D6880" t="s">
        <v>91</v>
      </c>
      <c r="E6880">
        <v>2652</v>
      </c>
      <c r="F6880">
        <v>4</v>
      </c>
    </row>
    <row r="6881" spans="1:6">
      <c r="A6881">
        <v>4829</v>
      </c>
      <c r="B6881">
        <v>15</v>
      </c>
      <c r="C6881" t="s">
        <v>62</v>
      </c>
      <c r="D6881" t="s">
        <v>91</v>
      </c>
      <c r="E6881">
        <v>3695</v>
      </c>
      <c r="F6881">
        <v>4</v>
      </c>
    </row>
    <row r="6882" spans="1:6">
      <c r="A6882">
        <v>4829</v>
      </c>
      <c r="B6882">
        <v>15</v>
      </c>
      <c r="C6882" t="s">
        <v>62</v>
      </c>
      <c r="D6882" t="s">
        <v>91</v>
      </c>
      <c r="E6882">
        <v>2408</v>
      </c>
      <c r="F6882">
        <v>4</v>
      </c>
    </row>
    <row r="6883" spans="1:6">
      <c r="A6883">
        <v>4829</v>
      </c>
      <c r="B6883">
        <v>15</v>
      </c>
      <c r="C6883" t="s">
        <v>62</v>
      </c>
      <c r="D6883" t="s">
        <v>91</v>
      </c>
      <c r="E6883">
        <v>4493</v>
      </c>
      <c r="F6883">
        <v>4</v>
      </c>
    </row>
    <row r="6884" spans="1:6">
      <c r="A6884">
        <v>4829</v>
      </c>
      <c r="B6884">
        <v>15</v>
      </c>
      <c r="C6884" t="s">
        <v>62</v>
      </c>
      <c r="D6884" t="s">
        <v>91</v>
      </c>
      <c r="E6884">
        <v>139</v>
      </c>
      <c r="F6884">
        <v>4</v>
      </c>
    </row>
    <row r="6885" spans="1:6">
      <c r="A6885">
        <v>4829</v>
      </c>
      <c r="B6885">
        <v>15</v>
      </c>
      <c r="C6885" t="s">
        <v>62</v>
      </c>
      <c r="D6885" t="s">
        <v>91</v>
      </c>
      <c r="E6885">
        <v>1256</v>
      </c>
      <c r="F6885">
        <v>3</v>
      </c>
    </row>
    <row r="6886" spans="1:6">
      <c r="A6886">
        <v>4829</v>
      </c>
      <c r="B6886">
        <v>15</v>
      </c>
      <c r="C6886" t="s">
        <v>62</v>
      </c>
      <c r="D6886" t="s">
        <v>91</v>
      </c>
      <c r="E6886">
        <v>3811</v>
      </c>
      <c r="F6886">
        <v>3</v>
      </c>
    </row>
    <row r="6887" spans="1:6">
      <c r="A6887">
        <v>4829</v>
      </c>
      <c r="B6887">
        <v>15</v>
      </c>
      <c r="C6887" t="s">
        <v>62</v>
      </c>
      <c r="D6887" t="s">
        <v>91</v>
      </c>
      <c r="E6887">
        <v>3773</v>
      </c>
      <c r="F6887">
        <v>3</v>
      </c>
    </row>
    <row r="6888" spans="1:6">
      <c r="A6888">
        <v>4829</v>
      </c>
      <c r="B6888">
        <v>15</v>
      </c>
      <c r="C6888" t="s">
        <v>62</v>
      </c>
      <c r="D6888" t="s">
        <v>91</v>
      </c>
      <c r="E6888">
        <v>1026</v>
      </c>
      <c r="F6888">
        <v>3</v>
      </c>
    </row>
    <row r="6889" spans="1:6">
      <c r="A6889">
        <v>4829</v>
      </c>
      <c r="B6889">
        <v>15</v>
      </c>
      <c r="C6889" t="s">
        <v>62</v>
      </c>
      <c r="D6889" t="s">
        <v>91</v>
      </c>
      <c r="E6889">
        <v>3826</v>
      </c>
      <c r="F6889">
        <v>3</v>
      </c>
    </row>
    <row r="6890" spans="1:6">
      <c r="A6890">
        <v>4829</v>
      </c>
      <c r="B6890">
        <v>15</v>
      </c>
      <c r="C6890" t="s">
        <v>62</v>
      </c>
      <c r="D6890" t="s">
        <v>91</v>
      </c>
      <c r="E6890">
        <v>2438</v>
      </c>
      <c r="F6890">
        <v>3</v>
      </c>
    </row>
    <row r="6891" spans="1:6">
      <c r="A6891">
        <v>4829</v>
      </c>
      <c r="B6891">
        <v>15</v>
      </c>
      <c r="C6891" t="s">
        <v>62</v>
      </c>
      <c r="D6891" t="s">
        <v>91</v>
      </c>
      <c r="E6891">
        <v>5722</v>
      </c>
      <c r="F6891">
        <v>3</v>
      </c>
    </row>
    <row r="6892" spans="1:6">
      <c r="A6892">
        <v>4829</v>
      </c>
      <c r="B6892">
        <v>15</v>
      </c>
      <c r="C6892" t="s">
        <v>62</v>
      </c>
      <c r="D6892" t="s">
        <v>91</v>
      </c>
      <c r="E6892">
        <v>1260</v>
      </c>
      <c r="F6892">
        <v>3</v>
      </c>
    </row>
    <row r="6893" spans="1:6">
      <c r="A6893">
        <v>4829</v>
      </c>
      <c r="B6893">
        <v>15</v>
      </c>
      <c r="C6893" t="s">
        <v>62</v>
      </c>
      <c r="D6893" t="s">
        <v>91</v>
      </c>
      <c r="E6893">
        <v>4789</v>
      </c>
      <c r="F6893">
        <v>3</v>
      </c>
    </row>
    <row r="6894" spans="1:6">
      <c r="A6894">
        <v>4829</v>
      </c>
      <c r="B6894">
        <v>15</v>
      </c>
      <c r="C6894" t="s">
        <v>62</v>
      </c>
      <c r="D6894" t="s">
        <v>91</v>
      </c>
      <c r="E6894">
        <v>6054</v>
      </c>
      <c r="F6894">
        <v>3</v>
      </c>
    </row>
    <row r="6895" spans="1:6">
      <c r="A6895">
        <v>4829</v>
      </c>
      <c r="B6895">
        <v>15</v>
      </c>
      <c r="C6895" t="s">
        <v>62</v>
      </c>
      <c r="D6895" t="s">
        <v>91</v>
      </c>
      <c r="E6895">
        <v>2266</v>
      </c>
      <c r="F6895">
        <v>3</v>
      </c>
    </row>
    <row r="6896" spans="1:6">
      <c r="A6896">
        <v>4829</v>
      </c>
      <c r="B6896">
        <v>15</v>
      </c>
      <c r="C6896" t="s">
        <v>62</v>
      </c>
      <c r="D6896" t="s">
        <v>91</v>
      </c>
      <c r="E6896">
        <v>3966</v>
      </c>
      <c r="F6896">
        <v>3</v>
      </c>
    </row>
    <row r="6897" spans="1:6">
      <c r="A6897">
        <v>4829</v>
      </c>
      <c r="B6897">
        <v>15</v>
      </c>
      <c r="C6897" t="s">
        <v>62</v>
      </c>
      <c r="D6897" t="s">
        <v>91</v>
      </c>
      <c r="E6897">
        <v>5144</v>
      </c>
      <c r="F6897">
        <v>3</v>
      </c>
    </row>
    <row r="6898" spans="1:6">
      <c r="A6898">
        <v>4829</v>
      </c>
      <c r="B6898">
        <v>15</v>
      </c>
      <c r="C6898" t="s">
        <v>62</v>
      </c>
      <c r="D6898" t="s">
        <v>91</v>
      </c>
      <c r="E6898">
        <v>3752</v>
      </c>
      <c r="F6898">
        <v>3</v>
      </c>
    </row>
    <row r="6899" spans="1:6">
      <c r="A6899">
        <v>4829</v>
      </c>
      <c r="B6899">
        <v>15</v>
      </c>
      <c r="C6899" t="s">
        <v>62</v>
      </c>
      <c r="D6899" t="s">
        <v>91</v>
      </c>
      <c r="E6899">
        <v>5999</v>
      </c>
      <c r="F6899">
        <v>3</v>
      </c>
    </row>
    <row r="6900" spans="1:6">
      <c r="A6900">
        <v>4829</v>
      </c>
      <c r="B6900">
        <v>15</v>
      </c>
      <c r="C6900" t="s">
        <v>62</v>
      </c>
      <c r="D6900" t="s">
        <v>91</v>
      </c>
      <c r="E6900">
        <v>5264</v>
      </c>
      <c r="F6900">
        <v>3</v>
      </c>
    </row>
    <row r="6901" spans="1:6">
      <c r="A6901">
        <v>4829</v>
      </c>
      <c r="B6901">
        <v>15</v>
      </c>
      <c r="C6901" t="s">
        <v>62</v>
      </c>
      <c r="D6901" t="s">
        <v>91</v>
      </c>
      <c r="E6901">
        <v>3538</v>
      </c>
      <c r="F6901">
        <v>2</v>
      </c>
    </row>
    <row r="6902" spans="1:6">
      <c r="A6902">
        <v>4829</v>
      </c>
      <c r="B6902">
        <v>15</v>
      </c>
      <c r="C6902" t="s">
        <v>62</v>
      </c>
      <c r="D6902" t="s">
        <v>91</v>
      </c>
      <c r="E6902">
        <v>2224</v>
      </c>
      <c r="F6902">
        <v>2</v>
      </c>
    </row>
    <row r="6903" spans="1:6">
      <c r="A6903">
        <v>4829</v>
      </c>
      <c r="B6903">
        <v>15</v>
      </c>
      <c r="C6903" t="s">
        <v>62</v>
      </c>
      <c r="D6903" t="s">
        <v>91</v>
      </c>
      <c r="E6903">
        <v>4156</v>
      </c>
      <c r="F6903">
        <v>2</v>
      </c>
    </row>
    <row r="6904" spans="1:6">
      <c r="A6904">
        <v>4829</v>
      </c>
      <c r="B6904">
        <v>15</v>
      </c>
      <c r="C6904" t="s">
        <v>62</v>
      </c>
      <c r="D6904" t="s">
        <v>91</v>
      </c>
      <c r="E6904">
        <v>4813</v>
      </c>
      <c r="F6904">
        <v>2</v>
      </c>
    </row>
    <row r="6905" spans="1:6">
      <c r="A6905">
        <v>4829</v>
      </c>
      <c r="B6905">
        <v>15</v>
      </c>
      <c r="C6905" t="s">
        <v>62</v>
      </c>
      <c r="D6905" t="s">
        <v>91</v>
      </c>
      <c r="E6905">
        <v>5609</v>
      </c>
      <c r="F6905">
        <v>2</v>
      </c>
    </row>
    <row r="6906" spans="1:6">
      <c r="A6906">
        <v>4829</v>
      </c>
      <c r="B6906">
        <v>15</v>
      </c>
      <c r="C6906" t="s">
        <v>62</v>
      </c>
      <c r="D6906" t="s">
        <v>91</v>
      </c>
      <c r="E6906">
        <v>3024</v>
      </c>
      <c r="F6906">
        <v>2</v>
      </c>
    </row>
    <row r="6907" spans="1:6">
      <c r="A6907">
        <v>4829</v>
      </c>
      <c r="B6907">
        <v>15</v>
      </c>
      <c r="C6907" t="s">
        <v>62</v>
      </c>
      <c r="D6907" t="s">
        <v>91</v>
      </c>
      <c r="E6907">
        <v>4790</v>
      </c>
      <c r="F6907">
        <v>2</v>
      </c>
    </row>
    <row r="6908" spans="1:6">
      <c r="A6908">
        <v>4829</v>
      </c>
      <c r="B6908">
        <v>15</v>
      </c>
      <c r="C6908" t="s">
        <v>62</v>
      </c>
      <c r="D6908" t="s">
        <v>91</v>
      </c>
      <c r="E6908">
        <v>3131</v>
      </c>
      <c r="F6908">
        <v>2</v>
      </c>
    </row>
    <row r="6909" spans="1:6">
      <c r="A6909">
        <v>4829</v>
      </c>
      <c r="B6909">
        <v>15</v>
      </c>
      <c r="C6909" t="s">
        <v>62</v>
      </c>
      <c r="D6909" t="s">
        <v>91</v>
      </c>
      <c r="E6909">
        <v>4614</v>
      </c>
      <c r="F6909">
        <v>2</v>
      </c>
    </row>
    <row r="6910" spans="1:6">
      <c r="A6910">
        <v>4829</v>
      </c>
      <c r="B6910">
        <v>15</v>
      </c>
      <c r="C6910" t="s">
        <v>62</v>
      </c>
      <c r="D6910" t="s">
        <v>91</v>
      </c>
      <c r="E6910">
        <v>3286</v>
      </c>
      <c r="F6910">
        <v>2</v>
      </c>
    </row>
    <row r="6911" spans="1:6">
      <c r="A6911">
        <v>4829</v>
      </c>
      <c r="B6911">
        <v>15</v>
      </c>
      <c r="C6911" t="s">
        <v>62</v>
      </c>
      <c r="D6911" t="s">
        <v>91</v>
      </c>
      <c r="E6911">
        <v>5396</v>
      </c>
      <c r="F6911">
        <v>2</v>
      </c>
    </row>
    <row r="6912" spans="1:6">
      <c r="A6912">
        <v>4829</v>
      </c>
      <c r="B6912">
        <v>15</v>
      </c>
      <c r="C6912" t="s">
        <v>62</v>
      </c>
      <c r="D6912" t="s">
        <v>91</v>
      </c>
      <c r="E6912">
        <v>1169</v>
      </c>
      <c r="F6912">
        <v>2</v>
      </c>
    </row>
    <row r="6913" spans="1:6">
      <c r="A6913">
        <v>4829</v>
      </c>
      <c r="B6913">
        <v>15</v>
      </c>
      <c r="C6913" t="s">
        <v>62</v>
      </c>
      <c r="D6913" t="s">
        <v>91</v>
      </c>
      <c r="E6913">
        <v>4645</v>
      </c>
      <c r="F6913">
        <v>2</v>
      </c>
    </row>
    <row r="6914" spans="1:6">
      <c r="A6914">
        <v>4829</v>
      </c>
      <c r="B6914">
        <v>15</v>
      </c>
      <c r="C6914" t="s">
        <v>62</v>
      </c>
      <c r="D6914" t="s">
        <v>91</v>
      </c>
      <c r="E6914">
        <v>5147</v>
      </c>
      <c r="F6914">
        <v>2</v>
      </c>
    </row>
    <row r="6915" spans="1:6">
      <c r="A6915">
        <v>4829</v>
      </c>
      <c r="B6915">
        <v>15</v>
      </c>
      <c r="C6915" t="s">
        <v>62</v>
      </c>
      <c r="D6915" t="s">
        <v>91</v>
      </c>
      <c r="E6915">
        <v>1134</v>
      </c>
      <c r="F6915">
        <v>2</v>
      </c>
    </row>
    <row r="6916" spans="1:6">
      <c r="A6916">
        <v>4829</v>
      </c>
      <c r="B6916">
        <v>15</v>
      </c>
      <c r="C6916" t="s">
        <v>62</v>
      </c>
      <c r="D6916" t="s">
        <v>91</v>
      </c>
      <c r="E6916">
        <v>5483</v>
      </c>
      <c r="F6916">
        <v>2</v>
      </c>
    </row>
    <row r="6917" spans="1:6">
      <c r="A6917">
        <v>4829</v>
      </c>
      <c r="B6917">
        <v>15</v>
      </c>
      <c r="C6917" t="s">
        <v>62</v>
      </c>
      <c r="D6917" t="s">
        <v>91</v>
      </c>
      <c r="E6917">
        <v>2229</v>
      </c>
      <c r="F6917">
        <v>2</v>
      </c>
    </row>
    <row r="6918" spans="1:6">
      <c r="A6918">
        <v>4829</v>
      </c>
      <c r="B6918">
        <v>15</v>
      </c>
      <c r="C6918" t="s">
        <v>62</v>
      </c>
      <c r="D6918" t="s">
        <v>91</v>
      </c>
      <c r="E6918">
        <v>3273</v>
      </c>
      <c r="F6918">
        <v>2</v>
      </c>
    </row>
    <row r="6919" spans="1:6">
      <c r="A6919">
        <v>4829</v>
      </c>
      <c r="B6919">
        <v>15</v>
      </c>
      <c r="C6919" t="s">
        <v>62</v>
      </c>
      <c r="D6919" t="s">
        <v>91</v>
      </c>
      <c r="E6919">
        <v>1126</v>
      </c>
      <c r="F6919">
        <v>2</v>
      </c>
    </row>
    <row r="6920" spans="1:6">
      <c r="A6920">
        <v>4829</v>
      </c>
      <c r="B6920">
        <v>15</v>
      </c>
      <c r="C6920" t="s">
        <v>62</v>
      </c>
      <c r="D6920" t="s">
        <v>91</v>
      </c>
      <c r="E6920">
        <v>1237</v>
      </c>
      <c r="F6920">
        <v>2</v>
      </c>
    </row>
    <row r="6921" spans="1:6">
      <c r="A6921">
        <v>4829</v>
      </c>
      <c r="B6921">
        <v>15</v>
      </c>
      <c r="C6921" t="s">
        <v>62</v>
      </c>
      <c r="D6921" t="s">
        <v>91</v>
      </c>
      <c r="E6921">
        <v>6096</v>
      </c>
      <c r="F6921">
        <v>2</v>
      </c>
    </row>
    <row r="6922" spans="1:6">
      <c r="A6922">
        <v>4829</v>
      </c>
      <c r="B6922">
        <v>15</v>
      </c>
      <c r="C6922" t="s">
        <v>62</v>
      </c>
      <c r="D6922" t="s">
        <v>91</v>
      </c>
      <c r="E6922">
        <v>5673</v>
      </c>
      <c r="F6922">
        <v>2</v>
      </c>
    </row>
    <row r="6923" spans="1:6">
      <c r="A6923">
        <v>4829</v>
      </c>
      <c r="B6923">
        <v>15</v>
      </c>
      <c r="C6923" t="s">
        <v>62</v>
      </c>
      <c r="D6923" t="s">
        <v>91</v>
      </c>
      <c r="E6923">
        <v>2083</v>
      </c>
      <c r="F6923">
        <v>2</v>
      </c>
    </row>
    <row r="6924" spans="1:6">
      <c r="A6924">
        <v>4829</v>
      </c>
      <c r="B6924">
        <v>15</v>
      </c>
      <c r="C6924" t="s">
        <v>62</v>
      </c>
      <c r="D6924" t="s">
        <v>91</v>
      </c>
      <c r="E6924">
        <v>3621</v>
      </c>
      <c r="F6924">
        <v>2</v>
      </c>
    </row>
    <row r="6925" spans="1:6">
      <c r="A6925">
        <v>4829</v>
      </c>
      <c r="B6925">
        <v>15</v>
      </c>
      <c r="C6925" t="s">
        <v>62</v>
      </c>
      <c r="D6925" t="s">
        <v>91</v>
      </c>
      <c r="E6925">
        <v>2581</v>
      </c>
      <c r="F6925">
        <v>1</v>
      </c>
    </row>
    <row r="6926" spans="1:6">
      <c r="A6926">
        <v>4829</v>
      </c>
      <c r="B6926">
        <v>15</v>
      </c>
      <c r="C6926" t="s">
        <v>62</v>
      </c>
      <c r="D6926" t="s">
        <v>91</v>
      </c>
      <c r="E6926">
        <v>5799</v>
      </c>
      <c r="F6926">
        <v>1</v>
      </c>
    </row>
    <row r="6927" spans="1:6">
      <c r="A6927">
        <v>4829</v>
      </c>
      <c r="B6927">
        <v>15</v>
      </c>
      <c r="C6927" t="s">
        <v>62</v>
      </c>
      <c r="D6927" t="s">
        <v>91</v>
      </c>
      <c r="E6927">
        <v>3946</v>
      </c>
      <c r="F6927">
        <v>1</v>
      </c>
    </row>
    <row r="6928" spans="1:6">
      <c r="A6928">
        <v>4829</v>
      </c>
      <c r="B6928">
        <v>15</v>
      </c>
      <c r="C6928" t="s">
        <v>62</v>
      </c>
      <c r="D6928" t="s">
        <v>91</v>
      </c>
      <c r="E6928">
        <v>154</v>
      </c>
      <c r="F6928">
        <v>1</v>
      </c>
    </row>
    <row r="6929" spans="1:6">
      <c r="A6929">
        <v>4829</v>
      </c>
      <c r="B6929">
        <v>15</v>
      </c>
      <c r="C6929" t="s">
        <v>62</v>
      </c>
      <c r="D6929" t="s">
        <v>91</v>
      </c>
      <c r="E6929">
        <v>4090</v>
      </c>
      <c r="F6929">
        <v>1</v>
      </c>
    </row>
    <row r="6930" spans="1:6">
      <c r="A6930">
        <v>4829</v>
      </c>
      <c r="B6930">
        <v>15</v>
      </c>
      <c r="C6930" t="s">
        <v>62</v>
      </c>
      <c r="D6930" t="s">
        <v>91</v>
      </c>
      <c r="E6930">
        <v>4707</v>
      </c>
      <c r="F6930">
        <v>1</v>
      </c>
    </row>
    <row r="6931" spans="1:6">
      <c r="A6931">
        <v>4829</v>
      </c>
      <c r="B6931">
        <v>15</v>
      </c>
      <c r="C6931" t="s">
        <v>62</v>
      </c>
      <c r="D6931" t="s">
        <v>91</v>
      </c>
      <c r="E6931">
        <v>4086</v>
      </c>
      <c r="F6931">
        <v>1</v>
      </c>
    </row>
    <row r="6932" spans="1:6">
      <c r="A6932">
        <v>4829</v>
      </c>
      <c r="B6932">
        <v>15</v>
      </c>
      <c r="C6932" t="s">
        <v>62</v>
      </c>
      <c r="D6932" t="s">
        <v>91</v>
      </c>
      <c r="E6932">
        <v>5876</v>
      </c>
      <c r="F6932">
        <v>1</v>
      </c>
    </row>
    <row r="6933" spans="1:6">
      <c r="A6933">
        <v>4829</v>
      </c>
      <c r="B6933">
        <v>15</v>
      </c>
      <c r="C6933" t="s">
        <v>62</v>
      </c>
      <c r="D6933" t="s">
        <v>91</v>
      </c>
      <c r="E6933">
        <v>2603</v>
      </c>
      <c r="F6933">
        <v>1</v>
      </c>
    </row>
    <row r="6934" spans="1:6">
      <c r="A6934">
        <v>4829</v>
      </c>
      <c r="B6934">
        <v>15</v>
      </c>
      <c r="C6934" t="s">
        <v>62</v>
      </c>
      <c r="D6934" t="s">
        <v>91</v>
      </c>
      <c r="E6934">
        <v>15</v>
      </c>
      <c r="F6934">
        <v>1</v>
      </c>
    </row>
    <row r="6935" spans="1:6">
      <c r="A6935">
        <v>4829</v>
      </c>
      <c r="B6935">
        <v>15</v>
      </c>
      <c r="C6935" t="s">
        <v>62</v>
      </c>
      <c r="D6935" t="s">
        <v>91</v>
      </c>
      <c r="E6935">
        <v>2416</v>
      </c>
      <c r="F6935">
        <v>1</v>
      </c>
    </row>
    <row r="6936" spans="1:6">
      <c r="A6936">
        <v>4829</v>
      </c>
      <c r="B6936">
        <v>15</v>
      </c>
      <c r="C6936" t="s">
        <v>62</v>
      </c>
      <c r="D6936" t="s">
        <v>91</v>
      </c>
      <c r="E6936">
        <v>5490</v>
      </c>
      <c r="F6936">
        <v>1</v>
      </c>
    </row>
    <row r="6937" spans="1:6">
      <c r="A6937">
        <v>4829</v>
      </c>
      <c r="B6937">
        <v>15</v>
      </c>
      <c r="C6937" t="s">
        <v>62</v>
      </c>
      <c r="D6937" t="s">
        <v>91</v>
      </c>
      <c r="E6937">
        <v>3959</v>
      </c>
      <c r="F6937">
        <v>1</v>
      </c>
    </row>
    <row r="6938" spans="1:6">
      <c r="A6938">
        <v>4829</v>
      </c>
      <c r="B6938">
        <v>15</v>
      </c>
      <c r="C6938" t="s">
        <v>62</v>
      </c>
      <c r="D6938" t="s">
        <v>91</v>
      </c>
      <c r="E6938">
        <v>4331</v>
      </c>
      <c r="F6938">
        <v>1</v>
      </c>
    </row>
    <row r="6939" spans="1:6">
      <c r="A6939">
        <v>4829</v>
      </c>
      <c r="B6939">
        <v>15</v>
      </c>
      <c r="C6939" t="s">
        <v>62</v>
      </c>
      <c r="D6939" t="s">
        <v>91</v>
      </c>
      <c r="E6939">
        <v>4373</v>
      </c>
      <c r="F6939">
        <v>1</v>
      </c>
    </row>
    <row r="6940" spans="1:6">
      <c r="A6940">
        <v>4829</v>
      </c>
      <c r="B6940">
        <v>15</v>
      </c>
      <c r="C6940" t="s">
        <v>62</v>
      </c>
      <c r="D6940" t="s">
        <v>91</v>
      </c>
      <c r="E6940">
        <v>239</v>
      </c>
      <c r="F6940">
        <v>1</v>
      </c>
    </row>
    <row r="6941" spans="1:6">
      <c r="A6941">
        <v>4829</v>
      </c>
      <c r="B6941">
        <v>15</v>
      </c>
      <c r="C6941" t="s">
        <v>62</v>
      </c>
      <c r="D6941" t="s">
        <v>91</v>
      </c>
      <c r="E6941">
        <v>2336</v>
      </c>
      <c r="F6941">
        <v>1</v>
      </c>
    </row>
    <row r="6942" spans="1:6">
      <c r="A6942">
        <v>4829</v>
      </c>
      <c r="B6942">
        <v>15</v>
      </c>
      <c r="C6942" t="s">
        <v>62</v>
      </c>
      <c r="D6942" t="s">
        <v>91</v>
      </c>
      <c r="E6942">
        <v>2555</v>
      </c>
      <c r="F6942">
        <v>1</v>
      </c>
    </row>
    <row r="6943" spans="1:6">
      <c r="A6943">
        <v>4829</v>
      </c>
      <c r="B6943">
        <v>15</v>
      </c>
      <c r="C6943" t="s">
        <v>62</v>
      </c>
      <c r="D6943" t="s">
        <v>91</v>
      </c>
      <c r="E6943">
        <v>2029</v>
      </c>
      <c r="F6943">
        <v>1</v>
      </c>
    </row>
    <row r="6944" spans="1:6">
      <c r="A6944">
        <v>4829</v>
      </c>
      <c r="B6944">
        <v>15</v>
      </c>
      <c r="C6944" t="s">
        <v>62</v>
      </c>
      <c r="D6944" t="s">
        <v>91</v>
      </c>
      <c r="E6944">
        <v>5199</v>
      </c>
      <c r="F6944">
        <v>1</v>
      </c>
    </row>
    <row r="6945" spans="1:6">
      <c r="A6945">
        <v>4829</v>
      </c>
      <c r="B6945">
        <v>15</v>
      </c>
      <c r="C6945" t="s">
        <v>62</v>
      </c>
      <c r="D6945" t="s">
        <v>91</v>
      </c>
      <c r="E6945">
        <v>2352</v>
      </c>
      <c r="F6945">
        <v>1</v>
      </c>
    </row>
    <row r="6946" spans="1:6">
      <c r="A6946">
        <v>4829</v>
      </c>
      <c r="B6946">
        <v>15</v>
      </c>
      <c r="C6946" t="s">
        <v>62</v>
      </c>
      <c r="D6946" t="s">
        <v>91</v>
      </c>
      <c r="E6946">
        <v>4930</v>
      </c>
      <c r="F6946">
        <v>1</v>
      </c>
    </row>
    <row r="6947" spans="1:6">
      <c r="A6947">
        <v>4829</v>
      </c>
      <c r="B6947">
        <v>15</v>
      </c>
      <c r="C6947" t="s">
        <v>62</v>
      </c>
      <c r="D6947" t="s">
        <v>91</v>
      </c>
      <c r="E6947">
        <v>5349</v>
      </c>
      <c r="F6947">
        <v>1</v>
      </c>
    </row>
    <row r="6948" spans="1:6">
      <c r="A6948">
        <v>4829</v>
      </c>
      <c r="B6948">
        <v>15</v>
      </c>
      <c r="C6948" t="s">
        <v>62</v>
      </c>
      <c r="D6948" t="s">
        <v>91</v>
      </c>
      <c r="E6948">
        <v>1307</v>
      </c>
      <c r="F6948">
        <v>1</v>
      </c>
    </row>
    <row r="6949" spans="1:6">
      <c r="A6949">
        <v>4829</v>
      </c>
      <c r="B6949">
        <v>15</v>
      </c>
      <c r="C6949" t="s">
        <v>62</v>
      </c>
      <c r="D6949" t="s">
        <v>91</v>
      </c>
      <c r="E6949">
        <v>1261</v>
      </c>
      <c r="F6949">
        <v>1</v>
      </c>
    </row>
    <row r="6950" spans="1:6">
      <c r="A6950">
        <v>4829</v>
      </c>
      <c r="B6950">
        <v>15</v>
      </c>
      <c r="C6950" t="s">
        <v>62</v>
      </c>
      <c r="D6950" t="s">
        <v>91</v>
      </c>
      <c r="E6950">
        <v>1295</v>
      </c>
      <c r="F6950">
        <v>1</v>
      </c>
    </row>
    <row r="6951" spans="1:6">
      <c r="A6951">
        <v>4829</v>
      </c>
      <c r="B6951">
        <v>15</v>
      </c>
      <c r="C6951" t="s">
        <v>62</v>
      </c>
      <c r="D6951" t="s">
        <v>91</v>
      </c>
      <c r="E6951">
        <v>4495</v>
      </c>
      <c r="F6951">
        <v>1</v>
      </c>
    </row>
    <row r="6952" spans="1:6">
      <c r="A6952">
        <v>4829</v>
      </c>
      <c r="B6952">
        <v>15</v>
      </c>
      <c r="C6952" t="s">
        <v>62</v>
      </c>
      <c r="D6952" t="s">
        <v>91</v>
      </c>
      <c r="E6952">
        <v>316</v>
      </c>
      <c r="F6952">
        <v>1</v>
      </c>
    </row>
    <row r="6953" spans="1:6">
      <c r="A6953">
        <v>4829</v>
      </c>
      <c r="B6953">
        <v>15</v>
      </c>
      <c r="C6953" t="s">
        <v>62</v>
      </c>
      <c r="D6953" t="s">
        <v>91</v>
      </c>
      <c r="E6953">
        <v>5934</v>
      </c>
      <c r="F6953">
        <v>1</v>
      </c>
    </row>
    <row r="6954" spans="1:6">
      <c r="A6954">
        <v>4829</v>
      </c>
      <c r="B6954">
        <v>15</v>
      </c>
      <c r="C6954" t="s">
        <v>62</v>
      </c>
      <c r="D6954" t="s">
        <v>91</v>
      </c>
      <c r="E6954">
        <v>304</v>
      </c>
      <c r="F6954">
        <v>1</v>
      </c>
    </row>
    <row r="6955" spans="1:6">
      <c r="A6955">
        <v>4829</v>
      </c>
      <c r="B6955">
        <v>15</v>
      </c>
      <c r="C6955" t="s">
        <v>62</v>
      </c>
      <c r="D6955" t="s">
        <v>91</v>
      </c>
      <c r="E6955">
        <v>5754</v>
      </c>
      <c r="F6955">
        <v>1</v>
      </c>
    </row>
    <row r="6956" spans="1:6">
      <c r="A6956">
        <v>4829</v>
      </c>
      <c r="B6956">
        <v>15</v>
      </c>
      <c r="C6956" t="s">
        <v>62</v>
      </c>
      <c r="D6956" t="s">
        <v>91</v>
      </c>
      <c r="E6956">
        <v>3984</v>
      </c>
      <c r="F6956">
        <v>1</v>
      </c>
    </row>
    <row r="6957" spans="1:6">
      <c r="A6957">
        <v>4829</v>
      </c>
      <c r="B6957">
        <v>15</v>
      </c>
      <c r="C6957" t="s">
        <v>62</v>
      </c>
      <c r="D6957" t="s">
        <v>91</v>
      </c>
      <c r="E6957">
        <v>1175</v>
      </c>
      <c r="F6957">
        <v>1</v>
      </c>
    </row>
    <row r="6958" spans="1:6">
      <c r="A6958">
        <v>4829</v>
      </c>
      <c r="B6958">
        <v>15</v>
      </c>
      <c r="C6958" t="s">
        <v>62</v>
      </c>
      <c r="D6958" t="s">
        <v>91</v>
      </c>
      <c r="E6958">
        <v>3906</v>
      </c>
      <c r="F6958">
        <v>1</v>
      </c>
    </row>
    <row r="6959" spans="1:6">
      <c r="A6959">
        <v>4829</v>
      </c>
      <c r="B6959">
        <v>15</v>
      </c>
      <c r="C6959" t="s">
        <v>62</v>
      </c>
      <c r="D6959" t="s">
        <v>91</v>
      </c>
      <c r="E6959">
        <v>3074</v>
      </c>
      <c r="F6959">
        <v>1</v>
      </c>
    </row>
    <row r="6960" spans="1:6">
      <c r="A6960">
        <v>4829</v>
      </c>
      <c r="B6960">
        <v>15</v>
      </c>
      <c r="C6960" t="s">
        <v>62</v>
      </c>
      <c r="D6960" t="s">
        <v>91</v>
      </c>
      <c r="E6960">
        <v>3574</v>
      </c>
      <c r="F6960">
        <v>1</v>
      </c>
    </row>
    <row r="6961" spans="1:6">
      <c r="A6961">
        <v>4829</v>
      </c>
      <c r="B6961">
        <v>15</v>
      </c>
      <c r="C6961" t="s">
        <v>62</v>
      </c>
      <c r="D6961" t="s">
        <v>91</v>
      </c>
      <c r="E6961">
        <v>6069</v>
      </c>
      <c r="F6961">
        <v>1</v>
      </c>
    </row>
    <row r="6962" spans="1:6">
      <c r="A6962">
        <v>4829</v>
      </c>
      <c r="B6962">
        <v>15</v>
      </c>
      <c r="C6962" t="s">
        <v>62</v>
      </c>
      <c r="D6962" t="s">
        <v>91</v>
      </c>
      <c r="E6962">
        <v>4678</v>
      </c>
      <c r="F6962">
        <v>1</v>
      </c>
    </row>
    <row r="6963" spans="1:6">
      <c r="A6963">
        <v>4829</v>
      </c>
      <c r="B6963">
        <v>15</v>
      </c>
      <c r="C6963" t="s">
        <v>62</v>
      </c>
      <c r="D6963" t="s">
        <v>91</v>
      </c>
      <c r="E6963">
        <v>2827</v>
      </c>
      <c r="F6963">
        <v>1</v>
      </c>
    </row>
    <row r="6964" spans="1:6">
      <c r="A6964">
        <v>4829</v>
      </c>
      <c r="B6964">
        <v>15</v>
      </c>
      <c r="C6964" t="s">
        <v>62</v>
      </c>
      <c r="D6964" t="s">
        <v>91</v>
      </c>
      <c r="E6964">
        <v>2943</v>
      </c>
      <c r="F6964">
        <v>1</v>
      </c>
    </row>
    <row r="6965" spans="1:6">
      <c r="A6965">
        <v>4829</v>
      </c>
      <c r="B6965">
        <v>15</v>
      </c>
      <c r="C6965" t="s">
        <v>62</v>
      </c>
      <c r="D6965" t="s">
        <v>91</v>
      </c>
      <c r="E6965">
        <v>4315</v>
      </c>
      <c r="F6965">
        <v>1</v>
      </c>
    </row>
    <row r="6966" spans="1:6">
      <c r="A6966">
        <v>4829</v>
      </c>
      <c r="B6966">
        <v>15</v>
      </c>
      <c r="C6966" t="s">
        <v>62</v>
      </c>
      <c r="D6966" t="s">
        <v>91</v>
      </c>
      <c r="E6966">
        <v>5247</v>
      </c>
      <c r="F6966">
        <v>1</v>
      </c>
    </row>
    <row r="6967" spans="1:6">
      <c r="A6967">
        <v>4829</v>
      </c>
      <c r="B6967">
        <v>15</v>
      </c>
      <c r="C6967" t="s">
        <v>62</v>
      </c>
      <c r="D6967" t="s">
        <v>91</v>
      </c>
      <c r="E6967">
        <v>2648</v>
      </c>
      <c r="F6967">
        <v>1</v>
      </c>
    </row>
    <row r="6968" spans="1:6">
      <c r="A6968">
        <v>4829</v>
      </c>
      <c r="B6968">
        <v>15</v>
      </c>
      <c r="C6968" t="s">
        <v>62</v>
      </c>
      <c r="D6968" t="s">
        <v>91</v>
      </c>
      <c r="E6968">
        <v>3731</v>
      </c>
      <c r="F6968">
        <v>1</v>
      </c>
    </row>
    <row r="6969" spans="1:6">
      <c r="A6969">
        <v>4829</v>
      </c>
      <c r="B6969">
        <v>15</v>
      </c>
      <c r="C6969" t="s">
        <v>62</v>
      </c>
      <c r="D6969" t="s">
        <v>91</v>
      </c>
      <c r="E6969">
        <v>2213</v>
      </c>
      <c r="F6969">
        <v>1</v>
      </c>
    </row>
    <row r="6970" spans="1:6">
      <c r="A6970">
        <v>4829</v>
      </c>
      <c r="B6970">
        <v>15</v>
      </c>
      <c r="C6970" t="s">
        <v>62</v>
      </c>
      <c r="D6970" t="s">
        <v>91</v>
      </c>
      <c r="E6970">
        <v>2032</v>
      </c>
      <c r="F6970">
        <v>1</v>
      </c>
    </row>
    <row r="6971" spans="1:6">
      <c r="A6971">
        <v>4829</v>
      </c>
      <c r="B6971">
        <v>15</v>
      </c>
      <c r="C6971" t="s">
        <v>62</v>
      </c>
      <c r="D6971" t="s">
        <v>91</v>
      </c>
      <c r="E6971">
        <v>2942</v>
      </c>
      <c r="F6971">
        <v>1</v>
      </c>
    </row>
    <row r="6972" spans="1:6">
      <c r="A6972">
        <v>4829</v>
      </c>
      <c r="B6972">
        <v>15</v>
      </c>
      <c r="C6972" t="s">
        <v>62</v>
      </c>
      <c r="D6972" t="s">
        <v>91</v>
      </c>
      <c r="E6972">
        <v>51</v>
      </c>
      <c r="F6972">
        <v>1</v>
      </c>
    </row>
    <row r="6973" spans="1:6">
      <c r="A6973">
        <v>4829</v>
      </c>
      <c r="B6973">
        <v>15</v>
      </c>
      <c r="C6973" t="s">
        <v>62</v>
      </c>
      <c r="D6973" t="s">
        <v>91</v>
      </c>
      <c r="E6973">
        <v>3103</v>
      </c>
      <c r="F6973">
        <v>1</v>
      </c>
    </row>
    <row r="6974" spans="1:6">
      <c r="A6974">
        <v>4829</v>
      </c>
      <c r="B6974">
        <v>15</v>
      </c>
      <c r="C6974" t="s">
        <v>62</v>
      </c>
      <c r="D6974" t="s">
        <v>91</v>
      </c>
      <c r="E6974">
        <v>2156</v>
      </c>
      <c r="F6974">
        <v>1</v>
      </c>
    </row>
    <row r="6975" spans="1:6">
      <c r="A6975">
        <v>4829</v>
      </c>
      <c r="B6975">
        <v>15</v>
      </c>
      <c r="C6975" t="s">
        <v>62</v>
      </c>
      <c r="D6975" t="s">
        <v>91</v>
      </c>
      <c r="E6975">
        <v>342</v>
      </c>
      <c r="F6975">
        <v>1</v>
      </c>
    </row>
    <row r="6976" spans="1:6">
      <c r="A6976">
        <v>4829</v>
      </c>
      <c r="B6976">
        <v>15</v>
      </c>
      <c r="C6976" t="s">
        <v>62</v>
      </c>
      <c r="D6976" t="s">
        <v>91</v>
      </c>
      <c r="E6976">
        <v>6011</v>
      </c>
      <c r="F6976">
        <v>1</v>
      </c>
    </row>
    <row r="6977" spans="1:6">
      <c r="A6977">
        <v>4829</v>
      </c>
      <c r="B6977">
        <v>15</v>
      </c>
      <c r="C6977" t="s">
        <v>62</v>
      </c>
      <c r="D6977" t="s">
        <v>91</v>
      </c>
      <c r="E6977">
        <v>5460</v>
      </c>
      <c r="F6977">
        <v>1</v>
      </c>
    </row>
    <row r="6978" spans="1:6">
      <c r="A6978">
        <v>4829</v>
      </c>
      <c r="B6978">
        <v>15</v>
      </c>
      <c r="C6978" t="s">
        <v>62</v>
      </c>
      <c r="D6978" t="s">
        <v>91</v>
      </c>
      <c r="E6978">
        <v>5078</v>
      </c>
      <c r="F6978">
        <v>1</v>
      </c>
    </row>
    <row r="6979" spans="1:6">
      <c r="A6979">
        <v>4829</v>
      </c>
      <c r="B6979">
        <v>15</v>
      </c>
      <c r="C6979" t="s">
        <v>62</v>
      </c>
      <c r="D6979" t="s">
        <v>91</v>
      </c>
      <c r="E6979">
        <v>1302</v>
      </c>
      <c r="F6979">
        <v>1</v>
      </c>
    </row>
    <row r="6980" spans="1:6">
      <c r="A6980">
        <v>4829</v>
      </c>
      <c r="B6980">
        <v>15</v>
      </c>
      <c r="C6980" t="s">
        <v>62</v>
      </c>
      <c r="D6980" t="s">
        <v>91</v>
      </c>
      <c r="E6980">
        <v>1000</v>
      </c>
      <c r="F6980">
        <v>1</v>
      </c>
    </row>
    <row r="6981" spans="1:6">
      <c r="A6981">
        <v>4829</v>
      </c>
      <c r="B6981">
        <v>15</v>
      </c>
      <c r="C6981" t="s">
        <v>62</v>
      </c>
      <c r="D6981" t="s">
        <v>91</v>
      </c>
      <c r="E6981">
        <v>2273</v>
      </c>
      <c r="F6981">
        <v>1</v>
      </c>
    </row>
    <row r="6982" spans="1:6">
      <c r="A6982">
        <v>4829</v>
      </c>
      <c r="B6982">
        <v>15</v>
      </c>
      <c r="C6982" t="s">
        <v>62</v>
      </c>
      <c r="D6982" t="s">
        <v>91</v>
      </c>
      <c r="E6982">
        <v>125</v>
      </c>
      <c r="F6982">
        <v>1</v>
      </c>
    </row>
    <row r="6983" spans="1:6">
      <c r="A6983">
        <v>4829</v>
      </c>
      <c r="B6983">
        <v>15</v>
      </c>
      <c r="C6983" t="s">
        <v>62</v>
      </c>
      <c r="D6983" t="s">
        <v>91</v>
      </c>
      <c r="E6983">
        <v>2670</v>
      </c>
      <c r="F6983">
        <v>1</v>
      </c>
    </row>
    <row r="6984" spans="1:6">
      <c r="A6984">
        <v>4829</v>
      </c>
      <c r="B6984">
        <v>15</v>
      </c>
      <c r="C6984" t="s">
        <v>62</v>
      </c>
      <c r="D6984" t="s">
        <v>91</v>
      </c>
      <c r="E6984">
        <v>4132</v>
      </c>
      <c r="F6984">
        <v>1</v>
      </c>
    </row>
    <row r="6985" spans="1:6">
      <c r="A6985">
        <v>4829</v>
      </c>
      <c r="B6985">
        <v>15</v>
      </c>
      <c r="C6985" t="s">
        <v>62</v>
      </c>
      <c r="D6985" t="s">
        <v>91</v>
      </c>
      <c r="E6985">
        <v>5756</v>
      </c>
      <c r="F6985">
        <v>1</v>
      </c>
    </row>
    <row r="6986" spans="1:6">
      <c r="A6986">
        <v>4829</v>
      </c>
      <c r="B6986">
        <v>15</v>
      </c>
      <c r="C6986" t="s">
        <v>62</v>
      </c>
      <c r="D6986" t="s">
        <v>91</v>
      </c>
      <c r="E6986">
        <v>4669</v>
      </c>
      <c r="F6986">
        <v>1</v>
      </c>
    </row>
    <row r="6987" spans="1:6">
      <c r="A6987">
        <v>4829</v>
      </c>
      <c r="B6987">
        <v>15</v>
      </c>
      <c r="C6987" t="s">
        <v>62</v>
      </c>
      <c r="D6987" t="s">
        <v>91</v>
      </c>
      <c r="E6987">
        <v>4213</v>
      </c>
      <c r="F6987">
        <v>1</v>
      </c>
    </row>
    <row r="6988" spans="1:6">
      <c r="A6988">
        <v>4829</v>
      </c>
      <c r="B6988">
        <v>15</v>
      </c>
      <c r="C6988" t="s">
        <v>62</v>
      </c>
      <c r="D6988" t="s">
        <v>91</v>
      </c>
      <c r="E6988">
        <v>156</v>
      </c>
      <c r="F6988">
        <v>1</v>
      </c>
    </row>
    <row r="6989" spans="1:6">
      <c r="A6989">
        <v>4829</v>
      </c>
      <c r="B6989">
        <v>15</v>
      </c>
      <c r="C6989" t="s">
        <v>62</v>
      </c>
      <c r="D6989" t="s">
        <v>91</v>
      </c>
      <c r="E6989">
        <v>2212</v>
      </c>
      <c r="F6989">
        <v>1</v>
      </c>
    </row>
    <row r="6990" spans="1:6">
      <c r="A6990">
        <v>4829</v>
      </c>
      <c r="B6990">
        <v>15</v>
      </c>
      <c r="C6990" t="s">
        <v>62</v>
      </c>
      <c r="D6990" t="s">
        <v>91</v>
      </c>
      <c r="E6990">
        <v>3729</v>
      </c>
      <c r="F6990">
        <v>1</v>
      </c>
    </row>
    <row r="6991" spans="1:6">
      <c r="A6991">
        <v>4829</v>
      </c>
      <c r="B6991">
        <v>15</v>
      </c>
      <c r="C6991" t="s">
        <v>62</v>
      </c>
      <c r="D6991" t="s">
        <v>91</v>
      </c>
      <c r="E6991">
        <v>1028</v>
      </c>
      <c r="F6991">
        <v>1</v>
      </c>
    </row>
    <row r="6992" spans="1:6">
      <c r="A6992">
        <v>4829</v>
      </c>
      <c r="B6992">
        <v>15</v>
      </c>
      <c r="C6992" t="s">
        <v>62</v>
      </c>
      <c r="D6992" t="s">
        <v>91</v>
      </c>
      <c r="E6992">
        <v>3330</v>
      </c>
      <c r="F6992">
        <v>1</v>
      </c>
    </row>
    <row r="6993" spans="1:6">
      <c r="A6993">
        <v>4829</v>
      </c>
      <c r="B6993">
        <v>15</v>
      </c>
      <c r="C6993" t="s">
        <v>62</v>
      </c>
      <c r="D6993" t="s">
        <v>91</v>
      </c>
      <c r="E6993">
        <v>4706</v>
      </c>
      <c r="F6993">
        <v>1</v>
      </c>
    </row>
    <row r="6994" spans="1:6">
      <c r="A6994">
        <v>4829</v>
      </c>
      <c r="B6994">
        <v>15</v>
      </c>
      <c r="C6994" t="s">
        <v>62</v>
      </c>
      <c r="D6994" t="s">
        <v>91</v>
      </c>
      <c r="E6994">
        <v>4106</v>
      </c>
      <c r="F6994">
        <v>1</v>
      </c>
    </row>
    <row r="6995" spans="1:6">
      <c r="A6995">
        <v>4829</v>
      </c>
      <c r="B6995">
        <v>15</v>
      </c>
      <c r="C6995" t="s">
        <v>62</v>
      </c>
      <c r="D6995" t="s">
        <v>91</v>
      </c>
      <c r="E6995">
        <v>2047</v>
      </c>
      <c r="F6995">
        <v>1</v>
      </c>
    </row>
    <row r="6996" spans="1:6">
      <c r="A6996">
        <v>4829</v>
      </c>
      <c r="B6996">
        <v>15</v>
      </c>
      <c r="C6996" t="s">
        <v>62</v>
      </c>
      <c r="D6996" t="s">
        <v>91</v>
      </c>
      <c r="E6996">
        <v>273</v>
      </c>
      <c r="F6996">
        <v>1</v>
      </c>
    </row>
    <row r="6997" spans="1:6">
      <c r="A6997">
        <v>4829</v>
      </c>
      <c r="B6997">
        <v>15</v>
      </c>
      <c r="C6997" t="s">
        <v>62</v>
      </c>
      <c r="D6997" t="s">
        <v>91</v>
      </c>
      <c r="E6997">
        <v>5117</v>
      </c>
      <c r="F6997">
        <v>1</v>
      </c>
    </row>
    <row r="6998" spans="1:6">
      <c r="A6998">
        <v>4829</v>
      </c>
      <c r="B6998">
        <v>15</v>
      </c>
      <c r="C6998" t="s">
        <v>62</v>
      </c>
      <c r="D6998" t="s">
        <v>91</v>
      </c>
      <c r="E6998">
        <v>5634</v>
      </c>
      <c r="F6998">
        <v>1</v>
      </c>
    </row>
    <row r="6999" spans="1:6">
      <c r="A6999">
        <v>4829</v>
      </c>
      <c r="B6999">
        <v>15</v>
      </c>
      <c r="C6999" t="s">
        <v>62</v>
      </c>
      <c r="D6999" t="s">
        <v>91</v>
      </c>
      <c r="E6999">
        <v>4246</v>
      </c>
      <c r="F6999">
        <v>1</v>
      </c>
    </row>
    <row r="7000" spans="1:6">
      <c r="A7000">
        <v>4829</v>
      </c>
      <c r="B7000">
        <v>15</v>
      </c>
      <c r="C7000" t="s">
        <v>62</v>
      </c>
      <c r="D7000" t="s">
        <v>91</v>
      </c>
      <c r="E7000">
        <v>37</v>
      </c>
      <c r="F7000">
        <v>1</v>
      </c>
    </row>
    <row r="7001" spans="1:6">
      <c r="A7001">
        <v>4829</v>
      </c>
      <c r="B7001">
        <v>15</v>
      </c>
      <c r="C7001" t="s">
        <v>62</v>
      </c>
      <c r="D7001" t="s">
        <v>91</v>
      </c>
      <c r="E7001">
        <v>3778</v>
      </c>
      <c r="F7001">
        <v>1</v>
      </c>
    </row>
    <row r="7002" spans="1:6">
      <c r="A7002">
        <v>4829</v>
      </c>
      <c r="B7002">
        <v>15</v>
      </c>
      <c r="C7002" t="s">
        <v>62</v>
      </c>
      <c r="D7002" t="s">
        <v>91</v>
      </c>
      <c r="E7002">
        <v>4566</v>
      </c>
      <c r="F7002">
        <v>1</v>
      </c>
    </row>
    <row r="7003" spans="1:6">
      <c r="A7003">
        <v>4829</v>
      </c>
      <c r="B7003">
        <v>15</v>
      </c>
      <c r="C7003" t="s">
        <v>62</v>
      </c>
      <c r="D7003" t="s">
        <v>91</v>
      </c>
      <c r="E7003">
        <v>2433</v>
      </c>
      <c r="F7003">
        <v>1</v>
      </c>
    </row>
    <row r="7004" spans="1:6">
      <c r="A7004">
        <v>4829</v>
      </c>
      <c r="B7004">
        <v>15</v>
      </c>
      <c r="C7004" t="s">
        <v>62</v>
      </c>
      <c r="D7004" t="s">
        <v>91</v>
      </c>
      <c r="E7004">
        <v>5064</v>
      </c>
      <c r="F7004">
        <v>1</v>
      </c>
    </row>
    <row r="7005" spans="1:6">
      <c r="A7005">
        <v>4829</v>
      </c>
      <c r="B7005">
        <v>15</v>
      </c>
      <c r="C7005" t="s">
        <v>62</v>
      </c>
      <c r="D7005" t="s">
        <v>91</v>
      </c>
      <c r="E7005">
        <v>5441</v>
      </c>
      <c r="F7005">
        <v>1</v>
      </c>
    </row>
    <row r="7006" spans="1:6">
      <c r="A7006">
        <v>4829</v>
      </c>
      <c r="B7006">
        <v>15</v>
      </c>
      <c r="C7006" t="s">
        <v>62</v>
      </c>
      <c r="D7006" t="s">
        <v>91</v>
      </c>
      <c r="E7006">
        <v>3878</v>
      </c>
      <c r="F7006">
        <v>1</v>
      </c>
    </row>
    <row r="7007" spans="1:6">
      <c r="A7007">
        <v>4829</v>
      </c>
      <c r="B7007">
        <v>15</v>
      </c>
      <c r="C7007" t="s">
        <v>62</v>
      </c>
      <c r="D7007" t="s">
        <v>91</v>
      </c>
      <c r="E7007">
        <v>4602</v>
      </c>
      <c r="F7007">
        <v>1</v>
      </c>
    </row>
    <row r="7008" spans="1:6">
      <c r="A7008">
        <v>4829</v>
      </c>
      <c r="B7008">
        <v>15</v>
      </c>
      <c r="C7008" t="s">
        <v>62</v>
      </c>
      <c r="D7008" t="s">
        <v>91</v>
      </c>
      <c r="E7008">
        <v>3104</v>
      </c>
      <c r="F7008">
        <v>1</v>
      </c>
    </row>
    <row r="7009" spans="1:6">
      <c r="A7009">
        <v>4829</v>
      </c>
      <c r="B7009">
        <v>16</v>
      </c>
      <c r="C7009" t="s">
        <v>63</v>
      </c>
      <c r="D7009" t="s">
        <v>92</v>
      </c>
      <c r="E7009">
        <v>3233</v>
      </c>
      <c r="F7009">
        <v>132</v>
      </c>
    </row>
    <row r="7010" spans="1:6">
      <c r="A7010">
        <v>4829</v>
      </c>
      <c r="B7010">
        <v>16</v>
      </c>
      <c r="C7010" t="s">
        <v>63</v>
      </c>
      <c r="D7010" t="s">
        <v>92</v>
      </c>
      <c r="E7010">
        <v>3651</v>
      </c>
      <c r="F7010">
        <v>25</v>
      </c>
    </row>
    <row r="7011" spans="1:6">
      <c r="A7011">
        <v>4829</v>
      </c>
      <c r="B7011">
        <v>16</v>
      </c>
      <c r="C7011" t="s">
        <v>63</v>
      </c>
      <c r="D7011" t="s">
        <v>92</v>
      </c>
      <c r="E7011">
        <v>2213</v>
      </c>
      <c r="F7011">
        <v>24</v>
      </c>
    </row>
    <row r="7012" spans="1:6">
      <c r="A7012">
        <v>4829</v>
      </c>
      <c r="B7012">
        <v>16</v>
      </c>
      <c r="C7012" t="s">
        <v>63</v>
      </c>
      <c r="D7012" t="s">
        <v>92</v>
      </c>
      <c r="E7012">
        <v>5460</v>
      </c>
      <c r="F7012">
        <v>20</v>
      </c>
    </row>
    <row r="7013" spans="1:6">
      <c r="A7013">
        <v>4829</v>
      </c>
      <c r="B7013">
        <v>16</v>
      </c>
      <c r="C7013" t="s">
        <v>63</v>
      </c>
      <c r="D7013" t="s">
        <v>92</v>
      </c>
      <c r="E7013">
        <v>4132</v>
      </c>
      <c r="F7013">
        <v>20</v>
      </c>
    </row>
    <row r="7014" spans="1:6">
      <c r="A7014">
        <v>4829</v>
      </c>
      <c r="B7014">
        <v>16</v>
      </c>
      <c r="C7014" t="s">
        <v>63</v>
      </c>
      <c r="D7014" t="s">
        <v>92</v>
      </c>
      <c r="E7014">
        <v>27</v>
      </c>
      <c r="F7014">
        <v>13</v>
      </c>
    </row>
    <row r="7015" spans="1:6">
      <c r="A7015">
        <v>4829</v>
      </c>
      <c r="B7015">
        <v>16</v>
      </c>
      <c r="C7015" t="s">
        <v>63</v>
      </c>
      <c r="D7015" t="s">
        <v>92</v>
      </c>
      <c r="E7015">
        <v>6011</v>
      </c>
      <c r="F7015">
        <v>11</v>
      </c>
    </row>
    <row r="7016" spans="1:6">
      <c r="A7016">
        <v>4829</v>
      </c>
      <c r="B7016">
        <v>16</v>
      </c>
      <c r="C7016" t="s">
        <v>63</v>
      </c>
      <c r="D7016" t="s">
        <v>92</v>
      </c>
      <c r="E7016">
        <v>4331</v>
      </c>
      <c r="F7016">
        <v>10</v>
      </c>
    </row>
    <row r="7017" spans="1:6">
      <c r="A7017">
        <v>4829</v>
      </c>
      <c r="B7017">
        <v>16</v>
      </c>
      <c r="C7017" t="s">
        <v>63</v>
      </c>
      <c r="D7017" t="s">
        <v>92</v>
      </c>
      <c r="E7017">
        <v>3450</v>
      </c>
      <c r="F7017">
        <v>8</v>
      </c>
    </row>
    <row r="7018" spans="1:6">
      <c r="A7018">
        <v>4829</v>
      </c>
      <c r="B7018">
        <v>16</v>
      </c>
      <c r="C7018" t="s">
        <v>63</v>
      </c>
      <c r="D7018" t="s">
        <v>92</v>
      </c>
      <c r="E7018">
        <v>5435</v>
      </c>
      <c r="F7018">
        <v>7</v>
      </c>
    </row>
    <row r="7019" spans="1:6">
      <c r="A7019">
        <v>4829</v>
      </c>
      <c r="B7019">
        <v>16</v>
      </c>
      <c r="C7019" t="s">
        <v>63</v>
      </c>
      <c r="D7019" t="s">
        <v>92</v>
      </c>
      <c r="E7019">
        <v>5609</v>
      </c>
      <c r="F7019">
        <v>6</v>
      </c>
    </row>
    <row r="7020" spans="1:6">
      <c r="A7020">
        <v>4829</v>
      </c>
      <c r="B7020">
        <v>16</v>
      </c>
      <c r="C7020" t="s">
        <v>63</v>
      </c>
      <c r="D7020" t="s">
        <v>92</v>
      </c>
      <c r="E7020">
        <v>2223</v>
      </c>
      <c r="F7020">
        <v>6</v>
      </c>
    </row>
    <row r="7021" spans="1:6">
      <c r="A7021">
        <v>4829</v>
      </c>
      <c r="B7021">
        <v>16</v>
      </c>
      <c r="C7021" t="s">
        <v>63</v>
      </c>
      <c r="D7021" t="s">
        <v>92</v>
      </c>
      <c r="E7021">
        <v>5350</v>
      </c>
      <c r="F7021">
        <v>6</v>
      </c>
    </row>
    <row r="7022" spans="1:6">
      <c r="A7022">
        <v>4829</v>
      </c>
      <c r="B7022">
        <v>16</v>
      </c>
      <c r="C7022" t="s">
        <v>63</v>
      </c>
      <c r="D7022" t="s">
        <v>92</v>
      </c>
      <c r="E7022">
        <v>4274</v>
      </c>
      <c r="F7022">
        <v>5</v>
      </c>
    </row>
    <row r="7023" spans="1:6">
      <c r="A7023">
        <v>4829</v>
      </c>
      <c r="B7023">
        <v>16</v>
      </c>
      <c r="C7023" t="s">
        <v>63</v>
      </c>
      <c r="D7023" t="s">
        <v>92</v>
      </c>
      <c r="E7023">
        <v>3131</v>
      </c>
      <c r="F7023">
        <v>5</v>
      </c>
    </row>
    <row r="7024" spans="1:6">
      <c r="A7024">
        <v>4829</v>
      </c>
      <c r="B7024">
        <v>16</v>
      </c>
      <c r="C7024" t="s">
        <v>63</v>
      </c>
      <c r="D7024" t="s">
        <v>92</v>
      </c>
      <c r="E7024">
        <v>3365</v>
      </c>
      <c r="F7024">
        <v>5</v>
      </c>
    </row>
    <row r="7025" spans="1:6">
      <c r="A7025">
        <v>4829</v>
      </c>
      <c r="B7025">
        <v>16</v>
      </c>
      <c r="C7025" t="s">
        <v>63</v>
      </c>
      <c r="D7025" t="s">
        <v>92</v>
      </c>
      <c r="E7025">
        <v>4817</v>
      </c>
      <c r="F7025">
        <v>5</v>
      </c>
    </row>
    <row r="7026" spans="1:6">
      <c r="A7026">
        <v>4829</v>
      </c>
      <c r="B7026">
        <v>16</v>
      </c>
      <c r="C7026" t="s">
        <v>63</v>
      </c>
      <c r="D7026" t="s">
        <v>92</v>
      </c>
      <c r="E7026">
        <v>4141</v>
      </c>
      <c r="F7026">
        <v>4</v>
      </c>
    </row>
    <row r="7027" spans="1:6">
      <c r="A7027">
        <v>4829</v>
      </c>
      <c r="B7027">
        <v>16</v>
      </c>
      <c r="C7027" t="s">
        <v>63</v>
      </c>
      <c r="D7027" t="s">
        <v>92</v>
      </c>
      <c r="E7027">
        <v>1199</v>
      </c>
      <c r="F7027">
        <v>4</v>
      </c>
    </row>
    <row r="7028" spans="1:6">
      <c r="A7028">
        <v>4829</v>
      </c>
      <c r="B7028">
        <v>16</v>
      </c>
      <c r="C7028" t="s">
        <v>63</v>
      </c>
      <c r="D7028" t="s">
        <v>92</v>
      </c>
      <c r="E7028">
        <v>1033</v>
      </c>
      <c r="F7028">
        <v>4</v>
      </c>
    </row>
    <row r="7029" spans="1:6">
      <c r="A7029">
        <v>4829</v>
      </c>
      <c r="B7029">
        <v>16</v>
      </c>
      <c r="C7029" t="s">
        <v>63</v>
      </c>
      <c r="D7029" t="s">
        <v>92</v>
      </c>
      <c r="E7029">
        <v>4027</v>
      </c>
      <c r="F7029">
        <v>4</v>
      </c>
    </row>
    <row r="7030" spans="1:6">
      <c r="A7030">
        <v>4829</v>
      </c>
      <c r="B7030">
        <v>16</v>
      </c>
      <c r="C7030" t="s">
        <v>63</v>
      </c>
      <c r="D7030" t="s">
        <v>92</v>
      </c>
      <c r="E7030">
        <v>2337</v>
      </c>
      <c r="F7030">
        <v>4</v>
      </c>
    </row>
    <row r="7031" spans="1:6">
      <c r="A7031">
        <v>4829</v>
      </c>
      <c r="B7031">
        <v>16</v>
      </c>
      <c r="C7031" t="s">
        <v>63</v>
      </c>
      <c r="D7031" t="s">
        <v>92</v>
      </c>
      <c r="E7031">
        <v>3984</v>
      </c>
      <c r="F7031">
        <v>3</v>
      </c>
    </row>
    <row r="7032" spans="1:6">
      <c r="A7032">
        <v>4829</v>
      </c>
      <c r="B7032">
        <v>16</v>
      </c>
      <c r="C7032" t="s">
        <v>63</v>
      </c>
      <c r="D7032" t="s">
        <v>92</v>
      </c>
      <c r="E7032">
        <v>3476</v>
      </c>
      <c r="F7032">
        <v>3</v>
      </c>
    </row>
    <row r="7033" spans="1:6">
      <c r="A7033">
        <v>4829</v>
      </c>
      <c r="B7033">
        <v>16</v>
      </c>
      <c r="C7033" t="s">
        <v>63</v>
      </c>
      <c r="D7033" t="s">
        <v>92</v>
      </c>
      <c r="E7033">
        <v>5887</v>
      </c>
      <c r="F7033">
        <v>3</v>
      </c>
    </row>
    <row r="7034" spans="1:6">
      <c r="A7034">
        <v>4829</v>
      </c>
      <c r="B7034">
        <v>16</v>
      </c>
      <c r="C7034" t="s">
        <v>63</v>
      </c>
      <c r="D7034" t="s">
        <v>92</v>
      </c>
      <c r="E7034">
        <v>5538</v>
      </c>
      <c r="F7034">
        <v>3</v>
      </c>
    </row>
    <row r="7035" spans="1:6">
      <c r="A7035">
        <v>4829</v>
      </c>
      <c r="B7035">
        <v>16</v>
      </c>
      <c r="C7035" t="s">
        <v>63</v>
      </c>
      <c r="D7035" t="s">
        <v>92</v>
      </c>
      <c r="E7035">
        <v>5064</v>
      </c>
      <c r="F7035">
        <v>3</v>
      </c>
    </row>
    <row r="7036" spans="1:6">
      <c r="A7036">
        <v>4829</v>
      </c>
      <c r="B7036">
        <v>16</v>
      </c>
      <c r="C7036" t="s">
        <v>63</v>
      </c>
      <c r="D7036" t="s">
        <v>92</v>
      </c>
      <c r="E7036">
        <v>241</v>
      </c>
      <c r="F7036">
        <v>3</v>
      </c>
    </row>
    <row r="7037" spans="1:6">
      <c r="A7037">
        <v>4829</v>
      </c>
      <c r="B7037">
        <v>16</v>
      </c>
      <c r="C7037" t="s">
        <v>63</v>
      </c>
      <c r="D7037" t="s">
        <v>92</v>
      </c>
      <c r="E7037">
        <v>2827</v>
      </c>
      <c r="F7037">
        <v>3</v>
      </c>
    </row>
    <row r="7038" spans="1:6">
      <c r="A7038">
        <v>4829</v>
      </c>
      <c r="B7038">
        <v>16</v>
      </c>
      <c r="C7038" t="s">
        <v>63</v>
      </c>
      <c r="D7038" t="s">
        <v>92</v>
      </c>
      <c r="E7038">
        <v>5597</v>
      </c>
      <c r="F7038">
        <v>2</v>
      </c>
    </row>
    <row r="7039" spans="1:6">
      <c r="A7039">
        <v>4829</v>
      </c>
      <c r="B7039">
        <v>16</v>
      </c>
      <c r="C7039" t="s">
        <v>63</v>
      </c>
      <c r="D7039" t="s">
        <v>92</v>
      </c>
      <c r="E7039">
        <v>2526</v>
      </c>
      <c r="F7039">
        <v>2</v>
      </c>
    </row>
    <row r="7040" spans="1:6">
      <c r="A7040">
        <v>4829</v>
      </c>
      <c r="B7040">
        <v>16</v>
      </c>
      <c r="C7040" t="s">
        <v>63</v>
      </c>
      <c r="D7040" t="s">
        <v>92</v>
      </c>
      <c r="E7040">
        <v>5153</v>
      </c>
      <c r="F7040">
        <v>2</v>
      </c>
    </row>
    <row r="7041" spans="1:6">
      <c r="A7041">
        <v>4829</v>
      </c>
      <c r="B7041">
        <v>16</v>
      </c>
      <c r="C7041" t="s">
        <v>63</v>
      </c>
      <c r="D7041" t="s">
        <v>92</v>
      </c>
      <c r="E7041">
        <v>4950</v>
      </c>
      <c r="F7041">
        <v>2</v>
      </c>
    </row>
    <row r="7042" spans="1:6">
      <c r="A7042">
        <v>4829</v>
      </c>
      <c r="B7042">
        <v>16</v>
      </c>
      <c r="C7042" t="s">
        <v>63</v>
      </c>
      <c r="D7042" t="s">
        <v>92</v>
      </c>
      <c r="E7042">
        <v>3441</v>
      </c>
      <c r="F7042">
        <v>2</v>
      </c>
    </row>
    <row r="7043" spans="1:6">
      <c r="A7043">
        <v>4829</v>
      </c>
      <c r="B7043">
        <v>16</v>
      </c>
      <c r="C7043" t="s">
        <v>63</v>
      </c>
      <c r="D7043" t="s">
        <v>92</v>
      </c>
      <c r="E7043">
        <v>1351</v>
      </c>
      <c r="F7043">
        <v>2</v>
      </c>
    </row>
    <row r="7044" spans="1:6">
      <c r="A7044">
        <v>4829</v>
      </c>
      <c r="B7044">
        <v>16</v>
      </c>
      <c r="C7044" t="s">
        <v>63</v>
      </c>
      <c r="D7044" t="s">
        <v>92</v>
      </c>
      <c r="E7044">
        <v>3235</v>
      </c>
      <c r="F7044">
        <v>2</v>
      </c>
    </row>
    <row r="7045" spans="1:6">
      <c r="A7045">
        <v>4829</v>
      </c>
      <c r="B7045">
        <v>16</v>
      </c>
      <c r="C7045" t="s">
        <v>63</v>
      </c>
      <c r="D7045" t="s">
        <v>92</v>
      </c>
      <c r="E7045">
        <v>2838</v>
      </c>
      <c r="F7045">
        <v>2</v>
      </c>
    </row>
    <row r="7046" spans="1:6">
      <c r="A7046">
        <v>4829</v>
      </c>
      <c r="B7046">
        <v>16</v>
      </c>
      <c r="C7046" t="s">
        <v>63</v>
      </c>
      <c r="D7046" t="s">
        <v>92</v>
      </c>
      <c r="E7046">
        <v>1333</v>
      </c>
      <c r="F7046">
        <v>2</v>
      </c>
    </row>
    <row r="7047" spans="1:6">
      <c r="A7047">
        <v>4829</v>
      </c>
      <c r="B7047">
        <v>16</v>
      </c>
      <c r="C7047" t="s">
        <v>63</v>
      </c>
      <c r="D7047" t="s">
        <v>92</v>
      </c>
      <c r="E7047">
        <v>3047</v>
      </c>
      <c r="F7047">
        <v>2</v>
      </c>
    </row>
    <row r="7048" spans="1:6">
      <c r="A7048">
        <v>4829</v>
      </c>
      <c r="B7048">
        <v>16</v>
      </c>
      <c r="C7048" t="s">
        <v>63</v>
      </c>
      <c r="D7048" t="s">
        <v>92</v>
      </c>
      <c r="E7048">
        <v>5323</v>
      </c>
      <c r="F7048">
        <v>2</v>
      </c>
    </row>
    <row r="7049" spans="1:6">
      <c r="A7049">
        <v>4829</v>
      </c>
      <c r="B7049">
        <v>16</v>
      </c>
      <c r="C7049" t="s">
        <v>63</v>
      </c>
      <c r="D7049" t="s">
        <v>92</v>
      </c>
      <c r="E7049">
        <v>5247</v>
      </c>
      <c r="F7049">
        <v>2</v>
      </c>
    </row>
    <row r="7050" spans="1:6">
      <c r="A7050">
        <v>4829</v>
      </c>
      <c r="B7050">
        <v>16</v>
      </c>
      <c r="C7050" t="s">
        <v>63</v>
      </c>
      <c r="D7050" t="s">
        <v>92</v>
      </c>
      <c r="E7050">
        <v>2012</v>
      </c>
      <c r="F7050">
        <v>2</v>
      </c>
    </row>
    <row r="7051" spans="1:6">
      <c r="A7051">
        <v>4829</v>
      </c>
      <c r="B7051">
        <v>16</v>
      </c>
      <c r="C7051" t="s">
        <v>63</v>
      </c>
      <c r="D7051" t="s">
        <v>92</v>
      </c>
      <c r="E7051">
        <v>3067</v>
      </c>
      <c r="F7051">
        <v>2</v>
      </c>
    </row>
    <row r="7052" spans="1:6">
      <c r="A7052">
        <v>4829</v>
      </c>
      <c r="B7052">
        <v>16</v>
      </c>
      <c r="C7052" t="s">
        <v>63</v>
      </c>
      <c r="D7052" t="s">
        <v>92</v>
      </c>
      <c r="E7052">
        <v>5601</v>
      </c>
      <c r="F7052">
        <v>2</v>
      </c>
    </row>
    <row r="7053" spans="1:6">
      <c r="A7053">
        <v>4829</v>
      </c>
      <c r="B7053">
        <v>16</v>
      </c>
      <c r="C7053" t="s">
        <v>63</v>
      </c>
      <c r="D7053" t="s">
        <v>92</v>
      </c>
      <c r="E7053">
        <v>4991</v>
      </c>
      <c r="F7053">
        <v>2</v>
      </c>
    </row>
    <row r="7054" spans="1:6">
      <c r="A7054">
        <v>4829</v>
      </c>
      <c r="B7054">
        <v>16</v>
      </c>
      <c r="C7054" t="s">
        <v>63</v>
      </c>
      <c r="D7054" t="s">
        <v>92</v>
      </c>
      <c r="E7054">
        <v>3608</v>
      </c>
      <c r="F7054">
        <v>2</v>
      </c>
    </row>
    <row r="7055" spans="1:6">
      <c r="A7055">
        <v>4829</v>
      </c>
      <c r="B7055">
        <v>16</v>
      </c>
      <c r="C7055" t="s">
        <v>63</v>
      </c>
      <c r="D7055" t="s">
        <v>92</v>
      </c>
      <c r="E7055">
        <v>5023</v>
      </c>
      <c r="F7055">
        <v>2</v>
      </c>
    </row>
    <row r="7056" spans="1:6">
      <c r="A7056">
        <v>4829</v>
      </c>
      <c r="B7056">
        <v>16</v>
      </c>
      <c r="C7056" t="s">
        <v>63</v>
      </c>
      <c r="D7056" t="s">
        <v>92</v>
      </c>
      <c r="E7056">
        <v>2923</v>
      </c>
      <c r="F7056">
        <v>2</v>
      </c>
    </row>
    <row r="7057" spans="1:6">
      <c r="A7057">
        <v>4829</v>
      </c>
      <c r="B7057">
        <v>16</v>
      </c>
      <c r="C7057" t="s">
        <v>63</v>
      </c>
      <c r="D7057" t="s">
        <v>92</v>
      </c>
      <c r="E7057">
        <v>5810</v>
      </c>
      <c r="F7057">
        <v>2</v>
      </c>
    </row>
    <row r="7058" spans="1:6">
      <c r="A7058">
        <v>4829</v>
      </c>
      <c r="B7058">
        <v>16</v>
      </c>
      <c r="C7058" t="s">
        <v>63</v>
      </c>
      <c r="D7058" t="s">
        <v>92</v>
      </c>
      <c r="E7058">
        <v>1298</v>
      </c>
      <c r="F7058">
        <v>1</v>
      </c>
    </row>
    <row r="7059" spans="1:6">
      <c r="A7059">
        <v>4829</v>
      </c>
      <c r="B7059">
        <v>16</v>
      </c>
      <c r="C7059" t="s">
        <v>63</v>
      </c>
      <c r="D7059" t="s">
        <v>92</v>
      </c>
      <c r="E7059">
        <v>5786</v>
      </c>
      <c r="F7059">
        <v>1</v>
      </c>
    </row>
    <row r="7060" spans="1:6">
      <c r="A7060">
        <v>4829</v>
      </c>
      <c r="B7060">
        <v>16</v>
      </c>
      <c r="C7060" t="s">
        <v>63</v>
      </c>
      <c r="D7060" t="s">
        <v>92</v>
      </c>
      <c r="E7060">
        <v>5965</v>
      </c>
      <c r="F7060">
        <v>1</v>
      </c>
    </row>
    <row r="7061" spans="1:6">
      <c r="A7061">
        <v>4829</v>
      </c>
      <c r="B7061">
        <v>16</v>
      </c>
      <c r="C7061" t="s">
        <v>63</v>
      </c>
      <c r="D7061" t="s">
        <v>92</v>
      </c>
      <c r="E7061">
        <v>2866</v>
      </c>
      <c r="F7061">
        <v>1</v>
      </c>
    </row>
    <row r="7062" spans="1:6">
      <c r="A7062">
        <v>4829</v>
      </c>
      <c r="B7062">
        <v>16</v>
      </c>
      <c r="C7062" t="s">
        <v>63</v>
      </c>
      <c r="D7062" t="s">
        <v>92</v>
      </c>
      <c r="E7062">
        <v>4538</v>
      </c>
      <c r="F7062">
        <v>1</v>
      </c>
    </row>
    <row r="7063" spans="1:6">
      <c r="A7063">
        <v>4829</v>
      </c>
      <c r="B7063">
        <v>16</v>
      </c>
      <c r="C7063" t="s">
        <v>63</v>
      </c>
      <c r="D7063" t="s">
        <v>92</v>
      </c>
      <c r="E7063">
        <v>5172</v>
      </c>
      <c r="F7063">
        <v>1</v>
      </c>
    </row>
    <row r="7064" spans="1:6">
      <c r="A7064">
        <v>4829</v>
      </c>
      <c r="B7064">
        <v>16</v>
      </c>
      <c r="C7064" t="s">
        <v>63</v>
      </c>
      <c r="D7064" t="s">
        <v>92</v>
      </c>
      <c r="E7064">
        <v>2433</v>
      </c>
      <c r="F7064">
        <v>1</v>
      </c>
    </row>
    <row r="7065" spans="1:6">
      <c r="A7065">
        <v>4829</v>
      </c>
      <c r="B7065">
        <v>16</v>
      </c>
      <c r="C7065" t="s">
        <v>63</v>
      </c>
      <c r="D7065" t="s">
        <v>92</v>
      </c>
      <c r="E7065">
        <v>1125</v>
      </c>
      <c r="F7065">
        <v>1</v>
      </c>
    </row>
    <row r="7066" spans="1:6">
      <c r="A7066">
        <v>4829</v>
      </c>
      <c r="B7066">
        <v>16</v>
      </c>
      <c r="C7066" t="s">
        <v>63</v>
      </c>
      <c r="D7066" t="s">
        <v>92</v>
      </c>
      <c r="E7066">
        <v>5018</v>
      </c>
      <c r="F7066">
        <v>1</v>
      </c>
    </row>
    <row r="7067" spans="1:6">
      <c r="A7067">
        <v>4829</v>
      </c>
      <c r="B7067">
        <v>16</v>
      </c>
      <c r="C7067" t="s">
        <v>63</v>
      </c>
      <c r="D7067" t="s">
        <v>92</v>
      </c>
      <c r="E7067">
        <v>3604</v>
      </c>
      <c r="F7067">
        <v>1</v>
      </c>
    </row>
    <row r="7068" spans="1:6">
      <c r="A7068">
        <v>4829</v>
      </c>
      <c r="B7068">
        <v>16</v>
      </c>
      <c r="C7068" t="s">
        <v>63</v>
      </c>
      <c r="D7068" t="s">
        <v>92</v>
      </c>
      <c r="E7068">
        <v>5487</v>
      </c>
      <c r="F7068">
        <v>1</v>
      </c>
    </row>
    <row r="7069" spans="1:6">
      <c r="A7069">
        <v>4829</v>
      </c>
      <c r="B7069">
        <v>16</v>
      </c>
      <c r="C7069" t="s">
        <v>63</v>
      </c>
      <c r="D7069" t="s">
        <v>92</v>
      </c>
      <c r="E7069">
        <v>2927</v>
      </c>
      <c r="F7069">
        <v>1</v>
      </c>
    </row>
    <row r="7070" spans="1:6">
      <c r="A7070">
        <v>4829</v>
      </c>
      <c r="B7070">
        <v>16</v>
      </c>
      <c r="C7070" t="s">
        <v>63</v>
      </c>
      <c r="D7070" t="s">
        <v>92</v>
      </c>
      <c r="E7070">
        <v>3772</v>
      </c>
      <c r="F7070">
        <v>1</v>
      </c>
    </row>
    <row r="7071" spans="1:6">
      <c r="A7071">
        <v>4829</v>
      </c>
      <c r="B7071">
        <v>16</v>
      </c>
      <c r="C7071" t="s">
        <v>63</v>
      </c>
      <c r="D7071" t="s">
        <v>92</v>
      </c>
      <c r="E7071">
        <v>3442</v>
      </c>
      <c r="F7071">
        <v>1</v>
      </c>
    </row>
    <row r="7072" spans="1:6">
      <c r="A7072">
        <v>4829</v>
      </c>
      <c r="B7072">
        <v>16</v>
      </c>
      <c r="C7072" t="s">
        <v>63</v>
      </c>
      <c r="D7072" t="s">
        <v>92</v>
      </c>
      <c r="E7072">
        <v>3087</v>
      </c>
      <c r="F7072">
        <v>1</v>
      </c>
    </row>
    <row r="7073" spans="1:6">
      <c r="A7073">
        <v>4829</v>
      </c>
      <c r="B7073">
        <v>16</v>
      </c>
      <c r="C7073" t="s">
        <v>63</v>
      </c>
      <c r="D7073" t="s">
        <v>92</v>
      </c>
      <c r="E7073">
        <v>3665</v>
      </c>
      <c r="F7073">
        <v>1</v>
      </c>
    </row>
    <row r="7074" spans="1:6">
      <c r="A7074">
        <v>4829</v>
      </c>
      <c r="B7074">
        <v>16</v>
      </c>
      <c r="C7074" t="s">
        <v>63</v>
      </c>
      <c r="D7074" t="s">
        <v>92</v>
      </c>
      <c r="E7074">
        <v>6064</v>
      </c>
      <c r="F7074">
        <v>1</v>
      </c>
    </row>
    <row r="7075" spans="1:6">
      <c r="A7075">
        <v>4829</v>
      </c>
      <c r="B7075">
        <v>16</v>
      </c>
      <c r="C7075" t="s">
        <v>63</v>
      </c>
      <c r="D7075" t="s">
        <v>92</v>
      </c>
      <c r="E7075">
        <v>4183</v>
      </c>
      <c r="F7075">
        <v>1</v>
      </c>
    </row>
    <row r="7076" spans="1:6">
      <c r="A7076">
        <v>4829</v>
      </c>
      <c r="B7076">
        <v>16</v>
      </c>
      <c r="C7076" t="s">
        <v>63</v>
      </c>
      <c r="D7076" t="s">
        <v>92</v>
      </c>
      <c r="E7076">
        <v>5787</v>
      </c>
      <c r="F7076">
        <v>1</v>
      </c>
    </row>
    <row r="7077" spans="1:6">
      <c r="A7077">
        <v>4829</v>
      </c>
      <c r="B7077">
        <v>16</v>
      </c>
      <c r="C7077" t="s">
        <v>63</v>
      </c>
      <c r="D7077" t="s">
        <v>92</v>
      </c>
      <c r="E7077">
        <v>5662</v>
      </c>
      <c r="F7077">
        <v>1</v>
      </c>
    </row>
    <row r="7078" spans="1:6">
      <c r="A7078">
        <v>4829</v>
      </c>
      <c r="B7078">
        <v>16</v>
      </c>
      <c r="C7078" t="s">
        <v>63</v>
      </c>
      <c r="D7078" t="s">
        <v>92</v>
      </c>
      <c r="E7078">
        <v>2353</v>
      </c>
      <c r="F7078">
        <v>1</v>
      </c>
    </row>
    <row r="7079" spans="1:6">
      <c r="A7079">
        <v>4829</v>
      </c>
      <c r="B7079">
        <v>16</v>
      </c>
      <c r="C7079" t="s">
        <v>63</v>
      </c>
      <c r="D7079" t="s">
        <v>92</v>
      </c>
      <c r="E7079">
        <v>5568</v>
      </c>
      <c r="F7079">
        <v>1</v>
      </c>
    </row>
    <row r="7080" spans="1:6">
      <c r="A7080">
        <v>4829</v>
      </c>
      <c r="B7080">
        <v>16</v>
      </c>
      <c r="C7080" t="s">
        <v>63</v>
      </c>
      <c r="D7080" t="s">
        <v>92</v>
      </c>
      <c r="E7080">
        <v>3757</v>
      </c>
      <c r="F7080">
        <v>1</v>
      </c>
    </row>
    <row r="7081" spans="1:6">
      <c r="A7081">
        <v>4829</v>
      </c>
      <c r="B7081">
        <v>16</v>
      </c>
      <c r="C7081" t="s">
        <v>63</v>
      </c>
      <c r="D7081" t="s">
        <v>92</v>
      </c>
      <c r="E7081">
        <v>2427</v>
      </c>
      <c r="F7081">
        <v>1</v>
      </c>
    </row>
    <row r="7082" spans="1:6">
      <c r="A7082">
        <v>4829</v>
      </c>
      <c r="B7082">
        <v>16</v>
      </c>
      <c r="C7082" t="s">
        <v>63</v>
      </c>
      <c r="D7082" t="s">
        <v>92</v>
      </c>
      <c r="E7082">
        <v>5038</v>
      </c>
      <c r="F7082">
        <v>1</v>
      </c>
    </row>
    <row r="7083" spans="1:6">
      <c r="A7083">
        <v>4829</v>
      </c>
      <c r="B7083">
        <v>16</v>
      </c>
      <c r="C7083" t="s">
        <v>63</v>
      </c>
      <c r="D7083" t="s">
        <v>92</v>
      </c>
      <c r="E7083">
        <v>1237</v>
      </c>
      <c r="F7083">
        <v>1</v>
      </c>
    </row>
    <row r="7084" spans="1:6">
      <c r="A7084">
        <v>4829</v>
      </c>
      <c r="B7084">
        <v>16</v>
      </c>
      <c r="C7084" t="s">
        <v>63</v>
      </c>
      <c r="D7084" t="s">
        <v>92</v>
      </c>
      <c r="E7084">
        <v>41</v>
      </c>
      <c r="F7084">
        <v>1</v>
      </c>
    </row>
    <row r="7085" spans="1:6">
      <c r="A7085">
        <v>4829</v>
      </c>
      <c r="B7085">
        <v>16</v>
      </c>
      <c r="C7085" t="s">
        <v>63</v>
      </c>
      <c r="D7085" t="s">
        <v>92</v>
      </c>
      <c r="E7085">
        <v>4789</v>
      </c>
      <c r="F7085">
        <v>1</v>
      </c>
    </row>
    <row r="7086" spans="1:6">
      <c r="A7086">
        <v>4829</v>
      </c>
      <c r="B7086">
        <v>16</v>
      </c>
      <c r="C7086" t="s">
        <v>63</v>
      </c>
      <c r="D7086" t="s">
        <v>92</v>
      </c>
      <c r="E7086">
        <v>1162</v>
      </c>
      <c r="F7086">
        <v>1</v>
      </c>
    </row>
    <row r="7087" spans="1:6">
      <c r="A7087">
        <v>4829</v>
      </c>
      <c r="B7087">
        <v>16</v>
      </c>
      <c r="C7087" t="s">
        <v>63</v>
      </c>
      <c r="D7087" t="s">
        <v>92</v>
      </c>
      <c r="E7087">
        <v>3176</v>
      </c>
      <c r="F7087">
        <v>1</v>
      </c>
    </row>
    <row r="7088" spans="1:6">
      <c r="A7088">
        <v>4829</v>
      </c>
      <c r="B7088">
        <v>16</v>
      </c>
      <c r="C7088" t="s">
        <v>63</v>
      </c>
      <c r="D7088" t="s">
        <v>92</v>
      </c>
      <c r="E7088">
        <v>4696</v>
      </c>
      <c r="F7088">
        <v>1</v>
      </c>
    </row>
    <row r="7089" spans="1:6">
      <c r="A7089">
        <v>4829</v>
      </c>
      <c r="B7089">
        <v>16</v>
      </c>
      <c r="C7089" t="s">
        <v>63</v>
      </c>
      <c r="D7089" t="s">
        <v>92</v>
      </c>
      <c r="E7089">
        <v>3216</v>
      </c>
      <c r="F7089">
        <v>1</v>
      </c>
    </row>
    <row r="7090" spans="1:6">
      <c r="A7090">
        <v>4829</v>
      </c>
      <c r="B7090">
        <v>16</v>
      </c>
      <c r="C7090" t="s">
        <v>63</v>
      </c>
      <c r="D7090" t="s">
        <v>92</v>
      </c>
      <c r="E7090">
        <v>3324</v>
      </c>
      <c r="F7090">
        <v>1</v>
      </c>
    </row>
    <row r="7091" spans="1:6">
      <c r="A7091">
        <v>4829</v>
      </c>
      <c r="B7091">
        <v>16</v>
      </c>
      <c r="C7091" t="s">
        <v>63</v>
      </c>
      <c r="D7091" t="s">
        <v>92</v>
      </c>
      <c r="E7091">
        <v>67</v>
      </c>
      <c r="F7091">
        <v>1</v>
      </c>
    </row>
    <row r="7092" spans="1:6">
      <c r="A7092">
        <v>4829</v>
      </c>
      <c r="B7092">
        <v>16</v>
      </c>
      <c r="C7092" t="s">
        <v>63</v>
      </c>
      <c r="D7092" t="s">
        <v>92</v>
      </c>
      <c r="E7092">
        <v>3583</v>
      </c>
      <c r="F7092">
        <v>1</v>
      </c>
    </row>
    <row r="7093" spans="1:6">
      <c r="A7093">
        <v>4829</v>
      </c>
      <c r="B7093">
        <v>16</v>
      </c>
      <c r="C7093" t="s">
        <v>63</v>
      </c>
      <c r="D7093" t="s">
        <v>92</v>
      </c>
      <c r="E7093">
        <v>360</v>
      </c>
      <c r="F7093">
        <v>1</v>
      </c>
    </row>
    <row r="7094" spans="1:6">
      <c r="A7094">
        <v>4829</v>
      </c>
      <c r="B7094">
        <v>16</v>
      </c>
      <c r="C7094" t="s">
        <v>63</v>
      </c>
      <c r="D7094" t="s">
        <v>92</v>
      </c>
      <c r="E7094">
        <v>1124</v>
      </c>
      <c r="F7094">
        <v>1</v>
      </c>
    </row>
    <row r="7095" spans="1:6">
      <c r="A7095">
        <v>4829</v>
      </c>
      <c r="B7095">
        <v>16</v>
      </c>
      <c r="C7095" t="s">
        <v>63</v>
      </c>
      <c r="D7095" t="s">
        <v>92</v>
      </c>
      <c r="E7095">
        <v>4480</v>
      </c>
      <c r="F7095">
        <v>1</v>
      </c>
    </row>
    <row r="7096" spans="1:6">
      <c r="A7096">
        <v>4829</v>
      </c>
      <c r="B7096">
        <v>16</v>
      </c>
      <c r="C7096" t="s">
        <v>63</v>
      </c>
      <c r="D7096" t="s">
        <v>92</v>
      </c>
      <c r="E7096">
        <v>4333</v>
      </c>
      <c r="F7096">
        <v>1</v>
      </c>
    </row>
    <row r="7097" spans="1:6">
      <c r="A7097">
        <v>4829</v>
      </c>
      <c r="B7097">
        <v>16</v>
      </c>
      <c r="C7097" t="s">
        <v>63</v>
      </c>
      <c r="D7097" t="s">
        <v>92</v>
      </c>
      <c r="E7097">
        <v>272</v>
      </c>
      <c r="F7097">
        <v>1</v>
      </c>
    </row>
    <row r="7098" spans="1:6">
      <c r="A7098">
        <v>4829</v>
      </c>
      <c r="B7098">
        <v>16</v>
      </c>
      <c r="C7098" t="s">
        <v>63</v>
      </c>
      <c r="D7098" t="s">
        <v>92</v>
      </c>
      <c r="E7098">
        <v>5994</v>
      </c>
      <c r="F7098">
        <v>1</v>
      </c>
    </row>
    <row r="7099" spans="1:6">
      <c r="A7099">
        <v>4829</v>
      </c>
      <c r="B7099">
        <v>16</v>
      </c>
      <c r="C7099" t="s">
        <v>63</v>
      </c>
      <c r="D7099" t="s">
        <v>92</v>
      </c>
      <c r="E7099">
        <v>5814</v>
      </c>
      <c r="F7099">
        <v>1</v>
      </c>
    </row>
    <row r="7100" spans="1:6">
      <c r="A7100">
        <v>4829</v>
      </c>
      <c r="B7100">
        <v>16</v>
      </c>
      <c r="C7100" t="s">
        <v>63</v>
      </c>
      <c r="D7100" t="s">
        <v>92</v>
      </c>
      <c r="E7100">
        <v>3458</v>
      </c>
      <c r="F7100">
        <v>1</v>
      </c>
    </row>
    <row r="7101" spans="1:6">
      <c r="A7101">
        <v>4829</v>
      </c>
      <c r="B7101">
        <v>16</v>
      </c>
      <c r="C7101" t="s">
        <v>63</v>
      </c>
      <c r="D7101" t="s">
        <v>92</v>
      </c>
      <c r="E7101">
        <v>4586</v>
      </c>
      <c r="F7101">
        <v>1</v>
      </c>
    </row>
    <row r="7102" spans="1:6">
      <c r="A7102">
        <v>4829</v>
      </c>
      <c r="B7102">
        <v>16</v>
      </c>
      <c r="C7102" t="s">
        <v>63</v>
      </c>
      <c r="D7102" t="s">
        <v>92</v>
      </c>
      <c r="E7102">
        <v>5859</v>
      </c>
      <c r="F7102">
        <v>1</v>
      </c>
    </row>
    <row r="7103" spans="1:6">
      <c r="A7103">
        <v>4829</v>
      </c>
      <c r="B7103">
        <v>16</v>
      </c>
      <c r="C7103" t="s">
        <v>63</v>
      </c>
      <c r="D7103" t="s">
        <v>92</v>
      </c>
      <c r="E7103">
        <v>5621</v>
      </c>
      <c r="F7103">
        <v>1</v>
      </c>
    </row>
    <row r="7104" spans="1:6">
      <c r="A7104">
        <v>4829</v>
      </c>
      <c r="B7104">
        <v>16</v>
      </c>
      <c r="C7104" t="s">
        <v>63</v>
      </c>
      <c r="D7104" t="s">
        <v>92</v>
      </c>
      <c r="E7104">
        <v>3959</v>
      </c>
      <c r="F7104">
        <v>1</v>
      </c>
    </row>
    <row r="7105" spans="1:6">
      <c r="A7105">
        <v>4829</v>
      </c>
      <c r="B7105">
        <v>16</v>
      </c>
      <c r="C7105" t="s">
        <v>63</v>
      </c>
      <c r="D7105" t="s">
        <v>92</v>
      </c>
      <c r="E7105">
        <v>6073</v>
      </c>
      <c r="F7105">
        <v>1</v>
      </c>
    </row>
    <row r="7106" spans="1:6">
      <c r="A7106">
        <v>4829</v>
      </c>
      <c r="B7106">
        <v>16</v>
      </c>
      <c r="C7106" t="s">
        <v>63</v>
      </c>
      <c r="D7106" t="s">
        <v>92</v>
      </c>
      <c r="E7106">
        <v>5234</v>
      </c>
      <c r="F7106">
        <v>1</v>
      </c>
    </row>
    <row r="7107" spans="1:6">
      <c r="A7107">
        <v>4829</v>
      </c>
      <c r="B7107">
        <v>16</v>
      </c>
      <c r="C7107" t="s">
        <v>63</v>
      </c>
      <c r="D7107" t="s">
        <v>92</v>
      </c>
      <c r="E7107">
        <v>5072</v>
      </c>
      <c r="F7107">
        <v>1</v>
      </c>
    </row>
    <row r="7108" spans="1:6">
      <c r="A7108">
        <v>4829</v>
      </c>
      <c r="B7108">
        <v>16</v>
      </c>
      <c r="C7108" t="s">
        <v>63</v>
      </c>
      <c r="D7108" t="s">
        <v>92</v>
      </c>
      <c r="E7108">
        <v>5282</v>
      </c>
      <c r="F7108">
        <v>1</v>
      </c>
    </row>
    <row r="7109" spans="1:6">
      <c r="A7109">
        <v>4829</v>
      </c>
      <c r="B7109">
        <v>16</v>
      </c>
      <c r="C7109" t="s">
        <v>63</v>
      </c>
      <c r="D7109" t="s">
        <v>92</v>
      </c>
      <c r="E7109">
        <v>5385</v>
      </c>
      <c r="F7109">
        <v>1</v>
      </c>
    </row>
    <row r="7110" spans="1:6">
      <c r="A7110">
        <v>4829</v>
      </c>
      <c r="B7110">
        <v>16</v>
      </c>
      <c r="C7110" t="s">
        <v>62</v>
      </c>
      <c r="D7110" t="s">
        <v>92</v>
      </c>
      <c r="E7110">
        <v>3233</v>
      </c>
      <c r="F7110">
        <v>163</v>
      </c>
    </row>
    <row r="7111" spans="1:6">
      <c r="A7111">
        <v>4829</v>
      </c>
      <c r="B7111">
        <v>16</v>
      </c>
      <c r="C7111" t="s">
        <v>62</v>
      </c>
      <c r="D7111" t="s">
        <v>92</v>
      </c>
      <c r="E7111">
        <v>3651</v>
      </c>
      <c r="F7111">
        <v>25</v>
      </c>
    </row>
    <row r="7112" spans="1:6">
      <c r="A7112">
        <v>4829</v>
      </c>
      <c r="B7112">
        <v>16</v>
      </c>
      <c r="C7112" t="s">
        <v>62</v>
      </c>
      <c r="D7112" t="s">
        <v>92</v>
      </c>
      <c r="E7112">
        <v>5460</v>
      </c>
      <c r="F7112">
        <v>23</v>
      </c>
    </row>
    <row r="7113" spans="1:6">
      <c r="A7113">
        <v>4829</v>
      </c>
      <c r="B7113">
        <v>16</v>
      </c>
      <c r="C7113" t="s">
        <v>62</v>
      </c>
      <c r="D7113" t="s">
        <v>92</v>
      </c>
      <c r="E7113">
        <v>2273</v>
      </c>
      <c r="F7113">
        <v>22</v>
      </c>
    </row>
    <row r="7114" spans="1:6">
      <c r="A7114">
        <v>4829</v>
      </c>
      <c r="B7114">
        <v>16</v>
      </c>
      <c r="C7114" t="s">
        <v>62</v>
      </c>
      <c r="D7114" t="s">
        <v>92</v>
      </c>
      <c r="E7114">
        <v>4132</v>
      </c>
      <c r="F7114">
        <v>20</v>
      </c>
    </row>
    <row r="7115" spans="1:6">
      <c r="A7115">
        <v>4829</v>
      </c>
      <c r="B7115">
        <v>16</v>
      </c>
      <c r="C7115" t="s">
        <v>62</v>
      </c>
      <c r="D7115" t="s">
        <v>92</v>
      </c>
      <c r="E7115">
        <v>5147</v>
      </c>
      <c r="F7115">
        <v>19</v>
      </c>
    </row>
    <row r="7116" spans="1:6">
      <c r="A7116">
        <v>4829</v>
      </c>
      <c r="B7116">
        <v>16</v>
      </c>
      <c r="C7116" t="s">
        <v>62</v>
      </c>
      <c r="D7116" t="s">
        <v>92</v>
      </c>
      <c r="E7116">
        <v>2213</v>
      </c>
      <c r="F7116">
        <v>19</v>
      </c>
    </row>
    <row r="7117" spans="1:6">
      <c r="A7117">
        <v>4829</v>
      </c>
      <c r="B7117">
        <v>16</v>
      </c>
      <c r="C7117" t="s">
        <v>62</v>
      </c>
      <c r="D7117" t="s">
        <v>92</v>
      </c>
      <c r="E7117">
        <v>4331</v>
      </c>
      <c r="F7117">
        <v>15</v>
      </c>
    </row>
    <row r="7118" spans="1:6">
      <c r="A7118">
        <v>4829</v>
      </c>
      <c r="B7118">
        <v>16</v>
      </c>
      <c r="C7118" t="s">
        <v>62</v>
      </c>
      <c r="D7118" t="s">
        <v>92</v>
      </c>
      <c r="E7118">
        <v>5064</v>
      </c>
      <c r="F7118">
        <v>15</v>
      </c>
    </row>
    <row r="7119" spans="1:6">
      <c r="A7119">
        <v>4829</v>
      </c>
      <c r="B7119">
        <v>16</v>
      </c>
      <c r="C7119" t="s">
        <v>62</v>
      </c>
      <c r="D7119" t="s">
        <v>92</v>
      </c>
      <c r="E7119">
        <v>2156</v>
      </c>
      <c r="F7119">
        <v>13</v>
      </c>
    </row>
    <row r="7120" spans="1:6">
      <c r="A7120">
        <v>4829</v>
      </c>
      <c r="B7120">
        <v>16</v>
      </c>
      <c r="C7120" t="s">
        <v>62</v>
      </c>
      <c r="D7120" t="s">
        <v>92</v>
      </c>
      <c r="E7120">
        <v>5609</v>
      </c>
      <c r="F7120">
        <v>13</v>
      </c>
    </row>
    <row r="7121" spans="1:6">
      <c r="A7121">
        <v>4829</v>
      </c>
      <c r="B7121">
        <v>16</v>
      </c>
      <c r="C7121" t="s">
        <v>62</v>
      </c>
      <c r="D7121" t="s">
        <v>92</v>
      </c>
      <c r="E7121">
        <v>5350</v>
      </c>
      <c r="F7121">
        <v>12</v>
      </c>
    </row>
    <row r="7122" spans="1:6">
      <c r="A7122">
        <v>4829</v>
      </c>
      <c r="B7122">
        <v>16</v>
      </c>
      <c r="C7122" t="s">
        <v>62</v>
      </c>
      <c r="D7122" t="s">
        <v>92</v>
      </c>
      <c r="E7122">
        <v>5364</v>
      </c>
      <c r="F7122">
        <v>12</v>
      </c>
    </row>
    <row r="7123" spans="1:6">
      <c r="A7123">
        <v>4829</v>
      </c>
      <c r="B7123">
        <v>16</v>
      </c>
      <c r="C7123" t="s">
        <v>62</v>
      </c>
      <c r="D7123" t="s">
        <v>92</v>
      </c>
      <c r="E7123">
        <v>5413</v>
      </c>
      <c r="F7123">
        <v>11</v>
      </c>
    </row>
    <row r="7124" spans="1:6">
      <c r="A7124">
        <v>4829</v>
      </c>
      <c r="B7124">
        <v>16</v>
      </c>
      <c r="C7124" t="s">
        <v>62</v>
      </c>
      <c r="D7124" t="s">
        <v>92</v>
      </c>
      <c r="E7124">
        <v>38</v>
      </c>
      <c r="F7124">
        <v>11</v>
      </c>
    </row>
    <row r="7125" spans="1:6">
      <c r="A7125">
        <v>4829</v>
      </c>
      <c r="B7125">
        <v>16</v>
      </c>
      <c r="C7125" t="s">
        <v>62</v>
      </c>
      <c r="D7125" t="s">
        <v>92</v>
      </c>
      <c r="E7125">
        <v>4152</v>
      </c>
      <c r="F7125">
        <v>11</v>
      </c>
    </row>
    <row r="7126" spans="1:6">
      <c r="A7126">
        <v>4829</v>
      </c>
      <c r="B7126">
        <v>16</v>
      </c>
      <c r="C7126" t="s">
        <v>62</v>
      </c>
      <c r="D7126" t="s">
        <v>92</v>
      </c>
      <c r="E7126">
        <v>4601</v>
      </c>
      <c r="F7126">
        <v>10</v>
      </c>
    </row>
    <row r="7127" spans="1:6">
      <c r="A7127">
        <v>4829</v>
      </c>
      <c r="B7127">
        <v>16</v>
      </c>
      <c r="C7127" t="s">
        <v>62</v>
      </c>
      <c r="D7127" t="s">
        <v>92</v>
      </c>
      <c r="E7127">
        <v>6011</v>
      </c>
      <c r="F7127">
        <v>10</v>
      </c>
    </row>
    <row r="7128" spans="1:6">
      <c r="A7128">
        <v>4829</v>
      </c>
      <c r="B7128">
        <v>16</v>
      </c>
      <c r="C7128" t="s">
        <v>62</v>
      </c>
      <c r="D7128" t="s">
        <v>92</v>
      </c>
      <c r="E7128">
        <v>3450</v>
      </c>
      <c r="F7128">
        <v>9</v>
      </c>
    </row>
    <row r="7129" spans="1:6">
      <c r="A7129">
        <v>4829</v>
      </c>
      <c r="B7129">
        <v>16</v>
      </c>
      <c r="C7129" t="s">
        <v>62</v>
      </c>
      <c r="D7129" t="s">
        <v>92</v>
      </c>
      <c r="E7129">
        <v>4648</v>
      </c>
      <c r="F7129">
        <v>8</v>
      </c>
    </row>
    <row r="7130" spans="1:6">
      <c r="A7130">
        <v>4829</v>
      </c>
      <c r="B7130">
        <v>16</v>
      </c>
      <c r="C7130" t="s">
        <v>62</v>
      </c>
      <c r="D7130" t="s">
        <v>92</v>
      </c>
      <c r="E7130">
        <v>3729</v>
      </c>
      <c r="F7130">
        <v>8</v>
      </c>
    </row>
    <row r="7131" spans="1:6">
      <c r="A7131">
        <v>4829</v>
      </c>
      <c r="B7131">
        <v>16</v>
      </c>
      <c r="C7131" t="s">
        <v>62</v>
      </c>
      <c r="D7131" t="s">
        <v>92</v>
      </c>
      <c r="E7131">
        <v>3946</v>
      </c>
      <c r="F7131">
        <v>8</v>
      </c>
    </row>
    <row r="7132" spans="1:6">
      <c r="A7132">
        <v>4829</v>
      </c>
      <c r="B7132">
        <v>16</v>
      </c>
      <c r="C7132" t="s">
        <v>62</v>
      </c>
      <c r="D7132" t="s">
        <v>92</v>
      </c>
      <c r="E7132">
        <v>2827</v>
      </c>
      <c r="F7132">
        <v>6</v>
      </c>
    </row>
    <row r="7133" spans="1:6">
      <c r="A7133">
        <v>4829</v>
      </c>
      <c r="B7133">
        <v>16</v>
      </c>
      <c r="C7133" t="s">
        <v>62</v>
      </c>
      <c r="D7133" t="s">
        <v>92</v>
      </c>
      <c r="E7133">
        <v>27</v>
      </c>
      <c r="F7133">
        <v>6</v>
      </c>
    </row>
    <row r="7134" spans="1:6">
      <c r="A7134">
        <v>4829</v>
      </c>
      <c r="B7134">
        <v>16</v>
      </c>
      <c r="C7134" t="s">
        <v>62</v>
      </c>
      <c r="D7134" t="s">
        <v>92</v>
      </c>
      <c r="E7134">
        <v>2927</v>
      </c>
      <c r="F7134">
        <v>6</v>
      </c>
    </row>
    <row r="7135" spans="1:6">
      <c r="A7135">
        <v>4829</v>
      </c>
      <c r="B7135">
        <v>16</v>
      </c>
      <c r="C7135" t="s">
        <v>62</v>
      </c>
      <c r="D7135" t="s">
        <v>92</v>
      </c>
      <c r="E7135">
        <v>5435</v>
      </c>
      <c r="F7135">
        <v>6</v>
      </c>
    </row>
    <row r="7136" spans="1:6">
      <c r="A7136">
        <v>4829</v>
      </c>
      <c r="B7136">
        <v>16</v>
      </c>
      <c r="C7136" t="s">
        <v>62</v>
      </c>
      <c r="D7136" t="s">
        <v>92</v>
      </c>
      <c r="E7136">
        <v>3772</v>
      </c>
      <c r="F7136">
        <v>5</v>
      </c>
    </row>
    <row r="7137" spans="1:6">
      <c r="A7137">
        <v>4829</v>
      </c>
      <c r="B7137">
        <v>16</v>
      </c>
      <c r="C7137" t="s">
        <v>62</v>
      </c>
      <c r="D7137" t="s">
        <v>92</v>
      </c>
      <c r="E7137">
        <v>5792</v>
      </c>
      <c r="F7137">
        <v>5</v>
      </c>
    </row>
    <row r="7138" spans="1:6">
      <c r="A7138">
        <v>4829</v>
      </c>
      <c r="B7138">
        <v>16</v>
      </c>
      <c r="C7138" t="s">
        <v>62</v>
      </c>
      <c r="D7138" t="s">
        <v>92</v>
      </c>
      <c r="E7138">
        <v>2223</v>
      </c>
      <c r="F7138">
        <v>4</v>
      </c>
    </row>
    <row r="7139" spans="1:6">
      <c r="A7139">
        <v>4829</v>
      </c>
      <c r="B7139">
        <v>16</v>
      </c>
      <c r="C7139" t="s">
        <v>62</v>
      </c>
      <c r="D7139" t="s">
        <v>92</v>
      </c>
      <c r="E7139">
        <v>5078</v>
      </c>
      <c r="F7139">
        <v>4</v>
      </c>
    </row>
    <row r="7140" spans="1:6">
      <c r="A7140">
        <v>4829</v>
      </c>
      <c r="B7140">
        <v>16</v>
      </c>
      <c r="C7140" t="s">
        <v>62</v>
      </c>
      <c r="D7140" t="s">
        <v>92</v>
      </c>
      <c r="E7140">
        <v>5812</v>
      </c>
      <c r="F7140">
        <v>4</v>
      </c>
    </row>
    <row r="7141" spans="1:6">
      <c r="A7141">
        <v>4829</v>
      </c>
      <c r="B7141">
        <v>16</v>
      </c>
      <c r="C7141" t="s">
        <v>62</v>
      </c>
      <c r="D7141" t="s">
        <v>92</v>
      </c>
      <c r="E7141">
        <v>5349</v>
      </c>
      <c r="F7141">
        <v>4</v>
      </c>
    </row>
    <row r="7142" spans="1:6">
      <c r="A7142">
        <v>4829</v>
      </c>
      <c r="B7142">
        <v>16</v>
      </c>
      <c r="C7142" t="s">
        <v>62</v>
      </c>
      <c r="D7142" t="s">
        <v>92</v>
      </c>
      <c r="E7142">
        <v>1307</v>
      </c>
      <c r="F7142">
        <v>4</v>
      </c>
    </row>
    <row r="7143" spans="1:6">
      <c r="A7143">
        <v>4829</v>
      </c>
      <c r="B7143">
        <v>16</v>
      </c>
      <c r="C7143" t="s">
        <v>62</v>
      </c>
      <c r="D7143" t="s">
        <v>92</v>
      </c>
      <c r="E7143">
        <v>2432</v>
      </c>
      <c r="F7143">
        <v>3</v>
      </c>
    </row>
    <row r="7144" spans="1:6">
      <c r="A7144">
        <v>4829</v>
      </c>
      <c r="B7144">
        <v>16</v>
      </c>
      <c r="C7144" t="s">
        <v>62</v>
      </c>
      <c r="D7144" t="s">
        <v>92</v>
      </c>
      <c r="E7144">
        <v>3842</v>
      </c>
      <c r="F7144">
        <v>3</v>
      </c>
    </row>
    <row r="7145" spans="1:6">
      <c r="A7145">
        <v>4829</v>
      </c>
      <c r="B7145">
        <v>16</v>
      </c>
      <c r="C7145" t="s">
        <v>62</v>
      </c>
      <c r="D7145" t="s">
        <v>92</v>
      </c>
      <c r="E7145">
        <v>5747</v>
      </c>
      <c r="F7145">
        <v>3</v>
      </c>
    </row>
    <row r="7146" spans="1:6">
      <c r="A7146">
        <v>4829</v>
      </c>
      <c r="B7146">
        <v>16</v>
      </c>
      <c r="C7146" t="s">
        <v>62</v>
      </c>
      <c r="D7146" t="s">
        <v>92</v>
      </c>
      <c r="E7146">
        <v>1199</v>
      </c>
      <c r="F7146">
        <v>3</v>
      </c>
    </row>
    <row r="7147" spans="1:6">
      <c r="A7147">
        <v>4829</v>
      </c>
      <c r="B7147">
        <v>16</v>
      </c>
      <c r="C7147" t="s">
        <v>62</v>
      </c>
      <c r="D7147" t="s">
        <v>92</v>
      </c>
      <c r="E7147">
        <v>5786</v>
      </c>
      <c r="F7147">
        <v>3</v>
      </c>
    </row>
    <row r="7148" spans="1:6">
      <c r="A7148">
        <v>4829</v>
      </c>
      <c r="B7148">
        <v>16</v>
      </c>
      <c r="C7148" t="s">
        <v>62</v>
      </c>
      <c r="D7148" t="s">
        <v>92</v>
      </c>
      <c r="E7148">
        <v>3087</v>
      </c>
      <c r="F7148">
        <v>3</v>
      </c>
    </row>
    <row r="7149" spans="1:6">
      <c r="A7149">
        <v>4829</v>
      </c>
      <c r="B7149">
        <v>16</v>
      </c>
      <c r="C7149" t="s">
        <v>62</v>
      </c>
      <c r="D7149" t="s">
        <v>92</v>
      </c>
      <c r="E7149">
        <v>2012</v>
      </c>
      <c r="F7149">
        <v>3</v>
      </c>
    </row>
    <row r="7150" spans="1:6">
      <c r="A7150">
        <v>4829</v>
      </c>
      <c r="B7150">
        <v>16</v>
      </c>
      <c r="C7150" t="s">
        <v>62</v>
      </c>
      <c r="D7150" t="s">
        <v>92</v>
      </c>
      <c r="E7150">
        <v>3476</v>
      </c>
      <c r="F7150">
        <v>3</v>
      </c>
    </row>
    <row r="7151" spans="1:6">
      <c r="A7151">
        <v>4829</v>
      </c>
      <c r="B7151">
        <v>16</v>
      </c>
      <c r="C7151" t="s">
        <v>62</v>
      </c>
      <c r="D7151" t="s">
        <v>92</v>
      </c>
      <c r="E7151">
        <v>3441</v>
      </c>
      <c r="F7151">
        <v>3</v>
      </c>
    </row>
    <row r="7152" spans="1:6">
      <c r="A7152">
        <v>4829</v>
      </c>
      <c r="B7152">
        <v>16</v>
      </c>
      <c r="C7152" t="s">
        <v>62</v>
      </c>
      <c r="D7152" t="s">
        <v>92</v>
      </c>
      <c r="E7152">
        <v>5487</v>
      </c>
      <c r="F7152">
        <v>3</v>
      </c>
    </row>
    <row r="7153" spans="1:6">
      <c r="A7153">
        <v>4829</v>
      </c>
      <c r="B7153">
        <v>16</v>
      </c>
      <c r="C7153" t="s">
        <v>62</v>
      </c>
      <c r="D7153" t="s">
        <v>92</v>
      </c>
      <c r="E7153">
        <v>5247</v>
      </c>
      <c r="F7153">
        <v>3</v>
      </c>
    </row>
    <row r="7154" spans="1:6">
      <c r="A7154">
        <v>4829</v>
      </c>
      <c r="B7154">
        <v>16</v>
      </c>
      <c r="C7154" t="s">
        <v>62</v>
      </c>
      <c r="D7154" t="s">
        <v>92</v>
      </c>
      <c r="E7154">
        <v>3757</v>
      </c>
      <c r="F7154">
        <v>2</v>
      </c>
    </row>
    <row r="7155" spans="1:6">
      <c r="A7155">
        <v>4829</v>
      </c>
      <c r="B7155">
        <v>16</v>
      </c>
      <c r="C7155" t="s">
        <v>62</v>
      </c>
      <c r="D7155" t="s">
        <v>92</v>
      </c>
      <c r="E7155">
        <v>3442</v>
      </c>
      <c r="F7155">
        <v>2</v>
      </c>
    </row>
    <row r="7156" spans="1:6">
      <c r="A7156">
        <v>4829</v>
      </c>
      <c r="B7156">
        <v>16</v>
      </c>
      <c r="C7156" t="s">
        <v>62</v>
      </c>
      <c r="D7156" t="s">
        <v>92</v>
      </c>
      <c r="E7156">
        <v>5153</v>
      </c>
      <c r="F7156">
        <v>2</v>
      </c>
    </row>
    <row r="7157" spans="1:6">
      <c r="A7157">
        <v>4829</v>
      </c>
      <c r="B7157">
        <v>16</v>
      </c>
      <c r="C7157" t="s">
        <v>62</v>
      </c>
      <c r="D7157" t="s">
        <v>92</v>
      </c>
      <c r="E7157">
        <v>2337</v>
      </c>
      <c r="F7157">
        <v>2</v>
      </c>
    </row>
    <row r="7158" spans="1:6">
      <c r="A7158">
        <v>4829</v>
      </c>
      <c r="B7158">
        <v>16</v>
      </c>
      <c r="C7158" t="s">
        <v>62</v>
      </c>
      <c r="D7158" t="s">
        <v>92</v>
      </c>
      <c r="E7158">
        <v>3483</v>
      </c>
      <c r="F7158">
        <v>2</v>
      </c>
    </row>
    <row r="7159" spans="1:6">
      <c r="A7159">
        <v>4829</v>
      </c>
      <c r="B7159">
        <v>16</v>
      </c>
      <c r="C7159" t="s">
        <v>62</v>
      </c>
      <c r="D7159" t="s">
        <v>92</v>
      </c>
      <c r="E7159">
        <v>4138</v>
      </c>
      <c r="F7159">
        <v>2</v>
      </c>
    </row>
    <row r="7160" spans="1:6">
      <c r="A7160">
        <v>4829</v>
      </c>
      <c r="B7160">
        <v>16</v>
      </c>
      <c r="C7160" t="s">
        <v>62</v>
      </c>
      <c r="D7160" t="s">
        <v>92</v>
      </c>
      <c r="E7160">
        <v>2986</v>
      </c>
      <c r="F7160">
        <v>2</v>
      </c>
    </row>
    <row r="7161" spans="1:6">
      <c r="A7161">
        <v>4829</v>
      </c>
      <c r="B7161">
        <v>16</v>
      </c>
      <c r="C7161" t="s">
        <v>62</v>
      </c>
      <c r="D7161" t="s">
        <v>92</v>
      </c>
      <c r="E7161">
        <v>1175</v>
      </c>
      <c r="F7161">
        <v>2</v>
      </c>
    </row>
    <row r="7162" spans="1:6">
      <c r="A7162">
        <v>4829</v>
      </c>
      <c r="B7162">
        <v>16</v>
      </c>
      <c r="C7162" t="s">
        <v>62</v>
      </c>
      <c r="D7162" t="s">
        <v>92</v>
      </c>
      <c r="E7162">
        <v>4122</v>
      </c>
      <c r="F7162">
        <v>2</v>
      </c>
    </row>
    <row r="7163" spans="1:6">
      <c r="A7163">
        <v>4829</v>
      </c>
      <c r="B7163">
        <v>16</v>
      </c>
      <c r="C7163" t="s">
        <v>62</v>
      </c>
      <c r="D7163" t="s">
        <v>92</v>
      </c>
      <c r="E7163">
        <v>2708</v>
      </c>
      <c r="F7163">
        <v>2</v>
      </c>
    </row>
    <row r="7164" spans="1:6">
      <c r="A7164">
        <v>4829</v>
      </c>
      <c r="B7164">
        <v>16</v>
      </c>
      <c r="C7164" t="s">
        <v>62</v>
      </c>
      <c r="D7164" t="s">
        <v>92</v>
      </c>
      <c r="E7164">
        <v>3216</v>
      </c>
      <c r="F7164">
        <v>2</v>
      </c>
    </row>
    <row r="7165" spans="1:6">
      <c r="A7165">
        <v>4829</v>
      </c>
      <c r="B7165">
        <v>16</v>
      </c>
      <c r="C7165" t="s">
        <v>62</v>
      </c>
      <c r="D7165" t="s">
        <v>92</v>
      </c>
      <c r="E7165">
        <v>4810</v>
      </c>
      <c r="F7165">
        <v>2</v>
      </c>
    </row>
    <row r="7166" spans="1:6">
      <c r="A7166">
        <v>4829</v>
      </c>
      <c r="B7166">
        <v>16</v>
      </c>
      <c r="C7166" t="s">
        <v>62</v>
      </c>
      <c r="D7166" t="s">
        <v>92</v>
      </c>
      <c r="E7166">
        <v>5965</v>
      </c>
      <c r="F7166">
        <v>2</v>
      </c>
    </row>
    <row r="7167" spans="1:6">
      <c r="A7167">
        <v>4829</v>
      </c>
      <c r="B7167">
        <v>16</v>
      </c>
      <c r="C7167" t="s">
        <v>62</v>
      </c>
      <c r="D7167" t="s">
        <v>92</v>
      </c>
      <c r="E7167">
        <v>2608</v>
      </c>
      <c r="F7167">
        <v>2</v>
      </c>
    </row>
    <row r="7168" spans="1:6">
      <c r="A7168">
        <v>4829</v>
      </c>
      <c r="B7168">
        <v>16</v>
      </c>
      <c r="C7168" t="s">
        <v>62</v>
      </c>
      <c r="D7168" t="s">
        <v>92</v>
      </c>
      <c r="E7168">
        <v>2581</v>
      </c>
      <c r="F7168">
        <v>2</v>
      </c>
    </row>
    <row r="7169" spans="1:6">
      <c r="A7169">
        <v>4829</v>
      </c>
      <c r="B7169">
        <v>16</v>
      </c>
      <c r="C7169" t="s">
        <v>62</v>
      </c>
      <c r="D7169" t="s">
        <v>92</v>
      </c>
      <c r="E7169">
        <v>3235</v>
      </c>
      <c r="F7169">
        <v>2</v>
      </c>
    </row>
    <row r="7170" spans="1:6">
      <c r="A7170">
        <v>4829</v>
      </c>
      <c r="B7170">
        <v>16</v>
      </c>
      <c r="C7170" t="s">
        <v>62</v>
      </c>
      <c r="D7170" t="s">
        <v>92</v>
      </c>
      <c r="E7170">
        <v>4183</v>
      </c>
      <c r="F7170">
        <v>2</v>
      </c>
    </row>
    <row r="7171" spans="1:6">
      <c r="A7171">
        <v>4829</v>
      </c>
      <c r="B7171">
        <v>16</v>
      </c>
      <c r="C7171" t="s">
        <v>62</v>
      </c>
      <c r="D7171" t="s">
        <v>92</v>
      </c>
      <c r="E7171">
        <v>4969</v>
      </c>
      <c r="F7171">
        <v>2</v>
      </c>
    </row>
    <row r="7172" spans="1:6">
      <c r="A7172">
        <v>4829</v>
      </c>
      <c r="B7172">
        <v>16</v>
      </c>
      <c r="C7172" t="s">
        <v>62</v>
      </c>
      <c r="D7172" t="s">
        <v>92</v>
      </c>
      <c r="E7172">
        <v>2094</v>
      </c>
      <c r="F7172">
        <v>2</v>
      </c>
    </row>
    <row r="7173" spans="1:6">
      <c r="A7173">
        <v>4829</v>
      </c>
      <c r="B7173">
        <v>16</v>
      </c>
      <c r="C7173" t="s">
        <v>62</v>
      </c>
      <c r="D7173" t="s">
        <v>92</v>
      </c>
      <c r="E7173">
        <v>5072</v>
      </c>
      <c r="F7173">
        <v>2</v>
      </c>
    </row>
    <row r="7174" spans="1:6">
      <c r="A7174">
        <v>4829</v>
      </c>
      <c r="B7174">
        <v>16</v>
      </c>
      <c r="C7174" t="s">
        <v>62</v>
      </c>
      <c r="D7174" t="s">
        <v>92</v>
      </c>
      <c r="E7174">
        <v>2882</v>
      </c>
      <c r="F7174">
        <v>2</v>
      </c>
    </row>
    <row r="7175" spans="1:6">
      <c r="A7175">
        <v>4829</v>
      </c>
      <c r="B7175">
        <v>16</v>
      </c>
      <c r="C7175" t="s">
        <v>62</v>
      </c>
      <c r="D7175" t="s">
        <v>92</v>
      </c>
      <c r="E7175">
        <v>154</v>
      </c>
      <c r="F7175">
        <v>2</v>
      </c>
    </row>
    <row r="7176" spans="1:6">
      <c r="A7176">
        <v>4829</v>
      </c>
      <c r="B7176">
        <v>16</v>
      </c>
      <c r="C7176" t="s">
        <v>62</v>
      </c>
      <c r="D7176" t="s">
        <v>92</v>
      </c>
      <c r="E7176">
        <v>5023</v>
      </c>
      <c r="F7176">
        <v>2</v>
      </c>
    </row>
    <row r="7177" spans="1:6">
      <c r="A7177">
        <v>4829</v>
      </c>
      <c r="B7177">
        <v>16</v>
      </c>
      <c r="C7177" t="s">
        <v>62</v>
      </c>
      <c r="D7177" t="s">
        <v>92</v>
      </c>
      <c r="E7177">
        <v>2908</v>
      </c>
      <c r="F7177">
        <v>2</v>
      </c>
    </row>
    <row r="7178" spans="1:6">
      <c r="A7178">
        <v>4829</v>
      </c>
      <c r="B7178">
        <v>16</v>
      </c>
      <c r="C7178" t="s">
        <v>62</v>
      </c>
      <c r="D7178" t="s">
        <v>92</v>
      </c>
      <c r="E7178">
        <v>290</v>
      </c>
      <c r="F7178">
        <v>2</v>
      </c>
    </row>
    <row r="7179" spans="1:6">
      <c r="A7179">
        <v>4829</v>
      </c>
      <c r="B7179">
        <v>16</v>
      </c>
      <c r="C7179" t="s">
        <v>62</v>
      </c>
      <c r="D7179" t="s">
        <v>92</v>
      </c>
      <c r="E7179">
        <v>107</v>
      </c>
      <c r="F7179">
        <v>2</v>
      </c>
    </row>
    <row r="7180" spans="1:6">
      <c r="A7180">
        <v>4829</v>
      </c>
      <c r="B7180">
        <v>16</v>
      </c>
      <c r="C7180" t="s">
        <v>62</v>
      </c>
      <c r="D7180" t="s">
        <v>92</v>
      </c>
      <c r="E7180">
        <v>2658</v>
      </c>
      <c r="F7180">
        <v>2</v>
      </c>
    </row>
    <row r="7181" spans="1:6">
      <c r="A7181">
        <v>4829</v>
      </c>
      <c r="B7181">
        <v>16</v>
      </c>
      <c r="C7181" t="s">
        <v>62</v>
      </c>
      <c r="D7181" t="s">
        <v>92</v>
      </c>
      <c r="E7181">
        <v>3365</v>
      </c>
      <c r="F7181">
        <v>2</v>
      </c>
    </row>
    <row r="7182" spans="1:6">
      <c r="A7182">
        <v>4829</v>
      </c>
      <c r="B7182">
        <v>16</v>
      </c>
      <c r="C7182" t="s">
        <v>62</v>
      </c>
      <c r="D7182" t="s">
        <v>92</v>
      </c>
      <c r="E7182">
        <v>3665</v>
      </c>
      <c r="F7182">
        <v>1</v>
      </c>
    </row>
    <row r="7183" spans="1:6">
      <c r="A7183">
        <v>4829</v>
      </c>
      <c r="B7183">
        <v>16</v>
      </c>
      <c r="C7183" t="s">
        <v>62</v>
      </c>
      <c r="D7183" t="s">
        <v>92</v>
      </c>
      <c r="E7183">
        <v>5126</v>
      </c>
      <c r="F7183">
        <v>1</v>
      </c>
    </row>
    <row r="7184" spans="1:6">
      <c r="A7184">
        <v>4829</v>
      </c>
      <c r="B7184">
        <v>16</v>
      </c>
      <c r="C7184" t="s">
        <v>62</v>
      </c>
      <c r="D7184" t="s">
        <v>92</v>
      </c>
      <c r="E7184">
        <v>1134</v>
      </c>
      <c r="F7184">
        <v>1</v>
      </c>
    </row>
    <row r="7185" spans="1:6">
      <c r="A7185">
        <v>4829</v>
      </c>
      <c r="B7185">
        <v>16</v>
      </c>
      <c r="C7185" t="s">
        <v>62</v>
      </c>
      <c r="D7185" t="s">
        <v>92</v>
      </c>
      <c r="E7185">
        <v>5601</v>
      </c>
      <c r="F7185">
        <v>1</v>
      </c>
    </row>
    <row r="7186" spans="1:6">
      <c r="A7186">
        <v>4829</v>
      </c>
      <c r="B7186">
        <v>16</v>
      </c>
      <c r="C7186" t="s">
        <v>62</v>
      </c>
      <c r="D7186" t="s">
        <v>92</v>
      </c>
      <c r="E7186">
        <v>4948</v>
      </c>
      <c r="F7186">
        <v>1</v>
      </c>
    </row>
    <row r="7187" spans="1:6">
      <c r="A7187">
        <v>4829</v>
      </c>
      <c r="B7187">
        <v>16</v>
      </c>
      <c r="C7187" t="s">
        <v>62</v>
      </c>
      <c r="D7187" t="s">
        <v>92</v>
      </c>
      <c r="E7187">
        <v>5547</v>
      </c>
      <c r="F7187">
        <v>1</v>
      </c>
    </row>
    <row r="7188" spans="1:6">
      <c r="A7188">
        <v>4829</v>
      </c>
      <c r="B7188">
        <v>16</v>
      </c>
      <c r="C7188" t="s">
        <v>62</v>
      </c>
      <c r="D7188" t="s">
        <v>92</v>
      </c>
      <c r="E7188">
        <v>5457</v>
      </c>
      <c r="F7188">
        <v>1</v>
      </c>
    </row>
    <row r="7189" spans="1:6">
      <c r="A7189">
        <v>4829</v>
      </c>
      <c r="B7189">
        <v>16</v>
      </c>
      <c r="C7189" t="s">
        <v>62</v>
      </c>
      <c r="D7189" t="s">
        <v>92</v>
      </c>
      <c r="E7189">
        <v>2451</v>
      </c>
      <c r="F7189">
        <v>1</v>
      </c>
    </row>
    <row r="7190" spans="1:6">
      <c r="A7190">
        <v>4829</v>
      </c>
      <c r="B7190">
        <v>16</v>
      </c>
      <c r="C7190" t="s">
        <v>62</v>
      </c>
      <c r="D7190" t="s">
        <v>92</v>
      </c>
      <c r="E7190">
        <v>2675</v>
      </c>
      <c r="F7190">
        <v>1</v>
      </c>
    </row>
    <row r="7191" spans="1:6">
      <c r="A7191">
        <v>4829</v>
      </c>
      <c r="B7191">
        <v>16</v>
      </c>
      <c r="C7191" t="s">
        <v>62</v>
      </c>
      <c r="D7191" t="s">
        <v>92</v>
      </c>
      <c r="E7191">
        <v>5887</v>
      </c>
      <c r="F7191">
        <v>1</v>
      </c>
    </row>
    <row r="7192" spans="1:6">
      <c r="A7192">
        <v>4829</v>
      </c>
      <c r="B7192">
        <v>16</v>
      </c>
      <c r="C7192" t="s">
        <v>62</v>
      </c>
      <c r="D7192" t="s">
        <v>92</v>
      </c>
      <c r="E7192">
        <v>4274</v>
      </c>
      <c r="F7192">
        <v>1</v>
      </c>
    </row>
    <row r="7193" spans="1:6">
      <c r="A7193">
        <v>4829</v>
      </c>
      <c r="B7193">
        <v>16</v>
      </c>
      <c r="C7193" t="s">
        <v>62</v>
      </c>
      <c r="D7193" t="s">
        <v>92</v>
      </c>
      <c r="E7193">
        <v>3547</v>
      </c>
      <c r="F7193">
        <v>1</v>
      </c>
    </row>
    <row r="7194" spans="1:6">
      <c r="A7194">
        <v>4829</v>
      </c>
      <c r="B7194">
        <v>16</v>
      </c>
      <c r="C7194" t="s">
        <v>62</v>
      </c>
      <c r="D7194" t="s">
        <v>92</v>
      </c>
      <c r="E7194">
        <v>4541</v>
      </c>
      <c r="F7194">
        <v>1</v>
      </c>
    </row>
    <row r="7195" spans="1:6">
      <c r="A7195">
        <v>4829</v>
      </c>
      <c r="B7195">
        <v>16</v>
      </c>
      <c r="C7195" t="s">
        <v>62</v>
      </c>
      <c r="D7195" t="s">
        <v>92</v>
      </c>
      <c r="E7195">
        <v>4678</v>
      </c>
      <c r="F7195">
        <v>1</v>
      </c>
    </row>
    <row r="7196" spans="1:6">
      <c r="A7196">
        <v>4829</v>
      </c>
      <c r="B7196">
        <v>16</v>
      </c>
      <c r="C7196" t="s">
        <v>62</v>
      </c>
      <c r="D7196" t="s">
        <v>92</v>
      </c>
      <c r="E7196">
        <v>5038</v>
      </c>
      <c r="F7196">
        <v>1</v>
      </c>
    </row>
    <row r="7197" spans="1:6">
      <c r="A7197">
        <v>4829</v>
      </c>
      <c r="B7197">
        <v>16</v>
      </c>
      <c r="C7197" t="s">
        <v>62</v>
      </c>
      <c r="D7197" t="s">
        <v>92</v>
      </c>
      <c r="E7197">
        <v>1347</v>
      </c>
      <c r="F7197">
        <v>1</v>
      </c>
    </row>
    <row r="7198" spans="1:6">
      <c r="A7198">
        <v>4829</v>
      </c>
      <c r="B7198">
        <v>16</v>
      </c>
      <c r="C7198" t="s">
        <v>62</v>
      </c>
      <c r="D7198" t="s">
        <v>92</v>
      </c>
      <c r="E7198">
        <v>5558</v>
      </c>
      <c r="F7198">
        <v>1</v>
      </c>
    </row>
    <row r="7199" spans="1:6">
      <c r="A7199">
        <v>4829</v>
      </c>
      <c r="B7199">
        <v>16</v>
      </c>
      <c r="C7199" t="s">
        <v>62</v>
      </c>
      <c r="D7199" t="s">
        <v>92</v>
      </c>
      <c r="E7199">
        <v>5246</v>
      </c>
      <c r="F7199">
        <v>1</v>
      </c>
    </row>
    <row r="7200" spans="1:6">
      <c r="A7200">
        <v>4829</v>
      </c>
      <c r="B7200">
        <v>16</v>
      </c>
      <c r="C7200" t="s">
        <v>62</v>
      </c>
      <c r="D7200" t="s">
        <v>92</v>
      </c>
      <c r="E7200">
        <v>2244</v>
      </c>
      <c r="F7200">
        <v>1</v>
      </c>
    </row>
    <row r="7201" spans="1:6">
      <c r="A7201">
        <v>4829</v>
      </c>
      <c r="B7201">
        <v>16</v>
      </c>
      <c r="C7201" t="s">
        <v>62</v>
      </c>
      <c r="D7201" t="s">
        <v>92</v>
      </c>
      <c r="E7201">
        <v>5568</v>
      </c>
      <c r="F7201">
        <v>1</v>
      </c>
    </row>
    <row r="7202" spans="1:6">
      <c r="A7202">
        <v>4829</v>
      </c>
      <c r="B7202">
        <v>16</v>
      </c>
      <c r="C7202" t="s">
        <v>62</v>
      </c>
      <c r="D7202" t="s">
        <v>92</v>
      </c>
      <c r="E7202">
        <v>5462</v>
      </c>
      <c r="F7202">
        <v>1</v>
      </c>
    </row>
    <row r="7203" spans="1:6">
      <c r="A7203">
        <v>4829</v>
      </c>
      <c r="B7203">
        <v>16</v>
      </c>
      <c r="C7203" t="s">
        <v>62</v>
      </c>
      <c r="D7203" t="s">
        <v>92</v>
      </c>
      <c r="E7203">
        <v>4530</v>
      </c>
      <c r="F7203">
        <v>1</v>
      </c>
    </row>
    <row r="7204" spans="1:6">
      <c r="A7204">
        <v>4829</v>
      </c>
      <c r="B7204">
        <v>16</v>
      </c>
      <c r="C7204" t="s">
        <v>62</v>
      </c>
      <c r="D7204" t="s">
        <v>92</v>
      </c>
      <c r="E7204">
        <v>5380</v>
      </c>
      <c r="F7204">
        <v>1</v>
      </c>
    </row>
    <row r="7205" spans="1:6">
      <c r="A7205">
        <v>4829</v>
      </c>
      <c r="B7205">
        <v>16</v>
      </c>
      <c r="C7205" t="s">
        <v>62</v>
      </c>
      <c r="D7205" t="s">
        <v>92</v>
      </c>
      <c r="E7205">
        <v>2648</v>
      </c>
      <c r="F7205">
        <v>1</v>
      </c>
    </row>
    <row r="7206" spans="1:6">
      <c r="A7206">
        <v>4829</v>
      </c>
      <c r="B7206">
        <v>16</v>
      </c>
      <c r="C7206" t="s">
        <v>62</v>
      </c>
      <c r="D7206" t="s">
        <v>92</v>
      </c>
      <c r="E7206">
        <v>3984</v>
      </c>
      <c r="F7206">
        <v>1</v>
      </c>
    </row>
    <row r="7207" spans="1:6">
      <c r="A7207">
        <v>4829</v>
      </c>
      <c r="B7207">
        <v>16</v>
      </c>
      <c r="C7207" t="s">
        <v>62</v>
      </c>
      <c r="D7207" t="s">
        <v>92</v>
      </c>
      <c r="E7207">
        <v>2845</v>
      </c>
      <c r="F7207">
        <v>1</v>
      </c>
    </row>
    <row r="7208" spans="1:6">
      <c r="A7208">
        <v>4829</v>
      </c>
      <c r="B7208">
        <v>16</v>
      </c>
      <c r="C7208" t="s">
        <v>62</v>
      </c>
      <c r="D7208" t="s">
        <v>92</v>
      </c>
      <c r="E7208">
        <v>5172</v>
      </c>
      <c r="F7208">
        <v>1</v>
      </c>
    </row>
    <row r="7209" spans="1:6">
      <c r="A7209">
        <v>4829</v>
      </c>
      <c r="B7209">
        <v>16</v>
      </c>
      <c r="C7209" t="s">
        <v>62</v>
      </c>
      <c r="D7209" t="s">
        <v>92</v>
      </c>
      <c r="E7209">
        <v>5595</v>
      </c>
      <c r="F7209">
        <v>1</v>
      </c>
    </row>
    <row r="7210" spans="1:6">
      <c r="A7210">
        <v>4829</v>
      </c>
      <c r="B7210">
        <v>16</v>
      </c>
      <c r="C7210" t="s">
        <v>62</v>
      </c>
      <c r="D7210" t="s">
        <v>92</v>
      </c>
      <c r="E7210">
        <v>1120</v>
      </c>
      <c r="F7210">
        <v>1</v>
      </c>
    </row>
    <row r="7211" spans="1:6">
      <c r="A7211">
        <v>4829</v>
      </c>
      <c r="B7211">
        <v>16</v>
      </c>
      <c r="C7211" t="s">
        <v>62</v>
      </c>
      <c r="D7211" t="s">
        <v>92</v>
      </c>
      <c r="E7211">
        <v>4141</v>
      </c>
      <c r="F7211">
        <v>1</v>
      </c>
    </row>
    <row r="7212" spans="1:6">
      <c r="A7212">
        <v>4829</v>
      </c>
      <c r="B7212">
        <v>16</v>
      </c>
      <c r="C7212" t="s">
        <v>62</v>
      </c>
      <c r="D7212" t="s">
        <v>92</v>
      </c>
      <c r="E7212">
        <v>1034</v>
      </c>
      <c r="F7212">
        <v>1</v>
      </c>
    </row>
    <row r="7213" spans="1:6">
      <c r="A7213">
        <v>4829</v>
      </c>
      <c r="B7213">
        <v>16</v>
      </c>
      <c r="C7213" t="s">
        <v>62</v>
      </c>
      <c r="D7213" t="s">
        <v>92</v>
      </c>
      <c r="E7213">
        <v>4044</v>
      </c>
      <c r="F7213">
        <v>1</v>
      </c>
    </row>
    <row r="7214" spans="1:6">
      <c r="A7214">
        <v>4829</v>
      </c>
      <c r="B7214">
        <v>16</v>
      </c>
      <c r="C7214" t="s">
        <v>62</v>
      </c>
      <c r="D7214" t="s">
        <v>92</v>
      </c>
      <c r="E7214">
        <v>1003</v>
      </c>
      <c r="F7214">
        <v>1</v>
      </c>
    </row>
    <row r="7215" spans="1:6">
      <c r="A7215">
        <v>4829</v>
      </c>
      <c r="B7215">
        <v>16</v>
      </c>
      <c r="C7215" t="s">
        <v>62</v>
      </c>
      <c r="D7215" t="s">
        <v>92</v>
      </c>
      <c r="E7215">
        <v>2460</v>
      </c>
      <c r="F7215">
        <v>1</v>
      </c>
    </row>
    <row r="7216" spans="1:6">
      <c r="A7216">
        <v>4829</v>
      </c>
      <c r="B7216">
        <v>16</v>
      </c>
      <c r="C7216" t="s">
        <v>62</v>
      </c>
      <c r="D7216" t="s">
        <v>92</v>
      </c>
      <c r="E7216">
        <v>3708</v>
      </c>
      <c r="F7216">
        <v>1</v>
      </c>
    </row>
    <row r="7217" spans="1:6">
      <c r="A7217">
        <v>4829</v>
      </c>
      <c r="B7217">
        <v>16</v>
      </c>
      <c r="C7217" t="s">
        <v>62</v>
      </c>
      <c r="D7217" t="s">
        <v>92</v>
      </c>
      <c r="E7217">
        <v>5424</v>
      </c>
      <c r="F7217">
        <v>1</v>
      </c>
    </row>
    <row r="7218" spans="1:6">
      <c r="A7218">
        <v>4829</v>
      </c>
      <c r="B7218">
        <v>16</v>
      </c>
      <c r="C7218" t="s">
        <v>62</v>
      </c>
      <c r="D7218" t="s">
        <v>92</v>
      </c>
      <c r="E7218">
        <v>1261</v>
      </c>
      <c r="F7218">
        <v>1</v>
      </c>
    </row>
    <row r="7219" spans="1:6">
      <c r="A7219">
        <v>4829</v>
      </c>
      <c r="B7219">
        <v>16</v>
      </c>
      <c r="C7219" t="s">
        <v>62</v>
      </c>
      <c r="D7219" t="s">
        <v>92</v>
      </c>
      <c r="E7219">
        <v>5956</v>
      </c>
      <c r="F7219">
        <v>1</v>
      </c>
    </row>
    <row r="7220" spans="1:6">
      <c r="A7220">
        <v>4829</v>
      </c>
      <c r="B7220">
        <v>16</v>
      </c>
      <c r="C7220" t="s">
        <v>62</v>
      </c>
      <c r="D7220" t="s">
        <v>92</v>
      </c>
      <c r="E7220">
        <v>5519</v>
      </c>
      <c r="F7220">
        <v>1</v>
      </c>
    </row>
    <row r="7221" spans="1:6">
      <c r="A7221">
        <v>4829</v>
      </c>
      <c r="B7221">
        <v>16</v>
      </c>
      <c r="C7221" t="s">
        <v>62</v>
      </c>
      <c r="D7221" t="s">
        <v>92</v>
      </c>
      <c r="E7221">
        <v>5118</v>
      </c>
      <c r="F7221">
        <v>1</v>
      </c>
    </row>
    <row r="7222" spans="1:6">
      <c r="A7222">
        <v>4829</v>
      </c>
      <c r="B7222">
        <v>16</v>
      </c>
      <c r="C7222" t="s">
        <v>62</v>
      </c>
      <c r="D7222" t="s">
        <v>92</v>
      </c>
      <c r="E7222">
        <v>5859</v>
      </c>
      <c r="F7222">
        <v>1</v>
      </c>
    </row>
    <row r="7223" spans="1:6">
      <c r="A7223">
        <v>4829</v>
      </c>
      <c r="B7223">
        <v>16</v>
      </c>
      <c r="C7223" t="s">
        <v>62</v>
      </c>
      <c r="D7223" t="s">
        <v>92</v>
      </c>
      <c r="E7223">
        <v>2923</v>
      </c>
      <c r="F7223">
        <v>1</v>
      </c>
    </row>
    <row r="7224" spans="1:6">
      <c r="A7224">
        <v>4829</v>
      </c>
      <c r="B7224">
        <v>16</v>
      </c>
      <c r="C7224" t="s">
        <v>62</v>
      </c>
      <c r="D7224" t="s">
        <v>92</v>
      </c>
      <c r="E7224">
        <v>2135</v>
      </c>
      <c r="F7224">
        <v>1</v>
      </c>
    </row>
    <row r="7225" spans="1:6">
      <c r="A7225">
        <v>4829</v>
      </c>
      <c r="B7225">
        <v>16</v>
      </c>
      <c r="C7225" t="s">
        <v>62</v>
      </c>
      <c r="D7225" t="s">
        <v>92</v>
      </c>
      <c r="E7225">
        <v>2664</v>
      </c>
      <c r="F7225">
        <v>1</v>
      </c>
    </row>
    <row r="7226" spans="1:6">
      <c r="A7226">
        <v>4829</v>
      </c>
      <c r="B7226">
        <v>16</v>
      </c>
      <c r="C7226" t="s">
        <v>62</v>
      </c>
      <c r="D7226" t="s">
        <v>92</v>
      </c>
      <c r="E7226">
        <v>4538</v>
      </c>
      <c r="F7226">
        <v>1</v>
      </c>
    </row>
    <row r="7227" spans="1:6">
      <c r="A7227">
        <v>4829</v>
      </c>
      <c r="B7227">
        <v>16</v>
      </c>
      <c r="C7227" t="s">
        <v>62</v>
      </c>
      <c r="D7227" t="s">
        <v>92</v>
      </c>
      <c r="E7227">
        <v>5388</v>
      </c>
      <c r="F7227">
        <v>1</v>
      </c>
    </row>
    <row r="7228" spans="1:6">
      <c r="A7228">
        <v>4829</v>
      </c>
      <c r="B7228">
        <v>16</v>
      </c>
      <c r="C7228" t="s">
        <v>62</v>
      </c>
      <c r="D7228" t="s">
        <v>92</v>
      </c>
      <c r="E7228">
        <v>3807</v>
      </c>
      <c r="F7228">
        <v>1</v>
      </c>
    </row>
    <row r="7229" spans="1:6">
      <c r="A7229">
        <v>4829</v>
      </c>
      <c r="B7229">
        <v>16</v>
      </c>
      <c r="C7229" t="s">
        <v>62</v>
      </c>
      <c r="D7229" t="s">
        <v>92</v>
      </c>
      <c r="E7229">
        <v>241</v>
      </c>
      <c r="F7229">
        <v>1</v>
      </c>
    </row>
    <row r="7230" spans="1:6">
      <c r="A7230">
        <v>4829</v>
      </c>
      <c r="B7230">
        <v>16</v>
      </c>
      <c r="C7230" t="s">
        <v>62</v>
      </c>
      <c r="D7230" t="s">
        <v>92</v>
      </c>
      <c r="E7230">
        <v>5450</v>
      </c>
      <c r="F7230">
        <v>1</v>
      </c>
    </row>
    <row r="7231" spans="1:6">
      <c r="A7231">
        <v>4829</v>
      </c>
      <c r="B7231">
        <v>16</v>
      </c>
      <c r="C7231" t="s">
        <v>62</v>
      </c>
      <c r="D7231" t="s">
        <v>92</v>
      </c>
      <c r="E7231">
        <v>3805</v>
      </c>
      <c r="F7231">
        <v>1</v>
      </c>
    </row>
    <row r="7232" spans="1:6">
      <c r="A7232">
        <v>4829</v>
      </c>
      <c r="B7232">
        <v>16</v>
      </c>
      <c r="C7232" t="s">
        <v>62</v>
      </c>
      <c r="D7232" t="s">
        <v>92</v>
      </c>
      <c r="E7232">
        <v>67</v>
      </c>
      <c r="F7232">
        <v>1</v>
      </c>
    </row>
    <row r="7233" spans="1:6">
      <c r="A7233">
        <v>4829</v>
      </c>
      <c r="B7233">
        <v>16</v>
      </c>
      <c r="C7233" t="s">
        <v>62</v>
      </c>
      <c r="D7233" t="s">
        <v>92</v>
      </c>
      <c r="E7233">
        <v>3685</v>
      </c>
      <c r="F7233">
        <v>1</v>
      </c>
    </row>
    <row r="7234" spans="1:6">
      <c r="A7234">
        <v>4829</v>
      </c>
      <c r="B7234">
        <v>16</v>
      </c>
      <c r="C7234" t="s">
        <v>62</v>
      </c>
      <c r="D7234" t="s">
        <v>92</v>
      </c>
      <c r="E7234">
        <v>4696</v>
      </c>
      <c r="F7234">
        <v>1</v>
      </c>
    </row>
    <row r="7235" spans="1:6">
      <c r="A7235">
        <v>4829</v>
      </c>
      <c r="B7235">
        <v>16</v>
      </c>
      <c r="C7235" t="s">
        <v>62</v>
      </c>
      <c r="D7235" t="s">
        <v>92</v>
      </c>
      <c r="E7235">
        <v>19</v>
      </c>
      <c r="F7235">
        <v>1</v>
      </c>
    </row>
    <row r="7236" spans="1:6">
      <c r="A7236">
        <v>4829</v>
      </c>
      <c r="B7236">
        <v>16</v>
      </c>
      <c r="C7236" t="s">
        <v>62</v>
      </c>
      <c r="D7236" t="s">
        <v>92</v>
      </c>
      <c r="E7236">
        <v>1026</v>
      </c>
      <c r="F7236">
        <v>1</v>
      </c>
    </row>
    <row r="7237" spans="1:6">
      <c r="A7237">
        <v>4829</v>
      </c>
      <c r="B7237">
        <v>16</v>
      </c>
      <c r="C7237" t="s">
        <v>62</v>
      </c>
      <c r="D7237" t="s">
        <v>92</v>
      </c>
      <c r="E7237">
        <v>2065</v>
      </c>
      <c r="F7237">
        <v>1</v>
      </c>
    </row>
    <row r="7238" spans="1:6">
      <c r="A7238">
        <v>4829</v>
      </c>
      <c r="B7238">
        <v>16</v>
      </c>
      <c r="C7238" t="s">
        <v>62</v>
      </c>
      <c r="D7238" t="s">
        <v>92</v>
      </c>
      <c r="E7238">
        <v>1028</v>
      </c>
      <c r="F7238">
        <v>1</v>
      </c>
    </row>
    <row r="7239" spans="1:6">
      <c r="A7239">
        <v>4829</v>
      </c>
      <c r="B7239">
        <v>16</v>
      </c>
      <c r="C7239" t="s">
        <v>62</v>
      </c>
      <c r="D7239" t="s">
        <v>92</v>
      </c>
      <c r="E7239">
        <v>2522</v>
      </c>
      <c r="F7239">
        <v>1</v>
      </c>
    </row>
    <row r="7240" spans="1:6">
      <c r="A7240">
        <v>4829</v>
      </c>
      <c r="B7240">
        <v>16</v>
      </c>
      <c r="C7240" t="s">
        <v>62</v>
      </c>
      <c r="D7240" t="s">
        <v>92</v>
      </c>
      <c r="E7240">
        <v>2624</v>
      </c>
      <c r="F7240">
        <v>1</v>
      </c>
    </row>
    <row r="7241" spans="1:6">
      <c r="A7241">
        <v>4829</v>
      </c>
      <c r="B7241">
        <v>16</v>
      </c>
      <c r="C7241" t="s">
        <v>62</v>
      </c>
      <c r="D7241" t="s">
        <v>92</v>
      </c>
      <c r="E7241">
        <v>5555</v>
      </c>
      <c r="F7241">
        <v>1</v>
      </c>
    </row>
    <row r="7242" spans="1:6">
      <c r="A7242">
        <v>4829</v>
      </c>
      <c r="B7242">
        <v>16</v>
      </c>
      <c r="C7242" t="s">
        <v>62</v>
      </c>
      <c r="D7242" t="s">
        <v>92</v>
      </c>
      <c r="E7242">
        <v>3047</v>
      </c>
      <c r="F7242">
        <v>1</v>
      </c>
    </row>
    <row r="7243" spans="1:6">
      <c r="A7243">
        <v>4829</v>
      </c>
      <c r="B7243">
        <v>16</v>
      </c>
      <c r="C7243" t="s">
        <v>62</v>
      </c>
      <c r="D7243" t="s">
        <v>92</v>
      </c>
      <c r="E7243">
        <v>281</v>
      </c>
      <c r="F7243">
        <v>1</v>
      </c>
    </row>
    <row r="7244" spans="1:6">
      <c r="A7244">
        <v>4829</v>
      </c>
      <c r="B7244">
        <v>16</v>
      </c>
      <c r="C7244" t="s">
        <v>62</v>
      </c>
      <c r="D7244" t="s">
        <v>92</v>
      </c>
      <c r="E7244">
        <v>5810</v>
      </c>
      <c r="F7244">
        <v>1</v>
      </c>
    </row>
    <row r="7245" spans="1:6">
      <c r="A7245">
        <v>4829</v>
      </c>
      <c r="B7245">
        <v>16</v>
      </c>
      <c r="C7245" t="s">
        <v>62</v>
      </c>
      <c r="D7245" t="s">
        <v>92</v>
      </c>
      <c r="E7245">
        <v>28</v>
      </c>
      <c r="F7245">
        <v>1</v>
      </c>
    </row>
    <row r="7246" spans="1:6">
      <c r="A7246">
        <v>4829</v>
      </c>
      <c r="B7246">
        <v>16</v>
      </c>
      <c r="C7246" t="s">
        <v>62</v>
      </c>
      <c r="D7246" t="s">
        <v>92</v>
      </c>
      <c r="E7246">
        <v>4817</v>
      </c>
      <c r="F7246">
        <v>1</v>
      </c>
    </row>
    <row r="7247" spans="1:6">
      <c r="A7247">
        <v>4829</v>
      </c>
      <c r="B7247">
        <v>16</v>
      </c>
      <c r="C7247" t="s">
        <v>62</v>
      </c>
      <c r="D7247" t="s">
        <v>92</v>
      </c>
      <c r="E7247">
        <v>4348</v>
      </c>
      <c r="F7247">
        <v>1</v>
      </c>
    </row>
    <row r="7248" spans="1:6">
      <c r="A7248">
        <v>4829</v>
      </c>
      <c r="B7248">
        <v>16</v>
      </c>
      <c r="C7248" t="s">
        <v>62</v>
      </c>
      <c r="D7248" t="s">
        <v>92</v>
      </c>
      <c r="E7248">
        <v>5662</v>
      </c>
      <c r="F7248">
        <v>1</v>
      </c>
    </row>
    <row r="7249" spans="1:6">
      <c r="A7249">
        <v>4829</v>
      </c>
      <c r="B7249">
        <v>16</v>
      </c>
      <c r="C7249" t="s">
        <v>62</v>
      </c>
      <c r="D7249" t="s">
        <v>92</v>
      </c>
      <c r="E7249">
        <v>2164</v>
      </c>
      <c r="F7249">
        <v>1</v>
      </c>
    </row>
    <row r="7250" spans="1:6">
      <c r="A7250">
        <v>4829</v>
      </c>
      <c r="B7250">
        <v>16</v>
      </c>
      <c r="C7250" t="s">
        <v>62</v>
      </c>
      <c r="D7250" t="s">
        <v>92</v>
      </c>
      <c r="E7250">
        <v>2030</v>
      </c>
      <c r="F7250">
        <v>1</v>
      </c>
    </row>
    <row r="7251" spans="1:6">
      <c r="A7251">
        <v>4829</v>
      </c>
      <c r="B7251">
        <v>16</v>
      </c>
      <c r="C7251" t="s">
        <v>62</v>
      </c>
      <c r="D7251" t="s">
        <v>92</v>
      </c>
      <c r="E7251">
        <v>5622</v>
      </c>
      <c r="F7251">
        <v>1</v>
      </c>
    </row>
    <row r="7252" spans="1:6">
      <c r="A7252">
        <v>4829</v>
      </c>
      <c r="B7252">
        <v>16</v>
      </c>
      <c r="C7252" t="s">
        <v>62</v>
      </c>
      <c r="D7252" t="s">
        <v>92</v>
      </c>
      <c r="E7252">
        <v>2433</v>
      </c>
      <c r="F7252">
        <v>1</v>
      </c>
    </row>
    <row r="7253" spans="1:6">
      <c r="A7253">
        <v>4829</v>
      </c>
      <c r="B7253">
        <v>16</v>
      </c>
      <c r="C7253" t="s">
        <v>62</v>
      </c>
      <c r="D7253" t="s">
        <v>92</v>
      </c>
      <c r="E7253">
        <v>3282</v>
      </c>
      <c r="F7253">
        <v>1</v>
      </c>
    </row>
    <row r="7254" spans="1:6">
      <c r="A7254">
        <v>4829</v>
      </c>
      <c r="B7254">
        <v>16</v>
      </c>
      <c r="C7254" t="s">
        <v>62</v>
      </c>
      <c r="D7254" t="s">
        <v>92</v>
      </c>
      <c r="E7254">
        <v>1295</v>
      </c>
      <c r="F7254">
        <v>1</v>
      </c>
    </row>
    <row r="7255" spans="1:6">
      <c r="A7255">
        <v>4829</v>
      </c>
      <c r="B7255">
        <v>16</v>
      </c>
      <c r="C7255" t="s">
        <v>62</v>
      </c>
      <c r="D7255" t="s">
        <v>92</v>
      </c>
      <c r="E7255">
        <v>4452</v>
      </c>
      <c r="F7255">
        <v>1</v>
      </c>
    </row>
    <row r="7256" spans="1:6">
      <c r="A7256">
        <v>4829</v>
      </c>
      <c r="B7256">
        <v>16</v>
      </c>
      <c r="C7256" t="s">
        <v>62</v>
      </c>
      <c r="D7256" t="s">
        <v>92</v>
      </c>
      <c r="E7256">
        <v>1195</v>
      </c>
      <c r="F7256">
        <v>1</v>
      </c>
    </row>
    <row r="7257" spans="1:6">
      <c r="A7257">
        <v>4829</v>
      </c>
      <c r="B7257">
        <v>16</v>
      </c>
      <c r="C7257" t="s">
        <v>62</v>
      </c>
      <c r="D7257" t="s">
        <v>92</v>
      </c>
      <c r="E7257">
        <v>255</v>
      </c>
      <c r="F7257">
        <v>1</v>
      </c>
    </row>
    <row r="7258" spans="1:6">
      <c r="A7258">
        <v>4829</v>
      </c>
      <c r="B7258">
        <v>16</v>
      </c>
      <c r="C7258" t="s">
        <v>62</v>
      </c>
      <c r="D7258" t="s">
        <v>92</v>
      </c>
      <c r="E7258">
        <v>5470</v>
      </c>
      <c r="F7258">
        <v>1</v>
      </c>
    </row>
    <row r="7259" spans="1:6">
      <c r="A7259">
        <v>4829</v>
      </c>
      <c r="B7259">
        <v>16</v>
      </c>
      <c r="C7259" t="s">
        <v>62</v>
      </c>
      <c r="D7259" t="s">
        <v>92</v>
      </c>
      <c r="E7259">
        <v>6054</v>
      </c>
      <c r="F7259">
        <v>1</v>
      </c>
    </row>
    <row r="7260" spans="1:6">
      <c r="A7260">
        <v>4829</v>
      </c>
      <c r="B7260">
        <v>17</v>
      </c>
      <c r="C7260" t="s">
        <v>62</v>
      </c>
      <c r="D7260" t="s">
        <v>92</v>
      </c>
      <c r="E7260">
        <v>3450</v>
      </c>
      <c r="F7260">
        <v>59</v>
      </c>
    </row>
    <row r="7261" spans="1:6">
      <c r="A7261">
        <v>4829</v>
      </c>
      <c r="B7261">
        <v>17</v>
      </c>
      <c r="C7261" t="s">
        <v>62</v>
      </c>
      <c r="D7261" t="s">
        <v>92</v>
      </c>
      <c r="E7261">
        <v>5859</v>
      </c>
      <c r="F7261">
        <v>14</v>
      </c>
    </row>
    <row r="7262" spans="1:6">
      <c r="A7262">
        <v>4829</v>
      </c>
      <c r="B7262">
        <v>17</v>
      </c>
      <c r="C7262" t="s">
        <v>62</v>
      </c>
      <c r="D7262" t="s">
        <v>92</v>
      </c>
      <c r="E7262">
        <v>3105</v>
      </c>
      <c r="F7262">
        <v>10</v>
      </c>
    </row>
    <row r="7263" spans="1:6">
      <c r="A7263">
        <v>4829</v>
      </c>
      <c r="B7263">
        <v>17</v>
      </c>
      <c r="C7263" t="s">
        <v>62</v>
      </c>
      <c r="D7263" t="s">
        <v>92</v>
      </c>
      <c r="E7263">
        <v>4541</v>
      </c>
      <c r="F7263">
        <v>7</v>
      </c>
    </row>
    <row r="7264" spans="1:6">
      <c r="A7264">
        <v>4829</v>
      </c>
      <c r="B7264">
        <v>17</v>
      </c>
      <c r="C7264" t="s">
        <v>62</v>
      </c>
      <c r="D7264" t="s">
        <v>92</v>
      </c>
      <c r="E7264">
        <v>5480</v>
      </c>
      <c r="F7264">
        <v>7</v>
      </c>
    </row>
    <row r="7265" spans="1:6">
      <c r="A7265">
        <v>4829</v>
      </c>
      <c r="B7265">
        <v>17</v>
      </c>
      <c r="C7265" t="s">
        <v>62</v>
      </c>
      <c r="D7265" t="s">
        <v>92</v>
      </c>
      <c r="E7265">
        <v>4752</v>
      </c>
      <c r="F7265">
        <v>5</v>
      </c>
    </row>
    <row r="7266" spans="1:6">
      <c r="A7266">
        <v>4829</v>
      </c>
      <c r="B7266">
        <v>17</v>
      </c>
      <c r="C7266" t="s">
        <v>62</v>
      </c>
      <c r="D7266" t="s">
        <v>92</v>
      </c>
      <c r="E7266">
        <v>2500</v>
      </c>
      <c r="F7266">
        <v>5</v>
      </c>
    </row>
    <row r="7267" spans="1:6">
      <c r="A7267">
        <v>4829</v>
      </c>
      <c r="B7267">
        <v>17</v>
      </c>
      <c r="C7267" t="s">
        <v>62</v>
      </c>
      <c r="D7267" t="s">
        <v>92</v>
      </c>
      <c r="E7267">
        <v>4333</v>
      </c>
      <c r="F7267">
        <v>5</v>
      </c>
    </row>
    <row r="7268" spans="1:6">
      <c r="A7268">
        <v>4829</v>
      </c>
      <c r="B7268">
        <v>17</v>
      </c>
      <c r="C7268" t="s">
        <v>62</v>
      </c>
      <c r="D7268" t="s">
        <v>92</v>
      </c>
      <c r="E7268">
        <v>2094</v>
      </c>
      <c r="F7268">
        <v>5</v>
      </c>
    </row>
    <row r="7269" spans="1:6">
      <c r="A7269">
        <v>4829</v>
      </c>
      <c r="B7269">
        <v>17</v>
      </c>
      <c r="C7269" t="s">
        <v>62</v>
      </c>
      <c r="D7269" t="s">
        <v>92</v>
      </c>
      <c r="E7269">
        <v>3233</v>
      </c>
      <c r="F7269">
        <v>5</v>
      </c>
    </row>
    <row r="7270" spans="1:6">
      <c r="A7270">
        <v>4829</v>
      </c>
      <c r="B7270">
        <v>17</v>
      </c>
      <c r="C7270" t="s">
        <v>62</v>
      </c>
      <c r="D7270" t="s">
        <v>92</v>
      </c>
      <c r="E7270">
        <v>5927</v>
      </c>
      <c r="F7270">
        <v>5</v>
      </c>
    </row>
    <row r="7271" spans="1:6">
      <c r="A7271">
        <v>4829</v>
      </c>
      <c r="B7271">
        <v>17</v>
      </c>
      <c r="C7271" t="s">
        <v>62</v>
      </c>
      <c r="D7271" t="s">
        <v>92</v>
      </c>
      <c r="E7271">
        <v>2176</v>
      </c>
      <c r="F7271">
        <v>4</v>
      </c>
    </row>
    <row r="7272" spans="1:6">
      <c r="A7272">
        <v>4829</v>
      </c>
      <c r="B7272">
        <v>17</v>
      </c>
      <c r="C7272" t="s">
        <v>62</v>
      </c>
      <c r="D7272" t="s">
        <v>92</v>
      </c>
      <c r="E7272">
        <v>5460</v>
      </c>
      <c r="F7272">
        <v>4</v>
      </c>
    </row>
    <row r="7273" spans="1:6">
      <c r="A7273">
        <v>4829</v>
      </c>
      <c r="B7273">
        <v>17</v>
      </c>
      <c r="C7273" t="s">
        <v>62</v>
      </c>
      <c r="D7273" t="s">
        <v>92</v>
      </c>
      <c r="E7273">
        <v>3458</v>
      </c>
      <c r="F7273">
        <v>4</v>
      </c>
    </row>
    <row r="7274" spans="1:6">
      <c r="A7274">
        <v>4829</v>
      </c>
      <c r="B7274">
        <v>17</v>
      </c>
      <c r="C7274" t="s">
        <v>62</v>
      </c>
      <c r="D7274" t="s">
        <v>92</v>
      </c>
      <c r="E7274">
        <v>2953</v>
      </c>
      <c r="F7274">
        <v>4</v>
      </c>
    </row>
    <row r="7275" spans="1:6">
      <c r="A7275">
        <v>4829</v>
      </c>
      <c r="B7275">
        <v>17</v>
      </c>
      <c r="C7275" t="s">
        <v>62</v>
      </c>
      <c r="D7275" t="s">
        <v>92</v>
      </c>
      <c r="E7275">
        <v>4181</v>
      </c>
      <c r="F7275">
        <v>4</v>
      </c>
    </row>
    <row r="7276" spans="1:6">
      <c r="A7276">
        <v>4829</v>
      </c>
      <c r="B7276">
        <v>17</v>
      </c>
      <c r="C7276" t="s">
        <v>62</v>
      </c>
      <c r="D7276" t="s">
        <v>92</v>
      </c>
      <c r="E7276">
        <v>3651</v>
      </c>
      <c r="F7276">
        <v>4</v>
      </c>
    </row>
    <row r="7277" spans="1:6">
      <c r="A7277">
        <v>4829</v>
      </c>
      <c r="B7277">
        <v>17</v>
      </c>
      <c r="C7277" t="s">
        <v>62</v>
      </c>
      <c r="D7277" t="s">
        <v>92</v>
      </c>
      <c r="E7277">
        <v>5435</v>
      </c>
      <c r="F7277">
        <v>3</v>
      </c>
    </row>
    <row r="7278" spans="1:6">
      <c r="A7278">
        <v>4829</v>
      </c>
      <c r="B7278">
        <v>17</v>
      </c>
      <c r="C7278" t="s">
        <v>62</v>
      </c>
      <c r="D7278" t="s">
        <v>92</v>
      </c>
      <c r="E7278">
        <v>3251</v>
      </c>
      <c r="F7278">
        <v>3</v>
      </c>
    </row>
    <row r="7279" spans="1:6">
      <c r="A7279">
        <v>4829</v>
      </c>
      <c r="B7279">
        <v>17</v>
      </c>
      <c r="C7279" t="s">
        <v>62</v>
      </c>
      <c r="D7279" t="s">
        <v>92</v>
      </c>
      <c r="E7279">
        <v>3436</v>
      </c>
      <c r="F7279">
        <v>3</v>
      </c>
    </row>
    <row r="7280" spans="1:6">
      <c r="A7280">
        <v>4829</v>
      </c>
      <c r="B7280">
        <v>17</v>
      </c>
      <c r="C7280" t="s">
        <v>62</v>
      </c>
      <c r="D7280" t="s">
        <v>92</v>
      </c>
      <c r="E7280">
        <v>337</v>
      </c>
      <c r="F7280">
        <v>3</v>
      </c>
    </row>
    <row r="7281" spans="1:6">
      <c r="A7281">
        <v>4829</v>
      </c>
      <c r="B7281">
        <v>17</v>
      </c>
      <c r="C7281" t="s">
        <v>62</v>
      </c>
      <c r="D7281" t="s">
        <v>92</v>
      </c>
      <c r="E7281">
        <v>4002</v>
      </c>
      <c r="F7281">
        <v>3</v>
      </c>
    </row>
    <row r="7282" spans="1:6">
      <c r="A7282">
        <v>4829</v>
      </c>
      <c r="B7282">
        <v>17</v>
      </c>
      <c r="C7282" t="s">
        <v>62</v>
      </c>
      <c r="D7282" t="s">
        <v>92</v>
      </c>
      <c r="E7282">
        <v>4948</v>
      </c>
      <c r="F7282">
        <v>3</v>
      </c>
    </row>
    <row r="7283" spans="1:6">
      <c r="A7283">
        <v>4829</v>
      </c>
      <c r="B7283">
        <v>17</v>
      </c>
      <c r="C7283" t="s">
        <v>62</v>
      </c>
      <c r="D7283" t="s">
        <v>92</v>
      </c>
      <c r="E7283">
        <v>3442</v>
      </c>
      <c r="F7283">
        <v>3</v>
      </c>
    </row>
    <row r="7284" spans="1:6">
      <c r="A7284">
        <v>4829</v>
      </c>
      <c r="B7284">
        <v>17</v>
      </c>
      <c r="C7284" t="s">
        <v>62</v>
      </c>
      <c r="D7284" t="s">
        <v>92</v>
      </c>
      <c r="E7284">
        <v>3132</v>
      </c>
      <c r="F7284">
        <v>2</v>
      </c>
    </row>
    <row r="7285" spans="1:6">
      <c r="A7285">
        <v>4829</v>
      </c>
      <c r="B7285">
        <v>17</v>
      </c>
      <c r="C7285" t="s">
        <v>62</v>
      </c>
      <c r="D7285" t="s">
        <v>92</v>
      </c>
      <c r="E7285">
        <v>3556</v>
      </c>
      <c r="F7285">
        <v>2</v>
      </c>
    </row>
    <row r="7286" spans="1:6">
      <c r="A7286">
        <v>4829</v>
      </c>
      <c r="B7286">
        <v>17</v>
      </c>
      <c r="C7286" t="s">
        <v>62</v>
      </c>
      <c r="D7286" t="s">
        <v>92</v>
      </c>
      <c r="E7286">
        <v>5792</v>
      </c>
      <c r="F7286">
        <v>2</v>
      </c>
    </row>
    <row r="7287" spans="1:6">
      <c r="A7287">
        <v>4829</v>
      </c>
      <c r="B7287">
        <v>17</v>
      </c>
      <c r="C7287" t="s">
        <v>62</v>
      </c>
      <c r="D7287" t="s">
        <v>92</v>
      </c>
      <c r="E7287">
        <v>2014</v>
      </c>
      <c r="F7287">
        <v>2</v>
      </c>
    </row>
    <row r="7288" spans="1:6">
      <c r="A7288">
        <v>4829</v>
      </c>
      <c r="B7288">
        <v>17</v>
      </c>
      <c r="C7288" t="s">
        <v>62</v>
      </c>
      <c r="D7288" t="s">
        <v>92</v>
      </c>
      <c r="E7288">
        <v>2995</v>
      </c>
      <c r="F7288">
        <v>2</v>
      </c>
    </row>
    <row r="7289" spans="1:6">
      <c r="A7289">
        <v>4829</v>
      </c>
      <c r="B7289">
        <v>17</v>
      </c>
      <c r="C7289" t="s">
        <v>62</v>
      </c>
      <c r="D7289" t="s">
        <v>92</v>
      </c>
      <c r="E7289">
        <v>3729</v>
      </c>
      <c r="F7289">
        <v>2</v>
      </c>
    </row>
    <row r="7290" spans="1:6">
      <c r="A7290">
        <v>4829</v>
      </c>
      <c r="B7290">
        <v>17</v>
      </c>
      <c r="C7290" t="s">
        <v>62</v>
      </c>
      <c r="D7290" t="s">
        <v>92</v>
      </c>
      <c r="E7290">
        <v>4753</v>
      </c>
      <c r="F7290">
        <v>2</v>
      </c>
    </row>
    <row r="7291" spans="1:6">
      <c r="A7291">
        <v>4829</v>
      </c>
      <c r="B7291">
        <v>17</v>
      </c>
      <c r="C7291" t="s">
        <v>62</v>
      </c>
      <c r="D7291" t="s">
        <v>92</v>
      </c>
      <c r="E7291">
        <v>5466</v>
      </c>
      <c r="F7291">
        <v>2</v>
      </c>
    </row>
    <row r="7292" spans="1:6">
      <c r="A7292">
        <v>4829</v>
      </c>
      <c r="B7292">
        <v>17</v>
      </c>
      <c r="C7292" t="s">
        <v>62</v>
      </c>
      <c r="D7292" t="s">
        <v>92</v>
      </c>
      <c r="E7292">
        <v>2927</v>
      </c>
      <c r="F7292">
        <v>2</v>
      </c>
    </row>
    <row r="7293" spans="1:6">
      <c r="A7293">
        <v>4829</v>
      </c>
      <c r="B7293">
        <v>17</v>
      </c>
      <c r="C7293" t="s">
        <v>62</v>
      </c>
      <c r="D7293" t="s">
        <v>92</v>
      </c>
      <c r="E7293">
        <v>2440</v>
      </c>
      <c r="F7293">
        <v>2</v>
      </c>
    </row>
    <row r="7294" spans="1:6">
      <c r="A7294">
        <v>4829</v>
      </c>
      <c r="B7294">
        <v>17</v>
      </c>
      <c r="C7294" t="s">
        <v>62</v>
      </c>
      <c r="D7294" t="s">
        <v>92</v>
      </c>
      <c r="E7294">
        <v>3793</v>
      </c>
      <c r="F7294">
        <v>2</v>
      </c>
    </row>
    <row r="7295" spans="1:6">
      <c r="A7295">
        <v>4829</v>
      </c>
      <c r="B7295">
        <v>17</v>
      </c>
      <c r="C7295" t="s">
        <v>62</v>
      </c>
      <c r="D7295" t="s">
        <v>92</v>
      </c>
      <c r="E7295">
        <v>5605</v>
      </c>
      <c r="F7295">
        <v>2</v>
      </c>
    </row>
    <row r="7296" spans="1:6">
      <c r="A7296">
        <v>4829</v>
      </c>
      <c r="B7296">
        <v>17</v>
      </c>
      <c r="C7296" t="s">
        <v>62</v>
      </c>
      <c r="D7296" t="s">
        <v>92</v>
      </c>
      <c r="E7296">
        <v>3911</v>
      </c>
      <c r="F7296">
        <v>1</v>
      </c>
    </row>
    <row r="7297" spans="1:6">
      <c r="A7297">
        <v>4829</v>
      </c>
      <c r="B7297">
        <v>17</v>
      </c>
      <c r="C7297" t="s">
        <v>62</v>
      </c>
      <c r="D7297" t="s">
        <v>92</v>
      </c>
      <c r="E7297">
        <v>2675</v>
      </c>
      <c r="F7297">
        <v>1</v>
      </c>
    </row>
    <row r="7298" spans="1:6">
      <c r="A7298">
        <v>4829</v>
      </c>
      <c r="B7298">
        <v>17</v>
      </c>
      <c r="C7298" t="s">
        <v>62</v>
      </c>
      <c r="D7298" t="s">
        <v>92</v>
      </c>
      <c r="E7298">
        <v>3483</v>
      </c>
      <c r="F7298">
        <v>1</v>
      </c>
    </row>
    <row r="7299" spans="1:6">
      <c r="A7299">
        <v>4829</v>
      </c>
      <c r="B7299">
        <v>17</v>
      </c>
      <c r="C7299" t="s">
        <v>62</v>
      </c>
      <c r="D7299" t="s">
        <v>92</v>
      </c>
      <c r="E7299">
        <v>1199</v>
      </c>
      <c r="F7299">
        <v>1</v>
      </c>
    </row>
    <row r="7300" spans="1:6">
      <c r="A7300">
        <v>4829</v>
      </c>
      <c r="B7300">
        <v>17</v>
      </c>
      <c r="C7300" t="s">
        <v>62</v>
      </c>
      <c r="D7300" t="s">
        <v>92</v>
      </c>
      <c r="E7300">
        <v>3886</v>
      </c>
      <c r="F7300">
        <v>1</v>
      </c>
    </row>
    <row r="7301" spans="1:6">
      <c r="A7301">
        <v>4829</v>
      </c>
      <c r="B7301">
        <v>17</v>
      </c>
      <c r="C7301" t="s">
        <v>62</v>
      </c>
      <c r="D7301" t="s">
        <v>92</v>
      </c>
      <c r="E7301">
        <v>3067</v>
      </c>
      <c r="F7301">
        <v>1</v>
      </c>
    </row>
    <row r="7302" spans="1:6">
      <c r="A7302">
        <v>4829</v>
      </c>
      <c r="B7302">
        <v>17</v>
      </c>
      <c r="C7302" t="s">
        <v>62</v>
      </c>
      <c r="D7302" t="s">
        <v>92</v>
      </c>
      <c r="E7302">
        <v>3984</v>
      </c>
      <c r="F7302">
        <v>1</v>
      </c>
    </row>
    <row r="7303" spans="1:6">
      <c r="A7303">
        <v>4829</v>
      </c>
      <c r="B7303">
        <v>17</v>
      </c>
      <c r="C7303" t="s">
        <v>62</v>
      </c>
      <c r="D7303" t="s">
        <v>92</v>
      </c>
      <c r="E7303">
        <v>122</v>
      </c>
      <c r="F7303">
        <v>1</v>
      </c>
    </row>
    <row r="7304" spans="1:6">
      <c r="A7304">
        <v>4829</v>
      </c>
      <c r="B7304">
        <v>17</v>
      </c>
      <c r="C7304" t="s">
        <v>62</v>
      </c>
      <c r="D7304" t="s">
        <v>92</v>
      </c>
      <c r="E7304">
        <v>3559</v>
      </c>
      <c r="F7304">
        <v>1</v>
      </c>
    </row>
    <row r="7305" spans="1:6">
      <c r="A7305">
        <v>4829</v>
      </c>
      <c r="B7305">
        <v>17</v>
      </c>
      <c r="C7305" t="s">
        <v>62</v>
      </c>
      <c r="D7305" t="s">
        <v>92</v>
      </c>
      <c r="E7305">
        <v>5497</v>
      </c>
      <c r="F7305">
        <v>1</v>
      </c>
    </row>
    <row r="7306" spans="1:6">
      <c r="A7306">
        <v>4829</v>
      </c>
      <c r="B7306">
        <v>17</v>
      </c>
      <c r="C7306" t="s">
        <v>62</v>
      </c>
      <c r="D7306" t="s">
        <v>92</v>
      </c>
      <c r="E7306">
        <v>41</v>
      </c>
      <c r="F7306">
        <v>1</v>
      </c>
    </row>
    <row r="7307" spans="1:6">
      <c r="A7307">
        <v>4829</v>
      </c>
      <c r="B7307">
        <v>17</v>
      </c>
      <c r="C7307" t="s">
        <v>62</v>
      </c>
      <c r="D7307" t="s">
        <v>92</v>
      </c>
      <c r="E7307">
        <v>5147</v>
      </c>
      <c r="F7307">
        <v>1</v>
      </c>
    </row>
    <row r="7308" spans="1:6">
      <c r="A7308">
        <v>4829</v>
      </c>
      <c r="B7308">
        <v>17</v>
      </c>
      <c r="C7308" t="s">
        <v>62</v>
      </c>
      <c r="D7308" t="s">
        <v>92</v>
      </c>
      <c r="E7308">
        <v>2133</v>
      </c>
      <c r="F7308">
        <v>1</v>
      </c>
    </row>
    <row r="7309" spans="1:6">
      <c r="A7309">
        <v>4829</v>
      </c>
      <c r="B7309">
        <v>17</v>
      </c>
      <c r="C7309" t="s">
        <v>62</v>
      </c>
      <c r="D7309" t="s">
        <v>92</v>
      </c>
      <c r="E7309">
        <v>5783</v>
      </c>
      <c r="F7309">
        <v>1</v>
      </c>
    </row>
    <row r="7310" spans="1:6">
      <c r="A7310">
        <v>4829</v>
      </c>
      <c r="B7310">
        <v>17</v>
      </c>
      <c r="C7310" t="s">
        <v>62</v>
      </c>
      <c r="D7310" t="s">
        <v>92</v>
      </c>
      <c r="E7310">
        <v>3992</v>
      </c>
      <c r="F7310">
        <v>1</v>
      </c>
    </row>
    <row r="7311" spans="1:6">
      <c r="A7311">
        <v>4829</v>
      </c>
      <c r="B7311">
        <v>17</v>
      </c>
      <c r="C7311" t="s">
        <v>62</v>
      </c>
      <c r="D7311" t="s">
        <v>92</v>
      </c>
      <c r="E7311">
        <v>3757</v>
      </c>
      <c r="F7311">
        <v>1</v>
      </c>
    </row>
    <row r="7312" spans="1:6">
      <c r="A7312">
        <v>4829</v>
      </c>
      <c r="B7312">
        <v>17</v>
      </c>
      <c r="C7312" t="s">
        <v>62</v>
      </c>
      <c r="D7312" t="s">
        <v>92</v>
      </c>
      <c r="E7312">
        <v>5279</v>
      </c>
      <c r="F7312">
        <v>1</v>
      </c>
    </row>
    <row r="7313" spans="1:6">
      <c r="A7313">
        <v>4829</v>
      </c>
      <c r="B7313">
        <v>17</v>
      </c>
      <c r="C7313" t="s">
        <v>62</v>
      </c>
      <c r="D7313" t="s">
        <v>92</v>
      </c>
      <c r="E7313">
        <v>4361</v>
      </c>
      <c r="F7313">
        <v>1</v>
      </c>
    </row>
    <row r="7314" spans="1:6">
      <c r="A7314">
        <v>4829</v>
      </c>
      <c r="B7314">
        <v>17</v>
      </c>
      <c r="C7314" t="s">
        <v>62</v>
      </c>
      <c r="D7314" t="s">
        <v>92</v>
      </c>
      <c r="E7314">
        <v>1308</v>
      </c>
      <c r="F7314">
        <v>1</v>
      </c>
    </row>
    <row r="7315" spans="1:6">
      <c r="A7315">
        <v>4829</v>
      </c>
      <c r="B7315">
        <v>17</v>
      </c>
      <c r="C7315" t="s">
        <v>62</v>
      </c>
      <c r="D7315" t="s">
        <v>92</v>
      </c>
      <c r="E7315">
        <v>5805</v>
      </c>
      <c r="F7315">
        <v>1</v>
      </c>
    </row>
    <row r="7316" spans="1:6">
      <c r="A7316">
        <v>4829</v>
      </c>
      <c r="B7316">
        <v>17</v>
      </c>
      <c r="C7316" t="s">
        <v>62</v>
      </c>
      <c r="D7316" t="s">
        <v>92</v>
      </c>
      <c r="E7316">
        <v>4132</v>
      </c>
      <c r="F7316">
        <v>1</v>
      </c>
    </row>
    <row r="7317" spans="1:6">
      <c r="A7317">
        <v>4829</v>
      </c>
      <c r="B7317">
        <v>17</v>
      </c>
      <c r="C7317" t="s">
        <v>62</v>
      </c>
      <c r="D7317" t="s">
        <v>92</v>
      </c>
      <c r="E7317">
        <v>1195</v>
      </c>
      <c r="F7317">
        <v>1</v>
      </c>
    </row>
    <row r="7318" spans="1:6">
      <c r="A7318">
        <v>4829</v>
      </c>
      <c r="B7318">
        <v>17</v>
      </c>
      <c r="C7318" t="s">
        <v>62</v>
      </c>
      <c r="D7318" t="s">
        <v>92</v>
      </c>
      <c r="E7318">
        <v>3477</v>
      </c>
      <c r="F7318">
        <v>1</v>
      </c>
    </row>
    <row r="7319" spans="1:6">
      <c r="A7319">
        <v>4829</v>
      </c>
      <c r="B7319">
        <v>17</v>
      </c>
      <c r="C7319" t="s">
        <v>62</v>
      </c>
      <c r="D7319" t="s">
        <v>92</v>
      </c>
      <c r="E7319">
        <v>2977</v>
      </c>
      <c r="F7319">
        <v>1</v>
      </c>
    </row>
    <row r="7320" spans="1:6">
      <c r="A7320">
        <v>4829</v>
      </c>
      <c r="B7320">
        <v>17</v>
      </c>
      <c r="C7320" t="s">
        <v>62</v>
      </c>
      <c r="D7320" t="s">
        <v>92</v>
      </c>
      <c r="E7320">
        <v>2803</v>
      </c>
      <c r="F7320">
        <v>1</v>
      </c>
    </row>
    <row r="7321" spans="1:6">
      <c r="A7321">
        <v>4829</v>
      </c>
      <c r="B7321">
        <v>17</v>
      </c>
      <c r="C7321" t="s">
        <v>62</v>
      </c>
      <c r="D7321" t="s">
        <v>92</v>
      </c>
      <c r="E7321">
        <v>2646</v>
      </c>
      <c r="F7321">
        <v>1</v>
      </c>
    </row>
    <row r="7322" spans="1:6">
      <c r="A7322">
        <v>4829</v>
      </c>
      <c r="B7322">
        <v>17</v>
      </c>
      <c r="C7322" t="s">
        <v>62</v>
      </c>
      <c r="D7322" t="s">
        <v>92</v>
      </c>
      <c r="E7322">
        <v>324</v>
      </c>
      <c r="F7322">
        <v>1</v>
      </c>
    </row>
    <row r="7323" spans="1:6">
      <c r="A7323">
        <v>4829</v>
      </c>
      <c r="B7323">
        <v>17</v>
      </c>
      <c r="C7323" t="s">
        <v>62</v>
      </c>
      <c r="D7323" t="s">
        <v>92</v>
      </c>
      <c r="E7323">
        <v>3744</v>
      </c>
      <c r="F7323">
        <v>1</v>
      </c>
    </row>
    <row r="7324" spans="1:6">
      <c r="A7324">
        <v>4829</v>
      </c>
      <c r="B7324">
        <v>17</v>
      </c>
      <c r="C7324" t="s">
        <v>62</v>
      </c>
      <c r="D7324" t="s">
        <v>92</v>
      </c>
      <c r="E7324">
        <v>4648</v>
      </c>
      <c r="F7324">
        <v>1</v>
      </c>
    </row>
    <row r="7325" spans="1:6">
      <c r="A7325">
        <v>4829</v>
      </c>
      <c r="B7325">
        <v>17</v>
      </c>
      <c r="C7325" t="s">
        <v>62</v>
      </c>
      <c r="D7325" t="s">
        <v>92</v>
      </c>
      <c r="E7325">
        <v>5072</v>
      </c>
      <c r="F7325">
        <v>1</v>
      </c>
    </row>
    <row r="7326" spans="1:6">
      <c r="A7326">
        <v>4829</v>
      </c>
      <c r="B7326">
        <v>17</v>
      </c>
      <c r="C7326" t="s">
        <v>62</v>
      </c>
      <c r="D7326" t="s">
        <v>92</v>
      </c>
      <c r="E7326">
        <v>3443</v>
      </c>
      <c r="F7326">
        <v>1</v>
      </c>
    </row>
    <row r="7327" spans="1:6">
      <c r="A7327">
        <v>4829</v>
      </c>
      <c r="B7327">
        <v>17</v>
      </c>
      <c r="C7327" t="s">
        <v>62</v>
      </c>
      <c r="D7327" t="s">
        <v>92</v>
      </c>
      <c r="E7327">
        <v>27</v>
      </c>
      <c r="F7327">
        <v>1</v>
      </c>
    </row>
    <row r="7328" spans="1:6">
      <c r="A7328">
        <v>4829</v>
      </c>
      <c r="B7328">
        <v>17</v>
      </c>
      <c r="C7328" t="s">
        <v>62</v>
      </c>
      <c r="D7328" t="s">
        <v>92</v>
      </c>
      <c r="E7328">
        <v>5160</v>
      </c>
      <c r="F7328">
        <v>1</v>
      </c>
    </row>
    <row r="7329" spans="1:6">
      <c r="A7329">
        <v>4829</v>
      </c>
      <c r="B7329">
        <v>17</v>
      </c>
      <c r="C7329" t="s">
        <v>62</v>
      </c>
      <c r="D7329" t="s">
        <v>92</v>
      </c>
      <c r="E7329">
        <v>2012</v>
      </c>
      <c r="F7329">
        <v>1</v>
      </c>
    </row>
    <row r="7330" spans="1:6">
      <c r="A7330">
        <v>4829</v>
      </c>
      <c r="B7330">
        <v>17</v>
      </c>
      <c r="C7330" t="s">
        <v>62</v>
      </c>
      <c r="D7330" t="s">
        <v>92</v>
      </c>
      <c r="E7330">
        <v>3884</v>
      </c>
      <c r="F7330">
        <v>1</v>
      </c>
    </row>
    <row r="7331" spans="1:6">
      <c r="A7331">
        <v>4829</v>
      </c>
      <c r="B7331">
        <v>17</v>
      </c>
      <c r="C7331" t="s">
        <v>62</v>
      </c>
      <c r="D7331" t="s">
        <v>92</v>
      </c>
      <c r="E7331">
        <v>5350</v>
      </c>
      <c r="F7331">
        <v>1</v>
      </c>
    </row>
    <row r="7332" spans="1:6">
      <c r="A7332">
        <v>4829</v>
      </c>
      <c r="B7332">
        <v>17</v>
      </c>
      <c r="C7332" t="s">
        <v>62</v>
      </c>
      <c r="D7332" t="s">
        <v>92</v>
      </c>
      <c r="E7332">
        <v>192</v>
      </c>
      <c r="F7332">
        <v>1</v>
      </c>
    </row>
    <row r="7333" spans="1:6">
      <c r="A7333">
        <v>4829</v>
      </c>
      <c r="B7333">
        <v>17</v>
      </c>
      <c r="C7333" t="s">
        <v>62</v>
      </c>
      <c r="D7333" t="s">
        <v>92</v>
      </c>
      <c r="E7333">
        <v>5947</v>
      </c>
      <c r="F7333">
        <v>1</v>
      </c>
    </row>
    <row r="7334" spans="1:6">
      <c r="A7334">
        <v>4829</v>
      </c>
      <c r="B7334">
        <v>17</v>
      </c>
      <c r="C7334" t="s">
        <v>62</v>
      </c>
      <c r="D7334" t="s">
        <v>92</v>
      </c>
      <c r="E7334">
        <v>3504</v>
      </c>
      <c r="F7334">
        <v>1</v>
      </c>
    </row>
    <row r="7335" spans="1:6">
      <c r="A7335">
        <v>4829</v>
      </c>
      <c r="B7335">
        <v>17</v>
      </c>
      <c r="C7335" t="s">
        <v>62</v>
      </c>
      <c r="D7335" t="s">
        <v>92</v>
      </c>
      <c r="E7335">
        <v>3448</v>
      </c>
      <c r="F7335">
        <v>1</v>
      </c>
    </row>
    <row r="7336" spans="1:6">
      <c r="A7336">
        <v>4829</v>
      </c>
      <c r="B7336">
        <v>17</v>
      </c>
      <c r="C7336" t="s">
        <v>62</v>
      </c>
      <c r="D7336" t="s">
        <v>92</v>
      </c>
      <c r="E7336">
        <v>4331</v>
      </c>
      <c r="F7336">
        <v>1</v>
      </c>
    </row>
    <row r="7337" spans="1:6">
      <c r="A7337">
        <v>4829</v>
      </c>
      <c r="B7337">
        <v>17</v>
      </c>
      <c r="C7337" t="s">
        <v>62</v>
      </c>
      <c r="D7337" t="s">
        <v>92</v>
      </c>
      <c r="E7337">
        <v>5872</v>
      </c>
      <c r="F7337">
        <v>1</v>
      </c>
    </row>
    <row r="7338" spans="1:6">
      <c r="A7338">
        <v>4829</v>
      </c>
      <c r="B7338">
        <v>17</v>
      </c>
      <c r="C7338" t="s">
        <v>62</v>
      </c>
      <c r="D7338" t="s">
        <v>92</v>
      </c>
      <c r="E7338">
        <v>2156</v>
      </c>
      <c r="F7338">
        <v>1</v>
      </c>
    </row>
    <row r="7339" spans="1:6">
      <c r="A7339">
        <v>4829</v>
      </c>
      <c r="B7339">
        <v>17</v>
      </c>
      <c r="C7339" t="s">
        <v>62</v>
      </c>
      <c r="D7339" t="s">
        <v>92</v>
      </c>
      <c r="E7339">
        <v>5064</v>
      </c>
      <c r="F7339">
        <v>1</v>
      </c>
    </row>
    <row r="7340" spans="1:6">
      <c r="A7340">
        <v>4829</v>
      </c>
      <c r="B7340">
        <v>17</v>
      </c>
      <c r="C7340" t="s">
        <v>62</v>
      </c>
      <c r="D7340" t="s">
        <v>92</v>
      </c>
      <c r="E7340">
        <v>2273</v>
      </c>
      <c r="F7340">
        <v>1</v>
      </c>
    </row>
    <row r="7341" spans="1:6">
      <c r="A7341">
        <v>4829</v>
      </c>
      <c r="B7341">
        <v>17</v>
      </c>
      <c r="C7341" t="s">
        <v>62</v>
      </c>
      <c r="D7341" t="s">
        <v>92</v>
      </c>
      <c r="E7341">
        <v>5413</v>
      </c>
      <c r="F7341">
        <v>1</v>
      </c>
    </row>
    <row r="7342" spans="1:6">
      <c r="A7342">
        <v>4829</v>
      </c>
      <c r="B7342">
        <v>17</v>
      </c>
      <c r="C7342" t="s">
        <v>62</v>
      </c>
      <c r="D7342" t="s">
        <v>92</v>
      </c>
      <c r="E7342">
        <v>38</v>
      </c>
      <c r="F7342">
        <v>1</v>
      </c>
    </row>
    <row r="7343" spans="1:6">
      <c r="A7343">
        <v>4829</v>
      </c>
      <c r="B7343">
        <v>17</v>
      </c>
      <c r="C7343" t="s">
        <v>62</v>
      </c>
      <c r="D7343" t="s">
        <v>92</v>
      </c>
      <c r="E7343">
        <v>4874</v>
      </c>
      <c r="F7343">
        <v>1</v>
      </c>
    </row>
    <row r="7344" spans="1:6">
      <c r="A7344">
        <v>4829</v>
      </c>
      <c r="B7344">
        <v>18</v>
      </c>
      <c r="C7344" t="s">
        <v>63</v>
      </c>
      <c r="D7344" t="s">
        <v>92</v>
      </c>
      <c r="E7344">
        <v>5785</v>
      </c>
      <c r="F7344">
        <v>30</v>
      </c>
    </row>
    <row r="7345" spans="1:6">
      <c r="A7345">
        <v>4829</v>
      </c>
      <c r="B7345">
        <v>18</v>
      </c>
      <c r="C7345" t="s">
        <v>63</v>
      </c>
      <c r="D7345" t="s">
        <v>92</v>
      </c>
      <c r="E7345">
        <v>3308</v>
      </c>
      <c r="F7345">
        <v>29</v>
      </c>
    </row>
    <row r="7346" spans="1:6">
      <c r="A7346">
        <v>4829</v>
      </c>
      <c r="B7346">
        <v>18</v>
      </c>
      <c r="C7346" t="s">
        <v>63</v>
      </c>
      <c r="D7346" t="s">
        <v>92</v>
      </c>
      <c r="E7346">
        <v>6056</v>
      </c>
      <c r="F7346">
        <v>18</v>
      </c>
    </row>
    <row r="7347" spans="1:6">
      <c r="A7347">
        <v>4829</v>
      </c>
      <c r="B7347">
        <v>18</v>
      </c>
      <c r="C7347" t="s">
        <v>63</v>
      </c>
      <c r="D7347" t="s">
        <v>92</v>
      </c>
      <c r="E7347">
        <v>2693</v>
      </c>
      <c r="F7347">
        <v>17</v>
      </c>
    </row>
    <row r="7348" spans="1:6">
      <c r="A7348">
        <v>4829</v>
      </c>
      <c r="B7348">
        <v>18</v>
      </c>
      <c r="C7348" t="s">
        <v>63</v>
      </c>
      <c r="D7348" t="s">
        <v>92</v>
      </c>
      <c r="E7348">
        <v>2133</v>
      </c>
      <c r="F7348">
        <v>9</v>
      </c>
    </row>
    <row r="7349" spans="1:6">
      <c r="A7349">
        <v>4829</v>
      </c>
      <c r="B7349">
        <v>18</v>
      </c>
      <c r="C7349" t="s">
        <v>63</v>
      </c>
      <c r="D7349" t="s">
        <v>92</v>
      </c>
      <c r="E7349">
        <v>2638</v>
      </c>
      <c r="F7349">
        <v>8</v>
      </c>
    </row>
    <row r="7350" spans="1:6">
      <c r="A7350">
        <v>4829</v>
      </c>
      <c r="B7350">
        <v>18</v>
      </c>
      <c r="C7350" t="s">
        <v>63</v>
      </c>
      <c r="D7350" t="s">
        <v>92</v>
      </c>
      <c r="E7350">
        <v>6081</v>
      </c>
      <c r="F7350">
        <v>7</v>
      </c>
    </row>
    <row r="7351" spans="1:6">
      <c r="A7351">
        <v>4829</v>
      </c>
      <c r="B7351">
        <v>18</v>
      </c>
      <c r="C7351" t="s">
        <v>63</v>
      </c>
      <c r="D7351" t="s">
        <v>92</v>
      </c>
      <c r="E7351">
        <v>4134</v>
      </c>
      <c r="F7351">
        <v>6</v>
      </c>
    </row>
    <row r="7352" spans="1:6">
      <c r="A7352">
        <v>4829</v>
      </c>
      <c r="B7352">
        <v>18</v>
      </c>
      <c r="C7352" t="s">
        <v>63</v>
      </c>
      <c r="D7352" t="s">
        <v>92</v>
      </c>
      <c r="E7352">
        <v>4158</v>
      </c>
      <c r="F7352">
        <v>6</v>
      </c>
    </row>
    <row r="7353" spans="1:6">
      <c r="A7353">
        <v>4829</v>
      </c>
      <c r="B7353">
        <v>18</v>
      </c>
      <c r="C7353" t="s">
        <v>63</v>
      </c>
      <c r="D7353" t="s">
        <v>92</v>
      </c>
      <c r="E7353">
        <v>5013</v>
      </c>
      <c r="F7353">
        <v>5</v>
      </c>
    </row>
    <row r="7354" spans="1:6">
      <c r="A7354">
        <v>4829</v>
      </c>
      <c r="B7354">
        <v>18</v>
      </c>
      <c r="C7354" t="s">
        <v>63</v>
      </c>
      <c r="D7354" t="s">
        <v>92</v>
      </c>
      <c r="E7354">
        <v>4005</v>
      </c>
      <c r="F7354">
        <v>5</v>
      </c>
    </row>
    <row r="7355" spans="1:6">
      <c r="A7355">
        <v>4829</v>
      </c>
      <c r="B7355">
        <v>18</v>
      </c>
      <c r="C7355" t="s">
        <v>63</v>
      </c>
      <c r="D7355" t="s">
        <v>92</v>
      </c>
      <c r="E7355">
        <v>2435</v>
      </c>
      <c r="F7355">
        <v>5</v>
      </c>
    </row>
    <row r="7356" spans="1:6">
      <c r="A7356">
        <v>4829</v>
      </c>
      <c r="B7356">
        <v>18</v>
      </c>
      <c r="C7356" t="s">
        <v>63</v>
      </c>
      <c r="D7356" t="s">
        <v>92</v>
      </c>
      <c r="E7356">
        <v>2259</v>
      </c>
      <c r="F7356">
        <v>5</v>
      </c>
    </row>
    <row r="7357" spans="1:6">
      <c r="A7357">
        <v>4829</v>
      </c>
      <c r="B7357">
        <v>18</v>
      </c>
      <c r="C7357" t="s">
        <v>63</v>
      </c>
      <c r="D7357" t="s">
        <v>92</v>
      </c>
      <c r="E7357">
        <v>344</v>
      </c>
      <c r="F7357">
        <v>4</v>
      </c>
    </row>
    <row r="7358" spans="1:6">
      <c r="A7358">
        <v>4829</v>
      </c>
      <c r="B7358">
        <v>18</v>
      </c>
      <c r="C7358" t="s">
        <v>63</v>
      </c>
      <c r="D7358" t="s">
        <v>92</v>
      </c>
      <c r="E7358">
        <v>4711</v>
      </c>
      <c r="F7358">
        <v>4</v>
      </c>
    </row>
    <row r="7359" spans="1:6">
      <c r="A7359">
        <v>4829</v>
      </c>
      <c r="B7359">
        <v>18</v>
      </c>
      <c r="C7359" t="s">
        <v>63</v>
      </c>
      <c r="D7359" t="s">
        <v>92</v>
      </c>
      <c r="E7359">
        <v>3527</v>
      </c>
      <c r="F7359">
        <v>3</v>
      </c>
    </row>
    <row r="7360" spans="1:6">
      <c r="A7360">
        <v>4829</v>
      </c>
      <c r="B7360">
        <v>18</v>
      </c>
      <c r="C7360" t="s">
        <v>63</v>
      </c>
      <c r="D7360" t="s">
        <v>92</v>
      </c>
      <c r="E7360">
        <v>3070</v>
      </c>
      <c r="F7360">
        <v>3</v>
      </c>
    </row>
    <row r="7361" spans="1:6">
      <c r="A7361">
        <v>4829</v>
      </c>
      <c r="B7361">
        <v>18</v>
      </c>
      <c r="C7361" t="s">
        <v>63</v>
      </c>
      <c r="D7361" t="s">
        <v>92</v>
      </c>
      <c r="E7361">
        <v>3116</v>
      </c>
      <c r="F7361">
        <v>3</v>
      </c>
    </row>
    <row r="7362" spans="1:6">
      <c r="A7362">
        <v>4829</v>
      </c>
      <c r="B7362">
        <v>18</v>
      </c>
      <c r="C7362" t="s">
        <v>63</v>
      </c>
      <c r="D7362" t="s">
        <v>92</v>
      </c>
      <c r="E7362">
        <v>4232</v>
      </c>
      <c r="F7362">
        <v>2</v>
      </c>
    </row>
    <row r="7363" spans="1:6">
      <c r="A7363">
        <v>4829</v>
      </c>
      <c r="B7363">
        <v>18</v>
      </c>
      <c r="C7363" t="s">
        <v>63</v>
      </c>
      <c r="D7363" t="s">
        <v>92</v>
      </c>
      <c r="E7363">
        <v>5897</v>
      </c>
      <c r="F7363">
        <v>2</v>
      </c>
    </row>
    <row r="7364" spans="1:6">
      <c r="A7364">
        <v>4829</v>
      </c>
      <c r="B7364">
        <v>18</v>
      </c>
      <c r="C7364" t="s">
        <v>63</v>
      </c>
      <c r="D7364" t="s">
        <v>92</v>
      </c>
      <c r="E7364">
        <v>3450</v>
      </c>
      <c r="F7364">
        <v>2</v>
      </c>
    </row>
    <row r="7365" spans="1:6">
      <c r="A7365">
        <v>4829</v>
      </c>
      <c r="B7365">
        <v>18</v>
      </c>
      <c r="C7365" t="s">
        <v>63</v>
      </c>
      <c r="D7365" t="s">
        <v>92</v>
      </c>
      <c r="E7365">
        <v>3418</v>
      </c>
      <c r="F7365">
        <v>2</v>
      </c>
    </row>
    <row r="7366" spans="1:6">
      <c r="A7366">
        <v>4829</v>
      </c>
      <c r="B7366">
        <v>18</v>
      </c>
      <c r="C7366" t="s">
        <v>63</v>
      </c>
      <c r="D7366" t="s">
        <v>92</v>
      </c>
      <c r="E7366">
        <v>4000</v>
      </c>
      <c r="F7366">
        <v>2</v>
      </c>
    </row>
    <row r="7367" spans="1:6">
      <c r="A7367">
        <v>4829</v>
      </c>
      <c r="B7367">
        <v>18</v>
      </c>
      <c r="C7367" t="s">
        <v>63</v>
      </c>
      <c r="D7367" t="s">
        <v>92</v>
      </c>
      <c r="E7367">
        <v>5248</v>
      </c>
      <c r="F7367">
        <v>2</v>
      </c>
    </row>
    <row r="7368" spans="1:6">
      <c r="A7368">
        <v>4829</v>
      </c>
      <c r="B7368">
        <v>18</v>
      </c>
      <c r="C7368" t="s">
        <v>63</v>
      </c>
      <c r="D7368" t="s">
        <v>92</v>
      </c>
      <c r="E7368">
        <v>3991</v>
      </c>
      <c r="F7368">
        <v>2</v>
      </c>
    </row>
    <row r="7369" spans="1:6">
      <c r="A7369">
        <v>4829</v>
      </c>
      <c r="B7369">
        <v>18</v>
      </c>
      <c r="C7369" t="s">
        <v>63</v>
      </c>
      <c r="D7369" t="s">
        <v>92</v>
      </c>
      <c r="E7369">
        <v>3434</v>
      </c>
      <c r="F7369">
        <v>2</v>
      </c>
    </row>
    <row r="7370" spans="1:6">
      <c r="A7370">
        <v>4829</v>
      </c>
      <c r="B7370">
        <v>18</v>
      </c>
      <c r="C7370" t="s">
        <v>63</v>
      </c>
      <c r="D7370" t="s">
        <v>92</v>
      </c>
      <c r="E7370">
        <v>3757</v>
      </c>
      <c r="F7370">
        <v>2</v>
      </c>
    </row>
    <row r="7371" spans="1:6">
      <c r="A7371">
        <v>4829</v>
      </c>
      <c r="B7371">
        <v>18</v>
      </c>
      <c r="C7371" t="s">
        <v>63</v>
      </c>
      <c r="D7371" t="s">
        <v>92</v>
      </c>
      <c r="E7371">
        <v>5121</v>
      </c>
      <c r="F7371">
        <v>2</v>
      </c>
    </row>
    <row r="7372" spans="1:6">
      <c r="A7372">
        <v>4829</v>
      </c>
      <c r="B7372">
        <v>18</v>
      </c>
      <c r="C7372" t="s">
        <v>63</v>
      </c>
      <c r="D7372" t="s">
        <v>92</v>
      </c>
      <c r="E7372">
        <v>3398</v>
      </c>
      <c r="F7372">
        <v>2</v>
      </c>
    </row>
    <row r="7373" spans="1:6">
      <c r="A7373">
        <v>4829</v>
      </c>
      <c r="B7373">
        <v>18</v>
      </c>
      <c r="C7373" t="s">
        <v>63</v>
      </c>
      <c r="D7373" t="s">
        <v>92</v>
      </c>
      <c r="E7373">
        <v>5283</v>
      </c>
      <c r="F7373">
        <v>2</v>
      </c>
    </row>
    <row r="7374" spans="1:6">
      <c r="A7374">
        <v>4829</v>
      </c>
      <c r="B7374">
        <v>18</v>
      </c>
      <c r="C7374" t="s">
        <v>63</v>
      </c>
      <c r="D7374" t="s">
        <v>92</v>
      </c>
      <c r="E7374">
        <v>4852</v>
      </c>
      <c r="F7374">
        <v>2</v>
      </c>
    </row>
    <row r="7375" spans="1:6">
      <c r="A7375">
        <v>4829</v>
      </c>
      <c r="B7375">
        <v>18</v>
      </c>
      <c r="C7375" t="s">
        <v>63</v>
      </c>
      <c r="D7375" t="s">
        <v>92</v>
      </c>
      <c r="E7375">
        <v>3105</v>
      </c>
      <c r="F7375">
        <v>1</v>
      </c>
    </row>
    <row r="7376" spans="1:6">
      <c r="A7376">
        <v>4829</v>
      </c>
      <c r="B7376">
        <v>18</v>
      </c>
      <c r="C7376" t="s">
        <v>63</v>
      </c>
      <c r="D7376" t="s">
        <v>92</v>
      </c>
      <c r="E7376">
        <v>5948</v>
      </c>
      <c r="F7376">
        <v>1</v>
      </c>
    </row>
    <row r="7377" spans="1:6">
      <c r="A7377">
        <v>4829</v>
      </c>
      <c r="B7377">
        <v>18</v>
      </c>
      <c r="C7377" t="s">
        <v>63</v>
      </c>
      <c r="D7377" t="s">
        <v>92</v>
      </c>
      <c r="E7377">
        <v>4057</v>
      </c>
      <c r="F7377">
        <v>1</v>
      </c>
    </row>
    <row r="7378" spans="1:6">
      <c r="A7378">
        <v>4829</v>
      </c>
      <c r="B7378">
        <v>18</v>
      </c>
      <c r="C7378" t="s">
        <v>63</v>
      </c>
      <c r="D7378" t="s">
        <v>92</v>
      </c>
      <c r="E7378">
        <v>4594</v>
      </c>
      <c r="F7378">
        <v>1</v>
      </c>
    </row>
    <row r="7379" spans="1:6">
      <c r="A7379">
        <v>4829</v>
      </c>
      <c r="B7379">
        <v>18</v>
      </c>
      <c r="C7379" t="s">
        <v>63</v>
      </c>
      <c r="D7379" t="s">
        <v>92</v>
      </c>
      <c r="E7379">
        <v>4753</v>
      </c>
      <c r="F7379">
        <v>1</v>
      </c>
    </row>
    <row r="7380" spans="1:6">
      <c r="A7380">
        <v>4829</v>
      </c>
      <c r="B7380">
        <v>18</v>
      </c>
      <c r="C7380" t="s">
        <v>63</v>
      </c>
      <c r="D7380" t="s">
        <v>92</v>
      </c>
      <c r="E7380">
        <v>336</v>
      </c>
      <c r="F7380">
        <v>1</v>
      </c>
    </row>
    <row r="7381" spans="1:6">
      <c r="A7381">
        <v>4829</v>
      </c>
      <c r="B7381">
        <v>18</v>
      </c>
      <c r="C7381" t="s">
        <v>63</v>
      </c>
      <c r="D7381" t="s">
        <v>92</v>
      </c>
      <c r="E7381">
        <v>4571</v>
      </c>
      <c r="F7381">
        <v>1</v>
      </c>
    </row>
    <row r="7382" spans="1:6">
      <c r="A7382">
        <v>4829</v>
      </c>
      <c r="B7382">
        <v>18</v>
      </c>
      <c r="C7382" t="s">
        <v>63</v>
      </c>
      <c r="D7382" t="s">
        <v>92</v>
      </c>
      <c r="E7382">
        <v>5429</v>
      </c>
      <c r="F7382">
        <v>1</v>
      </c>
    </row>
    <row r="7383" spans="1:6">
      <c r="A7383">
        <v>4829</v>
      </c>
      <c r="B7383">
        <v>18</v>
      </c>
      <c r="C7383" t="s">
        <v>63</v>
      </c>
      <c r="D7383" t="s">
        <v>92</v>
      </c>
      <c r="E7383">
        <v>2675</v>
      </c>
      <c r="F7383">
        <v>1</v>
      </c>
    </row>
    <row r="7384" spans="1:6">
      <c r="A7384">
        <v>4829</v>
      </c>
      <c r="B7384">
        <v>18</v>
      </c>
      <c r="C7384" t="s">
        <v>63</v>
      </c>
      <c r="D7384" t="s">
        <v>92</v>
      </c>
      <c r="E7384">
        <v>3085</v>
      </c>
      <c r="F7384">
        <v>1</v>
      </c>
    </row>
    <row r="7385" spans="1:6">
      <c r="A7385">
        <v>4829</v>
      </c>
      <c r="B7385">
        <v>18</v>
      </c>
      <c r="C7385" t="s">
        <v>63</v>
      </c>
      <c r="D7385" t="s">
        <v>92</v>
      </c>
      <c r="E7385">
        <v>5665</v>
      </c>
      <c r="F7385">
        <v>1</v>
      </c>
    </row>
    <row r="7386" spans="1:6">
      <c r="A7386">
        <v>4829</v>
      </c>
      <c r="B7386">
        <v>18</v>
      </c>
      <c r="C7386" t="s">
        <v>63</v>
      </c>
      <c r="D7386" t="s">
        <v>92</v>
      </c>
      <c r="E7386">
        <v>2738</v>
      </c>
      <c r="F7386">
        <v>1</v>
      </c>
    </row>
    <row r="7387" spans="1:6">
      <c r="A7387">
        <v>4829</v>
      </c>
      <c r="B7387">
        <v>18</v>
      </c>
      <c r="C7387" t="s">
        <v>63</v>
      </c>
      <c r="D7387" t="s">
        <v>92</v>
      </c>
      <c r="E7387">
        <v>266</v>
      </c>
      <c r="F7387">
        <v>1</v>
      </c>
    </row>
    <row r="7388" spans="1:6">
      <c r="A7388">
        <v>4829</v>
      </c>
      <c r="B7388">
        <v>18</v>
      </c>
      <c r="C7388" t="s">
        <v>63</v>
      </c>
      <c r="D7388" t="s">
        <v>92</v>
      </c>
      <c r="E7388">
        <v>3986</v>
      </c>
      <c r="F7388">
        <v>1</v>
      </c>
    </row>
    <row r="7389" spans="1:6">
      <c r="A7389">
        <v>4829</v>
      </c>
      <c r="B7389">
        <v>18</v>
      </c>
      <c r="C7389" t="s">
        <v>63</v>
      </c>
      <c r="D7389" t="s">
        <v>92</v>
      </c>
      <c r="E7389">
        <v>1095</v>
      </c>
      <c r="F7389">
        <v>1</v>
      </c>
    </row>
    <row r="7390" spans="1:6">
      <c r="A7390">
        <v>4829</v>
      </c>
      <c r="B7390">
        <v>18</v>
      </c>
      <c r="C7390" t="s">
        <v>63</v>
      </c>
      <c r="D7390" t="s">
        <v>92</v>
      </c>
      <c r="E7390">
        <v>4542</v>
      </c>
      <c r="F7390">
        <v>1</v>
      </c>
    </row>
    <row r="7391" spans="1:6">
      <c r="A7391">
        <v>4829</v>
      </c>
      <c r="B7391">
        <v>18</v>
      </c>
      <c r="C7391" t="s">
        <v>63</v>
      </c>
      <c r="D7391" t="s">
        <v>92</v>
      </c>
      <c r="E7391">
        <v>2328</v>
      </c>
      <c r="F7391">
        <v>1</v>
      </c>
    </row>
    <row r="7392" spans="1:6">
      <c r="A7392">
        <v>4829</v>
      </c>
      <c r="B7392">
        <v>18</v>
      </c>
      <c r="C7392" t="s">
        <v>63</v>
      </c>
      <c r="D7392" t="s">
        <v>92</v>
      </c>
      <c r="E7392">
        <v>3073</v>
      </c>
      <c r="F7392">
        <v>1</v>
      </c>
    </row>
    <row r="7393" spans="1:6">
      <c r="A7393">
        <v>4829</v>
      </c>
      <c r="B7393">
        <v>18</v>
      </c>
      <c r="C7393" t="s">
        <v>63</v>
      </c>
      <c r="D7393" t="s">
        <v>92</v>
      </c>
      <c r="E7393">
        <v>2995</v>
      </c>
      <c r="F7393">
        <v>1</v>
      </c>
    </row>
    <row r="7394" spans="1:6">
      <c r="A7394">
        <v>4829</v>
      </c>
      <c r="B7394">
        <v>18</v>
      </c>
      <c r="C7394" t="s">
        <v>63</v>
      </c>
      <c r="D7394" t="s">
        <v>92</v>
      </c>
      <c r="E7394">
        <v>2627</v>
      </c>
      <c r="F7394">
        <v>1</v>
      </c>
    </row>
    <row r="7395" spans="1:6">
      <c r="A7395">
        <v>4829</v>
      </c>
      <c r="B7395">
        <v>18</v>
      </c>
      <c r="C7395" t="s">
        <v>63</v>
      </c>
      <c r="D7395" t="s">
        <v>92</v>
      </c>
      <c r="E7395">
        <v>373</v>
      </c>
      <c r="F7395">
        <v>1</v>
      </c>
    </row>
    <row r="7396" spans="1:6">
      <c r="A7396">
        <v>4829</v>
      </c>
      <c r="B7396">
        <v>18</v>
      </c>
      <c r="C7396" t="s">
        <v>63</v>
      </c>
      <c r="D7396" t="s">
        <v>92</v>
      </c>
      <c r="E7396">
        <v>2592</v>
      </c>
      <c r="F7396">
        <v>1</v>
      </c>
    </row>
    <row r="7397" spans="1:6">
      <c r="A7397">
        <v>4829</v>
      </c>
      <c r="B7397">
        <v>18</v>
      </c>
      <c r="C7397" t="s">
        <v>63</v>
      </c>
      <c r="D7397" t="s">
        <v>92</v>
      </c>
      <c r="E7397">
        <v>5947</v>
      </c>
      <c r="F7397">
        <v>1</v>
      </c>
    </row>
    <row r="7398" spans="1:6">
      <c r="A7398">
        <v>4829</v>
      </c>
      <c r="B7398">
        <v>18</v>
      </c>
      <c r="C7398" t="s">
        <v>63</v>
      </c>
      <c r="D7398" t="s">
        <v>92</v>
      </c>
      <c r="E7398">
        <v>5220</v>
      </c>
      <c r="F7398">
        <v>1</v>
      </c>
    </row>
    <row r="7399" spans="1:6">
      <c r="A7399">
        <v>4829</v>
      </c>
      <c r="B7399">
        <v>18</v>
      </c>
      <c r="C7399" t="s">
        <v>63</v>
      </c>
      <c r="D7399" t="s">
        <v>92</v>
      </c>
      <c r="E7399">
        <v>5720</v>
      </c>
      <c r="F7399">
        <v>1</v>
      </c>
    </row>
    <row r="7400" spans="1:6">
      <c r="A7400">
        <v>4829</v>
      </c>
      <c r="B7400">
        <v>18</v>
      </c>
      <c r="C7400" t="s">
        <v>63</v>
      </c>
      <c r="D7400" t="s">
        <v>92</v>
      </c>
      <c r="E7400">
        <v>2500</v>
      </c>
      <c r="F7400">
        <v>1</v>
      </c>
    </row>
    <row r="7401" spans="1:6">
      <c r="A7401">
        <v>4829</v>
      </c>
      <c r="B7401">
        <v>18</v>
      </c>
      <c r="C7401" t="s">
        <v>63</v>
      </c>
      <c r="D7401" t="s">
        <v>92</v>
      </c>
      <c r="E7401">
        <v>380</v>
      </c>
      <c r="F7401">
        <v>1</v>
      </c>
    </row>
    <row r="7402" spans="1:6">
      <c r="A7402">
        <v>4829</v>
      </c>
      <c r="B7402">
        <v>18</v>
      </c>
      <c r="C7402" t="s">
        <v>63</v>
      </c>
      <c r="D7402" t="s">
        <v>92</v>
      </c>
      <c r="E7402">
        <v>4478</v>
      </c>
      <c r="F7402">
        <v>1</v>
      </c>
    </row>
    <row r="7403" spans="1:6">
      <c r="A7403">
        <v>4829</v>
      </c>
      <c r="B7403">
        <v>18</v>
      </c>
      <c r="C7403" t="s">
        <v>63</v>
      </c>
      <c r="D7403" t="s">
        <v>92</v>
      </c>
      <c r="E7403">
        <v>1297</v>
      </c>
      <c r="F7403">
        <v>1</v>
      </c>
    </row>
    <row r="7404" spans="1:6">
      <c r="A7404">
        <v>4829</v>
      </c>
      <c r="B7404">
        <v>19</v>
      </c>
      <c r="C7404" t="s">
        <v>63</v>
      </c>
      <c r="D7404" t="s">
        <v>91</v>
      </c>
      <c r="E7404">
        <v>2435</v>
      </c>
      <c r="F7404">
        <v>142</v>
      </c>
    </row>
    <row r="7405" spans="1:6">
      <c r="A7405">
        <v>4829</v>
      </c>
      <c r="B7405">
        <v>19</v>
      </c>
      <c r="C7405" t="s">
        <v>63</v>
      </c>
      <c r="D7405" t="s">
        <v>91</v>
      </c>
      <c r="E7405">
        <v>3424</v>
      </c>
      <c r="F7405">
        <v>74</v>
      </c>
    </row>
    <row r="7406" spans="1:6">
      <c r="A7406">
        <v>4829</v>
      </c>
      <c r="B7406">
        <v>19</v>
      </c>
      <c r="C7406" t="s">
        <v>63</v>
      </c>
      <c r="D7406" t="s">
        <v>91</v>
      </c>
      <c r="E7406">
        <v>5283</v>
      </c>
      <c r="F7406">
        <v>37</v>
      </c>
    </row>
    <row r="7407" spans="1:6">
      <c r="A7407">
        <v>4829</v>
      </c>
      <c r="B7407">
        <v>19</v>
      </c>
      <c r="C7407" t="s">
        <v>63</v>
      </c>
      <c r="D7407" t="s">
        <v>91</v>
      </c>
      <c r="E7407">
        <v>5013</v>
      </c>
      <c r="F7407">
        <v>27</v>
      </c>
    </row>
    <row r="7408" spans="1:6">
      <c r="A7408">
        <v>4829</v>
      </c>
      <c r="B7408">
        <v>19</v>
      </c>
      <c r="C7408" t="s">
        <v>63</v>
      </c>
      <c r="D7408" t="s">
        <v>91</v>
      </c>
      <c r="E7408">
        <v>3070</v>
      </c>
      <c r="F7408">
        <v>17</v>
      </c>
    </row>
    <row r="7409" spans="1:6">
      <c r="A7409">
        <v>4829</v>
      </c>
      <c r="B7409">
        <v>19</v>
      </c>
      <c r="C7409" t="s">
        <v>63</v>
      </c>
      <c r="D7409" t="s">
        <v>91</v>
      </c>
      <c r="E7409">
        <v>3398</v>
      </c>
      <c r="F7409">
        <v>16</v>
      </c>
    </row>
    <row r="7410" spans="1:6">
      <c r="A7410">
        <v>4829</v>
      </c>
      <c r="B7410">
        <v>19</v>
      </c>
      <c r="C7410" t="s">
        <v>63</v>
      </c>
      <c r="D7410" t="s">
        <v>91</v>
      </c>
      <c r="E7410">
        <v>3233</v>
      </c>
      <c r="F7410">
        <v>13</v>
      </c>
    </row>
    <row r="7411" spans="1:6">
      <c r="A7411">
        <v>4829</v>
      </c>
      <c r="B7411">
        <v>19</v>
      </c>
      <c r="C7411" t="s">
        <v>63</v>
      </c>
      <c r="D7411" t="s">
        <v>91</v>
      </c>
      <c r="E7411">
        <v>336</v>
      </c>
      <c r="F7411">
        <v>8</v>
      </c>
    </row>
    <row r="7412" spans="1:6">
      <c r="A7412">
        <v>4829</v>
      </c>
      <c r="B7412">
        <v>19</v>
      </c>
      <c r="C7412" t="s">
        <v>63</v>
      </c>
      <c r="D7412" t="s">
        <v>91</v>
      </c>
      <c r="E7412">
        <v>2713</v>
      </c>
      <c r="F7412">
        <v>6</v>
      </c>
    </row>
    <row r="7413" spans="1:6">
      <c r="A7413">
        <v>4829</v>
      </c>
      <c r="B7413">
        <v>19</v>
      </c>
      <c r="C7413" t="s">
        <v>63</v>
      </c>
      <c r="D7413" t="s">
        <v>91</v>
      </c>
      <c r="E7413">
        <v>5297</v>
      </c>
      <c r="F7413">
        <v>6</v>
      </c>
    </row>
    <row r="7414" spans="1:6">
      <c r="A7414">
        <v>4829</v>
      </c>
      <c r="B7414">
        <v>19</v>
      </c>
      <c r="C7414" t="s">
        <v>63</v>
      </c>
      <c r="D7414" t="s">
        <v>91</v>
      </c>
      <c r="E7414">
        <v>3357</v>
      </c>
      <c r="F7414">
        <v>5</v>
      </c>
    </row>
    <row r="7415" spans="1:6">
      <c r="A7415">
        <v>4829</v>
      </c>
      <c r="B7415">
        <v>19</v>
      </c>
      <c r="C7415" t="s">
        <v>63</v>
      </c>
      <c r="D7415" t="s">
        <v>91</v>
      </c>
      <c r="E7415">
        <v>5403</v>
      </c>
      <c r="F7415">
        <v>4</v>
      </c>
    </row>
    <row r="7416" spans="1:6">
      <c r="A7416">
        <v>4829</v>
      </c>
      <c r="B7416">
        <v>19</v>
      </c>
      <c r="C7416" t="s">
        <v>63</v>
      </c>
      <c r="D7416" t="s">
        <v>91</v>
      </c>
      <c r="E7416">
        <v>97</v>
      </c>
      <c r="F7416">
        <v>3</v>
      </c>
    </row>
    <row r="7417" spans="1:6">
      <c r="A7417">
        <v>4829</v>
      </c>
      <c r="B7417">
        <v>19</v>
      </c>
      <c r="C7417" t="s">
        <v>63</v>
      </c>
      <c r="D7417" t="s">
        <v>91</v>
      </c>
      <c r="E7417">
        <v>4639</v>
      </c>
      <c r="F7417">
        <v>3</v>
      </c>
    </row>
    <row r="7418" spans="1:6">
      <c r="A7418">
        <v>4829</v>
      </c>
      <c r="B7418">
        <v>19</v>
      </c>
      <c r="C7418" t="s">
        <v>63</v>
      </c>
      <c r="D7418" t="s">
        <v>91</v>
      </c>
      <c r="E7418">
        <v>1301</v>
      </c>
      <c r="F7418">
        <v>3</v>
      </c>
    </row>
    <row r="7419" spans="1:6">
      <c r="A7419">
        <v>4829</v>
      </c>
      <c r="B7419">
        <v>19</v>
      </c>
      <c r="C7419" t="s">
        <v>63</v>
      </c>
      <c r="D7419" t="s">
        <v>91</v>
      </c>
      <c r="E7419">
        <v>2671</v>
      </c>
      <c r="F7419">
        <v>2</v>
      </c>
    </row>
    <row r="7420" spans="1:6">
      <c r="A7420">
        <v>4829</v>
      </c>
      <c r="B7420">
        <v>19</v>
      </c>
      <c r="C7420" t="s">
        <v>63</v>
      </c>
      <c r="D7420" t="s">
        <v>91</v>
      </c>
      <c r="E7420">
        <v>2701</v>
      </c>
      <c r="F7420">
        <v>2</v>
      </c>
    </row>
    <row r="7421" spans="1:6">
      <c r="A7421">
        <v>4829</v>
      </c>
      <c r="B7421">
        <v>19</v>
      </c>
      <c r="C7421" t="s">
        <v>63</v>
      </c>
      <c r="D7421" t="s">
        <v>91</v>
      </c>
      <c r="E7421">
        <v>1271</v>
      </c>
      <c r="F7421">
        <v>2</v>
      </c>
    </row>
    <row r="7422" spans="1:6">
      <c r="A7422">
        <v>4829</v>
      </c>
      <c r="B7422">
        <v>19</v>
      </c>
      <c r="C7422" t="s">
        <v>63</v>
      </c>
      <c r="D7422" t="s">
        <v>91</v>
      </c>
      <c r="E7422">
        <v>4517</v>
      </c>
      <c r="F7422">
        <v>2</v>
      </c>
    </row>
    <row r="7423" spans="1:6">
      <c r="A7423">
        <v>4829</v>
      </c>
      <c r="B7423">
        <v>19</v>
      </c>
      <c r="C7423" t="s">
        <v>63</v>
      </c>
      <c r="D7423" t="s">
        <v>91</v>
      </c>
      <c r="E7423">
        <v>4028</v>
      </c>
      <c r="F7423">
        <v>2</v>
      </c>
    </row>
    <row r="7424" spans="1:6">
      <c r="A7424">
        <v>4829</v>
      </c>
      <c r="B7424">
        <v>19</v>
      </c>
      <c r="C7424" t="s">
        <v>63</v>
      </c>
      <c r="D7424" t="s">
        <v>91</v>
      </c>
      <c r="E7424">
        <v>4859</v>
      </c>
      <c r="F7424">
        <v>2</v>
      </c>
    </row>
    <row r="7425" spans="1:6">
      <c r="A7425">
        <v>4829</v>
      </c>
      <c r="B7425">
        <v>19</v>
      </c>
      <c r="C7425" t="s">
        <v>63</v>
      </c>
      <c r="D7425" t="s">
        <v>91</v>
      </c>
      <c r="E7425">
        <v>2227</v>
      </c>
      <c r="F7425">
        <v>2</v>
      </c>
    </row>
    <row r="7426" spans="1:6">
      <c r="A7426">
        <v>4829</v>
      </c>
      <c r="B7426">
        <v>19</v>
      </c>
      <c r="C7426" t="s">
        <v>63</v>
      </c>
      <c r="D7426" t="s">
        <v>91</v>
      </c>
      <c r="E7426">
        <v>3645</v>
      </c>
      <c r="F7426">
        <v>2</v>
      </c>
    </row>
    <row r="7427" spans="1:6">
      <c r="A7427">
        <v>4829</v>
      </c>
      <c r="B7427">
        <v>19</v>
      </c>
      <c r="C7427" t="s">
        <v>63</v>
      </c>
      <c r="D7427" t="s">
        <v>91</v>
      </c>
      <c r="E7427">
        <v>1126</v>
      </c>
      <c r="F7427">
        <v>2</v>
      </c>
    </row>
    <row r="7428" spans="1:6">
      <c r="A7428">
        <v>4829</v>
      </c>
      <c r="B7428">
        <v>19</v>
      </c>
      <c r="C7428" t="s">
        <v>63</v>
      </c>
      <c r="D7428" t="s">
        <v>91</v>
      </c>
      <c r="E7428">
        <v>2824</v>
      </c>
      <c r="F7428">
        <v>2</v>
      </c>
    </row>
    <row r="7429" spans="1:6">
      <c r="A7429">
        <v>4829</v>
      </c>
      <c r="B7429">
        <v>19</v>
      </c>
      <c r="C7429" t="s">
        <v>63</v>
      </c>
      <c r="D7429" t="s">
        <v>91</v>
      </c>
      <c r="E7429">
        <v>5785</v>
      </c>
      <c r="F7429">
        <v>2</v>
      </c>
    </row>
    <row r="7430" spans="1:6">
      <c r="A7430">
        <v>4829</v>
      </c>
      <c r="B7430">
        <v>19</v>
      </c>
      <c r="C7430" t="s">
        <v>63</v>
      </c>
      <c r="D7430" t="s">
        <v>91</v>
      </c>
      <c r="E7430">
        <v>5502</v>
      </c>
      <c r="F7430">
        <v>2</v>
      </c>
    </row>
    <row r="7431" spans="1:6">
      <c r="A7431">
        <v>4829</v>
      </c>
      <c r="B7431">
        <v>19</v>
      </c>
      <c r="C7431" t="s">
        <v>63</v>
      </c>
      <c r="D7431" t="s">
        <v>91</v>
      </c>
      <c r="E7431">
        <v>5266</v>
      </c>
      <c r="F7431">
        <v>1</v>
      </c>
    </row>
    <row r="7432" spans="1:6">
      <c r="A7432">
        <v>4829</v>
      </c>
      <c r="B7432">
        <v>19</v>
      </c>
      <c r="C7432" t="s">
        <v>63</v>
      </c>
      <c r="D7432" t="s">
        <v>91</v>
      </c>
      <c r="E7432">
        <v>5248</v>
      </c>
      <c r="F7432">
        <v>1</v>
      </c>
    </row>
    <row r="7433" spans="1:6">
      <c r="A7433">
        <v>4829</v>
      </c>
      <c r="B7433">
        <v>19</v>
      </c>
      <c r="C7433" t="s">
        <v>63</v>
      </c>
      <c r="D7433" t="s">
        <v>91</v>
      </c>
      <c r="E7433">
        <v>1217</v>
      </c>
      <c r="F7433">
        <v>1</v>
      </c>
    </row>
    <row r="7434" spans="1:6">
      <c r="A7434">
        <v>4829</v>
      </c>
      <c r="B7434">
        <v>19</v>
      </c>
      <c r="C7434" t="s">
        <v>63</v>
      </c>
      <c r="D7434" t="s">
        <v>91</v>
      </c>
      <c r="E7434">
        <v>3564</v>
      </c>
      <c r="F7434">
        <v>1</v>
      </c>
    </row>
    <row r="7435" spans="1:6">
      <c r="A7435">
        <v>4829</v>
      </c>
      <c r="B7435">
        <v>19</v>
      </c>
      <c r="C7435" t="s">
        <v>63</v>
      </c>
      <c r="D7435" t="s">
        <v>91</v>
      </c>
      <c r="E7435">
        <v>3869</v>
      </c>
      <c r="F7435">
        <v>1</v>
      </c>
    </row>
    <row r="7436" spans="1:6">
      <c r="A7436">
        <v>4829</v>
      </c>
      <c r="B7436">
        <v>19</v>
      </c>
      <c r="C7436" t="s">
        <v>63</v>
      </c>
      <c r="D7436" t="s">
        <v>91</v>
      </c>
      <c r="E7436">
        <v>4641</v>
      </c>
      <c r="F7436">
        <v>1</v>
      </c>
    </row>
    <row r="7437" spans="1:6">
      <c r="A7437">
        <v>4829</v>
      </c>
      <c r="B7437">
        <v>19</v>
      </c>
      <c r="C7437" t="s">
        <v>63</v>
      </c>
      <c r="D7437" t="s">
        <v>91</v>
      </c>
      <c r="E7437">
        <v>3781</v>
      </c>
      <c r="F7437">
        <v>1</v>
      </c>
    </row>
    <row r="7438" spans="1:6">
      <c r="A7438">
        <v>4829</v>
      </c>
      <c r="B7438">
        <v>19</v>
      </c>
      <c r="C7438" t="s">
        <v>63</v>
      </c>
      <c r="D7438" t="s">
        <v>91</v>
      </c>
      <c r="E7438">
        <v>4134</v>
      </c>
      <c r="F7438">
        <v>1</v>
      </c>
    </row>
    <row r="7439" spans="1:6">
      <c r="A7439">
        <v>4829</v>
      </c>
      <c r="B7439">
        <v>19</v>
      </c>
      <c r="C7439" t="s">
        <v>63</v>
      </c>
      <c r="D7439" t="s">
        <v>91</v>
      </c>
      <c r="E7439">
        <v>5377</v>
      </c>
      <c r="F7439">
        <v>1</v>
      </c>
    </row>
    <row r="7440" spans="1:6">
      <c r="A7440">
        <v>4829</v>
      </c>
      <c r="B7440">
        <v>19</v>
      </c>
      <c r="C7440" t="s">
        <v>63</v>
      </c>
      <c r="D7440" t="s">
        <v>91</v>
      </c>
      <c r="E7440">
        <v>2599</v>
      </c>
      <c r="F7440">
        <v>1</v>
      </c>
    </row>
    <row r="7441" spans="1:6">
      <c r="A7441">
        <v>4829</v>
      </c>
      <c r="B7441">
        <v>19</v>
      </c>
      <c r="C7441" t="s">
        <v>63</v>
      </c>
      <c r="D7441" t="s">
        <v>91</v>
      </c>
      <c r="E7441">
        <v>2347</v>
      </c>
      <c r="F7441">
        <v>1</v>
      </c>
    </row>
    <row r="7442" spans="1:6">
      <c r="A7442">
        <v>4829</v>
      </c>
      <c r="B7442">
        <v>19</v>
      </c>
      <c r="C7442" t="s">
        <v>63</v>
      </c>
      <c r="D7442" t="s">
        <v>91</v>
      </c>
      <c r="E7442">
        <v>4356</v>
      </c>
      <c r="F7442">
        <v>1</v>
      </c>
    </row>
    <row r="7443" spans="1:6">
      <c r="A7443">
        <v>4829</v>
      </c>
      <c r="B7443">
        <v>19</v>
      </c>
      <c r="C7443" t="s">
        <v>63</v>
      </c>
      <c r="D7443" t="s">
        <v>91</v>
      </c>
      <c r="E7443">
        <v>4670</v>
      </c>
      <c r="F7443">
        <v>1</v>
      </c>
    </row>
    <row r="7444" spans="1:6">
      <c r="A7444">
        <v>4829</v>
      </c>
      <c r="B7444">
        <v>19</v>
      </c>
      <c r="C7444" t="s">
        <v>63</v>
      </c>
      <c r="D7444" t="s">
        <v>91</v>
      </c>
      <c r="E7444">
        <v>5397</v>
      </c>
      <c r="F7444">
        <v>1</v>
      </c>
    </row>
    <row r="7445" spans="1:6">
      <c r="A7445">
        <v>4829</v>
      </c>
      <c r="B7445">
        <v>19</v>
      </c>
      <c r="C7445" t="s">
        <v>63</v>
      </c>
      <c r="D7445" t="s">
        <v>91</v>
      </c>
      <c r="E7445">
        <v>4234</v>
      </c>
      <c r="F7445">
        <v>1</v>
      </c>
    </row>
    <row r="7446" spans="1:6">
      <c r="A7446">
        <v>4829</v>
      </c>
      <c r="B7446">
        <v>19</v>
      </c>
      <c r="C7446" t="s">
        <v>63</v>
      </c>
      <c r="D7446" t="s">
        <v>91</v>
      </c>
      <c r="E7446">
        <v>5720</v>
      </c>
      <c r="F7446">
        <v>1</v>
      </c>
    </row>
    <row r="7447" spans="1:6">
      <c r="A7447">
        <v>4829</v>
      </c>
      <c r="B7447">
        <v>19</v>
      </c>
      <c r="C7447" t="s">
        <v>63</v>
      </c>
      <c r="D7447" t="s">
        <v>91</v>
      </c>
      <c r="E7447">
        <v>6081</v>
      </c>
      <c r="F7447">
        <v>1</v>
      </c>
    </row>
    <row r="7448" spans="1:6">
      <c r="A7448">
        <v>4829</v>
      </c>
      <c r="B7448">
        <v>19</v>
      </c>
      <c r="C7448" t="s">
        <v>63</v>
      </c>
      <c r="D7448" t="s">
        <v>91</v>
      </c>
      <c r="E7448">
        <v>5806</v>
      </c>
      <c r="F7448">
        <v>1</v>
      </c>
    </row>
    <row r="7449" spans="1:6">
      <c r="A7449">
        <v>4829</v>
      </c>
      <c r="B7449">
        <v>19</v>
      </c>
      <c r="C7449" t="s">
        <v>63</v>
      </c>
      <c r="D7449" t="s">
        <v>91</v>
      </c>
      <c r="E7449">
        <v>2742</v>
      </c>
      <c r="F7449">
        <v>1</v>
      </c>
    </row>
    <row r="7450" spans="1:6">
      <c r="A7450">
        <v>4829</v>
      </c>
      <c r="B7450">
        <v>19</v>
      </c>
      <c r="C7450" t="s">
        <v>63</v>
      </c>
      <c r="D7450" t="s">
        <v>91</v>
      </c>
      <c r="E7450">
        <v>5585</v>
      </c>
      <c r="F7450">
        <v>1</v>
      </c>
    </row>
    <row r="7451" spans="1:6">
      <c r="A7451">
        <v>4829</v>
      </c>
      <c r="B7451">
        <v>19</v>
      </c>
      <c r="C7451" t="s">
        <v>63</v>
      </c>
      <c r="D7451" t="s">
        <v>91</v>
      </c>
      <c r="E7451">
        <v>3647</v>
      </c>
      <c r="F7451">
        <v>1</v>
      </c>
    </row>
    <row r="7452" spans="1:6">
      <c r="A7452">
        <v>4829</v>
      </c>
      <c r="B7452">
        <v>19</v>
      </c>
      <c r="C7452" t="s">
        <v>63</v>
      </c>
      <c r="D7452" t="s">
        <v>91</v>
      </c>
      <c r="E7452">
        <v>4689</v>
      </c>
      <c r="F7452">
        <v>1</v>
      </c>
    </row>
    <row r="7453" spans="1:6">
      <c r="A7453">
        <v>4829</v>
      </c>
      <c r="B7453">
        <v>19</v>
      </c>
      <c r="C7453" t="s">
        <v>63</v>
      </c>
      <c r="D7453" t="s">
        <v>91</v>
      </c>
      <c r="E7453">
        <v>3130</v>
      </c>
      <c r="F7453">
        <v>1</v>
      </c>
    </row>
    <row r="7454" spans="1:6">
      <c r="A7454">
        <v>4829</v>
      </c>
      <c r="B7454">
        <v>19</v>
      </c>
      <c r="C7454" t="s">
        <v>63</v>
      </c>
      <c r="D7454" t="s">
        <v>91</v>
      </c>
      <c r="E7454">
        <v>4100</v>
      </c>
      <c r="F7454">
        <v>1</v>
      </c>
    </row>
    <row r="7455" spans="1:6">
      <c r="A7455">
        <v>4829</v>
      </c>
      <c r="B7455">
        <v>19</v>
      </c>
      <c r="C7455" t="s">
        <v>63</v>
      </c>
      <c r="D7455" t="s">
        <v>91</v>
      </c>
      <c r="E7455">
        <v>2775</v>
      </c>
      <c r="F7455">
        <v>1</v>
      </c>
    </row>
    <row r="7456" spans="1:6">
      <c r="A7456">
        <v>4829</v>
      </c>
      <c r="B7456">
        <v>19</v>
      </c>
      <c r="C7456" t="s">
        <v>63</v>
      </c>
      <c r="D7456" t="s">
        <v>91</v>
      </c>
      <c r="E7456">
        <v>4017</v>
      </c>
      <c r="F7456">
        <v>1</v>
      </c>
    </row>
    <row r="7457" spans="1:6">
      <c r="A7457">
        <v>4829</v>
      </c>
      <c r="B7457">
        <v>19</v>
      </c>
      <c r="C7457" t="s">
        <v>63</v>
      </c>
      <c r="D7457" t="s">
        <v>91</v>
      </c>
      <c r="E7457">
        <v>3986</v>
      </c>
      <c r="F7457">
        <v>1</v>
      </c>
    </row>
    <row r="7458" spans="1:6">
      <c r="A7458">
        <v>4829</v>
      </c>
      <c r="B7458">
        <v>19</v>
      </c>
      <c r="C7458" t="s">
        <v>63</v>
      </c>
      <c r="D7458" t="s">
        <v>91</v>
      </c>
      <c r="E7458">
        <v>3263</v>
      </c>
      <c r="F7458">
        <v>1</v>
      </c>
    </row>
    <row r="7459" spans="1:6">
      <c r="A7459">
        <v>4829</v>
      </c>
      <c r="B7459">
        <v>19</v>
      </c>
      <c r="C7459" t="s">
        <v>62</v>
      </c>
      <c r="D7459" t="s">
        <v>91</v>
      </c>
      <c r="E7459">
        <v>2435</v>
      </c>
      <c r="F7459">
        <v>114</v>
      </c>
    </row>
    <row r="7460" spans="1:6">
      <c r="A7460">
        <v>4829</v>
      </c>
      <c r="B7460">
        <v>19</v>
      </c>
      <c r="C7460" t="s">
        <v>62</v>
      </c>
      <c r="D7460" t="s">
        <v>91</v>
      </c>
      <c r="E7460">
        <v>3424</v>
      </c>
      <c r="F7460">
        <v>65</v>
      </c>
    </row>
    <row r="7461" spans="1:6">
      <c r="A7461">
        <v>4829</v>
      </c>
      <c r="B7461">
        <v>19</v>
      </c>
      <c r="C7461" t="s">
        <v>62</v>
      </c>
      <c r="D7461" t="s">
        <v>91</v>
      </c>
      <c r="E7461">
        <v>3070</v>
      </c>
      <c r="F7461">
        <v>31</v>
      </c>
    </row>
    <row r="7462" spans="1:6">
      <c r="A7462">
        <v>4829</v>
      </c>
      <c r="B7462">
        <v>19</v>
      </c>
      <c r="C7462" t="s">
        <v>62</v>
      </c>
      <c r="D7462" t="s">
        <v>91</v>
      </c>
      <c r="E7462">
        <v>3398</v>
      </c>
      <c r="F7462">
        <v>29</v>
      </c>
    </row>
    <row r="7463" spans="1:6">
      <c r="A7463">
        <v>4829</v>
      </c>
      <c r="B7463">
        <v>19</v>
      </c>
      <c r="C7463" t="s">
        <v>62</v>
      </c>
      <c r="D7463" t="s">
        <v>91</v>
      </c>
      <c r="E7463">
        <v>5013</v>
      </c>
      <c r="F7463">
        <v>27</v>
      </c>
    </row>
    <row r="7464" spans="1:6">
      <c r="A7464">
        <v>4829</v>
      </c>
      <c r="B7464">
        <v>19</v>
      </c>
      <c r="C7464" t="s">
        <v>62</v>
      </c>
      <c r="D7464" t="s">
        <v>91</v>
      </c>
      <c r="E7464">
        <v>4694</v>
      </c>
      <c r="F7464">
        <v>25</v>
      </c>
    </row>
    <row r="7465" spans="1:6">
      <c r="A7465">
        <v>4829</v>
      </c>
      <c r="B7465">
        <v>19</v>
      </c>
      <c r="C7465" t="s">
        <v>62</v>
      </c>
      <c r="D7465" t="s">
        <v>91</v>
      </c>
      <c r="E7465">
        <v>2824</v>
      </c>
      <c r="F7465">
        <v>12</v>
      </c>
    </row>
    <row r="7466" spans="1:6">
      <c r="A7466">
        <v>4829</v>
      </c>
      <c r="B7466">
        <v>19</v>
      </c>
      <c r="C7466" t="s">
        <v>62</v>
      </c>
      <c r="D7466" t="s">
        <v>91</v>
      </c>
      <c r="E7466">
        <v>3233</v>
      </c>
      <c r="F7466">
        <v>10</v>
      </c>
    </row>
    <row r="7467" spans="1:6">
      <c r="A7467">
        <v>4829</v>
      </c>
      <c r="B7467">
        <v>19</v>
      </c>
      <c r="C7467" t="s">
        <v>62</v>
      </c>
      <c r="D7467" t="s">
        <v>91</v>
      </c>
      <c r="E7467">
        <v>5283</v>
      </c>
      <c r="F7467">
        <v>9</v>
      </c>
    </row>
    <row r="7468" spans="1:6">
      <c r="A7468">
        <v>4829</v>
      </c>
      <c r="B7468">
        <v>19</v>
      </c>
      <c r="C7468" t="s">
        <v>62</v>
      </c>
      <c r="D7468" t="s">
        <v>91</v>
      </c>
      <c r="E7468">
        <v>5950</v>
      </c>
      <c r="F7468">
        <v>8</v>
      </c>
    </row>
    <row r="7469" spans="1:6">
      <c r="A7469">
        <v>4829</v>
      </c>
      <c r="B7469">
        <v>19</v>
      </c>
      <c r="C7469" t="s">
        <v>62</v>
      </c>
      <c r="D7469" t="s">
        <v>91</v>
      </c>
      <c r="E7469">
        <v>3986</v>
      </c>
      <c r="F7469">
        <v>8</v>
      </c>
    </row>
    <row r="7470" spans="1:6">
      <c r="A7470">
        <v>4829</v>
      </c>
      <c r="B7470">
        <v>19</v>
      </c>
      <c r="C7470" t="s">
        <v>62</v>
      </c>
      <c r="D7470" t="s">
        <v>91</v>
      </c>
      <c r="E7470">
        <v>5403</v>
      </c>
      <c r="F7470">
        <v>7</v>
      </c>
    </row>
    <row r="7471" spans="1:6">
      <c r="A7471">
        <v>4829</v>
      </c>
      <c r="B7471">
        <v>19</v>
      </c>
      <c r="C7471" t="s">
        <v>62</v>
      </c>
      <c r="D7471" t="s">
        <v>91</v>
      </c>
      <c r="E7471">
        <v>97</v>
      </c>
      <c r="F7471">
        <v>6</v>
      </c>
    </row>
    <row r="7472" spans="1:6">
      <c r="A7472">
        <v>4829</v>
      </c>
      <c r="B7472">
        <v>19</v>
      </c>
      <c r="C7472" t="s">
        <v>62</v>
      </c>
      <c r="D7472" t="s">
        <v>91</v>
      </c>
      <c r="E7472">
        <v>5773</v>
      </c>
      <c r="F7472">
        <v>6</v>
      </c>
    </row>
    <row r="7473" spans="1:6">
      <c r="A7473">
        <v>4829</v>
      </c>
      <c r="B7473">
        <v>19</v>
      </c>
      <c r="C7473" t="s">
        <v>62</v>
      </c>
      <c r="D7473" t="s">
        <v>91</v>
      </c>
      <c r="E7473">
        <v>5502</v>
      </c>
      <c r="F7473">
        <v>5</v>
      </c>
    </row>
    <row r="7474" spans="1:6">
      <c r="A7474">
        <v>4829</v>
      </c>
      <c r="B7474">
        <v>19</v>
      </c>
      <c r="C7474" t="s">
        <v>62</v>
      </c>
      <c r="D7474" t="s">
        <v>91</v>
      </c>
      <c r="E7474">
        <v>3918</v>
      </c>
      <c r="F7474">
        <v>5</v>
      </c>
    </row>
    <row r="7475" spans="1:6">
      <c r="A7475">
        <v>4829</v>
      </c>
      <c r="B7475">
        <v>19</v>
      </c>
      <c r="C7475" t="s">
        <v>62</v>
      </c>
      <c r="D7475" t="s">
        <v>91</v>
      </c>
      <c r="E7475">
        <v>3130</v>
      </c>
      <c r="F7475">
        <v>5</v>
      </c>
    </row>
    <row r="7476" spans="1:6">
      <c r="A7476">
        <v>4829</v>
      </c>
      <c r="B7476">
        <v>19</v>
      </c>
      <c r="C7476" t="s">
        <v>62</v>
      </c>
      <c r="D7476" t="s">
        <v>91</v>
      </c>
      <c r="E7476">
        <v>3704</v>
      </c>
      <c r="F7476">
        <v>5</v>
      </c>
    </row>
    <row r="7477" spans="1:6">
      <c r="A7477">
        <v>4829</v>
      </c>
      <c r="B7477">
        <v>19</v>
      </c>
      <c r="C7477" t="s">
        <v>62</v>
      </c>
      <c r="D7477" t="s">
        <v>91</v>
      </c>
      <c r="E7477">
        <v>1239</v>
      </c>
      <c r="F7477">
        <v>4</v>
      </c>
    </row>
    <row r="7478" spans="1:6">
      <c r="A7478">
        <v>4829</v>
      </c>
      <c r="B7478">
        <v>19</v>
      </c>
      <c r="C7478" t="s">
        <v>62</v>
      </c>
      <c r="D7478" t="s">
        <v>91</v>
      </c>
      <c r="E7478">
        <v>336</v>
      </c>
      <c r="F7478">
        <v>4</v>
      </c>
    </row>
    <row r="7479" spans="1:6">
      <c r="A7479">
        <v>4829</v>
      </c>
      <c r="B7479">
        <v>19</v>
      </c>
      <c r="C7479" t="s">
        <v>62</v>
      </c>
      <c r="D7479" t="s">
        <v>91</v>
      </c>
      <c r="E7479">
        <v>1136</v>
      </c>
      <c r="F7479">
        <v>3</v>
      </c>
    </row>
    <row r="7480" spans="1:6">
      <c r="A7480">
        <v>4829</v>
      </c>
      <c r="B7480">
        <v>19</v>
      </c>
      <c r="C7480" t="s">
        <v>62</v>
      </c>
      <c r="D7480" t="s">
        <v>91</v>
      </c>
      <c r="E7480">
        <v>3913</v>
      </c>
      <c r="F7480">
        <v>2</v>
      </c>
    </row>
    <row r="7481" spans="1:6">
      <c r="A7481">
        <v>4829</v>
      </c>
      <c r="B7481">
        <v>19</v>
      </c>
      <c r="C7481" t="s">
        <v>62</v>
      </c>
      <c r="D7481" t="s">
        <v>91</v>
      </c>
      <c r="E7481">
        <v>4639</v>
      </c>
      <c r="F7481">
        <v>2</v>
      </c>
    </row>
    <row r="7482" spans="1:6">
      <c r="A7482">
        <v>4829</v>
      </c>
      <c r="B7482">
        <v>19</v>
      </c>
      <c r="C7482" t="s">
        <v>62</v>
      </c>
      <c r="D7482" t="s">
        <v>91</v>
      </c>
      <c r="E7482">
        <v>3647</v>
      </c>
      <c r="F7482">
        <v>2</v>
      </c>
    </row>
    <row r="7483" spans="1:6">
      <c r="A7483">
        <v>4829</v>
      </c>
      <c r="B7483">
        <v>19</v>
      </c>
      <c r="C7483" t="s">
        <v>62</v>
      </c>
      <c r="D7483" t="s">
        <v>91</v>
      </c>
      <c r="E7483">
        <v>5569</v>
      </c>
      <c r="F7483">
        <v>2</v>
      </c>
    </row>
    <row r="7484" spans="1:6">
      <c r="A7484">
        <v>4829</v>
      </c>
      <c r="B7484">
        <v>19</v>
      </c>
      <c r="C7484" t="s">
        <v>62</v>
      </c>
      <c r="D7484" t="s">
        <v>91</v>
      </c>
      <c r="E7484">
        <v>4605</v>
      </c>
      <c r="F7484">
        <v>2</v>
      </c>
    </row>
    <row r="7485" spans="1:6">
      <c r="A7485">
        <v>4829</v>
      </c>
      <c r="B7485">
        <v>19</v>
      </c>
      <c r="C7485" t="s">
        <v>62</v>
      </c>
      <c r="D7485" t="s">
        <v>91</v>
      </c>
      <c r="E7485">
        <v>1002</v>
      </c>
      <c r="F7485">
        <v>2</v>
      </c>
    </row>
    <row r="7486" spans="1:6">
      <c r="A7486">
        <v>4829</v>
      </c>
      <c r="B7486">
        <v>19</v>
      </c>
      <c r="C7486" t="s">
        <v>62</v>
      </c>
      <c r="D7486" t="s">
        <v>91</v>
      </c>
      <c r="E7486">
        <v>5806</v>
      </c>
      <c r="F7486">
        <v>2</v>
      </c>
    </row>
    <row r="7487" spans="1:6">
      <c r="A7487">
        <v>4829</v>
      </c>
      <c r="B7487">
        <v>19</v>
      </c>
      <c r="C7487" t="s">
        <v>62</v>
      </c>
      <c r="D7487" t="s">
        <v>91</v>
      </c>
      <c r="E7487">
        <v>4641</v>
      </c>
      <c r="F7487">
        <v>2</v>
      </c>
    </row>
    <row r="7488" spans="1:6">
      <c r="A7488">
        <v>4829</v>
      </c>
      <c r="B7488">
        <v>19</v>
      </c>
      <c r="C7488" t="s">
        <v>62</v>
      </c>
      <c r="D7488" t="s">
        <v>91</v>
      </c>
      <c r="E7488">
        <v>3832</v>
      </c>
      <c r="F7488">
        <v>2</v>
      </c>
    </row>
    <row r="7489" spans="1:6">
      <c r="A7489">
        <v>4829</v>
      </c>
      <c r="B7489">
        <v>19</v>
      </c>
      <c r="C7489" t="s">
        <v>62</v>
      </c>
      <c r="D7489" t="s">
        <v>91</v>
      </c>
      <c r="E7489">
        <v>1271</v>
      </c>
      <c r="F7489">
        <v>2</v>
      </c>
    </row>
    <row r="7490" spans="1:6">
      <c r="A7490">
        <v>4829</v>
      </c>
      <c r="B7490">
        <v>19</v>
      </c>
      <c r="C7490" t="s">
        <v>62</v>
      </c>
      <c r="D7490" t="s">
        <v>91</v>
      </c>
      <c r="E7490">
        <v>6056</v>
      </c>
      <c r="F7490">
        <v>2</v>
      </c>
    </row>
    <row r="7491" spans="1:6">
      <c r="A7491">
        <v>4829</v>
      </c>
      <c r="B7491">
        <v>19</v>
      </c>
      <c r="C7491" t="s">
        <v>62</v>
      </c>
      <c r="D7491" t="s">
        <v>91</v>
      </c>
      <c r="E7491">
        <v>4288</v>
      </c>
      <c r="F7491">
        <v>2</v>
      </c>
    </row>
    <row r="7492" spans="1:6">
      <c r="A7492">
        <v>4829</v>
      </c>
      <c r="B7492">
        <v>19</v>
      </c>
      <c r="C7492" t="s">
        <v>62</v>
      </c>
      <c r="D7492" t="s">
        <v>91</v>
      </c>
      <c r="E7492">
        <v>3471</v>
      </c>
      <c r="F7492">
        <v>1</v>
      </c>
    </row>
    <row r="7493" spans="1:6">
      <c r="A7493">
        <v>4829</v>
      </c>
      <c r="B7493">
        <v>19</v>
      </c>
      <c r="C7493" t="s">
        <v>62</v>
      </c>
      <c r="D7493" t="s">
        <v>91</v>
      </c>
      <c r="E7493">
        <v>3507</v>
      </c>
      <c r="F7493">
        <v>1</v>
      </c>
    </row>
    <row r="7494" spans="1:6">
      <c r="A7494">
        <v>4829</v>
      </c>
      <c r="B7494">
        <v>19</v>
      </c>
      <c r="C7494" t="s">
        <v>62</v>
      </c>
      <c r="D7494" t="s">
        <v>91</v>
      </c>
      <c r="E7494">
        <v>5207</v>
      </c>
      <c r="F7494">
        <v>1</v>
      </c>
    </row>
    <row r="7495" spans="1:6">
      <c r="A7495">
        <v>4829</v>
      </c>
      <c r="B7495">
        <v>19</v>
      </c>
      <c r="C7495" t="s">
        <v>62</v>
      </c>
      <c r="D7495" t="s">
        <v>91</v>
      </c>
      <c r="E7495">
        <v>1006</v>
      </c>
      <c r="F7495">
        <v>1</v>
      </c>
    </row>
    <row r="7496" spans="1:6">
      <c r="A7496">
        <v>4829</v>
      </c>
      <c r="B7496">
        <v>19</v>
      </c>
      <c r="C7496" t="s">
        <v>62</v>
      </c>
      <c r="D7496" t="s">
        <v>91</v>
      </c>
      <c r="E7496">
        <v>2893</v>
      </c>
      <c r="F7496">
        <v>1</v>
      </c>
    </row>
    <row r="7497" spans="1:6">
      <c r="A7497">
        <v>4829</v>
      </c>
      <c r="B7497">
        <v>19</v>
      </c>
      <c r="C7497" t="s">
        <v>62</v>
      </c>
      <c r="D7497" t="s">
        <v>91</v>
      </c>
      <c r="E7497">
        <v>207</v>
      </c>
      <c r="F7497">
        <v>1</v>
      </c>
    </row>
    <row r="7498" spans="1:6">
      <c r="A7498">
        <v>4829</v>
      </c>
      <c r="B7498">
        <v>19</v>
      </c>
      <c r="C7498" t="s">
        <v>62</v>
      </c>
      <c r="D7498" t="s">
        <v>91</v>
      </c>
      <c r="E7498">
        <v>1161</v>
      </c>
      <c r="F7498">
        <v>1</v>
      </c>
    </row>
    <row r="7499" spans="1:6">
      <c r="A7499">
        <v>4829</v>
      </c>
      <c r="B7499">
        <v>19</v>
      </c>
      <c r="C7499" t="s">
        <v>62</v>
      </c>
      <c r="D7499" t="s">
        <v>91</v>
      </c>
      <c r="E7499">
        <v>1126</v>
      </c>
      <c r="F7499">
        <v>1</v>
      </c>
    </row>
    <row r="7500" spans="1:6">
      <c r="A7500">
        <v>4829</v>
      </c>
      <c r="B7500">
        <v>19</v>
      </c>
      <c r="C7500" t="s">
        <v>62</v>
      </c>
      <c r="D7500" t="s">
        <v>91</v>
      </c>
      <c r="E7500">
        <v>5785</v>
      </c>
      <c r="F7500">
        <v>1</v>
      </c>
    </row>
    <row r="7501" spans="1:6">
      <c r="A7501">
        <v>4829</v>
      </c>
      <c r="B7501">
        <v>19</v>
      </c>
      <c r="C7501" t="s">
        <v>62</v>
      </c>
      <c r="D7501" t="s">
        <v>91</v>
      </c>
      <c r="E7501">
        <v>4859</v>
      </c>
      <c r="F7501">
        <v>1</v>
      </c>
    </row>
    <row r="7502" spans="1:6">
      <c r="A7502">
        <v>4829</v>
      </c>
      <c r="B7502">
        <v>19</v>
      </c>
      <c r="C7502" t="s">
        <v>62</v>
      </c>
      <c r="D7502" t="s">
        <v>91</v>
      </c>
      <c r="E7502">
        <v>3357</v>
      </c>
      <c r="F7502">
        <v>1</v>
      </c>
    </row>
    <row r="7503" spans="1:6">
      <c r="A7503">
        <v>4829</v>
      </c>
      <c r="B7503">
        <v>19</v>
      </c>
      <c r="C7503" t="s">
        <v>62</v>
      </c>
      <c r="D7503" t="s">
        <v>91</v>
      </c>
      <c r="E7503">
        <v>4840</v>
      </c>
      <c r="F7503">
        <v>1</v>
      </c>
    </row>
    <row r="7504" spans="1:6">
      <c r="A7504">
        <v>4829</v>
      </c>
      <c r="B7504">
        <v>19</v>
      </c>
      <c r="C7504" t="s">
        <v>62</v>
      </c>
      <c r="D7504" t="s">
        <v>91</v>
      </c>
      <c r="E7504">
        <v>3099</v>
      </c>
      <c r="F7504">
        <v>1</v>
      </c>
    </row>
    <row r="7505" spans="1:6">
      <c r="A7505">
        <v>4829</v>
      </c>
      <c r="B7505">
        <v>19</v>
      </c>
      <c r="C7505" t="s">
        <v>62</v>
      </c>
      <c r="D7505" t="s">
        <v>91</v>
      </c>
      <c r="E7505">
        <v>2571</v>
      </c>
      <c r="F7505">
        <v>1</v>
      </c>
    </row>
    <row r="7506" spans="1:6">
      <c r="A7506">
        <v>4829</v>
      </c>
      <c r="B7506">
        <v>19</v>
      </c>
      <c r="C7506" t="s">
        <v>62</v>
      </c>
      <c r="D7506" t="s">
        <v>91</v>
      </c>
      <c r="E7506">
        <v>3308</v>
      </c>
      <c r="F7506">
        <v>1</v>
      </c>
    </row>
    <row r="7507" spans="1:6">
      <c r="A7507">
        <v>4829</v>
      </c>
      <c r="B7507">
        <v>19</v>
      </c>
      <c r="C7507" t="s">
        <v>62</v>
      </c>
      <c r="D7507" t="s">
        <v>91</v>
      </c>
      <c r="E7507">
        <v>4241</v>
      </c>
      <c r="F7507">
        <v>1</v>
      </c>
    </row>
    <row r="7508" spans="1:6">
      <c r="A7508">
        <v>4829</v>
      </c>
      <c r="B7508">
        <v>19</v>
      </c>
      <c r="C7508" t="s">
        <v>62</v>
      </c>
      <c r="D7508" t="s">
        <v>91</v>
      </c>
      <c r="E7508">
        <v>2927</v>
      </c>
      <c r="F7508">
        <v>1</v>
      </c>
    </row>
    <row r="7509" spans="1:6">
      <c r="A7509">
        <v>4829</v>
      </c>
      <c r="B7509">
        <v>19</v>
      </c>
      <c r="C7509" t="s">
        <v>62</v>
      </c>
      <c r="D7509" t="s">
        <v>91</v>
      </c>
      <c r="E7509">
        <v>3752</v>
      </c>
      <c r="F7509">
        <v>1</v>
      </c>
    </row>
    <row r="7510" spans="1:6">
      <c r="A7510">
        <v>4829</v>
      </c>
      <c r="B7510">
        <v>19</v>
      </c>
      <c r="C7510" t="s">
        <v>62</v>
      </c>
      <c r="D7510" t="s">
        <v>91</v>
      </c>
      <c r="E7510">
        <v>3263</v>
      </c>
      <c r="F7510">
        <v>1</v>
      </c>
    </row>
    <row r="7511" spans="1:6">
      <c r="A7511">
        <v>4829</v>
      </c>
      <c r="B7511">
        <v>19</v>
      </c>
      <c r="C7511" t="s">
        <v>62</v>
      </c>
      <c r="D7511" t="s">
        <v>91</v>
      </c>
      <c r="E7511">
        <v>5749</v>
      </c>
      <c r="F7511">
        <v>1</v>
      </c>
    </row>
    <row r="7512" spans="1:6">
      <c r="A7512">
        <v>4829</v>
      </c>
      <c r="B7512">
        <v>19</v>
      </c>
      <c r="C7512" t="s">
        <v>62</v>
      </c>
      <c r="D7512" t="s">
        <v>91</v>
      </c>
      <c r="E7512">
        <v>2713</v>
      </c>
      <c r="F7512">
        <v>1</v>
      </c>
    </row>
    <row r="7513" spans="1:6">
      <c r="A7513">
        <v>4829</v>
      </c>
      <c r="B7513">
        <v>19</v>
      </c>
      <c r="C7513" t="s">
        <v>62</v>
      </c>
      <c r="D7513" t="s">
        <v>91</v>
      </c>
      <c r="E7513">
        <v>4766</v>
      </c>
      <c r="F7513">
        <v>1</v>
      </c>
    </row>
    <row r="7514" spans="1:6">
      <c r="A7514">
        <v>4829</v>
      </c>
      <c r="B7514">
        <v>19</v>
      </c>
      <c r="C7514" t="s">
        <v>62</v>
      </c>
      <c r="D7514" t="s">
        <v>91</v>
      </c>
      <c r="E7514">
        <v>3085</v>
      </c>
      <c r="F7514">
        <v>1</v>
      </c>
    </row>
    <row r="7515" spans="1:6">
      <c r="A7515">
        <v>4829</v>
      </c>
      <c r="B7515">
        <v>19</v>
      </c>
      <c r="C7515" t="s">
        <v>62</v>
      </c>
      <c r="D7515" t="s">
        <v>91</v>
      </c>
      <c r="E7515">
        <v>4294</v>
      </c>
      <c r="F7515">
        <v>1</v>
      </c>
    </row>
    <row r="7516" spans="1:6">
      <c r="A7516">
        <v>4829</v>
      </c>
      <c r="B7516">
        <v>19</v>
      </c>
      <c r="C7516" t="s">
        <v>62</v>
      </c>
      <c r="D7516" t="s">
        <v>91</v>
      </c>
      <c r="E7516">
        <v>5409</v>
      </c>
      <c r="F7516">
        <v>1</v>
      </c>
    </row>
    <row r="7517" spans="1:6">
      <c r="A7517">
        <v>4829</v>
      </c>
      <c r="B7517">
        <v>19</v>
      </c>
      <c r="C7517" t="s">
        <v>62</v>
      </c>
      <c r="D7517" t="s">
        <v>91</v>
      </c>
      <c r="E7517">
        <v>4542</v>
      </c>
      <c r="F7517">
        <v>1</v>
      </c>
    </row>
    <row r="7518" spans="1:6">
      <c r="A7518">
        <v>4829</v>
      </c>
      <c r="B7518">
        <v>19</v>
      </c>
      <c r="C7518" t="s">
        <v>62</v>
      </c>
      <c r="D7518" t="s">
        <v>91</v>
      </c>
      <c r="E7518">
        <v>5069</v>
      </c>
      <c r="F7518">
        <v>1</v>
      </c>
    </row>
    <row r="7519" spans="1:6">
      <c r="A7519">
        <v>4829</v>
      </c>
      <c r="B7519">
        <v>19</v>
      </c>
      <c r="C7519" t="s">
        <v>62</v>
      </c>
      <c r="D7519" t="s">
        <v>91</v>
      </c>
      <c r="E7519">
        <v>5747</v>
      </c>
      <c r="F7519">
        <v>1</v>
      </c>
    </row>
    <row r="7520" spans="1:6">
      <c r="A7520">
        <v>4829</v>
      </c>
      <c r="B7520">
        <v>19</v>
      </c>
      <c r="C7520" t="s">
        <v>62</v>
      </c>
      <c r="D7520" t="s">
        <v>91</v>
      </c>
      <c r="E7520">
        <v>2929</v>
      </c>
      <c r="F7520">
        <v>1</v>
      </c>
    </row>
    <row r="7521" spans="1:6">
      <c r="A7521">
        <v>4829</v>
      </c>
      <c r="B7521">
        <v>19</v>
      </c>
      <c r="C7521" t="s">
        <v>62</v>
      </c>
      <c r="D7521" t="s">
        <v>91</v>
      </c>
      <c r="E7521">
        <v>2693</v>
      </c>
      <c r="F7521">
        <v>1</v>
      </c>
    </row>
    <row r="7522" spans="1:6">
      <c r="A7522">
        <v>4829</v>
      </c>
      <c r="B7522">
        <v>19</v>
      </c>
      <c r="C7522" t="s">
        <v>62</v>
      </c>
      <c r="D7522" t="s">
        <v>91</v>
      </c>
      <c r="E7522">
        <v>5000</v>
      </c>
      <c r="F7522">
        <v>1</v>
      </c>
    </row>
    <row r="7523" spans="1:6">
      <c r="A7523">
        <v>4829</v>
      </c>
      <c r="B7523">
        <v>19</v>
      </c>
      <c r="C7523" t="s">
        <v>62</v>
      </c>
      <c r="D7523" t="s">
        <v>91</v>
      </c>
      <c r="E7523">
        <v>5640</v>
      </c>
      <c r="F7523">
        <v>1</v>
      </c>
    </row>
    <row r="7524" spans="1:6">
      <c r="A7524">
        <v>4829</v>
      </c>
      <c r="B7524">
        <v>19</v>
      </c>
      <c r="C7524" t="s">
        <v>62</v>
      </c>
      <c r="D7524" t="s">
        <v>91</v>
      </c>
      <c r="E7524">
        <v>1263</v>
      </c>
      <c r="F7524">
        <v>1</v>
      </c>
    </row>
    <row r="7525" spans="1:6">
      <c r="A7525">
        <v>4829</v>
      </c>
      <c r="B7525">
        <v>19</v>
      </c>
      <c r="C7525" t="s">
        <v>62</v>
      </c>
      <c r="D7525" t="s">
        <v>91</v>
      </c>
      <c r="E7525">
        <v>3791</v>
      </c>
      <c r="F7525">
        <v>1</v>
      </c>
    </row>
    <row r="7526" spans="1:6">
      <c r="A7526">
        <v>4829</v>
      </c>
      <c r="B7526">
        <v>19</v>
      </c>
      <c r="C7526" t="s">
        <v>62</v>
      </c>
      <c r="D7526" t="s">
        <v>91</v>
      </c>
      <c r="E7526">
        <v>5237</v>
      </c>
      <c r="F7526">
        <v>1</v>
      </c>
    </row>
    <row r="7527" spans="1:6">
      <c r="A7527">
        <v>4829</v>
      </c>
      <c r="B7527">
        <v>19</v>
      </c>
      <c r="C7527" t="s">
        <v>62</v>
      </c>
      <c r="D7527" t="s">
        <v>91</v>
      </c>
      <c r="E7527">
        <v>305</v>
      </c>
      <c r="F7527">
        <v>1</v>
      </c>
    </row>
    <row r="7528" spans="1:6">
      <c r="A7528">
        <v>4829</v>
      </c>
      <c r="B7528">
        <v>19</v>
      </c>
      <c r="C7528" t="s">
        <v>62</v>
      </c>
      <c r="D7528" t="s">
        <v>91</v>
      </c>
      <c r="E7528">
        <v>3428</v>
      </c>
      <c r="F7528">
        <v>1</v>
      </c>
    </row>
    <row r="7529" spans="1:6">
      <c r="A7529">
        <v>4829</v>
      </c>
      <c r="B7529">
        <v>19</v>
      </c>
      <c r="C7529" t="s">
        <v>62</v>
      </c>
      <c r="D7529" t="s">
        <v>91</v>
      </c>
      <c r="E7529">
        <v>4796</v>
      </c>
      <c r="F7529">
        <v>1</v>
      </c>
    </row>
    <row r="7530" spans="1:6">
      <c r="A7530">
        <v>4829</v>
      </c>
      <c r="B7530">
        <v>19</v>
      </c>
      <c r="C7530" t="s">
        <v>62</v>
      </c>
      <c r="D7530" t="s">
        <v>91</v>
      </c>
      <c r="E7530">
        <v>4113</v>
      </c>
      <c r="F7530">
        <v>1</v>
      </c>
    </row>
    <row r="7531" spans="1:6">
      <c r="A7531">
        <v>4829</v>
      </c>
      <c r="B7531">
        <v>19</v>
      </c>
      <c r="C7531" t="s">
        <v>62</v>
      </c>
      <c r="D7531" t="s">
        <v>91</v>
      </c>
      <c r="E7531">
        <v>2156</v>
      </c>
      <c r="F7531">
        <v>1</v>
      </c>
    </row>
    <row r="7532" spans="1:6">
      <c r="A7532">
        <v>4829</v>
      </c>
      <c r="B7532">
        <v>19</v>
      </c>
      <c r="C7532" t="s">
        <v>62</v>
      </c>
      <c r="D7532" t="s">
        <v>91</v>
      </c>
      <c r="E7532">
        <v>2119</v>
      </c>
      <c r="F7532">
        <v>1</v>
      </c>
    </row>
    <row r="7533" spans="1:6">
      <c r="A7533">
        <v>4829</v>
      </c>
      <c r="B7533">
        <v>19</v>
      </c>
      <c r="C7533" t="s">
        <v>62</v>
      </c>
      <c r="D7533" t="s">
        <v>91</v>
      </c>
      <c r="E7533">
        <v>1090</v>
      </c>
      <c r="F7533">
        <v>1</v>
      </c>
    </row>
    <row r="7534" spans="1:6">
      <c r="A7534">
        <v>4829</v>
      </c>
      <c r="B7534">
        <v>20</v>
      </c>
      <c r="C7534" t="s">
        <v>63</v>
      </c>
      <c r="D7534" t="s">
        <v>91</v>
      </c>
      <c r="E7534">
        <v>3233</v>
      </c>
      <c r="F7534">
        <v>163</v>
      </c>
    </row>
    <row r="7535" spans="1:6">
      <c r="A7535">
        <v>4829</v>
      </c>
      <c r="B7535">
        <v>20</v>
      </c>
      <c r="C7535" t="s">
        <v>63</v>
      </c>
      <c r="D7535" t="s">
        <v>91</v>
      </c>
      <c r="E7535">
        <v>1301</v>
      </c>
      <c r="F7535">
        <v>23</v>
      </c>
    </row>
    <row r="7536" spans="1:6">
      <c r="A7536">
        <v>4829</v>
      </c>
      <c r="B7536">
        <v>20</v>
      </c>
      <c r="C7536" t="s">
        <v>63</v>
      </c>
      <c r="D7536" t="s">
        <v>91</v>
      </c>
      <c r="E7536">
        <v>1126</v>
      </c>
      <c r="F7536">
        <v>22</v>
      </c>
    </row>
    <row r="7537" spans="1:6">
      <c r="A7537">
        <v>4829</v>
      </c>
      <c r="B7537">
        <v>20</v>
      </c>
      <c r="C7537" t="s">
        <v>63</v>
      </c>
      <c r="D7537" t="s">
        <v>91</v>
      </c>
      <c r="E7537">
        <v>3130</v>
      </c>
      <c r="F7537">
        <v>20</v>
      </c>
    </row>
    <row r="7538" spans="1:6">
      <c r="A7538">
        <v>4829</v>
      </c>
      <c r="B7538">
        <v>20</v>
      </c>
      <c r="C7538" t="s">
        <v>63</v>
      </c>
      <c r="D7538" t="s">
        <v>91</v>
      </c>
      <c r="E7538">
        <v>4689</v>
      </c>
      <c r="F7538">
        <v>18</v>
      </c>
    </row>
    <row r="7539" spans="1:6">
      <c r="A7539">
        <v>4829</v>
      </c>
      <c r="B7539">
        <v>20</v>
      </c>
      <c r="C7539" t="s">
        <v>63</v>
      </c>
      <c r="D7539" t="s">
        <v>91</v>
      </c>
      <c r="E7539">
        <v>2435</v>
      </c>
      <c r="F7539">
        <v>15</v>
      </c>
    </row>
    <row r="7540" spans="1:6">
      <c r="A7540">
        <v>4829</v>
      </c>
      <c r="B7540">
        <v>20</v>
      </c>
      <c r="C7540" t="s">
        <v>63</v>
      </c>
      <c r="D7540" t="s">
        <v>91</v>
      </c>
      <c r="E7540">
        <v>3752</v>
      </c>
      <c r="F7540">
        <v>8</v>
      </c>
    </row>
    <row r="7541" spans="1:6">
      <c r="A7541">
        <v>4829</v>
      </c>
      <c r="B7541">
        <v>20</v>
      </c>
      <c r="C7541" t="s">
        <v>63</v>
      </c>
      <c r="D7541" t="s">
        <v>91</v>
      </c>
      <c r="E7541">
        <v>3424</v>
      </c>
      <c r="F7541">
        <v>7</v>
      </c>
    </row>
    <row r="7542" spans="1:6">
      <c r="A7542">
        <v>4829</v>
      </c>
      <c r="B7542">
        <v>20</v>
      </c>
      <c r="C7542" t="s">
        <v>63</v>
      </c>
      <c r="D7542" t="s">
        <v>91</v>
      </c>
      <c r="E7542">
        <v>1268</v>
      </c>
      <c r="F7542">
        <v>6</v>
      </c>
    </row>
    <row r="7543" spans="1:6">
      <c r="A7543">
        <v>4829</v>
      </c>
      <c r="B7543">
        <v>20</v>
      </c>
      <c r="C7543" t="s">
        <v>63</v>
      </c>
      <c r="D7543" t="s">
        <v>91</v>
      </c>
      <c r="E7543">
        <v>5681</v>
      </c>
      <c r="F7543">
        <v>6</v>
      </c>
    </row>
    <row r="7544" spans="1:6">
      <c r="A7544">
        <v>4829</v>
      </c>
      <c r="B7544">
        <v>20</v>
      </c>
      <c r="C7544" t="s">
        <v>63</v>
      </c>
      <c r="D7544" t="s">
        <v>91</v>
      </c>
      <c r="E7544">
        <v>1090</v>
      </c>
      <c r="F7544">
        <v>5</v>
      </c>
    </row>
    <row r="7545" spans="1:6">
      <c r="A7545">
        <v>4829</v>
      </c>
      <c r="B7545">
        <v>20</v>
      </c>
      <c r="C7545" t="s">
        <v>63</v>
      </c>
      <c r="D7545" t="s">
        <v>91</v>
      </c>
      <c r="E7545">
        <v>4845</v>
      </c>
      <c r="F7545">
        <v>5</v>
      </c>
    </row>
    <row r="7546" spans="1:6">
      <c r="A7546">
        <v>4829</v>
      </c>
      <c r="B7546">
        <v>20</v>
      </c>
      <c r="C7546" t="s">
        <v>63</v>
      </c>
      <c r="D7546" t="s">
        <v>91</v>
      </c>
      <c r="E7546">
        <v>4023</v>
      </c>
      <c r="F7546">
        <v>4</v>
      </c>
    </row>
    <row r="7547" spans="1:6">
      <c r="A7547">
        <v>4829</v>
      </c>
      <c r="B7547">
        <v>20</v>
      </c>
      <c r="C7547" t="s">
        <v>63</v>
      </c>
      <c r="D7547" t="s">
        <v>91</v>
      </c>
      <c r="E7547">
        <v>5962</v>
      </c>
      <c r="F7547">
        <v>4</v>
      </c>
    </row>
    <row r="7548" spans="1:6">
      <c r="A7548">
        <v>4829</v>
      </c>
      <c r="B7548">
        <v>20</v>
      </c>
      <c r="C7548" t="s">
        <v>63</v>
      </c>
      <c r="D7548" t="s">
        <v>91</v>
      </c>
      <c r="E7548">
        <v>5377</v>
      </c>
      <c r="F7548">
        <v>4</v>
      </c>
    </row>
    <row r="7549" spans="1:6">
      <c r="A7549">
        <v>4829</v>
      </c>
      <c r="B7549">
        <v>20</v>
      </c>
      <c r="C7549" t="s">
        <v>63</v>
      </c>
      <c r="D7549" t="s">
        <v>91</v>
      </c>
      <c r="E7549">
        <v>3832</v>
      </c>
      <c r="F7549">
        <v>3</v>
      </c>
    </row>
    <row r="7550" spans="1:6">
      <c r="A7550">
        <v>4829</v>
      </c>
      <c r="B7550">
        <v>20</v>
      </c>
      <c r="C7550" t="s">
        <v>63</v>
      </c>
      <c r="D7550" t="s">
        <v>91</v>
      </c>
      <c r="E7550">
        <v>3862</v>
      </c>
      <c r="F7550">
        <v>3</v>
      </c>
    </row>
    <row r="7551" spans="1:6">
      <c r="A7551">
        <v>4829</v>
      </c>
      <c r="B7551">
        <v>20</v>
      </c>
      <c r="C7551" t="s">
        <v>63</v>
      </c>
      <c r="D7551" t="s">
        <v>91</v>
      </c>
      <c r="E7551">
        <v>5069</v>
      </c>
      <c r="F7551">
        <v>3</v>
      </c>
    </row>
    <row r="7552" spans="1:6">
      <c r="A7552">
        <v>4829</v>
      </c>
      <c r="B7552">
        <v>20</v>
      </c>
      <c r="C7552" t="s">
        <v>63</v>
      </c>
      <c r="D7552" t="s">
        <v>91</v>
      </c>
      <c r="E7552">
        <v>4548</v>
      </c>
      <c r="F7552">
        <v>3</v>
      </c>
    </row>
    <row r="7553" spans="1:6">
      <c r="A7553">
        <v>4829</v>
      </c>
      <c r="B7553">
        <v>20</v>
      </c>
      <c r="C7553" t="s">
        <v>63</v>
      </c>
      <c r="D7553" t="s">
        <v>91</v>
      </c>
      <c r="E7553">
        <v>3106</v>
      </c>
      <c r="F7553">
        <v>3</v>
      </c>
    </row>
    <row r="7554" spans="1:6">
      <c r="A7554">
        <v>4829</v>
      </c>
      <c r="B7554">
        <v>20</v>
      </c>
      <c r="C7554" t="s">
        <v>63</v>
      </c>
      <c r="D7554" t="s">
        <v>91</v>
      </c>
      <c r="E7554">
        <v>5829</v>
      </c>
      <c r="F7554">
        <v>2</v>
      </c>
    </row>
    <row r="7555" spans="1:6">
      <c r="A7555">
        <v>4829</v>
      </c>
      <c r="B7555">
        <v>20</v>
      </c>
      <c r="C7555" t="s">
        <v>63</v>
      </c>
      <c r="D7555" t="s">
        <v>91</v>
      </c>
      <c r="E7555">
        <v>2119</v>
      </c>
      <c r="F7555">
        <v>2</v>
      </c>
    </row>
    <row r="7556" spans="1:6">
      <c r="A7556">
        <v>4829</v>
      </c>
      <c r="B7556">
        <v>20</v>
      </c>
      <c r="C7556" t="s">
        <v>63</v>
      </c>
      <c r="D7556" t="s">
        <v>91</v>
      </c>
      <c r="E7556">
        <v>2808</v>
      </c>
      <c r="F7556">
        <v>2</v>
      </c>
    </row>
    <row r="7557" spans="1:6">
      <c r="A7557">
        <v>4829</v>
      </c>
      <c r="B7557">
        <v>20</v>
      </c>
      <c r="C7557" t="s">
        <v>63</v>
      </c>
      <c r="D7557" t="s">
        <v>91</v>
      </c>
      <c r="E7557">
        <v>5551</v>
      </c>
      <c r="F7557">
        <v>2</v>
      </c>
    </row>
    <row r="7558" spans="1:6">
      <c r="A7558">
        <v>4829</v>
      </c>
      <c r="B7558">
        <v>20</v>
      </c>
      <c r="C7558" t="s">
        <v>63</v>
      </c>
      <c r="D7558" t="s">
        <v>91</v>
      </c>
      <c r="E7558">
        <v>5261</v>
      </c>
      <c r="F7558">
        <v>2</v>
      </c>
    </row>
    <row r="7559" spans="1:6">
      <c r="A7559">
        <v>4829</v>
      </c>
      <c r="B7559">
        <v>20</v>
      </c>
      <c r="C7559" t="s">
        <v>63</v>
      </c>
      <c r="D7559" t="s">
        <v>91</v>
      </c>
      <c r="E7559">
        <v>1</v>
      </c>
      <c r="F7559">
        <v>2</v>
      </c>
    </row>
    <row r="7560" spans="1:6">
      <c r="A7560">
        <v>4829</v>
      </c>
      <c r="B7560">
        <v>20</v>
      </c>
      <c r="C7560" t="s">
        <v>63</v>
      </c>
      <c r="D7560" t="s">
        <v>91</v>
      </c>
      <c r="E7560">
        <v>4573</v>
      </c>
      <c r="F7560">
        <v>2</v>
      </c>
    </row>
    <row r="7561" spans="1:6">
      <c r="A7561">
        <v>4829</v>
      </c>
      <c r="B7561">
        <v>20</v>
      </c>
      <c r="C7561" t="s">
        <v>63</v>
      </c>
      <c r="D7561" t="s">
        <v>91</v>
      </c>
      <c r="E7561">
        <v>3270</v>
      </c>
      <c r="F7561">
        <v>2</v>
      </c>
    </row>
    <row r="7562" spans="1:6">
      <c r="A7562">
        <v>4829</v>
      </c>
      <c r="B7562">
        <v>20</v>
      </c>
      <c r="C7562" t="s">
        <v>63</v>
      </c>
      <c r="D7562" t="s">
        <v>91</v>
      </c>
      <c r="E7562">
        <v>5216</v>
      </c>
      <c r="F7562">
        <v>1</v>
      </c>
    </row>
    <row r="7563" spans="1:6">
      <c r="A7563">
        <v>4829</v>
      </c>
      <c r="B7563">
        <v>20</v>
      </c>
      <c r="C7563" t="s">
        <v>63</v>
      </c>
      <c r="D7563" t="s">
        <v>91</v>
      </c>
      <c r="E7563">
        <v>5367</v>
      </c>
      <c r="F7563">
        <v>1</v>
      </c>
    </row>
    <row r="7564" spans="1:6">
      <c r="A7564">
        <v>4829</v>
      </c>
      <c r="B7564">
        <v>20</v>
      </c>
      <c r="C7564" t="s">
        <v>63</v>
      </c>
      <c r="D7564" t="s">
        <v>91</v>
      </c>
      <c r="E7564">
        <v>3791</v>
      </c>
      <c r="F7564">
        <v>1</v>
      </c>
    </row>
    <row r="7565" spans="1:6">
      <c r="A7565">
        <v>4829</v>
      </c>
      <c r="B7565">
        <v>20</v>
      </c>
      <c r="C7565" t="s">
        <v>63</v>
      </c>
      <c r="D7565" t="s">
        <v>91</v>
      </c>
      <c r="E7565">
        <v>2491</v>
      </c>
      <c r="F7565">
        <v>1</v>
      </c>
    </row>
    <row r="7566" spans="1:6">
      <c r="A7566">
        <v>4829</v>
      </c>
      <c r="B7566">
        <v>20</v>
      </c>
      <c r="C7566" t="s">
        <v>63</v>
      </c>
      <c r="D7566" t="s">
        <v>91</v>
      </c>
      <c r="E7566">
        <v>5440</v>
      </c>
      <c r="F7566">
        <v>1</v>
      </c>
    </row>
    <row r="7567" spans="1:6">
      <c r="A7567">
        <v>4829</v>
      </c>
      <c r="B7567">
        <v>20</v>
      </c>
      <c r="C7567" t="s">
        <v>63</v>
      </c>
      <c r="D7567" t="s">
        <v>91</v>
      </c>
      <c r="E7567">
        <v>4107</v>
      </c>
      <c r="F7567">
        <v>1</v>
      </c>
    </row>
    <row r="7568" spans="1:6">
      <c r="A7568">
        <v>4829</v>
      </c>
      <c r="B7568">
        <v>20</v>
      </c>
      <c r="C7568" t="s">
        <v>63</v>
      </c>
      <c r="D7568" t="s">
        <v>91</v>
      </c>
      <c r="E7568">
        <v>4008</v>
      </c>
      <c r="F7568">
        <v>1</v>
      </c>
    </row>
    <row r="7569" spans="1:6">
      <c r="A7569">
        <v>4829</v>
      </c>
      <c r="B7569">
        <v>20</v>
      </c>
      <c r="C7569" t="s">
        <v>63</v>
      </c>
      <c r="D7569" t="s">
        <v>91</v>
      </c>
      <c r="E7569">
        <v>5298</v>
      </c>
      <c r="F7569">
        <v>1</v>
      </c>
    </row>
    <row r="7570" spans="1:6">
      <c r="A7570">
        <v>4829</v>
      </c>
      <c r="B7570">
        <v>20</v>
      </c>
      <c r="C7570" t="s">
        <v>63</v>
      </c>
      <c r="D7570" t="s">
        <v>91</v>
      </c>
      <c r="E7570">
        <v>3904</v>
      </c>
      <c r="F7570">
        <v>1</v>
      </c>
    </row>
    <row r="7571" spans="1:6">
      <c r="A7571">
        <v>4829</v>
      </c>
      <c r="B7571">
        <v>20</v>
      </c>
      <c r="C7571" t="s">
        <v>63</v>
      </c>
      <c r="D7571" t="s">
        <v>91</v>
      </c>
      <c r="E7571">
        <v>5013</v>
      </c>
      <c r="F7571">
        <v>1</v>
      </c>
    </row>
    <row r="7572" spans="1:6">
      <c r="A7572">
        <v>4829</v>
      </c>
      <c r="B7572">
        <v>20</v>
      </c>
      <c r="C7572" t="s">
        <v>63</v>
      </c>
      <c r="D7572" t="s">
        <v>91</v>
      </c>
      <c r="E7572">
        <v>2</v>
      </c>
      <c r="F7572">
        <v>1</v>
      </c>
    </row>
    <row r="7573" spans="1:6">
      <c r="A7573">
        <v>4829</v>
      </c>
      <c r="B7573">
        <v>20</v>
      </c>
      <c r="C7573" t="s">
        <v>63</v>
      </c>
      <c r="D7573" t="s">
        <v>91</v>
      </c>
      <c r="E7573">
        <v>3693</v>
      </c>
      <c r="F7573">
        <v>1</v>
      </c>
    </row>
    <row r="7574" spans="1:6">
      <c r="A7574">
        <v>4829</v>
      </c>
      <c r="B7574">
        <v>20</v>
      </c>
      <c r="C7574" t="s">
        <v>63</v>
      </c>
      <c r="D7574" t="s">
        <v>91</v>
      </c>
      <c r="E7574">
        <v>5697</v>
      </c>
      <c r="F7574">
        <v>1</v>
      </c>
    </row>
    <row r="7575" spans="1:6">
      <c r="A7575">
        <v>4829</v>
      </c>
      <c r="B7575">
        <v>20</v>
      </c>
      <c r="C7575" t="s">
        <v>63</v>
      </c>
      <c r="D7575" t="s">
        <v>91</v>
      </c>
      <c r="E7575">
        <v>3779</v>
      </c>
      <c r="F7575">
        <v>1</v>
      </c>
    </row>
    <row r="7576" spans="1:6">
      <c r="A7576">
        <v>4829</v>
      </c>
      <c r="B7576">
        <v>20</v>
      </c>
      <c r="C7576" t="s">
        <v>63</v>
      </c>
      <c r="D7576" t="s">
        <v>91</v>
      </c>
      <c r="E7576">
        <v>3478</v>
      </c>
      <c r="F7576">
        <v>1</v>
      </c>
    </row>
    <row r="7577" spans="1:6">
      <c r="A7577">
        <v>4829</v>
      </c>
      <c r="B7577">
        <v>20</v>
      </c>
      <c r="C7577" t="s">
        <v>63</v>
      </c>
      <c r="D7577" t="s">
        <v>91</v>
      </c>
      <c r="E7577">
        <v>3334</v>
      </c>
      <c r="F7577">
        <v>1</v>
      </c>
    </row>
    <row r="7578" spans="1:6">
      <c r="A7578">
        <v>4829</v>
      </c>
      <c r="B7578">
        <v>20</v>
      </c>
      <c r="C7578" t="s">
        <v>63</v>
      </c>
      <c r="D7578" t="s">
        <v>91</v>
      </c>
      <c r="E7578">
        <v>3734</v>
      </c>
      <c r="F7578">
        <v>1</v>
      </c>
    </row>
    <row r="7579" spans="1:6">
      <c r="A7579">
        <v>4829</v>
      </c>
      <c r="B7579">
        <v>20</v>
      </c>
      <c r="C7579" t="s">
        <v>63</v>
      </c>
      <c r="D7579" t="s">
        <v>91</v>
      </c>
      <c r="E7579">
        <v>4356</v>
      </c>
      <c r="F7579">
        <v>1</v>
      </c>
    </row>
    <row r="7580" spans="1:6">
      <c r="A7580">
        <v>4829</v>
      </c>
      <c r="B7580">
        <v>20</v>
      </c>
      <c r="C7580" t="s">
        <v>63</v>
      </c>
      <c r="D7580" t="s">
        <v>91</v>
      </c>
      <c r="E7580">
        <v>5250</v>
      </c>
      <c r="F7580">
        <v>1</v>
      </c>
    </row>
    <row r="7581" spans="1:6">
      <c r="A7581">
        <v>4829</v>
      </c>
      <c r="B7581">
        <v>20</v>
      </c>
      <c r="C7581" t="s">
        <v>63</v>
      </c>
      <c r="D7581" t="s">
        <v>91</v>
      </c>
      <c r="E7581">
        <v>4805</v>
      </c>
      <c r="F7581">
        <v>1</v>
      </c>
    </row>
    <row r="7582" spans="1:6">
      <c r="A7582">
        <v>4829</v>
      </c>
      <c r="B7582">
        <v>20</v>
      </c>
      <c r="C7582" t="s">
        <v>63</v>
      </c>
      <c r="D7582" t="s">
        <v>91</v>
      </c>
      <c r="E7582">
        <v>2087</v>
      </c>
      <c r="F7582">
        <v>1</v>
      </c>
    </row>
    <row r="7583" spans="1:6">
      <c r="A7583">
        <v>4829</v>
      </c>
      <c r="B7583">
        <v>20</v>
      </c>
      <c r="C7583" t="s">
        <v>63</v>
      </c>
      <c r="D7583" t="s">
        <v>91</v>
      </c>
      <c r="E7583">
        <v>2671</v>
      </c>
      <c r="F7583">
        <v>1</v>
      </c>
    </row>
    <row r="7584" spans="1:6">
      <c r="A7584">
        <v>4829</v>
      </c>
      <c r="B7584">
        <v>20</v>
      </c>
      <c r="C7584" t="s">
        <v>63</v>
      </c>
      <c r="D7584" t="s">
        <v>91</v>
      </c>
      <c r="E7584">
        <v>3398</v>
      </c>
      <c r="F7584">
        <v>1</v>
      </c>
    </row>
    <row r="7585" spans="1:6">
      <c r="A7585">
        <v>4829</v>
      </c>
      <c r="B7585">
        <v>20</v>
      </c>
      <c r="C7585" t="s">
        <v>63</v>
      </c>
      <c r="D7585" t="s">
        <v>91</v>
      </c>
      <c r="E7585">
        <v>3063</v>
      </c>
      <c r="F7585">
        <v>1</v>
      </c>
    </row>
    <row r="7586" spans="1:6">
      <c r="A7586">
        <v>4829</v>
      </c>
      <c r="B7586">
        <v>20</v>
      </c>
      <c r="C7586" t="s">
        <v>63</v>
      </c>
      <c r="D7586" t="s">
        <v>91</v>
      </c>
      <c r="E7586">
        <v>5512</v>
      </c>
      <c r="F7586">
        <v>1</v>
      </c>
    </row>
    <row r="7587" spans="1:6">
      <c r="A7587">
        <v>4829</v>
      </c>
      <c r="B7587">
        <v>20</v>
      </c>
      <c r="C7587" t="s">
        <v>63</v>
      </c>
      <c r="D7587" t="s">
        <v>91</v>
      </c>
      <c r="E7587">
        <v>2144</v>
      </c>
      <c r="F7587">
        <v>1</v>
      </c>
    </row>
    <row r="7588" spans="1:6">
      <c r="A7588">
        <v>4829</v>
      </c>
      <c r="B7588">
        <v>20</v>
      </c>
      <c r="C7588" t="s">
        <v>63</v>
      </c>
      <c r="D7588" t="s">
        <v>91</v>
      </c>
      <c r="E7588">
        <v>5195</v>
      </c>
      <c r="F7588">
        <v>1</v>
      </c>
    </row>
    <row r="7589" spans="1:6">
      <c r="A7589">
        <v>4829</v>
      </c>
      <c r="B7589">
        <v>20</v>
      </c>
      <c r="C7589" t="s">
        <v>63</v>
      </c>
      <c r="D7589" t="s">
        <v>91</v>
      </c>
      <c r="E7589">
        <v>2569</v>
      </c>
      <c r="F7589">
        <v>1</v>
      </c>
    </row>
    <row r="7590" spans="1:6">
      <c r="A7590">
        <v>4829</v>
      </c>
      <c r="B7590">
        <v>20</v>
      </c>
      <c r="C7590" t="s">
        <v>63</v>
      </c>
      <c r="D7590" t="s">
        <v>91</v>
      </c>
      <c r="E7590">
        <v>4028</v>
      </c>
      <c r="F7590">
        <v>1</v>
      </c>
    </row>
    <row r="7591" spans="1:6">
      <c r="A7591">
        <v>4829</v>
      </c>
      <c r="B7591">
        <v>20</v>
      </c>
      <c r="C7591" t="s">
        <v>63</v>
      </c>
      <c r="D7591" t="s">
        <v>91</v>
      </c>
      <c r="E7591">
        <v>5283</v>
      </c>
      <c r="F7591">
        <v>1</v>
      </c>
    </row>
    <row r="7592" spans="1:6">
      <c r="A7592">
        <v>4829</v>
      </c>
      <c r="B7592">
        <v>20</v>
      </c>
      <c r="C7592" t="s">
        <v>63</v>
      </c>
      <c r="D7592" t="s">
        <v>91</v>
      </c>
      <c r="E7592">
        <v>2951</v>
      </c>
      <c r="F7592">
        <v>1</v>
      </c>
    </row>
    <row r="7593" spans="1:6">
      <c r="A7593">
        <v>4829</v>
      </c>
      <c r="B7593">
        <v>20</v>
      </c>
      <c r="C7593" t="s">
        <v>63</v>
      </c>
      <c r="D7593" t="s">
        <v>91</v>
      </c>
      <c r="E7593">
        <v>3986</v>
      </c>
      <c r="F7593">
        <v>1</v>
      </c>
    </row>
    <row r="7594" spans="1:6">
      <c r="A7594">
        <v>4829</v>
      </c>
      <c r="B7594">
        <v>20</v>
      </c>
      <c r="C7594" t="s">
        <v>63</v>
      </c>
      <c r="D7594" t="s">
        <v>91</v>
      </c>
      <c r="E7594">
        <v>5654</v>
      </c>
      <c r="F7594">
        <v>1</v>
      </c>
    </row>
    <row r="7595" spans="1:6">
      <c r="A7595">
        <v>4829</v>
      </c>
      <c r="B7595">
        <v>20</v>
      </c>
      <c r="C7595" t="s">
        <v>63</v>
      </c>
      <c r="D7595" t="s">
        <v>91</v>
      </c>
      <c r="E7595">
        <v>1145</v>
      </c>
      <c r="F7595">
        <v>1</v>
      </c>
    </row>
    <row r="7596" spans="1:6">
      <c r="A7596">
        <v>4829</v>
      </c>
      <c r="B7596">
        <v>20</v>
      </c>
      <c r="C7596" t="s">
        <v>63</v>
      </c>
      <c r="D7596" t="s">
        <v>91</v>
      </c>
      <c r="E7596">
        <v>2227</v>
      </c>
      <c r="F7596">
        <v>1</v>
      </c>
    </row>
    <row r="7597" spans="1:6">
      <c r="A7597">
        <v>4829</v>
      </c>
      <c r="B7597">
        <v>20</v>
      </c>
      <c r="C7597" t="s">
        <v>62</v>
      </c>
      <c r="D7597" t="s">
        <v>91</v>
      </c>
      <c r="E7597">
        <v>3130</v>
      </c>
      <c r="F7597">
        <v>167</v>
      </c>
    </row>
    <row r="7598" spans="1:6">
      <c r="A7598">
        <v>4829</v>
      </c>
      <c r="B7598">
        <v>20</v>
      </c>
      <c r="C7598" t="s">
        <v>62</v>
      </c>
      <c r="D7598" t="s">
        <v>91</v>
      </c>
      <c r="E7598">
        <v>3233</v>
      </c>
      <c r="F7598">
        <v>140</v>
      </c>
    </row>
    <row r="7599" spans="1:6">
      <c r="A7599">
        <v>4829</v>
      </c>
      <c r="B7599">
        <v>20</v>
      </c>
      <c r="C7599" t="s">
        <v>62</v>
      </c>
      <c r="D7599" t="s">
        <v>91</v>
      </c>
      <c r="E7599">
        <v>1126</v>
      </c>
      <c r="F7599">
        <v>41</v>
      </c>
    </row>
    <row r="7600" spans="1:6">
      <c r="A7600">
        <v>4829</v>
      </c>
      <c r="B7600">
        <v>20</v>
      </c>
      <c r="C7600" t="s">
        <v>62</v>
      </c>
      <c r="D7600" t="s">
        <v>91</v>
      </c>
      <c r="E7600">
        <v>4689</v>
      </c>
      <c r="F7600">
        <v>33</v>
      </c>
    </row>
    <row r="7601" spans="1:6">
      <c r="A7601">
        <v>4829</v>
      </c>
      <c r="B7601">
        <v>20</v>
      </c>
      <c r="C7601" t="s">
        <v>62</v>
      </c>
      <c r="D7601" t="s">
        <v>91</v>
      </c>
      <c r="E7601">
        <v>1301</v>
      </c>
      <c r="F7601">
        <v>23</v>
      </c>
    </row>
    <row r="7602" spans="1:6">
      <c r="A7602">
        <v>4829</v>
      </c>
      <c r="B7602">
        <v>20</v>
      </c>
      <c r="C7602" t="s">
        <v>62</v>
      </c>
      <c r="D7602" t="s">
        <v>91</v>
      </c>
      <c r="E7602">
        <v>3752</v>
      </c>
      <c r="F7602">
        <v>11</v>
      </c>
    </row>
    <row r="7603" spans="1:6">
      <c r="A7603">
        <v>4829</v>
      </c>
      <c r="B7603">
        <v>20</v>
      </c>
      <c r="C7603" t="s">
        <v>62</v>
      </c>
      <c r="D7603" t="s">
        <v>91</v>
      </c>
      <c r="E7603">
        <v>2435</v>
      </c>
      <c r="F7603">
        <v>10</v>
      </c>
    </row>
    <row r="7604" spans="1:6">
      <c r="A7604">
        <v>4829</v>
      </c>
      <c r="B7604">
        <v>20</v>
      </c>
      <c r="C7604" t="s">
        <v>62</v>
      </c>
      <c r="D7604" t="s">
        <v>91</v>
      </c>
      <c r="E7604">
        <v>1090</v>
      </c>
      <c r="F7604">
        <v>10</v>
      </c>
    </row>
    <row r="7605" spans="1:6">
      <c r="A7605">
        <v>4829</v>
      </c>
      <c r="B7605">
        <v>20</v>
      </c>
      <c r="C7605" t="s">
        <v>62</v>
      </c>
      <c r="D7605" t="s">
        <v>91</v>
      </c>
      <c r="E7605">
        <v>4315</v>
      </c>
      <c r="F7605">
        <v>9</v>
      </c>
    </row>
    <row r="7606" spans="1:6">
      <c r="A7606">
        <v>4829</v>
      </c>
      <c r="B7606">
        <v>20</v>
      </c>
      <c r="C7606" t="s">
        <v>62</v>
      </c>
      <c r="D7606" t="s">
        <v>91</v>
      </c>
      <c r="E7606">
        <v>2119</v>
      </c>
      <c r="F7606">
        <v>7</v>
      </c>
    </row>
    <row r="7607" spans="1:6">
      <c r="A7607">
        <v>4829</v>
      </c>
      <c r="B7607">
        <v>20</v>
      </c>
      <c r="C7607" t="s">
        <v>62</v>
      </c>
      <c r="D7607" t="s">
        <v>91</v>
      </c>
      <c r="E7607">
        <v>5828</v>
      </c>
      <c r="F7607">
        <v>6</v>
      </c>
    </row>
    <row r="7608" spans="1:6">
      <c r="A7608">
        <v>4829</v>
      </c>
      <c r="B7608">
        <v>20</v>
      </c>
      <c r="C7608" t="s">
        <v>62</v>
      </c>
      <c r="D7608" t="s">
        <v>91</v>
      </c>
      <c r="E7608">
        <v>5237</v>
      </c>
      <c r="F7608">
        <v>6</v>
      </c>
    </row>
    <row r="7609" spans="1:6">
      <c r="A7609">
        <v>4829</v>
      </c>
      <c r="B7609">
        <v>20</v>
      </c>
      <c r="C7609" t="s">
        <v>62</v>
      </c>
      <c r="D7609" t="s">
        <v>91</v>
      </c>
      <c r="E7609">
        <v>4694</v>
      </c>
      <c r="F7609">
        <v>5</v>
      </c>
    </row>
    <row r="7610" spans="1:6">
      <c r="A7610">
        <v>4829</v>
      </c>
      <c r="B7610">
        <v>20</v>
      </c>
      <c r="C7610" t="s">
        <v>62</v>
      </c>
      <c r="D7610" t="s">
        <v>91</v>
      </c>
      <c r="E7610">
        <v>2531</v>
      </c>
      <c r="F7610">
        <v>5</v>
      </c>
    </row>
    <row r="7611" spans="1:6">
      <c r="A7611">
        <v>4829</v>
      </c>
      <c r="B7611">
        <v>20</v>
      </c>
      <c r="C7611" t="s">
        <v>62</v>
      </c>
      <c r="D7611" t="s">
        <v>91</v>
      </c>
      <c r="E7611">
        <v>3424</v>
      </c>
      <c r="F7611">
        <v>5</v>
      </c>
    </row>
    <row r="7612" spans="1:6">
      <c r="A7612">
        <v>4829</v>
      </c>
      <c r="B7612">
        <v>20</v>
      </c>
      <c r="C7612" t="s">
        <v>62</v>
      </c>
      <c r="D7612" t="s">
        <v>91</v>
      </c>
      <c r="E7612">
        <v>4845</v>
      </c>
      <c r="F7612">
        <v>5</v>
      </c>
    </row>
    <row r="7613" spans="1:6">
      <c r="A7613">
        <v>4829</v>
      </c>
      <c r="B7613">
        <v>20</v>
      </c>
      <c r="C7613" t="s">
        <v>62</v>
      </c>
      <c r="D7613" t="s">
        <v>91</v>
      </c>
      <c r="E7613">
        <v>4805</v>
      </c>
      <c r="F7613">
        <v>5</v>
      </c>
    </row>
    <row r="7614" spans="1:6">
      <c r="A7614">
        <v>4829</v>
      </c>
      <c r="B7614">
        <v>20</v>
      </c>
      <c r="C7614" t="s">
        <v>62</v>
      </c>
      <c r="D7614" t="s">
        <v>91</v>
      </c>
      <c r="E7614">
        <v>5442</v>
      </c>
      <c r="F7614">
        <v>4</v>
      </c>
    </row>
    <row r="7615" spans="1:6">
      <c r="A7615">
        <v>4829</v>
      </c>
      <c r="B7615">
        <v>20</v>
      </c>
      <c r="C7615" t="s">
        <v>62</v>
      </c>
      <c r="D7615" t="s">
        <v>91</v>
      </c>
      <c r="E7615">
        <v>4533</v>
      </c>
      <c r="F7615">
        <v>4</v>
      </c>
    </row>
    <row r="7616" spans="1:6">
      <c r="A7616">
        <v>4829</v>
      </c>
      <c r="B7616">
        <v>20</v>
      </c>
      <c r="C7616" t="s">
        <v>62</v>
      </c>
      <c r="D7616" t="s">
        <v>91</v>
      </c>
      <c r="E7616">
        <v>1263</v>
      </c>
      <c r="F7616">
        <v>4</v>
      </c>
    </row>
    <row r="7617" spans="1:6">
      <c r="A7617">
        <v>4829</v>
      </c>
      <c r="B7617">
        <v>20</v>
      </c>
      <c r="C7617" t="s">
        <v>62</v>
      </c>
      <c r="D7617" t="s">
        <v>91</v>
      </c>
      <c r="E7617">
        <v>163</v>
      </c>
      <c r="F7617">
        <v>4</v>
      </c>
    </row>
    <row r="7618" spans="1:6">
      <c r="A7618">
        <v>4829</v>
      </c>
      <c r="B7618">
        <v>20</v>
      </c>
      <c r="C7618" t="s">
        <v>62</v>
      </c>
      <c r="D7618" t="s">
        <v>91</v>
      </c>
      <c r="E7618">
        <v>3832</v>
      </c>
      <c r="F7618">
        <v>4</v>
      </c>
    </row>
    <row r="7619" spans="1:6">
      <c r="A7619">
        <v>4829</v>
      </c>
      <c r="B7619">
        <v>20</v>
      </c>
      <c r="C7619" t="s">
        <v>62</v>
      </c>
      <c r="D7619" t="s">
        <v>91</v>
      </c>
      <c r="E7619">
        <v>2808</v>
      </c>
      <c r="F7619">
        <v>4</v>
      </c>
    </row>
    <row r="7620" spans="1:6">
      <c r="A7620">
        <v>4829</v>
      </c>
      <c r="B7620">
        <v>20</v>
      </c>
      <c r="C7620" t="s">
        <v>62</v>
      </c>
      <c r="D7620" t="s">
        <v>91</v>
      </c>
      <c r="E7620">
        <v>5829</v>
      </c>
      <c r="F7620">
        <v>4</v>
      </c>
    </row>
    <row r="7621" spans="1:6">
      <c r="A7621">
        <v>4829</v>
      </c>
      <c r="B7621">
        <v>20</v>
      </c>
      <c r="C7621" t="s">
        <v>62</v>
      </c>
      <c r="D7621" t="s">
        <v>91</v>
      </c>
      <c r="E7621">
        <v>3862</v>
      </c>
      <c r="F7621">
        <v>4</v>
      </c>
    </row>
    <row r="7622" spans="1:6">
      <c r="A7622">
        <v>4829</v>
      </c>
      <c r="B7622">
        <v>20</v>
      </c>
      <c r="C7622" t="s">
        <v>62</v>
      </c>
      <c r="D7622" t="s">
        <v>91</v>
      </c>
      <c r="E7622">
        <v>2491</v>
      </c>
      <c r="F7622">
        <v>4</v>
      </c>
    </row>
    <row r="7623" spans="1:6">
      <c r="A7623">
        <v>4829</v>
      </c>
      <c r="B7623">
        <v>20</v>
      </c>
      <c r="C7623" t="s">
        <v>62</v>
      </c>
      <c r="D7623" t="s">
        <v>91</v>
      </c>
      <c r="E7623">
        <v>191</v>
      </c>
      <c r="F7623">
        <v>4</v>
      </c>
    </row>
    <row r="7624" spans="1:6">
      <c r="A7624">
        <v>4829</v>
      </c>
      <c r="B7624">
        <v>20</v>
      </c>
      <c r="C7624" t="s">
        <v>62</v>
      </c>
      <c r="D7624" t="s">
        <v>91</v>
      </c>
      <c r="E7624">
        <v>3270</v>
      </c>
      <c r="F7624">
        <v>3</v>
      </c>
    </row>
    <row r="7625" spans="1:6">
      <c r="A7625">
        <v>4829</v>
      </c>
      <c r="B7625">
        <v>20</v>
      </c>
      <c r="C7625" t="s">
        <v>62</v>
      </c>
      <c r="D7625" t="s">
        <v>91</v>
      </c>
      <c r="E7625">
        <v>2861</v>
      </c>
      <c r="F7625">
        <v>3</v>
      </c>
    </row>
    <row r="7626" spans="1:6">
      <c r="A7626">
        <v>4829</v>
      </c>
      <c r="B7626">
        <v>20</v>
      </c>
      <c r="C7626" t="s">
        <v>62</v>
      </c>
      <c r="D7626" t="s">
        <v>91</v>
      </c>
      <c r="E7626">
        <v>3673</v>
      </c>
      <c r="F7626">
        <v>3</v>
      </c>
    </row>
    <row r="7627" spans="1:6">
      <c r="A7627">
        <v>4829</v>
      </c>
      <c r="B7627">
        <v>20</v>
      </c>
      <c r="C7627" t="s">
        <v>62</v>
      </c>
      <c r="D7627" t="s">
        <v>91</v>
      </c>
      <c r="E7627">
        <v>5681</v>
      </c>
      <c r="F7627">
        <v>3</v>
      </c>
    </row>
    <row r="7628" spans="1:6">
      <c r="A7628">
        <v>4829</v>
      </c>
      <c r="B7628">
        <v>20</v>
      </c>
      <c r="C7628" t="s">
        <v>62</v>
      </c>
      <c r="D7628" t="s">
        <v>91</v>
      </c>
      <c r="E7628">
        <v>1335</v>
      </c>
      <c r="F7628">
        <v>3</v>
      </c>
    </row>
    <row r="7629" spans="1:6">
      <c r="A7629">
        <v>4829</v>
      </c>
      <c r="B7629">
        <v>20</v>
      </c>
      <c r="C7629" t="s">
        <v>62</v>
      </c>
      <c r="D7629" t="s">
        <v>91</v>
      </c>
      <c r="E7629">
        <v>5440</v>
      </c>
      <c r="F7629">
        <v>3</v>
      </c>
    </row>
    <row r="7630" spans="1:6">
      <c r="A7630">
        <v>4829</v>
      </c>
      <c r="B7630">
        <v>20</v>
      </c>
      <c r="C7630" t="s">
        <v>62</v>
      </c>
      <c r="D7630" t="s">
        <v>91</v>
      </c>
      <c r="E7630">
        <v>5569</v>
      </c>
      <c r="F7630">
        <v>3</v>
      </c>
    </row>
    <row r="7631" spans="1:6">
      <c r="A7631">
        <v>4829</v>
      </c>
      <c r="B7631">
        <v>20</v>
      </c>
      <c r="C7631" t="s">
        <v>62</v>
      </c>
      <c r="D7631" t="s">
        <v>91</v>
      </c>
      <c r="E7631">
        <v>2931</v>
      </c>
      <c r="F7631">
        <v>3</v>
      </c>
    </row>
    <row r="7632" spans="1:6">
      <c r="A7632">
        <v>4829</v>
      </c>
      <c r="B7632">
        <v>20</v>
      </c>
      <c r="C7632" t="s">
        <v>62</v>
      </c>
      <c r="D7632" t="s">
        <v>91</v>
      </c>
      <c r="E7632">
        <v>3334</v>
      </c>
      <c r="F7632">
        <v>3</v>
      </c>
    </row>
    <row r="7633" spans="1:6">
      <c r="A7633">
        <v>4829</v>
      </c>
      <c r="B7633">
        <v>20</v>
      </c>
      <c r="C7633" t="s">
        <v>62</v>
      </c>
      <c r="D7633" t="s">
        <v>91</v>
      </c>
      <c r="E7633">
        <v>2671</v>
      </c>
      <c r="F7633">
        <v>2</v>
      </c>
    </row>
    <row r="7634" spans="1:6">
      <c r="A7634">
        <v>4829</v>
      </c>
      <c r="B7634">
        <v>20</v>
      </c>
      <c r="C7634" t="s">
        <v>62</v>
      </c>
      <c r="D7634" t="s">
        <v>91</v>
      </c>
      <c r="E7634">
        <v>4020</v>
      </c>
      <c r="F7634">
        <v>2</v>
      </c>
    </row>
    <row r="7635" spans="1:6">
      <c r="A7635">
        <v>4829</v>
      </c>
      <c r="B7635">
        <v>20</v>
      </c>
      <c r="C7635" t="s">
        <v>62</v>
      </c>
      <c r="D7635" t="s">
        <v>91</v>
      </c>
      <c r="E7635">
        <v>1161</v>
      </c>
      <c r="F7635">
        <v>2</v>
      </c>
    </row>
    <row r="7636" spans="1:6">
      <c r="A7636">
        <v>4829</v>
      </c>
      <c r="B7636">
        <v>20</v>
      </c>
      <c r="C7636" t="s">
        <v>62</v>
      </c>
      <c r="D7636" t="s">
        <v>91</v>
      </c>
      <c r="E7636">
        <v>4233</v>
      </c>
      <c r="F7636">
        <v>2</v>
      </c>
    </row>
    <row r="7637" spans="1:6">
      <c r="A7637">
        <v>4829</v>
      </c>
      <c r="B7637">
        <v>20</v>
      </c>
      <c r="C7637" t="s">
        <v>62</v>
      </c>
      <c r="D7637" t="s">
        <v>91</v>
      </c>
      <c r="E7637">
        <v>5100</v>
      </c>
      <c r="F7637">
        <v>2</v>
      </c>
    </row>
    <row r="7638" spans="1:6">
      <c r="A7638">
        <v>4829</v>
      </c>
      <c r="B7638">
        <v>20</v>
      </c>
      <c r="C7638" t="s">
        <v>62</v>
      </c>
      <c r="D7638" t="s">
        <v>91</v>
      </c>
      <c r="E7638">
        <v>5069</v>
      </c>
      <c r="F7638">
        <v>2</v>
      </c>
    </row>
    <row r="7639" spans="1:6">
      <c r="A7639">
        <v>4829</v>
      </c>
      <c r="B7639">
        <v>20</v>
      </c>
      <c r="C7639" t="s">
        <v>62</v>
      </c>
      <c r="D7639" t="s">
        <v>91</v>
      </c>
      <c r="E7639">
        <v>1217</v>
      </c>
      <c r="F7639">
        <v>2</v>
      </c>
    </row>
    <row r="7640" spans="1:6">
      <c r="A7640">
        <v>4829</v>
      </c>
      <c r="B7640">
        <v>20</v>
      </c>
      <c r="C7640" t="s">
        <v>62</v>
      </c>
      <c r="D7640" t="s">
        <v>91</v>
      </c>
      <c r="E7640">
        <v>2963</v>
      </c>
      <c r="F7640">
        <v>2</v>
      </c>
    </row>
    <row r="7641" spans="1:6">
      <c r="A7641">
        <v>4829</v>
      </c>
      <c r="B7641">
        <v>20</v>
      </c>
      <c r="C7641" t="s">
        <v>62</v>
      </c>
      <c r="D7641" t="s">
        <v>91</v>
      </c>
      <c r="E7641">
        <v>4356</v>
      </c>
      <c r="F7641">
        <v>2</v>
      </c>
    </row>
    <row r="7642" spans="1:6">
      <c r="A7642">
        <v>4829</v>
      </c>
      <c r="B7642">
        <v>20</v>
      </c>
      <c r="C7642" t="s">
        <v>62</v>
      </c>
      <c r="D7642" t="s">
        <v>91</v>
      </c>
      <c r="E7642">
        <v>2894</v>
      </c>
      <c r="F7642">
        <v>1</v>
      </c>
    </row>
    <row r="7643" spans="1:6">
      <c r="A7643">
        <v>4829</v>
      </c>
      <c r="B7643">
        <v>20</v>
      </c>
      <c r="C7643" t="s">
        <v>62</v>
      </c>
      <c r="D7643" t="s">
        <v>91</v>
      </c>
      <c r="E7643">
        <v>2</v>
      </c>
      <c r="F7643">
        <v>1</v>
      </c>
    </row>
    <row r="7644" spans="1:6">
      <c r="A7644">
        <v>4829</v>
      </c>
      <c r="B7644">
        <v>20</v>
      </c>
      <c r="C7644" t="s">
        <v>62</v>
      </c>
      <c r="D7644" t="s">
        <v>91</v>
      </c>
      <c r="E7644">
        <v>5526</v>
      </c>
      <c r="F7644">
        <v>1</v>
      </c>
    </row>
    <row r="7645" spans="1:6">
      <c r="A7645">
        <v>4829</v>
      </c>
      <c r="B7645">
        <v>20</v>
      </c>
      <c r="C7645" t="s">
        <v>62</v>
      </c>
      <c r="D7645" t="s">
        <v>91</v>
      </c>
      <c r="E7645">
        <v>1</v>
      </c>
      <c r="F7645">
        <v>1</v>
      </c>
    </row>
    <row r="7646" spans="1:6">
      <c r="A7646">
        <v>4829</v>
      </c>
      <c r="B7646">
        <v>20</v>
      </c>
      <c r="C7646" t="s">
        <v>62</v>
      </c>
      <c r="D7646" t="s">
        <v>91</v>
      </c>
      <c r="E7646">
        <v>5995</v>
      </c>
      <c r="F7646">
        <v>1</v>
      </c>
    </row>
    <row r="7647" spans="1:6">
      <c r="A7647">
        <v>4829</v>
      </c>
      <c r="B7647">
        <v>20</v>
      </c>
      <c r="C7647" t="s">
        <v>62</v>
      </c>
      <c r="D7647" t="s">
        <v>91</v>
      </c>
      <c r="E7647">
        <v>2239</v>
      </c>
      <c r="F7647">
        <v>1</v>
      </c>
    </row>
    <row r="7648" spans="1:6">
      <c r="A7648">
        <v>4829</v>
      </c>
      <c r="B7648">
        <v>20</v>
      </c>
      <c r="C7648" t="s">
        <v>62</v>
      </c>
      <c r="D7648" t="s">
        <v>91</v>
      </c>
      <c r="E7648">
        <v>3070</v>
      </c>
      <c r="F7648">
        <v>1</v>
      </c>
    </row>
    <row r="7649" spans="1:6">
      <c r="A7649">
        <v>4829</v>
      </c>
      <c r="B7649">
        <v>20</v>
      </c>
      <c r="C7649" t="s">
        <v>62</v>
      </c>
      <c r="D7649" t="s">
        <v>91</v>
      </c>
      <c r="E7649">
        <v>2889</v>
      </c>
      <c r="F7649">
        <v>1</v>
      </c>
    </row>
    <row r="7650" spans="1:6">
      <c r="A7650">
        <v>4829</v>
      </c>
      <c r="B7650">
        <v>20</v>
      </c>
      <c r="C7650" t="s">
        <v>62</v>
      </c>
      <c r="D7650" t="s">
        <v>91</v>
      </c>
      <c r="E7650">
        <v>1267</v>
      </c>
      <c r="F7650">
        <v>1</v>
      </c>
    </row>
    <row r="7651" spans="1:6">
      <c r="A7651">
        <v>4829</v>
      </c>
      <c r="B7651">
        <v>20</v>
      </c>
      <c r="C7651" t="s">
        <v>62</v>
      </c>
      <c r="D7651" t="s">
        <v>91</v>
      </c>
      <c r="E7651">
        <v>4462</v>
      </c>
      <c r="F7651">
        <v>1</v>
      </c>
    </row>
    <row r="7652" spans="1:6">
      <c r="A7652">
        <v>4829</v>
      </c>
      <c r="B7652">
        <v>20</v>
      </c>
      <c r="C7652" t="s">
        <v>62</v>
      </c>
      <c r="D7652" t="s">
        <v>91</v>
      </c>
      <c r="E7652">
        <v>5881</v>
      </c>
      <c r="F7652">
        <v>1</v>
      </c>
    </row>
    <row r="7653" spans="1:6">
      <c r="A7653">
        <v>4829</v>
      </c>
      <c r="B7653">
        <v>20</v>
      </c>
      <c r="C7653" t="s">
        <v>62</v>
      </c>
      <c r="D7653" t="s">
        <v>91</v>
      </c>
      <c r="E7653">
        <v>3398</v>
      </c>
      <c r="F7653">
        <v>1</v>
      </c>
    </row>
    <row r="7654" spans="1:6">
      <c r="A7654">
        <v>4829</v>
      </c>
      <c r="B7654">
        <v>20</v>
      </c>
      <c r="C7654" t="s">
        <v>62</v>
      </c>
      <c r="D7654" t="s">
        <v>91</v>
      </c>
      <c r="E7654">
        <v>4698</v>
      </c>
      <c r="F7654">
        <v>1</v>
      </c>
    </row>
    <row r="7655" spans="1:6">
      <c r="A7655">
        <v>4829</v>
      </c>
      <c r="B7655">
        <v>20</v>
      </c>
      <c r="C7655" t="s">
        <v>62</v>
      </c>
      <c r="D7655" t="s">
        <v>91</v>
      </c>
      <c r="E7655">
        <v>4543</v>
      </c>
      <c r="F7655">
        <v>1</v>
      </c>
    </row>
    <row r="7656" spans="1:6">
      <c r="A7656">
        <v>4829</v>
      </c>
      <c r="B7656">
        <v>20</v>
      </c>
      <c r="C7656" t="s">
        <v>62</v>
      </c>
      <c r="D7656" t="s">
        <v>91</v>
      </c>
      <c r="E7656">
        <v>4583</v>
      </c>
      <c r="F7656">
        <v>1</v>
      </c>
    </row>
    <row r="7657" spans="1:6">
      <c r="A7657">
        <v>4829</v>
      </c>
      <c r="B7657">
        <v>20</v>
      </c>
      <c r="C7657" t="s">
        <v>62</v>
      </c>
      <c r="D7657" t="s">
        <v>91</v>
      </c>
      <c r="E7657">
        <v>3507</v>
      </c>
      <c r="F7657">
        <v>1</v>
      </c>
    </row>
    <row r="7658" spans="1:6">
      <c r="A7658">
        <v>4829</v>
      </c>
      <c r="B7658">
        <v>20</v>
      </c>
      <c r="C7658" t="s">
        <v>62</v>
      </c>
      <c r="D7658" t="s">
        <v>91</v>
      </c>
      <c r="E7658">
        <v>5377</v>
      </c>
      <c r="F7658">
        <v>1</v>
      </c>
    </row>
    <row r="7659" spans="1:6">
      <c r="A7659">
        <v>4829</v>
      </c>
      <c r="B7659">
        <v>20</v>
      </c>
      <c r="C7659" t="s">
        <v>62</v>
      </c>
      <c r="D7659" t="s">
        <v>91</v>
      </c>
      <c r="E7659">
        <v>2571</v>
      </c>
      <c r="F7659">
        <v>1</v>
      </c>
    </row>
    <row r="7660" spans="1:6">
      <c r="A7660">
        <v>4829</v>
      </c>
      <c r="B7660">
        <v>20</v>
      </c>
      <c r="C7660" t="s">
        <v>62</v>
      </c>
      <c r="D7660" t="s">
        <v>91</v>
      </c>
      <c r="E7660">
        <v>2411</v>
      </c>
      <c r="F7660">
        <v>1</v>
      </c>
    </row>
    <row r="7661" spans="1:6">
      <c r="A7661">
        <v>4829</v>
      </c>
      <c r="B7661">
        <v>20</v>
      </c>
      <c r="C7661" t="s">
        <v>62</v>
      </c>
      <c r="D7661" t="s">
        <v>91</v>
      </c>
      <c r="E7661">
        <v>4573</v>
      </c>
      <c r="F7661">
        <v>1</v>
      </c>
    </row>
    <row r="7662" spans="1:6">
      <c r="A7662">
        <v>4829</v>
      </c>
      <c r="B7662">
        <v>20</v>
      </c>
      <c r="C7662" t="s">
        <v>62</v>
      </c>
      <c r="D7662" t="s">
        <v>91</v>
      </c>
      <c r="E7662">
        <v>5962</v>
      </c>
      <c r="F7662">
        <v>1</v>
      </c>
    </row>
    <row r="7663" spans="1:6">
      <c r="A7663">
        <v>4829</v>
      </c>
      <c r="B7663">
        <v>20</v>
      </c>
      <c r="C7663" t="s">
        <v>62</v>
      </c>
      <c r="D7663" t="s">
        <v>91</v>
      </c>
      <c r="E7663">
        <v>4857</v>
      </c>
      <c r="F7663">
        <v>1</v>
      </c>
    </row>
    <row r="7664" spans="1:6">
      <c r="A7664">
        <v>4829</v>
      </c>
      <c r="B7664">
        <v>20</v>
      </c>
      <c r="C7664" t="s">
        <v>62</v>
      </c>
      <c r="D7664" t="s">
        <v>91</v>
      </c>
      <c r="E7664">
        <v>5551</v>
      </c>
      <c r="F7664">
        <v>1</v>
      </c>
    </row>
    <row r="7665" spans="1:6">
      <c r="A7665">
        <v>4829</v>
      </c>
      <c r="B7665">
        <v>20</v>
      </c>
      <c r="C7665" t="s">
        <v>62</v>
      </c>
      <c r="D7665" t="s">
        <v>91</v>
      </c>
      <c r="E7665">
        <v>5047</v>
      </c>
      <c r="F7665">
        <v>1</v>
      </c>
    </row>
    <row r="7666" spans="1:6">
      <c r="A7666">
        <v>4829</v>
      </c>
      <c r="B7666">
        <v>20</v>
      </c>
      <c r="C7666" t="s">
        <v>62</v>
      </c>
      <c r="D7666" t="s">
        <v>91</v>
      </c>
      <c r="E7666">
        <v>4765</v>
      </c>
      <c r="F7666">
        <v>1</v>
      </c>
    </row>
    <row r="7667" spans="1:6">
      <c r="A7667">
        <v>4829</v>
      </c>
      <c r="B7667">
        <v>20</v>
      </c>
      <c r="C7667" t="s">
        <v>62</v>
      </c>
      <c r="D7667" t="s">
        <v>91</v>
      </c>
      <c r="E7667">
        <v>1251</v>
      </c>
      <c r="F7667">
        <v>1</v>
      </c>
    </row>
    <row r="7668" spans="1:6">
      <c r="A7668">
        <v>4829</v>
      </c>
      <c r="B7668">
        <v>20</v>
      </c>
      <c r="C7668" t="s">
        <v>62</v>
      </c>
      <c r="D7668" t="s">
        <v>91</v>
      </c>
      <c r="E7668">
        <v>3106</v>
      </c>
      <c r="F7668">
        <v>1</v>
      </c>
    </row>
    <row r="7669" spans="1:6">
      <c r="A7669">
        <v>4829</v>
      </c>
      <c r="B7669">
        <v>20</v>
      </c>
      <c r="C7669" t="s">
        <v>62</v>
      </c>
      <c r="D7669" t="s">
        <v>91</v>
      </c>
      <c r="E7669">
        <v>1068</v>
      </c>
      <c r="F7669">
        <v>1</v>
      </c>
    </row>
    <row r="7670" spans="1:6">
      <c r="A7670">
        <v>4829</v>
      </c>
      <c r="B7670">
        <v>20</v>
      </c>
      <c r="C7670" t="s">
        <v>62</v>
      </c>
      <c r="D7670" t="s">
        <v>91</v>
      </c>
      <c r="E7670">
        <v>3471</v>
      </c>
      <c r="F7670">
        <v>1</v>
      </c>
    </row>
    <row r="7671" spans="1:6">
      <c r="A7671">
        <v>4829</v>
      </c>
      <c r="B7671">
        <v>20</v>
      </c>
      <c r="C7671" t="s">
        <v>62</v>
      </c>
      <c r="D7671" t="s">
        <v>91</v>
      </c>
      <c r="E7671">
        <v>3658</v>
      </c>
      <c r="F7671">
        <v>1</v>
      </c>
    </row>
    <row r="7672" spans="1:6">
      <c r="A7672">
        <v>4829</v>
      </c>
      <c r="B7672">
        <v>20</v>
      </c>
      <c r="C7672" t="s">
        <v>62</v>
      </c>
      <c r="D7672" t="s">
        <v>91</v>
      </c>
      <c r="E7672">
        <v>305</v>
      </c>
      <c r="F7672">
        <v>1</v>
      </c>
    </row>
    <row r="7673" spans="1:6">
      <c r="A7673">
        <v>4829</v>
      </c>
      <c r="B7673">
        <v>20</v>
      </c>
      <c r="C7673" t="s">
        <v>62</v>
      </c>
      <c r="D7673" t="s">
        <v>91</v>
      </c>
      <c r="E7673">
        <v>3918</v>
      </c>
      <c r="F7673">
        <v>1</v>
      </c>
    </row>
    <row r="7674" spans="1:6">
      <c r="A7674">
        <v>4829</v>
      </c>
      <c r="B7674">
        <v>20</v>
      </c>
      <c r="C7674" t="s">
        <v>62</v>
      </c>
      <c r="D7674" t="s">
        <v>91</v>
      </c>
      <c r="E7674">
        <v>5013</v>
      </c>
      <c r="F7674">
        <v>1</v>
      </c>
    </row>
    <row r="7675" spans="1:6">
      <c r="A7675">
        <v>4829</v>
      </c>
      <c r="B7675">
        <v>20</v>
      </c>
      <c r="C7675" t="s">
        <v>62</v>
      </c>
      <c r="D7675" t="s">
        <v>91</v>
      </c>
      <c r="E7675">
        <v>5950</v>
      </c>
      <c r="F7675">
        <v>1</v>
      </c>
    </row>
    <row r="7676" spans="1:6">
      <c r="A7676">
        <v>4829</v>
      </c>
      <c r="B7676">
        <v>22</v>
      </c>
      <c r="C7676" t="s">
        <v>63</v>
      </c>
      <c r="D7676" t="s">
        <v>92</v>
      </c>
      <c r="E7676">
        <v>2753</v>
      </c>
      <c r="F7676">
        <v>21</v>
      </c>
    </row>
    <row r="7677" spans="1:6">
      <c r="A7677">
        <v>4829</v>
      </c>
      <c r="B7677">
        <v>22</v>
      </c>
      <c r="C7677" t="s">
        <v>63</v>
      </c>
      <c r="D7677" t="s">
        <v>92</v>
      </c>
      <c r="E7677">
        <v>3953</v>
      </c>
      <c r="F7677">
        <v>11</v>
      </c>
    </row>
    <row r="7678" spans="1:6">
      <c r="A7678">
        <v>4829</v>
      </c>
      <c r="B7678">
        <v>22</v>
      </c>
      <c r="C7678" t="s">
        <v>63</v>
      </c>
      <c r="D7678" t="s">
        <v>92</v>
      </c>
      <c r="E7678">
        <v>2890</v>
      </c>
      <c r="F7678">
        <v>7</v>
      </c>
    </row>
    <row r="7679" spans="1:6">
      <c r="A7679">
        <v>4829</v>
      </c>
      <c r="B7679">
        <v>22</v>
      </c>
      <c r="C7679" t="s">
        <v>63</v>
      </c>
      <c r="D7679" t="s">
        <v>92</v>
      </c>
      <c r="E7679">
        <v>4520</v>
      </c>
      <c r="F7679">
        <v>7</v>
      </c>
    </row>
    <row r="7680" spans="1:6">
      <c r="A7680">
        <v>4829</v>
      </c>
      <c r="B7680">
        <v>22</v>
      </c>
      <c r="C7680" t="s">
        <v>63</v>
      </c>
      <c r="D7680" t="s">
        <v>92</v>
      </c>
      <c r="E7680">
        <v>5392</v>
      </c>
      <c r="F7680">
        <v>6</v>
      </c>
    </row>
    <row r="7681" spans="1:6">
      <c r="A7681">
        <v>4829</v>
      </c>
      <c r="B7681">
        <v>22</v>
      </c>
      <c r="C7681" t="s">
        <v>63</v>
      </c>
      <c r="D7681" t="s">
        <v>92</v>
      </c>
      <c r="E7681">
        <v>2059</v>
      </c>
      <c r="F7681">
        <v>5</v>
      </c>
    </row>
    <row r="7682" spans="1:6">
      <c r="A7682">
        <v>4829</v>
      </c>
      <c r="B7682">
        <v>22</v>
      </c>
      <c r="C7682" t="s">
        <v>63</v>
      </c>
      <c r="D7682" t="s">
        <v>92</v>
      </c>
      <c r="E7682">
        <v>2875</v>
      </c>
      <c r="F7682">
        <v>5</v>
      </c>
    </row>
    <row r="7683" spans="1:6">
      <c r="A7683">
        <v>4829</v>
      </c>
      <c r="B7683">
        <v>22</v>
      </c>
      <c r="C7683" t="s">
        <v>63</v>
      </c>
      <c r="D7683" t="s">
        <v>92</v>
      </c>
      <c r="E7683">
        <v>6110</v>
      </c>
      <c r="F7683">
        <v>5</v>
      </c>
    </row>
    <row r="7684" spans="1:6">
      <c r="A7684">
        <v>4829</v>
      </c>
      <c r="B7684">
        <v>22</v>
      </c>
      <c r="C7684" t="s">
        <v>63</v>
      </c>
      <c r="D7684" t="s">
        <v>92</v>
      </c>
      <c r="E7684">
        <v>2239</v>
      </c>
      <c r="F7684">
        <v>4</v>
      </c>
    </row>
    <row r="7685" spans="1:6">
      <c r="A7685">
        <v>4829</v>
      </c>
      <c r="B7685">
        <v>22</v>
      </c>
      <c r="C7685" t="s">
        <v>63</v>
      </c>
      <c r="D7685" t="s">
        <v>92</v>
      </c>
      <c r="E7685">
        <v>5629</v>
      </c>
      <c r="F7685">
        <v>4</v>
      </c>
    </row>
    <row r="7686" spans="1:6">
      <c r="A7686">
        <v>4829</v>
      </c>
      <c r="B7686">
        <v>22</v>
      </c>
      <c r="C7686" t="s">
        <v>63</v>
      </c>
      <c r="D7686" t="s">
        <v>92</v>
      </c>
      <c r="E7686">
        <v>2400</v>
      </c>
      <c r="F7686">
        <v>3</v>
      </c>
    </row>
    <row r="7687" spans="1:6">
      <c r="A7687">
        <v>4829</v>
      </c>
      <c r="B7687">
        <v>22</v>
      </c>
      <c r="C7687" t="s">
        <v>63</v>
      </c>
      <c r="D7687" t="s">
        <v>92</v>
      </c>
      <c r="E7687">
        <v>4451</v>
      </c>
      <c r="F7687">
        <v>3</v>
      </c>
    </row>
    <row r="7688" spans="1:6">
      <c r="A7688">
        <v>4829</v>
      </c>
      <c r="B7688">
        <v>22</v>
      </c>
      <c r="C7688" t="s">
        <v>63</v>
      </c>
      <c r="D7688" t="s">
        <v>92</v>
      </c>
      <c r="E7688">
        <v>4189</v>
      </c>
      <c r="F7688">
        <v>3</v>
      </c>
    </row>
    <row r="7689" spans="1:6">
      <c r="A7689">
        <v>4829</v>
      </c>
      <c r="B7689">
        <v>22</v>
      </c>
      <c r="C7689" t="s">
        <v>63</v>
      </c>
      <c r="D7689" t="s">
        <v>92</v>
      </c>
      <c r="E7689">
        <v>2115</v>
      </c>
      <c r="F7689">
        <v>3</v>
      </c>
    </row>
    <row r="7690" spans="1:6">
      <c r="A7690">
        <v>4829</v>
      </c>
      <c r="B7690">
        <v>22</v>
      </c>
      <c r="C7690" t="s">
        <v>63</v>
      </c>
      <c r="D7690" t="s">
        <v>92</v>
      </c>
      <c r="E7690">
        <v>3922</v>
      </c>
      <c r="F7690">
        <v>3</v>
      </c>
    </row>
    <row r="7691" spans="1:6">
      <c r="A7691">
        <v>4829</v>
      </c>
      <c r="B7691">
        <v>22</v>
      </c>
      <c r="C7691" t="s">
        <v>63</v>
      </c>
      <c r="D7691" t="s">
        <v>92</v>
      </c>
      <c r="E7691">
        <v>1023</v>
      </c>
      <c r="F7691">
        <v>2</v>
      </c>
    </row>
    <row r="7692" spans="1:6">
      <c r="A7692">
        <v>4829</v>
      </c>
      <c r="B7692">
        <v>22</v>
      </c>
      <c r="C7692" t="s">
        <v>63</v>
      </c>
      <c r="D7692" t="s">
        <v>92</v>
      </c>
      <c r="E7692">
        <v>4882</v>
      </c>
      <c r="F7692">
        <v>2</v>
      </c>
    </row>
    <row r="7693" spans="1:6">
      <c r="A7693">
        <v>4829</v>
      </c>
      <c r="B7693">
        <v>22</v>
      </c>
      <c r="C7693" t="s">
        <v>63</v>
      </c>
      <c r="D7693" t="s">
        <v>92</v>
      </c>
      <c r="E7693">
        <v>3988</v>
      </c>
      <c r="F7693">
        <v>2</v>
      </c>
    </row>
    <row r="7694" spans="1:6">
      <c r="A7694">
        <v>4829</v>
      </c>
      <c r="B7694">
        <v>22</v>
      </c>
      <c r="C7694" t="s">
        <v>63</v>
      </c>
      <c r="D7694" t="s">
        <v>92</v>
      </c>
      <c r="E7694">
        <v>298</v>
      </c>
      <c r="F7694">
        <v>2</v>
      </c>
    </row>
    <row r="7695" spans="1:6">
      <c r="A7695">
        <v>4829</v>
      </c>
      <c r="B7695">
        <v>22</v>
      </c>
      <c r="C7695" t="s">
        <v>63</v>
      </c>
      <c r="D7695" t="s">
        <v>92</v>
      </c>
      <c r="E7695">
        <v>4036</v>
      </c>
      <c r="F7695">
        <v>2</v>
      </c>
    </row>
    <row r="7696" spans="1:6">
      <c r="A7696">
        <v>4829</v>
      </c>
      <c r="B7696">
        <v>22</v>
      </c>
      <c r="C7696" t="s">
        <v>63</v>
      </c>
      <c r="D7696" t="s">
        <v>92</v>
      </c>
      <c r="E7696">
        <v>4278</v>
      </c>
      <c r="F7696">
        <v>2</v>
      </c>
    </row>
    <row r="7697" spans="1:6">
      <c r="A7697">
        <v>4829</v>
      </c>
      <c r="B7697">
        <v>22</v>
      </c>
      <c r="C7697" t="s">
        <v>63</v>
      </c>
      <c r="D7697" t="s">
        <v>92</v>
      </c>
      <c r="E7697">
        <v>2700</v>
      </c>
      <c r="F7697">
        <v>2</v>
      </c>
    </row>
    <row r="7698" spans="1:6">
      <c r="A7698">
        <v>4829</v>
      </c>
      <c r="B7698">
        <v>22</v>
      </c>
      <c r="C7698" t="s">
        <v>63</v>
      </c>
      <c r="D7698" t="s">
        <v>92</v>
      </c>
      <c r="E7698">
        <v>2920</v>
      </c>
      <c r="F7698">
        <v>2</v>
      </c>
    </row>
    <row r="7699" spans="1:6">
      <c r="A7699">
        <v>4829</v>
      </c>
      <c r="B7699">
        <v>22</v>
      </c>
      <c r="C7699" t="s">
        <v>63</v>
      </c>
      <c r="D7699" t="s">
        <v>92</v>
      </c>
      <c r="E7699">
        <v>2682</v>
      </c>
      <c r="F7699">
        <v>2</v>
      </c>
    </row>
    <row r="7700" spans="1:6">
      <c r="A7700">
        <v>4829</v>
      </c>
      <c r="B7700">
        <v>22</v>
      </c>
      <c r="C7700" t="s">
        <v>63</v>
      </c>
      <c r="D7700" t="s">
        <v>92</v>
      </c>
      <c r="E7700">
        <v>3464</v>
      </c>
      <c r="F7700">
        <v>2</v>
      </c>
    </row>
    <row r="7701" spans="1:6">
      <c r="A7701">
        <v>4829</v>
      </c>
      <c r="B7701">
        <v>22</v>
      </c>
      <c r="C7701" t="s">
        <v>63</v>
      </c>
      <c r="D7701" t="s">
        <v>92</v>
      </c>
      <c r="E7701">
        <v>3800</v>
      </c>
      <c r="F7701">
        <v>2</v>
      </c>
    </row>
    <row r="7702" spans="1:6">
      <c r="A7702">
        <v>4829</v>
      </c>
      <c r="B7702">
        <v>22</v>
      </c>
      <c r="C7702" t="s">
        <v>63</v>
      </c>
      <c r="D7702" t="s">
        <v>92</v>
      </c>
      <c r="E7702">
        <v>3950</v>
      </c>
      <c r="F7702">
        <v>2</v>
      </c>
    </row>
    <row r="7703" spans="1:6">
      <c r="A7703">
        <v>4829</v>
      </c>
      <c r="B7703">
        <v>22</v>
      </c>
      <c r="C7703" t="s">
        <v>63</v>
      </c>
      <c r="D7703" t="s">
        <v>92</v>
      </c>
      <c r="E7703">
        <v>6037</v>
      </c>
      <c r="F7703">
        <v>2</v>
      </c>
    </row>
    <row r="7704" spans="1:6">
      <c r="A7704">
        <v>4829</v>
      </c>
      <c r="B7704">
        <v>22</v>
      </c>
      <c r="C7704" t="s">
        <v>63</v>
      </c>
      <c r="D7704" t="s">
        <v>92</v>
      </c>
      <c r="E7704">
        <v>1080</v>
      </c>
      <c r="F7704">
        <v>2</v>
      </c>
    </row>
    <row r="7705" spans="1:6">
      <c r="A7705">
        <v>4829</v>
      </c>
      <c r="B7705">
        <v>22</v>
      </c>
      <c r="C7705" t="s">
        <v>63</v>
      </c>
      <c r="D7705" t="s">
        <v>92</v>
      </c>
      <c r="E7705">
        <v>5167</v>
      </c>
      <c r="F7705">
        <v>1</v>
      </c>
    </row>
    <row r="7706" spans="1:6">
      <c r="A7706">
        <v>4829</v>
      </c>
      <c r="B7706">
        <v>22</v>
      </c>
      <c r="C7706" t="s">
        <v>63</v>
      </c>
      <c r="D7706" t="s">
        <v>92</v>
      </c>
      <c r="E7706">
        <v>5700</v>
      </c>
      <c r="F7706">
        <v>1</v>
      </c>
    </row>
    <row r="7707" spans="1:6">
      <c r="A7707">
        <v>4829</v>
      </c>
      <c r="B7707">
        <v>22</v>
      </c>
      <c r="C7707" t="s">
        <v>63</v>
      </c>
      <c r="D7707" t="s">
        <v>92</v>
      </c>
      <c r="E7707">
        <v>2407</v>
      </c>
      <c r="F7707">
        <v>1</v>
      </c>
    </row>
    <row r="7708" spans="1:6">
      <c r="A7708">
        <v>4829</v>
      </c>
      <c r="B7708">
        <v>22</v>
      </c>
      <c r="C7708" t="s">
        <v>63</v>
      </c>
      <c r="D7708" t="s">
        <v>92</v>
      </c>
      <c r="E7708">
        <v>2384</v>
      </c>
      <c r="F7708">
        <v>1</v>
      </c>
    </row>
    <row r="7709" spans="1:6">
      <c r="A7709">
        <v>4829</v>
      </c>
      <c r="B7709">
        <v>22</v>
      </c>
      <c r="C7709" t="s">
        <v>63</v>
      </c>
      <c r="D7709" t="s">
        <v>92</v>
      </c>
      <c r="E7709">
        <v>271</v>
      </c>
      <c r="F7709">
        <v>1</v>
      </c>
    </row>
    <row r="7710" spans="1:6">
      <c r="A7710">
        <v>4829</v>
      </c>
      <c r="B7710">
        <v>22</v>
      </c>
      <c r="C7710" t="s">
        <v>63</v>
      </c>
      <c r="D7710" t="s">
        <v>92</v>
      </c>
      <c r="E7710">
        <v>308</v>
      </c>
      <c r="F7710">
        <v>1</v>
      </c>
    </row>
    <row r="7711" spans="1:6">
      <c r="A7711">
        <v>4829</v>
      </c>
      <c r="B7711">
        <v>22</v>
      </c>
      <c r="C7711" t="s">
        <v>63</v>
      </c>
      <c r="D7711" t="s">
        <v>92</v>
      </c>
      <c r="E7711">
        <v>6049</v>
      </c>
      <c r="F7711">
        <v>1</v>
      </c>
    </row>
    <row r="7712" spans="1:6">
      <c r="A7712">
        <v>4829</v>
      </c>
      <c r="B7712">
        <v>22</v>
      </c>
      <c r="C7712" t="s">
        <v>63</v>
      </c>
      <c r="D7712" t="s">
        <v>92</v>
      </c>
      <c r="E7712">
        <v>1268</v>
      </c>
      <c r="F7712">
        <v>1</v>
      </c>
    </row>
    <row r="7713" spans="1:6">
      <c r="A7713">
        <v>4829</v>
      </c>
      <c r="B7713">
        <v>22</v>
      </c>
      <c r="C7713" t="s">
        <v>63</v>
      </c>
      <c r="D7713" t="s">
        <v>92</v>
      </c>
      <c r="E7713">
        <v>2984</v>
      </c>
      <c r="F7713">
        <v>1</v>
      </c>
    </row>
    <row r="7714" spans="1:6">
      <c r="A7714">
        <v>4829</v>
      </c>
      <c r="B7714">
        <v>22</v>
      </c>
      <c r="C7714" t="s">
        <v>63</v>
      </c>
      <c r="D7714" t="s">
        <v>92</v>
      </c>
      <c r="E7714">
        <v>2574</v>
      </c>
      <c r="F7714">
        <v>1</v>
      </c>
    </row>
    <row r="7715" spans="1:6">
      <c r="A7715">
        <v>4829</v>
      </c>
      <c r="B7715">
        <v>22</v>
      </c>
      <c r="C7715" t="s">
        <v>63</v>
      </c>
      <c r="D7715" t="s">
        <v>92</v>
      </c>
      <c r="E7715">
        <v>170</v>
      </c>
      <c r="F7715">
        <v>1</v>
      </c>
    </row>
    <row r="7716" spans="1:6">
      <c r="A7716">
        <v>4829</v>
      </c>
      <c r="B7716">
        <v>22</v>
      </c>
      <c r="C7716" t="s">
        <v>63</v>
      </c>
      <c r="D7716" t="s">
        <v>92</v>
      </c>
      <c r="E7716">
        <v>3057</v>
      </c>
      <c r="F7716">
        <v>1</v>
      </c>
    </row>
    <row r="7717" spans="1:6">
      <c r="A7717">
        <v>4829</v>
      </c>
      <c r="B7717">
        <v>22</v>
      </c>
      <c r="C7717" t="s">
        <v>63</v>
      </c>
      <c r="D7717" t="s">
        <v>92</v>
      </c>
      <c r="E7717">
        <v>3841</v>
      </c>
      <c r="F7717">
        <v>1</v>
      </c>
    </row>
    <row r="7718" spans="1:6">
      <c r="A7718">
        <v>4829</v>
      </c>
      <c r="B7718">
        <v>22</v>
      </c>
      <c r="C7718" t="s">
        <v>63</v>
      </c>
      <c r="D7718" t="s">
        <v>92</v>
      </c>
      <c r="E7718">
        <v>3691</v>
      </c>
      <c r="F7718">
        <v>1</v>
      </c>
    </row>
    <row r="7719" spans="1:6">
      <c r="A7719">
        <v>4829</v>
      </c>
      <c r="B7719">
        <v>22</v>
      </c>
      <c r="C7719" t="s">
        <v>63</v>
      </c>
      <c r="D7719" t="s">
        <v>92</v>
      </c>
      <c r="E7719">
        <v>3962</v>
      </c>
      <c r="F7719">
        <v>1</v>
      </c>
    </row>
    <row r="7720" spans="1:6">
      <c r="A7720">
        <v>4829</v>
      </c>
      <c r="B7720">
        <v>22</v>
      </c>
      <c r="C7720" t="s">
        <v>63</v>
      </c>
      <c r="D7720" t="s">
        <v>92</v>
      </c>
      <c r="E7720">
        <v>3961</v>
      </c>
      <c r="F7720">
        <v>1</v>
      </c>
    </row>
    <row r="7721" spans="1:6">
      <c r="A7721">
        <v>4829</v>
      </c>
      <c r="B7721">
        <v>22</v>
      </c>
      <c r="C7721" t="s">
        <v>63</v>
      </c>
      <c r="D7721" t="s">
        <v>92</v>
      </c>
      <c r="E7721">
        <v>3179</v>
      </c>
      <c r="F7721">
        <v>1</v>
      </c>
    </row>
    <row r="7722" spans="1:6">
      <c r="A7722">
        <v>4829</v>
      </c>
      <c r="B7722">
        <v>22</v>
      </c>
      <c r="C7722" t="s">
        <v>63</v>
      </c>
      <c r="D7722" t="s">
        <v>92</v>
      </c>
      <c r="E7722">
        <v>3367</v>
      </c>
      <c r="F7722">
        <v>1</v>
      </c>
    </row>
    <row r="7723" spans="1:6">
      <c r="A7723">
        <v>4829</v>
      </c>
      <c r="B7723">
        <v>22</v>
      </c>
      <c r="C7723" t="s">
        <v>63</v>
      </c>
      <c r="D7723" t="s">
        <v>92</v>
      </c>
      <c r="E7723">
        <v>3607</v>
      </c>
      <c r="F7723">
        <v>1</v>
      </c>
    </row>
    <row r="7724" spans="1:6">
      <c r="A7724">
        <v>4829</v>
      </c>
      <c r="B7724">
        <v>22</v>
      </c>
      <c r="C7724" t="s">
        <v>63</v>
      </c>
      <c r="D7724" t="s">
        <v>92</v>
      </c>
      <c r="E7724">
        <v>5088</v>
      </c>
      <c r="F7724">
        <v>1</v>
      </c>
    </row>
    <row r="7725" spans="1:6">
      <c r="A7725">
        <v>4829</v>
      </c>
      <c r="B7725">
        <v>22</v>
      </c>
      <c r="C7725" t="s">
        <v>63</v>
      </c>
      <c r="D7725" t="s">
        <v>92</v>
      </c>
      <c r="E7725">
        <v>2054</v>
      </c>
      <c r="F7725">
        <v>1</v>
      </c>
    </row>
    <row r="7726" spans="1:6">
      <c r="A7726">
        <v>4829</v>
      </c>
      <c r="B7726">
        <v>22</v>
      </c>
      <c r="C7726" t="s">
        <v>63</v>
      </c>
      <c r="D7726" t="s">
        <v>92</v>
      </c>
      <c r="E7726">
        <v>3748</v>
      </c>
      <c r="F7726">
        <v>1</v>
      </c>
    </row>
    <row r="7727" spans="1:6">
      <c r="A7727">
        <v>4829</v>
      </c>
      <c r="B7727">
        <v>22</v>
      </c>
      <c r="C7727" t="s">
        <v>63</v>
      </c>
      <c r="D7727" t="s">
        <v>92</v>
      </c>
      <c r="E7727">
        <v>3675</v>
      </c>
      <c r="F7727">
        <v>1</v>
      </c>
    </row>
    <row r="7728" spans="1:6">
      <c r="A7728">
        <v>4829</v>
      </c>
      <c r="B7728">
        <v>22</v>
      </c>
      <c r="C7728" t="s">
        <v>63</v>
      </c>
      <c r="D7728" t="s">
        <v>92</v>
      </c>
      <c r="E7728">
        <v>2378</v>
      </c>
      <c r="F7728">
        <v>1</v>
      </c>
    </row>
    <row r="7729" spans="1:6">
      <c r="A7729">
        <v>4829</v>
      </c>
      <c r="B7729">
        <v>22</v>
      </c>
      <c r="C7729" t="s">
        <v>63</v>
      </c>
      <c r="D7729" t="s">
        <v>92</v>
      </c>
      <c r="E7729">
        <v>2933</v>
      </c>
      <c r="F7729">
        <v>1</v>
      </c>
    </row>
    <row r="7730" spans="1:6">
      <c r="A7730">
        <v>4829</v>
      </c>
      <c r="B7730">
        <v>22</v>
      </c>
      <c r="C7730" t="s">
        <v>63</v>
      </c>
      <c r="D7730" t="s">
        <v>92</v>
      </c>
      <c r="E7730">
        <v>5691</v>
      </c>
      <c r="F7730">
        <v>1</v>
      </c>
    </row>
    <row r="7731" spans="1:6">
      <c r="A7731">
        <v>4829</v>
      </c>
      <c r="B7731">
        <v>22</v>
      </c>
      <c r="C7731" t="s">
        <v>63</v>
      </c>
      <c r="D7731" t="s">
        <v>92</v>
      </c>
      <c r="E7731">
        <v>2538</v>
      </c>
      <c r="F7731">
        <v>1</v>
      </c>
    </row>
    <row r="7732" spans="1:6">
      <c r="A7732">
        <v>4829</v>
      </c>
      <c r="B7732">
        <v>22</v>
      </c>
      <c r="C7732" t="s">
        <v>63</v>
      </c>
      <c r="D7732" t="s">
        <v>92</v>
      </c>
      <c r="E7732">
        <v>3600</v>
      </c>
      <c r="F7732">
        <v>1</v>
      </c>
    </row>
    <row r="7733" spans="1:6">
      <c r="A7733">
        <v>4829</v>
      </c>
      <c r="B7733">
        <v>22</v>
      </c>
      <c r="C7733" t="s">
        <v>63</v>
      </c>
      <c r="D7733" t="s">
        <v>92</v>
      </c>
      <c r="E7733">
        <v>3687</v>
      </c>
      <c r="F7733">
        <v>1</v>
      </c>
    </row>
    <row r="7734" spans="1:6">
      <c r="A7734">
        <v>4829</v>
      </c>
      <c r="B7734">
        <v>22</v>
      </c>
      <c r="C7734" t="s">
        <v>63</v>
      </c>
      <c r="D7734" t="s">
        <v>92</v>
      </c>
      <c r="E7734">
        <v>3584</v>
      </c>
      <c r="F7734">
        <v>1</v>
      </c>
    </row>
    <row r="7735" spans="1:6">
      <c r="A7735">
        <v>4829</v>
      </c>
      <c r="B7735">
        <v>22</v>
      </c>
      <c r="C7735" t="s">
        <v>63</v>
      </c>
      <c r="D7735" t="s">
        <v>92</v>
      </c>
      <c r="E7735">
        <v>5400</v>
      </c>
      <c r="F7735">
        <v>1</v>
      </c>
    </row>
    <row r="7736" spans="1:6">
      <c r="A7736">
        <v>4829</v>
      </c>
      <c r="B7736">
        <v>22</v>
      </c>
      <c r="C7736" t="s">
        <v>63</v>
      </c>
      <c r="D7736" t="s">
        <v>92</v>
      </c>
      <c r="E7736">
        <v>289</v>
      </c>
      <c r="F7736">
        <v>1</v>
      </c>
    </row>
    <row r="7737" spans="1:6">
      <c r="A7737">
        <v>4829</v>
      </c>
      <c r="B7737">
        <v>22</v>
      </c>
      <c r="C7737" t="s">
        <v>63</v>
      </c>
      <c r="D7737" t="s">
        <v>92</v>
      </c>
      <c r="E7737">
        <v>2326</v>
      </c>
      <c r="F7737">
        <v>1</v>
      </c>
    </row>
    <row r="7738" spans="1:6">
      <c r="A7738">
        <v>4829</v>
      </c>
      <c r="B7738">
        <v>22</v>
      </c>
      <c r="C7738" t="s">
        <v>63</v>
      </c>
      <c r="D7738" t="s">
        <v>92</v>
      </c>
      <c r="E7738">
        <v>4249</v>
      </c>
      <c r="F7738">
        <v>1</v>
      </c>
    </row>
    <row r="7739" spans="1:6">
      <c r="A7739">
        <v>4829</v>
      </c>
      <c r="B7739">
        <v>22</v>
      </c>
      <c r="C7739" t="s">
        <v>62</v>
      </c>
      <c r="D7739" t="s">
        <v>92</v>
      </c>
      <c r="E7739">
        <v>2890</v>
      </c>
      <c r="F7739">
        <v>14</v>
      </c>
    </row>
    <row r="7740" spans="1:6">
      <c r="A7740">
        <v>4829</v>
      </c>
      <c r="B7740">
        <v>22</v>
      </c>
      <c r="C7740" t="s">
        <v>62</v>
      </c>
      <c r="D7740" t="s">
        <v>92</v>
      </c>
      <c r="E7740">
        <v>5182</v>
      </c>
      <c r="F7740">
        <v>13</v>
      </c>
    </row>
    <row r="7741" spans="1:6">
      <c r="A7741">
        <v>4829</v>
      </c>
      <c r="B7741">
        <v>22</v>
      </c>
      <c r="C7741" t="s">
        <v>62</v>
      </c>
      <c r="D7741" t="s">
        <v>92</v>
      </c>
      <c r="E7741">
        <v>3488</v>
      </c>
      <c r="F7741">
        <v>9</v>
      </c>
    </row>
    <row r="7742" spans="1:6">
      <c r="A7742">
        <v>4829</v>
      </c>
      <c r="B7742">
        <v>22</v>
      </c>
      <c r="C7742" t="s">
        <v>62</v>
      </c>
      <c r="D7742" t="s">
        <v>92</v>
      </c>
      <c r="E7742">
        <v>4936</v>
      </c>
      <c r="F7742">
        <v>8</v>
      </c>
    </row>
    <row r="7743" spans="1:6">
      <c r="A7743">
        <v>4829</v>
      </c>
      <c r="B7743">
        <v>22</v>
      </c>
      <c r="C7743" t="s">
        <v>62</v>
      </c>
      <c r="D7743" t="s">
        <v>92</v>
      </c>
      <c r="E7743">
        <v>5400</v>
      </c>
      <c r="F7743">
        <v>8</v>
      </c>
    </row>
    <row r="7744" spans="1:6">
      <c r="A7744">
        <v>4829</v>
      </c>
      <c r="B7744">
        <v>22</v>
      </c>
      <c r="C7744" t="s">
        <v>62</v>
      </c>
      <c r="D7744" t="s">
        <v>92</v>
      </c>
      <c r="E7744">
        <v>5629</v>
      </c>
      <c r="F7744">
        <v>6</v>
      </c>
    </row>
    <row r="7745" spans="1:6">
      <c r="A7745">
        <v>4829</v>
      </c>
      <c r="B7745">
        <v>22</v>
      </c>
      <c r="C7745" t="s">
        <v>62</v>
      </c>
      <c r="D7745" t="s">
        <v>92</v>
      </c>
      <c r="E7745">
        <v>2059</v>
      </c>
      <c r="F7745">
        <v>6</v>
      </c>
    </row>
    <row r="7746" spans="1:6">
      <c r="A7746">
        <v>4829</v>
      </c>
      <c r="B7746">
        <v>22</v>
      </c>
      <c r="C7746" t="s">
        <v>62</v>
      </c>
      <c r="D7746" t="s">
        <v>92</v>
      </c>
      <c r="E7746">
        <v>4938</v>
      </c>
      <c r="F7746">
        <v>5</v>
      </c>
    </row>
    <row r="7747" spans="1:6">
      <c r="A7747">
        <v>4829</v>
      </c>
      <c r="B7747">
        <v>22</v>
      </c>
      <c r="C7747" t="s">
        <v>62</v>
      </c>
      <c r="D7747" t="s">
        <v>92</v>
      </c>
      <c r="E7747">
        <v>4520</v>
      </c>
      <c r="F7747">
        <v>5</v>
      </c>
    </row>
    <row r="7748" spans="1:6">
      <c r="A7748">
        <v>4829</v>
      </c>
      <c r="B7748">
        <v>22</v>
      </c>
      <c r="C7748" t="s">
        <v>62</v>
      </c>
      <c r="D7748" t="s">
        <v>92</v>
      </c>
      <c r="E7748">
        <v>2465</v>
      </c>
      <c r="F7748">
        <v>5</v>
      </c>
    </row>
    <row r="7749" spans="1:6">
      <c r="A7749">
        <v>4829</v>
      </c>
      <c r="B7749">
        <v>22</v>
      </c>
      <c r="C7749" t="s">
        <v>62</v>
      </c>
      <c r="D7749" t="s">
        <v>92</v>
      </c>
      <c r="E7749">
        <v>2875</v>
      </c>
      <c r="F7749">
        <v>4</v>
      </c>
    </row>
    <row r="7750" spans="1:6">
      <c r="A7750">
        <v>4829</v>
      </c>
      <c r="B7750">
        <v>22</v>
      </c>
      <c r="C7750" t="s">
        <v>62</v>
      </c>
      <c r="D7750" t="s">
        <v>92</v>
      </c>
      <c r="E7750">
        <v>3961</v>
      </c>
      <c r="F7750">
        <v>4</v>
      </c>
    </row>
    <row r="7751" spans="1:6">
      <c r="A7751">
        <v>4829</v>
      </c>
      <c r="B7751">
        <v>22</v>
      </c>
      <c r="C7751" t="s">
        <v>62</v>
      </c>
      <c r="D7751" t="s">
        <v>92</v>
      </c>
      <c r="E7751">
        <v>2574</v>
      </c>
      <c r="F7751">
        <v>4</v>
      </c>
    </row>
    <row r="7752" spans="1:6">
      <c r="A7752">
        <v>4829</v>
      </c>
      <c r="B7752">
        <v>22</v>
      </c>
      <c r="C7752" t="s">
        <v>62</v>
      </c>
      <c r="D7752" t="s">
        <v>92</v>
      </c>
      <c r="E7752">
        <v>2920</v>
      </c>
      <c r="F7752">
        <v>3</v>
      </c>
    </row>
    <row r="7753" spans="1:6">
      <c r="A7753">
        <v>4829</v>
      </c>
      <c r="B7753">
        <v>22</v>
      </c>
      <c r="C7753" t="s">
        <v>62</v>
      </c>
      <c r="D7753" t="s">
        <v>92</v>
      </c>
      <c r="E7753">
        <v>4624</v>
      </c>
      <c r="F7753">
        <v>3</v>
      </c>
    </row>
    <row r="7754" spans="1:6">
      <c r="A7754">
        <v>4829</v>
      </c>
      <c r="B7754">
        <v>22</v>
      </c>
      <c r="C7754" t="s">
        <v>62</v>
      </c>
      <c r="D7754" t="s">
        <v>92</v>
      </c>
      <c r="E7754">
        <v>3862</v>
      </c>
      <c r="F7754">
        <v>3</v>
      </c>
    </row>
    <row r="7755" spans="1:6">
      <c r="A7755">
        <v>4829</v>
      </c>
      <c r="B7755">
        <v>22</v>
      </c>
      <c r="C7755" t="s">
        <v>62</v>
      </c>
      <c r="D7755" t="s">
        <v>92</v>
      </c>
      <c r="E7755">
        <v>2400</v>
      </c>
      <c r="F7755">
        <v>3</v>
      </c>
    </row>
    <row r="7756" spans="1:6">
      <c r="A7756">
        <v>4829</v>
      </c>
      <c r="B7756">
        <v>22</v>
      </c>
      <c r="C7756" t="s">
        <v>62</v>
      </c>
      <c r="D7756" t="s">
        <v>92</v>
      </c>
      <c r="E7756">
        <v>3367</v>
      </c>
      <c r="F7756">
        <v>3</v>
      </c>
    </row>
    <row r="7757" spans="1:6">
      <c r="A7757">
        <v>4829</v>
      </c>
      <c r="B7757">
        <v>22</v>
      </c>
      <c r="C7757" t="s">
        <v>62</v>
      </c>
      <c r="D7757" t="s">
        <v>92</v>
      </c>
      <c r="E7757">
        <v>3057</v>
      </c>
      <c r="F7757">
        <v>3</v>
      </c>
    </row>
    <row r="7758" spans="1:6">
      <c r="A7758">
        <v>4829</v>
      </c>
      <c r="B7758">
        <v>22</v>
      </c>
      <c r="C7758" t="s">
        <v>62</v>
      </c>
      <c r="D7758" t="s">
        <v>92</v>
      </c>
      <c r="E7758">
        <v>2700</v>
      </c>
      <c r="F7758">
        <v>3</v>
      </c>
    </row>
    <row r="7759" spans="1:6">
      <c r="A7759">
        <v>4829</v>
      </c>
      <c r="B7759">
        <v>22</v>
      </c>
      <c r="C7759" t="s">
        <v>62</v>
      </c>
      <c r="D7759" t="s">
        <v>92</v>
      </c>
      <c r="E7759">
        <v>2561</v>
      </c>
      <c r="F7759">
        <v>2</v>
      </c>
    </row>
    <row r="7760" spans="1:6">
      <c r="A7760">
        <v>4829</v>
      </c>
      <c r="B7760">
        <v>22</v>
      </c>
      <c r="C7760" t="s">
        <v>62</v>
      </c>
      <c r="D7760" t="s">
        <v>92</v>
      </c>
      <c r="E7760">
        <v>5968</v>
      </c>
      <c r="F7760">
        <v>2</v>
      </c>
    </row>
    <row r="7761" spans="1:6">
      <c r="A7761">
        <v>4829</v>
      </c>
      <c r="B7761">
        <v>22</v>
      </c>
      <c r="C7761" t="s">
        <v>62</v>
      </c>
      <c r="D7761" t="s">
        <v>92</v>
      </c>
      <c r="E7761">
        <v>5192</v>
      </c>
      <c r="F7761">
        <v>2</v>
      </c>
    </row>
    <row r="7762" spans="1:6">
      <c r="A7762">
        <v>4829</v>
      </c>
      <c r="B7762">
        <v>22</v>
      </c>
      <c r="C7762" t="s">
        <v>62</v>
      </c>
      <c r="D7762" t="s">
        <v>92</v>
      </c>
      <c r="E7762">
        <v>289</v>
      </c>
      <c r="F7762">
        <v>2</v>
      </c>
    </row>
    <row r="7763" spans="1:6">
      <c r="A7763">
        <v>4829</v>
      </c>
      <c r="B7763">
        <v>22</v>
      </c>
      <c r="C7763" t="s">
        <v>62</v>
      </c>
      <c r="D7763" t="s">
        <v>92</v>
      </c>
      <c r="E7763">
        <v>995</v>
      </c>
      <c r="F7763">
        <v>2</v>
      </c>
    </row>
    <row r="7764" spans="1:6">
      <c r="A7764">
        <v>4829</v>
      </c>
      <c r="B7764">
        <v>22</v>
      </c>
      <c r="C7764" t="s">
        <v>62</v>
      </c>
      <c r="D7764" t="s">
        <v>92</v>
      </c>
      <c r="E7764">
        <v>5088</v>
      </c>
      <c r="F7764">
        <v>2</v>
      </c>
    </row>
    <row r="7765" spans="1:6">
      <c r="A7765">
        <v>4829</v>
      </c>
      <c r="B7765">
        <v>22</v>
      </c>
      <c r="C7765" t="s">
        <v>62</v>
      </c>
      <c r="D7765" t="s">
        <v>92</v>
      </c>
      <c r="E7765">
        <v>3560</v>
      </c>
      <c r="F7765">
        <v>2</v>
      </c>
    </row>
    <row r="7766" spans="1:6">
      <c r="A7766">
        <v>4829</v>
      </c>
      <c r="B7766">
        <v>22</v>
      </c>
      <c r="C7766" t="s">
        <v>62</v>
      </c>
      <c r="D7766" t="s">
        <v>92</v>
      </c>
      <c r="E7766">
        <v>2538</v>
      </c>
      <c r="F7766">
        <v>2</v>
      </c>
    </row>
    <row r="7767" spans="1:6">
      <c r="A7767">
        <v>4829</v>
      </c>
      <c r="B7767">
        <v>22</v>
      </c>
      <c r="C7767" t="s">
        <v>62</v>
      </c>
      <c r="D7767" t="s">
        <v>92</v>
      </c>
      <c r="E7767">
        <v>5797</v>
      </c>
      <c r="F7767">
        <v>2</v>
      </c>
    </row>
    <row r="7768" spans="1:6">
      <c r="A7768">
        <v>4829</v>
      </c>
      <c r="B7768">
        <v>22</v>
      </c>
      <c r="C7768" t="s">
        <v>62</v>
      </c>
      <c r="D7768" t="s">
        <v>92</v>
      </c>
      <c r="E7768">
        <v>3748</v>
      </c>
      <c r="F7768">
        <v>2</v>
      </c>
    </row>
    <row r="7769" spans="1:6">
      <c r="A7769">
        <v>4829</v>
      </c>
      <c r="B7769">
        <v>22</v>
      </c>
      <c r="C7769" t="s">
        <v>62</v>
      </c>
      <c r="D7769" t="s">
        <v>92</v>
      </c>
      <c r="E7769">
        <v>3596</v>
      </c>
      <c r="F7769">
        <v>2</v>
      </c>
    </row>
    <row r="7770" spans="1:6">
      <c r="A7770">
        <v>4829</v>
      </c>
      <c r="B7770">
        <v>22</v>
      </c>
      <c r="C7770" t="s">
        <v>62</v>
      </c>
      <c r="D7770" t="s">
        <v>92</v>
      </c>
      <c r="E7770">
        <v>3523</v>
      </c>
      <c r="F7770">
        <v>2</v>
      </c>
    </row>
    <row r="7771" spans="1:6">
      <c r="A7771">
        <v>4829</v>
      </c>
      <c r="B7771">
        <v>22</v>
      </c>
      <c r="C7771" t="s">
        <v>62</v>
      </c>
      <c r="D7771" t="s">
        <v>92</v>
      </c>
      <c r="E7771">
        <v>2248</v>
      </c>
      <c r="F7771">
        <v>2</v>
      </c>
    </row>
    <row r="7772" spans="1:6">
      <c r="A7772">
        <v>4829</v>
      </c>
      <c r="B7772">
        <v>22</v>
      </c>
      <c r="C7772" t="s">
        <v>62</v>
      </c>
      <c r="D7772" t="s">
        <v>92</v>
      </c>
      <c r="E7772">
        <v>6049</v>
      </c>
      <c r="F7772">
        <v>2</v>
      </c>
    </row>
    <row r="7773" spans="1:6">
      <c r="A7773">
        <v>4829</v>
      </c>
      <c r="B7773">
        <v>22</v>
      </c>
      <c r="C7773" t="s">
        <v>62</v>
      </c>
      <c r="D7773" t="s">
        <v>92</v>
      </c>
      <c r="E7773">
        <v>3800</v>
      </c>
      <c r="F7773">
        <v>2</v>
      </c>
    </row>
    <row r="7774" spans="1:6">
      <c r="A7774">
        <v>4829</v>
      </c>
      <c r="B7774">
        <v>22</v>
      </c>
      <c r="C7774" t="s">
        <v>62</v>
      </c>
      <c r="D7774" t="s">
        <v>92</v>
      </c>
      <c r="E7774">
        <v>1023</v>
      </c>
      <c r="F7774">
        <v>2</v>
      </c>
    </row>
    <row r="7775" spans="1:6">
      <c r="A7775">
        <v>4829</v>
      </c>
      <c r="B7775">
        <v>22</v>
      </c>
      <c r="C7775" t="s">
        <v>62</v>
      </c>
      <c r="D7775" t="s">
        <v>92</v>
      </c>
      <c r="E7775">
        <v>317</v>
      </c>
      <c r="F7775">
        <v>2</v>
      </c>
    </row>
    <row r="7776" spans="1:6">
      <c r="A7776">
        <v>4829</v>
      </c>
      <c r="B7776">
        <v>22</v>
      </c>
      <c r="C7776" t="s">
        <v>62</v>
      </c>
      <c r="D7776" t="s">
        <v>92</v>
      </c>
      <c r="E7776">
        <v>190</v>
      </c>
      <c r="F7776">
        <v>2</v>
      </c>
    </row>
    <row r="7777" spans="1:6">
      <c r="A7777">
        <v>4829</v>
      </c>
      <c r="B7777">
        <v>22</v>
      </c>
      <c r="C7777" t="s">
        <v>62</v>
      </c>
      <c r="D7777" t="s">
        <v>92</v>
      </c>
      <c r="E7777">
        <v>3616</v>
      </c>
      <c r="F7777">
        <v>1</v>
      </c>
    </row>
    <row r="7778" spans="1:6">
      <c r="A7778">
        <v>4829</v>
      </c>
      <c r="B7778">
        <v>22</v>
      </c>
      <c r="C7778" t="s">
        <v>62</v>
      </c>
      <c r="D7778" t="s">
        <v>92</v>
      </c>
      <c r="E7778">
        <v>211</v>
      </c>
      <c r="F7778">
        <v>1</v>
      </c>
    </row>
    <row r="7779" spans="1:6">
      <c r="A7779">
        <v>4829</v>
      </c>
      <c r="B7779">
        <v>22</v>
      </c>
      <c r="C7779" t="s">
        <v>62</v>
      </c>
      <c r="D7779" t="s">
        <v>92</v>
      </c>
      <c r="E7779">
        <v>3006</v>
      </c>
      <c r="F7779">
        <v>1</v>
      </c>
    </row>
    <row r="7780" spans="1:6">
      <c r="A7780">
        <v>4829</v>
      </c>
      <c r="B7780">
        <v>22</v>
      </c>
      <c r="C7780" t="s">
        <v>62</v>
      </c>
      <c r="D7780" t="s">
        <v>92</v>
      </c>
      <c r="E7780">
        <v>5989</v>
      </c>
      <c r="F7780">
        <v>1</v>
      </c>
    </row>
    <row r="7781" spans="1:6">
      <c r="A7781">
        <v>4829</v>
      </c>
      <c r="B7781">
        <v>22</v>
      </c>
      <c r="C7781" t="s">
        <v>62</v>
      </c>
      <c r="D7781" t="s">
        <v>92</v>
      </c>
      <c r="E7781">
        <v>3962</v>
      </c>
      <c r="F7781">
        <v>1</v>
      </c>
    </row>
    <row r="7782" spans="1:6">
      <c r="A7782">
        <v>4829</v>
      </c>
      <c r="B7782">
        <v>22</v>
      </c>
      <c r="C7782" t="s">
        <v>62</v>
      </c>
      <c r="D7782" t="s">
        <v>92</v>
      </c>
      <c r="E7782">
        <v>3950</v>
      </c>
      <c r="F7782">
        <v>1</v>
      </c>
    </row>
    <row r="7783" spans="1:6">
      <c r="A7783">
        <v>4829</v>
      </c>
      <c r="B7783">
        <v>22</v>
      </c>
      <c r="C7783" t="s">
        <v>62</v>
      </c>
      <c r="D7783" t="s">
        <v>92</v>
      </c>
      <c r="E7783">
        <v>21</v>
      </c>
      <c r="F7783">
        <v>1</v>
      </c>
    </row>
    <row r="7784" spans="1:6">
      <c r="A7784">
        <v>4829</v>
      </c>
      <c r="B7784">
        <v>22</v>
      </c>
      <c r="C7784" t="s">
        <v>62</v>
      </c>
      <c r="D7784" t="s">
        <v>92</v>
      </c>
      <c r="E7784">
        <v>2243</v>
      </c>
      <c r="F7784">
        <v>1</v>
      </c>
    </row>
    <row r="7785" spans="1:6">
      <c r="A7785">
        <v>4829</v>
      </c>
      <c r="B7785">
        <v>22</v>
      </c>
      <c r="C7785" t="s">
        <v>62</v>
      </c>
      <c r="D7785" t="s">
        <v>92</v>
      </c>
      <c r="E7785">
        <v>4278</v>
      </c>
      <c r="F7785">
        <v>1</v>
      </c>
    </row>
    <row r="7786" spans="1:6">
      <c r="A7786">
        <v>4829</v>
      </c>
      <c r="B7786">
        <v>22</v>
      </c>
      <c r="C7786" t="s">
        <v>62</v>
      </c>
      <c r="D7786" t="s">
        <v>92</v>
      </c>
      <c r="E7786">
        <v>2464</v>
      </c>
      <c r="F7786">
        <v>1</v>
      </c>
    </row>
    <row r="7787" spans="1:6">
      <c r="A7787">
        <v>4829</v>
      </c>
      <c r="B7787">
        <v>22</v>
      </c>
      <c r="C7787" t="s">
        <v>62</v>
      </c>
      <c r="D7787" t="s">
        <v>92</v>
      </c>
      <c r="E7787">
        <v>3745</v>
      </c>
      <c r="F7787">
        <v>1</v>
      </c>
    </row>
    <row r="7788" spans="1:6">
      <c r="A7788">
        <v>4829</v>
      </c>
      <c r="B7788">
        <v>22</v>
      </c>
      <c r="C7788" t="s">
        <v>62</v>
      </c>
      <c r="D7788" t="s">
        <v>92</v>
      </c>
      <c r="E7788">
        <v>3412</v>
      </c>
      <c r="F7788">
        <v>1</v>
      </c>
    </row>
    <row r="7789" spans="1:6">
      <c r="A7789">
        <v>4829</v>
      </c>
      <c r="B7789">
        <v>22</v>
      </c>
      <c r="C7789" t="s">
        <v>62</v>
      </c>
      <c r="D7789" t="s">
        <v>92</v>
      </c>
      <c r="E7789">
        <v>5563</v>
      </c>
      <c r="F7789">
        <v>1</v>
      </c>
    </row>
    <row r="7790" spans="1:6">
      <c r="A7790">
        <v>4829</v>
      </c>
      <c r="B7790">
        <v>22</v>
      </c>
      <c r="C7790" t="s">
        <v>62</v>
      </c>
      <c r="D7790" t="s">
        <v>92</v>
      </c>
      <c r="E7790">
        <v>4683</v>
      </c>
      <c r="F7790">
        <v>1</v>
      </c>
    </row>
    <row r="7791" spans="1:6">
      <c r="A7791">
        <v>4829</v>
      </c>
      <c r="B7791">
        <v>22</v>
      </c>
      <c r="C7791" t="s">
        <v>62</v>
      </c>
      <c r="D7791" t="s">
        <v>92</v>
      </c>
      <c r="E7791">
        <v>2984</v>
      </c>
      <c r="F7791">
        <v>1</v>
      </c>
    </row>
    <row r="7792" spans="1:6">
      <c r="A7792">
        <v>4829</v>
      </c>
      <c r="B7792">
        <v>22</v>
      </c>
      <c r="C7792" t="s">
        <v>62</v>
      </c>
      <c r="D7792" t="s">
        <v>92</v>
      </c>
      <c r="E7792">
        <v>2239</v>
      </c>
      <c r="F7792">
        <v>1</v>
      </c>
    </row>
    <row r="7793" spans="1:6">
      <c r="A7793">
        <v>4829</v>
      </c>
      <c r="B7793">
        <v>22</v>
      </c>
      <c r="C7793" t="s">
        <v>62</v>
      </c>
      <c r="D7793" t="s">
        <v>92</v>
      </c>
      <c r="E7793">
        <v>1046</v>
      </c>
      <c r="F7793">
        <v>1</v>
      </c>
    </row>
    <row r="7794" spans="1:6">
      <c r="A7794">
        <v>4829</v>
      </c>
      <c r="B7794">
        <v>22</v>
      </c>
      <c r="C7794" t="s">
        <v>62</v>
      </c>
      <c r="D7794" t="s">
        <v>92</v>
      </c>
      <c r="E7794">
        <v>3841</v>
      </c>
      <c r="F7794">
        <v>1</v>
      </c>
    </row>
    <row r="7795" spans="1:6">
      <c r="A7795">
        <v>4829</v>
      </c>
      <c r="B7795">
        <v>22</v>
      </c>
      <c r="C7795" t="s">
        <v>62</v>
      </c>
      <c r="D7795" t="s">
        <v>92</v>
      </c>
      <c r="E7795">
        <v>1091</v>
      </c>
      <c r="F7795">
        <v>1</v>
      </c>
    </row>
    <row r="7796" spans="1:6">
      <c r="A7796">
        <v>4829</v>
      </c>
      <c r="B7796">
        <v>22</v>
      </c>
      <c r="C7796" t="s">
        <v>62</v>
      </c>
      <c r="D7796" t="s">
        <v>92</v>
      </c>
      <c r="E7796">
        <v>3788</v>
      </c>
      <c r="F7796">
        <v>1</v>
      </c>
    </row>
    <row r="7797" spans="1:6">
      <c r="A7797">
        <v>4829</v>
      </c>
      <c r="B7797">
        <v>22</v>
      </c>
      <c r="C7797" t="s">
        <v>62</v>
      </c>
      <c r="D7797" t="s">
        <v>92</v>
      </c>
      <c r="E7797">
        <v>157</v>
      </c>
      <c r="F7797">
        <v>1</v>
      </c>
    </row>
    <row r="7798" spans="1:6">
      <c r="A7798">
        <v>4829</v>
      </c>
      <c r="B7798">
        <v>22</v>
      </c>
      <c r="C7798" t="s">
        <v>62</v>
      </c>
      <c r="D7798" t="s">
        <v>92</v>
      </c>
      <c r="E7798">
        <v>3479</v>
      </c>
      <c r="F7798">
        <v>1</v>
      </c>
    </row>
    <row r="7799" spans="1:6">
      <c r="A7799">
        <v>4829</v>
      </c>
      <c r="B7799">
        <v>22</v>
      </c>
      <c r="C7799" t="s">
        <v>62</v>
      </c>
      <c r="D7799" t="s">
        <v>92</v>
      </c>
      <c r="E7799">
        <v>2917</v>
      </c>
      <c r="F7799">
        <v>1</v>
      </c>
    </row>
    <row r="7800" spans="1:6">
      <c r="A7800">
        <v>4829</v>
      </c>
      <c r="B7800">
        <v>22</v>
      </c>
      <c r="C7800" t="s">
        <v>62</v>
      </c>
      <c r="D7800" t="s">
        <v>92</v>
      </c>
      <c r="E7800">
        <v>3953</v>
      </c>
      <c r="F7800">
        <v>1</v>
      </c>
    </row>
    <row r="7801" spans="1:6">
      <c r="A7801">
        <v>4829</v>
      </c>
      <c r="B7801">
        <v>22</v>
      </c>
      <c r="C7801" t="s">
        <v>62</v>
      </c>
      <c r="D7801" t="s">
        <v>92</v>
      </c>
      <c r="E7801">
        <v>5664</v>
      </c>
      <c r="F7801">
        <v>1</v>
      </c>
    </row>
    <row r="7802" spans="1:6">
      <c r="A7802">
        <v>4829</v>
      </c>
      <c r="B7802">
        <v>22</v>
      </c>
      <c r="C7802" t="s">
        <v>62</v>
      </c>
      <c r="D7802" t="s">
        <v>92</v>
      </c>
      <c r="E7802">
        <v>2264</v>
      </c>
      <c r="F7802">
        <v>1</v>
      </c>
    </row>
    <row r="7803" spans="1:6">
      <c r="A7803">
        <v>4829</v>
      </c>
      <c r="B7803">
        <v>22</v>
      </c>
      <c r="C7803" t="s">
        <v>62</v>
      </c>
      <c r="D7803" t="s">
        <v>92</v>
      </c>
      <c r="E7803">
        <v>2682</v>
      </c>
      <c r="F7803">
        <v>1</v>
      </c>
    </row>
    <row r="7804" spans="1:6">
      <c r="A7804">
        <v>4829</v>
      </c>
      <c r="B7804">
        <v>22</v>
      </c>
      <c r="C7804" t="s">
        <v>62</v>
      </c>
      <c r="D7804" t="s">
        <v>92</v>
      </c>
      <c r="E7804">
        <v>5392</v>
      </c>
      <c r="F7804">
        <v>1</v>
      </c>
    </row>
    <row r="7805" spans="1:6">
      <c r="A7805">
        <v>4829</v>
      </c>
      <c r="B7805">
        <v>22</v>
      </c>
      <c r="C7805" t="s">
        <v>62</v>
      </c>
      <c r="D7805" t="s">
        <v>92</v>
      </c>
      <c r="E7805">
        <v>5407</v>
      </c>
      <c r="F7805">
        <v>1</v>
      </c>
    </row>
    <row r="7806" spans="1:6">
      <c r="A7806">
        <v>4829</v>
      </c>
      <c r="B7806">
        <v>22</v>
      </c>
      <c r="C7806" t="s">
        <v>62</v>
      </c>
      <c r="D7806" t="s">
        <v>92</v>
      </c>
      <c r="E7806">
        <v>3922</v>
      </c>
      <c r="F7806">
        <v>1</v>
      </c>
    </row>
    <row r="7807" spans="1:6">
      <c r="A7807">
        <v>4829</v>
      </c>
      <c r="B7807">
        <v>22</v>
      </c>
      <c r="C7807" t="s">
        <v>62</v>
      </c>
      <c r="D7807" t="s">
        <v>92</v>
      </c>
      <c r="E7807">
        <v>2666</v>
      </c>
      <c r="F7807">
        <v>1</v>
      </c>
    </row>
    <row r="7808" spans="1:6">
      <c r="A7808">
        <v>4829</v>
      </c>
      <c r="B7808">
        <v>22</v>
      </c>
      <c r="C7808" t="s">
        <v>62</v>
      </c>
      <c r="D7808" t="s">
        <v>92</v>
      </c>
      <c r="E7808">
        <v>4771</v>
      </c>
      <c r="F7808">
        <v>1</v>
      </c>
    </row>
    <row r="7809" spans="1:6">
      <c r="A7809">
        <v>4829</v>
      </c>
      <c r="B7809">
        <v>22</v>
      </c>
      <c r="C7809" t="s">
        <v>62</v>
      </c>
      <c r="D7809" t="s">
        <v>92</v>
      </c>
      <c r="E7809">
        <v>2115</v>
      </c>
      <c r="F7809">
        <v>1</v>
      </c>
    </row>
    <row r="7810" spans="1:6">
      <c r="A7810">
        <v>4829</v>
      </c>
      <c r="B7810">
        <v>22</v>
      </c>
      <c r="C7810" t="s">
        <v>62</v>
      </c>
      <c r="D7810" t="s">
        <v>92</v>
      </c>
      <c r="E7810">
        <v>298</v>
      </c>
      <c r="F7810">
        <v>1</v>
      </c>
    </row>
    <row r="7811" spans="1:6">
      <c r="A7811">
        <v>4899</v>
      </c>
      <c r="B7811">
        <v>0</v>
      </c>
      <c r="C7811" t="s">
        <v>64</v>
      </c>
      <c r="D7811" t="s">
        <v>92</v>
      </c>
      <c r="E7811">
        <v>4960</v>
      </c>
      <c r="F7811">
        <v>2</v>
      </c>
    </row>
    <row r="7812" spans="1:6">
      <c r="A7812">
        <v>4899</v>
      </c>
      <c r="B7812">
        <v>0</v>
      </c>
      <c r="C7812" t="s">
        <v>64</v>
      </c>
      <c r="D7812" t="s">
        <v>92</v>
      </c>
      <c r="E7812">
        <v>5960</v>
      </c>
      <c r="F7812">
        <v>2</v>
      </c>
    </row>
    <row r="7813" spans="1:6">
      <c r="A7813">
        <v>4899</v>
      </c>
      <c r="B7813">
        <v>0</v>
      </c>
      <c r="C7813" t="s">
        <v>64</v>
      </c>
      <c r="D7813" t="s">
        <v>92</v>
      </c>
      <c r="E7813">
        <v>4015</v>
      </c>
      <c r="F7813">
        <v>2</v>
      </c>
    </row>
    <row r="7814" spans="1:6">
      <c r="A7814">
        <v>4899</v>
      </c>
      <c r="B7814">
        <v>0</v>
      </c>
      <c r="C7814" t="s">
        <v>64</v>
      </c>
      <c r="D7814" t="s">
        <v>92</v>
      </c>
      <c r="E7814">
        <v>4993</v>
      </c>
      <c r="F7814">
        <v>2</v>
      </c>
    </row>
    <row r="7815" spans="1:6">
      <c r="A7815">
        <v>4899</v>
      </c>
      <c r="B7815">
        <v>0</v>
      </c>
      <c r="C7815" t="s">
        <v>64</v>
      </c>
      <c r="D7815" t="s">
        <v>92</v>
      </c>
      <c r="E7815">
        <v>5634</v>
      </c>
      <c r="F7815">
        <v>2</v>
      </c>
    </row>
    <row r="7816" spans="1:6">
      <c r="A7816">
        <v>4899</v>
      </c>
      <c r="B7816">
        <v>0</v>
      </c>
      <c r="C7816" t="s">
        <v>64</v>
      </c>
      <c r="D7816" t="s">
        <v>92</v>
      </c>
      <c r="E7816">
        <v>117</v>
      </c>
      <c r="F7816">
        <v>1</v>
      </c>
    </row>
    <row r="7817" spans="1:6">
      <c r="A7817">
        <v>4899</v>
      </c>
      <c r="B7817">
        <v>0</v>
      </c>
      <c r="C7817" t="s">
        <v>64</v>
      </c>
      <c r="D7817" t="s">
        <v>92</v>
      </c>
      <c r="E7817">
        <v>1197</v>
      </c>
      <c r="F7817">
        <v>1</v>
      </c>
    </row>
    <row r="7818" spans="1:6">
      <c r="A7818">
        <v>4899</v>
      </c>
      <c r="B7818">
        <v>0</v>
      </c>
      <c r="C7818" t="s">
        <v>64</v>
      </c>
      <c r="D7818" t="s">
        <v>92</v>
      </c>
      <c r="E7818">
        <v>1097</v>
      </c>
      <c r="F7818">
        <v>1</v>
      </c>
    </row>
    <row r="7819" spans="1:6">
      <c r="A7819">
        <v>4899</v>
      </c>
      <c r="B7819">
        <v>0</v>
      </c>
      <c r="C7819" t="s">
        <v>64</v>
      </c>
      <c r="D7819" t="s">
        <v>92</v>
      </c>
      <c r="E7819">
        <v>3595</v>
      </c>
      <c r="F7819">
        <v>1</v>
      </c>
    </row>
    <row r="7820" spans="1:6">
      <c r="A7820">
        <v>4899</v>
      </c>
      <c r="B7820">
        <v>0</v>
      </c>
      <c r="C7820" t="s">
        <v>64</v>
      </c>
      <c r="D7820" t="s">
        <v>92</v>
      </c>
      <c r="E7820">
        <v>3259</v>
      </c>
      <c r="F7820">
        <v>1</v>
      </c>
    </row>
    <row r="7821" spans="1:6">
      <c r="A7821">
        <v>4899</v>
      </c>
      <c r="B7821">
        <v>0</v>
      </c>
      <c r="C7821" t="s">
        <v>64</v>
      </c>
      <c r="D7821" t="s">
        <v>92</v>
      </c>
      <c r="E7821">
        <v>5257</v>
      </c>
      <c r="F7821">
        <v>1</v>
      </c>
    </row>
    <row r="7822" spans="1:6">
      <c r="A7822">
        <v>4899</v>
      </c>
      <c r="B7822">
        <v>0</v>
      </c>
      <c r="C7822" t="s">
        <v>64</v>
      </c>
      <c r="D7822" t="s">
        <v>92</v>
      </c>
      <c r="E7822">
        <v>5089</v>
      </c>
      <c r="F7822">
        <v>1</v>
      </c>
    </row>
    <row r="7823" spans="1:6">
      <c r="A7823">
        <v>4899</v>
      </c>
      <c r="B7823">
        <v>0</v>
      </c>
      <c r="C7823" t="s">
        <v>64</v>
      </c>
      <c r="D7823" t="s">
        <v>92</v>
      </c>
      <c r="E7823">
        <v>2713</v>
      </c>
      <c r="F7823">
        <v>1</v>
      </c>
    </row>
    <row r="7824" spans="1:6">
      <c r="A7824">
        <v>4899</v>
      </c>
      <c r="B7824">
        <v>0</v>
      </c>
      <c r="C7824" t="s">
        <v>64</v>
      </c>
      <c r="D7824" t="s">
        <v>92</v>
      </c>
      <c r="E7824">
        <v>5399</v>
      </c>
      <c r="F7824">
        <v>1</v>
      </c>
    </row>
    <row r="7825" spans="1:6">
      <c r="A7825">
        <v>4899</v>
      </c>
      <c r="B7825">
        <v>0</v>
      </c>
      <c r="C7825" t="s">
        <v>64</v>
      </c>
      <c r="D7825" t="s">
        <v>92</v>
      </c>
      <c r="E7825">
        <v>1139</v>
      </c>
      <c r="F7825">
        <v>1</v>
      </c>
    </row>
    <row r="7826" spans="1:6">
      <c r="A7826">
        <v>4899</v>
      </c>
      <c r="B7826">
        <v>0</v>
      </c>
      <c r="C7826" t="s">
        <v>64</v>
      </c>
      <c r="D7826" t="s">
        <v>92</v>
      </c>
      <c r="E7826">
        <v>2580</v>
      </c>
      <c r="F7826">
        <v>1</v>
      </c>
    </row>
    <row r="7827" spans="1:6">
      <c r="A7827">
        <v>4899</v>
      </c>
      <c r="B7827">
        <v>0</v>
      </c>
      <c r="C7827" t="s">
        <v>64</v>
      </c>
      <c r="D7827" t="s">
        <v>92</v>
      </c>
      <c r="E7827">
        <v>3136</v>
      </c>
      <c r="F7827">
        <v>1</v>
      </c>
    </row>
    <row r="7828" spans="1:6">
      <c r="A7828">
        <v>4899</v>
      </c>
      <c r="B7828">
        <v>0</v>
      </c>
      <c r="C7828" t="s">
        <v>64</v>
      </c>
      <c r="D7828" t="s">
        <v>92</v>
      </c>
      <c r="E7828">
        <v>2078</v>
      </c>
      <c r="F7828">
        <v>1</v>
      </c>
    </row>
    <row r="7829" spans="1:6">
      <c r="A7829">
        <v>4899</v>
      </c>
      <c r="B7829">
        <v>0</v>
      </c>
      <c r="C7829" t="s">
        <v>64</v>
      </c>
      <c r="D7829" t="s">
        <v>92</v>
      </c>
      <c r="E7829">
        <v>5495</v>
      </c>
      <c r="F7829">
        <v>1</v>
      </c>
    </row>
    <row r="7830" spans="1:6">
      <c r="A7830">
        <v>4899</v>
      </c>
      <c r="B7830">
        <v>0</v>
      </c>
      <c r="C7830" t="s">
        <v>64</v>
      </c>
      <c r="D7830" t="s">
        <v>92</v>
      </c>
      <c r="E7830">
        <v>5243</v>
      </c>
      <c r="F7830">
        <v>1</v>
      </c>
    </row>
    <row r="7831" spans="1:6">
      <c r="A7831">
        <v>4899</v>
      </c>
      <c r="B7831">
        <v>0</v>
      </c>
      <c r="C7831" t="s">
        <v>64</v>
      </c>
      <c r="D7831" t="s">
        <v>92</v>
      </c>
      <c r="E7831">
        <v>1368</v>
      </c>
      <c r="F7831">
        <v>1</v>
      </c>
    </row>
    <row r="7832" spans="1:6">
      <c r="A7832">
        <v>4899</v>
      </c>
      <c r="B7832">
        <v>0</v>
      </c>
      <c r="C7832" t="s">
        <v>64</v>
      </c>
      <c r="D7832" t="s">
        <v>92</v>
      </c>
      <c r="E7832">
        <v>312</v>
      </c>
      <c r="F7832">
        <v>1</v>
      </c>
    </row>
    <row r="7833" spans="1:6">
      <c r="A7833">
        <v>4899</v>
      </c>
      <c r="B7833">
        <v>0</v>
      </c>
      <c r="C7833" t="s">
        <v>64</v>
      </c>
      <c r="D7833" t="s">
        <v>92</v>
      </c>
      <c r="E7833">
        <v>2877</v>
      </c>
      <c r="F7833">
        <v>1</v>
      </c>
    </row>
    <row r="7834" spans="1:6">
      <c r="A7834">
        <v>4899</v>
      </c>
      <c r="B7834">
        <v>0</v>
      </c>
      <c r="C7834" t="s">
        <v>64</v>
      </c>
      <c r="D7834" t="s">
        <v>92</v>
      </c>
      <c r="E7834">
        <v>5438</v>
      </c>
      <c r="F7834">
        <v>1</v>
      </c>
    </row>
    <row r="7835" spans="1:6">
      <c r="A7835">
        <v>4899</v>
      </c>
      <c r="B7835">
        <v>1</v>
      </c>
      <c r="C7835" t="s">
        <v>64</v>
      </c>
      <c r="D7835" t="s">
        <v>92</v>
      </c>
      <c r="E7835">
        <v>5909</v>
      </c>
      <c r="F7835">
        <v>5</v>
      </c>
    </row>
    <row r="7836" spans="1:6">
      <c r="A7836">
        <v>4899</v>
      </c>
      <c r="B7836">
        <v>1</v>
      </c>
      <c r="C7836" t="s">
        <v>64</v>
      </c>
      <c r="D7836" t="s">
        <v>92</v>
      </c>
      <c r="E7836">
        <v>3453</v>
      </c>
      <c r="F7836">
        <v>3</v>
      </c>
    </row>
    <row r="7837" spans="1:6">
      <c r="A7837">
        <v>4899</v>
      </c>
      <c r="B7837">
        <v>1</v>
      </c>
      <c r="C7837" t="s">
        <v>64</v>
      </c>
      <c r="D7837" t="s">
        <v>92</v>
      </c>
      <c r="E7837">
        <v>4557</v>
      </c>
      <c r="F7837">
        <v>2</v>
      </c>
    </row>
    <row r="7838" spans="1:6">
      <c r="A7838">
        <v>4899</v>
      </c>
      <c r="B7838">
        <v>1</v>
      </c>
      <c r="C7838" t="s">
        <v>64</v>
      </c>
      <c r="D7838" t="s">
        <v>92</v>
      </c>
      <c r="E7838">
        <v>2267</v>
      </c>
      <c r="F7838">
        <v>2</v>
      </c>
    </row>
    <row r="7839" spans="1:6">
      <c r="A7839">
        <v>4899</v>
      </c>
      <c r="B7839">
        <v>1</v>
      </c>
      <c r="C7839" t="s">
        <v>64</v>
      </c>
      <c r="D7839" t="s">
        <v>92</v>
      </c>
      <c r="E7839">
        <v>3134</v>
      </c>
      <c r="F7839">
        <v>2</v>
      </c>
    </row>
    <row r="7840" spans="1:6">
      <c r="A7840">
        <v>4899</v>
      </c>
      <c r="B7840">
        <v>1</v>
      </c>
      <c r="C7840" t="s">
        <v>64</v>
      </c>
      <c r="D7840" t="s">
        <v>92</v>
      </c>
      <c r="E7840">
        <v>3259</v>
      </c>
      <c r="F7840">
        <v>2</v>
      </c>
    </row>
    <row r="7841" spans="1:6">
      <c r="A7841">
        <v>4899</v>
      </c>
      <c r="B7841">
        <v>1</v>
      </c>
      <c r="C7841" t="s">
        <v>64</v>
      </c>
      <c r="D7841" t="s">
        <v>92</v>
      </c>
      <c r="E7841">
        <v>2879</v>
      </c>
      <c r="F7841">
        <v>1</v>
      </c>
    </row>
    <row r="7842" spans="1:6">
      <c r="A7842">
        <v>4899</v>
      </c>
      <c r="B7842">
        <v>1</v>
      </c>
      <c r="C7842" t="s">
        <v>64</v>
      </c>
      <c r="D7842" t="s">
        <v>92</v>
      </c>
      <c r="E7842">
        <v>2675</v>
      </c>
      <c r="F7842">
        <v>1</v>
      </c>
    </row>
    <row r="7843" spans="1:6">
      <c r="A7843">
        <v>4899</v>
      </c>
      <c r="B7843">
        <v>1</v>
      </c>
      <c r="C7843" t="s">
        <v>64</v>
      </c>
      <c r="D7843" t="s">
        <v>92</v>
      </c>
      <c r="E7843">
        <v>4541</v>
      </c>
      <c r="F7843">
        <v>1</v>
      </c>
    </row>
    <row r="7844" spans="1:6">
      <c r="A7844">
        <v>4899</v>
      </c>
      <c r="B7844">
        <v>1</v>
      </c>
      <c r="C7844" t="s">
        <v>64</v>
      </c>
      <c r="D7844" t="s">
        <v>92</v>
      </c>
      <c r="E7844">
        <v>3093</v>
      </c>
      <c r="F7844">
        <v>1</v>
      </c>
    </row>
    <row r="7845" spans="1:6">
      <c r="A7845">
        <v>4899</v>
      </c>
      <c r="B7845">
        <v>1</v>
      </c>
      <c r="C7845" t="s">
        <v>64</v>
      </c>
      <c r="D7845" t="s">
        <v>92</v>
      </c>
      <c r="E7845">
        <v>3377</v>
      </c>
      <c r="F7845">
        <v>1</v>
      </c>
    </row>
    <row r="7846" spans="1:6">
      <c r="A7846">
        <v>4899</v>
      </c>
      <c r="B7846">
        <v>1</v>
      </c>
      <c r="C7846" t="s">
        <v>64</v>
      </c>
      <c r="D7846" t="s">
        <v>92</v>
      </c>
      <c r="E7846">
        <v>5662</v>
      </c>
      <c r="F7846">
        <v>1</v>
      </c>
    </row>
    <row r="7847" spans="1:6">
      <c r="A7847">
        <v>4899</v>
      </c>
      <c r="B7847">
        <v>1</v>
      </c>
      <c r="C7847" t="s">
        <v>64</v>
      </c>
      <c r="D7847" t="s">
        <v>92</v>
      </c>
      <c r="E7847">
        <v>1365</v>
      </c>
      <c r="F7847">
        <v>1</v>
      </c>
    </row>
    <row r="7848" spans="1:6">
      <c r="A7848">
        <v>4899</v>
      </c>
      <c r="B7848">
        <v>1</v>
      </c>
      <c r="C7848" t="s">
        <v>64</v>
      </c>
      <c r="D7848" t="s">
        <v>92</v>
      </c>
      <c r="E7848">
        <v>2180</v>
      </c>
      <c r="F7848">
        <v>1</v>
      </c>
    </row>
    <row r="7849" spans="1:6">
      <c r="A7849">
        <v>4899</v>
      </c>
      <c r="B7849">
        <v>1</v>
      </c>
      <c r="C7849" t="s">
        <v>64</v>
      </c>
      <c r="D7849" t="s">
        <v>92</v>
      </c>
      <c r="E7849">
        <v>4531</v>
      </c>
      <c r="F7849">
        <v>1</v>
      </c>
    </row>
    <row r="7850" spans="1:6">
      <c r="A7850">
        <v>4899</v>
      </c>
      <c r="B7850">
        <v>1</v>
      </c>
      <c r="C7850" t="s">
        <v>64</v>
      </c>
      <c r="D7850" t="s">
        <v>92</v>
      </c>
      <c r="E7850">
        <v>3319</v>
      </c>
      <c r="F7850">
        <v>1</v>
      </c>
    </row>
    <row r="7851" spans="1:6">
      <c r="A7851">
        <v>4899</v>
      </c>
      <c r="B7851">
        <v>1</v>
      </c>
      <c r="C7851" t="s">
        <v>64</v>
      </c>
      <c r="D7851" t="s">
        <v>92</v>
      </c>
      <c r="E7851">
        <v>2502</v>
      </c>
      <c r="F7851">
        <v>1</v>
      </c>
    </row>
    <row r="7852" spans="1:6">
      <c r="A7852">
        <v>4899</v>
      </c>
      <c r="B7852">
        <v>1</v>
      </c>
      <c r="C7852" t="s">
        <v>64</v>
      </c>
      <c r="D7852" t="s">
        <v>92</v>
      </c>
      <c r="E7852">
        <v>2241</v>
      </c>
      <c r="F7852">
        <v>1</v>
      </c>
    </row>
    <row r="7853" spans="1:6">
      <c r="A7853">
        <v>4899</v>
      </c>
      <c r="B7853">
        <v>1</v>
      </c>
      <c r="C7853" t="s">
        <v>64</v>
      </c>
      <c r="D7853" t="s">
        <v>92</v>
      </c>
      <c r="E7853">
        <v>5789</v>
      </c>
      <c r="F7853">
        <v>1</v>
      </c>
    </row>
    <row r="7854" spans="1:6">
      <c r="A7854">
        <v>4899</v>
      </c>
      <c r="B7854">
        <v>1</v>
      </c>
      <c r="C7854" t="s">
        <v>64</v>
      </c>
      <c r="D7854" t="s">
        <v>92</v>
      </c>
      <c r="E7854">
        <v>3317</v>
      </c>
      <c r="F7854">
        <v>1</v>
      </c>
    </row>
    <row r="7855" spans="1:6">
      <c r="A7855">
        <v>4899</v>
      </c>
      <c r="B7855">
        <v>1</v>
      </c>
      <c r="C7855" t="s">
        <v>64</v>
      </c>
      <c r="D7855" t="s">
        <v>92</v>
      </c>
      <c r="E7855">
        <v>2101</v>
      </c>
      <c r="F7855">
        <v>1</v>
      </c>
    </row>
    <row r="7856" spans="1:6">
      <c r="A7856">
        <v>4899</v>
      </c>
      <c r="B7856">
        <v>1</v>
      </c>
      <c r="C7856" t="s">
        <v>64</v>
      </c>
      <c r="D7856" t="s">
        <v>92</v>
      </c>
      <c r="E7856">
        <v>2443</v>
      </c>
      <c r="F7856">
        <v>1</v>
      </c>
    </row>
    <row r="7857" spans="1:6">
      <c r="A7857">
        <v>4899</v>
      </c>
      <c r="B7857">
        <v>1</v>
      </c>
      <c r="C7857" t="s">
        <v>64</v>
      </c>
      <c r="D7857" t="s">
        <v>92</v>
      </c>
      <c r="E7857">
        <v>4134</v>
      </c>
      <c r="F7857">
        <v>1</v>
      </c>
    </row>
    <row r="7858" spans="1:6">
      <c r="A7858">
        <v>4899</v>
      </c>
      <c r="B7858">
        <v>1</v>
      </c>
      <c r="C7858" t="s">
        <v>64</v>
      </c>
      <c r="D7858" t="s">
        <v>92</v>
      </c>
      <c r="E7858">
        <v>4047</v>
      </c>
      <c r="F7858">
        <v>1</v>
      </c>
    </row>
    <row r="7859" spans="1:6">
      <c r="A7859">
        <v>4899</v>
      </c>
      <c r="B7859">
        <v>1</v>
      </c>
      <c r="C7859" t="s">
        <v>64</v>
      </c>
      <c r="D7859" t="s">
        <v>92</v>
      </c>
      <c r="E7859">
        <v>5378</v>
      </c>
      <c r="F7859">
        <v>1</v>
      </c>
    </row>
    <row r="7860" spans="1:6">
      <c r="A7860">
        <v>4899</v>
      </c>
      <c r="B7860">
        <v>1</v>
      </c>
      <c r="C7860" t="s">
        <v>64</v>
      </c>
      <c r="D7860" t="s">
        <v>92</v>
      </c>
      <c r="E7860">
        <v>5438</v>
      </c>
      <c r="F7860">
        <v>1</v>
      </c>
    </row>
    <row r="7861" spans="1:6">
      <c r="A7861">
        <v>4899</v>
      </c>
      <c r="B7861">
        <v>1</v>
      </c>
      <c r="C7861" t="s">
        <v>64</v>
      </c>
      <c r="D7861" t="s">
        <v>92</v>
      </c>
      <c r="E7861">
        <v>148</v>
      </c>
      <c r="F7861">
        <v>1</v>
      </c>
    </row>
    <row r="7862" spans="1:6">
      <c r="A7862">
        <v>4899</v>
      </c>
      <c r="B7862">
        <v>1</v>
      </c>
      <c r="C7862" t="s">
        <v>64</v>
      </c>
      <c r="D7862" t="s">
        <v>92</v>
      </c>
      <c r="E7862">
        <v>4785</v>
      </c>
      <c r="F7862">
        <v>1</v>
      </c>
    </row>
    <row r="7863" spans="1:6">
      <c r="A7863">
        <v>4899</v>
      </c>
      <c r="B7863">
        <v>2</v>
      </c>
      <c r="C7863" t="s">
        <v>64</v>
      </c>
      <c r="D7863" t="s">
        <v>92</v>
      </c>
      <c r="E7863">
        <v>5013</v>
      </c>
      <c r="F7863">
        <v>8</v>
      </c>
    </row>
    <row r="7864" spans="1:6">
      <c r="A7864">
        <v>4899</v>
      </c>
      <c r="B7864">
        <v>2</v>
      </c>
      <c r="C7864" t="s">
        <v>64</v>
      </c>
      <c r="D7864" t="s">
        <v>92</v>
      </c>
      <c r="E7864">
        <v>4250</v>
      </c>
      <c r="F7864">
        <v>3</v>
      </c>
    </row>
    <row r="7865" spans="1:6">
      <c r="A7865">
        <v>4899</v>
      </c>
      <c r="B7865">
        <v>2</v>
      </c>
      <c r="C7865" t="s">
        <v>64</v>
      </c>
      <c r="D7865" t="s">
        <v>92</v>
      </c>
      <c r="E7865">
        <v>2812</v>
      </c>
      <c r="F7865">
        <v>3</v>
      </c>
    </row>
    <row r="7866" spans="1:6">
      <c r="A7866">
        <v>4899</v>
      </c>
      <c r="B7866">
        <v>2</v>
      </c>
      <c r="C7866" t="s">
        <v>64</v>
      </c>
      <c r="D7866" t="s">
        <v>92</v>
      </c>
      <c r="E7866">
        <v>4039</v>
      </c>
      <c r="F7866">
        <v>3</v>
      </c>
    </row>
    <row r="7867" spans="1:6">
      <c r="A7867">
        <v>4899</v>
      </c>
      <c r="B7867">
        <v>2</v>
      </c>
      <c r="C7867" t="s">
        <v>64</v>
      </c>
      <c r="D7867" t="s">
        <v>92</v>
      </c>
      <c r="E7867">
        <v>5142</v>
      </c>
      <c r="F7867">
        <v>3</v>
      </c>
    </row>
    <row r="7868" spans="1:6">
      <c r="A7868">
        <v>4899</v>
      </c>
      <c r="B7868">
        <v>2</v>
      </c>
      <c r="C7868" t="s">
        <v>64</v>
      </c>
      <c r="D7868" t="s">
        <v>92</v>
      </c>
      <c r="E7868">
        <v>4559</v>
      </c>
      <c r="F7868">
        <v>3</v>
      </c>
    </row>
    <row r="7869" spans="1:6">
      <c r="A7869">
        <v>4899</v>
      </c>
      <c r="B7869">
        <v>2</v>
      </c>
      <c r="C7869" t="s">
        <v>64</v>
      </c>
      <c r="D7869" t="s">
        <v>92</v>
      </c>
      <c r="E7869">
        <v>4026</v>
      </c>
      <c r="F7869">
        <v>2</v>
      </c>
    </row>
    <row r="7870" spans="1:6">
      <c r="A7870">
        <v>4899</v>
      </c>
      <c r="B7870">
        <v>2</v>
      </c>
      <c r="C7870" t="s">
        <v>64</v>
      </c>
      <c r="D7870" t="s">
        <v>92</v>
      </c>
      <c r="E7870">
        <v>3468</v>
      </c>
      <c r="F7870">
        <v>2</v>
      </c>
    </row>
    <row r="7871" spans="1:6">
      <c r="A7871">
        <v>4899</v>
      </c>
      <c r="B7871">
        <v>2</v>
      </c>
      <c r="C7871" t="s">
        <v>64</v>
      </c>
      <c r="D7871" t="s">
        <v>92</v>
      </c>
      <c r="E7871">
        <v>5879</v>
      </c>
      <c r="F7871">
        <v>2</v>
      </c>
    </row>
    <row r="7872" spans="1:6">
      <c r="A7872">
        <v>4899</v>
      </c>
      <c r="B7872">
        <v>2</v>
      </c>
      <c r="C7872" t="s">
        <v>64</v>
      </c>
      <c r="D7872" t="s">
        <v>92</v>
      </c>
      <c r="E7872">
        <v>4810</v>
      </c>
      <c r="F7872">
        <v>2</v>
      </c>
    </row>
    <row r="7873" spans="1:6">
      <c r="A7873">
        <v>4899</v>
      </c>
      <c r="B7873">
        <v>2</v>
      </c>
      <c r="C7873" t="s">
        <v>64</v>
      </c>
      <c r="D7873" t="s">
        <v>92</v>
      </c>
      <c r="E7873">
        <v>3319</v>
      </c>
      <c r="F7873">
        <v>2</v>
      </c>
    </row>
    <row r="7874" spans="1:6">
      <c r="A7874">
        <v>4899</v>
      </c>
      <c r="B7874">
        <v>2</v>
      </c>
      <c r="C7874" t="s">
        <v>64</v>
      </c>
      <c r="D7874" t="s">
        <v>92</v>
      </c>
      <c r="E7874">
        <v>2548</v>
      </c>
      <c r="F7874">
        <v>2</v>
      </c>
    </row>
    <row r="7875" spans="1:6">
      <c r="A7875">
        <v>4899</v>
      </c>
      <c r="B7875">
        <v>2</v>
      </c>
      <c r="C7875" t="s">
        <v>64</v>
      </c>
      <c r="D7875" t="s">
        <v>92</v>
      </c>
      <c r="E7875">
        <v>6109</v>
      </c>
      <c r="F7875">
        <v>2</v>
      </c>
    </row>
    <row r="7876" spans="1:6">
      <c r="A7876">
        <v>4899</v>
      </c>
      <c r="B7876">
        <v>2</v>
      </c>
      <c r="C7876" t="s">
        <v>64</v>
      </c>
      <c r="D7876" t="s">
        <v>92</v>
      </c>
      <c r="E7876">
        <v>2106</v>
      </c>
      <c r="F7876">
        <v>2</v>
      </c>
    </row>
    <row r="7877" spans="1:6">
      <c r="A7877">
        <v>4899</v>
      </c>
      <c r="B7877">
        <v>2</v>
      </c>
      <c r="C7877" t="s">
        <v>64</v>
      </c>
      <c r="D7877" t="s">
        <v>92</v>
      </c>
      <c r="E7877">
        <v>2078</v>
      </c>
      <c r="F7877">
        <v>2</v>
      </c>
    </row>
    <row r="7878" spans="1:6">
      <c r="A7878">
        <v>4899</v>
      </c>
      <c r="B7878">
        <v>2</v>
      </c>
      <c r="C7878" t="s">
        <v>64</v>
      </c>
      <c r="D7878" t="s">
        <v>92</v>
      </c>
      <c r="E7878">
        <v>4558</v>
      </c>
      <c r="F7878">
        <v>1</v>
      </c>
    </row>
    <row r="7879" spans="1:6">
      <c r="A7879">
        <v>4899</v>
      </c>
      <c r="B7879">
        <v>2</v>
      </c>
      <c r="C7879" t="s">
        <v>64</v>
      </c>
      <c r="D7879" t="s">
        <v>92</v>
      </c>
      <c r="E7879">
        <v>3138</v>
      </c>
      <c r="F7879">
        <v>1</v>
      </c>
    </row>
    <row r="7880" spans="1:6">
      <c r="A7880">
        <v>4899</v>
      </c>
      <c r="B7880">
        <v>2</v>
      </c>
      <c r="C7880" t="s">
        <v>64</v>
      </c>
      <c r="D7880" t="s">
        <v>92</v>
      </c>
      <c r="E7880">
        <v>3224</v>
      </c>
      <c r="F7880">
        <v>1</v>
      </c>
    </row>
    <row r="7881" spans="1:6">
      <c r="A7881">
        <v>4899</v>
      </c>
      <c r="B7881">
        <v>2</v>
      </c>
      <c r="C7881" t="s">
        <v>64</v>
      </c>
      <c r="D7881" t="s">
        <v>92</v>
      </c>
      <c r="E7881">
        <v>2908</v>
      </c>
      <c r="F7881">
        <v>1</v>
      </c>
    </row>
    <row r="7882" spans="1:6">
      <c r="A7882">
        <v>4899</v>
      </c>
      <c r="B7882">
        <v>2</v>
      </c>
      <c r="C7882" t="s">
        <v>64</v>
      </c>
      <c r="D7882" t="s">
        <v>92</v>
      </c>
      <c r="E7882">
        <v>3968</v>
      </c>
      <c r="F7882">
        <v>1</v>
      </c>
    </row>
    <row r="7883" spans="1:6">
      <c r="A7883">
        <v>4899</v>
      </c>
      <c r="B7883">
        <v>2</v>
      </c>
      <c r="C7883" t="s">
        <v>64</v>
      </c>
      <c r="D7883" t="s">
        <v>92</v>
      </c>
      <c r="E7883">
        <v>3866</v>
      </c>
      <c r="F7883">
        <v>1</v>
      </c>
    </row>
    <row r="7884" spans="1:6">
      <c r="A7884">
        <v>4899</v>
      </c>
      <c r="B7884">
        <v>2</v>
      </c>
      <c r="C7884" t="s">
        <v>64</v>
      </c>
      <c r="D7884" t="s">
        <v>92</v>
      </c>
      <c r="E7884">
        <v>1209</v>
      </c>
      <c r="F7884">
        <v>1</v>
      </c>
    </row>
    <row r="7885" spans="1:6">
      <c r="A7885">
        <v>4899</v>
      </c>
      <c r="B7885">
        <v>2</v>
      </c>
      <c r="C7885" t="s">
        <v>64</v>
      </c>
      <c r="D7885" t="s">
        <v>92</v>
      </c>
      <c r="E7885">
        <v>5930</v>
      </c>
      <c r="F7885">
        <v>1</v>
      </c>
    </row>
    <row r="7886" spans="1:6">
      <c r="A7886">
        <v>4899</v>
      </c>
      <c r="B7886">
        <v>2</v>
      </c>
      <c r="C7886" t="s">
        <v>64</v>
      </c>
      <c r="D7886" t="s">
        <v>92</v>
      </c>
      <c r="E7886">
        <v>3996</v>
      </c>
      <c r="F7886">
        <v>1</v>
      </c>
    </row>
    <row r="7887" spans="1:6">
      <c r="A7887">
        <v>4899</v>
      </c>
      <c r="B7887">
        <v>2</v>
      </c>
      <c r="C7887" t="s">
        <v>64</v>
      </c>
      <c r="D7887" t="s">
        <v>92</v>
      </c>
      <c r="E7887">
        <v>1122</v>
      </c>
      <c r="F7887">
        <v>1</v>
      </c>
    </row>
    <row r="7888" spans="1:6">
      <c r="A7888">
        <v>4899</v>
      </c>
      <c r="B7888">
        <v>2</v>
      </c>
      <c r="C7888" t="s">
        <v>64</v>
      </c>
      <c r="D7888" t="s">
        <v>92</v>
      </c>
      <c r="E7888">
        <v>6051</v>
      </c>
      <c r="F7888">
        <v>1</v>
      </c>
    </row>
    <row r="7889" spans="1:6">
      <c r="A7889">
        <v>4899</v>
      </c>
      <c r="B7889">
        <v>2</v>
      </c>
      <c r="C7889" t="s">
        <v>64</v>
      </c>
      <c r="D7889" t="s">
        <v>92</v>
      </c>
      <c r="E7889">
        <v>3304</v>
      </c>
      <c r="F7889">
        <v>1</v>
      </c>
    </row>
    <row r="7890" spans="1:6">
      <c r="A7890">
        <v>4899</v>
      </c>
      <c r="B7890">
        <v>2</v>
      </c>
      <c r="C7890" t="s">
        <v>64</v>
      </c>
      <c r="D7890" t="s">
        <v>92</v>
      </c>
      <c r="E7890">
        <v>5824</v>
      </c>
      <c r="F7890">
        <v>1</v>
      </c>
    </row>
    <row r="7891" spans="1:6">
      <c r="A7891">
        <v>4899</v>
      </c>
      <c r="B7891">
        <v>2</v>
      </c>
      <c r="C7891" t="s">
        <v>64</v>
      </c>
      <c r="D7891" t="s">
        <v>92</v>
      </c>
      <c r="E7891">
        <v>2923</v>
      </c>
      <c r="F7891">
        <v>1</v>
      </c>
    </row>
    <row r="7892" spans="1:6">
      <c r="A7892">
        <v>4899</v>
      </c>
      <c r="B7892">
        <v>2</v>
      </c>
      <c r="C7892" t="s">
        <v>64</v>
      </c>
      <c r="D7892" t="s">
        <v>92</v>
      </c>
      <c r="E7892">
        <v>3507</v>
      </c>
      <c r="F7892">
        <v>1</v>
      </c>
    </row>
    <row r="7893" spans="1:6">
      <c r="A7893">
        <v>4899</v>
      </c>
      <c r="B7893">
        <v>2</v>
      </c>
      <c r="C7893" t="s">
        <v>64</v>
      </c>
      <c r="D7893" t="s">
        <v>92</v>
      </c>
      <c r="E7893">
        <v>3530</v>
      </c>
      <c r="F7893">
        <v>1</v>
      </c>
    </row>
    <row r="7894" spans="1:6">
      <c r="A7894">
        <v>4899</v>
      </c>
      <c r="B7894">
        <v>2</v>
      </c>
      <c r="C7894" t="s">
        <v>64</v>
      </c>
      <c r="D7894" t="s">
        <v>92</v>
      </c>
      <c r="E7894">
        <v>4396</v>
      </c>
      <c r="F7894">
        <v>1</v>
      </c>
    </row>
    <row r="7895" spans="1:6">
      <c r="A7895">
        <v>4899</v>
      </c>
      <c r="B7895">
        <v>2</v>
      </c>
      <c r="C7895" t="s">
        <v>64</v>
      </c>
      <c r="D7895" t="s">
        <v>92</v>
      </c>
      <c r="E7895">
        <v>2223</v>
      </c>
      <c r="F7895">
        <v>1</v>
      </c>
    </row>
    <row r="7896" spans="1:6">
      <c r="A7896">
        <v>4899</v>
      </c>
      <c r="B7896">
        <v>2</v>
      </c>
      <c r="C7896" t="s">
        <v>64</v>
      </c>
      <c r="D7896" t="s">
        <v>92</v>
      </c>
      <c r="E7896">
        <v>2246</v>
      </c>
      <c r="F7896">
        <v>1</v>
      </c>
    </row>
    <row r="7897" spans="1:6">
      <c r="A7897">
        <v>4899</v>
      </c>
      <c r="B7897">
        <v>2</v>
      </c>
      <c r="C7897" t="s">
        <v>64</v>
      </c>
      <c r="D7897" t="s">
        <v>92</v>
      </c>
      <c r="E7897">
        <v>136</v>
      </c>
      <c r="F7897">
        <v>1</v>
      </c>
    </row>
    <row r="7898" spans="1:6">
      <c r="A7898">
        <v>4899</v>
      </c>
      <c r="B7898">
        <v>2</v>
      </c>
      <c r="C7898" t="s">
        <v>64</v>
      </c>
      <c r="D7898" t="s">
        <v>92</v>
      </c>
      <c r="E7898">
        <v>45</v>
      </c>
      <c r="F7898">
        <v>1</v>
      </c>
    </row>
    <row r="7899" spans="1:6">
      <c r="A7899">
        <v>4899</v>
      </c>
      <c r="B7899">
        <v>2</v>
      </c>
      <c r="C7899" t="s">
        <v>64</v>
      </c>
      <c r="D7899" t="s">
        <v>92</v>
      </c>
      <c r="E7899">
        <v>6027</v>
      </c>
      <c r="F7899">
        <v>1</v>
      </c>
    </row>
    <row r="7900" spans="1:6">
      <c r="A7900">
        <v>4899</v>
      </c>
      <c r="B7900">
        <v>2</v>
      </c>
      <c r="C7900" t="s">
        <v>64</v>
      </c>
      <c r="D7900" t="s">
        <v>92</v>
      </c>
      <c r="E7900">
        <v>3034</v>
      </c>
      <c r="F7900">
        <v>1</v>
      </c>
    </row>
    <row r="7901" spans="1:6">
      <c r="A7901">
        <v>4899</v>
      </c>
      <c r="B7901">
        <v>2</v>
      </c>
      <c r="C7901" t="s">
        <v>64</v>
      </c>
      <c r="D7901" t="s">
        <v>92</v>
      </c>
      <c r="E7901">
        <v>3233</v>
      </c>
      <c r="F7901">
        <v>1</v>
      </c>
    </row>
    <row r="7902" spans="1:6">
      <c r="A7902">
        <v>4899</v>
      </c>
      <c r="B7902">
        <v>2</v>
      </c>
      <c r="C7902" t="s">
        <v>64</v>
      </c>
      <c r="D7902" t="s">
        <v>92</v>
      </c>
      <c r="E7902">
        <v>2608</v>
      </c>
      <c r="F7902">
        <v>1</v>
      </c>
    </row>
    <row r="7903" spans="1:6">
      <c r="A7903">
        <v>4899</v>
      </c>
      <c r="B7903">
        <v>2</v>
      </c>
      <c r="C7903" t="s">
        <v>64</v>
      </c>
      <c r="D7903" t="s">
        <v>92</v>
      </c>
      <c r="E7903">
        <v>5397</v>
      </c>
      <c r="F7903">
        <v>1</v>
      </c>
    </row>
    <row r="7904" spans="1:6">
      <c r="A7904">
        <v>4899</v>
      </c>
      <c r="B7904">
        <v>3</v>
      </c>
      <c r="C7904" t="s">
        <v>64</v>
      </c>
      <c r="D7904" t="s">
        <v>92</v>
      </c>
      <c r="E7904">
        <v>2608</v>
      </c>
      <c r="F7904">
        <v>4</v>
      </c>
    </row>
    <row r="7905" spans="1:6">
      <c r="A7905">
        <v>4899</v>
      </c>
      <c r="B7905">
        <v>3</v>
      </c>
      <c r="C7905" t="s">
        <v>64</v>
      </c>
      <c r="D7905" t="s">
        <v>92</v>
      </c>
      <c r="E7905">
        <v>218</v>
      </c>
      <c r="F7905">
        <v>2</v>
      </c>
    </row>
    <row r="7906" spans="1:6">
      <c r="A7906">
        <v>4899</v>
      </c>
      <c r="B7906">
        <v>3</v>
      </c>
      <c r="C7906" t="s">
        <v>64</v>
      </c>
      <c r="D7906" t="s">
        <v>92</v>
      </c>
      <c r="E7906">
        <v>5247</v>
      </c>
      <c r="F7906">
        <v>2</v>
      </c>
    </row>
    <row r="7907" spans="1:6">
      <c r="A7907">
        <v>4899</v>
      </c>
      <c r="B7907">
        <v>3</v>
      </c>
      <c r="C7907" t="s">
        <v>64</v>
      </c>
      <c r="D7907" t="s">
        <v>92</v>
      </c>
      <c r="E7907">
        <v>3304</v>
      </c>
      <c r="F7907">
        <v>2</v>
      </c>
    </row>
    <row r="7908" spans="1:6">
      <c r="A7908">
        <v>4899</v>
      </c>
      <c r="B7908">
        <v>3</v>
      </c>
      <c r="C7908" t="s">
        <v>64</v>
      </c>
      <c r="D7908" t="s">
        <v>92</v>
      </c>
      <c r="E7908">
        <v>3677</v>
      </c>
      <c r="F7908">
        <v>2</v>
      </c>
    </row>
    <row r="7909" spans="1:6">
      <c r="A7909">
        <v>4899</v>
      </c>
      <c r="B7909">
        <v>3</v>
      </c>
      <c r="C7909" t="s">
        <v>64</v>
      </c>
      <c r="D7909" t="s">
        <v>92</v>
      </c>
      <c r="E7909">
        <v>5123</v>
      </c>
      <c r="F7909">
        <v>1</v>
      </c>
    </row>
    <row r="7910" spans="1:6">
      <c r="A7910">
        <v>4899</v>
      </c>
      <c r="B7910">
        <v>3</v>
      </c>
      <c r="C7910" t="s">
        <v>64</v>
      </c>
      <c r="D7910" t="s">
        <v>92</v>
      </c>
      <c r="E7910">
        <v>5948</v>
      </c>
      <c r="F7910">
        <v>1</v>
      </c>
    </row>
    <row r="7911" spans="1:6">
      <c r="A7911">
        <v>4899</v>
      </c>
      <c r="B7911">
        <v>3</v>
      </c>
      <c r="C7911" t="s">
        <v>64</v>
      </c>
      <c r="D7911" t="s">
        <v>92</v>
      </c>
      <c r="E7911">
        <v>2242</v>
      </c>
      <c r="F7911">
        <v>1</v>
      </c>
    </row>
    <row r="7912" spans="1:6">
      <c r="A7912">
        <v>4899</v>
      </c>
      <c r="B7912">
        <v>3</v>
      </c>
      <c r="C7912" t="s">
        <v>64</v>
      </c>
      <c r="D7912" t="s">
        <v>92</v>
      </c>
      <c r="E7912">
        <v>4261</v>
      </c>
      <c r="F7912">
        <v>1</v>
      </c>
    </row>
    <row r="7913" spans="1:6">
      <c r="A7913">
        <v>4899</v>
      </c>
      <c r="B7913">
        <v>3</v>
      </c>
      <c r="C7913" t="s">
        <v>64</v>
      </c>
      <c r="D7913" t="s">
        <v>92</v>
      </c>
      <c r="E7913">
        <v>5809</v>
      </c>
      <c r="F7913">
        <v>1</v>
      </c>
    </row>
    <row r="7914" spans="1:6">
      <c r="A7914">
        <v>4899</v>
      </c>
      <c r="B7914">
        <v>3</v>
      </c>
      <c r="C7914" t="s">
        <v>64</v>
      </c>
      <c r="D7914" t="s">
        <v>92</v>
      </c>
      <c r="E7914">
        <v>4704</v>
      </c>
      <c r="F7914">
        <v>1</v>
      </c>
    </row>
    <row r="7915" spans="1:6">
      <c r="A7915">
        <v>4899</v>
      </c>
      <c r="B7915">
        <v>3</v>
      </c>
      <c r="C7915" t="s">
        <v>64</v>
      </c>
      <c r="D7915" t="s">
        <v>92</v>
      </c>
      <c r="E7915">
        <v>2570</v>
      </c>
      <c r="F7915">
        <v>1</v>
      </c>
    </row>
    <row r="7916" spans="1:6">
      <c r="A7916">
        <v>4899</v>
      </c>
      <c r="B7916">
        <v>3</v>
      </c>
      <c r="C7916" t="s">
        <v>64</v>
      </c>
      <c r="D7916" t="s">
        <v>92</v>
      </c>
      <c r="E7916">
        <v>5200</v>
      </c>
      <c r="F7916">
        <v>1</v>
      </c>
    </row>
    <row r="7917" spans="1:6">
      <c r="A7917">
        <v>4899</v>
      </c>
      <c r="B7917">
        <v>3</v>
      </c>
      <c r="C7917" t="s">
        <v>64</v>
      </c>
      <c r="D7917" t="s">
        <v>92</v>
      </c>
      <c r="E7917">
        <v>5867</v>
      </c>
      <c r="F7917">
        <v>1</v>
      </c>
    </row>
    <row r="7918" spans="1:6">
      <c r="A7918">
        <v>4899</v>
      </c>
      <c r="B7918">
        <v>3</v>
      </c>
      <c r="C7918" t="s">
        <v>64</v>
      </c>
      <c r="D7918" t="s">
        <v>92</v>
      </c>
      <c r="E7918">
        <v>2790</v>
      </c>
      <c r="F7918">
        <v>1</v>
      </c>
    </row>
    <row r="7919" spans="1:6">
      <c r="A7919">
        <v>4899</v>
      </c>
      <c r="B7919">
        <v>3</v>
      </c>
      <c r="C7919" t="s">
        <v>64</v>
      </c>
      <c r="D7919" t="s">
        <v>92</v>
      </c>
      <c r="E7919">
        <v>3708</v>
      </c>
      <c r="F7919">
        <v>1</v>
      </c>
    </row>
    <row r="7920" spans="1:6">
      <c r="A7920">
        <v>4899</v>
      </c>
      <c r="B7920">
        <v>3</v>
      </c>
      <c r="C7920" t="s">
        <v>64</v>
      </c>
      <c r="D7920" t="s">
        <v>92</v>
      </c>
      <c r="E7920">
        <v>4660</v>
      </c>
      <c r="F7920">
        <v>1</v>
      </c>
    </row>
    <row r="7921" spans="1:6">
      <c r="A7921">
        <v>4899</v>
      </c>
      <c r="B7921">
        <v>3</v>
      </c>
      <c r="C7921" t="s">
        <v>64</v>
      </c>
      <c r="D7921" t="s">
        <v>92</v>
      </c>
      <c r="E7921">
        <v>2697</v>
      </c>
      <c r="F7921">
        <v>1</v>
      </c>
    </row>
    <row r="7922" spans="1:6">
      <c r="A7922">
        <v>4899</v>
      </c>
      <c r="B7922">
        <v>3</v>
      </c>
      <c r="C7922" t="s">
        <v>64</v>
      </c>
      <c r="D7922" t="s">
        <v>92</v>
      </c>
      <c r="E7922">
        <v>3834</v>
      </c>
      <c r="F7922">
        <v>1</v>
      </c>
    </row>
    <row r="7923" spans="1:6">
      <c r="A7923">
        <v>4899</v>
      </c>
      <c r="B7923">
        <v>3</v>
      </c>
      <c r="C7923" t="s">
        <v>64</v>
      </c>
      <c r="D7923" t="s">
        <v>92</v>
      </c>
      <c r="E7923">
        <v>3507</v>
      </c>
      <c r="F7923">
        <v>1</v>
      </c>
    </row>
    <row r="7924" spans="1:6">
      <c r="A7924">
        <v>4899</v>
      </c>
      <c r="B7924">
        <v>4</v>
      </c>
      <c r="C7924" t="s">
        <v>64</v>
      </c>
      <c r="D7924" t="s">
        <v>92</v>
      </c>
      <c r="E7924">
        <v>2947</v>
      </c>
      <c r="F7924">
        <v>5</v>
      </c>
    </row>
    <row r="7925" spans="1:6">
      <c r="A7925">
        <v>4899</v>
      </c>
      <c r="B7925">
        <v>4</v>
      </c>
      <c r="C7925" t="s">
        <v>64</v>
      </c>
      <c r="D7925" t="s">
        <v>92</v>
      </c>
      <c r="E7925">
        <v>5123</v>
      </c>
      <c r="F7925">
        <v>5</v>
      </c>
    </row>
    <row r="7926" spans="1:6">
      <c r="A7926">
        <v>4899</v>
      </c>
      <c r="B7926">
        <v>4</v>
      </c>
      <c r="C7926" t="s">
        <v>64</v>
      </c>
      <c r="D7926" t="s">
        <v>92</v>
      </c>
      <c r="E7926">
        <v>4133</v>
      </c>
      <c r="F7926">
        <v>3</v>
      </c>
    </row>
    <row r="7927" spans="1:6">
      <c r="A7927">
        <v>4899</v>
      </c>
      <c r="B7927">
        <v>4</v>
      </c>
      <c r="C7927" t="s">
        <v>64</v>
      </c>
      <c r="D7927" t="s">
        <v>92</v>
      </c>
      <c r="E7927">
        <v>67</v>
      </c>
      <c r="F7927">
        <v>3</v>
      </c>
    </row>
    <row r="7928" spans="1:6">
      <c r="A7928">
        <v>4899</v>
      </c>
      <c r="B7928">
        <v>4</v>
      </c>
      <c r="C7928" t="s">
        <v>64</v>
      </c>
      <c r="D7928" t="s">
        <v>92</v>
      </c>
      <c r="E7928">
        <v>3801</v>
      </c>
      <c r="F7928">
        <v>3</v>
      </c>
    </row>
    <row r="7929" spans="1:6">
      <c r="A7929">
        <v>4899</v>
      </c>
      <c r="B7929">
        <v>4</v>
      </c>
      <c r="C7929" t="s">
        <v>64</v>
      </c>
      <c r="D7929" t="s">
        <v>92</v>
      </c>
      <c r="E7929">
        <v>1254</v>
      </c>
      <c r="F7929">
        <v>2</v>
      </c>
    </row>
    <row r="7930" spans="1:6">
      <c r="A7930">
        <v>4899</v>
      </c>
      <c r="B7930">
        <v>4</v>
      </c>
      <c r="C7930" t="s">
        <v>64</v>
      </c>
      <c r="D7930" t="s">
        <v>92</v>
      </c>
      <c r="E7930">
        <v>2647</v>
      </c>
      <c r="F7930">
        <v>2</v>
      </c>
    </row>
    <row r="7931" spans="1:6">
      <c r="A7931">
        <v>4899</v>
      </c>
      <c r="B7931">
        <v>4</v>
      </c>
      <c r="C7931" t="s">
        <v>64</v>
      </c>
      <c r="D7931" t="s">
        <v>92</v>
      </c>
      <c r="E7931">
        <v>3070</v>
      </c>
      <c r="F7931">
        <v>2</v>
      </c>
    </row>
    <row r="7932" spans="1:6">
      <c r="A7932">
        <v>4899</v>
      </c>
      <c r="B7932">
        <v>4</v>
      </c>
      <c r="C7932" t="s">
        <v>64</v>
      </c>
      <c r="D7932" t="s">
        <v>92</v>
      </c>
      <c r="E7932">
        <v>2465</v>
      </c>
      <c r="F7932">
        <v>2</v>
      </c>
    </row>
    <row r="7933" spans="1:6">
      <c r="A7933">
        <v>4899</v>
      </c>
      <c r="B7933">
        <v>4</v>
      </c>
      <c r="C7933" t="s">
        <v>64</v>
      </c>
      <c r="D7933" t="s">
        <v>92</v>
      </c>
      <c r="E7933">
        <v>2320</v>
      </c>
      <c r="F7933">
        <v>2</v>
      </c>
    </row>
    <row r="7934" spans="1:6">
      <c r="A7934">
        <v>4899</v>
      </c>
      <c r="B7934">
        <v>4</v>
      </c>
      <c r="C7934" t="s">
        <v>64</v>
      </c>
      <c r="D7934" t="s">
        <v>92</v>
      </c>
      <c r="E7934">
        <v>3814</v>
      </c>
      <c r="F7934">
        <v>2</v>
      </c>
    </row>
    <row r="7935" spans="1:6">
      <c r="A7935">
        <v>4899</v>
      </c>
      <c r="B7935">
        <v>4</v>
      </c>
      <c r="C7935" t="s">
        <v>64</v>
      </c>
      <c r="D7935" t="s">
        <v>92</v>
      </c>
      <c r="E7935">
        <v>3086</v>
      </c>
      <c r="F7935">
        <v>2</v>
      </c>
    </row>
    <row r="7936" spans="1:6">
      <c r="A7936">
        <v>4899</v>
      </c>
      <c r="B7936">
        <v>4</v>
      </c>
      <c r="C7936" t="s">
        <v>64</v>
      </c>
      <c r="D7936" t="s">
        <v>92</v>
      </c>
      <c r="E7936">
        <v>258</v>
      </c>
      <c r="F7936">
        <v>2</v>
      </c>
    </row>
    <row r="7937" spans="1:6">
      <c r="A7937">
        <v>4899</v>
      </c>
      <c r="B7937">
        <v>4</v>
      </c>
      <c r="C7937" t="s">
        <v>64</v>
      </c>
      <c r="D7937" t="s">
        <v>92</v>
      </c>
      <c r="E7937">
        <v>2683</v>
      </c>
      <c r="F7937">
        <v>2</v>
      </c>
    </row>
    <row r="7938" spans="1:6">
      <c r="A7938">
        <v>4899</v>
      </c>
      <c r="B7938">
        <v>4</v>
      </c>
      <c r="C7938" t="s">
        <v>64</v>
      </c>
      <c r="D7938" t="s">
        <v>92</v>
      </c>
      <c r="E7938">
        <v>3730</v>
      </c>
      <c r="F7938">
        <v>2</v>
      </c>
    </row>
    <row r="7939" spans="1:6">
      <c r="A7939">
        <v>4899</v>
      </c>
      <c r="B7939">
        <v>4</v>
      </c>
      <c r="C7939" t="s">
        <v>64</v>
      </c>
      <c r="D7939" t="s">
        <v>92</v>
      </c>
      <c r="E7939">
        <v>4105</v>
      </c>
      <c r="F7939">
        <v>2</v>
      </c>
    </row>
    <row r="7940" spans="1:6">
      <c r="A7940">
        <v>4899</v>
      </c>
      <c r="B7940">
        <v>4</v>
      </c>
      <c r="C7940" t="s">
        <v>64</v>
      </c>
      <c r="D7940" t="s">
        <v>92</v>
      </c>
      <c r="E7940">
        <v>3062</v>
      </c>
      <c r="F7940">
        <v>2</v>
      </c>
    </row>
    <row r="7941" spans="1:6">
      <c r="A7941">
        <v>4899</v>
      </c>
      <c r="B7941">
        <v>4</v>
      </c>
      <c r="C7941" t="s">
        <v>64</v>
      </c>
      <c r="D7941" t="s">
        <v>92</v>
      </c>
      <c r="E7941">
        <v>5989</v>
      </c>
      <c r="F7941">
        <v>1</v>
      </c>
    </row>
    <row r="7942" spans="1:6">
      <c r="A7942">
        <v>4899</v>
      </c>
      <c r="B7942">
        <v>4</v>
      </c>
      <c r="C7942" t="s">
        <v>64</v>
      </c>
      <c r="D7942" t="s">
        <v>92</v>
      </c>
      <c r="E7942">
        <v>5942</v>
      </c>
      <c r="F7942">
        <v>1</v>
      </c>
    </row>
    <row r="7943" spans="1:6">
      <c r="A7943">
        <v>4899</v>
      </c>
      <c r="B7943">
        <v>4</v>
      </c>
      <c r="C7943" t="s">
        <v>64</v>
      </c>
      <c r="D7943" t="s">
        <v>92</v>
      </c>
      <c r="E7943">
        <v>5772</v>
      </c>
      <c r="F7943">
        <v>1</v>
      </c>
    </row>
    <row r="7944" spans="1:6">
      <c r="A7944">
        <v>4899</v>
      </c>
      <c r="B7944">
        <v>4</v>
      </c>
      <c r="C7944" t="s">
        <v>64</v>
      </c>
      <c r="D7944" t="s">
        <v>92</v>
      </c>
      <c r="E7944">
        <v>2283</v>
      </c>
      <c r="F7944">
        <v>1</v>
      </c>
    </row>
    <row r="7945" spans="1:6">
      <c r="A7945">
        <v>4899</v>
      </c>
      <c r="B7945">
        <v>4</v>
      </c>
      <c r="C7945" t="s">
        <v>64</v>
      </c>
      <c r="D7945" t="s">
        <v>92</v>
      </c>
      <c r="E7945">
        <v>5174</v>
      </c>
      <c r="F7945">
        <v>1</v>
      </c>
    </row>
    <row r="7946" spans="1:6">
      <c r="A7946">
        <v>4899</v>
      </c>
      <c r="B7946">
        <v>4</v>
      </c>
      <c r="C7946" t="s">
        <v>64</v>
      </c>
      <c r="D7946" t="s">
        <v>92</v>
      </c>
      <c r="E7946">
        <v>142</v>
      </c>
      <c r="F7946">
        <v>1</v>
      </c>
    </row>
    <row r="7947" spans="1:6">
      <c r="A7947">
        <v>4899</v>
      </c>
      <c r="B7947">
        <v>4</v>
      </c>
      <c r="C7947" t="s">
        <v>64</v>
      </c>
      <c r="D7947" t="s">
        <v>92</v>
      </c>
      <c r="E7947">
        <v>4623</v>
      </c>
      <c r="F7947">
        <v>1</v>
      </c>
    </row>
    <row r="7948" spans="1:6">
      <c r="A7948">
        <v>4899</v>
      </c>
      <c r="B7948">
        <v>4</v>
      </c>
      <c r="C7948" t="s">
        <v>64</v>
      </c>
      <c r="D7948" t="s">
        <v>92</v>
      </c>
      <c r="E7948">
        <v>111</v>
      </c>
      <c r="F7948">
        <v>1</v>
      </c>
    </row>
    <row r="7949" spans="1:6">
      <c r="A7949">
        <v>4899</v>
      </c>
      <c r="B7949">
        <v>4</v>
      </c>
      <c r="C7949" t="s">
        <v>64</v>
      </c>
      <c r="D7949" t="s">
        <v>92</v>
      </c>
      <c r="E7949">
        <v>4111</v>
      </c>
      <c r="F7949">
        <v>1</v>
      </c>
    </row>
    <row r="7950" spans="1:6">
      <c r="A7950">
        <v>4899</v>
      </c>
      <c r="B7950">
        <v>4</v>
      </c>
      <c r="C7950" t="s">
        <v>64</v>
      </c>
      <c r="D7950" t="s">
        <v>92</v>
      </c>
      <c r="E7950">
        <v>3854</v>
      </c>
      <c r="F7950">
        <v>1</v>
      </c>
    </row>
    <row r="7951" spans="1:6">
      <c r="A7951">
        <v>4899</v>
      </c>
      <c r="B7951">
        <v>4</v>
      </c>
      <c r="C7951" t="s">
        <v>64</v>
      </c>
      <c r="D7951" t="s">
        <v>92</v>
      </c>
      <c r="E7951">
        <v>962</v>
      </c>
      <c r="F7951">
        <v>1</v>
      </c>
    </row>
    <row r="7952" spans="1:6">
      <c r="A7952">
        <v>4899</v>
      </c>
      <c r="B7952">
        <v>4</v>
      </c>
      <c r="C7952" t="s">
        <v>64</v>
      </c>
      <c r="D7952" t="s">
        <v>92</v>
      </c>
      <c r="E7952">
        <v>4357</v>
      </c>
      <c r="F7952">
        <v>1</v>
      </c>
    </row>
    <row r="7953" spans="1:6">
      <c r="A7953">
        <v>4899</v>
      </c>
      <c r="B7953">
        <v>4</v>
      </c>
      <c r="C7953" t="s">
        <v>64</v>
      </c>
      <c r="D7953" t="s">
        <v>92</v>
      </c>
      <c r="E7953">
        <v>4205</v>
      </c>
      <c r="F7953">
        <v>1</v>
      </c>
    </row>
    <row r="7954" spans="1:6">
      <c r="A7954">
        <v>4899</v>
      </c>
      <c r="B7954">
        <v>4</v>
      </c>
      <c r="C7954" t="s">
        <v>64</v>
      </c>
      <c r="D7954" t="s">
        <v>92</v>
      </c>
      <c r="E7954">
        <v>3691</v>
      </c>
      <c r="F7954">
        <v>1</v>
      </c>
    </row>
    <row r="7955" spans="1:6">
      <c r="A7955">
        <v>4899</v>
      </c>
      <c r="B7955">
        <v>4</v>
      </c>
      <c r="C7955" t="s">
        <v>64</v>
      </c>
      <c r="D7955" t="s">
        <v>92</v>
      </c>
      <c r="E7955">
        <v>5113</v>
      </c>
      <c r="F7955">
        <v>1</v>
      </c>
    </row>
    <row r="7956" spans="1:6">
      <c r="A7956">
        <v>4899</v>
      </c>
      <c r="B7956">
        <v>4</v>
      </c>
      <c r="C7956" t="s">
        <v>64</v>
      </c>
      <c r="D7956" t="s">
        <v>92</v>
      </c>
      <c r="E7956">
        <v>4622</v>
      </c>
      <c r="F7956">
        <v>1</v>
      </c>
    </row>
    <row r="7957" spans="1:6">
      <c r="A7957">
        <v>4899</v>
      </c>
      <c r="B7957">
        <v>4</v>
      </c>
      <c r="C7957" t="s">
        <v>64</v>
      </c>
      <c r="D7957" t="s">
        <v>92</v>
      </c>
      <c r="E7957">
        <v>3366</v>
      </c>
      <c r="F7957">
        <v>1</v>
      </c>
    </row>
    <row r="7958" spans="1:6">
      <c r="A7958">
        <v>4899</v>
      </c>
      <c r="B7958">
        <v>4</v>
      </c>
      <c r="C7958" t="s">
        <v>64</v>
      </c>
      <c r="D7958" t="s">
        <v>92</v>
      </c>
      <c r="E7958">
        <v>1190</v>
      </c>
      <c r="F7958">
        <v>1</v>
      </c>
    </row>
    <row r="7959" spans="1:6">
      <c r="A7959">
        <v>4899</v>
      </c>
      <c r="B7959">
        <v>4</v>
      </c>
      <c r="C7959" t="s">
        <v>64</v>
      </c>
      <c r="D7959" t="s">
        <v>92</v>
      </c>
      <c r="E7959">
        <v>2129</v>
      </c>
      <c r="F7959">
        <v>1</v>
      </c>
    </row>
    <row r="7960" spans="1:6">
      <c r="A7960">
        <v>4899</v>
      </c>
      <c r="B7960">
        <v>4</v>
      </c>
      <c r="C7960" t="s">
        <v>64</v>
      </c>
      <c r="D7960" t="s">
        <v>92</v>
      </c>
      <c r="E7960">
        <v>1247</v>
      </c>
      <c r="F7960">
        <v>1</v>
      </c>
    </row>
    <row r="7961" spans="1:6">
      <c r="A7961">
        <v>4899</v>
      </c>
      <c r="B7961">
        <v>4</v>
      </c>
      <c r="C7961" t="s">
        <v>64</v>
      </c>
      <c r="D7961" t="s">
        <v>92</v>
      </c>
      <c r="E7961">
        <v>3709</v>
      </c>
      <c r="F7961">
        <v>1</v>
      </c>
    </row>
    <row r="7962" spans="1:6">
      <c r="A7962">
        <v>4899</v>
      </c>
      <c r="B7962">
        <v>4</v>
      </c>
      <c r="C7962" t="s">
        <v>64</v>
      </c>
      <c r="D7962" t="s">
        <v>92</v>
      </c>
      <c r="E7962">
        <v>4492</v>
      </c>
      <c r="F7962">
        <v>1</v>
      </c>
    </row>
    <row r="7963" spans="1:6">
      <c r="A7963">
        <v>4899</v>
      </c>
      <c r="B7963">
        <v>4</v>
      </c>
      <c r="C7963" t="s">
        <v>64</v>
      </c>
      <c r="D7963" t="s">
        <v>92</v>
      </c>
      <c r="E7963">
        <v>3245</v>
      </c>
      <c r="F7963">
        <v>1</v>
      </c>
    </row>
    <row r="7964" spans="1:6">
      <c r="A7964">
        <v>4899</v>
      </c>
      <c r="B7964">
        <v>4</v>
      </c>
      <c r="C7964" t="s">
        <v>64</v>
      </c>
      <c r="D7964" t="s">
        <v>92</v>
      </c>
      <c r="E7964">
        <v>3878</v>
      </c>
      <c r="F7964">
        <v>1</v>
      </c>
    </row>
    <row r="7965" spans="1:6">
      <c r="A7965">
        <v>4899</v>
      </c>
      <c r="B7965">
        <v>4</v>
      </c>
      <c r="C7965" t="s">
        <v>64</v>
      </c>
      <c r="D7965" t="s">
        <v>92</v>
      </c>
      <c r="E7965">
        <v>3350</v>
      </c>
      <c r="F7965">
        <v>1</v>
      </c>
    </row>
    <row r="7966" spans="1:6">
      <c r="A7966">
        <v>4899</v>
      </c>
      <c r="B7966">
        <v>4</v>
      </c>
      <c r="C7966" t="s">
        <v>64</v>
      </c>
      <c r="D7966" t="s">
        <v>92</v>
      </c>
      <c r="E7966">
        <v>5126</v>
      </c>
      <c r="F7966">
        <v>1</v>
      </c>
    </row>
    <row r="7967" spans="1:6">
      <c r="A7967">
        <v>4899</v>
      </c>
      <c r="B7967">
        <v>4</v>
      </c>
      <c r="C7967" t="s">
        <v>64</v>
      </c>
      <c r="D7967" t="s">
        <v>92</v>
      </c>
      <c r="E7967">
        <v>3167</v>
      </c>
      <c r="F7967">
        <v>1</v>
      </c>
    </row>
    <row r="7968" spans="1:6">
      <c r="A7968">
        <v>4899</v>
      </c>
      <c r="B7968">
        <v>4</v>
      </c>
      <c r="C7968" t="s">
        <v>64</v>
      </c>
      <c r="D7968" t="s">
        <v>92</v>
      </c>
      <c r="E7968">
        <v>5763</v>
      </c>
      <c r="F7968">
        <v>1</v>
      </c>
    </row>
    <row r="7969" spans="1:6">
      <c r="A7969">
        <v>4899</v>
      </c>
      <c r="B7969">
        <v>4</v>
      </c>
      <c r="C7969" t="s">
        <v>64</v>
      </c>
      <c r="D7969" t="s">
        <v>92</v>
      </c>
      <c r="E7969">
        <v>5575</v>
      </c>
      <c r="F7969">
        <v>1</v>
      </c>
    </row>
    <row r="7970" spans="1:6">
      <c r="A7970">
        <v>4899</v>
      </c>
      <c r="B7970">
        <v>4</v>
      </c>
      <c r="C7970" t="s">
        <v>64</v>
      </c>
      <c r="D7970" t="s">
        <v>92</v>
      </c>
      <c r="E7970">
        <v>5894</v>
      </c>
      <c r="F7970">
        <v>1</v>
      </c>
    </row>
    <row r="7971" spans="1:6">
      <c r="A7971">
        <v>4899</v>
      </c>
      <c r="B7971">
        <v>4</v>
      </c>
      <c r="C7971" t="s">
        <v>64</v>
      </c>
      <c r="D7971" t="s">
        <v>92</v>
      </c>
      <c r="E7971">
        <v>2865</v>
      </c>
      <c r="F7971">
        <v>1</v>
      </c>
    </row>
    <row r="7972" spans="1:6">
      <c r="A7972">
        <v>4899</v>
      </c>
      <c r="B7972">
        <v>4</v>
      </c>
      <c r="C7972" t="s">
        <v>64</v>
      </c>
      <c r="D7972" t="s">
        <v>92</v>
      </c>
      <c r="E7972">
        <v>1298</v>
      </c>
      <c r="F7972">
        <v>1</v>
      </c>
    </row>
    <row r="7973" spans="1:6">
      <c r="A7973">
        <v>4899</v>
      </c>
      <c r="B7973">
        <v>4</v>
      </c>
      <c r="C7973" t="s">
        <v>64</v>
      </c>
      <c r="D7973" t="s">
        <v>92</v>
      </c>
      <c r="E7973">
        <v>4170</v>
      </c>
      <c r="F7973">
        <v>1</v>
      </c>
    </row>
    <row r="7974" spans="1:6">
      <c r="A7974">
        <v>4899</v>
      </c>
      <c r="B7974">
        <v>4</v>
      </c>
      <c r="C7974" t="s">
        <v>64</v>
      </c>
      <c r="D7974" t="s">
        <v>92</v>
      </c>
      <c r="E7974">
        <v>5301</v>
      </c>
      <c r="F7974">
        <v>1</v>
      </c>
    </row>
    <row r="7975" spans="1:6">
      <c r="A7975">
        <v>4899</v>
      </c>
      <c r="B7975">
        <v>4</v>
      </c>
      <c r="C7975" t="s">
        <v>64</v>
      </c>
      <c r="D7975" t="s">
        <v>92</v>
      </c>
      <c r="E7975">
        <v>5803</v>
      </c>
      <c r="F7975">
        <v>1</v>
      </c>
    </row>
    <row r="7976" spans="1:6">
      <c r="A7976">
        <v>4899</v>
      </c>
      <c r="B7976">
        <v>4</v>
      </c>
      <c r="C7976" t="s">
        <v>64</v>
      </c>
      <c r="D7976" t="s">
        <v>92</v>
      </c>
      <c r="E7976">
        <v>3161</v>
      </c>
      <c r="F7976">
        <v>1</v>
      </c>
    </row>
    <row r="7977" spans="1:6">
      <c r="A7977">
        <v>4899</v>
      </c>
      <c r="B7977">
        <v>5</v>
      </c>
      <c r="C7977" t="s">
        <v>64</v>
      </c>
      <c r="D7977" t="s">
        <v>91</v>
      </c>
      <c r="E7977">
        <v>179</v>
      </c>
      <c r="F7977">
        <v>5</v>
      </c>
    </row>
    <row r="7978" spans="1:6">
      <c r="A7978">
        <v>4899</v>
      </c>
      <c r="B7978">
        <v>5</v>
      </c>
      <c r="C7978" t="s">
        <v>64</v>
      </c>
      <c r="D7978" t="s">
        <v>91</v>
      </c>
      <c r="E7978">
        <v>3461</v>
      </c>
      <c r="F7978">
        <v>4</v>
      </c>
    </row>
    <row r="7979" spans="1:6">
      <c r="A7979">
        <v>4899</v>
      </c>
      <c r="B7979">
        <v>5</v>
      </c>
      <c r="C7979" t="s">
        <v>64</v>
      </c>
      <c r="D7979" t="s">
        <v>91</v>
      </c>
      <c r="E7979">
        <v>5223</v>
      </c>
      <c r="F7979">
        <v>4</v>
      </c>
    </row>
    <row r="7980" spans="1:6">
      <c r="A7980">
        <v>4899</v>
      </c>
      <c r="B7980">
        <v>5</v>
      </c>
      <c r="C7980" t="s">
        <v>64</v>
      </c>
      <c r="D7980" t="s">
        <v>91</v>
      </c>
      <c r="E7980">
        <v>41</v>
      </c>
      <c r="F7980">
        <v>3</v>
      </c>
    </row>
    <row r="7981" spans="1:6">
      <c r="A7981">
        <v>4899</v>
      </c>
      <c r="B7981">
        <v>5</v>
      </c>
      <c r="C7981" t="s">
        <v>64</v>
      </c>
      <c r="D7981" t="s">
        <v>91</v>
      </c>
      <c r="E7981">
        <v>4004</v>
      </c>
      <c r="F7981">
        <v>3</v>
      </c>
    </row>
    <row r="7982" spans="1:6">
      <c r="A7982">
        <v>4899</v>
      </c>
      <c r="B7982">
        <v>5</v>
      </c>
      <c r="C7982" t="s">
        <v>64</v>
      </c>
      <c r="D7982" t="s">
        <v>91</v>
      </c>
      <c r="E7982">
        <v>4542</v>
      </c>
      <c r="F7982">
        <v>3</v>
      </c>
    </row>
    <row r="7983" spans="1:6">
      <c r="A7983">
        <v>4899</v>
      </c>
      <c r="B7983">
        <v>5</v>
      </c>
      <c r="C7983" t="s">
        <v>64</v>
      </c>
      <c r="D7983" t="s">
        <v>91</v>
      </c>
      <c r="E7983">
        <v>2847</v>
      </c>
      <c r="F7983">
        <v>3</v>
      </c>
    </row>
    <row r="7984" spans="1:6">
      <c r="A7984">
        <v>4899</v>
      </c>
      <c r="B7984">
        <v>5</v>
      </c>
      <c r="C7984" t="s">
        <v>64</v>
      </c>
      <c r="D7984" t="s">
        <v>91</v>
      </c>
      <c r="E7984">
        <v>3864</v>
      </c>
      <c r="F7984">
        <v>2</v>
      </c>
    </row>
    <row r="7985" spans="1:6">
      <c r="A7985">
        <v>4899</v>
      </c>
      <c r="B7985">
        <v>5</v>
      </c>
      <c r="C7985" t="s">
        <v>64</v>
      </c>
      <c r="D7985" t="s">
        <v>91</v>
      </c>
      <c r="E7985">
        <v>92</v>
      </c>
      <c r="F7985">
        <v>2</v>
      </c>
    </row>
    <row r="7986" spans="1:6">
      <c r="A7986">
        <v>4899</v>
      </c>
      <c r="B7986">
        <v>5</v>
      </c>
      <c r="C7986" t="s">
        <v>64</v>
      </c>
      <c r="D7986" t="s">
        <v>91</v>
      </c>
      <c r="E7986">
        <v>224</v>
      </c>
      <c r="F7986">
        <v>2</v>
      </c>
    </row>
    <row r="7987" spans="1:6">
      <c r="A7987">
        <v>4899</v>
      </c>
      <c r="B7987">
        <v>5</v>
      </c>
      <c r="C7987" t="s">
        <v>64</v>
      </c>
      <c r="D7987" t="s">
        <v>91</v>
      </c>
      <c r="E7987">
        <v>2823</v>
      </c>
      <c r="F7987">
        <v>2</v>
      </c>
    </row>
    <row r="7988" spans="1:6">
      <c r="A7988">
        <v>4899</v>
      </c>
      <c r="B7988">
        <v>5</v>
      </c>
      <c r="C7988" t="s">
        <v>64</v>
      </c>
      <c r="D7988" t="s">
        <v>91</v>
      </c>
      <c r="E7988">
        <v>3878</v>
      </c>
      <c r="F7988">
        <v>2</v>
      </c>
    </row>
    <row r="7989" spans="1:6">
      <c r="A7989">
        <v>4899</v>
      </c>
      <c r="B7989">
        <v>5</v>
      </c>
      <c r="C7989" t="s">
        <v>64</v>
      </c>
      <c r="D7989" t="s">
        <v>91</v>
      </c>
      <c r="E7989">
        <v>3511</v>
      </c>
      <c r="F7989">
        <v>2</v>
      </c>
    </row>
    <row r="7990" spans="1:6">
      <c r="A7990">
        <v>4899</v>
      </c>
      <c r="B7990">
        <v>5</v>
      </c>
      <c r="C7990" t="s">
        <v>64</v>
      </c>
      <c r="D7990" t="s">
        <v>91</v>
      </c>
      <c r="E7990">
        <v>1246</v>
      </c>
      <c r="F7990">
        <v>2</v>
      </c>
    </row>
    <row r="7991" spans="1:6">
      <c r="A7991">
        <v>4899</v>
      </c>
      <c r="B7991">
        <v>5</v>
      </c>
      <c r="C7991" t="s">
        <v>64</v>
      </c>
      <c r="D7991" t="s">
        <v>91</v>
      </c>
      <c r="E7991">
        <v>2699</v>
      </c>
      <c r="F7991">
        <v>2</v>
      </c>
    </row>
    <row r="7992" spans="1:6">
      <c r="A7992">
        <v>4899</v>
      </c>
      <c r="B7992">
        <v>5</v>
      </c>
      <c r="C7992" t="s">
        <v>64</v>
      </c>
      <c r="D7992" t="s">
        <v>91</v>
      </c>
      <c r="E7992">
        <v>187</v>
      </c>
      <c r="F7992">
        <v>2</v>
      </c>
    </row>
    <row r="7993" spans="1:6">
      <c r="A7993">
        <v>4899</v>
      </c>
      <c r="B7993">
        <v>5</v>
      </c>
      <c r="C7993" t="s">
        <v>64</v>
      </c>
      <c r="D7993" t="s">
        <v>91</v>
      </c>
      <c r="E7993">
        <v>3937</v>
      </c>
      <c r="F7993">
        <v>1</v>
      </c>
    </row>
    <row r="7994" spans="1:6">
      <c r="A7994">
        <v>4899</v>
      </c>
      <c r="B7994">
        <v>5</v>
      </c>
      <c r="C7994" t="s">
        <v>64</v>
      </c>
      <c r="D7994" t="s">
        <v>91</v>
      </c>
      <c r="E7994">
        <v>5582</v>
      </c>
      <c r="F7994">
        <v>1</v>
      </c>
    </row>
    <row r="7995" spans="1:6">
      <c r="A7995">
        <v>4899</v>
      </c>
      <c r="B7995">
        <v>5</v>
      </c>
      <c r="C7995" t="s">
        <v>64</v>
      </c>
      <c r="D7995" t="s">
        <v>91</v>
      </c>
      <c r="E7995">
        <v>152</v>
      </c>
      <c r="F7995">
        <v>1</v>
      </c>
    </row>
    <row r="7996" spans="1:6">
      <c r="A7996">
        <v>4899</v>
      </c>
      <c r="B7996">
        <v>5</v>
      </c>
      <c r="C7996" t="s">
        <v>64</v>
      </c>
      <c r="D7996" t="s">
        <v>91</v>
      </c>
      <c r="E7996">
        <v>3943</v>
      </c>
      <c r="F7996">
        <v>1</v>
      </c>
    </row>
    <row r="7997" spans="1:6">
      <c r="A7997">
        <v>4899</v>
      </c>
      <c r="B7997">
        <v>5</v>
      </c>
      <c r="C7997" t="s">
        <v>64</v>
      </c>
      <c r="D7997" t="s">
        <v>91</v>
      </c>
      <c r="E7997">
        <v>5556</v>
      </c>
      <c r="F7997">
        <v>1</v>
      </c>
    </row>
    <row r="7998" spans="1:6">
      <c r="A7998">
        <v>4899</v>
      </c>
      <c r="B7998">
        <v>5</v>
      </c>
      <c r="C7998" t="s">
        <v>64</v>
      </c>
      <c r="D7998" t="s">
        <v>91</v>
      </c>
      <c r="E7998">
        <v>3763</v>
      </c>
      <c r="F7998">
        <v>1</v>
      </c>
    </row>
    <row r="7999" spans="1:6">
      <c r="A7999">
        <v>4899</v>
      </c>
      <c r="B7999">
        <v>5</v>
      </c>
      <c r="C7999" t="s">
        <v>64</v>
      </c>
      <c r="D7999" t="s">
        <v>91</v>
      </c>
      <c r="E7999">
        <v>2129</v>
      </c>
      <c r="F7999">
        <v>1</v>
      </c>
    </row>
    <row r="8000" spans="1:6">
      <c r="A8000">
        <v>4899</v>
      </c>
      <c r="B8000">
        <v>5</v>
      </c>
      <c r="C8000" t="s">
        <v>64</v>
      </c>
      <c r="D8000" t="s">
        <v>91</v>
      </c>
      <c r="E8000">
        <v>1160</v>
      </c>
      <c r="F8000">
        <v>1</v>
      </c>
    </row>
    <row r="8001" spans="1:6">
      <c r="A8001">
        <v>4899</v>
      </c>
      <c r="B8001">
        <v>5</v>
      </c>
      <c r="C8001" t="s">
        <v>64</v>
      </c>
      <c r="D8001" t="s">
        <v>91</v>
      </c>
      <c r="E8001">
        <v>2339</v>
      </c>
      <c r="F8001">
        <v>1</v>
      </c>
    </row>
    <row r="8002" spans="1:6">
      <c r="A8002">
        <v>4899</v>
      </c>
      <c r="B8002">
        <v>5</v>
      </c>
      <c r="C8002" t="s">
        <v>64</v>
      </c>
      <c r="D8002" t="s">
        <v>91</v>
      </c>
      <c r="E8002">
        <v>962</v>
      </c>
      <c r="F8002">
        <v>1</v>
      </c>
    </row>
    <row r="8003" spans="1:6">
      <c r="A8003">
        <v>4899</v>
      </c>
      <c r="B8003">
        <v>5</v>
      </c>
      <c r="C8003" t="s">
        <v>64</v>
      </c>
      <c r="D8003" t="s">
        <v>91</v>
      </c>
      <c r="E8003">
        <v>4407</v>
      </c>
      <c r="F8003">
        <v>1</v>
      </c>
    </row>
    <row r="8004" spans="1:6">
      <c r="A8004">
        <v>4899</v>
      </c>
      <c r="B8004">
        <v>5</v>
      </c>
      <c r="C8004" t="s">
        <v>64</v>
      </c>
      <c r="D8004" t="s">
        <v>91</v>
      </c>
      <c r="E8004">
        <v>2741</v>
      </c>
      <c r="F8004">
        <v>1</v>
      </c>
    </row>
    <row r="8005" spans="1:6">
      <c r="A8005">
        <v>4899</v>
      </c>
      <c r="B8005">
        <v>5</v>
      </c>
      <c r="C8005" t="s">
        <v>64</v>
      </c>
      <c r="D8005" t="s">
        <v>91</v>
      </c>
      <c r="E8005">
        <v>4275</v>
      </c>
      <c r="F8005">
        <v>1</v>
      </c>
    </row>
    <row r="8006" spans="1:6">
      <c r="A8006">
        <v>4899</v>
      </c>
      <c r="B8006">
        <v>5</v>
      </c>
      <c r="C8006" t="s">
        <v>64</v>
      </c>
      <c r="D8006" t="s">
        <v>91</v>
      </c>
      <c r="E8006">
        <v>2853</v>
      </c>
      <c r="F8006">
        <v>1</v>
      </c>
    </row>
    <row r="8007" spans="1:6">
      <c r="A8007">
        <v>4899</v>
      </c>
      <c r="B8007">
        <v>5</v>
      </c>
      <c r="C8007" t="s">
        <v>64</v>
      </c>
      <c r="D8007" t="s">
        <v>91</v>
      </c>
      <c r="E8007">
        <v>4774</v>
      </c>
      <c r="F8007">
        <v>1</v>
      </c>
    </row>
    <row r="8008" spans="1:6">
      <c r="A8008">
        <v>4899</v>
      </c>
      <c r="B8008">
        <v>5</v>
      </c>
      <c r="C8008" t="s">
        <v>64</v>
      </c>
      <c r="D8008" t="s">
        <v>91</v>
      </c>
      <c r="E8008">
        <v>4342</v>
      </c>
      <c r="F8008">
        <v>1</v>
      </c>
    </row>
    <row r="8009" spans="1:6">
      <c r="A8009">
        <v>4899</v>
      </c>
      <c r="B8009">
        <v>5</v>
      </c>
      <c r="C8009" t="s">
        <v>64</v>
      </c>
      <c r="D8009" t="s">
        <v>91</v>
      </c>
      <c r="E8009">
        <v>3801</v>
      </c>
      <c r="F8009">
        <v>1</v>
      </c>
    </row>
    <row r="8010" spans="1:6">
      <c r="A8010">
        <v>4899</v>
      </c>
      <c r="B8010">
        <v>5</v>
      </c>
      <c r="C8010" t="s">
        <v>64</v>
      </c>
      <c r="D8010" t="s">
        <v>91</v>
      </c>
      <c r="E8010">
        <v>2446</v>
      </c>
      <c r="F8010">
        <v>1</v>
      </c>
    </row>
    <row r="8011" spans="1:6">
      <c r="A8011">
        <v>4899</v>
      </c>
      <c r="B8011">
        <v>5</v>
      </c>
      <c r="C8011" t="s">
        <v>64</v>
      </c>
      <c r="D8011" t="s">
        <v>91</v>
      </c>
      <c r="E8011">
        <v>2485</v>
      </c>
      <c r="F8011">
        <v>1</v>
      </c>
    </row>
    <row r="8012" spans="1:6">
      <c r="A8012">
        <v>4899</v>
      </c>
      <c r="B8012">
        <v>5</v>
      </c>
      <c r="C8012" t="s">
        <v>64</v>
      </c>
      <c r="D8012" t="s">
        <v>91</v>
      </c>
      <c r="E8012">
        <v>2056</v>
      </c>
      <c r="F8012">
        <v>1</v>
      </c>
    </row>
    <row r="8013" spans="1:6">
      <c r="A8013">
        <v>4899</v>
      </c>
      <c r="B8013">
        <v>5</v>
      </c>
      <c r="C8013" t="s">
        <v>64</v>
      </c>
      <c r="D8013" t="s">
        <v>91</v>
      </c>
      <c r="E8013">
        <v>1201</v>
      </c>
      <c r="F8013">
        <v>1</v>
      </c>
    </row>
    <row r="8014" spans="1:6">
      <c r="A8014">
        <v>4899</v>
      </c>
      <c r="B8014">
        <v>5</v>
      </c>
      <c r="C8014" t="s">
        <v>64</v>
      </c>
      <c r="D8014" t="s">
        <v>91</v>
      </c>
      <c r="E8014">
        <v>2500</v>
      </c>
      <c r="F8014">
        <v>1</v>
      </c>
    </row>
    <row r="8015" spans="1:6">
      <c r="A8015">
        <v>4899</v>
      </c>
      <c r="B8015">
        <v>5</v>
      </c>
      <c r="C8015" t="s">
        <v>64</v>
      </c>
      <c r="D8015" t="s">
        <v>91</v>
      </c>
      <c r="E8015">
        <v>5259</v>
      </c>
      <c r="F8015">
        <v>1</v>
      </c>
    </row>
    <row r="8016" spans="1:6">
      <c r="A8016">
        <v>4899</v>
      </c>
      <c r="B8016">
        <v>5</v>
      </c>
      <c r="C8016" t="s">
        <v>64</v>
      </c>
      <c r="D8016" t="s">
        <v>91</v>
      </c>
      <c r="E8016">
        <v>3711</v>
      </c>
      <c r="F8016">
        <v>1</v>
      </c>
    </row>
    <row r="8017" spans="1:6">
      <c r="A8017">
        <v>4899</v>
      </c>
      <c r="B8017">
        <v>5</v>
      </c>
      <c r="C8017" t="s">
        <v>64</v>
      </c>
      <c r="D8017" t="s">
        <v>91</v>
      </c>
      <c r="E8017">
        <v>6070</v>
      </c>
      <c r="F8017">
        <v>1</v>
      </c>
    </row>
    <row r="8018" spans="1:6">
      <c r="A8018">
        <v>4899</v>
      </c>
      <c r="B8018">
        <v>5</v>
      </c>
      <c r="C8018" t="s">
        <v>64</v>
      </c>
      <c r="D8018" t="s">
        <v>91</v>
      </c>
      <c r="E8018">
        <v>4449</v>
      </c>
      <c r="F8018">
        <v>1</v>
      </c>
    </row>
    <row r="8019" spans="1:6">
      <c r="A8019">
        <v>4899</v>
      </c>
      <c r="B8019">
        <v>5</v>
      </c>
      <c r="C8019" t="s">
        <v>64</v>
      </c>
      <c r="D8019" t="s">
        <v>91</v>
      </c>
      <c r="E8019">
        <v>5140</v>
      </c>
      <c r="F8019">
        <v>1</v>
      </c>
    </row>
    <row r="8020" spans="1:6">
      <c r="A8020">
        <v>4899</v>
      </c>
      <c r="B8020">
        <v>5</v>
      </c>
      <c r="C8020" t="s">
        <v>64</v>
      </c>
      <c r="D8020" t="s">
        <v>91</v>
      </c>
      <c r="E8020">
        <v>5317</v>
      </c>
      <c r="F8020">
        <v>1</v>
      </c>
    </row>
    <row r="8021" spans="1:6">
      <c r="A8021">
        <v>4899</v>
      </c>
      <c r="B8021">
        <v>5</v>
      </c>
      <c r="C8021" t="s">
        <v>64</v>
      </c>
      <c r="D8021" t="s">
        <v>91</v>
      </c>
      <c r="E8021">
        <v>3535</v>
      </c>
      <c r="F8021">
        <v>1</v>
      </c>
    </row>
    <row r="8022" spans="1:6">
      <c r="A8022">
        <v>4899</v>
      </c>
      <c r="B8022">
        <v>5</v>
      </c>
      <c r="C8022" t="s">
        <v>64</v>
      </c>
      <c r="D8022" t="s">
        <v>91</v>
      </c>
      <c r="E8022">
        <v>3539</v>
      </c>
      <c r="F8022">
        <v>1</v>
      </c>
    </row>
    <row r="8023" spans="1:6">
      <c r="A8023">
        <v>4899</v>
      </c>
      <c r="B8023">
        <v>5</v>
      </c>
      <c r="C8023" t="s">
        <v>64</v>
      </c>
      <c r="D8023" t="s">
        <v>91</v>
      </c>
      <c r="E8023">
        <v>3704</v>
      </c>
      <c r="F8023">
        <v>1</v>
      </c>
    </row>
    <row r="8024" spans="1:6">
      <c r="A8024">
        <v>4899</v>
      </c>
      <c r="B8024">
        <v>5</v>
      </c>
      <c r="C8024" t="s">
        <v>64</v>
      </c>
      <c r="D8024" t="s">
        <v>91</v>
      </c>
      <c r="E8024">
        <v>4000</v>
      </c>
      <c r="F8024">
        <v>1</v>
      </c>
    </row>
    <row r="8025" spans="1:6">
      <c r="A8025">
        <v>4899</v>
      </c>
      <c r="B8025">
        <v>5</v>
      </c>
      <c r="C8025" t="s">
        <v>64</v>
      </c>
      <c r="D8025" t="s">
        <v>91</v>
      </c>
      <c r="E8025">
        <v>3967</v>
      </c>
      <c r="F8025">
        <v>1</v>
      </c>
    </row>
    <row r="8026" spans="1:6">
      <c r="A8026">
        <v>4899</v>
      </c>
      <c r="B8026">
        <v>5</v>
      </c>
      <c r="C8026" t="s">
        <v>64</v>
      </c>
      <c r="D8026" t="s">
        <v>91</v>
      </c>
      <c r="E8026">
        <v>4816</v>
      </c>
      <c r="F8026">
        <v>1</v>
      </c>
    </row>
    <row r="8027" spans="1:6">
      <c r="A8027">
        <v>4899</v>
      </c>
      <c r="B8027">
        <v>6</v>
      </c>
      <c r="C8027" t="s">
        <v>64</v>
      </c>
      <c r="D8027" t="s">
        <v>92</v>
      </c>
      <c r="E8027">
        <v>3943</v>
      </c>
      <c r="F8027">
        <v>4</v>
      </c>
    </row>
    <row r="8028" spans="1:6">
      <c r="A8028">
        <v>4899</v>
      </c>
      <c r="B8028">
        <v>6</v>
      </c>
      <c r="C8028" t="s">
        <v>64</v>
      </c>
      <c r="D8028" t="s">
        <v>92</v>
      </c>
      <c r="E8028">
        <v>3956</v>
      </c>
      <c r="F8028">
        <v>3</v>
      </c>
    </row>
    <row r="8029" spans="1:6">
      <c r="A8029">
        <v>4899</v>
      </c>
      <c r="B8029">
        <v>6</v>
      </c>
      <c r="C8029" t="s">
        <v>64</v>
      </c>
      <c r="D8029" t="s">
        <v>92</v>
      </c>
      <c r="E8029">
        <v>3999</v>
      </c>
      <c r="F8029">
        <v>3</v>
      </c>
    </row>
    <row r="8030" spans="1:6">
      <c r="A8030">
        <v>4899</v>
      </c>
      <c r="B8030">
        <v>6</v>
      </c>
      <c r="C8030" t="s">
        <v>64</v>
      </c>
      <c r="D8030" t="s">
        <v>92</v>
      </c>
      <c r="E8030">
        <v>5785</v>
      </c>
      <c r="F8030">
        <v>3</v>
      </c>
    </row>
    <row r="8031" spans="1:6">
      <c r="A8031">
        <v>4899</v>
      </c>
      <c r="B8031">
        <v>6</v>
      </c>
      <c r="C8031" t="s">
        <v>64</v>
      </c>
      <c r="D8031" t="s">
        <v>92</v>
      </c>
      <c r="E8031">
        <v>2875</v>
      </c>
      <c r="F8031">
        <v>2</v>
      </c>
    </row>
    <row r="8032" spans="1:6">
      <c r="A8032">
        <v>4899</v>
      </c>
      <c r="B8032">
        <v>6</v>
      </c>
      <c r="C8032" t="s">
        <v>64</v>
      </c>
      <c r="D8032" t="s">
        <v>92</v>
      </c>
      <c r="E8032">
        <v>4503</v>
      </c>
      <c r="F8032">
        <v>2</v>
      </c>
    </row>
    <row r="8033" spans="1:6">
      <c r="A8033">
        <v>4899</v>
      </c>
      <c r="B8033">
        <v>6</v>
      </c>
      <c r="C8033" t="s">
        <v>64</v>
      </c>
      <c r="D8033" t="s">
        <v>92</v>
      </c>
      <c r="E8033">
        <v>5156</v>
      </c>
      <c r="F8033">
        <v>2</v>
      </c>
    </row>
    <row r="8034" spans="1:6">
      <c r="A8034">
        <v>4899</v>
      </c>
      <c r="B8034">
        <v>6</v>
      </c>
      <c r="C8034" t="s">
        <v>64</v>
      </c>
      <c r="D8034" t="s">
        <v>92</v>
      </c>
      <c r="E8034">
        <v>2500</v>
      </c>
      <c r="F8034">
        <v>1</v>
      </c>
    </row>
    <row r="8035" spans="1:6">
      <c r="A8035">
        <v>4899</v>
      </c>
      <c r="B8035">
        <v>6</v>
      </c>
      <c r="C8035" t="s">
        <v>64</v>
      </c>
      <c r="D8035" t="s">
        <v>92</v>
      </c>
      <c r="E8035">
        <v>2791</v>
      </c>
      <c r="F8035">
        <v>1</v>
      </c>
    </row>
    <row r="8036" spans="1:6">
      <c r="A8036">
        <v>4899</v>
      </c>
      <c r="B8036">
        <v>6</v>
      </c>
      <c r="C8036" t="s">
        <v>64</v>
      </c>
      <c r="D8036" t="s">
        <v>92</v>
      </c>
      <c r="E8036">
        <v>4949</v>
      </c>
      <c r="F8036">
        <v>1</v>
      </c>
    </row>
    <row r="8037" spans="1:6">
      <c r="A8037">
        <v>4899</v>
      </c>
      <c r="B8037">
        <v>6</v>
      </c>
      <c r="C8037" t="s">
        <v>64</v>
      </c>
      <c r="D8037" t="s">
        <v>92</v>
      </c>
      <c r="E8037">
        <v>5928</v>
      </c>
      <c r="F8037">
        <v>1</v>
      </c>
    </row>
    <row r="8038" spans="1:6">
      <c r="A8038">
        <v>4899</v>
      </c>
      <c r="B8038">
        <v>6</v>
      </c>
      <c r="C8038" t="s">
        <v>64</v>
      </c>
      <c r="D8038" t="s">
        <v>92</v>
      </c>
      <c r="E8038">
        <v>1339</v>
      </c>
      <c r="F8038">
        <v>1</v>
      </c>
    </row>
    <row r="8039" spans="1:6">
      <c r="A8039">
        <v>4899</v>
      </c>
      <c r="B8039">
        <v>6</v>
      </c>
      <c r="C8039" t="s">
        <v>64</v>
      </c>
      <c r="D8039" t="s">
        <v>92</v>
      </c>
      <c r="E8039">
        <v>5980</v>
      </c>
      <c r="F8039">
        <v>1</v>
      </c>
    </row>
    <row r="8040" spans="1:6">
      <c r="A8040">
        <v>4899</v>
      </c>
      <c r="B8040">
        <v>6</v>
      </c>
      <c r="C8040" t="s">
        <v>64</v>
      </c>
      <c r="D8040" t="s">
        <v>92</v>
      </c>
      <c r="E8040">
        <v>3489</v>
      </c>
      <c r="F8040">
        <v>1</v>
      </c>
    </row>
    <row r="8041" spans="1:6">
      <c r="A8041">
        <v>4899</v>
      </c>
      <c r="B8041">
        <v>6</v>
      </c>
      <c r="C8041" t="s">
        <v>64</v>
      </c>
      <c r="D8041" t="s">
        <v>92</v>
      </c>
      <c r="E8041">
        <v>4003</v>
      </c>
      <c r="F8041">
        <v>1</v>
      </c>
    </row>
    <row r="8042" spans="1:6">
      <c r="A8042">
        <v>4899</v>
      </c>
      <c r="B8042">
        <v>6</v>
      </c>
      <c r="C8042" t="s">
        <v>64</v>
      </c>
      <c r="D8042" t="s">
        <v>92</v>
      </c>
      <c r="E8042">
        <v>248</v>
      </c>
      <c r="F8042">
        <v>1</v>
      </c>
    </row>
    <row r="8043" spans="1:6">
      <c r="A8043">
        <v>4899</v>
      </c>
      <c r="B8043">
        <v>6</v>
      </c>
      <c r="C8043" t="s">
        <v>64</v>
      </c>
      <c r="D8043" t="s">
        <v>92</v>
      </c>
      <c r="E8043">
        <v>3799</v>
      </c>
      <c r="F8043">
        <v>1</v>
      </c>
    </row>
    <row r="8044" spans="1:6">
      <c r="A8044">
        <v>4899</v>
      </c>
      <c r="B8044">
        <v>6</v>
      </c>
      <c r="C8044" t="s">
        <v>64</v>
      </c>
      <c r="D8044" t="s">
        <v>92</v>
      </c>
      <c r="E8044">
        <v>5223</v>
      </c>
      <c r="F8044">
        <v>1</v>
      </c>
    </row>
    <row r="8045" spans="1:6">
      <c r="A8045">
        <v>4899</v>
      </c>
      <c r="B8045">
        <v>6</v>
      </c>
      <c r="C8045" t="s">
        <v>64</v>
      </c>
      <c r="D8045" t="s">
        <v>92</v>
      </c>
      <c r="E8045">
        <v>3177</v>
      </c>
      <c r="F8045">
        <v>1</v>
      </c>
    </row>
    <row r="8046" spans="1:6">
      <c r="A8046">
        <v>4899</v>
      </c>
      <c r="B8046">
        <v>6</v>
      </c>
      <c r="C8046" t="s">
        <v>64</v>
      </c>
      <c r="D8046" t="s">
        <v>92</v>
      </c>
      <c r="E8046">
        <v>5993</v>
      </c>
      <c r="F8046">
        <v>1</v>
      </c>
    </row>
    <row r="8047" spans="1:6">
      <c r="A8047">
        <v>4899</v>
      </c>
      <c r="B8047">
        <v>6</v>
      </c>
      <c r="C8047" t="s">
        <v>64</v>
      </c>
      <c r="D8047" t="s">
        <v>92</v>
      </c>
      <c r="E8047">
        <v>5579</v>
      </c>
      <c r="F8047">
        <v>1</v>
      </c>
    </row>
    <row r="8048" spans="1:6">
      <c r="A8048">
        <v>4899</v>
      </c>
      <c r="B8048">
        <v>6</v>
      </c>
      <c r="C8048" t="s">
        <v>64</v>
      </c>
      <c r="D8048" t="s">
        <v>92</v>
      </c>
      <c r="E8048">
        <v>5049</v>
      </c>
      <c r="F8048">
        <v>1</v>
      </c>
    </row>
    <row r="8049" spans="1:6">
      <c r="A8049">
        <v>4899</v>
      </c>
      <c r="B8049">
        <v>6</v>
      </c>
      <c r="C8049" t="s">
        <v>64</v>
      </c>
      <c r="D8049" t="s">
        <v>92</v>
      </c>
      <c r="E8049">
        <v>3704</v>
      </c>
      <c r="F8049">
        <v>1</v>
      </c>
    </row>
    <row r="8050" spans="1:6">
      <c r="A8050">
        <v>4899</v>
      </c>
      <c r="B8050">
        <v>6</v>
      </c>
      <c r="C8050" t="s">
        <v>64</v>
      </c>
      <c r="D8050" t="s">
        <v>92</v>
      </c>
      <c r="E8050">
        <v>4423</v>
      </c>
      <c r="F8050">
        <v>1</v>
      </c>
    </row>
    <row r="8051" spans="1:6">
      <c r="A8051">
        <v>4899</v>
      </c>
      <c r="B8051">
        <v>6</v>
      </c>
      <c r="C8051" t="s">
        <v>64</v>
      </c>
      <c r="D8051" t="s">
        <v>92</v>
      </c>
      <c r="E8051">
        <v>5312</v>
      </c>
      <c r="F8051">
        <v>1</v>
      </c>
    </row>
    <row r="8052" spans="1:6">
      <c r="A8052">
        <v>4899</v>
      </c>
      <c r="B8052">
        <v>6</v>
      </c>
      <c r="C8052" t="s">
        <v>64</v>
      </c>
      <c r="D8052" t="s">
        <v>92</v>
      </c>
      <c r="E8052">
        <v>102</v>
      </c>
      <c r="F8052">
        <v>1</v>
      </c>
    </row>
    <row r="8053" spans="1:6">
      <c r="A8053">
        <v>4899</v>
      </c>
      <c r="B8053">
        <v>6</v>
      </c>
      <c r="C8053" t="s">
        <v>64</v>
      </c>
      <c r="D8053" t="s">
        <v>92</v>
      </c>
      <c r="E8053">
        <v>4150</v>
      </c>
      <c r="F8053">
        <v>1</v>
      </c>
    </row>
    <row r="8054" spans="1:6">
      <c r="A8054">
        <v>4899</v>
      </c>
      <c r="B8054">
        <v>6</v>
      </c>
      <c r="C8054" t="s">
        <v>64</v>
      </c>
      <c r="D8054" t="s">
        <v>92</v>
      </c>
      <c r="E8054">
        <v>5621</v>
      </c>
      <c r="F8054">
        <v>1</v>
      </c>
    </row>
    <row r="8055" spans="1:6">
      <c r="A8055">
        <v>4899</v>
      </c>
      <c r="B8055">
        <v>6</v>
      </c>
      <c r="C8055" t="s">
        <v>64</v>
      </c>
      <c r="D8055" t="s">
        <v>92</v>
      </c>
      <c r="E8055">
        <v>3213</v>
      </c>
      <c r="F8055">
        <v>1</v>
      </c>
    </row>
    <row r="8056" spans="1:6">
      <c r="A8056">
        <v>4899</v>
      </c>
      <c r="B8056">
        <v>6</v>
      </c>
      <c r="C8056" t="s">
        <v>64</v>
      </c>
      <c r="D8056" t="s">
        <v>92</v>
      </c>
      <c r="E8056">
        <v>5088</v>
      </c>
      <c r="F8056">
        <v>1</v>
      </c>
    </row>
    <row r="8057" spans="1:6">
      <c r="A8057">
        <v>4899</v>
      </c>
      <c r="B8057">
        <v>6</v>
      </c>
      <c r="C8057" t="s">
        <v>64</v>
      </c>
      <c r="D8057" t="s">
        <v>92</v>
      </c>
      <c r="E8057">
        <v>4112</v>
      </c>
      <c r="F8057">
        <v>1</v>
      </c>
    </row>
    <row r="8058" spans="1:6">
      <c r="A8058">
        <v>4899</v>
      </c>
      <c r="B8058">
        <v>6</v>
      </c>
      <c r="C8058" t="s">
        <v>64</v>
      </c>
      <c r="D8058" t="s">
        <v>92</v>
      </c>
      <c r="E8058">
        <v>3831</v>
      </c>
      <c r="F8058">
        <v>1</v>
      </c>
    </row>
    <row r="8059" spans="1:6">
      <c r="A8059">
        <v>4899</v>
      </c>
      <c r="B8059">
        <v>6</v>
      </c>
      <c r="C8059" t="s">
        <v>64</v>
      </c>
      <c r="D8059" t="s">
        <v>92</v>
      </c>
      <c r="E8059">
        <v>4116</v>
      </c>
      <c r="F8059">
        <v>1</v>
      </c>
    </row>
    <row r="8060" spans="1:6">
      <c r="A8060">
        <v>4899</v>
      </c>
      <c r="B8060">
        <v>6</v>
      </c>
      <c r="C8060" t="s">
        <v>64</v>
      </c>
      <c r="D8060" t="s">
        <v>92</v>
      </c>
      <c r="E8060">
        <v>3496</v>
      </c>
      <c r="F8060">
        <v>1</v>
      </c>
    </row>
    <row r="8061" spans="1:6">
      <c r="A8061">
        <v>4899</v>
      </c>
      <c r="B8061">
        <v>6</v>
      </c>
      <c r="C8061" t="s">
        <v>64</v>
      </c>
      <c r="D8061" t="s">
        <v>92</v>
      </c>
      <c r="E8061">
        <v>1014</v>
      </c>
      <c r="F8061">
        <v>1</v>
      </c>
    </row>
    <row r="8062" spans="1:6">
      <c r="A8062">
        <v>4899</v>
      </c>
      <c r="B8062">
        <v>6</v>
      </c>
      <c r="C8062" t="s">
        <v>64</v>
      </c>
      <c r="D8062" t="s">
        <v>92</v>
      </c>
      <c r="E8062">
        <v>2677</v>
      </c>
      <c r="F8062">
        <v>1</v>
      </c>
    </row>
    <row r="8063" spans="1:6">
      <c r="A8063">
        <v>4899</v>
      </c>
      <c r="B8063">
        <v>6</v>
      </c>
      <c r="C8063" t="s">
        <v>64</v>
      </c>
      <c r="D8063" t="s">
        <v>92</v>
      </c>
      <c r="E8063">
        <v>2847</v>
      </c>
      <c r="F8063">
        <v>1</v>
      </c>
    </row>
    <row r="8064" spans="1:6">
      <c r="A8064">
        <v>4899</v>
      </c>
      <c r="B8064">
        <v>6</v>
      </c>
      <c r="C8064" t="s">
        <v>64</v>
      </c>
      <c r="D8064" t="s">
        <v>92</v>
      </c>
      <c r="E8064">
        <v>3860</v>
      </c>
      <c r="F8064">
        <v>1</v>
      </c>
    </row>
    <row r="8065" spans="1:6">
      <c r="A8065">
        <v>4899</v>
      </c>
      <c r="B8065">
        <v>6</v>
      </c>
      <c r="C8065" t="s">
        <v>64</v>
      </c>
      <c r="D8065" t="s">
        <v>92</v>
      </c>
      <c r="E8065">
        <v>5139</v>
      </c>
      <c r="F8065">
        <v>1</v>
      </c>
    </row>
    <row r="8066" spans="1:6">
      <c r="A8066">
        <v>4899</v>
      </c>
      <c r="B8066">
        <v>6</v>
      </c>
      <c r="C8066" t="s">
        <v>64</v>
      </c>
      <c r="D8066" t="s">
        <v>92</v>
      </c>
      <c r="E8066">
        <v>5146</v>
      </c>
      <c r="F8066">
        <v>1</v>
      </c>
    </row>
    <row r="8067" spans="1:6">
      <c r="A8067">
        <v>4899</v>
      </c>
      <c r="B8067">
        <v>6</v>
      </c>
      <c r="C8067" t="s">
        <v>64</v>
      </c>
      <c r="D8067" t="s">
        <v>92</v>
      </c>
      <c r="E8067">
        <v>2081</v>
      </c>
      <c r="F8067">
        <v>1</v>
      </c>
    </row>
    <row r="8068" spans="1:6">
      <c r="A8068">
        <v>4899</v>
      </c>
      <c r="B8068">
        <v>6</v>
      </c>
      <c r="C8068" t="s">
        <v>64</v>
      </c>
      <c r="D8068" t="s">
        <v>92</v>
      </c>
      <c r="E8068">
        <v>5140</v>
      </c>
      <c r="F8068">
        <v>1</v>
      </c>
    </row>
    <row r="8069" spans="1:6">
      <c r="A8069">
        <v>4899</v>
      </c>
      <c r="B8069">
        <v>6</v>
      </c>
      <c r="C8069" t="s">
        <v>64</v>
      </c>
      <c r="D8069" t="s">
        <v>92</v>
      </c>
      <c r="E8069">
        <v>1191</v>
      </c>
      <c r="F8069">
        <v>1</v>
      </c>
    </row>
    <row r="8070" spans="1:6">
      <c r="A8070">
        <v>4899</v>
      </c>
      <c r="B8070">
        <v>6</v>
      </c>
      <c r="C8070" t="s">
        <v>64</v>
      </c>
      <c r="D8070" t="s">
        <v>92</v>
      </c>
      <c r="E8070">
        <v>4729</v>
      </c>
      <c r="F8070">
        <v>1</v>
      </c>
    </row>
    <row r="8071" spans="1:6">
      <c r="A8071">
        <v>4899</v>
      </c>
      <c r="B8071">
        <v>7</v>
      </c>
      <c r="C8071" t="s">
        <v>64</v>
      </c>
      <c r="D8071" t="s">
        <v>92</v>
      </c>
      <c r="E8071">
        <v>4950</v>
      </c>
      <c r="F8071">
        <v>6</v>
      </c>
    </row>
    <row r="8072" spans="1:6">
      <c r="A8072">
        <v>4899</v>
      </c>
      <c r="B8072">
        <v>7</v>
      </c>
      <c r="C8072" t="s">
        <v>64</v>
      </c>
      <c r="D8072" t="s">
        <v>92</v>
      </c>
      <c r="E8072">
        <v>4003</v>
      </c>
      <c r="F8072">
        <v>3</v>
      </c>
    </row>
    <row r="8073" spans="1:6">
      <c r="A8073">
        <v>4899</v>
      </c>
      <c r="B8073">
        <v>7</v>
      </c>
      <c r="C8073" t="s">
        <v>64</v>
      </c>
      <c r="D8073" t="s">
        <v>92</v>
      </c>
      <c r="E8073">
        <v>3268</v>
      </c>
      <c r="F8073">
        <v>3</v>
      </c>
    </row>
    <row r="8074" spans="1:6">
      <c r="A8074">
        <v>4899</v>
      </c>
      <c r="B8074">
        <v>7</v>
      </c>
      <c r="C8074" t="s">
        <v>64</v>
      </c>
      <c r="D8074" t="s">
        <v>92</v>
      </c>
      <c r="E8074">
        <v>257</v>
      </c>
      <c r="F8074">
        <v>2</v>
      </c>
    </row>
    <row r="8075" spans="1:6">
      <c r="A8075">
        <v>4899</v>
      </c>
      <c r="B8075">
        <v>7</v>
      </c>
      <c r="C8075" t="s">
        <v>64</v>
      </c>
      <c r="D8075" t="s">
        <v>92</v>
      </c>
      <c r="E8075">
        <v>3565</v>
      </c>
      <c r="F8075">
        <v>2</v>
      </c>
    </row>
    <row r="8076" spans="1:6">
      <c r="A8076">
        <v>4899</v>
      </c>
      <c r="B8076">
        <v>7</v>
      </c>
      <c r="C8076" t="s">
        <v>64</v>
      </c>
      <c r="D8076" t="s">
        <v>92</v>
      </c>
      <c r="E8076">
        <v>3673</v>
      </c>
      <c r="F8076">
        <v>2</v>
      </c>
    </row>
    <row r="8077" spans="1:6">
      <c r="A8077">
        <v>4899</v>
      </c>
      <c r="B8077">
        <v>7</v>
      </c>
      <c r="C8077" t="s">
        <v>64</v>
      </c>
      <c r="D8077" t="s">
        <v>92</v>
      </c>
      <c r="E8077">
        <v>98</v>
      </c>
      <c r="F8077">
        <v>2</v>
      </c>
    </row>
    <row r="8078" spans="1:6">
      <c r="A8078">
        <v>4899</v>
      </c>
      <c r="B8078">
        <v>7</v>
      </c>
      <c r="C8078" t="s">
        <v>64</v>
      </c>
      <c r="D8078" t="s">
        <v>92</v>
      </c>
      <c r="E8078">
        <v>2808</v>
      </c>
      <c r="F8078">
        <v>2</v>
      </c>
    </row>
    <row r="8079" spans="1:6">
      <c r="A8079">
        <v>4899</v>
      </c>
      <c r="B8079">
        <v>7</v>
      </c>
      <c r="C8079" t="s">
        <v>64</v>
      </c>
      <c r="D8079" t="s">
        <v>92</v>
      </c>
      <c r="E8079">
        <v>3957</v>
      </c>
      <c r="F8079">
        <v>2</v>
      </c>
    </row>
    <row r="8080" spans="1:6">
      <c r="A8080">
        <v>4899</v>
      </c>
      <c r="B8080">
        <v>7</v>
      </c>
      <c r="C8080" t="s">
        <v>64</v>
      </c>
      <c r="D8080" t="s">
        <v>92</v>
      </c>
      <c r="E8080">
        <v>4333</v>
      </c>
      <c r="F8080">
        <v>2</v>
      </c>
    </row>
    <row r="8081" spans="1:6">
      <c r="A8081">
        <v>4899</v>
      </c>
      <c r="B8081">
        <v>7</v>
      </c>
      <c r="C8081" t="s">
        <v>64</v>
      </c>
      <c r="D8081" t="s">
        <v>92</v>
      </c>
      <c r="E8081">
        <v>3757</v>
      </c>
      <c r="F8081">
        <v>2</v>
      </c>
    </row>
    <row r="8082" spans="1:6">
      <c r="A8082">
        <v>4899</v>
      </c>
      <c r="B8082">
        <v>7</v>
      </c>
      <c r="C8082" t="s">
        <v>64</v>
      </c>
      <c r="D8082" t="s">
        <v>92</v>
      </c>
      <c r="E8082">
        <v>4770</v>
      </c>
      <c r="F8082">
        <v>2</v>
      </c>
    </row>
    <row r="8083" spans="1:6">
      <c r="A8083">
        <v>4899</v>
      </c>
      <c r="B8083">
        <v>7</v>
      </c>
      <c r="C8083" t="s">
        <v>64</v>
      </c>
      <c r="D8083" t="s">
        <v>92</v>
      </c>
      <c r="E8083">
        <v>5987</v>
      </c>
      <c r="F8083">
        <v>2</v>
      </c>
    </row>
    <row r="8084" spans="1:6">
      <c r="A8084">
        <v>4899</v>
      </c>
      <c r="B8084">
        <v>7</v>
      </c>
      <c r="C8084" t="s">
        <v>64</v>
      </c>
      <c r="D8084" t="s">
        <v>92</v>
      </c>
      <c r="E8084">
        <v>3951</v>
      </c>
      <c r="F8084">
        <v>2</v>
      </c>
    </row>
    <row r="8085" spans="1:6">
      <c r="A8085">
        <v>4899</v>
      </c>
      <c r="B8085">
        <v>7</v>
      </c>
      <c r="C8085" t="s">
        <v>64</v>
      </c>
      <c r="D8085" t="s">
        <v>92</v>
      </c>
      <c r="E8085">
        <v>5921</v>
      </c>
      <c r="F8085">
        <v>2</v>
      </c>
    </row>
    <row r="8086" spans="1:6">
      <c r="A8086">
        <v>4899</v>
      </c>
      <c r="B8086">
        <v>7</v>
      </c>
      <c r="C8086" t="s">
        <v>64</v>
      </c>
      <c r="D8086" t="s">
        <v>92</v>
      </c>
      <c r="E8086">
        <v>2449</v>
      </c>
      <c r="F8086">
        <v>1</v>
      </c>
    </row>
    <row r="8087" spans="1:6">
      <c r="A8087">
        <v>4899</v>
      </c>
      <c r="B8087">
        <v>7</v>
      </c>
      <c r="C8087" t="s">
        <v>64</v>
      </c>
      <c r="D8087" t="s">
        <v>92</v>
      </c>
      <c r="E8087">
        <v>5050</v>
      </c>
      <c r="F8087">
        <v>1</v>
      </c>
    </row>
    <row r="8088" spans="1:6">
      <c r="A8088">
        <v>4899</v>
      </c>
      <c r="B8088">
        <v>7</v>
      </c>
      <c r="C8088" t="s">
        <v>64</v>
      </c>
      <c r="D8088" t="s">
        <v>92</v>
      </c>
      <c r="E8088">
        <v>3170</v>
      </c>
      <c r="F8088">
        <v>1</v>
      </c>
    </row>
    <row r="8089" spans="1:6">
      <c r="A8089">
        <v>4899</v>
      </c>
      <c r="B8089">
        <v>7</v>
      </c>
      <c r="C8089" t="s">
        <v>64</v>
      </c>
      <c r="D8089" t="s">
        <v>92</v>
      </c>
      <c r="E8089">
        <v>5393</v>
      </c>
      <c r="F8089">
        <v>1</v>
      </c>
    </row>
    <row r="8090" spans="1:6">
      <c r="A8090">
        <v>4899</v>
      </c>
      <c r="B8090">
        <v>7</v>
      </c>
      <c r="C8090" t="s">
        <v>64</v>
      </c>
      <c r="D8090" t="s">
        <v>92</v>
      </c>
      <c r="E8090">
        <v>5204</v>
      </c>
      <c r="F8090">
        <v>1</v>
      </c>
    </row>
    <row r="8091" spans="1:6">
      <c r="A8091">
        <v>4899</v>
      </c>
      <c r="B8091">
        <v>7</v>
      </c>
      <c r="C8091" t="s">
        <v>64</v>
      </c>
      <c r="D8091" t="s">
        <v>92</v>
      </c>
      <c r="E8091">
        <v>239</v>
      </c>
      <c r="F8091">
        <v>1</v>
      </c>
    </row>
    <row r="8092" spans="1:6">
      <c r="A8092">
        <v>4899</v>
      </c>
      <c r="B8092">
        <v>7</v>
      </c>
      <c r="C8092" t="s">
        <v>64</v>
      </c>
      <c r="D8092" t="s">
        <v>92</v>
      </c>
      <c r="E8092">
        <v>2891</v>
      </c>
      <c r="F8092">
        <v>1</v>
      </c>
    </row>
    <row r="8093" spans="1:6">
      <c r="A8093">
        <v>4899</v>
      </c>
      <c r="B8093">
        <v>7</v>
      </c>
      <c r="C8093" t="s">
        <v>64</v>
      </c>
      <c r="D8093" t="s">
        <v>92</v>
      </c>
      <c r="E8093">
        <v>4976</v>
      </c>
      <c r="F8093">
        <v>1</v>
      </c>
    </row>
    <row r="8094" spans="1:6">
      <c r="A8094">
        <v>4899</v>
      </c>
      <c r="B8094">
        <v>7</v>
      </c>
      <c r="C8094" t="s">
        <v>64</v>
      </c>
      <c r="D8094" t="s">
        <v>92</v>
      </c>
      <c r="E8094">
        <v>5628</v>
      </c>
      <c r="F8094">
        <v>1</v>
      </c>
    </row>
    <row r="8095" spans="1:6">
      <c r="A8095">
        <v>4899</v>
      </c>
      <c r="B8095">
        <v>7</v>
      </c>
      <c r="C8095" t="s">
        <v>64</v>
      </c>
      <c r="D8095" t="s">
        <v>92</v>
      </c>
      <c r="E8095">
        <v>5396</v>
      </c>
      <c r="F8095">
        <v>1</v>
      </c>
    </row>
    <row r="8096" spans="1:6">
      <c r="A8096">
        <v>4899</v>
      </c>
      <c r="B8096">
        <v>7</v>
      </c>
      <c r="C8096" t="s">
        <v>64</v>
      </c>
      <c r="D8096" t="s">
        <v>92</v>
      </c>
      <c r="E8096">
        <v>3435</v>
      </c>
      <c r="F8096">
        <v>1</v>
      </c>
    </row>
    <row r="8097" spans="1:6">
      <c r="A8097">
        <v>4899</v>
      </c>
      <c r="B8097">
        <v>7</v>
      </c>
      <c r="C8097" t="s">
        <v>64</v>
      </c>
      <c r="D8097" t="s">
        <v>92</v>
      </c>
      <c r="E8097">
        <v>5464</v>
      </c>
      <c r="F8097">
        <v>1</v>
      </c>
    </row>
    <row r="8098" spans="1:6">
      <c r="A8098">
        <v>4899</v>
      </c>
      <c r="B8098">
        <v>7</v>
      </c>
      <c r="C8098" t="s">
        <v>64</v>
      </c>
      <c r="D8098" t="s">
        <v>92</v>
      </c>
      <c r="E8098">
        <v>5180</v>
      </c>
      <c r="F8098">
        <v>1</v>
      </c>
    </row>
    <row r="8099" spans="1:6">
      <c r="A8099">
        <v>4899</v>
      </c>
      <c r="B8099">
        <v>7</v>
      </c>
      <c r="C8099" t="s">
        <v>64</v>
      </c>
      <c r="D8099" t="s">
        <v>92</v>
      </c>
      <c r="E8099">
        <v>5620</v>
      </c>
      <c r="F8099">
        <v>1</v>
      </c>
    </row>
    <row r="8100" spans="1:6">
      <c r="A8100">
        <v>4899</v>
      </c>
      <c r="B8100">
        <v>7</v>
      </c>
      <c r="C8100" t="s">
        <v>64</v>
      </c>
      <c r="D8100" t="s">
        <v>92</v>
      </c>
      <c r="E8100">
        <v>3004</v>
      </c>
      <c r="F8100">
        <v>1</v>
      </c>
    </row>
    <row r="8101" spans="1:6">
      <c r="A8101">
        <v>4899</v>
      </c>
      <c r="B8101">
        <v>7</v>
      </c>
      <c r="C8101" t="s">
        <v>64</v>
      </c>
      <c r="D8101" t="s">
        <v>92</v>
      </c>
      <c r="E8101">
        <v>3905</v>
      </c>
      <c r="F8101">
        <v>1</v>
      </c>
    </row>
    <row r="8102" spans="1:6">
      <c r="A8102">
        <v>4899</v>
      </c>
      <c r="B8102">
        <v>7</v>
      </c>
      <c r="C8102" t="s">
        <v>64</v>
      </c>
      <c r="D8102" t="s">
        <v>92</v>
      </c>
      <c r="E8102">
        <v>4729</v>
      </c>
      <c r="F8102">
        <v>1</v>
      </c>
    </row>
    <row r="8103" spans="1:6">
      <c r="A8103">
        <v>4899</v>
      </c>
      <c r="B8103">
        <v>7</v>
      </c>
      <c r="C8103" t="s">
        <v>64</v>
      </c>
      <c r="D8103" t="s">
        <v>92</v>
      </c>
      <c r="E8103">
        <v>1166</v>
      </c>
      <c r="F8103">
        <v>1</v>
      </c>
    </row>
    <row r="8104" spans="1:6">
      <c r="A8104">
        <v>4899</v>
      </c>
      <c r="B8104">
        <v>7</v>
      </c>
      <c r="C8104" t="s">
        <v>64</v>
      </c>
      <c r="D8104" t="s">
        <v>92</v>
      </c>
      <c r="E8104">
        <v>5117</v>
      </c>
      <c r="F8104">
        <v>1</v>
      </c>
    </row>
    <row r="8105" spans="1:6">
      <c r="A8105">
        <v>4899</v>
      </c>
      <c r="B8105">
        <v>7</v>
      </c>
      <c r="C8105" t="s">
        <v>64</v>
      </c>
      <c r="D8105" t="s">
        <v>92</v>
      </c>
      <c r="E8105">
        <v>2688</v>
      </c>
      <c r="F8105">
        <v>1</v>
      </c>
    </row>
    <row r="8106" spans="1:6">
      <c r="A8106">
        <v>4899</v>
      </c>
      <c r="B8106">
        <v>7</v>
      </c>
      <c r="C8106" t="s">
        <v>64</v>
      </c>
      <c r="D8106" t="s">
        <v>92</v>
      </c>
      <c r="E8106">
        <v>1141</v>
      </c>
      <c r="F8106">
        <v>1</v>
      </c>
    </row>
    <row r="8107" spans="1:6">
      <c r="A8107">
        <v>4899</v>
      </c>
      <c r="B8107">
        <v>7</v>
      </c>
      <c r="C8107" t="s">
        <v>64</v>
      </c>
      <c r="D8107" t="s">
        <v>92</v>
      </c>
      <c r="E8107">
        <v>3018</v>
      </c>
      <c r="F8107">
        <v>1</v>
      </c>
    </row>
    <row r="8108" spans="1:6">
      <c r="A8108">
        <v>4899</v>
      </c>
      <c r="B8108">
        <v>7</v>
      </c>
      <c r="C8108" t="s">
        <v>64</v>
      </c>
      <c r="D8108" t="s">
        <v>92</v>
      </c>
      <c r="E8108">
        <v>3241</v>
      </c>
      <c r="F8108">
        <v>1</v>
      </c>
    </row>
    <row r="8109" spans="1:6">
      <c r="A8109">
        <v>4899</v>
      </c>
      <c r="B8109">
        <v>7</v>
      </c>
      <c r="C8109" t="s">
        <v>64</v>
      </c>
      <c r="D8109" t="s">
        <v>92</v>
      </c>
      <c r="E8109">
        <v>2582</v>
      </c>
      <c r="F8109">
        <v>1</v>
      </c>
    </row>
    <row r="8110" spans="1:6">
      <c r="A8110">
        <v>4899</v>
      </c>
      <c r="B8110">
        <v>7</v>
      </c>
      <c r="C8110" t="s">
        <v>64</v>
      </c>
      <c r="D8110" t="s">
        <v>92</v>
      </c>
      <c r="E8110">
        <v>2939</v>
      </c>
      <c r="F8110">
        <v>1</v>
      </c>
    </row>
    <row r="8111" spans="1:6">
      <c r="A8111">
        <v>4899</v>
      </c>
      <c r="B8111">
        <v>7</v>
      </c>
      <c r="C8111" t="s">
        <v>64</v>
      </c>
      <c r="D8111" t="s">
        <v>92</v>
      </c>
      <c r="E8111">
        <v>3939</v>
      </c>
      <c r="F8111">
        <v>1</v>
      </c>
    </row>
    <row r="8112" spans="1:6">
      <c r="A8112">
        <v>4899</v>
      </c>
      <c r="B8112">
        <v>7</v>
      </c>
      <c r="C8112" t="s">
        <v>64</v>
      </c>
      <c r="D8112" t="s">
        <v>92</v>
      </c>
      <c r="E8112">
        <v>279</v>
      </c>
      <c r="F8112">
        <v>1</v>
      </c>
    </row>
    <row r="8113" spans="1:6">
      <c r="A8113">
        <v>4899</v>
      </c>
      <c r="B8113">
        <v>7</v>
      </c>
      <c r="C8113" t="s">
        <v>64</v>
      </c>
      <c r="D8113" t="s">
        <v>92</v>
      </c>
      <c r="E8113">
        <v>4340</v>
      </c>
      <c r="F8113">
        <v>1</v>
      </c>
    </row>
    <row r="8114" spans="1:6">
      <c r="A8114">
        <v>4899</v>
      </c>
      <c r="B8114">
        <v>7</v>
      </c>
      <c r="C8114" t="s">
        <v>64</v>
      </c>
      <c r="D8114" t="s">
        <v>92</v>
      </c>
      <c r="E8114">
        <v>5185</v>
      </c>
      <c r="F8114">
        <v>1</v>
      </c>
    </row>
    <row r="8115" spans="1:6">
      <c r="A8115">
        <v>4899</v>
      </c>
      <c r="B8115">
        <v>7</v>
      </c>
      <c r="C8115" t="s">
        <v>64</v>
      </c>
      <c r="D8115" t="s">
        <v>92</v>
      </c>
      <c r="E8115">
        <v>5359</v>
      </c>
      <c r="F8115">
        <v>1</v>
      </c>
    </row>
    <row r="8116" spans="1:6">
      <c r="A8116">
        <v>4899</v>
      </c>
      <c r="B8116">
        <v>7</v>
      </c>
      <c r="C8116" t="s">
        <v>64</v>
      </c>
      <c r="D8116" t="s">
        <v>92</v>
      </c>
      <c r="E8116">
        <v>4139</v>
      </c>
      <c r="F8116">
        <v>1</v>
      </c>
    </row>
    <row r="8117" spans="1:6">
      <c r="A8117">
        <v>4899</v>
      </c>
      <c r="B8117">
        <v>7</v>
      </c>
      <c r="C8117" t="s">
        <v>64</v>
      </c>
      <c r="D8117" t="s">
        <v>92</v>
      </c>
      <c r="E8117">
        <v>5039</v>
      </c>
      <c r="F8117">
        <v>1</v>
      </c>
    </row>
    <row r="8118" spans="1:6">
      <c r="A8118">
        <v>4899</v>
      </c>
      <c r="B8118">
        <v>7</v>
      </c>
      <c r="C8118" t="s">
        <v>64</v>
      </c>
      <c r="D8118" t="s">
        <v>92</v>
      </c>
      <c r="E8118">
        <v>5178</v>
      </c>
      <c r="F8118">
        <v>1</v>
      </c>
    </row>
    <row r="8119" spans="1:6">
      <c r="A8119">
        <v>4899</v>
      </c>
      <c r="B8119">
        <v>8</v>
      </c>
      <c r="C8119" t="s">
        <v>64</v>
      </c>
      <c r="D8119" t="s">
        <v>92</v>
      </c>
      <c r="E8119">
        <v>4333</v>
      </c>
      <c r="F8119">
        <v>6</v>
      </c>
    </row>
    <row r="8120" spans="1:6">
      <c r="A8120">
        <v>4899</v>
      </c>
      <c r="B8120">
        <v>8</v>
      </c>
      <c r="C8120" t="s">
        <v>64</v>
      </c>
      <c r="D8120" t="s">
        <v>92</v>
      </c>
      <c r="E8120">
        <v>3380</v>
      </c>
      <c r="F8120">
        <v>5</v>
      </c>
    </row>
    <row r="8121" spans="1:6">
      <c r="A8121">
        <v>4899</v>
      </c>
      <c r="B8121">
        <v>8</v>
      </c>
      <c r="C8121" t="s">
        <v>64</v>
      </c>
      <c r="D8121" t="s">
        <v>92</v>
      </c>
      <c r="E8121">
        <v>0</v>
      </c>
      <c r="F8121">
        <v>4</v>
      </c>
    </row>
    <row r="8122" spans="1:6">
      <c r="A8122">
        <v>4899</v>
      </c>
      <c r="B8122">
        <v>8</v>
      </c>
      <c r="C8122" t="s">
        <v>64</v>
      </c>
      <c r="D8122" t="s">
        <v>92</v>
      </c>
      <c r="E8122">
        <v>3471</v>
      </c>
      <c r="F8122">
        <v>3</v>
      </c>
    </row>
    <row r="8123" spans="1:6">
      <c r="A8123">
        <v>4899</v>
      </c>
      <c r="B8123">
        <v>8</v>
      </c>
      <c r="C8123" t="s">
        <v>64</v>
      </c>
      <c r="D8123" t="s">
        <v>92</v>
      </c>
      <c r="E8123">
        <v>4235</v>
      </c>
      <c r="F8123">
        <v>3</v>
      </c>
    </row>
    <row r="8124" spans="1:6">
      <c r="A8124">
        <v>4899</v>
      </c>
      <c r="B8124">
        <v>8</v>
      </c>
      <c r="C8124" t="s">
        <v>64</v>
      </c>
      <c r="D8124" t="s">
        <v>92</v>
      </c>
      <c r="E8124">
        <v>1117</v>
      </c>
      <c r="F8124">
        <v>2</v>
      </c>
    </row>
    <row r="8125" spans="1:6">
      <c r="A8125">
        <v>4899</v>
      </c>
      <c r="B8125">
        <v>8</v>
      </c>
      <c r="C8125" t="s">
        <v>64</v>
      </c>
      <c r="D8125" t="s">
        <v>92</v>
      </c>
      <c r="E8125">
        <v>5483</v>
      </c>
      <c r="F8125">
        <v>2</v>
      </c>
    </row>
    <row r="8126" spans="1:6">
      <c r="A8126">
        <v>4899</v>
      </c>
      <c r="B8126">
        <v>8</v>
      </c>
      <c r="C8126" t="s">
        <v>64</v>
      </c>
      <c r="D8126" t="s">
        <v>92</v>
      </c>
      <c r="E8126">
        <v>5656</v>
      </c>
      <c r="F8126">
        <v>2</v>
      </c>
    </row>
    <row r="8127" spans="1:6">
      <c r="A8127">
        <v>4899</v>
      </c>
      <c r="B8127">
        <v>8</v>
      </c>
      <c r="C8127" t="s">
        <v>64</v>
      </c>
      <c r="D8127" t="s">
        <v>92</v>
      </c>
      <c r="E8127">
        <v>2815</v>
      </c>
      <c r="F8127">
        <v>2</v>
      </c>
    </row>
    <row r="8128" spans="1:6">
      <c r="A8128">
        <v>4899</v>
      </c>
      <c r="B8128">
        <v>8</v>
      </c>
      <c r="C8128" t="s">
        <v>64</v>
      </c>
      <c r="D8128" t="s">
        <v>92</v>
      </c>
      <c r="E8128">
        <v>5479</v>
      </c>
      <c r="F8128">
        <v>2</v>
      </c>
    </row>
    <row r="8129" spans="1:6">
      <c r="A8129">
        <v>4899</v>
      </c>
      <c r="B8129">
        <v>8</v>
      </c>
      <c r="C8129" t="s">
        <v>64</v>
      </c>
      <c r="D8129" t="s">
        <v>92</v>
      </c>
      <c r="E8129">
        <v>2428</v>
      </c>
      <c r="F8129">
        <v>2</v>
      </c>
    </row>
    <row r="8130" spans="1:6">
      <c r="A8130">
        <v>4899</v>
      </c>
      <c r="B8130">
        <v>8</v>
      </c>
      <c r="C8130" t="s">
        <v>64</v>
      </c>
      <c r="D8130" t="s">
        <v>92</v>
      </c>
      <c r="E8130">
        <v>2366</v>
      </c>
      <c r="F8130">
        <v>2</v>
      </c>
    </row>
    <row r="8131" spans="1:6">
      <c r="A8131">
        <v>4899</v>
      </c>
      <c r="B8131">
        <v>8</v>
      </c>
      <c r="C8131" t="s">
        <v>64</v>
      </c>
      <c r="D8131" t="s">
        <v>92</v>
      </c>
      <c r="E8131">
        <v>5994</v>
      </c>
      <c r="F8131">
        <v>2</v>
      </c>
    </row>
    <row r="8132" spans="1:6">
      <c r="A8132">
        <v>4899</v>
      </c>
      <c r="B8132">
        <v>8</v>
      </c>
      <c r="C8132" t="s">
        <v>64</v>
      </c>
      <c r="D8132" t="s">
        <v>92</v>
      </c>
      <c r="E8132">
        <v>2818</v>
      </c>
      <c r="F8132">
        <v>2</v>
      </c>
    </row>
    <row r="8133" spans="1:6">
      <c r="A8133">
        <v>4899</v>
      </c>
      <c r="B8133">
        <v>8</v>
      </c>
      <c r="C8133" t="s">
        <v>64</v>
      </c>
      <c r="D8133" t="s">
        <v>92</v>
      </c>
      <c r="E8133">
        <v>5315</v>
      </c>
      <c r="F8133">
        <v>2</v>
      </c>
    </row>
    <row r="8134" spans="1:6">
      <c r="A8134">
        <v>4899</v>
      </c>
      <c r="B8134">
        <v>8</v>
      </c>
      <c r="C8134" t="s">
        <v>64</v>
      </c>
      <c r="D8134" t="s">
        <v>92</v>
      </c>
      <c r="E8134">
        <v>5859</v>
      </c>
      <c r="F8134">
        <v>1</v>
      </c>
    </row>
    <row r="8135" spans="1:6">
      <c r="A8135">
        <v>4899</v>
      </c>
      <c r="B8135">
        <v>8</v>
      </c>
      <c r="C8135" t="s">
        <v>64</v>
      </c>
      <c r="D8135" t="s">
        <v>92</v>
      </c>
      <c r="E8135">
        <v>4667</v>
      </c>
      <c r="F8135">
        <v>1</v>
      </c>
    </row>
    <row r="8136" spans="1:6">
      <c r="A8136">
        <v>4899</v>
      </c>
      <c r="B8136">
        <v>8</v>
      </c>
      <c r="C8136" t="s">
        <v>64</v>
      </c>
      <c r="D8136" t="s">
        <v>92</v>
      </c>
      <c r="E8136">
        <v>2638</v>
      </c>
      <c r="F8136">
        <v>1</v>
      </c>
    </row>
    <row r="8137" spans="1:6">
      <c r="A8137">
        <v>4899</v>
      </c>
      <c r="B8137">
        <v>8</v>
      </c>
      <c r="C8137" t="s">
        <v>64</v>
      </c>
      <c r="D8137" t="s">
        <v>92</v>
      </c>
      <c r="E8137">
        <v>5177</v>
      </c>
      <c r="F8137">
        <v>1</v>
      </c>
    </row>
    <row r="8138" spans="1:6">
      <c r="A8138">
        <v>4899</v>
      </c>
      <c r="B8138">
        <v>8</v>
      </c>
      <c r="C8138" t="s">
        <v>64</v>
      </c>
      <c r="D8138" t="s">
        <v>92</v>
      </c>
      <c r="E8138">
        <v>286</v>
      </c>
      <c r="F8138">
        <v>1</v>
      </c>
    </row>
    <row r="8139" spans="1:6">
      <c r="A8139">
        <v>4899</v>
      </c>
      <c r="B8139">
        <v>8</v>
      </c>
      <c r="C8139" t="s">
        <v>64</v>
      </c>
      <c r="D8139" t="s">
        <v>92</v>
      </c>
      <c r="E8139">
        <v>3126</v>
      </c>
      <c r="F8139">
        <v>1</v>
      </c>
    </row>
    <row r="8140" spans="1:6">
      <c r="A8140">
        <v>4899</v>
      </c>
      <c r="B8140">
        <v>8</v>
      </c>
      <c r="C8140" t="s">
        <v>64</v>
      </c>
      <c r="D8140" t="s">
        <v>92</v>
      </c>
      <c r="E8140">
        <v>5432</v>
      </c>
      <c r="F8140">
        <v>1</v>
      </c>
    </row>
    <row r="8141" spans="1:6">
      <c r="A8141">
        <v>4899</v>
      </c>
      <c r="B8141">
        <v>8</v>
      </c>
      <c r="C8141" t="s">
        <v>64</v>
      </c>
      <c r="D8141" t="s">
        <v>92</v>
      </c>
      <c r="E8141">
        <v>1361</v>
      </c>
      <c r="F8141">
        <v>1</v>
      </c>
    </row>
    <row r="8142" spans="1:6">
      <c r="A8142">
        <v>4899</v>
      </c>
      <c r="B8142">
        <v>8</v>
      </c>
      <c r="C8142" t="s">
        <v>64</v>
      </c>
      <c r="D8142" t="s">
        <v>92</v>
      </c>
      <c r="E8142">
        <v>2549</v>
      </c>
      <c r="F8142">
        <v>1</v>
      </c>
    </row>
    <row r="8143" spans="1:6">
      <c r="A8143">
        <v>4899</v>
      </c>
      <c r="B8143">
        <v>8</v>
      </c>
      <c r="C8143" t="s">
        <v>64</v>
      </c>
      <c r="D8143" t="s">
        <v>92</v>
      </c>
      <c r="E8143">
        <v>3298</v>
      </c>
      <c r="F8143">
        <v>1</v>
      </c>
    </row>
    <row r="8144" spans="1:6">
      <c r="A8144">
        <v>4899</v>
      </c>
      <c r="B8144">
        <v>8</v>
      </c>
      <c r="C8144" t="s">
        <v>64</v>
      </c>
      <c r="D8144" t="s">
        <v>92</v>
      </c>
      <c r="E8144">
        <v>2091</v>
      </c>
      <c r="F8144">
        <v>1</v>
      </c>
    </row>
    <row r="8145" spans="1:6">
      <c r="A8145">
        <v>4899</v>
      </c>
      <c r="B8145">
        <v>8</v>
      </c>
      <c r="C8145" t="s">
        <v>64</v>
      </c>
      <c r="D8145" t="s">
        <v>92</v>
      </c>
      <c r="E8145">
        <v>2251</v>
      </c>
      <c r="F8145">
        <v>1</v>
      </c>
    </row>
    <row r="8146" spans="1:6">
      <c r="A8146">
        <v>4899</v>
      </c>
      <c r="B8146">
        <v>8</v>
      </c>
      <c r="C8146" t="s">
        <v>64</v>
      </c>
      <c r="D8146" t="s">
        <v>92</v>
      </c>
      <c r="E8146">
        <v>3047</v>
      </c>
      <c r="F8146">
        <v>1</v>
      </c>
    </row>
    <row r="8147" spans="1:6">
      <c r="A8147">
        <v>4899</v>
      </c>
      <c r="B8147">
        <v>8</v>
      </c>
      <c r="C8147" t="s">
        <v>64</v>
      </c>
      <c r="D8147" t="s">
        <v>92</v>
      </c>
      <c r="E8147">
        <v>2253</v>
      </c>
      <c r="F8147">
        <v>1</v>
      </c>
    </row>
    <row r="8148" spans="1:6">
      <c r="A8148">
        <v>4899</v>
      </c>
      <c r="B8148">
        <v>8</v>
      </c>
      <c r="C8148" t="s">
        <v>64</v>
      </c>
      <c r="D8148" t="s">
        <v>92</v>
      </c>
      <c r="E8148">
        <v>3239</v>
      </c>
      <c r="F8148">
        <v>1</v>
      </c>
    </row>
    <row r="8149" spans="1:6">
      <c r="A8149">
        <v>4899</v>
      </c>
      <c r="B8149">
        <v>8</v>
      </c>
      <c r="C8149" t="s">
        <v>64</v>
      </c>
      <c r="D8149" t="s">
        <v>92</v>
      </c>
      <c r="E8149">
        <v>5204</v>
      </c>
      <c r="F8149">
        <v>1</v>
      </c>
    </row>
    <row r="8150" spans="1:6">
      <c r="A8150">
        <v>4899</v>
      </c>
      <c r="B8150">
        <v>8</v>
      </c>
      <c r="C8150" t="s">
        <v>64</v>
      </c>
      <c r="D8150" t="s">
        <v>92</v>
      </c>
      <c r="E8150">
        <v>4738</v>
      </c>
      <c r="F8150">
        <v>1</v>
      </c>
    </row>
    <row r="8151" spans="1:6">
      <c r="A8151">
        <v>4899</v>
      </c>
      <c r="B8151">
        <v>8</v>
      </c>
      <c r="C8151" t="s">
        <v>64</v>
      </c>
      <c r="D8151" t="s">
        <v>92</v>
      </c>
      <c r="E8151">
        <v>3957</v>
      </c>
      <c r="F8151">
        <v>1</v>
      </c>
    </row>
    <row r="8152" spans="1:6">
      <c r="A8152">
        <v>4899</v>
      </c>
      <c r="B8152">
        <v>8</v>
      </c>
      <c r="C8152" t="s">
        <v>64</v>
      </c>
      <c r="D8152" t="s">
        <v>92</v>
      </c>
      <c r="E8152">
        <v>2226</v>
      </c>
      <c r="F8152">
        <v>1</v>
      </c>
    </row>
    <row r="8153" spans="1:6">
      <c r="A8153">
        <v>4899</v>
      </c>
      <c r="B8153">
        <v>8</v>
      </c>
      <c r="C8153" t="s">
        <v>64</v>
      </c>
      <c r="D8153" t="s">
        <v>92</v>
      </c>
      <c r="E8153">
        <v>4570</v>
      </c>
      <c r="F8153">
        <v>1</v>
      </c>
    </row>
    <row r="8154" spans="1:6">
      <c r="A8154">
        <v>4899</v>
      </c>
      <c r="B8154">
        <v>8</v>
      </c>
      <c r="C8154" t="s">
        <v>64</v>
      </c>
      <c r="D8154" t="s">
        <v>92</v>
      </c>
      <c r="E8154">
        <v>3173</v>
      </c>
      <c r="F8154">
        <v>1</v>
      </c>
    </row>
    <row r="8155" spans="1:6">
      <c r="A8155">
        <v>4899</v>
      </c>
      <c r="B8155">
        <v>8</v>
      </c>
      <c r="C8155" t="s">
        <v>64</v>
      </c>
      <c r="D8155" t="s">
        <v>92</v>
      </c>
      <c r="E8155">
        <v>4851</v>
      </c>
      <c r="F8155">
        <v>1</v>
      </c>
    </row>
    <row r="8156" spans="1:6">
      <c r="A8156">
        <v>4899</v>
      </c>
      <c r="B8156">
        <v>8</v>
      </c>
      <c r="C8156" t="s">
        <v>64</v>
      </c>
      <c r="D8156" t="s">
        <v>92</v>
      </c>
      <c r="E8156">
        <v>6073</v>
      </c>
      <c r="F8156">
        <v>1</v>
      </c>
    </row>
    <row r="8157" spans="1:6">
      <c r="A8157">
        <v>4899</v>
      </c>
      <c r="B8157">
        <v>8</v>
      </c>
      <c r="C8157" t="s">
        <v>64</v>
      </c>
      <c r="D8157" t="s">
        <v>92</v>
      </c>
      <c r="E8157">
        <v>4708</v>
      </c>
      <c r="F8157">
        <v>1</v>
      </c>
    </row>
    <row r="8158" spans="1:6">
      <c r="A8158">
        <v>4899</v>
      </c>
      <c r="B8158">
        <v>8</v>
      </c>
      <c r="C8158" t="s">
        <v>64</v>
      </c>
      <c r="D8158" t="s">
        <v>92</v>
      </c>
      <c r="E8158">
        <v>4515</v>
      </c>
      <c r="F8158">
        <v>1</v>
      </c>
    </row>
    <row r="8159" spans="1:6">
      <c r="A8159">
        <v>4899</v>
      </c>
      <c r="B8159">
        <v>8</v>
      </c>
      <c r="C8159" t="s">
        <v>64</v>
      </c>
      <c r="D8159" t="s">
        <v>92</v>
      </c>
      <c r="E8159">
        <v>4858</v>
      </c>
      <c r="F8159">
        <v>1</v>
      </c>
    </row>
    <row r="8160" spans="1:6">
      <c r="A8160">
        <v>4899</v>
      </c>
      <c r="B8160">
        <v>8</v>
      </c>
      <c r="C8160" t="s">
        <v>64</v>
      </c>
      <c r="D8160" t="s">
        <v>92</v>
      </c>
      <c r="E8160">
        <v>6072</v>
      </c>
      <c r="F8160">
        <v>1</v>
      </c>
    </row>
    <row r="8161" spans="1:6">
      <c r="A8161">
        <v>4899</v>
      </c>
      <c r="B8161">
        <v>8</v>
      </c>
      <c r="C8161" t="s">
        <v>64</v>
      </c>
      <c r="D8161" t="s">
        <v>92</v>
      </c>
      <c r="E8161">
        <v>1128</v>
      </c>
      <c r="F8161">
        <v>1</v>
      </c>
    </row>
    <row r="8162" spans="1:6">
      <c r="A8162">
        <v>4899</v>
      </c>
      <c r="B8162">
        <v>8</v>
      </c>
      <c r="C8162" t="s">
        <v>64</v>
      </c>
      <c r="D8162" t="s">
        <v>92</v>
      </c>
      <c r="E8162">
        <v>3121</v>
      </c>
      <c r="F8162">
        <v>1</v>
      </c>
    </row>
    <row r="8163" spans="1:6">
      <c r="A8163">
        <v>4899</v>
      </c>
      <c r="B8163">
        <v>8</v>
      </c>
      <c r="C8163" t="s">
        <v>64</v>
      </c>
      <c r="D8163" t="s">
        <v>92</v>
      </c>
      <c r="E8163">
        <v>3958</v>
      </c>
      <c r="F8163">
        <v>1</v>
      </c>
    </row>
    <row r="8164" spans="1:6">
      <c r="A8164">
        <v>4899</v>
      </c>
      <c r="B8164">
        <v>8</v>
      </c>
      <c r="C8164" t="s">
        <v>64</v>
      </c>
      <c r="D8164" t="s">
        <v>92</v>
      </c>
      <c r="E8164">
        <v>5179</v>
      </c>
      <c r="F8164">
        <v>1</v>
      </c>
    </row>
    <row r="8165" spans="1:6">
      <c r="A8165">
        <v>4899</v>
      </c>
      <c r="B8165">
        <v>8</v>
      </c>
      <c r="C8165" t="s">
        <v>64</v>
      </c>
      <c r="D8165" t="s">
        <v>92</v>
      </c>
      <c r="E8165">
        <v>3727</v>
      </c>
      <c r="F8165">
        <v>1</v>
      </c>
    </row>
    <row r="8166" spans="1:6">
      <c r="A8166">
        <v>4899</v>
      </c>
      <c r="B8166">
        <v>8</v>
      </c>
      <c r="C8166" t="s">
        <v>64</v>
      </c>
      <c r="D8166" t="s">
        <v>92</v>
      </c>
      <c r="E8166">
        <v>2561</v>
      </c>
      <c r="F8166">
        <v>1</v>
      </c>
    </row>
    <row r="8167" spans="1:6">
      <c r="A8167">
        <v>4899</v>
      </c>
      <c r="B8167">
        <v>8</v>
      </c>
      <c r="C8167" t="s">
        <v>64</v>
      </c>
      <c r="D8167" t="s">
        <v>92</v>
      </c>
      <c r="E8167">
        <v>1285</v>
      </c>
      <c r="F8167">
        <v>1</v>
      </c>
    </row>
    <row r="8168" spans="1:6">
      <c r="A8168">
        <v>4899</v>
      </c>
      <c r="B8168">
        <v>8</v>
      </c>
      <c r="C8168" t="s">
        <v>64</v>
      </c>
      <c r="D8168" t="s">
        <v>92</v>
      </c>
      <c r="E8168">
        <v>3225</v>
      </c>
      <c r="F8168">
        <v>1</v>
      </c>
    </row>
    <row r="8169" spans="1:6">
      <c r="A8169">
        <v>4899</v>
      </c>
      <c r="B8169">
        <v>8</v>
      </c>
      <c r="C8169" t="s">
        <v>64</v>
      </c>
      <c r="D8169" t="s">
        <v>92</v>
      </c>
      <c r="E8169">
        <v>121</v>
      </c>
      <c r="F8169">
        <v>1</v>
      </c>
    </row>
    <row r="8170" spans="1:6">
      <c r="A8170">
        <v>4899</v>
      </c>
      <c r="B8170">
        <v>8</v>
      </c>
      <c r="C8170" t="s">
        <v>64</v>
      </c>
      <c r="D8170" t="s">
        <v>92</v>
      </c>
      <c r="E8170">
        <v>1271</v>
      </c>
      <c r="F8170">
        <v>1</v>
      </c>
    </row>
    <row r="8171" spans="1:6">
      <c r="A8171">
        <v>4899</v>
      </c>
      <c r="B8171">
        <v>8</v>
      </c>
      <c r="C8171" t="s">
        <v>64</v>
      </c>
      <c r="D8171" t="s">
        <v>92</v>
      </c>
      <c r="E8171">
        <v>3374</v>
      </c>
      <c r="F8171">
        <v>1</v>
      </c>
    </row>
    <row r="8172" spans="1:6">
      <c r="A8172">
        <v>4899</v>
      </c>
      <c r="B8172">
        <v>8</v>
      </c>
      <c r="C8172" t="s">
        <v>64</v>
      </c>
      <c r="D8172" t="s">
        <v>92</v>
      </c>
      <c r="E8172">
        <v>4390</v>
      </c>
      <c r="F8172">
        <v>1</v>
      </c>
    </row>
    <row r="8173" spans="1:6">
      <c r="A8173">
        <v>4899</v>
      </c>
      <c r="B8173">
        <v>8</v>
      </c>
      <c r="C8173" t="s">
        <v>64</v>
      </c>
      <c r="D8173" t="s">
        <v>92</v>
      </c>
      <c r="E8173">
        <v>2551</v>
      </c>
      <c r="F8173">
        <v>1</v>
      </c>
    </row>
    <row r="8174" spans="1:6">
      <c r="A8174">
        <v>4899</v>
      </c>
      <c r="B8174">
        <v>8</v>
      </c>
      <c r="C8174" t="s">
        <v>64</v>
      </c>
      <c r="D8174" t="s">
        <v>92</v>
      </c>
      <c r="E8174">
        <v>5817</v>
      </c>
      <c r="F8174">
        <v>1</v>
      </c>
    </row>
    <row r="8175" spans="1:6">
      <c r="A8175">
        <v>4899</v>
      </c>
      <c r="B8175">
        <v>8</v>
      </c>
      <c r="C8175" t="s">
        <v>64</v>
      </c>
      <c r="D8175" t="s">
        <v>92</v>
      </c>
      <c r="E8175">
        <v>3105</v>
      </c>
      <c r="F8175">
        <v>1</v>
      </c>
    </row>
    <row r="8176" spans="1:6">
      <c r="A8176">
        <v>4899</v>
      </c>
      <c r="B8176">
        <v>8</v>
      </c>
      <c r="C8176" t="s">
        <v>64</v>
      </c>
      <c r="D8176" t="s">
        <v>92</v>
      </c>
      <c r="E8176">
        <v>3280</v>
      </c>
      <c r="F8176">
        <v>1</v>
      </c>
    </row>
    <row r="8177" spans="1:6">
      <c r="A8177">
        <v>4899</v>
      </c>
      <c r="B8177">
        <v>8</v>
      </c>
      <c r="C8177" t="s">
        <v>64</v>
      </c>
      <c r="D8177" t="s">
        <v>92</v>
      </c>
      <c r="E8177">
        <v>2217</v>
      </c>
      <c r="F8177">
        <v>1</v>
      </c>
    </row>
    <row r="8178" spans="1:6">
      <c r="A8178">
        <v>4899</v>
      </c>
      <c r="B8178">
        <v>8</v>
      </c>
      <c r="C8178" t="s">
        <v>64</v>
      </c>
      <c r="D8178" t="s">
        <v>92</v>
      </c>
      <c r="E8178">
        <v>2148</v>
      </c>
      <c r="F8178">
        <v>1</v>
      </c>
    </row>
    <row r="8179" spans="1:6">
      <c r="A8179">
        <v>4899</v>
      </c>
      <c r="B8179">
        <v>8</v>
      </c>
      <c r="C8179" t="s">
        <v>64</v>
      </c>
      <c r="D8179" t="s">
        <v>92</v>
      </c>
      <c r="E8179">
        <v>2576</v>
      </c>
      <c r="F8179">
        <v>1</v>
      </c>
    </row>
    <row r="8180" spans="1:6">
      <c r="A8180">
        <v>4899</v>
      </c>
      <c r="B8180">
        <v>8</v>
      </c>
      <c r="C8180" t="s">
        <v>64</v>
      </c>
      <c r="D8180" t="s">
        <v>92</v>
      </c>
      <c r="E8180">
        <v>2596</v>
      </c>
      <c r="F8180">
        <v>1</v>
      </c>
    </row>
    <row r="8181" spans="1:6">
      <c r="A8181">
        <v>4899</v>
      </c>
      <c r="B8181">
        <v>8</v>
      </c>
      <c r="C8181" t="s">
        <v>64</v>
      </c>
      <c r="D8181" t="s">
        <v>92</v>
      </c>
      <c r="E8181">
        <v>12</v>
      </c>
      <c r="F8181">
        <v>1</v>
      </c>
    </row>
    <row r="8182" spans="1:6">
      <c r="A8182">
        <v>4899</v>
      </c>
      <c r="B8182">
        <v>9</v>
      </c>
      <c r="C8182" t="s">
        <v>64</v>
      </c>
      <c r="D8182" t="s">
        <v>92</v>
      </c>
      <c r="E8182">
        <v>5423</v>
      </c>
      <c r="F8182">
        <v>6</v>
      </c>
    </row>
    <row r="8183" spans="1:6">
      <c r="A8183">
        <v>4899</v>
      </c>
      <c r="B8183">
        <v>9</v>
      </c>
      <c r="C8183" t="s">
        <v>64</v>
      </c>
      <c r="D8183" t="s">
        <v>92</v>
      </c>
      <c r="E8183">
        <v>4168</v>
      </c>
      <c r="F8183">
        <v>5</v>
      </c>
    </row>
    <row r="8184" spans="1:6">
      <c r="A8184">
        <v>4899</v>
      </c>
      <c r="B8184">
        <v>9</v>
      </c>
      <c r="C8184" t="s">
        <v>64</v>
      </c>
      <c r="D8184" t="s">
        <v>92</v>
      </c>
      <c r="E8184">
        <v>2873</v>
      </c>
      <c r="F8184">
        <v>4</v>
      </c>
    </row>
    <row r="8185" spans="1:6">
      <c r="A8185">
        <v>4899</v>
      </c>
      <c r="B8185">
        <v>9</v>
      </c>
      <c r="C8185" t="s">
        <v>64</v>
      </c>
      <c r="D8185" t="s">
        <v>92</v>
      </c>
      <c r="E8185">
        <v>5377</v>
      </c>
      <c r="F8185">
        <v>4</v>
      </c>
    </row>
    <row r="8186" spans="1:6">
      <c r="A8186">
        <v>4899</v>
      </c>
      <c r="B8186">
        <v>9</v>
      </c>
      <c r="C8186" t="s">
        <v>64</v>
      </c>
      <c r="D8186" t="s">
        <v>92</v>
      </c>
      <c r="E8186">
        <v>3915</v>
      </c>
      <c r="F8186">
        <v>4</v>
      </c>
    </row>
    <row r="8187" spans="1:6">
      <c r="A8187">
        <v>4899</v>
      </c>
      <c r="B8187">
        <v>9</v>
      </c>
      <c r="C8187" t="s">
        <v>64</v>
      </c>
      <c r="D8187" t="s">
        <v>92</v>
      </c>
      <c r="E8187">
        <v>3047</v>
      </c>
      <c r="F8187">
        <v>2</v>
      </c>
    </row>
    <row r="8188" spans="1:6">
      <c r="A8188">
        <v>4899</v>
      </c>
      <c r="B8188">
        <v>9</v>
      </c>
      <c r="C8188" t="s">
        <v>64</v>
      </c>
      <c r="D8188" t="s">
        <v>92</v>
      </c>
      <c r="E8188">
        <v>5511</v>
      </c>
      <c r="F8188">
        <v>2</v>
      </c>
    </row>
    <row r="8189" spans="1:6">
      <c r="A8189">
        <v>4899</v>
      </c>
      <c r="B8189">
        <v>9</v>
      </c>
      <c r="C8189" t="s">
        <v>64</v>
      </c>
      <c r="D8189" t="s">
        <v>92</v>
      </c>
      <c r="E8189">
        <v>3898</v>
      </c>
      <c r="F8189">
        <v>2</v>
      </c>
    </row>
    <row r="8190" spans="1:6">
      <c r="A8190">
        <v>4899</v>
      </c>
      <c r="B8190">
        <v>9</v>
      </c>
      <c r="C8190" t="s">
        <v>64</v>
      </c>
      <c r="D8190" t="s">
        <v>92</v>
      </c>
      <c r="E8190">
        <v>1082</v>
      </c>
      <c r="F8190">
        <v>2</v>
      </c>
    </row>
    <row r="8191" spans="1:6">
      <c r="A8191">
        <v>4899</v>
      </c>
      <c r="B8191">
        <v>9</v>
      </c>
      <c r="C8191" t="s">
        <v>64</v>
      </c>
      <c r="D8191" t="s">
        <v>92</v>
      </c>
      <c r="E8191">
        <v>4948</v>
      </c>
      <c r="F8191">
        <v>2</v>
      </c>
    </row>
    <row r="8192" spans="1:6">
      <c r="A8192">
        <v>4899</v>
      </c>
      <c r="B8192">
        <v>9</v>
      </c>
      <c r="C8192" t="s">
        <v>64</v>
      </c>
      <c r="D8192" t="s">
        <v>92</v>
      </c>
      <c r="E8192">
        <v>3556</v>
      </c>
      <c r="F8192">
        <v>2</v>
      </c>
    </row>
    <row r="8193" spans="1:6">
      <c r="A8193">
        <v>4899</v>
      </c>
      <c r="B8193">
        <v>9</v>
      </c>
      <c r="C8193" t="s">
        <v>64</v>
      </c>
      <c r="D8193" t="s">
        <v>92</v>
      </c>
      <c r="E8193">
        <v>315</v>
      </c>
      <c r="F8193">
        <v>2</v>
      </c>
    </row>
    <row r="8194" spans="1:6">
      <c r="A8194">
        <v>4899</v>
      </c>
      <c r="B8194">
        <v>9</v>
      </c>
      <c r="C8194" t="s">
        <v>64</v>
      </c>
      <c r="D8194" t="s">
        <v>92</v>
      </c>
      <c r="E8194">
        <v>4147</v>
      </c>
      <c r="F8194">
        <v>2</v>
      </c>
    </row>
    <row r="8195" spans="1:6">
      <c r="A8195">
        <v>4899</v>
      </c>
      <c r="B8195">
        <v>9</v>
      </c>
      <c r="C8195" t="s">
        <v>64</v>
      </c>
      <c r="D8195" t="s">
        <v>92</v>
      </c>
      <c r="E8195">
        <v>5787</v>
      </c>
      <c r="F8195">
        <v>1</v>
      </c>
    </row>
    <row r="8196" spans="1:6">
      <c r="A8196">
        <v>4899</v>
      </c>
      <c r="B8196">
        <v>9</v>
      </c>
      <c r="C8196" t="s">
        <v>64</v>
      </c>
      <c r="D8196" t="s">
        <v>92</v>
      </c>
      <c r="E8196">
        <v>1128</v>
      </c>
      <c r="F8196">
        <v>1</v>
      </c>
    </row>
    <row r="8197" spans="1:6">
      <c r="A8197">
        <v>4899</v>
      </c>
      <c r="B8197">
        <v>9</v>
      </c>
      <c r="C8197" t="s">
        <v>64</v>
      </c>
      <c r="D8197" t="s">
        <v>92</v>
      </c>
      <c r="E8197">
        <v>5245</v>
      </c>
      <c r="F8197">
        <v>1</v>
      </c>
    </row>
    <row r="8198" spans="1:6">
      <c r="A8198">
        <v>4899</v>
      </c>
      <c r="B8198">
        <v>9</v>
      </c>
      <c r="C8198" t="s">
        <v>64</v>
      </c>
      <c r="D8198" t="s">
        <v>92</v>
      </c>
      <c r="E8198">
        <v>204</v>
      </c>
      <c r="F8198">
        <v>1</v>
      </c>
    </row>
    <row r="8199" spans="1:6">
      <c r="A8199">
        <v>4899</v>
      </c>
      <c r="B8199">
        <v>9</v>
      </c>
      <c r="C8199" t="s">
        <v>64</v>
      </c>
      <c r="D8199" t="s">
        <v>92</v>
      </c>
      <c r="E8199">
        <v>5090</v>
      </c>
      <c r="F8199">
        <v>1</v>
      </c>
    </row>
    <row r="8200" spans="1:6">
      <c r="A8200">
        <v>4899</v>
      </c>
      <c r="B8200">
        <v>9</v>
      </c>
      <c r="C8200" t="s">
        <v>64</v>
      </c>
      <c r="D8200" t="s">
        <v>92</v>
      </c>
      <c r="E8200">
        <v>5601</v>
      </c>
      <c r="F8200">
        <v>1</v>
      </c>
    </row>
    <row r="8201" spans="1:6">
      <c r="A8201">
        <v>4899</v>
      </c>
      <c r="B8201">
        <v>9</v>
      </c>
      <c r="C8201" t="s">
        <v>64</v>
      </c>
      <c r="D8201" t="s">
        <v>92</v>
      </c>
      <c r="E8201">
        <v>3477</v>
      </c>
      <c r="F8201">
        <v>1</v>
      </c>
    </row>
    <row r="8202" spans="1:6">
      <c r="A8202">
        <v>4899</v>
      </c>
      <c r="B8202">
        <v>9</v>
      </c>
      <c r="C8202" t="s">
        <v>64</v>
      </c>
      <c r="D8202" t="s">
        <v>92</v>
      </c>
      <c r="E8202">
        <v>3928</v>
      </c>
      <c r="F8202">
        <v>1</v>
      </c>
    </row>
    <row r="8203" spans="1:6">
      <c r="A8203">
        <v>4899</v>
      </c>
      <c r="B8203">
        <v>9</v>
      </c>
      <c r="C8203" t="s">
        <v>64</v>
      </c>
      <c r="D8203" t="s">
        <v>92</v>
      </c>
      <c r="E8203">
        <v>3725</v>
      </c>
      <c r="F8203">
        <v>1</v>
      </c>
    </row>
    <row r="8204" spans="1:6">
      <c r="A8204">
        <v>4899</v>
      </c>
      <c r="B8204">
        <v>9</v>
      </c>
      <c r="C8204" t="s">
        <v>64</v>
      </c>
      <c r="D8204" t="s">
        <v>92</v>
      </c>
      <c r="E8204">
        <v>4672</v>
      </c>
      <c r="F8204">
        <v>1</v>
      </c>
    </row>
    <row r="8205" spans="1:6">
      <c r="A8205">
        <v>4899</v>
      </c>
      <c r="B8205">
        <v>9</v>
      </c>
      <c r="C8205" t="s">
        <v>64</v>
      </c>
      <c r="D8205" t="s">
        <v>92</v>
      </c>
      <c r="E8205">
        <v>1136</v>
      </c>
      <c r="F8205">
        <v>1</v>
      </c>
    </row>
    <row r="8206" spans="1:6">
      <c r="A8206">
        <v>4899</v>
      </c>
      <c r="B8206">
        <v>9</v>
      </c>
      <c r="C8206" t="s">
        <v>64</v>
      </c>
      <c r="D8206" t="s">
        <v>92</v>
      </c>
      <c r="E8206">
        <v>966</v>
      </c>
      <c r="F8206">
        <v>1</v>
      </c>
    </row>
    <row r="8207" spans="1:6">
      <c r="A8207">
        <v>4899</v>
      </c>
      <c r="B8207">
        <v>9</v>
      </c>
      <c r="C8207" t="s">
        <v>64</v>
      </c>
      <c r="D8207" t="s">
        <v>92</v>
      </c>
      <c r="E8207">
        <v>4706</v>
      </c>
      <c r="F8207">
        <v>1</v>
      </c>
    </row>
    <row r="8208" spans="1:6">
      <c r="A8208">
        <v>4899</v>
      </c>
      <c r="B8208">
        <v>9</v>
      </c>
      <c r="C8208" t="s">
        <v>64</v>
      </c>
      <c r="D8208" t="s">
        <v>92</v>
      </c>
      <c r="E8208">
        <v>2764</v>
      </c>
      <c r="F8208">
        <v>1</v>
      </c>
    </row>
    <row r="8209" spans="1:6">
      <c r="A8209">
        <v>4899</v>
      </c>
      <c r="B8209">
        <v>9</v>
      </c>
      <c r="C8209" t="s">
        <v>64</v>
      </c>
      <c r="D8209" t="s">
        <v>92</v>
      </c>
      <c r="E8209">
        <v>3877</v>
      </c>
      <c r="F8209">
        <v>1</v>
      </c>
    </row>
    <row r="8210" spans="1:6">
      <c r="A8210">
        <v>4899</v>
      </c>
      <c r="B8210">
        <v>9</v>
      </c>
      <c r="C8210" t="s">
        <v>64</v>
      </c>
      <c r="D8210" t="s">
        <v>92</v>
      </c>
      <c r="E8210">
        <v>2450</v>
      </c>
      <c r="F8210">
        <v>1</v>
      </c>
    </row>
    <row r="8211" spans="1:6">
      <c r="A8211">
        <v>4899</v>
      </c>
      <c r="B8211">
        <v>9</v>
      </c>
      <c r="C8211" t="s">
        <v>64</v>
      </c>
      <c r="D8211" t="s">
        <v>92</v>
      </c>
      <c r="E8211">
        <v>2681</v>
      </c>
      <c r="F8211">
        <v>1</v>
      </c>
    </row>
    <row r="8212" spans="1:6">
      <c r="A8212">
        <v>4899</v>
      </c>
      <c r="B8212">
        <v>9</v>
      </c>
      <c r="C8212" t="s">
        <v>64</v>
      </c>
      <c r="D8212" t="s">
        <v>92</v>
      </c>
      <c r="E8212">
        <v>2965</v>
      </c>
      <c r="F8212">
        <v>1</v>
      </c>
    </row>
    <row r="8213" spans="1:6">
      <c r="A8213">
        <v>4899</v>
      </c>
      <c r="B8213">
        <v>9</v>
      </c>
      <c r="C8213" t="s">
        <v>64</v>
      </c>
      <c r="D8213" t="s">
        <v>92</v>
      </c>
      <c r="E8213">
        <v>2692</v>
      </c>
      <c r="F8213">
        <v>1</v>
      </c>
    </row>
    <row r="8214" spans="1:6">
      <c r="A8214">
        <v>4899</v>
      </c>
      <c r="B8214">
        <v>9</v>
      </c>
      <c r="C8214" t="s">
        <v>64</v>
      </c>
      <c r="D8214" t="s">
        <v>92</v>
      </c>
      <c r="E8214">
        <v>4821</v>
      </c>
      <c r="F8214">
        <v>1</v>
      </c>
    </row>
    <row r="8215" spans="1:6">
      <c r="A8215">
        <v>4899</v>
      </c>
      <c r="B8215">
        <v>9</v>
      </c>
      <c r="C8215" t="s">
        <v>64</v>
      </c>
      <c r="D8215" t="s">
        <v>92</v>
      </c>
      <c r="E8215">
        <v>2091</v>
      </c>
      <c r="F8215">
        <v>1</v>
      </c>
    </row>
    <row r="8216" spans="1:6">
      <c r="A8216">
        <v>4899</v>
      </c>
      <c r="B8216">
        <v>9</v>
      </c>
      <c r="C8216" t="s">
        <v>64</v>
      </c>
      <c r="D8216" t="s">
        <v>92</v>
      </c>
      <c r="E8216">
        <v>3884</v>
      </c>
      <c r="F8216">
        <v>1</v>
      </c>
    </row>
    <row r="8217" spans="1:6">
      <c r="A8217">
        <v>4899</v>
      </c>
      <c r="B8217">
        <v>9</v>
      </c>
      <c r="C8217" t="s">
        <v>64</v>
      </c>
      <c r="D8217" t="s">
        <v>92</v>
      </c>
      <c r="E8217">
        <v>4570</v>
      </c>
      <c r="F8217">
        <v>1</v>
      </c>
    </row>
    <row r="8218" spans="1:6">
      <c r="A8218">
        <v>4899</v>
      </c>
      <c r="B8218">
        <v>9</v>
      </c>
      <c r="C8218" t="s">
        <v>64</v>
      </c>
      <c r="D8218" t="s">
        <v>92</v>
      </c>
      <c r="E8218">
        <v>3297</v>
      </c>
      <c r="F8218">
        <v>1</v>
      </c>
    </row>
    <row r="8219" spans="1:6">
      <c r="A8219">
        <v>4899</v>
      </c>
      <c r="B8219">
        <v>9</v>
      </c>
      <c r="C8219" t="s">
        <v>64</v>
      </c>
      <c r="D8219" t="s">
        <v>92</v>
      </c>
      <c r="E8219">
        <v>3777</v>
      </c>
      <c r="F8219">
        <v>1</v>
      </c>
    </row>
    <row r="8220" spans="1:6">
      <c r="A8220">
        <v>4899</v>
      </c>
      <c r="B8220">
        <v>9</v>
      </c>
      <c r="C8220" t="s">
        <v>64</v>
      </c>
      <c r="D8220" t="s">
        <v>92</v>
      </c>
      <c r="E8220">
        <v>3469</v>
      </c>
      <c r="F8220">
        <v>1</v>
      </c>
    </row>
    <row r="8221" spans="1:6">
      <c r="A8221">
        <v>4899</v>
      </c>
      <c r="B8221">
        <v>9</v>
      </c>
      <c r="C8221" t="s">
        <v>64</v>
      </c>
      <c r="D8221" t="s">
        <v>92</v>
      </c>
      <c r="E8221">
        <v>6072</v>
      </c>
      <c r="F8221">
        <v>1</v>
      </c>
    </row>
    <row r="8222" spans="1:6">
      <c r="A8222">
        <v>4899</v>
      </c>
      <c r="B8222">
        <v>9</v>
      </c>
      <c r="C8222" t="s">
        <v>64</v>
      </c>
      <c r="D8222" t="s">
        <v>92</v>
      </c>
      <c r="E8222">
        <v>2876</v>
      </c>
      <c r="F8222">
        <v>1</v>
      </c>
    </row>
    <row r="8223" spans="1:6">
      <c r="A8223">
        <v>4899</v>
      </c>
      <c r="B8223">
        <v>9</v>
      </c>
      <c r="C8223" t="s">
        <v>64</v>
      </c>
      <c r="D8223" t="s">
        <v>92</v>
      </c>
      <c r="E8223">
        <v>3542</v>
      </c>
      <c r="F8223">
        <v>1</v>
      </c>
    </row>
    <row r="8224" spans="1:6">
      <c r="A8224">
        <v>4899</v>
      </c>
      <c r="B8224">
        <v>9</v>
      </c>
      <c r="C8224" t="s">
        <v>64</v>
      </c>
      <c r="D8224" t="s">
        <v>92</v>
      </c>
      <c r="E8224">
        <v>4222</v>
      </c>
      <c r="F8224">
        <v>1</v>
      </c>
    </row>
    <row r="8225" spans="1:6">
      <c r="A8225">
        <v>4899</v>
      </c>
      <c r="B8225">
        <v>9</v>
      </c>
      <c r="C8225" t="s">
        <v>64</v>
      </c>
      <c r="D8225" t="s">
        <v>92</v>
      </c>
      <c r="E8225">
        <v>154</v>
      </c>
      <c r="F8225">
        <v>1</v>
      </c>
    </row>
    <row r="8226" spans="1:6">
      <c r="A8226">
        <v>4899</v>
      </c>
      <c r="B8226">
        <v>9</v>
      </c>
      <c r="C8226" t="s">
        <v>64</v>
      </c>
      <c r="D8226" t="s">
        <v>92</v>
      </c>
      <c r="E8226">
        <v>4856</v>
      </c>
      <c r="F8226">
        <v>1</v>
      </c>
    </row>
    <row r="8227" spans="1:6">
      <c r="A8227">
        <v>4899</v>
      </c>
      <c r="B8227">
        <v>9</v>
      </c>
      <c r="C8227" t="s">
        <v>64</v>
      </c>
      <c r="D8227" t="s">
        <v>92</v>
      </c>
      <c r="E8227">
        <v>2551</v>
      </c>
      <c r="F8227">
        <v>1</v>
      </c>
    </row>
    <row r="8228" spans="1:6">
      <c r="A8228">
        <v>4899</v>
      </c>
      <c r="B8228">
        <v>9</v>
      </c>
      <c r="C8228" t="s">
        <v>64</v>
      </c>
      <c r="D8228" t="s">
        <v>92</v>
      </c>
      <c r="E8228">
        <v>3933</v>
      </c>
      <c r="F8228">
        <v>1</v>
      </c>
    </row>
    <row r="8229" spans="1:6">
      <c r="A8229">
        <v>4899</v>
      </c>
      <c r="B8229">
        <v>9</v>
      </c>
      <c r="C8229" t="s">
        <v>64</v>
      </c>
      <c r="D8229" t="s">
        <v>92</v>
      </c>
      <c r="E8229">
        <v>2325</v>
      </c>
      <c r="F8229">
        <v>1</v>
      </c>
    </row>
    <row r="8230" spans="1:6">
      <c r="A8230">
        <v>4899</v>
      </c>
      <c r="B8230">
        <v>9</v>
      </c>
      <c r="C8230" t="s">
        <v>64</v>
      </c>
      <c r="D8230" t="s">
        <v>92</v>
      </c>
      <c r="E8230">
        <v>3776</v>
      </c>
      <c r="F8230">
        <v>1</v>
      </c>
    </row>
    <row r="8231" spans="1:6">
      <c r="A8231">
        <v>4899</v>
      </c>
      <c r="B8231">
        <v>9</v>
      </c>
      <c r="C8231" t="s">
        <v>64</v>
      </c>
      <c r="D8231" t="s">
        <v>92</v>
      </c>
      <c r="E8231">
        <v>4871</v>
      </c>
      <c r="F8231">
        <v>1</v>
      </c>
    </row>
    <row r="8232" spans="1:6">
      <c r="A8232">
        <v>4899</v>
      </c>
      <c r="B8232">
        <v>10</v>
      </c>
      <c r="C8232" t="s">
        <v>64</v>
      </c>
      <c r="D8232" t="s">
        <v>91</v>
      </c>
      <c r="E8232">
        <v>2985</v>
      </c>
      <c r="F8232">
        <v>6</v>
      </c>
    </row>
    <row r="8233" spans="1:6">
      <c r="A8233">
        <v>4899</v>
      </c>
      <c r="B8233">
        <v>10</v>
      </c>
      <c r="C8233" t="s">
        <v>64</v>
      </c>
      <c r="D8233" t="s">
        <v>91</v>
      </c>
      <c r="E8233">
        <v>1082</v>
      </c>
      <c r="F8233">
        <v>5</v>
      </c>
    </row>
    <row r="8234" spans="1:6">
      <c r="A8234">
        <v>4899</v>
      </c>
      <c r="B8234">
        <v>10</v>
      </c>
      <c r="C8234" t="s">
        <v>64</v>
      </c>
      <c r="D8234" t="s">
        <v>91</v>
      </c>
      <c r="E8234">
        <v>5361</v>
      </c>
      <c r="F8234">
        <v>4</v>
      </c>
    </row>
    <row r="8235" spans="1:6">
      <c r="A8235">
        <v>4899</v>
      </c>
      <c r="B8235">
        <v>10</v>
      </c>
      <c r="C8235" t="s">
        <v>64</v>
      </c>
      <c r="D8235" t="s">
        <v>91</v>
      </c>
      <c r="E8235">
        <v>4946</v>
      </c>
      <c r="F8235">
        <v>3</v>
      </c>
    </row>
    <row r="8236" spans="1:6">
      <c r="A8236">
        <v>4899</v>
      </c>
      <c r="B8236">
        <v>10</v>
      </c>
      <c r="C8236" t="s">
        <v>64</v>
      </c>
      <c r="D8236" t="s">
        <v>91</v>
      </c>
      <c r="E8236">
        <v>3030</v>
      </c>
      <c r="F8236">
        <v>3</v>
      </c>
    </row>
    <row r="8237" spans="1:6">
      <c r="A8237">
        <v>4899</v>
      </c>
      <c r="B8237">
        <v>10</v>
      </c>
      <c r="C8237" t="s">
        <v>64</v>
      </c>
      <c r="D8237" t="s">
        <v>91</v>
      </c>
      <c r="E8237">
        <v>2270</v>
      </c>
      <c r="F8237">
        <v>3</v>
      </c>
    </row>
    <row r="8238" spans="1:6">
      <c r="A8238">
        <v>4899</v>
      </c>
      <c r="B8238">
        <v>10</v>
      </c>
      <c r="C8238" t="s">
        <v>64</v>
      </c>
      <c r="D8238" t="s">
        <v>91</v>
      </c>
      <c r="E8238">
        <v>3655</v>
      </c>
      <c r="F8238">
        <v>3</v>
      </c>
    </row>
    <row r="8239" spans="1:6">
      <c r="A8239">
        <v>4899</v>
      </c>
      <c r="B8239">
        <v>10</v>
      </c>
      <c r="C8239" t="s">
        <v>64</v>
      </c>
      <c r="D8239" t="s">
        <v>91</v>
      </c>
      <c r="E8239">
        <v>5129</v>
      </c>
      <c r="F8239">
        <v>2</v>
      </c>
    </row>
    <row r="8240" spans="1:6">
      <c r="A8240">
        <v>4899</v>
      </c>
      <c r="B8240">
        <v>10</v>
      </c>
      <c r="C8240" t="s">
        <v>64</v>
      </c>
      <c r="D8240" t="s">
        <v>91</v>
      </c>
      <c r="E8240">
        <v>2509</v>
      </c>
      <c r="F8240">
        <v>2</v>
      </c>
    </row>
    <row r="8241" spans="1:6">
      <c r="A8241">
        <v>4899</v>
      </c>
      <c r="B8241">
        <v>10</v>
      </c>
      <c r="C8241" t="s">
        <v>64</v>
      </c>
      <c r="D8241" t="s">
        <v>91</v>
      </c>
      <c r="E8241">
        <v>5414</v>
      </c>
      <c r="F8241">
        <v>2</v>
      </c>
    </row>
    <row r="8242" spans="1:6">
      <c r="A8242">
        <v>4899</v>
      </c>
      <c r="B8242">
        <v>10</v>
      </c>
      <c r="C8242" t="s">
        <v>64</v>
      </c>
      <c r="D8242" t="s">
        <v>91</v>
      </c>
      <c r="E8242">
        <v>2584</v>
      </c>
      <c r="F8242">
        <v>2</v>
      </c>
    </row>
    <row r="8243" spans="1:6">
      <c r="A8243">
        <v>4899</v>
      </c>
      <c r="B8243">
        <v>10</v>
      </c>
      <c r="C8243" t="s">
        <v>64</v>
      </c>
      <c r="D8243" t="s">
        <v>91</v>
      </c>
      <c r="E8243">
        <v>3216</v>
      </c>
      <c r="F8243">
        <v>2</v>
      </c>
    </row>
    <row r="8244" spans="1:6">
      <c r="A8244">
        <v>4899</v>
      </c>
      <c r="B8244">
        <v>10</v>
      </c>
      <c r="C8244" t="s">
        <v>64</v>
      </c>
      <c r="D8244" t="s">
        <v>91</v>
      </c>
      <c r="E8244">
        <v>5172</v>
      </c>
      <c r="F8244">
        <v>2</v>
      </c>
    </row>
    <row r="8245" spans="1:6">
      <c r="A8245">
        <v>4899</v>
      </c>
      <c r="B8245">
        <v>10</v>
      </c>
      <c r="C8245" t="s">
        <v>64</v>
      </c>
      <c r="D8245" t="s">
        <v>91</v>
      </c>
      <c r="E8245">
        <v>2258</v>
      </c>
      <c r="F8245">
        <v>2</v>
      </c>
    </row>
    <row r="8246" spans="1:6">
      <c r="A8246">
        <v>4899</v>
      </c>
      <c r="B8246">
        <v>10</v>
      </c>
      <c r="C8246" t="s">
        <v>64</v>
      </c>
      <c r="D8246" t="s">
        <v>91</v>
      </c>
      <c r="E8246">
        <v>204</v>
      </c>
      <c r="F8246">
        <v>2</v>
      </c>
    </row>
    <row r="8247" spans="1:6">
      <c r="A8247">
        <v>4899</v>
      </c>
      <c r="B8247">
        <v>10</v>
      </c>
      <c r="C8247" t="s">
        <v>64</v>
      </c>
      <c r="D8247" t="s">
        <v>91</v>
      </c>
      <c r="E8247">
        <v>2040</v>
      </c>
      <c r="F8247">
        <v>2</v>
      </c>
    </row>
    <row r="8248" spans="1:6">
      <c r="A8248">
        <v>4899</v>
      </c>
      <c r="B8248">
        <v>10</v>
      </c>
      <c r="C8248" t="s">
        <v>64</v>
      </c>
      <c r="D8248" t="s">
        <v>91</v>
      </c>
      <c r="E8248">
        <v>4954</v>
      </c>
      <c r="F8248">
        <v>2</v>
      </c>
    </row>
    <row r="8249" spans="1:6">
      <c r="A8249">
        <v>4899</v>
      </c>
      <c r="B8249">
        <v>10</v>
      </c>
      <c r="C8249" t="s">
        <v>64</v>
      </c>
      <c r="D8249" t="s">
        <v>91</v>
      </c>
      <c r="E8249">
        <v>5850</v>
      </c>
      <c r="F8249">
        <v>2</v>
      </c>
    </row>
    <row r="8250" spans="1:6">
      <c r="A8250">
        <v>4899</v>
      </c>
      <c r="B8250">
        <v>10</v>
      </c>
      <c r="C8250" t="s">
        <v>64</v>
      </c>
      <c r="D8250" t="s">
        <v>91</v>
      </c>
      <c r="E8250">
        <v>5350</v>
      </c>
      <c r="F8250">
        <v>2</v>
      </c>
    </row>
    <row r="8251" spans="1:6">
      <c r="A8251">
        <v>4899</v>
      </c>
      <c r="B8251">
        <v>10</v>
      </c>
      <c r="C8251" t="s">
        <v>64</v>
      </c>
      <c r="D8251" t="s">
        <v>91</v>
      </c>
      <c r="E8251">
        <v>2522</v>
      </c>
      <c r="F8251">
        <v>2</v>
      </c>
    </row>
    <row r="8252" spans="1:6">
      <c r="A8252">
        <v>4899</v>
      </c>
      <c r="B8252">
        <v>10</v>
      </c>
      <c r="C8252" t="s">
        <v>64</v>
      </c>
      <c r="D8252" t="s">
        <v>91</v>
      </c>
      <c r="E8252">
        <v>3931</v>
      </c>
      <c r="F8252">
        <v>2</v>
      </c>
    </row>
    <row r="8253" spans="1:6">
      <c r="A8253">
        <v>4899</v>
      </c>
      <c r="B8253">
        <v>10</v>
      </c>
      <c r="C8253" t="s">
        <v>64</v>
      </c>
      <c r="D8253" t="s">
        <v>91</v>
      </c>
      <c r="E8253">
        <v>1218</v>
      </c>
      <c r="F8253">
        <v>2</v>
      </c>
    </row>
    <row r="8254" spans="1:6">
      <c r="A8254">
        <v>4899</v>
      </c>
      <c r="B8254">
        <v>10</v>
      </c>
      <c r="C8254" t="s">
        <v>64</v>
      </c>
      <c r="D8254" t="s">
        <v>91</v>
      </c>
      <c r="E8254">
        <v>72</v>
      </c>
      <c r="F8254">
        <v>2</v>
      </c>
    </row>
    <row r="8255" spans="1:6">
      <c r="A8255">
        <v>4899</v>
      </c>
      <c r="B8255">
        <v>10</v>
      </c>
      <c r="C8255" t="s">
        <v>64</v>
      </c>
      <c r="D8255" t="s">
        <v>91</v>
      </c>
      <c r="E8255">
        <v>5978</v>
      </c>
      <c r="F8255">
        <v>1</v>
      </c>
    </row>
    <row r="8256" spans="1:6">
      <c r="A8256">
        <v>4899</v>
      </c>
      <c r="B8256">
        <v>10</v>
      </c>
      <c r="C8256" t="s">
        <v>64</v>
      </c>
      <c r="D8256" t="s">
        <v>91</v>
      </c>
      <c r="E8256">
        <v>5442</v>
      </c>
      <c r="F8256">
        <v>1</v>
      </c>
    </row>
    <row r="8257" spans="1:6">
      <c r="A8257">
        <v>4899</v>
      </c>
      <c r="B8257">
        <v>10</v>
      </c>
      <c r="C8257" t="s">
        <v>64</v>
      </c>
      <c r="D8257" t="s">
        <v>91</v>
      </c>
      <c r="E8257">
        <v>4310</v>
      </c>
      <c r="F8257">
        <v>1</v>
      </c>
    </row>
    <row r="8258" spans="1:6">
      <c r="A8258">
        <v>4899</v>
      </c>
      <c r="B8258">
        <v>10</v>
      </c>
      <c r="C8258" t="s">
        <v>64</v>
      </c>
      <c r="D8258" t="s">
        <v>91</v>
      </c>
      <c r="E8258">
        <v>5877</v>
      </c>
      <c r="F8258">
        <v>1</v>
      </c>
    </row>
    <row r="8259" spans="1:6">
      <c r="A8259">
        <v>4899</v>
      </c>
      <c r="B8259">
        <v>10</v>
      </c>
      <c r="C8259" t="s">
        <v>64</v>
      </c>
      <c r="D8259" t="s">
        <v>91</v>
      </c>
      <c r="E8259">
        <v>4046</v>
      </c>
      <c r="F8259">
        <v>1</v>
      </c>
    </row>
    <row r="8260" spans="1:6">
      <c r="A8260">
        <v>4899</v>
      </c>
      <c r="B8260">
        <v>10</v>
      </c>
      <c r="C8260" t="s">
        <v>64</v>
      </c>
      <c r="D8260" t="s">
        <v>91</v>
      </c>
      <c r="E8260">
        <v>4180</v>
      </c>
      <c r="F8260">
        <v>1</v>
      </c>
    </row>
    <row r="8261" spans="1:6">
      <c r="A8261">
        <v>4899</v>
      </c>
      <c r="B8261">
        <v>10</v>
      </c>
      <c r="C8261" t="s">
        <v>64</v>
      </c>
      <c r="D8261" t="s">
        <v>91</v>
      </c>
      <c r="E8261">
        <v>3344</v>
      </c>
      <c r="F8261">
        <v>1</v>
      </c>
    </row>
    <row r="8262" spans="1:6">
      <c r="A8262">
        <v>4899</v>
      </c>
      <c r="B8262">
        <v>10</v>
      </c>
      <c r="C8262" t="s">
        <v>64</v>
      </c>
      <c r="D8262" t="s">
        <v>91</v>
      </c>
      <c r="E8262">
        <v>5595</v>
      </c>
      <c r="F8262">
        <v>1</v>
      </c>
    </row>
    <row r="8263" spans="1:6">
      <c r="A8263">
        <v>4899</v>
      </c>
      <c r="B8263">
        <v>10</v>
      </c>
      <c r="C8263" t="s">
        <v>64</v>
      </c>
      <c r="D8263" t="s">
        <v>91</v>
      </c>
      <c r="E8263">
        <v>2121</v>
      </c>
      <c r="F8263">
        <v>1</v>
      </c>
    </row>
    <row r="8264" spans="1:6">
      <c r="A8264">
        <v>4899</v>
      </c>
      <c r="B8264">
        <v>10</v>
      </c>
      <c r="C8264" t="s">
        <v>64</v>
      </c>
      <c r="D8264" t="s">
        <v>91</v>
      </c>
      <c r="E8264">
        <v>373</v>
      </c>
      <c r="F8264">
        <v>1</v>
      </c>
    </row>
    <row r="8265" spans="1:6">
      <c r="A8265">
        <v>4899</v>
      </c>
      <c r="B8265">
        <v>10</v>
      </c>
      <c r="C8265" t="s">
        <v>64</v>
      </c>
      <c r="D8265" t="s">
        <v>91</v>
      </c>
      <c r="E8265">
        <v>5205</v>
      </c>
      <c r="F8265">
        <v>1</v>
      </c>
    </row>
    <row r="8266" spans="1:6">
      <c r="A8266">
        <v>4899</v>
      </c>
      <c r="B8266">
        <v>10</v>
      </c>
      <c r="C8266" t="s">
        <v>64</v>
      </c>
      <c r="D8266" t="s">
        <v>91</v>
      </c>
      <c r="E8266">
        <v>4107</v>
      </c>
      <c r="F8266">
        <v>1</v>
      </c>
    </row>
    <row r="8267" spans="1:6">
      <c r="A8267">
        <v>4899</v>
      </c>
      <c r="B8267">
        <v>10</v>
      </c>
      <c r="C8267" t="s">
        <v>64</v>
      </c>
      <c r="D8267" t="s">
        <v>91</v>
      </c>
      <c r="E8267">
        <v>3117</v>
      </c>
      <c r="F8267">
        <v>1</v>
      </c>
    </row>
    <row r="8268" spans="1:6">
      <c r="A8268">
        <v>4899</v>
      </c>
      <c r="B8268">
        <v>10</v>
      </c>
      <c r="C8268" t="s">
        <v>64</v>
      </c>
      <c r="D8268" t="s">
        <v>91</v>
      </c>
      <c r="E8268">
        <v>2617</v>
      </c>
      <c r="F8268">
        <v>1</v>
      </c>
    </row>
    <row r="8269" spans="1:6">
      <c r="A8269">
        <v>4899</v>
      </c>
      <c r="B8269">
        <v>10</v>
      </c>
      <c r="C8269" t="s">
        <v>64</v>
      </c>
      <c r="D8269" t="s">
        <v>91</v>
      </c>
      <c r="E8269">
        <v>3129</v>
      </c>
      <c r="F8269">
        <v>1</v>
      </c>
    </row>
    <row r="8270" spans="1:6">
      <c r="A8270">
        <v>4899</v>
      </c>
      <c r="B8270">
        <v>10</v>
      </c>
      <c r="C8270" t="s">
        <v>64</v>
      </c>
      <c r="D8270" t="s">
        <v>91</v>
      </c>
      <c r="E8270">
        <v>4881</v>
      </c>
      <c r="F8270">
        <v>1</v>
      </c>
    </row>
    <row r="8271" spans="1:6">
      <c r="A8271">
        <v>4899</v>
      </c>
      <c r="B8271">
        <v>10</v>
      </c>
      <c r="C8271" t="s">
        <v>64</v>
      </c>
      <c r="D8271" t="s">
        <v>91</v>
      </c>
      <c r="E8271">
        <v>4239</v>
      </c>
      <c r="F8271">
        <v>1</v>
      </c>
    </row>
    <row r="8272" spans="1:6">
      <c r="A8272">
        <v>4899</v>
      </c>
      <c r="B8272">
        <v>10</v>
      </c>
      <c r="C8272" t="s">
        <v>64</v>
      </c>
      <c r="D8272" t="s">
        <v>91</v>
      </c>
      <c r="E8272">
        <v>3692</v>
      </c>
      <c r="F8272">
        <v>1</v>
      </c>
    </row>
    <row r="8273" spans="1:6">
      <c r="A8273">
        <v>4899</v>
      </c>
      <c r="B8273">
        <v>10</v>
      </c>
      <c r="C8273" t="s">
        <v>64</v>
      </c>
      <c r="D8273" t="s">
        <v>91</v>
      </c>
      <c r="E8273">
        <v>966</v>
      </c>
      <c r="F8273">
        <v>1</v>
      </c>
    </row>
    <row r="8274" spans="1:6">
      <c r="A8274">
        <v>4899</v>
      </c>
      <c r="B8274">
        <v>10</v>
      </c>
      <c r="C8274" t="s">
        <v>64</v>
      </c>
      <c r="D8274" t="s">
        <v>91</v>
      </c>
      <c r="E8274">
        <v>1380</v>
      </c>
      <c r="F8274">
        <v>1</v>
      </c>
    </row>
    <row r="8275" spans="1:6">
      <c r="A8275">
        <v>4899</v>
      </c>
      <c r="B8275">
        <v>10</v>
      </c>
      <c r="C8275" t="s">
        <v>64</v>
      </c>
      <c r="D8275" t="s">
        <v>91</v>
      </c>
      <c r="E8275">
        <v>5715</v>
      </c>
      <c r="F8275">
        <v>1</v>
      </c>
    </row>
    <row r="8276" spans="1:6">
      <c r="A8276">
        <v>4899</v>
      </c>
      <c r="B8276">
        <v>10</v>
      </c>
      <c r="C8276" t="s">
        <v>64</v>
      </c>
      <c r="D8276" t="s">
        <v>91</v>
      </c>
      <c r="E8276">
        <v>5325</v>
      </c>
      <c r="F8276">
        <v>1</v>
      </c>
    </row>
    <row r="8277" spans="1:6">
      <c r="A8277">
        <v>4899</v>
      </c>
      <c r="B8277">
        <v>10</v>
      </c>
      <c r="C8277" t="s">
        <v>64</v>
      </c>
      <c r="D8277" t="s">
        <v>91</v>
      </c>
      <c r="E8277">
        <v>2296</v>
      </c>
      <c r="F8277">
        <v>1</v>
      </c>
    </row>
    <row r="8278" spans="1:6">
      <c r="A8278">
        <v>4899</v>
      </c>
      <c r="B8278">
        <v>10</v>
      </c>
      <c r="C8278" t="s">
        <v>64</v>
      </c>
      <c r="D8278" t="s">
        <v>91</v>
      </c>
      <c r="E8278">
        <v>3084</v>
      </c>
      <c r="F8278">
        <v>1</v>
      </c>
    </row>
    <row r="8279" spans="1:6">
      <c r="A8279">
        <v>4899</v>
      </c>
      <c r="B8279">
        <v>10</v>
      </c>
      <c r="C8279" t="s">
        <v>64</v>
      </c>
      <c r="D8279" t="s">
        <v>91</v>
      </c>
      <c r="E8279">
        <v>5774</v>
      </c>
      <c r="F8279">
        <v>1</v>
      </c>
    </row>
    <row r="8280" spans="1:6">
      <c r="A8280">
        <v>4899</v>
      </c>
      <c r="B8280">
        <v>10</v>
      </c>
      <c r="C8280" t="s">
        <v>64</v>
      </c>
      <c r="D8280" t="s">
        <v>91</v>
      </c>
      <c r="E8280">
        <v>4222</v>
      </c>
      <c r="F8280">
        <v>1</v>
      </c>
    </row>
    <row r="8281" spans="1:6">
      <c r="A8281">
        <v>4899</v>
      </c>
      <c r="B8281">
        <v>10</v>
      </c>
      <c r="C8281" t="s">
        <v>64</v>
      </c>
      <c r="D8281" t="s">
        <v>91</v>
      </c>
      <c r="E8281">
        <v>4049</v>
      </c>
      <c r="F8281">
        <v>1</v>
      </c>
    </row>
    <row r="8282" spans="1:6">
      <c r="A8282">
        <v>4899</v>
      </c>
      <c r="B8282">
        <v>10</v>
      </c>
      <c r="C8282" t="s">
        <v>64</v>
      </c>
      <c r="D8282" t="s">
        <v>91</v>
      </c>
      <c r="E8282">
        <v>2382</v>
      </c>
      <c r="F8282">
        <v>1</v>
      </c>
    </row>
    <row r="8283" spans="1:6">
      <c r="A8283">
        <v>4899</v>
      </c>
      <c r="B8283">
        <v>10</v>
      </c>
      <c r="C8283" t="s">
        <v>64</v>
      </c>
      <c r="D8283" t="s">
        <v>91</v>
      </c>
      <c r="E8283">
        <v>4301</v>
      </c>
      <c r="F8283">
        <v>1</v>
      </c>
    </row>
    <row r="8284" spans="1:6">
      <c r="A8284">
        <v>4899</v>
      </c>
      <c r="B8284">
        <v>10</v>
      </c>
      <c r="C8284" t="s">
        <v>64</v>
      </c>
      <c r="D8284" t="s">
        <v>91</v>
      </c>
      <c r="E8284">
        <v>3469</v>
      </c>
      <c r="F8284">
        <v>1</v>
      </c>
    </row>
    <row r="8285" spans="1:6">
      <c r="A8285">
        <v>4899</v>
      </c>
      <c r="B8285">
        <v>10</v>
      </c>
      <c r="C8285" t="s">
        <v>64</v>
      </c>
      <c r="D8285" t="s">
        <v>91</v>
      </c>
      <c r="E8285">
        <v>4164</v>
      </c>
      <c r="F8285">
        <v>1</v>
      </c>
    </row>
    <row r="8286" spans="1:6">
      <c r="A8286">
        <v>4899</v>
      </c>
      <c r="B8286">
        <v>10</v>
      </c>
      <c r="C8286" t="s">
        <v>64</v>
      </c>
      <c r="D8286" t="s">
        <v>91</v>
      </c>
      <c r="E8286">
        <v>1204</v>
      </c>
      <c r="F8286">
        <v>1</v>
      </c>
    </row>
    <row r="8287" spans="1:6">
      <c r="A8287">
        <v>4899</v>
      </c>
      <c r="B8287">
        <v>10</v>
      </c>
      <c r="C8287" t="s">
        <v>64</v>
      </c>
      <c r="D8287" t="s">
        <v>91</v>
      </c>
      <c r="E8287">
        <v>2439</v>
      </c>
      <c r="F8287">
        <v>1</v>
      </c>
    </row>
    <row r="8288" spans="1:6">
      <c r="A8288">
        <v>4899</v>
      </c>
      <c r="B8288">
        <v>10</v>
      </c>
      <c r="C8288" t="s">
        <v>64</v>
      </c>
      <c r="D8288" t="s">
        <v>91</v>
      </c>
      <c r="E8288">
        <v>4364</v>
      </c>
      <c r="F8288">
        <v>1</v>
      </c>
    </row>
    <row r="8289" spans="1:6">
      <c r="A8289">
        <v>4899</v>
      </c>
      <c r="B8289">
        <v>10</v>
      </c>
      <c r="C8289" t="s">
        <v>64</v>
      </c>
      <c r="D8289" t="s">
        <v>91</v>
      </c>
      <c r="E8289">
        <v>5477</v>
      </c>
      <c r="F8289">
        <v>1</v>
      </c>
    </row>
    <row r="8290" spans="1:6">
      <c r="A8290">
        <v>4899</v>
      </c>
      <c r="B8290">
        <v>10</v>
      </c>
      <c r="C8290" t="s">
        <v>64</v>
      </c>
      <c r="D8290" t="s">
        <v>91</v>
      </c>
      <c r="E8290">
        <v>3124</v>
      </c>
      <c r="F8290">
        <v>1</v>
      </c>
    </row>
    <row r="8291" spans="1:6">
      <c r="A8291">
        <v>4899</v>
      </c>
      <c r="B8291">
        <v>10</v>
      </c>
      <c r="C8291" t="s">
        <v>64</v>
      </c>
      <c r="D8291" t="s">
        <v>91</v>
      </c>
      <c r="E8291">
        <v>4182</v>
      </c>
      <c r="F8291">
        <v>1</v>
      </c>
    </row>
    <row r="8292" spans="1:6">
      <c r="A8292">
        <v>4899</v>
      </c>
      <c r="B8292">
        <v>10</v>
      </c>
      <c r="C8292" t="s">
        <v>64</v>
      </c>
      <c r="D8292" t="s">
        <v>91</v>
      </c>
      <c r="E8292">
        <v>4860</v>
      </c>
      <c r="F8292">
        <v>1</v>
      </c>
    </row>
    <row r="8293" spans="1:6">
      <c r="A8293">
        <v>4899</v>
      </c>
      <c r="B8293">
        <v>10</v>
      </c>
      <c r="C8293" t="s">
        <v>64</v>
      </c>
      <c r="D8293" t="s">
        <v>91</v>
      </c>
      <c r="E8293">
        <v>4199</v>
      </c>
      <c r="F8293">
        <v>1</v>
      </c>
    </row>
    <row r="8294" spans="1:6">
      <c r="A8294">
        <v>4899</v>
      </c>
      <c r="B8294">
        <v>10</v>
      </c>
      <c r="C8294" t="s">
        <v>64</v>
      </c>
      <c r="D8294" t="s">
        <v>91</v>
      </c>
      <c r="E8294">
        <v>5154</v>
      </c>
      <c r="F8294">
        <v>1</v>
      </c>
    </row>
    <row r="8295" spans="1:6">
      <c r="A8295">
        <v>4899</v>
      </c>
      <c r="B8295">
        <v>10</v>
      </c>
      <c r="C8295" t="s">
        <v>64</v>
      </c>
      <c r="D8295" t="s">
        <v>91</v>
      </c>
      <c r="E8295">
        <v>3384</v>
      </c>
      <c r="F8295">
        <v>1</v>
      </c>
    </row>
    <row r="8296" spans="1:6">
      <c r="A8296">
        <v>4899</v>
      </c>
      <c r="B8296">
        <v>10</v>
      </c>
      <c r="C8296" t="s">
        <v>64</v>
      </c>
      <c r="D8296" t="s">
        <v>91</v>
      </c>
      <c r="E8296">
        <v>3793</v>
      </c>
      <c r="F8296">
        <v>1</v>
      </c>
    </row>
    <row r="8297" spans="1:6">
      <c r="A8297">
        <v>4899</v>
      </c>
      <c r="B8297">
        <v>10</v>
      </c>
      <c r="C8297" t="s">
        <v>64</v>
      </c>
      <c r="D8297" t="s">
        <v>91</v>
      </c>
      <c r="E8297">
        <v>1301</v>
      </c>
      <c r="F8297">
        <v>1</v>
      </c>
    </row>
    <row r="8298" spans="1:6">
      <c r="A8298">
        <v>4899</v>
      </c>
      <c r="B8298">
        <v>10</v>
      </c>
      <c r="C8298" t="s">
        <v>64</v>
      </c>
      <c r="D8298" t="s">
        <v>91</v>
      </c>
      <c r="E8298">
        <v>5791</v>
      </c>
      <c r="F8298">
        <v>1</v>
      </c>
    </row>
    <row r="8299" spans="1:6">
      <c r="A8299">
        <v>4899</v>
      </c>
      <c r="B8299">
        <v>10</v>
      </c>
      <c r="C8299" t="s">
        <v>64</v>
      </c>
      <c r="D8299" t="s">
        <v>91</v>
      </c>
      <c r="E8299">
        <v>3132</v>
      </c>
      <c r="F8299">
        <v>1</v>
      </c>
    </row>
    <row r="8300" spans="1:6">
      <c r="A8300">
        <v>4899</v>
      </c>
      <c r="B8300">
        <v>10</v>
      </c>
      <c r="C8300" t="s">
        <v>64</v>
      </c>
      <c r="D8300" t="s">
        <v>91</v>
      </c>
      <c r="E8300">
        <v>1126</v>
      </c>
      <c r="F8300">
        <v>1</v>
      </c>
    </row>
    <row r="8301" spans="1:6">
      <c r="A8301">
        <v>4899</v>
      </c>
      <c r="B8301">
        <v>10</v>
      </c>
      <c r="C8301" t="s">
        <v>64</v>
      </c>
      <c r="D8301" t="s">
        <v>91</v>
      </c>
      <c r="E8301">
        <v>3156</v>
      </c>
      <c r="F8301">
        <v>1</v>
      </c>
    </row>
    <row r="8302" spans="1:6">
      <c r="A8302">
        <v>4899</v>
      </c>
      <c r="B8302">
        <v>10</v>
      </c>
      <c r="C8302" t="s">
        <v>64</v>
      </c>
      <c r="D8302" t="s">
        <v>91</v>
      </c>
      <c r="E8302">
        <v>3983</v>
      </c>
      <c r="F8302">
        <v>1</v>
      </c>
    </row>
    <row r="8303" spans="1:6">
      <c r="A8303">
        <v>4899</v>
      </c>
      <c r="B8303">
        <v>10</v>
      </c>
      <c r="C8303" t="s">
        <v>64</v>
      </c>
      <c r="D8303" t="s">
        <v>91</v>
      </c>
      <c r="E8303">
        <v>4212</v>
      </c>
      <c r="F8303">
        <v>1</v>
      </c>
    </row>
    <row r="8304" spans="1:6">
      <c r="A8304">
        <v>4899</v>
      </c>
      <c r="B8304">
        <v>11</v>
      </c>
      <c r="C8304" t="s">
        <v>64</v>
      </c>
      <c r="D8304" t="s">
        <v>92</v>
      </c>
      <c r="E8304">
        <v>2693</v>
      </c>
      <c r="F8304">
        <v>5</v>
      </c>
    </row>
    <row r="8305" spans="1:6">
      <c r="A8305">
        <v>4899</v>
      </c>
      <c r="B8305">
        <v>11</v>
      </c>
      <c r="C8305" t="s">
        <v>64</v>
      </c>
      <c r="D8305" t="s">
        <v>92</v>
      </c>
      <c r="E8305">
        <v>4185</v>
      </c>
      <c r="F8305">
        <v>4</v>
      </c>
    </row>
    <row r="8306" spans="1:6">
      <c r="A8306">
        <v>4899</v>
      </c>
      <c r="B8306">
        <v>11</v>
      </c>
      <c r="C8306" t="s">
        <v>64</v>
      </c>
      <c r="D8306" t="s">
        <v>92</v>
      </c>
      <c r="E8306">
        <v>5878</v>
      </c>
      <c r="F8306">
        <v>3</v>
      </c>
    </row>
    <row r="8307" spans="1:6">
      <c r="A8307">
        <v>4899</v>
      </c>
      <c r="B8307">
        <v>11</v>
      </c>
      <c r="C8307" t="s">
        <v>64</v>
      </c>
      <c r="D8307" t="s">
        <v>92</v>
      </c>
      <c r="E8307">
        <v>4230</v>
      </c>
      <c r="F8307">
        <v>3</v>
      </c>
    </row>
    <row r="8308" spans="1:6">
      <c r="A8308">
        <v>4899</v>
      </c>
      <c r="B8308">
        <v>11</v>
      </c>
      <c r="C8308" t="s">
        <v>64</v>
      </c>
      <c r="D8308" t="s">
        <v>92</v>
      </c>
      <c r="E8308">
        <v>5504</v>
      </c>
      <c r="F8308">
        <v>3</v>
      </c>
    </row>
    <row r="8309" spans="1:6">
      <c r="A8309">
        <v>4899</v>
      </c>
      <c r="B8309">
        <v>11</v>
      </c>
      <c r="C8309" t="s">
        <v>64</v>
      </c>
      <c r="D8309" t="s">
        <v>92</v>
      </c>
      <c r="E8309">
        <v>2017</v>
      </c>
      <c r="F8309">
        <v>3</v>
      </c>
    </row>
    <row r="8310" spans="1:6">
      <c r="A8310">
        <v>4899</v>
      </c>
      <c r="B8310">
        <v>11</v>
      </c>
      <c r="C8310" t="s">
        <v>64</v>
      </c>
      <c r="D8310" t="s">
        <v>92</v>
      </c>
      <c r="E8310">
        <v>4652</v>
      </c>
      <c r="F8310">
        <v>2</v>
      </c>
    </row>
    <row r="8311" spans="1:6">
      <c r="A8311">
        <v>4899</v>
      </c>
      <c r="B8311">
        <v>11</v>
      </c>
      <c r="C8311" t="s">
        <v>64</v>
      </c>
      <c r="D8311" t="s">
        <v>92</v>
      </c>
      <c r="E8311">
        <v>5104</v>
      </c>
      <c r="F8311">
        <v>2</v>
      </c>
    </row>
    <row r="8312" spans="1:6">
      <c r="A8312">
        <v>4899</v>
      </c>
      <c r="B8312">
        <v>11</v>
      </c>
      <c r="C8312" t="s">
        <v>64</v>
      </c>
      <c r="D8312" t="s">
        <v>92</v>
      </c>
      <c r="E8312">
        <v>5526</v>
      </c>
      <c r="F8312">
        <v>2</v>
      </c>
    </row>
    <row r="8313" spans="1:6">
      <c r="A8313">
        <v>4899</v>
      </c>
      <c r="B8313">
        <v>11</v>
      </c>
      <c r="C8313" t="s">
        <v>64</v>
      </c>
      <c r="D8313" t="s">
        <v>92</v>
      </c>
      <c r="E8313">
        <v>1111</v>
      </c>
      <c r="F8313">
        <v>2</v>
      </c>
    </row>
    <row r="8314" spans="1:6">
      <c r="A8314">
        <v>4899</v>
      </c>
      <c r="B8314">
        <v>11</v>
      </c>
      <c r="C8314" t="s">
        <v>64</v>
      </c>
      <c r="D8314" t="s">
        <v>92</v>
      </c>
      <c r="E8314">
        <v>3682</v>
      </c>
      <c r="F8314">
        <v>2</v>
      </c>
    </row>
    <row r="8315" spans="1:6">
      <c r="A8315">
        <v>4899</v>
      </c>
      <c r="B8315">
        <v>11</v>
      </c>
      <c r="C8315" t="s">
        <v>64</v>
      </c>
      <c r="D8315" t="s">
        <v>92</v>
      </c>
      <c r="E8315">
        <v>5442</v>
      </c>
      <c r="F8315">
        <v>2</v>
      </c>
    </row>
    <row r="8316" spans="1:6">
      <c r="A8316">
        <v>4899</v>
      </c>
      <c r="B8316">
        <v>11</v>
      </c>
      <c r="C8316" t="s">
        <v>64</v>
      </c>
      <c r="D8316" t="s">
        <v>92</v>
      </c>
      <c r="E8316">
        <v>282</v>
      </c>
      <c r="F8316">
        <v>2</v>
      </c>
    </row>
    <row r="8317" spans="1:6">
      <c r="A8317">
        <v>4899</v>
      </c>
      <c r="B8317">
        <v>11</v>
      </c>
      <c r="C8317" t="s">
        <v>64</v>
      </c>
      <c r="D8317" t="s">
        <v>92</v>
      </c>
      <c r="E8317">
        <v>5125</v>
      </c>
      <c r="F8317">
        <v>2</v>
      </c>
    </row>
    <row r="8318" spans="1:6">
      <c r="A8318">
        <v>4899</v>
      </c>
      <c r="B8318">
        <v>11</v>
      </c>
      <c r="C8318" t="s">
        <v>64</v>
      </c>
      <c r="D8318" t="s">
        <v>92</v>
      </c>
      <c r="E8318">
        <v>2002</v>
      </c>
      <c r="F8318">
        <v>2</v>
      </c>
    </row>
    <row r="8319" spans="1:6">
      <c r="A8319">
        <v>4899</v>
      </c>
      <c r="B8319">
        <v>11</v>
      </c>
      <c r="C8319" t="s">
        <v>64</v>
      </c>
      <c r="D8319" t="s">
        <v>92</v>
      </c>
      <c r="E8319">
        <v>2102</v>
      </c>
      <c r="F8319">
        <v>2</v>
      </c>
    </row>
    <row r="8320" spans="1:6">
      <c r="A8320">
        <v>4899</v>
      </c>
      <c r="B8320">
        <v>11</v>
      </c>
      <c r="C8320" t="s">
        <v>64</v>
      </c>
      <c r="D8320" t="s">
        <v>92</v>
      </c>
      <c r="E8320">
        <v>3413</v>
      </c>
      <c r="F8320">
        <v>2</v>
      </c>
    </row>
    <row r="8321" spans="1:6">
      <c r="A8321">
        <v>4899</v>
      </c>
      <c r="B8321">
        <v>11</v>
      </c>
      <c r="C8321" t="s">
        <v>64</v>
      </c>
      <c r="D8321" t="s">
        <v>92</v>
      </c>
      <c r="E8321">
        <v>5233</v>
      </c>
      <c r="F8321">
        <v>2</v>
      </c>
    </row>
    <row r="8322" spans="1:6">
      <c r="A8322">
        <v>4899</v>
      </c>
      <c r="B8322">
        <v>11</v>
      </c>
      <c r="C8322" t="s">
        <v>64</v>
      </c>
      <c r="D8322" t="s">
        <v>92</v>
      </c>
      <c r="E8322">
        <v>4761</v>
      </c>
      <c r="F8322">
        <v>2</v>
      </c>
    </row>
    <row r="8323" spans="1:6">
      <c r="A8323">
        <v>4899</v>
      </c>
      <c r="B8323">
        <v>11</v>
      </c>
      <c r="C8323" t="s">
        <v>64</v>
      </c>
      <c r="D8323" t="s">
        <v>92</v>
      </c>
      <c r="E8323">
        <v>222</v>
      </c>
      <c r="F8323">
        <v>2</v>
      </c>
    </row>
    <row r="8324" spans="1:6">
      <c r="A8324">
        <v>4899</v>
      </c>
      <c r="B8324">
        <v>11</v>
      </c>
      <c r="C8324" t="s">
        <v>64</v>
      </c>
      <c r="D8324" t="s">
        <v>92</v>
      </c>
      <c r="E8324">
        <v>1297</v>
      </c>
      <c r="F8324">
        <v>2</v>
      </c>
    </row>
    <row r="8325" spans="1:6">
      <c r="A8325">
        <v>4899</v>
      </c>
      <c r="B8325">
        <v>11</v>
      </c>
      <c r="C8325" t="s">
        <v>64</v>
      </c>
      <c r="D8325" t="s">
        <v>92</v>
      </c>
      <c r="E8325">
        <v>2175</v>
      </c>
      <c r="F8325">
        <v>2</v>
      </c>
    </row>
    <row r="8326" spans="1:6">
      <c r="A8326">
        <v>4899</v>
      </c>
      <c r="B8326">
        <v>11</v>
      </c>
      <c r="C8326" t="s">
        <v>64</v>
      </c>
      <c r="D8326" t="s">
        <v>92</v>
      </c>
      <c r="E8326">
        <v>5391</v>
      </c>
      <c r="F8326">
        <v>2</v>
      </c>
    </row>
    <row r="8327" spans="1:6">
      <c r="A8327">
        <v>4899</v>
      </c>
      <c r="B8327">
        <v>11</v>
      </c>
      <c r="C8327" t="s">
        <v>64</v>
      </c>
      <c r="D8327" t="s">
        <v>92</v>
      </c>
      <c r="E8327">
        <v>327</v>
      </c>
      <c r="F8327">
        <v>1</v>
      </c>
    </row>
    <row r="8328" spans="1:6">
      <c r="A8328">
        <v>4899</v>
      </c>
      <c r="B8328">
        <v>11</v>
      </c>
      <c r="C8328" t="s">
        <v>64</v>
      </c>
      <c r="D8328" t="s">
        <v>92</v>
      </c>
      <c r="E8328">
        <v>3739</v>
      </c>
      <c r="F8328">
        <v>1</v>
      </c>
    </row>
    <row r="8329" spans="1:6">
      <c r="A8329">
        <v>4899</v>
      </c>
      <c r="B8329">
        <v>11</v>
      </c>
      <c r="C8329" t="s">
        <v>64</v>
      </c>
      <c r="D8329" t="s">
        <v>92</v>
      </c>
      <c r="E8329">
        <v>3608</v>
      </c>
      <c r="F8329">
        <v>1</v>
      </c>
    </row>
    <row r="8330" spans="1:6">
      <c r="A8330">
        <v>4899</v>
      </c>
      <c r="B8330">
        <v>11</v>
      </c>
      <c r="C8330" t="s">
        <v>64</v>
      </c>
      <c r="D8330" t="s">
        <v>92</v>
      </c>
      <c r="E8330">
        <v>6105</v>
      </c>
      <c r="F8330">
        <v>1</v>
      </c>
    </row>
    <row r="8331" spans="1:6">
      <c r="A8331">
        <v>4899</v>
      </c>
      <c r="B8331">
        <v>11</v>
      </c>
      <c r="C8331" t="s">
        <v>64</v>
      </c>
      <c r="D8331" t="s">
        <v>92</v>
      </c>
      <c r="E8331">
        <v>2997</v>
      </c>
      <c r="F8331">
        <v>1</v>
      </c>
    </row>
    <row r="8332" spans="1:6">
      <c r="A8332">
        <v>4899</v>
      </c>
      <c r="B8332">
        <v>11</v>
      </c>
      <c r="C8332" t="s">
        <v>64</v>
      </c>
      <c r="D8332" t="s">
        <v>92</v>
      </c>
      <c r="E8332">
        <v>3881</v>
      </c>
      <c r="F8332">
        <v>1</v>
      </c>
    </row>
    <row r="8333" spans="1:6">
      <c r="A8333">
        <v>4899</v>
      </c>
      <c r="B8333">
        <v>11</v>
      </c>
      <c r="C8333" t="s">
        <v>64</v>
      </c>
      <c r="D8333" t="s">
        <v>92</v>
      </c>
      <c r="E8333">
        <v>5042</v>
      </c>
      <c r="F8333">
        <v>1</v>
      </c>
    </row>
    <row r="8334" spans="1:6">
      <c r="A8334">
        <v>4899</v>
      </c>
      <c r="B8334">
        <v>11</v>
      </c>
      <c r="C8334" t="s">
        <v>64</v>
      </c>
      <c r="D8334" t="s">
        <v>92</v>
      </c>
      <c r="E8334">
        <v>5110</v>
      </c>
      <c r="F8334">
        <v>1</v>
      </c>
    </row>
    <row r="8335" spans="1:6">
      <c r="A8335">
        <v>4899</v>
      </c>
      <c r="B8335">
        <v>11</v>
      </c>
      <c r="C8335" t="s">
        <v>64</v>
      </c>
      <c r="D8335" t="s">
        <v>92</v>
      </c>
      <c r="E8335">
        <v>5205</v>
      </c>
      <c r="F8335">
        <v>1</v>
      </c>
    </row>
    <row r="8336" spans="1:6">
      <c r="A8336">
        <v>4899</v>
      </c>
      <c r="B8336">
        <v>11</v>
      </c>
      <c r="C8336" t="s">
        <v>64</v>
      </c>
      <c r="D8336" t="s">
        <v>92</v>
      </c>
      <c r="E8336">
        <v>5805</v>
      </c>
      <c r="F8336">
        <v>1</v>
      </c>
    </row>
    <row r="8337" spans="1:6">
      <c r="A8337">
        <v>4899</v>
      </c>
      <c r="B8337">
        <v>11</v>
      </c>
      <c r="C8337" t="s">
        <v>64</v>
      </c>
      <c r="D8337" t="s">
        <v>92</v>
      </c>
      <c r="E8337">
        <v>4977</v>
      </c>
      <c r="F8337">
        <v>1</v>
      </c>
    </row>
    <row r="8338" spans="1:6">
      <c r="A8338">
        <v>4899</v>
      </c>
      <c r="B8338">
        <v>11</v>
      </c>
      <c r="C8338" t="s">
        <v>64</v>
      </c>
      <c r="D8338" t="s">
        <v>92</v>
      </c>
      <c r="E8338">
        <v>5460</v>
      </c>
      <c r="F8338">
        <v>1</v>
      </c>
    </row>
    <row r="8339" spans="1:6">
      <c r="A8339">
        <v>4899</v>
      </c>
      <c r="B8339">
        <v>11</v>
      </c>
      <c r="C8339" t="s">
        <v>64</v>
      </c>
      <c r="D8339" t="s">
        <v>92</v>
      </c>
      <c r="E8339">
        <v>1218</v>
      </c>
      <c r="F8339">
        <v>1</v>
      </c>
    </row>
    <row r="8340" spans="1:6">
      <c r="A8340">
        <v>4899</v>
      </c>
      <c r="B8340">
        <v>11</v>
      </c>
      <c r="C8340" t="s">
        <v>64</v>
      </c>
      <c r="D8340" t="s">
        <v>92</v>
      </c>
      <c r="E8340">
        <v>5496</v>
      </c>
      <c r="F8340">
        <v>1</v>
      </c>
    </row>
    <row r="8341" spans="1:6">
      <c r="A8341">
        <v>4899</v>
      </c>
      <c r="B8341">
        <v>11</v>
      </c>
      <c r="C8341" t="s">
        <v>64</v>
      </c>
      <c r="D8341" t="s">
        <v>92</v>
      </c>
      <c r="E8341">
        <v>83</v>
      </c>
      <c r="F8341">
        <v>1</v>
      </c>
    </row>
    <row r="8342" spans="1:6">
      <c r="A8342">
        <v>4899</v>
      </c>
      <c r="B8342">
        <v>11</v>
      </c>
      <c r="C8342" t="s">
        <v>64</v>
      </c>
      <c r="D8342" t="s">
        <v>92</v>
      </c>
      <c r="E8342">
        <v>5163</v>
      </c>
      <c r="F8342">
        <v>1</v>
      </c>
    </row>
    <row r="8343" spans="1:6">
      <c r="A8343">
        <v>4899</v>
      </c>
      <c r="B8343">
        <v>11</v>
      </c>
      <c r="C8343" t="s">
        <v>64</v>
      </c>
      <c r="D8343" t="s">
        <v>92</v>
      </c>
      <c r="E8343">
        <v>2144</v>
      </c>
      <c r="F8343">
        <v>1</v>
      </c>
    </row>
    <row r="8344" spans="1:6">
      <c r="A8344">
        <v>4899</v>
      </c>
      <c r="B8344">
        <v>11</v>
      </c>
      <c r="C8344" t="s">
        <v>64</v>
      </c>
      <c r="D8344" t="s">
        <v>92</v>
      </c>
      <c r="E8344">
        <v>3581</v>
      </c>
      <c r="F8344">
        <v>1</v>
      </c>
    </row>
    <row r="8345" spans="1:6">
      <c r="A8345">
        <v>4899</v>
      </c>
      <c r="B8345">
        <v>11</v>
      </c>
      <c r="C8345" t="s">
        <v>64</v>
      </c>
      <c r="D8345" t="s">
        <v>92</v>
      </c>
      <c r="E8345">
        <v>126</v>
      </c>
      <c r="F8345">
        <v>1</v>
      </c>
    </row>
    <row r="8346" spans="1:6">
      <c r="A8346">
        <v>4899</v>
      </c>
      <c r="B8346">
        <v>11</v>
      </c>
      <c r="C8346" t="s">
        <v>64</v>
      </c>
      <c r="D8346" t="s">
        <v>92</v>
      </c>
      <c r="E8346">
        <v>190</v>
      </c>
      <c r="F8346">
        <v>1</v>
      </c>
    </row>
    <row r="8347" spans="1:6">
      <c r="A8347">
        <v>4899</v>
      </c>
      <c r="B8347">
        <v>11</v>
      </c>
      <c r="C8347" t="s">
        <v>64</v>
      </c>
      <c r="D8347" t="s">
        <v>92</v>
      </c>
      <c r="E8347">
        <v>5597</v>
      </c>
      <c r="F8347">
        <v>1</v>
      </c>
    </row>
    <row r="8348" spans="1:6">
      <c r="A8348">
        <v>4899</v>
      </c>
      <c r="B8348">
        <v>11</v>
      </c>
      <c r="C8348" t="s">
        <v>64</v>
      </c>
      <c r="D8348" t="s">
        <v>92</v>
      </c>
      <c r="E8348">
        <v>3651</v>
      </c>
      <c r="F8348">
        <v>1</v>
      </c>
    </row>
    <row r="8349" spans="1:6">
      <c r="A8349">
        <v>4899</v>
      </c>
      <c r="B8349">
        <v>11</v>
      </c>
      <c r="C8349" t="s">
        <v>64</v>
      </c>
      <c r="D8349" t="s">
        <v>92</v>
      </c>
      <c r="E8349">
        <v>2584</v>
      </c>
      <c r="F8349">
        <v>1</v>
      </c>
    </row>
    <row r="8350" spans="1:6">
      <c r="A8350">
        <v>4899</v>
      </c>
      <c r="B8350">
        <v>11</v>
      </c>
      <c r="C8350" t="s">
        <v>64</v>
      </c>
      <c r="D8350" t="s">
        <v>92</v>
      </c>
      <c r="E8350">
        <v>5443</v>
      </c>
      <c r="F8350">
        <v>1</v>
      </c>
    </row>
    <row r="8351" spans="1:6">
      <c r="A8351">
        <v>4899</v>
      </c>
      <c r="B8351">
        <v>11</v>
      </c>
      <c r="C8351" t="s">
        <v>64</v>
      </c>
      <c r="D8351" t="s">
        <v>92</v>
      </c>
      <c r="E8351">
        <v>3663</v>
      </c>
      <c r="F8351">
        <v>1</v>
      </c>
    </row>
    <row r="8352" spans="1:6">
      <c r="A8352">
        <v>4899</v>
      </c>
      <c r="B8352">
        <v>11</v>
      </c>
      <c r="C8352" t="s">
        <v>64</v>
      </c>
      <c r="D8352" t="s">
        <v>92</v>
      </c>
      <c r="E8352">
        <v>3585</v>
      </c>
      <c r="F8352">
        <v>1</v>
      </c>
    </row>
    <row r="8353" spans="1:6">
      <c r="A8353">
        <v>4899</v>
      </c>
      <c r="B8353">
        <v>11</v>
      </c>
      <c r="C8353" t="s">
        <v>64</v>
      </c>
      <c r="D8353" t="s">
        <v>92</v>
      </c>
      <c r="E8353">
        <v>5790</v>
      </c>
      <c r="F8353">
        <v>1</v>
      </c>
    </row>
    <row r="8354" spans="1:6">
      <c r="A8354">
        <v>4899</v>
      </c>
      <c r="B8354">
        <v>11</v>
      </c>
      <c r="C8354" t="s">
        <v>64</v>
      </c>
      <c r="D8354" t="s">
        <v>92</v>
      </c>
      <c r="E8354">
        <v>3452</v>
      </c>
      <c r="F8354">
        <v>1</v>
      </c>
    </row>
    <row r="8355" spans="1:6">
      <c r="A8355">
        <v>4899</v>
      </c>
      <c r="B8355">
        <v>11</v>
      </c>
      <c r="C8355" t="s">
        <v>64</v>
      </c>
      <c r="D8355" t="s">
        <v>92</v>
      </c>
      <c r="E8355">
        <v>2107</v>
      </c>
      <c r="F8355">
        <v>1</v>
      </c>
    </row>
    <row r="8356" spans="1:6">
      <c r="A8356">
        <v>4899</v>
      </c>
      <c r="B8356">
        <v>11</v>
      </c>
      <c r="C8356" t="s">
        <v>64</v>
      </c>
      <c r="D8356" t="s">
        <v>92</v>
      </c>
      <c r="E8356">
        <v>4301</v>
      </c>
      <c r="F8356">
        <v>1</v>
      </c>
    </row>
    <row r="8357" spans="1:6">
      <c r="A8357">
        <v>4899</v>
      </c>
      <c r="B8357">
        <v>11</v>
      </c>
      <c r="C8357" t="s">
        <v>64</v>
      </c>
      <c r="D8357" t="s">
        <v>92</v>
      </c>
      <c r="E8357">
        <v>5298</v>
      </c>
      <c r="F8357">
        <v>1</v>
      </c>
    </row>
    <row r="8358" spans="1:6">
      <c r="A8358">
        <v>4899</v>
      </c>
      <c r="B8358">
        <v>11</v>
      </c>
      <c r="C8358" t="s">
        <v>64</v>
      </c>
      <c r="D8358" t="s">
        <v>92</v>
      </c>
      <c r="E8358">
        <v>4768</v>
      </c>
      <c r="F8358">
        <v>1</v>
      </c>
    </row>
    <row r="8359" spans="1:6">
      <c r="A8359">
        <v>4899</v>
      </c>
      <c r="B8359">
        <v>11</v>
      </c>
      <c r="C8359" t="s">
        <v>64</v>
      </c>
      <c r="D8359" t="s">
        <v>92</v>
      </c>
      <c r="E8359">
        <v>140</v>
      </c>
      <c r="F8359">
        <v>1</v>
      </c>
    </row>
    <row r="8360" spans="1:6">
      <c r="A8360">
        <v>4899</v>
      </c>
      <c r="B8360">
        <v>11</v>
      </c>
      <c r="C8360" t="s">
        <v>64</v>
      </c>
      <c r="D8360" t="s">
        <v>92</v>
      </c>
      <c r="E8360">
        <v>3252</v>
      </c>
      <c r="F8360">
        <v>1</v>
      </c>
    </row>
    <row r="8361" spans="1:6">
      <c r="A8361">
        <v>4899</v>
      </c>
      <c r="B8361">
        <v>11</v>
      </c>
      <c r="C8361" t="s">
        <v>64</v>
      </c>
      <c r="D8361" t="s">
        <v>92</v>
      </c>
      <c r="E8361">
        <v>125</v>
      </c>
      <c r="F8361">
        <v>1</v>
      </c>
    </row>
    <row r="8362" spans="1:6">
      <c r="A8362">
        <v>4899</v>
      </c>
      <c r="B8362">
        <v>11</v>
      </c>
      <c r="C8362" t="s">
        <v>64</v>
      </c>
      <c r="D8362" t="s">
        <v>92</v>
      </c>
      <c r="E8362">
        <v>5851</v>
      </c>
      <c r="F8362">
        <v>1</v>
      </c>
    </row>
    <row r="8363" spans="1:6">
      <c r="A8363">
        <v>4899</v>
      </c>
      <c r="B8363">
        <v>11</v>
      </c>
      <c r="C8363" t="s">
        <v>64</v>
      </c>
      <c r="D8363" t="s">
        <v>92</v>
      </c>
      <c r="E8363">
        <v>4122</v>
      </c>
      <c r="F8363">
        <v>1</v>
      </c>
    </row>
    <row r="8364" spans="1:6">
      <c r="A8364">
        <v>4899</v>
      </c>
      <c r="B8364">
        <v>11</v>
      </c>
      <c r="C8364" t="s">
        <v>64</v>
      </c>
      <c r="D8364" t="s">
        <v>92</v>
      </c>
      <c r="E8364">
        <v>3725</v>
      </c>
      <c r="F8364">
        <v>1</v>
      </c>
    </row>
    <row r="8365" spans="1:6">
      <c r="A8365">
        <v>4899</v>
      </c>
      <c r="B8365">
        <v>11</v>
      </c>
      <c r="C8365" t="s">
        <v>64</v>
      </c>
      <c r="D8365" t="s">
        <v>92</v>
      </c>
      <c r="E8365">
        <v>5154</v>
      </c>
      <c r="F8365">
        <v>1</v>
      </c>
    </row>
    <row r="8366" spans="1:6">
      <c r="A8366">
        <v>4899</v>
      </c>
      <c r="B8366">
        <v>11</v>
      </c>
      <c r="C8366" t="s">
        <v>64</v>
      </c>
      <c r="D8366" t="s">
        <v>92</v>
      </c>
      <c r="E8366">
        <v>2240</v>
      </c>
      <c r="F8366">
        <v>1</v>
      </c>
    </row>
    <row r="8367" spans="1:6">
      <c r="A8367">
        <v>4899</v>
      </c>
      <c r="B8367">
        <v>11</v>
      </c>
      <c r="C8367" t="s">
        <v>64</v>
      </c>
      <c r="D8367" t="s">
        <v>92</v>
      </c>
      <c r="E8367">
        <v>5025</v>
      </c>
      <c r="F8367">
        <v>1</v>
      </c>
    </row>
    <row r="8368" spans="1:6">
      <c r="A8368">
        <v>4899</v>
      </c>
      <c r="B8368">
        <v>11</v>
      </c>
      <c r="C8368" t="s">
        <v>64</v>
      </c>
      <c r="D8368" t="s">
        <v>92</v>
      </c>
      <c r="E8368">
        <v>2190</v>
      </c>
      <c r="F8368">
        <v>1</v>
      </c>
    </row>
    <row r="8369" spans="1:6">
      <c r="A8369">
        <v>4899</v>
      </c>
      <c r="B8369">
        <v>11</v>
      </c>
      <c r="C8369" t="s">
        <v>64</v>
      </c>
      <c r="D8369" t="s">
        <v>92</v>
      </c>
      <c r="E8369">
        <v>3787</v>
      </c>
      <c r="F8369">
        <v>1</v>
      </c>
    </row>
    <row r="8370" spans="1:6">
      <c r="A8370">
        <v>4899</v>
      </c>
      <c r="B8370">
        <v>11</v>
      </c>
      <c r="C8370" t="s">
        <v>64</v>
      </c>
      <c r="D8370" t="s">
        <v>92</v>
      </c>
      <c r="E8370">
        <v>78</v>
      </c>
      <c r="F8370">
        <v>1</v>
      </c>
    </row>
    <row r="8371" spans="1:6">
      <c r="A8371">
        <v>4899</v>
      </c>
      <c r="B8371">
        <v>11</v>
      </c>
      <c r="C8371" t="s">
        <v>64</v>
      </c>
      <c r="D8371" t="s">
        <v>92</v>
      </c>
      <c r="E8371">
        <v>5003</v>
      </c>
      <c r="F8371">
        <v>1</v>
      </c>
    </row>
    <row r="8372" spans="1:6">
      <c r="A8372">
        <v>4899</v>
      </c>
      <c r="B8372">
        <v>11</v>
      </c>
      <c r="C8372" t="s">
        <v>64</v>
      </c>
      <c r="D8372" t="s">
        <v>92</v>
      </c>
      <c r="E8372">
        <v>4189</v>
      </c>
      <c r="F8372">
        <v>1</v>
      </c>
    </row>
    <row r="8373" spans="1:6">
      <c r="A8373">
        <v>4899</v>
      </c>
      <c r="B8373">
        <v>11</v>
      </c>
      <c r="C8373" t="s">
        <v>64</v>
      </c>
      <c r="D8373" t="s">
        <v>92</v>
      </c>
      <c r="E8373">
        <v>4319</v>
      </c>
      <c r="F8373">
        <v>1</v>
      </c>
    </row>
    <row r="8374" spans="1:6">
      <c r="A8374">
        <v>4899</v>
      </c>
      <c r="B8374">
        <v>11</v>
      </c>
      <c r="C8374" t="s">
        <v>64</v>
      </c>
      <c r="D8374" t="s">
        <v>92</v>
      </c>
      <c r="E8374">
        <v>2829</v>
      </c>
      <c r="F8374">
        <v>1</v>
      </c>
    </row>
    <row r="8375" spans="1:6">
      <c r="A8375">
        <v>4899</v>
      </c>
      <c r="B8375">
        <v>11</v>
      </c>
      <c r="C8375" t="s">
        <v>64</v>
      </c>
      <c r="D8375" t="s">
        <v>92</v>
      </c>
      <c r="E8375">
        <v>2646</v>
      </c>
      <c r="F8375">
        <v>1</v>
      </c>
    </row>
    <row r="8376" spans="1:6">
      <c r="A8376">
        <v>4899</v>
      </c>
      <c r="B8376">
        <v>11</v>
      </c>
      <c r="C8376" t="s">
        <v>64</v>
      </c>
      <c r="D8376" t="s">
        <v>92</v>
      </c>
      <c r="E8376">
        <v>2568</v>
      </c>
      <c r="F8376">
        <v>1</v>
      </c>
    </row>
    <row r="8377" spans="1:6">
      <c r="A8377">
        <v>4899</v>
      </c>
      <c r="B8377">
        <v>11</v>
      </c>
      <c r="C8377" t="s">
        <v>64</v>
      </c>
      <c r="D8377" t="s">
        <v>92</v>
      </c>
      <c r="E8377">
        <v>3944</v>
      </c>
      <c r="F8377">
        <v>1</v>
      </c>
    </row>
    <row r="8378" spans="1:6">
      <c r="A8378">
        <v>4899</v>
      </c>
      <c r="B8378">
        <v>11</v>
      </c>
      <c r="C8378" t="s">
        <v>64</v>
      </c>
      <c r="D8378" t="s">
        <v>92</v>
      </c>
      <c r="E8378">
        <v>1215</v>
      </c>
      <c r="F8378">
        <v>1</v>
      </c>
    </row>
    <row r="8379" spans="1:6">
      <c r="A8379">
        <v>4899</v>
      </c>
      <c r="B8379">
        <v>11</v>
      </c>
      <c r="C8379" t="s">
        <v>64</v>
      </c>
      <c r="D8379" t="s">
        <v>92</v>
      </c>
      <c r="E8379">
        <v>1162</v>
      </c>
      <c r="F8379">
        <v>1</v>
      </c>
    </row>
    <row r="8380" spans="1:6">
      <c r="A8380">
        <v>4899</v>
      </c>
      <c r="B8380">
        <v>11</v>
      </c>
      <c r="C8380" t="s">
        <v>64</v>
      </c>
      <c r="D8380" t="s">
        <v>92</v>
      </c>
      <c r="E8380">
        <v>3145</v>
      </c>
      <c r="F8380">
        <v>1</v>
      </c>
    </row>
    <row r="8381" spans="1:6">
      <c r="A8381">
        <v>4899</v>
      </c>
      <c r="B8381">
        <v>11</v>
      </c>
      <c r="C8381" t="s">
        <v>64</v>
      </c>
      <c r="D8381" t="s">
        <v>92</v>
      </c>
      <c r="E8381">
        <v>2631</v>
      </c>
      <c r="F8381">
        <v>1</v>
      </c>
    </row>
    <row r="8382" spans="1:6">
      <c r="A8382">
        <v>4899</v>
      </c>
      <c r="B8382">
        <v>12</v>
      </c>
      <c r="C8382" t="s">
        <v>64</v>
      </c>
      <c r="D8382" t="s">
        <v>92</v>
      </c>
      <c r="E8382">
        <v>5790</v>
      </c>
      <c r="F8382">
        <v>4</v>
      </c>
    </row>
    <row r="8383" spans="1:6">
      <c r="A8383">
        <v>4899</v>
      </c>
      <c r="B8383">
        <v>12</v>
      </c>
      <c r="C8383" t="s">
        <v>64</v>
      </c>
      <c r="D8383" t="s">
        <v>92</v>
      </c>
      <c r="E8383">
        <v>91</v>
      </c>
      <c r="F8383">
        <v>4</v>
      </c>
    </row>
    <row r="8384" spans="1:6">
      <c r="A8384">
        <v>4899</v>
      </c>
      <c r="B8384">
        <v>12</v>
      </c>
      <c r="C8384" t="s">
        <v>64</v>
      </c>
      <c r="D8384" t="s">
        <v>92</v>
      </c>
      <c r="E8384">
        <v>178</v>
      </c>
      <c r="F8384">
        <v>4</v>
      </c>
    </row>
    <row r="8385" spans="1:6">
      <c r="A8385">
        <v>4899</v>
      </c>
      <c r="B8385">
        <v>12</v>
      </c>
      <c r="C8385" t="s">
        <v>64</v>
      </c>
      <c r="D8385" t="s">
        <v>92</v>
      </c>
      <c r="E8385">
        <v>993</v>
      </c>
      <c r="F8385">
        <v>3</v>
      </c>
    </row>
    <row r="8386" spans="1:6">
      <c r="A8386">
        <v>4899</v>
      </c>
      <c r="B8386">
        <v>12</v>
      </c>
      <c r="C8386" t="s">
        <v>64</v>
      </c>
      <c r="D8386" t="s">
        <v>92</v>
      </c>
      <c r="E8386">
        <v>3544</v>
      </c>
      <c r="F8386">
        <v>3</v>
      </c>
    </row>
    <row r="8387" spans="1:6">
      <c r="A8387">
        <v>4899</v>
      </c>
      <c r="B8387">
        <v>12</v>
      </c>
      <c r="C8387" t="s">
        <v>64</v>
      </c>
      <c r="D8387" t="s">
        <v>92</v>
      </c>
      <c r="E8387">
        <v>5597</v>
      </c>
      <c r="F8387">
        <v>3</v>
      </c>
    </row>
    <row r="8388" spans="1:6">
      <c r="A8388">
        <v>4899</v>
      </c>
      <c r="B8388">
        <v>12</v>
      </c>
      <c r="C8388" t="s">
        <v>64</v>
      </c>
      <c r="D8388" t="s">
        <v>92</v>
      </c>
      <c r="E8388">
        <v>30</v>
      </c>
      <c r="F8388">
        <v>2</v>
      </c>
    </row>
    <row r="8389" spans="1:6">
      <c r="A8389">
        <v>4899</v>
      </c>
      <c r="B8389">
        <v>12</v>
      </c>
      <c r="C8389" t="s">
        <v>64</v>
      </c>
      <c r="D8389" t="s">
        <v>92</v>
      </c>
      <c r="E8389">
        <v>2546</v>
      </c>
      <c r="F8389">
        <v>2</v>
      </c>
    </row>
    <row r="8390" spans="1:6">
      <c r="A8390">
        <v>4899</v>
      </c>
      <c r="B8390">
        <v>12</v>
      </c>
      <c r="C8390" t="s">
        <v>64</v>
      </c>
      <c r="D8390" t="s">
        <v>92</v>
      </c>
      <c r="E8390">
        <v>3731</v>
      </c>
      <c r="F8390">
        <v>2</v>
      </c>
    </row>
    <row r="8391" spans="1:6">
      <c r="A8391">
        <v>4899</v>
      </c>
      <c r="B8391">
        <v>12</v>
      </c>
      <c r="C8391" t="s">
        <v>64</v>
      </c>
      <c r="D8391" t="s">
        <v>92</v>
      </c>
      <c r="E8391">
        <v>3739</v>
      </c>
      <c r="F8391">
        <v>2</v>
      </c>
    </row>
    <row r="8392" spans="1:6">
      <c r="A8392">
        <v>4899</v>
      </c>
      <c r="B8392">
        <v>12</v>
      </c>
      <c r="C8392" t="s">
        <v>64</v>
      </c>
      <c r="D8392" t="s">
        <v>92</v>
      </c>
      <c r="E8392">
        <v>4842</v>
      </c>
      <c r="F8392">
        <v>2</v>
      </c>
    </row>
    <row r="8393" spans="1:6">
      <c r="A8393">
        <v>4899</v>
      </c>
      <c r="B8393">
        <v>12</v>
      </c>
      <c r="C8393" t="s">
        <v>64</v>
      </c>
      <c r="D8393" t="s">
        <v>92</v>
      </c>
      <c r="E8393">
        <v>2836</v>
      </c>
      <c r="F8393">
        <v>1</v>
      </c>
    </row>
    <row r="8394" spans="1:6">
      <c r="A8394">
        <v>4899</v>
      </c>
      <c r="B8394">
        <v>12</v>
      </c>
      <c r="C8394" t="s">
        <v>64</v>
      </c>
      <c r="D8394" t="s">
        <v>92</v>
      </c>
      <c r="E8394">
        <v>4914</v>
      </c>
      <c r="F8394">
        <v>1</v>
      </c>
    </row>
    <row r="8395" spans="1:6">
      <c r="A8395">
        <v>4899</v>
      </c>
      <c r="B8395">
        <v>12</v>
      </c>
      <c r="C8395" t="s">
        <v>64</v>
      </c>
      <c r="D8395" t="s">
        <v>92</v>
      </c>
      <c r="E8395">
        <v>4486</v>
      </c>
      <c r="F8395">
        <v>1</v>
      </c>
    </row>
    <row r="8396" spans="1:6">
      <c r="A8396">
        <v>4899</v>
      </c>
      <c r="B8396">
        <v>12</v>
      </c>
      <c r="C8396" t="s">
        <v>64</v>
      </c>
      <c r="D8396" t="s">
        <v>92</v>
      </c>
      <c r="E8396">
        <v>6076</v>
      </c>
      <c r="F8396">
        <v>1</v>
      </c>
    </row>
    <row r="8397" spans="1:6">
      <c r="A8397">
        <v>4899</v>
      </c>
      <c r="B8397">
        <v>12</v>
      </c>
      <c r="C8397" t="s">
        <v>64</v>
      </c>
      <c r="D8397" t="s">
        <v>92</v>
      </c>
      <c r="E8397">
        <v>1109</v>
      </c>
      <c r="F8397">
        <v>1</v>
      </c>
    </row>
    <row r="8398" spans="1:6">
      <c r="A8398">
        <v>4899</v>
      </c>
      <c r="B8398">
        <v>12</v>
      </c>
      <c r="C8398" t="s">
        <v>64</v>
      </c>
      <c r="D8398" t="s">
        <v>92</v>
      </c>
      <c r="E8398">
        <v>4183</v>
      </c>
      <c r="F8398">
        <v>1</v>
      </c>
    </row>
    <row r="8399" spans="1:6">
      <c r="A8399">
        <v>4899</v>
      </c>
      <c r="B8399">
        <v>12</v>
      </c>
      <c r="C8399" t="s">
        <v>64</v>
      </c>
      <c r="D8399" t="s">
        <v>92</v>
      </c>
      <c r="E8399">
        <v>5109</v>
      </c>
      <c r="F8399">
        <v>1</v>
      </c>
    </row>
    <row r="8400" spans="1:6">
      <c r="A8400">
        <v>4899</v>
      </c>
      <c r="B8400">
        <v>12</v>
      </c>
      <c r="C8400" t="s">
        <v>64</v>
      </c>
      <c r="D8400" t="s">
        <v>92</v>
      </c>
      <c r="E8400">
        <v>3479</v>
      </c>
      <c r="F8400">
        <v>1</v>
      </c>
    </row>
    <row r="8401" spans="1:6">
      <c r="A8401">
        <v>4899</v>
      </c>
      <c r="B8401">
        <v>12</v>
      </c>
      <c r="C8401" t="s">
        <v>64</v>
      </c>
      <c r="D8401" t="s">
        <v>92</v>
      </c>
      <c r="E8401">
        <v>1099</v>
      </c>
      <c r="F8401">
        <v>1</v>
      </c>
    </row>
    <row r="8402" spans="1:6">
      <c r="A8402">
        <v>4899</v>
      </c>
      <c r="B8402">
        <v>12</v>
      </c>
      <c r="C8402" t="s">
        <v>64</v>
      </c>
      <c r="D8402" t="s">
        <v>92</v>
      </c>
      <c r="E8402">
        <v>5221</v>
      </c>
      <c r="F8402">
        <v>1</v>
      </c>
    </row>
    <row r="8403" spans="1:6">
      <c r="A8403">
        <v>4899</v>
      </c>
      <c r="B8403">
        <v>12</v>
      </c>
      <c r="C8403" t="s">
        <v>64</v>
      </c>
      <c r="D8403" t="s">
        <v>92</v>
      </c>
      <c r="E8403">
        <v>126</v>
      </c>
      <c r="F8403">
        <v>1</v>
      </c>
    </row>
    <row r="8404" spans="1:6">
      <c r="A8404">
        <v>4899</v>
      </c>
      <c r="B8404">
        <v>12</v>
      </c>
      <c r="C8404" t="s">
        <v>64</v>
      </c>
      <c r="D8404" t="s">
        <v>92</v>
      </c>
      <c r="E8404">
        <v>4625</v>
      </c>
      <c r="F8404">
        <v>1</v>
      </c>
    </row>
    <row r="8405" spans="1:6">
      <c r="A8405">
        <v>4899</v>
      </c>
      <c r="B8405">
        <v>12</v>
      </c>
      <c r="C8405" t="s">
        <v>64</v>
      </c>
      <c r="D8405" t="s">
        <v>92</v>
      </c>
      <c r="E8405">
        <v>5876</v>
      </c>
      <c r="F8405">
        <v>1</v>
      </c>
    </row>
    <row r="8406" spans="1:6">
      <c r="A8406">
        <v>4899</v>
      </c>
      <c r="B8406">
        <v>12</v>
      </c>
      <c r="C8406" t="s">
        <v>64</v>
      </c>
      <c r="D8406" t="s">
        <v>92</v>
      </c>
      <c r="E8406">
        <v>5170</v>
      </c>
      <c r="F8406">
        <v>1</v>
      </c>
    </row>
    <row r="8407" spans="1:6">
      <c r="A8407">
        <v>4899</v>
      </c>
      <c r="B8407">
        <v>12</v>
      </c>
      <c r="C8407" t="s">
        <v>64</v>
      </c>
      <c r="D8407" t="s">
        <v>92</v>
      </c>
      <c r="E8407">
        <v>222</v>
      </c>
      <c r="F8407">
        <v>1</v>
      </c>
    </row>
    <row r="8408" spans="1:6">
      <c r="A8408">
        <v>4899</v>
      </c>
      <c r="B8408">
        <v>12</v>
      </c>
      <c r="C8408" t="s">
        <v>64</v>
      </c>
      <c r="D8408" t="s">
        <v>92</v>
      </c>
      <c r="E8408">
        <v>2266</v>
      </c>
      <c r="F8408">
        <v>1</v>
      </c>
    </row>
    <row r="8409" spans="1:6">
      <c r="A8409">
        <v>4899</v>
      </c>
      <c r="B8409">
        <v>12</v>
      </c>
      <c r="C8409" t="s">
        <v>64</v>
      </c>
      <c r="D8409" t="s">
        <v>92</v>
      </c>
      <c r="E8409">
        <v>3267</v>
      </c>
      <c r="F8409">
        <v>1</v>
      </c>
    </row>
    <row r="8410" spans="1:6">
      <c r="A8410">
        <v>4899</v>
      </c>
      <c r="B8410">
        <v>12</v>
      </c>
      <c r="C8410" t="s">
        <v>64</v>
      </c>
      <c r="D8410" t="s">
        <v>92</v>
      </c>
      <c r="E8410">
        <v>3287</v>
      </c>
      <c r="F8410">
        <v>1</v>
      </c>
    </row>
    <row r="8411" spans="1:6">
      <c r="A8411">
        <v>4899</v>
      </c>
      <c r="B8411">
        <v>12</v>
      </c>
      <c r="C8411" t="s">
        <v>64</v>
      </c>
      <c r="D8411" t="s">
        <v>92</v>
      </c>
      <c r="E8411">
        <v>2068</v>
      </c>
      <c r="F8411">
        <v>1</v>
      </c>
    </row>
    <row r="8412" spans="1:6">
      <c r="A8412">
        <v>4899</v>
      </c>
      <c r="B8412">
        <v>12</v>
      </c>
      <c r="C8412" t="s">
        <v>64</v>
      </c>
      <c r="D8412" t="s">
        <v>92</v>
      </c>
      <c r="E8412">
        <v>2028</v>
      </c>
      <c r="F8412">
        <v>1</v>
      </c>
    </row>
    <row r="8413" spans="1:6">
      <c r="A8413">
        <v>4899</v>
      </c>
      <c r="B8413">
        <v>12</v>
      </c>
      <c r="C8413" t="s">
        <v>64</v>
      </c>
      <c r="D8413" t="s">
        <v>92</v>
      </c>
      <c r="E8413">
        <v>220</v>
      </c>
      <c r="F8413">
        <v>1</v>
      </c>
    </row>
    <row r="8414" spans="1:6">
      <c r="A8414">
        <v>4899</v>
      </c>
      <c r="B8414">
        <v>12</v>
      </c>
      <c r="C8414" t="s">
        <v>64</v>
      </c>
      <c r="D8414" t="s">
        <v>92</v>
      </c>
      <c r="E8414">
        <v>1226</v>
      </c>
      <c r="F8414">
        <v>1</v>
      </c>
    </row>
    <row r="8415" spans="1:6">
      <c r="A8415">
        <v>4899</v>
      </c>
      <c r="B8415">
        <v>12</v>
      </c>
      <c r="C8415" t="s">
        <v>64</v>
      </c>
      <c r="D8415" t="s">
        <v>92</v>
      </c>
      <c r="E8415">
        <v>4159</v>
      </c>
      <c r="F8415">
        <v>1</v>
      </c>
    </row>
    <row r="8416" spans="1:6">
      <c r="A8416">
        <v>4899</v>
      </c>
      <c r="B8416">
        <v>12</v>
      </c>
      <c r="C8416" t="s">
        <v>64</v>
      </c>
      <c r="D8416" t="s">
        <v>92</v>
      </c>
      <c r="E8416">
        <v>5001</v>
      </c>
      <c r="F8416">
        <v>1</v>
      </c>
    </row>
    <row r="8417" spans="1:6">
      <c r="A8417">
        <v>4899</v>
      </c>
      <c r="B8417">
        <v>12</v>
      </c>
      <c r="C8417" t="s">
        <v>64</v>
      </c>
      <c r="D8417" t="s">
        <v>92</v>
      </c>
      <c r="E8417">
        <v>114</v>
      </c>
      <c r="F8417">
        <v>1</v>
      </c>
    </row>
    <row r="8418" spans="1:6">
      <c r="A8418">
        <v>4899</v>
      </c>
      <c r="B8418">
        <v>12</v>
      </c>
      <c r="C8418" t="s">
        <v>64</v>
      </c>
      <c r="D8418" t="s">
        <v>92</v>
      </c>
      <c r="E8418">
        <v>5976</v>
      </c>
      <c r="F8418">
        <v>1</v>
      </c>
    </row>
    <row r="8419" spans="1:6">
      <c r="A8419">
        <v>4899</v>
      </c>
      <c r="B8419">
        <v>12</v>
      </c>
      <c r="C8419" t="s">
        <v>64</v>
      </c>
      <c r="D8419" t="s">
        <v>92</v>
      </c>
      <c r="E8419">
        <v>2990</v>
      </c>
      <c r="F8419">
        <v>1</v>
      </c>
    </row>
    <row r="8420" spans="1:6">
      <c r="A8420">
        <v>4899</v>
      </c>
      <c r="B8420">
        <v>12</v>
      </c>
      <c r="C8420" t="s">
        <v>64</v>
      </c>
      <c r="D8420" t="s">
        <v>92</v>
      </c>
      <c r="E8420">
        <v>2177</v>
      </c>
      <c r="F8420">
        <v>1</v>
      </c>
    </row>
    <row r="8421" spans="1:6">
      <c r="A8421">
        <v>4899</v>
      </c>
      <c r="B8421">
        <v>12</v>
      </c>
      <c r="C8421" t="s">
        <v>64</v>
      </c>
      <c r="D8421" t="s">
        <v>92</v>
      </c>
      <c r="E8421">
        <v>303</v>
      </c>
      <c r="F8421">
        <v>1</v>
      </c>
    </row>
    <row r="8422" spans="1:6">
      <c r="A8422">
        <v>4899</v>
      </c>
      <c r="B8422">
        <v>12</v>
      </c>
      <c r="C8422" t="s">
        <v>64</v>
      </c>
      <c r="D8422" t="s">
        <v>92</v>
      </c>
      <c r="E8422">
        <v>6093</v>
      </c>
      <c r="F8422">
        <v>1</v>
      </c>
    </row>
    <row r="8423" spans="1:6">
      <c r="A8423">
        <v>4899</v>
      </c>
      <c r="B8423">
        <v>12</v>
      </c>
      <c r="C8423" t="s">
        <v>64</v>
      </c>
      <c r="D8423" t="s">
        <v>92</v>
      </c>
      <c r="E8423">
        <v>2740</v>
      </c>
      <c r="F8423">
        <v>1</v>
      </c>
    </row>
    <row r="8424" spans="1:6">
      <c r="A8424">
        <v>4899</v>
      </c>
      <c r="B8424">
        <v>12</v>
      </c>
      <c r="C8424" t="s">
        <v>64</v>
      </c>
      <c r="D8424" t="s">
        <v>92</v>
      </c>
      <c r="E8424">
        <v>5560</v>
      </c>
      <c r="F8424">
        <v>1</v>
      </c>
    </row>
    <row r="8425" spans="1:6">
      <c r="A8425">
        <v>4899</v>
      </c>
      <c r="B8425">
        <v>12</v>
      </c>
      <c r="C8425" t="s">
        <v>64</v>
      </c>
      <c r="D8425" t="s">
        <v>92</v>
      </c>
      <c r="E8425">
        <v>5907</v>
      </c>
      <c r="F8425">
        <v>1</v>
      </c>
    </row>
    <row r="8426" spans="1:6">
      <c r="A8426">
        <v>4899</v>
      </c>
      <c r="B8426">
        <v>12</v>
      </c>
      <c r="C8426" t="s">
        <v>64</v>
      </c>
      <c r="D8426" t="s">
        <v>92</v>
      </c>
      <c r="E8426">
        <v>3301</v>
      </c>
      <c r="F8426">
        <v>1</v>
      </c>
    </row>
    <row r="8427" spans="1:6">
      <c r="A8427">
        <v>4899</v>
      </c>
      <c r="B8427">
        <v>12</v>
      </c>
      <c r="C8427" t="s">
        <v>64</v>
      </c>
      <c r="D8427" t="s">
        <v>92</v>
      </c>
      <c r="E8427">
        <v>4267</v>
      </c>
      <c r="F8427">
        <v>1</v>
      </c>
    </row>
    <row r="8428" spans="1:6">
      <c r="A8428">
        <v>4899</v>
      </c>
      <c r="B8428">
        <v>12</v>
      </c>
      <c r="C8428" t="s">
        <v>64</v>
      </c>
      <c r="D8428" t="s">
        <v>92</v>
      </c>
      <c r="E8428">
        <v>2830</v>
      </c>
      <c r="F8428">
        <v>1</v>
      </c>
    </row>
    <row r="8429" spans="1:6">
      <c r="A8429">
        <v>4899</v>
      </c>
      <c r="B8429">
        <v>12</v>
      </c>
      <c r="C8429" t="s">
        <v>64</v>
      </c>
      <c r="D8429" t="s">
        <v>92</v>
      </c>
      <c r="E8429">
        <v>5873</v>
      </c>
      <c r="F8429">
        <v>1</v>
      </c>
    </row>
    <row r="8430" spans="1:6">
      <c r="A8430">
        <v>4899</v>
      </c>
      <c r="B8430">
        <v>12</v>
      </c>
      <c r="C8430" t="s">
        <v>64</v>
      </c>
      <c r="D8430" t="s">
        <v>92</v>
      </c>
      <c r="E8430">
        <v>6129</v>
      </c>
      <c r="F8430">
        <v>1</v>
      </c>
    </row>
    <row r="8431" spans="1:6">
      <c r="A8431">
        <v>4899</v>
      </c>
      <c r="B8431">
        <v>12</v>
      </c>
      <c r="C8431" t="s">
        <v>64</v>
      </c>
      <c r="D8431" t="s">
        <v>92</v>
      </c>
      <c r="E8431">
        <v>52</v>
      </c>
      <c r="F8431">
        <v>1</v>
      </c>
    </row>
    <row r="8432" spans="1:6">
      <c r="A8432">
        <v>4899</v>
      </c>
      <c r="B8432">
        <v>12</v>
      </c>
      <c r="C8432" t="s">
        <v>64</v>
      </c>
      <c r="D8432" t="s">
        <v>92</v>
      </c>
      <c r="E8432">
        <v>3576</v>
      </c>
      <c r="F8432">
        <v>1</v>
      </c>
    </row>
    <row r="8433" spans="1:6">
      <c r="A8433">
        <v>4899</v>
      </c>
      <c r="B8433">
        <v>12</v>
      </c>
      <c r="C8433" t="s">
        <v>64</v>
      </c>
      <c r="D8433" t="s">
        <v>92</v>
      </c>
      <c r="E8433">
        <v>2340</v>
      </c>
      <c r="F8433">
        <v>1</v>
      </c>
    </row>
    <row r="8434" spans="1:6">
      <c r="A8434">
        <v>4899</v>
      </c>
      <c r="B8434">
        <v>12</v>
      </c>
      <c r="C8434" t="s">
        <v>64</v>
      </c>
      <c r="D8434" t="s">
        <v>92</v>
      </c>
      <c r="E8434">
        <v>4761</v>
      </c>
      <c r="F8434">
        <v>1</v>
      </c>
    </row>
    <row r="8435" spans="1:6">
      <c r="A8435">
        <v>4899</v>
      </c>
      <c r="B8435">
        <v>12</v>
      </c>
      <c r="C8435" t="s">
        <v>64</v>
      </c>
      <c r="D8435" t="s">
        <v>92</v>
      </c>
      <c r="E8435">
        <v>2035</v>
      </c>
      <c r="F8435">
        <v>1</v>
      </c>
    </row>
    <row r="8436" spans="1:6">
      <c r="A8436">
        <v>4899</v>
      </c>
      <c r="B8436">
        <v>12</v>
      </c>
      <c r="C8436" t="s">
        <v>64</v>
      </c>
      <c r="D8436" t="s">
        <v>92</v>
      </c>
      <c r="E8436">
        <v>5233</v>
      </c>
      <c r="F8436">
        <v>1</v>
      </c>
    </row>
    <row r="8437" spans="1:6">
      <c r="A8437">
        <v>4899</v>
      </c>
      <c r="B8437">
        <v>12</v>
      </c>
      <c r="C8437" t="s">
        <v>64</v>
      </c>
      <c r="D8437" t="s">
        <v>92</v>
      </c>
      <c r="E8437">
        <v>2475</v>
      </c>
      <c r="F8437">
        <v>1</v>
      </c>
    </row>
    <row r="8438" spans="1:6">
      <c r="A8438">
        <v>4899</v>
      </c>
      <c r="B8438">
        <v>12</v>
      </c>
      <c r="C8438" t="s">
        <v>64</v>
      </c>
      <c r="D8438" t="s">
        <v>92</v>
      </c>
      <c r="E8438">
        <v>3858</v>
      </c>
      <c r="F8438">
        <v>1</v>
      </c>
    </row>
    <row r="8439" spans="1:6">
      <c r="A8439">
        <v>4899</v>
      </c>
      <c r="B8439">
        <v>12</v>
      </c>
      <c r="C8439" t="s">
        <v>64</v>
      </c>
      <c r="D8439" t="s">
        <v>92</v>
      </c>
      <c r="E8439">
        <v>2706</v>
      </c>
      <c r="F8439">
        <v>1</v>
      </c>
    </row>
    <row r="8440" spans="1:6">
      <c r="A8440">
        <v>4899</v>
      </c>
      <c r="B8440">
        <v>12</v>
      </c>
      <c r="C8440" t="s">
        <v>64</v>
      </c>
      <c r="D8440" t="s">
        <v>92</v>
      </c>
      <c r="E8440">
        <v>2152</v>
      </c>
      <c r="F8440">
        <v>1</v>
      </c>
    </row>
    <row r="8441" spans="1:6">
      <c r="A8441">
        <v>4899</v>
      </c>
      <c r="B8441">
        <v>12</v>
      </c>
      <c r="C8441" t="s">
        <v>64</v>
      </c>
      <c r="D8441" t="s">
        <v>92</v>
      </c>
      <c r="E8441">
        <v>4786</v>
      </c>
      <c r="F8441">
        <v>1</v>
      </c>
    </row>
    <row r="8442" spans="1:6">
      <c r="A8442">
        <v>4899</v>
      </c>
      <c r="B8442">
        <v>12</v>
      </c>
      <c r="C8442" t="s">
        <v>64</v>
      </c>
      <c r="D8442" t="s">
        <v>92</v>
      </c>
      <c r="E8442">
        <v>2470</v>
      </c>
      <c r="F8442">
        <v>1</v>
      </c>
    </row>
    <row r="8443" spans="1:6">
      <c r="A8443">
        <v>4899</v>
      </c>
      <c r="B8443">
        <v>12</v>
      </c>
      <c r="C8443" t="s">
        <v>64</v>
      </c>
      <c r="D8443" t="s">
        <v>92</v>
      </c>
      <c r="E8443">
        <v>1143</v>
      </c>
      <c r="F8443">
        <v>1</v>
      </c>
    </row>
    <row r="8444" spans="1:6">
      <c r="A8444">
        <v>4899</v>
      </c>
      <c r="B8444">
        <v>12</v>
      </c>
      <c r="C8444" t="s">
        <v>64</v>
      </c>
      <c r="D8444" t="s">
        <v>92</v>
      </c>
      <c r="E8444">
        <v>3738</v>
      </c>
      <c r="F8444">
        <v>1</v>
      </c>
    </row>
    <row r="8445" spans="1:6">
      <c r="A8445">
        <v>4899</v>
      </c>
      <c r="B8445">
        <v>12</v>
      </c>
      <c r="C8445" t="s">
        <v>64</v>
      </c>
      <c r="D8445" t="s">
        <v>92</v>
      </c>
      <c r="E8445">
        <v>2756</v>
      </c>
      <c r="F8445">
        <v>1</v>
      </c>
    </row>
    <row r="8446" spans="1:6">
      <c r="A8446">
        <v>4899</v>
      </c>
      <c r="B8446">
        <v>12</v>
      </c>
      <c r="C8446" t="s">
        <v>64</v>
      </c>
      <c r="D8446" t="s">
        <v>92</v>
      </c>
      <c r="E8446">
        <v>5286</v>
      </c>
      <c r="F8446">
        <v>1</v>
      </c>
    </row>
    <row r="8447" spans="1:6">
      <c r="A8447">
        <v>4899</v>
      </c>
      <c r="B8447">
        <v>12</v>
      </c>
      <c r="C8447" t="s">
        <v>64</v>
      </c>
      <c r="D8447" t="s">
        <v>92</v>
      </c>
      <c r="E8447">
        <v>4437</v>
      </c>
      <c r="F8447">
        <v>1</v>
      </c>
    </row>
    <row r="8448" spans="1:6">
      <c r="A8448">
        <v>4899</v>
      </c>
      <c r="B8448">
        <v>12</v>
      </c>
      <c r="C8448" t="s">
        <v>64</v>
      </c>
      <c r="D8448" t="s">
        <v>92</v>
      </c>
      <c r="E8448">
        <v>4746</v>
      </c>
      <c r="F8448">
        <v>1</v>
      </c>
    </row>
    <row r="8449" spans="1:6">
      <c r="A8449">
        <v>4899</v>
      </c>
      <c r="B8449">
        <v>12</v>
      </c>
      <c r="C8449" t="s">
        <v>64</v>
      </c>
      <c r="D8449" t="s">
        <v>92</v>
      </c>
      <c r="E8449">
        <v>1162</v>
      </c>
      <c r="F8449">
        <v>1</v>
      </c>
    </row>
    <row r="8450" spans="1:6">
      <c r="A8450">
        <v>4899</v>
      </c>
      <c r="B8450">
        <v>12</v>
      </c>
      <c r="C8450" t="s">
        <v>64</v>
      </c>
      <c r="D8450" t="s">
        <v>92</v>
      </c>
      <c r="E8450">
        <v>5840</v>
      </c>
      <c r="F8450">
        <v>1</v>
      </c>
    </row>
    <row r="8451" spans="1:6">
      <c r="A8451">
        <v>4899</v>
      </c>
      <c r="B8451">
        <v>13</v>
      </c>
      <c r="C8451" t="s">
        <v>64</v>
      </c>
      <c r="D8451" t="s">
        <v>92</v>
      </c>
      <c r="E8451">
        <v>2660</v>
      </c>
      <c r="F8451">
        <v>4</v>
      </c>
    </row>
    <row r="8452" spans="1:6">
      <c r="A8452">
        <v>4899</v>
      </c>
      <c r="B8452">
        <v>13</v>
      </c>
      <c r="C8452" t="s">
        <v>64</v>
      </c>
      <c r="D8452" t="s">
        <v>92</v>
      </c>
      <c r="E8452">
        <v>4297</v>
      </c>
      <c r="F8452">
        <v>3</v>
      </c>
    </row>
    <row r="8453" spans="1:6">
      <c r="A8453">
        <v>4899</v>
      </c>
      <c r="B8453">
        <v>13</v>
      </c>
      <c r="C8453" t="s">
        <v>64</v>
      </c>
      <c r="D8453" t="s">
        <v>92</v>
      </c>
      <c r="E8453">
        <v>1232</v>
      </c>
      <c r="F8453">
        <v>3</v>
      </c>
    </row>
    <row r="8454" spans="1:6">
      <c r="A8454">
        <v>4899</v>
      </c>
      <c r="B8454">
        <v>13</v>
      </c>
      <c r="C8454" t="s">
        <v>64</v>
      </c>
      <c r="D8454" t="s">
        <v>92</v>
      </c>
      <c r="E8454">
        <v>6080</v>
      </c>
      <c r="F8454">
        <v>3</v>
      </c>
    </row>
    <row r="8455" spans="1:6">
      <c r="A8455">
        <v>4899</v>
      </c>
      <c r="B8455">
        <v>13</v>
      </c>
      <c r="C8455" t="s">
        <v>64</v>
      </c>
      <c r="D8455" t="s">
        <v>92</v>
      </c>
      <c r="E8455">
        <v>2822</v>
      </c>
      <c r="F8455">
        <v>3</v>
      </c>
    </row>
    <row r="8456" spans="1:6">
      <c r="A8456">
        <v>4899</v>
      </c>
      <c r="B8456">
        <v>13</v>
      </c>
      <c r="C8456" t="s">
        <v>64</v>
      </c>
      <c r="D8456" t="s">
        <v>92</v>
      </c>
      <c r="E8456">
        <v>3458</v>
      </c>
      <c r="F8456">
        <v>2</v>
      </c>
    </row>
    <row r="8457" spans="1:6">
      <c r="A8457">
        <v>4899</v>
      </c>
      <c r="B8457">
        <v>13</v>
      </c>
      <c r="C8457" t="s">
        <v>64</v>
      </c>
      <c r="D8457" t="s">
        <v>92</v>
      </c>
      <c r="E8457">
        <v>5448</v>
      </c>
      <c r="F8457">
        <v>2</v>
      </c>
    </row>
    <row r="8458" spans="1:6">
      <c r="A8458">
        <v>4899</v>
      </c>
      <c r="B8458">
        <v>13</v>
      </c>
      <c r="C8458" t="s">
        <v>64</v>
      </c>
      <c r="D8458" t="s">
        <v>92</v>
      </c>
      <c r="E8458">
        <v>4221</v>
      </c>
      <c r="F8458">
        <v>2</v>
      </c>
    </row>
    <row r="8459" spans="1:6">
      <c r="A8459">
        <v>4899</v>
      </c>
      <c r="B8459">
        <v>13</v>
      </c>
      <c r="C8459" t="s">
        <v>64</v>
      </c>
      <c r="D8459" t="s">
        <v>92</v>
      </c>
      <c r="E8459">
        <v>2263</v>
      </c>
      <c r="F8459">
        <v>2</v>
      </c>
    </row>
    <row r="8460" spans="1:6">
      <c r="A8460">
        <v>4899</v>
      </c>
      <c r="B8460">
        <v>13</v>
      </c>
      <c r="C8460" t="s">
        <v>64</v>
      </c>
      <c r="D8460" t="s">
        <v>92</v>
      </c>
      <c r="E8460">
        <v>2400</v>
      </c>
      <c r="F8460">
        <v>2</v>
      </c>
    </row>
    <row r="8461" spans="1:6">
      <c r="A8461">
        <v>4899</v>
      </c>
      <c r="B8461">
        <v>13</v>
      </c>
      <c r="C8461" t="s">
        <v>64</v>
      </c>
      <c r="D8461" t="s">
        <v>92</v>
      </c>
      <c r="E8461">
        <v>2657</v>
      </c>
      <c r="F8461">
        <v>2</v>
      </c>
    </row>
    <row r="8462" spans="1:6">
      <c r="A8462">
        <v>4899</v>
      </c>
      <c r="B8462">
        <v>13</v>
      </c>
      <c r="C8462" t="s">
        <v>64</v>
      </c>
      <c r="D8462" t="s">
        <v>92</v>
      </c>
      <c r="E8462">
        <v>233</v>
      </c>
      <c r="F8462">
        <v>2</v>
      </c>
    </row>
    <row r="8463" spans="1:6">
      <c r="A8463">
        <v>4899</v>
      </c>
      <c r="B8463">
        <v>13</v>
      </c>
      <c r="C8463" t="s">
        <v>64</v>
      </c>
      <c r="D8463" t="s">
        <v>92</v>
      </c>
      <c r="E8463">
        <v>3101</v>
      </c>
      <c r="F8463">
        <v>2</v>
      </c>
    </row>
    <row r="8464" spans="1:6">
      <c r="A8464">
        <v>4899</v>
      </c>
      <c r="B8464">
        <v>13</v>
      </c>
      <c r="C8464" t="s">
        <v>64</v>
      </c>
      <c r="D8464" t="s">
        <v>92</v>
      </c>
      <c r="E8464">
        <v>2416</v>
      </c>
      <c r="F8464">
        <v>2</v>
      </c>
    </row>
    <row r="8465" spans="1:6">
      <c r="A8465">
        <v>4899</v>
      </c>
      <c r="B8465">
        <v>13</v>
      </c>
      <c r="C8465" t="s">
        <v>64</v>
      </c>
      <c r="D8465" t="s">
        <v>92</v>
      </c>
      <c r="E8465">
        <v>2890</v>
      </c>
      <c r="F8465">
        <v>2</v>
      </c>
    </row>
    <row r="8466" spans="1:6">
      <c r="A8466">
        <v>4899</v>
      </c>
      <c r="B8466">
        <v>13</v>
      </c>
      <c r="C8466" t="s">
        <v>64</v>
      </c>
      <c r="D8466" t="s">
        <v>92</v>
      </c>
      <c r="E8466">
        <v>106</v>
      </c>
      <c r="F8466">
        <v>2</v>
      </c>
    </row>
    <row r="8467" spans="1:6">
      <c r="A8467">
        <v>4899</v>
      </c>
      <c r="B8467">
        <v>13</v>
      </c>
      <c r="C8467" t="s">
        <v>64</v>
      </c>
      <c r="D8467" t="s">
        <v>92</v>
      </c>
      <c r="E8467">
        <v>3842</v>
      </c>
      <c r="F8467">
        <v>2</v>
      </c>
    </row>
    <row r="8468" spans="1:6">
      <c r="A8468">
        <v>4899</v>
      </c>
      <c r="B8468">
        <v>13</v>
      </c>
      <c r="C8468" t="s">
        <v>64</v>
      </c>
      <c r="D8468" t="s">
        <v>92</v>
      </c>
      <c r="E8468">
        <v>4579</v>
      </c>
      <c r="F8468">
        <v>2</v>
      </c>
    </row>
    <row r="8469" spans="1:6">
      <c r="A8469">
        <v>4899</v>
      </c>
      <c r="B8469">
        <v>13</v>
      </c>
      <c r="C8469" t="s">
        <v>64</v>
      </c>
      <c r="D8469" t="s">
        <v>92</v>
      </c>
      <c r="E8469">
        <v>6120</v>
      </c>
      <c r="F8469">
        <v>2</v>
      </c>
    </row>
    <row r="8470" spans="1:6">
      <c r="A8470">
        <v>4899</v>
      </c>
      <c r="B8470">
        <v>13</v>
      </c>
      <c r="C8470" t="s">
        <v>64</v>
      </c>
      <c r="D8470" t="s">
        <v>92</v>
      </c>
      <c r="E8470">
        <v>4486</v>
      </c>
      <c r="F8470">
        <v>2</v>
      </c>
    </row>
    <row r="8471" spans="1:6">
      <c r="A8471">
        <v>4899</v>
      </c>
      <c r="B8471">
        <v>13</v>
      </c>
      <c r="C8471" t="s">
        <v>64</v>
      </c>
      <c r="D8471" t="s">
        <v>92</v>
      </c>
      <c r="E8471">
        <v>3549</v>
      </c>
      <c r="F8471">
        <v>2</v>
      </c>
    </row>
    <row r="8472" spans="1:6">
      <c r="A8472">
        <v>4899</v>
      </c>
      <c r="B8472">
        <v>13</v>
      </c>
      <c r="C8472" t="s">
        <v>64</v>
      </c>
      <c r="D8472" t="s">
        <v>92</v>
      </c>
      <c r="E8472">
        <v>1261</v>
      </c>
      <c r="F8472">
        <v>1</v>
      </c>
    </row>
    <row r="8473" spans="1:6">
      <c r="A8473">
        <v>4899</v>
      </c>
      <c r="B8473">
        <v>13</v>
      </c>
      <c r="C8473" t="s">
        <v>64</v>
      </c>
      <c r="D8473" t="s">
        <v>92</v>
      </c>
      <c r="E8473">
        <v>5211</v>
      </c>
      <c r="F8473">
        <v>1</v>
      </c>
    </row>
    <row r="8474" spans="1:6">
      <c r="A8474">
        <v>4899</v>
      </c>
      <c r="B8474">
        <v>13</v>
      </c>
      <c r="C8474" t="s">
        <v>64</v>
      </c>
      <c r="D8474" t="s">
        <v>92</v>
      </c>
      <c r="E8474">
        <v>4967</v>
      </c>
      <c r="F8474">
        <v>1</v>
      </c>
    </row>
    <row r="8475" spans="1:6">
      <c r="A8475">
        <v>4899</v>
      </c>
      <c r="B8475">
        <v>13</v>
      </c>
      <c r="C8475" t="s">
        <v>64</v>
      </c>
      <c r="D8475" t="s">
        <v>92</v>
      </c>
      <c r="E8475">
        <v>91</v>
      </c>
      <c r="F8475">
        <v>1</v>
      </c>
    </row>
    <row r="8476" spans="1:6">
      <c r="A8476">
        <v>4899</v>
      </c>
      <c r="B8476">
        <v>13</v>
      </c>
      <c r="C8476" t="s">
        <v>64</v>
      </c>
      <c r="D8476" t="s">
        <v>92</v>
      </c>
      <c r="E8476">
        <v>2275</v>
      </c>
      <c r="F8476">
        <v>1</v>
      </c>
    </row>
    <row r="8477" spans="1:6">
      <c r="A8477">
        <v>4899</v>
      </c>
      <c r="B8477">
        <v>13</v>
      </c>
      <c r="C8477" t="s">
        <v>64</v>
      </c>
      <c r="D8477" t="s">
        <v>92</v>
      </c>
      <c r="E8477">
        <v>2496</v>
      </c>
      <c r="F8477">
        <v>1</v>
      </c>
    </row>
    <row r="8478" spans="1:6">
      <c r="A8478">
        <v>4899</v>
      </c>
      <c r="B8478">
        <v>13</v>
      </c>
      <c r="C8478" t="s">
        <v>64</v>
      </c>
      <c r="D8478" t="s">
        <v>92</v>
      </c>
      <c r="E8478">
        <v>4555</v>
      </c>
      <c r="F8478">
        <v>1</v>
      </c>
    </row>
    <row r="8479" spans="1:6">
      <c r="A8479">
        <v>4899</v>
      </c>
      <c r="B8479">
        <v>13</v>
      </c>
      <c r="C8479" t="s">
        <v>64</v>
      </c>
      <c r="D8479" t="s">
        <v>92</v>
      </c>
      <c r="E8479">
        <v>1086</v>
      </c>
      <c r="F8479">
        <v>1</v>
      </c>
    </row>
    <row r="8480" spans="1:6">
      <c r="A8480">
        <v>4899</v>
      </c>
      <c r="B8480">
        <v>13</v>
      </c>
      <c r="C8480" t="s">
        <v>64</v>
      </c>
      <c r="D8480" t="s">
        <v>92</v>
      </c>
      <c r="E8480">
        <v>5797</v>
      </c>
      <c r="F8480">
        <v>1</v>
      </c>
    </row>
    <row r="8481" spans="1:6">
      <c r="A8481">
        <v>4899</v>
      </c>
      <c r="B8481">
        <v>13</v>
      </c>
      <c r="C8481" t="s">
        <v>64</v>
      </c>
      <c r="D8481" t="s">
        <v>92</v>
      </c>
      <c r="E8481">
        <v>3910</v>
      </c>
      <c r="F8481">
        <v>1</v>
      </c>
    </row>
    <row r="8482" spans="1:6">
      <c r="A8482">
        <v>4899</v>
      </c>
      <c r="B8482">
        <v>13</v>
      </c>
      <c r="C8482" t="s">
        <v>64</v>
      </c>
      <c r="D8482" t="s">
        <v>92</v>
      </c>
      <c r="E8482">
        <v>6006</v>
      </c>
      <c r="F8482">
        <v>1</v>
      </c>
    </row>
    <row r="8483" spans="1:6">
      <c r="A8483">
        <v>4899</v>
      </c>
      <c r="B8483">
        <v>13</v>
      </c>
      <c r="C8483" t="s">
        <v>64</v>
      </c>
      <c r="D8483" t="s">
        <v>92</v>
      </c>
      <c r="E8483">
        <v>2051</v>
      </c>
      <c r="F8483">
        <v>1</v>
      </c>
    </row>
    <row r="8484" spans="1:6">
      <c r="A8484">
        <v>4899</v>
      </c>
      <c r="B8484">
        <v>13</v>
      </c>
      <c r="C8484" t="s">
        <v>64</v>
      </c>
      <c r="D8484" t="s">
        <v>92</v>
      </c>
      <c r="E8484">
        <v>2649</v>
      </c>
      <c r="F8484">
        <v>1</v>
      </c>
    </row>
    <row r="8485" spans="1:6">
      <c r="A8485">
        <v>4899</v>
      </c>
      <c r="B8485">
        <v>13</v>
      </c>
      <c r="C8485" t="s">
        <v>64</v>
      </c>
      <c r="D8485" t="s">
        <v>92</v>
      </c>
      <c r="E8485">
        <v>4742</v>
      </c>
      <c r="F8485">
        <v>1</v>
      </c>
    </row>
    <row r="8486" spans="1:6">
      <c r="A8486">
        <v>4899</v>
      </c>
      <c r="B8486">
        <v>13</v>
      </c>
      <c r="C8486" t="s">
        <v>64</v>
      </c>
      <c r="D8486" t="s">
        <v>92</v>
      </c>
      <c r="E8486">
        <v>2470</v>
      </c>
      <c r="F8486">
        <v>1</v>
      </c>
    </row>
    <row r="8487" spans="1:6">
      <c r="A8487">
        <v>4899</v>
      </c>
      <c r="B8487">
        <v>13</v>
      </c>
      <c r="C8487" t="s">
        <v>64</v>
      </c>
      <c r="D8487" t="s">
        <v>92</v>
      </c>
      <c r="E8487">
        <v>2213</v>
      </c>
      <c r="F8487">
        <v>1</v>
      </c>
    </row>
    <row r="8488" spans="1:6">
      <c r="A8488">
        <v>4899</v>
      </c>
      <c r="B8488">
        <v>13</v>
      </c>
      <c r="C8488" t="s">
        <v>64</v>
      </c>
      <c r="D8488" t="s">
        <v>92</v>
      </c>
      <c r="E8488">
        <v>3150</v>
      </c>
      <c r="F8488">
        <v>1</v>
      </c>
    </row>
    <row r="8489" spans="1:6">
      <c r="A8489">
        <v>4899</v>
      </c>
      <c r="B8489">
        <v>13</v>
      </c>
      <c r="C8489" t="s">
        <v>64</v>
      </c>
      <c r="D8489" t="s">
        <v>92</v>
      </c>
      <c r="E8489">
        <v>3716</v>
      </c>
      <c r="F8489">
        <v>1</v>
      </c>
    </row>
    <row r="8490" spans="1:6">
      <c r="A8490">
        <v>4899</v>
      </c>
      <c r="B8490">
        <v>13</v>
      </c>
      <c r="C8490" t="s">
        <v>64</v>
      </c>
      <c r="D8490" t="s">
        <v>92</v>
      </c>
      <c r="E8490">
        <v>1065</v>
      </c>
      <c r="F8490">
        <v>1</v>
      </c>
    </row>
    <row r="8491" spans="1:6">
      <c r="A8491">
        <v>4899</v>
      </c>
      <c r="B8491">
        <v>13</v>
      </c>
      <c r="C8491" t="s">
        <v>64</v>
      </c>
      <c r="D8491" t="s">
        <v>92</v>
      </c>
      <c r="E8491">
        <v>1351</v>
      </c>
      <c r="F8491">
        <v>1</v>
      </c>
    </row>
    <row r="8492" spans="1:6">
      <c r="A8492">
        <v>4899</v>
      </c>
      <c r="B8492">
        <v>13</v>
      </c>
      <c r="C8492" t="s">
        <v>64</v>
      </c>
      <c r="D8492" t="s">
        <v>92</v>
      </c>
      <c r="E8492">
        <v>4992</v>
      </c>
      <c r="F8492">
        <v>1</v>
      </c>
    </row>
    <row r="8493" spans="1:6">
      <c r="A8493">
        <v>4899</v>
      </c>
      <c r="B8493">
        <v>13</v>
      </c>
      <c r="C8493" t="s">
        <v>64</v>
      </c>
      <c r="D8493" t="s">
        <v>92</v>
      </c>
      <c r="E8493">
        <v>5839</v>
      </c>
      <c r="F8493">
        <v>1</v>
      </c>
    </row>
    <row r="8494" spans="1:6">
      <c r="A8494">
        <v>4899</v>
      </c>
      <c r="B8494">
        <v>13</v>
      </c>
      <c r="C8494" t="s">
        <v>64</v>
      </c>
      <c r="D8494" t="s">
        <v>92</v>
      </c>
      <c r="E8494">
        <v>5563</v>
      </c>
      <c r="F8494">
        <v>1</v>
      </c>
    </row>
    <row r="8495" spans="1:6">
      <c r="A8495">
        <v>4899</v>
      </c>
      <c r="B8495">
        <v>13</v>
      </c>
      <c r="C8495" t="s">
        <v>64</v>
      </c>
      <c r="D8495" t="s">
        <v>92</v>
      </c>
      <c r="E8495">
        <v>5314</v>
      </c>
      <c r="F8495">
        <v>1</v>
      </c>
    </row>
    <row r="8496" spans="1:6">
      <c r="A8496">
        <v>4899</v>
      </c>
      <c r="B8496">
        <v>13</v>
      </c>
      <c r="C8496" t="s">
        <v>64</v>
      </c>
      <c r="D8496" t="s">
        <v>92</v>
      </c>
      <c r="E8496">
        <v>2827</v>
      </c>
      <c r="F8496">
        <v>1</v>
      </c>
    </row>
    <row r="8497" spans="1:6">
      <c r="A8497">
        <v>4899</v>
      </c>
      <c r="B8497">
        <v>13</v>
      </c>
      <c r="C8497" t="s">
        <v>64</v>
      </c>
      <c r="D8497" t="s">
        <v>92</v>
      </c>
      <c r="E8497">
        <v>4260</v>
      </c>
      <c r="F8497">
        <v>1</v>
      </c>
    </row>
    <row r="8498" spans="1:6">
      <c r="A8498">
        <v>4899</v>
      </c>
      <c r="B8498">
        <v>13</v>
      </c>
      <c r="C8498" t="s">
        <v>64</v>
      </c>
      <c r="D8498" t="s">
        <v>92</v>
      </c>
      <c r="E8498">
        <v>969</v>
      </c>
      <c r="F8498">
        <v>1</v>
      </c>
    </row>
    <row r="8499" spans="1:6">
      <c r="A8499">
        <v>4899</v>
      </c>
      <c r="B8499">
        <v>13</v>
      </c>
      <c r="C8499" t="s">
        <v>64</v>
      </c>
      <c r="D8499" t="s">
        <v>92</v>
      </c>
      <c r="E8499">
        <v>2353</v>
      </c>
      <c r="F8499">
        <v>1</v>
      </c>
    </row>
    <row r="8500" spans="1:6">
      <c r="A8500">
        <v>4899</v>
      </c>
      <c r="B8500">
        <v>13</v>
      </c>
      <c r="C8500" t="s">
        <v>64</v>
      </c>
      <c r="D8500" t="s">
        <v>92</v>
      </c>
      <c r="E8500">
        <v>4625</v>
      </c>
      <c r="F8500">
        <v>1</v>
      </c>
    </row>
    <row r="8501" spans="1:6">
      <c r="A8501">
        <v>4899</v>
      </c>
      <c r="B8501">
        <v>13</v>
      </c>
      <c r="C8501" t="s">
        <v>64</v>
      </c>
      <c r="D8501" t="s">
        <v>92</v>
      </c>
      <c r="E8501">
        <v>4713</v>
      </c>
      <c r="F8501">
        <v>1</v>
      </c>
    </row>
    <row r="8502" spans="1:6">
      <c r="A8502">
        <v>4899</v>
      </c>
      <c r="B8502">
        <v>13</v>
      </c>
      <c r="C8502" t="s">
        <v>64</v>
      </c>
      <c r="D8502" t="s">
        <v>92</v>
      </c>
      <c r="E8502">
        <v>2044</v>
      </c>
      <c r="F8502">
        <v>1</v>
      </c>
    </row>
    <row r="8503" spans="1:6">
      <c r="A8503">
        <v>4899</v>
      </c>
      <c r="B8503">
        <v>13</v>
      </c>
      <c r="C8503" t="s">
        <v>64</v>
      </c>
      <c r="D8503" t="s">
        <v>92</v>
      </c>
      <c r="E8503">
        <v>4539</v>
      </c>
      <c r="F8503">
        <v>1</v>
      </c>
    </row>
    <row r="8504" spans="1:6">
      <c r="A8504">
        <v>4899</v>
      </c>
      <c r="B8504">
        <v>13</v>
      </c>
      <c r="C8504" t="s">
        <v>64</v>
      </c>
      <c r="D8504" t="s">
        <v>92</v>
      </c>
      <c r="E8504">
        <v>5652</v>
      </c>
      <c r="F8504">
        <v>1</v>
      </c>
    </row>
    <row r="8505" spans="1:6">
      <c r="A8505">
        <v>4899</v>
      </c>
      <c r="B8505">
        <v>13</v>
      </c>
      <c r="C8505" t="s">
        <v>64</v>
      </c>
      <c r="D8505" t="s">
        <v>92</v>
      </c>
      <c r="E8505">
        <v>2989</v>
      </c>
      <c r="F8505">
        <v>1</v>
      </c>
    </row>
    <row r="8506" spans="1:6">
      <c r="A8506">
        <v>4899</v>
      </c>
      <c r="B8506">
        <v>13</v>
      </c>
      <c r="C8506" t="s">
        <v>64</v>
      </c>
      <c r="D8506" t="s">
        <v>92</v>
      </c>
      <c r="E8506">
        <v>1109</v>
      </c>
      <c r="F8506">
        <v>1</v>
      </c>
    </row>
    <row r="8507" spans="1:6">
      <c r="A8507">
        <v>4899</v>
      </c>
      <c r="B8507">
        <v>13</v>
      </c>
      <c r="C8507" t="s">
        <v>64</v>
      </c>
      <c r="D8507" t="s">
        <v>92</v>
      </c>
      <c r="E8507">
        <v>1012</v>
      </c>
      <c r="F8507">
        <v>1</v>
      </c>
    </row>
    <row r="8508" spans="1:6">
      <c r="A8508">
        <v>4899</v>
      </c>
      <c r="B8508">
        <v>13</v>
      </c>
      <c r="C8508" t="s">
        <v>64</v>
      </c>
      <c r="D8508" t="s">
        <v>92</v>
      </c>
      <c r="E8508">
        <v>5508</v>
      </c>
      <c r="F8508">
        <v>1</v>
      </c>
    </row>
    <row r="8509" spans="1:6">
      <c r="A8509">
        <v>4899</v>
      </c>
      <c r="B8509">
        <v>13</v>
      </c>
      <c r="C8509" t="s">
        <v>64</v>
      </c>
      <c r="D8509" t="s">
        <v>92</v>
      </c>
      <c r="E8509">
        <v>3773</v>
      </c>
      <c r="F8509">
        <v>1</v>
      </c>
    </row>
    <row r="8510" spans="1:6">
      <c r="A8510">
        <v>4899</v>
      </c>
      <c r="B8510">
        <v>13</v>
      </c>
      <c r="C8510" t="s">
        <v>64</v>
      </c>
      <c r="D8510" t="s">
        <v>92</v>
      </c>
      <c r="E8510">
        <v>5441</v>
      </c>
      <c r="F8510">
        <v>1</v>
      </c>
    </row>
    <row r="8511" spans="1:6">
      <c r="A8511">
        <v>4899</v>
      </c>
      <c r="B8511">
        <v>13</v>
      </c>
      <c r="C8511" t="s">
        <v>64</v>
      </c>
      <c r="D8511" t="s">
        <v>92</v>
      </c>
      <c r="E8511">
        <v>5718</v>
      </c>
      <c r="F8511">
        <v>1</v>
      </c>
    </row>
    <row r="8512" spans="1:6">
      <c r="A8512">
        <v>4899</v>
      </c>
      <c r="B8512">
        <v>13</v>
      </c>
      <c r="C8512" t="s">
        <v>64</v>
      </c>
      <c r="D8512" t="s">
        <v>92</v>
      </c>
      <c r="E8512">
        <v>5171</v>
      </c>
      <c r="F8512">
        <v>1</v>
      </c>
    </row>
    <row r="8513" spans="1:6">
      <c r="A8513">
        <v>4899</v>
      </c>
      <c r="B8513">
        <v>14</v>
      </c>
      <c r="C8513" t="s">
        <v>64</v>
      </c>
      <c r="D8513" t="s">
        <v>91</v>
      </c>
      <c r="E8513">
        <v>2198</v>
      </c>
      <c r="F8513">
        <v>7</v>
      </c>
    </row>
    <row r="8514" spans="1:6">
      <c r="A8514">
        <v>4899</v>
      </c>
      <c r="B8514">
        <v>14</v>
      </c>
      <c r="C8514" t="s">
        <v>64</v>
      </c>
      <c r="D8514" t="s">
        <v>91</v>
      </c>
      <c r="E8514">
        <v>2520</v>
      </c>
      <c r="F8514">
        <v>5</v>
      </c>
    </row>
    <row r="8515" spans="1:6">
      <c r="A8515">
        <v>4899</v>
      </c>
      <c r="B8515">
        <v>14</v>
      </c>
      <c r="C8515" t="s">
        <v>64</v>
      </c>
      <c r="D8515" t="s">
        <v>91</v>
      </c>
      <c r="E8515">
        <v>6069</v>
      </c>
      <c r="F8515">
        <v>4</v>
      </c>
    </row>
    <row r="8516" spans="1:6">
      <c r="A8516">
        <v>4899</v>
      </c>
      <c r="B8516">
        <v>14</v>
      </c>
      <c r="C8516" t="s">
        <v>64</v>
      </c>
      <c r="D8516" t="s">
        <v>91</v>
      </c>
      <c r="E8516">
        <v>1195</v>
      </c>
      <c r="F8516">
        <v>4</v>
      </c>
    </row>
    <row r="8517" spans="1:6">
      <c r="A8517">
        <v>4899</v>
      </c>
      <c r="B8517">
        <v>14</v>
      </c>
      <c r="C8517" t="s">
        <v>64</v>
      </c>
      <c r="D8517" t="s">
        <v>91</v>
      </c>
      <c r="E8517">
        <v>3098</v>
      </c>
      <c r="F8517">
        <v>3</v>
      </c>
    </row>
    <row r="8518" spans="1:6">
      <c r="A8518">
        <v>4899</v>
      </c>
      <c r="B8518">
        <v>14</v>
      </c>
      <c r="C8518" t="s">
        <v>64</v>
      </c>
      <c r="D8518" t="s">
        <v>91</v>
      </c>
      <c r="E8518">
        <v>2034</v>
      </c>
      <c r="F8518">
        <v>3</v>
      </c>
    </row>
    <row r="8519" spans="1:6">
      <c r="A8519">
        <v>4899</v>
      </c>
      <c r="B8519">
        <v>14</v>
      </c>
      <c r="C8519" t="s">
        <v>64</v>
      </c>
      <c r="D8519" t="s">
        <v>91</v>
      </c>
      <c r="E8519">
        <v>3986</v>
      </c>
      <c r="F8519">
        <v>3</v>
      </c>
    </row>
    <row r="8520" spans="1:6">
      <c r="A8520">
        <v>4899</v>
      </c>
      <c r="B8520">
        <v>14</v>
      </c>
      <c r="C8520" t="s">
        <v>64</v>
      </c>
      <c r="D8520" t="s">
        <v>91</v>
      </c>
      <c r="E8520">
        <v>3051</v>
      </c>
      <c r="F8520">
        <v>3</v>
      </c>
    </row>
    <row r="8521" spans="1:6">
      <c r="A8521">
        <v>4899</v>
      </c>
      <c r="B8521">
        <v>14</v>
      </c>
      <c r="C8521" t="s">
        <v>64</v>
      </c>
      <c r="D8521" t="s">
        <v>91</v>
      </c>
      <c r="E8521">
        <v>2353</v>
      </c>
      <c r="F8521">
        <v>3</v>
      </c>
    </row>
    <row r="8522" spans="1:6">
      <c r="A8522">
        <v>4899</v>
      </c>
      <c r="B8522">
        <v>14</v>
      </c>
      <c r="C8522" t="s">
        <v>64</v>
      </c>
      <c r="D8522" t="s">
        <v>91</v>
      </c>
      <c r="E8522">
        <v>2634</v>
      </c>
      <c r="F8522">
        <v>2</v>
      </c>
    </row>
    <row r="8523" spans="1:6">
      <c r="A8523">
        <v>4899</v>
      </c>
      <c r="B8523">
        <v>14</v>
      </c>
      <c r="C8523" t="s">
        <v>64</v>
      </c>
      <c r="D8523" t="s">
        <v>91</v>
      </c>
      <c r="E8523">
        <v>2995</v>
      </c>
      <c r="F8523">
        <v>2</v>
      </c>
    </row>
    <row r="8524" spans="1:6">
      <c r="A8524">
        <v>4899</v>
      </c>
      <c r="B8524">
        <v>14</v>
      </c>
      <c r="C8524" t="s">
        <v>64</v>
      </c>
      <c r="D8524" t="s">
        <v>91</v>
      </c>
      <c r="E8524">
        <v>323</v>
      </c>
      <c r="F8524">
        <v>2</v>
      </c>
    </row>
    <row r="8525" spans="1:6">
      <c r="A8525">
        <v>4899</v>
      </c>
      <c r="B8525">
        <v>14</v>
      </c>
      <c r="C8525" t="s">
        <v>64</v>
      </c>
      <c r="D8525" t="s">
        <v>91</v>
      </c>
      <c r="E8525">
        <v>3130</v>
      </c>
      <c r="F8525">
        <v>2</v>
      </c>
    </row>
    <row r="8526" spans="1:6">
      <c r="A8526">
        <v>4899</v>
      </c>
      <c r="B8526">
        <v>14</v>
      </c>
      <c r="C8526" t="s">
        <v>64</v>
      </c>
      <c r="D8526" t="s">
        <v>91</v>
      </c>
      <c r="E8526">
        <v>5400</v>
      </c>
      <c r="F8526">
        <v>2</v>
      </c>
    </row>
    <row r="8527" spans="1:6">
      <c r="A8527">
        <v>4899</v>
      </c>
      <c r="B8527">
        <v>14</v>
      </c>
      <c r="C8527" t="s">
        <v>64</v>
      </c>
      <c r="D8527" t="s">
        <v>91</v>
      </c>
      <c r="E8527">
        <v>216</v>
      </c>
      <c r="F8527">
        <v>2</v>
      </c>
    </row>
    <row r="8528" spans="1:6">
      <c r="A8528">
        <v>4899</v>
      </c>
      <c r="B8528">
        <v>14</v>
      </c>
      <c r="C8528" t="s">
        <v>64</v>
      </c>
      <c r="D8528" t="s">
        <v>91</v>
      </c>
      <c r="E8528">
        <v>4169</v>
      </c>
      <c r="F8528">
        <v>2</v>
      </c>
    </row>
    <row r="8529" spans="1:6">
      <c r="A8529">
        <v>4899</v>
      </c>
      <c r="B8529">
        <v>14</v>
      </c>
      <c r="C8529" t="s">
        <v>64</v>
      </c>
      <c r="D8529" t="s">
        <v>91</v>
      </c>
      <c r="E8529">
        <v>3714</v>
      </c>
      <c r="F8529">
        <v>2</v>
      </c>
    </row>
    <row r="8530" spans="1:6">
      <c r="A8530">
        <v>4899</v>
      </c>
      <c r="B8530">
        <v>14</v>
      </c>
      <c r="C8530" t="s">
        <v>64</v>
      </c>
      <c r="D8530" t="s">
        <v>91</v>
      </c>
      <c r="E8530">
        <v>2622</v>
      </c>
      <c r="F8530">
        <v>2</v>
      </c>
    </row>
    <row r="8531" spans="1:6">
      <c r="A8531">
        <v>4899</v>
      </c>
      <c r="B8531">
        <v>14</v>
      </c>
      <c r="C8531" t="s">
        <v>64</v>
      </c>
      <c r="D8531" t="s">
        <v>91</v>
      </c>
      <c r="E8531">
        <v>4289</v>
      </c>
      <c r="F8531">
        <v>2</v>
      </c>
    </row>
    <row r="8532" spans="1:6">
      <c r="A8532">
        <v>4899</v>
      </c>
      <c r="B8532">
        <v>14</v>
      </c>
      <c r="C8532" t="s">
        <v>64</v>
      </c>
      <c r="D8532" t="s">
        <v>91</v>
      </c>
      <c r="E8532">
        <v>4653</v>
      </c>
      <c r="F8532">
        <v>2</v>
      </c>
    </row>
    <row r="8533" spans="1:6">
      <c r="A8533">
        <v>4899</v>
      </c>
      <c r="B8533">
        <v>14</v>
      </c>
      <c r="C8533" t="s">
        <v>64</v>
      </c>
      <c r="D8533" t="s">
        <v>91</v>
      </c>
      <c r="E8533">
        <v>5476</v>
      </c>
      <c r="F8533">
        <v>2</v>
      </c>
    </row>
    <row r="8534" spans="1:6">
      <c r="A8534">
        <v>4899</v>
      </c>
      <c r="B8534">
        <v>14</v>
      </c>
      <c r="C8534" t="s">
        <v>64</v>
      </c>
      <c r="D8534" t="s">
        <v>91</v>
      </c>
      <c r="E8534">
        <v>2063</v>
      </c>
      <c r="F8534">
        <v>2</v>
      </c>
    </row>
    <row r="8535" spans="1:6">
      <c r="A8535">
        <v>4899</v>
      </c>
      <c r="B8535">
        <v>14</v>
      </c>
      <c r="C8535" t="s">
        <v>64</v>
      </c>
      <c r="D8535" t="s">
        <v>91</v>
      </c>
      <c r="E8535">
        <v>1232</v>
      </c>
      <c r="F8535">
        <v>1</v>
      </c>
    </row>
    <row r="8536" spans="1:6">
      <c r="A8536">
        <v>4899</v>
      </c>
      <c r="B8536">
        <v>14</v>
      </c>
      <c r="C8536" t="s">
        <v>64</v>
      </c>
      <c r="D8536" t="s">
        <v>91</v>
      </c>
      <c r="E8536">
        <v>4973</v>
      </c>
      <c r="F8536">
        <v>1</v>
      </c>
    </row>
    <row r="8537" spans="1:6">
      <c r="A8537">
        <v>4899</v>
      </c>
      <c r="B8537">
        <v>14</v>
      </c>
      <c r="C8537" t="s">
        <v>64</v>
      </c>
      <c r="D8537" t="s">
        <v>91</v>
      </c>
      <c r="E8537">
        <v>2213</v>
      </c>
      <c r="F8537">
        <v>1</v>
      </c>
    </row>
    <row r="8538" spans="1:6">
      <c r="A8538">
        <v>4899</v>
      </c>
      <c r="B8538">
        <v>14</v>
      </c>
      <c r="C8538" t="s">
        <v>64</v>
      </c>
      <c r="D8538" t="s">
        <v>91</v>
      </c>
      <c r="E8538">
        <v>2989</v>
      </c>
      <c r="F8538">
        <v>1</v>
      </c>
    </row>
    <row r="8539" spans="1:6">
      <c r="A8539">
        <v>4899</v>
      </c>
      <c r="B8539">
        <v>14</v>
      </c>
      <c r="C8539" t="s">
        <v>64</v>
      </c>
      <c r="D8539" t="s">
        <v>91</v>
      </c>
      <c r="E8539">
        <v>5327</v>
      </c>
      <c r="F8539">
        <v>1</v>
      </c>
    </row>
    <row r="8540" spans="1:6">
      <c r="A8540">
        <v>4899</v>
      </c>
      <c r="B8540">
        <v>14</v>
      </c>
      <c r="C8540" t="s">
        <v>64</v>
      </c>
      <c r="D8540" t="s">
        <v>91</v>
      </c>
      <c r="E8540">
        <v>5685</v>
      </c>
      <c r="F8540">
        <v>1</v>
      </c>
    </row>
    <row r="8541" spans="1:6">
      <c r="A8541">
        <v>4899</v>
      </c>
      <c r="B8541">
        <v>14</v>
      </c>
      <c r="C8541" t="s">
        <v>64</v>
      </c>
      <c r="D8541" t="s">
        <v>91</v>
      </c>
      <c r="E8541">
        <v>2676</v>
      </c>
      <c r="F8541">
        <v>1</v>
      </c>
    </row>
    <row r="8542" spans="1:6">
      <c r="A8542">
        <v>4899</v>
      </c>
      <c r="B8542">
        <v>14</v>
      </c>
      <c r="C8542" t="s">
        <v>64</v>
      </c>
      <c r="D8542" t="s">
        <v>91</v>
      </c>
      <c r="E8542">
        <v>4315</v>
      </c>
      <c r="F8542">
        <v>1</v>
      </c>
    </row>
    <row r="8543" spans="1:6">
      <c r="A8543">
        <v>4899</v>
      </c>
      <c r="B8543">
        <v>14</v>
      </c>
      <c r="C8543" t="s">
        <v>64</v>
      </c>
      <c r="D8543" t="s">
        <v>91</v>
      </c>
      <c r="E8543">
        <v>1221</v>
      </c>
      <c r="F8543">
        <v>1</v>
      </c>
    </row>
    <row r="8544" spans="1:6">
      <c r="A8544">
        <v>4899</v>
      </c>
      <c r="B8544">
        <v>14</v>
      </c>
      <c r="C8544" t="s">
        <v>64</v>
      </c>
      <c r="D8544" t="s">
        <v>91</v>
      </c>
      <c r="E8544">
        <v>2275</v>
      </c>
      <c r="F8544">
        <v>1</v>
      </c>
    </row>
    <row r="8545" spans="1:6">
      <c r="A8545">
        <v>4899</v>
      </c>
      <c r="B8545">
        <v>14</v>
      </c>
      <c r="C8545" t="s">
        <v>64</v>
      </c>
      <c r="D8545" t="s">
        <v>91</v>
      </c>
      <c r="E8545">
        <v>3370</v>
      </c>
      <c r="F8545">
        <v>1</v>
      </c>
    </row>
    <row r="8546" spans="1:6">
      <c r="A8546">
        <v>4899</v>
      </c>
      <c r="B8546">
        <v>14</v>
      </c>
      <c r="C8546" t="s">
        <v>64</v>
      </c>
      <c r="D8546" t="s">
        <v>91</v>
      </c>
      <c r="E8546">
        <v>5005</v>
      </c>
      <c r="F8546">
        <v>1</v>
      </c>
    </row>
    <row r="8547" spans="1:6">
      <c r="A8547">
        <v>4899</v>
      </c>
      <c r="B8547">
        <v>14</v>
      </c>
      <c r="C8547" t="s">
        <v>64</v>
      </c>
      <c r="D8547" t="s">
        <v>91</v>
      </c>
      <c r="E8547">
        <v>336</v>
      </c>
      <c r="F8547">
        <v>1</v>
      </c>
    </row>
    <row r="8548" spans="1:6">
      <c r="A8548">
        <v>4899</v>
      </c>
      <c r="B8548">
        <v>14</v>
      </c>
      <c r="C8548" t="s">
        <v>64</v>
      </c>
      <c r="D8548" t="s">
        <v>91</v>
      </c>
      <c r="E8548">
        <v>2616</v>
      </c>
      <c r="F8548">
        <v>1</v>
      </c>
    </row>
    <row r="8549" spans="1:6">
      <c r="A8549">
        <v>4899</v>
      </c>
      <c r="B8549">
        <v>14</v>
      </c>
      <c r="C8549" t="s">
        <v>64</v>
      </c>
      <c r="D8549" t="s">
        <v>91</v>
      </c>
      <c r="E8549">
        <v>5837</v>
      </c>
      <c r="F8549">
        <v>1</v>
      </c>
    </row>
    <row r="8550" spans="1:6">
      <c r="A8550">
        <v>4899</v>
      </c>
      <c r="B8550">
        <v>14</v>
      </c>
      <c r="C8550" t="s">
        <v>64</v>
      </c>
      <c r="D8550" t="s">
        <v>91</v>
      </c>
      <c r="E8550">
        <v>3566</v>
      </c>
      <c r="F8550">
        <v>1</v>
      </c>
    </row>
    <row r="8551" spans="1:6">
      <c r="A8551">
        <v>4899</v>
      </c>
      <c r="B8551">
        <v>14</v>
      </c>
      <c r="C8551" t="s">
        <v>64</v>
      </c>
      <c r="D8551" t="s">
        <v>91</v>
      </c>
      <c r="E8551">
        <v>4874</v>
      </c>
      <c r="F8551">
        <v>1</v>
      </c>
    </row>
    <row r="8552" spans="1:6">
      <c r="A8552">
        <v>4899</v>
      </c>
      <c r="B8552">
        <v>14</v>
      </c>
      <c r="C8552" t="s">
        <v>64</v>
      </c>
      <c r="D8552" t="s">
        <v>91</v>
      </c>
      <c r="E8552">
        <v>4868</v>
      </c>
      <c r="F8552">
        <v>1</v>
      </c>
    </row>
    <row r="8553" spans="1:6">
      <c r="A8553">
        <v>4899</v>
      </c>
      <c r="B8553">
        <v>14</v>
      </c>
      <c r="C8553" t="s">
        <v>64</v>
      </c>
      <c r="D8553" t="s">
        <v>91</v>
      </c>
      <c r="E8553">
        <v>1073</v>
      </c>
      <c r="F8553">
        <v>1</v>
      </c>
    </row>
    <row r="8554" spans="1:6">
      <c r="A8554">
        <v>4899</v>
      </c>
      <c r="B8554">
        <v>14</v>
      </c>
      <c r="C8554" t="s">
        <v>64</v>
      </c>
      <c r="D8554" t="s">
        <v>91</v>
      </c>
      <c r="E8554">
        <v>4314</v>
      </c>
      <c r="F8554">
        <v>1</v>
      </c>
    </row>
    <row r="8555" spans="1:6">
      <c r="A8555">
        <v>4899</v>
      </c>
      <c r="B8555">
        <v>14</v>
      </c>
      <c r="C8555" t="s">
        <v>64</v>
      </c>
      <c r="D8555" t="s">
        <v>91</v>
      </c>
      <c r="E8555">
        <v>2474</v>
      </c>
      <c r="F8555">
        <v>1</v>
      </c>
    </row>
    <row r="8556" spans="1:6">
      <c r="A8556">
        <v>4899</v>
      </c>
      <c r="B8556">
        <v>14</v>
      </c>
      <c r="C8556" t="s">
        <v>64</v>
      </c>
      <c r="D8556" t="s">
        <v>91</v>
      </c>
      <c r="E8556">
        <v>2012</v>
      </c>
      <c r="F8556">
        <v>1</v>
      </c>
    </row>
    <row r="8557" spans="1:6">
      <c r="A8557">
        <v>4899</v>
      </c>
      <c r="B8557">
        <v>14</v>
      </c>
      <c r="C8557" t="s">
        <v>64</v>
      </c>
      <c r="D8557" t="s">
        <v>91</v>
      </c>
      <c r="E8557">
        <v>4930</v>
      </c>
      <c r="F8557">
        <v>1</v>
      </c>
    </row>
    <row r="8558" spans="1:6">
      <c r="A8558">
        <v>4899</v>
      </c>
      <c r="B8558">
        <v>14</v>
      </c>
      <c r="C8558" t="s">
        <v>64</v>
      </c>
      <c r="D8558" t="s">
        <v>91</v>
      </c>
      <c r="E8558">
        <v>2890</v>
      </c>
      <c r="F8558">
        <v>1</v>
      </c>
    </row>
    <row r="8559" spans="1:6">
      <c r="A8559">
        <v>4899</v>
      </c>
      <c r="B8559">
        <v>14</v>
      </c>
      <c r="C8559" t="s">
        <v>64</v>
      </c>
      <c r="D8559" t="s">
        <v>91</v>
      </c>
      <c r="E8559">
        <v>3075</v>
      </c>
      <c r="F8559">
        <v>1</v>
      </c>
    </row>
    <row r="8560" spans="1:6">
      <c r="A8560">
        <v>4899</v>
      </c>
      <c r="B8560">
        <v>14</v>
      </c>
      <c r="C8560" t="s">
        <v>64</v>
      </c>
      <c r="D8560" t="s">
        <v>91</v>
      </c>
      <c r="E8560">
        <v>2172</v>
      </c>
      <c r="F8560">
        <v>1</v>
      </c>
    </row>
    <row r="8561" spans="1:6">
      <c r="A8561">
        <v>4899</v>
      </c>
      <c r="B8561">
        <v>14</v>
      </c>
      <c r="C8561" t="s">
        <v>64</v>
      </c>
      <c r="D8561" t="s">
        <v>91</v>
      </c>
      <c r="E8561">
        <v>4346</v>
      </c>
      <c r="F8561">
        <v>1</v>
      </c>
    </row>
    <row r="8562" spans="1:6">
      <c r="A8562">
        <v>4899</v>
      </c>
      <c r="B8562">
        <v>14</v>
      </c>
      <c r="C8562" t="s">
        <v>64</v>
      </c>
      <c r="D8562" t="s">
        <v>91</v>
      </c>
      <c r="E8562">
        <v>189</v>
      </c>
      <c r="F8562">
        <v>1</v>
      </c>
    </row>
    <row r="8563" spans="1:6">
      <c r="A8563">
        <v>4899</v>
      </c>
      <c r="B8563">
        <v>14</v>
      </c>
      <c r="C8563" t="s">
        <v>64</v>
      </c>
      <c r="D8563" t="s">
        <v>91</v>
      </c>
      <c r="E8563">
        <v>2249</v>
      </c>
      <c r="F8563">
        <v>1</v>
      </c>
    </row>
    <row r="8564" spans="1:6">
      <c r="A8564">
        <v>4899</v>
      </c>
      <c r="B8564">
        <v>14</v>
      </c>
      <c r="C8564" t="s">
        <v>64</v>
      </c>
      <c r="D8564" t="s">
        <v>91</v>
      </c>
      <c r="E8564">
        <v>4683</v>
      </c>
      <c r="F8564">
        <v>1</v>
      </c>
    </row>
    <row r="8565" spans="1:6">
      <c r="A8565">
        <v>4899</v>
      </c>
      <c r="B8565">
        <v>14</v>
      </c>
      <c r="C8565" t="s">
        <v>64</v>
      </c>
      <c r="D8565" t="s">
        <v>91</v>
      </c>
      <c r="E8565">
        <v>4544</v>
      </c>
      <c r="F8565">
        <v>1</v>
      </c>
    </row>
    <row r="8566" spans="1:6">
      <c r="A8566">
        <v>4899</v>
      </c>
      <c r="B8566">
        <v>14</v>
      </c>
      <c r="C8566" t="s">
        <v>64</v>
      </c>
      <c r="D8566" t="s">
        <v>91</v>
      </c>
      <c r="E8566">
        <v>3768</v>
      </c>
      <c r="F8566">
        <v>1</v>
      </c>
    </row>
    <row r="8567" spans="1:6">
      <c r="A8567">
        <v>4899</v>
      </c>
      <c r="B8567">
        <v>14</v>
      </c>
      <c r="C8567" t="s">
        <v>64</v>
      </c>
      <c r="D8567" t="s">
        <v>91</v>
      </c>
      <c r="E8567">
        <v>5351</v>
      </c>
      <c r="F8567">
        <v>1</v>
      </c>
    </row>
    <row r="8568" spans="1:6">
      <c r="A8568">
        <v>4899</v>
      </c>
      <c r="B8568">
        <v>14</v>
      </c>
      <c r="C8568" t="s">
        <v>64</v>
      </c>
      <c r="D8568" t="s">
        <v>91</v>
      </c>
      <c r="E8568">
        <v>3819</v>
      </c>
      <c r="F8568">
        <v>1</v>
      </c>
    </row>
    <row r="8569" spans="1:6">
      <c r="A8569">
        <v>4899</v>
      </c>
      <c r="B8569">
        <v>14</v>
      </c>
      <c r="C8569" t="s">
        <v>64</v>
      </c>
      <c r="D8569" t="s">
        <v>91</v>
      </c>
      <c r="E8569">
        <v>4736</v>
      </c>
      <c r="F8569">
        <v>1</v>
      </c>
    </row>
    <row r="8570" spans="1:6">
      <c r="A8570">
        <v>4899</v>
      </c>
      <c r="B8570">
        <v>14</v>
      </c>
      <c r="C8570" t="s">
        <v>64</v>
      </c>
      <c r="D8570" t="s">
        <v>91</v>
      </c>
      <c r="E8570">
        <v>3509</v>
      </c>
      <c r="F8570">
        <v>1</v>
      </c>
    </row>
    <row r="8571" spans="1:6">
      <c r="A8571">
        <v>4899</v>
      </c>
      <c r="B8571">
        <v>14</v>
      </c>
      <c r="C8571" t="s">
        <v>64</v>
      </c>
      <c r="D8571" t="s">
        <v>91</v>
      </c>
      <c r="E8571">
        <v>5222</v>
      </c>
      <c r="F8571">
        <v>1</v>
      </c>
    </row>
    <row r="8572" spans="1:6">
      <c r="A8572">
        <v>4899</v>
      </c>
      <c r="B8572">
        <v>14</v>
      </c>
      <c r="C8572" t="s">
        <v>64</v>
      </c>
      <c r="D8572" t="s">
        <v>91</v>
      </c>
      <c r="E8572">
        <v>3583</v>
      </c>
      <c r="F8572">
        <v>1</v>
      </c>
    </row>
    <row r="8573" spans="1:6">
      <c r="A8573">
        <v>4899</v>
      </c>
      <c r="B8573">
        <v>14</v>
      </c>
      <c r="C8573" t="s">
        <v>64</v>
      </c>
      <c r="D8573" t="s">
        <v>91</v>
      </c>
      <c r="E8573">
        <v>2848</v>
      </c>
      <c r="F8573">
        <v>1</v>
      </c>
    </row>
    <row r="8574" spans="1:6">
      <c r="A8574">
        <v>4899</v>
      </c>
      <c r="B8574">
        <v>14</v>
      </c>
      <c r="C8574" t="s">
        <v>64</v>
      </c>
      <c r="D8574" t="s">
        <v>91</v>
      </c>
      <c r="E8574">
        <v>2652</v>
      </c>
      <c r="F8574">
        <v>1</v>
      </c>
    </row>
    <row r="8575" spans="1:6">
      <c r="A8575">
        <v>4899</v>
      </c>
      <c r="B8575">
        <v>14</v>
      </c>
      <c r="C8575" t="s">
        <v>64</v>
      </c>
      <c r="D8575" t="s">
        <v>91</v>
      </c>
      <c r="E8575">
        <v>5671</v>
      </c>
      <c r="F8575">
        <v>1</v>
      </c>
    </row>
    <row r="8576" spans="1:6">
      <c r="A8576">
        <v>4899</v>
      </c>
      <c r="B8576">
        <v>14</v>
      </c>
      <c r="C8576" t="s">
        <v>64</v>
      </c>
      <c r="D8576" t="s">
        <v>91</v>
      </c>
      <c r="E8576">
        <v>5815</v>
      </c>
      <c r="F8576">
        <v>1</v>
      </c>
    </row>
    <row r="8577" spans="1:6">
      <c r="A8577">
        <v>4899</v>
      </c>
      <c r="B8577">
        <v>14</v>
      </c>
      <c r="C8577" t="s">
        <v>64</v>
      </c>
      <c r="D8577" t="s">
        <v>91</v>
      </c>
      <c r="E8577">
        <v>5375</v>
      </c>
      <c r="F8577">
        <v>1</v>
      </c>
    </row>
    <row r="8578" spans="1:6">
      <c r="A8578">
        <v>4899</v>
      </c>
      <c r="B8578">
        <v>14</v>
      </c>
      <c r="C8578" t="s">
        <v>64</v>
      </c>
      <c r="D8578" t="s">
        <v>91</v>
      </c>
      <c r="E8578">
        <v>5527</v>
      </c>
      <c r="F8578">
        <v>1</v>
      </c>
    </row>
    <row r="8579" spans="1:6">
      <c r="A8579">
        <v>4899</v>
      </c>
      <c r="B8579">
        <v>14</v>
      </c>
      <c r="C8579" t="s">
        <v>64</v>
      </c>
      <c r="D8579" t="s">
        <v>91</v>
      </c>
      <c r="E8579">
        <v>5503</v>
      </c>
      <c r="F8579">
        <v>1</v>
      </c>
    </row>
    <row r="8580" spans="1:6">
      <c r="A8580">
        <v>4899</v>
      </c>
      <c r="B8580">
        <v>14</v>
      </c>
      <c r="C8580" t="s">
        <v>64</v>
      </c>
      <c r="D8580" t="s">
        <v>91</v>
      </c>
      <c r="E8580">
        <v>103</v>
      </c>
      <c r="F8580">
        <v>1</v>
      </c>
    </row>
    <row r="8581" spans="1:6">
      <c r="A8581">
        <v>4899</v>
      </c>
      <c r="B8581">
        <v>14</v>
      </c>
      <c r="C8581" t="s">
        <v>64</v>
      </c>
      <c r="D8581" t="s">
        <v>91</v>
      </c>
      <c r="E8581">
        <v>3</v>
      </c>
      <c r="F8581">
        <v>1</v>
      </c>
    </row>
    <row r="8582" spans="1:6">
      <c r="A8582">
        <v>4899</v>
      </c>
      <c r="B8582">
        <v>14</v>
      </c>
      <c r="C8582" t="s">
        <v>64</v>
      </c>
      <c r="D8582" t="s">
        <v>91</v>
      </c>
      <c r="E8582">
        <v>5629</v>
      </c>
      <c r="F8582">
        <v>1</v>
      </c>
    </row>
    <row r="8583" spans="1:6">
      <c r="A8583">
        <v>4899</v>
      </c>
      <c r="B8583">
        <v>14</v>
      </c>
      <c r="C8583" t="s">
        <v>64</v>
      </c>
      <c r="D8583" t="s">
        <v>91</v>
      </c>
      <c r="E8583">
        <v>2727</v>
      </c>
      <c r="F8583">
        <v>1</v>
      </c>
    </row>
    <row r="8584" spans="1:6">
      <c r="A8584">
        <v>4899</v>
      </c>
      <c r="B8584">
        <v>14</v>
      </c>
      <c r="C8584" t="s">
        <v>64</v>
      </c>
      <c r="D8584" t="s">
        <v>91</v>
      </c>
      <c r="E8584">
        <v>1275</v>
      </c>
      <c r="F8584">
        <v>1</v>
      </c>
    </row>
    <row r="8585" spans="1:6">
      <c r="A8585">
        <v>4899</v>
      </c>
      <c r="B8585">
        <v>15</v>
      </c>
      <c r="C8585" t="s">
        <v>64</v>
      </c>
      <c r="D8585" t="s">
        <v>92</v>
      </c>
      <c r="E8585">
        <v>199</v>
      </c>
      <c r="F8585">
        <v>4</v>
      </c>
    </row>
    <row r="8586" spans="1:6">
      <c r="A8586">
        <v>4899</v>
      </c>
      <c r="B8586">
        <v>15</v>
      </c>
      <c r="C8586" t="s">
        <v>64</v>
      </c>
      <c r="D8586" t="s">
        <v>92</v>
      </c>
      <c r="E8586">
        <v>5538</v>
      </c>
      <c r="F8586">
        <v>3</v>
      </c>
    </row>
    <row r="8587" spans="1:6">
      <c r="A8587">
        <v>4899</v>
      </c>
      <c r="B8587">
        <v>15</v>
      </c>
      <c r="C8587" t="s">
        <v>64</v>
      </c>
      <c r="D8587" t="s">
        <v>92</v>
      </c>
      <c r="E8587">
        <v>1275</v>
      </c>
      <c r="F8587">
        <v>3</v>
      </c>
    </row>
    <row r="8588" spans="1:6">
      <c r="A8588">
        <v>4899</v>
      </c>
      <c r="B8588">
        <v>15</v>
      </c>
      <c r="C8588" t="s">
        <v>64</v>
      </c>
      <c r="D8588" t="s">
        <v>92</v>
      </c>
      <c r="E8588">
        <v>4497</v>
      </c>
      <c r="F8588">
        <v>3</v>
      </c>
    </row>
    <row r="8589" spans="1:6">
      <c r="A8589">
        <v>4899</v>
      </c>
      <c r="B8589">
        <v>15</v>
      </c>
      <c r="C8589" t="s">
        <v>64</v>
      </c>
      <c r="D8589" t="s">
        <v>92</v>
      </c>
      <c r="E8589">
        <v>2662</v>
      </c>
      <c r="F8589">
        <v>2</v>
      </c>
    </row>
    <row r="8590" spans="1:6">
      <c r="A8590">
        <v>4899</v>
      </c>
      <c r="B8590">
        <v>15</v>
      </c>
      <c r="C8590" t="s">
        <v>64</v>
      </c>
      <c r="D8590" t="s">
        <v>92</v>
      </c>
      <c r="E8590">
        <v>4695</v>
      </c>
      <c r="F8590">
        <v>2</v>
      </c>
    </row>
    <row r="8591" spans="1:6">
      <c r="A8591">
        <v>4899</v>
      </c>
      <c r="B8591">
        <v>15</v>
      </c>
      <c r="C8591" t="s">
        <v>64</v>
      </c>
      <c r="D8591" t="s">
        <v>92</v>
      </c>
      <c r="E8591">
        <v>3906</v>
      </c>
      <c r="F8591">
        <v>2</v>
      </c>
    </row>
    <row r="8592" spans="1:6">
      <c r="A8592">
        <v>4899</v>
      </c>
      <c r="B8592">
        <v>15</v>
      </c>
      <c r="C8592" t="s">
        <v>64</v>
      </c>
      <c r="D8592" t="s">
        <v>92</v>
      </c>
      <c r="E8592">
        <v>6110</v>
      </c>
      <c r="F8592">
        <v>2</v>
      </c>
    </row>
    <row r="8593" spans="1:6">
      <c r="A8593">
        <v>4899</v>
      </c>
      <c r="B8593">
        <v>15</v>
      </c>
      <c r="C8593" t="s">
        <v>64</v>
      </c>
      <c r="D8593" t="s">
        <v>92</v>
      </c>
      <c r="E8593">
        <v>5118</v>
      </c>
      <c r="F8593">
        <v>2</v>
      </c>
    </row>
    <row r="8594" spans="1:6">
      <c r="A8594">
        <v>4899</v>
      </c>
      <c r="B8594">
        <v>15</v>
      </c>
      <c r="C8594" t="s">
        <v>64</v>
      </c>
      <c r="D8594" t="s">
        <v>92</v>
      </c>
      <c r="E8594">
        <v>2539</v>
      </c>
      <c r="F8594">
        <v>2</v>
      </c>
    </row>
    <row r="8595" spans="1:6">
      <c r="A8595">
        <v>4899</v>
      </c>
      <c r="B8595">
        <v>15</v>
      </c>
      <c r="C8595" t="s">
        <v>64</v>
      </c>
      <c r="D8595" t="s">
        <v>92</v>
      </c>
      <c r="E8595">
        <v>4318</v>
      </c>
      <c r="F8595">
        <v>2</v>
      </c>
    </row>
    <row r="8596" spans="1:6">
      <c r="A8596">
        <v>4899</v>
      </c>
      <c r="B8596">
        <v>15</v>
      </c>
      <c r="C8596" t="s">
        <v>64</v>
      </c>
      <c r="D8596" t="s">
        <v>92</v>
      </c>
      <c r="E8596">
        <v>2518</v>
      </c>
      <c r="F8596">
        <v>2</v>
      </c>
    </row>
    <row r="8597" spans="1:6">
      <c r="A8597">
        <v>4899</v>
      </c>
      <c r="B8597">
        <v>15</v>
      </c>
      <c r="C8597" t="s">
        <v>64</v>
      </c>
      <c r="D8597" t="s">
        <v>92</v>
      </c>
      <c r="E8597">
        <v>2048</v>
      </c>
      <c r="F8597">
        <v>2</v>
      </c>
    </row>
    <row r="8598" spans="1:6">
      <c r="A8598">
        <v>4899</v>
      </c>
      <c r="B8598">
        <v>15</v>
      </c>
      <c r="C8598" t="s">
        <v>64</v>
      </c>
      <c r="D8598" t="s">
        <v>92</v>
      </c>
      <c r="E8598">
        <v>2929</v>
      </c>
      <c r="F8598">
        <v>2</v>
      </c>
    </row>
    <row r="8599" spans="1:6">
      <c r="A8599">
        <v>4899</v>
      </c>
      <c r="B8599">
        <v>15</v>
      </c>
      <c r="C8599" t="s">
        <v>64</v>
      </c>
      <c r="D8599" t="s">
        <v>92</v>
      </c>
      <c r="E8599">
        <v>2024</v>
      </c>
      <c r="F8599">
        <v>2</v>
      </c>
    </row>
    <row r="8600" spans="1:6">
      <c r="A8600">
        <v>4899</v>
      </c>
      <c r="B8600">
        <v>15</v>
      </c>
      <c r="C8600" t="s">
        <v>64</v>
      </c>
      <c r="D8600" t="s">
        <v>92</v>
      </c>
      <c r="E8600">
        <v>5548</v>
      </c>
      <c r="F8600">
        <v>2</v>
      </c>
    </row>
    <row r="8601" spans="1:6">
      <c r="A8601">
        <v>4899</v>
      </c>
      <c r="B8601">
        <v>15</v>
      </c>
      <c r="C8601" t="s">
        <v>64</v>
      </c>
      <c r="D8601" t="s">
        <v>92</v>
      </c>
      <c r="E8601">
        <v>3685</v>
      </c>
      <c r="F8601">
        <v>2</v>
      </c>
    </row>
    <row r="8602" spans="1:6">
      <c r="A8602">
        <v>4899</v>
      </c>
      <c r="B8602">
        <v>15</v>
      </c>
      <c r="C8602" t="s">
        <v>64</v>
      </c>
      <c r="D8602" t="s">
        <v>92</v>
      </c>
      <c r="E8602">
        <v>2407</v>
      </c>
      <c r="F8602">
        <v>2</v>
      </c>
    </row>
    <row r="8603" spans="1:6">
      <c r="A8603">
        <v>4899</v>
      </c>
      <c r="B8603">
        <v>15</v>
      </c>
      <c r="C8603" t="s">
        <v>64</v>
      </c>
      <c r="D8603" t="s">
        <v>92</v>
      </c>
      <c r="E8603">
        <v>4385</v>
      </c>
      <c r="F8603">
        <v>1</v>
      </c>
    </row>
    <row r="8604" spans="1:6">
      <c r="A8604">
        <v>4899</v>
      </c>
      <c r="B8604">
        <v>15</v>
      </c>
      <c r="C8604" t="s">
        <v>64</v>
      </c>
      <c r="D8604" t="s">
        <v>92</v>
      </c>
      <c r="E8604">
        <v>5429</v>
      </c>
      <c r="F8604">
        <v>1</v>
      </c>
    </row>
    <row r="8605" spans="1:6">
      <c r="A8605">
        <v>4899</v>
      </c>
      <c r="B8605">
        <v>15</v>
      </c>
      <c r="C8605" t="s">
        <v>64</v>
      </c>
      <c r="D8605" t="s">
        <v>92</v>
      </c>
      <c r="E8605">
        <v>4343</v>
      </c>
      <c r="F8605">
        <v>1</v>
      </c>
    </row>
    <row r="8606" spans="1:6">
      <c r="A8606">
        <v>4899</v>
      </c>
      <c r="B8606">
        <v>15</v>
      </c>
      <c r="C8606" t="s">
        <v>64</v>
      </c>
      <c r="D8606" t="s">
        <v>92</v>
      </c>
      <c r="E8606">
        <v>4670</v>
      </c>
      <c r="F8606">
        <v>1</v>
      </c>
    </row>
    <row r="8607" spans="1:6">
      <c r="A8607">
        <v>4899</v>
      </c>
      <c r="B8607">
        <v>15</v>
      </c>
      <c r="C8607" t="s">
        <v>64</v>
      </c>
      <c r="D8607" t="s">
        <v>92</v>
      </c>
      <c r="E8607">
        <v>2616</v>
      </c>
      <c r="F8607">
        <v>1</v>
      </c>
    </row>
    <row r="8608" spans="1:6">
      <c r="A8608">
        <v>4899</v>
      </c>
      <c r="B8608">
        <v>15</v>
      </c>
      <c r="C8608" t="s">
        <v>64</v>
      </c>
      <c r="D8608" t="s">
        <v>92</v>
      </c>
      <c r="E8608">
        <v>2265</v>
      </c>
      <c r="F8608">
        <v>1</v>
      </c>
    </row>
    <row r="8609" spans="1:6">
      <c r="A8609">
        <v>4899</v>
      </c>
      <c r="B8609">
        <v>15</v>
      </c>
      <c r="C8609" t="s">
        <v>64</v>
      </c>
      <c r="D8609" t="s">
        <v>92</v>
      </c>
      <c r="E8609">
        <v>5186</v>
      </c>
      <c r="F8609">
        <v>1</v>
      </c>
    </row>
    <row r="8610" spans="1:6">
      <c r="A8610">
        <v>4899</v>
      </c>
      <c r="B8610">
        <v>15</v>
      </c>
      <c r="C8610" t="s">
        <v>64</v>
      </c>
      <c r="D8610" t="s">
        <v>92</v>
      </c>
      <c r="E8610">
        <v>2682</v>
      </c>
      <c r="F8610">
        <v>1</v>
      </c>
    </row>
    <row r="8611" spans="1:6">
      <c r="A8611">
        <v>4899</v>
      </c>
      <c r="B8611">
        <v>15</v>
      </c>
      <c r="C8611" t="s">
        <v>64</v>
      </c>
      <c r="D8611" t="s">
        <v>92</v>
      </c>
      <c r="E8611">
        <v>2117</v>
      </c>
      <c r="F8611">
        <v>1</v>
      </c>
    </row>
    <row r="8612" spans="1:6">
      <c r="A8612">
        <v>4899</v>
      </c>
      <c r="B8612">
        <v>15</v>
      </c>
      <c r="C8612" t="s">
        <v>64</v>
      </c>
      <c r="D8612" t="s">
        <v>92</v>
      </c>
      <c r="E8612">
        <v>2958</v>
      </c>
      <c r="F8612">
        <v>1</v>
      </c>
    </row>
    <row r="8613" spans="1:6">
      <c r="A8613">
        <v>4899</v>
      </c>
      <c r="B8613">
        <v>15</v>
      </c>
      <c r="C8613" t="s">
        <v>64</v>
      </c>
      <c r="D8613" t="s">
        <v>92</v>
      </c>
      <c r="E8613">
        <v>2255</v>
      </c>
      <c r="F8613">
        <v>1</v>
      </c>
    </row>
    <row r="8614" spans="1:6">
      <c r="A8614">
        <v>4899</v>
      </c>
      <c r="B8614">
        <v>15</v>
      </c>
      <c r="C8614" t="s">
        <v>64</v>
      </c>
      <c r="D8614" t="s">
        <v>92</v>
      </c>
      <c r="E8614">
        <v>5242</v>
      </c>
      <c r="F8614">
        <v>1</v>
      </c>
    </row>
    <row r="8615" spans="1:6">
      <c r="A8615">
        <v>4899</v>
      </c>
      <c r="B8615">
        <v>15</v>
      </c>
      <c r="C8615" t="s">
        <v>64</v>
      </c>
      <c r="D8615" t="s">
        <v>92</v>
      </c>
      <c r="E8615">
        <v>2185</v>
      </c>
      <c r="F8615">
        <v>1</v>
      </c>
    </row>
    <row r="8616" spans="1:6">
      <c r="A8616">
        <v>4899</v>
      </c>
      <c r="B8616">
        <v>15</v>
      </c>
      <c r="C8616" t="s">
        <v>64</v>
      </c>
      <c r="D8616" t="s">
        <v>92</v>
      </c>
      <c r="E8616">
        <v>107</v>
      </c>
      <c r="F8616">
        <v>1</v>
      </c>
    </row>
    <row r="8617" spans="1:6">
      <c r="A8617">
        <v>4899</v>
      </c>
      <c r="B8617">
        <v>15</v>
      </c>
      <c r="C8617" t="s">
        <v>64</v>
      </c>
      <c r="D8617" t="s">
        <v>92</v>
      </c>
      <c r="E8617">
        <v>3318</v>
      </c>
      <c r="F8617">
        <v>1</v>
      </c>
    </row>
    <row r="8618" spans="1:6">
      <c r="A8618">
        <v>4899</v>
      </c>
      <c r="B8618">
        <v>15</v>
      </c>
      <c r="C8618" t="s">
        <v>64</v>
      </c>
      <c r="D8618" t="s">
        <v>92</v>
      </c>
      <c r="E8618">
        <v>5384</v>
      </c>
      <c r="F8618">
        <v>1</v>
      </c>
    </row>
    <row r="8619" spans="1:6">
      <c r="A8619">
        <v>4899</v>
      </c>
      <c r="B8619">
        <v>15</v>
      </c>
      <c r="C8619" t="s">
        <v>64</v>
      </c>
      <c r="D8619" t="s">
        <v>92</v>
      </c>
      <c r="E8619">
        <v>4723</v>
      </c>
      <c r="F8619">
        <v>1</v>
      </c>
    </row>
    <row r="8620" spans="1:6">
      <c r="A8620">
        <v>4899</v>
      </c>
      <c r="B8620">
        <v>15</v>
      </c>
      <c r="C8620" t="s">
        <v>64</v>
      </c>
      <c r="D8620" t="s">
        <v>92</v>
      </c>
      <c r="E8620">
        <v>3509</v>
      </c>
      <c r="F8620">
        <v>1</v>
      </c>
    </row>
    <row r="8621" spans="1:6">
      <c r="A8621">
        <v>4899</v>
      </c>
      <c r="B8621">
        <v>15</v>
      </c>
      <c r="C8621" t="s">
        <v>64</v>
      </c>
      <c r="D8621" t="s">
        <v>92</v>
      </c>
      <c r="E8621">
        <v>265</v>
      </c>
      <c r="F8621">
        <v>1</v>
      </c>
    </row>
    <row r="8622" spans="1:6">
      <c r="A8622">
        <v>4899</v>
      </c>
      <c r="B8622">
        <v>15</v>
      </c>
      <c r="C8622" t="s">
        <v>64</v>
      </c>
      <c r="D8622" t="s">
        <v>92</v>
      </c>
      <c r="E8622">
        <v>1175</v>
      </c>
      <c r="F8622">
        <v>1</v>
      </c>
    </row>
    <row r="8623" spans="1:6">
      <c r="A8623">
        <v>4899</v>
      </c>
      <c r="B8623">
        <v>15</v>
      </c>
      <c r="C8623" t="s">
        <v>64</v>
      </c>
      <c r="D8623" t="s">
        <v>92</v>
      </c>
      <c r="E8623">
        <v>3040</v>
      </c>
      <c r="F8623">
        <v>1</v>
      </c>
    </row>
    <row r="8624" spans="1:6">
      <c r="A8624">
        <v>4899</v>
      </c>
      <c r="B8624">
        <v>15</v>
      </c>
      <c r="C8624" t="s">
        <v>64</v>
      </c>
      <c r="D8624" t="s">
        <v>92</v>
      </c>
      <c r="E8624">
        <v>3110</v>
      </c>
      <c r="F8624">
        <v>1</v>
      </c>
    </row>
    <row r="8625" spans="1:6">
      <c r="A8625">
        <v>4899</v>
      </c>
      <c r="B8625">
        <v>15</v>
      </c>
      <c r="C8625" t="s">
        <v>64</v>
      </c>
      <c r="D8625" t="s">
        <v>92</v>
      </c>
      <c r="E8625">
        <v>333</v>
      </c>
      <c r="F8625">
        <v>1</v>
      </c>
    </row>
    <row r="8626" spans="1:6">
      <c r="A8626">
        <v>4899</v>
      </c>
      <c r="B8626">
        <v>15</v>
      </c>
      <c r="C8626" t="s">
        <v>64</v>
      </c>
      <c r="D8626" t="s">
        <v>92</v>
      </c>
      <c r="E8626">
        <v>2353</v>
      </c>
      <c r="F8626">
        <v>1</v>
      </c>
    </row>
    <row r="8627" spans="1:6">
      <c r="A8627">
        <v>4899</v>
      </c>
      <c r="B8627">
        <v>15</v>
      </c>
      <c r="C8627" t="s">
        <v>64</v>
      </c>
      <c r="D8627" t="s">
        <v>92</v>
      </c>
      <c r="E8627">
        <v>5115</v>
      </c>
      <c r="F8627">
        <v>1</v>
      </c>
    </row>
    <row r="8628" spans="1:6">
      <c r="A8628">
        <v>4899</v>
      </c>
      <c r="B8628">
        <v>15</v>
      </c>
      <c r="C8628" t="s">
        <v>64</v>
      </c>
      <c r="D8628" t="s">
        <v>92</v>
      </c>
      <c r="E8628">
        <v>3139</v>
      </c>
      <c r="F8628">
        <v>1</v>
      </c>
    </row>
    <row r="8629" spans="1:6">
      <c r="A8629">
        <v>4899</v>
      </c>
      <c r="B8629">
        <v>15</v>
      </c>
      <c r="C8629" t="s">
        <v>64</v>
      </c>
      <c r="D8629" t="s">
        <v>92</v>
      </c>
      <c r="E8629">
        <v>3324</v>
      </c>
      <c r="F8629">
        <v>1</v>
      </c>
    </row>
    <row r="8630" spans="1:6">
      <c r="A8630">
        <v>4899</v>
      </c>
      <c r="B8630">
        <v>15</v>
      </c>
      <c r="C8630" t="s">
        <v>64</v>
      </c>
      <c r="D8630" t="s">
        <v>92</v>
      </c>
      <c r="E8630">
        <v>2520</v>
      </c>
      <c r="F8630">
        <v>1</v>
      </c>
    </row>
    <row r="8631" spans="1:6">
      <c r="A8631">
        <v>4899</v>
      </c>
      <c r="B8631">
        <v>15</v>
      </c>
      <c r="C8631" t="s">
        <v>64</v>
      </c>
      <c r="D8631" t="s">
        <v>92</v>
      </c>
      <c r="E8631">
        <v>2882</v>
      </c>
      <c r="F8631">
        <v>1</v>
      </c>
    </row>
    <row r="8632" spans="1:6">
      <c r="A8632">
        <v>4899</v>
      </c>
      <c r="B8632">
        <v>15</v>
      </c>
      <c r="C8632" t="s">
        <v>64</v>
      </c>
      <c r="D8632" t="s">
        <v>92</v>
      </c>
      <c r="E8632">
        <v>3020</v>
      </c>
      <c r="F8632">
        <v>1</v>
      </c>
    </row>
    <row r="8633" spans="1:6">
      <c r="A8633">
        <v>4899</v>
      </c>
      <c r="B8633">
        <v>15</v>
      </c>
      <c r="C8633" t="s">
        <v>64</v>
      </c>
      <c r="D8633" t="s">
        <v>92</v>
      </c>
      <c r="E8633">
        <v>112</v>
      </c>
      <c r="F8633">
        <v>1</v>
      </c>
    </row>
    <row r="8634" spans="1:6">
      <c r="A8634">
        <v>4899</v>
      </c>
      <c r="B8634">
        <v>15</v>
      </c>
      <c r="C8634" t="s">
        <v>64</v>
      </c>
      <c r="D8634" t="s">
        <v>92</v>
      </c>
      <c r="E8634">
        <v>5076</v>
      </c>
      <c r="F8634">
        <v>1</v>
      </c>
    </row>
    <row r="8635" spans="1:6">
      <c r="A8635">
        <v>4899</v>
      </c>
      <c r="B8635">
        <v>15</v>
      </c>
      <c r="C8635" t="s">
        <v>64</v>
      </c>
      <c r="D8635" t="s">
        <v>92</v>
      </c>
      <c r="E8635">
        <v>5818</v>
      </c>
      <c r="F8635">
        <v>1</v>
      </c>
    </row>
    <row r="8636" spans="1:6">
      <c r="A8636">
        <v>4899</v>
      </c>
      <c r="B8636">
        <v>15</v>
      </c>
      <c r="C8636" t="s">
        <v>64</v>
      </c>
      <c r="D8636" t="s">
        <v>92</v>
      </c>
      <c r="E8636">
        <v>16</v>
      </c>
      <c r="F8636">
        <v>1</v>
      </c>
    </row>
    <row r="8637" spans="1:6">
      <c r="A8637">
        <v>4899</v>
      </c>
      <c r="B8637">
        <v>15</v>
      </c>
      <c r="C8637" t="s">
        <v>64</v>
      </c>
      <c r="D8637" t="s">
        <v>92</v>
      </c>
      <c r="E8637">
        <v>5037</v>
      </c>
      <c r="F8637">
        <v>1</v>
      </c>
    </row>
    <row r="8638" spans="1:6">
      <c r="A8638">
        <v>4899</v>
      </c>
      <c r="B8638">
        <v>15</v>
      </c>
      <c r="C8638" t="s">
        <v>64</v>
      </c>
      <c r="D8638" t="s">
        <v>92</v>
      </c>
      <c r="E8638">
        <v>2542</v>
      </c>
      <c r="F8638">
        <v>1</v>
      </c>
    </row>
    <row r="8639" spans="1:6">
      <c r="A8639">
        <v>4899</v>
      </c>
      <c r="B8639">
        <v>15</v>
      </c>
      <c r="C8639" t="s">
        <v>64</v>
      </c>
      <c r="D8639" t="s">
        <v>92</v>
      </c>
      <c r="E8639">
        <v>1230</v>
      </c>
      <c r="F8639">
        <v>1</v>
      </c>
    </row>
    <row r="8640" spans="1:6">
      <c r="A8640">
        <v>4899</v>
      </c>
      <c r="B8640">
        <v>15</v>
      </c>
      <c r="C8640" t="s">
        <v>64</v>
      </c>
      <c r="D8640" t="s">
        <v>92</v>
      </c>
      <c r="E8640">
        <v>6016</v>
      </c>
      <c r="F8640">
        <v>1</v>
      </c>
    </row>
    <row r="8641" spans="1:6">
      <c r="A8641">
        <v>4899</v>
      </c>
      <c r="B8641">
        <v>15</v>
      </c>
      <c r="C8641" t="s">
        <v>64</v>
      </c>
      <c r="D8641" t="s">
        <v>92</v>
      </c>
      <c r="E8641">
        <v>3388</v>
      </c>
      <c r="F8641">
        <v>1</v>
      </c>
    </row>
    <row r="8642" spans="1:6">
      <c r="A8642">
        <v>4899</v>
      </c>
      <c r="B8642">
        <v>16</v>
      </c>
      <c r="C8642" t="s">
        <v>64</v>
      </c>
      <c r="D8642" t="s">
        <v>92</v>
      </c>
      <c r="E8642">
        <v>3741</v>
      </c>
      <c r="F8642">
        <v>3</v>
      </c>
    </row>
    <row r="8643" spans="1:6">
      <c r="A8643">
        <v>4899</v>
      </c>
      <c r="B8643">
        <v>16</v>
      </c>
      <c r="C8643" t="s">
        <v>64</v>
      </c>
      <c r="D8643" t="s">
        <v>92</v>
      </c>
      <c r="E8643">
        <v>5131</v>
      </c>
      <c r="F8643">
        <v>3</v>
      </c>
    </row>
    <row r="8644" spans="1:6">
      <c r="A8644">
        <v>4899</v>
      </c>
      <c r="B8644">
        <v>16</v>
      </c>
      <c r="C8644" t="s">
        <v>64</v>
      </c>
      <c r="D8644" t="s">
        <v>92</v>
      </c>
      <c r="E8644">
        <v>3528</v>
      </c>
      <c r="F8644">
        <v>3</v>
      </c>
    </row>
    <row r="8645" spans="1:6">
      <c r="A8645">
        <v>4899</v>
      </c>
      <c r="B8645">
        <v>16</v>
      </c>
      <c r="C8645" t="s">
        <v>64</v>
      </c>
      <c r="D8645" t="s">
        <v>92</v>
      </c>
      <c r="E8645">
        <v>3755</v>
      </c>
      <c r="F8645">
        <v>3</v>
      </c>
    </row>
    <row r="8646" spans="1:6">
      <c r="A8646">
        <v>4899</v>
      </c>
      <c r="B8646">
        <v>16</v>
      </c>
      <c r="C8646" t="s">
        <v>64</v>
      </c>
      <c r="D8646" t="s">
        <v>92</v>
      </c>
      <c r="E8646">
        <v>5435</v>
      </c>
      <c r="F8646">
        <v>2</v>
      </c>
    </row>
    <row r="8647" spans="1:6">
      <c r="A8647">
        <v>4899</v>
      </c>
      <c r="B8647">
        <v>16</v>
      </c>
      <c r="C8647" t="s">
        <v>64</v>
      </c>
      <c r="D8647" t="s">
        <v>92</v>
      </c>
      <c r="E8647">
        <v>2053</v>
      </c>
      <c r="F8647">
        <v>2</v>
      </c>
    </row>
    <row r="8648" spans="1:6">
      <c r="A8648">
        <v>4899</v>
      </c>
      <c r="B8648">
        <v>16</v>
      </c>
      <c r="C8648" t="s">
        <v>64</v>
      </c>
      <c r="D8648" t="s">
        <v>92</v>
      </c>
      <c r="E8648">
        <v>3604</v>
      </c>
      <c r="F8648">
        <v>2</v>
      </c>
    </row>
    <row r="8649" spans="1:6">
      <c r="A8649">
        <v>4899</v>
      </c>
      <c r="B8649">
        <v>16</v>
      </c>
      <c r="C8649" t="s">
        <v>64</v>
      </c>
      <c r="D8649" t="s">
        <v>92</v>
      </c>
      <c r="E8649">
        <v>3336</v>
      </c>
      <c r="F8649">
        <v>2</v>
      </c>
    </row>
    <row r="8650" spans="1:6">
      <c r="A8650">
        <v>4899</v>
      </c>
      <c r="B8650">
        <v>16</v>
      </c>
      <c r="C8650" t="s">
        <v>64</v>
      </c>
      <c r="D8650" t="s">
        <v>92</v>
      </c>
      <c r="E8650">
        <v>5274</v>
      </c>
      <c r="F8650">
        <v>2</v>
      </c>
    </row>
    <row r="8651" spans="1:6">
      <c r="A8651">
        <v>4899</v>
      </c>
      <c r="B8651">
        <v>16</v>
      </c>
      <c r="C8651" t="s">
        <v>64</v>
      </c>
      <c r="D8651" t="s">
        <v>92</v>
      </c>
      <c r="E8651">
        <v>1270</v>
      </c>
      <c r="F8651">
        <v>2</v>
      </c>
    </row>
    <row r="8652" spans="1:6">
      <c r="A8652">
        <v>4899</v>
      </c>
      <c r="B8652">
        <v>16</v>
      </c>
      <c r="C8652" t="s">
        <v>64</v>
      </c>
      <c r="D8652" t="s">
        <v>92</v>
      </c>
      <c r="E8652">
        <v>43</v>
      </c>
      <c r="F8652">
        <v>2</v>
      </c>
    </row>
    <row r="8653" spans="1:6">
      <c r="A8653">
        <v>4899</v>
      </c>
      <c r="B8653">
        <v>16</v>
      </c>
      <c r="C8653" t="s">
        <v>64</v>
      </c>
      <c r="D8653" t="s">
        <v>92</v>
      </c>
      <c r="E8653">
        <v>5073</v>
      </c>
      <c r="F8653">
        <v>2</v>
      </c>
    </row>
    <row r="8654" spans="1:6">
      <c r="A8654">
        <v>4899</v>
      </c>
      <c r="B8654">
        <v>16</v>
      </c>
      <c r="C8654" t="s">
        <v>64</v>
      </c>
      <c r="D8654" t="s">
        <v>92</v>
      </c>
      <c r="E8654">
        <v>1026</v>
      </c>
      <c r="F8654">
        <v>2</v>
      </c>
    </row>
    <row r="8655" spans="1:6">
      <c r="A8655">
        <v>4899</v>
      </c>
      <c r="B8655">
        <v>16</v>
      </c>
      <c r="C8655" t="s">
        <v>64</v>
      </c>
      <c r="D8655" t="s">
        <v>92</v>
      </c>
      <c r="E8655">
        <v>44</v>
      </c>
      <c r="F8655">
        <v>2</v>
      </c>
    </row>
    <row r="8656" spans="1:6">
      <c r="A8656">
        <v>4899</v>
      </c>
      <c r="B8656">
        <v>16</v>
      </c>
      <c r="C8656" t="s">
        <v>64</v>
      </c>
      <c r="D8656" t="s">
        <v>92</v>
      </c>
      <c r="E8656">
        <v>27</v>
      </c>
      <c r="F8656">
        <v>2</v>
      </c>
    </row>
    <row r="8657" spans="1:6">
      <c r="A8657">
        <v>4899</v>
      </c>
      <c r="B8657">
        <v>16</v>
      </c>
      <c r="C8657" t="s">
        <v>64</v>
      </c>
      <c r="D8657" t="s">
        <v>92</v>
      </c>
      <c r="E8657">
        <v>2045</v>
      </c>
      <c r="F8657">
        <v>2</v>
      </c>
    </row>
    <row r="8658" spans="1:6">
      <c r="A8658">
        <v>4899</v>
      </c>
      <c r="B8658">
        <v>16</v>
      </c>
      <c r="C8658" t="s">
        <v>64</v>
      </c>
      <c r="D8658" t="s">
        <v>92</v>
      </c>
      <c r="E8658">
        <v>1165</v>
      </c>
      <c r="F8658">
        <v>2</v>
      </c>
    </row>
    <row r="8659" spans="1:6">
      <c r="A8659">
        <v>4899</v>
      </c>
      <c r="B8659">
        <v>16</v>
      </c>
      <c r="C8659" t="s">
        <v>64</v>
      </c>
      <c r="D8659" t="s">
        <v>92</v>
      </c>
      <c r="E8659">
        <v>4788</v>
      </c>
      <c r="F8659">
        <v>1</v>
      </c>
    </row>
    <row r="8660" spans="1:6">
      <c r="A8660">
        <v>4899</v>
      </c>
      <c r="B8660">
        <v>16</v>
      </c>
      <c r="C8660" t="s">
        <v>64</v>
      </c>
      <c r="D8660" t="s">
        <v>92</v>
      </c>
      <c r="E8660">
        <v>4194</v>
      </c>
      <c r="F8660">
        <v>1</v>
      </c>
    </row>
    <row r="8661" spans="1:6">
      <c r="A8661">
        <v>4899</v>
      </c>
      <c r="B8661">
        <v>16</v>
      </c>
      <c r="C8661" t="s">
        <v>64</v>
      </c>
      <c r="D8661" t="s">
        <v>92</v>
      </c>
      <c r="E8661">
        <v>5425</v>
      </c>
      <c r="F8661">
        <v>1</v>
      </c>
    </row>
    <row r="8662" spans="1:6">
      <c r="A8662">
        <v>4899</v>
      </c>
      <c r="B8662">
        <v>16</v>
      </c>
      <c r="C8662" t="s">
        <v>64</v>
      </c>
      <c r="D8662" t="s">
        <v>92</v>
      </c>
      <c r="E8662">
        <v>5956</v>
      </c>
      <c r="F8662">
        <v>1</v>
      </c>
    </row>
    <row r="8663" spans="1:6">
      <c r="A8663">
        <v>4899</v>
      </c>
      <c r="B8663">
        <v>16</v>
      </c>
      <c r="C8663" t="s">
        <v>64</v>
      </c>
      <c r="D8663" t="s">
        <v>92</v>
      </c>
      <c r="E8663">
        <v>5599</v>
      </c>
      <c r="F8663">
        <v>1</v>
      </c>
    </row>
    <row r="8664" spans="1:6">
      <c r="A8664">
        <v>4899</v>
      </c>
      <c r="B8664">
        <v>16</v>
      </c>
      <c r="C8664" t="s">
        <v>64</v>
      </c>
      <c r="D8664" t="s">
        <v>92</v>
      </c>
      <c r="E8664">
        <v>2042</v>
      </c>
      <c r="F8664">
        <v>1</v>
      </c>
    </row>
    <row r="8665" spans="1:6">
      <c r="A8665">
        <v>4899</v>
      </c>
      <c r="B8665">
        <v>16</v>
      </c>
      <c r="C8665" t="s">
        <v>64</v>
      </c>
      <c r="D8665" t="s">
        <v>92</v>
      </c>
      <c r="E8665">
        <v>6096</v>
      </c>
      <c r="F8665">
        <v>1</v>
      </c>
    </row>
    <row r="8666" spans="1:6">
      <c r="A8666">
        <v>4899</v>
      </c>
      <c r="B8666">
        <v>16</v>
      </c>
      <c r="C8666" t="s">
        <v>64</v>
      </c>
      <c r="D8666" t="s">
        <v>92</v>
      </c>
      <c r="E8666">
        <v>4519</v>
      </c>
      <c r="F8666">
        <v>1</v>
      </c>
    </row>
    <row r="8667" spans="1:6">
      <c r="A8667">
        <v>4899</v>
      </c>
      <c r="B8667">
        <v>16</v>
      </c>
      <c r="C8667" t="s">
        <v>64</v>
      </c>
      <c r="D8667" t="s">
        <v>92</v>
      </c>
      <c r="E8667">
        <v>4956</v>
      </c>
      <c r="F8667">
        <v>1</v>
      </c>
    </row>
    <row r="8668" spans="1:6">
      <c r="A8668">
        <v>4899</v>
      </c>
      <c r="B8668">
        <v>16</v>
      </c>
      <c r="C8668" t="s">
        <v>64</v>
      </c>
      <c r="D8668" t="s">
        <v>92</v>
      </c>
      <c r="E8668">
        <v>375</v>
      </c>
      <c r="F8668">
        <v>1</v>
      </c>
    </row>
    <row r="8669" spans="1:6">
      <c r="A8669">
        <v>4899</v>
      </c>
      <c r="B8669">
        <v>16</v>
      </c>
      <c r="C8669" t="s">
        <v>64</v>
      </c>
      <c r="D8669" t="s">
        <v>92</v>
      </c>
      <c r="E8669">
        <v>2048</v>
      </c>
      <c r="F8669">
        <v>1</v>
      </c>
    </row>
    <row r="8670" spans="1:6">
      <c r="A8670">
        <v>4899</v>
      </c>
      <c r="B8670">
        <v>16</v>
      </c>
      <c r="C8670" t="s">
        <v>64</v>
      </c>
      <c r="D8670" t="s">
        <v>92</v>
      </c>
      <c r="E8670">
        <v>2137</v>
      </c>
      <c r="F8670">
        <v>1</v>
      </c>
    </row>
    <row r="8671" spans="1:6">
      <c r="A8671">
        <v>4899</v>
      </c>
      <c r="B8671">
        <v>16</v>
      </c>
      <c r="C8671" t="s">
        <v>64</v>
      </c>
      <c r="D8671" t="s">
        <v>92</v>
      </c>
      <c r="E8671">
        <v>3440</v>
      </c>
      <c r="F8671">
        <v>1</v>
      </c>
    </row>
    <row r="8672" spans="1:6">
      <c r="A8672">
        <v>4899</v>
      </c>
      <c r="B8672">
        <v>16</v>
      </c>
      <c r="C8672" t="s">
        <v>64</v>
      </c>
      <c r="D8672" t="s">
        <v>92</v>
      </c>
      <c r="E8672">
        <v>5548</v>
      </c>
      <c r="F8672">
        <v>1</v>
      </c>
    </row>
    <row r="8673" spans="1:6">
      <c r="A8673">
        <v>4899</v>
      </c>
      <c r="B8673">
        <v>16</v>
      </c>
      <c r="C8673" t="s">
        <v>64</v>
      </c>
      <c r="D8673" t="s">
        <v>92</v>
      </c>
      <c r="E8673">
        <v>5022</v>
      </c>
      <c r="F8673">
        <v>1</v>
      </c>
    </row>
    <row r="8674" spans="1:6">
      <c r="A8674">
        <v>4899</v>
      </c>
      <c r="B8674">
        <v>16</v>
      </c>
      <c r="C8674" t="s">
        <v>64</v>
      </c>
      <c r="D8674" t="s">
        <v>92</v>
      </c>
      <c r="E8674">
        <v>2539</v>
      </c>
      <c r="F8674">
        <v>1</v>
      </c>
    </row>
    <row r="8675" spans="1:6">
      <c r="A8675">
        <v>4899</v>
      </c>
      <c r="B8675">
        <v>16</v>
      </c>
      <c r="C8675" t="s">
        <v>64</v>
      </c>
      <c r="D8675" t="s">
        <v>92</v>
      </c>
      <c r="E8675">
        <v>2872</v>
      </c>
      <c r="F8675">
        <v>1</v>
      </c>
    </row>
    <row r="8676" spans="1:6">
      <c r="A8676">
        <v>4899</v>
      </c>
      <c r="B8676">
        <v>16</v>
      </c>
      <c r="C8676" t="s">
        <v>64</v>
      </c>
      <c r="D8676" t="s">
        <v>92</v>
      </c>
      <c r="E8676">
        <v>4648</v>
      </c>
      <c r="F8676">
        <v>1</v>
      </c>
    </row>
    <row r="8677" spans="1:6">
      <c r="A8677">
        <v>4899</v>
      </c>
      <c r="B8677">
        <v>16</v>
      </c>
      <c r="C8677" t="s">
        <v>64</v>
      </c>
      <c r="D8677" t="s">
        <v>92</v>
      </c>
      <c r="E8677">
        <v>3365</v>
      </c>
      <c r="F8677">
        <v>1</v>
      </c>
    </row>
    <row r="8678" spans="1:6">
      <c r="A8678">
        <v>4899</v>
      </c>
      <c r="B8678">
        <v>16</v>
      </c>
      <c r="C8678" t="s">
        <v>64</v>
      </c>
      <c r="D8678" t="s">
        <v>92</v>
      </c>
      <c r="E8678">
        <v>3750</v>
      </c>
      <c r="F8678">
        <v>1</v>
      </c>
    </row>
    <row r="8679" spans="1:6">
      <c r="A8679">
        <v>4899</v>
      </c>
      <c r="B8679">
        <v>16</v>
      </c>
      <c r="C8679" t="s">
        <v>64</v>
      </c>
      <c r="D8679" t="s">
        <v>92</v>
      </c>
      <c r="E8679">
        <v>5538</v>
      </c>
      <c r="F8679">
        <v>1</v>
      </c>
    </row>
    <row r="8680" spans="1:6">
      <c r="A8680">
        <v>4899</v>
      </c>
      <c r="B8680">
        <v>16</v>
      </c>
      <c r="C8680" t="s">
        <v>64</v>
      </c>
      <c r="D8680" t="s">
        <v>92</v>
      </c>
      <c r="E8680">
        <v>4747</v>
      </c>
      <c r="F8680">
        <v>1</v>
      </c>
    </row>
    <row r="8681" spans="1:6">
      <c r="A8681">
        <v>4899</v>
      </c>
      <c r="B8681">
        <v>16</v>
      </c>
      <c r="C8681" t="s">
        <v>64</v>
      </c>
      <c r="D8681" t="s">
        <v>92</v>
      </c>
      <c r="E8681">
        <v>5852</v>
      </c>
      <c r="F8681">
        <v>1</v>
      </c>
    </row>
    <row r="8682" spans="1:6">
      <c r="A8682">
        <v>4899</v>
      </c>
      <c r="B8682">
        <v>16</v>
      </c>
      <c r="C8682" t="s">
        <v>64</v>
      </c>
      <c r="D8682" t="s">
        <v>92</v>
      </c>
      <c r="E8682">
        <v>5899</v>
      </c>
      <c r="F8682">
        <v>1</v>
      </c>
    </row>
    <row r="8683" spans="1:6">
      <c r="A8683">
        <v>4899</v>
      </c>
      <c r="B8683">
        <v>16</v>
      </c>
      <c r="C8683" t="s">
        <v>64</v>
      </c>
      <c r="D8683" t="s">
        <v>92</v>
      </c>
      <c r="E8683">
        <v>5057</v>
      </c>
      <c r="F8683">
        <v>1</v>
      </c>
    </row>
    <row r="8684" spans="1:6">
      <c r="A8684">
        <v>4899</v>
      </c>
      <c r="B8684">
        <v>16</v>
      </c>
      <c r="C8684" t="s">
        <v>64</v>
      </c>
      <c r="D8684" t="s">
        <v>92</v>
      </c>
      <c r="E8684">
        <v>3907</v>
      </c>
      <c r="F8684">
        <v>1</v>
      </c>
    </row>
    <row r="8685" spans="1:6">
      <c r="A8685">
        <v>4899</v>
      </c>
      <c r="B8685">
        <v>16</v>
      </c>
      <c r="C8685" t="s">
        <v>64</v>
      </c>
      <c r="D8685" t="s">
        <v>92</v>
      </c>
      <c r="E8685">
        <v>2392</v>
      </c>
      <c r="F8685">
        <v>1</v>
      </c>
    </row>
    <row r="8686" spans="1:6">
      <c r="A8686">
        <v>4899</v>
      </c>
      <c r="B8686">
        <v>16</v>
      </c>
      <c r="C8686" t="s">
        <v>64</v>
      </c>
      <c r="D8686" t="s">
        <v>92</v>
      </c>
      <c r="E8686">
        <v>3924</v>
      </c>
      <c r="F8686">
        <v>1</v>
      </c>
    </row>
    <row r="8687" spans="1:6">
      <c r="A8687">
        <v>4899</v>
      </c>
      <c r="B8687">
        <v>16</v>
      </c>
      <c r="C8687" t="s">
        <v>64</v>
      </c>
      <c r="D8687" t="s">
        <v>92</v>
      </c>
      <c r="E8687">
        <v>2945</v>
      </c>
      <c r="F8687">
        <v>1</v>
      </c>
    </row>
    <row r="8688" spans="1:6">
      <c r="A8688">
        <v>4899</v>
      </c>
      <c r="B8688">
        <v>16</v>
      </c>
      <c r="C8688" t="s">
        <v>64</v>
      </c>
      <c r="D8688" t="s">
        <v>92</v>
      </c>
      <c r="E8688">
        <v>2531</v>
      </c>
      <c r="F8688">
        <v>1</v>
      </c>
    </row>
    <row r="8689" spans="1:6">
      <c r="A8689">
        <v>4899</v>
      </c>
      <c r="B8689">
        <v>16</v>
      </c>
      <c r="C8689" t="s">
        <v>64</v>
      </c>
      <c r="D8689" t="s">
        <v>92</v>
      </c>
      <c r="E8689">
        <v>8</v>
      </c>
      <c r="F8689">
        <v>1</v>
      </c>
    </row>
    <row r="8690" spans="1:6">
      <c r="A8690">
        <v>4899</v>
      </c>
      <c r="B8690">
        <v>16</v>
      </c>
      <c r="C8690" t="s">
        <v>64</v>
      </c>
      <c r="D8690" t="s">
        <v>92</v>
      </c>
      <c r="E8690">
        <v>3411</v>
      </c>
      <c r="F8690">
        <v>1</v>
      </c>
    </row>
    <row r="8691" spans="1:6">
      <c r="A8691">
        <v>4899</v>
      </c>
      <c r="B8691">
        <v>16</v>
      </c>
      <c r="C8691" t="s">
        <v>64</v>
      </c>
      <c r="D8691" t="s">
        <v>92</v>
      </c>
      <c r="E8691">
        <v>3444</v>
      </c>
      <c r="F8691">
        <v>1</v>
      </c>
    </row>
    <row r="8692" spans="1:6">
      <c r="A8692">
        <v>4899</v>
      </c>
      <c r="B8692">
        <v>16</v>
      </c>
      <c r="C8692" t="s">
        <v>64</v>
      </c>
      <c r="D8692" t="s">
        <v>92</v>
      </c>
      <c r="E8692">
        <v>1104</v>
      </c>
      <c r="F8692">
        <v>1</v>
      </c>
    </row>
    <row r="8693" spans="1:6">
      <c r="A8693">
        <v>4899</v>
      </c>
      <c r="B8693">
        <v>16</v>
      </c>
      <c r="C8693" t="s">
        <v>64</v>
      </c>
      <c r="D8693" t="s">
        <v>92</v>
      </c>
      <c r="E8693">
        <v>1134</v>
      </c>
      <c r="F8693">
        <v>1</v>
      </c>
    </row>
    <row r="8694" spans="1:6">
      <c r="A8694">
        <v>4899</v>
      </c>
      <c r="B8694">
        <v>16</v>
      </c>
      <c r="C8694" t="s">
        <v>64</v>
      </c>
      <c r="D8694" t="s">
        <v>92</v>
      </c>
      <c r="E8694">
        <v>3652</v>
      </c>
      <c r="F8694">
        <v>1</v>
      </c>
    </row>
    <row r="8695" spans="1:6">
      <c r="A8695">
        <v>4899</v>
      </c>
      <c r="B8695">
        <v>16</v>
      </c>
      <c r="C8695" t="s">
        <v>64</v>
      </c>
      <c r="D8695" t="s">
        <v>92</v>
      </c>
      <c r="E8695">
        <v>3517</v>
      </c>
      <c r="F8695">
        <v>1</v>
      </c>
    </row>
    <row r="8696" spans="1:6">
      <c r="A8696">
        <v>4899</v>
      </c>
      <c r="B8696">
        <v>16</v>
      </c>
      <c r="C8696" t="s">
        <v>64</v>
      </c>
      <c r="D8696" t="s">
        <v>92</v>
      </c>
      <c r="E8696">
        <v>4117</v>
      </c>
      <c r="F8696">
        <v>1</v>
      </c>
    </row>
    <row r="8697" spans="1:6">
      <c r="A8697">
        <v>4899</v>
      </c>
      <c r="B8697">
        <v>16</v>
      </c>
      <c r="C8697" t="s">
        <v>64</v>
      </c>
      <c r="D8697" t="s">
        <v>92</v>
      </c>
      <c r="E8697">
        <v>5349</v>
      </c>
      <c r="F8697">
        <v>1</v>
      </c>
    </row>
    <row r="8698" spans="1:6">
      <c r="A8698">
        <v>4899</v>
      </c>
      <c r="B8698">
        <v>16</v>
      </c>
      <c r="C8698" t="s">
        <v>64</v>
      </c>
      <c r="D8698" t="s">
        <v>92</v>
      </c>
      <c r="E8698">
        <v>6110</v>
      </c>
      <c r="F8698">
        <v>1</v>
      </c>
    </row>
    <row r="8699" spans="1:6">
      <c r="A8699">
        <v>4899</v>
      </c>
      <c r="B8699">
        <v>16</v>
      </c>
      <c r="C8699" t="s">
        <v>64</v>
      </c>
      <c r="D8699" t="s">
        <v>92</v>
      </c>
      <c r="E8699">
        <v>2282</v>
      </c>
      <c r="F8699">
        <v>1</v>
      </c>
    </row>
    <row r="8700" spans="1:6">
      <c r="A8700">
        <v>4899</v>
      </c>
      <c r="B8700">
        <v>16</v>
      </c>
      <c r="C8700" t="s">
        <v>64</v>
      </c>
      <c r="D8700" t="s">
        <v>92</v>
      </c>
      <c r="E8700">
        <v>3700</v>
      </c>
      <c r="F8700">
        <v>1</v>
      </c>
    </row>
    <row r="8701" spans="1:6">
      <c r="A8701">
        <v>4899</v>
      </c>
      <c r="B8701">
        <v>16</v>
      </c>
      <c r="C8701" t="s">
        <v>64</v>
      </c>
      <c r="D8701" t="s">
        <v>92</v>
      </c>
      <c r="E8701">
        <v>4053</v>
      </c>
      <c r="F8701">
        <v>1</v>
      </c>
    </row>
    <row r="8702" spans="1:6">
      <c r="A8702">
        <v>4899</v>
      </c>
      <c r="B8702">
        <v>16</v>
      </c>
      <c r="C8702" t="s">
        <v>64</v>
      </c>
      <c r="D8702" t="s">
        <v>92</v>
      </c>
      <c r="E8702">
        <v>4815</v>
      </c>
      <c r="F8702">
        <v>1</v>
      </c>
    </row>
    <row r="8703" spans="1:6">
      <c r="A8703">
        <v>4899</v>
      </c>
      <c r="B8703">
        <v>16</v>
      </c>
      <c r="C8703" t="s">
        <v>64</v>
      </c>
      <c r="D8703" t="s">
        <v>92</v>
      </c>
      <c r="E8703">
        <v>364</v>
      </c>
      <c r="F8703">
        <v>1</v>
      </c>
    </row>
    <row r="8704" spans="1:6">
      <c r="A8704">
        <v>4899</v>
      </c>
      <c r="B8704">
        <v>16</v>
      </c>
      <c r="C8704" t="s">
        <v>64</v>
      </c>
      <c r="D8704" t="s">
        <v>92</v>
      </c>
      <c r="E8704">
        <v>996</v>
      </c>
      <c r="F8704">
        <v>1</v>
      </c>
    </row>
    <row r="8705" spans="1:6">
      <c r="A8705">
        <v>4899</v>
      </c>
      <c r="B8705">
        <v>16</v>
      </c>
      <c r="C8705" t="s">
        <v>64</v>
      </c>
      <c r="D8705" t="s">
        <v>92</v>
      </c>
      <c r="E8705">
        <v>5660</v>
      </c>
      <c r="F8705">
        <v>1</v>
      </c>
    </row>
    <row r="8706" spans="1:6">
      <c r="A8706">
        <v>4899</v>
      </c>
      <c r="B8706">
        <v>16</v>
      </c>
      <c r="C8706" t="s">
        <v>64</v>
      </c>
      <c r="D8706" t="s">
        <v>92</v>
      </c>
      <c r="E8706">
        <v>3289</v>
      </c>
      <c r="F8706">
        <v>1</v>
      </c>
    </row>
    <row r="8707" spans="1:6">
      <c r="A8707">
        <v>4899</v>
      </c>
      <c r="B8707">
        <v>17</v>
      </c>
      <c r="C8707" t="s">
        <v>64</v>
      </c>
      <c r="D8707" t="s">
        <v>92</v>
      </c>
      <c r="E8707">
        <v>5841</v>
      </c>
      <c r="F8707">
        <v>3</v>
      </c>
    </row>
    <row r="8708" spans="1:6">
      <c r="A8708">
        <v>4899</v>
      </c>
      <c r="B8708">
        <v>17</v>
      </c>
      <c r="C8708" t="s">
        <v>64</v>
      </c>
      <c r="D8708" t="s">
        <v>92</v>
      </c>
      <c r="E8708">
        <v>6054</v>
      </c>
      <c r="F8708">
        <v>3</v>
      </c>
    </row>
    <row r="8709" spans="1:6">
      <c r="A8709">
        <v>4899</v>
      </c>
      <c r="B8709">
        <v>17</v>
      </c>
      <c r="C8709" t="s">
        <v>64</v>
      </c>
      <c r="D8709" t="s">
        <v>92</v>
      </c>
      <c r="E8709">
        <v>5887</v>
      </c>
      <c r="F8709">
        <v>3</v>
      </c>
    </row>
    <row r="8710" spans="1:6">
      <c r="A8710">
        <v>4899</v>
      </c>
      <c r="B8710">
        <v>17</v>
      </c>
      <c r="C8710" t="s">
        <v>64</v>
      </c>
      <c r="D8710" t="s">
        <v>92</v>
      </c>
      <c r="E8710">
        <v>2723</v>
      </c>
      <c r="F8710">
        <v>2</v>
      </c>
    </row>
    <row r="8711" spans="1:6">
      <c r="A8711">
        <v>4899</v>
      </c>
      <c r="B8711">
        <v>17</v>
      </c>
      <c r="C8711" t="s">
        <v>64</v>
      </c>
      <c r="D8711" t="s">
        <v>92</v>
      </c>
      <c r="E8711">
        <v>203</v>
      </c>
      <c r="F8711">
        <v>2</v>
      </c>
    </row>
    <row r="8712" spans="1:6">
      <c r="A8712">
        <v>4899</v>
      </c>
      <c r="B8712">
        <v>17</v>
      </c>
      <c r="C8712" t="s">
        <v>64</v>
      </c>
      <c r="D8712" t="s">
        <v>92</v>
      </c>
      <c r="E8712">
        <v>5435</v>
      </c>
      <c r="F8712">
        <v>2</v>
      </c>
    </row>
    <row r="8713" spans="1:6">
      <c r="A8713">
        <v>4899</v>
      </c>
      <c r="B8713">
        <v>17</v>
      </c>
      <c r="C8713" t="s">
        <v>64</v>
      </c>
      <c r="D8713" t="s">
        <v>92</v>
      </c>
      <c r="E8713">
        <v>4608</v>
      </c>
      <c r="F8713">
        <v>1</v>
      </c>
    </row>
    <row r="8714" spans="1:6">
      <c r="A8714">
        <v>4899</v>
      </c>
      <c r="B8714">
        <v>17</v>
      </c>
      <c r="C8714" t="s">
        <v>64</v>
      </c>
      <c r="D8714" t="s">
        <v>92</v>
      </c>
      <c r="E8714">
        <v>4512</v>
      </c>
      <c r="F8714">
        <v>1</v>
      </c>
    </row>
    <row r="8715" spans="1:6">
      <c r="A8715">
        <v>4899</v>
      </c>
      <c r="B8715">
        <v>17</v>
      </c>
      <c r="C8715" t="s">
        <v>64</v>
      </c>
      <c r="D8715" t="s">
        <v>92</v>
      </c>
      <c r="E8715">
        <v>3306</v>
      </c>
      <c r="F8715">
        <v>1</v>
      </c>
    </row>
    <row r="8716" spans="1:6">
      <c r="A8716">
        <v>4899</v>
      </c>
      <c r="B8716">
        <v>17</v>
      </c>
      <c r="C8716" t="s">
        <v>64</v>
      </c>
      <c r="D8716" t="s">
        <v>92</v>
      </c>
      <c r="E8716">
        <v>5428</v>
      </c>
      <c r="F8716">
        <v>1</v>
      </c>
    </row>
    <row r="8717" spans="1:6">
      <c r="A8717">
        <v>4899</v>
      </c>
      <c r="B8717">
        <v>17</v>
      </c>
      <c r="C8717" t="s">
        <v>64</v>
      </c>
      <c r="D8717" t="s">
        <v>92</v>
      </c>
      <c r="E8717">
        <v>4980</v>
      </c>
      <c r="F8717">
        <v>1</v>
      </c>
    </row>
    <row r="8718" spans="1:6">
      <c r="A8718">
        <v>4899</v>
      </c>
      <c r="B8718">
        <v>17</v>
      </c>
      <c r="C8718" t="s">
        <v>64</v>
      </c>
      <c r="D8718" t="s">
        <v>92</v>
      </c>
      <c r="E8718">
        <v>2168</v>
      </c>
      <c r="F8718">
        <v>1</v>
      </c>
    </row>
    <row r="8719" spans="1:6">
      <c r="A8719">
        <v>4899</v>
      </c>
      <c r="B8719">
        <v>17</v>
      </c>
      <c r="C8719" t="s">
        <v>64</v>
      </c>
      <c r="D8719" t="s">
        <v>92</v>
      </c>
      <c r="E8719">
        <v>4294</v>
      </c>
      <c r="F8719">
        <v>1</v>
      </c>
    </row>
    <row r="8720" spans="1:6">
      <c r="A8720">
        <v>4899</v>
      </c>
      <c r="B8720">
        <v>17</v>
      </c>
      <c r="C8720" t="s">
        <v>64</v>
      </c>
      <c r="D8720" t="s">
        <v>92</v>
      </c>
      <c r="E8720">
        <v>94</v>
      </c>
      <c r="F8720">
        <v>1</v>
      </c>
    </row>
    <row r="8721" spans="1:6">
      <c r="A8721">
        <v>4899</v>
      </c>
      <c r="B8721">
        <v>17</v>
      </c>
      <c r="C8721" t="s">
        <v>64</v>
      </c>
      <c r="D8721" t="s">
        <v>92</v>
      </c>
      <c r="E8721">
        <v>6004</v>
      </c>
      <c r="F8721">
        <v>1</v>
      </c>
    </row>
    <row r="8722" spans="1:6">
      <c r="A8722">
        <v>4899</v>
      </c>
      <c r="B8722">
        <v>17</v>
      </c>
      <c r="C8722" t="s">
        <v>64</v>
      </c>
      <c r="D8722" t="s">
        <v>92</v>
      </c>
      <c r="E8722">
        <v>3446</v>
      </c>
      <c r="F8722">
        <v>1</v>
      </c>
    </row>
    <row r="8723" spans="1:6">
      <c r="A8723">
        <v>4899</v>
      </c>
      <c r="B8723">
        <v>17</v>
      </c>
      <c r="C8723" t="s">
        <v>64</v>
      </c>
      <c r="D8723" t="s">
        <v>92</v>
      </c>
      <c r="E8723">
        <v>4840</v>
      </c>
      <c r="F8723">
        <v>1</v>
      </c>
    </row>
    <row r="8724" spans="1:6">
      <c r="A8724">
        <v>4899</v>
      </c>
      <c r="B8724">
        <v>17</v>
      </c>
      <c r="C8724" t="s">
        <v>64</v>
      </c>
      <c r="D8724" t="s">
        <v>92</v>
      </c>
      <c r="E8724">
        <v>2360</v>
      </c>
      <c r="F8724">
        <v>1</v>
      </c>
    </row>
    <row r="8725" spans="1:6">
      <c r="A8725">
        <v>4899</v>
      </c>
      <c r="B8725">
        <v>17</v>
      </c>
      <c r="C8725" t="s">
        <v>64</v>
      </c>
      <c r="D8725" t="s">
        <v>92</v>
      </c>
      <c r="E8725">
        <v>2531</v>
      </c>
      <c r="F8725">
        <v>1</v>
      </c>
    </row>
    <row r="8726" spans="1:6">
      <c r="A8726">
        <v>4899</v>
      </c>
      <c r="B8726">
        <v>17</v>
      </c>
      <c r="C8726" t="s">
        <v>64</v>
      </c>
      <c r="D8726" t="s">
        <v>92</v>
      </c>
      <c r="E8726">
        <v>2179</v>
      </c>
      <c r="F8726">
        <v>1</v>
      </c>
    </row>
    <row r="8727" spans="1:6">
      <c r="A8727">
        <v>4899</v>
      </c>
      <c r="B8727">
        <v>17</v>
      </c>
      <c r="C8727" t="s">
        <v>64</v>
      </c>
      <c r="D8727" t="s">
        <v>92</v>
      </c>
      <c r="E8727">
        <v>3932</v>
      </c>
      <c r="F8727">
        <v>1</v>
      </c>
    </row>
    <row r="8728" spans="1:6">
      <c r="A8728">
        <v>4899</v>
      </c>
      <c r="B8728">
        <v>17</v>
      </c>
      <c r="C8728" t="s">
        <v>64</v>
      </c>
      <c r="D8728" t="s">
        <v>92</v>
      </c>
      <c r="E8728">
        <v>4635</v>
      </c>
      <c r="F8728">
        <v>1</v>
      </c>
    </row>
    <row r="8729" spans="1:6">
      <c r="A8729">
        <v>4899</v>
      </c>
      <c r="B8729">
        <v>17</v>
      </c>
      <c r="C8729" t="s">
        <v>64</v>
      </c>
      <c r="D8729" t="s">
        <v>92</v>
      </c>
      <c r="E8729">
        <v>5082</v>
      </c>
      <c r="F8729">
        <v>1</v>
      </c>
    </row>
    <row r="8730" spans="1:6">
      <c r="A8730">
        <v>4899</v>
      </c>
      <c r="B8730">
        <v>17</v>
      </c>
      <c r="C8730" t="s">
        <v>64</v>
      </c>
      <c r="D8730" t="s">
        <v>92</v>
      </c>
      <c r="E8730">
        <v>5152</v>
      </c>
      <c r="F8730">
        <v>1</v>
      </c>
    </row>
    <row r="8731" spans="1:6">
      <c r="A8731">
        <v>4899</v>
      </c>
      <c r="B8731">
        <v>17</v>
      </c>
      <c r="C8731" t="s">
        <v>64</v>
      </c>
      <c r="D8731" t="s">
        <v>92</v>
      </c>
      <c r="E8731">
        <v>1270</v>
      </c>
      <c r="F8731">
        <v>1</v>
      </c>
    </row>
    <row r="8732" spans="1:6">
      <c r="A8732">
        <v>4899</v>
      </c>
      <c r="B8732">
        <v>17</v>
      </c>
      <c r="C8732" t="s">
        <v>64</v>
      </c>
      <c r="D8732" t="s">
        <v>92</v>
      </c>
      <c r="E8732">
        <v>299</v>
      </c>
      <c r="F8732">
        <v>1</v>
      </c>
    </row>
    <row r="8733" spans="1:6">
      <c r="A8733">
        <v>4899</v>
      </c>
      <c r="B8733">
        <v>17</v>
      </c>
      <c r="C8733" t="s">
        <v>64</v>
      </c>
      <c r="D8733" t="s">
        <v>92</v>
      </c>
      <c r="E8733">
        <v>33</v>
      </c>
      <c r="F8733">
        <v>1</v>
      </c>
    </row>
    <row r="8734" spans="1:6">
      <c r="A8734">
        <v>4899</v>
      </c>
      <c r="B8734">
        <v>17</v>
      </c>
      <c r="C8734" t="s">
        <v>64</v>
      </c>
      <c r="D8734" t="s">
        <v>92</v>
      </c>
      <c r="E8734">
        <v>3278</v>
      </c>
      <c r="F8734">
        <v>1</v>
      </c>
    </row>
    <row r="8735" spans="1:6">
      <c r="A8735">
        <v>4899</v>
      </c>
      <c r="B8735">
        <v>17</v>
      </c>
      <c r="C8735" t="s">
        <v>64</v>
      </c>
      <c r="D8735" t="s">
        <v>92</v>
      </c>
      <c r="E8735">
        <v>272</v>
      </c>
      <c r="F8735">
        <v>1</v>
      </c>
    </row>
    <row r="8736" spans="1:6">
      <c r="A8736">
        <v>4899</v>
      </c>
      <c r="B8736">
        <v>17</v>
      </c>
      <c r="C8736" t="s">
        <v>64</v>
      </c>
      <c r="D8736" t="s">
        <v>92</v>
      </c>
      <c r="E8736">
        <v>3079</v>
      </c>
      <c r="F8736">
        <v>1</v>
      </c>
    </row>
    <row r="8737" spans="1:6">
      <c r="A8737">
        <v>4899</v>
      </c>
      <c r="B8737">
        <v>17</v>
      </c>
      <c r="C8737" t="s">
        <v>64</v>
      </c>
      <c r="D8737" t="s">
        <v>92</v>
      </c>
      <c r="E8737">
        <v>5295</v>
      </c>
      <c r="F8737">
        <v>1</v>
      </c>
    </row>
    <row r="8738" spans="1:6">
      <c r="A8738">
        <v>4899</v>
      </c>
      <c r="B8738">
        <v>17</v>
      </c>
      <c r="C8738" t="s">
        <v>64</v>
      </c>
      <c r="D8738" t="s">
        <v>92</v>
      </c>
      <c r="E8738">
        <v>5798</v>
      </c>
      <c r="F8738">
        <v>1</v>
      </c>
    </row>
    <row r="8739" spans="1:6">
      <c r="A8739">
        <v>4899</v>
      </c>
      <c r="B8739">
        <v>17</v>
      </c>
      <c r="C8739" t="s">
        <v>64</v>
      </c>
      <c r="D8739" t="s">
        <v>92</v>
      </c>
      <c r="E8739">
        <v>3741</v>
      </c>
      <c r="F8739">
        <v>1</v>
      </c>
    </row>
    <row r="8740" spans="1:6">
      <c r="A8740">
        <v>4899</v>
      </c>
      <c r="B8740">
        <v>17</v>
      </c>
      <c r="C8740" t="s">
        <v>64</v>
      </c>
      <c r="D8740" t="s">
        <v>92</v>
      </c>
      <c r="E8740">
        <v>5944</v>
      </c>
      <c r="F8740">
        <v>1</v>
      </c>
    </row>
    <row r="8741" spans="1:6">
      <c r="A8741">
        <v>4899</v>
      </c>
      <c r="B8741">
        <v>17</v>
      </c>
      <c r="C8741" t="s">
        <v>64</v>
      </c>
      <c r="D8741" t="s">
        <v>92</v>
      </c>
      <c r="E8741">
        <v>5422</v>
      </c>
      <c r="F8741">
        <v>1</v>
      </c>
    </row>
    <row r="8742" spans="1:6">
      <c r="A8742">
        <v>4899</v>
      </c>
      <c r="B8742">
        <v>17</v>
      </c>
      <c r="C8742" t="s">
        <v>64</v>
      </c>
      <c r="D8742" t="s">
        <v>92</v>
      </c>
      <c r="E8742">
        <v>2427</v>
      </c>
      <c r="F8742">
        <v>1</v>
      </c>
    </row>
    <row r="8743" spans="1:6">
      <c r="A8743">
        <v>4899</v>
      </c>
      <c r="B8743">
        <v>17</v>
      </c>
      <c r="C8743" t="s">
        <v>64</v>
      </c>
      <c r="D8743" t="s">
        <v>92</v>
      </c>
      <c r="E8743">
        <v>1059</v>
      </c>
      <c r="F8743">
        <v>1</v>
      </c>
    </row>
    <row r="8744" spans="1:6">
      <c r="A8744">
        <v>4899</v>
      </c>
      <c r="B8744">
        <v>18</v>
      </c>
      <c r="C8744" t="s">
        <v>64</v>
      </c>
      <c r="D8744" t="s">
        <v>92</v>
      </c>
      <c r="E8744">
        <v>1002</v>
      </c>
      <c r="F8744">
        <v>4</v>
      </c>
    </row>
    <row r="8745" spans="1:6">
      <c r="A8745">
        <v>4899</v>
      </c>
      <c r="B8745">
        <v>18</v>
      </c>
      <c r="C8745" t="s">
        <v>64</v>
      </c>
      <c r="D8745" t="s">
        <v>92</v>
      </c>
      <c r="E8745">
        <v>2183</v>
      </c>
      <c r="F8745">
        <v>3</v>
      </c>
    </row>
    <row r="8746" spans="1:6">
      <c r="A8746">
        <v>4899</v>
      </c>
      <c r="B8746">
        <v>18</v>
      </c>
      <c r="C8746" t="s">
        <v>64</v>
      </c>
      <c r="D8746" t="s">
        <v>92</v>
      </c>
      <c r="E8746">
        <v>2434</v>
      </c>
      <c r="F8746">
        <v>2</v>
      </c>
    </row>
    <row r="8747" spans="1:6">
      <c r="A8747">
        <v>4899</v>
      </c>
      <c r="B8747">
        <v>18</v>
      </c>
      <c r="C8747" t="s">
        <v>64</v>
      </c>
      <c r="D8747" t="s">
        <v>92</v>
      </c>
      <c r="E8747">
        <v>2604</v>
      </c>
      <c r="F8747">
        <v>2</v>
      </c>
    </row>
    <row r="8748" spans="1:6">
      <c r="A8748">
        <v>4899</v>
      </c>
      <c r="B8748">
        <v>18</v>
      </c>
      <c r="C8748" t="s">
        <v>64</v>
      </c>
      <c r="D8748" t="s">
        <v>92</v>
      </c>
      <c r="E8748">
        <v>2852</v>
      </c>
      <c r="F8748">
        <v>2</v>
      </c>
    </row>
    <row r="8749" spans="1:6">
      <c r="A8749">
        <v>4899</v>
      </c>
      <c r="B8749">
        <v>18</v>
      </c>
      <c r="C8749" t="s">
        <v>64</v>
      </c>
      <c r="D8749" t="s">
        <v>92</v>
      </c>
      <c r="E8749">
        <v>5943</v>
      </c>
      <c r="F8749">
        <v>1</v>
      </c>
    </row>
    <row r="8750" spans="1:6">
      <c r="A8750">
        <v>4899</v>
      </c>
      <c r="B8750">
        <v>18</v>
      </c>
      <c r="C8750" t="s">
        <v>64</v>
      </c>
      <c r="D8750" t="s">
        <v>92</v>
      </c>
      <c r="E8750">
        <v>3308</v>
      </c>
      <c r="F8750">
        <v>1</v>
      </c>
    </row>
    <row r="8751" spans="1:6">
      <c r="A8751">
        <v>4899</v>
      </c>
      <c r="B8751">
        <v>18</v>
      </c>
      <c r="C8751" t="s">
        <v>64</v>
      </c>
      <c r="D8751" t="s">
        <v>92</v>
      </c>
      <c r="E8751">
        <v>2583</v>
      </c>
      <c r="F8751">
        <v>1</v>
      </c>
    </row>
    <row r="8752" spans="1:6">
      <c r="A8752">
        <v>4899</v>
      </c>
      <c r="B8752">
        <v>18</v>
      </c>
      <c r="C8752" t="s">
        <v>64</v>
      </c>
      <c r="D8752" t="s">
        <v>92</v>
      </c>
      <c r="E8752">
        <v>4796</v>
      </c>
      <c r="F8752">
        <v>1</v>
      </c>
    </row>
    <row r="8753" spans="1:6">
      <c r="A8753">
        <v>4899</v>
      </c>
      <c r="B8753">
        <v>18</v>
      </c>
      <c r="C8753" t="s">
        <v>64</v>
      </c>
      <c r="D8753" t="s">
        <v>92</v>
      </c>
      <c r="E8753">
        <v>3693</v>
      </c>
      <c r="F8753">
        <v>1</v>
      </c>
    </row>
    <row r="8754" spans="1:6">
      <c r="A8754">
        <v>4899</v>
      </c>
      <c r="B8754">
        <v>18</v>
      </c>
      <c r="C8754" t="s">
        <v>64</v>
      </c>
      <c r="D8754" t="s">
        <v>92</v>
      </c>
      <c r="E8754">
        <v>4202</v>
      </c>
      <c r="F8754">
        <v>1</v>
      </c>
    </row>
    <row r="8755" spans="1:6">
      <c r="A8755">
        <v>4899</v>
      </c>
      <c r="B8755">
        <v>18</v>
      </c>
      <c r="C8755" t="s">
        <v>64</v>
      </c>
      <c r="D8755" t="s">
        <v>92</v>
      </c>
      <c r="E8755">
        <v>1043</v>
      </c>
      <c r="F8755">
        <v>1</v>
      </c>
    </row>
    <row r="8756" spans="1:6">
      <c r="A8756">
        <v>4899</v>
      </c>
      <c r="B8756">
        <v>18</v>
      </c>
      <c r="C8756" t="s">
        <v>64</v>
      </c>
      <c r="D8756" t="s">
        <v>92</v>
      </c>
      <c r="E8756">
        <v>3375</v>
      </c>
      <c r="F8756">
        <v>1</v>
      </c>
    </row>
    <row r="8757" spans="1:6">
      <c r="A8757">
        <v>4899</v>
      </c>
      <c r="B8757">
        <v>18</v>
      </c>
      <c r="C8757" t="s">
        <v>64</v>
      </c>
      <c r="D8757" t="s">
        <v>92</v>
      </c>
      <c r="E8757">
        <v>4093</v>
      </c>
      <c r="F8757">
        <v>1</v>
      </c>
    </row>
    <row r="8758" spans="1:6">
      <c r="A8758">
        <v>4899</v>
      </c>
      <c r="B8758">
        <v>18</v>
      </c>
      <c r="C8758" t="s">
        <v>64</v>
      </c>
      <c r="D8758" t="s">
        <v>92</v>
      </c>
      <c r="E8758">
        <v>352</v>
      </c>
      <c r="F8758">
        <v>1</v>
      </c>
    </row>
    <row r="8759" spans="1:6">
      <c r="A8759">
        <v>4899</v>
      </c>
      <c r="B8759">
        <v>18</v>
      </c>
      <c r="C8759" t="s">
        <v>64</v>
      </c>
      <c r="D8759" t="s">
        <v>92</v>
      </c>
      <c r="E8759">
        <v>2832</v>
      </c>
      <c r="F8759">
        <v>1</v>
      </c>
    </row>
    <row r="8760" spans="1:6">
      <c r="A8760">
        <v>4899</v>
      </c>
      <c r="B8760">
        <v>18</v>
      </c>
      <c r="C8760" t="s">
        <v>64</v>
      </c>
      <c r="D8760" t="s">
        <v>92</v>
      </c>
      <c r="E8760">
        <v>4332</v>
      </c>
      <c r="F8760">
        <v>1</v>
      </c>
    </row>
    <row r="8761" spans="1:6">
      <c r="A8761">
        <v>4899</v>
      </c>
      <c r="B8761">
        <v>18</v>
      </c>
      <c r="C8761" t="s">
        <v>64</v>
      </c>
      <c r="D8761" t="s">
        <v>92</v>
      </c>
      <c r="E8761">
        <v>3478</v>
      </c>
      <c r="F8761">
        <v>1</v>
      </c>
    </row>
    <row r="8762" spans="1:6">
      <c r="A8762">
        <v>4899</v>
      </c>
      <c r="B8762">
        <v>18</v>
      </c>
      <c r="C8762" t="s">
        <v>64</v>
      </c>
      <c r="D8762" t="s">
        <v>92</v>
      </c>
      <c r="E8762">
        <v>5481</v>
      </c>
      <c r="F8762">
        <v>1</v>
      </c>
    </row>
    <row r="8763" spans="1:6">
      <c r="A8763">
        <v>4899</v>
      </c>
      <c r="B8763">
        <v>18</v>
      </c>
      <c r="C8763" t="s">
        <v>64</v>
      </c>
      <c r="D8763" t="s">
        <v>92</v>
      </c>
      <c r="E8763">
        <v>4306</v>
      </c>
      <c r="F8763">
        <v>1</v>
      </c>
    </row>
    <row r="8764" spans="1:6">
      <c r="A8764">
        <v>4899</v>
      </c>
      <c r="B8764">
        <v>18</v>
      </c>
      <c r="C8764" t="s">
        <v>64</v>
      </c>
      <c r="D8764" t="s">
        <v>92</v>
      </c>
      <c r="E8764">
        <v>2272</v>
      </c>
      <c r="F8764">
        <v>1</v>
      </c>
    </row>
    <row r="8765" spans="1:6">
      <c r="A8765">
        <v>4899</v>
      </c>
      <c r="B8765">
        <v>18</v>
      </c>
      <c r="C8765" t="s">
        <v>64</v>
      </c>
      <c r="D8765" t="s">
        <v>92</v>
      </c>
      <c r="E8765">
        <v>5074</v>
      </c>
      <c r="F8765">
        <v>1</v>
      </c>
    </row>
    <row r="8766" spans="1:6">
      <c r="A8766">
        <v>4899</v>
      </c>
      <c r="B8766">
        <v>18</v>
      </c>
      <c r="C8766" t="s">
        <v>64</v>
      </c>
      <c r="D8766" t="s">
        <v>92</v>
      </c>
      <c r="E8766">
        <v>1</v>
      </c>
      <c r="F8766">
        <v>1</v>
      </c>
    </row>
    <row r="8767" spans="1:6">
      <c r="A8767">
        <v>4899</v>
      </c>
      <c r="B8767">
        <v>18</v>
      </c>
      <c r="C8767" t="s">
        <v>64</v>
      </c>
      <c r="D8767" t="s">
        <v>92</v>
      </c>
      <c r="E8767">
        <v>3719</v>
      </c>
      <c r="F8767">
        <v>1</v>
      </c>
    </row>
    <row r="8768" spans="1:6">
      <c r="A8768">
        <v>4899</v>
      </c>
      <c r="B8768">
        <v>18</v>
      </c>
      <c r="C8768" t="s">
        <v>64</v>
      </c>
      <c r="D8768" t="s">
        <v>92</v>
      </c>
      <c r="E8768">
        <v>3844</v>
      </c>
      <c r="F8768">
        <v>1</v>
      </c>
    </row>
    <row r="8769" spans="1:6">
      <c r="A8769">
        <v>4899</v>
      </c>
      <c r="B8769">
        <v>18</v>
      </c>
      <c r="C8769" t="s">
        <v>64</v>
      </c>
      <c r="D8769" t="s">
        <v>92</v>
      </c>
      <c r="E8769">
        <v>5985</v>
      </c>
      <c r="F8769">
        <v>1</v>
      </c>
    </row>
    <row r="8770" spans="1:6">
      <c r="A8770">
        <v>4899</v>
      </c>
      <c r="B8770">
        <v>18</v>
      </c>
      <c r="C8770" t="s">
        <v>64</v>
      </c>
      <c r="D8770" t="s">
        <v>92</v>
      </c>
      <c r="E8770">
        <v>2335</v>
      </c>
      <c r="F8770">
        <v>1</v>
      </c>
    </row>
    <row r="8771" spans="1:6">
      <c r="A8771">
        <v>4899</v>
      </c>
      <c r="B8771">
        <v>18</v>
      </c>
      <c r="C8771" t="s">
        <v>64</v>
      </c>
      <c r="D8771" t="s">
        <v>92</v>
      </c>
      <c r="E8771">
        <v>2495</v>
      </c>
      <c r="F8771">
        <v>1</v>
      </c>
    </row>
    <row r="8772" spans="1:6">
      <c r="A8772">
        <v>4899</v>
      </c>
      <c r="B8772">
        <v>18</v>
      </c>
      <c r="C8772" t="s">
        <v>64</v>
      </c>
      <c r="D8772" t="s">
        <v>92</v>
      </c>
      <c r="E8772">
        <v>163</v>
      </c>
      <c r="F8772">
        <v>1</v>
      </c>
    </row>
    <row r="8773" spans="1:6">
      <c r="A8773">
        <v>4899</v>
      </c>
      <c r="B8773">
        <v>18</v>
      </c>
      <c r="C8773" t="s">
        <v>64</v>
      </c>
      <c r="D8773" t="s">
        <v>92</v>
      </c>
      <c r="E8773">
        <v>4573</v>
      </c>
      <c r="F8773">
        <v>1</v>
      </c>
    </row>
    <row r="8774" spans="1:6">
      <c r="A8774">
        <v>4899</v>
      </c>
      <c r="B8774">
        <v>19</v>
      </c>
      <c r="C8774" t="s">
        <v>64</v>
      </c>
      <c r="D8774" t="s">
        <v>92</v>
      </c>
      <c r="E8774">
        <v>5225</v>
      </c>
      <c r="F8774">
        <v>3</v>
      </c>
    </row>
    <row r="8775" spans="1:6">
      <c r="A8775">
        <v>4899</v>
      </c>
      <c r="B8775">
        <v>19</v>
      </c>
      <c r="C8775" t="s">
        <v>64</v>
      </c>
      <c r="D8775" t="s">
        <v>92</v>
      </c>
      <c r="E8775">
        <v>4831</v>
      </c>
      <c r="F8775">
        <v>2</v>
      </c>
    </row>
    <row r="8776" spans="1:6">
      <c r="A8776">
        <v>4899</v>
      </c>
      <c r="B8776">
        <v>19</v>
      </c>
      <c r="C8776" t="s">
        <v>64</v>
      </c>
      <c r="D8776" t="s">
        <v>92</v>
      </c>
      <c r="E8776">
        <v>2316</v>
      </c>
      <c r="F8776">
        <v>2</v>
      </c>
    </row>
    <row r="8777" spans="1:6">
      <c r="A8777">
        <v>4899</v>
      </c>
      <c r="B8777">
        <v>19</v>
      </c>
      <c r="C8777" t="s">
        <v>64</v>
      </c>
      <c r="D8777" t="s">
        <v>92</v>
      </c>
      <c r="E8777">
        <v>4882</v>
      </c>
      <c r="F8777">
        <v>2</v>
      </c>
    </row>
    <row r="8778" spans="1:6">
      <c r="A8778">
        <v>4899</v>
      </c>
      <c r="B8778">
        <v>19</v>
      </c>
      <c r="C8778" t="s">
        <v>64</v>
      </c>
      <c r="D8778" t="s">
        <v>92</v>
      </c>
      <c r="E8778">
        <v>3960</v>
      </c>
      <c r="F8778">
        <v>2</v>
      </c>
    </row>
    <row r="8779" spans="1:6">
      <c r="A8779">
        <v>4899</v>
      </c>
      <c r="B8779">
        <v>19</v>
      </c>
      <c r="C8779" t="s">
        <v>64</v>
      </c>
      <c r="D8779" t="s">
        <v>92</v>
      </c>
      <c r="E8779">
        <v>3340</v>
      </c>
      <c r="F8779">
        <v>2</v>
      </c>
    </row>
    <row r="8780" spans="1:6">
      <c r="A8780">
        <v>4899</v>
      </c>
      <c r="B8780">
        <v>19</v>
      </c>
      <c r="C8780" t="s">
        <v>64</v>
      </c>
      <c r="D8780" t="s">
        <v>92</v>
      </c>
      <c r="E8780">
        <v>2547</v>
      </c>
      <c r="F8780">
        <v>1</v>
      </c>
    </row>
    <row r="8781" spans="1:6">
      <c r="A8781">
        <v>4899</v>
      </c>
      <c r="B8781">
        <v>19</v>
      </c>
      <c r="C8781" t="s">
        <v>64</v>
      </c>
      <c r="D8781" t="s">
        <v>92</v>
      </c>
      <c r="E8781">
        <v>3308</v>
      </c>
      <c r="F8781">
        <v>1</v>
      </c>
    </row>
    <row r="8782" spans="1:6">
      <c r="A8782">
        <v>4899</v>
      </c>
      <c r="B8782">
        <v>19</v>
      </c>
      <c r="C8782" t="s">
        <v>64</v>
      </c>
      <c r="D8782" t="s">
        <v>92</v>
      </c>
      <c r="E8782">
        <v>1011</v>
      </c>
      <c r="F8782">
        <v>1</v>
      </c>
    </row>
    <row r="8783" spans="1:6">
      <c r="A8783">
        <v>4899</v>
      </c>
      <c r="B8783">
        <v>19</v>
      </c>
      <c r="C8783" t="s">
        <v>64</v>
      </c>
      <c r="D8783" t="s">
        <v>92</v>
      </c>
      <c r="E8783">
        <v>5650</v>
      </c>
      <c r="F8783">
        <v>1</v>
      </c>
    </row>
    <row r="8784" spans="1:6">
      <c r="A8784">
        <v>4899</v>
      </c>
      <c r="B8784">
        <v>19</v>
      </c>
      <c r="C8784" t="s">
        <v>64</v>
      </c>
      <c r="D8784" t="s">
        <v>92</v>
      </c>
      <c r="E8784">
        <v>3044</v>
      </c>
      <c r="F8784">
        <v>1</v>
      </c>
    </row>
    <row r="8785" spans="1:6">
      <c r="A8785">
        <v>4899</v>
      </c>
      <c r="B8785">
        <v>19</v>
      </c>
      <c r="C8785" t="s">
        <v>64</v>
      </c>
      <c r="D8785" t="s">
        <v>92</v>
      </c>
      <c r="E8785">
        <v>2284</v>
      </c>
      <c r="F8785">
        <v>1</v>
      </c>
    </row>
    <row r="8786" spans="1:6">
      <c r="A8786">
        <v>4899</v>
      </c>
      <c r="B8786">
        <v>19</v>
      </c>
      <c r="C8786" t="s">
        <v>64</v>
      </c>
      <c r="D8786" t="s">
        <v>92</v>
      </c>
      <c r="E8786">
        <v>1224</v>
      </c>
      <c r="F8786">
        <v>1</v>
      </c>
    </row>
    <row r="8787" spans="1:6">
      <c r="A8787">
        <v>4899</v>
      </c>
      <c r="B8787">
        <v>19</v>
      </c>
      <c r="C8787" t="s">
        <v>64</v>
      </c>
      <c r="D8787" t="s">
        <v>92</v>
      </c>
      <c r="E8787">
        <v>1108</v>
      </c>
      <c r="F8787">
        <v>1</v>
      </c>
    </row>
    <row r="8788" spans="1:6">
      <c r="A8788">
        <v>4899</v>
      </c>
      <c r="B8788">
        <v>19</v>
      </c>
      <c r="C8788" t="s">
        <v>64</v>
      </c>
      <c r="D8788" t="s">
        <v>92</v>
      </c>
      <c r="E8788">
        <v>2619</v>
      </c>
      <c r="F8788">
        <v>1</v>
      </c>
    </row>
    <row r="8789" spans="1:6">
      <c r="A8789">
        <v>4899</v>
      </c>
      <c r="B8789">
        <v>19</v>
      </c>
      <c r="C8789" t="s">
        <v>64</v>
      </c>
      <c r="D8789" t="s">
        <v>92</v>
      </c>
      <c r="E8789">
        <v>93</v>
      </c>
      <c r="F8789">
        <v>1</v>
      </c>
    </row>
    <row r="8790" spans="1:6">
      <c r="A8790">
        <v>4899</v>
      </c>
      <c r="B8790">
        <v>19</v>
      </c>
      <c r="C8790" t="s">
        <v>64</v>
      </c>
      <c r="D8790" t="s">
        <v>92</v>
      </c>
      <c r="E8790">
        <v>5999</v>
      </c>
      <c r="F8790">
        <v>1</v>
      </c>
    </row>
    <row r="8791" spans="1:6">
      <c r="A8791">
        <v>4899</v>
      </c>
      <c r="B8791">
        <v>19</v>
      </c>
      <c r="C8791" t="s">
        <v>64</v>
      </c>
      <c r="D8791" t="s">
        <v>92</v>
      </c>
      <c r="E8791">
        <v>4614</v>
      </c>
      <c r="F8791">
        <v>1</v>
      </c>
    </row>
    <row r="8792" spans="1:6">
      <c r="A8792">
        <v>4899</v>
      </c>
      <c r="B8792">
        <v>19</v>
      </c>
      <c r="C8792" t="s">
        <v>64</v>
      </c>
      <c r="D8792" t="s">
        <v>92</v>
      </c>
      <c r="E8792">
        <v>1080</v>
      </c>
      <c r="F8792">
        <v>1</v>
      </c>
    </row>
    <row r="8793" spans="1:6">
      <c r="A8793">
        <v>4899</v>
      </c>
      <c r="B8793">
        <v>19</v>
      </c>
      <c r="C8793" t="s">
        <v>64</v>
      </c>
      <c r="D8793" t="s">
        <v>92</v>
      </c>
      <c r="E8793">
        <v>212</v>
      </c>
      <c r="F8793">
        <v>1</v>
      </c>
    </row>
    <row r="8794" spans="1:6">
      <c r="A8794">
        <v>4899</v>
      </c>
      <c r="B8794">
        <v>19</v>
      </c>
      <c r="C8794" t="s">
        <v>64</v>
      </c>
      <c r="D8794" t="s">
        <v>92</v>
      </c>
      <c r="E8794">
        <v>2495</v>
      </c>
      <c r="F8794">
        <v>1</v>
      </c>
    </row>
    <row r="8795" spans="1:6">
      <c r="A8795">
        <v>4899</v>
      </c>
      <c r="B8795">
        <v>19</v>
      </c>
      <c r="C8795" t="s">
        <v>64</v>
      </c>
      <c r="D8795" t="s">
        <v>92</v>
      </c>
      <c r="E8795">
        <v>3501</v>
      </c>
      <c r="F8795">
        <v>1</v>
      </c>
    </row>
    <row r="8796" spans="1:6">
      <c r="A8796">
        <v>4899</v>
      </c>
      <c r="B8796">
        <v>19</v>
      </c>
      <c r="C8796" t="s">
        <v>64</v>
      </c>
      <c r="D8796" t="s">
        <v>92</v>
      </c>
      <c r="E8796">
        <v>4458</v>
      </c>
      <c r="F8796">
        <v>1</v>
      </c>
    </row>
    <row r="8797" spans="1:6">
      <c r="A8797">
        <v>4899</v>
      </c>
      <c r="B8797">
        <v>19</v>
      </c>
      <c r="C8797" t="s">
        <v>64</v>
      </c>
      <c r="D8797" t="s">
        <v>92</v>
      </c>
      <c r="E8797">
        <v>5904</v>
      </c>
      <c r="F8797">
        <v>1</v>
      </c>
    </row>
    <row r="8798" spans="1:6">
      <c r="A8798">
        <v>4899</v>
      </c>
      <c r="B8798">
        <v>19</v>
      </c>
      <c r="C8798" t="s">
        <v>64</v>
      </c>
      <c r="D8798" t="s">
        <v>92</v>
      </c>
      <c r="E8798">
        <v>5584</v>
      </c>
      <c r="F8798">
        <v>1</v>
      </c>
    </row>
    <row r="8799" spans="1:6">
      <c r="A8799">
        <v>4899</v>
      </c>
      <c r="B8799">
        <v>19</v>
      </c>
      <c r="C8799" t="s">
        <v>64</v>
      </c>
      <c r="D8799" t="s">
        <v>92</v>
      </c>
      <c r="E8799">
        <v>4796</v>
      </c>
      <c r="F8799">
        <v>1</v>
      </c>
    </row>
    <row r="8800" spans="1:6">
      <c r="A8800">
        <v>4899</v>
      </c>
      <c r="B8800">
        <v>19</v>
      </c>
      <c r="C8800" t="s">
        <v>64</v>
      </c>
      <c r="D8800" t="s">
        <v>92</v>
      </c>
      <c r="E8800">
        <v>3724</v>
      </c>
      <c r="F8800">
        <v>1</v>
      </c>
    </row>
    <row r="8801" spans="1:6">
      <c r="A8801">
        <v>4899</v>
      </c>
      <c r="B8801">
        <v>19</v>
      </c>
      <c r="C8801" t="s">
        <v>64</v>
      </c>
      <c r="D8801" t="s">
        <v>92</v>
      </c>
      <c r="E8801">
        <v>4419</v>
      </c>
      <c r="F8801">
        <v>1</v>
      </c>
    </row>
    <row r="8802" spans="1:6">
      <c r="A8802">
        <v>4899</v>
      </c>
      <c r="B8802">
        <v>19</v>
      </c>
      <c r="C8802" t="s">
        <v>64</v>
      </c>
      <c r="D8802" t="s">
        <v>92</v>
      </c>
      <c r="E8802">
        <v>3012</v>
      </c>
      <c r="F8802">
        <v>1</v>
      </c>
    </row>
    <row r="8803" spans="1:6">
      <c r="A8803">
        <v>4899</v>
      </c>
      <c r="B8803">
        <v>20</v>
      </c>
      <c r="C8803" t="s">
        <v>64</v>
      </c>
      <c r="D8803" t="s">
        <v>91</v>
      </c>
      <c r="E8803">
        <v>124</v>
      </c>
      <c r="F8803">
        <v>5</v>
      </c>
    </row>
    <row r="8804" spans="1:6">
      <c r="A8804">
        <v>4899</v>
      </c>
      <c r="B8804">
        <v>20</v>
      </c>
      <c r="C8804" t="s">
        <v>64</v>
      </c>
      <c r="D8804" t="s">
        <v>91</v>
      </c>
      <c r="E8804">
        <v>2478</v>
      </c>
      <c r="F8804">
        <v>4</v>
      </c>
    </row>
    <row r="8805" spans="1:6">
      <c r="A8805">
        <v>4899</v>
      </c>
      <c r="B8805">
        <v>20</v>
      </c>
      <c r="C8805" t="s">
        <v>64</v>
      </c>
      <c r="D8805" t="s">
        <v>91</v>
      </c>
      <c r="E8805">
        <v>6031</v>
      </c>
      <c r="F8805">
        <v>3</v>
      </c>
    </row>
    <row r="8806" spans="1:6">
      <c r="A8806">
        <v>4899</v>
      </c>
      <c r="B8806">
        <v>20</v>
      </c>
      <c r="C8806" t="s">
        <v>64</v>
      </c>
      <c r="D8806" t="s">
        <v>91</v>
      </c>
      <c r="E8806">
        <v>5147</v>
      </c>
      <c r="F8806">
        <v>3</v>
      </c>
    </row>
    <row r="8807" spans="1:6">
      <c r="A8807">
        <v>4899</v>
      </c>
      <c r="B8807">
        <v>20</v>
      </c>
      <c r="C8807" t="s">
        <v>64</v>
      </c>
      <c r="D8807" t="s">
        <v>91</v>
      </c>
      <c r="E8807">
        <v>42</v>
      </c>
      <c r="F8807">
        <v>3</v>
      </c>
    </row>
    <row r="8808" spans="1:6">
      <c r="A8808">
        <v>4899</v>
      </c>
      <c r="B8808">
        <v>20</v>
      </c>
      <c r="C8808" t="s">
        <v>64</v>
      </c>
      <c r="D8808" t="s">
        <v>91</v>
      </c>
      <c r="E8808">
        <v>4712</v>
      </c>
      <c r="F8808">
        <v>2</v>
      </c>
    </row>
    <row r="8809" spans="1:6">
      <c r="A8809">
        <v>4899</v>
      </c>
      <c r="B8809">
        <v>20</v>
      </c>
      <c r="C8809" t="s">
        <v>64</v>
      </c>
      <c r="D8809" t="s">
        <v>91</v>
      </c>
      <c r="E8809">
        <v>156</v>
      </c>
      <c r="F8809">
        <v>2</v>
      </c>
    </row>
    <row r="8810" spans="1:6">
      <c r="A8810">
        <v>4899</v>
      </c>
      <c r="B8810">
        <v>20</v>
      </c>
      <c r="C8810" t="s">
        <v>64</v>
      </c>
      <c r="D8810" t="s">
        <v>91</v>
      </c>
      <c r="E8810">
        <v>3990</v>
      </c>
      <c r="F8810">
        <v>2</v>
      </c>
    </row>
    <row r="8811" spans="1:6">
      <c r="A8811">
        <v>4899</v>
      </c>
      <c r="B8811">
        <v>20</v>
      </c>
      <c r="C8811" t="s">
        <v>64</v>
      </c>
      <c r="D8811" t="s">
        <v>91</v>
      </c>
      <c r="E8811">
        <v>2454</v>
      </c>
      <c r="F8811">
        <v>2</v>
      </c>
    </row>
    <row r="8812" spans="1:6">
      <c r="A8812">
        <v>4899</v>
      </c>
      <c r="B8812">
        <v>20</v>
      </c>
      <c r="C8812" t="s">
        <v>64</v>
      </c>
      <c r="D8812" t="s">
        <v>91</v>
      </c>
      <c r="E8812">
        <v>1075</v>
      </c>
      <c r="F8812">
        <v>2</v>
      </c>
    </row>
    <row r="8813" spans="1:6">
      <c r="A8813">
        <v>4899</v>
      </c>
      <c r="B8813">
        <v>20</v>
      </c>
      <c r="C8813" t="s">
        <v>64</v>
      </c>
      <c r="D8813" t="s">
        <v>91</v>
      </c>
      <c r="E8813">
        <v>2273</v>
      </c>
      <c r="F8813">
        <v>2</v>
      </c>
    </row>
    <row r="8814" spans="1:6">
      <c r="A8814">
        <v>4899</v>
      </c>
      <c r="B8814">
        <v>20</v>
      </c>
      <c r="C8814" t="s">
        <v>64</v>
      </c>
      <c r="D8814" t="s">
        <v>91</v>
      </c>
      <c r="E8814">
        <v>4546</v>
      </c>
      <c r="F8814">
        <v>2</v>
      </c>
    </row>
    <row r="8815" spans="1:6">
      <c r="A8815">
        <v>4899</v>
      </c>
      <c r="B8815">
        <v>20</v>
      </c>
      <c r="C8815" t="s">
        <v>64</v>
      </c>
      <c r="D8815" t="s">
        <v>91</v>
      </c>
      <c r="E8815">
        <v>2905</v>
      </c>
      <c r="F8815">
        <v>2</v>
      </c>
    </row>
    <row r="8816" spans="1:6">
      <c r="A8816">
        <v>4899</v>
      </c>
      <c r="B8816">
        <v>20</v>
      </c>
      <c r="C8816" t="s">
        <v>64</v>
      </c>
      <c r="D8816" t="s">
        <v>91</v>
      </c>
      <c r="E8816">
        <v>3723</v>
      </c>
      <c r="F8816">
        <v>2</v>
      </c>
    </row>
    <row r="8817" spans="1:6">
      <c r="A8817">
        <v>4899</v>
      </c>
      <c r="B8817">
        <v>20</v>
      </c>
      <c r="C8817" t="s">
        <v>64</v>
      </c>
      <c r="D8817" t="s">
        <v>91</v>
      </c>
      <c r="E8817">
        <v>4981</v>
      </c>
      <c r="F8817">
        <v>2</v>
      </c>
    </row>
    <row r="8818" spans="1:6">
      <c r="A8818">
        <v>4899</v>
      </c>
      <c r="B8818">
        <v>20</v>
      </c>
      <c r="C8818" t="s">
        <v>64</v>
      </c>
      <c r="D8818" t="s">
        <v>91</v>
      </c>
      <c r="E8818">
        <v>5182</v>
      </c>
      <c r="F8818">
        <v>1</v>
      </c>
    </row>
    <row r="8819" spans="1:6">
      <c r="A8819">
        <v>4899</v>
      </c>
      <c r="B8819">
        <v>20</v>
      </c>
      <c r="C8819" t="s">
        <v>64</v>
      </c>
      <c r="D8819" t="s">
        <v>91</v>
      </c>
      <c r="E8819">
        <v>3806</v>
      </c>
      <c r="F8819">
        <v>1</v>
      </c>
    </row>
    <row r="8820" spans="1:6">
      <c r="A8820">
        <v>4899</v>
      </c>
      <c r="B8820">
        <v>20</v>
      </c>
      <c r="C8820" t="s">
        <v>64</v>
      </c>
      <c r="D8820" t="s">
        <v>91</v>
      </c>
      <c r="E8820">
        <v>3200</v>
      </c>
      <c r="F8820">
        <v>1</v>
      </c>
    </row>
    <row r="8821" spans="1:6">
      <c r="A8821">
        <v>4899</v>
      </c>
      <c r="B8821">
        <v>20</v>
      </c>
      <c r="C8821" t="s">
        <v>64</v>
      </c>
      <c r="D8821" t="s">
        <v>91</v>
      </c>
      <c r="E8821">
        <v>349</v>
      </c>
      <c r="F8821">
        <v>1</v>
      </c>
    </row>
    <row r="8822" spans="1:6">
      <c r="A8822">
        <v>4899</v>
      </c>
      <c r="B8822">
        <v>20</v>
      </c>
      <c r="C8822" t="s">
        <v>64</v>
      </c>
      <c r="D8822" t="s">
        <v>91</v>
      </c>
      <c r="E8822">
        <v>2556</v>
      </c>
      <c r="F8822">
        <v>1</v>
      </c>
    </row>
    <row r="8823" spans="1:6">
      <c r="A8823">
        <v>4899</v>
      </c>
      <c r="B8823">
        <v>20</v>
      </c>
      <c r="C8823" t="s">
        <v>64</v>
      </c>
      <c r="D8823" t="s">
        <v>91</v>
      </c>
      <c r="E8823">
        <v>5886</v>
      </c>
      <c r="F8823">
        <v>1</v>
      </c>
    </row>
    <row r="8824" spans="1:6">
      <c r="A8824">
        <v>4899</v>
      </c>
      <c r="B8824">
        <v>20</v>
      </c>
      <c r="C8824" t="s">
        <v>64</v>
      </c>
      <c r="D8824" t="s">
        <v>91</v>
      </c>
      <c r="E8824">
        <v>2838</v>
      </c>
      <c r="F8824">
        <v>1</v>
      </c>
    </row>
    <row r="8825" spans="1:6">
      <c r="A8825">
        <v>4899</v>
      </c>
      <c r="B8825">
        <v>20</v>
      </c>
      <c r="C8825" t="s">
        <v>64</v>
      </c>
      <c r="D8825" t="s">
        <v>91</v>
      </c>
      <c r="E8825">
        <v>985</v>
      </c>
      <c r="F8825">
        <v>1</v>
      </c>
    </row>
    <row r="8826" spans="1:6">
      <c r="A8826">
        <v>4899</v>
      </c>
      <c r="B8826">
        <v>20</v>
      </c>
      <c r="C8826" t="s">
        <v>64</v>
      </c>
      <c r="D8826" t="s">
        <v>91</v>
      </c>
      <c r="E8826">
        <v>5530</v>
      </c>
      <c r="F8826">
        <v>1</v>
      </c>
    </row>
    <row r="8827" spans="1:6">
      <c r="A8827">
        <v>4899</v>
      </c>
      <c r="B8827">
        <v>20</v>
      </c>
      <c r="C8827" t="s">
        <v>64</v>
      </c>
      <c r="D8827" t="s">
        <v>91</v>
      </c>
      <c r="E8827">
        <v>3293</v>
      </c>
      <c r="F8827">
        <v>1</v>
      </c>
    </row>
    <row r="8828" spans="1:6">
      <c r="A8828">
        <v>4899</v>
      </c>
      <c r="B8828">
        <v>20</v>
      </c>
      <c r="C8828" t="s">
        <v>64</v>
      </c>
      <c r="D8828" t="s">
        <v>91</v>
      </c>
      <c r="E8828">
        <v>2619</v>
      </c>
      <c r="F8828">
        <v>1</v>
      </c>
    </row>
    <row r="8829" spans="1:6">
      <c r="A8829">
        <v>4899</v>
      </c>
      <c r="B8829">
        <v>20</v>
      </c>
      <c r="C8829" t="s">
        <v>64</v>
      </c>
      <c r="D8829" t="s">
        <v>91</v>
      </c>
      <c r="E8829">
        <v>2686</v>
      </c>
      <c r="F8829">
        <v>1</v>
      </c>
    </row>
    <row r="8830" spans="1:6">
      <c r="A8830">
        <v>4899</v>
      </c>
      <c r="B8830">
        <v>20</v>
      </c>
      <c r="C8830" t="s">
        <v>64</v>
      </c>
      <c r="D8830" t="s">
        <v>91</v>
      </c>
      <c r="E8830">
        <v>1268</v>
      </c>
      <c r="F8830">
        <v>1</v>
      </c>
    </row>
    <row r="8831" spans="1:6">
      <c r="A8831">
        <v>4899</v>
      </c>
      <c r="B8831">
        <v>20</v>
      </c>
      <c r="C8831" t="s">
        <v>64</v>
      </c>
      <c r="D8831" t="s">
        <v>91</v>
      </c>
      <c r="E8831">
        <v>63</v>
      </c>
      <c r="F8831">
        <v>1</v>
      </c>
    </row>
    <row r="8832" spans="1:6">
      <c r="A8832">
        <v>4899</v>
      </c>
      <c r="B8832">
        <v>20</v>
      </c>
      <c r="C8832" t="s">
        <v>64</v>
      </c>
      <c r="D8832" t="s">
        <v>91</v>
      </c>
      <c r="E8832">
        <v>3036</v>
      </c>
      <c r="F8832">
        <v>1</v>
      </c>
    </row>
    <row r="8833" spans="1:6">
      <c r="A8833">
        <v>4899</v>
      </c>
      <c r="B8833">
        <v>20</v>
      </c>
      <c r="C8833" t="s">
        <v>64</v>
      </c>
      <c r="D8833" t="s">
        <v>91</v>
      </c>
      <c r="E8833">
        <v>2854</v>
      </c>
      <c r="F8833">
        <v>1</v>
      </c>
    </row>
    <row r="8834" spans="1:6">
      <c r="A8834">
        <v>4899</v>
      </c>
      <c r="B8834">
        <v>20</v>
      </c>
      <c r="C8834" t="s">
        <v>64</v>
      </c>
      <c r="D8834" t="s">
        <v>91</v>
      </c>
      <c r="E8834">
        <v>3890</v>
      </c>
      <c r="F8834">
        <v>1</v>
      </c>
    </row>
    <row r="8835" spans="1:6">
      <c r="A8835">
        <v>4899</v>
      </c>
      <c r="B8835">
        <v>20</v>
      </c>
      <c r="C8835" t="s">
        <v>64</v>
      </c>
      <c r="D8835" t="s">
        <v>91</v>
      </c>
      <c r="E8835">
        <v>2535</v>
      </c>
      <c r="F8835">
        <v>1</v>
      </c>
    </row>
    <row r="8836" spans="1:6">
      <c r="A8836">
        <v>4899</v>
      </c>
      <c r="B8836">
        <v>20</v>
      </c>
      <c r="C8836" t="s">
        <v>64</v>
      </c>
      <c r="D8836" t="s">
        <v>91</v>
      </c>
      <c r="E8836">
        <v>24</v>
      </c>
      <c r="F8836">
        <v>1</v>
      </c>
    </row>
    <row r="8837" spans="1:6">
      <c r="A8837">
        <v>4899</v>
      </c>
      <c r="B8837">
        <v>20</v>
      </c>
      <c r="C8837" t="s">
        <v>64</v>
      </c>
      <c r="D8837" t="s">
        <v>91</v>
      </c>
      <c r="E8837">
        <v>4523</v>
      </c>
      <c r="F8837">
        <v>1</v>
      </c>
    </row>
    <row r="8838" spans="1:6">
      <c r="A8838">
        <v>4899</v>
      </c>
      <c r="B8838">
        <v>20</v>
      </c>
      <c r="C8838" t="s">
        <v>64</v>
      </c>
      <c r="D8838" t="s">
        <v>91</v>
      </c>
      <c r="E8838">
        <v>3862</v>
      </c>
      <c r="F8838">
        <v>1</v>
      </c>
    </row>
    <row r="8839" spans="1:6">
      <c r="A8839">
        <v>4899</v>
      </c>
      <c r="B8839">
        <v>20</v>
      </c>
      <c r="C8839" t="s">
        <v>64</v>
      </c>
      <c r="D8839" t="s">
        <v>91</v>
      </c>
      <c r="E8839">
        <v>2269</v>
      </c>
      <c r="F8839">
        <v>1</v>
      </c>
    </row>
    <row r="8840" spans="1:6">
      <c r="A8840">
        <v>4899</v>
      </c>
      <c r="B8840">
        <v>20</v>
      </c>
      <c r="C8840" t="s">
        <v>64</v>
      </c>
      <c r="D8840" t="s">
        <v>91</v>
      </c>
      <c r="E8840">
        <v>3911</v>
      </c>
      <c r="F8840">
        <v>1</v>
      </c>
    </row>
    <row r="8841" spans="1:6">
      <c r="A8841">
        <v>4899</v>
      </c>
      <c r="B8841">
        <v>21</v>
      </c>
      <c r="C8841" t="s">
        <v>64</v>
      </c>
      <c r="D8841" t="s">
        <v>92</v>
      </c>
      <c r="E8841">
        <v>3275</v>
      </c>
      <c r="F8841">
        <v>5</v>
      </c>
    </row>
    <row r="8842" spans="1:6">
      <c r="A8842">
        <v>4899</v>
      </c>
      <c r="B8842">
        <v>21</v>
      </c>
      <c r="C8842" t="s">
        <v>64</v>
      </c>
      <c r="D8842" t="s">
        <v>92</v>
      </c>
      <c r="E8842">
        <v>4560</v>
      </c>
      <c r="F8842">
        <v>4</v>
      </c>
    </row>
    <row r="8843" spans="1:6">
      <c r="A8843">
        <v>4899</v>
      </c>
      <c r="B8843">
        <v>21</v>
      </c>
      <c r="C8843" t="s">
        <v>64</v>
      </c>
      <c r="D8843" t="s">
        <v>92</v>
      </c>
      <c r="E8843">
        <v>3688</v>
      </c>
      <c r="F8843">
        <v>3</v>
      </c>
    </row>
    <row r="8844" spans="1:6">
      <c r="A8844">
        <v>4899</v>
      </c>
      <c r="B8844">
        <v>21</v>
      </c>
      <c r="C8844" t="s">
        <v>64</v>
      </c>
      <c r="D8844" t="s">
        <v>92</v>
      </c>
      <c r="E8844">
        <v>6031</v>
      </c>
      <c r="F8844">
        <v>3</v>
      </c>
    </row>
    <row r="8845" spans="1:6">
      <c r="A8845">
        <v>4899</v>
      </c>
      <c r="B8845">
        <v>21</v>
      </c>
      <c r="C8845" t="s">
        <v>64</v>
      </c>
      <c r="D8845" t="s">
        <v>92</v>
      </c>
      <c r="E8845">
        <v>3990</v>
      </c>
      <c r="F8845">
        <v>3</v>
      </c>
    </row>
    <row r="8846" spans="1:6">
      <c r="A8846">
        <v>4899</v>
      </c>
      <c r="B8846">
        <v>21</v>
      </c>
      <c r="C8846" t="s">
        <v>64</v>
      </c>
      <c r="D8846" t="s">
        <v>92</v>
      </c>
      <c r="E8846">
        <v>1248</v>
      </c>
      <c r="F8846">
        <v>2</v>
      </c>
    </row>
    <row r="8847" spans="1:6">
      <c r="A8847">
        <v>4899</v>
      </c>
      <c r="B8847">
        <v>21</v>
      </c>
      <c r="C8847" t="s">
        <v>64</v>
      </c>
      <c r="D8847" t="s">
        <v>92</v>
      </c>
      <c r="E8847">
        <v>6011</v>
      </c>
      <c r="F8847">
        <v>2</v>
      </c>
    </row>
    <row r="8848" spans="1:6">
      <c r="A8848">
        <v>4899</v>
      </c>
      <c r="B8848">
        <v>21</v>
      </c>
      <c r="C8848" t="s">
        <v>64</v>
      </c>
      <c r="D8848" t="s">
        <v>92</v>
      </c>
      <c r="E8848">
        <v>5069</v>
      </c>
      <c r="F8848">
        <v>2</v>
      </c>
    </row>
    <row r="8849" spans="1:6">
      <c r="A8849">
        <v>4899</v>
      </c>
      <c r="B8849">
        <v>21</v>
      </c>
      <c r="C8849" t="s">
        <v>64</v>
      </c>
      <c r="D8849" t="s">
        <v>92</v>
      </c>
      <c r="E8849">
        <v>2973</v>
      </c>
      <c r="F8849">
        <v>2</v>
      </c>
    </row>
    <row r="8850" spans="1:6">
      <c r="A8850">
        <v>4899</v>
      </c>
      <c r="B8850">
        <v>21</v>
      </c>
      <c r="C8850" t="s">
        <v>64</v>
      </c>
      <c r="D8850" t="s">
        <v>92</v>
      </c>
      <c r="E8850">
        <v>3399</v>
      </c>
      <c r="F8850">
        <v>2</v>
      </c>
    </row>
    <row r="8851" spans="1:6">
      <c r="A8851">
        <v>4899</v>
      </c>
      <c r="B8851">
        <v>21</v>
      </c>
      <c r="C8851" t="s">
        <v>64</v>
      </c>
      <c r="D8851" t="s">
        <v>92</v>
      </c>
      <c r="E8851">
        <v>2900</v>
      </c>
      <c r="F8851">
        <v>2</v>
      </c>
    </row>
    <row r="8852" spans="1:6">
      <c r="A8852">
        <v>4899</v>
      </c>
      <c r="B8852">
        <v>21</v>
      </c>
      <c r="C8852" t="s">
        <v>64</v>
      </c>
      <c r="D8852" t="s">
        <v>92</v>
      </c>
      <c r="E8852">
        <v>4114</v>
      </c>
      <c r="F8852">
        <v>1</v>
      </c>
    </row>
    <row r="8853" spans="1:6">
      <c r="A8853">
        <v>4899</v>
      </c>
      <c r="B8853">
        <v>21</v>
      </c>
      <c r="C8853" t="s">
        <v>64</v>
      </c>
      <c r="D8853" t="s">
        <v>92</v>
      </c>
      <c r="E8853">
        <v>4566</v>
      </c>
      <c r="F8853">
        <v>1</v>
      </c>
    </row>
    <row r="8854" spans="1:6">
      <c r="A8854">
        <v>4899</v>
      </c>
      <c r="B8854">
        <v>21</v>
      </c>
      <c r="C8854" t="s">
        <v>64</v>
      </c>
      <c r="D8854" t="s">
        <v>92</v>
      </c>
      <c r="E8854">
        <v>5528</v>
      </c>
      <c r="F8854">
        <v>1</v>
      </c>
    </row>
    <row r="8855" spans="1:6">
      <c r="A8855">
        <v>4899</v>
      </c>
      <c r="B8855">
        <v>21</v>
      </c>
      <c r="C8855" t="s">
        <v>64</v>
      </c>
      <c r="D8855" t="s">
        <v>92</v>
      </c>
      <c r="E8855">
        <v>2594</v>
      </c>
      <c r="F8855">
        <v>1</v>
      </c>
    </row>
    <row r="8856" spans="1:6">
      <c r="A8856">
        <v>4899</v>
      </c>
      <c r="B8856">
        <v>21</v>
      </c>
      <c r="C8856" t="s">
        <v>64</v>
      </c>
      <c r="D8856" t="s">
        <v>92</v>
      </c>
      <c r="E8856">
        <v>4233</v>
      </c>
      <c r="F8856">
        <v>1</v>
      </c>
    </row>
    <row r="8857" spans="1:6">
      <c r="A8857">
        <v>4899</v>
      </c>
      <c r="B8857">
        <v>21</v>
      </c>
      <c r="C8857" t="s">
        <v>64</v>
      </c>
      <c r="D8857" t="s">
        <v>92</v>
      </c>
      <c r="E8857">
        <v>3890</v>
      </c>
      <c r="F8857">
        <v>1</v>
      </c>
    </row>
    <row r="8858" spans="1:6">
      <c r="A8858">
        <v>4899</v>
      </c>
      <c r="B8858">
        <v>21</v>
      </c>
      <c r="C8858" t="s">
        <v>64</v>
      </c>
      <c r="D8858" t="s">
        <v>92</v>
      </c>
      <c r="E8858">
        <v>3407</v>
      </c>
      <c r="F8858">
        <v>1</v>
      </c>
    </row>
    <row r="8859" spans="1:6">
      <c r="A8859">
        <v>4899</v>
      </c>
      <c r="B8859">
        <v>21</v>
      </c>
      <c r="C8859" t="s">
        <v>64</v>
      </c>
      <c r="D8859" t="s">
        <v>92</v>
      </c>
      <c r="E8859">
        <v>339</v>
      </c>
      <c r="F8859">
        <v>1</v>
      </c>
    </row>
    <row r="8860" spans="1:6">
      <c r="A8860">
        <v>4899</v>
      </c>
      <c r="B8860">
        <v>21</v>
      </c>
      <c r="C8860" t="s">
        <v>64</v>
      </c>
      <c r="D8860" t="s">
        <v>92</v>
      </c>
      <c r="E8860">
        <v>4638</v>
      </c>
      <c r="F8860">
        <v>1</v>
      </c>
    </row>
    <row r="8861" spans="1:6">
      <c r="A8861">
        <v>4899</v>
      </c>
      <c r="B8861">
        <v>21</v>
      </c>
      <c r="C8861" t="s">
        <v>64</v>
      </c>
      <c r="D8861" t="s">
        <v>92</v>
      </c>
      <c r="E8861">
        <v>3226</v>
      </c>
      <c r="F8861">
        <v>1</v>
      </c>
    </row>
    <row r="8862" spans="1:6">
      <c r="A8862">
        <v>4899</v>
      </c>
      <c r="B8862">
        <v>21</v>
      </c>
      <c r="C8862" t="s">
        <v>64</v>
      </c>
      <c r="D8862" t="s">
        <v>92</v>
      </c>
      <c r="E8862">
        <v>2156</v>
      </c>
      <c r="F8862">
        <v>1</v>
      </c>
    </row>
    <row r="8863" spans="1:6">
      <c r="A8863">
        <v>4899</v>
      </c>
      <c r="B8863">
        <v>21</v>
      </c>
      <c r="C8863" t="s">
        <v>64</v>
      </c>
      <c r="D8863" t="s">
        <v>92</v>
      </c>
      <c r="E8863">
        <v>4735</v>
      </c>
      <c r="F8863">
        <v>1</v>
      </c>
    </row>
    <row r="8864" spans="1:6">
      <c r="A8864">
        <v>4899</v>
      </c>
      <c r="B8864">
        <v>21</v>
      </c>
      <c r="C8864" t="s">
        <v>64</v>
      </c>
      <c r="D8864" t="s">
        <v>92</v>
      </c>
      <c r="E8864">
        <v>5747</v>
      </c>
      <c r="F8864">
        <v>1</v>
      </c>
    </row>
    <row r="8865" spans="1:6">
      <c r="A8865">
        <v>4899</v>
      </c>
      <c r="B8865">
        <v>21</v>
      </c>
      <c r="C8865" t="s">
        <v>64</v>
      </c>
      <c r="D8865" t="s">
        <v>92</v>
      </c>
      <c r="E8865">
        <v>3164</v>
      </c>
      <c r="F8865">
        <v>1</v>
      </c>
    </row>
    <row r="8866" spans="1:6">
      <c r="A8866">
        <v>4899</v>
      </c>
      <c r="B8866">
        <v>21</v>
      </c>
      <c r="C8866" t="s">
        <v>64</v>
      </c>
      <c r="D8866" t="s">
        <v>92</v>
      </c>
      <c r="E8866">
        <v>6003</v>
      </c>
      <c r="F8866">
        <v>1</v>
      </c>
    </row>
    <row r="8867" spans="1:6">
      <c r="A8867">
        <v>4899</v>
      </c>
      <c r="B8867">
        <v>21</v>
      </c>
      <c r="C8867" t="s">
        <v>64</v>
      </c>
      <c r="D8867" t="s">
        <v>92</v>
      </c>
      <c r="E8867">
        <v>4188</v>
      </c>
      <c r="F8867">
        <v>1</v>
      </c>
    </row>
    <row r="8868" spans="1:6">
      <c r="A8868">
        <v>4899</v>
      </c>
      <c r="B8868">
        <v>21</v>
      </c>
      <c r="C8868" t="s">
        <v>64</v>
      </c>
      <c r="D8868" t="s">
        <v>92</v>
      </c>
      <c r="E8868">
        <v>4228</v>
      </c>
      <c r="F8868">
        <v>1</v>
      </c>
    </row>
    <row r="8869" spans="1:6">
      <c r="A8869">
        <v>4899</v>
      </c>
      <c r="B8869">
        <v>22</v>
      </c>
      <c r="C8869" t="s">
        <v>64</v>
      </c>
      <c r="D8869" t="s">
        <v>92</v>
      </c>
      <c r="E8869">
        <v>5782</v>
      </c>
      <c r="F8869">
        <v>7</v>
      </c>
    </row>
    <row r="8870" spans="1:6">
      <c r="A8870">
        <v>4899</v>
      </c>
      <c r="B8870">
        <v>22</v>
      </c>
      <c r="C8870" t="s">
        <v>64</v>
      </c>
      <c r="D8870" t="s">
        <v>92</v>
      </c>
      <c r="E8870">
        <v>2861</v>
      </c>
      <c r="F8870">
        <v>4</v>
      </c>
    </row>
    <row r="8871" spans="1:6">
      <c r="A8871">
        <v>4899</v>
      </c>
      <c r="B8871">
        <v>22</v>
      </c>
      <c r="C8871" t="s">
        <v>64</v>
      </c>
      <c r="D8871" t="s">
        <v>92</v>
      </c>
      <c r="E8871">
        <v>3015</v>
      </c>
      <c r="F8871">
        <v>2</v>
      </c>
    </row>
    <row r="8872" spans="1:6">
      <c r="A8872">
        <v>4899</v>
      </c>
      <c r="B8872">
        <v>22</v>
      </c>
      <c r="C8872" t="s">
        <v>64</v>
      </c>
      <c r="D8872" t="s">
        <v>92</v>
      </c>
      <c r="E8872">
        <v>2074</v>
      </c>
      <c r="F8872">
        <v>2</v>
      </c>
    </row>
    <row r="8873" spans="1:6">
      <c r="A8873">
        <v>4899</v>
      </c>
      <c r="B8873">
        <v>22</v>
      </c>
      <c r="C8873" t="s">
        <v>64</v>
      </c>
      <c r="D8873" t="s">
        <v>92</v>
      </c>
      <c r="E8873">
        <v>5524</v>
      </c>
      <c r="F8873">
        <v>2</v>
      </c>
    </row>
    <row r="8874" spans="1:6">
      <c r="A8874">
        <v>4899</v>
      </c>
      <c r="B8874">
        <v>22</v>
      </c>
      <c r="C8874" t="s">
        <v>64</v>
      </c>
      <c r="D8874" t="s">
        <v>92</v>
      </c>
      <c r="E8874">
        <v>2868</v>
      </c>
      <c r="F8874">
        <v>2</v>
      </c>
    </row>
    <row r="8875" spans="1:6">
      <c r="A8875">
        <v>4899</v>
      </c>
      <c r="B8875">
        <v>22</v>
      </c>
      <c r="C8875" t="s">
        <v>64</v>
      </c>
      <c r="D8875" t="s">
        <v>92</v>
      </c>
      <c r="E8875">
        <v>132</v>
      </c>
      <c r="F8875">
        <v>1</v>
      </c>
    </row>
    <row r="8876" spans="1:6">
      <c r="A8876">
        <v>4899</v>
      </c>
      <c r="B8876">
        <v>22</v>
      </c>
      <c r="C8876" t="s">
        <v>64</v>
      </c>
      <c r="D8876" t="s">
        <v>92</v>
      </c>
      <c r="E8876">
        <v>3293</v>
      </c>
      <c r="F8876">
        <v>1</v>
      </c>
    </row>
    <row r="8877" spans="1:6">
      <c r="A8877">
        <v>4899</v>
      </c>
      <c r="B8877">
        <v>22</v>
      </c>
      <c r="C8877" t="s">
        <v>64</v>
      </c>
      <c r="D8877" t="s">
        <v>92</v>
      </c>
      <c r="E8877">
        <v>84</v>
      </c>
      <c r="F8877">
        <v>1</v>
      </c>
    </row>
    <row r="8878" spans="1:6">
      <c r="A8878">
        <v>4899</v>
      </c>
      <c r="B8878">
        <v>22</v>
      </c>
      <c r="C8878" t="s">
        <v>64</v>
      </c>
      <c r="D8878" t="s">
        <v>92</v>
      </c>
      <c r="E8878">
        <v>3038</v>
      </c>
      <c r="F8878">
        <v>1</v>
      </c>
    </row>
    <row r="8879" spans="1:6">
      <c r="A8879">
        <v>4899</v>
      </c>
      <c r="B8879">
        <v>22</v>
      </c>
      <c r="C8879" t="s">
        <v>64</v>
      </c>
      <c r="D8879" t="s">
        <v>92</v>
      </c>
      <c r="E8879">
        <v>4383</v>
      </c>
      <c r="F8879">
        <v>1</v>
      </c>
    </row>
    <row r="8880" spans="1:6">
      <c r="A8880">
        <v>4899</v>
      </c>
      <c r="B8880">
        <v>22</v>
      </c>
      <c r="C8880" t="s">
        <v>64</v>
      </c>
      <c r="D8880" t="s">
        <v>92</v>
      </c>
      <c r="E8880">
        <v>4513</v>
      </c>
      <c r="F8880">
        <v>1</v>
      </c>
    </row>
    <row r="8881" spans="1:6">
      <c r="A8881">
        <v>4899</v>
      </c>
      <c r="B8881">
        <v>22</v>
      </c>
      <c r="C8881" t="s">
        <v>64</v>
      </c>
      <c r="D8881" t="s">
        <v>92</v>
      </c>
      <c r="E8881">
        <v>2633</v>
      </c>
      <c r="F8881">
        <v>1</v>
      </c>
    </row>
    <row r="8882" spans="1:6">
      <c r="A8882">
        <v>4899</v>
      </c>
      <c r="B8882">
        <v>22</v>
      </c>
      <c r="C8882" t="s">
        <v>64</v>
      </c>
      <c r="D8882" t="s">
        <v>92</v>
      </c>
      <c r="E8882">
        <v>4782</v>
      </c>
      <c r="F8882">
        <v>1</v>
      </c>
    </row>
    <row r="8883" spans="1:6">
      <c r="A8883">
        <v>4899</v>
      </c>
      <c r="B8883">
        <v>22</v>
      </c>
      <c r="C8883" t="s">
        <v>64</v>
      </c>
      <c r="D8883" t="s">
        <v>92</v>
      </c>
      <c r="E8883">
        <v>2530</v>
      </c>
      <c r="F8883">
        <v>1</v>
      </c>
    </row>
    <row r="8884" spans="1:6">
      <c r="A8884">
        <v>4899</v>
      </c>
      <c r="B8884">
        <v>22</v>
      </c>
      <c r="C8884" t="s">
        <v>64</v>
      </c>
      <c r="D8884" t="s">
        <v>92</v>
      </c>
      <c r="E8884">
        <v>66</v>
      </c>
      <c r="F8884">
        <v>1</v>
      </c>
    </row>
    <row r="8885" spans="1:6">
      <c r="A8885">
        <v>4899</v>
      </c>
      <c r="B8885">
        <v>22</v>
      </c>
      <c r="C8885" t="s">
        <v>64</v>
      </c>
      <c r="D8885" t="s">
        <v>92</v>
      </c>
      <c r="E8885">
        <v>5472</v>
      </c>
      <c r="F8885">
        <v>1</v>
      </c>
    </row>
    <row r="8886" spans="1:6">
      <c r="A8886">
        <v>4899</v>
      </c>
      <c r="B8886">
        <v>22</v>
      </c>
      <c r="C8886" t="s">
        <v>64</v>
      </c>
      <c r="D8886" t="s">
        <v>92</v>
      </c>
      <c r="E8886">
        <v>3164</v>
      </c>
      <c r="F8886">
        <v>1</v>
      </c>
    </row>
    <row r="8887" spans="1:6">
      <c r="A8887">
        <v>4899</v>
      </c>
      <c r="B8887">
        <v>22</v>
      </c>
      <c r="C8887" t="s">
        <v>64</v>
      </c>
      <c r="D8887" t="s">
        <v>92</v>
      </c>
      <c r="E8887">
        <v>3976</v>
      </c>
      <c r="F8887">
        <v>1</v>
      </c>
    </row>
    <row r="8888" spans="1:6">
      <c r="A8888">
        <v>4899</v>
      </c>
      <c r="B8888">
        <v>22</v>
      </c>
      <c r="C8888" t="s">
        <v>64</v>
      </c>
      <c r="D8888" t="s">
        <v>92</v>
      </c>
      <c r="E8888">
        <v>4432</v>
      </c>
      <c r="F8888">
        <v>1</v>
      </c>
    </row>
    <row r="8889" spans="1:6">
      <c r="A8889">
        <v>4899</v>
      </c>
      <c r="B8889">
        <v>22</v>
      </c>
      <c r="C8889" t="s">
        <v>64</v>
      </c>
      <c r="D8889" t="s">
        <v>92</v>
      </c>
      <c r="E8889">
        <v>5881</v>
      </c>
      <c r="F8889">
        <v>1</v>
      </c>
    </row>
    <row r="8890" spans="1:6">
      <c r="A8890">
        <v>4899</v>
      </c>
      <c r="B8890">
        <v>22</v>
      </c>
      <c r="C8890" t="s">
        <v>64</v>
      </c>
      <c r="D8890" t="s">
        <v>92</v>
      </c>
      <c r="E8890">
        <v>3675</v>
      </c>
      <c r="F8890">
        <v>1</v>
      </c>
    </row>
    <row r="8891" spans="1:6">
      <c r="A8891">
        <v>4899</v>
      </c>
      <c r="B8891">
        <v>22</v>
      </c>
      <c r="C8891" t="s">
        <v>64</v>
      </c>
      <c r="D8891" t="s">
        <v>92</v>
      </c>
      <c r="E8891">
        <v>3221</v>
      </c>
      <c r="F8891">
        <v>1</v>
      </c>
    </row>
    <row r="8892" spans="1:6">
      <c r="A8892">
        <v>4899</v>
      </c>
      <c r="B8892">
        <v>22</v>
      </c>
      <c r="C8892" t="s">
        <v>64</v>
      </c>
      <c r="D8892" t="s">
        <v>92</v>
      </c>
      <c r="E8892">
        <v>5134</v>
      </c>
      <c r="F8892">
        <v>1</v>
      </c>
    </row>
    <row r="8893" spans="1:6">
      <c r="A8893">
        <v>4899</v>
      </c>
      <c r="B8893">
        <v>22</v>
      </c>
      <c r="C8893" t="s">
        <v>64</v>
      </c>
      <c r="D8893" t="s">
        <v>92</v>
      </c>
      <c r="E8893">
        <v>3620</v>
      </c>
      <c r="F8893">
        <v>1</v>
      </c>
    </row>
    <row r="8894" spans="1:6">
      <c r="A8894">
        <v>4899</v>
      </c>
      <c r="B8894">
        <v>22</v>
      </c>
      <c r="C8894" t="s">
        <v>64</v>
      </c>
      <c r="D8894" t="s">
        <v>92</v>
      </c>
      <c r="E8894">
        <v>2555</v>
      </c>
      <c r="F8894">
        <v>1</v>
      </c>
    </row>
    <row r="8895" spans="1:6">
      <c r="A8895">
        <v>4899</v>
      </c>
      <c r="B8895">
        <v>22</v>
      </c>
      <c r="C8895" t="s">
        <v>64</v>
      </c>
      <c r="D8895" t="s">
        <v>92</v>
      </c>
      <c r="E8895">
        <v>5030</v>
      </c>
      <c r="F8895">
        <v>1</v>
      </c>
    </row>
    <row r="8896" spans="1:6">
      <c r="A8896">
        <v>4899</v>
      </c>
      <c r="B8896">
        <v>22</v>
      </c>
      <c r="C8896" t="s">
        <v>64</v>
      </c>
      <c r="D8896" t="s">
        <v>92</v>
      </c>
      <c r="E8896">
        <v>4945</v>
      </c>
      <c r="F8896">
        <v>1</v>
      </c>
    </row>
    <row r="8897" spans="1:6">
      <c r="A8897">
        <v>4899</v>
      </c>
      <c r="B8897">
        <v>22</v>
      </c>
      <c r="C8897" t="s">
        <v>64</v>
      </c>
      <c r="D8897" t="s">
        <v>92</v>
      </c>
      <c r="E8897">
        <v>3987</v>
      </c>
      <c r="F8897">
        <v>1</v>
      </c>
    </row>
    <row r="8898" spans="1:6">
      <c r="A8898">
        <v>4899</v>
      </c>
      <c r="B8898">
        <v>22</v>
      </c>
      <c r="C8898" t="s">
        <v>64</v>
      </c>
      <c r="D8898" t="s">
        <v>92</v>
      </c>
      <c r="E8898">
        <v>6025</v>
      </c>
      <c r="F8898">
        <v>1</v>
      </c>
    </row>
    <row r="8899" spans="1:6">
      <c r="A8899">
        <v>4899</v>
      </c>
      <c r="B8899">
        <v>22</v>
      </c>
      <c r="C8899" t="s">
        <v>64</v>
      </c>
      <c r="D8899" t="s">
        <v>92</v>
      </c>
      <c r="E8899">
        <v>1344</v>
      </c>
      <c r="F8899">
        <v>1</v>
      </c>
    </row>
    <row r="8900" spans="1:6">
      <c r="A8900">
        <v>4899</v>
      </c>
      <c r="B8900">
        <v>22</v>
      </c>
      <c r="C8900" t="s">
        <v>64</v>
      </c>
      <c r="D8900" t="s">
        <v>92</v>
      </c>
      <c r="E8900">
        <v>5412</v>
      </c>
      <c r="F8900">
        <v>1</v>
      </c>
    </row>
    <row r="8901" spans="1:6">
      <c r="A8901">
        <v>4899</v>
      </c>
      <c r="B8901">
        <v>22</v>
      </c>
      <c r="C8901" t="s">
        <v>64</v>
      </c>
      <c r="D8901" t="s">
        <v>92</v>
      </c>
      <c r="E8901">
        <v>3430</v>
      </c>
      <c r="F8901">
        <v>1</v>
      </c>
    </row>
    <row r="8902" spans="1:6">
      <c r="A8902">
        <v>4899</v>
      </c>
      <c r="B8902">
        <v>23</v>
      </c>
      <c r="C8902" t="s">
        <v>64</v>
      </c>
      <c r="D8902" t="s">
        <v>92</v>
      </c>
      <c r="E8902">
        <v>4753</v>
      </c>
      <c r="F8902">
        <v>3</v>
      </c>
    </row>
    <row r="8903" spans="1:6">
      <c r="A8903">
        <v>4899</v>
      </c>
      <c r="B8903">
        <v>23</v>
      </c>
      <c r="C8903" t="s">
        <v>64</v>
      </c>
      <c r="D8903" t="s">
        <v>92</v>
      </c>
      <c r="E8903">
        <v>5795</v>
      </c>
      <c r="F8903">
        <v>3</v>
      </c>
    </row>
    <row r="8904" spans="1:6">
      <c r="A8904">
        <v>4899</v>
      </c>
      <c r="B8904">
        <v>23</v>
      </c>
      <c r="C8904" t="s">
        <v>64</v>
      </c>
      <c r="D8904" t="s">
        <v>92</v>
      </c>
      <c r="E8904">
        <v>2969</v>
      </c>
      <c r="F8904">
        <v>3</v>
      </c>
    </row>
    <row r="8905" spans="1:6">
      <c r="A8905">
        <v>4899</v>
      </c>
      <c r="B8905">
        <v>23</v>
      </c>
      <c r="C8905" t="s">
        <v>64</v>
      </c>
      <c r="D8905" t="s">
        <v>92</v>
      </c>
      <c r="E8905">
        <v>6025</v>
      </c>
      <c r="F8905">
        <v>3</v>
      </c>
    </row>
    <row r="8906" spans="1:6">
      <c r="A8906">
        <v>4899</v>
      </c>
      <c r="B8906">
        <v>23</v>
      </c>
      <c r="C8906" t="s">
        <v>64</v>
      </c>
      <c r="D8906" t="s">
        <v>92</v>
      </c>
      <c r="E8906">
        <v>3935</v>
      </c>
      <c r="F8906">
        <v>2</v>
      </c>
    </row>
    <row r="8907" spans="1:6">
      <c r="A8907">
        <v>4899</v>
      </c>
      <c r="B8907">
        <v>23</v>
      </c>
      <c r="C8907" t="s">
        <v>64</v>
      </c>
      <c r="D8907" t="s">
        <v>92</v>
      </c>
      <c r="E8907">
        <v>2460</v>
      </c>
      <c r="F8907">
        <v>2</v>
      </c>
    </row>
    <row r="8908" spans="1:6">
      <c r="A8908">
        <v>4899</v>
      </c>
      <c r="B8908">
        <v>23</v>
      </c>
      <c r="C8908" t="s">
        <v>64</v>
      </c>
      <c r="D8908" t="s">
        <v>92</v>
      </c>
      <c r="E8908">
        <v>2530</v>
      </c>
      <c r="F8908">
        <v>2</v>
      </c>
    </row>
    <row r="8909" spans="1:6">
      <c r="A8909">
        <v>4899</v>
      </c>
      <c r="B8909">
        <v>23</v>
      </c>
      <c r="C8909" t="s">
        <v>64</v>
      </c>
      <c r="D8909" t="s">
        <v>92</v>
      </c>
      <c r="E8909">
        <v>5881</v>
      </c>
      <c r="F8909">
        <v>2</v>
      </c>
    </row>
    <row r="8910" spans="1:6">
      <c r="A8910">
        <v>4899</v>
      </c>
      <c r="B8910">
        <v>23</v>
      </c>
      <c r="C8910" t="s">
        <v>64</v>
      </c>
      <c r="D8910" t="s">
        <v>92</v>
      </c>
      <c r="E8910">
        <v>5470</v>
      </c>
      <c r="F8910">
        <v>2</v>
      </c>
    </row>
    <row r="8911" spans="1:6">
      <c r="A8911">
        <v>4899</v>
      </c>
      <c r="B8911">
        <v>23</v>
      </c>
      <c r="C8911" t="s">
        <v>64</v>
      </c>
      <c r="D8911" t="s">
        <v>92</v>
      </c>
      <c r="E8911">
        <v>4945</v>
      </c>
      <c r="F8911">
        <v>2</v>
      </c>
    </row>
    <row r="8912" spans="1:6">
      <c r="A8912">
        <v>4899</v>
      </c>
      <c r="B8912">
        <v>23</v>
      </c>
      <c r="C8912" t="s">
        <v>64</v>
      </c>
      <c r="D8912" t="s">
        <v>92</v>
      </c>
      <c r="E8912">
        <v>2661</v>
      </c>
      <c r="F8912">
        <v>2</v>
      </c>
    </row>
    <row r="8913" spans="1:6">
      <c r="A8913">
        <v>4899</v>
      </c>
      <c r="B8913">
        <v>23</v>
      </c>
      <c r="C8913" t="s">
        <v>64</v>
      </c>
      <c r="D8913" t="s">
        <v>92</v>
      </c>
      <c r="E8913">
        <v>3000</v>
      </c>
      <c r="F8913">
        <v>1</v>
      </c>
    </row>
    <row r="8914" spans="1:6">
      <c r="A8914">
        <v>4899</v>
      </c>
      <c r="B8914">
        <v>23</v>
      </c>
      <c r="C8914" t="s">
        <v>64</v>
      </c>
      <c r="D8914" t="s">
        <v>92</v>
      </c>
      <c r="E8914">
        <v>5024</v>
      </c>
      <c r="F8914">
        <v>1</v>
      </c>
    </row>
    <row r="8915" spans="1:6">
      <c r="A8915">
        <v>4899</v>
      </c>
      <c r="B8915">
        <v>23</v>
      </c>
      <c r="C8915" t="s">
        <v>64</v>
      </c>
      <c r="D8915" t="s">
        <v>92</v>
      </c>
      <c r="E8915">
        <v>4734</v>
      </c>
      <c r="F8915">
        <v>1</v>
      </c>
    </row>
    <row r="8916" spans="1:6">
      <c r="A8916">
        <v>4899</v>
      </c>
      <c r="B8916">
        <v>23</v>
      </c>
      <c r="C8916" t="s">
        <v>64</v>
      </c>
      <c r="D8916" t="s">
        <v>92</v>
      </c>
      <c r="E8916">
        <v>2094</v>
      </c>
      <c r="F8916">
        <v>1</v>
      </c>
    </row>
    <row r="8917" spans="1:6">
      <c r="A8917">
        <v>4899</v>
      </c>
      <c r="B8917">
        <v>23</v>
      </c>
      <c r="C8917" t="s">
        <v>64</v>
      </c>
      <c r="D8917" t="s">
        <v>92</v>
      </c>
      <c r="E8917">
        <v>5592</v>
      </c>
      <c r="F8917">
        <v>1</v>
      </c>
    </row>
    <row r="8918" spans="1:6">
      <c r="A8918">
        <v>4899</v>
      </c>
      <c r="B8918">
        <v>23</v>
      </c>
      <c r="C8918" t="s">
        <v>64</v>
      </c>
      <c r="D8918" t="s">
        <v>92</v>
      </c>
      <c r="E8918">
        <v>3681</v>
      </c>
      <c r="F8918">
        <v>1</v>
      </c>
    </row>
    <row r="8919" spans="1:6">
      <c r="A8919">
        <v>4899</v>
      </c>
      <c r="B8919">
        <v>23</v>
      </c>
      <c r="C8919" t="s">
        <v>64</v>
      </c>
      <c r="D8919" t="s">
        <v>92</v>
      </c>
      <c r="E8919">
        <v>3970</v>
      </c>
      <c r="F8919">
        <v>1</v>
      </c>
    </row>
    <row r="8920" spans="1:6">
      <c r="A8920">
        <v>4899</v>
      </c>
      <c r="B8920">
        <v>23</v>
      </c>
      <c r="C8920" t="s">
        <v>64</v>
      </c>
      <c r="D8920" t="s">
        <v>92</v>
      </c>
      <c r="E8920">
        <v>3520</v>
      </c>
      <c r="F8920">
        <v>1</v>
      </c>
    </row>
    <row r="8921" spans="1:6">
      <c r="A8921">
        <v>4899</v>
      </c>
      <c r="B8921">
        <v>23</v>
      </c>
      <c r="C8921" t="s">
        <v>64</v>
      </c>
      <c r="D8921" t="s">
        <v>92</v>
      </c>
      <c r="E8921">
        <v>4718</v>
      </c>
      <c r="F8921">
        <v>1</v>
      </c>
    </row>
    <row r="8922" spans="1:6">
      <c r="A8922">
        <v>4899</v>
      </c>
      <c r="B8922">
        <v>23</v>
      </c>
      <c r="C8922" t="s">
        <v>64</v>
      </c>
      <c r="D8922" t="s">
        <v>92</v>
      </c>
      <c r="E8922">
        <v>5007</v>
      </c>
      <c r="F8922">
        <v>1</v>
      </c>
    </row>
    <row r="8923" spans="1:6">
      <c r="A8923">
        <v>4899</v>
      </c>
      <c r="B8923">
        <v>23</v>
      </c>
      <c r="C8923" t="s">
        <v>64</v>
      </c>
      <c r="D8923" t="s">
        <v>92</v>
      </c>
      <c r="E8923">
        <v>2138</v>
      </c>
      <c r="F8923">
        <v>1</v>
      </c>
    </row>
    <row r="8924" spans="1:6">
      <c r="A8924">
        <v>4899</v>
      </c>
      <c r="B8924">
        <v>23</v>
      </c>
      <c r="C8924" t="s">
        <v>64</v>
      </c>
      <c r="D8924" t="s">
        <v>92</v>
      </c>
      <c r="E8924">
        <v>3181</v>
      </c>
      <c r="F8924">
        <v>1</v>
      </c>
    </row>
    <row r="8925" spans="1:6">
      <c r="A8925">
        <v>4899</v>
      </c>
      <c r="B8925">
        <v>23</v>
      </c>
      <c r="C8925" t="s">
        <v>64</v>
      </c>
      <c r="D8925" t="s">
        <v>92</v>
      </c>
      <c r="E8925">
        <v>2730</v>
      </c>
      <c r="F8925">
        <v>1</v>
      </c>
    </row>
    <row r="8926" spans="1:6">
      <c r="A8926">
        <v>4899</v>
      </c>
      <c r="B8926">
        <v>23</v>
      </c>
      <c r="C8926" t="s">
        <v>64</v>
      </c>
      <c r="D8926" t="s">
        <v>92</v>
      </c>
      <c r="E8926">
        <v>4969</v>
      </c>
      <c r="F8926">
        <v>1</v>
      </c>
    </row>
    <row r="8927" spans="1:6">
      <c r="A8927">
        <v>4899</v>
      </c>
      <c r="B8927">
        <v>23</v>
      </c>
      <c r="C8927" t="s">
        <v>64</v>
      </c>
      <c r="D8927" t="s">
        <v>92</v>
      </c>
      <c r="E8927">
        <v>3221</v>
      </c>
      <c r="F8927">
        <v>1</v>
      </c>
    </row>
    <row r="8928" spans="1:6">
      <c r="A8928">
        <v>4899</v>
      </c>
      <c r="B8928">
        <v>23</v>
      </c>
      <c r="C8928" t="s">
        <v>64</v>
      </c>
      <c r="D8928" t="s">
        <v>92</v>
      </c>
      <c r="E8928">
        <v>4534</v>
      </c>
      <c r="F8928">
        <v>1</v>
      </c>
    </row>
    <row r="8929" spans="1:6">
      <c r="A8929">
        <v>4899</v>
      </c>
      <c r="B8929">
        <v>23</v>
      </c>
      <c r="C8929" t="s">
        <v>64</v>
      </c>
      <c r="D8929" t="s">
        <v>92</v>
      </c>
      <c r="E8929">
        <v>3848</v>
      </c>
      <c r="F8929">
        <v>1</v>
      </c>
    </row>
    <row r="8930" spans="1:6">
      <c r="A8930">
        <v>4899</v>
      </c>
      <c r="B8930">
        <v>23</v>
      </c>
      <c r="C8930" t="s">
        <v>64</v>
      </c>
      <c r="D8930" t="s">
        <v>92</v>
      </c>
      <c r="E8930">
        <v>3602</v>
      </c>
      <c r="F8930">
        <v>1</v>
      </c>
    </row>
    <row r="8931" spans="1:6">
      <c r="A8931">
        <v>4899</v>
      </c>
      <c r="B8931">
        <v>23</v>
      </c>
      <c r="C8931" t="s">
        <v>64</v>
      </c>
      <c r="D8931" t="s">
        <v>92</v>
      </c>
      <c r="E8931">
        <v>1325</v>
      </c>
      <c r="F8931">
        <v>1</v>
      </c>
    </row>
    <row r="8932" spans="1:6">
      <c r="A8932">
        <v>4900</v>
      </c>
      <c r="B8932">
        <v>0</v>
      </c>
      <c r="C8932" t="s">
        <v>63</v>
      </c>
      <c r="D8932" t="s">
        <v>92</v>
      </c>
      <c r="E8932">
        <v>3862</v>
      </c>
      <c r="F8932">
        <v>4</v>
      </c>
    </row>
    <row r="8933" spans="1:6">
      <c r="A8933">
        <v>4900</v>
      </c>
      <c r="B8933">
        <v>0</v>
      </c>
      <c r="C8933" t="s">
        <v>63</v>
      </c>
      <c r="D8933" t="s">
        <v>92</v>
      </c>
      <c r="E8933">
        <v>4974</v>
      </c>
      <c r="F8933">
        <v>4</v>
      </c>
    </row>
    <row r="8934" spans="1:6">
      <c r="A8934">
        <v>4900</v>
      </c>
      <c r="B8934">
        <v>0</v>
      </c>
      <c r="C8934" t="s">
        <v>63</v>
      </c>
      <c r="D8934" t="s">
        <v>92</v>
      </c>
      <c r="E8934">
        <v>2900</v>
      </c>
      <c r="F8934">
        <v>2</v>
      </c>
    </row>
    <row r="8935" spans="1:6">
      <c r="A8935">
        <v>4900</v>
      </c>
      <c r="B8935">
        <v>0</v>
      </c>
      <c r="C8935" t="s">
        <v>63</v>
      </c>
      <c r="D8935" t="s">
        <v>92</v>
      </c>
      <c r="E8935">
        <v>1006</v>
      </c>
      <c r="F8935">
        <v>2</v>
      </c>
    </row>
    <row r="8936" spans="1:6">
      <c r="A8936">
        <v>4900</v>
      </c>
      <c r="B8936">
        <v>0</v>
      </c>
      <c r="C8936" t="s">
        <v>63</v>
      </c>
      <c r="D8936" t="s">
        <v>92</v>
      </c>
      <c r="E8936">
        <v>199</v>
      </c>
      <c r="F8936">
        <v>2</v>
      </c>
    </row>
    <row r="8937" spans="1:6">
      <c r="A8937">
        <v>4900</v>
      </c>
      <c r="B8937">
        <v>0</v>
      </c>
      <c r="C8937" t="s">
        <v>63</v>
      </c>
      <c r="D8937" t="s">
        <v>92</v>
      </c>
      <c r="E8937">
        <v>3530</v>
      </c>
      <c r="F8937">
        <v>1</v>
      </c>
    </row>
    <row r="8938" spans="1:6">
      <c r="A8938">
        <v>4900</v>
      </c>
      <c r="B8938">
        <v>0</v>
      </c>
      <c r="C8938" t="s">
        <v>63</v>
      </c>
      <c r="D8938" t="s">
        <v>92</v>
      </c>
      <c r="E8938">
        <v>2704</v>
      </c>
      <c r="F8938">
        <v>1</v>
      </c>
    </row>
    <row r="8939" spans="1:6">
      <c r="A8939">
        <v>4900</v>
      </c>
      <c r="B8939">
        <v>0</v>
      </c>
      <c r="C8939" t="s">
        <v>63</v>
      </c>
      <c r="D8939" t="s">
        <v>92</v>
      </c>
      <c r="E8939">
        <v>4414</v>
      </c>
      <c r="F8939">
        <v>1</v>
      </c>
    </row>
    <row r="8940" spans="1:6">
      <c r="A8940">
        <v>4900</v>
      </c>
      <c r="B8940">
        <v>0</v>
      </c>
      <c r="C8940" t="s">
        <v>63</v>
      </c>
      <c r="D8940" t="s">
        <v>92</v>
      </c>
      <c r="E8940">
        <v>2944</v>
      </c>
      <c r="F8940">
        <v>1</v>
      </c>
    </row>
    <row r="8941" spans="1:6">
      <c r="A8941">
        <v>4900</v>
      </c>
      <c r="B8941">
        <v>0</v>
      </c>
      <c r="C8941" t="s">
        <v>63</v>
      </c>
      <c r="D8941" t="s">
        <v>92</v>
      </c>
      <c r="E8941">
        <v>2674</v>
      </c>
      <c r="F8941">
        <v>1</v>
      </c>
    </row>
    <row r="8942" spans="1:6">
      <c r="A8942">
        <v>4900</v>
      </c>
      <c r="B8942">
        <v>0</v>
      </c>
      <c r="C8942" t="s">
        <v>63</v>
      </c>
      <c r="D8942" t="s">
        <v>92</v>
      </c>
      <c r="E8942">
        <v>4826</v>
      </c>
      <c r="F8942">
        <v>1</v>
      </c>
    </row>
    <row r="8943" spans="1:6">
      <c r="A8943">
        <v>4900</v>
      </c>
      <c r="B8943">
        <v>0</v>
      </c>
      <c r="C8943" t="s">
        <v>63</v>
      </c>
      <c r="D8943" t="s">
        <v>92</v>
      </c>
      <c r="E8943">
        <v>4852</v>
      </c>
      <c r="F8943">
        <v>1</v>
      </c>
    </row>
    <row r="8944" spans="1:6">
      <c r="A8944">
        <v>4900</v>
      </c>
      <c r="B8944">
        <v>0</v>
      </c>
      <c r="C8944" t="s">
        <v>63</v>
      </c>
      <c r="D8944" t="s">
        <v>92</v>
      </c>
      <c r="E8944">
        <v>1157</v>
      </c>
      <c r="F8944">
        <v>1</v>
      </c>
    </row>
    <row r="8945" spans="1:6">
      <c r="A8945">
        <v>4900</v>
      </c>
      <c r="B8945">
        <v>0</v>
      </c>
      <c r="C8945" t="s">
        <v>63</v>
      </c>
      <c r="D8945" t="s">
        <v>92</v>
      </c>
      <c r="E8945">
        <v>962</v>
      </c>
      <c r="F8945">
        <v>1</v>
      </c>
    </row>
    <row r="8946" spans="1:6">
      <c r="A8946">
        <v>4900</v>
      </c>
      <c r="B8946">
        <v>0</v>
      </c>
      <c r="C8946" t="s">
        <v>63</v>
      </c>
      <c r="D8946" t="s">
        <v>92</v>
      </c>
      <c r="E8946">
        <v>2866</v>
      </c>
      <c r="F8946">
        <v>1</v>
      </c>
    </row>
    <row r="8947" spans="1:6">
      <c r="A8947">
        <v>4900</v>
      </c>
      <c r="B8947">
        <v>0</v>
      </c>
      <c r="C8947" t="s">
        <v>63</v>
      </c>
      <c r="D8947" t="s">
        <v>92</v>
      </c>
      <c r="E8947">
        <v>2267</v>
      </c>
      <c r="F8947">
        <v>1</v>
      </c>
    </row>
    <row r="8948" spans="1:6">
      <c r="A8948">
        <v>4900</v>
      </c>
      <c r="B8948">
        <v>0</v>
      </c>
      <c r="C8948" t="s">
        <v>63</v>
      </c>
      <c r="D8948" t="s">
        <v>92</v>
      </c>
      <c r="E8948">
        <v>5795</v>
      </c>
      <c r="F8948">
        <v>1</v>
      </c>
    </row>
    <row r="8949" spans="1:6">
      <c r="A8949">
        <v>4900</v>
      </c>
      <c r="B8949">
        <v>0</v>
      </c>
      <c r="C8949" t="s">
        <v>63</v>
      </c>
      <c r="D8949" t="s">
        <v>92</v>
      </c>
      <c r="E8949">
        <v>91</v>
      </c>
      <c r="F8949">
        <v>1</v>
      </c>
    </row>
    <row r="8950" spans="1:6">
      <c r="A8950">
        <v>4900</v>
      </c>
      <c r="B8950">
        <v>0</v>
      </c>
      <c r="C8950" t="s">
        <v>63</v>
      </c>
      <c r="D8950" t="s">
        <v>92</v>
      </c>
      <c r="E8950">
        <v>4950</v>
      </c>
      <c r="F8950">
        <v>1</v>
      </c>
    </row>
    <row r="8951" spans="1:6">
      <c r="A8951">
        <v>4900</v>
      </c>
      <c r="B8951">
        <v>0</v>
      </c>
      <c r="C8951" t="s">
        <v>63</v>
      </c>
      <c r="D8951" t="s">
        <v>92</v>
      </c>
      <c r="E8951">
        <v>3334</v>
      </c>
      <c r="F8951">
        <v>1</v>
      </c>
    </row>
    <row r="8952" spans="1:6">
      <c r="A8952">
        <v>4900</v>
      </c>
      <c r="B8952">
        <v>0</v>
      </c>
      <c r="C8952" t="s">
        <v>63</v>
      </c>
      <c r="D8952" t="s">
        <v>92</v>
      </c>
      <c r="E8952">
        <v>5278</v>
      </c>
      <c r="F8952">
        <v>1</v>
      </c>
    </row>
    <row r="8953" spans="1:6">
      <c r="A8953">
        <v>4900</v>
      </c>
      <c r="B8953">
        <v>0</v>
      </c>
      <c r="C8953" t="s">
        <v>63</v>
      </c>
      <c r="D8953" t="s">
        <v>92</v>
      </c>
      <c r="E8953">
        <v>3221</v>
      </c>
      <c r="F8953">
        <v>1</v>
      </c>
    </row>
    <row r="8954" spans="1:6">
      <c r="A8954">
        <v>4900</v>
      </c>
      <c r="B8954">
        <v>0</v>
      </c>
      <c r="C8954" t="s">
        <v>63</v>
      </c>
      <c r="D8954" t="s">
        <v>92</v>
      </c>
      <c r="E8954">
        <v>2824</v>
      </c>
      <c r="F8954">
        <v>1</v>
      </c>
    </row>
    <row r="8955" spans="1:6">
      <c r="A8955">
        <v>4900</v>
      </c>
      <c r="B8955">
        <v>0</v>
      </c>
      <c r="C8955" t="s">
        <v>63</v>
      </c>
      <c r="D8955" t="s">
        <v>92</v>
      </c>
      <c r="E8955">
        <v>4423</v>
      </c>
      <c r="F8955">
        <v>1</v>
      </c>
    </row>
    <row r="8956" spans="1:6">
      <c r="A8956">
        <v>4900</v>
      </c>
      <c r="B8956">
        <v>0</v>
      </c>
      <c r="C8956" t="s">
        <v>63</v>
      </c>
      <c r="D8956" t="s">
        <v>92</v>
      </c>
      <c r="E8956">
        <v>5589</v>
      </c>
      <c r="F8956">
        <v>1</v>
      </c>
    </row>
    <row r="8957" spans="1:6">
      <c r="A8957">
        <v>4900</v>
      </c>
      <c r="B8957">
        <v>0</v>
      </c>
      <c r="C8957" t="s">
        <v>63</v>
      </c>
      <c r="D8957" t="s">
        <v>92</v>
      </c>
      <c r="E8957">
        <v>3884</v>
      </c>
      <c r="F8957">
        <v>1</v>
      </c>
    </row>
    <row r="8958" spans="1:6">
      <c r="A8958">
        <v>4900</v>
      </c>
      <c r="B8958">
        <v>0</v>
      </c>
      <c r="C8958" t="s">
        <v>63</v>
      </c>
      <c r="D8958" t="s">
        <v>92</v>
      </c>
      <c r="E8958">
        <v>2848</v>
      </c>
      <c r="F8958">
        <v>1</v>
      </c>
    </row>
    <row r="8959" spans="1:6">
      <c r="A8959">
        <v>4900</v>
      </c>
      <c r="B8959">
        <v>0</v>
      </c>
      <c r="C8959" t="s">
        <v>63</v>
      </c>
      <c r="D8959" t="s">
        <v>92</v>
      </c>
      <c r="E8959">
        <v>2853</v>
      </c>
      <c r="F8959">
        <v>1</v>
      </c>
    </row>
    <row r="8960" spans="1:6">
      <c r="A8960">
        <v>4900</v>
      </c>
      <c r="B8960">
        <v>0</v>
      </c>
      <c r="C8960" t="s">
        <v>63</v>
      </c>
      <c r="D8960" t="s">
        <v>92</v>
      </c>
      <c r="E8960">
        <v>4241</v>
      </c>
      <c r="F8960">
        <v>1</v>
      </c>
    </row>
    <row r="8961" spans="1:6">
      <c r="A8961">
        <v>4900</v>
      </c>
      <c r="B8961">
        <v>0</v>
      </c>
      <c r="C8961" t="s">
        <v>63</v>
      </c>
      <c r="D8961" t="s">
        <v>92</v>
      </c>
      <c r="E8961">
        <v>4671</v>
      </c>
      <c r="F8961">
        <v>1</v>
      </c>
    </row>
    <row r="8962" spans="1:6">
      <c r="A8962">
        <v>4900</v>
      </c>
      <c r="B8962">
        <v>0</v>
      </c>
      <c r="C8962" t="s">
        <v>63</v>
      </c>
      <c r="D8962" t="s">
        <v>92</v>
      </c>
      <c r="E8962">
        <v>1247</v>
      </c>
      <c r="F8962">
        <v>1</v>
      </c>
    </row>
    <row r="8963" spans="1:6">
      <c r="A8963">
        <v>4900</v>
      </c>
      <c r="B8963">
        <v>0</v>
      </c>
      <c r="C8963" t="s">
        <v>63</v>
      </c>
      <c r="D8963" t="s">
        <v>92</v>
      </c>
      <c r="E8963">
        <v>1010</v>
      </c>
      <c r="F8963">
        <v>1</v>
      </c>
    </row>
    <row r="8964" spans="1:6">
      <c r="A8964">
        <v>4900</v>
      </c>
      <c r="B8964">
        <v>0</v>
      </c>
      <c r="C8964" t="s">
        <v>63</v>
      </c>
      <c r="D8964" t="s">
        <v>92</v>
      </c>
      <c r="E8964">
        <v>2808</v>
      </c>
      <c r="F8964">
        <v>1</v>
      </c>
    </row>
    <row r="8965" spans="1:6">
      <c r="A8965">
        <v>4900</v>
      </c>
      <c r="B8965">
        <v>0</v>
      </c>
      <c r="C8965" t="s">
        <v>63</v>
      </c>
      <c r="D8965" t="s">
        <v>92</v>
      </c>
      <c r="E8965">
        <v>5825</v>
      </c>
      <c r="F8965">
        <v>1</v>
      </c>
    </row>
    <row r="8966" spans="1:6">
      <c r="A8966">
        <v>4900</v>
      </c>
      <c r="B8966">
        <v>0</v>
      </c>
      <c r="C8966" t="s">
        <v>63</v>
      </c>
      <c r="D8966" t="s">
        <v>92</v>
      </c>
      <c r="E8966">
        <v>3564</v>
      </c>
      <c r="F8966">
        <v>1</v>
      </c>
    </row>
    <row r="8967" spans="1:6">
      <c r="A8967">
        <v>4900</v>
      </c>
      <c r="B8967">
        <v>0</v>
      </c>
      <c r="C8967" t="s">
        <v>63</v>
      </c>
      <c r="D8967" t="s">
        <v>92</v>
      </c>
      <c r="E8967">
        <v>1268</v>
      </c>
      <c r="F8967">
        <v>1</v>
      </c>
    </row>
    <row r="8968" spans="1:6">
      <c r="A8968">
        <v>4900</v>
      </c>
      <c r="B8968">
        <v>0</v>
      </c>
      <c r="C8968" t="s">
        <v>64</v>
      </c>
      <c r="D8968" t="s">
        <v>92</v>
      </c>
      <c r="E8968">
        <v>2900</v>
      </c>
      <c r="F8968">
        <v>5</v>
      </c>
    </row>
    <row r="8969" spans="1:6">
      <c r="A8969">
        <v>4900</v>
      </c>
      <c r="B8969">
        <v>0</v>
      </c>
      <c r="C8969" t="s">
        <v>64</v>
      </c>
      <c r="D8969" t="s">
        <v>92</v>
      </c>
      <c r="E8969">
        <v>2824</v>
      </c>
      <c r="F8969">
        <v>3</v>
      </c>
    </row>
    <row r="8970" spans="1:6">
      <c r="A8970">
        <v>4900</v>
      </c>
      <c r="B8970">
        <v>0</v>
      </c>
      <c r="C8970" t="s">
        <v>64</v>
      </c>
      <c r="D8970" t="s">
        <v>92</v>
      </c>
      <c r="E8970">
        <v>3275</v>
      </c>
      <c r="F8970">
        <v>3</v>
      </c>
    </row>
    <row r="8971" spans="1:6">
      <c r="A8971">
        <v>4900</v>
      </c>
      <c r="B8971">
        <v>0</v>
      </c>
      <c r="C8971" t="s">
        <v>64</v>
      </c>
      <c r="D8971" t="s">
        <v>92</v>
      </c>
      <c r="E8971">
        <v>3221</v>
      </c>
      <c r="F8971">
        <v>3</v>
      </c>
    </row>
    <row r="8972" spans="1:6">
      <c r="A8972">
        <v>4900</v>
      </c>
      <c r="B8972">
        <v>0</v>
      </c>
      <c r="C8972" t="s">
        <v>64</v>
      </c>
      <c r="D8972" t="s">
        <v>92</v>
      </c>
      <c r="E8972">
        <v>5548</v>
      </c>
      <c r="F8972">
        <v>2</v>
      </c>
    </row>
    <row r="8973" spans="1:6">
      <c r="A8973">
        <v>4900</v>
      </c>
      <c r="B8973">
        <v>0</v>
      </c>
      <c r="C8973" t="s">
        <v>64</v>
      </c>
      <c r="D8973" t="s">
        <v>92</v>
      </c>
      <c r="E8973">
        <v>1010</v>
      </c>
      <c r="F8973">
        <v>2</v>
      </c>
    </row>
    <row r="8974" spans="1:6">
      <c r="A8974">
        <v>4900</v>
      </c>
      <c r="B8974">
        <v>0</v>
      </c>
      <c r="C8974" t="s">
        <v>64</v>
      </c>
      <c r="D8974" t="s">
        <v>92</v>
      </c>
      <c r="E8974">
        <v>5148</v>
      </c>
      <c r="F8974">
        <v>2</v>
      </c>
    </row>
    <row r="8975" spans="1:6">
      <c r="A8975">
        <v>4900</v>
      </c>
      <c r="B8975">
        <v>0</v>
      </c>
      <c r="C8975" t="s">
        <v>64</v>
      </c>
      <c r="D8975" t="s">
        <v>92</v>
      </c>
      <c r="E8975">
        <v>2210</v>
      </c>
      <c r="F8975">
        <v>2</v>
      </c>
    </row>
    <row r="8976" spans="1:6">
      <c r="A8976">
        <v>4900</v>
      </c>
      <c r="B8976">
        <v>0</v>
      </c>
      <c r="C8976" t="s">
        <v>64</v>
      </c>
      <c r="D8976" t="s">
        <v>92</v>
      </c>
      <c r="E8976">
        <v>2658</v>
      </c>
      <c r="F8976">
        <v>2</v>
      </c>
    </row>
    <row r="8977" spans="1:6">
      <c r="A8977">
        <v>4900</v>
      </c>
      <c r="B8977">
        <v>0</v>
      </c>
      <c r="C8977" t="s">
        <v>64</v>
      </c>
      <c r="D8977" t="s">
        <v>92</v>
      </c>
      <c r="E8977">
        <v>4695</v>
      </c>
      <c r="F8977">
        <v>1</v>
      </c>
    </row>
    <row r="8978" spans="1:6">
      <c r="A8978">
        <v>4900</v>
      </c>
      <c r="B8978">
        <v>0</v>
      </c>
      <c r="C8978" t="s">
        <v>64</v>
      </c>
      <c r="D8978" t="s">
        <v>92</v>
      </c>
      <c r="E8978">
        <v>5034</v>
      </c>
      <c r="F8978">
        <v>1</v>
      </c>
    </row>
    <row r="8979" spans="1:6">
      <c r="A8979">
        <v>4900</v>
      </c>
      <c r="B8979">
        <v>0</v>
      </c>
      <c r="C8979" t="s">
        <v>64</v>
      </c>
      <c r="D8979" t="s">
        <v>92</v>
      </c>
      <c r="E8979">
        <v>2676</v>
      </c>
      <c r="F8979">
        <v>1</v>
      </c>
    </row>
    <row r="8980" spans="1:6">
      <c r="A8980">
        <v>4900</v>
      </c>
      <c r="B8980">
        <v>0</v>
      </c>
      <c r="C8980" t="s">
        <v>64</v>
      </c>
      <c r="D8980" t="s">
        <v>92</v>
      </c>
      <c r="E8980">
        <v>5165</v>
      </c>
      <c r="F8980">
        <v>1</v>
      </c>
    </row>
    <row r="8981" spans="1:6">
      <c r="A8981">
        <v>4900</v>
      </c>
      <c r="B8981">
        <v>0</v>
      </c>
      <c r="C8981" t="s">
        <v>64</v>
      </c>
      <c r="D8981" t="s">
        <v>92</v>
      </c>
      <c r="E8981">
        <v>323</v>
      </c>
      <c r="F8981">
        <v>1</v>
      </c>
    </row>
    <row r="8982" spans="1:6">
      <c r="A8982">
        <v>4900</v>
      </c>
      <c r="B8982">
        <v>0</v>
      </c>
      <c r="C8982" t="s">
        <v>64</v>
      </c>
      <c r="D8982" t="s">
        <v>92</v>
      </c>
      <c r="E8982">
        <v>2311</v>
      </c>
      <c r="F8982">
        <v>1</v>
      </c>
    </row>
    <row r="8983" spans="1:6">
      <c r="A8983">
        <v>4900</v>
      </c>
      <c r="B8983">
        <v>0</v>
      </c>
      <c r="C8983" t="s">
        <v>64</v>
      </c>
      <c r="D8983" t="s">
        <v>92</v>
      </c>
      <c r="E8983">
        <v>3608</v>
      </c>
      <c r="F8983">
        <v>1</v>
      </c>
    </row>
    <row r="8984" spans="1:6">
      <c r="A8984">
        <v>4900</v>
      </c>
      <c r="B8984">
        <v>0</v>
      </c>
      <c r="C8984" t="s">
        <v>64</v>
      </c>
      <c r="D8984" t="s">
        <v>92</v>
      </c>
      <c r="E8984">
        <v>5966</v>
      </c>
      <c r="F8984">
        <v>1</v>
      </c>
    </row>
    <row r="8985" spans="1:6">
      <c r="A8985">
        <v>4900</v>
      </c>
      <c r="B8985">
        <v>0</v>
      </c>
      <c r="C8985" t="s">
        <v>64</v>
      </c>
      <c r="D8985" t="s">
        <v>92</v>
      </c>
      <c r="E8985">
        <v>2981</v>
      </c>
      <c r="F8985">
        <v>1</v>
      </c>
    </row>
    <row r="8986" spans="1:6">
      <c r="A8986">
        <v>4900</v>
      </c>
      <c r="B8986">
        <v>0</v>
      </c>
      <c r="C8986" t="s">
        <v>64</v>
      </c>
      <c r="D8986" t="s">
        <v>92</v>
      </c>
      <c r="E8986">
        <v>199</v>
      </c>
      <c r="F8986">
        <v>1</v>
      </c>
    </row>
    <row r="8987" spans="1:6">
      <c r="A8987">
        <v>4900</v>
      </c>
      <c r="B8987">
        <v>0</v>
      </c>
      <c r="C8987" t="s">
        <v>64</v>
      </c>
      <c r="D8987" t="s">
        <v>92</v>
      </c>
      <c r="E8987">
        <v>5429</v>
      </c>
      <c r="F8987">
        <v>1</v>
      </c>
    </row>
    <row r="8988" spans="1:6">
      <c r="A8988">
        <v>4900</v>
      </c>
      <c r="B8988">
        <v>0</v>
      </c>
      <c r="C8988" t="s">
        <v>64</v>
      </c>
      <c r="D8988" t="s">
        <v>92</v>
      </c>
      <c r="E8988">
        <v>3816</v>
      </c>
      <c r="F8988">
        <v>1</v>
      </c>
    </row>
    <row r="8989" spans="1:6">
      <c r="A8989">
        <v>4900</v>
      </c>
      <c r="B8989">
        <v>0</v>
      </c>
      <c r="C8989" t="s">
        <v>64</v>
      </c>
      <c r="D8989" t="s">
        <v>92</v>
      </c>
      <c r="E8989">
        <v>4645</v>
      </c>
      <c r="F8989">
        <v>1</v>
      </c>
    </row>
    <row r="8990" spans="1:6">
      <c r="A8990">
        <v>4900</v>
      </c>
      <c r="B8990">
        <v>0</v>
      </c>
      <c r="C8990" t="s">
        <v>64</v>
      </c>
      <c r="D8990" t="s">
        <v>92</v>
      </c>
      <c r="E8990">
        <v>3289</v>
      </c>
      <c r="F8990">
        <v>1</v>
      </c>
    </row>
    <row r="8991" spans="1:6">
      <c r="A8991">
        <v>4900</v>
      </c>
      <c r="B8991">
        <v>0</v>
      </c>
      <c r="C8991" t="s">
        <v>64</v>
      </c>
      <c r="D8991" t="s">
        <v>92</v>
      </c>
      <c r="E8991">
        <v>3440</v>
      </c>
      <c r="F8991">
        <v>1</v>
      </c>
    </row>
    <row r="8992" spans="1:6">
      <c r="A8992">
        <v>4900</v>
      </c>
      <c r="B8992">
        <v>0</v>
      </c>
      <c r="C8992" t="s">
        <v>64</v>
      </c>
      <c r="D8992" t="s">
        <v>92</v>
      </c>
      <c r="E8992">
        <v>3769</v>
      </c>
      <c r="F8992">
        <v>1</v>
      </c>
    </row>
    <row r="8993" spans="1:6">
      <c r="A8993">
        <v>4900</v>
      </c>
      <c r="B8993">
        <v>0</v>
      </c>
      <c r="C8993" t="s">
        <v>64</v>
      </c>
      <c r="D8993" t="s">
        <v>92</v>
      </c>
      <c r="E8993">
        <v>4852</v>
      </c>
      <c r="F8993">
        <v>1</v>
      </c>
    </row>
    <row r="8994" spans="1:6">
      <c r="A8994">
        <v>4900</v>
      </c>
      <c r="B8994">
        <v>0</v>
      </c>
      <c r="C8994" t="s">
        <v>64</v>
      </c>
      <c r="D8994" t="s">
        <v>92</v>
      </c>
      <c r="E8994">
        <v>3511</v>
      </c>
      <c r="F8994">
        <v>1</v>
      </c>
    </row>
    <row r="8995" spans="1:6">
      <c r="A8995">
        <v>4900</v>
      </c>
      <c r="B8995">
        <v>0</v>
      </c>
      <c r="C8995" t="s">
        <v>64</v>
      </c>
      <c r="D8995" t="s">
        <v>92</v>
      </c>
      <c r="E8995">
        <v>4559</v>
      </c>
      <c r="F8995">
        <v>1</v>
      </c>
    </row>
    <row r="8996" spans="1:6">
      <c r="A8996">
        <v>4900</v>
      </c>
      <c r="B8996">
        <v>0</v>
      </c>
      <c r="C8996" t="s">
        <v>64</v>
      </c>
      <c r="D8996" t="s">
        <v>92</v>
      </c>
      <c r="E8996">
        <v>4202</v>
      </c>
      <c r="F8996">
        <v>1</v>
      </c>
    </row>
    <row r="8997" spans="1:6">
      <c r="A8997">
        <v>4900</v>
      </c>
      <c r="B8997">
        <v>0</v>
      </c>
      <c r="C8997" t="s">
        <v>64</v>
      </c>
      <c r="D8997" t="s">
        <v>92</v>
      </c>
      <c r="E8997">
        <v>2741</v>
      </c>
      <c r="F8997">
        <v>1</v>
      </c>
    </row>
    <row r="8998" spans="1:6">
      <c r="A8998">
        <v>4900</v>
      </c>
      <c r="B8998">
        <v>0</v>
      </c>
      <c r="C8998" t="s">
        <v>64</v>
      </c>
      <c r="D8998" t="s">
        <v>92</v>
      </c>
      <c r="E8998">
        <v>1200</v>
      </c>
      <c r="F8998">
        <v>1</v>
      </c>
    </row>
    <row r="8999" spans="1:6">
      <c r="A8999">
        <v>4900</v>
      </c>
      <c r="B8999">
        <v>0</v>
      </c>
      <c r="C8999" t="s">
        <v>64</v>
      </c>
      <c r="D8999" t="s">
        <v>92</v>
      </c>
      <c r="E8999">
        <v>2228</v>
      </c>
      <c r="F8999">
        <v>1</v>
      </c>
    </row>
    <row r="9000" spans="1:6">
      <c r="A9000">
        <v>4900</v>
      </c>
      <c r="B9000">
        <v>0</v>
      </c>
      <c r="C9000" t="s">
        <v>64</v>
      </c>
      <c r="D9000" t="s">
        <v>92</v>
      </c>
      <c r="E9000">
        <v>5520</v>
      </c>
      <c r="F9000">
        <v>1</v>
      </c>
    </row>
    <row r="9001" spans="1:6">
      <c r="A9001">
        <v>4900</v>
      </c>
      <c r="B9001">
        <v>0</v>
      </c>
      <c r="C9001" t="s">
        <v>64</v>
      </c>
      <c r="D9001" t="s">
        <v>92</v>
      </c>
      <c r="E9001">
        <v>3035</v>
      </c>
      <c r="F9001">
        <v>1</v>
      </c>
    </row>
    <row r="9002" spans="1:6">
      <c r="A9002">
        <v>4900</v>
      </c>
      <c r="B9002">
        <v>0</v>
      </c>
      <c r="C9002" t="s">
        <v>62</v>
      </c>
      <c r="D9002" t="s">
        <v>92</v>
      </c>
      <c r="E9002">
        <v>4725</v>
      </c>
      <c r="F9002">
        <v>4</v>
      </c>
    </row>
    <row r="9003" spans="1:6">
      <c r="A9003">
        <v>4900</v>
      </c>
      <c r="B9003">
        <v>0</v>
      </c>
      <c r="C9003" t="s">
        <v>62</v>
      </c>
      <c r="D9003" t="s">
        <v>92</v>
      </c>
      <c r="E9003">
        <v>2210</v>
      </c>
      <c r="F9003">
        <v>3</v>
      </c>
    </row>
    <row r="9004" spans="1:6">
      <c r="A9004">
        <v>4900</v>
      </c>
      <c r="B9004">
        <v>0</v>
      </c>
      <c r="C9004" t="s">
        <v>62</v>
      </c>
      <c r="D9004" t="s">
        <v>92</v>
      </c>
      <c r="E9004">
        <v>4950</v>
      </c>
      <c r="F9004">
        <v>3</v>
      </c>
    </row>
    <row r="9005" spans="1:6">
      <c r="A9005">
        <v>4900</v>
      </c>
      <c r="B9005">
        <v>0</v>
      </c>
      <c r="C9005" t="s">
        <v>62</v>
      </c>
      <c r="D9005" t="s">
        <v>92</v>
      </c>
      <c r="E9005">
        <v>4671</v>
      </c>
      <c r="F9005">
        <v>2</v>
      </c>
    </row>
    <row r="9006" spans="1:6">
      <c r="A9006">
        <v>4900</v>
      </c>
      <c r="B9006">
        <v>0</v>
      </c>
      <c r="C9006" t="s">
        <v>62</v>
      </c>
      <c r="D9006" t="s">
        <v>92</v>
      </c>
      <c r="E9006">
        <v>4974</v>
      </c>
      <c r="F9006">
        <v>2</v>
      </c>
    </row>
    <row r="9007" spans="1:6">
      <c r="A9007">
        <v>4900</v>
      </c>
      <c r="B9007">
        <v>0</v>
      </c>
      <c r="C9007" t="s">
        <v>62</v>
      </c>
      <c r="D9007" t="s">
        <v>92</v>
      </c>
      <c r="E9007">
        <v>209</v>
      </c>
      <c r="F9007">
        <v>2</v>
      </c>
    </row>
    <row r="9008" spans="1:6">
      <c r="A9008">
        <v>4900</v>
      </c>
      <c r="B9008">
        <v>0</v>
      </c>
      <c r="C9008" t="s">
        <v>62</v>
      </c>
      <c r="D9008" t="s">
        <v>92</v>
      </c>
      <c r="E9008">
        <v>5966</v>
      </c>
      <c r="F9008">
        <v>2</v>
      </c>
    </row>
    <row r="9009" spans="1:6">
      <c r="A9009">
        <v>4900</v>
      </c>
      <c r="B9009">
        <v>0</v>
      </c>
      <c r="C9009" t="s">
        <v>62</v>
      </c>
      <c r="D9009" t="s">
        <v>92</v>
      </c>
      <c r="E9009">
        <v>1010</v>
      </c>
      <c r="F9009">
        <v>2</v>
      </c>
    </row>
    <row r="9010" spans="1:6">
      <c r="A9010">
        <v>4900</v>
      </c>
      <c r="B9010">
        <v>0</v>
      </c>
      <c r="C9010" t="s">
        <v>62</v>
      </c>
      <c r="D9010" t="s">
        <v>92</v>
      </c>
      <c r="E9010">
        <v>1268</v>
      </c>
      <c r="F9010">
        <v>2</v>
      </c>
    </row>
    <row r="9011" spans="1:6">
      <c r="A9011">
        <v>4900</v>
      </c>
      <c r="B9011">
        <v>0</v>
      </c>
      <c r="C9011" t="s">
        <v>62</v>
      </c>
      <c r="D9011" t="s">
        <v>92</v>
      </c>
      <c r="E9011">
        <v>3792</v>
      </c>
      <c r="F9011">
        <v>1</v>
      </c>
    </row>
    <row r="9012" spans="1:6">
      <c r="A9012">
        <v>4900</v>
      </c>
      <c r="B9012">
        <v>0</v>
      </c>
      <c r="C9012" t="s">
        <v>62</v>
      </c>
      <c r="D9012" t="s">
        <v>92</v>
      </c>
      <c r="E9012">
        <v>1157</v>
      </c>
      <c r="F9012">
        <v>1</v>
      </c>
    </row>
    <row r="9013" spans="1:6">
      <c r="A9013">
        <v>4900</v>
      </c>
      <c r="B9013">
        <v>0</v>
      </c>
      <c r="C9013" t="s">
        <v>62</v>
      </c>
      <c r="D9013" t="s">
        <v>92</v>
      </c>
      <c r="E9013">
        <v>5906</v>
      </c>
      <c r="F9013">
        <v>1</v>
      </c>
    </row>
    <row r="9014" spans="1:6">
      <c r="A9014">
        <v>4900</v>
      </c>
      <c r="B9014">
        <v>0</v>
      </c>
      <c r="C9014" t="s">
        <v>62</v>
      </c>
      <c r="D9014" t="s">
        <v>92</v>
      </c>
      <c r="E9014">
        <v>5787</v>
      </c>
      <c r="F9014">
        <v>1</v>
      </c>
    </row>
    <row r="9015" spans="1:6">
      <c r="A9015">
        <v>4900</v>
      </c>
      <c r="B9015">
        <v>0</v>
      </c>
      <c r="C9015" t="s">
        <v>62</v>
      </c>
      <c r="D9015" t="s">
        <v>92</v>
      </c>
      <c r="E9015">
        <v>1207</v>
      </c>
      <c r="F9015">
        <v>1</v>
      </c>
    </row>
    <row r="9016" spans="1:6">
      <c r="A9016">
        <v>4900</v>
      </c>
      <c r="B9016">
        <v>0</v>
      </c>
      <c r="C9016" t="s">
        <v>62</v>
      </c>
      <c r="D9016" t="s">
        <v>92</v>
      </c>
      <c r="E9016">
        <v>5034</v>
      </c>
      <c r="F9016">
        <v>1</v>
      </c>
    </row>
    <row r="9017" spans="1:6">
      <c r="A9017">
        <v>4900</v>
      </c>
      <c r="B9017">
        <v>0</v>
      </c>
      <c r="C9017" t="s">
        <v>62</v>
      </c>
      <c r="D9017" t="s">
        <v>92</v>
      </c>
      <c r="E9017">
        <v>2900</v>
      </c>
      <c r="F9017">
        <v>1</v>
      </c>
    </row>
    <row r="9018" spans="1:6">
      <c r="A9018">
        <v>4900</v>
      </c>
      <c r="B9018">
        <v>0</v>
      </c>
      <c r="C9018" t="s">
        <v>62</v>
      </c>
      <c r="D9018" t="s">
        <v>92</v>
      </c>
      <c r="E9018">
        <v>5231</v>
      </c>
      <c r="F9018">
        <v>1</v>
      </c>
    </row>
    <row r="9019" spans="1:6">
      <c r="A9019">
        <v>4900</v>
      </c>
      <c r="B9019">
        <v>0</v>
      </c>
      <c r="C9019" t="s">
        <v>62</v>
      </c>
      <c r="D9019" t="s">
        <v>92</v>
      </c>
      <c r="E9019">
        <v>2824</v>
      </c>
      <c r="F9019">
        <v>1</v>
      </c>
    </row>
    <row r="9020" spans="1:6">
      <c r="A9020">
        <v>4900</v>
      </c>
      <c r="B9020">
        <v>0</v>
      </c>
      <c r="C9020" t="s">
        <v>62</v>
      </c>
      <c r="D9020" t="s">
        <v>92</v>
      </c>
      <c r="E9020">
        <v>2704</v>
      </c>
      <c r="F9020">
        <v>1</v>
      </c>
    </row>
    <row r="9021" spans="1:6">
      <c r="A9021">
        <v>4900</v>
      </c>
      <c r="B9021">
        <v>0</v>
      </c>
      <c r="C9021" t="s">
        <v>62</v>
      </c>
      <c r="D9021" t="s">
        <v>92</v>
      </c>
      <c r="E9021">
        <v>5180</v>
      </c>
      <c r="F9021">
        <v>1</v>
      </c>
    </row>
    <row r="9022" spans="1:6">
      <c r="A9022">
        <v>4900</v>
      </c>
      <c r="B9022">
        <v>0</v>
      </c>
      <c r="C9022" t="s">
        <v>62</v>
      </c>
      <c r="D9022" t="s">
        <v>92</v>
      </c>
      <c r="E9022">
        <v>4529</v>
      </c>
      <c r="F9022">
        <v>1</v>
      </c>
    </row>
    <row r="9023" spans="1:6">
      <c r="A9023">
        <v>4900</v>
      </c>
      <c r="B9023">
        <v>0</v>
      </c>
      <c r="C9023" t="s">
        <v>62</v>
      </c>
      <c r="D9023" t="s">
        <v>92</v>
      </c>
      <c r="E9023">
        <v>91</v>
      </c>
      <c r="F9023">
        <v>1</v>
      </c>
    </row>
    <row r="9024" spans="1:6">
      <c r="A9024">
        <v>4900</v>
      </c>
      <c r="B9024">
        <v>0</v>
      </c>
      <c r="C9024" t="s">
        <v>62</v>
      </c>
      <c r="D9024" t="s">
        <v>92</v>
      </c>
      <c r="E9024">
        <v>983</v>
      </c>
      <c r="F9024">
        <v>1</v>
      </c>
    </row>
    <row r="9025" spans="1:6">
      <c r="A9025">
        <v>4900</v>
      </c>
      <c r="B9025">
        <v>0</v>
      </c>
      <c r="C9025" t="s">
        <v>62</v>
      </c>
      <c r="D9025" t="s">
        <v>92</v>
      </c>
      <c r="E9025">
        <v>2639</v>
      </c>
      <c r="F9025">
        <v>1</v>
      </c>
    </row>
    <row r="9026" spans="1:6">
      <c r="A9026">
        <v>4900</v>
      </c>
      <c r="B9026">
        <v>0</v>
      </c>
      <c r="C9026" t="s">
        <v>62</v>
      </c>
      <c r="D9026" t="s">
        <v>92</v>
      </c>
      <c r="E9026">
        <v>3449</v>
      </c>
      <c r="F9026">
        <v>1</v>
      </c>
    </row>
    <row r="9027" spans="1:6">
      <c r="A9027">
        <v>4900</v>
      </c>
      <c r="B9027">
        <v>0</v>
      </c>
      <c r="C9027" t="s">
        <v>62</v>
      </c>
      <c r="D9027" t="s">
        <v>92</v>
      </c>
      <c r="E9027">
        <v>2006</v>
      </c>
      <c r="F9027">
        <v>1</v>
      </c>
    </row>
    <row r="9028" spans="1:6">
      <c r="A9028">
        <v>4900</v>
      </c>
      <c r="B9028">
        <v>0</v>
      </c>
      <c r="C9028" t="s">
        <v>62</v>
      </c>
      <c r="D9028" t="s">
        <v>92</v>
      </c>
      <c r="E9028">
        <v>22</v>
      </c>
      <c r="F9028">
        <v>1</v>
      </c>
    </row>
    <row r="9029" spans="1:6">
      <c r="A9029">
        <v>4900</v>
      </c>
      <c r="B9029">
        <v>0</v>
      </c>
      <c r="C9029" t="s">
        <v>62</v>
      </c>
      <c r="D9029" t="s">
        <v>92</v>
      </c>
      <c r="E9029">
        <v>1247</v>
      </c>
      <c r="F9029">
        <v>1</v>
      </c>
    </row>
    <row r="9030" spans="1:6">
      <c r="A9030">
        <v>4900</v>
      </c>
      <c r="B9030">
        <v>0</v>
      </c>
      <c r="C9030" t="s">
        <v>62</v>
      </c>
      <c r="D9030" t="s">
        <v>92</v>
      </c>
      <c r="E9030">
        <v>4241</v>
      </c>
      <c r="F9030">
        <v>1</v>
      </c>
    </row>
    <row r="9031" spans="1:6">
      <c r="A9031">
        <v>4900</v>
      </c>
      <c r="B9031">
        <v>0</v>
      </c>
      <c r="C9031" t="s">
        <v>62</v>
      </c>
      <c r="D9031" t="s">
        <v>92</v>
      </c>
      <c r="E9031">
        <v>2944</v>
      </c>
      <c r="F9031">
        <v>1</v>
      </c>
    </row>
    <row r="9032" spans="1:6">
      <c r="A9032">
        <v>4900</v>
      </c>
      <c r="B9032">
        <v>0</v>
      </c>
      <c r="C9032" t="s">
        <v>62</v>
      </c>
      <c r="D9032" t="s">
        <v>92</v>
      </c>
      <c r="E9032">
        <v>962</v>
      </c>
      <c r="F9032">
        <v>1</v>
      </c>
    </row>
    <row r="9033" spans="1:6">
      <c r="A9033">
        <v>4900</v>
      </c>
      <c r="B9033">
        <v>0</v>
      </c>
      <c r="C9033" t="s">
        <v>62</v>
      </c>
      <c r="D9033" t="s">
        <v>92</v>
      </c>
      <c r="E9033">
        <v>3862</v>
      </c>
      <c r="F9033">
        <v>1</v>
      </c>
    </row>
    <row r="9034" spans="1:6">
      <c r="A9034">
        <v>4900</v>
      </c>
      <c r="B9034">
        <v>0</v>
      </c>
      <c r="C9034" t="s">
        <v>62</v>
      </c>
      <c r="D9034" t="s">
        <v>92</v>
      </c>
      <c r="E9034">
        <v>3483</v>
      </c>
      <c r="F9034">
        <v>1</v>
      </c>
    </row>
    <row r="9035" spans="1:6">
      <c r="A9035">
        <v>4900</v>
      </c>
      <c r="B9035">
        <v>0</v>
      </c>
      <c r="C9035" t="s">
        <v>62</v>
      </c>
      <c r="D9035" t="s">
        <v>92</v>
      </c>
      <c r="E9035">
        <v>3414</v>
      </c>
      <c r="F9035">
        <v>1</v>
      </c>
    </row>
    <row r="9036" spans="1:6">
      <c r="A9036">
        <v>4900</v>
      </c>
      <c r="B9036">
        <v>0</v>
      </c>
      <c r="C9036" t="s">
        <v>62</v>
      </c>
      <c r="D9036" t="s">
        <v>92</v>
      </c>
      <c r="E9036">
        <v>3221</v>
      </c>
      <c r="F9036">
        <v>1</v>
      </c>
    </row>
    <row r="9037" spans="1:6">
      <c r="A9037">
        <v>4900</v>
      </c>
      <c r="B9037">
        <v>0</v>
      </c>
      <c r="C9037" t="s">
        <v>62</v>
      </c>
      <c r="D9037" t="s">
        <v>92</v>
      </c>
      <c r="E9037">
        <v>3564</v>
      </c>
      <c r="F9037">
        <v>1</v>
      </c>
    </row>
    <row r="9038" spans="1:6">
      <c r="A9038">
        <v>4900</v>
      </c>
      <c r="B9038">
        <v>0</v>
      </c>
      <c r="C9038" t="s">
        <v>62</v>
      </c>
      <c r="D9038" t="s">
        <v>92</v>
      </c>
      <c r="E9038">
        <v>5667</v>
      </c>
      <c r="F9038">
        <v>1</v>
      </c>
    </row>
    <row r="9039" spans="1:6">
      <c r="A9039">
        <v>4900</v>
      </c>
      <c r="B9039">
        <v>0</v>
      </c>
      <c r="C9039" t="s">
        <v>62</v>
      </c>
      <c r="D9039" t="s">
        <v>92</v>
      </c>
      <c r="E9039">
        <v>2676</v>
      </c>
      <c r="F9039">
        <v>1</v>
      </c>
    </row>
    <row r="9040" spans="1:6">
      <c r="A9040">
        <v>4900</v>
      </c>
      <c r="B9040">
        <v>0</v>
      </c>
      <c r="C9040" t="s">
        <v>62</v>
      </c>
      <c r="D9040" t="s">
        <v>92</v>
      </c>
      <c r="E9040">
        <v>199</v>
      </c>
      <c r="F9040">
        <v>1</v>
      </c>
    </row>
    <row r="9041" spans="1:6">
      <c r="A9041">
        <v>4900</v>
      </c>
      <c r="B9041">
        <v>0</v>
      </c>
      <c r="C9041" t="s">
        <v>62</v>
      </c>
      <c r="D9041" t="s">
        <v>92</v>
      </c>
      <c r="E9041">
        <v>2261</v>
      </c>
      <c r="F9041">
        <v>1</v>
      </c>
    </row>
    <row r="9042" spans="1:6">
      <c r="A9042">
        <v>4900</v>
      </c>
      <c r="B9042">
        <v>0</v>
      </c>
      <c r="C9042" t="s">
        <v>62</v>
      </c>
      <c r="D9042" t="s">
        <v>92</v>
      </c>
      <c r="E9042">
        <v>4945</v>
      </c>
      <c r="F9042">
        <v>1</v>
      </c>
    </row>
    <row r="9043" spans="1:6">
      <c r="A9043">
        <v>4900</v>
      </c>
      <c r="B9043">
        <v>0</v>
      </c>
      <c r="C9043" t="s">
        <v>62</v>
      </c>
      <c r="D9043" t="s">
        <v>92</v>
      </c>
      <c r="E9043">
        <v>191</v>
      </c>
      <c r="F9043">
        <v>1</v>
      </c>
    </row>
    <row r="9044" spans="1:6">
      <c r="A9044">
        <v>4900</v>
      </c>
      <c r="B9044">
        <v>0</v>
      </c>
      <c r="C9044" t="s">
        <v>62</v>
      </c>
      <c r="D9044" t="s">
        <v>92</v>
      </c>
      <c r="E9044">
        <v>2724</v>
      </c>
      <c r="F9044">
        <v>1</v>
      </c>
    </row>
    <row r="9045" spans="1:6">
      <c r="A9045">
        <v>4900</v>
      </c>
      <c r="B9045">
        <v>1</v>
      </c>
      <c r="C9045" t="s">
        <v>63</v>
      </c>
      <c r="D9045" t="s">
        <v>92</v>
      </c>
      <c r="E9045">
        <v>3453</v>
      </c>
      <c r="F9045">
        <v>4</v>
      </c>
    </row>
    <row r="9046" spans="1:6">
      <c r="A9046">
        <v>4900</v>
      </c>
      <c r="B9046">
        <v>1</v>
      </c>
      <c r="C9046" t="s">
        <v>63</v>
      </c>
      <c r="D9046" t="s">
        <v>92</v>
      </c>
      <c r="E9046">
        <v>4974</v>
      </c>
      <c r="F9046">
        <v>2</v>
      </c>
    </row>
    <row r="9047" spans="1:6">
      <c r="A9047">
        <v>4900</v>
      </c>
      <c r="B9047">
        <v>1</v>
      </c>
      <c r="C9047" t="s">
        <v>63</v>
      </c>
      <c r="D9047" t="s">
        <v>92</v>
      </c>
      <c r="E9047">
        <v>2981</v>
      </c>
      <c r="F9047">
        <v>2</v>
      </c>
    </row>
    <row r="9048" spans="1:6">
      <c r="A9048">
        <v>4900</v>
      </c>
      <c r="B9048">
        <v>1</v>
      </c>
      <c r="C9048" t="s">
        <v>63</v>
      </c>
      <c r="D9048" t="s">
        <v>92</v>
      </c>
      <c r="E9048">
        <v>4950</v>
      </c>
      <c r="F9048">
        <v>2</v>
      </c>
    </row>
    <row r="9049" spans="1:6">
      <c r="A9049">
        <v>4900</v>
      </c>
      <c r="B9049">
        <v>1</v>
      </c>
      <c r="C9049" t="s">
        <v>63</v>
      </c>
      <c r="D9049" t="s">
        <v>92</v>
      </c>
      <c r="E9049">
        <v>2652</v>
      </c>
      <c r="F9049">
        <v>2</v>
      </c>
    </row>
    <row r="9050" spans="1:6">
      <c r="A9050">
        <v>4900</v>
      </c>
      <c r="B9050">
        <v>1</v>
      </c>
      <c r="C9050" t="s">
        <v>63</v>
      </c>
      <c r="D9050" t="s">
        <v>92</v>
      </c>
      <c r="E9050">
        <v>5046</v>
      </c>
      <c r="F9050">
        <v>2</v>
      </c>
    </row>
    <row r="9051" spans="1:6">
      <c r="A9051">
        <v>4900</v>
      </c>
      <c r="B9051">
        <v>1</v>
      </c>
      <c r="C9051" t="s">
        <v>63</v>
      </c>
      <c r="D9051" t="s">
        <v>92</v>
      </c>
      <c r="E9051">
        <v>2261</v>
      </c>
      <c r="F9051">
        <v>2</v>
      </c>
    </row>
    <row r="9052" spans="1:6">
      <c r="A9052">
        <v>4900</v>
      </c>
      <c r="B9052">
        <v>1</v>
      </c>
      <c r="C9052" t="s">
        <v>63</v>
      </c>
      <c r="D9052" t="s">
        <v>92</v>
      </c>
      <c r="E9052">
        <v>4110</v>
      </c>
      <c r="F9052">
        <v>2</v>
      </c>
    </row>
    <row r="9053" spans="1:6">
      <c r="A9053">
        <v>4900</v>
      </c>
      <c r="B9053">
        <v>1</v>
      </c>
      <c r="C9053" t="s">
        <v>63</v>
      </c>
      <c r="D9053" t="s">
        <v>92</v>
      </c>
      <c r="E9053">
        <v>6052</v>
      </c>
      <c r="F9053">
        <v>1</v>
      </c>
    </row>
    <row r="9054" spans="1:6">
      <c r="A9054">
        <v>4900</v>
      </c>
      <c r="B9054">
        <v>1</v>
      </c>
      <c r="C9054" t="s">
        <v>63</v>
      </c>
      <c r="D9054" t="s">
        <v>92</v>
      </c>
      <c r="E9054">
        <v>4894</v>
      </c>
      <c r="F9054">
        <v>1</v>
      </c>
    </row>
    <row r="9055" spans="1:6">
      <c r="A9055">
        <v>4900</v>
      </c>
      <c r="B9055">
        <v>1</v>
      </c>
      <c r="C9055" t="s">
        <v>63</v>
      </c>
      <c r="D9055" t="s">
        <v>92</v>
      </c>
      <c r="E9055">
        <v>5489</v>
      </c>
      <c r="F9055">
        <v>1</v>
      </c>
    </row>
    <row r="9056" spans="1:6">
      <c r="A9056">
        <v>4900</v>
      </c>
      <c r="B9056">
        <v>1</v>
      </c>
      <c r="C9056" t="s">
        <v>63</v>
      </c>
      <c r="D9056" t="s">
        <v>92</v>
      </c>
      <c r="E9056">
        <v>1247</v>
      </c>
      <c r="F9056">
        <v>1</v>
      </c>
    </row>
    <row r="9057" spans="1:6">
      <c r="A9057">
        <v>4900</v>
      </c>
      <c r="B9057">
        <v>1</v>
      </c>
      <c r="C9057" t="s">
        <v>63</v>
      </c>
      <c r="D9057" t="s">
        <v>92</v>
      </c>
      <c r="E9057">
        <v>3306</v>
      </c>
      <c r="F9057">
        <v>1</v>
      </c>
    </row>
    <row r="9058" spans="1:6">
      <c r="A9058">
        <v>4900</v>
      </c>
      <c r="B9058">
        <v>1</v>
      </c>
      <c r="C9058" t="s">
        <v>63</v>
      </c>
      <c r="D9058" t="s">
        <v>92</v>
      </c>
      <c r="E9058">
        <v>3308</v>
      </c>
      <c r="F9058">
        <v>1</v>
      </c>
    </row>
    <row r="9059" spans="1:6">
      <c r="A9059">
        <v>4900</v>
      </c>
      <c r="B9059">
        <v>1</v>
      </c>
      <c r="C9059" t="s">
        <v>63</v>
      </c>
      <c r="D9059" t="s">
        <v>92</v>
      </c>
      <c r="E9059">
        <v>5003</v>
      </c>
      <c r="F9059">
        <v>1</v>
      </c>
    </row>
    <row r="9060" spans="1:6">
      <c r="A9060">
        <v>4900</v>
      </c>
      <c r="B9060">
        <v>1</v>
      </c>
      <c r="C9060" t="s">
        <v>63</v>
      </c>
      <c r="D9060" t="s">
        <v>92</v>
      </c>
      <c r="E9060">
        <v>3779</v>
      </c>
      <c r="F9060">
        <v>1</v>
      </c>
    </row>
    <row r="9061" spans="1:6">
      <c r="A9061">
        <v>4900</v>
      </c>
      <c r="B9061">
        <v>1</v>
      </c>
      <c r="C9061" t="s">
        <v>63</v>
      </c>
      <c r="D9061" t="s">
        <v>92</v>
      </c>
      <c r="E9061">
        <v>360</v>
      </c>
      <c r="F9061">
        <v>1</v>
      </c>
    </row>
    <row r="9062" spans="1:6">
      <c r="A9062">
        <v>4900</v>
      </c>
      <c r="B9062">
        <v>1</v>
      </c>
      <c r="C9062" t="s">
        <v>63</v>
      </c>
      <c r="D9062" t="s">
        <v>92</v>
      </c>
      <c r="E9062">
        <v>5578</v>
      </c>
      <c r="F9062">
        <v>1</v>
      </c>
    </row>
    <row r="9063" spans="1:6">
      <c r="A9063">
        <v>4900</v>
      </c>
      <c r="B9063">
        <v>1</v>
      </c>
      <c r="C9063" t="s">
        <v>63</v>
      </c>
      <c r="D9063" t="s">
        <v>92</v>
      </c>
      <c r="E9063">
        <v>2951</v>
      </c>
      <c r="F9063">
        <v>1</v>
      </c>
    </row>
    <row r="9064" spans="1:6">
      <c r="A9064">
        <v>4900</v>
      </c>
      <c r="B9064">
        <v>1</v>
      </c>
      <c r="C9064" t="s">
        <v>63</v>
      </c>
      <c r="D9064" t="s">
        <v>92</v>
      </c>
      <c r="E9064">
        <v>2969</v>
      </c>
      <c r="F9064">
        <v>1</v>
      </c>
    </row>
    <row r="9065" spans="1:6">
      <c r="A9065">
        <v>4900</v>
      </c>
      <c r="B9065">
        <v>1</v>
      </c>
      <c r="C9065" t="s">
        <v>63</v>
      </c>
      <c r="D9065" t="s">
        <v>92</v>
      </c>
      <c r="E9065">
        <v>241</v>
      </c>
      <c r="F9065">
        <v>1</v>
      </c>
    </row>
    <row r="9066" spans="1:6">
      <c r="A9066">
        <v>4900</v>
      </c>
      <c r="B9066">
        <v>1</v>
      </c>
      <c r="C9066" t="s">
        <v>63</v>
      </c>
      <c r="D9066" t="s">
        <v>92</v>
      </c>
      <c r="E9066">
        <v>5476</v>
      </c>
      <c r="F9066">
        <v>1</v>
      </c>
    </row>
    <row r="9067" spans="1:6">
      <c r="A9067">
        <v>4900</v>
      </c>
      <c r="B9067">
        <v>1</v>
      </c>
      <c r="C9067" t="s">
        <v>63</v>
      </c>
      <c r="D9067" t="s">
        <v>92</v>
      </c>
      <c r="E9067">
        <v>3134</v>
      </c>
      <c r="F9067">
        <v>1</v>
      </c>
    </row>
    <row r="9068" spans="1:6">
      <c r="A9068">
        <v>4900</v>
      </c>
      <c r="B9068">
        <v>1</v>
      </c>
      <c r="C9068" t="s">
        <v>63</v>
      </c>
      <c r="D9068" t="s">
        <v>92</v>
      </c>
      <c r="E9068">
        <v>3079</v>
      </c>
      <c r="F9068">
        <v>1</v>
      </c>
    </row>
    <row r="9069" spans="1:6">
      <c r="A9069">
        <v>4900</v>
      </c>
      <c r="B9069">
        <v>1</v>
      </c>
      <c r="C9069" t="s">
        <v>63</v>
      </c>
      <c r="D9069" t="s">
        <v>92</v>
      </c>
      <c r="E9069">
        <v>5824</v>
      </c>
      <c r="F9069">
        <v>1</v>
      </c>
    </row>
    <row r="9070" spans="1:6">
      <c r="A9070">
        <v>4900</v>
      </c>
      <c r="B9070">
        <v>1</v>
      </c>
      <c r="C9070" t="s">
        <v>63</v>
      </c>
      <c r="D9070" t="s">
        <v>92</v>
      </c>
      <c r="E9070">
        <v>1033</v>
      </c>
      <c r="F9070">
        <v>1</v>
      </c>
    </row>
    <row r="9071" spans="1:6">
      <c r="A9071">
        <v>4900</v>
      </c>
      <c r="B9071">
        <v>1</v>
      </c>
      <c r="C9071" t="s">
        <v>63</v>
      </c>
      <c r="D9071" t="s">
        <v>92</v>
      </c>
      <c r="E9071">
        <v>2428</v>
      </c>
      <c r="F9071">
        <v>1</v>
      </c>
    </row>
    <row r="9072" spans="1:6">
      <c r="A9072">
        <v>4900</v>
      </c>
      <c r="B9072">
        <v>1</v>
      </c>
      <c r="C9072" t="s">
        <v>63</v>
      </c>
      <c r="D9072" t="s">
        <v>92</v>
      </c>
      <c r="E9072">
        <v>3797</v>
      </c>
      <c r="F9072">
        <v>1</v>
      </c>
    </row>
    <row r="9073" spans="1:6">
      <c r="A9073">
        <v>4900</v>
      </c>
      <c r="B9073">
        <v>1</v>
      </c>
      <c r="C9073" t="s">
        <v>63</v>
      </c>
      <c r="D9073" t="s">
        <v>92</v>
      </c>
      <c r="E9073">
        <v>3583</v>
      </c>
      <c r="F9073">
        <v>1</v>
      </c>
    </row>
    <row r="9074" spans="1:6">
      <c r="A9074">
        <v>4900</v>
      </c>
      <c r="B9074">
        <v>1</v>
      </c>
      <c r="C9074" t="s">
        <v>63</v>
      </c>
      <c r="D9074" t="s">
        <v>92</v>
      </c>
      <c r="E9074">
        <v>2115</v>
      </c>
      <c r="F9074">
        <v>1</v>
      </c>
    </row>
    <row r="9075" spans="1:6">
      <c r="A9075">
        <v>4900</v>
      </c>
      <c r="B9075">
        <v>1</v>
      </c>
      <c r="C9075" t="s">
        <v>63</v>
      </c>
      <c r="D9075" t="s">
        <v>92</v>
      </c>
      <c r="E9075">
        <v>4666</v>
      </c>
      <c r="F9075">
        <v>1</v>
      </c>
    </row>
    <row r="9076" spans="1:6">
      <c r="A9076">
        <v>4900</v>
      </c>
      <c r="B9076">
        <v>1</v>
      </c>
      <c r="C9076" t="s">
        <v>63</v>
      </c>
      <c r="D9076" t="s">
        <v>92</v>
      </c>
      <c r="E9076">
        <v>363</v>
      </c>
      <c r="F9076">
        <v>1</v>
      </c>
    </row>
    <row r="9077" spans="1:6">
      <c r="A9077">
        <v>4900</v>
      </c>
      <c r="B9077">
        <v>1</v>
      </c>
      <c r="C9077" t="s">
        <v>63</v>
      </c>
      <c r="D9077" t="s">
        <v>92</v>
      </c>
      <c r="E9077">
        <v>3568</v>
      </c>
      <c r="F9077">
        <v>1</v>
      </c>
    </row>
    <row r="9078" spans="1:6">
      <c r="A9078">
        <v>4900</v>
      </c>
      <c r="B9078">
        <v>1</v>
      </c>
      <c r="C9078" t="s">
        <v>63</v>
      </c>
      <c r="D9078" t="s">
        <v>92</v>
      </c>
      <c r="E9078">
        <v>5825</v>
      </c>
      <c r="F9078">
        <v>1</v>
      </c>
    </row>
    <row r="9079" spans="1:6">
      <c r="A9079">
        <v>4900</v>
      </c>
      <c r="B9079">
        <v>1</v>
      </c>
      <c r="C9079" t="s">
        <v>63</v>
      </c>
      <c r="D9079" t="s">
        <v>92</v>
      </c>
      <c r="E9079">
        <v>1383</v>
      </c>
      <c r="F9079">
        <v>1</v>
      </c>
    </row>
    <row r="9080" spans="1:6">
      <c r="A9080">
        <v>4900</v>
      </c>
      <c r="B9080">
        <v>1</v>
      </c>
      <c r="C9080" t="s">
        <v>64</v>
      </c>
      <c r="D9080" t="s">
        <v>92</v>
      </c>
      <c r="E9080">
        <v>983</v>
      </c>
      <c r="F9080">
        <v>5</v>
      </c>
    </row>
    <row r="9081" spans="1:6">
      <c r="A9081">
        <v>4900</v>
      </c>
      <c r="B9081">
        <v>1</v>
      </c>
      <c r="C9081" t="s">
        <v>64</v>
      </c>
      <c r="D9081" t="s">
        <v>92</v>
      </c>
      <c r="E9081">
        <v>3814</v>
      </c>
      <c r="F9081">
        <v>5</v>
      </c>
    </row>
    <row r="9082" spans="1:6">
      <c r="A9082">
        <v>4900</v>
      </c>
      <c r="B9082">
        <v>1</v>
      </c>
      <c r="C9082" t="s">
        <v>64</v>
      </c>
      <c r="D9082" t="s">
        <v>92</v>
      </c>
      <c r="E9082">
        <v>1029</v>
      </c>
      <c r="F9082">
        <v>4</v>
      </c>
    </row>
    <row r="9083" spans="1:6">
      <c r="A9083">
        <v>4900</v>
      </c>
      <c r="B9083">
        <v>1</v>
      </c>
      <c r="C9083" t="s">
        <v>64</v>
      </c>
      <c r="D9083" t="s">
        <v>92</v>
      </c>
      <c r="E9083">
        <v>4327</v>
      </c>
      <c r="F9083">
        <v>4</v>
      </c>
    </row>
    <row r="9084" spans="1:6">
      <c r="A9084">
        <v>4900</v>
      </c>
      <c r="B9084">
        <v>1</v>
      </c>
      <c r="C9084" t="s">
        <v>64</v>
      </c>
      <c r="D9084" t="s">
        <v>92</v>
      </c>
      <c r="E9084">
        <v>4110</v>
      </c>
      <c r="F9084">
        <v>3</v>
      </c>
    </row>
    <row r="9085" spans="1:6">
      <c r="A9085">
        <v>4900</v>
      </c>
      <c r="B9085">
        <v>1</v>
      </c>
      <c r="C9085" t="s">
        <v>64</v>
      </c>
      <c r="D9085" t="s">
        <v>92</v>
      </c>
      <c r="E9085">
        <v>2059</v>
      </c>
      <c r="F9085">
        <v>3</v>
      </c>
    </row>
    <row r="9086" spans="1:6">
      <c r="A9086">
        <v>4900</v>
      </c>
      <c r="B9086">
        <v>1</v>
      </c>
      <c r="C9086" t="s">
        <v>64</v>
      </c>
      <c r="D9086" t="s">
        <v>92</v>
      </c>
      <c r="E9086">
        <v>5109</v>
      </c>
      <c r="F9086">
        <v>3</v>
      </c>
    </row>
    <row r="9087" spans="1:6">
      <c r="A9087">
        <v>4900</v>
      </c>
      <c r="B9087">
        <v>1</v>
      </c>
      <c r="C9087" t="s">
        <v>64</v>
      </c>
      <c r="D9087" t="s">
        <v>92</v>
      </c>
      <c r="E9087">
        <v>2920</v>
      </c>
      <c r="F9087">
        <v>2</v>
      </c>
    </row>
    <row r="9088" spans="1:6">
      <c r="A9088">
        <v>4900</v>
      </c>
      <c r="B9088">
        <v>1</v>
      </c>
      <c r="C9088" t="s">
        <v>64</v>
      </c>
      <c r="D9088" t="s">
        <v>92</v>
      </c>
      <c r="E9088">
        <v>3079</v>
      </c>
      <c r="F9088">
        <v>2</v>
      </c>
    </row>
    <row r="9089" spans="1:6">
      <c r="A9089">
        <v>4900</v>
      </c>
      <c r="B9089">
        <v>1</v>
      </c>
      <c r="C9089" t="s">
        <v>64</v>
      </c>
      <c r="D9089" t="s">
        <v>92</v>
      </c>
      <c r="E9089">
        <v>2115</v>
      </c>
      <c r="F9089">
        <v>2</v>
      </c>
    </row>
    <row r="9090" spans="1:6">
      <c r="A9090">
        <v>4900</v>
      </c>
      <c r="B9090">
        <v>1</v>
      </c>
      <c r="C9090" t="s">
        <v>64</v>
      </c>
      <c r="D9090" t="s">
        <v>92</v>
      </c>
      <c r="E9090">
        <v>5662</v>
      </c>
      <c r="F9090">
        <v>2</v>
      </c>
    </row>
    <row r="9091" spans="1:6">
      <c r="A9091">
        <v>4900</v>
      </c>
      <c r="B9091">
        <v>1</v>
      </c>
      <c r="C9091" t="s">
        <v>64</v>
      </c>
      <c r="D9091" t="s">
        <v>92</v>
      </c>
      <c r="E9091">
        <v>5046</v>
      </c>
      <c r="F9091">
        <v>2</v>
      </c>
    </row>
    <row r="9092" spans="1:6">
      <c r="A9092">
        <v>4900</v>
      </c>
      <c r="B9092">
        <v>1</v>
      </c>
      <c r="C9092" t="s">
        <v>64</v>
      </c>
      <c r="D9092" t="s">
        <v>92</v>
      </c>
      <c r="E9092">
        <v>3355</v>
      </c>
      <c r="F9092">
        <v>1</v>
      </c>
    </row>
    <row r="9093" spans="1:6">
      <c r="A9093">
        <v>4900</v>
      </c>
      <c r="B9093">
        <v>1</v>
      </c>
      <c r="C9093" t="s">
        <v>64</v>
      </c>
      <c r="D9093" t="s">
        <v>92</v>
      </c>
      <c r="E9093">
        <v>2913</v>
      </c>
      <c r="F9093">
        <v>1</v>
      </c>
    </row>
    <row r="9094" spans="1:6">
      <c r="A9094">
        <v>4900</v>
      </c>
      <c r="B9094">
        <v>1</v>
      </c>
      <c r="C9094" t="s">
        <v>64</v>
      </c>
      <c r="D9094" t="s">
        <v>92</v>
      </c>
      <c r="E9094">
        <v>2986</v>
      </c>
      <c r="F9094">
        <v>1</v>
      </c>
    </row>
    <row r="9095" spans="1:6">
      <c r="A9095">
        <v>4900</v>
      </c>
      <c r="B9095">
        <v>1</v>
      </c>
      <c r="C9095" t="s">
        <v>64</v>
      </c>
      <c r="D9095" t="s">
        <v>92</v>
      </c>
      <c r="E9095">
        <v>3187</v>
      </c>
      <c r="F9095">
        <v>1</v>
      </c>
    </row>
    <row r="9096" spans="1:6">
      <c r="A9096">
        <v>4900</v>
      </c>
      <c r="B9096">
        <v>1</v>
      </c>
      <c r="C9096" t="s">
        <v>64</v>
      </c>
      <c r="D9096" t="s">
        <v>92</v>
      </c>
      <c r="E9096">
        <v>4725</v>
      </c>
      <c r="F9096">
        <v>1</v>
      </c>
    </row>
    <row r="9097" spans="1:6">
      <c r="A9097">
        <v>4900</v>
      </c>
      <c r="B9097">
        <v>1</v>
      </c>
      <c r="C9097" t="s">
        <v>64</v>
      </c>
      <c r="D9097" t="s">
        <v>92</v>
      </c>
      <c r="E9097">
        <v>3308</v>
      </c>
      <c r="F9097">
        <v>1</v>
      </c>
    </row>
    <row r="9098" spans="1:6">
      <c r="A9098">
        <v>4900</v>
      </c>
      <c r="B9098">
        <v>1</v>
      </c>
      <c r="C9098" t="s">
        <v>64</v>
      </c>
      <c r="D9098" t="s">
        <v>92</v>
      </c>
      <c r="E9098">
        <v>3882</v>
      </c>
      <c r="F9098">
        <v>1</v>
      </c>
    </row>
    <row r="9099" spans="1:6">
      <c r="A9099">
        <v>4900</v>
      </c>
      <c r="B9099">
        <v>1</v>
      </c>
      <c r="C9099" t="s">
        <v>64</v>
      </c>
      <c r="D9099" t="s">
        <v>92</v>
      </c>
      <c r="E9099">
        <v>2676</v>
      </c>
      <c r="F9099">
        <v>1</v>
      </c>
    </row>
    <row r="9100" spans="1:6">
      <c r="A9100">
        <v>4900</v>
      </c>
      <c r="B9100">
        <v>1</v>
      </c>
      <c r="C9100" t="s">
        <v>64</v>
      </c>
      <c r="D9100" t="s">
        <v>92</v>
      </c>
      <c r="E9100">
        <v>306</v>
      </c>
      <c r="F9100">
        <v>1</v>
      </c>
    </row>
    <row r="9101" spans="1:6">
      <c r="A9101">
        <v>4900</v>
      </c>
      <c r="B9101">
        <v>1</v>
      </c>
      <c r="C9101" t="s">
        <v>64</v>
      </c>
      <c r="D9101" t="s">
        <v>92</v>
      </c>
      <c r="E9101">
        <v>2981</v>
      </c>
      <c r="F9101">
        <v>1</v>
      </c>
    </row>
    <row r="9102" spans="1:6">
      <c r="A9102">
        <v>4900</v>
      </c>
      <c r="B9102">
        <v>1</v>
      </c>
      <c r="C9102" t="s">
        <v>64</v>
      </c>
      <c r="D9102" t="s">
        <v>92</v>
      </c>
      <c r="E9102">
        <v>1166</v>
      </c>
      <c r="F9102">
        <v>1</v>
      </c>
    </row>
    <row r="9103" spans="1:6">
      <c r="A9103">
        <v>4900</v>
      </c>
      <c r="B9103">
        <v>1</v>
      </c>
      <c r="C9103" t="s">
        <v>64</v>
      </c>
      <c r="D9103" t="s">
        <v>92</v>
      </c>
      <c r="E9103">
        <v>136</v>
      </c>
      <c r="F9103">
        <v>1</v>
      </c>
    </row>
    <row r="9104" spans="1:6">
      <c r="A9104">
        <v>4900</v>
      </c>
      <c r="B9104">
        <v>1</v>
      </c>
      <c r="C9104" t="s">
        <v>64</v>
      </c>
      <c r="D9104" t="s">
        <v>92</v>
      </c>
      <c r="E9104">
        <v>4782</v>
      </c>
      <c r="F9104">
        <v>1</v>
      </c>
    </row>
    <row r="9105" spans="1:6">
      <c r="A9105">
        <v>4900</v>
      </c>
      <c r="B9105">
        <v>1</v>
      </c>
      <c r="C9105" t="s">
        <v>64</v>
      </c>
      <c r="D9105" t="s">
        <v>92</v>
      </c>
      <c r="E9105">
        <v>218</v>
      </c>
      <c r="F9105">
        <v>1</v>
      </c>
    </row>
    <row r="9106" spans="1:6">
      <c r="A9106">
        <v>4900</v>
      </c>
      <c r="B9106">
        <v>1</v>
      </c>
      <c r="C9106" t="s">
        <v>64</v>
      </c>
      <c r="D9106" t="s">
        <v>92</v>
      </c>
      <c r="E9106">
        <v>5174</v>
      </c>
      <c r="F9106">
        <v>1</v>
      </c>
    </row>
    <row r="9107" spans="1:6">
      <c r="A9107">
        <v>4900</v>
      </c>
      <c r="B9107">
        <v>1</v>
      </c>
      <c r="C9107" t="s">
        <v>64</v>
      </c>
      <c r="D9107" t="s">
        <v>92</v>
      </c>
      <c r="E9107">
        <v>199</v>
      </c>
      <c r="F9107">
        <v>1</v>
      </c>
    </row>
    <row r="9108" spans="1:6">
      <c r="A9108">
        <v>4900</v>
      </c>
      <c r="B9108">
        <v>1</v>
      </c>
      <c r="C9108" t="s">
        <v>64</v>
      </c>
      <c r="D9108" t="s">
        <v>92</v>
      </c>
      <c r="E9108">
        <v>2976</v>
      </c>
      <c r="F9108">
        <v>1</v>
      </c>
    </row>
    <row r="9109" spans="1:6">
      <c r="A9109">
        <v>4900</v>
      </c>
      <c r="B9109">
        <v>1</v>
      </c>
      <c r="C9109" t="s">
        <v>64</v>
      </c>
      <c r="D9109" t="s">
        <v>92</v>
      </c>
      <c r="E9109">
        <v>168</v>
      </c>
      <c r="F9109">
        <v>1</v>
      </c>
    </row>
    <row r="9110" spans="1:6">
      <c r="A9110">
        <v>4900</v>
      </c>
      <c r="B9110">
        <v>1</v>
      </c>
      <c r="C9110" t="s">
        <v>64</v>
      </c>
      <c r="D9110" t="s">
        <v>92</v>
      </c>
      <c r="E9110">
        <v>4353</v>
      </c>
      <c r="F9110">
        <v>1</v>
      </c>
    </row>
    <row r="9111" spans="1:6">
      <c r="A9111">
        <v>4900</v>
      </c>
      <c r="B9111">
        <v>1</v>
      </c>
      <c r="C9111" t="s">
        <v>64</v>
      </c>
      <c r="D9111" t="s">
        <v>92</v>
      </c>
      <c r="E9111">
        <v>323</v>
      </c>
      <c r="F9111">
        <v>1</v>
      </c>
    </row>
    <row r="9112" spans="1:6">
      <c r="A9112">
        <v>4900</v>
      </c>
      <c r="B9112">
        <v>1</v>
      </c>
      <c r="C9112" t="s">
        <v>64</v>
      </c>
      <c r="D9112" t="s">
        <v>92</v>
      </c>
      <c r="E9112">
        <v>3483</v>
      </c>
      <c r="F9112">
        <v>1</v>
      </c>
    </row>
    <row r="9113" spans="1:6">
      <c r="A9113">
        <v>4900</v>
      </c>
      <c r="B9113">
        <v>1</v>
      </c>
      <c r="C9113" t="s">
        <v>64</v>
      </c>
      <c r="D9113" t="s">
        <v>92</v>
      </c>
      <c r="E9113">
        <v>3797</v>
      </c>
      <c r="F9113">
        <v>1</v>
      </c>
    </row>
    <row r="9114" spans="1:6">
      <c r="A9114">
        <v>4900</v>
      </c>
      <c r="B9114">
        <v>1</v>
      </c>
      <c r="C9114" t="s">
        <v>64</v>
      </c>
      <c r="D9114" t="s">
        <v>92</v>
      </c>
      <c r="E9114">
        <v>1003</v>
      </c>
      <c r="F9114">
        <v>1</v>
      </c>
    </row>
    <row r="9115" spans="1:6">
      <c r="A9115">
        <v>4900</v>
      </c>
      <c r="B9115">
        <v>1</v>
      </c>
      <c r="C9115" t="s">
        <v>64</v>
      </c>
      <c r="D9115" t="s">
        <v>92</v>
      </c>
      <c r="E9115">
        <v>5824</v>
      </c>
      <c r="F9115">
        <v>1</v>
      </c>
    </row>
    <row r="9116" spans="1:6">
      <c r="A9116">
        <v>4900</v>
      </c>
      <c r="B9116">
        <v>1</v>
      </c>
      <c r="C9116" t="s">
        <v>64</v>
      </c>
      <c r="D9116" t="s">
        <v>92</v>
      </c>
      <c r="E9116">
        <v>5628</v>
      </c>
      <c r="F9116">
        <v>1</v>
      </c>
    </row>
    <row r="9117" spans="1:6">
      <c r="A9117">
        <v>4900</v>
      </c>
      <c r="B9117">
        <v>1</v>
      </c>
      <c r="C9117" t="s">
        <v>64</v>
      </c>
      <c r="D9117" t="s">
        <v>92</v>
      </c>
      <c r="E9117">
        <v>2724</v>
      </c>
      <c r="F9117">
        <v>1</v>
      </c>
    </row>
    <row r="9118" spans="1:6">
      <c r="A9118">
        <v>4900</v>
      </c>
      <c r="B9118">
        <v>1</v>
      </c>
      <c r="C9118" t="s">
        <v>64</v>
      </c>
      <c r="D9118" t="s">
        <v>92</v>
      </c>
      <c r="E9118">
        <v>4667</v>
      </c>
      <c r="F9118">
        <v>1</v>
      </c>
    </row>
    <row r="9119" spans="1:6">
      <c r="A9119">
        <v>4900</v>
      </c>
      <c r="B9119">
        <v>1</v>
      </c>
      <c r="C9119" t="s">
        <v>64</v>
      </c>
      <c r="D9119" t="s">
        <v>92</v>
      </c>
      <c r="E9119">
        <v>3745</v>
      </c>
      <c r="F9119">
        <v>1</v>
      </c>
    </row>
    <row r="9120" spans="1:6">
      <c r="A9120">
        <v>4900</v>
      </c>
      <c r="B9120">
        <v>1</v>
      </c>
      <c r="C9120" t="s">
        <v>64</v>
      </c>
      <c r="D9120" t="s">
        <v>92</v>
      </c>
      <c r="E9120">
        <v>5216</v>
      </c>
      <c r="F9120">
        <v>1</v>
      </c>
    </row>
    <row r="9121" spans="1:6">
      <c r="A9121">
        <v>4900</v>
      </c>
      <c r="B9121">
        <v>1</v>
      </c>
      <c r="C9121" t="s">
        <v>64</v>
      </c>
      <c r="D9121" t="s">
        <v>92</v>
      </c>
      <c r="E9121">
        <v>5131</v>
      </c>
      <c r="F9121">
        <v>1</v>
      </c>
    </row>
    <row r="9122" spans="1:6">
      <c r="A9122">
        <v>4900</v>
      </c>
      <c r="B9122">
        <v>1</v>
      </c>
      <c r="C9122" t="s">
        <v>64</v>
      </c>
      <c r="D9122" t="s">
        <v>92</v>
      </c>
      <c r="E9122">
        <v>2261</v>
      </c>
      <c r="F9122">
        <v>1</v>
      </c>
    </row>
    <row r="9123" spans="1:6">
      <c r="A9123">
        <v>4900</v>
      </c>
      <c r="B9123">
        <v>1</v>
      </c>
      <c r="C9123" t="s">
        <v>64</v>
      </c>
      <c r="D9123" t="s">
        <v>92</v>
      </c>
      <c r="E9123">
        <v>4205</v>
      </c>
      <c r="F9123">
        <v>1</v>
      </c>
    </row>
    <row r="9124" spans="1:6">
      <c r="A9124">
        <v>4900</v>
      </c>
      <c r="B9124">
        <v>1</v>
      </c>
      <c r="C9124" t="s">
        <v>64</v>
      </c>
      <c r="D9124" t="s">
        <v>92</v>
      </c>
      <c r="E9124">
        <v>2697</v>
      </c>
      <c r="F9124">
        <v>1</v>
      </c>
    </row>
    <row r="9125" spans="1:6">
      <c r="A9125">
        <v>4900</v>
      </c>
      <c r="B9125">
        <v>1</v>
      </c>
      <c r="C9125" t="s">
        <v>64</v>
      </c>
      <c r="D9125" t="s">
        <v>92</v>
      </c>
      <c r="E9125">
        <v>3238</v>
      </c>
      <c r="F9125">
        <v>1</v>
      </c>
    </row>
    <row r="9126" spans="1:6">
      <c r="A9126">
        <v>4900</v>
      </c>
      <c r="B9126">
        <v>1</v>
      </c>
      <c r="C9126" t="s">
        <v>64</v>
      </c>
      <c r="D9126" t="s">
        <v>92</v>
      </c>
      <c r="E9126">
        <v>5957</v>
      </c>
      <c r="F9126">
        <v>1</v>
      </c>
    </row>
    <row r="9127" spans="1:6">
      <c r="A9127">
        <v>4900</v>
      </c>
      <c r="B9127">
        <v>1</v>
      </c>
      <c r="C9127" t="s">
        <v>64</v>
      </c>
      <c r="D9127" t="s">
        <v>92</v>
      </c>
      <c r="E9127">
        <v>3597</v>
      </c>
      <c r="F9127">
        <v>1</v>
      </c>
    </row>
    <row r="9128" spans="1:6">
      <c r="A9128">
        <v>4900</v>
      </c>
      <c r="B9128">
        <v>1</v>
      </c>
      <c r="C9128" t="s">
        <v>64</v>
      </c>
      <c r="D9128" t="s">
        <v>92</v>
      </c>
      <c r="E9128">
        <v>5489</v>
      </c>
      <c r="F9128">
        <v>1</v>
      </c>
    </row>
    <row r="9129" spans="1:6">
      <c r="A9129">
        <v>4900</v>
      </c>
      <c r="B9129">
        <v>1</v>
      </c>
      <c r="C9129" t="s">
        <v>64</v>
      </c>
      <c r="D9129" t="s">
        <v>92</v>
      </c>
      <c r="E9129">
        <v>2047</v>
      </c>
      <c r="F9129">
        <v>1</v>
      </c>
    </row>
    <row r="9130" spans="1:6">
      <c r="A9130">
        <v>4900</v>
      </c>
      <c r="B9130">
        <v>1</v>
      </c>
      <c r="C9130" t="s">
        <v>62</v>
      </c>
      <c r="D9130" t="s">
        <v>92</v>
      </c>
      <c r="E9130">
        <v>3266</v>
      </c>
      <c r="F9130">
        <v>4</v>
      </c>
    </row>
    <row r="9131" spans="1:6">
      <c r="A9131">
        <v>4900</v>
      </c>
      <c r="B9131">
        <v>1</v>
      </c>
      <c r="C9131" t="s">
        <v>62</v>
      </c>
      <c r="D9131" t="s">
        <v>92</v>
      </c>
      <c r="E9131">
        <v>3814</v>
      </c>
      <c r="F9131">
        <v>4</v>
      </c>
    </row>
    <row r="9132" spans="1:6">
      <c r="A9132">
        <v>4900</v>
      </c>
      <c r="B9132">
        <v>1</v>
      </c>
      <c r="C9132" t="s">
        <v>62</v>
      </c>
      <c r="D9132" t="s">
        <v>92</v>
      </c>
      <c r="E9132">
        <v>2259</v>
      </c>
      <c r="F9132">
        <v>3</v>
      </c>
    </row>
    <row r="9133" spans="1:6">
      <c r="A9133">
        <v>4900</v>
      </c>
      <c r="B9133">
        <v>1</v>
      </c>
      <c r="C9133" t="s">
        <v>62</v>
      </c>
      <c r="D9133" t="s">
        <v>92</v>
      </c>
      <c r="E9133">
        <v>4147</v>
      </c>
      <c r="F9133">
        <v>3</v>
      </c>
    </row>
    <row r="9134" spans="1:6">
      <c r="A9134">
        <v>4900</v>
      </c>
      <c r="B9134">
        <v>1</v>
      </c>
      <c r="C9134" t="s">
        <v>62</v>
      </c>
      <c r="D9134" t="s">
        <v>92</v>
      </c>
      <c r="E9134">
        <v>5495</v>
      </c>
      <c r="F9134">
        <v>2</v>
      </c>
    </row>
    <row r="9135" spans="1:6">
      <c r="A9135">
        <v>4900</v>
      </c>
      <c r="B9135">
        <v>1</v>
      </c>
      <c r="C9135" t="s">
        <v>62</v>
      </c>
      <c r="D9135" t="s">
        <v>92</v>
      </c>
      <c r="E9135">
        <v>3384</v>
      </c>
      <c r="F9135">
        <v>2</v>
      </c>
    </row>
    <row r="9136" spans="1:6">
      <c r="A9136">
        <v>4900</v>
      </c>
      <c r="B9136">
        <v>1</v>
      </c>
      <c r="C9136" t="s">
        <v>62</v>
      </c>
      <c r="D9136" t="s">
        <v>92</v>
      </c>
      <c r="E9136">
        <v>5384</v>
      </c>
      <c r="F9136">
        <v>2</v>
      </c>
    </row>
    <row r="9137" spans="1:6">
      <c r="A9137">
        <v>4900</v>
      </c>
      <c r="B9137">
        <v>1</v>
      </c>
      <c r="C9137" t="s">
        <v>62</v>
      </c>
      <c r="D9137" t="s">
        <v>92</v>
      </c>
      <c r="E9137">
        <v>4516</v>
      </c>
      <c r="F9137">
        <v>2</v>
      </c>
    </row>
    <row r="9138" spans="1:6">
      <c r="A9138">
        <v>4900</v>
      </c>
      <c r="B9138">
        <v>1</v>
      </c>
      <c r="C9138" t="s">
        <v>62</v>
      </c>
      <c r="D9138" t="s">
        <v>92</v>
      </c>
      <c r="E9138">
        <v>4327</v>
      </c>
      <c r="F9138">
        <v>2</v>
      </c>
    </row>
    <row r="9139" spans="1:6">
      <c r="A9139">
        <v>4900</v>
      </c>
      <c r="B9139">
        <v>1</v>
      </c>
      <c r="C9139" t="s">
        <v>62</v>
      </c>
      <c r="D9139" t="s">
        <v>92</v>
      </c>
      <c r="E9139">
        <v>2969</v>
      </c>
      <c r="F9139">
        <v>1</v>
      </c>
    </row>
    <row r="9140" spans="1:6">
      <c r="A9140">
        <v>4900</v>
      </c>
      <c r="B9140">
        <v>1</v>
      </c>
      <c r="C9140" t="s">
        <v>62</v>
      </c>
      <c r="D9140" t="s">
        <v>92</v>
      </c>
      <c r="E9140">
        <v>4541</v>
      </c>
      <c r="F9140">
        <v>1</v>
      </c>
    </row>
    <row r="9141" spans="1:6">
      <c r="A9141">
        <v>4900</v>
      </c>
      <c r="B9141">
        <v>1</v>
      </c>
      <c r="C9141" t="s">
        <v>62</v>
      </c>
      <c r="D9141" t="s">
        <v>92</v>
      </c>
      <c r="E9141">
        <v>3418</v>
      </c>
      <c r="F9141">
        <v>1</v>
      </c>
    </row>
    <row r="9142" spans="1:6">
      <c r="A9142">
        <v>4900</v>
      </c>
      <c r="B9142">
        <v>1</v>
      </c>
      <c r="C9142" t="s">
        <v>62</v>
      </c>
      <c r="D9142" t="s">
        <v>92</v>
      </c>
      <c r="E9142">
        <v>4119</v>
      </c>
      <c r="F9142">
        <v>1</v>
      </c>
    </row>
    <row r="9143" spans="1:6">
      <c r="A9143">
        <v>4900</v>
      </c>
      <c r="B9143">
        <v>1</v>
      </c>
      <c r="C9143" t="s">
        <v>62</v>
      </c>
      <c r="D9143" t="s">
        <v>92</v>
      </c>
      <c r="E9143">
        <v>5966</v>
      </c>
      <c r="F9143">
        <v>1</v>
      </c>
    </row>
    <row r="9144" spans="1:6">
      <c r="A9144">
        <v>4900</v>
      </c>
      <c r="B9144">
        <v>1</v>
      </c>
      <c r="C9144" t="s">
        <v>62</v>
      </c>
      <c r="D9144" t="s">
        <v>92</v>
      </c>
      <c r="E9144">
        <v>5377</v>
      </c>
      <c r="F9144">
        <v>1</v>
      </c>
    </row>
    <row r="9145" spans="1:6">
      <c r="A9145">
        <v>4900</v>
      </c>
      <c r="B9145">
        <v>1</v>
      </c>
      <c r="C9145" t="s">
        <v>62</v>
      </c>
      <c r="D9145" t="s">
        <v>92</v>
      </c>
      <c r="E9145">
        <v>2242</v>
      </c>
      <c r="F9145">
        <v>1</v>
      </c>
    </row>
    <row r="9146" spans="1:6">
      <c r="A9146">
        <v>4900</v>
      </c>
      <c r="B9146">
        <v>1</v>
      </c>
      <c r="C9146" t="s">
        <v>62</v>
      </c>
      <c r="D9146" t="s">
        <v>92</v>
      </c>
      <c r="E9146">
        <v>5109</v>
      </c>
      <c r="F9146">
        <v>1</v>
      </c>
    </row>
    <row r="9147" spans="1:6">
      <c r="A9147">
        <v>4900</v>
      </c>
      <c r="B9147">
        <v>1</v>
      </c>
      <c r="C9147" t="s">
        <v>62</v>
      </c>
      <c r="D9147" t="s">
        <v>92</v>
      </c>
      <c r="E9147">
        <v>5288</v>
      </c>
      <c r="F9147">
        <v>1</v>
      </c>
    </row>
    <row r="9148" spans="1:6">
      <c r="A9148">
        <v>4900</v>
      </c>
      <c r="B9148">
        <v>1</v>
      </c>
      <c r="C9148" t="s">
        <v>62</v>
      </c>
      <c r="D9148" t="s">
        <v>92</v>
      </c>
      <c r="E9148">
        <v>4725</v>
      </c>
      <c r="F9148">
        <v>1</v>
      </c>
    </row>
    <row r="9149" spans="1:6">
      <c r="A9149">
        <v>4900</v>
      </c>
      <c r="B9149">
        <v>1</v>
      </c>
      <c r="C9149" t="s">
        <v>62</v>
      </c>
      <c r="D9149" t="s">
        <v>92</v>
      </c>
      <c r="E9149">
        <v>2215</v>
      </c>
      <c r="F9149">
        <v>1</v>
      </c>
    </row>
    <row r="9150" spans="1:6">
      <c r="A9150">
        <v>4900</v>
      </c>
      <c r="B9150">
        <v>1</v>
      </c>
      <c r="C9150" t="s">
        <v>62</v>
      </c>
      <c r="D9150" t="s">
        <v>92</v>
      </c>
      <c r="E9150">
        <v>5629</v>
      </c>
      <c r="F9150">
        <v>1</v>
      </c>
    </row>
    <row r="9151" spans="1:6">
      <c r="A9151">
        <v>4900</v>
      </c>
      <c r="B9151">
        <v>1</v>
      </c>
      <c r="C9151" t="s">
        <v>62</v>
      </c>
      <c r="D9151" t="s">
        <v>92</v>
      </c>
      <c r="E9151">
        <v>2652</v>
      </c>
      <c r="F9151">
        <v>1</v>
      </c>
    </row>
    <row r="9152" spans="1:6">
      <c r="A9152">
        <v>4900</v>
      </c>
      <c r="B9152">
        <v>1</v>
      </c>
      <c r="C9152" t="s">
        <v>62</v>
      </c>
      <c r="D9152" t="s">
        <v>92</v>
      </c>
      <c r="E9152">
        <v>4241</v>
      </c>
      <c r="F9152">
        <v>1</v>
      </c>
    </row>
    <row r="9153" spans="1:6">
      <c r="A9153">
        <v>4900</v>
      </c>
      <c r="B9153">
        <v>1</v>
      </c>
      <c r="C9153" t="s">
        <v>62</v>
      </c>
      <c r="D9153" t="s">
        <v>92</v>
      </c>
      <c r="E9153">
        <v>5398</v>
      </c>
      <c r="F9153">
        <v>1</v>
      </c>
    </row>
    <row r="9154" spans="1:6">
      <c r="A9154">
        <v>4900</v>
      </c>
      <c r="B9154">
        <v>1</v>
      </c>
      <c r="C9154" t="s">
        <v>62</v>
      </c>
      <c r="D9154" t="s">
        <v>92</v>
      </c>
      <c r="E9154">
        <v>5614</v>
      </c>
      <c r="F9154">
        <v>1</v>
      </c>
    </row>
    <row r="9155" spans="1:6">
      <c r="A9155">
        <v>4900</v>
      </c>
      <c r="B9155">
        <v>1</v>
      </c>
      <c r="C9155" t="s">
        <v>62</v>
      </c>
      <c r="D9155" t="s">
        <v>92</v>
      </c>
      <c r="E9155">
        <v>4205</v>
      </c>
      <c r="F9155">
        <v>1</v>
      </c>
    </row>
    <row r="9156" spans="1:6">
      <c r="A9156">
        <v>4900</v>
      </c>
      <c r="B9156">
        <v>1</v>
      </c>
      <c r="C9156" t="s">
        <v>62</v>
      </c>
      <c r="D9156" t="s">
        <v>92</v>
      </c>
      <c r="E9156">
        <v>983</v>
      </c>
      <c r="F9156">
        <v>1</v>
      </c>
    </row>
    <row r="9157" spans="1:6">
      <c r="A9157">
        <v>4900</v>
      </c>
      <c r="B9157">
        <v>1</v>
      </c>
      <c r="C9157" t="s">
        <v>62</v>
      </c>
      <c r="D9157" t="s">
        <v>92</v>
      </c>
      <c r="E9157">
        <v>3214</v>
      </c>
      <c r="F9157">
        <v>1</v>
      </c>
    </row>
    <row r="9158" spans="1:6">
      <c r="A9158">
        <v>4900</v>
      </c>
      <c r="B9158">
        <v>1</v>
      </c>
      <c r="C9158" t="s">
        <v>62</v>
      </c>
      <c r="D9158" t="s">
        <v>92</v>
      </c>
      <c r="E9158">
        <v>5905</v>
      </c>
      <c r="F9158">
        <v>1</v>
      </c>
    </row>
    <row r="9159" spans="1:6">
      <c r="A9159">
        <v>4900</v>
      </c>
      <c r="B9159">
        <v>1</v>
      </c>
      <c r="C9159" t="s">
        <v>62</v>
      </c>
      <c r="D9159" t="s">
        <v>92</v>
      </c>
      <c r="E9159">
        <v>217</v>
      </c>
      <c r="F9159">
        <v>1</v>
      </c>
    </row>
    <row r="9160" spans="1:6">
      <c r="A9160">
        <v>4900</v>
      </c>
      <c r="B9160">
        <v>1</v>
      </c>
      <c r="C9160" t="s">
        <v>62</v>
      </c>
      <c r="D9160" t="s">
        <v>92</v>
      </c>
      <c r="E9160">
        <v>5132</v>
      </c>
      <c r="F9160">
        <v>1</v>
      </c>
    </row>
    <row r="9161" spans="1:6">
      <c r="A9161">
        <v>4900</v>
      </c>
      <c r="B9161">
        <v>1</v>
      </c>
      <c r="C9161" t="s">
        <v>62</v>
      </c>
      <c r="D9161" t="s">
        <v>92</v>
      </c>
      <c r="E9161">
        <v>5501</v>
      </c>
      <c r="F9161">
        <v>1</v>
      </c>
    </row>
    <row r="9162" spans="1:6">
      <c r="A9162">
        <v>4900</v>
      </c>
      <c r="B9162">
        <v>1</v>
      </c>
      <c r="C9162" t="s">
        <v>62</v>
      </c>
      <c r="D9162" t="s">
        <v>92</v>
      </c>
      <c r="E9162">
        <v>4520</v>
      </c>
      <c r="F9162">
        <v>1</v>
      </c>
    </row>
    <row r="9163" spans="1:6">
      <c r="A9163">
        <v>4900</v>
      </c>
      <c r="B9163">
        <v>1</v>
      </c>
      <c r="C9163" t="s">
        <v>62</v>
      </c>
      <c r="D9163" t="s">
        <v>92</v>
      </c>
      <c r="E9163">
        <v>4587</v>
      </c>
      <c r="F9163">
        <v>1</v>
      </c>
    </row>
    <row r="9164" spans="1:6">
      <c r="A9164">
        <v>4900</v>
      </c>
      <c r="B9164">
        <v>1</v>
      </c>
      <c r="C9164" t="s">
        <v>62</v>
      </c>
      <c r="D9164" t="s">
        <v>92</v>
      </c>
      <c r="E9164">
        <v>363</v>
      </c>
      <c r="F9164">
        <v>1</v>
      </c>
    </row>
    <row r="9165" spans="1:6">
      <c r="A9165">
        <v>4900</v>
      </c>
      <c r="B9165">
        <v>1</v>
      </c>
      <c r="C9165" t="s">
        <v>62</v>
      </c>
      <c r="D9165" t="s">
        <v>92</v>
      </c>
      <c r="E9165">
        <v>5604</v>
      </c>
      <c r="F9165">
        <v>1</v>
      </c>
    </row>
    <row r="9166" spans="1:6">
      <c r="A9166">
        <v>4900</v>
      </c>
      <c r="B9166">
        <v>1</v>
      </c>
      <c r="C9166" t="s">
        <v>62</v>
      </c>
      <c r="D9166" t="s">
        <v>92</v>
      </c>
      <c r="E9166">
        <v>5944</v>
      </c>
      <c r="F9166">
        <v>1</v>
      </c>
    </row>
    <row r="9167" spans="1:6">
      <c r="A9167">
        <v>4900</v>
      </c>
      <c r="B9167">
        <v>1</v>
      </c>
      <c r="C9167" t="s">
        <v>62</v>
      </c>
      <c r="D9167" t="s">
        <v>92</v>
      </c>
      <c r="E9167">
        <v>4741</v>
      </c>
      <c r="F9167">
        <v>1</v>
      </c>
    </row>
    <row r="9168" spans="1:6">
      <c r="A9168">
        <v>4900</v>
      </c>
      <c r="B9168">
        <v>1</v>
      </c>
      <c r="C9168" t="s">
        <v>62</v>
      </c>
      <c r="D9168" t="s">
        <v>92</v>
      </c>
      <c r="E9168">
        <v>5915</v>
      </c>
      <c r="F9168">
        <v>1</v>
      </c>
    </row>
    <row r="9169" spans="1:6">
      <c r="A9169">
        <v>4900</v>
      </c>
      <c r="B9169">
        <v>1</v>
      </c>
      <c r="C9169" t="s">
        <v>62</v>
      </c>
      <c r="D9169" t="s">
        <v>92</v>
      </c>
      <c r="E9169">
        <v>5046</v>
      </c>
      <c r="F9169">
        <v>1</v>
      </c>
    </row>
    <row r="9170" spans="1:6">
      <c r="A9170">
        <v>4900</v>
      </c>
      <c r="B9170">
        <v>1</v>
      </c>
      <c r="C9170" t="s">
        <v>62</v>
      </c>
      <c r="D9170" t="s">
        <v>92</v>
      </c>
      <c r="E9170">
        <v>5476</v>
      </c>
      <c r="F9170">
        <v>1</v>
      </c>
    </row>
    <row r="9171" spans="1:6">
      <c r="A9171">
        <v>4900</v>
      </c>
      <c r="B9171">
        <v>1</v>
      </c>
      <c r="C9171" t="s">
        <v>62</v>
      </c>
      <c r="D9171" t="s">
        <v>92</v>
      </c>
      <c r="E9171">
        <v>4974</v>
      </c>
      <c r="F9171">
        <v>1</v>
      </c>
    </row>
    <row r="9172" spans="1:6">
      <c r="A9172">
        <v>4900</v>
      </c>
      <c r="B9172">
        <v>1</v>
      </c>
      <c r="C9172" t="s">
        <v>62</v>
      </c>
      <c r="D9172" t="s">
        <v>92</v>
      </c>
      <c r="E9172">
        <v>5825</v>
      </c>
      <c r="F9172">
        <v>1</v>
      </c>
    </row>
    <row r="9173" spans="1:6">
      <c r="A9173">
        <v>4900</v>
      </c>
      <c r="B9173">
        <v>1</v>
      </c>
      <c r="C9173" t="s">
        <v>62</v>
      </c>
      <c r="D9173" t="s">
        <v>92</v>
      </c>
      <c r="E9173">
        <v>2973</v>
      </c>
      <c r="F9173">
        <v>1</v>
      </c>
    </row>
    <row r="9174" spans="1:6">
      <c r="A9174">
        <v>4900</v>
      </c>
      <c r="B9174">
        <v>1</v>
      </c>
      <c r="C9174" t="s">
        <v>62</v>
      </c>
      <c r="D9174" t="s">
        <v>92</v>
      </c>
      <c r="E9174">
        <v>5131</v>
      </c>
      <c r="F9174">
        <v>1</v>
      </c>
    </row>
    <row r="9175" spans="1:6">
      <c r="A9175">
        <v>4900</v>
      </c>
      <c r="B9175">
        <v>1</v>
      </c>
      <c r="C9175" t="s">
        <v>62</v>
      </c>
      <c r="D9175" t="s">
        <v>92</v>
      </c>
      <c r="E9175">
        <v>1116</v>
      </c>
      <c r="F9175">
        <v>1</v>
      </c>
    </row>
    <row r="9176" spans="1:6">
      <c r="A9176">
        <v>4900</v>
      </c>
      <c r="B9176">
        <v>1</v>
      </c>
      <c r="C9176" t="s">
        <v>62</v>
      </c>
      <c r="D9176" t="s">
        <v>92</v>
      </c>
      <c r="E9176">
        <v>3797</v>
      </c>
      <c r="F9176">
        <v>1</v>
      </c>
    </row>
    <row r="9177" spans="1:6">
      <c r="A9177">
        <v>4900</v>
      </c>
      <c r="B9177">
        <v>1</v>
      </c>
      <c r="C9177" t="s">
        <v>62</v>
      </c>
      <c r="D9177" t="s">
        <v>92</v>
      </c>
      <c r="E9177">
        <v>3453</v>
      </c>
      <c r="F9177">
        <v>1</v>
      </c>
    </row>
    <row r="9178" spans="1:6">
      <c r="A9178">
        <v>4900</v>
      </c>
      <c r="B9178">
        <v>1</v>
      </c>
      <c r="C9178" t="s">
        <v>62</v>
      </c>
      <c r="D9178" t="s">
        <v>92</v>
      </c>
      <c r="E9178">
        <v>3597</v>
      </c>
      <c r="F9178">
        <v>1</v>
      </c>
    </row>
    <row r="9179" spans="1:6">
      <c r="A9179">
        <v>4900</v>
      </c>
      <c r="B9179">
        <v>1</v>
      </c>
      <c r="C9179" t="s">
        <v>62</v>
      </c>
      <c r="D9179" t="s">
        <v>92</v>
      </c>
      <c r="E9179">
        <v>2891</v>
      </c>
      <c r="F9179">
        <v>1</v>
      </c>
    </row>
    <row r="9180" spans="1:6">
      <c r="A9180">
        <v>4900</v>
      </c>
      <c r="B9180">
        <v>1</v>
      </c>
      <c r="C9180" t="s">
        <v>62</v>
      </c>
      <c r="D9180" t="s">
        <v>92</v>
      </c>
      <c r="E9180">
        <v>2724</v>
      </c>
      <c r="F9180">
        <v>1</v>
      </c>
    </row>
    <row r="9181" spans="1:6">
      <c r="A9181">
        <v>4900</v>
      </c>
      <c r="B9181">
        <v>2</v>
      </c>
      <c r="C9181" t="s">
        <v>63</v>
      </c>
      <c r="D9181" t="s">
        <v>92</v>
      </c>
      <c r="E9181">
        <v>3991</v>
      </c>
      <c r="F9181">
        <v>5</v>
      </c>
    </row>
    <row r="9182" spans="1:6">
      <c r="A9182">
        <v>4900</v>
      </c>
      <c r="B9182">
        <v>2</v>
      </c>
      <c r="C9182" t="s">
        <v>63</v>
      </c>
      <c r="D9182" t="s">
        <v>92</v>
      </c>
      <c r="E9182">
        <v>3556</v>
      </c>
      <c r="F9182">
        <v>3</v>
      </c>
    </row>
    <row r="9183" spans="1:6">
      <c r="A9183">
        <v>4900</v>
      </c>
      <c r="B9183">
        <v>2</v>
      </c>
      <c r="C9183" t="s">
        <v>63</v>
      </c>
      <c r="D9183" t="s">
        <v>92</v>
      </c>
      <c r="E9183">
        <v>2882</v>
      </c>
      <c r="F9183">
        <v>3</v>
      </c>
    </row>
    <row r="9184" spans="1:6">
      <c r="A9184">
        <v>4900</v>
      </c>
      <c r="B9184">
        <v>2</v>
      </c>
      <c r="C9184" t="s">
        <v>63</v>
      </c>
      <c r="D9184" t="s">
        <v>92</v>
      </c>
      <c r="E9184">
        <v>5915</v>
      </c>
      <c r="F9184">
        <v>3</v>
      </c>
    </row>
    <row r="9185" spans="1:6">
      <c r="A9185">
        <v>4900</v>
      </c>
      <c r="B9185">
        <v>2</v>
      </c>
      <c r="C9185" t="s">
        <v>63</v>
      </c>
      <c r="D9185" t="s">
        <v>92</v>
      </c>
      <c r="E9185">
        <v>5561</v>
      </c>
      <c r="F9185">
        <v>2</v>
      </c>
    </row>
    <row r="9186" spans="1:6">
      <c r="A9186">
        <v>4900</v>
      </c>
      <c r="B9186">
        <v>2</v>
      </c>
      <c r="C9186" t="s">
        <v>63</v>
      </c>
      <c r="D9186" t="s">
        <v>92</v>
      </c>
      <c r="E9186">
        <v>2620</v>
      </c>
      <c r="F9186">
        <v>2</v>
      </c>
    </row>
    <row r="9187" spans="1:6">
      <c r="A9187">
        <v>4900</v>
      </c>
      <c r="B9187">
        <v>2</v>
      </c>
      <c r="C9187" t="s">
        <v>63</v>
      </c>
      <c r="D9187" t="s">
        <v>92</v>
      </c>
      <c r="E9187">
        <v>1246</v>
      </c>
      <c r="F9187">
        <v>2</v>
      </c>
    </row>
    <row r="9188" spans="1:6">
      <c r="A9188">
        <v>4900</v>
      </c>
      <c r="B9188">
        <v>2</v>
      </c>
      <c r="C9188" t="s">
        <v>63</v>
      </c>
      <c r="D9188" t="s">
        <v>92</v>
      </c>
      <c r="E9188">
        <v>3731</v>
      </c>
      <c r="F9188">
        <v>2</v>
      </c>
    </row>
    <row r="9189" spans="1:6">
      <c r="A9189">
        <v>4900</v>
      </c>
      <c r="B9189">
        <v>2</v>
      </c>
      <c r="C9189" t="s">
        <v>63</v>
      </c>
      <c r="D9189" t="s">
        <v>92</v>
      </c>
      <c r="E9189">
        <v>66</v>
      </c>
      <c r="F9189">
        <v>2</v>
      </c>
    </row>
    <row r="9190" spans="1:6">
      <c r="A9190">
        <v>4900</v>
      </c>
      <c r="B9190">
        <v>2</v>
      </c>
      <c r="C9190" t="s">
        <v>63</v>
      </c>
      <c r="D9190" t="s">
        <v>92</v>
      </c>
      <c r="E9190">
        <v>1308</v>
      </c>
      <c r="F9190">
        <v>2</v>
      </c>
    </row>
    <row r="9191" spans="1:6">
      <c r="A9191">
        <v>4900</v>
      </c>
      <c r="B9191">
        <v>2</v>
      </c>
      <c r="C9191" t="s">
        <v>63</v>
      </c>
      <c r="D9191" t="s">
        <v>92</v>
      </c>
      <c r="E9191">
        <v>4546</v>
      </c>
      <c r="F9191">
        <v>1</v>
      </c>
    </row>
    <row r="9192" spans="1:6">
      <c r="A9192">
        <v>4900</v>
      </c>
      <c r="B9192">
        <v>2</v>
      </c>
      <c r="C9192" t="s">
        <v>63</v>
      </c>
      <c r="D9192" t="s">
        <v>92</v>
      </c>
      <c r="E9192">
        <v>959</v>
      </c>
      <c r="F9192">
        <v>1</v>
      </c>
    </row>
    <row r="9193" spans="1:6">
      <c r="A9193">
        <v>4900</v>
      </c>
      <c r="B9193">
        <v>2</v>
      </c>
      <c r="C9193" t="s">
        <v>63</v>
      </c>
      <c r="D9193" t="s">
        <v>92</v>
      </c>
      <c r="E9193">
        <v>3814</v>
      </c>
      <c r="F9193">
        <v>1</v>
      </c>
    </row>
    <row r="9194" spans="1:6">
      <c r="A9194">
        <v>4900</v>
      </c>
      <c r="B9194">
        <v>2</v>
      </c>
      <c r="C9194" t="s">
        <v>63</v>
      </c>
      <c r="D9194" t="s">
        <v>92</v>
      </c>
      <c r="E9194">
        <v>2406</v>
      </c>
      <c r="F9194">
        <v>1</v>
      </c>
    </row>
    <row r="9195" spans="1:6">
      <c r="A9195">
        <v>4900</v>
      </c>
      <c r="B9195">
        <v>2</v>
      </c>
      <c r="C9195" t="s">
        <v>63</v>
      </c>
      <c r="D9195" t="s">
        <v>92</v>
      </c>
      <c r="E9195">
        <v>2747</v>
      </c>
      <c r="F9195">
        <v>1</v>
      </c>
    </row>
    <row r="9196" spans="1:6">
      <c r="A9196">
        <v>4900</v>
      </c>
      <c r="B9196">
        <v>2</v>
      </c>
      <c r="C9196" t="s">
        <v>63</v>
      </c>
      <c r="D9196" t="s">
        <v>92</v>
      </c>
      <c r="E9196">
        <v>1134</v>
      </c>
      <c r="F9196">
        <v>1</v>
      </c>
    </row>
    <row r="9197" spans="1:6">
      <c r="A9197">
        <v>4900</v>
      </c>
      <c r="B9197">
        <v>2</v>
      </c>
      <c r="C9197" t="s">
        <v>63</v>
      </c>
      <c r="D9197" t="s">
        <v>92</v>
      </c>
      <c r="E9197">
        <v>2740</v>
      </c>
      <c r="F9197">
        <v>1</v>
      </c>
    </row>
    <row r="9198" spans="1:6">
      <c r="A9198">
        <v>4900</v>
      </c>
      <c r="B9198">
        <v>2</v>
      </c>
      <c r="C9198" t="s">
        <v>63</v>
      </c>
      <c r="D9198" t="s">
        <v>92</v>
      </c>
      <c r="E9198">
        <v>5117</v>
      </c>
      <c r="F9198">
        <v>1</v>
      </c>
    </row>
    <row r="9199" spans="1:6">
      <c r="A9199">
        <v>4900</v>
      </c>
      <c r="B9199">
        <v>2</v>
      </c>
      <c r="C9199" t="s">
        <v>63</v>
      </c>
      <c r="D9199" t="s">
        <v>92</v>
      </c>
      <c r="E9199">
        <v>2017</v>
      </c>
      <c r="F9199">
        <v>1</v>
      </c>
    </row>
    <row r="9200" spans="1:6">
      <c r="A9200">
        <v>4900</v>
      </c>
      <c r="B9200">
        <v>2</v>
      </c>
      <c r="C9200" t="s">
        <v>63</v>
      </c>
      <c r="D9200" t="s">
        <v>92</v>
      </c>
      <c r="E9200">
        <v>3342</v>
      </c>
      <c r="F9200">
        <v>1</v>
      </c>
    </row>
    <row r="9201" spans="1:6">
      <c r="A9201">
        <v>4900</v>
      </c>
      <c r="B9201">
        <v>2</v>
      </c>
      <c r="C9201" t="s">
        <v>63</v>
      </c>
      <c r="D9201" t="s">
        <v>92</v>
      </c>
      <c r="E9201">
        <v>2224</v>
      </c>
      <c r="F9201">
        <v>1</v>
      </c>
    </row>
    <row r="9202" spans="1:6">
      <c r="A9202">
        <v>4900</v>
      </c>
      <c r="B9202">
        <v>2</v>
      </c>
      <c r="C9202" t="s">
        <v>63</v>
      </c>
      <c r="D9202" t="s">
        <v>92</v>
      </c>
      <c r="E9202">
        <v>5777</v>
      </c>
      <c r="F9202">
        <v>1</v>
      </c>
    </row>
    <row r="9203" spans="1:6">
      <c r="A9203">
        <v>4900</v>
      </c>
      <c r="B9203">
        <v>2</v>
      </c>
      <c r="C9203" t="s">
        <v>63</v>
      </c>
      <c r="D9203" t="s">
        <v>92</v>
      </c>
      <c r="E9203">
        <v>4214</v>
      </c>
      <c r="F9203">
        <v>1</v>
      </c>
    </row>
    <row r="9204" spans="1:6">
      <c r="A9204">
        <v>4900</v>
      </c>
      <c r="B9204">
        <v>2</v>
      </c>
      <c r="C9204" t="s">
        <v>63</v>
      </c>
      <c r="D9204" t="s">
        <v>92</v>
      </c>
      <c r="E9204">
        <v>276</v>
      </c>
      <c r="F9204">
        <v>1</v>
      </c>
    </row>
    <row r="9205" spans="1:6">
      <c r="A9205">
        <v>4900</v>
      </c>
      <c r="B9205">
        <v>2</v>
      </c>
      <c r="C9205" t="s">
        <v>63</v>
      </c>
      <c r="D9205" t="s">
        <v>92</v>
      </c>
      <c r="E9205">
        <v>4325</v>
      </c>
      <c r="F9205">
        <v>1</v>
      </c>
    </row>
    <row r="9206" spans="1:6">
      <c r="A9206">
        <v>4900</v>
      </c>
      <c r="B9206">
        <v>2</v>
      </c>
      <c r="C9206" t="s">
        <v>63</v>
      </c>
      <c r="D9206" t="s">
        <v>92</v>
      </c>
      <c r="E9206">
        <v>969</v>
      </c>
      <c r="F9206">
        <v>1</v>
      </c>
    </row>
    <row r="9207" spans="1:6">
      <c r="A9207">
        <v>4900</v>
      </c>
      <c r="B9207">
        <v>2</v>
      </c>
      <c r="C9207" t="s">
        <v>63</v>
      </c>
      <c r="D9207" t="s">
        <v>92</v>
      </c>
      <c r="E9207">
        <v>1294</v>
      </c>
      <c r="F9207">
        <v>1</v>
      </c>
    </row>
    <row r="9208" spans="1:6">
      <c r="A9208">
        <v>4900</v>
      </c>
      <c r="B9208">
        <v>2</v>
      </c>
      <c r="C9208" t="s">
        <v>63</v>
      </c>
      <c r="D9208" t="s">
        <v>92</v>
      </c>
      <c r="E9208">
        <v>6027</v>
      </c>
      <c r="F9208">
        <v>1</v>
      </c>
    </row>
    <row r="9209" spans="1:6">
      <c r="A9209">
        <v>4900</v>
      </c>
      <c r="B9209">
        <v>2</v>
      </c>
      <c r="C9209" t="s">
        <v>63</v>
      </c>
      <c r="D9209" t="s">
        <v>92</v>
      </c>
      <c r="E9209">
        <v>4261</v>
      </c>
      <c r="F9209">
        <v>1</v>
      </c>
    </row>
    <row r="9210" spans="1:6">
      <c r="A9210">
        <v>4900</v>
      </c>
      <c r="B9210">
        <v>2</v>
      </c>
      <c r="C9210" t="s">
        <v>63</v>
      </c>
      <c r="D9210" t="s">
        <v>92</v>
      </c>
      <c r="E9210">
        <v>1166</v>
      </c>
      <c r="F9210">
        <v>1</v>
      </c>
    </row>
    <row r="9211" spans="1:6">
      <c r="A9211">
        <v>4900</v>
      </c>
      <c r="B9211">
        <v>2</v>
      </c>
      <c r="C9211" t="s">
        <v>63</v>
      </c>
      <c r="D9211" t="s">
        <v>92</v>
      </c>
      <c r="E9211">
        <v>5662</v>
      </c>
      <c r="F9211">
        <v>1</v>
      </c>
    </row>
    <row r="9212" spans="1:6">
      <c r="A9212">
        <v>4900</v>
      </c>
      <c r="B9212">
        <v>2</v>
      </c>
      <c r="C9212" t="s">
        <v>63</v>
      </c>
      <c r="D9212" t="s">
        <v>92</v>
      </c>
      <c r="E9212">
        <v>5136</v>
      </c>
      <c r="F9212">
        <v>1</v>
      </c>
    </row>
    <row r="9213" spans="1:6">
      <c r="A9213">
        <v>4900</v>
      </c>
      <c r="B9213">
        <v>2</v>
      </c>
      <c r="C9213" t="s">
        <v>63</v>
      </c>
      <c r="D9213" t="s">
        <v>92</v>
      </c>
      <c r="E9213">
        <v>5182</v>
      </c>
      <c r="F9213">
        <v>1</v>
      </c>
    </row>
    <row r="9214" spans="1:6">
      <c r="A9214">
        <v>4900</v>
      </c>
      <c r="B9214">
        <v>2</v>
      </c>
      <c r="C9214" t="s">
        <v>63</v>
      </c>
      <c r="D9214" t="s">
        <v>92</v>
      </c>
      <c r="E9214">
        <v>4223</v>
      </c>
      <c r="F9214">
        <v>1</v>
      </c>
    </row>
    <row r="9215" spans="1:6">
      <c r="A9215">
        <v>4900</v>
      </c>
      <c r="B9215">
        <v>2</v>
      </c>
      <c r="C9215" t="s">
        <v>63</v>
      </c>
      <c r="D9215" t="s">
        <v>92</v>
      </c>
      <c r="E9215">
        <v>5060</v>
      </c>
      <c r="F9215">
        <v>1</v>
      </c>
    </row>
    <row r="9216" spans="1:6">
      <c r="A9216">
        <v>4900</v>
      </c>
      <c r="B9216">
        <v>2</v>
      </c>
      <c r="C9216" t="s">
        <v>63</v>
      </c>
      <c r="D9216" t="s">
        <v>92</v>
      </c>
      <c r="E9216">
        <v>3322</v>
      </c>
      <c r="F9216">
        <v>1</v>
      </c>
    </row>
    <row r="9217" spans="1:6">
      <c r="A9217">
        <v>4900</v>
      </c>
      <c r="B9217">
        <v>2</v>
      </c>
      <c r="C9217" t="s">
        <v>63</v>
      </c>
      <c r="D9217" t="s">
        <v>92</v>
      </c>
      <c r="E9217">
        <v>5883</v>
      </c>
      <c r="F9217">
        <v>1</v>
      </c>
    </row>
    <row r="9218" spans="1:6">
      <c r="A9218">
        <v>4900</v>
      </c>
      <c r="B9218">
        <v>2</v>
      </c>
      <c r="C9218" t="s">
        <v>63</v>
      </c>
      <c r="D9218" t="s">
        <v>92</v>
      </c>
      <c r="E9218">
        <v>4715</v>
      </c>
      <c r="F9218">
        <v>1</v>
      </c>
    </row>
    <row r="9219" spans="1:6">
      <c r="A9219">
        <v>4900</v>
      </c>
      <c r="B9219">
        <v>2</v>
      </c>
      <c r="C9219" t="s">
        <v>63</v>
      </c>
      <c r="D9219" t="s">
        <v>92</v>
      </c>
      <c r="E9219">
        <v>3372</v>
      </c>
      <c r="F9219">
        <v>1</v>
      </c>
    </row>
    <row r="9220" spans="1:6">
      <c r="A9220">
        <v>4900</v>
      </c>
      <c r="B9220">
        <v>2</v>
      </c>
      <c r="C9220" t="s">
        <v>63</v>
      </c>
      <c r="D9220" t="s">
        <v>92</v>
      </c>
      <c r="E9220">
        <v>4696</v>
      </c>
      <c r="F9220">
        <v>1</v>
      </c>
    </row>
    <row r="9221" spans="1:6">
      <c r="A9221">
        <v>4900</v>
      </c>
      <c r="B9221">
        <v>2</v>
      </c>
      <c r="C9221" t="s">
        <v>63</v>
      </c>
      <c r="D9221" t="s">
        <v>92</v>
      </c>
      <c r="E9221">
        <v>4039</v>
      </c>
      <c r="F9221">
        <v>1</v>
      </c>
    </row>
    <row r="9222" spans="1:6">
      <c r="A9222">
        <v>4900</v>
      </c>
      <c r="B9222">
        <v>2</v>
      </c>
      <c r="C9222" t="s">
        <v>63</v>
      </c>
      <c r="D9222" t="s">
        <v>92</v>
      </c>
      <c r="E9222">
        <v>2086</v>
      </c>
      <c r="F9222">
        <v>1</v>
      </c>
    </row>
    <row r="9223" spans="1:6">
      <c r="A9223">
        <v>4900</v>
      </c>
      <c r="B9223">
        <v>2</v>
      </c>
      <c r="C9223" t="s">
        <v>63</v>
      </c>
      <c r="D9223" t="s">
        <v>92</v>
      </c>
      <c r="E9223">
        <v>5003</v>
      </c>
      <c r="F9223">
        <v>1</v>
      </c>
    </row>
    <row r="9224" spans="1:6">
      <c r="A9224">
        <v>4900</v>
      </c>
      <c r="B9224">
        <v>2</v>
      </c>
      <c r="C9224" t="s">
        <v>64</v>
      </c>
      <c r="D9224" t="s">
        <v>92</v>
      </c>
      <c r="E9224">
        <v>3841</v>
      </c>
      <c r="F9224">
        <v>7</v>
      </c>
    </row>
    <row r="9225" spans="1:6">
      <c r="A9225">
        <v>4900</v>
      </c>
      <c r="B9225">
        <v>2</v>
      </c>
      <c r="C9225" t="s">
        <v>64</v>
      </c>
      <c r="D9225" t="s">
        <v>92</v>
      </c>
      <c r="E9225">
        <v>2406</v>
      </c>
      <c r="F9225">
        <v>3</v>
      </c>
    </row>
    <row r="9226" spans="1:6">
      <c r="A9226">
        <v>4900</v>
      </c>
      <c r="B9226">
        <v>2</v>
      </c>
      <c r="C9226" t="s">
        <v>64</v>
      </c>
      <c r="D9226" t="s">
        <v>92</v>
      </c>
      <c r="E9226">
        <v>5167</v>
      </c>
      <c r="F9226">
        <v>3</v>
      </c>
    </row>
    <row r="9227" spans="1:6">
      <c r="A9227">
        <v>4900</v>
      </c>
      <c r="B9227">
        <v>2</v>
      </c>
      <c r="C9227" t="s">
        <v>64</v>
      </c>
      <c r="D9227" t="s">
        <v>92</v>
      </c>
      <c r="E9227">
        <v>5003</v>
      </c>
      <c r="F9227">
        <v>3</v>
      </c>
    </row>
    <row r="9228" spans="1:6">
      <c r="A9228">
        <v>4900</v>
      </c>
      <c r="B9228">
        <v>2</v>
      </c>
      <c r="C9228" t="s">
        <v>64</v>
      </c>
      <c r="D9228" t="s">
        <v>92</v>
      </c>
      <c r="E9228">
        <v>2408</v>
      </c>
      <c r="F9228">
        <v>2</v>
      </c>
    </row>
    <row r="9229" spans="1:6">
      <c r="A9229">
        <v>4900</v>
      </c>
      <c r="B9229">
        <v>2</v>
      </c>
      <c r="C9229" t="s">
        <v>64</v>
      </c>
      <c r="D9229" t="s">
        <v>92</v>
      </c>
      <c r="E9229">
        <v>4696</v>
      </c>
      <c r="F9229">
        <v>2</v>
      </c>
    </row>
    <row r="9230" spans="1:6">
      <c r="A9230">
        <v>4900</v>
      </c>
      <c r="B9230">
        <v>2</v>
      </c>
      <c r="C9230" t="s">
        <v>64</v>
      </c>
      <c r="D9230" t="s">
        <v>92</v>
      </c>
      <c r="E9230">
        <v>1166</v>
      </c>
      <c r="F9230">
        <v>2</v>
      </c>
    </row>
    <row r="9231" spans="1:6">
      <c r="A9231">
        <v>4900</v>
      </c>
      <c r="B9231">
        <v>2</v>
      </c>
      <c r="C9231" t="s">
        <v>64</v>
      </c>
      <c r="D9231" t="s">
        <v>92</v>
      </c>
      <c r="E9231">
        <v>4261</v>
      </c>
      <c r="F9231">
        <v>2</v>
      </c>
    </row>
    <row r="9232" spans="1:6">
      <c r="A9232">
        <v>4900</v>
      </c>
      <c r="B9232">
        <v>2</v>
      </c>
      <c r="C9232" t="s">
        <v>64</v>
      </c>
      <c r="D9232" t="s">
        <v>92</v>
      </c>
      <c r="E9232">
        <v>5404</v>
      </c>
      <c r="F9232">
        <v>2</v>
      </c>
    </row>
    <row r="9233" spans="1:6">
      <c r="A9233">
        <v>4900</v>
      </c>
      <c r="B9233">
        <v>2</v>
      </c>
      <c r="C9233" t="s">
        <v>64</v>
      </c>
      <c r="D9233" t="s">
        <v>92</v>
      </c>
      <c r="E9233">
        <v>5427</v>
      </c>
      <c r="F9233">
        <v>2</v>
      </c>
    </row>
    <row r="9234" spans="1:6">
      <c r="A9234">
        <v>4900</v>
      </c>
      <c r="B9234">
        <v>2</v>
      </c>
      <c r="C9234" t="s">
        <v>64</v>
      </c>
      <c r="D9234" t="s">
        <v>92</v>
      </c>
      <c r="E9234">
        <v>4286</v>
      </c>
      <c r="F9234">
        <v>2</v>
      </c>
    </row>
    <row r="9235" spans="1:6">
      <c r="A9235">
        <v>4900</v>
      </c>
      <c r="B9235">
        <v>2</v>
      </c>
      <c r="C9235" t="s">
        <v>64</v>
      </c>
      <c r="D9235" t="s">
        <v>92</v>
      </c>
      <c r="E9235">
        <v>3744</v>
      </c>
      <c r="F9235">
        <v>1</v>
      </c>
    </row>
    <row r="9236" spans="1:6">
      <c r="A9236">
        <v>4900</v>
      </c>
      <c r="B9236">
        <v>2</v>
      </c>
      <c r="C9236" t="s">
        <v>64</v>
      </c>
      <c r="D9236" t="s">
        <v>92</v>
      </c>
      <c r="E9236">
        <v>3468</v>
      </c>
      <c r="F9236">
        <v>1</v>
      </c>
    </row>
    <row r="9237" spans="1:6">
      <c r="A9237">
        <v>4900</v>
      </c>
      <c r="B9237">
        <v>2</v>
      </c>
      <c r="C9237" t="s">
        <v>64</v>
      </c>
      <c r="D9237" t="s">
        <v>92</v>
      </c>
      <c r="E9237">
        <v>1139</v>
      </c>
      <c r="F9237">
        <v>1</v>
      </c>
    </row>
    <row r="9238" spans="1:6">
      <c r="A9238">
        <v>4900</v>
      </c>
      <c r="B9238">
        <v>2</v>
      </c>
      <c r="C9238" t="s">
        <v>64</v>
      </c>
      <c r="D9238" t="s">
        <v>92</v>
      </c>
      <c r="E9238">
        <v>3052</v>
      </c>
      <c r="F9238">
        <v>1</v>
      </c>
    </row>
    <row r="9239" spans="1:6">
      <c r="A9239">
        <v>4900</v>
      </c>
      <c r="B9239">
        <v>2</v>
      </c>
      <c r="C9239" t="s">
        <v>64</v>
      </c>
      <c r="D9239" t="s">
        <v>92</v>
      </c>
      <c r="E9239">
        <v>1306</v>
      </c>
      <c r="F9239">
        <v>1</v>
      </c>
    </row>
    <row r="9240" spans="1:6">
      <c r="A9240">
        <v>4900</v>
      </c>
      <c r="B9240">
        <v>2</v>
      </c>
      <c r="C9240" t="s">
        <v>64</v>
      </c>
      <c r="D9240" t="s">
        <v>92</v>
      </c>
      <c r="E9240">
        <v>6027</v>
      </c>
      <c r="F9240">
        <v>1</v>
      </c>
    </row>
    <row r="9241" spans="1:6">
      <c r="A9241">
        <v>4900</v>
      </c>
      <c r="B9241">
        <v>2</v>
      </c>
      <c r="C9241" t="s">
        <v>64</v>
      </c>
      <c r="D9241" t="s">
        <v>92</v>
      </c>
      <c r="E9241">
        <v>241</v>
      </c>
      <c r="F9241">
        <v>1</v>
      </c>
    </row>
    <row r="9242" spans="1:6">
      <c r="A9242">
        <v>4900</v>
      </c>
      <c r="B9242">
        <v>2</v>
      </c>
      <c r="C9242" t="s">
        <v>64</v>
      </c>
      <c r="D9242" t="s">
        <v>92</v>
      </c>
      <c r="E9242">
        <v>3206</v>
      </c>
      <c r="F9242">
        <v>1</v>
      </c>
    </row>
    <row r="9243" spans="1:6">
      <c r="A9243">
        <v>4900</v>
      </c>
      <c r="B9243">
        <v>2</v>
      </c>
      <c r="C9243" t="s">
        <v>64</v>
      </c>
      <c r="D9243" t="s">
        <v>92</v>
      </c>
      <c r="E9243">
        <v>5662</v>
      </c>
      <c r="F9243">
        <v>1</v>
      </c>
    </row>
    <row r="9244" spans="1:6">
      <c r="A9244">
        <v>4900</v>
      </c>
      <c r="B9244">
        <v>2</v>
      </c>
      <c r="C9244" t="s">
        <v>64</v>
      </c>
      <c r="D9244" t="s">
        <v>92</v>
      </c>
      <c r="E9244">
        <v>2989</v>
      </c>
      <c r="F9244">
        <v>1</v>
      </c>
    </row>
    <row r="9245" spans="1:6">
      <c r="A9245">
        <v>4900</v>
      </c>
      <c r="B9245">
        <v>2</v>
      </c>
      <c r="C9245" t="s">
        <v>64</v>
      </c>
      <c r="D9245" t="s">
        <v>92</v>
      </c>
      <c r="E9245">
        <v>5777</v>
      </c>
      <c r="F9245">
        <v>1</v>
      </c>
    </row>
    <row r="9246" spans="1:6">
      <c r="A9246">
        <v>4900</v>
      </c>
      <c r="B9246">
        <v>2</v>
      </c>
      <c r="C9246" t="s">
        <v>64</v>
      </c>
      <c r="D9246" t="s">
        <v>92</v>
      </c>
      <c r="E9246">
        <v>4039</v>
      </c>
      <c r="F9246">
        <v>1</v>
      </c>
    </row>
    <row r="9247" spans="1:6">
      <c r="A9247">
        <v>4900</v>
      </c>
      <c r="B9247">
        <v>2</v>
      </c>
      <c r="C9247" t="s">
        <v>64</v>
      </c>
      <c r="D9247" t="s">
        <v>92</v>
      </c>
      <c r="E9247">
        <v>3290</v>
      </c>
      <c r="F9247">
        <v>1</v>
      </c>
    </row>
    <row r="9248" spans="1:6">
      <c r="A9248">
        <v>4900</v>
      </c>
      <c r="B9248">
        <v>2</v>
      </c>
      <c r="C9248" t="s">
        <v>64</v>
      </c>
      <c r="D9248" t="s">
        <v>92</v>
      </c>
      <c r="E9248">
        <v>3234</v>
      </c>
      <c r="F9248">
        <v>1</v>
      </c>
    </row>
    <row r="9249" spans="1:6">
      <c r="A9249">
        <v>4900</v>
      </c>
      <c r="B9249">
        <v>2</v>
      </c>
      <c r="C9249" t="s">
        <v>64</v>
      </c>
      <c r="D9249" t="s">
        <v>92</v>
      </c>
      <c r="E9249">
        <v>4337</v>
      </c>
      <c r="F9249">
        <v>1</v>
      </c>
    </row>
    <row r="9250" spans="1:6">
      <c r="A9250">
        <v>4900</v>
      </c>
      <c r="B9250">
        <v>2</v>
      </c>
      <c r="C9250" t="s">
        <v>64</v>
      </c>
      <c r="D9250" t="s">
        <v>92</v>
      </c>
      <c r="E9250">
        <v>5406</v>
      </c>
      <c r="F9250">
        <v>1</v>
      </c>
    </row>
    <row r="9251" spans="1:6">
      <c r="A9251">
        <v>4900</v>
      </c>
      <c r="B9251">
        <v>2</v>
      </c>
      <c r="C9251" t="s">
        <v>64</v>
      </c>
      <c r="D9251" t="s">
        <v>92</v>
      </c>
      <c r="E9251">
        <v>5384</v>
      </c>
      <c r="F9251">
        <v>1</v>
      </c>
    </row>
    <row r="9252" spans="1:6">
      <c r="A9252">
        <v>4900</v>
      </c>
      <c r="B9252">
        <v>2</v>
      </c>
      <c r="C9252" t="s">
        <v>64</v>
      </c>
      <c r="D9252" t="s">
        <v>92</v>
      </c>
      <c r="E9252">
        <v>3324</v>
      </c>
      <c r="F9252">
        <v>1</v>
      </c>
    </row>
    <row r="9253" spans="1:6">
      <c r="A9253">
        <v>4900</v>
      </c>
      <c r="B9253">
        <v>2</v>
      </c>
      <c r="C9253" t="s">
        <v>64</v>
      </c>
      <c r="D9253" t="s">
        <v>92</v>
      </c>
      <c r="E9253">
        <v>5038</v>
      </c>
      <c r="F9253">
        <v>1</v>
      </c>
    </row>
    <row r="9254" spans="1:6">
      <c r="A9254">
        <v>4900</v>
      </c>
      <c r="B9254">
        <v>2</v>
      </c>
      <c r="C9254" t="s">
        <v>64</v>
      </c>
      <c r="D9254" t="s">
        <v>92</v>
      </c>
      <c r="E9254">
        <v>5294</v>
      </c>
      <c r="F9254">
        <v>1</v>
      </c>
    </row>
    <row r="9255" spans="1:6">
      <c r="A9255">
        <v>4900</v>
      </c>
      <c r="B9255">
        <v>2</v>
      </c>
      <c r="C9255" t="s">
        <v>64</v>
      </c>
      <c r="D9255" t="s">
        <v>92</v>
      </c>
      <c r="E9255">
        <v>3597</v>
      </c>
      <c r="F9255">
        <v>1</v>
      </c>
    </row>
    <row r="9256" spans="1:6">
      <c r="A9256">
        <v>4900</v>
      </c>
      <c r="B9256">
        <v>2</v>
      </c>
      <c r="C9256" t="s">
        <v>64</v>
      </c>
      <c r="D9256" t="s">
        <v>92</v>
      </c>
      <c r="E9256">
        <v>3590</v>
      </c>
      <c r="F9256">
        <v>1</v>
      </c>
    </row>
    <row r="9257" spans="1:6">
      <c r="A9257">
        <v>4900</v>
      </c>
      <c r="B9257">
        <v>2</v>
      </c>
      <c r="C9257" t="s">
        <v>64</v>
      </c>
      <c r="D9257" t="s">
        <v>92</v>
      </c>
      <c r="E9257">
        <v>2561</v>
      </c>
      <c r="F9257">
        <v>1</v>
      </c>
    </row>
    <row r="9258" spans="1:6">
      <c r="A9258">
        <v>4900</v>
      </c>
      <c r="B9258">
        <v>2</v>
      </c>
      <c r="C9258" t="s">
        <v>64</v>
      </c>
      <c r="D9258" t="s">
        <v>92</v>
      </c>
      <c r="E9258">
        <v>4458</v>
      </c>
      <c r="F9258">
        <v>1</v>
      </c>
    </row>
    <row r="9259" spans="1:6">
      <c r="A9259">
        <v>4900</v>
      </c>
      <c r="B9259">
        <v>2</v>
      </c>
      <c r="C9259" t="s">
        <v>64</v>
      </c>
      <c r="D9259" t="s">
        <v>92</v>
      </c>
      <c r="E9259">
        <v>5665</v>
      </c>
      <c r="F9259">
        <v>1</v>
      </c>
    </row>
    <row r="9260" spans="1:6">
      <c r="A9260">
        <v>4900</v>
      </c>
      <c r="B9260">
        <v>2</v>
      </c>
      <c r="C9260" t="s">
        <v>64</v>
      </c>
      <c r="D9260" t="s">
        <v>92</v>
      </c>
      <c r="E9260">
        <v>6074</v>
      </c>
      <c r="F9260">
        <v>1</v>
      </c>
    </row>
    <row r="9261" spans="1:6">
      <c r="A9261">
        <v>4900</v>
      </c>
      <c r="B9261">
        <v>2</v>
      </c>
      <c r="C9261" t="s">
        <v>64</v>
      </c>
      <c r="D9261" t="s">
        <v>92</v>
      </c>
      <c r="E9261">
        <v>3921</v>
      </c>
      <c r="F9261">
        <v>1</v>
      </c>
    </row>
    <row r="9262" spans="1:6">
      <c r="A9262">
        <v>4900</v>
      </c>
      <c r="B9262">
        <v>2</v>
      </c>
      <c r="C9262" t="s">
        <v>64</v>
      </c>
      <c r="D9262" t="s">
        <v>92</v>
      </c>
      <c r="E9262">
        <v>3725</v>
      </c>
      <c r="F9262">
        <v>1</v>
      </c>
    </row>
    <row r="9263" spans="1:6">
      <c r="A9263">
        <v>4900</v>
      </c>
      <c r="B9263">
        <v>2</v>
      </c>
      <c r="C9263" t="s">
        <v>64</v>
      </c>
      <c r="D9263" t="s">
        <v>92</v>
      </c>
      <c r="E9263">
        <v>4327</v>
      </c>
      <c r="F9263">
        <v>1</v>
      </c>
    </row>
    <row r="9264" spans="1:6">
      <c r="A9264">
        <v>4900</v>
      </c>
      <c r="B9264">
        <v>2</v>
      </c>
      <c r="C9264" t="s">
        <v>64</v>
      </c>
      <c r="D9264" t="s">
        <v>92</v>
      </c>
      <c r="E9264">
        <v>111</v>
      </c>
      <c r="F9264">
        <v>1</v>
      </c>
    </row>
    <row r="9265" spans="1:6">
      <c r="A9265">
        <v>4900</v>
      </c>
      <c r="B9265">
        <v>2</v>
      </c>
      <c r="C9265" t="s">
        <v>64</v>
      </c>
      <c r="D9265" t="s">
        <v>92</v>
      </c>
      <c r="E9265">
        <v>317</v>
      </c>
      <c r="F9265">
        <v>1</v>
      </c>
    </row>
    <row r="9266" spans="1:6">
      <c r="A9266">
        <v>4900</v>
      </c>
      <c r="B9266">
        <v>2</v>
      </c>
      <c r="C9266" t="s">
        <v>64</v>
      </c>
      <c r="D9266" t="s">
        <v>92</v>
      </c>
      <c r="E9266">
        <v>3050</v>
      </c>
      <c r="F9266">
        <v>1</v>
      </c>
    </row>
    <row r="9267" spans="1:6">
      <c r="A9267">
        <v>4900</v>
      </c>
      <c r="B9267">
        <v>2</v>
      </c>
      <c r="C9267" t="s">
        <v>64</v>
      </c>
      <c r="D9267" t="s">
        <v>92</v>
      </c>
      <c r="E9267">
        <v>4455</v>
      </c>
      <c r="F9267">
        <v>1</v>
      </c>
    </row>
    <row r="9268" spans="1:6">
      <c r="A9268">
        <v>4900</v>
      </c>
      <c r="B9268">
        <v>2</v>
      </c>
      <c r="C9268" t="s">
        <v>64</v>
      </c>
      <c r="D9268" t="s">
        <v>92</v>
      </c>
      <c r="E9268">
        <v>4166</v>
      </c>
      <c r="F9268">
        <v>1</v>
      </c>
    </row>
    <row r="9269" spans="1:6">
      <c r="A9269">
        <v>4900</v>
      </c>
      <c r="B9269">
        <v>2</v>
      </c>
      <c r="C9269" t="s">
        <v>64</v>
      </c>
      <c r="D9269" t="s">
        <v>92</v>
      </c>
      <c r="E9269">
        <v>5396</v>
      </c>
      <c r="F9269">
        <v>1</v>
      </c>
    </row>
    <row r="9270" spans="1:6">
      <c r="A9270">
        <v>4900</v>
      </c>
      <c r="B9270">
        <v>2</v>
      </c>
      <c r="C9270" t="s">
        <v>64</v>
      </c>
      <c r="D9270" t="s">
        <v>92</v>
      </c>
      <c r="E9270">
        <v>2688</v>
      </c>
      <c r="F9270">
        <v>1</v>
      </c>
    </row>
    <row r="9271" spans="1:6">
      <c r="A9271">
        <v>4900</v>
      </c>
      <c r="B9271">
        <v>2</v>
      </c>
      <c r="C9271" t="s">
        <v>64</v>
      </c>
      <c r="D9271" t="s">
        <v>92</v>
      </c>
      <c r="E9271">
        <v>5689</v>
      </c>
      <c r="F9271">
        <v>1</v>
      </c>
    </row>
    <row r="9272" spans="1:6">
      <c r="A9272">
        <v>4900</v>
      </c>
      <c r="B9272">
        <v>2</v>
      </c>
      <c r="C9272" t="s">
        <v>64</v>
      </c>
      <c r="D9272" t="s">
        <v>92</v>
      </c>
      <c r="E9272">
        <v>3156</v>
      </c>
      <c r="F9272">
        <v>1</v>
      </c>
    </row>
    <row r="9273" spans="1:6">
      <c r="A9273">
        <v>4900</v>
      </c>
      <c r="B9273">
        <v>2</v>
      </c>
      <c r="C9273" t="s">
        <v>64</v>
      </c>
      <c r="D9273" t="s">
        <v>92</v>
      </c>
      <c r="E9273">
        <v>1052</v>
      </c>
      <c r="F9273">
        <v>1</v>
      </c>
    </row>
    <row r="9274" spans="1:6">
      <c r="A9274">
        <v>4900</v>
      </c>
      <c r="B9274">
        <v>2</v>
      </c>
      <c r="C9274" t="s">
        <v>64</v>
      </c>
      <c r="D9274" t="s">
        <v>92</v>
      </c>
      <c r="E9274">
        <v>4412</v>
      </c>
      <c r="F9274">
        <v>1</v>
      </c>
    </row>
    <row r="9275" spans="1:6">
      <c r="A9275">
        <v>4900</v>
      </c>
      <c r="B9275">
        <v>2</v>
      </c>
      <c r="C9275" t="s">
        <v>64</v>
      </c>
      <c r="D9275" t="s">
        <v>92</v>
      </c>
      <c r="E9275">
        <v>3965</v>
      </c>
      <c r="F9275">
        <v>1</v>
      </c>
    </row>
    <row r="9276" spans="1:6">
      <c r="A9276">
        <v>4900</v>
      </c>
      <c r="B9276">
        <v>2</v>
      </c>
      <c r="C9276" t="s">
        <v>64</v>
      </c>
      <c r="D9276" t="s">
        <v>92</v>
      </c>
      <c r="E9276">
        <v>3814</v>
      </c>
      <c r="F9276">
        <v>1</v>
      </c>
    </row>
    <row r="9277" spans="1:6">
      <c r="A9277">
        <v>4900</v>
      </c>
      <c r="B9277">
        <v>2</v>
      </c>
      <c r="C9277" t="s">
        <v>64</v>
      </c>
      <c r="D9277" t="s">
        <v>92</v>
      </c>
      <c r="E9277">
        <v>1243</v>
      </c>
      <c r="F9277">
        <v>1</v>
      </c>
    </row>
    <row r="9278" spans="1:6">
      <c r="A9278">
        <v>4900</v>
      </c>
      <c r="B9278">
        <v>2</v>
      </c>
      <c r="C9278" t="s">
        <v>64</v>
      </c>
      <c r="D9278" t="s">
        <v>92</v>
      </c>
      <c r="E9278">
        <v>2581</v>
      </c>
      <c r="F9278">
        <v>1</v>
      </c>
    </row>
    <row r="9279" spans="1:6">
      <c r="A9279">
        <v>4900</v>
      </c>
      <c r="B9279">
        <v>2</v>
      </c>
      <c r="C9279" t="s">
        <v>62</v>
      </c>
      <c r="D9279" t="s">
        <v>92</v>
      </c>
      <c r="E9279">
        <v>4980</v>
      </c>
      <c r="F9279">
        <v>4</v>
      </c>
    </row>
    <row r="9280" spans="1:6">
      <c r="A9280">
        <v>4900</v>
      </c>
      <c r="B9280">
        <v>2</v>
      </c>
      <c r="C9280" t="s">
        <v>62</v>
      </c>
      <c r="D9280" t="s">
        <v>92</v>
      </c>
      <c r="E9280">
        <v>3322</v>
      </c>
      <c r="F9280">
        <v>4</v>
      </c>
    </row>
    <row r="9281" spans="1:6">
      <c r="A9281">
        <v>4900</v>
      </c>
      <c r="B9281">
        <v>2</v>
      </c>
      <c r="C9281" t="s">
        <v>62</v>
      </c>
      <c r="D9281" t="s">
        <v>92</v>
      </c>
      <c r="E9281">
        <v>204</v>
      </c>
      <c r="F9281">
        <v>4</v>
      </c>
    </row>
    <row r="9282" spans="1:6">
      <c r="A9282">
        <v>4900</v>
      </c>
      <c r="B9282">
        <v>2</v>
      </c>
      <c r="C9282" t="s">
        <v>62</v>
      </c>
      <c r="D9282" t="s">
        <v>92</v>
      </c>
      <c r="E9282">
        <v>2552</v>
      </c>
      <c r="F9282">
        <v>3</v>
      </c>
    </row>
    <row r="9283" spans="1:6">
      <c r="A9283">
        <v>4900</v>
      </c>
      <c r="B9283">
        <v>2</v>
      </c>
      <c r="C9283" t="s">
        <v>62</v>
      </c>
      <c r="D9283" t="s">
        <v>92</v>
      </c>
      <c r="E9283">
        <v>66</v>
      </c>
      <c r="F9283">
        <v>3</v>
      </c>
    </row>
    <row r="9284" spans="1:6">
      <c r="A9284">
        <v>4900</v>
      </c>
      <c r="B9284">
        <v>2</v>
      </c>
      <c r="C9284" t="s">
        <v>62</v>
      </c>
      <c r="D9284" t="s">
        <v>92</v>
      </c>
      <c r="E9284">
        <v>1246</v>
      </c>
      <c r="F9284">
        <v>3</v>
      </c>
    </row>
    <row r="9285" spans="1:6">
      <c r="A9285">
        <v>4900</v>
      </c>
      <c r="B9285">
        <v>2</v>
      </c>
      <c r="C9285" t="s">
        <v>62</v>
      </c>
      <c r="D9285" t="s">
        <v>92</v>
      </c>
      <c r="E9285">
        <v>2224</v>
      </c>
      <c r="F9285">
        <v>3</v>
      </c>
    </row>
    <row r="9286" spans="1:6">
      <c r="A9286">
        <v>4900</v>
      </c>
      <c r="B9286">
        <v>2</v>
      </c>
      <c r="C9286" t="s">
        <v>62</v>
      </c>
      <c r="D9286" t="s">
        <v>92</v>
      </c>
      <c r="E9286">
        <v>2561</v>
      </c>
      <c r="F9286">
        <v>2</v>
      </c>
    </row>
    <row r="9287" spans="1:6">
      <c r="A9287">
        <v>4900</v>
      </c>
      <c r="B9287">
        <v>2</v>
      </c>
      <c r="C9287" t="s">
        <v>62</v>
      </c>
      <c r="D9287" t="s">
        <v>92</v>
      </c>
      <c r="E9287">
        <v>4555</v>
      </c>
      <c r="F9287">
        <v>2</v>
      </c>
    </row>
    <row r="9288" spans="1:6">
      <c r="A9288">
        <v>4900</v>
      </c>
      <c r="B9288">
        <v>2</v>
      </c>
      <c r="C9288" t="s">
        <v>62</v>
      </c>
      <c r="D9288" t="s">
        <v>92</v>
      </c>
      <c r="E9288">
        <v>4166</v>
      </c>
      <c r="F9288">
        <v>2</v>
      </c>
    </row>
    <row r="9289" spans="1:6">
      <c r="A9289">
        <v>4900</v>
      </c>
      <c r="B9289">
        <v>2</v>
      </c>
      <c r="C9289" t="s">
        <v>62</v>
      </c>
      <c r="D9289" t="s">
        <v>92</v>
      </c>
      <c r="E9289">
        <v>2426</v>
      </c>
      <c r="F9289">
        <v>2</v>
      </c>
    </row>
    <row r="9290" spans="1:6">
      <c r="A9290">
        <v>4900</v>
      </c>
      <c r="B9290">
        <v>2</v>
      </c>
      <c r="C9290" t="s">
        <v>62</v>
      </c>
      <c r="D9290" t="s">
        <v>92</v>
      </c>
      <c r="E9290">
        <v>2017</v>
      </c>
      <c r="F9290">
        <v>2</v>
      </c>
    </row>
    <row r="9291" spans="1:6">
      <c r="A9291">
        <v>4900</v>
      </c>
      <c r="B9291">
        <v>2</v>
      </c>
      <c r="C9291" t="s">
        <v>62</v>
      </c>
      <c r="D9291" t="s">
        <v>92</v>
      </c>
      <c r="E9291">
        <v>1166</v>
      </c>
      <c r="F9291">
        <v>2</v>
      </c>
    </row>
    <row r="9292" spans="1:6">
      <c r="A9292">
        <v>4900</v>
      </c>
      <c r="B9292">
        <v>2</v>
      </c>
      <c r="C9292" t="s">
        <v>62</v>
      </c>
      <c r="D9292" t="s">
        <v>92</v>
      </c>
      <c r="E9292">
        <v>4993</v>
      </c>
      <c r="F9292">
        <v>2</v>
      </c>
    </row>
    <row r="9293" spans="1:6">
      <c r="A9293">
        <v>4900</v>
      </c>
      <c r="B9293">
        <v>2</v>
      </c>
      <c r="C9293" t="s">
        <v>62</v>
      </c>
      <c r="D9293" t="s">
        <v>92</v>
      </c>
      <c r="E9293">
        <v>3991</v>
      </c>
      <c r="F9293">
        <v>2</v>
      </c>
    </row>
    <row r="9294" spans="1:6">
      <c r="A9294">
        <v>4900</v>
      </c>
      <c r="B9294">
        <v>2</v>
      </c>
      <c r="C9294" t="s">
        <v>62</v>
      </c>
      <c r="D9294" t="s">
        <v>92</v>
      </c>
      <c r="E9294">
        <v>5056</v>
      </c>
      <c r="F9294">
        <v>2</v>
      </c>
    </row>
    <row r="9295" spans="1:6">
      <c r="A9295">
        <v>4900</v>
      </c>
      <c r="B9295">
        <v>2</v>
      </c>
      <c r="C9295" t="s">
        <v>62</v>
      </c>
      <c r="D9295" t="s">
        <v>92</v>
      </c>
      <c r="E9295">
        <v>3050</v>
      </c>
      <c r="F9295">
        <v>2</v>
      </c>
    </row>
    <row r="9296" spans="1:6">
      <c r="A9296">
        <v>4900</v>
      </c>
      <c r="B9296">
        <v>2</v>
      </c>
      <c r="C9296" t="s">
        <v>62</v>
      </c>
      <c r="D9296" t="s">
        <v>92</v>
      </c>
      <c r="E9296">
        <v>3257</v>
      </c>
      <c r="F9296">
        <v>2</v>
      </c>
    </row>
    <row r="9297" spans="1:6">
      <c r="A9297">
        <v>4900</v>
      </c>
      <c r="B9297">
        <v>2</v>
      </c>
      <c r="C9297" t="s">
        <v>62</v>
      </c>
      <c r="D9297" t="s">
        <v>92</v>
      </c>
      <c r="E9297">
        <v>5118</v>
      </c>
      <c r="F9297">
        <v>2</v>
      </c>
    </row>
    <row r="9298" spans="1:6">
      <c r="A9298">
        <v>4900</v>
      </c>
      <c r="B9298">
        <v>2</v>
      </c>
      <c r="C9298" t="s">
        <v>62</v>
      </c>
      <c r="D9298" t="s">
        <v>92</v>
      </c>
      <c r="E9298">
        <v>2740</v>
      </c>
      <c r="F9298">
        <v>1</v>
      </c>
    </row>
    <row r="9299" spans="1:6">
      <c r="A9299">
        <v>4900</v>
      </c>
      <c r="B9299">
        <v>2</v>
      </c>
      <c r="C9299" t="s">
        <v>62</v>
      </c>
      <c r="D9299" t="s">
        <v>92</v>
      </c>
      <c r="E9299">
        <v>4530</v>
      </c>
      <c r="F9299">
        <v>1</v>
      </c>
    </row>
    <row r="9300" spans="1:6">
      <c r="A9300">
        <v>4900</v>
      </c>
      <c r="B9300">
        <v>2</v>
      </c>
      <c r="C9300" t="s">
        <v>62</v>
      </c>
      <c r="D9300" t="s">
        <v>92</v>
      </c>
      <c r="E9300">
        <v>1243</v>
      </c>
      <c r="F9300">
        <v>1</v>
      </c>
    </row>
    <row r="9301" spans="1:6">
      <c r="A9301">
        <v>4900</v>
      </c>
      <c r="B9301">
        <v>2</v>
      </c>
      <c r="C9301" t="s">
        <v>62</v>
      </c>
      <c r="D9301" t="s">
        <v>92</v>
      </c>
      <c r="E9301">
        <v>4147</v>
      </c>
      <c r="F9301">
        <v>1</v>
      </c>
    </row>
    <row r="9302" spans="1:6">
      <c r="A9302">
        <v>4900</v>
      </c>
      <c r="B9302">
        <v>2</v>
      </c>
      <c r="C9302" t="s">
        <v>62</v>
      </c>
      <c r="D9302" t="s">
        <v>92</v>
      </c>
      <c r="E9302">
        <v>4546</v>
      </c>
      <c r="F9302">
        <v>1</v>
      </c>
    </row>
    <row r="9303" spans="1:6">
      <c r="A9303">
        <v>4900</v>
      </c>
      <c r="B9303">
        <v>2</v>
      </c>
      <c r="C9303" t="s">
        <v>62</v>
      </c>
      <c r="D9303" t="s">
        <v>92</v>
      </c>
      <c r="E9303">
        <v>4510</v>
      </c>
      <c r="F9303">
        <v>1</v>
      </c>
    </row>
    <row r="9304" spans="1:6">
      <c r="A9304">
        <v>4900</v>
      </c>
      <c r="B9304">
        <v>2</v>
      </c>
      <c r="C9304" t="s">
        <v>62</v>
      </c>
      <c r="D9304" t="s">
        <v>92</v>
      </c>
      <c r="E9304">
        <v>3418</v>
      </c>
      <c r="F9304">
        <v>1</v>
      </c>
    </row>
    <row r="9305" spans="1:6">
      <c r="A9305">
        <v>4900</v>
      </c>
      <c r="B9305">
        <v>2</v>
      </c>
      <c r="C9305" t="s">
        <v>62</v>
      </c>
      <c r="D9305" t="s">
        <v>92</v>
      </c>
      <c r="E9305">
        <v>273</v>
      </c>
      <c r="F9305">
        <v>1</v>
      </c>
    </row>
    <row r="9306" spans="1:6">
      <c r="A9306">
        <v>4900</v>
      </c>
      <c r="B9306">
        <v>2</v>
      </c>
      <c r="C9306" t="s">
        <v>62</v>
      </c>
      <c r="D9306" t="s">
        <v>92</v>
      </c>
      <c r="E9306">
        <v>5404</v>
      </c>
      <c r="F9306">
        <v>1</v>
      </c>
    </row>
    <row r="9307" spans="1:6">
      <c r="A9307">
        <v>4900</v>
      </c>
      <c r="B9307">
        <v>2</v>
      </c>
      <c r="C9307" t="s">
        <v>62</v>
      </c>
      <c r="D9307" t="s">
        <v>92</v>
      </c>
      <c r="E9307">
        <v>5427</v>
      </c>
      <c r="F9307">
        <v>1</v>
      </c>
    </row>
    <row r="9308" spans="1:6">
      <c r="A9308">
        <v>4900</v>
      </c>
      <c r="B9308">
        <v>2</v>
      </c>
      <c r="C9308" t="s">
        <v>62</v>
      </c>
      <c r="D9308" t="s">
        <v>92</v>
      </c>
      <c r="E9308">
        <v>2790</v>
      </c>
      <c r="F9308">
        <v>1</v>
      </c>
    </row>
    <row r="9309" spans="1:6">
      <c r="A9309">
        <v>4900</v>
      </c>
      <c r="B9309">
        <v>2</v>
      </c>
      <c r="C9309" t="s">
        <v>62</v>
      </c>
      <c r="D9309" t="s">
        <v>92</v>
      </c>
      <c r="E9309">
        <v>2047</v>
      </c>
      <c r="F9309">
        <v>1</v>
      </c>
    </row>
    <row r="9310" spans="1:6">
      <c r="A9310">
        <v>4900</v>
      </c>
      <c r="B9310">
        <v>2</v>
      </c>
      <c r="C9310" t="s">
        <v>62</v>
      </c>
      <c r="D9310" t="s">
        <v>92</v>
      </c>
      <c r="E9310">
        <v>3540</v>
      </c>
      <c r="F9310">
        <v>1</v>
      </c>
    </row>
    <row r="9311" spans="1:6">
      <c r="A9311">
        <v>4900</v>
      </c>
      <c r="B9311">
        <v>2</v>
      </c>
      <c r="C9311" t="s">
        <v>62</v>
      </c>
      <c r="D9311" t="s">
        <v>92</v>
      </c>
      <c r="E9311">
        <v>959</v>
      </c>
      <c r="F9311">
        <v>1</v>
      </c>
    </row>
    <row r="9312" spans="1:6">
      <c r="A9312">
        <v>4900</v>
      </c>
      <c r="B9312">
        <v>2</v>
      </c>
      <c r="C9312" t="s">
        <v>62</v>
      </c>
      <c r="D9312" t="s">
        <v>92</v>
      </c>
      <c r="E9312">
        <v>5060</v>
      </c>
      <c r="F9312">
        <v>1</v>
      </c>
    </row>
    <row r="9313" spans="1:6">
      <c r="A9313">
        <v>4900</v>
      </c>
      <c r="B9313">
        <v>2</v>
      </c>
      <c r="C9313" t="s">
        <v>62</v>
      </c>
      <c r="D9313" t="s">
        <v>92</v>
      </c>
      <c r="E9313">
        <v>2248</v>
      </c>
      <c r="F9313">
        <v>1</v>
      </c>
    </row>
    <row r="9314" spans="1:6">
      <c r="A9314">
        <v>4900</v>
      </c>
      <c r="B9314">
        <v>2</v>
      </c>
      <c r="C9314" t="s">
        <v>62</v>
      </c>
      <c r="D9314" t="s">
        <v>92</v>
      </c>
      <c r="E9314">
        <v>5774</v>
      </c>
      <c r="F9314">
        <v>1</v>
      </c>
    </row>
    <row r="9315" spans="1:6">
      <c r="A9315">
        <v>4900</v>
      </c>
      <c r="B9315">
        <v>2</v>
      </c>
      <c r="C9315" t="s">
        <v>62</v>
      </c>
      <c r="D9315" t="s">
        <v>92</v>
      </c>
      <c r="E9315">
        <v>5965</v>
      </c>
      <c r="F9315">
        <v>1</v>
      </c>
    </row>
    <row r="9316" spans="1:6">
      <c r="A9316">
        <v>4900</v>
      </c>
      <c r="B9316">
        <v>2</v>
      </c>
      <c r="C9316" t="s">
        <v>62</v>
      </c>
      <c r="D9316" t="s">
        <v>92</v>
      </c>
      <c r="E9316">
        <v>4764</v>
      </c>
      <c r="F9316">
        <v>1</v>
      </c>
    </row>
    <row r="9317" spans="1:6">
      <c r="A9317">
        <v>4900</v>
      </c>
      <c r="B9317">
        <v>2</v>
      </c>
      <c r="C9317" t="s">
        <v>62</v>
      </c>
      <c r="D9317" t="s">
        <v>92</v>
      </c>
      <c r="E9317">
        <v>4261</v>
      </c>
      <c r="F9317">
        <v>1</v>
      </c>
    </row>
    <row r="9318" spans="1:6">
      <c r="A9318">
        <v>4900</v>
      </c>
      <c r="B9318">
        <v>2</v>
      </c>
      <c r="C9318" t="s">
        <v>62</v>
      </c>
      <c r="D9318" t="s">
        <v>92</v>
      </c>
      <c r="E9318">
        <v>5117</v>
      </c>
      <c r="F9318">
        <v>1</v>
      </c>
    </row>
    <row r="9319" spans="1:6">
      <c r="A9319">
        <v>4900</v>
      </c>
      <c r="B9319">
        <v>2</v>
      </c>
      <c r="C9319" t="s">
        <v>62</v>
      </c>
      <c r="D9319" t="s">
        <v>92</v>
      </c>
      <c r="E9319">
        <v>5406</v>
      </c>
      <c r="F9319">
        <v>1</v>
      </c>
    </row>
    <row r="9320" spans="1:6">
      <c r="A9320">
        <v>4900</v>
      </c>
      <c r="B9320">
        <v>2</v>
      </c>
      <c r="C9320" t="s">
        <v>62</v>
      </c>
      <c r="D9320" t="s">
        <v>92</v>
      </c>
      <c r="E9320">
        <v>3741</v>
      </c>
      <c r="F9320">
        <v>1</v>
      </c>
    </row>
    <row r="9321" spans="1:6">
      <c r="A9321">
        <v>4900</v>
      </c>
      <c r="B9321">
        <v>2</v>
      </c>
      <c r="C9321" t="s">
        <v>62</v>
      </c>
      <c r="D9321" t="s">
        <v>92</v>
      </c>
      <c r="E9321">
        <v>185</v>
      </c>
      <c r="F9321">
        <v>1</v>
      </c>
    </row>
    <row r="9322" spans="1:6">
      <c r="A9322">
        <v>4900</v>
      </c>
      <c r="B9322">
        <v>2</v>
      </c>
      <c r="C9322" t="s">
        <v>62</v>
      </c>
      <c r="D9322" t="s">
        <v>92</v>
      </c>
      <c r="E9322">
        <v>3438</v>
      </c>
      <c r="F9322">
        <v>1</v>
      </c>
    </row>
    <row r="9323" spans="1:6">
      <c r="A9323">
        <v>4900</v>
      </c>
      <c r="B9323">
        <v>2</v>
      </c>
      <c r="C9323" t="s">
        <v>62</v>
      </c>
      <c r="D9323" t="s">
        <v>92</v>
      </c>
      <c r="E9323">
        <v>4214</v>
      </c>
      <c r="F9323">
        <v>1</v>
      </c>
    </row>
    <row r="9324" spans="1:6">
      <c r="A9324">
        <v>4900</v>
      </c>
      <c r="B9324">
        <v>2</v>
      </c>
      <c r="C9324" t="s">
        <v>62</v>
      </c>
      <c r="D9324" t="s">
        <v>92</v>
      </c>
      <c r="E9324">
        <v>1058</v>
      </c>
      <c r="F9324">
        <v>1</v>
      </c>
    </row>
    <row r="9325" spans="1:6">
      <c r="A9325">
        <v>4900</v>
      </c>
      <c r="B9325">
        <v>2</v>
      </c>
      <c r="C9325" t="s">
        <v>62</v>
      </c>
      <c r="D9325" t="s">
        <v>92</v>
      </c>
      <c r="E9325">
        <v>2620</v>
      </c>
      <c r="F9325">
        <v>1</v>
      </c>
    </row>
    <row r="9326" spans="1:6">
      <c r="A9326">
        <v>4900</v>
      </c>
      <c r="B9326">
        <v>2</v>
      </c>
      <c r="C9326" t="s">
        <v>62</v>
      </c>
      <c r="D9326" t="s">
        <v>92</v>
      </c>
      <c r="E9326">
        <v>1177</v>
      </c>
      <c r="F9326">
        <v>1</v>
      </c>
    </row>
    <row r="9327" spans="1:6">
      <c r="A9327">
        <v>4900</v>
      </c>
      <c r="B9327">
        <v>2</v>
      </c>
      <c r="C9327" t="s">
        <v>62</v>
      </c>
      <c r="D9327" t="s">
        <v>92</v>
      </c>
      <c r="E9327">
        <v>5528</v>
      </c>
      <c r="F9327">
        <v>1</v>
      </c>
    </row>
    <row r="9328" spans="1:6">
      <c r="A9328">
        <v>4900</v>
      </c>
      <c r="B9328">
        <v>2</v>
      </c>
      <c r="C9328" t="s">
        <v>62</v>
      </c>
      <c r="D9328" t="s">
        <v>92</v>
      </c>
      <c r="E9328">
        <v>5863</v>
      </c>
      <c r="F9328">
        <v>1</v>
      </c>
    </row>
    <row r="9329" spans="1:6">
      <c r="A9329">
        <v>4900</v>
      </c>
      <c r="B9329">
        <v>2</v>
      </c>
      <c r="C9329" t="s">
        <v>62</v>
      </c>
      <c r="D9329" t="s">
        <v>92</v>
      </c>
      <c r="E9329">
        <v>2406</v>
      </c>
      <c r="F9329">
        <v>1</v>
      </c>
    </row>
    <row r="9330" spans="1:6">
      <c r="A9330">
        <v>4900</v>
      </c>
      <c r="B9330">
        <v>2</v>
      </c>
      <c r="C9330" t="s">
        <v>62</v>
      </c>
      <c r="D9330" t="s">
        <v>92</v>
      </c>
      <c r="E9330">
        <v>3456</v>
      </c>
      <c r="F9330">
        <v>1</v>
      </c>
    </row>
    <row r="9331" spans="1:6">
      <c r="A9331">
        <v>4900</v>
      </c>
      <c r="B9331">
        <v>2</v>
      </c>
      <c r="C9331" t="s">
        <v>62</v>
      </c>
      <c r="D9331" t="s">
        <v>92</v>
      </c>
      <c r="E9331">
        <v>4383</v>
      </c>
      <c r="F9331">
        <v>1</v>
      </c>
    </row>
    <row r="9332" spans="1:6">
      <c r="A9332">
        <v>4900</v>
      </c>
      <c r="B9332">
        <v>2</v>
      </c>
      <c r="C9332" t="s">
        <v>62</v>
      </c>
      <c r="D9332" t="s">
        <v>92</v>
      </c>
      <c r="E9332">
        <v>4691</v>
      </c>
      <c r="F9332">
        <v>1</v>
      </c>
    </row>
    <row r="9333" spans="1:6">
      <c r="A9333">
        <v>4900</v>
      </c>
      <c r="B9333">
        <v>2</v>
      </c>
      <c r="C9333" t="s">
        <v>62</v>
      </c>
      <c r="D9333" t="s">
        <v>92</v>
      </c>
      <c r="E9333">
        <v>6022</v>
      </c>
      <c r="F9333">
        <v>1</v>
      </c>
    </row>
    <row r="9334" spans="1:6">
      <c r="A9334">
        <v>4900</v>
      </c>
      <c r="B9334">
        <v>2</v>
      </c>
      <c r="C9334" t="s">
        <v>62</v>
      </c>
      <c r="D9334" t="s">
        <v>92</v>
      </c>
      <c r="E9334">
        <v>2724</v>
      </c>
      <c r="F9334">
        <v>1</v>
      </c>
    </row>
    <row r="9335" spans="1:6">
      <c r="A9335">
        <v>4900</v>
      </c>
      <c r="B9335">
        <v>2</v>
      </c>
      <c r="C9335" t="s">
        <v>62</v>
      </c>
      <c r="D9335" t="s">
        <v>92</v>
      </c>
      <c r="E9335">
        <v>3814</v>
      </c>
      <c r="F9335">
        <v>1</v>
      </c>
    </row>
    <row r="9336" spans="1:6">
      <c r="A9336">
        <v>4900</v>
      </c>
      <c r="B9336">
        <v>2</v>
      </c>
      <c r="C9336" t="s">
        <v>62</v>
      </c>
      <c r="D9336" t="s">
        <v>92</v>
      </c>
      <c r="E9336">
        <v>2074</v>
      </c>
      <c r="F9336">
        <v>1</v>
      </c>
    </row>
    <row r="9337" spans="1:6">
      <c r="A9337">
        <v>4900</v>
      </c>
      <c r="B9337">
        <v>3</v>
      </c>
      <c r="C9337" t="s">
        <v>63</v>
      </c>
      <c r="D9337" t="s">
        <v>92</v>
      </c>
      <c r="E9337">
        <v>5777</v>
      </c>
      <c r="F9337">
        <v>5</v>
      </c>
    </row>
    <row r="9338" spans="1:6">
      <c r="A9338">
        <v>4900</v>
      </c>
      <c r="B9338">
        <v>3</v>
      </c>
      <c r="C9338" t="s">
        <v>63</v>
      </c>
      <c r="D9338" t="s">
        <v>92</v>
      </c>
      <c r="E9338">
        <v>3209</v>
      </c>
      <c r="F9338">
        <v>5</v>
      </c>
    </row>
    <row r="9339" spans="1:6">
      <c r="A9339">
        <v>4900</v>
      </c>
      <c r="B9339">
        <v>3</v>
      </c>
      <c r="C9339" t="s">
        <v>63</v>
      </c>
      <c r="D9339" t="s">
        <v>92</v>
      </c>
      <c r="E9339">
        <v>4993</v>
      </c>
      <c r="F9339">
        <v>3</v>
      </c>
    </row>
    <row r="9340" spans="1:6">
      <c r="A9340">
        <v>4900</v>
      </c>
      <c r="B9340">
        <v>3</v>
      </c>
      <c r="C9340" t="s">
        <v>63</v>
      </c>
      <c r="D9340" t="s">
        <v>92</v>
      </c>
      <c r="E9340">
        <v>2520</v>
      </c>
      <c r="F9340">
        <v>2</v>
      </c>
    </row>
    <row r="9341" spans="1:6">
      <c r="A9341">
        <v>4900</v>
      </c>
      <c r="B9341">
        <v>3</v>
      </c>
      <c r="C9341" t="s">
        <v>63</v>
      </c>
      <c r="D9341" t="s">
        <v>92</v>
      </c>
      <c r="E9341">
        <v>2554</v>
      </c>
      <c r="F9341">
        <v>2</v>
      </c>
    </row>
    <row r="9342" spans="1:6">
      <c r="A9342">
        <v>4900</v>
      </c>
      <c r="B9342">
        <v>3</v>
      </c>
      <c r="C9342" t="s">
        <v>63</v>
      </c>
      <c r="D9342" t="s">
        <v>92</v>
      </c>
      <c r="E9342">
        <v>2427</v>
      </c>
      <c r="F9342">
        <v>2</v>
      </c>
    </row>
    <row r="9343" spans="1:6">
      <c r="A9343">
        <v>4900</v>
      </c>
      <c r="B9343">
        <v>3</v>
      </c>
      <c r="C9343" t="s">
        <v>63</v>
      </c>
      <c r="D9343" t="s">
        <v>92</v>
      </c>
      <c r="E9343">
        <v>1087</v>
      </c>
      <c r="F9343">
        <v>2</v>
      </c>
    </row>
    <row r="9344" spans="1:6">
      <c r="A9344">
        <v>4900</v>
      </c>
      <c r="B9344">
        <v>3</v>
      </c>
      <c r="C9344" t="s">
        <v>63</v>
      </c>
      <c r="D9344" t="s">
        <v>92</v>
      </c>
      <c r="E9344">
        <v>1178</v>
      </c>
      <c r="F9344">
        <v>2</v>
      </c>
    </row>
    <row r="9345" spans="1:6">
      <c r="A9345">
        <v>4900</v>
      </c>
      <c r="B9345">
        <v>3</v>
      </c>
      <c r="C9345" t="s">
        <v>63</v>
      </c>
      <c r="D9345" t="s">
        <v>92</v>
      </c>
      <c r="E9345">
        <v>4424</v>
      </c>
      <c r="F9345">
        <v>2</v>
      </c>
    </row>
    <row r="9346" spans="1:6">
      <c r="A9346">
        <v>4900</v>
      </c>
      <c r="B9346">
        <v>3</v>
      </c>
      <c r="C9346" t="s">
        <v>63</v>
      </c>
      <c r="D9346" t="s">
        <v>92</v>
      </c>
      <c r="E9346">
        <v>3458</v>
      </c>
      <c r="F9346">
        <v>2</v>
      </c>
    </row>
    <row r="9347" spans="1:6">
      <c r="A9347">
        <v>4900</v>
      </c>
      <c r="B9347">
        <v>3</v>
      </c>
      <c r="C9347" t="s">
        <v>63</v>
      </c>
      <c r="D9347" t="s">
        <v>92</v>
      </c>
      <c r="E9347">
        <v>3799</v>
      </c>
      <c r="F9347">
        <v>2</v>
      </c>
    </row>
    <row r="9348" spans="1:6">
      <c r="A9348">
        <v>4900</v>
      </c>
      <c r="B9348">
        <v>3</v>
      </c>
      <c r="C9348" t="s">
        <v>63</v>
      </c>
      <c r="D9348" t="s">
        <v>92</v>
      </c>
      <c r="E9348">
        <v>1166</v>
      </c>
      <c r="F9348">
        <v>1</v>
      </c>
    </row>
    <row r="9349" spans="1:6">
      <c r="A9349">
        <v>4900</v>
      </c>
      <c r="B9349">
        <v>3</v>
      </c>
      <c r="C9349" t="s">
        <v>63</v>
      </c>
      <c r="D9349" t="s">
        <v>92</v>
      </c>
      <c r="E9349">
        <v>5928</v>
      </c>
      <c r="F9349">
        <v>1</v>
      </c>
    </row>
    <row r="9350" spans="1:6">
      <c r="A9350">
        <v>4900</v>
      </c>
      <c r="B9350">
        <v>3</v>
      </c>
      <c r="C9350" t="s">
        <v>63</v>
      </c>
      <c r="D9350" t="s">
        <v>92</v>
      </c>
      <c r="E9350">
        <v>3956</v>
      </c>
      <c r="F9350">
        <v>1</v>
      </c>
    </row>
    <row r="9351" spans="1:6">
      <c r="A9351">
        <v>4900</v>
      </c>
      <c r="B9351">
        <v>3</v>
      </c>
      <c r="C9351" t="s">
        <v>63</v>
      </c>
      <c r="D9351" t="s">
        <v>92</v>
      </c>
      <c r="E9351">
        <v>5109</v>
      </c>
      <c r="F9351">
        <v>1</v>
      </c>
    </row>
    <row r="9352" spans="1:6">
      <c r="A9352">
        <v>4900</v>
      </c>
      <c r="B9352">
        <v>3</v>
      </c>
      <c r="C9352" t="s">
        <v>63</v>
      </c>
      <c r="D9352" t="s">
        <v>92</v>
      </c>
      <c r="E9352">
        <v>5318</v>
      </c>
      <c r="F9352">
        <v>1</v>
      </c>
    </row>
    <row r="9353" spans="1:6">
      <c r="A9353">
        <v>4900</v>
      </c>
      <c r="B9353">
        <v>3</v>
      </c>
      <c r="C9353" t="s">
        <v>63</v>
      </c>
      <c r="D9353" t="s">
        <v>92</v>
      </c>
      <c r="E9353">
        <v>4653</v>
      </c>
      <c r="F9353">
        <v>1</v>
      </c>
    </row>
    <row r="9354" spans="1:6">
      <c r="A9354">
        <v>4900</v>
      </c>
      <c r="B9354">
        <v>3</v>
      </c>
      <c r="C9354" t="s">
        <v>63</v>
      </c>
      <c r="D9354" t="s">
        <v>92</v>
      </c>
      <c r="E9354">
        <v>3069</v>
      </c>
      <c r="F9354">
        <v>1</v>
      </c>
    </row>
    <row r="9355" spans="1:6">
      <c r="A9355">
        <v>4900</v>
      </c>
      <c r="B9355">
        <v>3</v>
      </c>
      <c r="C9355" t="s">
        <v>63</v>
      </c>
      <c r="D9355" t="s">
        <v>92</v>
      </c>
      <c r="E9355">
        <v>3245</v>
      </c>
      <c r="F9355">
        <v>1</v>
      </c>
    </row>
    <row r="9356" spans="1:6">
      <c r="A9356">
        <v>4900</v>
      </c>
      <c r="B9356">
        <v>3</v>
      </c>
      <c r="C9356" t="s">
        <v>63</v>
      </c>
      <c r="D9356" t="s">
        <v>92</v>
      </c>
      <c r="E9356">
        <v>5486</v>
      </c>
      <c r="F9356">
        <v>1</v>
      </c>
    </row>
    <row r="9357" spans="1:6">
      <c r="A9357">
        <v>4900</v>
      </c>
      <c r="B9357">
        <v>3</v>
      </c>
      <c r="C9357" t="s">
        <v>63</v>
      </c>
      <c r="D9357" t="s">
        <v>92</v>
      </c>
      <c r="E9357">
        <v>6005</v>
      </c>
      <c r="F9357">
        <v>1</v>
      </c>
    </row>
    <row r="9358" spans="1:6">
      <c r="A9358">
        <v>4900</v>
      </c>
      <c r="B9358">
        <v>3</v>
      </c>
      <c r="C9358" t="s">
        <v>63</v>
      </c>
      <c r="D9358" t="s">
        <v>92</v>
      </c>
      <c r="E9358">
        <v>2733</v>
      </c>
      <c r="F9358">
        <v>1</v>
      </c>
    </row>
    <row r="9359" spans="1:6">
      <c r="A9359">
        <v>4900</v>
      </c>
      <c r="B9359">
        <v>3</v>
      </c>
      <c r="C9359" t="s">
        <v>63</v>
      </c>
      <c r="D9359" t="s">
        <v>92</v>
      </c>
      <c r="E9359">
        <v>3437</v>
      </c>
      <c r="F9359">
        <v>1</v>
      </c>
    </row>
    <row r="9360" spans="1:6">
      <c r="A9360">
        <v>4900</v>
      </c>
      <c r="B9360">
        <v>3</v>
      </c>
      <c r="C9360" t="s">
        <v>63</v>
      </c>
      <c r="D9360" t="s">
        <v>92</v>
      </c>
      <c r="E9360">
        <v>2253</v>
      </c>
      <c r="F9360">
        <v>1</v>
      </c>
    </row>
    <row r="9361" spans="1:6">
      <c r="A9361">
        <v>4900</v>
      </c>
      <c r="B9361">
        <v>3</v>
      </c>
      <c r="C9361" t="s">
        <v>63</v>
      </c>
      <c r="D9361" t="s">
        <v>92</v>
      </c>
      <c r="E9361">
        <v>1271</v>
      </c>
      <c r="F9361">
        <v>1</v>
      </c>
    </row>
    <row r="9362" spans="1:6">
      <c r="A9362">
        <v>4900</v>
      </c>
      <c r="B9362">
        <v>3</v>
      </c>
      <c r="C9362" t="s">
        <v>63</v>
      </c>
      <c r="D9362" t="s">
        <v>92</v>
      </c>
      <c r="E9362">
        <v>969</v>
      </c>
      <c r="F9362">
        <v>1</v>
      </c>
    </row>
    <row r="9363" spans="1:6">
      <c r="A9363">
        <v>4900</v>
      </c>
      <c r="B9363">
        <v>3</v>
      </c>
      <c r="C9363" t="s">
        <v>63</v>
      </c>
      <c r="D9363" t="s">
        <v>92</v>
      </c>
      <c r="E9363">
        <v>5060</v>
      </c>
      <c r="F9363">
        <v>1</v>
      </c>
    </row>
    <row r="9364" spans="1:6">
      <c r="A9364">
        <v>4900</v>
      </c>
      <c r="B9364">
        <v>3</v>
      </c>
      <c r="C9364" t="s">
        <v>63</v>
      </c>
      <c r="D9364" t="s">
        <v>92</v>
      </c>
      <c r="E9364">
        <v>3727</v>
      </c>
      <c r="F9364">
        <v>1</v>
      </c>
    </row>
    <row r="9365" spans="1:6">
      <c r="A9365">
        <v>4900</v>
      </c>
      <c r="B9365">
        <v>3</v>
      </c>
      <c r="C9365" t="s">
        <v>63</v>
      </c>
      <c r="D9365" t="s">
        <v>92</v>
      </c>
      <c r="E9365">
        <v>3164</v>
      </c>
      <c r="F9365">
        <v>1</v>
      </c>
    </row>
    <row r="9366" spans="1:6">
      <c r="A9366">
        <v>4900</v>
      </c>
      <c r="B9366">
        <v>3</v>
      </c>
      <c r="C9366" t="s">
        <v>63</v>
      </c>
      <c r="D9366" t="s">
        <v>92</v>
      </c>
      <c r="E9366">
        <v>1011</v>
      </c>
      <c r="F9366">
        <v>1</v>
      </c>
    </row>
    <row r="9367" spans="1:6">
      <c r="A9367">
        <v>4900</v>
      </c>
      <c r="B9367">
        <v>3</v>
      </c>
      <c r="C9367" t="s">
        <v>63</v>
      </c>
      <c r="D9367" t="s">
        <v>92</v>
      </c>
      <c r="E9367">
        <v>5723</v>
      </c>
      <c r="F9367">
        <v>1</v>
      </c>
    </row>
    <row r="9368" spans="1:6">
      <c r="A9368">
        <v>4900</v>
      </c>
      <c r="B9368">
        <v>3</v>
      </c>
      <c r="C9368" t="s">
        <v>63</v>
      </c>
      <c r="D9368" t="s">
        <v>92</v>
      </c>
      <c r="E9368">
        <v>2406</v>
      </c>
      <c r="F9368">
        <v>1</v>
      </c>
    </row>
    <row r="9369" spans="1:6">
      <c r="A9369">
        <v>4900</v>
      </c>
      <c r="B9369">
        <v>3</v>
      </c>
      <c r="C9369" t="s">
        <v>64</v>
      </c>
      <c r="D9369" t="s">
        <v>92</v>
      </c>
      <c r="E9369">
        <v>5777</v>
      </c>
      <c r="F9369">
        <v>7</v>
      </c>
    </row>
    <row r="9370" spans="1:6">
      <c r="A9370">
        <v>4900</v>
      </c>
      <c r="B9370">
        <v>3</v>
      </c>
      <c r="C9370" t="s">
        <v>64</v>
      </c>
      <c r="D9370" t="s">
        <v>92</v>
      </c>
      <c r="E9370">
        <v>3206</v>
      </c>
      <c r="F9370">
        <v>5</v>
      </c>
    </row>
    <row r="9371" spans="1:6">
      <c r="A9371">
        <v>4900</v>
      </c>
      <c r="B9371">
        <v>3</v>
      </c>
      <c r="C9371" t="s">
        <v>64</v>
      </c>
      <c r="D9371" t="s">
        <v>92</v>
      </c>
      <c r="E9371">
        <v>1166</v>
      </c>
      <c r="F9371">
        <v>4</v>
      </c>
    </row>
    <row r="9372" spans="1:6">
      <c r="A9372">
        <v>4900</v>
      </c>
      <c r="B9372">
        <v>3</v>
      </c>
      <c r="C9372" t="s">
        <v>64</v>
      </c>
      <c r="D9372" t="s">
        <v>92</v>
      </c>
      <c r="E9372">
        <v>4278</v>
      </c>
      <c r="F9372">
        <v>2</v>
      </c>
    </row>
    <row r="9373" spans="1:6">
      <c r="A9373">
        <v>4900</v>
      </c>
      <c r="B9373">
        <v>3</v>
      </c>
      <c r="C9373" t="s">
        <v>64</v>
      </c>
      <c r="D9373" t="s">
        <v>92</v>
      </c>
      <c r="E9373">
        <v>5178</v>
      </c>
      <c r="F9373">
        <v>2</v>
      </c>
    </row>
    <row r="9374" spans="1:6">
      <c r="A9374">
        <v>4900</v>
      </c>
      <c r="B9374">
        <v>3</v>
      </c>
      <c r="C9374" t="s">
        <v>64</v>
      </c>
      <c r="D9374" t="s">
        <v>92</v>
      </c>
      <c r="E9374">
        <v>3707</v>
      </c>
      <c r="F9374">
        <v>2</v>
      </c>
    </row>
    <row r="9375" spans="1:6">
      <c r="A9375">
        <v>4900</v>
      </c>
      <c r="B9375">
        <v>3</v>
      </c>
      <c r="C9375" t="s">
        <v>64</v>
      </c>
      <c r="D9375" t="s">
        <v>92</v>
      </c>
      <c r="E9375">
        <v>4314</v>
      </c>
      <c r="F9375">
        <v>2</v>
      </c>
    </row>
    <row r="9376" spans="1:6">
      <c r="A9376">
        <v>4900</v>
      </c>
      <c r="B9376">
        <v>3</v>
      </c>
      <c r="C9376" t="s">
        <v>64</v>
      </c>
      <c r="D9376" t="s">
        <v>92</v>
      </c>
      <c r="E9376">
        <v>3504</v>
      </c>
      <c r="F9376">
        <v>2</v>
      </c>
    </row>
    <row r="9377" spans="1:6">
      <c r="A9377">
        <v>4900</v>
      </c>
      <c r="B9377">
        <v>3</v>
      </c>
      <c r="C9377" t="s">
        <v>64</v>
      </c>
      <c r="D9377" t="s">
        <v>92</v>
      </c>
      <c r="E9377">
        <v>5376</v>
      </c>
      <c r="F9377">
        <v>2</v>
      </c>
    </row>
    <row r="9378" spans="1:6">
      <c r="A9378">
        <v>4900</v>
      </c>
      <c r="B9378">
        <v>3</v>
      </c>
      <c r="C9378" t="s">
        <v>64</v>
      </c>
      <c r="D9378" t="s">
        <v>92</v>
      </c>
      <c r="E9378">
        <v>2394</v>
      </c>
      <c r="F9378">
        <v>2</v>
      </c>
    </row>
    <row r="9379" spans="1:6">
      <c r="A9379">
        <v>4900</v>
      </c>
      <c r="B9379">
        <v>3</v>
      </c>
      <c r="C9379" t="s">
        <v>64</v>
      </c>
      <c r="D9379" t="s">
        <v>92</v>
      </c>
      <c r="E9379">
        <v>5528</v>
      </c>
      <c r="F9379">
        <v>2</v>
      </c>
    </row>
    <row r="9380" spans="1:6">
      <c r="A9380">
        <v>4900</v>
      </c>
      <c r="B9380">
        <v>3</v>
      </c>
      <c r="C9380" t="s">
        <v>64</v>
      </c>
      <c r="D9380" t="s">
        <v>92</v>
      </c>
      <c r="E9380">
        <v>250</v>
      </c>
      <c r="F9380">
        <v>2</v>
      </c>
    </row>
    <row r="9381" spans="1:6">
      <c r="A9381">
        <v>4900</v>
      </c>
      <c r="B9381">
        <v>3</v>
      </c>
      <c r="C9381" t="s">
        <v>64</v>
      </c>
      <c r="D9381" t="s">
        <v>92</v>
      </c>
      <c r="E9381">
        <v>4880</v>
      </c>
      <c r="F9381">
        <v>1</v>
      </c>
    </row>
    <row r="9382" spans="1:6">
      <c r="A9382">
        <v>4900</v>
      </c>
      <c r="B9382">
        <v>3</v>
      </c>
      <c r="C9382" t="s">
        <v>64</v>
      </c>
      <c r="D9382" t="s">
        <v>92</v>
      </c>
      <c r="E9382">
        <v>5383</v>
      </c>
      <c r="F9382">
        <v>1</v>
      </c>
    </row>
    <row r="9383" spans="1:6">
      <c r="A9383">
        <v>4900</v>
      </c>
      <c r="B9383">
        <v>3</v>
      </c>
      <c r="C9383" t="s">
        <v>64</v>
      </c>
      <c r="D9383" t="s">
        <v>92</v>
      </c>
      <c r="E9383">
        <v>2823</v>
      </c>
      <c r="F9383">
        <v>1</v>
      </c>
    </row>
    <row r="9384" spans="1:6">
      <c r="A9384">
        <v>4900</v>
      </c>
      <c r="B9384">
        <v>3</v>
      </c>
      <c r="C9384" t="s">
        <v>64</v>
      </c>
      <c r="D9384" t="s">
        <v>92</v>
      </c>
      <c r="E9384">
        <v>83</v>
      </c>
      <c r="F9384">
        <v>1</v>
      </c>
    </row>
    <row r="9385" spans="1:6">
      <c r="A9385">
        <v>4900</v>
      </c>
      <c r="B9385">
        <v>3</v>
      </c>
      <c r="C9385" t="s">
        <v>64</v>
      </c>
      <c r="D9385" t="s">
        <v>92</v>
      </c>
      <c r="E9385">
        <v>62</v>
      </c>
      <c r="F9385">
        <v>1</v>
      </c>
    </row>
    <row r="9386" spans="1:6">
      <c r="A9386">
        <v>4900</v>
      </c>
      <c r="B9386">
        <v>3</v>
      </c>
      <c r="C9386" t="s">
        <v>64</v>
      </c>
      <c r="D9386" t="s">
        <v>92</v>
      </c>
      <c r="E9386">
        <v>6096</v>
      </c>
      <c r="F9386">
        <v>1</v>
      </c>
    </row>
    <row r="9387" spans="1:6">
      <c r="A9387">
        <v>4900</v>
      </c>
      <c r="B9387">
        <v>3</v>
      </c>
      <c r="C9387" t="s">
        <v>64</v>
      </c>
      <c r="D9387" t="s">
        <v>92</v>
      </c>
      <c r="E9387">
        <v>4362</v>
      </c>
      <c r="F9387">
        <v>1</v>
      </c>
    </row>
    <row r="9388" spans="1:6">
      <c r="A9388">
        <v>4900</v>
      </c>
      <c r="B9388">
        <v>3</v>
      </c>
      <c r="C9388" t="s">
        <v>64</v>
      </c>
      <c r="D9388" t="s">
        <v>92</v>
      </c>
      <c r="E9388">
        <v>5438</v>
      </c>
      <c r="F9388">
        <v>1</v>
      </c>
    </row>
    <row r="9389" spans="1:6">
      <c r="A9389">
        <v>4900</v>
      </c>
      <c r="B9389">
        <v>3</v>
      </c>
      <c r="C9389" t="s">
        <v>64</v>
      </c>
      <c r="D9389" t="s">
        <v>92</v>
      </c>
      <c r="E9389">
        <v>5852</v>
      </c>
      <c r="F9389">
        <v>1</v>
      </c>
    </row>
    <row r="9390" spans="1:6">
      <c r="A9390">
        <v>4900</v>
      </c>
      <c r="B9390">
        <v>3</v>
      </c>
      <c r="C9390" t="s">
        <v>64</v>
      </c>
      <c r="D9390" t="s">
        <v>92</v>
      </c>
      <c r="E9390">
        <v>1324</v>
      </c>
      <c r="F9390">
        <v>1</v>
      </c>
    </row>
    <row r="9391" spans="1:6">
      <c r="A9391">
        <v>4900</v>
      </c>
      <c r="B9391">
        <v>3</v>
      </c>
      <c r="C9391" t="s">
        <v>64</v>
      </c>
      <c r="D9391" t="s">
        <v>92</v>
      </c>
      <c r="E9391">
        <v>3317</v>
      </c>
      <c r="F9391">
        <v>1</v>
      </c>
    </row>
    <row r="9392" spans="1:6">
      <c r="A9392">
        <v>4900</v>
      </c>
      <c r="B9392">
        <v>3</v>
      </c>
      <c r="C9392" t="s">
        <v>64</v>
      </c>
      <c r="D9392" t="s">
        <v>92</v>
      </c>
      <c r="E9392">
        <v>5364</v>
      </c>
      <c r="F9392">
        <v>1</v>
      </c>
    </row>
    <row r="9393" spans="1:6">
      <c r="A9393">
        <v>4900</v>
      </c>
      <c r="B9393">
        <v>3</v>
      </c>
      <c r="C9393" t="s">
        <v>64</v>
      </c>
      <c r="D9393" t="s">
        <v>92</v>
      </c>
      <c r="E9393">
        <v>3890</v>
      </c>
      <c r="F9393">
        <v>1</v>
      </c>
    </row>
    <row r="9394" spans="1:6">
      <c r="A9394">
        <v>4900</v>
      </c>
      <c r="B9394">
        <v>3</v>
      </c>
      <c r="C9394" t="s">
        <v>64</v>
      </c>
      <c r="D9394" t="s">
        <v>92</v>
      </c>
      <c r="E9394">
        <v>2058</v>
      </c>
      <c r="F9394">
        <v>1</v>
      </c>
    </row>
    <row r="9395" spans="1:6">
      <c r="A9395">
        <v>4900</v>
      </c>
      <c r="B9395">
        <v>3</v>
      </c>
      <c r="C9395" t="s">
        <v>64</v>
      </c>
      <c r="D9395" t="s">
        <v>92</v>
      </c>
      <c r="E9395">
        <v>2248</v>
      </c>
      <c r="F9395">
        <v>1</v>
      </c>
    </row>
    <row r="9396" spans="1:6">
      <c r="A9396">
        <v>4900</v>
      </c>
      <c r="B9396">
        <v>3</v>
      </c>
      <c r="C9396" t="s">
        <v>64</v>
      </c>
      <c r="D9396" t="s">
        <v>92</v>
      </c>
      <c r="E9396">
        <v>6003</v>
      </c>
      <c r="F9396">
        <v>1</v>
      </c>
    </row>
    <row r="9397" spans="1:6">
      <c r="A9397">
        <v>4900</v>
      </c>
      <c r="B9397">
        <v>3</v>
      </c>
      <c r="C9397" t="s">
        <v>64</v>
      </c>
      <c r="D9397" t="s">
        <v>92</v>
      </c>
      <c r="E9397">
        <v>3272</v>
      </c>
      <c r="F9397">
        <v>1</v>
      </c>
    </row>
    <row r="9398" spans="1:6">
      <c r="A9398">
        <v>4900</v>
      </c>
      <c r="B9398">
        <v>3</v>
      </c>
      <c r="C9398" t="s">
        <v>64</v>
      </c>
      <c r="D9398" t="s">
        <v>92</v>
      </c>
      <c r="E9398">
        <v>3468</v>
      </c>
      <c r="F9398">
        <v>1</v>
      </c>
    </row>
    <row r="9399" spans="1:6">
      <c r="A9399">
        <v>4900</v>
      </c>
      <c r="B9399">
        <v>3</v>
      </c>
      <c r="C9399" t="s">
        <v>64</v>
      </c>
      <c r="D9399" t="s">
        <v>92</v>
      </c>
      <c r="E9399">
        <v>5182</v>
      </c>
      <c r="F9399">
        <v>1</v>
      </c>
    </row>
    <row r="9400" spans="1:6">
      <c r="A9400">
        <v>4900</v>
      </c>
      <c r="B9400">
        <v>3</v>
      </c>
      <c r="C9400" t="s">
        <v>64</v>
      </c>
      <c r="D9400" t="s">
        <v>92</v>
      </c>
      <c r="E9400">
        <v>3342</v>
      </c>
      <c r="F9400">
        <v>1</v>
      </c>
    </row>
    <row r="9401" spans="1:6">
      <c r="A9401">
        <v>4900</v>
      </c>
      <c r="B9401">
        <v>3</v>
      </c>
      <c r="C9401" t="s">
        <v>64</v>
      </c>
      <c r="D9401" t="s">
        <v>92</v>
      </c>
      <c r="E9401">
        <v>4601</v>
      </c>
      <c r="F9401">
        <v>1</v>
      </c>
    </row>
    <row r="9402" spans="1:6">
      <c r="A9402">
        <v>4900</v>
      </c>
      <c r="B9402">
        <v>3</v>
      </c>
      <c r="C9402" t="s">
        <v>64</v>
      </c>
      <c r="D9402" t="s">
        <v>92</v>
      </c>
      <c r="E9402">
        <v>5547</v>
      </c>
      <c r="F9402">
        <v>1</v>
      </c>
    </row>
    <row r="9403" spans="1:6">
      <c r="A9403">
        <v>4900</v>
      </c>
      <c r="B9403">
        <v>3</v>
      </c>
      <c r="C9403" t="s">
        <v>64</v>
      </c>
      <c r="D9403" t="s">
        <v>92</v>
      </c>
      <c r="E9403">
        <v>2427</v>
      </c>
      <c r="F9403">
        <v>1</v>
      </c>
    </row>
    <row r="9404" spans="1:6">
      <c r="A9404">
        <v>4900</v>
      </c>
      <c r="B9404">
        <v>3</v>
      </c>
      <c r="C9404" t="s">
        <v>64</v>
      </c>
      <c r="D9404" t="s">
        <v>92</v>
      </c>
      <c r="E9404">
        <v>5418</v>
      </c>
      <c r="F9404">
        <v>1</v>
      </c>
    </row>
    <row r="9405" spans="1:6">
      <c r="A9405">
        <v>4900</v>
      </c>
      <c r="B9405">
        <v>3</v>
      </c>
      <c r="C9405" t="s">
        <v>64</v>
      </c>
      <c r="D9405" t="s">
        <v>92</v>
      </c>
      <c r="E9405">
        <v>33</v>
      </c>
      <c r="F9405">
        <v>1</v>
      </c>
    </row>
    <row r="9406" spans="1:6">
      <c r="A9406">
        <v>4900</v>
      </c>
      <c r="B9406">
        <v>3</v>
      </c>
      <c r="C9406" t="s">
        <v>64</v>
      </c>
      <c r="D9406" t="s">
        <v>92</v>
      </c>
      <c r="E9406">
        <v>4290</v>
      </c>
      <c r="F9406">
        <v>1</v>
      </c>
    </row>
    <row r="9407" spans="1:6">
      <c r="A9407">
        <v>4900</v>
      </c>
      <c r="B9407">
        <v>3</v>
      </c>
      <c r="C9407" t="s">
        <v>64</v>
      </c>
      <c r="D9407" t="s">
        <v>92</v>
      </c>
      <c r="E9407">
        <v>5833</v>
      </c>
      <c r="F9407">
        <v>1</v>
      </c>
    </row>
    <row r="9408" spans="1:6">
      <c r="A9408">
        <v>4900</v>
      </c>
      <c r="B9408">
        <v>3</v>
      </c>
      <c r="C9408" t="s">
        <v>64</v>
      </c>
      <c r="D9408" t="s">
        <v>92</v>
      </c>
      <c r="E9408">
        <v>4780</v>
      </c>
      <c r="F9408">
        <v>1</v>
      </c>
    </row>
    <row r="9409" spans="1:6">
      <c r="A9409">
        <v>4900</v>
      </c>
      <c r="B9409">
        <v>3</v>
      </c>
      <c r="C9409" t="s">
        <v>64</v>
      </c>
      <c r="D9409" t="s">
        <v>92</v>
      </c>
      <c r="E9409">
        <v>4261</v>
      </c>
      <c r="F9409">
        <v>1</v>
      </c>
    </row>
    <row r="9410" spans="1:6">
      <c r="A9410">
        <v>4900</v>
      </c>
      <c r="B9410">
        <v>3</v>
      </c>
      <c r="C9410" t="s">
        <v>64</v>
      </c>
      <c r="D9410" t="s">
        <v>92</v>
      </c>
      <c r="E9410">
        <v>1271</v>
      </c>
      <c r="F9410">
        <v>1</v>
      </c>
    </row>
    <row r="9411" spans="1:6">
      <c r="A9411">
        <v>4900</v>
      </c>
      <c r="B9411">
        <v>3</v>
      </c>
      <c r="C9411" t="s">
        <v>64</v>
      </c>
      <c r="D9411" t="s">
        <v>92</v>
      </c>
      <c r="E9411">
        <v>3950</v>
      </c>
      <c r="F9411">
        <v>1</v>
      </c>
    </row>
    <row r="9412" spans="1:6">
      <c r="A9412">
        <v>4900</v>
      </c>
      <c r="B9412">
        <v>3</v>
      </c>
      <c r="C9412" t="s">
        <v>64</v>
      </c>
      <c r="D9412" t="s">
        <v>92</v>
      </c>
      <c r="E9412">
        <v>4702</v>
      </c>
      <c r="F9412">
        <v>1</v>
      </c>
    </row>
    <row r="9413" spans="1:6">
      <c r="A9413">
        <v>4900</v>
      </c>
      <c r="B9413">
        <v>3</v>
      </c>
      <c r="C9413" t="s">
        <v>64</v>
      </c>
      <c r="D9413" t="s">
        <v>92</v>
      </c>
      <c r="E9413">
        <v>2581</v>
      </c>
      <c r="F9413">
        <v>1</v>
      </c>
    </row>
    <row r="9414" spans="1:6">
      <c r="A9414">
        <v>4900</v>
      </c>
      <c r="B9414">
        <v>3</v>
      </c>
      <c r="C9414" t="s">
        <v>64</v>
      </c>
      <c r="D9414" t="s">
        <v>92</v>
      </c>
      <c r="E9414">
        <v>4650</v>
      </c>
      <c r="F9414">
        <v>1</v>
      </c>
    </row>
    <row r="9415" spans="1:6">
      <c r="A9415">
        <v>4900</v>
      </c>
      <c r="B9415">
        <v>3</v>
      </c>
      <c r="C9415" t="s">
        <v>64</v>
      </c>
      <c r="D9415" t="s">
        <v>92</v>
      </c>
      <c r="E9415">
        <v>1059</v>
      </c>
      <c r="F9415">
        <v>1</v>
      </c>
    </row>
    <row r="9416" spans="1:6">
      <c r="A9416">
        <v>4900</v>
      </c>
      <c r="B9416">
        <v>3</v>
      </c>
      <c r="C9416" t="s">
        <v>64</v>
      </c>
      <c r="D9416" t="s">
        <v>92</v>
      </c>
      <c r="E9416">
        <v>6066</v>
      </c>
      <c r="F9416">
        <v>1</v>
      </c>
    </row>
    <row r="9417" spans="1:6">
      <c r="A9417">
        <v>4900</v>
      </c>
      <c r="B9417">
        <v>3</v>
      </c>
      <c r="C9417" t="s">
        <v>64</v>
      </c>
      <c r="D9417" t="s">
        <v>92</v>
      </c>
      <c r="E9417">
        <v>3914</v>
      </c>
      <c r="F9417">
        <v>1</v>
      </c>
    </row>
    <row r="9418" spans="1:6">
      <c r="A9418">
        <v>4900</v>
      </c>
      <c r="B9418">
        <v>3</v>
      </c>
      <c r="C9418" t="s">
        <v>64</v>
      </c>
      <c r="D9418" t="s">
        <v>92</v>
      </c>
      <c r="E9418">
        <v>4942</v>
      </c>
      <c r="F9418">
        <v>1</v>
      </c>
    </row>
    <row r="9419" spans="1:6">
      <c r="A9419">
        <v>4900</v>
      </c>
      <c r="B9419">
        <v>3</v>
      </c>
      <c r="C9419" t="s">
        <v>64</v>
      </c>
      <c r="D9419" t="s">
        <v>92</v>
      </c>
      <c r="E9419">
        <v>111</v>
      </c>
      <c r="F9419">
        <v>1</v>
      </c>
    </row>
    <row r="9420" spans="1:6">
      <c r="A9420">
        <v>4900</v>
      </c>
      <c r="B9420">
        <v>3</v>
      </c>
      <c r="C9420" t="s">
        <v>62</v>
      </c>
      <c r="D9420" t="s">
        <v>92</v>
      </c>
      <c r="E9420">
        <v>4993</v>
      </c>
      <c r="F9420">
        <v>4</v>
      </c>
    </row>
    <row r="9421" spans="1:6">
      <c r="A9421">
        <v>4900</v>
      </c>
      <c r="B9421">
        <v>3</v>
      </c>
      <c r="C9421" t="s">
        <v>62</v>
      </c>
      <c r="D9421" t="s">
        <v>92</v>
      </c>
      <c r="E9421">
        <v>6005</v>
      </c>
      <c r="F9421">
        <v>3</v>
      </c>
    </row>
    <row r="9422" spans="1:6">
      <c r="A9422">
        <v>4900</v>
      </c>
      <c r="B9422">
        <v>3</v>
      </c>
      <c r="C9422" t="s">
        <v>62</v>
      </c>
      <c r="D9422" t="s">
        <v>92</v>
      </c>
      <c r="E9422">
        <v>3799</v>
      </c>
      <c r="F9422">
        <v>3</v>
      </c>
    </row>
    <row r="9423" spans="1:6">
      <c r="A9423">
        <v>4900</v>
      </c>
      <c r="B9423">
        <v>3</v>
      </c>
      <c r="C9423" t="s">
        <v>62</v>
      </c>
      <c r="D9423" t="s">
        <v>92</v>
      </c>
      <c r="E9423">
        <v>5777</v>
      </c>
      <c r="F9423">
        <v>3</v>
      </c>
    </row>
    <row r="9424" spans="1:6">
      <c r="A9424">
        <v>4900</v>
      </c>
      <c r="B9424">
        <v>3</v>
      </c>
      <c r="C9424" t="s">
        <v>62</v>
      </c>
      <c r="D9424" t="s">
        <v>92</v>
      </c>
      <c r="E9424">
        <v>2122</v>
      </c>
      <c r="F9424">
        <v>2</v>
      </c>
    </row>
    <row r="9425" spans="1:6">
      <c r="A9425">
        <v>4900</v>
      </c>
      <c r="B9425">
        <v>3</v>
      </c>
      <c r="C9425" t="s">
        <v>62</v>
      </c>
      <c r="D9425" t="s">
        <v>92</v>
      </c>
      <c r="E9425">
        <v>1166</v>
      </c>
      <c r="F9425">
        <v>2</v>
      </c>
    </row>
    <row r="9426" spans="1:6">
      <c r="A9426">
        <v>4900</v>
      </c>
      <c r="B9426">
        <v>3</v>
      </c>
      <c r="C9426" t="s">
        <v>62</v>
      </c>
      <c r="D9426" t="s">
        <v>92</v>
      </c>
      <c r="E9426">
        <v>4525</v>
      </c>
      <c r="F9426">
        <v>2</v>
      </c>
    </row>
    <row r="9427" spans="1:6">
      <c r="A9427">
        <v>4900</v>
      </c>
      <c r="B9427">
        <v>3</v>
      </c>
      <c r="C9427" t="s">
        <v>62</v>
      </c>
      <c r="D9427" t="s">
        <v>92</v>
      </c>
      <c r="E9427">
        <v>5852</v>
      </c>
      <c r="F9427">
        <v>2</v>
      </c>
    </row>
    <row r="9428" spans="1:6">
      <c r="A9428">
        <v>4900</v>
      </c>
      <c r="B9428">
        <v>3</v>
      </c>
      <c r="C9428" t="s">
        <v>62</v>
      </c>
      <c r="D9428" t="s">
        <v>92</v>
      </c>
      <c r="E9428">
        <v>4653</v>
      </c>
      <c r="F9428">
        <v>2</v>
      </c>
    </row>
    <row r="9429" spans="1:6">
      <c r="A9429">
        <v>4900</v>
      </c>
      <c r="B9429">
        <v>3</v>
      </c>
      <c r="C9429" t="s">
        <v>62</v>
      </c>
      <c r="D9429" t="s">
        <v>92</v>
      </c>
      <c r="E9429">
        <v>2611</v>
      </c>
      <c r="F9429">
        <v>2</v>
      </c>
    </row>
    <row r="9430" spans="1:6">
      <c r="A9430">
        <v>4900</v>
      </c>
      <c r="B9430">
        <v>3</v>
      </c>
      <c r="C9430" t="s">
        <v>62</v>
      </c>
      <c r="D9430" t="s">
        <v>92</v>
      </c>
      <c r="E9430">
        <v>1011</v>
      </c>
      <c r="F9430">
        <v>2</v>
      </c>
    </row>
    <row r="9431" spans="1:6">
      <c r="A9431">
        <v>4900</v>
      </c>
      <c r="B9431">
        <v>3</v>
      </c>
      <c r="C9431" t="s">
        <v>62</v>
      </c>
      <c r="D9431" t="s">
        <v>92</v>
      </c>
      <c r="E9431">
        <v>5040</v>
      </c>
      <c r="F9431">
        <v>2</v>
      </c>
    </row>
    <row r="9432" spans="1:6">
      <c r="A9432">
        <v>4900</v>
      </c>
      <c r="B9432">
        <v>3</v>
      </c>
      <c r="C9432" t="s">
        <v>62</v>
      </c>
      <c r="D9432" t="s">
        <v>92</v>
      </c>
      <c r="E9432">
        <v>3282</v>
      </c>
      <c r="F9432">
        <v>1</v>
      </c>
    </row>
    <row r="9433" spans="1:6">
      <c r="A9433">
        <v>4900</v>
      </c>
      <c r="B9433">
        <v>3</v>
      </c>
      <c r="C9433" t="s">
        <v>62</v>
      </c>
      <c r="D9433" t="s">
        <v>92</v>
      </c>
      <c r="E9433">
        <v>3245</v>
      </c>
      <c r="F9433">
        <v>1</v>
      </c>
    </row>
    <row r="9434" spans="1:6">
      <c r="A9434">
        <v>4900</v>
      </c>
      <c r="B9434">
        <v>3</v>
      </c>
      <c r="C9434" t="s">
        <v>62</v>
      </c>
      <c r="D9434" t="s">
        <v>92</v>
      </c>
      <c r="E9434">
        <v>4980</v>
      </c>
      <c r="F9434">
        <v>1</v>
      </c>
    </row>
    <row r="9435" spans="1:6">
      <c r="A9435">
        <v>4900</v>
      </c>
      <c r="B9435">
        <v>3</v>
      </c>
      <c r="C9435" t="s">
        <v>62</v>
      </c>
      <c r="D9435" t="s">
        <v>92</v>
      </c>
      <c r="E9435">
        <v>2827</v>
      </c>
      <c r="F9435">
        <v>1</v>
      </c>
    </row>
    <row r="9436" spans="1:6">
      <c r="A9436">
        <v>4900</v>
      </c>
      <c r="B9436">
        <v>3</v>
      </c>
      <c r="C9436" t="s">
        <v>62</v>
      </c>
      <c r="D9436" t="s">
        <v>92</v>
      </c>
      <c r="E9436">
        <v>4510</v>
      </c>
      <c r="F9436">
        <v>1</v>
      </c>
    </row>
    <row r="9437" spans="1:6">
      <c r="A9437">
        <v>4900</v>
      </c>
      <c r="B9437">
        <v>3</v>
      </c>
      <c r="C9437" t="s">
        <v>62</v>
      </c>
      <c r="D9437" t="s">
        <v>92</v>
      </c>
      <c r="E9437">
        <v>1191</v>
      </c>
      <c r="F9437">
        <v>1</v>
      </c>
    </row>
    <row r="9438" spans="1:6">
      <c r="A9438">
        <v>4900</v>
      </c>
      <c r="B9438">
        <v>3</v>
      </c>
      <c r="C9438" t="s">
        <v>62</v>
      </c>
      <c r="D9438" t="s">
        <v>92</v>
      </c>
      <c r="E9438">
        <v>3206</v>
      </c>
      <c r="F9438">
        <v>1</v>
      </c>
    </row>
    <row r="9439" spans="1:6">
      <c r="A9439">
        <v>4900</v>
      </c>
      <c r="B9439">
        <v>3</v>
      </c>
      <c r="C9439" t="s">
        <v>62</v>
      </c>
      <c r="D9439" t="s">
        <v>92</v>
      </c>
      <c r="E9439">
        <v>1087</v>
      </c>
      <c r="F9439">
        <v>1</v>
      </c>
    </row>
    <row r="9440" spans="1:6">
      <c r="A9440">
        <v>4900</v>
      </c>
      <c r="B9440">
        <v>3</v>
      </c>
      <c r="C9440" t="s">
        <v>62</v>
      </c>
      <c r="D9440" t="s">
        <v>92</v>
      </c>
      <c r="E9440">
        <v>1322</v>
      </c>
      <c r="F9440">
        <v>1</v>
      </c>
    </row>
    <row r="9441" spans="1:6">
      <c r="A9441">
        <v>4900</v>
      </c>
      <c r="B9441">
        <v>3</v>
      </c>
      <c r="C9441" t="s">
        <v>62</v>
      </c>
      <c r="D9441" t="s">
        <v>92</v>
      </c>
      <c r="E9441">
        <v>3209</v>
      </c>
      <c r="F9441">
        <v>1</v>
      </c>
    </row>
    <row r="9442" spans="1:6">
      <c r="A9442">
        <v>4900</v>
      </c>
      <c r="B9442">
        <v>3</v>
      </c>
      <c r="C9442" t="s">
        <v>62</v>
      </c>
      <c r="D9442" t="s">
        <v>92</v>
      </c>
      <c r="E9442">
        <v>1324</v>
      </c>
      <c r="F9442">
        <v>1</v>
      </c>
    </row>
    <row r="9443" spans="1:6">
      <c r="A9443">
        <v>4900</v>
      </c>
      <c r="B9443">
        <v>3</v>
      </c>
      <c r="C9443" t="s">
        <v>62</v>
      </c>
      <c r="D9443" t="s">
        <v>92</v>
      </c>
      <c r="E9443">
        <v>2017</v>
      </c>
      <c r="F9443">
        <v>1</v>
      </c>
    </row>
    <row r="9444" spans="1:6">
      <c r="A9444">
        <v>4900</v>
      </c>
      <c r="B9444">
        <v>3</v>
      </c>
      <c r="C9444" t="s">
        <v>62</v>
      </c>
      <c r="D9444" t="s">
        <v>92</v>
      </c>
      <c r="E9444">
        <v>4314</v>
      </c>
      <c r="F9444">
        <v>1</v>
      </c>
    </row>
    <row r="9445" spans="1:6">
      <c r="A9445">
        <v>4900</v>
      </c>
      <c r="B9445">
        <v>3</v>
      </c>
      <c r="C9445" t="s">
        <v>62</v>
      </c>
      <c r="D9445" t="s">
        <v>92</v>
      </c>
      <c r="E9445">
        <v>2408</v>
      </c>
      <c r="F9445">
        <v>1</v>
      </c>
    </row>
    <row r="9446" spans="1:6">
      <c r="A9446">
        <v>4900</v>
      </c>
      <c r="B9446">
        <v>3</v>
      </c>
      <c r="C9446" t="s">
        <v>62</v>
      </c>
      <c r="D9446" t="s">
        <v>92</v>
      </c>
      <c r="E9446">
        <v>2608</v>
      </c>
      <c r="F9446">
        <v>1</v>
      </c>
    </row>
    <row r="9447" spans="1:6">
      <c r="A9447">
        <v>4900</v>
      </c>
      <c r="B9447">
        <v>3</v>
      </c>
      <c r="C9447" t="s">
        <v>62</v>
      </c>
      <c r="D9447" t="s">
        <v>92</v>
      </c>
      <c r="E9447">
        <v>5482</v>
      </c>
      <c r="F9447">
        <v>1</v>
      </c>
    </row>
    <row r="9448" spans="1:6">
      <c r="A9448">
        <v>4900</v>
      </c>
      <c r="B9448">
        <v>3</v>
      </c>
      <c r="C9448" t="s">
        <v>62</v>
      </c>
      <c r="D9448" t="s">
        <v>92</v>
      </c>
      <c r="E9448">
        <v>127</v>
      </c>
      <c r="F9448">
        <v>1</v>
      </c>
    </row>
    <row r="9449" spans="1:6">
      <c r="A9449">
        <v>4900</v>
      </c>
      <c r="B9449">
        <v>3</v>
      </c>
      <c r="C9449" t="s">
        <v>62</v>
      </c>
      <c r="D9449" t="s">
        <v>92</v>
      </c>
      <c r="E9449">
        <v>3890</v>
      </c>
      <c r="F9449">
        <v>1</v>
      </c>
    </row>
    <row r="9450" spans="1:6">
      <c r="A9450">
        <v>4900</v>
      </c>
      <c r="B9450">
        <v>3</v>
      </c>
      <c r="C9450" t="s">
        <v>62</v>
      </c>
      <c r="D9450" t="s">
        <v>92</v>
      </c>
      <c r="E9450">
        <v>965</v>
      </c>
      <c r="F9450">
        <v>1</v>
      </c>
    </row>
    <row r="9451" spans="1:6">
      <c r="A9451">
        <v>4900</v>
      </c>
      <c r="B9451">
        <v>3</v>
      </c>
      <c r="C9451" t="s">
        <v>62</v>
      </c>
      <c r="D9451" t="s">
        <v>92</v>
      </c>
      <c r="E9451">
        <v>2558</v>
      </c>
      <c r="F9451">
        <v>1</v>
      </c>
    </row>
    <row r="9452" spans="1:6">
      <c r="A9452">
        <v>4900</v>
      </c>
      <c r="B9452">
        <v>3</v>
      </c>
      <c r="C9452" t="s">
        <v>62</v>
      </c>
      <c r="D9452" t="s">
        <v>92</v>
      </c>
      <c r="E9452">
        <v>5622</v>
      </c>
      <c r="F9452">
        <v>1</v>
      </c>
    </row>
    <row r="9453" spans="1:6">
      <c r="A9453">
        <v>4900</v>
      </c>
      <c r="B9453">
        <v>3</v>
      </c>
      <c r="C9453" t="s">
        <v>62</v>
      </c>
      <c r="D9453" t="s">
        <v>92</v>
      </c>
      <c r="E9453">
        <v>83</v>
      </c>
      <c r="F9453">
        <v>1</v>
      </c>
    </row>
    <row r="9454" spans="1:6">
      <c r="A9454">
        <v>4900</v>
      </c>
      <c r="B9454">
        <v>3</v>
      </c>
      <c r="C9454" t="s">
        <v>62</v>
      </c>
      <c r="D9454" t="s">
        <v>92</v>
      </c>
      <c r="E9454">
        <v>3069</v>
      </c>
      <c r="F9454">
        <v>1</v>
      </c>
    </row>
    <row r="9455" spans="1:6">
      <c r="A9455">
        <v>4900</v>
      </c>
      <c r="B9455">
        <v>3</v>
      </c>
      <c r="C9455" t="s">
        <v>62</v>
      </c>
      <c r="D9455" t="s">
        <v>92</v>
      </c>
      <c r="E9455">
        <v>1209</v>
      </c>
      <c r="F9455">
        <v>1</v>
      </c>
    </row>
    <row r="9456" spans="1:6">
      <c r="A9456">
        <v>4900</v>
      </c>
      <c r="B9456">
        <v>3</v>
      </c>
      <c r="C9456" t="s">
        <v>62</v>
      </c>
      <c r="D9456" t="s">
        <v>92</v>
      </c>
      <c r="E9456">
        <v>5979</v>
      </c>
      <c r="F9456">
        <v>1</v>
      </c>
    </row>
    <row r="9457" spans="1:6">
      <c r="A9457">
        <v>4900</v>
      </c>
      <c r="B9457">
        <v>3</v>
      </c>
      <c r="C9457" t="s">
        <v>62</v>
      </c>
      <c r="D9457" t="s">
        <v>92</v>
      </c>
      <c r="E9457">
        <v>969</v>
      </c>
      <c r="F9457">
        <v>1</v>
      </c>
    </row>
    <row r="9458" spans="1:6">
      <c r="A9458">
        <v>4900</v>
      </c>
      <c r="B9458">
        <v>3</v>
      </c>
      <c r="C9458" t="s">
        <v>62</v>
      </c>
      <c r="D9458" t="s">
        <v>92</v>
      </c>
      <c r="E9458">
        <v>5596</v>
      </c>
      <c r="F9458">
        <v>1</v>
      </c>
    </row>
    <row r="9459" spans="1:6">
      <c r="A9459">
        <v>4900</v>
      </c>
      <c r="B9459">
        <v>3</v>
      </c>
      <c r="C9459" t="s">
        <v>62</v>
      </c>
      <c r="D9459" t="s">
        <v>92</v>
      </c>
      <c r="E9459">
        <v>172</v>
      </c>
      <c r="F9459">
        <v>1</v>
      </c>
    </row>
    <row r="9460" spans="1:6">
      <c r="A9460">
        <v>4900</v>
      </c>
      <c r="B9460">
        <v>3</v>
      </c>
      <c r="C9460" t="s">
        <v>62</v>
      </c>
      <c r="D9460" t="s">
        <v>92</v>
      </c>
      <c r="E9460">
        <v>5904</v>
      </c>
      <c r="F9460">
        <v>1</v>
      </c>
    </row>
    <row r="9461" spans="1:6">
      <c r="A9461">
        <v>4900</v>
      </c>
      <c r="B9461">
        <v>3</v>
      </c>
      <c r="C9461" t="s">
        <v>62</v>
      </c>
      <c r="D9461" t="s">
        <v>92</v>
      </c>
      <c r="E9461">
        <v>3850</v>
      </c>
      <c r="F9461">
        <v>1</v>
      </c>
    </row>
    <row r="9462" spans="1:6">
      <c r="A9462">
        <v>4900</v>
      </c>
      <c r="B9462">
        <v>3</v>
      </c>
      <c r="C9462" t="s">
        <v>62</v>
      </c>
      <c r="D9462" t="s">
        <v>92</v>
      </c>
      <c r="E9462">
        <v>2733</v>
      </c>
      <c r="F9462">
        <v>1</v>
      </c>
    </row>
    <row r="9463" spans="1:6">
      <c r="A9463">
        <v>4900</v>
      </c>
      <c r="B9463">
        <v>3</v>
      </c>
      <c r="C9463" t="s">
        <v>62</v>
      </c>
      <c r="D9463" t="s">
        <v>92</v>
      </c>
      <c r="E9463">
        <v>3257</v>
      </c>
      <c r="F9463">
        <v>1</v>
      </c>
    </row>
    <row r="9464" spans="1:6">
      <c r="A9464">
        <v>4900</v>
      </c>
      <c r="B9464">
        <v>3</v>
      </c>
      <c r="C9464" t="s">
        <v>62</v>
      </c>
      <c r="D9464" t="s">
        <v>92</v>
      </c>
      <c r="E9464">
        <v>3475</v>
      </c>
      <c r="F9464">
        <v>1</v>
      </c>
    </row>
    <row r="9465" spans="1:6">
      <c r="A9465">
        <v>4900</v>
      </c>
      <c r="B9465">
        <v>4</v>
      </c>
      <c r="C9465" t="s">
        <v>63</v>
      </c>
      <c r="D9465" t="s">
        <v>92</v>
      </c>
      <c r="E9465">
        <v>5782</v>
      </c>
      <c r="F9465">
        <v>4</v>
      </c>
    </row>
    <row r="9466" spans="1:6">
      <c r="A9466">
        <v>4900</v>
      </c>
      <c r="B9466">
        <v>4</v>
      </c>
      <c r="C9466" t="s">
        <v>63</v>
      </c>
      <c r="D9466" t="s">
        <v>92</v>
      </c>
      <c r="E9466">
        <v>2865</v>
      </c>
      <c r="F9466">
        <v>3</v>
      </c>
    </row>
    <row r="9467" spans="1:6">
      <c r="A9467">
        <v>4900</v>
      </c>
      <c r="B9467">
        <v>4</v>
      </c>
      <c r="C9467" t="s">
        <v>63</v>
      </c>
      <c r="D9467" t="s">
        <v>92</v>
      </c>
      <c r="E9467">
        <v>2753</v>
      </c>
      <c r="F9467">
        <v>2</v>
      </c>
    </row>
    <row r="9468" spans="1:6">
      <c r="A9468">
        <v>4900</v>
      </c>
      <c r="B9468">
        <v>4</v>
      </c>
      <c r="C9468" t="s">
        <v>63</v>
      </c>
      <c r="D9468" t="s">
        <v>92</v>
      </c>
      <c r="E9468">
        <v>2494</v>
      </c>
      <c r="F9468">
        <v>2</v>
      </c>
    </row>
    <row r="9469" spans="1:6">
      <c r="A9469">
        <v>4900</v>
      </c>
      <c r="B9469">
        <v>4</v>
      </c>
      <c r="C9469" t="s">
        <v>63</v>
      </c>
      <c r="D9469" t="s">
        <v>92</v>
      </c>
      <c r="E9469">
        <v>351</v>
      </c>
      <c r="F9469">
        <v>2</v>
      </c>
    </row>
    <row r="9470" spans="1:6">
      <c r="A9470">
        <v>4900</v>
      </c>
      <c r="B9470">
        <v>4</v>
      </c>
      <c r="C9470" t="s">
        <v>63</v>
      </c>
      <c r="D9470" t="s">
        <v>92</v>
      </c>
      <c r="E9470">
        <v>5228</v>
      </c>
      <c r="F9470">
        <v>2</v>
      </c>
    </row>
    <row r="9471" spans="1:6">
      <c r="A9471">
        <v>4900</v>
      </c>
      <c r="B9471">
        <v>4</v>
      </c>
      <c r="C9471" t="s">
        <v>63</v>
      </c>
      <c r="D9471" t="s">
        <v>92</v>
      </c>
      <c r="E9471">
        <v>4920</v>
      </c>
      <c r="F9471">
        <v>2</v>
      </c>
    </row>
    <row r="9472" spans="1:6">
      <c r="A9472">
        <v>4900</v>
      </c>
      <c r="B9472">
        <v>4</v>
      </c>
      <c r="C9472" t="s">
        <v>63</v>
      </c>
      <c r="D9472" t="s">
        <v>92</v>
      </c>
      <c r="E9472">
        <v>3727</v>
      </c>
      <c r="F9472">
        <v>1</v>
      </c>
    </row>
    <row r="9473" spans="1:6">
      <c r="A9473">
        <v>4900</v>
      </c>
      <c r="B9473">
        <v>4</v>
      </c>
      <c r="C9473" t="s">
        <v>63</v>
      </c>
      <c r="D9473" t="s">
        <v>92</v>
      </c>
      <c r="E9473">
        <v>3687</v>
      </c>
      <c r="F9473">
        <v>1</v>
      </c>
    </row>
    <row r="9474" spans="1:6">
      <c r="A9474">
        <v>4900</v>
      </c>
      <c r="B9474">
        <v>4</v>
      </c>
      <c r="C9474" t="s">
        <v>63</v>
      </c>
      <c r="D9474" t="s">
        <v>92</v>
      </c>
      <c r="E9474">
        <v>2643</v>
      </c>
      <c r="F9474">
        <v>1</v>
      </c>
    </row>
    <row r="9475" spans="1:6">
      <c r="A9475">
        <v>4900</v>
      </c>
      <c r="B9475">
        <v>4</v>
      </c>
      <c r="C9475" t="s">
        <v>63</v>
      </c>
      <c r="D9475" t="s">
        <v>92</v>
      </c>
      <c r="E9475">
        <v>1037</v>
      </c>
      <c r="F9475">
        <v>1</v>
      </c>
    </row>
    <row r="9476" spans="1:6">
      <c r="A9476">
        <v>4900</v>
      </c>
      <c r="B9476">
        <v>4</v>
      </c>
      <c r="C9476" t="s">
        <v>63</v>
      </c>
      <c r="D9476" t="s">
        <v>92</v>
      </c>
      <c r="E9476">
        <v>62</v>
      </c>
      <c r="F9476">
        <v>1</v>
      </c>
    </row>
    <row r="9477" spans="1:6">
      <c r="A9477">
        <v>4900</v>
      </c>
      <c r="B9477">
        <v>4</v>
      </c>
      <c r="C9477" t="s">
        <v>63</v>
      </c>
      <c r="D9477" t="s">
        <v>92</v>
      </c>
      <c r="E9477">
        <v>1278</v>
      </c>
      <c r="F9477">
        <v>1</v>
      </c>
    </row>
    <row r="9478" spans="1:6">
      <c r="A9478">
        <v>4900</v>
      </c>
      <c r="B9478">
        <v>4</v>
      </c>
      <c r="C9478" t="s">
        <v>63</v>
      </c>
      <c r="D9478" t="s">
        <v>92</v>
      </c>
      <c r="E9478">
        <v>4940</v>
      </c>
      <c r="F9478">
        <v>1</v>
      </c>
    </row>
    <row r="9479" spans="1:6">
      <c r="A9479">
        <v>4900</v>
      </c>
      <c r="B9479">
        <v>4</v>
      </c>
      <c r="C9479" t="s">
        <v>63</v>
      </c>
      <c r="D9479" t="s">
        <v>92</v>
      </c>
      <c r="E9479">
        <v>3709</v>
      </c>
      <c r="F9479">
        <v>1</v>
      </c>
    </row>
    <row r="9480" spans="1:6">
      <c r="A9480">
        <v>4900</v>
      </c>
      <c r="B9480">
        <v>4</v>
      </c>
      <c r="C9480" t="s">
        <v>63</v>
      </c>
      <c r="D9480" t="s">
        <v>92</v>
      </c>
      <c r="E9480">
        <v>2764</v>
      </c>
      <c r="F9480">
        <v>1</v>
      </c>
    </row>
    <row r="9481" spans="1:6">
      <c r="A9481">
        <v>4900</v>
      </c>
      <c r="B9481">
        <v>4</v>
      </c>
      <c r="C9481" t="s">
        <v>63</v>
      </c>
      <c r="D9481" t="s">
        <v>92</v>
      </c>
      <c r="E9481">
        <v>1254</v>
      </c>
      <c r="F9481">
        <v>1</v>
      </c>
    </row>
    <row r="9482" spans="1:6">
      <c r="A9482">
        <v>4900</v>
      </c>
      <c r="B9482">
        <v>4</v>
      </c>
      <c r="C9482" t="s">
        <v>63</v>
      </c>
      <c r="D9482" t="s">
        <v>92</v>
      </c>
      <c r="E9482">
        <v>2027</v>
      </c>
      <c r="F9482">
        <v>1</v>
      </c>
    </row>
    <row r="9483" spans="1:6">
      <c r="A9483">
        <v>4900</v>
      </c>
      <c r="B9483">
        <v>4</v>
      </c>
      <c r="C9483" t="s">
        <v>63</v>
      </c>
      <c r="D9483" t="s">
        <v>92</v>
      </c>
      <c r="E9483">
        <v>3856</v>
      </c>
      <c r="F9483">
        <v>1</v>
      </c>
    </row>
    <row r="9484" spans="1:6">
      <c r="A9484">
        <v>4900</v>
      </c>
      <c r="B9484">
        <v>4</v>
      </c>
      <c r="C9484" t="s">
        <v>63</v>
      </c>
      <c r="D9484" t="s">
        <v>92</v>
      </c>
      <c r="E9484">
        <v>3522</v>
      </c>
      <c r="F9484">
        <v>1</v>
      </c>
    </row>
    <row r="9485" spans="1:6">
      <c r="A9485">
        <v>4900</v>
      </c>
      <c r="B9485">
        <v>4</v>
      </c>
      <c r="C9485" t="s">
        <v>63</v>
      </c>
      <c r="D9485" t="s">
        <v>92</v>
      </c>
      <c r="E9485">
        <v>4815</v>
      </c>
      <c r="F9485">
        <v>1</v>
      </c>
    </row>
    <row r="9486" spans="1:6">
      <c r="A9486">
        <v>4900</v>
      </c>
      <c r="B9486">
        <v>4</v>
      </c>
      <c r="C9486" t="s">
        <v>63</v>
      </c>
      <c r="D9486" t="s">
        <v>92</v>
      </c>
      <c r="E9486">
        <v>2793</v>
      </c>
      <c r="F9486">
        <v>1</v>
      </c>
    </row>
    <row r="9487" spans="1:6">
      <c r="A9487">
        <v>4900</v>
      </c>
      <c r="B9487">
        <v>4</v>
      </c>
      <c r="C9487" t="s">
        <v>63</v>
      </c>
      <c r="D9487" t="s">
        <v>92</v>
      </c>
      <c r="E9487">
        <v>4214</v>
      </c>
      <c r="F9487">
        <v>1</v>
      </c>
    </row>
    <row r="9488" spans="1:6">
      <c r="A9488">
        <v>4900</v>
      </c>
      <c r="B9488">
        <v>4</v>
      </c>
      <c r="C9488" t="s">
        <v>63</v>
      </c>
      <c r="D9488" t="s">
        <v>92</v>
      </c>
      <c r="E9488">
        <v>5352</v>
      </c>
      <c r="F9488">
        <v>1</v>
      </c>
    </row>
    <row r="9489" spans="1:6">
      <c r="A9489">
        <v>4900</v>
      </c>
      <c r="B9489">
        <v>4</v>
      </c>
      <c r="C9489" t="s">
        <v>63</v>
      </c>
      <c r="D9489" t="s">
        <v>92</v>
      </c>
      <c r="E9489">
        <v>4107</v>
      </c>
      <c r="F9489">
        <v>1</v>
      </c>
    </row>
    <row r="9490" spans="1:6">
      <c r="A9490">
        <v>4900</v>
      </c>
      <c r="B9490">
        <v>4</v>
      </c>
      <c r="C9490" t="s">
        <v>63</v>
      </c>
      <c r="D9490" t="s">
        <v>92</v>
      </c>
      <c r="E9490">
        <v>272</v>
      </c>
      <c r="F9490">
        <v>1</v>
      </c>
    </row>
    <row r="9491" spans="1:6">
      <c r="A9491">
        <v>4900</v>
      </c>
      <c r="B9491">
        <v>4</v>
      </c>
      <c r="C9491" t="s">
        <v>63</v>
      </c>
      <c r="D9491" t="s">
        <v>92</v>
      </c>
      <c r="E9491">
        <v>3282</v>
      </c>
      <c r="F9491">
        <v>1</v>
      </c>
    </row>
    <row r="9492" spans="1:6">
      <c r="A9492">
        <v>4900</v>
      </c>
      <c r="B9492">
        <v>4</v>
      </c>
      <c r="C9492" t="s">
        <v>63</v>
      </c>
      <c r="D9492" t="s">
        <v>92</v>
      </c>
      <c r="E9492">
        <v>4087</v>
      </c>
      <c r="F9492">
        <v>1</v>
      </c>
    </row>
    <row r="9493" spans="1:6">
      <c r="A9493">
        <v>4900</v>
      </c>
      <c r="B9493">
        <v>4</v>
      </c>
      <c r="C9493" t="s">
        <v>63</v>
      </c>
      <c r="D9493" t="s">
        <v>92</v>
      </c>
      <c r="E9493">
        <v>4290</v>
      </c>
      <c r="F9493">
        <v>1</v>
      </c>
    </row>
    <row r="9494" spans="1:6">
      <c r="A9494">
        <v>4900</v>
      </c>
      <c r="B9494">
        <v>4</v>
      </c>
      <c r="C9494" t="s">
        <v>63</v>
      </c>
      <c r="D9494" t="s">
        <v>92</v>
      </c>
      <c r="E9494">
        <v>2613</v>
      </c>
      <c r="F9494">
        <v>1</v>
      </c>
    </row>
    <row r="9495" spans="1:6">
      <c r="A9495">
        <v>4900</v>
      </c>
      <c r="B9495">
        <v>4</v>
      </c>
      <c r="C9495" t="s">
        <v>63</v>
      </c>
      <c r="D9495" t="s">
        <v>92</v>
      </c>
      <c r="E9495">
        <v>3209</v>
      </c>
      <c r="F9495">
        <v>1</v>
      </c>
    </row>
    <row r="9496" spans="1:6">
      <c r="A9496">
        <v>4900</v>
      </c>
      <c r="B9496">
        <v>4</v>
      </c>
      <c r="C9496" t="s">
        <v>63</v>
      </c>
      <c r="D9496" t="s">
        <v>92</v>
      </c>
      <c r="E9496">
        <v>4553</v>
      </c>
      <c r="F9496">
        <v>1</v>
      </c>
    </row>
    <row r="9497" spans="1:6">
      <c r="A9497">
        <v>4900</v>
      </c>
      <c r="B9497">
        <v>4</v>
      </c>
      <c r="C9497" t="s">
        <v>63</v>
      </c>
      <c r="D9497" t="s">
        <v>92</v>
      </c>
      <c r="E9497">
        <v>4489</v>
      </c>
      <c r="F9497">
        <v>1</v>
      </c>
    </row>
    <row r="9498" spans="1:6">
      <c r="A9498">
        <v>4900</v>
      </c>
      <c r="B9498">
        <v>4</v>
      </c>
      <c r="C9498" t="s">
        <v>63</v>
      </c>
      <c r="D9498" t="s">
        <v>92</v>
      </c>
      <c r="E9498">
        <v>3950</v>
      </c>
      <c r="F9498">
        <v>1</v>
      </c>
    </row>
    <row r="9499" spans="1:6">
      <c r="A9499">
        <v>4900</v>
      </c>
      <c r="B9499">
        <v>4</v>
      </c>
      <c r="C9499" t="s">
        <v>63</v>
      </c>
      <c r="D9499" t="s">
        <v>92</v>
      </c>
      <c r="E9499">
        <v>3559</v>
      </c>
      <c r="F9499">
        <v>1</v>
      </c>
    </row>
    <row r="9500" spans="1:6">
      <c r="A9500">
        <v>4900</v>
      </c>
      <c r="B9500">
        <v>4</v>
      </c>
      <c r="C9500" t="s">
        <v>64</v>
      </c>
      <c r="D9500" t="s">
        <v>92</v>
      </c>
      <c r="E9500">
        <v>1254</v>
      </c>
      <c r="F9500">
        <v>6</v>
      </c>
    </row>
    <row r="9501" spans="1:6">
      <c r="A9501">
        <v>4900</v>
      </c>
      <c r="B9501">
        <v>4</v>
      </c>
      <c r="C9501" t="s">
        <v>64</v>
      </c>
      <c r="D9501" t="s">
        <v>92</v>
      </c>
      <c r="E9501">
        <v>2562</v>
      </c>
      <c r="F9501">
        <v>4</v>
      </c>
    </row>
    <row r="9502" spans="1:6">
      <c r="A9502">
        <v>4900</v>
      </c>
      <c r="B9502">
        <v>4</v>
      </c>
      <c r="C9502" t="s">
        <v>64</v>
      </c>
      <c r="D9502" t="s">
        <v>92</v>
      </c>
      <c r="E9502">
        <v>4362</v>
      </c>
      <c r="F9502">
        <v>4</v>
      </c>
    </row>
    <row r="9503" spans="1:6">
      <c r="A9503">
        <v>4900</v>
      </c>
      <c r="B9503">
        <v>4</v>
      </c>
      <c r="C9503" t="s">
        <v>64</v>
      </c>
      <c r="D9503" t="s">
        <v>92</v>
      </c>
      <c r="E9503">
        <v>3304</v>
      </c>
      <c r="F9503">
        <v>3</v>
      </c>
    </row>
    <row r="9504" spans="1:6">
      <c r="A9504">
        <v>4900</v>
      </c>
      <c r="B9504">
        <v>4</v>
      </c>
      <c r="C9504" t="s">
        <v>64</v>
      </c>
      <c r="D9504" t="s">
        <v>92</v>
      </c>
      <c r="E9504">
        <v>6057</v>
      </c>
      <c r="F9504">
        <v>2</v>
      </c>
    </row>
    <row r="9505" spans="1:6">
      <c r="A9505">
        <v>4900</v>
      </c>
      <c r="B9505">
        <v>4</v>
      </c>
      <c r="C9505" t="s">
        <v>64</v>
      </c>
      <c r="D9505" t="s">
        <v>92</v>
      </c>
      <c r="E9505">
        <v>2823</v>
      </c>
      <c r="F9505">
        <v>2</v>
      </c>
    </row>
    <row r="9506" spans="1:6">
      <c r="A9506">
        <v>4900</v>
      </c>
      <c r="B9506">
        <v>4</v>
      </c>
      <c r="C9506" t="s">
        <v>64</v>
      </c>
      <c r="D9506" t="s">
        <v>92</v>
      </c>
      <c r="E9506">
        <v>4150</v>
      </c>
      <c r="F9506">
        <v>2</v>
      </c>
    </row>
    <row r="9507" spans="1:6">
      <c r="A9507">
        <v>4900</v>
      </c>
      <c r="B9507">
        <v>4</v>
      </c>
      <c r="C9507" t="s">
        <v>64</v>
      </c>
      <c r="D9507" t="s">
        <v>92</v>
      </c>
      <c r="E9507">
        <v>4290</v>
      </c>
      <c r="F9507">
        <v>2</v>
      </c>
    </row>
    <row r="9508" spans="1:6">
      <c r="A9508">
        <v>4900</v>
      </c>
      <c r="B9508">
        <v>4</v>
      </c>
      <c r="C9508" t="s">
        <v>64</v>
      </c>
      <c r="D9508" t="s">
        <v>92</v>
      </c>
      <c r="E9508">
        <v>4117</v>
      </c>
      <c r="F9508">
        <v>2</v>
      </c>
    </row>
    <row r="9509" spans="1:6">
      <c r="A9509">
        <v>4900</v>
      </c>
      <c r="B9509">
        <v>4</v>
      </c>
      <c r="C9509" t="s">
        <v>64</v>
      </c>
      <c r="D9509" t="s">
        <v>92</v>
      </c>
      <c r="E9509">
        <v>5192</v>
      </c>
      <c r="F9509">
        <v>2</v>
      </c>
    </row>
    <row r="9510" spans="1:6">
      <c r="A9510">
        <v>4900</v>
      </c>
      <c r="B9510">
        <v>4</v>
      </c>
      <c r="C9510" t="s">
        <v>64</v>
      </c>
      <c r="D9510" t="s">
        <v>92</v>
      </c>
      <c r="E9510">
        <v>5570</v>
      </c>
      <c r="F9510">
        <v>2</v>
      </c>
    </row>
    <row r="9511" spans="1:6">
      <c r="A9511">
        <v>4900</v>
      </c>
      <c r="B9511">
        <v>4</v>
      </c>
      <c r="C9511" t="s">
        <v>64</v>
      </c>
      <c r="D9511" t="s">
        <v>92</v>
      </c>
      <c r="E9511">
        <v>4550</v>
      </c>
      <c r="F9511">
        <v>2</v>
      </c>
    </row>
    <row r="9512" spans="1:6">
      <c r="A9512">
        <v>4900</v>
      </c>
      <c r="B9512">
        <v>4</v>
      </c>
      <c r="C9512" t="s">
        <v>64</v>
      </c>
      <c r="D9512" t="s">
        <v>92</v>
      </c>
      <c r="E9512">
        <v>3950</v>
      </c>
      <c r="F9512">
        <v>2</v>
      </c>
    </row>
    <row r="9513" spans="1:6">
      <c r="A9513">
        <v>4900</v>
      </c>
      <c r="B9513">
        <v>4</v>
      </c>
      <c r="C9513" t="s">
        <v>64</v>
      </c>
      <c r="D9513" t="s">
        <v>92</v>
      </c>
      <c r="E9513">
        <v>1263</v>
      </c>
      <c r="F9513">
        <v>2</v>
      </c>
    </row>
    <row r="9514" spans="1:6">
      <c r="A9514">
        <v>4900</v>
      </c>
      <c r="B9514">
        <v>4</v>
      </c>
      <c r="C9514" t="s">
        <v>64</v>
      </c>
      <c r="D9514" t="s">
        <v>92</v>
      </c>
      <c r="E9514">
        <v>5585</v>
      </c>
      <c r="F9514">
        <v>2</v>
      </c>
    </row>
    <row r="9515" spans="1:6">
      <c r="A9515">
        <v>4900</v>
      </c>
      <c r="B9515">
        <v>4</v>
      </c>
      <c r="C9515" t="s">
        <v>64</v>
      </c>
      <c r="D9515" t="s">
        <v>92</v>
      </c>
      <c r="E9515">
        <v>3069</v>
      </c>
      <c r="F9515">
        <v>2</v>
      </c>
    </row>
    <row r="9516" spans="1:6">
      <c r="A9516">
        <v>4900</v>
      </c>
      <c r="B9516">
        <v>4</v>
      </c>
      <c r="C9516" t="s">
        <v>64</v>
      </c>
      <c r="D9516" t="s">
        <v>92</v>
      </c>
      <c r="E9516">
        <v>5851</v>
      </c>
      <c r="F9516">
        <v>2</v>
      </c>
    </row>
    <row r="9517" spans="1:6">
      <c r="A9517">
        <v>4900</v>
      </c>
      <c r="B9517">
        <v>4</v>
      </c>
      <c r="C9517" t="s">
        <v>64</v>
      </c>
      <c r="D9517" t="s">
        <v>92</v>
      </c>
      <c r="E9517">
        <v>3773</v>
      </c>
      <c r="F9517">
        <v>1</v>
      </c>
    </row>
    <row r="9518" spans="1:6">
      <c r="A9518">
        <v>4900</v>
      </c>
      <c r="B9518">
        <v>4</v>
      </c>
      <c r="C9518" t="s">
        <v>64</v>
      </c>
      <c r="D9518" t="s">
        <v>92</v>
      </c>
      <c r="E9518">
        <v>3790</v>
      </c>
      <c r="F9518">
        <v>1</v>
      </c>
    </row>
    <row r="9519" spans="1:6">
      <c r="A9519">
        <v>4900</v>
      </c>
      <c r="B9519">
        <v>4</v>
      </c>
      <c r="C9519" t="s">
        <v>64</v>
      </c>
      <c r="D9519" t="s">
        <v>92</v>
      </c>
      <c r="E9519">
        <v>3848</v>
      </c>
      <c r="F9519">
        <v>1</v>
      </c>
    </row>
    <row r="9520" spans="1:6">
      <c r="A9520">
        <v>4900</v>
      </c>
      <c r="B9520">
        <v>4</v>
      </c>
      <c r="C9520" t="s">
        <v>64</v>
      </c>
      <c r="D9520" t="s">
        <v>92</v>
      </c>
      <c r="E9520">
        <v>4536</v>
      </c>
      <c r="F9520">
        <v>1</v>
      </c>
    </row>
    <row r="9521" spans="1:6">
      <c r="A9521">
        <v>4900</v>
      </c>
      <c r="B9521">
        <v>4</v>
      </c>
      <c r="C9521" t="s">
        <v>64</v>
      </c>
      <c r="D9521" t="s">
        <v>92</v>
      </c>
      <c r="E9521">
        <v>2417</v>
      </c>
      <c r="F9521">
        <v>1</v>
      </c>
    </row>
    <row r="9522" spans="1:6">
      <c r="A9522">
        <v>4900</v>
      </c>
      <c r="B9522">
        <v>4</v>
      </c>
      <c r="C9522" t="s">
        <v>64</v>
      </c>
      <c r="D9522" t="s">
        <v>92</v>
      </c>
      <c r="E9522">
        <v>5359</v>
      </c>
      <c r="F9522">
        <v>1</v>
      </c>
    </row>
    <row r="9523" spans="1:6">
      <c r="A9523">
        <v>4900</v>
      </c>
      <c r="B9523">
        <v>4</v>
      </c>
      <c r="C9523" t="s">
        <v>64</v>
      </c>
      <c r="D9523" t="s">
        <v>92</v>
      </c>
      <c r="E9523">
        <v>286</v>
      </c>
      <c r="F9523">
        <v>1</v>
      </c>
    </row>
    <row r="9524" spans="1:6">
      <c r="A9524">
        <v>4900</v>
      </c>
      <c r="B9524">
        <v>4</v>
      </c>
      <c r="C9524" t="s">
        <v>64</v>
      </c>
      <c r="D9524" t="s">
        <v>92</v>
      </c>
      <c r="E9524">
        <v>4434</v>
      </c>
      <c r="F9524">
        <v>1</v>
      </c>
    </row>
    <row r="9525" spans="1:6">
      <c r="A9525">
        <v>4900</v>
      </c>
      <c r="B9525">
        <v>4</v>
      </c>
      <c r="C9525" t="s">
        <v>64</v>
      </c>
      <c r="D9525" t="s">
        <v>92</v>
      </c>
      <c r="E9525">
        <v>2584</v>
      </c>
      <c r="F9525">
        <v>1</v>
      </c>
    </row>
    <row r="9526" spans="1:6">
      <c r="A9526">
        <v>4900</v>
      </c>
      <c r="B9526">
        <v>4</v>
      </c>
      <c r="C9526" t="s">
        <v>64</v>
      </c>
      <c r="D9526" t="s">
        <v>92</v>
      </c>
      <c r="E9526">
        <v>5785</v>
      </c>
      <c r="F9526">
        <v>1</v>
      </c>
    </row>
    <row r="9527" spans="1:6">
      <c r="A9527">
        <v>4900</v>
      </c>
      <c r="B9527">
        <v>4</v>
      </c>
      <c r="C9527" t="s">
        <v>64</v>
      </c>
      <c r="D9527" t="s">
        <v>92</v>
      </c>
      <c r="E9527">
        <v>324</v>
      </c>
      <c r="F9527">
        <v>1</v>
      </c>
    </row>
    <row r="9528" spans="1:6">
      <c r="A9528">
        <v>4900</v>
      </c>
      <c r="B9528">
        <v>4</v>
      </c>
      <c r="C9528" t="s">
        <v>64</v>
      </c>
      <c r="D9528" t="s">
        <v>92</v>
      </c>
      <c r="E9528">
        <v>4288</v>
      </c>
      <c r="F9528">
        <v>1</v>
      </c>
    </row>
    <row r="9529" spans="1:6">
      <c r="A9529">
        <v>4900</v>
      </c>
      <c r="B9529">
        <v>4</v>
      </c>
      <c r="C9529" t="s">
        <v>64</v>
      </c>
      <c r="D9529" t="s">
        <v>92</v>
      </c>
      <c r="E9529">
        <v>4693</v>
      </c>
      <c r="F9529">
        <v>1</v>
      </c>
    </row>
    <row r="9530" spans="1:6">
      <c r="A9530">
        <v>4900</v>
      </c>
      <c r="B9530">
        <v>4</v>
      </c>
      <c r="C9530" t="s">
        <v>64</v>
      </c>
      <c r="D9530" t="s">
        <v>92</v>
      </c>
      <c r="E9530">
        <v>4788</v>
      </c>
      <c r="F9530">
        <v>1</v>
      </c>
    </row>
    <row r="9531" spans="1:6">
      <c r="A9531">
        <v>4900</v>
      </c>
      <c r="B9531">
        <v>4</v>
      </c>
      <c r="C9531" t="s">
        <v>64</v>
      </c>
      <c r="D9531" t="s">
        <v>92</v>
      </c>
      <c r="E9531">
        <v>4275</v>
      </c>
      <c r="F9531">
        <v>1</v>
      </c>
    </row>
    <row r="9532" spans="1:6">
      <c r="A9532">
        <v>4900</v>
      </c>
      <c r="B9532">
        <v>4</v>
      </c>
      <c r="C9532" t="s">
        <v>64</v>
      </c>
      <c r="D9532" t="s">
        <v>92</v>
      </c>
      <c r="E9532">
        <v>5777</v>
      </c>
      <c r="F9532">
        <v>1</v>
      </c>
    </row>
    <row r="9533" spans="1:6">
      <c r="A9533">
        <v>4900</v>
      </c>
      <c r="B9533">
        <v>4</v>
      </c>
      <c r="C9533" t="s">
        <v>64</v>
      </c>
      <c r="D9533" t="s">
        <v>92</v>
      </c>
      <c r="E9533">
        <v>2611</v>
      </c>
      <c r="F9533">
        <v>1</v>
      </c>
    </row>
    <row r="9534" spans="1:6">
      <c r="A9534">
        <v>4900</v>
      </c>
      <c r="B9534">
        <v>4</v>
      </c>
      <c r="C9534" t="s">
        <v>64</v>
      </c>
      <c r="D9534" t="s">
        <v>92</v>
      </c>
      <c r="E9534">
        <v>988</v>
      </c>
      <c r="F9534">
        <v>1</v>
      </c>
    </row>
    <row r="9535" spans="1:6">
      <c r="A9535">
        <v>4900</v>
      </c>
      <c r="B9535">
        <v>4</v>
      </c>
      <c r="C9535" t="s">
        <v>64</v>
      </c>
      <c r="D9535" t="s">
        <v>92</v>
      </c>
      <c r="E9535">
        <v>2429</v>
      </c>
      <c r="F9535">
        <v>1</v>
      </c>
    </row>
    <row r="9536" spans="1:6">
      <c r="A9536">
        <v>4900</v>
      </c>
      <c r="B9536">
        <v>4</v>
      </c>
      <c r="C9536" t="s">
        <v>64</v>
      </c>
      <c r="D9536" t="s">
        <v>92</v>
      </c>
      <c r="E9536">
        <v>5603</v>
      </c>
      <c r="F9536">
        <v>1</v>
      </c>
    </row>
    <row r="9537" spans="1:6">
      <c r="A9537">
        <v>4900</v>
      </c>
      <c r="B9537">
        <v>4</v>
      </c>
      <c r="C9537" t="s">
        <v>64</v>
      </c>
      <c r="D9537" t="s">
        <v>92</v>
      </c>
      <c r="E9537">
        <v>2663</v>
      </c>
      <c r="F9537">
        <v>1</v>
      </c>
    </row>
    <row r="9538" spans="1:6">
      <c r="A9538">
        <v>4900</v>
      </c>
      <c r="B9538">
        <v>4</v>
      </c>
      <c r="C9538" t="s">
        <v>64</v>
      </c>
      <c r="D9538" t="s">
        <v>92</v>
      </c>
      <c r="E9538">
        <v>2027</v>
      </c>
      <c r="F9538">
        <v>1</v>
      </c>
    </row>
    <row r="9539" spans="1:6">
      <c r="A9539">
        <v>4900</v>
      </c>
      <c r="B9539">
        <v>4</v>
      </c>
      <c r="C9539" t="s">
        <v>64</v>
      </c>
      <c r="D9539" t="s">
        <v>92</v>
      </c>
      <c r="E9539">
        <v>4318</v>
      </c>
      <c r="F9539">
        <v>1</v>
      </c>
    </row>
    <row r="9540" spans="1:6">
      <c r="A9540">
        <v>4900</v>
      </c>
      <c r="B9540">
        <v>4</v>
      </c>
      <c r="C9540" t="s">
        <v>64</v>
      </c>
      <c r="D9540" t="s">
        <v>92</v>
      </c>
      <c r="E9540">
        <v>83</v>
      </c>
      <c r="F9540">
        <v>1</v>
      </c>
    </row>
    <row r="9541" spans="1:6">
      <c r="A9541">
        <v>4900</v>
      </c>
      <c r="B9541">
        <v>4</v>
      </c>
      <c r="C9541" t="s">
        <v>64</v>
      </c>
      <c r="D9541" t="s">
        <v>92</v>
      </c>
      <c r="E9541">
        <v>4780</v>
      </c>
      <c r="F9541">
        <v>1</v>
      </c>
    </row>
    <row r="9542" spans="1:6">
      <c r="A9542">
        <v>4900</v>
      </c>
      <c r="B9542">
        <v>4</v>
      </c>
      <c r="C9542" t="s">
        <v>64</v>
      </c>
      <c r="D9542" t="s">
        <v>92</v>
      </c>
      <c r="E9542">
        <v>1187</v>
      </c>
      <c r="F9542">
        <v>1</v>
      </c>
    </row>
    <row r="9543" spans="1:6">
      <c r="A9543">
        <v>4900</v>
      </c>
      <c r="B9543">
        <v>4</v>
      </c>
      <c r="C9543" t="s">
        <v>64</v>
      </c>
      <c r="D9543" t="s">
        <v>92</v>
      </c>
      <c r="E9543">
        <v>3414</v>
      </c>
      <c r="F9543">
        <v>1</v>
      </c>
    </row>
    <row r="9544" spans="1:6">
      <c r="A9544">
        <v>4900</v>
      </c>
      <c r="B9544">
        <v>4</v>
      </c>
      <c r="C9544" t="s">
        <v>64</v>
      </c>
      <c r="D9544" t="s">
        <v>92</v>
      </c>
      <c r="E9544">
        <v>4341</v>
      </c>
      <c r="F9544">
        <v>1</v>
      </c>
    </row>
    <row r="9545" spans="1:6">
      <c r="A9545">
        <v>4900</v>
      </c>
      <c r="B9545">
        <v>4</v>
      </c>
      <c r="C9545" t="s">
        <v>64</v>
      </c>
      <c r="D9545" t="s">
        <v>92</v>
      </c>
      <c r="E9545">
        <v>152</v>
      </c>
      <c r="F9545">
        <v>1</v>
      </c>
    </row>
    <row r="9546" spans="1:6">
      <c r="A9546">
        <v>4900</v>
      </c>
      <c r="B9546">
        <v>4</v>
      </c>
      <c r="C9546" t="s">
        <v>64</v>
      </c>
      <c r="D9546" t="s">
        <v>92</v>
      </c>
      <c r="E9546">
        <v>4774</v>
      </c>
      <c r="F9546">
        <v>1</v>
      </c>
    </row>
    <row r="9547" spans="1:6">
      <c r="A9547">
        <v>4900</v>
      </c>
      <c r="B9547">
        <v>4</v>
      </c>
      <c r="C9547" t="s">
        <v>64</v>
      </c>
      <c r="D9547" t="s">
        <v>92</v>
      </c>
      <c r="E9547">
        <v>2693</v>
      </c>
      <c r="F9547">
        <v>1</v>
      </c>
    </row>
    <row r="9548" spans="1:6">
      <c r="A9548">
        <v>4900</v>
      </c>
      <c r="B9548">
        <v>4</v>
      </c>
      <c r="C9548" t="s">
        <v>64</v>
      </c>
      <c r="D9548" t="s">
        <v>92</v>
      </c>
      <c r="E9548">
        <v>1362</v>
      </c>
      <c r="F9548">
        <v>1</v>
      </c>
    </row>
    <row r="9549" spans="1:6">
      <c r="A9549">
        <v>4900</v>
      </c>
      <c r="B9549">
        <v>4</v>
      </c>
      <c r="C9549" t="s">
        <v>64</v>
      </c>
      <c r="D9549" t="s">
        <v>92</v>
      </c>
      <c r="E9549">
        <v>5228</v>
      </c>
      <c r="F9549">
        <v>1</v>
      </c>
    </row>
    <row r="9550" spans="1:6">
      <c r="A9550">
        <v>4900</v>
      </c>
      <c r="B9550">
        <v>5</v>
      </c>
      <c r="C9550" t="s">
        <v>64</v>
      </c>
      <c r="D9550" t="s">
        <v>92</v>
      </c>
      <c r="E9550">
        <v>5805</v>
      </c>
      <c r="F9550">
        <v>4</v>
      </c>
    </row>
    <row r="9551" spans="1:6">
      <c r="A9551">
        <v>4900</v>
      </c>
      <c r="B9551">
        <v>5</v>
      </c>
      <c r="C9551" t="s">
        <v>64</v>
      </c>
      <c r="D9551" t="s">
        <v>92</v>
      </c>
      <c r="E9551">
        <v>203</v>
      </c>
      <c r="F9551">
        <v>4</v>
      </c>
    </row>
    <row r="9552" spans="1:6">
      <c r="A9552">
        <v>4900</v>
      </c>
      <c r="B9552">
        <v>5</v>
      </c>
      <c r="C9552" t="s">
        <v>64</v>
      </c>
      <c r="D9552" t="s">
        <v>92</v>
      </c>
      <c r="E9552">
        <v>5841</v>
      </c>
      <c r="F9552">
        <v>4</v>
      </c>
    </row>
    <row r="9553" spans="1:6">
      <c r="A9553">
        <v>4900</v>
      </c>
      <c r="B9553">
        <v>5</v>
      </c>
      <c r="C9553" t="s">
        <v>64</v>
      </c>
      <c r="D9553" t="s">
        <v>92</v>
      </c>
      <c r="E9553">
        <v>3548</v>
      </c>
      <c r="F9553">
        <v>3</v>
      </c>
    </row>
    <row r="9554" spans="1:6">
      <c r="A9554">
        <v>4900</v>
      </c>
      <c r="B9554">
        <v>5</v>
      </c>
      <c r="C9554" t="s">
        <v>64</v>
      </c>
      <c r="D9554" t="s">
        <v>92</v>
      </c>
      <c r="E9554">
        <v>2125</v>
      </c>
      <c r="F9554">
        <v>3</v>
      </c>
    </row>
    <row r="9555" spans="1:6">
      <c r="A9555">
        <v>4900</v>
      </c>
      <c r="B9555">
        <v>5</v>
      </c>
      <c r="C9555" t="s">
        <v>64</v>
      </c>
      <c r="D9555" t="s">
        <v>92</v>
      </c>
      <c r="E9555">
        <v>2431</v>
      </c>
      <c r="F9555">
        <v>3</v>
      </c>
    </row>
    <row r="9556" spans="1:6">
      <c r="A9556">
        <v>4900</v>
      </c>
      <c r="B9556">
        <v>5</v>
      </c>
      <c r="C9556" t="s">
        <v>64</v>
      </c>
      <c r="D9556" t="s">
        <v>92</v>
      </c>
      <c r="E9556">
        <v>2597</v>
      </c>
      <c r="F9556">
        <v>3</v>
      </c>
    </row>
    <row r="9557" spans="1:6">
      <c r="A9557">
        <v>4900</v>
      </c>
      <c r="B9557">
        <v>5</v>
      </c>
      <c r="C9557" t="s">
        <v>64</v>
      </c>
      <c r="D9557" t="s">
        <v>92</v>
      </c>
      <c r="E9557">
        <v>1021</v>
      </c>
      <c r="F9557">
        <v>2</v>
      </c>
    </row>
    <row r="9558" spans="1:6">
      <c r="A9558">
        <v>4900</v>
      </c>
      <c r="B9558">
        <v>5</v>
      </c>
      <c r="C9558" t="s">
        <v>64</v>
      </c>
      <c r="D9558" t="s">
        <v>92</v>
      </c>
      <c r="E9558">
        <v>1218</v>
      </c>
      <c r="F9558">
        <v>2</v>
      </c>
    </row>
    <row r="9559" spans="1:6">
      <c r="A9559">
        <v>4900</v>
      </c>
      <c r="B9559">
        <v>5</v>
      </c>
      <c r="C9559" t="s">
        <v>64</v>
      </c>
      <c r="D9559" t="s">
        <v>92</v>
      </c>
      <c r="E9559">
        <v>2948</v>
      </c>
      <c r="F9559">
        <v>2</v>
      </c>
    </row>
    <row r="9560" spans="1:6">
      <c r="A9560">
        <v>4900</v>
      </c>
      <c r="B9560">
        <v>5</v>
      </c>
      <c r="C9560" t="s">
        <v>64</v>
      </c>
      <c r="D9560" t="s">
        <v>92</v>
      </c>
      <c r="E9560">
        <v>277</v>
      </c>
      <c r="F9560">
        <v>2</v>
      </c>
    </row>
    <row r="9561" spans="1:6">
      <c r="A9561">
        <v>4900</v>
      </c>
      <c r="B9561">
        <v>5</v>
      </c>
      <c r="C9561" t="s">
        <v>64</v>
      </c>
      <c r="D9561" t="s">
        <v>92</v>
      </c>
      <c r="E9561">
        <v>280</v>
      </c>
      <c r="F9561">
        <v>2</v>
      </c>
    </row>
    <row r="9562" spans="1:6">
      <c r="A9562">
        <v>4900</v>
      </c>
      <c r="B9562">
        <v>5</v>
      </c>
      <c r="C9562" t="s">
        <v>64</v>
      </c>
      <c r="D9562" t="s">
        <v>92</v>
      </c>
      <c r="E9562">
        <v>4638</v>
      </c>
      <c r="F9562">
        <v>2</v>
      </c>
    </row>
    <row r="9563" spans="1:6">
      <c r="A9563">
        <v>4900</v>
      </c>
      <c r="B9563">
        <v>5</v>
      </c>
      <c r="C9563" t="s">
        <v>64</v>
      </c>
      <c r="D9563" t="s">
        <v>92</v>
      </c>
      <c r="E9563">
        <v>3858</v>
      </c>
      <c r="F9563">
        <v>2</v>
      </c>
    </row>
    <row r="9564" spans="1:6">
      <c r="A9564">
        <v>4900</v>
      </c>
      <c r="B9564">
        <v>5</v>
      </c>
      <c r="C9564" t="s">
        <v>64</v>
      </c>
      <c r="D9564" t="s">
        <v>92</v>
      </c>
      <c r="E9564">
        <v>2693</v>
      </c>
      <c r="F9564">
        <v>2</v>
      </c>
    </row>
    <row r="9565" spans="1:6">
      <c r="A9565">
        <v>4900</v>
      </c>
      <c r="B9565">
        <v>5</v>
      </c>
      <c r="C9565" t="s">
        <v>64</v>
      </c>
      <c r="D9565" t="s">
        <v>92</v>
      </c>
      <c r="E9565">
        <v>3375</v>
      </c>
      <c r="F9565">
        <v>1</v>
      </c>
    </row>
    <row r="9566" spans="1:6">
      <c r="A9566">
        <v>4900</v>
      </c>
      <c r="B9566">
        <v>5</v>
      </c>
      <c r="C9566" t="s">
        <v>64</v>
      </c>
      <c r="D9566" t="s">
        <v>92</v>
      </c>
      <c r="E9566">
        <v>2741</v>
      </c>
      <c r="F9566">
        <v>1</v>
      </c>
    </row>
    <row r="9567" spans="1:6">
      <c r="A9567">
        <v>4900</v>
      </c>
      <c r="B9567">
        <v>5</v>
      </c>
      <c r="C9567" t="s">
        <v>64</v>
      </c>
      <c r="D9567" t="s">
        <v>92</v>
      </c>
      <c r="E9567">
        <v>5570</v>
      </c>
      <c r="F9567">
        <v>1</v>
      </c>
    </row>
    <row r="9568" spans="1:6">
      <c r="A9568">
        <v>4900</v>
      </c>
      <c r="B9568">
        <v>5</v>
      </c>
      <c r="C9568" t="s">
        <v>64</v>
      </c>
      <c r="D9568" t="s">
        <v>92</v>
      </c>
      <c r="E9568">
        <v>357</v>
      </c>
      <c r="F9568">
        <v>1</v>
      </c>
    </row>
    <row r="9569" spans="1:6">
      <c r="A9569">
        <v>4900</v>
      </c>
      <c r="B9569">
        <v>5</v>
      </c>
      <c r="C9569" t="s">
        <v>64</v>
      </c>
      <c r="D9569" t="s">
        <v>92</v>
      </c>
      <c r="E9569">
        <v>4288</v>
      </c>
      <c r="F9569">
        <v>1</v>
      </c>
    </row>
    <row r="9570" spans="1:6">
      <c r="A9570">
        <v>4900</v>
      </c>
      <c r="B9570">
        <v>5</v>
      </c>
      <c r="C9570" t="s">
        <v>64</v>
      </c>
      <c r="D9570" t="s">
        <v>92</v>
      </c>
      <c r="E9570">
        <v>2012</v>
      </c>
      <c r="F9570">
        <v>1</v>
      </c>
    </row>
    <row r="9571" spans="1:6">
      <c r="A9571">
        <v>4900</v>
      </c>
      <c r="B9571">
        <v>5</v>
      </c>
      <c r="C9571" t="s">
        <v>64</v>
      </c>
      <c r="D9571" t="s">
        <v>92</v>
      </c>
      <c r="E9571">
        <v>5000</v>
      </c>
      <c r="F9571">
        <v>1</v>
      </c>
    </row>
    <row r="9572" spans="1:6">
      <c r="A9572">
        <v>4900</v>
      </c>
      <c r="B9572">
        <v>5</v>
      </c>
      <c r="C9572" t="s">
        <v>64</v>
      </c>
      <c r="D9572" t="s">
        <v>92</v>
      </c>
      <c r="E9572">
        <v>1100</v>
      </c>
      <c r="F9572">
        <v>1</v>
      </c>
    </row>
    <row r="9573" spans="1:6">
      <c r="A9573">
        <v>4900</v>
      </c>
      <c r="B9573">
        <v>5</v>
      </c>
      <c r="C9573" t="s">
        <v>64</v>
      </c>
      <c r="D9573" t="s">
        <v>92</v>
      </c>
      <c r="E9573">
        <v>2960</v>
      </c>
      <c r="F9573">
        <v>1</v>
      </c>
    </row>
    <row r="9574" spans="1:6">
      <c r="A9574">
        <v>4900</v>
      </c>
      <c r="B9574">
        <v>5</v>
      </c>
      <c r="C9574" t="s">
        <v>64</v>
      </c>
      <c r="D9574" t="s">
        <v>92</v>
      </c>
      <c r="E9574">
        <v>5046</v>
      </c>
      <c r="F9574">
        <v>1</v>
      </c>
    </row>
    <row r="9575" spans="1:6">
      <c r="A9575">
        <v>4900</v>
      </c>
      <c r="B9575">
        <v>5</v>
      </c>
      <c r="C9575" t="s">
        <v>64</v>
      </c>
      <c r="D9575" t="s">
        <v>92</v>
      </c>
      <c r="E9575">
        <v>4001</v>
      </c>
      <c r="F9575">
        <v>1</v>
      </c>
    </row>
    <row r="9576" spans="1:6">
      <c r="A9576">
        <v>4900</v>
      </c>
      <c r="B9576">
        <v>5</v>
      </c>
      <c r="C9576" t="s">
        <v>64</v>
      </c>
      <c r="D9576" t="s">
        <v>92</v>
      </c>
      <c r="E9576">
        <v>168</v>
      </c>
      <c r="F9576">
        <v>1</v>
      </c>
    </row>
    <row r="9577" spans="1:6">
      <c r="A9577">
        <v>4900</v>
      </c>
      <c r="B9577">
        <v>5</v>
      </c>
      <c r="C9577" t="s">
        <v>64</v>
      </c>
      <c r="D9577" t="s">
        <v>92</v>
      </c>
      <c r="E9577">
        <v>2692</v>
      </c>
      <c r="F9577">
        <v>1</v>
      </c>
    </row>
    <row r="9578" spans="1:6">
      <c r="A9578">
        <v>4900</v>
      </c>
      <c r="B9578">
        <v>5</v>
      </c>
      <c r="C9578" t="s">
        <v>64</v>
      </c>
      <c r="D9578" t="s">
        <v>92</v>
      </c>
      <c r="E9578">
        <v>5903</v>
      </c>
      <c r="F9578">
        <v>1</v>
      </c>
    </row>
    <row r="9579" spans="1:6">
      <c r="A9579">
        <v>4900</v>
      </c>
      <c r="B9579">
        <v>5</v>
      </c>
      <c r="C9579" t="s">
        <v>64</v>
      </c>
      <c r="D9579" t="s">
        <v>92</v>
      </c>
      <c r="E9579">
        <v>3695</v>
      </c>
      <c r="F9579">
        <v>1</v>
      </c>
    </row>
    <row r="9580" spans="1:6">
      <c r="A9580">
        <v>4900</v>
      </c>
      <c r="B9580">
        <v>5</v>
      </c>
      <c r="C9580" t="s">
        <v>64</v>
      </c>
      <c r="D9580" t="s">
        <v>92</v>
      </c>
      <c r="E9580">
        <v>2350</v>
      </c>
      <c r="F9580">
        <v>1</v>
      </c>
    </row>
    <row r="9581" spans="1:6">
      <c r="A9581">
        <v>4900</v>
      </c>
      <c r="B9581">
        <v>5</v>
      </c>
      <c r="C9581" t="s">
        <v>64</v>
      </c>
      <c r="D9581" t="s">
        <v>92</v>
      </c>
      <c r="E9581">
        <v>1325</v>
      </c>
      <c r="F9581">
        <v>1</v>
      </c>
    </row>
    <row r="9582" spans="1:6">
      <c r="A9582">
        <v>4900</v>
      </c>
      <c r="B9582">
        <v>5</v>
      </c>
      <c r="C9582" t="s">
        <v>64</v>
      </c>
      <c r="D9582" t="s">
        <v>92</v>
      </c>
      <c r="E9582">
        <v>3931</v>
      </c>
      <c r="F9582">
        <v>1</v>
      </c>
    </row>
    <row r="9583" spans="1:6">
      <c r="A9583">
        <v>4900</v>
      </c>
      <c r="B9583">
        <v>5</v>
      </c>
      <c r="C9583" t="s">
        <v>64</v>
      </c>
      <c r="D9583" t="s">
        <v>92</v>
      </c>
      <c r="E9583">
        <v>3895</v>
      </c>
      <c r="F9583">
        <v>1</v>
      </c>
    </row>
    <row r="9584" spans="1:6">
      <c r="A9584">
        <v>4900</v>
      </c>
      <c r="B9584">
        <v>5</v>
      </c>
      <c r="C9584" t="s">
        <v>64</v>
      </c>
      <c r="D9584" t="s">
        <v>92</v>
      </c>
      <c r="E9584">
        <v>2133</v>
      </c>
      <c r="F9584">
        <v>1</v>
      </c>
    </row>
    <row r="9585" spans="1:6">
      <c r="A9585">
        <v>4900</v>
      </c>
      <c r="B9585">
        <v>5</v>
      </c>
      <c r="C9585" t="s">
        <v>64</v>
      </c>
      <c r="D9585" t="s">
        <v>92</v>
      </c>
      <c r="E9585">
        <v>3535</v>
      </c>
      <c r="F9585">
        <v>1</v>
      </c>
    </row>
    <row r="9586" spans="1:6">
      <c r="A9586">
        <v>4900</v>
      </c>
      <c r="B9586">
        <v>5</v>
      </c>
      <c r="C9586" t="s">
        <v>64</v>
      </c>
      <c r="D9586" t="s">
        <v>92</v>
      </c>
      <c r="E9586">
        <v>4995</v>
      </c>
      <c r="F9586">
        <v>1</v>
      </c>
    </row>
    <row r="9587" spans="1:6">
      <c r="A9587">
        <v>4900</v>
      </c>
      <c r="B9587">
        <v>5</v>
      </c>
      <c r="C9587" t="s">
        <v>64</v>
      </c>
      <c r="D9587" t="s">
        <v>92</v>
      </c>
      <c r="E9587">
        <v>5492</v>
      </c>
      <c r="F9587">
        <v>1</v>
      </c>
    </row>
    <row r="9588" spans="1:6">
      <c r="A9588">
        <v>4900</v>
      </c>
      <c r="B9588">
        <v>5</v>
      </c>
      <c r="C9588" t="s">
        <v>64</v>
      </c>
      <c r="D9588" t="s">
        <v>92</v>
      </c>
      <c r="E9588">
        <v>1045</v>
      </c>
      <c r="F9588">
        <v>1</v>
      </c>
    </row>
    <row r="9589" spans="1:6">
      <c r="A9589">
        <v>4900</v>
      </c>
      <c r="B9589">
        <v>5</v>
      </c>
      <c r="C9589" t="s">
        <v>64</v>
      </c>
      <c r="D9589" t="s">
        <v>92</v>
      </c>
      <c r="E9589">
        <v>19</v>
      </c>
      <c r="F9589">
        <v>1</v>
      </c>
    </row>
    <row r="9590" spans="1:6">
      <c r="A9590">
        <v>4900</v>
      </c>
      <c r="B9590">
        <v>5</v>
      </c>
      <c r="C9590" t="s">
        <v>64</v>
      </c>
      <c r="D9590" t="s">
        <v>92</v>
      </c>
      <c r="E9590">
        <v>1229</v>
      </c>
      <c r="F9590">
        <v>1</v>
      </c>
    </row>
    <row r="9591" spans="1:6">
      <c r="A9591">
        <v>4900</v>
      </c>
      <c r="B9591">
        <v>5</v>
      </c>
      <c r="C9591" t="s">
        <v>64</v>
      </c>
      <c r="D9591" t="s">
        <v>92</v>
      </c>
      <c r="E9591">
        <v>3848</v>
      </c>
      <c r="F9591">
        <v>1</v>
      </c>
    </row>
    <row r="9592" spans="1:6">
      <c r="A9592">
        <v>4900</v>
      </c>
      <c r="B9592">
        <v>5</v>
      </c>
      <c r="C9592" t="s">
        <v>64</v>
      </c>
      <c r="D9592" t="s">
        <v>92</v>
      </c>
      <c r="E9592">
        <v>2581</v>
      </c>
      <c r="F9592">
        <v>1</v>
      </c>
    </row>
    <row r="9593" spans="1:6">
      <c r="A9593">
        <v>4900</v>
      </c>
      <c r="B9593">
        <v>5</v>
      </c>
      <c r="C9593" t="s">
        <v>64</v>
      </c>
      <c r="D9593" t="s">
        <v>92</v>
      </c>
      <c r="E9593">
        <v>5362</v>
      </c>
      <c r="F9593">
        <v>1</v>
      </c>
    </row>
    <row r="9594" spans="1:6">
      <c r="A9594">
        <v>4900</v>
      </c>
      <c r="B9594">
        <v>5</v>
      </c>
      <c r="C9594" t="s">
        <v>64</v>
      </c>
      <c r="D9594" t="s">
        <v>92</v>
      </c>
      <c r="E9594">
        <v>2272</v>
      </c>
      <c r="F9594">
        <v>1</v>
      </c>
    </row>
    <row r="9595" spans="1:6">
      <c r="A9595">
        <v>4900</v>
      </c>
      <c r="B9595">
        <v>5</v>
      </c>
      <c r="C9595" t="s">
        <v>64</v>
      </c>
      <c r="D9595" t="s">
        <v>92</v>
      </c>
      <c r="E9595">
        <v>3773</v>
      </c>
      <c r="F9595">
        <v>1</v>
      </c>
    </row>
    <row r="9596" spans="1:6">
      <c r="A9596">
        <v>4900</v>
      </c>
      <c r="B9596">
        <v>5</v>
      </c>
      <c r="C9596" t="s">
        <v>64</v>
      </c>
      <c r="D9596" t="s">
        <v>92</v>
      </c>
      <c r="E9596">
        <v>3655</v>
      </c>
      <c r="F9596">
        <v>1</v>
      </c>
    </row>
    <row r="9597" spans="1:6">
      <c r="A9597">
        <v>4900</v>
      </c>
      <c r="B9597">
        <v>5</v>
      </c>
      <c r="C9597" t="s">
        <v>64</v>
      </c>
      <c r="D9597" t="s">
        <v>92</v>
      </c>
      <c r="E9597">
        <v>3027</v>
      </c>
      <c r="F9597">
        <v>1</v>
      </c>
    </row>
    <row r="9598" spans="1:6">
      <c r="A9598">
        <v>4900</v>
      </c>
      <c r="B9598">
        <v>5</v>
      </c>
      <c r="C9598" t="s">
        <v>64</v>
      </c>
      <c r="D9598" t="s">
        <v>92</v>
      </c>
      <c r="E9598">
        <v>3041</v>
      </c>
      <c r="F9598">
        <v>1</v>
      </c>
    </row>
    <row r="9599" spans="1:6">
      <c r="A9599">
        <v>4900</v>
      </c>
      <c r="B9599">
        <v>5</v>
      </c>
      <c r="C9599" t="s">
        <v>64</v>
      </c>
      <c r="D9599" t="s">
        <v>92</v>
      </c>
      <c r="E9599">
        <v>5935</v>
      </c>
      <c r="F9599">
        <v>1</v>
      </c>
    </row>
    <row r="9600" spans="1:6">
      <c r="A9600">
        <v>4900</v>
      </c>
      <c r="B9600">
        <v>5</v>
      </c>
      <c r="C9600" t="s">
        <v>64</v>
      </c>
      <c r="D9600" t="s">
        <v>92</v>
      </c>
      <c r="E9600">
        <v>6057</v>
      </c>
      <c r="F9600">
        <v>1</v>
      </c>
    </row>
    <row r="9601" spans="1:6">
      <c r="A9601">
        <v>4900</v>
      </c>
      <c r="B9601">
        <v>5</v>
      </c>
      <c r="C9601" t="s">
        <v>64</v>
      </c>
      <c r="D9601" t="s">
        <v>92</v>
      </c>
      <c r="E9601">
        <v>2976</v>
      </c>
      <c r="F9601">
        <v>1</v>
      </c>
    </row>
    <row r="9602" spans="1:6">
      <c r="A9602">
        <v>4900</v>
      </c>
      <c r="B9602">
        <v>5</v>
      </c>
      <c r="C9602" t="s">
        <v>64</v>
      </c>
      <c r="D9602" t="s">
        <v>92</v>
      </c>
      <c r="E9602">
        <v>2353</v>
      </c>
      <c r="F9602">
        <v>1</v>
      </c>
    </row>
    <row r="9603" spans="1:6">
      <c r="A9603">
        <v>4900</v>
      </c>
      <c r="B9603">
        <v>5</v>
      </c>
      <c r="C9603" t="s">
        <v>64</v>
      </c>
      <c r="D9603" t="s">
        <v>92</v>
      </c>
      <c r="E9603">
        <v>3601</v>
      </c>
      <c r="F9603">
        <v>1</v>
      </c>
    </row>
    <row r="9604" spans="1:6">
      <c r="A9604">
        <v>4900</v>
      </c>
      <c r="B9604">
        <v>5</v>
      </c>
      <c r="C9604" t="s">
        <v>64</v>
      </c>
      <c r="D9604" t="s">
        <v>92</v>
      </c>
      <c r="E9604">
        <v>102</v>
      </c>
      <c r="F9604">
        <v>1</v>
      </c>
    </row>
    <row r="9605" spans="1:6">
      <c r="A9605">
        <v>4900</v>
      </c>
      <c r="B9605">
        <v>5</v>
      </c>
      <c r="C9605" t="s">
        <v>64</v>
      </c>
      <c r="D9605" t="s">
        <v>92</v>
      </c>
      <c r="E9605">
        <v>2339</v>
      </c>
      <c r="F9605">
        <v>1</v>
      </c>
    </row>
    <row r="9606" spans="1:6">
      <c r="A9606">
        <v>4900</v>
      </c>
      <c r="B9606">
        <v>5</v>
      </c>
      <c r="C9606" t="s">
        <v>64</v>
      </c>
      <c r="D9606" t="s">
        <v>92</v>
      </c>
      <c r="E9606">
        <v>4811</v>
      </c>
      <c r="F9606">
        <v>1</v>
      </c>
    </row>
    <row r="9607" spans="1:6">
      <c r="A9607">
        <v>4900</v>
      </c>
      <c r="B9607">
        <v>5</v>
      </c>
      <c r="C9607" t="s">
        <v>64</v>
      </c>
      <c r="D9607" t="s">
        <v>92</v>
      </c>
      <c r="E9607">
        <v>5281</v>
      </c>
      <c r="F9607">
        <v>1</v>
      </c>
    </row>
    <row r="9608" spans="1:6">
      <c r="A9608">
        <v>4900</v>
      </c>
      <c r="B9608">
        <v>5</v>
      </c>
      <c r="C9608" t="s">
        <v>64</v>
      </c>
      <c r="D9608" t="s">
        <v>92</v>
      </c>
      <c r="E9608">
        <v>3022</v>
      </c>
      <c r="F9608">
        <v>1</v>
      </c>
    </row>
    <row r="9609" spans="1:6">
      <c r="A9609">
        <v>4900</v>
      </c>
      <c r="B9609">
        <v>5</v>
      </c>
      <c r="C9609" t="s">
        <v>64</v>
      </c>
      <c r="D9609" t="s">
        <v>92</v>
      </c>
      <c r="E9609">
        <v>38</v>
      </c>
      <c r="F9609">
        <v>1</v>
      </c>
    </row>
    <row r="9610" spans="1:6">
      <c r="A9610">
        <v>4900</v>
      </c>
      <c r="B9610">
        <v>5</v>
      </c>
      <c r="C9610" t="s">
        <v>64</v>
      </c>
      <c r="D9610" t="s">
        <v>92</v>
      </c>
      <c r="E9610">
        <v>5527</v>
      </c>
      <c r="F9610">
        <v>1</v>
      </c>
    </row>
    <row r="9611" spans="1:6">
      <c r="A9611">
        <v>4900</v>
      </c>
      <c r="B9611">
        <v>5</v>
      </c>
      <c r="C9611" t="s">
        <v>64</v>
      </c>
      <c r="D9611" t="s">
        <v>92</v>
      </c>
      <c r="E9611">
        <v>2677</v>
      </c>
      <c r="F9611">
        <v>1</v>
      </c>
    </row>
    <row r="9612" spans="1:6">
      <c r="A9612">
        <v>4900</v>
      </c>
      <c r="B9612">
        <v>6</v>
      </c>
      <c r="C9612" t="s">
        <v>64</v>
      </c>
      <c r="D9612" t="s">
        <v>92</v>
      </c>
      <c r="E9612">
        <v>5799</v>
      </c>
      <c r="F9612">
        <v>7</v>
      </c>
    </row>
    <row r="9613" spans="1:6">
      <c r="A9613">
        <v>4900</v>
      </c>
      <c r="B9613">
        <v>6</v>
      </c>
      <c r="C9613" t="s">
        <v>64</v>
      </c>
      <c r="D9613" t="s">
        <v>92</v>
      </c>
      <c r="E9613">
        <v>5887</v>
      </c>
      <c r="F9613">
        <v>4</v>
      </c>
    </row>
    <row r="9614" spans="1:6">
      <c r="A9614">
        <v>4900</v>
      </c>
      <c r="B9614">
        <v>6</v>
      </c>
      <c r="C9614" t="s">
        <v>64</v>
      </c>
      <c r="D9614" t="s">
        <v>92</v>
      </c>
      <c r="E9614">
        <v>5459</v>
      </c>
      <c r="F9614">
        <v>3</v>
      </c>
    </row>
    <row r="9615" spans="1:6">
      <c r="A9615">
        <v>4900</v>
      </c>
      <c r="B9615">
        <v>6</v>
      </c>
      <c r="C9615" t="s">
        <v>64</v>
      </c>
      <c r="D9615" t="s">
        <v>92</v>
      </c>
      <c r="E9615">
        <v>3229</v>
      </c>
      <c r="F9615">
        <v>3</v>
      </c>
    </row>
    <row r="9616" spans="1:6">
      <c r="A9616">
        <v>4900</v>
      </c>
      <c r="B9616">
        <v>6</v>
      </c>
      <c r="C9616" t="s">
        <v>64</v>
      </c>
      <c r="D9616" t="s">
        <v>92</v>
      </c>
      <c r="E9616">
        <v>2232</v>
      </c>
      <c r="F9616">
        <v>3</v>
      </c>
    </row>
    <row r="9617" spans="1:6">
      <c r="A9617">
        <v>4900</v>
      </c>
      <c r="B9617">
        <v>6</v>
      </c>
      <c r="C9617" t="s">
        <v>64</v>
      </c>
      <c r="D9617" t="s">
        <v>92</v>
      </c>
      <c r="E9617">
        <v>2672</v>
      </c>
      <c r="F9617">
        <v>2</v>
      </c>
    </row>
    <row r="9618" spans="1:6">
      <c r="A9618">
        <v>4900</v>
      </c>
      <c r="B9618">
        <v>6</v>
      </c>
      <c r="C9618" t="s">
        <v>64</v>
      </c>
      <c r="D9618" t="s">
        <v>92</v>
      </c>
      <c r="E9618">
        <v>4601</v>
      </c>
      <c r="F9618">
        <v>2</v>
      </c>
    </row>
    <row r="9619" spans="1:6">
      <c r="A9619">
        <v>4900</v>
      </c>
      <c r="B9619">
        <v>6</v>
      </c>
      <c r="C9619" t="s">
        <v>64</v>
      </c>
      <c r="D9619" t="s">
        <v>92</v>
      </c>
      <c r="E9619">
        <v>2136</v>
      </c>
      <c r="F9619">
        <v>2</v>
      </c>
    </row>
    <row r="9620" spans="1:6">
      <c r="A9620">
        <v>4900</v>
      </c>
      <c r="B9620">
        <v>6</v>
      </c>
      <c r="C9620" t="s">
        <v>64</v>
      </c>
      <c r="D9620" t="s">
        <v>92</v>
      </c>
      <c r="E9620">
        <v>6031</v>
      </c>
      <c r="F9620">
        <v>2</v>
      </c>
    </row>
    <row r="9621" spans="1:6">
      <c r="A9621">
        <v>4900</v>
      </c>
      <c r="B9621">
        <v>6</v>
      </c>
      <c r="C9621" t="s">
        <v>64</v>
      </c>
      <c r="D9621" t="s">
        <v>92</v>
      </c>
      <c r="E9621">
        <v>4572</v>
      </c>
      <c r="F9621">
        <v>2</v>
      </c>
    </row>
    <row r="9622" spans="1:6">
      <c r="A9622">
        <v>4900</v>
      </c>
      <c r="B9622">
        <v>6</v>
      </c>
      <c r="C9622" t="s">
        <v>64</v>
      </c>
      <c r="D9622" t="s">
        <v>92</v>
      </c>
      <c r="E9622">
        <v>4932</v>
      </c>
      <c r="F9622">
        <v>2</v>
      </c>
    </row>
    <row r="9623" spans="1:6">
      <c r="A9623">
        <v>4900</v>
      </c>
      <c r="B9623">
        <v>6</v>
      </c>
      <c r="C9623" t="s">
        <v>64</v>
      </c>
      <c r="D9623" t="s">
        <v>92</v>
      </c>
      <c r="E9623">
        <v>4701</v>
      </c>
      <c r="F9623">
        <v>2</v>
      </c>
    </row>
    <row r="9624" spans="1:6">
      <c r="A9624">
        <v>4900</v>
      </c>
      <c r="B9624">
        <v>6</v>
      </c>
      <c r="C9624" t="s">
        <v>64</v>
      </c>
      <c r="D9624" t="s">
        <v>92</v>
      </c>
      <c r="E9624">
        <v>141</v>
      </c>
      <c r="F9624">
        <v>2</v>
      </c>
    </row>
    <row r="9625" spans="1:6">
      <c r="A9625">
        <v>4900</v>
      </c>
      <c r="B9625">
        <v>6</v>
      </c>
      <c r="C9625" t="s">
        <v>64</v>
      </c>
      <c r="D9625" t="s">
        <v>92</v>
      </c>
      <c r="E9625">
        <v>3054</v>
      </c>
      <c r="F9625">
        <v>2</v>
      </c>
    </row>
    <row r="9626" spans="1:6">
      <c r="A9626">
        <v>4900</v>
      </c>
      <c r="B9626">
        <v>6</v>
      </c>
      <c r="C9626" t="s">
        <v>64</v>
      </c>
      <c r="D9626" t="s">
        <v>92</v>
      </c>
      <c r="E9626">
        <v>5184</v>
      </c>
      <c r="F9626">
        <v>2</v>
      </c>
    </row>
    <row r="9627" spans="1:6">
      <c r="A9627">
        <v>4900</v>
      </c>
      <c r="B9627">
        <v>6</v>
      </c>
      <c r="C9627" t="s">
        <v>64</v>
      </c>
      <c r="D9627" t="s">
        <v>92</v>
      </c>
      <c r="E9627">
        <v>3268</v>
      </c>
      <c r="F9627">
        <v>2</v>
      </c>
    </row>
    <row r="9628" spans="1:6">
      <c r="A9628">
        <v>4900</v>
      </c>
      <c r="B9628">
        <v>6</v>
      </c>
      <c r="C9628" t="s">
        <v>64</v>
      </c>
      <c r="D9628" t="s">
        <v>92</v>
      </c>
      <c r="E9628">
        <v>4799</v>
      </c>
      <c r="F9628">
        <v>1</v>
      </c>
    </row>
    <row r="9629" spans="1:6">
      <c r="A9629">
        <v>4900</v>
      </c>
      <c r="B9629">
        <v>6</v>
      </c>
      <c r="C9629" t="s">
        <v>64</v>
      </c>
      <c r="D9629" t="s">
        <v>92</v>
      </c>
      <c r="E9629">
        <v>2611</v>
      </c>
      <c r="F9629">
        <v>1</v>
      </c>
    </row>
    <row r="9630" spans="1:6">
      <c r="A9630">
        <v>4900</v>
      </c>
      <c r="B9630">
        <v>6</v>
      </c>
      <c r="C9630" t="s">
        <v>64</v>
      </c>
      <c r="D9630" t="s">
        <v>92</v>
      </c>
      <c r="E9630">
        <v>4985</v>
      </c>
      <c r="F9630">
        <v>1</v>
      </c>
    </row>
    <row r="9631" spans="1:6">
      <c r="A9631">
        <v>4900</v>
      </c>
      <c r="B9631">
        <v>6</v>
      </c>
      <c r="C9631" t="s">
        <v>64</v>
      </c>
      <c r="D9631" t="s">
        <v>92</v>
      </c>
      <c r="E9631">
        <v>4959</v>
      </c>
      <c r="F9631">
        <v>1</v>
      </c>
    </row>
    <row r="9632" spans="1:6">
      <c r="A9632">
        <v>4900</v>
      </c>
      <c r="B9632">
        <v>6</v>
      </c>
      <c r="C9632" t="s">
        <v>64</v>
      </c>
      <c r="D9632" t="s">
        <v>92</v>
      </c>
      <c r="E9632">
        <v>2473</v>
      </c>
      <c r="F9632">
        <v>1</v>
      </c>
    </row>
    <row r="9633" spans="1:6">
      <c r="A9633">
        <v>4900</v>
      </c>
      <c r="B9633">
        <v>6</v>
      </c>
      <c r="C9633" t="s">
        <v>64</v>
      </c>
      <c r="D9633" t="s">
        <v>92</v>
      </c>
      <c r="E9633">
        <v>1156</v>
      </c>
      <c r="F9633">
        <v>1</v>
      </c>
    </row>
    <row r="9634" spans="1:6">
      <c r="A9634">
        <v>4900</v>
      </c>
      <c r="B9634">
        <v>6</v>
      </c>
      <c r="C9634" t="s">
        <v>64</v>
      </c>
      <c r="D9634" t="s">
        <v>92</v>
      </c>
      <c r="E9634">
        <v>1099</v>
      </c>
      <c r="F9634">
        <v>1</v>
      </c>
    </row>
    <row r="9635" spans="1:6">
      <c r="A9635">
        <v>4900</v>
      </c>
      <c r="B9635">
        <v>6</v>
      </c>
      <c r="C9635" t="s">
        <v>64</v>
      </c>
      <c r="D9635" t="s">
        <v>92</v>
      </c>
      <c r="E9635">
        <v>2107</v>
      </c>
      <c r="F9635">
        <v>1</v>
      </c>
    </row>
    <row r="9636" spans="1:6">
      <c r="A9636">
        <v>4900</v>
      </c>
      <c r="B9636">
        <v>6</v>
      </c>
      <c r="C9636" t="s">
        <v>64</v>
      </c>
      <c r="D9636" t="s">
        <v>92</v>
      </c>
      <c r="E9636">
        <v>2211</v>
      </c>
      <c r="F9636">
        <v>1</v>
      </c>
    </row>
    <row r="9637" spans="1:6">
      <c r="A9637">
        <v>4900</v>
      </c>
      <c r="B9637">
        <v>6</v>
      </c>
      <c r="C9637" t="s">
        <v>64</v>
      </c>
      <c r="D9637" t="s">
        <v>92</v>
      </c>
      <c r="E9637">
        <v>1082</v>
      </c>
      <c r="F9637">
        <v>1</v>
      </c>
    </row>
    <row r="9638" spans="1:6">
      <c r="A9638">
        <v>4900</v>
      </c>
      <c r="B9638">
        <v>6</v>
      </c>
      <c r="C9638" t="s">
        <v>64</v>
      </c>
      <c r="D9638" t="s">
        <v>92</v>
      </c>
      <c r="E9638">
        <v>2133</v>
      </c>
      <c r="F9638">
        <v>1</v>
      </c>
    </row>
    <row r="9639" spans="1:6">
      <c r="A9639">
        <v>4900</v>
      </c>
      <c r="B9639">
        <v>6</v>
      </c>
      <c r="C9639" t="s">
        <v>64</v>
      </c>
      <c r="D9639" t="s">
        <v>92</v>
      </c>
      <c r="E9639">
        <v>4977</v>
      </c>
      <c r="F9639">
        <v>1</v>
      </c>
    </row>
    <row r="9640" spans="1:6">
      <c r="A9640">
        <v>4900</v>
      </c>
      <c r="B9640">
        <v>6</v>
      </c>
      <c r="C9640" t="s">
        <v>64</v>
      </c>
      <c r="D9640" t="s">
        <v>92</v>
      </c>
      <c r="E9640">
        <v>2146</v>
      </c>
      <c r="F9640">
        <v>1</v>
      </c>
    </row>
    <row r="9641" spans="1:6">
      <c r="A9641">
        <v>4900</v>
      </c>
      <c r="B9641">
        <v>6</v>
      </c>
      <c r="C9641" t="s">
        <v>64</v>
      </c>
      <c r="D9641" t="s">
        <v>92</v>
      </c>
      <c r="E9641">
        <v>6120</v>
      </c>
      <c r="F9641">
        <v>1</v>
      </c>
    </row>
    <row r="9642" spans="1:6">
      <c r="A9642">
        <v>4900</v>
      </c>
      <c r="B9642">
        <v>6</v>
      </c>
      <c r="C9642" t="s">
        <v>64</v>
      </c>
      <c r="D9642" t="s">
        <v>92</v>
      </c>
      <c r="E9642">
        <v>5511</v>
      </c>
      <c r="F9642">
        <v>1</v>
      </c>
    </row>
    <row r="9643" spans="1:6">
      <c r="A9643">
        <v>4900</v>
      </c>
      <c r="B9643">
        <v>6</v>
      </c>
      <c r="C9643" t="s">
        <v>64</v>
      </c>
      <c r="D9643" t="s">
        <v>92</v>
      </c>
      <c r="E9643">
        <v>3175</v>
      </c>
      <c r="F9643">
        <v>1</v>
      </c>
    </row>
    <row r="9644" spans="1:6">
      <c r="A9644">
        <v>4900</v>
      </c>
      <c r="B9644">
        <v>6</v>
      </c>
      <c r="C9644" t="s">
        <v>64</v>
      </c>
      <c r="D9644" t="s">
        <v>92</v>
      </c>
      <c r="E9644">
        <v>3549</v>
      </c>
      <c r="F9644">
        <v>1</v>
      </c>
    </row>
    <row r="9645" spans="1:6">
      <c r="A9645">
        <v>4900</v>
      </c>
      <c r="B9645">
        <v>6</v>
      </c>
      <c r="C9645" t="s">
        <v>64</v>
      </c>
      <c r="D9645" t="s">
        <v>92</v>
      </c>
      <c r="E9645">
        <v>5695</v>
      </c>
      <c r="F9645">
        <v>1</v>
      </c>
    </row>
    <row r="9646" spans="1:6">
      <c r="A9646">
        <v>4900</v>
      </c>
      <c r="B9646">
        <v>6</v>
      </c>
      <c r="C9646" t="s">
        <v>64</v>
      </c>
      <c r="D9646" t="s">
        <v>92</v>
      </c>
      <c r="E9646">
        <v>233</v>
      </c>
      <c r="F9646">
        <v>1</v>
      </c>
    </row>
    <row r="9647" spans="1:6">
      <c r="A9647">
        <v>4900</v>
      </c>
      <c r="B9647">
        <v>6</v>
      </c>
      <c r="C9647" t="s">
        <v>64</v>
      </c>
      <c r="D9647" t="s">
        <v>92</v>
      </c>
      <c r="E9647">
        <v>2530</v>
      </c>
      <c r="F9647">
        <v>1</v>
      </c>
    </row>
    <row r="9648" spans="1:6">
      <c r="A9648">
        <v>4900</v>
      </c>
      <c r="B9648">
        <v>6</v>
      </c>
      <c r="C9648" t="s">
        <v>64</v>
      </c>
      <c r="D9648" t="s">
        <v>92</v>
      </c>
      <c r="E9648">
        <v>4869</v>
      </c>
      <c r="F9648">
        <v>1</v>
      </c>
    </row>
    <row r="9649" spans="1:6">
      <c r="A9649">
        <v>4900</v>
      </c>
      <c r="B9649">
        <v>6</v>
      </c>
      <c r="C9649" t="s">
        <v>64</v>
      </c>
      <c r="D9649" t="s">
        <v>92</v>
      </c>
      <c r="E9649">
        <v>5216</v>
      </c>
      <c r="F9649">
        <v>1</v>
      </c>
    </row>
    <row r="9650" spans="1:6">
      <c r="A9650">
        <v>4900</v>
      </c>
      <c r="B9650">
        <v>6</v>
      </c>
      <c r="C9650" t="s">
        <v>64</v>
      </c>
      <c r="D9650" t="s">
        <v>92</v>
      </c>
      <c r="E9650">
        <v>5082</v>
      </c>
      <c r="F9650">
        <v>1</v>
      </c>
    </row>
    <row r="9651" spans="1:6">
      <c r="A9651">
        <v>4900</v>
      </c>
      <c r="B9651">
        <v>6</v>
      </c>
      <c r="C9651" t="s">
        <v>64</v>
      </c>
      <c r="D9651" t="s">
        <v>92</v>
      </c>
      <c r="E9651">
        <v>2965</v>
      </c>
      <c r="F9651">
        <v>1</v>
      </c>
    </row>
    <row r="9652" spans="1:6">
      <c r="A9652">
        <v>4900</v>
      </c>
      <c r="B9652">
        <v>6</v>
      </c>
      <c r="C9652" t="s">
        <v>64</v>
      </c>
      <c r="D9652" t="s">
        <v>92</v>
      </c>
      <c r="E9652">
        <v>70</v>
      </c>
      <c r="F9652">
        <v>1</v>
      </c>
    </row>
    <row r="9653" spans="1:6">
      <c r="A9653">
        <v>4900</v>
      </c>
      <c r="B9653">
        <v>6</v>
      </c>
      <c r="C9653" t="s">
        <v>64</v>
      </c>
      <c r="D9653" t="s">
        <v>92</v>
      </c>
      <c r="E9653">
        <v>3107</v>
      </c>
      <c r="F9653">
        <v>1</v>
      </c>
    </row>
    <row r="9654" spans="1:6">
      <c r="A9654">
        <v>4900</v>
      </c>
      <c r="B9654">
        <v>6</v>
      </c>
      <c r="C9654" t="s">
        <v>64</v>
      </c>
      <c r="D9654" t="s">
        <v>92</v>
      </c>
      <c r="E9654">
        <v>3742</v>
      </c>
      <c r="F9654">
        <v>1</v>
      </c>
    </row>
    <row r="9655" spans="1:6">
      <c r="A9655">
        <v>4900</v>
      </c>
      <c r="B9655">
        <v>6</v>
      </c>
      <c r="C9655" t="s">
        <v>64</v>
      </c>
      <c r="D9655" t="s">
        <v>92</v>
      </c>
      <c r="E9655">
        <v>93</v>
      </c>
      <c r="F9655">
        <v>1</v>
      </c>
    </row>
    <row r="9656" spans="1:6">
      <c r="A9656">
        <v>4900</v>
      </c>
      <c r="B9656">
        <v>6</v>
      </c>
      <c r="C9656" t="s">
        <v>64</v>
      </c>
      <c r="D9656" t="s">
        <v>92</v>
      </c>
      <c r="E9656">
        <v>5156</v>
      </c>
      <c r="F9656">
        <v>1</v>
      </c>
    </row>
    <row r="9657" spans="1:6">
      <c r="A9657">
        <v>4900</v>
      </c>
      <c r="B9657">
        <v>6</v>
      </c>
      <c r="C9657" t="s">
        <v>64</v>
      </c>
      <c r="D9657" t="s">
        <v>92</v>
      </c>
      <c r="E9657">
        <v>3935</v>
      </c>
      <c r="F9657">
        <v>1</v>
      </c>
    </row>
    <row r="9658" spans="1:6">
      <c r="A9658">
        <v>4900</v>
      </c>
      <c r="B9658">
        <v>6</v>
      </c>
      <c r="C9658" t="s">
        <v>64</v>
      </c>
      <c r="D9658" t="s">
        <v>92</v>
      </c>
      <c r="E9658">
        <v>3836</v>
      </c>
      <c r="F9658">
        <v>1</v>
      </c>
    </row>
    <row r="9659" spans="1:6">
      <c r="A9659">
        <v>4900</v>
      </c>
      <c r="B9659">
        <v>6</v>
      </c>
      <c r="C9659" t="s">
        <v>64</v>
      </c>
      <c r="D9659" t="s">
        <v>92</v>
      </c>
      <c r="E9659">
        <v>5632</v>
      </c>
      <c r="F9659">
        <v>1</v>
      </c>
    </row>
    <row r="9660" spans="1:6">
      <c r="A9660">
        <v>4900</v>
      </c>
      <c r="B9660">
        <v>6</v>
      </c>
      <c r="C9660" t="s">
        <v>64</v>
      </c>
      <c r="D9660" t="s">
        <v>92</v>
      </c>
      <c r="E9660">
        <v>4264</v>
      </c>
      <c r="F9660">
        <v>1</v>
      </c>
    </row>
    <row r="9661" spans="1:6">
      <c r="A9661">
        <v>4900</v>
      </c>
      <c r="B9661">
        <v>6</v>
      </c>
      <c r="C9661" t="s">
        <v>64</v>
      </c>
      <c r="D9661" t="s">
        <v>92</v>
      </c>
      <c r="E9661">
        <v>2128</v>
      </c>
      <c r="F9661">
        <v>1</v>
      </c>
    </row>
    <row r="9662" spans="1:6">
      <c r="A9662">
        <v>4900</v>
      </c>
      <c r="B9662">
        <v>6</v>
      </c>
      <c r="C9662" t="s">
        <v>64</v>
      </c>
      <c r="D9662" t="s">
        <v>92</v>
      </c>
      <c r="E9662">
        <v>3724</v>
      </c>
      <c r="F9662">
        <v>1</v>
      </c>
    </row>
    <row r="9663" spans="1:6">
      <c r="A9663">
        <v>4900</v>
      </c>
      <c r="B9663">
        <v>6</v>
      </c>
      <c r="C9663" t="s">
        <v>64</v>
      </c>
      <c r="D9663" t="s">
        <v>92</v>
      </c>
      <c r="E9663">
        <v>3547</v>
      </c>
      <c r="F9663">
        <v>1</v>
      </c>
    </row>
    <row r="9664" spans="1:6">
      <c r="A9664">
        <v>4900</v>
      </c>
      <c r="B9664">
        <v>6</v>
      </c>
      <c r="C9664" t="s">
        <v>64</v>
      </c>
      <c r="D9664" t="s">
        <v>92</v>
      </c>
      <c r="E9664">
        <v>4808</v>
      </c>
      <c r="F9664">
        <v>1</v>
      </c>
    </row>
    <row r="9665" spans="1:6">
      <c r="A9665">
        <v>4900</v>
      </c>
      <c r="B9665">
        <v>6</v>
      </c>
      <c r="C9665" t="s">
        <v>64</v>
      </c>
      <c r="D9665" t="s">
        <v>92</v>
      </c>
      <c r="E9665">
        <v>5362</v>
      </c>
      <c r="F9665">
        <v>1</v>
      </c>
    </row>
    <row r="9666" spans="1:6">
      <c r="A9666">
        <v>4900</v>
      </c>
      <c r="B9666">
        <v>6</v>
      </c>
      <c r="C9666" t="s">
        <v>64</v>
      </c>
      <c r="D9666" t="s">
        <v>92</v>
      </c>
      <c r="E9666">
        <v>1275</v>
      </c>
      <c r="F9666">
        <v>1</v>
      </c>
    </row>
    <row r="9667" spans="1:6">
      <c r="A9667">
        <v>4900</v>
      </c>
      <c r="B9667">
        <v>6</v>
      </c>
      <c r="C9667" t="s">
        <v>64</v>
      </c>
      <c r="D9667" t="s">
        <v>92</v>
      </c>
      <c r="E9667">
        <v>4995</v>
      </c>
      <c r="F9667">
        <v>1</v>
      </c>
    </row>
    <row r="9668" spans="1:6">
      <c r="A9668">
        <v>4900</v>
      </c>
      <c r="B9668">
        <v>6</v>
      </c>
      <c r="C9668" t="s">
        <v>64</v>
      </c>
      <c r="D9668" t="s">
        <v>92</v>
      </c>
      <c r="E9668">
        <v>112</v>
      </c>
      <c r="F9668">
        <v>1</v>
      </c>
    </row>
    <row r="9669" spans="1:6">
      <c r="A9669">
        <v>4900</v>
      </c>
      <c r="B9669">
        <v>6</v>
      </c>
      <c r="C9669" t="s">
        <v>64</v>
      </c>
      <c r="D9669" t="s">
        <v>92</v>
      </c>
      <c r="E9669">
        <v>2052</v>
      </c>
      <c r="F9669">
        <v>1</v>
      </c>
    </row>
    <row r="9670" spans="1:6">
      <c r="A9670">
        <v>4900</v>
      </c>
      <c r="B9670">
        <v>6</v>
      </c>
      <c r="C9670" t="s">
        <v>64</v>
      </c>
      <c r="D9670" t="s">
        <v>92</v>
      </c>
      <c r="E9670">
        <v>4882</v>
      </c>
      <c r="F9670">
        <v>1</v>
      </c>
    </row>
    <row r="9671" spans="1:6">
      <c r="A9671">
        <v>4900</v>
      </c>
      <c r="B9671">
        <v>6</v>
      </c>
      <c r="C9671" t="s">
        <v>64</v>
      </c>
      <c r="D9671" t="s">
        <v>92</v>
      </c>
      <c r="E9671">
        <v>2398</v>
      </c>
      <c r="F9671">
        <v>1</v>
      </c>
    </row>
    <row r="9672" spans="1:6">
      <c r="A9672">
        <v>4900</v>
      </c>
      <c r="B9672">
        <v>6</v>
      </c>
      <c r="C9672" t="s">
        <v>64</v>
      </c>
      <c r="D9672" t="s">
        <v>92</v>
      </c>
      <c r="E9672">
        <v>1265</v>
      </c>
      <c r="F9672">
        <v>1</v>
      </c>
    </row>
    <row r="9673" spans="1:6">
      <c r="A9673">
        <v>4900</v>
      </c>
      <c r="B9673">
        <v>6</v>
      </c>
      <c r="C9673" t="s">
        <v>64</v>
      </c>
      <c r="D9673" t="s">
        <v>92</v>
      </c>
      <c r="E9673">
        <v>5882</v>
      </c>
      <c r="F9673">
        <v>1</v>
      </c>
    </row>
    <row r="9674" spans="1:6">
      <c r="A9674">
        <v>4900</v>
      </c>
      <c r="B9674">
        <v>6</v>
      </c>
      <c r="C9674" t="s">
        <v>64</v>
      </c>
      <c r="D9674" t="s">
        <v>92</v>
      </c>
      <c r="E9674">
        <v>354</v>
      </c>
      <c r="F9674">
        <v>1</v>
      </c>
    </row>
    <row r="9675" spans="1:6">
      <c r="A9675">
        <v>4900</v>
      </c>
      <c r="B9675">
        <v>6</v>
      </c>
      <c r="C9675" t="s">
        <v>64</v>
      </c>
      <c r="D9675" t="s">
        <v>92</v>
      </c>
      <c r="E9675">
        <v>3664</v>
      </c>
      <c r="F9675">
        <v>1</v>
      </c>
    </row>
    <row r="9676" spans="1:6">
      <c r="A9676">
        <v>4900</v>
      </c>
      <c r="B9676">
        <v>6</v>
      </c>
      <c r="C9676" t="s">
        <v>64</v>
      </c>
      <c r="D9676" t="s">
        <v>92</v>
      </c>
      <c r="E9676">
        <v>5703</v>
      </c>
      <c r="F9676">
        <v>1</v>
      </c>
    </row>
    <row r="9677" spans="1:6">
      <c r="A9677">
        <v>4900</v>
      </c>
      <c r="B9677">
        <v>6</v>
      </c>
      <c r="C9677" t="s">
        <v>64</v>
      </c>
      <c r="D9677" t="s">
        <v>92</v>
      </c>
      <c r="E9677">
        <v>3898</v>
      </c>
      <c r="F9677">
        <v>1</v>
      </c>
    </row>
    <row r="9678" spans="1:6">
      <c r="A9678">
        <v>4900</v>
      </c>
      <c r="B9678">
        <v>6</v>
      </c>
      <c r="C9678" t="s">
        <v>64</v>
      </c>
      <c r="D9678" t="s">
        <v>92</v>
      </c>
      <c r="E9678">
        <v>4332</v>
      </c>
      <c r="F9678">
        <v>1</v>
      </c>
    </row>
    <row r="9679" spans="1:6">
      <c r="A9679">
        <v>4900</v>
      </c>
      <c r="B9679">
        <v>6</v>
      </c>
      <c r="C9679" t="s">
        <v>64</v>
      </c>
      <c r="D9679" t="s">
        <v>92</v>
      </c>
      <c r="E9679">
        <v>2176</v>
      </c>
      <c r="F9679">
        <v>1</v>
      </c>
    </row>
    <row r="9680" spans="1:6">
      <c r="A9680">
        <v>4900</v>
      </c>
      <c r="B9680">
        <v>6</v>
      </c>
      <c r="C9680" t="s">
        <v>64</v>
      </c>
      <c r="D9680" t="s">
        <v>92</v>
      </c>
      <c r="E9680">
        <v>6073</v>
      </c>
      <c r="F9680">
        <v>1</v>
      </c>
    </row>
    <row r="9681" spans="1:6">
      <c r="A9681">
        <v>4900</v>
      </c>
      <c r="B9681">
        <v>6</v>
      </c>
      <c r="C9681" t="s">
        <v>64</v>
      </c>
      <c r="D9681" t="s">
        <v>92</v>
      </c>
      <c r="E9681">
        <v>3375</v>
      </c>
      <c r="F9681">
        <v>1</v>
      </c>
    </row>
    <row r="9682" spans="1:6">
      <c r="A9682">
        <v>4900</v>
      </c>
      <c r="B9682">
        <v>6</v>
      </c>
      <c r="C9682" t="s">
        <v>64</v>
      </c>
      <c r="D9682" t="s">
        <v>92</v>
      </c>
      <c r="E9682">
        <v>62</v>
      </c>
      <c r="F9682">
        <v>1</v>
      </c>
    </row>
    <row r="9683" spans="1:6">
      <c r="A9683">
        <v>4900</v>
      </c>
      <c r="B9683">
        <v>6</v>
      </c>
      <c r="C9683" t="s">
        <v>64</v>
      </c>
      <c r="D9683" t="s">
        <v>92</v>
      </c>
      <c r="E9683">
        <v>3501</v>
      </c>
      <c r="F9683">
        <v>1</v>
      </c>
    </row>
    <row r="9684" spans="1:6">
      <c r="A9684">
        <v>4900</v>
      </c>
      <c r="B9684">
        <v>6</v>
      </c>
      <c r="C9684" t="s">
        <v>64</v>
      </c>
      <c r="D9684" t="s">
        <v>92</v>
      </c>
      <c r="E9684">
        <v>2778</v>
      </c>
      <c r="F9684">
        <v>1</v>
      </c>
    </row>
    <row r="9685" spans="1:6">
      <c r="A9685">
        <v>4900</v>
      </c>
      <c r="B9685">
        <v>6</v>
      </c>
      <c r="C9685" t="s">
        <v>64</v>
      </c>
      <c r="D9685" t="s">
        <v>92</v>
      </c>
      <c r="E9685">
        <v>5152</v>
      </c>
      <c r="F9685">
        <v>1</v>
      </c>
    </row>
    <row r="9686" spans="1:6">
      <c r="A9686">
        <v>4900</v>
      </c>
      <c r="B9686">
        <v>6</v>
      </c>
      <c r="C9686" t="s">
        <v>64</v>
      </c>
      <c r="D9686" t="s">
        <v>92</v>
      </c>
      <c r="E9686">
        <v>5935</v>
      </c>
      <c r="F9686">
        <v>1</v>
      </c>
    </row>
    <row r="9687" spans="1:6">
      <c r="A9687">
        <v>4900</v>
      </c>
      <c r="B9687">
        <v>6</v>
      </c>
      <c r="C9687" t="s">
        <v>64</v>
      </c>
      <c r="D9687" t="s">
        <v>92</v>
      </c>
      <c r="E9687">
        <v>6041</v>
      </c>
      <c r="F9687">
        <v>1</v>
      </c>
    </row>
    <row r="9688" spans="1:6">
      <c r="A9688">
        <v>4900</v>
      </c>
      <c r="B9688">
        <v>6</v>
      </c>
      <c r="C9688" t="s">
        <v>64</v>
      </c>
      <c r="D9688" t="s">
        <v>92</v>
      </c>
      <c r="E9688">
        <v>4881</v>
      </c>
      <c r="F9688">
        <v>1</v>
      </c>
    </row>
    <row r="9689" spans="1:6">
      <c r="A9689">
        <v>4900</v>
      </c>
      <c r="B9689">
        <v>6</v>
      </c>
      <c r="C9689" t="s">
        <v>64</v>
      </c>
      <c r="D9689" t="s">
        <v>92</v>
      </c>
      <c r="E9689">
        <v>2948</v>
      </c>
      <c r="F9689">
        <v>1</v>
      </c>
    </row>
    <row r="9690" spans="1:6">
      <c r="A9690">
        <v>4900</v>
      </c>
      <c r="B9690">
        <v>6</v>
      </c>
      <c r="C9690" t="s">
        <v>64</v>
      </c>
      <c r="D9690" t="s">
        <v>92</v>
      </c>
      <c r="E9690">
        <v>3083</v>
      </c>
      <c r="F9690">
        <v>1</v>
      </c>
    </row>
    <row r="9691" spans="1:6">
      <c r="A9691">
        <v>4900</v>
      </c>
      <c r="B9691">
        <v>6</v>
      </c>
      <c r="C9691" t="s">
        <v>64</v>
      </c>
      <c r="D9691" t="s">
        <v>92</v>
      </c>
      <c r="E9691">
        <v>2628</v>
      </c>
      <c r="F9691">
        <v>1</v>
      </c>
    </row>
    <row r="9692" spans="1:6">
      <c r="A9692">
        <v>4900</v>
      </c>
      <c r="B9692">
        <v>6</v>
      </c>
      <c r="C9692" t="s">
        <v>62</v>
      </c>
      <c r="D9692" t="s">
        <v>92</v>
      </c>
      <c r="E9692">
        <v>1247</v>
      </c>
      <c r="F9692">
        <v>4</v>
      </c>
    </row>
    <row r="9693" spans="1:6">
      <c r="A9693">
        <v>4900</v>
      </c>
      <c r="B9693">
        <v>6</v>
      </c>
      <c r="C9693" t="s">
        <v>62</v>
      </c>
      <c r="D9693" t="s">
        <v>92</v>
      </c>
      <c r="E9693">
        <v>4747</v>
      </c>
      <c r="F9693">
        <v>4</v>
      </c>
    </row>
    <row r="9694" spans="1:6">
      <c r="A9694">
        <v>4900</v>
      </c>
      <c r="B9694">
        <v>6</v>
      </c>
      <c r="C9694" t="s">
        <v>62</v>
      </c>
      <c r="D9694" t="s">
        <v>92</v>
      </c>
      <c r="E9694">
        <v>2168</v>
      </c>
      <c r="F9694">
        <v>4</v>
      </c>
    </row>
    <row r="9695" spans="1:6">
      <c r="A9695">
        <v>4900</v>
      </c>
      <c r="B9695">
        <v>6</v>
      </c>
      <c r="C9695" t="s">
        <v>62</v>
      </c>
      <c r="D9695" t="s">
        <v>92</v>
      </c>
      <c r="E9695">
        <v>4369</v>
      </c>
      <c r="F9695">
        <v>3</v>
      </c>
    </row>
    <row r="9696" spans="1:6">
      <c r="A9696">
        <v>4900</v>
      </c>
      <c r="B9696">
        <v>6</v>
      </c>
      <c r="C9696" t="s">
        <v>62</v>
      </c>
      <c r="D9696" t="s">
        <v>92</v>
      </c>
      <c r="E9696">
        <v>3383</v>
      </c>
      <c r="F9696">
        <v>3</v>
      </c>
    </row>
    <row r="9697" spans="1:6">
      <c r="A9697">
        <v>4900</v>
      </c>
      <c r="B9697">
        <v>6</v>
      </c>
      <c r="C9697" t="s">
        <v>62</v>
      </c>
      <c r="D9697" t="s">
        <v>92</v>
      </c>
      <c r="E9697">
        <v>2446</v>
      </c>
      <c r="F9697">
        <v>3</v>
      </c>
    </row>
    <row r="9698" spans="1:6">
      <c r="A9698">
        <v>4900</v>
      </c>
      <c r="B9698">
        <v>6</v>
      </c>
      <c r="C9698" t="s">
        <v>62</v>
      </c>
      <c r="D9698" t="s">
        <v>92</v>
      </c>
      <c r="E9698">
        <v>2412</v>
      </c>
      <c r="F9698">
        <v>3</v>
      </c>
    </row>
    <row r="9699" spans="1:6">
      <c r="A9699">
        <v>4900</v>
      </c>
      <c r="B9699">
        <v>6</v>
      </c>
      <c r="C9699" t="s">
        <v>62</v>
      </c>
      <c r="D9699" t="s">
        <v>92</v>
      </c>
      <c r="E9699">
        <v>5971</v>
      </c>
      <c r="F9699">
        <v>3</v>
      </c>
    </row>
    <row r="9700" spans="1:6">
      <c r="A9700">
        <v>4900</v>
      </c>
      <c r="B9700">
        <v>6</v>
      </c>
      <c r="C9700" t="s">
        <v>62</v>
      </c>
      <c r="D9700" t="s">
        <v>92</v>
      </c>
      <c r="E9700">
        <v>5860</v>
      </c>
      <c r="F9700">
        <v>3</v>
      </c>
    </row>
    <row r="9701" spans="1:6">
      <c r="A9701">
        <v>4900</v>
      </c>
      <c r="B9701">
        <v>6</v>
      </c>
      <c r="C9701" t="s">
        <v>62</v>
      </c>
      <c r="D9701" t="s">
        <v>92</v>
      </c>
      <c r="E9701">
        <v>3332</v>
      </c>
      <c r="F9701">
        <v>3</v>
      </c>
    </row>
    <row r="9702" spans="1:6">
      <c r="A9702">
        <v>4900</v>
      </c>
      <c r="B9702">
        <v>6</v>
      </c>
      <c r="C9702" t="s">
        <v>62</v>
      </c>
      <c r="D9702" t="s">
        <v>92</v>
      </c>
      <c r="E9702">
        <v>92</v>
      </c>
      <c r="F9702">
        <v>2</v>
      </c>
    </row>
    <row r="9703" spans="1:6">
      <c r="A9703">
        <v>4900</v>
      </c>
      <c r="B9703">
        <v>6</v>
      </c>
      <c r="C9703" t="s">
        <v>62</v>
      </c>
      <c r="D9703" t="s">
        <v>92</v>
      </c>
      <c r="E9703">
        <v>2530</v>
      </c>
      <c r="F9703">
        <v>2</v>
      </c>
    </row>
    <row r="9704" spans="1:6">
      <c r="A9704">
        <v>4900</v>
      </c>
      <c r="B9704">
        <v>6</v>
      </c>
      <c r="C9704" t="s">
        <v>62</v>
      </c>
      <c r="D9704" t="s">
        <v>92</v>
      </c>
      <c r="E9704">
        <v>5799</v>
      </c>
      <c r="F9704">
        <v>2</v>
      </c>
    </row>
    <row r="9705" spans="1:6">
      <c r="A9705">
        <v>4900</v>
      </c>
      <c r="B9705">
        <v>6</v>
      </c>
      <c r="C9705" t="s">
        <v>62</v>
      </c>
      <c r="D9705" t="s">
        <v>92</v>
      </c>
      <c r="E9705">
        <v>3750</v>
      </c>
      <c r="F9705">
        <v>2</v>
      </c>
    </row>
    <row r="9706" spans="1:6">
      <c r="A9706">
        <v>4900</v>
      </c>
      <c r="B9706">
        <v>6</v>
      </c>
      <c r="C9706" t="s">
        <v>62</v>
      </c>
      <c r="D9706" t="s">
        <v>92</v>
      </c>
      <c r="E9706">
        <v>4954</v>
      </c>
      <c r="F9706">
        <v>2</v>
      </c>
    </row>
    <row r="9707" spans="1:6">
      <c r="A9707">
        <v>4900</v>
      </c>
      <c r="B9707">
        <v>6</v>
      </c>
      <c r="C9707" t="s">
        <v>62</v>
      </c>
      <c r="D9707" t="s">
        <v>92</v>
      </c>
      <c r="E9707">
        <v>4660</v>
      </c>
      <c r="F9707">
        <v>2</v>
      </c>
    </row>
    <row r="9708" spans="1:6">
      <c r="A9708">
        <v>4900</v>
      </c>
      <c r="B9708">
        <v>6</v>
      </c>
      <c r="C9708" t="s">
        <v>62</v>
      </c>
      <c r="D9708" t="s">
        <v>92</v>
      </c>
      <c r="E9708">
        <v>1099</v>
      </c>
      <c r="F9708">
        <v>2</v>
      </c>
    </row>
    <row r="9709" spans="1:6">
      <c r="A9709">
        <v>4900</v>
      </c>
      <c r="B9709">
        <v>6</v>
      </c>
      <c r="C9709" t="s">
        <v>62</v>
      </c>
      <c r="D9709" t="s">
        <v>92</v>
      </c>
      <c r="E9709">
        <v>2689</v>
      </c>
      <c r="F9709">
        <v>2</v>
      </c>
    </row>
    <row r="9710" spans="1:6">
      <c r="A9710">
        <v>4900</v>
      </c>
      <c r="B9710">
        <v>6</v>
      </c>
      <c r="C9710" t="s">
        <v>62</v>
      </c>
      <c r="D9710" t="s">
        <v>92</v>
      </c>
      <c r="E9710">
        <v>3933</v>
      </c>
      <c r="F9710">
        <v>2</v>
      </c>
    </row>
    <row r="9711" spans="1:6">
      <c r="A9711">
        <v>4900</v>
      </c>
      <c r="B9711">
        <v>6</v>
      </c>
      <c r="C9711" t="s">
        <v>62</v>
      </c>
      <c r="D9711" t="s">
        <v>92</v>
      </c>
      <c r="E9711">
        <v>5140</v>
      </c>
      <c r="F9711">
        <v>2</v>
      </c>
    </row>
    <row r="9712" spans="1:6">
      <c r="A9712">
        <v>4900</v>
      </c>
      <c r="B9712">
        <v>6</v>
      </c>
      <c r="C9712" t="s">
        <v>62</v>
      </c>
      <c r="D9712" t="s">
        <v>92</v>
      </c>
      <c r="E9712">
        <v>3434</v>
      </c>
      <c r="F9712">
        <v>2</v>
      </c>
    </row>
    <row r="9713" spans="1:6">
      <c r="A9713">
        <v>4900</v>
      </c>
      <c r="B9713">
        <v>6</v>
      </c>
      <c r="C9713" t="s">
        <v>62</v>
      </c>
      <c r="D9713" t="s">
        <v>92</v>
      </c>
      <c r="E9713">
        <v>5952</v>
      </c>
      <c r="F9713">
        <v>2</v>
      </c>
    </row>
    <row r="9714" spans="1:6">
      <c r="A9714">
        <v>4900</v>
      </c>
      <c r="B9714">
        <v>6</v>
      </c>
      <c r="C9714" t="s">
        <v>62</v>
      </c>
      <c r="D9714" t="s">
        <v>92</v>
      </c>
      <c r="E9714">
        <v>177</v>
      </c>
      <c r="F9714">
        <v>2</v>
      </c>
    </row>
    <row r="9715" spans="1:6">
      <c r="A9715">
        <v>4900</v>
      </c>
      <c r="B9715">
        <v>6</v>
      </c>
      <c r="C9715" t="s">
        <v>62</v>
      </c>
      <c r="D9715" t="s">
        <v>92</v>
      </c>
      <c r="E9715">
        <v>3466</v>
      </c>
      <c r="F9715">
        <v>2</v>
      </c>
    </row>
    <row r="9716" spans="1:6">
      <c r="A9716">
        <v>4900</v>
      </c>
      <c r="B9716">
        <v>6</v>
      </c>
      <c r="C9716" t="s">
        <v>62</v>
      </c>
      <c r="D9716" t="s">
        <v>92</v>
      </c>
      <c r="E9716">
        <v>5887</v>
      </c>
      <c r="F9716">
        <v>2</v>
      </c>
    </row>
    <row r="9717" spans="1:6">
      <c r="A9717">
        <v>4900</v>
      </c>
      <c r="B9717">
        <v>6</v>
      </c>
      <c r="C9717" t="s">
        <v>62</v>
      </c>
      <c r="D9717" t="s">
        <v>92</v>
      </c>
      <c r="E9717">
        <v>3283</v>
      </c>
      <c r="F9717">
        <v>2</v>
      </c>
    </row>
    <row r="9718" spans="1:6">
      <c r="A9718">
        <v>4900</v>
      </c>
      <c r="B9718">
        <v>6</v>
      </c>
      <c r="C9718" t="s">
        <v>62</v>
      </c>
      <c r="D9718" t="s">
        <v>92</v>
      </c>
      <c r="E9718">
        <v>2672</v>
      </c>
      <c r="F9718">
        <v>1</v>
      </c>
    </row>
    <row r="9719" spans="1:6">
      <c r="A9719">
        <v>4900</v>
      </c>
      <c r="B9719">
        <v>6</v>
      </c>
      <c r="C9719" t="s">
        <v>62</v>
      </c>
      <c r="D9719" t="s">
        <v>92</v>
      </c>
      <c r="E9719">
        <v>3287</v>
      </c>
      <c r="F9719">
        <v>1</v>
      </c>
    </row>
    <row r="9720" spans="1:6">
      <c r="A9720">
        <v>4900</v>
      </c>
      <c r="B9720">
        <v>6</v>
      </c>
      <c r="C9720" t="s">
        <v>62</v>
      </c>
      <c r="D9720" t="s">
        <v>92</v>
      </c>
      <c r="E9720">
        <v>4087</v>
      </c>
      <c r="F9720">
        <v>1</v>
      </c>
    </row>
    <row r="9721" spans="1:6">
      <c r="A9721">
        <v>4900</v>
      </c>
      <c r="B9721">
        <v>6</v>
      </c>
      <c r="C9721" t="s">
        <v>62</v>
      </c>
      <c r="D9721" t="s">
        <v>92</v>
      </c>
      <c r="E9721">
        <v>3836</v>
      </c>
      <c r="F9721">
        <v>1</v>
      </c>
    </row>
    <row r="9722" spans="1:6">
      <c r="A9722">
        <v>4900</v>
      </c>
      <c r="B9722">
        <v>6</v>
      </c>
      <c r="C9722" t="s">
        <v>62</v>
      </c>
      <c r="D9722" t="s">
        <v>92</v>
      </c>
      <c r="E9722">
        <v>97</v>
      </c>
      <c r="F9722">
        <v>1</v>
      </c>
    </row>
    <row r="9723" spans="1:6">
      <c r="A9723">
        <v>4900</v>
      </c>
      <c r="B9723">
        <v>6</v>
      </c>
      <c r="C9723" t="s">
        <v>62</v>
      </c>
      <c r="D9723" t="s">
        <v>92</v>
      </c>
      <c r="E9723">
        <v>112</v>
      </c>
      <c r="F9723">
        <v>1</v>
      </c>
    </row>
    <row r="9724" spans="1:6">
      <c r="A9724">
        <v>4900</v>
      </c>
      <c r="B9724">
        <v>6</v>
      </c>
      <c r="C9724" t="s">
        <v>62</v>
      </c>
      <c r="D9724" t="s">
        <v>92</v>
      </c>
      <c r="E9724">
        <v>4959</v>
      </c>
      <c r="F9724">
        <v>1</v>
      </c>
    </row>
    <row r="9725" spans="1:6">
      <c r="A9725">
        <v>4900</v>
      </c>
      <c r="B9725">
        <v>6</v>
      </c>
      <c r="C9725" t="s">
        <v>62</v>
      </c>
      <c r="D9725" t="s">
        <v>92</v>
      </c>
      <c r="E9725">
        <v>1004</v>
      </c>
      <c r="F9725">
        <v>1</v>
      </c>
    </row>
    <row r="9726" spans="1:6">
      <c r="A9726">
        <v>4900</v>
      </c>
      <c r="B9726">
        <v>6</v>
      </c>
      <c r="C9726" t="s">
        <v>62</v>
      </c>
      <c r="D9726" t="s">
        <v>92</v>
      </c>
      <c r="E9726">
        <v>5543</v>
      </c>
      <c r="F9726">
        <v>1</v>
      </c>
    </row>
    <row r="9727" spans="1:6">
      <c r="A9727">
        <v>4900</v>
      </c>
      <c r="B9727">
        <v>6</v>
      </c>
      <c r="C9727" t="s">
        <v>62</v>
      </c>
      <c r="D9727" t="s">
        <v>92</v>
      </c>
      <c r="E9727">
        <v>4701</v>
      </c>
      <c r="F9727">
        <v>1</v>
      </c>
    </row>
    <row r="9728" spans="1:6">
      <c r="A9728">
        <v>4900</v>
      </c>
      <c r="B9728">
        <v>6</v>
      </c>
      <c r="C9728" t="s">
        <v>62</v>
      </c>
      <c r="D9728" t="s">
        <v>92</v>
      </c>
      <c r="E9728">
        <v>5935</v>
      </c>
      <c r="F9728">
        <v>1</v>
      </c>
    </row>
    <row r="9729" spans="1:6">
      <c r="A9729">
        <v>4900</v>
      </c>
      <c r="B9729">
        <v>6</v>
      </c>
      <c r="C9729" t="s">
        <v>62</v>
      </c>
      <c r="D9729" t="s">
        <v>92</v>
      </c>
      <c r="E9729">
        <v>6041</v>
      </c>
      <c r="F9729">
        <v>1</v>
      </c>
    </row>
    <row r="9730" spans="1:6">
      <c r="A9730">
        <v>4900</v>
      </c>
      <c r="B9730">
        <v>6</v>
      </c>
      <c r="C9730" t="s">
        <v>62</v>
      </c>
      <c r="D9730" t="s">
        <v>92</v>
      </c>
      <c r="E9730">
        <v>3085</v>
      </c>
      <c r="F9730">
        <v>1</v>
      </c>
    </row>
    <row r="9731" spans="1:6">
      <c r="A9731">
        <v>4900</v>
      </c>
      <c r="B9731">
        <v>6</v>
      </c>
      <c r="C9731" t="s">
        <v>62</v>
      </c>
      <c r="D9731" t="s">
        <v>92</v>
      </c>
      <c r="E9731">
        <v>2427</v>
      </c>
      <c r="F9731">
        <v>1</v>
      </c>
    </row>
    <row r="9732" spans="1:6">
      <c r="A9732">
        <v>4900</v>
      </c>
      <c r="B9732">
        <v>6</v>
      </c>
      <c r="C9732" t="s">
        <v>62</v>
      </c>
      <c r="D9732" t="s">
        <v>92</v>
      </c>
      <c r="E9732">
        <v>2475</v>
      </c>
      <c r="F9732">
        <v>1</v>
      </c>
    </row>
    <row r="9733" spans="1:6">
      <c r="A9733">
        <v>4900</v>
      </c>
      <c r="B9733">
        <v>6</v>
      </c>
      <c r="C9733" t="s">
        <v>62</v>
      </c>
      <c r="D9733" t="s">
        <v>92</v>
      </c>
      <c r="E9733">
        <v>2965</v>
      </c>
      <c r="F9733">
        <v>1</v>
      </c>
    </row>
    <row r="9734" spans="1:6">
      <c r="A9734">
        <v>4900</v>
      </c>
      <c r="B9734">
        <v>6</v>
      </c>
      <c r="C9734" t="s">
        <v>62</v>
      </c>
      <c r="D9734" t="s">
        <v>92</v>
      </c>
      <c r="E9734">
        <v>5185</v>
      </c>
      <c r="F9734">
        <v>1</v>
      </c>
    </row>
    <row r="9735" spans="1:6">
      <c r="A9735">
        <v>4900</v>
      </c>
      <c r="B9735">
        <v>6</v>
      </c>
      <c r="C9735" t="s">
        <v>62</v>
      </c>
      <c r="D9735" t="s">
        <v>92</v>
      </c>
      <c r="E9735">
        <v>4557</v>
      </c>
      <c r="F9735">
        <v>1</v>
      </c>
    </row>
    <row r="9736" spans="1:6">
      <c r="A9736">
        <v>4900</v>
      </c>
      <c r="B9736">
        <v>6</v>
      </c>
      <c r="C9736" t="s">
        <v>62</v>
      </c>
      <c r="D9736" t="s">
        <v>92</v>
      </c>
      <c r="E9736">
        <v>1265</v>
      </c>
      <c r="F9736">
        <v>1</v>
      </c>
    </row>
    <row r="9737" spans="1:6">
      <c r="A9737">
        <v>4900</v>
      </c>
      <c r="B9737">
        <v>6</v>
      </c>
      <c r="C9737" t="s">
        <v>62</v>
      </c>
      <c r="D9737" t="s">
        <v>92</v>
      </c>
      <c r="E9737">
        <v>2052</v>
      </c>
      <c r="F9737">
        <v>1</v>
      </c>
    </row>
    <row r="9738" spans="1:6">
      <c r="A9738">
        <v>4900</v>
      </c>
      <c r="B9738">
        <v>6</v>
      </c>
      <c r="C9738" t="s">
        <v>62</v>
      </c>
      <c r="D9738" t="s">
        <v>92</v>
      </c>
      <c r="E9738">
        <v>5650</v>
      </c>
      <c r="F9738">
        <v>1</v>
      </c>
    </row>
    <row r="9739" spans="1:6">
      <c r="A9739">
        <v>4900</v>
      </c>
      <c r="B9739">
        <v>6</v>
      </c>
      <c r="C9739" t="s">
        <v>62</v>
      </c>
      <c r="D9739" t="s">
        <v>92</v>
      </c>
      <c r="E9739">
        <v>1314</v>
      </c>
      <c r="F9739">
        <v>1</v>
      </c>
    </row>
    <row r="9740" spans="1:6">
      <c r="A9740">
        <v>4900</v>
      </c>
      <c r="B9740">
        <v>6</v>
      </c>
      <c r="C9740" t="s">
        <v>62</v>
      </c>
      <c r="D9740" t="s">
        <v>92</v>
      </c>
      <c r="E9740">
        <v>2024</v>
      </c>
      <c r="F9740">
        <v>1</v>
      </c>
    </row>
    <row r="9741" spans="1:6">
      <c r="A9741">
        <v>4900</v>
      </c>
      <c r="B9741">
        <v>6</v>
      </c>
      <c r="C9741" t="s">
        <v>62</v>
      </c>
      <c r="D9741" t="s">
        <v>92</v>
      </c>
      <c r="E9741">
        <v>2945</v>
      </c>
      <c r="F9741">
        <v>1</v>
      </c>
    </row>
    <row r="9742" spans="1:6">
      <c r="A9742">
        <v>4900</v>
      </c>
      <c r="B9742">
        <v>6</v>
      </c>
      <c r="C9742" t="s">
        <v>62</v>
      </c>
      <c r="D9742" t="s">
        <v>92</v>
      </c>
      <c r="E9742">
        <v>226</v>
      </c>
      <c r="F9742">
        <v>1</v>
      </c>
    </row>
    <row r="9743" spans="1:6">
      <c r="A9743">
        <v>4900</v>
      </c>
      <c r="B9743">
        <v>6</v>
      </c>
      <c r="C9743" t="s">
        <v>62</v>
      </c>
      <c r="D9743" t="s">
        <v>92</v>
      </c>
      <c r="E9743">
        <v>5547</v>
      </c>
      <c r="F9743">
        <v>1</v>
      </c>
    </row>
    <row r="9744" spans="1:6">
      <c r="A9744">
        <v>4900</v>
      </c>
      <c r="B9744">
        <v>6</v>
      </c>
      <c r="C9744" t="s">
        <v>62</v>
      </c>
      <c r="D9744" t="s">
        <v>92</v>
      </c>
      <c r="E9744">
        <v>5061</v>
      </c>
      <c r="F9744">
        <v>1</v>
      </c>
    </row>
    <row r="9745" spans="1:6">
      <c r="A9745">
        <v>4900</v>
      </c>
      <c r="B9745">
        <v>6</v>
      </c>
      <c r="C9745" t="s">
        <v>62</v>
      </c>
      <c r="D9745" t="s">
        <v>92</v>
      </c>
      <c r="E9745">
        <v>2860</v>
      </c>
      <c r="F9745">
        <v>1</v>
      </c>
    </row>
    <row r="9746" spans="1:6">
      <c r="A9746">
        <v>4900</v>
      </c>
      <c r="B9746">
        <v>6</v>
      </c>
      <c r="C9746" t="s">
        <v>62</v>
      </c>
      <c r="D9746" t="s">
        <v>92</v>
      </c>
      <c r="E9746">
        <v>2835</v>
      </c>
      <c r="F9746">
        <v>1</v>
      </c>
    </row>
    <row r="9747" spans="1:6">
      <c r="A9747">
        <v>4900</v>
      </c>
      <c r="B9747">
        <v>6</v>
      </c>
      <c r="C9747" t="s">
        <v>62</v>
      </c>
      <c r="D9747" t="s">
        <v>92</v>
      </c>
      <c r="E9747">
        <v>2611</v>
      </c>
      <c r="F9747">
        <v>1</v>
      </c>
    </row>
    <row r="9748" spans="1:6">
      <c r="A9748">
        <v>4900</v>
      </c>
      <c r="B9748">
        <v>6</v>
      </c>
      <c r="C9748" t="s">
        <v>62</v>
      </c>
      <c r="D9748" t="s">
        <v>92</v>
      </c>
      <c r="E9748">
        <v>5991</v>
      </c>
      <c r="F9748">
        <v>1</v>
      </c>
    </row>
    <row r="9749" spans="1:6">
      <c r="A9749">
        <v>4900</v>
      </c>
      <c r="B9749">
        <v>6</v>
      </c>
      <c r="C9749" t="s">
        <v>62</v>
      </c>
      <c r="D9749" t="s">
        <v>92</v>
      </c>
      <c r="E9749">
        <v>1046</v>
      </c>
      <c r="F9749">
        <v>1</v>
      </c>
    </row>
    <row r="9750" spans="1:6">
      <c r="A9750">
        <v>4900</v>
      </c>
      <c r="B9750">
        <v>6</v>
      </c>
      <c r="C9750" t="s">
        <v>62</v>
      </c>
      <c r="D9750" t="s">
        <v>92</v>
      </c>
      <c r="E9750">
        <v>3420</v>
      </c>
      <c r="F9750">
        <v>1</v>
      </c>
    </row>
    <row r="9751" spans="1:6">
      <c r="A9751">
        <v>4900</v>
      </c>
      <c r="B9751">
        <v>6</v>
      </c>
      <c r="C9751" t="s">
        <v>62</v>
      </c>
      <c r="D9751" t="s">
        <v>92</v>
      </c>
      <c r="E9751">
        <v>4964</v>
      </c>
      <c r="F9751">
        <v>1</v>
      </c>
    </row>
    <row r="9752" spans="1:6">
      <c r="A9752">
        <v>4900</v>
      </c>
      <c r="B9752">
        <v>6</v>
      </c>
      <c r="C9752" t="s">
        <v>62</v>
      </c>
      <c r="D9752" t="s">
        <v>92</v>
      </c>
      <c r="E9752">
        <v>121</v>
      </c>
      <c r="F9752">
        <v>1</v>
      </c>
    </row>
    <row r="9753" spans="1:6">
      <c r="A9753">
        <v>4900</v>
      </c>
      <c r="B9753">
        <v>6</v>
      </c>
      <c r="C9753" t="s">
        <v>62</v>
      </c>
      <c r="D9753" t="s">
        <v>92</v>
      </c>
      <c r="E9753">
        <v>2133</v>
      </c>
      <c r="F9753">
        <v>1</v>
      </c>
    </row>
    <row r="9754" spans="1:6">
      <c r="A9754">
        <v>4900</v>
      </c>
      <c r="B9754">
        <v>6</v>
      </c>
      <c r="C9754" t="s">
        <v>62</v>
      </c>
      <c r="D9754" t="s">
        <v>92</v>
      </c>
      <c r="E9754">
        <v>3083</v>
      </c>
      <c r="F9754">
        <v>1</v>
      </c>
    </row>
    <row r="9755" spans="1:6">
      <c r="A9755">
        <v>4900</v>
      </c>
      <c r="B9755">
        <v>6</v>
      </c>
      <c r="C9755" t="s">
        <v>62</v>
      </c>
      <c r="D9755" t="s">
        <v>92</v>
      </c>
      <c r="E9755">
        <v>3273</v>
      </c>
      <c r="F9755">
        <v>1</v>
      </c>
    </row>
    <row r="9756" spans="1:6">
      <c r="A9756">
        <v>4900</v>
      </c>
      <c r="B9756">
        <v>6</v>
      </c>
      <c r="C9756" t="s">
        <v>62</v>
      </c>
      <c r="D9756" t="s">
        <v>92</v>
      </c>
      <c r="E9756">
        <v>4192</v>
      </c>
      <c r="F9756">
        <v>1</v>
      </c>
    </row>
    <row r="9757" spans="1:6">
      <c r="A9757">
        <v>4900</v>
      </c>
      <c r="B9757">
        <v>6</v>
      </c>
      <c r="C9757" t="s">
        <v>62</v>
      </c>
      <c r="D9757" t="s">
        <v>92</v>
      </c>
      <c r="E9757">
        <v>2495</v>
      </c>
      <c r="F9757">
        <v>1</v>
      </c>
    </row>
    <row r="9758" spans="1:6">
      <c r="A9758">
        <v>4900</v>
      </c>
      <c r="B9758">
        <v>6</v>
      </c>
      <c r="C9758" t="s">
        <v>62</v>
      </c>
      <c r="D9758" t="s">
        <v>92</v>
      </c>
      <c r="E9758">
        <v>2232</v>
      </c>
      <c r="F9758">
        <v>1</v>
      </c>
    </row>
    <row r="9759" spans="1:6">
      <c r="A9759">
        <v>4900</v>
      </c>
      <c r="B9759">
        <v>6</v>
      </c>
      <c r="C9759" t="s">
        <v>62</v>
      </c>
      <c r="D9759" t="s">
        <v>92</v>
      </c>
      <c r="E9759">
        <v>3356</v>
      </c>
      <c r="F9759">
        <v>1</v>
      </c>
    </row>
    <row r="9760" spans="1:6">
      <c r="A9760">
        <v>4900</v>
      </c>
      <c r="B9760">
        <v>6</v>
      </c>
      <c r="C9760" t="s">
        <v>62</v>
      </c>
      <c r="D9760" t="s">
        <v>92</v>
      </c>
      <c r="E9760">
        <v>2272</v>
      </c>
      <c r="F9760">
        <v>1</v>
      </c>
    </row>
    <row r="9761" spans="1:6">
      <c r="A9761">
        <v>4900</v>
      </c>
      <c r="B9761">
        <v>6</v>
      </c>
      <c r="C9761" t="s">
        <v>62</v>
      </c>
      <c r="D9761" t="s">
        <v>92</v>
      </c>
      <c r="E9761">
        <v>5089</v>
      </c>
      <c r="F9761">
        <v>1</v>
      </c>
    </row>
    <row r="9762" spans="1:6">
      <c r="A9762">
        <v>4900</v>
      </c>
      <c r="B9762">
        <v>6</v>
      </c>
      <c r="C9762" t="s">
        <v>62</v>
      </c>
      <c r="D9762" t="s">
        <v>92</v>
      </c>
      <c r="E9762">
        <v>4264</v>
      </c>
      <c r="F9762">
        <v>1</v>
      </c>
    </row>
    <row r="9763" spans="1:6">
      <c r="A9763">
        <v>4900</v>
      </c>
      <c r="B9763">
        <v>6</v>
      </c>
      <c r="C9763" t="s">
        <v>62</v>
      </c>
      <c r="D9763" t="s">
        <v>92</v>
      </c>
      <c r="E9763">
        <v>4090</v>
      </c>
      <c r="F9763">
        <v>1</v>
      </c>
    </row>
    <row r="9764" spans="1:6">
      <c r="A9764">
        <v>4900</v>
      </c>
      <c r="B9764">
        <v>6</v>
      </c>
      <c r="C9764" t="s">
        <v>62</v>
      </c>
      <c r="D9764" t="s">
        <v>92</v>
      </c>
      <c r="E9764">
        <v>5659</v>
      </c>
      <c r="F9764">
        <v>1</v>
      </c>
    </row>
    <row r="9765" spans="1:6">
      <c r="A9765">
        <v>4900</v>
      </c>
      <c r="B9765">
        <v>6</v>
      </c>
      <c r="C9765" t="s">
        <v>62</v>
      </c>
      <c r="D9765" t="s">
        <v>92</v>
      </c>
      <c r="E9765">
        <v>3990</v>
      </c>
      <c r="F9765">
        <v>1</v>
      </c>
    </row>
    <row r="9766" spans="1:6">
      <c r="A9766">
        <v>4900</v>
      </c>
      <c r="B9766">
        <v>6</v>
      </c>
      <c r="C9766" t="s">
        <v>62</v>
      </c>
      <c r="D9766" t="s">
        <v>92</v>
      </c>
      <c r="E9766">
        <v>4134</v>
      </c>
      <c r="F9766">
        <v>1</v>
      </c>
    </row>
    <row r="9767" spans="1:6">
      <c r="A9767">
        <v>4900</v>
      </c>
      <c r="B9767">
        <v>6</v>
      </c>
      <c r="C9767" t="s">
        <v>62</v>
      </c>
      <c r="D9767" t="s">
        <v>92</v>
      </c>
      <c r="E9767">
        <v>135</v>
      </c>
      <c r="F9767">
        <v>1</v>
      </c>
    </row>
    <row r="9768" spans="1:6">
      <c r="A9768">
        <v>4900</v>
      </c>
      <c r="B9768">
        <v>7</v>
      </c>
      <c r="C9768" t="s">
        <v>64</v>
      </c>
      <c r="D9768" t="s">
        <v>91</v>
      </c>
      <c r="E9768">
        <v>1082</v>
      </c>
      <c r="F9768">
        <v>5</v>
      </c>
    </row>
    <row r="9769" spans="1:6">
      <c r="A9769">
        <v>4900</v>
      </c>
      <c r="B9769">
        <v>7</v>
      </c>
      <c r="C9769" t="s">
        <v>64</v>
      </c>
      <c r="D9769" t="s">
        <v>91</v>
      </c>
      <c r="E9769">
        <v>5260</v>
      </c>
      <c r="F9769">
        <v>4</v>
      </c>
    </row>
    <row r="9770" spans="1:6">
      <c r="A9770">
        <v>4900</v>
      </c>
      <c r="B9770">
        <v>7</v>
      </c>
      <c r="C9770" t="s">
        <v>64</v>
      </c>
      <c r="D9770" t="s">
        <v>91</v>
      </c>
      <c r="E9770">
        <v>1181</v>
      </c>
      <c r="F9770">
        <v>4</v>
      </c>
    </row>
    <row r="9771" spans="1:6">
      <c r="A9771">
        <v>4900</v>
      </c>
      <c r="B9771">
        <v>7</v>
      </c>
      <c r="C9771" t="s">
        <v>64</v>
      </c>
      <c r="D9771" t="s">
        <v>91</v>
      </c>
      <c r="E9771">
        <v>5442</v>
      </c>
      <c r="F9771">
        <v>3</v>
      </c>
    </row>
    <row r="9772" spans="1:6">
      <c r="A9772">
        <v>4900</v>
      </c>
      <c r="B9772">
        <v>7</v>
      </c>
      <c r="C9772" t="s">
        <v>64</v>
      </c>
      <c r="D9772" t="s">
        <v>91</v>
      </c>
      <c r="E9772">
        <v>2808</v>
      </c>
      <c r="F9772">
        <v>3</v>
      </c>
    </row>
    <row r="9773" spans="1:6">
      <c r="A9773">
        <v>4900</v>
      </c>
      <c r="B9773">
        <v>7</v>
      </c>
      <c r="C9773" t="s">
        <v>64</v>
      </c>
      <c r="D9773" t="s">
        <v>91</v>
      </c>
      <c r="E9773">
        <v>3364</v>
      </c>
      <c r="F9773">
        <v>3</v>
      </c>
    </row>
    <row r="9774" spans="1:6">
      <c r="A9774">
        <v>4900</v>
      </c>
      <c r="B9774">
        <v>7</v>
      </c>
      <c r="C9774" t="s">
        <v>64</v>
      </c>
      <c r="D9774" t="s">
        <v>91</v>
      </c>
      <c r="E9774">
        <v>5762</v>
      </c>
      <c r="F9774">
        <v>3</v>
      </c>
    </row>
    <row r="9775" spans="1:6">
      <c r="A9775">
        <v>4900</v>
      </c>
      <c r="B9775">
        <v>7</v>
      </c>
      <c r="C9775" t="s">
        <v>64</v>
      </c>
      <c r="D9775" t="s">
        <v>91</v>
      </c>
      <c r="E9775">
        <v>4896</v>
      </c>
      <c r="F9775">
        <v>3</v>
      </c>
    </row>
    <row r="9776" spans="1:6">
      <c r="A9776">
        <v>4900</v>
      </c>
      <c r="B9776">
        <v>7</v>
      </c>
      <c r="C9776" t="s">
        <v>64</v>
      </c>
      <c r="D9776" t="s">
        <v>91</v>
      </c>
      <c r="E9776">
        <v>4550</v>
      </c>
      <c r="F9776">
        <v>2</v>
      </c>
    </row>
    <row r="9777" spans="1:6">
      <c r="A9777">
        <v>4900</v>
      </c>
      <c r="B9777">
        <v>7</v>
      </c>
      <c r="C9777" t="s">
        <v>64</v>
      </c>
      <c r="D9777" t="s">
        <v>91</v>
      </c>
      <c r="E9777">
        <v>6128</v>
      </c>
      <c r="F9777">
        <v>2</v>
      </c>
    </row>
    <row r="9778" spans="1:6">
      <c r="A9778">
        <v>4900</v>
      </c>
      <c r="B9778">
        <v>7</v>
      </c>
      <c r="C9778" t="s">
        <v>64</v>
      </c>
      <c r="D9778" t="s">
        <v>91</v>
      </c>
      <c r="E9778">
        <v>2198</v>
      </c>
      <c r="F9778">
        <v>2</v>
      </c>
    </row>
    <row r="9779" spans="1:6">
      <c r="A9779">
        <v>4900</v>
      </c>
      <c r="B9779">
        <v>7</v>
      </c>
      <c r="C9779" t="s">
        <v>64</v>
      </c>
      <c r="D9779" t="s">
        <v>91</v>
      </c>
      <c r="E9779">
        <v>3829</v>
      </c>
      <c r="F9779">
        <v>2</v>
      </c>
    </row>
    <row r="9780" spans="1:6">
      <c r="A9780">
        <v>4900</v>
      </c>
      <c r="B9780">
        <v>7</v>
      </c>
      <c r="C9780" t="s">
        <v>64</v>
      </c>
      <c r="D9780" t="s">
        <v>91</v>
      </c>
      <c r="E9780">
        <v>5887</v>
      </c>
      <c r="F9780">
        <v>2</v>
      </c>
    </row>
    <row r="9781" spans="1:6">
      <c r="A9781">
        <v>4900</v>
      </c>
      <c r="B9781">
        <v>7</v>
      </c>
      <c r="C9781" t="s">
        <v>64</v>
      </c>
      <c r="D9781" t="s">
        <v>91</v>
      </c>
      <c r="E9781">
        <v>3917</v>
      </c>
      <c r="F9781">
        <v>2</v>
      </c>
    </row>
    <row r="9782" spans="1:6">
      <c r="A9782">
        <v>4900</v>
      </c>
      <c r="B9782">
        <v>7</v>
      </c>
      <c r="C9782" t="s">
        <v>64</v>
      </c>
      <c r="D9782" t="s">
        <v>91</v>
      </c>
      <c r="E9782">
        <v>3982</v>
      </c>
      <c r="F9782">
        <v>2</v>
      </c>
    </row>
    <row r="9783" spans="1:6">
      <c r="A9783">
        <v>4900</v>
      </c>
      <c r="B9783">
        <v>7</v>
      </c>
      <c r="C9783" t="s">
        <v>64</v>
      </c>
      <c r="D9783" t="s">
        <v>91</v>
      </c>
      <c r="E9783">
        <v>4683</v>
      </c>
      <c r="F9783">
        <v>2</v>
      </c>
    </row>
    <row r="9784" spans="1:6">
      <c r="A9784">
        <v>4900</v>
      </c>
      <c r="B9784">
        <v>7</v>
      </c>
      <c r="C9784" t="s">
        <v>64</v>
      </c>
      <c r="D9784" t="s">
        <v>91</v>
      </c>
      <c r="E9784">
        <v>5140</v>
      </c>
      <c r="F9784">
        <v>2</v>
      </c>
    </row>
    <row r="9785" spans="1:6">
      <c r="A9785">
        <v>4900</v>
      </c>
      <c r="B9785">
        <v>7</v>
      </c>
      <c r="C9785" t="s">
        <v>64</v>
      </c>
      <c r="D9785" t="s">
        <v>91</v>
      </c>
      <c r="E9785">
        <v>2265</v>
      </c>
      <c r="F9785">
        <v>2</v>
      </c>
    </row>
    <row r="9786" spans="1:6">
      <c r="A9786">
        <v>4900</v>
      </c>
      <c r="B9786">
        <v>7</v>
      </c>
      <c r="C9786" t="s">
        <v>64</v>
      </c>
      <c r="D9786" t="s">
        <v>91</v>
      </c>
      <c r="E9786">
        <v>298</v>
      </c>
      <c r="F9786">
        <v>2</v>
      </c>
    </row>
    <row r="9787" spans="1:6">
      <c r="A9787">
        <v>4900</v>
      </c>
      <c r="B9787">
        <v>7</v>
      </c>
      <c r="C9787" t="s">
        <v>64</v>
      </c>
      <c r="D9787" t="s">
        <v>91</v>
      </c>
      <c r="E9787">
        <v>5393</v>
      </c>
      <c r="F9787">
        <v>2</v>
      </c>
    </row>
    <row r="9788" spans="1:6">
      <c r="A9788">
        <v>4900</v>
      </c>
      <c r="B9788">
        <v>7</v>
      </c>
      <c r="C9788" t="s">
        <v>64</v>
      </c>
      <c r="D9788" t="s">
        <v>91</v>
      </c>
      <c r="E9788">
        <v>226</v>
      </c>
      <c r="F9788">
        <v>2</v>
      </c>
    </row>
    <row r="9789" spans="1:6">
      <c r="A9789">
        <v>4900</v>
      </c>
      <c r="B9789">
        <v>7</v>
      </c>
      <c r="C9789" t="s">
        <v>64</v>
      </c>
      <c r="D9789" t="s">
        <v>91</v>
      </c>
      <c r="E9789">
        <v>2518</v>
      </c>
      <c r="F9789">
        <v>2</v>
      </c>
    </row>
    <row r="9790" spans="1:6">
      <c r="A9790">
        <v>4900</v>
      </c>
      <c r="B9790">
        <v>7</v>
      </c>
      <c r="C9790" t="s">
        <v>64</v>
      </c>
      <c r="D9790" t="s">
        <v>91</v>
      </c>
      <c r="E9790">
        <v>2406</v>
      </c>
      <c r="F9790">
        <v>2</v>
      </c>
    </row>
    <row r="9791" spans="1:6">
      <c r="A9791">
        <v>4900</v>
      </c>
      <c r="B9791">
        <v>7</v>
      </c>
      <c r="C9791" t="s">
        <v>64</v>
      </c>
      <c r="D9791" t="s">
        <v>91</v>
      </c>
      <c r="E9791">
        <v>3717</v>
      </c>
      <c r="F9791">
        <v>2</v>
      </c>
    </row>
    <row r="9792" spans="1:6">
      <c r="A9792">
        <v>4900</v>
      </c>
      <c r="B9792">
        <v>7</v>
      </c>
      <c r="C9792" t="s">
        <v>64</v>
      </c>
      <c r="D9792" t="s">
        <v>91</v>
      </c>
      <c r="E9792">
        <v>5511</v>
      </c>
      <c r="F9792">
        <v>2</v>
      </c>
    </row>
    <row r="9793" spans="1:6">
      <c r="A9793">
        <v>4900</v>
      </c>
      <c r="B9793">
        <v>7</v>
      </c>
      <c r="C9793" t="s">
        <v>64</v>
      </c>
      <c r="D9793" t="s">
        <v>91</v>
      </c>
      <c r="E9793">
        <v>5149</v>
      </c>
      <c r="F9793">
        <v>2</v>
      </c>
    </row>
    <row r="9794" spans="1:6">
      <c r="A9794">
        <v>4900</v>
      </c>
      <c r="B9794">
        <v>7</v>
      </c>
      <c r="C9794" t="s">
        <v>64</v>
      </c>
      <c r="D9794" t="s">
        <v>91</v>
      </c>
      <c r="E9794">
        <v>5123</v>
      </c>
      <c r="F9794">
        <v>2</v>
      </c>
    </row>
    <row r="9795" spans="1:6">
      <c r="A9795">
        <v>4900</v>
      </c>
      <c r="B9795">
        <v>7</v>
      </c>
      <c r="C9795" t="s">
        <v>64</v>
      </c>
      <c r="D9795" t="s">
        <v>91</v>
      </c>
      <c r="E9795">
        <v>3075</v>
      </c>
      <c r="F9795">
        <v>1</v>
      </c>
    </row>
    <row r="9796" spans="1:6">
      <c r="A9796">
        <v>4900</v>
      </c>
      <c r="B9796">
        <v>7</v>
      </c>
      <c r="C9796" t="s">
        <v>64</v>
      </c>
      <c r="D9796" t="s">
        <v>91</v>
      </c>
      <c r="E9796">
        <v>2959</v>
      </c>
      <c r="F9796">
        <v>1</v>
      </c>
    </row>
    <row r="9797" spans="1:6">
      <c r="A9797">
        <v>4900</v>
      </c>
      <c r="B9797">
        <v>7</v>
      </c>
      <c r="C9797" t="s">
        <v>64</v>
      </c>
      <c r="D9797" t="s">
        <v>91</v>
      </c>
      <c r="E9797">
        <v>2689</v>
      </c>
      <c r="F9797">
        <v>1</v>
      </c>
    </row>
    <row r="9798" spans="1:6">
      <c r="A9798">
        <v>4900</v>
      </c>
      <c r="B9798">
        <v>7</v>
      </c>
      <c r="C9798" t="s">
        <v>64</v>
      </c>
      <c r="D9798" t="s">
        <v>91</v>
      </c>
      <c r="E9798">
        <v>5817</v>
      </c>
      <c r="F9798">
        <v>1</v>
      </c>
    </row>
    <row r="9799" spans="1:6">
      <c r="A9799">
        <v>4900</v>
      </c>
      <c r="B9799">
        <v>7</v>
      </c>
      <c r="C9799" t="s">
        <v>64</v>
      </c>
      <c r="D9799" t="s">
        <v>91</v>
      </c>
      <c r="E9799">
        <v>192</v>
      </c>
      <c r="F9799">
        <v>1</v>
      </c>
    </row>
    <row r="9800" spans="1:6">
      <c r="A9800">
        <v>4900</v>
      </c>
      <c r="B9800">
        <v>7</v>
      </c>
      <c r="C9800" t="s">
        <v>64</v>
      </c>
      <c r="D9800" t="s">
        <v>91</v>
      </c>
      <c r="E9800">
        <v>2529</v>
      </c>
      <c r="F9800">
        <v>1</v>
      </c>
    </row>
    <row r="9801" spans="1:6">
      <c r="A9801">
        <v>4900</v>
      </c>
      <c r="B9801">
        <v>7</v>
      </c>
      <c r="C9801" t="s">
        <v>64</v>
      </c>
      <c r="D9801" t="s">
        <v>91</v>
      </c>
      <c r="E9801">
        <v>3241</v>
      </c>
      <c r="F9801">
        <v>1</v>
      </c>
    </row>
    <row r="9802" spans="1:6">
      <c r="A9802">
        <v>4900</v>
      </c>
      <c r="B9802">
        <v>7</v>
      </c>
      <c r="C9802" t="s">
        <v>64</v>
      </c>
      <c r="D9802" t="s">
        <v>91</v>
      </c>
      <c r="E9802">
        <v>53</v>
      </c>
      <c r="F9802">
        <v>1</v>
      </c>
    </row>
    <row r="9803" spans="1:6">
      <c r="A9803">
        <v>4900</v>
      </c>
      <c r="B9803">
        <v>7</v>
      </c>
      <c r="C9803" t="s">
        <v>64</v>
      </c>
      <c r="D9803" t="s">
        <v>91</v>
      </c>
      <c r="E9803">
        <v>4097</v>
      </c>
      <c r="F9803">
        <v>1</v>
      </c>
    </row>
    <row r="9804" spans="1:6">
      <c r="A9804">
        <v>4900</v>
      </c>
      <c r="B9804">
        <v>7</v>
      </c>
      <c r="C9804" t="s">
        <v>64</v>
      </c>
      <c r="D9804" t="s">
        <v>91</v>
      </c>
      <c r="E9804">
        <v>3789</v>
      </c>
      <c r="F9804">
        <v>1</v>
      </c>
    </row>
    <row r="9805" spans="1:6">
      <c r="A9805">
        <v>4900</v>
      </c>
      <c r="B9805">
        <v>7</v>
      </c>
      <c r="C9805" t="s">
        <v>64</v>
      </c>
      <c r="D9805" t="s">
        <v>91</v>
      </c>
      <c r="E9805">
        <v>4351</v>
      </c>
      <c r="F9805">
        <v>1</v>
      </c>
    </row>
    <row r="9806" spans="1:6">
      <c r="A9806">
        <v>4900</v>
      </c>
      <c r="B9806">
        <v>7</v>
      </c>
      <c r="C9806" t="s">
        <v>64</v>
      </c>
      <c r="D9806" t="s">
        <v>91</v>
      </c>
      <c r="E9806">
        <v>1335</v>
      </c>
      <c r="F9806">
        <v>1</v>
      </c>
    </row>
    <row r="9807" spans="1:6">
      <c r="A9807">
        <v>4900</v>
      </c>
      <c r="B9807">
        <v>7</v>
      </c>
      <c r="C9807" t="s">
        <v>64</v>
      </c>
      <c r="D9807" t="s">
        <v>91</v>
      </c>
      <c r="E9807">
        <v>2338</v>
      </c>
      <c r="F9807">
        <v>1</v>
      </c>
    </row>
    <row r="9808" spans="1:6">
      <c r="A9808">
        <v>4900</v>
      </c>
      <c r="B9808">
        <v>7</v>
      </c>
      <c r="C9808" t="s">
        <v>64</v>
      </c>
      <c r="D9808" t="s">
        <v>91</v>
      </c>
      <c r="E9808">
        <v>5152</v>
      </c>
      <c r="F9808">
        <v>1</v>
      </c>
    </row>
    <row r="9809" spans="1:6">
      <c r="A9809">
        <v>4900</v>
      </c>
      <c r="B9809">
        <v>7</v>
      </c>
      <c r="C9809" t="s">
        <v>64</v>
      </c>
      <c r="D9809" t="s">
        <v>91</v>
      </c>
      <c r="E9809">
        <v>3707</v>
      </c>
      <c r="F9809">
        <v>1</v>
      </c>
    </row>
    <row r="9810" spans="1:6">
      <c r="A9810">
        <v>4900</v>
      </c>
      <c r="B9810">
        <v>7</v>
      </c>
      <c r="C9810" t="s">
        <v>64</v>
      </c>
      <c r="D9810" t="s">
        <v>91</v>
      </c>
      <c r="E9810">
        <v>4372</v>
      </c>
      <c r="F9810">
        <v>1</v>
      </c>
    </row>
    <row r="9811" spans="1:6">
      <c r="A9811">
        <v>4900</v>
      </c>
      <c r="B9811">
        <v>7</v>
      </c>
      <c r="C9811" t="s">
        <v>64</v>
      </c>
      <c r="D9811" t="s">
        <v>91</v>
      </c>
      <c r="E9811">
        <v>6058</v>
      </c>
      <c r="F9811">
        <v>1</v>
      </c>
    </row>
    <row r="9812" spans="1:6">
      <c r="A9812">
        <v>4900</v>
      </c>
      <c r="B9812">
        <v>7</v>
      </c>
      <c r="C9812" t="s">
        <v>64</v>
      </c>
      <c r="D9812" t="s">
        <v>91</v>
      </c>
      <c r="E9812">
        <v>4134</v>
      </c>
      <c r="F9812">
        <v>1</v>
      </c>
    </row>
    <row r="9813" spans="1:6">
      <c r="A9813">
        <v>4900</v>
      </c>
      <c r="B9813">
        <v>7</v>
      </c>
      <c r="C9813" t="s">
        <v>64</v>
      </c>
      <c r="D9813" t="s">
        <v>91</v>
      </c>
      <c r="E9813">
        <v>3777</v>
      </c>
      <c r="F9813">
        <v>1</v>
      </c>
    </row>
    <row r="9814" spans="1:6">
      <c r="A9814">
        <v>4900</v>
      </c>
      <c r="B9814">
        <v>7</v>
      </c>
      <c r="C9814" t="s">
        <v>64</v>
      </c>
      <c r="D9814" t="s">
        <v>91</v>
      </c>
      <c r="E9814">
        <v>168</v>
      </c>
      <c r="F9814">
        <v>1</v>
      </c>
    </row>
    <row r="9815" spans="1:6">
      <c r="A9815">
        <v>4900</v>
      </c>
      <c r="B9815">
        <v>7</v>
      </c>
      <c r="C9815" t="s">
        <v>64</v>
      </c>
      <c r="D9815" t="s">
        <v>91</v>
      </c>
      <c r="E9815">
        <v>4804</v>
      </c>
      <c r="F9815">
        <v>1</v>
      </c>
    </row>
    <row r="9816" spans="1:6">
      <c r="A9816">
        <v>4900</v>
      </c>
      <c r="B9816">
        <v>7</v>
      </c>
      <c r="C9816" t="s">
        <v>64</v>
      </c>
      <c r="D9816" t="s">
        <v>91</v>
      </c>
      <c r="E9816">
        <v>2040</v>
      </c>
      <c r="F9816">
        <v>1</v>
      </c>
    </row>
    <row r="9817" spans="1:6">
      <c r="A9817">
        <v>4900</v>
      </c>
      <c r="B9817">
        <v>7</v>
      </c>
      <c r="C9817" t="s">
        <v>64</v>
      </c>
      <c r="D9817" t="s">
        <v>91</v>
      </c>
      <c r="E9817">
        <v>3546</v>
      </c>
      <c r="F9817">
        <v>1</v>
      </c>
    </row>
    <row r="9818" spans="1:6">
      <c r="A9818">
        <v>4900</v>
      </c>
      <c r="B9818">
        <v>7</v>
      </c>
      <c r="C9818" t="s">
        <v>64</v>
      </c>
      <c r="D9818" t="s">
        <v>91</v>
      </c>
      <c r="E9818">
        <v>4791</v>
      </c>
      <c r="F9818">
        <v>1</v>
      </c>
    </row>
    <row r="9819" spans="1:6">
      <c r="A9819">
        <v>4900</v>
      </c>
      <c r="B9819">
        <v>7</v>
      </c>
      <c r="C9819" t="s">
        <v>64</v>
      </c>
      <c r="D9819" t="s">
        <v>91</v>
      </c>
      <c r="E9819">
        <v>2896</v>
      </c>
      <c r="F9819">
        <v>1</v>
      </c>
    </row>
    <row r="9820" spans="1:6">
      <c r="A9820">
        <v>4900</v>
      </c>
      <c r="B9820">
        <v>7</v>
      </c>
      <c r="C9820" t="s">
        <v>64</v>
      </c>
      <c r="D9820" t="s">
        <v>91</v>
      </c>
      <c r="E9820">
        <v>4615</v>
      </c>
      <c r="F9820">
        <v>1</v>
      </c>
    </row>
    <row r="9821" spans="1:6">
      <c r="A9821">
        <v>4900</v>
      </c>
      <c r="B9821">
        <v>7</v>
      </c>
      <c r="C9821" t="s">
        <v>64</v>
      </c>
      <c r="D9821" t="s">
        <v>91</v>
      </c>
      <c r="E9821">
        <v>3024</v>
      </c>
      <c r="F9821">
        <v>1</v>
      </c>
    </row>
    <row r="9822" spans="1:6">
      <c r="A9822">
        <v>4900</v>
      </c>
      <c r="B9822">
        <v>7</v>
      </c>
      <c r="C9822" t="s">
        <v>64</v>
      </c>
      <c r="D9822" t="s">
        <v>91</v>
      </c>
      <c r="E9822">
        <v>1314</v>
      </c>
      <c r="F9822">
        <v>1</v>
      </c>
    </row>
    <row r="9823" spans="1:6">
      <c r="A9823">
        <v>4900</v>
      </c>
      <c r="B9823">
        <v>7</v>
      </c>
      <c r="C9823" t="s">
        <v>64</v>
      </c>
      <c r="D9823" t="s">
        <v>91</v>
      </c>
      <c r="E9823">
        <v>3483</v>
      </c>
      <c r="F9823">
        <v>1</v>
      </c>
    </row>
    <row r="9824" spans="1:6">
      <c r="A9824">
        <v>4900</v>
      </c>
      <c r="B9824">
        <v>7</v>
      </c>
      <c r="C9824" t="s">
        <v>64</v>
      </c>
      <c r="D9824" t="s">
        <v>91</v>
      </c>
      <c r="E9824">
        <v>135</v>
      </c>
      <c r="F9824">
        <v>1</v>
      </c>
    </row>
    <row r="9825" spans="1:6">
      <c r="A9825">
        <v>4900</v>
      </c>
      <c r="B9825">
        <v>7</v>
      </c>
      <c r="C9825" t="s">
        <v>64</v>
      </c>
      <c r="D9825" t="s">
        <v>91</v>
      </c>
      <c r="E9825">
        <v>2677</v>
      </c>
      <c r="F9825">
        <v>1</v>
      </c>
    </row>
    <row r="9826" spans="1:6">
      <c r="A9826">
        <v>4900</v>
      </c>
      <c r="B9826">
        <v>7</v>
      </c>
      <c r="C9826" t="s">
        <v>64</v>
      </c>
      <c r="D9826" t="s">
        <v>91</v>
      </c>
      <c r="E9826">
        <v>5666</v>
      </c>
      <c r="F9826">
        <v>1</v>
      </c>
    </row>
    <row r="9827" spans="1:6">
      <c r="A9827">
        <v>4900</v>
      </c>
      <c r="B9827">
        <v>7</v>
      </c>
      <c r="C9827" t="s">
        <v>64</v>
      </c>
      <c r="D9827" t="s">
        <v>91</v>
      </c>
      <c r="E9827">
        <v>1002</v>
      </c>
      <c r="F9827">
        <v>1</v>
      </c>
    </row>
    <row r="9828" spans="1:6">
      <c r="A9828">
        <v>4900</v>
      </c>
      <c r="B9828">
        <v>7</v>
      </c>
      <c r="C9828" t="s">
        <v>64</v>
      </c>
      <c r="D9828" t="s">
        <v>91</v>
      </c>
      <c r="E9828">
        <v>2433</v>
      </c>
      <c r="F9828">
        <v>1</v>
      </c>
    </row>
    <row r="9829" spans="1:6">
      <c r="A9829">
        <v>4900</v>
      </c>
      <c r="B9829">
        <v>7</v>
      </c>
      <c r="C9829" t="s">
        <v>64</v>
      </c>
      <c r="D9829" t="s">
        <v>91</v>
      </c>
      <c r="E9829">
        <v>315</v>
      </c>
      <c r="F9829">
        <v>1</v>
      </c>
    </row>
    <row r="9830" spans="1:6">
      <c r="A9830">
        <v>4900</v>
      </c>
      <c r="B9830">
        <v>7</v>
      </c>
      <c r="C9830" t="s">
        <v>64</v>
      </c>
      <c r="D9830" t="s">
        <v>91</v>
      </c>
      <c r="E9830">
        <v>2282</v>
      </c>
      <c r="F9830">
        <v>1</v>
      </c>
    </row>
    <row r="9831" spans="1:6">
      <c r="A9831">
        <v>4900</v>
      </c>
      <c r="B9831">
        <v>7</v>
      </c>
      <c r="C9831" t="s">
        <v>64</v>
      </c>
      <c r="D9831" t="s">
        <v>91</v>
      </c>
      <c r="E9831">
        <v>3314</v>
      </c>
      <c r="F9831">
        <v>1</v>
      </c>
    </row>
    <row r="9832" spans="1:6">
      <c r="A9832">
        <v>4900</v>
      </c>
      <c r="B9832">
        <v>7</v>
      </c>
      <c r="C9832" t="s">
        <v>64</v>
      </c>
      <c r="D9832" t="s">
        <v>91</v>
      </c>
      <c r="E9832">
        <v>156</v>
      </c>
      <c r="F9832">
        <v>1</v>
      </c>
    </row>
    <row r="9833" spans="1:6">
      <c r="A9833">
        <v>4900</v>
      </c>
      <c r="B9833">
        <v>7</v>
      </c>
      <c r="C9833" t="s">
        <v>64</v>
      </c>
      <c r="D9833" t="s">
        <v>91</v>
      </c>
      <c r="E9833">
        <v>3317</v>
      </c>
      <c r="F9833">
        <v>1</v>
      </c>
    </row>
    <row r="9834" spans="1:6">
      <c r="A9834">
        <v>4900</v>
      </c>
      <c r="B9834">
        <v>7</v>
      </c>
      <c r="C9834" t="s">
        <v>64</v>
      </c>
      <c r="D9834" t="s">
        <v>91</v>
      </c>
      <c r="E9834">
        <v>3298</v>
      </c>
      <c r="F9834">
        <v>1</v>
      </c>
    </row>
    <row r="9835" spans="1:6">
      <c r="A9835">
        <v>4900</v>
      </c>
      <c r="B9835">
        <v>7</v>
      </c>
      <c r="C9835" t="s">
        <v>64</v>
      </c>
      <c r="D9835" t="s">
        <v>91</v>
      </c>
      <c r="E9835">
        <v>217</v>
      </c>
      <c r="F9835">
        <v>1</v>
      </c>
    </row>
    <row r="9836" spans="1:6">
      <c r="A9836">
        <v>4900</v>
      </c>
      <c r="B9836">
        <v>7</v>
      </c>
      <c r="C9836" t="s">
        <v>64</v>
      </c>
      <c r="D9836" t="s">
        <v>91</v>
      </c>
      <c r="E9836">
        <v>5621</v>
      </c>
      <c r="F9836">
        <v>1</v>
      </c>
    </row>
    <row r="9837" spans="1:6">
      <c r="A9837">
        <v>4900</v>
      </c>
      <c r="B9837">
        <v>7</v>
      </c>
      <c r="C9837" t="s">
        <v>64</v>
      </c>
      <c r="D9837" t="s">
        <v>91</v>
      </c>
      <c r="E9837">
        <v>4340</v>
      </c>
      <c r="F9837">
        <v>1</v>
      </c>
    </row>
    <row r="9838" spans="1:6">
      <c r="A9838">
        <v>4900</v>
      </c>
      <c r="B9838">
        <v>7</v>
      </c>
      <c r="C9838" t="s">
        <v>64</v>
      </c>
      <c r="D9838" t="s">
        <v>91</v>
      </c>
      <c r="E9838">
        <v>3814</v>
      </c>
      <c r="F9838">
        <v>1</v>
      </c>
    </row>
    <row r="9839" spans="1:6">
      <c r="A9839">
        <v>4900</v>
      </c>
      <c r="B9839">
        <v>7</v>
      </c>
      <c r="C9839" t="s">
        <v>64</v>
      </c>
      <c r="D9839" t="s">
        <v>91</v>
      </c>
      <c r="E9839">
        <v>5462</v>
      </c>
      <c r="F9839">
        <v>1</v>
      </c>
    </row>
    <row r="9840" spans="1:6">
      <c r="A9840">
        <v>4900</v>
      </c>
      <c r="B9840">
        <v>7</v>
      </c>
      <c r="C9840" t="s">
        <v>64</v>
      </c>
      <c r="D9840" t="s">
        <v>91</v>
      </c>
      <c r="E9840">
        <v>180</v>
      </c>
      <c r="F9840">
        <v>1</v>
      </c>
    </row>
    <row r="9841" spans="1:6">
      <c r="A9841">
        <v>4900</v>
      </c>
      <c r="B9841">
        <v>7</v>
      </c>
      <c r="C9841" t="s">
        <v>64</v>
      </c>
      <c r="D9841" t="s">
        <v>91</v>
      </c>
      <c r="E9841">
        <v>4880</v>
      </c>
      <c r="F9841">
        <v>1</v>
      </c>
    </row>
    <row r="9842" spans="1:6">
      <c r="A9842">
        <v>4900</v>
      </c>
      <c r="B9842">
        <v>7</v>
      </c>
      <c r="C9842" t="s">
        <v>64</v>
      </c>
      <c r="D9842" t="s">
        <v>91</v>
      </c>
      <c r="E9842">
        <v>2168</v>
      </c>
      <c r="F9842">
        <v>1</v>
      </c>
    </row>
    <row r="9843" spans="1:6">
      <c r="A9843">
        <v>4900</v>
      </c>
      <c r="B9843">
        <v>7</v>
      </c>
      <c r="C9843" t="s">
        <v>64</v>
      </c>
      <c r="D9843" t="s">
        <v>91</v>
      </c>
      <c r="E9843">
        <v>3549</v>
      </c>
      <c r="F9843">
        <v>1</v>
      </c>
    </row>
    <row r="9844" spans="1:6">
      <c r="A9844">
        <v>4900</v>
      </c>
      <c r="B9844">
        <v>7</v>
      </c>
      <c r="C9844" t="s">
        <v>64</v>
      </c>
      <c r="D9844" t="s">
        <v>91</v>
      </c>
      <c r="E9844">
        <v>2461</v>
      </c>
      <c r="F9844">
        <v>1</v>
      </c>
    </row>
    <row r="9845" spans="1:6">
      <c r="A9845">
        <v>4900</v>
      </c>
      <c r="B9845">
        <v>7</v>
      </c>
      <c r="C9845" t="s">
        <v>64</v>
      </c>
      <c r="D9845" t="s">
        <v>91</v>
      </c>
      <c r="E9845">
        <v>2474</v>
      </c>
      <c r="F9845">
        <v>1</v>
      </c>
    </row>
    <row r="9846" spans="1:6">
      <c r="A9846">
        <v>4900</v>
      </c>
      <c r="B9846">
        <v>7</v>
      </c>
      <c r="C9846" t="s">
        <v>64</v>
      </c>
      <c r="D9846" t="s">
        <v>91</v>
      </c>
      <c r="E9846">
        <v>5357</v>
      </c>
      <c r="F9846">
        <v>1</v>
      </c>
    </row>
    <row r="9847" spans="1:6">
      <c r="A9847">
        <v>4900</v>
      </c>
      <c r="B9847">
        <v>7</v>
      </c>
      <c r="C9847" t="s">
        <v>64</v>
      </c>
      <c r="D9847" t="s">
        <v>91</v>
      </c>
      <c r="E9847">
        <v>211</v>
      </c>
      <c r="F9847">
        <v>1</v>
      </c>
    </row>
    <row r="9848" spans="1:6">
      <c r="A9848">
        <v>4900</v>
      </c>
      <c r="B9848">
        <v>7</v>
      </c>
      <c r="C9848" t="s">
        <v>64</v>
      </c>
      <c r="D9848" t="s">
        <v>91</v>
      </c>
      <c r="E9848">
        <v>4221</v>
      </c>
      <c r="F9848">
        <v>1</v>
      </c>
    </row>
    <row r="9849" spans="1:6">
      <c r="A9849">
        <v>4900</v>
      </c>
      <c r="B9849">
        <v>7</v>
      </c>
      <c r="C9849" t="s">
        <v>64</v>
      </c>
      <c r="D9849" t="s">
        <v>91</v>
      </c>
      <c r="E9849">
        <v>1048</v>
      </c>
      <c r="F9849">
        <v>1</v>
      </c>
    </row>
    <row r="9850" spans="1:6">
      <c r="A9850">
        <v>4900</v>
      </c>
      <c r="B9850">
        <v>7</v>
      </c>
      <c r="C9850" t="s">
        <v>64</v>
      </c>
      <c r="D9850" t="s">
        <v>91</v>
      </c>
      <c r="E9850">
        <v>3565</v>
      </c>
      <c r="F9850">
        <v>1</v>
      </c>
    </row>
    <row r="9851" spans="1:6">
      <c r="A9851">
        <v>4900</v>
      </c>
      <c r="B9851">
        <v>7</v>
      </c>
      <c r="C9851" t="s">
        <v>64</v>
      </c>
      <c r="D9851" t="s">
        <v>91</v>
      </c>
      <c r="E9851">
        <v>4071</v>
      </c>
      <c r="F9851">
        <v>1</v>
      </c>
    </row>
    <row r="9852" spans="1:6">
      <c r="A9852">
        <v>4900</v>
      </c>
      <c r="B9852">
        <v>7</v>
      </c>
      <c r="C9852" t="s">
        <v>62</v>
      </c>
      <c r="D9852" t="s">
        <v>92</v>
      </c>
      <c r="E9852">
        <v>2531</v>
      </c>
      <c r="F9852">
        <v>7</v>
      </c>
    </row>
    <row r="9853" spans="1:6">
      <c r="A9853">
        <v>4900</v>
      </c>
      <c r="B9853">
        <v>7</v>
      </c>
      <c r="C9853" t="s">
        <v>62</v>
      </c>
      <c r="D9853" t="s">
        <v>92</v>
      </c>
      <c r="E9853">
        <v>5659</v>
      </c>
      <c r="F9853">
        <v>5</v>
      </c>
    </row>
    <row r="9854" spans="1:6">
      <c r="A9854">
        <v>4900</v>
      </c>
      <c r="B9854">
        <v>7</v>
      </c>
      <c r="C9854" t="s">
        <v>62</v>
      </c>
      <c r="D9854" t="s">
        <v>92</v>
      </c>
      <c r="E9854">
        <v>212</v>
      </c>
      <c r="F9854">
        <v>3</v>
      </c>
    </row>
    <row r="9855" spans="1:6">
      <c r="A9855">
        <v>4900</v>
      </c>
      <c r="B9855">
        <v>7</v>
      </c>
      <c r="C9855" t="s">
        <v>62</v>
      </c>
      <c r="D9855" t="s">
        <v>92</v>
      </c>
      <c r="E9855">
        <v>3483</v>
      </c>
      <c r="F9855">
        <v>3</v>
      </c>
    </row>
    <row r="9856" spans="1:6">
      <c r="A9856">
        <v>4900</v>
      </c>
      <c r="B9856">
        <v>7</v>
      </c>
      <c r="C9856" t="s">
        <v>62</v>
      </c>
      <c r="D9856" t="s">
        <v>92</v>
      </c>
      <c r="E9856">
        <v>5140</v>
      </c>
      <c r="F9856">
        <v>3</v>
      </c>
    </row>
    <row r="9857" spans="1:6">
      <c r="A9857">
        <v>4900</v>
      </c>
      <c r="B9857">
        <v>7</v>
      </c>
      <c r="C9857" t="s">
        <v>62</v>
      </c>
      <c r="D9857" t="s">
        <v>92</v>
      </c>
      <c r="E9857">
        <v>4146</v>
      </c>
      <c r="F9857">
        <v>2</v>
      </c>
    </row>
    <row r="9858" spans="1:6">
      <c r="A9858">
        <v>4900</v>
      </c>
      <c r="B9858">
        <v>7</v>
      </c>
      <c r="C9858" t="s">
        <v>62</v>
      </c>
      <c r="D9858" t="s">
        <v>92</v>
      </c>
      <c r="E9858">
        <v>5090</v>
      </c>
      <c r="F9858">
        <v>2</v>
      </c>
    </row>
    <row r="9859" spans="1:6">
      <c r="A9859">
        <v>4900</v>
      </c>
      <c r="B9859">
        <v>7</v>
      </c>
      <c r="C9859" t="s">
        <v>62</v>
      </c>
      <c r="D9859" t="s">
        <v>92</v>
      </c>
      <c r="E9859">
        <v>4648</v>
      </c>
      <c r="F9859">
        <v>2</v>
      </c>
    </row>
    <row r="9860" spans="1:6">
      <c r="A9860">
        <v>4900</v>
      </c>
      <c r="B9860">
        <v>7</v>
      </c>
      <c r="C9860" t="s">
        <v>62</v>
      </c>
      <c r="D9860" t="s">
        <v>92</v>
      </c>
      <c r="E9860">
        <v>3402</v>
      </c>
      <c r="F9860">
        <v>2</v>
      </c>
    </row>
    <row r="9861" spans="1:6">
      <c r="A9861">
        <v>4900</v>
      </c>
      <c r="B9861">
        <v>7</v>
      </c>
      <c r="C9861" t="s">
        <v>62</v>
      </c>
      <c r="D9861" t="s">
        <v>92</v>
      </c>
      <c r="E9861">
        <v>4486</v>
      </c>
      <c r="F9861">
        <v>2</v>
      </c>
    </row>
    <row r="9862" spans="1:6">
      <c r="A9862">
        <v>4900</v>
      </c>
      <c r="B9862">
        <v>7</v>
      </c>
      <c r="C9862" t="s">
        <v>62</v>
      </c>
      <c r="D9862" t="s">
        <v>92</v>
      </c>
      <c r="E9862">
        <v>3048</v>
      </c>
      <c r="F9862">
        <v>2</v>
      </c>
    </row>
    <row r="9863" spans="1:6">
      <c r="A9863">
        <v>4900</v>
      </c>
      <c r="B9863">
        <v>7</v>
      </c>
      <c r="C9863" t="s">
        <v>62</v>
      </c>
      <c r="D9863" t="s">
        <v>92</v>
      </c>
      <c r="E9863">
        <v>1230</v>
      </c>
      <c r="F9863">
        <v>2</v>
      </c>
    </row>
    <row r="9864" spans="1:6">
      <c r="A9864">
        <v>4900</v>
      </c>
      <c r="B9864">
        <v>7</v>
      </c>
      <c r="C9864" t="s">
        <v>62</v>
      </c>
      <c r="D9864" t="s">
        <v>92</v>
      </c>
      <c r="E9864">
        <v>5511</v>
      </c>
      <c r="F9864">
        <v>2</v>
      </c>
    </row>
    <row r="9865" spans="1:6">
      <c r="A9865">
        <v>4900</v>
      </c>
      <c r="B9865">
        <v>7</v>
      </c>
      <c r="C9865" t="s">
        <v>62</v>
      </c>
      <c r="D9865" t="s">
        <v>92</v>
      </c>
      <c r="E9865">
        <v>3947</v>
      </c>
      <c r="F9865">
        <v>2</v>
      </c>
    </row>
    <row r="9866" spans="1:6">
      <c r="A9866">
        <v>4900</v>
      </c>
      <c r="B9866">
        <v>7</v>
      </c>
      <c r="C9866" t="s">
        <v>62</v>
      </c>
      <c r="D9866" t="s">
        <v>92</v>
      </c>
      <c r="E9866">
        <v>4175</v>
      </c>
      <c r="F9866">
        <v>2</v>
      </c>
    </row>
    <row r="9867" spans="1:6">
      <c r="A9867">
        <v>4900</v>
      </c>
      <c r="B9867">
        <v>7</v>
      </c>
      <c r="C9867" t="s">
        <v>62</v>
      </c>
      <c r="D9867" t="s">
        <v>92</v>
      </c>
      <c r="E9867">
        <v>1082</v>
      </c>
      <c r="F9867">
        <v>2</v>
      </c>
    </row>
    <row r="9868" spans="1:6">
      <c r="A9868">
        <v>4900</v>
      </c>
      <c r="B9868">
        <v>7</v>
      </c>
      <c r="C9868" t="s">
        <v>62</v>
      </c>
      <c r="D9868" t="s">
        <v>92</v>
      </c>
      <c r="E9868">
        <v>265</v>
      </c>
      <c r="F9868">
        <v>2</v>
      </c>
    </row>
    <row r="9869" spans="1:6">
      <c r="A9869">
        <v>4900</v>
      </c>
      <c r="B9869">
        <v>7</v>
      </c>
      <c r="C9869" t="s">
        <v>62</v>
      </c>
      <c r="D9869" t="s">
        <v>92</v>
      </c>
      <c r="E9869">
        <v>217</v>
      </c>
      <c r="F9869">
        <v>2</v>
      </c>
    </row>
    <row r="9870" spans="1:6">
      <c r="A9870">
        <v>4900</v>
      </c>
      <c r="B9870">
        <v>7</v>
      </c>
      <c r="C9870" t="s">
        <v>62</v>
      </c>
      <c r="D9870" t="s">
        <v>92</v>
      </c>
      <c r="E9870">
        <v>3810</v>
      </c>
      <c r="F9870">
        <v>1</v>
      </c>
    </row>
    <row r="9871" spans="1:6">
      <c r="A9871">
        <v>4900</v>
      </c>
      <c r="B9871">
        <v>7</v>
      </c>
      <c r="C9871" t="s">
        <v>62</v>
      </c>
      <c r="D9871" t="s">
        <v>92</v>
      </c>
      <c r="E9871">
        <v>293</v>
      </c>
      <c r="F9871">
        <v>1</v>
      </c>
    </row>
    <row r="9872" spans="1:6">
      <c r="A9872">
        <v>4900</v>
      </c>
      <c r="B9872">
        <v>7</v>
      </c>
      <c r="C9872" t="s">
        <v>62</v>
      </c>
      <c r="D9872" t="s">
        <v>92</v>
      </c>
      <c r="E9872">
        <v>4369</v>
      </c>
      <c r="F9872">
        <v>1</v>
      </c>
    </row>
    <row r="9873" spans="1:6">
      <c r="A9873">
        <v>4900</v>
      </c>
      <c r="B9873">
        <v>7</v>
      </c>
      <c r="C9873" t="s">
        <v>62</v>
      </c>
      <c r="D9873" t="s">
        <v>92</v>
      </c>
      <c r="E9873">
        <v>4960</v>
      </c>
      <c r="F9873">
        <v>1</v>
      </c>
    </row>
    <row r="9874" spans="1:6">
      <c r="A9874">
        <v>4900</v>
      </c>
      <c r="B9874">
        <v>7</v>
      </c>
      <c r="C9874" t="s">
        <v>62</v>
      </c>
      <c r="D9874" t="s">
        <v>92</v>
      </c>
      <c r="E9874">
        <v>5666</v>
      </c>
      <c r="F9874">
        <v>1</v>
      </c>
    </row>
    <row r="9875" spans="1:6">
      <c r="A9875">
        <v>4900</v>
      </c>
      <c r="B9875">
        <v>7</v>
      </c>
      <c r="C9875" t="s">
        <v>62</v>
      </c>
      <c r="D9875" t="s">
        <v>92</v>
      </c>
      <c r="E9875">
        <v>5817</v>
      </c>
      <c r="F9875">
        <v>1</v>
      </c>
    </row>
    <row r="9876" spans="1:6">
      <c r="A9876">
        <v>4900</v>
      </c>
      <c r="B9876">
        <v>7</v>
      </c>
      <c r="C9876" t="s">
        <v>62</v>
      </c>
      <c r="D9876" t="s">
        <v>92</v>
      </c>
      <c r="E9876">
        <v>3075</v>
      </c>
      <c r="F9876">
        <v>1</v>
      </c>
    </row>
    <row r="9877" spans="1:6">
      <c r="A9877">
        <v>4900</v>
      </c>
      <c r="B9877">
        <v>7</v>
      </c>
      <c r="C9877" t="s">
        <v>62</v>
      </c>
      <c r="D9877" t="s">
        <v>92</v>
      </c>
      <c r="E9877">
        <v>5442</v>
      </c>
      <c r="F9877">
        <v>1</v>
      </c>
    </row>
    <row r="9878" spans="1:6">
      <c r="A9878">
        <v>4900</v>
      </c>
      <c r="B9878">
        <v>7</v>
      </c>
      <c r="C9878" t="s">
        <v>62</v>
      </c>
      <c r="D9878" t="s">
        <v>92</v>
      </c>
      <c r="E9878">
        <v>2877</v>
      </c>
      <c r="F9878">
        <v>1</v>
      </c>
    </row>
    <row r="9879" spans="1:6">
      <c r="A9879">
        <v>4900</v>
      </c>
      <c r="B9879">
        <v>7</v>
      </c>
      <c r="C9879" t="s">
        <v>62</v>
      </c>
      <c r="D9879" t="s">
        <v>92</v>
      </c>
      <c r="E9879">
        <v>3876</v>
      </c>
      <c r="F9879">
        <v>1</v>
      </c>
    </row>
    <row r="9880" spans="1:6">
      <c r="A9880">
        <v>4900</v>
      </c>
      <c r="B9880">
        <v>7</v>
      </c>
      <c r="C9880" t="s">
        <v>62</v>
      </c>
      <c r="D9880" t="s">
        <v>92</v>
      </c>
      <c r="E9880">
        <v>2518</v>
      </c>
      <c r="F9880">
        <v>1</v>
      </c>
    </row>
    <row r="9881" spans="1:6">
      <c r="A9881">
        <v>4900</v>
      </c>
      <c r="B9881">
        <v>7</v>
      </c>
      <c r="C9881" t="s">
        <v>62</v>
      </c>
      <c r="D9881" t="s">
        <v>92</v>
      </c>
      <c r="E9881">
        <v>5454</v>
      </c>
      <c r="F9881">
        <v>1</v>
      </c>
    </row>
    <row r="9882" spans="1:6">
      <c r="A9882">
        <v>4900</v>
      </c>
      <c r="B9882">
        <v>7</v>
      </c>
      <c r="C9882" t="s">
        <v>62</v>
      </c>
      <c r="D9882" t="s">
        <v>92</v>
      </c>
      <c r="E9882">
        <v>3906</v>
      </c>
      <c r="F9882">
        <v>1</v>
      </c>
    </row>
    <row r="9883" spans="1:6">
      <c r="A9883">
        <v>4900</v>
      </c>
      <c r="B9883">
        <v>7</v>
      </c>
      <c r="C9883" t="s">
        <v>62</v>
      </c>
      <c r="D9883" t="s">
        <v>92</v>
      </c>
      <c r="E9883">
        <v>5798</v>
      </c>
      <c r="F9883">
        <v>1</v>
      </c>
    </row>
    <row r="9884" spans="1:6">
      <c r="A9884">
        <v>4900</v>
      </c>
      <c r="B9884">
        <v>7</v>
      </c>
      <c r="C9884" t="s">
        <v>62</v>
      </c>
      <c r="D9884" t="s">
        <v>92</v>
      </c>
      <c r="E9884">
        <v>3969</v>
      </c>
      <c r="F9884">
        <v>1</v>
      </c>
    </row>
    <row r="9885" spans="1:6">
      <c r="A9885">
        <v>4900</v>
      </c>
      <c r="B9885">
        <v>7</v>
      </c>
      <c r="C9885" t="s">
        <v>62</v>
      </c>
      <c r="D9885" t="s">
        <v>92</v>
      </c>
      <c r="E9885">
        <v>2959</v>
      </c>
      <c r="F9885">
        <v>1</v>
      </c>
    </row>
    <row r="9886" spans="1:6">
      <c r="A9886">
        <v>4900</v>
      </c>
      <c r="B9886">
        <v>7</v>
      </c>
      <c r="C9886" t="s">
        <v>62</v>
      </c>
      <c r="D9886" t="s">
        <v>92</v>
      </c>
      <c r="E9886">
        <v>4176</v>
      </c>
      <c r="F9886">
        <v>1</v>
      </c>
    </row>
    <row r="9887" spans="1:6">
      <c r="A9887">
        <v>4900</v>
      </c>
      <c r="B9887">
        <v>7</v>
      </c>
      <c r="C9887" t="s">
        <v>62</v>
      </c>
      <c r="D9887" t="s">
        <v>92</v>
      </c>
      <c r="E9887">
        <v>1117</v>
      </c>
      <c r="F9887">
        <v>1</v>
      </c>
    </row>
    <row r="9888" spans="1:6">
      <c r="A9888">
        <v>4900</v>
      </c>
      <c r="B9888">
        <v>7</v>
      </c>
      <c r="C9888" t="s">
        <v>62</v>
      </c>
      <c r="D9888" t="s">
        <v>92</v>
      </c>
      <c r="E9888">
        <v>1247</v>
      </c>
      <c r="F9888">
        <v>1</v>
      </c>
    </row>
    <row r="9889" spans="1:6">
      <c r="A9889">
        <v>4900</v>
      </c>
      <c r="B9889">
        <v>7</v>
      </c>
      <c r="C9889" t="s">
        <v>62</v>
      </c>
      <c r="D9889" t="s">
        <v>92</v>
      </c>
      <c r="E9889">
        <v>2845</v>
      </c>
      <c r="F9889">
        <v>1</v>
      </c>
    </row>
    <row r="9890" spans="1:6">
      <c r="A9890">
        <v>4900</v>
      </c>
      <c r="B9890">
        <v>7</v>
      </c>
      <c r="C9890" t="s">
        <v>62</v>
      </c>
      <c r="D9890" t="s">
        <v>92</v>
      </c>
      <c r="E9890">
        <v>1314</v>
      </c>
      <c r="F9890">
        <v>1</v>
      </c>
    </row>
    <row r="9891" spans="1:6">
      <c r="A9891">
        <v>4900</v>
      </c>
      <c r="B9891">
        <v>7</v>
      </c>
      <c r="C9891" t="s">
        <v>62</v>
      </c>
      <c r="D9891" t="s">
        <v>92</v>
      </c>
      <c r="E9891">
        <v>5945</v>
      </c>
      <c r="F9891">
        <v>1</v>
      </c>
    </row>
    <row r="9892" spans="1:6">
      <c r="A9892">
        <v>4900</v>
      </c>
      <c r="B9892">
        <v>7</v>
      </c>
      <c r="C9892" t="s">
        <v>62</v>
      </c>
      <c r="D9892" t="s">
        <v>92</v>
      </c>
      <c r="E9892">
        <v>5260</v>
      </c>
      <c r="F9892">
        <v>1</v>
      </c>
    </row>
    <row r="9893" spans="1:6">
      <c r="A9893">
        <v>4900</v>
      </c>
      <c r="B9893">
        <v>7</v>
      </c>
      <c r="C9893" t="s">
        <v>62</v>
      </c>
      <c r="D9893" t="s">
        <v>92</v>
      </c>
      <c r="E9893">
        <v>1138</v>
      </c>
      <c r="F9893">
        <v>1</v>
      </c>
    </row>
    <row r="9894" spans="1:6">
      <c r="A9894">
        <v>4900</v>
      </c>
      <c r="B9894">
        <v>7</v>
      </c>
      <c r="C9894" t="s">
        <v>62</v>
      </c>
      <c r="D9894" t="s">
        <v>92</v>
      </c>
      <c r="E9894">
        <v>2435</v>
      </c>
      <c r="F9894">
        <v>1</v>
      </c>
    </row>
    <row r="9895" spans="1:6">
      <c r="A9895">
        <v>4900</v>
      </c>
      <c r="B9895">
        <v>7</v>
      </c>
      <c r="C9895" t="s">
        <v>62</v>
      </c>
      <c r="D9895" t="s">
        <v>92</v>
      </c>
      <c r="E9895">
        <v>4004</v>
      </c>
      <c r="F9895">
        <v>1</v>
      </c>
    </row>
    <row r="9896" spans="1:6">
      <c r="A9896">
        <v>4900</v>
      </c>
      <c r="B9896">
        <v>7</v>
      </c>
      <c r="C9896" t="s">
        <v>62</v>
      </c>
      <c r="D9896" t="s">
        <v>92</v>
      </c>
      <c r="E9896">
        <v>2087</v>
      </c>
      <c r="F9896">
        <v>1</v>
      </c>
    </row>
    <row r="9897" spans="1:6">
      <c r="A9897">
        <v>4900</v>
      </c>
      <c r="B9897">
        <v>7</v>
      </c>
      <c r="C9897" t="s">
        <v>62</v>
      </c>
      <c r="D9897" t="s">
        <v>92</v>
      </c>
      <c r="E9897">
        <v>157</v>
      </c>
      <c r="F9897">
        <v>1</v>
      </c>
    </row>
    <row r="9898" spans="1:6">
      <c r="A9898">
        <v>4900</v>
      </c>
      <c r="B9898">
        <v>7</v>
      </c>
      <c r="C9898" t="s">
        <v>62</v>
      </c>
      <c r="D9898" t="s">
        <v>92</v>
      </c>
      <c r="E9898">
        <v>3829</v>
      </c>
      <c r="F9898">
        <v>1</v>
      </c>
    </row>
    <row r="9899" spans="1:6">
      <c r="A9899">
        <v>4900</v>
      </c>
      <c r="B9899">
        <v>7</v>
      </c>
      <c r="C9899" t="s">
        <v>62</v>
      </c>
      <c r="D9899" t="s">
        <v>92</v>
      </c>
      <c r="E9899">
        <v>4634</v>
      </c>
      <c r="F9899">
        <v>1</v>
      </c>
    </row>
    <row r="9900" spans="1:6">
      <c r="A9900">
        <v>4900</v>
      </c>
      <c r="B9900">
        <v>7</v>
      </c>
      <c r="C9900" t="s">
        <v>62</v>
      </c>
      <c r="D9900" t="s">
        <v>92</v>
      </c>
      <c r="E9900">
        <v>1006</v>
      </c>
      <c r="F9900">
        <v>1</v>
      </c>
    </row>
    <row r="9901" spans="1:6">
      <c r="A9901">
        <v>4900</v>
      </c>
      <c r="B9901">
        <v>7</v>
      </c>
      <c r="C9901" t="s">
        <v>62</v>
      </c>
      <c r="D9901" t="s">
        <v>92</v>
      </c>
      <c r="E9901">
        <v>93</v>
      </c>
      <c r="F9901">
        <v>1</v>
      </c>
    </row>
    <row r="9902" spans="1:6">
      <c r="A9902">
        <v>4900</v>
      </c>
      <c r="B9902">
        <v>7</v>
      </c>
      <c r="C9902" t="s">
        <v>62</v>
      </c>
      <c r="D9902" t="s">
        <v>92</v>
      </c>
      <c r="E9902">
        <v>2861</v>
      </c>
      <c r="F9902">
        <v>1</v>
      </c>
    </row>
    <row r="9903" spans="1:6">
      <c r="A9903">
        <v>4900</v>
      </c>
      <c r="B9903">
        <v>7</v>
      </c>
      <c r="C9903" t="s">
        <v>62</v>
      </c>
      <c r="D9903" t="s">
        <v>92</v>
      </c>
      <c r="E9903">
        <v>1046</v>
      </c>
      <c r="F9903">
        <v>1</v>
      </c>
    </row>
    <row r="9904" spans="1:6">
      <c r="A9904">
        <v>4900</v>
      </c>
      <c r="B9904">
        <v>7</v>
      </c>
      <c r="C9904" t="s">
        <v>62</v>
      </c>
      <c r="D9904" t="s">
        <v>92</v>
      </c>
      <c r="E9904">
        <v>2406</v>
      </c>
      <c r="F9904">
        <v>1</v>
      </c>
    </row>
    <row r="9905" spans="1:6">
      <c r="A9905">
        <v>4900</v>
      </c>
      <c r="B9905">
        <v>7</v>
      </c>
      <c r="C9905" t="s">
        <v>62</v>
      </c>
      <c r="D9905" t="s">
        <v>92</v>
      </c>
      <c r="E9905">
        <v>1183</v>
      </c>
      <c r="F9905">
        <v>1</v>
      </c>
    </row>
    <row r="9906" spans="1:6">
      <c r="A9906">
        <v>4900</v>
      </c>
      <c r="B9906">
        <v>7</v>
      </c>
      <c r="C9906" t="s">
        <v>62</v>
      </c>
      <c r="D9906" t="s">
        <v>92</v>
      </c>
      <c r="E9906">
        <v>3733</v>
      </c>
      <c r="F9906">
        <v>1</v>
      </c>
    </row>
    <row r="9907" spans="1:6">
      <c r="A9907">
        <v>4900</v>
      </c>
      <c r="B9907">
        <v>7</v>
      </c>
      <c r="C9907" t="s">
        <v>62</v>
      </c>
      <c r="D9907" t="s">
        <v>92</v>
      </c>
      <c r="E9907">
        <v>2232</v>
      </c>
      <c r="F9907">
        <v>1</v>
      </c>
    </row>
    <row r="9908" spans="1:6">
      <c r="A9908">
        <v>4900</v>
      </c>
      <c r="B9908">
        <v>7</v>
      </c>
      <c r="C9908" t="s">
        <v>62</v>
      </c>
      <c r="D9908" t="s">
        <v>92</v>
      </c>
      <c r="E9908">
        <v>3024</v>
      </c>
      <c r="F9908">
        <v>1</v>
      </c>
    </row>
    <row r="9909" spans="1:6">
      <c r="A9909">
        <v>4900</v>
      </c>
      <c r="B9909">
        <v>7</v>
      </c>
      <c r="C9909" t="s">
        <v>62</v>
      </c>
      <c r="D9909" t="s">
        <v>92</v>
      </c>
      <c r="E9909">
        <v>3907</v>
      </c>
      <c r="F9909">
        <v>1</v>
      </c>
    </row>
    <row r="9910" spans="1:6">
      <c r="A9910">
        <v>4900</v>
      </c>
      <c r="B9910">
        <v>7</v>
      </c>
      <c r="C9910" t="s">
        <v>62</v>
      </c>
      <c r="D9910" t="s">
        <v>92</v>
      </c>
      <c r="E9910">
        <v>1079</v>
      </c>
      <c r="F9910">
        <v>1</v>
      </c>
    </row>
    <row r="9911" spans="1:6">
      <c r="A9911">
        <v>4900</v>
      </c>
      <c r="B9911">
        <v>7</v>
      </c>
      <c r="C9911" t="s">
        <v>62</v>
      </c>
      <c r="D9911" t="s">
        <v>92</v>
      </c>
      <c r="E9911">
        <v>3018</v>
      </c>
      <c r="F9911">
        <v>1</v>
      </c>
    </row>
    <row r="9912" spans="1:6">
      <c r="A9912">
        <v>4900</v>
      </c>
      <c r="B9912">
        <v>7</v>
      </c>
      <c r="C9912" t="s">
        <v>62</v>
      </c>
      <c r="D9912" t="s">
        <v>92</v>
      </c>
      <c r="E9912">
        <v>3304</v>
      </c>
      <c r="F9912">
        <v>1</v>
      </c>
    </row>
    <row r="9913" spans="1:6">
      <c r="A9913">
        <v>4900</v>
      </c>
      <c r="B9913">
        <v>7</v>
      </c>
      <c r="C9913" t="s">
        <v>62</v>
      </c>
      <c r="D9913" t="s">
        <v>92</v>
      </c>
      <c r="E9913">
        <v>1048</v>
      </c>
      <c r="F9913">
        <v>1</v>
      </c>
    </row>
    <row r="9914" spans="1:6">
      <c r="A9914">
        <v>4900</v>
      </c>
      <c r="B9914">
        <v>7</v>
      </c>
      <c r="C9914" t="s">
        <v>62</v>
      </c>
      <c r="D9914" t="s">
        <v>92</v>
      </c>
      <c r="E9914">
        <v>2024</v>
      </c>
      <c r="F9914">
        <v>1</v>
      </c>
    </row>
    <row r="9915" spans="1:6">
      <c r="A9915">
        <v>4900</v>
      </c>
      <c r="B9915">
        <v>7</v>
      </c>
      <c r="C9915" t="s">
        <v>62</v>
      </c>
      <c r="D9915" t="s">
        <v>92</v>
      </c>
      <c r="E9915">
        <v>4791</v>
      </c>
      <c r="F9915">
        <v>1</v>
      </c>
    </row>
    <row r="9916" spans="1:6">
      <c r="A9916">
        <v>4900</v>
      </c>
      <c r="B9916">
        <v>7</v>
      </c>
      <c r="C9916" t="s">
        <v>62</v>
      </c>
      <c r="D9916" t="s">
        <v>92</v>
      </c>
      <c r="E9916">
        <v>4660</v>
      </c>
      <c r="F9916">
        <v>1</v>
      </c>
    </row>
    <row r="9917" spans="1:6">
      <c r="A9917">
        <v>4900</v>
      </c>
      <c r="B9917">
        <v>7</v>
      </c>
      <c r="C9917" t="s">
        <v>62</v>
      </c>
      <c r="D9917" t="s">
        <v>92</v>
      </c>
      <c r="E9917">
        <v>2249</v>
      </c>
      <c r="F9917">
        <v>1</v>
      </c>
    </row>
    <row r="9918" spans="1:6">
      <c r="A9918">
        <v>4900</v>
      </c>
      <c r="B9918">
        <v>7</v>
      </c>
      <c r="C9918" t="s">
        <v>62</v>
      </c>
      <c r="D9918" t="s">
        <v>92</v>
      </c>
      <c r="E9918">
        <v>2689</v>
      </c>
      <c r="F9918">
        <v>1</v>
      </c>
    </row>
    <row r="9919" spans="1:6">
      <c r="A9919">
        <v>4900</v>
      </c>
      <c r="B9919">
        <v>7</v>
      </c>
      <c r="C9919" t="s">
        <v>62</v>
      </c>
      <c r="D9919" t="s">
        <v>92</v>
      </c>
      <c r="E9919">
        <v>70</v>
      </c>
      <c r="F9919">
        <v>1</v>
      </c>
    </row>
    <row r="9920" spans="1:6">
      <c r="A9920">
        <v>4900</v>
      </c>
      <c r="B9920">
        <v>7</v>
      </c>
      <c r="C9920" t="s">
        <v>62</v>
      </c>
      <c r="D9920" t="s">
        <v>92</v>
      </c>
      <c r="E9920">
        <v>27</v>
      </c>
      <c r="F9920">
        <v>1</v>
      </c>
    </row>
    <row r="9921" spans="1:6">
      <c r="A9921">
        <v>4900</v>
      </c>
      <c r="B9921">
        <v>7</v>
      </c>
      <c r="C9921" t="s">
        <v>62</v>
      </c>
      <c r="D9921" t="s">
        <v>92</v>
      </c>
      <c r="E9921">
        <v>1352</v>
      </c>
      <c r="F9921">
        <v>1</v>
      </c>
    </row>
    <row r="9922" spans="1:6">
      <c r="A9922">
        <v>4900</v>
      </c>
      <c r="B9922">
        <v>7</v>
      </c>
      <c r="C9922" t="s">
        <v>62</v>
      </c>
      <c r="D9922" t="s">
        <v>92</v>
      </c>
      <c r="E9922">
        <v>2860</v>
      </c>
      <c r="F9922">
        <v>1</v>
      </c>
    </row>
    <row r="9923" spans="1:6">
      <c r="A9923">
        <v>4900</v>
      </c>
      <c r="B9923">
        <v>7</v>
      </c>
      <c r="C9923" t="s">
        <v>62</v>
      </c>
      <c r="D9923" t="s">
        <v>92</v>
      </c>
      <c r="E9923">
        <v>2691</v>
      </c>
      <c r="F9923">
        <v>1</v>
      </c>
    </row>
    <row r="9924" spans="1:6">
      <c r="A9924">
        <v>4900</v>
      </c>
      <c r="B9924">
        <v>8</v>
      </c>
      <c r="C9924" t="s">
        <v>64</v>
      </c>
      <c r="D9924" t="s">
        <v>92</v>
      </c>
      <c r="E9924">
        <v>4134</v>
      </c>
      <c r="F9924">
        <v>4</v>
      </c>
    </row>
    <row r="9925" spans="1:6">
      <c r="A9925">
        <v>4900</v>
      </c>
      <c r="B9925">
        <v>8</v>
      </c>
      <c r="C9925" t="s">
        <v>64</v>
      </c>
      <c r="D9925" t="s">
        <v>92</v>
      </c>
      <c r="E9925">
        <v>4635</v>
      </c>
      <c r="F9925">
        <v>3</v>
      </c>
    </row>
    <row r="9926" spans="1:6">
      <c r="A9926">
        <v>4900</v>
      </c>
      <c r="B9926">
        <v>8</v>
      </c>
      <c r="C9926" t="s">
        <v>64</v>
      </c>
      <c r="D9926" t="s">
        <v>92</v>
      </c>
      <c r="E9926">
        <v>5881</v>
      </c>
      <c r="F9926">
        <v>3</v>
      </c>
    </row>
    <row r="9927" spans="1:6">
      <c r="A9927">
        <v>4900</v>
      </c>
      <c r="B9927">
        <v>8</v>
      </c>
      <c r="C9927" t="s">
        <v>64</v>
      </c>
      <c r="D9927" t="s">
        <v>92</v>
      </c>
      <c r="E9927">
        <v>3960</v>
      </c>
      <c r="F9927">
        <v>3</v>
      </c>
    </row>
    <row r="9928" spans="1:6">
      <c r="A9928">
        <v>4900</v>
      </c>
      <c r="B9928">
        <v>8</v>
      </c>
      <c r="C9928" t="s">
        <v>64</v>
      </c>
      <c r="D9928" t="s">
        <v>92</v>
      </c>
      <c r="E9928">
        <v>2133</v>
      </c>
      <c r="F9928">
        <v>3</v>
      </c>
    </row>
    <row r="9929" spans="1:6">
      <c r="A9929">
        <v>4900</v>
      </c>
      <c r="B9929">
        <v>8</v>
      </c>
      <c r="C9929" t="s">
        <v>64</v>
      </c>
      <c r="D9929" t="s">
        <v>92</v>
      </c>
      <c r="E9929">
        <v>2650</v>
      </c>
      <c r="F9929">
        <v>2</v>
      </c>
    </row>
    <row r="9930" spans="1:6">
      <c r="A9930">
        <v>4900</v>
      </c>
      <c r="B9930">
        <v>8</v>
      </c>
      <c r="C9930" t="s">
        <v>64</v>
      </c>
      <c r="D9930" t="s">
        <v>92</v>
      </c>
      <c r="E9930">
        <v>3287</v>
      </c>
      <c r="F9930">
        <v>2</v>
      </c>
    </row>
    <row r="9931" spans="1:6">
      <c r="A9931">
        <v>4900</v>
      </c>
      <c r="B9931">
        <v>8</v>
      </c>
      <c r="C9931" t="s">
        <v>64</v>
      </c>
      <c r="D9931" t="s">
        <v>92</v>
      </c>
      <c r="E9931">
        <v>5429</v>
      </c>
      <c r="F9931">
        <v>2</v>
      </c>
    </row>
    <row r="9932" spans="1:6">
      <c r="A9932">
        <v>4900</v>
      </c>
      <c r="B9932">
        <v>8</v>
      </c>
      <c r="C9932" t="s">
        <v>64</v>
      </c>
      <c r="D9932" t="s">
        <v>92</v>
      </c>
      <c r="E9932">
        <v>3550</v>
      </c>
      <c r="F9932">
        <v>2</v>
      </c>
    </row>
    <row r="9933" spans="1:6">
      <c r="A9933">
        <v>4900</v>
      </c>
      <c r="B9933">
        <v>8</v>
      </c>
      <c r="C9933" t="s">
        <v>64</v>
      </c>
      <c r="D9933" t="s">
        <v>92</v>
      </c>
      <c r="E9933">
        <v>2887</v>
      </c>
      <c r="F9933">
        <v>2</v>
      </c>
    </row>
    <row r="9934" spans="1:6">
      <c r="A9934">
        <v>4900</v>
      </c>
      <c r="B9934">
        <v>8</v>
      </c>
      <c r="C9934" t="s">
        <v>64</v>
      </c>
      <c r="D9934" t="s">
        <v>92</v>
      </c>
      <c r="E9934">
        <v>1253</v>
      </c>
      <c r="F9934">
        <v>2</v>
      </c>
    </row>
    <row r="9935" spans="1:6">
      <c r="A9935">
        <v>4900</v>
      </c>
      <c r="B9935">
        <v>8</v>
      </c>
      <c r="C9935" t="s">
        <v>64</v>
      </c>
      <c r="D9935" t="s">
        <v>92</v>
      </c>
      <c r="E9935">
        <v>3467</v>
      </c>
      <c r="F9935">
        <v>2</v>
      </c>
    </row>
    <row r="9936" spans="1:6">
      <c r="A9936">
        <v>4900</v>
      </c>
      <c r="B9936">
        <v>8</v>
      </c>
      <c r="C9936" t="s">
        <v>64</v>
      </c>
      <c r="D9936" t="s">
        <v>92</v>
      </c>
      <c r="E9936">
        <v>5184</v>
      </c>
      <c r="F9936">
        <v>2</v>
      </c>
    </row>
    <row r="9937" spans="1:6">
      <c r="A9937">
        <v>4900</v>
      </c>
      <c r="B9937">
        <v>8</v>
      </c>
      <c r="C9937" t="s">
        <v>64</v>
      </c>
      <c r="D9937" t="s">
        <v>92</v>
      </c>
      <c r="E9937">
        <v>3137</v>
      </c>
      <c r="F9937">
        <v>2</v>
      </c>
    </row>
    <row r="9938" spans="1:6">
      <c r="A9938">
        <v>4900</v>
      </c>
      <c r="B9938">
        <v>8</v>
      </c>
      <c r="C9938" t="s">
        <v>64</v>
      </c>
      <c r="D9938" t="s">
        <v>92</v>
      </c>
      <c r="E9938">
        <v>1079</v>
      </c>
      <c r="F9938">
        <v>2</v>
      </c>
    </row>
    <row r="9939" spans="1:6">
      <c r="A9939">
        <v>4900</v>
      </c>
      <c r="B9939">
        <v>8</v>
      </c>
      <c r="C9939" t="s">
        <v>64</v>
      </c>
      <c r="D9939" t="s">
        <v>92</v>
      </c>
      <c r="E9939">
        <v>3410</v>
      </c>
      <c r="F9939">
        <v>2</v>
      </c>
    </row>
    <row r="9940" spans="1:6">
      <c r="A9940">
        <v>4900</v>
      </c>
      <c r="B9940">
        <v>8</v>
      </c>
      <c r="C9940" t="s">
        <v>64</v>
      </c>
      <c r="D9940" t="s">
        <v>92</v>
      </c>
      <c r="E9940">
        <v>315</v>
      </c>
      <c r="F9940">
        <v>2</v>
      </c>
    </row>
    <row r="9941" spans="1:6">
      <c r="A9941">
        <v>4900</v>
      </c>
      <c r="B9941">
        <v>8</v>
      </c>
      <c r="C9941" t="s">
        <v>64</v>
      </c>
      <c r="D9941" t="s">
        <v>92</v>
      </c>
      <c r="E9941">
        <v>2539</v>
      </c>
      <c r="F9941">
        <v>2</v>
      </c>
    </row>
    <row r="9942" spans="1:6">
      <c r="A9942">
        <v>4900</v>
      </c>
      <c r="B9942">
        <v>8</v>
      </c>
      <c r="C9942" t="s">
        <v>64</v>
      </c>
      <c r="D9942" t="s">
        <v>92</v>
      </c>
      <c r="E9942">
        <v>211</v>
      </c>
      <c r="F9942">
        <v>2</v>
      </c>
    </row>
    <row r="9943" spans="1:6">
      <c r="A9943">
        <v>4900</v>
      </c>
      <c r="B9943">
        <v>8</v>
      </c>
      <c r="C9943" t="s">
        <v>64</v>
      </c>
      <c r="D9943" t="s">
        <v>92</v>
      </c>
      <c r="E9943">
        <v>2730</v>
      </c>
      <c r="F9943">
        <v>1</v>
      </c>
    </row>
    <row r="9944" spans="1:6">
      <c r="A9944">
        <v>4900</v>
      </c>
      <c r="B9944">
        <v>8</v>
      </c>
      <c r="C9944" t="s">
        <v>64</v>
      </c>
      <c r="D9944" t="s">
        <v>92</v>
      </c>
      <c r="E9944">
        <v>3111</v>
      </c>
      <c r="F9944">
        <v>1</v>
      </c>
    </row>
    <row r="9945" spans="1:6">
      <c r="A9945">
        <v>4900</v>
      </c>
      <c r="B9945">
        <v>8</v>
      </c>
      <c r="C9945" t="s">
        <v>64</v>
      </c>
      <c r="D9945" t="s">
        <v>92</v>
      </c>
      <c r="E9945">
        <v>2040</v>
      </c>
      <c r="F9945">
        <v>1</v>
      </c>
    </row>
    <row r="9946" spans="1:6">
      <c r="A9946">
        <v>4900</v>
      </c>
      <c r="B9946">
        <v>8</v>
      </c>
      <c r="C9946" t="s">
        <v>64</v>
      </c>
      <c r="D9946" t="s">
        <v>92</v>
      </c>
      <c r="E9946">
        <v>6022</v>
      </c>
      <c r="F9946">
        <v>1</v>
      </c>
    </row>
    <row r="9947" spans="1:6">
      <c r="A9947">
        <v>4900</v>
      </c>
      <c r="B9947">
        <v>8</v>
      </c>
      <c r="C9947" t="s">
        <v>64</v>
      </c>
      <c r="D9947" t="s">
        <v>92</v>
      </c>
      <c r="E9947">
        <v>5440</v>
      </c>
      <c r="F9947">
        <v>1</v>
      </c>
    </row>
    <row r="9948" spans="1:6">
      <c r="A9948">
        <v>4900</v>
      </c>
      <c r="B9948">
        <v>8</v>
      </c>
      <c r="C9948" t="s">
        <v>64</v>
      </c>
      <c r="D9948" t="s">
        <v>92</v>
      </c>
      <c r="E9948">
        <v>2176</v>
      </c>
      <c r="F9948">
        <v>1</v>
      </c>
    </row>
    <row r="9949" spans="1:6">
      <c r="A9949">
        <v>4900</v>
      </c>
      <c r="B9949">
        <v>8</v>
      </c>
      <c r="C9949" t="s">
        <v>64</v>
      </c>
      <c r="D9949" t="s">
        <v>92</v>
      </c>
      <c r="E9949">
        <v>5622</v>
      </c>
      <c r="F9949">
        <v>1</v>
      </c>
    </row>
    <row r="9950" spans="1:6">
      <c r="A9950">
        <v>4900</v>
      </c>
      <c r="B9950">
        <v>8</v>
      </c>
      <c r="C9950" t="s">
        <v>64</v>
      </c>
      <c r="D9950" t="s">
        <v>92</v>
      </c>
      <c r="E9950">
        <v>5910</v>
      </c>
      <c r="F9950">
        <v>1</v>
      </c>
    </row>
    <row r="9951" spans="1:6">
      <c r="A9951">
        <v>4900</v>
      </c>
      <c r="B9951">
        <v>8</v>
      </c>
      <c r="C9951" t="s">
        <v>64</v>
      </c>
      <c r="D9951" t="s">
        <v>92</v>
      </c>
      <c r="E9951">
        <v>4382</v>
      </c>
      <c r="F9951">
        <v>1</v>
      </c>
    </row>
    <row r="9952" spans="1:6">
      <c r="A9952">
        <v>4900</v>
      </c>
      <c r="B9952">
        <v>8</v>
      </c>
      <c r="C9952" t="s">
        <v>64</v>
      </c>
      <c r="D9952" t="s">
        <v>92</v>
      </c>
      <c r="E9952">
        <v>3702</v>
      </c>
      <c r="F9952">
        <v>1</v>
      </c>
    </row>
    <row r="9953" spans="1:6">
      <c r="A9953">
        <v>4900</v>
      </c>
      <c r="B9953">
        <v>8</v>
      </c>
      <c r="C9953" t="s">
        <v>64</v>
      </c>
      <c r="D9953" t="s">
        <v>92</v>
      </c>
      <c r="E9953">
        <v>2228</v>
      </c>
      <c r="F9953">
        <v>1</v>
      </c>
    </row>
    <row r="9954" spans="1:6">
      <c r="A9954">
        <v>4900</v>
      </c>
      <c r="B9954">
        <v>8</v>
      </c>
      <c r="C9954" t="s">
        <v>64</v>
      </c>
      <c r="D9954" t="s">
        <v>92</v>
      </c>
      <c r="E9954">
        <v>214</v>
      </c>
      <c r="F9954">
        <v>1</v>
      </c>
    </row>
    <row r="9955" spans="1:6">
      <c r="A9955">
        <v>4900</v>
      </c>
      <c r="B9955">
        <v>8</v>
      </c>
      <c r="C9955" t="s">
        <v>64</v>
      </c>
      <c r="D9955" t="s">
        <v>92</v>
      </c>
      <c r="E9955">
        <v>2798</v>
      </c>
      <c r="F9955">
        <v>1</v>
      </c>
    </row>
    <row r="9956" spans="1:6">
      <c r="A9956">
        <v>4900</v>
      </c>
      <c r="B9956">
        <v>8</v>
      </c>
      <c r="C9956" t="s">
        <v>64</v>
      </c>
      <c r="D9956" t="s">
        <v>92</v>
      </c>
      <c r="E9956">
        <v>5274</v>
      </c>
      <c r="F9956">
        <v>1</v>
      </c>
    </row>
    <row r="9957" spans="1:6">
      <c r="A9957">
        <v>4900</v>
      </c>
      <c r="B9957">
        <v>8</v>
      </c>
      <c r="C9957" t="s">
        <v>64</v>
      </c>
      <c r="D9957" t="s">
        <v>92</v>
      </c>
      <c r="E9957">
        <v>5026</v>
      </c>
      <c r="F9957">
        <v>1</v>
      </c>
    </row>
    <row r="9958" spans="1:6">
      <c r="A9958">
        <v>4900</v>
      </c>
      <c r="B9958">
        <v>8</v>
      </c>
      <c r="C9958" t="s">
        <v>64</v>
      </c>
      <c r="D9958" t="s">
        <v>92</v>
      </c>
      <c r="E9958">
        <v>1156</v>
      </c>
      <c r="F9958">
        <v>1</v>
      </c>
    </row>
    <row r="9959" spans="1:6">
      <c r="A9959">
        <v>4900</v>
      </c>
      <c r="B9959">
        <v>8</v>
      </c>
      <c r="C9959" t="s">
        <v>64</v>
      </c>
      <c r="D9959" t="s">
        <v>92</v>
      </c>
      <c r="E9959">
        <v>3484</v>
      </c>
      <c r="F9959">
        <v>1</v>
      </c>
    </row>
    <row r="9960" spans="1:6">
      <c r="A9960">
        <v>4900</v>
      </c>
      <c r="B9960">
        <v>8</v>
      </c>
      <c r="C9960" t="s">
        <v>64</v>
      </c>
      <c r="D9960" t="s">
        <v>92</v>
      </c>
      <c r="E9960">
        <v>1128</v>
      </c>
      <c r="F9960">
        <v>1</v>
      </c>
    </row>
    <row r="9961" spans="1:6">
      <c r="A9961">
        <v>4900</v>
      </c>
      <c r="B9961">
        <v>8</v>
      </c>
      <c r="C9961" t="s">
        <v>64</v>
      </c>
      <c r="D9961" t="s">
        <v>92</v>
      </c>
      <c r="E9961">
        <v>4472</v>
      </c>
      <c r="F9961">
        <v>1</v>
      </c>
    </row>
    <row r="9962" spans="1:6">
      <c r="A9962">
        <v>4900</v>
      </c>
      <c r="B9962">
        <v>8</v>
      </c>
      <c r="C9962" t="s">
        <v>64</v>
      </c>
      <c r="D9962" t="s">
        <v>92</v>
      </c>
      <c r="E9962">
        <v>4491</v>
      </c>
      <c r="F9962">
        <v>1</v>
      </c>
    </row>
    <row r="9963" spans="1:6">
      <c r="A9963">
        <v>4900</v>
      </c>
      <c r="B9963">
        <v>8</v>
      </c>
      <c r="C9963" t="s">
        <v>64</v>
      </c>
      <c r="D9963" t="s">
        <v>92</v>
      </c>
      <c r="E9963">
        <v>5260</v>
      </c>
      <c r="F9963">
        <v>1</v>
      </c>
    </row>
    <row r="9964" spans="1:6">
      <c r="A9964">
        <v>4900</v>
      </c>
      <c r="B9964">
        <v>8</v>
      </c>
      <c r="C9964" t="s">
        <v>64</v>
      </c>
      <c r="D9964" t="s">
        <v>92</v>
      </c>
      <c r="E9964">
        <v>2824</v>
      </c>
      <c r="F9964">
        <v>1</v>
      </c>
    </row>
    <row r="9965" spans="1:6">
      <c r="A9965">
        <v>4900</v>
      </c>
      <c r="B9965">
        <v>8</v>
      </c>
      <c r="C9965" t="s">
        <v>64</v>
      </c>
      <c r="D9965" t="s">
        <v>92</v>
      </c>
      <c r="E9965">
        <v>2538</v>
      </c>
      <c r="F9965">
        <v>1</v>
      </c>
    </row>
    <row r="9966" spans="1:6">
      <c r="A9966">
        <v>4900</v>
      </c>
      <c r="B9966">
        <v>8</v>
      </c>
      <c r="C9966" t="s">
        <v>64</v>
      </c>
      <c r="D9966" t="s">
        <v>92</v>
      </c>
      <c r="E9966">
        <v>4623</v>
      </c>
      <c r="F9966">
        <v>1</v>
      </c>
    </row>
    <row r="9967" spans="1:6">
      <c r="A9967">
        <v>4900</v>
      </c>
      <c r="B9967">
        <v>8</v>
      </c>
      <c r="C9967" t="s">
        <v>64</v>
      </c>
      <c r="D9967" t="s">
        <v>92</v>
      </c>
      <c r="E9967">
        <v>1002</v>
      </c>
      <c r="F9967">
        <v>1</v>
      </c>
    </row>
    <row r="9968" spans="1:6">
      <c r="A9968">
        <v>4900</v>
      </c>
      <c r="B9968">
        <v>8</v>
      </c>
      <c r="C9968" t="s">
        <v>64</v>
      </c>
      <c r="D9968" t="s">
        <v>92</v>
      </c>
      <c r="E9968">
        <v>3153</v>
      </c>
      <c r="F9968">
        <v>1</v>
      </c>
    </row>
    <row r="9969" spans="1:6">
      <c r="A9969">
        <v>4900</v>
      </c>
      <c r="B9969">
        <v>8</v>
      </c>
      <c r="C9969" t="s">
        <v>64</v>
      </c>
      <c r="D9969" t="s">
        <v>92</v>
      </c>
      <c r="E9969">
        <v>4977</v>
      </c>
      <c r="F9969">
        <v>1</v>
      </c>
    </row>
    <row r="9970" spans="1:6">
      <c r="A9970">
        <v>4900</v>
      </c>
      <c r="B9970">
        <v>8</v>
      </c>
      <c r="C9970" t="s">
        <v>64</v>
      </c>
      <c r="D9970" t="s">
        <v>92</v>
      </c>
      <c r="E9970">
        <v>5927</v>
      </c>
      <c r="F9970">
        <v>1</v>
      </c>
    </row>
    <row r="9971" spans="1:6">
      <c r="A9971">
        <v>4900</v>
      </c>
      <c r="B9971">
        <v>8</v>
      </c>
      <c r="C9971" t="s">
        <v>64</v>
      </c>
      <c r="D9971" t="s">
        <v>92</v>
      </c>
      <c r="E9971">
        <v>4329</v>
      </c>
      <c r="F9971">
        <v>1</v>
      </c>
    </row>
    <row r="9972" spans="1:6">
      <c r="A9972">
        <v>4900</v>
      </c>
      <c r="B9972">
        <v>8</v>
      </c>
      <c r="C9972" t="s">
        <v>64</v>
      </c>
      <c r="D9972" t="s">
        <v>92</v>
      </c>
      <c r="E9972">
        <v>2250</v>
      </c>
      <c r="F9972">
        <v>1</v>
      </c>
    </row>
    <row r="9973" spans="1:6">
      <c r="A9973">
        <v>4900</v>
      </c>
      <c r="B9973">
        <v>8</v>
      </c>
      <c r="C9973" t="s">
        <v>64</v>
      </c>
      <c r="D9973" t="s">
        <v>92</v>
      </c>
      <c r="E9973">
        <v>4289</v>
      </c>
      <c r="F9973">
        <v>1</v>
      </c>
    </row>
    <row r="9974" spans="1:6">
      <c r="A9974">
        <v>4900</v>
      </c>
      <c r="B9974">
        <v>8</v>
      </c>
      <c r="C9974" t="s">
        <v>64</v>
      </c>
      <c r="D9974" t="s">
        <v>92</v>
      </c>
      <c r="E9974">
        <v>5425</v>
      </c>
      <c r="F9974">
        <v>1</v>
      </c>
    </row>
    <row r="9975" spans="1:6">
      <c r="A9975">
        <v>4900</v>
      </c>
      <c r="B9975">
        <v>8</v>
      </c>
      <c r="C9975" t="s">
        <v>64</v>
      </c>
      <c r="D9975" t="s">
        <v>92</v>
      </c>
      <c r="E9975">
        <v>2700</v>
      </c>
      <c r="F9975">
        <v>1</v>
      </c>
    </row>
    <row r="9976" spans="1:6">
      <c r="A9976">
        <v>4900</v>
      </c>
      <c r="B9976">
        <v>8</v>
      </c>
      <c r="C9976" t="s">
        <v>64</v>
      </c>
      <c r="D9976" t="s">
        <v>92</v>
      </c>
      <c r="E9976">
        <v>2290</v>
      </c>
      <c r="F9976">
        <v>1</v>
      </c>
    </row>
    <row r="9977" spans="1:6">
      <c r="A9977">
        <v>4900</v>
      </c>
      <c r="B9977">
        <v>8</v>
      </c>
      <c r="C9977" t="s">
        <v>64</v>
      </c>
      <c r="D9977" t="s">
        <v>92</v>
      </c>
      <c r="E9977">
        <v>4761</v>
      </c>
      <c r="F9977">
        <v>1</v>
      </c>
    </row>
    <row r="9978" spans="1:6">
      <c r="A9978">
        <v>4900</v>
      </c>
      <c r="B9978">
        <v>8</v>
      </c>
      <c r="C9978" t="s">
        <v>64</v>
      </c>
      <c r="D9978" t="s">
        <v>92</v>
      </c>
      <c r="E9978">
        <v>266</v>
      </c>
      <c r="F9978">
        <v>1</v>
      </c>
    </row>
    <row r="9979" spans="1:6">
      <c r="A9979">
        <v>4900</v>
      </c>
      <c r="B9979">
        <v>8</v>
      </c>
      <c r="C9979" t="s">
        <v>64</v>
      </c>
      <c r="D9979" t="s">
        <v>92</v>
      </c>
      <c r="E9979">
        <v>3304</v>
      </c>
      <c r="F9979">
        <v>1</v>
      </c>
    </row>
    <row r="9980" spans="1:6">
      <c r="A9980">
        <v>4900</v>
      </c>
      <c r="B9980">
        <v>8</v>
      </c>
      <c r="C9980" t="s">
        <v>64</v>
      </c>
      <c r="D9980" t="s">
        <v>92</v>
      </c>
      <c r="E9980">
        <v>5053</v>
      </c>
      <c r="F9980">
        <v>1</v>
      </c>
    </row>
    <row r="9981" spans="1:6">
      <c r="A9981">
        <v>4900</v>
      </c>
      <c r="B9981">
        <v>8</v>
      </c>
      <c r="C9981" t="s">
        <v>64</v>
      </c>
      <c r="D9981" t="s">
        <v>92</v>
      </c>
      <c r="E9981">
        <v>4668</v>
      </c>
      <c r="F9981">
        <v>1</v>
      </c>
    </row>
    <row r="9982" spans="1:6">
      <c r="A9982">
        <v>4900</v>
      </c>
      <c r="B9982">
        <v>8</v>
      </c>
      <c r="C9982" t="s">
        <v>64</v>
      </c>
      <c r="D9982" t="s">
        <v>92</v>
      </c>
      <c r="E9982">
        <v>1140</v>
      </c>
      <c r="F9982">
        <v>1</v>
      </c>
    </row>
    <row r="9983" spans="1:6">
      <c r="A9983">
        <v>4900</v>
      </c>
      <c r="B9983">
        <v>8</v>
      </c>
      <c r="C9983" t="s">
        <v>64</v>
      </c>
      <c r="D9983" t="s">
        <v>92</v>
      </c>
      <c r="E9983">
        <v>279</v>
      </c>
      <c r="F9983">
        <v>1</v>
      </c>
    </row>
    <row r="9984" spans="1:6">
      <c r="A9984">
        <v>4900</v>
      </c>
      <c r="B9984">
        <v>8</v>
      </c>
      <c r="C9984" t="s">
        <v>64</v>
      </c>
      <c r="D9984" t="s">
        <v>92</v>
      </c>
      <c r="E9984">
        <v>5673</v>
      </c>
      <c r="F9984">
        <v>1</v>
      </c>
    </row>
    <row r="9985" spans="1:6">
      <c r="A9985">
        <v>4900</v>
      </c>
      <c r="B9985">
        <v>8</v>
      </c>
      <c r="C9985" t="s">
        <v>64</v>
      </c>
      <c r="D9985" t="s">
        <v>92</v>
      </c>
      <c r="E9985">
        <v>3433</v>
      </c>
      <c r="F9985">
        <v>1</v>
      </c>
    </row>
    <row r="9986" spans="1:6">
      <c r="A9986">
        <v>4900</v>
      </c>
      <c r="B9986">
        <v>8</v>
      </c>
      <c r="C9986" t="s">
        <v>64</v>
      </c>
      <c r="D9986" t="s">
        <v>92</v>
      </c>
      <c r="E9986">
        <v>5459</v>
      </c>
      <c r="F9986">
        <v>1</v>
      </c>
    </row>
    <row r="9987" spans="1:6">
      <c r="A9987">
        <v>4900</v>
      </c>
      <c r="B9987">
        <v>8</v>
      </c>
      <c r="C9987" t="s">
        <v>64</v>
      </c>
      <c r="D9987" t="s">
        <v>92</v>
      </c>
      <c r="E9987">
        <v>3164</v>
      </c>
      <c r="F9987">
        <v>1</v>
      </c>
    </row>
    <row r="9988" spans="1:6">
      <c r="A9988">
        <v>4900</v>
      </c>
      <c r="B9988">
        <v>8</v>
      </c>
      <c r="C9988" t="s">
        <v>64</v>
      </c>
      <c r="D9988" t="s">
        <v>92</v>
      </c>
      <c r="E9988">
        <v>4615</v>
      </c>
      <c r="F9988">
        <v>1</v>
      </c>
    </row>
    <row r="9989" spans="1:6">
      <c r="A9989">
        <v>4900</v>
      </c>
      <c r="B9989">
        <v>8</v>
      </c>
      <c r="C9989" t="s">
        <v>64</v>
      </c>
      <c r="D9989" t="s">
        <v>92</v>
      </c>
      <c r="E9989">
        <v>2877</v>
      </c>
      <c r="F9989">
        <v>1</v>
      </c>
    </row>
    <row r="9990" spans="1:6">
      <c r="A9990">
        <v>4900</v>
      </c>
      <c r="B9990">
        <v>8</v>
      </c>
      <c r="C9990" t="s">
        <v>64</v>
      </c>
      <c r="D9990" t="s">
        <v>92</v>
      </c>
      <c r="E9990">
        <v>2100</v>
      </c>
      <c r="F9990">
        <v>1</v>
      </c>
    </row>
    <row r="9991" spans="1:6">
      <c r="A9991">
        <v>4900</v>
      </c>
      <c r="B9991">
        <v>8</v>
      </c>
      <c r="C9991" t="s">
        <v>64</v>
      </c>
      <c r="D9991" t="s">
        <v>92</v>
      </c>
      <c r="E9991">
        <v>1368</v>
      </c>
      <c r="F9991">
        <v>1</v>
      </c>
    </row>
    <row r="9992" spans="1:6">
      <c r="A9992">
        <v>4900</v>
      </c>
      <c r="B9992">
        <v>8</v>
      </c>
      <c r="C9992" t="s">
        <v>64</v>
      </c>
      <c r="D9992" t="s">
        <v>92</v>
      </c>
      <c r="E9992">
        <v>4215</v>
      </c>
      <c r="F9992">
        <v>1</v>
      </c>
    </row>
    <row r="9993" spans="1:6">
      <c r="A9993">
        <v>4900</v>
      </c>
      <c r="B9993">
        <v>8</v>
      </c>
      <c r="C9993" t="s">
        <v>64</v>
      </c>
      <c r="D9993" t="s">
        <v>92</v>
      </c>
      <c r="E9993">
        <v>3651</v>
      </c>
      <c r="F9993">
        <v>1</v>
      </c>
    </row>
    <row r="9994" spans="1:6">
      <c r="A9994">
        <v>4900</v>
      </c>
      <c r="B9994">
        <v>8</v>
      </c>
      <c r="C9994" t="s">
        <v>64</v>
      </c>
      <c r="D9994" t="s">
        <v>92</v>
      </c>
      <c r="E9994">
        <v>289</v>
      </c>
      <c r="F9994">
        <v>1</v>
      </c>
    </row>
    <row r="9995" spans="1:6">
      <c r="A9995">
        <v>4900</v>
      </c>
      <c r="B9995">
        <v>8</v>
      </c>
      <c r="C9995" t="s">
        <v>64</v>
      </c>
      <c r="D9995" t="s">
        <v>92</v>
      </c>
      <c r="E9995">
        <v>2915</v>
      </c>
      <c r="F9995">
        <v>1</v>
      </c>
    </row>
    <row r="9996" spans="1:6">
      <c r="A9996">
        <v>4900</v>
      </c>
      <c r="B9996">
        <v>8</v>
      </c>
      <c r="C9996" t="s">
        <v>64</v>
      </c>
      <c r="D9996" t="s">
        <v>92</v>
      </c>
      <c r="E9996">
        <v>5530</v>
      </c>
      <c r="F9996">
        <v>1</v>
      </c>
    </row>
    <row r="9997" spans="1:6">
      <c r="A9997">
        <v>4900</v>
      </c>
      <c r="B9997">
        <v>9</v>
      </c>
      <c r="C9997" t="s">
        <v>64</v>
      </c>
      <c r="D9997" t="s">
        <v>92</v>
      </c>
      <c r="E9997">
        <v>4944</v>
      </c>
      <c r="F9997">
        <v>7</v>
      </c>
    </row>
    <row r="9998" spans="1:6">
      <c r="A9998">
        <v>4900</v>
      </c>
      <c r="B9998">
        <v>9</v>
      </c>
      <c r="C9998" t="s">
        <v>64</v>
      </c>
      <c r="D9998" t="s">
        <v>92</v>
      </c>
      <c r="E9998">
        <v>5244</v>
      </c>
      <c r="F9998">
        <v>3</v>
      </c>
    </row>
    <row r="9999" spans="1:6">
      <c r="A9999">
        <v>4900</v>
      </c>
      <c r="B9999">
        <v>9</v>
      </c>
      <c r="C9999" t="s">
        <v>64</v>
      </c>
      <c r="D9999" t="s">
        <v>92</v>
      </c>
      <c r="E9999">
        <v>2947</v>
      </c>
      <c r="F9999">
        <v>3</v>
      </c>
    </row>
    <row r="10000" spans="1:6">
      <c r="A10000">
        <v>4900</v>
      </c>
      <c r="B10000">
        <v>9</v>
      </c>
      <c r="C10000" t="s">
        <v>64</v>
      </c>
      <c r="D10000" t="s">
        <v>92</v>
      </c>
      <c r="E10000">
        <v>5205</v>
      </c>
      <c r="F10000">
        <v>3</v>
      </c>
    </row>
    <row r="10001" spans="1:6">
      <c r="A10001">
        <v>4900</v>
      </c>
      <c r="B10001">
        <v>9</v>
      </c>
      <c r="C10001" t="s">
        <v>64</v>
      </c>
      <c r="D10001" t="s">
        <v>92</v>
      </c>
      <c r="E10001">
        <v>3760</v>
      </c>
      <c r="F10001">
        <v>2</v>
      </c>
    </row>
    <row r="10002" spans="1:6">
      <c r="A10002">
        <v>4900</v>
      </c>
      <c r="B10002">
        <v>9</v>
      </c>
      <c r="C10002" t="s">
        <v>64</v>
      </c>
      <c r="D10002" t="s">
        <v>92</v>
      </c>
      <c r="E10002">
        <v>3706</v>
      </c>
      <c r="F10002">
        <v>2</v>
      </c>
    </row>
    <row r="10003" spans="1:6">
      <c r="A10003">
        <v>4900</v>
      </c>
      <c r="B10003">
        <v>9</v>
      </c>
      <c r="C10003" t="s">
        <v>64</v>
      </c>
      <c r="D10003" t="s">
        <v>92</v>
      </c>
      <c r="E10003">
        <v>51</v>
      </c>
      <c r="F10003">
        <v>2</v>
      </c>
    </row>
    <row r="10004" spans="1:6">
      <c r="A10004">
        <v>4900</v>
      </c>
      <c r="B10004">
        <v>9</v>
      </c>
      <c r="C10004" t="s">
        <v>64</v>
      </c>
      <c r="D10004" t="s">
        <v>92</v>
      </c>
      <c r="E10004">
        <v>5134</v>
      </c>
      <c r="F10004">
        <v>2</v>
      </c>
    </row>
    <row r="10005" spans="1:6">
      <c r="A10005">
        <v>4900</v>
      </c>
      <c r="B10005">
        <v>9</v>
      </c>
      <c r="C10005" t="s">
        <v>64</v>
      </c>
      <c r="D10005" t="s">
        <v>92</v>
      </c>
      <c r="E10005">
        <v>5023</v>
      </c>
      <c r="F10005">
        <v>2</v>
      </c>
    </row>
    <row r="10006" spans="1:6">
      <c r="A10006">
        <v>4900</v>
      </c>
      <c r="B10006">
        <v>9</v>
      </c>
      <c r="C10006" t="s">
        <v>64</v>
      </c>
      <c r="D10006" t="s">
        <v>92</v>
      </c>
      <c r="E10006">
        <v>3708</v>
      </c>
      <c r="F10006">
        <v>2</v>
      </c>
    </row>
    <row r="10007" spans="1:6">
      <c r="A10007">
        <v>4900</v>
      </c>
      <c r="B10007">
        <v>9</v>
      </c>
      <c r="C10007" t="s">
        <v>64</v>
      </c>
      <c r="D10007" t="s">
        <v>92</v>
      </c>
      <c r="E10007">
        <v>1225</v>
      </c>
      <c r="F10007">
        <v>2</v>
      </c>
    </row>
    <row r="10008" spans="1:6">
      <c r="A10008">
        <v>4900</v>
      </c>
      <c r="B10008">
        <v>9</v>
      </c>
      <c r="C10008" t="s">
        <v>64</v>
      </c>
      <c r="D10008" t="s">
        <v>92</v>
      </c>
      <c r="E10008">
        <v>3609</v>
      </c>
      <c r="F10008">
        <v>2</v>
      </c>
    </row>
    <row r="10009" spans="1:6">
      <c r="A10009">
        <v>4900</v>
      </c>
      <c r="B10009">
        <v>9</v>
      </c>
      <c r="C10009" t="s">
        <v>64</v>
      </c>
      <c r="D10009" t="s">
        <v>92</v>
      </c>
      <c r="E10009">
        <v>2700</v>
      </c>
      <c r="F10009">
        <v>2</v>
      </c>
    </row>
    <row r="10010" spans="1:6">
      <c r="A10010">
        <v>4900</v>
      </c>
      <c r="B10010">
        <v>9</v>
      </c>
      <c r="C10010" t="s">
        <v>64</v>
      </c>
      <c r="D10010" t="s">
        <v>92</v>
      </c>
      <c r="E10010">
        <v>285</v>
      </c>
      <c r="F10010">
        <v>2</v>
      </c>
    </row>
    <row r="10011" spans="1:6">
      <c r="A10011">
        <v>4900</v>
      </c>
      <c r="B10011">
        <v>9</v>
      </c>
      <c r="C10011" t="s">
        <v>64</v>
      </c>
      <c r="D10011" t="s">
        <v>92</v>
      </c>
      <c r="E10011">
        <v>1198</v>
      </c>
      <c r="F10011">
        <v>2</v>
      </c>
    </row>
    <row r="10012" spans="1:6">
      <c r="A10012">
        <v>4900</v>
      </c>
      <c r="B10012">
        <v>9</v>
      </c>
      <c r="C10012" t="s">
        <v>64</v>
      </c>
      <c r="D10012" t="s">
        <v>92</v>
      </c>
      <c r="E10012">
        <v>3960</v>
      </c>
      <c r="F10012">
        <v>2</v>
      </c>
    </row>
    <row r="10013" spans="1:6">
      <c r="A10013">
        <v>4900</v>
      </c>
      <c r="B10013">
        <v>9</v>
      </c>
      <c r="C10013" t="s">
        <v>64</v>
      </c>
      <c r="D10013" t="s">
        <v>92</v>
      </c>
      <c r="E10013">
        <v>5829</v>
      </c>
      <c r="F10013">
        <v>2</v>
      </c>
    </row>
    <row r="10014" spans="1:6">
      <c r="A10014">
        <v>4900</v>
      </c>
      <c r="B10014">
        <v>9</v>
      </c>
      <c r="C10014" t="s">
        <v>64</v>
      </c>
      <c r="D10014" t="s">
        <v>92</v>
      </c>
      <c r="E10014">
        <v>2701</v>
      </c>
      <c r="F10014">
        <v>2</v>
      </c>
    </row>
    <row r="10015" spans="1:6">
      <c r="A10015">
        <v>4900</v>
      </c>
      <c r="B10015">
        <v>9</v>
      </c>
      <c r="C10015" t="s">
        <v>64</v>
      </c>
      <c r="D10015" t="s">
        <v>92</v>
      </c>
      <c r="E10015">
        <v>4359</v>
      </c>
      <c r="F10015">
        <v>2</v>
      </c>
    </row>
    <row r="10016" spans="1:6">
      <c r="A10016">
        <v>4900</v>
      </c>
      <c r="B10016">
        <v>9</v>
      </c>
      <c r="C10016" t="s">
        <v>64</v>
      </c>
      <c r="D10016" t="s">
        <v>92</v>
      </c>
      <c r="E10016">
        <v>4290</v>
      </c>
      <c r="F10016">
        <v>2</v>
      </c>
    </row>
    <row r="10017" spans="1:6">
      <c r="A10017">
        <v>4900</v>
      </c>
      <c r="B10017">
        <v>9</v>
      </c>
      <c r="C10017" t="s">
        <v>64</v>
      </c>
      <c r="D10017" t="s">
        <v>92</v>
      </c>
      <c r="E10017">
        <v>3946</v>
      </c>
      <c r="F10017">
        <v>2</v>
      </c>
    </row>
    <row r="10018" spans="1:6">
      <c r="A10018">
        <v>4900</v>
      </c>
      <c r="B10018">
        <v>9</v>
      </c>
      <c r="C10018" t="s">
        <v>64</v>
      </c>
      <c r="D10018" t="s">
        <v>92</v>
      </c>
      <c r="E10018">
        <v>2500</v>
      </c>
      <c r="F10018">
        <v>1</v>
      </c>
    </row>
    <row r="10019" spans="1:6">
      <c r="A10019">
        <v>4900</v>
      </c>
      <c r="B10019">
        <v>9</v>
      </c>
      <c r="C10019" t="s">
        <v>64</v>
      </c>
      <c r="D10019" t="s">
        <v>92</v>
      </c>
      <c r="E10019">
        <v>3087</v>
      </c>
      <c r="F10019">
        <v>1</v>
      </c>
    </row>
    <row r="10020" spans="1:6">
      <c r="A10020">
        <v>4900</v>
      </c>
      <c r="B10020">
        <v>9</v>
      </c>
      <c r="C10020" t="s">
        <v>64</v>
      </c>
      <c r="D10020" t="s">
        <v>92</v>
      </c>
      <c r="E10020">
        <v>2300</v>
      </c>
      <c r="F10020">
        <v>1</v>
      </c>
    </row>
    <row r="10021" spans="1:6">
      <c r="A10021">
        <v>4900</v>
      </c>
      <c r="B10021">
        <v>9</v>
      </c>
      <c r="C10021" t="s">
        <v>64</v>
      </c>
      <c r="D10021" t="s">
        <v>92</v>
      </c>
      <c r="E10021">
        <v>1241</v>
      </c>
      <c r="F10021">
        <v>1</v>
      </c>
    </row>
    <row r="10022" spans="1:6">
      <c r="A10022">
        <v>4900</v>
      </c>
      <c r="B10022">
        <v>9</v>
      </c>
      <c r="C10022" t="s">
        <v>64</v>
      </c>
      <c r="D10022" t="s">
        <v>92</v>
      </c>
      <c r="E10022">
        <v>5218</v>
      </c>
      <c r="F10022">
        <v>1</v>
      </c>
    </row>
    <row r="10023" spans="1:6">
      <c r="A10023">
        <v>4900</v>
      </c>
      <c r="B10023">
        <v>9</v>
      </c>
      <c r="C10023" t="s">
        <v>64</v>
      </c>
      <c r="D10023" t="s">
        <v>92</v>
      </c>
      <c r="E10023">
        <v>3968</v>
      </c>
      <c r="F10023">
        <v>1</v>
      </c>
    </row>
    <row r="10024" spans="1:6">
      <c r="A10024">
        <v>4900</v>
      </c>
      <c r="B10024">
        <v>9</v>
      </c>
      <c r="C10024" t="s">
        <v>64</v>
      </c>
      <c r="D10024" t="s">
        <v>92</v>
      </c>
      <c r="E10024">
        <v>4734</v>
      </c>
      <c r="F10024">
        <v>1</v>
      </c>
    </row>
    <row r="10025" spans="1:6">
      <c r="A10025">
        <v>4900</v>
      </c>
      <c r="B10025">
        <v>9</v>
      </c>
      <c r="C10025" t="s">
        <v>64</v>
      </c>
      <c r="D10025" t="s">
        <v>92</v>
      </c>
      <c r="E10025">
        <v>6031</v>
      </c>
      <c r="F10025">
        <v>1</v>
      </c>
    </row>
    <row r="10026" spans="1:6">
      <c r="A10026">
        <v>4900</v>
      </c>
      <c r="B10026">
        <v>9</v>
      </c>
      <c r="C10026" t="s">
        <v>64</v>
      </c>
      <c r="D10026" t="s">
        <v>92</v>
      </c>
      <c r="E10026">
        <v>1214</v>
      </c>
      <c r="F10026">
        <v>1</v>
      </c>
    </row>
    <row r="10027" spans="1:6">
      <c r="A10027">
        <v>4900</v>
      </c>
      <c r="B10027">
        <v>9</v>
      </c>
      <c r="C10027" t="s">
        <v>64</v>
      </c>
      <c r="D10027" t="s">
        <v>92</v>
      </c>
      <c r="E10027">
        <v>6097</v>
      </c>
      <c r="F10027">
        <v>1</v>
      </c>
    </row>
    <row r="10028" spans="1:6">
      <c r="A10028">
        <v>4900</v>
      </c>
      <c r="B10028">
        <v>9</v>
      </c>
      <c r="C10028" t="s">
        <v>64</v>
      </c>
      <c r="D10028" t="s">
        <v>92</v>
      </c>
      <c r="E10028">
        <v>4524</v>
      </c>
      <c r="F10028">
        <v>1</v>
      </c>
    </row>
    <row r="10029" spans="1:6">
      <c r="A10029">
        <v>4900</v>
      </c>
      <c r="B10029">
        <v>9</v>
      </c>
      <c r="C10029" t="s">
        <v>64</v>
      </c>
      <c r="D10029" t="s">
        <v>92</v>
      </c>
      <c r="E10029">
        <v>5082</v>
      </c>
      <c r="F10029">
        <v>1</v>
      </c>
    </row>
    <row r="10030" spans="1:6">
      <c r="A10030">
        <v>4900</v>
      </c>
      <c r="B10030">
        <v>9</v>
      </c>
      <c r="C10030" t="s">
        <v>64</v>
      </c>
      <c r="D10030" t="s">
        <v>92</v>
      </c>
      <c r="E10030">
        <v>2456</v>
      </c>
      <c r="F10030">
        <v>1</v>
      </c>
    </row>
    <row r="10031" spans="1:6">
      <c r="A10031">
        <v>4900</v>
      </c>
      <c r="B10031">
        <v>9</v>
      </c>
      <c r="C10031" t="s">
        <v>64</v>
      </c>
      <c r="D10031" t="s">
        <v>92</v>
      </c>
      <c r="E10031">
        <v>5048</v>
      </c>
      <c r="F10031">
        <v>1</v>
      </c>
    </row>
    <row r="10032" spans="1:6">
      <c r="A10032">
        <v>4900</v>
      </c>
      <c r="B10032">
        <v>9</v>
      </c>
      <c r="C10032" t="s">
        <v>64</v>
      </c>
      <c r="D10032" t="s">
        <v>92</v>
      </c>
      <c r="E10032">
        <v>6069</v>
      </c>
      <c r="F10032">
        <v>1</v>
      </c>
    </row>
    <row r="10033" spans="1:6">
      <c r="A10033">
        <v>4900</v>
      </c>
      <c r="B10033">
        <v>9</v>
      </c>
      <c r="C10033" t="s">
        <v>64</v>
      </c>
      <c r="D10033" t="s">
        <v>92</v>
      </c>
      <c r="E10033">
        <v>2755</v>
      </c>
      <c r="F10033">
        <v>1</v>
      </c>
    </row>
    <row r="10034" spans="1:6">
      <c r="A10034">
        <v>4900</v>
      </c>
      <c r="B10034">
        <v>9</v>
      </c>
      <c r="C10034" t="s">
        <v>64</v>
      </c>
      <c r="D10034" t="s">
        <v>92</v>
      </c>
      <c r="E10034">
        <v>4122</v>
      </c>
      <c r="F10034">
        <v>1</v>
      </c>
    </row>
    <row r="10035" spans="1:6">
      <c r="A10035">
        <v>4900</v>
      </c>
      <c r="B10035">
        <v>9</v>
      </c>
      <c r="C10035" t="s">
        <v>64</v>
      </c>
      <c r="D10035" t="s">
        <v>92</v>
      </c>
      <c r="E10035">
        <v>4040</v>
      </c>
      <c r="F10035">
        <v>1</v>
      </c>
    </row>
    <row r="10036" spans="1:6">
      <c r="A10036">
        <v>4900</v>
      </c>
      <c r="B10036">
        <v>9</v>
      </c>
      <c r="C10036" t="s">
        <v>64</v>
      </c>
      <c r="D10036" t="s">
        <v>92</v>
      </c>
      <c r="E10036">
        <v>2887</v>
      </c>
      <c r="F10036">
        <v>1</v>
      </c>
    </row>
    <row r="10037" spans="1:6">
      <c r="A10037">
        <v>4900</v>
      </c>
      <c r="B10037">
        <v>9</v>
      </c>
      <c r="C10037" t="s">
        <v>64</v>
      </c>
      <c r="D10037" t="s">
        <v>92</v>
      </c>
      <c r="E10037">
        <v>5587</v>
      </c>
      <c r="F10037">
        <v>1</v>
      </c>
    </row>
    <row r="10038" spans="1:6">
      <c r="A10038">
        <v>4900</v>
      </c>
      <c r="B10038">
        <v>9</v>
      </c>
      <c r="C10038" t="s">
        <v>64</v>
      </c>
      <c r="D10038" t="s">
        <v>92</v>
      </c>
      <c r="E10038">
        <v>3940</v>
      </c>
      <c r="F10038">
        <v>1</v>
      </c>
    </row>
    <row r="10039" spans="1:6">
      <c r="A10039">
        <v>4900</v>
      </c>
      <c r="B10039">
        <v>9</v>
      </c>
      <c r="C10039" t="s">
        <v>64</v>
      </c>
      <c r="D10039" t="s">
        <v>92</v>
      </c>
      <c r="E10039">
        <v>3583</v>
      </c>
      <c r="F10039">
        <v>1</v>
      </c>
    </row>
    <row r="10040" spans="1:6">
      <c r="A10040">
        <v>4900</v>
      </c>
      <c r="B10040">
        <v>9</v>
      </c>
      <c r="C10040" t="s">
        <v>64</v>
      </c>
      <c r="D10040" t="s">
        <v>92</v>
      </c>
      <c r="E10040">
        <v>4421</v>
      </c>
      <c r="F10040">
        <v>1</v>
      </c>
    </row>
    <row r="10041" spans="1:6">
      <c r="A10041">
        <v>4900</v>
      </c>
      <c r="B10041">
        <v>9</v>
      </c>
      <c r="C10041" t="s">
        <v>64</v>
      </c>
      <c r="D10041" t="s">
        <v>92</v>
      </c>
      <c r="E10041">
        <v>5525</v>
      </c>
      <c r="F10041">
        <v>1</v>
      </c>
    </row>
    <row r="10042" spans="1:6">
      <c r="A10042">
        <v>4900</v>
      </c>
      <c r="B10042">
        <v>9</v>
      </c>
      <c r="C10042" t="s">
        <v>64</v>
      </c>
      <c r="D10042" t="s">
        <v>92</v>
      </c>
      <c r="E10042">
        <v>3270</v>
      </c>
      <c r="F10042">
        <v>1</v>
      </c>
    </row>
    <row r="10043" spans="1:6">
      <c r="A10043">
        <v>4900</v>
      </c>
      <c r="B10043">
        <v>9</v>
      </c>
      <c r="C10043" t="s">
        <v>64</v>
      </c>
      <c r="D10043" t="s">
        <v>92</v>
      </c>
      <c r="E10043">
        <v>3468</v>
      </c>
      <c r="F10043">
        <v>1</v>
      </c>
    </row>
    <row r="10044" spans="1:6">
      <c r="A10044">
        <v>4900</v>
      </c>
      <c r="B10044">
        <v>9</v>
      </c>
      <c r="C10044" t="s">
        <v>64</v>
      </c>
      <c r="D10044" t="s">
        <v>92</v>
      </c>
      <c r="E10044">
        <v>5873</v>
      </c>
      <c r="F10044">
        <v>1</v>
      </c>
    </row>
    <row r="10045" spans="1:6">
      <c r="A10045">
        <v>4900</v>
      </c>
      <c r="B10045">
        <v>9</v>
      </c>
      <c r="C10045" t="s">
        <v>64</v>
      </c>
      <c r="D10045" t="s">
        <v>92</v>
      </c>
      <c r="E10045">
        <v>3934</v>
      </c>
      <c r="F10045">
        <v>1</v>
      </c>
    </row>
    <row r="10046" spans="1:6">
      <c r="A10046">
        <v>4900</v>
      </c>
      <c r="B10046">
        <v>9</v>
      </c>
      <c r="C10046" t="s">
        <v>64</v>
      </c>
      <c r="D10046" t="s">
        <v>92</v>
      </c>
      <c r="E10046">
        <v>42</v>
      </c>
      <c r="F10046">
        <v>1</v>
      </c>
    </row>
    <row r="10047" spans="1:6">
      <c r="A10047">
        <v>4900</v>
      </c>
      <c r="B10047">
        <v>9</v>
      </c>
      <c r="C10047" t="s">
        <v>64</v>
      </c>
      <c r="D10047" t="s">
        <v>92</v>
      </c>
      <c r="E10047">
        <v>2117</v>
      </c>
      <c r="F10047">
        <v>1</v>
      </c>
    </row>
    <row r="10048" spans="1:6">
      <c r="A10048">
        <v>4900</v>
      </c>
      <c r="B10048">
        <v>9</v>
      </c>
      <c r="C10048" t="s">
        <v>64</v>
      </c>
      <c r="D10048" t="s">
        <v>92</v>
      </c>
      <c r="E10048">
        <v>5173</v>
      </c>
      <c r="F10048">
        <v>1</v>
      </c>
    </row>
    <row r="10049" spans="1:6">
      <c r="A10049">
        <v>4900</v>
      </c>
      <c r="B10049">
        <v>9</v>
      </c>
      <c r="C10049" t="s">
        <v>64</v>
      </c>
      <c r="D10049" t="s">
        <v>92</v>
      </c>
      <c r="E10049">
        <v>5728</v>
      </c>
      <c r="F10049">
        <v>1</v>
      </c>
    </row>
    <row r="10050" spans="1:6">
      <c r="A10050">
        <v>4900</v>
      </c>
      <c r="B10050">
        <v>9</v>
      </c>
      <c r="C10050" t="s">
        <v>64</v>
      </c>
      <c r="D10050" t="s">
        <v>92</v>
      </c>
      <c r="E10050">
        <v>1382</v>
      </c>
      <c r="F10050">
        <v>1</v>
      </c>
    </row>
    <row r="10051" spans="1:6">
      <c r="A10051">
        <v>4900</v>
      </c>
      <c r="B10051">
        <v>9</v>
      </c>
      <c r="C10051" t="s">
        <v>64</v>
      </c>
      <c r="D10051" t="s">
        <v>92</v>
      </c>
      <c r="E10051">
        <v>5274</v>
      </c>
      <c r="F10051">
        <v>1</v>
      </c>
    </row>
    <row r="10052" spans="1:6">
      <c r="A10052">
        <v>4900</v>
      </c>
      <c r="B10052">
        <v>9</v>
      </c>
      <c r="C10052" t="s">
        <v>64</v>
      </c>
      <c r="D10052" t="s">
        <v>92</v>
      </c>
      <c r="E10052">
        <v>2472</v>
      </c>
      <c r="F10052">
        <v>1</v>
      </c>
    </row>
    <row r="10053" spans="1:6">
      <c r="A10053">
        <v>4900</v>
      </c>
      <c r="B10053">
        <v>9</v>
      </c>
      <c r="C10053" t="s">
        <v>64</v>
      </c>
      <c r="D10053" t="s">
        <v>92</v>
      </c>
      <c r="E10053">
        <v>3673</v>
      </c>
      <c r="F10053">
        <v>1</v>
      </c>
    </row>
    <row r="10054" spans="1:6">
      <c r="A10054">
        <v>4900</v>
      </c>
      <c r="B10054">
        <v>9</v>
      </c>
      <c r="C10054" t="s">
        <v>64</v>
      </c>
      <c r="D10054" t="s">
        <v>92</v>
      </c>
      <c r="E10054">
        <v>5878</v>
      </c>
      <c r="F10054">
        <v>1</v>
      </c>
    </row>
    <row r="10055" spans="1:6">
      <c r="A10055">
        <v>4900</v>
      </c>
      <c r="B10055">
        <v>9</v>
      </c>
      <c r="C10055" t="s">
        <v>64</v>
      </c>
      <c r="D10055" t="s">
        <v>92</v>
      </c>
      <c r="E10055">
        <v>5760</v>
      </c>
      <c r="F10055">
        <v>1</v>
      </c>
    </row>
    <row r="10056" spans="1:6">
      <c r="A10056">
        <v>4900</v>
      </c>
      <c r="B10056">
        <v>9</v>
      </c>
      <c r="C10056" t="s">
        <v>64</v>
      </c>
      <c r="D10056" t="s">
        <v>92</v>
      </c>
      <c r="E10056">
        <v>4098</v>
      </c>
      <c r="F10056">
        <v>1</v>
      </c>
    </row>
    <row r="10057" spans="1:6">
      <c r="A10057">
        <v>4900</v>
      </c>
      <c r="B10057">
        <v>9</v>
      </c>
      <c r="C10057" t="s">
        <v>64</v>
      </c>
      <c r="D10057" t="s">
        <v>92</v>
      </c>
      <c r="E10057">
        <v>6120</v>
      </c>
      <c r="F10057">
        <v>1</v>
      </c>
    </row>
    <row r="10058" spans="1:6">
      <c r="A10058">
        <v>4900</v>
      </c>
      <c r="B10058">
        <v>9</v>
      </c>
      <c r="C10058" t="s">
        <v>64</v>
      </c>
      <c r="D10058" t="s">
        <v>92</v>
      </c>
      <c r="E10058">
        <v>4962</v>
      </c>
      <c r="F10058">
        <v>1</v>
      </c>
    </row>
    <row r="10059" spans="1:6">
      <c r="A10059">
        <v>4900</v>
      </c>
      <c r="B10059">
        <v>9</v>
      </c>
      <c r="C10059" t="s">
        <v>64</v>
      </c>
      <c r="D10059" t="s">
        <v>92</v>
      </c>
      <c r="E10059">
        <v>1092</v>
      </c>
      <c r="F10059">
        <v>1</v>
      </c>
    </row>
    <row r="10060" spans="1:6">
      <c r="A10060">
        <v>4900</v>
      </c>
      <c r="B10060">
        <v>9</v>
      </c>
      <c r="C10060" t="s">
        <v>62</v>
      </c>
      <c r="D10060" t="s">
        <v>92</v>
      </c>
      <c r="E10060">
        <v>2449</v>
      </c>
      <c r="F10060">
        <v>6</v>
      </c>
    </row>
    <row r="10061" spans="1:6">
      <c r="A10061">
        <v>4900</v>
      </c>
      <c r="B10061">
        <v>9</v>
      </c>
      <c r="C10061" t="s">
        <v>62</v>
      </c>
      <c r="D10061" t="s">
        <v>92</v>
      </c>
      <c r="E10061">
        <v>2509</v>
      </c>
      <c r="F10061">
        <v>5</v>
      </c>
    </row>
    <row r="10062" spans="1:6">
      <c r="A10062">
        <v>4900</v>
      </c>
      <c r="B10062">
        <v>9</v>
      </c>
      <c r="C10062" t="s">
        <v>62</v>
      </c>
      <c r="D10062" t="s">
        <v>92</v>
      </c>
      <c r="E10062">
        <v>5802</v>
      </c>
      <c r="F10062">
        <v>5</v>
      </c>
    </row>
    <row r="10063" spans="1:6">
      <c r="A10063">
        <v>4900</v>
      </c>
      <c r="B10063">
        <v>9</v>
      </c>
      <c r="C10063" t="s">
        <v>62</v>
      </c>
      <c r="D10063" t="s">
        <v>92</v>
      </c>
      <c r="E10063">
        <v>1170</v>
      </c>
      <c r="F10063">
        <v>4</v>
      </c>
    </row>
    <row r="10064" spans="1:6">
      <c r="A10064">
        <v>4900</v>
      </c>
      <c r="B10064">
        <v>9</v>
      </c>
      <c r="C10064" t="s">
        <v>62</v>
      </c>
      <c r="D10064" t="s">
        <v>92</v>
      </c>
      <c r="E10064">
        <v>3569</v>
      </c>
      <c r="F10064">
        <v>2</v>
      </c>
    </row>
    <row r="10065" spans="1:6">
      <c r="A10065">
        <v>4900</v>
      </c>
      <c r="B10065">
        <v>9</v>
      </c>
      <c r="C10065" t="s">
        <v>62</v>
      </c>
      <c r="D10065" t="s">
        <v>92</v>
      </c>
      <c r="E10065">
        <v>2847</v>
      </c>
      <c r="F10065">
        <v>2</v>
      </c>
    </row>
    <row r="10066" spans="1:6">
      <c r="A10066">
        <v>4900</v>
      </c>
      <c r="B10066">
        <v>9</v>
      </c>
      <c r="C10066" t="s">
        <v>62</v>
      </c>
      <c r="D10066" t="s">
        <v>92</v>
      </c>
      <c r="E10066">
        <v>3051</v>
      </c>
      <c r="F10066">
        <v>2</v>
      </c>
    </row>
    <row r="10067" spans="1:6">
      <c r="A10067">
        <v>4900</v>
      </c>
      <c r="B10067">
        <v>9</v>
      </c>
      <c r="C10067" t="s">
        <v>62</v>
      </c>
      <c r="D10067" t="s">
        <v>92</v>
      </c>
      <c r="E10067">
        <v>3032</v>
      </c>
      <c r="F10067">
        <v>2</v>
      </c>
    </row>
    <row r="10068" spans="1:6">
      <c r="A10068">
        <v>4900</v>
      </c>
      <c r="B10068">
        <v>9</v>
      </c>
      <c r="C10068" t="s">
        <v>62</v>
      </c>
      <c r="D10068" t="s">
        <v>92</v>
      </c>
      <c r="E10068">
        <v>2947</v>
      </c>
      <c r="F10068">
        <v>2</v>
      </c>
    </row>
    <row r="10069" spans="1:6">
      <c r="A10069">
        <v>4900</v>
      </c>
      <c r="B10069">
        <v>9</v>
      </c>
      <c r="C10069" t="s">
        <v>62</v>
      </c>
      <c r="D10069" t="s">
        <v>92</v>
      </c>
      <c r="E10069">
        <v>1120</v>
      </c>
      <c r="F10069">
        <v>2</v>
      </c>
    </row>
    <row r="10070" spans="1:6">
      <c r="A10070">
        <v>4900</v>
      </c>
      <c r="B10070">
        <v>9</v>
      </c>
      <c r="C10070" t="s">
        <v>62</v>
      </c>
      <c r="D10070" t="s">
        <v>92</v>
      </c>
      <c r="E10070">
        <v>5205</v>
      </c>
      <c r="F10070">
        <v>2</v>
      </c>
    </row>
    <row r="10071" spans="1:6">
      <c r="A10071">
        <v>4900</v>
      </c>
      <c r="B10071">
        <v>9</v>
      </c>
      <c r="C10071" t="s">
        <v>62</v>
      </c>
      <c r="D10071" t="s">
        <v>92</v>
      </c>
      <c r="E10071">
        <v>3860</v>
      </c>
      <c r="F10071">
        <v>2</v>
      </c>
    </row>
    <row r="10072" spans="1:6">
      <c r="A10072">
        <v>4900</v>
      </c>
      <c r="B10072">
        <v>9</v>
      </c>
      <c r="C10072" t="s">
        <v>62</v>
      </c>
      <c r="D10072" t="s">
        <v>92</v>
      </c>
      <c r="E10072">
        <v>6018</v>
      </c>
      <c r="F10072">
        <v>2</v>
      </c>
    </row>
    <row r="10073" spans="1:6">
      <c r="A10073">
        <v>4900</v>
      </c>
      <c r="B10073">
        <v>9</v>
      </c>
      <c r="C10073" t="s">
        <v>62</v>
      </c>
      <c r="D10073" t="s">
        <v>92</v>
      </c>
      <c r="E10073">
        <v>5816</v>
      </c>
      <c r="F10073">
        <v>2</v>
      </c>
    </row>
    <row r="10074" spans="1:6">
      <c r="A10074">
        <v>4900</v>
      </c>
      <c r="B10074">
        <v>9</v>
      </c>
      <c r="C10074" t="s">
        <v>62</v>
      </c>
      <c r="D10074" t="s">
        <v>92</v>
      </c>
      <c r="E10074">
        <v>3940</v>
      </c>
      <c r="F10074">
        <v>1</v>
      </c>
    </row>
    <row r="10075" spans="1:6">
      <c r="A10075">
        <v>4900</v>
      </c>
      <c r="B10075">
        <v>9</v>
      </c>
      <c r="C10075" t="s">
        <v>62</v>
      </c>
      <c r="D10075" t="s">
        <v>92</v>
      </c>
      <c r="E10075">
        <v>5749</v>
      </c>
      <c r="F10075">
        <v>1</v>
      </c>
    </row>
    <row r="10076" spans="1:6">
      <c r="A10076">
        <v>4900</v>
      </c>
      <c r="B10076">
        <v>9</v>
      </c>
      <c r="C10076" t="s">
        <v>62</v>
      </c>
      <c r="D10076" t="s">
        <v>92</v>
      </c>
      <c r="E10076">
        <v>4143</v>
      </c>
      <c r="F10076">
        <v>1</v>
      </c>
    </row>
    <row r="10077" spans="1:6">
      <c r="A10077">
        <v>4900</v>
      </c>
      <c r="B10077">
        <v>9</v>
      </c>
      <c r="C10077" t="s">
        <v>62</v>
      </c>
      <c r="D10077" t="s">
        <v>92</v>
      </c>
      <c r="E10077">
        <v>41</v>
      </c>
      <c r="F10077">
        <v>1</v>
      </c>
    </row>
    <row r="10078" spans="1:6">
      <c r="A10078">
        <v>4900</v>
      </c>
      <c r="B10078">
        <v>9</v>
      </c>
      <c r="C10078" t="s">
        <v>62</v>
      </c>
      <c r="D10078" t="s">
        <v>92</v>
      </c>
      <c r="E10078">
        <v>3876</v>
      </c>
      <c r="F10078">
        <v>1</v>
      </c>
    </row>
    <row r="10079" spans="1:6">
      <c r="A10079">
        <v>4900</v>
      </c>
      <c r="B10079">
        <v>9</v>
      </c>
      <c r="C10079" t="s">
        <v>62</v>
      </c>
      <c r="D10079" t="s">
        <v>92</v>
      </c>
      <c r="E10079">
        <v>4098</v>
      </c>
      <c r="F10079">
        <v>1</v>
      </c>
    </row>
    <row r="10080" spans="1:6">
      <c r="A10080">
        <v>4900</v>
      </c>
      <c r="B10080">
        <v>9</v>
      </c>
      <c r="C10080" t="s">
        <v>62</v>
      </c>
      <c r="D10080" t="s">
        <v>92</v>
      </c>
      <c r="E10080">
        <v>3270</v>
      </c>
      <c r="F10080">
        <v>1</v>
      </c>
    </row>
    <row r="10081" spans="1:6">
      <c r="A10081">
        <v>4900</v>
      </c>
      <c r="B10081">
        <v>9</v>
      </c>
      <c r="C10081" t="s">
        <v>62</v>
      </c>
      <c r="D10081" t="s">
        <v>92</v>
      </c>
      <c r="E10081">
        <v>5450</v>
      </c>
      <c r="F10081">
        <v>1</v>
      </c>
    </row>
    <row r="10082" spans="1:6">
      <c r="A10082">
        <v>4900</v>
      </c>
      <c r="B10082">
        <v>9</v>
      </c>
      <c r="C10082" t="s">
        <v>62</v>
      </c>
      <c r="D10082" t="s">
        <v>92</v>
      </c>
      <c r="E10082">
        <v>3000</v>
      </c>
      <c r="F10082">
        <v>1</v>
      </c>
    </row>
    <row r="10083" spans="1:6">
      <c r="A10083">
        <v>4900</v>
      </c>
      <c r="B10083">
        <v>9</v>
      </c>
      <c r="C10083" t="s">
        <v>62</v>
      </c>
      <c r="D10083" t="s">
        <v>92</v>
      </c>
      <c r="E10083">
        <v>1161</v>
      </c>
      <c r="F10083">
        <v>1</v>
      </c>
    </row>
    <row r="10084" spans="1:6">
      <c r="A10084">
        <v>4900</v>
      </c>
      <c r="B10084">
        <v>9</v>
      </c>
      <c r="C10084" t="s">
        <v>62</v>
      </c>
      <c r="D10084" t="s">
        <v>92</v>
      </c>
      <c r="E10084">
        <v>5440</v>
      </c>
      <c r="F10084">
        <v>1</v>
      </c>
    </row>
    <row r="10085" spans="1:6">
      <c r="A10085">
        <v>4900</v>
      </c>
      <c r="B10085">
        <v>9</v>
      </c>
      <c r="C10085" t="s">
        <v>62</v>
      </c>
      <c r="D10085" t="s">
        <v>92</v>
      </c>
      <c r="E10085">
        <v>3444</v>
      </c>
      <c r="F10085">
        <v>1</v>
      </c>
    </row>
    <row r="10086" spans="1:6">
      <c r="A10086">
        <v>4900</v>
      </c>
      <c r="B10086">
        <v>9</v>
      </c>
      <c r="C10086" t="s">
        <v>62</v>
      </c>
      <c r="D10086" t="s">
        <v>92</v>
      </c>
      <c r="E10086">
        <v>5993</v>
      </c>
      <c r="F10086">
        <v>1</v>
      </c>
    </row>
    <row r="10087" spans="1:6">
      <c r="A10087">
        <v>4900</v>
      </c>
      <c r="B10087">
        <v>9</v>
      </c>
      <c r="C10087" t="s">
        <v>62</v>
      </c>
      <c r="D10087" t="s">
        <v>92</v>
      </c>
      <c r="E10087">
        <v>3893</v>
      </c>
      <c r="F10087">
        <v>1</v>
      </c>
    </row>
    <row r="10088" spans="1:6">
      <c r="A10088">
        <v>4900</v>
      </c>
      <c r="B10088">
        <v>9</v>
      </c>
      <c r="C10088" t="s">
        <v>62</v>
      </c>
      <c r="D10088" t="s">
        <v>92</v>
      </c>
      <c r="E10088">
        <v>3738</v>
      </c>
      <c r="F10088">
        <v>1</v>
      </c>
    </row>
    <row r="10089" spans="1:6">
      <c r="A10089">
        <v>4900</v>
      </c>
      <c r="B10089">
        <v>9</v>
      </c>
      <c r="C10089" t="s">
        <v>62</v>
      </c>
      <c r="D10089" t="s">
        <v>92</v>
      </c>
      <c r="E10089">
        <v>316</v>
      </c>
      <c r="F10089">
        <v>1</v>
      </c>
    </row>
    <row r="10090" spans="1:6">
      <c r="A10090">
        <v>4900</v>
      </c>
      <c r="B10090">
        <v>9</v>
      </c>
      <c r="C10090" t="s">
        <v>62</v>
      </c>
      <c r="D10090" t="s">
        <v>92</v>
      </c>
      <c r="E10090">
        <v>4993</v>
      </c>
      <c r="F10090">
        <v>1</v>
      </c>
    </row>
    <row r="10091" spans="1:6">
      <c r="A10091">
        <v>4900</v>
      </c>
      <c r="B10091">
        <v>9</v>
      </c>
      <c r="C10091" t="s">
        <v>62</v>
      </c>
      <c r="D10091" t="s">
        <v>92</v>
      </c>
      <c r="E10091">
        <v>2560</v>
      </c>
      <c r="F10091">
        <v>1</v>
      </c>
    </row>
    <row r="10092" spans="1:6">
      <c r="A10092">
        <v>4900</v>
      </c>
      <c r="B10092">
        <v>9</v>
      </c>
      <c r="C10092" t="s">
        <v>62</v>
      </c>
      <c r="D10092" t="s">
        <v>92</v>
      </c>
      <c r="E10092">
        <v>2056</v>
      </c>
      <c r="F10092">
        <v>1</v>
      </c>
    </row>
    <row r="10093" spans="1:6">
      <c r="A10093">
        <v>4900</v>
      </c>
      <c r="B10093">
        <v>9</v>
      </c>
      <c r="C10093" t="s">
        <v>62</v>
      </c>
      <c r="D10093" t="s">
        <v>92</v>
      </c>
      <c r="E10093">
        <v>4299</v>
      </c>
      <c r="F10093">
        <v>1</v>
      </c>
    </row>
    <row r="10094" spans="1:6">
      <c r="A10094">
        <v>4900</v>
      </c>
      <c r="B10094">
        <v>9</v>
      </c>
      <c r="C10094" t="s">
        <v>62</v>
      </c>
      <c r="D10094" t="s">
        <v>92</v>
      </c>
      <c r="E10094">
        <v>4581</v>
      </c>
      <c r="F10094">
        <v>1</v>
      </c>
    </row>
    <row r="10095" spans="1:6">
      <c r="A10095">
        <v>4900</v>
      </c>
      <c r="B10095">
        <v>9</v>
      </c>
      <c r="C10095" t="s">
        <v>62</v>
      </c>
      <c r="D10095" t="s">
        <v>92</v>
      </c>
      <c r="E10095">
        <v>3719</v>
      </c>
      <c r="F10095">
        <v>1</v>
      </c>
    </row>
    <row r="10096" spans="1:6">
      <c r="A10096">
        <v>4900</v>
      </c>
      <c r="B10096">
        <v>9</v>
      </c>
      <c r="C10096" t="s">
        <v>62</v>
      </c>
      <c r="D10096" t="s">
        <v>92</v>
      </c>
      <c r="E10096">
        <v>3407</v>
      </c>
      <c r="F10096">
        <v>1</v>
      </c>
    </row>
    <row r="10097" spans="1:6">
      <c r="A10097">
        <v>4900</v>
      </c>
      <c r="B10097">
        <v>9</v>
      </c>
      <c r="C10097" t="s">
        <v>62</v>
      </c>
      <c r="D10097" t="s">
        <v>92</v>
      </c>
      <c r="E10097">
        <v>4734</v>
      </c>
      <c r="F10097">
        <v>1</v>
      </c>
    </row>
    <row r="10098" spans="1:6">
      <c r="A10098">
        <v>4900</v>
      </c>
      <c r="B10098">
        <v>9</v>
      </c>
      <c r="C10098" t="s">
        <v>62</v>
      </c>
      <c r="D10098" t="s">
        <v>92</v>
      </c>
      <c r="E10098">
        <v>984</v>
      </c>
      <c r="F10098">
        <v>1</v>
      </c>
    </row>
    <row r="10099" spans="1:6">
      <c r="A10099">
        <v>4900</v>
      </c>
      <c r="B10099">
        <v>9</v>
      </c>
      <c r="C10099" t="s">
        <v>62</v>
      </c>
      <c r="D10099" t="s">
        <v>92</v>
      </c>
      <c r="E10099">
        <v>1160</v>
      </c>
      <c r="F10099">
        <v>1</v>
      </c>
    </row>
    <row r="10100" spans="1:6">
      <c r="A10100">
        <v>4900</v>
      </c>
      <c r="B10100">
        <v>9</v>
      </c>
      <c r="C10100" t="s">
        <v>62</v>
      </c>
      <c r="D10100" t="s">
        <v>92</v>
      </c>
      <c r="E10100">
        <v>4663</v>
      </c>
      <c r="F10100">
        <v>1</v>
      </c>
    </row>
    <row r="10101" spans="1:6">
      <c r="A10101">
        <v>4900</v>
      </c>
      <c r="B10101">
        <v>9</v>
      </c>
      <c r="C10101" t="s">
        <v>62</v>
      </c>
      <c r="D10101" t="s">
        <v>92</v>
      </c>
      <c r="E10101">
        <v>3408</v>
      </c>
      <c r="F10101">
        <v>1</v>
      </c>
    </row>
    <row r="10102" spans="1:6">
      <c r="A10102">
        <v>4900</v>
      </c>
      <c r="B10102">
        <v>9</v>
      </c>
      <c r="C10102" t="s">
        <v>62</v>
      </c>
      <c r="D10102" t="s">
        <v>92</v>
      </c>
      <c r="E10102">
        <v>5665</v>
      </c>
      <c r="F10102">
        <v>1</v>
      </c>
    </row>
    <row r="10103" spans="1:6">
      <c r="A10103">
        <v>4900</v>
      </c>
      <c r="B10103">
        <v>9</v>
      </c>
      <c r="C10103" t="s">
        <v>62</v>
      </c>
      <c r="D10103" t="s">
        <v>92</v>
      </c>
      <c r="E10103">
        <v>3706</v>
      </c>
      <c r="F10103">
        <v>1</v>
      </c>
    </row>
    <row r="10104" spans="1:6">
      <c r="A10104">
        <v>4900</v>
      </c>
      <c r="B10104">
        <v>9</v>
      </c>
      <c r="C10104" t="s">
        <v>62</v>
      </c>
      <c r="D10104" t="s">
        <v>92</v>
      </c>
      <c r="E10104">
        <v>5179</v>
      </c>
      <c r="F10104">
        <v>1</v>
      </c>
    </row>
    <row r="10105" spans="1:6">
      <c r="A10105">
        <v>4900</v>
      </c>
      <c r="B10105">
        <v>9</v>
      </c>
      <c r="C10105" t="s">
        <v>62</v>
      </c>
      <c r="D10105" t="s">
        <v>92</v>
      </c>
      <c r="E10105">
        <v>4728</v>
      </c>
      <c r="F10105">
        <v>1</v>
      </c>
    </row>
    <row r="10106" spans="1:6">
      <c r="A10106">
        <v>4900</v>
      </c>
      <c r="B10106">
        <v>9</v>
      </c>
      <c r="C10106" t="s">
        <v>62</v>
      </c>
      <c r="D10106" t="s">
        <v>92</v>
      </c>
      <c r="E10106">
        <v>225</v>
      </c>
      <c r="F10106">
        <v>1</v>
      </c>
    </row>
    <row r="10107" spans="1:6">
      <c r="A10107">
        <v>4900</v>
      </c>
      <c r="B10107">
        <v>9</v>
      </c>
      <c r="C10107" t="s">
        <v>62</v>
      </c>
      <c r="D10107" t="s">
        <v>92</v>
      </c>
      <c r="E10107">
        <v>2240</v>
      </c>
      <c r="F10107">
        <v>1</v>
      </c>
    </row>
    <row r="10108" spans="1:6">
      <c r="A10108">
        <v>4900</v>
      </c>
      <c r="B10108">
        <v>9</v>
      </c>
      <c r="C10108" t="s">
        <v>62</v>
      </c>
      <c r="D10108" t="s">
        <v>92</v>
      </c>
      <c r="E10108">
        <v>175</v>
      </c>
      <c r="F10108">
        <v>1</v>
      </c>
    </row>
    <row r="10109" spans="1:6">
      <c r="A10109">
        <v>4900</v>
      </c>
      <c r="B10109">
        <v>9</v>
      </c>
      <c r="C10109" t="s">
        <v>62</v>
      </c>
      <c r="D10109" t="s">
        <v>92</v>
      </c>
      <c r="E10109">
        <v>2043</v>
      </c>
      <c r="F10109">
        <v>1</v>
      </c>
    </row>
    <row r="10110" spans="1:6">
      <c r="A10110">
        <v>4900</v>
      </c>
      <c r="B10110">
        <v>9</v>
      </c>
      <c r="C10110" t="s">
        <v>62</v>
      </c>
      <c r="D10110" t="s">
        <v>92</v>
      </c>
      <c r="E10110">
        <v>140</v>
      </c>
      <c r="F10110">
        <v>1</v>
      </c>
    </row>
    <row r="10111" spans="1:6">
      <c r="A10111">
        <v>4900</v>
      </c>
      <c r="B10111">
        <v>9</v>
      </c>
      <c r="C10111" t="s">
        <v>62</v>
      </c>
      <c r="D10111" t="s">
        <v>92</v>
      </c>
      <c r="E10111">
        <v>1157</v>
      </c>
      <c r="F10111">
        <v>1</v>
      </c>
    </row>
    <row r="10112" spans="1:6">
      <c r="A10112">
        <v>4900</v>
      </c>
      <c r="B10112">
        <v>9</v>
      </c>
      <c r="C10112" t="s">
        <v>62</v>
      </c>
      <c r="D10112" t="s">
        <v>92</v>
      </c>
      <c r="E10112">
        <v>1147</v>
      </c>
      <c r="F10112">
        <v>1</v>
      </c>
    </row>
    <row r="10113" spans="1:6">
      <c r="A10113">
        <v>4900</v>
      </c>
      <c r="B10113">
        <v>9</v>
      </c>
      <c r="C10113" t="s">
        <v>62</v>
      </c>
      <c r="D10113" t="s">
        <v>92</v>
      </c>
      <c r="E10113">
        <v>4956</v>
      </c>
      <c r="F10113">
        <v>1</v>
      </c>
    </row>
    <row r="10114" spans="1:6">
      <c r="A10114">
        <v>4900</v>
      </c>
      <c r="B10114">
        <v>9</v>
      </c>
      <c r="C10114" t="s">
        <v>62</v>
      </c>
      <c r="D10114" t="s">
        <v>92</v>
      </c>
      <c r="E10114">
        <v>2517</v>
      </c>
      <c r="F10114">
        <v>1</v>
      </c>
    </row>
    <row r="10115" spans="1:6">
      <c r="A10115">
        <v>4900</v>
      </c>
      <c r="B10115">
        <v>9</v>
      </c>
      <c r="C10115" t="s">
        <v>62</v>
      </c>
      <c r="D10115" t="s">
        <v>92</v>
      </c>
      <c r="E10115">
        <v>3753</v>
      </c>
      <c r="F10115">
        <v>1</v>
      </c>
    </row>
    <row r="10116" spans="1:6">
      <c r="A10116">
        <v>4900</v>
      </c>
      <c r="B10116">
        <v>9</v>
      </c>
      <c r="C10116" t="s">
        <v>62</v>
      </c>
      <c r="D10116" t="s">
        <v>92</v>
      </c>
      <c r="E10116">
        <v>3708</v>
      </c>
      <c r="F10116">
        <v>1</v>
      </c>
    </row>
    <row r="10117" spans="1:6">
      <c r="A10117">
        <v>4900</v>
      </c>
      <c r="B10117">
        <v>9</v>
      </c>
      <c r="C10117" t="s">
        <v>62</v>
      </c>
      <c r="D10117" t="s">
        <v>92</v>
      </c>
      <c r="E10117">
        <v>4810</v>
      </c>
      <c r="F10117">
        <v>1</v>
      </c>
    </row>
    <row r="10118" spans="1:6">
      <c r="A10118">
        <v>4900</v>
      </c>
      <c r="B10118">
        <v>9</v>
      </c>
      <c r="C10118" t="s">
        <v>62</v>
      </c>
      <c r="D10118" t="s">
        <v>92</v>
      </c>
      <c r="E10118">
        <v>2351</v>
      </c>
      <c r="F10118">
        <v>1</v>
      </c>
    </row>
    <row r="10119" spans="1:6">
      <c r="A10119">
        <v>4900</v>
      </c>
      <c r="B10119">
        <v>9</v>
      </c>
      <c r="C10119" t="s">
        <v>62</v>
      </c>
      <c r="D10119" t="s">
        <v>92</v>
      </c>
      <c r="E10119">
        <v>5873</v>
      </c>
      <c r="F10119">
        <v>1</v>
      </c>
    </row>
    <row r="10120" spans="1:6">
      <c r="A10120">
        <v>4900</v>
      </c>
      <c r="B10120">
        <v>10</v>
      </c>
      <c r="C10120" t="s">
        <v>64</v>
      </c>
      <c r="D10120" t="s">
        <v>92</v>
      </c>
      <c r="E10120">
        <v>5440</v>
      </c>
      <c r="F10120">
        <v>5</v>
      </c>
    </row>
    <row r="10121" spans="1:6">
      <c r="A10121">
        <v>4900</v>
      </c>
      <c r="B10121">
        <v>10</v>
      </c>
      <c r="C10121" t="s">
        <v>64</v>
      </c>
      <c r="D10121" t="s">
        <v>92</v>
      </c>
      <c r="E10121">
        <v>2657</v>
      </c>
      <c r="F10121">
        <v>4</v>
      </c>
    </row>
    <row r="10122" spans="1:6">
      <c r="A10122">
        <v>4900</v>
      </c>
      <c r="B10122">
        <v>10</v>
      </c>
      <c r="C10122" t="s">
        <v>64</v>
      </c>
      <c r="D10122" t="s">
        <v>92</v>
      </c>
      <c r="E10122">
        <v>5812</v>
      </c>
      <c r="F10122">
        <v>3</v>
      </c>
    </row>
    <row r="10123" spans="1:6">
      <c r="A10123">
        <v>4900</v>
      </c>
      <c r="B10123">
        <v>10</v>
      </c>
      <c r="C10123" t="s">
        <v>64</v>
      </c>
      <c r="D10123" t="s">
        <v>92</v>
      </c>
      <c r="E10123">
        <v>4949</v>
      </c>
      <c r="F10123">
        <v>3</v>
      </c>
    </row>
    <row r="10124" spans="1:6">
      <c r="A10124">
        <v>4900</v>
      </c>
      <c r="B10124">
        <v>10</v>
      </c>
      <c r="C10124" t="s">
        <v>64</v>
      </c>
      <c r="D10124" t="s">
        <v>92</v>
      </c>
      <c r="E10124">
        <v>1226</v>
      </c>
      <c r="F10124">
        <v>3</v>
      </c>
    </row>
    <row r="10125" spans="1:6">
      <c r="A10125">
        <v>4900</v>
      </c>
      <c r="B10125">
        <v>10</v>
      </c>
      <c r="C10125" t="s">
        <v>64</v>
      </c>
      <c r="D10125" t="s">
        <v>92</v>
      </c>
      <c r="E10125">
        <v>4879</v>
      </c>
      <c r="F10125">
        <v>3</v>
      </c>
    </row>
    <row r="10126" spans="1:6">
      <c r="A10126">
        <v>4900</v>
      </c>
      <c r="B10126">
        <v>10</v>
      </c>
      <c r="C10126" t="s">
        <v>64</v>
      </c>
      <c r="D10126" t="s">
        <v>92</v>
      </c>
      <c r="E10126">
        <v>3922</v>
      </c>
      <c r="F10126">
        <v>3</v>
      </c>
    </row>
    <row r="10127" spans="1:6">
      <c r="A10127">
        <v>4900</v>
      </c>
      <c r="B10127">
        <v>10</v>
      </c>
      <c r="C10127" t="s">
        <v>64</v>
      </c>
      <c r="D10127" t="s">
        <v>92</v>
      </c>
      <c r="E10127">
        <v>2692</v>
      </c>
      <c r="F10127">
        <v>3</v>
      </c>
    </row>
    <row r="10128" spans="1:6">
      <c r="A10128">
        <v>4900</v>
      </c>
      <c r="B10128">
        <v>10</v>
      </c>
      <c r="C10128" t="s">
        <v>64</v>
      </c>
      <c r="D10128" t="s">
        <v>92</v>
      </c>
      <c r="E10128">
        <v>2634</v>
      </c>
      <c r="F10128">
        <v>2</v>
      </c>
    </row>
    <row r="10129" spans="1:6">
      <c r="A10129">
        <v>4900</v>
      </c>
      <c r="B10129">
        <v>10</v>
      </c>
      <c r="C10129" t="s">
        <v>64</v>
      </c>
      <c r="D10129" t="s">
        <v>92</v>
      </c>
      <c r="E10129">
        <v>1233</v>
      </c>
      <c r="F10129">
        <v>2</v>
      </c>
    </row>
    <row r="10130" spans="1:6">
      <c r="A10130">
        <v>4900</v>
      </c>
      <c r="B10130">
        <v>10</v>
      </c>
      <c r="C10130" t="s">
        <v>64</v>
      </c>
      <c r="D10130" t="s">
        <v>92</v>
      </c>
      <c r="E10130">
        <v>357</v>
      </c>
      <c r="F10130">
        <v>2</v>
      </c>
    </row>
    <row r="10131" spans="1:6">
      <c r="A10131">
        <v>4900</v>
      </c>
      <c r="B10131">
        <v>10</v>
      </c>
      <c r="C10131" t="s">
        <v>64</v>
      </c>
      <c r="D10131" t="s">
        <v>92</v>
      </c>
      <c r="E10131">
        <v>2099</v>
      </c>
      <c r="F10131">
        <v>2</v>
      </c>
    </row>
    <row r="10132" spans="1:6">
      <c r="A10132">
        <v>4900</v>
      </c>
      <c r="B10132">
        <v>10</v>
      </c>
      <c r="C10132" t="s">
        <v>64</v>
      </c>
      <c r="D10132" t="s">
        <v>92</v>
      </c>
      <c r="E10132">
        <v>2232</v>
      </c>
      <c r="F10132">
        <v>2</v>
      </c>
    </row>
    <row r="10133" spans="1:6">
      <c r="A10133">
        <v>4900</v>
      </c>
      <c r="B10133">
        <v>10</v>
      </c>
      <c r="C10133" t="s">
        <v>64</v>
      </c>
      <c r="D10133" t="s">
        <v>92</v>
      </c>
      <c r="E10133">
        <v>4584</v>
      </c>
      <c r="F10133">
        <v>2</v>
      </c>
    </row>
    <row r="10134" spans="1:6">
      <c r="A10134">
        <v>4900</v>
      </c>
      <c r="B10134">
        <v>10</v>
      </c>
      <c r="C10134" t="s">
        <v>64</v>
      </c>
      <c r="D10134" t="s">
        <v>92</v>
      </c>
      <c r="E10134">
        <v>5852</v>
      </c>
      <c r="F10134">
        <v>2</v>
      </c>
    </row>
    <row r="10135" spans="1:6">
      <c r="A10135">
        <v>4900</v>
      </c>
      <c r="B10135">
        <v>10</v>
      </c>
      <c r="C10135" t="s">
        <v>64</v>
      </c>
      <c r="D10135" t="s">
        <v>92</v>
      </c>
      <c r="E10135">
        <v>4793</v>
      </c>
      <c r="F10135">
        <v>2</v>
      </c>
    </row>
    <row r="10136" spans="1:6">
      <c r="A10136">
        <v>4900</v>
      </c>
      <c r="B10136">
        <v>10</v>
      </c>
      <c r="C10136" t="s">
        <v>64</v>
      </c>
      <c r="D10136" t="s">
        <v>92</v>
      </c>
      <c r="E10136">
        <v>4571</v>
      </c>
      <c r="F10136">
        <v>2</v>
      </c>
    </row>
    <row r="10137" spans="1:6">
      <c r="A10137">
        <v>4900</v>
      </c>
      <c r="B10137">
        <v>10</v>
      </c>
      <c r="C10137" t="s">
        <v>64</v>
      </c>
      <c r="D10137" t="s">
        <v>92</v>
      </c>
      <c r="E10137">
        <v>316</v>
      </c>
      <c r="F10137">
        <v>2</v>
      </c>
    </row>
    <row r="10138" spans="1:6">
      <c r="A10138">
        <v>4900</v>
      </c>
      <c r="B10138">
        <v>10</v>
      </c>
      <c r="C10138" t="s">
        <v>64</v>
      </c>
      <c r="D10138" t="s">
        <v>92</v>
      </c>
      <c r="E10138">
        <v>3791</v>
      </c>
      <c r="F10138">
        <v>2</v>
      </c>
    </row>
    <row r="10139" spans="1:6">
      <c r="A10139">
        <v>4900</v>
      </c>
      <c r="B10139">
        <v>10</v>
      </c>
      <c r="C10139" t="s">
        <v>64</v>
      </c>
      <c r="D10139" t="s">
        <v>92</v>
      </c>
      <c r="E10139">
        <v>1010</v>
      </c>
      <c r="F10139">
        <v>2</v>
      </c>
    </row>
    <row r="10140" spans="1:6">
      <c r="A10140">
        <v>4900</v>
      </c>
      <c r="B10140">
        <v>10</v>
      </c>
      <c r="C10140" t="s">
        <v>64</v>
      </c>
      <c r="D10140" t="s">
        <v>92</v>
      </c>
      <c r="E10140">
        <v>2052</v>
      </c>
      <c r="F10140">
        <v>2</v>
      </c>
    </row>
    <row r="10141" spans="1:6">
      <c r="A10141">
        <v>4900</v>
      </c>
      <c r="B10141">
        <v>10</v>
      </c>
      <c r="C10141" t="s">
        <v>64</v>
      </c>
      <c r="D10141" t="s">
        <v>92</v>
      </c>
      <c r="E10141">
        <v>4458</v>
      </c>
      <c r="F10141">
        <v>2</v>
      </c>
    </row>
    <row r="10142" spans="1:6">
      <c r="A10142">
        <v>4900</v>
      </c>
      <c r="B10142">
        <v>10</v>
      </c>
      <c r="C10142" t="s">
        <v>64</v>
      </c>
      <c r="D10142" t="s">
        <v>92</v>
      </c>
      <c r="E10142">
        <v>3686</v>
      </c>
      <c r="F10142">
        <v>1</v>
      </c>
    </row>
    <row r="10143" spans="1:6">
      <c r="A10143">
        <v>4900</v>
      </c>
      <c r="B10143">
        <v>10</v>
      </c>
      <c r="C10143" t="s">
        <v>64</v>
      </c>
      <c r="D10143" t="s">
        <v>92</v>
      </c>
      <c r="E10143">
        <v>4901</v>
      </c>
      <c r="F10143">
        <v>1</v>
      </c>
    </row>
    <row r="10144" spans="1:6">
      <c r="A10144">
        <v>4900</v>
      </c>
      <c r="B10144">
        <v>10</v>
      </c>
      <c r="C10144" t="s">
        <v>64</v>
      </c>
      <c r="D10144" t="s">
        <v>92</v>
      </c>
      <c r="E10144">
        <v>5779</v>
      </c>
      <c r="F10144">
        <v>1</v>
      </c>
    </row>
    <row r="10145" spans="1:6">
      <c r="A10145">
        <v>4900</v>
      </c>
      <c r="B10145">
        <v>10</v>
      </c>
      <c r="C10145" t="s">
        <v>64</v>
      </c>
      <c r="D10145" t="s">
        <v>92</v>
      </c>
      <c r="E10145">
        <v>3440</v>
      </c>
      <c r="F10145">
        <v>1</v>
      </c>
    </row>
    <row r="10146" spans="1:6">
      <c r="A10146">
        <v>4900</v>
      </c>
      <c r="B10146">
        <v>10</v>
      </c>
      <c r="C10146" t="s">
        <v>64</v>
      </c>
      <c r="D10146" t="s">
        <v>92</v>
      </c>
      <c r="E10146">
        <v>2701</v>
      </c>
      <c r="F10146">
        <v>1</v>
      </c>
    </row>
    <row r="10147" spans="1:6">
      <c r="A10147">
        <v>4900</v>
      </c>
      <c r="B10147">
        <v>10</v>
      </c>
      <c r="C10147" t="s">
        <v>64</v>
      </c>
      <c r="D10147" t="s">
        <v>92</v>
      </c>
      <c r="E10147">
        <v>2166</v>
      </c>
      <c r="F10147">
        <v>1</v>
      </c>
    </row>
    <row r="10148" spans="1:6">
      <c r="A10148">
        <v>4900</v>
      </c>
      <c r="B10148">
        <v>10</v>
      </c>
      <c r="C10148" t="s">
        <v>64</v>
      </c>
      <c r="D10148" t="s">
        <v>92</v>
      </c>
      <c r="E10148">
        <v>3</v>
      </c>
      <c r="F10148">
        <v>1</v>
      </c>
    </row>
    <row r="10149" spans="1:6">
      <c r="A10149">
        <v>4900</v>
      </c>
      <c r="B10149">
        <v>10</v>
      </c>
      <c r="C10149" t="s">
        <v>64</v>
      </c>
      <c r="D10149" t="s">
        <v>92</v>
      </c>
      <c r="E10149">
        <v>5111</v>
      </c>
      <c r="F10149">
        <v>1</v>
      </c>
    </row>
    <row r="10150" spans="1:6">
      <c r="A10150">
        <v>4900</v>
      </c>
      <c r="B10150">
        <v>10</v>
      </c>
      <c r="C10150" t="s">
        <v>64</v>
      </c>
      <c r="D10150" t="s">
        <v>92</v>
      </c>
      <c r="E10150">
        <v>5791</v>
      </c>
      <c r="F10150">
        <v>1</v>
      </c>
    </row>
    <row r="10151" spans="1:6">
      <c r="A10151">
        <v>4900</v>
      </c>
      <c r="B10151">
        <v>10</v>
      </c>
      <c r="C10151" t="s">
        <v>64</v>
      </c>
      <c r="D10151" t="s">
        <v>92</v>
      </c>
      <c r="E10151">
        <v>4240</v>
      </c>
      <c r="F10151">
        <v>1</v>
      </c>
    </row>
    <row r="10152" spans="1:6">
      <c r="A10152">
        <v>4900</v>
      </c>
      <c r="B10152">
        <v>10</v>
      </c>
      <c r="C10152" t="s">
        <v>64</v>
      </c>
      <c r="D10152" t="s">
        <v>92</v>
      </c>
      <c r="E10152">
        <v>4636</v>
      </c>
      <c r="F10152">
        <v>1</v>
      </c>
    </row>
    <row r="10153" spans="1:6">
      <c r="A10153">
        <v>4900</v>
      </c>
      <c r="B10153">
        <v>10</v>
      </c>
      <c r="C10153" t="s">
        <v>64</v>
      </c>
      <c r="D10153" t="s">
        <v>92</v>
      </c>
      <c r="E10153">
        <v>2250</v>
      </c>
      <c r="F10153">
        <v>1</v>
      </c>
    </row>
    <row r="10154" spans="1:6">
      <c r="A10154">
        <v>4900</v>
      </c>
      <c r="B10154">
        <v>10</v>
      </c>
      <c r="C10154" t="s">
        <v>64</v>
      </c>
      <c r="D10154" t="s">
        <v>92</v>
      </c>
      <c r="E10154">
        <v>1161</v>
      </c>
      <c r="F10154">
        <v>1</v>
      </c>
    </row>
    <row r="10155" spans="1:6">
      <c r="A10155">
        <v>4900</v>
      </c>
      <c r="B10155">
        <v>10</v>
      </c>
      <c r="C10155" t="s">
        <v>64</v>
      </c>
      <c r="D10155" t="s">
        <v>92</v>
      </c>
      <c r="E10155">
        <v>5873</v>
      </c>
      <c r="F10155">
        <v>1</v>
      </c>
    </row>
    <row r="10156" spans="1:6">
      <c r="A10156">
        <v>4900</v>
      </c>
      <c r="B10156">
        <v>10</v>
      </c>
      <c r="C10156" t="s">
        <v>64</v>
      </c>
      <c r="D10156" t="s">
        <v>92</v>
      </c>
      <c r="E10156">
        <v>3697</v>
      </c>
      <c r="F10156">
        <v>1</v>
      </c>
    </row>
    <row r="10157" spans="1:6">
      <c r="A10157">
        <v>4900</v>
      </c>
      <c r="B10157">
        <v>10</v>
      </c>
      <c r="C10157" t="s">
        <v>64</v>
      </c>
      <c r="D10157" t="s">
        <v>92</v>
      </c>
      <c r="E10157">
        <v>1251</v>
      </c>
      <c r="F10157">
        <v>1</v>
      </c>
    </row>
    <row r="10158" spans="1:6">
      <c r="A10158">
        <v>4900</v>
      </c>
      <c r="B10158">
        <v>10</v>
      </c>
      <c r="C10158" t="s">
        <v>64</v>
      </c>
      <c r="D10158" t="s">
        <v>92</v>
      </c>
      <c r="E10158">
        <v>4687</v>
      </c>
      <c r="F10158">
        <v>1</v>
      </c>
    </row>
    <row r="10159" spans="1:6">
      <c r="A10159">
        <v>4900</v>
      </c>
      <c r="B10159">
        <v>10</v>
      </c>
      <c r="C10159" t="s">
        <v>64</v>
      </c>
      <c r="D10159" t="s">
        <v>92</v>
      </c>
      <c r="E10159">
        <v>1052</v>
      </c>
      <c r="F10159">
        <v>1</v>
      </c>
    </row>
    <row r="10160" spans="1:6">
      <c r="A10160">
        <v>4900</v>
      </c>
      <c r="B10160">
        <v>10</v>
      </c>
      <c r="C10160" t="s">
        <v>64</v>
      </c>
      <c r="D10160" t="s">
        <v>92</v>
      </c>
      <c r="E10160">
        <v>2435</v>
      </c>
      <c r="F10160">
        <v>1</v>
      </c>
    </row>
    <row r="10161" spans="1:6">
      <c r="A10161">
        <v>4900</v>
      </c>
      <c r="B10161">
        <v>10</v>
      </c>
      <c r="C10161" t="s">
        <v>64</v>
      </c>
      <c r="D10161" t="s">
        <v>92</v>
      </c>
      <c r="E10161">
        <v>5930</v>
      </c>
      <c r="F10161">
        <v>1</v>
      </c>
    </row>
    <row r="10162" spans="1:6">
      <c r="A10162">
        <v>4900</v>
      </c>
      <c r="B10162">
        <v>10</v>
      </c>
      <c r="C10162" t="s">
        <v>64</v>
      </c>
      <c r="D10162" t="s">
        <v>92</v>
      </c>
      <c r="E10162">
        <v>3514</v>
      </c>
      <c r="F10162">
        <v>1</v>
      </c>
    </row>
    <row r="10163" spans="1:6">
      <c r="A10163">
        <v>4900</v>
      </c>
      <c r="B10163">
        <v>10</v>
      </c>
      <c r="C10163" t="s">
        <v>64</v>
      </c>
      <c r="D10163" t="s">
        <v>92</v>
      </c>
      <c r="E10163">
        <v>4787</v>
      </c>
      <c r="F10163">
        <v>1</v>
      </c>
    </row>
    <row r="10164" spans="1:6">
      <c r="A10164">
        <v>4900</v>
      </c>
      <c r="B10164">
        <v>10</v>
      </c>
      <c r="C10164" t="s">
        <v>64</v>
      </c>
      <c r="D10164" t="s">
        <v>92</v>
      </c>
      <c r="E10164">
        <v>4497</v>
      </c>
      <c r="F10164">
        <v>1</v>
      </c>
    </row>
    <row r="10165" spans="1:6">
      <c r="A10165">
        <v>4900</v>
      </c>
      <c r="B10165">
        <v>10</v>
      </c>
      <c r="C10165" t="s">
        <v>64</v>
      </c>
      <c r="D10165" t="s">
        <v>92</v>
      </c>
      <c r="E10165">
        <v>1382</v>
      </c>
      <c r="F10165">
        <v>1</v>
      </c>
    </row>
    <row r="10166" spans="1:6">
      <c r="A10166">
        <v>4900</v>
      </c>
      <c r="B10166">
        <v>10</v>
      </c>
      <c r="C10166" t="s">
        <v>64</v>
      </c>
      <c r="D10166" t="s">
        <v>92</v>
      </c>
      <c r="E10166">
        <v>4874</v>
      </c>
      <c r="F10166">
        <v>1</v>
      </c>
    </row>
    <row r="10167" spans="1:6">
      <c r="A10167">
        <v>4900</v>
      </c>
      <c r="B10167">
        <v>10</v>
      </c>
      <c r="C10167" t="s">
        <v>64</v>
      </c>
      <c r="D10167" t="s">
        <v>92</v>
      </c>
      <c r="E10167">
        <v>5047</v>
      </c>
      <c r="F10167">
        <v>1</v>
      </c>
    </row>
    <row r="10168" spans="1:6">
      <c r="A10168">
        <v>4900</v>
      </c>
      <c r="B10168">
        <v>10</v>
      </c>
      <c r="C10168" t="s">
        <v>64</v>
      </c>
      <c r="D10168" t="s">
        <v>92</v>
      </c>
      <c r="E10168">
        <v>5878</v>
      </c>
      <c r="F10168">
        <v>1</v>
      </c>
    </row>
    <row r="10169" spans="1:6">
      <c r="A10169">
        <v>4900</v>
      </c>
      <c r="B10169">
        <v>10</v>
      </c>
      <c r="C10169" t="s">
        <v>64</v>
      </c>
      <c r="D10169" t="s">
        <v>92</v>
      </c>
      <c r="E10169">
        <v>4046</v>
      </c>
      <c r="F10169">
        <v>1</v>
      </c>
    </row>
    <row r="10170" spans="1:6">
      <c r="A10170">
        <v>4900</v>
      </c>
      <c r="B10170">
        <v>10</v>
      </c>
      <c r="C10170" t="s">
        <v>64</v>
      </c>
      <c r="D10170" t="s">
        <v>92</v>
      </c>
      <c r="E10170">
        <v>3161</v>
      </c>
      <c r="F10170">
        <v>1</v>
      </c>
    </row>
    <row r="10171" spans="1:6">
      <c r="A10171">
        <v>4900</v>
      </c>
      <c r="B10171">
        <v>10</v>
      </c>
      <c r="C10171" t="s">
        <v>64</v>
      </c>
      <c r="D10171" t="s">
        <v>92</v>
      </c>
      <c r="E10171">
        <v>4868</v>
      </c>
      <c r="F10171">
        <v>1</v>
      </c>
    </row>
    <row r="10172" spans="1:6">
      <c r="A10172">
        <v>4900</v>
      </c>
      <c r="B10172">
        <v>10</v>
      </c>
      <c r="C10172" t="s">
        <v>64</v>
      </c>
      <c r="D10172" t="s">
        <v>92</v>
      </c>
      <c r="E10172">
        <v>2744</v>
      </c>
      <c r="F10172">
        <v>1</v>
      </c>
    </row>
    <row r="10173" spans="1:6">
      <c r="A10173">
        <v>4900</v>
      </c>
      <c r="B10173">
        <v>10</v>
      </c>
      <c r="C10173" t="s">
        <v>64</v>
      </c>
      <c r="D10173" t="s">
        <v>92</v>
      </c>
      <c r="E10173">
        <v>2039</v>
      </c>
      <c r="F10173">
        <v>1</v>
      </c>
    </row>
    <row r="10174" spans="1:6">
      <c r="A10174">
        <v>4900</v>
      </c>
      <c r="B10174">
        <v>10</v>
      </c>
      <c r="C10174" t="s">
        <v>64</v>
      </c>
      <c r="D10174" t="s">
        <v>92</v>
      </c>
      <c r="E10174">
        <v>3968</v>
      </c>
      <c r="F10174">
        <v>1</v>
      </c>
    </row>
    <row r="10175" spans="1:6">
      <c r="A10175">
        <v>4900</v>
      </c>
      <c r="B10175">
        <v>10</v>
      </c>
      <c r="C10175" t="s">
        <v>64</v>
      </c>
      <c r="D10175" t="s">
        <v>92</v>
      </c>
      <c r="E10175">
        <v>3548</v>
      </c>
      <c r="F10175">
        <v>1</v>
      </c>
    </row>
    <row r="10176" spans="1:6">
      <c r="A10176">
        <v>4900</v>
      </c>
      <c r="B10176">
        <v>10</v>
      </c>
      <c r="C10176" t="s">
        <v>64</v>
      </c>
      <c r="D10176" t="s">
        <v>92</v>
      </c>
      <c r="E10176">
        <v>5462</v>
      </c>
      <c r="F10176">
        <v>1</v>
      </c>
    </row>
    <row r="10177" spans="1:6">
      <c r="A10177">
        <v>4900</v>
      </c>
      <c r="B10177">
        <v>10</v>
      </c>
      <c r="C10177" t="s">
        <v>64</v>
      </c>
      <c r="D10177" t="s">
        <v>92</v>
      </c>
      <c r="E10177">
        <v>5371</v>
      </c>
      <c r="F10177">
        <v>1</v>
      </c>
    </row>
    <row r="10178" spans="1:6">
      <c r="A10178">
        <v>4900</v>
      </c>
      <c r="B10178">
        <v>10</v>
      </c>
      <c r="C10178" t="s">
        <v>64</v>
      </c>
      <c r="D10178" t="s">
        <v>92</v>
      </c>
      <c r="E10178">
        <v>5847</v>
      </c>
      <c r="F10178">
        <v>1</v>
      </c>
    </row>
    <row r="10179" spans="1:6">
      <c r="A10179">
        <v>4900</v>
      </c>
      <c r="B10179">
        <v>10</v>
      </c>
      <c r="C10179" t="s">
        <v>64</v>
      </c>
      <c r="D10179" t="s">
        <v>92</v>
      </c>
      <c r="E10179">
        <v>4650</v>
      </c>
      <c r="F10179">
        <v>1</v>
      </c>
    </row>
    <row r="10180" spans="1:6">
      <c r="A10180">
        <v>4900</v>
      </c>
      <c r="B10180">
        <v>10</v>
      </c>
      <c r="C10180" t="s">
        <v>64</v>
      </c>
      <c r="D10180" t="s">
        <v>92</v>
      </c>
      <c r="E10180">
        <v>5173</v>
      </c>
      <c r="F10180">
        <v>1</v>
      </c>
    </row>
    <row r="10181" spans="1:6">
      <c r="A10181">
        <v>4900</v>
      </c>
      <c r="B10181">
        <v>10</v>
      </c>
      <c r="C10181" t="s">
        <v>64</v>
      </c>
      <c r="D10181" t="s">
        <v>92</v>
      </c>
      <c r="E10181">
        <v>3231</v>
      </c>
      <c r="F10181">
        <v>1</v>
      </c>
    </row>
    <row r="10182" spans="1:6">
      <c r="A10182">
        <v>4900</v>
      </c>
      <c r="B10182">
        <v>10</v>
      </c>
      <c r="C10182" t="s">
        <v>64</v>
      </c>
      <c r="D10182" t="s">
        <v>92</v>
      </c>
      <c r="E10182">
        <v>4717</v>
      </c>
      <c r="F10182">
        <v>1</v>
      </c>
    </row>
    <row r="10183" spans="1:6">
      <c r="A10183">
        <v>4900</v>
      </c>
      <c r="B10183">
        <v>10</v>
      </c>
      <c r="C10183" t="s">
        <v>64</v>
      </c>
      <c r="D10183" t="s">
        <v>92</v>
      </c>
      <c r="E10183">
        <v>2915</v>
      </c>
      <c r="F10183">
        <v>1</v>
      </c>
    </row>
    <row r="10184" spans="1:6">
      <c r="A10184">
        <v>4900</v>
      </c>
      <c r="B10184">
        <v>10</v>
      </c>
      <c r="C10184" t="s">
        <v>64</v>
      </c>
      <c r="D10184" t="s">
        <v>92</v>
      </c>
      <c r="E10184">
        <v>208</v>
      </c>
      <c r="F10184">
        <v>1</v>
      </c>
    </row>
    <row r="10185" spans="1:6">
      <c r="A10185">
        <v>4900</v>
      </c>
      <c r="B10185">
        <v>10</v>
      </c>
      <c r="C10185" t="s">
        <v>64</v>
      </c>
      <c r="D10185" t="s">
        <v>92</v>
      </c>
      <c r="E10185">
        <v>3253</v>
      </c>
      <c r="F10185">
        <v>1</v>
      </c>
    </row>
    <row r="10186" spans="1:6">
      <c r="A10186">
        <v>4900</v>
      </c>
      <c r="B10186">
        <v>10</v>
      </c>
      <c r="C10186" t="s">
        <v>64</v>
      </c>
      <c r="D10186" t="s">
        <v>92</v>
      </c>
      <c r="E10186">
        <v>3107</v>
      </c>
      <c r="F10186">
        <v>1</v>
      </c>
    </row>
    <row r="10187" spans="1:6">
      <c r="A10187">
        <v>4900</v>
      </c>
      <c r="B10187">
        <v>10</v>
      </c>
      <c r="C10187" t="s">
        <v>64</v>
      </c>
      <c r="D10187" t="s">
        <v>92</v>
      </c>
      <c r="E10187">
        <v>3837</v>
      </c>
      <c r="F10187">
        <v>1</v>
      </c>
    </row>
    <row r="10188" spans="1:6">
      <c r="A10188">
        <v>4900</v>
      </c>
      <c r="B10188">
        <v>10</v>
      </c>
      <c r="C10188" t="s">
        <v>64</v>
      </c>
      <c r="D10188" t="s">
        <v>92</v>
      </c>
      <c r="E10188">
        <v>1140</v>
      </c>
      <c r="F10188">
        <v>1</v>
      </c>
    </row>
    <row r="10189" spans="1:6">
      <c r="A10189">
        <v>4900</v>
      </c>
      <c r="B10189">
        <v>10</v>
      </c>
      <c r="C10189" t="s">
        <v>64</v>
      </c>
      <c r="D10189" t="s">
        <v>92</v>
      </c>
      <c r="E10189">
        <v>5162</v>
      </c>
      <c r="F10189">
        <v>1</v>
      </c>
    </row>
    <row r="10190" spans="1:6">
      <c r="A10190">
        <v>4900</v>
      </c>
      <c r="B10190">
        <v>10</v>
      </c>
      <c r="C10190" t="s">
        <v>64</v>
      </c>
      <c r="D10190" t="s">
        <v>92</v>
      </c>
      <c r="E10190">
        <v>2106</v>
      </c>
      <c r="F10190">
        <v>1</v>
      </c>
    </row>
    <row r="10191" spans="1:6">
      <c r="A10191">
        <v>4900</v>
      </c>
      <c r="B10191">
        <v>10</v>
      </c>
      <c r="C10191" t="s">
        <v>64</v>
      </c>
      <c r="D10191" t="s">
        <v>92</v>
      </c>
      <c r="E10191">
        <v>5463</v>
      </c>
      <c r="F10191">
        <v>1</v>
      </c>
    </row>
    <row r="10192" spans="1:6">
      <c r="A10192">
        <v>4900</v>
      </c>
      <c r="B10192">
        <v>10</v>
      </c>
      <c r="C10192" t="s">
        <v>64</v>
      </c>
      <c r="D10192" t="s">
        <v>92</v>
      </c>
      <c r="E10192">
        <v>5378</v>
      </c>
      <c r="F10192">
        <v>1</v>
      </c>
    </row>
    <row r="10193" spans="1:6">
      <c r="A10193">
        <v>4900</v>
      </c>
      <c r="B10193">
        <v>11</v>
      </c>
      <c r="C10193" t="s">
        <v>64</v>
      </c>
      <c r="D10193" t="s">
        <v>92</v>
      </c>
      <c r="E10193">
        <v>2492</v>
      </c>
      <c r="F10193">
        <v>6</v>
      </c>
    </row>
    <row r="10194" spans="1:6">
      <c r="A10194">
        <v>4900</v>
      </c>
      <c r="B10194">
        <v>11</v>
      </c>
      <c r="C10194" t="s">
        <v>64</v>
      </c>
      <c r="D10194" t="s">
        <v>92</v>
      </c>
      <c r="E10194">
        <v>210</v>
      </c>
      <c r="F10194">
        <v>5</v>
      </c>
    </row>
    <row r="10195" spans="1:6">
      <c r="A10195">
        <v>4900</v>
      </c>
      <c r="B10195">
        <v>11</v>
      </c>
      <c r="C10195" t="s">
        <v>64</v>
      </c>
      <c r="D10195" t="s">
        <v>92</v>
      </c>
      <c r="E10195">
        <v>4357</v>
      </c>
      <c r="F10195">
        <v>4</v>
      </c>
    </row>
    <row r="10196" spans="1:6">
      <c r="A10196">
        <v>4900</v>
      </c>
      <c r="B10196">
        <v>11</v>
      </c>
      <c r="C10196" t="s">
        <v>64</v>
      </c>
      <c r="D10196" t="s">
        <v>92</v>
      </c>
      <c r="E10196">
        <v>3963</v>
      </c>
      <c r="F10196">
        <v>4</v>
      </c>
    </row>
    <row r="10197" spans="1:6">
      <c r="A10197">
        <v>4900</v>
      </c>
      <c r="B10197">
        <v>11</v>
      </c>
      <c r="C10197" t="s">
        <v>64</v>
      </c>
      <c r="D10197" t="s">
        <v>92</v>
      </c>
      <c r="E10197">
        <v>5779</v>
      </c>
      <c r="F10197">
        <v>4</v>
      </c>
    </row>
    <row r="10198" spans="1:6">
      <c r="A10198">
        <v>4900</v>
      </c>
      <c r="B10198">
        <v>11</v>
      </c>
      <c r="C10198" t="s">
        <v>64</v>
      </c>
      <c r="D10198" t="s">
        <v>92</v>
      </c>
      <c r="E10198">
        <v>1311</v>
      </c>
      <c r="F10198">
        <v>3</v>
      </c>
    </row>
    <row r="10199" spans="1:6">
      <c r="A10199">
        <v>4900</v>
      </c>
      <c r="B10199">
        <v>11</v>
      </c>
      <c r="C10199" t="s">
        <v>64</v>
      </c>
      <c r="D10199" t="s">
        <v>92</v>
      </c>
      <c r="E10199">
        <v>3445</v>
      </c>
      <c r="F10199">
        <v>3</v>
      </c>
    </row>
    <row r="10200" spans="1:6">
      <c r="A10200">
        <v>4900</v>
      </c>
      <c r="B10200">
        <v>11</v>
      </c>
      <c r="C10200" t="s">
        <v>64</v>
      </c>
      <c r="D10200" t="s">
        <v>92</v>
      </c>
      <c r="E10200">
        <v>4614</v>
      </c>
      <c r="F10200">
        <v>3</v>
      </c>
    </row>
    <row r="10201" spans="1:6">
      <c r="A10201">
        <v>4900</v>
      </c>
      <c r="B10201">
        <v>11</v>
      </c>
      <c r="C10201" t="s">
        <v>64</v>
      </c>
      <c r="D10201" t="s">
        <v>92</v>
      </c>
      <c r="E10201">
        <v>5371</v>
      </c>
      <c r="F10201">
        <v>3</v>
      </c>
    </row>
    <row r="10202" spans="1:6">
      <c r="A10202">
        <v>4900</v>
      </c>
      <c r="B10202">
        <v>11</v>
      </c>
      <c r="C10202" t="s">
        <v>64</v>
      </c>
      <c r="D10202" t="s">
        <v>92</v>
      </c>
      <c r="E10202">
        <v>3667</v>
      </c>
      <c r="F10202">
        <v>3</v>
      </c>
    </row>
    <row r="10203" spans="1:6">
      <c r="A10203">
        <v>4900</v>
      </c>
      <c r="B10203">
        <v>11</v>
      </c>
      <c r="C10203" t="s">
        <v>64</v>
      </c>
      <c r="D10203" t="s">
        <v>92</v>
      </c>
      <c r="E10203">
        <v>4756</v>
      </c>
      <c r="F10203">
        <v>3</v>
      </c>
    </row>
    <row r="10204" spans="1:6">
      <c r="A10204">
        <v>4900</v>
      </c>
      <c r="B10204">
        <v>11</v>
      </c>
      <c r="C10204" t="s">
        <v>64</v>
      </c>
      <c r="D10204" t="s">
        <v>92</v>
      </c>
      <c r="E10204">
        <v>3094</v>
      </c>
      <c r="F10204">
        <v>3</v>
      </c>
    </row>
    <row r="10205" spans="1:6">
      <c r="A10205">
        <v>4900</v>
      </c>
      <c r="B10205">
        <v>11</v>
      </c>
      <c r="C10205" t="s">
        <v>64</v>
      </c>
      <c r="D10205" t="s">
        <v>92</v>
      </c>
      <c r="E10205">
        <v>2808</v>
      </c>
      <c r="F10205">
        <v>3</v>
      </c>
    </row>
    <row r="10206" spans="1:6">
      <c r="A10206">
        <v>4900</v>
      </c>
      <c r="B10206">
        <v>11</v>
      </c>
      <c r="C10206" t="s">
        <v>64</v>
      </c>
      <c r="D10206" t="s">
        <v>92</v>
      </c>
      <c r="E10206">
        <v>6110</v>
      </c>
      <c r="F10206">
        <v>3</v>
      </c>
    </row>
    <row r="10207" spans="1:6">
      <c r="A10207">
        <v>4900</v>
      </c>
      <c r="B10207">
        <v>11</v>
      </c>
      <c r="C10207" t="s">
        <v>64</v>
      </c>
      <c r="D10207" t="s">
        <v>92</v>
      </c>
      <c r="E10207">
        <v>5644</v>
      </c>
      <c r="F10207">
        <v>2</v>
      </c>
    </row>
    <row r="10208" spans="1:6">
      <c r="A10208">
        <v>4900</v>
      </c>
      <c r="B10208">
        <v>11</v>
      </c>
      <c r="C10208" t="s">
        <v>64</v>
      </c>
      <c r="D10208" t="s">
        <v>92</v>
      </c>
      <c r="E10208">
        <v>2890</v>
      </c>
      <c r="F10208">
        <v>2</v>
      </c>
    </row>
    <row r="10209" spans="1:6">
      <c r="A10209">
        <v>4900</v>
      </c>
      <c r="B10209">
        <v>11</v>
      </c>
      <c r="C10209" t="s">
        <v>64</v>
      </c>
      <c r="D10209" t="s">
        <v>92</v>
      </c>
      <c r="E10209">
        <v>2179</v>
      </c>
      <c r="F10209">
        <v>2</v>
      </c>
    </row>
    <row r="10210" spans="1:6">
      <c r="A10210">
        <v>4900</v>
      </c>
      <c r="B10210">
        <v>11</v>
      </c>
      <c r="C10210" t="s">
        <v>64</v>
      </c>
      <c r="D10210" t="s">
        <v>92</v>
      </c>
      <c r="E10210">
        <v>2790</v>
      </c>
      <c r="F10210">
        <v>2</v>
      </c>
    </row>
    <row r="10211" spans="1:6">
      <c r="A10211">
        <v>4900</v>
      </c>
      <c r="B10211">
        <v>11</v>
      </c>
      <c r="C10211" t="s">
        <v>64</v>
      </c>
      <c r="D10211" t="s">
        <v>92</v>
      </c>
      <c r="E10211">
        <v>4896</v>
      </c>
      <c r="F10211">
        <v>2</v>
      </c>
    </row>
    <row r="10212" spans="1:6">
      <c r="A10212">
        <v>4900</v>
      </c>
      <c r="B10212">
        <v>11</v>
      </c>
      <c r="C10212" t="s">
        <v>64</v>
      </c>
      <c r="D10212" t="s">
        <v>92</v>
      </c>
      <c r="E10212">
        <v>1160</v>
      </c>
      <c r="F10212">
        <v>2</v>
      </c>
    </row>
    <row r="10213" spans="1:6">
      <c r="A10213">
        <v>4900</v>
      </c>
      <c r="B10213">
        <v>11</v>
      </c>
      <c r="C10213" t="s">
        <v>64</v>
      </c>
      <c r="D10213" t="s">
        <v>92</v>
      </c>
      <c r="E10213">
        <v>4560</v>
      </c>
      <c r="F10213">
        <v>2</v>
      </c>
    </row>
    <row r="10214" spans="1:6">
      <c r="A10214">
        <v>4900</v>
      </c>
      <c r="B10214">
        <v>11</v>
      </c>
      <c r="C10214" t="s">
        <v>64</v>
      </c>
      <c r="D10214" t="s">
        <v>92</v>
      </c>
      <c r="E10214">
        <v>5034</v>
      </c>
      <c r="F10214">
        <v>2</v>
      </c>
    </row>
    <row r="10215" spans="1:6">
      <c r="A10215">
        <v>4900</v>
      </c>
      <c r="B10215">
        <v>11</v>
      </c>
      <c r="C10215" t="s">
        <v>64</v>
      </c>
      <c r="D10215" t="s">
        <v>92</v>
      </c>
      <c r="E10215">
        <v>3250</v>
      </c>
      <c r="F10215">
        <v>2</v>
      </c>
    </row>
    <row r="10216" spans="1:6">
      <c r="A10216">
        <v>4900</v>
      </c>
      <c r="B10216">
        <v>11</v>
      </c>
      <c r="C10216" t="s">
        <v>64</v>
      </c>
      <c r="D10216" t="s">
        <v>92</v>
      </c>
      <c r="E10216">
        <v>4949</v>
      </c>
      <c r="F10216">
        <v>2</v>
      </c>
    </row>
    <row r="10217" spans="1:6">
      <c r="A10217">
        <v>4900</v>
      </c>
      <c r="B10217">
        <v>11</v>
      </c>
      <c r="C10217" t="s">
        <v>64</v>
      </c>
      <c r="D10217" t="s">
        <v>92</v>
      </c>
      <c r="E10217">
        <v>1082</v>
      </c>
      <c r="F10217">
        <v>2</v>
      </c>
    </row>
    <row r="10218" spans="1:6">
      <c r="A10218">
        <v>4900</v>
      </c>
      <c r="B10218">
        <v>11</v>
      </c>
      <c r="C10218" t="s">
        <v>64</v>
      </c>
      <c r="D10218" t="s">
        <v>92</v>
      </c>
      <c r="E10218">
        <v>5191</v>
      </c>
      <c r="F10218">
        <v>2</v>
      </c>
    </row>
    <row r="10219" spans="1:6">
      <c r="A10219">
        <v>4900</v>
      </c>
      <c r="B10219">
        <v>11</v>
      </c>
      <c r="C10219" t="s">
        <v>64</v>
      </c>
      <c r="D10219" t="s">
        <v>92</v>
      </c>
      <c r="E10219">
        <v>1222</v>
      </c>
      <c r="F10219">
        <v>2</v>
      </c>
    </row>
    <row r="10220" spans="1:6">
      <c r="A10220">
        <v>4900</v>
      </c>
      <c r="B10220">
        <v>11</v>
      </c>
      <c r="C10220" t="s">
        <v>64</v>
      </c>
      <c r="D10220" t="s">
        <v>92</v>
      </c>
      <c r="E10220">
        <v>4460</v>
      </c>
      <c r="F10220">
        <v>2</v>
      </c>
    </row>
    <row r="10221" spans="1:6">
      <c r="A10221">
        <v>4900</v>
      </c>
      <c r="B10221">
        <v>11</v>
      </c>
      <c r="C10221" t="s">
        <v>64</v>
      </c>
      <c r="D10221" t="s">
        <v>92</v>
      </c>
      <c r="E10221">
        <v>5073</v>
      </c>
      <c r="F10221">
        <v>2</v>
      </c>
    </row>
    <row r="10222" spans="1:6">
      <c r="A10222">
        <v>4900</v>
      </c>
      <c r="B10222">
        <v>11</v>
      </c>
      <c r="C10222" t="s">
        <v>64</v>
      </c>
      <c r="D10222" t="s">
        <v>92</v>
      </c>
      <c r="E10222">
        <v>3530</v>
      </c>
      <c r="F10222">
        <v>2</v>
      </c>
    </row>
    <row r="10223" spans="1:6">
      <c r="A10223">
        <v>4900</v>
      </c>
      <c r="B10223">
        <v>11</v>
      </c>
      <c r="C10223" t="s">
        <v>64</v>
      </c>
      <c r="D10223" t="s">
        <v>92</v>
      </c>
      <c r="E10223">
        <v>5162</v>
      </c>
      <c r="F10223">
        <v>1</v>
      </c>
    </row>
    <row r="10224" spans="1:6">
      <c r="A10224">
        <v>4900</v>
      </c>
      <c r="B10224">
        <v>11</v>
      </c>
      <c r="C10224" t="s">
        <v>64</v>
      </c>
      <c r="D10224" t="s">
        <v>92</v>
      </c>
      <c r="E10224">
        <v>5679</v>
      </c>
      <c r="F10224">
        <v>1</v>
      </c>
    </row>
    <row r="10225" spans="1:6">
      <c r="A10225">
        <v>4900</v>
      </c>
      <c r="B10225">
        <v>11</v>
      </c>
      <c r="C10225" t="s">
        <v>64</v>
      </c>
      <c r="D10225" t="s">
        <v>92</v>
      </c>
      <c r="E10225">
        <v>4400</v>
      </c>
      <c r="F10225">
        <v>1</v>
      </c>
    </row>
    <row r="10226" spans="1:6">
      <c r="A10226">
        <v>4900</v>
      </c>
      <c r="B10226">
        <v>11</v>
      </c>
      <c r="C10226" t="s">
        <v>64</v>
      </c>
      <c r="D10226" t="s">
        <v>92</v>
      </c>
      <c r="E10226">
        <v>3738</v>
      </c>
      <c r="F10226">
        <v>1</v>
      </c>
    </row>
    <row r="10227" spans="1:6">
      <c r="A10227">
        <v>4900</v>
      </c>
      <c r="B10227">
        <v>11</v>
      </c>
      <c r="C10227" t="s">
        <v>64</v>
      </c>
      <c r="D10227" t="s">
        <v>92</v>
      </c>
      <c r="E10227">
        <v>4882</v>
      </c>
      <c r="F10227">
        <v>1</v>
      </c>
    </row>
    <row r="10228" spans="1:6">
      <c r="A10228">
        <v>4900</v>
      </c>
      <c r="B10228">
        <v>11</v>
      </c>
      <c r="C10228" t="s">
        <v>64</v>
      </c>
      <c r="D10228" t="s">
        <v>92</v>
      </c>
      <c r="E10228">
        <v>3031</v>
      </c>
      <c r="F10228">
        <v>1</v>
      </c>
    </row>
    <row r="10229" spans="1:6">
      <c r="A10229">
        <v>4900</v>
      </c>
      <c r="B10229">
        <v>11</v>
      </c>
      <c r="C10229" t="s">
        <v>64</v>
      </c>
      <c r="D10229" t="s">
        <v>92</v>
      </c>
      <c r="E10229">
        <v>4791</v>
      </c>
      <c r="F10229">
        <v>1</v>
      </c>
    </row>
    <row r="10230" spans="1:6">
      <c r="A10230">
        <v>4900</v>
      </c>
      <c r="B10230">
        <v>11</v>
      </c>
      <c r="C10230" t="s">
        <v>64</v>
      </c>
      <c r="D10230" t="s">
        <v>92</v>
      </c>
      <c r="E10230">
        <v>2137</v>
      </c>
      <c r="F10230">
        <v>1</v>
      </c>
    </row>
    <row r="10231" spans="1:6">
      <c r="A10231">
        <v>4900</v>
      </c>
      <c r="B10231">
        <v>11</v>
      </c>
      <c r="C10231" t="s">
        <v>64</v>
      </c>
      <c r="D10231" t="s">
        <v>92</v>
      </c>
      <c r="E10231">
        <v>2207</v>
      </c>
      <c r="F10231">
        <v>1</v>
      </c>
    </row>
    <row r="10232" spans="1:6">
      <c r="A10232">
        <v>4900</v>
      </c>
      <c r="B10232">
        <v>11</v>
      </c>
      <c r="C10232" t="s">
        <v>64</v>
      </c>
      <c r="D10232" t="s">
        <v>92</v>
      </c>
      <c r="E10232">
        <v>2576</v>
      </c>
      <c r="F10232">
        <v>1</v>
      </c>
    </row>
    <row r="10233" spans="1:6">
      <c r="A10233">
        <v>4900</v>
      </c>
      <c r="B10233">
        <v>11</v>
      </c>
      <c r="C10233" t="s">
        <v>64</v>
      </c>
      <c r="D10233" t="s">
        <v>92</v>
      </c>
      <c r="E10233">
        <v>5991</v>
      </c>
      <c r="F10233">
        <v>1</v>
      </c>
    </row>
    <row r="10234" spans="1:6">
      <c r="A10234">
        <v>4900</v>
      </c>
      <c r="B10234">
        <v>11</v>
      </c>
      <c r="C10234" t="s">
        <v>64</v>
      </c>
      <c r="D10234" t="s">
        <v>92</v>
      </c>
      <c r="E10234">
        <v>4278</v>
      </c>
      <c r="F10234">
        <v>1</v>
      </c>
    </row>
    <row r="10235" spans="1:6">
      <c r="A10235">
        <v>4900</v>
      </c>
      <c r="B10235">
        <v>11</v>
      </c>
      <c r="C10235" t="s">
        <v>64</v>
      </c>
      <c r="D10235" t="s">
        <v>92</v>
      </c>
      <c r="E10235">
        <v>1025</v>
      </c>
      <c r="F10235">
        <v>1</v>
      </c>
    </row>
    <row r="10236" spans="1:6">
      <c r="A10236">
        <v>4900</v>
      </c>
      <c r="B10236">
        <v>11</v>
      </c>
      <c r="C10236" t="s">
        <v>64</v>
      </c>
      <c r="D10236" t="s">
        <v>92</v>
      </c>
      <c r="E10236">
        <v>3365</v>
      </c>
      <c r="F10236">
        <v>1</v>
      </c>
    </row>
    <row r="10237" spans="1:6">
      <c r="A10237">
        <v>4900</v>
      </c>
      <c r="B10237">
        <v>11</v>
      </c>
      <c r="C10237" t="s">
        <v>64</v>
      </c>
      <c r="D10237" t="s">
        <v>92</v>
      </c>
      <c r="E10237">
        <v>4641</v>
      </c>
      <c r="F10237">
        <v>1</v>
      </c>
    </row>
    <row r="10238" spans="1:6">
      <c r="A10238">
        <v>4900</v>
      </c>
      <c r="B10238">
        <v>11</v>
      </c>
      <c r="C10238" t="s">
        <v>64</v>
      </c>
      <c r="D10238" t="s">
        <v>92</v>
      </c>
      <c r="E10238">
        <v>2262</v>
      </c>
      <c r="F10238">
        <v>1</v>
      </c>
    </row>
    <row r="10239" spans="1:6">
      <c r="A10239">
        <v>4900</v>
      </c>
      <c r="B10239">
        <v>11</v>
      </c>
      <c r="C10239" t="s">
        <v>64</v>
      </c>
      <c r="D10239" t="s">
        <v>92</v>
      </c>
      <c r="E10239">
        <v>5841</v>
      </c>
      <c r="F10239">
        <v>1</v>
      </c>
    </row>
    <row r="10240" spans="1:6">
      <c r="A10240">
        <v>4900</v>
      </c>
      <c r="B10240">
        <v>11</v>
      </c>
      <c r="C10240" t="s">
        <v>64</v>
      </c>
      <c r="D10240" t="s">
        <v>92</v>
      </c>
      <c r="E10240">
        <v>136</v>
      </c>
      <c r="F10240">
        <v>1</v>
      </c>
    </row>
    <row r="10241" spans="1:6">
      <c r="A10241">
        <v>4900</v>
      </c>
      <c r="B10241">
        <v>11</v>
      </c>
      <c r="C10241" t="s">
        <v>64</v>
      </c>
      <c r="D10241" t="s">
        <v>92</v>
      </c>
      <c r="E10241">
        <v>2307</v>
      </c>
      <c r="F10241">
        <v>1</v>
      </c>
    </row>
    <row r="10242" spans="1:6">
      <c r="A10242">
        <v>4900</v>
      </c>
      <c r="B10242">
        <v>11</v>
      </c>
      <c r="C10242" t="s">
        <v>64</v>
      </c>
      <c r="D10242" t="s">
        <v>92</v>
      </c>
      <c r="E10242">
        <v>999</v>
      </c>
      <c r="F10242">
        <v>1</v>
      </c>
    </row>
    <row r="10243" spans="1:6">
      <c r="A10243">
        <v>4900</v>
      </c>
      <c r="B10243">
        <v>11</v>
      </c>
      <c r="C10243" t="s">
        <v>64</v>
      </c>
      <c r="D10243" t="s">
        <v>92</v>
      </c>
      <c r="E10243">
        <v>3977</v>
      </c>
      <c r="F10243">
        <v>1</v>
      </c>
    </row>
    <row r="10244" spans="1:6">
      <c r="A10244">
        <v>4900</v>
      </c>
      <c r="B10244">
        <v>11</v>
      </c>
      <c r="C10244" t="s">
        <v>64</v>
      </c>
      <c r="D10244" t="s">
        <v>92</v>
      </c>
      <c r="E10244">
        <v>3590</v>
      </c>
      <c r="F10244">
        <v>1</v>
      </c>
    </row>
    <row r="10245" spans="1:6">
      <c r="A10245">
        <v>4900</v>
      </c>
      <c r="B10245">
        <v>11</v>
      </c>
      <c r="C10245" t="s">
        <v>64</v>
      </c>
      <c r="D10245" t="s">
        <v>92</v>
      </c>
      <c r="E10245">
        <v>5189</v>
      </c>
      <c r="F10245">
        <v>1</v>
      </c>
    </row>
    <row r="10246" spans="1:6">
      <c r="A10246">
        <v>4900</v>
      </c>
      <c r="B10246">
        <v>11</v>
      </c>
      <c r="C10246" t="s">
        <v>64</v>
      </c>
      <c r="D10246" t="s">
        <v>92</v>
      </c>
      <c r="E10246">
        <v>1133</v>
      </c>
      <c r="F10246">
        <v>1</v>
      </c>
    </row>
    <row r="10247" spans="1:6">
      <c r="A10247">
        <v>4900</v>
      </c>
      <c r="B10247">
        <v>11</v>
      </c>
      <c r="C10247" t="s">
        <v>64</v>
      </c>
      <c r="D10247" t="s">
        <v>92</v>
      </c>
      <c r="E10247">
        <v>3914</v>
      </c>
      <c r="F10247">
        <v>1</v>
      </c>
    </row>
    <row r="10248" spans="1:6">
      <c r="A10248">
        <v>4900</v>
      </c>
      <c r="B10248">
        <v>11</v>
      </c>
      <c r="C10248" t="s">
        <v>64</v>
      </c>
      <c r="D10248" t="s">
        <v>92</v>
      </c>
      <c r="E10248">
        <v>2593</v>
      </c>
      <c r="F10248">
        <v>1</v>
      </c>
    </row>
    <row r="10249" spans="1:6">
      <c r="A10249">
        <v>4900</v>
      </c>
      <c r="B10249">
        <v>11</v>
      </c>
      <c r="C10249" t="s">
        <v>64</v>
      </c>
      <c r="D10249" t="s">
        <v>92</v>
      </c>
      <c r="E10249">
        <v>3562</v>
      </c>
      <c r="F10249">
        <v>1</v>
      </c>
    </row>
    <row r="10250" spans="1:6">
      <c r="A10250">
        <v>4900</v>
      </c>
      <c r="B10250">
        <v>11</v>
      </c>
      <c r="C10250" t="s">
        <v>64</v>
      </c>
      <c r="D10250" t="s">
        <v>92</v>
      </c>
      <c r="E10250">
        <v>4584</v>
      </c>
      <c r="F10250">
        <v>1</v>
      </c>
    </row>
    <row r="10251" spans="1:6">
      <c r="A10251">
        <v>4900</v>
      </c>
      <c r="B10251">
        <v>11</v>
      </c>
      <c r="C10251" t="s">
        <v>64</v>
      </c>
      <c r="D10251" t="s">
        <v>92</v>
      </c>
      <c r="E10251">
        <v>1059</v>
      </c>
      <c r="F10251">
        <v>1</v>
      </c>
    </row>
    <row r="10252" spans="1:6">
      <c r="A10252">
        <v>4900</v>
      </c>
      <c r="B10252">
        <v>11</v>
      </c>
      <c r="C10252" t="s">
        <v>64</v>
      </c>
      <c r="D10252" t="s">
        <v>92</v>
      </c>
      <c r="E10252">
        <v>2530</v>
      </c>
      <c r="F10252">
        <v>1</v>
      </c>
    </row>
    <row r="10253" spans="1:6">
      <c r="A10253">
        <v>4900</v>
      </c>
      <c r="B10253">
        <v>11</v>
      </c>
      <c r="C10253" t="s">
        <v>64</v>
      </c>
      <c r="D10253" t="s">
        <v>92</v>
      </c>
      <c r="E10253">
        <v>5993</v>
      </c>
      <c r="F10253">
        <v>1</v>
      </c>
    </row>
    <row r="10254" spans="1:6">
      <c r="A10254">
        <v>4900</v>
      </c>
      <c r="B10254">
        <v>11</v>
      </c>
      <c r="C10254" t="s">
        <v>64</v>
      </c>
      <c r="D10254" t="s">
        <v>92</v>
      </c>
      <c r="E10254">
        <v>2324</v>
      </c>
      <c r="F10254">
        <v>1</v>
      </c>
    </row>
    <row r="10255" spans="1:6">
      <c r="A10255">
        <v>4900</v>
      </c>
      <c r="B10255">
        <v>11</v>
      </c>
      <c r="C10255" t="s">
        <v>64</v>
      </c>
      <c r="D10255" t="s">
        <v>92</v>
      </c>
      <c r="E10255">
        <v>4962</v>
      </c>
      <c r="F10255">
        <v>1</v>
      </c>
    </row>
    <row r="10256" spans="1:6">
      <c r="A10256">
        <v>4900</v>
      </c>
      <c r="B10256">
        <v>11</v>
      </c>
      <c r="C10256" t="s">
        <v>64</v>
      </c>
      <c r="D10256" t="s">
        <v>92</v>
      </c>
      <c r="E10256">
        <v>3922</v>
      </c>
      <c r="F10256">
        <v>1</v>
      </c>
    </row>
    <row r="10257" spans="1:6">
      <c r="A10257">
        <v>4900</v>
      </c>
      <c r="B10257">
        <v>11</v>
      </c>
      <c r="C10257" t="s">
        <v>64</v>
      </c>
      <c r="D10257" t="s">
        <v>92</v>
      </c>
      <c r="E10257">
        <v>4605</v>
      </c>
      <c r="F10257">
        <v>1</v>
      </c>
    </row>
    <row r="10258" spans="1:6">
      <c r="A10258">
        <v>4900</v>
      </c>
      <c r="B10258">
        <v>11</v>
      </c>
      <c r="C10258" t="s">
        <v>64</v>
      </c>
      <c r="D10258" t="s">
        <v>92</v>
      </c>
      <c r="E10258">
        <v>6003</v>
      </c>
      <c r="F10258">
        <v>1</v>
      </c>
    </row>
    <row r="10259" spans="1:6">
      <c r="A10259">
        <v>4900</v>
      </c>
      <c r="B10259">
        <v>11</v>
      </c>
      <c r="C10259" t="s">
        <v>64</v>
      </c>
      <c r="D10259" t="s">
        <v>92</v>
      </c>
      <c r="E10259">
        <v>3682</v>
      </c>
      <c r="F10259">
        <v>1</v>
      </c>
    </row>
    <row r="10260" spans="1:6">
      <c r="A10260">
        <v>4900</v>
      </c>
      <c r="B10260">
        <v>11</v>
      </c>
      <c r="C10260" t="s">
        <v>64</v>
      </c>
      <c r="D10260" t="s">
        <v>92</v>
      </c>
      <c r="E10260">
        <v>5618</v>
      </c>
      <c r="F10260">
        <v>1</v>
      </c>
    </row>
    <row r="10261" spans="1:6">
      <c r="A10261">
        <v>4900</v>
      </c>
      <c r="B10261">
        <v>11</v>
      </c>
      <c r="C10261" t="s">
        <v>64</v>
      </c>
      <c r="D10261" t="s">
        <v>92</v>
      </c>
      <c r="E10261">
        <v>5167</v>
      </c>
      <c r="F10261">
        <v>1</v>
      </c>
    </row>
    <row r="10262" spans="1:6">
      <c r="A10262">
        <v>4900</v>
      </c>
      <c r="B10262">
        <v>11</v>
      </c>
      <c r="C10262" t="s">
        <v>64</v>
      </c>
      <c r="D10262" t="s">
        <v>92</v>
      </c>
      <c r="E10262">
        <v>1226</v>
      </c>
      <c r="F10262">
        <v>1</v>
      </c>
    </row>
    <row r="10263" spans="1:6">
      <c r="A10263">
        <v>4900</v>
      </c>
      <c r="B10263">
        <v>11</v>
      </c>
      <c r="C10263" t="s">
        <v>64</v>
      </c>
      <c r="D10263" t="s">
        <v>92</v>
      </c>
      <c r="E10263">
        <v>2573</v>
      </c>
      <c r="F10263">
        <v>1</v>
      </c>
    </row>
    <row r="10264" spans="1:6">
      <c r="A10264">
        <v>4900</v>
      </c>
      <c r="B10264">
        <v>11</v>
      </c>
      <c r="C10264" t="s">
        <v>64</v>
      </c>
      <c r="D10264" t="s">
        <v>92</v>
      </c>
      <c r="E10264">
        <v>1121</v>
      </c>
      <c r="F10264">
        <v>1</v>
      </c>
    </row>
    <row r="10265" spans="1:6">
      <c r="A10265">
        <v>4900</v>
      </c>
      <c r="B10265">
        <v>11</v>
      </c>
      <c r="C10265" t="s">
        <v>64</v>
      </c>
      <c r="D10265" t="s">
        <v>92</v>
      </c>
      <c r="E10265">
        <v>5439</v>
      </c>
      <c r="F10265">
        <v>1</v>
      </c>
    </row>
    <row r="10266" spans="1:6">
      <c r="A10266">
        <v>4900</v>
      </c>
      <c r="B10266">
        <v>11</v>
      </c>
      <c r="C10266" t="s">
        <v>64</v>
      </c>
      <c r="D10266" t="s">
        <v>92</v>
      </c>
      <c r="E10266">
        <v>2250</v>
      </c>
      <c r="F10266">
        <v>1</v>
      </c>
    </row>
    <row r="10267" spans="1:6">
      <c r="A10267">
        <v>4900</v>
      </c>
      <c r="B10267">
        <v>11</v>
      </c>
      <c r="C10267" t="s">
        <v>64</v>
      </c>
      <c r="D10267" t="s">
        <v>92</v>
      </c>
      <c r="E10267">
        <v>5440</v>
      </c>
      <c r="F10267">
        <v>1</v>
      </c>
    </row>
    <row r="10268" spans="1:6">
      <c r="A10268">
        <v>4900</v>
      </c>
      <c r="B10268">
        <v>11</v>
      </c>
      <c r="C10268" t="s">
        <v>64</v>
      </c>
      <c r="D10268" t="s">
        <v>92</v>
      </c>
      <c r="E10268">
        <v>6041</v>
      </c>
      <c r="F10268">
        <v>1</v>
      </c>
    </row>
    <row r="10269" spans="1:6">
      <c r="A10269">
        <v>4900</v>
      </c>
      <c r="B10269">
        <v>11</v>
      </c>
      <c r="C10269" t="s">
        <v>64</v>
      </c>
      <c r="D10269" t="s">
        <v>92</v>
      </c>
      <c r="E10269">
        <v>3121</v>
      </c>
      <c r="F10269">
        <v>1</v>
      </c>
    </row>
    <row r="10270" spans="1:6">
      <c r="A10270">
        <v>4900</v>
      </c>
      <c r="B10270">
        <v>11</v>
      </c>
      <c r="C10270" t="s">
        <v>64</v>
      </c>
      <c r="D10270" t="s">
        <v>92</v>
      </c>
      <c r="E10270">
        <v>5528</v>
      </c>
      <c r="F10270">
        <v>1</v>
      </c>
    </row>
    <row r="10271" spans="1:6">
      <c r="A10271">
        <v>4900</v>
      </c>
      <c r="B10271">
        <v>11</v>
      </c>
      <c r="C10271" t="s">
        <v>64</v>
      </c>
      <c r="D10271" t="s">
        <v>92</v>
      </c>
      <c r="E10271">
        <v>2950</v>
      </c>
      <c r="F10271">
        <v>1</v>
      </c>
    </row>
    <row r="10272" spans="1:6">
      <c r="A10272">
        <v>4900</v>
      </c>
      <c r="B10272">
        <v>11</v>
      </c>
      <c r="C10272" t="s">
        <v>64</v>
      </c>
      <c r="D10272" t="s">
        <v>92</v>
      </c>
      <c r="E10272">
        <v>5836</v>
      </c>
      <c r="F10272">
        <v>1</v>
      </c>
    </row>
    <row r="10273" spans="1:6">
      <c r="A10273">
        <v>4900</v>
      </c>
      <c r="B10273">
        <v>11</v>
      </c>
      <c r="C10273" t="s">
        <v>64</v>
      </c>
      <c r="D10273" t="s">
        <v>92</v>
      </c>
      <c r="E10273">
        <v>2536</v>
      </c>
      <c r="F10273">
        <v>1</v>
      </c>
    </row>
    <row r="10274" spans="1:6">
      <c r="A10274">
        <v>4900</v>
      </c>
      <c r="B10274">
        <v>11</v>
      </c>
      <c r="C10274" t="s">
        <v>64</v>
      </c>
      <c r="D10274" t="s">
        <v>92</v>
      </c>
      <c r="E10274">
        <v>3554</v>
      </c>
      <c r="F10274">
        <v>1</v>
      </c>
    </row>
    <row r="10275" spans="1:6">
      <c r="A10275">
        <v>4900</v>
      </c>
      <c r="B10275">
        <v>11</v>
      </c>
      <c r="C10275" t="s">
        <v>64</v>
      </c>
      <c r="D10275" t="s">
        <v>92</v>
      </c>
      <c r="E10275">
        <v>4787</v>
      </c>
      <c r="F10275">
        <v>1</v>
      </c>
    </row>
    <row r="10276" spans="1:6">
      <c r="A10276">
        <v>4900</v>
      </c>
      <c r="B10276">
        <v>11</v>
      </c>
      <c r="C10276" t="s">
        <v>64</v>
      </c>
      <c r="D10276" t="s">
        <v>92</v>
      </c>
      <c r="E10276">
        <v>3821</v>
      </c>
      <c r="F10276">
        <v>1</v>
      </c>
    </row>
    <row r="10277" spans="1:6">
      <c r="A10277">
        <v>4900</v>
      </c>
      <c r="B10277">
        <v>11</v>
      </c>
      <c r="C10277" t="s">
        <v>64</v>
      </c>
      <c r="D10277" t="s">
        <v>92</v>
      </c>
      <c r="E10277">
        <v>4652</v>
      </c>
      <c r="F10277">
        <v>1</v>
      </c>
    </row>
    <row r="10278" spans="1:6">
      <c r="A10278">
        <v>4900</v>
      </c>
      <c r="B10278">
        <v>11</v>
      </c>
      <c r="C10278" t="s">
        <v>64</v>
      </c>
      <c r="D10278" t="s">
        <v>92</v>
      </c>
      <c r="E10278">
        <v>3022</v>
      </c>
      <c r="F10278">
        <v>1</v>
      </c>
    </row>
    <row r="10279" spans="1:6">
      <c r="A10279">
        <v>4900</v>
      </c>
      <c r="B10279">
        <v>11</v>
      </c>
      <c r="C10279" t="s">
        <v>64</v>
      </c>
      <c r="D10279" t="s">
        <v>92</v>
      </c>
      <c r="E10279">
        <v>5193</v>
      </c>
      <c r="F10279">
        <v>1</v>
      </c>
    </row>
    <row r="10280" spans="1:6">
      <c r="A10280">
        <v>4900</v>
      </c>
      <c r="B10280">
        <v>11</v>
      </c>
      <c r="C10280" t="s">
        <v>64</v>
      </c>
      <c r="D10280" t="s">
        <v>92</v>
      </c>
      <c r="E10280">
        <v>5294</v>
      </c>
      <c r="F10280">
        <v>1</v>
      </c>
    </row>
    <row r="10281" spans="1:6">
      <c r="A10281">
        <v>4900</v>
      </c>
      <c r="B10281">
        <v>11</v>
      </c>
      <c r="C10281" t="s">
        <v>64</v>
      </c>
      <c r="D10281" t="s">
        <v>92</v>
      </c>
      <c r="E10281">
        <v>2725</v>
      </c>
      <c r="F10281">
        <v>1</v>
      </c>
    </row>
    <row r="10282" spans="1:6">
      <c r="A10282">
        <v>4900</v>
      </c>
      <c r="B10282">
        <v>11</v>
      </c>
      <c r="C10282" t="s">
        <v>64</v>
      </c>
      <c r="D10282" t="s">
        <v>92</v>
      </c>
      <c r="E10282">
        <v>5182</v>
      </c>
      <c r="F10282">
        <v>1</v>
      </c>
    </row>
    <row r="10283" spans="1:6">
      <c r="A10283">
        <v>4900</v>
      </c>
      <c r="B10283">
        <v>11</v>
      </c>
      <c r="C10283" t="s">
        <v>64</v>
      </c>
      <c r="D10283" t="s">
        <v>92</v>
      </c>
      <c r="E10283">
        <v>5392</v>
      </c>
      <c r="F10283">
        <v>1</v>
      </c>
    </row>
    <row r="10284" spans="1:6">
      <c r="A10284">
        <v>4900</v>
      </c>
      <c r="B10284">
        <v>11</v>
      </c>
      <c r="C10284" t="s">
        <v>64</v>
      </c>
      <c r="D10284" t="s">
        <v>92</v>
      </c>
      <c r="E10284">
        <v>5519</v>
      </c>
      <c r="F10284">
        <v>1</v>
      </c>
    </row>
    <row r="10285" spans="1:6">
      <c r="A10285">
        <v>4900</v>
      </c>
      <c r="B10285">
        <v>11</v>
      </c>
      <c r="C10285" t="s">
        <v>64</v>
      </c>
      <c r="D10285" t="s">
        <v>92</v>
      </c>
      <c r="E10285">
        <v>2232</v>
      </c>
      <c r="F10285">
        <v>1</v>
      </c>
    </row>
    <row r="10286" spans="1:6">
      <c r="A10286">
        <v>4900</v>
      </c>
      <c r="B10286">
        <v>11</v>
      </c>
      <c r="C10286" t="s">
        <v>64</v>
      </c>
      <c r="D10286" t="s">
        <v>92</v>
      </c>
      <c r="E10286">
        <v>3126</v>
      </c>
      <c r="F10286">
        <v>1</v>
      </c>
    </row>
    <row r="10287" spans="1:6">
      <c r="A10287">
        <v>4900</v>
      </c>
      <c r="B10287">
        <v>11</v>
      </c>
      <c r="C10287" t="s">
        <v>64</v>
      </c>
      <c r="D10287" t="s">
        <v>92</v>
      </c>
      <c r="E10287">
        <v>5635</v>
      </c>
      <c r="F10287">
        <v>1</v>
      </c>
    </row>
    <row r="10288" spans="1:6">
      <c r="A10288">
        <v>4900</v>
      </c>
      <c r="B10288">
        <v>11</v>
      </c>
      <c r="C10288" t="s">
        <v>64</v>
      </c>
      <c r="D10288" t="s">
        <v>92</v>
      </c>
      <c r="E10288">
        <v>315</v>
      </c>
      <c r="F10288">
        <v>1</v>
      </c>
    </row>
    <row r="10289" spans="1:6">
      <c r="A10289">
        <v>4900</v>
      </c>
      <c r="B10289">
        <v>11</v>
      </c>
      <c r="C10289" t="s">
        <v>64</v>
      </c>
      <c r="D10289" t="s">
        <v>92</v>
      </c>
      <c r="E10289">
        <v>4288</v>
      </c>
      <c r="F10289">
        <v>1</v>
      </c>
    </row>
    <row r="10290" spans="1:6">
      <c r="A10290">
        <v>4900</v>
      </c>
      <c r="B10290">
        <v>11</v>
      </c>
      <c r="C10290" t="s">
        <v>64</v>
      </c>
      <c r="D10290" t="s">
        <v>92</v>
      </c>
      <c r="E10290">
        <v>1172</v>
      </c>
      <c r="F10290">
        <v>1</v>
      </c>
    </row>
    <row r="10291" spans="1:6">
      <c r="A10291">
        <v>4900</v>
      </c>
      <c r="B10291">
        <v>11</v>
      </c>
      <c r="C10291" t="s">
        <v>64</v>
      </c>
      <c r="D10291" t="s">
        <v>92</v>
      </c>
      <c r="E10291">
        <v>3968</v>
      </c>
      <c r="F10291">
        <v>1</v>
      </c>
    </row>
    <row r="10292" spans="1:6">
      <c r="A10292">
        <v>4900</v>
      </c>
      <c r="B10292">
        <v>12</v>
      </c>
      <c r="C10292" t="s">
        <v>63</v>
      </c>
      <c r="D10292" t="s">
        <v>92</v>
      </c>
      <c r="E10292">
        <v>4283</v>
      </c>
      <c r="F10292">
        <v>5</v>
      </c>
    </row>
    <row r="10293" spans="1:6">
      <c r="A10293">
        <v>4900</v>
      </c>
      <c r="B10293">
        <v>12</v>
      </c>
      <c r="C10293" t="s">
        <v>63</v>
      </c>
      <c r="D10293" t="s">
        <v>92</v>
      </c>
      <c r="E10293">
        <v>1109</v>
      </c>
      <c r="F10293">
        <v>3</v>
      </c>
    </row>
    <row r="10294" spans="1:6">
      <c r="A10294">
        <v>4900</v>
      </c>
      <c r="B10294">
        <v>12</v>
      </c>
      <c r="C10294" t="s">
        <v>63</v>
      </c>
      <c r="D10294" t="s">
        <v>92</v>
      </c>
      <c r="E10294">
        <v>3714</v>
      </c>
      <c r="F10294">
        <v>3</v>
      </c>
    </row>
    <row r="10295" spans="1:6">
      <c r="A10295">
        <v>4900</v>
      </c>
      <c r="B10295">
        <v>12</v>
      </c>
      <c r="C10295" t="s">
        <v>63</v>
      </c>
      <c r="D10295" t="s">
        <v>92</v>
      </c>
      <c r="E10295">
        <v>2890</v>
      </c>
      <c r="F10295">
        <v>3</v>
      </c>
    </row>
    <row r="10296" spans="1:6">
      <c r="A10296">
        <v>4900</v>
      </c>
      <c r="B10296">
        <v>12</v>
      </c>
      <c r="C10296" t="s">
        <v>63</v>
      </c>
      <c r="D10296" t="s">
        <v>92</v>
      </c>
      <c r="E10296">
        <v>4310</v>
      </c>
      <c r="F10296">
        <v>3</v>
      </c>
    </row>
    <row r="10297" spans="1:6">
      <c r="A10297">
        <v>4900</v>
      </c>
      <c r="B10297">
        <v>12</v>
      </c>
      <c r="C10297" t="s">
        <v>63</v>
      </c>
      <c r="D10297" t="s">
        <v>92</v>
      </c>
      <c r="E10297">
        <v>3875</v>
      </c>
      <c r="F10297">
        <v>3</v>
      </c>
    </row>
    <row r="10298" spans="1:6">
      <c r="A10298">
        <v>4900</v>
      </c>
      <c r="B10298">
        <v>12</v>
      </c>
      <c r="C10298" t="s">
        <v>63</v>
      </c>
      <c r="D10298" t="s">
        <v>92</v>
      </c>
      <c r="E10298">
        <v>5894</v>
      </c>
      <c r="F10298">
        <v>3</v>
      </c>
    </row>
    <row r="10299" spans="1:6">
      <c r="A10299">
        <v>4900</v>
      </c>
      <c r="B10299">
        <v>12</v>
      </c>
      <c r="C10299" t="s">
        <v>63</v>
      </c>
      <c r="D10299" t="s">
        <v>92</v>
      </c>
      <c r="E10299">
        <v>2999</v>
      </c>
      <c r="F10299">
        <v>3</v>
      </c>
    </row>
    <row r="10300" spans="1:6">
      <c r="A10300">
        <v>4900</v>
      </c>
      <c r="B10300">
        <v>12</v>
      </c>
      <c r="C10300" t="s">
        <v>63</v>
      </c>
      <c r="D10300" t="s">
        <v>92</v>
      </c>
      <c r="E10300">
        <v>5654</v>
      </c>
      <c r="F10300">
        <v>2</v>
      </c>
    </row>
    <row r="10301" spans="1:6">
      <c r="A10301">
        <v>4900</v>
      </c>
      <c r="B10301">
        <v>12</v>
      </c>
      <c r="C10301" t="s">
        <v>63</v>
      </c>
      <c r="D10301" t="s">
        <v>92</v>
      </c>
      <c r="E10301">
        <v>3285</v>
      </c>
      <c r="F10301">
        <v>2</v>
      </c>
    </row>
    <row r="10302" spans="1:6">
      <c r="A10302">
        <v>4900</v>
      </c>
      <c r="B10302">
        <v>12</v>
      </c>
      <c r="C10302" t="s">
        <v>63</v>
      </c>
      <c r="D10302" t="s">
        <v>92</v>
      </c>
      <c r="E10302">
        <v>4445</v>
      </c>
      <c r="F10302">
        <v>2</v>
      </c>
    </row>
    <row r="10303" spans="1:6">
      <c r="A10303">
        <v>4900</v>
      </c>
      <c r="B10303">
        <v>12</v>
      </c>
      <c r="C10303" t="s">
        <v>63</v>
      </c>
      <c r="D10303" t="s">
        <v>92</v>
      </c>
      <c r="E10303">
        <v>2404</v>
      </c>
      <c r="F10303">
        <v>2</v>
      </c>
    </row>
    <row r="10304" spans="1:6">
      <c r="A10304">
        <v>4900</v>
      </c>
      <c r="B10304">
        <v>12</v>
      </c>
      <c r="C10304" t="s">
        <v>63</v>
      </c>
      <c r="D10304" t="s">
        <v>92</v>
      </c>
      <c r="E10304">
        <v>4036</v>
      </c>
      <c r="F10304">
        <v>2</v>
      </c>
    </row>
    <row r="10305" spans="1:6">
      <c r="A10305">
        <v>4900</v>
      </c>
      <c r="B10305">
        <v>12</v>
      </c>
      <c r="C10305" t="s">
        <v>63</v>
      </c>
      <c r="D10305" t="s">
        <v>92</v>
      </c>
      <c r="E10305">
        <v>1222</v>
      </c>
      <c r="F10305">
        <v>2</v>
      </c>
    </row>
    <row r="10306" spans="1:6">
      <c r="A10306">
        <v>4900</v>
      </c>
      <c r="B10306">
        <v>12</v>
      </c>
      <c r="C10306" t="s">
        <v>63</v>
      </c>
      <c r="D10306" t="s">
        <v>92</v>
      </c>
      <c r="E10306">
        <v>1267</v>
      </c>
      <c r="F10306">
        <v>2</v>
      </c>
    </row>
    <row r="10307" spans="1:6">
      <c r="A10307">
        <v>4900</v>
      </c>
      <c r="B10307">
        <v>12</v>
      </c>
      <c r="C10307" t="s">
        <v>63</v>
      </c>
      <c r="D10307" t="s">
        <v>92</v>
      </c>
      <c r="E10307">
        <v>4573</v>
      </c>
      <c r="F10307">
        <v>2</v>
      </c>
    </row>
    <row r="10308" spans="1:6">
      <c r="A10308">
        <v>4900</v>
      </c>
      <c r="B10308">
        <v>12</v>
      </c>
      <c r="C10308" t="s">
        <v>63</v>
      </c>
      <c r="D10308" t="s">
        <v>92</v>
      </c>
      <c r="E10308">
        <v>6032</v>
      </c>
      <c r="F10308">
        <v>2</v>
      </c>
    </row>
    <row r="10309" spans="1:6">
      <c r="A10309">
        <v>4900</v>
      </c>
      <c r="B10309">
        <v>12</v>
      </c>
      <c r="C10309" t="s">
        <v>63</v>
      </c>
      <c r="D10309" t="s">
        <v>92</v>
      </c>
      <c r="E10309">
        <v>2738</v>
      </c>
      <c r="F10309">
        <v>2</v>
      </c>
    </row>
    <row r="10310" spans="1:6">
      <c r="A10310">
        <v>4900</v>
      </c>
      <c r="B10310">
        <v>12</v>
      </c>
      <c r="C10310" t="s">
        <v>63</v>
      </c>
      <c r="D10310" t="s">
        <v>92</v>
      </c>
      <c r="E10310">
        <v>3559</v>
      </c>
      <c r="F10310">
        <v>2</v>
      </c>
    </row>
    <row r="10311" spans="1:6">
      <c r="A10311">
        <v>4900</v>
      </c>
      <c r="B10311">
        <v>12</v>
      </c>
      <c r="C10311" t="s">
        <v>63</v>
      </c>
      <c r="D10311" t="s">
        <v>92</v>
      </c>
      <c r="E10311">
        <v>2672</v>
      </c>
      <c r="F10311">
        <v>2</v>
      </c>
    </row>
    <row r="10312" spans="1:6">
      <c r="A10312">
        <v>4900</v>
      </c>
      <c r="B10312">
        <v>12</v>
      </c>
      <c r="C10312" t="s">
        <v>63</v>
      </c>
      <c r="D10312" t="s">
        <v>92</v>
      </c>
      <c r="E10312">
        <v>3463</v>
      </c>
      <c r="F10312">
        <v>2</v>
      </c>
    </row>
    <row r="10313" spans="1:6">
      <c r="A10313">
        <v>4900</v>
      </c>
      <c r="B10313">
        <v>12</v>
      </c>
      <c r="C10313" t="s">
        <v>63</v>
      </c>
      <c r="D10313" t="s">
        <v>92</v>
      </c>
      <c r="E10313">
        <v>3012</v>
      </c>
      <c r="F10313">
        <v>2</v>
      </c>
    </row>
    <row r="10314" spans="1:6">
      <c r="A10314">
        <v>4900</v>
      </c>
      <c r="B10314">
        <v>12</v>
      </c>
      <c r="C10314" t="s">
        <v>63</v>
      </c>
      <c r="D10314" t="s">
        <v>92</v>
      </c>
      <c r="E10314">
        <v>5120</v>
      </c>
      <c r="F10314">
        <v>2</v>
      </c>
    </row>
    <row r="10315" spans="1:6">
      <c r="A10315">
        <v>4900</v>
      </c>
      <c r="B10315">
        <v>12</v>
      </c>
      <c r="C10315" t="s">
        <v>63</v>
      </c>
      <c r="D10315" t="s">
        <v>92</v>
      </c>
      <c r="E10315">
        <v>5131</v>
      </c>
      <c r="F10315">
        <v>2</v>
      </c>
    </row>
    <row r="10316" spans="1:6">
      <c r="A10316">
        <v>4900</v>
      </c>
      <c r="B10316">
        <v>12</v>
      </c>
      <c r="C10316" t="s">
        <v>63</v>
      </c>
      <c r="D10316" t="s">
        <v>92</v>
      </c>
      <c r="E10316">
        <v>2617</v>
      </c>
      <c r="F10316">
        <v>2</v>
      </c>
    </row>
    <row r="10317" spans="1:6">
      <c r="A10317">
        <v>4900</v>
      </c>
      <c r="B10317">
        <v>12</v>
      </c>
      <c r="C10317" t="s">
        <v>63</v>
      </c>
      <c r="D10317" t="s">
        <v>92</v>
      </c>
      <c r="E10317">
        <v>351</v>
      </c>
      <c r="F10317">
        <v>2</v>
      </c>
    </row>
    <row r="10318" spans="1:6">
      <c r="A10318">
        <v>4900</v>
      </c>
      <c r="B10318">
        <v>12</v>
      </c>
      <c r="C10318" t="s">
        <v>63</v>
      </c>
      <c r="D10318" t="s">
        <v>92</v>
      </c>
      <c r="E10318">
        <v>4182</v>
      </c>
      <c r="F10318">
        <v>2</v>
      </c>
    </row>
    <row r="10319" spans="1:6">
      <c r="A10319">
        <v>4900</v>
      </c>
      <c r="B10319">
        <v>12</v>
      </c>
      <c r="C10319" t="s">
        <v>63</v>
      </c>
      <c r="D10319" t="s">
        <v>92</v>
      </c>
      <c r="E10319">
        <v>2068</v>
      </c>
      <c r="F10319">
        <v>2</v>
      </c>
    </row>
    <row r="10320" spans="1:6">
      <c r="A10320">
        <v>4900</v>
      </c>
      <c r="B10320">
        <v>12</v>
      </c>
      <c r="C10320" t="s">
        <v>63</v>
      </c>
      <c r="D10320" t="s">
        <v>92</v>
      </c>
      <c r="E10320">
        <v>6050</v>
      </c>
      <c r="F10320">
        <v>2</v>
      </c>
    </row>
    <row r="10321" spans="1:6">
      <c r="A10321">
        <v>4900</v>
      </c>
      <c r="B10321">
        <v>12</v>
      </c>
      <c r="C10321" t="s">
        <v>63</v>
      </c>
      <c r="D10321" t="s">
        <v>92</v>
      </c>
      <c r="E10321">
        <v>5933</v>
      </c>
      <c r="F10321">
        <v>2</v>
      </c>
    </row>
    <row r="10322" spans="1:6">
      <c r="A10322">
        <v>4900</v>
      </c>
      <c r="B10322">
        <v>12</v>
      </c>
      <c r="C10322" t="s">
        <v>63</v>
      </c>
      <c r="D10322" t="s">
        <v>92</v>
      </c>
      <c r="E10322">
        <v>1297</v>
      </c>
      <c r="F10322">
        <v>1</v>
      </c>
    </row>
    <row r="10323" spans="1:6">
      <c r="A10323">
        <v>4900</v>
      </c>
      <c r="B10323">
        <v>12</v>
      </c>
      <c r="C10323" t="s">
        <v>63</v>
      </c>
      <c r="D10323" t="s">
        <v>92</v>
      </c>
      <c r="E10323">
        <v>5989</v>
      </c>
      <c r="F10323">
        <v>1</v>
      </c>
    </row>
    <row r="10324" spans="1:6">
      <c r="A10324">
        <v>4900</v>
      </c>
      <c r="B10324">
        <v>12</v>
      </c>
      <c r="C10324" t="s">
        <v>63</v>
      </c>
      <c r="D10324" t="s">
        <v>92</v>
      </c>
      <c r="E10324">
        <v>4731</v>
      </c>
      <c r="F10324">
        <v>1</v>
      </c>
    </row>
    <row r="10325" spans="1:6">
      <c r="A10325">
        <v>4900</v>
      </c>
      <c r="B10325">
        <v>12</v>
      </c>
      <c r="C10325" t="s">
        <v>63</v>
      </c>
      <c r="D10325" t="s">
        <v>92</v>
      </c>
      <c r="E10325">
        <v>5432</v>
      </c>
      <c r="F10325">
        <v>1</v>
      </c>
    </row>
    <row r="10326" spans="1:6">
      <c r="A10326">
        <v>4900</v>
      </c>
      <c r="B10326">
        <v>12</v>
      </c>
      <c r="C10326" t="s">
        <v>63</v>
      </c>
      <c r="D10326" t="s">
        <v>92</v>
      </c>
      <c r="E10326">
        <v>4342</v>
      </c>
      <c r="F10326">
        <v>1</v>
      </c>
    </row>
    <row r="10327" spans="1:6">
      <c r="A10327">
        <v>4900</v>
      </c>
      <c r="B10327">
        <v>12</v>
      </c>
      <c r="C10327" t="s">
        <v>63</v>
      </c>
      <c r="D10327" t="s">
        <v>92</v>
      </c>
      <c r="E10327">
        <v>3113</v>
      </c>
      <c r="F10327">
        <v>1</v>
      </c>
    </row>
    <row r="10328" spans="1:6">
      <c r="A10328">
        <v>4900</v>
      </c>
      <c r="B10328">
        <v>12</v>
      </c>
      <c r="C10328" t="s">
        <v>63</v>
      </c>
      <c r="D10328" t="s">
        <v>92</v>
      </c>
      <c r="E10328">
        <v>5916</v>
      </c>
      <c r="F10328">
        <v>1</v>
      </c>
    </row>
    <row r="10329" spans="1:6">
      <c r="A10329">
        <v>4900</v>
      </c>
      <c r="B10329">
        <v>12</v>
      </c>
      <c r="C10329" t="s">
        <v>63</v>
      </c>
      <c r="D10329" t="s">
        <v>92</v>
      </c>
      <c r="E10329">
        <v>2</v>
      </c>
      <c r="F10329">
        <v>1</v>
      </c>
    </row>
    <row r="10330" spans="1:6">
      <c r="A10330">
        <v>4900</v>
      </c>
      <c r="B10330">
        <v>12</v>
      </c>
      <c r="C10330" t="s">
        <v>63</v>
      </c>
      <c r="D10330" t="s">
        <v>92</v>
      </c>
      <c r="E10330">
        <v>1122</v>
      </c>
      <c r="F10330">
        <v>1</v>
      </c>
    </row>
    <row r="10331" spans="1:6">
      <c r="A10331">
        <v>4900</v>
      </c>
      <c r="B10331">
        <v>12</v>
      </c>
      <c r="C10331" t="s">
        <v>63</v>
      </c>
      <c r="D10331" t="s">
        <v>92</v>
      </c>
      <c r="E10331">
        <v>3571</v>
      </c>
      <c r="F10331">
        <v>1</v>
      </c>
    </row>
    <row r="10332" spans="1:6">
      <c r="A10332">
        <v>4900</v>
      </c>
      <c r="B10332">
        <v>12</v>
      </c>
      <c r="C10332" t="s">
        <v>63</v>
      </c>
      <c r="D10332" t="s">
        <v>92</v>
      </c>
      <c r="E10332">
        <v>5707</v>
      </c>
      <c r="F10332">
        <v>1</v>
      </c>
    </row>
    <row r="10333" spans="1:6">
      <c r="A10333">
        <v>4900</v>
      </c>
      <c r="B10333">
        <v>12</v>
      </c>
      <c r="C10333" t="s">
        <v>63</v>
      </c>
      <c r="D10333" t="s">
        <v>92</v>
      </c>
      <c r="E10333">
        <v>5455</v>
      </c>
      <c r="F10333">
        <v>1</v>
      </c>
    </row>
    <row r="10334" spans="1:6">
      <c r="A10334">
        <v>4900</v>
      </c>
      <c r="B10334">
        <v>12</v>
      </c>
      <c r="C10334" t="s">
        <v>63</v>
      </c>
      <c r="D10334" t="s">
        <v>92</v>
      </c>
      <c r="E10334">
        <v>5676</v>
      </c>
      <c r="F10334">
        <v>1</v>
      </c>
    </row>
    <row r="10335" spans="1:6">
      <c r="A10335">
        <v>4900</v>
      </c>
      <c r="B10335">
        <v>12</v>
      </c>
      <c r="C10335" t="s">
        <v>63</v>
      </c>
      <c r="D10335" t="s">
        <v>92</v>
      </c>
      <c r="E10335">
        <v>89</v>
      </c>
      <c r="F10335">
        <v>1</v>
      </c>
    </row>
    <row r="10336" spans="1:6">
      <c r="A10336">
        <v>4900</v>
      </c>
      <c r="B10336">
        <v>12</v>
      </c>
      <c r="C10336" t="s">
        <v>63</v>
      </c>
      <c r="D10336" t="s">
        <v>92</v>
      </c>
      <c r="E10336">
        <v>1322</v>
      </c>
      <c r="F10336">
        <v>1</v>
      </c>
    </row>
    <row r="10337" spans="1:6">
      <c r="A10337">
        <v>4900</v>
      </c>
      <c r="B10337">
        <v>12</v>
      </c>
      <c r="C10337" t="s">
        <v>63</v>
      </c>
      <c r="D10337" t="s">
        <v>92</v>
      </c>
      <c r="E10337">
        <v>2225</v>
      </c>
      <c r="F10337">
        <v>1</v>
      </c>
    </row>
    <row r="10338" spans="1:6">
      <c r="A10338">
        <v>4900</v>
      </c>
      <c r="B10338">
        <v>12</v>
      </c>
      <c r="C10338" t="s">
        <v>63</v>
      </c>
      <c r="D10338" t="s">
        <v>92</v>
      </c>
      <c r="E10338">
        <v>2652</v>
      </c>
      <c r="F10338">
        <v>1</v>
      </c>
    </row>
    <row r="10339" spans="1:6">
      <c r="A10339">
        <v>4900</v>
      </c>
      <c r="B10339">
        <v>12</v>
      </c>
      <c r="C10339" t="s">
        <v>63</v>
      </c>
      <c r="D10339" t="s">
        <v>92</v>
      </c>
      <c r="E10339">
        <v>5411</v>
      </c>
      <c r="F10339">
        <v>1</v>
      </c>
    </row>
    <row r="10340" spans="1:6">
      <c r="A10340">
        <v>4900</v>
      </c>
      <c r="B10340">
        <v>12</v>
      </c>
      <c r="C10340" t="s">
        <v>63</v>
      </c>
      <c r="D10340" t="s">
        <v>92</v>
      </c>
      <c r="E10340">
        <v>5641</v>
      </c>
      <c r="F10340">
        <v>1</v>
      </c>
    </row>
    <row r="10341" spans="1:6">
      <c r="A10341">
        <v>4900</v>
      </c>
      <c r="B10341">
        <v>12</v>
      </c>
      <c r="C10341" t="s">
        <v>63</v>
      </c>
      <c r="D10341" t="s">
        <v>92</v>
      </c>
      <c r="E10341">
        <v>5672</v>
      </c>
      <c r="F10341">
        <v>1</v>
      </c>
    </row>
    <row r="10342" spans="1:6">
      <c r="A10342">
        <v>4900</v>
      </c>
      <c r="B10342">
        <v>12</v>
      </c>
      <c r="C10342" t="s">
        <v>63</v>
      </c>
      <c r="D10342" t="s">
        <v>92</v>
      </c>
      <c r="E10342">
        <v>2984</v>
      </c>
      <c r="F10342">
        <v>1</v>
      </c>
    </row>
    <row r="10343" spans="1:6">
      <c r="A10343">
        <v>4900</v>
      </c>
      <c r="B10343">
        <v>12</v>
      </c>
      <c r="C10343" t="s">
        <v>63</v>
      </c>
      <c r="D10343" t="s">
        <v>92</v>
      </c>
      <c r="E10343">
        <v>41</v>
      </c>
      <c r="F10343">
        <v>1</v>
      </c>
    </row>
    <row r="10344" spans="1:6">
      <c r="A10344">
        <v>4900</v>
      </c>
      <c r="B10344">
        <v>12</v>
      </c>
      <c r="C10344" t="s">
        <v>63</v>
      </c>
      <c r="D10344" t="s">
        <v>92</v>
      </c>
      <c r="E10344">
        <v>5882</v>
      </c>
      <c r="F10344">
        <v>1</v>
      </c>
    </row>
    <row r="10345" spans="1:6">
      <c r="A10345">
        <v>4900</v>
      </c>
      <c r="B10345">
        <v>12</v>
      </c>
      <c r="C10345" t="s">
        <v>63</v>
      </c>
      <c r="D10345" t="s">
        <v>92</v>
      </c>
      <c r="E10345">
        <v>3044</v>
      </c>
      <c r="F10345">
        <v>1</v>
      </c>
    </row>
    <row r="10346" spans="1:6">
      <c r="A10346">
        <v>4900</v>
      </c>
      <c r="B10346">
        <v>12</v>
      </c>
      <c r="C10346" t="s">
        <v>63</v>
      </c>
      <c r="D10346" t="s">
        <v>92</v>
      </c>
      <c r="E10346">
        <v>5670</v>
      </c>
      <c r="F10346">
        <v>1</v>
      </c>
    </row>
    <row r="10347" spans="1:6">
      <c r="A10347">
        <v>4900</v>
      </c>
      <c r="B10347">
        <v>12</v>
      </c>
      <c r="C10347" t="s">
        <v>63</v>
      </c>
      <c r="D10347" t="s">
        <v>92</v>
      </c>
      <c r="E10347">
        <v>958</v>
      </c>
      <c r="F10347">
        <v>1</v>
      </c>
    </row>
    <row r="10348" spans="1:6">
      <c r="A10348">
        <v>4900</v>
      </c>
      <c r="B10348">
        <v>12</v>
      </c>
      <c r="C10348" t="s">
        <v>63</v>
      </c>
      <c r="D10348" t="s">
        <v>92</v>
      </c>
      <c r="E10348">
        <v>2702</v>
      </c>
      <c r="F10348">
        <v>1</v>
      </c>
    </row>
    <row r="10349" spans="1:6">
      <c r="A10349">
        <v>4900</v>
      </c>
      <c r="B10349">
        <v>12</v>
      </c>
      <c r="C10349" t="s">
        <v>63</v>
      </c>
      <c r="D10349" t="s">
        <v>92</v>
      </c>
      <c r="E10349">
        <v>3851</v>
      </c>
      <c r="F10349">
        <v>1</v>
      </c>
    </row>
    <row r="10350" spans="1:6">
      <c r="A10350">
        <v>4900</v>
      </c>
      <c r="B10350">
        <v>12</v>
      </c>
      <c r="C10350" t="s">
        <v>63</v>
      </c>
      <c r="D10350" t="s">
        <v>92</v>
      </c>
      <c r="E10350">
        <v>3093</v>
      </c>
      <c r="F10350">
        <v>1</v>
      </c>
    </row>
    <row r="10351" spans="1:6">
      <c r="A10351">
        <v>4900</v>
      </c>
      <c r="B10351">
        <v>12</v>
      </c>
      <c r="C10351" t="s">
        <v>63</v>
      </c>
      <c r="D10351" t="s">
        <v>92</v>
      </c>
      <c r="E10351">
        <v>5978</v>
      </c>
      <c r="F10351">
        <v>1</v>
      </c>
    </row>
    <row r="10352" spans="1:6">
      <c r="A10352">
        <v>4900</v>
      </c>
      <c r="B10352">
        <v>12</v>
      </c>
      <c r="C10352" t="s">
        <v>63</v>
      </c>
      <c r="D10352" t="s">
        <v>92</v>
      </c>
      <c r="E10352">
        <v>3560</v>
      </c>
      <c r="F10352">
        <v>1</v>
      </c>
    </row>
    <row r="10353" spans="1:6">
      <c r="A10353">
        <v>4900</v>
      </c>
      <c r="B10353">
        <v>12</v>
      </c>
      <c r="C10353" t="s">
        <v>63</v>
      </c>
      <c r="D10353" t="s">
        <v>92</v>
      </c>
      <c r="E10353">
        <v>5713</v>
      </c>
      <c r="F10353">
        <v>1</v>
      </c>
    </row>
    <row r="10354" spans="1:6">
      <c r="A10354">
        <v>4900</v>
      </c>
      <c r="B10354">
        <v>12</v>
      </c>
      <c r="C10354" t="s">
        <v>63</v>
      </c>
      <c r="D10354" t="s">
        <v>92</v>
      </c>
      <c r="E10354">
        <v>1272</v>
      </c>
      <c r="F10354">
        <v>1</v>
      </c>
    </row>
    <row r="10355" spans="1:6">
      <c r="A10355">
        <v>4900</v>
      </c>
      <c r="B10355">
        <v>12</v>
      </c>
      <c r="C10355" t="s">
        <v>63</v>
      </c>
      <c r="D10355" t="s">
        <v>92</v>
      </c>
      <c r="E10355">
        <v>5232</v>
      </c>
      <c r="F10355">
        <v>1</v>
      </c>
    </row>
    <row r="10356" spans="1:6">
      <c r="A10356">
        <v>4900</v>
      </c>
      <c r="B10356">
        <v>12</v>
      </c>
      <c r="C10356" t="s">
        <v>63</v>
      </c>
      <c r="D10356" t="s">
        <v>92</v>
      </c>
      <c r="E10356">
        <v>2126</v>
      </c>
      <c r="F10356">
        <v>1</v>
      </c>
    </row>
    <row r="10357" spans="1:6">
      <c r="A10357">
        <v>4900</v>
      </c>
      <c r="B10357">
        <v>12</v>
      </c>
      <c r="C10357" t="s">
        <v>63</v>
      </c>
      <c r="D10357" t="s">
        <v>92</v>
      </c>
      <c r="E10357">
        <v>2750</v>
      </c>
      <c r="F10357">
        <v>1</v>
      </c>
    </row>
    <row r="10358" spans="1:6">
      <c r="A10358">
        <v>4900</v>
      </c>
      <c r="B10358">
        <v>12</v>
      </c>
      <c r="C10358" t="s">
        <v>63</v>
      </c>
      <c r="D10358" t="s">
        <v>92</v>
      </c>
      <c r="E10358">
        <v>3206</v>
      </c>
      <c r="F10358">
        <v>1</v>
      </c>
    </row>
    <row r="10359" spans="1:6">
      <c r="A10359">
        <v>4900</v>
      </c>
      <c r="B10359">
        <v>12</v>
      </c>
      <c r="C10359" t="s">
        <v>63</v>
      </c>
      <c r="D10359" t="s">
        <v>92</v>
      </c>
      <c r="E10359">
        <v>3798</v>
      </c>
      <c r="F10359">
        <v>1</v>
      </c>
    </row>
    <row r="10360" spans="1:6">
      <c r="A10360">
        <v>4900</v>
      </c>
      <c r="B10360">
        <v>12</v>
      </c>
      <c r="C10360" t="s">
        <v>63</v>
      </c>
      <c r="D10360" t="s">
        <v>92</v>
      </c>
      <c r="E10360">
        <v>5529</v>
      </c>
      <c r="F10360">
        <v>1</v>
      </c>
    </row>
    <row r="10361" spans="1:6">
      <c r="A10361">
        <v>4900</v>
      </c>
      <c r="B10361">
        <v>12</v>
      </c>
      <c r="C10361" t="s">
        <v>63</v>
      </c>
      <c r="D10361" t="s">
        <v>92</v>
      </c>
      <c r="E10361">
        <v>3403</v>
      </c>
      <c r="F10361">
        <v>1</v>
      </c>
    </row>
    <row r="10362" spans="1:6">
      <c r="A10362">
        <v>4900</v>
      </c>
      <c r="B10362">
        <v>12</v>
      </c>
      <c r="C10362" t="s">
        <v>63</v>
      </c>
      <c r="D10362" t="s">
        <v>92</v>
      </c>
      <c r="E10362">
        <v>6112</v>
      </c>
      <c r="F10362">
        <v>1</v>
      </c>
    </row>
    <row r="10363" spans="1:6">
      <c r="A10363">
        <v>4900</v>
      </c>
      <c r="B10363">
        <v>12</v>
      </c>
      <c r="C10363" t="s">
        <v>63</v>
      </c>
      <c r="D10363" t="s">
        <v>92</v>
      </c>
      <c r="E10363">
        <v>3492</v>
      </c>
      <c r="F10363">
        <v>1</v>
      </c>
    </row>
    <row r="10364" spans="1:6">
      <c r="A10364">
        <v>4900</v>
      </c>
      <c r="B10364">
        <v>12</v>
      </c>
      <c r="C10364" t="s">
        <v>63</v>
      </c>
      <c r="D10364" t="s">
        <v>92</v>
      </c>
      <c r="E10364">
        <v>3818</v>
      </c>
      <c r="F10364">
        <v>1</v>
      </c>
    </row>
    <row r="10365" spans="1:6">
      <c r="A10365">
        <v>4900</v>
      </c>
      <c r="B10365">
        <v>12</v>
      </c>
      <c r="C10365" t="s">
        <v>63</v>
      </c>
      <c r="D10365" t="s">
        <v>92</v>
      </c>
      <c r="E10365">
        <v>2217</v>
      </c>
      <c r="F10365">
        <v>1</v>
      </c>
    </row>
    <row r="10366" spans="1:6">
      <c r="A10366">
        <v>4900</v>
      </c>
      <c r="B10366">
        <v>12</v>
      </c>
      <c r="C10366" t="s">
        <v>63</v>
      </c>
      <c r="D10366" t="s">
        <v>92</v>
      </c>
      <c r="E10366">
        <v>3287</v>
      </c>
      <c r="F10366">
        <v>1</v>
      </c>
    </row>
    <row r="10367" spans="1:6">
      <c r="A10367">
        <v>4900</v>
      </c>
      <c r="B10367">
        <v>12</v>
      </c>
      <c r="C10367" t="s">
        <v>63</v>
      </c>
      <c r="D10367" t="s">
        <v>92</v>
      </c>
      <c r="E10367">
        <v>2535</v>
      </c>
      <c r="F10367">
        <v>1</v>
      </c>
    </row>
    <row r="10368" spans="1:6">
      <c r="A10368">
        <v>4900</v>
      </c>
      <c r="B10368">
        <v>12</v>
      </c>
      <c r="C10368" t="s">
        <v>63</v>
      </c>
      <c r="D10368" t="s">
        <v>92</v>
      </c>
      <c r="E10368">
        <v>2308</v>
      </c>
      <c r="F10368">
        <v>1</v>
      </c>
    </row>
    <row r="10369" spans="1:6">
      <c r="A10369">
        <v>4900</v>
      </c>
      <c r="B10369">
        <v>12</v>
      </c>
      <c r="C10369" t="s">
        <v>63</v>
      </c>
      <c r="D10369" t="s">
        <v>92</v>
      </c>
      <c r="E10369">
        <v>2711</v>
      </c>
      <c r="F10369">
        <v>1</v>
      </c>
    </row>
    <row r="10370" spans="1:6">
      <c r="A10370">
        <v>4900</v>
      </c>
      <c r="B10370">
        <v>12</v>
      </c>
      <c r="C10370" t="s">
        <v>63</v>
      </c>
      <c r="D10370" t="s">
        <v>92</v>
      </c>
      <c r="E10370">
        <v>283</v>
      </c>
      <c r="F10370">
        <v>1</v>
      </c>
    </row>
    <row r="10371" spans="1:6">
      <c r="A10371">
        <v>4900</v>
      </c>
      <c r="B10371">
        <v>12</v>
      </c>
      <c r="C10371" t="s">
        <v>63</v>
      </c>
      <c r="D10371" t="s">
        <v>92</v>
      </c>
      <c r="E10371">
        <v>3550</v>
      </c>
      <c r="F10371">
        <v>1</v>
      </c>
    </row>
    <row r="10372" spans="1:6">
      <c r="A10372">
        <v>4900</v>
      </c>
      <c r="B10372">
        <v>12</v>
      </c>
      <c r="C10372" t="s">
        <v>63</v>
      </c>
      <c r="D10372" t="s">
        <v>92</v>
      </c>
      <c r="E10372">
        <v>2037</v>
      </c>
      <c r="F10372">
        <v>1</v>
      </c>
    </row>
    <row r="10373" spans="1:6">
      <c r="A10373">
        <v>4900</v>
      </c>
      <c r="B10373">
        <v>12</v>
      </c>
      <c r="C10373" t="s">
        <v>63</v>
      </c>
      <c r="D10373" t="s">
        <v>92</v>
      </c>
      <c r="E10373">
        <v>4332</v>
      </c>
      <c r="F10373">
        <v>1</v>
      </c>
    </row>
    <row r="10374" spans="1:6">
      <c r="A10374">
        <v>4900</v>
      </c>
      <c r="B10374">
        <v>12</v>
      </c>
      <c r="C10374" t="s">
        <v>63</v>
      </c>
      <c r="D10374" t="s">
        <v>92</v>
      </c>
      <c r="E10374">
        <v>2527</v>
      </c>
      <c r="F10374">
        <v>1</v>
      </c>
    </row>
    <row r="10375" spans="1:6">
      <c r="A10375">
        <v>4900</v>
      </c>
      <c r="B10375">
        <v>12</v>
      </c>
      <c r="C10375" t="s">
        <v>63</v>
      </c>
      <c r="D10375" t="s">
        <v>92</v>
      </c>
      <c r="E10375">
        <v>2475</v>
      </c>
      <c r="F10375">
        <v>1</v>
      </c>
    </row>
    <row r="10376" spans="1:6">
      <c r="A10376">
        <v>4900</v>
      </c>
      <c r="B10376">
        <v>12</v>
      </c>
      <c r="C10376" t="s">
        <v>64</v>
      </c>
      <c r="D10376" t="s">
        <v>92</v>
      </c>
      <c r="E10376">
        <v>5131</v>
      </c>
      <c r="F10376">
        <v>5</v>
      </c>
    </row>
    <row r="10377" spans="1:6">
      <c r="A10377">
        <v>4900</v>
      </c>
      <c r="B10377">
        <v>12</v>
      </c>
      <c r="C10377" t="s">
        <v>64</v>
      </c>
      <c r="D10377" t="s">
        <v>92</v>
      </c>
      <c r="E10377">
        <v>3818</v>
      </c>
      <c r="F10377">
        <v>4</v>
      </c>
    </row>
    <row r="10378" spans="1:6">
      <c r="A10378">
        <v>4900</v>
      </c>
      <c r="B10378">
        <v>12</v>
      </c>
      <c r="C10378" t="s">
        <v>64</v>
      </c>
      <c r="D10378" t="s">
        <v>92</v>
      </c>
      <c r="E10378">
        <v>5048</v>
      </c>
      <c r="F10378">
        <v>4</v>
      </c>
    </row>
    <row r="10379" spans="1:6">
      <c r="A10379">
        <v>4900</v>
      </c>
      <c r="B10379">
        <v>12</v>
      </c>
      <c r="C10379" t="s">
        <v>64</v>
      </c>
      <c r="D10379" t="s">
        <v>92</v>
      </c>
      <c r="E10379">
        <v>4249</v>
      </c>
      <c r="F10379">
        <v>4</v>
      </c>
    </row>
    <row r="10380" spans="1:6">
      <c r="A10380">
        <v>4900</v>
      </c>
      <c r="B10380">
        <v>12</v>
      </c>
      <c r="C10380" t="s">
        <v>64</v>
      </c>
      <c r="D10380" t="s">
        <v>92</v>
      </c>
      <c r="E10380">
        <v>89</v>
      </c>
      <c r="F10380">
        <v>3</v>
      </c>
    </row>
    <row r="10381" spans="1:6">
      <c r="A10381">
        <v>4900</v>
      </c>
      <c r="B10381">
        <v>12</v>
      </c>
      <c r="C10381" t="s">
        <v>64</v>
      </c>
      <c r="D10381" t="s">
        <v>92</v>
      </c>
      <c r="E10381">
        <v>4983</v>
      </c>
      <c r="F10381">
        <v>3</v>
      </c>
    </row>
    <row r="10382" spans="1:6">
      <c r="A10382">
        <v>4900</v>
      </c>
      <c r="B10382">
        <v>12</v>
      </c>
      <c r="C10382" t="s">
        <v>64</v>
      </c>
      <c r="D10382" t="s">
        <v>92</v>
      </c>
      <c r="E10382">
        <v>1241</v>
      </c>
      <c r="F10382">
        <v>3</v>
      </c>
    </row>
    <row r="10383" spans="1:6">
      <c r="A10383">
        <v>4900</v>
      </c>
      <c r="B10383">
        <v>12</v>
      </c>
      <c r="C10383" t="s">
        <v>64</v>
      </c>
      <c r="D10383" t="s">
        <v>92</v>
      </c>
      <c r="E10383">
        <v>2676</v>
      </c>
      <c r="F10383">
        <v>3</v>
      </c>
    </row>
    <row r="10384" spans="1:6">
      <c r="A10384">
        <v>4900</v>
      </c>
      <c r="B10384">
        <v>12</v>
      </c>
      <c r="C10384" t="s">
        <v>64</v>
      </c>
      <c r="D10384" t="s">
        <v>92</v>
      </c>
      <c r="E10384">
        <v>5396</v>
      </c>
      <c r="F10384">
        <v>2</v>
      </c>
    </row>
    <row r="10385" spans="1:6">
      <c r="A10385">
        <v>4900</v>
      </c>
      <c r="B10385">
        <v>12</v>
      </c>
      <c r="C10385" t="s">
        <v>64</v>
      </c>
      <c r="D10385" t="s">
        <v>92</v>
      </c>
      <c r="E10385">
        <v>3927</v>
      </c>
      <c r="F10385">
        <v>2</v>
      </c>
    </row>
    <row r="10386" spans="1:6">
      <c r="A10386">
        <v>4900</v>
      </c>
      <c r="B10386">
        <v>12</v>
      </c>
      <c r="C10386" t="s">
        <v>64</v>
      </c>
      <c r="D10386" t="s">
        <v>92</v>
      </c>
      <c r="E10386">
        <v>3898</v>
      </c>
      <c r="F10386">
        <v>2</v>
      </c>
    </row>
    <row r="10387" spans="1:6">
      <c r="A10387">
        <v>4900</v>
      </c>
      <c r="B10387">
        <v>12</v>
      </c>
      <c r="C10387" t="s">
        <v>64</v>
      </c>
      <c r="D10387" t="s">
        <v>92</v>
      </c>
      <c r="E10387">
        <v>1174</v>
      </c>
      <c r="F10387">
        <v>2</v>
      </c>
    </row>
    <row r="10388" spans="1:6">
      <c r="A10388">
        <v>4900</v>
      </c>
      <c r="B10388">
        <v>12</v>
      </c>
      <c r="C10388" t="s">
        <v>64</v>
      </c>
      <c r="D10388" t="s">
        <v>92</v>
      </c>
      <c r="E10388">
        <v>1109</v>
      </c>
      <c r="F10388">
        <v>2</v>
      </c>
    </row>
    <row r="10389" spans="1:6">
      <c r="A10389">
        <v>4900</v>
      </c>
      <c r="B10389">
        <v>12</v>
      </c>
      <c r="C10389" t="s">
        <v>64</v>
      </c>
      <c r="D10389" t="s">
        <v>92</v>
      </c>
      <c r="E10389">
        <v>45</v>
      </c>
      <c r="F10389">
        <v>2</v>
      </c>
    </row>
    <row r="10390" spans="1:6">
      <c r="A10390">
        <v>4900</v>
      </c>
      <c r="B10390">
        <v>12</v>
      </c>
      <c r="C10390" t="s">
        <v>64</v>
      </c>
      <c r="D10390" t="s">
        <v>92</v>
      </c>
      <c r="E10390">
        <v>5432</v>
      </c>
      <c r="F10390">
        <v>2</v>
      </c>
    </row>
    <row r="10391" spans="1:6">
      <c r="A10391">
        <v>4900</v>
      </c>
      <c r="B10391">
        <v>12</v>
      </c>
      <c r="C10391" t="s">
        <v>64</v>
      </c>
      <c r="D10391" t="s">
        <v>92</v>
      </c>
      <c r="E10391">
        <v>4278</v>
      </c>
      <c r="F10391">
        <v>2</v>
      </c>
    </row>
    <row r="10392" spans="1:6">
      <c r="A10392">
        <v>4900</v>
      </c>
      <c r="B10392">
        <v>12</v>
      </c>
      <c r="C10392" t="s">
        <v>64</v>
      </c>
      <c r="D10392" t="s">
        <v>92</v>
      </c>
      <c r="E10392">
        <v>2508</v>
      </c>
      <c r="F10392">
        <v>2</v>
      </c>
    </row>
    <row r="10393" spans="1:6">
      <c r="A10393">
        <v>4900</v>
      </c>
      <c r="B10393">
        <v>12</v>
      </c>
      <c r="C10393" t="s">
        <v>64</v>
      </c>
      <c r="D10393" t="s">
        <v>92</v>
      </c>
      <c r="E10393">
        <v>3231</v>
      </c>
      <c r="F10393">
        <v>2</v>
      </c>
    </row>
    <row r="10394" spans="1:6">
      <c r="A10394">
        <v>4900</v>
      </c>
      <c r="B10394">
        <v>12</v>
      </c>
      <c r="C10394" t="s">
        <v>64</v>
      </c>
      <c r="D10394" t="s">
        <v>92</v>
      </c>
      <c r="E10394">
        <v>4236</v>
      </c>
      <c r="F10394">
        <v>2</v>
      </c>
    </row>
    <row r="10395" spans="1:6">
      <c r="A10395">
        <v>4900</v>
      </c>
      <c r="B10395">
        <v>12</v>
      </c>
      <c r="C10395" t="s">
        <v>64</v>
      </c>
      <c r="D10395" t="s">
        <v>92</v>
      </c>
      <c r="E10395">
        <v>1222</v>
      </c>
      <c r="F10395">
        <v>2</v>
      </c>
    </row>
    <row r="10396" spans="1:6">
      <c r="A10396">
        <v>4900</v>
      </c>
      <c r="B10396">
        <v>12</v>
      </c>
      <c r="C10396" t="s">
        <v>64</v>
      </c>
      <c r="D10396" t="s">
        <v>92</v>
      </c>
      <c r="E10396">
        <v>5824</v>
      </c>
      <c r="F10396">
        <v>2</v>
      </c>
    </row>
    <row r="10397" spans="1:6">
      <c r="A10397">
        <v>4900</v>
      </c>
      <c r="B10397">
        <v>12</v>
      </c>
      <c r="C10397" t="s">
        <v>64</v>
      </c>
      <c r="D10397" t="s">
        <v>92</v>
      </c>
      <c r="E10397">
        <v>4761</v>
      </c>
      <c r="F10397">
        <v>2</v>
      </c>
    </row>
    <row r="10398" spans="1:6">
      <c r="A10398">
        <v>4900</v>
      </c>
      <c r="B10398">
        <v>12</v>
      </c>
      <c r="C10398" t="s">
        <v>64</v>
      </c>
      <c r="D10398" t="s">
        <v>92</v>
      </c>
      <c r="E10398">
        <v>3206</v>
      </c>
      <c r="F10398">
        <v>2</v>
      </c>
    </row>
    <row r="10399" spans="1:6">
      <c r="A10399">
        <v>4900</v>
      </c>
      <c r="B10399">
        <v>12</v>
      </c>
      <c r="C10399" t="s">
        <v>64</v>
      </c>
      <c r="D10399" t="s">
        <v>92</v>
      </c>
      <c r="E10399">
        <v>2275</v>
      </c>
      <c r="F10399">
        <v>1</v>
      </c>
    </row>
    <row r="10400" spans="1:6">
      <c r="A10400">
        <v>4900</v>
      </c>
      <c r="B10400">
        <v>12</v>
      </c>
      <c r="C10400" t="s">
        <v>64</v>
      </c>
      <c r="D10400" t="s">
        <v>92</v>
      </c>
      <c r="E10400">
        <v>2590</v>
      </c>
      <c r="F10400">
        <v>1</v>
      </c>
    </row>
    <row r="10401" spans="1:6">
      <c r="A10401">
        <v>4900</v>
      </c>
      <c r="B10401">
        <v>12</v>
      </c>
      <c r="C10401" t="s">
        <v>64</v>
      </c>
      <c r="D10401" t="s">
        <v>92</v>
      </c>
      <c r="E10401">
        <v>3667</v>
      </c>
      <c r="F10401">
        <v>1</v>
      </c>
    </row>
    <row r="10402" spans="1:6">
      <c r="A10402">
        <v>4900</v>
      </c>
      <c r="B10402">
        <v>12</v>
      </c>
      <c r="C10402" t="s">
        <v>64</v>
      </c>
      <c r="D10402" t="s">
        <v>92</v>
      </c>
      <c r="E10402">
        <v>3287</v>
      </c>
      <c r="F10402">
        <v>1</v>
      </c>
    </row>
    <row r="10403" spans="1:6">
      <c r="A10403">
        <v>4900</v>
      </c>
      <c r="B10403">
        <v>12</v>
      </c>
      <c r="C10403" t="s">
        <v>64</v>
      </c>
      <c r="D10403" t="s">
        <v>92</v>
      </c>
      <c r="E10403">
        <v>991</v>
      </c>
      <c r="F10403">
        <v>1</v>
      </c>
    </row>
    <row r="10404" spans="1:6">
      <c r="A10404">
        <v>4900</v>
      </c>
      <c r="B10404">
        <v>12</v>
      </c>
      <c r="C10404" t="s">
        <v>64</v>
      </c>
      <c r="D10404" t="s">
        <v>92</v>
      </c>
      <c r="E10404">
        <v>2040</v>
      </c>
      <c r="F10404">
        <v>1</v>
      </c>
    </row>
    <row r="10405" spans="1:6">
      <c r="A10405">
        <v>4900</v>
      </c>
      <c r="B10405">
        <v>12</v>
      </c>
      <c r="C10405" t="s">
        <v>64</v>
      </c>
      <c r="D10405" t="s">
        <v>92</v>
      </c>
      <c r="E10405">
        <v>3445</v>
      </c>
      <c r="F10405">
        <v>1</v>
      </c>
    </row>
    <row r="10406" spans="1:6">
      <c r="A10406">
        <v>4900</v>
      </c>
      <c r="B10406">
        <v>12</v>
      </c>
      <c r="C10406" t="s">
        <v>64</v>
      </c>
      <c r="D10406" t="s">
        <v>92</v>
      </c>
      <c r="E10406">
        <v>2030</v>
      </c>
      <c r="F10406">
        <v>1</v>
      </c>
    </row>
    <row r="10407" spans="1:6">
      <c r="A10407">
        <v>4900</v>
      </c>
      <c r="B10407">
        <v>12</v>
      </c>
      <c r="C10407" t="s">
        <v>64</v>
      </c>
      <c r="D10407" t="s">
        <v>92</v>
      </c>
      <c r="E10407">
        <v>5397</v>
      </c>
      <c r="F10407">
        <v>1</v>
      </c>
    </row>
    <row r="10408" spans="1:6">
      <c r="A10408">
        <v>4900</v>
      </c>
      <c r="B10408">
        <v>12</v>
      </c>
      <c r="C10408" t="s">
        <v>64</v>
      </c>
      <c r="D10408" t="s">
        <v>92</v>
      </c>
      <c r="E10408">
        <v>5876</v>
      </c>
      <c r="F10408">
        <v>1</v>
      </c>
    </row>
    <row r="10409" spans="1:6">
      <c r="A10409">
        <v>4900</v>
      </c>
      <c r="B10409">
        <v>12</v>
      </c>
      <c r="C10409" t="s">
        <v>64</v>
      </c>
      <c r="D10409" t="s">
        <v>92</v>
      </c>
      <c r="E10409">
        <v>4083</v>
      </c>
      <c r="F10409">
        <v>1</v>
      </c>
    </row>
    <row r="10410" spans="1:6">
      <c r="A10410">
        <v>4900</v>
      </c>
      <c r="B10410">
        <v>12</v>
      </c>
      <c r="C10410" t="s">
        <v>64</v>
      </c>
      <c r="D10410" t="s">
        <v>92</v>
      </c>
      <c r="E10410">
        <v>4481</v>
      </c>
      <c r="F10410">
        <v>1</v>
      </c>
    </row>
    <row r="10411" spans="1:6">
      <c r="A10411">
        <v>4900</v>
      </c>
      <c r="B10411">
        <v>12</v>
      </c>
      <c r="C10411" t="s">
        <v>64</v>
      </c>
      <c r="D10411" t="s">
        <v>92</v>
      </c>
      <c r="E10411">
        <v>6120</v>
      </c>
      <c r="F10411">
        <v>1</v>
      </c>
    </row>
    <row r="10412" spans="1:6">
      <c r="A10412">
        <v>4900</v>
      </c>
      <c r="B10412">
        <v>12</v>
      </c>
      <c r="C10412" t="s">
        <v>64</v>
      </c>
      <c r="D10412" t="s">
        <v>92</v>
      </c>
      <c r="E10412">
        <v>3511</v>
      </c>
      <c r="F10412">
        <v>1</v>
      </c>
    </row>
    <row r="10413" spans="1:6">
      <c r="A10413">
        <v>4900</v>
      </c>
      <c r="B10413">
        <v>12</v>
      </c>
      <c r="C10413" t="s">
        <v>64</v>
      </c>
      <c r="D10413" t="s">
        <v>92</v>
      </c>
      <c r="E10413">
        <v>3984</v>
      </c>
      <c r="F10413">
        <v>1</v>
      </c>
    </row>
    <row r="10414" spans="1:6">
      <c r="A10414">
        <v>4900</v>
      </c>
      <c r="B10414">
        <v>12</v>
      </c>
      <c r="C10414" t="s">
        <v>64</v>
      </c>
      <c r="D10414" t="s">
        <v>92</v>
      </c>
      <c r="E10414">
        <v>2808</v>
      </c>
      <c r="F10414">
        <v>1</v>
      </c>
    </row>
    <row r="10415" spans="1:6">
      <c r="A10415">
        <v>4900</v>
      </c>
      <c r="B10415">
        <v>12</v>
      </c>
      <c r="C10415" t="s">
        <v>64</v>
      </c>
      <c r="D10415" t="s">
        <v>92</v>
      </c>
      <c r="E10415">
        <v>2846</v>
      </c>
      <c r="F10415">
        <v>1</v>
      </c>
    </row>
    <row r="10416" spans="1:6">
      <c r="A10416">
        <v>4900</v>
      </c>
      <c r="B10416">
        <v>12</v>
      </c>
      <c r="C10416" t="s">
        <v>64</v>
      </c>
      <c r="D10416" t="s">
        <v>92</v>
      </c>
      <c r="E10416">
        <v>1077</v>
      </c>
      <c r="F10416">
        <v>1</v>
      </c>
    </row>
    <row r="10417" spans="1:6">
      <c r="A10417">
        <v>4900</v>
      </c>
      <c r="B10417">
        <v>12</v>
      </c>
      <c r="C10417" t="s">
        <v>64</v>
      </c>
      <c r="D10417" t="s">
        <v>92</v>
      </c>
      <c r="E10417">
        <v>4882</v>
      </c>
      <c r="F10417">
        <v>1</v>
      </c>
    </row>
    <row r="10418" spans="1:6">
      <c r="A10418">
        <v>4900</v>
      </c>
      <c r="B10418">
        <v>12</v>
      </c>
      <c r="C10418" t="s">
        <v>64</v>
      </c>
      <c r="D10418" t="s">
        <v>92</v>
      </c>
      <c r="E10418">
        <v>3854</v>
      </c>
      <c r="F10418">
        <v>1</v>
      </c>
    </row>
    <row r="10419" spans="1:6">
      <c r="A10419">
        <v>4900</v>
      </c>
      <c r="B10419">
        <v>12</v>
      </c>
      <c r="C10419" t="s">
        <v>64</v>
      </c>
      <c r="D10419" t="s">
        <v>92</v>
      </c>
      <c r="E10419">
        <v>3472</v>
      </c>
      <c r="F10419">
        <v>1</v>
      </c>
    </row>
    <row r="10420" spans="1:6">
      <c r="A10420">
        <v>4900</v>
      </c>
      <c r="B10420">
        <v>12</v>
      </c>
      <c r="C10420" t="s">
        <v>64</v>
      </c>
      <c r="D10420" t="s">
        <v>92</v>
      </c>
      <c r="E10420">
        <v>3550</v>
      </c>
      <c r="F10420">
        <v>1</v>
      </c>
    </row>
    <row r="10421" spans="1:6">
      <c r="A10421">
        <v>4900</v>
      </c>
      <c r="B10421">
        <v>12</v>
      </c>
      <c r="C10421" t="s">
        <v>64</v>
      </c>
      <c r="D10421" t="s">
        <v>92</v>
      </c>
      <c r="E10421">
        <v>4460</v>
      </c>
      <c r="F10421">
        <v>1</v>
      </c>
    </row>
    <row r="10422" spans="1:6">
      <c r="A10422">
        <v>4900</v>
      </c>
      <c r="B10422">
        <v>12</v>
      </c>
      <c r="C10422" t="s">
        <v>64</v>
      </c>
      <c r="D10422" t="s">
        <v>92</v>
      </c>
      <c r="E10422">
        <v>2719</v>
      </c>
      <c r="F10422">
        <v>1</v>
      </c>
    </row>
    <row r="10423" spans="1:6">
      <c r="A10423">
        <v>4900</v>
      </c>
      <c r="B10423">
        <v>12</v>
      </c>
      <c r="C10423" t="s">
        <v>64</v>
      </c>
      <c r="D10423" t="s">
        <v>92</v>
      </c>
      <c r="E10423">
        <v>3821</v>
      </c>
      <c r="F10423">
        <v>1</v>
      </c>
    </row>
    <row r="10424" spans="1:6">
      <c r="A10424">
        <v>4900</v>
      </c>
      <c r="B10424">
        <v>12</v>
      </c>
      <c r="C10424" t="s">
        <v>64</v>
      </c>
      <c r="D10424" t="s">
        <v>92</v>
      </c>
      <c r="E10424">
        <v>2810</v>
      </c>
      <c r="F10424">
        <v>1</v>
      </c>
    </row>
    <row r="10425" spans="1:6">
      <c r="A10425">
        <v>4900</v>
      </c>
      <c r="B10425">
        <v>12</v>
      </c>
      <c r="C10425" t="s">
        <v>64</v>
      </c>
      <c r="D10425" t="s">
        <v>92</v>
      </c>
      <c r="E10425">
        <v>2291</v>
      </c>
      <c r="F10425">
        <v>1</v>
      </c>
    </row>
    <row r="10426" spans="1:6">
      <c r="A10426">
        <v>4900</v>
      </c>
      <c r="B10426">
        <v>12</v>
      </c>
      <c r="C10426" t="s">
        <v>64</v>
      </c>
      <c r="D10426" t="s">
        <v>92</v>
      </c>
      <c r="E10426">
        <v>3912</v>
      </c>
      <c r="F10426">
        <v>1</v>
      </c>
    </row>
    <row r="10427" spans="1:6">
      <c r="A10427">
        <v>4900</v>
      </c>
      <c r="B10427">
        <v>12</v>
      </c>
      <c r="C10427" t="s">
        <v>64</v>
      </c>
      <c r="D10427" t="s">
        <v>92</v>
      </c>
      <c r="E10427">
        <v>4294</v>
      </c>
      <c r="F10427">
        <v>1</v>
      </c>
    </row>
    <row r="10428" spans="1:6">
      <c r="A10428">
        <v>4900</v>
      </c>
      <c r="B10428">
        <v>12</v>
      </c>
      <c r="C10428" t="s">
        <v>64</v>
      </c>
      <c r="D10428" t="s">
        <v>92</v>
      </c>
      <c r="E10428">
        <v>108</v>
      </c>
      <c r="F10428">
        <v>1</v>
      </c>
    </row>
    <row r="10429" spans="1:6">
      <c r="A10429">
        <v>4900</v>
      </c>
      <c r="B10429">
        <v>12</v>
      </c>
      <c r="C10429" t="s">
        <v>64</v>
      </c>
      <c r="D10429" t="s">
        <v>92</v>
      </c>
      <c r="E10429">
        <v>2492</v>
      </c>
      <c r="F10429">
        <v>1</v>
      </c>
    </row>
    <row r="10430" spans="1:6">
      <c r="A10430">
        <v>4900</v>
      </c>
      <c r="B10430">
        <v>12</v>
      </c>
      <c r="C10430" t="s">
        <v>64</v>
      </c>
      <c r="D10430" t="s">
        <v>92</v>
      </c>
      <c r="E10430">
        <v>226</v>
      </c>
      <c r="F10430">
        <v>1</v>
      </c>
    </row>
    <row r="10431" spans="1:6">
      <c r="A10431">
        <v>4900</v>
      </c>
      <c r="B10431">
        <v>12</v>
      </c>
      <c r="C10431" t="s">
        <v>64</v>
      </c>
      <c r="D10431" t="s">
        <v>92</v>
      </c>
      <c r="E10431">
        <v>1253</v>
      </c>
      <c r="F10431">
        <v>1</v>
      </c>
    </row>
    <row r="10432" spans="1:6">
      <c r="A10432">
        <v>4900</v>
      </c>
      <c r="B10432">
        <v>12</v>
      </c>
      <c r="C10432" t="s">
        <v>64</v>
      </c>
      <c r="D10432" t="s">
        <v>92</v>
      </c>
      <c r="E10432">
        <v>5916</v>
      </c>
      <c r="F10432">
        <v>1</v>
      </c>
    </row>
    <row r="10433" spans="1:6">
      <c r="A10433">
        <v>4900</v>
      </c>
      <c r="B10433">
        <v>12</v>
      </c>
      <c r="C10433" t="s">
        <v>64</v>
      </c>
      <c r="D10433" t="s">
        <v>92</v>
      </c>
      <c r="E10433">
        <v>4896</v>
      </c>
      <c r="F10433">
        <v>1</v>
      </c>
    </row>
    <row r="10434" spans="1:6">
      <c r="A10434">
        <v>4900</v>
      </c>
      <c r="B10434">
        <v>12</v>
      </c>
      <c r="C10434" t="s">
        <v>64</v>
      </c>
      <c r="D10434" t="s">
        <v>92</v>
      </c>
      <c r="E10434">
        <v>3291</v>
      </c>
      <c r="F10434">
        <v>1</v>
      </c>
    </row>
    <row r="10435" spans="1:6">
      <c r="A10435">
        <v>4900</v>
      </c>
      <c r="B10435">
        <v>12</v>
      </c>
      <c r="C10435" t="s">
        <v>64</v>
      </c>
      <c r="D10435" t="s">
        <v>92</v>
      </c>
      <c r="E10435">
        <v>5957</v>
      </c>
      <c r="F10435">
        <v>1</v>
      </c>
    </row>
    <row r="10436" spans="1:6">
      <c r="A10436">
        <v>4900</v>
      </c>
      <c r="B10436">
        <v>12</v>
      </c>
      <c r="C10436" t="s">
        <v>64</v>
      </c>
      <c r="D10436" t="s">
        <v>92</v>
      </c>
      <c r="E10436">
        <v>3362</v>
      </c>
      <c r="F10436">
        <v>1</v>
      </c>
    </row>
    <row r="10437" spans="1:6">
      <c r="A10437">
        <v>4900</v>
      </c>
      <c r="B10437">
        <v>12</v>
      </c>
      <c r="C10437" t="s">
        <v>64</v>
      </c>
      <c r="D10437" t="s">
        <v>92</v>
      </c>
      <c r="E10437">
        <v>5088</v>
      </c>
      <c r="F10437">
        <v>1</v>
      </c>
    </row>
    <row r="10438" spans="1:6">
      <c r="A10438">
        <v>4900</v>
      </c>
      <c r="B10438">
        <v>12</v>
      </c>
      <c r="C10438" t="s">
        <v>64</v>
      </c>
      <c r="D10438" t="s">
        <v>92</v>
      </c>
      <c r="E10438">
        <v>2217</v>
      </c>
      <c r="F10438">
        <v>1</v>
      </c>
    </row>
    <row r="10439" spans="1:6">
      <c r="A10439">
        <v>4900</v>
      </c>
      <c r="B10439">
        <v>12</v>
      </c>
      <c r="C10439" t="s">
        <v>64</v>
      </c>
      <c r="D10439" t="s">
        <v>92</v>
      </c>
      <c r="E10439">
        <v>5670</v>
      </c>
      <c r="F10439">
        <v>1</v>
      </c>
    </row>
    <row r="10440" spans="1:6">
      <c r="A10440">
        <v>4900</v>
      </c>
      <c r="B10440">
        <v>12</v>
      </c>
      <c r="C10440" t="s">
        <v>64</v>
      </c>
      <c r="D10440" t="s">
        <v>92</v>
      </c>
      <c r="E10440">
        <v>141</v>
      </c>
      <c r="F10440">
        <v>1</v>
      </c>
    </row>
    <row r="10441" spans="1:6">
      <c r="A10441">
        <v>4900</v>
      </c>
      <c r="B10441">
        <v>12</v>
      </c>
      <c r="C10441" t="s">
        <v>64</v>
      </c>
      <c r="D10441" t="s">
        <v>92</v>
      </c>
      <c r="E10441">
        <v>298</v>
      </c>
      <c r="F10441">
        <v>1</v>
      </c>
    </row>
    <row r="10442" spans="1:6">
      <c r="A10442">
        <v>4900</v>
      </c>
      <c r="B10442">
        <v>12</v>
      </c>
      <c r="C10442" t="s">
        <v>64</v>
      </c>
      <c r="D10442" t="s">
        <v>92</v>
      </c>
      <c r="E10442">
        <v>3583</v>
      </c>
      <c r="F10442">
        <v>1</v>
      </c>
    </row>
    <row r="10443" spans="1:6">
      <c r="A10443">
        <v>4900</v>
      </c>
      <c r="B10443">
        <v>12</v>
      </c>
      <c r="C10443" t="s">
        <v>64</v>
      </c>
      <c r="D10443" t="s">
        <v>92</v>
      </c>
      <c r="E10443">
        <v>5439</v>
      </c>
      <c r="F10443">
        <v>1</v>
      </c>
    </row>
    <row r="10444" spans="1:6">
      <c r="A10444">
        <v>4900</v>
      </c>
      <c r="B10444">
        <v>12</v>
      </c>
      <c r="C10444" t="s">
        <v>64</v>
      </c>
      <c r="D10444" t="s">
        <v>92</v>
      </c>
      <c r="E10444">
        <v>2037</v>
      </c>
      <c r="F10444">
        <v>1</v>
      </c>
    </row>
    <row r="10445" spans="1:6">
      <c r="A10445">
        <v>4900</v>
      </c>
      <c r="B10445">
        <v>12</v>
      </c>
      <c r="C10445" t="s">
        <v>64</v>
      </c>
      <c r="D10445" t="s">
        <v>92</v>
      </c>
      <c r="E10445">
        <v>3914</v>
      </c>
      <c r="F10445">
        <v>1</v>
      </c>
    </row>
    <row r="10446" spans="1:6">
      <c r="A10446">
        <v>4900</v>
      </c>
      <c r="B10446">
        <v>12</v>
      </c>
      <c r="C10446" t="s">
        <v>64</v>
      </c>
      <c r="D10446" t="s">
        <v>92</v>
      </c>
      <c r="E10446">
        <v>3590</v>
      </c>
      <c r="F10446">
        <v>1</v>
      </c>
    </row>
    <row r="10447" spans="1:6">
      <c r="A10447">
        <v>4900</v>
      </c>
      <c r="B10447">
        <v>12</v>
      </c>
      <c r="C10447" t="s">
        <v>64</v>
      </c>
      <c r="D10447" t="s">
        <v>92</v>
      </c>
      <c r="E10447">
        <v>1263</v>
      </c>
      <c r="F10447">
        <v>1</v>
      </c>
    </row>
    <row r="10448" spans="1:6">
      <c r="A10448">
        <v>4900</v>
      </c>
      <c r="B10448">
        <v>12</v>
      </c>
      <c r="C10448" t="s">
        <v>64</v>
      </c>
      <c r="D10448" t="s">
        <v>92</v>
      </c>
      <c r="E10448">
        <v>353</v>
      </c>
      <c r="F10448">
        <v>1</v>
      </c>
    </row>
    <row r="10449" spans="1:6">
      <c r="A10449">
        <v>4900</v>
      </c>
      <c r="B10449">
        <v>12</v>
      </c>
      <c r="C10449" t="s">
        <v>64</v>
      </c>
      <c r="D10449" t="s">
        <v>92</v>
      </c>
      <c r="E10449">
        <v>5450</v>
      </c>
      <c r="F10449">
        <v>1</v>
      </c>
    </row>
    <row r="10450" spans="1:6">
      <c r="A10450">
        <v>4900</v>
      </c>
      <c r="B10450">
        <v>12</v>
      </c>
      <c r="C10450" t="s">
        <v>64</v>
      </c>
      <c r="D10450" t="s">
        <v>92</v>
      </c>
      <c r="E10450">
        <v>4776</v>
      </c>
      <c r="F10450">
        <v>1</v>
      </c>
    </row>
    <row r="10451" spans="1:6">
      <c r="A10451">
        <v>4900</v>
      </c>
      <c r="B10451">
        <v>12</v>
      </c>
      <c r="C10451" t="s">
        <v>64</v>
      </c>
      <c r="D10451" t="s">
        <v>92</v>
      </c>
      <c r="E10451">
        <v>2039</v>
      </c>
      <c r="F10451">
        <v>1</v>
      </c>
    </row>
    <row r="10452" spans="1:6">
      <c r="A10452">
        <v>4900</v>
      </c>
      <c r="B10452">
        <v>12</v>
      </c>
      <c r="C10452" t="s">
        <v>64</v>
      </c>
      <c r="D10452" t="s">
        <v>92</v>
      </c>
      <c r="E10452">
        <v>5550</v>
      </c>
      <c r="F10452">
        <v>1</v>
      </c>
    </row>
    <row r="10453" spans="1:6">
      <c r="A10453">
        <v>4900</v>
      </c>
      <c r="B10453">
        <v>12</v>
      </c>
      <c r="C10453" t="s">
        <v>64</v>
      </c>
      <c r="D10453" t="s">
        <v>92</v>
      </c>
      <c r="E10453">
        <v>4780</v>
      </c>
      <c r="F10453">
        <v>1</v>
      </c>
    </row>
    <row r="10454" spans="1:6">
      <c r="A10454">
        <v>4900</v>
      </c>
      <c r="B10454">
        <v>12</v>
      </c>
      <c r="C10454" t="s">
        <v>64</v>
      </c>
      <c r="D10454" t="s">
        <v>92</v>
      </c>
      <c r="E10454">
        <v>3150</v>
      </c>
      <c r="F10454">
        <v>1</v>
      </c>
    </row>
    <row r="10455" spans="1:6">
      <c r="A10455">
        <v>4900</v>
      </c>
      <c r="B10455">
        <v>12</v>
      </c>
      <c r="C10455" t="s">
        <v>64</v>
      </c>
      <c r="D10455" t="s">
        <v>92</v>
      </c>
      <c r="E10455">
        <v>5700</v>
      </c>
      <c r="F10455">
        <v>1</v>
      </c>
    </row>
    <row r="10456" spans="1:6">
      <c r="A10456">
        <v>4900</v>
      </c>
      <c r="B10456">
        <v>12</v>
      </c>
      <c r="C10456" t="s">
        <v>64</v>
      </c>
      <c r="D10456" t="s">
        <v>92</v>
      </c>
      <c r="E10456">
        <v>83</v>
      </c>
      <c r="F10456">
        <v>1</v>
      </c>
    </row>
    <row r="10457" spans="1:6">
      <c r="A10457">
        <v>4900</v>
      </c>
      <c r="B10457">
        <v>12</v>
      </c>
      <c r="C10457" t="s">
        <v>64</v>
      </c>
      <c r="D10457" t="s">
        <v>92</v>
      </c>
      <c r="E10457">
        <v>4139</v>
      </c>
      <c r="F10457">
        <v>1</v>
      </c>
    </row>
    <row r="10458" spans="1:6">
      <c r="A10458">
        <v>4900</v>
      </c>
      <c r="B10458">
        <v>12</v>
      </c>
      <c r="C10458" t="s">
        <v>64</v>
      </c>
      <c r="D10458" t="s">
        <v>92</v>
      </c>
      <c r="E10458">
        <v>3324</v>
      </c>
      <c r="F10458">
        <v>1</v>
      </c>
    </row>
    <row r="10459" spans="1:6">
      <c r="A10459">
        <v>4900</v>
      </c>
      <c r="B10459">
        <v>12</v>
      </c>
      <c r="C10459" t="s">
        <v>64</v>
      </c>
      <c r="D10459" t="s">
        <v>92</v>
      </c>
      <c r="E10459">
        <v>2302</v>
      </c>
      <c r="F10459">
        <v>1</v>
      </c>
    </row>
    <row r="10460" spans="1:6">
      <c r="A10460">
        <v>4900</v>
      </c>
      <c r="B10460">
        <v>12</v>
      </c>
      <c r="C10460" t="s">
        <v>64</v>
      </c>
      <c r="D10460" t="s">
        <v>92</v>
      </c>
      <c r="E10460">
        <v>5691</v>
      </c>
      <c r="F10460">
        <v>1</v>
      </c>
    </row>
    <row r="10461" spans="1:6">
      <c r="A10461">
        <v>4900</v>
      </c>
      <c r="B10461">
        <v>12</v>
      </c>
      <c r="C10461" t="s">
        <v>64</v>
      </c>
      <c r="D10461" t="s">
        <v>92</v>
      </c>
      <c r="E10461">
        <v>4169</v>
      </c>
      <c r="F10461">
        <v>1</v>
      </c>
    </row>
    <row r="10462" spans="1:6">
      <c r="A10462">
        <v>4900</v>
      </c>
      <c r="B10462">
        <v>12</v>
      </c>
      <c r="C10462" t="s">
        <v>64</v>
      </c>
      <c r="D10462" t="s">
        <v>92</v>
      </c>
      <c r="E10462">
        <v>2265</v>
      </c>
      <c r="F10462">
        <v>1</v>
      </c>
    </row>
    <row r="10463" spans="1:6">
      <c r="A10463">
        <v>4900</v>
      </c>
      <c r="B10463">
        <v>12</v>
      </c>
      <c r="C10463" t="s">
        <v>64</v>
      </c>
      <c r="D10463" t="s">
        <v>92</v>
      </c>
      <c r="E10463">
        <v>5286</v>
      </c>
      <c r="F10463">
        <v>1</v>
      </c>
    </row>
    <row r="10464" spans="1:6">
      <c r="A10464">
        <v>4900</v>
      </c>
      <c r="B10464">
        <v>12</v>
      </c>
      <c r="C10464" t="s">
        <v>64</v>
      </c>
      <c r="D10464" t="s">
        <v>92</v>
      </c>
      <c r="E10464">
        <v>6109</v>
      </c>
      <c r="F10464">
        <v>1</v>
      </c>
    </row>
    <row r="10465" spans="1:6">
      <c r="A10465">
        <v>4900</v>
      </c>
      <c r="B10465">
        <v>12</v>
      </c>
      <c r="C10465" t="s">
        <v>64</v>
      </c>
      <c r="D10465" t="s">
        <v>92</v>
      </c>
      <c r="E10465">
        <v>4357</v>
      </c>
      <c r="F10465">
        <v>1</v>
      </c>
    </row>
    <row r="10466" spans="1:6">
      <c r="A10466">
        <v>4900</v>
      </c>
      <c r="B10466">
        <v>12</v>
      </c>
      <c r="C10466" t="s">
        <v>64</v>
      </c>
      <c r="D10466" t="s">
        <v>92</v>
      </c>
      <c r="E10466">
        <v>3044</v>
      </c>
      <c r="F10466">
        <v>1</v>
      </c>
    </row>
    <row r="10467" spans="1:6">
      <c r="A10467">
        <v>4900</v>
      </c>
      <c r="B10467">
        <v>12</v>
      </c>
      <c r="C10467" t="s">
        <v>64</v>
      </c>
      <c r="D10467" t="s">
        <v>92</v>
      </c>
      <c r="E10467">
        <v>3881</v>
      </c>
      <c r="F10467">
        <v>1</v>
      </c>
    </row>
    <row r="10468" spans="1:6">
      <c r="A10468">
        <v>4900</v>
      </c>
      <c r="B10468">
        <v>12</v>
      </c>
      <c r="C10468" t="s">
        <v>64</v>
      </c>
      <c r="D10468" t="s">
        <v>92</v>
      </c>
      <c r="E10468">
        <v>2828</v>
      </c>
      <c r="F10468">
        <v>1</v>
      </c>
    </row>
    <row r="10469" spans="1:6">
      <c r="A10469">
        <v>4900</v>
      </c>
      <c r="B10469">
        <v>12</v>
      </c>
      <c r="C10469" t="s">
        <v>64</v>
      </c>
      <c r="D10469" t="s">
        <v>92</v>
      </c>
      <c r="E10469">
        <v>4145</v>
      </c>
      <c r="F10469">
        <v>1</v>
      </c>
    </row>
    <row r="10470" spans="1:6">
      <c r="A10470">
        <v>4900</v>
      </c>
      <c r="B10470">
        <v>12</v>
      </c>
      <c r="C10470" t="s">
        <v>64</v>
      </c>
      <c r="D10470" t="s">
        <v>92</v>
      </c>
      <c r="E10470">
        <v>4641</v>
      </c>
      <c r="F10470">
        <v>1</v>
      </c>
    </row>
    <row r="10471" spans="1:6">
      <c r="A10471">
        <v>4900</v>
      </c>
      <c r="B10471">
        <v>12</v>
      </c>
      <c r="C10471" t="s">
        <v>64</v>
      </c>
      <c r="D10471" t="s">
        <v>92</v>
      </c>
      <c r="E10471">
        <v>3980</v>
      </c>
      <c r="F10471">
        <v>1</v>
      </c>
    </row>
    <row r="10472" spans="1:6">
      <c r="A10472">
        <v>4900</v>
      </c>
      <c r="B10472">
        <v>12</v>
      </c>
      <c r="C10472" t="s">
        <v>64</v>
      </c>
      <c r="D10472" t="s">
        <v>92</v>
      </c>
      <c r="E10472">
        <v>5888</v>
      </c>
      <c r="F10472">
        <v>1</v>
      </c>
    </row>
    <row r="10473" spans="1:6">
      <c r="A10473">
        <v>4900</v>
      </c>
      <c r="B10473">
        <v>12</v>
      </c>
      <c r="C10473" t="s">
        <v>64</v>
      </c>
      <c r="D10473" t="s">
        <v>92</v>
      </c>
      <c r="E10473">
        <v>2407</v>
      </c>
      <c r="F10473">
        <v>1</v>
      </c>
    </row>
    <row r="10474" spans="1:6">
      <c r="A10474">
        <v>4900</v>
      </c>
      <c r="B10474">
        <v>12</v>
      </c>
      <c r="C10474" t="s">
        <v>64</v>
      </c>
      <c r="D10474" t="s">
        <v>92</v>
      </c>
      <c r="E10474">
        <v>4758</v>
      </c>
      <c r="F10474">
        <v>1</v>
      </c>
    </row>
    <row r="10475" spans="1:6">
      <c r="A10475">
        <v>4900</v>
      </c>
      <c r="B10475">
        <v>12</v>
      </c>
      <c r="C10475" t="s">
        <v>64</v>
      </c>
      <c r="D10475" t="s">
        <v>92</v>
      </c>
      <c r="E10475">
        <v>5994</v>
      </c>
      <c r="F10475">
        <v>1</v>
      </c>
    </row>
    <row r="10476" spans="1:6">
      <c r="A10476">
        <v>4900</v>
      </c>
      <c r="B10476">
        <v>12</v>
      </c>
      <c r="C10476" t="s">
        <v>64</v>
      </c>
      <c r="D10476" t="s">
        <v>92</v>
      </c>
      <c r="E10476">
        <v>1046</v>
      </c>
      <c r="F10476">
        <v>1</v>
      </c>
    </row>
    <row r="10477" spans="1:6">
      <c r="A10477">
        <v>4900</v>
      </c>
      <c r="B10477">
        <v>12</v>
      </c>
      <c r="C10477" t="s">
        <v>64</v>
      </c>
      <c r="D10477" t="s">
        <v>92</v>
      </c>
      <c r="E10477">
        <v>2202</v>
      </c>
      <c r="F10477">
        <v>1</v>
      </c>
    </row>
    <row r="10478" spans="1:6">
      <c r="A10478">
        <v>4900</v>
      </c>
      <c r="B10478">
        <v>12</v>
      </c>
      <c r="C10478" t="s">
        <v>64</v>
      </c>
      <c r="D10478" t="s">
        <v>92</v>
      </c>
      <c r="E10478">
        <v>2544</v>
      </c>
      <c r="F10478">
        <v>1</v>
      </c>
    </row>
    <row r="10479" spans="1:6">
      <c r="A10479">
        <v>4900</v>
      </c>
      <c r="B10479">
        <v>12</v>
      </c>
      <c r="C10479" t="s">
        <v>64</v>
      </c>
      <c r="D10479" t="s">
        <v>92</v>
      </c>
      <c r="E10479">
        <v>2672</v>
      </c>
      <c r="F10479">
        <v>1</v>
      </c>
    </row>
    <row r="10480" spans="1:6">
      <c r="A10480">
        <v>4900</v>
      </c>
      <c r="B10480">
        <v>12</v>
      </c>
      <c r="C10480" t="s">
        <v>64</v>
      </c>
      <c r="D10480" t="s">
        <v>92</v>
      </c>
      <c r="E10480">
        <v>3794</v>
      </c>
      <c r="F10480">
        <v>1</v>
      </c>
    </row>
    <row r="10481" spans="1:6">
      <c r="A10481">
        <v>4900</v>
      </c>
      <c r="B10481">
        <v>12</v>
      </c>
      <c r="C10481" t="s">
        <v>64</v>
      </c>
      <c r="D10481" t="s">
        <v>92</v>
      </c>
      <c r="E10481">
        <v>4342</v>
      </c>
      <c r="F10481">
        <v>1</v>
      </c>
    </row>
    <row r="10482" spans="1:6">
      <c r="A10482">
        <v>4900</v>
      </c>
      <c r="B10482">
        <v>12</v>
      </c>
      <c r="C10482" t="s">
        <v>64</v>
      </c>
      <c r="D10482" t="s">
        <v>92</v>
      </c>
      <c r="E10482">
        <v>5117</v>
      </c>
      <c r="F10482">
        <v>1</v>
      </c>
    </row>
    <row r="10483" spans="1:6">
      <c r="A10483">
        <v>4900</v>
      </c>
      <c r="B10483">
        <v>12</v>
      </c>
      <c r="C10483" t="s">
        <v>64</v>
      </c>
      <c r="D10483" t="s">
        <v>92</v>
      </c>
      <c r="E10483">
        <v>1029</v>
      </c>
      <c r="F10483">
        <v>1</v>
      </c>
    </row>
    <row r="10484" spans="1:6">
      <c r="A10484">
        <v>4900</v>
      </c>
      <c r="B10484">
        <v>12</v>
      </c>
      <c r="C10484" t="s">
        <v>64</v>
      </c>
      <c r="D10484" t="s">
        <v>92</v>
      </c>
      <c r="E10484">
        <v>3530</v>
      </c>
      <c r="F10484">
        <v>1</v>
      </c>
    </row>
    <row r="10485" spans="1:6">
      <c r="A10485">
        <v>4900</v>
      </c>
      <c r="B10485">
        <v>12</v>
      </c>
      <c r="C10485" t="s">
        <v>64</v>
      </c>
      <c r="D10485" t="s">
        <v>92</v>
      </c>
      <c r="E10485">
        <v>3787</v>
      </c>
      <c r="F10485">
        <v>1</v>
      </c>
    </row>
    <row r="10486" spans="1:6">
      <c r="A10486">
        <v>4900</v>
      </c>
      <c r="B10486">
        <v>12</v>
      </c>
      <c r="C10486" t="s">
        <v>64</v>
      </c>
      <c r="D10486" t="s">
        <v>92</v>
      </c>
      <c r="E10486">
        <v>2573</v>
      </c>
      <c r="F10486">
        <v>1</v>
      </c>
    </row>
    <row r="10487" spans="1:6">
      <c r="A10487">
        <v>4900</v>
      </c>
      <c r="B10487">
        <v>12</v>
      </c>
      <c r="C10487" t="s">
        <v>64</v>
      </c>
      <c r="D10487" t="s">
        <v>92</v>
      </c>
      <c r="E10487">
        <v>3781</v>
      </c>
      <c r="F10487">
        <v>1</v>
      </c>
    </row>
    <row r="10488" spans="1:6">
      <c r="A10488">
        <v>4900</v>
      </c>
      <c r="B10488">
        <v>12</v>
      </c>
      <c r="C10488" t="s">
        <v>64</v>
      </c>
      <c r="D10488" t="s">
        <v>92</v>
      </c>
      <c r="E10488">
        <v>3704</v>
      </c>
      <c r="F10488">
        <v>1</v>
      </c>
    </row>
    <row r="10489" spans="1:6">
      <c r="A10489">
        <v>4900</v>
      </c>
      <c r="B10489">
        <v>12</v>
      </c>
      <c r="C10489" t="s">
        <v>64</v>
      </c>
      <c r="D10489" t="s">
        <v>92</v>
      </c>
      <c r="E10489">
        <v>5361</v>
      </c>
      <c r="F10489">
        <v>1</v>
      </c>
    </row>
    <row r="10490" spans="1:6">
      <c r="A10490">
        <v>4900</v>
      </c>
      <c r="B10490">
        <v>12</v>
      </c>
      <c r="C10490" t="s">
        <v>64</v>
      </c>
      <c r="D10490" t="s">
        <v>92</v>
      </c>
      <c r="E10490">
        <v>985</v>
      </c>
      <c r="F10490">
        <v>1</v>
      </c>
    </row>
    <row r="10491" spans="1:6">
      <c r="A10491">
        <v>4900</v>
      </c>
      <c r="B10491">
        <v>12</v>
      </c>
      <c r="C10491" t="s">
        <v>64</v>
      </c>
      <c r="D10491" t="s">
        <v>92</v>
      </c>
      <c r="E10491">
        <v>2561</v>
      </c>
      <c r="F10491">
        <v>1</v>
      </c>
    </row>
    <row r="10492" spans="1:6">
      <c r="A10492">
        <v>4900</v>
      </c>
      <c r="B10492">
        <v>12</v>
      </c>
      <c r="C10492" t="s">
        <v>64</v>
      </c>
      <c r="D10492" t="s">
        <v>92</v>
      </c>
      <c r="E10492">
        <v>3022</v>
      </c>
      <c r="F10492">
        <v>1</v>
      </c>
    </row>
    <row r="10493" spans="1:6">
      <c r="A10493">
        <v>4900</v>
      </c>
      <c r="B10493">
        <v>12</v>
      </c>
      <c r="C10493" t="s">
        <v>64</v>
      </c>
      <c r="D10493" t="s">
        <v>92</v>
      </c>
      <c r="E10493">
        <v>5822</v>
      </c>
      <c r="F10493">
        <v>1</v>
      </c>
    </row>
    <row r="10494" spans="1:6">
      <c r="A10494">
        <v>4900</v>
      </c>
      <c r="B10494">
        <v>12</v>
      </c>
      <c r="C10494" t="s">
        <v>64</v>
      </c>
      <c r="D10494" t="s">
        <v>92</v>
      </c>
      <c r="E10494">
        <v>2622</v>
      </c>
      <c r="F10494">
        <v>1</v>
      </c>
    </row>
    <row r="10495" spans="1:6">
      <c r="A10495">
        <v>4900</v>
      </c>
      <c r="B10495">
        <v>12</v>
      </c>
      <c r="C10495" t="s">
        <v>64</v>
      </c>
      <c r="D10495" t="s">
        <v>92</v>
      </c>
      <c r="E10495">
        <v>5483</v>
      </c>
      <c r="F10495">
        <v>1</v>
      </c>
    </row>
    <row r="10496" spans="1:6">
      <c r="A10496">
        <v>4900</v>
      </c>
      <c r="B10496">
        <v>12</v>
      </c>
      <c r="C10496" t="s">
        <v>62</v>
      </c>
      <c r="D10496" t="s">
        <v>92</v>
      </c>
      <c r="E10496">
        <v>8</v>
      </c>
      <c r="F10496">
        <v>8</v>
      </c>
    </row>
    <row r="10497" spans="1:6">
      <c r="A10497">
        <v>4900</v>
      </c>
      <c r="B10497">
        <v>12</v>
      </c>
      <c r="C10497" t="s">
        <v>62</v>
      </c>
      <c r="D10497" t="s">
        <v>92</v>
      </c>
      <c r="E10497">
        <v>4249</v>
      </c>
      <c r="F10497">
        <v>6</v>
      </c>
    </row>
    <row r="10498" spans="1:6">
      <c r="A10498">
        <v>4900</v>
      </c>
      <c r="B10498">
        <v>12</v>
      </c>
      <c r="C10498" t="s">
        <v>62</v>
      </c>
      <c r="D10498" t="s">
        <v>92</v>
      </c>
      <c r="E10498">
        <v>2531</v>
      </c>
      <c r="F10498">
        <v>4</v>
      </c>
    </row>
    <row r="10499" spans="1:6">
      <c r="A10499">
        <v>4900</v>
      </c>
      <c r="B10499">
        <v>12</v>
      </c>
      <c r="C10499" t="s">
        <v>62</v>
      </c>
      <c r="D10499" t="s">
        <v>92</v>
      </c>
      <c r="E10499">
        <v>3898</v>
      </c>
      <c r="F10499">
        <v>3</v>
      </c>
    </row>
    <row r="10500" spans="1:6">
      <c r="A10500">
        <v>4900</v>
      </c>
      <c r="B10500">
        <v>12</v>
      </c>
      <c r="C10500" t="s">
        <v>62</v>
      </c>
      <c r="D10500" t="s">
        <v>92</v>
      </c>
      <c r="E10500">
        <v>2201</v>
      </c>
      <c r="F10500">
        <v>3</v>
      </c>
    </row>
    <row r="10501" spans="1:6">
      <c r="A10501">
        <v>4900</v>
      </c>
      <c r="B10501">
        <v>12</v>
      </c>
      <c r="C10501" t="s">
        <v>62</v>
      </c>
      <c r="D10501" t="s">
        <v>92</v>
      </c>
      <c r="E10501">
        <v>2484</v>
      </c>
      <c r="F10501">
        <v>3</v>
      </c>
    </row>
    <row r="10502" spans="1:6">
      <c r="A10502">
        <v>4900</v>
      </c>
      <c r="B10502">
        <v>12</v>
      </c>
      <c r="C10502" t="s">
        <v>62</v>
      </c>
      <c r="D10502" t="s">
        <v>92</v>
      </c>
      <c r="E10502">
        <v>2638</v>
      </c>
      <c r="F10502">
        <v>3</v>
      </c>
    </row>
    <row r="10503" spans="1:6">
      <c r="A10503">
        <v>4900</v>
      </c>
      <c r="B10503">
        <v>12</v>
      </c>
      <c r="C10503" t="s">
        <v>62</v>
      </c>
      <c r="D10503" t="s">
        <v>92</v>
      </c>
      <c r="E10503">
        <v>4761</v>
      </c>
      <c r="F10503">
        <v>3</v>
      </c>
    </row>
    <row r="10504" spans="1:6">
      <c r="A10504">
        <v>4900</v>
      </c>
      <c r="B10504">
        <v>12</v>
      </c>
      <c r="C10504" t="s">
        <v>62</v>
      </c>
      <c r="D10504" t="s">
        <v>92</v>
      </c>
      <c r="E10504">
        <v>4278</v>
      </c>
      <c r="F10504">
        <v>3</v>
      </c>
    </row>
    <row r="10505" spans="1:6">
      <c r="A10505">
        <v>4900</v>
      </c>
      <c r="B10505">
        <v>12</v>
      </c>
      <c r="C10505" t="s">
        <v>62</v>
      </c>
      <c r="D10505" t="s">
        <v>92</v>
      </c>
      <c r="E10505">
        <v>4310</v>
      </c>
      <c r="F10505">
        <v>3</v>
      </c>
    </row>
    <row r="10506" spans="1:6">
      <c r="A10506">
        <v>4900</v>
      </c>
      <c r="B10506">
        <v>12</v>
      </c>
      <c r="C10506" t="s">
        <v>62</v>
      </c>
      <c r="D10506" t="s">
        <v>92</v>
      </c>
      <c r="E10506">
        <v>1122</v>
      </c>
      <c r="F10506">
        <v>3</v>
      </c>
    </row>
    <row r="10507" spans="1:6">
      <c r="A10507">
        <v>4900</v>
      </c>
      <c r="B10507">
        <v>12</v>
      </c>
      <c r="C10507" t="s">
        <v>62</v>
      </c>
      <c r="D10507" t="s">
        <v>92</v>
      </c>
      <c r="E10507">
        <v>2202</v>
      </c>
      <c r="F10507">
        <v>3</v>
      </c>
    </row>
    <row r="10508" spans="1:6">
      <c r="A10508">
        <v>4900</v>
      </c>
      <c r="B10508">
        <v>12</v>
      </c>
      <c r="C10508" t="s">
        <v>62</v>
      </c>
      <c r="D10508" t="s">
        <v>92</v>
      </c>
      <c r="E10508">
        <v>5131</v>
      </c>
      <c r="F10508">
        <v>3</v>
      </c>
    </row>
    <row r="10509" spans="1:6">
      <c r="A10509">
        <v>4900</v>
      </c>
      <c r="B10509">
        <v>12</v>
      </c>
      <c r="C10509" t="s">
        <v>62</v>
      </c>
      <c r="D10509" t="s">
        <v>92</v>
      </c>
      <c r="E10509">
        <v>4584</v>
      </c>
      <c r="F10509">
        <v>3</v>
      </c>
    </row>
    <row r="10510" spans="1:6">
      <c r="A10510">
        <v>4900</v>
      </c>
      <c r="B10510">
        <v>12</v>
      </c>
      <c r="C10510" t="s">
        <v>62</v>
      </c>
      <c r="D10510" t="s">
        <v>92</v>
      </c>
      <c r="E10510">
        <v>2297</v>
      </c>
      <c r="F10510">
        <v>2</v>
      </c>
    </row>
    <row r="10511" spans="1:6">
      <c r="A10511">
        <v>4900</v>
      </c>
      <c r="B10511">
        <v>12</v>
      </c>
      <c r="C10511" t="s">
        <v>62</v>
      </c>
      <c r="D10511" t="s">
        <v>92</v>
      </c>
      <c r="E10511">
        <v>3509</v>
      </c>
      <c r="F10511">
        <v>2</v>
      </c>
    </row>
    <row r="10512" spans="1:6">
      <c r="A10512">
        <v>4900</v>
      </c>
      <c r="B10512">
        <v>12</v>
      </c>
      <c r="C10512" t="s">
        <v>62</v>
      </c>
      <c r="D10512" t="s">
        <v>92</v>
      </c>
      <c r="E10512">
        <v>2845</v>
      </c>
      <c r="F10512">
        <v>2</v>
      </c>
    </row>
    <row r="10513" spans="1:6">
      <c r="A10513">
        <v>4900</v>
      </c>
      <c r="B10513">
        <v>12</v>
      </c>
      <c r="C10513" t="s">
        <v>62</v>
      </c>
      <c r="D10513" t="s">
        <v>92</v>
      </c>
      <c r="E10513">
        <v>89</v>
      </c>
      <c r="F10513">
        <v>2</v>
      </c>
    </row>
    <row r="10514" spans="1:6">
      <c r="A10514">
        <v>4900</v>
      </c>
      <c r="B10514">
        <v>12</v>
      </c>
      <c r="C10514" t="s">
        <v>62</v>
      </c>
      <c r="D10514" t="s">
        <v>92</v>
      </c>
      <c r="E10514">
        <v>5933</v>
      </c>
      <c r="F10514">
        <v>2</v>
      </c>
    </row>
    <row r="10515" spans="1:6">
      <c r="A10515">
        <v>4900</v>
      </c>
      <c r="B10515">
        <v>12</v>
      </c>
      <c r="C10515" t="s">
        <v>62</v>
      </c>
      <c r="D10515" t="s">
        <v>92</v>
      </c>
      <c r="E10515">
        <v>4764</v>
      </c>
      <c r="F10515">
        <v>2</v>
      </c>
    </row>
    <row r="10516" spans="1:6">
      <c r="A10516">
        <v>4900</v>
      </c>
      <c r="B10516">
        <v>12</v>
      </c>
      <c r="C10516" t="s">
        <v>62</v>
      </c>
      <c r="D10516" t="s">
        <v>92</v>
      </c>
      <c r="E10516">
        <v>2590</v>
      </c>
      <c r="F10516">
        <v>2</v>
      </c>
    </row>
    <row r="10517" spans="1:6">
      <c r="A10517">
        <v>4900</v>
      </c>
      <c r="B10517">
        <v>12</v>
      </c>
      <c r="C10517" t="s">
        <v>62</v>
      </c>
      <c r="D10517" t="s">
        <v>92</v>
      </c>
      <c r="E10517">
        <v>3394</v>
      </c>
      <c r="F10517">
        <v>2</v>
      </c>
    </row>
    <row r="10518" spans="1:6">
      <c r="A10518">
        <v>4900</v>
      </c>
      <c r="B10518">
        <v>12</v>
      </c>
      <c r="C10518" t="s">
        <v>62</v>
      </c>
      <c r="D10518" t="s">
        <v>92</v>
      </c>
      <c r="E10518">
        <v>3714</v>
      </c>
      <c r="F10518">
        <v>2</v>
      </c>
    </row>
    <row r="10519" spans="1:6">
      <c r="A10519">
        <v>4900</v>
      </c>
      <c r="B10519">
        <v>12</v>
      </c>
      <c r="C10519" t="s">
        <v>62</v>
      </c>
      <c r="D10519" t="s">
        <v>92</v>
      </c>
      <c r="E10519">
        <v>3285</v>
      </c>
      <c r="F10519">
        <v>2</v>
      </c>
    </row>
    <row r="10520" spans="1:6">
      <c r="A10520">
        <v>4900</v>
      </c>
      <c r="B10520">
        <v>12</v>
      </c>
      <c r="C10520" t="s">
        <v>62</v>
      </c>
      <c r="D10520" t="s">
        <v>92</v>
      </c>
      <c r="E10520">
        <v>3445</v>
      </c>
      <c r="F10520">
        <v>2</v>
      </c>
    </row>
    <row r="10521" spans="1:6">
      <c r="A10521">
        <v>4900</v>
      </c>
      <c r="B10521">
        <v>12</v>
      </c>
      <c r="C10521" t="s">
        <v>62</v>
      </c>
      <c r="D10521" t="s">
        <v>92</v>
      </c>
      <c r="E10521">
        <v>2225</v>
      </c>
      <c r="F10521">
        <v>2</v>
      </c>
    </row>
    <row r="10522" spans="1:6">
      <c r="A10522">
        <v>4900</v>
      </c>
      <c r="B10522">
        <v>12</v>
      </c>
      <c r="C10522" t="s">
        <v>62</v>
      </c>
      <c r="D10522" t="s">
        <v>92</v>
      </c>
      <c r="E10522">
        <v>2430</v>
      </c>
      <c r="F10522">
        <v>2</v>
      </c>
    </row>
    <row r="10523" spans="1:6">
      <c r="A10523">
        <v>4900</v>
      </c>
      <c r="B10523">
        <v>12</v>
      </c>
      <c r="C10523" t="s">
        <v>62</v>
      </c>
      <c r="D10523" t="s">
        <v>92</v>
      </c>
      <c r="E10523">
        <v>2</v>
      </c>
      <c r="F10523">
        <v>2</v>
      </c>
    </row>
    <row r="10524" spans="1:6">
      <c r="A10524">
        <v>4900</v>
      </c>
      <c r="B10524">
        <v>12</v>
      </c>
      <c r="C10524" t="s">
        <v>62</v>
      </c>
      <c r="D10524" t="s">
        <v>92</v>
      </c>
      <c r="E10524">
        <v>1129</v>
      </c>
      <c r="F10524">
        <v>2</v>
      </c>
    </row>
    <row r="10525" spans="1:6">
      <c r="A10525">
        <v>4900</v>
      </c>
      <c r="B10525">
        <v>12</v>
      </c>
      <c r="C10525" t="s">
        <v>62</v>
      </c>
      <c r="D10525" t="s">
        <v>92</v>
      </c>
      <c r="E10525">
        <v>3231</v>
      </c>
      <c r="F10525">
        <v>2</v>
      </c>
    </row>
    <row r="10526" spans="1:6">
      <c r="A10526">
        <v>4900</v>
      </c>
      <c r="B10526">
        <v>12</v>
      </c>
      <c r="C10526" t="s">
        <v>62</v>
      </c>
      <c r="D10526" t="s">
        <v>92</v>
      </c>
      <c r="E10526">
        <v>1120</v>
      </c>
      <c r="F10526">
        <v>2</v>
      </c>
    </row>
    <row r="10527" spans="1:6">
      <c r="A10527">
        <v>4900</v>
      </c>
      <c r="B10527">
        <v>12</v>
      </c>
      <c r="C10527" t="s">
        <v>62</v>
      </c>
      <c r="D10527" t="s">
        <v>92</v>
      </c>
      <c r="E10527">
        <v>3990</v>
      </c>
      <c r="F10527">
        <v>2</v>
      </c>
    </row>
    <row r="10528" spans="1:6">
      <c r="A10528">
        <v>4900</v>
      </c>
      <c r="B10528">
        <v>12</v>
      </c>
      <c r="C10528" t="s">
        <v>62</v>
      </c>
      <c r="D10528" t="s">
        <v>92</v>
      </c>
      <c r="E10528">
        <v>4846</v>
      </c>
      <c r="F10528">
        <v>1</v>
      </c>
    </row>
    <row r="10529" spans="1:6">
      <c r="A10529">
        <v>4900</v>
      </c>
      <c r="B10529">
        <v>12</v>
      </c>
      <c r="C10529" t="s">
        <v>62</v>
      </c>
      <c r="D10529" t="s">
        <v>92</v>
      </c>
      <c r="E10529">
        <v>5894</v>
      </c>
      <c r="F10529">
        <v>1</v>
      </c>
    </row>
    <row r="10530" spans="1:6">
      <c r="A10530">
        <v>4900</v>
      </c>
      <c r="B10530">
        <v>12</v>
      </c>
      <c r="C10530" t="s">
        <v>62</v>
      </c>
      <c r="D10530" t="s">
        <v>92</v>
      </c>
      <c r="E10530">
        <v>2404</v>
      </c>
      <c r="F10530">
        <v>1</v>
      </c>
    </row>
    <row r="10531" spans="1:6">
      <c r="A10531">
        <v>4900</v>
      </c>
      <c r="B10531">
        <v>12</v>
      </c>
      <c r="C10531" t="s">
        <v>62</v>
      </c>
      <c r="D10531" t="s">
        <v>92</v>
      </c>
      <c r="E10531">
        <v>5654</v>
      </c>
      <c r="F10531">
        <v>1</v>
      </c>
    </row>
    <row r="10532" spans="1:6">
      <c r="A10532">
        <v>4900</v>
      </c>
      <c r="B10532">
        <v>12</v>
      </c>
      <c r="C10532" t="s">
        <v>62</v>
      </c>
      <c r="D10532" t="s">
        <v>92</v>
      </c>
      <c r="E10532">
        <v>2481</v>
      </c>
      <c r="F10532">
        <v>1</v>
      </c>
    </row>
    <row r="10533" spans="1:6">
      <c r="A10533">
        <v>4900</v>
      </c>
      <c r="B10533">
        <v>12</v>
      </c>
      <c r="C10533" t="s">
        <v>62</v>
      </c>
      <c r="D10533" t="s">
        <v>92</v>
      </c>
      <c r="E10533">
        <v>5499</v>
      </c>
      <c r="F10533">
        <v>1</v>
      </c>
    </row>
    <row r="10534" spans="1:6">
      <c r="A10534">
        <v>4900</v>
      </c>
      <c r="B10534">
        <v>12</v>
      </c>
      <c r="C10534" t="s">
        <v>62</v>
      </c>
      <c r="D10534" t="s">
        <v>92</v>
      </c>
      <c r="E10534">
        <v>6032</v>
      </c>
      <c r="F10534">
        <v>1</v>
      </c>
    </row>
    <row r="10535" spans="1:6">
      <c r="A10535">
        <v>4900</v>
      </c>
      <c r="B10535">
        <v>12</v>
      </c>
      <c r="C10535" t="s">
        <v>62</v>
      </c>
      <c r="D10535" t="s">
        <v>92</v>
      </c>
      <c r="E10535">
        <v>4541</v>
      </c>
      <c r="F10535">
        <v>1</v>
      </c>
    </row>
    <row r="10536" spans="1:6">
      <c r="A10536">
        <v>4900</v>
      </c>
      <c r="B10536">
        <v>12</v>
      </c>
      <c r="C10536" t="s">
        <v>62</v>
      </c>
      <c r="D10536" t="s">
        <v>92</v>
      </c>
      <c r="E10536">
        <v>2153</v>
      </c>
      <c r="F10536">
        <v>1</v>
      </c>
    </row>
    <row r="10537" spans="1:6">
      <c r="A10537">
        <v>4900</v>
      </c>
      <c r="B10537">
        <v>12</v>
      </c>
      <c r="C10537" t="s">
        <v>62</v>
      </c>
      <c r="D10537" t="s">
        <v>92</v>
      </c>
      <c r="E10537">
        <v>5898</v>
      </c>
      <c r="F10537">
        <v>1</v>
      </c>
    </row>
    <row r="10538" spans="1:6">
      <c r="A10538">
        <v>4900</v>
      </c>
      <c r="B10538">
        <v>12</v>
      </c>
      <c r="C10538" t="s">
        <v>62</v>
      </c>
      <c r="D10538" t="s">
        <v>92</v>
      </c>
      <c r="E10538">
        <v>3873</v>
      </c>
      <c r="F10538">
        <v>1</v>
      </c>
    </row>
    <row r="10539" spans="1:6">
      <c r="A10539">
        <v>4900</v>
      </c>
      <c r="B10539">
        <v>12</v>
      </c>
      <c r="C10539" t="s">
        <v>62</v>
      </c>
      <c r="D10539" t="s">
        <v>92</v>
      </c>
      <c r="E10539">
        <v>2975</v>
      </c>
      <c r="F10539">
        <v>1</v>
      </c>
    </row>
    <row r="10540" spans="1:6">
      <c r="A10540">
        <v>4900</v>
      </c>
      <c r="B10540">
        <v>12</v>
      </c>
      <c r="C10540" t="s">
        <v>62</v>
      </c>
      <c r="D10540" t="s">
        <v>92</v>
      </c>
      <c r="E10540">
        <v>3804</v>
      </c>
      <c r="F10540">
        <v>1</v>
      </c>
    </row>
    <row r="10541" spans="1:6">
      <c r="A10541">
        <v>4900</v>
      </c>
      <c r="B10541">
        <v>12</v>
      </c>
      <c r="C10541" t="s">
        <v>62</v>
      </c>
      <c r="D10541" t="s">
        <v>92</v>
      </c>
      <c r="E10541">
        <v>3670</v>
      </c>
      <c r="F10541">
        <v>1</v>
      </c>
    </row>
    <row r="10542" spans="1:6">
      <c r="A10542">
        <v>4900</v>
      </c>
      <c r="B10542">
        <v>12</v>
      </c>
      <c r="C10542" t="s">
        <v>62</v>
      </c>
      <c r="D10542" t="s">
        <v>92</v>
      </c>
      <c r="E10542">
        <v>3230</v>
      </c>
      <c r="F10542">
        <v>1</v>
      </c>
    </row>
    <row r="10543" spans="1:6">
      <c r="A10543">
        <v>4900</v>
      </c>
      <c r="B10543">
        <v>12</v>
      </c>
      <c r="C10543" t="s">
        <v>62</v>
      </c>
      <c r="D10543" t="s">
        <v>92</v>
      </c>
      <c r="E10543">
        <v>5528</v>
      </c>
      <c r="F10543">
        <v>1</v>
      </c>
    </row>
    <row r="10544" spans="1:6">
      <c r="A10544">
        <v>4900</v>
      </c>
      <c r="B10544">
        <v>12</v>
      </c>
      <c r="C10544" t="s">
        <v>62</v>
      </c>
      <c r="D10544" t="s">
        <v>92</v>
      </c>
      <c r="E10544">
        <v>4283</v>
      </c>
      <c r="F10544">
        <v>1</v>
      </c>
    </row>
    <row r="10545" spans="1:6">
      <c r="A10545">
        <v>4900</v>
      </c>
      <c r="B10545">
        <v>12</v>
      </c>
      <c r="C10545" t="s">
        <v>62</v>
      </c>
      <c r="D10545" t="s">
        <v>92</v>
      </c>
      <c r="E10545">
        <v>4758</v>
      </c>
      <c r="F10545">
        <v>1</v>
      </c>
    </row>
    <row r="10546" spans="1:6">
      <c r="A10546">
        <v>4900</v>
      </c>
      <c r="B10546">
        <v>12</v>
      </c>
      <c r="C10546" t="s">
        <v>62</v>
      </c>
      <c r="D10546" t="s">
        <v>92</v>
      </c>
      <c r="E10546">
        <v>5882</v>
      </c>
      <c r="F10546">
        <v>1</v>
      </c>
    </row>
    <row r="10547" spans="1:6">
      <c r="A10547">
        <v>4900</v>
      </c>
      <c r="B10547">
        <v>12</v>
      </c>
      <c r="C10547" t="s">
        <v>62</v>
      </c>
      <c r="D10547" t="s">
        <v>92</v>
      </c>
      <c r="E10547">
        <v>2217</v>
      </c>
      <c r="F10547">
        <v>1</v>
      </c>
    </row>
    <row r="10548" spans="1:6">
      <c r="A10548">
        <v>4900</v>
      </c>
      <c r="B10548">
        <v>12</v>
      </c>
      <c r="C10548" t="s">
        <v>62</v>
      </c>
      <c r="D10548" t="s">
        <v>92</v>
      </c>
      <c r="E10548">
        <v>5450</v>
      </c>
      <c r="F10548">
        <v>1</v>
      </c>
    </row>
    <row r="10549" spans="1:6">
      <c r="A10549">
        <v>4900</v>
      </c>
      <c r="B10549">
        <v>12</v>
      </c>
      <c r="C10549" t="s">
        <v>62</v>
      </c>
      <c r="D10549" t="s">
        <v>92</v>
      </c>
      <c r="E10549">
        <v>226</v>
      </c>
      <c r="F10549">
        <v>1</v>
      </c>
    </row>
    <row r="10550" spans="1:6">
      <c r="A10550">
        <v>4900</v>
      </c>
      <c r="B10550">
        <v>12</v>
      </c>
      <c r="C10550" t="s">
        <v>62</v>
      </c>
      <c r="D10550" t="s">
        <v>92</v>
      </c>
      <c r="E10550">
        <v>5679</v>
      </c>
      <c r="F10550">
        <v>1</v>
      </c>
    </row>
    <row r="10551" spans="1:6">
      <c r="A10551">
        <v>4900</v>
      </c>
      <c r="B10551">
        <v>12</v>
      </c>
      <c r="C10551" t="s">
        <v>62</v>
      </c>
      <c r="D10551" t="s">
        <v>92</v>
      </c>
      <c r="E10551">
        <v>5802</v>
      </c>
      <c r="F10551">
        <v>1</v>
      </c>
    </row>
    <row r="10552" spans="1:6">
      <c r="A10552">
        <v>4900</v>
      </c>
      <c r="B10552">
        <v>12</v>
      </c>
      <c r="C10552" t="s">
        <v>62</v>
      </c>
      <c r="D10552" t="s">
        <v>92</v>
      </c>
      <c r="E10552">
        <v>4275</v>
      </c>
      <c r="F10552">
        <v>1</v>
      </c>
    </row>
    <row r="10553" spans="1:6">
      <c r="A10553">
        <v>4900</v>
      </c>
      <c r="B10553">
        <v>12</v>
      </c>
      <c r="C10553" t="s">
        <v>62</v>
      </c>
      <c r="D10553" t="s">
        <v>92</v>
      </c>
      <c r="E10553">
        <v>2594</v>
      </c>
      <c r="F10553">
        <v>1</v>
      </c>
    </row>
    <row r="10554" spans="1:6">
      <c r="A10554">
        <v>4900</v>
      </c>
      <c r="B10554">
        <v>12</v>
      </c>
      <c r="C10554" t="s">
        <v>62</v>
      </c>
      <c r="D10554" t="s">
        <v>92</v>
      </c>
      <c r="E10554">
        <v>3356</v>
      </c>
      <c r="F10554">
        <v>1</v>
      </c>
    </row>
    <row r="10555" spans="1:6">
      <c r="A10555">
        <v>4900</v>
      </c>
      <c r="B10555">
        <v>12</v>
      </c>
      <c r="C10555" t="s">
        <v>62</v>
      </c>
      <c r="D10555" t="s">
        <v>92</v>
      </c>
      <c r="E10555">
        <v>2284</v>
      </c>
      <c r="F10555">
        <v>1</v>
      </c>
    </row>
    <row r="10556" spans="1:6">
      <c r="A10556">
        <v>4900</v>
      </c>
      <c r="B10556">
        <v>12</v>
      </c>
      <c r="C10556" t="s">
        <v>62</v>
      </c>
      <c r="D10556" t="s">
        <v>92</v>
      </c>
      <c r="E10556">
        <v>5172</v>
      </c>
      <c r="F10556">
        <v>1</v>
      </c>
    </row>
    <row r="10557" spans="1:6">
      <c r="A10557">
        <v>4900</v>
      </c>
      <c r="B10557">
        <v>12</v>
      </c>
      <c r="C10557" t="s">
        <v>62</v>
      </c>
      <c r="D10557" t="s">
        <v>92</v>
      </c>
      <c r="E10557">
        <v>3334</v>
      </c>
      <c r="F10557">
        <v>1</v>
      </c>
    </row>
    <row r="10558" spans="1:6">
      <c r="A10558">
        <v>4900</v>
      </c>
      <c r="B10558">
        <v>12</v>
      </c>
      <c r="C10558" t="s">
        <v>62</v>
      </c>
      <c r="D10558" t="s">
        <v>92</v>
      </c>
      <c r="E10558">
        <v>3800</v>
      </c>
      <c r="F10558">
        <v>1</v>
      </c>
    </row>
    <row r="10559" spans="1:6">
      <c r="A10559">
        <v>4900</v>
      </c>
      <c r="B10559">
        <v>12</v>
      </c>
      <c r="C10559" t="s">
        <v>62</v>
      </c>
      <c r="D10559" t="s">
        <v>92</v>
      </c>
      <c r="E10559">
        <v>5483</v>
      </c>
      <c r="F10559">
        <v>1</v>
      </c>
    </row>
    <row r="10560" spans="1:6">
      <c r="A10560">
        <v>4900</v>
      </c>
      <c r="B10560">
        <v>12</v>
      </c>
      <c r="C10560" t="s">
        <v>62</v>
      </c>
      <c r="D10560" t="s">
        <v>92</v>
      </c>
      <c r="E10560">
        <v>283</v>
      </c>
      <c r="F10560">
        <v>1</v>
      </c>
    </row>
    <row r="10561" spans="1:6">
      <c r="A10561">
        <v>4900</v>
      </c>
      <c r="B10561">
        <v>12</v>
      </c>
      <c r="C10561" t="s">
        <v>62</v>
      </c>
      <c r="D10561" t="s">
        <v>92</v>
      </c>
      <c r="E10561">
        <v>5259</v>
      </c>
      <c r="F10561">
        <v>1</v>
      </c>
    </row>
    <row r="10562" spans="1:6">
      <c r="A10562">
        <v>4900</v>
      </c>
      <c r="B10562">
        <v>12</v>
      </c>
      <c r="C10562" t="s">
        <v>62</v>
      </c>
      <c r="D10562" t="s">
        <v>92</v>
      </c>
      <c r="E10562">
        <v>130</v>
      </c>
      <c r="F10562">
        <v>1</v>
      </c>
    </row>
    <row r="10563" spans="1:6">
      <c r="A10563">
        <v>4900</v>
      </c>
      <c r="B10563">
        <v>12</v>
      </c>
      <c r="C10563" t="s">
        <v>62</v>
      </c>
      <c r="D10563" t="s">
        <v>92</v>
      </c>
      <c r="E10563">
        <v>6050</v>
      </c>
      <c r="F10563">
        <v>1</v>
      </c>
    </row>
    <row r="10564" spans="1:6">
      <c r="A10564">
        <v>4900</v>
      </c>
      <c r="B10564">
        <v>12</v>
      </c>
      <c r="C10564" t="s">
        <v>62</v>
      </c>
      <c r="D10564" t="s">
        <v>92</v>
      </c>
      <c r="E10564">
        <v>4983</v>
      </c>
      <c r="F10564">
        <v>1</v>
      </c>
    </row>
    <row r="10565" spans="1:6">
      <c r="A10565">
        <v>4900</v>
      </c>
      <c r="B10565">
        <v>12</v>
      </c>
      <c r="C10565" t="s">
        <v>62</v>
      </c>
      <c r="D10565" t="s">
        <v>92</v>
      </c>
      <c r="E10565">
        <v>5225</v>
      </c>
      <c r="F10565">
        <v>1</v>
      </c>
    </row>
    <row r="10566" spans="1:6">
      <c r="A10566">
        <v>4900</v>
      </c>
      <c r="B10566">
        <v>12</v>
      </c>
      <c r="C10566" t="s">
        <v>62</v>
      </c>
      <c r="D10566" t="s">
        <v>92</v>
      </c>
      <c r="E10566">
        <v>1222</v>
      </c>
      <c r="F10566">
        <v>1</v>
      </c>
    </row>
    <row r="10567" spans="1:6">
      <c r="A10567">
        <v>4900</v>
      </c>
      <c r="B10567">
        <v>12</v>
      </c>
      <c r="C10567" t="s">
        <v>62</v>
      </c>
      <c r="D10567" t="s">
        <v>92</v>
      </c>
      <c r="E10567">
        <v>41</v>
      </c>
      <c r="F10567">
        <v>1</v>
      </c>
    </row>
    <row r="10568" spans="1:6">
      <c r="A10568">
        <v>4900</v>
      </c>
      <c r="B10568">
        <v>12</v>
      </c>
      <c r="C10568" t="s">
        <v>62</v>
      </c>
      <c r="D10568" t="s">
        <v>92</v>
      </c>
      <c r="E10568">
        <v>5676</v>
      </c>
      <c r="F10568">
        <v>1</v>
      </c>
    </row>
    <row r="10569" spans="1:6">
      <c r="A10569">
        <v>4900</v>
      </c>
      <c r="B10569">
        <v>12</v>
      </c>
      <c r="C10569" t="s">
        <v>62</v>
      </c>
      <c r="D10569" t="s">
        <v>92</v>
      </c>
      <c r="E10569">
        <v>5432</v>
      </c>
      <c r="F10569">
        <v>1</v>
      </c>
    </row>
    <row r="10570" spans="1:6">
      <c r="A10570">
        <v>4900</v>
      </c>
      <c r="B10570">
        <v>12</v>
      </c>
      <c r="C10570" t="s">
        <v>62</v>
      </c>
      <c r="D10570" t="s">
        <v>92</v>
      </c>
      <c r="E10570">
        <v>3984</v>
      </c>
      <c r="F10570">
        <v>1</v>
      </c>
    </row>
    <row r="10571" spans="1:6">
      <c r="A10571">
        <v>4900</v>
      </c>
      <c r="B10571">
        <v>12</v>
      </c>
      <c r="C10571" t="s">
        <v>62</v>
      </c>
      <c r="D10571" t="s">
        <v>92</v>
      </c>
      <c r="E10571">
        <v>2588</v>
      </c>
      <c r="F10571">
        <v>1</v>
      </c>
    </row>
    <row r="10572" spans="1:6">
      <c r="A10572">
        <v>4900</v>
      </c>
      <c r="B10572">
        <v>12</v>
      </c>
      <c r="C10572" t="s">
        <v>62</v>
      </c>
      <c r="D10572" t="s">
        <v>92</v>
      </c>
      <c r="E10572">
        <v>2574</v>
      </c>
      <c r="F10572">
        <v>1</v>
      </c>
    </row>
    <row r="10573" spans="1:6">
      <c r="A10573">
        <v>4900</v>
      </c>
      <c r="B10573">
        <v>12</v>
      </c>
      <c r="C10573" t="s">
        <v>62</v>
      </c>
      <c r="D10573" t="s">
        <v>92</v>
      </c>
      <c r="E10573">
        <v>1278</v>
      </c>
      <c r="F10573">
        <v>1</v>
      </c>
    </row>
    <row r="10574" spans="1:6">
      <c r="A10574">
        <v>4900</v>
      </c>
      <c r="B10574">
        <v>12</v>
      </c>
      <c r="C10574" t="s">
        <v>62</v>
      </c>
      <c r="D10574" t="s">
        <v>92</v>
      </c>
      <c r="E10574">
        <v>3912</v>
      </c>
      <c r="F10574">
        <v>1</v>
      </c>
    </row>
    <row r="10575" spans="1:6">
      <c r="A10575">
        <v>4900</v>
      </c>
      <c r="B10575">
        <v>12</v>
      </c>
      <c r="C10575" t="s">
        <v>62</v>
      </c>
      <c r="D10575" t="s">
        <v>92</v>
      </c>
      <c r="E10575">
        <v>1029</v>
      </c>
      <c r="F10575">
        <v>1</v>
      </c>
    </row>
    <row r="10576" spans="1:6">
      <c r="A10576">
        <v>4900</v>
      </c>
      <c r="B10576">
        <v>12</v>
      </c>
      <c r="C10576" t="s">
        <v>62</v>
      </c>
      <c r="D10576" t="s">
        <v>92</v>
      </c>
      <c r="E10576">
        <v>4613</v>
      </c>
      <c r="F10576">
        <v>1</v>
      </c>
    </row>
    <row r="10577" spans="1:6">
      <c r="A10577">
        <v>4900</v>
      </c>
      <c r="B10577">
        <v>12</v>
      </c>
      <c r="C10577" t="s">
        <v>62</v>
      </c>
      <c r="D10577" t="s">
        <v>92</v>
      </c>
      <c r="E10577">
        <v>4379</v>
      </c>
      <c r="F10577">
        <v>1</v>
      </c>
    </row>
    <row r="10578" spans="1:6">
      <c r="A10578">
        <v>4900</v>
      </c>
      <c r="B10578">
        <v>12</v>
      </c>
      <c r="C10578" t="s">
        <v>62</v>
      </c>
      <c r="D10578" t="s">
        <v>92</v>
      </c>
      <c r="E10578">
        <v>4896</v>
      </c>
      <c r="F10578">
        <v>1</v>
      </c>
    </row>
    <row r="10579" spans="1:6">
      <c r="A10579">
        <v>4900</v>
      </c>
      <c r="B10579">
        <v>12</v>
      </c>
      <c r="C10579" t="s">
        <v>62</v>
      </c>
      <c r="D10579" t="s">
        <v>92</v>
      </c>
      <c r="E10579">
        <v>5506</v>
      </c>
      <c r="F10579">
        <v>1</v>
      </c>
    </row>
    <row r="10580" spans="1:6">
      <c r="A10580">
        <v>4900</v>
      </c>
      <c r="B10580">
        <v>12</v>
      </c>
      <c r="C10580" t="s">
        <v>62</v>
      </c>
      <c r="D10580" t="s">
        <v>92</v>
      </c>
      <c r="E10580">
        <v>3397</v>
      </c>
      <c r="F10580">
        <v>1</v>
      </c>
    </row>
    <row r="10581" spans="1:6">
      <c r="A10581">
        <v>4900</v>
      </c>
      <c r="B10581">
        <v>12</v>
      </c>
      <c r="C10581" t="s">
        <v>62</v>
      </c>
      <c r="D10581" t="s">
        <v>92</v>
      </c>
      <c r="E10581">
        <v>4511</v>
      </c>
      <c r="F10581">
        <v>1</v>
      </c>
    </row>
    <row r="10582" spans="1:6">
      <c r="A10582">
        <v>4900</v>
      </c>
      <c r="B10582">
        <v>12</v>
      </c>
      <c r="C10582" t="s">
        <v>62</v>
      </c>
      <c r="D10582" t="s">
        <v>92</v>
      </c>
      <c r="E10582">
        <v>5474</v>
      </c>
      <c r="F10582">
        <v>1</v>
      </c>
    </row>
    <row r="10583" spans="1:6">
      <c r="A10583">
        <v>4900</v>
      </c>
      <c r="B10583">
        <v>12</v>
      </c>
      <c r="C10583" t="s">
        <v>62</v>
      </c>
      <c r="D10583" t="s">
        <v>92</v>
      </c>
      <c r="E10583">
        <v>4182</v>
      </c>
      <c r="F10583">
        <v>1</v>
      </c>
    </row>
    <row r="10584" spans="1:6">
      <c r="A10584">
        <v>4900</v>
      </c>
      <c r="B10584">
        <v>12</v>
      </c>
      <c r="C10584" t="s">
        <v>62</v>
      </c>
      <c r="D10584" t="s">
        <v>92</v>
      </c>
      <c r="E10584">
        <v>3310</v>
      </c>
      <c r="F10584">
        <v>1</v>
      </c>
    </row>
    <row r="10585" spans="1:6">
      <c r="A10585">
        <v>4900</v>
      </c>
      <c r="B10585">
        <v>12</v>
      </c>
      <c r="C10585" t="s">
        <v>62</v>
      </c>
      <c r="D10585" t="s">
        <v>92</v>
      </c>
      <c r="E10585">
        <v>4689</v>
      </c>
      <c r="F10585">
        <v>1</v>
      </c>
    </row>
    <row r="10586" spans="1:6">
      <c r="A10586">
        <v>4900</v>
      </c>
      <c r="B10586">
        <v>12</v>
      </c>
      <c r="C10586" t="s">
        <v>62</v>
      </c>
      <c r="D10586" t="s">
        <v>92</v>
      </c>
      <c r="E10586">
        <v>2691</v>
      </c>
      <c r="F10586">
        <v>1</v>
      </c>
    </row>
    <row r="10587" spans="1:6">
      <c r="A10587">
        <v>4900</v>
      </c>
      <c r="B10587">
        <v>12</v>
      </c>
      <c r="C10587" t="s">
        <v>62</v>
      </c>
      <c r="D10587" t="s">
        <v>92</v>
      </c>
      <c r="E10587">
        <v>1109</v>
      </c>
      <c r="F10587">
        <v>1</v>
      </c>
    </row>
    <row r="10588" spans="1:6">
      <c r="A10588">
        <v>4900</v>
      </c>
      <c r="B10588">
        <v>12</v>
      </c>
      <c r="C10588" t="s">
        <v>62</v>
      </c>
      <c r="D10588" t="s">
        <v>92</v>
      </c>
      <c r="E10588">
        <v>4834</v>
      </c>
      <c r="F10588">
        <v>1</v>
      </c>
    </row>
    <row r="10589" spans="1:6">
      <c r="A10589">
        <v>4900</v>
      </c>
      <c r="B10589">
        <v>12</v>
      </c>
      <c r="C10589" t="s">
        <v>62</v>
      </c>
      <c r="D10589" t="s">
        <v>92</v>
      </c>
      <c r="E10589">
        <v>5672</v>
      </c>
      <c r="F10589">
        <v>1</v>
      </c>
    </row>
    <row r="10590" spans="1:6">
      <c r="A10590">
        <v>4900</v>
      </c>
      <c r="B10590">
        <v>12</v>
      </c>
      <c r="C10590" t="s">
        <v>62</v>
      </c>
      <c r="D10590" t="s">
        <v>92</v>
      </c>
      <c r="E10590">
        <v>2126</v>
      </c>
      <c r="F10590">
        <v>1</v>
      </c>
    </row>
    <row r="10591" spans="1:6">
      <c r="A10591">
        <v>4900</v>
      </c>
      <c r="B10591">
        <v>12</v>
      </c>
      <c r="C10591" t="s">
        <v>62</v>
      </c>
      <c r="D10591" t="s">
        <v>92</v>
      </c>
      <c r="E10591">
        <v>3559</v>
      </c>
      <c r="F10591">
        <v>1</v>
      </c>
    </row>
    <row r="10592" spans="1:6">
      <c r="A10592">
        <v>4900</v>
      </c>
      <c r="B10592">
        <v>12</v>
      </c>
      <c r="C10592" t="s">
        <v>62</v>
      </c>
      <c r="D10592" t="s">
        <v>92</v>
      </c>
      <c r="E10592">
        <v>1297</v>
      </c>
      <c r="F10592">
        <v>1</v>
      </c>
    </row>
    <row r="10593" spans="1:6">
      <c r="A10593">
        <v>4900</v>
      </c>
      <c r="B10593">
        <v>12</v>
      </c>
      <c r="C10593" t="s">
        <v>62</v>
      </c>
      <c r="D10593" t="s">
        <v>92</v>
      </c>
      <c r="E10593">
        <v>2185</v>
      </c>
      <c r="F10593">
        <v>1</v>
      </c>
    </row>
    <row r="10594" spans="1:6">
      <c r="A10594">
        <v>4900</v>
      </c>
      <c r="B10594">
        <v>12</v>
      </c>
      <c r="C10594" t="s">
        <v>62</v>
      </c>
      <c r="D10594" t="s">
        <v>92</v>
      </c>
      <c r="E10594">
        <v>5876</v>
      </c>
      <c r="F10594">
        <v>1</v>
      </c>
    </row>
    <row r="10595" spans="1:6">
      <c r="A10595">
        <v>4900</v>
      </c>
      <c r="B10595">
        <v>12</v>
      </c>
      <c r="C10595" t="s">
        <v>62</v>
      </c>
      <c r="D10595" t="s">
        <v>92</v>
      </c>
      <c r="E10595">
        <v>3463</v>
      </c>
      <c r="F10595">
        <v>1</v>
      </c>
    </row>
    <row r="10596" spans="1:6">
      <c r="A10596">
        <v>4900</v>
      </c>
      <c r="B10596">
        <v>13</v>
      </c>
      <c r="C10596" t="s">
        <v>63</v>
      </c>
      <c r="D10596" t="s">
        <v>92</v>
      </c>
      <c r="E10596">
        <v>3719</v>
      </c>
      <c r="F10596">
        <v>4</v>
      </c>
    </row>
    <row r="10597" spans="1:6">
      <c r="A10597">
        <v>4900</v>
      </c>
      <c r="B10597">
        <v>13</v>
      </c>
      <c r="C10597" t="s">
        <v>63</v>
      </c>
      <c r="D10597" t="s">
        <v>92</v>
      </c>
      <c r="E10597">
        <v>1195</v>
      </c>
      <c r="F10597">
        <v>3</v>
      </c>
    </row>
    <row r="10598" spans="1:6">
      <c r="A10598">
        <v>4900</v>
      </c>
      <c r="B10598">
        <v>13</v>
      </c>
      <c r="C10598" t="s">
        <v>63</v>
      </c>
      <c r="D10598" t="s">
        <v>92</v>
      </c>
      <c r="E10598">
        <v>3915</v>
      </c>
      <c r="F10598">
        <v>3</v>
      </c>
    </row>
    <row r="10599" spans="1:6">
      <c r="A10599">
        <v>4900</v>
      </c>
      <c r="B10599">
        <v>13</v>
      </c>
      <c r="C10599" t="s">
        <v>63</v>
      </c>
      <c r="D10599" t="s">
        <v>92</v>
      </c>
      <c r="E10599">
        <v>5046</v>
      </c>
      <c r="F10599">
        <v>3</v>
      </c>
    </row>
    <row r="10600" spans="1:6">
      <c r="A10600">
        <v>4900</v>
      </c>
      <c r="B10600">
        <v>13</v>
      </c>
      <c r="C10600" t="s">
        <v>63</v>
      </c>
      <c r="D10600" t="s">
        <v>92</v>
      </c>
      <c r="E10600">
        <v>5423</v>
      </c>
      <c r="F10600">
        <v>3</v>
      </c>
    </row>
    <row r="10601" spans="1:6">
      <c r="A10601">
        <v>4900</v>
      </c>
      <c r="B10601">
        <v>13</v>
      </c>
      <c r="C10601" t="s">
        <v>63</v>
      </c>
      <c r="D10601" t="s">
        <v>92</v>
      </c>
      <c r="E10601">
        <v>333</v>
      </c>
      <c r="F10601">
        <v>3</v>
      </c>
    </row>
    <row r="10602" spans="1:6">
      <c r="A10602">
        <v>4900</v>
      </c>
      <c r="B10602">
        <v>13</v>
      </c>
      <c r="C10602" t="s">
        <v>63</v>
      </c>
      <c r="D10602" t="s">
        <v>92</v>
      </c>
      <c r="E10602">
        <v>2318</v>
      </c>
      <c r="F10602">
        <v>3</v>
      </c>
    </row>
    <row r="10603" spans="1:6">
      <c r="A10603">
        <v>4900</v>
      </c>
      <c r="B10603">
        <v>13</v>
      </c>
      <c r="C10603" t="s">
        <v>63</v>
      </c>
      <c r="D10603" t="s">
        <v>92</v>
      </c>
      <c r="E10603">
        <v>2126</v>
      </c>
      <c r="F10603">
        <v>2</v>
      </c>
    </row>
    <row r="10604" spans="1:6">
      <c r="A10604">
        <v>4900</v>
      </c>
      <c r="B10604">
        <v>13</v>
      </c>
      <c r="C10604" t="s">
        <v>63</v>
      </c>
      <c r="D10604" t="s">
        <v>92</v>
      </c>
      <c r="E10604">
        <v>5278</v>
      </c>
      <c r="F10604">
        <v>2</v>
      </c>
    </row>
    <row r="10605" spans="1:6">
      <c r="A10605">
        <v>4900</v>
      </c>
      <c r="B10605">
        <v>13</v>
      </c>
      <c r="C10605" t="s">
        <v>63</v>
      </c>
      <c r="D10605" t="s">
        <v>92</v>
      </c>
      <c r="E10605">
        <v>3800</v>
      </c>
      <c r="F10605">
        <v>2</v>
      </c>
    </row>
    <row r="10606" spans="1:6">
      <c r="A10606">
        <v>4900</v>
      </c>
      <c r="B10606">
        <v>13</v>
      </c>
      <c r="C10606" t="s">
        <v>63</v>
      </c>
      <c r="D10606" t="s">
        <v>92</v>
      </c>
      <c r="E10606">
        <v>4164</v>
      </c>
      <c r="F10606">
        <v>2</v>
      </c>
    </row>
    <row r="10607" spans="1:6">
      <c r="A10607">
        <v>4900</v>
      </c>
      <c r="B10607">
        <v>13</v>
      </c>
      <c r="C10607" t="s">
        <v>63</v>
      </c>
      <c r="D10607" t="s">
        <v>92</v>
      </c>
      <c r="E10607">
        <v>2888</v>
      </c>
      <c r="F10607">
        <v>2</v>
      </c>
    </row>
    <row r="10608" spans="1:6">
      <c r="A10608">
        <v>4900</v>
      </c>
      <c r="B10608">
        <v>13</v>
      </c>
      <c r="C10608" t="s">
        <v>63</v>
      </c>
      <c r="D10608" t="s">
        <v>92</v>
      </c>
      <c r="E10608">
        <v>4511</v>
      </c>
      <c r="F10608">
        <v>2</v>
      </c>
    </row>
    <row r="10609" spans="1:6">
      <c r="A10609">
        <v>4900</v>
      </c>
      <c r="B10609">
        <v>13</v>
      </c>
      <c r="C10609" t="s">
        <v>63</v>
      </c>
      <c r="D10609" t="s">
        <v>92</v>
      </c>
      <c r="E10609">
        <v>4362</v>
      </c>
      <c r="F10609">
        <v>2</v>
      </c>
    </row>
    <row r="10610" spans="1:6">
      <c r="A10610">
        <v>4900</v>
      </c>
      <c r="B10610">
        <v>13</v>
      </c>
      <c r="C10610" t="s">
        <v>63</v>
      </c>
      <c r="D10610" t="s">
        <v>92</v>
      </c>
      <c r="E10610">
        <v>2296</v>
      </c>
      <c r="F10610">
        <v>2</v>
      </c>
    </row>
    <row r="10611" spans="1:6">
      <c r="A10611">
        <v>4900</v>
      </c>
      <c r="B10611">
        <v>13</v>
      </c>
      <c r="C10611" t="s">
        <v>63</v>
      </c>
      <c r="D10611" t="s">
        <v>92</v>
      </c>
      <c r="E10611">
        <v>3924</v>
      </c>
      <c r="F10611">
        <v>2</v>
      </c>
    </row>
    <row r="10612" spans="1:6">
      <c r="A10612">
        <v>4900</v>
      </c>
      <c r="B10612">
        <v>13</v>
      </c>
      <c r="C10612" t="s">
        <v>63</v>
      </c>
      <c r="D10612" t="s">
        <v>92</v>
      </c>
      <c r="E10612">
        <v>4289</v>
      </c>
      <c r="F10612">
        <v>1</v>
      </c>
    </row>
    <row r="10613" spans="1:6">
      <c r="A10613">
        <v>4900</v>
      </c>
      <c r="B10613">
        <v>13</v>
      </c>
      <c r="C10613" t="s">
        <v>63</v>
      </c>
      <c r="D10613" t="s">
        <v>92</v>
      </c>
      <c r="E10613">
        <v>4606</v>
      </c>
      <c r="F10613">
        <v>1</v>
      </c>
    </row>
    <row r="10614" spans="1:6">
      <c r="A10614">
        <v>4900</v>
      </c>
      <c r="B10614">
        <v>13</v>
      </c>
      <c r="C10614" t="s">
        <v>63</v>
      </c>
      <c r="D10614" t="s">
        <v>92</v>
      </c>
      <c r="E10614">
        <v>5894</v>
      </c>
      <c r="F10614">
        <v>1</v>
      </c>
    </row>
    <row r="10615" spans="1:6">
      <c r="A10615">
        <v>4900</v>
      </c>
      <c r="B10615">
        <v>13</v>
      </c>
      <c r="C10615" t="s">
        <v>63</v>
      </c>
      <c r="D10615" t="s">
        <v>92</v>
      </c>
      <c r="E10615">
        <v>4271</v>
      </c>
      <c r="F10615">
        <v>1</v>
      </c>
    </row>
    <row r="10616" spans="1:6">
      <c r="A10616">
        <v>4900</v>
      </c>
      <c r="B10616">
        <v>13</v>
      </c>
      <c r="C10616" t="s">
        <v>63</v>
      </c>
      <c r="D10616" t="s">
        <v>92</v>
      </c>
      <c r="E10616">
        <v>5756</v>
      </c>
      <c r="F10616">
        <v>1</v>
      </c>
    </row>
    <row r="10617" spans="1:6">
      <c r="A10617">
        <v>4900</v>
      </c>
      <c r="B10617">
        <v>13</v>
      </c>
      <c r="C10617" t="s">
        <v>63</v>
      </c>
      <c r="D10617" t="s">
        <v>92</v>
      </c>
      <c r="E10617">
        <v>3229</v>
      </c>
      <c r="F10617">
        <v>1</v>
      </c>
    </row>
    <row r="10618" spans="1:6">
      <c r="A10618">
        <v>4900</v>
      </c>
      <c r="B10618">
        <v>13</v>
      </c>
      <c r="C10618" t="s">
        <v>63</v>
      </c>
      <c r="D10618" t="s">
        <v>92</v>
      </c>
      <c r="E10618">
        <v>3424</v>
      </c>
      <c r="F10618">
        <v>1</v>
      </c>
    </row>
    <row r="10619" spans="1:6">
      <c r="A10619">
        <v>4900</v>
      </c>
      <c r="B10619">
        <v>13</v>
      </c>
      <c r="C10619" t="s">
        <v>63</v>
      </c>
      <c r="D10619" t="s">
        <v>92</v>
      </c>
      <c r="E10619">
        <v>4017</v>
      </c>
      <c r="F10619">
        <v>1</v>
      </c>
    </row>
    <row r="10620" spans="1:6">
      <c r="A10620">
        <v>4900</v>
      </c>
      <c r="B10620">
        <v>13</v>
      </c>
      <c r="C10620" t="s">
        <v>63</v>
      </c>
      <c r="D10620" t="s">
        <v>92</v>
      </c>
      <c r="E10620">
        <v>4625</v>
      </c>
      <c r="F10620">
        <v>1</v>
      </c>
    </row>
    <row r="10621" spans="1:6">
      <c r="A10621">
        <v>4900</v>
      </c>
      <c r="B10621">
        <v>13</v>
      </c>
      <c r="C10621" t="s">
        <v>63</v>
      </c>
      <c r="D10621" t="s">
        <v>92</v>
      </c>
      <c r="E10621">
        <v>4486</v>
      </c>
      <c r="F10621">
        <v>1</v>
      </c>
    </row>
    <row r="10622" spans="1:6">
      <c r="A10622">
        <v>4900</v>
      </c>
      <c r="B10622">
        <v>13</v>
      </c>
      <c r="C10622" t="s">
        <v>63</v>
      </c>
      <c r="D10622" t="s">
        <v>92</v>
      </c>
      <c r="E10622">
        <v>269</v>
      </c>
      <c r="F10622">
        <v>1</v>
      </c>
    </row>
    <row r="10623" spans="1:6">
      <c r="A10623">
        <v>4900</v>
      </c>
      <c r="B10623">
        <v>13</v>
      </c>
      <c r="C10623" t="s">
        <v>63</v>
      </c>
      <c r="D10623" t="s">
        <v>92</v>
      </c>
      <c r="E10623">
        <v>5247</v>
      </c>
      <c r="F10623">
        <v>1</v>
      </c>
    </row>
    <row r="10624" spans="1:6">
      <c r="A10624">
        <v>4900</v>
      </c>
      <c r="B10624">
        <v>13</v>
      </c>
      <c r="C10624" t="s">
        <v>63</v>
      </c>
      <c r="D10624" t="s">
        <v>92</v>
      </c>
      <c r="E10624">
        <v>4969</v>
      </c>
      <c r="F10624">
        <v>1</v>
      </c>
    </row>
    <row r="10625" spans="1:6">
      <c r="A10625">
        <v>4900</v>
      </c>
      <c r="B10625">
        <v>13</v>
      </c>
      <c r="C10625" t="s">
        <v>63</v>
      </c>
      <c r="D10625" t="s">
        <v>92</v>
      </c>
      <c r="E10625">
        <v>4182</v>
      </c>
      <c r="F10625">
        <v>1</v>
      </c>
    </row>
    <row r="10626" spans="1:6">
      <c r="A10626">
        <v>4900</v>
      </c>
      <c r="B10626">
        <v>13</v>
      </c>
      <c r="C10626" t="s">
        <v>63</v>
      </c>
      <c r="D10626" t="s">
        <v>92</v>
      </c>
      <c r="E10626">
        <v>189</v>
      </c>
      <c r="F10626">
        <v>1</v>
      </c>
    </row>
    <row r="10627" spans="1:6">
      <c r="A10627">
        <v>4900</v>
      </c>
      <c r="B10627">
        <v>13</v>
      </c>
      <c r="C10627" t="s">
        <v>63</v>
      </c>
      <c r="D10627" t="s">
        <v>92</v>
      </c>
      <c r="E10627">
        <v>2984</v>
      </c>
      <c r="F10627">
        <v>1</v>
      </c>
    </row>
    <row r="10628" spans="1:6">
      <c r="A10628">
        <v>4900</v>
      </c>
      <c r="B10628">
        <v>13</v>
      </c>
      <c r="C10628" t="s">
        <v>63</v>
      </c>
      <c r="D10628" t="s">
        <v>92</v>
      </c>
      <c r="E10628">
        <v>1282</v>
      </c>
      <c r="F10628">
        <v>1</v>
      </c>
    </row>
    <row r="10629" spans="1:6">
      <c r="A10629">
        <v>4900</v>
      </c>
      <c r="B10629">
        <v>13</v>
      </c>
      <c r="C10629" t="s">
        <v>63</v>
      </c>
      <c r="D10629" t="s">
        <v>92</v>
      </c>
      <c r="E10629">
        <v>5917</v>
      </c>
      <c r="F10629">
        <v>1</v>
      </c>
    </row>
    <row r="10630" spans="1:6">
      <c r="A10630">
        <v>4900</v>
      </c>
      <c r="B10630">
        <v>13</v>
      </c>
      <c r="C10630" t="s">
        <v>63</v>
      </c>
      <c r="D10630" t="s">
        <v>92</v>
      </c>
      <c r="E10630">
        <v>3463</v>
      </c>
      <c r="F10630">
        <v>1</v>
      </c>
    </row>
    <row r="10631" spans="1:6">
      <c r="A10631">
        <v>4900</v>
      </c>
      <c r="B10631">
        <v>13</v>
      </c>
      <c r="C10631" t="s">
        <v>63</v>
      </c>
      <c r="D10631" t="s">
        <v>92</v>
      </c>
      <c r="E10631">
        <v>5383</v>
      </c>
      <c r="F10631">
        <v>1</v>
      </c>
    </row>
    <row r="10632" spans="1:6">
      <c r="A10632">
        <v>4900</v>
      </c>
      <c r="B10632">
        <v>13</v>
      </c>
      <c r="C10632" t="s">
        <v>63</v>
      </c>
      <c r="D10632" t="s">
        <v>92</v>
      </c>
      <c r="E10632">
        <v>5189</v>
      </c>
      <c r="F10632">
        <v>1</v>
      </c>
    </row>
    <row r="10633" spans="1:6">
      <c r="A10633">
        <v>4900</v>
      </c>
      <c r="B10633">
        <v>13</v>
      </c>
      <c r="C10633" t="s">
        <v>63</v>
      </c>
      <c r="D10633" t="s">
        <v>92</v>
      </c>
      <c r="E10633">
        <v>3332</v>
      </c>
      <c r="F10633">
        <v>1</v>
      </c>
    </row>
    <row r="10634" spans="1:6">
      <c r="A10634">
        <v>4900</v>
      </c>
      <c r="B10634">
        <v>13</v>
      </c>
      <c r="C10634" t="s">
        <v>63</v>
      </c>
      <c r="D10634" t="s">
        <v>92</v>
      </c>
      <c r="E10634">
        <v>2586</v>
      </c>
      <c r="F10634">
        <v>1</v>
      </c>
    </row>
    <row r="10635" spans="1:6">
      <c r="A10635">
        <v>4900</v>
      </c>
      <c r="B10635">
        <v>13</v>
      </c>
      <c r="C10635" t="s">
        <v>63</v>
      </c>
      <c r="D10635" t="s">
        <v>92</v>
      </c>
      <c r="E10635">
        <v>250</v>
      </c>
      <c r="F10635">
        <v>1</v>
      </c>
    </row>
    <row r="10636" spans="1:6">
      <c r="A10636">
        <v>4900</v>
      </c>
      <c r="B10636">
        <v>13</v>
      </c>
      <c r="C10636" t="s">
        <v>63</v>
      </c>
      <c r="D10636" t="s">
        <v>92</v>
      </c>
      <c r="E10636">
        <v>4273</v>
      </c>
      <c r="F10636">
        <v>1</v>
      </c>
    </row>
    <row r="10637" spans="1:6">
      <c r="A10637">
        <v>4900</v>
      </c>
      <c r="B10637">
        <v>13</v>
      </c>
      <c r="C10637" t="s">
        <v>63</v>
      </c>
      <c r="D10637" t="s">
        <v>92</v>
      </c>
      <c r="E10637">
        <v>5211</v>
      </c>
      <c r="F10637">
        <v>1</v>
      </c>
    </row>
    <row r="10638" spans="1:6">
      <c r="A10638">
        <v>4900</v>
      </c>
      <c r="B10638">
        <v>13</v>
      </c>
      <c r="C10638" t="s">
        <v>63</v>
      </c>
      <c r="D10638" t="s">
        <v>92</v>
      </c>
      <c r="E10638">
        <v>6112</v>
      </c>
      <c r="F10638">
        <v>1</v>
      </c>
    </row>
    <row r="10639" spans="1:6">
      <c r="A10639">
        <v>4900</v>
      </c>
      <c r="B10639">
        <v>13</v>
      </c>
      <c r="C10639" t="s">
        <v>63</v>
      </c>
      <c r="D10639" t="s">
        <v>92</v>
      </c>
      <c r="E10639">
        <v>6102</v>
      </c>
      <c r="F10639">
        <v>1</v>
      </c>
    </row>
    <row r="10640" spans="1:6">
      <c r="A10640">
        <v>4900</v>
      </c>
      <c r="B10640">
        <v>13</v>
      </c>
      <c r="C10640" t="s">
        <v>63</v>
      </c>
      <c r="D10640" t="s">
        <v>92</v>
      </c>
      <c r="E10640">
        <v>1004</v>
      </c>
      <c r="F10640">
        <v>1</v>
      </c>
    </row>
    <row r="10641" spans="1:6">
      <c r="A10641">
        <v>4900</v>
      </c>
      <c r="B10641">
        <v>13</v>
      </c>
      <c r="C10641" t="s">
        <v>63</v>
      </c>
      <c r="D10641" t="s">
        <v>92</v>
      </c>
      <c r="E10641">
        <v>2355</v>
      </c>
      <c r="F10641">
        <v>1</v>
      </c>
    </row>
    <row r="10642" spans="1:6">
      <c r="A10642">
        <v>4900</v>
      </c>
      <c r="B10642">
        <v>13</v>
      </c>
      <c r="C10642" t="s">
        <v>63</v>
      </c>
      <c r="D10642" t="s">
        <v>92</v>
      </c>
      <c r="E10642">
        <v>2447</v>
      </c>
      <c r="F10642">
        <v>1</v>
      </c>
    </row>
    <row r="10643" spans="1:6">
      <c r="A10643">
        <v>4900</v>
      </c>
      <c r="B10643">
        <v>13</v>
      </c>
      <c r="C10643" t="s">
        <v>63</v>
      </c>
      <c r="D10643" t="s">
        <v>92</v>
      </c>
      <c r="E10643">
        <v>3453</v>
      </c>
      <c r="F10643">
        <v>1</v>
      </c>
    </row>
    <row r="10644" spans="1:6">
      <c r="A10644">
        <v>4900</v>
      </c>
      <c r="B10644">
        <v>13</v>
      </c>
      <c r="C10644" t="s">
        <v>63</v>
      </c>
      <c r="D10644" t="s">
        <v>92</v>
      </c>
      <c r="E10644">
        <v>2583</v>
      </c>
      <c r="F10644">
        <v>1</v>
      </c>
    </row>
    <row r="10645" spans="1:6">
      <c r="A10645">
        <v>4900</v>
      </c>
      <c r="B10645">
        <v>13</v>
      </c>
      <c r="C10645" t="s">
        <v>63</v>
      </c>
      <c r="D10645" t="s">
        <v>92</v>
      </c>
      <c r="E10645">
        <v>2822</v>
      </c>
      <c r="F10645">
        <v>1</v>
      </c>
    </row>
    <row r="10646" spans="1:6">
      <c r="A10646">
        <v>4900</v>
      </c>
      <c r="B10646">
        <v>13</v>
      </c>
      <c r="C10646" t="s">
        <v>63</v>
      </c>
      <c r="D10646" t="s">
        <v>92</v>
      </c>
      <c r="E10646">
        <v>4800</v>
      </c>
      <c r="F10646">
        <v>1</v>
      </c>
    </row>
    <row r="10647" spans="1:6">
      <c r="A10647">
        <v>4900</v>
      </c>
      <c r="B10647">
        <v>13</v>
      </c>
      <c r="C10647" t="s">
        <v>63</v>
      </c>
      <c r="D10647" t="s">
        <v>92</v>
      </c>
      <c r="E10647">
        <v>182</v>
      </c>
      <c r="F10647">
        <v>1</v>
      </c>
    </row>
    <row r="10648" spans="1:6">
      <c r="A10648">
        <v>4900</v>
      </c>
      <c r="B10648">
        <v>13</v>
      </c>
      <c r="C10648" t="s">
        <v>63</v>
      </c>
      <c r="D10648" t="s">
        <v>92</v>
      </c>
      <c r="E10648">
        <v>2091</v>
      </c>
      <c r="F10648">
        <v>1</v>
      </c>
    </row>
    <row r="10649" spans="1:6">
      <c r="A10649">
        <v>4900</v>
      </c>
      <c r="B10649">
        <v>13</v>
      </c>
      <c r="C10649" t="s">
        <v>63</v>
      </c>
      <c r="D10649" t="s">
        <v>92</v>
      </c>
      <c r="E10649">
        <v>4860</v>
      </c>
      <c r="F10649">
        <v>1</v>
      </c>
    </row>
    <row r="10650" spans="1:6">
      <c r="A10650">
        <v>4900</v>
      </c>
      <c r="B10650">
        <v>13</v>
      </c>
      <c r="C10650" t="s">
        <v>63</v>
      </c>
      <c r="D10650" t="s">
        <v>92</v>
      </c>
      <c r="E10650">
        <v>1122</v>
      </c>
      <c r="F10650">
        <v>1</v>
      </c>
    </row>
    <row r="10651" spans="1:6">
      <c r="A10651">
        <v>4900</v>
      </c>
      <c r="B10651">
        <v>13</v>
      </c>
      <c r="C10651" t="s">
        <v>63</v>
      </c>
      <c r="D10651" t="s">
        <v>92</v>
      </c>
      <c r="E10651">
        <v>3427</v>
      </c>
      <c r="F10651">
        <v>1</v>
      </c>
    </row>
    <row r="10652" spans="1:6">
      <c r="A10652">
        <v>4900</v>
      </c>
      <c r="B10652">
        <v>13</v>
      </c>
      <c r="C10652" t="s">
        <v>63</v>
      </c>
      <c r="D10652" t="s">
        <v>92</v>
      </c>
      <c r="E10652">
        <v>3999</v>
      </c>
      <c r="F10652">
        <v>1</v>
      </c>
    </row>
    <row r="10653" spans="1:6">
      <c r="A10653">
        <v>4900</v>
      </c>
      <c r="B10653">
        <v>13</v>
      </c>
      <c r="C10653" t="s">
        <v>63</v>
      </c>
      <c r="D10653" t="s">
        <v>92</v>
      </c>
      <c r="E10653">
        <v>1096</v>
      </c>
      <c r="F10653">
        <v>1</v>
      </c>
    </row>
    <row r="10654" spans="1:6">
      <c r="A10654">
        <v>4900</v>
      </c>
      <c r="B10654">
        <v>13</v>
      </c>
      <c r="C10654" t="s">
        <v>63</v>
      </c>
      <c r="D10654" t="s">
        <v>92</v>
      </c>
      <c r="E10654">
        <v>2246</v>
      </c>
      <c r="F10654">
        <v>1</v>
      </c>
    </row>
    <row r="10655" spans="1:6">
      <c r="A10655">
        <v>4900</v>
      </c>
      <c r="B10655">
        <v>13</v>
      </c>
      <c r="C10655" t="s">
        <v>63</v>
      </c>
      <c r="D10655" t="s">
        <v>92</v>
      </c>
      <c r="E10655">
        <v>2261</v>
      </c>
      <c r="F10655">
        <v>1</v>
      </c>
    </row>
    <row r="10656" spans="1:6">
      <c r="A10656">
        <v>4900</v>
      </c>
      <c r="B10656">
        <v>13</v>
      </c>
      <c r="C10656" t="s">
        <v>63</v>
      </c>
      <c r="D10656" t="s">
        <v>92</v>
      </c>
      <c r="E10656">
        <v>2241</v>
      </c>
      <c r="F10656">
        <v>1</v>
      </c>
    </row>
    <row r="10657" spans="1:6">
      <c r="A10657">
        <v>4900</v>
      </c>
      <c r="B10657">
        <v>13</v>
      </c>
      <c r="C10657" t="s">
        <v>63</v>
      </c>
      <c r="D10657" t="s">
        <v>92</v>
      </c>
      <c r="E10657">
        <v>3892</v>
      </c>
      <c r="F10657">
        <v>1</v>
      </c>
    </row>
    <row r="10658" spans="1:6">
      <c r="A10658">
        <v>4900</v>
      </c>
      <c r="B10658">
        <v>13</v>
      </c>
      <c r="C10658" t="s">
        <v>63</v>
      </c>
      <c r="D10658" t="s">
        <v>92</v>
      </c>
      <c r="E10658">
        <v>162</v>
      </c>
      <c r="F10658">
        <v>1</v>
      </c>
    </row>
    <row r="10659" spans="1:6">
      <c r="A10659">
        <v>4900</v>
      </c>
      <c r="B10659">
        <v>13</v>
      </c>
      <c r="C10659" t="s">
        <v>63</v>
      </c>
      <c r="D10659" t="s">
        <v>92</v>
      </c>
      <c r="E10659">
        <v>2890</v>
      </c>
      <c r="F10659">
        <v>1</v>
      </c>
    </row>
    <row r="10660" spans="1:6">
      <c r="A10660">
        <v>4900</v>
      </c>
      <c r="B10660">
        <v>13</v>
      </c>
      <c r="C10660" t="s">
        <v>63</v>
      </c>
      <c r="D10660" t="s">
        <v>92</v>
      </c>
      <c r="E10660">
        <v>5173</v>
      </c>
      <c r="F10660">
        <v>1</v>
      </c>
    </row>
    <row r="10661" spans="1:6">
      <c r="A10661">
        <v>4900</v>
      </c>
      <c r="B10661">
        <v>13</v>
      </c>
      <c r="C10661" t="s">
        <v>63</v>
      </c>
      <c r="D10661" t="s">
        <v>92</v>
      </c>
      <c r="E10661">
        <v>4002</v>
      </c>
      <c r="F10661">
        <v>1</v>
      </c>
    </row>
    <row r="10662" spans="1:6">
      <c r="A10662">
        <v>4900</v>
      </c>
      <c r="B10662">
        <v>13</v>
      </c>
      <c r="C10662" t="s">
        <v>63</v>
      </c>
      <c r="D10662" t="s">
        <v>92</v>
      </c>
      <c r="E10662">
        <v>958</v>
      </c>
      <c r="F10662">
        <v>1</v>
      </c>
    </row>
    <row r="10663" spans="1:6">
      <c r="A10663">
        <v>4900</v>
      </c>
      <c r="B10663">
        <v>13</v>
      </c>
      <c r="C10663" t="s">
        <v>63</v>
      </c>
      <c r="D10663" t="s">
        <v>92</v>
      </c>
      <c r="E10663">
        <v>3115</v>
      </c>
      <c r="F10663">
        <v>1</v>
      </c>
    </row>
    <row r="10664" spans="1:6">
      <c r="A10664">
        <v>4900</v>
      </c>
      <c r="B10664">
        <v>13</v>
      </c>
      <c r="C10664" t="s">
        <v>64</v>
      </c>
      <c r="D10664" t="s">
        <v>92</v>
      </c>
      <c r="E10664">
        <v>4234</v>
      </c>
      <c r="F10664">
        <v>6</v>
      </c>
    </row>
    <row r="10665" spans="1:6">
      <c r="A10665">
        <v>4900</v>
      </c>
      <c r="B10665">
        <v>13</v>
      </c>
      <c r="C10665" t="s">
        <v>64</v>
      </c>
      <c r="D10665" t="s">
        <v>92</v>
      </c>
      <c r="E10665">
        <v>2822</v>
      </c>
      <c r="F10665">
        <v>5</v>
      </c>
    </row>
    <row r="10666" spans="1:6">
      <c r="A10666">
        <v>4900</v>
      </c>
      <c r="B10666">
        <v>13</v>
      </c>
      <c r="C10666" t="s">
        <v>64</v>
      </c>
      <c r="D10666" t="s">
        <v>92</v>
      </c>
      <c r="E10666">
        <v>3924</v>
      </c>
      <c r="F10666">
        <v>4</v>
      </c>
    </row>
    <row r="10667" spans="1:6">
      <c r="A10667">
        <v>4900</v>
      </c>
      <c r="B10667">
        <v>13</v>
      </c>
      <c r="C10667" t="s">
        <v>64</v>
      </c>
      <c r="D10667" t="s">
        <v>92</v>
      </c>
      <c r="E10667">
        <v>5847</v>
      </c>
      <c r="F10667">
        <v>3</v>
      </c>
    </row>
    <row r="10668" spans="1:6">
      <c r="A10668">
        <v>4900</v>
      </c>
      <c r="B10668">
        <v>13</v>
      </c>
      <c r="C10668" t="s">
        <v>64</v>
      </c>
      <c r="D10668" t="s">
        <v>92</v>
      </c>
      <c r="E10668">
        <v>2634</v>
      </c>
      <c r="F10668">
        <v>3</v>
      </c>
    </row>
    <row r="10669" spans="1:6">
      <c r="A10669">
        <v>4900</v>
      </c>
      <c r="B10669">
        <v>13</v>
      </c>
      <c r="C10669" t="s">
        <v>64</v>
      </c>
      <c r="D10669" t="s">
        <v>92</v>
      </c>
      <c r="E10669">
        <v>1263</v>
      </c>
      <c r="F10669">
        <v>3</v>
      </c>
    </row>
    <row r="10670" spans="1:6">
      <c r="A10670">
        <v>4900</v>
      </c>
      <c r="B10670">
        <v>13</v>
      </c>
      <c r="C10670" t="s">
        <v>64</v>
      </c>
      <c r="D10670" t="s">
        <v>92</v>
      </c>
      <c r="E10670">
        <v>5046</v>
      </c>
      <c r="F10670">
        <v>3</v>
      </c>
    </row>
    <row r="10671" spans="1:6">
      <c r="A10671">
        <v>4900</v>
      </c>
      <c r="B10671">
        <v>13</v>
      </c>
      <c r="C10671" t="s">
        <v>64</v>
      </c>
      <c r="D10671" t="s">
        <v>92</v>
      </c>
      <c r="E10671">
        <v>3898</v>
      </c>
      <c r="F10671">
        <v>3</v>
      </c>
    </row>
    <row r="10672" spans="1:6">
      <c r="A10672">
        <v>4900</v>
      </c>
      <c r="B10672">
        <v>13</v>
      </c>
      <c r="C10672" t="s">
        <v>64</v>
      </c>
      <c r="D10672" t="s">
        <v>92</v>
      </c>
      <c r="E10672">
        <v>2042</v>
      </c>
      <c r="F10672">
        <v>3</v>
      </c>
    </row>
    <row r="10673" spans="1:6">
      <c r="A10673">
        <v>4900</v>
      </c>
      <c r="B10673">
        <v>13</v>
      </c>
      <c r="C10673" t="s">
        <v>64</v>
      </c>
      <c r="D10673" t="s">
        <v>92</v>
      </c>
      <c r="E10673">
        <v>4560</v>
      </c>
      <c r="F10673">
        <v>3</v>
      </c>
    </row>
    <row r="10674" spans="1:6">
      <c r="A10674">
        <v>4900</v>
      </c>
      <c r="B10674">
        <v>13</v>
      </c>
      <c r="C10674" t="s">
        <v>64</v>
      </c>
      <c r="D10674" t="s">
        <v>92</v>
      </c>
      <c r="E10674">
        <v>3528</v>
      </c>
      <c r="F10674">
        <v>2</v>
      </c>
    </row>
    <row r="10675" spans="1:6">
      <c r="A10675">
        <v>4900</v>
      </c>
      <c r="B10675">
        <v>13</v>
      </c>
      <c r="C10675" t="s">
        <v>64</v>
      </c>
      <c r="D10675" t="s">
        <v>92</v>
      </c>
      <c r="E10675">
        <v>4187</v>
      </c>
      <c r="F10675">
        <v>2</v>
      </c>
    </row>
    <row r="10676" spans="1:6">
      <c r="A10676">
        <v>4900</v>
      </c>
      <c r="B10676">
        <v>13</v>
      </c>
      <c r="C10676" t="s">
        <v>64</v>
      </c>
      <c r="D10676" t="s">
        <v>92</v>
      </c>
      <c r="E10676">
        <v>4678</v>
      </c>
      <c r="F10676">
        <v>2</v>
      </c>
    </row>
    <row r="10677" spans="1:6">
      <c r="A10677">
        <v>4900</v>
      </c>
      <c r="B10677">
        <v>13</v>
      </c>
      <c r="C10677" t="s">
        <v>64</v>
      </c>
      <c r="D10677" t="s">
        <v>92</v>
      </c>
      <c r="E10677">
        <v>3174</v>
      </c>
      <c r="F10677">
        <v>2</v>
      </c>
    </row>
    <row r="10678" spans="1:6">
      <c r="A10678">
        <v>4900</v>
      </c>
      <c r="B10678">
        <v>13</v>
      </c>
      <c r="C10678" t="s">
        <v>64</v>
      </c>
      <c r="D10678" t="s">
        <v>92</v>
      </c>
      <c r="E10678">
        <v>2775</v>
      </c>
      <c r="F10678">
        <v>2</v>
      </c>
    </row>
    <row r="10679" spans="1:6">
      <c r="A10679">
        <v>4900</v>
      </c>
      <c r="B10679">
        <v>13</v>
      </c>
      <c r="C10679" t="s">
        <v>64</v>
      </c>
      <c r="D10679" t="s">
        <v>92</v>
      </c>
      <c r="E10679">
        <v>4294</v>
      </c>
      <c r="F10679">
        <v>2</v>
      </c>
    </row>
    <row r="10680" spans="1:6">
      <c r="A10680">
        <v>4900</v>
      </c>
      <c r="B10680">
        <v>13</v>
      </c>
      <c r="C10680" t="s">
        <v>64</v>
      </c>
      <c r="D10680" t="s">
        <v>92</v>
      </c>
      <c r="E10680">
        <v>2670</v>
      </c>
      <c r="F10680">
        <v>2</v>
      </c>
    </row>
    <row r="10681" spans="1:6">
      <c r="A10681">
        <v>4900</v>
      </c>
      <c r="B10681">
        <v>13</v>
      </c>
      <c r="C10681" t="s">
        <v>64</v>
      </c>
      <c r="D10681" t="s">
        <v>92</v>
      </c>
      <c r="E10681">
        <v>2447</v>
      </c>
      <c r="F10681">
        <v>2</v>
      </c>
    </row>
    <row r="10682" spans="1:6">
      <c r="A10682">
        <v>4900</v>
      </c>
      <c r="B10682">
        <v>13</v>
      </c>
      <c r="C10682" t="s">
        <v>64</v>
      </c>
      <c r="D10682" t="s">
        <v>92</v>
      </c>
      <c r="E10682">
        <v>2032</v>
      </c>
      <c r="F10682">
        <v>2</v>
      </c>
    </row>
    <row r="10683" spans="1:6">
      <c r="A10683">
        <v>4900</v>
      </c>
      <c r="B10683">
        <v>13</v>
      </c>
      <c r="C10683" t="s">
        <v>64</v>
      </c>
      <c r="D10683" t="s">
        <v>92</v>
      </c>
      <c r="E10683">
        <v>5233</v>
      </c>
      <c r="F10683">
        <v>2</v>
      </c>
    </row>
    <row r="10684" spans="1:6">
      <c r="A10684">
        <v>4900</v>
      </c>
      <c r="B10684">
        <v>13</v>
      </c>
      <c r="C10684" t="s">
        <v>64</v>
      </c>
      <c r="D10684" t="s">
        <v>92</v>
      </c>
      <c r="E10684">
        <v>4289</v>
      </c>
      <c r="F10684">
        <v>2</v>
      </c>
    </row>
    <row r="10685" spans="1:6">
      <c r="A10685">
        <v>4900</v>
      </c>
      <c r="B10685">
        <v>13</v>
      </c>
      <c r="C10685" t="s">
        <v>64</v>
      </c>
      <c r="D10685" t="s">
        <v>92</v>
      </c>
      <c r="E10685">
        <v>3958</v>
      </c>
      <c r="F10685">
        <v>2</v>
      </c>
    </row>
    <row r="10686" spans="1:6">
      <c r="A10686">
        <v>4900</v>
      </c>
      <c r="B10686">
        <v>13</v>
      </c>
      <c r="C10686" t="s">
        <v>64</v>
      </c>
      <c r="D10686" t="s">
        <v>92</v>
      </c>
      <c r="E10686">
        <v>5585</v>
      </c>
      <c r="F10686">
        <v>2</v>
      </c>
    </row>
    <row r="10687" spans="1:6">
      <c r="A10687">
        <v>4900</v>
      </c>
      <c r="B10687">
        <v>13</v>
      </c>
      <c r="C10687" t="s">
        <v>64</v>
      </c>
      <c r="D10687" t="s">
        <v>92</v>
      </c>
      <c r="E10687">
        <v>4698</v>
      </c>
      <c r="F10687">
        <v>2</v>
      </c>
    </row>
    <row r="10688" spans="1:6">
      <c r="A10688">
        <v>4900</v>
      </c>
      <c r="B10688">
        <v>13</v>
      </c>
      <c r="C10688" t="s">
        <v>64</v>
      </c>
      <c r="D10688" t="s">
        <v>92</v>
      </c>
      <c r="E10688">
        <v>4362</v>
      </c>
      <c r="F10688">
        <v>2</v>
      </c>
    </row>
    <row r="10689" spans="1:6">
      <c r="A10689">
        <v>4900</v>
      </c>
      <c r="B10689">
        <v>13</v>
      </c>
      <c r="C10689" t="s">
        <v>64</v>
      </c>
      <c r="D10689" t="s">
        <v>92</v>
      </c>
      <c r="E10689">
        <v>6102</v>
      </c>
      <c r="F10689">
        <v>2</v>
      </c>
    </row>
    <row r="10690" spans="1:6">
      <c r="A10690">
        <v>4900</v>
      </c>
      <c r="B10690">
        <v>13</v>
      </c>
      <c r="C10690" t="s">
        <v>64</v>
      </c>
      <c r="D10690" t="s">
        <v>92</v>
      </c>
      <c r="E10690">
        <v>2731</v>
      </c>
      <c r="F10690">
        <v>1</v>
      </c>
    </row>
    <row r="10691" spans="1:6">
      <c r="A10691">
        <v>4900</v>
      </c>
      <c r="B10691">
        <v>13</v>
      </c>
      <c r="C10691" t="s">
        <v>64</v>
      </c>
      <c r="D10691" t="s">
        <v>92</v>
      </c>
      <c r="E10691">
        <v>3808</v>
      </c>
      <c r="F10691">
        <v>1</v>
      </c>
    </row>
    <row r="10692" spans="1:6">
      <c r="A10692">
        <v>4900</v>
      </c>
      <c r="B10692">
        <v>13</v>
      </c>
      <c r="C10692" t="s">
        <v>64</v>
      </c>
      <c r="D10692" t="s">
        <v>92</v>
      </c>
      <c r="E10692">
        <v>4559</v>
      </c>
      <c r="F10692">
        <v>1</v>
      </c>
    </row>
    <row r="10693" spans="1:6">
      <c r="A10693">
        <v>4900</v>
      </c>
      <c r="B10693">
        <v>13</v>
      </c>
      <c r="C10693" t="s">
        <v>64</v>
      </c>
      <c r="D10693" t="s">
        <v>92</v>
      </c>
      <c r="E10693">
        <v>4973</v>
      </c>
      <c r="F10693">
        <v>1</v>
      </c>
    </row>
    <row r="10694" spans="1:6">
      <c r="A10694">
        <v>4900</v>
      </c>
      <c r="B10694">
        <v>13</v>
      </c>
      <c r="C10694" t="s">
        <v>64</v>
      </c>
      <c r="D10694" t="s">
        <v>92</v>
      </c>
      <c r="E10694">
        <v>2034</v>
      </c>
      <c r="F10694">
        <v>1</v>
      </c>
    </row>
    <row r="10695" spans="1:6">
      <c r="A10695">
        <v>4900</v>
      </c>
      <c r="B10695">
        <v>13</v>
      </c>
      <c r="C10695" t="s">
        <v>64</v>
      </c>
      <c r="D10695" t="s">
        <v>92</v>
      </c>
      <c r="E10695">
        <v>4414</v>
      </c>
      <c r="F10695">
        <v>1</v>
      </c>
    </row>
    <row r="10696" spans="1:6">
      <c r="A10696">
        <v>4900</v>
      </c>
      <c r="B10696">
        <v>13</v>
      </c>
      <c r="C10696" t="s">
        <v>64</v>
      </c>
      <c r="D10696" t="s">
        <v>92</v>
      </c>
      <c r="E10696">
        <v>4786</v>
      </c>
      <c r="F10696">
        <v>1</v>
      </c>
    </row>
    <row r="10697" spans="1:6">
      <c r="A10697">
        <v>4900</v>
      </c>
      <c r="B10697">
        <v>13</v>
      </c>
      <c r="C10697" t="s">
        <v>64</v>
      </c>
      <c r="D10697" t="s">
        <v>92</v>
      </c>
      <c r="E10697">
        <v>4571</v>
      </c>
      <c r="F10697">
        <v>1</v>
      </c>
    </row>
    <row r="10698" spans="1:6">
      <c r="A10698">
        <v>4900</v>
      </c>
      <c r="B10698">
        <v>13</v>
      </c>
      <c r="C10698" t="s">
        <v>64</v>
      </c>
      <c r="D10698" t="s">
        <v>92</v>
      </c>
      <c r="E10698">
        <v>5406</v>
      </c>
      <c r="F10698">
        <v>1</v>
      </c>
    </row>
    <row r="10699" spans="1:6">
      <c r="A10699">
        <v>4900</v>
      </c>
      <c r="B10699">
        <v>13</v>
      </c>
      <c r="C10699" t="s">
        <v>64</v>
      </c>
      <c r="D10699" t="s">
        <v>92</v>
      </c>
      <c r="E10699">
        <v>42</v>
      </c>
      <c r="F10699">
        <v>1</v>
      </c>
    </row>
    <row r="10700" spans="1:6">
      <c r="A10700">
        <v>4900</v>
      </c>
      <c r="B10700">
        <v>13</v>
      </c>
      <c r="C10700" t="s">
        <v>64</v>
      </c>
      <c r="D10700" t="s">
        <v>92</v>
      </c>
      <c r="E10700">
        <v>5602</v>
      </c>
      <c r="F10700">
        <v>1</v>
      </c>
    </row>
    <row r="10701" spans="1:6">
      <c r="A10701">
        <v>4900</v>
      </c>
      <c r="B10701">
        <v>13</v>
      </c>
      <c r="C10701" t="s">
        <v>64</v>
      </c>
      <c r="D10701" t="s">
        <v>92</v>
      </c>
      <c r="E10701">
        <v>4594</v>
      </c>
      <c r="F10701">
        <v>1</v>
      </c>
    </row>
    <row r="10702" spans="1:6">
      <c r="A10702">
        <v>4900</v>
      </c>
      <c r="B10702">
        <v>13</v>
      </c>
      <c r="C10702" t="s">
        <v>64</v>
      </c>
      <c r="D10702" t="s">
        <v>92</v>
      </c>
      <c r="E10702">
        <v>259</v>
      </c>
      <c r="F10702">
        <v>1</v>
      </c>
    </row>
    <row r="10703" spans="1:6">
      <c r="A10703">
        <v>4900</v>
      </c>
      <c r="B10703">
        <v>13</v>
      </c>
      <c r="C10703" t="s">
        <v>64</v>
      </c>
      <c r="D10703" t="s">
        <v>92</v>
      </c>
      <c r="E10703">
        <v>3444</v>
      </c>
      <c r="F10703">
        <v>1</v>
      </c>
    </row>
    <row r="10704" spans="1:6">
      <c r="A10704">
        <v>4900</v>
      </c>
      <c r="B10704">
        <v>13</v>
      </c>
      <c r="C10704" t="s">
        <v>64</v>
      </c>
      <c r="D10704" t="s">
        <v>92</v>
      </c>
      <c r="E10704">
        <v>2116</v>
      </c>
      <c r="F10704">
        <v>1</v>
      </c>
    </row>
    <row r="10705" spans="1:6">
      <c r="A10705">
        <v>4900</v>
      </c>
      <c r="B10705">
        <v>13</v>
      </c>
      <c r="C10705" t="s">
        <v>64</v>
      </c>
      <c r="D10705" t="s">
        <v>92</v>
      </c>
      <c r="E10705">
        <v>2157</v>
      </c>
      <c r="F10705">
        <v>1</v>
      </c>
    </row>
    <row r="10706" spans="1:6">
      <c r="A10706">
        <v>4900</v>
      </c>
      <c r="B10706">
        <v>13</v>
      </c>
      <c r="C10706" t="s">
        <v>64</v>
      </c>
      <c r="D10706" t="s">
        <v>92</v>
      </c>
      <c r="E10706">
        <v>3398</v>
      </c>
      <c r="F10706">
        <v>1</v>
      </c>
    </row>
    <row r="10707" spans="1:6">
      <c r="A10707">
        <v>4900</v>
      </c>
      <c r="B10707">
        <v>13</v>
      </c>
      <c r="C10707" t="s">
        <v>64</v>
      </c>
      <c r="D10707" t="s">
        <v>92</v>
      </c>
      <c r="E10707">
        <v>2693</v>
      </c>
      <c r="F10707">
        <v>1</v>
      </c>
    </row>
    <row r="10708" spans="1:6">
      <c r="A10708">
        <v>4900</v>
      </c>
      <c r="B10708">
        <v>13</v>
      </c>
      <c r="C10708" t="s">
        <v>64</v>
      </c>
      <c r="D10708" t="s">
        <v>92</v>
      </c>
      <c r="E10708">
        <v>2181</v>
      </c>
      <c r="F10708">
        <v>1</v>
      </c>
    </row>
    <row r="10709" spans="1:6">
      <c r="A10709">
        <v>4900</v>
      </c>
      <c r="B10709">
        <v>13</v>
      </c>
      <c r="C10709" t="s">
        <v>64</v>
      </c>
      <c r="D10709" t="s">
        <v>92</v>
      </c>
      <c r="E10709">
        <v>4327</v>
      </c>
      <c r="F10709">
        <v>1</v>
      </c>
    </row>
    <row r="10710" spans="1:6">
      <c r="A10710">
        <v>4900</v>
      </c>
      <c r="B10710">
        <v>13</v>
      </c>
      <c r="C10710" t="s">
        <v>64</v>
      </c>
      <c r="D10710" t="s">
        <v>92</v>
      </c>
      <c r="E10710">
        <v>5587</v>
      </c>
      <c r="F10710">
        <v>1</v>
      </c>
    </row>
    <row r="10711" spans="1:6">
      <c r="A10711">
        <v>4900</v>
      </c>
      <c r="B10711">
        <v>13</v>
      </c>
      <c r="C10711" t="s">
        <v>64</v>
      </c>
      <c r="D10711" t="s">
        <v>92</v>
      </c>
      <c r="E10711">
        <v>5131</v>
      </c>
      <c r="F10711">
        <v>1</v>
      </c>
    </row>
    <row r="10712" spans="1:6">
      <c r="A10712">
        <v>4900</v>
      </c>
      <c r="B10712">
        <v>13</v>
      </c>
      <c r="C10712" t="s">
        <v>64</v>
      </c>
      <c r="D10712" t="s">
        <v>92</v>
      </c>
      <c r="E10712">
        <v>5115</v>
      </c>
      <c r="F10712">
        <v>1</v>
      </c>
    </row>
    <row r="10713" spans="1:6">
      <c r="A10713">
        <v>4900</v>
      </c>
      <c r="B10713">
        <v>13</v>
      </c>
      <c r="C10713" t="s">
        <v>64</v>
      </c>
      <c r="D10713" t="s">
        <v>92</v>
      </c>
      <c r="E10713">
        <v>5204</v>
      </c>
      <c r="F10713">
        <v>1</v>
      </c>
    </row>
    <row r="10714" spans="1:6">
      <c r="A10714">
        <v>4900</v>
      </c>
      <c r="B10714">
        <v>13</v>
      </c>
      <c r="C10714" t="s">
        <v>64</v>
      </c>
      <c r="D10714" t="s">
        <v>92</v>
      </c>
      <c r="E10714">
        <v>3103</v>
      </c>
      <c r="F10714">
        <v>1</v>
      </c>
    </row>
    <row r="10715" spans="1:6">
      <c r="A10715">
        <v>4900</v>
      </c>
      <c r="B10715">
        <v>13</v>
      </c>
      <c r="C10715" t="s">
        <v>64</v>
      </c>
      <c r="D10715" t="s">
        <v>92</v>
      </c>
      <c r="E10715">
        <v>3412</v>
      </c>
      <c r="F10715">
        <v>1</v>
      </c>
    </row>
    <row r="10716" spans="1:6">
      <c r="A10716">
        <v>4900</v>
      </c>
      <c r="B10716">
        <v>13</v>
      </c>
      <c r="C10716" t="s">
        <v>64</v>
      </c>
      <c r="D10716" t="s">
        <v>92</v>
      </c>
      <c r="E10716">
        <v>324</v>
      </c>
      <c r="F10716">
        <v>1</v>
      </c>
    </row>
    <row r="10717" spans="1:6">
      <c r="A10717">
        <v>4900</v>
      </c>
      <c r="B10717">
        <v>13</v>
      </c>
      <c r="C10717" t="s">
        <v>64</v>
      </c>
      <c r="D10717" t="s">
        <v>92</v>
      </c>
      <c r="E10717">
        <v>991</v>
      </c>
      <c r="F10717">
        <v>1</v>
      </c>
    </row>
    <row r="10718" spans="1:6">
      <c r="A10718">
        <v>4900</v>
      </c>
      <c r="B10718">
        <v>13</v>
      </c>
      <c r="C10718" t="s">
        <v>64</v>
      </c>
      <c r="D10718" t="s">
        <v>92</v>
      </c>
      <c r="E10718">
        <v>3150</v>
      </c>
      <c r="F10718">
        <v>1</v>
      </c>
    </row>
    <row r="10719" spans="1:6">
      <c r="A10719">
        <v>4900</v>
      </c>
      <c r="B10719">
        <v>13</v>
      </c>
      <c r="C10719" t="s">
        <v>64</v>
      </c>
      <c r="D10719" t="s">
        <v>92</v>
      </c>
      <c r="E10719">
        <v>327</v>
      </c>
      <c r="F10719">
        <v>1</v>
      </c>
    </row>
    <row r="10720" spans="1:6">
      <c r="A10720">
        <v>4900</v>
      </c>
      <c r="B10720">
        <v>13</v>
      </c>
      <c r="C10720" t="s">
        <v>64</v>
      </c>
      <c r="D10720" t="s">
        <v>92</v>
      </c>
      <c r="E10720">
        <v>3953</v>
      </c>
      <c r="F10720">
        <v>1</v>
      </c>
    </row>
    <row r="10721" spans="1:6">
      <c r="A10721">
        <v>4900</v>
      </c>
      <c r="B10721">
        <v>13</v>
      </c>
      <c r="C10721" t="s">
        <v>64</v>
      </c>
      <c r="D10721" t="s">
        <v>92</v>
      </c>
      <c r="E10721">
        <v>4736</v>
      </c>
      <c r="F10721">
        <v>1</v>
      </c>
    </row>
    <row r="10722" spans="1:6">
      <c r="A10722">
        <v>4900</v>
      </c>
      <c r="B10722">
        <v>13</v>
      </c>
      <c r="C10722" t="s">
        <v>64</v>
      </c>
      <c r="D10722" t="s">
        <v>92</v>
      </c>
      <c r="E10722">
        <v>5931</v>
      </c>
      <c r="F10722">
        <v>1</v>
      </c>
    </row>
    <row r="10723" spans="1:6">
      <c r="A10723">
        <v>4900</v>
      </c>
      <c r="B10723">
        <v>13</v>
      </c>
      <c r="C10723" t="s">
        <v>64</v>
      </c>
      <c r="D10723" t="s">
        <v>92</v>
      </c>
      <c r="E10723">
        <v>1282</v>
      </c>
      <c r="F10723">
        <v>1</v>
      </c>
    </row>
    <row r="10724" spans="1:6">
      <c r="A10724">
        <v>4900</v>
      </c>
      <c r="B10724">
        <v>13</v>
      </c>
      <c r="C10724" t="s">
        <v>64</v>
      </c>
      <c r="D10724" t="s">
        <v>92</v>
      </c>
      <c r="E10724">
        <v>3094</v>
      </c>
      <c r="F10724">
        <v>1</v>
      </c>
    </row>
    <row r="10725" spans="1:6">
      <c r="A10725">
        <v>4900</v>
      </c>
      <c r="B10725">
        <v>13</v>
      </c>
      <c r="C10725" t="s">
        <v>64</v>
      </c>
      <c r="D10725" t="s">
        <v>92</v>
      </c>
      <c r="E10725">
        <v>3445</v>
      </c>
      <c r="F10725">
        <v>1</v>
      </c>
    </row>
    <row r="10726" spans="1:6">
      <c r="A10726">
        <v>4900</v>
      </c>
      <c r="B10726">
        <v>13</v>
      </c>
      <c r="C10726" t="s">
        <v>64</v>
      </c>
      <c r="D10726" t="s">
        <v>92</v>
      </c>
      <c r="E10726">
        <v>5520</v>
      </c>
      <c r="F10726">
        <v>1</v>
      </c>
    </row>
    <row r="10727" spans="1:6">
      <c r="A10727">
        <v>4900</v>
      </c>
      <c r="B10727">
        <v>13</v>
      </c>
      <c r="C10727" t="s">
        <v>64</v>
      </c>
      <c r="D10727" t="s">
        <v>92</v>
      </c>
      <c r="E10727">
        <v>3818</v>
      </c>
      <c r="F10727">
        <v>1</v>
      </c>
    </row>
    <row r="10728" spans="1:6">
      <c r="A10728">
        <v>4900</v>
      </c>
      <c r="B10728">
        <v>13</v>
      </c>
      <c r="C10728" t="s">
        <v>64</v>
      </c>
      <c r="D10728" t="s">
        <v>92</v>
      </c>
      <c r="E10728">
        <v>2712</v>
      </c>
      <c r="F10728">
        <v>1</v>
      </c>
    </row>
    <row r="10729" spans="1:6">
      <c r="A10729">
        <v>4900</v>
      </c>
      <c r="B10729">
        <v>13</v>
      </c>
      <c r="C10729" t="s">
        <v>64</v>
      </c>
      <c r="D10729" t="s">
        <v>92</v>
      </c>
      <c r="E10729">
        <v>4212</v>
      </c>
      <c r="F10729">
        <v>1</v>
      </c>
    </row>
    <row r="10730" spans="1:6">
      <c r="A10730">
        <v>4900</v>
      </c>
      <c r="B10730">
        <v>13</v>
      </c>
      <c r="C10730" t="s">
        <v>64</v>
      </c>
      <c r="D10730" t="s">
        <v>92</v>
      </c>
      <c r="E10730">
        <v>5917</v>
      </c>
      <c r="F10730">
        <v>1</v>
      </c>
    </row>
    <row r="10731" spans="1:6">
      <c r="A10731">
        <v>4900</v>
      </c>
      <c r="B10731">
        <v>13</v>
      </c>
      <c r="C10731" t="s">
        <v>64</v>
      </c>
      <c r="D10731" t="s">
        <v>92</v>
      </c>
      <c r="E10731">
        <v>5851</v>
      </c>
      <c r="F10731">
        <v>1</v>
      </c>
    </row>
    <row r="10732" spans="1:6">
      <c r="A10732">
        <v>4900</v>
      </c>
      <c r="B10732">
        <v>13</v>
      </c>
      <c r="C10732" t="s">
        <v>64</v>
      </c>
      <c r="D10732" t="s">
        <v>92</v>
      </c>
      <c r="E10732">
        <v>2597</v>
      </c>
      <c r="F10732">
        <v>1</v>
      </c>
    </row>
    <row r="10733" spans="1:6">
      <c r="A10733">
        <v>4900</v>
      </c>
      <c r="B10733">
        <v>13</v>
      </c>
      <c r="C10733" t="s">
        <v>64</v>
      </c>
      <c r="D10733" t="s">
        <v>92</v>
      </c>
      <c r="E10733">
        <v>2433</v>
      </c>
      <c r="F10733">
        <v>1</v>
      </c>
    </row>
    <row r="10734" spans="1:6">
      <c r="A10734">
        <v>4900</v>
      </c>
      <c r="B10734">
        <v>13</v>
      </c>
      <c r="C10734" t="s">
        <v>64</v>
      </c>
      <c r="D10734" t="s">
        <v>92</v>
      </c>
      <c r="E10734">
        <v>2804</v>
      </c>
      <c r="F10734">
        <v>1</v>
      </c>
    </row>
    <row r="10735" spans="1:6">
      <c r="A10735">
        <v>4900</v>
      </c>
      <c r="B10735">
        <v>13</v>
      </c>
      <c r="C10735" t="s">
        <v>64</v>
      </c>
      <c r="D10735" t="s">
        <v>92</v>
      </c>
      <c r="E10735">
        <v>2261</v>
      </c>
      <c r="F10735">
        <v>1</v>
      </c>
    </row>
    <row r="10736" spans="1:6">
      <c r="A10736">
        <v>4900</v>
      </c>
      <c r="B10736">
        <v>13</v>
      </c>
      <c r="C10736" t="s">
        <v>64</v>
      </c>
      <c r="D10736" t="s">
        <v>92</v>
      </c>
      <c r="E10736">
        <v>3840</v>
      </c>
      <c r="F10736">
        <v>1</v>
      </c>
    </row>
    <row r="10737" spans="1:6">
      <c r="A10737">
        <v>4900</v>
      </c>
      <c r="B10737">
        <v>13</v>
      </c>
      <c r="C10737" t="s">
        <v>64</v>
      </c>
      <c r="D10737" t="s">
        <v>92</v>
      </c>
      <c r="E10737">
        <v>5661</v>
      </c>
      <c r="F10737">
        <v>1</v>
      </c>
    </row>
    <row r="10738" spans="1:6">
      <c r="A10738">
        <v>4900</v>
      </c>
      <c r="B10738">
        <v>13</v>
      </c>
      <c r="C10738" t="s">
        <v>64</v>
      </c>
      <c r="D10738" t="s">
        <v>92</v>
      </c>
      <c r="E10738">
        <v>170</v>
      </c>
      <c r="F10738">
        <v>1</v>
      </c>
    </row>
    <row r="10739" spans="1:6">
      <c r="A10739">
        <v>4900</v>
      </c>
      <c r="B10739">
        <v>13</v>
      </c>
      <c r="C10739" t="s">
        <v>64</v>
      </c>
      <c r="D10739" t="s">
        <v>92</v>
      </c>
      <c r="E10739">
        <v>1155</v>
      </c>
      <c r="F10739">
        <v>1</v>
      </c>
    </row>
    <row r="10740" spans="1:6">
      <c r="A10740">
        <v>4900</v>
      </c>
      <c r="B10740">
        <v>13</v>
      </c>
      <c r="C10740" t="s">
        <v>64</v>
      </c>
      <c r="D10740" t="s">
        <v>92</v>
      </c>
      <c r="E10740">
        <v>3881</v>
      </c>
      <c r="F10740">
        <v>1</v>
      </c>
    </row>
    <row r="10741" spans="1:6">
      <c r="A10741">
        <v>4900</v>
      </c>
      <c r="B10741">
        <v>13</v>
      </c>
      <c r="C10741" t="s">
        <v>64</v>
      </c>
      <c r="D10741" t="s">
        <v>92</v>
      </c>
      <c r="E10741">
        <v>3634</v>
      </c>
      <c r="F10741">
        <v>1</v>
      </c>
    </row>
    <row r="10742" spans="1:6">
      <c r="A10742">
        <v>4900</v>
      </c>
      <c r="B10742">
        <v>13</v>
      </c>
      <c r="C10742" t="s">
        <v>64</v>
      </c>
      <c r="D10742" t="s">
        <v>92</v>
      </c>
      <c r="E10742">
        <v>4326</v>
      </c>
      <c r="F10742">
        <v>1</v>
      </c>
    </row>
    <row r="10743" spans="1:6">
      <c r="A10743">
        <v>4900</v>
      </c>
      <c r="B10743">
        <v>13</v>
      </c>
      <c r="C10743" t="s">
        <v>64</v>
      </c>
      <c r="D10743" t="s">
        <v>92</v>
      </c>
      <c r="E10743">
        <v>3544</v>
      </c>
      <c r="F10743">
        <v>1</v>
      </c>
    </row>
    <row r="10744" spans="1:6">
      <c r="A10744">
        <v>4900</v>
      </c>
      <c r="B10744">
        <v>13</v>
      </c>
      <c r="C10744" t="s">
        <v>64</v>
      </c>
      <c r="D10744" t="s">
        <v>92</v>
      </c>
      <c r="E10744">
        <v>2192</v>
      </c>
      <c r="F10744">
        <v>1</v>
      </c>
    </row>
    <row r="10745" spans="1:6">
      <c r="A10745">
        <v>4900</v>
      </c>
      <c r="B10745">
        <v>13</v>
      </c>
      <c r="C10745" t="s">
        <v>64</v>
      </c>
      <c r="D10745" t="s">
        <v>92</v>
      </c>
      <c r="E10745">
        <v>5003</v>
      </c>
      <c r="F10745">
        <v>1</v>
      </c>
    </row>
    <row r="10746" spans="1:6">
      <c r="A10746">
        <v>4900</v>
      </c>
      <c r="B10746">
        <v>13</v>
      </c>
      <c r="C10746" t="s">
        <v>64</v>
      </c>
      <c r="D10746" t="s">
        <v>92</v>
      </c>
      <c r="E10746">
        <v>2278</v>
      </c>
      <c r="F10746">
        <v>1</v>
      </c>
    </row>
    <row r="10747" spans="1:6">
      <c r="A10747">
        <v>4900</v>
      </c>
      <c r="B10747">
        <v>13</v>
      </c>
      <c r="C10747" t="s">
        <v>64</v>
      </c>
      <c r="D10747" t="s">
        <v>92</v>
      </c>
      <c r="E10747">
        <v>2628</v>
      </c>
      <c r="F10747">
        <v>1</v>
      </c>
    </row>
    <row r="10748" spans="1:6">
      <c r="A10748">
        <v>4900</v>
      </c>
      <c r="B10748">
        <v>13</v>
      </c>
      <c r="C10748" t="s">
        <v>64</v>
      </c>
      <c r="D10748" t="s">
        <v>92</v>
      </c>
      <c r="E10748">
        <v>4384</v>
      </c>
      <c r="F10748">
        <v>1</v>
      </c>
    </row>
    <row r="10749" spans="1:6">
      <c r="A10749">
        <v>4900</v>
      </c>
      <c r="B10749">
        <v>13</v>
      </c>
      <c r="C10749" t="s">
        <v>64</v>
      </c>
      <c r="D10749" t="s">
        <v>92</v>
      </c>
      <c r="E10749">
        <v>1172</v>
      </c>
      <c r="F10749">
        <v>1</v>
      </c>
    </row>
    <row r="10750" spans="1:6">
      <c r="A10750">
        <v>4900</v>
      </c>
      <c r="B10750">
        <v>13</v>
      </c>
      <c r="C10750" t="s">
        <v>64</v>
      </c>
      <c r="D10750" t="s">
        <v>92</v>
      </c>
      <c r="E10750">
        <v>2649</v>
      </c>
      <c r="F10750">
        <v>1</v>
      </c>
    </row>
    <row r="10751" spans="1:6">
      <c r="A10751">
        <v>4900</v>
      </c>
      <c r="B10751">
        <v>13</v>
      </c>
      <c r="C10751" t="s">
        <v>64</v>
      </c>
      <c r="D10751" t="s">
        <v>92</v>
      </c>
      <c r="E10751">
        <v>3517</v>
      </c>
      <c r="F10751">
        <v>1</v>
      </c>
    </row>
    <row r="10752" spans="1:6">
      <c r="A10752">
        <v>4900</v>
      </c>
      <c r="B10752">
        <v>13</v>
      </c>
      <c r="C10752" t="s">
        <v>64</v>
      </c>
      <c r="D10752" t="s">
        <v>92</v>
      </c>
      <c r="E10752">
        <v>3055</v>
      </c>
      <c r="F10752">
        <v>1</v>
      </c>
    </row>
    <row r="10753" spans="1:6">
      <c r="A10753">
        <v>4900</v>
      </c>
      <c r="B10753">
        <v>13</v>
      </c>
      <c r="C10753" t="s">
        <v>64</v>
      </c>
      <c r="D10753" t="s">
        <v>92</v>
      </c>
      <c r="E10753">
        <v>4969</v>
      </c>
      <c r="F10753">
        <v>1</v>
      </c>
    </row>
    <row r="10754" spans="1:6">
      <c r="A10754">
        <v>4900</v>
      </c>
      <c r="B10754">
        <v>13</v>
      </c>
      <c r="C10754" t="s">
        <v>64</v>
      </c>
      <c r="D10754" t="s">
        <v>92</v>
      </c>
      <c r="E10754">
        <v>3550</v>
      </c>
      <c r="F10754">
        <v>1</v>
      </c>
    </row>
    <row r="10755" spans="1:6">
      <c r="A10755">
        <v>4900</v>
      </c>
      <c r="B10755">
        <v>13</v>
      </c>
      <c r="C10755" t="s">
        <v>62</v>
      </c>
      <c r="D10755" t="s">
        <v>92</v>
      </c>
      <c r="E10755">
        <v>4928</v>
      </c>
      <c r="F10755">
        <v>7</v>
      </c>
    </row>
    <row r="10756" spans="1:6">
      <c r="A10756">
        <v>4900</v>
      </c>
      <c r="B10756">
        <v>13</v>
      </c>
      <c r="C10756" t="s">
        <v>62</v>
      </c>
      <c r="D10756" t="s">
        <v>92</v>
      </c>
      <c r="E10756">
        <v>2586</v>
      </c>
      <c r="F10756">
        <v>5</v>
      </c>
    </row>
    <row r="10757" spans="1:6">
      <c r="A10757">
        <v>4900</v>
      </c>
      <c r="B10757">
        <v>13</v>
      </c>
      <c r="C10757" t="s">
        <v>62</v>
      </c>
      <c r="D10757" t="s">
        <v>92</v>
      </c>
      <c r="E10757">
        <v>3800</v>
      </c>
      <c r="F10757">
        <v>4</v>
      </c>
    </row>
    <row r="10758" spans="1:6">
      <c r="A10758">
        <v>4900</v>
      </c>
      <c r="B10758">
        <v>13</v>
      </c>
      <c r="C10758" t="s">
        <v>62</v>
      </c>
      <c r="D10758" t="s">
        <v>92</v>
      </c>
      <c r="E10758">
        <v>2079</v>
      </c>
      <c r="F10758">
        <v>4</v>
      </c>
    </row>
    <row r="10759" spans="1:6">
      <c r="A10759">
        <v>4900</v>
      </c>
      <c r="B10759">
        <v>13</v>
      </c>
      <c r="C10759" t="s">
        <v>62</v>
      </c>
      <c r="D10759" t="s">
        <v>92</v>
      </c>
      <c r="E10759">
        <v>4234</v>
      </c>
      <c r="F10759">
        <v>4</v>
      </c>
    </row>
    <row r="10760" spans="1:6">
      <c r="A10760">
        <v>4900</v>
      </c>
      <c r="B10760">
        <v>13</v>
      </c>
      <c r="C10760" t="s">
        <v>62</v>
      </c>
      <c r="D10760" t="s">
        <v>92</v>
      </c>
      <c r="E10760">
        <v>2658</v>
      </c>
      <c r="F10760">
        <v>3</v>
      </c>
    </row>
    <row r="10761" spans="1:6">
      <c r="A10761">
        <v>4900</v>
      </c>
      <c r="B10761">
        <v>13</v>
      </c>
      <c r="C10761" t="s">
        <v>62</v>
      </c>
      <c r="D10761" t="s">
        <v>92</v>
      </c>
      <c r="E10761">
        <v>4518</v>
      </c>
      <c r="F10761">
        <v>3</v>
      </c>
    </row>
    <row r="10762" spans="1:6">
      <c r="A10762">
        <v>4900</v>
      </c>
      <c r="B10762">
        <v>13</v>
      </c>
      <c r="C10762" t="s">
        <v>62</v>
      </c>
      <c r="D10762" t="s">
        <v>92</v>
      </c>
      <c r="E10762">
        <v>4678</v>
      </c>
      <c r="F10762">
        <v>3</v>
      </c>
    </row>
    <row r="10763" spans="1:6">
      <c r="A10763">
        <v>4900</v>
      </c>
      <c r="B10763">
        <v>13</v>
      </c>
      <c r="C10763" t="s">
        <v>62</v>
      </c>
      <c r="D10763" t="s">
        <v>92</v>
      </c>
      <c r="E10763">
        <v>5568</v>
      </c>
      <c r="F10763">
        <v>3</v>
      </c>
    </row>
    <row r="10764" spans="1:6">
      <c r="A10764">
        <v>4900</v>
      </c>
      <c r="B10764">
        <v>13</v>
      </c>
      <c r="C10764" t="s">
        <v>62</v>
      </c>
      <c r="D10764" t="s">
        <v>92</v>
      </c>
      <c r="E10764">
        <v>2822</v>
      </c>
      <c r="F10764">
        <v>2</v>
      </c>
    </row>
    <row r="10765" spans="1:6">
      <c r="A10765">
        <v>4900</v>
      </c>
      <c r="B10765">
        <v>13</v>
      </c>
      <c r="C10765" t="s">
        <v>62</v>
      </c>
      <c r="D10765" t="s">
        <v>92</v>
      </c>
      <c r="E10765">
        <v>4564</v>
      </c>
      <c r="F10765">
        <v>2</v>
      </c>
    </row>
    <row r="10766" spans="1:6">
      <c r="A10766">
        <v>4900</v>
      </c>
      <c r="B10766">
        <v>13</v>
      </c>
      <c r="C10766" t="s">
        <v>62</v>
      </c>
      <c r="D10766" t="s">
        <v>92</v>
      </c>
      <c r="E10766">
        <v>1195</v>
      </c>
      <c r="F10766">
        <v>2</v>
      </c>
    </row>
    <row r="10767" spans="1:6">
      <c r="A10767">
        <v>4900</v>
      </c>
      <c r="B10767">
        <v>13</v>
      </c>
      <c r="C10767" t="s">
        <v>62</v>
      </c>
      <c r="D10767" t="s">
        <v>92</v>
      </c>
      <c r="E10767">
        <v>4358</v>
      </c>
      <c r="F10767">
        <v>2</v>
      </c>
    </row>
    <row r="10768" spans="1:6">
      <c r="A10768">
        <v>4900</v>
      </c>
      <c r="B10768">
        <v>13</v>
      </c>
      <c r="C10768" t="s">
        <v>62</v>
      </c>
      <c r="D10768" t="s">
        <v>92</v>
      </c>
      <c r="E10768">
        <v>3798</v>
      </c>
      <c r="F10768">
        <v>2</v>
      </c>
    </row>
    <row r="10769" spans="1:6">
      <c r="A10769">
        <v>4900</v>
      </c>
      <c r="B10769">
        <v>13</v>
      </c>
      <c r="C10769" t="s">
        <v>62</v>
      </c>
      <c r="D10769" t="s">
        <v>92</v>
      </c>
      <c r="E10769">
        <v>2594</v>
      </c>
      <c r="F10769">
        <v>2</v>
      </c>
    </row>
    <row r="10770" spans="1:6">
      <c r="A10770">
        <v>4900</v>
      </c>
      <c r="B10770">
        <v>13</v>
      </c>
      <c r="C10770" t="s">
        <v>62</v>
      </c>
      <c r="D10770" t="s">
        <v>92</v>
      </c>
      <c r="E10770">
        <v>3108</v>
      </c>
      <c r="F10770">
        <v>2</v>
      </c>
    </row>
    <row r="10771" spans="1:6">
      <c r="A10771">
        <v>4900</v>
      </c>
      <c r="B10771">
        <v>13</v>
      </c>
      <c r="C10771" t="s">
        <v>62</v>
      </c>
      <c r="D10771" t="s">
        <v>92</v>
      </c>
      <c r="E10771">
        <v>3999</v>
      </c>
      <c r="F10771">
        <v>2</v>
      </c>
    </row>
    <row r="10772" spans="1:6">
      <c r="A10772">
        <v>4900</v>
      </c>
      <c r="B10772">
        <v>13</v>
      </c>
      <c r="C10772" t="s">
        <v>62</v>
      </c>
      <c r="D10772" t="s">
        <v>92</v>
      </c>
      <c r="E10772">
        <v>5867</v>
      </c>
      <c r="F10772">
        <v>2</v>
      </c>
    </row>
    <row r="10773" spans="1:6">
      <c r="A10773">
        <v>4900</v>
      </c>
      <c r="B10773">
        <v>13</v>
      </c>
      <c r="C10773" t="s">
        <v>62</v>
      </c>
      <c r="D10773" t="s">
        <v>92</v>
      </c>
      <c r="E10773">
        <v>2430</v>
      </c>
      <c r="F10773">
        <v>2</v>
      </c>
    </row>
    <row r="10774" spans="1:6">
      <c r="A10774">
        <v>4900</v>
      </c>
      <c r="B10774">
        <v>13</v>
      </c>
      <c r="C10774" t="s">
        <v>62</v>
      </c>
      <c r="D10774" t="s">
        <v>92</v>
      </c>
      <c r="E10774">
        <v>5423</v>
      </c>
      <c r="F10774">
        <v>2</v>
      </c>
    </row>
    <row r="10775" spans="1:6">
      <c r="A10775">
        <v>4900</v>
      </c>
      <c r="B10775">
        <v>13</v>
      </c>
      <c r="C10775" t="s">
        <v>62</v>
      </c>
      <c r="D10775" t="s">
        <v>92</v>
      </c>
      <c r="E10775">
        <v>5042</v>
      </c>
      <c r="F10775">
        <v>2</v>
      </c>
    </row>
    <row r="10776" spans="1:6">
      <c r="A10776">
        <v>4900</v>
      </c>
      <c r="B10776">
        <v>13</v>
      </c>
      <c r="C10776" t="s">
        <v>62</v>
      </c>
      <c r="D10776" t="s">
        <v>92</v>
      </c>
      <c r="E10776">
        <v>1307</v>
      </c>
      <c r="F10776">
        <v>2</v>
      </c>
    </row>
    <row r="10777" spans="1:6">
      <c r="A10777">
        <v>4900</v>
      </c>
      <c r="B10777">
        <v>13</v>
      </c>
      <c r="C10777" t="s">
        <v>62</v>
      </c>
      <c r="D10777" t="s">
        <v>92</v>
      </c>
      <c r="E10777">
        <v>5917</v>
      </c>
      <c r="F10777">
        <v>2</v>
      </c>
    </row>
    <row r="10778" spans="1:6">
      <c r="A10778">
        <v>4900</v>
      </c>
      <c r="B10778">
        <v>13</v>
      </c>
      <c r="C10778" t="s">
        <v>62</v>
      </c>
      <c r="D10778" t="s">
        <v>92</v>
      </c>
      <c r="E10778">
        <v>3915</v>
      </c>
      <c r="F10778">
        <v>2</v>
      </c>
    </row>
    <row r="10779" spans="1:6">
      <c r="A10779">
        <v>4900</v>
      </c>
      <c r="B10779">
        <v>13</v>
      </c>
      <c r="C10779" t="s">
        <v>62</v>
      </c>
      <c r="D10779" t="s">
        <v>92</v>
      </c>
      <c r="E10779">
        <v>1155</v>
      </c>
      <c r="F10779">
        <v>1</v>
      </c>
    </row>
    <row r="10780" spans="1:6">
      <c r="A10780">
        <v>4900</v>
      </c>
      <c r="B10780">
        <v>13</v>
      </c>
      <c r="C10780" t="s">
        <v>62</v>
      </c>
      <c r="D10780" t="s">
        <v>92</v>
      </c>
      <c r="E10780">
        <v>4511</v>
      </c>
      <c r="F10780">
        <v>1</v>
      </c>
    </row>
    <row r="10781" spans="1:6">
      <c r="A10781">
        <v>4900</v>
      </c>
      <c r="B10781">
        <v>13</v>
      </c>
      <c r="C10781" t="s">
        <v>62</v>
      </c>
      <c r="D10781" t="s">
        <v>92</v>
      </c>
      <c r="E10781">
        <v>259</v>
      </c>
      <c r="F10781">
        <v>1</v>
      </c>
    </row>
    <row r="10782" spans="1:6">
      <c r="A10782">
        <v>4900</v>
      </c>
      <c r="B10782">
        <v>13</v>
      </c>
      <c r="C10782" t="s">
        <v>62</v>
      </c>
      <c r="D10782" t="s">
        <v>92</v>
      </c>
      <c r="E10782">
        <v>4973</v>
      </c>
      <c r="F10782">
        <v>1</v>
      </c>
    </row>
    <row r="10783" spans="1:6">
      <c r="A10783">
        <v>4900</v>
      </c>
      <c r="B10783">
        <v>13</v>
      </c>
      <c r="C10783" t="s">
        <v>62</v>
      </c>
      <c r="D10783" t="s">
        <v>92</v>
      </c>
      <c r="E10783">
        <v>2583</v>
      </c>
      <c r="F10783">
        <v>1</v>
      </c>
    </row>
    <row r="10784" spans="1:6">
      <c r="A10784">
        <v>4900</v>
      </c>
      <c r="B10784">
        <v>13</v>
      </c>
      <c r="C10784" t="s">
        <v>62</v>
      </c>
      <c r="D10784" t="s">
        <v>92</v>
      </c>
      <c r="E10784">
        <v>5233</v>
      </c>
      <c r="F10784">
        <v>1</v>
      </c>
    </row>
    <row r="10785" spans="1:6">
      <c r="A10785">
        <v>4900</v>
      </c>
      <c r="B10785">
        <v>13</v>
      </c>
      <c r="C10785" t="s">
        <v>62</v>
      </c>
      <c r="D10785" t="s">
        <v>92</v>
      </c>
      <c r="E10785">
        <v>4362</v>
      </c>
      <c r="F10785">
        <v>1</v>
      </c>
    </row>
    <row r="10786" spans="1:6">
      <c r="A10786">
        <v>4900</v>
      </c>
      <c r="B10786">
        <v>13</v>
      </c>
      <c r="C10786" t="s">
        <v>62</v>
      </c>
      <c r="D10786" t="s">
        <v>92</v>
      </c>
      <c r="E10786">
        <v>5825</v>
      </c>
      <c r="F10786">
        <v>1</v>
      </c>
    </row>
    <row r="10787" spans="1:6">
      <c r="A10787">
        <v>4900</v>
      </c>
      <c r="B10787">
        <v>13</v>
      </c>
      <c r="C10787" t="s">
        <v>62</v>
      </c>
      <c r="D10787" t="s">
        <v>92</v>
      </c>
      <c r="E10787">
        <v>5029</v>
      </c>
      <c r="F10787">
        <v>1</v>
      </c>
    </row>
    <row r="10788" spans="1:6">
      <c r="A10788">
        <v>4900</v>
      </c>
      <c r="B10788">
        <v>13</v>
      </c>
      <c r="C10788" t="s">
        <v>62</v>
      </c>
      <c r="D10788" t="s">
        <v>92</v>
      </c>
      <c r="E10788">
        <v>2042</v>
      </c>
      <c r="F10788">
        <v>1</v>
      </c>
    </row>
    <row r="10789" spans="1:6">
      <c r="A10789">
        <v>4900</v>
      </c>
      <c r="B10789">
        <v>13</v>
      </c>
      <c r="C10789" t="s">
        <v>62</v>
      </c>
      <c r="D10789" t="s">
        <v>92</v>
      </c>
      <c r="E10789">
        <v>5405</v>
      </c>
      <c r="F10789">
        <v>1</v>
      </c>
    </row>
    <row r="10790" spans="1:6">
      <c r="A10790">
        <v>4900</v>
      </c>
      <c r="B10790">
        <v>13</v>
      </c>
      <c r="C10790" t="s">
        <v>62</v>
      </c>
      <c r="D10790" t="s">
        <v>92</v>
      </c>
      <c r="E10790">
        <v>2015</v>
      </c>
      <c r="F10790">
        <v>1</v>
      </c>
    </row>
    <row r="10791" spans="1:6">
      <c r="A10791">
        <v>4900</v>
      </c>
      <c r="B10791">
        <v>13</v>
      </c>
      <c r="C10791" t="s">
        <v>62</v>
      </c>
      <c r="D10791" t="s">
        <v>92</v>
      </c>
      <c r="E10791">
        <v>5530</v>
      </c>
      <c r="F10791">
        <v>1</v>
      </c>
    </row>
    <row r="10792" spans="1:6">
      <c r="A10792">
        <v>4900</v>
      </c>
      <c r="B10792">
        <v>13</v>
      </c>
      <c r="C10792" t="s">
        <v>62</v>
      </c>
      <c r="D10792" t="s">
        <v>92</v>
      </c>
      <c r="E10792">
        <v>3730</v>
      </c>
      <c r="F10792">
        <v>1</v>
      </c>
    </row>
    <row r="10793" spans="1:6">
      <c r="A10793">
        <v>4900</v>
      </c>
      <c r="B10793">
        <v>13</v>
      </c>
      <c r="C10793" t="s">
        <v>62</v>
      </c>
      <c r="D10793" t="s">
        <v>92</v>
      </c>
      <c r="E10793">
        <v>1158</v>
      </c>
      <c r="F10793">
        <v>1</v>
      </c>
    </row>
    <row r="10794" spans="1:6">
      <c r="A10794">
        <v>4900</v>
      </c>
      <c r="B10794">
        <v>13</v>
      </c>
      <c r="C10794" t="s">
        <v>62</v>
      </c>
      <c r="D10794" t="s">
        <v>92</v>
      </c>
      <c r="E10794">
        <v>5756</v>
      </c>
      <c r="F10794">
        <v>1</v>
      </c>
    </row>
    <row r="10795" spans="1:6">
      <c r="A10795">
        <v>4900</v>
      </c>
      <c r="B10795">
        <v>13</v>
      </c>
      <c r="C10795" t="s">
        <v>62</v>
      </c>
      <c r="D10795" t="s">
        <v>92</v>
      </c>
      <c r="E10795">
        <v>5978</v>
      </c>
      <c r="F10795">
        <v>1</v>
      </c>
    </row>
    <row r="10796" spans="1:6">
      <c r="A10796">
        <v>4900</v>
      </c>
      <c r="B10796">
        <v>13</v>
      </c>
      <c r="C10796" t="s">
        <v>62</v>
      </c>
      <c r="D10796" t="s">
        <v>92</v>
      </c>
      <c r="E10796">
        <v>2181</v>
      </c>
      <c r="F10796">
        <v>1</v>
      </c>
    </row>
    <row r="10797" spans="1:6">
      <c r="A10797">
        <v>4900</v>
      </c>
      <c r="B10797">
        <v>13</v>
      </c>
      <c r="C10797" t="s">
        <v>62</v>
      </c>
      <c r="D10797" t="s">
        <v>92</v>
      </c>
      <c r="E10797">
        <v>3238</v>
      </c>
      <c r="F10797">
        <v>1</v>
      </c>
    </row>
    <row r="10798" spans="1:6">
      <c r="A10798">
        <v>4900</v>
      </c>
      <c r="B10798">
        <v>13</v>
      </c>
      <c r="C10798" t="s">
        <v>62</v>
      </c>
      <c r="D10798" t="s">
        <v>92</v>
      </c>
      <c r="E10798">
        <v>3371</v>
      </c>
      <c r="F10798">
        <v>1</v>
      </c>
    </row>
    <row r="10799" spans="1:6">
      <c r="A10799">
        <v>4900</v>
      </c>
      <c r="B10799">
        <v>13</v>
      </c>
      <c r="C10799" t="s">
        <v>62</v>
      </c>
      <c r="D10799" t="s">
        <v>92</v>
      </c>
      <c r="E10799">
        <v>5007</v>
      </c>
      <c r="F10799">
        <v>1</v>
      </c>
    </row>
    <row r="10800" spans="1:6">
      <c r="A10800">
        <v>4900</v>
      </c>
      <c r="B10800">
        <v>13</v>
      </c>
      <c r="C10800" t="s">
        <v>62</v>
      </c>
      <c r="D10800" t="s">
        <v>92</v>
      </c>
      <c r="E10800">
        <v>3816</v>
      </c>
      <c r="F10800">
        <v>1</v>
      </c>
    </row>
    <row r="10801" spans="1:6">
      <c r="A10801">
        <v>4900</v>
      </c>
      <c r="B10801">
        <v>13</v>
      </c>
      <c r="C10801" t="s">
        <v>62</v>
      </c>
      <c r="D10801" t="s">
        <v>92</v>
      </c>
      <c r="E10801">
        <v>3675</v>
      </c>
      <c r="F10801">
        <v>1</v>
      </c>
    </row>
    <row r="10802" spans="1:6">
      <c r="A10802">
        <v>4900</v>
      </c>
      <c r="B10802">
        <v>13</v>
      </c>
      <c r="C10802" t="s">
        <v>62</v>
      </c>
      <c r="D10802" t="s">
        <v>92</v>
      </c>
      <c r="E10802">
        <v>3255</v>
      </c>
      <c r="F10802">
        <v>1</v>
      </c>
    </row>
    <row r="10803" spans="1:6">
      <c r="A10803">
        <v>4900</v>
      </c>
      <c r="B10803">
        <v>13</v>
      </c>
      <c r="C10803" t="s">
        <v>62</v>
      </c>
      <c r="D10803" t="s">
        <v>92</v>
      </c>
      <c r="E10803">
        <v>4969</v>
      </c>
      <c r="F10803">
        <v>1</v>
      </c>
    </row>
    <row r="10804" spans="1:6">
      <c r="A10804">
        <v>4900</v>
      </c>
      <c r="B10804">
        <v>13</v>
      </c>
      <c r="C10804" t="s">
        <v>62</v>
      </c>
      <c r="D10804" t="s">
        <v>92</v>
      </c>
      <c r="E10804">
        <v>4623</v>
      </c>
      <c r="F10804">
        <v>1</v>
      </c>
    </row>
    <row r="10805" spans="1:6">
      <c r="A10805">
        <v>4900</v>
      </c>
      <c r="B10805">
        <v>13</v>
      </c>
      <c r="C10805" t="s">
        <v>62</v>
      </c>
      <c r="D10805" t="s">
        <v>92</v>
      </c>
      <c r="E10805">
        <v>2432</v>
      </c>
      <c r="F10805">
        <v>1</v>
      </c>
    </row>
    <row r="10806" spans="1:6">
      <c r="A10806">
        <v>4900</v>
      </c>
      <c r="B10806">
        <v>13</v>
      </c>
      <c r="C10806" t="s">
        <v>62</v>
      </c>
      <c r="D10806" t="s">
        <v>92</v>
      </c>
      <c r="E10806">
        <v>3633</v>
      </c>
      <c r="F10806">
        <v>1</v>
      </c>
    </row>
    <row r="10807" spans="1:6">
      <c r="A10807">
        <v>4900</v>
      </c>
      <c r="B10807">
        <v>13</v>
      </c>
      <c r="C10807" t="s">
        <v>62</v>
      </c>
      <c r="D10807" t="s">
        <v>92</v>
      </c>
      <c r="E10807">
        <v>3115</v>
      </c>
      <c r="F10807">
        <v>1</v>
      </c>
    </row>
    <row r="10808" spans="1:6">
      <c r="A10808">
        <v>4900</v>
      </c>
      <c r="B10808">
        <v>13</v>
      </c>
      <c r="C10808" t="s">
        <v>62</v>
      </c>
      <c r="D10808" t="s">
        <v>92</v>
      </c>
      <c r="E10808">
        <v>3898</v>
      </c>
      <c r="F10808">
        <v>1</v>
      </c>
    </row>
    <row r="10809" spans="1:6">
      <c r="A10809">
        <v>4900</v>
      </c>
      <c r="B10809">
        <v>13</v>
      </c>
      <c r="C10809" t="s">
        <v>62</v>
      </c>
      <c r="D10809" t="s">
        <v>92</v>
      </c>
      <c r="E10809">
        <v>4946</v>
      </c>
      <c r="F10809">
        <v>1</v>
      </c>
    </row>
    <row r="10810" spans="1:6">
      <c r="A10810">
        <v>4900</v>
      </c>
      <c r="B10810">
        <v>13</v>
      </c>
      <c r="C10810" t="s">
        <v>62</v>
      </c>
      <c r="D10810" t="s">
        <v>92</v>
      </c>
      <c r="E10810">
        <v>3903</v>
      </c>
      <c r="F10810">
        <v>1</v>
      </c>
    </row>
    <row r="10811" spans="1:6">
      <c r="A10811">
        <v>4900</v>
      </c>
      <c r="B10811">
        <v>13</v>
      </c>
      <c r="C10811" t="s">
        <v>62</v>
      </c>
      <c r="D10811" t="s">
        <v>92</v>
      </c>
      <c r="E10811">
        <v>108</v>
      </c>
      <c r="F10811">
        <v>1</v>
      </c>
    </row>
    <row r="10812" spans="1:6">
      <c r="A10812">
        <v>4900</v>
      </c>
      <c r="B10812">
        <v>13</v>
      </c>
      <c r="C10812" t="s">
        <v>62</v>
      </c>
      <c r="D10812" t="s">
        <v>92</v>
      </c>
      <c r="E10812">
        <v>4736</v>
      </c>
      <c r="F10812">
        <v>1</v>
      </c>
    </row>
    <row r="10813" spans="1:6">
      <c r="A10813">
        <v>4900</v>
      </c>
      <c r="B10813">
        <v>13</v>
      </c>
      <c r="C10813" t="s">
        <v>62</v>
      </c>
      <c r="D10813" t="s">
        <v>92</v>
      </c>
      <c r="E10813">
        <v>4840</v>
      </c>
      <c r="F10813">
        <v>1</v>
      </c>
    </row>
    <row r="10814" spans="1:6">
      <c r="A10814">
        <v>4900</v>
      </c>
      <c r="B10814">
        <v>13</v>
      </c>
      <c r="C10814" t="s">
        <v>62</v>
      </c>
      <c r="D10814" t="s">
        <v>92</v>
      </c>
      <c r="E10814">
        <v>5654</v>
      </c>
      <c r="F10814">
        <v>1</v>
      </c>
    </row>
    <row r="10815" spans="1:6">
      <c r="A10815">
        <v>4900</v>
      </c>
      <c r="B10815">
        <v>13</v>
      </c>
      <c r="C10815" t="s">
        <v>62</v>
      </c>
      <c r="D10815" t="s">
        <v>92</v>
      </c>
      <c r="E10815">
        <v>3892</v>
      </c>
      <c r="F10815">
        <v>1</v>
      </c>
    </row>
    <row r="10816" spans="1:6">
      <c r="A10816">
        <v>4900</v>
      </c>
      <c r="B10816">
        <v>13</v>
      </c>
      <c r="C10816" t="s">
        <v>62</v>
      </c>
      <c r="D10816" t="s">
        <v>92</v>
      </c>
      <c r="E10816">
        <v>5147</v>
      </c>
      <c r="F10816">
        <v>1</v>
      </c>
    </row>
    <row r="10817" spans="1:6">
      <c r="A10817">
        <v>4900</v>
      </c>
      <c r="B10817">
        <v>13</v>
      </c>
      <c r="C10817" t="s">
        <v>62</v>
      </c>
      <c r="D10817" t="s">
        <v>92</v>
      </c>
      <c r="E10817">
        <v>5600</v>
      </c>
      <c r="F10817">
        <v>1</v>
      </c>
    </row>
    <row r="10818" spans="1:6">
      <c r="A10818">
        <v>4900</v>
      </c>
      <c r="B10818">
        <v>13</v>
      </c>
      <c r="C10818" t="s">
        <v>62</v>
      </c>
      <c r="D10818" t="s">
        <v>92</v>
      </c>
      <c r="E10818">
        <v>1109</v>
      </c>
      <c r="F10818">
        <v>1</v>
      </c>
    </row>
    <row r="10819" spans="1:6">
      <c r="A10819">
        <v>4900</v>
      </c>
      <c r="B10819">
        <v>13</v>
      </c>
      <c r="C10819" t="s">
        <v>62</v>
      </c>
      <c r="D10819" t="s">
        <v>92</v>
      </c>
      <c r="E10819">
        <v>3521</v>
      </c>
      <c r="F10819">
        <v>1</v>
      </c>
    </row>
    <row r="10820" spans="1:6">
      <c r="A10820">
        <v>4900</v>
      </c>
      <c r="B10820">
        <v>13</v>
      </c>
      <c r="C10820" t="s">
        <v>62</v>
      </c>
      <c r="D10820" t="s">
        <v>92</v>
      </c>
      <c r="E10820">
        <v>4108</v>
      </c>
      <c r="F10820">
        <v>1</v>
      </c>
    </row>
    <row r="10821" spans="1:6">
      <c r="A10821">
        <v>4900</v>
      </c>
      <c r="B10821">
        <v>13</v>
      </c>
      <c r="C10821" t="s">
        <v>62</v>
      </c>
      <c r="D10821" t="s">
        <v>92</v>
      </c>
      <c r="E10821">
        <v>4580</v>
      </c>
      <c r="F10821">
        <v>1</v>
      </c>
    </row>
    <row r="10822" spans="1:6">
      <c r="A10822">
        <v>4900</v>
      </c>
      <c r="B10822">
        <v>13</v>
      </c>
      <c r="C10822" t="s">
        <v>62</v>
      </c>
      <c r="D10822" t="s">
        <v>92</v>
      </c>
      <c r="E10822">
        <v>2984</v>
      </c>
      <c r="F10822">
        <v>1</v>
      </c>
    </row>
    <row r="10823" spans="1:6">
      <c r="A10823">
        <v>4900</v>
      </c>
      <c r="B10823">
        <v>13</v>
      </c>
      <c r="C10823" t="s">
        <v>62</v>
      </c>
      <c r="D10823" t="s">
        <v>92</v>
      </c>
      <c r="E10823">
        <v>5283</v>
      </c>
      <c r="F10823">
        <v>1</v>
      </c>
    </row>
    <row r="10824" spans="1:6">
      <c r="A10824">
        <v>4900</v>
      </c>
      <c r="B10824">
        <v>13</v>
      </c>
      <c r="C10824" t="s">
        <v>62</v>
      </c>
      <c r="D10824" t="s">
        <v>92</v>
      </c>
      <c r="E10824">
        <v>2512</v>
      </c>
      <c r="F10824">
        <v>1</v>
      </c>
    </row>
    <row r="10825" spans="1:6">
      <c r="A10825">
        <v>4900</v>
      </c>
      <c r="B10825">
        <v>13</v>
      </c>
      <c r="C10825" t="s">
        <v>62</v>
      </c>
      <c r="D10825" t="s">
        <v>92</v>
      </c>
      <c r="E10825">
        <v>979</v>
      </c>
      <c r="F10825">
        <v>1</v>
      </c>
    </row>
    <row r="10826" spans="1:6">
      <c r="A10826">
        <v>4900</v>
      </c>
      <c r="B10826">
        <v>13</v>
      </c>
      <c r="C10826" t="s">
        <v>62</v>
      </c>
      <c r="D10826" t="s">
        <v>92</v>
      </c>
      <c r="E10826">
        <v>2246</v>
      </c>
      <c r="F10826">
        <v>1</v>
      </c>
    </row>
    <row r="10827" spans="1:6">
      <c r="A10827">
        <v>4900</v>
      </c>
      <c r="B10827">
        <v>13</v>
      </c>
      <c r="C10827" t="s">
        <v>62</v>
      </c>
      <c r="D10827" t="s">
        <v>92</v>
      </c>
      <c r="E10827">
        <v>3719</v>
      </c>
      <c r="F10827">
        <v>1</v>
      </c>
    </row>
    <row r="10828" spans="1:6">
      <c r="A10828">
        <v>4900</v>
      </c>
      <c r="B10828">
        <v>13</v>
      </c>
      <c r="C10828" t="s">
        <v>62</v>
      </c>
      <c r="D10828" t="s">
        <v>92</v>
      </c>
      <c r="E10828">
        <v>1017</v>
      </c>
      <c r="F10828">
        <v>1</v>
      </c>
    </row>
    <row r="10829" spans="1:6">
      <c r="A10829">
        <v>4900</v>
      </c>
      <c r="B10829">
        <v>13</v>
      </c>
      <c r="C10829" t="s">
        <v>62</v>
      </c>
      <c r="D10829" t="s">
        <v>92</v>
      </c>
      <c r="E10829">
        <v>2032</v>
      </c>
      <c r="F10829">
        <v>1</v>
      </c>
    </row>
    <row r="10830" spans="1:6">
      <c r="A10830">
        <v>4900</v>
      </c>
      <c r="B10830">
        <v>13</v>
      </c>
      <c r="C10830" t="s">
        <v>62</v>
      </c>
      <c r="D10830" t="s">
        <v>92</v>
      </c>
      <c r="E10830">
        <v>2412</v>
      </c>
      <c r="F10830">
        <v>1</v>
      </c>
    </row>
    <row r="10831" spans="1:6">
      <c r="A10831">
        <v>4900</v>
      </c>
      <c r="B10831">
        <v>13</v>
      </c>
      <c r="C10831" t="s">
        <v>62</v>
      </c>
      <c r="D10831" t="s">
        <v>92</v>
      </c>
      <c r="E10831">
        <v>4758</v>
      </c>
      <c r="F10831">
        <v>1</v>
      </c>
    </row>
    <row r="10832" spans="1:6">
      <c r="A10832">
        <v>4900</v>
      </c>
      <c r="B10832">
        <v>13</v>
      </c>
      <c r="C10832" t="s">
        <v>62</v>
      </c>
      <c r="D10832" t="s">
        <v>92</v>
      </c>
      <c r="E10832">
        <v>3394</v>
      </c>
      <c r="F10832">
        <v>1</v>
      </c>
    </row>
    <row r="10833" spans="1:6">
      <c r="A10833">
        <v>4900</v>
      </c>
      <c r="B10833">
        <v>13</v>
      </c>
      <c r="C10833" t="s">
        <v>62</v>
      </c>
      <c r="D10833" t="s">
        <v>92</v>
      </c>
      <c r="E10833">
        <v>2261</v>
      </c>
      <c r="F10833">
        <v>1</v>
      </c>
    </row>
    <row r="10834" spans="1:6">
      <c r="A10834">
        <v>4900</v>
      </c>
      <c r="B10834">
        <v>13</v>
      </c>
      <c r="C10834" t="s">
        <v>62</v>
      </c>
      <c r="D10834" t="s">
        <v>92</v>
      </c>
      <c r="E10834">
        <v>4617</v>
      </c>
      <c r="F10834">
        <v>1</v>
      </c>
    </row>
    <row r="10835" spans="1:6">
      <c r="A10835">
        <v>4900</v>
      </c>
      <c r="B10835">
        <v>13</v>
      </c>
      <c r="C10835" t="s">
        <v>62</v>
      </c>
      <c r="D10835" t="s">
        <v>92</v>
      </c>
      <c r="E10835">
        <v>2416</v>
      </c>
      <c r="F10835">
        <v>1</v>
      </c>
    </row>
    <row r="10836" spans="1:6">
      <c r="A10836">
        <v>4900</v>
      </c>
      <c r="B10836">
        <v>13</v>
      </c>
      <c r="C10836" t="s">
        <v>62</v>
      </c>
      <c r="D10836" t="s">
        <v>92</v>
      </c>
      <c r="E10836">
        <v>5574</v>
      </c>
      <c r="F10836">
        <v>1</v>
      </c>
    </row>
    <row r="10837" spans="1:6">
      <c r="A10837">
        <v>4900</v>
      </c>
      <c r="B10837">
        <v>13</v>
      </c>
      <c r="C10837" t="s">
        <v>62</v>
      </c>
      <c r="D10837" t="s">
        <v>92</v>
      </c>
      <c r="E10837">
        <v>1191</v>
      </c>
      <c r="F10837">
        <v>1</v>
      </c>
    </row>
    <row r="10838" spans="1:6">
      <c r="A10838">
        <v>4900</v>
      </c>
      <c r="B10838">
        <v>13</v>
      </c>
      <c r="C10838" t="s">
        <v>62</v>
      </c>
      <c r="D10838" t="s">
        <v>92</v>
      </c>
      <c r="E10838">
        <v>3685</v>
      </c>
      <c r="F10838">
        <v>1</v>
      </c>
    </row>
    <row r="10839" spans="1:6">
      <c r="A10839">
        <v>4900</v>
      </c>
      <c r="B10839">
        <v>13</v>
      </c>
      <c r="C10839" t="s">
        <v>62</v>
      </c>
      <c r="D10839" t="s">
        <v>92</v>
      </c>
      <c r="E10839">
        <v>2670</v>
      </c>
      <c r="F10839">
        <v>1</v>
      </c>
    </row>
    <row r="10840" spans="1:6">
      <c r="A10840">
        <v>4900</v>
      </c>
      <c r="B10840">
        <v>13</v>
      </c>
      <c r="C10840" t="s">
        <v>62</v>
      </c>
      <c r="D10840" t="s">
        <v>92</v>
      </c>
      <c r="E10840">
        <v>2509</v>
      </c>
      <c r="F10840">
        <v>1</v>
      </c>
    </row>
    <row r="10841" spans="1:6">
      <c r="A10841">
        <v>4900</v>
      </c>
      <c r="B10841">
        <v>13</v>
      </c>
      <c r="C10841" t="s">
        <v>62</v>
      </c>
      <c r="D10841" t="s">
        <v>92</v>
      </c>
      <c r="E10841">
        <v>3953</v>
      </c>
      <c r="F10841">
        <v>1</v>
      </c>
    </row>
    <row r="10842" spans="1:6">
      <c r="A10842">
        <v>4900</v>
      </c>
      <c r="B10842">
        <v>13</v>
      </c>
      <c r="C10842" t="s">
        <v>62</v>
      </c>
      <c r="D10842" t="s">
        <v>92</v>
      </c>
      <c r="E10842">
        <v>4409</v>
      </c>
      <c r="F10842">
        <v>1</v>
      </c>
    </row>
    <row r="10843" spans="1:6">
      <c r="A10843">
        <v>4900</v>
      </c>
      <c r="B10843">
        <v>13</v>
      </c>
      <c r="C10843" t="s">
        <v>62</v>
      </c>
      <c r="D10843" t="s">
        <v>92</v>
      </c>
      <c r="E10843">
        <v>5003</v>
      </c>
      <c r="F10843">
        <v>1</v>
      </c>
    </row>
    <row r="10844" spans="1:6">
      <c r="A10844">
        <v>4900</v>
      </c>
      <c r="B10844">
        <v>13</v>
      </c>
      <c r="C10844" t="s">
        <v>62</v>
      </c>
      <c r="D10844" t="s">
        <v>92</v>
      </c>
      <c r="E10844">
        <v>5851</v>
      </c>
      <c r="F10844">
        <v>1</v>
      </c>
    </row>
    <row r="10845" spans="1:6">
      <c r="A10845">
        <v>4900</v>
      </c>
      <c r="B10845">
        <v>13</v>
      </c>
      <c r="C10845" t="s">
        <v>62</v>
      </c>
      <c r="D10845" t="s">
        <v>92</v>
      </c>
      <c r="E10845">
        <v>1168</v>
      </c>
      <c r="F10845">
        <v>1</v>
      </c>
    </row>
    <row r="10846" spans="1:6">
      <c r="A10846">
        <v>4900</v>
      </c>
      <c r="B10846">
        <v>13</v>
      </c>
      <c r="C10846" t="s">
        <v>62</v>
      </c>
      <c r="D10846" t="s">
        <v>92</v>
      </c>
      <c r="E10846">
        <v>2321</v>
      </c>
      <c r="F10846">
        <v>1</v>
      </c>
    </row>
    <row r="10847" spans="1:6">
      <c r="A10847">
        <v>4900</v>
      </c>
      <c r="B10847">
        <v>14</v>
      </c>
      <c r="C10847" t="s">
        <v>64</v>
      </c>
      <c r="D10847" t="s">
        <v>92</v>
      </c>
      <c r="E10847">
        <v>3412</v>
      </c>
      <c r="F10847">
        <v>11</v>
      </c>
    </row>
    <row r="10848" spans="1:6">
      <c r="A10848">
        <v>4900</v>
      </c>
      <c r="B10848">
        <v>14</v>
      </c>
      <c r="C10848" t="s">
        <v>64</v>
      </c>
      <c r="D10848" t="s">
        <v>92</v>
      </c>
      <c r="E10848">
        <v>2890</v>
      </c>
      <c r="F10848">
        <v>4</v>
      </c>
    </row>
    <row r="10849" spans="1:6">
      <c r="A10849">
        <v>4900</v>
      </c>
      <c r="B10849">
        <v>14</v>
      </c>
      <c r="C10849" t="s">
        <v>64</v>
      </c>
      <c r="D10849" t="s">
        <v>92</v>
      </c>
      <c r="E10849">
        <v>2034</v>
      </c>
      <c r="F10849">
        <v>3</v>
      </c>
    </row>
    <row r="10850" spans="1:6">
      <c r="A10850">
        <v>4900</v>
      </c>
      <c r="B10850">
        <v>14</v>
      </c>
      <c r="C10850" t="s">
        <v>64</v>
      </c>
      <c r="D10850" t="s">
        <v>92</v>
      </c>
      <c r="E10850">
        <v>2634</v>
      </c>
      <c r="F10850">
        <v>3</v>
      </c>
    </row>
    <row r="10851" spans="1:6">
      <c r="A10851">
        <v>4900</v>
      </c>
      <c r="B10851">
        <v>14</v>
      </c>
      <c r="C10851" t="s">
        <v>64</v>
      </c>
      <c r="D10851" t="s">
        <v>92</v>
      </c>
      <c r="E10851">
        <v>210</v>
      </c>
      <c r="F10851">
        <v>3</v>
      </c>
    </row>
    <row r="10852" spans="1:6">
      <c r="A10852">
        <v>4900</v>
      </c>
      <c r="B10852">
        <v>14</v>
      </c>
      <c r="C10852" t="s">
        <v>64</v>
      </c>
      <c r="D10852" t="s">
        <v>92</v>
      </c>
      <c r="E10852">
        <v>2920</v>
      </c>
      <c r="F10852">
        <v>3</v>
      </c>
    </row>
    <row r="10853" spans="1:6">
      <c r="A10853">
        <v>4900</v>
      </c>
      <c r="B10853">
        <v>14</v>
      </c>
      <c r="C10853" t="s">
        <v>64</v>
      </c>
      <c r="D10853" t="s">
        <v>92</v>
      </c>
      <c r="E10853">
        <v>4535</v>
      </c>
      <c r="F10853">
        <v>3</v>
      </c>
    </row>
    <row r="10854" spans="1:6">
      <c r="A10854">
        <v>4900</v>
      </c>
      <c r="B10854">
        <v>14</v>
      </c>
      <c r="C10854" t="s">
        <v>64</v>
      </c>
      <c r="D10854" t="s">
        <v>92</v>
      </c>
      <c r="E10854">
        <v>6003</v>
      </c>
      <c r="F10854">
        <v>2</v>
      </c>
    </row>
    <row r="10855" spans="1:6">
      <c r="A10855">
        <v>4900</v>
      </c>
      <c r="B10855">
        <v>14</v>
      </c>
      <c r="C10855" t="s">
        <v>64</v>
      </c>
      <c r="D10855" t="s">
        <v>92</v>
      </c>
      <c r="E10855">
        <v>5982</v>
      </c>
      <c r="F10855">
        <v>2</v>
      </c>
    </row>
    <row r="10856" spans="1:6">
      <c r="A10856">
        <v>4900</v>
      </c>
      <c r="B10856">
        <v>14</v>
      </c>
      <c r="C10856" t="s">
        <v>64</v>
      </c>
      <c r="D10856" t="s">
        <v>92</v>
      </c>
      <c r="E10856">
        <v>5414</v>
      </c>
      <c r="F10856">
        <v>2</v>
      </c>
    </row>
    <row r="10857" spans="1:6">
      <c r="A10857">
        <v>4900</v>
      </c>
      <c r="B10857">
        <v>14</v>
      </c>
      <c r="C10857" t="s">
        <v>64</v>
      </c>
      <c r="D10857" t="s">
        <v>92</v>
      </c>
      <c r="E10857">
        <v>6045</v>
      </c>
      <c r="F10857">
        <v>2</v>
      </c>
    </row>
    <row r="10858" spans="1:6">
      <c r="A10858">
        <v>4900</v>
      </c>
      <c r="B10858">
        <v>14</v>
      </c>
      <c r="C10858" t="s">
        <v>64</v>
      </c>
      <c r="D10858" t="s">
        <v>92</v>
      </c>
      <c r="E10858">
        <v>16</v>
      </c>
      <c r="F10858">
        <v>2</v>
      </c>
    </row>
    <row r="10859" spans="1:6">
      <c r="A10859">
        <v>4900</v>
      </c>
      <c r="B10859">
        <v>14</v>
      </c>
      <c r="C10859" t="s">
        <v>64</v>
      </c>
      <c r="D10859" t="s">
        <v>92</v>
      </c>
      <c r="E10859">
        <v>3067</v>
      </c>
      <c r="F10859">
        <v>2</v>
      </c>
    </row>
    <row r="10860" spans="1:6">
      <c r="A10860">
        <v>4900</v>
      </c>
      <c r="B10860">
        <v>14</v>
      </c>
      <c r="C10860" t="s">
        <v>64</v>
      </c>
      <c r="D10860" t="s">
        <v>92</v>
      </c>
      <c r="E10860">
        <v>4579</v>
      </c>
      <c r="F10860">
        <v>2</v>
      </c>
    </row>
    <row r="10861" spans="1:6">
      <c r="A10861">
        <v>4900</v>
      </c>
      <c r="B10861">
        <v>14</v>
      </c>
      <c r="C10861" t="s">
        <v>64</v>
      </c>
      <c r="D10861" t="s">
        <v>92</v>
      </c>
      <c r="E10861">
        <v>2823</v>
      </c>
      <c r="F10861">
        <v>2</v>
      </c>
    </row>
    <row r="10862" spans="1:6">
      <c r="A10862">
        <v>4900</v>
      </c>
      <c r="B10862">
        <v>14</v>
      </c>
      <c r="C10862" t="s">
        <v>64</v>
      </c>
      <c r="D10862" t="s">
        <v>92</v>
      </c>
      <c r="E10862">
        <v>4491</v>
      </c>
      <c r="F10862">
        <v>2</v>
      </c>
    </row>
    <row r="10863" spans="1:6">
      <c r="A10863">
        <v>4900</v>
      </c>
      <c r="B10863">
        <v>14</v>
      </c>
      <c r="C10863" t="s">
        <v>64</v>
      </c>
      <c r="D10863" t="s">
        <v>92</v>
      </c>
      <c r="E10863">
        <v>2947</v>
      </c>
      <c r="F10863">
        <v>2</v>
      </c>
    </row>
    <row r="10864" spans="1:6">
      <c r="A10864">
        <v>4900</v>
      </c>
      <c r="B10864">
        <v>14</v>
      </c>
      <c r="C10864" t="s">
        <v>64</v>
      </c>
      <c r="D10864" t="s">
        <v>92</v>
      </c>
      <c r="E10864">
        <v>3710</v>
      </c>
      <c r="F10864">
        <v>2</v>
      </c>
    </row>
    <row r="10865" spans="1:6">
      <c r="A10865">
        <v>4900</v>
      </c>
      <c r="B10865">
        <v>14</v>
      </c>
      <c r="C10865" t="s">
        <v>64</v>
      </c>
      <c r="D10865" t="s">
        <v>92</v>
      </c>
      <c r="E10865">
        <v>4289</v>
      </c>
      <c r="F10865">
        <v>2</v>
      </c>
    </row>
    <row r="10866" spans="1:6">
      <c r="A10866">
        <v>4900</v>
      </c>
      <c r="B10866">
        <v>14</v>
      </c>
      <c r="C10866" t="s">
        <v>64</v>
      </c>
      <c r="D10866" t="s">
        <v>92</v>
      </c>
      <c r="E10866">
        <v>2280</v>
      </c>
      <c r="F10866">
        <v>2</v>
      </c>
    </row>
    <row r="10867" spans="1:6">
      <c r="A10867">
        <v>4900</v>
      </c>
      <c r="B10867">
        <v>14</v>
      </c>
      <c r="C10867" t="s">
        <v>64</v>
      </c>
      <c r="D10867" t="s">
        <v>92</v>
      </c>
      <c r="E10867">
        <v>1104</v>
      </c>
      <c r="F10867">
        <v>2</v>
      </c>
    </row>
    <row r="10868" spans="1:6">
      <c r="A10868">
        <v>4900</v>
      </c>
      <c r="B10868">
        <v>14</v>
      </c>
      <c r="C10868" t="s">
        <v>64</v>
      </c>
      <c r="D10868" t="s">
        <v>92</v>
      </c>
      <c r="E10868">
        <v>4294</v>
      </c>
      <c r="F10868">
        <v>2</v>
      </c>
    </row>
    <row r="10869" spans="1:6">
      <c r="A10869">
        <v>4900</v>
      </c>
      <c r="B10869">
        <v>14</v>
      </c>
      <c r="C10869" t="s">
        <v>64</v>
      </c>
      <c r="D10869" t="s">
        <v>92</v>
      </c>
      <c r="E10869">
        <v>5162</v>
      </c>
      <c r="F10869">
        <v>2</v>
      </c>
    </row>
    <row r="10870" spans="1:6">
      <c r="A10870">
        <v>4900</v>
      </c>
      <c r="B10870">
        <v>14</v>
      </c>
      <c r="C10870" t="s">
        <v>64</v>
      </c>
      <c r="D10870" t="s">
        <v>92</v>
      </c>
      <c r="E10870">
        <v>3181</v>
      </c>
      <c r="F10870">
        <v>2</v>
      </c>
    </row>
    <row r="10871" spans="1:6">
      <c r="A10871">
        <v>4900</v>
      </c>
      <c r="B10871">
        <v>14</v>
      </c>
      <c r="C10871" t="s">
        <v>64</v>
      </c>
      <c r="D10871" t="s">
        <v>92</v>
      </c>
      <c r="E10871">
        <v>5837</v>
      </c>
      <c r="F10871">
        <v>2</v>
      </c>
    </row>
    <row r="10872" spans="1:6">
      <c r="A10872">
        <v>4900</v>
      </c>
      <c r="B10872">
        <v>14</v>
      </c>
      <c r="C10872" t="s">
        <v>64</v>
      </c>
      <c r="D10872" t="s">
        <v>92</v>
      </c>
      <c r="E10872">
        <v>5301</v>
      </c>
      <c r="F10872">
        <v>2</v>
      </c>
    </row>
    <row r="10873" spans="1:6">
      <c r="A10873">
        <v>4900</v>
      </c>
      <c r="B10873">
        <v>14</v>
      </c>
      <c r="C10873" t="s">
        <v>64</v>
      </c>
      <c r="D10873" t="s">
        <v>92</v>
      </c>
      <c r="E10873">
        <v>3088</v>
      </c>
      <c r="F10873">
        <v>2</v>
      </c>
    </row>
    <row r="10874" spans="1:6">
      <c r="A10874">
        <v>4900</v>
      </c>
      <c r="B10874">
        <v>14</v>
      </c>
      <c r="C10874" t="s">
        <v>64</v>
      </c>
      <c r="D10874" t="s">
        <v>92</v>
      </c>
      <c r="E10874">
        <v>5111</v>
      </c>
      <c r="F10874">
        <v>2</v>
      </c>
    </row>
    <row r="10875" spans="1:6">
      <c r="A10875">
        <v>4900</v>
      </c>
      <c r="B10875">
        <v>14</v>
      </c>
      <c r="C10875" t="s">
        <v>64</v>
      </c>
      <c r="D10875" t="s">
        <v>92</v>
      </c>
      <c r="E10875">
        <v>2983</v>
      </c>
      <c r="F10875">
        <v>2</v>
      </c>
    </row>
    <row r="10876" spans="1:6">
      <c r="A10876">
        <v>4900</v>
      </c>
      <c r="B10876">
        <v>14</v>
      </c>
      <c r="C10876" t="s">
        <v>64</v>
      </c>
      <c r="D10876" t="s">
        <v>92</v>
      </c>
      <c r="E10876">
        <v>4102</v>
      </c>
      <c r="F10876">
        <v>1</v>
      </c>
    </row>
    <row r="10877" spans="1:6">
      <c r="A10877">
        <v>4900</v>
      </c>
      <c r="B10877">
        <v>14</v>
      </c>
      <c r="C10877" t="s">
        <v>64</v>
      </c>
      <c r="D10877" t="s">
        <v>92</v>
      </c>
      <c r="E10877">
        <v>2405</v>
      </c>
      <c r="F10877">
        <v>1</v>
      </c>
    </row>
    <row r="10878" spans="1:6">
      <c r="A10878">
        <v>4900</v>
      </c>
      <c r="B10878">
        <v>14</v>
      </c>
      <c r="C10878" t="s">
        <v>64</v>
      </c>
      <c r="D10878" t="s">
        <v>92</v>
      </c>
      <c r="E10878">
        <v>3</v>
      </c>
      <c r="F10878">
        <v>1</v>
      </c>
    </row>
    <row r="10879" spans="1:6">
      <c r="A10879">
        <v>4900</v>
      </c>
      <c r="B10879">
        <v>14</v>
      </c>
      <c r="C10879" t="s">
        <v>64</v>
      </c>
      <c r="D10879" t="s">
        <v>92</v>
      </c>
      <c r="E10879">
        <v>3695</v>
      </c>
      <c r="F10879">
        <v>1</v>
      </c>
    </row>
    <row r="10880" spans="1:6">
      <c r="A10880">
        <v>4900</v>
      </c>
      <c r="B10880">
        <v>14</v>
      </c>
      <c r="C10880" t="s">
        <v>64</v>
      </c>
      <c r="D10880" t="s">
        <v>92</v>
      </c>
      <c r="E10880">
        <v>5967</v>
      </c>
      <c r="F10880">
        <v>1</v>
      </c>
    </row>
    <row r="10881" spans="1:6">
      <c r="A10881">
        <v>4900</v>
      </c>
      <c r="B10881">
        <v>14</v>
      </c>
      <c r="C10881" t="s">
        <v>64</v>
      </c>
      <c r="D10881" t="s">
        <v>92</v>
      </c>
      <c r="E10881">
        <v>3797</v>
      </c>
      <c r="F10881">
        <v>1</v>
      </c>
    </row>
    <row r="10882" spans="1:6">
      <c r="A10882">
        <v>4900</v>
      </c>
      <c r="B10882">
        <v>14</v>
      </c>
      <c r="C10882" t="s">
        <v>64</v>
      </c>
      <c r="D10882" t="s">
        <v>92</v>
      </c>
      <c r="E10882">
        <v>3301</v>
      </c>
      <c r="F10882">
        <v>1</v>
      </c>
    </row>
    <row r="10883" spans="1:6">
      <c r="A10883">
        <v>4900</v>
      </c>
      <c r="B10883">
        <v>14</v>
      </c>
      <c r="C10883" t="s">
        <v>64</v>
      </c>
      <c r="D10883" t="s">
        <v>92</v>
      </c>
      <c r="E10883">
        <v>5173</v>
      </c>
      <c r="F10883">
        <v>1</v>
      </c>
    </row>
    <row r="10884" spans="1:6">
      <c r="A10884">
        <v>4900</v>
      </c>
      <c r="B10884">
        <v>14</v>
      </c>
      <c r="C10884" t="s">
        <v>64</v>
      </c>
      <c r="D10884" t="s">
        <v>92</v>
      </c>
      <c r="E10884">
        <v>5036</v>
      </c>
      <c r="F10884">
        <v>1</v>
      </c>
    </row>
    <row r="10885" spans="1:6">
      <c r="A10885">
        <v>4900</v>
      </c>
      <c r="B10885">
        <v>14</v>
      </c>
      <c r="C10885" t="s">
        <v>64</v>
      </c>
      <c r="D10885" t="s">
        <v>92</v>
      </c>
      <c r="E10885">
        <v>5140</v>
      </c>
      <c r="F10885">
        <v>1</v>
      </c>
    </row>
    <row r="10886" spans="1:6">
      <c r="A10886">
        <v>4900</v>
      </c>
      <c r="B10886">
        <v>14</v>
      </c>
      <c r="C10886" t="s">
        <v>64</v>
      </c>
      <c r="D10886" t="s">
        <v>92</v>
      </c>
      <c r="E10886">
        <v>4678</v>
      </c>
      <c r="F10886">
        <v>1</v>
      </c>
    </row>
    <row r="10887" spans="1:6">
      <c r="A10887">
        <v>4900</v>
      </c>
      <c r="B10887">
        <v>14</v>
      </c>
      <c r="C10887" t="s">
        <v>64</v>
      </c>
      <c r="D10887" t="s">
        <v>92</v>
      </c>
      <c r="E10887">
        <v>2091</v>
      </c>
      <c r="F10887">
        <v>1</v>
      </c>
    </row>
    <row r="10888" spans="1:6">
      <c r="A10888">
        <v>4900</v>
      </c>
      <c r="B10888">
        <v>14</v>
      </c>
      <c r="C10888" t="s">
        <v>64</v>
      </c>
      <c r="D10888" t="s">
        <v>92</v>
      </c>
      <c r="E10888">
        <v>5586</v>
      </c>
      <c r="F10888">
        <v>1</v>
      </c>
    </row>
    <row r="10889" spans="1:6">
      <c r="A10889">
        <v>4900</v>
      </c>
      <c r="B10889">
        <v>14</v>
      </c>
      <c r="C10889" t="s">
        <v>64</v>
      </c>
      <c r="D10889" t="s">
        <v>92</v>
      </c>
      <c r="E10889">
        <v>5001</v>
      </c>
      <c r="F10889">
        <v>1</v>
      </c>
    </row>
    <row r="10890" spans="1:6">
      <c r="A10890">
        <v>4900</v>
      </c>
      <c r="B10890">
        <v>14</v>
      </c>
      <c r="C10890" t="s">
        <v>64</v>
      </c>
      <c r="D10890" t="s">
        <v>92</v>
      </c>
      <c r="E10890">
        <v>5359</v>
      </c>
      <c r="F10890">
        <v>1</v>
      </c>
    </row>
    <row r="10891" spans="1:6">
      <c r="A10891">
        <v>4900</v>
      </c>
      <c r="B10891">
        <v>14</v>
      </c>
      <c r="C10891" t="s">
        <v>64</v>
      </c>
      <c r="D10891" t="s">
        <v>92</v>
      </c>
      <c r="E10891">
        <v>3126</v>
      </c>
      <c r="F10891">
        <v>1</v>
      </c>
    </row>
    <row r="10892" spans="1:6">
      <c r="A10892">
        <v>4900</v>
      </c>
      <c r="B10892">
        <v>14</v>
      </c>
      <c r="C10892" t="s">
        <v>64</v>
      </c>
      <c r="D10892" t="s">
        <v>92</v>
      </c>
      <c r="E10892">
        <v>2487</v>
      </c>
      <c r="F10892">
        <v>1</v>
      </c>
    </row>
    <row r="10893" spans="1:6">
      <c r="A10893">
        <v>4900</v>
      </c>
      <c r="B10893">
        <v>14</v>
      </c>
      <c r="C10893" t="s">
        <v>64</v>
      </c>
      <c r="D10893" t="s">
        <v>92</v>
      </c>
      <c r="E10893">
        <v>3963</v>
      </c>
      <c r="F10893">
        <v>1</v>
      </c>
    </row>
    <row r="10894" spans="1:6">
      <c r="A10894">
        <v>4900</v>
      </c>
      <c r="B10894">
        <v>14</v>
      </c>
      <c r="C10894" t="s">
        <v>64</v>
      </c>
      <c r="D10894" t="s">
        <v>92</v>
      </c>
      <c r="E10894">
        <v>3935</v>
      </c>
      <c r="F10894">
        <v>1</v>
      </c>
    </row>
    <row r="10895" spans="1:6">
      <c r="A10895">
        <v>4900</v>
      </c>
      <c r="B10895">
        <v>14</v>
      </c>
      <c r="C10895" t="s">
        <v>64</v>
      </c>
      <c r="D10895" t="s">
        <v>92</v>
      </c>
      <c r="E10895">
        <v>2744</v>
      </c>
      <c r="F10895">
        <v>1</v>
      </c>
    </row>
    <row r="10896" spans="1:6">
      <c r="A10896">
        <v>4900</v>
      </c>
      <c r="B10896">
        <v>14</v>
      </c>
      <c r="C10896" t="s">
        <v>64</v>
      </c>
      <c r="D10896" t="s">
        <v>92</v>
      </c>
      <c r="E10896">
        <v>4868</v>
      </c>
      <c r="F10896">
        <v>1</v>
      </c>
    </row>
    <row r="10897" spans="1:6">
      <c r="A10897">
        <v>4900</v>
      </c>
      <c r="B10897">
        <v>14</v>
      </c>
      <c r="C10897" t="s">
        <v>64</v>
      </c>
      <c r="D10897" t="s">
        <v>92</v>
      </c>
      <c r="E10897">
        <v>2667</v>
      </c>
      <c r="F10897">
        <v>1</v>
      </c>
    </row>
    <row r="10898" spans="1:6">
      <c r="A10898">
        <v>4900</v>
      </c>
      <c r="B10898">
        <v>14</v>
      </c>
      <c r="C10898" t="s">
        <v>64</v>
      </c>
      <c r="D10898" t="s">
        <v>92</v>
      </c>
      <c r="E10898">
        <v>4638</v>
      </c>
      <c r="F10898">
        <v>1</v>
      </c>
    </row>
    <row r="10899" spans="1:6">
      <c r="A10899">
        <v>4900</v>
      </c>
      <c r="B10899">
        <v>14</v>
      </c>
      <c r="C10899" t="s">
        <v>64</v>
      </c>
      <c r="D10899" t="s">
        <v>92</v>
      </c>
      <c r="E10899">
        <v>2597</v>
      </c>
      <c r="F10899">
        <v>1</v>
      </c>
    </row>
    <row r="10900" spans="1:6">
      <c r="A10900">
        <v>4900</v>
      </c>
      <c r="B10900">
        <v>14</v>
      </c>
      <c r="C10900" t="s">
        <v>64</v>
      </c>
      <c r="D10900" t="s">
        <v>92</v>
      </c>
      <c r="E10900">
        <v>4332</v>
      </c>
      <c r="F10900">
        <v>1</v>
      </c>
    </row>
    <row r="10901" spans="1:6">
      <c r="A10901">
        <v>4900</v>
      </c>
      <c r="B10901">
        <v>14</v>
      </c>
      <c r="C10901" t="s">
        <v>64</v>
      </c>
      <c r="D10901" t="s">
        <v>92</v>
      </c>
      <c r="E10901">
        <v>1254</v>
      </c>
      <c r="F10901">
        <v>1</v>
      </c>
    </row>
    <row r="10902" spans="1:6">
      <c r="A10902">
        <v>4900</v>
      </c>
      <c r="B10902">
        <v>14</v>
      </c>
      <c r="C10902" t="s">
        <v>64</v>
      </c>
      <c r="D10902" t="s">
        <v>92</v>
      </c>
      <c r="E10902">
        <v>1062</v>
      </c>
      <c r="F10902">
        <v>1</v>
      </c>
    </row>
    <row r="10903" spans="1:6">
      <c r="A10903">
        <v>4900</v>
      </c>
      <c r="B10903">
        <v>14</v>
      </c>
      <c r="C10903" t="s">
        <v>64</v>
      </c>
      <c r="D10903" t="s">
        <v>92</v>
      </c>
      <c r="E10903">
        <v>3288</v>
      </c>
      <c r="F10903">
        <v>1</v>
      </c>
    </row>
    <row r="10904" spans="1:6">
      <c r="A10904">
        <v>4900</v>
      </c>
      <c r="B10904">
        <v>14</v>
      </c>
      <c r="C10904" t="s">
        <v>64</v>
      </c>
      <c r="D10904" t="s">
        <v>92</v>
      </c>
      <c r="E10904">
        <v>4573</v>
      </c>
      <c r="F10904">
        <v>1</v>
      </c>
    </row>
    <row r="10905" spans="1:6">
      <c r="A10905">
        <v>4900</v>
      </c>
      <c r="B10905">
        <v>14</v>
      </c>
      <c r="C10905" t="s">
        <v>64</v>
      </c>
      <c r="D10905" t="s">
        <v>92</v>
      </c>
      <c r="E10905">
        <v>4793</v>
      </c>
      <c r="F10905">
        <v>1</v>
      </c>
    </row>
    <row r="10906" spans="1:6">
      <c r="A10906">
        <v>4900</v>
      </c>
      <c r="B10906">
        <v>14</v>
      </c>
      <c r="C10906" t="s">
        <v>64</v>
      </c>
      <c r="D10906" t="s">
        <v>92</v>
      </c>
      <c r="E10906">
        <v>5006</v>
      </c>
      <c r="F10906">
        <v>1</v>
      </c>
    </row>
    <row r="10907" spans="1:6">
      <c r="A10907">
        <v>4900</v>
      </c>
      <c r="B10907">
        <v>14</v>
      </c>
      <c r="C10907" t="s">
        <v>64</v>
      </c>
      <c r="D10907" t="s">
        <v>92</v>
      </c>
      <c r="E10907">
        <v>2571</v>
      </c>
      <c r="F10907">
        <v>1</v>
      </c>
    </row>
    <row r="10908" spans="1:6">
      <c r="A10908">
        <v>4900</v>
      </c>
      <c r="B10908">
        <v>14</v>
      </c>
      <c r="C10908" t="s">
        <v>64</v>
      </c>
      <c r="D10908" t="s">
        <v>92</v>
      </c>
      <c r="E10908">
        <v>5797</v>
      </c>
      <c r="F10908">
        <v>1</v>
      </c>
    </row>
    <row r="10909" spans="1:6">
      <c r="A10909">
        <v>4900</v>
      </c>
      <c r="B10909">
        <v>14</v>
      </c>
      <c r="C10909" t="s">
        <v>64</v>
      </c>
      <c r="D10909" t="s">
        <v>92</v>
      </c>
      <c r="E10909">
        <v>235</v>
      </c>
      <c r="F10909">
        <v>1</v>
      </c>
    </row>
    <row r="10910" spans="1:6">
      <c r="A10910">
        <v>4900</v>
      </c>
      <c r="B10910">
        <v>14</v>
      </c>
      <c r="C10910" t="s">
        <v>64</v>
      </c>
      <c r="D10910" t="s">
        <v>92</v>
      </c>
      <c r="E10910">
        <v>2483</v>
      </c>
      <c r="F10910">
        <v>1</v>
      </c>
    </row>
    <row r="10911" spans="1:6">
      <c r="A10911">
        <v>4900</v>
      </c>
      <c r="B10911">
        <v>14</v>
      </c>
      <c r="C10911" t="s">
        <v>64</v>
      </c>
      <c r="D10911" t="s">
        <v>92</v>
      </c>
      <c r="E10911">
        <v>4281</v>
      </c>
      <c r="F10911">
        <v>1</v>
      </c>
    </row>
    <row r="10912" spans="1:6">
      <c r="A10912">
        <v>4900</v>
      </c>
      <c r="B10912">
        <v>14</v>
      </c>
      <c r="C10912" t="s">
        <v>64</v>
      </c>
      <c r="D10912" t="s">
        <v>92</v>
      </c>
      <c r="E10912">
        <v>5527</v>
      </c>
      <c r="F10912">
        <v>1</v>
      </c>
    </row>
    <row r="10913" spans="1:6">
      <c r="A10913">
        <v>4900</v>
      </c>
      <c r="B10913">
        <v>14</v>
      </c>
      <c r="C10913" t="s">
        <v>64</v>
      </c>
      <c r="D10913" t="s">
        <v>92</v>
      </c>
      <c r="E10913">
        <v>2279</v>
      </c>
      <c r="F10913">
        <v>1</v>
      </c>
    </row>
    <row r="10914" spans="1:6">
      <c r="A10914">
        <v>4900</v>
      </c>
      <c r="B10914">
        <v>14</v>
      </c>
      <c r="C10914" t="s">
        <v>64</v>
      </c>
      <c r="D10914" t="s">
        <v>92</v>
      </c>
      <c r="E10914">
        <v>4840</v>
      </c>
      <c r="F10914">
        <v>1</v>
      </c>
    </row>
    <row r="10915" spans="1:6">
      <c r="A10915">
        <v>4900</v>
      </c>
      <c r="B10915">
        <v>14</v>
      </c>
      <c r="C10915" t="s">
        <v>64</v>
      </c>
      <c r="D10915" t="s">
        <v>92</v>
      </c>
      <c r="E10915">
        <v>4350</v>
      </c>
      <c r="F10915">
        <v>1</v>
      </c>
    </row>
    <row r="10916" spans="1:6">
      <c r="A10916">
        <v>4900</v>
      </c>
      <c r="B10916">
        <v>14</v>
      </c>
      <c r="C10916" t="s">
        <v>64</v>
      </c>
      <c r="D10916" t="s">
        <v>92</v>
      </c>
      <c r="E10916">
        <v>2954</v>
      </c>
      <c r="F10916">
        <v>1</v>
      </c>
    </row>
    <row r="10917" spans="1:6">
      <c r="A10917">
        <v>4900</v>
      </c>
      <c r="B10917">
        <v>14</v>
      </c>
      <c r="C10917" t="s">
        <v>64</v>
      </c>
      <c r="D10917" t="s">
        <v>92</v>
      </c>
      <c r="E10917">
        <v>2492</v>
      </c>
      <c r="F10917">
        <v>1</v>
      </c>
    </row>
    <row r="10918" spans="1:6">
      <c r="A10918">
        <v>4900</v>
      </c>
      <c r="B10918">
        <v>14</v>
      </c>
      <c r="C10918" t="s">
        <v>64</v>
      </c>
      <c r="D10918" t="s">
        <v>92</v>
      </c>
      <c r="E10918">
        <v>2189</v>
      </c>
      <c r="F10918">
        <v>1</v>
      </c>
    </row>
    <row r="10919" spans="1:6">
      <c r="A10919">
        <v>4900</v>
      </c>
      <c r="B10919">
        <v>14</v>
      </c>
      <c r="C10919" t="s">
        <v>64</v>
      </c>
      <c r="D10919" t="s">
        <v>92</v>
      </c>
      <c r="E10919">
        <v>3021</v>
      </c>
      <c r="F10919">
        <v>1</v>
      </c>
    </row>
    <row r="10920" spans="1:6">
      <c r="A10920">
        <v>4900</v>
      </c>
      <c r="B10920">
        <v>14</v>
      </c>
      <c r="C10920" t="s">
        <v>64</v>
      </c>
      <c r="D10920" t="s">
        <v>92</v>
      </c>
      <c r="E10920">
        <v>3272</v>
      </c>
      <c r="F10920">
        <v>1</v>
      </c>
    </row>
    <row r="10921" spans="1:6">
      <c r="A10921">
        <v>4900</v>
      </c>
      <c r="B10921">
        <v>14</v>
      </c>
      <c r="C10921" t="s">
        <v>64</v>
      </c>
      <c r="D10921" t="s">
        <v>92</v>
      </c>
      <c r="E10921">
        <v>3733</v>
      </c>
      <c r="F10921">
        <v>1</v>
      </c>
    </row>
    <row r="10922" spans="1:6">
      <c r="A10922">
        <v>4900</v>
      </c>
      <c r="B10922">
        <v>14</v>
      </c>
      <c r="C10922" t="s">
        <v>64</v>
      </c>
      <c r="D10922" t="s">
        <v>92</v>
      </c>
      <c r="E10922">
        <v>4284</v>
      </c>
      <c r="F10922">
        <v>1</v>
      </c>
    </row>
    <row r="10923" spans="1:6">
      <c r="A10923">
        <v>4900</v>
      </c>
      <c r="B10923">
        <v>14</v>
      </c>
      <c r="C10923" t="s">
        <v>64</v>
      </c>
      <c r="D10923" t="s">
        <v>92</v>
      </c>
      <c r="E10923">
        <v>291</v>
      </c>
      <c r="F10923">
        <v>1</v>
      </c>
    </row>
    <row r="10924" spans="1:6">
      <c r="A10924">
        <v>4900</v>
      </c>
      <c r="B10924">
        <v>14</v>
      </c>
      <c r="C10924" t="s">
        <v>64</v>
      </c>
      <c r="D10924" t="s">
        <v>92</v>
      </c>
      <c r="E10924">
        <v>2754</v>
      </c>
      <c r="F10924">
        <v>1</v>
      </c>
    </row>
    <row r="10925" spans="1:6">
      <c r="A10925">
        <v>4900</v>
      </c>
      <c r="B10925">
        <v>14</v>
      </c>
      <c r="C10925" t="s">
        <v>64</v>
      </c>
      <c r="D10925" t="s">
        <v>92</v>
      </c>
      <c r="E10925">
        <v>103</v>
      </c>
      <c r="F10925">
        <v>1</v>
      </c>
    </row>
    <row r="10926" spans="1:6">
      <c r="A10926">
        <v>4900</v>
      </c>
      <c r="B10926">
        <v>14</v>
      </c>
      <c r="C10926" t="s">
        <v>64</v>
      </c>
      <c r="D10926" t="s">
        <v>92</v>
      </c>
      <c r="E10926">
        <v>4546</v>
      </c>
      <c r="F10926">
        <v>1</v>
      </c>
    </row>
    <row r="10927" spans="1:6">
      <c r="A10927">
        <v>4900</v>
      </c>
      <c r="B10927">
        <v>14</v>
      </c>
      <c r="C10927" t="s">
        <v>64</v>
      </c>
      <c r="D10927" t="s">
        <v>92</v>
      </c>
      <c r="E10927">
        <v>3819</v>
      </c>
      <c r="F10927">
        <v>1</v>
      </c>
    </row>
    <row r="10928" spans="1:6">
      <c r="A10928">
        <v>4900</v>
      </c>
      <c r="B10928">
        <v>14</v>
      </c>
      <c r="C10928" t="s">
        <v>64</v>
      </c>
      <c r="D10928" t="s">
        <v>92</v>
      </c>
      <c r="E10928">
        <v>2062</v>
      </c>
      <c r="F10928">
        <v>1</v>
      </c>
    </row>
    <row r="10929" spans="1:6">
      <c r="A10929">
        <v>4900</v>
      </c>
      <c r="B10929">
        <v>14</v>
      </c>
      <c r="C10929" t="s">
        <v>64</v>
      </c>
      <c r="D10929" t="s">
        <v>92</v>
      </c>
      <c r="E10929">
        <v>2172</v>
      </c>
      <c r="F10929">
        <v>1</v>
      </c>
    </row>
    <row r="10930" spans="1:6">
      <c r="A10930">
        <v>4900</v>
      </c>
      <c r="B10930">
        <v>14</v>
      </c>
      <c r="C10930" t="s">
        <v>64</v>
      </c>
      <c r="D10930" t="s">
        <v>92</v>
      </c>
      <c r="E10930">
        <v>2886</v>
      </c>
      <c r="F10930">
        <v>1</v>
      </c>
    </row>
    <row r="10931" spans="1:6">
      <c r="A10931">
        <v>4900</v>
      </c>
      <c r="B10931">
        <v>14</v>
      </c>
      <c r="C10931" t="s">
        <v>64</v>
      </c>
      <c r="D10931" t="s">
        <v>92</v>
      </c>
      <c r="E10931">
        <v>2665</v>
      </c>
      <c r="F10931">
        <v>1</v>
      </c>
    </row>
    <row r="10932" spans="1:6">
      <c r="A10932">
        <v>4900</v>
      </c>
      <c r="B10932">
        <v>14</v>
      </c>
      <c r="C10932" t="s">
        <v>64</v>
      </c>
      <c r="D10932" t="s">
        <v>92</v>
      </c>
      <c r="E10932">
        <v>5528</v>
      </c>
      <c r="F10932">
        <v>1</v>
      </c>
    </row>
    <row r="10933" spans="1:6">
      <c r="A10933">
        <v>4900</v>
      </c>
      <c r="B10933">
        <v>14</v>
      </c>
      <c r="C10933" t="s">
        <v>64</v>
      </c>
      <c r="D10933" t="s">
        <v>92</v>
      </c>
      <c r="E10933">
        <v>6041</v>
      </c>
      <c r="F10933">
        <v>1</v>
      </c>
    </row>
    <row r="10934" spans="1:6">
      <c r="A10934">
        <v>4900</v>
      </c>
      <c r="B10934">
        <v>14</v>
      </c>
      <c r="C10934" t="s">
        <v>64</v>
      </c>
      <c r="D10934" t="s">
        <v>92</v>
      </c>
      <c r="E10934">
        <v>6037</v>
      </c>
      <c r="F10934">
        <v>1</v>
      </c>
    </row>
    <row r="10935" spans="1:6">
      <c r="A10935">
        <v>4900</v>
      </c>
      <c r="B10935">
        <v>14</v>
      </c>
      <c r="C10935" t="s">
        <v>64</v>
      </c>
      <c r="D10935" t="s">
        <v>92</v>
      </c>
      <c r="E10935">
        <v>5898</v>
      </c>
      <c r="F10935">
        <v>1</v>
      </c>
    </row>
    <row r="10936" spans="1:6">
      <c r="A10936">
        <v>4900</v>
      </c>
      <c r="B10936">
        <v>14</v>
      </c>
      <c r="C10936" t="s">
        <v>64</v>
      </c>
      <c r="D10936" t="s">
        <v>92</v>
      </c>
      <c r="E10936">
        <v>2930</v>
      </c>
      <c r="F10936">
        <v>1</v>
      </c>
    </row>
    <row r="10937" spans="1:6">
      <c r="A10937">
        <v>4900</v>
      </c>
      <c r="B10937">
        <v>14</v>
      </c>
      <c r="C10937" t="s">
        <v>64</v>
      </c>
      <c r="D10937" t="s">
        <v>92</v>
      </c>
      <c r="E10937">
        <v>1132</v>
      </c>
      <c r="F10937">
        <v>1</v>
      </c>
    </row>
    <row r="10938" spans="1:6">
      <c r="A10938">
        <v>4900</v>
      </c>
      <c r="B10938">
        <v>14</v>
      </c>
      <c r="C10938" t="s">
        <v>64</v>
      </c>
      <c r="D10938" t="s">
        <v>92</v>
      </c>
      <c r="E10938">
        <v>5493</v>
      </c>
      <c r="F10938">
        <v>1</v>
      </c>
    </row>
    <row r="10939" spans="1:6">
      <c r="A10939">
        <v>4900</v>
      </c>
      <c r="B10939">
        <v>14</v>
      </c>
      <c r="C10939" t="s">
        <v>64</v>
      </c>
      <c r="D10939" t="s">
        <v>92</v>
      </c>
      <c r="E10939">
        <v>1375</v>
      </c>
      <c r="F10939">
        <v>1</v>
      </c>
    </row>
    <row r="10940" spans="1:6">
      <c r="A10940">
        <v>4900</v>
      </c>
      <c r="B10940">
        <v>14</v>
      </c>
      <c r="C10940" t="s">
        <v>64</v>
      </c>
      <c r="D10940" t="s">
        <v>92</v>
      </c>
      <c r="E10940">
        <v>5097</v>
      </c>
      <c r="F10940">
        <v>1</v>
      </c>
    </row>
    <row r="10941" spans="1:6">
      <c r="A10941">
        <v>4900</v>
      </c>
      <c r="B10941">
        <v>14</v>
      </c>
      <c r="C10941" t="s">
        <v>64</v>
      </c>
      <c r="D10941" t="s">
        <v>92</v>
      </c>
      <c r="E10941">
        <v>2959</v>
      </c>
      <c r="F10941">
        <v>1</v>
      </c>
    </row>
    <row r="10942" spans="1:6">
      <c r="A10942">
        <v>4900</v>
      </c>
      <c r="B10942">
        <v>14</v>
      </c>
      <c r="C10942" t="s">
        <v>64</v>
      </c>
      <c r="D10942" t="s">
        <v>92</v>
      </c>
      <c r="E10942">
        <v>3517</v>
      </c>
      <c r="F10942">
        <v>1</v>
      </c>
    </row>
    <row r="10943" spans="1:6">
      <c r="A10943">
        <v>4900</v>
      </c>
      <c r="B10943">
        <v>14</v>
      </c>
      <c r="C10943" t="s">
        <v>64</v>
      </c>
      <c r="D10943" t="s">
        <v>92</v>
      </c>
      <c r="E10943">
        <v>3794</v>
      </c>
      <c r="F10943">
        <v>1</v>
      </c>
    </row>
    <row r="10944" spans="1:6">
      <c r="A10944">
        <v>4900</v>
      </c>
      <c r="B10944">
        <v>14</v>
      </c>
      <c r="C10944" t="s">
        <v>64</v>
      </c>
      <c r="D10944" t="s">
        <v>92</v>
      </c>
      <c r="E10944">
        <v>2464</v>
      </c>
      <c r="F10944">
        <v>1</v>
      </c>
    </row>
    <row r="10945" spans="1:6">
      <c r="A10945">
        <v>4900</v>
      </c>
      <c r="B10945">
        <v>14</v>
      </c>
      <c r="C10945" t="s">
        <v>64</v>
      </c>
      <c r="D10945" t="s">
        <v>92</v>
      </c>
      <c r="E10945">
        <v>985</v>
      </c>
      <c r="F10945">
        <v>1</v>
      </c>
    </row>
    <row r="10946" spans="1:6">
      <c r="A10946">
        <v>4900</v>
      </c>
      <c r="B10946">
        <v>14</v>
      </c>
      <c r="C10946" t="s">
        <v>64</v>
      </c>
      <c r="D10946" t="s">
        <v>92</v>
      </c>
      <c r="E10946">
        <v>4706</v>
      </c>
      <c r="F10946">
        <v>1</v>
      </c>
    </row>
    <row r="10947" spans="1:6">
      <c r="A10947">
        <v>4900</v>
      </c>
      <c r="B10947">
        <v>14</v>
      </c>
      <c r="C10947" t="s">
        <v>64</v>
      </c>
      <c r="D10947" t="s">
        <v>92</v>
      </c>
      <c r="E10947">
        <v>3821</v>
      </c>
      <c r="F10947">
        <v>1</v>
      </c>
    </row>
    <row r="10948" spans="1:6">
      <c r="A10948">
        <v>4900</v>
      </c>
      <c r="B10948">
        <v>14</v>
      </c>
      <c r="C10948" t="s">
        <v>64</v>
      </c>
      <c r="D10948" t="s">
        <v>92</v>
      </c>
      <c r="E10948">
        <v>5687</v>
      </c>
      <c r="F10948">
        <v>1</v>
      </c>
    </row>
    <row r="10949" spans="1:6">
      <c r="A10949">
        <v>4900</v>
      </c>
      <c r="B10949">
        <v>14</v>
      </c>
      <c r="C10949" t="s">
        <v>64</v>
      </c>
      <c r="D10949" t="s">
        <v>92</v>
      </c>
      <c r="E10949">
        <v>1080</v>
      </c>
      <c r="F10949">
        <v>1</v>
      </c>
    </row>
    <row r="10950" spans="1:6">
      <c r="A10950">
        <v>4900</v>
      </c>
      <c r="B10950">
        <v>14</v>
      </c>
      <c r="C10950" t="s">
        <v>64</v>
      </c>
      <c r="D10950" t="s">
        <v>92</v>
      </c>
      <c r="E10950">
        <v>1111</v>
      </c>
      <c r="F10950">
        <v>1</v>
      </c>
    </row>
    <row r="10951" spans="1:6">
      <c r="A10951">
        <v>4900</v>
      </c>
      <c r="B10951">
        <v>14</v>
      </c>
      <c r="C10951" t="s">
        <v>64</v>
      </c>
      <c r="D10951" t="s">
        <v>92</v>
      </c>
      <c r="E10951">
        <v>2090</v>
      </c>
      <c r="F10951">
        <v>1</v>
      </c>
    </row>
    <row r="10952" spans="1:6">
      <c r="A10952">
        <v>4900</v>
      </c>
      <c r="B10952">
        <v>14</v>
      </c>
      <c r="C10952" t="s">
        <v>64</v>
      </c>
      <c r="D10952" t="s">
        <v>92</v>
      </c>
      <c r="E10952">
        <v>1239</v>
      </c>
      <c r="F10952">
        <v>1</v>
      </c>
    </row>
    <row r="10953" spans="1:6">
      <c r="A10953">
        <v>4900</v>
      </c>
      <c r="B10953">
        <v>14</v>
      </c>
      <c r="C10953" t="s">
        <v>64</v>
      </c>
      <c r="D10953" t="s">
        <v>92</v>
      </c>
      <c r="E10953">
        <v>250</v>
      </c>
      <c r="F10953">
        <v>1</v>
      </c>
    </row>
    <row r="10954" spans="1:6">
      <c r="A10954">
        <v>4900</v>
      </c>
      <c r="B10954">
        <v>15</v>
      </c>
      <c r="C10954" t="s">
        <v>64</v>
      </c>
      <c r="D10954" t="s">
        <v>92</v>
      </c>
      <c r="E10954">
        <v>3450</v>
      </c>
      <c r="F10954">
        <v>8</v>
      </c>
    </row>
    <row r="10955" spans="1:6">
      <c r="A10955">
        <v>4900</v>
      </c>
      <c r="B10955">
        <v>15</v>
      </c>
      <c r="C10955" t="s">
        <v>64</v>
      </c>
      <c r="D10955" t="s">
        <v>92</v>
      </c>
      <c r="E10955">
        <v>1125</v>
      </c>
      <c r="F10955">
        <v>3</v>
      </c>
    </row>
    <row r="10956" spans="1:6">
      <c r="A10956">
        <v>4900</v>
      </c>
      <c r="B10956">
        <v>15</v>
      </c>
      <c r="C10956" t="s">
        <v>64</v>
      </c>
      <c r="D10956" t="s">
        <v>92</v>
      </c>
      <c r="E10956">
        <v>3495</v>
      </c>
      <c r="F10956">
        <v>3</v>
      </c>
    </row>
    <row r="10957" spans="1:6">
      <c r="A10957">
        <v>4900</v>
      </c>
      <c r="B10957">
        <v>15</v>
      </c>
      <c r="C10957" t="s">
        <v>64</v>
      </c>
      <c r="D10957" t="s">
        <v>92</v>
      </c>
      <c r="E10957">
        <v>5878</v>
      </c>
      <c r="F10957">
        <v>3</v>
      </c>
    </row>
    <row r="10958" spans="1:6">
      <c r="A10958">
        <v>4900</v>
      </c>
      <c r="B10958">
        <v>15</v>
      </c>
      <c r="C10958" t="s">
        <v>64</v>
      </c>
      <c r="D10958" t="s">
        <v>92</v>
      </c>
      <c r="E10958">
        <v>3110</v>
      </c>
      <c r="F10958">
        <v>3</v>
      </c>
    </row>
    <row r="10959" spans="1:6">
      <c r="A10959">
        <v>4900</v>
      </c>
      <c r="B10959">
        <v>15</v>
      </c>
      <c r="C10959" t="s">
        <v>64</v>
      </c>
      <c r="D10959" t="s">
        <v>92</v>
      </c>
      <c r="E10959">
        <v>1092</v>
      </c>
      <c r="F10959">
        <v>3</v>
      </c>
    </row>
    <row r="10960" spans="1:6">
      <c r="A10960">
        <v>4900</v>
      </c>
      <c r="B10960">
        <v>15</v>
      </c>
      <c r="C10960" t="s">
        <v>64</v>
      </c>
      <c r="D10960" t="s">
        <v>92</v>
      </c>
      <c r="E10960">
        <v>2048</v>
      </c>
      <c r="F10960">
        <v>2</v>
      </c>
    </row>
    <row r="10961" spans="1:6">
      <c r="A10961">
        <v>4900</v>
      </c>
      <c r="B10961">
        <v>15</v>
      </c>
      <c r="C10961" t="s">
        <v>64</v>
      </c>
      <c r="D10961" t="s">
        <v>92</v>
      </c>
      <c r="E10961">
        <v>5208</v>
      </c>
      <c r="F10961">
        <v>2</v>
      </c>
    </row>
    <row r="10962" spans="1:6">
      <c r="A10962">
        <v>4900</v>
      </c>
      <c r="B10962">
        <v>15</v>
      </c>
      <c r="C10962" t="s">
        <v>64</v>
      </c>
      <c r="D10962" t="s">
        <v>92</v>
      </c>
      <c r="E10962">
        <v>3673</v>
      </c>
      <c r="F10962">
        <v>2</v>
      </c>
    </row>
    <row r="10963" spans="1:6">
      <c r="A10963">
        <v>4900</v>
      </c>
      <c r="B10963">
        <v>15</v>
      </c>
      <c r="C10963" t="s">
        <v>64</v>
      </c>
      <c r="D10963" t="s">
        <v>92</v>
      </c>
      <c r="E10963">
        <v>2826</v>
      </c>
      <c r="F10963">
        <v>2</v>
      </c>
    </row>
    <row r="10964" spans="1:6">
      <c r="A10964">
        <v>4900</v>
      </c>
      <c r="B10964">
        <v>15</v>
      </c>
      <c r="C10964" t="s">
        <v>64</v>
      </c>
      <c r="D10964" t="s">
        <v>92</v>
      </c>
      <c r="E10964">
        <v>2265</v>
      </c>
      <c r="F10964">
        <v>2</v>
      </c>
    </row>
    <row r="10965" spans="1:6">
      <c r="A10965">
        <v>4900</v>
      </c>
      <c r="B10965">
        <v>15</v>
      </c>
      <c r="C10965" t="s">
        <v>64</v>
      </c>
      <c r="D10965" t="s">
        <v>92</v>
      </c>
      <c r="E10965">
        <v>2709</v>
      </c>
      <c r="F10965">
        <v>2</v>
      </c>
    </row>
    <row r="10966" spans="1:6">
      <c r="A10966">
        <v>4900</v>
      </c>
      <c r="B10966">
        <v>15</v>
      </c>
      <c r="C10966" t="s">
        <v>64</v>
      </c>
      <c r="D10966" t="s">
        <v>92</v>
      </c>
      <c r="E10966">
        <v>135</v>
      </c>
      <c r="F10966">
        <v>2</v>
      </c>
    </row>
    <row r="10967" spans="1:6">
      <c r="A10967">
        <v>4900</v>
      </c>
      <c r="B10967">
        <v>15</v>
      </c>
      <c r="C10967" t="s">
        <v>64</v>
      </c>
      <c r="D10967" t="s">
        <v>92</v>
      </c>
      <c r="E10967">
        <v>2023</v>
      </c>
      <c r="F10967">
        <v>2</v>
      </c>
    </row>
    <row r="10968" spans="1:6">
      <c r="A10968">
        <v>4900</v>
      </c>
      <c r="B10968">
        <v>15</v>
      </c>
      <c r="C10968" t="s">
        <v>64</v>
      </c>
      <c r="D10968" t="s">
        <v>92</v>
      </c>
      <c r="E10968">
        <v>5944</v>
      </c>
      <c r="F10968">
        <v>2</v>
      </c>
    </row>
    <row r="10969" spans="1:6">
      <c r="A10969">
        <v>4900</v>
      </c>
      <c r="B10969">
        <v>15</v>
      </c>
      <c r="C10969" t="s">
        <v>64</v>
      </c>
      <c r="D10969" t="s">
        <v>92</v>
      </c>
      <c r="E10969">
        <v>5930</v>
      </c>
      <c r="F10969">
        <v>2</v>
      </c>
    </row>
    <row r="10970" spans="1:6">
      <c r="A10970">
        <v>4900</v>
      </c>
      <c r="B10970">
        <v>15</v>
      </c>
      <c r="C10970" t="s">
        <v>64</v>
      </c>
      <c r="D10970" t="s">
        <v>92</v>
      </c>
      <c r="E10970">
        <v>3963</v>
      </c>
      <c r="F10970">
        <v>2</v>
      </c>
    </row>
    <row r="10971" spans="1:6">
      <c r="A10971">
        <v>4900</v>
      </c>
      <c r="B10971">
        <v>15</v>
      </c>
      <c r="C10971" t="s">
        <v>64</v>
      </c>
      <c r="D10971" t="s">
        <v>92</v>
      </c>
      <c r="E10971">
        <v>3959</v>
      </c>
      <c r="F10971">
        <v>2</v>
      </c>
    </row>
    <row r="10972" spans="1:6">
      <c r="A10972">
        <v>4900</v>
      </c>
      <c r="B10972">
        <v>15</v>
      </c>
      <c r="C10972" t="s">
        <v>64</v>
      </c>
      <c r="D10972" t="s">
        <v>92</v>
      </c>
      <c r="E10972">
        <v>108</v>
      </c>
      <c r="F10972">
        <v>2</v>
      </c>
    </row>
    <row r="10973" spans="1:6">
      <c r="A10973">
        <v>4900</v>
      </c>
      <c r="B10973">
        <v>15</v>
      </c>
      <c r="C10973" t="s">
        <v>64</v>
      </c>
      <c r="D10973" t="s">
        <v>92</v>
      </c>
      <c r="E10973">
        <v>5570</v>
      </c>
      <c r="F10973">
        <v>2</v>
      </c>
    </row>
    <row r="10974" spans="1:6">
      <c r="A10974">
        <v>4900</v>
      </c>
      <c r="B10974">
        <v>15</v>
      </c>
      <c r="C10974" t="s">
        <v>64</v>
      </c>
      <c r="D10974" t="s">
        <v>92</v>
      </c>
      <c r="E10974">
        <v>4110</v>
      </c>
      <c r="F10974">
        <v>2</v>
      </c>
    </row>
    <row r="10975" spans="1:6">
      <c r="A10975">
        <v>4900</v>
      </c>
      <c r="B10975">
        <v>15</v>
      </c>
      <c r="C10975" t="s">
        <v>64</v>
      </c>
      <c r="D10975" t="s">
        <v>92</v>
      </c>
      <c r="E10975">
        <v>5925</v>
      </c>
      <c r="F10975">
        <v>1</v>
      </c>
    </row>
    <row r="10976" spans="1:6">
      <c r="A10976">
        <v>4900</v>
      </c>
      <c r="B10976">
        <v>15</v>
      </c>
      <c r="C10976" t="s">
        <v>64</v>
      </c>
      <c r="D10976" t="s">
        <v>92</v>
      </c>
      <c r="E10976">
        <v>2580</v>
      </c>
      <c r="F10976">
        <v>1</v>
      </c>
    </row>
    <row r="10977" spans="1:6">
      <c r="A10977">
        <v>4900</v>
      </c>
      <c r="B10977">
        <v>15</v>
      </c>
      <c r="C10977" t="s">
        <v>64</v>
      </c>
      <c r="D10977" t="s">
        <v>92</v>
      </c>
      <c r="E10977">
        <v>3392</v>
      </c>
      <c r="F10977">
        <v>1</v>
      </c>
    </row>
    <row r="10978" spans="1:6">
      <c r="A10978">
        <v>4900</v>
      </c>
      <c r="B10978">
        <v>15</v>
      </c>
      <c r="C10978" t="s">
        <v>64</v>
      </c>
      <c r="D10978" t="s">
        <v>92</v>
      </c>
      <c r="E10978">
        <v>2542</v>
      </c>
      <c r="F10978">
        <v>1</v>
      </c>
    </row>
    <row r="10979" spans="1:6">
      <c r="A10979">
        <v>4900</v>
      </c>
      <c r="B10979">
        <v>15</v>
      </c>
      <c r="C10979" t="s">
        <v>64</v>
      </c>
      <c r="D10979" t="s">
        <v>92</v>
      </c>
      <c r="E10979">
        <v>5527</v>
      </c>
      <c r="F10979">
        <v>1</v>
      </c>
    </row>
    <row r="10980" spans="1:6">
      <c r="A10980">
        <v>4900</v>
      </c>
      <c r="B10980">
        <v>15</v>
      </c>
      <c r="C10980" t="s">
        <v>64</v>
      </c>
      <c r="D10980" t="s">
        <v>92</v>
      </c>
      <c r="E10980">
        <v>4741</v>
      </c>
      <c r="F10980">
        <v>1</v>
      </c>
    </row>
    <row r="10981" spans="1:6">
      <c r="A10981">
        <v>4900</v>
      </c>
      <c r="B10981">
        <v>15</v>
      </c>
      <c r="C10981" t="s">
        <v>64</v>
      </c>
      <c r="D10981" t="s">
        <v>92</v>
      </c>
      <c r="E10981">
        <v>5113</v>
      </c>
      <c r="F10981">
        <v>1</v>
      </c>
    </row>
    <row r="10982" spans="1:6">
      <c r="A10982">
        <v>4900</v>
      </c>
      <c r="B10982">
        <v>15</v>
      </c>
      <c r="C10982" t="s">
        <v>64</v>
      </c>
      <c r="D10982" t="s">
        <v>92</v>
      </c>
      <c r="E10982">
        <v>4931</v>
      </c>
      <c r="F10982">
        <v>1</v>
      </c>
    </row>
    <row r="10983" spans="1:6">
      <c r="A10983">
        <v>4900</v>
      </c>
      <c r="B10983">
        <v>15</v>
      </c>
      <c r="C10983" t="s">
        <v>64</v>
      </c>
      <c r="D10983" t="s">
        <v>92</v>
      </c>
      <c r="E10983">
        <v>4141</v>
      </c>
      <c r="F10983">
        <v>1</v>
      </c>
    </row>
    <row r="10984" spans="1:6">
      <c r="A10984">
        <v>4900</v>
      </c>
      <c r="B10984">
        <v>15</v>
      </c>
      <c r="C10984" t="s">
        <v>64</v>
      </c>
      <c r="D10984" t="s">
        <v>92</v>
      </c>
      <c r="E10984">
        <v>2029</v>
      </c>
      <c r="F10984">
        <v>1</v>
      </c>
    </row>
    <row r="10985" spans="1:6">
      <c r="A10985">
        <v>4900</v>
      </c>
      <c r="B10985">
        <v>15</v>
      </c>
      <c r="C10985" t="s">
        <v>64</v>
      </c>
      <c r="D10985" t="s">
        <v>92</v>
      </c>
      <c r="E10985">
        <v>5037</v>
      </c>
      <c r="F10985">
        <v>1</v>
      </c>
    </row>
    <row r="10986" spans="1:6">
      <c r="A10986">
        <v>4900</v>
      </c>
      <c r="B10986">
        <v>15</v>
      </c>
      <c r="C10986" t="s">
        <v>64</v>
      </c>
      <c r="D10986" t="s">
        <v>92</v>
      </c>
      <c r="E10986">
        <v>1250</v>
      </c>
      <c r="F10986">
        <v>1</v>
      </c>
    </row>
    <row r="10987" spans="1:6">
      <c r="A10987">
        <v>4900</v>
      </c>
      <c r="B10987">
        <v>15</v>
      </c>
      <c r="C10987" t="s">
        <v>64</v>
      </c>
      <c r="D10987" t="s">
        <v>92</v>
      </c>
      <c r="E10987">
        <v>2189</v>
      </c>
      <c r="F10987">
        <v>1</v>
      </c>
    </row>
    <row r="10988" spans="1:6">
      <c r="A10988">
        <v>4900</v>
      </c>
      <c r="B10988">
        <v>15</v>
      </c>
      <c r="C10988" t="s">
        <v>64</v>
      </c>
      <c r="D10988" t="s">
        <v>92</v>
      </c>
      <c r="E10988">
        <v>3430</v>
      </c>
      <c r="F10988">
        <v>1</v>
      </c>
    </row>
    <row r="10989" spans="1:6">
      <c r="A10989">
        <v>4900</v>
      </c>
      <c r="B10989">
        <v>15</v>
      </c>
      <c r="C10989" t="s">
        <v>64</v>
      </c>
      <c r="D10989" t="s">
        <v>92</v>
      </c>
      <c r="E10989">
        <v>2665</v>
      </c>
      <c r="F10989">
        <v>1</v>
      </c>
    </row>
    <row r="10990" spans="1:6">
      <c r="A10990">
        <v>4900</v>
      </c>
      <c r="B10990">
        <v>15</v>
      </c>
      <c r="C10990" t="s">
        <v>64</v>
      </c>
      <c r="D10990" t="s">
        <v>92</v>
      </c>
      <c r="E10990">
        <v>4240</v>
      </c>
      <c r="F10990">
        <v>1</v>
      </c>
    </row>
    <row r="10991" spans="1:6">
      <c r="A10991">
        <v>4900</v>
      </c>
      <c r="B10991">
        <v>15</v>
      </c>
      <c r="C10991" t="s">
        <v>64</v>
      </c>
      <c r="D10991" t="s">
        <v>92</v>
      </c>
      <c r="E10991">
        <v>201</v>
      </c>
      <c r="F10991">
        <v>1</v>
      </c>
    </row>
    <row r="10992" spans="1:6">
      <c r="A10992">
        <v>4900</v>
      </c>
      <c r="B10992">
        <v>15</v>
      </c>
      <c r="C10992" t="s">
        <v>64</v>
      </c>
      <c r="D10992" t="s">
        <v>92</v>
      </c>
      <c r="E10992">
        <v>2948</v>
      </c>
      <c r="F10992">
        <v>1</v>
      </c>
    </row>
    <row r="10993" spans="1:6">
      <c r="A10993">
        <v>4900</v>
      </c>
      <c r="B10993">
        <v>15</v>
      </c>
      <c r="C10993" t="s">
        <v>64</v>
      </c>
      <c r="D10993" t="s">
        <v>92</v>
      </c>
      <c r="E10993">
        <v>2619</v>
      </c>
      <c r="F10993">
        <v>1</v>
      </c>
    </row>
    <row r="10994" spans="1:6">
      <c r="A10994">
        <v>4900</v>
      </c>
      <c r="B10994">
        <v>15</v>
      </c>
      <c r="C10994" t="s">
        <v>64</v>
      </c>
      <c r="D10994" t="s">
        <v>92</v>
      </c>
      <c r="E10994">
        <v>5375</v>
      </c>
      <c r="F10994">
        <v>1</v>
      </c>
    </row>
    <row r="10995" spans="1:6">
      <c r="A10995">
        <v>4900</v>
      </c>
      <c r="B10995">
        <v>15</v>
      </c>
      <c r="C10995" t="s">
        <v>64</v>
      </c>
      <c r="D10995" t="s">
        <v>92</v>
      </c>
      <c r="E10995">
        <v>3096</v>
      </c>
      <c r="F10995">
        <v>1</v>
      </c>
    </row>
    <row r="10996" spans="1:6">
      <c r="A10996">
        <v>4900</v>
      </c>
      <c r="B10996">
        <v>15</v>
      </c>
      <c r="C10996" t="s">
        <v>64</v>
      </c>
      <c r="D10996" t="s">
        <v>92</v>
      </c>
      <c r="E10996">
        <v>93</v>
      </c>
      <c r="F10996">
        <v>1</v>
      </c>
    </row>
    <row r="10997" spans="1:6">
      <c r="A10997">
        <v>4900</v>
      </c>
      <c r="B10997">
        <v>15</v>
      </c>
      <c r="C10997" t="s">
        <v>64</v>
      </c>
      <c r="D10997" t="s">
        <v>92</v>
      </c>
      <c r="E10997">
        <v>2593</v>
      </c>
      <c r="F10997">
        <v>1</v>
      </c>
    </row>
    <row r="10998" spans="1:6">
      <c r="A10998">
        <v>4900</v>
      </c>
      <c r="B10998">
        <v>15</v>
      </c>
      <c r="C10998" t="s">
        <v>64</v>
      </c>
      <c r="D10998" t="s">
        <v>92</v>
      </c>
      <c r="E10998">
        <v>3290</v>
      </c>
      <c r="F10998">
        <v>1</v>
      </c>
    </row>
    <row r="10999" spans="1:6">
      <c r="A10999">
        <v>4900</v>
      </c>
      <c r="B10999">
        <v>15</v>
      </c>
      <c r="C10999" t="s">
        <v>64</v>
      </c>
      <c r="D10999" t="s">
        <v>92</v>
      </c>
      <c r="E10999">
        <v>1099</v>
      </c>
      <c r="F10999">
        <v>1</v>
      </c>
    </row>
    <row r="11000" spans="1:6">
      <c r="A11000">
        <v>4900</v>
      </c>
      <c r="B11000">
        <v>15</v>
      </c>
      <c r="C11000" t="s">
        <v>64</v>
      </c>
      <c r="D11000" t="s">
        <v>92</v>
      </c>
      <c r="E11000">
        <v>3105</v>
      </c>
      <c r="F11000">
        <v>1</v>
      </c>
    </row>
    <row r="11001" spans="1:6">
      <c r="A11001">
        <v>4900</v>
      </c>
      <c r="B11001">
        <v>15</v>
      </c>
      <c r="C11001" t="s">
        <v>64</v>
      </c>
      <c r="D11001" t="s">
        <v>92</v>
      </c>
      <c r="E11001">
        <v>3686</v>
      </c>
      <c r="F11001">
        <v>1</v>
      </c>
    </row>
    <row r="11002" spans="1:6">
      <c r="A11002">
        <v>4900</v>
      </c>
      <c r="B11002">
        <v>15</v>
      </c>
      <c r="C11002" t="s">
        <v>64</v>
      </c>
      <c r="D11002" t="s">
        <v>92</v>
      </c>
      <c r="E11002">
        <v>6000</v>
      </c>
      <c r="F11002">
        <v>1</v>
      </c>
    </row>
    <row r="11003" spans="1:6">
      <c r="A11003">
        <v>4900</v>
      </c>
      <c r="B11003">
        <v>15</v>
      </c>
      <c r="C11003" t="s">
        <v>64</v>
      </c>
      <c r="D11003" t="s">
        <v>92</v>
      </c>
      <c r="E11003">
        <v>4100</v>
      </c>
      <c r="F11003">
        <v>1</v>
      </c>
    </row>
    <row r="11004" spans="1:6">
      <c r="A11004">
        <v>4900</v>
      </c>
      <c r="B11004">
        <v>15</v>
      </c>
      <c r="C11004" t="s">
        <v>64</v>
      </c>
      <c r="D11004" t="s">
        <v>92</v>
      </c>
      <c r="E11004">
        <v>3391</v>
      </c>
      <c r="F11004">
        <v>1</v>
      </c>
    </row>
    <row r="11005" spans="1:6">
      <c r="A11005">
        <v>4900</v>
      </c>
      <c r="B11005">
        <v>15</v>
      </c>
      <c r="C11005" t="s">
        <v>64</v>
      </c>
      <c r="D11005" t="s">
        <v>92</v>
      </c>
      <c r="E11005">
        <v>3079</v>
      </c>
      <c r="F11005">
        <v>1</v>
      </c>
    </row>
    <row r="11006" spans="1:6">
      <c r="A11006">
        <v>4900</v>
      </c>
      <c r="B11006">
        <v>15</v>
      </c>
      <c r="C11006" t="s">
        <v>64</v>
      </c>
      <c r="D11006" t="s">
        <v>92</v>
      </c>
      <c r="E11006">
        <v>3544</v>
      </c>
      <c r="F11006">
        <v>1</v>
      </c>
    </row>
    <row r="11007" spans="1:6">
      <c r="A11007">
        <v>4900</v>
      </c>
      <c r="B11007">
        <v>15</v>
      </c>
      <c r="C11007" t="s">
        <v>64</v>
      </c>
      <c r="D11007" t="s">
        <v>92</v>
      </c>
      <c r="E11007">
        <v>2451</v>
      </c>
      <c r="F11007">
        <v>1</v>
      </c>
    </row>
    <row r="11008" spans="1:6">
      <c r="A11008">
        <v>4900</v>
      </c>
      <c r="B11008">
        <v>15</v>
      </c>
      <c r="C11008" t="s">
        <v>64</v>
      </c>
      <c r="D11008" t="s">
        <v>92</v>
      </c>
      <c r="E11008">
        <v>5001</v>
      </c>
      <c r="F11008">
        <v>1</v>
      </c>
    </row>
    <row r="11009" spans="1:6">
      <c r="A11009">
        <v>4900</v>
      </c>
      <c r="B11009">
        <v>15</v>
      </c>
      <c r="C11009" t="s">
        <v>64</v>
      </c>
      <c r="D11009" t="s">
        <v>92</v>
      </c>
      <c r="E11009">
        <v>3710</v>
      </c>
      <c r="F11009">
        <v>1</v>
      </c>
    </row>
    <row r="11010" spans="1:6">
      <c r="A11010">
        <v>4900</v>
      </c>
      <c r="B11010">
        <v>15</v>
      </c>
      <c r="C11010" t="s">
        <v>64</v>
      </c>
      <c r="D11010" t="s">
        <v>92</v>
      </c>
      <c r="E11010">
        <v>5130</v>
      </c>
      <c r="F11010">
        <v>1</v>
      </c>
    </row>
    <row r="11011" spans="1:6">
      <c r="A11011">
        <v>4900</v>
      </c>
      <c r="B11011">
        <v>15</v>
      </c>
      <c r="C11011" t="s">
        <v>64</v>
      </c>
      <c r="D11011" t="s">
        <v>92</v>
      </c>
      <c r="E11011">
        <v>5686</v>
      </c>
      <c r="F11011">
        <v>1</v>
      </c>
    </row>
    <row r="11012" spans="1:6">
      <c r="A11012">
        <v>4900</v>
      </c>
      <c r="B11012">
        <v>15</v>
      </c>
      <c r="C11012" t="s">
        <v>64</v>
      </c>
      <c r="D11012" t="s">
        <v>92</v>
      </c>
      <c r="E11012">
        <v>2223</v>
      </c>
      <c r="F11012">
        <v>1</v>
      </c>
    </row>
    <row r="11013" spans="1:6">
      <c r="A11013">
        <v>4900</v>
      </c>
      <c r="B11013">
        <v>15</v>
      </c>
      <c r="C11013" t="s">
        <v>64</v>
      </c>
      <c r="D11013" t="s">
        <v>92</v>
      </c>
      <c r="E11013">
        <v>4404</v>
      </c>
      <c r="F11013">
        <v>1</v>
      </c>
    </row>
    <row r="11014" spans="1:6">
      <c r="A11014">
        <v>4900</v>
      </c>
      <c r="B11014">
        <v>15</v>
      </c>
      <c r="C11014" t="s">
        <v>64</v>
      </c>
      <c r="D11014" t="s">
        <v>92</v>
      </c>
      <c r="E11014">
        <v>3490</v>
      </c>
      <c r="F11014">
        <v>1</v>
      </c>
    </row>
    <row r="11015" spans="1:6">
      <c r="A11015">
        <v>4900</v>
      </c>
      <c r="B11015">
        <v>15</v>
      </c>
      <c r="C11015" t="s">
        <v>64</v>
      </c>
      <c r="D11015" t="s">
        <v>92</v>
      </c>
      <c r="E11015">
        <v>4214</v>
      </c>
      <c r="F11015">
        <v>1</v>
      </c>
    </row>
    <row r="11016" spans="1:6">
      <c r="A11016">
        <v>4900</v>
      </c>
      <c r="B11016">
        <v>15</v>
      </c>
      <c r="C11016" t="s">
        <v>64</v>
      </c>
      <c r="D11016" t="s">
        <v>92</v>
      </c>
      <c r="E11016">
        <v>5164</v>
      </c>
      <c r="F11016">
        <v>1</v>
      </c>
    </row>
    <row r="11017" spans="1:6">
      <c r="A11017">
        <v>4900</v>
      </c>
      <c r="B11017">
        <v>15</v>
      </c>
      <c r="C11017" t="s">
        <v>64</v>
      </c>
      <c r="D11017" t="s">
        <v>92</v>
      </c>
      <c r="E11017">
        <v>4794</v>
      </c>
      <c r="F11017">
        <v>1</v>
      </c>
    </row>
    <row r="11018" spans="1:6">
      <c r="A11018">
        <v>4900</v>
      </c>
      <c r="B11018">
        <v>15</v>
      </c>
      <c r="C11018" t="s">
        <v>64</v>
      </c>
      <c r="D11018" t="s">
        <v>92</v>
      </c>
      <c r="E11018">
        <v>4293</v>
      </c>
      <c r="F11018">
        <v>1</v>
      </c>
    </row>
    <row r="11019" spans="1:6">
      <c r="A11019">
        <v>4900</v>
      </c>
      <c r="B11019">
        <v>15</v>
      </c>
      <c r="C11019" t="s">
        <v>64</v>
      </c>
      <c r="D11019" t="s">
        <v>92</v>
      </c>
      <c r="E11019">
        <v>4584</v>
      </c>
      <c r="F11019">
        <v>1</v>
      </c>
    </row>
    <row r="11020" spans="1:6">
      <c r="A11020">
        <v>4900</v>
      </c>
      <c r="B11020">
        <v>15</v>
      </c>
      <c r="C11020" t="s">
        <v>64</v>
      </c>
      <c r="D11020" t="s">
        <v>92</v>
      </c>
      <c r="E11020">
        <v>6085</v>
      </c>
      <c r="F11020">
        <v>1</v>
      </c>
    </row>
    <row r="11021" spans="1:6">
      <c r="A11021">
        <v>4900</v>
      </c>
      <c r="B11021">
        <v>15</v>
      </c>
      <c r="C11021" t="s">
        <v>64</v>
      </c>
      <c r="D11021" t="s">
        <v>92</v>
      </c>
      <c r="E11021">
        <v>2202</v>
      </c>
      <c r="F11021">
        <v>1</v>
      </c>
    </row>
    <row r="11022" spans="1:6">
      <c r="A11022">
        <v>4900</v>
      </c>
      <c r="B11022">
        <v>15</v>
      </c>
      <c r="C11022" t="s">
        <v>64</v>
      </c>
      <c r="D11022" t="s">
        <v>92</v>
      </c>
      <c r="E11022">
        <v>3303</v>
      </c>
      <c r="F11022">
        <v>1</v>
      </c>
    </row>
    <row r="11023" spans="1:6">
      <c r="A11023">
        <v>4900</v>
      </c>
      <c r="B11023">
        <v>15</v>
      </c>
      <c r="C11023" t="s">
        <v>64</v>
      </c>
      <c r="D11023" t="s">
        <v>92</v>
      </c>
      <c r="E11023">
        <v>5837</v>
      </c>
      <c r="F11023">
        <v>1</v>
      </c>
    </row>
    <row r="11024" spans="1:6">
      <c r="A11024">
        <v>4900</v>
      </c>
      <c r="B11024">
        <v>15</v>
      </c>
      <c r="C11024" t="s">
        <v>64</v>
      </c>
      <c r="D11024" t="s">
        <v>92</v>
      </c>
      <c r="E11024">
        <v>4261</v>
      </c>
      <c r="F11024">
        <v>1</v>
      </c>
    </row>
    <row r="11025" spans="1:6">
      <c r="A11025">
        <v>4900</v>
      </c>
      <c r="B11025">
        <v>15</v>
      </c>
      <c r="C11025" t="s">
        <v>64</v>
      </c>
      <c r="D11025" t="s">
        <v>92</v>
      </c>
      <c r="E11025">
        <v>5292</v>
      </c>
      <c r="F11025">
        <v>1</v>
      </c>
    </row>
    <row r="11026" spans="1:6">
      <c r="A11026">
        <v>4900</v>
      </c>
      <c r="B11026">
        <v>15</v>
      </c>
      <c r="C11026" t="s">
        <v>64</v>
      </c>
      <c r="D11026" t="s">
        <v>92</v>
      </c>
      <c r="E11026">
        <v>3648</v>
      </c>
      <c r="F11026">
        <v>1</v>
      </c>
    </row>
    <row r="11027" spans="1:6">
      <c r="A11027">
        <v>4900</v>
      </c>
      <c r="B11027">
        <v>15</v>
      </c>
      <c r="C11027" t="s">
        <v>64</v>
      </c>
      <c r="D11027" t="s">
        <v>92</v>
      </c>
      <c r="E11027">
        <v>5897</v>
      </c>
      <c r="F11027">
        <v>1</v>
      </c>
    </row>
    <row r="11028" spans="1:6">
      <c r="A11028">
        <v>4900</v>
      </c>
      <c r="B11028">
        <v>15</v>
      </c>
      <c r="C11028" t="s">
        <v>64</v>
      </c>
      <c r="D11028" t="s">
        <v>92</v>
      </c>
      <c r="E11028">
        <v>89</v>
      </c>
      <c r="F11028">
        <v>1</v>
      </c>
    </row>
    <row r="11029" spans="1:6">
      <c r="A11029">
        <v>4900</v>
      </c>
      <c r="B11029">
        <v>15</v>
      </c>
      <c r="C11029" t="s">
        <v>64</v>
      </c>
      <c r="D11029" t="s">
        <v>92</v>
      </c>
      <c r="E11029">
        <v>2443</v>
      </c>
      <c r="F11029">
        <v>1</v>
      </c>
    </row>
    <row r="11030" spans="1:6">
      <c r="A11030">
        <v>4900</v>
      </c>
      <c r="B11030">
        <v>15</v>
      </c>
      <c r="C11030" t="s">
        <v>64</v>
      </c>
      <c r="D11030" t="s">
        <v>92</v>
      </c>
      <c r="E11030">
        <v>5642</v>
      </c>
      <c r="F11030">
        <v>1</v>
      </c>
    </row>
    <row r="11031" spans="1:6">
      <c r="A11031">
        <v>4900</v>
      </c>
      <c r="B11031">
        <v>15</v>
      </c>
      <c r="C11031" t="s">
        <v>64</v>
      </c>
      <c r="D11031" t="s">
        <v>92</v>
      </c>
      <c r="E11031">
        <v>2316</v>
      </c>
      <c r="F11031">
        <v>1</v>
      </c>
    </row>
    <row r="11032" spans="1:6">
      <c r="A11032">
        <v>4900</v>
      </c>
      <c r="B11032">
        <v>15</v>
      </c>
      <c r="C11032" t="s">
        <v>64</v>
      </c>
      <c r="D11032" t="s">
        <v>92</v>
      </c>
      <c r="E11032">
        <v>3966</v>
      </c>
      <c r="F11032">
        <v>1</v>
      </c>
    </row>
    <row r="11033" spans="1:6">
      <c r="A11033">
        <v>4900</v>
      </c>
      <c r="B11033">
        <v>15</v>
      </c>
      <c r="C11033" t="s">
        <v>64</v>
      </c>
      <c r="D11033" t="s">
        <v>92</v>
      </c>
      <c r="E11033">
        <v>4359</v>
      </c>
      <c r="F11033">
        <v>1</v>
      </c>
    </row>
    <row r="11034" spans="1:6">
      <c r="A11034">
        <v>4900</v>
      </c>
      <c r="B11034">
        <v>15</v>
      </c>
      <c r="C11034" t="s">
        <v>64</v>
      </c>
      <c r="D11034" t="s">
        <v>92</v>
      </c>
      <c r="E11034">
        <v>6036</v>
      </c>
      <c r="F11034">
        <v>1</v>
      </c>
    </row>
    <row r="11035" spans="1:6">
      <c r="A11035">
        <v>4900</v>
      </c>
      <c r="B11035">
        <v>15</v>
      </c>
      <c r="C11035" t="s">
        <v>64</v>
      </c>
      <c r="D11035" t="s">
        <v>92</v>
      </c>
      <c r="E11035">
        <v>2686</v>
      </c>
      <c r="F11035">
        <v>1</v>
      </c>
    </row>
    <row r="11036" spans="1:6">
      <c r="A11036">
        <v>4900</v>
      </c>
      <c r="B11036">
        <v>16</v>
      </c>
      <c r="C11036" t="s">
        <v>63</v>
      </c>
      <c r="D11036" t="s">
        <v>92</v>
      </c>
      <c r="E11036">
        <v>3048</v>
      </c>
      <c r="F11036">
        <v>4</v>
      </c>
    </row>
    <row r="11037" spans="1:6">
      <c r="A11037">
        <v>4900</v>
      </c>
      <c r="B11037">
        <v>16</v>
      </c>
      <c r="C11037" t="s">
        <v>63</v>
      </c>
      <c r="D11037" t="s">
        <v>92</v>
      </c>
      <c r="E11037">
        <v>5810</v>
      </c>
      <c r="F11037">
        <v>4</v>
      </c>
    </row>
    <row r="11038" spans="1:6">
      <c r="A11038">
        <v>4900</v>
      </c>
      <c r="B11038">
        <v>16</v>
      </c>
      <c r="C11038" t="s">
        <v>63</v>
      </c>
      <c r="D11038" t="s">
        <v>92</v>
      </c>
      <c r="E11038">
        <v>4544</v>
      </c>
      <c r="F11038">
        <v>3</v>
      </c>
    </row>
    <row r="11039" spans="1:6">
      <c r="A11039">
        <v>4900</v>
      </c>
      <c r="B11039">
        <v>16</v>
      </c>
      <c r="C11039" t="s">
        <v>63</v>
      </c>
      <c r="D11039" t="s">
        <v>92</v>
      </c>
      <c r="E11039">
        <v>3130</v>
      </c>
      <c r="F11039">
        <v>3</v>
      </c>
    </row>
    <row r="11040" spans="1:6">
      <c r="A11040">
        <v>4900</v>
      </c>
      <c r="B11040">
        <v>16</v>
      </c>
      <c r="C11040" t="s">
        <v>63</v>
      </c>
      <c r="D11040" t="s">
        <v>92</v>
      </c>
      <c r="E11040">
        <v>3991</v>
      </c>
      <c r="F11040">
        <v>3</v>
      </c>
    </row>
    <row r="11041" spans="1:6">
      <c r="A11041">
        <v>4900</v>
      </c>
      <c r="B11041">
        <v>16</v>
      </c>
      <c r="C11041" t="s">
        <v>63</v>
      </c>
      <c r="D11041" t="s">
        <v>92</v>
      </c>
      <c r="E11041">
        <v>2213</v>
      </c>
      <c r="F11041">
        <v>3</v>
      </c>
    </row>
    <row r="11042" spans="1:6">
      <c r="A11042">
        <v>4900</v>
      </c>
      <c r="B11042">
        <v>16</v>
      </c>
      <c r="C11042" t="s">
        <v>63</v>
      </c>
      <c r="D11042" t="s">
        <v>92</v>
      </c>
      <c r="E11042">
        <v>5130</v>
      </c>
      <c r="F11042">
        <v>3</v>
      </c>
    </row>
    <row r="11043" spans="1:6">
      <c r="A11043">
        <v>4900</v>
      </c>
      <c r="B11043">
        <v>16</v>
      </c>
      <c r="C11043" t="s">
        <v>63</v>
      </c>
      <c r="D11043" t="s">
        <v>92</v>
      </c>
      <c r="E11043">
        <v>2829</v>
      </c>
      <c r="F11043">
        <v>3</v>
      </c>
    </row>
    <row r="11044" spans="1:6">
      <c r="A11044">
        <v>4900</v>
      </c>
      <c r="B11044">
        <v>16</v>
      </c>
      <c r="C11044" t="s">
        <v>63</v>
      </c>
      <c r="D11044" t="s">
        <v>92</v>
      </c>
      <c r="E11044">
        <v>5813</v>
      </c>
      <c r="F11044">
        <v>3</v>
      </c>
    </row>
    <row r="11045" spans="1:6">
      <c r="A11045">
        <v>4900</v>
      </c>
      <c r="B11045">
        <v>16</v>
      </c>
      <c r="C11045" t="s">
        <v>63</v>
      </c>
      <c r="D11045" t="s">
        <v>92</v>
      </c>
      <c r="E11045">
        <v>4639</v>
      </c>
      <c r="F11045">
        <v>3</v>
      </c>
    </row>
    <row r="11046" spans="1:6">
      <c r="A11046">
        <v>4900</v>
      </c>
      <c r="B11046">
        <v>16</v>
      </c>
      <c r="C11046" t="s">
        <v>63</v>
      </c>
      <c r="D11046" t="s">
        <v>92</v>
      </c>
      <c r="E11046">
        <v>2799</v>
      </c>
      <c r="F11046">
        <v>3</v>
      </c>
    </row>
    <row r="11047" spans="1:6">
      <c r="A11047">
        <v>4900</v>
      </c>
      <c r="B11047">
        <v>16</v>
      </c>
      <c r="C11047" t="s">
        <v>63</v>
      </c>
      <c r="D11047" t="s">
        <v>92</v>
      </c>
      <c r="E11047">
        <v>5072</v>
      </c>
      <c r="F11047">
        <v>3</v>
      </c>
    </row>
    <row r="11048" spans="1:6">
      <c r="A11048">
        <v>4900</v>
      </c>
      <c r="B11048">
        <v>16</v>
      </c>
      <c r="C11048" t="s">
        <v>63</v>
      </c>
      <c r="D11048" t="s">
        <v>92</v>
      </c>
      <c r="E11048">
        <v>1351</v>
      </c>
      <c r="F11048">
        <v>2</v>
      </c>
    </row>
    <row r="11049" spans="1:6">
      <c r="A11049">
        <v>4900</v>
      </c>
      <c r="B11049">
        <v>16</v>
      </c>
      <c r="C11049" t="s">
        <v>63</v>
      </c>
      <c r="D11049" t="s">
        <v>92</v>
      </c>
      <c r="E11049">
        <v>5826</v>
      </c>
      <c r="F11049">
        <v>2</v>
      </c>
    </row>
    <row r="11050" spans="1:6">
      <c r="A11050">
        <v>4900</v>
      </c>
      <c r="B11050">
        <v>16</v>
      </c>
      <c r="C11050" t="s">
        <v>63</v>
      </c>
      <c r="D11050" t="s">
        <v>92</v>
      </c>
      <c r="E11050">
        <v>6054</v>
      </c>
      <c r="F11050">
        <v>2</v>
      </c>
    </row>
    <row r="11051" spans="1:6">
      <c r="A11051">
        <v>4900</v>
      </c>
      <c r="B11051">
        <v>16</v>
      </c>
      <c r="C11051" t="s">
        <v>63</v>
      </c>
      <c r="D11051" t="s">
        <v>92</v>
      </c>
      <c r="E11051">
        <v>2593</v>
      </c>
      <c r="F11051">
        <v>2</v>
      </c>
    </row>
    <row r="11052" spans="1:6">
      <c r="A11052">
        <v>4900</v>
      </c>
      <c r="B11052">
        <v>16</v>
      </c>
      <c r="C11052" t="s">
        <v>63</v>
      </c>
      <c r="D11052" t="s">
        <v>92</v>
      </c>
      <c r="E11052">
        <v>4116</v>
      </c>
      <c r="F11052">
        <v>2</v>
      </c>
    </row>
    <row r="11053" spans="1:6">
      <c r="A11053">
        <v>4900</v>
      </c>
      <c r="B11053">
        <v>16</v>
      </c>
      <c r="C11053" t="s">
        <v>63</v>
      </c>
      <c r="D11053" t="s">
        <v>92</v>
      </c>
      <c r="E11053">
        <v>3501</v>
      </c>
      <c r="F11053">
        <v>2</v>
      </c>
    </row>
    <row r="11054" spans="1:6">
      <c r="A11054">
        <v>4900</v>
      </c>
      <c r="B11054">
        <v>16</v>
      </c>
      <c r="C11054" t="s">
        <v>63</v>
      </c>
      <c r="D11054" t="s">
        <v>92</v>
      </c>
      <c r="E11054">
        <v>4225</v>
      </c>
      <c r="F11054">
        <v>2</v>
      </c>
    </row>
    <row r="11055" spans="1:6">
      <c r="A11055">
        <v>4900</v>
      </c>
      <c r="B11055">
        <v>16</v>
      </c>
      <c r="C11055" t="s">
        <v>63</v>
      </c>
      <c r="D11055" t="s">
        <v>92</v>
      </c>
      <c r="E11055">
        <v>4180</v>
      </c>
      <c r="F11055">
        <v>2</v>
      </c>
    </row>
    <row r="11056" spans="1:6">
      <c r="A11056">
        <v>4900</v>
      </c>
      <c r="B11056">
        <v>16</v>
      </c>
      <c r="C11056" t="s">
        <v>63</v>
      </c>
      <c r="D11056" t="s">
        <v>92</v>
      </c>
      <c r="E11056">
        <v>3950</v>
      </c>
      <c r="F11056">
        <v>2</v>
      </c>
    </row>
    <row r="11057" spans="1:6">
      <c r="A11057">
        <v>4900</v>
      </c>
      <c r="B11057">
        <v>16</v>
      </c>
      <c r="C11057" t="s">
        <v>63</v>
      </c>
      <c r="D11057" t="s">
        <v>92</v>
      </c>
      <c r="E11057">
        <v>3863</v>
      </c>
      <c r="F11057">
        <v>1</v>
      </c>
    </row>
    <row r="11058" spans="1:6">
      <c r="A11058">
        <v>4900</v>
      </c>
      <c r="B11058">
        <v>16</v>
      </c>
      <c r="C11058" t="s">
        <v>63</v>
      </c>
      <c r="D11058" t="s">
        <v>92</v>
      </c>
      <c r="E11058">
        <v>3235</v>
      </c>
      <c r="F11058">
        <v>1</v>
      </c>
    </row>
    <row r="11059" spans="1:6">
      <c r="A11059">
        <v>4900</v>
      </c>
      <c r="B11059">
        <v>16</v>
      </c>
      <c r="C11059" t="s">
        <v>63</v>
      </c>
      <c r="D11059" t="s">
        <v>92</v>
      </c>
      <c r="E11059">
        <v>1096</v>
      </c>
      <c r="F11059">
        <v>1</v>
      </c>
    </row>
    <row r="11060" spans="1:6">
      <c r="A11060">
        <v>4900</v>
      </c>
      <c r="B11060">
        <v>16</v>
      </c>
      <c r="C11060" t="s">
        <v>63</v>
      </c>
      <c r="D11060" t="s">
        <v>92</v>
      </c>
      <c r="E11060">
        <v>3984</v>
      </c>
      <c r="F11060">
        <v>1</v>
      </c>
    </row>
    <row r="11061" spans="1:6">
      <c r="A11061">
        <v>4900</v>
      </c>
      <c r="B11061">
        <v>16</v>
      </c>
      <c r="C11061" t="s">
        <v>63</v>
      </c>
      <c r="D11061" t="s">
        <v>92</v>
      </c>
      <c r="E11061">
        <v>6036</v>
      </c>
      <c r="F11061">
        <v>1</v>
      </c>
    </row>
    <row r="11062" spans="1:6">
      <c r="A11062">
        <v>4900</v>
      </c>
      <c r="B11062">
        <v>16</v>
      </c>
      <c r="C11062" t="s">
        <v>63</v>
      </c>
      <c r="D11062" t="s">
        <v>92</v>
      </c>
      <c r="E11062">
        <v>3399</v>
      </c>
      <c r="F11062">
        <v>1</v>
      </c>
    </row>
    <row r="11063" spans="1:6">
      <c r="A11063">
        <v>4900</v>
      </c>
      <c r="B11063">
        <v>16</v>
      </c>
      <c r="C11063" t="s">
        <v>63</v>
      </c>
      <c r="D11063" t="s">
        <v>92</v>
      </c>
      <c r="E11063">
        <v>1228</v>
      </c>
      <c r="F11063">
        <v>1</v>
      </c>
    </row>
    <row r="11064" spans="1:6">
      <c r="A11064">
        <v>4900</v>
      </c>
      <c r="B11064">
        <v>16</v>
      </c>
      <c r="C11064" t="s">
        <v>63</v>
      </c>
      <c r="D11064" t="s">
        <v>92</v>
      </c>
      <c r="E11064">
        <v>294</v>
      </c>
      <c r="F11064">
        <v>1</v>
      </c>
    </row>
    <row r="11065" spans="1:6">
      <c r="A11065">
        <v>4900</v>
      </c>
      <c r="B11065">
        <v>16</v>
      </c>
      <c r="C11065" t="s">
        <v>63</v>
      </c>
      <c r="D11065" t="s">
        <v>92</v>
      </c>
      <c r="E11065">
        <v>2633</v>
      </c>
      <c r="F11065">
        <v>1</v>
      </c>
    </row>
    <row r="11066" spans="1:6">
      <c r="A11066">
        <v>4900</v>
      </c>
      <c r="B11066">
        <v>16</v>
      </c>
      <c r="C11066" t="s">
        <v>63</v>
      </c>
      <c r="D11066" t="s">
        <v>92</v>
      </c>
      <c r="E11066">
        <v>2296</v>
      </c>
      <c r="F11066">
        <v>1</v>
      </c>
    </row>
    <row r="11067" spans="1:6">
      <c r="A11067">
        <v>4900</v>
      </c>
      <c r="B11067">
        <v>16</v>
      </c>
      <c r="C11067" t="s">
        <v>63</v>
      </c>
      <c r="D11067" t="s">
        <v>92</v>
      </c>
      <c r="E11067">
        <v>4976</v>
      </c>
      <c r="F11067">
        <v>1</v>
      </c>
    </row>
    <row r="11068" spans="1:6">
      <c r="A11068">
        <v>4900</v>
      </c>
      <c r="B11068">
        <v>16</v>
      </c>
      <c r="C11068" t="s">
        <v>63</v>
      </c>
      <c r="D11068" t="s">
        <v>92</v>
      </c>
      <c r="E11068">
        <v>1138</v>
      </c>
      <c r="F11068">
        <v>1</v>
      </c>
    </row>
    <row r="11069" spans="1:6">
      <c r="A11069">
        <v>4900</v>
      </c>
      <c r="B11069">
        <v>16</v>
      </c>
      <c r="C11069" t="s">
        <v>63</v>
      </c>
      <c r="D11069" t="s">
        <v>92</v>
      </c>
      <c r="E11069">
        <v>1291</v>
      </c>
      <c r="F11069">
        <v>1</v>
      </c>
    </row>
    <row r="11070" spans="1:6">
      <c r="A11070">
        <v>4900</v>
      </c>
      <c r="B11070">
        <v>16</v>
      </c>
      <c r="C11070" t="s">
        <v>63</v>
      </c>
      <c r="D11070" t="s">
        <v>92</v>
      </c>
      <c r="E11070">
        <v>2453</v>
      </c>
      <c r="F11070">
        <v>1</v>
      </c>
    </row>
    <row r="11071" spans="1:6">
      <c r="A11071">
        <v>4900</v>
      </c>
      <c r="B11071">
        <v>16</v>
      </c>
      <c r="C11071" t="s">
        <v>63</v>
      </c>
      <c r="D11071" t="s">
        <v>92</v>
      </c>
      <c r="E11071">
        <v>1271</v>
      </c>
      <c r="F11071">
        <v>1</v>
      </c>
    </row>
    <row r="11072" spans="1:6">
      <c r="A11072">
        <v>4900</v>
      </c>
      <c r="B11072">
        <v>16</v>
      </c>
      <c r="C11072" t="s">
        <v>63</v>
      </c>
      <c r="D11072" t="s">
        <v>92</v>
      </c>
      <c r="E11072">
        <v>4701</v>
      </c>
      <c r="F11072">
        <v>1</v>
      </c>
    </row>
    <row r="11073" spans="1:6">
      <c r="A11073">
        <v>4900</v>
      </c>
      <c r="B11073">
        <v>16</v>
      </c>
      <c r="C11073" t="s">
        <v>63</v>
      </c>
      <c r="D11073" t="s">
        <v>92</v>
      </c>
      <c r="E11073">
        <v>4678</v>
      </c>
      <c r="F11073">
        <v>1</v>
      </c>
    </row>
    <row r="11074" spans="1:6">
      <c r="A11074">
        <v>4900</v>
      </c>
      <c r="B11074">
        <v>16</v>
      </c>
      <c r="C11074" t="s">
        <v>63</v>
      </c>
      <c r="D11074" t="s">
        <v>92</v>
      </c>
      <c r="E11074">
        <v>4138</v>
      </c>
      <c r="F11074">
        <v>1</v>
      </c>
    </row>
    <row r="11075" spans="1:6">
      <c r="A11075">
        <v>4900</v>
      </c>
      <c r="B11075">
        <v>16</v>
      </c>
      <c r="C11075" t="s">
        <v>63</v>
      </c>
      <c r="D11075" t="s">
        <v>92</v>
      </c>
      <c r="E11075">
        <v>4230</v>
      </c>
      <c r="F11075">
        <v>1</v>
      </c>
    </row>
    <row r="11076" spans="1:6">
      <c r="A11076">
        <v>4900</v>
      </c>
      <c r="B11076">
        <v>16</v>
      </c>
      <c r="C11076" t="s">
        <v>63</v>
      </c>
      <c r="D11076" t="s">
        <v>92</v>
      </c>
      <c r="E11076">
        <v>3855</v>
      </c>
      <c r="F11076">
        <v>1</v>
      </c>
    </row>
    <row r="11077" spans="1:6">
      <c r="A11077">
        <v>4900</v>
      </c>
      <c r="B11077">
        <v>16</v>
      </c>
      <c r="C11077" t="s">
        <v>63</v>
      </c>
      <c r="D11077" t="s">
        <v>92</v>
      </c>
      <c r="E11077">
        <v>4995</v>
      </c>
      <c r="F11077">
        <v>1</v>
      </c>
    </row>
    <row r="11078" spans="1:6">
      <c r="A11078">
        <v>4900</v>
      </c>
      <c r="B11078">
        <v>16</v>
      </c>
      <c r="C11078" t="s">
        <v>63</v>
      </c>
      <c r="D11078" t="s">
        <v>92</v>
      </c>
      <c r="E11078">
        <v>3806</v>
      </c>
      <c r="F11078">
        <v>1</v>
      </c>
    </row>
    <row r="11079" spans="1:6">
      <c r="A11079">
        <v>4900</v>
      </c>
      <c r="B11079">
        <v>16</v>
      </c>
      <c r="C11079" t="s">
        <v>63</v>
      </c>
      <c r="D11079" t="s">
        <v>92</v>
      </c>
      <c r="E11079">
        <v>3412</v>
      </c>
      <c r="F11079">
        <v>1</v>
      </c>
    </row>
    <row r="11080" spans="1:6">
      <c r="A11080">
        <v>4900</v>
      </c>
      <c r="B11080">
        <v>16</v>
      </c>
      <c r="C11080" t="s">
        <v>63</v>
      </c>
      <c r="D11080" t="s">
        <v>92</v>
      </c>
      <c r="E11080">
        <v>2700</v>
      </c>
      <c r="F11080">
        <v>1</v>
      </c>
    </row>
    <row r="11081" spans="1:6">
      <c r="A11081">
        <v>4900</v>
      </c>
      <c r="B11081">
        <v>16</v>
      </c>
      <c r="C11081" t="s">
        <v>63</v>
      </c>
      <c r="D11081" t="s">
        <v>92</v>
      </c>
      <c r="E11081">
        <v>3584</v>
      </c>
      <c r="F11081">
        <v>1</v>
      </c>
    </row>
    <row r="11082" spans="1:6">
      <c r="A11082">
        <v>4900</v>
      </c>
      <c r="B11082">
        <v>16</v>
      </c>
      <c r="C11082" t="s">
        <v>63</v>
      </c>
      <c r="D11082" t="s">
        <v>92</v>
      </c>
      <c r="E11082">
        <v>260</v>
      </c>
      <c r="F11082">
        <v>1</v>
      </c>
    </row>
    <row r="11083" spans="1:6">
      <c r="A11083">
        <v>4900</v>
      </c>
      <c r="B11083">
        <v>16</v>
      </c>
      <c r="C11083" t="s">
        <v>63</v>
      </c>
      <c r="D11083" t="s">
        <v>92</v>
      </c>
      <c r="E11083">
        <v>2686</v>
      </c>
      <c r="F11083">
        <v>1</v>
      </c>
    </row>
    <row r="11084" spans="1:6">
      <c r="A11084">
        <v>4900</v>
      </c>
      <c r="B11084">
        <v>16</v>
      </c>
      <c r="C11084" t="s">
        <v>63</v>
      </c>
      <c r="D11084" t="s">
        <v>92</v>
      </c>
      <c r="E11084">
        <v>3579</v>
      </c>
      <c r="F11084">
        <v>1</v>
      </c>
    </row>
    <row r="11085" spans="1:6">
      <c r="A11085">
        <v>4900</v>
      </c>
      <c r="B11085">
        <v>16</v>
      </c>
      <c r="C11085" t="s">
        <v>63</v>
      </c>
      <c r="D11085" t="s">
        <v>92</v>
      </c>
      <c r="E11085">
        <v>185</v>
      </c>
      <c r="F11085">
        <v>1</v>
      </c>
    </row>
    <row r="11086" spans="1:6">
      <c r="A11086">
        <v>4900</v>
      </c>
      <c r="B11086">
        <v>16</v>
      </c>
      <c r="C11086" t="s">
        <v>63</v>
      </c>
      <c r="D11086" t="s">
        <v>92</v>
      </c>
      <c r="E11086">
        <v>5756</v>
      </c>
      <c r="F11086">
        <v>1</v>
      </c>
    </row>
    <row r="11087" spans="1:6">
      <c r="A11087">
        <v>4900</v>
      </c>
      <c r="B11087">
        <v>16</v>
      </c>
      <c r="C11087" t="s">
        <v>63</v>
      </c>
      <c r="D11087" t="s">
        <v>92</v>
      </c>
      <c r="E11087">
        <v>5290</v>
      </c>
      <c r="F11087">
        <v>1</v>
      </c>
    </row>
    <row r="11088" spans="1:6">
      <c r="A11088">
        <v>4900</v>
      </c>
      <c r="B11088">
        <v>16</v>
      </c>
      <c r="C11088" t="s">
        <v>63</v>
      </c>
      <c r="D11088" t="s">
        <v>92</v>
      </c>
      <c r="E11088">
        <v>1362</v>
      </c>
      <c r="F11088">
        <v>1</v>
      </c>
    </row>
    <row r="11089" spans="1:6">
      <c r="A11089">
        <v>4900</v>
      </c>
      <c r="B11089">
        <v>16</v>
      </c>
      <c r="C11089" t="s">
        <v>63</v>
      </c>
      <c r="D11089" t="s">
        <v>92</v>
      </c>
      <c r="E11089">
        <v>3084</v>
      </c>
      <c r="F11089">
        <v>1</v>
      </c>
    </row>
    <row r="11090" spans="1:6">
      <c r="A11090">
        <v>4900</v>
      </c>
      <c r="B11090">
        <v>16</v>
      </c>
      <c r="C11090" t="s">
        <v>63</v>
      </c>
      <c r="D11090" t="s">
        <v>92</v>
      </c>
      <c r="E11090">
        <v>5487</v>
      </c>
      <c r="F11090">
        <v>1</v>
      </c>
    </row>
    <row r="11091" spans="1:6">
      <c r="A11091">
        <v>4900</v>
      </c>
      <c r="B11091">
        <v>16</v>
      </c>
      <c r="C11091" t="s">
        <v>63</v>
      </c>
      <c r="D11091" t="s">
        <v>92</v>
      </c>
      <c r="E11091">
        <v>5663</v>
      </c>
      <c r="F11091">
        <v>1</v>
      </c>
    </row>
    <row r="11092" spans="1:6">
      <c r="A11092">
        <v>4900</v>
      </c>
      <c r="B11092">
        <v>16</v>
      </c>
      <c r="C11092" t="s">
        <v>63</v>
      </c>
      <c r="D11092" t="s">
        <v>92</v>
      </c>
      <c r="E11092">
        <v>4685</v>
      </c>
      <c r="F11092">
        <v>1</v>
      </c>
    </row>
    <row r="11093" spans="1:6">
      <c r="A11093">
        <v>4900</v>
      </c>
      <c r="B11093">
        <v>16</v>
      </c>
      <c r="C11093" t="s">
        <v>63</v>
      </c>
      <c r="D11093" t="s">
        <v>92</v>
      </c>
      <c r="E11093">
        <v>3947</v>
      </c>
      <c r="F11093">
        <v>1</v>
      </c>
    </row>
    <row r="11094" spans="1:6">
      <c r="A11094">
        <v>4900</v>
      </c>
      <c r="B11094">
        <v>16</v>
      </c>
      <c r="C11094" t="s">
        <v>63</v>
      </c>
      <c r="D11094" t="s">
        <v>92</v>
      </c>
      <c r="E11094">
        <v>3791</v>
      </c>
      <c r="F11094">
        <v>1</v>
      </c>
    </row>
    <row r="11095" spans="1:6">
      <c r="A11095">
        <v>4900</v>
      </c>
      <c r="B11095">
        <v>16</v>
      </c>
      <c r="C11095" t="s">
        <v>63</v>
      </c>
      <c r="D11095" t="s">
        <v>92</v>
      </c>
      <c r="E11095">
        <v>2908</v>
      </c>
      <c r="F11095">
        <v>1</v>
      </c>
    </row>
    <row r="11096" spans="1:6">
      <c r="A11096">
        <v>4900</v>
      </c>
      <c r="B11096">
        <v>16</v>
      </c>
      <c r="C11096" t="s">
        <v>63</v>
      </c>
      <c r="D11096" t="s">
        <v>92</v>
      </c>
      <c r="E11096">
        <v>2457</v>
      </c>
      <c r="F11096">
        <v>1</v>
      </c>
    </row>
    <row r="11097" spans="1:6">
      <c r="A11097">
        <v>4900</v>
      </c>
      <c r="B11097">
        <v>16</v>
      </c>
      <c r="C11097" t="s">
        <v>63</v>
      </c>
      <c r="D11097" t="s">
        <v>92</v>
      </c>
      <c r="E11097">
        <v>367</v>
      </c>
      <c r="F11097">
        <v>1</v>
      </c>
    </row>
    <row r="11098" spans="1:6">
      <c r="A11098">
        <v>4900</v>
      </c>
      <c r="B11098">
        <v>16</v>
      </c>
      <c r="C11098" t="s">
        <v>63</v>
      </c>
      <c r="D11098" t="s">
        <v>92</v>
      </c>
      <c r="E11098">
        <v>5154</v>
      </c>
      <c r="F11098">
        <v>1</v>
      </c>
    </row>
    <row r="11099" spans="1:6">
      <c r="A11099">
        <v>4900</v>
      </c>
      <c r="B11099">
        <v>16</v>
      </c>
      <c r="C11099" t="s">
        <v>63</v>
      </c>
      <c r="D11099" t="s">
        <v>92</v>
      </c>
      <c r="E11099">
        <v>1309</v>
      </c>
      <c r="F11099">
        <v>1</v>
      </c>
    </row>
    <row r="11100" spans="1:6">
      <c r="A11100">
        <v>4900</v>
      </c>
      <c r="B11100">
        <v>16</v>
      </c>
      <c r="C11100" t="s">
        <v>63</v>
      </c>
      <c r="D11100" t="s">
        <v>92</v>
      </c>
      <c r="E11100">
        <v>4938</v>
      </c>
      <c r="F11100">
        <v>1</v>
      </c>
    </row>
    <row r="11101" spans="1:6">
      <c r="A11101">
        <v>4900</v>
      </c>
      <c r="B11101">
        <v>16</v>
      </c>
      <c r="C11101" t="s">
        <v>63</v>
      </c>
      <c r="D11101" t="s">
        <v>92</v>
      </c>
      <c r="E11101">
        <v>3813</v>
      </c>
      <c r="F11101">
        <v>1</v>
      </c>
    </row>
    <row r="11102" spans="1:6">
      <c r="A11102">
        <v>4900</v>
      </c>
      <c r="B11102">
        <v>16</v>
      </c>
      <c r="C11102" t="s">
        <v>63</v>
      </c>
      <c r="D11102" t="s">
        <v>92</v>
      </c>
      <c r="E11102">
        <v>2258</v>
      </c>
      <c r="F11102">
        <v>1</v>
      </c>
    </row>
    <row r="11103" spans="1:6">
      <c r="A11103">
        <v>4900</v>
      </c>
      <c r="B11103">
        <v>16</v>
      </c>
      <c r="C11103" t="s">
        <v>63</v>
      </c>
      <c r="D11103" t="s">
        <v>92</v>
      </c>
      <c r="E11103">
        <v>4156</v>
      </c>
      <c r="F11103">
        <v>1</v>
      </c>
    </row>
    <row r="11104" spans="1:6">
      <c r="A11104">
        <v>4900</v>
      </c>
      <c r="B11104">
        <v>16</v>
      </c>
      <c r="C11104" t="s">
        <v>63</v>
      </c>
      <c r="D11104" t="s">
        <v>92</v>
      </c>
      <c r="E11104">
        <v>4521</v>
      </c>
      <c r="F11104">
        <v>1</v>
      </c>
    </row>
    <row r="11105" spans="1:6">
      <c r="A11105">
        <v>4900</v>
      </c>
      <c r="B11105">
        <v>16</v>
      </c>
      <c r="C11105" t="s">
        <v>63</v>
      </c>
      <c r="D11105" t="s">
        <v>92</v>
      </c>
      <c r="E11105">
        <v>3869</v>
      </c>
      <c r="F11105">
        <v>1</v>
      </c>
    </row>
    <row r="11106" spans="1:6">
      <c r="A11106">
        <v>4900</v>
      </c>
      <c r="B11106">
        <v>16</v>
      </c>
      <c r="C11106" t="s">
        <v>63</v>
      </c>
      <c r="D11106" t="s">
        <v>92</v>
      </c>
      <c r="E11106">
        <v>1250</v>
      </c>
      <c r="F11106">
        <v>1</v>
      </c>
    </row>
    <row r="11107" spans="1:6">
      <c r="A11107">
        <v>4900</v>
      </c>
      <c r="B11107">
        <v>16</v>
      </c>
      <c r="C11107" t="s">
        <v>64</v>
      </c>
      <c r="D11107" t="s">
        <v>92</v>
      </c>
      <c r="E11107">
        <v>5130</v>
      </c>
      <c r="F11107">
        <v>5</v>
      </c>
    </row>
    <row r="11108" spans="1:6">
      <c r="A11108">
        <v>4900</v>
      </c>
      <c r="B11108">
        <v>16</v>
      </c>
      <c r="C11108" t="s">
        <v>64</v>
      </c>
      <c r="D11108" t="s">
        <v>92</v>
      </c>
      <c r="E11108">
        <v>2433</v>
      </c>
      <c r="F11108">
        <v>4</v>
      </c>
    </row>
    <row r="11109" spans="1:6">
      <c r="A11109">
        <v>4900</v>
      </c>
      <c r="B11109">
        <v>16</v>
      </c>
      <c r="C11109" t="s">
        <v>64</v>
      </c>
      <c r="D11109" t="s">
        <v>92</v>
      </c>
      <c r="E11109">
        <v>2407</v>
      </c>
      <c r="F11109">
        <v>4</v>
      </c>
    </row>
    <row r="11110" spans="1:6">
      <c r="A11110">
        <v>4900</v>
      </c>
      <c r="B11110">
        <v>16</v>
      </c>
      <c r="C11110" t="s">
        <v>64</v>
      </c>
      <c r="D11110" t="s">
        <v>92</v>
      </c>
      <c r="E11110">
        <v>1119</v>
      </c>
      <c r="F11110">
        <v>3</v>
      </c>
    </row>
    <row r="11111" spans="1:6">
      <c r="A11111">
        <v>4900</v>
      </c>
      <c r="B11111">
        <v>16</v>
      </c>
      <c r="C11111" t="s">
        <v>64</v>
      </c>
      <c r="D11111" t="s">
        <v>92</v>
      </c>
      <c r="E11111">
        <v>2027</v>
      </c>
      <c r="F11111">
        <v>3</v>
      </c>
    </row>
    <row r="11112" spans="1:6">
      <c r="A11112">
        <v>4900</v>
      </c>
      <c r="B11112">
        <v>16</v>
      </c>
      <c r="C11112" t="s">
        <v>64</v>
      </c>
      <c r="D11112" t="s">
        <v>92</v>
      </c>
      <c r="E11112">
        <v>5843</v>
      </c>
      <c r="F11112">
        <v>3</v>
      </c>
    </row>
    <row r="11113" spans="1:6">
      <c r="A11113">
        <v>4900</v>
      </c>
      <c r="B11113">
        <v>16</v>
      </c>
      <c r="C11113" t="s">
        <v>64</v>
      </c>
      <c r="D11113" t="s">
        <v>92</v>
      </c>
      <c r="E11113">
        <v>1271</v>
      </c>
      <c r="F11113">
        <v>3</v>
      </c>
    </row>
    <row r="11114" spans="1:6">
      <c r="A11114">
        <v>4900</v>
      </c>
      <c r="B11114">
        <v>16</v>
      </c>
      <c r="C11114" t="s">
        <v>64</v>
      </c>
      <c r="D11114" t="s">
        <v>92</v>
      </c>
      <c r="E11114">
        <v>4817</v>
      </c>
      <c r="F11114">
        <v>3</v>
      </c>
    </row>
    <row r="11115" spans="1:6">
      <c r="A11115">
        <v>4900</v>
      </c>
      <c r="B11115">
        <v>16</v>
      </c>
      <c r="C11115" t="s">
        <v>64</v>
      </c>
      <c r="D11115" t="s">
        <v>92</v>
      </c>
      <c r="E11115">
        <v>2223</v>
      </c>
      <c r="F11115">
        <v>3</v>
      </c>
    </row>
    <row r="11116" spans="1:6">
      <c r="A11116">
        <v>4900</v>
      </c>
      <c r="B11116">
        <v>16</v>
      </c>
      <c r="C11116" t="s">
        <v>64</v>
      </c>
      <c r="D11116" t="s">
        <v>92</v>
      </c>
      <c r="E11116">
        <v>5617</v>
      </c>
      <c r="F11116">
        <v>3</v>
      </c>
    </row>
    <row r="11117" spans="1:6">
      <c r="A11117">
        <v>4900</v>
      </c>
      <c r="B11117">
        <v>16</v>
      </c>
      <c r="C11117" t="s">
        <v>64</v>
      </c>
      <c r="D11117" t="s">
        <v>92</v>
      </c>
      <c r="E11117">
        <v>3724</v>
      </c>
      <c r="F11117">
        <v>3</v>
      </c>
    </row>
    <row r="11118" spans="1:6">
      <c r="A11118">
        <v>4900</v>
      </c>
      <c r="B11118">
        <v>16</v>
      </c>
      <c r="C11118" t="s">
        <v>64</v>
      </c>
      <c r="D11118" t="s">
        <v>92</v>
      </c>
      <c r="E11118">
        <v>233</v>
      </c>
      <c r="F11118">
        <v>3</v>
      </c>
    </row>
    <row r="11119" spans="1:6">
      <c r="A11119">
        <v>4900</v>
      </c>
      <c r="B11119">
        <v>16</v>
      </c>
      <c r="C11119" t="s">
        <v>64</v>
      </c>
      <c r="D11119" t="s">
        <v>92</v>
      </c>
      <c r="E11119">
        <v>3501</v>
      </c>
      <c r="F11119">
        <v>3</v>
      </c>
    </row>
    <row r="11120" spans="1:6">
      <c r="A11120">
        <v>4900</v>
      </c>
      <c r="B11120">
        <v>16</v>
      </c>
      <c r="C11120" t="s">
        <v>64</v>
      </c>
      <c r="D11120" t="s">
        <v>92</v>
      </c>
      <c r="E11120">
        <v>5921</v>
      </c>
      <c r="F11120">
        <v>3</v>
      </c>
    </row>
    <row r="11121" spans="1:6">
      <c r="A11121">
        <v>4900</v>
      </c>
      <c r="B11121">
        <v>16</v>
      </c>
      <c r="C11121" t="s">
        <v>64</v>
      </c>
      <c r="D11121" t="s">
        <v>92</v>
      </c>
      <c r="E11121">
        <v>89</v>
      </c>
      <c r="F11121">
        <v>3</v>
      </c>
    </row>
    <row r="11122" spans="1:6">
      <c r="A11122">
        <v>4900</v>
      </c>
      <c r="B11122">
        <v>16</v>
      </c>
      <c r="C11122" t="s">
        <v>64</v>
      </c>
      <c r="D11122" t="s">
        <v>92</v>
      </c>
      <c r="E11122">
        <v>1351</v>
      </c>
      <c r="F11122">
        <v>3</v>
      </c>
    </row>
    <row r="11123" spans="1:6">
      <c r="A11123">
        <v>4900</v>
      </c>
      <c r="B11123">
        <v>16</v>
      </c>
      <c r="C11123" t="s">
        <v>64</v>
      </c>
      <c r="D11123" t="s">
        <v>92</v>
      </c>
      <c r="E11123">
        <v>2709</v>
      </c>
      <c r="F11123">
        <v>2</v>
      </c>
    </row>
    <row r="11124" spans="1:6">
      <c r="A11124">
        <v>4900</v>
      </c>
      <c r="B11124">
        <v>16</v>
      </c>
      <c r="C11124" t="s">
        <v>64</v>
      </c>
      <c r="D11124" t="s">
        <v>92</v>
      </c>
      <c r="E11124">
        <v>1104</v>
      </c>
      <c r="F11124">
        <v>2</v>
      </c>
    </row>
    <row r="11125" spans="1:6">
      <c r="A11125">
        <v>4900</v>
      </c>
      <c r="B11125">
        <v>16</v>
      </c>
      <c r="C11125" t="s">
        <v>64</v>
      </c>
      <c r="D11125" t="s">
        <v>92</v>
      </c>
      <c r="E11125">
        <v>3290</v>
      </c>
      <c r="F11125">
        <v>2</v>
      </c>
    </row>
    <row r="11126" spans="1:6">
      <c r="A11126">
        <v>4900</v>
      </c>
      <c r="B11126">
        <v>16</v>
      </c>
      <c r="C11126" t="s">
        <v>64</v>
      </c>
      <c r="D11126" t="s">
        <v>92</v>
      </c>
      <c r="E11126">
        <v>4701</v>
      </c>
      <c r="F11126">
        <v>2</v>
      </c>
    </row>
    <row r="11127" spans="1:6">
      <c r="A11127">
        <v>4900</v>
      </c>
      <c r="B11127">
        <v>16</v>
      </c>
      <c r="C11127" t="s">
        <v>64</v>
      </c>
      <c r="D11127" t="s">
        <v>92</v>
      </c>
      <c r="E11127">
        <v>4230</v>
      </c>
      <c r="F11127">
        <v>2</v>
      </c>
    </row>
    <row r="11128" spans="1:6">
      <c r="A11128">
        <v>4900</v>
      </c>
      <c r="B11128">
        <v>16</v>
      </c>
      <c r="C11128" t="s">
        <v>64</v>
      </c>
      <c r="D11128" t="s">
        <v>92</v>
      </c>
      <c r="E11128">
        <v>2833</v>
      </c>
      <c r="F11128">
        <v>2</v>
      </c>
    </row>
    <row r="11129" spans="1:6">
      <c r="A11129">
        <v>4900</v>
      </c>
      <c r="B11129">
        <v>16</v>
      </c>
      <c r="C11129" t="s">
        <v>64</v>
      </c>
      <c r="D11129" t="s">
        <v>92</v>
      </c>
      <c r="E11129">
        <v>5142</v>
      </c>
      <c r="F11129">
        <v>2</v>
      </c>
    </row>
    <row r="11130" spans="1:6">
      <c r="A11130">
        <v>4900</v>
      </c>
      <c r="B11130">
        <v>16</v>
      </c>
      <c r="C11130" t="s">
        <v>64</v>
      </c>
      <c r="D11130" t="s">
        <v>92</v>
      </c>
      <c r="E11130">
        <v>2619</v>
      </c>
      <c r="F11130">
        <v>2</v>
      </c>
    </row>
    <row r="11131" spans="1:6">
      <c r="A11131">
        <v>4900</v>
      </c>
      <c r="B11131">
        <v>16</v>
      </c>
      <c r="C11131" t="s">
        <v>64</v>
      </c>
      <c r="D11131" t="s">
        <v>92</v>
      </c>
      <c r="E11131">
        <v>5539</v>
      </c>
      <c r="F11131">
        <v>2</v>
      </c>
    </row>
    <row r="11132" spans="1:6">
      <c r="A11132">
        <v>4900</v>
      </c>
      <c r="B11132">
        <v>16</v>
      </c>
      <c r="C11132" t="s">
        <v>64</v>
      </c>
      <c r="D11132" t="s">
        <v>92</v>
      </c>
      <c r="E11132">
        <v>2304</v>
      </c>
      <c r="F11132">
        <v>2</v>
      </c>
    </row>
    <row r="11133" spans="1:6">
      <c r="A11133">
        <v>4900</v>
      </c>
      <c r="B11133">
        <v>16</v>
      </c>
      <c r="C11133" t="s">
        <v>64</v>
      </c>
      <c r="D11133" t="s">
        <v>92</v>
      </c>
      <c r="E11133">
        <v>3399</v>
      </c>
      <c r="F11133">
        <v>2</v>
      </c>
    </row>
    <row r="11134" spans="1:6">
      <c r="A11134">
        <v>4900</v>
      </c>
      <c r="B11134">
        <v>16</v>
      </c>
      <c r="C11134" t="s">
        <v>64</v>
      </c>
      <c r="D11134" t="s">
        <v>92</v>
      </c>
      <c r="E11134">
        <v>3404</v>
      </c>
      <c r="F11134">
        <v>2</v>
      </c>
    </row>
    <row r="11135" spans="1:6">
      <c r="A11135">
        <v>4900</v>
      </c>
      <c r="B11135">
        <v>16</v>
      </c>
      <c r="C11135" t="s">
        <v>64</v>
      </c>
      <c r="D11135" t="s">
        <v>92</v>
      </c>
      <c r="E11135">
        <v>5441</v>
      </c>
      <c r="F11135">
        <v>2</v>
      </c>
    </row>
    <row r="11136" spans="1:6">
      <c r="A11136">
        <v>4900</v>
      </c>
      <c r="B11136">
        <v>16</v>
      </c>
      <c r="C11136" t="s">
        <v>64</v>
      </c>
      <c r="D11136" t="s">
        <v>92</v>
      </c>
      <c r="E11136">
        <v>5217</v>
      </c>
      <c r="F11136">
        <v>2</v>
      </c>
    </row>
    <row r="11137" spans="1:6">
      <c r="A11137">
        <v>4900</v>
      </c>
      <c r="B11137">
        <v>16</v>
      </c>
      <c r="C11137" t="s">
        <v>64</v>
      </c>
      <c r="D11137" t="s">
        <v>92</v>
      </c>
      <c r="E11137">
        <v>1287</v>
      </c>
      <c r="F11137">
        <v>2</v>
      </c>
    </row>
    <row r="11138" spans="1:6">
      <c r="A11138">
        <v>4900</v>
      </c>
      <c r="B11138">
        <v>16</v>
      </c>
      <c r="C11138" t="s">
        <v>64</v>
      </c>
      <c r="D11138" t="s">
        <v>92</v>
      </c>
      <c r="E11138">
        <v>4367</v>
      </c>
      <c r="F11138">
        <v>1</v>
      </c>
    </row>
    <row r="11139" spans="1:6">
      <c r="A11139">
        <v>4900</v>
      </c>
      <c r="B11139">
        <v>16</v>
      </c>
      <c r="C11139" t="s">
        <v>64</v>
      </c>
      <c r="D11139" t="s">
        <v>92</v>
      </c>
      <c r="E11139">
        <v>5535</v>
      </c>
      <c r="F11139">
        <v>1</v>
      </c>
    </row>
    <row r="11140" spans="1:6">
      <c r="A11140">
        <v>4900</v>
      </c>
      <c r="B11140">
        <v>16</v>
      </c>
      <c r="C11140" t="s">
        <v>64</v>
      </c>
      <c r="D11140" t="s">
        <v>92</v>
      </c>
      <c r="E11140">
        <v>3083</v>
      </c>
      <c r="F11140">
        <v>1</v>
      </c>
    </row>
    <row r="11141" spans="1:6">
      <c r="A11141">
        <v>4900</v>
      </c>
      <c r="B11141">
        <v>16</v>
      </c>
      <c r="C11141" t="s">
        <v>64</v>
      </c>
      <c r="D11141" t="s">
        <v>92</v>
      </c>
      <c r="E11141">
        <v>3262</v>
      </c>
      <c r="F11141">
        <v>1</v>
      </c>
    </row>
    <row r="11142" spans="1:6">
      <c r="A11142">
        <v>4900</v>
      </c>
      <c r="B11142">
        <v>16</v>
      </c>
      <c r="C11142" t="s">
        <v>64</v>
      </c>
      <c r="D11142" t="s">
        <v>92</v>
      </c>
      <c r="E11142">
        <v>2593</v>
      </c>
      <c r="F11142">
        <v>1</v>
      </c>
    </row>
    <row r="11143" spans="1:6">
      <c r="A11143">
        <v>4900</v>
      </c>
      <c r="B11143">
        <v>16</v>
      </c>
      <c r="C11143" t="s">
        <v>64</v>
      </c>
      <c r="D11143" t="s">
        <v>92</v>
      </c>
      <c r="E11143">
        <v>289</v>
      </c>
      <c r="F11143">
        <v>1</v>
      </c>
    </row>
    <row r="11144" spans="1:6">
      <c r="A11144">
        <v>4900</v>
      </c>
      <c r="B11144">
        <v>16</v>
      </c>
      <c r="C11144" t="s">
        <v>64</v>
      </c>
      <c r="D11144" t="s">
        <v>92</v>
      </c>
      <c r="E11144">
        <v>5968</v>
      </c>
      <c r="F11144">
        <v>1</v>
      </c>
    </row>
    <row r="11145" spans="1:6">
      <c r="A11145">
        <v>4900</v>
      </c>
      <c r="B11145">
        <v>16</v>
      </c>
      <c r="C11145" t="s">
        <v>64</v>
      </c>
      <c r="D11145" t="s">
        <v>92</v>
      </c>
      <c r="E11145">
        <v>5230</v>
      </c>
      <c r="F11145">
        <v>1</v>
      </c>
    </row>
    <row r="11146" spans="1:6">
      <c r="A11146">
        <v>4900</v>
      </c>
      <c r="B11146">
        <v>16</v>
      </c>
      <c r="C11146" t="s">
        <v>64</v>
      </c>
      <c r="D11146" t="s">
        <v>92</v>
      </c>
      <c r="E11146">
        <v>4716</v>
      </c>
      <c r="F11146">
        <v>1</v>
      </c>
    </row>
    <row r="11147" spans="1:6">
      <c r="A11147">
        <v>4900</v>
      </c>
      <c r="B11147">
        <v>16</v>
      </c>
      <c r="C11147" t="s">
        <v>64</v>
      </c>
      <c r="D11147" t="s">
        <v>92</v>
      </c>
      <c r="E11147">
        <v>5359</v>
      </c>
      <c r="F11147">
        <v>1</v>
      </c>
    </row>
    <row r="11148" spans="1:6">
      <c r="A11148">
        <v>4900</v>
      </c>
      <c r="B11148">
        <v>16</v>
      </c>
      <c r="C11148" t="s">
        <v>64</v>
      </c>
      <c r="D11148" t="s">
        <v>92</v>
      </c>
      <c r="E11148">
        <v>3044</v>
      </c>
      <c r="F11148">
        <v>1</v>
      </c>
    </row>
    <row r="11149" spans="1:6">
      <c r="A11149">
        <v>4900</v>
      </c>
      <c r="B11149">
        <v>16</v>
      </c>
      <c r="C11149" t="s">
        <v>64</v>
      </c>
      <c r="D11149" t="s">
        <v>92</v>
      </c>
      <c r="E11149">
        <v>4163</v>
      </c>
      <c r="F11149">
        <v>1</v>
      </c>
    </row>
    <row r="11150" spans="1:6">
      <c r="A11150">
        <v>4900</v>
      </c>
      <c r="B11150">
        <v>16</v>
      </c>
      <c r="C11150" t="s">
        <v>64</v>
      </c>
      <c r="D11150" t="s">
        <v>92</v>
      </c>
      <c r="E11150">
        <v>4641</v>
      </c>
      <c r="F11150">
        <v>1</v>
      </c>
    </row>
    <row r="11151" spans="1:6">
      <c r="A11151">
        <v>4900</v>
      </c>
      <c r="B11151">
        <v>16</v>
      </c>
      <c r="C11151" t="s">
        <v>64</v>
      </c>
      <c r="D11151" t="s">
        <v>92</v>
      </c>
      <c r="E11151">
        <v>4214</v>
      </c>
      <c r="F11151">
        <v>1</v>
      </c>
    </row>
    <row r="11152" spans="1:6">
      <c r="A11152">
        <v>4900</v>
      </c>
      <c r="B11152">
        <v>16</v>
      </c>
      <c r="C11152" t="s">
        <v>64</v>
      </c>
      <c r="D11152" t="s">
        <v>92</v>
      </c>
      <c r="E11152">
        <v>4521</v>
      </c>
      <c r="F11152">
        <v>1</v>
      </c>
    </row>
    <row r="11153" spans="1:6">
      <c r="A11153">
        <v>4900</v>
      </c>
      <c r="B11153">
        <v>16</v>
      </c>
      <c r="C11153" t="s">
        <v>64</v>
      </c>
      <c r="D11153" t="s">
        <v>92</v>
      </c>
      <c r="E11153">
        <v>5224</v>
      </c>
      <c r="F11153">
        <v>1</v>
      </c>
    </row>
    <row r="11154" spans="1:6">
      <c r="A11154">
        <v>4900</v>
      </c>
      <c r="B11154">
        <v>16</v>
      </c>
      <c r="C11154" t="s">
        <v>64</v>
      </c>
      <c r="D11154" t="s">
        <v>92</v>
      </c>
      <c r="E11154">
        <v>2269</v>
      </c>
      <c r="F11154">
        <v>1</v>
      </c>
    </row>
    <row r="11155" spans="1:6">
      <c r="A11155">
        <v>4900</v>
      </c>
      <c r="B11155">
        <v>16</v>
      </c>
      <c r="C11155" t="s">
        <v>64</v>
      </c>
      <c r="D11155" t="s">
        <v>92</v>
      </c>
      <c r="E11155">
        <v>5112</v>
      </c>
      <c r="F11155">
        <v>1</v>
      </c>
    </row>
    <row r="11156" spans="1:6">
      <c r="A11156">
        <v>4900</v>
      </c>
      <c r="B11156">
        <v>16</v>
      </c>
      <c r="C11156" t="s">
        <v>64</v>
      </c>
      <c r="D11156" t="s">
        <v>92</v>
      </c>
      <c r="E11156">
        <v>5184</v>
      </c>
      <c r="F11156">
        <v>1</v>
      </c>
    </row>
    <row r="11157" spans="1:6">
      <c r="A11157">
        <v>4900</v>
      </c>
      <c r="B11157">
        <v>16</v>
      </c>
      <c r="C11157" t="s">
        <v>64</v>
      </c>
      <c r="D11157" t="s">
        <v>92</v>
      </c>
      <c r="E11157">
        <v>228</v>
      </c>
      <c r="F11157">
        <v>1</v>
      </c>
    </row>
    <row r="11158" spans="1:6">
      <c r="A11158">
        <v>4900</v>
      </c>
      <c r="B11158">
        <v>16</v>
      </c>
      <c r="C11158" t="s">
        <v>64</v>
      </c>
      <c r="D11158" t="s">
        <v>92</v>
      </c>
      <c r="E11158">
        <v>4353</v>
      </c>
      <c r="F11158">
        <v>1</v>
      </c>
    </row>
    <row r="11159" spans="1:6">
      <c r="A11159">
        <v>4900</v>
      </c>
      <c r="B11159">
        <v>16</v>
      </c>
      <c r="C11159" t="s">
        <v>64</v>
      </c>
      <c r="D11159" t="s">
        <v>92</v>
      </c>
      <c r="E11159">
        <v>2316</v>
      </c>
      <c r="F11159">
        <v>1</v>
      </c>
    </row>
    <row r="11160" spans="1:6">
      <c r="A11160">
        <v>4900</v>
      </c>
      <c r="B11160">
        <v>16</v>
      </c>
      <c r="C11160" t="s">
        <v>64</v>
      </c>
      <c r="D11160" t="s">
        <v>92</v>
      </c>
      <c r="E11160">
        <v>5011</v>
      </c>
      <c r="F11160">
        <v>1</v>
      </c>
    </row>
    <row r="11161" spans="1:6">
      <c r="A11161">
        <v>4900</v>
      </c>
      <c r="B11161">
        <v>16</v>
      </c>
      <c r="C11161" t="s">
        <v>64</v>
      </c>
      <c r="D11161" t="s">
        <v>92</v>
      </c>
      <c r="E11161">
        <v>2599</v>
      </c>
      <c r="F11161">
        <v>1</v>
      </c>
    </row>
    <row r="11162" spans="1:6">
      <c r="A11162">
        <v>4900</v>
      </c>
      <c r="B11162">
        <v>16</v>
      </c>
      <c r="C11162" t="s">
        <v>64</v>
      </c>
      <c r="D11162" t="s">
        <v>92</v>
      </c>
      <c r="E11162">
        <v>4240</v>
      </c>
      <c r="F11162">
        <v>1</v>
      </c>
    </row>
    <row r="11163" spans="1:6">
      <c r="A11163">
        <v>4900</v>
      </c>
      <c r="B11163">
        <v>16</v>
      </c>
      <c r="C11163" t="s">
        <v>64</v>
      </c>
      <c r="D11163" t="s">
        <v>92</v>
      </c>
      <c r="E11163">
        <v>5138</v>
      </c>
      <c r="F11163">
        <v>1</v>
      </c>
    </row>
    <row r="11164" spans="1:6">
      <c r="A11164">
        <v>4900</v>
      </c>
      <c r="B11164">
        <v>16</v>
      </c>
      <c r="C11164" t="s">
        <v>64</v>
      </c>
      <c r="D11164" t="s">
        <v>92</v>
      </c>
      <c r="E11164">
        <v>3107</v>
      </c>
      <c r="F11164">
        <v>1</v>
      </c>
    </row>
    <row r="11165" spans="1:6">
      <c r="A11165">
        <v>4900</v>
      </c>
      <c r="B11165">
        <v>16</v>
      </c>
      <c r="C11165" t="s">
        <v>64</v>
      </c>
      <c r="D11165" t="s">
        <v>92</v>
      </c>
      <c r="E11165">
        <v>126</v>
      </c>
      <c r="F11165">
        <v>1</v>
      </c>
    </row>
    <row r="11166" spans="1:6">
      <c r="A11166">
        <v>4900</v>
      </c>
      <c r="B11166">
        <v>16</v>
      </c>
      <c r="C11166" t="s">
        <v>64</v>
      </c>
      <c r="D11166" t="s">
        <v>92</v>
      </c>
      <c r="E11166">
        <v>3081</v>
      </c>
      <c r="F11166">
        <v>1</v>
      </c>
    </row>
    <row r="11167" spans="1:6">
      <c r="A11167">
        <v>4900</v>
      </c>
      <c r="B11167">
        <v>16</v>
      </c>
      <c r="C11167" t="s">
        <v>64</v>
      </c>
      <c r="D11167" t="s">
        <v>92</v>
      </c>
      <c r="E11167">
        <v>3950</v>
      </c>
      <c r="F11167">
        <v>1</v>
      </c>
    </row>
    <row r="11168" spans="1:6">
      <c r="A11168">
        <v>4900</v>
      </c>
      <c r="B11168">
        <v>16</v>
      </c>
      <c r="C11168" t="s">
        <v>64</v>
      </c>
      <c r="D11168" t="s">
        <v>92</v>
      </c>
      <c r="E11168">
        <v>1086</v>
      </c>
      <c r="F11168">
        <v>1</v>
      </c>
    </row>
    <row r="11169" spans="1:6">
      <c r="A11169">
        <v>4900</v>
      </c>
      <c r="B11169">
        <v>16</v>
      </c>
      <c r="C11169" t="s">
        <v>64</v>
      </c>
      <c r="D11169" t="s">
        <v>92</v>
      </c>
      <c r="E11169">
        <v>1272</v>
      </c>
      <c r="F11169">
        <v>1</v>
      </c>
    </row>
    <row r="11170" spans="1:6">
      <c r="A11170">
        <v>4900</v>
      </c>
      <c r="B11170">
        <v>16</v>
      </c>
      <c r="C11170" t="s">
        <v>64</v>
      </c>
      <c r="D11170" t="s">
        <v>92</v>
      </c>
      <c r="E11170">
        <v>4417</v>
      </c>
      <c r="F11170">
        <v>1</v>
      </c>
    </row>
    <row r="11171" spans="1:6">
      <c r="A11171">
        <v>4900</v>
      </c>
      <c r="B11171">
        <v>16</v>
      </c>
      <c r="C11171" t="s">
        <v>64</v>
      </c>
      <c r="D11171" t="s">
        <v>92</v>
      </c>
      <c r="E11171">
        <v>2582</v>
      </c>
      <c r="F11171">
        <v>1</v>
      </c>
    </row>
    <row r="11172" spans="1:6">
      <c r="A11172">
        <v>4900</v>
      </c>
      <c r="B11172">
        <v>16</v>
      </c>
      <c r="C11172" t="s">
        <v>64</v>
      </c>
      <c r="D11172" t="s">
        <v>92</v>
      </c>
      <c r="E11172">
        <v>5925</v>
      </c>
      <c r="F11172">
        <v>1</v>
      </c>
    </row>
    <row r="11173" spans="1:6">
      <c r="A11173">
        <v>4900</v>
      </c>
      <c r="B11173">
        <v>16</v>
      </c>
      <c r="C11173" t="s">
        <v>64</v>
      </c>
      <c r="D11173" t="s">
        <v>92</v>
      </c>
      <c r="E11173">
        <v>5264</v>
      </c>
      <c r="F11173">
        <v>1</v>
      </c>
    </row>
    <row r="11174" spans="1:6">
      <c r="A11174">
        <v>4900</v>
      </c>
      <c r="B11174">
        <v>16</v>
      </c>
      <c r="C11174" t="s">
        <v>64</v>
      </c>
      <c r="D11174" t="s">
        <v>92</v>
      </c>
      <c r="E11174">
        <v>3910</v>
      </c>
      <c r="F11174">
        <v>1</v>
      </c>
    </row>
    <row r="11175" spans="1:6">
      <c r="A11175">
        <v>4900</v>
      </c>
      <c r="B11175">
        <v>16</v>
      </c>
      <c r="C11175" t="s">
        <v>64</v>
      </c>
      <c r="D11175" t="s">
        <v>92</v>
      </c>
      <c r="E11175">
        <v>224</v>
      </c>
      <c r="F11175">
        <v>1</v>
      </c>
    </row>
    <row r="11176" spans="1:6">
      <c r="A11176">
        <v>4900</v>
      </c>
      <c r="B11176">
        <v>16</v>
      </c>
      <c r="C11176" t="s">
        <v>64</v>
      </c>
      <c r="D11176" t="s">
        <v>92</v>
      </c>
      <c r="E11176">
        <v>2952</v>
      </c>
      <c r="F11176">
        <v>1</v>
      </c>
    </row>
    <row r="11177" spans="1:6">
      <c r="A11177">
        <v>4900</v>
      </c>
      <c r="B11177">
        <v>16</v>
      </c>
      <c r="C11177" t="s">
        <v>64</v>
      </c>
      <c r="D11177" t="s">
        <v>92</v>
      </c>
      <c r="E11177">
        <v>5487</v>
      </c>
      <c r="F11177">
        <v>1</v>
      </c>
    </row>
    <row r="11178" spans="1:6">
      <c r="A11178">
        <v>4900</v>
      </c>
      <c r="B11178">
        <v>16</v>
      </c>
      <c r="C11178" t="s">
        <v>64</v>
      </c>
      <c r="D11178" t="s">
        <v>92</v>
      </c>
      <c r="E11178">
        <v>5413</v>
      </c>
      <c r="F11178">
        <v>1</v>
      </c>
    </row>
    <row r="11179" spans="1:6">
      <c r="A11179">
        <v>4900</v>
      </c>
      <c r="B11179">
        <v>16</v>
      </c>
      <c r="C11179" t="s">
        <v>64</v>
      </c>
      <c r="D11179" t="s">
        <v>92</v>
      </c>
      <c r="E11179">
        <v>193</v>
      </c>
      <c r="F11179">
        <v>1</v>
      </c>
    </row>
    <row r="11180" spans="1:6">
      <c r="A11180">
        <v>4900</v>
      </c>
      <c r="B11180">
        <v>16</v>
      </c>
      <c r="C11180" t="s">
        <v>64</v>
      </c>
      <c r="D11180" t="s">
        <v>92</v>
      </c>
      <c r="E11180">
        <v>2569</v>
      </c>
      <c r="F11180">
        <v>1</v>
      </c>
    </row>
    <row r="11181" spans="1:6">
      <c r="A11181">
        <v>4900</v>
      </c>
      <c r="B11181">
        <v>16</v>
      </c>
      <c r="C11181" t="s">
        <v>64</v>
      </c>
      <c r="D11181" t="s">
        <v>92</v>
      </c>
      <c r="E11181">
        <v>3392</v>
      </c>
      <c r="F11181">
        <v>1</v>
      </c>
    </row>
    <row r="11182" spans="1:6">
      <c r="A11182">
        <v>4900</v>
      </c>
      <c r="B11182">
        <v>16</v>
      </c>
      <c r="C11182" t="s">
        <v>64</v>
      </c>
      <c r="D11182" t="s">
        <v>92</v>
      </c>
      <c r="E11182">
        <v>4822</v>
      </c>
      <c r="F11182">
        <v>1</v>
      </c>
    </row>
    <row r="11183" spans="1:6">
      <c r="A11183">
        <v>4900</v>
      </c>
      <c r="B11183">
        <v>16</v>
      </c>
      <c r="C11183" t="s">
        <v>64</v>
      </c>
      <c r="D11183" t="s">
        <v>92</v>
      </c>
      <c r="E11183">
        <v>3881</v>
      </c>
      <c r="F11183">
        <v>1</v>
      </c>
    </row>
    <row r="11184" spans="1:6">
      <c r="A11184">
        <v>4900</v>
      </c>
      <c r="B11184">
        <v>16</v>
      </c>
      <c r="C11184" t="s">
        <v>64</v>
      </c>
      <c r="D11184" t="s">
        <v>92</v>
      </c>
      <c r="E11184">
        <v>4605</v>
      </c>
      <c r="F11184">
        <v>1</v>
      </c>
    </row>
    <row r="11185" spans="1:6">
      <c r="A11185">
        <v>4900</v>
      </c>
      <c r="B11185">
        <v>16</v>
      </c>
      <c r="C11185" t="s">
        <v>64</v>
      </c>
      <c r="D11185" t="s">
        <v>92</v>
      </c>
      <c r="E11185">
        <v>5508</v>
      </c>
      <c r="F11185">
        <v>1</v>
      </c>
    </row>
    <row r="11186" spans="1:6">
      <c r="A11186">
        <v>4900</v>
      </c>
      <c r="B11186">
        <v>16</v>
      </c>
      <c r="C11186" t="s">
        <v>64</v>
      </c>
      <c r="D11186" t="s">
        <v>92</v>
      </c>
      <c r="E11186">
        <v>5937</v>
      </c>
      <c r="F11186">
        <v>1</v>
      </c>
    </row>
    <row r="11187" spans="1:6">
      <c r="A11187">
        <v>4900</v>
      </c>
      <c r="B11187">
        <v>16</v>
      </c>
      <c r="C11187" t="s">
        <v>64</v>
      </c>
      <c r="D11187" t="s">
        <v>92</v>
      </c>
      <c r="E11187">
        <v>4185</v>
      </c>
      <c r="F11187">
        <v>1</v>
      </c>
    </row>
    <row r="11188" spans="1:6">
      <c r="A11188">
        <v>4900</v>
      </c>
      <c r="B11188">
        <v>16</v>
      </c>
      <c r="C11188" t="s">
        <v>64</v>
      </c>
      <c r="D11188" t="s">
        <v>92</v>
      </c>
      <c r="E11188">
        <v>2700</v>
      </c>
      <c r="F11188">
        <v>1</v>
      </c>
    </row>
    <row r="11189" spans="1:6">
      <c r="A11189">
        <v>4900</v>
      </c>
      <c r="B11189">
        <v>16</v>
      </c>
      <c r="C11189" t="s">
        <v>64</v>
      </c>
      <c r="D11189" t="s">
        <v>92</v>
      </c>
      <c r="E11189">
        <v>3791</v>
      </c>
      <c r="F11189">
        <v>1</v>
      </c>
    </row>
    <row r="11190" spans="1:6">
      <c r="A11190">
        <v>4900</v>
      </c>
      <c r="B11190">
        <v>16</v>
      </c>
      <c r="C11190" t="s">
        <v>64</v>
      </c>
      <c r="D11190" t="s">
        <v>92</v>
      </c>
      <c r="E11190">
        <v>2656</v>
      </c>
      <c r="F11190">
        <v>1</v>
      </c>
    </row>
    <row r="11191" spans="1:6">
      <c r="A11191">
        <v>4900</v>
      </c>
      <c r="B11191">
        <v>16</v>
      </c>
      <c r="C11191" t="s">
        <v>64</v>
      </c>
      <c r="D11191" t="s">
        <v>92</v>
      </c>
      <c r="E11191">
        <v>3480</v>
      </c>
      <c r="F11191">
        <v>1</v>
      </c>
    </row>
    <row r="11192" spans="1:6">
      <c r="A11192">
        <v>4900</v>
      </c>
      <c r="B11192">
        <v>16</v>
      </c>
      <c r="C11192" t="s">
        <v>64</v>
      </c>
      <c r="D11192" t="s">
        <v>92</v>
      </c>
      <c r="E11192">
        <v>1152</v>
      </c>
      <c r="F11192">
        <v>1</v>
      </c>
    </row>
    <row r="11193" spans="1:6">
      <c r="A11193">
        <v>4900</v>
      </c>
      <c r="B11193">
        <v>16</v>
      </c>
      <c r="C11193" t="s">
        <v>64</v>
      </c>
      <c r="D11193" t="s">
        <v>92</v>
      </c>
      <c r="E11193">
        <v>4229</v>
      </c>
      <c r="F11193">
        <v>1</v>
      </c>
    </row>
    <row r="11194" spans="1:6">
      <c r="A11194">
        <v>4900</v>
      </c>
      <c r="B11194">
        <v>16</v>
      </c>
      <c r="C11194" t="s">
        <v>64</v>
      </c>
      <c r="D11194" t="s">
        <v>92</v>
      </c>
      <c r="E11194">
        <v>3673</v>
      </c>
      <c r="F11194">
        <v>1</v>
      </c>
    </row>
    <row r="11195" spans="1:6">
      <c r="A11195">
        <v>4900</v>
      </c>
      <c r="B11195">
        <v>16</v>
      </c>
      <c r="C11195" t="s">
        <v>64</v>
      </c>
      <c r="D11195" t="s">
        <v>92</v>
      </c>
      <c r="E11195">
        <v>2686</v>
      </c>
      <c r="F11195">
        <v>1</v>
      </c>
    </row>
    <row r="11196" spans="1:6">
      <c r="A11196">
        <v>4900</v>
      </c>
      <c r="B11196">
        <v>16</v>
      </c>
      <c r="C11196" t="s">
        <v>64</v>
      </c>
      <c r="D11196" t="s">
        <v>92</v>
      </c>
      <c r="E11196">
        <v>1204</v>
      </c>
      <c r="F11196">
        <v>1</v>
      </c>
    </row>
    <row r="11197" spans="1:6">
      <c r="A11197">
        <v>4900</v>
      </c>
      <c r="B11197">
        <v>16</v>
      </c>
      <c r="C11197" t="s">
        <v>64</v>
      </c>
      <c r="D11197" t="s">
        <v>92</v>
      </c>
      <c r="E11197">
        <v>1302</v>
      </c>
      <c r="F11197">
        <v>1</v>
      </c>
    </row>
    <row r="11198" spans="1:6">
      <c r="A11198">
        <v>4900</v>
      </c>
      <c r="B11198">
        <v>16</v>
      </c>
      <c r="C11198" t="s">
        <v>64</v>
      </c>
      <c r="D11198" t="s">
        <v>92</v>
      </c>
      <c r="E11198">
        <v>4592</v>
      </c>
      <c r="F11198">
        <v>1</v>
      </c>
    </row>
    <row r="11199" spans="1:6">
      <c r="A11199">
        <v>4900</v>
      </c>
      <c r="B11199">
        <v>16</v>
      </c>
      <c r="C11199" t="s">
        <v>64</v>
      </c>
      <c r="D11199" t="s">
        <v>92</v>
      </c>
      <c r="E11199">
        <v>2667</v>
      </c>
      <c r="F11199">
        <v>1</v>
      </c>
    </row>
    <row r="11200" spans="1:6">
      <c r="A11200">
        <v>4900</v>
      </c>
      <c r="B11200">
        <v>16</v>
      </c>
      <c r="C11200" t="s">
        <v>64</v>
      </c>
      <c r="D11200" t="s">
        <v>92</v>
      </c>
      <c r="E11200">
        <v>4014</v>
      </c>
      <c r="F11200">
        <v>1</v>
      </c>
    </row>
    <row r="11201" spans="1:6">
      <c r="A11201">
        <v>4900</v>
      </c>
      <c r="B11201">
        <v>16</v>
      </c>
      <c r="C11201" t="s">
        <v>64</v>
      </c>
      <c r="D11201" t="s">
        <v>92</v>
      </c>
      <c r="E11201">
        <v>2907</v>
      </c>
      <c r="F11201">
        <v>1</v>
      </c>
    </row>
    <row r="11202" spans="1:6">
      <c r="A11202">
        <v>4900</v>
      </c>
      <c r="B11202">
        <v>16</v>
      </c>
      <c r="C11202" t="s">
        <v>64</v>
      </c>
      <c r="D11202" t="s">
        <v>92</v>
      </c>
      <c r="E11202">
        <v>4345</v>
      </c>
      <c r="F11202">
        <v>1</v>
      </c>
    </row>
    <row r="11203" spans="1:6">
      <c r="A11203">
        <v>4900</v>
      </c>
      <c r="B11203">
        <v>16</v>
      </c>
      <c r="C11203" t="s">
        <v>64</v>
      </c>
      <c r="D11203" t="s">
        <v>92</v>
      </c>
      <c r="E11203">
        <v>3187</v>
      </c>
      <c r="F11203">
        <v>1</v>
      </c>
    </row>
    <row r="11204" spans="1:6">
      <c r="A11204">
        <v>4900</v>
      </c>
      <c r="B11204">
        <v>16</v>
      </c>
      <c r="C11204" t="s">
        <v>64</v>
      </c>
      <c r="D11204" t="s">
        <v>92</v>
      </c>
      <c r="E11204">
        <v>6036</v>
      </c>
      <c r="F11204">
        <v>1</v>
      </c>
    </row>
    <row r="11205" spans="1:6">
      <c r="A11205">
        <v>4900</v>
      </c>
      <c r="B11205">
        <v>16</v>
      </c>
      <c r="C11205" t="s">
        <v>64</v>
      </c>
      <c r="D11205" t="s">
        <v>92</v>
      </c>
      <c r="E11205">
        <v>3235</v>
      </c>
      <c r="F11205">
        <v>1</v>
      </c>
    </row>
    <row r="11206" spans="1:6">
      <c r="A11206">
        <v>4900</v>
      </c>
      <c r="B11206">
        <v>16</v>
      </c>
      <c r="C11206" t="s">
        <v>64</v>
      </c>
      <c r="D11206" t="s">
        <v>92</v>
      </c>
      <c r="E11206">
        <v>3842</v>
      </c>
      <c r="F11206">
        <v>1</v>
      </c>
    </row>
    <row r="11207" spans="1:6">
      <c r="A11207">
        <v>4900</v>
      </c>
      <c r="B11207">
        <v>16</v>
      </c>
      <c r="C11207" t="s">
        <v>64</v>
      </c>
      <c r="D11207" t="s">
        <v>92</v>
      </c>
      <c r="E11207">
        <v>4576</v>
      </c>
      <c r="F11207">
        <v>1</v>
      </c>
    </row>
    <row r="11208" spans="1:6">
      <c r="A11208">
        <v>4900</v>
      </c>
      <c r="B11208">
        <v>16</v>
      </c>
      <c r="C11208" t="s">
        <v>64</v>
      </c>
      <c r="D11208" t="s">
        <v>92</v>
      </c>
      <c r="E11208">
        <v>5260</v>
      </c>
      <c r="F11208">
        <v>1</v>
      </c>
    </row>
    <row r="11209" spans="1:6">
      <c r="A11209">
        <v>4900</v>
      </c>
      <c r="B11209">
        <v>16</v>
      </c>
      <c r="C11209" t="s">
        <v>64</v>
      </c>
      <c r="D11209" t="s">
        <v>92</v>
      </c>
      <c r="E11209">
        <v>3548</v>
      </c>
      <c r="F11209">
        <v>1</v>
      </c>
    </row>
    <row r="11210" spans="1:6">
      <c r="A11210">
        <v>4900</v>
      </c>
      <c r="B11210">
        <v>16</v>
      </c>
      <c r="C11210" t="s">
        <v>64</v>
      </c>
      <c r="D11210" t="s">
        <v>92</v>
      </c>
      <c r="E11210">
        <v>4639</v>
      </c>
      <c r="F11210">
        <v>1</v>
      </c>
    </row>
    <row r="11211" spans="1:6">
      <c r="A11211">
        <v>4900</v>
      </c>
      <c r="B11211">
        <v>16</v>
      </c>
      <c r="C11211" t="s">
        <v>64</v>
      </c>
      <c r="D11211" t="s">
        <v>92</v>
      </c>
      <c r="E11211">
        <v>5192</v>
      </c>
      <c r="F11211">
        <v>1</v>
      </c>
    </row>
    <row r="11212" spans="1:6">
      <c r="A11212">
        <v>4900</v>
      </c>
      <c r="B11212">
        <v>16</v>
      </c>
      <c r="C11212" t="s">
        <v>64</v>
      </c>
      <c r="D11212" t="s">
        <v>92</v>
      </c>
      <c r="E11212">
        <v>4938</v>
      </c>
      <c r="F11212">
        <v>1</v>
      </c>
    </row>
    <row r="11213" spans="1:6">
      <c r="A11213">
        <v>4900</v>
      </c>
      <c r="B11213">
        <v>16</v>
      </c>
      <c r="C11213" t="s">
        <v>64</v>
      </c>
      <c r="D11213" t="s">
        <v>92</v>
      </c>
      <c r="E11213">
        <v>6054</v>
      </c>
      <c r="F11213">
        <v>1</v>
      </c>
    </row>
    <row r="11214" spans="1:6">
      <c r="A11214">
        <v>4900</v>
      </c>
      <c r="B11214">
        <v>16</v>
      </c>
      <c r="C11214" t="s">
        <v>64</v>
      </c>
      <c r="D11214" t="s">
        <v>92</v>
      </c>
      <c r="E11214">
        <v>5663</v>
      </c>
      <c r="F11214">
        <v>1</v>
      </c>
    </row>
    <row r="11215" spans="1:6">
      <c r="A11215">
        <v>4900</v>
      </c>
      <c r="B11215">
        <v>16</v>
      </c>
      <c r="C11215" t="s">
        <v>64</v>
      </c>
      <c r="D11215" t="s">
        <v>92</v>
      </c>
      <c r="E11215">
        <v>3845</v>
      </c>
      <c r="F11215">
        <v>1</v>
      </c>
    </row>
    <row r="11216" spans="1:6">
      <c r="A11216">
        <v>4900</v>
      </c>
      <c r="B11216">
        <v>16</v>
      </c>
      <c r="C11216" t="s">
        <v>64</v>
      </c>
      <c r="D11216" t="s">
        <v>92</v>
      </c>
      <c r="E11216">
        <v>2584</v>
      </c>
      <c r="F11216">
        <v>1</v>
      </c>
    </row>
    <row r="11217" spans="1:6">
      <c r="A11217">
        <v>4900</v>
      </c>
      <c r="B11217">
        <v>16</v>
      </c>
      <c r="C11217" t="s">
        <v>64</v>
      </c>
      <c r="D11217" t="s">
        <v>92</v>
      </c>
      <c r="E11217">
        <v>5785</v>
      </c>
      <c r="F11217">
        <v>1</v>
      </c>
    </row>
    <row r="11218" spans="1:6">
      <c r="A11218">
        <v>4900</v>
      </c>
      <c r="B11218">
        <v>16</v>
      </c>
      <c r="C11218" t="s">
        <v>64</v>
      </c>
      <c r="D11218" t="s">
        <v>92</v>
      </c>
      <c r="E11218">
        <v>3966</v>
      </c>
      <c r="F11218">
        <v>1</v>
      </c>
    </row>
    <row r="11219" spans="1:6">
      <c r="A11219">
        <v>4900</v>
      </c>
      <c r="B11219">
        <v>16</v>
      </c>
      <c r="C11219" t="s">
        <v>64</v>
      </c>
      <c r="D11219" t="s">
        <v>92</v>
      </c>
      <c r="E11219">
        <v>4788</v>
      </c>
      <c r="F11219">
        <v>1</v>
      </c>
    </row>
    <row r="11220" spans="1:6">
      <c r="A11220">
        <v>4900</v>
      </c>
      <c r="B11220">
        <v>16</v>
      </c>
      <c r="C11220" t="s">
        <v>64</v>
      </c>
      <c r="D11220" t="s">
        <v>92</v>
      </c>
      <c r="E11220">
        <v>5321</v>
      </c>
      <c r="F11220">
        <v>1</v>
      </c>
    </row>
    <row r="11221" spans="1:6">
      <c r="A11221">
        <v>4900</v>
      </c>
      <c r="B11221">
        <v>16</v>
      </c>
      <c r="C11221" t="s">
        <v>64</v>
      </c>
      <c r="D11221" t="s">
        <v>92</v>
      </c>
      <c r="E11221">
        <v>192</v>
      </c>
      <c r="F11221">
        <v>1</v>
      </c>
    </row>
    <row r="11222" spans="1:6">
      <c r="A11222">
        <v>4900</v>
      </c>
      <c r="B11222">
        <v>16</v>
      </c>
      <c r="C11222" t="s">
        <v>64</v>
      </c>
      <c r="D11222" t="s">
        <v>92</v>
      </c>
      <c r="E11222">
        <v>2591</v>
      </c>
      <c r="F11222">
        <v>1</v>
      </c>
    </row>
    <row r="11223" spans="1:6">
      <c r="A11223">
        <v>4900</v>
      </c>
      <c r="B11223">
        <v>16</v>
      </c>
      <c r="C11223" t="s">
        <v>64</v>
      </c>
      <c r="D11223" t="s">
        <v>92</v>
      </c>
      <c r="E11223">
        <v>3301</v>
      </c>
      <c r="F11223">
        <v>1</v>
      </c>
    </row>
    <row r="11224" spans="1:6">
      <c r="A11224">
        <v>4900</v>
      </c>
      <c r="B11224">
        <v>16</v>
      </c>
      <c r="C11224" t="s">
        <v>62</v>
      </c>
      <c r="D11224" t="s">
        <v>92</v>
      </c>
      <c r="E11224">
        <v>4331</v>
      </c>
      <c r="F11224">
        <v>4</v>
      </c>
    </row>
    <row r="11225" spans="1:6">
      <c r="A11225">
        <v>4900</v>
      </c>
      <c r="B11225">
        <v>16</v>
      </c>
      <c r="C11225" t="s">
        <v>62</v>
      </c>
      <c r="D11225" t="s">
        <v>92</v>
      </c>
      <c r="E11225">
        <v>5453</v>
      </c>
      <c r="F11225">
        <v>4</v>
      </c>
    </row>
    <row r="11226" spans="1:6">
      <c r="A11226">
        <v>4900</v>
      </c>
      <c r="B11226">
        <v>16</v>
      </c>
      <c r="C11226" t="s">
        <v>62</v>
      </c>
      <c r="D11226" t="s">
        <v>92</v>
      </c>
      <c r="E11226">
        <v>2129</v>
      </c>
      <c r="F11226">
        <v>3</v>
      </c>
    </row>
    <row r="11227" spans="1:6">
      <c r="A11227">
        <v>4900</v>
      </c>
      <c r="B11227">
        <v>16</v>
      </c>
      <c r="C11227" t="s">
        <v>62</v>
      </c>
      <c r="D11227" t="s">
        <v>92</v>
      </c>
      <c r="E11227">
        <v>5803</v>
      </c>
      <c r="F11227">
        <v>3</v>
      </c>
    </row>
    <row r="11228" spans="1:6">
      <c r="A11228">
        <v>4900</v>
      </c>
      <c r="B11228">
        <v>16</v>
      </c>
      <c r="C11228" t="s">
        <v>62</v>
      </c>
      <c r="D11228" t="s">
        <v>92</v>
      </c>
      <c r="E11228">
        <v>5659</v>
      </c>
      <c r="F11228">
        <v>3</v>
      </c>
    </row>
    <row r="11229" spans="1:6">
      <c r="A11229">
        <v>4900</v>
      </c>
      <c r="B11229">
        <v>16</v>
      </c>
      <c r="C11229" t="s">
        <v>62</v>
      </c>
      <c r="D11229" t="s">
        <v>92</v>
      </c>
      <c r="E11229">
        <v>5826</v>
      </c>
      <c r="F11229">
        <v>3</v>
      </c>
    </row>
    <row r="11230" spans="1:6">
      <c r="A11230">
        <v>4900</v>
      </c>
      <c r="B11230">
        <v>16</v>
      </c>
      <c r="C11230" t="s">
        <v>62</v>
      </c>
      <c r="D11230" t="s">
        <v>92</v>
      </c>
      <c r="E11230">
        <v>4519</v>
      </c>
      <c r="F11230">
        <v>3</v>
      </c>
    </row>
    <row r="11231" spans="1:6">
      <c r="A11231">
        <v>4900</v>
      </c>
      <c r="B11231">
        <v>16</v>
      </c>
      <c r="C11231" t="s">
        <v>62</v>
      </c>
      <c r="D11231" t="s">
        <v>92</v>
      </c>
      <c r="E11231">
        <v>5130</v>
      </c>
      <c r="F11231">
        <v>3</v>
      </c>
    </row>
    <row r="11232" spans="1:6">
      <c r="A11232">
        <v>4900</v>
      </c>
      <c r="B11232">
        <v>16</v>
      </c>
      <c r="C11232" t="s">
        <v>62</v>
      </c>
      <c r="D11232" t="s">
        <v>92</v>
      </c>
      <c r="E11232">
        <v>6011</v>
      </c>
      <c r="F11232">
        <v>3</v>
      </c>
    </row>
    <row r="11233" spans="1:6">
      <c r="A11233">
        <v>4900</v>
      </c>
      <c r="B11233">
        <v>16</v>
      </c>
      <c r="C11233" t="s">
        <v>62</v>
      </c>
      <c r="D11233" t="s">
        <v>92</v>
      </c>
      <c r="E11233">
        <v>5810</v>
      </c>
      <c r="F11233">
        <v>3</v>
      </c>
    </row>
    <row r="11234" spans="1:6">
      <c r="A11234">
        <v>4900</v>
      </c>
      <c r="B11234">
        <v>16</v>
      </c>
      <c r="C11234" t="s">
        <v>62</v>
      </c>
      <c r="D11234" t="s">
        <v>92</v>
      </c>
      <c r="E11234">
        <v>3048</v>
      </c>
      <c r="F11234">
        <v>2</v>
      </c>
    </row>
    <row r="11235" spans="1:6">
      <c r="A11235">
        <v>4900</v>
      </c>
      <c r="B11235">
        <v>16</v>
      </c>
      <c r="C11235" t="s">
        <v>62</v>
      </c>
      <c r="D11235" t="s">
        <v>92</v>
      </c>
      <c r="E11235">
        <v>2829</v>
      </c>
      <c r="F11235">
        <v>2</v>
      </c>
    </row>
    <row r="11236" spans="1:6">
      <c r="A11236">
        <v>4900</v>
      </c>
      <c r="B11236">
        <v>16</v>
      </c>
      <c r="C11236" t="s">
        <v>62</v>
      </c>
      <c r="D11236" t="s">
        <v>92</v>
      </c>
      <c r="E11236">
        <v>3947</v>
      </c>
      <c r="F11236">
        <v>2</v>
      </c>
    </row>
    <row r="11237" spans="1:6">
      <c r="A11237">
        <v>4900</v>
      </c>
      <c r="B11237">
        <v>16</v>
      </c>
      <c r="C11237" t="s">
        <v>62</v>
      </c>
      <c r="D11237" t="s">
        <v>92</v>
      </c>
      <c r="E11237">
        <v>242</v>
      </c>
      <c r="F11237">
        <v>2</v>
      </c>
    </row>
    <row r="11238" spans="1:6">
      <c r="A11238">
        <v>4900</v>
      </c>
      <c r="B11238">
        <v>16</v>
      </c>
      <c r="C11238" t="s">
        <v>62</v>
      </c>
      <c r="D11238" t="s">
        <v>92</v>
      </c>
      <c r="E11238">
        <v>2960</v>
      </c>
      <c r="F11238">
        <v>2</v>
      </c>
    </row>
    <row r="11239" spans="1:6">
      <c r="A11239">
        <v>4900</v>
      </c>
      <c r="B11239">
        <v>16</v>
      </c>
      <c r="C11239" t="s">
        <v>62</v>
      </c>
      <c r="D11239" t="s">
        <v>92</v>
      </c>
      <c r="E11239">
        <v>72</v>
      </c>
      <c r="F11239">
        <v>2</v>
      </c>
    </row>
    <row r="11240" spans="1:6">
      <c r="A11240">
        <v>4900</v>
      </c>
      <c r="B11240">
        <v>16</v>
      </c>
      <c r="C11240" t="s">
        <v>62</v>
      </c>
      <c r="D11240" t="s">
        <v>92</v>
      </c>
      <c r="E11240">
        <v>2633</v>
      </c>
      <c r="F11240">
        <v>2</v>
      </c>
    </row>
    <row r="11241" spans="1:6">
      <c r="A11241">
        <v>4900</v>
      </c>
      <c r="B11241">
        <v>16</v>
      </c>
      <c r="C11241" t="s">
        <v>62</v>
      </c>
      <c r="D11241" t="s">
        <v>92</v>
      </c>
      <c r="E11241">
        <v>3415</v>
      </c>
      <c r="F11241">
        <v>2</v>
      </c>
    </row>
    <row r="11242" spans="1:6">
      <c r="A11242">
        <v>4900</v>
      </c>
      <c r="B11242">
        <v>16</v>
      </c>
      <c r="C11242" t="s">
        <v>62</v>
      </c>
      <c r="D11242" t="s">
        <v>92</v>
      </c>
      <c r="E11242">
        <v>4735</v>
      </c>
      <c r="F11242">
        <v>2</v>
      </c>
    </row>
    <row r="11243" spans="1:6">
      <c r="A11243">
        <v>4900</v>
      </c>
      <c r="B11243">
        <v>16</v>
      </c>
      <c r="C11243" t="s">
        <v>62</v>
      </c>
      <c r="D11243" t="s">
        <v>92</v>
      </c>
      <c r="E11243">
        <v>2434</v>
      </c>
      <c r="F11243">
        <v>2</v>
      </c>
    </row>
    <row r="11244" spans="1:6">
      <c r="A11244">
        <v>4900</v>
      </c>
      <c r="B11244">
        <v>16</v>
      </c>
      <c r="C11244" t="s">
        <v>62</v>
      </c>
      <c r="D11244" t="s">
        <v>92</v>
      </c>
      <c r="E11244">
        <v>2223</v>
      </c>
      <c r="F11244">
        <v>2</v>
      </c>
    </row>
    <row r="11245" spans="1:6">
      <c r="A11245">
        <v>4900</v>
      </c>
      <c r="B11245">
        <v>16</v>
      </c>
      <c r="C11245" t="s">
        <v>62</v>
      </c>
      <c r="D11245" t="s">
        <v>92</v>
      </c>
      <c r="E11245">
        <v>4166</v>
      </c>
      <c r="F11245">
        <v>2</v>
      </c>
    </row>
    <row r="11246" spans="1:6">
      <c r="A11246">
        <v>4900</v>
      </c>
      <c r="B11246">
        <v>16</v>
      </c>
      <c r="C11246" t="s">
        <v>62</v>
      </c>
      <c r="D11246" t="s">
        <v>92</v>
      </c>
      <c r="E11246">
        <v>5056</v>
      </c>
      <c r="F11246">
        <v>2</v>
      </c>
    </row>
    <row r="11247" spans="1:6">
      <c r="A11247">
        <v>4900</v>
      </c>
      <c r="B11247">
        <v>16</v>
      </c>
      <c r="C11247" t="s">
        <v>62</v>
      </c>
      <c r="D11247" t="s">
        <v>92</v>
      </c>
      <c r="E11247">
        <v>1297</v>
      </c>
      <c r="F11247">
        <v>2</v>
      </c>
    </row>
    <row r="11248" spans="1:6">
      <c r="A11248">
        <v>4900</v>
      </c>
      <c r="B11248">
        <v>16</v>
      </c>
      <c r="C11248" t="s">
        <v>62</v>
      </c>
      <c r="D11248" t="s">
        <v>92</v>
      </c>
      <c r="E11248">
        <v>5617</v>
      </c>
      <c r="F11248">
        <v>2</v>
      </c>
    </row>
    <row r="11249" spans="1:6">
      <c r="A11249">
        <v>4900</v>
      </c>
      <c r="B11249">
        <v>16</v>
      </c>
      <c r="C11249" t="s">
        <v>62</v>
      </c>
      <c r="D11249" t="s">
        <v>92</v>
      </c>
      <c r="E11249">
        <v>2985</v>
      </c>
      <c r="F11249">
        <v>2</v>
      </c>
    </row>
    <row r="11250" spans="1:6">
      <c r="A11250">
        <v>4900</v>
      </c>
      <c r="B11250">
        <v>16</v>
      </c>
      <c r="C11250" t="s">
        <v>62</v>
      </c>
      <c r="D11250" t="s">
        <v>92</v>
      </c>
      <c r="E11250">
        <v>2552</v>
      </c>
      <c r="F11250">
        <v>2</v>
      </c>
    </row>
    <row r="11251" spans="1:6">
      <c r="A11251">
        <v>4900</v>
      </c>
      <c r="B11251">
        <v>16</v>
      </c>
      <c r="C11251" t="s">
        <v>62</v>
      </c>
      <c r="D11251" t="s">
        <v>92</v>
      </c>
      <c r="E11251">
        <v>1224</v>
      </c>
      <c r="F11251">
        <v>2</v>
      </c>
    </row>
    <row r="11252" spans="1:6">
      <c r="A11252">
        <v>4900</v>
      </c>
      <c r="B11252">
        <v>16</v>
      </c>
      <c r="C11252" t="s">
        <v>62</v>
      </c>
      <c r="D11252" t="s">
        <v>92</v>
      </c>
      <c r="E11252">
        <v>3768</v>
      </c>
      <c r="F11252">
        <v>2</v>
      </c>
    </row>
    <row r="11253" spans="1:6">
      <c r="A11253">
        <v>4900</v>
      </c>
      <c r="B11253">
        <v>16</v>
      </c>
      <c r="C11253" t="s">
        <v>62</v>
      </c>
      <c r="D11253" t="s">
        <v>92</v>
      </c>
      <c r="E11253">
        <v>1309</v>
      </c>
      <c r="F11253">
        <v>2</v>
      </c>
    </row>
    <row r="11254" spans="1:6">
      <c r="A11254">
        <v>4900</v>
      </c>
      <c r="B11254">
        <v>16</v>
      </c>
      <c r="C11254" t="s">
        <v>62</v>
      </c>
      <c r="D11254" t="s">
        <v>92</v>
      </c>
      <c r="E11254">
        <v>5</v>
      </c>
      <c r="F11254">
        <v>2</v>
      </c>
    </row>
    <row r="11255" spans="1:6">
      <c r="A11255">
        <v>4900</v>
      </c>
      <c r="B11255">
        <v>16</v>
      </c>
      <c r="C11255" t="s">
        <v>62</v>
      </c>
      <c r="D11255" t="s">
        <v>92</v>
      </c>
      <c r="E11255">
        <v>4521</v>
      </c>
      <c r="F11255">
        <v>2</v>
      </c>
    </row>
    <row r="11256" spans="1:6">
      <c r="A11256">
        <v>4900</v>
      </c>
      <c r="B11256">
        <v>16</v>
      </c>
      <c r="C11256" t="s">
        <v>62</v>
      </c>
      <c r="D11256" t="s">
        <v>92</v>
      </c>
      <c r="E11256">
        <v>1119</v>
      </c>
      <c r="F11256">
        <v>2</v>
      </c>
    </row>
    <row r="11257" spans="1:6">
      <c r="A11257">
        <v>4900</v>
      </c>
      <c r="B11257">
        <v>16</v>
      </c>
      <c r="C11257" t="s">
        <v>62</v>
      </c>
      <c r="D11257" t="s">
        <v>92</v>
      </c>
      <c r="E11257">
        <v>1111</v>
      </c>
      <c r="F11257">
        <v>2</v>
      </c>
    </row>
    <row r="11258" spans="1:6">
      <c r="A11258">
        <v>4900</v>
      </c>
      <c r="B11258">
        <v>16</v>
      </c>
      <c r="C11258" t="s">
        <v>62</v>
      </c>
      <c r="D11258" t="s">
        <v>92</v>
      </c>
      <c r="E11258">
        <v>2586</v>
      </c>
      <c r="F11258">
        <v>2</v>
      </c>
    </row>
    <row r="11259" spans="1:6">
      <c r="A11259">
        <v>4900</v>
      </c>
      <c r="B11259">
        <v>16</v>
      </c>
      <c r="C11259" t="s">
        <v>62</v>
      </c>
      <c r="D11259" t="s">
        <v>92</v>
      </c>
      <c r="E11259">
        <v>3130</v>
      </c>
      <c r="F11259">
        <v>2</v>
      </c>
    </row>
    <row r="11260" spans="1:6">
      <c r="A11260">
        <v>4900</v>
      </c>
      <c r="B11260">
        <v>16</v>
      </c>
      <c r="C11260" t="s">
        <v>62</v>
      </c>
      <c r="D11260" t="s">
        <v>92</v>
      </c>
      <c r="E11260">
        <v>1099</v>
      </c>
      <c r="F11260">
        <v>2</v>
      </c>
    </row>
    <row r="11261" spans="1:6">
      <c r="A11261">
        <v>4900</v>
      </c>
      <c r="B11261">
        <v>16</v>
      </c>
      <c r="C11261" t="s">
        <v>62</v>
      </c>
      <c r="D11261" t="s">
        <v>92</v>
      </c>
      <c r="E11261">
        <v>3950</v>
      </c>
      <c r="F11261">
        <v>2</v>
      </c>
    </row>
    <row r="11262" spans="1:6">
      <c r="A11262">
        <v>4900</v>
      </c>
      <c r="B11262">
        <v>16</v>
      </c>
      <c r="C11262" t="s">
        <v>62</v>
      </c>
      <c r="D11262" t="s">
        <v>92</v>
      </c>
      <c r="E11262">
        <v>5648</v>
      </c>
      <c r="F11262">
        <v>2</v>
      </c>
    </row>
    <row r="11263" spans="1:6">
      <c r="A11263">
        <v>4900</v>
      </c>
      <c r="B11263">
        <v>16</v>
      </c>
      <c r="C11263" t="s">
        <v>62</v>
      </c>
      <c r="D11263" t="s">
        <v>92</v>
      </c>
      <c r="E11263">
        <v>3384</v>
      </c>
      <c r="F11263">
        <v>1</v>
      </c>
    </row>
    <row r="11264" spans="1:6">
      <c r="A11264">
        <v>4900</v>
      </c>
      <c r="B11264">
        <v>16</v>
      </c>
      <c r="C11264" t="s">
        <v>62</v>
      </c>
      <c r="D11264" t="s">
        <v>92</v>
      </c>
      <c r="E11264">
        <v>4493</v>
      </c>
      <c r="F11264">
        <v>1</v>
      </c>
    </row>
    <row r="11265" spans="1:6">
      <c r="A11265">
        <v>4900</v>
      </c>
      <c r="B11265">
        <v>16</v>
      </c>
      <c r="C11265" t="s">
        <v>62</v>
      </c>
      <c r="D11265" t="s">
        <v>92</v>
      </c>
      <c r="E11265">
        <v>2709</v>
      </c>
      <c r="F11265">
        <v>1</v>
      </c>
    </row>
    <row r="11266" spans="1:6">
      <c r="A11266">
        <v>4900</v>
      </c>
      <c r="B11266">
        <v>16</v>
      </c>
      <c r="C11266" t="s">
        <v>62</v>
      </c>
      <c r="D11266" t="s">
        <v>92</v>
      </c>
      <c r="E11266">
        <v>3326</v>
      </c>
      <c r="F11266">
        <v>1</v>
      </c>
    </row>
    <row r="11267" spans="1:6">
      <c r="A11267">
        <v>4900</v>
      </c>
      <c r="B11267">
        <v>16</v>
      </c>
      <c r="C11267" t="s">
        <v>62</v>
      </c>
      <c r="D11267" t="s">
        <v>92</v>
      </c>
      <c r="E11267">
        <v>4116</v>
      </c>
      <c r="F11267">
        <v>1</v>
      </c>
    </row>
    <row r="11268" spans="1:6">
      <c r="A11268">
        <v>4900</v>
      </c>
      <c r="B11268">
        <v>16</v>
      </c>
      <c r="C11268" t="s">
        <v>62</v>
      </c>
      <c r="D11268" t="s">
        <v>92</v>
      </c>
      <c r="E11268">
        <v>2975</v>
      </c>
      <c r="F11268">
        <v>1</v>
      </c>
    </row>
    <row r="11269" spans="1:6">
      <c r="A11269">
        <v>4900</v>
      </c>
      <c r="B11269">
        <v>16</v>
      </c>
      <c r="C11269" t="s">
        <v>62</v>
      </c>
      <c r="D11269" t="s">
        <v>92</v>
      </c>
      <c r="E11269">
        <v>3560</v>
      </c>
      <c r="F11269">
        <v>1</v>
      </c>
    </row>
    <row r="11270" spans="1:6">
      <c r="A11270">
        <v>4900</v>
      </c>
      <c r="B11270">
        <v>16</v>
      </c>
      <c r="C11270" t="s">
        <v>62</v>
      </c>
      <c r="D11270" t="s">
        <v>92</v>
      </c>
      <c r="E11270">
        <v>2686</v>
      </c>
      <c r="F11270">
        <v>1</v>
      </c>
    </row>
    <row r="11271" spans="1:6">
      <c r="A11271">
        <v>4900</v>
      </c>
      <c r="B11271">
        <v>16</v>
      </c>
      <c r="C11271" t="s">
        <v>62</v>
      </c>
      <c r="D11271" t="s">
        <v>92</v>
      </c>
      <c r="E11271">
        <v>5813</v>
      </c>
      <c r="F11271">
        <v>1</v>
      </c>
    </row>
    <row r="11272" spans="1:6">
      <c r="A11272">
        <v>4900</v>
      </c>
      <c r="B11272">
        <v>16</v>
      </c>
      <c r="C11272" t="s">
        <v>62</v>
      </c>
      <c r="D11272" t="s">
        <v>92</v>
      </c>
      <c r="E11272">
        <v>3381</v>
      </c>
      <c r="F11272">
        <v>1</v>
      </c>
    </row>
    <row r="11273" spans="1:6">
      <c r="A11273">
        <v>4900</v>
      </c>
      <c r="B11273">
        <v>16</v>
      </c>
      <c r="C11273" t="s">
        <v>62</v>
      </c>
      <c r="D11273" t="s">
        <v>92</v>
      </c>
      <c r="E11273">
        <v>4156</v>
      </c>
      <c r="F11273">
        <v>1</v>
      </c>
    </row>
    <row r="11274" spans="1:6">
      <c r="A11274">
        <v>4900</v>
      </c>
      <c r="B11274">
        <v>16</v>
      </c>
      <c r="C11274" t="s">
        <v>62</v>
      </c>
      <c r="D11274" t="s">
        <v>92</v>
      </c>
      <c r="E11274">
        <v>247</v>
      </c>
      <c r="F11274">
        <v>1</v>
      </c>
    </row>
    <row r="11275" spans="1:6">
      <c r="A11275">
        <v>4900</v>
      </c>
      <c r="B11275">
        <v>16</v>
      </c>
      <c r="C11275" t="s">
        <v>62</v>
      </c>
      <c r="D11275" t="s">
        <v>92</v>
      </c>
      <c r="E11275">
        <v>5756</v>
      </c>
      <c r="F11275">
        <v>1</v>
      </c>
    </row>
    <row r="11276" spans="1:6">
      <c r="A11276">
        <v>4900</v>
      </c>
      <c r="B11276">
        <v>16</v>
      </c>
      <c r="C11276" t="s">
        <v>62</v>
      </c>
      <c r="D11276" t="s">
        <v>92</v>
      </c>
      <c r="E11276">
        <v>3830</v>
      </c>
      <c r="F11276">
        <v>1</v>
      </c>
    </row>
    <row r="11277" spans="1:6">
      <c r="A11277">
        <v>4900</v>
      </c>
      <c r="B11277">
        <v>16</v>
      </c>
      <c r="C11277" t="s">
        <v>62</v>
      </c>
      <c r="D11277" t="s">
        <v>92</v>
      </c>
      <c r="E11277">
        <v>4327</v>
      </c>
      <c r="F11277">
        <v>1</v>
      </c>
    </row>
    <row r="11278" spans="1:6">
      <c r="A11278">
        <v>4900</v>
      </c>
      <c r="B11278">
        <v>16</v>
      </c>
      <c r="C11278" t="s">
        <v>62</v>
      </c>
      <c r="D11278" t="s">
        <v>92</v>
      </c>
      <c r="E11278">
        <v>3290</v>
      </c>
      <c r="F11278">
        <v>1</v>
      </c>
    </row>
    <row r="11279" spans="1:6">
      <c r="A11279">
        <v>4900</v>
      </c>
      <c r="B11279">
        <v>16</v>
      </c>
      <c r="C11279" t="s">
        <v>62</v>
      </c>
      <c r="D11279" t="s">
        <v>92</v>
      </c>
      <c r="E11279">
        <v>5722</v>
      </c>
      <c r="F11279">
        <v>1</v>
      </c>
    </row>
    <row r="11280" spans="1:6">
      <c r="A11280">
        <v>4900</v>
      </c>
      <c r="B11280">
        <v>16</v>
      </c>
      <c r="C11280" t="s">
        <v>62</v>
      </c>
      <c r="D11280" t="s">
        <v>92</v>
      </c>
      <c r="E11280">
        <v>3107</v>
      </c>
      <c r="F11280">
        <v>1</v>
      </c>
    </row>
    <row r="11281" spans="1:6">
      <c r="A11281">
        <v>4900</v>
      </c>
      <c r="B11281">
        <v>16</v>
      </c>
      <c r="C11281" t="s">
        <v>62</v>
      </c>
      <c r="D11281" t="s">
        <v>92</v>
      </c>
      <c r="E11281">
        <v>3399</v>
      </c>
      <c r="F11281">
        <v>1</v>
      </c>
    </row>
    <row r="11282" spans="1:6">
      <c r="A11282">
        <v>4900</v>
      </c>
      <c r="B11282">
        <v>16</v>
      </c>
      <c r="C11282" t="s">
        <v>62</v>
      </c>
      <c r="D11282" t="s">
        <v>92</v>
      </c>
      <c r="E11282">
        <v>5878</v>
      </c>
      <c r="F11282">
        <v>1</v>
      </c>
    </row>
    <row r="11283" spans="1:6">
      <c r="A11283">
        <v>4900</v>
      </c>
      <c r="B11283">
        <v>16</v>
      </c>
      <c r="C11283" t="s">
        <v>62</v>
      </c>
      <c r="D11283" t="s">
        <v>92</v>
      </c>
      <c r="E11283">
        <v>3501</v>
      </c>
      <c r="F11283">
        <v>1</v>
      </c>
    </row>
    <row r="11284" spans="1:6">
      <c r="A11284">
        <v>4900</v>
      </c>
      <c r="B11284">
        <v>16</v>
      </c>
      <c r="C11284" t="s">
        <v>62</v>
      </c>
      <c r="D11284" t="s">
        <v>92</v>
      </c>
      <c r="E11284">
        <v>3348</v>
      </c>
      <c r="F11284">
        <v>1</v>
      </c>
    </row>
    <row r="11285" spans="1:6">
      <c r="A11285">
        <v>4900</v>
      </c>
      <c r="B11285">
        <v>16</v>
      </c>
      <c r="C11285" t="s">
        <v>62</v>
      </c>
      <c r="D11285" t="s">
        <v>92</v>
      </c>
      <c r="E11285">
        <v>1014</v>
      </c>
      <c r="F11285">
        <v>1</v>
      </c>
    </row>
    <row r="11286" spans="1:6">
      <c r="A11286">
        <v>4900</v>
      </c>
      <c r="B11286">
        <v>16</v>
      </c>
      <c r="C11286" t="s">
        <v>62</v>
      </c>
      <c r="D11286" t="s">
        <v>92</v>
      </c>
      <c r="E11286">
        <v>5582</v>
      </c>
      <c r="F11286">
        <v>1</v>
      </c>
    </row>
    <row r="11287" spans="1:6">
      <c r="A11287">
        <v>4900</v>
      </c>
      <c r="B11287">
        <v>16</v>
      </c>
      <c r="C11287" t="s">
        <v>62</v>
      </c>
      <c r="D11287" t="s">
        <v>92</v>
      </c>
      <c r="E11287">
        <v>1196</v>
      </c>
      <c r="F11287">
        <v>1</v>
      </c>
    </row>
    <row r="11288" spans="1:6">
      <c r="A11288">
        <v>4900</v>
      </c>
      <c r="B11288">
        <v>16</v>
      </c>
      <c r="C11288" t="s">
        <v>62</v>
      </c>
      <c r="D11288" t="s">
        <v>92</v>
      </c>
      <c r="E11288">
        <v>3842</v>
      </c>
      <c r="F11288">
        <v>1</v>
      </c>
    </row>
    <row r="11289" spans="1:6">
      <c r="A11289">
        <v>4900</v>
      </c>
      <c r="B11289">
        <v>16</v>
      </c>
      <c r="C11289" t="s">
        <v>62</v>
      </c>
      <c r="D11289" t="s">
        <v>92</v>
      </c>
      <c r="E11289">
        <v>3724</v>
      </c>
      <c r="F11289">
        <v>1</v>
      </c>
    </row>
    <row r="11290" spans="1:6">
      <c r="A11290">
        <v>4900</v>
      </c>
      <c r="B11290">
        <v>16</v>
      </c>
      <c r="C11290" t="s">
        <v>62</v>
      </c>
      <c r="D11290" t="s">
        <v>92</v>
      </c>
      <c r="E11290">
        <v>5359</v>
      </c>
      <c r="F11290">
        <v>1</v>
      </c>
    </row>
    <row r="11291" spans="1:6">
      <c r="A11291">
        <v>4900</v>
      </c>
      <c r="B11291">
        <v>16</v>
      </c>
      <c r="C11291" t="s">
        <v>62</v>
      </c>
      <c r="D11291" t="s">
        <v>92</v>
      </c>
      <c r="E11291">
        <v>3647</v>
      </c>
      <c r="F11291">
        <v>1</v>
      </c>
    </row>
    <row r="11292" spans="1:6">
      <c r="A11292">
        <v>4900</v>
      </c>
      <c r="B11292">
        <v>16</v>
      </c>
      <c r="C11292" t="s">
        <v>62</v>
      </c>
      <c r="D11292" t="s">
        <v>92</v>
      </c>
      <c r="E11292">
        <v>3293</v>
      </c>
      <c r="F11292">
        <v>1</v>
      </c>
    </row>
    <row r="11293" spans="1:6">
      <c r="A11293">
        <v>4900</v>
      </c>
      <c r="B11293">
        <v>16</v>
      </c>
      <c r="C11293" t="s">
        <v>62</v>
      </c>
      <c r="D11293" t="s">
        <v>92</v>
      </c>
      <c r="E11293">
        <v>5400</v>
      </c>
      <c r="F11293">
        <v>1</v>
      </c>
    </row>
    <row r="11294" spans="1:6">
      <c r="A11294">
        <v>4900</v>
      </c>
      <c r="B11294">
        <v>16</v>
      </c>
      <c r="C11294" t="s">
        <v>62</v>
      </c>
      <c r="D11294" t="s">
        <v>92</v>
      </c>
      <c r="E11294">
        <v>2908</v>
      </c>
      <c r="F11294">
        <v>1</v>
      </c>
    </row>
    <row r="11295" spans="1:6">
      <c r="A11295">
        <v>4900</v>
      </c>
      <c r="B11295">
        <v>16</v>
      </c>
      <c r="C11295" t="s">
        <v>62</v>
      </c>
      <c r="D11295" t="s">
        <v>92</v>
      </c>
      <c r="E11295">
        <v>4240</v>
      </c>
      <c r="F11295">
        <v>1</v>
      </c>
    </row>
    <row r="11296" spans="1:6">
      <c r="A11296">
        <v>4900</v>
      </c>
      <c r="B11296">
        <v>16</v>
      </c>
      <c r="C11296" t="s">
        <v>62</v>
      </c>
      <c r="D11296" t="s">
        <v>92</v>
      </c>
      <c r="E11296">
        <v>2842</v>
      </c>
      <c r="F11296">
        <v>1</v>
      </c>
    </row>
    <row r="11297" spans="1:6">
      <c r="A11297">
        <v>4900</v>
      </c>
      <c r="B11297">
        <v>16</v>
      </c>
      <c r="C11297" t="s">
        <v>62</v>
      </c>
      <c r="D11297" t="s">
        <v>92</v>
      </c>
      <c r="E11297">
        <v>2620</v>
      </c>
      <c r="F11297">
        <v>1</v>
      </c>
    </row>
    <row r="11298" spans="1:6">
      <c r="A11298">
        <v>4900</v>
      </c>
      <c r="B11298">
        <v>16</v>
      </c>
      <c r="C11298" t="s">
        <v>62</v>
      </c>
      <c r="D11298" t="s">
        <v>92</v>
      </c>
      <c r="E11298">
        <v>3813</v>
      </c>
      <c r="F11298">
        <v>1</v>
      </c>
    </row>
    <row r="11299" spans="1:6">
      <c r="A11299">
        <v>4900</v>
      </c>
      <c r="B11299">
        <v>16</v>
      </c>
      <c r="C11299" t="s">
        <v>62</v>
      </c>
      <c r="D11299" t="s">
        <v>92</v>
      </c>
      <c r="E11299">
        <v>5477</v>
      </c>
      <c r="F11299">
        <v>1</v>
      </c>
    </row>
    <row r="11300" spans="1:6">
      <c r="A11300">
        <v>4900</v>
      </c>
      <c r="B11300">
        <v>16</v>
      </c>
      <c r="C11300" t="s">
        <v>62</v>
      </c>
      <c r="D11300" t="s">
        <v>92</v>
      </c>
      <c r="E11300">
        <v>1246</v>
      </c>
      <c r="F11300">
        <v>1</v>
      </c>
    </row>
    <row r="11301" spans="1:6">
      <c r="A11301">
        <v>4900</v>
      </c>
      <c r="B11301">
        <v>16</v>
      </c>
      <c r="C11301" t="s">
        <v>62</v>
      </c>
      <c r="D11301" t="s">
        <v>92</v>
      </c>
      <c r="E11301">
        <v>4678</v>
      </c>
      <c r="F11301">
        <v>1</v>
      </c>
    </row>
    <row r="11302" spans="1:6">
      <c r="A11302">
        <v>4900</v>
      </c>
      <c r="B11302">
        <v>16</v>
      </c>
      <c r="C11302" t="s">
        <v>62</v>
      </c>
      <c r="D11302" t="s">
        <v>92</v>
      </c>
      <c r="E11302">
        <v>160</v>
      </c>
      <c r="F11302">
        <v>1</v>
      </c>
    </row>
    <row r="11303" spans="1:6">
      <c r="A11303">
        <v>4900</v>
      </c>
      <c r="B11303">
        <v>16</v>
      </c>
      <c r="C11303" t="s">
        <v>62</v>
      </c>
      <c r="D11303" t="s">
        <v>92</v>
      </c>
      <c r="E11303">
        <v>2700</v>
      </c>
      <c r="F11303">
        <v>1</v>
      </c>
    </row>
    <row r="11304" spans="1:6">
      <c r="A11304">
        <v>4900</v>
      </c>
      <c r="B11304">
        <v>16</v>
      </c>
      <c r="C11304" t="s">
        <v>62</v>
      </c>
      <c r="D11304" t="s">
        <v>92</v>
      </c>
      <c r="E11304">
        <v>2316</v>
      </c>
      <c r="F11304">
        <v>1</v>
      </c>
    </row>
    <row r="11305" spans="1:6">
      <c r="A11305">
        <v>4900</v>
      </c>
      <c r="B11305">
        <v>16</v>
      </c>
      <c r="C11305" t="s">
        <v>62</v>
      </c>
      <c r="D11305" t="s">
        <v>92</v>
      </c>
      <c r="E11305">
        <v>5758</v>
      </c>
      <c r="F11305">
        <v>1</v>
      </c>
    </row>
    <row r="11306" spans="1:6">
      <c r="A11306">
        <v>4900</v>
      </c>
      <c r="B11306">
        <v>16</v>
      </c>
      <c r="C11306" t="s">
        <v>62</v>
      </c>
      <c r="D11306" t="s">
        <v>92</v>
      </c>
      <c r="E11306">
        <v>2213</v>
      </c>
      <c r="F11306">
        <v>1</v>
      </c>
    </row>
    <row r="11307" spans="1:6">
      <c r="A11307">
        <v>4900</v>
      </c>
      <c r="B11307">
        <v>16</v>
      </c>
      <c r="C11307" t="s">
        <v>62</v>
      </c>
      <c r="D11307" t="s">
        <v>92</v>
      </c>
      <c r="E11307">
        <v>3879</v>
      </c>
      <c r="F11307">
        <v>1</v>
      </c>
    </row>
    <row r="11308" spans="1:6">
      <c r="A11308">
        <v>4900</v>
      </c>
      <c r="B11308">
        <v>16</v>
      </c>
      <c r="C11308" t="s">
        <v>62</v>
      </c>
      <c r="D11308" t="s">
        <v>92</v>
      </c>
      <c r="E11308">
        <v>2407</v>
      </c>
      <c r="F11308">
        <v>1</v>
      </c>
    </row>
    <row r="11309" spans="1:6">
      <c r="A11309">
        <v>4900</v>
      </c>
      <c r="B11309">
        <v>16</v>
      </c>
      <c r="C11309" t="s">
        <v>62</v>
      </c>
      <c r="D11309" t="s">
        <v>92</v>
      </c>
      <c r="E11309">
        <v>4185</v>
      </c>
      <c r="F11309">
        <v>1</v>
      </c>
    </row>
    <row r="11310" spans="1:6">
      <c r="A11310">
        <v>4900</v>
      </c>
      <c r="B11310">
        <v>16</v>
      </c>
      <c r="C11310" t="s">
        <v>62</v>
      </c>
      <c r="D11310" t="s">
        <v>92</v>
      </c>
      <c r="E11310">
        <v>3253</v>
      </c>
      <c r="F11310">
        <v>1</v>
      </c>
    </row>
    <row r="11311" spans="1:6">
      <c r="A11311">
        <v>4900</v>
      </c>
      <c r="B11311">
        <v>16</v>
      </c>
      <c r="C11311" t="s">
        <v>62</v>
      </c>
      <c r="D11311" t="s">
        <v>92</v>
      </c>
      <c r="E11311">
        <v>4498</v>
      </c>
      <c r="F11311">
        <v>1</v>
      </c>
    </row>
    <row r="11312" spans="1:6">
      <c r="A11312">
        <v>4900</v>
      </c>
      <c r="B11312">
        <v>16</v>
      </c>
      <c r="C11312" t="s">
        <v>62</v>
      </c>
      <c r="D11312" t="s">
        <v>92</v>
      </c>
      <c r="E11312">
        <v>2460</v>
      </c>
      <c r="F11312">
        <v>1</v>
      </c>
    </row>
    <row r="11313" spans="1:6">
      <c r="A11313">
        <v>4900</v>
      </c>
      <c r="B11313">
        <v>16</v>
      </c>
      <c r="C11313" t="s">
        <v>62</v>
      </c>
      <c r="D11313" t="s">
        <v>92</v>
      </c>
      <c r="E11313">
        <v>276</v>
      </c>
      <c r="F11313">
        <v>1</v>
      </c>
    </row>
    <row r="11314" spans="1:6">
      <c r="A11314">
        <v>4900</v>
      </c>
      <c r="B11314">
        <v>16</v>
      </c>
      <c r="C11314" t="s">
        <v>62</v>
      </c>
      <c r="D11314" t="s">
        <v>92</v>
      </c>
      <c r="E11314">
        <v>3991</v>
      </c>
      <c r="F11314">
        <v>1</v>
      </c>
    </row>
    <row r="11315" spans="1:6">
      <c r="A11315">
        <v>4900</v>
      </c>
      <c r="B11315">
        <v>16</v>
      </c>
      <c r="C11315" t="s">
        <v>62</v>
      </c>
      <c r="D11315" t="s">
        <v>92</v>
      </c>
      <c r="E11315">
        <v>6036</v>
      </c>
      <c r="F11315">
        <v>1</v>
      </c>
    </row>
    <row r="11316" spans="1:6">
      <c r="A11316">
        <v>4900</v>
      </c>
      <c r="B11316">
        <v>16</v>
      </c>
      <c r="C11316" t="s">
        <v>62</v>
      </c>
      <c r="D11316" t="s">
        <v>92</v>
      </c>
      <c r="E11316">
        <v>5072</v>
      </c>
      <c r="F11316">
        <v>1</v>
      </c>
    </row>
    <row r="11317" spans="1:6">
      <c r="A11317">
        <v>4900</v>
      </c>
      <c r="B11317">
        <v>16</v>
      </c>
      <c r="C11317" t="s">
        <v>62</v>
      </c>
      <c r="D11317" t="s">
        <v>92</v>
      </c>
      <c r="E11317">
        <v>12</v>
      </c>
      <c r="F11317">
        <v>1</v>
      </c>
    </row>
    <row r="11318" spans="1:6">
      <c r="A11318">
        <v>4900</v>
      </c>
      <c r="B11318">
        <v>16</v>
      </c>
      <c r="C11318" t="s">
        <v>62</v>
      </c>
      <c r="D11318" t="s">
        <v>92</v>
      </c>
      <c r="E11318">
        <v>6060</v>
      </c>
      <c r="F11318">
        <v>1</v>
      </c>
    </row>
    <row r="11319" spans="1:6">
      <c r="A11319">
        <v>4900</v>
      </c>
      <c r="B11319">
        <v>16</v>
      </c>
      <c r="C11319" t="s">
        <v>62</v>
      </c>
      <c r="D11319" t="s">
        <v>92</v>
      </c>
      <c r="E11319">
        <v>4175</v>
      </c>
      <c r="F11319">
        <v>1</v>
      </c>
    </row>
    <row r="11320" spans="1:6">
      <c r="A11320">
        <v>4900</v>
      </c>
      <c r="B11320">
        <v>16</v>
      </c>
      <c r="C11320" t="s">
        <v>62</v>
      </c>
      <c r="D11320" t="s">
        <v>92</v>
      </c>
      <c r="E11320">
        <v>5154</v>
      </c>
      <c r="F11320">
        <v>1</v>
      </c>
    </row>
    <row r="11321" spans="1:6">
      <c r="A11321">
        <v>4900</v>
      </c>
      <c r="B11321">
        <v>16</v>
      </c>
      <c r="C11321" t="s">
        <v>62</v>
      </c>
      <c r="D11321" t="s">
        <v>92</v>
      </c>
      <c r="E11321">
        <v>5556</v>
      </c>
      <c r="F11321">
        <v>1</v>
      </c>
    </row>
    <row r="11322" spans="1:6">
      <c r="A11322">
        <v>4900</v>
      </c>
      <c r="B11322">
        <v>16</v>
      </c>
      <c r="C11322" t="s">
        <v>62</v>
      </c>
      <c r="D11322" t="s">
        <v>92</v>
      </c>
      <c r="E11322">
        <v>2728</v>
      </c>
      <c r="F11322">
        <v>1</v>
      </c>
    </row>
    <row r="11323" spans="1:6">
      <c r="A11323">
        <v>4900</v>
      </c>
      <c r="B11323">
        <v>16</v>
      </c>
      <c r="C11323" t="s">
        <v>62</v>
      </c>
      <c r="D11323" t="s">
        <v>92</v>
      </c>
      <c r="E11323">
        <v>3438</v>
      </c>
      <c r="F11323">
        <v>1</v>
      </c>
    </row>
    <row r="11324" spans="1:6">
      <c r="A11324">
        <v>4900</v>
      </c>
      <c r="B11324">
        <v>16</v>
      </c>
      <c r="C11324" t="s">
        <v>62</v>
      </c>
      <c r="D11324" t="s">
        <v>92</v>
      </c>
      <c r="E11324">
        <v>4225</v>
      </c>
      <c r="F11324">
        <v>1</v>
      </c>
    </row>
    <row r="11325" spans="1:6">
      <c r="A11325">
        <v>4900</v>
      </c>
      <c r="B11325">
        <v>16</v>
      </c>
      <c r="C11325" t="s">
        <v>62</v>
      </c>
      <c r="D11325" t="s">
        <v>92</v>
      </c>
      <c r="E11325">
        <v>4984</v>
      </c>
      <c r="F11325">
        <v>1</v>
      </c>
    </row>
    <row r="11326" spans="1:6">
      <c r="A11326">
        <v>4900</v>
      </c>
      <c r="B11326">
        <v>16</v>
      </c>
      <c r="C11326" t="s">
        <v>62</v>
      </c>
      <c r="D11326" t="s">
        <v>92</v>
      </c>
      <c r="E11326">
        <v>4822</v>
      </c>
      <c r="F11326">
        <v>1</v>
      </c>
    </row>
    <row r="11327" spans="1:6">
      <c r="A11327">
        <v>4900</v>
      </c>
      <c r="B11327">
        <v>16</v>
      </c>
      <c r="C11327" t="s">
        <v>62</v>
      </c>
      <c r="D11327" t="s">
        <v>92</v>
      </c>
      <c r="E11327">
        <v>4938</v>
      </c>
      <c r="F11327">
        <v>1</v>
      </c>
    </row>
    <row r="11328" spans="1:6">
      <c r="A11328">
        <v>4900</v>
      </c>
      <c r="B11328">
        <v>16</v>
      </c>
      <c r="C11328" t="s">
        <v>62</v>
      </c>
      <c r="D11328" t="s">
        <v>92</v>
      </c>
      <c r="E11328">
        <v>5950</v>
      </c>
      <c r="F11328">
        <v>1</v>
      </c>
    </row>
    <row r="11329" spans="1:6">
      <c r="A11329">
        <v>4900</v>
      </c>
      <c r="B11329">
        <v>16</v>
      </c>
      <c r="C11329" t="s">
        <v>62</v>
      </c>
      <c r="D11329" t="s">
        <v>92</v>
      </c>
      <c r="E11329">
        <v>5921</v>
      </c>
      <c r="F11329">
        <v>1</v>
      </c>
    </row>
    <row r="11330" spans="1:6">
      <c r="A11330">
        <v>4900</v>
      </c>
      <c r="B11330">
        <v>16</v>
      </c>
      <c r="C11330" t="s">
        <v>62</v>
      </c>
      <c r="D11330" t="s">
        <v>92</v>
      </c>
      <c r="E11330">
        <v>4713</v>
      </c>
      <c r="F11330">
        <v>1</v>
      </c>
    </row>
    <row r="11331" spans="1:6">
      <c r="A11331">
        <v>4900</v>
      </c>
      <c r="B11331">
        <v>16</v>
      </c>
      <c r="C11331" t="s">
        <v>62</v>
      </c>
      <c r="D11331" t="s">
        <v>92</v>
      </c>
      <c r="E11331">
        <v>89</v>
      </c>
      <c r="F11331">
        <v>1</v>
      </c>
    </row>
    <row r="11332" spans="1:6">
      <c r="A11332">
        <v>4900</v>
      </c>
      <c r="B11332">
        <v>16</v>
      </c>
      <c r="C11332" t="s">
        <v>62</v>
      </c>
      <c r="D11332" t="s">
        <v>92</v>
      </c>
      <c r="E11332">
        <v>233</v>
      </c>
      <c r="F11332">
        <v>1</v>
      </c>
    </row>
    <row r="11333" spans="1:6">
      <c r="A11333">
        <v>4900</v>
      </c>
      <c r="B11333">
        <v>16</v>
      </c>
      <c r="C11333" t="s">
        <v>62</v>
      </c>
      <c r="D11333" t="s">
        <v>92</v>
      </c>
      <c r="E11333">
        <v>2408</v>
      </c>
      <c r="F11333">
        <v>1</v>
      </c>
    </row>
    <row r="11334" spans="1:6">
      <c r="A11334">
        <v>4900</v>
      </c>
      <c r="B11334">
        <v>16</v>
      </c>
      <c r="C11334" t="s">
        <v>62</v>
      </c>
      <c r="D11334" t="s">
        <v>92</v>
      </c>
      <c r="E11334">
        <v>3236</v>
      </c>
      <c r="F11334">
        <v>1</v>
      </c>
    </row>
    <row r="11335" spans="1:6">
      <c r="A11335">
        <v>4900</v>
      </c>
      <c r="B11335">
        <v>16</v>
      </c>
      <c r="C11335" t="s">
        <v>62</v>
      </c>
      <c r="D11335" t="s">
        <v>92</v>
      </c>
      <c r="E11335">
        <v>3262</v>
      </c>
      <c r="F11335">
        <v>1</v>
      </c>
    </row>
    <row r="11336" spans="1:6">
      <c r="A11336">
        <v>4900</v>
      </c>
      <c r="B11336">
        <v>16</v>
      </c>
      <c r="C11336" t="s">
        <v>62</v>
      </c>
      <c r="D11336" t="s">
        <v>92</v>
      </c>
      <c r="E11336">
        <v>5037</v>
      </c>
      <c r="F11336">
        <v>1</v>
      </c>
    </row>
    <row r="11337" spans="1:6">
      <c r="A11337">
        <v>4900</v>
      </c>
      <c r="B11337">
        <v>17</v>
      </c>
      <c r="C11337" t="s">
        <v>63</v>
      </c>
      <c r="D11337" t="s">
        <v>92</v>
      </c>
      <c r="E11337">
        <v>1297</v>
      </c>
      <c r="F11337">
        <v>7</v>
      </c>
    </row>
    <row r="11338" spans="1:6">
      <c r="A11338">
        <v>4900</v>
      </c>
      <c r="B11338">
        <v>17</v>
      </c>
      <c r="C11338" t="s">
        <v>63</v>
      </c>
      <c r="D11338" t="s">
        <v>92</v>
      </c>
      <c r="E11338">
        <v>4685</v>
      </c>
      <c r="F11338">
        <v>3</v>
      </c>
    </row>
    <row r="11339" spans="1:6">
      <c r="A11339">
        <v>4900</v>
      </c>
      <c r="B11339">
        <v>17</v>
      </c>
      <c r="C11339" t="s">
        <v>63</v>
      </c>
      <c r="D11339" t="s">
        <v>92</v>
      </c>
      <c r="E11339">
        <v>4858</v>
      </c>
      <c r="F11339">
        <v>2</v>
      </c>
    </row>
    <row r="11340" spans="1:6">
      <c r="A11340">
        <v>4900</v>
      </c>
      <c r="B11340">
        <v>17</v>
      </c>
      <c r="C11340" t="s">
        <v>63</v>
      </c>
      <c r="D11340" t="s">
        <v>92</v>
      </c>
      <c r="E11340">
        <v>118</v>
      </c>
      <c r="F11340">
        <v>2</v>
      </c>
    </row>
    <row r="11341" spans="1:6">
      <c r="A11341">
        <v>4900</v>
      </c>
      <c r="B11341">
        <v>17</v>
      </c>
      <c r="C11341" t="s">
        <v>63</v>
      </c>
      <c r="D11341" t="s">
        <v>92</v>
      </c>
      <c r="E11341">
        <v>5149</v>
      </c>
      <c r="F11341">
        <v>2</v>
      </c>
    </row>
    <row r="11342" spans="1:6">
      <c r="A11342">
        <v>4900</v>
      </c>
      <c r="B11342">
        <v>17</v>
      </c>
      <c r="C11342" t="s">
        <v>63</v>
      </c>
      <c r="D11342" t="s">
        <v>92</v>
      </c>
      <c r="E11342">
        <v>2366</v>
      </c>
      <c r="F11342">
        <v>2</v>
      </c>
    </row>
    <row r="11343" spans="1:6">
      <c r="A11343">
        <v>4900</v>
      </c>
      <c r="B11343">
        <v>17</v>
      </c>
      <c r="C11343" t="s">
        <v>63</v>
      </c>
      <c r="D11343" t="s">
        <v>92</v>
      </c>
      <c r="E11343">
        <v>5840</v>
      </c>
      <c r="F11343">
        <v>2</v>
      </c>
    </row>
    <row r="11344" spans="1:6">
      <c r="A11344">
        <v>4900</v>
      </c>
      <c r="B11344">
        <v>17</v>
      </c>
      <c r="C11344" t="s">
        <v>63</v>
      </c>
      <c r="D11344" t="s">
        <v>92</v>
      </c>
      <c r="E11344">
        <v>3871</v>
      </c>
      <c r="F11344">
        <v>2</v>
      </c>
    </row>
    <row r="11345" spans="1:6">
      <c r="A11345">
        <v>4900</v>
      </c>
      <c r="B11345">
        <v>17</v>
      </c>
      <c r="C11345" t="s">
        <v>63</v>
      </c>
      <c r="D11345" t="s">
        <v>92</v>
      </c>
      <c r="E11345">
        <v>3204</v>
      </c>
      <c r="F11345">
        <v>2</v>
      </c>
    </row>
    <row r="11346" spans="1:6">
      <c r="A11346">
        <v>4900</v>
      </c>
      <c r="B11346">
        <v>17</v>
      </c>
      <c r="C11346" t="s">
        <v>63</v>
      </c>
      <c r="D11346" t="s">
        <v>92</v>
      </c>
      <c r="E11346">
        <v>3069</v>
      </c>
      <c r="F11346">
        <v>1</v>
      </c>
    </row>
    <row r="11347" spans="1:6">
      <c r="A11347">
        <v>4900</v>
      </c>
      <c r="B11347">
        <v>17</v>
      </c>
      <c r="C11347" t="s">
        <v>63</v>
      </c>
      <c r="D11347" t="s">
        <v>92</v>
      </c>
      <c r="E11347">
        <v>125</v>
      </c>
      <c r="F11347">
        <v>1</v>
      </c>
    </row>
    <row r="11348" spans="1:6">
      <c r="A11348">
        <v>4900</v>
      </c>
      <c r="B11348">
        <v>17</v>
      </c>
      <c r="C11348" t="s">
        <v>63</v>
      </c>
      <c r="D11348" t="s">
        <v>92</v>
      </c>
      <c r="E11348">
        <v>2190</v>
      </c>
      <c r="F11348">
        <v>1</v>
      </c>
    </row>
    <row r="11349" spans="1:6">
      <c r="A11349">
        <v>4900</v>
      </c>
      <c r="B11349">
        <v>17</v>
      </c>
      <c r="C11349" t="s">
        <v>63</v>
      </c>
      <c r="D11349" t="s">
        <v>92</v>
      </c>
      <c r="E11349">
        <v>2519</v>
      </c>
      <c r="F11349">
        <v>1</v>
      </c>
    </row>
    <row r="11350" spans="1:6">
      <c r="A11350">
        <v>4900</v>
      </c>
      <c r="B11350">
        <v>17</v>
      </c>
      <c r="C11350" t="s">
        <v>63</v>
      </c>
      <c r="D11350" t="s">
        <v>92</v>
      </c>
      <c r="E11350">
        <v>2564</v>
      </c>
      <c r="F11350">
        <v>1</v>
      </c>
    </row>
    <row r="11351" spans="1:6">
      <c r="A11351">
        <v>4900</v>
      </c>
      <c r="B11351">
        <v>17</v>
      </c>
      <c r="C11351" t="s">
        <v>63</v>
      </c>
      <c r="D11351" t="s">
        <v>92</v>
      </c>
      <c r="E11351">
        <v>6068</v>
      </c>
      <c r="F11351">
        <v>1</v>
      </c>
    </row>
    <row r="11352" spans="1:6">
      <c r="A11352">
        <v>4900</v>
      </c>
      <c r="B11352">
        <v>17</v>
      </c>
      <c r="C11352" t="s">
        <v>63</v>
      </c>
      <c r="D11352" t="s">
        <v>92</v>
      </c>
      <c r="E11352">
        <v>5967</v>
      </c>
      <c r="F11352">
        <v>1</v>
      </c>
    </row>
    <row r="11353" spans="1:6">
      <c r="A11353">
        <v>4900</v>
      </c>
      <c r="B11353">
        <v>17</v>
      </c>
      <c r="C11353" t="s">
        <v>63</v>
      </c>
      <c r="D11353" t="s">
        <v>92</v>
      </c>
      <c r="E11353">
        <v>3604</v>
      </c>
      <c r="F11353">
        <v>1</v>
      </c>
    </row>
    <row r="11354" spans="1:6">
      <c r="A11354">
        <v>4900</v>
      </c>
      <c r="B11354">
        <v>17</v>
      </c>
      <c r="C11354" t="s">
        <v>63</v>
      </c>
      <c r="D11354" t="s">
        <v>92</v>
      </c>
      <c r="E11354">
        <v>4625</v>
      </c>
      <c r="F11354">
        <v>1</v>
      </c>
    </row>
    <row r="11355" spans="1:6">
      <c r="A11355">
        <v>4900</v>
      </c>
      <c r="B11355">
        <v>17</v>
      </c>
      <c r="C11355" t="s">
        <v>63</v>
      </c>
      <c r="D11355" t="s">
        <v>92</v>
      </c>
      <c r="E11355">
        <v>5040</v>
      </c>
      <c r="F11355">
        <v>1</v>
      </c>
    </row>
    <row r="11356" spans="1:6">
      <c r="A11356">
        <v>4900</v>
      </c>
      <c r="B11356">
        <v>17</v>
      </c>
      <c r="C11356" t="s">
        <v>63</v>
      </c>
      <c r="D11356" t="s">
        <v>92</v>
      </c>
      <c r="E11356">
        <v>4118</v>
      </c>
      <c r="F11356">
        <v>1</v>
      </c>
    </row>
    <row r="11357" spans="1:6">
      <c r="A11357">
        <v>4900</v>
      </c>
      <c r="B11357">
        <v>17</v>
      </c>
      <c r="C11357" t="s">
        <v>63</v>
      </c>
      <c r="D11357" t="s">
        <v>92</v>
      </c>
      <c r="E11357">
        <v>3931</v>
      </c>
      <c r="F11357">
        <v>1</v>
      </c>
    </row>
    <row r="11358" spans="1:6">
      <c r="A11358">
        <v>4900</v>
      </c>
      <c r="B11358">
        <v>17</v>
      </c>
      <c r="C11358" t="s">
        <v>63</v>
      </c>
      <c r="D11358" t="s">
        <v>92</v>
      </c>
      <c r="E11358">
        <v>3280</v>
      </c>
      <c r="F11358">
        <v>1</v>
      </c>
    </row>
    <row r="11359" spans="1:6">
      <c r="A11359">
        <v>4900</v>
      </c>
      <c r="B11359">
        <v>17</v>
      </c>
      <c r="C11359" t="s">
        <v>63</v>
      </c>
      <c r="D11359" t="s">
        <v>92</v>
      </c>
      <c r="E11359">
        <v>3458</v>
      </c>
      <c r="F11359">
        <v>1</v>
      </c>
    </row>
    <row r="11360" spans="1:6">
      <c r="A11360">
        <v>4900</v>
      </c>
      <c r="B11360">
        <v>17</v>
      </c>
      <c r="C11360" t="s">
        <v>63</v>
      </c>
      <c r="D11360" t="s">
        <v>92</v>
      </c>
      <c r="E11360">
        <v>2604</v>
      </c>
      <c r="F11360">
        <v>1</v>
      </c>
    </row>
    <row r="11361" spans="1:6">
      <c r="A11361">
        <v>4900</v>
      </c>
      <c r="B11361">
        <v>17</v>
      </c>
      <c r="C11361" t="s">
        <v>63</v>
      </c>
      <c r="D11361" t="s">
        <v>92</v>
      </c>
      <c r="E11361">
        <v>4219</v>
      </c>
      <c r="F11361">
        <v>1</v>
      </c>
    </row>
    <row r="11362" spans="1:6">
      <c r="A11362">
        <v>4900</v>
      </c>
      <c r="B11362">
        <v>17</v>
      </c>
      <c r="C11362" t="s">
        <v>63</v>
      </c>
      <c r="D11362" t="s">
        <v>92</v>
      </c>
      <c r="E11362">
        <v>3560</v>
      </c>
      <c r="F11362">
        <v>1</v>
      </c>
    </row>
    <row r="11363" spans="1:6">
      <c r="A11363">
        <v>4900</v>
      </c>
      <c r="B11363">
        <v>17</v>
      </c>
      <c r="C11363" t="s">
        <v>63</v>
      </c>
      <c r="D11363" t="s">
        <v>92</v>
      </c>
      <c r="E11363">
        <v>2560</v>
      </c>
      <c r="F11363">
        <v>1</v>
      </c>
    </row>
    <row r="11364" spans="1:6">
      <c r="A11364">
        <v>4900</v>
      </c>
      <c r="B11364">
        <v>17</v>
      </c>
      <c r="C11364" t="s">
        <v>63</v>
      </c>
      <c r="D11364" t="s">
        <v>92</v>
      </c>
      <c r="E11364">
        <v>2363</v>
      </c>
      <c r="F11364">
        <v>1</v>
      </c>
    </row>
    <row r="11365" spans="1:6">
      <c r="A11365">
        <v>4900</v>
      </c>
      <c r="B11365">
        <v>17</v>
      </c>
      <c r="C11365" t="s">
        <v>63</v>
      </c>
      <c r="D11365" t="s">
        <v>92</v>
      </c>
      <c r="E11365">
        <v>2026</v>
      </c>
      <c r="F11365">
        <v>1</v>
      </c>
    </row>
    <row r="11366" spans="1:6">
      <c r="A11366">
        <v>4900</v>
      </c>
      <c r="B11366">
        <v>17</v>
      </c>
      <c r="C11366" t="s">
        <v>63</v>
      </c>
      <c r="D11366" t="s">
        <v>92</v>
      </c>
      <c r="E11366">
        <v>4704</v>
      </c>
      <c r="F11366">
        <v>1</v>
      </c>
    </row>
    <row r="11367" spans="1:6">
      <c r="A11367">
        <v>4900</v>
      </c>
      <c r="B11367">
        <v>17</v>
      </c>
      <c r="C11367" t="s">
        <v>63</v>
      </c>
      <c r="D11367" t="s">
        <v>92</v>
      </c>
      <c r="E11367">
        <v>3653</v>
      </c>
      <c r="F11367">
        <v>1</v>
      </c>
    </row>
    <row r="11368" spans="1:6">
      <c r="A11368">
        <v>4900</v>
      </c>
      <c r="B11368">
        <v>17</v>
      </c>
      <c r="C11368" t="s">
        <v>63</v>
      </c>
      <c r="D11368" t="s">
        <v>92</v>
      </c>
      <c r="E11368">
        <v>4576</v>
      </c>
      <c r="F11368">
        <v>1</v>
      </c>
    </row>
    <row r="11369" spans="1:6">
      <c r="A11369">
        <v>4900</v>
      </c>
      <c r="B11369">
        <v>17</v>
      </c>
      <c r="C11369" t="s">
        <v>63</v>
      </c>
      <c r="D11369" t="s">
        <v>92</v>
      </c>
      <c r="E11369">
        <v>1107</v>
      </c>
      <c r="F11369">
        <v>1</v>
      </c>
    </row>
    <row r="11370" spans="1:6">
      <c r="A11370">
        <v>4900</v>
      </c>
      <c r="B11370">
        <v>17</v>
      </c>
      <c r="C11370" t="s">
        <v>63</v>
      </c>
      <c r="D11370" t="s">
        <v>92</v>
      </c>
      <c r="E11370">
        <v>5315</v>
      </c>
      <c r="F11370">
        <v>1</v>
      </c>
    </row>
    <row r="11371" spans="1:6">
      <c r="A11371">
        <v>4900</v>
      </c>
      <c r="B11371">
        <v>17</v>
      </c>
      <c r="C11371" t="s">
        <v>63</v>
      </c>
      <c r="D11371" t="s">
        <v>92</v>
      </c>
      <c r="E11371">
        <v>2276</v>
      </c>
      <c r="F11371">
        <v>1</v>
      </c>
    </row>
    <row r="11372" spans="1:6">
      <c r="A11372">
        <v>4900</v>
      </c>
      <c r="B11372">
        <v>17</v>
      </c>
      <c r="C11372" t="s">
        <v>63</v>
      </c>
      <c r="D11372" t="s">
        <v>92</v>
      </c>
      <c r="E11372">
        <v>6061</v>
      </c>
      <c r="F11372">
        <v>1</v>
      </c>
    </row>
    <row r="11373" spans="1:6">
      <c r="A11373">
        <v>4900</v>
      </c>
      <c r="B11373">
        <v>17</v>
      </c>
      <c r="C11373" t="s">
        <v>63</v>
      </c>
      <c r="D11373" t="s">
        <v>92</v>
      </c>
      <c r="E11373">
        <v>6102</v>
      </c>
      <c r="F11373">
        <v>1</v>
      </c>
    </row>
    <row r="11374" spans="1:6">
      <c r="A11374">
        <v>4900</v>
      </c>
      <c r="B11374">
        <v>17</v>
      </c>
      <c r="C11374" t="s">
        <v>63</v>
      </c>
      <c r="D11374" t="s">
        <v>92</v>
      </c>
      <c r="E11374">
        <v>4495</v>
      </c>
      <c r="F11374">
        <v>1</v>
      </c>
    </row>
    <row r="11375" spans="1:6">
      <c r="A11375">
        <v>4900</v>
      </c>
      <c r="B11375">
        <v>17</v>
      </c>
      <c r="C11375" t="s">
        <v>63</v>
      </c>
      <c r="D11375" t="s">
        <v>92</v>
      </c>
      <c r="E11375">
        <v>139</v>
      </c>
      <c r="F11375">
        <v>1</v>
      </c>
    </row>
    <row r="11376" spans="1:6">
      <c r="A11376">
        <v>4900</v>
      </c>
      <c r="B11376">
        <v>17</v>
      </c>
      <c r="C11376" t="s">
        <v>63</v>
      </c>
      <c r="D11376" t="s">
        <v>92</v>
      </c>
      <c r="E11376">
        <v>2878</v>
      </c>
      <c r="F11376">
        <v>1</v>
      </c>
    </row>
    <row r="11377" spans="1:6">
      <c r="A11377">
        <v>4900</v>
      </c>
      <c r="B11377">
        <v>17</v>
      </c>
      <c r="C11377" t="s">
        <v>63</v>
      </c>
      <c r="D11377" t="s">
        <v>92</v>
      </c>
      <c r="E11377">
        <v>3225</v>
      </c>
      <c r="F11377">
        <v>1</v>
      </c>
    </row>
    <row r="11378" spans="1:6">
      <c r="A11378">
        <v>4900</v>
      </c>
      <c r="B11378">
        <v>17</v>
      </c>
      <c r="C11378" t="s">
        <v>63</v>
      </c>
      <c r="D11378" t="s">
        <v>92</v>
      </c>
      <c r="E11378">
        <v>1060</v>
      </c>
      <c r="F11378">
        <v>1</v>
      </c>
    </row>
    <row r="11379" spans="1:6">
      <c r="A11379">
        <v>4900</v>
      </c>
      <c r="B11379">
        <v>17</v>
      </c>
      <c r="C11379" t="s">
        <v>63</v>
      </c>
      <c r="D11379" t="s">
        <v>92</v>
      </c>
      <c r="E11379">
        <v>4121</v>
      </c>
      <c r="F11379">
        <v>1</v>
      </c>
    </row>
    <row r="11380" spans="1:6">
      <c r="A11380">
        <v>4900</v>
      </c>
      <c r="B11380">
        <v>17</v>
      </c>
      <c r="C11380" t="s">
        <v>63</v>
      </c>
      <c r="D11380" t="s">
        <v>92</v>
      </c>
      <c r="E11380">
        <v>2790</v>
      </c>
      <c r="F11380">
        <v>1</v>
      </c>
    </row>
    <row r="11381" spans="1:6">
      <c r="A11381">
        <v>4900</v>
      </c>
      <c r="B11381">
        <v>17</v>
      </c>
      <c r="C11381" t="s">
        <v>63</v>
      </c>
      <c r="D11381" t="s">
        <v>92</v>
      </c>
      <c r="E11381">
        <v>1356</v>
      </c>
      <c r="F11381">
        <v>1</v>
      </c>
    </row>
    <row r="11382" spans="1:6">
      <c r="A11382">
        <v>4900</v>
      </c>
      <c r="B11382">
        <v>17</v>
      </c>
      <c r="C11382" t="s">
        <v>63</v>
      </c>
      <c r="D11382" t="s">
        <v>92</v>
      </c>
      <c r="E11382">
        <v>4661</v>
      </c>
      <c r="F11382">
        <v>1</v>
      </c>
    </row>
    <row r="11383" spans="1:6">
      <c r="A11383">
        <v>4900</v>
      </c>
      <c r="B11383">
        <v>17</v>
      </c>
      <c r="C11383" t="s">
        <v>63</v>
      </c>
      <c r="D11383" t="s">
        <v>92</v>
      </c>
      <c r="E11383">
        <v>4521</v>
      </c>
      <c r="F11383">
        <v>1</v>
      </c>
    </row>
    <row r="11384" spans="1:6">
      <c r="A11384">
        <v>4900</v>
      </c>
      <c r="B11384">
        <v>17</v>
      </c>
      <c r="C11384" t="s">
        <v>63</v>
      </c>
      <c r="D11384" t="s">
        <v>92</v>
      </c>
      <c r="E11384">
        <v>4796</v>
      </c>
      <c r="F11384">
        <v>1</v>
      </c>
    </row>
    <row r="11385" spans="1:6">
      <c r="A11385">
        <v>4900</v>
      </c>
      <c r="B11385">
        <v>17</v>
      </c>
      <c r="C11385" t="s">
        <v>63</v>
      </c>
      <c r="D11385" t="s">
        <v>92</v>
      </c>
      <c r="E11385">
        <v>4788</v>
      </c>
      <c r="F11385">
        <v>1</v>
      </c>
    </row>
    <row r="11386" spans="1:6">
      <c r="A11386">
        <v>4900</v>
      </c>
      <c r="B11386">
        <v>17</v>
      </c>
      <c r="C11386" t="s">
        <v>63</v>
      </c>
      <c r="D11386" t="s">
        <v>92</v>
      </c>
      <c r="E11386">
        <v>2914</v>
      </c>
      <c r="F11386">
        <v>1</v>
      </c>
    </row>
    <row r="11387" spans="1:6">
      <c r="A11387">
        <v>4900</v>
      </c>
      <c r="B11387">
        <v>17</v>
      </c>
      <c r="C11387" t="s">
        <v>64</v>
      </c>
      <c r="D11387" t="s">
        <v>92</v>
      </c>
      <c r="E11387">
        <v>4576</v>
      </c>
      <c r="F11387">
        <v>6</v>
      </c>
    </row>
    <row r="11388" spans="1:6">
      <c r="A11388">
        <v>4900</v>
      </c>
      <c r="B11388">
        <v>17</v>
      </c>
      <c r="C11388" t="s">
        <v>64</v>
      </c>
      <c r="D11388" t="s">
        <v>92</v>
      </c>
      <c r="E11388">
        <v>4685</v>
      </c>
      <c r="F11388">
        <v>5</v>
      </c>
    </row>
    <row r="11389" spans="1:6">
      <c r="A11389">
        <v>4900</v>
      </c>
      <c r="B11389">
        <v>17</v>
      </c>
      <c r="C11389" t="s">
        <v>64</v>
      </c>
      <c r="D11389" t="s">
        <v>92</v>
      </c>
      <c r="E11389">
        <v>4734</v>
      </c>
      <c r="F11389">
        <v>4</v>
      </c>
    </row>
    <row r="11390" spans="1:6">
      <c r="A11390">
        <v>4900</v>
      </c>
      <c r="B11390">
        <v>17</v>
      </c>
      <c r="C11390" t="s">
        <v>64</v>
      </c>
      <c r="D11390" t="s">
        <v>92</v>
      </c>
      <c r="E11390">
        <v>3021</v>
      </c>
      <c r="F11390">
        <v>4</v>
      </c>
    </row>
    <row r="11391" spans="1:6">
      <c r="A11391">
        <v>4900</v>
      </c>
      <c r="B11391">
        <v>17</v>
      </c>
      <c r="C11391" t="s">
        <v>64</v>
      </c>
      <c r="D11391" t="s">
        <v>92</v>
      </c>
      <c r="E11391">
        <v>2790</v>
      </c>
      <c r="F11391">
        <v>3</v>
      </c>
    </row>
    <row r="11392" spans="1:6">
      <c r="A11392">
        <v>4900</v>
      </c>
      <c r="B11392">
        <v>17</v>
      </c>
      <c r="C11392" t="s">
        <v>64</v>
      </c>
      <c r="D11392" t="s">
        <v>92</v>
      </c>
      <c r="E11392">
        <v>5785</v>
      </c>
      <c r="F11392">
        <v>3</v>
      </c>
    </row>
    <row r="11393" spans="1:6">
      <c r="A11393">
        <v>4900</v>
      </c>
      <c r="B11393">
        <v>17</v>
      </c>
      <c r="C11393" t="s">
        <v>64</v>
      </c>
      <c r="D11393" t="s">
        <v>92</v>
      </c>
      <c r="E11393">
        <v>3871</v>
      </c>
      <c r="F11393">
        <v>3</v>
      </c>
    </row>
    <row r="11394" spans="1:6">
      <c r="A11394">
        <v>4900</v>
      </c>
      <c r="B11394">
        <v>17</v>
      </c>
      <c r="C11394" t="s">
        <v>64</v>
      </c>
      <c r="D11394" t="s">
        <v>92</v>
      </c>
      <c r="E11394">
        <v>4250</v>
      </c>
      <c r="F11394">
        <v>3</v>
      </c>
    </row>
    <row r="11395" spans="1:6">
      <c r="A11395">
        <v>4900</v>
      </c>
      <c r="B11395">
        <v>17</v>
      </c>
      <c r="C11395" t="s">
        <v>64</v>
      </c>
      <c r="D11395" t="s">
        <v>92</v>
      </c>
      <c r="E11395">
        <v>5667</v>
      </c>
      <c r="F11395">
        <v>2</v>
      </c>
    </row>
    <row r="11396" spans="1:6">
      <c r="A11396">
        <v>4900</v>
      </c>
      <c r="B11396">
        <v>17</v>
      </c>
      <c r="C11396" t="s">
        <v>64</v>
      </c>
      <c r="D11396" t="s">
        <v>92</v>
      </c>
      <c r="E11396">
        <v>3097</v>
      </c>
      <c r="F11396">
        <v>2</v>
      </c>
    </row>
    <row r="11397" spans="1:6">
      <c r="A11397">
        <v>4900</v>
      </c>
      <c r="B11397">
        <v>17</v>
      </c>
      <c r="C11397" t="s">
        <v>64</v>
      </c>
      <c r="D11397" t="s">
        <v>92</v>
      </c>
      <c r="E11397">
        <v>4325</v>
      </c>
      <c r="F11397">
        <v>2</v>
      </c>
    </row>
    <row r="11398" spans="1:6">
      <c r="A11398">
        <v>4900</v>
      </c>
      <c r="B11398">
        <v>17</v>
      </c>
      <c r="C11398" t="s">
        <v>64</v>
      </c>
      <c r="D11398" t="s">
        <v>92</v>
      </c>
      <c r="E11398">
        <v>4495</v>
      </c>
      <c r="F11398">
        <v>2</v>
      </c>
    </row>
    <row r="11399" spans="1:6">
      <c r="A11399">
        <v>4900</v>
      </c>
      <c r="B11399">
        <v>17</v>
      </c>
      <c r="C11399" t="s">
        <v>64</v>
      </c>
      <c r="D11399" t="s">
        <v>92</v>
      </c>
      <c r="E11399">
        <v>4683</v>
      </c>
      <c r="F11399">
        <v>2</v>
      </c>
    </row>
    <row r="11400" spans="1:6">
      <c r="A11400">
        <v>4900</v>
      </c>
      <c r="B11400">
        <v>17</v>
      </c>
      <c r="C11400" t="s">
        <v>64</v>
      </c>
      <c r="D11400" t="s">
        <v>92</v>
      </c>
      <c r="E11400">
        <v>1111</v>
      </c>
      <c r="F11400">
        <v>2</v>
      </c>
    </row>
    <row r="11401" spans="1:6">
      <c r="A11401">
        <v>4900</v>
      </c>
      <c r="B11401">
        <v>17</v>
      </c>
      <c r="C11401" t="s">
        <v>64</v>
      </c>
      <c r="D11401" t="s">
        <v>92</v>
      </c>
      <c r="E11401">
        <v>3069</v>
      </c>
      <c r="F11401">
        <v>2</v>
      </c>
    </row>
    <row r="11402" spans="1:6">
      <c r="A11402">
        <v>4900</v>
      </c>
      <c r="B11402">
        <v>17</v>
      </c>
      <c r="C11402" t="s">
        <v>64</v>
      </c>
      <c r="D11402" t="s">
        <v>92</v>
      </c>
      <c r="E11402">
        <v>3707</v>
      </c>
      <c r="F11402">
        <v>2</v>
      </c>
    </row>
    <row r="11403" spans="1:6">
      <c r="A11403">
        <v>4900</v>
      </c>
      <c r="B11403">
        <v>17</v>
      </c>
      <c r="C11403" t="s">
        <v>64</v>
      </c>
      <c r="D11403" t="s">
        <v>92</v>
      </c>
      <c r="E11403">
        <v>3225</v>
      </c>
      <c r="F11403">
        <v>2</v>
      </c>
    </row>
    <row r="11404" spans="1:6">
      <c r="A11404">
        <v>4900</v>
      </c>
      <c r="B11404">
        <v>17</v>
      </c>
      <c r="C11404" t="s">
        <v>64</v>
      </c>
      <c r="D11404" t="s">
        <v>92</v>
      </c>
      <c r="E11404">
        <v>2251</v>
      </c>
      <c r="F11404">
        <v>2</v>
      </c>
    </row>
    <row r="11405" spans="1:6">
      <c r="A11405">
        <v>4900</v>
      </c>
      <c r="B11405">
        <v>17</v>
      </c>
      <c r="C11405" t="s">
        <v>64</v>
      </c>
      <c r="D11405" t="s">
        <v>92</v>
      </c>
      <c r="E11405">
        <v>1079</v>
      </c>
      <c r="F11405">
        <v>1</v>
      </c>
    </row>
    <row r="11406" spans="1:6">
      <c r="A11406">
        <v>4900</v>
      </c>
      <c r="B11406">
        <v>17</v>
      </c>
      <c r="C11406" t="s">
        <v>64</v>
      </c>
      <c r="D11406" t="s">
        <v>92</v>
      </c>
      <c r="E11406">
        <v>5073</v>
      </c>
      <c r="F11406">
        <v>1</v>
      </c>
    </row>
    <row r="11407" spans="1:6">
      <c r="A11407">
        <v>4900</v>
      </c>
      <c r="B11407">
        <v>17</v>
      </c>
      <c r="C11407" t="s">
        <v>64</v>
      </c>
      <c r="D11407" t="s">
        <v>92</v>
      </c>
      <c r="E11407">
        <v>2952</v>
      </c>
      <c r="F11407">
        <v>1</v>
      </c>
    </row>
    <row r="11408" spans="1:6">
      <c r="A11408">
        <v>4900</v>
      </c>
      <c r="B11408">
        <v>17</v>
      </c>
      <c r="C11408" t="s">
        <v>64</v>
      </c>
      <c r="D11408" t="s">
        <v>92</v>
      </c>
      <c r="E11408">
        <v>5400</v>
      </c>
      <c r="F11408">
        <v>1</v>
      </c>
    </row>
    <row r="11409" spans="1:6">
      <c r="A11409">
        <v>4900</v>
      </c>
      <c r="B11409">
        <v>17</v>
      </c>
      <c r="C11409" t="s">
        <v>64</v>
      </c>
      <c r="D11409" t="s">
        <v>92</v>
      </c>
      <c r="E11409">
        <v>2892</v>
      </c>
      <c r="F11409">
        <v>1</v>
      </c>
    </row>
    <row r="11410" spans="1:6">
      <c r="A11410">
        <v>4900</v>
      </c>
      <c r="B11410">
        <v>17</v>
      </c>
      <c r="C11410" t="s">
        <v>64</v>
      </c>
      <c r="D11410" t="s">
        <v>92</v>
      </c>
      <c r="E11410">
        <v>4834</v>
      </c>
      <c r="F11410">
        <v>1</v>
      </c>
    </row>
    <row r="11411" spans="1:6">
      <c r="A11411">
        <v>4900</v>
      </c>
      <c r="B11411">
        <v>17</v>
      </c>
      <c r="C11411" t="s">
        <v>64</v>
      </c>
      <c r="D11411" t="s">
        <v>92</v>
      </c>
      <c r="E11411">
        <v>1262</v>
      </c>
      <c r="F11411">
        <v>1</v>
      </c>
    </row>
    <row r="11412" spans="1:6">
      <c r="A11412">
        <v>4900</v>
      </c>
      <c r="B11412">
        <v>17</v>
      </c>
      <c r="C11412" t="s">
        <v>64</v>
      </c>
      <c r="D11412" t="s">
        <v>92</v>
      </c>
      <c r="E11412">
        <v>5921</v>
      </c>
      <c r="F11412">
        <v>1</v>
      </c>
    </row>
    <row r="11413" spans="1:6">
      <c r="A11413">
        <v>4900</v>
      </c>
      <c r="B11413">
        <v>17</v>
      </c>
      <c r="C11413" t="s">
        <v>64</v>
      </c>
      <c r="D11413" t="s">
        <v>92</v>
      </c>
      <c r="E11413">
        <v>1152</v>
      </c>
      <c r="F11413">
        <v>1</v>
      </c>
    </row>
    <row r="11414" spans="1:6">
      <c r="A11414">
        <v>4900</v>
      </c>
      <c r="B11414">
        <v>17</v>
      </c>
      <c r="C11414" t="s">
        <v>64</v>
      </c>
      <c r="D11414" t="s">
        <v>92</v>
      </c>
      <c r="E11414">
        <v>4118</v>
      </c>
      <c r="F11414">
        <v>1</v>
      </c>
    </row>
    <row r="11415" spans="1:6">
      <c r="A11415">
        <v>4900</v>
      </c>
      <c r="B11415">
        <v>17</v>
      </c>
      <c r="C11415" t="s">
        <v>64</v>
      </c>
      <c r="D11415" t="s">
        <v>92</v>
      </c>
      <c r="E11415">
        <v>3590</v>
      </c>
      <c r="F11415">
        <v>1</v>
      </c>
    </row>
    <row r="11416" spans="1:6">
      <c r="A11416">
        <v>4900</v>
      </c>
      <c r="B11416">
        <v>17</v>
      </c>
      <c r="C11416" t="s">
        <v>64</v>
      </c>
      <c r="D11416" t="s">
        <v>92</v>
      </c>
      <c r="E11416">
        <v>4421</v>
      </c>
      <c r="F11416">
        <v>1</v>
      </c>
    </row>
    <row r="11417" spans="1:6">
      <c r="A11417">
        <v>4900</v>
      </c>
      <c r="B11417">
        <v>17</v>
      </c>
      <c r="C11417" t="s">
        <v>64</v>
      </c>
      <c r="D11417" t="s">
        <v>92</v>
      </c>
      <c r="E11417">
        <v>222</v>
      </c>
      <c r="F11417">
        <v>1</v>
      </c>
    </row>
    <row r="11418" spans="1:6">
      <c r="A11418">
        <v>4900</v>
      </c>
      <c r="B11418">
        <v>17</v>
      </c>
      <c r="C11418" t="s">
        <v>64</v>
      </c>
      <c r="D11418" t="s">
        <v>92</v>
      </c>
      <c r="E11418">
        <v>294</v>
      </c>
      <c r="F11418">
        <v>1</v>
      </c>
    </row>
    <row r="11419" spans="1:6">
      <c r="A11419">
        <v>4900</v>
      </c>
      <c r="B11419">
        <v>17</v>
      </c>
      <c r="C11419" t="s">
        <v>64</v>
      </c>
      <c r="D11419" t="s">
        <v>92</v>
      </c>
      <c r="E11419">
        <v>111</v>
      </c>
      <c r="F11419">
        <v>1</v>
      </c>
    </row>
    <row r="11420" spans="1:6">
      <c r="A11420">
        <v>4900</v>
      </c>
      <c r="B11420">
        <v>17</v>
      </c>
      <c r="C11420" t="s">
        <v>64</v>
      </c>
      <c r="D11420" t="s">
        <v>92</v>
      </c>
      <c r="E11420">
        <v>248</v>
      </c>
      <c r="F11420">
        <v>1</v>
      </c>
    </row>
    <row r="11421" spans="1:6">
      <c r="A11421">
        <v>4900</v>
      </c>
      <c r="B11421">
        <v>17</v>
      </c>
      <c r="C11421" t="s">
        <v>64</v>
      </c>
      <c r="D11421" t="s">
        <v>92</v>
      </c>
      <c r="E11421">
        <v>4813</v>
      </c>
      <c r="F11421">
        <v>1</v>
      </c>
    </row>
    <row r="11422" spans="1:6">
      <c r="A11422">
        <v>4900</v>
      </c>
      <c r="B11422">
        <v>17</v>
      </c>
      <c r="C11422" t="s">
        <v>64</v>
      </c>
      <c r="D11422" t="s">
        <v>92</v>
      </c>
      <c r="E11422">
        <v>4650</v>
      </c>
      <c r="F11422">
        <v>1</v>
      </c>
    </row>
    <row r="11423" spans="1:6">
      <c r="A11423">
        <v>4900</v>
      </c>
      <c r="B11423">
        <v>17</v>
      </c>
      <c r="C11423" t="s">
        <v>64</v>
      </c>
      <c r="D11423" t="s">
        <v>92</v>
      </c>
      <c r="E11423">
        <v>118</v>
      </c>
      <c r="F11423">
        <v>1</v>
      </c>
    </row>
    <row r="11424" spans="1:6">
      <c r="A11424">
        <v>4900</v>
      </c>
      <c r="B11424">
        <v>17</v>
      </c>
      <c r="C11424" t="s">
        <v>64</v>
      </c>
      <c r="D11424" t="s">
        <v>92</v>
      </c>
      <c r="E11424">
        <v>2686</v>
      </c>
      <c r="F11424">
        <v>1</v>
      </c>
    </row>
    <row r="11425" spans="1:6">
      <c r="A11425">
        <v>4900</v>
      </c>
      <c r="B11425">
        <v>17</v>
      </c>
      <c r="C11425" t="s">
        <v>64</v>
      </c>
      <c r="D11425" t="s">
        <v>92</v>
      </c>
      <c r="E11425">
        <v>5201</v>
      </c>
      <c r="F11425">
        <v>1</v>
      </c>
    </row>
    <row r="11426" spans="1:6">
      <c r="A11426">
        <v>4900</v>
      </c>
      <c r="B11426">
        <v>17</v>
      </c>
      <c r="C11426" t="s">
        <v>64</v>
      </c>
      <c r="D11426" t="s">
        <v>92</v>
      </c>
      <c r="E11426">
        <v>125</v>
      </c>
      <c r="F11426">
        <v>1</v>
      </c>
    </row>
    <row r="11427" spans="1:6">
      <c r="A11427">
        <v>4900</v>
      </c>
      <c r="B11427">
        <v>17</v>
      </c>
      <c r="C11427" t="s">
        <v>64</v>
      </c>
      <c r="D11427" t="s">
        <v>92</v>
      </c>
      <c r="E11427">
        <v>4309</v>
      </c>
      <c r="F11427">
        <v>1</v>
      </c>
    </row>
    <row r="11428" spans="1:6">
      <c r="A11428">
        <v>4900</v>
      </c>
      <c r="B11428">
        <v>17</v>
      </c>
      <c r="C11428" t="s">
        <v>64</v>
      </c>
      <c r="D11428" t="s">
        <v>92</v>
      </c>
      <c r="E11428">
        <v>3646</v>
      </c>
      <c r="F11428">
        <v>1</v>
      </c>
    </row>
    <row r="11429" spans="1:6">
      <c r="A11429">
        <v>4900</v>
      </c>
      <c r="B11429">
        <v>17</v>
      </c>
      <c r="C11429" t="s">
        <v>64</v>
      </c>
      <c r="D11429" t="s">
        <v>92</v>
      </c>
      <c r="E11429">
        <v>4788</v>
      </c>
      <c r="F11429">
        <v>1</v>
      </c>
    </row>
    <row r="11430" spans="1:6">
      <c r="A11430">
        <v>4900</v>
      </c>
      <c r="B11430">
        <v>17</v>
      </c>
      <c r="C11430" t="s">
        <v>64</v>
      </c>
      <c r="D11430" t="s">
        <v>92</v>
      </c>
      <c r="E11430">
        <v>5967</v>
      </c>
      <c r="F11430">
        <v>1</v>
      </c>
    </row>
    <row r="11431" spans="1:6">
      <c r="A11431">
        <v>4900</v>
      </c>
      <c r="B11431">
        <v>17</v>
      </c>
      <c r="C11431" t="s">
        <v>64</v>
      </c>
      <c r="D11431" t="s">
        <v>92</v>
      </c>
      <c r="E11431">
        <v>2519</v>
      </c>
      <c r="F11431">
        <v>1</v>
      </c>
    </row>
    <row r="11432" spans="1:6">
      <c r="A11432">
        <v>4900</v>
      </c>
      <c r="B11432">
        <v>17</v>
      </c>
      <c r="C11432" t="s">
        <v>64</v>
      </c>
      <c r="D11432" t="s">
        <v>92</v>
      </c>
      <c r="E11432">
        <v>4725</v>
      </c>
      <c r="F11432">
        <v>1</v>
      </c>
    </row>
    <row r="11433" spans="1:6">
      <c r="A11433">
        <v>4900</v>
      </c>
      <c r="B11433">
        <v>17</v>
      </c>
      <c r="C11433" t="s">
        <v>64</v>
      </c>
      <c r="D11433" t="s">
        <v>92</v>
      </c>
      <c r="E11433">
        <v>5146</v>
      </c>
      <c r="F11433">
        <v>1</v>
      </c>
    </row>
    <row r="11434" spans="1:6">
      <c r="A11434">
        <v>4900</v>
      </c>
      <c r="B11434">
        <v>17</v>
      </c>
      <c r="C11434" t="s">
        <v>64</v>
      </c>
      <c r="D11434" t="s">
        <v>92</v>
      </c>
      <c r="E11434">
        <v>5228</v>
      </c>
      <c r="F11434">
        <v>1</v>
      </c>
    </row>
    <row r="11435" spans="1:6">
      <c r="A11435">
        <v>4900</v>
      </c>
      <c r="B11435">
        <v>17</v>
      </c>
      <c r="C11435" t="s">
        <v>64</v>
      </c>
      <c r="D11435" t="s">
        <v>92</v>
      </c>
      <c r="E11435">
        <v>2078</v>
      </c>
      <c r="F11435">
        <v>1</v>
      </c>
    </row>
    <row r="11436" spans="1:6">
      <c r="A11436">
        <v>4900</v>
      </c>
      <c r="B11436">
        <v>17</v>
      </c>
      <c r="C11436" t="s">
        <v>64</v>
      </c>
      <c r="D11436" t="s">
        <v>92</v>
      </c>
      <c r="E11436">
        <v>2190</v>
      </c>
      <c r="F11436">
        <v>1</v>
      </c>
    </row>
    <row r="11437" spans="1:6">
      <c r="A11437">
        <v>4900</v>
      </c>
      <c r="B11437">
        <v>17</v>
      </c>
      <c r="C11437" t="s">
        <v>64</v>
      </c>
      <c r="D11437" t="s">
        <v>92</v>
      </c>
      <c r="E11437">
        <v>2834</v>
      </c>
      <c r="F11437">
        <v>1</v>
      </c>
    </row>
    <row r="11438" spans="1:6">
      <c r="A11438">
        <v>4900</v>
      </c>
      <c r="B11438">
        <v>17</v>
      </c>
      <c r="C11438" t="s">
        <v>64</v>
      </c>
      <c r="D11438" t="s">
        <v>92</v>
      </c>
      <c r="E11438">
        <v>4215</v>
      </c>
      <c r="F11438">
        <v>1</v>
      </c>
    </row>
    <row r="11439" spans="1:6">
      <c r="A11439">
        <v>4900</v>
      </c>
      <c r="B11439">
        <v>17</v>
      </c>
      <c r="C11439" t="s">
        <v>64</v>
      </c>
      <c r="D11439" t="s">
        <v>92</v>
      </c>
      <c r="E11439">
        <v>2907</v>
      </c>
      <c r="F11439">
        <v>1</v>
      </c>
    </row>
    <row r="11440" spans="1:6">
      <c r="A11440">
        <v>4900</v>
      </c>
      <c r="B11440">
        <v>17</v>
      </c>
      <c r="C11440" t="s">
        <v>64</v>
      </c>
      <c r="D11440" t="s">
        <v>92</v>
      </c>
      <c r="E11440">
        <v>5898</v>
      </c>
      <c r="F11440">
        <v>1</v>
      </c>
    </row>
    <row r="11441" spans="1:6">
      <c r="A11441">
        <v>4900</v>
      </c>
      <c r="B11441">
        <v>17</v>
      </c>
      <c r="C11441" t="s">
        <v>64</v>
      </c>
      <c r="D11441" t="s">
        <v>92</v>
      </c>
      <c r="E11441">
        <v>6027</v>
      </c>
      <c r="F11441">
        <v>1</v>
      </c>
    </row>
    <row r="11442" spans="1:6">
      <c r="A11442">
        <v>4900</v>
      </c>
      <c r="B11442">
        <v>17</v>
      </c>
      <c r="C11442" t="s">
        <v>64</v>
      </c>
      <c r="D11442" t="s">
        <v>92</v>
      </c>
      <c r="E11442">
        <v>999</v>
      </c>
      <c r="F11442">
        <v>1</v>
      </c>
    </row>
    <row r="11443" spans="1:6">
      <c r="A11443">
        <v>4900</v>
      </c>
      <c r="B11443">
        <v>17</v>
      </c>
      <c r="C11443" t="s">
        <v>64</v>
      </c>
      <c r="D11443" t="s">
        <v>92</v>
      </c>
      <c r="E11443">
        <v>1265</v>
      </c>
      <c r="F11443">
        <v>1</v>
      </c>
    </row>
    <row r="11444" spans="1:6">
      <c r="A11444">
        <v>4900</v>
      </c>
      <c r="B11444">
        <v>17</v>
      </c>
      <c r="C11444" t="s">
        <v>64</v>
      </c>
      <c r="D11444" t="s">
        <v>92</v>
      </c>
      <c r="E11444">
        <v>2989</v>
      </c>
      <c r="F11444">
        <v>1</v>
      </c>
    </row>
    <row r="11445" spans="1:6">
      <c r="A11445">
        <v>4900</v>
      </c>
      <c r="B11445">
        <v>17</v>
      </c>
      <c r="C11445" t="s">
        <v>64</v>
      </c>
      <c r="D11445" t="s">
        <v>92</v>
      </c>
      <c r="E11445">
        <v>2147</v>
      </c>
      <c r="F11445">
        <v>1</v>
      </c>
    </row>
    <row r="11446" spans="1:6">
      <c r="A11446">
        <v>4900</v>
      </c>
      <c r="B11446">
        <v>17</v>
      </c>
      <c r="C11446" t="s">
        <v>64</v>
      </c>
      <c r="D11446" t="s">
        <v>92</v>
      </c>
      <c r="E11446">
        <v>2833</v>
      </c>
      <c r="F11446">
        <v>1</v>
      </c>
    </row>
    <row r="11447" spans="1:6">
      <c r="A11447">
        <v>4900</v>
      </c>
      <c r="B11447">
        <v>17</v>
      </c>
      <c r="C11447" t="s">
        <v>64</v>
      </c>
      <c r="D11447" t="s">
        <v>92</v>
      </c>
      <c r="E11447">
        <v>3931</v>
      </c>
      <c r="F11447">
        <v>1</v>
      </c>
    </row>
    <row r="11448" spans="1:6">
      <c r="A11448">
        <v>4900</v>
      </c>
      <c r="B11448">
        <v>17</v>
      </c>
      <c r="C11448" t="s">
        <v>64</v>
      </c>
      <c r="D11448" t="s">
        <v>92</v>
      </c>
      <c r="E11448">
        <v>126</v>
      </c>
      <c r="F11448">
        <v>1</v>
      </c>
    </row>
    <row r="11449" spans="1:6">
      <c r="A11449">
        <v>4900</v>
      </c>
      <c r="B11449">
        <v>17</v>
      </c>
      <c r="C11449" t="s">
        <v>64</v>
      </c>
      <c r="D11449" t="s">
        <v>92</v>
      </c>
      <c r="E11449">
        <v>4447</v>
      </c>
      <c r="F11449">
        <v>1</v>
      </c>
    </row>
    <row r="11450" spans="1:6">
      <c r="A11450">
        <v>4900</v>
      </c>
      <c r="B11450">
        <v>17</v>
      </c>
      <c r="C11450" t="s">
        <v>64</v>
      </c>
      <c r="D11450" t="s">
        <v>92</v>
      </c>
      <c r="E11450">
        <v>3167</v>
      </c>
      <c r="F11450">
        <v>1</v>
      </c>
    </row>
    <row r="11451" spans="1:6">
      <c r="A11451">
        <v>4900</v>
      </c>
      <c r="B11451">
        <v>17</v>
      </c>
      <c r="C11451" t="s">
        <v>64</v>
      </c>
      <c r="D11451" t="s">
        <v>92</v>
      </c>
      <c r="E11451">
        <v>5865</v>
      </c>
      <c r="F11451">
        <v>1</v>
      </c>
    </row>
    <row r="11452" spans="1:6">
      <c r="A11452">
        <v>4900</v>
      </c>
      <c r="B11452">
        <v>17</v>
      </c>
      <c r="C11452" t="s">
        <v>64</v>
      </c>
      <c r="D11452" t="s">
        <v>92</v>
      </c>
      <c r="E11452">
        <v>5149</v>
      </c>
      <c r="F11452">
        <v>1</v>
      </c>
    </row>
    <row r="11453" spans="1:6">
      <c r="A11453">
        <v>4900</v>
      </c>
      <c r="B11453">
        <v>17</v>
      </c>
      <c r="C11453" t="s">
        <v>64</v>
      </c>
      <c r="D11453" t="s">
        <v>92</v>
      </c>
      <c r="E11453">
        <v>4781</v>
      </c>
      <c r="F11453">
        <v>1</v>
      </c>
    </row>
    <row r="11454" spans="1:6">
      <c r="A11454">
        <v>4900</v>
      </c>
      <c r="B11454">
        <v>17</v>
      </c>
      <c r="C11454" t="s">
        <v>64</v>
      </c>
      <c r="D11454" t="s">
        <v>92</v>
      </c>
      <c r="E11454">
        <v>2682</v>
      </c>
      <c r="F11454">
        <v>1</v>
      </c>
    </row>
    <row r="11455" spans="1:6">
      <c r="A11455">
        <v>4900</v>
      </c>
      <c r="B11455">
        <v>17</v>
      </c>
      <c r="C11455" t="s">
        <v>64</v>
      </c>
      <c r="D11455" t="s">
        <v>92</v>
      </c>
      <c r="E11455">
        <v>5404</v>
      </c>
      <c r="F11455">
        <v>1</v>
      </c>
    </row>
    <row r="11456" spans="1:6">
      <c r="A11456">
        <v>4900</v>
      </c>
      <c r="B11456">
        <v>17</v>
      </c>
      <c r="C11456" t="s">
        <v>64</v>
      </c>
      <c r="D11456" t="s">
        <v>92</v>
      </c>
      <c r="E11456">
        <v>4555</v>
      </c>
      <c r="F11456">
        <v>1</v>
      </c>
    </row>
    <row r="11457" spans="1:6">
      <c r="A11457">
        <v>4900</v>
      </c>
      <c r="B11457">
        <v>17</v>
      </c>
      <c r="C11457" t="s">
        <v>64</v>
      </c>
      <c r="D11457" t="s">
        <v>92</v>
      </c>
      <c r="E11457">
        <v>2198</v>
      </c>
      <c r="F11457">
        <v>1</v>
      </c>
    </row>
    <row r="11458" spans="1:6">
      <c r="A11458">
        <v>4900</v>
      </c>
      <c r="B11458">
        <v>17</v>
      </c>
      <c r="C11458" t="s">
        <v>62</v>
      </c>
      <c r="D11458" t="s">
        <v>92</v>
      </c>
      <c r="E11458">
        <v>3943</v>
      </c>
      <c r="F11458">
        <v>5</v>
      </c>
    </row>
    <row r="11459" spans="1:6">
      <c r="A11459">
        <v>4900</v>
      </c>
      <c r="B11459">
        <v>17</v>
      </c>
      <c r="C11459" t="s">
        <v>62</v>
      </c>
      <c r="D11459" t="s">
        <v>92</v>
      </c>
      <c r="E11459">
        <v>4685</v>
      </c>
      <c r="F11459">
        <v>3</v>
      </c>
    </row>
    <row r="11460" spans="1:6">
      <c r="A11460">
        <v>4900</v>
      </c>
      <c r="B11460">
        <v>17</v>
      </c>
      <c r="C11460" t="s">
        <v>62</v>
      </c>
      <c r="D11460" t="s">
        <v>92</v>
      </c>
      <c r="E11460">
        <v>4752</v>
      </c>
      <c r="F11460">
        <v>3</v>
      </c>
    </row>
    <row r="11461" spans="1:6">
      <c r="A11461">
        <v>4900</v>
      </c>
      <c r="B11461">
        <v>17</v>
      </c>
      <c r="C11461" t="s">
        <v>62</v>
      </c>
      <c r="D11461" t="s">
        <v>92</v>
      </c>
      <c r="E11461">
        <v>3931</v>
      </c>
      <c r="F11461">
        <v>2</v>
      </c>
    </row>
    <row r="11462" spans="1:6">
      <c r="A11462">
        <v>4900</v>
      </c>
      <c r="B11462">
        <v>17</v>
      </c>
      <c r="C11462" t="s">
        <v>62</v>
      </c>
      <c r="D11462" t="s">
        <v>92</v>
      </c>
      <c r="E11462">
        <v>3021</v>
      </c>
      <c r="F11462">
        <v>2</v>
      </c>
    </row>
    <row r="11463" spans="1:6">
      <c r="A11463">
        <v>4900</v>
      </c>
      <c r="B11463">
        <v>17</v>
      </c>
      <c r="C11463" t="s">
        <v>62</v>
      </c>
      <c r="D11463" t="s">
        <v>92</v>
      </c>
      <c r="E11463">
        <v>3739</v>
      </c>
      <c r="F11463">
        <v>2</v>
      </c>
    </row>
    <row r="11464" spans="1:6">
      <c r="A11464">
        <v>4900</v>
      </c>
      <c r="B11464">
        <v>17</v>
      </c>
      <c r="C11464" t="s">
        <v>62</v>
      </c>
      <c r="D11464" t="s">
        <v>92</v>
      </c>
      <c r="E11464">
        <v>4250</v>
      </c>
      <c r="F11464">
        <v>2</v>
      </c>
    </row>
    <row r="11465" spans="1:6">
      <c r="A11465">
        <v>4900</v>
      </c>
      <c r="B11465">
        <v>17</v>
      </c>
      <c r="C11465" t="s">
        <v>62</v>
      </c>
      <c r="D11465" t="s">
        <v>92</v>
      </c>
      <c r="E11465">
        <v>179</v>
      </c>
      <c r="F11465">
        <v>2</v>
      </c>
    </row>
    <row r="11466" spans="1:6">
      <c r="A11466">
        <v>4900</v>
      </c>
      <c r="B11466">
        <v>17</v>
      </c>
      <c r="C11466" t="s">
        <v>62</v>
      </c>
      <c r="D11466" t="s">
        <v>92</v>
      </c>
      <c r="E11466">
        <v>2072</v>
      </c>
      <c r="F11466">
        <v>2</v>
      </c>
    </row>
    <row r="11467" spans="1:6">
      <c r="A11467">
        <v>4900</v>
      </c>
      <c r="B11467">
        <v>17</v>
      </c>
      <c r="C11467" t="s">
        <v>62</v>
      </c>
      <c r="D11467" t="s">
        <v>92</v>
      </c>
      <c r="E11467">
        <v>1111</v>
      </c>
      <c r="F11467">
        <v>2</v>
      </c>
    </row>
    <row r="11468" spans="1:6">
      <c r="A11468">
        <v>4900</v>
      </c>
      <c r="B11468">
        <v>17</v>
      </c>
      <c r="C11468" t="s">
        <v>62</v>
      </c>
      <c r="D11468" t="s">
        <v>92</v>
      </c>
      <c r="E11468">
        <v>4734</v>
      </c>
      <c r="F11468">
        <v>2</v>
      </c>
    </row>
    <row r="11469" spans="1:6">
      <c r="A11469">
        <v>4900</v>
      </c>
      <c r="B11469">
        <v>17</v>
      </c>
      <c r="C11469" t="s">
        <v>62</v>
      </c>
      <c r="D11469" t="s">
        <v>92</v>
      </c>
      <c r="E11469">
        <v>3348</v>
      </c>
      <c r="F11469">
        <v>2</v>
      </c>
    </row>
    <row r="11470" spans="1:6">
      <c r="A11470">
        <v>4900</v>
      </c>
      <c r="B11470">
        <v>17</v>
      </c>
      <c r="C11470" t="s">
        <v>62</v>
      </c>
      <c r="D11470" t="s">
        <v>92</v>
      </c>
      <c r="E11470">
        <v>5667</v>
      </c>
      <c r="F11470">
        <v>2</v>
      </c>
    </row>
    <row r="11471" spans="1:6">
      <c r="A11471">
        <v>4900</v>
      </c>
      <c r="B11471">
        <v>17</v>
      </c>
      <c r="C11471" t="s">
        <v>62</v>
      </c>
      <c r="D11471" t="s">
        <v>92</v>
      </c>
      <c r="E11471">
        <v>5149</v>
      </c>
      <c r="F11471">
        <v>2</v>
      </c>
    </row>
    <row r="11472" spans="1:6">
      <c r="A11472">
        <v>4900</v>
      </c>
      <c r="B11472">
        <v>17</v>
      </c>
      <c r="C11472" t="s">
        <v>62</v>
      </c>
      <c r="D11472" t="s">
        <v>92</v>
      </c>
      <c r="E11472">
        <v>5146</v>
      </c>
      <c r="F11472">
        <v>2</v>
      </c>
    </row>
    <row r="11473" spans="1:6">
      <c r="A11473">
        <v>4900</v>
      </c>
      <c r="B11473">
        <v>17</v>
      </c>
      <c r="C11473" t="s">
        <v>62</v>
      </c>
      <c r="D11473" t="s">
        <v>92</v>
      </c>
      <c r="E11473">
        <v>3488</v>
      </c>
      <c r="F11473">
        <v>1</v>
      </c>
    </row>
    <row r="11474" spans="1:6">
      <c r="A11474">
        <v>4900</v>
      </c>
      <c r="B11474">
        <v>17</v>
      </c>
      <c r="C11474" t="s">
        <v>62</v>
      </c>
      <c r="D11474" t="s">
        <v>92</v>
      </c>
      <c r="E11474">
        <v>2876</v>
      </c>
      <c r="F11474">
        <v>1</v>
      </c>
    </row>
    <row r="11475" spans="1:6">
      <c r="A11475">
        <v>4900</v>
      </c>
      <c r="B11475">
        <v>17</v>
      </c>
      <c r="C11475" t="s">
        <v>62</v>
      </c>
      <c r="D11475" t="s">
        <v>92</v>
      </c>
      <c r="E11475">
        <v>4974</v>
      </c>
      <c r="F11475">
        <v>1</v>
      </c>
    </row>
    <row r="11476" spans="1:6">
      <c r="A11476">
        <v>4900</v>
      </c>
      <c r="B11476">
        <v>17</v>
      </c>
      <c r="C11476" t="s">
        <v>62</v>
      </c>
      <c r="D11476" t="s">
        <v>92</v>
      </c>
      <c r="E11476">
        <v>2431</v>
      </c>
      <c r="F11476">
        <v>1</v>
      </c>
    </row>
    <row r="11477" spans="1:6">
      <c r="A11477">
        <v>4900</v>
      </c>
      <c r="B11477">
        <v>17</v>
      </c>
      <c r="C11477" t="s">
        <v>62</v>
      </c>
      <c r="D11477" t="s">
        <v>92</v>
      </c>
      <c r="E11477">
        <v>4683</v>
      </c>
      <c r="F11477">
        <v>1</v>
      </c>
    </row>
    <row r="11478" spans="1:6">
      <c r="A11478">
        <v>4900</v>
      </c>
      <c r="B11478">
        <v>17</v>
      </c>
      <c r="C11478" t="s">
        <v>62</v>
      </c>
      <c r="D11478" t="s">
        <v>92</v>
      </c>
      <c r="E11478">
        <v>4680</v>
      </c>
      <c r="F11478">
        <v>1</v>
      </c>
    </row>
    <row r="11479" spans="1:6">
      <c r="A11479">
        <v>4900</v>
      </c>
      <c r="B11479">
        <v>17</v>
      </c>
      <c r="C11479" t="s">
        <v>62</v>
      </c>
      <c r="D11479" t="s">
        <v>92</v>
      </c>
      <c r="E11479">
        <v>3678</v>
      </c>
      <c r="F11479">
        <v>1</v>
      </c>
    </row>
    <row r="11480" spans="1:6">
      <c r="A11480">
        <v>4900</v>
      </c>
      <c r="B11480">
        <v>17</v>
      </c>
      <c r="C11480" t="s">
        <v>62</v>
      </c>
      <c r="D11480" t="s">
        <v>92</v>
      </c>
      <c r="E11480">
        <v>139</v>
      </c>
      <c r="F11480">
        <v>1</v>
      </c>
    </row>
    <row r="11481" spans="1:6">
      <c r="A11481">
        <v>4900</v>
      </c>
      <c r="B11481">
        <v>17</v>
      </c>
      <c r="C11481" t="s">
        <v>62</v>
      </c>
      <c r="D11481" t="s">
        <v>92</v>
      </c>
      <c r="E11481">
        <v>3806</v>
      </c>
      <c r="F11481">
        <v>1</v>
      </c>
    </row>
    <row r="11482" spans="1:6">
      <c r="A11482">
        <v>4900</v>
      </c>
      <c r="B11482">
        <v>17</v>
      </c>
      <c r="C11482" t="s">
        <v>62</v>
      </c>
      <c r="D11482" t="s">
        <v>92</v>
      </c>
      <c r="E11482">
        <v>2474</v>
      </c>
      <c r="F11482">
        <v>1</v>
      </c>
    </row>
    <row r="11483" spans="1:6">
      <c r="A11483">
        <v>4900</v>
      </c>
      <c r="B11483">
        <v>17</v>
      </c>
      <c r="C11483" t="s">
        <v>62</v>
      </c>
      <c r="D11483" t="s">
        <v>92</v>
      </c>
      <c r="E11483">
        <v>4114</v>
      </c>
      <c r="F11483">
        <v>1</v>
      </c>
    </row>
    <row r="11484" spans="1:6">
      <c r="A11484">
        <v>4900</v>
      </c>
      <c r="B11484">
        <v>17</v>
      </c>
      <c r="C11484" t="s">
        <v>62</v>
      </c>
      <c r="D11484" t="s">
        <v>92</v>
      </c>
      <c r="E11484">
        <v>2276</v>
      </c>
      <c r="F11484">
        <v>1</v>
      </c>
    </row>
    <row r="11485" spans="1:6">
      <c r="A11485">
        <v>4900</v>
      </c>
      <c r="B11485">
        <v>17</v>
      </c>
      <c r="C11485" t="s">
        <v>62</v>
      </c>
      <c r="D11485" t="s">
        <v>92</v>
      </c>
      <c r="E11485">
        <v>3659</v>
      </c>
      <c r="F11485">
        <v>1</v>
      </c>
    </row>
    <row r="11486" spans="1:6">
      <c r="A11486">
        <v>4900</v>
      </c>
      <c r="B11486">
        <v>17</v>
      </c>
      <c r="C11486" t="s">
        <v>62</v>
      </c>
      <c r="D11486" t="s">
        <v>92</v>
      </c>
      <c r="E11486">
        <v>2888</v>
      </c>
      <c r="F11486">
        <v>1</v>
      </c>
    </row>
    <row r="11487" spans="1:6">
      <c r="A11487">
        <v>4900</v>
      </c>
      <c r="B11487">
        <v>17</v>
      </c>
      <c r="C11487" t="s">
        <v>62</v>
      </c>
      <c r="D11487" t="s">
        <v>92</v>
      </c>
      <c r="E11487">
        <v>5480</v>
      </c>
      <c r="F11487">
        <v>1</v>
      </c>
    </row>
    <row r="11488" spans="1:6">
      <c r="A11488">
        <v>4900</v>
      </c>
      <c r="B11488">
        <v>17</v>
      </c>
      <c r="C11488" t="s">
        <v>62</v>
      </c>
      <c r="D11488" t="s">
        <v>92</v>
      </c>
      <c r="E11488">
        <v>5423</v>
      </c>
      <c r="F11488">
        <v>1</v>
      </c>
    </row>
    <row r="11489" spans="1:6">
      <c r="A11489">
        <v>4900</v>
      </c>
      <c r="B11489">
        <v>17</v>
      </c>
      <c r="C11489" t="s">
        <v>62</v>
      </c>
      <c r="D11489" t="s">
        <v>92</v>
      </c>
      <c r="E11489">
        <v>4325</v>
      </c>
      <c r="F11489">
        <v>1</v>
      </c>
    </row>
    <row r="11490" spans="1:6">
      <c r="A11490">
        <v>4900</v>
      </c>
      <c r="B11490">
        <v>17</v>
      </c>
      <c r="C11490" t="s">
        <v>62</v>
      </c>
      <c r="D11490" t="s">
        <v>92</v>
      </c>
      <c r="E11490">
        <v>2923</v>
      </c>
      <c r="F11490">
        <v>1</v>
      </c>
    </row>
    <row r="11491" spans="1:6">
      <c r="A11491">
        <v>4900</v>
      </c>
      <c r="B11491">
        <v>17</v>
      </c>
      <c r="C11491" t="s">
        <v>62</v>
      </c>
      <c r="D11491" t="s">
        <v>92</v>
      </c>
      <c r="E11491">
        <v>4781</v>
      </c>
      <c r="F11491">
        <v>1</v>
      </c>
    </row>
    <row r="11492" spans="1:6">
      <c r="A11492">
        <v>4900</v>
      </c>
      <c r="B11492">
        <v>17</v>
      </c>
      <c r="C11492" t="s">
        <v>62</v>
      </c>
      <c r="D11492" t="s">
        <v>92</v>
      </c>
      <c r="E11492">
        <v>4057</v>
      </c>
      <c r="F11492">
        <v>1</v>
      </c>
    </row>
    <row r="11493" spans="1:6">
      <c r="A11493">
        <v>4900</v>
      </c>
      <c r="B11493">
        <v>17</v>
      </c>
      <c r="C11493" t="s">
        <v>62</v>
      </c>
      <c r="D11493" t="s">
        <v>92</v>
      </c>
      <c r="E11493">
        <v>4327</v>
      </c>
      <c r="F11493">
        <v>1</v>
      </c>
    </row>
    <row r="11494" spans="1:6">
      <c r="A11494">
        <v>4900</v>
      </c>
      <c r="B11494">
        <v>17</v>
      </c>
      <c r="C11494" t="s">
        <v>62</v>
      </c>
      <c r="D11494" t="s">
        <v>92</v>
      </c>
      <c r="E11494">
        <v>5033</v>
      </c>
      <c r="F11494">
        <v>1</v>
      </c>
    </row>
    <row r="11495" spans="1:6">
      <c r="A11495">
        <v>4900</v>
      </c>
      <c r="B11495">
        <v>17</v>
      </c>
      <c r="C11495" t="s">
        <v>62</v>
      </c>
      <c r="D11495" t="s">
        <v>92</v>
      </c>
      <c r="E11495">
        <v>5907</v>
      </c>
      <c r="F11495">
        <v>1</v>
      </c>
    </row>
    <row r="11496" spans="1:6">
      <c r="A11496">
        <v>4900</v>
      </c>
      <c r="B11496">
        <v>17</v>
      </c>
      <c r="C11496" t="s">
        <v>62</v>
      </c>
      <c r="D11496" t="s">
        <v>92</v>
      </c>
      <c r="E11496">
        <v>1096</v>
      </c>
      <c r="F11496">
        <v>1</v>
      </c>
    </row>
    <row r="11497" spans="1:6">
      <c r="A11497">
        <v>4900</v>
      </c>
      <c r="B11497">
        <v>17</v>
      </c>
      <c r="C11497" t="s">
        <v>62</v>
      </c>
      <c r="D11497" t="s">
        <v>92</v>
      </c>
      <c r="E11497">
        <v>2681</v>
      </c>
      <c r="F11497">
        <v>1</v>
      </c>
    </row>
    <row r="11498" spans="1:6">
      <c r="A11498">
        <v>4900</v>
      </c>
      <c r="B11498">
        <v>17</v>
      </c>
      <c r="C11498" t="s">
        <v>62</v>
      </c>
      <c r="D11498" t="s">
        <v>92</v>
      </c>
      <c r="E11498">
        <v>2519</v>
      </c>
      <c r="F11498">
        <v>1</v>
      </c>
    </row>
    <row r="11499" spans="1:6">
      <c r="A11499">
        <v>4900</v>
      </c>
      <c r="B11499">
        <v>17</v>
      </c>
      <c r="C11499" t="s">
        <v>62</v>
      </c>
      <c r="D11499" t="s">
        <v>92</v>
      </c>
      <c r="E11499">
        <v>248</v>
      </c>
      <c r="F11499">
        <v>1</v>
      </c>
    </row>
    <row r="11500" spans="1:6">
      <c r="A11500">
        <v>4900</v>
      </c>
      <c r="B11500">
        <v>17</v>
      </c>
      <c r="C11500" t="s">
        <v>62</v>
      </c>
      <c r="D11500" t="s">
        <v>92</v>
      </c>
      <c r="E11500">
        <v>2157</v>
      </c>
      <c r="F11500">
        <v>1</v>
      </c>
    </row>
    <row r="11501" spans="1:6">
      <c r="A11501">
        <v>4900</v>
      </c>
      <c r="B11501">
        <v>17</v>
      </c>
      <c r="C11501" t="s">
        <v>62</v>
      </c>
      <c r="D11501" t="s">
        <v>92</v>
      </c>
      <c r="E11501">
        <v>3597</v>
      </c>
      <c r="F11501">
        <v>1</v>
      </c>
    </row>
    <row r="11502" spans="1:6">
      <c r="A11502">
        <v>4900</v>
      </c>
      <c r="B11502">
        <v>17</v>
      </c>
      <c r="C11502" t="s">
        <v>62</v>
      </c>
      <c r="D11502" t="s">
        <v>92</v>
      </c>
      <c r="E11502">
        <v>5453</v>
      </c>
      <c r="F11502">
        <v>1</v>
      </c>
    </row>
    <row r="11503" spans="1:6">
      <c r="A11503">
        <v>4900</v>
      </c>
      <c r="B11503">
        <v>17</v>
      </c>
      <c r="C11503" t="s">
        <v>62</v>
      </c>
      <c r="D11503" t="s">
        <v>92</v>
      </c>
      <c r="E11503">
        <v>2251</v>
      </c>
      <c r="F11503">
        <v>1</v>
      </c>
    </row>
    <row r="11504" spans="1:6">
      <c r="A11504">
        <v>4900</v>
      </c>
      <c r="B11504">
        <v>17</v>
      </c>
      <c r="C11504" t="s">
        <v>62</v>
      </c>
      <c r="D11504" t="s">
        <v>92</v>
      </c>
      <c r="E11504">
        <v>2546</v>
      </c>
      <c r="F11504">
        <v>1</v>
      </c>
    </row>
    <row r="11505" spans="1:6">
      <c r="A11505">
        <v>4900</v>
      </c>
      <c r="B11505">
        <v>17</v>
      </c>
      <c r="C11505" t="s">
        <v>62</v>
      </c>
      <c r="D11505" t="s">
        <v>92</v>
      </c>
      <c r="E11505">
        <v>3130</v>
      </c>
      <c r="F11505">
        <v>1</v>
      </c>
    </row>
    <row r="11506" spans="1:6">
      <c r="A11506">
        <v>4900</v>
      </c>
      <c r="B11506">
        <v>17</v>
      </c>
      <c r="C11506" t="s">
        <v>62</v>
      </c>
      <c r="D11506" t="s">
        <v>92</v>
      </c>
      <c r="E11506">
        <v>1247</v>
      </c>
      <c r="F11506">
        <v>1</v>
      </c>
    </row>
    <row r="11507" spans="1:6">
      <c r="A11507">
        <v>4900</v>
      </c>
      <c r="B11507">
        <v>17</v>
      </c>
      <c r="C11507" t="s">
        <v>62</v>
      </c>
      <c r="D11507" t="s">
        <v>92</v>
      </c>
      <c r="E11507">
        <v>3560</v>
      </c>
      <c r="F11507">
        <v>1</v>
      </c>
    </row>
    <row r="11508" spans="1:6">
      <c r="A11508">
        <v>4900</v>
      </c>
      <c r="B11508">
        <v>17</v>
      </c>
      <c r="C11508" t="s">
        <v>62</v>
      </c>
      <c r="D11508" t="s">
        <v>92</v>
      </c>
      <c r="E11508">
        <v>2290</v>
      </c>
      <c r="F11508">
        <v>1</v>
      </c>
    </row>
    <row r="11509" spans="1:6">
      <c r="A11509">
        <v>4900</v>
      </c>
      <c r="B11509">
        <v>17</v>
      </c>
      <c r="C11509" t="s">
        <v>62</v>
      </c>
      <c r="D11509" t="s">
        <v>92</v>
      </c>
      <c r="E11509">
        <v>5652</v>
      </c>
      <c r="F11509">
        <v>1</v>
      </c>
    </row>
    <row r="11510" spans="1:6">
      <c r="A11510">
        <v>4900</v>
      </c>
      <c r="B11510">
        <v>17</v>
      </c>
      <c r="C11510" t="s">
        <v>62</v>
      </c>
      <c r="D11510" t="s">
        <v>92</v>
      </c>
      <c r="E11510">
        <v>3768</v>
      </c>
      <c r="F11510">
        <v>1</v>
      </c>
    </row>
    <row r="11511" spans="1:6">
      <c r="A11511">
        <v>4900</v>
      </c>
      <c r="B11511">
        <v>17</v>
      </c>
      <c r="C11511" t="s">
        <v>62</v>
      </c>
      <c r="D11511" t="s">
        <v>92</v>
      </c>
      <c r="E11511">
        <v>2590</v>
      </c>
      <c r="F11511">
        <v>1</v>
      </c>
    </row>
    <row r="11512" spans="1:6">
      <c r="A11512">
        <v>4900</v>
      </c>
      <c r="B11512">
        <v>17</v>
      </c>
      <c r="C11512" t="s">
        <v>62</v>
      </c>
      <c r="D11512" t="s">
        <v>92</v>
      </c>
      <c r="E11512">
        <v>1297</v>
      </c>
      <c r="F11512">
        <v>1</v>
      </c>
    </row>
    <row r="11513" spans="1:6">
      <c r="A11513">
        <v>4900</v>
      </c>
      <c r="B11513">
        <v>17</v>
      </c>
      <c r="C11513" t="s">
        <v>62</v>
      </c>
      <c r="D11513" t="s">
        <v>92</v>
      </c>
      <c r="E11513">
        <v>2800</v>
      </c>
      <c r="F11513">
        <v>1</v>
      </c>
    </row>
    <row r="11514" spans="1:6">
      <c r="A11514">
        <v>4900</v>
      </c>
      <c r="B11514">
        <v>17</v>
      </c>
      <c r="C11514" t="s">
        <v>62</v>
      </c>
      <c r="D11514" t="s">
        <v>92</v>
      </c>
      <c r="E11514">
        <v>4576</v>
      </c>
      <c r="F11514">
        <v>1</v>
      </c>
    </row>
    <row r="11515" spans="1:6">
      <c r="A11515">
        <v>4900</v>
      </c>
      <c r="B11515">
        <v>17</v>
      </c>
      <c r="C11515" t="s">
        <v>62</v>
      </c>
      <c r="D11515" t="s">
        <v>92</v>
      </c>
      <c r="E11515">
        <v>247</v>
      </c>
      <c r="F11515">
        <v>1</v>
      </c>
    </row>
    <row r="11516" spans="1:6">
      <c r="A11516">
        <v>4900</v>
      </c>
      <c r="B11516">
        <v>17</v>
      </c>
      <c r="C11516" t="s">
        <v>62</v>
      </c>
      <c r="D11516" t="s">
        <v>92</v>
      </c>
      <c r="E11516">
        <v>1060</v>
      </c>
      <c r="F11516">
        <v>1</v>
      </c>
    </row>
    <row r="11517" spans="1:6">
      <c r="A11517">
        <v>4900</v>
      </c>
      <c r="B11517">
        <v>17</v>
      </c>
      <c r="C11517" t="s">
        <v>62</v>
      </c>
      <c r="D11517" t="s">
        <v>92</v>
      </c>
      <c r="E11517">
        <v>2649</v>
      </c>
      <c r="F11517">
        <v>1</v>
      </c>
    </row>
    <row r="11518" spans="1:6">
      <c r="A11518">
        <v>4900</v>
      </c>
      <c r="B11518">
        <v>17</v>
      </c>
      <c r="C11518" t="s">
        <v>62</v>
      </c>
      <c r="D11518" t="s">
        <v>92</v>
      </c>
      <c r="E11518">
        <v>5987</v>
      </c>
      <c r="F11518">
        <v>1</v>
      </c>
    </row>
    <row r="11519" spans="1:6">
      <c r="A11519">
        <v>4900</v>
      </c>
      <c r="B11519">
        <v>17</v>
      </c>
      <c r="C11519" t="s">
        <v>62</v>
      </c>
      <c r="D11519" t="s">
        <v>92</v>
      </c>
      <c r="E11519">
        <v>3140</v>
      </c>
      <c r="F11519">
        <v>1</v>
      </c>
    </row>
    <row r="11520" spans="1:6">
      <c r="A11520">
        <v>4900</v>
      </c>
      <c r="B11520">
        <v>17</v>
      </c>
      <c r="C11520" t="s">
        <v>62</v>
      </c>
      <c r="D11520" t="s">
        <v>92</v>
      </c>
      <c r="E11520">
        <v>1276</v>
      </c>
      <c r="F11520">
        <v>1</v>
      </c>
    </row>
    <row r="11521" spans="1:6">
      <c r="A11521">
        <v>4900</v>
      </c>
      <c r="B11521">
        <v>17</v>
      </c>
      <c r="C11521" t="s">
        <v>62</v>
      </c>
      <c r="D11521" t="s">
        <v>92</v>
      </c>
      <c r="E11521">
        <v>2130</v>
      </c>
      <c r="F11521">
        <v>1</v>
      </c>
    </row>
    <row r="11522" spans="1:6">
      <c r="A11522">
        <v>4900</v>
      </c>
      <c r="B11522">
        <v>17</v>
      </c>
      <c r="C11522" t="s">
        <v>62</v>
      </c>
      <c r="D11522" t="s">
        <v>92</v>
      </c>
      <c r="E11522">
        <v>4742</v>
      </c>
      <c r="F11522">
        <v>1</v>
      </c>
    </row>
    <row r="11523" spans="1:6">
      <c r="A11523">
        <v>4900</v>
      </c>
      <c r="B11523">
        <v>17</v>
      </c>
      <c r="C11523" t="s">
        <v>62</v>
      </c>
      <c r="D11523" t="s">
        <v>92</v>
      </c>
      <c r="E11523">
        <v>3208</v>
      </c>
      <c r="F11523">
        <v>1</v>
      </c>
    </row>
    <row r="11524" spans="1:6">
      <c r="A11524">
        <v>4900</v>
      </c>
      <c r="B11524">
        <v>17</v>
      </c>
      <c r="C11524" t="s">
        <v>62</v>
      </c>
      <c r="D11524" t="s">
        <v>92</v>
      </c>
      <c r="E11524">
        <v>5136</v>
      </c>
      <c r="F11524">
        <v>1</v>
      </c>
    </row>
    <row r="11525" spans="1:6">
      <c r="A11525">
        <v>4900</v>
      </c>
      <c r="B11525">
        <v>17</v>
      </c>
      <c r="C11525" t="s">
        <v>62</v>
      </c>
      <c r="D11525" t="s">
        <v>92</v>
      </c>
      <c r="E11525">
        <v>2823</v>
      </c>
      <c r="F11525">
        <v>1</v>
      </c>
    </row>
    <row r="11526" spans="1:6">
      <c r="A11526">
        <v>4900</v>
      </c>
      <c r="B11526">
        <v>17</v>
      </c>
      <c r="C11526" t="s">
        <v>62</v>
      </c>
      <c r="D11526" t="s">
        <v>92</v>
      </c>
      <c r="E11526">
        <v>125</v>
      </c>
      <c r="F11526">
        <v>1</v>
      </c>
    </row>
    <row r="11527" spans="1:6">
      <c r="A11527">
        <v>4900</v>
      </c>
      <c r="B11527">
        <v>17</v>
      </c>
      <c r="C11527" t="s">
        <v>62</v>
      </c>
      <c r="D11527" t="s">
        <v>92</v>
      </c>
      <c r="E11527">
        <v>4529</v>
      </c>
      <c r="F11527">
        <v>1</v>
      </c>
    </row>
    <row r="11528" spans="1:6">
      <c r="A11528">
        <v>4900</v>
      </c>
      <c r="B11528">
        <v>18</v>
      </c>
      <c r="C11528" t="s">
        <v>64</v>
      </c>
      <c r="D11528" t="s">
        <v>92</v>
      </c>
      <c r="E11528">
        <v>4225</v>
      </c>
      <c r="F11528">
        <v>5</v>
      </c>
    </row>
    <row r="11529" spans="1:6">
      <c r="A11529">
        <v>4900</v>
      </c>
      <c r="B11529">
        <v>18</v>
      </c>
      <c r="C11529" t="s">
        <v>64</v>
      </c>
      <c r="D11529" t="s">
        <v>92</v>
      </c>
      <c r="E11529">
        <v>3963</v>
      </c>
      <c r="F11529">
        <v>5</v>
      </c>
    </row>
    <row r="11530" spans="1:6">
      <c r="A11530">
        <v>4900</v>
      </c>
      <c r="B11530">
        <v>18</v>
      </c>
      <c r="C11530" t="s">
        <v>64</v>
      </c>
      <c r="D11530" t="s">
        <v>92</v>
      </c>
      <c r="E11530">
        <v>1014</v>
      </c>
      <c r="F11530">
        <v>4</v>
      </c>
    </row>
    <row r="11531" spans="1:6">
      <c r="A11531">
        <v>4900</v>
      </c>
      <c r="B11531">
        <v>18</v>
      </c>
      <c r="C11531" t="s">
        <v>64</v>
      </c>
      <c r="D11531" t="s">
        <v>92</v>
      </c>
      <c r="E11531">
        <v>4284</v>
      </c>
      <c r="F11531">
        <v>3</v>
      </c>
    </row>
    <row r="11532" spans="1:6">
      <c r="A11532">
        <v>4900</v>
      </c>
      <c r="B11532">
        <v>18</v>
      </c>
      <c r="C11532" t="s">
        <v>64</v>
      </c>
      <c r="D11532" t="s">
        <v>92</v>
      </c>
      <c r="E11532">
        <v>6063</v>
      </c>
      <c r="F11532">
        <v>3</v>
      </c>
    </row>
    <row r="11533" spans="1:6">
      <c r="A11533">
        <v>4900</v>
      </c>
      <c r="B11533">
        <v>18</v>
      </c>
      <c r="C11533" t="s">
        <v>64</v>
      </c>
      <c r="D11533" t="s">
        <v>92</v>
      </c>
      <c r="E11533">
        <v>4503</v>
      </c>
      <c r="F11533">
        <v>3</v>
      </c>
    </row>
    <row r="11534" spans="1:6">
      <c r="A11534">
        <v>4900</v>
      </c>
      <c r="B11534">
        <v>18</v>
      </c>
      <c r="C11534" t="s">
        <v>64</v>
      </c>
      <c r="D11534" t="s">
        <v>92</v>
      </c>
      <c r="E11534">
        <v>3738</v>
      </c>
      <c r="F11534">
        <v>3</v>
      </c>
    </row>
    <row r="11535" spans="1:6">
      <c r="A11535">
        <v>4900</v>
      </c>
      <c r="B11535">
        <v>18</v>
      </c>
      <c r="C11535" t="s">
        <v>64</v>
      </c>
      <c r="D11535" t="s">
        <v>92</v>
      </c>
      <c r="E11535">
        <v>5963</v>
      </c>
      <c r="F11535">
        <v>2</v>
      </c>
    </row>
    <row r="11536" spans="1:6">
      <c r="A11536">
        <v>4900</v>
      </c>
      <c r="B11536">
        <v>18</v>
      </c>
      <c r="C11536" t="s">
        <v>64</v>
      </c>
      <c r="D11536" t="s">
        <v>92</v>
      </c>
      <c r="E11536">
        <v>2161</v>
      </c>
      <c r="F11536">
        <v>2</v>
      </c>
    </row>
    <row r="11537" spans="1:6">
      <c r="A11537">
        <v>4900</v>
      </c>
      <c r="B11537">
        <v>18</v>
      </c>
      <c r="C11537" t="s">
        <v>64</v>
      </c>
      <c r="D11537" t="s">
        <v>92</v>
      </c>
      <c r="E11537">
        <v>3224</v>
      </c>
      <c r="F11537">
        <v>2</v>
      </c>
    </row>
    <row r="11538" spans="1:6">
      <c r="A11538">
        <v>4900</v>
      </c>
      <c r="B11538">
        <v>18</v>
      </c>
      <c r="C11538" t="s">
        <v>64</v>
      </c>
      <c r="D11538" t="s">
        <v>92</v>
      </c>
      <c r="E11538">
        <v>5040</v>
      </c>
      <c r="F11538">
        <v>2</v>
      </c>
    </row>
    <row r="11539" spans="1:6">
      <c r="A11539">
        <v>4900</v>
      </c>
      <c r="B11539">
        <v>18</v>
      </c>
      <c r="C11539" t="s">
        <v>64</v>
      </c>
      <c r="D11539" t="s">
        <v>92</v>
      </c>
      <c r="E11539">
        <v>4259</v>
      </c>
      <c r="F11539">
        <v>2</v>
      </c>
    </row>
    <row r="11540" spans="1:6">
      <c r="A11540">
        <v>4900</v>
      </c>
      <c r="B11540">
        <v>18</v>
      </c>
      <c r="C11540" t="s">
        <v>64</v>
      </c>
      <c r="D11540" t="s">
        <v>92</v>
      </c>
      <c r="E11540">
        <v>6110</v>
      </c>
      <c r="F11540">
        <v>2</v>
      </c>
    </row>
    <row r="11541" spans="1:6">
      <c r="A11541">
        <v>4900</v>
      </c>
      <c r="B11541">
        <v>18</v>
      </c>
      <c r="C11541" t="s">
        <v>64</v>
      </c>
      <c r="D11541" t="s">
        <v>92</v>
      </c>
      <c r="E11541">
        <v>4334</v>
      </c>
      <c r="F11541">
        <v>2</v>
      </c>
    </row>
    <row r="11542" spans="1:6">
      <c r="A11542">
        <v>4900</v>
      </c>
      <c r="B11542">
        <v>18</v>
      </c>
      <c r="C11542" t="s">
        <v>64</v>
      </c>
      <c r="D11542" t="s">
        <v>92</v>
      </c>
      <c r="E11542">
        <v>985</v>
      </c>
      <c r="F11542">
        <v>2</v>
      </c>
    </row>
    <row r="11543" spans="1:6">
      <c r="A11543">
        <v>4900</v>
      </c>
      <c r="B11543">
        <v>18</v>
      </c>
      <c r="C11543" t="s">
        <v>64</v>
      </c>
      <c r="D11543" t="s">
        <v>92</v>
      </c>
      <c r="E11543">
        <v>2526</v>
      </c>
      <c r="F11543">
        <v>2</v>
      </c>
    </row>
    <row r="11544" spans="1:6">
      <c r="A11544">
        <v>4900</v>
      </c>
      <c r="B11544">
        <v>18</v>
      </c>
      <c r="C11544" t="s">
        <v>64</v>
      </c>
      <c r="D11544" t="s">
        <v>92</v>
      </c>
      <c r="E11544">
        <v>3774</v>
      </c>
      <c r="F11544">
        <v>1</v>
      </c>
    </row>
    <row r="11545" spans="1:6">
      <c r="A11545">
        <v>4900</v>
      </c>
      <c r="B11545">
        <v>18</v>
      </c>
      <c r="C11545" t="s">
        <v>64</v>
      </c>
      <c r="D11545" t="s">
        <v>92</v>
      </c>
      <c r="E11545">
        <v>5361</v>
      </c>
      <c r="F11545">
        <v>1</v>
      </c>
    </row>
    <row r="11546" spans="1:6">
      <c r="A11546">
        <v>4900</v>
      </c>
      <c r="B11546">
        <v>18</v>
      </c>
      <c r="C11546" t="s">
        <v>64</v>
      </c>
      <c r="D11546" t="s">
        <v>92</v>
      </c>
      <c r="E11546">
        <v>5222</v>
      </c>
      <c r="F11546">
        <v>1</v>
      </c>
    </row>
    <row r="11547" spans="1:6">
      <c r="A11547">
        <v>4900</v>
      </c>
      <c r="B11547">
        <v>18</v>
      </c>
      <c r="C11547" t="s">
        <v>64</v>
      </c>
      <c r="D11547" t="s">
        <v>92</v>
      </c>
      <c r="E11547">
        <v>1048</v>
      </c>
      <c r="F11547">
        <v>1</v>
      </c>
    </row>
    <row r="11548" spans="1:6">
      <c r="A11548">
        <v>4900</v>
      </c>
      <c r="B11548">
        <v>18</v>
      </c>
      <c r="C11548" t="s">
        <v>64</v>
      </c>
      <c r="D11548" t="s">
        <v>92</v>
      </c>
      <c r="E11548">
        <v>4495</v>
      </c>
      <c r="F11548">
        <v>1</v>
      </c>
    </row>
    <row r="11549" spans="1:6">
      <c r="A11549">
        <v>4900</v>
      </c>
      <c r="B11549">
        <v>18</v>
      </c>
      <c r="C11549" t="s">
        <v>64</v>
      </c>
      <c r="D11549" t="s">
        <v>92</v>
      </c>
      <c r="E11549">
        <v>125</v>
      </c>
      <c r="F11549">
        <v>1</v>
      </c>
    </row>
    <row r="11550" spans="1:6">
      <c r="A11550">
        <v>4900</v>
      </c>
      <c r="B11550">
        <v>18</v>
      </c>
      <c r="C11550" t="s">
        <v>64</v>
      </c>
      <c r="D11550" t="s">
        <v>92</v>
      </c>
      <c r="E11550">
        <v>4292</v>
      </c>
      <c r="F11550">
        <v>1</v>
      </c>
    </row>
    <row r="11551" spans="1:6">
      <c r="A11551">
        <v>4900</v>
      </c>
      <c r="B11551">
        <v>18</v>
      </c>
      <c r="C11551" t="s">
        <v>64</v>
      </c>
      <c r="D11551" t="s">
        <v>92</v>
      </c>
      <c r="E11551">
        <v>3524</v>
      </c>
      <c r="F11551">
        <v>1</v>
      </c>
    </row>
    <row r="11552" spans="1:6">
      <c r="A11552">
        <v>4900</v>
      </c>
      <c r="B11552">
        <v>18</v>
      </c>
      <c r="C11552" t="s">
        <v>64</v>
      </c>
      <c r="D11552" t="s">
        <v>92</v>
      </c>
      <c r="E11552">
        <v>4039</v>
      </c>
      <c r="F11552">
        <v>1</v>
      </c>
    </row>
    <row r="11553" spans="1:6">
      <c r="A11553">
        <v>4900</v>
      </c>
      <c r="B11553">
        <v>18</v>
      </c>
      <c r="C11553" t="s">
        <v>64</v>
      </c>
      <c r="D11553" t="s">
        <v>92</v>
      </c>
      <c r="E11553">
        <v>5180</v>
      </c>
      <c r="F11553">
        <v>1</v>
      </c>
    </row>
    <row r="11554" spans="1:6">
      <c r="A11554">
        <v>4900</v>
      </c>
      <c r="B11554">
        <v>18</v>
      </c>
      <c r="C11554" t="s">
        <v>64</v>
      </c>
      <c r="D11554" t="s">
        <v>92</v>
      </c>
      <c r="E11554">
        <v>6102</v>
      </c>
      <c r="F11554">
        <v>1</v>
      </c>
    </row>
    <row r="11555" spans="1:6">
      <c r="A11555">
        <v>4900</v>
      </c>
      <c r="B11555">
        <v>18</v>
      </c>
      <c r="C11555" t="s">
        <v>64</v>
      </c>
      <c r="D11555" t="s">
        <v>92</v>
      </c>
      <c r="E11555">
        <v>5133</v>
      </c>
      <c r="F11555">
        <v>1</v>
      </c>
    </row>
    <row r="11556" spans="1:6">
      <c r="A11556">
        <v>4900</v>
      </c>
      <c r="B11556">
        <v>18</v>
      </c>
      <c r="C11556" t="s">
        <v>64</v>
      </c>
      <c r="D11556" t="s">
        <v>92</v>
      </c>
      <c r="E11556">
        <v>1239</v>
      </c>
      <c r="F11556">
        <v>1</v>
      </c>
    </row>
    <row r="11557" spans="1:6">
      <c r="A11557">
        <v>4900</v>
      </c>
      <c r="B11557">
        <v>18</v>
      </c>
      <c r="C11557" t="s">
        <v>64</v>
      </c>
      <c r="D11557" t="s">
        <v>92</v>
      </c>
      <c r="E11557">
        <v>4327</v>
      </c>
      <c r="F11557">
        <v>1</v>
      </c>
    </row>
    <row r="11558" spans="1:6">
      <c r="A11558">
        <v>4900</v>
      </c>
      <c r="B11558">
        <v>18</v>
      </c>
      <c r="C11558" t="s">
        <v>64</v>
      </c>
      <c r="D11558" t="s">
        <v>92</v>
      </c>
      <c r="E11558">
        <v>38</v>
      </c>
      <c r="F11558">
        <v>1</v>
      </c>
    </row>
    <row r="11559" spans="1:6">
      <c r="A11559">
        <v>4900</v>
      </c>
      <c r="B11559">
        <v>18</v>
      </c>
      <c r="C11559" t="s">
        <v>64</v>
      </c>
      <c r="D11559" t="s">
        <v>92</v>
      </c>
      <c r="E11559">
        <v>4286</v>
      </c>
      <c r="F11559">
        <v>1</v>
      </c>
    </row>
    <row r="11560" spans="1:6">
      <c r="A11560">
        <v>4900</v>
      </c>
      <c r="B11560">
        <v>18</v>
      </c>
      <c r="C11560" t="s">
        <v>64</v>
      </c>
      <c r="D11560" t="s">
        <v>92</v>
      </c>
      <c r="E11560">
        <v>2508</v>
      </c>
      <c r="F11560">
        <v>1</v>
      </c>
    </row>
    <row r="11561" spans="1:6">
      <c r="A11561">
        <v>4900</v>
      </c>
      <c r="B11561">
        <v>18</v>
      </c>
      <c r="C11561" t="s">
        <v>64</v>
      </c>
      <c r="D11561" t="s">
        <v>92</v>
      </c>
      <c r="E11561">
        <v>3095</v>
      </c>
      <c r="F11561">
        <v>1</v>
      </c>
    </row>
    <row r="11562" spans="1:6">
      <c r="A11562">
        <v>4900</v>
      </c>
      <c r="B11562">
        <v>18</v>
      </c>
      <c r="C11562" t="s">
        <v>64</v>
      </c>
      <c r="D11562" t="s">
        <v>92</v>
      </c>
      <c r="E11562">
        <v>5792</v>
      </c>
      <c r="F11562">
        <v>1</v>
      </c>
    </row>
    <row r="11563" spans="1:6">
      <c r="A11563">
        <v>4900</v>
      </c>
      <c r="B11563">
        <v>18</v>
      </c>
      <c r="C11563" t="s">
        <v>64</v>
      </c>
      <c r="D11563" t="s">
        <v>92</v>
      </c>
      <c r="E11563">
        <v>5182</v>
      </c>
      <c r="F11563">
        <v>1</v>
      </c>
    </row>
    <row r="11564" spans="1:6">
      <c r="A11564">
        <v>4900</v>
      </c>
      <c r="B11564">
        <v>18</v>
      </c>
      <c r="C11564" t="s">
        <v>64</v>
      </c>
      <c r="D11564" t="s">
        <v>92</v>
      </c>
      <c r="E11564">
        <v>2613</v>
      </c>
      <c r="F11564">
        <v>1</v>
      </c>
    </row>
    <row r="11565" spans="1:6">
      <c r="A11565">
        <v>4900</v>
      </c>
      <c r="B11565">
        <v>18</v>
      </c>
      <c r="C11565" t="s">
        <v>64</v>
      </c>
      <c r="D11565" t="s">
        <v>92</v>
      </c>
      <c r="E11565">
        <v>176</v>
      </c>
      <c r="F11565">
        <v>1</v>
      </c>
    </row>
    <row r="11566" spans="1:6">
      <c r="A11566">
        <v>4900</v>
      </c>
      <c r="B11566">
        <v>18</v>
      </c>
      <c r="C11566" t="s">
        <v>64</v>
      </c>
      <c r="D11566" t="s">
        <v>92</v>
      </c>
      <c r="E11566">
        <v>6016</v>
      </c>
      <c r="F11566">
        <v>1</v>
      </c>
    </row>
    <row r="11567" spans="1:6">
      <c r="A11567">
        <v>4900</v>
      </c>
      <c r="B11567">
        <v>18</v>
      </c>
      <c r="C11567" t="s">
        <v>64</v>
      </c>
      <c r="D11567" t="s">
        <v>92</v>
      </c>
      <c r="E11567">
        <v>4717</v>
      </c>
      <c r="F11567">
        <v>1</v>
      </c>
    </row>
    <row r="11568" spans="1:6">
      <c r="A11568">
        <v>4900</v>
      </c>
      <c r="B11568">
        <v>18</v>
      </c>
      <c r="C11568" t="s">
        <v>64</v>
      </c>
      <c r="D11568" t="s">
        <v>92</v>
      </c>
      <c r="E11568">
        <v>3574</v>
      </c>
      <c r="F11568">
        <v>1</v>
      </c>
    </row>
    <row r="11569" spans="1:6">
      <c r="A11569">
        <v>4900</v>
      </c>
      <c r="B11569">
        <v>18</v>
      </c>
      <c r="C11569" t="s">
        <v>64</v>
      </c>
      <c r="D11569" t="s">
        <v>92</v>
      </c>
      <c r="E11569">
        <v>1302</v>
      </c>
      <c r="F11569">
        <v>1</v>
      </c>
    </row>
    <row r="11570" spans="1:6">
      <c r="A11570">
        <v>4900</v>
      </c>
      <c r="B11570">
        <v>18</v>
      </c>
      <c r="C11570" t="s">
        <v>64</v>
      </c>
      <c r="D11570" t="s">
        <v>92</v>
      </c>
      <c r="E11570">
        <v>3924</v>
      </c>
      <c r="F11570">
        <v>1</v>
      </c>
    </row>
    <row r="11571" spans="1:6">
      <c r="A11571">
        <v>4900</v>
      </c>
      <c r="B11571">
        <v>18</v>
      </c>
      <c r="C11571" t="s">
        <v>64</v>
      </c>
      <c r="D11571" t="s">
        <v>92</v>
      </c>
      <c r="E11571">
        <v>5178</v>
      </c>
      <c r="F11571">
        <v>1</v>
      </c>
    </row>
    <row r="11572" spans="1:6">
      <c r="A11572">
        <v>4900</v>
      </c>
      <c r="B11572">
        <v>18</v>
      </c>
      <c r="C11572" t="s">
        <v>64</v>
      </c>
      <c r="D11572" t="s">
        <v>92</v>
      </c>
      <c r="E11572">
        <v>5897</v>
      </c>
      <c r="F11572">
        <v>1</v>
      </c>
    </row>
    <row r="11573" spans="1:6">
      <c r="A11573">
        <v>4900</v>
      </c>
      <c r="B11573">
        <v>18</v>
      </c>
      <c r="C11573" t="s">
        <v>64</v>
      </c>
      <c r="D11573" t="s">
        <v>92</v>
      </c>
      <c r="E11573">
        <v>3616</v>
      </c>
      <c r="F11573">
        <v>1</v>
      </c>
    </row>
    <row r="11574" spans="1:6">
      <c r="A11574">
        <v>4900</v>
      </c>
      <c r="B11574">
        <v>18</v>
      </c>
      <c r="C11574" t="s">
        <v>64</v>
      </c>
      <c r="D11574" t="s">
        <v>92</v>
      </c>
      <c r="E11574">
        <v>3315</v>
      </c>
      <c r="F11574">
        <v>1</v>
      </c>
    </row>
    <row r="11575" spans="1:6">
      <c r="A11575">
        <v>4900</v>
      </c>
      <c r="B11575">
        <v>18</v>
      </c>
      <c r="C11575" t="s">
        <v>64</v>
      </c>
      <c r="D11575" t="s">
        <v>92</v>
      </c>
      <c r="E11575">
        <v>4447</v>
      </c>
      <c r="F11575">
        <v>1</v>
      </c>
    </row>
    <row r="11576" spans="1:6">
      <c r="A11576">
        <v>4900</v>
      </c>
      <c r="B11576">
        <v>18</v>
      </c>
      <c r="C11576" t="s">
        <v>64</v>
      </c>
      <c r="D11576" t="s">
        <v>92</v>
      </c>
      <c r="E11576">
        <v>5034</v>
      </c>
      <c r="F11576">
        <v>1</v>
      </c>
    </row>
    <row r="11577" spans="1:6">
      <c r="A11577">
        <v>4900</v>
      </c>
      <c r="B11577">
        <v>18</v>
      </c>
      <c r="C11577" t="s">
        <v>64</v>
      </c>
      <c r="D11577" t="s">
        <v>92</v>
      </c>
      <c r="E11577">
        <v>4933</v>
      </c>
      <c r="F11577">
        <v>1</v>
      </c>
    </row>
    <row r="11578" spans="1:6">
      <c r="A11578">
        <v>4900</v>
      </c>
      <c r="B11578">
        <v>18</v>
      </c>
      <c r="C11578" t="s">
        <v>64</v>
      </c>
      <c r="D11578" t="s">
        <v>92</v>
      </c>
      <c r="E11578">
        <v>4774</v>
      </c>
      <c r="F11578">
        <v>1</v>
      </c>
    </row>
    <row r="11579" spans="1:6">
      <c r="A11579">
        <v>4900</v>
      </c>
      <c r="B11579">
        <v>18</v>
      </c>
      <c r="C11579" t="s">
        <v>64</v>
      </c>
      <c r="D11579" t="s">
        <v>92</v>
      </c>
      <c r="E11579">
        <v>3098</v>
      </c>
      <c r="F11579">
        <v>1</v>
      </c>
    </row>
    <row r="11580" spans="1:6">
      <c r="A11580">
        <v>4900</v>
      </c>
      <c r="B11580">
        <v>18</v>
      </c>
      <c r="C11580" t="s">
        <v>64</v>
      </c>
      <c r="D11580" t="s">
        <v>92</v>
      </c>
      <c r="E11580">
        <v>2711</v>
      </c>
      <c r="F11580">
        <v>1</v>
      </c>
    </row>
    <row r="11581" spans="1:6">
      <c r="A11581">
        <v>4900</v>
      </c>
      <c r="B11581">
        <v>18</v>
      </c>
      <c r="C11581" t="s">
        <v>64</v>
      </c>
      <c r="D11581" t="s">
        <v>92</v>
      </c>
      <c r="E11581">
        <v>3263</v>
      </c>
      <c r="F11581">
        <v>1</v>
      </c>
    </row>
    <row r="11582" spans="1:6">
      <c r="A11582">
        <v>4900</v>
      </c>
      <c r="B11582">
        <v>18</v>
      </c>
      <c r="C11582" t="s">
        <v>64</v>
      </c>
      <c r="D11582" t="s">
        <v>92</v>
      </c>
      <c r="E11582">
        <v>5937</v>
      </c>
      <c r="F11582">
        <v>1</v>
      </c>
    </row>
    <row r="11583" spans="1:6">
      <c r="A11583">
        <v>4900</v>
      </c>
      <c r="B11583">
        <v>18</v>
      </c>
      <c r="C11583" t="s">
        <v>64</v>
      </c>
      <c r="D11583" t="s">
        <v>92</v>
      </c>
      <c r="E11583">
        <v>3004</v>
      </c>
      <c r="F11583">
        <v>1</v>
      </c>
    </row>
    <row r="11584" spans="1:6">
      <c r="A11584">
        <v>4900</v>
      </c>
      <c r="B11584">
        <v>18</v>
      </c>
      <c r="C11584" t="s">
        <v>64</v>
      </c>
      <c r="D11584" t="s">
        <v>92</v>
      </c>
      <c r="E11584">
        <v>5265</v>
      </c>
      <c r="F11584">
        <v>1</v>
      </c>
    </row>
    <row r="11585" spans="1:6">
      <c r="A11585">
        <v>4900</v>
      </c>
      <c r="B11585">
        <v>18</v>
      </c>
      <c r="C11585" t="s">
        <v>64</v>
      </c>
      <c r="D11585" t="s">
        <v>92</v>
      </c>
      <c r="E11585">
        <v>5841</v>
      </c>
      <c r="F11585">
        <v>1</v>
      </c>
    </row>
    <row r="11586" spans="1:6">
      <c r="A11586">
        <v>4900</v>
      </c>
      <c r="B11586">
        <v>18</v>
      </c>
      <c r="C11586" t="s">
        <v>64</v>
      </c>
      <c r="D11586" t="s">
        <v>92</v>
      </c>
      <c r="E11586">
        <v>3225</v>
      </c>
      <c r="F11586">
        <v>1</v>
      </c>
    </row>
    <row r="11587" spans="1:6">
      <c r="A11587">
        <v>4900</v>
      </c>
      <c r="B11587">
        <v>18</v>
      </c>
      <c r="C11587" t="s">
        <v>64</v>
      </c>
      <c r="D11587" t="s">
        <v>92</v>
      </c>
      <c r="E11587">
        <v>4561</v>
      </c>
      <c r="F11587">
        <v>1</v>
      </c>
    </row>
    <row r="11588" spans="1:6">
      <c r="A11588">
        <v>4900</v>
      </c>
      <c r="B11588">
        <v>18</v>
      </c>
      <c r="C11588" t="s">
        <v>64</v>
      </c>
      <c r="D11588" t="s">
        <v>92</v>
      </c>
      <c r="E11588">
        <v>78</v>
      </c>
      <c r="F11588">
        <v>1</v>
      </c>
    </row>
    <row r="11589" spans="1:6">
      <c r="A11589">
        <v>4900</v>
      </c>
      <c r="B11589">
        <v>18</v>
      </c>
      <c r="C11589" t="s">
        <v>64</v>
      </c>
      <c r="D11589" t="s">
        <v>92</v>
      </c>
      <c r="E11589">
        <v>2119</v>
      </c>
      <c r="F11589">
        <v>1</v>
      </c>
    </row>
    <row r="11590" spans="1:6">
      <c r="A11590">
        <v>4900</v>
      </c>
      <c r="B11590">
        <v>18</v>
      </c>
      <c r="C11590" t="s">
        <v>64</v>
      </c>
      <c r="D11590" t="s">
        <v>92</v>
      </c>
      <c r="E11590">
        <v>2190</v>
      </c>
      <c r="F11590">
        <v>1</v>
      </c>
    </row>
    <row r="11591" spans="1:6">
      <c r="A11591">
        <v>4900</v>
      </c>
      <c r="B11591">
        <v>19</v>
      </c>
      <c r="C11591" t="s">
        <v>63</v>
      </c>
      <c r="D11591" t="s">
        <v>92</v>
      </c>
      <c r="E11591">
        <v>4879</v>
      </c>
      <c r="F11591">
        <v>4</v>
      </c>
    </row>
    <row r="11592" spans="1:6">
      <c r="A11592">
        <v>4900</v>
      </c>
      <c r="B11592">
        <v>19</v>
      </c>
      <c r="C11592" t="s">
        <v>63</v>
      </c>
      <c r="D11592" t="s">
        <v>92</v>
      </c>
      <c r="E11592">
        <v>3677</v>
      </c>
      <c r="F11592">
        <v>3</v>
      </c>
    </row>
    <row r="11593" spans="1:6">
      <c r="A11593">
        <v>4900</v>
      </c>
      <c r="B11593">
        <v>19</v>
      </c>
      <c r="C11593" t="s">
        <v>63</v>
      </c>
      <c r="D11593" t="s">
        <v>92</v>
      </c>
      <c r="E11593">
        <v>2513</v>
      </c>
      <c r="F11593">
        <v>2</v>
      </c>
    </row>
    <row r="11594" spans="1:6">
      <c r="A11594">
        <v>4900</v>
      </c>
      <c r="B11594">
        <v>19</v>
      </c>
      <c r="C11594" t="s">
        <v>63</v>
      </c>
      <c r="D11594" t="s">
        <v>92</v>
      </c>
      <c r="E11594">
        <v>3918</v>
      </c>
      <c r="F11594">
        <v>2</v>
      </c>
    </row>
    <row r="11595" spans="1:6">
      <c r="A11595">
        <v>4900</v>
      </c>
      <c r="B11595">
        <v>19</v>
      </c>
      <c r="C11595" t="s">
        <v>63</v>
      </c>
      <c r="D11595" t="s">
        <v>92</v>
      </c>
      <c r="E11595">
        <v>4421</v>
      </c>
      <c r="F11595">
        <v>2</v>
      </c>
    </row>
    <row r="11596" spans="1:6">
      <c r="A11596">
        <v>4900</v>
      </c>
      <c r="B11596">
        <v>19</v>
      </c>
      <c r="C11596" t="s">
        <v>63</v>
      </c>
      <c r="D11596" t="s">
        <v>92</v>
      </c>
      <c r="E11596">
        <v>1069</v>
      </c>
      <c r="F11596">
        <v>2</v>
      </c>
    </row>
    <row r="11597" spans="1:6">
      <c r="A11597">
        <v>4900</v>
      </c>
      <c r="B11597">
        <v>19</v>
      </c>
      <c r="C11597" t="s">
        <v>63</v>
      </c>
      <c r="D11597" t="s">
        <v>92</v>
      </c>
      <c r="E11597">
        <v>2324</v>
      </c>
      <c r="F11597">
        <v>2</v>
      </c>
    </row>
    <row r="11598" spans="1:6">
      <c r="A11598">
        <v>4900</v>
      </c>
      <c r="B11598">
        <v>19</v>
      </c>
      <c r="C11598" t="s">
        <v>63</v>
      </c>
      <c r="D11598" t="s">
        <v>92</v>
      </c>
      <c r="E11598">
        <v>5994</v>
      </c>
      <c r="F11598">
        <v>1</v>
      </c>
    </row>
    <row r="11599" spans="1:6">
      <c r="A11599">
        <v>4900</v>
      </c>
      <c r="B11599">
        <v>19</v>
      </c>
      <c r="C11599" t="s">
        <v>63</v>
      </c>
      <c r="D11599" t="s">
        <v>92</v>
      </c>
      <c r="E11599">
        <v>4267</v>
      </c>
      <c r="F11599">
        <v>1</v>
      </c>
    </row>
    <row r="11600" spans="1:6">
      <c r="A11600">
        <v>4900</v>
      </c>
      <c r="B11600">
        <v>19</v>
      </c>
      <c r="C11600" t="s">
        <v>63</v>
      </c>
      <c r="D11600" t="s">
        <v>92</v>
      </c>
      <c r="E11600">
        <v>1278</v>
      </c>
      <c r="F11600">
        <v>1</v>
      </c>
    </row>
    <row r="11601" spans="1:6">
      <c r="A11601">
        <v>4900</v>
      </c>
      <c r="B11601">
        <v>19</v>
      </c>
      <c r="C11601" t="s">
        <v>63</v>
      </c>
      <c r="D11601" t="s">
        <v>92</v>
      </c>
      <c r="E11601">
        <v>170</v>
      </c>
      <c r="F11601">
        <v>1</v>
      </c>
    </row>
    <row r="11602" spans="1:6">
      <c r="A11602">
        <v>4900</v>
      </c>
      <c r="B11602">
        <v>19</v>
      </c>
      <c r="C11602" t="s">
        <v>63</v>
      </c>
      <c r="D11602" t="s">
        <v>92</v>
      </c>
      <c r="E11602">
        <v>4126</v>
      </c>
      <c r="F11602">
        <v>1</v>
      </c>
    </row>
    <row r="11603" spans="1:6">
      <c r="A11603">
        <v>4900</v>
      </c>
      <c r="B11603">
        <v>19</v>
      </c>
      <c r="C11603" t="s">
        <v>63</v>
      </c>
      <c r="D11603" t="s">
        <v>92</v>
      </c>
      <c r="E11603">
        <v>3702</v>
      </c>
      <c r="F11603">
        <v>1</v>
      </c>
    </row>
    <row r="11604" spans="1:6">
      <c r="A11604">
        <v>4900</v>
      </c>
      <c r="B11604">
        <v>19</v>
      </c>
      <c r="C11604" t="s">
        <v>63</v>
      </c>
      <c r="D11604" t="s">
        <v>92</v>
      </c>
      <c r="E11604">
        <v>5947</v>
      </c>
      <c r="F11604">
        <v>1</v>
      </c>
    </row>
    <row r="11605" spans="1:6">
      <c r="A11605">
        <v>4900</v>
      </c>
      <c r="B11605">
        <v>19</v>
      </c>
      <c r="C11605" t="s">
        <v>63</v>
      </c>
      <c r="D11605" t="s">
        <v>92</v>
      </c>
      <c r="E11605">
        <v>985</v>
      </c>
      <c r="F11605">
        <v>1</v>
      </c>
    </row>
    <row r="11606" spans="1:6">
      <c r="A11606">
        <v>4900</v>
      </c>
      <c r="B11606">
        <v>19</v>
      </c>
      <c r="C11606" t="s">
        <v>63</v>
      </c>
      <c r="D11606" t="s">
        <v>92</v>
      </c>
      <c r="E11606">
        <v>3465</v>
      </c>
      <c r="F11606">
        <v>1</v>
      </c>
    </row>
    <row r="11607" spans="1:6">
      <c r="A11607">
        <v>4900</v>
      </c>
      <c r="B11607">
        <v>19</v>
      </c>
      <c r="C11607" t="s">
        <v>63</v>
      </c>
      <c r="D11607" t="s">
        <v>92</v>
      </c>
      <c r="E11607">
        <v>4041</v>
      </c>
      <c r="F11607">
        <v>1</v>
      </c>
    </row>
    <row r="11608" spans="1:6">
      <c r="A11608">
        <v>4900</v>
      </c>
      <c r="B11608">
        <v>19</v>
      </c>
      <c r="C11608" t="s">
        <v>63</v>
      </c>
      <c r="D11608" t="s">
        <v>92</v>
      </c>
      <c r="E11608">
        <v>2647</v>
      </c>
      <c r="F11608">
        <v>1</v>
      </c>
    </row>
    <row r="11609" spans="1:6">
      <c r="A11609">
        <v>4900</v>
      </c>
      <c r="B11609">
        <v>19</v>
      </c>
      <c r="C11609" t="s">
        <v>63</v>
      </c>
      <c r="D11609" t="s">
        <v>92</v>
      </c>
      <c r="E11609">
        <v>2671</v>
      </c>
      <c r="F11609">
        <v>1</v>
      </c>
    </row>
    <row r="11610" spans="1:6">
      <c r="A11610">
        <v>4900</v>
      </c>
      <c r="B11610">
        <v>19</v>
      </c>
      <c r="C11610" t="s">
        <v>63</v>
      </c>
      <c r="D11610" t="s">
        <v>92</v>
      </c>
      <c r="E11610">
        <v>1317</v>
      </c>
      <c r="F11610">
        <v>1</v>
      </c>
    </row>
    <row r="11611" spans="1:6">
      <c r="A11611">
        <v>4900</v>
      </c>
      <c r="B11611">
        <v>19</v>
      </c>
      <c r="C11611" t="s">
        <v>63</v>
      </c>
      <c r="D11611" t="s">
        <v>92</v>
      </c>
      <c r="E11611">
        <v>2136</v>
      </c>
      <c r="F11611">
        <v>1</v>
      </c>
    </row>
    <row r="11612" spans="1:6">
      <c r="A11612">
        <v>4900</v>
      </c>
      <c r="B11612">
        <v>19</v>
      </c>
      <c r="C11612" t="s">
        <v>63</v>
      </c>
      <c r="D11612" t="s">
        <v>92</v>
      </c>
      <c r="E11612">
        <v>3337</v>
      </c>
      <c r="F11612">
        <v>1</v>
      </c>
    </row>
    <row r="11613" spans="1:6">
      <c r="A11613">
        <v>4900</v>
      </c>
      <c r="B11613">
        <v>19</v>
      </c>
      <c r="C11613" t="s">
        <v>63</v>
      </c>
      <c r="D11613" t="s">
        <v>92</v>
      </c>
      <c r="E11613">
        <v>4399</v>
      </c>
      <c r="F11613">
        <v>1</v>
      </c>
    </row>
    <row r="11614" spans="1:6">
      <c r="A11614">
        <v>4900</v>
      </c>
      <c r="B11614">
        <v>19</v>
      </c>
      <c r="C11614" t="s">
        <v>63</v>
      </c>
      <c r="D11614" t="s">
        <v>92</v>
      </c>
      <c r="E11614">
        <v>2902</v>
      </c>
      <c r="F11614">
        <v>1</v>
      </c>
    </row>
    <row r="11615" spans="1:6">
      <c r="A11615">
        <v>4900</v>
      </c>
      <c r="B11615">
        <v>19</v>
      </c>
      <c r="C11615" t="s">
        <v>63</v>
      </c>
      <c r="D11615" t="s">
        <v>92</v>
      </c>
      <c r="E11615">
        <v>3589</v>
      </c>
      <c r="F11615">
        <v>1</v>
      </c>
    </row>
    <row r="11616" spans="1:6">
      <c r="A11616">
        <v>4900</v>
      </c>
      <c r="B11616">
        <v>19</v>
      </c>
      <c r="C11616" t="s">
        <v>63</v>
      </c>
      <c r="D11616" t="s">
        <v>92</v>
      </c>
      <c r="E11616">
        <v>5191</v>
      </c>
      <c r="F11616">
        <v>1</v>
      </c>
    </row>
    <row r="11617" spans="1:6">
      <c r="A11617">
        <v>4900</v>
      </c>
      <c r="B11617">
        <v>19</v>
      </c>
      <c r="C11617" t="s">
        <v>63</v>
      </c>
      <c r="D11617" t="s">
        <v>92</v>
      </c>
      <c r="E11617">
        <v>4882</v>
      </c>
      <c r="F11617">
        <v>1</v>
      </c>
    </row>
    <row r="11618" spans="1:6">
      <c r="A11618">
        <v>4900</v>
      </c>
      <c r="B11618">
        <v>19</v>
      </c>
      <c r="C11618" t="s">
        <v>63</v>
      </c>
      <c r="D11618" t="s">
        <v>92</v>
      </c>
      <c r="E11618">
        <v>2675</v>
      </c>
      <c r="F11618">
        <v>1</v>
      </c>
    </row>
    <row r="11619" spans="1:6">
      <c r="A11619">
        <v>4900</v>
      </c>
      <c r="B11619">
        <v>19</v>
      </c>
      <c r="C11619" t="s">
        <v>63</v>
      </c>
      <c r="D11619" t="s">
        <v>92</v>
      </c>
      <c r="E11619">
        <v>3962</v>
      </c>
      <c r="F11619">
        <v>1</v>
      </c>
    </row>
    <row r="11620" spans="1:6">
      <c r="A11620">
        <v>4900</v>
      </c>
      <c r="B11620">
        <v>19</v>
      </c>
      <c r="C11620" t="s">
        <v>63</v>
      </c>
      <c r="D11620" t="s">
        <v>92</v>
      </c>
      <c r="E11620">
        <v>4197</v>
      </c>
      <c r="F11620">
        <v>1</v>
      </c>
    </row>
    <row r="11621" spans="1:6">
      <c r="A11621">
        <v>4900</v>
      </c>
      <c r="B11621">
        <v>19</v>
      </c>
      <c r="C11621" t="s">
        <v>63</v>
      </c>
      <c r="D11621" t="s">
        <v>92</v>
      </c>
      <c r="E11621">
        <v>63</v>
      </c>
      <c r="F11621">
        <v>1</v>
      </c>
    </row>
    <row r="11622" spans="1:6">
      <c r="A11622">
        <v>4900</v>
      </c>
      <c r="B11622">
        <v>19</v>
      </c>
      <c r="C11622" t="s">
        <v>63</v>
      </c>
      <c r="D11622" t="s">
        <v>92</v>
      </c>
      <c r="E11622">
        <v>5704</v>
      </c>
      <c r="F11622">
        <v>1</v>
      </c>
    </row>
    <row r="11623" spans="1:6">
      <c r="A11623">
        <v>4900</v>
      </c>
      <c r="B11623">
        <v>19</v>
      </c>
      <c r="C11623" t="s">
        <v>63</v>
      </c>
      <c r="D11623" t="s">
        <v>92</v>
      </c>
      <c r="E11623">
        <v>5248</v>
      </c>
      <c r="F11623">
        <v>1</v>
      </c>
    </row>
    <row r="11624" spans="1:6">
      <c r="A11624">
        <v>4900</v>
      </c>
      <c r="B11624">
        <v>19</v>
      </c>
      <c r="C11624" t="s">
        <v>63</v>
      </c>
      <c r="D11624" t="s">
        <v>92</v>
      </c>
      <c r="E11624">
        <v>4709</v>
      </c>
      <c r="F11624">
        <v>1</v>
      </c>
    </row>
    <row r="11625" spans="1:6">
      <c r="A11625">
        <v>4900</v>
      </c>
      <c r="B11625">
        <v>19</v>
      </c>
      <c r="C11625" t="s">
        <v>63</v>
      </c>
      <c r="D11625" t="s">
        <v>92</v>
      </c>
      <c r="E11625">
        <v>2643</v>
      </c>
      <c r="F11625">
        <v>1</v>
      </c>
    </row>
    <row r="11626" spans="1:6">
      <c r="A11626">
        <v>4900</v>
      </c>
      <c r="B11626">
        <v>19</v>
      </c>
      <c r="C11626" t="s">
        <v>63</v>
      </c>
      <c r="D11626" t="s">
        <v>92</v>
      </c>
      <c r="E11626">
        <v>6090</v>
      </c>
      <c r="F11626">
        <v>1</v>
      </c>
    </row>
    <row r="11627" spans="1:6">
      <c r="A11627">
        <v>4900</v>
      </c>
      <c r="B11627">
        <v>19</v>
      </c>
      <c r="C11627" t="s">
        <v>63</v>
      </c>
      <c r="D11627" t="s">
        <v>92</v>
      </c>
      <c r="E11627">
        <v>1356</v>
      </c>
      <c r="F11627">
        <v>1</v>
      </c>
    </row>
    <row r="11628" spans="1:6">
      <c r="A11628">
        <v>4900</v>
      </c>
      <c r="B11628">
        <v>19</v>
      </c>
      <c r="C11628" t="s">
        <v>63</v>
      </c>
      <c r="D11628" t="s">
        <v>92</v>
      </c>
      <c r="E11628">
        <v>126</v>
      </c>
      <c r="F11628">
        <v>1</v>
      </c>
    </row>
    <row r="11629" spans="1:6">
      <c r="A11629">
        <v>4900</v>
      </c>
      <c r="B11629">
        <v>19</v>
      </c>
      <c r="C11629" t="s">
        <v>63</v>
      </c>
      <c r="D11629" t="s">
        <v>92</v>
      </c>
      <c r="E11629">
        <v>3797</v>
      </c>
      <c r="F11629">
        <v>1</v>
      </c>
    </row>
    <row r="11630" spans="1:6">
      <c r="A11630">
        <v>4900</v>
      </c>
      <c r="B11630">
        <v>19</v>
      </c>
      <c r="C11630" t="s">
        <v>63</v>
      </c>
      <c r="D11630" t="s">
        <v>92</v>
      </c>
      <c r="E11630">
        <v>3714</v>
      </c>
      <c r="F11630">
        <v>1</v>
      </c>
    </row>
    <row r="11631" spans="1:6">
      <c r="A11631">
        <v>4900</v>
      </c>
      <c r="B11631">
        <v>19</v>
      </c>
      <c r="C11631" t="s">
        <v>63</v>
      </c>
      <c r="D11631" t="s">
        <v>92</v>
      </c>
      <c r="E11631">
        <v>2198</v>
      </c>
      <c r="F11631">
        <v>1</v>
      </c>
    </row>
    <row r="11632" spans="1:6">
      <c r="A11632">
        <v>4900</v>
      </c>
      <c r="B11632">
        <v>19</v>
      </c>
      <c r="C11632" t="s">
        <v>63</v>
      </c>
      <c r="D11632" t="s">
        <v>92</v>
      </c>
      <c r="E11632">
        <v>4225</v>
      </c>
      <c r="F11632">
        <v>1</v>
      </c>
    </row>
    <row r="11633" spans="1:6">
      <c r="A11633">
        <v>4900</v>
      </c>
      <c r="B11633">
        <v>19</v>
      </c>
      <c r="C11633" t="s">
        <v>63</v>
      </c>
      <c r="D11633" t="s">
        <v>92</v>
      </c>
      <c r="E11633">
        <v>5836</v>
      </c>
      <c r="F11633">
        <v>1</v>
      </c>
    </row>
    <row r="11634" spans="1:6">
      <c r="A11634">
        <v>4900</v>
      </c>
      <c r="B11634">
        <v>19</v>
      </c>
      <c r="C11634" t="s">
        <v>63</v>
      </c>
      <c r="D11634" t="s">
        <v>92</v>
      </c>
      <c r="E11634">
        <v>2931</v>
      </c>
      <c r="F11634">
        <v>1</v>
      </c>
    </row>
    <row r="11635" spans="1:6">
      <c r="A11635">
        <v>4900</v>
      </c>
      <c r="B11635">
        <v>19</v>
      </c>
      <c r="C11635" t="s">
        <v>63</v>
      </c>
      <c r="D11635" t="s">
        <v>92</v>
      </c>
      <c r="E11635">
        <v>5898</v>
      </c>
      <c r="F11635">
        <v>1</v>
      </c>
    </row>
    <row r="11636" spans="1:6">
      <c r="A11636">
        <v>4900</v>
      </c>
      <c r="B11636">
        <v>19</v>
      </c>
      <c r="C11636" t="s">
        <v>64</v>
      </c>
      <c r="D11636" t="s">
        <v>91</v>
      </c>
      <c r="E11636">
        <v>2136</v>
      </c>
      <c r="F11636">
        <v>7</v>
      </c>
    </row>
    <row r="11637" spans="1:6">
      <c r="A11637">
        <v>4900</v>
      </c>
      <c r="B11637">
        <v>19</v>
      </c>
      <c r="C11637" t="s">
        <v>64</v>
      </c>
      <c r="D11637" t="s">
        <v>91</v>
      </c>
      <c r="E11637">
        <v>4197</v>
      </c>
      <c r="F11637">
        <v>5</v>
      </c>
    </row>
    <row r="11638" spans="1:6">
      <c r="A11638">
        <v>4900</v>
      </c>
      <c r="B11638">
        <v>19</v>
      </c>
      <c r="C11638" t="s">
        <v>64</v>
      </c>
      <c r="D11638" t="s">
        <v>91</v>
      </c>
      <c r="E11638">
        <v>2671</v>
      </c>
      <c r="F11638">
        <v>4</v>
      </c>
    </row>
    <row r="11639" spans="1:6">
      <c r="A11639">
        <v>4900</v>
      </c>
      <c r="B11639">
        <v>19</v>
      </c>
      <c r="C11639" t="s">
        <v>64</v>
      </c>
      <c r="D11639" t="s">
        <v>91</v>
      </c>
      <c r="E11639">
        <v>5836</v>
      </c>
      <c r="F11639">
        <v>3</v>
      </c>
    </row>
    <row r="11640" spans="1:6">
      <c r="A11640">
        <v>4900</v>
      </c>
      <c r="B11640">
        <v>19</v>
      </c>
      <c r="C11640" t="s">
        <v>64</v>
      </c>
      <c r="D11640" t="s">
        <v>91</v>
      </c>
      <c r="E11640">
        <v>4709</v>
      </c>
      <c r="F11640">
        <v>3</v>
      </c>
    </row>
    <row r="11641" spans="1:6">
      <c r="A11641">
        <v>4900</v>
      </c>
      <c r="B11641">
        <v>19</v>
      </c>
      <c r="C11641" t="s">
        <v>64</v>
      </c>
      <c r="D11641" t="s">
        <v>91</v>
      </c>
      <c r="E11641">
        <v>4421</v>
      </c>
      <c r="F11641">
        <v>3</v>
      </c>
    </row>
    <row r="11642" spans="1:6">
      <c r="A11642">
        <v>4900</v>
      </c>
      <c r="B11642">
        <v>19</v>
      </c>
      <c r="C11642" t="s">
        <v>64</v>
      </c>
      <c r="D11642" t="s">
        <v>91</v>
      </c>
      <c r="E11642">
        <v>3913</v>
      </c>
      <c r="F11642">
        <v>3</v>
      </c>
    </row>
    <row r="11643" spans="1:6">
      <c r="A11643">
        <v>4900</v>
      </c>
      <c r="B11643">
        <v>19</v>
      </c>
      <c r="C11643" t="s">
        <v>64</v>
      </c>
      <c r="D11643" t="s">
        <v>91</v>
      </c>
      <c r="E11643">
        <v>2109</v>
      </c>
      <c r="F11643">
        <v>3</v>
      </c>
    </row>
    <row r="11644" spans="1:6">
      <c r="A11644">
        <v>4900</v>
      </c>
      <c r="B11644">
        <v>19</v>
      </c>
      <c r="C11644" t="s">
        <v>64</v>
      </c>
      <c r="D11644" t="s">
        <v>91</v>
      </c>
      <c r="E11644">
        <v>2093</v>
      </c>
      <c r="F11644">
        <v>2</v>
      </c>
    </row>
    <row r="11645" spans="1:6">
      <c r="A11645">
        <v>4900</v>
      </c>
      <c r="B11645">
        <v>19</v>
      </c>
      <c r="C11645" t="s">
        <v>64</v>
      </c>
      <c r="D11645" t="s">
        <v>91</v>
      </c>
      <c r="E11645">
        <v>2941</v>
      </c>
      <c r="F11645">
        <v>2</v>
      </c>
    </row>
    <row r="11646" spans="1:6">
      <c r="A11646">
        <v>4900</v>
      </c>
      <c r="B11646">
        <v>19</v>
      </c>
      <c r="C11646" t="s">
        <v>64</v>
      </c>
      <c r="D11646" t="s">
        <v>91</v>
      </c>
      <c r="E11646">
        <v>4629</v>
      </c>
      <c r="F11646">
        <v>2</v>
      </c>
    </row>
    <row r="11647" spans="1:6">
      <c r="A11647">
        <v>4900</v>
      </c>
      <c r="B11647">
        <v>19</v>
      </c>
      <c r="C11647" t="s">
        <v>64</v>
      </c>
      <c r="D11647" t="s">
        <v>91</v>
      </c>
      <c r="E11647">
        <v>4309</v>
      </c>
      <c r="F11647">
        <v>2</v>
      </c>
    </row>
    <row r="11648" spans="1:6">
      <c r="A11648">
        <v>4900</v>
      </c>
      <c r="B11648">
        <v>19</v>
      </c>
      <c r="C11648" t="s">
        <v>64</v>
      </c>
      <c r="D11648" t="s">
        <v>91</v>
      </c>
      <c r="E11648">
        <v>154</v>
      </c>
      <c r="F11648">
        <v>2</v>
      </c>
    </row>
    <row r="11649" spans="1:6">
      <c r="A11649">
        <v>4900</v>
      </c>
      <c r="B11649">
        <v>19</v>
      </c>
      <c r="C11649" t="s">
        <v>64</v>
      </c>
      <c r="D11649" t="s">
        <v>91</v>
      </c>
      <c r="E11649">
        <v>5601</v>
      </c>
      <c r="F11649">
        <v>2</v>
      </c>
    </row>
    <row r="11650" spans="1:6">
      <c r="A11650">
        <v>4900</v>
      </c>
      <c r="B11650">
        <v>19</v>
      </c>
      <c r="C11650" t="s">
        <v>64</v>
      </c>
      <c r="D11650" t="s">
        <v>91</v>
      </c>
      <c r="E11650">
        <v>5661</v>
      </c>
      <c r="F11650">
        <v>2</v>
      </c>
    </row>
    <row r="11651" spans="1:6">
      <c r="A11651">
        <v>4900</v>
      </c>
      <c r="B11651">
        <v>19</v>
      </c>
      <c r="C11651" t="s">
        <v>64</v>
      </c>
      <c r="D11651" t="s">
        <v>91</v>
      </c>
      <c r="E11651">
        <v>3845</v>
      </c>
      <c r="F11651">
        <v>2</v>
      </c>
    </row>
    <row r="11652" spans="1:6">
      <c r="A11652">
        <v>4900</v>
      </c>
      <c r="B11652">
        <v>19</v>
      </c>
      <c r="C11652" t="s">
        <v>64</v>
      </c>
      <c r="D11652" t="s">
        <v>91</v>
      </c>
      <c r="E11652">
        <v>2529</v>
      </c>
      <c r="F11652">
        <v>2</v>
      </c>
    </row>
    <row r="11653" spans="1:6">
      <c r="A11653">
        <v>4900</v>
      </c>
      <c r="B11653">
        <v>19</v>
      </c>
      <c r="C11653" t="s">
        <v>64</v>
      </c>
      <c r="D11653" t="s">
        <v>91</v>
      </c>
      <c r="E11653">
        <v>5893</v>
      </c>
      <c r="F11653">
        <v>2</v>
      </c>
    </row>
    <row r="11654" spans="1:6">
      <c r="A11654">
        <v>4900</v>
      </c>
      <c r="B11654">
        <v>19</v>
      </c>
      <c r="C11654" t="s">
        <v>64</v>
      </c>
      <c r="D11654" t="s">
        <v>91</v>
      </c>
      <c r="E11654">
        <v>2917</v>
      </c>
      <c r="F11654">
        <v>2</v>
      </c>
    </row>
    <row r="11655" spans="1:6">
      <c r="A11655">
        <v>4900</v>
      </c>
      <c r="B11655">
        <v>19</v>
      </c>
      <c r="C11655" t="s">
        <v>64</v>
      </c>
      <c r="D11655" t="s">
        <v>91</v>
      </c>
      <c r="E11655">
        <v>3263</v>
      </c>
      <c r="F11655">
        <v>2</v>
      </c>
    </row>
    <row r="11656" spans="1:6">
      <c r="A11656">
        <v>4900</v>
      </c>
      <c r="B11656">
        <v>19</v>
      </c>
      <c r="C11656" t="s">
        <v>64</v>
      </c>
      <c r="D11656" t="s">
        <v>91</v>
      </c>
      <c r="E11656">
        <v>2460</v>
      </c>
      <c r="F11656">
        <v>2</v>
      </c>
    </row>
    <row r="11657" spans="1:6">
      <c r="A11657">
        <v>4900</v>
      </c>
      <c r="B11657">
        <v>19</v>
      </c>
      <c r="C11657" t="s">
        <v>64</v>
      </c>
      <c r="D11657" t="s">
        <v>91</v>
      </c>
      <c r="E11657">
        <v>5539</v>
      </c>
      <c r="F11657">
        <v>2</v>
      </c>
    </row>
    <row r="11658" spans="1:6">
      <c r="A11658">
        <v>4900</v>
      </c>
      <c r="B11658">
        <v>19</v>
      </c>
      <c r="C11658" t="s">
        <v>64</v>
      </c>
      <c r="D11658" t="s">
        <v>91</v>
      </c>
      <c r="E11658">
        <v>1014</v>
      </c>
      <c r="F11658">
        <v>2</v>
      </c>
    </row>
    <row r="11659" spans="1:6">
      <c r="A11659">
        <v>4900</v>
      </c>
      <c r="B11659">
        <v>19</v>
      </c>
      <c r="C11659" t="s">
        <v>64</v>
      </c>
      <c r="D11659" t="s">
        <v>91</v>
      </c>
      <c r="E11659">
        <v>316</v>
      </c>
      <c r="F11659">
        <v>2</v>
      </c>
    </row>
    <row r="11660" spans="1:6">
      <c r="A11660">
        <v>4900</v>
      </c>
      <c r="B11660">
        <v>19</v>
      </c>
      <c r="C11660" t="s">
        <v>64</v>
      </c>
      <c r="D11660" t="s">
        <v>91</v>
      </c>
      <c r="E11660">
        <v>38</v>
      </c>
      <c r="F11660">
        <v>2</v>
      </c>
    </row>
    <row r="11661" spans="1:6">
      <c r="A11661">
        <v>4900</v>
      </c>
      <c r="B11661">
        <v>19</v>
      </c>
      <c r="C11661" t="s">
        <v>64</v>
      </c>
      <c r="D11661" t="s">
        <v>91</v>
      </c>
      <c r="E11661">
        <v>3962</v>
      </c>
      <c r="F11661">
        <v>2</v>
      </c>
    </row>
    <row r="11662" spans="1:6">
      <c r="A11662">
        <v>4900</v>
      </c>
      <c r="B11662">
        <v>19</v>
      </c>
      <c r="C11662" t="s">
        <v>64</v>
      </c>
      <c r="D11662" t="s">
        <v>91</v>
      </c>
      <c r="E11662">
        <v>5816</v>
      </c>
      <c r="F11662">
        <v>2</v>
      </c>
    </row>
    <row r="11663" spans="1:6">
      <c r="A11663">
        <v>4900</v>
      </c>
      <c r="B11663">
        <v>19</v>
      </c>
      <c r="C11663" t="s">
        <v>64</v>
      </c>
      <c r="D11663" t="s">
        <v>91</v>
      </c>
      <c r="E11663">
        <v>4879</v>
      </c>
      <c r="F11663">
        <v>2</v>
      </c>
    </row>
    <row r="11664" spans="1:6">
      <c r="A11664">
        <v>4900</v>
      </c>
      <c r="B11664">
        <v>19</v>
      </c>
      <c r="C11664" t="s">
        <v>64</v>
      </c>
      <c r="D11664" t="s">
        <v>91</v>
      </c>
      <c r="E11664">
        <v>5424</v>
      </c>
      <c r="F11664">
        <v>1</v>
      </c>
    </row>
    <row r="11665" spans="1:6">
      <c r="A11665">
        <v>4900</v>
      </c>
      <c r="B11665">
        <v>19</v>
      </c>
      <c r="C11665" t="s">
        <v>64</v>
      </c>
      <c r="D11665" t="s">
        <v>91</v>
      </c>
      <c r="E11665">
        <v>170</v>
      </c>
      <c r="F11665">
        <v>1</v>
      </c>
    </row>
    <row r="11666" spans="1:6">
      <c r="A11666">
        <v>4900</v>
      </c>
      <c r="B11666">
        <v>19</v>
      </c>
      <c r="C11666" t="s">
        <v>64</v>
      </c>
      <c r="D11666" t="s">
        <v>91</v>
      </c>
      <c r="E11666">
        <v>2198</v>
      </c>
      <c r="F11666">
        <v>1</v>
      </c>
    </row>
    <row r="11667" spans="1:6">
      <c r="A11667">
        <v>4900</v>
      </c>
      <c r="B11667">
        <v>19</v>
      </c>
      <c r="C11667" t="s">
        <v>64</v>
      </c>
      <c r="D11667" t="s">
        <v>91</v>
      </c>
      <c r="E11667">
        <v>2324</v>
      </c>
      <c r="F11667">
        <v>1</v>
      </c>
    </row>
    <row r="11668" spans="1:6">
      <c r="A11668">
        <v>4900</v>
      </c>
      <c r="B11668">
        <v>19</v>
      </c>
      <c r="C11668" t="s">
        <v>64</v>
      </c>
      <c r="D11668" t="s">
        <v>91</v>
      </c>
      <c r="E11668">
        <v>2495</v>
      </c>
      <c r="F11668">
        <v>1</v>
      </c>
    </row>
    <row r="11669" spans="1:6">
      <c r="A11669">
        <v>4900</v>
      </c>
      <c r="B11669">
        <v>19</v>
      </c>
      <c r="C11669" t="s">
        <v>64</v>
      </c>
      <c r="D11669" t="s">
        <v>91</v>
      </c>
      <c r="E11669">
        <v>4685</v>
      </c>
      <c r="F11669">
        <v>1</v>
      </c>
    </row>
    <row r="11670" spans="1:6">
      <c r="A11670">
        <v>4900</v>
      </c>
      <c r="B11670">
        <v>19</v>
      </c>
      <c r="C11670" t="s">
        <v>64</v>
      </c>
      <c r="D11670" t="s">
        <v>91</v>
      </c>
      <c r="E11670">
        <v>1090</v>
      </c>
      <c r="F11670">
        <v>1</v>
      </c>
    </row>
    <row r="11671" spans="1:6">
      <c r="A11671">
        <v>4900</v>
      </c>
      <c r="B11671">
        <v>19</v>
      </c>
      <c r="C11671" t="s">
        <v>64</v>
      </c>
      <c r="D11671" t="s">
        <v>91</v>
      </c>
      <c r="E11671">
        <v>2854</v>
      </c>
      <c r="F11671">
        <v>1</v>
      </c>
    </row>
    <row r="11672" spans="1:6">
      <c r="A11672">
        <v>4900</v>
      </c>
      <c r="B11672">
        <v>19</v>
      </c>
      <c r="C11672" t="s">
        <v>64</v>
      </c>
      <c r="D11672" t="s">
        <v>91</v>
      </c>
      <c r="E11672">
        <v>5897</v>
      </c>
      <c r="F11672">
        <v>1</v>
      </c>
    </row>
    <row r="11673" spans="1:6">
      <c r="A11673">
        <v>4900</v>
      </c>
      <c r="B11673">
        <v>19</v>
      </c>
      <c r="C11673" t="s">
        <v>64</v>
      </c>
      <c r="D11673" t="s">
        <v>91</v>
      </c>
      <c r="E11673">
        <v>21</v>
      </c>
      <c r="F11673">
        <v>1</v>
      </c>
    </row>
    <row r="11674" spans="1:6">
      <c r="A11674">
        <v>4900</v>
      </c>
      <c r="B11674">
        <v>19</v>
      </c>
      <c r="C11674" t="s">
        <v>64</v>
      </c>
      <c r="D11674" t="s">
        <v>91</v>
      </c>
      <c r="E11674">
        <v>5180</v>
      </c>
      <c r="F11674">
        <v>1</v>
      </c>
    </row>
    <row r="11675" spans="1:6">
      <c r="A11675">
        <v>4900</v>
      </c>
      <c r="B11675">
        <v>19</v>
      </c>
      <c r="C11675" t="s">
        <v>64</v>
      </c>
      <c r="D11675" t="s">
        <v>91</v>
      </c>
      <c r="E11675">
        <v>4114</v>
      </c>
      <c r="F11675">
        <v>1</v>
      </c>
    </row>
    <row r="11676" spans="1:6">
      <c r="A11676">
        <v>4900</v>
      </c>
      <c r="B11676">
        <v>19</v>
      </c>
      <c r="C11676" t="s">
        <v>64</v>
      </c>
      <c r="D11676" t="s">
        <v>91</v>
      </c>
      <c r="E11676">
        <v>3702</v>
      </c>
      <c r="F11676">
        <v>1</v>
      </c>
    </row>
    <row r="11677" spans="1:6">
      <c r="A11677">
        <v>4900</v>
      </c>
      <c r="B11677">
        <v>19</v>
      </c>
      <c r="C11677" t="s">
        <v>64</v>
      </c>
      <c r="D11677" t="s">
        <v>91</v>
      </c>
      <c r="E11677">
        <v>4314</v>
      </c>
      <c r="F11677">
        <v>1</v>
      </c>
    </row>
    <row r="11678" spans="1:6">
      <c r="A11678">
        <v>4900</v>
      </c>
      <c r="B11678">
        <v>19</v>
      </c>
      <c r="C11678" t="s">
        <v>64</v>
      </c>
      <c r="D11678" t="s">
        <v>91</v>
      </c>
      <c r="E11678">
        <v>102</v>
      </c>
      <c r="F11678">
        <v>1</v>
      </c>
    </row>
    <row r="11679" spans="1:6">
      <c r="A11679">
        <v>4900</v>
      </c>
      <c r="B11679">
        <v>19</v>
      </c>
      <c r="C11679" t="s">
        <v>64</v>
      </c>
      <c r="D11679" t="s">
        <v>91</v>
      </c>
      <c r="E11679">
        <v>2983</v>
      </c>
      <c r="F11679">
        <v>1</v>
      </c>
    </row>
    <row r="11680" spans="1:6">
      <c r="A11680">
        <v>4900</v>
      </c>
      <c r="B11680">
        <v>19</v>
      </c>
      <c r="C11680" t="s">
        <v>64</v>
      </c>
      <c r="D11680" t="s">
        <v>91</v>
      </c>
      <c r="E11680">
        <v>1031</v>
      </c>
      <c r="F11680">
        <v>1</v>
      </c>
    </row>
    <row r="11681" spans="1:6">
      <c r="A11681">
        <v>4900</v>
      </c>
      <c r="B11681">
        <v>19</v>
      </c>
      <c r="C11681" t="s">
        <v>64</v>
      </c>
      <c r="D11681" t="s">
        <v>91</v>
      </c>
      <c r="E11681">
        <v>1148</v>
      </c>
      <c r="F11681">
        <v>1</v>
      </c>
    </row>
    <row r="11682" spans="1:6">
      <c r="A11682">
        <v>4900</v>
      </c>
      <c r="B11682">
        <v>19</v>
      </c>
      <c r="C11682" t="s">
        <v>64</v>
      </c>
      <c r="D11682" t="s">
        <v>91</v>
      </c>
      <c r="E11682">
        <v>1341</v>
      </c>
      <c r="F11682">
        <v>1</v>
      </c>
    </row>
    <row r="11683" spans="1:6">
      <c r="A11683">
        <v>4900</v>
      </c>
      <c r="B11683">
        <v>19</v>
      </c>
      <c r="C11683" t="s">
        <v>64</v>
      </c>
      <c r="D11683" t="s">
        <v>91</v>
      </c>
      <c r="E11683">
        <v>3098</v>
      </c>
      <c r="F11683">
        <v>1</v>
      </c>
    </row>
    <row r="11684" spans="1:6">
      <c r="A11684">
        <v>4900</v>
      </c>
      <c r="B11684">
        <v>19</v>
      </c>
      <c r="C11684" t="s">
        <v>64</v>
      </c>
      <c r="D11684" t="s">
        <v>91</v>
      </c>
      <c r="E11684">
        <v>1237</v>
      </c>
      <c r="F11684">
        <v>1</v>
      </c>
    </row>
    <row r="11685" spans="1:6">
      <c r="A11685">
        <v>4900</v>
      </c>
      <c r="B11685">
        <v>19</v>
      </c>
      <c r="C11685" t="s">
        <v>64</v>
      </c>
      <c r="D11685" t="s">
        <v>91</v>
      </c>
      <c r="E11685">
        <v>3110</v>
      </c>
      <c r="F11685">
        <v>1</v>
      </c>
    </row>
    <row r="11686" spans="1:6">
      <c r="A11686">
        <v>4900</v>
      </c>
      <c r="B11686">
        <v>19</v>
      </c>
      <c r="C11686" t="s">
        <v>64</v>
      </c>
      <c r="D11686" t="s">
        <v>91</v>
      </c>
      <c r="E11686">
        <v>1248</v>
      </c>
      <c r="F11686">
        <v>1</v>
      </c>
    </row>
    <row r="11687" spans="1:6">
      <c r="A11687">
        <v>4900</v>
      </c>
      <c r="B11687">
        <v>19</v>
      </c>
      <c r="C11687" t="s">
        <v>64</v>
      </c>
      <c r="D11687" t="s">
        <v>91</v>
      </c>
      <c r="E11687">
        <v>4957</v>
      </c>
      <c r="F11687">
        <v>1</v>
      </c>
    </row>
    <row r="11688" spans="1:6">
      <c r="A11688">
        <v>4900</v>
      </c>
      <c r="B11688">
        <v>19</v>
      </c>
      <c r="C11688" t="s">
        <v>64</v>
      </c>
      <c r="D11688" t="s">
        <v>91</v>
      </c>
      <c r="E11688">
        <v>5178</v>
      </c>
      <c r="F11688">
        <v>1</v>
      </c>
    </row>
    <row r="11689" spans="1:6">
      <c r="A11689">
        <v>4900</v>
      </c>
      <c r="B11689">
        <v>19</v>
      </c>
      <c r="C11689" t="s">
        <v>64</v>
      </c>
      <c r="D11689" t="s">
        <v>91</v>
      </c>
      <c r="E11689">
        <v>1149</v>
      </c>
      <c r="F11689">
        <v>1</v>
      </c>
    </row>
    <row r="11690" spans="1:6">
      <c r="A11690">
        <v>4900</v>
      </c>
      <c r="B11690">
        <v>19</v>
      </c>
      <c r="C11690" t="s">
        <v>64</v>
      </c>
      <c r="D11690" t="s">
        <v>91</v>
      </c>
      <c r="E11690">
        <v>3578</v>
      </c>
      <c r="F11690">
        <v>1</v>
      </c>
    </row>
    <row r="11691" spans="1:6">
      <c r="A11691">
        <v>4900</v>
      </c>
      <c r="B11691">
        <v>19</v>
      </c>
      <c r="C11691" t="s">
        <v>64</v>
      </c>
      <c r="D11691" t="s">
        <v>91</v>
      </c>
      <c r="E11691">
        <v>1066</v>
      </c>
      <c r="F11691">
        <v>1</v>
      </c>
    </row>
    <row r="11692" spans="1:6">
      <c r="A11692">
        <v>4900</v>
      </c>
      <c r="B11692">
        <v>19</v>
      </c>
      <c r="C11692" t="s">
        <v>64</v>
      </c>
      <c r="D11692" t="s">
        <v>91</v>
      </c>
      <c r="E11692">
        <v>2902</v>
      </c>
      <c r="F11692">
        <v>1</v>
      </c>
    </row>
    <row r="11693" spans="1:6">
      <c r="A11693">
        <v>4900</v>
      </c>
      <c r="B11693">
        <v>19</v>
      </c>
      <c r="C11693" t="s">
        <v>64</v>
      </c>
      <c r="D11693" t="s">
        <v>91</v>
      </c>
      <c r="E11693">
        <v>2161</v>
      </c>
      <c r="F11693">
        <v>1</v>
      </c>
    </row>
    <row r="11694" spans="1:6">
      <c r="A11694">
        <v>4900</v>
      </c>
      <c r="B11694">
        <v>19</v>
      </c>
      <c r="C11694" t="s">
        <v>64</v>
      </c>
      <c r="D11694" t="s">
        <v>91</v>
      </c>
      <c r="E11694">
        <v>63</v>
      </c>
      <c r="F11694">
        <v>1</v>
      </c>
    </row>
    <row r="11695" spans="1:6">
      <c r="A11695">
        <v>4900</v>
      </c>
      <c r="B11695">
        <v>19</v>
      </c>
      <c r="C11695" t="s">
        <v>64</v>
      </c>
      <c r="D11695" t="s">
        <v>91</v>
      </c>
      <c r="E11695">
        <v>3843</v>
      </c>
      <c r="F11695">
        <v>1</v>
      </c>
    </row>
    <row r="11696" spans="1:6">
      <c r="A11696">
        <v>4900</v>
      </c>
      <c r="B11696">
        <v>19</v>
      </c>
      <c r="C11696" t="s">
        <v>64</v>
      </c>
      <c r="D11696" t="s">
        <v>91</v>
      </c>
      <c r="E11696">
        <v>3056</v>
      </c>
      <c r="F11696">
        <v>1</v>
      </c>
    </row>
    <row r="11697" spans="1:6">
      <c r="A11697">
        <v>4900</v>
      </c>
      <c r="B11697">
        <v>19</v>
      </c>
      <c r="C11697" t="s">
        <v>64</v>
      </c>
      <c r="D11697" t="s">
        <v>91</v>
      </c>
      <c r="E11697">
        <v>5470</v>
      </c>
      <c r="F11697">
        <v>1</v>
      </c>
    </row>
    <row r="11698" spans="1:6">
      <c r="A11698">
        <v>4900</v>
      </c>
      <c r="B11698">
        <v>19</v>
      </c>
      <c r="C11698" t="s">
        <v>64</v>
      </c>
      <c r="D11698" t="s">
        <v>91</v>
      </c>
      <c r="E11698">
        <v>135</v>
      </c>
      <c r="F11698">
        <v>1</v>
      </c>
    </row>
    <row r="11699" spans="1:6">
      <c r="A11699">
        <v>4900</v>
      </c>
      <c r="B11699">
        <v>19</v>
      </c>
      <c r="C11699" t="s">
        <v>64</v>
      </c>
      <c r="D11699" t="s">
        <v>91</v>
      </c>
      <c r="E11699">
        <v>3095</v>
      </c>
      <c r="F11699">
        <v>1</v>
      </c>
    </row>
    <row r="11700" spans="1:6">
      <c r="A11700">
        <v>4900</v>
      </c>
      <c r="B11700">
        <v>19</v>
      </c>
      <c r="C11700" t="s">
        <v>64</v>
      </c>
      <c r="D11700" t="s">
        <v>91</v>
      </c>
      <c r="E11700">
        <v>2591</v>
      </c>
      <c r="F11700">
        <v>1</v>
      </c>
    </row>
    <row r="11701" spans="1:6">
      <c r="A11701">
        <v>4900</v>
      </c>
      <c r="B11701">
        <v>19</v>
      </c>
      <c r="C11701" t="s">
        <v>64</v>
      </c>
      <c r="D11701" t="s">
        <v>91</v>
      </c>
      <c r="E11701">
        <v>3215</v>
      </c>
      <c r="F11701">
        <v>1</v>
      </c>
    </row>
    <row r="11702" spans="1:6">
      <c r="A11702">
        <v>4900</v>
      </c>
      <c r="B11702">
        <v>19</v>
      </c>
      <c r="C11702" t="s">
        <v>64</v>
      </c>
      <c r="D11702" t="s">
        <v>91</v>
      </c>
      <c r="E11702">
        <v>2562</v>
      </c>
      <c r="F11702">
        <v>1</v>
      </c>
    </row>
    <row r="11703" spans="1:6">
      <c r="A11703">
        <v>4900</v>
      </c>
      <c r="B11703">
        <v>19</v>
      </c>
      <c r="C11703" t="s">
        <v>64</v>
      </c>
      <c r="D11703" t="s">
        <v>91</v>
      </c>
      <c r="E11703">
        <v>4</v>
      </c>
      <c r="F11703">
        <v>1</v>
      </c>
    </row>
    <row r="11704" spans="1:6">
      <c r="A11704">
        <v>4900</v>
      </c>
      <c r="B11704">
        <v>19</v>
      </c>
      <c r="C11704" t="s">
        <v>64</v>
      </c>
      <c r="D11704" t="s">
        <v>91</v>
      </c>
      <c r="E11704">
        <v>201</v>
      </c>
      <c r="F11704">
        <v>1</v>
      </c>
    </row>
    <row r="11705" spans="1:6">
      <c r="A11705">
        <v>4900</v>
      </c>
      <c r="B11705">
        <v>19</v>
      </c>
      <c r="C11705" t="s">
        <v>64</v>
      </c>
      <c r="D11705" t="s">
        <v>91</v>
      </c>
      <c r="E11705">
        <v>156</v>
      </c>
      <c r="F11705">
        <v>1</v>
      </c>
    </row>
    <row r="11706" spans="1:6">
      <c r="A11706">
        <v>4900</v>
      </c>
      <c r="B11706">
        <v>19</v>
      </c>
      <c r="C11706" t="s">
        <v>64</v>
      </c>
      <c r="D11706" t="s">
        <v>91</v>
      </c>
      <c r="E11706">
        <v>5622</v>
      </c>
      <c r="F11706">
        <v>1</v>
      </c>
    </row>
    <row r="11707" spans="1:6">
      <c r="A11707">
        <v>4900</v>
      </c>
      <c r="B11707">
        <v>19</v>
      </c>
      <c r="C11707" t="s">
        <v>64</v>
      </c>
      <c r="D11707" t="s">
        <v>91</v>
      </c>
      <c r="E11707">
        <v>3680</v>
      </c>
      <c r="F11707">
        <v>1</v>
      </c>
    </row>
    <row r="11708" spans="1:6">
      <c r="A11708">
        <v>4900</v>
      </c>
      <c r="B11708">
        <v>19</v>
      </c>
      <c r="C11708" t="s">
        <v>64</v>
      </c>
      <c r="D11708" t="s">
        <v>91</v>
      </c>
      <c r="E11708">
        <v>203</v>
      </c>
      <c r="F11708">
        <v>1</v>
      </c>
    </row>
    <row r="11709" spans="1:6">
      <c r="A11709">
        <v>4900</v>
      </c>
      <c r="B11709">
        <v>19</v>
      </c>
      <c r="C11709" t="s">
        <v>64</v>
      </c>
      <c r="D11709" t="s">
        <v>91</v>
      </c>
      <c r="E11709">
        <v>62</v>
      </c>
      <c r="F11709">
        <v>1</v>
      </c>
    </row>
    <row r="11710" spans="1:6">
      <c r="A11710">
        <v>4900</v>
      </c>
      <c r="B11710">
        <v>19</v>
      </c>
      <c r="C11710" t="s">
        <v>64</v>
      </c>
      <c r="D11710" t="s">
        <v>91</v>
      </c>
      <c r="E11710">
        <v>3946</v>
      </c>
      <c r="F11710">
        <v>1</v>
      </c>
    </row>
    <row r="11711" spans="1:6">
      <c r="A11711">
        <v>4900</v>
      </c>
      <c r="B11711">
        <v>19</v>
      </c>
      <c r="C11711" t="s">
        <v>64</v>
      </c>
      <c r="D11711" t="s">
        <v>91</v>
      </c>
      <c r="E11711">
        <v>4126</v>
      </c>
      <c r="F11711">
        <v>1</v>
      </c>
    </row>
    <row r="11712" spans="1:6">
      <c r="A11712">
        <v>4900</v>
      </c>
      <c r="B11712">
        <v>19</v>
      </c>
      <c r="C11712" t="s">
        <v>64</v>
      </c>
      <c r="D11712" t="s">
        <v>91</v>
      </c>
      <c r="E11712">
        <v>3091</v>
      </c>
      <c r="F11712">
        <v>1</v>
      </c>
    </row>
    <row r="11713" spans="1:6">
      <c r="A11713">
        <v>4900</v>
      </c>
      <c r="B11713">
        <v>19</v>
      </c>
      <c r="C11713" t="s">
        <v>64</v>
      </c>
      <c r="D11713" t="s">
        <v>91</v>
      </c>
      <c r="E11713">
        <v>4775</v>
      </c>
      <c r="F11713">
        <v>1</v>
      </c>
    </row>
    <row r="11714" spans="1:6">
      <c r="A11714">
        <v>4900</v>
      </c>
      <c r="B11714">
        <v>19</v>
      </c>
      <c r="C11714" t="s">
        <v>64</v>
      </c>
      <c r="D11714" t="s">
        <v>91</v>
      </c>
      <c r="E11714">
        <v>5234</v>
      </c>
      <c r="F11714">
        <v>1</v>
      </c>
    </row>
    <row r="11715" spans="1:6">
      <c r="A11715">
        <v>4900</v>
      </c>
      <c r="B11715">
        <v>19</v>
      </c>
      <c r="C11715" t="s">
        <v>64</v>
      </c>
      <c r="D11715" t="s">
        <v>91</v>
      </c>
      <c r="E11715">
        <v>2180</v>
      </c>
      <c r="F11715">
        <v>1</v>
      </c>
    </row>
    <row r="11716" spans="1:6">
      <c r="A11716">
        <v>4900</v>
      </c>
      <c r="B11716">
        <v>19</v>
      </c>
      <c r="C11716" t="s">
        <v>64</v>
      </c>
      <c r="D11716" t="s">
        <v>91</v>
      </c>
      <c r="E11716">
        <v>5508</v>
      </c>
      <c r="F11716">
        <v>1</v>
      </c>
    </row>
    <row r="11717" spans="1:6">
      <c r="A11717">
        <v>4900</v>
      </c>
      <c r="B11717">
        <v>19</v>
      </c>
      <c r="C11717" t="s">
        <v>64</v>
      </c>
      <c r="D11717" t="s">
        <v>91</v>
      </c>
      <c r="E11717">
        <v>5754</v>
      </c>
      <c r="F11717">
        <v>1</v>
      </c>
    </row>
    <row r="11718" spans="1:6">
      <c r="A11718">
        <v>4900</v>
      </c>
      <c r="B11718">
        <v>19</v>
      </c>
      <c r="C11718" t="s">
        <v>64</v>
      </c>
      <c r="D11718" t="s">
        <v>91</v>
      </c>
      <c r="E11718">
        <v>2312</v>
      </c>
      <c r="F11718">
        <v>1</v>
      </c>
    </row>
    <row r="11719" spans="1:6">
      <c r="A11719">
        <v>4900</v>
      </c>
      <c r="B11719">
        <v>19</v>
      </c>
      <c r="C11719" t="s">
        <v>62</v>
      </c>
      <c r="D11719" t="s">
        <v>92</v>
      </c>
      <c r="E11719">
        <v>2997</v>
      </c>
      <c r="F11719">
        <v>5</v>
      </c>
    </row>
    <row r="11720" spans="1:6">
      <c r="A11720">
        <v>4900</v>
      </c>
      <c r="B11720">
        <v>19</v>
      </c>
      <c r="C11720" t="s">
        <v>62</v>
      </c>
      <c r="D11720" t="s">
        <v>92</v>
      </c>
      <c r="E11720">
        <v>4493</v>
      </c>
      <c r="F11720">
        <v>3</v>
      </c>
    </row>
    <row r="11721" spans="1:6">
      <c r="A11721">
        <v>4900</v>
      </c>
      <c r="B11721">
        <v>19</v>
      </c>
      <c r="C11721" t="s">
        <v>62</v>
      </c>
      <c r="D11721" t="s">
        <v>92</v>
      </c>
      <c r="E11721">
        <v>1328</v>
      </c>
      <c r="F11721">
        <v>3</v>
      </c>
    </row>
    <row r="11722" spans="1:6">
      <c r="A11722">
        <v>4900</v>
      </c>
      <c r="B11722">
        <v>19</v>
      </c>
      <c r="C11722" t="s">
        <v>62</v>
      </c>
      <c r="D11722" t="s">
        <v>92</v>
      </c>
      <c r="E11722">
        <v>3095</v>
      </c>
      <c r="F11722">
        <v>2</v>
      </c>
    </row>
    <row r="11723" spans="1:6">
      <c r="A11723">
        <v>4900</v>
      </c>
      <c r="B11723">
        <v>19</v>
      </c>
      <c r="C11723" t="s">
        <v>62</v>
      </c>
      <c r="D11723" t="s">
        <v>92</v>
      </c>
      <c r="E11723">
        <v>3946</v>
      </c>
      <c r="F11723">
        <v>2</v>
      </c>
    </row>
    <row r="11724" spans="1:6">
      <c r="A11724">
        <v>4900</v>
      </c>
      <c r="B11724">
        <v>19</v>
      </c>
      <c r="C11724" t="s">
        <v>62</v>
      </c>
      <c r="D11724" t="s">
        <v>92</v>
      </c>
      <c r="E11724">
        <v>3714</v>
      </c>
      <c r="F11724">
        <v>2</v>
      </c>
    </row>
    <row r="11725" spans="1:6">
      <c r="A11725">
        <v>4900</v>
      </c>
      <c r="B11725">
        <v>19</v>
      </c>
      <c r="C11725" t="s">
        <v>62</v>
      </c>
      <c r="D11725" t="s">
        <v>92</v>
      </c>
      <c r="E11725">
        <v>3918</v>
      </c>
      <c r="F11725">
        <v>2</v>
      </c>
    </row>
    <row r="11726" spans="1:6">
      <c r="A11726">
        <v>4900</v>
      </c>
      <c r="B11726">
        <v>19</v>
      </c>
      <c r="C11726" t="s">
        <v>62</v>
      </c>
      <c r="D11726" t="s">
        <v>92</v>
      </c>
      <c r="E11726">
        <v>3913</v>
      </c>
      <c r="F11726">
        <v>2</v>
      </c>
    </row>
    <row r="11727" spans="1:6">
      <c r="A11727">
        <v>4900</v>
      </c>
      <c r="B11727">
        <v>19</v>
      </c>
      <c r="C11727" t="s">
        <v>62</v>
      </c>
      <c r="D11727" t="s">
        <v>92</v>
      </c>
      <c r="E11727">
        <v>2687</v>
      </c>
      <c r="F11727">
        <v>2</v>
      </c>
    </row>
    <row r="11728" spans="1:6">
      <c r="A11728">
        <v>4900</v>
      </c>
      <c r="B11728">
        <v>19</v>
      </c>
      <c r="C11728" t="s">
        <v>62</v>
      </c>
      <c r="D11728" t="s">
        <v>92</v>
      </c>
      <c r="E11728">
        <v>5773</v>
      </c>
      <c r="F11728">
        <v>2</v>
      </c>
    </row>
    <row r="11729" spans="1:6">
      <c r="A11729">
        <v>4900</v>
      </c>
      <c r="B11729">
        <v>19</v>
      </c>
      <c r="C11729" t="s">
        <v>62</v>
      </c>
      <c r="D11729" t="s">
        <v>92</v>
      </c>
      <c r="E11729">
        <v>3680</v>
      </c>
      <c r="F11729">
        <v>2</v>
      </c>
    </row>
    <row r="11730" spans="1:6">
      <c r="A11730">
        <v>4900</v>
      </c>
      <c r="B11730">
        <v>19</v>
      </c>
      <c r="C11730" t="s">
        <v>62</v>
      </c>
      <c r="D11730" t="s">
        <v>92</v>
      </c>
      <c r="E11730">
        <v>2647</v>
      </c>
      <c r="F11730">
        <v>2</v>
      </c>
    </row>
    <row r="11731" spans="1:6">
      <c r="A11731">
        <v>4900</v>
      </c>
      <c r="B11731">
        <v>19</v>
      </c>
      <c r="C11731" t="s">
        <v>62</v>
      </c>
      <c r="D11731" t="s">
        <v>92</v>
      </c>
      <c r="E11731">
        <v>2434</v>
      </c>
      <c r="F11731">
        <v>2</v>
      </c>
    </row>
    <row r="11732" spans="1:6">
      <c r="A11732">
        <v>4900</v>
      </c>
      <c r="B11732">
        <v>19</v>
      </c>
      <c r="C11732" t="s">
        <v>62</v>
      </c>
      <c r="D11732" t="s">
        <v>92</v>
      </c>
      <c r="E11732">
        <v>201</v>
      </c>
      <c r="F11732">
        <v>2</v>
      </c>
    </row>
    <row r="11733" spans="1:6">
      <c r="A11733">
        <v>4900</v>
      </c>
      <c r="B11733">
        <v>19</v>
      </c>
      <c r="C11733" t="s">
        <v>62</v>
      </c>
      <c r="D11733" t="s">
        <v>92</v>
      </c>
      <c r="E11733">
        <v>5042</v>
      </c>
      <c r="F11733">
        <v>2</v>
      </c>
    </row>
    <row r="11734" spans="1:6">
      <c r="A11734">
        <v>4900</v>
      </c>
      <c r="B11734">
        <v>19</v>
      </c>
      <c r="C11734" t="s">
        <v>62</v>
      </c>
      <c r="D11734" t="s">
        <v>92</v>
      </c>
      <c r="E11734">
        <v>154</v>
      </c>
      <c r="F11734">
        <v>2</v>
      </c>
    </row>
    <row r="11735" spans="1:6">
      <c r="A11735">
        <v>4900</v>
      </c>
      <c r="B11735">
        <v>19</v>
      </c>
      <c r="C11735" t="s">
        <v>62</v>
      </c>
      <c r="D11735" t="s">
        <v>92</v>
      </c>
      <c r="E11735">
        <v>2513</v>
      </c>
      <c r="F11735">
        <v>2</v>
      </c>
    </row>
    <row r="11736" spans="1:6">
      <c r="A11736">
        <v>4900</v>
      </c>
      <c r="B11736">
        <v>19</v>
      </c>
      <c r="C11736" t="s">
        <v>62</v>
      </c>
      <c r="D11736" t="s">
        <v>92</v>
      </c>
      <c r="E11736">
        <v>5816</v>
      </c>
      <c r="F11736">
        <v>2</v>
      </c>
    </row>
    <row r="11737" spans="1:6">
      <c r="A11737">
        <v>4900</v>
      </c>
      <c r="B11737">
        <v>19</v>
      </c>
      <c r="C11737" t="s">
        <v>62</v>
      </c>
      <c r="D11737" t="s">
        <v>92</v>
      </c>
      <c r="E11737">
        <v>1278</v>
      </c>
      <c r="F11737">
        <v>2</v>
      </c>
    </row>
    <row r="11738" spans="1:6">
      <c r="A11738">
        <v>4900</v>
      </c>
      <c r="B11738">
        <v>19</v>
      </c>
      <c r="C11738" t="s">
        <v>62</v>
      </c>
      <c r="D11738" t="s">
        <v>92</v>
      </c>
      <c r="E11738">
        <v>2306</v>
      </c>
      <c r="F11738">
        <v>2</v>
      </c>
    </row>
    <row r="11739" spans="1:6">
      <c r="A11739">
        <v>4900</v>
      </c>
      <c r="B11739">
        <v>19</v>
      </c>
      <c r="C11739" t="s">
        <v>62</v>
      </c>
      <c r="D11739" t="s">
        <v>92</v>
      </c>
      <c r="E11739">
        <v>5722</v>
      </c>
      <c r="F11739">
        <v>1</v>
      </c>
    </row>
    <row r="11740" spans="1:6">
      <c r="A11740">
        <v>4900</v>
      </c>
      <c r="B11740">
        <v>19</v>
      </c>
      <c r="C11740" t="s">
        <v>62</v>
      </c>
      <c r="D11740" t="s">
        <v>92</v>
      </c>
      <c r="E11740">
        <v>2941</v>
      </c>
      <c r="F11740">
        <v>1</v>
      </c>
    </row>
    <row r="11741" spans="1:6">
      <c r="A11741">
        <v>4900</v>
      </c>
      <c r="B11741">
        <v>19</v>
      </c>
      <c r="C11741" t="s">
        <v>62</v>
      </c>
      <c r="D11741" t="s">
        <v>92</v>
      </c>
      <c r="E11741">
        <v>2441</v>
      </c>
      <c r="F11741">
        <v>1</v>
      </c>
    </row>
    <row r="11742" spans="1:6">
      <c r="A11742">
        <v>4900</v>
      </c>
      <c r="B11742">
        <v>19</v>
      </c>
      <c r="C11742" t="s">
        <v>62</v>
      </c>
      <c r="D11742" t="s">
        <v>92</v>
      </c>
      <c r="E11742">
        <v>5839</v>
      </c>
      <c r="F11742">
        <v>1</v>
      </c>
    </row>
    <row r="11743" spans="1:6">
      <c r="A11743">
        <v>4900</v>
      </c>
      <c r="B11743">
        <v>19</v>
      </c>
      <c r="C11743" t="s">
        <v>62</v>
      </c>
      <c r="D11743" t="s">
        <v>92</v>
      </c>
      <c r="E11743">
        <v>5754</v>
      </c>
      <c r="F11743">
        <v>1</v>
      </c>
    </row>
    <row r="11744" spans="1:6">
      <c r="A11744">
        <v>4900</v>
      </c>
      <c r="B11744">
        <v>19</v>
      </c>
      <c r="C11744" t="s">
        <v>62</v>
      </c>
      <c r="D11744" t="s">
        <v>92</v>
      </c>
      <c r="E11744">
        <v>1315</v>
      </c>
      <c r="F11744">
        <v>1</v>
      </c>
    </row>
    <row r="11745" spans="1:6">
      <c r="A11745">
        <v>4900</v>
      </c>
      <c r="B11745">
        <v>19</v>
      </c>
      <c r="C11745" t="s">
        <v>62</v>
      </c>
      <c r="D11745" t="s">
        <v>92</v>
      </c>
      <c r="E11745">
        <v>5841</v>
      </c>
      <c r="F11745">
        <v>1</v>
      </c>
    </row>
    <row r="11746" spans="1:6">
      <c r="A11746">
        <v>4900</v>
      </c>
      <c r="B11746">
        <v>19</v>
      </c>
      <c r="C11746" t="s">
        <v>62</v>
      </c>
      <c r="D11746" t="s">
        <v>92</v>
      </c>
      <c r="E11746">
        <v>2861</v>
      </c>
      <c r="F11746">
        <v>1</v>
      </c>
    </row>
    <row r="11747" spans="1:6">
      <c r="A11747">
        <v>4900</v>
      </c>
      <c r="B11747">
        <v>19</v>
      </c>
      <c r="C11747" t="s">
        <v>62</v>
      </c>
      <c r="D11747" t="s">
        <v>92</v>
      </c>
      <c r="E11747">
        <v>4799</v>
      </c>
      <c r="F11747">
        <v>1</v>
      </c>
    </row>
    <row r="11748" spans="1:6">
      <c r="A11748">
        <v>4900</v>
      </c>
      <c r="B11748">
        <v>19</v>
      </c>
      <c r="C11748" t="s">
        <v>62</v>
      </c>
      <c r="D11748" t="s">
        <v>92</v>
      </c>
      <c r="E11748">
        <v>6037</v>
      </c>
      <c r="F11748">
        <v>1</v>
      </c>
    </row>
    <row r="11749" spans="1:6">
      <c r="A11749">
        <v>4900</v>
      </c>
      <c r="B11749">
        <v>19</v>
      </c>
      <c r="C11749" t="s">
        <v>62</v>
      </c>
      <c r="D11749" t="s">
        <v>92</v>
      </c>
      <c r="E11749">
        <v>5836</v>
      </c>
      <c r="F11749">
        <v>1</v>
      </c>
    </row>
    <row r="11750" spans="1:6">
      <c r="A11750">
        <v>4900</v>
      </c>
      <c r="B11750">
        <v>19</v>
      </c>
      <c r="C11750" t="s">
        <v>62</v>
      </c>
      <c r="D11750" t="s">
        <v>92</v>
      </c>
      <c r="E11750">
        <v>3843</v>
      </c>
      <c r="F11750">
        <v>1</v>
      </c>
    </row>
    <row r="11751" spans="1:6">
      <c r="A11751">
        <v>4900</v>
      </c>
      <c r="B11751">
        <v>19</v>
      </c>
      <c r="C11751" t="s">
        <v>62</v>
      </c>
      <c r="D11751" t="s">
        <v>92</v>
      </c>
      <c r="E11751">
        <v>5421</v>
      </c>
      <c r="F11751">
        <v>1</v>
      </c>
    </row>
    <row r="11752" spans="1:6">
      <c r="A11752">
        <v>4900</v>
      </c>
      <c r="B11752">
        <v>19</v>
      </c>
      <c r="C11752" t="s">
        <v>62</v>
      </c>
      <c r="D11752" t="s">
        <v>92</v>
      </c>
      <c r="E11752">
        <v>5628</v>
      </c>
      <c r="F11752">
        <v>1</v>
      </c>
    </row>
    <row r="11753" spans="1:6">
      <c r="A11753">
        <v>4900</v>
      </c>
      <c r="B11753">
        <v>19</v>
      </c>
      <c r="C11753" t="s">
        <v>62</v>
      </c>
      <c r="D11753" t="s">
        <v>92</v>
      </c>
      <c r="E11753">
        <v>6060</v>
      </c>
      <c r="F11753">
        <v>1</v>
      </c>
    </row>
    <row r="11754" spans="1:6">
      <c r="A11754">
        <v>4900</v>
      </c>
      <c r="B11754">
        <v>19</v>
      </c>
      <c r="C11754" t="s">
        <v>62</v>
      </c>
      <c r="D11754" t="s">
        <v>92</v>
      </c>
      <c r="E11754">
        <v>2324</v>
      </c>
      <c r="F11754">
        <v>1</v>
      </c>
    </row>
    <row r="11755" spans="1:6">
      <c r="A11755">
        <v>4900</v>
      </c>
      <c r="B11755">
        <v>19</v>
      </c>
      <c r="C11755" t="s">
        <v>62</v>
      </c>
      <c r="D11755" t="s">
        <v>92</v>
      </c>
      <c r="E11755">
        <v>5539</v>
      </c>
      <c r="F11755">
        <v>1</v>
      </c>
    </row>
    <row r="11756" spans="1:6">
      <c r="A11756">
        <v>4900</v>
      </c>
      <c r="B11756">
        <v>19</v>
      </c>
      <c r="C11756" t="s">
        <v>62</v>
      </c>
      <c r="D11756" t="s">
        <v>92</v>
      </c>
      <c r="E11756">
        <v>6016</v>
      </c>
      <c r="F11756">
        <v>1</v>
      </c>
    </row>
    <row r="11757" spans="1:6">
      <c r="A11757">
        <v>4900</v>
      </c>
      <c r="B11757">
        <v>19</v>
      </c>
      <c r="C11757" t="s">
        <v>62</v>
      </c>
      <c r="D11757" t="s">
        <v>92</v>
      </c>
      <c r="E11757">
        <v>5568</v>
      </c>
      <c r="F11757">
        <v>1</v>
      </c>
    </row>
    <row r="11758" spans="1:6">
      <c r="A11758">
        <v>4900</v>
      </c>
      <c r="B11758">
        <v>19</v>
      </c>
      <c r="C11758" t="s">
        <v>62</v>
      </c>
      <c r="D11758" t="s">
        <v>92</v>
      </c>
      <c r="E11758">
        <v>5420</v>
      </c>
      <c r="F11758">
        <v>1</v>
      </c>
    </row>
    <row r="11759" spans="1:6">
      <c r="A11759">
        <v>4900</v>
      </c>
      <c r="B11759">
        <v>19</v>
      </c>
      <c r="C11759" t="s">
        <v>62</v>
      </c>
      <c r="D11759" t="s">
        <v>92</v>
      </c>
      <c r="E11759">
        <v>5827</v>
      </c>
      <c r="F11759">
        <v>1</v>
      </c>
    </row>
    <row r="11760" spans="1:6">
      <c r="A11760">
        <v>4900</v>
      </c>
      <c r="B11760">
        <v>19</v>
      </c>
      <c r="C11760" t="s">
        <v>62</v>
      </c>
      <c r="D11760" t="s">
        <v>92</v>
      </c>
      <c r="E11760">
        <v>2902</v>
      </c>
      <c r="F11760">
        <v>1</v>
      </c>
    </row>
    <row r="11761" spans="1:6">
      <c r="A11761">
        <v>4900</v>
      </c>
      <c r="B11761">
        <v>19</v>
      </c>
      <c r="C11761" t="s">
        <v>62</v>
      </c>
      <c r="D11761" t="s">
        <v>92</v>
      </c>
      <c r="E11761">
        <v>113</v>
      </c>
      <c r="F11761">
        <v>1</v>
      </c>
    </row>
    <row r="11762" spans="1:6">
      <c r="A11762">
        <v>4900</v>
      </c>
      <c r="B11762">
        <v>19</v>
      </c>
      <c r="C11762" t="s">
        <v>62</v>
      </c>
      <c r="D11762" t="s">
        <v>92</v>
      </c>
      <c r="E11762">
        <v>2109</v>
      </c>
      <c r="F11762">
        <v>1</v>
      </c>
    </row>
    <row r="11763" spans="1:6">
      <c r="A11763">
        <v>4900</v>
      </c>
      <c r="B11763">
        <v>19</v>
      </c>
      <c r="C11763" t="s">
        <v>62</v>
      </c>
      <c r="D11763" t="s">
        <v>92</v>
      </c>
      <c r="E11763">
        <v>1011</v>
      </c>
      <c r="F11763">
        <v>1</v>
      </c>
    </row>
    <row r="11764" spans="1:6">
      <c r="A11764">
        <v>4900</v>
      </c>
      <c r="B11764">
        <v>19</v>
      </c>
      <c r="C11764" t="s">
        <v>62</v>
      </c>
      <c r="D11764" t="s">
        <v>92</v>
      </c>
      <c r="E11764">
        <v>2498</v>
      </c>
      <c r="F11764">
        <v>1</v>
      </c>
    </row>
    <row r="11765" spans="1:6">
      <c r="A11765">
        <v>4900</v>
      </c>
      <c r="B11765">
        <v>19</v>
      </c>
      <c r="C11765" t="s">
        <v>62</v>
      </c>
      <c r="D11765" t="s">
        <v>92</v>
      </c>
      <c r="E11765">
        <v>5605</v>
      </c>
      <c r="F11765">
        <v>1</v>
      </c>
    </row>
    <row r="11766" spans="1:6">
      <c r="A11766">
        <v>4900</v>
      </c>
      <c r="B11766">
        <v>19</v>
      </c>
      <c r="C11766" t="s">
        <v>62</v>
      </c>
      <c r="D11766" t="s">
        <v>92</v>
      </c>
      <c r="E11766">
        <v>4496</v>
      </c>
      <c r="F11766">
        <v>1</v>
      </c>
    </row>
    <row r="11767" spans="1:6">
      <c r="A11767">
        <v>4900</v>
      </c>
      <c r="B11767">
        <v>19</v>
      </c>
      <c r="C11767" t="s">
        <v>62</v>
      </c>
      <c r="D11767" t="s">
        <v>92</v>
      </c>
      <c r="E11767">
        <v>4541</v>
      </c>
      <c r="F11767">
        <v>1</v>
      </c>
    </row>
    <row r="11768" spans="1:6">
      <c r="A11768">
        <v>4900</v>
      </c>
      <c r="B11768">
        <v>19</v>
      </c>
      <c r="C11768" t="s">
        <v>62</v>
      </c>
      <c r="D11768" t="s">
        <v>92</v>
      </c>
      <c r="E11768">
        <v>1090</v>
      </c>
      <c r="F11768">
        <v>1</v>
      </c>
    </row>
    <row r="11769" spans="1:6">
      <c r="A11769">
        <v>4900</v>
      </c>
      <c r="B11769">
        <v>19</v>
      </c>
      <c r="C11769" t="s">
        <v>62</v>
      </c>
      <c r="D11769" t="s">
        <v>92</v>
      </c>
      <c r="E11769">
        <v>26</v>
      </c>
      <c r="F11769">
        <v>1</v>
      </c>
    </row>
    <row r="11770" spans="1:6">
      <c r="A11770">
        <v>4900</v>
      </c>
      <c r="B11770">
        <v>19</v>
      </c>
      <c r="C11770" t="s">
        <v>62</v>
      </c>
      <c r="D11770" t="s">
        <v>92</v>
      </c>
      <c r="E11770">
        <v>5178</v>
      </c>
      <c r="F11770">
        <v>1</v>
      </c>
    </row>
    <row r="11771" spans="1:6">
      <c r="A11771">
        <v>4900</v>
      </c>
      <c r="B11771">
        <v>19</v>
      </c>
      <c r="C11771" t="s">
        <v>62</v>
      </c>
      <c r="D11771" t="s">
        <v>92</v>
      </c>
      <c r="E11771">
        <v>2996</v>
      </c>
      <c r="F11771">
        <v>1</v>
      </c>
    </row>
    <row r="11772" spans="1:6">
      <c r="A11772">
        <v>4900</v>
      </c>
      <c r="B11772">
        <v>19</v>
      </c>
      <c r="C11772" t="s">
        <v>62</v>
      </c>
      <c r="D11772" t="s">
        <v>92</v>
      </c>
      <c r="E11772">
        <v>6105</v>
      </c>
      <c r="F11772">
        <v>1</v>
      </c>
    </row>
    <row r="11773" spans="1:6">
      <c r="A11773">
        <v>4900</v>
      </c>
      <c r="B11773">
        <v>19</v>
      </c>
      <c r="C11773" t="s">
        <v>62</v>
      </c>
      <c r="D11773" t="s">
        <v>92</v>
      </c>
      <c r="E11773">
        <v>4267</v>
      </c>
      <c r="F11773">
        <v>1</v>
      </c>
    </row>
    <row r="11774" spans="1:6">
      <c r="A11774">
        <v>4900</v>
      </c>
      <c r="B11774">
        <v>19</v>
      </c>
      <c r="C11774" t="s">
        <v>62</v>
      </c>
      <c r="D11774" t="s">
        <v>92</v>
      </c>
      <c r="E11774">
        <v>19</v>
      </c>
      <c r="F11774">
        <v>1</v>
      </c>
    </row>
    <row r="11775" spans="1:6">
      <c r="A11775">
        <v>4900</v>
      </c>
      <c r="B11775">
        <v>19</v>
      </c>
      <c r="C11775" t="s">
        <v>62</v>
      </c>
      <c r="D11775" t="s">
        <v>92</v>
      </c>
      <c r="E11775">
        <v>2671</v>
      </c>
      <c r="F11775">
        <v>1</v>
      </c>
    </row>
    <row r="11776" spans="1:6">
      <c r="A11776">
        <v>4900</v>
      </c>
      <c r="B11776">
        <v>19</v>
      </c>
      <c r="C11776" t="s">
        <v>62</v>
      </c>
      <c r="D11776" t="s">
        <v>92</v>
      </c>
      <c r="E11776">
        <v>62</v>
      </c>
      <c r="F11776">
        <v>1</v>
      </c>
    </row>
    <row r="11777" spans="1:6">
      <c r="A11777">
        <v>4900</v>
      </c>
      <c r="B11777">
        <v>19</v>
      </c>
      <c r="C11777" t="s">
        <v>62</v>
      </c>
      <c r="D11777" t="s">
        <v>92</v>
      </c>
      <c r="E11777">
        <v>3464</v>
      </c>
      <c r="F11777">
        <v>1</v>
      </c>
    </row>
    <row r="11778" spans="1:6">
      <c r="A11778">
        <v>4900</v>
      </c>
      <c r="B11778">
        <v>19</v>
      </c>
      <c r="C11778" t="s">
        <v>62</v>
      </c>
      <c r="D11778" t="s">
        <v>92</v>
      </c>
      <c r="E11778">
        <v>5898</v>
      </c>
      <c r="F11778">
        <v>1</v>
      </c>
    </row>
    <row r="11779" spans="1:6">
      <c r="A11779">
        <v>4900</v>
      </c>
      <c r="B11779">
        <v>19</v>
      </c>
      <c r="C11779" t="s">
        <v>62</v>
      </c>
      <c r="D11779" t="s">
        <v>92</v>
      </c>
      <c r="E11779">
        <v>1148</v>
      </c>
      <c r="F11779">
        <v>1</v>
      </c>
    </row>
    <row r="11780" spans="1:6">
      <c r="A11780">
        <v>4900</v>
      </c>
      <c r="B11780">
        <v>19</v>
      </c>
      <c r="C11780" t="s">
        <v>62</v>
      </c>
      <c r="D11780" t="s">
        <v>92</v>
      </c>
      <c r="E11780">
        <v>4344</v>
      </c>
      <c r="F11780">
        <v>1</v>
      </c>
    </row>
    <row r="11781" spans="1:6">
      <c r="A11781">
        <v>4900</v>
      </c>
      <c r="B11781">
        <v>20</v>
      </c>
      <c r="C11781" t="s">
        <v>63</v>
      </c>
      <c r="D11781" t="s">
        <v>92</v>
      </c>
      <c r="E11781">
        <v>2973</v>
      </c>
      <c r="F11781">
        <v>5</v>
      </c>
    </row>
    <row r="11782" spans="1:6">
      <c r="A11782">
        <v>4900</v>
      </c>
      <c r="B11782">
        <v>20</v>
      </c>
      <c r="C11782" t="s">
        <v>63</v>
      </c>
      <c r="D11782" t="s">
        <v>92</v>
      </c>
      <c r="E11782">
        <v>1044</v>
      </c>
      <c r="F11782">
        <v>5</v>
      </c>
    </row>
    <row r="11783" spans="1:6">
      <c r="A11783">
        <v>4900</v>
      </c>
      <c r="B11783">
        <v>20</v>
      </c>
      <c r="C11783" t="s">
        <v>63</v>
      </c>
      <c r="D11783" t="s">
        <v>92</v>
      </c>
      <c r="E11783">
        <v>3568</v>
      </c>
      <c r="F11783">
        <v>2</v>
      </c>
    </row>
    <row r="11784" spans="1:6">
      <c r="A11784">
        <v>4900</v>
      </c>
      <c r="B11784">
        <v>20</v>
      </c>
      <c r="C11784" t="s">
        <v>63</v>
      </c>
      <c r="D11784" t="s">
        <v>92</v>
      </c>
      <c r="E11784">
        <v>4235</v>
      </c>
      <c r="F11784">
        <v>2</v>
      </c>
    </row>
    <row r="11785" spans="1:6">
      <c r="A11785">
        <v>4900</v>
      </c>
      <c r="B11785">
        <v>20</v>
      </c>
      <c r="C11785" t="s">
        <v>63</v>
      </c>
      <c r="D11785" t="s">
        <v>92</v>
      </c>
      <c r="E11785">
        <v>364</v>
      </c>
      <c r="F11785">
        <v>2</v>
      </c>
    </row>
    <row r="11786" spans="1:6">
      <c r="A11786">
        <v>4900</v>
      </c>
      <c r="B11786">
        <v>20</v>
      </c>
      <c r="C11786" t="s">
        <v>63</v>
      </c>
      <c r="D11786" t="s">
        <v>92</v>
      </c>
      <c r="E11786">
        <v>5529</v>
      </c>
      <c r="F11786">
        <v>2</v>
      </c>
    </row>
    <row r="11787" spans="1:6">
      <c r="A11787">
        <v>4900</v>
      </c>
      <c r="B11787">
        <v>20</v>
      </c>
      <c r="C11787" t="s">
        <v>63</v>
      </c>
      <c r="D11787" t="s">
        <v>92</v>
      </c>
      <c r="E11787">
        <v>4353</v>
      </c>
      <c r="F11787">
        <v>2</v>
      </c>
    </row>
    <row r="11788" spans="1:6">
      <c r="A11788">
        <v>4900</v>
      </c>
      <c r="B11788">
        <v>20</v>
      </c>
      <c r="C11788" t="s">
        <v>63</v>
      </c>
      <c r="D11788" t="s">
        <v>92</v>
      </c>
      <c r="E11788">
        <v>2861</v>
      </c>
      <c r="F11788">
        <v>1</v>
      </c>
    </row>
    <row r="11789" spans="1:6">
      <c r="A11789">
        <v>4900</v>
      </c>
      <c r="B11789">
        <v>20</v>
      </c>
      <c r="C11789" t="s">
        <v>63</v>
      </c>
      <c r="D11789" t="s">
        <v>92</v>
      </c>
      <c r="E11789">
        <v>3496</v>
      </c>
      <c r="F11789">
        <v>1</v>
      </c>
    </row>
    <row r="11790" spans="1:6">
      <c r="A11790">
        <v>4900</v>
      </c>
      <c r="B11790">
        <v>20</v>
      </c>
      <c r="C11790" t="s">
        <v>63</v>
      </c>
      <c r="D11790" t="s">
        <v>92</v>
      </c>
      <c r="E11790">
        <v>5399</v>
      </c>
      <c r="F11790">
        <v>1</v>
      </c>
    </row>
    <row r="11791" spans="1:6">
      <c r="A11791">
        <v>4900</v>
      </c>
      <c r="B11791">
        <v>20</v>
      </c>
      <c r="C11791" t="s">
        <v>63</v>
      </c>
      <c r="D11791" t="s">
        <v>92</v>
      </c>
      <c r="E11791">
        <v>5120</v>
      </c>
      <c r="F11791">
        <v>1</v>
      </c>
    </row>
    <row r="11792" spans="1:6">
      <c r="A11792">
        <v>4900</v>
      </c>
      <c r="B11792">
        <v>20</v>
      </c>
      <c r="C11792" t="s">
        <v>63</v>
      </c>
      <c r="D11792" t="s">
        <v>92</v>
      </c>
      <c r="E11792">
        <v>3996</v>
      </c>
      <c r="F11792">
        <v>1</v>
      </c>
    </row>
    <row r="11793" spans="1:6">
      <c r="A11793">
        <v>4900</v>
      </c>
      <c r="B11793">
        <v>20</v>
      </c>
      <c r="C11793" t="s">
        <v>63</v>
      </c>
      <c r="D11793" t="s">
        <v>92</v>
      </c>
      <c r="E11793">
        <v>2418</v>
      </c>
      <c r="F11793">
        <v>1</v>
      </c>
    </row>
    <row r="11794" spans="1:6">
      <c r="A11794">
        <v>4900</v>
      </c>
      <c r="B11794">
        <v>20</v>
      </c>
      <c r="C11794" t="s">
        <v>63</v>
      </c>
      <c r="D11794" t="s">
        <v>92</v>
      </c>
      <c r="E11794">
        <v>5519</v>
      </c>
      <c r="F11794">
        <v>1</v>
      </c>
    </row>
    <row r="11795" spans="1:6">
      <c r="A11795">
        <v>4900</v>
      </c>
      <c r="B11795">
        <v>20</v>
      </c>
      <c r="C11795" t="s">
        <v>63</v>
      </c>
      <c r="D11795" t="s">
        <v>92</v>
      </c>
      <c r="E11795">
        <v>3253</v>
      </c>
      <c r="F11795">
        <v>1</v>
      </c>
    </row>
    <row r="11796" spans="1:6">
      <c r="A11796">
        <v>4900</v>
      </c>
      <c r="B11796">
        <v>20</v>
      </c>
      <c r="C11796" t="s">
        <v>63</v>
      </c>
      <c r="D11796" t="s">
        <v>92</v>
      </c>
      <c r="E11796">
        <v>2526</v>
      </c>
      <c r="F11796">
        <v>1</v>
      </c>
    </row>
    <row r="11797" spans="1:6">
      <c r="A11797">
        <v>4900</v>
      </c>
      <c r="B11797">
        <v>20</v>
      </c>
      <c r="C11797" t="s">
        <v>63</v>
      </c>
      <c r="D11797" t="s">
        <v>92</v>
      </c>
      <c r="E11797">
        <v>3742</v>
      </c>
      <c r="F11797">
        <v>1</v>
      </c>
    </row>
    <row r="11798" spans="1:6">
      <c r="A11798">
        <v>4900</v>
      </c>
      <c r="B11798">
        <v>20</v>
      </c>
      <c r="C11798" t="s">
        <v>63</v>
      </c>
      <c r="D11798" t="s">
        <v>92</v>
      </c>
      <c r="E11798">
        <v>3780</v>
      </c>
      <c r="F11798">
        <v>1</v>
      </c>
    </row>
    <row r="11799" spans="1:6">
      <c r="A11799">
        <v>4900</v>
      </c>
      <c r="B11799">
        <v>20</v>
      </c>
      <c r="C11799" t="s">
        <v>63</v>
      </c>
      <c r="D11799" t="s">
        <v>92</v>
      </c>
      <c r="E11799">
        <v>5350</v>
      </c>
      <c r="F11799">
        <v>1</v>
      </c>
    </row>
    <row r="11800" spans="1:6">
      <c r="A11800">
        <v>4900</v>
      </c>
      <c r="B11800">
        <v>20</v>
      </c>
      <c r="C11800" t="s">
        <v>63</v>
      </c>
      <c r="D11800" t="s">
        <v>92</v>
      </c>
      <c r="E11800">
        <v>4815</v>
      </c>
      <c r="F11800">
        <v>1</v>
      </c>
    </row>
    <row r="11801" spans="1:6">
      <c r="A11801">
        <v>4900</v>
      </c>
      <c r="B11801">
        <v>20</v>
      </c>
      <c r="C11801" t="s">
        <v>63</v>
      </c>
      <c r="D11801" t="s">
        <v>92</v>
      </c>
      <c r="E11801">
        <v>4252</v>
      </c>
      <c r="F11801">
        <v>1</v>
      </c>
    </row>
    <row r="11802" spans="1:6">
      <c r="A11802">
        <v>4900</v>
      </c>
      <c r="B11802">
        <v>20</v>
      </c>
      <c r="C11802" t="s">
        <v>63</v>
      </c>
      <c r="D11802" t="s">
        <v>92</v>
      </c>
      <c r="E11802">
        <v>1014</v>
      </c>
      <c r="F11802">
        <v>1</v>
      </c>
    </row>
    <row r="11803" spans="1:6">
      <c r="A11803">
        <v>4900</v>
      </c>
      <c r="B11803">
        <v>20</v>
      </c>
      <c r="C11803" t="s">
        <v>63</v>
      </c>
      <c r="D11803" t="s">
        <v>92</v>
      </c>
      <c r="E11803">
        <v>2515</v>
      </c>
      <c r="F11803">
        <v>1</v>
      </c>
    </row>
    <row r="11804" spans="1:6">
      <c r="A11804">
        <v>4900</v>
      </c>
      <c r="B11804">
        <v>20</v>
      </c>
      <c r="C11804" t="s">
        <v>63</v>
      </c>
      <c r="D11804" t="s">
        <v>92</v>
      </c>
      <c r="E11804">
        <v>1250</v>
      </c>
      <c r="F11804">
        <v>1</v>
      </c>
    </row>
    <row r="11805" spans="1:6">
      <c r="A11805">
        <v>4900</v>
      </c>
      <c r="B11805">
        <v>20</v>
      </c>
      <c r="C11805" t="s">
        <v>63</v>
      </c>
      <c r="D11805" t="s">
        <v>92</v>
      </c>
      <c r="E11805">
        <v>2179</v>
      </c>
      <c r="F11805">
        <v>1</v>
      </c>
    </row>
    <row r="11806" spans="1:6">
      <c r="A11806">
        <v>4900</v>
      </c>
      <c r="B11806">
        <v>20</v>
      </c>
      <c r="C11806" t="s">
        <v>63</v>
      </c>
      <c r="D11806" t="s">
        <v>92</v>
      </c>
      <c r="E11806">
        <v>3606</v>
      </c>
      <c r="F11806">
        <v>1</v>
      </c>
    </row>
    <row r="11807" spans="1:6">
      <c r="A11807">
        <v>4900</v>
      </c>
      <c r="B11807">
        <v>20</v>
      </c>
      <c r="C11807" t="s">
        <v>63</v>
      </c>
      <c r="D11807" t="s">
        <v>92</v>
      </c>
      <c r="E11807">
        <v>3677</v>
      </c>
      <c r="F11807">
        <v>1</v>
      </c>
    </row>
    <row r="11808" spans="1:6">
      <c r="A11808">
        <v>4900</v>
      </c>
      <c r="B11808">
        <v>20</v>
      </c>
      <c r="C11808" t="s">
        <v>63</v>
      </c>
      <c r="D11808" t="s">
        <v>92</v>
      </c>
      <c r="E11808">
        <v>3206</v>
      </c>
      <c r="F11808">
        <v>1</v>
      </c>
    </row>
    <row r="11809" spans="1:6">
      <c r="A11809">
        <v>4900</v>
      </c>
      <c r="B11809">
        <v>20</v>
      </c>
      <c r="C11809" t="s">
        <v>63</v>
      </c>
      <c r="D11809" t="s">
        <v>92</v>
      </c>
      <c r="E11809">
        <v>2731</v>
      </c>
      <c r="F11809">
        <v>1</v>
      </c>
    </row>
    <row r="11810" spans="1:6">
      <c r="A11810">
        <v>4900</v>
      </c>
      <c r="B11810">
        <v>20</v>
      </c>
      <c r="C11810" t="s">
        <v>63</v>
      </c>
      <c r="D11810" t="s">
        <v>92</v>
      </c>
      <c r="E11810">
        <v>4538</v>
      </c>
      <c r="F11810">
        <v>1</v>
      </c>
    </row>
    <row r="11811" spans="1:6">
      <c r="A11811">
        <v>4900</v>
      </c>
      <c r="B11811">
        <v>20</v>
      </c>
      <c r="C11811" t="s">
        <v>63</v>
      </c>
      <c r="D11811" t="s">
        <v>92</v>
      </c>
      <c r="E11811">
        <v>4882</v>
      </c>
      <c r="F11811">
        <v>1</v>
      </c>
    </row>
    <row r="11812" spans="1:6">
      <c r="A11812">
        <v>4900</v>
      </c>
      <c r="B11812">
        <v>20</v>
      </c>
      <c r="C11812" t="s">
        <v>63</v>
      </c>
      <c r="D11812" t="s">
        <v>92</v>
      </c>
      <c r="E11812">
        <v>254</v>
      </c>
      <c r="F11812">
        <v>1</v>
      </c>
    </row>
    <row r="11813" spans="1:6">
      <c r="A11813">
        <v>4900</v>
      </c>
      <c r="B11813">
        <v>20</v>
      </c>
      <c r="C11813" t="s">
        <v>63</v>
      </c>
      <c r="D11813" t="s">
        <v>92</v>
      </c>
      <c r="E11813">
        <v>3126</v>
      </c>
      <c r="F11813">
        <v>1</v>
      </c>
    </row>
    <row r="11814" spans="1:6">
      <c r="A11814">
        <v>4900</v>
      </c>
      <c r="B11814">
        <v>20</v>
      </c>
      <c r="C11814" t="s">
        <v>63</v>
      </c>
      <c r="D11814" t="s">
        <v>92</v>
      </c>
      <c r="E11814">
        <v>4456</v>
      </c>
      <c r="F11814">
        <v>1</v>
      </c>
    </row>
    <row r="11815" spans="1:6">
      <c r="A11815">
        <v>4900</v>
      </c>
      <c r="B11815">
        <v>20</v>
      </c>
      <c r="C11815" t="s">
        <v>63</v>
      </c>
      <c r="D11815" t="s">
        <v>92</v>
      </c>
      <c r="E11815">
        <v>2404</v>
      </c>
      <c r="F11815">
        <v>1</v>
      </c>
    </row>
    <row r="11816" spans="1:6">
      <c r="A11816">
        <v>4900</v>
      </c>
      <c r="B11816">
        <v>20</v>
      </c>
      <c r="C11816" t="s">
        <v>63</v>
      </c>
      <c r="D11816" t="s">
        <v>92</v>
      </c>
      <c r="E11816">
        <v>2988</v>
      </c>
      <c r="F11816">
        <v>1</v>
      </c>
    </row>
    <row r="11817" spans="1:6">
      <c r="A11817">
        <v>4900</v>
      </c>
      <c r="B11817">
        <v>20</v>
      </c>
      <c r="C11817" t="s">
        <v>63</v>
      </c>
      <c r="D11817" t="s">
        <v>92</v>
      </c>
      <c r="E11817">
        <v>6121</v>
      </c>
      <c r="F11817">
        <v>1</v>
      </c>
    </row>
    <row r="11818" spans="1:6">
      <c r="A11818">
        <v>4900</v>
      </c>
      <c r="B11818">
        <v>20</v>
      </c>
      <c r="C11818" t="s">
        <v>63</v>
      </c>
      <c r="D11818" t="s">
        <v>92</v>
      </c>
      <c r="E11818">
        <v>5855</v>
      </c>
      <c r="F11818">
        <v>1</v>
      </c>
    </row>
    <row r="11819" spans="1:6">
      <c r="A11819">
        <v>4900</v>
      </c>
      <c r="B11819">
        <v>20</v>
      </c>
      <c r="C11819" t="s">
        <v>63</v>
      </c>
      <c r="D11819" t="s">
        <v>92</v>
      </c>
      <c r="E11819">
        <v>1066</v>
      </c>
      <c r="F11819">
        <v>1</v>
      </c>
    </row>
    <row r="11820" spans="1:6">
      <c r="A11820">
        <v>4900</v>
      </c>
      <c r="B11820">
        <v>20</v>
      </c>
      <c r="C11820" t="s">
        <v>63</v>
      </c>
      <c r="D11820" t="s">
        <v>92</v>
      </c>
      <c r="E11820">
        <v>1027</v>
      </c>
      <c r="F11820">
        <v>1</v>
      </c>
    </row>
    <row r="11821" spans="1:6">
      <c r="A11821">
        <v>4900</v>
      </c>
      <c r="B11821">
        <v>20</v>
      </c>
      <c r="C11821" t="s">
        <v>64</v>
      </c>
      <c r="D11821" t="s">
        <v>92</v>
      </c>
      <c r="E11821">
        <v>3206</v>
      </c>
      <c r="F11821">
        <v>3</v>
      </c>
    </row>
    <row r="11822" spans="1:6">
      <c r="A11822">
        <v>4900</v>
      </c>
      <c r="B11822">
        <v>20</v>
      </c>
      <c r="C11822" t="s">
        <v>64</v>
      </c>
      <c r="D11822" t="s">
        <v>92</v>
      </c>
      <c r="E11822">
        <v>5243</v>
      </c>
      <c r="F11822">
        <v>2</v>
      </c>
    </row>
    <row r="11823" spans="1:6">
      <c r="A11823">
        <v>4900</v>
      </c>
      <c r="B11823">
        <v>20</v>
      </c>
      <c r="C11823" t="s">
        <v>64</v>
      </c>
      <c r="D11823" t="s">
        <v>92</v>
      </c>
      <c r="E11823">
        <v>215</v>
      </c>
      <c r="F11823">
        <v>2</v>
      </c>
    </row>
    <row r="11824" spans="1:6">
      <c r="A11824">
        <v>4900</v>
      </c>
      <c r="B11824">
        <v>20</v>
      </c>
      <c r="C11824" t="s">
        <v>64</v>
      </c>
      <c r="D11824" t="s">
        <v>92</v>
      </c>
      <c r="E11824">
        <v>5519</v>
      </c>
      <c r="F11824">
        <v>2</v>
      </c>
    </row>
    <row r="11825" spans="1:6">
      <c r="A11825">
        <v>4900</v>
      </c>
      <c r="B11825">
        <v>20</v>
      </c>
      <c r="C11825" t="s">
        <v>64</v>
      </c>
      <c r="D11825" t="s">
        <v>92</v>
      </c>
      <c r="E11825">
        <v>3841</v>
      </c>
      <c r="F11825">
        <v>2</v>
      </c>
    </row>
    <row r="11826" spans="1:6">
      <c r="A11826">
        <v>4900</v>
      </c>
      <c r="B11826">
        <v>20</v>
      </c>
      <c r="C11826" t="s">
        <v>64</v>
      </c>
      <c r="D11826" t="s">
        <v>92</v>
      </c>
      <c r="E11826">
        <v>294</v>
      </c>
      <c r="F11826">
        <v>2</v>
      </c>
    </row>
    <row r="11827" spans="1:6">
      <c r="A11827">
        <v>4900</v>
      </c>
      <c r="B11827">
        <v>20</v>
      </c>
      <c r="C11827" t="s">
        <v>64</v>
      </c>
      <c r="D11827" t="s">
        <v>92</v>
      </c>
      <c r="E11827">
        <v>3190</v>
      </c>
      <c r="F11827">
        <v>2</v>
      </c>
    </row>
    <row r="11828" spans="1:6">
      <c r="A11828">
        <v>4900</v>
      </c>
      <c r="B11828">
        <v>20</v>
      </c>
      <c r="C11828" t="s">
        <v>64</v>
      </c>
      <c r="D11828" t="s">
        <v>92</v>
      </c>
      <c r="E11828">
        <v>3253</v>
      </c>
      <c r="F11828">
        <v>2</v>
      </c>
    </row>
    <row r="11829" spans="1:6">
      <c r="A11829">
        <v>4900</v>
      </c>
      <c r="B11829">
        <v>20</v>
      </c>
      <c r="C11829" t="s">
        <v>64</v>
      </c>
      <c r="D11829" t="s">
        <v>92</v>
      </c>
      <c r="E11829">
        <v>5757</v>
      </c>
      <c r="F11829">
        <v>1</v>
      </c>
    </row>
    <row r="11830" spans="1:6">
      <c r="A11830">
        <v>4900</v>
      </c>
      <c r="B11830">
        <v>20</v>
      </c>
      <c r="C11830" t="s">
        <v>64</v>
      </c>
      <c r="D11830" t="s">
        <v>92</v>
      </c>
      <c r="E11830">
        <v>2108</v>
      </c>
      <c r="F11830">
        <v>1</v>
      </c>
    </row>
    <row r="11831" spans="1:6">
      <c r="A11831">
        <v>4900</v>
      </c>
      <c r="B11831">
        <v>20</v>
      </c>
      <c r="C11831" t="s">
        <v>64</v>
      </c>
      <c r="D11831" t="s">
        <v>92</v>
      </c>
      <c r="E11831">
        <v>1289</v>
      </c>
      <c r="F11831">
        <v>1</v>
      </c>
    </row>
    <row r="11832" spans="1:6">
      <c r="A11832">
        <v>4900</v>
      </c>
      <c r="B11832">
        <v>20</v>
      </c>
      <c r="C11832" t="s">
        <v>64</v>
      </c>
      <c r="D11832" t="s">
        <v>92</v>
      </c>
      <c r="E11832">
        <v>4825</v>
      </c>
      <c r="F11832">
        <v>1</v>
      </c>
    </row>
    <row r="11833" spans="1:6">
      <c r="A11833">
        <v>4900</v>
      </c>
      <c r="B11833">
        <v>20</v>
      </c>
      <c r="C11833" t="s">
        <v>64</v>
      </c>
      <c r="D11833" t="s">
        <v>92</v>
      </c>
      <c r="E11833">
        <v>266</v>
      </c>
      <c r="F11833">
        <v>1</v>
      </c>
    </row>
    <row r="11834" spans="1:6">
      <c r="A11834">
        <v>4900</v>
      </c>
      <c r="B11834">
        <v>20</v>
      </c>
      <c r="C11834" t="s">
        <v>64</v>
      </c>
      <c r="D11834" t="s">
        <v>92</v>
      </c>
      <c r="E11834">
        <v>228</v>
      </c>
      <c r="F11834">
        <v>1</v>
      </c>
    </row>
    <row r="11835" spans="1:6">
      <c r="A11835">
        <v>4900</v>
      </c>
      <c r="B11835">
        <v>20</v>
      </c>
      <c r="C11835" t="s">
        <v>64</v>
      </c>
      <c r="D11835" t="s">
        <v>92</v>
      </c>
      <c r="E11835">
        <v>5839</v>
      </c>
      <c r="F11835">
        <v>1</v>
      </c>
    </row>
    <row r="11836" spans="1:6">
      <c r="A11836">
        <v>4900</v>
      </c>
      <c r="B11836">
        <v>20</v>
      </c>
      <c r="C11836" t="s">
        <v>64</v>
      </c>
      <c r="D11836" t="s">
        <v>92</v>
      </c>
      <c r="E11836">
        <v>5463</v>
      </c>
      <c r="F11836">
        <v>1</v>
      </c>
    </row>
    <row r="11837" spans="1:6">
      <c r="A11837">
        <v>4900</v>
      </c>
      <c r="B11837">
        <v>20</v>
      </c>
      <c r="C11837" t="s">
        <v>64</v>
      </c>
      <c r="D11837" t="s">
        <v>92</v>
      </c>
      <c r="E11837">
        <v>5899</v>
      </c>
      <c r="F11837">
        <v>1</v>
      </c>
    </row>
    <row r="11838" spans="1:6">
      <c r="A11838">
        <v>4900</v>
      </c>
      <c r="B11838">
        <v>20</v>
      </c>
      <c r="C11838" t="s">
        <v>64</v>
      </c>
      <c r="D11838" t="s">
        <v>92</v>
      </c>
      <c r="E11838">
        <v>4353</v>
      </c>
      <c r="F11838">
        <v>1</v>
      </c>
    </row>
    <row r="11839" spans="1:6">
      <c r="A11839">
        <v>4900</v>
      </c>
      <c r="B11839">
        <v>20</v>
      </c>
      <c r="C11839" t="s">
        <v>64</v>
      </c>
      <c r="D11839" t="s">
        <v>92</v>
      </c>
      <c r="E11839">
        <v>3239</v>
      </c>
      <c r="F11839">
        <v>1</v>
      </c>
    </row>
    <row r="11840" spans="1:6">
      <c r="A11840">
        <v>4900</v>
      </c>
      <c r="B11840">
        <v>20</v>
      </c>
      <c r="C11840" t="s">
        <v>64</v>
      </c>
      <c r="D11840" t="s">
        <v>92</v>
      </c>
      <c r="E11840">
        <v>2613</v>
      </c>
      <c r="F11840">
        <v>1</v>
      </c>
    </row>
    <row r="11841" spans="1:6">
      <c r="A11841">
        <v>4900</v>
      </c>
      <c r="B11841">
        <v>20</v>
      </c>
      <c r="C11841" t="s">
        <v>64</v>
      </c>
      <c r="D11841" t="s">
        <v>92</v>
      </c>
      <c r="E11841">
        <v>1250</v>
      </c>
      <c r="F11841">
        <v>1</v>
      </c>
    </row>
    <row r="11842" spans="1:6">
      <c r="A11842">
        <v>4900</v>
      </c>
      <c r="B11842">
        <v>20</v>
      </c>
      <c r="C11842" t="s">
        <v>64</v>
      </c>
      <c r="D11842" t="s">
        <v>92</v>
      </c>
      <c r="E11842">
        <v>5994</v>
      </c>
      <c r="F11842">
        <v>1</v>
      </c>
    </row>
    <row r="11843" spans="1:6">
      <c r="A11843">
        <v>4900</v>
      </c>
      <c r="B11843">
        <v>20</v>
      </c>
      <c r="C11843" t="s">
        <v>64</v>
      </c>
      <c r="D11843" t="s">
        <v>92</v>
      </c>
      <c r="E11843">
        <v>3910</v>
      </c>
      <c r="F11843">
        <v>1</v>
      </c>
    </row>
    <row r="11844" spans="1:6">
      <c r="A11844">
        <v>4900</v>
      </c>
      <c r="B11844">
        <v>20</v>
      </c>
      <c r="C11844" t="s">
        <v>64</v>
      </c>
      <c r="D11844" t="s">
        <v>92</v>
      </c>
      <c r="E11844">
        <v>3264</v>
      </c>
      <c r="F11844">
        <v>1</v>
      </c>
    </row>
    <row r="11845" spans="1:6">
      <c r="A11845">
        <v>4900</v>
      </c>
      <c r="B11845">
        <v>20</v>
      </c>
      <c r="C11845" t="s">
        <v>64</v>
      </c>
      <c r="D11845" t="s">
        <v>92</v>
      </c>
      <c r="E11845">
        <v>1046</v>
      </c>
      <c r="F11845">
        <v>1</v>
      </c>
    </row>
    <row r="11846" spans="1:6">
      <c r="A11846">
        <v>4900</v>
      </c>
      <c r="B11846">
        <v>20</v>
      </c>
      <c r="C11846" t="s">
        <v>64</v>
      </c>
      <c r="D11846" t="s">
        <v>92</v>
      </c>
      <c r="E11846">
        <v>270</v>
      </c>
      <c r="F11846">
        <v>1</v>
      </c>
    </row>
    <row r="11847" spans="1:6">
      <c r="A11847">
        <v>4900</v>
      </c>
      <c r="B11847">
        <v>20</v>
      </c>
      <c r="C11847" t="s">
        <v>64</v>
      </c>
      <c r="D11847" t="s">
        <v>92</v>
      </c>
      <c r="E11847">
        <v>3263</v>
      </c>
      <c r="F11847">
        <v>1</v>
      </c>
    </row>
    <row r="11848" spans="1:6">
      <c r="A11848">
        <v>4900</v>
      </c>
      <c r="B11848">
        <v>20</v>
      </c>
      <c r="C11848" t="s">
        <v>64</v>
      </c>
      <c r="D11848" t="s">
        <v>92</v>
      </c>
      <c r="E11848">
        <v>1237</v>
      </c>
      <c r="F11848">
        <v>1</v>
      </c>
    </row>
    <row r="11849" spans="1:6">
      <c r="A11849">
        <v>4900</v>
      </c>
      <c r="B11849">
        <v>20</v>
      </c>
      <c r="C11849" t="s">
        <v>64</v>
      </c>
      <c r="D11849" t="s">
        <v>92</v>
      </c>
      <c r="E11849">
        <v>4145</v>
      </c>
      <c r="F11849">
        <v>1</v>
      </c>
    </row>
    <row r="11850" spans="1:6">
      <c r="A11850">
        <v>4900</v>
      </c>
      <c r="B11850">
        <v>20</v>
      </c>
      <c r="C11850" t="s">
        <v>64</v>
      </c>
      <c r="D11850" t="s">
        <v>92</v>
      </c>
      <c r="E11850">
        <v>3234</v>
      </c>
      <c r="F11850">
        <v>1</v>
      </c>
    </row>
    <row r="11851" spans="1:6">
      <c r="A11851">
        <v>4900</v>
      </c>
      <c r="B11851">
        <v>20</v>
      </c>
      <c r="C11851" t="s">
        <v>64</v>
      </c>
      <c r="D11851" t="s">
        <v>92</v>
      </c>
      <c r="E11851">
        <v>3471</v>
      </c>
      <c r="F11851">
        <v>1</v>
      </c>
    </row>
    <row r="11852" spans="1:6">
      <c r="A11852">
        <v>4900</v>
      </c>
      <c r="B11852">
        <v>20</v>
      </c>
      <c r="C11852" t="s">
        <v>64</v>
      </c>
      <c r="D11852" t="s">
        <v>92</v>
      </c>
      <c r="E11852">
        <v>1290</v>
      </c>
      <c r="F11852">
        <v>1</v>
      </c>
    </row>
    <row r="11853" spans="1:6">
      <c r="A11853">
        <v>4900</v>
      </c>
      <c r="B11853">
        <v>20</v>
      </c>
      <c r="C11853" t="s">
        <v>64</v>
      </c>
      <c r="D11853" t="s">
        <v>92</v>
      </c>
      <c r="E11853">
        <v>5146</v>
      </c>
      <c r="F11853">
        <v>1</v>
      </c>
    </row>
    <row r="11854" spans="1:6">
      <c r="A11854">
        <v>4900</v>
      </c>
      <c r="B11854">
        <v>20</v>
      </c>
      <c r="C11854" t="s">
        <v>64</v>
      </c>
      <c r="D11854" t="s">
        <v>92</v>
      </c>
      <c r="E11854">
        <v>2941</v>
      </c>
      <c r="F11854">
        <v>1</v>
      </c>
    </row>
    <row r="11855" spans="1:6">
      <c r="A11855">
        <v>4900</v>
      </c>
      <c r="B11855">
        <v>20</v>
      </c>
      <c r="C11855" t="s">
        <v>64</v>
      </c>
      <c r="D11855" t="s">
        <v>92</v>
      </c>
      <c r="E11855">
        <v>4580</v>
      </c>
      <c r="F11855">
        <v>1</v>
      </c>
    </row>
    <row r="11856" spans="1:6">
      <c r="A11856">
        <v>4900</v>
      </c>
      <c r="B11856">
        <v>20</v>
      </c>
      <c r="C11856" t="s">
        <v>64</v>
      </c>
      <c r="D11856" t="s">
        <v>92</v>
      </c>
      <c r="E11856">
        <v>3996</v>
      </c>
      <c r="F11856">
        <v>1</v>
      </c>
    </row>
    <row r="11857" spans="1:6">
      <c r="A11857">
        <v>4900</v>
      </c>
      <c r="B11857">
        <v>20</v>
      </c>
      <c r="C11857" t="s">
        <v>64</v>
      </c>
      <c r="D11857" t="s">
        <v>92</v>
      </c>
      <c r="E11857">
        <v>14</v>
      </c>
      <c r="F11857">
        <v>1</v>
      </c>
    </row>
    <row r="11858" spans="1:6">
      <c r="A11858">
        <v>4900</v>
      </c>
      <c r="B11858">
        <v>20</v>
      </c>
      <c r="C11858" t="s">
        <v>64</v>
      </c>
      <c r="D11858" t="s">
        <v>92</v>
      </c>
      <c r="E11858">
        <v>3601</v>
      </c>
      <c r="F11858">
        <v>1</v>
      </c>
    </row>
    <row r="11859" spans="1:6">
      <c r="A11859">
        <v>4900</v>
      </c>
      <c r="B11859">
        <v>20</v>
      </c>
      <c r="C11859" t="s">
        <v>64</v>
      </c>
      <c r="D11859" t="s">
        <v>92</v>
      </c>
      <c r="E11859">
        <v>4232</v>
      </c>
      <c r="F11859">
        <v>1</v>
      </c>
    </row>
    <row r="11860" spans="1:6">
      <c r="A11860">
        <v>4900</v>
      </c>
      <c r="B11860">
        <v>20</v>
      </c>
      <c r="C11860" t="s">
        <v>64</v>
      </c>
      <c r="D11860" t="s">
        <v>92</v>
      </c>
      <c r="E11860">
        <v>4235</v>
      </c>
      <c r="F11860">
        <v>1</v>
      </c>
    </row>
    <row r="11861" spans="1:6">
      <c r="A11861">
        <v>4900</v>
      </c>
      <c r="B11861">
        <v>20</v>
      </c>
      <c r="C11861" t="s">
        <v>64</v>
      </c>
      <c r="D11861" t="s">
        <v>92</v>
      </c>
      <c r="E11861">
        <v>6045</v>
      </c>
      <c r="F11861">
        <v>1</v>
      </c>
    </row>
    <row r="11862" spans="1:6">
      <c r="A11862">
        <v>4900</v>
      </c>
      <c r="B11862">
        <v>20</v>
      </c>
      <c r="C11862" t="s">
        <v>64</v>
      </c>
      <c r="D11862" t="s">
        <v>92</v>
      </c>
      <c r="E11862">
        <v>4455</v>
      </c>
      <c r="F11862">
        <v>1</v>
      </c>
    </row>
    <row r="11863" spans="1:6">
      <c r="A11863">
        <v>4900</v>
      </c>
      <c r="B11863">
        <v>20</v>
      </c>
      <c r="C11863" t="s">
        <v>64</v>
      </c>
      <c r="D11863" t="s">
        <v>92</v>
      </c>
      <c r="E11863">
        <v>3412</v>
      </c>
      <c r="F11863">
        <v>1</v>
      </c>
    </row>
    <row r="11864" spans="1:6">
      <c r="A11864">
        <v>4900</v>
      </c>
      <c r="B11864">
        <v>20</v>
      </c>
      <c r="C11864" t="s">
        <v>64</v>
      </c>
      <c r="D11864" t="s">
        <v>92</v>
      </c>
      <c r="E11864">
        <v>3126</v>
      </c>
      <c r="F11864">
        <v>1</v>
      </c>
    </row>
    <row r="11865" spans="1:6">
      <c r="A11865">
        <v>4900</v>
      </c>
      <c r="B11865">
        <v>20</v>
      </c>
      <c r="C11865" t="s">
        <v>64</v>
      </c>
      <c r="D11865" t="s">
        <v>92</v>
      </c>
      <c r="E11865">
        <v>1233</v>
      </c>
      <c r="F11865">
        <v>1</v>
      </c>
    </row>
    <row r="11866" spans="1:6">
      <c r="A11866">
        <v>4900</v>
      </c>
      <c r="B11866">
        <v>20</v>
      </c>
      <c r="C11866" t="s">
        <v>64</v>
      </c>
      <c r="D11866" t="s">
        <v>92</v>
      </c>
      <c r="E11866">
        <v>3034</v>
      </c>
      <c r="F11866">
        <v>1</v>
      </c>
    </row>
    <row r="11867" spans="1:6">
      <c r="A11867">
        <v>4900</v>
      </c>
      <c r="B11867">
        <v>20</v>
      </c>
      <c r="C11867" t="s">
        <v>64</v>
      </c>
      <c r="D11867" t="s">
        <v>92</v>
      </c>
      <c r="E11867">
        <v>6118</v>
      </c>
      <c r="F11867">
        <v>1</v>
      </c>
    </row>
    <row r="11868" spans="1:6">
      <c r="A11868">
        <v>4900</v>
      </c>
      <c r="B11868">
        <v>20</v>
      </c>
      <c r="C11868" t="s">
        <v>64</v>
      </c>
      <c r="D11868" t="s">
        <v>92</v>
      </c>
      <c r="E11868">
        <v>5350</v>
      </c>
      <c r="F11868">
        <v>1</v>
      </c>
    </row>
    <row r="11869" spans="1:6">
      <c r="A11869">
        <v>4900</v>
      </c>
      <c r="B11869">
        <v>20</v>
      </c>
      <c r="C11869" t="s">
        <v>64</v>
      </c>
      <c r="D11869" t="s">
        <v>92</v>
      </c>
      <c r="E11869">
        <v>2917</v>
      </c>
      <c r="F11869">
        <v>1</v>
      </c>
    </row>
    <row r="11870" spans="1:6">
      <c r="A11870">
        <v>4900</v>
      </c>
      <c r="B11870">
        <v>20</v>
      </c>
      <c r="C11870" t="s">
        <v>64</v>
      </c>
      <c r="D11870" t="s">
        <v>92</v>
      </c>
      <c r="E11870">
        <v>2562</v>
      </c>
      <c r="F11870">
        <v>1</v>
      </c>
    </row>
    <row r="11871" spans="1:6">
      <c r="A11871">
        <v>4900</v>
      </c>
      <c r="B11871">
        <v>20</v>
      </c>
      <c r="C11871" t="s">
        <v>64</v>
      </c>
      <c r="D11871" t="s">
        <v>92</v>
      </c>
      <c r="E11871">
        <v>1099</v>
      </c>
      <c r="F11871">
        <v>1</v>
      </c>
    </row>
    <row r="11872" spans="1:6">
      <c r="A11872">
        <v>4900</v>
      </c>
      <c r="B11872">
        <v>20</v>
      </c>
      <c r="C11872" t="s">
        <v>64</v>
      </c>
      <c r="D11872" t="s">
        <v>92</v>
      </c>
      <c r="E11872">
        <v>5140</v>
      </c>
      <c r="F11872">
        <v>1</v>
      </c>
    </row>
    <row r="11873" spans="1:6">
      <c r="A11873">
        <v>4900</v>
      </c>
      <c r="B11873">
        <v>20</v>
      </c>
      <c r="C11873" t="s">
        <v>64</v>
      </c>
      <c r="D11873" t="s">
        <v>92</v>
      </c>
      <c r="E11873">
        <v>1172</v>
      </c>
      <c r="F11873">
        <v>1</v>
      </c>
    </row>
    <row r="11874" spans="1:6">
      <c r="A11874">
        <v>4900</v>
      </c>
      <c r="B11874">
        <v>20</v>
      </c>
      <c r="C11874" t="s">
        <v>64</v>
      </c>
      <c r="D11874" t="s">
        <v>92</v>
      </c>
      <c r="E11874">
        <v>4579</v>
      </c>
      <c r="F11874">
        <v>1</v>
      </c>
    </row>
    <row r="11875" spans="1:6">
      <c r="A11875">
        <v>4900</v>
      </c>
      <c r="B11875">
        <v>20</v>
      </c>
      <c r="C11875" t="s">
        <v>64</v>
      </c>
      <c r="D11875" t="s">
        <v>92</v>
      </c>
      <c r="E11875">
        <v>2854</v>
      </c>
      <c r="F11875">
        <v>1</v>
      </c>
    </row>
    <row r="11876" spans="1:6">
      <c r="A11876">
        <v>4900</v>
      </c>
      <c r="B11876">
        <v>20</v>
      </c>
      <c r="C11876" t="s">
        <v>64</v>
      </c>
      <c r="D11876" t="s">
        <v>92</v>
      </c>
      <c r="E11876">
        <v>2012</v>
      </c>
      <c r="F11876">
        <v>1</v>
      </c>
    </row>
    <row r="11877" spans="1:6">
      <c r="A11877">
        <v>4900</v>
      </c>
      <c r="B11877">
        <v>20</v>
      </c>
      <c r="C11877" t="s">
        <v>64</v>
      </c>
      <c r="D11877" t="s">
        <v>92</v>
      </c>
      <c r="E11877">
        <v>117</v>
      </c>
      <c r="F11877">
        <v>1</v>
      </c>
    </row>
    <row r="11878" spans="1:6">
      <c r="A11878">
        <v>4900</v>
      </c>
      <c r="B11878">
        <v>20</v>
      </c>
      <c r="C11878" t="s">
        <v>64</v>
      </c>
      <c r="D11878" t="s">
        <v>92</v>
      </c>
      <c r="E11878">
        <v>1076</v>
      </c>
      <c r="F11878">
        <v>1</v>
      </c>
    </row>
    <row r="11879" spans="1:6">
      <c r="A11879">
        <v>4900</v>
      </c>
      <c r="B11879">
        <v>20</v>
      </c>
      <c r="C11879" t="s">
        <v>64</v>
      </c>
      <c r="D11879" t="s">
        <v>92</v>
      </c>
      <c r="E11879">
        <v>5783</v>
      </c>
      <c r="F11879">
        <v>1</v>
      </c>
    </row>
    <row r="11880" spans="1:6">
      <c r="A11880">
        <v>4900</v>
      </c>
      <c r="B11880">
        <v>20</v>
      </c>
      <c r="C11880" t="s">
        <v>64</v>
      </c>
      <c r="D11880" t="s">
        <v>92</v>
      </c>
      <c r="E11880">
        <v>2893</v>
      </c>
      <c r="F11880">
        <v>1</v>
      </c>
    </row>
    <row r="11881" spans="1:6">
      <c r="A11881">
        <v>4900</v>
      </c>
      <c r="B11881">
        <v>20</v>
      </c>
      <c r="C11881" t="s">
        <v>64</v>
      </c>
      <c r="D11881" t="s">
        <v>92</v>
      </c>
      <c r="E11881">
        <v>135</v>
      </c>
      <c r="F11881">
        <v>1</v>
      </c>
    </row>
    <row r="11882" spans="1:6">
      <c r="A11882">
        <v>4900</v>
      </c>
      <c r="B11882">
        <v>20</v>
      </c>
      <c r="C11882" t="s">
        <v>64</v>
      </c>
      <c r="D11882" t="s">
        <v>92</v>
      </c>
      <c r="E11882">
        <v>63</v>
      </c>
      <c r="F11882">
        <v>1</v>
      </c>
    </row>
    <row r="11883" spans="1:6">
      <c r="A11883">
        <v>4900</v>
      </c>
      <c r="B11883">
        <v>20</v>
      </c>
      <c r="C11883" t="s">
        <v>62</v>
      </c>
      <c r="D11883" t="s">
        <v>92</v>
      </c>
      <c r="E11883">
        <v>1162</v>
      </c>
      <c r="F11883">
        <v>4</v>
      </c>
    </row>
    <row r="11884" spans="1:6">
      <c r="A11884">
        <v>4900</v>
      </c>
      <c r="B11884">
        <v>20</v>
      </c>
      <c r="C11884" t="s">
        <v>62</v>
      </c>
      <c r="D11884" t="s">
        <v>92</v>
      </c>
      <c r="E11884">
        <v>3213</v>
      </c>
      <c r="F11884">
        <v>4</v>
      </c>
    </row>
    <row r="11885" spans="1:6">
      <c r="A11885">
        <v>4900</v>
      </c>
      <c r="B11885">
        <v>20</v>
      </c>
      <c r="C11885" t="s">
        <v>62</v>
      </c>
      <c r="D11885" t="s">
        <v>92</v>
      </c>
      <c r="E11885">
        <v>1044</v>
      </c>
      <c r="F11885">
        <v>4</v>
      </c>
    </row>
    <row r="11886" spans="1:6">
      <c r="A11886">
        <v>4900</v>
      </c>
      <c r="B11886">
        <v>20</v>
      </c>
      <c r="C11886" t="s">
        <v>62</v>
      </c>
      <c r="D11886" t="s">
        <v>92</v>
      </c>
      <c r="E11886">
        <v>4188</v>
      </c>
      <c r="F11886">
        <v>3</v>
      </c>
    </row>
    <row r="11887" spans="1:6">
      <c r="A11887">
        <v>4900</v>
      </c>
      <c r="B11887">
        <v>20</v>
      </c>
      <c r="C11887" t="s">
        <v>62</v>
      </c>
      <c r="D11887" t="s">
        <v>92</v>
      </c>
      <c r="E11887">
        <v>5120</v>
      </c>
      <c r="F11887">
        <v>3</v>
      </c>
    </row>
    <row r="11888" spans="1:6">
      <c r="A11888">
        <v>4900</v>
      </c>
      <c r="B11888">
        <v>20</v>
      </c>
      <c r="C11888" t="s">
        <v>62</v>
      </c>
      <c r="D11888" t="s">
        <v>92</v>
      </c>
      <c r="E11888">
        <v>3418</v>
      </c>
      <c r="F11888">
        <v>2</v>
      </c>
    </row>
    <row r="11889" spans="1:6">
      <c r="A11889">
        <v>4900</v>
      </c>
      <c r="B11889">
        <v>20</v>
      </c>
      <c r="C11889" t="s">
        <v>62</v>
      </c>
      <c r="D11889" t="s">
        <v>92</v>
      </c>
      <c r="E11889">
        <v>4815</v>
      </c>
      <c r="F11889">
        <v>2</v>
      </c>
    </row>
    <row r="11890" spans="1:6">
      <c r="A11890">
        <v>4900</v>
      </c>
      <c r="B11890">
        <v>20</v>
      </c>
      <c r="C11890" t="s">
        <v>62</v>
      </c>
      <c r="D11890" t="s">
        <v>92</v>
      </c>
      <c r="E11890">
        <v>2973</v>
      </c>
      <c r="F11890">
        <v>2</v>
      </c>
    </row>
    <row r="11891" spans="1:6">
      <c r="A11891">
        <v>4900</v>
      </c>
      <c r="B11891">
        <v>20</v>
      </c>
      <c r="C11891" t="s">
        <v>62</v>
      </c>
      <c r="D11891" t="s">
        <v>92</v>
      </c>
      <c r="E11891">
        <v>5836</v>
      </c>
      <c r="F11891">
        <v>2</v>
      </c>
    </row>
    <row r="11892" spans="1:6">
      <c r="A11892">
        <v>4900</v>
      </c>
      <c r="B11892">
        <v>20</v>
      </c>
      <c r="C11892" t="s">
        <v>62</v>
      </c>
      <c r="D11892" t="s">
        <v>92</v>
      </c>
      <c r="E11892">
        <v>6118</v>
      </c>
      <c r="F11892">
        <v>2</v>
      </c>
    </row>
    <row r="11893" spans="1:6">
      <c r="A11893">
        <v>4900</v>
      </c>
      <c r="B11893">
        <v>20</v>
      </c>
      <c r="C11893" t="s">
        <v>62</v>
      </c>
      <c r="D11893" t="s">
        <v>92</v>
      </c>
      <c r="E11893">
        <v>135</v>
      </c>
      <c r="F11893">
        <v>2</v>
      </c>
    </row>
    <row r="11894" spans="1:6">
      <c r="A11894">
        <v>4900</v>
      </c>
      <c r="B11894">
        <v>20</v>
      </c>
      <c r="C11894" t="s">
        <v>62</v>
      </c>
      <c r="D11894" t="s">
        <v>92</v>
      </c>
      <c r="E11894">
        <v>6045</v>
      </c>
      <c r="F11894">
        <v>1</v>
      </c>
    </row>
    <row r="11895" spans="1:6">
      <c r="A11895">
        <v>4900</v>
      </c>
      <c r="B11895">
        <v>20</v>
      </c>
      <c r="C11895" t="s">
        <v>62</v>
      </c>
      <c r="D11895" t="s">
        <v>92</v>
      </c>
      <c r="E11895">
        <v>228</v>
      </c>
      <c r="F11895">
        <v>1</v>
      </c>
    </row>
    <row r="11896" spans="1:6">
      <c r="A11896">
        <v>4900</v>
      </c>
      <c r="B11896">
        <v>20</v>
      </c>
      <c r="C11896" t="s">
        <v>62</v>
      </c>
      <c r="D11896" t="s">
        <v>92</v>
      </c>
      <c r="E11896">
        <v>4133</v>
      </c>
      <c r="F11896">
        <v>1</v>
      </c>
    </row>
    <row r="11897" spans="1:6">
      <c r="A11897">
        <v>4900</v>
      </c>
      <c r="B11897">
        <v>20</v>
      </c>
      <c r="C11897" t="s">
        <v>62</v>
      </c>
      <c r="D11897" t="s">
        <v>92</v>
      </c>
      <c r="E11897">
        <v>2982</v>
      </c>
      <c r="F11897">
        <v>1</v>
      </c>
    </row>
    <row r="11898" spans="1:6">
      <c r="A11898">
        <v>4900</v>
      </c>
      <c r="B11898">
        <v>20</v>
      </c>
      <c r="C11898" t="s">
        <v>62</v>
      </c>
      <c r="D11898" t="s">
        <v>92</v>
      </c>
      <c r="E11898">
        <v>4310</v>
      </c>
      <c r="F11898">
        <v>1</v>
      </c>
    </row>
    <row r="11899" spans="1:6">
      <c r="A11899">
        <v>4900</v>
      </c>
      <c r="B11899">
        <v>20</v>
      </c>
      <c r="C11899" t="s">
        <v>62</v>
      </c>
      <c r="D11899" t="s">
        <v>92</v>
      </c>
      <c r="E11899">
        <v>1099</v>
      </c>
      <c r="F11899">
        <v>1</v>
      </c>
    </row>
    <row r="11900" spans="1:6">
      <c r="A11900">
        <v>4900</v>
      </c>
      <c r="B11900">
        <v>20</v>
      </c>
      <c r="C11900" t="s">
        <v>62</v>
      </c>
      <c r="D11900" t="s">
        <v>92</v>
      </c>
      <c r="E11900">
        <v>2586</v>
      </c>
      <c r="F11900">
        <v>1</v>
      </c>
    </row>
    <row r="11901" spans="1:6">
      <c r="A11901">
        <v>4900</v>
      </c>
      <c r="B11901">
        <v>20</v>
      </c>
      <c r="C11901" t="s">
        <v>62</v>
      </c>
      <c r="D11901" t="s">
        <v>92</v>
      </c>
      <c r="E11901">
        <v>5237</v>
      </c>
      <c r="F11901">
        <v>1</v>
      </c>
    </row>
    <row r="11902" spans="1:6">
      <c r="A11902">
        <v>4900</v>
      </c>
      <c r="B11902">
        <v>20</v>
      </c>
      <c r="C11902" t="s">
        <v>62</v>
      </c>
      <c r="D11902" t="s">
        <v>92</v>
      </c>
      <c r="E11902">
        <v>5472</v>
      </c>
      <c r="F11902">
        <v>1</v>
      </c>
    </row>
    <row r="11903" spans="1:6">
      <c r="A11903">
        <v>4900</v>
      </c>
      <c r="B11903">
        <v>20</v>
      </c>
      <c r="C11903" t="s">
        <v>62</v>
      </c>
      <c r="D11903" t="s">
        <v>92</v>
      </c>
      <c r="E11903">
        <v>3781</v>
      </c>
      <c r="F11903">
        <v>1</v>
      </c>
    </row>
    <row r="11904" spans="1:6">
      <c r="A11904">
        <v>4900</v>
      </c>
      <c r="B11904">
        <v>20</v>
      </c>
      <c r="C11904" t="s">
        <v>62</v>
      </c>
      <c r="D11904" t="s">
        <v>92</v>
      </c>
      <c r="E11904">
        <v>5561</v>
      </c>
      <c r="F11904">
        <v>1</v>
      </c>
    </row>
    <row r="11905" spans="1:6">
      <c r="A11905">
        <v>4900</v>
      </c>
      <c r="B11905">
        <v>20</v>
      </c>
      <c r="C11905" t="s">
        <v>62</v>
      </c>
      <c r="D11905" t="s">
        <v>92</v>
      </c>
      <c r="E11905">
        <v>2012</v>
      </c>
      <c r="F11905">
        <v>1</v>
      </c>
    </row>
    <row r="11906" spans="1:6">
      <c r="A11906">
        <v>4900</v>
      </c>
      <c r="B11906">
        <v>20</v>
      </c>
      <c r="C11906" t="s">
        <v>62</v>
      </c>
      <c r="D11906" t="s">
        <v>92</v>
      </c>
      <c r="E11906">
        <v>5178</v>
      </c>
      <c r="F11906">
        <v>1</v>
      </c>
    </row>
    <row r="11907" spans="1:6">
      <c r="A11907">
        <v>4900</v>
      </c>
      <c r="B11907">
        <v>20</v>
      </c>
      <c r="C11907" t="s">
        <v>62</v>
      </c>
      <c r="D11907" t="s">
        <v>92</v>
      </c>
      <c r="E11907">
        <v>2404</v>
      </c>
      <c r="F11907">
        <v>1</v>
      </c>
    </row>
    <row r="11908" spans="1:6">
      <c r="A11908">
        <v>4900</v>
      </c>
      <c r="B11908">
        <v>20</v>
      </c>
      <c r="C11908" t="s">
        <v>62</v>
      </c>
      <c r="D11908" t="s">
        <v>92</v>
      </c>
      <c r="E11908">
        <v>5529</v>
      </c>
      <c r="F11908">
        <v>1</v>
      </c>
    </row>
    <row r="11909" spans="1:6">
      <c r="A11909">
        <v>4900</v>
      </c>
      <c r="B11909">
        <v>20</v>
      </c>
      <c r="C11909" t="s">
        <v>62</v>
      </c>
      <c r="D11909" t="s">
        <v>92</v>
      </c>
      <c r="E11909">
        <v>3337</v>
      </c>
      <c r="F11909">
        <v>1</v>
      </c>
    </row>
    <row r="11910" spans="1:6">
      <c r="A11910">
        <v>4900</v>
      </c>
      <c r="B11910">
        <v>20</v>
      </c>
      <c r="C11910" t="s">
        <v>62</v>
      </c>
      <c r="D11910" t="s">
        <v>92</v>
      </c>
      <c r="E11910">
        <v>5147</v>
      </c>
      <c r="F11910">
        <v>1</v>
      </c>
    </row>
    <row r="11911" spans="1:6">
      <c r="A11911">
        <v>4900</v>
      </c>
      <c r="B11911">
        <v>20</v>
      </c>
      <c r="C11911" t="s">
        <v>62</v>
      </c>
      <c r="D11911" t="s">
        <v>92</v>
      </c>
      <c r="E11911">
        <v>3412</v>
      </c>
      <c r="F11911">
        <v>1</v>
      </c>
    </row>
    <row r="11912" spans="1:6">
      <c r="A11912">
        <v>4900</v>
      </c>
      <c r="B11912">
        <v>20</v>
      </c>
      <c r="C11912" t="s">
        <v>62</v>
      </c>
      <c r="D11912" t="s">
        <v>92</v>
      </c>
      <c r="E11912">
        <v>2259</v>
      </c>
      <c r="F11912">
        <v>1</v>
      </c>
    </row>
    <row r="11913" spans="1:6">
      <c r="A11913">
        <v>4900</v>
      </c>
      <c r="B11913">
        <v>20</v>
      </c>
      <c r="C11913" t="s">
        <v>62</v>
      </c>
      <c r="D11913" t="s">
        <v>92</v>
      </c>
      <c r="E11913">
        <v>4267</v>
      </c>
      <c r="F11913">
        <v>1</v>
      </c>
    </row>
    <row r="11914" spans="1:6">
      <c r="A11914">
        <v>4900</v>
      </c>
      <c r="B11914">
        <v>20</v>
      </c>
      <c r="C11914" t="s">
        <v>62</v>
      </c>
      <c r="D11914" t="s">
        <v>92</v>
      </c>
      <c r="E11914">
        <v>5787</v>
      </c>
      <c r="F11914">
        <v>1</v>
      </c>
    </row>
    <row r="11915" spans="1:6">
      <c r="A11915">
        <v>4900</v>
      </c>
      <c r="B11915">
        <v>20</v>
      </c>
      <c r="C11915" t="s">
        <v>62</v>
      </c>
      <c r="D11915" t="s">
        <v>92</v>
      </c>
      <c r="E11915">
        <v>5810</v>
      </c>
      <c r="F11915">
        <v>1</v>
      </c>
    </row>
    <row r="11916" spans="1:6">
      <c r="A11916">
        <v>4900</v>
      </c>
      <c r="B11916">
        <v>20</v>
      </c>
      <c r="C11916" t="s">
        <v>62</v>
      </c>
      <c r="D11916" t="s">
        <v>92</v>
      </c>
      <c r="E11916">
        <v>3840</v>
      </c>
      <c r="F11916">
        <v>1</v>
      </c>
    </row>
    <row r="11917" spans="1:6">
      <c r="A11917">
        <v>4900</v>
      </c>
      <c r="B11917">
        <v>20</v>
      </c>
      <c r="C11917" t="s">
        <v>62</v>
      </c>
      <c r="D11917" t="s">
        <v>92</v>
      </c>
      <c r="E11917">
        <v>4167</v>
      </c>
      <c r="F11917">
        <v>1</v>
      </c>
    </row>
    <row r="11918" spans="1:6">
      <c r="A11918">
        <v>4900</v>
      </c>
      <c r="B11918">
        <v>20</v>
      </c>
      <c r="C11918" t="s">
        <v>62</v>
      </c>
      <c r="D11918" t="s">
        <v>92</v>
      </c>
      <c r="E11918">
        <v>2333</v>
      </c>
      <c r="F11918">
        <v>1</v>
      </c>
    </row>
    <row r="11919" spans="1:6">
      <c r="A11919">
        <v>4900</v>
      </c>
      <c r="B11919">
        <v>20</v>
      </c>
      <c r="C11919" t="s">
        <v>62</v>
      </c>
      <c r="D11919" t="s">
        <v>92</v>
      </c>
      <c r="E11919">
        <v>3677</v>
      </c>
      <c r="F11919">
        <v>1</v>
      </c>
    </row>
    <row r="11920" spans="1:6">
      <c r="A11920">
        <v>4900</v>
      </c>
      <c r="B11920">
        <v>20</v>
      </c>
      <c r="C11920" t="s">
        <v>62</v>
      </c>
      <c r="D11920" t="s">
        <v>92</v>
      </c>
      <c r="E11920">
        <v>5614</v>
      </c>
      <c r="F11920">
        <v>1</v>
      </c>
    </row>
    <row r="11921" spans="1:6">
      <c r="A11921">
        <v>4900</v>
      </c>
      <c r="B11921">
        <v>20</v>
      </c>
      <c r="C11921" t="s">
        <v>62</v>
      </c>
      <c r="D11921" t="s">
        <v>92</v>
      </c>
      <c r="E11921">
        <v>3649</v>
      </c>
      <c r="F11921">
        <v>1</v>
      </c>
    </row>
    <row r="11922" spans="1:6">
      <c r="A11922">
        <v>4900</v>
      </c>
      <c r="B11922">
        <v>20</v>
      </c>
      <c r="C11922" t="s">
        <v>62</v>
      </c>
      <c r="D11922" t="s">
        <v>92</v>
      </c>
      <c r="E11922">
        <v>2248</v>
      </c>
      <c r="F11922">
        <v>1</v>
      </c>
    </row>
    <row r="11923" spans="1:6">
      <c r="A11923">
        <v>4900</v>
      </c>
      <c r="B11923">
        <v>20</v>
      </c>
      <c r="C11923" t="s">
        <v>62</v>
      </c>
      <c r="D11923" t="s">
        <v>92</v>
      </c>
      <c r="E11923">
        <v>2441</v>
      </c>
      <c r="F11923">
        <v>1</v>
      </c>
    </row>
    <row r="11924" spans="1:6">
      <c r="A11924">
        <v>4900</v>
      </c>
      <c r="B11924">
        <v>20</v>
      </c>
      <c r="C11924" t="s">
        <v>62</v>
      </c>
      <c r="D11924" t="s">
        <v>92</v>
      </c>
      <c r="E11924">
        <v>3806</v>
      </c>
      <c r="F11924">
        <v>1</v>
      </c>
    </row>
    <row r="11925" spans="1:6">
      <c r="A11925">
        <v>4900</v>
      </c>
      <c r="B11925">
        <v>20</v>
      </c>
      <c r="C11925" t="s">
        <v>62</v>
      </c>
      <c r="D11925" t="s">
        <v>92</v>
      </c>
      <c r="E11925">
        <v>3261</v>
      </c>
      <c r="F11925">
        <v>1</v>
      </c>
    </row>
    <row r="11926" spans="1:6">
      <c r="A11926">
        <v>4900</v>
      </c>
      <c r="B11926">
        <v>20</v>
      </c>
      <c r="C11926" t="s">
        <v>62</v>
      </c>
      <c r="D11926" t="s">
        <v>92</v>
      </c>
      <c r="E11926">
        <v>2136</v>
      </c>
      <c r="F11926">
        <v>1</v>
      </c>
    </row>
    <row r="11927" spans="1:6">
      <c r="A11927">
        <v>4900</v>
      </c>
      <c r="B11927">
        <v>20</v>
      </c>
      <c r="C11927" t="s">
        <v>62</v>
      </c>
      <c r="D11927" t="s">
        <v>92</v>
      </c>
      <c r="E11927">
        <v>2109</v>
      </c>
      <c r="F11927">
        <v>1</v>
      </c>
    </row>
    <row r="11928" spans="1:6">
      <c r="A11928">
        <v>4900</v>
      </c>
      <c r="B11928">
        <v>20</v>
      </c>
      <c r="C11928" t="s">
        <v>62</v>
      </c>
      <c r="D11928" t="s">
        <v>92</v>
      </c>
      <c r="E11928">
        <v>2847</v>
      </c>
      <c r="F11928">
        <v>1</v>
      </c>
    </row>
    <row r="11929" spans="1:6">
      <c r="A11929">
        <v>4900</v>
      </c>
      <c r="B11929">
        <v>20</v>
      </c>
      <c r="C11929" t="s">
        <v>62</v>
      </c>
      <c r="D11929" t="s">
        <v>92</v>
      </c>
      <c r="E11929">
        <v>290</v>
      </c>
      <c r="F11929">
        <v>1</v>
      </c>
    </row>
    <row r="11930" spans="1:6">
      <c r="A11930">
        <v>4900</v>
      </c>
      <c r="B11930">
        <v>20</v>
      </c>
      <c r="C11930" t="s">
        <v>62</v>
      </c>
      <c r="D11930" t="s">
        <v>92</v>
      </c>
      <c r="E11930">
        <v>3126</v>
      </c>
      <c r="F11930">
        <v>1</v>
      </c>
    </row>
    <row r="11931" spans="1:6">
      <c r="A11931">
        <v>4900</v>
      </c>
      <c r="B11931">
        <v>20</v>
      </c>
      <c r="C11931" t="s">
        <v>62</v>
      </c>
      <c r="D11931" t="s">
        <v>92</v>
      </c>
      <c r="E11931">
        <v>5042</v>
      </c>
      <c r="F11931">
        <v>1</v>
      </c>
    </row>
    <row r="11932" spans="1:6">
      <c r="A11932">
        <v>4900</v>
      </c>
      <c r="B11932">
        <v>20</v>
      </c>
      <c r="C11932" t="s">
        <v>62</v>
      </c>
      <c r="D11932" t="s">
        <v>92</v>
      </c>
      <c r="E11932">
        <v>5813</v>
      </c>
      <c r="F11932">
        <v>1</v>
      </c>
    </row>
    <row r="11933" spans="1:6">
      <c r="A11933">
        <v>4900</v>
      </c>
      <c r="B11933">
        <v>20</v>
      </c>
      <c r="C11933" t="s">
        <v>62</v>
      </c>
      <c r="D11933" t="s">
        <v>92</v>
      </c>
      <c r="E11933">
        <v>4592</v>
      </c>
      <c r="F11933">
        <v>1</v>
      </c>
    </row>
    <row r="11934" spans="1:6">
      <c r="A11934">
        <v>4900</v>
      </c>
      <c r="B11934">
        <v>20</v>
      </c>
      <c r="C11934" t="s">
        <v>62</v>
      </c>
      <c r="D11934" t="s">
        <v>92</v>
      </c>
      <c r="E11934">
        <v>4235</v>
      </c>
      <c r="F11934">
        <v>1</v>
      </c>
    </row>
    <row r="11935" spans="1:6">
      <c r="A11935">
        <v>4900</v>
      </c>
      <c r="B11935">
        <v>20</v>
      </c>
      <c r="C11935" t="s">
        <v>62</v>
      </c>
      <c r="D11935" t="s">
        <v>92</v>
      </c>
      <c r="E11935">
        <v>2997</v>
      </c>
      <c r="F11935">
        <v>1</v>
      </c>
    </row>
    <row r="11936" spans="1:6">
      <c r="A11936">
        <v>4900</v>
      </c>
      <c r="B11936">
        <v>20</v>
      </c>
      <c r="C11936" t="s">
        <v>62</v>
      </c>
      <c r="D11936" t="s">
        <v>92</v>
      </c>
      <c r="E11936">
        <v>4151</v>
      </c>
      <c r="F11936">
        <v>1</v>
      </c>
    </row>
    <row r="11937" spans="1:6">
      <c r="A11937">
        <v>4900</v>
      </c>
      <c r="B11937">
        <v>20</v>
      </c>
      <c r="C11937" t="s">
        <v>62</v>
      </c>
      <c r="D11937" t="s">
        <v>92</v>
      </c>
      <c r="E11937">
        <v>4183</v>
      </c>
      <c r="F11937">
        <v>1</v>
      </c>
    </row>
    <row r="11938" spans="1:6">
      <c r="A11938">
        <v>4900</v>
      </c>
      <c r="B11938">
        <v>20</v>
      </c>
      <c r="C11938" t="s">
        <v>62</v>
      </c>
      <c r="D11938" t="s">
        <v>92</v>
      </c>
      <c r="E11938">
        <v>5773</v>
      </c>
      <c r="F11938">
        <v>1</v>
      </c>
    </row>
    <row r="11939" spans="1:6">
      <c r="A11939">
        <v>4900</v>
      </c>
      <c r="B11939">
        <v>21</v>
      </c>
      <c r="C11939" t="s">
        <v>64</v>
      </c>
      <c r="D11939" t="s">
        <v>92</v>
      </c>
      <c r="E11939">
        <v>1080</v>
      </c>
      <c r="F11939">
        <v>4</v>
      </c>
    </row>
    <row r="11940" spans="1:6">
      <c r="A11940">
        <v>4900</v>
      </c>
      <c r="B11940">
        <v>21</v>
      </c>
      <c r="C11940" t="s">
        <v>64</v>
      </c>
      <c r="D11940" t="s">
        <v>92</v>
      </c>
      <c r="E11940">
        <v>5113</v>
      </c>
      <c r="F11940">
        <v>4</v>
      </c>
    </row>
    <row r="11941" spans="1:6">
      <c r="A11941">
        <v>4900</v>
      </c>
      <c r="B11941">
        <v>21</v>
      </c>
      <c r="C11941" t="s">
        <v>64</v>
      </c>
      <c r="D11941" t="s">
        <v>92</v>
      </c>
      <c r="E11941">
        <v>5994</v>
      </c>
      <c r="F11941">
        <v>3</v>
      </c>
    </row>
    <row r="11942" spans="1:6">
      <c r="A11942">
        <v>4900</v>
      </c>
      <c r="B11942">
        <v>21</v>
      </c>
      <c r="C11942" t="s">
        <v>64</v>
      </c>
      <c r="D11942" t="s">
        <v>92</v>
      </c>
      <c r="E11942">
        <v>3461</v>
      </c>
      <c r="F11942">
        <v>3</v>
      </c>
    </row>
    <row r="11943" spans="1:6">
      <c r="A11943">
        <v>4900</v>
      </c>
      <c r="B11943">
        <v>21</v>
      </c>
      <c r="C11943" t="s">
        <v>64</v>
      </c>
      <c r="D11943" t="s">
        <v>92</v>
      </c>
      <c r="E11943">
        <v>5790</v>
      </c>
      <c r="F11943">
        <v>3</v>
      </c>
    </row>
    <row r="11944" spans="1:6">
      <c r="A11944">
        <v>4900</v>
      </c>
      <c r="B11944">
        <v>21</v>
      </c>
      <c r="C11944" t="s">
        <v>64</v>
      </c>
      <c r="D11944" t="s">
        <v>92</v>
      </c>
      <c r="E11944">
        <v>3496</v>
      </c>
      <c r="F11944">
        <v>3</v>
      </c>
    </row>
    <row r="11945" spans="1:6">
      <c r="A11945">
        <v>4900</v>
      </c>
      <c r="B11945">
        <v>21</v>
      </c>
      <c r="C11945" t="s">
        <v>64</v>
      </c>
      <c r="D11945" t="s">
        <v>92</v>
      </c>
      <c r="E11945">
        <v>5757</v>
      </c>
      <c r="F11945">
        <v>2</v>
      </c>
    </row>
    <row r="11946" spans="1:6">
      <c r="A11946">
        <v>4900</v>
      </c>
      <c r="B11946">
        <v>21</v>
      </c>
      <c r="C11946" t="s">
        <v>64</v>
      </c>
      <c r="D11946" t="s">
        <v>92</v>
      </c>
      <c r="E11946">
        <v>5783</v>
      </c>
      <c r="F11946">
        <v>2</v>
      </c>
    </row>
    <row r="11947" spans="1:6">
      <c r="A11947">
        <v>4900</v>
      </c>
      <c r="B11947">
        <v>21</v>
      </c>
      <c r="C11947" t="s">
        <v>64</v>
      </c>
      <c r="D11947" t="s">
        <v>92</v>
      </c>
      <c r="E11947">
        <v>3034</v>
      </c>
      <c r="F11947">
        <v>2</v>
      </c>
    </row>
    <row r="11948" spans="1:6">
      <c r="A11948">
        <v>4900</v>
      </c>
      <c r="B11948">
        <v>21</v>
      </c>
      <c r="C11948" t="s">
        <v>64</v>
      </c>
      <c r="D11948" t="s">
        <v>92</v>
      </c>
      <c r="E11948">
        <v>2551</v>
      </c>
      <c r="F11948">
        <v>2</v>
      </c>
    </row>
    <row r="11949" spans="1:6">
      <c r="A11949">
        <v>4900</v>
      </c>
      <c r="B11949">
        <v>21</v>
      </c>
      <c r="C11949" t="s">
        <v>64</v>
      </c>
      <c r="D11949" t="s">
        <v>92</v>
      </c>
      <c r="E11949">
        <v>4274</v>
      </c>
      <c r="F11949">
        <v>2</v>
      </c>
    </row>
    <row r="11950" spans="1:6">
      <c r="A11950">
        <v>4900</v>
      </c>
      <c r="B11950">
        <v>21</v>
      </c>
      <c r="C11950" t="s">
        <v>64</v>
      </c>
      <c r="D11950" t="s">
        <v>92</v>
      </c>
      <c r="E11950">
        <v>3476</v>
      </c>
      <c r="F11950">
        <v>2</v>
      </c>
    </row>
    <row r="11951" spans="1:6">
      <c r="A11951">
        <v>4900</v>
      </c>
      <c r="B11951">
        <v>21</v>
      </c>
      <c r="C11951" t="s">
        <v>64</v>
      </c>
      <c r="D11951" t="s">
        <v>92</v>
      </c>
      <c r="E11951">
        <v>270</v>
      </c>
      <c r="F11951">
        <v>2</v>
      </c>
    </row>
    <row r="11952" spans="1:6">
      <c r="A11952">
        <v>4900</v>
      </c>
      <c r="B11952">
        <v>21</v>
      </c>
      <c r="C11952" t="s">
        <v>64</v>
      </c>
      <c r="D11952" t="s">
        <v>92</v>
      </c>
      <c r="E11952">
        <v>1117</v>
      </c>
      <c r="F11952">
        <v>2</v>
      </c>
    </row>
    <row r="11953" spans="1:6">
      <c r="A11953">
        <v>4900</v>
      </c>
      <c r="B11953">
        <v>21</v>
      </c>
      <c r="C11953" t="s">
        <v>64</v>
      </c>
      <c r="D11953" t="s">
        <v>92</v>
      </c>
      <c r="E11953">
        <v>2324</v>
      </c>
      <c r="F11953">
        <v>2</v>
      </c>
    </row>
    <row r="11954" spans="1:6">
      <c r="A11954">
        <v>4900</v>
      </c>
      <c r="B11954">
        <v>21</v>
      </c>
      <c r="C11954" t="s">
        <v>64</v>
      </c>
      <c r="D11954" t="s">
        <v>92</v>
      </c>
      <c r="E11954">
        <v>5350</v>
      </c>
      <c r="F11954">
        <v>2</v>
      </c>
    </row>
    <row r="11955" spans="1:6">
      <c r="A11955">
        <v>4900</v>
      </c>
      <c r="B11955">
        <v>21</v>
      </c>
      <c r="C11955" t="s">
        <v>64</v>
      </c>
      <c r="D11955" t="s">
        <v>92</v>
      </c>
      <c r="E11955">
        <v>3500</v>
      </c>
      <c r="F11955">
        <v>1</v>
      </c>
    </row>
    <row r="11956" spans="1:6">
      <c r="A11956">
        <v>4900</v>
      </c>
      <c r="B11956">
        <v>21</v>
      </c>
      <c r="C11956" t="s">
        <v>64</v>
      </c>
      <c r="D11956" t="s">
        <v>92</v>
      </c>
      <c r="E11956">
        <v>2443</v>
      </c>
      <c r="F11956">
        <v>1</v>
      </c>
    </row>
    <row r="11957" spans="1:6">
      <c r="A11957">
        <v>4900</v>
      </c>
      <c r="B11957">
        <v>21</v>
      </c>
      <c r="C11957" t="s">
        <v>64</v>
      </c>
      <c r="D11957" t="s">
        <v>92</v>
      </c>
      <c r="E11957">
        <v>3074</v>
      </c>
      <c r="F11957">
        <v>1</v>
      </c>
    </row>
    <row r="11958" spans="1:6">
      <c r="A11958">
        <v>4900</v>
      </c>
      <c r="B11958">
        <v>21</v>
      </c>
      <c r="C11958" t="s">
        <v>64</v>
      </c>
      <c r="D11958" t="s">
        <v>92</v>
      </c>
      <c r="E11958">
        <v>2254</v>
      </c>
      <c r="F11958">
        <v>1</v>
      </c>
    </row>
    <row r="11959" spans="1:6">
      <c r="A11959">
        <v>4900</v>
      </c>
      <c r="B11959">
        <v>21</v>
      </c>
      <c r="C11959" t="s">
        <v>64</v>
      </c>
      <c r="D11959" t="s">
        <v>92</v>
      </c>
      <c r="E11959">
        <v>4672</v>
      </c>
      <c r="F11959">
        <v>1</v>
      </c>
    </row>
    <row r="11960" spans="1:6">
      <c r="A11960">
        <v>4900</v>
      </c>
      <c r="B11960">
        <v>21</v>
      </c>
      <c r="C11960" t="s">
        <v>64</v>
      </c>
      <c r="D11960" t="s">
        <v>92</v>
      </c>
      <c r="E11960">
        <v>5496</v>
      </c>
      <c r="F11960">
        <v>1</v>
      </c>
    </row>
    <row r="11961" spans="1:6">
      <c r="A11961">
        <v>4900</v>
      </c>
      <c r="B11961">
        <v>21</v>
      </c>
      <c r="C11961" t="s">
        <v>64</v>
      </c>
      <c r="D11961" t="s">
        <v>92</v>
      </c>
      <c r="E11961">
        <v>4676</v>
      </c>
      <c r="F11961">
        <v>1</v>
      </c>
    </row>
    <row r="11962" spans="1:6">
      <c r="A11962">
        <v>4900</v>
      </c>
      <c r="B11962">
        <v>21</v>
      </c>
      <c r="C11962" t="s">
        <v>64</v>
      </c>
      <c r="D11962" t="s">
        <v>92</v>
      </c>
      <c r="E11962">
        <v>3083</v>
      </c>
      <c r="F11962">
        <v>1</v>
      </c>
    </row>
    <row r="11963" spans="1:6">
      <c r="A11963">
        <v>4900</v>
      </c>
      <c r="B11963">
        <v>21</v>
      </c>
      <c r="C11963" t="s">
        <v>64</v>
      </c>
      <c r="D11963" t="s">
        <v>92</v>
      </c>
      <c r="E11963">
        <v>1081</v>
      </c>
      <c r="F11963">
        <v>1</v>
      </c>
    </row>
    <row r="11964" spans="1:6">
      <c r="A11964">
        <v>4900</v>
      </c>
      <c r="B11964">
        <v>21</v>
      </c>
      <c r="C11964" t="s">
        <v>64</v>
      </c>
      <c r="D11964" t="s">
        <v>92</v>
      </c>
      <c r="E11964">
        <v>4417</v>
      </c>
      <c r="F11964">
        <v>1</v>
      </c>
    </row>
    <row r="11965" spans="1:6">
      <c r="A11965">
        <v>4900</v>
      </c>
      <c r="B11965">
        <v>21</v>
      </c>
      <c r="C11965" t="s">
        <v>64</v>
      </c>
      <c r="D11965" t="s">
        <v>92</v>
      </c>
      <c r="E11965">
        <v>5142</v>
      </c>
      <c r="F11965">
        <v>1</v>
      </c>
    </row>
    <row r="11966" spans="1:6">
      <c r="A11966">
        <v>4900</v>
      </c>
      <c r="B11966">
        <v>21</v>
      </c>
      <c r="C11966" t="s">
        <v>64</v>
      </c>
      <c r="D11966" t="s">
        <v>92</v>
      </c>
      <c r="E11966">
        <v>187</v>
      </c>
      <c r="F11966">
        <v>1</v>
      </c>
    </row>
    <row r="11967" spans="1:6">
      <c r="A11967">
        <v>4900</v>
      </c>
      <c r="B11967">
        <v>21</v>
      </c>
      <c r="C11967" t="s">
        <v>64</v>
      </c>
      <c r="D11967" t="s">
        <v>92</v>
      </c>
      <c r="E11967">
        <v>4455</v>
      </c>
      <c r="F11967">
        <v>1</v>
      </c>
    </row>
    <row r="11968" spans="1:6">
      <c r="A11968">
        <v>4900</v>
      </c>
      <c r="B11968">
        <v>21</v>
      </c>
      <c r="C11968" t="s">
        <v>64</v>
      </c>
      <c r="D11968" t="s">
        <v>92</v>
      </c>
      <c r="E11968">
        <v>3024</v>
      </c>
      <c r="F11968">
        <v>1</v>
      </c>
    </row>
    <row r="11969" spans="1:6">
      <c r="A11969">
        <v>4900</v>
      </c>
      <c r="B11969">
        <v>21</v>
      </c>
      <c r="C11969" t="s">
        <v>64</v>
      </c>
      <c r="D11969" t="s">
        <v>92</v>
      </c>
      <c r="E11969">
        <v>2361</v>
      </c>
      <c r="F11969">
        <v>1</v>
      </c>
    </row>
    <row r="11970" spans="1:6">
      <c r="A11970">
        <v>4900</v>
      </c>
      <c r="B11970">
        <v>21</v>
      </c>
      <c r="C11970" t="s">
        <v>64</v>
      </c>
      <c r="D11970" t="s">
        <v>92</v>
      </c>
      <c r="E11970">
        <v>5399</v>
      </c>
      <c r="F11970">
        <v>1</v>
      </c>
    </row>
    <row r="11971" spans="1:6">
      <c r="A11971">
        <v>4900</v>
      </c>
      <c r="B11971">
        <v>21</v>
      </c>
      <c r="C11971" t="s">
        <v>64</v>
      </c>
      <c r="D11971" t="s">
        <v>92</v>
      </c>
      <c r="E11971">
        <v>2156</v>
      </c>
      <c r="F11971">
        <v>1</v>
      </c>
    </row>
    <row r="11972" spans="1:6">
      <c r="A11972">
        <v>4900</v>
      </c>
      <c r="B11972">
        <v>21</v>
      </c>
      <c r="C11972" t="s">
        <v>64</v>
      </c>
      <c r="D11972" t="s">
        <v>92</v>
      </c>
      <c r="E11972">
        <v>5427</v>
      </c>
      <c r="F11972">
        <v>1</v>
      </c>
    </row>
    <row r="11973" spans="1:6">
      <c r="A11973">
        <v>4900</v>
      </c>
      <c r="B11973">
        <v>21</v>
      </c>
      <c r="C11973" t="s">
        <v>64</v>
      </c>
      <c r="D11973" t="s">
        <v>92</v>
      </c>
      <c r="E11973">
        <v>1187</v>
      </c>
      <c r="F11973">
        <v>1</v>
      </c>
    </row>
    <row r="11974" spans="1:6">
      <c r="A11974">
        <v>4900</v>
      </c>
      <c r="B11974">
        <v>21</v>
      </c>
      <c r="C11974" t="s">
        <v>64</v>
      </c>
      <c r="D11974" t="s">
        <v>92</v>
      </c>
      <c r="E11974">
        <v>3679</v>
      </c>
      <c r="F11974">
        <v>1</v>
      </c>
    </row>
    <row r="11975" spans="1:6">
      <c r="A11975">
        <v>4900</v>
      </c>
      <c r="B11975">
        <v>21</v>
      </c>
      <c r="C11975" t="s">
        <v>64</v>
      </c>
      <c r="D11975" t="s">
        <v>92</v>
      </c>
      <c r="E11975">
        <v>4848</v>
      </c>
      <c r="F11975">
        <v>1</v>
      </c>
    </row>
    <row r="11976" spans="1:6">
      <c r="A11976">
        <v>4900</v>
      </c>
      <c r="B11976">
        <v>21</v>
      </c>
      <c r="C11976" t="s">
        <v>64</v>
      </c>
      <c r="D11976" t="s">
        <v>92</v>
      </c>
      <c r="E11976">
        <v>2189</v>
      </c>
      <c r="F11976">
        <v>1</v>
      </c>
    </row>
    <row r="11977" spans="1:6">
      <c r="A11977">
        <v>4900</v>
      </c>
      <c r="B11977">
        <v>21</v>
      </c>
      <c r="C11977" t="s">
        <v>64</v>
      </c>
      <c r="D11977" t="s">
        <v>92</v>
      </c>
      <c r="E11977">
        <v>5921</v>
      </c>
      <c r="F11977">
        <v>1</v>
      </c>
    </row>
    <row r="11978" spans="1:6">
      <c r="A11978">
        <v>4900</v>
      </c>
      <c r="B11978">
        <v>21</v>
      </c>
      <c r="C11978" t="s">
        <v>64</v>
      </c>
      <c r="D11978" t="s">
        <v>92</v>
      </c>
      <c r="E11978">
        <v>4579</v>
      </c>
      <c r="F11978">
        <v>1</v>
      </c>
    </row>
    <row r="11979" spans="1:6">
      <c r="A11979">
        <v>4900</v>
      </c>
      <c r="B11979">
        <v>21</v>
      </c>
      <c r="C11979" t="s">
        <v>64</v>
      </c>
      <c r="D11979" t="s">
        <v>92</v>
      </c>
      <c r="E11979">
        <v>5538</v>
      </c>
      <c r="F11979">
        <v>1</v>
      </c>
    </row>
    <row r="11980" spans="1:6">
      <c r="A11980">
        <v>4900</v>
      </c>
      <c r="B11980">
        <v>21</v>
      </c>
      <c r="C11980" t="s">
        <v>64</v>
      </c>
      <c r="D11980" t="s">
        <v>92</v>
      </c>
      <c r="E11980">
        <v>3781</v>
      </c>
      <c r="F11980">
        <v>1</v>
      </c>
    </row>
    <row r="11981" spans="1:6">
      <c r="A11981">
        <v>4900</v>
      </c>
      <c r="B11981">
        <v>21</v>
      </c>
      <c r="C11981" t="s">
        <v>64</v>
      </c>
      <c r="D11981" t="s">
        <v>92</v>
      </c>
      <c r="E11981">
        <v>3256</v>
      </c>
      <c r="F11981">
        <v>1</v>
      </c>
    </row>
    <row r="11982" spans="1:6">
      <c r="A11982">
        <v>4900</v>
      </c>
      <c r="B11982">
        <v>21</v>
      </c>
      <c r="C11982" t="s">
        <v>64</v>
      </c>
      <c r="D11982" t="s">
        <v>92</v>
      </c>
      <c r="E11982">
        <v>5644</v>
      </c>
      <c r="F11982">
        <v>1</v>
      </c>
    </row>
    <row r="11983" spans="1:6">
      <c r="A11983">
        <v>4900</v>
      </c>
      <c r="B11983">
        <v>21</v>
      </c>
      <c r="C11983" t="s">
        <v>64</v>
      </c>
      <c r="D11983" t="s">
        <v>92</v>
      </c>
      <c r="E11983">
        <v>4580</v>
      </c>
      <c r="F11983">
        <v>1</v>
      </c>
    </row>
    <row r="11984" spans="1:6">
      <c r="A11984">
        <v>4900</v>
      </c>
      <c r="B11984">
        <v>21</v>
      </c>
      <c r="C11984" t="s">
        <v>64</v>
      </c>
      <c r="D11984" t="s">
        <v>92</v>
      </c>
      <c r="E11984">
        <v>4680</v>
      </c>
      <c r="F11984">
        <v>1</v>
      </c>
    </row>
    <row r="11985" spans="1:6">
      <c r="A11985">
        <v>4900</v>
      </c>
      <c r="B11985">
        <v>21</v>
      </c>
      <c r="C11985" t="s">
        <v>64</v>
      </c>
      <c r="D11985" t="s">
        <v>92</v>
      </c>
      <c r="E11985">
        <v>3099</v>
      </c>
      <c r="F11985">
        <v>1</v>
      </c>
    </row>
    <row r="11986" spans="1:6">
      <c r="A11986">
        <v>4900</v>
      </c>
      <c r="B11986">
        <v>21</v>
      </c>
      <c r="C11986" t="s">
        <v>64</v>
      </c>
      <c r="D11986" t="s">
        <v>92</v>
      </c>
      <c r="E11986">
        <v>1260</v>
      </c>
      <c r="F11986">
        <v>1</v>
      </c>
    </row>
    <row r="11987" spans="1:6">
      <c r="A11987">
        <v>4900</v>
      </c>
      <c r="B11987">
        <v>21</v>
      </c>
      <c r="C11987" t="s">
        <v>64</v>
      </c>
      <c r="D11987" t="s">
        <v>92</v>
      </c>
      <c r="E11987">
        <v>1140</v>
      </c>
      <c r="F11987">
        <v>1</v>
      </c>
    </row>
    <row r="11988" spans="1:6">
      <c r="A11988">
        <v>4900</v>
      </c>
      <c r="B11988">
        <v>21</v>
      </c>
      <c r="C11988" t="s">
        <v>64</v>
      </c>
      <c r="D11988" t="s">
        <v>92</v>
      </c>
      <c r="E11988">
        <v>4133</v>
      </c>
      <c r="F11988">
        <v>1</v>
      </c>
    </row>
    <row r="11989" spans="1:6">
      <c r="A11989">
        <v>4900</v>
      </c>
      <c r="B11989">
        <v>21</v>
      </c>
      <c r="C11989" t="s">
        <v>64</v>
      </c>
      <c r="D11989" t="s">
        <v>92</v>
      </c>
      <c r="E11989">
        <v>3810</v>
      </c>
      <c r="F11989">
        <v>1</v>
      </c>
    </row>
    <row r="11990" spans="1:6">
      <c r="A11990">
        <v>4900</v>
      </c>
      <c r="B11990">
        <v>21</v>
      </c>
      <c r="C11990" t="s">
        <v>64</v>
      </c>
      <c r="D11990" t="s">
        <v>92</v>
      </c>
      <c r="E11990">
        <v>3239</v>
      </c>
      <c r="F11990">
        <v>1</v>
      </c>
    </row>
    <row r="11991" spans="1:6">
      <c r="A11991">
        <v>4900</v>
      </c>
      <c r="B11991">
        <v>21</v>
      </c>
      <c r="C11991" t="s">
        <v>64</v>
      </c>
      <c r="D11991" t="s">
        <v>92</v>
      </c>
      <c r="E11991">
        <v>2523</v>
      </c>
      <c r="F11991">
        <v>1</v>
      </c>
    </row>
    <row r="11992" spans="1:6">
      <c r="A11992">
        <v>4900</v>
      </c>
      <c r="B11992">
        <v>21</v>
      </c>
      <c r="C11992" t="s">
        <v>64</v>
      </c>
      <c r="D11992" t="s">
        <v>92</v>
      </c>
      <c r="E11992">
        <v>5561</v>
      </c>
      <c r="F11992">
        <v>1</v>
      </c>
    </row>
    <row r="11993" spans="1:6">
      <c r="A11993">
        <v>4900</v>
      </c>
      <c r="B11993">
        <v>22</v>
      </c>
      <c r="C11993" t="s">
        <v>63</v>
      </c>
      <c r="D11993" t="s">
        <v>92</v>
      </c>
      <c r="E11993">
        <v>3319</v>
      </c>
      <c r="F11993">
        <v>6</v>
      </c>
    </row>
    <row r="11994" spans="1:6">
      <c r="A11994">
        <v>4900</v>
      </c>
      <c r="B11994">
        <v>22</v>
      </c>
      <c r="C11994" t="s">
        <v>63</v>
      </c>
      <c r="D11994" t="s">
        <v>92</v>
      </c>
      <c r="E11994">
        <v>3134</v>
      </c>
      <c r="F11994">
        <v>5</v>
      </c>
    </row>
    <row r="11995" spans="1:6">
      <c r="A11995">
        <v>4900</v>
      </c>
      <c r="B11995">
        <v>22</v>
      </c>
      <c r="C11995" t="s">
        <v>63</v>
      </c>
      <c r="D11995" t="s">
        <v>92</v>
      </c>
      <c r="E11995">
        <v>2830</v>
      </c>
      <c r="F11995">
        <v>3</v>
      </c>
    </row>
    <row r="11996" spans="1:6">
      <c r="A11996">
        <v>4900</v>
      </c>
      <c r="B11996">
        <v>22</v>
      </c>
      <c r="C11996" t="s">
        <v>63</v>
      </c>
      <c r="D11996" t="s">
        <v>92</v>
      </c>
      <c r="E11996">
        <v>3453</v>
      </c>
      <c r="F11996">
        <v>3</v>
      </c>
    </row>
    <row r="11997" spans="1:6">
      <c r="A11997">
        <v>4900</v>
      </c>
      <c r="B11997">
        <v>22</v>
      </c>
      <c r="C11997" t="s">
        <v>63</v>
      </c>
      <c r="D11997" t="s">
        <v>92</v>
      </c>
      <c r="E11997">
        <v>2485</v>
      </c>
      <c r="F11997">
        <v>2</v>
      </c>
    </row>
    <row r="11998" spans="1:6">
      <c r="A11998">
        <v>4900</v>
      </c>
      <c r="B11998">
        <v>22</v>
      </c>
      <c r="C11998" t="s">
        <v>63</v>
      </c>
      <c r="D11998" t="s">
        <v>92</v>
      </c>
      <c r="E11998">
        <v>4708</v>
      </c>
      <c r="F11998">
        <v>2</v>
      </c>
    </row>
    <row r="11999" spans="1:6">
      <c r="A11999">
        <v>4900</v>
      </c>
      <c r="B11999">
        <v>22</v>
      </c>
      <c r="C11999" t="s">
        <v>63</v>
      </c>
      <c r="D11999" t="s">
        <v>92</v>
      </c>
      <c r="E11999">
        <v>5597</v>
      </c>
      <c r="F11999">
        <v>2</v>
      </c>
    </row>
    <row r="12000" spans="1:6">
      <c r="A12000">
        <v>4900</v>
      </c>
      <c r="B12000">
        <v>22</v>
      </c>
      <c r="C12000" t="s">
        <v>63</v>
      </c>
      <c r="D12000" t="s">
        <v>92</v>
      </c>
      <c r="E12000">
        <v>3244</v>
      </c>
      <c r="F12000">
        <v>2</v>
      </c>
    </row>
    <row r="12001" spans="1:6">
      <c r="A12001">
        <v>4900</v>
      </c>
      <c r="B12001">
        <v>22</v>
      </c>
      <c r="C12001" t="s">
        <v>63</v>
      </c>
      <c r="D12001" t="s">
        <v>92</v>
      </c>
      <c r="E12001">
        <v>3770</v>
      </c>
      <c r="F12001">
        <v>2</v>
      </c>
    </row>
    <row r="12002" spans="1:6">
      <c r="A12002">
        <v>4900</v>
      </c>
      <c r="B12002">
        <v>22</v>
      </c>
      <c r="C12002" t="s">
        <v>63</v>
      </c>
      <c r="D12002" t="s">
        <v>92</v>
      </c>
      <c r="E12002">
        <v>3954</v>
      </c>
      <c r="F12002">
        <v>2</v>
      </c>
    </row>
    <row r="12003" spans="1:6">
      <c r="A12003">
        <v>4900</v>
      </c>
      <c r="B12003">
        <v>22</v>
      </c>
      <c r="C12003" t="s">
        <v>63</v>
      </c>
      <c r="D12003" t="s">
        <v>92</v>
      </c>
      <c r="E12003">
        <v>3047</v>
      </c>
      <c r="F12003">
        <v>2</v>
      </c>
    </row>
    <row r="12004" spans="1:6">
      <c r="A12004">
        <v>4900</v>
      </c>
      <c r="B12004">
        <v>22</v>
      </c>
      <c r="C12004" t="s">
        <v>63</v>
      </c>
      <c r="D12004" t="s">
        <v>92</v>
      </c>
      <c r="E12004">
        <v>5608</v>
      </c>
      <c r="F12004">
        <v>2</v>
      </c>
    </row>
    <row r="12005" spans="1:6">
      <c r="A12005">
        <v>4900</v>
      </c>
      <c r="B12005">
        <v>22</v>
      </c>
      <c r="C12005" t="s">
        <v>63</v>
      </c>
      <c r="D12005" t="s">
        <v>92</v>
      </c>
      <c r="E12005">
        <v>4902</v>
      </c>
      <c r="F12005">
        <v>2</v>
      </c>
    </row>
    <row r="12006" spans="1:6">
      <c r="A12006">
        <v>4900</v>
      </c>
      <c r="B12006">
        <v>22</v>
      </c>
      <c r="C12006" t="s">
        <v>63</v>
      </c>
      <c r="D12006" t="s">
        <v>92</v>
      </c>
      <c r="E12006">
        <v>312</v>
      </c>
      <c r="F12006">
        <v>1</v>
      </c>
    </row>
    <row r="12007" spans="1:6">
      <c r="A12007">
        <v>4900</v>
      </c>
      <c r="B12007">
        <v>22</v>
      </c>
      <c r="C12007" t="s">
        <v>63</v>
      </c>
      <c r="D12007" t="s">
        <v>92</v>
      </c>
      <c r="E12007">
        <v>4969</v>
      </c>
      <c r="F12007">
        <v>1</v>
      </c>
    </row>
    <row r="12008" spans="1:6">
      <c r="A12008">
        <v>4900</v>
      </c>
      <c r="B12008">
        <v>22</v>
      </c>
      <c r="C12008" t="s">
        <v>63</v>
      </c>
      <c r="D12008" t="s">
        <v>92</v>
      </c>
      <c r="E12008">
        <v>1168</v>
      </c>
      <c r="F12008">
        <v>1</v>
      </c>
    </row>
    <row r="12009" spans="1:6">
      <c r="A12009">
        <v>4900</v>
      </c>
      <c r="B12009">
        <v>22</v>
      </c>
      <c r="C12009" t="s">
        <v>63</v>
      </c>
      <c r="D12009" t="s">
        <v>92</v>
      </c>
      <c r="E12009">
        <v>1271</v>
      </c>
      <c r="F12009">
        <v>1</v>
      </c>
    </row>
    <row r="12010" spans="1:6">
      <c r="A12010">
        <v>4900</v>
      </c>
      <c r="B12010">
        <v>22</v>
      </c>
      <c r="C12010" t="s">
        <v>63</v>
      </c>
      <c r="D12010" t="s">
        <v>92</v>
      </c>
      <c r="E12010">
        <v>324</v>
      </c>
      <c r="F12010">
        <v>1</v>
      </c>
    </row>
    <row r="12011" spans="1:6">
      <c r="A12011">
        <v>4900</v>
      </c>
      <c r="B12011">
        <v>22</v>
      </c>
      <c r="C12011" t="s">
        <v>63</v>
      </c>
      <c r="D12011" t="s">
        <v>92</v>
      </c>
      <c r="E12011">
        <v>4778</v>
      </c>
      <c r="F12011">
        <v>1</v>
      </c>
    </row>
    <row r="12012" spans="1:6">
      <c r="A12012">
        <v>4900</v>
      </c>
      <c r="B12012">
        <v>22</v>
      </c>
      <c r="C12012" t="s">
        <v>63</v>
      </c>
      <c r="D12012" t="s">
        <v>92</v>
      </c>
      <c r="E12012">
        <v>5174</v>
      </c>
      <c r="F12012">
        <v>1</v>
      </c>
    </row>
    <row r="12013" spans="1:6">
      <c r="A12013">
        <v>4900</v>
      </c>
      <c r="B12013">
        <v>22</v>
      </c>
      <c r="C12013" t="s">
        <v>63</v>
      </c>
      <c r="D12013" t="s">
        <v>92</v>
      </c>
      <c r="E12013">
        <v>265</v>
      </c>
      <c r="F12013">
        <v>1</v>
      </c>
    </row>
    <row r="12014" spans="1:6">
      <c r="A12014">
        <v>4900</v>
      </c>
      <c r="B12014">
        <v>22</v>
      </c>
      <c r="C12014" t="s">
        <v>63</v>
      </c>
      <c r="D12014" t="s">
        <v>92</v>
      </c>
      <c r="E12014">
        <v>3168</v>
      </c>
      <c r="F12014">
        <v>1</v>
      </c>
    </row>
    <row r="12015" spans="1:6">
      <c r="A12015">
        <v>4900</v>
      </c>
      <c r="B12015">
        <v>22</v>
      </c>
      <c r="C12015" t="s">
        <v>63</v>
      </c>
      <c r="D12015" t="s">
        <v>92</v>
      </c>
      <c r="E12015">
        <v>2055</v>
      </c>
      <c r="F12015">
        <v>1</v>
      </c>
    </row>
    <row r="12016" spans="1:6">
      <c r="A12016">
        <v>4900</v>
      </c>
      <c r="B12016">
        <v>22</v>
      </c>
      <c r="C12016" t="s">
        <v>63</v>
      </c>
      <c r="D12016" t="s">
        <v>92</v>
      </c>
      <c r="E12016">
        <v>4728</v>
      </c>
      <c r="F12016">
        <v>1</v>
      </c>
    </row>
    <row r="12017" spans="1:6">
      <c r="A12017">
        <v>4900</v>
      </c>
      <c r="B12017">
        <v>22</v>
      </c>
      <c r="C12017" t="s">
        <v>63</v>
      </c>
      <c r="D12017" t="s">
        <v>92</v>
      </c>
      <c r="E12017">
        <v>2827</v>
      </c>
      <c r="F12017">
        <v>1</v>
      </c>
    </row>
    <row r="12018" spans="1:6">
      <c r="A12018">
        <v>4900</v>
      </c>
      <c r="B12018">
        <v>22</v>
      </c>
      <c r="C12018" t="s">
        <v>63</v>
      </c>
      <c r="D12018" t="s">
        <v>92</v>
      </c>
      <c r="E12018">
        <v>2547</v>
      </c>
      <c r="F12018">
        <v>1</v>
      </c>
    </row>
    <row r="12019" spans="1:6">
      <c r="A12019">
        <v>4900</v>
      </c>
      <c r="B12019">
        <v>22</v>
      </c>
      <c r="C12019" t="s">
        <v>63</v>
      </c>
      <c r="D12019" t="s">
        <v>92</v>
      </c>
      <c r="E12019">
        <v>2090</v>
      </c>
      <c r="F12019">
        <v>1</v>
      </c>
    </row>
    <row r="12020" spans="1:6">
      <c r="A12020">
        <v>4900</v>
      </c>
      <c r="B12020">
        <v>22</v>
      </c>
      <c r="C12020" t="s">
        <v>63</v>
      </c>
      <c r="D12020" t="s">
        <v>92</v>
      </c>
      <c r="E12020">
        <v>3884</v>
      </c>
      <c r="F12020">
        <v>1</v>
      </c>
    </row>
    <row r="12021" spans="1:6">
      <c r="A12021">
        <v>4900</v>
      </c>
      <c r="B12021">
        <v>22</v>
      </c>
      <c r="C12021" t="s">
        <v>63</v>
      </c>
      <c r="D12021" t="s">
        <v>92</v>
      </c>
      <c r="E12021">
        <v>5050</v>
      </c>
      <c r="F12021">
        <v>1</v>
      </c>
    </row>
    <row r="12022" spans="1:6">
      <c r="A12022">
        <v>4900</v>
      </c>
      <c r="B12022">
        <v>22</v>
      </c>
      <c r="C12022" t="s">
        <v>63</v>
      </c>
      <c r="D12022" t="s">
        <v>92</v>
      </c>
      <c r="E12022">
        <v>103</v>
      </c>
      <c r="F12022">
        <v>1</v>
      </c>
    </row>
    <row r="12023" spans="1:6">
      <c r="A12023">
        <v>4900</v>
      </c>
      <c r="B12023">
        <v>22</v>
      </c>
      <c r="C12023" t="s">
        <v>63</v>
      </c>
      <c r="D12023" t="s">
        <v>92</v>
      </c>
      <c r="E12023">
        <v>4535</v>
      </c>
      <c r="F12023">
        <v>1</v>
      </c>
    </row>
    <row r="12024" spans="1:6">
      <c r="A12024">
        <v>4900</v>
      </c>
      <c r="B12024">
        <v>22</v>
      </c>
      <c r="C12024" t="s">
        <v>63</v>
      </c>
      <c r="D12024" t="s">
        <v>92</v>
      </c>
      <c r="E12024">
        <v>5644</v>
      </c>
      <c r="F12024">
        <v>1</v>
      </c>
    </row>
    <row r="12025" spans="1:6">
      <c r="A12025">
        <v>4900</v>
      </c>
      <c r="B12025">
        <v>22</v>
      </c>
      <c r="C12025" t="s">
        <v>63</v>
      </c>
      <c r="D12025" t="s">
        <v>92</v>
      </c>
      <c r="E12025">
        <v>1342</v>
      </c>
      <c r="F12025">
        <v>1</v>
      </c>
    </row>
    <row r="12026" spans="1:6">
      <c r="A12026">
        <v>4900</v>
      </c>
      <c r="B12026">
        <v>22</v>
      </c>
      <c r="C12026" t="s">
        <v>63</v>
      </c>
      <c r="D12026" t="s">
        <v>92</v>
      </c>
      <c r="E12026">
        <v>10</v>
      </c>
      <c r="F12026">
        <v>1</v>
      </c>
    </row>
    <row r="12027" spans="1:6">
      <c r="A12027">
        <v>4900</v>
      </c>
      <c r="B12027">
        <v>22</v>
      </c>
      <c r="C12027" t="s">
        <v>63</v>
      </c>
      <c r="D12027" t="s">
        <v>92</v>
      </c>
      <c r="E12027">
        <v>3818</v>
      </c>
      <c r="F12027">
        <v>1</v>
      </c>
    </row>
    <row r="12028" spans="1:6">
      <c r="A12028">
        <v>4900</v>
      </c>
      <c r="B12028">
        <v>22</v>
      </c>
      <c r="C12028" t="s">
        <v>63</v>
      </c>
      <c r="D12028" t="s">
        <v>92</v>
      </c>
      <c r="E12028">
        <v>5698</v>
      </c>
      <c r="F12028">
        <v>1</v>
      </c>
    </row>
    <row r="12029" spans="1:6">
      <c r="A12029">
        <v>4900</v>
      </c>
      <c r="B12029">
        <v>22</v>
      </c>
      <c r="C12029" t="s">
        <v>63</v>
      </c>
      <c r="D12029" t="s">
        <v>92</v>
      </c>
      <c r="E12029">
        <v>4696</v>
      </c>
      <c r="F12029">
        <v>1</v>
      </c>
    </row>
    <row r="12030" spans="1:6">
      <c r="A12030">
        <v>4900</v>
      </c>
      <c r="B12030">
        <v>22</v>
      </c>
      <c r="C12030" t="s">
        <v>63</v>
      </c>
      <c r="D12030" t="s">
        <v>92</v>
      </c>
      <c r="E12030">
        <v>6072</v>
      </c>
      <c r="F12030">
        <v>1</v>
      </c>
    </row>
    <row r="12031" spans="1:6">
      <c r="A12031">
        <v>4900</v>
      </c>
      <c r="B12031">
        <v>23</v>
      </c>
      <c r="C12031" t="s">
        <v>63</v>
      </c>
      <c r="D12031" t="s">
        <v>92</v>
      </c>
      <c r="E12031">
        <v>1143</v>
      </c>
      <c r="F12031">
        <v>4</v>
      </c>
    </row>
    <row r="12032" spans="1:6">
      <c r="A12032">
        <v>4900</v>
      </c>
      <c r="B12032">
        <v>23</v>
      </c>
      <c r="C12032" t="s">
        <v>63</v>
      </c>
      <c r="D12032" t="s">
        <v>92</v>
      </c>
      <c r="E12032">
        <v>4107</v>
      </c>
      <c r="F12032">
        <v>3</v>
      </c>
    </row>
    <row r="12033" spans="1:6">
      <c r="A12033">
        <v>4900</v>
      </c>
      <c r="B12033">
        <v>23</v>
      </c>
      <c r="C12033" t="s">
        <v>63</v>
      </c>
      <c r="D12033" t="s">
        <v>92</v>
      </c>
      <c r="E12033">
        <v>5129</v>
      </c>
      <c r="F12033">
        <v>3</v>
      </c>
    </row>
    <row r="12034" spans="1:6">
      <c r="A12034">
        <v>4900</v>
      </c>
      <c r="B12034">
        <v>23</v>
      </c>
      <c r="C12034" t="s">
        <v>63</v>
      </c>
      <c r="D12034" t="s">
        <v>92</v>
      </c>
      <c r="E12034">
        <v>2666</v>
      </c>
      <c r="F12034">
        <v>3</v>
      </c>
    </row>
    <row r="12035" spans="1:6">
      <c r="A12035">
        <v>4900</v>
      </c>
      <c r="B12035">
        <v>23</v>
      </c>
      <c r="C12035" t="s">
        <v>63</v>
      </c>
      <c r="D12035" t="s">
        <v>92</v>
      </c>
      <c r="E12035">
        <v>3466</v>
      </c>
      <c r="F12035">
        <v>3</v>
      </c>
    </row>
    <row r="12036" spans="1:6">
      <c r="A12036">
        <v>4900</v>
      </c>
      <c r="B12036">
        <v>23</v>
      </c>
      <c r="C12036" t="s">
        <v>63</v>
      </c>
      <c r="D12036" t="s">
        <v>92</v>
      </c>
      <c r="E12036">
        <v>280</v>
      </c>
      <c r="F12036">
        <v>2</v>
      </c>
    </row>
    <row r="12037" spans="1:6">
      <c r="A12037">
        <v>4900</v>
      </c>
      <c r="B12037">
        <v>23</v>
      </c>
      <c r="C12037" t="s">
        <v>63</v>
      </c>
      <c r="D12037" t="s">
        <v>92</v>
      </c>
      <c r="E12037">
        <v>4856</v>
      </c>
      <c r="F12037">
        <v>2</v>
      </c>
    </row>
    <row r="12038" spans="1:6">
      <c r="A12038">
        <v>4900</v>
      </c>
      <c r="B12038">
        <v>23</v>
      </c>
      <c r="C12038" t="s">
        <v>63</v>
      </c>
      <c r="D12038" t="s">
        <v>92</v>
      </c>
      <c r="E12038">
        <v>3036</v>
      </c>
      <c r="F12038">
        <v>1</v>
      </c>
    </row>
    <row r="12039" spans="1:6">
      <c r="A12039">
        <v>4900</v>
      </c>
      <c r="B12039">
        <v>23</v>
      </c>
      <c r="C12039" t="s">
        <v>63</v>
      </c>
      <c r="D12039" t="s">
        <v>92</v>
      </c>
      <c r="E12039">
        <v>5906</v>
      </c>
      <c r="F12039">
        <v>1</v>
      </c>
    </row>
    <row r="12040" spans="1:6">
      <c r="A12040">
        <v>4900</v>
      </c>
      <c r="B12040">
        <v>23</v>
      </c>
      <c r="C12040" t="s">
        <v>63</v>
      </c>
      <c r="D12040" t="s">
        <v>92</v>
      </c>
      <c r="E12040">
        <v>3993</v>
      </c>
      <c r="F12040">
        <v>1</v>
      </c>
    </row>
    <row r="12041" spans="1:6">
      <c r="A12041">
        <v>4900</v>
      </c>
      <c r="B12041">
        <v>23</v>
      </c>
      <c r="C12041" t="s">
        <v>63</v>
      </c>
      <c r="D12041" t="s">
        <v>92</v>
      </c>
      <c r="E12041">
        <v>5786</v>
      </c>
      <c r="F12041">
        <v>1</v>
      </c>
    </row>
    <row r="12042" spans="1:6">
      <c r="A12042">
        <v>4900</v>
      </c>
      <c r="B12042">
        <v>23</v>
      </c>
      <c r="C12042" t="s">
        <v>63</v>
      </c>
      <c r="D12042" t="s">
        <v>92</v>
      </c>
      <c r="E12042">
        <v>349</v>
      </c>
      <c r="F12042">
        <v>1</v>
      </c>
    </row>
    <row r="12043" spans="1:6">
      <c r="A12043">
        <v>4900</v>
      </c>
      <c r="B12043">
        <v>23</v>
      </c>
      <c r="C12043" t="s">
        <v>63</v>
      </c>
      <c r="D12043" t="s">
        <v>92</v>
      </c>
      <c r="E12043">
        <v>2485</v>
      </c>
      <c r="F12043">
        <v>1</v>
      </c>
    </row>
    <row r="12044" spans="1:6">
      <c r="A12044">
        <v>4900</v>
      </c>
      <c r="B12044">
        <v>23</v>
      </c>
      <c r="C12044" t="s">
        <v>63</v>
      </c>
      <c r="D12044" t="s">
        <v>92</v>
      </c>
      <c r="E12044">
        <v>5440</v>
      </c>
      <c r="F12044">
        <v>1</v>
      </c>
    </row>
    <row r="12045" spans="1:6">
      <c r="A12045">
        <v>4900</v>
      </c>
      <c r="B12045">
        <v>23</v>
      </c>
      <c r="C12045" t="s">
        <v>63</v>
      </c>
      <c r="D12045" t="s">
        <v>92</v>
      </c>
      <c r="E12045">
        <v>5423</v>
      </c>
      <c r="F12045">
        <v>1</v>
      </c>
    </row>
    <row r="12046" spans="1:6">
      <c r="A12046">
        <v>4900</v>
      </c>
      <c r="B12046">
        <v>23</v>
      </c>
      <c r="C12046" t="s">
        <v>63</v>
      </c>
      <c r="D12046" t="s">
        <v>92</v>
      </c>
      <c r="E12046">
        <v>5501</v>
      </c>
      <c r="F12046">
        <v>1</v>
      </c>
    </row>
    <row r="12047" spans="1:6">
      <c r="A12047">
        <v>4900</v>
      </c>
      <c r="B12047">
        <v>23</v>
      </c>
      <c r="C12047" t="s">
        <v>63</v>
      </c>
      <c r="D12047" t="s">
        <v>92</v>
      </c>
      <c r="E12047">
        <v>2769</v>
      </c>
      <c r="F12047">
        <v>1</v>
      </c>
    </row>
    <row r="12048" spans="1:6">
      <c r="A12048">
        <v>4900</v>
      </c>
      <c r="B12048">
        <v>23</v>
      </c>
      <c r="C12048" t="s">
        <v>63</v>
      </c>
      <c r="D12048" t="s">
        <v>92</v>
      </c>
      <c r="E12048">
        <v>3319</v>
      </c>
      <c r="F12048">
        <v>1</v>
      </c>
    </row>
    <row r="12049" spans="1:6">
      <c r="A12049">
        <v>4900</v>
      </c>
      <c r="B12049">
        <v>23</v>
      </c>
      <c r="C12049" t="s">
        <v>63</v>
      </c>
      <c r="D12049" t="s">
        <v>92</v>
      </c>
      <c r="E12049">
        <v>4373</v>
      </c>
      <c r="F12049">
        <v>1</v>
      </c>
    </row>
    <row r="12050" spans="1:6">
      <c r="A12050">
        <v>4900</v>
      </c>
      <c r="B12050">
        <v>23</v>
      </c>
      <c r="C12050" t="s">
        <v>63</v>
      </c>
      <c r="D12050" t="s">
        <v>92</v>
      </c>
      <c r="E12050">
        <v>4475</v>
      </c>
      <c r="F12050">
        <v>1</v>
      </c>
    </row>
    <row r="12051" spans="1:6">
      <c r="A12051">
        <v>4900</v>
      </c>
      <c r="B12051">
        <v>23</v>
      </c>
      <c r="C12051" t="s">
        <v>63</v>
      </c>
      <c r="D12051" t="s">
        <v>92</v>
      </c>
      <c r="E12051">
        <v>2812</v>
      </c>
      <c r="F12051">
        <v>1</v>
      </c>
    </row>
    <row r="12052" spans="1:6">
      <c r="A12052">
        <v>4900</v>
      </c>
      <c r="B12052">
        <v>23</v>
      </c>
      <c r="C12052" t="s">
        <v>63</v>
      </c>
      <c r="D12052" t="s">
        <v>92</v>
      </c>
      <c r="E12052">
        <v>3770</v>
      </c>
      <c r="F12052">
        <v>1</v>
      </c>
    </row>
    <row r="12053" spans="1:6">
      <c r="A12053">
        <v>4900</v>
      </c>
      <c r="B12053">
        <v>23</v>
      </c>
      <c r="C12053" t="s">
        <v>63</v>
      </c>
      <c r="D12053" t="s">
        <v>92</v>
      </c>
      <c r="E12053">
        <v>5199</v>
      </c>
      <c r="F12053">
        <v>1</v>
      </c>
    </row>
    <row r="12054" spans="1:6">
      <c r="A12054">
        <v>4900</v>
      </c>
      <c r="B12054">
        <v>23</v>
      </c>
      <c r="C12054" t="s">
        <v>63</v>
      </c>
      <c r="D12054" t="s">
        <v>92</v>
      </c>
      <c r="E12054">
        <v>2535</v>
      </c>
      <c r="F12054">
        <v>1</v>
      </c>
    </row>
    <row r="12055" spans="1:6">
      <c r="A12055">
        <v>4900</v>
      </c>
      <c r="B12055">
        <v>23</v>
      </c>
      <c r="C12055" t="s">
        <v>63</v>
      </c>
      <c r="D12055" t="s">
        <v>92</v>
      </c>
      <c r="E12055">
        <v>304</v>
      </c>
      <c r="F12055">
        <v>1</v>
      </c>
    </row>
    <row r="12056" spans="1:6">
      <c r="A12056">
        <v>4900</v>
      </c>
      <c r="B12056">
        <v>23</v>
      </c>
      <c r="C12056" t="s">
        <v>63</v>
      </c>
      <c r="D12056" t="s">
        <v>92</v>
      </c>
      <c r="E12056">
        <v>1225</v>
      </c>
      <c r="F12056">
        <v>1</v>
      </c>
    </row>
    <row r="12057" spans="1:6">
      <c r="A12057">
        <v>4900</v>
      </c>
      <c r="B12057">
        <v>23</v>
      </c>
      <c r="C12057" t="s">
        <v>63</v>
      </c>
      <c r="D12057" t="s">
        <v>92</v>
      </c>
      <c r="E12057">
        <v>5966</v>
      </c>
      <c r="F12057">
        <v>1</v>
      </c>
    </row>
    <row r="12058" spans="1:6">
      <c r="A12058">
        <v>4900</v>
      </c>
      <c r="B12058">
        <v>23</v>
      </c>
      <c r="C12058" t="s">
        <v>63</v>
      </c>
      <c r="D12058" t="s">
        <v>92</v>
      </c>
      <c r="E12058">
        <v>5597</v>
      </c>
      <c r="F12058">
        <v>1</v>
      </c>
    </row>
    <row r="12059" spans="1:6">
      <c r="A12059">
        <v>4900</v>
      </c>
      <c r="B12059">
        <v>23</v>
      </c>
      <c r="C12059" t="s">
        <v>63</v>
      </c>
      <c r="D12059" t="s">
        <v>92</v>
      </c>
      <c r="E12059">
        <v>3911</v>
      </c>
      <c r="F12059">
        <v>1</v>
      </c>
    </row>
    <row r="12060" spans="1:6">
      <c r="A12060">
        <v>4900</v>
      </c>
      <c r="B12060">
        <v>23</v>
      </c>
      <c r="C12060" t="s">
        <v>63</v>
      </c>
      <c r="D12060" t="s">
        <v>92</v>
      </c>
      <c r="E12060">
        <v>3896</v>
      </c>
      <c r="F12060">
        <v>1</v>
      </c>
    </row>
    <row r="12061" spans="1:6">
      <c r="A12061">
        <v>4900</v>
      </c>
      <c r="B12061">
        <v>23</v>
      </c>
      <c r="C12061" t="s">
        <v>63</v>
      </c>
      <c r="D12061" t="s">
        <v>92</v>
      </c>
      <c r="E12061">
        <v>2024</v>
      </c>
      <c r="F12061">
        <v>1</v>
      </c>
    </row>
    <row r="12062" spans="1:6">
      <c r="A12062">
        <v>4900</v>
      </c>
      <c r="B12062">
        <v>23</v>
      </c>
      <c r="C12062" t="s">
        <v>63</v>
      </c>
      <c r="D12062" t="s">
        <v>92</v>
      </c>
      <c r="E12062">
        <v>4807</v>
      </c>
      <c r="F12062">
        <v>1</v>
      </c>
    </row>
    <row r="12063" spans="1:6">
      <c r="A12063">
        <v>4900</v>
      </c>
      <c r="B12063">
        <v>23</v>
      </c>
      <c r="C12063" t="s">
        <v>64</v>
      </c>
      <c r="D12063" t="s">
        <v>92</v>
      </c>
      <c r="E12063">
        <v>3167</v>
      </c>
      <c r="F12063">
        <v>3</v>
      </c>
    </row>
    <row r="12064" spans="1:6">
      <c r="A12064">
        <v>4900</v>
      </c>
      <c r="B12064">
        <v>23</v>
      </c>
      <c r="C12064" t="s">
        <v>64</v>
      </c>
      <c r="D12064" t="s">
        <v>92</v>
      </c>
      <c r="E12064">
        <v>4396</v>
      </c>
      <c r="F12064">
        <v>2</v>
      </c>
    </row>
    <row r="12065" spans="1:6">
      <c r="A12065">
        <v>4900</v>
      </c>
      <c r="B12065">
        <v>23</v>
      </c>
      <c r="C12065" t="s">
        <v>64</v>
      </c>
      <c r="D12065" t="s">
        <v>92</v>
      </c>
      <c r="E12065">
        <v>2041</v>
      </c>
      <c r="F12065">
        <v>2</v>
      </c>
    </row>
    <row r="12066" spans="1:6">
      <c r="A12066">
        <v>4900</v>
      </c>
      <c r="B12066">
        <v>23</v>
      </c>
      <c r="C12066" t="s">
        <v>64</v>
      </c>
      <c r="D12066" t="s">
        <v>92</v>
      </c>
      <c r="E12066">
        <v>3210</v>
      </c>
      <c r="F12066">
        <v>2</v>
      </c>
    </row>
    <row r="12067" spans="1:6">
      <c r="A12067">
        <v>4900</v>
      </c>
      <c r="B12067">
        <v>23</v>
      </c>
      <c r="C12067" t="s">
        <v>64</v>
      </c>
      <c r="D12067" t="s">
        <v>92</v>
      </c>
      <c r="E12067">
        <v>3801</v>
      </c>
      <c r="F12067">
        <v>2</v>
      </c>
    </row>
    <row r="12068" spans="1:6">
      <c r="A12068">
        <v>4900</v>
      </c>
      <c r="B12068">
        <v>23</v>
      </c>
      <c r="C12068" t="s">
        <v>64</v>
      </c>
      <c r="D12068" t="s">
        <v>92</v>
      </c>
      <c r="E12068">
        <v>3036</v>
      </c>
      <c r="F12068">
        <v>2</v>
      </c>
    </row>
    <row r="12069" spans="1:6">
      <c r="A12069">
        <v>4900</v>
      </c>
      <c r="B12069">
        <v>23</v>
      </c>
      <c r="C12069" t="s">
        <v>64</v>
      </c>
      <c r="D12069" t="s">
        <v>92</v>
      </c>
      <c r="E12069">
        <v>3896</v>
      </c>
      <c r="F12069">
        <v>2</v>
      </c>
    </row>
    <row r="12070" spans="1:6">
      <c r="A12070">
        <v>4900</v>
      </c>
      <c r="B12070">
        <v>23</v>
      </c>
      <c r="C12070" t="s">
        <v>64</v>
      </c>
      <c r="D12070" t="s">
        <v>92</v>
      </c>
      <c r="E12070">
        <v>2812</v>
      </c>
      <c r="F12070">
        <v>2</v>
      </c>
    </row>
    <row r="12071" spans="1:6">
      <c r="A12071">
        <v>4900</v>
      </c>
      <c r="B12071">
        <v>23</v>
      </c>
      <c r="C12071" t="s">
        <v>64</v>
      </c>
      <c r="D12071" t="s">
        <v>92</v>
      </c>
      <c r="E12071">
        <v>2027</v>
      </c>
      <c r="F12071">
        <v>2</v>
      </c>
    </row>
    <row r="12072" spans="1:6">
      <c r="A12072">
        <v>4900</v>
      </c>
      <c r="B12072">
        <v>23</v>
      </c>
      <c r="C12072" t="s">
        <v>64</v>
      </c>
      <c r="D12072" t="s">
        <v>92</v>
      </c>
      <c r="E12072">
        <v>5440</v>
      </c>
      <c r="F12072">
        <v>1</v>
      </c>
    </row>
    <row r="12073" spans="1:6">
      <c r="A12073">
        <v>4900</v>
      </c>
      <c r="B12073">
        <v>23</v>
      </c>
      <c r="C12073" t="s">
        <v>64</v>
      </c>
      <c r="D12073" t="s">
        <v>92</v>
      </c>
      <c r="E12073">
        <v>3004</v>
      </c>
      <c r="F12073">
        <v>1</v>
      </c>
    </row>
    <row r="12074" spans="1:6">
      <c r="A12074">
        <v>4900</v>
      </c>
      <c r="B12074">
        <v>23</v>
      </c>
      <c r="C12074" t="s">
        <v>64</v>
      </c>
      <c r="D12074" t="s">
        <v>92</v>
      </c>
      <c r="E12074">
        <v>3311</v>
      </c>
      <c r="F12074">
        <v>1</v>
      </c>
    </row>
    <row r="12075" spans="1:6">
      <c r="A12075">
        <v>4900</v>
      </c>
      <c r="B12075">
        <v>23</v>
      </c>
      <c r="C12075" t="s">
        <v>64</v>
      </c>
      <c r="D12075" t="s">
        <v>92</v>
      </c>
      <c r="E12075">
        <v>5427</v>
      </c>
      <c r="F12075">
        <v>1</v>
      </c>
    </row>
    <row r="12076" spans="1:6">
      <c r="A12076">
        <v>4900</v>
      </c>
      <c r="B12076">
        <v>23</v>
      </c>
      <c r="C12076" t="s">
        <v>64</v>
      </c>
      <c r="D12076" t="s">
        <v>92</v>
      </c>
      <c r="E12076">
        <v>4011</v>
      </c>
      <c r="F12076">
        <v>1</v>
      </c>
    </row>
    <row r="12077" spans="1:6">
      <c r="A12077">
        <v>4900</v>
      </c>
      <c r="B12077">
        <v>23</v>
      </c>
      <c r="C12077" t="s">
        <v>64</v>
      </c>
      <c r="D12077" t="s">
        <v>92</v>
      </c>
      <c r="E12077">
        <v>4536</v>
      </c>
      <c r="F12077">
        <v>1</v>
      </c>
    </row>
    <row r="12078" spans="1:6">
      <c r="A12078">
        <v>4900</v>
      </c>
      <c r="B12078">
        <v>23</v>
      </c>
      <c r="C12078" t="s">
        <v>64</v>
      </c>
      <c r="D12078" t="s">
        <v>92</v>
      </c>
      <c r="E12078">
        <v>3392</v>
      </c>
      <c r="F12078">
        <v>1</v>
      </c>
    </row>
    <row r="12079" spans="1:6">
      <c r="A12079">
        <v>4900</v>
      </c>
      <c r="B12079">
        <v>23</v>
      </c>
      <c r="C12079" t="s">
        <v>64</v>
      </c>
      <c r="D12079" t="s">
        <v>92</v>
      </c>
      <c r="E12079">
        <v>1148</v>
      </c>
      <c r="F12079">
        <v>1</v>
      </c>
    </row>
    <row r="12080" spans="1:6">
      <c r="A12080">
        <v>4900</v>
      </c>
      <c r="B12080">
        <v>23</v>
      </c>
      <c r="C12080" t="s">
        <v>64</v>
      </c>
      <c r="D12080" t="s">
        <v>92</v>
      </c>
      <c r="E12080">
        <v>5205</v>
      </c>
      <c r="F12080">
        <v>1</v>
      </c>
    </row>
    <row r="12081" spans="1:6">
      <c r="A12081">
        <v>4900</v>
      </c>
      <c r="B12081">
        <v>23</v>
      </c>
      <c r="C12081" t="s">
        <v>64</v>
      </c>
      <c r="D12081" t="s">
        <v>92</v>
      </c>
      <c r="E12081">
        <v>3080</v>
      </c>
      <c r="F12081">
        <v>1</v>
      </c>
    </row>
    <row r="12082" spans="1:6">
      <c r="A12082">
        <v>4900</v>
      </c>
      <c r="B12082">
        <v>23</v>
      </c>
      <c r="C12082" t="s">
        <v>64</v>
      </c>
      <c r="D12082" t="s">
        <v>92</v>
      </c>
      <c r="E12082">
        <v>3724</v>
      </c>
      <c r="F12082">
        <v>1</v>
      </c>
    </row>
    <row r="12083" spans="1:6">
      <c r="A12083">
        <v>4900</v>
      </c>
      <c r="B12083">
        <v>23</v>
      </c>
      <c r="C12083" t="s">
        <v>64</v>
      </c>
      <c r="D12083" t="s">
        <v>92</v>
      </c>
      <c r="E12083">
        <v>2650</v>
      </c>
      <c r="F12083">
        <v>1</v>
      </c>
    </row>
    <row r="12084" spans="1:6">
      <c r="A12084">
        <v>4900</v>
      </c>
      <c r="B12084">
        <v>23</v>
      </c>
      <c r="C12084" t="s">
        <v>64</v>
      </c>
      <c r="D12084" t="s">
        <v>92</v>
      </c>
      <c r="E12084">
        <v>3996</v>
      </c>
      <c r="F12084">
        <v>1</v>
      </c>
    </row>
    <row r="12085" spans="1:6">
      <c r="A12085">
        <v>4900</v>
      </c>
      <c r="B12085">
        <v>23</v>
      </c>
      <c r="C12085" t="s">
        <v>64</v>
      </c>
      <c r="D12085" t="s">
        <v>92</v>
      </c>
      <c r="E12085">
        <v>4222</v>
      </c>
      <c r="F12085">
        <v>1</v>
      </c>
    </row>
    <row r="12086" spans="1:6">
      <c r="A12086">
        <v>4900</v>
      </c>
      <c r="B12086">
        <v>23</v>
      </c>
      <c r="C12086" t="s">
        <v>64</v>
      </c>
      <c r="D12086" t="s">
        <v>92</v>
      </c>
      <c r="E12086">
        <v>4249</v>
      </c>
      <c r="F12086">
        <v>1</v>
      </c>
    </row>
    <row r="12087" spans="1:6">
      <c r="A12087">
        <v>4900</v>
      </c>
      <c r="B12087">
        <v>23</v>
      </c>
      <c r="C12087" t="s">
        <v>64</v>
      </c>
      <c r="D12087" t="s">
        <v>92</v>
      </c>
      <c r="E12087">
        <v>5593</v>
      </c>
      <c r="F12087">
        <v>1</v>
      </c>
    </row>
    <row r="12088" spans="1:6">
      <c r="A12088">
        <v>4900</v>
      </c>
      <c r="B12088">
        <v>23</v>
      </c>
      <c r="C12088" t="s">
        <v>64</v>
      </c>
      <c r="D12088" t="s">
        <v>92</v>
      </c>
      <c r="E12088">
        <v>2551</v>
      </c>
      <c r="F12088">
        <v>1</v>
      </c>
    </row>
    <row r="12089" spans="1:6">
      <c r="A12089">
        <v>4900</v>
      </c>
      <c r="B12089">
        <v>23</v>
      </c>
      <c r="C12089" t="s">
        <v>64</v>
      </c>
      <c r="D12089" t="s">
        <v>92</v>
      </c>
      <c r="E12089">
        <v>5126</v>
      </c>
      <c r="F12089">
        <v>1</v>
      </c>
    </row>
    <row r="12090" spans="1:6">
      <c r="A12090">
        <v>4900</v>
      </c>
      <c r="B12090">
        <v>23</v>
      </c>
      <c r="C12090" t="s">
        <v>64</v>
      </c>
      <c r="D12090" t="s">
        <v>92</v>
      </c>
      <c r="E12090">
        <v>3950</v>
      </c>
      <c r="F12090">
        <v>1</v>
      </c>
    </row>
    <row r="12091" spans="1:6">
      <c r="A12091">
        <v>4900</v>
      </c>
      <c r="B12091">
        <v>23</v>
      </c>
      <c r="C12091" t="s">
        <v>64</v>
      </c>
      <c r="D12091" t="s">
        <v>92</v>
      </c>
      <c r="E12091">
        <v>2204</v>
      </c>
      <c r="F12091">
        <v>1</v>
      </c>
    </row>
    <row r="12092" spans="1:6">
      <c r="A12092">
        <v>4900</v>
      </c>
      <c r="B12092">
        <v>23</v>
      </c>
      <c r="C12092" t="s">
        <v>64</v>
      </c>
      <c r="D12092" t="s">
        <v>92</v>
      </c>
      <c r="E12092">
        <v>4856</v>
      </c>
      <c r="F12092">
        <v>1</v>
      </c>
    </row>
    <row r="12093" spans="1:6">
      <c r="A12093">
        <v>4900</v>
      </c>
      <c r="B12093">
        <v>23</v>
      </c>
      <c r="C12093" t="s">
        <v>64</v>
      </c>
      <c r="D12093" t="s">
        <v>92</v>
      </c>
      <c r="E12093">
        <v>4245</v>
      </c>
      <c r="F12093">
        <v>1</v>
      </c>
    </row>
    <row r="12094" spans="1:6">
      <c r="A12094">
        <v>4900</v>
      </c>
      <c r="B12094">
        <v>23</v>
      </c>
      <c r="C12094" t="s">
        <v>64</v>
      </c>
      <c r="D12094" t="s">
        <v>92</v>
      </c>
      <c r="E12094">
        <v>120</v>
      </c>
      <c r="F12094">
        <v>1</v>
      </c>
    </row>
    <row r="12095" spans="1:6">
      <c r="A12095">
        <v>4900</v>
      </c>
      <c r="B12095">
        <v>23</v>
      </c>
      <c r="C12095" t="s">
        <v>64</v>
      </c>
      <c r="D12095" t="s">
        <v>92</v>
      </c>
      <c r="E12095">
        <v>3501</v>
      </c>
      <c r="F12095">
        <v>1</v>
      </c>
    </row>
    <row r="12096" spans="1:6">
      <c r="A12096">
        <v>4900</v>
      </c>
      <c r="B12096">
        <v>23</v>
      </c>
      <c r="C12096" t="s">
        <v>64</v>
      </c>
      <c r="D12096" t="s">
        <v>92</v>
      </c>
      <c r="E12096">
        <v>4437</v>
      </c>
      <c r="F12096">
        <v>1</v>
      </c>
    </row>
    <row r="12097" spans="1:6">
      <c r="A12097">
        <v>4900</v>
      </c>
      <c r="B12097">
        <v>23</v>
      </c>
      <c r="C12097" t="s">
        <v>64</v>
      </c>
      <c r="D12097" t="s">
        <v>92</v>
      </c>
      <c r="E12097">
        <v>4725</v>
      </c>
      <c r="F12097">
        <v>1</v>
      </c>
    </row>
    <row r="12098" spans="1:6">
      <c r="A12098">
        <v>4900</v>
      </c>
      <c r="B12098">
        <v>23</v>
      </c>
      <c r="C12098" t="s">
        <v>64</v>
      </c>
      <c r="D12098" t="s">
        <v>92</v>
      </c>
      <c r="E12098">
        <v>227</v>
      </c>
      <c r="F12098">
        <v>1</v>
      </c>
    </row>
    <row r="12099" spans="1:6">
      <c r="A12099">
        <v>4900</v>
      </c>
      <c r="B12099">
        <v>23</v>
      </c>
      <c r="C12099" t="s">
        <v>64</v>
      </c>
      <c r="D12099" t="s">
        <v>92</v>
      </c>
      <c r="E12099">
        <v>3752</v>
      </c>
      <c r="F12099">
        <v>1</v>
      </c>
    </row>
    <row r="12100" spans="1:6">
      <c r="A12100">
        <v>4900</v>
      </c>
      <c r="B12100">
        <v>23</v>
      </c>
      <c r="C12100" t="s">
        <v>64</v>
      </c>
      <c r="D12100" t="s">
        <v>92</v>
      </c>
      <c r="E12100">
        <v>2168</v>
      </c>
      <c r="F12100">
        <v>1</v>
      </c>
    </row>
    <row r="12101" spans="1:6">
      <c r="A12101">
        <v>4900</v>
      </c>
      <c r="B12101">
        <v>23</v>
      </c>
      <c r="C12101" t="s">
        <v>64</v>
      </c>
      <c r="D12101" t="s">
        <v>92</v>
      </c>
      <c r="E12101">
        <v>4949</v>
      </c>
      <c r="F12101">
        <v>1</v>
      </c>
    </row>
    <row r="12102" spans="1:6">
      <c r="A12102">
        <v>4900</v>
      </c>
      <c r="B12102">
        <v>23</v>
      </c>
      <c r="C12102" t="s">
        <v>64</v>
      </c>
      <c r="D12102" t="s">
        <v>92</v>
      </c>
      <c r="E12102">
        <v>2548</v>
      </c>
      <c r="F12102">
        <v>1</v>
      </c>
    </row>
    <row r="12103" spans="1:6">
      <c r="A12103">
        <v>4900</v>
      </c>
      <c r="B12103">
        <v>23</v>
      </c>
      <c r="C12103" t="s">
        <v>64</v>
      </c>
      <c r="D12103" t="s">
        <v>92</v>
      </c>
      <c r="E12103">
        <v>3997</v>
      </c>
      <c r="F12103">
        <v>1</v>
      </c>
    </row>
    <row r="12104" spans="1:6">
      <c r="A12104">
        <v>4900</v>
      </c>
      <c r="B12104">
        <v>23</v>
      </c>
      <c r="C12104" t="s">
        <v>64</v>
      </c>
      <c r="D12104" t="s">
        <v>92</v>
      </c>
      <c r="E12104">
        <v>5814</v>
      </c>
      <c r="F12104">
        <v>1</v>
      </c>
    </row>
    <row r="12105" spans="1:6">
      <c r="A12105">
        <v>4900</v>
      </c>
      <c r="B12105">
        <v>23</v>
      </c>
      <c r="C12105" t="s">
        <v>64</v>
      </c>
      <c r="D12105" t="s">
        <v>92</v>
      </c>
      <c r="E12105">
        <v>969</v>
      </c>
      <c r="F12105">
        <v>1</v>
      </c>
    </row>
    <row r="12106" spans="1:6">
      <c r="A12106">
        <v>4900</v>
      </c>
      <c r="B12106">
        <v>23</v>
      </c>
      <c r="C12106" t="s">
        <v>64</v>
      </c>
      <c r="D12106" t="s">
        <v>92</v>
      </c>
      <c r="E12106">
        <v>2666</v>
      </c>
      <c r="F12106">
        <v>1</v>
      </c>
    </row>
    <row r="12107" spans="1:6">
      <c r="A12107">
        <v>4900</v>
      </c>
      <c r="B12107">
        <v>23</v>
      </c>
      <c r="C12107" t="s">
        <v>64</v>
      </c>
      <c r="D12107" t="s">
        <v>92</v>
      </c>
      <c r="E12107">
        <v>304</v>
      </c>
      <c r="F12107">
        <v>1</v>
      </c>
    </row>
    <row r="12108" spans="1:6">
      <c r="A12108">
        <v>4900</v>
      </c>
      <c r="B12108">
        <v>23</v>
      </c>
      <c r="C12108" t="s">
        <v>64</v>
      </c>
      <c r="D12108" t="s">
        <v>92</v>
      </c>
      <c r="E12108">
        <v>1031</v>
      </c>
      <c r="F12108">
        <v>1</v>
      </c>
    </row>
    <row r="12109" spans="1:6">
      <c r="A12109">
        <v>4900</v>
      </c>
      <c r="B12109">
        <v>23</v>
      </c>
      <c r="C12109" t="s">
        <v>64</v>
      </c>
      <c r="D12109" t="s">
        <v>92</v>
      </c>
      <c r="E12109">
        <v>4937</v>
      </c>
      <c r="F12109">
        <v>1</v>
      </c>
    </row>
    <row r="12110" spans="1:6">
      <c r="A12110">
        <v>4900</v>
      </c>
      <c r="B12110">
        <v>23</v>
      </c>
      <c r="C12110" t="s">
        <v>64</v>
      </c>
      <c r="D12110" t="s">
        <v>92</v>
      </c>
      <c r="E12110">
        <v>4672</v>
      </c>
      <c r="F12110">
        <v>1</v>
      </c>
    </row>
    <row r="12111" spans="1:6">
      <c r="A12111">
        <v>4900</v>
      </c>
      <c r="B12111">
        <v>23</v>
      </c>
      <c r="C12111" t="s">
        <v>64</v>
      </c>
      <c r="D12111" t="s">
        <v>92</v>
      </c>
      <c r="E12111">
        <v>4495</v>
      </c>
      <c r="F12111">
        <v>1</v>
      </c>
    </row>
    <row r="12112" spans="1:6">
      <c r="A12112">
        <v>4900</v>
      </c>
      <c r="B12112">
        <v>23</v>
      </c>
      <c r="C12112" t="s">
        <v>62</v>
      </c>
      <c r="D12112" t="s">
        <v>92</v>
      </c>
      <c r="E12112">
        <v>5942</v>
      </c>
      <c r="F12112">
        <v>5</v>
      </c>
    </row>
    <row r="12113" spans="1:6">
      <c r="A12113">
        <v>4900</v>
      </c>
      <c r="B12113">
        <v>23</v>
      </c>
      <c r="C12113" t="s">
        <v>62</v>
      </c>
      <c r="D12113" t="s">
        <v>92</v>
      </c>
      <c r="E12113">
        <v>2683</v>
      </c>
      <c r="F12113">
        <v>4</v>
      </c>
    </row>
    <row r="12114" spans="1:6">
      <c r="A12114">
        <v>4900</v>
      </c>
      <c r="B12114">
        <v>23</v>
      </c>
      <c r="C12114" t="s">
        <v>62</v>
      </c>
      <c r="D12114" t="s">
        <v>92</v>
      </c>
      <c r="E12114">
        <v>1143</v>
      </c>
      <c r="F12114">
        <v>4</v>
      </c>
    </row>
    <row r="12115" spans="1:6">
      <c r="A12115">
        <v>4900</v>
      </c>
      <c r="B12115">
        <v>23</v>
      </c>
      <c r="C12115" t="s">
        <v>62</v>
      </c>
      <c r="D12115" t="s">
        <v>92</v>
      </c>
      <c r="E12115">
        <v>2168</v>
      </c>
      <c r="F12115">
        <v>3</v>
      </c>
    </row>
    <row r="12116" spans="1:6">
      <c r="A12116">
        <v>4900</v>
      </c>
      <c r="B12116">
        <v>23</v>
      </c>
      <c r="C12116" t="s">
        <v>62</v>
      </c>
      <c r="D12116" t="s">
        <v>92</v>
      </c>
      <c r="E12116">
        <v>3466</v>
      </c>
      <c r="F12116">
        <v>3</v>
      </c>
    </row>
    <row r="12117" spans="1:6">
      <c r="A12117">
        <v>4900</v>
      </c>
      <c r="B12117">
        <v>23</v>
      </c>
      <c r="C12117" t="s">
        <v>62</v>
      </c>
      <c r="D12117" t="s">
        <v>92</v>
      </c>
      <c r="E12117">
        <v>125</v>
      </c>
      <c r="F12117">
        <v>2</v>
      </c>
    </row>
    <row r="12118" spans="1:6">
      <c r="A12118">
        <v>4900</v>
      </c>
      <c r="B12118">
        <v>23</v>
      </c>
      <c r="C12118" t="s">
        <v>62</v>
      </c>
      <c r="D12118" t="s">
        <v>92</v>
      </c>
      <c r="E12118">
        <v>3319</v>
      </c>
      <c r="F12118">
        <v>2</v>
      </c>
    </row>
    <row r="12119" spans="1:6">
      <c r="A12119">
        <v>4900</v>
      </c>
      <c r="B12119">
        <v>23</v>
      </c>
      <c r="C12119" t="s">
        <v>62</v>
      </c>
      <c r="D12119" t="s">
        <v>92</v>
      </c>
      <c r="E12119">
        <v>2438</v>
      </c>
      <c r="F12119">
        <v>2</v>
      </c>
    </row>
    <row r="12120" spans="1:6">
      <c r="A12120">
        <v>4900</v>
      </c>
      <c r="B12120">
        <v>23</v>
      </c>
      <c r="C12120" t="s">
        <v>62</v>
      </c>
      <c r="D12120" t="s">
        <v>92</v>
      </c>
      <c r="E12120">
        <v>5644</v>
      </c>
      <c r="F12120">
        <v>2</v>
      </c>
    </row>
    <row r="12121" spans="1:6">
      <c r="A12121">
        <v>4900</v>
      </c>
      <c r="B12121">
        <v>23</v>
      </c>
      <c r="C12121" t="s">
        <v>62</v>
      </c>
      <c r="D12121" t="s">
        <v>92</v>
      </c>
      <c r="E12121">
        <v>5860</v>
      </c>
      <c r="F12121">
        <v>2</v>
      </c>
    </row>
    <row r="12122" spans="1:6">
      <c r="A12122">
        <v>4900</v>
      </c>
      <c r="B12122">
        <v>23</v>
      </c>
      <c r="C12122" t="s">
        <v>62</v>
      </c>
      <c r="D12122" t="s">
        <v>92</v>
      </c>
      <c r="E12122">
        <v>5129</v>
      </c>
      <c r="F12122">
        <v>2</v>
      </c>
    </row>
    <row r="12123" spans="1:6">
      <c r="A12123">
        <v>4900</v>
      </c>
      <c r="B12123">
        <v>23</v>
      </c>
      <c r="C12123" t="s">
        <v>62</v>
      </c>
      <c r="D12123" t="s">
        <v>92</v>
      </c>
      <c r="E12123">
        <v>5906</v>
      </c>
      <c r="F12123">
        <v>2</v>
      </c>
    </row>
    <row r="12124" spans="1:6">
      <c r="A12124">
        <v>4900</v>
      </c>
      <c r="B12124">
        <v>23</v>
      </c>
      <c r="C12124" t="s">
        <v>62</v>
      </c>
      <c r="D12124" t="s">
        <v>92</v>
      </c>
      <c r="E12124">
        <v>3036</v>
      </c>
      <c r="F12124">
        <v>2</v>
      </c>
    </row>
    <row r="12125" spans="1:6">
      <c r="A12125">
        <v>4900</v>
      </c>
      <c r="B12125">
        <v>23</v>
      </c>
      <c r="C12125" t="s">
        <v>62</v>
      </c>
      <c r="D12125" t="s">
        <v>92</v>
      </c>
      <c r="E12125">
        <v>3332</v>
      </c>
      <c r="F12125">
        <v>2</v>
      </c>
    </row>
    <row r="12126" spans="1:6">
      <c r="A12126">
        <v>4900</v>
      </c>
      <c r="B12126">
        <v>23</v>
      </c>
      <c r="C12126" t="s">
        <v>62</v>
      </c>
      <c r="D12126" t="s">
        <v>92</v>
      </c>
      <c r="E12126">
        <v>2835</v>
      </c>
      <c r="F12126">
        <v>2</v>
      </c>
    </row>
    <row r="12127" spans="1:6">
      <c r="A12127">
        <v>4900</v>
      </c>
      <c r="B12127">
        <v>23</v>
      </c>
      <c r="C12127" t="s">
        <v>62</v>
      </c>
      <c r="D12127" t="s">
        <v>92</v>
      </c>
      <c r="E12127">
        <v>5199</v>
      </c>
      <c r="F12127">
        <v>1</v>
      </c>
    </row>
    <row r="12128" spans="1:6">
      <c r="A12128">
        <v>4900</v>
      </c>
      <c r="B12128">
        <v>23</v>
      </c>
      <c r="C12128" t="s">
        <v>62</v>
      </c>
      <c r="D12128" t="s">
        <v>92</v>
      </c>
      <c r="E12128">
        <v>2548</v>
      </c>
      <c r="F12128">
        <v>1</v>
      </c>
    </row>
    <row r="12129" spans="1:6">
      <c r="A12129">
        <v>4900</v>
      </c>
      <c r="B12129">
        <v>23</v>
      </c>
      <c r="C12129" t="s">
        <v>62</v>
      </c>
      <c r="D12129" t="s">
        <v>92</v>
      </c>
      <c r="E12129">
        <v>2570</v>
      </c>
      <c r="F12129">
        <v>1</v>
      </c>
    </row>
    <row r="12130" spans="1:6">
      <c r="A12130">
        <v>4900</v>
      </c>
      <c r="B12130">
        <v>23</v>
      </c>
      <c r="C12130" t="s">
        <v>62</v>
      </c>
      <c r="D12130" t="s">
        <v>92</v>
      </c>
      <c r="E12130">
        <v>2204</v>
      </c>
      <c r="F12130">
        <v>1</v>
      </c>
    </row>
    <row r="12131" spans="1:6">
      <c r="A12131">
        <v>4900</v>
      </c>
      <c r="B12131">
        <v>23</v>
      </c>
      <c r="C12131" t="s">
        <v>62</v>
      </c>
      <c r="D12131" t="s">
        <v>92</v>
      </c>
      <c r="E12131">
        <v>4695</v>
      </c>
      <c r="F12131">
        <v>1</v>
      </c>
    </row>
    <row r="12132" spans="1:6">
      <c r="A12132">
        <v>4900</v>
      </c>
      <c r="B12132">
        <v>23</v>
      </c>
      <c r="C12132" t="s">
        <v>62</v>
      </c>
      <c r="D12132" t="s">
        <v>92</v>
      </c>
      <c r="E12132">
        <v>4495</v>
      </c>
      <c r="F12132">
        <v>1</v>
      </c>
    </row>
    <row r="12133" spans="1:6">
      <c r="A12133">
        <v>4900</v>
      </c>
      <c r="B12133">
        <v>23</v>
      </c>
      <c r="C12133" t="s">
        <v>62</v>
      </c>
      <c r="D12133" t="s">
        <v>92</v>
      </c>
      <c r="E12133">
        <v>2309</v>
      </c>
      <c r="F12133">
        <v>1</v>
      </c>
    </row>
    <row r="12134" spans="1:6">
      <c r="A12134">
        <v>4900</v>
      </c>
      <c r="B12134">
        <v>23</v>
      </c>
      <c r="C12134" t="s">
        <v>62</v>
      </c>
      <c r="D12134" t="s">
        <v>92</v>
      </c>
      <c r="E12134">
        <v>4493</v>
      </c>
      <c r="F12134">
        <v>1</v>
      </c>
    </row>
    <row r="12135" spans="1:6">
      <c r="A12135">
        <v>4900</v>
      </c>
      <c r="B12135">
        <v>23</v>
      </c>
      <c r="C12135" t="s">
        <v>62</v>
      </c>
      <c r="D12135" t="s">
        <v>92</v>
      </c>
      <c r="E12135">
        <v>2063</v>
      </c>
      <c r="F12135">
        <v>1</v>
      </c>
    </row>
    <row r="12136" spans="1:6">
      <c r="A12136">
        <v>4900</v>
      </c>
      <c r="B12136">
        <v>23</v>
      </c>
      <c r="C12136" t="s">
        <v>62</v>
      </c>
      <c r="D12136" t="s">
        <v>92</v>
      </c>
      <c r="E12136">
        <v>3724</v>
      </c>
      <c r="F12136">
        <v>1</v>
      </c>
    </row>
    <row r="12137" spans="1:6">
      <c r="A12137">
        <v>4900</v>
      </c>
      <c r="B12137">
        <v>23</v>
      </c>
      <c r="C12137" t="s">
        <v>62</v>
      </c>
      <c r="D12137" t="s">
        <v>92</v>
      </c>
      <c r="E12137">
        <v>3915</v>
      </c>
      <c r="F12137">
        <v>1</v>
      </c>
    </row>
    <row r="12138" spans="1:6">
      <c r="A12138">
        <v>4900</v>
      </c>
      <c r="B12138">
        <v>23</v>
      </c>
      <c r="C12138" t="s">
        <v>62</v>
      </c>
      <c r="D12138" t="s">
        <v>92</v>
      </c>
      <c r="E12138">
        <v>5259</v>
      </c>
      <c r="F12138">
        <v>1</v>
      </c>
    </row>
    <row r="12139" spans="1:6">
      <c r="A12139">
        <v>4900</v>
      </c>
      <c r="B12139">
        <v>23</v>
      </c>
      <c r="C12139" t="s">
        <v>62</v>
      </c>
      <c r="D12139" t="s">
        <v>92</v>
      </c>
      <c r="E12139">
        <v>3212</v>
      </c>
      <c r="F12139">
        <v>1</v>
      </c>
    </row>
    <row r="12140" spans="1:6">
      <c r="A12140">
        <v>4900</v>
      </c>
      <c r="B12140">
        <v>23</v>
      </c>
      <c r="C12140" t="s">
        <v>62</v>
      </c>
      <c r="D12140" t="s">
        <v>92</v>
      </c>
      <c r="E12140">
        <v>1338</v>
      </c>
      <c r="F12140">
        <v>1</v>
      </c>
    </row>
    <row r="12141" spans="1:6">
      <c r="A12141">
        <v>4900</v>
      </c>
      <c r="B12141">
        <v>23</v>
      </c>
      <c r="C12141" t="s">
        <v>62</v>
      </c>
      <c r="D12141" t="s">
        <v>92</v>
      </c>
      <c r="E12141">
        <v>4147</v>
      </c>
      <c r="F12141">
        <v>1</v>
      </c>
    </row>
    <row r="12142" spans="1:6">
      <c r="A12142">
        <v>4900</v>
      </c>
      <c r="B12142">
        <v>23</v>
      </c>
      <c r="C12142" t="s">
        <v>62</v>
      </c>
      <c r="D12142" t="s">
        <v>92</v>
      </c>
      <c r="E12142">
        <v>1034</v>
      </c>
      <c r="F12142">
        <v>1</v>
      </c>
    </row>
    <row r="12143" spans="1:6">
      <c r="A12143">
        <v>4900</v>
      </c>
      <c r="B12143">
        <v>23</v>
      </c>
      <c r="C12143" t="s">
        <v>62</v>
      </c>
      <c r="D12143" t="s">
        <v>92</v>
      </c>
      <c r="E12143">
        <v>5205</v>
      </c>
      <c r="F12143">
        <v>1</v>
      </c>
    </row>
    <row r="12144" spans="1:6">
      <c r="A12144">
        <v>4900</v>
      </c>
      <c r="B12144">
        <v>23</v>
      </c>
      <c r="C12144" t="s">
        <v>62</v>
      </c>
      <c r="D12144" t="s">
        <v>92</v>
      </c>
      <c r="E12144">
        <v>1020</v>
      </c>
      <c r="F12144">
        <v>1</v>
      </c>
    </row>
    <row r="12145" spans="1:6">
      <c r="A12145">
        <v>4900</v>
      </c>
      <c r="B12145">
        <v>23</v>
      </c>
      <c r="C12145" t="s">
        <v>62</v>
      </c>
      <c r="D12145" t="s">
        <v>92</v>
      </c>
      <c r="E12145">
        <v>3748</v>
      </c>
      <c r="F12145">
        <v>1</v>
      </c>
    </row>
    <row r="12146" spans="1:6">
      <c r="A12146">
        <v>4900</v>
      </c>
      <c r="B12146">
        <v>23</v>
      </c>
      <c r="C12146" t="s">
        <v>62</v>
      </c>
      <c r="D12146" t="s">
        <v>92</v>
      </c>
      <c r="E12146">
        <v>3950</v>
      </c>
      <c r="F12146">
        <v>1</v>
      </c>
    </row>
    <row r="12147" spans="1:6">
      <c r="A12147">
        <v>4900</v>
      </c>
      <c r="B12147">
        <v>23</v>
      </c>
      <c r="C12147" t="s">
        <v>62</v>
      </c>
      <c r="D12147" t="s">
        <v>92</v>
      </c>
      <c r="E12147">
        <v>63</v>
      </c>
      <c r="F12147">
        <v>1</v>
      </c>
    </row>
    <row r="12148" spans="1:6">
      <c r="A12148">
        <v>4900</v>
      </c>
      <c r="B12148">
        <v>23</v>
      </c>
      <c r="C12148" t="s">
        <v>62</v>
      </c>
      <c r="D12148" t="s">
        <v>92</v>
      </c>
      <c r="E12148">
        <v>3356</v>
      </c>
      <c r="F12148">
        <v>1</v>
      </c>
    </row>
    <row r="12149" spans="1:6">
      <c r="A12149">
        <v>4900</v>
      </c>
      <c r="B12149">
        <v>23</v>
      </c>
      <c r="C12149" t="s">
        <v>62</v>
      </c>
      <c r="D12149" t="s">
        <v>92</v>
      </c>
      <c r="E12149">
        <v>5952</v>
      </c>
      <c r="F12149">
        <v>1</v>
      </c>
    </row>
    <row r="12150" spans="1:6">
      <c r="A12150">
        <v>4900</v>
      </c>
      <c r="B12150">
        <v>23</v>
      </c>
      <c r="C12150" t="s">
        <v>62</v>
      </c>
      <c r="D12150" t="s">
        <v>92</v>
      </c>
      <c r="E12150">
        <v>3801</v>
      </c>
      <c r="F12150">
        <v>1</v>
      </c>
    </row>
    <row r="12151" spans="1:6">
      <c r="A12151">
        <v>4900</v>
      </c>
      <c r="B12151">
        <v>23</v>
      </c>
      <c r="C12151" t="s">
        <v>62</v>
      </c>
      <c r="D12151" t="s">
        <v>92</v>
      </c>
      <c r="E12151">
        <v>3047</v>
      </c>
      <c r="F12151">
        <v>1</v>
      </c>
    </row>
    <row r="12152" spans="1:6">
      <c r="A12152">
        <v>4900</v>
      </c>
      <c r="B12152">
        <v>23</v>
      </c>
      <c r="C12152" t="s">
        <v>62</v>
      </c>
      <c r="D12152" t="s">
        <v>92</v>
      </c>
      <c r="E12152">
        <v>2666</v>
      </c>
      <c r="F12152">
        <v>1</v>
      </c>
    </row>
    <row r="12153" spans="1:6">
      <c r="A12153">
        <v>4900</v>
      </c>
      <c r="B12153">
        <v>23</v>
      </c>
      <c r="C12153" t="s">
        <v>62</v>
      </c>
      <c r="D12153" t="s">
        <v>92</v>
      </c>
      <c r="E12153">
        <v>2807</v>
      </c>
      <c r="F12153">
        <v>1</v>
      </c>
    </row>
    <row r="12154" spans="1:6">
      <c r="A12154">
        <v>4900</v>
      </c>
      <c r="B12154">
        <v>23</v>
      </c>
      <c r="C12154" t="s">
        <v>62</v>
      </c>
      <c r="D12154" t="s">
        <v>92</v>
      </c>
      <c r="E12154">
        <v>1031</v>
      </c>
      <c r="F12154">
        <v>1</v>
      </c>
    </row>
    <row r="12155" spans="1:6">
      <c r="A12155">
        <v>4900</v>
      </c>
      <c r="B12155">
        <v>23</v>
      </c>
      <c r="C12155" t="s">
        <v>62</v>
      </c>
      <c r="D12155" t="s">
        <v>92</v>
      </c>
      <c r="E12155">
        <v>3167</v>
      </c>
      <c r="F12155">
        <v>1</v>
      </c>
    </row>
    <row r="12156" spans="1:6">
      <c r="A12156">
        <v>4900</v>
      </c>
      <c r="B12156">
        <v>23</v>
      </c>
      <c r="C12156" t="s">
        <v>62</v>
      </c>
      <c r="D12156" t="s">
        <v>92</v>
      </c>
      <c r="E12156">
        <v>6011</v>
      </c>
      <c r="F12156">
        <v>1</v>
      </c>
    </row>
    <row r="12157" spans="1:6">
      <c r="A12157">
        <v>4900</v>
      </c>
      <c r="B12157">
        <v>23</v>
      </c>
      <c r="C12157" t="s">
        <v>62</v>
      </c>
      <c r="D12157" t="s">
        <v>92</v>
      </c>
      <c r="E12157">
        <v>4608</v>
      </c>
      <c r="F12157">
        <v>1</v>
      </c>
    </row>
    <row r="12158" spans="1:6">
      <c r="A12158">
        <v>4900</v>
      </c>
      <c r="B12158">
        <v>23</v>
      </c>
      <c r="C12158" t="s">
        <v>62</v>
      </c>
      <c r="D12158" t="s">
        <v>92</v>
      </c>
      <c r="E12158">
        <v>3621</v>
      </c>
      <c r="F12158">
        <v>1</v>
      </c>
    </row>
    <row r="12159" spans="1:6">
      <c r="A12159">
        <v>5211</v>
      </c>
      <c r="B12159">
        <v>3</v>
      </c>
      <c r="C12159" t="s">
        <v>63</v>
      </c>
      <c r="D12159" t="s">
        <v>92</v>
      </c>
      <c r="E12159">
        <v>6006</v>
      </c>
      <c r="F12159">
        <v>4</v>
      </c>
    </row>
    <row r="12160" spans="1:6">
      <c r="A12160">
        <v>5211</v>
      </c>
      <c r="B12160">
        <v>3</v>
      </c>
      <c r="C12160" t="s">
        <v>63</v>
      </c>
      <c r="D12160" t="s">
        <v>92</v>
      </c>
      <c r="E12160">
        <v>5112</v>
      </c>
      <c r="F12160">
        <v>2</v>
      </c>
    </row>
    <row r="12161" spans="1:6">
      <c r="A12161">
        <v>5211</v>
      </c>
      <c r="B12161">
        <v>3</v>
      </c>
      <c r="C12161" t="s">
        <v>63</v>
      </c>
      <c r="D12161" t="s">
        <v>92</v>
      </c>
      <c r="E12161">
        <v>3906</v>
      </c>
      <c r="F12161">
        <v>2</v>
      </c>
    </row>
    <row r="12162" spans="1:6">
      <c r="A12162">
        <v>5211</v>
      </c>
      <c r="B12162">
        <v>3</v>
      </c>
      <c r="C12162" t="s">
        <v>63</v>
      </c>
      <c r="D12162" t="s">
        <v>92</v>
      </c>
      <c r="E12162">
        <v>3319</v>
      </c>
      <c r="F12162">
        <v>2</v>
      </c>
    </row>
    <row r="12163" spans="1:6">
      <c r="A12163">
        <v>5211</v>
      </c>
      <c r="B12163">
        <v>3</v>
      </c>
      <c r="C12163" t="s">
        <v>63</v>
      </c>
      <c r="D12163" t="s">
        <v>92</v>
      </c>
      <c r="E12163">
        <v>4237</v>
      </c>
      <c r="F12163">
        <v>1</v>
      </c>
    </row>
    <row r="12164" spans="1:6">
      <c r="A12164">
        <v>5211</v>
      </c>
      <c r="B12164">
        <v>3</v>
      </c>
      <c r="C12164" t="s">
        <v>63</v>
      </c>
      <c r="D12164" t="s">
        <v>92</v>
      </c>
      <c r="E12164">
        <v>5645</v>
      </c>
      <c r="F12164">
        <v>1</v>
      </c>
    </row>
    <row r="12165" spans="1:6">
      <c r="A12165">
        <v>5211</v>
      </c>
      <c r="B12165">
        <v>3</v>
      </c>
      <c r="C12165" t="s">
        <v>63</v>
      </c>
      <c r="D12165" t="s">
        <v>92</v>
      </c>
      <c r="E12165">
        <v>2351</v>
      </c>
      <c r="F12165">
        <v>1</v>
      </c>
    </row>
    <row r="12166" spans="1:6">
      <c r="A12166">
        <v>5211</v>
      </c>
      <c r="B12166">
        <v>3</v>
      </c>
      <c r="C12166" t="s">
        <v>63</v>
      </c>
      <c r="D12166" t="s">
        <v>92</v>
      </c>
      <c r="E12166">
        <v>5060</v>
      </c>
      <c r="F12166">
        <v>1</v>
      </c>
    </row>
    <row r="12167" spans="1:6">
      <c r="A12167">
        <v>5211</v>
      </c>
      <c r="B12167">
        <v>3</v>
      </c>
      <c r="C12167" t="s">
        <v>63</v>
      </c>
      <c r="D12167" t="s">
        <v>92</v>
      </c>
      <c r="E12167">
        <v>3840</v>
      </c>
      <c r="F12167">
        <v>1</v>
      </c>
    </row>
    <row r="12168" spans="1:6">
      <c r="A12168">
        <v>5211</v>
      </c>
      <c r="B12168">
        <v>3</v>
      </c>
      <c r="C12168" t="s">
        <v>63</v>
      </c>
      <c r="D12168" t="s">
        <v>92</v>
      </c>
      <c r="E12168">
        <v>2324</v>
      </c>
      <c r="F12168">
        <v>1</v>
      </c>
    </row>
    <row r="12169" spans="1:6">
      <c r="A12169">
        <v>5211</v>
      </c>
      <c r="B12169">
        <v>3</v>
      </c>
      <c r="C12169" t="s">
        <v>63</v>
      </c>
      <c r="D12169" t="s">
        <v>92</v>
      </c>
      <c r="E12169">
        <v>2830</v>
      </c>
      <c r="F12169">
        <v>1</v>
      </c>
    </row>
    <row r="12170" spans="1:6">
      <c r="A12170">
        <v>5211</v>
      </c>
      <c r="B12170">
        <v>3</v>
      </c>
      <c r="C12170" t="s">
        <v>63</v>
      </c>
      <c r="D12170" t="s">
        <v>92</v>
      </c>
      <c r="E12170">
        <v>3831</v>
      </c>
      <c r="F12170">
        <v>1</v>
      </c>
    </row>
    <row r="12171" spans="1:6">
      <c r="A12171">
        <v>5211</v>
      </c>
      <c r="B12171">
        <v>4</v>
      </c>
      <c r="C12171" t="s">
        <v>62</v>
      </c>
      <c r="D12171" t="s">
        <v>92</v>
      </c>
      <c r="E12171">
        <v>3906</v>
      </c>
      <c r="F12171">
        <v>7</v>
      </c>
    </row>
    <row r="12172" spans="1:6">
      <c r="A12172">
        <v>5211</v>
      </c>
      <c r="B12172">
        <v>4</v>
      </c>
      <c r="C12172" t="s">
        <v>62</v>
      </c>
      <c r="D12172" t="s">
        <v>92</v>
      </c>
      <c r="E12172">
        <v>4116</v>
      </c>
      <c r="F12172">
        <v>5</v>
      </c>
    </row>
    <row r="12173" spans="1:6">
      <c r="A12173">
        <v>5211</v>
      </c>
      <c r="B12173">
        <v>4</v>
      </c>
      <c r="C12173" t="s">
        <v>62</v>
      </c>
      <c r="D12173" t="s">
        <v>92</v>
      </c>
      <c r="E12173">
        <v>2113</v>
      </c>
      <c r="F12173">
        <v>4</v>
      </c>
    </row>
    <row r="12174" spans="1:6">
      <c r="A12174">
        <v>5211</v>
      </c>
      <c r="B12174">
        <v>4</v>
      </c>
      <c r="C12174" t="s">
        <v>62</v>
      </c>
      <c r="D12174" t="s">
        <v>92</v>
      </c>
      <c r="E12174">
        <v>5031</v>
      </c>
      <c r="F12174">
        <v>3</v>
      </c>
    </row>
    <row r="12175" spans="1:6">
      <c r="A12175">
        <v>5211</v>
      </c>
      <c r="B12175">
        <v>4</v>
      </c>
      <c r="C12175" t="s">
        <v>62</v>
      </c>
      <c r="D12175" t="s">
        <v>92</v>
      </c>
      <c r="E12175">
        <v>4602</v>
      </c>
      <c r="F12175">
        <v>3</v>
      </c>
    </row>
    <row r="12176" spans="1:6">
      <c r="A12176">
        <v>5211</v>
      </c>
      <c r="B12176">
        <v>4</v>
      </c>
      <c r="C12176" t="s">
        <v>62</v>
      </c>
      <c r="D12176" t="s">
        <v>92</v>
      </c>
      <c r="E12176">
        <v>231</v>
      </c>
      <c r="F12176">
        <v>2</v>
      </c>
    </row>
    <row r="12177" spans="1:6">
      <c r="A12177">
        <v>5211</v>
      </c>
      <c r="B12177">
        <v>4</v>
      </c>
      <c r="C12177" t="s">
        <v>62</v>
      </c>
      <c r="D12177" t="s">
        <v>92</v>
      </c>
      <c r="E12177">
        <v>3003</v>
      </c>
      <c r="F12177">
        <v>2</v>
      </c>
    </row>
    <row r="12178" spans="1:6">
      <c r="A12178">
        <v>5211</v>
      </c>
      <c r="B12178">
        <v>4</v>
      </c>
      <c r="C12178" t="s">
        <v>62</v>
      </c>
      <c r="D12178" t="s">
        <v>92</v>
      </c>
      <c r="E12178">
        <v>3795</v>
      </c>
      <c r="F12178">
        <v>1</v>
      </c>
    </row>
    <row r="12179" spans="1:6">
      <c r="A12179">
        <v>5211</v>
      </c>
      <c r="B12179">
        <v>4</v>
      </c>
      <c r="C12179" t="s">
        <v>62</v>
      </c>
      <c r="D12179" t="s">
        <v>92</v>
      </c>
      <c r="E12179">
        <v>3055</v>
      </c>
      <c r="F12179">
        <v>1</v>
      </c>
    </row>
    <row r="12180" spans="1:6">
      <c r="A12180">
        <v>5211</v>
      </c>
      <c r="B12180">
        <v>4</v>
      </c>
      <c r="C12180" t="s">
        <v>62</v>
      </c>
      <c r="D12180" t="s">
        <v>92</v>
      </c>
      <c r="E12180">
        <v>1175</v>
      </c>
      <c r="F12180">
        <v>1</v>
      </c>
    </row>
    <row r="12181" spans="1:6">
      <c r="A12181">
        <v>5211</v>
      </c>
      <c r="B12181">
        <v>4</v>
      </c>
      <c r="C12181" t="s">
        <v>62</v>
      </c>
      <c r="D12181" t="s">
        <v>92</v>
      </c>
      <c r="E12181">
        <v>2796</v>
      </c>
      <c r="F12181">
        <v>1</v>
      </c>
    </row>
    <row r="12182" spans="1:6">
      <c r="A12182">
        <v>5211</v>
      </c>
      <c r="B12182">
        <v>4</v>
      </c>
      <c r="C12182" t="s">
        <v>62</v>
      </c>
      <c r="D12182" t="s">
        <v>92</v>
      </c>
      <c r="E12182">
        <v>2483</v>
      </c>
      <c r="F12182">
        <v>1</v>
      </c>
    </row>
    <row r="12183" spans="1:6">
      <c r="A12183">
        <v>5211</v>
      </c>
      <c r="B12183">
        <v>4</v>
      </c>
      <c r="C12183" t="s">
        <v>62</v>
      </c>
      <c r="D12183" t="s">
        <v>92</v>
      </c>
      <c r="E12183">
        <v>4534</v>
      </c>
      <c r="F12183">
        <v>1</v>
      </c>
    </row>
    <row r="12184" spans="1:6">
      <c r="A12184">
        <v>5211</v>
      </c>
      <c r="B12184">
        <v>4</v>
      </c>
      <c r="C12184" t="s">
        <v>62</v>
      </c>
      <c r="D12184" t="s">
        <v>92</v>
      </c>
      <c r="E12184">
        <v>2667</v>
      </c>
      <c r="F12184">
        <v>1</v>
      </c>
    </row>
    <row r="12185" spans="1:6">
      <c r="A12185">
        <v>5211</v>
      </c>
      <c r="B12185">
        <v>4</v>
      </c>
      <c r="C12185" t="s">
        <v>62</v>
      </c>
      <c r="D12185" t="s">
        <v>92</v>
      </c>
      <c r="E12185">
        <v>3743</v>
      </c>
      <c r="F12185">
        <v>1</v>
      </c>
    </row>
    <row r="12186" spans="1:6">
      <c r="A12186">
        <v>5211</v>
      </c>
      <c r="B12186">
        <v>4</v>
      </c>
      <c r="C12186" t="s">
        <v>62</v>
      </c>
      <c r="D12186" t="s">
        <v>92</v>
      </c>
      <c r="E12186">
        <v>2681</v>
      </c>
      <c r="F12186">
        <v>1</v>
      </c>
    </row>
    <row r="12187" spans="1:6">
      <c r="A12187">
        <v>5211</v>
      </c>
      <c r="B12187">
        <v>4</v>
      </c>
      <c r="C12187" t="s">
        <v>62</v>
      </c>
      <c r="D12187" t="s">
        <v>92</v>
      </c>
      <c r="E12187">
        <v>5483</v>
      </c>
      <c r="F12187">
        <v>1</v>
      </c>
    </row>
    <row r="12188" spans="1:6">
      <c r="A12188">
        <v>5300</v>
      </c>
      <c r="B12188">
        <v>0</v>
      </c>
      <c r="C12188" t="s">
        <v>63</v>
      </c>
      <c r="D12188" t="s">
        <v>92</v>
      </c>
      <c r="E12188">
        <v>1218</v>
      </c>
      <c r="F12188">
        <v>15</v>
      </c>
    </row>
    <row r="12189" spans="1:6">
      <c r="A12189">
        <v>5300</v>
      </c>
      <c r="B12189">
        <v>0</v>
      </c>
      <c r="C12189" t="s">
        <v>63</v>
      </c>
      <c r="D12189" t="s">
        <v>92</v>
      </c>
      <c r="E12189">
        <v>5857</v>
      </c>
      <c r="F12189">
        <v>11</v>
      </c>
    </row>
    <row r="12190" spans="1:6">
      <c r="A12190">
        <v>5300</v>
      </c>
      <c r="B12190">
        <v>0</v>
      </c>
      <c r="C12190" t="s">
        <v>63</v>
      </c>
      <c r="D12190" t="s">
        <v>92</v>
      </c>
      <c r="E12190">
        <v>29</v>
      </c>
      <c r="F12190">
        <v>8</v>
      </c>
    </row>
    <row r="12191" spans="1:6">
      <c r="A12191">
        <v>5300</v>
      </c>
      <c r="B12191">
        <v>0</v>
      </c>
      <c r="C12191" t="s">
        <v>63</v>
      </c>
      <c r="D12191" t="s">
        <v>92</v>
      </c>
      <c r="E12191">
        <v>14</v>
      </c>
      <c r="F12191">
        <v>7</v>
      </c>
    </row>
    <row r="12192" spans="1:6">
      <c r="A12192">
        <v>5300</v>
      </c>
      <c r="B12192">
        <v>0</v>
      </c>
      <c r="C12192" t="s">
        <v>63</v>
      </c>
      <c r="D12192" t="s">
        <v>92</v>
      </c>
      <c r="E12192">
        <v>2038</v>
      </c>
      <c r="F12192">
        <v>6</v>
      </c>
    </row>
    <row r="12193" spans="1:6">
      <c r="A12193">
        <v>5300</v>
      </c>
      <c r="B12193">
        <v>0</v>
      </c>
      <c r="C12193" t="s">
        <v>63</v>
      </c>
      <c r="D12193" t="s">
        <v>92</v>
      </c>
      <c r="E12193">
        <v>4456</v>
      </c>
      <c r="F12193">
        <v>4</v>
      </c>
    </row>
    <row r="12194" spans="1:6">
      <c r="A12194">
        <v>5300</v>
      </c>
      <c r="B12194">
        <v>0</v>
      </c>
      <c r="C12194" t="s">
        <v>63</v>
      </c>
      <c r="D12194" t="s">
        <v>92</v>
      </c>
      <c r="E12194">
        <v>4718</v>
      </c>
      <c r="F12194">
        <v>3</v>
      </c>
    </row>
    <row r="12195" spans="1:6">
      <c r="A12195">
        <v>5300</v>
      </c>
      <c r="B12195">
        <v>0</v>
      </c>
      <c r="C12195" t="s">
        <v>63</v>
      </c>
      <c r="D12195" t="s">
        <v>92</v>
      </c>
      <c r="E12195">
        <v>349</v>
      </c>
      <c r="F12195">
        <v>3</v>
      </c>
    </row>
    <row r="12196" spans="1:6">
      <c r="A12196">
        <v>5300</v>
      </c>
      <c r="B12196">
        <v>0</v>
      </c>
      <c r="C12196" t="s">
        <v>63</v>
      </c>
      <c r="D12196" t="s">
        <v>92</v>
      </c>
      <c r="E12196">
        <v>1380</v>
      </c>
      <c r="F12196">
        <v>3</v>
      </c>
    </row>
    <row r="12197" spans="1:6">
      <c r="A12197">
        <v>5300</v>
      </c>
      <c r="B12197">
        <v>0</v>
      </c>
      <c r="C12197" t="s">
        <v>63</v>
      </c>
      <c r="D12197" t="s">
        <v>92</v>
      </c>
      <c r="E12197">
        <v>2774</v>
      </c>
      <c r="F12197">
        <v>2</v>
      </c>
    </row>
    <row r="12198" spans="1:6">
      <c r="A12198">
        <v>5300</v>
      </c>
      <c r="B12198">
        <v>0</v>
      </c>
      <c r="C12198" t="s">
        <v>63</v>
      </c>
      <c r="D12198" t="s">
        <v>92</v>
      </c>
      <c r="E12198">
        <v>5151</v>
      </c>
      <c r="F12198">
        <v>2</v>
      </c>
    </row>
    <row r="12199" spans="1:6">
      <c r="A12199">
        <v>5300</v>
      </c>
      <c r="B12199">
        <v>0</v>
      </c>
      <c r="C12199" t="s">
        <v>63</v>
      </c>
      <c r="D12199" t="s">
        <v>92</v>
      </c>
      <c r="E12199">
        <v>2161</v>
      </c>
      <c r="F12199">
        <v>1</v>
      </c>
    </row>
    <row r="12200" spans="1:6">
      <c r="A12200">
        <v>5300</v>
      </c>
      <c r="B12200">
        <v>0</v>
      </c>
      <c r="C12200" t="s">
        <v>63</v>
      </c>
      <c r="D12200" t="s">
        <v>92</v>
      </c>
      <c r="E12200">
        <v>3184</v>
      </c>
      <c r="F12200">
        <v>1</v>
      </c>
    </row>
    <row r="12201" spans="1:6">
      <c r="A12201">
        <v>5300</v>
      </c>
      <c r="B12201">
        <v>0</v>
      </c>
      <c r="C12201" t="s">
        <v>63</v>
      </c>
      <c r="D12201" t="s">
        <v>92</v>
      </c>
      <c r="E12201">
        <v>3924</v>
      </c>
      <c r="F12201">
        <v>1</v>
      </c>
    </row>
    <row r="12202" spans="1:6">
      <c r="A12202">
        <v>5300</v>
      </c>
      <c r="B12202">
        <v>0</v>
      </c>
      <c r="C12202" t="s">
        <v>63</v>
      </c>
      <c r="D12202" t="s">
        <v>92</v>
      </c>
      <c r="E12202">
        <v>5380</v>
      </c>
      <c r="F12202">
        <v>1</v>
      </c>
    </row>
    <row r="12203" spans="1:6">
      <c r="A12203">
        <v>5300</v>
      </c>
      <c r="B12203">
        <v>0</v>
      </c>
      <c r="C12203" t="s">
        <v>63</v>
      </c>
      <c r="D12203" t="s">
        <v>92</v>
      </c>
      <c r="E12203">
        <v>3963</v>
      </c>
      <c r="F12203">
        <v>1</v>
      </c>
    </row>
    <row r="12204" spans="1:6">
      <c r="A12204">
        <v>5300</v>
      </c>
      <c r="B12204">
        <v>0</v>
      </c>
      <c r="C12204" t="s">
        <v>63</v>
      </c>
      <c r="D12204" t="s">
        <v>92</v>
      </c>
      <c r="E12204">
        <v>5952</v>
      </c>
      <c r="F12204">
        <v>1</v>
      </c>
    </row>
    <row r="12205" spans="1:6">
      <c r="A12205">
        <v>5300</v>
      </c>
      <c r="B12205">
        <v>0</v>
      </c>
      <c r="C12205" t="s">
        <v>63</v>
      </c>
      <c r="D12205" t="s">
        <v>92</v>
      </c>
      <c r="E12205">
        <v>2156</v>
      </c>
      <c r="F12205">
        <v>1</v>
      </c>
    </row>
    <row r="12206" spans="1:6">
      <c r="A12206">
        <v>5300</v>
      </c>
      <c r="B12206">
        <v>0</v>
      </c>
      <c r="C12206" t="s">
        <v>63</v>
      </c>
      <c r="D12206" t="s">
        <v>92</v>
      </c>
      <c r="E12206">
        <v>3159</v>
      </c>
      <c r="F12206">
        <v>1</v>
      </c>
    </row>
    <row r="12207" spans="1:6">
      <c r="A12207">
        <v>5300</v>
      </c>
      <c r="B12207">
        <v>0</v>
      </c>
      <c r="C12207" t="s">
        <v>63</v>
      </c>
      <c r="D12207" t="s">
        <v>92</v>
      </c>
      <c r="E12207">
        <v>5189</v>
      </c>
      <c r="F12207">
        <v>1</v>
      </c>
    </row>
    <row r="12208" spans="1:6">
      <c r="A12208">
        <v>5300</v>
      </c>
      <c r="B12208">
        <v>0</v>
      </c>
      <c r="C12208" t="s">
        <v>63</v>
      </c>
      <c r="D12208" t="s">
        <v>92</v>
      </c>
      <c r="E12208">
        <v>4125</v>
      </c>
      <c r="F12208">
        <v>1</v>
      </c>
    </row>
    <row r="12209" spans="1:6">
      <c r="A12209">
        <v>5300</v>
      </c>
      <c r="B12209">
        <v>0</v>
      </c>
      <c r="C12209" t="s">
        <v>63</v>
      </c>
      <c r="D12209" t="s">
        <v>92</v>
      </c>
      <c r="E12209">
        <v>187</v>
      </c>
      <c r="F12209">
        <v>1</v>
      </c>
    </row>
    <row r="12210" spans="1:6">
      <c r="A12210">
        <v>5300</v>
      </c>
      <c r="B12210">
        <v>0</v>
      </c>
      <c r="C12210" t="s">
        <v>63</v>
      </c>
      <c r="D12210" t="s">
        <v>92</v>
      </c>
      <c r="E12210">
        <v>6079</v>
      </c>
      <c r="F12210">
        <v>1</v>
      </c>
    </row>
    <row r="12211" spans="1:6">
      <c r="A12211">
        <v>5300</v>
      </c>
      <c r="B12211">
        <v>0</v>
      </c>
      <c r="C12211" t="s">
        <v>63</v>
      </c>
      <c r="D12211" t="s">
        <v>92</v>
      </c>
      <c r="E12211">
        <v>996</v>
      </c>
      <c r="F12211">
        <v>1</v>
      </c>
    </row>
    <row r="12212" spans="1:6">
      <c r="A12212">
        <v>5300</v>
      </c>
      <c r="B12212">
        <v>0</v>
      </c>
      <c r="C12212" t="s">
        <v>63</v>
      </c>
      <c r="D12212" t="s">
        <v>92</v>
      </c>
      <c r="E12212">
        <v>2177</v>
      </c>
      <c r="F12212">
        <v>1</v>
      </c>
    </row>
    <row r="12213" spans="1:6">
      <c r="A12213">
        <v>5300</v>
      </c>
      <c r="B12213">
        <v>0</v>
      </c>
      <c r="C12213" t="s">
        <v>63</v>
      </c>
      <c r="D12213" t="s">
        <v>92</v>
      </c>
      <c r="E12213">
        <v>3006</v>
      </c>
      <c r="F12213">
        <v>1</v>
      </c>
    </row>
    <row r="12214" spans="1:6">
      <c r="A12214">
        <v>5300</v>
      </c>
      <c r="B12214">
        <v>0</v>
      </c>
      <c r="C12214" t="s">
        <v>63</v>
      </c>
      <c r="D12214" t="s">
        <v>92</v>
      </c>
      <c r="E12214">
        <v>3461</v>
      </c>
      <c r="F12214">
        <v>1</v>
      </c>
    </row>
    <row r="12215" spans="1:6">
      <c r="A12215">
        <v>5300</v>
      </c>
      <c r="B12215">
        <v>0</v>
      </c>
      <c r="C12215" t="s">
        <v>62</v>
      </c>
      <c r="D12215" t="s">
        <v>92</v>
      </c>
      <c r="E12215">
        <v>1218</v>
      </c>
      <c r="F12215">
        <v>25</v>
      </c>
    </row>
    <row r="12216" spans="1:6">
      <c r="A12216">
        <v>5300</v>
      </c>
      <c r="B12216">
        <v>0</v>
      </c>
      <c r="C12216" t="s">
        <v>62</v>
      </c>
      <c r="D12216" t="s">
        <v>92</v>
      </c>
      <c r="E12216">
        <v>4718</v>
      </c>
      <c r="F12216">
        <v>11</v>
      </c>
    </row>
    <row r="12217" spans="1:6">
      <c r="A12217">
        <v>5300</v>
      </c>
      <c r="B12217">
        <v>0</v>
      </c>
      <c r="C12217" t="s">
        <v>62</v>
      </c>
      <c r="D12217" t="s">
        <v>92</v>
      </c>
      <c r="E12217">
        <v>5151</v>
      </c>
      <c r="F12217">
        <v>10</v>
      </c>
    </row>
    <row r="12218" spans="1:6">
      <c r="A12218">
        <v>5300</v>
      </c>
      <c r="B12218">
        <v>0</v>
      </c>
      <c r="C12218" t="s">
        <v>62</v>
      </c>
      <c r="D12218" t="s">
        <v>92</v>
      </c>
      <c r="E12218">
        <v>14</v>
      </c>
      <c r="F12218">
        <v>10</v>
      </c>
    </row>
    <row r="12219" spans="1:6">
      <c r="A12219">
        <v>5300</v>
      </c>
      <c r="B12219">
        <v>0</v>
      </c>
      <c r="C12219" t="s">
        <v>62</v>
      </c>
      <c r="D12219" t="s">
        <v>92</v>
      </c>
      <c r="E12219">
        <v>5952</v>
      </c>
      <c r="F12219">
        <v>7</v>
      </c>
    </row>
    <row r="12220" spans="1:6">
      <c r="A12220">
        <v>5300</v>
      </c>
      <c r="B12220">
        <v>0</v>
      </c>
      <c r="C12220" t="s">
        <v>62</v>
      </c>
      <c r="D12220" t="s">
        <v>92</v>
      </c>
      <c r="E12220">
        <v>5857</v>
      </c>
      <c r="F12220">
        <v>7</v>
      </c>
    </row>
    <row r="12221" spans="1:6">
      <c r="A12221">
        <v>5300</v>
      </c>
      <c r="B12221">
        <v>0</v>
      </c>
      <c r="C12221" t="s">
        <v>62</v>
      </c>
      <c r="D12221" t="s">
        <v>92</v>
      </c>
      <c r="E12221">
        <v>4125</v>
      </c>
      <c r="F12221">
        <v>5</v>
      </c>
    </row>
    <row r="12222" spans="1:6">
      <c r="A12222">
        <v>5300</v>
      </c>
      <c r="B12222">
        <v>0</v>
      </c>
      <c r="C12222" t="s">
        <v>62</v>
      </c>
      <c r="D12222" t="s">
        <v>92</v>
      </c>
      <c r="E12222">
        <v>29</v>
      </c>
      <c r="F12222">
        <v>4</v>
      </c>
    </row>
    <row r="12223" spans="1:6">
      <c r="A12223">
        <v>5300</v>
      </c>
      <c r="B12223">
        <v>0</v>
      </c>
      <c r="C12223" t="s">
        <v>62</v>
      </c>
      <c r="D12223" t="s">
        <v>92</v>
      </c>
      <c r="E12223">
        <v>187</v>
      </c>
      <c r="F12223">
        <v>3</v>
      </c>
    </row>
    <row r="12224" spans="1:6">
      <c r="A12224">
        <v>5300</v>
      </c>
      <c r="B12224">
        <v>0</v>
      </c>
      <c r="C12224" t="s">
        <v>62</v>
      </c>
      <c r="D12224" t="s">
        <v>92</v>
      </c>
      <c r="E12224">
        <v>3461</v>
      </c>
      <c r="F12224">
        <v>3</v>
      </c>
    </row>
    <row r="12225" spans="1:6">
      <c r="A12225">
        <v>5300</v>
      </c>
      <c r="B12225">
        <v>0</v>
      </c>
      <c r="C12225" t="s">
        <v>62</v>
      </c>
      <c r="D12225" t="s">
        <v>92</v>
      </c>
      <c r="E12225">
        <v>3963</v>
      </c>
      <c r="F12225">
        <v>2</v>
      </c>
    </row>
    <row r="12226" spans="1:6">
      <c r="A12226">
        <v>5300</v>
      </c>
      <c r="B12226">
        <v>0</v>
      </c>
      <c r="C12226" t="s">
        <v>62</v>
      </c>
      <c r="D12226" t="s">
        <v>92</v>
      </c>
      <c r="E12226">
        <v>6070</v>
      </c>
      <c r="F12226">
        <v>1</v>
      </c>
    </row>
    <row r="12227" spans="1:6">
      <c r="A12227">
        <v>5300</v>
      </c>
      <c r="B12227">
        <v>0</v>
      </c>
      <c r="C12227" t="s">
        <v>62</v>
      </c>
      <c r="D12227" t="s">
        <v>92</v>
      </c>
      <c r="E12227">
        <v>5260</v>
      </c>
      <c r="F12227">
        <v>1</v>
      </c>
    </row>
    <row r="12228" spans="1:6">
      <c r="A12228">
        <v>5300</v>
      </c>
      <c r="B12228">
        <v>0</v>
      </c>
      <c r="C12228" t="s">
        <v>62</v>
      </c>
      <c r="D12228" t="s">
        <v>92</v>
      </c>
      <c r="E12228">
        <v>2428</v>
      </c>
      <c r="F12228">
        <v>1</v>
      </c>
    </row>
    <row r="12229" spans="1:6">
      <c r="A12229">
        <v>5300</v>
      </c>
      <c r="B12229">
        <v>0</v>
      </c>
      <c r="C12229" t="s">
        <v>62</v>
      </c>
      <c r="D12229" t="s">
        <v>92</v>
      </c>
      <c r="E12229">
        <v>3527</v>
      </c>
      <c r="F12229">
        <v>1</v>
      </c>
    </row>
    <row r="12230" spans="1:6">
      <c r="A12230">
        <v>5300</v>
      </c>
      <c r="B12230">
        <v>0</v>
      </c>
      <c r="C12230" t="s">
        <v>62</v>
      </c>
      <c r="D12230" t="s">
        <v>92</v>
      </c>
      <c r="E12230">
        <v>5984</v>
      </c>
      <c r="F12230">
        <v>1</v>
      </c>
    </row>
    <row r="12231" spans="1:6">
      <c r="A12231">
        <v>5300</v>
      </c>
      <c r="B12231">
        <v>0</v>
      </c>
      <c r="C12231" t="s">
        <v>62</v>
      </c>
      <c r="D12231" t="s">
        <v>92</v>
      </c>
      <c r="E12231">
        <v>3108</v>
      </c>
      <c r="F12231">
        <v>1</v>
      </c>
    </row>
    <row r="12232" spans="1:6">
      <c r="A12232">
        <v>5300</v>
      </c>
      <c r="B12232">
        <v>0</v>
      </c>
      <c r="C12232" t="s">
        <v>62</v>
      </c>
      <c r="D12232" t="s">
        <v>92</v>
      </c>
      <c r="E12232">
        <v>3244</v>
      </c>
      <c r="F12232">
        <v>1</v>
      </c>
    </row>
    <row r="12233" spans="1:6">
      <c r="A12233">
        <v>5300</v>
      </c>
      <c r="B12233">
        <v>0</v>
      </c>
      <c r="C12233" t="s">
        <v>62</v>
      </c>
      <c r="D12233" t="s">
        <v>92</v>
      </c>
      <c r="E12233">
        <v>4208</v>
      </c>
      <c r="F12233">
        <v>1</v>
      </c>
    </row>
    <row r="12234" spans="1:6">
      <c r="A12234">
        <v>5300</v>
      </c>
      <c r="B12234">
        <v>0</v>
      </c>
      <c r="C12234" t="s">
        <v>62</v>
      </c>
      <c r="D12234" t="s">
        <v>92</v>
      </c>
      <c r="E12234">
        <v>5762</v>
      </c>
      <c r="F12234">
        <v>1</v>
      </c>
    </row>
    <row r="12235" spans="1:6">
      <c r="A12235">
        <v>5300</v>
      </c>
      <c r="B12235">
        <v>0</v>
      </c>
      <c r="C12235" t="s">
        <v>62</v>
      </c>
      <c r="D12235" t="s">
        <v>92</v>
      </c>
      <c r="E12235">
        <v>1150</v>
      </c>
      <c r="F12235">
        <v>1</v>
      </c>
    </row>
    <row r="12236" spans="1:6">
      <c r="A12236">
        <v>5300</v>
      </c>
      <c r="B12236">
        <v>0</v>
      </c>
      <c r="C12236" t="s">
        <v>62</v>
      </c>
      <c r="D12236" t="s">
        <v>92</v>
      </c>
      <c r="E12236">
        <v>3943</v>
      </c>
      <c r="F12236">
        <v>1</v>
      </c>
    </row>
    <row r="12237" spans="1:6">
      <c r="A12237">
        <v>5300</v>
      </c>
      <c r="B12237">
        <v>0</v>
      </c>
      <c r="C12237" t="s">
        <v>62</v>
      </c>
      <c r="D12237" t="s">
        <v>92</v>
      </c>
      <c r="E12237">
        <v>5508</v>
      </c>
      <c r="F12237">
        <v>1</v>
      </c>
    </row>
    <row r="12238" spans="1:6">
      <c r="A12238">
        <v>5300</v>
      </c>
      <c r="B12238">
        <v>0</v>
      </c>
      <c r="C12238" t="s">
        <v>62</v>
      </c>
      <c r="D12238" t="s">
        <v>92</v>
      </c>
      <c r="E12238">
        <v>5706</v>
      </c>
      <c r="F12238">
        <v>1</v>
      </c>
    </row>
    <row r="12239" spans="1:6">
      <c r="A12239">
        <v>5300</v>
      </c>
      <c r="B12239">
        <v>0</v>
      </c>
      <c r="C12239" t="s">
        <v>62</v>
      </c>
      <c r="D12239" t="s">
        <v>92</v>
      </c>
      <c r="E12239">
        <v>4220</v>
      </c>
      <c r="F12239">
        <v>1</v>
      </c>
    </row>
    <row r="12240" spans="1:6">
      <c r="A12240">
        <v>5300</v>
      </c>
      <c r="B12240">
        <v>0</v>
      </c>
      <c r="C12240" t="s">
        <v>62</v>
      </c>
      <c r="D12240" t="s">
        <v>92</v>
      </c>
      <c r="E12240">
        <v>2364</v>
      </c>
      <c r="F12240">
        <v>1</v>
      </c>
    </row>
    <row r="12241" spans="1:6">
      <c r="A12241">
        <v>5300</v>
      </c>
      <c r="B12241">
        <v>0</v>
      </c>
      <c r="C12241" t="s">
        <v>62</v>
      </c>
      <c r="D12241" t="s">
        <v>92</v>
      </c>
      <c r="E12241">
        <v>3411</v>
      </c>
      <c r="F12241">
        <v>1</v>
      </c>
    </row>
    <row r="12242" spans="1:6">
      <c r="A12242">
        <v>5300</v>
      </c>
      <c r="B12242">
        <v>2</v>
      </c>
      <c r="C12242" t="s">
        <v>62</v>
      </c>
      <c r="D12242" t="s">
        <v>92</v>
      </c>
      <c r="E12242">
        <v>3749</v>
      </c>
      <c r="F12242">
        <v>5</v>
      </c>
    </row>
    <row r="12243" spans="1:6">
      <c r="A12243">
        <v>5300</v>
      </c>
      <c r="B12243">
        <v>2</v>
      </c>
      <c r="C12243" t="s">
        <v>62</v>
      </c>
      <c r="D12243" t="s">
        <v>92</v>
      </c>
      <c r="E12243">
        <v>4730</v>
      </c>
      <c r="F12243">
        <v>5</v>
      </c>
    </row>
    <row r="12244" spans="1:6">
      <c r="A12244">
        <v>5300</v>
      </c>
      <c r="B12244">
        <v>2</v>
      </c>
      <c r="C12244" t="s">
        <v>62</v>
      </c>
      <c r="D12244" t="s">
        <v>92</v>
      </c>
      <c r="E12244">
        <v>254</v>
      </c>
      <c r="F12244">
        <v>4</v>
      </c>
    </row>
    <row r="12245" spans="1:6">
      <c r="A12245">
        <v>5300</v>
      </c>
      <c r="B12245">
        <v>2</v>
      </c>
      <c r="C12245" t="s">
        <v>62</v>
      </c>
      <c r="D12245" t="s">
        <v>92</v>
      </c>
      <c r="E12245">
        <v>4237</v>
      </c>
      <c r="F12245">
        <v>4</v>
      </c>
    </row>
    <row r="12246" spans="1:6">
      <c r="A12246">
        <v>5300</v>
      </c>
      <c r="B12246">
        <v>2</v>
      </c>
      <c r="C12246" t="s">
        <v>62</v>
      </c>
      <c r="D12246" t="s">
        <v>92</v>
      </c>
      <c r="E12246">
        <v>4143</v>
      </c>
      <c r="F12246">
        <v>4</v>
      </c>
    </row>
    <row r="12247" spans="1:6">
      <c r="A12247">
        <v>5300</v>
      </c>
      <c r="B12247">
        <v>2</v>
      </c>
      <c r="C12247" t="s">
        <v>62</v>
      </c>
      <c r="D12247" t="s">
        <v>92</v>
      </c>
      <c r="E12247">
        <v>2156</v>
      </c>
      <c r="F12247">
        <v>3</v>
      </c>
    </row>
    <row r="12248" spans="1:6">
      <c r="A12248">
        <v>5300</v>
      </c>
      <c r="B12248">
        <v>2</v>
      </c>
      <c r="C12248" t="s">
        <v>62</v>
      </c>
      <c r="D12248" t="s">
        <v>92</v>
      </c>
      <c r="E12248">
        <v>3450</v>
      </c>
      <c r="F12248">
        <v>3</v>
      </c>
    </row>
    <row r="12249" spans="1:6">
      <c r="A12249">
        <v>5300</v>
      </c>
      <c r="B12249">
        <v>2</v>
      </c>
      <c r="C12249" t="s">
        <v>62</v>
      </c>
      <c r="D12249" t="s">
        <v>92</v>
      </c>
      <c r="E12249">
        <v>4814</v>
      </c>
      <c r="F12249">
        <v>2</v>
      </c>
    </row>
    <row r="12250" spans="1:6">
      <c r="A12250">
        <v>5300</v>
      </c>
      <c r="B12250">
        <v>2</v>
      </c>
      <c r="C12250" t="s">
        <v>62</v>
      </c>
      <c r="D12250" t="s">
        <v>92</v>
      </c>
      <c r="E12250">
        <v>5243</v>
      </c>
      <c r="F12250">
        <v>2</v>
      </c>
    </row>
    <row r="12251" spans="1:6">
      <c r="A12251">
        <v>5300</v>
      </c>
      <c r="B12251">
        <v>2</v>
      </c>
      <c r="C12251" t="s">
        <v>62</v>
      </c>
      <c r="D12251" t="s">
        <v>92</v>
      </c>
      <c r="E12251">
        <v>117</v>
      </c>
      <c r="F12251">
        <v>2</v>
      </c>
    </row>
    <row r="12252" spans="1:6">
      <c r="A12252">
        <v>5300</v>
      </c>
      <c r="B12252">
        <v>2</v>
      </c>
      <c r="C12252" t="s">
        <v>62</v>
      </c>
      <c r="D12252" t="s">
        <v>92</v>
      </c>
      <c r="E12252">
        <v>5666</v>
      </c>
      <c r="F12252">
        <v>2</v>
      </c>
    </row>
    <row r="12253" spans="1:6">
      <c r="A12253">
        <v>5300</v>
      </c>
      <c r="B12253">
        <v>2</v>
      </c>
      <c r="C12253" t="s">
        <v>62</v>
      </c>
      <c r="D12253" t="s">
        <v>92</v>
      </c>
      <c r="E12253">
        <v>164</v>
      </c>
      <c r="F12253">
        <v>1</v>
      </c>
    </row>
    <row r="12254" spans="1:6">
      <c r="A12254">
        <v>5300</v>
      </c>
      <c r="B12254">
        <v>2</v>
      </c>
      <c r="C12254" t="s">
        <v>62</v>
      </c>
      <c r="D12254" t="s">
        <v>92</v>
      </c>
      <c r="E12254">
        <v>2686</v>
      </c>
      <c r="F12254">
        <v>1</v>
      </c>
    </row>
    <row r="12255" spans="1:6">
      <c r="A12255">
        <v>5300</v>
      </c>
      <c r="B12255">
        <v>2</v>
      </c>
      <c r="C12255" t="s">
        <v>62</v>
      </c>
      <c r="D12255" t="s">
        <v>92</v>
      </c>
      <c r="E12255">
        <v>1260</v>
      </c>
      <c r="F12255">
        <v>1</v>
      </c>
    </row>
    <row r="12256" spans="1:6">
      <c r="A12256">
        <v>5300</v>
      </c>
      <c r="B12256">
        <v>2</v>
      </c>
      <c r="C12256" t="s">
        <v>62</v>
      </c>
      <c r="D12256" t="s">
        <v>92</v>
      </c>
      <c r="E12256">
        <v>3319</v>
      </c>
      <c r="F12256">
        <v>1</v>
      </c>
    </row>
    <row r="12257" spans="1:6">
      <c r="A12257">
        <v>5300</v>
      </c>
      <c r="B12257">
        <v>2</v>
      </c>
      <c r="C12257" t="s">
        <v>62</v>
      </c>
      <c r="D12257" t="s">
        <v>92</v>
      </c>
      <c r="E12257">
        <v>217</v>
      </c>
      <c r="F12257">
        <v>1</v>
      </c>
    </row>
    <row r="12258" spans="1:6">
      <c r="A12258">
        <v>5300</v>
      </c>
      <c r="B12258">
        <v>2</v>
      </c>
      <c r="C12258" t="s">
        <v>62</v>
      </c>
      <c r="D12258" t="s">
        <v>92</v>
      </c>
      <c r="E12258">
        <v>3748</v>
      </c>
      <c r="F12258">
        <v>1</v>
      </c>
    </row>
    <row r="12259" spans="1:6">
      <c r="A12259">
        <v>5300</v>
      </c>
      <c r="B12259">
        <v>2</v>
      </c>
      <c r="C12259" t="s">
        <v>62</v>
      </c>
      <c r="D12259" t="s">
        <v>92</v>
      </c>
      <c r="E12259">
        <v>6134</v>
      </c>
      <c r="F12259">
        <v>1</v>
      </c>
    </row>
    <row r="12260" spans="1:6">
      <c r="A12260">
        <v>5300</v>
      </c>
      <c r="B12260">
        <v>2</v>
      </c>
      <c r="C12260" t="s">
        <v>62</v>
      </c>
      <c r="D12260" t="s">
        <v>92</v>
      </c>
      <c r="E12260">
        <v>1322</v>
      </c>
      <c r="F12260">
        <v>1</v>
      </c>
    </row>
    <row r="12261" spans="1:6">
      <c r="A12261">
        <v>5300</v>
      </c>
      <c r="B12261">
        <v>2</v>
      </c>
      <c r="C12261" t="s">
        <v>62</v>
      </c>
      <c r="D12261" t="s">
        <v>92</v>
      </c>
      <c r="E12261">
        <v>156</v>
      </c>
      <c r="F12261">
        <v>1</v>
      </c>
    </row>
    <row r="12262" spans="1:6">
      <c r="A12262">
        <v>5300</v>
      </c>
      <c r="B12262">
        <v>2</v>
      </c>
      <c r="C12262" t="s">
        <v>62</v>
      </c>
      <c r="D12262" t="s">
        <v>92</v>
      </c>
      <c r="E12262">
        <v>2406</v>
      </c>
      <c r="F12262">
        <v>1</v>
      </c>
    </row>
    <row r="12263" spans="1:6">
      <c r="A12263">
        <v>5300</v>
      </c>
      <c r="B12263">
        <v>2</v>
      </c>
      <c r="C12263" t="s">
        <v>62</v>
      </c>
      <c r="D12263" t="s">
        <v>92</v>
      </c>
      <c r="E12263">
        <v>4851</v>
      </c>
      <c r="F12263">
        <v>1</v>
      </c>
    </row>
    <row r="12264" spans="1:6">
      <c r="A12264">
        <v>5300</v>
      </c>
      <c r="B12264">
        <v>2</v>
      </c>
      <c r="C12264" t="s">
        <v>62</v>
      </c>
      <c r="D12264" t="s">
        <v>92</v>
      </c>
      <c r="E12264">
        <v>1043</v>
      </c>
      <c r="F12264">
        <v>1</v>
      </c>
    </row>
    <row r="12265" spans="1:6">
      <c r="A12265">
        <v>5300</v>
      </c>
      <c r="B12265">
        <v>2</v>
      </c>
      <c r="C12265" t="s">
        <v>62</v>
      </c>
      <c r="D12265" t="s">
        <v>92</v>
      </c>
      <c r="E12265">
        <v>5765</v>
      </c>
      <c r="F12265">
        <v>1</v>
      </c>
    </row>
    <row r="12266" spans="1:6">
      <c r="A12266">
        <v>5300</v>
      </c>
      <c r="B12266">
        <v>2</v>
      </c>
      <c r="C12266" t="s">
        <v>62</v>
      </c>
      <c r="D12266" t="s">
        <v>92</v>
      </c>
      <c r="E12266">
        <v>3483</v>
      </c>
      <c r="F12266">
        <v>1</v>
      </c>
    </row>
    <row r="12267" spans="1:6">
      <c r="A12267">
        <v>5300</v>
      </c>
      <c r="B12267">
        <v>2</v>
      </c>
      <c r="C12267" t="s">
        <v>62</v>
      </c>
      <c r="D12267" t="s">
        <v>92</v>
      </c>
      <c r="E12267">
        <v>2026</v>
      </c>
      <c r="F12267">
        <v>1</v>
      </c>
    </row>
    <row r="12268" spans="1:6">
      <c r="A12268">
        <v>5300</v>
      </c>
      <c r="B12268">
        <v>2</v>
      </c>
      <c r="C12268" t="s">
        <v>62</v>
      </c>
      <c r="D12268" t="s">
        <v>92</v>
      </c>
      <c r="E12268">
        <v>2261</v>
      </c>
      <c r="F12268">
        <v>1</v>
      </c>
    </row>
    <row r="12269" spans="1:6">
      <c r="A12269">
        <v>5300</v>
      </c>
      <c r="B12269">
        <v>2</v>
      </c>
      <c r="C12269" t="s">
        <v>62</v>
      </c>
      <c r="D12269" t="s">
        <v>92</v>
      </c>
      <c r="E12269">
        <v>4512</v>
      </c>
      <c r="F12269">
        <v>1</v>
      </c>
    </row>
    <row r="12270" spans="1:6">
      <c r="A12270">
        <v>5300</v>
      </c>
      <c r="B12270">
        <v>2</v>
      </c>
      <c r="C12270" t="s">
        <v>62</v>
      </c>
      <c r="D12270" t="s">
        <v>92</v>
      </c>
      <c r="E12270">
        <v>4818</v>
      </c>
      <c r="F12270">
        <v>1</v>
      </c>
    </row>
    <row r="12271" spans="1:6">
      <c r="A12271">
        <v>5300</v>
      </c>
      <c r="B12271">
        <v>2</v>
      </c>
      <c r="C12271" t="s">
        <v>62</v>
      </c>
      <c r="D12271" t="s">
        <v>92</v>
      </c>
      <c r="E12271">
        <v>5747</v>
      </c>
      <c r="F12271">
        <v>1</v>
      </c>
    </row>
    <row r="12272" spans="1:6">
      <c r="A12272">
        <v>5300</v>
      </c>
      <c r="B12272">
        <v>2</v>
      </c>
      <c r="C12272" t="s">
        <v>62</v>
      </c>
      <c r="D12272" t="s">
        <v>92</v>
      </c>
      <c r="E12272">
        <v>2067</v>
      </c>
      <c r="F12272">
        <v>1</v>
      </c>
    </row>
    <row r="12273" spans="1:6">
      <c r="A12273">
        <v>5300</v>
      </c>
      <c r="B12273">
        <v>2</v>
      </c>
      <c r="C12273" t="s">
        <v>62</v>
      </c>
      <c r="D12273" t="s">
        <v>92</v>
      </c>
      <c r="E12273">
        <v>2619</v>
      </c>
      <c r="F12273">
        <v>1</v>
      </c>
    </row>
    <row r="12274" spans="1:6">
      <c r="A12274">
        <v>5300</v>
      </c>
      <c r="B12274">
        <v>2</v>
      </c>
      <c r="C12274" t="s">
        <v>62</v>
      </c>
      <c r="D12274" t="s">
        <v>92</v>
      </c>
      <c r="E12274">
        <v>3212</v>
      </c>
      <c r="F12274">
        <v>1</v>
      </c>
    </row>
    <row r="12275" spans="1:6">
      <c r="A12275">
        <v>5300</v>
      </c>
      <c r="B12275">
        <v>2</v>
      </c>
      <c r="C12275" t="s">
        <v>62</v>
      </c>
      <c r="D12275" t="s">
        <v>92</v>
      </c>
      <c r="E12275">
        <v>2324</v>
      </c>
      <c r="F12275">
        <v>1</v>
      </c>
    </row>
    <row r="12276" spans="1:6">
      <c r="A12276">
        <v>5300</v>
      </c>
      <c r="B12276">
        <v>2</v>
      </c>
      <c r="C12276" t="s">
        <v>62</v>
      </c>
      <c r="D12276" t="s">
        <v>92</v>
      </c>
      <c r="E12276">
        <v>4093</v>
      </c>
      <c r="F12276">
        <v>1</v>
      </c>
    </row>
    <row r="12277" spans="1:6">
      <c r="A12277">
        <v>5300</v>
      </c>
      <c r="B12277">
        <v>2</v>
      </c>
      <c r="C12277" t="s">
        <v>62</v>
      </c>
      <c r="D12277" t="s">
        <v>92</v>
      </c>
      <c r="E12277">
        <v>5231</v>
      </c>
      <c r="F12277">
        <v>1</v>
      </c>
    </row>
    <row r="12278" spans="1:6">
      <c r="A12278">
        <v>5300</v>
      </c>
      <c r="B12278">
        <v>2</v>
      </c>
      <c r="C12278" t="s">
        <v>62</v>
      </c>
      <c r="D12278" t="s">
        <v>92</v>
      </c>
      <c r="E12278">
        <v>4199</v>
      </c>
      <c r="F12278">
        <v>1</v>
      </c>
    </row>
    <row r="12279" spans="1:6">
      <c r="A12279">
        <v>5300</v>
      </c>
      <c r="B12279">
        <v>2</v>
      </c>
      <c r="C12279" t="s">
        <v>62</v>
      </c>
      <c r="D12279" t="s">
        <v>92</v>
      </c>
      <c r="E12279">
        <v>4947</v>
      </c>
      <c r="F12279">
        <v>1</v>
      </c>
    </row>
    <row r="12280" spans="1:6">
      <c r="A12280">
        <v>5300</v>
      </c>
      <c r="B12280">
        <v>2</v>
      </c>
      <c r="C12280" t="s">
        <v>62</v>
      </c>
      <c r="D12280" t="s">
        <v>92</v>
      </c>
      <c r="E12280">
        <v>3414</v>
      </c>
      <c r="F12280">
        <v>1</v>
      </c>
    </row>
    <row r="12281" spans="1:6">
      <c r="A12281">
        <v>5300</v>
      </c>
      <c r="B12281">
        <v>2</v>
      </c>
      <c r="C12281" t="s">
        <v>62</v>
      </c>
      <c r="D12281" t="s">
        <v>92</v>
      </c>
      <c r="E12281">
        <v>5587</v>
      </c>
      <c r="F12281">
        <v>1</v>
      </c>
    </row>
    <row r="12282" spans="1:6">
      <c r="A12282">
        <v>5300</v>
      </c>
      <c r="B12282">
        <v>2</v>
      </c>
      <c r="C12282" t="s">
        <v>62</v>
      </c>
      <c r="D12282" t="s">
        <v>92</v>
      </c>
      <c r="E12282">
        <v>3427</v>
      </c>
      <c r="F12282">
        <v>1</v>
      </c>
    </row>
    <row r="12283" spans="1:6">
      <c r="A12283">
        <v>5300</v>
      </c>
      <c r="B12283">
        <v>3</v>
      </c>
      <c r="C12283" t="s">
        <v>63</v>
      </c>
      <c r="D12283" t="s">
        <v>92</v>
      </c>
      <c r="E12283">
        <v>6006</v>
      </c>
      <c r="F12283">
        <v>10</v>
      </c>
    </row>
    <row r="12284" spans="1:6">
      <c r="A12284">
        <v>5300</v>
      </c>
      <c r="B12284">
        <v>3</v>
      </c>
      <c r="C12284" t="s">
        <v>63</v>
      </c>
      <c r="D12284" t="s">
        <v>92</v>
      </c>
      <c r="E12284">
        <v>297</v>
      </c>
      <c r="F12284">
        <v>7</v>
      </c>
    </row>
    <row r="12285" spans="1:6">
      <c r="A12285">
        <v>5300</v>
      </c>
      <c r="B12285">
        <v>3</v>
      </c>
      <c r="C12285" t="s">
        <v>63</v>
      </c>
      <c r="D12285" t="s">
        <v>92</v>
      </c>
      <c r="E12285">
        <v>2999</v>
      </c>
      <c r="F12285">
        <v>5</v>
      </c>
    </row>
    <row r="12286" spans="1:6">
      <c r="A12286">
        <v>5300</v>
      </c>
      <c r="B12286">
        <v>3</v>
      </c>
      <c r="C12286" t="s">
        <v>63</v>
      </c>
      <c r="D12286" t="s">
        <v>92</v>
      </c>
      <c r="E12286">
        <v>276</v>
      </c>
      <c r="F12286">
        <v>3</v>
      </c>
    </row>
    <row r="12287" spans="1:6">
      <c r="A12287">
        <v>5300</v>
      </c>
      <c r="B12287">
        <v>3</v>
      </c>
      <c r="C12287" t="s">
        <v>63</v>
      </c>
      <c r="D12287" t="s">
        <v>92</v>
      </c>
      <c r="E12287">
        <v>2258</v>
      </c>
      <c r="F12287">
        <v>3</v>
      </c>
    </row>
    <row r="12288" spans="1:6">
      <c r="A12288">
        <v>5300</v>
      </c>
      <c r="B12288">
        <v>3</v>
      </c>
      <c r="C12288" t="s">
        <v>63</v>
      </c>
      <c r="D12288" t="s">
        <v>92</v>
      </c>
      <c r="E12288">
        <v>2747</v>
      </c>
      <c r="F12288">
        <v>3</v>
      </c>
    </row>
    <row r="12289" spans="1:6">
      <c r="A12289">
        <v>5300</v>
      </c>
      <c r="B12289">
        <v>3</v>
      </c>
      <c r="C12289" t="s">
        <v>63</v>
      </c>
      <c r="D12289" t="s">
        <v>92</v>
      </c>
      <c r="E12289">
        <v>2617</v>
      </c>
      <c r="F12289">
        <v>3</v>
      </c>
    </row>
    <row r="12290" spans="1:6">
      <c r="A12290">
        <v>5300</v>
      </c>
      <c r="B12290">
        <v>3</v>
      </c>
      <c r="C12290" t="s">
        <v>63</v>
      </c>
      <c r="D12290" t="s">
        <v>92</v>
      </c>
      <c r="E12290">
        <v>5154</v>
      </c>
      <c r="F12290">
        <v>2</v>
      </c>
    </row>
    <row r="12291" spans="1:6">
      <c r="A12291">
        <v>5300</v>
      </c>
      <c r="B12291">
        <v>3</v>
      </c>
      <c r="C12291" t="s">
        <v>63</v>
      </c>
      <c r="D12291" t="s">
        <v>92</v>
      </c>
      <c r="E12291">
        <v>2324</v>
      </c>
      <c r="F12291">
        <v>2</v>
      </c>
    </row>
    <row r="12292" spans="1:6">
      <c r="A12292">
        <v>5300</v>
      </c>
      <c r="B12292">
        <v>3</v>
      </c>
      <c r="C12292" t="s">
        <v>63</v>
      </c>
      <c r="D12292" t="s">
        <v>92</v>
      </c>
      <c r="E12292">
        <v>1116</v>
      </c>
      <c r="F12292">
        <v>2</v>
      </c>
    </row>
    <row r="12293" spans="1:6">
      <c r="A12293">
        <v>5300</v>
      </c>
      <c r="B12293">
        <v>3</v>
      </c>
      <c r="C12293" t="s">
        <v>63</v>
      </c>
      <c r="D12293" t="s">
        <v>92</v>
      </c>
      <c r="E12293">
        <v>254</v>
      </c>
      <c r="F12293">
        <v>2</v>
      </c>
    </row>
    <row r="12294" spans="1:6">
      <c r="A12294">
        <v>5300</v>
      </c>
      <c r="B12294">
        <v>3</v>
      </c>
      <c r="C12294" t="s">
        <v>63</v>
      </c>
      <c r="D12294" t="s">
        <v>92</v>
      </c>
      <c r="E12294">
        <v>3550</v>
      </c>
      <c r="F12294">
        <v>2</v>
      </c>
    </row>
    <row r="12295" spans="1:6">
      <c r="A12295">
        <v>5300</v>
      </c>
      <c r="B12295">
        <v>3</v>
      </c>
      <c r="C12295" t="s">
        <v>63</v>
      </c>
      <c r="D12295" t="s">
        <v>92</v>
      </c>
      <c r="E12295">
        <v>5259</v>
      </c>
      <c r="F12295">
        <v>2</v>
      </c>
    </row>
    <row r="12296" spans="1:6">
      <c r="A12296">
        <v>5300</v>
      </c>
      <c r="B12296">
        <v>3</v>
      </c>
      <c r="C12296" t="s">
        <v>63</v>
      </c>
      <c r="D12296" t="s">
        <v>92</v>
      </c>
      <c r="E12296">
        <v>4199</v>
      </c>
      <c r="F12296">
        <v>2</v>
      </c>
    </row>
    <row r="12297" spans="1:6">
      <c r="A12297">
        <v>5300</v>
      </c>
      <c r="B12297">
        <v>3</v>
      </c>
      <c r="C12297" t="s">
        <v>63</v>
      </c>
      <c r="D12297" t="s">
        <v>92</v>
      </c>
      <c r="E12297">
        <v>6101</v>
      </c>
      <c r="F12297">
        <v>1</v>
      </c>
    </row>
    <row r="12298" spans="1:6">
      <c r="A12298">
        <v>5300</v>
      </c>
      <c r="B12298">
        <v>3</v>
      </c>
      <c r="C12298" t="s">
        <v>63</v>
      </c>
      <c r="D12298" t="s">
        <v>92</v>
      </c>
      <c r="E12298">
        <v>4691</v>
      </c>
      <c r="F12298">
        <v>1</v>
      </c>
    </row>
    <row r="12299" spans="1:6">
      <c r="A12299">
        <v>5300</v>
      </c>
      <c r="B12299">
        <v>3</v>
      </c>
      <c r="C12299" t="s">
        <v>63</v>
      </c>
      <c r="D12299" t="s">
        <v>92</v>
      </c>
      <c r="E12299">
        <v>4730</v>
      </c>
      <c r="F12299">
        <v>1</v>
      </c>
    </row>
    <row r="12300" spans="1:6">
      <c r="A12300">
        <v>5300</v>
      </c>
      <c r="B12300">
        <v>3</v>
      </c>
      <c r="C12300" t="s">
        <v>63</v>
      </c>
      <c r="D12300" t="s">
        <v>92</v>
      </c>
      <c r="E12300">
        <v>2081</v>
      </c>
      <c r="F12300">
        <v>1</v>
      </c>
    </row>
    <row r="12301" spans="1:6">
      <c r="A12301">
        <v>5300</v>
      </c>
      <c r="B12301">
        <v>3</v>
      </c>
      <c r="C12301" t="s">
        <v>63</v>
      </c>
      <c r="D12301" t="s">
        <v>92</v>
      </c>
      <c r="E12301">
        <v>3863</v>
      </c>
      <c r="F12301">
        <v>1</v>
      </c>
    </row>
    <row r="12302" spans="1:6">
      <c r="A12302">
        <v>5300</v>
      </c>
      <c r="B12302">
        <v>3</v>
      </c>
      <c r="C12302" t="s">
        <v>63</v>
      </c>
      <c r="D12302" t="s">
        <v>92</v>
      </c>
      <c r="E12302">
        <v>2910</v>
      </c>
      <c r="F12302">
        <v>1</v>
      </c>
    </row>
    <row r="12303" spans="1:6">
      <c r="A12303">
        <v>5300</v>
      </c>
      <c r="B12303">
        <v>3</v>
      </c>
      <c r="C12303" t="s">
        <v>63</v>
      </c>
      <c r="D12303" t="s">
        <v>92</v>
      </c>
      <c r="E12303">
        <v>4981</v>
      </c>
      <c r="F12303">
        <v>1</v>
      </c>
    </row>
    <row r="12304" spans="1:6">
      <c r="A12304">
        <v>5300</v>
      </c>
      <c r="B12304">
        <v>3</v>
      </c>
      <c r="C12304" t="s">
        <v>63</v>
      </c>
      <c r="D12304" t="s">
        <v>92</v>
      </c>
      <c r="E12304">
        <v>2430</v>
      </c>
      <c r="F12304">
        <v>1</v>
      </c>
    </row>
    <row r="12305" spans="1:6">
      <c r="A12305">
        <v>5300</v>
      </c>
      <c r="B12305">
        <v>3</v>
      </c>
      <c r="C12305" t="s">
        <v>63</v>
      </c>
      <c r="D12305" t="s">
        <v>92</v>
      </c>
      <c r="E12305">
        <v>3774</v>
      </c>
      <c r="F12305">
        <v>1</v>
      </c>
    </row>
    <row r="12306" spans="1:6">
      <c r="A12306">
        <v>5300</v>
      </c>
      <c r="B12306">
        <v>3</v>
      </c>
      <c r="C12306" t="s">
        <v>63</v>
      </c>
      <c r="D12306" t="s">
        <v>92</v>
      </c>
      <c r="E12306">
        <v>3749</v>
      </c>
      <c r="F12306">
        <v>1</v>
      </c>
    </row>
    <row r="12307" spans="1:6">
      <c r="A12307">
        <v>5300</v>
      </c>
      <c r="B12307">
        <v>3</v>
      </c>
      <c r="C12307" t="s">
        <v>63</v>
      </c>
      <c r="D12307" t="s">
        <v>92</v>
      </c>
      <c r="E12307">
        <v>90</v>
      </c>
      <c r="F12307">
        <v>1</v>
      </c>
    </row>
    <row r="12308" spans="1:6">
      <c r="A12308">
        <v>5300</v>
      </c>
      <c r="B12308">
        <v>3</v>
      </c>
      <c r="C12308" t="s">
        <v>63</v>
      </c>
      <c r="D12308" t="s">
        <v>92</v>
      </c>
      <c r="E12308">
        <v>3252</v>
      </c>
      <c r="F12308">
        <v>1</v>
      </c>
    </row>
    <row r="12309" spans="1:6">
      <c r="A12309">
        <v>5300</v>
      </c>
      <c r="B12309">
        <v>3</v>
      </c>
      <c r="C12309" t="s">
        <v>63</v>
      </c>
      <c r="D12309" t="s">
        <v>92</v>
      </c>
      <c r="E12309">
        <v>3710</v>
      </c>
      <c r="F12309">
        <v>1</v>
      </c>
    </row>
    <row r="12310" spans="1:6">
      <c r="A12310">
        <v>5300</v>
      </c>
      <c r="B12310">
        <v>3</v>
      </c>
      <c r="C12310" t="s">
        <v>63</v>
      </c>
      <c r="D12310" t="s">
        <v>92</v>
      </c>
      <c r="E12310">
        <v>2177</v>
      </c>
      <c r="F12310">
        <v>1</v>
      </c>
    </row>
    <row r="12311" spans="1:6">
      <c r="A12311">
        <v>5300</v>
      </c>
      <c r="B12311">
        <v>3</v>
      </c>
      <c r="C12311" t="s">
        <v>63</v>
      </c>
      <c r="D12311" t="s">
        <v>92</v>
      </c>
      <c r="E12311">
        <v>5585</v>
      </c>
      <c r="F12311">
        <v>1</v>
      </c>
    </row>
    <row r="12312" spans="1:6">
      <c r="A12312">
        <v>5300</v>
      </c>
      <c r="B12312">
        <v>3</v>
      </c>
      <c r="C12312" t="s">
        <v>63</v>
      </c>
      <c r="D12312" t="s">
        <v>92</v>
      </c>
      <c r="E12312">
        <v>5669</v>
      </c>
      <c r="F12312">
        <v>1</v>
      </c>
    </row>
    <row r="12313" spans="1:6">
      <c r="A12313">
        <v>5300</v>
      </c>
      <c r="B12313">
        <v>3</v>
      </c>
      <c r="C12313" t="s">
        <v>63</v>
      </c>
      <c r="D12313" t="s">
        <v>92</v>
      </c>
      <c r="E12313">
        <v>5112</v>
      </c>
      <c r="F12313">
        <v>1</v>
      </c>
    </row>
    <row r="12314" spans="1:6">
      <c r="A12314">
        <v>5300</v>
      </c>
      <c r="B12314">
        <v>3</v>
      </c>
      <c r="C12314" t="s">
        <v>63</v>
      </c>
      <c r="D12314" t="s">
        <v>92</v>
      </c>
      <c r="E12314">
        <v>217</v>
      </c>
      <c r="F12314">
        <v>1</v>
      </c>
    </row>
    <row r="12315" spans="1:6">
      <c r="A12315">
        <v>5300</v>
      </c>
      <c r="B12315">
        <v>3</v>
      </c>
      <c r="C12315" t="s">
        <v>63</v>
      </c>
      <c r="D12315" t="s">
        <v>92</v>
      </c>
      <c r="E12315">
        <v>4747</v>
      </c>
      <c r="F12315">
        <v>1</v>
      </c>
    </row>
    <row r="12316" spans="1:6">
      <c r="A12316">
        <v>5300</v>
      </c>
      <c r="B12316">
        <v>3</v>
      </c>
      <c r="C12316" t="s">
        <v>63</v>
      </c>
      <c r="D12316" t="s">
        <v>92</v>
      </c>
      <c r="E12316">
        <v>4828</v>
      </c>
      <c r="F12316">
        <v>1</v>
      </c>
    </row>
    <row r="12317" spans="1:6">
      <c r="A12317">
        <v>5300</v>
      </c>
      <c r="B12317">
        <v>3</v>
      </c>
      <c r="C12317" t="s">
        <v>63</v>
      </c>
      <c r="D12317" t="s">
        <v>92</v>
      </c>
      <c r="E12317">
        <v>2620</v>
      </c>
      <c r="F12317">
        <v>1</v>
      </c>
    </row>
    <row r="12318" spans="1:6">
      <c r="A12318">
        <v>5300</v>
      </c>
      <c r="B12318">
        <v>3</v>
      </c>
      <c r="C12318" t="s">
        <v>63</v>
      </c>
      <c r="D12318" t="s">
        <v>92</v>
      </c>
      <c r="E12318">
        <v>174</v>
      </c>
      <c r="F12318">
        <v>1</v>
      </c>
    </row>
    <row r="12319" spans="1:6">
      <c r="A12319">
        <v>5300</v>
      </c>
      <c r="B12319">
        <v>3</v>
      </c>
      <c r="C12319" t="s">
        <v>63</v>
      </c>
      <c r="D12319" t="s">
        <v>92</v>
      </c>
      <c r="E12319">
        <v>5290</v>
      </c>
      <c r="F12319">
        <v>1</v>
      </c>
    </row>
    <row r="12320" spans="1:6">
      <c r="A12320">
        <v>5300</v>
      </c>
      <c r="B12320">
        <v>3</v>
      </c>
      <c r="C12320" t="s">
        <v>63</v>
      </c>
      <c r="D12320" t="s">
        <v>92</v>
      </c>
      <c r="E12320">
        <v>1109</v>
      </c>
      <c r="F12320">
        <v>1</v>
      </c>
    </row>
    <row r="12321" spans="1:6">
      <c r="A12321">
        <v>5300</v>
      </c>
      <c r="B12321">
        <v>3</v>
      </c>
      <c r="C12321" t="s">
        <v>63</v>
      </c>
      <c r="D12321" t="s">
        <v>92</v>
      </c>
      <c r="E12321">
        <v>2328</v>
      </c>
      <c r="F12321">
        <v>1</v>
      </c>
    </row>
    <row r="12322" spans="1:6">
      <c r="A12322">
        <v>5300</v>
      </c>
      <c r="B12322">
        <v>3</v>
      </c>
      <c r="C12322" t="s">
        <v>63</v>
      </c>
      <c r="D12322" t="s">
        <v>92</v>
      </c>
      <c r="E12322">
        <v>336</v>
      </c>
      <c r="F12322">
        <v>1</v>
      </c>
    </row>
    <row r="12323" spans="1:6">
      <c r="A12323">
        <v>5300</v>
      </c>
      <c r="B12323">
        <v>3</v>
      </c>
      <c r="C12323" t="s">
        <v>62</v>
      </c>
      <c r="D12323" t="s">
        <v>92</v>
      </c>
      <c r="E12323">
        <v>5836</v>
      </c>
      <c r="F12323">
        <v>9</v>
      </c>
    </row>
    <row r="12324" spans="1:6">
      <c r="A12324">
        <v>5300</v>
      </c>
      <c r="B12324">
        <v>3</v>
      </c>
      <c r="C12324" t="s">
        <v>62</v>
      </c>
      <c r="D12324" t="s">
        <v>92</v>
      </c>
      <c r="E12324">
        <v>6006</v>
      </c>
      <c r="F12324">
        <v>8</v>
      </c>
    </row>
    <row r="12325" spans="1:6">
      <c r="A12325">
        <v>5300</v>
      </c>
      <c r="B12325">
        <v>3</v>
      </c>
      <c r="C12325" t="s">
        <v>62</v>
      </c>
      <c r="D12325" t="s">
        <v>92</v>
      </c>
      <c r="E12325">
        <v>4199</v>
      </c>
      <c r="F12325">
        <v>6</v>
      </c>
    </row>
    <row r="12326" spans="1:6">
      <c r="A12326">
        <v>5300</v>
      </c>
      <c r="B12326">
        <v>3</v>
      </c>
      <c r="C12326" t="s">
        <v>62</v>
      </c>
      <c r="D12326" t="s">
        <v>92</v>
      </c>
      <c r="E12326">
        <v>297</v>
      </c>
      <c r="F12326">
        <v>5</v>
      </c>
    </row>
    <row r="12327" spans="1:6">
      <c r="A12327">
        <v>5300</v>
      </c>
      <c r="B12327">
        <v>3</v>
      </c>
      <c r="C12327" t="s">
        <v>62</v>
      </c>
      <c r="D12327" t="s">
        <v>92</v>
      </c>
      <c r="E12327">
        <v>2830</v>
      </c>
      <c r="F12327">
        <v>4</v>
      </c>
    </row>
    <row r="12328" spans="1:6">
      <c r="A12328">
        <v>5300</v>
      </c>
      <c r="B12328">
        <v>3</v>
      </c>
      <c r="C12328" t="s">
        <v>62</v>
      </c>
      <c r="D12328" t="s">
        <v>92</v>
      </c>
      <c r="E12328">
        <v>3483</v>
      </c>
      <c r="F12328">
        <v>4</v>
      </c>
    </row>
    <row r="12329" spans="1:6">
      <c r="A12329">
        <v>5300</v>
      </c>
      <c r="B12329">
        <v>3</v>
      </c>
      <c r="C12329" t="s">
        <v>62</v>
      </c>
      <c r="D12329" t="s">
        <v>92</v>
      </c>
      <c r="E12329">
        <v>2552</v>
      </c>
      <c r="F12329">
        <v>3</v>
      </c>
    </row>
    <row r="12330" spans="1:6">
      <c r="A12330">
        <v>5300</v>
      </c>
      <c r="B12330">
        <v>3</v>
      </c>
      <c r="C12330" t="s">
        <v>62</v>
      </c>
      <c r="D12330" t="s">
        <v>92</v>
      </c>
      <c r="E12330">
        <v>5976</v>
      </c>
      <c r="F12330">
        <v>3</v>
      </c>
    </row>
    <row r="12331" spans="1:6">
      <c r="A12331">
        <v>5300</v>
      </c>
      <c r="B12331">
        <v>3</v>
      </c>
      <c r="C12331" t="s">
        <v>62</v>
      </c>
      <c r="D12331" t="s">
        <v>92</v>
      </c>
      <c r="E12331">
        <v>2617</v>
      </c>
      <c r="F12331">
        <v>3</v>
      </c>
    </row>
    <row r="12332" spans="1:6">
      <c r="A12332">
        <v>5300</v>
      </c>
      <c r="B12332">
        <v>3</v>
      </c>
      <c r="C12332" t="s">
        <v>62</v>
      </c>
      <c r="D12332" t="s">
        <v>92</v>
      </c>
      <c r="E12332">
        <v>2999</v>
      </c>
      <c r="F12332">
        <v>2</v>
      </c>
    </row>
    <row r="12333" spans="1:6">
      <c r="A12333">
        <v>5300</v>
      </c>
      <c r="B12333">
        <v>3</v>
      </c>
      <c r="C12333" t="s">
        <v>62</v>
      </c>
      <c r="D12333" t="s">
        <v>92</v>
      </c>
      <c r="E12333">
        <v>2691</v>
      </c>
      <c r="F12333">
        <v>2</v>
      </c>
    </row>
    <row r="12334" spans="1:6">
      <c r="A12334">
        <v>5300</v>
      </c>
      <c r="B12334">
        <v>3</v>
      </c>
      <c r="C12334" t="s">
        <v>62</v>
      </c>
      <c r="D12334" t="s">
        <v>92</v>
      </c>
      <c r="E12334">
        <v>2620</v>
      </c>
      <c r="F12334">
        <v>2</v>
      </c>
    </row>
    <row r="12335" spans="1:6">
      <c r="A12335">
        <v>5300</v>
      </c>
      <c r="B12335">
        <v>3</v>
      </c>
      <c r="C12335" t="s">
        <v>62</v>
      </c>
      <c r="D12335" t="s">
        <v>92</v>
      </c>
      <c r="E12335">
        <v>4794</v>
      </c>
      <c r="F12335">
        <v>2</v>
      </c>
    </row>
    <row r="12336" spans="1:6">
      <c r="A12336">
        <v>5300</v>
      </c>
      <c r="B12336">
        <v>3</v>
      </c>
      <c r="C12336" t="s">
        <v>62</v>
      </c>
      <c r="D12336" t="s">
        <v>92</v>
      </c>
      <c r="E12336">
        <v>5160</v>
      </c>
      <c r="F12336">
        <v>2</v>
      </c>
    </row>
    <row r="12337" spans="1:6">
      <c r="A12337">
        <v>5300</v>
      </c>
      <c r="B12337">
        <v>3</v>
      </c>
      <c r="C12337" t="s">
        <v>62</v>
      </c>
      <c r="D12337" t="s">
        <v>92</v>
      </c>
      <c r="E12337">
        <v>2258</v>
      </c>
      <c r="F12337">
        <v>2</v>
      </c>
    </row>
    <row r="12338" spans="1:6">
      <c r="A12338">
        <v>5300</v>
      </c>
      <c r="B12338">
        <v>3</v>
      </c>
      <c r="C12338" t="s">
        <v>62</v>
      </c>
      <c r="D12338" t="s">
        <v>92</v>
      </c>
      <c r="E12338">
        <v>217</v>
      </c>
      <c r="F12338">
        <v>2</v>
      </c>
    </row>
    <row r="12339" spans="1:6">
      <c r="A12339">
        <v>5300</v>
      </c>
      <c r="B12339">
        <v>3</v>
      </c>
      <c r="C12339" t="s">
        <v>62</v>
      </c>
      <c r="D12339" t="s">
        <v>92</v>
      </c>
      <c r="E12339">
        <v>5881</v>
      </c>
      <c r="F12339">
        <v>2</v>
      </c>
    </row>
    <row r="12340" spans="1:6">
      <c r="A12340">
        <v>5300</v>
      </c>
      <c r="B12340">
        <v>3</v>
      </c>
      <c r="C12340" t="s">
        <v>62</v>
      </c>
      <c r="D12340" t="s">
        <v>92</v>
      </c>
      <c r="E12340">
        <v>2513</v>
      </c>
      <c r="F12340">
        <v>1</v>
      </c>
    </row>
    <row r="12341" spans="1:6">
      <c r="A12341">
        <v>5300</v>
      </c>
      <c r="B12341">
        <v>3</v>
      </c>
      <c r="C12341" t="s">
        <v>62</v>
      </c>
      <c r="D12341" t="s">
        <v>92</v>
      </c>
      <c r="E12341">
        <v>4237</v>
      </c>
      <c r="F12341">
        <v>1</v>
      </c>
    </row>
    <row r="12342" spans="1:6">
      <c r="A12342">
        <v>5300</v>
      </c>
      <c r="B12342">
        <v>3</v>
      </c>
      <c r="C12342" t="s">
        <v>62</v>
      </c>
      <c r="D12342" t="s">
        <v>92</v>
      </c>
      <c r="E12342">
        <v>5530</v>
      </c>
      <c r="F12342">
        <v>1</v>
      </c>
    </row>
    <row r="12343" spans="1:6">
      <c r="A12343">
        <v>5300</v>
      </c>
      <c r="B12343">
        <v>3</v>
      </c>
      <c r="C12343" t="s">
        <v>62</v>
      </c>
      <c r="D12343" t="s">
        <v>92</v>
      </c>
      <c r="E12343">
        <v>2026</v>
      </c>
      <c r="F12343">
        <v>1</v>
      </c>
    </row>
    <row r="12344" spans="1:6">
      <c r="A12344">
        <v>5300</v>
      </c>
      <c r="B12344">
        <v>3</v>
      </c>
      <c r="C12344" t="s">
        <v>62</v>
      </c>
      <c r="D12344" t="s">
        <v>92</v>
      </c>
      <c r="E12344">
        <v>174</v>
      </c>
      <c r="F12344">
        <v>1</v>
      </c>
    </row>
    <row r="12345" spans="1:6">
      <c r="A12345">
        <v>5300</v>
      </c>
      <c r="B12345">
        <v>3</v>
      </c>
      <c r="C12345" t="s">
        <v>62</v>
      </c>
      <c r="D12345" t="s">
        <v>92</v>
      </c>
      <c r="E12345">
        <v>4611</v>
      </c>
      <c r="F12345">
        <v>1</v>
      </c>
    </row>
    <row r="12346" spans="1:6">
      <c r="A12346">
        <v>5300</v>
      </c>
      <c r="B12346">
        <v>3</v>
      </c>
      <c r="C12346" t="s">
        <v>62</v>
      </c>
      <c r="D12346" t="s">
        <v>92</v>
      </c>
      <c r="E12346">
        <v>3404</v>
      </c>
      <c r="F12346">
        <v>1</v>
      </c>
    </row>
    <row r="12347" spans="1:6">
      <c r="A12347">
        <v>5300</v>
      </c>
      <c r="B12347">
        <v>3</v>
      </c>
      <c r="C12347" t="s">
        <v>62</v>
      </c>
      <c r="D12347" t="s">
        <v>92</v>
      </c>
      <c r="E12347">
        <v>3747</v>
      </c>
      <c r="F12347">
        <v>1</v>
      </c>
    </row>
    <row r="12348" spans="1:6">
      <c r="A12348">
        <v>5300</v>
      </c>
      <c r="B12348">
        <v>3</v>
      </c>
      <c r="C12348" t="s">
        <v>62</v>
      </c>
      <c r="D12348" t="s">
        <v>92</v>
      </c>
      <c r="E12348">
        <v>2177</v>
      </c>
      <c r="F12348">
        <v>1</v>
      </c>
    </row>
    <row r="12349" spans="1:6">
      <c r="A12349">
        <v>5300</v>
      </c>
      <c r="B12349">
        <v>3</v>
      </c>
      <c r="C12349" t="s">
        <v>62</v>
      </c>
      <c r="D12349" t="s">
        <v>92</v>
      </c>
      <c r="E12349">
        <v>3252</v>
      </c>
      <c r="F12349">
        <v>1</v>
      </c>
    </row>
    <row r="12350" spans="1:6">
      <c r="A12350">
        <v>5300</v>
      </c>
      <c r="B12350">
        <v>3</v>
      </c>
      <c r="C12350" t="s">
        <v>62</v>
      </c>
      <c r="D12350" t="s">
        <v>92</v>
      </c>
      <c r="E12350">
        <v>2602</v>
      </c>
      <c r="F12350">
        <v>1</v>
      </c>
    </row>
    <row r="12351" spans="1:6">
      <c r="A12351">
        <v>5300</v>
      </c>
      <c r="B12351">
        <v>3</v>
      </c>
      <c r="C12351" t="s">
        <v>62</v>
      </c>
      <c r="D12351" t="s">
        <v>92</v>
      </c>
      <c r="E12351">
        <v>5154</v>
      </c>
      <c r="F12351">
        <v>1</v>
      </c>
    </row>
    <row r="12352" spans="1:6">
      <c r="A12352">
        <v>5300</v>
      </c>
      <c r="B12352">
        <v>3</v>
      </c>
      <c r="C12352" t="s">
        <v>62</v>
      </c>
      <c r="D12352" t="s">
        <v>92</v>
      </c>
      <c r="E12352">
        <v>5190</v>
      </c>
      <c r="F12352">
        <v>1</v>
      </c>
    </row>
    <row r="12353" spans="1:6">
      <c r="A12353">
        <v>5300</v>
      </c>
      <c r="B12353">
        <v>3</v>
      </c>
      <c r="C12353" t="s">
        <v>62</v>
      </c>
      <c r="D12353" t="s">
        <v>92</v>
      </c>
      <c r="E12353">
        <v>4230</v>
      </c>
      <c r="F12353">
        <v>1</v>
      </c>
    </row>
    <row r="12354" spans="1:6">
      <c r="A12354">
        <v>5300</v>
      </c>
      <c r="B12354">
        <v>3</v>
      </c>
      <c r="C12354" t="s">
        <v>62</v>
      </c>
      <c r="D12354" t="s">
        <v>92</v>
      </c>
      <c r="E12354">
        <v>1282</v>
      </c>
      <c r="F12354">
        <v>1</v>
      </c>
    </row>
    <row r="12355" spans="1:6">
      <c r="A12355">
        <v>5300</v>
      </c>
      <c r="B12355">
        <v>3</v>
      </c>
      <c r="C12355" t="s">
        <v>62</v>
      </c>
      <c r="D12355" t="s">
        <v>92</v>
      </c>
      <c r="E12355">
        <v>1266</v>
      </c>
      <c r="F12355">
        <v>1</v>
      </c>
    </row>
    <row r="12356" spans="1:6">
      <c r="A12356">
        <v>5300</v>
      </c>
      <c r="B12356">
        <v>3</v>
      </c>
      <c r="C12356" t="s">
        <v>62</v>
      </c>
      <c r="D12356" t="s">
        <v>92</v>
      </c>
      <c r="E12356">
        <v>5060</v>
      </c>
      <c r="F12356">
        <v>1</v>
      </c>
    </row>
    <row r="12357" spans="1:6">
      <c r="A12357">
        <v>5300</v>
      </c>
      <c r="B12357">
        <v>3</v>
      </c>
      <c r="C12357" t="s">
        <v>62</v>
      </c>
      <c r="D12357" t="s">
        <v>92</v>
      </c>
      <c r="E12357">
        <v>4231</v>
      </c>
      <c r="F12357">
        <v>1</v>
      </c>
    </row>
    <row r="12358" spans="1:6">
      <c r="A12358">
        <v>5300</v>
      </c>
      <c r="B12358">
        <v>3</v>
      </c>
      <c r="C12358" t="s">
        <v>62</v>
      </c>
      <c r="D12358" t="s">
        <v>92</v>
      </c>
      <c r="E12358">
        <v>5397</v>
      </c>
      <c r="F12358">
        <v>1</v>
      </c>
    </row>
    <row r="12359" spans="1:6">
      <c r="A12359">
        <v>5300</v>
      </c>
      <c r="B12359">
        <v>3</v>
      </c>
      <c r="C12359" t="s">
        <v>62</v>
      </c>
      <c r="D12359" t="s">
        <v>92</v>
      </c>
      <c r="E12359">
        <v>1267</v>
      </c>
      <c r="F12359">
        <v>1</v>
      </c>
    </row>
    <row r="12360" spans="1:6">
      <c r="A12360">
        <v>5300</v>
      </c>
      <c r="B12360">
        <v>3</v>
      </c>
      <c r="C12360" t="s">
        <v>62</v>
      </c>
      <c r="D12360" t="s">
        <v>92</v>
      </c>
      <c r="E12360">
        <v>91</v>
      </c>
      <c r="F12360">
        <v>1</v>
      </c>
    </row>
    <row r="12361" spans="1:6">
      <c r="A12361">
        <v>5300</v>
      </c>
      <c r="B12361">
        <v>3</v>
      </c>
      <c r="C12361" t="s">
        <v>62</v>
      </c>
      <c r="D12361" t="s">
        <v>92</v>
      </c>
      <c r="E12361">
        <v>5575</v>
      </c>
      <c r="F12361">
        <v>1</v>
      </c>
    </row>
    <row r="12362" spans="1:6">
      <c r="A12362">
        <v>5300</v>
      </c>
      <c r="B12362">
        <v>3</v>
      </c>
      <c r="C12362" t="s">
        <v>62</v>
      </c>
      <c r="D12362" t="s">
        <v>92</v>
      </c>
      <c r="E12362">
        <v>3921</v>
      </c>
      <c r="F12362">
        <v>1</v>
      </c>
    </row>
    <row r="12363" spans="1:6">
      <c r="A12363">
        <v>5300</v>
      </c>
      <c r="B12363">
        <v>3</v>
      </c>
      <c r="C12363" t="s">
        <v>62</v>
      </c>
      <c r="D12363" t="s">
        <v>92</v>
      </c>
      <c r="E12363">
        <v>3136</v>
      </c>
      <c r="F12363">
        <v>1</v>
      </c>
    </row>
    <row r="12364" spans="1:6">
      <c r="A12364">
        <v>5300</v>
      </c>
      <c r="B12364">
        <v>3</v>
      </c>
      <c r="C12364" t="s">
        <v>62</v>
      </c>
      <c r="D12364" t="s">
        <v>92</v>
      </c>
      <c r="E12364">
        <v>5259</v>
      </c>
      <c r="F12364">
        <v>1</v>
      </c>
    </row>
    <row r="12365" spans="1:6">
      <c r="A12365">
        <v>5300</v>
      </c>
      <c r="B12365">
        <v>3</v>
      </c>
      <c r="C12365" t="s">
        <v>62</v>
      </c>
      <c r="D12365" t="s">
        <v>92</v>
      </c>
      <c r="E12365">
        <v>1134</v>
      </c>
      <c r="F12365">
        <v>1</v>
      </c>
    </row>
    <row r="12366" spans="1:6">
      <c r="A12366">
        <v>5300</v>
      </c>
      <c r="B12366">
        <v>3</v>
      </c>
      <c r="C12366" t="s">
        <v>62</v>
      </c>
      <c r="D12366" t="s">
        <v>92</v>
      </c>
      <c r="E12366">
        <v>1075</v>
      </c>
      <c r="F12366">
        <v>1</v>
      </c>
    </row>
    <row r="12367" spans="1:6">
      <c r="A12367">
        <v>5300</v>
      </c>
      <c r="B12367">
        <v>3</v>
      </c>
      <c r="C12367" t="s">
        <v>62</v>
      </c>
      <c r="D12367" t="s">
        <v>92</v>
      </c>
      <c r="E12367">
        <v>90</v>
      </c>
      <c r="F12367">
        <v>1</v>
      </c>
    </row>
    <row r="12368" spans="1:6">
      <c r="A12368">
        <v>5300</v>
      </c>
      <c r="B12368">
        <v>3</v>
      </c>
      <c r="C12368" t="s">
        <v>62</v>
      </c>
      <c r="D12368" t="s">
        <v>92</v>
      </c>
      <c r="E12368">
        <v>2407</v>
      </c>
      <c r="F12368">
        <v>1</v>
      </c>
    </row>
    <row r="12369" spans="1:6">
      <c r="A12369">
        <v>5300</v>
      </c>
      <c r="B12369">
        <v>3</v>
      </c>
      <c r="C12369" t="s">
        <v>62</v>
      </c>
      <c r="D12369" t="s">
        <v>92</v>
      </c>
      <c r="E12369">
        <v>3798</v>
      </c>
      <c r="F12369">
        <v>1</v>
      </c>
    </row>
    <row r="12370" spans="1:6">
      <c r="A12370">
        <v>5300</v>
      </c>
      <c r="B12370">
        <v>4</v>
      </c>
      <c r="C12370" t="s">
        <v>63</v>
      </c>
      <c r="D12370" t="s">
        <v>92</v>
      </c>
      <c r="E12370">
        <v>2177</v>
      </c>
      <c r="F12370">
        <v>13</v>
      </c>
    </row>
    <row r="12371" spans="1:6">
      <c r="A12371">
        <v>5300</v>
      </c>
      <c r="B12371">
        <v>4</v>
      </c>
      <c r="C12371" t="s">
        <v>63</v>
      </c>
      <c r="D12371" t="s">
        <v>92</v>
      </c>
      <c r="E12371">
        <v>250</v>
      </c>
      <c r="F12371">
        <v>10</v>
      </c>
    </row>
    <row r="12372" spans="1:6">
      <c r="A12372">
        <v>5300</v>
      </c>
      <c r="B12372">
        <v>4</v>
      </c>
      <c r="C12372" t="s">
        <v>63</v>
      </c>
      <c r="D12372" t="s">
        <v>92</v>
      </c>
      <c r="E12372">
        <v>3226</v>
      </c>
      <c r="F12372">
        <v>5</v>
      </c>
    </row>
    <row r="12373" spans="1:6">
      <c r="A12373">
        <v>5300</v>
      </c>
      <c r="B12373">
        <v>4</v>
      </c>
      <c r="C12373" t="s">
        <v>63</v>
      </c>
      <c r="D12373" t="s">
        <v>92</v>
      </c>
      <c r="E12373">
        <v>3146</v>
      </c>
      <c r="F12373">
        <v>4</v>
      </c>
    </row>
    <row r="12374" spans="1:6">
      <c r="A12374">
        <v>5300</v>
      </c>
      <c r="B12374">
        <v>4</v>
      </c>
      <c r="C12374" t="s">
        <v>63</v>
      </c>
      <c r="D12374" t="s">
        <v>92</v>
      </c>
      <c r="E12374">
        <v>3960</v>
      </c>
      <c r="F12374">
        <v>3</v>
      </c>
    </row>
    <row r="12375" spans="1:6">
      <c r="A12375">
        <v>5300</v>
      </c>
      <c r="B12375">
        <v>4</v>
      </c>
      <c r="C12375" t="s">
        <v>63</v>
      </c>
      <c r="D12375" t="s">
        <v>92</v>
      </c>
      <c r="E12375">
        <v>5560</v>
      </c>
      <c r="F12375">
        <v>3</v>
      </c>
    </row>
    <row r="12376" spans="1:6">
      <c r="A12376">
        <v>5300</v>
      </c>
      <c r="B12376">
        <v>4</v>
      </c>
      <c r="C12376" t="s">
        <v>63</v>
      </c>
      <c r="D12376" t="s">
        <v>92</v>
      </c>
      <c r="E12376">
        <v>3906</v>
      </c>
      <c r="F12376">
        <v>3</v>
      </c>
    </row>
    <row r="12377" spans="1:6">
      <c r="A12377">
        <v>5300</v>
      </c>
      <c r="B12377">
        <v>4</v>
      </c>
      <c r="C12377" t="s">
        <v>63</v>
      </c>
      <c r="D12377" t="s">
        <v>92</v>
      </c>
      <c r="E12377">
        <v>3742</v>
      </c>
      <c r="F12377">
        <v>3</v>
      </c>
    </row>
    <row r="12378" spans="1:6">
      <c r="A12378">
        <v>5300</v>
      </c>
      <c r="B12378">
        <v>4</v>
      </c>
      <c r="C12378" t="s">
        <v>63</v>
      </c>
      <c r="D12378" t="s">
        <v>92</v>
      </c>
      <c r="E12378">
        <v>6101</v>
      </c>
      <c r="F12378">
        <v>2</v>
      </c>
    </row>
    <row r="12379" spans="1:6">
      <c r="A12379">
        <v>5300</v>
      </c>
      <c r="B12379">
        <v>4</v>
      </c>
      <c r="C12379" t="s">
        <v>63</v>
      </c>
      <c r="D12379" t="s">
        <v>92</v>
      </c>
      <c r="E12379">
        <v>2968</v>
      </c>
      <c r="F12379">
        <v>2</v>
      </c>
    </row>
    <row r="12380" spans="1:6">
      <c r="A12380">
        <v>5300</v>
      </c>
      <c r="B12380">
        <v>4</v>
      </c>
      <c r="C12380" t="s">
        <v>63</v>
      </c>
      <c r="D12380" t="s">
        <v>92</v>
      </c>
      <c r="E12380">
        <v>4116</v>
      </c>
      <c r="F12380">
        <v>2</v>
      </c>
    </row>
    <row r="12381" spans="1:6">
      <c r="A12381">
        <v>5300</v>
      </c>
      <c r="B12381">
        <v>4</v>
      </c>
      <c r="C12381" t="s">
        <v>63</v>
      </c>
      <c r="D12381" t="s">
        <v>92</v>
      </c>
      <c r="E12381">
        <v>2404</v>
      </c>
      <c r="F12381">
        <v>2</v>
      </c>
    </row>
    <row r="12382" spans="1:6">
      <c r="A12382">
        <v>5300</v>
      </c>
      <c r="B12382">
        <v>4</v>
      </c>
      <c r="C12382" t="s">
        <v>63</v>
      </c>
      <c r="D12382" t="s">
        <v>92</v>
      </c>
      <c r="E12382">
        <v>6121</v>
      </c>
      <c r="F12382">
        <v>2</v>
      </c>
    </row>
    <row r="12383" spans="1:6">
      <c r="A12383">
        <v>5300</v>
      </c>
      <c r="B12383">
        <v>4</v>
      </c>
      <c r="C12383" t="s">
        <v>63</v>
      </c>
      <c r="D12383" t="s">
        <v>92</v>
      </c>
      <c r="E12383">
        <v>5659</v>
      </c>
      <c r="F12383">
        <v>1</v>
      </c>
    </row>
    <row r="12384" spans="1:6">
      <c r="A12384">
        <v>5300</v>
      </c>
      <c r="B12384">
        <v>4</v>
      </c>
      <c r="C12384" t="s">
        <v>63</v>
      </c>
      <c r="D12384" t="s">
        <v>92</v>
      </c>
      <c r="E12384">
        <v>5259</v>
      </c>
      <c r="F12384">
        <v>1</v>
      </c>
    </row>
    <row r="12385" spans="1:6">
      <c r="A12385">
        <v>5300</v>
      </c>
      <c r="B12385">
        <v>4</v>
      </c>
      <c r="C12385" t="s">
        <v>63</v>
      </c>
      <c r="D12385" t="s">
        <v>92</v>
      </c>
      <c r="E12385">
        <v>2681</v>
      </c>
      <c r="F12385">
        <v>1</v>
      </c>
    </row>
    <row r="12386" spans="1:6">
      <c r="A12386">
        <v>5300</v>
      </c>
      <c r="B12386">
        <v>4</v>
      </c>
      <c r="C12386" t="s">
        <v>63</v>
      </c>
      <c r="D12386" t="s">
        <v>92</v>
      </c>
      <c r="E12386">
        <v>5473</v>
      </c>
      <c r="F12386">
        <v>1</v>
      </c>
    </row>
    <row r="12387" spans="1:6">
      <c r="A12387">
        <v>5300</v>
      </c>
      <c r="B12387">
        <v>4</v>
      </c>
      <c r="C12387" t="s">
        <v>63</v>
      </c>
      <c r="D12387" t="s">
        <v>92</v>
      </c>
      <c r="E12387">
        <v>4199</v>
      </c>
      <c r="F12387">
        <v>1</v>
      </c>
    </row>
    <row r="12388" spans="1:6">
      <c r="A12388">
        <v>5300</v>
      </c>
      <c r="B12388">
        <v>4</v>
      </c>
      <c r="C12388" t="s">
        <v>63</v>
      </c>
      <c r="D12388" t="s">
        <v>92</v>
      </c>
      <c r="E12388">
        <v>3738</v>
      </c>
      <c r="F12388">
        <v>1</v>
      </c>
    </row>
    <row r="12389" spans="1:6">
      <c r="A12389">
        <v>5300</v>
      </c>
      <c r="B12389">
        <v>4</v>
      </c>
      <c r="C12389" t="s">
        <v>63</v>
      </c>
      <c r="D12389" t="s">
        <v>92</v>
      </c>
      <c r="E12389">
        <v>5779</v>
      </c>
      <c r="F12389">
        <v>1</v>
      </c>
    </row>
    <row r="12390" spans="1:6">
      <c r="A12390">
        <v>5300</v>
      </c>
      <c r="B12390">
        <v>4</v>
      </c>
      <c r="C12390" t="s">
        <v>63</v>
      </c>
      <c r="D12390" t="s">
        <v>92</v>
      </c>
      <c r="E12390">
        <v>4879</v>
      </c>
      <c r="F12390">
        <v>1</v>
      </c>
    </row>
    <row r="12391" spans="1:6">
      <c r="A12391">
        <v>5300</v>
      </c>
      <c r="B12391">
        <v>4</v>
      </c>
      <c r="C12391" t="s">
        <v>63</v>
      </c>
      <c r="D12391" t="s">
        <v>92</v>
      </c>
      <c r="E12391">
        <v>4158</v>
      </c>
      <c r="F12391">
        <v>1</v>
      </c>
    </row>
    <row r="12392" spans="1:6">
      <c r="A12392">
        <v>5300</v>
      </c>
      <c r="B12392">
        <v>4</v>
      </c>
      <c r="C12392" t="s">
        <v>63</v>
      </c>
      <c r="D12392" t="s">
        <v>92</v>
      </c>
      <c r="E12392">
        <v>3951</v>
      </c>
      <c r="F12392">
        <v>1</v>
      </c>
    </row>
    <row r="12393" spans="1:6">
      <c r="A12393">
        <v>5300</v>
      </c>
      <c r="B12393">
        <v>4</v>
      </c>
      <c r="C12393" t="s">
        <v>63</v>
      </c>
      <c r="D12393" t="s">
        <v>92</v>
      </c>
      <c r="E12393">
        <v>2113</v>
      </c>
      <c r="F12393">
        <v>1</v>
      </c>
    </row>
    <row r="12394" spans="1:6">
      <c r="A12394">
        <v>5300</v>
      </c>
      <c r="B12394">
        <v>4</v>
      </c>
      <c r="C12394" t="s">
        <v>63</v>
      </c>
      <c r="D12394" t="s">
        <v>92</v>
      </c>
      <c r="E12394">
        <v>5157</v>
      </c>
      <c r="F12394">
        <v>1</v>
      </c>
    </row>
    <row r="12395" spans="1:6">
      <c r="A12395">
        <v>5300</v>
      </c>
      <c r="B12395">
        <v>4</v>
      </c>
      <c r="C12395" t="s">
        <v>63</v>
      </c>
      <c r="D12395" t="s">
        <v>92</v>
      </c>
      <c r="E12395">
        <v>1139</v>
      </c>
      <c r="F12395">
        <v>1</v>
      </c>
    </row>
    <row r="12396" spans="1:6">
      <c r="A12396">
        <v>5300</v>
      </c>
      <c r="B12396">
        <v>4</v>
      </c>
      <c r="C12396" t="s">
        <v>63</v>
      </c>
      <c r="D12396" t="s">
        <v>92</v>
      </c>
      <c r="E12396">
        <v>4389</v>
      </c>
      <c r="F12396">
        <v>1</v>
      </c>
    </row>
    <row r="12397" spans="1:6">
      <c r="A12397">
        <v>5300</v>
      </c>
      <c r="B12397">
        <v>4</v>
      </c>
      <c r="C12397" t="s">
        <v>63</v>
      </c>
      <c r="D12397" t="s">
        <v>92</v>
      </c>
      <c r="E12397">
        <v>5615</v>
      </c>
      <c r="F12397">
        <v>1</v>
      </c>
    </row>
    <row r="12398" spans="1:6">
      <c r="A12398">
        <v>5300</v>
      </c>
      <c r="B12398">
        <v>4</v>
      </c>
      <c r="C12398" t="s">
        <v>63</v>
      </c>
      <c r="D12398" t="s">
        <v>92</v>
      </c>
      <c r="E12398">
        <v>4436</v>
      </c>
      <c r="F12398">
        <v>1</v>
      </c>
    </row>
    <row r="12399" spans="1:6">
      <c r="A12399">
        <v>5300</v>
      </c>
      <c r="B12399">
        <v>4</v>
      </c>
      <c r="C12399" t="s">
        <v>63</v>
      </c>
      <c r="D12399" t="s">
        <v>92</v>
      </c>
      <c r="E12399">
        <v>4678</v>
      </c>
      <c r="F12399">
        <v>1</v>
      </c>
    </row>
    <row r="12400" spans="1:6">
      <c r="A12400">
        <v>5300</v>
      </c>
      <c r="B12400">
        <v>4</v>
      </c>
      <c r="C12400" t="s">
        <v>63</v>
      </c>
      <c r="D12400" t="s">
        <v>92</v>
      </c>
      <c r="E12400">
        <v>5031</v>
      </c>
      <c r="F12400">
        <v>1</v>
      </c>
    </row>
    <row r="12401" spans="1:6">
      <c r="A12401">
        <v>5300</v>
      </c>
      <c r="B12401">
        <v>4</v>
      </c>
      <c r="C12401" t="s">
        <v>63</v>
      </c>
      <c r="D12401" t="s">
        <v>92</v>
      </c>
      <c r="E12401">
        <v>1002</v>
      </c>
      <c r="F12401">
        <v>1</v>
      </c>
    </row>
    <row r="12402" spans="1:6">
      <c r="A12402">
        <v>5300</v>
      </c>
      <c r="B12402">
        <v>4</v>
      </c>
      <c r="C12402" t="s">
        <v>63</v>
      </c>
      <c r="D12402" t="s">
        <v>92</v>
      </c>
      <c r="E12402">
        <v>5173</v>
      </c>
      <c r="F12402">
        <v>1</v>
      </c>
    </row>
    <row r="12403" spans="1:6">
      <c r="A12403">
        <v>5300</v>
      </c>
      <c r="B12403">
        <v>4</v>
      </c>
      <c r="C12403" t="s">
        <v>63</v>
      </c>
      <c r="D12403" t="s">
        <v>92</v>
      </c>
      <c r="E12403">
        <v>2316</v>
      </c>
      <c r="F12403">
        <v>1</v>
      </c>
    </row>
    <row r="12404" spans="1:6">
      <c r="A12404">
        <v>5300</v>
      </c>
      <c r="B12404">
        <v>4</v>
      </c>
      <c r="C12404" t="s">
        <v>63</v>
      </c>
      <c r="D12404" t="s">
        <v>92</v>
      </c>
      <c r="E12404">
        <v>5529</v>
      </c>
      <c r="F12404">
        <v>1</v>
      </c>
    </row>
    <row r="12405" spans="1:6">
      <c r="A12405">
        <v>5300</v>
      </c>
      <c r="B12405">
        <v>4</v>
      </c>
      <c r="C12405" t="s">
        <v>63</v>
      </c>
      <c r="D12405" t="s">
        <v>92</v>
      </c>
      <c r="E12405">
        <v>2582</v>
      </c>
      <c r="F12405">
        <v>1</v>
      </c>
    </row>
    <row r="12406" spans="1:6">
      <c r="A12406">
        <v>5300</v>
      </c>
      <c r="B12406">
        <v>4</v>
      </c>
      <c r="C12406" t="s">
        <v>63</v>
      </c>
      <c r="D12406" t="s">
        <v>92</v>
      </c>
      <c r="E12406">
        <v>2830</v>
      </c>
      <c r="F12406">
        <v>1</v>
      </c>
    </row>
    <row r="12407" spans="1:6">
      <c r="A12407">
        <v>5300</v>
      </c>
      <c r="B12407">
        <v>4</v>
      </c>
      <c r="C12407" t="s">
        <v>63</v>
      </c>
      <c r="D12407" t="s">
        <v>92</v>
      </c>
      <c r="E12407">
        <v>297</v>
      </c>
      <c r="F12407">
        <v>1</v>
      </c>
    </row>
    <row r="12408" spans="1:6">
      <c r="A12408">
        <v>5300</v>
      </c>
      <c r="B12408">
        <v>4</v>
      </c>
      <c r="C12408" t="s">
        <v>63</v>
      </c>
      <c r="D12408" t="s">
        <v>92</v>
      </c>
      <c r="E12408">
        <v>2631</v>
      </c>
      <c r="F12408">
        <v>1</v>
      </c>
    </row>
    <row r="12409" spans="1:6">
      <c r="A12409">
        <v>5300</v>
      </c>
      <c r="B12409">
        <v>4</v>
      </c>
      <c r="C12409" t="s">
        <v>63</v>
      </c>
      <c r="D12409" t="s">
        <v>92</v>
      </c>
      <c r="E12409">
        <v>4099</v>
      </c>
      <c r="F12409">
        <v>1</v>
      </c>
    </row>
    <row r="12410" spans="1:6">
      <c r="A12410">
        <v>5300</v>
      </c>
      <c r="B12410">
        <v>4</v>
      </c>
      <c r="C12410" t="s">
        <v>63</v>
      </c>
      <c r="D12410" t="s">
        <v>92</v>
      </c>
      <c r="E12410">
        <v>4738</v>
      </c>
      <c r="F12410">
        <v>1</v>
      </c>
    </row>
    <row r="12411" spans="1:6">
      <c r="A12411">
        <v>5300</v>
      </c>
      <c r="B12411">
        <v>4</v>
      </c>
      <c r="C12411" t="s">
        <v>63</v>
      </c>
      <c r="D12411" t="s">
        <v>92</v>
      </c>
      <c r="E12411">
        <v>2258</v>
      </c>
      <c r="F12411">
        <v>1</v>
      </c>
    </row>
    <row r="12412" spans="1:6">
      <c r="A12412">
        <v>5300</v>
      </c>
      <c r="B12412">
        <v>4</v>
      </c>
      <c r="C12412" t="s">
        <v>63</v>
      </c>
      <c r="D12412" t="s">
        <v>92</v>
      </c>
      <c r="E12412">
        <v>3863</v>
      </c>
      <c r="F12412">
        <v>1</v>
      </c>
    </row>
    <row r="12413" spans="1:6">
      <c r="A12413">
        <v>5300</v>
      </c>
      <c r="B12413">
        <v>4</v>
      </c>
      <c r="C12413" t="s">
        <v>63</v>
      </c>
      <c r="D12413" t="s">
        <v>92</v>
      </c>
      <c r="E12413">
        <v>2651</v>
      </c>
      <c r="F12413">
        <v>1</v>
      </c>
    </row>
    <row r="12414" spans="1:6">
      <c r="A12414">
        <v>5300</v>
      </c>
      <c r="B12414">
        <v>4</v>
      </c>
      <c r="C12414" t="s">
        <v>63</v>
      </c>
      <c r="D12414" t="s">
        <v>92</v>
      </c>
      <c r="E12414">
        <v>6006</v>
      </c>
      <c r="F12414">
        <v>1</v>
      </c>
    </row>
    <row r="12415" spans="1:6">
      <c r="A12415">
        <v>5300</v>
      </c>
      <c r="B12415">
        <v>4</v>
      </c>
      <c r="C12415" t="s">
        <v>63</v>
      </c>
      <c r="D12415" t="s">
        <v>92</v>
      </c>
      <c r="E12415">
        <v>4412</v>
      </c>
      <c r="F12415">
        <v>1</v>
      </c>
    </row>
    <row r="12416" spans="1:6">
      <c r="A12416">
        <v>5300</v>
      </c>
      <c r="B12416">
        <v>4</v>
      </c>
      <c r="C12416" t="s">
        <v>63</v>
      </c>
      <c r="D12416" t="s">
        <v>92</v>
      </c>
      <c r="E12416">
        <v>3003</v>
      </c>
      <c r="F12416">
        <v>1</v>
      </c>
    </row>
    <row r="12417" spans="1:6">
      <c r="A12417">
        <v>5300</v>
      </c>
      <c r="B12417">
        <v>4</v>
      </c>
      <c r="C12417" t="s">
        <v>62</v>
      </c>
      <c r="D12417" t="s">
        <v>92</v>
      </c>
      <c r="E12417">
        <v>2177</v>
      </c>
      <c r="F12417">
        <v>12</v>
      </c>
    </row>
    <row r="12418" spans="1:6">
      <c r="A12418">
        <v>5300</v>
      </c>
      <c r="B12418">
        <v>4</v>
      </c>
      <c r="C12418" t="s">
        <v>62</v>
      </c>
      <c r="D12418" t="s">
        <v>92</v>
      </c>
      <c r="E12418">
        <v>5530</v>
      </c>
      <c r="F12418">
        <v>7</v>
      </c>
    </row>
    <row r="12419" spans="1:6">
      <c r="A12419">
        <v>5300</v>
      </c>
      <c r="B12419">
        <v>4</v>
      </c>
      <c r="C12419" t="s">
        <v>62</v>
      </c>
      <c r="D12419" t="s">
        <v>92</v>
      </c>
      <c r="E12419">
        <v>5560</v>
      </c>
      <c r="F12419">
        <v>6</v>
      </c>
    </row>
    <row r="12420" spans="1:6">
      <c r="A12420">
        <v>5300</v>
      </c>
      <c r="B12420">
        <v>4</v>
      </c>
      <c r="C12420" t="s">
        <v>62</v>
      </c>
      <c r="D12420" t="s">
        <v>92</v>
      </c>
      <c r="E12420">
        <v>3906</v>
      </c>
      <c r="F12420">
        <v>6</v>
      </c>
    </row>
    <row r="12421" spans="1:6">
      <c r="A12421">
        <v>5300</v>
      </c>
      <c r="B12421">
        <v>4</v>
      </c>
      <c r="C12421" t="s">
        <v>62</v>
      </c>
      <c r="D12421" t="s">
        <v>92</v>
      </c>
      <c r="E12421">
        <v>2531</v>
      </c>
      <c r="F12421">
        <v>5</v>
      </c>
    </row>
    <row r="12422" spans="1:6">
      <c r="A12422">
        <v>5300</v>
      </c>
      <c r="B12422">
        <v>4</v>
      </c>
      <c r="C12422" t="s">
        <v>62</v>
      </c>
      <c r="D12422" t="s">
        <v>92</v>
      </c>
      <c r="E12422">
        <v>5075</v>
      </c>
      <c r="F12422">
        <v>4</v>
      </c>
    </row>
    <row r="12423" spans="1:6">
      <c r="A12423">
        <v>5300</v>
      </c>
      <c r="B12423">
        <v>4</v>
      </c>
      <c r="C12423" t="s">
        <v>62</v>
      </c>
      <c r="D12423" t="s">
        <v>92</v>
      </c>
      <c r="E12423">
        <v>250</v>
      </c>
      <c r="F12423">
        <v>3</v>
      </c>
    </row>
    <row r="12424" spans="1:6">
      <c r="A12424">
        <v>5300</v>
      </c>
      <c r="B12424">
        <v>4</v>
      </c>
      <c r="C12424" t="s">
        <v>62</v>
      </c>
      <c r="D12424" t="s">
        <v>92</v>
      </c>
      <c r="E12424">
        <v>3226</v>
      </c>
      <c r="F12424">
        <v>3</v>
      </c>
    </row>
    <row r="12425" spans="1:6">
      <c r="A12425">
        <v>5300</v>
      </c>
      <c r="B12425">
        <v>4</v>
      </c>
      <c r="C12425" t="s">
        <v>62</v>
      </c>
      <c r="D12425" t="s">
        <v>92</v>
      </c>
      <c r="E12425">
        <v>3128</v>
      </c>
      <c r="F12425">
        <v>2</v>
      </c>
    </row>
    <row r="12426" spans="1:6">
      <c r="A12426">
        <v>5300</v>
      </c>
      <c r="B12426">
        <v>4</v>
      </c>
      <c r="C12426" t="s">
        <v>62</v>
      </c>
      <c r="D12426" t="s">
        <v>92</v>
      </c>
      <c r="E12426">
        <v>2547</v>
      </c>
      <c r="F12426">
        <v>2</v>
      </c>
    </row>
    <row r="12427" spans="1:6">
      <c r="A12427">
        <v>5300</v>
      </c>
      <c r="B12427">
        <v>4</v>
      </c>
      <c r="C12427" t="s">
        <v>62</v>
      </c>
      <c r="D12427" t="s">
        <v>92</v>
      </c>
      <c r="E12427">
        <v>3742</v>
      </c>
      <c r="F12427">
        <v>2</v>
      </c>
    </row>
    <row r="12428" spans="1:6">
      <c r="A12428">
        <v>5300</v>
      </c>
      <c r="B12428">
        <v>4</v>
      </c>
      <c r="C12428" t="s">
        <v>62</v>
      </c>
      <c r="D12428" t="s">
        <v>92</v>
      </c>
      <c r="E12428">
        <v>4602</v>
      </c>
      <c r="F12428">
        <v>2</v>
      </c>
    </row>
    <row r="12429" spans="1:6">
      <c r="A12429">
        <v>5300</v>
      </c>
      <c r="B12429">
        <v>4</v>
      </c>
      <c r="C12429" t="s">
        <v>62</v>
      </c>
      <c r="D12429" t="s">
        <v>92</v>
      </c>
      <c r="E12429">
        <v>2113</v>
      </c>
      <c r="F12429">
        <v>2</v>
      </c>
    </row>
    <row r="12430" spans="1:6">
      <c r="A12430">
        <v>5300</v>
      </c>
      <c r="B12430">
        <v>4</v>
      </c>
      <c r="C12430" t="s">
        <v>62</v>
      </c>
      <c r="D12430" t="s">
        <v>92</v>
      </c>
      <c r="E12430">
        <v>2404</v>
      </c>
      <c r="F12430">
        <v>2</v>
      </c>
    </row>
    <row r="12431" spans="1:6">
      <c r="A12431">
        <v>5300</v>
      </c>
      <c r="B12431">
        <v>4</v>
      </c>
      <c r="C12431" t="s">
        <v>62</v>
      </c>
      <c r="D12431" t="s">
        <v>92</v>
      </c>
      <c r="E12431">
        <v>4389</v>
      </c>
      <c r="F12431">
        <v>2</v>
      </c>
    </row>
    <row r="12432" spans="1:6">
      <c r="A12432">
        <v>5300</v>
      </c>
      <c r="B12432">
        <v>4</v>
      </c>
      <c r="C12432" t="s">
        <v>62</v>
      </c>
      <c r="D12432" t="s">
        <v>92</v>
      </c>
      <c r="E12432">
        <v>4116</v>
      </c>
      <c r="F12432">
        <v>2</v>
      </c>
    </row>
    <row r="12433" spans="1:6">
      <c r="A12433">
        <v>5300</v>
      </c>
      <c r="B12433">
        <v>4</v>
      </c>
      <c r="C12433" t="s">
        <v>62</v>
      </c>
      <c r="D12433" t="s">
        <v>92</v>
      </c>
      <c r="E12433">
        <v>2999</v>
      </c>
      <c r="F12433">
        <v>1</v>
      </c>
    </row>
    <row r="12434" spans="1:6">
      <c r="A12434">
        <v>5300</v>
      </c>
      <c r="B12434">
        <v>4</v>
      </c>
      <c r="C12434" t="s">
        <v>62</v>
      </c>
      <c r="D12434" t="s">
        <v>92</v>
      </c>
      <c r="E12434">
        <v>3960</v>
      </c>
      <c r="F12434">
        <v>1</v>
      </c>
    </row>
    <row r="12435" spans="1:6">
      <c r="A12435">
        <v>5300</v>
      </c>
      <c r="B12435">
        <v>4</v>
      </c>
      <c r="C12435" t="s">
        <v>62</v>
      </c>
      <c r="D12435" t="s">
        <v>92</v>
      </c>
      <c r="E12435">
        <v>3774</v>
      </c>
      <c r="F12435">
        <v>1</v>
      </c>
    </row>
    <row r="12436" spans="1:6">
      <c r="A12436">
        <v>5300</v>
      </c>
      <c r="B12436">
        <v>4</v>
      </c>
      <c r="C12436" t="s">
        <v>62</v>
      </c>
      <c r="D12436" t="s">
        <v>92</v>
      </c>
      <c r="E12436">
        <v>3369</v>
      </c>
      <c r="F12436">
        <v>1</v>
      </c>
    </row>
    <row r="12437" spans="1:6">
      <c r="A12437">
        <v>5300</v>
      </c>
      <c r="B12437">
        <v>4</v>
      </c>
      <c r="C12437" t="s">
        <v>62</v>
      </c>
      <c r="D12437" t="s">
        <v>92</v>
      </c>
      <c r="E12437">
        <v>1002</v>
      </c>
      <c r="F12437">
        <v>1</v>
      </c>
    </row>
    <row r="12438" spans="1:6">
      <c r="A12438">
        <v>5300</v>
      </c>
      <c r="B12438">
        <v>4</v>
      </c>
      <c r="C12438" t="s">
        <v>62</v>
      </c>
      <c r="D12438" t="s">
        <v>92</v>
      </c>
      <c r="E12438">
        <v>1175</v>
      </c>
      <c r="F12438">
        <v>1</v>
      </c>
    </row>
    <row r="12439" spans="1:6">
      <c r="A12439">
        <v>5300</v>
      </c>
      <c r="B12439">
        <v>4</v>
      </c>
      <c r="C12439" t="s">
        <v>62</v>
      </c>
      <c r="D12439" t="s">
        <v>92</v>
      </c>
      <c r="E12439">
        <v>5529</v>
      </c>
      <c r="F12439">
        <v>1</v>
      </c>
    </row>
    <row r="12440" spans="1:6">
      <c r="A12440">
        <v>5300</v>
      </c>
      <c r="B12440">
        <v>4</v>
      </c>
      <c r="C12440" t="s">
        <v>62</v>
      </c>
      <c r="D12440" t="s">
        <v>92</v>
      </c>
      <c r="E12440">
        <v>5809</v>
      </c>
      <c r="F12440">
        <v>1</v>
      </c>
    </row>
    <row r="12441" spans="1:6">
      <c r="A12441">
        <v>5300</v>
      </c>
      <c r="B12441">
        <v>4</v>
      </c>
      <c r="C12441" t="s">
        <v>62</v>
      </c>
      <c r="D12441" t="s">
        <v>92</v>
      </c>
      <c r="E12441">
        <v>168</v>
      </c>
      <c r="F12441">
        <v>1</v>
      </c>
    </row>
    <row r="12442" spans="1:6">
      <c r="A12442">
        <v>5300</v>
      </c>
      <c r="B12442">
        <v>4</v>
      </c>
      <c r="C12442" t="s">
        <v>62</v>
      </c>
      <c r="D12442" t="s">
        <v>92</v>
      </c>
      <c r="E12442">
        <v>2417</v>
      </c>
      <c r="F12442">
        <v>1</v>
      </c>
    </row>
    <row r="12443" spans="1:6">
      <c r="A12443">
        <v>5300</v>
      </c>
      <c r="B12443">
        <v>4</v>
      </c>
      <c r="C12443" t="s">
        <v>62</v>
      </c>
      <c r="D12443" t="s">
        <v>92</v>
      </c>
      <c r="E12443">
        <v>72</v>
      </c>
      <c r="F12443">
        <v>1</v>
      </c>
    </row>
    <row r="12444" spans="1:6">
      <c r="A12444">
        <v>5300</v>
      </c>
      <c r="B12444">
        <v>4</v>
      </c>
      <c r="C12444" t="s">
        <v>62</v>
      </c>
      <c r="D12444" t="s">
        <v>92</v>
      </c>
      <c r="E12444">
        <v>337</v>
      </c>
      <c r="F12444">
        <v>1</v>
      </c>
    </row>
    <row r="12445" spans="1:6">
      <c r="A12445">
        <v>5300</v>
      </c>
      <c r="B12445">
        <v>4</v>
      </c>
      <c r="C12445" t="s">
        <v>62</v>
      </c>
      <c r="D12445" t="s">
        <v>92</v>
      </c>
      <c r="E12445">
        <v>3790</v>
      </c>
      <c r="F12445">
        <v>1</v>
      </c>
    </row>
    <row r="12446" spans="1:6">
      <c r="A12446">
        <v>5300</v>
      </c>
      <c r="B12446">
        <v>4</v>
      </c>
      <c r="C12446" t="s">
        <v>62</v>
      </c>
      <c r="D12446" t="s">
        <v>92</v>
      </c>
      <c r="E12446">
        <v>223</v>
      </c>
      <c r="F12446">
        <v>1</v>
      </c>
    </row>
    <row r="12447" spans="1:6">
      <c r="A12447">
        <v>5300</v>
      </c>
      <c r="B12447">
        <v>4</v>
      </c>
      <c r="C12447" t="s">
        <v>62</v>
      </c>
      <c r="D12447" t="s">
        <v>92</v>
      </c>
      <c r="E12447">
        <v>2617</v>
      </c>
      <c r="F12447">
        <v>1</v>
      </c>
    </row>
    <row r="12448" spans="1:6">
      <c r="A12448">
        <v>5300</v>
      </c>
      <c r="B12448">
        <v>4</v>
      </c>
      <c r="C12448" t="s">
        <v>62</v>
      </c>
      <c r="D12448" t="s">
        <v>92</v>
      </c>
      <c r="E12448">
        <v>5031</v>
      </c>
      <c r="F12448">
        <v>1</v>
      </c>
    </row>
    <row r="12449" spans="1:6">
      <c r="A12449">
        <v>5300</v>
      </c>
      <c r="B12449">
        <v>4</v>
      </c>
      <c r="C12449" t="s">
        <v>62</v>
      </c>
      <c r="D12449" t="s">
        <v>92</v>
      </c>
      <c r="E12449">
        <v>5565</v>
      </c>
      <c r="F12449">
        <v>1</v>
      </c>
    </row>
    <row r="12450" spans="1:6">
      <c r="A12450">
        <v>5300</v>
      </c>
      <c r="B12450">
        <v>4</v>
      </c>
      <c r="C12450" t="s">
        <v>62</v>
      </c>
      <c r="D12450" t="s">
        <v>92</v>
      </c>
      <c r="E12450">
        <v>3262</v>
      </c>
      <c r="F12450">
        <v>1</v>
      </c>
    </row>
    <row r="12451" spans="1:6">
      <c r="A12451">
        <v>5300</v>
      </c>
      <c r="B12451">
        <v>4</v>
      </c>
      <c r="C12451" t="s">
        <v>62</v>
      </c>
      <c r="D12451" t="s">
        <v>92</v>
      </c>
      <c r="E12451">
        <v>4669</v>
      </c>
      <c r="F12451">
        <v>1</v>
      </c>
    </row>
    <row r="12452" spans="1:6">
      <c r="A12452">
        <v>5300</v>
      </c>
      <c r="B12452">
        <v>4</v>
      </c>
      <c r="C12452" t="s">
        <v>62</v>
      </c>
      <c r="D12452" t="s">
        <v>92</v>
      </c>
      <c r="E12452">
        <v>5824</v>
      </c>
      <c r="F12452">
        <v>1</v>
      </c>
    </row>
    <row r="12453" spans="1:6">
      <c r="A12453">
        <v>5300</v>
      </c>
      <c r="B12453">
        <v>4</v>
      </c>
      <c r="C12453" t="s">
        <v>62</v>
      </c>
      <c r="D12453" t="s">
        <v>92</v>
      </c>
      <c r="E12453">
        <v>5173</v>
      </c>
      <c r="F12453">
        <v>1</v>
      </c>
    </row>
    <row r="12454" spans="1:6">
      <c r="A12454">
        <v>5300</v>
      </c>
      <c r="B12454">
        <v>4</v>
      </c>
      <c r="C12454" t="s">
        <v>62</v>
      </c>
      <c r="D12454" t="s">
        <v>92</v>
      </c>
      <c r="E12454">
        <v>3653</v>
      </c>
      <c r="F12454">
        <v>1</v>
      </c>
    </row>
    <row r="12455" spans="1:6">
      <c r="A12455">
        <v>5300</v>
      </c>
      <c r="B12455">
        <v>4</v>
      </c>
      <c r="C12455" t="s">
        <v>62</v>
      </c>
      <c r="D12455" t="s">
        <v>92</v>
      </c>
      <c r="E12455">
        <v>3499</v>
      </c>
      <c r="F12455">
        <v>1</v>
      </c>
    </row>
    <row r="12456" spans="1:6">
      <c r="A12456">
        <v>5300</v>
      </c>
      <c r="B12456">
        <v>4</v>
      </c>
      <c r="C12456" t="s">
        <v>62</v>
      </c>
      <c r="D12456" t="s">
        <v>92</v>
      </c>
      <c r="E12456">
        <v>5473</v>
      </c>
      <c r="F12456">
        <v>1</v>
      </c>
    </row>
    <row r="12457" spans="1:6">
      <c r="A12457">
        <v>5300</v>
      </c>
      <c r="B12457">
        <v>4</v>
      </c>
      <c r="C12457" t="s">
        <v>62</v>
      </c>
      <c r="D12457" t="s">
        <v>92</v>
      </c>
      <c r="E12457">
        <v>231</v>
      </c>
      <c r="F12457">
        <v>1</v>
      </c>
    </row>
    <row r="12458" spans="1:6">
      <c r="A12458">
        <v>5300</v>
      </c>
      <c r="B12458">
        <v>4</v>
      </c>
      <c r="C12458" t="s">
        <v>62</v>
      </c>
      <c r="D12458" t="s">
        <v>92</v>
      </c>
      <c r="E12458">
        <v>5391</v>
      </c>
      <c r="F12458">
        <v>1</v>
      </c>
    </row>
    <row r="12459" spans="1:6">
      <c r="A12459">
        <v>5300</v>
      </c>
      <c r="B12459">
        <v>4</v>
      </c>
      <c r="C12459" t="s">
        <v>62</v>
      </c>
      <c r="D12459" t="s">
        <v>92</v>
      </c>
      <c r="E12459">
        <v>4738</v>
      </c>
      <c r="F12459">
        <v>1</v>
      </c>
    </row>
    <row r="12460" spans="1:6">
      <c r="A12460">
        <v>5300</v>
      </c>
      <c r="B12460">
        <v>4</v>
      </c>
      <c r="C12460" t="s">
        <v>62</v>
      </c>
      <c r="D12460" t="s">
        <v>92</v>
      </c>
      <c r="E12460">
        <v>1051</v>
      </c>
      <c r="F12460">
        <v>1</v>
      </c>
    </row>
    <row r="12461" spans="1:6">
      <c r="A12461">
        <v>5300</v>
      </c>
      <c r="B12461">
        <v>4</v>
      </c>
      <c r="C12461" t="s">
        <v>62</v>
      </c>
      <c r="D12461" t="s">
        <v>92</v>
      </c>
      <c r="E12461">
        <v>75</v>
      </c>
      <c r="F12461">
        <v>1</v>
      </c>
    </row>
    <row r="12462" spans="1:6">
      <c r="A12462">
        <v>5300</v>
      </c>
      <c r="B12462">
        <v>4</v>
      </c>
      <c r="C12462" t="s">
        <v>62</v>
      </c>
      <c r="D12462" t="s">
        <v>92</v>
      </c>
      <c r="E12462">
        <v>5157</v>
      </c>
      <c r="F12462">
        <v>1</v>
      </c>
    </row>
    <row r="12463" spans="1:6">
      <c r="A12463">
        <v>5300</v>
      </c>
      <c r="B12463">
        <v>5</v>
      </c>
      <c r="C12463" t="s">
        <v>63</v>
      </c>
      <c r="D12463" t="s">
        <v>92</v>
      </c>
      <c r="E12463">
        <v>4976</v>
      </c>
      <c r="F12463">
        <v>11</v>
      </c>
    </row>
    <row r="12464" spans="1:6">
      <c r="A12464">
        <v>5300</v>
      </c>
      <c r="B12464">
        <v>5</v>
      </c>
      <c r="C12464" t="s">
        <v>63</v>
      </c>
      <c r="D12464" t="s">
        <v>92</v>
      </c>
      <c r="E12464">
        <v>3951</v>
      </c>
      <c r="F12464">
        <v>11</v>
      </c>
    </row>
    <row r="12465" spans="1:6">
      <c r="A12465">
        <v>5300</v>
      </c>
      <c r="B12465">
        <v>5</v>
      </c>
      <c r="C12465" t="s">
        <v>63</v>
      </c>
      <c r="D12465" t="s">
        <v>92</v>
      </c>
      <c r="E12465">
        <v>4879</v>
      </c>
      <c r="F12465">
        <v>6</v>
      </c>
    </row>
    <row r="12466" spans="1:6">
      <c r="A12466">
        <v>5300</v>
      </c>
      <c r="B12466">
        <v>5</v>
      </c>
      <c r="C12466" t="s">
        <v>63</v>
      </c>
      <c r="D12466" t="s">
        <v>92</v>
      </c>
      <c r="E12466">
        <v>3933</v>
      </c>
      <c r="F12466">
        <v>3</v>
      </c>
    </row>
    <row r="12467" spans="1:6">
      <c r="A12467">
        <v>5300</v>
      </c>
      <c r="B12467">
        <v>5</v>
      </c>
      <c r="C12467" t="s">
        <v>63</v>
      </c>
      <c r="D12467" t="s">
        <v>92</v>
      </c>
      <c r="E12467">
        <v>3742</v>
      </c>
      <c r="F12467">
        <v>2</v>
      </c>
    </row>
    <row r="12468" spans="1:6">
      <c r="A12468">
        <v>5300</v>
      </c>
      <c r="B12468">
        <v>5</v>
      </c>
      <c r="C12468" t="s">
        <v>63</v>
      </c>
      <c r="D12468" t="s">
        <v>92</v>
      </c>
      <c r="E12468">
        <v>5123</v>
      </c>
      <c r="F12468">
        <v>2</v>
      </c>
    </row>
    <row r="12469" spans="1:6">
      <c r="A12469">
        <v>5300</v>
      </c>
      <c r="B12469">
        <v>5</v>
      </c>
      <c r="C12469" t="s">
        <v>63</v>
      </c>
      <c r="D12469" t="s">
        <v>92</v>
      </c>
      <c r="E12469">
        <v>1233</v>
      </c>
      <c r="F12469">
        <v>2</v>
      </c>
    </row>
    <row r="12470" spans="1:6">
      <c r="A12470">
        <v>5300</v>
      </c>
      <c r="B12470">
        <v>5</v>
      </c>
      <c r="C12470" t="s">
        <v>63</v>
      </c>
      <c r="D12470" t="s">
        <v>92</v>
      </c>
      <c r="E12470">
        <v>2793</v>
      </c>
      <c r="F12470">
        <v>1</v>
      </c>
    </row>
    <row r="12471" spans="1:6">
      <c r="A12471">
        <v>5300</v>
      </c>
      <c r="B12471">
        <v>5</v>
      </c>
      <c r="C12471" t="s">
        <v>63</v>
      </c>
      <c r="D12471" t="s">
        <v>92</v>
      </c>
      <c r="E12471">
        <v>3496</v>
      </c>
      <c r="F12471">
        <v>1</v>
      </c>
    </row>
    <row r="12472" spans="1:6">
      <c r="A12472">
        <v>5300</v>
      </c>
      <c r="B12472">
        <v>5</v>
      </c>
      <c r="C12472" t="s">
        <v>63</v>
      </c>
      <c r="D12472" t="s">
        <v>92</v>
      </c>
      <c r="E12472">
        <v>4441</v>
      </c>
      <c r="F12472">
        <v>1</v>
      </c>
    </row>
    <row r="12473" spans="1:6">
      <c r="A12473">
        <v>5300</v>
      </c>
      <c r="B12473">
        <v>5</v>
      </c>
      <c r="C12473" t="s">
        <v>63</v>
      </c>
      <c r="D12473" t="s">
        <v>92</v>
      </c>
      <c r="E12473">
        <v>3453</v>
      </c>
      <c r="F12473">
        <v>1</v>
      </c>
    </row>
    <row r="12474" spans="1:6">
      <c r="A12474">
        <v>5300</v>
      </c>
      <c r="B12474">
        <v>5</v>
      </c>
      <c r="C12474" t="s">
        <v>63</v>
      </c>
      <c r="D12474" t="s">
        <v>92</v>
      </c>
      <c r="E12474">
        <v>5640</v>
      </c>
      <c r="F12474">
        <v>1</v>
      </c>
    </row>
    <row r="12475" spans="1:6">
      <c r="A12475">
        <v>5300</v>
      </c>
      <c r="B12475">
        <v>5</v>
      </c>
      <c r="C12475" t="s">
        <v>63</v>
      </c>
      <c r="D12475" t="s">
        <v>92</v>
      </c>
      <c r="E12475">
        <v>2914</v>
      </c>
      <c r="F12475">
        <v>1</v>
      </c>
    </row>
    <row r="12476" spans="1:6">
      <c r="A12476">
        <v>5300</v>
      </c>
      <c r="B12476">
        <v>5</v>
      </c>
      <c r="C12476" t="s">
        <v>63</v>
      </c>
      <c r="D12476" t="s">
        <v>92</v>
      </c>
      <c r="E12476">
        <v>5025</v>
      </c>
      <c r="F12476">
        <v>1</v>
      </c>
    </row>
    <row r="12477" spans="1:6">
      <c r="A12477">
        <v>5300</v>
      </c>
      <c r="B12477">
        <v>5</v>
      </c>
      <c r="C12477" t="s">
        <v>63</v>
      </c>
      <c r="D12477" t="s">
        <v>92</v>
      </c>
      <c r="E12477">
        <v>4286</v>
      </c>
      <c r="F12477">
        <v>1</v>
      </c>
    </row>
    <row r="12478" spans="1:6">
      <c r="A12478">
        <v>5300</v>
      </c>
      <c r="B12478">
        <v>5</v>
      </c>
      <c r="C12478" t="s">
        <v>63</v>
      </c>
      <c r="D12478" t="s">
        <v>92</v>
      </c>
      <c r="E12478">
        <v>3723</v>
      </c>
      <c r="F12478">
        <v>1</v>
      </c>
    </row>
    <row r="12479" spans="1:6">
      <c r="A12479">
        <v>5300</v>
      </c>
      <c r="B12479">
        <v>5</v>
      </c>
      <c r="C12479" t="s">
        <v>63</v>
      </c>
      <c r="D12479" t="s">
        <v>92</v>
      </c>
      <c r="E12479">
        <v>4788</v>
      </c>
      <c r="F12479">
        <v>1</v>
      </c>
    </row>
    <row r="12480" spans="1:6">
      <c r="A12480">
        <v>5300</v>
      </c>
      <c r="B12480">
        <v>5</v>
      </c>
      <c r="C12480" t="s">
        <v>63</v>
      </c>
      <c r="D12480" t="s">
        <v>92</v>
      </c>
      <c r="E12480">
        <v>3743</v>
      </c>
      <c r="F12480">
        <v>1</v>
      </c>
    </row>
    <row r="12481" spans="1:6">
      <c r="A12481">
        <v>5300</v>
      </c>
      <c r="B12481">
        <v>5</v>
      </c>
      <c r="C12481" t="s">
        <v>63</v>
      </c>
      <c r="D12481" t="s">
        <v>92</v>
      </c>
      <c r="E12481">
        <v>5422</v>
      </c>
      <c r="F12481">
        <v>1</v>
      </c>
    </row>
    <row r="12482" spans="1:6">
      <c r="A12482">
        <v>5300</v>
      </c>
      <c r="B12482">
        <v>5</v>
      </c>
      <c r="C12482" t="s">
        <v>63</v>
      </c>
      <c r="D12482" t="s">
        <v>92</v>
      </c>
      <c r="E12482">
        <v>293</v>
      </c>
      <c r="F12482">
        <v>1</v>
      </c>
    </row>
    <row r="12483" spans="1:6">
      <c r="A12483">
        <v>5300</v>
      </c>
      <c r="B12483">
        <v>5</v>
      </c>
      <c r="C12483" t="s">
        <v>63</v>
      </c>
      <c r="D12483" t="s">
        <v>92</v>
      </c>
      <c r="E12483">
        <v>2403</v>
      </c>
      <c r="F12483">
        <v>1</v>
      </c>
    </row>
    <row r="12484" spans="1:6">
      <c r="A12484">
        <v>5300</v>
      </c>
      <c r="B12484">
        <v>5</v>
      </c>
      <c r="C12484" t="s">
        <v>63</v>
      </c>
      <c r="D12484" t="s">
        <v>92</v>
      </c>
      <c r="E12484">
        <v>5824</v>
      </c>
      <c r="F12484">
        <v>1</v>
      </c>
    </row>
    <row r="12485" spans="1:6">
      <c r="A12485">
        <v>5300</v>
      </c>
      <c r="B12485">
        <v>5</v>
      </c>
      <c r="C12485" t="s">
        <v>63</v>
      </c>
      <c r="D12485" t="s">
        <v>92</v>
      </c>
      <c r="E12485">
        <v>4935</v>
      </c>
      <c r="F12485">
        <v>1</v>
      </c>
    </row>
    <row r="12486" spans="1:6">
      <c r="A12486">
        <v>5300</v>
      </c>
      <c r="B12486">
        <v>5</v>
      </c>
      <c r="C12486" t="s">
        <v>63</v>
      </c>
      <c r="D12486" t="s">
        <v>92</v>
      </c>
      <c r="E12486">
        <v>4116</v>
      </c>
      <c r="F12486">
        <v>1</v>
      </c>
    </row>
    <row r="12487" spans="1:6">
      <c r="A12487">
        <v>5300</v>
      </c>
      <c r="B12487">
        <v>5</v>
      </c>
      <c r="C12487" t="s">
        <v>63</v>
      </c>
      <c r="D12487" t="s">
        <v>92</v>
      </c>
      <c r="E12487">
        <v>5283</v>
      </c>
      <c r="F12487">
        <v>1</v>
      </c>
    </row>
    <row r="12488" spans="1:6">
      <c r="A12488">
        <v>5300</v>
      </c>
      <c r="B12488">
        <v>5</v>
      </c>
      <c r="C12488" t="s">
        <v>63</v>
      </c>
      <c r="D12488" t="s">
        <v>92</v>
      </c>
      <c r="E12488">
        <v>5935</v>
      </c>
      <c r="F12488">
        <v>1</v>
      </c>
    </row>
    <row r="12489" spans="1:6">
      <c r="A12489">
        <v>5300</v>
      </c>
      <c r="B12489">
        <v>5</v>
      </c>
      <c r="C12489" t="s">
        <v>63</v>
      </c>
      <c r="D12489" t="s">
        <v>92</v>
      </c>
      <c r="E12489">
        <v>5608</v>
      </c>
      <c r="F12489">
        <v>1</v>
      </c>
    </row>
    <row r="12490" spans="1:6">
      <c r="A12490">
        <v>5300</v>
      </c>
      <c r="B12490">
        <v>5</v>
      </c>
      <c r="C12490" t="s">
        <v>63</v>
      </c>
      <c r="D12490" t="s">
        <v>92</v>
      </c>
      <c r="E12490">
        <v>4158</v>
      </c>
      <c r="F12490">
        <v>1</v>
      </c>
    </row>
    <row r="12491" spans="1:6">
      <c r="A12491">
        <v>5300</v>
      </c>
      <c r="B12491">
        <v>5</v>
      </c>
      <c r="C12491" t="s">
        <v>63</v>
      </c>
      <c r="D12491" t="s">
        <v>92</v>
      </c>
      <c r="E12491">
        <v>5755</v>
      </c>
      <c r="F12491">
        <v>1</v>
      </c>
    </row>
    <row r="12492" spans="1:6">
      <c r="A12492">
        <v>5300</v>
      </c>
      <c r="B12492">
        <v>5</v>
      </c>
      <c r="C12492" t="s">
        <v>63</v>
      </c>
      <c r="D12492" t="s">
        <v>92</v>
      </c>
      <c r="E12492">
        <v>4015</v>
      </c>
      <c r="F12492">
        <v>1</v>
      </c>
    </row>
    <row r="12493" spans="1:6">
      <c r="A12493">
        <v>5300</v>
      </c>
      <c r="B12493">
        <v>5</v>
      </c>
      <c r="C12493" t="s">
        <v>63</v>
      </c>
      <c r="D12493" t="s">
        <v>92</v>
      </c>
      <c r="E12493">
        <v>2460</v>
      </c>
      <c r="F12493">
        <v>1</v>
      </c>
    </row>
    <row r="12494" spans="1:6">
      <c r="A12494">
        <v>5300</v>
      </c>
      <c r="B12494">
        <v>5</v>
      </c>
      <c r="C12494" t="s">
        <v>63</v>
      </c>
      <c r="D12494" t="s">
        <v>92</v>
      </c>
      <c r="E12494">
        <v>4321</v>
      </c>
      <c r="F12494">
        <v>1</v>
      </c>
    </row>
    <row r="12495" spans="1:6">
      <c r="A12495">
        <v>5300</v>
      </c>
      <c r="B12495">
        <v>5</v>
      </c>
      <c r="C12495" t="s">
        <v>63</v>
      </c>
      <c r="D12495" t="s">
        <v>92</v>
      </c>
      <c r="E12495">
        <v>4524</v>
      </c>
      <c r="F12495">
        <v>1</v>
      </c>
    </row>
    <row r="12496" spans="1:6">
      <c r="A12496">
        <v>5300</v>
      </c>
      <c r="B12496">
        <v>5</v>
      </c>
      <c r="C12496" t="s">
        <v>63</v>
      </c>
      <c r="D12496" t="s">
        <v>92</v>
      </c>
      <c r="E12496">
        <v>2182</v>
      </c>
      <c r="F12496">
        <v>1</v>
      </c>
    </row>
    <row r="12497" spans="1:6">
      <c r="A12497">
        <v>5300</v>
      </c>
      <c r="B12497">
        <v>5</v>
      </c>
      <c r="C12497" t="s">
        <v>63</v>
      </c>
      <c r="D12497" t="s">
        <v>92</v>
      </c>
      <c r="E12497">
        <v>2404</v>
      </c>
      <c r="F12497">
        <v>1</v>
      </c>
    </row>
    <row r="12498" spans="1:6">
      <c r="A12498">
        <v>5300</v>
      </c>
      <c r="B12498">
        <v>5</v>
      </c>
      <c r="C12498" t="s">
        <v>63</v>
      </c>
      <c r="D12498" t="s">
        <v>92</v>
      </c>
      <c r="E12498">
        <v>136</v>
      </c>
      <c r="F12498">
        <v>1</v>
      </c>
    </row>
    <row r="12499" spans="1:6">
      <c r="A12499">
        <v>5300</v>
      </c>
      <c r="B12499">
        <v>5</v>
      </c>
      <c r="C12499" t="s">
        <v>63</v>
      </c>
      <c r="D12499" t="s">
        <v>92</v>
      </c>
      <c r="E12499">
        <v>4686</v>
      </c>
      <c r="F12499">
        <v>1</v>
      </c>
    </row>
    <row r="12500" spans="1:6">
      <c r="A12500">
        <v>5300</v>
      </c>
      <c r="B12500">
        <v>5</v>
      </c>
      <c r="C12500" t="s">
        <v>63</v>
      </c>
      <c r="D12500" t="s">
        <v>92</v>
      </c>
      <c r="E12500">
        <v>3906</v>
      </c>
      <c r="F12500">
        <v>1</v>
      </c>
    </row>
    <row r="12501" spans="1:6">
      <c r="A12501">
        <v>5300</v>
      </c>
      <c r="B12501">
        <v>5</v>
      </c>
      <c r="C12501" t="s">
        <v>62</v>
      </c>
      <c r="D12501" t="s">
        <v>92</v>
      </c>
      <c r="E12501">
        <v>3951</v>
      </c>
      <c r="F12501">
        <v>11</v>
      </c>
    </row>
    <row r="12502" spans="1:6">
      <c r="A12502">
        <v>5300</v>
      </c>
      <c r="B12502">
        <v>5</v>
      </c>
      <c r="C12502" t="s">
        <v>62</v>
      </c>
      <c r="D12502" t="s">
        <v>92</v>
      </c>
      <c r="E12502">
        <v>4976</v>
      </c>
      <c r="F12502">
        <v>11</v>
      </c>
    </row>
    <row r="12503" spans="1:6">
      <c r="A12503">
        <v>5300</v>
      </c>
      <c r="B12503">
        <v>5</v>
      </c>
      <c r="C12503" t="s">
        <v>62</v>
      </c>
      <c r="D12503" t="s">
        <v>92</v>
      </c>
      <c r="E12503">
        <v>42</v>
      </c>
      <c r="F12503">
        <v>7</v>
      </c>
    </row>
    <row r="12504" spans="1:6">
      <c r="A12504">
        <v>5300</v>
      </c>
      <c r="B12504">
        <v>5</v>
      </c>
      <c r="C12504" t="s">
        <v>62</v>
      </c>
      <c r="D12504" t="s">
        <v>92</v>
      </c>
      <c r="E12504">
        <v>5935</v>
      </c>
      <c r="F12504">
        <v>3</v>
      </c>
    </row>
    <row r="12505" spans="1:6">
      <c r="A12505">
        <v>5300</v>
      </c>
      <c r="B12505">
        <v>5</v>
      </c>
      <c r="C12505" t="s">
        <v>62</v>
      </c>
      <c r="D12505" t="s">
        <v>92</v>
      </c>
      <c r="E12505">
        <v>5136</v>
      </c>
      <c r="F12505">
        <v>3</v>
      </c>
    </row>
    <row r="12506" spans="1:6">
      <c r="A12506">
        <v>5300</v>
      </c>
      <c r="B12506">
        <v>5</v>
      </c>
      <c r="C12506" t="s">
        <v>62</v>
      </c>
      <c r="D12506" t="s">
        <v>92</v>
      </c>
      <c r="E12506">
        <v>5608</v>
      </c>
      <c r="F12506">
        <v>3</v>
      </c>
    </row>
    <row r="12507" spans="1:6">
      <c r="A12507">
        <v>5300</v>
      </c>
      <c r="B12507">
        <v>5</v>
      </c>
      <c r="C12507" t="s">
        <v>62</v>
      </c>
      <c r="D12507" t="s">
        <v>92</v>
      </c>
      <c r="E12507">
        <v>5817</v>
      </c>
      <c r="F12507">
        <v>3</v>
      </c>
    </row>
    <row r="12508" spans="1:6">
      <c r="A12508">
        <v>5300</v>
      </c>
      <c r="B12508">
        <v>5</v>
      </c>
      <c r="C12508" t="s">
        <v>62</v>
      </c>
      <c r="D12508" t="s">
        <v>92</v>
      </c>
      <c r="E12508">
        <v>5075</v>
      </c>
      <c r="F12508">
        <v>3</v>
      </c>
    </row>
    <row r="12509" spans="1:6">
      <c r="A12509">
        <v>5300</v>
      </c>
      <c r="B12509">
        <v>5</v>
      </c>
      <c r="C12509" t="s">
        <v>62</v>
      </c>
      <c r="D12509" t="s">
        <v>92</v>
      </c>
      <c r="E12509">
        <v>4796</v>
      </c>
      <c r="F12509">
        <v>3</v>
      </c>
    </row>
    <row r="12510" spans="1:6">
      <c r="A12510">
        <v>5300</v>
      </c>
      <c r="B12510">
        <v>5</v>
      </c>
      <c r="C12510" t="s">
        <v>62</v>
      </c>
      <c r="D12510" t="s">
        <v>92</v>
      </c>
      <c r="E12510">
        <v>4524</v>
      </c>
      <c r="F12510">
        <v>2</v>
      </c>
    </row>
    <row r="12511" spans="1:6">
      <c r="A12511">
        <v>5300</v>
      </c>
      <c r="B12511">
        <v>5</v>
      </c>
      <c r="C12511" t="s">
        <v>62</v>
      </c>
      <c r="D12511" t="s">
        <v>92</v>
      </c>
      <c r="E12511">
        <v>5511</v>
      </c>
      <c r="F12511">
        <v>2</v>
      </c>
    </row>
    <row r="12512" spans="1:6">
      <c r="A12512">
        <v>5300</v>
      </c>
      <c r="B12512">
        <v>5</v>
      </c>
      <c r="C12512" t="s">
        <v>62</v>
      </c>
      <c r="D12512" t="s">
        <v>92</v>
      </c>
      <c r="E12512">
        <v>2574</v>
      </c>
      <c r="F12512">
        <v>1</v>
      </c>
    </row>
    <row r="12513" spans="1:6">
      <c r="A12513">
        <v>5300</v>
      </c>
      <c r="B12513">
        <v>5</v>
      </c>
      <c r="C12513" t="s">
        <v>62</v>
      </c>
      <c r="D12513" t="s">
        <v>92</v>
      </c>
      <c r="E12513">
        <v>3496</v>
      </c>
      <c r="F12513">
        <v>1</v>
      </c>
    </row>
    <row r="12514" spans="1:6">
      <c r="A12514">
        <v>5300</v>
      </c>
      <c r="B12514">
        <v>5</v>
      </c>
      <c r="C12514" t="s">
        <v>62</v>
      </c>
      <c r="D12514" t="s">
        <v>92</v>
      </c>
      <c r="E12514">
        <v>316</v>
      </c>
      <c r="F12514">
        <v>1</v>
      </c>
    </row>
    <row r="12515" spans="1:6">
      <c r="A12515">
        <v>5300</v>
      </c>
      <c r="B12515">
        <v>5</v>
      </c>
      <c r="C12515" t="s">
        <v>62</v>
      </c>
      <c r="D12515" t="s">
        <v>92</v>
      </c>
      <c r="E12515">
        <v>2109</v>
      </c>
      <c r="F12515">
        <v>1</v>
      </c>
    </row>
    <row r="12516" spans="1:6">
      <c r="A12516">
        <v>5300</v>
      </c>
      <c r="B12516">
        <v>5</v>
      </c>
      <c r="C12516" t="s">
        <v>62</v>
      </c>
      <c r="D12516" t="s">
        <v>92</v>
      </c>
      <c r="E12516">
        <v>3128</v>
      </c>
      <c r="F12516">
        <v>1</v>
      </c>
    </row>
    <row r="12517" spans="1:6">
      <c r="A12517">
        <v>5300</v>
      </c>
      <c r="B12517">
        <v>5</v>
      </c>
      <c r="C12517" t="s">
        <v>62</v>
      </c>
      <c r="D12517" t="s">
        <v>92</v>
      </c>
      <c r="E12517">
        <v>293</v>
      </c>
      <c r="F12517">
        <v>1</v>
      </c>
    </row>
    <row r="12518" spans="1:6">
      <c r="A12518">
        <v>5300</v>
      </c>
      <c r="B12518">
        <v>5</v>
      </c>
      <c r="C12518" t="s">
        <v>62</v>
      </c>
      <c r="D12518" t="s">
        <v>92</v>
      </c>
      <c r="E12518">
        <v>3833</v>
      </c>
      <c r="F12518">
        <v>1</v>
      </c>
    </row>
    <row r="12519" spans="1:6">
      <c r="A12519">
        <v>5300</v>
      </c>
      <c r="B12519">
        <v>5</v>
      </c>
      <c r="C12519" t="s">
        <v>62</v>
      </c>
      <c r="D12519" t="s">
        <v>92</v>
      </c>
      <c r="E12519">
        <v>2210</v>
      </c>
      <c r="F12519">
        <v>1</v>
      </c>
    </row>
    <row r="12520" spans="1:6">
      <c r="A12520">
        <v>5300</v>
      </c>
      <c r="B12520">
        <v>5</v>
      </c>
      <c r="C12520" t="s">
        <v>62</v>
      </c>
      <c r="D12520" t="s">
        <v>92</v>
      </c>
      <c r="E12520">
        <v>2018</v>
      </c>
      <c r="F12520">
        <v>1</v>
      </c>
    </row>
    <row r="12521" spans="1:6">
      <c r="A12521">
        <v>5300</v>
      </c>
      <c r="B12521">
        <v>5</v>
      </c>
      <c r="C12521" t="s">
        <v>62</v>
      </c>
      <c r="D12521" t="s">
        <v>92</v>
      </c>
      <c r="E12521">
        <v>2531</v>
      </c>
      <c r="F12521">
        <v>1</v>
      </c>
    </row>
    <row r="12522" spans="1:6">
      <c r="A12522">
        <v>5300</v>
      </c>
      <c r="B12522">
        <v>5</v>
      </c>
      <c r="C12522" t="s">
        <v>62</v>
      </c>
      <c r="D12522" t="s">
        <v>92</v>
      </c>
      <c r="E12522">
        <v>2920</v>
      </c>
      <c r="F12522">
        <v>1</v>
      </c>
    </row>
    <row r="12523" spans="1:6">
      <c r="A12523">
        <v>5300</v>
      </c>
      <c r="B12523">
        <v>5</v>
      </c>
      <c r="C12523" t="s">
        <v>62</v>
      </c>
      <c r="D12523" t="s">
        <v>92</v>
      </c>
      <c r="E12523">
        <v>5530</v>
      </c>
      <c r="F12523">
        <v>1</v>
      </c>
    </row>
    <row r="12524" spans="1:6">
      <c r="A12524">
        <v>5300</v>
      </c>
      <c r="B12524">
        <v>5</v>
      </c>
      <c r="C12524" t="s">
        <v>62</v>
      </c>
      <c r="D12524" t="s">
        <v>92</v>
      </c>
      <c r="E12524">
        <v>59</v>
      </c>
      <c r="F12524">
        <v>1</v>
      </c>
    </row>
    <row r="12525" spans="1:6">
      <c r="A12525">
        <v>5300</v>
      </c>
      <c r="B12525">
        <v>5</v>
      </c>
      <c r="C12525" t="s">
        <v>62</v>
      </c>
      <c r="D12525" t="s">
        <v>92</v>
      </c>
      <c r="E12525">
        <v>2417</v>
      </c>
      <c r="F12525">
        <v>1</v>
      </c>
    </row>
    <row r="12526" spans="1:6">
      <c r="A12526">
        <v>5300</v>
      </c>
      <c r="B12526">
        <v>5</v>
      </c>
      <c r="C12526" t="s">
        <v>62</v>
      </c>
      <c r="D12526" t="s">
        <v>92</v>
      </c>
      <c r="E12526">
        <v>5922</v>
      </c>
      <c r="F12526">
        <v>1</v>
      </c>
    </row>
    <row r="12527" spans="1:6">
      <c r="A12527">
        <v>5300</v>
      </c>
      <c r="B12527">
        <v>5</v>
      </c>
      <c r="C12527" t="s">
        <v>62</v>
      </c>
      <c r="D12527" t="s">
        <v>92</v>
      </c>
      <c r="E12527">
        <v>322</v>
      </c>
      <c r="F12527">
        <v>1</v>
      </c>
    </row>
    <row r="12528" spans="1:6">
      <c r="A12528">
        <v>5300</v>
      </c>
      <c r="B12528">
        <v>5</v>
      </c>
      <c r="C12528" t="s">
        <v>62</v>
      </c>
      <c r="D12528" t="s">
        <v>92</v>
      </c>
      <c r="E12528">
        <v>4879</v>
      </c>
      <c r="F12528">
        <v>1</v>
      </c>
    </row>
    <row r="12529" spans="1:6">
      <c r="A12529">
        <v>5300</v>
      </c>
      <c r="B12529">
        <v>5</v>
      </c>
      <c r="C12529" t="s">
        <v>62</v>
      </c>
      <c r="D12529" t="s">
        <v>92</v>
      </c>
      <c r="E12529">
        <v>3069</v>
      </c>
      <c r="F12529">
        <v>1</v>
      </c>
    </row>
    <row r="12530" spans="1:6">
      <c r="A12530">
        <v>5300</v>
      </c>
      <c r="B12530">
        <v>5</v>
      </c>
      <c r="C12530" t="s">
        <v>62</v>
      </c>
      <c r="D12530" t="s">
        <v>92</v>
      </c>
      <c r="E12530">
        <v>4361</v>
      </c>
      <c r="F12530">
        <v>1</v>
      </c>
    </row>
    <row r="12531" spans="1:6">
      <c r="A12531">
        <v>5300</v>
      </c>
      <c r="B12531">
        <v>5</v>
      </c>
      <c r="C12531" t="s">
        <v>62</v>
      </c>
      <c r="D12531" t="s">
        <v>92</v>
      </c>
      <c r="E12531">
        <v>2793</v>
      </c>
      <c r="F12531">
        <v>1</v>
      </c>
    </row>
    <row r="12532" spans="1:6">
      <c r="A12532">
        <v>5300</v>
      </c>
      <c r="B12532">
        <v>5</v>
      </c>
      <c r="C12532" t="s">
        <v>62</v>
      </c>
      <c r="D12532" t="s">
        <v>92</v>
      </c>
      <c r="E12532">
        <v>2720</v>
      </c>
      <c r="F12532">
        <v>1</v>
      </c>
    </row>
    <row r="12533" spans="1:6">
      <c r="A12533">
        <v>5300</v>
      </c>
      <c r="B12533">
        <v>5</v>
      </c>
      <c r="C12533" t="s">
        <v>62</v>
      </c>
      <c r="D12533" t="s">
        <v>92</v>
      </c>
      <c r="E12533">
        <v>3960</v>
      </c>
      <c r="F12533">
        <v>1</v>
      </c>
    </row>
    <row r="12534" spans="1:6">
      <c r="A12534">
        <v>5300</v>
      </c>
      <c r="B12534">
        <v>5</v>
      </c>
      <c r="C12534" t="s">
        <v>62</v>
      </c>
      <c r="D12534" t="s">
        <v>92</v>
      </c>
      <c r="E12534">
        <v>4286</v>
      </c>
      <c r="F12534">
        <v>1</v>
      </c>
    </row>
    <row r="12535" spans="1:6">
      <c r="A12535">
        <v>5300</v>
      </c>
      <c r="B12535">
        <v>5</v>
      </c>
      <c r="C12535" t="s">
        <v>62</v>
      </c>
      <c r="D12535" t="s">
        <v>92</v>
      </c>
      <c r="E12535">
        <v>5650</v>
      </c>
      <c r="F12535">
        <v>1</v>
      </c>
    </row>
    <row r="12536" spans="1:6">
      <c r="A12536">
        <v>5300</v>
      </c>
      <c r="B12536">
        <v>5</v>
      </c>
      <c r="C12536" t="s">
        <v>62</v>
      </c>
      <c r="D12536" t="s">
        <v>92</v>
      </c>
      <c r="E12536">
        <v>5420</v>
      </c>
      <c r="F12536">
        <v>1</v>
      </c>
    </row>
    <row r="12537" spans="1:6">
      <c r="A12537">
        <v>5300</v>
      </c>
      <c r="B12537">
        <v>5</v>
      </c>
      <c r="C12537" t="s">
        <v>62</v>
      </c>
      <c r="D12537" t="s">
        <v>92</v>
      </c>
      <c r="E12537">
        <v>4383</v>
      </c>
      <c r="F12537">
        <v>1</v>
      </c>
    </row>
    <row r="12538" spans="1:6">
      <c r="A12538">
        <v>5300</v>
      </c>
      <c r="B12538">
        <v>5</v>
      </c>
      <c r="C12538" t="s">
        <v>62</v>
      </c>
      <c r="D12538" t="s">
        <v>92</v>
      </c>
      <c r="E12538">
        <v>3049</v>
      </c>
      <c r="F12538">
        <v>1</v>
      </c>
    </row>
    <row r="12539" spans="1:6">
      <c r="A12539">
        <v>5300</v>
      </c>
      <c r="B12539">
        <v>5</v>
      </c>
      <c r="C12539" t="s">
        <v>62</v>
      </c>
      <c r="D12539" t="s">
        <v>92</v>
      </c>
      <c r="E12539">
        <v>5792</v>
      </c>
      <c r="F12539">
        <v>1</v>
      </c>
    </row>
    <row r="12540" spans="1:6">
      <c r="A12540">
        <v>5300</v>
      </c>
      <c r="B12540">
        <v>5</v>
      </c>
      <c r="C12540" t="s">
        <v>62</v>
      </c>
      <c r="D12540" t="s">
        <v>92</v>
      </c>
      <c r="E12540">
        <v>3056</v>
      </c>
      <c r="F12540">
        <v>1</v>
      </c>
    </row>
    <row r="12541" spans="1:6">
      <c r="A12541">
        <v>5300</v>
      </c>
      <c r="B12541">
        <v>5</v>
      </c>
      <c r="C12541" t="s">
        <v>62</v>
      </c>
      <c r="D12541" t="s">
        <v>92</v>
      </c>
      <c r="E12541">
        <v>1311</v>
      </c>
      <c r="F12541">
        <v>1</v>
      </c>
    </row>
    <row r="12542" spans="1:6">
      <c r="A12542">
        <v>5300</v>
      </c>
      <c r="B12542">
        <v>5</v>
      </c>
      <c r="C12542" t="s">
        <v>62</v>
      </c>
      <c r="D12542" t="s">
        <v>92</v>
      </c>
      <c r="E12542">
        <v>5050</v>
      </c>
      <c r="F12542">
        <v>1</v>
      </c>
    </row>
    <row r="12543" spans="1:6">
      <c r="A12543">
        <v>5300</v>
      </c>
      <c r="B12543">
        <v>5</v>
      </c>
      <c r="C12543" t="s">
        <v>62</v>
      </c>
      <c r="D12543" t="s">
        <v>92</v>
      </c>
      <c r="E12543">
        <v>4787</v>
      </c>
      <c r="F12543">
        <v>1</v>
      </c>
    </row>
    <row r="12544" spans="1:6">
      <c r="A12544">
        <v>5300</v>
      </c>
      <c r="B12544">
        <v>5</v>
      </c>
      <c r="C12544" t="s">
        <v>62</v>
      </c>
      <c r="D12544" t="s">
        <v>92</v>
      </c>
      <c r="E12544">
        <v>5527</v>
      </c>
      <c r="F12544">
        <v>1</v>
      </c>
    </row>
    <row r="12545" spans="1:6">
      <c r="A12545">
        <v>5300</v>
      </c>
      <c r="B12545">
        <v>5</v>
      </c>
      <c r="C12545" t="s">
        <v>62</v>
      </c>
      <c r="D12545" t="s">
        <v>92</v>
      </c>
      <c r="E12545">
        <v>2508</v>
      </c>
      <c r="F12545">
        <v>1</v>
      </c>
    </row>
    <row r="12546" spans="1:6">
      <c r="A12546">
        <v>5300</v>
      </c>
      <c r="B12546">
        <v>5</v>
      </c>
      <c r="C12546" t="s">
        <v>62</v>
      </c>
      <c r="D12546" t="s">
        <v>92</v>
      </c>
      <c r="E12546">
        <v>2460</v>
      </c>
      <c r="F12546">
        <v>1</v>
      </c>
    </row>
    <row r="12547" spans="1:6">
      <c r="A12547">
        <v>5300</v>
      </c>
      <c r="B12547">
        <v>5</v>
      </c>
      <c r="C12547" t="s">
        <v>62</v>
      </c>
      <c r="D12547" t="s">
        <v>92</v>
      </c>
      <c r="E12547">
        <v>5755</v>
      </c>
      <c r="F12547">
        <v>1</v>
      </c>
    </row>
    <row r="12548" spans="1:6">
      <c r="A12548">
        <v>5300</v>
      </c>
      <c r="B12548">
        <v>5</v>
      </c>
      <c r="C12548" t="s">
        <v>62</v>
      </c>
      <c r="D12548" t="s">
        <v>92</v>
      </c>
      <c r="E12548">
        <v>2820</v>
      </c>
      <c r="F12548">
        <v>1</v>
      </c>
    </row>
    <row r="12549" spans="1:6">
      <c r="A12549">
        <v>5300</v>
      </c>
      <c r="B12549">
        <v>6</v>
      </c>
      <c r="C12549" t="s">
        <v>63</v>
      </c>
      <c r="D12549" t="s">
        <v>92</v>
      </c>
      <c r="E12549">
        <v>5673</v>
      </c>
      <c r="F12549">
        <v>15</v>
      </c>
    </row>
    <row r="12550" spans="1:6">
      <c r="A12550">
        <v>5300</v>
      </c>
      <c r="B12550">
        <v>6</v>
      </c>
      <c r="C12550" t="s">
        <v>63</v>
      </c>
      <c r="D12550" t="s">
        <v>92</v>
      </c>
      <c r="E12550">
        <v>4788</v>
      </c>
      <c r="F12550">
        <v>13</v>
      </c>
    </row>
    <row r="12551" spans="1:6">
      <c r="A12551">
        <v>5300</v>
      </c>
      <c r="B12551">
        <v>6</v>
      </c>
      <c r="C12551" t="s">
        <v>63</v>
      </c>
      <c r="D12551" t="s">
        <v>92</v>
      </c>
      <c r="E12551">
        <v>3069</v>
      </c>
      <c r="F12551">
        <v>10</v>
      </c>
    </row>
    <row r="12552" spans="1:6">
      <c r="A12552">
        <v>5300</v>
      </c>
      <c r="B12552">
        <v>6</v>
      </c>
      <c r="C12552" t="s">
        <v>63</v>
      </c>
      <c r="D12552" t="s">
        <v>92</v>
      </c>
      <c r="E12552">
        <v>3056</v>
      </c>
      <c r="F12552">
        <v>6</v>
      </c>
    </row>
    <row r="12553" spans="1:6">
      <c r="A12553">
        <v>5300</v>
      </c>
      <c r="B12553">
        <v>6</v>
      </c>
      <c r="C12553" t="s">
        <v>63</v>
      </c>
      <c r="D12553" t="s">
        <v>92</v>
      </c>
      <c r="E12553">
        <v>4286</v>
      </c>
      <c r="F12553">
        <v>6</v>
      </c>
    </row>
    <row r="12554" spans="1:6">
      <c r="A12554">
        <v>5300</v>
      </c>
      <c r="B12554">
        <v>6</v>
      </c>
      <c r="C12554" t="s">
        <v>63</v>
      </c>
      <c r="D12554" t="s">
        <v>92</v>
      </c>
      <c r="E12554">
        <v>5706</v>
      </c>
      <c r="F12554">
        <v>5</v>
      </c>
    </row>
    <row r="12555" spans="1:6">
      <c r="A12555">
        <v>5300</v>
      </c>
      <c r="B12555">
        <v>6</v>
      </c>
      <c r="C12555" t="s">
        <v>63</v>
      </c>
      <c r="D12555" t="s">
        <v>92</v>
      </c>
      <c r="E12555">
        <v>2838</v>
      </c>
      <c r="F12555">
        <v>5</v>
      </c>
    </row>
    <row r="12556" spans="1:6">
      <c r="A12556">
        <v>5300</v>
      </c>
      <c r="B12556">
        <v>6</v>
      </c>
      <c r="C12556" t="s">
        <v>63</v>
      </c>
      <c r="D12556" t="s">
        <v>92</v>
      </c>
      <c r="E12556">
        <v>1362</v>
      </c>
      <c r="F12556">
        <v>4</v>
      </c>
    </row>
    <row r="12557" spans="1:6">
      <c r="A12557">
        <v>5300</v>
      </c>
      <c r="B12557">
        <v>6</v>
      </c>
      <c r="C12557" t="s">
        <v>63</v>
      </c>
      <c r="D12557" t="s">
        <v>92</v>
      </c>
      <c r="E12557">
        <v>5513</v>
      </c>
      <c r="F12557">
        <v>4</v>
      </c>
    </row>
    <row r="12558" spans="1:6">
      <c r="A12558">
        <v>5300</v>
      </c>
      <c r="B12558">
        <v>6</v>
      </c>
      <c r="C12558" t="s">
        <v>63</v>
      </c>
      <c r="D12558" t="s">
        <v>92</v>
      </c>
      <c r="E12558">
        <v>4787</v>
      </c>
      <c r="F12558">
        <v>3</v>
      </c>
    </row>
    <row r="12559" spans="1:6">
      <c r="A12559">
        <v>5300</v>
      </c>
      <c r="B12559">
        <v>6</v>
      </c>
      <c r="C12559" t="s">
        <v>63</v>
      </c>
      <c r="D12559" t="s">
        <v>92</v>
      </c>
      <c r="E12559">
        <v>3496</v>
      </c>
      <c r="F12559">
        <v>3</v>
      </c>
    </row>
    <row r="12560" spans="1:6">
      <c r="A12560">
        <v>5300</v>
      </c>
      <c r="B12560">
        <v>6</v>
      </c>
      <c r="C12560" t="s">
        <v>63</v>
      </c>
      <c r="D12560" t="s">
        <v>92</v>
      </c>
      <c r="E12560">
        <v>2562</v>
      </c>
      <c r="F12560">
        <v>3</v>
      </c>
    </row>
    <row r="12561" spans="1:6">
      <c r="A12561">
        <v>5300</v>
      </c>
      <c r="B12561">
        <v>6</v>
      </c>
      <c r="C12561" t="s">
        <v>63</v>
      </c>
      <c r="D12561" t="s">
        <v>92</v>
      </c>
      <c r="E12561">
        <v>2731</v>
      </c>
      <c r="F12561">
        <v>3</v>
      </c>
    </row>
    <row r="12562" spans="1:6">
      <c r="A12562">
        <v>5300</v>
      </c>
      <c r="B12562">
        <v>6</v>
      </c>
      <c r="C12562" t="s">
        <v>63</v>
      </c>
      <c r="D12562" t="s">
        <v>92</v>
      </c>
      <c r="E12562">
        <v>1222</v>
      </c>
      <c r="F12562">
        <v>3</v>
      </c>
    </row>
    <row r="12563" spans="1:6">
      <c r="A12563">
        <v>5300</v>
      </c>
      <c r="B12563">
        <v>6</v>
      </c>
      <c r="C12563" t="s">
        <v>63</v>
      </c>
      <c r="D12563" t="s">
        <v>92</v>
      </c>
      <c r="E12563">
        <v>3701</v>
      </c>
      <c r="F12563">
        <v>2</v>
      </c>
    </row>
    <row r="12564" spans="1:6">
      <c r="A12564">
        <v>5300</v>
      </c>
      <c r="B12564">
        <v>6</v>
      </c>
      <c r="C12564" t="s">
        <v>63</v>
      </c>
      <c r="D12564" t="s">
        <v>92</v>
      </c>
      <c r="E12564">
        <v>4370</v>
      </c>
      <c r="F12564">
        <v>2</v>
      </c>
    </row>
    <row r="12565" spans="1:6">
      <c r="A12565">
        <v>5300</v>
      </c>
      <c r="B12565">
        <v>6</v>
      </c>
      <c r="C12565" t="s">
        <v>63</v>
      </c>
      <c r="D12565" t="s">
        <v>92</v>
      </c>
      <c r="E12565">
        <v>6094</v>
      </c>
      <c r="F12565">
        <v>2</v>
      </c>
    </row>
    <row r="12566" spans="1:6">
      <c r="A12566">
        <v>5300</v>
      </c>
      <c r="B12566">
        <v>6</v>
      </c>
      <c r="C12566" t="s">
        <v>63</v>
      </c>
      <c r="D12566" t="s">
        <v>92</v>
      </c>
      <c r="E12566">
        <v>235</v>
      </c>
      <c r="F12566">
        <v>2</v>
      </c>
    </row>
    <row r="12567" spans="1:6">
      <c r="A12567">
        <v>5300</v>
      </c>
      <c r="B12567">
        <v>6</v>
      </c>
      <c r="C12567" t="s">
        <v>63</v>
      </c>
      <c r="D12567" t="s">
        <v>92</v>
      </c>
      <c r="E12567">
        <v>5844</v>
      </c>
      <c r="F12567">
        <v>2</v>
      </c>
    </row>
    <row r="12568" spans="1:6">
      <c r="A12568">
        <v>5300</v>
      </c>
      <c r="B12568">
        <v>6</v>
      </c>
      <c r="C12568" t="s">
        <v>63</v>
      </c>
      <c r="D12568" t="s">
        <v>92</v>
      </c>
      <c r="E12568">
        <v>2704</v>
      </c>
      <c r="F12568">
        <v>2</v>
      </c>
    </row>
    <row r="12569" spans="1:6">
      <c r="A12569">
        <v>5300</v>
      </c>
      <c r="B12569">
        <v>6</v>
      </c>
      <c r="C12569" t="s">
        <v>63</v>
      </c>
      <c r="D12569" t="s">
        <v>92</v>
      </c>
      <c r="E12569">
        <v>5629</v>
      </c>
      <c r="F12569">
        <v>2</v>
      </c>
    </row>
    <row r="12570" spans="1:6">
      <c r="A12570">
        <v>5300</v>
      </c>
      <c r="B12570">
        <v>6</v>
      </c>
      <c r="C12570" t="s">
        <v>63</v>
      </c>
      <c r="D12570" t="s">
        <v>92</v>
      </c>
      <c r="E12570">
        <v>4976</v>
      </c>
      <c r="F12570">
        <v>2</v>
      </c>
    </row>
    <row r="12571" spans="1:6">
      <c r="A12571">
        <v>5300</v>
      </c>
      <c r="B12571">
        <v>6</v>
      </c>
      <c r="C12571" t="s">
        <v>63</v>
      </c>
      <c r="D12571" t="s">
        <v>92</v>
      </c>
      <c r="E12571">
        <v>3514</v>
      </c>
      <c r="F12571">
        <v>2</v>
      </c>
    </row>
    <row r="12572" spans="1:6">
      <c r="A12572">
        <v>5300</v>
      </c>
      <c r="B12572">
        <v>6</v>
      </c>
      <c r="C12572" t="s">
        <v>63</v>
      </c>
      <c r="D12572" t="s">
        <v>92</v>
      </c>
      <c r="E12572">
        <v>1367</v>
      </c>
      <c r="F12572">
        <v>2</v>
      </c>
    </row>
    <row r="12573" spans="1:6">
      <c r="A12573">
        <v>5300</v>
      </c>
      <c r="B12573">
        <v>6</v>
      </c>
      <c r="C12573" t="s">
        <v>63</v>
      </c>
      <c r="D12573" t="s">
        <v>92</v>
      </c>
      <c r="E12573">
        <v>2740</v>
      </c>
      <c r="F12573">
        <v>2</v>
      </c>
    </row>
    <row r="12574" spans="1:6">
      <c r="A12574">
        <v>5300</v>
      </c>
      <c r="B12574">
        <v>6</v>
      </c>
      <c r="C12574" t="s">
        <v>63</v>
      </c>
      <c r="D12574" t="s">
        <v>92</v>
      </c>
      <c r="E12574">
        <v>3933</v>
      </c>
      <c r="F12574">
        <v>2</v>
      </c>
    </row>
    <row r="12575" spans="1:6">
      <c r="A12575">
        <v>5300</v>
      </c>
      <c r="B12575">
        <v>6</v>
      </c>
      <c r="C12575" t="s">
        <v>63</v>
      </c>
      <c r="D12575" t="s">
        <v>92</v>
      </c>
      <c r="E12575">
        <v>184</v>
      </c>
      <c r="F12575">
        <v>2</v>
      </c>
    </row>
    <row r="12576" spans="1:6">
      <c r="A12576">
        <v>5300</v>
      </c>
      <c r="B12576">
        <v>6</v>
      </c>
      <c r="C12576" t="s">
        <v>63</v>
      </c>
      <c r="D12576" t="s">
        <v>92</v>
      </c>
      <c r="E12576">
        <v>3960</v>
      </c>
      <c r="F12576">
        <v>2</v>
      </c>
    </row>
    <row r="12577" spans="1:6">
      <c r="A12577">
        <v>5300</v>
      </c>
      <c r="B12577">
        <v>6</v>
      </c>
      <c r="C12577" t="s">
        <v>63</v>
      </c>
      <c r="D12577" t="s">
        <v>92</v>
      </c>
      <c r="E12577">
        <v>2679</v>
      </c>
      <c r="F12577">
        <v>1</v>
      </c>
    </row>
    <row r="12578" spans="1:6">
      <c r="A12578">
        <v>5300</v>
      </c>
      <c r="B12578">
        <v>6</v>
      </c>
      <c r="C12578" t="s">
        <v>63</v>
      </c>
      <c r="D12578" t="s">
        <v>92</v>
      </c>
      <c r="E12578">
        <v>2934</v>
      </c>
      <c r="F12578">
        <v>1</v>
      </c>
    </row>
    <row r="12579" spans="1:6">
      <c r="A12579">
        <v>5300</v>
      </c>
      <c r="B12579">
        <v>6</v>
      </c>
      <c r="C12579" t="s">
        <v>63</v>
      </c>
      <c r="D12579" t="s">
        <v>92</v>
      </c>
      <c r="E12579">
        <v>3159</v>
      </c>
      <c r="F12579">
        <v>1</v>
      </c>
    </row>
    <row r="12580" spans="1:6">
      <c r="A12580">
        <v>5300</v>
      </c>
      <c r="B12580">
        <v>6</v>
      </c>
      <c r="C12580" t="s">
        <v>63</v>
      </c>
      <c r="D12580" t="s">
        <v>92</v>
      </c>
      <c r="E12580">
        <v>6114</v>
      </c>
      <c r="F12580">
        <v>1</v>
      </c>
    </row>
    <row r="12581" spans="1:6">
      <c r="A12581">
        <v>5300</v>
      </c>
      <c r="B12581">
        <v>6</v>
      </c>
      <c r="C12581" t="s">
        <v>63</v>
      </c>
      <c r="D12581" t="s">
        <v>92</v>
      </c>
      <c r="E12581">
        <v>5994</v>
      </c>
      <c r="F12581">
        <v>1</v>
      </c>
    </row>
    <row r="12582" spans="1:6">
      <c r="A12582">
        <v>5300</v>
      </c>
      <c r="B12582">
        <v>6</v>
      </c>
      <c r="C12582" t="s">
        <v>63</v>
      </c>
      <c r="D12582" t="s">
        <v>92</v>
      </c>
      <c r="E12582">
        <v>3259</v>
      </c>
      <c r="F12582">
        <v>1</v>
      </c>
    </row>
    <row r="12583" spans="1:6">
      <c r="A12583">
        <v>5300</v>
      </c>
      <c r="B12583">
        <v>6</v>
      </c>
      <c r="C12583" t="s">
        <v>63</v>
      </c>
      <c r="D12583" t="s">
        <v>92</v>
      </c>
      <c r="E12583">
        <v>4441</v>
      </c>
      <c r="F12583">
        <v>1</v>
      </c>
    </row>
    <row r="12584" spans="1:6">
      <c r="A12584">
        <v>5300</v>
      </c>
      <c r="B12584">
        <v>6</v>
      </c>
      <c r="C12584" t="s">
        <v>63</v>
      </c>
      <c r="D12584" t="s">
        <v>92</v>
      </c>
      <c r="E12584">
        <v>4914</v>
      </c>
      <c r="F12584">
        <v>1</v>
      </c>
    </row>
    <row r="12585" spans="1:6">
      <c r="A12585">
        <v>5300</v>
      </c>
      <c r="B12585">
        <v>6</v>
      </c>
      <c r="C12585" t="s">
        <v>63</v>
      </c>
      <c r="D12585" t="s">
        <v>92</v>
      </c>
      <c r="E12585">
        <v>4249</v>
      </c>
      <c r="F12585">
        <v>1</v>
      </c>
    </row>
    <row r="12586" spans="1:6">
      <c r="A12586">
        <v>5300</v>
      </c>
      <c r="B12586">
        <v>6</v>
      </c>
      <c r="C12586" t="s">
        <v>63</v>
      </c>
      <c r="D12586" t="s">
        <v>92</v>
      </c>
      <c r="E12586">
        <v>4636</v>
      </c>
      <c r="F12586">
        <v>1</v>
      </c>
    </row>
    <row r="12587" spans="1:6">
      <c r="A12587">
        <v>5300</v>
      </c>
      <c r="B12587">
        <v>6</v>
      </c>
      <c r="C12587" t="s">
        <v>63</v>
      </c>
      <c r="D12587" t="s">
        <v>92</v>
      </c>
      <c r="E12587">
        <v>2136</v>
      </c>
      <c r="F12587">
        <v>1</v>
      </c>
    </row>
    <row r="12588" spans="1:6">
      <c r="A12588">
        <v>5300</v>
      </c>
      <c r="B12588">
        <v>6</v>
      </c>
      <c r="C12588" t="s">
        <v>63</v>
      </c>
      <c r="D12588" t="s">
        <v>92</v>
      </c>
      <c r="E12588">
        <v>4962</v>
      </c>
      <c r="F12588">
        <v>1</v>
      </c>
    </row>
    <row r="12589" spans="1:6">
      <c r="A12589">
        <v>5300</v>
      </c>
      <c r="B12589">
        <v>6</v>
      </c>
      <c r="C12589" t="s">
        <v>63</v>
      </c>
      <c r="D12589" t="s">
        <v>92</v>
      </c>
      <c r="E12589">
        <v>4902</v>
      </c>
      <c r="F12589">
        <v>1</v>
      </c>
    </row>
    <row r="12590" spans="1:6">
      <c r="A12590">
        <v>5300</v>
      </c>
      <c r="B12590">
        <v>6</v>
      </c>
      <c r="C12590" t="s">
        <v>63</v>
      </c>
      <c r="D12590" t="s">
        <v>92</v>
      </c>
      <c r="E12590">
        <v>4524</v>
      </c>
      <c r="F12590">
        <v>1</v>
      </c>
    </row>
    <row r="12591" spans="1:6">
      <c r="A12591">
        <v>5300</v>
      </c>
      <c r="B12591">
        <v>6</v>
      </c>
      <c r="C12591" t="s">
        <v>63</v>
      </c>
      <c r="D12591" t="s">
        <v>92</v>
      </c>
      <c r="E12591">
        <v>4828</v>
      </c>
      <c r="F12591">
        <v>1</v>
      </c>
    </row>
    <row r="12592" spans="1:6">
      <c r="A12592">
        <v>5300</v>
      </c>
      <c r="B12592">
        <v>6</v>
      </c>
      <c r="C12592" t="s">
        <v>63</v>
      </c>
      <c r="D12592" t="s">
        <v>92</v>
      </c>
      <c r="E12592">
        <v>5383</v>
      </c>
      <c r="F12592">
        <v>1</v>
      </c>
    </row>
    <row r="12593" spans="1:6">
      <c r="A12593">
        <v>5300</v>
      </c>
      <c r="B12593">
        <v>6</v>
      </c>
      <c r="C12593" t="s">
        <v>63</v>
      </c>
      <c r="D12593" t="s">
        <v>92</v>
      </c>
      <c r="E12593">
        <v>5716</v>
      </c>
      <c r="F12593">
        <v>1</v>
      </c>
    </row>
    <row r="12594" spans="1:6">
      <c r="A12594">
        <v>5300</v>
      </c>
      <c r="B12594">
        <v>6</v>
      </c>
      <c r="C12594" t="s">
        <v>63</v>
      </c>
      <c r="D12594" t="s">
        <v>92</v>
      </c>
      <c r="E12594">
        <v>5254</v>
      </c>
      <c r="F12594">
        <v>1</v>
      </c>
    </row>
    <row r="12595" spans="1:6">
      <c r="A12595">
        <v>5300</v>
      </c>
      <c r="B12595">
        <v>6</v>
      </c>
      <c r="C12595" t="s">
        <v>63</v>
      </c>
      <c r="D12595" t="s">
        <v>92</v>
      </c>
      <c r="E12595">
        <v>5140</v>
      </c>
      <c r="F12595">
        <v>1</v>
      </c>
    </row>
    <row r="12596" spans="1:6">
      <c r="A12596">
        <v>5300</v>
      </c>
      <c r="B12596">
        <v>6</v>
      </c>
      <c r="C12596" t="s">
        <v>63</v>
      </c>
      <c r="D12596" t="s">
        <v>92</v>
      </c>
      <c r="E12596">
        <v>3951</v>
      </c>
      <c r="F12596">
        <v>1</v>
      </c>
    </row>
    <row r="12597" spans="1:6">
      <c r="A12597">
        <v>5300</v>
      </c>
      <c r="B12597">
        <v>6</v>
      </c>
      <c r="C12597" t="s">
        <v>63</v>
      </c>
      <c r="D12597" t="s">
        <v>92</v>
      </c>
      <c r="E12597">
        <v>4938</v>
      </c>
      <c r="F12597">
        <v>1</v>
      </c>
    </row>
    <row r="12598" spans="1:6">
      <c r="A12598">
        <v>5300</v>
      </c>
      <c r="B12598">
        <v>6</v>
      </c>
      <c r="C12598" t="s">
        <v>63</v>
      </c>
      <c r="D12598" t="s">
        <v>92</v>
      </c>
      <c r="E12598">
        <v>1225</v>
      </c>
      <c r="F12598">
        <v>1</v>
      </c>
    </row>
    <row r="12599" spans="1:6">
      <c r="A12599">
        <v>5300</v>
      </c>
      <c r="B12599">
        <v>6</v>
      </c>
      <c r="C12599" t="s">
        <v>63</v>
      </c>
      <c r="D12599" t="s">
        <v>92</v>
      </c>
      <c r="E12599">
        <v>4225</v>
      </c>
      <c r="F12599">
        <v>1</v>
      </c>
    </row>
    <row r="12600" spans="1:6">
      <c r="A12600">
        <v>5300</v>
      </c>
      <c r="B12600">
        <v>6</v>
      </c>
      <c r="C12600" t="s">
        <v>63</v>
      </c>
      <c r="D12600" t="s">
        <v>92</v>
      </c>
      <c r="E12600">
        <v>4615</v>
      </c>
      <c r="F12600">
        <v>1</v>
      </c>
    </row>
    <row r="12601" spans="1:6">
      <c r="A12601">
        <v>5300</v>
      </c>
      <c r="B12601">
        <v>6</v>
      </c>
      <c r="C12601" t="s">
        <v>63</v>
      </c>
      <c r="D12601" t="s">
        <v>92</v>
      </c>
      <c r="E12601">
        <v>3804</v>
      </c>
      <c r="F12601">
        <v>1</v>
      </c>
    </row>
    <row r="12602" spans="1:6">
      <c r="A12602">
        <v>5300</v>
      </c>
      <c r="B12602">
        <v>6</v>
      </c>
      <c r="C12602" t="s">
        <v>63</v>
      </c>
      <c r="D12602" t="s">
        <v>92</v>
      </c>
      <c r="E12602">
        <v>5376</v>
      </c>
      <c r="F12602">
        <v>1</v>
      </c>
    </row>
    <row r="12603" spans="1:6">
      <c r="A12603">
        <v>5300</v>
      </c>
      <c r="B12603">
        <v>6</v>
      </c>
      <c r="C12603" t="s">
        <v>63</v>
      </c>
      <c r="D12603" t="s">
        <v>92</v>
      </c>
      <c r="E12603">
        <v>984</v>
      </c>
      <c r="F12603">
        <v>1</v>
      </c>
    </row>
    <row r="12604" spans="1:6">
      <c r="A12604">
        <v>5300</v>
      </c>
      <c r="B12604">
        <v>6</v>
      </c>
      <c r="C12604" t="s">
        <v>63</v>
      </c>
      <c r="D12604" t="s">
        <v>92</v>
      </c>
      <c r="E12604">
        <v>1335</v>
      </c>
      <c r="F12604">
        <v>1</v>
      </c>
    </row>
    <row r="12605" spans="1:6">
      <c r="A12605">
        <v>5300</v>
      </c>
      <c r="B12605">
        <v>6</v>
      </c>
      <c r="C12605" t="s">
        <v>63</v>
      </c>
      <c r="D12605" t="s">
        <v>92</v>
      </c>
      <c r="E12605">
        <v>2732</v>
      </c>
      <c r="F12605">
        <v>1</v>
      </c>
    </row>
    <row r="12606" spans="1:6">
      <c r="A12606">
        <v>5300</v>
      </c>
      <c r="B12606">
        <v>6</v>
      </c>
      <c r="C12606" t="s">
        <v>63</v>
      </c>
      <c r="D12606" t="s">
        <v>92</v>
      </c>
      <c r="E12606">
        <v>1002</v>
      </c>
      <c r="F12606">
        <v>1</v>
      </c>
    </row>
    <row r="12607" spans="1:6">
      <c r="A12607">
        <v>5300</v>
      </c>
      <c r="B12607">
        <v>6</v>
      </c>
      <c r="C12607" t="s">
        <v>63</v>
      </c>
      <c r="D12607" t="s">
        <v>92</v>
      </c>
      <c r="E12607">
        <v>4842</v>
      </c>
      <c r="F12607">
        <v>1</v>
      </c>
    </row>
    <row r="12608" spans="1:6">
      <c r="A12608">
        <v>5300</v>
      </c>
      <c r="B12608">
        <v>6</v>
      </c>
      <c r="C12608" t="s">
        <v>63</v>
      </c>
      <c r="D12608" t="s">
        <v>92</v>
      </c>
      <c r="E12608">
        <v>3415</v>
      </c>
      <c r="F12608">
        <v>1</v>
      </c>
    </row>
    <row r="12609" spans="1:6">
      <c r="A12609">
        <v>5300</v>
      </c>
      <c r="B12609">
        <v>6</v>
      </c>
      <c r="C12609" t="s">
        <v>63</v>
      </c>
      <c r="D12609" t="s">
        <v>92</v>
      </c>
      <c r="E12609">
        <v>4718</v>
      </c>
      <c r="F12609">
        <v>1</v>
      </c>
    </row>
    <row r="12610" spans="1:6">
      <c r="A12610">
        <v>5300</v>
      </c>
      <c r="B12610">
        <v>6</v>
      </c>
      <c r="C12610" t="s">
        <v>63</v>
      </c>
      <c r="D12610" t="s">
        <v>92</v>
      </c>
      <c r="E12610">
        <v>5884</v>
      </c>
      <c r="F12610">
        <v>1</v>
      </c>
    </row>
    <row r="12611" spans="1:6">
      <c r="A12611">
        <v>5300</v>
      </c>
      <c r="B12611">
        <v>6</v>
      </c>
      <c r="C12611" t="s">
        <v>63</v>
      </c>
      <c r="D12611" t="s">
        <v>92</v>
      </c>
      <c r="E12611">
        <v>4085</v>
      </c>
      <c r="F12611">
        <v>1</v>
      </c>
    </row>
    <row r="12612" spans="1:6">
      <c r="A12612">
        <v>5300</v>
      </c>
      <c r="B12612">
        <v>6</v>
      </c>
      <c r="C12612" t="s">
        <v>63</v>
      </c>
      <c r="D12612" t="s">
        <v>92</v>
      </c>
      <c r="E12612">
        <v>3835</v>
      </c>
      <c r="F12612">
        <v>1</v>
      </c>
    </row>
    <row r="12613" spans="1:6">
      <c r="A12613">
        <v>5300</v>
      </c>
      <c r="B12613">
        <v>6</v>
      </c>
      <c r="C12613" t="s">
        <v>63</v>
      </c>
      <c r="D12613" t="s">
        <v>92</v>
      </c>
      <c r="E12613">
        <v>2055</v>
      </c>
      <c r="F12613">
        <v>1</v>
      </c>
    </row>
    <row r="12614" spans="1:6">
      <c r="A12614">
        <v>5300</v>
      </c>
      <c r="B12614">
        <v>6</v>
      </c>
      <c r="C12614" t="s">
        <v>63</v>
      </c>
      <c r="D12614" t="s">
        <v>92</v>
      </c>
      <c r="E12614">
        <v>3819</v>
      </c>
      <c r="F12614">
        <v>1</v>
      </c>
    </row>
    <row r="12615" spans="1:6">
      <c r="A12615">
        <v>5300</v>
      </c>
      <c r="B12615">
        <v>6</v>
      </c>
      <c r="C12615" t="s">
        <v>63</v>
      </c>
      <c r="D12615" t="s">
        <v>92</v>
      </c>
      <c r="E12615">
        <v>3674</v>
      </c>
      <c r="F12615">
        <v>1</v>
      </c>
    </row>
    <row r="12616" spans="1:6">
      <c r="A12616">
        <v>5300</v>
      </c>
      <c r="B12616">
        <v>6</v>
      </c>
      <c r="C12616" t="s">
        <v>63</v>
      </c>
      <c r="D12616" t="s">
        <v>92</v>
      </c>
      <c r="E12616">
        <v>5659</v>
      </c>
      <c r="F12616">
        <v>1</v>
      </c>
    </row>
    <row r="12617" spans="1:6">
      <c r="A12617">
        <v>5300</v>
      </c>
      <c r="B12617">
        <v>6</v>
      </c>
      <c r="C12617" t="s">
        <v>63</v>
      </c>
      <c r="D12617" t="s">
        <v>92</v>
      </c>
      <c r="E12617">
        <v>1014</v>
      </c>
      <c r="F12617">
        <v>1</v>
      </c>
    </row>
    <row r="12618" spans="1:6">
      <c r="A12618">
        <v>5300</v>
      </c>
      <c r="B12618">
        <v>6</v>
      </c>
      <c r="C12618" t="s">
        <v>63</v>
      </c>
      <c r="D12618" t="s">
        <v>92</v>
      </c>
      <c r="E12618">
        <v>2037</v>
      </c>
      <c r="F12618">
        <v>1</v>
      </c>
    </row>
    <row r="12619" spans="1:6">
      <c r="A12619">
        <v>5300</v>
      </c>
      <c r="B12619">
        <v>6</v>
      </c>
      <c r="C12619" t="s">
        <v>63</v>
      </c>
      <c r="D12619" t="s">
        <v>92</v>
      </c>
      <c r="E12619">
        <v>3545</v>
      </c>
      <c r="F12619">
        <v>1</v>
      </c>
    </row>
    <row r="12620" spans="1:6">
      <c r="A12620">
        <v>5300</v>
      </c>
      <c r="B12620">
        <v>6</v>
      </c>
      <c r="C12620" t="s">
        <v>63</v>
      </c>
      <c r="D12620" t="s">
        <v>92</v>
      </c>
      <c r="E12620">
        <v>5943</v>
      </c>
      <c r="F12620">
        <v>1</v>
      </c>
    </row>
    <row r="12621" spans="1:6">
      <c r="A12621">
        <v>5300</v>
      </c>
      <c r="B12621">
        <v>6</v>
      </c>
      <c r="C12621" t="s">
        <v>63</v>
      </c>
      <c r="D12621" t="s">
        <v>92</v>
      </c>
      <c r="E12621">
        <v>3028</v>
      </c>
      <c r="F12621">
        <v>1</v>
      </c>
    </row>
    <row r="12622" spans="1:6">
      <c r="A12622">
        <v>5300</v>
      </c>
      <c r="B12622">
        <v>6</v>
      </c>
      <c r="C12622" t="s">
        <v>63</v>
      </c>
      <c r="D12622" t="s">
        <v>92</v>
      </c>
      <c r="E12622">
        <v>5514</v>
      </c>
      <c r="F12622">
        <v>1</v>
      </c>
    </row>
    <row r="12623" spans="1:6">
      <c r="A12623">
        <v>5300</v>
      </c>
      <c r="B12623">
        <v>6</v>
      </c>
      <c r="C12623" t="s">
        <v>63</v>
      </c>
      <c r="D12623" t="s">
        <v>92</v>
      </c>
      <c r="E12623">
        <v>2141</v>
      </c>
      <c r="F12623">
        <v>1</v>
      </c>
    </row>
    <row r="12624" spans="1:6">
      <c r="A12624">
        <v>5300</v>
      </c>
      <c r="B12624">
        <v>6</v>
      </c>
      <c r="C12624" t="s">
        <v>63</v>
      </c>
      <c r="D12624" t="s">
        <v>92</v>
      </c>
      <c r="E12624">
        <v>4098</v>
      </c>
      <c r="F12624">
        <v>1</v>
      </c>
    </row>
    <row r="12625" spans="1:6">
      <c r="A12625">
        <v>5300</v>
      </c>
      <c r="B12625">
        <v>6</v>
      </c>
      <c r="C12625" t="s">
        <v>63</v>
      </c>
      <c r="D12625" t="s">
        <v>92</v>
      </c>
      <c r="E12625">
        <v>4012</v>
      </c>
      <c r="F12625">
        <v>1</v>
      </c>
    </row>
    <row r="12626" spans="1:6">
      <c r="A12626">
        <v>5300</v>
      </c>
      <c r="B12626">
        <v>6</v>
      </c>
      <c r="C12626" t="s">
        <v>63</v>
      </c>
      <c r="D12626" t="s">
        <v>92</v>
      </c>
      <c r="E12626">
        <v>1260</v>
      </c>
      <c r="F12626">
        <v>1</v>
      </c>
    </row>
    <row r="12627" spans="1:6">
      <c r="A12627">
        <v>5300</v>
      </c>
      <c r="B12627">
        <v>6</v>
      </c>
      <c r="C12627" t="s">
        <v>63</v>
      </c>
      <c r="D12627" t="s">
        <v>92</v>
      </c>
      <c r="E12627">
        <v>3566</v>
      </c>
      <c r="F12627">
        <v>1</v>
      </c>
    </row>
    <row r="12628" spans="1:6">
      <c r="A12628">
        <v>5300</v>
      </c>
      <c r="B12628">
        <v>6</v>
      </c>
      <c r="C12628" t="s">
        <v>63</v>
      </c>
      <c r="D12628" t="s">
        <v>92</v>
      </c>
      <c r="E12628">
        <v>5011</v>
      </c>
      <c r="F12628">
        <v>1</v>
      </c>
    </row>
    <row r="12629" spans="1:6">
      <c r="A12629">
        <v>5300</v>
      </c>
      <c r="B12629">
        <v>6</v>
      </c>
      <c r="C12629" t="s">
        <v>63</v>
      </c>
      <c r="D12629" t="s">
        <v>92</v>
      </c>
      <c r="E12629">
        <v>1224</v>
      </c>
      <c r="F12629">
        <v>1</v>
      </c>
    </row>
    <row r="12630" spans="1:6">
      <c r="A12630">
        <v>5300</v>
      </c>
      <c r="B12630">
        <v>6</v>
      </c>
      <c r="C12630" t="s">
        <v>63</v>
      </c>
      <c r="D12630" t="s">
        <v>92</v>
      </c>
      <c r="E12630">
        <v>4758</v>
      </c>
      <c r="F12630">
        <v>1</v>
      </c>
    </row>
    <row r="12631" spans="1:6">
      <c r="A12631">
        <v>5300</v>
      </c>
      <c r="B12631">
        <v>6</v>
      </c>
      <c r="C12631" t="s">
        <v>63</v>
      </c>
      <c r="D12631" t="s">
        <v>92</v>
      </c>
      <c r="E12631">
        <v>2650</v>
      </c>
      <c r="F12631">
        <v>1</v>
      </c>
    </row>
    <row r="12632" spans="1:6">
      <c r="A12632">
        <v>5300</v>
      </c>
      <c r="B12632">
        <v>6</v>
      </c>
      <c r="C12632" t="s">
        <v>63</v>
      </c>
      <c r="D12632" t="s">
        <v>92</v>
      </c>
      <c r="E12632">
        <v>2775</v>
      </c>
      <c r="F12632">
        <v>1</v>
      </c>
    </row>
    <row r="12633" spans="1:6">
      <c r="A12633">
        <v>5300</v>
      </c>
      <c r="B12633">
        <v>6</v>
      </c>
      <c r="C12633" t="s">
        <v>63</v>
      </c>
      <c r="D12633" t="s">
        <v>92</v>
      </c>
      <c r="E12633">
        <v>1217</v>
      </c>
      <c r="F12633">
        <v>1</v>
      </c>
    </row>
    <row r="12634" spans="1:6">
      <c r="A12634">
        <v>5300</v>
      </c>
      <c r="B12634">
        <v>6</v>
      </c>
      <c r="C12634" t="s">
        <v>63</v>
      </c>
      <c r="D12634" t="s">
        <v>92</v>
      </c>
      <c r="E12634">
        <v>2952</v>
      </c>
      <c r="F12634">
        <v>1</v>
      </c>
    </row>
    <row r="12635" spans="1:6">
      <c r="A12635">
        <v>5300</v>
      </c>
      <c r="B12635">
        <v>6</v>
      </c>
      <c r="C12635" t="s">
        <v>63</v>
      </c>
      <c r="D12635" t="s">
        <v>92</v>
      </c>
      <c r="E12635">
        <v>3450</v>
      </c>
      <c r="F12635">
        <v>1</v>
      </c>
    </row>
    <row r="12636" spans="1:6">
      <c r="A12636">
        <v>5300</v>
      </c>
      <c r="B12636">
        <v>6</v>
      </c>
      <c r="C12636" t="s">
        <v>63</v>
      </c>
      <c r="D12636" t="s">
        <v>92</v>
      </c>
      <c r="E12636">
        <v>1237</v>
      </c>
      <c r="F12636">
        <v>1</v>
      </c>
    </row>
    <row r="12637" spans="1:6">
      <c r="A12637">
        <v>5300</v>
      </c>
      <c r="B12637">
        <v>6</v>
      </c>
      <c r="C12637" t="s">
        <v>63</v>
      </c>
      <c r="D12637" t="s">
        <v>92</v>
      </c>
      <c r="E12637">
        <v>4326</v>
      </c>
      <c r="F12637">
        <v>1</v>
      </c>
    </row>
    <row r="12638" spans="1:6">
      <c r="A12638">
        <v>5300</v>
      </c>
      <c r="B12638">
        <v>6</v>
      </c>
      <c r="C12638" t="s">
        <v>63</v>
      </c>
      <c r="D12638" t="s">
        <v>92</v>
      </c>
      <c r="E12638">
        <v>4194</v>
      </c>
      <c r="F12638">
        <v>1</v>
      </c>
    </row>
    <row r="12639" spans="1:6">
      <c r="A12639">
        <v>5300</v>
      </c>
      <c r="B12639">
        <v>6</v>
      </c>
      <c r="C12639" t="s">
        <v>63</v>
      </c>
      <c r="D12639" t="s">
        <v>92</v>
      </c>
      <c r="E12639">
        <v>3546</v>
      </c>
      <c r="F12639">
        <v>1</v>
      </c>
    </row>
    <row r="12640" spans="1:6">
      <c r="A12640">
        <v>5300</v>
      </c>
      <c r="B12640">
        <v>6</v>
      </c>
      <c r="C12640" t="s">
        <v>63</v>
      </c>
      <c r="D12640" t="s">
        <v>92</v>
      </c>
      <c r="E12640">
        <v>4165</v>
      </c>
      <c r="F12640">
        <v>1</v>
      </c>
    </row>
    <row r="12641" spans="1:6">
      <c r="A12641">
        <v>5300</v>
      </c>
      <c r="B12641">
        <v>6</v>
      </c>
      <c r="C12641" t="s">
        <v>63</v>
      </c>
      <c r="D12641" t="s">
        <v>92</v>
      </c>
      <c r="E12641">
        <v>153</v>
      </c>
      <c r="F12641">
        <v>1</v>
      </c>
    </row>
    <row r="12642" spans="1:6">
      <c r="A12642">
        <v>5300</v>
      </c>
      <c r="B12642">
        <v>6</v>
      </c>
      <c r="C12642" t="s">
        <v>63</v>
      </c>
      <c r="D12642" t="s">
        <v>92</v>
      </c>
      <c r="E12642">
        <v>4586</v>
      </c>
      <c r="F12642">
        <v>1</v>
      </c>
    </row>
    <row r="12643" spans="1:6">
      <c r="A12643">
        <v>5300</v>
      </c>
      <c r="B12643">
        <v>6</v>
      </c>
      <c r="C12643" t="s">
        <v>63</v>
      </c>
      <c r="D12643" t="s">
        <v>92</v>
      </c>
      <c r="E12643">
        <v>5208</v>
      </c>
      <c r="F12643">
        <v>1</v>
      </c>
    </row>
    <row r="12644" spans="1:6">
      <c r="A12644">
        <v>5300</v>
      </c>
      <c r="B12644">
        <v>6</v>
      </c>
      <c r="C12644" t="s">
        <v>63</v>
      </c>
      <c r="D12644" t="s">
        <v>92</v>
      </c>
      <c r="E12644">
        <v>3584</v>
      </c>
      <c r="F12644">
        <v>1</v>
      </c>
    </row>
    <row r="12645" spans="1:6">
      <c r="A12645">
        <v>5300</v>
      </c>
      <c r="B12645">
        <v>6</v>
      </c>
      <c r="C12645" t="s">
        <v>63</v>
      </c>
      <c r="D12645" t="s">
        <v>92</v>
      </c>
      <c r="E12645">
        <v>333</v>
      </c>
      <c r="F12645">
        <v>1</v>
      </c>
    </row>
    <row r="12646" spans="1:6">
      <c r="A12646">
        <v>5300</v>
      </c>
      <c r="B12646">
        <v>6</v>
      </c>
      <c r="C12646" t="s">
        <v>63</v>
      </c>
      <c r="D12646" t="s">
        <v>92</v>
      </c>
      <c r="E12646">
        <v>2653</v>
      </c>
      <c r="F12646">
        <v>1</v>
      </c>
    </row>
    <row r="12647" spans="1:6">
      <c r="A12647">
        <v>5300</v>
      </c>
      <c r="B12647">
        <v>6</v>
      </c>
      <c r="C12647" t="s">
        <v>63</v>
      </c>
      <c r="D12647" t="s">
        <v>92</v>
      </c>
      <c r="E12647">
        <v>4933</v>
      </c>
      <c r="F12647">
        <v>1</v>
      </c>
    </row>
    <row r="12648" spans="1:6">
      <c r="A12648">
        <v>5300</v>
      </c>
      <c r="B12648">
        <v>6</v>
      </c>
      <c r="C12648" t="s">
        <v>63</v>
      </c>
      <c r="D12648" t="s">
        <v>92</v>
      </c>
      <c r="E12648">
        <v>3250</v>
      </c>
      <c r="F12648">
        <v>1</v>
      </c>
    </row>
    <row r="12649" spans="1:6">
      <c r="A12649">
        <v>5300</v>
      </c>
      <c r="B12649">
        <v>6</v>
      </c>
      <c r="C12649" t="s">
        <v>63</v>
      </c>
      <c r="D12649" t="s">
        <v>92</v>
      </c>
      <c r="E12649">
        <v>4521</v>
      </c>
      <c r="F12649">
        <v>1</v>
      </c>
    </row>
    <row r="12650" spans="1:6">
      <c r="A12650">
        <v>5300</v>
      </c>
      <c r="B12650">
        <v>6</v>
      </c>
      <c r="C12650" t="s">
        <v>63</v>
      </c>
      <c r="D12650" t="s">
        <v>92</v>
      </c>
      <c r="E12650">
        <v>4856</v>
      </c>
      <c r="F12650">
        <v>1</v>
      </c>
    </row>
    <row r="12651" spans="1:6">
      <c r="A12651">
        <v>5300</v>
      </c>
      <c r="B12651">
        <v>6</v>
      </c>
      <c r="C12651" t="s">
        <v>63</v>
      </c>
      <c r="D12651" t="s">
        <v>92</v>
      </c>
      <c r="E12651">
        <v>5910</v>
      </c>
      <c r="F12651">
        <v>1</v>
      </c>
    </row>
    <row r="12652" spans="1:6">
      <c r="A12652">
        <v>5300</v>
      </c>
      <c r="B12652">
        <v>6</v>
      </c>
      <c r="C12652" t="s">
        <v>63</v>
      </c>
      <c r="D12652" t="s">
        <v>92</v>
      </c>
      <c r="E12652">
        <v>5215</v>
      </c>
      <c r="F12652">
        <v>1</v>
      </c>
    </row>
    <row r="12653" spans="1:6">
      <c r="A12653">
        <v>5300</v>
      </c>
      <c r="B12653">
        <v>6</v>
      </c>
      <c r="C12653" t="s">
        <v>63</v>
      </c>
      <c r="D12653" t="s">
        <v>92</v>
      </c>
      <c r="E12653">
        <v>3833</v>
      </c>
      <c r="F12653">
        <v>1</v>
      </c>
    </row>
    <row r="12654" spans="1:6">
      <c r="A12654">
        <v>5300</v>
      </c>
      <c r="B12654">
        <v>6</v>
      </c>
      <c r="C12654" t="s">
        <v>63</v>
      </c>
      <c r="D12654" t="s">
        <v>92</v>
      </c>
      <c r="E12654">
        <v>3810</v>
      </c>
      <c r="F12654">
        <v>1</v>
      </c>
    </row>
    <row r="12655" spans="1:6">
      <c r="A12655">
        <v>5300</v>
      </c>
      <c r="B12655">
        <v>6</v>
      </c>
      <c r="C12655" t="s">
        <v>63</v>
      </c>
      <c r="D12655" t="s">
        <v>92</v>
      </c>
      <c r="E12655">
        <v>4649</v>
      </c>
      <c r="F12655">
        <v>1</v>
      </c>
    </row>
    <row r="12656" spans="1:6">
      <c r="A12656">
        <v>5300</v>
      </c>
      <c r="B12656">
        <v>6</v>
      </c>
      <c r="C12656" t="s">
        <v>63</v>
      </c>
      <c r="D12656" t="s">
        <v>92</v>
      </c>
      <c r="E12656">
        <v>5003</v>
      </c>
      <c r="F12656">
        <v>1</v>
      </c>
    </row>
    <row r="12657" spans="1:6">
      <c r="A12657">
        <v>5300</v>
      </c>
      <c r="B12657">
        <v>6</v>
      </c>
      <c r="C12657" t="s">
        <v>63</v>
      </c>
      <c r="D12657" t="s">
        <v>92</v>
      </c>
      <c r="E12657">
        <v>3976</v>
      </c>
      <c r="F12657">
        <v>1</v>
      </c>
    </row>
    <row r="12658" spans="1:6">
      <c r="A12658">
        <v>5300</v>
      </c>
      <c r="B12658">
        <v>6</v>
      </c>
      <c r="C12658" t="s">
        <v>63</v>
      </c>
      <c r="D12658" t="s">
        <v>92</v>
      </c>
      <c r="E12658">
        <v>5224</v>
      </c>
      <c r="F12658">
        <v>1</v>
      </c>
    </row>
    <row r="12659" spans="1:6">
      <c r="A12659">
        <v>5300</v>
      </c>
      <c r="B12659">
        <v>6</v>
      </c>
      <c r="C12659" t="s">
        <v>63</v>
      </c>
      <c r="D12659" t="s">
        <v>92</v>
      </c>
      <c r="E12659">
        <v>85</v>
      </c>
      <c r="F12659">
        <v>1</v>
      </c>
    </row>
    <row r="12660" spans="1:6">
      <c r="A12660">
        <v>5300</v>
      </c>
      <c r="B12660">
        <v>6</v>
      </c>
      <c r="C12660" t="s">
        <v>63</v>
      </c>
      <c r="D12660" t="s">
        <v>92</v>
      </c>
      <c r="E12660">
        <v>2622</v>
      </c>
      <c r="F12660">
        <v>1</v>
      </c>
    </row>
    <row r="12661" spans="1:6">
      <c r="A12661">
        <v>5300</v>
      </c>
      <c r="B12661">
        <v>6</v>
      </c>
      <c r="C12661" t="s">
        <v>63</v>
      </c>
      <c r="D12661" t="s">
        <v>92</v>
      </c>
      <c r="E12661">
        <v>2578</v>
      </c>
      <c r="F12661">
        <v>1</v>
      </c>
    </row>
    <row r="12662" spans="1:6">
      <c r="A12662">
        <v>5300</v>
      </c>
      <c r="B12662">
        <v>6</v>
      </c>
      <c r="C12662" t="s">
        <v>63</v>
      </c>
      <c r="D12662" t="s">
        <v>92</v>
      </c>
      <c r="E12662">
        <v>5757</v>
      </c>
      <c r="F12662">
        <v>1</v>
      </c>
    </row>
    <row r="12663" spans="1:6">
      <c r="A12663">
        <v>5300</v>
      </c>
      <c r="B12663">
        <v>6</v>
      </c>
      <c r="C12663" t="s">
        <v>63</v>
      </c>
      <c r="D12663" t="s">
        <v>92</v>
      </c>
      <c r="E12663">
        <v>59</v>
      </c>
      <c r="F12663">
        <v>1</v>
      </c>
    </row>
    <row r="12664" spans="1:6">
      <c r="A12664">
        <v>5300</v>
      </c>
      <c r="B12664">
        <v>6</v>
      </c>
      <c r="C12664" t="s">
        <v>63</v>
      </c>
      <c r="D12664" t="s">
        <v>92</v>
      </c>
      <c r="E12664">
        <v>2106</v>
      </c>
      <c r="F12664">
        <v>1</v>
      </c>
    </row>
    <row r="12665" spans="1:6">
      <c r="A12665">
        <v>5300</v>
      </c>
      <c r="B12665">
        <v>6</v>
      </c>
      <c r="C12665" t="s">
        <v>63</v>
      </c>
      <c r="D12665" t="s">
        <v>92</v>
      </c>
      <c r="E12665">
        <v>11</v>
      </c>
      <c r="F12665">
        <v>1</v>
      </c>
    </row>
    <row r="12666" spans="1:6">
      <c r="A12666">
        <v>5300</v>
      </c>
      <c r="B12666">
        <v>6</v>
      </c>
      <c r="C12666" t="s">
        <v>63</v>
      </c>
      <c r="D12666" t="s">
        <v>92</v>
      </c>
      <c r="E12666">
        <v>3714</v>
      </c>
      <c r="F12666">
        <v>1</v>
      </c>
    </row>
    <row r="12667" spans="1:6">
      <c r="A12667">
        <v>5300</v>
      </c>
      <c r="B12667">
        <v>6</v>
      </c>
      <c r="C12667" t="s">
        <v>63</v>
      </c>
      <c r="D12667" t="s">
        <v>92</v>
      </c>
      <c r="E12667">
        <v>3875</v>
      </c>
      <c r="F12667">
        <v>1</v>
      </c>
    </row>
    <row r="12668" spans="1:6">
      <c r="A12668">
        <v>5300</v>
      </c>
      <c r="B12668">
        <v>6</v>
      </c>
      <c r="C12668" t="s">
        <v>63</v>
      </c>
      <c r="D12668" t="s">
        <v>92</v>
      </c>
      <c r="E12668">
        <v>3830</v>
      </c>
      <c r="F12668">
        <v>1</v>
      </c>
    </row>
    <row r="12669" spans="1:6">
      <c r="A12669">
        <v>5300</v>
      </c>
      <c r="B12669">
        <v>6</v>
      </c>
      <c r="C12669" t="s">
        <v>63</v>
      </c>
      <c r="D12669" t="s">
        <v>92</v>
      </c>
      <c r="E12669">
        <v>286</v>
      </c>
      <c r="F12669">
        <v>1</v>
      </c>
    </row>
    <row r="12670" spans="1:6">
      <c r="A12670">
        <v>5300</v>
      </c>
      <c r="B12670">
        <v>6</v>
      </c>
      <c r="C12670" t="s">
        <v>63</v>
      </c>
      <c r="D12670" t="s">
        <v>92</v>
      </c>
      <c r="E12670">
        <v>4057</v>
      </c>
      <c r="F12670">
        <v>1</v>
      </c>
    </row>
    <row r="12671" spans="1:6">
      <c r="A12671">
        <v>5300</v>
      </c>
      <c r="B12671">
        <v>6</v>
      </c>
      <c r="C12671" t="s">
        <v>63</v>
      </c>
      <c r="D12671" t="s">
        <v>92</v>
      </c>
      <c r="E12671">
        <v>5442</v>
      </c>
      <c r="F12671">
        <v>1</v>
      </c>
    </row>
    <row r="12672" spans="1:6">
      <c r="A12672">
        <v>5300</v>
      </c>
      <c r="B12672">
        <v>6</v>
      </c>
      <c r="C12672" t="s">
        <v>63</v>
      </c>
      <c r="D12672" t="s">
        <v>92</v>
      </c>
      <c r="E12672">
        <v>4058</v>
      </c>
      <c r="F12672">
        <v>1</v>
      </c>
    </row>
    <row r="12673" spans="1:6">
      <c r="A12673">
        <v>5300</v>
      </c>
      <c r="B12673">
        <v>6</v>
      </c>
      <c r="C12673" t="s">
        <v>63</v>
      </c>
      <c r="D12673" t="s">
        <v>92</v>
      </c>
      <c r="E12673">
        <v>5612</v>
      </c>
      <c r="F12673">
        <v>1</v>
      </c>
    </row>
    <row r="12674" spans="1:6">
      <c r="A12674">
        <v>5300</v>
      </c>
      <c r="B12674">
        <v>6</v>
      </c>
      <c r="C12674" t="s">
        <v>63</v>
      </c>
      <c r="D12674" t="s">
        <v>92</v>
      </c>
      <c r="E12674">
        <v>4082</v>
      </c>
      <c r="F12674">
        <v>1</v>
      </c>
    </row>
    <row r="12675" spans="1:6">
      <c r="A12675">
        <v>5300</v>
      </c>
      <c r="B12675">
        <v>6</v>
      </c>
      <c r="C12675" t="s">
        <v>63</v>
      </c>
      <c r="D12675" t="s">
        <v>92</v>
      </c>
      <c r="E12675">
        <v>4321</v>
      </c>
      <c r="F12675">
        <v>1</v>
      </c>
    </row>
    <row r="12676" spans="1:6">
      <c r="A12676">
        <v>5300</v>
      </c>
      <c r="B12676">
        <v>6</v>
      </c>
      <c r="C12676" t="s">
        <v>63</v>
      </c>
      <c r="D12676" t="s">
        <v>92</v>
      </c>
      <c r="E12676">
        <v>2984</v>
      </c>
      <c r="F12676">
        <v>1</v>
      </c>
    </row>
    <row r="12677" spans="1:6">
      <c r="A12677">
        <v>5300</v>
      </c>
      <c r="B12677">
        <v>6</v>
      </c>
      <c r="C12677" t="s">
        <v>63</v>
      </c>
      <c r="D12677" t="s">
        <v>92</v>
      </c>
      <c r="E12677">
        <v>4333</v>
      </c>
      <c r="F12677">
        <v>1</v>
      </c>
    </row>
    <row r="12678" spans="1:6">
      <c r="A12678">
        <v>5300</v>
      </c>
      <c r="B12678">
        <v>6</v>
      </c>
      <c r="C12678" t="s">
        <v>63</v>
      </c>
      <c r="D12678" t="s">
        <v>92</v>
      </c>
      <c r="E12678">
        <v>5873</v>
      </c>
      <c r="F12678">
        <v>1</v>
      </c>
    </row>
    <row r="12679" spans="1:6">
      <c r="A12679">
        <v>5300</v>
      </c>
      <c r="B12679">
        <v>6</v>
      </c>
      <c r="C12679" t="s">
        <v>63</v>
      </c>
      <c r="D12679" t="s">
        <v>92</v>
      </c>
      <c r="E12679">
        <v>3503</v>
      </c>
      <c r="F12679">
        <v>1</v>
      </c>
    </row>
    <row r="12680" spans="1:6">
      <c r="A12680">
        <v>5300</v>
      </c>
      <c r="B12680">
        <v>6</v>
      </c>
      <c r="C12680" t="s">
        <v>63</v>
      </c>
      <c r="D12680" t="s">
        <v>92</v>
      </c>
      <c r="E12680">
        <v>2398</v>
      </c>
      <c r="F12680">
        <v>1</v>
      </c>
    </row>
    <row r="12681" spans="1:6">
      <c r="A12681">
        <v>5300</v>
      </c>
      <c r="B12681">
        <v>7</v>
      </c>
      <c r="C12681" t="s">
        <v>62</v>
      </c>
      <c r="D12681" t="s">
        <v>92</v>
      </c>
      <c r="E12681">
        <v>4225</v>
      </c>
      <c r="F12681">
        <v>19</v>
      </c>
    </row>
    <row r="12682" spans="1:6">
      <c r="A12682">
        <v>5300</v>
      </c>
      <c r="B12682">
        <v>7</v>
      </c>
      <c r="C12682" t="s">
        <v>62</v>
      </c>
      <c r="D12682" t="s">
        <v>92</v>
      </c>
      <c r="E12682">
        <v>1014</v>
      </c>
      <c r="F12682">
        <v>17</v>
      </c>
    </row>
    <row r="12683" spans="1:6">
      <c r="A12683">
        <v>5300</v>
      </c>
      <c r="B12683">
        <v>7</v>
      </c>
      <c r="C12683" t="s">
        <v>62</v>
      </c>
      <c r="D12683" t="s">
        <v>92</v>
      </c>
      <c r="E12683">
        <v>184</v>
      </c>
      <c r="F12683">
        <v>15</v>
      </c>
    </row>
    <row r="12684" spans="1:6">
      <c r="A12684">
        <v>5300</v>
      </c>
      <c r="B12684">
        <v>7</v>
      </c>
      <c r="C12684" t="s">
        <v>62</v>
      </c>
      <c r="D12684" t="s">
        <v>92</v>
      </c>
      <c r="E12684">
        <v>1302</v>
      </c>
      <c r="F12684">
        <v>14</v>
      </c>
    </row>
    <row r="12685" spans="1:6">
      <c r="A12685">
        <v>5300</v>
      </c>
      <c r="B12685">
        <v>7</v>
      </c>
      <c r="C12685" t="s">
        <v>62</v>
      </c>
      <c r="D12685" t="s">
        <v>92</v>
      </c>
      <c r="E12685">
        <v>2246</v>
      </c>
      <c r="F12685">
        <v>9</v>
      </c>
    </row>
    <row r="12686" spans="1:6">
      <c r="A12686">
        <v>5300</v>
      </c>
      <c r="B12686">
        <v>7</v>
      </c>
      <c r="C12686" t="s">
        <v>62</v>
      </c>
      <c r="D12686" t="s">
        <v>92</v>
      </c>
      <c r="E12686">
        <v>6060</v>
      </c>
      <c r="F12686">
        <v>8</v>
      </c>
    </row>
    <row r="12687" spans="1:6">
      <c r="A12687">
        <v>5300</v>
      </c>
      <c r="B12687">
        <v>7</v>
      </c>
      <c r="C12687" t="s">
        <v>62</v>
      </c>
      <c r="D12687" t="s">
        <v>92</v>
      </c>
      <c r="E12687">
        <v>1224</v>
      </c>
      <c r="F12687">
        <v>7</v>
      </c>
    </row>
    <row r="12688" spans="1:6">
      <c r="A12688">
        <v>5300</v>
      </c>
      <c r="B12688">
        <v>7</v>
      </c>
      <c r="C12688" t="s">
        <v>62</v>
      </c>
      <c r="D12688" t="s">
        <v>92</v>
      </c>
      <c r="E12688">
        <v>2791</v>
      </c>
      <c r="F12688">
        <v>7</v>
      </c>
    </row>
    <row r="12689" spans="1:6">
      <c r="A12689">
        <v>5300</v>
      </c>
      <c r="B12689">
        <v>7</v>
      </c>
      <c r="C12689" t="s">
        <v>62</v>
      </c>
      <c r="D12689" t="s">
        <v>92</v>
      </c>
      <c r="E12689">
        <v>2830</v>
      </c>
      <c r="F12689">
        <v>6</v>
      </c>
    </row>
    <row r="12690" spans="1:6">
      <c r="A12690">
        <v>5300</v>
      </c>
      <c r="B12690">
        <v>7</v>
      </c>
      <c r="C12690" t="s">
        <v>62</v>
      </c>
      <c r="D12690" t="s">
        <v>92</v>
      </c>
      <c r="E12690">
        <v>5042</v>
      </c>
      <c r="F12690">
        <v>5</v>
      </c>
    </row>
    <row r="12691" spans="1:6">
      <c r="A12691">
        <v>5300</v>
      </c>
      <c r="B12691">
        <v>7</v>
      </c>
      <c r="C12691" t="s">
        <v>62</v>
      </c>
      <c r="D12691" t="s">
        <v>92</v>
      </c>
      <c r="E12691">
        <v>4783</v>
      </c>
      <c r="F12691">
        <v>5</v>
      </c>
    </row>
    <row r="12692" spans="1:6">
      <c r="A12692">
        <v>5300</v>
      </c>
      <c r="B12692">
        <v>7</v>
      </c>
      <c r="C12692" t="s">
        <v>62</v>
      </c>
      <c r="D12692" t="s">
        <v>92</v>
      </c>
      <c r="E12692">
        <v>4828</v>
      </c>
      <c r="F12692">
        <v>4</v>
      </c>
    </row>
    <row r="12693" spans="1:6">
      <c r="A12693">
        <v>5300</v>
      </c>
      <c r="B12693">
        <v>7</v>
      </c>
      <c r="C12693" t="s">
        <v>62</v>
      </c>
      <c r="D12693" t="s">
        <v>92</v>
      </c>
      <c r="E12693">
        <v>1285</v>
      </c>
      <c r="F12693">
        <v>4</v>
      </c>
    </row>
    <row r="12694" spans="1:6">
      <c r="A12694">
        <v>5300</v>
      </c>
      <c r="B12694">
        <v>7</v>
      </c>
      <c r="C12694" t="s">
        <v>62</v>
      </c>
      <c r="D12694" t="s">
        <v>92</v>
      </c>
      <c r="E12694">
        <v>3012</v>
      </c>
      <c r="F12694">
        <v>4</v>
      </c>
    </row>
    <row r="12695" spans="1:6">
      <c r="A12695">
        <v>5300</v>
      </c>
      <c r="B12695">
        <v>7</v>
      </c>
      <c r="C12695" t="s">
        <v>62</v>
      </c>
      <c r="D12695" t="s">
        <v>92</v>
      </c>
      <c r="E12695">
        <v>261</v>
      </c>
      <c r="F12695">
        <v>4</v>
      </c>
    </row>
    <row r="12696" spans="1:6">
      <c r="A12696">
        <v>5300</v>
      </c>
      <c r="B12696">
        <v>7</v>
      </c>
      <c r="C12696" t="s">
        <v>62</v>
      </c>
      <c r="D12696" t="s">
        <v>92</v>
      </c>
      <c r="E12696">
        <v>5579</v>
      </c>
      <c r="F12696">
        <v>4</v>
      </c>
    </row>
    <row r="12697" spans="1:6">
      <c r="A12697">
        <v>5300</v>
      </c>
      <c r="B12697">
        <v>7</v>
      </c>
      <c r="C12697" t="s">
        <v>62</v>
      </c>
      <c r="D12697" t="s">
        <v>92</v>
      </c>
      <c r="E12697">
        <v>5521</v>
      </c>
      <c r="F12697">
        <v>3</v>
      </c>
    </row>
    <row r="12698" spans="1:6">
      <c r="A12698">
        <v>5300</v>
      </c>
      <c r="B12698">
        <v>7</v>
      </c>
      <c r="C12698" t="s">
        <v>62</v>
      </c>
      <c r="D12698" t="s">
        <v>92</v>
      </c>
      <c r="E12698">
        <v>2210</v>
      </c>
      <c r="F12698">
        <v>3</v>
      </c>
    </row>
    <row r="12699" spans="1:6">
      <c r="A12699">
        <v>5300</v>
      </c>
      <c r="B12699">
        <v>7</v>
      </c>
      <c r="C12699" t="s">
        <v>62</v>
      </c>
      <c r="D12699" t="s">
        <v>92</v>
      </c>
      <c r="E12699">
        <v>2069</v>
      </c>
      <c r="F12699">
        <v>3</v>
      </c>
    </row>
    <row r="12700" spans="1:6">
      <c r="A12700">
        <v>5300</v>
      </c>
      <c r="B12700">
        <v>7</v>
      </c>
      <c r="C12700" t="s">
        <v>62</v>
      </c>
      <c r="D12700" t="s">
        <v>92</v>
      </c>
      <c r="E12700">
        <v>4787</v>
      </c>
      <c r="F12700">
        <v>3</v>
      </c>
    </row>
    <row r="12701" spans="1:6">
      <c r="A12701">
        <v>5300</v>
      </c>
      <c r="B12701">
        <v>7</v>
      </c>
      <c r="C12701" t="s">
        <v>62</v>
      </c>
      <c r="D12701" t="s">
        <v>92</v>
      </c>
      <c r="E12701">
        <v>4639</v>
      </c>
      <c r="F12701">
        <v>3</v>
      </c>
    </row>
    <row r="12702" spans="1:6">
      <c r="A12702">
        <v>5300</v>
      </c>
      <c r="B12702">
        <v>7</v>
      </c>
      <c r="C12702" t="s">
        <v>62</v>
      </c>
      <c r="D12702" t="s">
        <v>92</v>
      </c>
      <c r="E12702">
        <v>4370</v>
      </c>
      <c r="F12702">
        <v>3</v>
      </c>
    </row>
    <row r="12703" spans="1:6">
      <c r="A12703">
        <v>5300</v>
      </c>
      <c r="B12703">
        <v>7</v>
      </c>
      <c r="C12703" t="s">
        <v>62</v>
      </c>
      <c r="D12703" t="s">
        <v>92</v>
      </c>
      <c r="E12703">
        <v>5101</v>
      </c>
      <c r="F12703">
        <v>3</v>
      </c>
    </row>
    <row r="12704" spans="1:6">
      <c r="A12704">
        <v>5300</v>
      </c>
      <c r="B12704">
        <v>7</v>
      </c>
      <c r="C12704" t="s">
        <v>62</v>
      </c>
      <c r="D12704" t="s">
        <v>92</v>
      </c>
      <c r="E12704">
        <v>2136</v>
      </c>
      <c r="F12704">
        <v>3</v>
      </c>
    </row>
    <row r="12705" spans="1:6">
      <c r="A12705">
        <v>5300</v>
      </c>
      <c r="B12705">
        <v>7</v>
      </c>
      <c r="C12705" t="s">
        <v>62</v>
      </c>
      <c r="D12705" t="s">
        <v>92</v>
      </c>
      <c r="E12705">
        <v>4606</v>
      </c>
      <c r="F12705">
        <v>3</v>
      </c>
    </row>
    <row r="12706" spans="1:6">
      <c r="A12706">
        <v>5300</v>
      </c>
      <c r="B12706">
        <v>7</v>
      </c>
      <c r="C12706" t="s">
        <v>62</v>
      </c>
      <c r="D12706" t="s">
        <v>92</v>
      </c>
      <c r="E12706">
        <v>4194</v>
      </c>
      <c r="F12706">
        <v>3</v>
      </c>
    </row>
    <row r="12707" spans="1:6">
      <c r="A12707">
        <v>5300</v>
      </c>
      <c r="B12707">
        <v>7</v>
      </c>
      <c r="C12707" t="s">
        <v>62</v>
      </c>
      <c r="D12707" t="s">
        <v>92</v>
      </c>
      <c r="E12707">
        <v>5971</v>
      </c>
      <c r="F12707">
        <v>3</v>
      </c>
    </row>
    <row r="12708" spans="1:6">
      <c r="A12708">
        <v>5300</v>
      </c>
      <c r="B12708">
        <v>7</v>
      </c>
      <c r="C12708" t="s">
        <v>62</v>
      </c>
      <c r="D12708" t="s">
        <v>92</v>
      </c>
      <c r="E12708">
        <v>128</v>
      </c>
      <c r="F12708">
        <v>3</v>
      </c>
    </row>
    <row r="12709" spans="1:6">
      <c r="A12709">
        <v>5300</v>
      </c>
      <c r="B12709">
        <v>7</v>
      </c>
      <c r="C12709" t="s">
        <v>62</v>
      </c>
      <c r="D12709" t="s">
        <v>92</v>
      </c>
      <c r="E12709">
        <v>3673</v>
      </c>
      <c r="F12709">
        <v>3</v>
      </c>
    </row>
    <row r="12710" spans="1:6">
      <c r="A12710">
        <v>5300</v>
      </c>
      <c r="B12710">
        <v>7</v>
      </c>
      <c r="C12710" t="s">
        <v>62</v>
      </c>
      <c r="D12710" t="s">
        <v>92</v>
      </c>
      <c r="E12710">
        <v>2109</v>
      </c>
      <c r="F12710">
        <v>2</v>
      </c>
    </row>
    <row r="12711" spans="1:6">
      <c r="A12711">
        <v>5300</v>
      </c>
      <c r="B12711">
        <v>7</v>
      </c>
      <c r="C12711" t="s">
        <v>62</v>
      </c>
      <c r="D12711" t="s">
        <v>92</v>
      </c>
      <c r="E12711">
        <v>5538</v>
      </c>
      <c r="F12711">
        <v>2</v>
      </c>
    </row>
    <row r="12712" spans="1:6">
      <c r="A12712">
        <v>5300</v>
      </c>
      <c r="B12712">
        <v>7</v>
      </c>
      <c r="C12712" t="s">
        <v>62</v>
      </c>
      <c r="D12712" t="s">
        <v>92</v>
      </c>
      <c r="E12712">
        <v>5225</v>
      </c>
      <c r="F12712">
        <v>2</v>
      </c>
    </row>
    <row r="12713" spans="1:6">
      <c r="A12713">
        <v>5300</v>
      </c>
      <c r="B12713">
        <v>7</v>
      </c>
      <c r="C12713" t="s">
        <v>62</v>
      </c>
      <c r="D12713" t="s">
        <v>92</v>
      </c>
      <c r="E12713">
        <v>2941</v>
      </c>
      <c r="F12713">
        <v>2</v>
      </c>
    </row>
    <row r="12714" spans="1:6">
      <c r="A12714">
        <v>5300</v>
      </c>
      <c r="B12714">
        <v>7</v>
      </c>
      <c r="C12714" t="s">
        <v>62</v>
      </c>
      <c r="D12714" t="s">
        <v>92</v>
      </c>
      <c r="E12714">
        <v>3841</v>
      </c>
      <c r="F12714">
        <v>2</v>
      </c>
    </row>
    <row r="12715" spans="1:6">
      <c r="A12715">
        <v>5300</v>
      </c>
      <c r="B12715">
        <v>7</v>
      </c>
      <c r="C12715" t="s">
        <v>62</v>
      </c>
      <c r="D12715" t="s">
        <v>92</v>
      </c>
      <c r="E12715">
        <v>5486</v>
      </c>
      <c r="F12715">
        <v>2</v>
      </c>
    </row>
    <row r="12716" spans="1:6">
      <c r="A12716">
        <v>5300</v>
      </c>
      <c r="B12716">
        <v>7</v>
      </c>
      <c r="C12716" t="s">
        <v>62</v>
      </c>
      <c r="D12716" t="s">
        <v>92</v>
      </c>
      <c r="E12716">
        <v>149</v>
      </c>
      <c r="F12716">
        <v>2</v>
      </c>
    </row>
    <row r="12717" spans="1:6">
      <c r="A12717">
        <v>5300</v>
      </c>
      <c r="B12717">
        <v>7</v>
      </c>
      <c r="C12717" t="s">
        <v>62</v>
      </c>
      <c r="D12717" t="s">
        <v>92</v>
      </c>
      <c r="E12717">
        <v>5224</v>
      </c>
      <c r="F12717">
        <v>2</v>
      </c>
    </row>
    <row r="12718" spans="1:6">
      <c r="A12718">
        <v>5300</v>
      </c>
      <c r="B12718">
        <v>7</v>
      </c>
      <c r="C12718" t="s">
        <v>62</v>
      </c>
      <c r="D12718" t="s">
        <v>92</v>
      </c>
      <c r="E12718">
        <v>2504</v>
      </c>
      <c r="F12718">
        <v>2</v>
      </c>
    </row>
    <row r="12719" spans="1:6">
      <c r="A12719">
        <v>5300</v>
      </c>
      <c r="B12719">
        <v>7</v>
      </c>
      <c r="C12719" t="s">
        <v>62</v>
      </c>
      <c r="D12719" t="s">
        <v>92</v>
      </c>
      <c r="E12719">
        <v>991</v>
      </c>
      <c r="F12719">
        <v>2</v>
      </c>
    </row>
    <row r="12720" spans="1:6">
      <c r="A12720">
        <v>5300</v>
      </c>
      <c r="B12720">
        <v>7</v>
      </c>
      <c r="C12720" t="s">
        <v>62</v>
      </c>
      <c r="D12720" t="s">
        <v>92</v>
      </c>
      <c r="E12720">
        <v>5864</v>
      </c>
      <c r="F12720">
        <v>2</v>
      </c>
    </row>
    <row r="12721" spans="1:6">
      <c r="A12721">
        <v>5300</v>
      </c>
      <c r="B12721">
        <v>7</v>
      </c>
      <c r="C12721" t="s">
        <v>62</v>
      </c>
      <c r="D12721" t="s">
        <v>92</v>
      </c>
      <c r="E12721">
        <v>5754</v>
      </c>
      <c r="F12721">
        <v>2</v>
      </c>
    </row>
    <row r="12722" spans="1:6">
      <c r="A12722">
        <v>5300</v>
      </c>
      <c r="B12722">
        <v>7</v>
      </c>
      <c r="C12722" t="s">
        <v>62</v>
      </c>
      <c r="D12722" t="s">
        <v>92</v>
      </c>
      <c r="E12722">
        <v>2449</v>
      </c>
      <c r="F12722">
        <v>2</v>
      </c>
    </row>
    <row r="12723" spans="1:6">
      <c r="A12723">
        <v>5300</v>
      </c>
      <c r="B12723">
        <v>7</v>
      </c>
      <c r="C12723" t="s">
        <v>62</v>
      </c>
      <c r="D12723" t="s">
        <v>92</v>
      </c>
      <c r="E12723">
        <v>248</v>
      </c>
      <c r="F12723">
        <v>2</v>
      </c>
    </row>
    <row r="12724" spans="1:6">
      <c r="A12724">
        <v>5300</v>
      </c>
      <c r="B12724">
        <v>7</v>
      </c>
      <c r="C12724" t="s">
        <v>62</v>
      </c>
      <c r="D12724" t="s">
        <v>92</v>
      </c>
      <c r="E12724">
        <v>3069</v>
      </c>
      <c r="F12724">
        <v>2</v>
      </c>
    </row>
    <row r="12725" spans="1:6">
      <c r="A12725">
        <v>5300</v>
      </c>
      <c r="B12725">
        <v>7</v>
      </c>
      <c r="C12725" t="s">
        <v>62</v>
      </c>
      <c r="D12725" t="s">
        <v>92</v>
      </c>
      <c r="E12725">
        <v>5526</v>
      </c>
      <c r="F12725">
        <v>2</v>
      </c>
    </row>
    <row r="12726" spans="1:6">
      <c r="A12726">
        <v>5300</v>
      </c>
      <c r="B12726">
        <v>7</v>
      </c>
      <c r="C12726" t="s">
        <v>62</v>
      </c>
      <c r="D12726" t="s">
        <v>92</v>
      </c>
      <c r="E12726">
        <v>3758</v>
      </c>
      <c r="F12726">
        <v>2</v>
      </c>
    </row>
    <row r="12727" spans="1:6">
      <c r="A12727">
        <v>5300</v>
      </c>
      <c r="B12727">
        <v>7</v>
      </c>
      <c r="C12727" t="s">
        <v>62</v>
      </c>
      <c r="D12727" t="s">
        <v>92</v>
      </c>
      <c r="E12727">
        <v>5099</v>
      </c>
      <c r="F12727">
        <v>2</v>
      </c>
    </row>
    <row r="12728" spans="1:6">
      <c r="A12728">
        <v>5300</v>
      </c>
      <c r="B12728">
        <v>7</v>
      </c>
      <c r="C12728" t="s">
        <v>62</v>
      </c>
      <c r="D12728" t="s">
        <v>92</v>
      </c>
      <c r="E12728">
        <v>2597</v>
      </c>
      <c r="F12728">
        <v>2</v>
      </c>
    </row>
    <row r="12729" spans="1:6">
      <c r="A12729">
        <v>5300</v>
      </c>
      <c r="B12729">
        <v>7</v>
      </c>
      <c r="C12729" t="s">
        <v>62</v>
      </c>
      <c r="D12729" t="s">
        <v>92</v>
      </c>
      <c r="E12729">
        <v>1126</v>
      </c>
      <c r="F12729">
        <v>2</v>
      </c>
    </row>
    <row r="12730" spans="1:6">
      <c r="A12730">
        <v>5300</v>
      </c>
      <c r="B12730">
        <v>7</v>
      </c>
      <c r="C12730" t="s">
        <v>62</v>
      </c>
      <c r="D12730" t="s">
        <v>92</v>
      </c>
      <c r="E12730">
        <v>1127</v>
      </c>
      <c r="F12730">
        <v>2</v>
      </c>
    </row>
    <row r="12731" spans="1:6">
      <c r="A12731">
        <v>5300</v>
      </c>
      <c r="B12731">
        <v>7</v>
      </c>
      <c r="C12731" t="s">
        <v>62</v>
      </c>
      <c r="D12731" t="s">
        <v>92</v>
      </c>
      <c r="E12731">
        <v>5514</v>
      </c>
      <c r="F12731">
        <v>2</v>
      </c>
    </row>
    <row r="12732" spans="1:6">
      <c r="A12732">
        <v>5300</v>
      </c>
      <c r="B12732">
        <v>7</v>
      </c>
      <c r="C12732" t="s">
        <v>62</v>
      </c>
      <c r="D12732" t="s">
        <v>92</v>
      </c>
      <c r="E12732">
        <v>5003</v>
      </c>
      <c r="F12732">
        <v>2</v>
      </c>
    </row>
    <row r="12733" spans="1:6">
      <c r="A12733">
        <v>5300</v>
      </c>
      <c r="B12733">
        <v>7</v>
      </c>
      <c r="C12733" t="s">
        <v>62</v>
      </c>
      <c r="D12733" t="s">
        <v>92</v>
      </c>
      <c r="E12733">
        <v>5828</v>
      </c>
      <c r="F12733">
        <v>2</v>
      </c>
    </row>
    <row r="12734" spans="1:6">
      <c r="A12734">
        <v>5300</v>
      </c>
      <c r="B12734">
        <v>7</v>
      </c>
      <c r="C12734" t="s">
        <v>62</v>
      </c>
      <c r="D12734" t="s">
        <v>92</v>
      </c>
      <c r="E12734">
        <v>2471</v>
      </c>
      <c r="F12734">
        <v>2</v>
      </c>
    </row>
    <row r="12735" spans="1:6">
      <c r="A12735">
        <v>5300</v>
      </c>
      <c r="B12735">
        <v>7</v>
      </c>
      <c r="C12735" t="s">
        <v>62</v>
      </c>
      <c r="D12735" t="s">
        <v>92</v>
      </c>
      <c r="E12735">
        <v>5274</v>
      </c>
      <c r="F12735">
        <v>2</v>
      </c>
    </row>
    <row r="12736" spans="1:6">
      <c r="A12736">
        <v>5300</v>
      </c>
      <c r="B12736">
        <v>7</v>
      </c>
      <c r="C12736" t="s">
        <v>62</v>
      </c>
      <c r="D12736" t="s">
        <v>92</v>
      </c>
      <c r="E12736">
        <v>4750</v>
      </c>
      <c r="F12736">
        <v>2</v>
      </c>
    </row>
    <row r="12737" spans="1:6">
      <c r="A12737">
        <v>5300</v>
      </c>
      <c r="B12737">
        <v>7</v>
      </c>
      <c r="C12737" t="s">
        <v>62</v>
      </c>
      <c r="D12737" t="s">
        <v>92</v>
      </c>
      <c r="E12737">
        <v>4711</v>
      </c>
      <c r="F12737">
        <v>2</v>
      </c>
    </row>
    <row r="12738" spans="1:6">
      <c r="A12738">
        <v>5300</v>
      </c>
      <c r="B12738">
        <v>7</v>
      </c>
      <c r="C12738" t="s">
        <v>62</v>
      </c>
      <c r="D12738" t="s">
        <v>92</v>
      </c>
      <c r="E12738">
        <v>2434</v>
      </c>
      <c r="F12738">
        <v>2</v>
      </c>
    </row>
    <row r="12739" spans="1:6">
      <c r="A12739">
        <v>5300</v>
      </c>
      <c r="B12739">
        <v>7</v>
      </c>
      <c r="C12739" t="s">
        <v>62</v>
      </c>
      <c r="D12739" t="s">
        <v>92</v>
      </c>
      <c r="E12739">
        <v>3263</v>
      </c>
      <c r="F12739">
        <v>2</v>
      </c>
    </row>
    <row r="12740" spans="1:6">
      <c r="A12740">
        <v>5300</v>
      </c>
      <c r="B12740">
        <v>7</v>
      </c>
      <c r="C12740" t="s">
        <v>62</v>
      </c>
      <c r="D12740" t="s">
        <v>92</v>
      </c>
      <c r="E12740">
        <v>5884</v>
      </c>
      <c r="F12740">
        <v>2</v>
      </c>
    </row>
    <row r="12741" spans="1:6">
      <c r="A12741">
        <v>5300</v>
      </c>
      <c r="B12741">
        <v>7</v>
      </c>
      <c r="C12741" t="s">
        <v>62</v>
      </c>
      <c r="D12741" t="s">
        <v>92</v>
      </c>
      <c r="E12741">
        <v>2403</v>
      </c>
      <c r="F12741">
        <v>2</v>
      </c>
    </row>
    <row r="12742" spans="1:6">
      <c r="A12742">
        <v>5300</v>
      </c>
      <c r="B12742">
        <v>7</v>
      </c>
      <c r="C12742" t="s">
        <v>62</v>
      </c>
      <c r="D12742" t="s">
        <v>92</v>
      </c>
      <c r="E12742">
        <v>5691</v>
      </c>
      <c r="F12742">
        <v>2</v>
      </c>
    </row>
    <row r="12743" spans="1:6">
      <c r="A12743">
        <v>5300</v>
      </c>
      <c r="B12743">
        <v>7</v>
      </c>
      <c r="C12743" t="s">
        <v>62</v>
      </c>
      <c r="D12743" t="s">
        <v>92</v>
      </c>
      <c r="E12743">
        <v>2470</v>
      </c>
      <c r="F12743">
        <v>1</v>
      </c>
    </row>
    <row r="12744" spans="1:6">
      <c r="A12744">
        <v>5300</v>
      </c>
      <c r="B12744">
        <v>7</v>
      </c>
      <c r="C12744" t="s">
        <v>62</v>
      </c>
      <c r="D12744" t="s">
        <v>92</v>
      </c>
      <c r="E12744">
        <v>2081</v>
      </c>
      <c r="F12744">
        <v>1</v>
      </c>
    </row>
    <row r="12745" spans="1:6">
      <c r="A12745">
        <v>5300</v>
      </c>
      <c r="B12745">
        <v>7</v>
      </c>
      <c r="C12745" t="s">
        <v>62</v>
      </c>
      <c r="D12745" t="s">
        <v>92</v>
      </c>
      <c r="E12745">
        <v>53</v>
      </c>
      <c r="F12745">
        <v>1</v>
      </c>
    </row>
    <row r="12746" spans="1:6">
      <c r="A12746">
        <v>5300</v>
      </c>
      <c r="B12746">
        <v>7</v>
      </c>
      <c r="C12746" t="s">
        <v>62</v>
      </c>
      <c r="D12746" t="s">
        <v>92</v>
      </c>
      <c r="E12746">
        <v>4824</v>
      </c>
      <c r="F12746">
        <v>1</v>
      </c>
    </row>
    <row r="12747" spans="1:6">
      <c r="A12747">
        <v>5300</v>
      </c>
      <c r="B12747">
        <v>7</v>
      </c>
      <c r="C12747" t="s">
        <v>62</v>
      </c>
      <c r="D12747" t="s">
        <v>92</v>
      </c>
      <c r="E12747">
        <v>3056</v>
      </c>
      <c r="F12747">
        <v>1</v>
      </c>
    </row>
    <row r="12748" spans="1:6">
      <c r="A12748">
        <v>5300</v>
      </c>
      <c r="B12748">
        <v>7</v>
      </c>
      <c r="C12748" t="s">
        <v>62</v>
      </c>
      <c r="D12748" t="s">
        <v>92</v>
      </c>
      <c r="E12748">
        <v>1150</v>
      </c>
      <c r="F12748">
        <v>1</v>
      </c>
    </row>
    <row r="12749" spans="1:6">
      <c r="A12749">
        <v>5300</v>
      </c>
      <c r="B12749">
        <v>7</v>
      </c>
      <c r="C12749" t="s">
        <v>62</v>
      </c>
      <c r="D12749" t="s">
        <v>92</v>
      </c>
      <c r="E12749">
        <v>4528</v>
      </c>
      <c r="F12749">
        <v>1</v>
      </c>
    </row>
    <row r="12750" spans="1:6">
      <c r="A12750">
        <v>5300</v>
      </c>
      <c r="B12750">
        <v>7</v>
      </c>
      <c r="C12750" t="s">
        <v>62</v>
      </c>
      <c r="D12750" t="s">
        <v>92</v>
      </c>
      <c r="E12750">
        <v>301</v>
      </c>
      <c r="F12750">
        <v>1</v>
      </c>
    </row>
    <row r="12751" spans="1:6">
      <c r="A12751">
        <v>5300</v>
      </c>
      <c r="B12751">
        <v>7</v>
      </c>
      <c r="C12751" t="s">
        <v>62</v>
      </c>
      <c r="D12751" t="s">
        <v>92</v>
      </c>
      <c r="E12751">
        <v>5816</v>
      </c>
      <c r="F12751">
        <v>1</v>
      </c>
    </row>
    <row r="12752" spans="1:6">
      <c r="A12752">
        <v>5300</v>
      </c>
      <c r="B12752">
        <v>7</v>
      </c>
      <c r="C12752" t="s">
        <v>62</v>
      </c>
      <c r="D12752" t="s">
        <v>92</v>
      </c>
      <c r="E12752">
        <v>101</v>
      </c>
      <c r="F12752">
        <v>1</v>
      </c>
    </row>
    <row r="12753" spans="1:6">
      <c r="A12753">
        <v>5300</v>
      </c>
      <c r="B12753">
        <v>7</v>
      </c>
      <c r="C12753" t="s">
        <v>62</v>
      </c>
      <c r="D12753" t="s">
        <v>92</v>
      </c>
      <c r="E12753">
        <v>2712</v>
      </c>
      <c r="F12753">
        <v>1</v>
      </c>
    </row>
    <row r="12754" spans="1:6">
      <c r="A12754">
        <v>5300</v>
      </c>
      <c r="B12754">
        <v>7</v>
      </c>
      <c r="C12754" t="s">
        <v>62</v>
      </c>
      <c r="D12754" t="s">
        <v>92</v>
      </c>
      <c r="E12754">
        <v>4690</v>
      </c>
      <c r="F12754">
        <v>1</v>
      </c>
    </row>
    <row r="12755" spans="1:6">
      <c r="A12755">
        <v>5300</v>
      </c>
      <c r="B12755">
        <v>7</v>
      </c>
      <c r="C12755" t="s">
        <v>62</v>
      </c>
      <c r="D12755" t="s">
        <v>92</v>
      </c>
      <c r="E12755">
        <v>285</v>
      </c>
      <c r="F12755">
        <v>1</v>
      </c>
    </row>
    <row r="12756" spans="1:6">
      <c r="A12756">
        <v>5300</v>
      </c>
      <c r="B12756">
        <v>7</v>
      </c>
      <c r="C12756" t="s">
        <v>62</v>
      </c>
      <c r="D12756" t="s">
        <v>92</v>
      </c>
      <c r="E12756">
        <v>5716</v>
      </c>
      <c r="F12756">
        <v>1</v>
      </c>
    </row>
    <row r="12757" spans="1:6">
      <c r="A12757">
        <v>5300</v>
      </c>
      <c r="B12757">
        <v>7</v>
      </c>
      <c r="C12757" t="s">
        <v>62</v>
      </c>
      <c r="D12757" t="s">
        <v>92</v>
      </c>
      <c r="E12757">
        <v>1010</v>
      </c>
      <c r="F12757">
        <v>1</v>
      </c>
    </row>
    <row r="12758" spans="1:6">
      <c r="A12758">
        <v>5300</v>
      </c>
      <c r="B12758">
        <v>7</v>
      </c>
      <c r="C12758" t="s">
        <v>62</v>
      </c>
      <c r="D12758" t="s">
        <v>92</v>
      </c>
      <c r="E12758">
        <v>1079</v>
      </c>
      <c r="F12758">
        <v>1</v>
      </c>
    </row>
    <row r="12759" spans="1:6">
      <c r="A12759">
        <v>5300</v>
      </c>
      <c r="B12759">
        <v>7</v>
      </c>
      <c r="C12759" t="s">
        <v>62</v>
      </c>
      <c r="D12759" t="s">
        <v>92</v>
      </c>
      <c r="E12759">
        <v>4543</v>
      </c>
      <c r="F12759">
        <v>1</v>
      </c>
    </row>
    <row r="12760" spans="1:6">
      <c r="A12760">
        <v>5300</v>
      </c>
      <c r="B12760">
        <v>7</v>
      </c>
      <c r="C12760" t="s">
        <v>62</v>
      </c>
      <c r="D12760" t="s">
        <v>92</v>
      </c>
      <c r="E12760">
        <v>2591</v>
      </c>
      <c r="F12760">
        <v>1</v>
      </c>
    </row>
    <row r="12761" spans="1:6">
      <c r="A12761">
        <v>5300</v>
      </c>
      <c r="B12761">
        <v>7</v>
      </c>
      <c r="C12761" t="s">
        <v>62</v>
      </c>
      <c r="D12761" t="s">
        <v>92</v>
      </c>
      <c r="E12761">
        <v>3537</v>
      </c>
      <c r="F12761">
        <v>1</v>
      </c>
    </row>
    <row r="12762" spans="1:6">
      <c r="A12762">
        <v>5300</v>
      </c>
      <c r="B12762">
        <v>7</v>
      </c>
      <c r="C12762" t="s">
        <v>62</v>
      </c>
      <c r="D12762" t="s">
        <v>92</v>
      </c>
      <c r="E12762">
        <v>3403</v>
      </c>
      <c r="F12762">
        <v>1</v>
      </c>
    </row>
    <row r="12763" spans="1:6">
      <c r="A12763">
        <v>5300</v>
      </c>
      <c r="B12763">
        <v>7</v>
      </c>
      <c r="C12763" t="s">
        <v>62</v>
      </c>
      <c r="D12763" t="s">
        <v>92</v>
      </c>
      <c r="E12763">
        <v>5158</v>
      </c>
      <c r="F12763">
        <v>1</v>
      </c>
    </row>
    <row r="12764" spans="1:6">
      <c r="A12764">
        <v>5300</v>
      </c>
      <c r="B12764">
        <v>7</v>
      </c>
      <c r="C12764" t="s">
        <v>62</v>
      </c>
      <c r="D12764" t="s">
        <v>92</v>
      </c>
      <c r="E12764">
        <v>3520</v>
      </c>
      <c r="F12764">
        <v>1</v>
      </c>
    </row>
    <row r="12765" spans="1:6">
      <c r="A12765">
        <v>5300</v>
      </c>
      <c r="B12765">
        <v>7</v>
      </c>
      <c r="C12765" t="s">
        <v>62</v>
      </c>
      <c r="D12765" t="s">
        <v>92</v>
      </c>
      <c r="E12765">
        <v>3779</v>
      </c>
      <c r="F12765">
        <v>1</v>
      </c>
    </row>
    <row r="12766" spans="1:6">
      <c r="A12766">
        <v>5300</v>
      </c>
      <c r="B12766">
        <v>7</v>
      </c>
      <c r="C12766" t="s">
        <v>62</v>
      </c>
      <c r="D12766" t="s">
        <v>92</v>
      </c>
      <c r="E12766">
        <v>4936</v>
      </c>
      <c r="F12766">
        <v>1</v>
      </c>
    </row>
    <row r="12767" spans="1:6">
      <c r="A12767">
        <v>5300</v>
      </c>
      <c r="B12767">
        <v>7</v>
      </c>
      <c r="C12767" t="s">
        <v>62</v>
      </c>
      <c r="D12767" t="s">
        <v>92</v>
      </c>
      <c r="E12767">
        <v>5448</v>
      </c>
      <c r="F12767">
        <v>1</v>
      </c>
    </row>
    <row r="12768" spans="1:6">
      <c r="A12768">
        <v>5300</v>
      </c>
      <c r="B12768">
        <v>7</v>
      </c>
      <c r="C12768" t="s">
        <v>62</v>
      </c>
      <c r="D12768" t="s">
        <v>92</v>
      </c>
      <c r="E12768">
        <v>3204</v>
      </c>
      <c r="F12768">
        <v>1</v>
      </c>
    </row>
    <row r="12769" spans="1:6">
      <c r="A12769">
        <v>5300</v>
      </c>
      <c r="B12769">
        <v>7</v>
      </c>
      <c r="C12769" t="s">
        <v>62</v>
      </c>
      <c r="D12769" t="s">
        <v>92</v>
      </c>
      <c r="E12769">
        <v>5577</v>
      </c>
      <c r="F12769">
        <v>1</v>
      </c>
    </row>
    <row r="12770" spans="1:6">
      <c r="A12770">
        <v>5300</v>
      </c>
      <c r="B12770">
        <v>7</v>
      </c>
      <c r="C12770" t="s">
        <v>62</v>
      </c>
      <c r="D12770" t="s">
        <v>92</v>
      </c>
      <c r="E12770">
        <v>3082</v>
      </c>
      <c r="F12770">
        <v>1</v>
      </c>
    </row>
    <row r="12771" spans="1:6">
      <c r="A12771">
        <v>5300</v>
      </c>
      <c r="B12771">
        <v>7</v>
      </c>
      <c r="C12771" t="s">
        <v>62</v>
      </c>
      <c r="D12771" t="s">
        <v>92</v>
      </c>
      <c r="E12771">
        <v>5248</v>
      </c>
      <c r="F12771">
        <v>1</v>
      </c>
    </row>
    <row r="12772" spans="1:6">
      <c r="A12772">
        <v>5300</v>
      </c>
      <c r="B12772">
        <v>7</v>
      </c>
      <c r="C12772" t="s">
        <v>62</v>
      </c>
      <c r="D12772" t="s">
        <v>92</v>
      </c>
      <c r="E12772">
        <v>2817</v>
      </c>
      <c r="F12772">
        <v>1</v>
      </c>
    </row>
    <row r="12773" spans="1:6">
      <c r="A12773">
        <v>5300</v>
      </c>
      <c r="B12773">
        <v>7</v>
      </c>
      <c r="C12773" t="s">
        <v>62</v>
      </c>
      <c r="D12773" t="s">
        <v>92</v>
      </c>
      <c r="E12773">
        <v>5034</v>
      </c>
      <c r="F12773">
        <v>1</v>
      </c>
    </row>
    <row r="12774" spans="1:6">
      <c r="A12774">
        <v>5300</v>
      </c>
      <c r="B12774">
        <v>7</v>
      </c>
      <c r="C12774" t="s">
        <v>62</v>
      </c>
      <c r="D12774" t="s">
        <v>92</v>
      </c>
      <c r="E12774">
        <v>4604</v>
      </c>
      <c r="F12774">
        <v>1</v>
      </c>
    </row>
    <row r="12775" spans="1:6">
      <c r="A12775">
        <v>5300</v>
      </c>
      <c r="B12775">
        <v>7</v>
      </c>
      <c r="C12775" t="s">
        <v>62</v>
      </c>
      <c r="D12775" t="s">
        <v>92</v>
      </c>
      <c r="E12775">
        <v>4358</v>
      </c>
      <c r="F12775">
        <v>1</v>
      </c>
    </row>
    <row r="12776" spans="1:6">
      <c r="A12776">
        <v>5300</v>
      </c>
      <c r="B12776">
        <v>7</v>
      </c>
      <c r="C12776" t="s">
        <v>62</v>
      </c>
      <c r="D12776" t="s">
        <v>92</v>
      </c>
      <c r="E12776">
        <v>2989</v>
      </c>
      <c r="F12776">
        <v>1</v>
      </c>
    </row>
    <row r="12777" spans="1:6">
      <c r="A12777">
        <v>5300</v>
      </c>
      <c r="B12777">
        <v>7</v>
      </c>
      <c r="C12777" t="s">
        <v>62</v>
      </c>
      <c r="D12777" t="s">
        <v>92</v>
      </c>
      <c r="E12777">
        <v>4145</v>
      </c>
      <c r="F12777">
        <v>1</v>
      </c>
    </row>
    <row r="12778" spans="1:6">
      <c r="A12778">
        <v>5300</v>
      </c>
      <c r="B12778">
        <v>7</v>
      </c>
      <c r="C12778" t="s">
        <v>62</v>
      </c>
      <c r="D12778" t="s">
        <v>92</v>
      </c>
      <c r="E12778">
        <v>3467</v>
      </c>
      <c r="F12778">
        <v>1</v>
      </c>
    </row>
    <row r="12779" spans="1:6">
      <c r="A12779">
        <v>5300</v>
      </c>
      <c r="B12779">
        <v>7</v>
      </c>
      <c r="C12779" t="s">
        <v>62</v>
      </c>
      <c r="D12779" t="s">
        <v>92</v>
      </c>
      <c r="E12779">
        <v>2305</v>
      </c>
      <c r="F12779">
        <v>1</v>
      </c>
    </row>
    <row r="12780" spans="1:6">
      <c r="A12780">
        <v>5300</v>
      </c>
      <c r="B12780">
        <v>7</v>
      </c>
      <c r="C12780" t="s">
        <v>62</v>
      </c>
      <c r="D12780" t="s">
        <v>92</v>
      </c>
      <c r="E12780">
        <v>4081</v>
      </c>
      <c r="F12780">
        <v>1</v>
      </c>
    </row>
    <row r="12781" spans="1:6">
      <c r="A12781">
        <v>5300</v>
      </c>
      <c r="B12781">
        <v>7</v>
      </c>
      <c r="C12781" t="s">
        <v>62</v>
      </c>
      <c r="D12781" t="s">
        <v>92</v>
      </c>
      <c r="E12781">
        <v>5115</v>
      </c>
      <c r="F12781">
        <v>1</v>
      </c>
    </row>
    <row r="12782" spans="1:6">
      <c r="A12782">
        <v>5300</v>
      </c>
      <c r="B12782">
        <v>7</v>
      </c>
      <c r="C12782" t="s">
        <v>62</v>
      </c>
      <c r="D12782" t="s">
        <v>92</v>
      </c>
      <c r="E12782">
        <v>3483</v>
      </c>
      <c r="F12782">
        <v>1</v>
      </c>
    </row>
    <row r="12783" spans="1:6">
      <c r="A12783">
        <v>5300</v>
      </c>
      <c r="B12783">
        <v>7</v>
      </c>
      <c r="C12783" t="s">
        <v>62</v>
      </c>
      <c r="D12783" t="s">
        <v>92</v>
      </c>
      <c r="E12783">
        <v>4572</v>
      </c>
      <c r="F12783">
        <v>1</v>
      </c>
    </row>
    <row r="12784" spans="1:6">
      <c r="A12784">
        <v>5300</v>
      </c>
      <c r="B12784">
        <v>7</v>
      </c>
      <c r="C12784" t="s">
        <v>62</v>
      </c>
      <c r="D12784" t="s">
        <v>92</v>
      </c>
      <c r="E12784">
        <v>2823</v>
      </c>
      <c r="F12784">
        <v>1</v>
      </c>
    </row>
    <row r="12785" spans="1:6">
      <c r="A12785">
        <v>5300</v>
      </c>
      <c r="B12785">
        <v>7</v>
      </c>
      <c r="C12785" t="s">
        <v>62</v>
      </c>
      <c r="D12785" t="s">
        <v>92</v>
      </c>
      <c r="E12785">
        <v>1272</v>
      </c>
      <c r="F12785">
        <v>1</v>
      </c>
    </row>
    <row r="12786" spans="1:6">
      <c r="A12786">
        <v>5300</v>
      </c>
      <c r="B12786">
        <v>7</v>
      </c>
      <c r="C12786" t="s">
        <v>62</v>
      </c>
      <c r="D12786" t="s">
        <v>92</v>
      </c>
      <c r="E12786">
        <v>3771</v>
      </c>
      <c r="F12786">
        <v>1</v>
      </c>
    </row>
    <row r="12787" spans="1:6">
      <c r="A12787">
        <v>5300</v>
      </c>
      <c r="B12787">
        <v>7</v>
      </c>
      <c r="C12787" t="s">
        <v>62</v>
      </c>
      <c r="D12787" t="s">
        <v>92</v>
      </c>
      <c r="E12787">
        <v>4266</v>
      </c>
      <c r="F12787">
        <v>1</v>
      </c>
    </row>
    <row r="12788" spans="1:6">
      <c r="A12788">
        <v>5300</v>
      </c>
      <c r="B12788">
        <v>7</v>
      </c>
      <c r="C12788" t="s">
        <v>62</v>
      </c>
      <c r="D12788" t="s">
        <v>92</v>
      </c>
      <c r="E12788">
        <v>5362</v>
      </c>
      <c r="F12788">
        <v>1</v>
      </c>
    </row>
    <row r="12789" spans="1:6">
      <c r="A12789">
        <v>5300</v>
      </c>
      <c r="B12789">
        <v>7</v>
      </c>
      <c r="C12789" t="s">
        <v>62</v>
      </c>
      <c r="D12789" t="s">
        <v>92</v>
      </c>
      <c r="E12789">
        <v>3678</v>
      </c>
      <c r="F12789">
        <v>1</v>
      </c>
    </row>
    <row r="12790" spans="1:6">
      <c r="A12790">
        <v>5300</v>
      </c>
      <c r="B12790">
        <v>7</v>
      </c>
      <c r="C12790" t="s">
        <v>62</v>
      </c>
      <c r="D12790" t="s">
        <v>92</v>
      </c>
      <c r="E12790">
        <v>5999</v>
      </c>
      <c r="F12790">
        <v>1</v>
      </c>
    </row>
    <row r="12791" spans="1:6">
      <c r="A12791">
        <v>5300</v>
      </c>
      <c r="B12791">
        <v>7</v>
      </c>
      <c r="C12791" t="s">
        <v>62</v>
      </c>
      <c r="D12791" t="s">
        <v>92</v>
      </c>
      <c r="E12791">
        <v>4558</v>
      </c>
      <c r="F12791">
        <v>1</v>
      </c>
    </row>
    <row r="12792" spans="1:6">
      <c r="A12792">
        <v>5300</v>
      </c>
      <c r="B12792">
        <v>7</v>
      </c>
      <c r="C12792" t="s">
        <v>62</v>
      </c>
      <c r="D12792" t="s">
        <v>92</v>
      </c>
      <c r="E12792">
        <v>962</v>
      </c>
      <c r="F12792">
        <v>1</v>
      </c>
    </row>
    <row r="12793" spans="1:6">
      <c r="A12793">
        <v>5300</v>
      </c>
      <c r="B12793">
        <v>7</v>
      </c>
      <c r="C12793" t="s">
        <v>62</v>
      </c>
      <c r="D12793" t="s">
        <v>92</v>
      </c>
      <c r="E12793">
        <v>5561</v>
      </c>
      <c r="F12793">
        <v>1</v>
      </c>
    </row>
    <row r="12794" spans="1:6">
      <c r="A12794">
        <v>5300</v>
      </c>
      <c r="B12794">
        <v>7</v>
      </c>
      <c r="C12794" t="s">
        <v>62</v>
      </c>
      <c r="D12794" t="s">
        <v>92</v>
      </c>
      <c r="E12794">
        <v>5778</v>
      </c>
      <c r="F12794">
        <v>1</v>
      </c>
    </row>
    <row r="12795" spans="1:6">
      <c r="A12795">
        <v>5300</v>
      </c>
      <c r="B12795">
        <v>7</v>
      </c>
      <c r="C12795" t="s">
        <v>62</v>
      </c>
      <c r="D12795" t="s">
        <v>92</v>
      </c>
      <c r="E12795">
        <v>4586</v>
      </c>
      <c r="F12795">
        <v>1</v>
      </c>
    </row>
    <row r="12796" spans="1:6">
      <c r="A12796">
        <v>5300</v>
      </c>
      <c r="B12796">
        <v>7</v>
      </c>
      <c r="C12796" t="s">
        <v>62</v>
      </c>
      <c r="D12796" t="s">
        <v>92</v>
      </c>
      <c r="E12796">
        <v>3324</v>
      </c>
      <c r="F12796">
        <v>1</v>
      </c>
    </row>
    <row r="12797" spans="1:6">
      <c r="A12797">
        <v>5300</v>
      </c>
      <c r="B12797">
        <v>7</v>
      </c>
      <c r="C12797" t="s">
        <v>62</v>
      </c>
      <c r="D12797" t="s">
        <v>92</v>
      </c>
      <c r="E12797">
        <v>3226</v>
      </c>
      <c r="F12797">
        <v>1</v>
      </c>
    </row>
    <row r="12798" spans="1:6">
      <c r="A12798">
        <v>5300</v>
      </c>
      <c r="B12798">
        <v>7</v>
      </c>
      <c r="C12798" t="s">
        <v>62</v>
      </c>
      <c r="D12798" t="s">
        <v>92</v>
      </c>
      <c r="E12798">
        <v>2679</v>
      </c>
      <c r="F12798">
        <v>1</v>
      </c>
    </row>
    <row r="12799" spans="1:6">
      <c r="A12799">
        <v>5300</v>
      </c>
      <c r="B12799">
        <v>7</v>
      </c>
      <c r="C12799" t="s">
        <v>62</v>
      </c>
      <c r="D12799" t="s">
        <v>92</v>
      </c>
      <c r="E12799">
        <v>5128</v>
      </c>
      <c r="F12799">
        <v>1</v>
      </c>
    </row>
    <row r="12800" spans="1:6">
      <c r="A12800">
        <v>5300</v>
      </c>
      <c r="B12800">
        <v>7</v>
      </c>
      <c r="C12800" t="s">
        <v>62</v>
      </c>
      <c r="D12800" t="s">
        <v>92</v>
      </c>
      <c r="E12800">
        <v>2574</v>
      </c>
      <c r="F12800">
        <v>1</v>
      </c>
    </row>
    <row r="12801" spans="1:6">
      <c r="A12801">
        <v>5300</v>
      </c>
      <c r="B12801">
        <v>7</v>
      </c>
      <c r="C12801" t="s">
        <v>62</v>
      </c>
      <c r="D12801" t="s">
        <v>92</v>
      </c>
      <c r="E12801">
        <v>2461</v>
      </c>
      <c r="F12801">
        <v>1</v>
      </c>
    </row>
    <row r="12802" spans="1:6">
      <c r="A12802">
        <v>5300</v>
      </c>
      <c r="B12802">
        <v>7</v>
      </c>
      <c r="C12802" t="s">
        <v>62</v>
      </c>
      <c r="D12802" t="s">
        <v>92</v>
      </c>
      <c r="E12802">
        <v>210</v>
      </c>
      <c r="F12802">
        <v>1</v>
      </c>
    </row>
    <row r="12803" spans="1:6">
      <c r="A12803">
        <v>5300</v>
      </c>
      <c r="B12803">
        <v>7</v>
      </c>
      <c r="C12803" t="s">
        <v>62</v>
      </c>
      <c r="D12803" t="s">
        <v>92</v>
      </c>
      <c r="E12803">
        <v>2261</v>
      </c>
      <c r="F12803">
        <v>1</v>
      </c>
    </row>
    <row r="12804" spans="1:6">
      <c r="A12804">
        <v>5300</v>
      </c>
      <c r="B12804">
        <v>7</v>
      </c>
      <c r="C12804" t="s">
        <v>62</v>
      </c>
      <c r="D12804" t="s">
        <v>92</v>
      </c>
      <c r="E12804">
        <v>5427</v>
      </c>
      <c r="F12804">
        <v>1</v>
      </c>
    </row>
    <row r="12805" spans="1:6">
      <c r="A12805">
        <v>5300</v>
      </c>
      <c r="B12805">
        <v>7</v>
      </c>
      <c r="C12805" t="s">
        <v>62</v>
      </c>
      <c r="D12805" t="s">
        <v>92</v>
      </c>
      <c r="E12805">
        <v>5442</v>
      </c>
      <c r="F12805">
        <v>1</v>
      </c>
    </row>
    <row r="12806" spans="1:6">
      <c r="A12806">
        <v>5300</v>
      </c>
      <c r="B12806">
        <v>7</v>
      </c>
      <c r="C12806" t="s">
        <v>62</v>
      </c>
      <c r="D12806" t="s">
        <v>92</v>
      </c>
      <c r="E12806">
        <v>1086</v>
      </c>
      <c r="F12806">
        <v>1</v>
      </c>
    </row>
    <row r="12807" spans="1:6">
      <c r="A12807">
        <v>5300</v>
      </c>
      <c r="B12807">
        <v>7</v>
      </c>
      <c r="C12807" t="s">
        <v>62</v>
      </c>
      <c r="D12807" t="s">
        <v>92</v>
      </c>
      <c r="E12807">
        <v>3420</v>
      </c>
      <c r="F12807">
        <v>1</v>
      </c>
    </row>
    <row r="12808" spans="1:6">
      <c r="A12808">
        <v>5300</v>
      </c>
      <c r="B12808">
        <v>7</v>
      </c>
      <c r="C12808" t="s">
        <v>62</v>
      </c>
      <c r="D12808" t="s">
        <v>92</v>
      </c>
      <c r="E12808">
        <v>5148</v>
      </c>
      <c r="F12808">
        <v>1</v>
      </c>
    </row>
    <row r="12809" spans="1:6">
      <c r="A12809">
        <v>5300</v>
      </c>
      <c r="B12809">
        <v>7</v>
      </c>
      <c r="C12809" t="s">
        <v>62</v>
      </c>
      <c r="D12809" t="s">
        <v>92</v>
      </c>
      <c r="E12809">
        <v>157</v>
      </c>
      <c r="F12809">
        <v>1</v>
      </c>
    </row>
    <row r="12810" spans="1:6">
      <c r="A12810">
        <v>5300</v>
      </c>
      <c r="B12810">
        <v>7</v>
      </c>
      <c r="C12810" t="s">
        <v>62</v>
      </c>
      <c r="D12810" t="s">
        <v>92</v>
      </c>
      <c r="E12810">
        <v>5938</v>
      </c>
      <c r="F12810">
        <v>1</v>
      </c>
    </row>
    <row r="12811" spans="1:6">
      <c r="A12811">
        <v>5300</v>
      </c>
      <c r="B12811">
        <v>7</v>
      </c>
      <c r="C12811" t="s">
        <v>62</v>
      </c>
      <c r="D12811" t="s">
        <v>92</v>
      </c>
      <c r="E12811">
        <v>132</v>
      </c>
      <c r="F12811">
        <v>1</v>
      </c>
    </row>
    <row r="12812" spans="1:6">
      <c r="A12812">
        <v>5300</v>
      </c>
      <c r="B12812">
        <v>7</v>
      </c>
      <c r="C12812" t="s">
        <v>62</v>
      </c>
      <c r="D12812" t="s">
        <v>92</v>
      </c>
      <c r="E12812">
        <v>3574</v>
      </c>
      <c r="F12812">
        <v>1</v>
      </c>
    </row>
    <row r="12813" spans="1:6">
      <c r="A12813">
        <v>5300</v>
      </c>
      <c r="B12813">
        <v>7</v>
      </c>
      <c r="C12813" t="s">
        <v>62</v>
      </c>
      <c r="D12813" t="s">
        <v>92</v>
      </c>
      <c r="E12813">
        <v>984</v>
      </c>
      <c r="F12813">
        <v>1</v>
      </c>
    </row>
    <row r="12814" spans="1:6">
      <c r="A12814">
        <v>5300</v>
      </c>
      <c r="B12814">
        <v>7</v>
      </c>
      <c r="C12814" t="s">
        <v>62</v>
      </c>
      <c r="D12814" t="s">
        <v>92</v>
      </c>
      <c r="E12814">
        <v>3655</v>
      </c>
      <c r="F12814">
        <v>1</v>
      </c>
    </row>
    <row r="12815" spans="1:6">
      <c r="A12815">
        <v>5300</v>
      </c>
      <c r="B12815">
        <v>7</v>
      </c>
      <c r="C12815" t="s">
        <v>62</v>
      </c>
      <c r="D12815" t="s">
        <v>92</v>
      </c>
      <c r="E12815">
        <v>6010</v>
      </c>
      <c r="F12815">
        <v>1</v>
      </c>
    </row>
    <row r="12816" spans="1:6">
      <c r="A12816">
        <v>5300</v>
      </c>
      <c r="B12816">
        <v>7</v>
      </c>
      <c r="C12816" t="s">
        <v>62</v>
      </c>
      <c r="D12816" t="s">
        <v>92</v>
      </c>
      <c r="E12816">
        <v>3621</v>
      </c>
      <c r="F12816">
        <v>1</v>
      </c>
    </row>
    <row r="12817" spans="1:6">
      <c r="A12817">
        <v>5300</v>
      </c>
      <c r="B12817">
        <v>7</v>
      </c>
      <c r="C12817" t="s">
        <v>62</v>
      </c>
      <c r="D12817" t="s">
        <v>92</v>
      </c>
      <c r="E12817">
        <v>2350</v>
      </c>
      <c r="F12817">
        <v>1</v>
      </c>
    </row>
    <row r="12818" spans="1:6">
      <c r="A12818">
        <v>5300</v>
      </c>
      <c r="B12818">
        <v>7</v>
      </c>
      <c r="C12818" t="s">
        <v>62</v>
      </c>
      <c r="D12818" t="s">
        <v>92</v>
      </c>
      <c r="E12818">
        <v>1198</v>
      </c>
      <c r="F12818">
        <v>1</v>
      </c>
    </row>
    <row r="12819" spans="1:6">
      <c r="A12819">
        <v>5300</v>
      </c>
      <c r="B12819">
        <v>7</v>
      </c>
      <c r="C12819" t="s">
        <v>62</v>
      </c>
      <c r="D12819" t="s">
        <v>92</v>
      </c>
      <c r="E12819">
        <v>3451</v>
      </c>
      <c r="F12819">
        <v>1</v>
      </c>
    </row>
    <row r="12820" spans="1:6">
      <c r="A12820">
        <v>5300</v>
      </c>
      <c r="B12820">
        <v>7</v>
      </c>
      <c r="C12820" t="s">
        <v>62</v>
      </c>
      <c r="D12820" t="s">
        <v>92</v>
      </c>
      <c r="E12820">
        <v>3269</v>
      </c>
      <c r="F12820">
        <v>1</v>
      </c>
    </row>
    <row r="12821" spans="1:6">
      <c r="A12821">
        <v>5300</v>
      </c>
      <c r="B12821">
        <v>7</v>
      </c>
      <c r="C12821" t="s">
        <v>62</v>
      </c>
      <c r="D12821" t="s">
        <v>92</v>
      </c>
      <c r="E12821">
        <v>5986</v>
      </c>
      <c r="F12821">
        <v>1</v>
      </c>
    </row>
    <row r="12822" spans="1:6">
      <c r="A12822">
        <v>5300</v>
      </c>
      <c r="B12822">
        <v>7</v>
      </c>
      <c r="C12822" t="s">
        <v>62</v>
      </c>
      <c r="D12822" t="s">
        <v>92</v>
      </c>
      <c r="E12822">
        <v>5033</v>
      </c>
      <c r="F12822">
        <v>1</v>
      </c>
    </row>
    <row r="12823" spans="1:6">
      <c r="A12823">
        <v>5300</v>
      </c>
      <c r="B12823">
        <v>7</v>
      </c>
      <c r="C12823" t="s">
        <v>62</v>
      </c>
      <c r="D12823" t="s">
        <v>92</v>
      </c>
      <c r="E12823">
        <v>2579</v>
      </c>
      <c r="F12823">
        <v>1</v>
      </c>
    </row>
    <row r="12824" spans="1:6">
      <c r="A12824">
        <v>5300</v>
      </c>
      <c r="B12824">
        <v>7</v>
      </c>
      <c r="C12824" t="s">
        <v>62</v>
      </c>
      <c r="D12824" t="s">
        <v>92</v>
      </c>
      <c r="E12824">
        <v>82</v>
      </c>
      <c r="F12824">
        <v>1</v>
      </c>
    </row>
    <row r="12825" spans="1:6">
      <c r="A12825">
        <v>5300</v>
      </c>
      <c r="B12825">
        <v>7</v>
      </c>
      <c r="C12825" t="s">
        <v>62</v>
      </c>
      <c r="D12825" t="s">
        <v>92</v>
      </c>
      <c r="E12825">
        <v>2626</v>
      </c>
      <c r="F12825">
        <v>1</v>
      </c>
    </row>
    <row r="12826" spans="1:6">
      <c r="A12826">
        <v>5300</v>
      </c>
      <c r="B12826">
        <v>7</v>
      </c>
      <c r="C12826" t="s">
        <v>62</v>
      </c>
      <c r="D12826" t="s">
        <v>92</v>
      </c>
      <c r="E12826">
        <v>3415</v>
      </c>
      <c r="F12826">
        <v>1</v>
      </c>
    </row>
    <row r="12827" spans="1:6">
      <c r="A12827">
        <v>5300</v>
      </c>
      <c r="B12827">
        <v>7</v>
      </c>
      <c r="C12827" t="s">
        <v>62</v>
      </c>
      <c r="D12827" t="s">
        <v>92</v>
      </c>
      <c r="E12827">
        <v>5925</v>
      </c>
      <c r="F12827">
        <v>1</v>
      </c>
    </row>
    <row r="12828" spans="1:6">
      <c r="A12828">
        <v>5300</v>
      </c>
      <c r="B12828">
        <v>7</v>
      </c>
      <c r="C12828" t="s">
        <v>62</v>
      </c>
      <c r="D12828" t="s">
        <v>92</v>
      </c>
      <c r="E12828">
        <v>300</v>
      </c>
      <c r="F12828">
        <v>1</v>
      </c>
    </row>
    <row r="12829" spans="1:6">
      <c r="A12829">
        <v>5300</v>
      </c>
      <c r="B12829">
        <v>7</v>
      </c>
      <c r="C12829" t="s">
        <v>62</v>
      </c>
      <c r="D12829" t="s">
        <v>92</v>
      </c>
      <c r="E12829">
        <v>2509</v>
      </c>
      <c r="F12829">
        <v>1</v>
      </c>
    </row>
    <row r="12830" spans="1:6">
      <c r="A12830">
        <v>5300</v>
      </c>
      <c r="B12830">
        <v>7</v>
      </c>
      <c r="C12830" t="s">
        <v>62</v>
      </c>
      <c r="D12830" t="s">
        <v>92</v>
      </c>
      <c r="E12830">
        <v>4675</v>
      </c>
      <c r="F12830">
        <v>1</v>
      </c>
    </row>
    <row r="12831" spans="1:6">
      <c r="A12831">
        <v>5300</v>
      </c>
      <c r="B12831">
        <v>7</v>
      </c>
      <c r="C12831" t="s">
        <v>62</v>
      </c>
      <c r="D12831" t="s">
        <v>92</v>
      </c>
      <c r="E12831">
        <v>4997</v>
      </c>
      <c r="F12831">
        <v>1</v>
      </c>
    </row>
    <row r="12832" spans="1:6">
      <c r="A12832">
        <v>5300</v>
      </c>
      <c r="B12832">
        <v>7</v>
      </c>
      <c r="C12832" t="s">
        <v>62</v>
      </c>
      <c r="D12832" t="s">
        <v>92</v>
      </c>
      <c r="E12832">
        <v>4623</v>
      </c>
      <c r="F12832">
        <v>1</v>
      </c>
    </row>
    <row r="12833" spans="1:6">
      <c r="A12833">
        <v>5300</v>
      </c>
      <c r="B12833">
        <v>7</v>
      </c>
      <c r="C12833" t="s">
        <v>62</v>
      </c>
      <c r="D12833" t="s">
        <v>92</v>
      </c>
      <c r="E12833">
        <v>1206</v>
      </c>
      <c r="F12833">
        <v>1</v>
      </c>
    </row>
    <row r="12834" spans="1:6">
      <c r="A12834">
        <v>5300</v>
      </c>
      <c r="B12834">
        <v>7</v>
      </c>
      <c r="C12834" t="s">
        <v>62</v>
      </c>
      <c r="D12834" t="s">
        <v>92</v>
      </c>
      <c r="E12834">
        <v>119</v>
      </c>
      <c r="F12834">
        <v>1</v>
      </c>
    </row>
    <row r="12835" spans="1:6">
      <c r="A12835">
        <v>5300</v>
      </c>
      <c r="B12835">
        <v>7</v>
      </c>
      <c r="C12835" t="s">
        <v>62</v>
      </c>
      <c r="D12835" t="s">
        <v>92</v>
      </c>
      <c r="E12835">
        <v>1308</v>
      </c>
      <c r="F12835">
        <v>1</v>
      </c>
    </row>
    <row r="12836" spans="1:6">
      <c r="A12836">
        <v>5300</v>
      </c>
      <c r="B12836">
        <v>7</v>
      </c>
      <c r="C12836" t="s">
        <v>62</v>
      </c>
      <c r="D12836" t="s">
        <v>92</v>
      </c>
      <c r="E12836">
        <v>1076</v>
      </c>
      <c r="F12836">
        <v>1</v>
      </c>
    </row>
    <row r="12837" spans="1:6">
      <c r="A12837">
        <v>5300</v>
      </c>
      <c r="B12837">
        <v>7</v>
      </c>
      <c r="C12837" t="s">
        <v>62</v>
      </c>
      <c r="D12837" t="s">
        <v>92</v>
      </c>
      <c r="E12837">
        <v>3057</v>
      </c>
      <c r="F12837">
        <v>1</v>
      </c>
    </row>
    <row r="12838" spans="1:6">
      <c r="A12838">
        <v>5300</v>
      </c>
      <c r="B12838">
        <v>7</v>
      </c>
      <c r="C12838" t="s">
        <v>62</v>
      </c>
      <c r="D12838" t="s">
        <v>92</v>
      </c>
      <c r="E12838">
        <v>4967</v>
      </c>
      <c r="F12838">
        <v>1</v>
      </c>
    </row>
    <row r="12839" spans="1:6">
      <c r="A12839">
        <v>5300</v>
      </c>
      <c r="B12839">
        <v>7</v>
      </c>
      <c r="C12839" t="s">
        <v>62</v>
      </c>
      <c r="D12839" t="s">
        <v>92</v>
      </c>
      <c r="E12839">
        <v>4234</v>
      </c>
      <c r="F12839">
        <v>1</v>
      </c>
    </row>
    <row r="12840" spans="1:6">
      <c r="A12840">
        <v>5300</v>
      </c>
      <c r="B12840">
        <v>7</v>
      </c>
      <c r="C12840" t="s">
        <v>62</v>
      </c>
      <c r="D12840" t="s">
        <v>92</v>
      </c>
      <c r="E12840">
        <v>6025</v>
      </c>
      <c r="F12840">
        <v>1</v>
      </c>
    </row>
    <row r="12841" spans="1:6">
      <c r="A12841">
        <v>5300</v>
      </c>
      <c r="B12841">
        <v>7</v>
      </c>
      <c r="C12841" t="s">
        <v>62</v>
      </c>
      <c r="D12841" t="s">
        <v>92</v>
      </c>
      <c r="E12841">
        <v>5786</v>
      </c>
      <c r="F12841">
        <v>1</v>
      </c>
    </row>
    <row r="12842" spans="1:6">
      <c r="A12842">
        <v>5300</v>
      </c>
      <c r="B12842">
        <v>7</v>
      </c>
      <c r="C12842" t="s">
        <v>62</v>
      </c>
      <c r="D12842" t="s">
        <v>92</v>
      </c>
      <c r="E12842">
        <v>3876</v>
      </c>
      <c r="F12842">
        <v>1</v>
      </c>
    </row>
    <row r="12843" spans="1:6">
      <c r="A12843">
        <v>5300</v>
      </c>
      <c r="B12843">
        <v>7</v>
      </c>
      <c r="C12843" t="s">
        <v>62</v>
      </c>
      <c r="D12843" t="s">
        <v>92</v>
      </c>
      <c r="E12843">
        <v>4083</v>
      </c>
      <c r="F12843">
        <v>1</v>
      </c>
    </row>
    <row r="12844" spans="1:6">
      <c r="A12844">
        <v>5300</v>
      </c>
      <c r="B12844">
        <v>7</v>
      </c>
      <c r="C12844" t="s">
        <v>62</v>
      </c>
      <c r="D12844" t="s">
        <v>92</v>
      </c>
      <c r="E12844">
        <v>2982</v>
      </c>
      <c r="F12844">
        <v>1</v>
      </c>
    </row>
    <row r="12845" spans="1:6">
      <c r="A12845">
        <v>5300</v>
      </c>
      <c r="B12845">
        <v>7</v>
      </c>
      <c r="C12845" t="s">
        <v>62</v>
      </c>
      <c r="D12845" t="s">
        <v>92</v>
      </c>
      <c r="E12845">
        <v>2547</v>
      </c>
      <c r="F12845">
        <v>1</v>
      </c>
    </row>
    <row r="12846" spans="1:6">
      <c r="A12846">
        <v>5300</v>
      </c>
      <c r="B12846">
        <v>7</v>
      </c>
      <c r="C12846" t="s">
        <v>62</v>
      </c>
      <c r="D12846" t="s">
        <v>92</v>
      </c>
      <c r="E12846">
        <v>3418</v>
      </c>
      <c r="F12846">
        <v>1</v>
      </c>
    </row>
    <row r="12847" spans="1:6">
      <c r="A12847">
        <v>5300</v>
      </c>
      <c r="B12847">
        <v>7</v>
      </c>
      <c r="C12847" t="s">
        <v>62</v>
      </c>
      <c r="D12847" t="s">
        <v>92</v>
      </c>
      <c r="E12847">
        <v>3959</v>
      </c>
      <c r="F12847">
        <v>1</v>
      </c>
    </row>
    <row r="12848" spans="1:6">
      <c r="A12848">
        <v>5300</v>
      </c>
      <c r="B12848">
        <v>7</v>
      </c>
      <c r="C12848" t="s">
        <v>62</v>
      </c>
      <c r="D12848" t="s">
        <v>92</v>
      </c>
      <c r="E12848">
        <v>3898</v>
      </c>
      <c r="F12848">
        <v>1</v>
      </c>
    </row>
    <row r="12849" spans="1:6">
      <c r="A12849">
        <v>5300</v>
      </c>
      <c r="B12849">
        <v>7</v>
      </c>
      <c r="C12849" t="s">
        <v>62</v>
      </c>
      <c r="D12849" t="s">
        <v>92</v>
      </c>
      <c r="E12849">
        <v>2993</v>
      </c>
      <c r="F12849">
        <v>1</v>
      </c>
    </row>
    <row r="12850" spans="1:6">
      <c r="A12850">
        <v>5300</v>
      </c>
      <c r="B12850">
        <v>7</v>
      </c>
      <c r="C12850" t="s">
        <v>62</v>
      </c>
      <c r="D12850" t="s">
        <v>92</v>
      </c>
      <c r="E12850">
        <v>2146</v>
      </c>
      <c r="F12850">
        <v>1</v>
      </c>
    </row>
    <row r="12851" spans="1:6">
      <c r="A12851">
        <v>5300</v>
      </c>
      <c r="B12851">
        <v>7</v>
      </c>
      <c r="C12851" t="s">
        <v>62</v>
      </c>
      <c r="D12851" t="s">
        <v>92</v>
      </c>
      <c r="E12851">
        <v>2629</v>
      </c>
      <c r="F12851">
        <v>1</v>
      </c>
    </row>
    <row r="12852" spans="1:6">
      <c r="A12852">
        <v>5300</v>
      </c>
      <c r="B12852">
        <v>7</v>
      </c>
      <c r="C12852" t="s">
        <v>62</v>
      </c>
      <c r="D12852" t="s">
        <v>92</v>
      </c>
      <c r="E12852">
        <v>2418</v>
      </c>
      <c r="F12852">
        <v>1</v>
      </c>
    </row>
    <row r="12853" spans="1:6">
      <c r="A12853">
        <v>5300</v>
      </c>
      <c r="B12853">
        <v>7</v>
      </c>
      <c r="C12853" t="s">
        <v>62</v>
      </c>
      <c r="D12853" t="s">
        <v>92</v>
      </c>
      <c r="E12853">
        <v>1170</v>
      </c>
      <c r="F12853">
        <v>1</v>
      </c>
    </row>
    <row r="12854" spans="1:6">
      <c r="A12854">
        <v>5300</v>
      </c>
      <c r="B12854">
        <v>7</v>
      </c>
      <c r="C12854" t="s">
        <v>62</v>
      </c>
      <c r="D12854" t="s">
        <v>92</v>
      </c>
      <c r="E12854">
        <v>5192</v>
      </c>
      <c r="F12854">
        <v>1</v>
      </c>
    </row>
    <row r="12855" spans="1:6">
      <c r="A12855">
        <v>5300</v>
      </c>
      <c r="B12855">
        <v>7</v>
      </c>
      <c r="C12855" t="s">
        <v>62</v>
      </c>
      <c r="D12855" t="s">
        <v>92</v>
      </c>
      <c r="E12855">
        <v>5783</v>
      </c>
      <c r="F12855">
        <v>1</v>
      </c>
    </row>
    <row r="12856" spans="1:6">
      <c r="A12856">
        <v>5300</v>
      </c>
      <c r="B12856">
        <v>7</v>
      </c>
      <c r="C12856" t="s">
        <v>62</v>
      </c>
      <c r="D12856" t="s">
        <v>92</v>
      </c>
      <c r="E12856">
        <v>2561</v>
      </c>
      <c r="F12856">
        <v>1</v>
      </c>
    </row>
    <row r="12857" spans="1:6">
      <c r="A12857">
        <v>5300</v>
      </c>
      <c r="B12857">
        <v>7</v>
      </c>
      <c r="C12857" t="s">
        <v>62</v>
      </c>
      <c r="D12857" t="s">
        <v>92</v>
      </c>
      <c r="E12857">
        <v>2079</v>
      </c>
      <c r="F12857">
        <v>1</v>
      </c>
    </row>
    <row r="12858" spans="1:6">
      <c r="A12858">
        <v>5300</v>
      </c>
      <c r="B12858">
        <v>7</v>
      </c>
      <c r="C12858" t="s">
        <v>62</v>
      </c>
      <c r="D12858" t="s">
        <v>92</v>
      </c>
      <c r="E12858">
        <v>2160</v>
      </c>
      <c r="F12858">
        <v>1</v>
      </c>
    </row>
    <row r="12859" spans="1:6">
      <c r="A12859">
        <v>5300</v>
      </c>
      <c r="B12859">
        <v>7</v>
      </c>
      <c r="C12859" t="s">
        <v>62</v>
      </c>
      <c r="D12859" t="s">
        <v>92</v>
      </c>
      <c r="E12859">
        <v>2240</v>
      </c>
      <c r="F12859">
        <v>1</v>
      </c>
    </row>
    <row r="12860" spans="1:6">
      <c r="A12860">
        <v>5300</v>
      </c>
      <c r="B12860">
        <v>7</v>
      </c>
      <c r="C12860" t="s">
        <v>62</v>
      </c>
      <c r="D12860" t="s">
        <v>92</v>
      </c>
      <c r="E12860">
        <v>5389</v>
      </c>
      <c r="F12860">
        <v>1</v>
      </c>
    </row>
    <row r="12861" spans="1:6">
      <c r="A12861">
        <v>5300</v>
      </c>
      <c r="B12861">
        <v>7</v>
      </c>
      <c r="C12861" t="s">
        <v>62</v>
      </c>
      <c r="D12861" t="s">
        <v>92</v>
      </c>
      <c r="E12861">
        <v>5223</v>
      </c>
      <c r="F12861">
        <v>1</v>
      </c>
    </row>
    <row r="12862" spans="1:6">
      <c r="A12862">
        <v>5300</v>
      </c>
      <c r="B12862">
        <v>7</v>
      </c>
      <c r="C12862" t="s">
        <v>62</v>
      </c>
      <c r="D12862" t="s">
        <v>92</v>
      </c>
      <c r="E12862">
        <v>174</v>
      </c>
      <c r="F12862">
        <v>1</v>
      </c>
    </row>
    <row r="12863" spans="1:6">
      <c r="A12863">
        <v>5300</v>
      </c>
      <c r="B12863">
        <v>7</v>
      </c>
      <c r="C12863" t="s">
        <v>62</v>
      </c>
      <c r="D12863" t="s">
        <v>92</v>
      </c>
      <c r="E12863">
        <v>3354</v>
      </c>
      <c r="F12863">
        <v>1</v>
      </c>
    </row>
    <row r="12864" spans="1:6">
      <c r="A12864">
        <v>5300</v>
      </c>
      <c r="B12864">
        <v>7</v>
      </c>
      <c r="C12864" t="s">
        <v>62</v>
      </c>
      <c r="D12864" t="s">
        <v>92</v>
      </c>
      <c r="E12864">
        <v>5201</v>
      </c>
      <c r="F12864">
        <v>1</v>
      </c>
    </row>
    <row r="12865" spans="1:6">
      <c r="A12865">
        <v>5300</v>
      </c>
      <c r="B12865">
        <v>7</v>
      </c>
      <c r="C12865" t="s">
        <v>62</v>
      </c>
      <c r="D12865" t="s">
        <v>92</v>
      </c>
      <c r="E12865">
        <v>5482</v>
      </c>
      <c r="F12865">
        <v>1</v>
      </c>
    </row>
    <row r="12866" spans="1:6">
      <c r="A12866">
        <v>5300</v>
      </c>
      <c r="B12866">
        <v>7</v>
      </c>
      <c r="C12866" t="s">
        <v>62</v>
      </c>
      <c r="D12866" t="s">
        <v>92</v>
      </c>
      <c r="E12866">
        <v>237</v>
      </c>
      <c r="F12866">
        <v>1</v>
      </c>
    </row>
    <row r="12867" spans="1:6">
      <c r="A12867">
        <v>5300</v>
      </c>
      <c r="B12867">
        <v>7</v>
      </c>
      <c r="C12867" t="s">
        <v>62</v>
      </c>
      <c r="D12867" t="s">
        <v>92</v>
      </c>
      <c r="E12867">
        <v>5770</v>
      </c>
      <c r="F12867">
        <v>1</v>
      </c>
    </row>
    <row r="12868" spans="1:6">
      <c r="A12868">
        <v>5300</v>
      </c>
      <c r="B12868">
        <v>7</v>
      </c>
      <c r="C12868" t="s">
        <v>62</v>
      </c>
      <c r="D12868" t="s">
        <v>92</v>
      </c>
      <c r="E12868">
        <v>2037</v>
      </c>
      <c r="F12868">
        <v>1</v>
      </c>
    </row>
    <row r="12869" spans="1:6">
      <c r="A12869">
        <v>5300</v>
      </c>
      <c r="B12869">
        <v>7</v>
      </c>
      <c r="C12869" t="s">
        <v>62</v>
      </c>
      <c r="D12869" t="s">
        <v>92</v>
      </c>
      <c r="E12869">
        <v>4423</v>
      </c>
      <c r="F12869">
        <v>1</v>
      </c>
    </row>
    <row r="12870" spans="1:6">
      <c r="A12870">
        <v>5300</v>
      </c>
      <c r="B12870">
        <v>7</v>
      </c>
      <c r="C12870" t="s">
        <v>62</v>
      </c>
      <c r="D12870" t="s">
        <v>92</v>
      </c>
      <c r="E12870">
        <v>2683</v>
      </c>
      <c r="F12870">
        <v>1</v>
      </c>
    </row>
    <row r="12871" spans="1:6">
      <c r="A12871">
        <v>5300</v>
      </c>
      <c r="B12871">
        <v>7</v>
      </c>
      <c r="C12871" t="s">
        <v>62</v>
      </c>
      <c r="D12871" t="s">
        <v>92</v>
      </c>
      <c r="E12871">
        <v>1020</v>
      </c>
      <c r="F12871">
        <v>1</v>
      </c>
    </row>
    <row r="12872" spans="1:6">
      <c r="A12872">
        <v>5300</v>
      </c>
      <c r="B12872">
        <v>7</v>
      </c>
      <c r="C12872" t="s">
        <v>62</v>
      </c>
      <c r="D12872" t="s">
        <v>92</v>
      </c>
      <c r="E12872">
        <v>5722</v>
      </c>
      <c r="F12872">
        <v>1</v>
      </c>
    </row>
    <row r="12873" spans="1:6">
      <c r="A12873">
        <v>5300</v>
      </c>
      <c r="B12873">
        <v>7</v>
      </c>
      <c r="C12873" t="s">
        <v>62</v>
      </c>
      <c r="D12873" t="s">
        <v>92</v>
      </c>
      <c r="E12873">
        <v>3041</v>
      </c>
      <c r="F12873">
        <v>1</v>
      </c>
    </row>
    <row r="12874" spans="1:6">
      <c r="A12874">
        <v>5300</v>
      </c>
      <c r="B12874">
        <v>7</v>
      </c>
      <c r="C12874" t="s">
        <v>62</v>
      </c>
      <c r="D12874" t="s">
        <v>92</v>
      </c>
      <c r="E12874">
        <v>5891</v>
      </c>
      <c r="F12874">
        <v>1</v>
      </c>
    </row>
    <row r="12875" spans="1:6">
      <c r="A12875">
        <v>5300</v>
      </c>
      <c r="B12875">
        <v>7</v>
      </c>
      <c r="C12875" t="s">
        <v>62</v>
      </c>
      <c r="D12875" t="s">
        <v>92</v>
      </c>
      <c r="E12875">
        <v>1337</v>
      </c>
      <c r="F12875">
        <v>1</v>
      </c>
    </row>
    <row r="12876" spans="1:6">
      <c r="A12876">
        <v>5300</v>
      </c>
      <c r="B12876">
        <v>7</v>
      </c>
      <c r="C12876" t="s">
        <v>62</v>
      </c>
      <c r="D12876" t="s">
        <v>92</v>
      </c>
      <c r="E12876">
        <v>5824</v>
      </c>
      <c r="F12876">
        <v>1</v>
      </c>
    </row>
    <row r="12877" spans="1:6">
      <c r="A12877">
        <v>5300</v>
      </c>
      <c r="B12877">
        <v>7</v>
      </c>
      <c r="C12877" t="s">
        <v>62</v>
      </c>
      <c r="D12877" t="s">
        <v>92</v>
      </c>
      <c r="E12877">
        <v>3862</v>
      </c>
      <c r="F12877">
        <v>1</v>
      </c>
    </row>
    <row r="12878" spans="1:6">
      <c r="A12878">
        <v>5300</v>
      </c>
      <c r="B12878">
        <v>7</v>
      </c>
      <c r="C12878" t="s">
        <v>62</v>
      </c>
      <c r="D12878" t="s">
        <v>92</v>
      </c>
      <c r="E12878">
        <v>3743</v>
      </c>
      <c r="F12878">
        <v>1</v>
      </c>
    </row>
    <row r="12879" spans="1:6">
      <c r="A12879">
        <v>5300</v>
      </c>
      <c r="B12879">
        <v>7</v>
      </c>
      <c r="C12879" t="s">
        <v>62</v>
      </c>
      <c r="D12879" t="s">
        <v>92</v>
      </c>
      <c r="E12879">
        <v>3549</v>
      </c>
      <c r="F12879">
        <v>1</v>
      </c>
    </row>
    <row r="12880" spans="1:6">
      <c r="A12880">
        <v>5300</v>
      </c>
      <c r="B12880">
        <v>7</v>
      </c>
      <c r="C12880" t="s">
        <v>62</v>
      </c>
      <c r="D12880" t="s">
        <v>92</v>
      </c>
      <c r="E12880">
        <v>4264</v>
      </c>
      <c r="F12880">
        <v>1</v>
      </c>
    </row>
    <row r="12881" spans="1:6">
      <c r="A12881">
        <v>5300</v>
      </c>
      <c r="B12881">
        <v>7</v>
      </c>
      <c r="C12881" t="s">
        <v>62</v>
      </c>
      <c r="D12881" t="s">
        <v>92</v>
      </c>
      <c r="E12881">
        <v>5069</v>
      </c>
      <c r="F12881">
        <v>1</v>
      </c>
    </row>
    <row r="12882" spans="1:6">
      <c r="A12882">
        <v>5300</v>
      </c>
      <c r="B12882">
        <v>7</v>
      </c>
      <c r="C12882" t="s">
        <v>62</v>
      </c>
      <c r="D12882" t="s">
        <v>92</v>
      </c>
      <c r="E12882">
        <v>4845</v>
      </c>
      <c r="F12882">
        <v>1</v>
      </c>
    </row>
    <row r="12883" spans="1:6">
      <c r="A12883">
        <v>5300</v>
      </c>
      <c r="B12883">
        <v>7</v>
      </c>
      <c r="C12883" t="s">
        <v>62</v>
      </c>
      <c r="D12883" t="s">
        <v>92</v>
      </c>
      <c r="E12883">
        <v>4864</v>
      </c>
      <c r="F12883">
        <v>1</v>
      </c>
    </row>
    <row r="12884" spans="1:6">
      <c r="A12884">
        <v>5300</v>
      </c>
      <c r="B12884">
        <v>7</v>
      </c>
      <c r="C12884" t="s">
        <v>62</v>
      </c>
      <c r="D12884" t="s">
        <v>92</v>
      </c>
      <c r="E12884">
        <v>5263</v>
      </c>
      <c r="F12884">
        <v>1</v>
      </c>
    </row>
    <row r="12885" spans="1:6">
      <c r="A12885">
        <v>5300</v>
      </c>
      <c r="B12885">
        <v>7</v>
      </c>
      <c r="C12885" t="s">
        <v>62</v>
      </c>
      <c r="D12885" t="s">
        <v>92</v>
      </c>
      <c r="E12885">
        <v>3714</v>
      </c>
      <c r="F12885">
        <v>1</v>
      </c>
    </row>
    <row r="12886" spans="1:6">
      <c r="A12886">
        <v>5300</v>
      </c>
      <c r="B12886">
        <v>7</v>
      </c>
      <c r="C12886" t="s">
        <v>62</v>
      </c>
      <c r="D12886" t="s">
        <v>92</v>
      </c>
      <c r="E12886">
        <v>2477</v>
      </c>
      <c r="F12886">
        <v>1</v>
      </c>
    </row>
    <row r="12887" spans="1:6">
      <c r="A12887">
        <v>5300</v>
      </c>
      <c r="B12887">
        <v>7</v>
      </c>
      <c r="C12887" t="s">
        <v>62</v>
      </c>
      <c r="D12887" t="s">
        <v>92</v>
      </c>
      <c r="E12887">
        <v>6017</v>
      </c>
      <c r="F12887">
        <v>1</v>
      </c>
    </row>
    <row r="12888" spans="1:6">
      <c r="A12888">
        <v>5300</v>
      </c>
      <c r="B12888">
        <v>7</v>
      </c>
      <c r="C12888" t="s">
        <v>62</v>
      </c>
      <c r="D12888" t="s">
        <v>92</v>
      </c>
      <c r="E12888">
        <v>5347</v>
      </c>
      <c r="F12888">
        <v>1</v>
      </c>
    </row>
    <row r="12889" spans="1:6">
      <c r="A12889">
        <v>5300</v>
      </c>
      <c r="B12889">
        <v>7</v>
      </c>
      <c r="C12889" t="s">
        <v>62</v>
      </c>
      <c r="D12889" t="s">
        <v>92</v>
      </c>
      <c r="E12889">
        <v>3135</v>
      </c>
      <c r="F12889">
        <v>1</v>
      </c>
    </row>
    <row r="12890" spans="1:6">
      <c r="A12890">
        <v>5300</v>
      </c>
      <c r="B12890">
        <v>7</v>
      </c>
      <c r="C12890" t="s">
        <v>62</v>
      </c>
      <c r="D12890" t="s">
        <v>92</v>
      </c>
      <c r="E12890">
        <v>3457</v>
      </c>
      <c r="F12890">
        <v>1</v>
      </c>
    </row>
    <row r="12891" spans="1:6">
      <c r="A12891">
        <v>5300</v>
      </c>
      <c r="B12891">
        <v>7</v>
      </c>
      <c r="C12891" t="s">
        <v>62</v>
      </c>
      <c r="D12891" t="s">
        <v>92</v>
      </c>
      <c r="E12891">
        <v>4493</v>
      </c>
      <c r="F12891">
        <v>1</v>
      </c>
    </row>
    <row r="12892" spans="1:6">
      <c r="A12892">
        <v>5300</v>
      </c>
      <c r="B12892">
        <v>7</v>
      </c>
      <c r="C12892" t="s">
        <v>62</v>
      </c>
      <c r="D12892" t="s">
        <v>92</v>
      </c>
      <c r="E12892">
        <v>5134</v>
      </c>
      <c r="F12892">
        <v>1</v>
      </c>
    </row>
    <row r="12893" spans="1:6">
      <c r="A12893">
        <v>5300</v>
      </c>
      <c r="B12893">
        <v>7</v>
      </c>
      <c r="C12893" t="s">
        <v>62</v>
      </c>
      <c r="D12893" t="s">
        <v>92</v>
      </c>
      <c r="E12893">
        <v>1246</v>
      </c>
      <c r="F12893">
        <v>1</v>
      </c>
    </row>
    <row r="12894" spans="1:6">
      <c r="A12894">
        <v>5300</v>
      </c>
      <c r="B12894">
        <v>7</v>
      </c>
      <c r="C12894" t="s">
        <v>62</v>
      </c>
      <c r="D12894" t="s">
        <v>92</v>
      </c>
      <c r="E12894">
        <v>5408</v>
      </c>
      <c r="F12894">
        <v>1</v>
      </c>
    </row>
    <row r="12895" spans="1:6">
      <c r="A12895">
        <v>5300</v>
      </c>
      <c r="B12895">
        <v>7</v>
      </c>
      <c r="C12895" t="s">
        <v>62</v>
      </c>
      <c r="D12895" t="s">
        <v>92</v>
      </c>
      <c r="E12895">
        <v>4741</v>
      </c>
      <c r="F12895">
        <v>1</v>
      </c>
    </row>
    <row r="12896" spans="1:6">
      <c r="A12896">
        <v>5300</v>
      </c>
      <c r="B12896">
        <v>7</v>
      </c>
      <c r="C12896" t="s">
        <v>62</v>
      </c>
      <c r="D12896" t="s">
        <v>92</v>
      </c>
      <c r="E12896">
        <v>1058</v>
      </c>
      <c r="F12896">
        <v>1</v>
      </c>
    </row>
    <row r="12897" spans="1:6">
      <c r="A12897">
        <v>5300</v>
      </c>
      <c r="B12897">
        <v>7</v>
      </c>
      <c r="C12897" t="s">
        <v>62</v>
      </c>
      <c r="D12897" t="s">
        <v>92</v>
      </c>
      <c r="E12897">
        <v>2248</v>
      </c>
      <c r="F12897">
        <v>1</v>
      </c>
    </row>
    <row r="12898" spans="1:6">
      <c r="A12898">
        <v>5300</v>
      </c>
      <c r="B12898">
        <v>7</v>
      </c>
      <c r="C12898" t="s">
        <v>62</v>
      </c>
      <c r="D12898" t="s">
        <v>92</v>
      </c>
      <c r="E12898">
        <v>3833</v>
      </c>
      <c r="F12898">
        <v>1</v>
      </c>
    </row>
    <row r="12899" spans="1:6">
      <c r="A12899">
        <v>5300</v>
      </c>
      <c r="B12899">
        <v>7</v>
      </c>
      <c r="C12899" t="s">
        <v>62</v>
      </c>
      <c r="D12899" t="s">
        <v>92</v>
      </c>
      <c r="E12899">
        <v>2020</v>
      </c>
      <c r="F12899">
        <v>1</v>
      </c>
    </row>
    <row r="12900" spans="1:6">
      <c r="A12900">
        <v>5300</v>
      </c>
      <c r="B12900">
        <v>8</v>
      </c>
      <c r="C12900" t="s">
        <v>62</v>
      </c>
      <c r="D12900" t="s">
        <v>92</v>
      </c>
      <c r="E12900">
        <v>3012</v>
      </c>
      <c r="F12900">
        <v>22</v>
      </c>
    </row>
    <row r="12901" spans="1:6">
      <c r="A12901">
        <v>5300</v>
      </c>
      <c r="B12901">
        <v>8</v>
      </c>
      <c r="C12901" t="s">
        <v>62</v>
      </c>
      <c r="D12901" t="s">
        <v>92</v>
      </c>
      <c r="E12901">
        <v>5225</v>
      </c>
      <c r="F12901">
        <v>15</v>
      </c>
    </row>
    <row r="12902" spans="1:6">
      <c r="A12902">
        <v>5300</v>
      </c>
      <c r="B12902">
        <v>8</v>
      </c>
      <c r="C12902" t="s">
        <v>62</v>
      </c>
      <c r="D12902" t="s">
        <v>92</v>
      </c>
      <c r="E12902">
        <v>1058</v>
      </c>
      <c r="F12902">
        <v>13</v>
      </c>
    </row>
    <row r="12903" spans="1:6">
      <c r="A12903">
        <v>5300</v>
      </c>
      <c r="B12903">
        <v>8</v>
      </c>
      <c r="C12903" t="s">
        <v>62</v>
      </c>
      <c r="D12903" t="s">
        <v>92</v>
      </c>
      <c r="E12903">
        <v>248</v>
      </c>
      <c r="F12903">
        <v>13</v>
      </c>
    </row>
    <row r="12904" spans="1:6">
      <c r="A12904">
        <v>5300</v>
      </c>
      <c r="B12904">
        <v>8</v>
      </c>
      <c r="C12904" t="s">
        <v>62</v>
      </c>
      <c r="D12904" t="s">
        <v>92</v>
      </c>
      <c r="E12904">
        <v>5442</v>
      </c>
      <c r="F12904">
        <v>10</v>
      </c>
    </row>
    <row r="12905" spans="1:6">
      <c r="A12905">
        <v>5300</v>
      </c>
      <c r="B12905">
        <v>8</v>
      </c>
      <c r="C12905" t="s">
        <v>62</v>
      </c>
      <c r="D12905" t="s">
        <v>92</v>
      </c>
      <c r="E12905">
        <v>2561</v>
      </c>
      <c r="F12905">
        <v>10</v>
      </c>
    </row>
    <row r="12906" spans="1:6">
      <c r="A12906">
        <v>5300</v>
      </c>
      <c r="B12906">
        <v>8</v>
      </c>
      <c r="C12906" t="s">
        <v>62</v>
      </c>
      <c r="D12906" t="s">
        <v>92</v>
      </c>
      <c r="E12906">
        <v>4851</v>
      </c>
      <c r="F12906">
        <v>10</v>
      </c>
    </row>
    <row r="12907" spans="1:6">
      <c r="A12907">
        <v>5300</v>
      </c>
      <c r="B12907">
        <v>8</v>
      </c>
      <c r="C12907" t="s">
        <v>62</v>
      </c>
      <c r="D12907" t="s">
        <v>92</v>
      </c>
      <c r="E12907">
        <v>2604</v>
      </c>
      <c r="F12907">
        <v>9</v>
      </c>
    </row>
    <row r="12908" spans="1:6">
      <c r="A12908">
        <v>5300</v>
      </c>
      <c r="B12908">
        <v>8</v>
      </c>
      <c r="C12908" t="s">
        <v>62</v>
      </c>
      <c r="D12908" t="s">
        <v>92</v>
      </c>
      <c r="E12908">
        <v>5530</v>
      </c>
      <c r="F12908">
        <v>9</v>
      </c>
    </row>
    <row r="12909" spans="1:6">
      <c r="A12909">
        <v>5300</v>
      </c>
      <c r="B12909">
        <v>8</v>
      </c>
      <c r="C12909" t="s">
        <v>62</v>
      </c>
      <c r="D12909" t="s">
        <v>92</v>
      </c>
      <c r="E12909">
        <v>2248</v>
      </c>
      <c r="F12909">
        <v>8</v>
      </c>
    </row>
    <row r="12910" spans="1:6">
      <c r="A12910">
        <v>5300</v>
      </c>
      <c r="B12910">
        <v>8</v>
      </c>
      <c r="C12910" t="s">
        <v>62</v>
      </c>
      <c r="D12910" t="s">
        <v>92</v>
      </c>
      <c r="E12910">
        <v>5577</v>
      </c>
      <c r="F12910">
        <v>7</v>
      </c>
    </row>
    <row r="12911" spans="1:6">
      <c r="A12911">
        <v>5300</v>
      </c>
      <c r="B12911">
        <v>8</v>
      </c>
      <c r="C12911" t="s">
        <v>62</v>
      </c>
      <c r="D12911" t="s">
        <v>92</v>
      </c>
      <c r="E12911">
        <v>5015</v>
      </c>
      <c r="F12911">
        <v>7</v>
      </c>
    </row>
    <row r="12912" spans="1:6">
      <c r="A12912">
        <v>5300</v>
      </c>
      <c r="B12912">
        <v>8</v>
      </c>
      <c r="C12912" t="s">
        <v>62</v>
      </c>
      <c r="D12912" t="s">
        <v>92</v>
      </c>
      <c r="E12912">
        <v>3758</v>
      </c>
      <c r="F12912">
        <v>6</v>
      </c>
    </row>
    <row r="12913" spans="1:6">
      <c r="A12913">
        <v>5300</v>
      </c>
      <c r="B12913">
        <v>8</v>
      </c>
      <c r="C12913" t="s">
        <v>62</v>
      </c>
      <c r="D12913" t="s">
        <v>92</v>
      </c>
      <c r="E12913">
        <v>3841</v>
      </c>
      <c r="F12913">
        <v>6</v>
      </c>
    </row>
    <row r="12914" spans="1:6">
      <c r="A12914">
        <v>5300</v>
      </c>
      <c r="B12914">
        <v>8</v>
      </c>
      <c r="C12914" t="s">
        <v>62</v>
      </c>
      <c r="D12914" t="s">
        <v>92</v>
      </c>
      <c r="E12914">
        <v>3439</v>
      </c>
      <c r="F12914">
        <v>6</v>
      </c>
    </row>
    <row r="12915" spans="1:6">
      <c r="A12915">
        <v>5300</v>
      </c>
      <c r="B12915">
        <v>8</v>
      </c>
      <c r="C12915" t="s">
        <v>62</v>
      </c>
      <c r="D12915" t="s">
        <v>92</v>
      </c>
      <c r="E12915">
        <v>2069</v>
      </c>
      <c r="F12915">
        <v>5</v>
      </c>
    </row>
    <row r="12916" spans="1:6">
      <c r="A12916">
        <v>5300</v>
      </c>
      <c r="B12916">
        <v>8</v>
      </c>
      <c r="C12916" t="s">
        <v>62</v>
      </c>
      <c r="D12916" t="s">
        <v>92</v>
      </c>
      <c r="E12916">
        <v>5691</v>
      </c>
      <c r="F12916">
        <v>5</v>
      </c>
    </row>
    <row r="12917" spans="1:6">
      <c r="A12917">
        <v>5300</v>
      </c>
      <c r="B12917">
        <v>8</v>
      </c>
      <c r="C12917" t="s">
        <v>62</v>
      </c>
      <c r="D12917" t="s">
        <v>92</v>
      </c>
      <c r="E12917">
        <v>4318</v>
      </c>
      <c r="F12917">
        <v>5</v>
      </c>
    </row>
    <row r="12918" spans="1:6">
      <c r="A12918">
        <v>5300</v>
      </c>
      <c r="B12918">
        <v>8</v>
      </c>
      <c r="C12918" t="s">
        <v>62</v>
      </c>
      <c r="D12918" t="s">
        <v>92</v>
      </c>
      <c r="E12918">
        <v>1285</v>
      </c>
      <c r="F12918">
        <v>5</v>
      </c>
    </row>
    <row r="12919" spans="1:6">
      <c r="A12919">
        <v>5300</v>
      </c>
      <c r="B12919">
        <v>8</v>
      </c>
      <c r="C12919" t="s">
        <v>62</v>
      </c>
      <c r="D12919" t="s">
        <v>92</v>
      </c>
      <c r="E12919">
        <v>3933</v>
      </c>
      <c r="F12919">
        <v>5</v>
      </c>
    </row>
    <row r="12920" spans="1:6">
      <c r="A12920">
        <v>5300</v>
      </c>
      <c r="B12920">
        <v>8</v>
      </c>
      <c r="C12920" t="s">
        <v>62</v>
      </c>
      <c r="D12920" t="s">
        <v>92</v>
      </c>
      <c r="E12920">
        <v>4225</v>
      </c>
      <c r="F12920">
        <v>4</v>
      </c>
    </row>
    <row r="12921" spans="1:6">
      <c r="A12921">
        <v>5300</v>
      </c>
      <c r="B12921">
        <v>8</v>
      </c>
      <c r="C12921" t="s">
        <v>62</v>
      </c>
      <c r="D12921" t="s">
        <v>92</v>
      </c>
      <c r="E12921">
        <v>3766</v>
      </c>
      <c r="F12921">
        <v>4</v>
      </c>
    </row>
    <row r="12922" spans="1:6">
      <c r="A12922">
        <v>5300</v>
      </c>
      <c r="B12922">
        <v>8</v>
      </c>
      <c r="C12922" t="s">
        <v>62</v>
      </c>
      <c r="D12922" t="s">
        <v>92</v>
      </c>
      <c r="E12922">
        <v>3457</v>
      </c>
      <c r="F12922">
        <v>4</v>
      </c>
    </row>
    <row r="12923" spans="1:6">
      <c r="A12923">
        <v>5300</v>
      </c>
      <c r="B12923">
        <v>8</v>
      </c>
      <c r="C12923" t="s">
        <v>62</v>
      </c>
      <c r="D12923" t="s">
        <v>92</v>
      </c>
      <c r="E12923">
        <v>1014</v>
      </c>
      <c r="F12923">
        <v>4</v>
      </c>
    </row>
    <row r="12924" spans="1:6">
      <c r="A12924">
        <v>5300</v>
      </c>
      <c r="B12924">
        <v>8</v>
      </c>
      <c r="C12924" t="s">
        <v>62</v>
      </c>
      <c r="D12924" t="s">
        <v>92</v>
      </c>
      <c r="E12924">
        <v>4796</v>
      </c>
      <c r="F12924">
        <v>4</v>
      </c>
    </row>
    <row r="12925" spans="1:6">
      <c r="A12925">
        <v>5300</v>
      </c>
      <c r="B12925">
        <v>8</v>
      </c>
      <c r="C12925" t="s">
        <v>62</v>
      </c>
      <c r="D12925" t="s">
        <v>92</v>
      </c>
      <c r="E12925">
        <v>2543</v>
      </c>
      <c r="F12925">
        <v>4</v>
      </c>
    </row>
    <row r="12926" spans="1:6">
      <c r="A12926">
        <v>5300</v>
      </c>
      <c r="B12926">
        <v>8</v>
      </c>
      <c r="C12926" t="s">
        <v>62</v>
      </c>
      <c r="D12926" t="s">
        <v>92</v>
      </c>
      <c r="E12926">
        <v>3226</v>
      </c>
      <c r="F12926">
        <v>4</v>
      </c>
    </row>
    <row r="12927" spans="1:6">
      <c r="A12927">
        <v>5300</v>
      </c>
      <c r="B12927">
        <v>8</v>
      </c>
      <c r="C12927" t="s">
        <v>62</v>
      </c>
      <c r="D12927" t="s">
        <v>92</v>
      </c>
      <c r="E12927">
        <v>2531</v>
      </c>
      <c r="F12927">
        <v>4</v>
      </c>
    </row>
    <row r="12928" spans="1:6">
      <c r="A12928">
        <v>5300</v>
      </c>
      <c r="B12928">
        <v>8</v>
      </c>
      <c r="C12928" t="s">
        <v>62</v>
      </c>
      <c r="D12928" t="s">
        <v>92</v>
      </c>
      <c r="E12928">
        <v>3999</v>
      </c>
      <c r="F12928">
        <v>4</v>
      </c>
    </row>
    <row r="12929" spans="1:6">
      <c r="A12929">
        <v>5300</v>
      </c>
      <c r="B12929">
        <v>8</v>
      </c>
      <c r="C12929" t="s">
        <v>62</v>
      </c>
      <c r="D12929" t="s">
        <v>92</v>
      </c>
      <c r="E12929">
        <v>4675</v>
      </c>
      <c r="F12929">
        <v>4</v>
      </c>
    </row>
    <row r="12930" spans="1:6">
      <c r="A12930">
        <v>5300</v>
      </c>
      <c r="B12930">
        <v>8</v>
      </c>
      <c r="C12930" t="s">
        <v>62</v>
      </c>
      <c r="D12930" t="s">
        <v>92</v>
      </c>
      <c r="E12930">
        <v>277</v>
      </c>
      <c r="F12930">
        <v>3</v>
      </c>
    </row>
    <row r="12931" spans="1:6">
      <c r="A12931">
        <v>5300</v>
      </c>
      <c r="B12931">
        <v>8</v>
      </c>
      <c r="C12931" t="s">
        <v>62</v>
      </c>
      <c r="D12931" t="s">
        <v>92</v>
      </c>
      <c r="E12931">
        <v>24</v>
      </c>
      <c r="F12931">
        <v>3</v>
      </c>
    </row>
    <row r="12932" spans="1:6">
      <c r="A12932">
        <v>5300</v>
      </c>
      <c r="B12932">
        <v>8</v>
      </c>
      <c r="C12932" t="s">
        <v>62</v>
      </c>
      <c r="D12932" t="s">
        <v>92</v>
      </c>
      <c r="E12932">
        <v>2905</v>
      </c>
      <c r="F12932">
        <v>3</v>
      </c>
    </row>
    <row r="12933" spans="1:6">
      <c r="A12933">
        <v>5300</v>
      </c>
      <c r="B12933">
        <v>8</v>
      </c>
      <c r="C12933" t="s">
        <v>62</v>
      </c>
      <c r="D12933" t="s">
        <v>92</v>
      </c>
      <c r="E12933">
        <v>3221</v>
      </c>
      <c r="F12933">
        <v>3</v>
      </c>
    </row>
    <row r="12934" spans="1:6">
      <c r="A12934">
        <v>5300</v>
      </c>
      <c r="B12934">
        <v>8</v>
      </c>
      <c r="C12934" t="s">
        <v>62</v>
      </c>
      <c r="D12934" t="s">
        <v>92</v>
      </c>
      <c r="E12934">
        <v>5104</v>
      </c>
      <c r="F12934">
        <v>3</v>
      </c>
    </row>
    <row r="12935" spans="1:6">
      <c r="A12935">
        <v>5300</v>
      </c>
      <c r="B12935">
        <v>8</v>
      </c>
      <c r="C12935" t="s">
        <v>62</v>
      </c>
      <c r="D12935" t="s">
        <v>92</v>
      </c>
      <c r="E12935">
        <v>5965</v>
      </c>
      <c r="F12935">
        <v>3</v>
      </c>
    </row>
    <row r="12936" spans="1:6">
      <c r="A12936">
        <v>5300</v>
      </c>
      <c r="B12936">
        <v>8</v>
      </c>
      <c r="C12936" t="s">
        <v>62</v>
      </c>
      <c r="D12936" t="s">
        <v>92</v>
      </c>
      <c r="E12936">
        <v>4558</v>
      </c>
      <c r="F12936">
        <v>3</v>
      </c>
    </row>
    <row r="12937" spans="1:6">
      <c r="A12937">
        <v>5300</v>
      </c>
      <c r="B12937">
        <v>8</v>
      </c>
      <c r="C12937" t="s">
        <v>62</v>
      </c>
      <c r="D12937" t="s">
        <v>92</v>
      </c>
      <c r="E12937">
        <v>2066</v>
      </c>
      <c r="F12937">
        <v>2</v>
      </c>
    </row>
    <row r="12938" spans="1:6">
      <c r="A12938">
        <v>5300</v>
      </c>
      <c r="B12938">
        <v>8</v>
      </c>
      <c r="C12938" t="s">
        <v>62</v>
      </c>
      <c r="D12938" t="s">
        <v>92</v>
      </c>
      <c r="E12938">
        <v>250</v>
      </c>
      <c r="F12938">
        <v>2</v>
      </c>
    </row>
    <row r="12939" spans="1:6">
      <c r="A12939">
        <v>5300</v>
      </c>
      <c r="B12939">
        <v>8</v>
      </c>
      <c r="C12939" t="s">
        <v>62</v>
      </c>
      <c r="D12939" t="s">
        <v>92</v>
      </c>
      <c r="E12939">
        <v>1150</v>
      </c>
      <c r="F12939">
        <v>2</v>
      </c>
    </row>
    <row r="12940" spans="1:6">
      <c r="A12940">
        <v>5300</v>
      </c>
      <c r="B12940">
        <v>8</v>
      </c>
      <c r="C12940" t="s">
        <v>62</v>
      </c>
      <c r="D12940" t="s">
        <v>92</v>
      </c>
      <c r="E12940">
        <v>3209</v>
      </c>
      <c r="F12940">
        <v>2</v>
      </c>
    </row>
    <row r="12941" spans="1:6">
      <c r="A12941">
        <v>5300</v>
      </c>
      <c r="B12941">
        <v>8</v>
      </c>
      <c r="C12941" t="s">
        <v>62</v>
      </c>
      <c r="D12941" t="s">
        <v>92</v>
      </c>
      <c r="E12941">
        <v>1075</v>
      </c>
      <c r="F12941">
        <v>2</v>
      </c>
    </row>
    <row r="12942" spans="1:6">
      <c r="A12942">
        <v>5300</v>
      </c>
      <c r="B12942">
        <v>8</v>
      </c>
      <c r="C12942" t="s">
        <v>62</v>
      </c>
      <c r="D12942" t="s">
        <v>92</v>
      </c>
      <c r="E12942">
        <v>2220</v>
      </c>
      <c r="F12942">
        <v>2</v>
      </c>
    </row>
    <row r="12943" spans="1:6">
      <c r="A12943">
        <v>5300</v>
      </c>
      <c r="B12943">
        <v>8</v>
      </c>
      <c r="C12943" t="s">
        <v>62</v>
      </c>
      <c r="D12943" t="s">
        <v>92</v>
      </c>
      <c r="E12943">
        <v>3763</v>
      </c>
      <c r="F12943">
        <v>2</v>
      </c>
    </row>
    <row r="12944" spans="1:6">
      <c r="A12944">
        <v>5300</v>
      </c>
      <c r="B12944">
        <v>8</v>
      </c>
      <c r="C12944" t="s">
        <v>62</v>
      </c>
      <c r="D12944" t="s">
        <v>92</v>
      </c>
      <c r="E12944">
        <v>4629</v>
      </c>
      <c r="F12944">
        <v>2</v>
      </c>
    </row>
    <row r="12945" spans="1:6">
      <c r="A12945">
        <v>5300</v>
      </c>
      <c r="B12945">
        <v>8</v>
      </c>
      <c r="C12945" t="s">
        <v>62</v>
      </c>
      <c r="D12945" t="s">
        <v>92</v>
      </c>
      <c r="E12945">
        <v>2541</v>
      </c>
      <c r="F12945">
        <v>2</v>
      </c>
    </row>
    <row r="12946" spans="1:6">
      <c r="A12946">
        <v>5300</v>
      </c>
      <c r="B12946">
        <v>8</v>
      </c>
      <c r="C12946" t="s">
        <v>62</v>
      </c>
      <c r="D12946" t="s">
        <v>92</v>
      </c>
      <c r="E12946">
        <v>5773</v>
      </c>
      <c r="F12946">
        <v>2</v>
      </c>
    </row>
    <row r="12947" spans="1:6">
      <c r="A12947">
        <v>5300</v>
      </c>
      <c r="B12947">
        <v>8</v>
      </c>
      <c r="C12947" t="s">
        <v>62</v>
      </c>
      <c r="D12947" t="s">
        <v>92</v>
      </c>
      <c r="E12947">
        <v>2718</v>
      </c>
      <c r="F12947">
        <v>2</v>
      </c>
    </row>
    <row r="12948" spans="1:6">
      <c r="A12948">
        <v>5300</v>
      </c>
      <c r="B12948">
        <v>8</v>
      </c>
      <c r="C12948" t="s">
        <v>62</v>
      </c>
      <c r="D12948" t="s">
        <v>92</v>
      </c>
      <c r="E12948">
        <v>3918</v>
      </c>
      <c r="F12948">
        <v>2</v>
      </c>
    </row>
    <row r="12949" spans="1:6">
      <c r="A12949">
        <v>5300</v>
      </c>
      <c r="B12949">
        <v>8</v>
      </c>
      <c r="C12949" t="s">
        <v>62</v>
      </c>
      <c r="D12949" t="s">
        <v>92</v>
      </c>
      <c r="E12949">
        <v>2237</v>
      </c>
      <c r="F12949">
        <v>2</v>
      </c>
    </row>
    <row r="12950" spans="1:6">
      <c r="A12950">
        <v>5300</v>
      </c>
      <c r="B12950">
        <v>8</v>
      </c>
      <c r="C12950" t="s">
        <v>62</v>
      </c>
      <c r="D12950" t="s">
        <v>92</v>
      </c>
      <c r="E12950">
        <v>5950</v>
      </c>
      <c r="F12950">
        <v>2</v>
      </c>
    </row>
    <row r="12951" spans="1:6">
      <c r="A12951">
        <v>5300</v>
      </c>
      <c r="B12951">
        <v>8</v>
      </c>
      <c r="C12951" t="s">
        <v>62</v>
      </c>
      <c r="D12951" t="s">
        <v>92</v>
      </c>
      <c r="E12951">
        <v>2023</v>
      </c>
      <c r="F12951">
        <v>2</v>
      </c>
    </row>
    <row r="12952" spans="1:6">
      <c r="A12952">
        <v>5300</v>
      </c>
      <c r="B12952">
        <v>8</v>
      </c>
      <c r="C12952" t="s">
        <v>62</v>
      </c>
      <c r="D12952" t="s">
        <v>92</v>
      </c>
      <c r="E12952">
        <v>5532</v>
      </c>
      <c r="F12952">
        <v>2</v>
      </c>
    </row>
    <row r="12953" spans="1:6">
      <c r="A12953">
        <v>5300</v>
      </c>
      <c r="B12953">
        <v>8</v>
      </c>
      <c r="C12953" t="s">
        <v>62</v>
      </c>
      <c r="D12953" t="s">
        <v>92</v>
      </c>
      <c r="E12953">
        <v>4705</v>
      </c>
      <c r="F12953">
        <v>2</v>
      </c>
    </row>
    <row r="12954" spans="1:6">
      <c r="A12954">
        <v>5300</v>
      </c>
      <c r="B12954">
        <v>8</v>
      </c>
      <c r="C12954" t="s">
        <v>62</v>
      </c>
      <c r="D12954" t="s">
        <v>92</v>
      </c>
      <c r="E12954">
        <v>2965</v>
      </c>
      <c r="F12954">
        <v>2</v>
      </c>
    </row>
    <row r="12955" spans="1:6">
      <c r="A12955">
        <v>5300</v>
      </c>
      <c r="B12955">
        <v>8</v>
      </c>
      <c r="C12955" t="s">
        <v>62</v>
      </c>
      <c r="D12955" t="s">
        <v>92</v>
      </c>
      <c r="E12955">
        <v>2644</v>
      </c>
      <c r="F12955">
        <v>2</v>
      </c>
    </row>
    <row r="12956" spans="1:6">
      <c r="A12956">
        <v>5300</v>
      </c>
      <c r="B12956">
        <v>8</v>
      </c>
      <c r="C12956" t="s">
        <v>62</v>
      </c>
      <c r="D12956" t="s">
        <v>92</v>
      </c>
      <c r="E12956">
        <v>3565</v>
      </c>
      <c r="F12956">
        <v>2</v>
      </c>
    </row>
    <row r="12957" spans="1:6">
      <c r="A12957">
        <v>5300</v>
      </c>
      <c r="B12957">
        <v>8</v>
      </c>
      <c r="C12957" t="s">
        <v>62</v>
      </c>
      <c r="D12957" t="s">
        <v>92</v>
      </c>
      <c r="E12957">
        <v>3948</v>
      </c>
      <c r="F12957">
        <v>2</v>
      </c>
    </row>
    <row r="12958" spans="1:6">
      <c r="A12958">
        <v>5300</v>
      </c>
      <c r="B12958">
        <v>8</v>
      </c>
      <c r="C12958" t="s">
        <v>62</v>
      </c>
      <c r="D12958" t="s">
        <v>92</v>
      </c>
      <c r="E12958">
        <v>2273</v>
      </c>
      <c r="F12958">
        <v>2</v>
      </c>
    </row>
    <row r="12959" spans="1:6">
      <c r="A12959">
        <v>5300</v>
      </c>
      <c r="B12959">
        <v>8</v>
      </c>
      <c r="C12959" t="s">
        <v>62</v>
      </c>
      <c r="D12959" t="s">
        <v>92</v>
      </c>
      <c r="E12959">
        <v>5778</v>
      </c>
      <c r="F12959">
        <v>2</v>
      </c>
    </row>
    <row r="12960" spans="1:6">
      <c r="A12960">
        <v>5300</v>
      </c>
      <c r="B12960">
        <v>8</v>
      </c>
      <c r="C12960" t="s">
        <v>62</v>
      </c>
      <c r="D12960" t="s">
        <v>92</v>
      </c>
      <c r="E12960">
        <v>2251</v>
      </c>
      <c r="F12960">
        <v>2</v>
      </c>
    </row>
    <row r="12961" spans="1:6">
      <c r="A12961">
        <v>5300</v>
      </c>
      <c r="B12961">
        <v>8</v>
      </c>
      <c r="C12961" t="s">
        <v>62</v>
      </c>
      <c r="D12961" t="s">
        <v>92</v>
      </c>
      <c r="E12961">
        <v>3026</v>
      </c>
      <c r="F12961">
        <v>2</v>
      </c>
    </row>
    <row r="12962" spans="1:6">
      <c r="A12962">
        <v>5300</v>
      </c>
      <c r="B12962">
        <v>8</v>
      </c>
      <c r="C12962" t="s">
        <v>62</v>
      </c>
      <c r="D12962" t="s">
        <v>92</v>
      </c>
      <c r="E12962">
        <v>5459</v>
      </c>
      <c r="F12962">
        <v>2</v>
      </c>
    </row>
    <row r="12963" spans="1:6">
      <c r="A12963">
        <v>5300</v>
      </c>
      <c r="B12963">
        <v>8</v>
      </c>
      <c r="C12963" t="s">
        <v>62</v>
      </c>
      <c r="D12963" t="s">
        <v>92</v>
      </c>
      <c r="E12963">
        <v>128</v>
      </c>
      <c r="F12963">
        <v>2</v>
      </c>
    </row>
    <row r="12964" spans="1:6">
      <c r="A12964">
        <v>5300</v>
      </c>
      <c r="B12964">
        <v>8</v>
      </c>
      <c r="C12964" t="s">
        <v>62</v>
      </c>
      <c r="D12964" t="s">
        <v>92</v>
      </c>
      <c r="E12964">
        <v>109</v>
      </c>
      <c r="F12964">
        <v>2</v>
      </c>
    </row>
    <row r="12965" spans="1:6">
      <c r="A12965">
        <v>5300</v>
      </c>
      <c r="B12965">
        <v>8</v>
      </c>
      <c r="C12965" t="s">
        <v>62</v>
      </c>
      <c r="D12965" t="s">
        <v>92</v>
      </c>
      <c r="E12965">
        <v>4748</v>
      </c>
      <c r="F12965">
        <v>2</v>
      </c>
    </row>
    <row r="12966" spans="1:6">
      <c r="A12966">
        <v>5300</v>
      </c>
      <c r="B12966">
        <v>8</v>
      </c>
      <c r="C12966" t="s">
        <v>62</v>
      </c>
      <c r="D12966" t="s">
        <v>92</v>
      </c>
      <c r="E12966">
        <v>4932</v>
      </c>
      <c r="F12966">
        <v>2</v>
      </c>
    </row>
    <row r="12967" spans="1:6">
      <c r="A12967">
        <v>5300</v>
      </c>
      <c r="B12967">
        <v>8</v>
      </c>
      <c r="C12967" t="s">
        <v>62</v>
      </c>
      <c r="D12967" t="s">
        <v>92</v>
      </c>
      <c r="E12967">
        <v>3357</v>
      </c>
      <c r="F12967">
        <v>2</v>
      </c>
    </row>
    <row r="12968" spans="1:6">
      <c r="A12968">
        <v>5300</v>
      </c>
      <c r="B12968">
        <v>8</v>
      </c>
      <c r="C12968" t="s">
        <v>62</v>
      </c>
      <c r="D12968" t="s">
        <v>92</v>
      </c>
      <c r="E12968">
        <v>4547</v>
      </c>
      <c r="F12968">
        <v>2</v>
      </c>
    </row>
    <row r="12969" spans="1:6">
      <c r="A12969">
        <v>5300</v>
      </c>
      <c r="B12969">
        <v>8</v>
      </c>
      <c r="C12969" t="s">
        <v>62</v>
      </c>
      <c r="D12969" t="s">
        <v>92</v>
      </c>
      <c r="E12969">
        <v>5992</v>
      </c>
      <c r="F12969">
        <v>2</v>
      </c>
    </row>
    <row r="12970" spans="1:6">
      <c r="A12970">
        <v>5300</v>
      </c>
      <c r="B12970">
        <v>8</v>
      </c>
      <c r="C12970" t="s">
        <v>62</v>
      </c>
      <c r="D12970" t="s">
        <v>92</v>
      </c>
      <c r="E12970">
        <v>3498</v>
      </c>
      <c r="F12970">
        <v>1</v>
      </c>
    </row>
    <row r="12971" spans="1:6">
      <c r="A12971">
        <v>5300</v>
      </c>
      <c r="B12971">
        <v>8</v>
      </c>
      <c r="C12971" t="s">
        <v>62</v>
      </c>
      <c r="D12971" t="s">
        <v>92</v>
      </c>
      <c r="E12971">
        <v>4744</v>
      </c>
      <c r="F12971">
        <v>1</v>
      </c>
    </row>
    <row r="12972" spans="1:6">
      <c r="A12972">
        <v>5300</v>
      </c>
      <c r="B12972">
        <v>8</v>
      </c>
      <c r="C12972" t="s">
        <v>62</v>
      </c>
      <c r="D12972" t="s">
        <v>92</v>
      </c>
      <c r="E12972">
        <v>3299</v>
      </c>
      <c r="F12972">
        <v>1</v>
      </c>
    </row>
    <row r="12973" spans="1:6">
      <c r="A12973">
        <v>5300</v>
      </c>
      <c r="B12973">
        <v>8</v>
      </c>
      <c r="C12973" t="s">
        <v>62</v>
      </c>
      <c r="D12973" t="s">
        <v>92</v>
      </c>
      <c r="E12973">
        <v>991</v>
      </c>
      <c r="F12973">
        <v>1</v>
      </c>
    </row>
    <row r="12974" spans="1:6">
      <c r="A12974">
        <v>5300</v>
      </c>
      <c r="B12974">
        <v>8</v>
      </c>
      <c r="C12974" t="s">
        <v>62</v>
      </c>
      <c r="D12974" t="s">
        <v>92</v>
      </c>
      <c r="E12974">
        <v>5867</v>
      </c>
      <c r="F12974">
        <v>1</v>
      </c>
    </row>
    <row r="12975" spans="1:6">
      <c r="A12975">
        <v>5300</v>
      </c>
      <c r="B12975">
        <v>8</v>
      </c>
      <c r="C12975" t="s">
        <v>62</v>
      </c>
      <c r="D12975" t="s">
        <v>92</v>
      </c>
      <c r="E12975">
        <v>2900</v>
      </c>
      <c r="F12975">
        <v>1</v>
      </c>
    </row>
    <row r="12976" spans="1:6">
      <c r="A12976">
        <v>5300</v>
      </c>
      <c r="B12976">
        <v>8</v>
      </c>
      <c r="C12976" t="s">
        <v>62</v>
      </c>
      <c r="D12976" t="s">
        <v>92</v>
      </c>
      <c r="E12976">
        <v>5215</v>
      </c>
      <c r="F12976">
        <v>1</v>
      </c>
    </row>
    <row r="12977" spans="1:6">
      <c r="A12977">
        <v>5300</v>
      </c>
      <c r="B12977">
        <v>8</v>
      </c>
      <c r="C12977" t="s">
        <v>62</v>
      </c>
      <c r="D12977" t="s">
        <v>92</v>
      </c>
      <c r="E12977">
        <v>3790</v>
      </c>
      <c r="F12977">
        <v>1</v>
      </c>
    </row>
    <row r="12978" spans="1:6">
      <c r="A12978">
        <v>5300</v>
      </c>
      <c r="B12978">
        <v>8</v>
      </c>
      <c r="C12978" t="s">
        <v>62</v>
      </c>
      <c r="D12978" t="s">
        <v>92</v>
      </c>
      <c r="E12978">
        <v>4691</v>
      </c>
      <c r="F12978">
        <v>1</v>
      </c>
    </row>
    <row r="12979" spans="1:6">
      <c r="A12979">
        <v>5300</v>
      </c>
      <c r="B12979">
        <v>8</v>
      </c>
      <c r="C12979" t="s">
        <v>62</v>
      </c>
      <c r="D12979" t="s">
        <v>92</v>
      </c>
      <c r="E12979">
        <v>2591</v>
      </c>
      <c r="F12979">
        <v>1</v>
      </c>
    </row>
    <row r="12980" spans="1:6">
      <c r="A12980">
        <v>5300</v>
      </c>
      <c r="B12980">
        <v>8</v>
      </c>
      <c r="C12980" t="s">
        <v>62</v>
      </c>
      <c r="D12980" t="s">
        <v>92</v>
      </c>
      <c r="E12980">
        <v>145</v>
      </c>
      <c r="F12980">
        <v>1</v>
      </c>
    </row>
    <row r="12981" spans="1:6">
      <c r="A12981">
        <v>5300</v>
      </c>
      <c r="B12981">
        <v>8</v>
      </c>
      <c r="C12981" t="s">
        <v>62</v>
      </c>
      <c r="D12981" t="s">
        <v>92</v>
      </c>
      <c r="E12981">
        <v>3877</v>
      </c>
      <c r="F12981">
        <v>1</v>
      </c>
    </row>
    <row r="12982" spans="1:6">
      <c r="A12982">
        <v>5300</v>
      </c>
      <c r="B12982">
        <v>8</v>
      </c>
      <c r="C12982" t="s">
        <v>62</v>
      </c>
      <c r="D12982" t="s">
        <v>92</v>
      </c>
      <c r="E12982">
        <v>6016</v>
      </c>
      <c r="F12982">
        <v>1</v>
      </c>
    </row>
    <row r="12983" spans="1:6">
      <c r="A12983">
        <v>5300</v>
      </c>
      <c r="B12983">
        <v>8</v>
      </c>
      <c r="C12983" t="s">
        <v>62</v>
      </c>
      <c r="D12983" t="s">
        <v>92</v>
      </c>
      <c r="E12983">
        <v>5016</v>
      </c>
      <c r="F12983">
        <v>1</v>
      </c>
    </row>
    <row r="12984" spans="1:6">
      <c r="A12984">
        <v>5300</v>
      </c>
      <c r="B12984">
        <v>8</v>
      </c>
      <c r="C12984" t="s">
        <v>62</v>
      </c>
      <c r="D12984" t="s">
        <v>92</v>
      </c>
      <c r="E12984">
        <v>2506</v>
      </c>
      <c r="F12984">
        <v>1</v>
      </c>
    </row>
    <row r="12985" spans="1:6">
      <c r="A12985">
        <v>5300</v>
      </c>
      <c r="B12985">
        <v>8</v>
      </c>
      <c r="C12985" t="s">
        <v>62</v>
      </c>
      <c r="D12985" t="s">
        <v>92</v>
      </c>
      <c r="E12985">
        <v>3570</v>
      </c>
      <c r="F12985">
        <v>1</v>
      </c>
    </row>
    <row r="12986" spans="1:6">
      <c r="A12986">
        <v>5300</v>
      </c>
      <c r="B12986">
        <v>8</v>
      </c>
      <c r="C12986" t="s">
        <v>62</v>
      </c>
      <c r="D12986" t="s">
        <v>92</v>
      </c>
      <c r="E12986">
        <v>6003</v>
      </c>
      <c r="F12986">
        <v>1</v>
      </c>
    </row>
    <row r="12987" spans="1:6">
      <c r="A12987">
        <v>5300</v>
      </c>
      <c r="B12987">
        <v>8</v>
      </c>
      <c r="C12987" t="s">
        <v>62</v>
      </c>
      <c r="D12987" t="s">
        <v>92</v>
      </c>
      <c r="E12987">
        <v>6068</v>
      </c>
      <c r="F12987">
        <v>1</v>
      </c>
    </row>
    <row r="12988" spans="1:6">
      <c r="A12988">
        <v>5300</v>
      </c>
      <c r="B12988">
        <v>8</v>
      </c>
      <c r="C12988" t="s">
        <v>62</v>
      </c>
      <c r="D12988" t="s">
        <v>92</v>
      </c>
      <c r="E12988">
        <v>3314</v>
      </c>
      <c r="F12988">
        <v>1</v>
      </c>
    </row>
    <row r="12989" spans="1:6">
      <c r="A12989">
        <v>5300</v>
      </c>
      <c r="B12989">
        <v>8</v>
      </c>
      <c r="C12989" t="s">
        <v>62</v>
      </c>
      <c r="D12989" t="s">
        <v>92</v>
      </c>
      <c r="E12989">
        <v>4321</v>
      </c>
      <c r="F12989">
        <v>1</v>
      </c>
    </row>
    <row r="12990" spans="1:6">
      <c r="A12990">
        <v>5300</v>
      </c>
      <c r="B12990">
        <v>8</v>
      </c>
      <c r="C12990" t="s">
        <v>62</v>
      </c>
      <c r="D12990" t="s">
        <v>92</v>
      </c>
      <c r="E12990">
        <v>4097</v>
      </c>
      <c r="F12990">
        <v>1</v>
      </c>
    </row>
    <row r="12991" spans="1:6">
      <c r="A12991">
        <v>5300</v>
      </c>
      <c r="B12991">
        <v>8</v>
      </c>
      <c r="C12991" t="s">
        <v>62</v>
      </c>
      <c r="D12991" t="s">
        <v>92</v>
      </c>
      <c r="E12991">
        <v>5074</v>
      </c>
      <c r="F12991">
        <v>1</v>
      </c>
    </row>
    <row r="12992" spans="1:6">
      <c r="A12992">
        <v>5300</v>
      </c>
      <c r="B12992">
        <v>8</v>
      </c>
      <c r="C12992" t="s">
        <v>62</v>
      </c>
      <c r="D12992" t="s">
        <v>92</v>
      </c>
      <c r="E12992">
        <v>2902</v>
      </c>
      <c r="F12992">
        <v>1</v>
      </c>
    </row>
    <row r="12993" spans="1:6">
      <c r="A12993">
        <v>5300</v>
      </c>
      <c r="B12993">
        <v>8</v>
      </c>
      <c r="C12993" t="s">
        <v>62</v>
      </c>
      <c r="D12993" t="s">
        <v>92</v>
      </c>
      <c r="E12993">
        <v>5855</v>
      </c>
      <c r="F12993">
        <v>1</v>
      </c>
    </row>
    <row r="12994" spans="1:6">
      <c r="A12994">
        <v>5300</v>
      </c>
      <c r="B12994">
        <v>8</v>
      </c>
      <c r="C12994" t="s">
        <v>62</v>
      </c>
      <c r="D12994" t="s">
        <v>92</v>
      </c>
      <c r="E12994">
        <v>5755</v>
      </c>
      <c r="F12994">
        <v>1</v>
      </c>
    </row>
    <row r="12995" spans="1:6">
      <c r="A12995">
        <v>5300</v>
      </c>
      <c r="B12995">
        <v>8</v>
      </c>
      <c r="C12995" t="s">
        <v>62</v>
      </c>
      <c r="D12995" t="s">
        <v>92</v>
      </c>
      <c r="E12995">
        <v>4681</v>
      </c>
      <c r="F12995">
        <v>1</v>
      </c>
    </row>
    <row r="12996" spans="1:6">
      <c r="A12996">
        <v>5300</v>
      </c>
      <c r="B12996">
        <v>8</v>
      </c>
      <c r="C12996" t="s">
        <v>62</v>
      </c>
      <c r="D12996" t="s">
        <v>92</v>
      </c>
      <c r="E12996">
        <v>2525</v>
      </c>
      <c r="F12996">
        <v>1</v>
      </c>
    </row>
    <row r="12997" spans="1:6">
      <c r="A12997">
        <v>5300</v>
      </c>
      <c r="B12997">
        <v>8</v>
      </c>
      <c r="C12997" t="s">
        <v>62</v>
      </c>
      <c r="D12997" t="s">
        <v>92</v>
      </c>
      <c r="E12997">
        <v>2828</v>
      </c>
      <c r="F12997">
        <v>1</v>
      </c>
    </row>
    <row r="12998" spans="1:6">
      <c r="A12998">
        <v>5300</v>
      </c>
      <c r="B12998">
        <v>8</v>
      </c>
      <c r="C12998" t="s">
        <v>62</v>
      </c>
      <c r="D12998" t="s">
        <v>92</v>
      </c>
      <c r="E12998">
        <v>1308</v>
      </c>
      <c r="F12998">
        <v>1</v>
      </c>
    </row>
    <row r="12999" spans="1:6">
      <c r="A12999">
        <v>5300</v>
      </c>
      <c r="B12999">
        <v>8</v>
      </c>
      <c r="C12999" t="s">
        <v>62</v>
      </c>
      <c r="D12999" t="s">
        <v>92</v>
      </c>
      <c r="E12999">
        <v>4116</v>
      </c>
      <c r="F12999">
        <v>1</v>
      </c>
    </row>
    <row r="13000" spans="1:6">
      <c r="A13000">
        <v>5300</v>
      </c>
      <c r="B13000">
        <v>8</v>
      </c>
      <c r="C13000" t="s">
        <v>62</v>
      </c>
      <c r="D13000" t="s">
        <v>92</v>
      </c>
      <c r="E13000">
        <v>1297</v>
      </c>
      <c r="F13000">
        <v>1</v>
      </c>
    </row>
    <row r="13001" spans="1:6">
      <c r="A13001">
        <v>5300</v>
      </c>
      <c r="B13001">
        <v>8</v>
      </c>
      <c r="C13001" t="s">
        <v>62</v>
      </c>
      <c r="D13001" t="s">
        <v>92</v>
      </c>
      <c r="E13001">
        <v>2545</v>
      </c>
      <c r="F13001">
        <v>1</v>
      </c>
    </row>
    <row r="13002" spans="1:6">
      <c r="A13002">
        <v>5300</v>
      </c>
      <c r="B13002">
        <v>8</v>
      </c>
      <c r="C13002" t="s">
        <v>62</v>
      </c>
      <c r="D13002" t="s">
        <v>92</v>
      </c>
      <c r="E13002">
        <v>1314</v>
      </c>
      <c r="F13002">
        <v>1</v>
      </c>
    </row>
    <row r="13003" spans="1:6">
      <c r="A13003">
        <v>5300</v>
      </c>
      <c r="B13003">
        <v>8</v>
      </c>
      <c r="C13003" t="s">
        <v>62</v>
      </c>
      <c r="D13003" t="s">
        <v>92</v>
      </c>
      <c r="E13003">
        <v>2002</v>
      </c>
      <c r="F13003">
        <v>1</v>
      </c>
    </row>
    <row r="13004" spans="1:6">
      <c r="A13004">
        <v>5300</v>
      </c>
      <c r="B13004">
        <v>8</v>
      </c>
      <c r="C13004" t="s">
        <v>62</v>
      </c>
      <c r="D13004" t="s">
        <v>92</v>
      </c>
      <c r="E13004">
        <v>3937</v>
      </c>
      <c r="F13004">
        <v>1</v>
      </c>
    </row>
    <row r="13005" spans="1:6">
      <c r="A13005">
        <v>5300</v>
      </c>
      <c r="B13005">
        <v>8</v>
      </c>
      <c r="C13005" t="s">
        <v>62</v>
      </c>
      <c r="D13005" t="s">
        <v>92</v>
      </c>
      <c r="E13005">
        <v>5496</v>
      </c>
      <c r="F13005">
        <v>1</v>
      </c>
    </row>
    <row r="13006" spans="1:6">
      <c r="A13006">
        <v>5300</v>
      </c>
      <c r="B13006">
        <v>8</v>
      </c>
      <c r="C13006" t="s">
        <v>62</v>
      </c>
      <c r="D13006" t="s">
        <v>92</v>
      </c>
      <c r="E13006">
        <v>3684</v>
      </c>
      <c r="F13006">
        <v>1</v>
      </c>
    </row>
    <row r="13007" spans="1:6">
      <c r="A13007">
        <v>5300</v>
      </c>
      <c r="B13007">
        <v>8</v>
      </c>
      <c r="C13007" t="s">
        <v>62</v>
      </c>
      <c r="D13007" t="s">
        <v>92</v>
      </c>
      <c r="E13007">
        <v>5816</v>
      </c>
      <c r="F13007">
        <v>1</v>
      </c>
    </row>
    <row r="13008" spans="1:6">
      <c r="A13008">
        <v>5300</v>
      </c>
      <c r="B13008">
        <v>8</v>
      </c>
      <c r="C13008" t="s">
        <v>62</v>
      </c>
      <c r="D13008" t="s">
        <v>92</v>
      </c>
      <c r="E13008">
        <v>269</v>
      </c>
      <c r="F13008">
        <v>1</v>
      </c>
    </row>
    <row r="13009" spans="1:6">
      <c r="A13009">
        <v>5300</v>
      </c>
      <c r="B13009">
        <v>8</v>
      </c>
      <c r="C13009" t="s">
        <v>62</v>
      </c>
      <c r="D13009" t="s">
        <v>92</v>
      </c>
      <c r="E13009">
        <v>5795</v>
      </c>
      <c r="F13009">
        <v>1</v>
      </c>
    </row>
    <row r="13010" spans="1:6">
      <c r="A13010">
        <v>5300</v>
      </c>
      <c r="B13010">
        <v>8</v>
      </c>
      <c r="C13010" t="s">
        <v>62</v>
      </c>
      <c r="D13010" t="s">
        <v>92</v>
      </c>
      <c r="E13010">
        <v>3537</v>
      </c>
      <c r="F13010">
        <v>1</v>
      </c>
    </row>
    <row r="13011" spans="1:6">
      <c r="A13011">
        <v>5300</v>
      </c>
      <c r="B13011">
        <v>8</v>
      </c>
      <c r="C13011" t="s">
        <v>62</v>
      </c>
      <c r="D13011" t="s">
        <v>92</v>
      </c>
      <c r="E13011">
        <v>2804</v>
      </c>
      <c r="F13011">
        <v>1</v>
      </c>
    </row>
    <row r="13012" spans="1:6">
      <c r="A13012">
        <v>5300</v>
      </c>
      <c r="B13012">
        <v>8</v>
      </c>
      <c r="C13012" t="s">
        <v>62</v>
      </c>
      <c r="D13012" t="s">
        <v>92</v>
      </c>
      <c r="E13012">
        <v>1125</v>
      </c>
      <c r="F13012">
        <v>1</v>
      </c>
    </row>
    <row r="13013" spans="1:6">
      <c r="A13013">
        <v>5300</v>
      </c>
      <c r="B13013">
        <v>8</v>
      </c>
      <c r="C13013" t="s">
        <v>62</v>
      </c>
      <c r="D13013" t="s">
        <v>92</v>
      </c>
      <c r="E13013">
        <v>2474</v>
      </c>
      <c r="F13013">
        <v>1</v>
      </c>
    </row>
    <row r="13014" spans="1:6">
      <c r="A13014">
        <v>5300</v>
      </c>
      <c r="B13014">
        <v>8</v>
      </c>
      <c r="C13014" t="s">
        <v>62</v>
      </c>
      <c r="D13014" t="s">
        <v>92</v>
      </c>
      <c r="E13014">
        <v>5214</v>
      </c>
      <c r="F13014">
        <v>1</v>
      </c>
    </row>
    <row r="13015" spans="1:6">
      <c r="A13015">
        <v>5300</v>
      </c>
      <c r="B13015">
        <v>8</v>
      </c>
      <c r="C13015" t="s">
        <v>62</v>
      </c>
      <c r="D13015" t="s">
        <v>92</v>
      </c>
      <c r="E13015">
        <v>2441</v>
      </c>
      <c r="F13015">
        <v>1</v>
      </c>
    </row>
    <row r="13016" spans="1:6">
      <c r="A13016">
        <v>5300</v>
      </c>
      <c r="B13016">
        <v>8</v>
      </c>
      <c r="C13016" t="s">
        <v>62</v>
      </c>
      <c r="D13016" t="s">
        <v>92</v>
      </c>
      <c r="E13016">
        <v>3291</v>
      </c>
      <c r="F13016">
        <v>1</v>
      </c>
    </row>
    <row r="13017" spans="1:6">
      <c r="A13017">
        <v>5300</v>
      </c>
      <c r="B13017">
        <v>8</v>
      </c>
      <c r="C13017" t="s">
        <v>62</v>
      </c>
      <c r="D13017" t="s">
        <v>92</v>
      </c>
      <c r="E13017">
        <v>5248</v>
      </c>
      <c r="F13017">
        <v>1</v>
      </c>
    </row>
    <row r="13018" spans="1:6">
      <c r="A13018">
        <v>5300</v>
      </c>
      <c r="B13018">
        <v>8</v>
      </c>
      <c r="C13018" t="s">
        <v>62</v>
      </c>
      <c r="D13018" t="s">
        <v>92</v>
      </c>
      <c r="E13018">
        <v>3391</v>
      </c>
      <c r="F13018">
        <v>1</v>
      </c>
    </row>
    <row r="13019" spans="1:6">
      <c r="A13019">
        <v>5300</v>
      </c>
      <c r="B13019">
        <v>8</v>
      </c>
      <c r="C13019" t="s">
        <v>62</v>
      </c>
      <c r="D13019" t="s">
        <v>92</v>
      </c>
      <c r="E13019">
        <v>2706</v>
      </c>
      <c r="F13019">
        <v>1</v>
      </c>
    </row>
    <row r="13020" spans="1:6">
      <c r="A13020">
        <v>5300</v>
      </c>
      <c r="B13020">
        <v>8</v>
      </c>
      <c r="C13020" t="s">
        <v>62</v>
      </c>
      <c r="D13020" t="s">
        <v>92</v>
      </c>
      <c r="E13020">
        <v>2296</v>
      </c>
      <c r="F13020">
        <v>1</v>
      </c>
    </row>
    <row r="13021" spans="1:6">
      <c r="A13021">
        <v>5300</v>
      </c>
      <c r="B13021">
        <v>8</v>
      </c>
      <c r="C13021" t="s">
        <v>62</v>
      </c>
      <c r="D13021" t="s">
        <v>92</v>
      </c>
      <c r="E13021">
        <v>1052</v>
      </c>
      <c r="F13021">
        <v>1</v>
      </c>
    </row>
    <row r="13022" spans="1:6">
      <c r="A13022">
        <v>5300</v>
      </c>
      <c r="B13022">
        <v>8</v>
      </c>
      <c r="C13022" t="s">
        <v>62</v>
      </c>
      <c r="D13022" t="s">
        <v>92</v>
      </c>
      <c r="E13022">
        <v>2252</v>
      </c>
      <c r="F13022">
        <v>1</v>
      </c>
    </row>
    <row r="13023" spans="1:6">
      <c r="A13023">
        <v>5300</v>
      </c>
      <c r="B13023">
        <v>8</v>
      </c>
      <c r="C13023" t="s">
        <v>62</v>
      </c>
      <c r="D13023" t="s">
        <v>92</v>
      </c>
      <c r="E13023">
        <v>5237</v>
      </c>
      <c r="F13023">
        <v>1</v>
      </c>
    </row>
    <row r="13024" spans="1:6">
      <c r="A13024">
        <v>5300</v>
      </c>
      <c r="B13024">
        <v>8</v>
      </c>
      <c r="C13024" t="s">
        <v>62</v>
      </c>
      <c r="D13024" t="s">
        <v>92</v>
      </c>
      <c r="E13024">
        <v>3869</v>
      </c>
      <c r="F13024">
        <v>1</v>
      </c>
    </row>
    <row r="13025" spans="1:6">
      <c r="A13025">
        <v>5300</v>
      </c>
      <c r="B13025">
        <v>8</v>
      </c>
      <c r="C13025" t="s">
        <v>62</v>
      </c>
      <c r="D13025" t="s">
        <v>92</v>
      </c>
      <c r="E13025">
        <v>1133</v>
      </c>
      <c r="F13025">
        <v>1</v>
      </c>
    </row>
    <row r="13026" spans="1:6">
      <c r="A13026">
        <v>5300</v>
      </c>
      <c r="B13026">
        <v>8</v>
      </c>
      <c r="C13026" t="s">
        <v>62</v>
      </c>
      <c r="D13026" t="s">
        <v>92</v>
      </c>
      <c r="E13026">
        <v>53</v>
      </c>
      <c r="F13026">
        <v>1</v>
      </c>
    </row>
    <row r="13027" spans="1:6">
      <c r="A13027">
        <v>5300</v>
      </c>
      <c r="B13027">
        <v>8</v>
      </c>
      <c r="C13027" t="s">
        <v>62</v>
      </c>
      <c r="D13027" t="s">
        <v>92</v>
      </c>
      <c r="E13027">
        <v>5502</v>
      </c>
      <c r="F13027">
        <v>1</v>
      </c>
    </row>
    <row r="13028" spans="1:6">
      <c r="A13028">
        <v>5300</v>
      </c>
      <c r="B13028">
        <v>8</v>
      </c>
      <c r="C13028" t="s">
        <v>62</v>
      </c>
      <c r="D13028" t="s">
        <v>92</v>
      </c>
      <c r="E13028">
        <v>4713</v>
      </c>
      <c r="F13028">
        <v>1</v>
      </c>
    </row>
    <row r="13029" spans="1:6">
      <c r="A13029">
        <v>5300</v>
      </c>
      <c r="B13029">
        <v>8</v>
      </c>
      <c r="C13029" t="s">
        <v>62</v>
      </c>
      <c r="D13029" t="s">
        <v>92</v>
      </c>
      <c r="E13029">
        <v>1246</v>
      </c>
      <c r="F13029">
        <v>1</v>
      </c>
    </row>
    <row r="13030" spans="1:6">
      <c r="A13030">
        <v>5300</v>
      </c>
      <c r="B13030">
        <v>8</v>
      </c>
      <c r="C13030" t="s">
        <v>62</v>
      </c>
      <c r="D13030" t="s">
        <v>92</v>
      </c>
      <c r="E13030">
        <v>4646</v>
      </c>
      <c r="F13030">
        <v>1</v>
      </c>
    </row>
    <row r="13031" spans="1:6">
      <c r="A13031">
        <v>5300</v>
      </c>
      <c r="B13031">
        <v>8</v>
      </c>
      <c r="C13031" t="s">
        <v>62</v>
      </c>
      <c r="D13031" t="s">
        <v>92</v>
      </c>
      <c r="E13031">
        <v>4976</v>
      </c>
      <c r="F13031">
        <v>1</v>
      </c>
    </row>
    <row r="13032" spans="1:6">
      <c r="A13032">
        <v>5300</v>
      </c>
      <c r="B13032">
        <v>8</v>
      </c>
      <c r="C13032" t="s">
        <v>62</v>
      </c>
      <c r="D13032" t="s">
        <v>92</v>
      </c>
      <c r="E13032">
        <v>17</v>
      </c>
      <c r="F13032">
        <v>1</v>
      </c>
    </row>
    <row r="13033" spans="1:6">
      <c r="A13033">
        <v>5300</v>
      </c>
      <c r="B13033">
        <v>8</v>
      </c>
      <c r="C13033" t="s">
        <v>62</v>
      </c>
      <c r="D13033" t="s">
        <v>92</v>
      </c>
      <c r="E13033">
        <v>5541</v>
      </c>
      <c r="F13033">
        <v>1</v>
      </c>
    </row>
    <row r="13034" spans="1:6">
      <c r="A13034">
        <v>5300</v>
      </c>
      <c r="B13034">
        <v>8</v>
      </c>
      <c r="C13034" t="s">
        <v>62</v>
      </c>
      <c r="D13034" t="s">
        <v>92</v>
      </c>
      <c r="E13034">
        <v>5836</v>
      </c>
      <c r="F13034">
        <v>1</v>
      </c>
    </row>
    <row r="13035" spans="1:6">
      <c r="A13035">
        <v>5300</v>
      </c>
      <c r="B13035">
        <v>8</v>
      </c>
      <c r="C13035" t="s">
        <v>62</v>
      </c>
      <c r="D13035" t="s">
        <v>92</v>
      </c>
      <c r="E13035">
        <v>3890</v>
      </c>
      <c r="F13035">
        <v>1</v>
      </c>
    </row>
    <row r="13036" spans="1:6">
      <c r="A13036">
        <v>5300</v>
      </c>
      <c r="B13036">
        <v>8</v>
      </c>
      <c r="C13036" t="s">
        <v>62</v>
      </c>
      <c r="D13036" t="s">
        <v>92</v>
      </c>
      <c r="E13036">
        <v>5147</v>
      </c>
      <c r="F13036">
        <v>1</v>
      </c>
    </row>
    <row r="13037" spans="1:6">
      <c r="A13037">
        <v>5300</v>
      </c>
      <c r="B13037">
        <v>8</v>
      </c>
      <c r="C13037" t="s">
        <v>62</v>
      </c>
      <c r="D13037" t="s">
        <v>92</v>
      </c>
      <c r="E13037">
        <v>2977</v>
      </c>
      <c r="F13037">
        <v>1</v>
      </c>
    </row>
    <row r="13038" spans="1:6">
      <c r="A13038">
        <v>5300</v>
      </c>
      <c r="B13038">
        <v>8</v>
      </c>
      <c r="C13038" t="s">
        <v>62</v>
      </c>
      <c r="D13038" t="s">
        <v>92</v>
      </c>
      <c r="E13038">
        <v>2659</v>
      </c>
      <c r="F13038">
        <v>1</v>
      </c>
    </row>
    <row r="13039" spans="1:6">
      <c r="A13039">
        <v>5300</v>
      </c>
      <c r="B13039">
        <v>8</v>
      </c>
      <c r="C13039" t="s">
        <v>62</v>
      </c>
      <c r="D13039" t="s">
        <v>92</v>
      </c>
      <c r="E13039">
        <v>2876</v>
      </c>
      <c r="F13039">
        <v>1</v>
      </c>
    </row>
    <row r="13040" spans="1:6">
      <c r="A13040">
        <v>5300</v>
      </c>
      <c r="B13040">
        <v>8</v>
      </c>
      <c r="C13040" t="s">
        <v>62</v>
      </c>
      <c r="D13040" t="s">
        <v>92</v>
      </c>
      <c r="E13040">
        <v>5440</v>
      </c>
      <c r="F13040">
        <v>1</v>
      </c>
    </row>
    <row r="13041" spans="1:6">
      <c r="A13041">
        <v>5300</v>
      </c>
      <c r="B13041">
        <v>8</v>
      </c>
      <c r="C13041" t="s">
        <v>62</v>
      </c>
      <c r="D13041" t="s">
        <v>92</v>
      </c>
      <c r="E13041">
        <v>3458</v>
      </c>
      <c r="F13041">
        <v>1</v>
      </c>
    </row>
    <row r="13042" spans="1:6">
      <c r="A13042">
        <v>5300</v>
      </c>
      <c r="B13042">
        <v>8</v>
      </c>
      <c r="C13042" t="s">
        <v>62</v>
      </c>
      <c r="D13042" t="s">
        <v>92</v>
      </c>
      <c r="E13042">
        <v>5389</v>
      </c>
      <c r="F13042">
        <v>1</v>
      </c>
    </row>
    <row r="13043" spans="1:6">
      <c r="A13043">
        <v>5300</v>
      </c>
      <c r="B13043">
        <v>8</v>
      </c>
      <c r="C13043" t="s">
        <v>62</v>
      </c>
      <c r="D13043" t="s">
        <v>92</v>
      </c>
      <c r="E13043">
        <v>5222</v>
      </c>
      <c r="F13043">
        <v>1</v>
      </c>
    </row>
    <row r="13044" spans="1:6">
      <c r="A13044">
        <v>5300</v>
      </c>
      <c r="B13044">
        <v>8</v>
      </c>
      <c r="C13044" t="s">
        <v>62</v>
      </c>
      <c r="D13044" t="s">
        <v>92</v>
      </c>
      <c r="E13044">
        <v>1302</v>
      </c>
      <c r="F13044">
        <v>1</v>
      </c>
    </row>
    <row r="13045" spans="1:6">
      <c r="A13045">
        <v>5300</v>
      </c>
      <c r="B13045">
        <v>8</v>
      </c>
      <c r="C13045" t="s">
        <v>62</v>
      </c>
      <c r="D13045" t="s">
        <v>92</v>
      </c>
      <c r="E13045">
        <v>3503</v>
      </c>
      <c r="F13045">
        <v>1</v>
      </c>
    </row>
    <row r="13046" spans="1:6">
      <c r="A13046">
        <v>5300</v>
      </c>
      <c r="B13046">
        <v>8</v>
      </c>
      <c r="C13046" t="s">
        <v>62</v>
      </c>
      <c r="D13046" t="s">
        <v>92</v>
      </c>
      <c r="E13046">
        <v>3818</v>
      </c>
      <c r="F13046">
        <v>1</v>
      </c>
    </row>
    <row r="13047" spans="1:6">
      <c r="A13047">
        <v>5300</v>
      </c>
      <c r="B13047">
        <v>8</v>
      </c>
      <c r="C13047" t="s">
        <v>62</v>
      </c>
      <c r="D13047" t="s">
        <v>92</v>
      </c>
      <c r="E13047">
        <v>4795</v>
      </c>
      <c r="F13047">
        <v>1</v>
      </c>
    </row>
    <row r="13048" spans="1:6">
      <c r="A13048">
        <v>5300</v>
      </c>
      <c r="B13048">
        <v>8</v>
      </c>
      <c r="C13048" t="s">
        <v>62</v>
      </c>
      <c r="D13048" t="s">
        <v>92</v>
      </c>
      <c r="E13048">
        <v>3456</v>
      </c>
      <c r="F13048">
        <v>1</v>
      </c>
    </row>
    <row r="13049" spans="1:6">
      <c r="A13049">
        <v>5300</v>
      </c>
      <c r="B13049">
        <v>8</v>
      </c>
      <c r="C13049" t="s">
        <v>62</v>
      </c>
      <c r="D13049" t="s">
        <v>92</v>
      </c>
      <c r="E13049">
        <v>2177</v>
      </c>
      <c r="F13049">
        <v>1</v>
      </c>
    </row>
    <row r="13050" spans="1:6">
      <c r="A13050">
        <v>5300</v>
      </c>
      <c r="B13050">
        <v>8</v>
      </c>
      <c r="C13050" t="s">
        <v>62</v>
      </c>
      <c r="D13050" t="s">
        <v>92</v>
      </c>
      <c r="E13050">
        <v>3711</v>
      </c>
      <c r="F13050">
        <v>1</v>
      </c>
    </row>
    <row r="13051" spans="1:6">
      <c r="A13051">
        <v>5300</v>
      </c>
      <c r="B13051">
        <v>8</v>
      </c>
      <c r="C13051" t="s">
        <v>62</v>
      </c>
      <c r="D13051" t="s">
        <v>92</v>
      </c>
      <c r="E13051">
        <v>2883</v>
      </c>
      <c r="F13051">
        <v>1</v>
      </c>
    </row>
    <row r="13052" spans="1:6">
      <c r="A13052">
        <v>5300</v>
      </c>
      <c r="B13052">
        <v>8</v>
      </c>
      <c r="C13052" t="s">
        <v>62</v>
      </c>
      <c r="D13052" t="s">
        <v>92</v>
      </c>
      <c r="E13052">
        <v>3143</v>
      </c>
      <c r="F13052">
        <v>1</v>
      </c>
    </row>
    <row r="13053" spans="1:6">
      <c r="A13053">
        <v>5300</v>
      </c>
      <c r="B13053">
        <v>8</v>
      </c>
      <c r="C13053" t="s">
        <v>62</v>
      </c>
      <c r="D13053" t="s">
        <v>92</v>
      </c>
      <c r="E13053">
        <v>4693</v>
      </c>
      <c r="F13053">
        <v>1</v>
      </c>
    </row>
    <row r="13054" spans="1:6">
      <c r="A13054">
        <v>5300</v>
      </c>
      <c r="B13054">
        <v>8</v>
      </c>
      <c r="C13054" t="s">
        <v>62</v>
      </c>
      <c r="D13054" t="s">
        <v>92</v>
      </c>
      <c r="E13054">
        <v>2552</v>
      </c>
      <c r="F13054">
        <v>1</v>
      </c>
    </row>
    <row r="13055" spans="1:6">
      <c r="A13055">
        <v>5300</v>
      </c>
      <c r="B13055">
        <v>8</v>
      </c>
      <c r="C13055" t="s">
        <v>62</v>
      </c>
      <c r="D13055" t="s">
        <v>92</v>
      </c>
      <c r="E13055">
        <v>2310</v>
      </c>
      <c r="F13055">
        <v>1</v>
      </c>
    </row>
    <row r="13056" spans="1:6">
      <c r="A13056">
        <v>5300</v>
      </c>
      <c r="B13056">
        <v>8</v>
      </c>
      <c r="C13056" t="s">
        <v>62</v>
      </c>
      <c r="D13056" t="s">
        <v>92</v>
      </c>
      <c r="E13056">
        <v>2317</v>
      </c>
      <c r="F13056">
        <v>1</v>
      </c>
    </row>
    <row r="13057" spans="1:6">
      <c r="A13057">
        <v>5300</v>
      </c>
      <c r="B13057">
        <v>8</v>
      </c>
      <c r="C13057" t="s">
        <v>62</v>
      </c>
      <c r="D13057" t="s">
        <v>92</v>
      </c>
      <c r="E13057">
        <v>5243</v>
      </c>
      <c r="F13057">
        <v>1</v>
      </c>
    </row>
    <row r="13058" spans="1:6">
      <c r="A13058">
        <v>5300</v>
      </c>
      <c r="B13058">
        <v>8</v>
      </c>
      <c r="C13058" t="s">
        <v>62</v>
      </c>
      <c r="D13058" t="s">
        <v>92</v>
      </c>
      <c r="E13058">
        <v>3074</v>
      </c>
      <c r="F13058">
        <v>1</v>
      </c>
    </row>
    <row r="13059" spans="1:6">
      <c r="A13059">
        <v>5300</v>
      </c>
      <c r="B13059">
        <v>8</v>
      </c>
      <c r="C13059" t="s">
        <v>62</v>
      </c>
      <c r="D13059" t="s">
        <v>92</v>
      </c>
      <c r="E13059">
        <v>5045</v>
      </c>
      <c r="F13059">
        <v>1</v>
      </c>
    </row>
    <row r="13060" spans="1:6">
      <c r="A13060">
        <v>5300</v>
      </c>
      <c r="B13060">
        <v>8</v>
      </c>
      <c r="C13060" t="s">
        <v>62</v>
      </c>
      <c r="D13060" t="s">
        <v>92</v>
      </c>
      <c r="E13060">
        <v>5570</v>
      </c>
      <c r="F13060">
        <v>1</v>
      </c>
    </row>
    <row r="13061" spans="1:6">
      <c r="A13061">
        <v>5300</v>
      </c>
      <c r="B13061">
        <v>8</v>
      </c>
      <c r="C13061" t="s">
        <v>62</v>
      </c>
      <c r="D13061" t="s">
        <v>92</v>
      </c>
      <c r="E13061">
        <v>5047</v>
      </c>
      <c r="F13061">
        <v>1</v>
      </c>
    </row>
    <row r="13062" spans="1:6">
      <c r="A13062">
        <v>5300</v>
      </c>
      <c r="B13062">
        <v>8</v>
      </c>
      <c r="C13062" t="s">
        <v>62</v>
      </c>
      <c r="D13062" t="s">
        <v>92</v>
      </c>
      <c r="E13062">
        <v>148</v>
      </c>
      <c r="F13062">
        <v>1</v>
      </c>
    </row>
    <row r="13063" spans="1:6">
      <c r="A13063">
        <v>5300</v>
      </c>
      <c r="B13063">
        <v>8</v>
      </c>
      <c r="C13063" t="s">
        <v>62</v>
      </c>
      <c r="D13063" t="s">
        <v>92</v>
      </c>
      <c r="E13063">
        <v>2453</v>
      </c>
      <c r="F13063">
        <v>1</v>
      </c>
    </row>
    <row r="13064" spans="1:6">
      <c r="A13064">
        <v>5300</v>
      </c>
      <c r="B13064">
        <v>8</v>
      </c>
      <c r="C13064" t="s">
        <v>62</v>
      </c>
      <c r="D13064" t="s">
        <v>92</v>
      </c>
      <c r="E13064">
        <v>2416</v>
      </c>
      <c r="F13064">
        <v>1</v>
      </c>
    </row>
    <row r="13065" spans="1:6">
      <c r="A13065">
        <v>5300</v>
      </c>
      <c r="B13065">
        <v>8</v>
      </c>
      <c r="C13065" t="s">
        <v>62</v>
      </c>
      <c r="D13065" t="s">
        <v>92</v>
      </c>
      <c r="E13065">
        <v>5217</v>
      </c>
      <c r="F13065">
        <v>1</v>
      </c>
    </row>
    <row r="13066" spans="1:6">
      <c r="A13066">
        <v>5300</v>
      </c>
      <c r="B13066">
        <v>8</v>
      </c>
      <c r="C13066" t="s">
        <v>62</v>
      </c>
      <c r="D13066" t="s">
        <v>92</v>
      </c>
      <c r="E13066">
        <v>5821</v>
      </c>
      <c r="F13066">
        <v>1</v>
      </c>
    </row>
    <row r="13067" spans="1:6">
      <c r="A13067">
        <v>5300</v>
      </c>
      <c r="B13067">
        <v>8</v>
      </c>
      <c r="C13067" t="s">
        <v>62</v>
      </c>
      <c r="D13067" t="s">
        <v>92</v>
      </c>
      <c r="E13067">
        <v>261</v>
      </c>
      <c r="F13067">
        <v>1</v>
      </c>
    </row>
    <row r="13068" spans="1:6">
      <c r="A13068">
        <v>5300</v>
      </c>
      <c r="B13068">
        <v>8</v>
      </c>
      <c r="C13068" t="s">
        <v>62</v>
      </c>
      <c r="D13068" t="s">
        <v>92</v>
      </c>
      <c r="E13068">
        <v>218</v>
      </c>
      <c r="F13068">
        <v>1</v>
      </c>
    </row>
    <row r="13069" spans="1:6">
      <c r="A13069">
        <v>5300</v>
      </c>
      <c r="B13069">
        <v>8</v>
      </c>
      <c r="C13069" t="s">
        <v>62</v>
      </c>
      <c r="D13069" t="s">
        <v>92</v>
      </c>
      <c r="E13069">
        <v>3735</v>
      </c>
      <c r="F13069">
        <v>1</v>
      </c>
    </row>
    <row r="13070" spans="1:6">
      <c r="A13070">
        <v>5300</v>
      </c>
      <c r="B13070">
        <v>8</v>
      </c>
      <c r="C13070" t="s">
        <v>62</v>
      </c>
      <c r="D13070" t="s">
        <v>92</v>
      </c>
      <c r="E13070">
        <v>2249</v>
      </c>
      <c r="F13070">
        <v>1</v>
      </c>
    </row>
    <row r="13071" spans="1:6">
      <c r="A13071">
        <v>5300</v>
      </c>
      <c r="B13071">
        <v>8</v>
      </c>
      <c r="C13071" t="s">
        <v>62</v>
      </c>
      <c r="D13071" t="s">
        <v>92</v>
      </c>
      <c r="E13071">
        <v>4083</v>
      </c>
      <c r="F13071">
        <v>1</v>
      </c>
    </row>
    <row r="13072" spans="1:6">
      <c r="A13072">
        <v>5300</v>
      </c>
      <c r="B13072">
        <v>8</v>
      </c>
      <c r="C13072" t="s">
        <v>62</v>
      </c>
      <c r="D13072" t="s">
        <v>92</v>
      </c>
      <c r="E13072">
        <v>5919</v>
      </c>
      <c r="F13072">
        <v>1</v>
      </c>
    </row>
    <row r="13073" spans="1:6">
      <c r="A13073">
        <v>5300</v>
      </c>
      <c r="B13073">
        <v>8</v>
      </c>
      <c r="C13073" t="s">
        <v>62</v>
      </c>
      <c r="D13073" t="s">
        <v>92</v>
      </c>
      <c r="E13073">
        <v>5218</v>
      </c>
      <c r="F13073">
        <v>1</v>
      </c>
    </row>
    <row r="13074" spans="1:6">
      <c r="A13074">
        <v>5300</v>
      </c>
      <c r="B13074">
        <v>8</v>
      </c>
      <c r="C13074" t="s">
        <v>62</v>
      </c>
      <c r="D13074" t="s">
        <v>92</v>
      </c>
      <c r="E13074">
        <v>4342</v>
      </c>
      <c r="F13074">
        <v>1</v>
      </c>
    </row>
    <row r="13075" spans="1:6">
      <c r="A13075">
        <v>5300</v>
      </c>
      <c r="B13075">
        <v>8</v>
      </c>
      <c r="C13075" t="s">
        <v>62</v>
      </c>
      <c r="D13075" t="s">
        <v>92</v>
      </c>
      <c r="E13075">
        <v>2637</v>
      </c>
      <c r="F13075">
        <v>1</v>
      </c>
    </row>
    <row r="13076" spans="1:6">
      <c r="A13076">
        <v>5300</v>
      </c>
      <c r="B13076">
        <v>8</v>
      </c>
      <c r="C13076" t="s">
        <v>62</v>
      </c>
      <c r="D13076" t="s">
        <v>92</v>
      </c>
      <c r="E13076">
        <v>4876</v>
      </c>
      <c r="F13076">
        <v>1</v>
      </c>
    </row>
    <row r="13077" spans="1:6">
      <c r="A13077">
        <v>5300</v>
      </c>
      <c r="B13077">
        <v>8</v>
      </c>
      <c r="C13077" t="s">
        <v>62</v>
      </c>
      <c r="D13077" t="s">
        <v>92</v>
      </c>
      <c r="E13077">
        <v>2117</v>
      </c>
      <c r="F13077">
        <v>1</v>
      </c>
    </row>
    <row r="13078" spans="1:6">
      <c r="A13078">
        <v>5300</v>
      </c>
      <c r="B13078">
        <v>8</v>
      </c>
      <c r="C13078" t="s">
        <v>62</v>
      </c>
      <c r="D13078" t="s">
        <v>92</v>
      </c>
      <c r="E13078">
        <v>2399</v>
      </c>
      <c r="F13078">
        <v>1</v>
      </c>
    </row>
    <row r="13079" spans="1:6">
      <c r="A13079">
        <v>5300</v>
      </c>
      <c r="B13079">
        <v>8</v>
      </c>
      <c r="C13079" t="s">
        <v>62</v>
      </c>
      <c r="D13079" t="s">
        <v>92</v>
      </c>
      <c r="E13079">
        <v>5413</v>
      </c>
      <c r="F13079">
        <v>1</v>
      </c>
    </row>
    <row r="13080" spans="1:6">
      <c r="A13080">
        <v>5300</v>
      </c>
      <c r="B13080">
        <v>8</v>
      </c>
      <c r="C13080" t="s">
        <v>62</v>
      </c>
      <c r="D13080" t="s">
        <v>92</v>
      </c>
      <c r="E13080">
        <v>4930</v>
      </c>
      <c r="F13080">
        <v>1</v>
      </c>
    </row>
    <row r="13081" spans="1:6">
      <c r="A13081">
        <v>5300</v>
      </c>
      <c r="B13081">
        <v>8</v>
      </c>
      <c r="C13081" t="s">
        <v>62</v>
      </c>
      <c r="D13081" t="s">
        <v>92</v>
      </c>
      <c r="E13081">
        <v>8</v>
      </c>
      <c r="F13081">
        <v>1</v>
      </c>
    </row>
    <row r="13082" spans="1:6">
      <c r="A13082">
        <v>5300</v>
      </c>
      <c r="B13082">
        <v>8</v>
      </c>
      <c r="C13082" t="s">
        <v>62</v>
      </c>
      <c r="D13082" t="s">
        <v>92</v>
      </c>
      <c r="E13082">
        <v>5562</v>
      </c>
      <c r="F13082">
        <v>1</v>
      </c>
    </row>
    <row r="13083" spans="1:6">
      <c r="A13083">
        <v>5300</v>
      </c>
      <c r="B13083">
        <v>8</v>
      </c>
      <c r="C13083" t="s">
        <v>62</v>
      </c>
      <c r="D13083" t="s">
        <v>92</v>
      </c>
      <c r="E13083">
        <v>2891</v>
      </c>
      <c r="F13083">
        <v>1</v>
      </c>
    </row>
    <row r="13084" spans="1:6">
      <c r="A13084">
        <v>5300</v>
      </c>
      <c r="B13084">
        <v>8</v>
      </c>
      <c r="C13084" t="s">
        <v>62</v>
      </c>
      <c r="D13084" t="s">
        <v>92</v>
      </c>
      <c r="E13084">
        <v>3997</v>
      </c>
      <c r="F13084">
        <v>1</v>
      </c>
    </row>
    <row r="13085" spans="1:6">
      <c r="A13085">
        <v>5300</v>
      </c>
      <c r="B13085">
        <v>13</v>
      </c>
      <c r="C13085" t="s">
        <v>62</v>
      </c>
      <c r="D13085" t="s">
        <v>92</v>
      </c>
      <c r="E13085">
        <v>4638</v>
      </c>
      <c r="F13085">
        <v>24</v>
      </c>
    </row>
    <row r="13086" spans="1:6">
      <c r="A13086">
        <v>5300</v>
      </c>
      <c r="B13086">
        <v>13</v>
      </c>
      <c r="C13086" t="s">
        <v>62</v>
      </c>
      <c r="D13086" t="s">
        <v>92</v>
      </c>
      <c r="E13086">
        <v>2256</v>
      </c>
      <c r="F13086">
        <v>20</v>
      </c>
    </row>
    <row r="13087" spans="1:6">
      <c r="A13087">
        <v>5300</v>
      </c>
      <c r="B13087">
        <v>13</v>
      </c>
      <c r="C13087" t="s">
        <v>62</v>
      </c>
      <c r="D13087" t="s">
        <v>92</v>
      </c>
      <c r="E13087">
        <v>259</v>
      </c>
      <c r="F13087">
        <v>16</v>
      </c>
    </row>
    <row r="13088" spans="1:6">
      <c r="A13088">
        <v>5300</v>
      </c>
      <c r="B13088">
        <v>13</v>
      </c>
      <c r="C13088" t="s">
        <v>62</v>
      </c>
      <c r="D13088" t="s">
        <v>92</v>
      </c>
      <c r="E13088">
        <v>2069</v>
      </c>
      <c r="F13088">
        <v>15</v>
      </c>
    </row>
    <row r="13089" spans="1:6">
      <c r="A13089">
        <v>5300</v>
      </c>
      <c r="B13089">
        <v>13</v>
      </c>
      <c r="C13089" t="s">
        <v>62</v>
      </c>
      <c r="D13089" t="s">
        <v>92</v>
      </c>
      <c r="E13089">
        <v>5579</v>
      </c>
      <c r="F13089">
        <v>14</v>
      </c>
    </row>
    <row r="13090" spans="1:6">
      <c r="A13090">
        <v>5300</v>
      </c>
      <c r="B13090">
        <v>13</v>
      </c>
      <c r="C13090" t="s">
        <v>62</v>
      </c>
      <c r="D13090" t="s">
        <v>92</v>
      </c>
      <c r="E13090">
        <v>4591</v>
      </c>
      <c r="F13090">
        <v>13</v>
      </c>
    </row>
    <row r="13091" spans="1:6">
      <c r="A13091">
        <v>5300</v>
      </c>
      <c r="B13091">
        <v>13</v>
      </c>
      <c r="C13091" t="s">
        <v>62</v>
      </c>
      <c r="D13091" t="s">
        <v>92</v>
      </c>
      <c r="E13091">
        <v>1117</v>
      </c>
      <c r="F13091">
        <v>11</v>
      </c>
    </row>
    <row r="13092" spans="1:6">
      <c r="A13092">
        <v>5300</v>
      </c>
      <c r="B13092">
        <v>13</v>
      </c>
      <c r="C13092" t="s">
        <v>62</v>
      </c>
      <c r="D13092" t="s">
        <v>92</v>
      </c>
      <c r="E13092">
        <v>1133</v>
      </c>
      <c r="F13092">
        <v>9</v>
      </c>
    </row>
    <row r="13093" spans="1:6">
      <c r="A13093">
        <v>5300</v>
      </c>
      <c r="B13093">
        <v>13</v>
      </c>
      <c r="C13093" t="s">
        <v>62</v>
      </c>
      <c r="D13093" t="s">
        <v>92</v>
      </c>
      <c r="E13093">
        <v>3318</v>
      </c>
      <c r="F13093">
        <v>8</v>
      </c>
    </row>
    <row r="13094" spans="1:6">
      <c r="A13094">
        <v>5300</v>
      </c>
      <c r="B13094">
        <v>13</v>
      </c>
      <c r="C13094" t="s">
        <v>62</v>
      </c>
      <c r="D13094" t="s">
        <v>92</v>
      </c>
      <c r="E13094">
        <v>2791</v>
      </c>
      <c r="F13094">
        <v>8</v>
      </c>
    </row>
    <row r="13095" spans="1:6">
      <c r="A13095">
        <v>5300</v>
      </c>
      <c r="B13095">
        <v>13</v>
      </c>
      <c r="C13095" t="s">
        <v>62</v>
      </c>
      <c r="D13095" t="s">
        <v>92</v>
      </c>
      <c r="E13095">
        <v>5971</v>
      </c>
      <c r="F13095">
        <v>7</v>
      </c>
    </row>
    <row r="13096" spans="1:6">
      <c r="A13096">
        <v>5300</v>
      </c>
      <c r="B13096">
        <v>13</v>
      </c>
      <c r="C13096" t="s">
        <v>62</v>
      </c>
      <c r="D13096" t="s">
        <v>92</v>
      </c>
      <c r="E13096">
        <v>3415</v>
      </c>
      <c r="F13096">
        <v>7</v>
      </c>
    </row>
    <row r="13097" spans="1:6">
      <c r="A13097">
        <v>5300</v>
      </c>
      <c r="B13097">
        <v>13</v>
      </c>
      <c r="C13097" t="s">
        <v>62</v>
      </c>
      <c r="D13097" t="s">
        <v>92</v>
      </c>
      <c r="E13097">
        <v>2638</v>
      </c>
      <c r="F13097">
        <v>6</v>
      </c>
    </row>
    <row r="13098" spans="1:6">
      <c r="A13098">
        <v>5300</v>
      </c>
      <c r="B13098">
        <v>13</v>
      </c>
      <c r="C13098" t="s">
        <v>62</v>
      </c>
      <c r="D13098" t="s">
        <v>92</v>
      </c>
      <c r="E13098">
        <v>5960</v>
      </c>
      <c r="F13098">
        <v>6</v>
      </c>
    </row>
    <row r="13099" spans="1:6">
      <c r="A13099">
        <v>5300</v>
      </c>
      <c r="B13099">
        <v>13</v>
      </c>
      <c r="C13099" t="s">
        <v>62</v>
      </c>
      <c r="D13099" t="s">
        <v>92</v>
      </c>
      <c r="E13099">
        <v>3272</v>
      </c>
      <c r="F13099">
        <v>6</v>
      </c>
    </row>
    <row r="13100" spans="1:6">
      <c r="A13100">
        <v>5300</v>
      </c>
      <c r="B13100">
        <v>13</v>
      </c>
      <c r="C13100" t="s">
        <v>62</v>
      </c>
      <c r="D13100" t="s">
        <v>92</v>
      </c>
      <c r="E13100">
        <v>5790</v>
      </c>
      <c r="F13100">
        <v>5</v>
      </c>
    </row>
    <row r="13101" spans="1:6">
      <c r="A13101">
        <v>5300</v>
      </c>
      <c r="B13101">
        <v>13</v>
      </c>
      <c r="C13101" t="s">
        <v>62</v>
      </c>
      <c r="D13101" t="s">
        <v>92</v>
      </c>
      <c r="E13101">
        <v>2573</v>
      </c>
      <c r="F13101">
        <v>5</v>
      </c>
    </row>
    <row r="13102" spans="1:6">
      <c r="A13102">
        <v>5300</v>
      </c>
      <c r="B13102">
        <v>13</v>
      </c>
      <c r="C13102" t="s">
        <v>62</v>
      </c>
      <c r="D13102" t="s">
        <v>92</v>
      </c>
      <c r="E13102">
        <v>5766</v>
      </c>
      <c r="F13102">
        <v>4</v>
      </c>
    </row>
    <row r="13103" spans="1:6">
      <c r="A13103">
        <v>5300</v>
      </c>
      <c r="B13103">
        <v>13</v>
      </c>
      <c r="C13103" t="s">
        <v>62</v>
      </c>
      <c r="D13103" t="s">
        <v>92</v>
      </c>
      <c r="E13103">
        <v>4339</v>
      </c>
      <c r="F13103">
        <v>4</v>
      </c>
    </row>
    <row r="13104" spans="1:6">
      <c r="A13104">
        <v>5300</v>
      </c>
      <c r="B13104">
        <v>13</v>
      </c>
      <c r="C13104" t="s">
        <v>62</v>
      </c>
      <c r="D13104" t="s">
        <v>92</v>
      </c>
      <c r="E13104">
        <v>286</v>
      </c>
      <c r="F13104">
        <v>4</v>
      </c>
    </row>
    <row r="13105" spans="1:6">
      <c r="A13105">
        <v>5300</v>
      </c>
      <c r="B13105">
        <v>13</v>
      </c>
      <c r="C13105" t="s">
        <v>62</v>
      </c>
      <c r="D13105" t="s">
        <v>92</v>
      </c>
      <c r="E13105">
        <v>5872</v>
      </c>
      <c r="F13105">
        <v>4</v>
      </c>
    </row>
    <row r="13106" spans="1:6">
      <c r="A13106">
        <v>5300</v>
      </c>
      <c r="B13106">
        <v>13</v>
      </c>
      <c r="C13106" t="s">
        <v>62</v>
      </c>
      <c r="D13106" t="s">
        <v>92</v>
      </c>
      <c r="E13106">
        <v>2278</v>
      </c>
      <c r="F13106">
        <v>4</v>
      </c>
    </row>
    <row r="13107" spans="1:6">
      <c r="A13107">
        <v>5300</v>
      </c>
      <c r="B13107">
        <v>13</v>
      </c>
      <c r="C13107" t="s">
        <v>62</v>
      </c>
      <c r="D13107" t="s">
        <v>92</v>
      </c>
      <c r="E13107">
        <v>119</v>
      </c>
      <c r="F13107">
        <v>4</v>
      </c>
    </row>
    <row r="13108" spans="1:6">
      <c r="A13108">
        <v>5300</v>
      </c>
      <c r="B13108">
        <v>13</v>
      </c>
      <c r="C13108" t="s">
        <v>62</v>
      </c>
      <c r="D13108" t="s">
        <v>92</v>
      </c>
      <c r="E13108">
        <v>2500</v>
      </c>
      <c r="F13108">
        <v>4</v>
      </c>
    </row>
    <row r="13109" spans="1:6">
      <c r="A13109">
        <v>5300</v>
      </c>
      <c r="B13109">
        <v>13</v>
      </c>
      <c r="C13109" t="s">
        <v>62</v>
      </c>
      <c r="D13109" t="s">
        <v>92</v>
      </c>
      <c r="E13109">
        <v>4576</v>
      </c>
      <c r="F13109">
        <v>3</v>
      </c>
    </row>
    <row r="13110" spans="1:6">
      <c r="A13110">
        <v>5300</v>
      </c>
      <c r="B13110">
        <v>13</v>
      </c>
      <c r="C13110" t="s">
        <v>62</v>
      </c>
      <c r="D13110" t="s">
        <v>92</v>
      </c>
      <c r="E13110">
        <v>2949</v>
      </c>
      <c r="F13110">
        <v>3</v>
      </c>
    </row>
    <row r="13111" spans="1:6">
      <c r="A13111">
        <v>5300</v>
      </c>
      <c r="B13111">
        <v>13</v>
      </c>
      <c r="C13111" t="s">
        <v>62</v>
      </c>
      <c r="D13111" t="s">
        <v>92</v>
      </c>
      <c r="E13111">
        <v>234</v>
      </c>
      <c r="F13111">
        <v>3</v>
      </c>
    </row>
    <row r="13112" spans="1:6">
      <c r="A13112">
        <v>5300</v>
      </c>
      <c r="B13112">
        <v>13</v>
      </c>
      <c r="C13112" t="s">
        <v>62</v>
      </c>
      <c r="D13112" t="s">
        <v>92</v>
      </c>
      <c r="E13112">
        <v>3436</v>
      </c>
      <c r="F13112">
        <v>3</v>
      </c>
    </row>
    <row r="13113" spans="1:6">
      <c r="A13113">
        <v>5300</v>
      </c>
      <c r="B13113">
        <v>13</v>
      </c>
      <c r="C13113" t="s">
        <v>62</v>
      </c>
      <c r="D13113" t="s">
        <v>92</v>
      </c>
      <c r="E13113">
        <v>4558</v>
      </c>
      <c r="F13113">
        <v>3</v>
      </c>
    </row>
    <row r="13114" spans="1:6">
      <c r="A13114">
        <v>5300</v>
      </c>
      <c r="B13114">
        <v>13</v>
      </c>
      <c r="C13114" t="s">
        <v>62</v>
      </c>
      <c r="D13114" t="s">
        <v>92</v>
      </c>
      <c r="E13114">
        <v>233</v>
      </c>
      <c r="F13114">
        <v>3</v>
      </c>
    </row>
    <row r="13115" spans="1:6">
      <c r="A13115">
        <v>5300</v>
      </c>
      <c r="B13115">
        <v>13</v>
      </c>
      <c r="C13115" t="s">
        <v>62</v>
      </c>
      <c r="D13115" t="s">
        <v>92</v>
      </c>
      <c r="E13115">
        <v>5123</v>
      </c>
      <c r="F13115">
        <v>3</v>
      </c>
    </row>
    <row r="13116" spans="1:6">
      <c r="A13116">
        <v>5300</v>
      </c>
      <c r="B13116">
        <v>13</v>
      </c>
      <c r="C13116" t="s">
        <v>62</v>
      </c>
      <c r="D13116" t="s">
        <v>92</v>
      </c>
      <c r="E13116">
        <v>2984</v>
      </c>
      <c r="F13116">
        <v>3</v>
      </c>
    </row>
    <row r="13117" spans="1:6">
      <c r="A13117">
        <v>5300</v>
      </c>
      <c r="B13117">
        <v>13</v>
      </c>
      <c r="C13117" t="s">
        <v>62</v>
      </c>
      <c r="D13117" t="s">
        <v>92</v>
      </c>
      <c r="E13117">
        <v>2599</v>
      </c>
      <c r="F13117">
        <v>3</v>
      </c>
    </row>
    <row r="13118" spans="1:6">
      <c r="A13118">
        <v>5300</v>
      </c>
      <c r="B13118">
        <v>13</v>
      </c>
      <c r="C13118" t="s">
        <v>62</v>
      </c>
      <c r="D13118" t="s">
        <v>92</v>
      </c>
      <c r="E13118">
        <v>3854</v>
      </c>
      <c r="F13118">
        <v>3</v>
      </c>
    </row>
    <row r="13119" spans="1:6">
      <c r="A13119">
        <v>5300</v>
      </c>
      <c r="B13119">
        <v>13</v>
      </c>
      <c r="C13119" t="s">
        <v>62</v>
      </c>
      <c r="D13119" t="s">
        <v>92</v>
      </c>
      <c r="E13119">
        <v>1134</v>
      </c>
      <c r="F13119">
        <v>3</v>
      </c>
    </row>
    <row r="13120" spans="1:6">
      <c r="A13120">
        <v>5300</v>
      </c>
      <c r="B13120">
        <v>13</v>
      </c>
      <c r="C13120" t="s">
        <v>62</v>
      </c>
      <c r="D13120" t="s">
        <v>92</v>
      </c>
      <c r="E13120">
        <v>2260</v>
      </c>
      <c r="F13120">
        <v>3</v>
      </c>
    </row>
    <row r="13121" spans="1:6">
      <c r="A13121">
        <v>5300</v>
      </c>
      <c r="B13121">
        <v>13</v>
      </c>
      <c r="C13121" t="s">
        <v>62</v>
      </c>
      <c r="D13121" t="s">
        <v>92</v>
      </c>
      <c r="E13121">
        <v>4511</v>
      </c>
      <c r="F13121">
        <v>3</v>
      </c>
    </row>
    <row r="13122" spans="1:6">
      <c r="A13122">
        <v>5300</v>
      </c>
      <c r="B13122">
        <v>13</v>
      </c>
      <c r="C13122" t="s">
        <v>62</v>
      </c>
      <c r="D13122" t="s">
        <v>92</v>
      </c>
      <c r="E13122">
        <v>2590</v>
      </c>
      <c r="F13122">
        <v>3</v>
      </c>
    </row>
    <row r="13123" spans="1:6">
      <c r="A13123">
        <v>5300</v>
      </c>
      <c r="B13123">
        <v>13</v>
      </c>
      <c r="C13123" t="s">
        <v>62</v>
      </c>
      <c r="D13123" t="s">
        <v>92</v>
      </c>
      <c r="E13123">
        <v>2284</v>
      </c>
      <c r="F13123">
        <v>3</v>
      </c>
    </row>
    <row r="13124" spans="1:6">
      <c r="A13124">
        <v>5300</v>
      </c>
      <c r="B13124">
        <v>13</v>
      </c>
      <c r="C13124" t="s">
        <v>62</v>
      </c>
      <c r="D13124" t="s">
        <v>92</v>
      </c>
      <c r="E13124">
        <v>2139</v>
      </c>
      <c r="F13124">
        <v>3</v>
      </c>
    </row>
    <row r="13125" spans="1:6">
      <c r="A13125">
        <v>5300</v>
      </c>
      <c r="B13125">
        <v>13</v>
      </c>
      <c r="C13125" t="s">
        <v>62</v>
      </c>
      <c r="D13125" t="s">
        <v>92</v>
      </c>
      <c r="E13125">
        <v>3051</v>
      </c>
      <c r="F13125">
        <v>3</v>
      </c>
    </row>
    <row r="13126" spans="1:6">
      <c r="A13126">
        <v>5300</v>
      </c>
      <c r="B13126">
        <v>13</v>
      </c>
      <c r="C13126" t="s">
        <v>62</v>
      </c>
      <c r="D13126" t="s">
        <v>92</v>
      </c>
      <c r="E13126">
        <v>3231</v>
      </c>
      <c r="F13126">
        <v>3</v>
      </c>
    </row>
    <row r="13127" spans="1:6">
      <c r="A13127">
        <v>5300</v>
      </c>
      <c r="B13127">
        <v>13</v>
      </c>
      <c r="C13127" t="s">
        <v>62</v>
      </c>
      <c r="D13127" t="s">
        <v>92</v>
      </c>
      <c r="E13127">
        <v>148</v>
      </c>
      <c r="F13127">
        <v>3</v>
      </c>
    </row>
    <row r="13128" spans="1:6">
      <c r="A13128">
        <v>5300</v>
      </c>
      <c r="B13128">
        <v>13</v>
      </c>
      <c r="C13128" t="s">
        <v>62</v>
      </c>
      <c r="D13128" t="s">
        <v>92</v>
      </c>
      <c r="E13128">
        <v>5407</v>
      </c>
      <c r="F13128">
        <v>3</v>
      </c>
    </row>
    <row r="13129" spans="1:6">
      <c r="A13129">
        <v>5300</v>
      </c>
      <c r="B13129">
        <v>13</v>
      </c>
      <c r="C13129" t="s">
        <v>62</v>
      </c>
      <c r="D13129" t="s">
        <v>92</v>
      </c>
      <c r="E13129">
        <v>6096</v>
      </c>
      <c r="F13129">
        <v>3</v>
      </c>
    </row>
    <row r="13130" spans="1:6">
      <c r="A13130">
        <v>5300</v>
      </c>
      <c r="B13130">
        <v>13</v>
      </c>
      <c r="C13130" t="s">
        <v>62</v>
      </c>
      <c r="D13130" t="s">
        <v>92</v>
      </c>
      <c r="E13130">
        <v>5519</v>
      </c>
      <c r="F13130">
        <v>3</v>
      </c>
    </row>
    <row r="13131" spans="1:6">
      <c r="A13131">
        <v>5300</v>
      </c>
      <c r="B13131">
        <v>13</v>
      </c>
      <c r="C13131" t="s">
        <v>62</v>
      </c>
      <c r="D13131" t="s">
        <v>92</v>
      </c>
      <c r="E13131">
        <v>5897</v>
      </c>
      <c r="F13131">
        <v>3</v>
      </c>
    </row>
    <row r="13132" spans="1:6">
      <c r="A13132">
        <v>5300</v>
      </c>
      <c r="B13132">
        <v>13</v>
      </c>
      <c r="C13132" t="s">
        <v>62</v>
      </c>
      <c r="D13132" t="s">
        <v>92</v>
      </c>
      <c r="E13132">
        <v>3398</v>
      </c>
      <c r="F13132">
        <v>2</v>
      </c>
    </row>
    <row r="13133" spans="1:6">
      <c r="A13133">
        <v>5300</v>
      </c>
      <c r="B13133">
        <v>13</v>
      </c>
      <c r="C13133" t="s">
        <v>62</v>
      </c>
      <c r="D13133" t="s">
        <v>92</v>
      </c>
      <c r="E13133">
        <v>45</v>
      </c>
      <c r="F13133">
        <v>2</v>
      </c>
    </row>
    <row r="13134" spans="1:6">
      <c r="A13134">
        <v>5300</v>
      </c>
      <c r="B13134">
        <v>13</v>
      </c>
      <c r="C13134" t="s">
        <v>62</v>
      </c>
      <c r="D13134" t="s">
        <v>92</v>
      </c>
      <c r="E13134">
        <v>4314</v>
      </c>
      <c r="F13134">
        <v>2</v>
      </c>
    </row>
    <row r="13135" spans="1:6">
      <c r="A13135">
        <v>5300</v>
      </c>
      <c r="B13135">
        <v>13</v>
      </c>
      <c r="C13135" t="s">
        <v>62</v>
      </c>
      <c r="D13135" t="s">
        <v>92</v>
      </c>
      <c r="E13135">
        <v>1101</v>
      </c>
      <c r="F13135">
        <v>2</v>
      </c>
    </row>
    <row r="13136" spans="1:6">
      <c r="A13136">
        <v>5300</v>
      </c>
      <c r="B13136">
        <v>13</v>
      </c>
      <c r="C13136" t="s">
        <v>62</v>
      </c>
      <c r="D13136" t="s">
        <v>92</v>
      </c>
      <c r="E13136">
        <v>5186</v>
      </c>
      <c r="F13136">
        <v>2</v>
      </c>
    </row>
    <row r="13137" spans="1:6">
      <c r="A13137">
        <v>5300</v>
      </c>
      <c r="B13137">
        <v>13</v>
      </c>
      <c r="C13137" t="s">
        <v>62</v>
      </c>
      <c r="D13137" t="s">
        <v>92</v>
      </c>
      <c r="E13137">
        <v>4325</v>
      </c>
      <c r="F13137">
        <v>2</v>
      </c>
    </row>
    <row r="13138" spans="1:6">
      <c r="A13138">
        <v>5300</v>
      </c>
      <c r="B13138">
        <v>13</v>
      </c>
      <c r="C13138" t="s">
        <v>62</v>
      </c>
      <c r="D13138" t="s">
        <v>92</v>
      </c>
      <c r="E13138">
        <v>4984</v>
      </c>
      <c r="F13138">
        <v>2</v>
      </c>
    </row>
    <row r="13139" spans="1:6">
      <c r="A13139">
        <v>5300</v>
      </c>
      <c r="B13139">
        <v>13</v>
      </c>
      <c r="C13139" t="s">
        <v>62</v>
      </c>
      <c r="D13139" t="s">
        <v>92</v>
      </c>
      <c r="E13139">
        <v>2544</v>
      </c>
      <c r="F13139">
        <v>2</v>
      </c>
    </row>
    <row r="13140" spans="1:6">
      <c r="A13140">
        <v>5300</v>
      </c>
      <c r="B13140">
        <v>13</v>
      </c>
      <c r="C13140" t="s">
        <v>62</v>
      </c>
      <c r="D13140" t="s">
        <v>92</v>
      </c>
      <c r="E13140">
        <v>261</v>
      </c>
      <c r="F13140">
        <v>2</v>
      </c>
    </row>
    <row r="13141" spans="1:6">
      <c r="A13141">
        <v>5300</v>
      </c>
      <c r="B13141">
        <v>13</v>
      </c>
      <c r="C13141" t="s">
        <v>62</v>
      </c>
      <c r="D13141" t="s">
        <v>92</v>
      </c>
      <c r="E13141">
        <v>2485</v>
      </c>
      <c r="F13141">
        <v>2</v>
      </c>
    </row>
    <row r="13142" spans="1:6">
      <c r="A13142">
        <v>5300</v>
      </c>
      <c r="B13142">
        <v>13</v>
      </c>
      <c r="C13142" t="s">
        <v>62</v>
      </c>
      <c r="D13142" t="s">
        <v>92</v>
      </c>
      <c r="E13142">
        <v>5999</v>
      </c>
      <c r="F13142">
        <v>2</v>
      </c>
    </row>
    <row r="13143" spans="1:6">
      <c r="A13143">
        <v>5300</v>
      </c>
      <c r="B13143">
        <v>13</v>
      </c>
      <c r="C13143" t="s">
        <v>62</v>
      </c>
      <c r="D13143" t="s">
        <v>92</v>
      </c>
      <c r="E13143">
        <v>5178</v>
      </c>
      <c r="F13143">
        <v>2</v>
      </c>
    </row>
    <row r="13144" spans="1:6">
      <c r="A13144">
        <v>5300</v>
      </c>
      <c r="B13144">
        <v>13</v>
      </c>
      <c r="C13144" t="s">
        <v>62</v>
      </c>
      <c r="D13144" t="s">
        <v>92</v>
      </c>
      <c r="E13144">
        <v>2800</v>
      </c>
      <c r="F13144">
        <v>2</v>
      </c>
    </row>
    <row r="13145" spans="1:6">
      <c r="A13145">
        <v>5300</v>
      </c>
      <c r="B13145">
        <v>13</v>
      </c>
      <c r="C13145" t="s">
        <v>62</v>
      </c>
      <c r="D13145" t="s">
        <v>92</v>
      </c>
      <c r="E13145">
        <v>3516</v>
      </c>
      <c r="F13145">
        <v>2</v>
      </c>
    </row>
    <row r="13146" spans="1:6">
      <c r="A13146">
        <v>5300</v>
      </c>
      <c r="B13146">
        <v>13</v>
      </c>
      <c r="C13146" t="s">
        <v>62</v>
      </c>
      <c r="D13146" t="s">
        <v>92</v>
      </c>
      <c r="E13146">
        <v>2458</v>
      </c>
      <c r="F13146">
        <v>2</v>
      </c>
    </row>
    <row r="13147" spans="1:6">
      <c r="A13147">
        <v>5300</v>
      </c>
      <c r="B13147">
        <v>13</v>
      </c>
      <c r="C13147" t="s">
        <v>62</v>
      </c>
      <c r="D13147" t="s">
        <v>92</v>
      </c>
      <c r="E13147">
        <v>257</v>
      </c>
      <c r="F13147">
        <v>2</v>
      </c>
    </row>
    <row r="13148" spans="1:6">
      <c r="A13148">
        <v>5300</v>
      </c>
      <c r="B13148">
        <v>13</v>
      </c>
      <c r="C13148" t="s">
        <v>62</v>
      </c>
      <c r="D13148" t="s">
        <v>92</v>
      </c>
      <c r="E13148">
        <v>4150</v>
      </c>
      <c r="F13148">
        <v>2</v>
      </c>
    </row>
    <row r="13149" spans="1:6">
      <c r="A13149">
        <v>5300</v>
      </c>
      <c r="B13149">
        <v>13</v>
      </c>
      <c r="C13149" t="s">
        <v>62</v>
      </c>
      <c r="D13149" t="s">
        <v>92</v>
      </c>
      <c r="E13149">
        <v>2822</v>
      </c>
      <c r="F13149">
        <v>2</v>
      </c>
    </row>
    <row r="13150" spans="1:6">
      <c r="A13150">
        <v>5300</v>
      </c>
      <c r="B13150">
        <v>13</v>
      </c>
      <c r="C13150" t="s">
        <v>62</v>
      </c>
      <c r="D13150" t="s">
        <v>92</v>
      </c>
      <c r="E13150">
        <v>3792</v>
      </c>
      <c r="F13150">
        <v>2</v>
      </c>
    </row>
    <row r="13151" spans="1:6">
      <c r="A13151">
        <v>5300</v>
      </c>
      <c r="B13151">
        <v>13</v>
      </c>
      <c r="C13151" t="s">
        <v>62</v>
      </c>
      <c r="D13151" t="s">
        <v>92</v>
      </c>
      <c r="E13151">
        <v>4716</v>
      </c>
      <c r="F13151">
        <v>2</v>
      </c>
    </row>
    <row r="13152" spans="1:6">
      <c r="A13152">
        <v>5300</v>
      </c>
      <c r="B13152">
        <v>13</v>
      </c>
      <c r="C13152" t="s">
        <v>62</v>
      </c>
      <c r="D13152" t="s">
        <v>92</v>
      </c>
      <c r="E13152">
        <v>4791</v>
      </c>
      <c r="F13152">
        <v>2</v>
      </c>
    </row>
    <row r="13153" spans="1:6">
      <c r="A13153">
        <v>5300</v>
      </c>
      <c r="B13153">
        <v>13</v>
      </c>
      <c r="C13153" t="s">
        <v>62</v>
      </c>
      <c r="D13153" t="s">
        <v>92</v>
      </c>
      <c r="E13153">
        <v>24</v>
      </c>
      <c r="F13153">
        <v>2</v>
      </c>
    </row>
    <row r="13154" spans="1:6">
      <c r="A13154">
        <v>5300</v>
      </c>
      <c r="B13154">
        <v>13</v>
      </c>
      <c r="C13154" t="s">
        <v>62</v>
      </c>
      <c r="D13154" t="s">
        <v>92</v>
      </c>
      <c r="E13154">
        <v>166</v>
      </c>
      <c r="F13154">
        <v>2</v>
      </c>
    </row>
    <row r="13155" spans="1:6">
      <c r="A13155">
        <v>5300</v>
      </c>
      <c r="B13155">
        <v>13</v>
      </c>
      <c r="C13155" t="s">
        <v>62</v>
      </c>
      <c r="D13155" t="s">
        <v>92</v>
      </c>
      <c r="E13155">
        <v>3800</v>
      </c>
      <c r="F13155">
        <v>2</v>
      </c>
    </row>
    <row r="13156" spans="1:6">
      <c r="A13156">
        <v>5300</v>
      </c>
      <c r="B13156">
        <v>13</v>
      </c>
      <c r="C13156" t="s">
        <v>62</v>
      </c>
      <c r="D13156" t="s">
        <v>92</v>
      </c>
      <c r="E13156">
        <v>51</v>
      </c>
      <c r="F13156">
        <v>2</v>
      </c>
    </row>
    <row r="13157" spans="1:6">
      <c r="A13157">
        <v>5300</v>
      </c>
      <c r="B13157">
        <v>13</v>
      </c>
      <c r="C13157" t="s">
        <v>62</v>
      </c>
      <c r="D13157" t="s">
        <v>92</v>
      </c>
      <c r="E13157">
        <v>2052</v>
      </c>
      <c r="F13157">
        <v>2</v>
      </c>
    </row>
    <row r="13158" spans="1:6">
      <c r="A13158">
        <v>5300</v>
      </c>
      <c r="B13158">
        <v>13</v>
      </c>
      <c r="C13158" t="s">
        <v>62</v>
      </c>
      <c r="D13158" t="s">
        <v>92</v>
      </c>
      <c r="E13158">
        <v>4111</v>
      </c>
      <c r="F13158">
        <v>2</v>
      </c>
    </row>
    <row r="13159" spans="1:6">
      <c r="A13159">
        <v>5300</v>
      </c>
      <c r="B13159">
        <v>13</v>
      </c>
      <c r="C13159" t="s">
        <v>62</v>
      </c>
      <c r="D13159" t="s">
        <v>92</v>
      </c>
      <c r="E13159">
        <v>4977</v>
      </c>
      <c r="F13159">
        <v>2</v>
      </c>
    </row>
    <row r="13160" spans="1:6">
      <c r="A13160">
        <v>5300</v>
      </c>
      <c r="B13160">
        <v>13</v>
      </c>
      <c r="C13160" t="s">
        <v>62</v>
      </c>
      <c r="D13160" t="s">
        <v>92</v>
      </c>
      <c r="E13160">
        <v>4235</v>
      </c>
      <c r="F13160">
        <v>2</v>
      </c>
    </row>
    <row r="13161" spans="1:6">
      <c r="A13161">
        <v>5300</v>
      </c>
      <c r="B13161">
        <v>13</v>
      </c>
      <c r="C13161" t="s">
        <v>62</v>
      </c>
      <c r="D13161" t="s">
        <v>92</v>
      </c>
      <c r="E13161">
        <v>5162</v>
      </c>
      <c r="F13161">
        <v>2</v>
      </c>
    </row>
    <row r="13162" spans="1:6">
      <c r="A13162">
        <v>5300</v>
      </c>
      <c r="B13162">
        <v>13</v>
      </c>
      <c r="C13162" t="s">
        <v>62</v>
      </c>
      <c r="D13162" t="s">
        <v>92</v>
      </c>
      <c r="E13162">
        <v>5480</v>
      </c>
      <c r="F13162">
        <v>2</v>
      </c>
    </row>
    <row r="13163" spans="1:6">
      <c r="A13163">
        <v>5300</v>
      </c>
      <c r="B13163">
        <v>13</v>
      </c>
      <c r="C13163" t="s">
        <v>62</v>
      </c>
      <c r="D13163" t="s">
        <v>92</v>
      </c>
      <c r="E13163">
        <v>2146</v>
      </c>
      <c r="F13163">
        <v>2</v>
      </c>
    </row>
    <row r="13164" spans="1:6">
      <c r="A13164">
        <v>5300</v>
      </c>
      <c r="B13164">
        <v>13</v>
      </c>
      <c r="C13164" t="s">
        <v>62</v>
      </c>
      <c r="D13164" t="s">
        <v>92</v>
      </c>
      <c r="E13164">
        <v>2136</v>
      </c>
      <c r="F13164">
        <v>2</v>
      </c>
    </row>
    <row r="13165" spans="1:6">
      <c r="A13165">
        <v>5300</v>
      </c>
      <c r="B13165">
        <v>13</v>
      </c>
      <c r="C13165" t="s">
        <v>62</v>
      </c>
      <c r="D13165" t="s">
        <v>92</v>
      </c>
      <c r="E13165">
        <v>3470</v>
      </c>
      <c r="F13165">
        <v>2</v>
      </c>
    </row>
    <row r="13166" spans="1:6">
      <c r="A13166">
        <v>5300</v>
      </c>
      <c r="B13166">
        <v>13</v>
      </c>
      <c r="C13166" t="s">
        <v>62</v>
      </c>
      <c r="D13166" t="s">
        <v>92</v>
      </c>
      <c r="E13166">
        <v>4768</v>
      </c>
      <c r="F13166">
        <v>2</v>
      </c>
    </row>
    <row r="13167" spans="1:6">
      <c r="A13167">
        <v>5300</v>
      </c>
      <c r="B13167">
        <v>13</v>
      </c>
      <c r="C13167" t="s">
        <v>62</v>
      </c>
      <c r="D13167" t="s">
        <v>92</v>
      </c>
      <c r="E13167">
        <v>5359</v>
      </c>
      <c r="F13167">
        <v>2</v>
      </c>
    </row>
    <row r="13168" spans="1:6">
      <c r="A13168">
        <v>5300</v>
      </c>
      <c r="B13168">
        <v>13</v>
      </c>
      <c r="C13168" t="s">
        <v>62</v>
      </c>
      <c r="D13168" t="s">
        <v>92</v>
      </c>
      <c r="E13168">
        <v>3290</v>
      </c>
      <c r="F13168">
        <v>2</v>
      </c>
    </row>
    <row r="13169" spans="1:6">
      <c r="A13169">
        <v>5300</v>
      </c>
      <c r="B13169">
        <v>13</v>
      </c>
      <c r="C13169" t="s">
        <v>62</v>
      </c>
      <c r="D13169" t="s">
        <v>92</v>
      </c>
      <c r="E13169">
        <v>5275</v>
      </c>
      <c r="F13169">
        <v>2</v>
      </c>
    </row>
    <row r="13170" spans="1:6">
      <c r="A13170">
        <v>5300</v>
      </c>
      <c r="B13170">
        <v>13</v>
      </c>
      <c r="C13170" t="s">
        <v>62</v>
      </c>
      <c r="D13170" t="s">
        <v>92</v>
      </c>
      <c r="E13170">
        <v>3963</v>
      </c>
      <c r="F13170">
        <v>2</v>
      </c>
    </row>
    <row r="13171" spans="1:6">
      <c r="A13171">
        <v>5300</v>
      </c>
      <c r="B13171">
        <v>13</v>
      </c>
      <c r="C13171" t="s">
        <v>62</v>
      </c>
      <c r="D13171" t="s">
        <v>92</v>
      </c>
      <c r="E13171">
        <v>3722</v>
      </c>
      <c r="F13171">
        <v>2</v>
      </c>
    </row>
    <row r="13172" spans="1:6">
      <c r="A13172">
        <v>5300</v>
      </c>
      <c r="B13172">
        <v>13</v>
      </c>
      <c r="C13172" t="s">
        <v>62</v>
      </c>
      <c r="D13172" t="s">
        <v>92</v>
      </c>
      <c r="E13172">
        <v>4345</v>
      </c>
      <c r="F13172">
        <v>2</v>
      </c>
    </row>
    <row r="13173" spans="1:6">
      <c r="A13173">
        <v>5300</v>
      </c>
      <c r="B13173">
        <v>13</v>
      </c>
      <c r="C13173" t="s">
        <v>62</v>
      </c>
      <c r="D13173" t="s">
        <v>92</v>
      </c>
      <c r="E13173">
        <v>1058</v>
      </c>
      <c r="F13173">
        <v>2</v>
      </c>
    </row>
    <row r="13174" spans="1:6">
      <c r="A13174">
        <v>5300</v>
      </c>
      <c r="B13174">
        <v>13</v>
      </c>
      <c r="C13174" t="s">
        <v>62</v>
      </c>
      <c r="D13174" t="s">
        <v>92</v>
      </c>
      <c r="E13174">
        <v>5990</v>
      </c>
      <c r="F13174">
        <v>2</v>
      </c>
    </row>
    <row r="13175" spans="1:6">
      <c r="A13175">
        <v>5300</v>
      </c>
      <c r="B13175">
        <v>13</v>
      </c>
      <c r="C13175" t="s">
        <v>62</v>
      </c>
      <c r="D13175" t="s">
        <v>92</v>
      </c>
      <c r="E13175">
        <v>2037</v>
      </c>
      <c r="F13175">
        <v>2</v>
      </c>
    </row>
    <row r="13176" spans="1:6">
      <c r="A13176">
        <v>5300</v>
      </c>
      <c r="B13176">
        <v>13</v>
      </c>
      <c r="C13176" t="s">
        <v>62</v>
      </c>
      <c r="D13176" t="s">
        <v>92</v>
      </c>
      <c r="E13176">
        <v>3744</v>
      </c>
      <c r="F13176">
        <v>2</v>
      </c>
    </row>
    <row r="13177" spans="1:6">
      <c r="A13177">
        <v>5300</v>
      </c>
      <c r="B13177">
        <v>13</v>
      </c>
      <c r="C13177" t="s">
        <v>62</v>
      </c>
      <c r="D13177" t="s">
        <v>92</v>
      </c>
      <c r="E13177">
        <v>220</v>
      </c>
      <c r="F13177">
        <v>2</v>
      </c>
    </row>
    <row r="13178" spans="1:6">
      <c r="A13178">
        <v>5300</v>
      </c>
      <c r="B13178">
        <v>13</v>
      </c>
      <c r="C13178" t="s">
        <v>62</v>
      </c>
      <c r="D13178" t="s">
        <v>92</v>
      </c>
      <c r="E13178">
        <v>5411</v>
      </c>
      <c r="F13178">
        <v>2</v>
      </c>
    </row>
    <row r="13179" spans="1:6">
      <c r="A13179">
        <v>5300</v>
      </c>
      <c r="B13179">
        <v>13</v>
      </c>
      <c r="C13179" t="s">
        <v>62</v>
      </c>
      <c r="D13179" t="s">
        <v>92</v>
      </c>
      <c r="E13179">
        <v>2611</v>
      </c>
      <c r="F13179">
        <v>2</v>
      </c>
    </row>
    <row r="13180" spans="1:6">
      <c r="A13180">
        <v>5300</v>
      </c>
      <c r="B13180">
        <v>13</v>
      </c>
      <c r="C13180" t="s">
        <v>62</v>
      </c>
      <c r="D13180" t="s">
        <v>92</v>
      </c>
      <c r="E13180">
        <v>5017</v>
      </c>
      <c r="F13180">
        <v>2</v>
      </c>
    </row>
    <row r="13181" spans="1:6">
      <c r="A13181">
        <v>5300</v>
      </c>
      <c r="B13181">
        <v>13</v>
      </c>
      <c r="C13181" t="s">
        <v>62</v>
      </c>
      <c r="D13181" t="s">
        <v>92</v>
      </c>
      <c r="E13181">
        <v>5389</v>
      </c>
      <c r="F13181">
        <v>2</v>
      </c>
    </row>
    <row r="13182" spans="1:6">
      <c r="A13182">
        <v>5300</v>
      </c>
      <c r="B13182">
        <v>13</v>
      </c>
      <c r="C13182" t="s">
        <v>62</v>
      </c>
      <c r="D13182" t="s">
        <v>92</v>
      </c>
      <c r="E13182">
        <v>5184</v>
      </c>
      <c r="F13182">
        <v>2</v>
      </c>
    </row>
    <row r="13183" spans="1:6">
      <c r="A13183">
        <v>5300</v>
      </c>
      <c r="B13183">
        <v>13</v>
      </c>
      <c r="C13183" t="s">
        <v>62</v>
      </c>
      <c r="D13183" t="s">
        <v>92</v>
      </c>
      <c r="E13183">
        <v>2634</v>
      </c>
      <c r="F13183">
        <v>2</v>
      </c>
    </row>
    <row r="13184" spans="1:6">
      <c r="A13184">
        <v>5300</v>
      </c>
      <c r="B13184">
        <v>13</v>
      </c>
      <c r="C13184" t="s">
        <v>62</v>
      </c>
      <c r="D13184" t="s">
        <v>92</v>
      </c>
      <c r="E13184">
        <v>1034</v>
      </c>
      <c r="F13184">
        <v>2</v>
      </c>
    </row>
    <row r="13185" spans="1:6">
      <c r="A13185">
        <v>5300</v>
      </c>
      <c r="B13185">
        <v>13</v>
      </c>
      <c r="C13185" t="s">
        <v>62</v>
      </c>
      <c r="D13185" t="s">
        <v>92</v>
      </c>
      <c r="E13185">
        <v>3727</v>
      </c>
      <c r="F13185">
        <v>2</v>
      </c>
    </row>
    <row r="13186" spans="1:6">
      <c r="A13186">
        <v>5300</v>
      </c>
      <c r="B13186">
        <v>13</v>
      </c>
      <c r="C13186" t="s">
        <v>62</v>
      </c>
      <c r="D13186" t="s">
        <v>92</v>
      </c>
      <c r="E13186">
        <v>3067</v>
      </c>
      <c r="F13186">
        <v>2</v>
      </c>
    </row>
    <row r="13187" spans="1:6">
      <c r="A13187">
        <v>5300</v>
      </c>
      <c r="B13187">
        <v>13</v>
      </c>
      <c r="C13187" t="s">
        <v>62</v>
      </c>
      <c r="D13187" t="s">
        <v>92</v>
      </c>
      <c r="E13187">
        <v>3793</v>
      </c>
      <c r="F13187">
        <v>2</v>
      </c>
    </row>
    <row r="13188" spans="1:6">
      <c r="A13188">
        <v>5300</v>
      </c>
      <c r="B13188">
        <v>13</v>
      </c>
      <c r="C13188" t="s">
        <v>62</v>
      </c>
      <c r="D13188" t="s">
        <v>92</v>
      </c>
      <c r="E13188">
        <v>2093</v>
      </c>
      <c r="F13188">
        <v>2</v>
      </c>
    </row>
    <row r="13189" spans="1:6">
      <c r="A13189">
        <v>5300</v>
      </c>
      <c r="B13189">
        <v>13</v>
      </c>
      <c r="C13189" t="s">
        <v>62</v>
      </c>
      <c r="D13189" t="s">
        <v>92</v>
      </c>
      <c r="E13189">
        <v>2895</v>
      </c>
      <c r="F13189">
        <v>2</v>
      </c>
    </row>
    <row r="13190" spans="1:6">
      <c r="A13190">
        <v>5300</v>
      </c>
      <c r="B13190">
        <v>13</v>
      </c>
      <c r="C13190" t="s">
        <v>62</v>
      </c>
      <c r="D13190" t="s">
        <v>92</v>
      </c>
      <c r="E13190">
        <v>5097</v>
      </c>
      <c r="F13190">
        <v>2</v>
      </c>
    </row>
    <row r="13191" spans="1:6">
      <c r="A13191">
        <v>5300</v>
      </c>
      <c r="B13191">
        <v>13</v>
      </c>
      <c r="C13191" t="s">
        <v>62</v>
      </c>
      <c r="D13191" t="s">
        <v>92</v>
      </c>
      <c r="E13191">
        <v>3561</v>
      </c>
      <c r="F13191">
        <v>2</v>
      </c>
    </row>
    <row r="13192" spans="1:6">
      <c r="A13192">
        <v>5300</v>
      </c>
      <c r="B13192">
        <v>13</v>
      </c>
      <c r="C13192" t="s">
        <v>62</v>
      </c>
      <c r="D13192" t="s">
        <v>92</v>
      </c>
      <c r="E13192">
        <v>6010</v>
      </c>
      <c r="F13192">
        <v>2</v>
      </c>
    </row>
    <row r="13193" spans="1:6">
      <c r="A13193">
        <v>5300</v>
      </c>
      <c r="B13193">
        <v>13</v>
      </c>
      <c r="C13193" t="s">
        <v>62</v>
      </c>
      <c r="D13193" t="s">
        <v>92</v>
      </c>
      <c r="E13193">
        <v>2827</v>
      </c>
      <c r="F13193">
        <v>2</v>
      </c>
    </row>
    <row r="13194" spans="1:6">
      <c r="A13194">
        <v>5300</v>
      </c>
      <c r="B13194">
        <v>13</v>
      </c>
      <c r="C13194" t="s">
        <v>62</v>
      </c>
      <c r="D13194" t="s">
        <v>92</v>
      </c>
      <c r="E13194">
        <v>3943</v>
      </c>
      <c r="F13194">
        <v>1</v>
      </c>
    </row>
    <row r="13195" spans="1:6">
      <c r="A13195">
        <v>5300</v>
      </c>
      <c r="B13195">
        <v>13</v>
      </c>
      <c r="C13195" t="s">
        <v>62</v>
      </c>
      <c r="D13195" t="s">
        <v>92</v>
      </c>
      <c r="E13195">
        <v>6035</v>
      </c>
      <c r="F13195">
        <v>1</v>
      </c>
    </row>
    <row r="13196" spans="1:6">
      <c r="A13196">
        <v>5300</v>
      </c>
      <c r="B13196">
        <v>13</v>
      </c>
      <c r="C13196" t="s">
        <v>62</v>
      </c>
      <c r="D13196" t="s">
        <v>92</v>
      </c>
      <c r="E13196">
        <v>342</v>
      </c>
      <c r="F13196">
        <v>1</v>
      </c>
    </row>
    <row r="13197" spans="1:6">
      <c r="A13197">
        <v>5300</v>
      </c>
      <c r="B13197">
        <v>13</v>
      </c>
      <c r="C13197" t="s">
        <v>62</v>
      </c>
      <c r="D13197" t="s">
        <v>92</v>
      </c>
      <c r="E13197">
        <v>2626</v>
      </c>
      <c r="F13197">
        <v>1</v>
      </c>
    </row>
    <row r="13198" spans="1:6">
      <c r="A13198">
        <v>5300</v>
      </c>
      <c r="B13198">
        <v>13</v>
      </c>
      <c r="C13198" t="s">
        <v>62</v>
      </c>
      <c r="D13198" t="s">
        <v>92</v>
      </c>
      <c r="E13198">
        <v>2899</v>
      </c>
      <c r="F13198">
        <v>1</v>
      </c>
    </row>
    <row r="13199" spans="1:6">
      <c r="A13199">
        <v>5300</v>
      </c>
      <c r="B13199">
        <v>13</v>
      </c>
      <c r="C13199" t="s">
        <v>62</v>
      </c>
      <c r="D13199" t="s">
        <v>92</v>
      </c>
      <c r="E13199">
        <v>3126</v>
      </c>
      <c r="F13199">
        <v>1</v>
      </c>
    </row>
    <row r="13200" spans="1:6">
      <c r="A13200">
        <v>5300</v>
      </c>
      <c r="B13200">
        <v>13</v>
      </c>
      <c r="C13200" t="s">
        <v>62</v>
      </c>
      <c r="D13200" t="s">
        <v>92</v>
      </c>
      <c r="E13200">
        <v>4608</v>
      </c>
      <c r="F13200">
        <v>1</v>
      </c>
    </row>
    <row r="13201" spans="1:6">
      <c r="A13201">
        <v>5300</v>
      </c>
      <c r="B13201">
        <v>13</v>
      </c>
      <c r="C13201" t="s">
        <v>62</v>
      </c>
      <c r="D13201" t="s">
        <v>92</v>
      </c>
      <c r="E13201">
        <v>5624</v>
      </c>
      <c r="F13201">
        <v>1</v>
      </c>
    </row>
    <row r="13202" spans="1:6">
      <c r="A13202">
        <v>5300</v>
      </c>
      <c r="B13202">
        <v>13</v>
      </c>
      <c r="C13202" t="s">
        <v>62</v>
      </c>
      <c r="D13202" t="s">
        <v>92</v>
      </c>
      <c r="E13202">
        <v>2217</v>
      </c>
      <c r="F13202">
        <v>1</v>
      </c>
    </row>
    <row r="13203" spans="1:6">
      <c r="A13203">
        <v>5300</v>
      </c>
      <c r="B13203">
        <v>13</v>
      </c>
      <c r="C13203" t="s">
        <v>62</v>
      </c>
      <c r="D13203" t="s">
        <v>92</v>
      </c>
      <c r="E13203">
        <v>3986</v>
      </c>
      <c r="F13203">
        <v>1</v>
      </c>
    </row>
    <row r="13204" spans="1:6">
      <c r="A13204">
        <v>5300</v>
      </c>
      <c r="B13204">
        <v>13</v>
      </c>
      <c r="C13204" t="s">
        <v>62</v>
      </c>
      <c r="D13204" t="s">
        <v>92</v>
      </c>
      <c r="E13204">
        <v>2876</v>
      </c>
      <c r="F13204">
        <v>1</v>
      </c>
    </row>
    <row r="13205" spans="1:6">
      <c r="A13205">
        <v>5300</v>
      </c>
      <c r="B13205">
        <v>13</v>
      </c>
      <c r="C13205" t="s">
        <v>62</v>
      </c>
      <c r="D13205" t="s">
        <v>92</v>
      </c>
      <c r="E13205">
        <v>5791</v>
      </c>
      <c r="F13205">
        <v>1</v>
      </c>
    </row>
    <row r="13206" spans="1:6">
      <c r="A13206">
        <v>5300</v>
      </c>
      <c r="B13206">
        <v>13</v>
      </c>
      <c r="C13206" t="s">
        <v>62</v>
      </c>
      <c r="D13206" t="s">
        <v>92</v>
      </c>
      <c r="E13206">
        <v>3746</v>
      </c>
      <c r="F13206">
        <v>1</v>
      </c>
    </row>
    <row r="13207" spans="1:6">
      <c r="A13207">
        <v>5300</v>
      </c>
      <c r="B13207">
        <v>13</v>
      </c>
      <c r="C13207" t="s">
        <v>62</v>
      </c>
      <c r="D13207" t="s">
        <v>92</v>
      </c>
      <c r="E13207">
        <v>4221</v>
      </c>
      <c r="F13207">
        <v>1</v>
      </c>
    </row>
    <row r="13208" spans="1:6">
      <c r="A13208">
        <v>5300</v>
      </c>
      <c r="B13208">
        <v>13</v>
      </c>
      <c r="C13208" t="s">
        <v>62</v>
      </c>
      <c r="D13208" t="s">
        <v>92</v>
      </c>
      <c r="E13208">
        <v>1121</v>
      </c>
      <c r="F13208">
        <v>1</v>
      </c>
    </row>
    <row r="13209" spans="1:6">
      <c r="A13209">
        <v>5300</v>
      </c>
      <c r="B13209">
        <v>13</v>
      </c>
      <c r="C13209" t="s">
        <v>62</v>
      </c>
      <c r="D13209" t="s">
        <v>92</v>
      </c>
      <c r="E13209">
        <v>3102</v>
      </c>
      <c r="F13209">
        <v>1</v>
      </c>
    </row>
    <row r="13210" spans="1:6">
      <c r="A13210">
        <v>5300</v>
      </c>
      <c r="B13210">
        <v>13</v>
      </c>
      <c r="C13210" t="s">
        <v>62</v>
      </c>
      <c r="D13210" t="s">
        <v>92</v>
      </c>
      <c r="E13210">
        <v>2875</v>
      </c>
      <c r="F13210">
        <v>1</v>
      </c>
    </row>
    <row r="13211" spans="1:6">
      <c r="A13211">
        <v>5300</v>
      </c>
      <c r="B13211">
        <v>13</v>
      </c>
      <c r="C13211" t="s">
        <v>62</v>
      </c>
      <c r="D13211" t="s">
        <v>92</v>
      </c>
      <c r="E13211">
        <v>6040</v>
      </c>
      <c r="F13211">
        <v>1</v>
      </c>
    </row>
    <row r="13212" spans="1:6">
      <c r="A13212">
        <v>5300</v>
      </c>
      <c r="B13212">
        <v>13</v>
      </c>
      <c r="C13212" t="s">
        <v>62</v>
      </c>
      <c r="D13212" t="s">
        <v>92</v>
      </c>
      <c r="E13212">
        <v>4667</v>
      </c>
      <c r="F13212">
        <v>1</v>
      </c>
    </row>
    <row r="13213" spans="1:6">
      <c r="A13213">
        <v>5300</v>
      </c>
      <c r="B13213">
        <v>13</v>
      </c>
      <c r="C13213" t="s">
        <v>62</v>
      </c>
      <c r="D13213" t="s">
        <v>92</v>
      </c>
      <c r="E13213">
        <v>2152</v>
      </c>
      <c r="F13213">
        <v>1</v>
      </c>
    </row>
    <row r="13214" spans="1:6">
      <c r="A13214">
        <v>5300</v>
      </c>
      <c r="B13214">
        <v>13</v>
      </c>
      <c r="C13214" t="s">
        <v>62</v>
      </c>
      <c r="D13214" t="s">
        <v>92</v>
      </c>
      <c r="E13214">
        <v>2803</v>
      </c>
      <c r="F13214">
        <v>1</v>
      </c>
    </row>
    <row r="13215" spans="1:6">
      <c r="A13215">
        <v>5300</v>
      </c>
      <c r="B13215">
        <v>13</v>
      </c>
      <c r="C13215" t="s">
        <v>62</v>
      </c>
      <c r="D13215" t="s">
        <v>92</v>
      </c>
      <c r="E13215">
        <v>6043</v>
      </c>
      <c r="F13215">
        <v>1</v>
      </c>
    </row>
    <row r="13216" spans="1:6">
      <c r="A13216">
        <v>5300</v>
      </c>
      <c r="B13216">
        <v>13</v>
      </c>
      <c r="C13216" t="s">
        <v>62</v>
      </c>
      <c r="D13216" t="s">
        <v>92</v>
      </c>
      <c r="E13216">
        <v>4824</v>
      </c>
      <c r="F13216">
        <v>1</v>
      </c>
    </row>
    <row r="13217" spans="1:6">
      <c r="A13217">
        <v>5300</v>
      </c>
      <c r="B13217">
        <v>13</v>
      </c>
      <c r="C13217" t="s">
        <v>62</v>
      </c>
      <c r="D13217" t="s">
        <v>92</v>
      </c>
      <c r="E13217">
        <v>3279</v>
      </c>
      <c r="F13217">
        <v>1</v>
      </c>
    </row>
    <row r="13218" spans="1:6">
      <c r="A13218">
        <v>5300</v>
      </c>
      <c r="B13218">
        <v>13</v>
      </c>
      <c r="C13218" t="s">
        <v>62</v>
      </c>
      <c r="D13218" t="s">
        <v>92</v>
      </c>
      <c r="E13218">
        <v>5118</v>
      </c>
      <c r="F13218">
        <v>1</v>
      </c>
    </row>
    <row r="13219" spans="1:6">
      <c r="A13219">
        <v>5300</v>
      </c>
      <c r="B13219">
        <v>13</v>
      </c>
      <c r="C13219" t="s">
        <v>62</v>
      </c>
      <c r="D13219" t="s">
        <v>92</v>
      </c>
      <c r="E13219">
        <v>4310</v>
      </c>
      <c r="F13219">
        <v>1</v>
      </c>
    </row>
    <row r="13220" spans="1:6">
      <c r="A13220">
        <v>5300</v>
      </c>
      <c r="B13220">
        <v>13</v>
      </c>
      <c r="C13220" t="s">
        <v>62</v>
      </c>
      <c r="D13220" t="s">
        <v>92</v>
      </c>
      <c r="E13220">
        <v>3652</v>
      </c>
      <c r="F13220">
        <v>1</v>
      </c>
    </row>
    <row r="13221" spans="1:6">
      <c r="A13221">
        <v>5300</v>
      </c>
      <c r="B13221">
        <v>13</v>
      </c>
      <c r="C13221" t="s">
        <v>62</v>
      </c>
      <c r="D13221" t="s">
        <v>92</v>
      </c>
      <c r="E13221">
        <v>4647</v>
      </c>
      <c r="F13221">
        <v>1</v>
      </c>
    </row>
    <row r="13222" spans="1:6">
      <c r="A13222">
        <v>5300</v>
      </c>
      <c r="B13222">
        <v>13</v>
      </c>
      <c r="C13222" t="s">
        <v>62</v>
      </c>
      <c r="D13222" t="s">
        <v>92</v>
      </c>
      <c r="E13222">
        <v>5916</v>
      </c>
      <c r="F13222">
        <v>1</v>
      </c>
    </row>
    <row r="13223" spans="1:6">
      <c r="A13223">
        <v>5300</v>
      </c>
      <c r="B13223">
        <v>13</v>
      </c>
      <c r="C13223" t="s">
        <v>62</v>
      </c>
      <c r="D13223" t="s">
        <v>92</v>
      </c>
      <c r="E13223">
        <v>2828</v>
      </c>
      <c r="F13223">
        <v>1</v>
      </c>
    </row>
    <row r="13224" spans="1:6">
      <c r="A13224">
        <v>5300</v>
      </c>
      <c r="B13224">
        <v>13</v>
      </c>
      <c r="C13224" t="s">
        <v>62</v>
      </c>
      <c r="D13224" t="s">
        <v>92</v>
      </c>
      <c r="E13224">
        <v>3889</v>
      </c>
      <c r="F13224">
        <v>1</v>
      </c>
    </row>
    <row r="13225" spans="1:6">
      <c r="A13225">
        <v>5300</v>
      </c>
      <c r="B13225">
        <v>13</v>
      </c>
      <c r="C13225" t="s">
        <v>62</v>
      </c>
      <c r="D13225" t="s">
        <v>92</v>
      </c>
      <c r="E13225">
        <v>94</v>
      </c>
      <c r="F13225">
        <v>1</v>
      </c>
    </row>
    <row r="13226" spans="1:6">
      <c r="A13226">
        <v>5300</v>
      </c>
      <c r="B13226">
        <v>13</v>
      </c>
      <c r="C13226" t="s">
        <v>62</v>
      </c>
      <c r="D13226" t="s">
        <v>92</v>
      </c>
      <c r="E13226">
        <v>3834</v>
      </c>
      <c r="F13226">
        <v>1</v>
      </c>
    </row>
    <row r="13227" spans="1:6">
      <c r="A13227">
        <v>5300</v>
      </c>
      <c r="B13227">
        <v>13</v>
      </c>
      <c r="C13227" t="s">
        <v>62</v>
      </c>
      <c r="D13227" t="s">
        <v>92</v>
      </c>
      <c r="E13227">
        <v>4841</v>
      </c>
      <c r="F13227">
        <v>1</v>
      </c>
    </row>
    <row r="13228" spans="1:6">
      <c r="A13228">
        <v>5300</v>
      </c>
      <c r="B13228">
        <v>13</v>
      </c>
      <c r="C13228" t="s">
        <v>62</v>
      </c>
      <c r="D13228" t="s">
        <v>92</v>
      </c>
      <c r="E13228">
        <v>313</v>
      </c>
      <c r="F13228">
        <v>1</v>
      </c>
    </row>
    <row r="13229" spans="1:6">
      <c r="A13229">
        <v>5300</v>
      </c>
      <c r="B13229">
        <v>13</v>
      </c>
      <c r="C13229" t="s">
        <v>62</v>
      </c>
      <c r="D13229" t="s">
        <v>92</v>
      </c>
      <c r="E13229">
        <v>2996</v>
      </c>
      <c r="F13229">
        <v>1</v>
      </c>
    </row>
    <row r="13230" spans="1:6">
      <c r="A13230">
        <v>5300</v>
      </c>
      <c r="B13230">
        <v>13</v>
      </c>
      <c r="C13230" t="s">
        <v>62</v>
      </c>
      <c r="D13230" t="s">
        <v>92</v>
      </c>
      <c r="E13230">
        <v>4491</v>
      </c>
      <c r="F13230">
        <v>1</v>
      </c>
    </row>
    <row r="13231" spans="1:6">
      <c r="A13231">
        <v>5300</v>
      </c>
      <c r="B13231">
        <v>13</v>
      </c>
      <c r="C13231" t="s">
        <v>62</v>
      </c>
      <c r="D13231" t="s">
        <v>92</v>
      </c>
      <c r="E13231">
        <v>2861</v>
      </c>
      <c r="F13231">
        <v>1</v>
      </c>
    </row>
    <row r="13232" spans="1:6">
      <c r="A13232">
        <v>5300</v>
      </c>
      <c r="B13232">
        <v>13</v>
      </c>
      <c r="C13232" t="s">
        <v>62</v>
      </c>
      <c r="D13232" t="s">
        <v>92</v>
      </c>
      <c r="E13232">
        <v>3550</v>
      </c>
      <c r="F13232">
        <v>1</v>
      </c>
    </row>
    <row r="13233" spans="1:6">
      <c r="A13233">
        <v>5300</v>
      </c>
      <c r="B13233">
        <v>13</v>
      </c>
      <c r="C13233" t="s">
        <v>62</v>
      </c>
      <c r="D13233" t="s">
        <v>92</v>
      </c>
      <c r="E13233">
        <v>3939</v>
      </c>
      <c r="F13233">
        <v>1</v>
      </c>
    </row>
    <row r="13234" spans="1:6">
      <c r="A13234">
        <v>5300</v>
      </c>
      <c r="B13234">
        <v>13</v>
      </c>
      <c r="C13234" t="s">
        <v>62</v>
      </c>
      <c r="D13234" t="s">
        <v>92</v>
      </c>
      <c r="E13234">
        <v>1163</v>
      </c>
      <c r="F13234">
        <v>1</v>
      </c>
    </row>
    <row r="13235" spans="1:6">
      <c r="A13235">
        <v>5300</v>
      </c>
      <c r="B13235">
        <v>13</v>
      </c>
      <c r="C13235" t="s">
        <v>62</v>
      </c>
      <c r="D13235" t="s">
        <v>92</v>
      </c>
      <c r="E13235">
        <v>5976</v>
      </c>
      <c r="F13235">
        <v>1</v>
      </c>
    </row>
    <row r="13236" spans="1:6">
      <c r="A13236">
        <v>5300</v>
      </c>
      <c r="B13236">
        <v>13</v>
      </c>
      <c r="C13236" t="s">
        <v>62</v>
      </c>
      <c r="D13236" t="s">
        <v>92</v>
      </c>
      <c r="E13236">
        <v>4685</v>
      </c>
      <c r="F13236">
        <v>1</v>
      </c>
    </row>
    <row r="13237" spans="1:6">
      <c r="A13237">
        <v>5300</v>
      </c>
      <c r="B13237">
        <v>13</v>
      </c>
      <c r="C13237" t="s">
        <v>62</v>
      </c>
      <c r="D13237" t="s">
        <v>92</v>
      </c>
      <c r="E13237">
        <v>3701</v>
      </c>
      <c r="F13237">
        <v>1</v>
      </c>
    </row>
    <row r="13238" spans="1:6">
      <c r="A13238">
        <v>5300</v>
      </c>
      <c r="B13238">
        <v>13</v>
      </c>
      <c r="C13238" t="s">
        <v>62</v>
      </c>
      <c r="D13238" t="s">
        <v>92</v>
      </c>
      <c r="E13238">
        <v>4928</v>
      </c>
      <c r="F13238">
        <v>1</v>
      </c>
    </row>
    <row r="13239" spans="1:6">
      <c r="A13239">
        <v>5300</v>
      </c>
      <c r="B13239">
        <v>13</v>
      </c>
      <c r="C13239" t="s">
        <v>62</v>
      </c>
      <c r="D13239" t="s">
        <v>92</v>
      </c>
      <c r="E13239">
        <v>127</v>
      </c>
      <c r="F13239">
        <v>1</v>
      </c>
    </row>
    <row r="13240" spans="1:6">
      <c r="A13240">
        <v>5300</v>
      </c>
      <c r="B13240">
        <v>13</v>
      </c>
      <c r="C13240" t="s">
        <v>62</v>
      </c>
      <c r="D13240" t="s">
        <v>92</v>
      </c>
      <c r="E13240">
        <v>5515</v>
      </c>
      <c r="F13240">
        <v>1</v>
      </c>
    </row>
    <row r="13241" spans="1:6">
      <c r="A13241">
        <v>5300</v>
      </c>
      <c r="B13241">
        <v>13</v>
      </c>
      <c r="C13241" t="s">
        <v>62</v>
      </c>
      <c r="D13241" t="s">
        <v>92</v>
      </c>
      <c r="E13241">
        <v>2960</v>
      </c>
      <c r="F13241">
        <v>1</v>
      </c>
    </row>
    <row r="13242" spans="1:6">
      <c r="A13242">
        <v>5300</v>
      </c>
      <c r="B13242">
        <v>13</v>
      </c>
      <c r="C13242" t="s">
        <v>62</v>
      </c>
      <c r="D13242" t="s">
        <v>92</v>
      </c>
      <c r="E13242">
        <v>3817</v>
      </c>
      <c r="F13242">
        <v>1</v>
      </c>
    </row>
    <row r="13243" spans="1:6">
      <c r="A13243">
        <v>5300</v>
      </c>
      <c r="B13243">
        <v>13</v>
      </c>
      <c r="C13243" t="s">
        <v>62</v>
      </c>
      <c r="D13243" t="s">
        <v>92</v>
      </c>
      <c r="E13243">
        <v>3224</v>
      </c>
      <c r="F13243">
        <v>1</v>
      </c>
    </row>
    <row r="13244" spans="1:6">
      <c r="A13244">
        <v>5300</v>
      </c>
      <c r="B13244">
        <v>13</v>
      </c>
      <c r="C13244" t="s">
        <v>62</v>
      </c>
      <c r="D13244" t="s">
        <v>92</v>
      </c>
      <c r="E13244">
        <v>3070</v>
      </c>
      <c r="F13244">
        <v>1</v>
      </c>
    </row>
    <row r="13245" spans="1:6">
      <c r="A13245">
        <v>5300</v>
      </c>
      <c r="B13245">
        <v>13</v>
      </c>
      <c r="C13245" t="s">
        <v>62</v>
      </c>
      <c r="D13245" t="s">
        <v>92</v>
      </c>
      <c r="E13245">
        <v>4086</v>
      </c>
      <c r="F13245">
        <v>1</v>
      </c>
    </row>
    <row r="13246" spans="1:6">
      <c r="A13246">
        <v>5300</v>
      </c>
      <c r="B13246">
        <v>13</v>
      </c>
      <c r="C13246" t="s">
        <v>62</v>
      </c>
      <c r="D13246" t="s">
        <v>92</v>
      </c>
      <c r="E13246">
        <v>4553</v>
      </c>
      <c r="F13246">
        <v>1</v>
      </c>
    </row>
    <row r="13247" spans="1:6">
      <c r="A13247">
        <v>5300</v>
      </c>
      <c r="B13247">
        <v>13</v>
      </c>
      <c r="C13247" t="s">
        <v>62</v>
      </c>
      <c r="D13247" t="s">
        <v>92</v>
      </c>
      <c r="E13247">
        <v>4171</v>
      </c>
      <c r="F13247">
        <v>1</v>
      </c>
    </row>
    <row r="13248" spans="1:6">
      <c r="A13248">
        <v>5300</v>
      </c>
      <c r="B13248">
        <v>13</v>
      </c>
      <c r="C13248" t="s">
        <v>62</v>
      </c>
      <c r="D13248" t="s">
        <v>92</v>
      </c>
      <c r="E13248">
        <v>5497</v>
      </c>
      <c r="F13248">
        <v>1</v>
      </c>
    </row>
    <row r="13249" spans="1:6">
      <c r="A13249">
        <v>5300</v>
      </c>
      <c r="B13249">
        <v>13</v>
      </c>
      <c r="C13249" t="s">
        <v>62</v>
      </c>
      <c r="D13249" t="s">
        <v>92</v>
      </c>
      <c r="E13249">
        <v>3001</v>
      </c>
      <c r="F13249">
        <v>1</v>
      </c>
    </row>
    <row r="13250" spans="1:6">
      <c r="A13250">
        <v>5300</v>
      </c>
      <c r="B13250">
        <v>13</v>
      </c>
      <c r="C13250" t="s">
        <v>62</v>
      </c>
      <c r="D13250" t="s">
        <v>92</v>
      </c>
      <c r="E13250">
        <v>5502</v>
      </c>
      <c r="F13250">
        <v>1</v>
      </c>
    </row>
    <row r="13251" spans="1:6">
      <c r="A13251">
        <v>5300</v>
      </c>
      <c r="B13251">
        <v>13</v>
      </c>
      <c r="C13251" t="s">
        <v>62</v>
      </c>
      <c r="D13251" t="s">
        <v>92</v>
      </c>
      <c r="E13251">
        <v>5040</v>
      </c>
      <c r="F13251">
        <v>1</v>
      </c>
    </row>
    <row r="13252" spans="1:6">
      <c r="A13252">
        <v>5300</v>
      </c>
      <c r="B13252">
        <v>13</v>
      </c>
      <c r="C13252" t="s">
        <v>62</v>
      </c>
      <c r="D13252" t="s">
        <v>92</v>
      </c>
      <c r="E13252">
        <v>2900</v>
      </c>
      <c r="F13252">
        <v>1</v>
      </c>
    </row>
    <row r="13253" spans="1:6">
      <c r="A13253">
        <v>5300</v>
      </c>
      <c r="B13253">
        <v>13</v>
      </c>
      <c r="C13253" t="s">
        <v>62</v>
      </c>
      <c r="D13253" t="s">
        <v>92</v>
      </c>
      <c r="E13253">
        <v>1055</v>
      </c>
      <c r="F13253">
        <v>1</v>
      </c>
    </row>
    <row r="13254" spans="1:6">
      <c r="A13254">
        <v>5300</v>
      </c>
      <c r="B13254">
        <v>13</v>
      </c>
      <c r="C13254" t="s">
        <v>62</v>
      </c>
      <c r="D13254" t="s">
        <v>92</v>
      </c>
      <c r="E13254">
        <v>5815</v>
      </c>
      <c r="F13254">
        <v>1</v>
      </c>
    </row>
    <row r="13255" spans="1:6">
      <c r="A13255">
        <v>5300</v>
      </c>
      <c r="B13255">
        <v>13</v>
      </c>
      <c r="C13255" t="s">
        <v>62</v>
      </c>
      <c r="D13255" t="s">
        <v>92</v>
      </c>
      <c r="E13255">
        <v>5763</v>
      </c>
      <c r="F13255">
        <v>1</v>
      </c>
    </row>
    <row r="13256" spans="1:6">
      <c r="A13256">
        <v>5300</v>
      </c>
      <c r="B13256">
        <v>13</v>
      </c>
      <c r="C13256" t="s">
        <v>62</v>
      </c>
      <c r="D13256" t="s">
        <v>92</v>
      </c>
      <c r="E13256">
        <v>1286</v>
      </c>
      <c r="F13256">
        <v>1</v>
      </c>
    </row>
    <row r="13257" spans="1:6">
      <c r="A13257">
        <v>5300</v>
      </c>
      <c r="B13257">
        <v>13</v>
      </c>
      <c r="C13257" t="s">
        <v>62</v>
      </c>
      <c r="D13257" t="s">
        <v>92</v>
      </c>
      <c r="E13257">
        <v>2487</v>
      </c>
      <c r="F13257">
        <v>1</v>
      </c>
    </row>
    <row r="13258" spans="1:6">
      <c r="A13258">
        <v>5300</v>
      </c>
      <c r="B13258">
        <v>13</v>
      </c>
      <c r="C13258" t="s">
        <v>62</v>
      </c>
      <c r="D13258" t="s">
        <v>92</v>
      </c>
      <c r="E13258">
        <v>226</v>
      </c>
      <c r="F13258">
        <v>1</v>
      </c>
    </row>
    <row r="13259" spans="1:6">
      <c r="A13259">
        <v>5300</v>
      </c>
      <c r="B13259">
        <v>13</v>
      </c>
      <c r="C13259" t="s">
        <v>62</v>
      </c>
      <c r="D13259" t="s">
        <v>92</v>
      </c>
      <c r="E13259">
        <v>2172</v>
      </c>
      <c r="F13259">
        <v>1</v>
      </c>
    </row>
    <row r="13260" spans="1:6">
      <c r="A13260">
        <v>5300</v>
      </c>
      <c r="B13260">
        <v>13</v>
      </c>
      <c r="C13260" t="s">
        <v>62</v>
      </c>
      <c r="D13260" t="s">
        <v>92</v>
      </c>
      <c r="E13260">
        <v>5163</v>
      </c>
      <c r="F13260">
        <v>1</v>
      </c>
    </row>
    <row r="13261" spans="1:6">
      <c r="A13261">
        <v>5300</v>
      </c>
      <c r="B13261">
        <v>13</v>
      </c>
      <c r="C13261" t="s">
        <v>62</v>
      </c>
      <c r="D13261" t="s">
        <v>92</v>
      </c>
      <c r="E13261">
        <v>4318</v>
      </c>
      <c r="F13261">
        <v>1</v>
      </c>
    </row>
    <row r="13262" spans="1:6">
      <c r="A13262">
        <v>5300</v>
      </c>
      <c r="B13262">
        <v>13</v>
      </c>
      <c r="C13262" t="s">
        <v>62</v>
      </c>
      <c r="D13262" t="s">
        <v>92</v>
      </c>
      <c r="E13262">
        <v>4147</v>
      </c>
      <c r="F13262">
        <v>1</v>
      </c>
    </row>
    <row r="13263" spans="1:6">
      <c r="A13263">
        <v>5300</v>
      </c>
      <c r="B13263">
        <v>13</v>
      </c>
      <c r="C13263" t="s">
        <v>62</v>
      </c>
      <c r="D13263" t="s">
        <v>92</v>
      </c>
      <c r="E13263">
        <v>5775</v>
      </c>
      <c r="F13263">
        <v>1</v>
      </c>
    </row>
    <row r="13264" spans="1:6">
      <c r="A13264">
        <v>5300</v>
      </c>
      <c r="B13264">
        <v>13</v>
      </c>
      <c r="C13264" t="s">
        <v>62</v>
      </c>
      <c r="D13264" t="s">
        <v>92</v>
      </c>
      <c r="E13264">
        <v>2036</v>
      </c>
      <c r="F13264">
        <v>1</v>
      </c>
    </row>
    <row r="13265" spans="1:6">
      <c r="A13265">
        <v>5300</v>
      </c>
      <c r="B13265">
        <v>13</v>
      </c>
      <c r="C13265" t="s">
        <v>62</v>
      </c>
      <c r="D13265" t="s">
        <v>92</v>
      </c>
      <c r="E13265">
        <v>44</v>
      </c>
      <c r="F13265">
        <v>1</v>
      </c>
    </row>
    <row r="13266" spans="1:6">
      <c r="A13266">
        <v>5300</v>
      </c>
      <c r="B13266">
        <v>13</v>
      </c>
      <c r="C13266" t="s">
        <v>62</v>
      </c>
      <c r="D13266" t="s">
        <v>92</v>
      </c>
      <c r="E13266">
        <v>5949</v>
      </c>
      <c r="F13266">
        <v>1</v>
      </c>
    </row>
    <row r="13267" spans="1:6">
      <c r="A13267">
        <v>5300</v>
      </c>
      <c r="B13267">
        <v>13</v>
      </c>
      <c r="C13267" t="s">
        <v>62</v>
      </c>
      <c r="D13267" t="s">
        <v>92</v>
      </c>
      <c r="E13267">
        <v>4948</v>
      </c>
      <c r="F13267">
        <v>1</v>
      </c>
    </row>
    <row r="13268" spans="1:6">
      <c r="A13268">
        <v>5300</v>
      </c>
      <c r="B13268">
        <v>13</v>
      </c>
      <c r="C13268" t="s">
        <v>62</v>
      </c>
      <c r="D13268" t="s">
        <v>92</v>
      </c>
      <c r="E13268">
        <v>3994</v>
      </c>
      <c r="F13268">
        <v>1</v>
      </c>
    </row>
    <row r="13269" spans="1:6">
      <c r="A13269">
        <v>5300</v>
      </c>
      <c r="B13269">
        <v>13</v>
      </c>
      <c r="C13269" t="s">
        <v>62</v>
      </c>
      <c r="D13269" t="s">
        <v>92</v>
      </c>
      <c r="E13269">
        <v>4241</v>
      </c>
      <c r="F13269">
        <v>1</v>
      </c>
    </row>
    <row r="13270" spans="1:6">
      <c r="A13270">
        <v>5300</v>
      </c>
      <c r="B13270">
        <v>13</v>
      </c>
      <c r="C13270" t="s">
        <v>62</v>
      </c>
      <c r="D13270" t="s">
        <v>92</v>
      </c>
      <c r="E13270">
        <v>3951</v>
      </c>
      <c r="F13270">
        <v>1</v>
      </c>
    </row>
    <row r="13271" spans="1:6">
      <c r="A13271">
        <v>5300</v>
      </c>
      <c r="B13271">
        <v>13</v>
      </c>
      <c r="C13271" t="s">
        <v>62</v>
      </c>
      <c r="D13271" t="s">
        <v>92</v>
      </c>
      <c r="E13271">
        <v>2947</v>
      </c>
      <c r="F13271">
        <v>1</v>
      </c>
    </row>
    <row r="13272" spans="1:6">
      <c r="A13272">
        <v>5300</v>
      </c>
      <c r="B13272">
        <v>13</v>
      </c>
      <c r="C13272" t="s">
        <v>62</v>
      </c>
      <c r="D13272" t="s">
        <v>92</v>
      </c>
      <c r="E13272">
        <v>3266</v>
      </c>
      <c r="F13272">
        <v>1</v>
      </c>
    </row>
    <row r="13273" spans="1:6">
      <c r="A13273">
        <v>5300</v>
      </c>
      <c r="B13273">
        <v>13</v>
      </c>
      <c r="C13273" t="s">
        <v>62</v>
      </c>
      <c r="D13273" t="s">
        <v>92</v>
      </c>
      <c r="E13273">
        <v>5448</v>
      </c>
      <c r="F13273">
        <v>1</v>
      </c>
    </row>
    <row r="13274" spans="1:6">
      <c r="A13274">
        <v>5300</v>
      </c>
      <c r="B13274">
        <v>13</v>
      </c>
      <c r="C13274" t="s">
        <v>62</v>
      </c>
      <c r="D13274" t="s">
        <v>92</v>
      </c>
      <c r="E13274">
        <v>4521</v>
      </c>
      <c r="F13274">
        <v>1</v>
      </c>
    </row>
    <row r="13275" spans="1:6">
      <c r="A13275">
        <v>5300</v>
      </c>
      <c r="B13275">
        <v>13</v>
      </c>
      <c r="C13275" t="s">
        <v>62</v>
      </c>
      <c r="D13275" t="s">
        <v>92</v>
      </c>
      <c r="E13275">
        <v>5362</v>
      </c>
      <c r="F13275">
        <v>1</v>
      </c>
    </row>
    <row r="13276" spans="1:6">
      <c r="A13276">
        <v>5300</v>
      </c>
      <c r="B13276">
        <v>13</v>
      </c>
      <c r="C13276" t="s">
        <v>62</v>
      </c>
      <c r="D13276" t="s">
        <v>92</v>
      </c>
      <c r="E13276">
        <v>4609</v>
      </c>
      <c r="F13276">
        <v>1</v>
      </c>
    </row>
    <row r="13277" spans="1:6">
      <c r="A13277">
        <v>5300</v>
      </c>
      <c r="B13277">
        <v>13</v>
      </c>
      <c r="C13277" t="s">
        <v>62</v>
      </c>
      <c r="D13277" t="s">
        <v>92</v>
      </c>
      <c r="E13277">
        <v>5597</v>
      </c>
      <c r="F13277">
        <v>1</v>
      </c>
    </row>
    <row r="13278" spans="1:6">
      <c r="A13278">
        <v>5300</v>
      </c>
      <c r="B13278">
        <v>13</v>
      </c>
      <c r="C13278" t="s">
        <v>62</v>
      </c>
      <c r="D13278" t="s">
        <v>92</v>
      </c>
      <c r="E13278">
        <v>2571</v>
      </c>
      <c r="F13278">
        <v>1</v>
      </c>
    </row>
    <row r="13279" spans="1:6">
      <c r="A13279">
        <v>5300</v>
      </c>
      <c r="B13279">
        <v>13</v>
      </c>
      <c r="C13279" t="s">
        <v>62</v>
      </c>
      <c r="D13279" t="s">
        <v>92</v>
      </c>
      <c r="E13279">
        <v>5552</v>
      </c>
      <c r="F13279">
        <v>1</v>
      </c>
    </row>
    <row r="13280" spans="1:6">
      <c r="A13280">
        <v>5300</v>
      </c>
      <c r="B13280">
        <v>13</v>
      </c>
      <c r="C13280" t="s">
        <v>62</v>
      </c>
      <c r="D13280" t="s">
        <v>92</v>
      </c>
      <c r="E13280">
        <v>298</v>
      </c>
      <c r="F13280">
        <v>1</v>
      </c>
    </row>
    <row r="13281" spans="1:6">
      <c r="A13281">
        <v>5300</v>
      </c>
      <c r="B13281">
        <v>13</v>
      </c>
      <c r="C13281" t="s">
        <v>62</v>
      </c>
      <c r="D13281" t="s">
        <v>92</v>
      </c>
      <c r="E13281">
        <v>126</v>
      </c>
      <c r="F13281">
        <v>1</v>
      </c>
    </row>
    <row r="13282" spans="1:6">
      <c r="A13282">
        <v>5300</v>
      </c>
      <c r="B13282">
        <v>13</v>
      </c>
      <c r="C13282" t="s">
        <v>62</v>
      </c>
      <c r="D13282" t="s">
        <v>92</v>
      </c>
      <c r="E13282">
        <v>4549</v>
      </c>
      <c r="F13282">
        <v>1</v>
      </c>
    </row>
    <row r="13283" spans="1:6">
      <c r="A13283">
        <v>5300</v>
      </c>
      <c r="B13283">
        <v>13</v>
      </c>
      <c r="C13283" t="s">
        <v>62</v>
      </c>
      <c r="D13283" t="s">
        <v>92</v>
      </c>
      <c r="E13283">
        <v>3244</v>
      </c>
      <c r="F13283">
        <v>1</v>
      </c>
    </row>
    <row r="13284" spans="1:6">
      <c r="A13284">
        <v>5300</v>
      </c>
      <c r="B13284">
        <v>13</v>
      </c>
      <c r="C13284" t="s">
        <v>62</v>
      </c>
      <c r="D13284" t="s">
        <v>92</v>
      </c>
      <c r="E13284">
        <v>5177</v>
      </c>
      <c r="F13284">
        <v>1</v>
      </c>
    </row>
    <row r="13285" spans="1:6">
      <c r="A13285">
        <v>5300</v>
      </c>
      <c r="B13285">
        <v>13</v>
      </c>
      <c r="C13285" t="s">
        <v>62</v>
      </c>
      <c r="D13285" t="s">
        <v>92</v>
      </c>
      <c r="E13285">
        <v>3690</v>
      </c>
      <c r="F13285">
        <v>1</v>
      </c>
    </row>
    <row r="13286" spans="1:6">
      <c r="A13286">
        <v>5300</v>
      </c>
      <c r="B13286">
        <v>13</v>
      </c>
      <c r="C13286" t="s">
        <v>62</v>
      </c>
      <c r="D13286" t="s">
        <v>92</v>
      </c>
      <c r="E13286">
        <v>4933</v>
      </c>
      <c r="F13286">
        <v>1</v>
      </c>
    </row>
    <row r="13287" spans="1:6">
      <c r="A13287">
        <v>5300</v>
      </c>
      <c r="B13287">
        <v>13</v>
      </c>
      <c r="C13287" t="s">
        <v>62</v>
      </c>
      <c r="D13287" t="s">
        <v>92</v>
      </c>
      <c r="E13287">
        <v>13</v>
      </c>
      <c r="F13287">
        <v>1</v>
      </c>
    </row>
    <row r="13288" spans="1:6">
      <c r="A13288">
        <v>5300</v>
      </c>
      <c r="B13288">
        <v>13</v>
      </c>
      <c r="C13288" t="s">
        <v>62</v>
      </c>
      <c r="D13288" t="s">
        <v>92</v>
      </c>
      <c r="E13288">
        <v>3932</v>
      </c>
      <c r="F13288">
        <v>1</v>
      </c>
    </row>
    <row r="13289" spans="1:6">
      <c r="A13289">
        <v>5300</v>
      </c>
      <c r="B13289">
        <v>13</v>
      </c>
      <c r="C13289" t="s">
        <v>62</v>
      </c>
      <c r="D13289" t="s">
        <v>92</v>
      </c>
      <c r="E13289">
        <v>2943</v>
      </c>
      <c r="F13289">
        <v>1</v>
      </c>
    </row>
    <row r="13290" spans="1:6">
      <c r="A13290">
        <v>5300</v>
      </c>
      <c r="B13290">
        <v>13</v>
      </c>
      <c r="C13290" t="s">
        <v>62</v>
      </c>
      <c r="D13290" t="s">
        <v>92</v>
      </c>
      <c r="E13290">
        <v>3214</v>
      </c>
      <c r="F13290">
        <v>1</v>
      </c>
    </row>
    <row r="13291" spans="1:6">
      <c r="A13291">
        <v>5300</v>
      </c>
      <c r="B13291">
        <v>13</v>
      </c>
      <c r="C13291" t="s">
        <v>62</v>
      </c>
      <c r="D13291" t="s">
        <v>92</v>
      </c>
      <c r="E13291">
        <v>3892</v>
      </c>
      <c r="F13291">
        <v>1</v>
      </c>
    </row>
    <row r="13292" spans="1:6">
      <c r="A13292">
        <v>5300</v>
      </c>
      <c r="B13292">
        <v>13</v>
      </c>
      <c r="C13292" t="s">
        <v>62</v>
      </c>
      <c r="D13292" t="s">
        <v>92</v>
      </c>
      <c r="E13292">
        <v>1067</v>
      </c>
      <c r="F13292">
        <v>1</v>
      </c>
    </row>
    <row r="13293" spans="1:6">
      <c r="A13293">
        <v>5300</v>
      </c>
      <c r="B13293">
        <v>13</v>
      </c>
      <c r="C13293" t="s">
        <v>62</v>
      </c>
      <c r="D13293" t="s">
        <v>92</v>
      </c>
      <c r="E13293">
        <v>6008</v>
      </c>
      <c r="F13293">
        <v>1</v>
      </c>
    </row>
    <row r="13294" spans="1:6">
      <c r="A13294">
        <v>5300</v>
      </c>
      <c r="B13294">
        <v>13</v>
      </c>
      <c r="C13294" t="s">
        <v>62</v>
      </c>
      <c r="D13294" t="s">
        <v>92</v>
      </c>
      <c r="E13294">
        <v>287</v>
      </c>
      <c r="F13294">
        <v>1</v>
      </c>
    </row>
    <row r="13295" spans="1:6">
      <c r="A13295">
        <v>5300</v>
      </c>
      <c r="B13295">
        <v>13</v>
      </c>
      <c r="C13295" t="s">
        <v>62</v>
      </c>
      <c r="D13295" t="s">
        <v>92</v>
      </c>
      <c r="E13295">
        <v>3814</v>
      </c>
      <c r="F13295">
        <v>1</v>
      </c>
    </row>
    <row r="13296" spans="1:6">
      <c r="A13296">
        <v>5300</v>
      </c>
      <c r="B13296">
        <v>13</v>
      </c>
      <c r="C13296" t="s">
        <v>62</v>
      </c>
      <c r="D13296" t="s">
        <v>92</v>
      </c>
      <c r="E13296">
        <v>5102</v>
      </c>
      <c r="F13296">
        <v>1</v>
      </c>
    </row>
    <row r="13297" spans="1:6">
      <c r="A13297">
        <v>5300</v>
      </c>
      <c r="B13297">
        <v>13</v>
      </c>
      <c r="C13297" t="s">
        <v>62</v>
      </c>
      <c r="D13297" t="s">
        <v>92</v>
      </c>
      <c r="E13297">
        <v>279</v>
      </c>
      <c r="F13297">
        <v>1</v>
      </c>
    </row>
    <row r="13298" spans="1:6">
      <c r="A13298">
        <v>5300</v>
      </c>
      <c r="B13298">
        <v>13</v>
      </c>
      <c r="C13298" t="s">
        <v>62</v>
      </c>
      <c r="D13298" t="s">
        <v>92</v>
      </c>
      <c r="E13298">
        <v>4185</v>
      </c>
      <c r="F13298">
        <v>1</v>
      </c>
    </row>
    <row r="13299" spans="1:6">
      <c r="A13299">
        <v>5300</v>
      </c>
      <c r="B13299">
        <v>13</v>
      </c>
      <c r="C13299" t="s">
        <v>62</v>
      </c>
      <c r="D13299" t="s">
        <v>92</v>
      </c>
      <c r="E13299">
        <v>4168</v>
      </c>
      <c r="F13299">
        <v>1</v>
      </c>
    </row>
    <row r="13300" spans="1:6">
      <c r="A13300">
        <v>5300</v>
      </c>
      <c r="B13300">
        <v>13</v>
      </c>
      <c r="C13300" t="s">
        <v>62</v>
      </c>
      <c r="D13300" t="s">
        <v>92</v>
      </c>
      <c r="E13300">
        <v>3489</v>
      </c>
      <c r="F13300">
        <v>1</v>
      </c>
    </row>
    <row r="13301" spans="1:6">
      <c r="A13301">
        <v>5300</v>
      </c>
      <c r="B13301">
        <v>13</v>
      </c>
      <c r="C13301" t="s">
        <v>62</v>
      </c>
      <c r="D13301" t="s">
        <v>92</v>
      </c>
      <c r="E13301">
        <v>201</v>
      </c>
      <c r="F13301">
        <v>1</v>
      </c>
    </row>
    <row r="13302" spans="1:6">
      <c r="A13302">
        <v>5300</v>
      </c>
      <c r="B13302">
        <v>13</v>
      </c>
      <c r="C13302" t="s">
        <v>62</v>
      </c>
      <c r="D13302" t="s">
        <v>92</v>
      </c>
      <c r="E13302">
        <v>154</v>
      </c>
      <c r="F13302">
        <v>1</v>
      </c>
    </row>
    <row r="13303" spans="1:6">
      <c r="A13303">
        <v>5300</v>
      </c>
      <c r="B13303">
        <v>13</v>
      </c>
      <c r="C13303" t="s">
        <v>62</v>
      </c>
      <c r="D13303" t="s">
        <v>92</v>
      </c>
      <c r="E13303">
        <v>2430</v>
      </c>
      <c r="F13303">
        <v>1</v>
      </c>
    </row>
    <row r="13304" spans="1:6">
      <c r="A13304">
        <v>5300</v>
      </c>
      <c r="B13304">
        <v>13</v>
      </c>
      <c r="C13304" t="s">
        <v>62</v>
      </c>
      <c r="D13304" t="s">
        <v>92</v>
      </c>
      <c r="E13304">
        <v>4357</v>
      </c>
      <c r="F13304">
        <v>1</v>
      </c>
    </row>
    <row r="13305" spans="1:6">
      <c r="A13305">
        <v>5300</v>
      </c>
      <c r="B13305">
        <v>13</v>
      </c>
      <c r="C13305" t="s">
        <v>62</v>
      </c>
      <c r="D13305" t="s">
        <v>92</v>
      </c>
      <c r="E13305">
        <v>2954</v>
      </c>
      <c r="F13305">
        <v>1</v>
      </c>
    </row>
    <row r="13306" spans="1:6">
      <c r="A13306">
        <v>5300</v>
      </c>
      <c r="B13306">
        <v>13</v>
      </c>
      <c r="C13306" t="s">
        <v>62</v>
      </c>
      <c r="D13306" t="s">
        <v>92</v>
      </c>
      <c r="E13306">
        <v>3674</v>
      </c>
      <c r="F13306">
        <v>1</v>
      </c>
    </row>
    <row r="13307" spans="1:6">
      <c r="A13307">
        <v>5300</v>
      </c>
      <c r="B13307">
        <v>13</v>
      </c>
      <c r="C13307" t="s">
        <v>62</v>
      </c>
      <c r="D13307" t="s">
        <v>92</v>
      </c>
      <c r="E13307">
        <v>3480</v>
      </c>
      <c r="F13307">
        <v>1</v>
      </c>
    </row>
    <row r="13308" spans="1:6">
      <c r="A13308">
        <v>5300</v>
      </c>
      <c r="B13308">
        <v>13</v>
      </c>
      <c r="C13308" t="s">
        <v>62</v>
      </c>
      <c r="D13308" t="s">
        <v>92</v>
      </c>
      <c r="E13308">
        <v>1228</v>
      </c>
      <c r="F13308">
        <v>1</v>
      </c>
    </row>
    <row r="13309" spans="1:6">
      <c r="A13309">
        <v>5300</v>
      </c>
      <c r="B13309">
        <v>13</v>
      </c>
      <c r="C13309" t="s">
        <v>62</v>
      </c>
      <c r="D13309" t="s">
        <v>92</v>
      </c>
      <c r="E13309">
        <v>3391</v>
      </c>
      <c r="F13309">
        <v>1</v>
      </c>
    </row>
    <row r="13310" spans="1:6">
      <c r="A13310">
        <v>5300</v>
      </c>
      <c r="B13310">
        <v>13</v>
      </c>
      <c r="C13310" t="s">
        <v>62</v>
      </c>
      <c r="D13310" t="s">
        <v>92</v>
      </c>
      <c r="E13310">
        <v>3206</v>
      </c>
      <c r="F13310">
        <v>1</v>
      </c>
    </row>
    <row r="13311" spans="1:6">
      <c r="A13311">
        <v>5300</v>
      </c>
      <c r="B13311">
        <v>13</v>
      </c>
      <c r="C13311" t="s">
        <v>62</v>
      </c>
      <c r="D13311" t="s">
        <v>92</v>
      </c>
      <c r="E13311">
        <v>56</v>
      </c>
      <c r="F13311">
        <v>1</v>
      </c>
    </row>
    <row r="13312" spans="1:6">
      <c r="A13312">
        <v>5300</v>
      </c>
      <c r="B13312">
        <v>13</v>
      </c>
      <c r="C13312" t="s">
        <v>62</v>
      </c>
      <c r="D13312" t="s">
        <v>92</v>
      </c>
      <c r="E13312">
        <v>3220</v>
      </c>
      <c r="F13312">
        <v>1</v>
      </c>
    </row>
    <row r="13313" spans="1:6">
      <c r="A13313">
        <v>5300</v>
      </c>
      <c r="B13313">
        <v>13</v>
      </c>
      <c r="C13313" t="s">
        <v>62</v>
      </c>
      <c r="D13313" t="s">
        <v>92</v>
      </c>
      <c r="E13313">
        <v>4751</v>
      </c>
      <c r="F13313">
        <v>1</v>
      </c>
    </row>
    <row r="13314" spans="1:6">
      <c r="A13314">
        <v>5300</v>
      </c>
      <c r="B13314">
        <v>13</v>
      </c>
      <c r="C13314" t="s">
        <v>62</v>
      </c>
      <c r="D13314" t="s">
        <v>92</v>
      </c>
      <c r="E13314">
        <v>2685</v>
      </c>
      <c r="F13314">
        <v>1</v>
      </c>
    </row>
    <row r="13315" spans="1:6">
      <c r="A13315">
        <v>5300</v>
      </c>
      <c r="B13315">
        <v>13</v>
      </c>
      <c r="C13315" t="s">
        <v>62</v>
      </c>
      <c r="D13315" t="s">
        <v>92</v>
      </c>
      <c r="E13315">
        <v>979</v>
      </c>
      <c r="F13315">
        <v>1</v>
      </c>
    </row>
    <row r="13316" spans="1:6">
      <c r="A13316">
        <v>5300</v>
      </c>
      <c r="B13316">
        <v>13</v>
      </c>
      <c r="C13316" t="s">
        <v>62</v>
      </c>
      <c r="D13316" t="s">
        <v>92</v>
      </c>
      <c r="E13316">
        <v>4731</v>
      </c>
      <c r="F13316">
        <v>1</v>
      </c>
    </row>
    <row r="13317" spans="1:6">
      <c r="A13317">
        <v>5300</v>
      </c>
      <c r="B13317">
        <v>13</v>
      </c>
      <c r="C13317" t="s">
        <v>62</v>
      </c>
      <c r="D13317" t="s">
        <v>92</v>
      </c>
      <c r="E13317">
        <v>2657</v>
      </c>
      <c r="F13317">
        <v>1</v>
      </c>
    </row>
    <row r="13318" spans="1:6">
      <c r="A13318">
        <v>5300</v>
      </c>
      <c r="B13318">
        <v>13</v>
      </c>
      <c r="C13318" t="s">
        <v>62</v>
      </c>
      <c r="D13318" t="s">
        <v>92</v>
      </c>
      <c r="E13318">
        <v>3212</v>
      </c>
      <c r="F13318">
        <v>1</v>
      </c>
    </row>
    <row r="13319" spans="1:6">
      <c r="A13319">
        <v>5300</v>
      </c>
      <c r="B13319">
        <v>13</v>
      </c>
      <c r="C13319" t="s">
        <v>62</v>
      </c>
      <c r="D13319" t="s">
        <v>92</v>
      </c>
      <c r="E13319">
        <v>5985</v>
      </c>
      <c r="F13319">
        <v>1</v>
      </c>
    </row>
    <row r="13320" spans="1:6">
      <c r="A13320">
        <v>5300</v>
      </c>
      <c r="B13320">
        <v>13</v>
      </c>
      <c r="C13320" t="s">
        <v>62</v>
      </c>
      <c r="D13320" t="s">
        <v>92</v>
      </c>
      <c r="E13320">
        <v>5783</v>
      </c>
      <c r="F13320">
        <v>1</v>
      </c>
    </row>
    <row r="13321" spans="1:6">
      <c r="A13321">
        <v>5300</v>
      </c>
      <c r="B13321">
        <v>13</v>
      </c>
      <c r="C13321" t="s">
        <v>62</v>
      </c>
      <c r="D13321" t="s">
        <v>92</v>
      </c>
      <c r="E13321">
        <v>5910</v>
      </c>
      <c r="F13321">
        <v>1</v>
      </c>
    </row>
    <row r="13322" spans="1:6">
      <c r="A13322">
        <v>5300</v>
      </c>
      <c r="B13322">
        <v>13</v>
      </c>
      <c r="C13322" t="s">
        <v>62</v>
      </c>
      <c r="D13322" t="s">
        <v>92</v>
      </c>
      <c r="E13322">
        <v>5126</v>
      </c>
      <c r="F13322">
        <v>1</v>
      </c>
    </row>
    <row r="13323" spans="1:6">
      <c r="A13323">
        <v>5300</v>
      </c>
      <c r="B13323">
        <v>13</v>
      </c>
      <c r="C13323" t="s">
        <v>62</v>
      </c>
      <c r="D13323" t="s">
        <v>92</v>
      </c>
      <c r="E13323">
        <v>1116</v>
      </c>
      <c r="F13323">
        <v>1</v>
      </c>
    </row>
    <row r="13324" spans="1:6">
      <c r="A13324">
        <v>5300</v>
      </c>
      <c r="B13324">
        <v>13</v>
      </c>
      <c r="C13324" t="s">
        <v>62</v>
      </c>
      <c r="D13324" t="s">
        <v>92</v>
      </c>
      <c r="E13324">
        <v>290</v>
      </c>
      <c r="F13324">
        <v>1</v>
      </c>
    </row>
    <row r="13325" spans="1:6">
      <c r="A13325">
        <v>5300</v>
      </c>
      <c r="B13325">
        <v>13</v>
      </c>
      <c r="C13325" t="s">
        <v>62</v>
      </c>
      <c r="D13325" t="s">
        <v>92</v>
      </c>
      <c r="E13325">
        <v>4778</v>
      </c>
      <c r="F13325">
        <v>1</v>
      </c>
    </row>
    <row r="13326" spans="1:6">
      <c r="A13326">
        <v>5300</v>
      </c>
      <c r="B13326">
        <v>13</v>
      </c>
      <c r="C13326" t="s">
        <v>62</v>
      </c>
      <c r="D13326" t="s">
        <v>92</v>
      </c>
      <c r="E13326">
        <v>3427</v>
      </c>
      <c r="F13326">
        <v>1</v>
      </c>
    </row>
    <row r="13327" spans="1:6">
      <c r="A13327">
        <v>5300</v>
      </c>
      <c r="B13327">
        <v>13</v>
      </c>
      <c r="C13327" t="s">
        <v>62</v>
      </c>
      <c r="D13327" t="s">
        <v>92</v>
      </c>
      <c r="E13327">
        <v>6093</v>
      </c>
      <c r="F13327">
        <v>1</v>
      </c>
    </row>
    <row r="13328" spans="1:6">
      <c r="A13328">
        <v>5300</v>
      </c>
      <c r="B13328">
        <v>13</v>
      </c>
      <c r="C13328" t="s">
        <v>62</v>
      </c>
      <c r="D13328" t="s">
        <v>92</v>
      </c>
      <c r="E13328">
        <v>4183</v>
      </c>
      <c r="F13328">
        <v>1</v>
      </c>
    </row>
    <row r="13329" spans="1:6">
      <c r="A13329">
        <v>5300</v>
      </c>
      <c r="B13329">
        <v>13</v>
      </c>
      <c r="C13329" t="s">
        <v>62</v>
      </c>
      <c r="D13329" t="s">
        <v>92</v>
      </c>
      <c r="E13329">
        <v>309</v>
      </c>
      <c r="F13329">
        <v>1</v>
      </c>
    </row>
    <row r="13330" spans="1:6">
      <c r="A13330">
        <v>5300</v>
      </c>
      <c r="B13330">
        <v>13</v>
      </c>
      <c r="C13330" t="s">
        <v>62</v>
      </c>
      <c r="D13330" t="s">
        <v>92</v>
      </c>
      <c r="E13330">
        <v>195</v>
      </c>
      <c r="F13330">
        <v>1</v>
      </c>
    </row>
    <row r="13331" spans="1:6">
      <c r="A13331">
        <v>5300</v>
      </c>
      <c r="B13331">
        <v>13</v>
      </c>
      <c r="C13331" t="s">
        <v>62</v>
      </c>
      <c r="D13331" t="s">
        <v>92</v>
      </c>
      <c r="E13331">
        <v>139</v>
      </c>
      <c r="F13331">
        <v>1</v>
      </c>
    </row>
    <row r="13332" spans="1:6">
      <c r="A13332">
        <v>5300</v>
      </c>
      <c r="B13332">
        <v>13</v>
      </c>
      <c r="C13332" t="s">
        <v>62</v>
      </c>
      <c r="D13332" t="s">
        <v>92</v>
      </c>
      <c r="E13332">
        <v>3585</v>
      </c>
      <c r="F13332">
        <v>1</v>
      </c>
    </row>
    <row r="13333" spans="1:6">
      <c r="A13333">
        <v>5300</v>
      </c>
      <c r="B13333">
        <v>13</v>
      </c>
      <c r="C13333" t="s">
        <v>62</v>
      </c>
      <c r="D13333" t="s">
        <v>92</v>
      </c>
      <c r="E13333">
        <v>1086</v>
      </c>
      <c r="F13333">
        <v>1</v>
      </c>
    </row>
    <row r="13334" spans="1:6">
      <c r="A13334">
        <v>5300</v>
      </c>
      <c r="B13334">
        <v>13</v>
      </c>
      <c r="C13334" t="s">
        <v>62</v>
      </c>
      <c r="D13334" t="s">
        <v>92</v>
      </c>
      <c r="E13334">
        <v>303</v>
      </c>
      <c r="F13334">
        <v>1</v>
      </c>
    </row>
    <row r="13335" spans="1:6">
      <c r="A13335">
        <v>5300</v>
      </c>
      <c r="B13335">
        <v>13</v>
      </c>
      <c r="C13335" t="s">
        <v>62</v>
      </c>
      <c r="D13335" t="s">
        <v>92</v>
      </c>
      <c r="E13335">
        <v>3451</v>
      </c>
      <c r="F13335">
        <v>1</v>
      </c>
    </row>
    <row r="13336" spans="1:6">
      <c r="A13336">
        <v>5300</v>
      </c>
      <c r="B13336">
        <v>13</v>
      </c>
      <c r="C13336" t="s">
        <v>62</v>
      </c>
      <c r="D13336" t="s">
        <v>92</v>
      </c>
      <c r="E13336">
        <v>3278</v>
      </c>
      <c r="F13336">
        <v>1</v>
      </c>
    </row>
    <row r="13337" spans="1:6">
      <c r="A13337">
        <v>5300</v>
      </c>
      <c r="B13337">
        <v>13</v>
      </c>
      <c r="C13337" t="s">
        <v>62</v>
      </c>
      <c r="D13337" t="s">
        <v>92</v>
      </c>
      <c r="E13337">
        <v>4946</v>
      </c>
      <c r="F13337">
        <v>1</v>
      </c>
    </row>
    <row r="13338" spans="1:6">
      <c r="A13338">
        <v>5300</v>
      </c>
      <c r="B13338">
        <v>13</v>
      </c>
      <c r="C13338" t="s">
        <v>62</v>
      </c>
      <c r="D13338" t="s">
        <v>92</v>
      </c>
      <c r="E13338">
        <v>4381</v>
      </c>
      <c r="F13338">
        <v>1</v>
      </c>
    </row>
    <row r="13339" spans="1:6">
      <c r="A13339">
        <v>5300</v>
      </c>
      <c r="B13339">
        <v>13</v>
      </c>
      <c r="C13339" t="s">
        <v>62</v>
      </c>
      <c r="D13339" t="s">
        <v>92</v>
      </c>
      <c r="E13339">
        <v>2865</v>
      </c>
      <c r="F13339">
        <v>1</v>
      </c>
    </row>
    <row r="13340" spans="1:6">
      <c r="A13340">
        <v>5300</v>
      </c>
      <c r="B13340">
        <v>13</v>
      </c>
      <c r="C13340" t="s">
        <v>62</v>
      </c>
      <c r="D13340" t="s">
        <v>92</v>
      </c>
      <c r="E13340">
        <v>5155</v>
      </c>
      <c r="F13340">
        <v>1</v>
      </c>
    </row>
    <row r="13341" spans="1:6">
      <c r="A13341">
        <v>5300</v>
      </c>
      <c r="B13341">
        <v>13</v>
      </c>
      <c r="C13341" t="s">
        <v>62</v>
      </c>
      <c r="D13341" t="s">
        <v>92</v>
      </c>
      <c r="E13341">
        <v>4575</v>
      </c>
      <c r="F13341">
        <v>1</v>
      </c>
    </row>
    <row r="13342" spans="1:6">
      <c r="A13342">
        <v>5300</v>
      </c>
      <c r="B13342">
        <v>13</v>
      </c>
      <c r="C13342" t="s">
        <v>62</v>
      </c>
      <c r="D13342" t="s">
        <v>92</v>
      </c>
      <c r="E13342">
        <v>3764</v>
      </c>
      <c r="F13342">
        <v>1</v>
      </c>
    </row>
    <row r="13343" spans="1:6">
      <c r="A13343">
        <v>5300</v>
      </c>
      <c r="B13343">
        <v>13</v>
      </c>
      <c r="C13343" t="s">
        <v>62</v>
      </c>
      <c r="D13343" t="s">
        <v>92</v>
      </c>
      <c r="E13343">
        <v>2692</v>
      </c>
      <c r="F13343">
        <v>1</v>
      </c>
    </row>
    <row r="13344" spans="1:6">
      <c r="A13344">
        <v>5300</v>
      </c>
      <c r="B13344">
        <v>13</v>
      </c>
      <c r="C13344" t="s">
        <v>62</v>
      </c>
      <c r="D13344" t="s">
        <v>92</v>
      </c>
      <c r="E13344">
        <v>5347</v>
      </c>
      <c r="F13344">
        <v>1</v>
      </c>
    </row>
    <row r="13345" spans="1:6">
      <c r="A13345">
        <v>5300</v>
      </c>
      <c r="B13345">
        <v>13</v>
      </c>
      <c r="C13345" t="s">
        <v>62</v>
      </c>
      <c r="D13345" t="s">
        <v>92</v>
      </c>
      <c r="E13345">
        <v>2197</v>
      </c>
      <c r="F13345">
        <v>1</v>
      </c>
    </row>
    <row r="13346" spans="1:6">
      <c r="A13346">
        <v>5300</v>
      </c>
      <c r="B13346">
        <v>13</v>
      </c>
      <c r="C13346" t="s">
        <v>62</v>
      </c>
      <c r="D13346" t="s">
        <v>92</v>
      </c>
      <c r="E13346">
        <v>3357</v>
      </c>
      <c r="F13346">
        <v>1</v>
      </c>
    </row>
    <row r="13347" spans="1:6">
      <c r="A13347">
        <v>5300</v>
      </c>
      <c r="B13347">
        <v>13</v>
      </c>
      <c r="C13347" t="s">
        <v>62</v>
      </c>
      <c r="D13347" t="s">
        <v>92</v>
      </c>
      <c r="E13347">
        <v>1077</v>
      </c>
      <c r="F13347">
        <v>1</v>
      </c>
    </row>
    <row r="13348" spans="1:6">
      <c r="A13348">
        <v>5300</v>
      </c>
      <c r="B13348">
        <v>13</v>
      </c>
      <c r="C13348" t="s">
        <v>62</v>
      </c>
      <c r="D13348" t="s">
        <v>92</v>
      </c>
      <c r="E13348">
        <v>2311</v>
      </c>
      <c r="F13348">
        <v>1</v>
      </c>
    </row>
    <row r="13349" spans="1:6">
      <c r="A13349">
        <v>5300</v>
      </c>
      <c r="B13349">
        <v>13</v>
      </c>
      <c r="C13349" t="s">
        <v>62</v>
      </c>
      <c r="D13349" t="s">
        <v>92</v>
      </c>
      <c r="E13349">
        <v>2683</v>
      </c>
      <c r="F13349">
        <v>1</v>
      </c>
    </row>
    <row r="13350" spans="1:6">
      <c r="A13350">
        <v>5300</v>
      </c>
      <c r="B13350">
        <v>13</v>
      </c>
      <c r="C13350" t="s">
        <v>62</v>
      </c>
      <c r="D13350" t="s">
        <v>92</v>
      </c>
      <c r="E13350">
        <v>1092</v>
      </c>
      <c r="F13350">
        <v>1</v>
      </c>
    </row>
    <row r="13351" spans="1:6">
      <c r="A13351">
        <v>5300</v>
      </c>
      <c r="B13351">
        <v>13</v>
      </c>
      <c r="C13351" t="s">
        <v>62</v>
      </c>
      <c r="D13351" t="s">
        <v>92</v>
      </c>
      <c r="E13351">
        <v>3370</v>
      </c>
      <c r="F13351">
        <v>1</v>
      </c>
    </row>
    <row r="13352" spans="1:6">
      <c r="A13352">
        <v>5300</v>
      </c>
      <c r="B13352">
        <v>13</v>
      </c>
      <c r="C13352" t="s">
        <v>62</v>
      </c>
      <c r="D13352" t="s">
        <v>92</v>
      </c>
      <c r="E13352">
        <v>4306</v>
      </c>
      <c r="F13352">
        <v>1</v>
      </c>
    </row>
    <row r="13353" spans="1:6">
      <c r="A13353">
        <v>5300</v>
      </c>
      <c r="B13353">
        <v>13</v>
      </c>
      <c r="C13353" t="s">
        <v>62</v>
      </c>
      <c r="D13353" t="s">
        <v>92</v>
      </c>
      <c r="E13353">
        <v>5951</v>
      </c>
      <c r="F13353">
        <v>1</v>
      </c>
    </row>
    <row r="13354" spans="1:6">
      <c r="A13354">
        <v>5300</v>
      </c>
      <c r="B13354">
        <v>13</v>
      </c>
      <c r="C13354" t="s">
        <v>62</v>
      </c>
      <c r="D13354" t="s">
        <v>92</v>
      </c>
      <c r="E13354">
        <v>4182</v>
      </c>
      <c r="F13354">
        <v>1</v>
      </c>
    </row>
    <row r="13355" spans="1:6">
      <c r="A13355">
        <v>5300</v>
      </c>
      <c r="B13355">
        <v>13</v>
      </c>
      <c r="C13355" t="s">
        <v>62</v>
      </c>
      <c r="D13355" t="s">
        <v>92</v>
      </c>
      <c r="E13355">
        <v>5675</v>
      </c>
      <c r="F13355">
        <v>1</v>
      </c>
    </row>
    <row r="13356" spans="1:6">
      <c r="A13356">
        <v>5300</v>
      </c>
      <c r="B13356">
        <v>13</v>
      </c>
      <c r="C13356" t="s">
        <v>62</v>
      </c>
      <c r="D13356" t="s">
        <v>92</v>
      </c>
      <c r="E13356">
        <v>3339</v>
      </c>
      <c r="F13356">
        <v>1</v>
      </c>
    </row>
    <row r="13357" spans="1:6">
      <c r="A13357">
        <v>5300</v>
      </c>
      <c r="B13357">
        <v>13</v>
      </c>
      <c r="C13357" t="s">
        <v>62</v>
      </c>
      <c r="D13357" t="s">
        <v>92</v>
      </c>
      <c r="E13357">
        <v>1271</v>
      </c>
      <c r="F13357">
        <v>1</v>
      </c>
    </row>
    <row r="13358" spans="1:6">
      <c r="A13358">
        <v>5300</v>
      </c>
      <c r="B13358">
        <v>13</v>
      </c>
      <c r="C13358" t="s">
        <v>62</v>
      </c>
      <c r="D13358" t="s">
        <v>92</v>
      </c>
      <c r="E13358">
        <v>5538</v>
      </c>
      <c r="F13358">
        <v>1</v>
      </c>
    </row>
    <row r="13359" spans="1:6">
      <c r="A13359">
        <v>5300</v>
      </c>
      <c r="B13359">
        <v>13</v>
      </c>
      <c r="C13359" t="s">
        <v>62</v>
      </c>
      <c r="D13359" t="s">
        <v>92</v>
      </c>
      <c r="E13359">
        <v>5413</v>
      </c>
      <c r="F13359">
        <v>1</v>
      </c>
    </row>
    <row r="13360" spans="1:6">
      <c r="A13360">
        <v>5300</v>
      </c>
      <c r="B13360">
        <v>13</v>
      </c>
      <c r="C13360" t="s">
        <v>62</v>
      </c>
      <c r="D13360" t="s">
        <v>92</v>
      </c>
      <c r="E13360">
        <v>4932</v>
      </c>
      <c r="F13360">
        <v>1</v>
      </c>
    </row>
    <row r="13361" spans="1:6">
      <c r="A13361">
        <v>5300</v>
      </c>
      <c r="B13361">
        <v>13</v>
      </c>
      <c r="C13361" t="s">
        <v>62</v>
      </c>
      <c r="D13361" t="s">
        <v>92</v>
      </c>
      <c r="E13361">
        <v>4752</v>
      </c>
      <c r="F13361">
        <v>1</v>
      </c>
    </row>
    <row r="13362" spans="1:6">
      <c r="A13362">
        <v>5300</v>
      </c>
      <c r="B13362">
        <v>13</v>
      </c>
      <c r="C13362" t="s">
        <v>62</v>
      </c>
      <c r="D13362" t="s">
        <v>92</v>
      </c>
      <c r="E13362">
        <v>5657</v>
      </c>
      <c r="F13362">
        <v>1</v>
      </c>
    </row>
    <row r="13363" spans="1:6">
      <c r="A13363">
        <v>5300</v>
      </c>
      <c r="B13363">
        <v>13</v>
      </c>
      <c r="C13363" t="s">
        <v>62</v>
      </c>
      <c r="D13363" t="s">
        <v>92</v>
      </c>
      <c r="E13363">
        <v>8</v>
      </c>
      <c r="F13363">
        <v>1</v>
      </c>
    </row>
    <row r="13364" spans="1:6">
      <c r="A13364">
        <v>5300</v>
      </c>
      <c r="B13364">
        <v>13</v>
      </c>
      <c r="C13364" t="s">
        <v>62</v>
      </c>
      <c r="D13364" t="s">
        <v>92</v>
      </c>
      <c r="E13364">
        <v>3574</v>
      </c>
      <c r="F13364">
        <v>1</v>
      </c>
    </row>
    <row r="13365" spans="1:6">
      <c r="A13365">
        <v>5300</v>
      </c>
      <c r="B13365">
        <v>13</v>
      </c>
      <c r="C13365" t="s">
        <v>62</v>
      </c>
      <c r="D13365" t="s">
        <v>92</v>
      </c>
      <c r="E13365">
        <v>5837</v>
      </c>
      <c r="F13365">
        <v>1</v>
      </c>
    </row>
    <row r="13366" spans="1:6">
      <c r="A13366">
        <v>5300</v>
      </c>
      <c r="B13366">
        <v>13</v>
      </c>
      <c r="C13366" t="s">
        <v>62</v>
      </c>
      <c r="D13366" t="s">
        <v>92</v>
      </c>
      <c r="E13366">
        <v>3230</v>
      </c>
      <c r="F13366">
        <v>1</v>
      </c>
    </row>
    <row r="13367" spans="1:6">
      <c r="A13367">
        <v>5300</v>
      </c>
      <c r="B13367">
        <v>13</v>
      </c>
      <c r="C13367" t="s">
        <v>62</v>
      </c>
      <c r="D13367" t="s">
        <v>92</v>
      </c>
      <c r="E13367">
        <v>3874</v>
      </c>
      <c r="F13367">
        <v>1</v>
      </c>
    </row>
    <row r="13368" spans="1:6">
      <c r="A13368">
        <v>5300</v>
      </c>
      <c r="B13368">
        <v>13</v>
      </c>
      <c r="C13368" t="s">
        <v>62</v>
      </c>
      <c r="D13368" t="s">
        <v>92</v>
      </c>
      <c r="E13368">
        <v>4207</v>
      </c>
      <c r="F13368">
        <v>1</v>
      </c>
    </row>
    <row r="13369" spans="1:6">
      <c r="A13369">
        <v>5300</v>
      </c>
      <c r="B13369">
        <v>13</v>
      </c>
      <c r="C13369" t="s">
        <v>62</v>
      </c>
      <c r="D13369" t="s">
        <v>92</v>
      </c>
      <c r="E13369">
        <v>5286</v>
      </c>
      <c r="F13369">
        <v>1</v>
      </c>
    </row>
    <row r="13370" spans="1:6">
      <c r="A13370">
        <v>5300</v>
      </c>
      <c r="B13370">
        <v>13</v>
      </c>
      <c r="C13370" t="s">
        <v>62</v>
      </c>
      <c r="D13370" t="s">
        <v>92</v>
      </c>
      <c r="E13370">
        <v>4063</v>
      </c>
      <c r="F13370">
        <v>1</v>
      </c>
    </row>
    <row r="13371" spans="1:6">
      <c r="A13371">
        <v>5300</v>
      </c>
      <c r="B13371">
        <v>13</v>
      </c>
      <c r="C13371" t="s">
        <v>62</v>
      </c>
      <c r="D13371" t="s">
        <v>92</v>
      </c>
      <c r="E13371">
        <v>3900</v>
      </c>
      <c r="F13371">
        <v>1</v>
      </c>
    </row>
    <row r="13372" spans="1:6">
      <c r="A13372">
        <v>5300</v>
      </c>
      <c r="B13372">
        <v>13</v>
      </c>
      <c r="C13372" t="s">
        <v>62</v>
      </c>
      <c r="D13372" t="s">
        <v>92</v>
      </c>
      <c r="E13372">
        <v>3108</v>
      </c>
      <c r="F13372">
        <v>1</v>
      </c>
    </row>
    <row r="13373" spans="1:6">
      <c r="A13373">
        <v>5300</v>
      </c>
      <c r="B13373">
        <v>13</v>
      </c>
      <c r="C13373" t="s">
        <v>62</v>
      </c>
      <c r="D13373" t="s">
        <v>92</v>
      </c>
      <c r="E13373">
        <v>265</v>
      </c>
      <c r="F13373">
        <v>1</v>
      </c>
    </row>
    <row r="13374" spans="1:6">
      <c r="A13374">
        <v>5300</v>
      </c>
      <c r="B13374">
        <v>13</v>
      </c>
      <c r="C13374" t="s">
        <v>62</v>
      </c>
      <c r="D13374" t="s">
        <v>92</v>
      </c>
      <c r="E13374">
        <v>2510</v>
      </c>
      <c r="F13374">
        <v>1</v>
      </c>
    </row>
    <row r="13375" spans="1:6">
      <c r="A13375">
        <v>5300</v>
      </c>
      <c r="B13375">
        <v>13</v>
      </c>
      <c r="C13375" t="s">
        <v>62</v>
      </c>
      <c r="D13375" t="s">
        <v>92</v>
      </c>
      <c r="E13375">
        <v>3257</v>
      </c>
      <c r="F13375">
        <v>1</v>
      </c>
    </row>
    <row r="13376" spans="1:6">
      <c r="A13376">
        <v>5300</v>
      </c>
      <c r="B13376">
        <v>13</v>
      </c>
      <c r="C13376" t="s">
        <v>62</v>
      </c>
      <c r="D13376" t="s">
        <v>92</v>
      </c>
      <c r="E13376">
        <v>6012</v>
      </c>
      <c r="F13376">
        <v>1</v>
      </c>
    </row>
    <row r="13377" spans="1:6">
      <c r="A13377">
        <v>5300</v>
      </c>
      <c r="B13377">
        <v>13</v>
      </c>
      <c r="C13377" t="s">
        <v>62</v>
      </c>
      <c r="D13377" t="s">
        <v>92</v>
      </c>
      <c r="E13377">
        <v>2808</v>
      </c>
      <c r="F13377">
        <v>1</v>
      </c>
    </row>
    <row r="13378" spans="1:6">
      <c r="A13378">
        <v>5300</v>
      </c>
      <c r="B13378">
        <v>13</v>
      </c>
      <c r="C13378" t="s">
        <v>62</v>
      </c>
      <c r="D13378" t="s">
        <v>92</v>
      </c>
      <c r="E13378">
        <v>5834</v>
      </c>
      <c r="F13378">
        <v>1</v>
      </c>
    </row>
    <row r="13379" spans="1:6">
      <c r="A13379">
        <v>5300</v>
      </c>
      <c r="B13379">
        <v>13</v>
      </c>
      <c r="C13379" t="s">
        <v>62</v>
      </c>
      <c r="D13379" t="s">
        <v>92</v>
      </c>
      <c r="E13379">
        <v>4383</v>
      </c>
      <c r="F13379">
        <v>1</v>
      </c>
    </row>
    <row r="13380" spans="1:6">
      <c r="A13380">
        <v>5300</v>
      </c>
      <c r="B13380">
        <v>13</v>
      </c>
      <c r="C13380" t="s">
        <v>62</v>
      </c>
      <c r="D13380" t="s">
        <v>92</v>
      </c>
      <c r="E13380">
        <v>2092</v>
      </c>
      <c r="F13380">
        <v>1</v>
      </c>
    </row>
    <row r="13381" spans="1:6">
      <c r="A13381">
        <v>5300</v>
      </c>
      <c r="B13381">
        <v>13</v>
      </c>
      <c r="C13381" t="s">
        <v>62</v>
      </c>
      <c r="D13381" t="s">
        <v>92</v>
      </c>
      <c r="E13381">
        <v>3679</v>
      </c>
      <c r="F13381">
        <v>1</v>
      </c>
    </row>
    <row r="13382" spans="1:6">
      <c r="A13382">
        <v>5300</v>
      </c>
      <c r="B13382">
        <v>13</v>
      </c>
      <c r="C13382" t="s">
        <v>62</v>
      </c>
      <c r="D13382" t="s">
        <v>92</v>
      </c>
      <c r="E13382">
        <v>5885</v>
      </c>
      <c r="F13382">
        <v>1</v>
      </c>
    </row>
    <row r="13383" spans="1:6">
      <c r="A13383">
        <v>5300</v>
      </c>
      <c r="B13383">
        <v>13</v>
      </c>
      <c r="C13383" t="s">
        <v>62</v>
      </c>
      <c r="D13383" t="s">
        <v>92</v>
      </c>
      <c r="E13383">
        <v>2597</v>
      </c>
      <c r="F13383">
        <v>1</v>
      </c>
    </row>
    <row r="13384" spans="1:6">
      <c r="A13384">
        <v>5300</v>
      </c>
      <c r="B13384">
        <v>13</v>
      </c>
      <c r="C13384" t="s">
        <v>62</v>
      </c>
      <c r="D13384" t="s">
        <v>92</v>
      </c>
      <c r="E13384">
        <v>4099</v>
      </c>
      <c r="F13384">
        <v>1</v>
      </c>
    </row>
    <row r="13385" spans="1:6">
      <c r="A13385">
        <v>5300</v>
      </c>
      <c r="B13385">
        <v>13</v>
      </c>
      <c r="C13385" t="s">
        <v>62</v>
      </c>
      <c r="D13385" t="s">
        <v>92</v>
      </c>
      <c r="E13385">
        <v>1257</v>
      </c>
      <c r="F13385">
        <v>1</v>
      </c>
    </row>
    <row r="13386" spans="1:6">
      <c r="A13386">
        <v>5300</v>
      </c>
      <c r="B13386">
        <v>13</v>
      </c>
      <c r="C13386" t="s">
        <v>62</v>
      </c>
      <c r="D13386" t="s">
        <v>92</v>
      </c>
      <c r="E13386">
        <v>2074</v>
      </c>
      <c r="F13386">
        <v>1</v>
      </c>
    </row>
    <row r="13387" spans="1:6">
      <c r="A13387">
        <v>5300</v>
      </c>
      <c r="B13387">
        <v>13</v>
      </c>
      <c r="C13387" t="s">
        <v>62</v>
      </c>
      <c r="D13387" t="s">
        <v>92</v>
      </c>
      <c r="E13387">
        <v>2985</v>
      </c>
      <c r="F13387">
        <v>1</v>
      </c>
    </row>
    <row r="13388" spans="1:6">
      <c r="A13388">
        <v>5300</v>
      </c>
      <c r="B13388">
        <v>13</v>
      </c>
      <c r="C13388" t="s">
        <v>62</v>
      </c>
      <c r="D13388" t="s">
        <v>92</v>
      </c>
      <c r="E13388">
        <v>3845</v>
      </c>
      <c r="F13388">
        <v>1</v>
      </c>
    </row>
    <row r="13389" spans="1:6">
      <c r="A13389">
        <v>5300</v>
      </c>
      <c r="B13389">
        <v>13</v>
      </c>
      <c r="C13389" t="s">
        <v>62</v>
      </c>
      <c r="D13389" t="s">
        <v>92</v>
      </c>
      <c r="E13389">
        <v>3311</v>
      </c>
      <c r="F13389">
        <v>1</v>
      </c>
    </row>
    <row r="13390" spans="1:6">
      <c r="A13390">
        <v>5300</v>
      </c>
      <c r="B13390">
        <v>13</v>
      </c>
      <c r="C13390" t="s">
        <v>62</v>
      </c>
      <c r="D13390" t="s">
        <v>92</v>
      </c>
      <c r="E13390">
        <v>4661</v>
      </c>
      <c r="F13390">
        <v>1</v>
      </c>
    </row>
    <row r="13391" spans="1:6">
      <c r="A13391">
        <v>5300</v>
      </c>
      <c r="B13391">
        <v>13</v>
      </c>
      <c r="C13391" t="s">
        <v>62</v>
      </c>
      <c r="D13391" t="s">
        <v>92</v>
      </c>
      <c r="E13391">
        <v>2129</v>
      </c>
      <c r="F13391">
        <v>1</v>
      </c>
    </row>
    <row r="13392" spans="1:6">
      <c r="A13392">
        <v>5300</v>
      </c>
      <c r="B13392">
        <v>13</v>
      </c>
      <c r="C13392" t="s">
        <v>62</v>
      </c>
      <c r="D13392" t="s">
        <v>92</v>
      </c>
      <c r="E13392">
        <v>4251</v>
      </c>
      <c r="F13392">
        <v>1</v>
      </c>
    </row>
    <row r="13393" spans="1:6">
      <c r="A13393">
        <v>5300</v>
      </c>
      <c r="B13393">
        <v>13</v>
      </c>
      <c r="C13393" t="s">
        <v>62</v>
      </c>
      <c r="D13393" t="s">
        <v>92</v>
      </c>
      <c r="E13393">
        <v>3299</v>
      </c>
      <c r="F13393">
        <v>1</v>
      </c>
    </row>
    <row r="13394" spans="1:6">
      <c r="A13394">
        <v>5300</v>
      </c>
      <c r="B13394">
        <v>13</v>
      </c>
      <c r="C13394" t="s">
        <v>62</v>
      </c>
      <c r="D13394" t="s">
        <v>92</v>
      </c>
      <c r="E13394">
        <v>5918</v>
      </c>
      <c r="F13394">
        <v>1</v>
      </c>
    </row>
    <row r="13395" spans="1:6">
      <c r="A13395">
        <v>5300</v>
      </c>
      <c r="B13395">
        <v>13</v>
      </c>
      <c r="C13395" t="s">
        <v>62</v>
      </c>
      <c r="D13395" t="s">
        <v>92</v>
      </c>
      <c r="E13395">
        <v>89</v>
      </c>
      <c r="F13395">
        <v>1</v>
      </c>
    </row>
    <row r="13396" spans="1:6">
      <c r="A13396">
        <v>5300</v>
      </c>
      <c r="B13396">
        <v>13</v>
      </c>
      <c r="C13396" t="s">
        <v>62</v>
      </c>
      <c r="D13396" t="s">
        <v>92</v>
      </c>
      <c r="E13396">
        <v>1120</v>
      </c>
      <c r="F13396">
        <v>1</v>
      </c>
    </row>
    <row r="13397" spans="1:6">
      <c r="A13397">
        <v>5300</v>
      </c>
      <c r="B13397">
        <v>13</v>
      </c>
      <c r="C13397" t="s">
        <v>62</v>
      </c>
      <c r="D13397" t="s">
        <v>92</v>
      </c>
      <c r="E13397">
        <v>142</v>
      </c>
      <c r="F13397">
        <v>1</v>
      </c>
    </row>
    <row r="13398" spans="1:6">
      <c r="A13398">
        <v>5300</v>
      </c>
      <c r="B13398">
        <v>13</v>
      </c>
      <c r="C13398" t="s">
        <v>62</v>
      </c>
      <c r="D13398" t="s">
        <v>92</v>
      </c>
      <c r="E13398">
        <v>4969</v>
      </c>
      <c r="F13398">
        <v>1</v>
      </c>
    </row>
    <row r="13399" spans="1:6">
      <c r="A13399">
        <v>5300</v>
      </c>
      <c r="B13399">
        <v>13</v>
      </c>
      <c r="C13399" t="s">
        <v>62</v>
      </c>
      <c r="D13399" t="s">
        <v>92</v>
      </c>
      <c r="E13399">
        <v>3719</v>
      </c>
      <c r="F13399">
        <v>1</v>
      </c>
    </row>
    <row r="13400" spans="1:6">
      <c r="A13400">
        <v>5300</v>
      </c>
      <c r="B13400">
        <v>13</v>
      </c>
      <c r="C13400" t="s">
        <v>62</v>
      </c>
      <c r="D13400" t="s">
        <v>92</v>
      </c>
      <c r="E13400">
        <v>4578</v>
      </c>
      <c r="F13400">
        <v>1</v>
      </c>
    </row>
    <row r="13401" spans="1:6">
      <c r="A13401">
        <v>5300</v>
      </c>
      <c r="B13401">
        <v>13</v>
      </c>
      <c r="C13401" t="s">
        <v>62</v>
      </c>
      <c r="D13401" t="s">
        <v>92</v>
      </c>
      <c r="E13401">
        <v>5555</v>
      </c>
      <c r="F13401">
        <v>1</v>
      </c>
    </row>
    <row r="13402" spans="1:6">
      <c r="A13402">
        <v>5300</v>
      </c>
      <c r="B13402">
        <v>13</v>
      </c>
      <c r="C13402" t="s">
        <v>62</v>
      </c>
      <c r="D13402" t="s">
        <v>92</v>
      </c>
      <c r="E13402">
        <v>107</v>
      </c>
      <c r="F13402">
        <v>1</v>
      </c>
    </row>
    <row r="13403" spans="1:6">
      <c r="A13403">
        <v>5300</v>
      </c>
      <c r="B13403">
        <v>13</v>
      </c>
      <c r="C13403" t="s">
        <v>62</v>
      </c>
      <c r="D13403" t="s">
        <v>92</v>
      </c>
      <c r="E13403">
        <v>5224</v>
      </c>
      <c r="F13403">
        <v>1</v>
      </c>
    </row>
    <row r="13404" spans="1:6">
      <c r="A13404">
        <v>5300</v>
      </c>
      <c r="B13404">
        <v>13</v>
      </c>
      <c r="C13404" t="s">
        <v>62</v>
      </c>
      <c r="D13404" t="s">
        <v>92</v>
      </c>
      <c r="E13404">
        <v>2852</v>
      </c>
      <c r="F13404">
        <v>1</v>
      </c>
    </row>
    <row r="13405" spans="1:6">
      <c r="A13405">
        <v>5300</v>
      </c>
      <c r="B13405">
        <v>13</v>
      </c>
      <c r="C13405" t="s">
        <v>62</v>
      </c>
      <c r="D13405" t="s">
        <v>92</v>
      </c>
      <c r="E13405">
        <v>2898</v>
      </c>
      <c r="F13405">
        <v>1</v>
      </c>
    </row>
    <row r="13406" spans="1:6">
      <c r="A13406">
        <v>5300</v>
      </c>
      <c r="B13406">
        <v>13</v>
      </c>
      <c r="C13406" t="s">
        <v>62</v>
      </c>
      <c r="D13406" t="s">
        <v>92</v>
      </c>
      <c r="E13406">
        <v>5282</v>
      </c>
      <c r="F13406">
        <v>1</v>
      </c>
    </row>
    <row r="13407" spans="1:6">
      <c r="A13407">
        <v>5300</v>
      </c>
      <c r="B13407">
        <v>13</v>
      </c>
      <c r="C13407" t="s">
        <v>62</v>
      </c>
      <c r="D13407" t="s">
        <v>92</v>
      </c>
      <c r="E13407">
        <v>1135</v>
      </c>
      <c r="F13407">
        <v>1</v>
      </c>
    </row>
    <row r="13408" spans="1:6">
      <c r="A13408">
        <v>5300</v>
      </c>
      <c r="B13408">
        <v>13</v>
      </c>
      <c r="C13408" t="s">
        <v>62</v>
      </c>
      <c r="D13408" t="s">
        <v>92</v>
      </c>
      <c r="E13408">
        <v>5803</v>
      </c>
      <c r="F13408">
        <v>1</v>
      </c>
    </row>
    <row r="13409" spans="1:6">
      <c r="A13409">
        <v>5300</v>
      </c>
      <c r="B13409">
        <v>13</v>
      </c>
      <c r="C13409" t="s">
        <v>62</v>
      </c>
      <c r="D13409" t="s">
        <v>92</v>
      </c>
      <c r="E13409">
        <v>2905</v>
      </c>
      <c r="F13409">
        <v>1</v>
      </c>
    </row>
    <row r="13410" spans="1:6">
      <c r="A13410">
        <v>5300</v>
      </c>
      <c r="B13410">
        <v>13</v>
      </c>
      <c r="C13410" t="s">
        <v>62</v>
      </c>
      <c r="D13410" t="s">
        <v>92</v>
      </c>
      <c r="E13410">
        <v>5903</v>
      </c>
      <c r="F13410">
        <v>1</v>
      </c>
    </row>
    <row r="13411" spans="1:6">
      <c r="A13411">
        <v>5300</v>
      </c>
      <c r="B13411">
        <v>13</v>
      </c>
      <c r="C13411" t="s">
        <v>62</v>
      </c>
      <c r="D13411" t="s">
        <v>92</v>
      </c>
      <c r="E13411">
        <v>2586</v>
      </c>
      <c r="F13411">
        <v>1</v>
      </c>
    </row>
    <row r="13412" spans="1:6">
      <c r="A13412">
        <v>5300</v>
      </c>
      <c r="B13412">
        <v>13</v>
      </c>
      <c r="C13412" t="s">
        <v>62</v>
      </c>
      <c r="D13412" t="s">
        <v>92</v>
      </c>
      <c r="E13412">
        <v>4650</v>
      </c>
      <c r="F13412">
        <v>1</v>
      </c>
    </row>
    <row r="13413" spans="1:6">
      <c r="A13413">
        <v>5300</v>
      </c>
      <c r="B13413">
        <v>13</v>
      </c>
      <c r="C13413" t="s">
        <v>62</v>
      </c>
      <c r="D13413" t="s">
        <v>92</v>
      </c>
      <c r="E13413">
        <v>2695</v>
      </c>
      <c r="F13413">
        <v>1</v>
      </c>
    </row>
    <row r="13414" spans="1:6">
      <c r="A13414">
        <v>5300</v>
      </c>
      <c r="B13414">
        <v>13</v>
      </c>
      <c r="C13414" t="s">
        <v>62</v>
      </c>
      <c r="D13414" t="s">
        <v>92</v>
      </c>
      <c r="E13414">
        <v>4502</v>
      </c>
      <c r="F13414">
        <v>1</v>
      </c>
    </row>
    <row r="13415" spans="1:6">
      <c r="A13415">
        <v>5300</v>
      </c>
      <c r="B13415">
        <v>13</v>
      </c>
      <c r="C13415" t="s">
        <v>62</v>
      </c>
      <c r="D13415" t="s">
        <v>92</v>
      </c>
      <c r="E13415">
        <v>4124</v>
      </c>
      <c r="F13415">
        <v>1</v>
      </c>
    </row>
    <row r="13416" spans="1:6">
      <c r="A13416">
        <v>5300</v>
      </c>
      <c r="B13416">
        <v>13</v>
      </c>
      <c r="C13416" t="s">
        <v>62</v>
      </c>
      <c r="D13416" t="s">
        <v>92</v>
      </c>
      <c r="E13416">
        <v>2619</v>
      </c>
      <c r="F13416">
        <v>1</v>
      </c>
    </row>
    <row r="13417" spans="1:6">
      <c r="A13417">
        <v>5300</v>
      </c>
      <c r="B13417">
        <v>13</v>
      </c>
      <c r="C13417" t="s">
        <v>62</v>
      </c>
      <c r="D13417" t="s">
        <v>92</v>
      </c>
      <c r="E13417">
        <v>4180</v>
      </c>
      <c r="F13417">
        <v>1</v>
      </c>
    </row>
    <row r="13418" spans="1:6">
      <c r="A13418">
        <v>5300</v>
      </c>
      <c r="B13418">
        <v>13</v>
      </c>
      <c r="C13418" t="s">
        <v>62</v>
      </c>
      <c r="D13418" t="s">
        <v>92</v>
      </c>
      <c r="E13418">
        <v>2099</v>
      </c>
      <c r="F13418">
        <v>1</v>
      </c>
    </row>
    <row r="13419" spans="1:6">
      <c r="A13419">
        <v>5300</v>
      </c>
      <c r="B13419">
        <v>13</v>
      </c>
      <c r="C13419" t="s">
        <v>62</v>
      </c>
      <c r="D13419" t="s">
        <v>92</v>
      </c>
      <c r="E13419">
        <v>6034</v>
      </c>
      <c r="F13419">
        <v>1</v>
      </c>
    </row>
    <row r="13420" spans="1:6">
      <c r="A13420">
        <v>5300</v>
      </c>
      <c r="B13420">
        <v>13</v>
      </c>
      <c r="C13420" t="s">
        <v>62</v>
      </c>
      <c r="D13420" t="s">
        <v>92</v>
      </c>
      <c r="E13420">
        <v>2719</v>
      </c>
      <c r="F13420">
        <v>1</v>
      </c>
    </row>
    <row r="13421" spans="1:6">
      <c r="A13421">
        <v>5300</v>
      </c>
      <c r="B13421">
        <v>13</v>
      </c>
      <c r="C13421" t="s">
        <v>62</v>
      </c>
      <c r="D13421" t="s">
        <v>92</v>
      </c>
      <c r="E13421">
        <v>4237</v>
      </c>
      <c r="F13421">
        <v>1</v>
      </c>
    </row>
    <row r="13422" spans="1:6">
      <c r="A13422">
        <v>5300</v>
      </c>
      <c r="B13422">
        <v>13</v>
      </c>
      <c r="C13422" t="s">
        <v>62</v>
      </c>
      <c r="D13422" t="s">
        <v>92</v>
      </c>
      <c r="E13422">
        <v>4101</v>
      </c>
      <c r="F13422">
        <v>1</v>
      </c>
    </row>
    <row r="13423" spans="1:6">
      <c r="A13423">
        <v>5300</v>
      </c>
      <c r="B13423">
        <v>13</v>
      </c>
      <c r="C13423" t="s">
        <v>62</v>
      </c>
      <c r="D13423" t="s">
        <v>92</v>
      </c>
      <c r="E13423">
        <v>3094</v>
      </c>
      <c r="F13423">
        <v>1</v>
      </c>
    </row>
    <row r="13424" spans="1:6">
      <c r="A13424">
        <v>5300</v>
      </c>
      <c r="B13424">
        <v>13</v>
      </c>
      <c r="C13424" t="s">
        <v>62</v>
      </c>
      <c r="D13424" t="s">
        <v>92</v>
      </c>
      <c r="E13424">
        <v>1029</v>
      </c>
      <c r="F13424">
        <v>1</v>
      </c>
    </row>
    <row r="13425" spans="1:6">
      <c r="A13425">
        <v>5300</v>
      </c>
      <c r="B13425">
        <v>17</v>
      </c>
      <c r="C13425" t="s">
        <v>62</v>
      </c>
      <c r="D13425" t="s">
        <v>92</v>
      </c>
      <c r="E13425">
        <v>4183</v>
      </c>
      <c r="F13425">
        <v>29</v>
      </c>
    </row>
    <row r="13426" spans="1:6">
      <c r="A13426">
        <v>5300</v>
      </c>
      <c r="B13426">
        <v>17</v>
      </c>
      <c r="C13426" t="s">
        <v>62</v>
      </c>
      <c r="D13426" t="s">
        <v>92</v>
      </c>
      <c r="E13426">
        <v>5435</v>
      </c>
      <c r="F13426">
        <v>12</v>
      </c>
    </row>
    <row r="13427" spans="1:6">
      <c r="A13427">
        <v>5300</v>
      </c>
      <c r="B13427">
        <v>17</v>
      </c>
      <c r="C13427" t="s">
        <v>62</v>
      </c>
      <c r="D13427" t="s">
        <v>92</v>
      </c>
      <c r="E13427">
        <v>6041</v>
      </c>
      <c r="F13427">
        <v>12</v>
      </c>
    </row>
    <row r="13428" spans="1:6">
      <c r="A13428">
        <v>5300</v>
      </c>
      <c r="B13428">
        <v>17</v>
      </c>
      <c r="C13428" t="s">
        <v>62</v>
      </c>
      <c r="D13428" t="s">
        <v>92</v>
      </c>
      <c r="E13428">
        <v>224</v>
      </c>
      <c r="F13428">
        <v>11</v>
      </c>
    </row>
    <row r="13429" spans="1:6">
      <c r="A13429">
        <v>5300</v>
      </c>
      <c r="B13429">
        <v>17</v>
      </c>
      <c r="C13429" t="s">
        <v>62</v>
      </c>
      <c r="D13429" t="s">
        <v>92</v>
      </c>
      <c r="E13429">
        <v>27</v>
      </c>
      <c r="F13429">
        <v>8</v>
      </c>
    </row>
    <row r="13430" spans="1:6">
      <c r="A13430">
        <v>5300</v>
      </c>
      <c r="B13430">
        <v>17</v>
      </c>
      <c r="C13430" t="s">
        <v>62</v>
      </c>
      <c r="D13430" t="s">
        <v>92</v>
      </c>
      <c r="E13430">
        <v>5237</v>
      </c>
      <c r="F13430">
        <v>6</v>
      </c>
    </row>
    <row r="13431" spans="1:6">
      <c r="A13431">
        <v>5300</v>
      </c>
      <c r="B13431">
        <v>17</v>
      </c>
      <c r="C13431" t="s">
        <v>62</v>
      </c>
      <c r="D13431" t="s">
        <v>92</v>
      </c>
      <c r="E13431">
        <v>5582</v>
      </c>
      <c r="F13431">
        <v>6</v>
      </c>
    </row>
    <row r="13432" spans="1:6">
      <c r="A13432">
        <v>5300</v>
      </c>
      <c r="B13432">
        <v>17</v>
      </c>
      <c r="C13432" t="s">
        <v>62</v>
      </c>
      <c r="D13432" t="s">
        <v>92</v>
      </c>
      <c r="E13432">
        <v>4734</v>
      </c>
      <c r="F13432">
        <v>5</v>
      </c>
    </row>
    <row r="13433" spans="1:6">
      <c r="A13433">
        <v>5300</v>
      </c>
      <c r="B13433">
        <v>17</v>
      </c>
      <c r="C13433" t="s">
        <v>62</v>
      </c>
      <c r="D13433" t="s">
        <v>92</v>
      </c>
      <c r="E13433">
        <v>5570</v>
      </c>
      <c r="F13433">
        <v>5</v>
      </c>
    </row>
    <row r="13434" spans="1:6">
      <c r="A13434">
        <v>5300</v>
      </c>
      <c r="B13434">
        <v>17</v>
      </c>
      <c r="C13434" t="s">
        <v>62</v>
      </c>
      <c r="D13434" t="s">
        <v>92</v>
      </c>
      <c r="E13434">
        <v>5088</v>
      </c>
      <c r="F13434">
        <v>4</v>
      </c>
    </row>
    <row r="13435" spans="1:6">
      <c r="A13435">
        <v>5300</v>
      </c>
      <c r="B13435">
        <v>17</v>
      </c>
      <c r="C13435" t="s">
        <v>62</v>
      </c>
      <c r="D13435" t="s">
        <v>92</v>
      </c>
      <c r="E13435">
        <v>3592</v>
      </c>
      <c r="F13435">
        <v>4</v>
      </c>
    </row>
    <row r="13436" spans="1:6">
      <c r="A13436">
        <v>5300</v>
      </c>
      <c r="B13436">
        <v>17</v>
      </c>
      <c r="C13436" t="s">
        <v>62</v>
      </c>
      <c r="D13436" t="s">
        <v>92</v>
      </c>
      <c r="E13436">
        <v>3733</v>
      </c>
      <c r="F13436">
        <v>4</v>
      </c>
    </row>
    <row r="13437" spans="1:6">
      <c r="A13437">
        <v>5300</v>
      </c>
      <c r="B13437">
        <v>17</v>
      </c>
      <c r="C13437" t="s">
        <v>62</v>
      </c>
      <c r="D13437" t="s">
        <v>92</v>
      </c>
      <c r="E13437">
        <v>3251</v>
      </c>
      <c r="F13437">
        <v>4</v>
      </c>
    </row>
    <row r="13438" spans="1:6">
      <c r="A13438">
        <v>5300</v>
      </c>
      <c r="B13438">
        <v>17</v>
      </c>
      <c r="C13438" t="s">
        <v>62</v>
      </c>
      <c r="D13438" t="s">
        <v>92</v>
      </c>
      <c r="E13438">
        <v>2617</v>
      </c>
      <c r="F13438">
        <v>3</v>
      </c>
    </row>
    <row r="13439" spans="1:6">
      <c r="A13439">
        <v>5300</v>
      </c>
      <c r="B13439">
        <v>17</v>
      </c>
      <c r="C13439" t="s">
        <v>62</v>
      </c>
      <c r="D13439" t="s">
        <v>92</v>
      </c>
      <c r="E13439">
        <v>3832</v>
      </c>
      <c r="F13439">
        <v>3</v>
      </c>
    </row>
    <row r="13440" spans="1:6">
      <c r="A13440">
        <v>5300</v>
      </c>
      <c r="B13440">
        <v>17</v>
      </c>
      <c r="C13440" t="s">
        <v>62</v>
      </c>
      <c r="D13440" t="s">
        <v>92</v>
      </c>
      <c r="E13440">
        <v>3657</v>
      </c>
      <c r="F13440">
        <v>3</v>
      </c>
    </row>
    <row r="13441" spans="1:6">
      <c r="A13441">
        <v>5300</v>
      </c>
      <c r="B13441">
        <v>17</v>
      </c>
      <c r="C13441" t="s">
        <v>62</v>
      </c>
      <c r="D13441" t="s">
        <v>92</v>
      </c>
      <c r="E13441">
        <v>5464</v>
      </c>
      <c r="F13441">
        <v>3</v>
      </c>
    </row>
    <row r="13442" spans="1:6">
      <c r="A13442">
        <v>5300</v>
      </c>
      <c r="B13442">
        <v>17</v>
      </c>
      <c r="C13442" t="s">
        <v>62</v>
      </c>
      <c r="D13442" t="s">
        <v>92</v>
      </c>
      <c r="E13442">
        <v>5223</v>
      </c>
      <c r="F13442">
        <v>3</v>
      </c>
    </row>
    <row r="13443" spans="1:6">
      <c r="A13443">
        <v>5300</v>
      </c>
      <c r="B13443">
        <v>17</v>
      </c>
      <c r="C13443" t="s">
        <v>62</v>
      </c>
      <c r="D13443" t="s">
        <v>92</v>
      </c>
      <c r="E13443">
        <v>2531</v>
      </c>
      <c r="F13443">
        <v>2</v>
      </c>
    </row>
    <row r="13444" spans="1:6">
      <c r="A13444">
        <v>5300</v>
      </c>
      <c r="B13444">
        <v>17</v>
      </c>
      <c r="C13444" t="s">
        <v>62</v>
      </c>
      <c r="D13444" t="s">
        <v>92</v>
      </c>
      <c r="E13444">
        <v>3906</v>
      </c>
      <c r="F13444">
        <v>2</v>
      </c>
    </row>
    <row r="13445" spans="1:6">
      <c r="A13445">
        <v>5300</v>
      </c>
      <c r="B13445">
        <v>17</v>
      </c>
      <c r="C13445" t="s">
        <v>62</v>
      </c>
      <c r="D13445" t="s">
        <v>92</v>
      </c>
      <c r="E13445">
        <v>4495</v>
      </c>
      <c r="F13445">
        <v>2</v>
      </c>
    </row>
    <row r="13446" spans="1:6">
      <c r="A13446">
        <v>5300</v>
      </c>
      <c r="B13446">
        <v>17</v>
      </c>
      <c r="C13446" t="s">
        <v>62</v>
      </c>
      <c r="D13446" t="s">
        <v>92</v>
      </c>
      <c r="E13446">
        <v>3867</v>
      </c>
      <c r="F13446">
        <v>2</v>
      </c>
    </row>
    <row r="13447" spans="1:6">
      <c r="A13447">
        <v>5300</v>
      </c>
      <c r="B13447">
        <v>17</v>
      </c>
      <c r="C13447" t="s">
        <v>62</v>
      </c>
      <c r="D13447" t="s">
        <v>92</v>
      </c>
      <c r="E13447">
        <v>3367</v>
      </c>
      <c r="F13447">
        <v>2</v>
      </c>
    </row>
    <row r="13448" spans="1:6">
      <c r="A13448">
        <v>5300</v>
      </c>
      <c r="B13448">
        <v>17</v>
      </c>
      <c r="C13448" t="s">
        <v>62</v>
      </c>
      <c r="D13448" t="s">
        <v>92</v>
      </c>
      <c r="E13448">
        <v>5090</v>
      </c>
      <c r="F13448">
        <v>2</v>
      </c>
    </row>
    <row r="13449" spans="1:6">
      <c r="A13449">
        <v>5300</v>
      </c>
      <c r="B13449">
        <v>17</v>
      </c>
      <c r="C13449" t="s">
        <v>62</v>
      </c>
      <c r="D13449" t="s">
        <v>92</v>
      </c>
      <c r="E13449">
        <v>4290</v>
      </c>
      <c r="F13449">
        <v>2</v>
      </c>
    </row>
    <row r="13450" spans="1:6">
      <c r="A13450">
        <v>5300</v>
      </c>
      <c r="B13450">
        <v>17</v>
      </c>
      <c r="C13450" t="s">
        <v>62</v>
      </c>
      <c r="D13450" t="s">
        <v>92</v>
      </c>
      <c r="E13450">
        <v>4648</v>
      </c>
      <c r="F13450">
        <v>2</v>
      </c>
    </row>
    <row r="13451" spans="1:6">
      <c r="A13451">
        <v>5300</v>
      </c>
      <c r="B13451">
        <v>17</v>
      </c>
      <c r="C13451" t="s">
        <v>62</v>
      </c>
      <c r="D13451" t="s">
        <v>92</v>
      </c>
      <c r="E13451">
        <v>4235</v>
      </c>
      <c r="F13451">
        <v>2</v>
      </c>
    </row>
    <row r="13452" spans="1:6">
      <c r="A13452">
        <v>5300</v>
      </c>
      <c r="B13452">
        <v>17</v>
      </c>
      <c r="C13452" t="s">
        <v>62</v>
      </c>
      <c r="D13452" t="s">
        <v>92</v>
      </c>
      <c r="E13452">
        <v>4736</v>
      </c>
      <c r="F13452">
        <v>2</v>
      </c>
    </row>
    <row r="13453" spans="1:6">
      <c r="A13453">
        <v>5300</v>
      </c>
      <c r="B13453">
        <v>17</v>
      </c>
      <c r="C13453" t="s">
        <v>62</v>
      </c>
      <c r="D13453" t="s">
        <v>92</v>
      </c>
      <c r="E13453">
        <v>3218</v>
      </c>
      <c r="F13453">
        <v>2</v>
      </c>
    </row>
    <row r="13454" spans="1:6">
      <c r="A13454">
        <v>5300</v>
      </c>
      <c r="B13454">
        <v>17</v>
      </c>
      <c r="C13454" t="s">
        <v>62</v>
      </c>
      <c r="D13454" t="s">
        <v>92</v>
      </c>
      <c r="E13454">
        <v>180</v>
      </c>
      <c r="F13454">
        <v>2</v>
      </c>
    </row>
    <row r="13455" spans="1:6">
      <c r="A13455">
        <v>5300</v>
      </c>
      <c r="B13455">
        <v>17</v>
      </c>
      <c r="C13455" t="s">
        <v>62</v>
      </c>
      <c r="D13455" t="s">
        <v>92</v>
      </c>
      <c r="E13455">
        <v>4170</v>
      </c>
      <c r="F13455">
        <v>2</v>
      </c>
    </row>
    <row r="13456" spans="1:6">
      <c r="A13456">
        <v>5300</v>
      </c>
      <c r="B13456">
        <v>17</v>
      </c>
      <c r="C13456" t="s">
        <v>62</v>
      </c>
      <c r="D13456" t="s">
        <v>92</v>
      </c>
      <c r="E13456">
        <v>2399</v>
      </c>
      <c r="F13456">
        <v>2</v>
      </c>
    </row>
    <row r="13457" spans="1:6">
      <c r="A13457">
        <v>5300</v>
      </c>
      <c r="B13457">
        <v>17</v>
      </c>
      <c r="C13457" t="s">
        <v>62</v>
      </c>
      <c r="D13457" t="s">
        <v>92</v>
      </c>
      <c r="E13457">
        <v>5777</v>
      </c>
      <c r="F13457">
        <v>2</v>
      </c>
    </row>
    <row r="13458" spans="1:6">
      <c r="A13458">
        <v>5300</v>
      </c>
      <c r="B13458">
        <v>17</v>
      </c>
      <c r="C13458" t="s">
        <v>62</v>
      </c>
      <c r="D13458" t="s">
        <v>92</v>
      </c>
      <c r="E13458">
        <v>3795</v>
      </c>
      <c r="F13458">
        <v>2</v>
      </c>
    </row>
    <row r="13459" spans="1:6">
      <c r="A13459">
        <v>5300</v>
      </c>
      <c r="B13459">
        <v>17</v>
      </c>
      <c r="C13459" t="s">
        <v>62</v>
      </c>
      <c r="D13459" t="s">
        <v>92</v>
      </c>
      <c r="E13459">
        <v>2999</v>
      </c>
      <c r="F13459">
        <v>2</v>
      </c>
    </row>
    <row r="13460" spans="1:6">
      <c r="A13460">
        <v>5300</v>
      </c>
      <c r="B13460">
        <v>17</v>
      </c>
      <c r="C13460" t="s">
        <v>62</v>
      </c>
      <c r="D13460" t="s">
        <v>92</v>
      </c>
      <c r="E13460">
        <v>3</v>
      </c>
      <c r="F13460">
        <v>2</v>
      </c>
    </row>
    <row r="13461" spans="1:6">
      <c r="A13461">
        <v>5300</v>
      </c>
      <c r="B13461">
        <v>17</v>
      </c>
      <c r="C13461" t="s">
        <v>62</v>
      </c>
      <c r="D13461" t="s">
        <v>92</v>
      </c>
      <c r="E13461">
        <v>4976</v>
      </c>
      <c r="F13461">
        <v>2</v>
      </c>
    </row>
    <row r="13462" spans="1:6">
      <c r="A13462">
        <v>5300</v>
      </c>
      <c r="B13462">
        <v>17</v>
      </c>
      <c r="C13462" t="s">
        <v>62</v>
      </c>
      <c r="D13462" t="s">
        <v>92</v>
      </c>
      <c r="E13462">
        <v>5915</v>
      </c>
      <c r="F13462">
        <v>2</v>
      </c>
    </row>
    <row r="13463" spans="1:6">
      <c r="A13463">
        <v>5300</v>
      </c>
      <c r="B13463">
        <v>17</v>
      </c>
      <c r="C13463" t="s">
        <v>62</v>
      </c>
      <c r="D13463" t="s">
        <v>92</v>
      </c>
      <c r="E13463">
        <v>297</v>
      </c>
      <c r="F13463">
        <v>2</v>
      </c>
    </row>
    <row r="13464" spans="1:6">
      <c r="A13464">
        <v>5300</v>
      </c>
      <c r="B13464">
        <v>17</v>
      </c>
      <c r="C13464" t="s">
        <v>62</v>
      </c>
      <c r="D13464" t="s">
        <v>92</v>
      </c>
      <c r="E13464">
        <v>4260</v>
      </c>
      <c r="F13464">
        <v>2</v>
      </c>
    </row>
    <row r="13465" spans="1:6">
      <c r="A13465">
        <v>5300</v>
      </c>
      <c r="B13465">
        <v>17</v>
      </c>
      <c r="C13465" t="s">
        <v>62</v>
      </c>
      <c r="D13465" t="s">
        <v>92</v>
      </c>
      <c r="E13465">
        <v>2232</v>
      </c>
      <c r="F13465">
        <v>2</v>
      </c>
    </row>
    <row r="13466" spans="1:6">
      <c r="A13466">
        <v>5300</v>
      </c>
      <c r="B13466">
        <v>17</v>
      </c>
      <c r="C13466" t="s">
        <v>62</v>
      </c>
      <c r="D13466" t="s">
        <v>92</v>
      </c>
      <c r="E13466">
        <v>2498</v>
      </c>
      <c r="F13466">
        <v>2</v>
      </c>
    </row>
    <row r="13467" spans="1:6">
      <c r="A13467">
        <v>5300</v>
      </c>
      <c r="B13467">
        <v>17</v>
      </c>
      <c r="C13467" t="s">
        <v>62</v>
      </c>
      <c r="D13467" t="s">
        <v>92</v>
      </c>
      <c r="E13467">
        <v>4028</v>
      </c>
      <c r="F13467">
        <v>2</v>
      </c>
    </row>
    <row r="13468" spans="1:6">
      <c r="A13468">
        <v>5300</v>
      </c>
      <c r="B13468">
        <v>17</v>
      </c>
      <c r="C13468" t="s">
        <v>62</v>
      </c>
      <c r="D13468" t="s">
        <v>92</v>
      </c>
      <c r="E13468">
        <v>3272</v>
      </c>
      <c r="F13468">
        <v>1</v>
      </c>
    </row>
    <row r="13469" spans="1:6">
      <c r="A13469">
        <v>5300</v>
      </c>
      <c r="B13469">
        <v>17</v>
      </c>
      <c r="C13469" t="s">
        <v>62</v>
      </c>
      <c r="D13469" t="s">
        <v>92</v>
      </c>
      <c r="E13469">
        <v>5525</v>
      </c>
      <c r="F13469">
        <v>1</v>
      </c>
    </row>
    <row r="13470" spans="1:6">
      <c r="A13470">
        <v>5300</v>
      </c>
      <c r="B13470">
        <v>17</v>
      </c>
      <c r="C13470" t="s">
        <v>62</v>
      </c>
      <c r="D13470" t="s">
        <v>92</v>
      </c>
      <c r="E13470">
        <v>1278</v>
      </c>
      <c r="F13470">
        <v>1</v>
      </c>
    </row>
    <row r="13471" spans="1:6">
      <c r="A13471">
        <v>5300</v>
      </c>
      <c r="B13471">
        <v>17</v>
      </c>
      <c r="C13471" t="s">
        <v>62</v>
      </c>
      <c r="D13471" t="s">
        <v>92</v>
      </c>
      <c r="E13471">
        <v>4353</v>
      </c>
      <c r="F13471">
        <v>1</v>
      </c>
    </row>
    <row r="13472" spans="1:6">
      <c r="A13472">
        <v>5300</v>
      </c>
      <c r="B13472">
        <v>17</v>
      </c>
      <c r="C13472" t="s">
        <v>62</v>
      </c>
      <c r="D13472" t="s">
        <v>92</v>
      </c>
      <c r="E13472">
        <v>1168</v>
      </c>
      <c r="F13472">
        <v>1</v>
      </c>
    </row>
    <row r="13473" spans="1:6">
      <c r="A13473">
        <v>5300</v>
      </c>
      <c r="B13473">
        <v>17</v>
      </c>
      <c r="C13473" t="s">
        <v>62</v>
      </c>
      <c r="D13473" t="s">
        <v>92</v>
      </c>
      <c r="E13473">
        <v>4958</v>
      </c>
      <c r="F13473">
        <v>1</v>
      </c>
    </row>
    <row r="13474" spans="1:6">
      <c r="A13474">
        <v>5300</v>
      </c>
      <c r="B13474">
        <v>17</v>
      </c>
      <c r="C13474" t="s">
        <v>62</v>
      </c>
      <c r="D13474" t="s">
        <v>92</v>
      </c>
      <c r="E13474">
        <v>4158</v>
      </c>
      <c r="F13474">
        <v>1</v>
      </c>
    </row>
    <row r="13475" spans="1:6">
      <c r="A13475">
        <v>5300</v>
      </c>
      <c r="B13475">
        <v>17</v>
      </c>
      <c r="C13475" t="s">
        <v>62</v>
      </c>
      <c r="D13475" t="s">
        <v>92</v>
      </c>
      <c r="E13475">
        <v>5758</v>
      </c>
      <c r="F13475">
        <v>1</v>
      </c>
    </row>
    <row r="13476" spans="1:6">
      <c r="A13476">
        <v>5300</v>
      </c>
      <c r="B13476">
        <v>17</v>
      </c>
      <c r="C13476" t="s">
        <v>62</v>
      </c>
      <c r="D13476" t="s">
        <v>92</v>
      </c>
      <c r="E13476">
        <v>2896</v>
      </c>
      <c r="F13476">
        <v>1</v>
      </c>
    </row>
    <row r="13477" spans="1:6">
      <c r="A13477">
        <v>5300</v>
      </c>
      <c r="B13477">
        <v>17</v>
      </c>
      <c r="C13477" t="s">
        <v>62</v>
      </c>
      <c r="D13477" t="s">
        <v>92</v>
      </c>
      <c r="E13477">
        <v>2243</v>
      </c>
      <c r="F13477">
        <v>1</v>
      </c>
    </row>
    <row r="13478" spans="1:6">
      <c r="A13478">
        <v>5300</v>
      </c>
      <c r="B13478">
        <v>17</v>
      </c>
      <c r="C13478" t="s">
        <v>62</v>
      </c>
      <c r="D13478" t="s">
        <v>92</v>
      </c>
      <c r="E13478">
        <v>1070</v>
      </c>
      <c r="F13478">
        <v>1</v>
      </c>
    </row>
    <row r="13479" spans="1:6">
      <c r="A13479">
        <v>5300</v>
      </c>
      <c r="B13479">
        <v>17</v>
      </c>
      <c r="C13479" t="s">
        <v>62</v>
      </c>
      <c r="D13479" t="s">
        <v>92</v>
      </c>
      <c r="E13479">
        <v>2014</v>
      </c>
      <c r="F13479">
        <v>1</v>
      </c>
    </row>
    <row r="13480" spans="1:6">
      <c r="A13480">
        <v>5300</v>
      </c>
      <c r="B13480">
        <v>17</v>
      </c>
      <c r="C13480" t="s">
        <v>62</v>
      </c>
      <c r="D13480" t="s">
        <v>92</v>
      </c>
      <c r="E13480">
        <v>172</v>
      </c>
      <c r="F13480">
        <v>1</v>
      </c>
    </row>
    <row r="13481" spans="1:6">
      <c r="A13481">
        <v>5300</v>
      </c>
      <c r="B13481">
        <v>17</v>
      </c>
      <c r="C13481" t="s">
        <v>62</v>
      </c>
      <c r="D13481" t="s">
        <v>92</v>
      </c>
      <c r="E13481">
        <v>5154</v>
      </c>
      <c r="F13481">
        <v>1</v>
      </c>
    </row>
    <row r="13482" spans="1:6">
      <c r="A13482">
        <v>5300</v>
      </c>
      <c r="B13482">
        <v>17</v>
      </c>
      <c r="C13482" t="s">
        <v>62</v>
      </c>
      <c r="D13482" t="s">
        <v>92</v>
      </c>
      <c r="E13482">
        <v>3449</v>
      </c>
      <c r="F13482">
        <v>1</v>
      </c>
    </row>
    <row r="13483" spans="1:6">
      <c r="A13483">
        <v>5300</v>
      </c>
      <c r="B13483">
        <v>17</v>
      </c>
      <c r="C13483" t="s">
        <v>62</v>
      </c>
      <c r="D13483" t="s">
        <v>92</v>
      </c>
      <c r="E13483">
        <v>2213</v>
      </c>
      <c r="F13483">
        <v>1</v>
      </c>
    </row>
    <row r="13484" spans="1:6">
      <c r="A13484">
        <v>5300</v>
      </c>
      <c r="B13484">
        <v>17</v>
      </c>
      <c r="C13484" t="s">
        <v>62</v>
      </c>
      <c r="D13484" t="s">
        <v>92</v>
      </c>
      <c r="E13484">
        <v>1129</v>
      </c>
      <c r="F13484">
        <v>1</v>
      </c>
    </row>
    <row r="13485" spans="1:6">
      <c r="A13485">
        <v>5300</v>
      </c>
      <c r="B13485">
        <v>17</v>
      </c>
      <c r="C13485" t="s">
        <v>62</v>
      </c>
      <c r="D13485" t="s">
        <v>92</v>
      </c>
      <c r="E13485">
        <v>5589</v>
      </c>
      <c r="F13485">
        <v>1</v>
      </c>
    </row>
    <row r="13486" spans="1:6">
      <c r="A13486">
        <v>5300</v>
      </c>
      <c r="B13486">
        <v>17</v>
      </c>
      <c r="C13486" t="s">
        <v>62</v>
      </c>
      <c r="D13486" t="s">
        <v>92</v>
      </c>
      <c r="E13486">
        <v>4369</v>
      </c>
      <c r="F13486">
        <v>1</v>
      </c>
    </row>
    <row r="13487" spans="1:6">
      <c r="A13487">
        <v>5300</v>
      </c>
      <c r="B13487">
        <v>17</v>
      </c>
      <c r="C13487" t="s">
        <v>62</v>
      </c>
      <c r="D13487" t="s">
        <v>92</v>
      </c>
      <c r="E13487">
        <v>1004</v>
      </c>
      <c r="F13487">
        <v>1</v>
      </c>
    </row>
    <row r="13488" spans="1:6">
      <c r="A13488">
        <v>5300</v>
      </c>
      <c r="B13488">
        <v>17</v>
      </c>
      <c r="C13488" t="s">
        <v>62</v>
      </c>
      <c r="D13488" t="s">
        <v>92</v>
      </c>
      <c r="E13488">
        <v>2090</v>
      </c>
      <c r="F13488">
        <v>1</v>
      </c>
    </row>
    <row r="13489" spans="1:6">
      <c r="A13489">
        <v>5300</v>
      </c>
      <c r="B13489">
        <v>17</v>
      </c>
      <c r="C13489" t="s">
        <v>62</v>
      </c>
      <c r="D13489" t="s">
        <v>92</v>
      </c>
      <c r="E13489">
        <v>2960</v>
      </c>
      <c r="F13489">
        <v>1</v>
      </c>
    </row>
    <row r="13490" spans="1:6">
      <c r="A13490">
        <v>5300</v>
      </c>
      <c r="B13490">
        <v>17</v>
      </c>
      <c r="C13490" t="s">
        <v>62</v>
      </c>
      <c r="D13490" t="s">
        <v>92</v>
      </c>
      <c r="E13490">
        <v>4577</v>
      </c>
      <c r="F13490">
        <v>1</v>
      </c>
    </row>
    <row r="13491" spans="1:6">
      <c r="A13491">
        <v>5300</v>
      </c>
      <c r="B13491">
        <v>17</v>
      </c>
      <c r="C13491" t="s">
        <v>62</v>
      </c>
      <c r="D13491" t="s">
        <v>92</v>
      </c>
      <c r="E13491">
        <v>6022</v>
      </c>
      <c r="F13491">
        <v>1</v>
      </c>
    </row>
    <row r="13492" spans="1:6">
      <c r="A13492">
        <v>5300</v>
      </c>
      <c r="B13492">
        <v>17</v>
      </c>
      <c r="C13492" t="s">
        <v>62</v>
      </c>
      <c r="D13492" t="s">
        <v>92</v>
      </c>
      <c r="E13492">
        <v>5399</v>
      </c>
      <c r="F13492">
        <v>1</v>
      </c>
    </row>
    <row r="13493" spans="1:6">
      <c r="A13493">
        <v>5300</v>
      </c>
      <c r="B13493">
        <v>17</v>
      </c>
      <c r="C13493" t="s">
        <v>62</v>
      </c>
      <c r="D13493" t="s">
        <v>92</v>
      </c>
      <c r="E13493">
        <v>5460</v>
      </c>
      <c r="F13493">
        <v>1</v>
      </c>
    </row>
    <row r="13494" spans="1:6">
      <c r="A13494">
        <v>5300</v>
      </c>
      <c r="B13494">
        <v>17</v>
      </c>
      <c r="C13494" t="s">
        <v>62</v>
      </c>
      <c r="D13494" t="s">
        <v>92</v>
      </c>
      <c r="E13494">
        <v>3973</v>
      </c>
      <c r="F13494">
        <v>1</v>
      </c>
    </row>
    <row r="13495" spans="1:6">
      <c r="A13495">
        <v>5300</v>
      </c>
      <c r="B13495">
        <v>17</v>
      </c>
      <c r="C13495" t="s">
        <v>62</v>
      </c>
      <c r="D13495" t="s">
        <v>92</v>
      </c>
      <c r="E13495">
        <v>4187</v>
      </c>
      <c r="F13495">
        <v>1</v>
      </c>
    </row>
    <row r="13496" spans="1:6">
      <c r="A13496">
        <v>5300</v>
      </c>
      <c r="B13496">
        <v>17</v>
      </c>
      <c r="C13496" t="s">
        <v>62</v>
      </c>
      <c r="D13496" t="s">
        <v>92</v>
      </c>
      <c r="E13496">
        <v>2416</v>
      </c>
      <c r="F13496">
        <v>1</v>
      </c>
    </row>
    <row r="13497" spans="1:6">
      <c r="A13497">
        <v>5300</v>
      </c>
      <c r="B13497">
        <v>17</v>
      </c>
      <c r="C13497" t="s">
        <v>62</v>
      </c>
      <c r="D13497" t="s">
        <v>92</v>
      </c>
      <c r="E13497">
        <v>3046</v>
      </c>
      <c r="F13497">
        <v>1</v>
      </c>
    </row>
    <row r="13498" spans="1:6">
      <c r="A13498">
        <v>5300</v>
      </c>
      <c r="B13498">
        <v>17</v>
      </c>
      <c r="C13498" t="s">
        <v>62</v>
      </c>
      <c r="D13498" t="s">
        <v>92</v>
      </c>
      <c r="E13498">
        <v>2372</v>
      </c>
      <c r="F13498">
        <v>1</v>
      </c>
    </row>
    <row r="13499" spans="1:6">
      <c r="A13499">
        <v>5300</v>
      </c>
      <c r="B13499">
        <v>17</v>
      </c>
      <c r="C13499" t="s">
        <v>62</v>
      </c>
      <c r="D13499" t="s">
        <v>92</v>
      </c>
      <c r="E13499">
        <v>4624</v>
      </c>
      <c r="F13499">
        <v>1</v>
      </c>
    </row>
    <row r="13500" spans="1:6">
      <c r="A13500">
        <v>5300</v>
      </c>
      <c r="B13500">
        <v>17</v>
      </c>
      <c r="C13500" t="s">
        <v>62</v>
      </c>
      <c r="D13500" t="s">
        <v>92</v>
      </c>
      <c r="E13500">
        <v>3126</v>
      </c>
      <c r="F13500">
        <v>1</v>
      </c>
    </row>
    <row r="13501" spans="1:6">
      <c r="A13501">
        <v>5300</v>
      </c>
      <c r="B13501">
        <v>17</v>
      </c>
      <c r="C13501" t="s">
        <v>62</v>
      </c>
      <c r="D13501" t="s">
        <v>92</v>
      </c>
      <c r="E13501">
        <v>2142</v>
      </c>
      <c r="F13501">
        <v>1</v>
      </c>
    </row>
    <row r="13502" spans="1:6">
      <c r="A13502">
        <v>5300</v>
      </c>
      <c r="B13502">
        <v>17</v>
      </c>
      <c r="C13502" t="s">
        <v>62</v>
      </c>
      <c r="D13502" t="s">
        <v>92</v>
      </c>
      <c r="E13502">
        <v>39</v>
      </c>
      <c r="F13502">
        <v>1</v>
      </c>
    </row>
    <row r="13503" spans="1:6">
      <c r="A13503">
        <v>5300</v>
      </c>
      <c r="B13503">
        <v>17</v>
      </c>
      <c r="C13503" t="s">
        <v>62</v>
      </c>
      <c r="D13503" t="s">
        <v>92</v>
      </c>
      <c r="E13503">
        <v>5826</v>
      </c>
      <c r="F13503">
        <v>1</v>
      </c>
    </row>
    <row r="13504" spans="1:6">
      <c r="A13504">
        <v>5300</v>
      </c>
      <c r="B13504">
        <v>17</v>
      </c>
      <c r="C13504" t="s">
        <v>62</v>
      </c>
      <c r="D13504" t="s">
        <v>92</v>
      </c>
      <c r="E13504">
        <v>5069</v>
      </c>
      <c r="F13504">
        <v>1</v>
      </c>
    </row>
    <row r="13505" spans="1:6">
      <c r="A13505">
        <v>5300</v>
      </c>
      <c r="B13505">
        <v>17</v>
      </c>
      <c r="C13505" t="s">
        <v>62</v>
      </c>
      <c r="D13505" t="s">
        <v>92</v>
      </c>
      <c r="E13505">
        <v>3424</v>
      </c>
      <c r="F13505">
        <v>1</v>
      </c>
    </row>
    <row r="13506" spans="1:6">
      <c r="A13506">
        <v>5300</v>
      </c>
      <c r="B13506">
        <v>17</v>
      </c>
      <c r="C13506" t="s">
        <v>62</v>
      </c>
      <c r="D13506" t="s">
        <v>92</v>
      </c>
      <c r="E13506">
        <v>243</v>
      </c>
      <c r="F13506">
        <v>1</v>
      </c>
    </row>
    <row r="13507" spans="1:6">
      <c r="A13507">
        <v>5300</v>
      </c>
      <c r="B13507">
        <v>17</v>
      </c>
      <c r="C13507" t="s">
        <v>62</v>
      </c>
      <c r="D13507" t="s">
        <v>92</v>
      </c>
      <c r="E13507">
        <v>1099</v>
      </c>
      <c r="F13507">
        <v>1</v>
      </c>
    </row>
    <row r="13508" spans="1:6">
      <c r="A13508">
        <v>5300</v>
      </c>
      <c r="B13508">
        <v>17</v>
      </c>
      <c r="C13508" t="s">
        <v>62</v>
      </c>
      <c r="D13508" t="s">
        <v>92</v>
      </c>
      <c r="E13508">
        <v>5859</v>
      </c>
      <c r="F13508">
        <v>1</v>
      </c>
    </row>
    <row r="13509" spans="1:6">
      <c r="A13509">
        <v>5300</v>
      </c>
      <c r="B13509">
        <v>17</v>
      </c>
      <c r="C13509" t="s">
        <v>62</v>
      </c>
      <c r="D13509" t="s">
        <v>92</v>
      </c>
      <c r="E13509">
        <v>1177</v>
      </c>
      <c r="F13509">
        <v>1</v>
      </c>
    </row>
    <row r="13510" spans="1:6">
      <c r="A13510">
        <v>5300</v>
      </c>
      <c r="B13510">
        <v>17</v>
      </c>
      <c r="C13510" t="s">
        <v>62</v>
      </c>
      <c r="D13510" t="s">
        <v>92</v>
      </c>
      <c r="E13510">
        <v>4230</v>
      </c>
      <c r="F13510">
        <v>1</v>
      </c>
    </row>
    <row r="13511" spans="1:6">
      <c r="A13511">
        <v>5300</v>
      </c>
      <c r="B13511">
        <v>17</v>
      </c>
      <c r="C13511" t="s">
        <v>62</v>
      </c>
      <c r="D13511" t="s">
        <v>92</v>
      </c>
      <c r="E13511">
        <v>2112</v>
      </c>
      <c r="F13511">
        <v>1</v>
      </c>
    </row>
    <row r="13512" spans="1:6">
      <c r="A13512">
        <v>5300</v>
      </c>
      <c r="B13512">
        <v>17</v>
      </c>
      <c r="C13512" t="s">
        <v>62</v>
      </c>
      <c r="D13512" t="s">
        <v>92</v>
      </c>
      <c r="E13512">
        <v>3845</v>
      </c>
      <c r="F13512">
        <v>1</v>
      </c>
    </row>
    <row r="13513" spans="1:6">
      <c r="A13513">
        <v>5300</v>
      </c>
      <c r="B13513">
        <v>17</v>
      </c>
      <c r="C13513" t="s">
        <v>62</v>
      </c>
      <c r="D13513" t="s">
        <v>92</v>
      </c>
      <c r="E13513">
        <v>2988</v>
      </c>
      <c r="F13513">
        <v>1</v>
      </c>
    </row>
    <row r="13514" spans="1:6">
      <c r="A13514">
        <v>5300</v>
      </c>
      <c r="B13514">
        <v>17</v>
      </c>
      <c r="C13514" t="s">
        <v>62</v>
      </c>
      <c r="D13514" t="s">
        <v>92</v>
      </c>
      <c r="E13514">
        <v>2526</v>
      </c>
      <c r="F13514">
        <v>1</v>
      </c>
    </row>
    <row r="13515" spans="1:6">
      <c r="A13515">
        <v>5300</v>
      </c>
      <c r="B13515">
        <v>17</v>
      </c>
      <c r="C13515" t="s">
        <v>62</v>
      </c>
      <c r="D13515" t="s">
        <v>92</v>
      </c>
      <c r="E13515">
        <v>5025</v>
      </c>
      <c r="F13515">
        <v>1</v>
      </c>
    </row>
    <row r="13516" spans="1:6">
      <c r="A13516">
        <v>5300</v>
      </c>
      <c r="B13516">
        <v>17</v>
      </c>
      <c r="C13516" t="s">
        <v>62</v>
      </c>
      <c r="D13516" t="s">
        <v>92</v>
      </c>
      <c r="E13516">
        <v>3515</v>
      </c>
      <c r="F13516">
        <v>1</v>
      </c>
    </row>
    <row r="13517" spans="1:6">
      <c r="A13517">
        <v>5300</v>
      </c>
      <c r="B13517">
        <v>17</v>
      </c>
      <c r="C13517" t="s">
        <v>62</v>
      </c>
      <c r="D13517" t="s">
        <v>92</v>
      </c>
      <c r="E13517">
        <v>5509</v>
      </c>
      <c r="F13517">
        <v>1</v>
      </c>
    </row>
    <row r="13518" spans="1:6">
      <c r="A13518">
        <v>5300</v>
      </c>
      <c r="B13518">
        <v>17</v>
      </c>
      <c r="C13518" t="s">
        <v>62</v>
      </c>
      <c r="D13518" t="s">
        <v>92</v>
      </c>
      <c r="E13518">
        <v>5474</v>
      </c>
      <c r="F13518">
        <v>1</v>
      </c>
    </row>
    <row r="13519" spans="1:6">
      <c r="A13519">
        <v>5300</v>
      </c>
      <c r="B13519">
        <v>17</v>
      </c>
      <c r="C13519" t="s">
        <v>62</v>
      </c>
      <c r="D13519" t="s">
        <v>92</v>
      </c>
      <c r="E13519">
        <v>2319</v>
      </c>
      <c r="F13519">
        <v>1</v>
      </c>
    </row>
    <row r="13520" spans="1:6">
      <c r="A13520">
        <v>5300</v>
      </c>
      <c r="B13520">
        <v>17</v>
      </c>
      <c r="C13520" t="s">
        <v>62</v>
      </c>
      <c r="D13520" t="s">
        <v>92</v>
      </c>
      <c r="E13520">
        <v>4523</v>
      </c>
      <c r="F13520">
        <v>1</v>
      </c>
    </row>
    <row r="13521" spans="1:6">
      <c r="A13521">
        <v>5300</v>
      </c>
      <c r="B13521">
        <v>17</v>
      </c>
      <c r="C13521" t="s">
        <v>62</v>
      </c>
      <c r="D13521" t="s">
        <v>92</v>
      </c>
      <c r="E13521">
        <v>4518</v>
      </c>
      <c r="F13521">
        <v>1</v>
      </c>
    </row>
    <row r="13522" spans="1:6">
      <c r="A13522">
        <v>5300</v>
      </c>
      <c r="B13522">
        <v>17</v>
      </c>
      <c r="C13522" t="s">
        <v>62</v>
      </c>
      <c r="D13522" t="s">
        <v>92</v>
      </c>
      <c r="E13522">
        <v>2719</v>
      </c>
      <c r="F13522">
        <v>1</v>
      </c>
    </row>
    <row r="13523" spans="1:6">
      <c r="A13523">
        <v>5300</v>
      </c>
      <c r="B13523">
        <v>17</v>
      </c>
      <c r="C13523" t="s">
        <v>62</v>
      </c>
      <c r="D13523" t="s">
        <v>92</v>
      </c>
      <c r="E13523">
        <v>3528</v>
      </c>
      <c r="F13523">
        <v>1</v>
      </c>
    </row>
    <row r="13524" spans="1:6">
      <c r="A13524">
        <v>5300</v>
      </c>
      <c r="B13524">
        <v>17</v>
      </c>
      <c r="C13524" t="s">
        <v>62</v>
      </c>
      <c r="D13524" t="s">
        <v>92</v>
      </c>
      <c r="E13524">
        <v>5158</v>
      </c>
      <c r="F13524">
        <v>1</v>
      </c>
    </row>
    <row r="13525" spans="1:6">
      <c r="A13525">
        <v>5300</v>
      </c>
      <c r="B13525">
        <v>17</v>
      </c>
      <c r="C13525" t="s">
        <v>62</v>
      </c>
      <c r="D13525" t="s">
        <v>92</v>
      </c>
      <c r="E13525">
        <v>4146</v>
      </c>
      <c r="F13525">
        <v>1</v>
      </c>
    </row>
    <row r="13526" spans="1:6">
      <c r="A13526">
        <v>5300</v>
      </c>
      <c r="B13526">
        <v>17</v>
      </c>
      <c r="C13526" t="s">
        <v>62</v>
      </c>
      <c r="D13526" t="s">
        <v>92</v>
      </c>
      <c r="E13526">
        <v>103</v>
      </c>
      <c r="F13526">
        <v>1</v>
      </c>
    </row>
    <row r="13527" spans="1:6">
      <c r="A13527">
        <v>5300</v>
      </c>
      <c r="B13527">
        <v>17</v>
      </c>
      <c r="C13527" t="s">
        <v>62</v>
      </c>
      <c r="D13527" t="s">
        <v>92</v>
      </c>
      <c r="E13527">
        <v>3823</v>
      </c>
      <c r="F13527">
        <v>1</v>
      </c>
    </row>
    <row r="13528" spans="1:6">
      <c r="A13528">
        <v>5300</v>
      </c>
      <c r="B13528">
        <v>17</v>
      </c>
      <c r="C13528" t="s">
        <v>62</v>
      </c>
      <c r="D13528" t="s">
        <v>92</v>
      </c>
      <c r="E13528">
        <v>3889</v>
      </c>
      <c r="F13528">
        <v>1</v>
      </c>
    </row>
    <row r="13529" spans="1:6">
      <c r="A13529">
        <v>5300</v>
      </c>
      <c r="B13529">
        <v>17</v>
      </c>
      <c r="C13529" t="s">
        <v>62</v>
      </c>
      <c r="D13529" t="s">
        <v>92</v>
      </c>
      <c r="E13529">
        <v>1015</v>
      </c>
      <c r="F13529">
        <v>1</v>
      </c>
    </row>
    <row r="13530" spans="1:6">
      <c r="A13530">
        <v>5300</v>
      </c>
      <c r="B13530">
        <v>17</v>
      </c>
      <c r="C13530" t="s">
        <v>62</v>
      </c>
      <c r="D13530" t="s">
        <v>92</v>
      </c>
      <c r="E13530">
        <v>5897</v>
      </c>
      <c r="F13530">
        <v>1</v>
      </c>
    </row>
    <row r="13531" spans="1:6">
      <c r="A13531">
        <v>5300</v>
      </c>
      <c r="B13531">
        <v>17</v>
      </c>
      <c r="C13531" t="s">
        <v>62</v>
      </c>
      <c r="D13531" t="s">
        <v>92</v>
      </c>
      <c r="E13531">
        <v>5153</v>
      </c>
      <c r="F13531">
        <v>1</v>
      </c>
    </row>
    <row r="13532" spans="1:6">
      <c r="A13532">
        <v>5300</v>
      </c>
      <c r="B13532">
        <v>17</v>
      </c>
      <c r="C13532" t="s">
        <v>62</v>
      </c>
      <c r="D13532" t="s">
        <v>92</v>
      </c>
      <c r="E13532">
        <v>4356</v>
      </c>
      <c r="F13532">
        <v>1</v>
      </c>
    </row>
    <row r="13533" spans="1:6">
      <c r="A13533">
        <v>5300</v>
      </c>
      <c r="B13533">
        <v>17</v>
      </c>
      <c r="C13533" t="s">
        <v>62</v>
      </c>
      <c r="D13533" t="s">
        <v>92</v>
      </c>
      <c r="E13533">
        <v>5441</v>
      </c>
      <c r="F13533">
        <v>1</v>
      </c>
    </row>
    <row r="13534" spans="1:6">
      <c r="A13534">
        <v>5300</v>
      </c>
      <c r="B13534">
        <v>17</v>
      </c>
      <c r="C13534" t="s">
        <v>62</v>
      </c>
      <c r="D13534" t="s">
        <v>92</v>
      </c>
      <c r="E13534">
        <v>148</v>
      </c>
      <c r="F13534">
        <v>1</v>
      </c>
    </row>
    <row r="13535" spans="1:6">
      <c r="A13535">
        <v>5300</v>
      </c>
      <c r="B13535">
        <v>17</v>
      </c>
      <c r="C13535" t="s">
        <v>62</v>
      </c>
      <c r="D13535" t="s">
        <v>92</v>
      </c>
      <c r="E13535">
        <v>4710</v>
      </c>
      <c r="F13535">
        <v>1</v>
      </c>
    </row>
    <row r="13536" spans="1:6">
      <c r="A13536">
        <v>5300</v>
      </c>
      <c r="B13536">
        <v>17</v>
      </c>
      <c r="C13536" t="s">
        <v>62</v>
      </c>
      <c r="D13536" t="s">
        <v>92</v>
      </c>
      <c r="E13536">
        <v>2125</v>
      </c>
      <c r="F13536">
        <v>1</v>
      </c>
    </row>
    <row r="13537" spans="1:6">
      <c r="A13537">
        <v>5300</v>
      </c>
      <c r="B13537">
        <v>17</v>
      </c>
      <c r="C13537" t="s">
        <v>62</v>
      </c>
      <c r="D13537" t="s">
        <v>92</v>
      </c>
      <c r="E13537">
        <v>1262</v>
      </c>
      <c r="F13537">
        <v>1</v>
      </c>
    </row>
    <row r="13538" spans="1:6">
      <c r="A13538">
        <v>5300</v>
      </c>
      <c r="B13538">
        <v>17</v>
      </c>
      <c r="C13538" t="s">
        <v>62</v>
      </c>
      <c r="D13538" t="s">
        <v>92</v>
      </c>
      <c r="E13538">
        <v>2440</v>
      </c>
      <c r="F13538">
        <v>1</v>
      </c>
    </row>
    <row r="13539" spans="1:6">
      <c r="A13539">
        <v>5300</v>
      </c>
      <c r="B13539">
        <v>17</v>
      </c>
      <c r="C13539" t="s">
        <v>62</v>
      </c>
      <c r="D13539" t="s">
        <v>92</v>
      </c>
      <c r="E13539">
        <v>2555</v>
      </c>
      <c r="F13539">
        <v>1</v>
      </c>
    </row>
    <row r="13540" spans="1:6">
      <c r="A13540">
        <v>5300</v>
      </c>
      <c r="B13540">
        <v>17</v>
      </c>
      <c r="C13540" t="s">
        <v>62</v>
      </c>
      <c r="D13540" t="s">
        <v>92</v>
      </c>
      <c r="E13540">
        <v>5205</v>
      </c>
      <c r="F13540">
        <v>1</v>
      </c>
    </row>
    <row r="13541" spans="1:6">
      <c r="A13541">
        <v>5300</v>
      </c>
      <c r="B13541">
        <v>17</v>
      </c>
      <c r="C13541" t="s">
        <v>62</v>
      </c>
      <c r="D13541" t="s">
        <v>92</v>
      </c>
      <c r="E13541">
        <v>5798</v>
      </c>
      <c r="F13541">
        <v>1</v>
      </c>
    </row>
    <row r="13542" spans="1:6">
      <c r="A13542">
        <v>5300</v>
      </c>
      <c r="B13542">
        <v>17</v>
      </c>
      <c r="C13542" t="s">
        <v>62</v>
      </c>
      <c r="D13542" t="s">
        <v>92</v>
      </c>
      <c r="E13542">
        <v>2512</v>
      </c>
      <c r="F13542">
        <v>1</v>
      </c>
    </row>
    <row r="13543" spans="1:6">
      <c r="A13543">
        <v>5300</v>
      </c>
      <c r="B13543">
        <v>17</v>
      </c>
      <c r="C13543" t="s">
        <v>62</v>
      </c>
      <c r="D13543" t="s">
        <v>92</v>
      </c>
      <c r="E13543">
        <v>2611</v>
      </c>
      <c r="F13543">
        <v>1</v>
      </c>
    </row>
    <row r="13544" spans="1:6">
      <c r="A13544">
        <v>5300</v>
      </c>
      <c r="B13544">
        <v>17</v>
      </c>
      <c r="C13544" t="s">
        <v>62</v>
      </c>
      <c r="D13544" t="s">
        <v>92</v>
      </c>
      <c r="E13544">
        <v>2852</v>
      </c>
      <c r="F13544">
        <v>1</v>
      </c>
    </row>
    <row r="13545" spans="1:6">
      <c r="A13545">
        <v>5300</v>
      </c>
      <c r="B13545">
        <v>17</v>
      </c>
      <c r="C13545" t="s">
        <v>62</v>
      </c>
      <c r="D13545" t="s">
        <v>92</v>
      </c>
      <c r="E13545">
        <v>5499</v>
      </c>
      <c r="F13545">
        <v>1</v>
      </c>
    </row>
    <row r="13546" spans="1:6">
      <c r="A13546">
        <v>5300</v>
      </c>
      <c r="B13546">
        <v>17</v>
      </c>
      <c r="C13546" t="s">
        <v>62</v>
      </c>
      <c r="D13546" t="s">
        <v>92</v>
      </c>
      <c r="E13546">
        <v>4817</v>
      </c>
      <c r="F13546">
        <v>1</v>
      </c>
    </row>
    <row r="13547" spans="1:6">
      <c r="A13547">
        <v>5300</v>
      </c>
      <c r="B13547">
        <v>17</v>
      </c>
      <c r="C13547" t="s">
        <v>62</v>
      </c>
      <c r="D13547" t="s">
        <v>92</v>
      </c>
      <c r="E13547">
        <v>2429</v>
      </c>
      <c r="F13547">
        <v>1</v>
      </c>
    </row>
    <row r="13548" spans="1:6">
      <c r="A13548">
        <v>5300</v>
      </c>
      <c r="B13548">
        <v>17</v>
      </c>
      <c r="C13548" t="s">
        <v>62</v>
      </c>
      <c r="D13548" t="s">
        <v>92</v>
      </c>
      <c r="E13548">
        <v>3981</v>
      </c>
      <c r="F13548">
        <v>1</v>
      </c>
    </row>
    <row r="13549" spans="1:6">
      <c r="A13549">
        <v>5300</v>
      </c>
      <c r="B13549">
        <v>17</v>
      </c>
      <c r="C13549" t="s">
        <v>62</v>
      </c>
      <c r="D13549" t="s">
        <v>92</v>
      </c>
      <c r="E13549">
        <v>5199</v>
      </c>
      <c r="F13549">
        <v>1</v>
      </c>
    </row>
    <row r="13550" spans="1:6">
      <c r="A13550">
        <v>5300</v>
      </c>
      <c r="B13550">
        <v>17</v>
      </c>
      <c r="C13550" t="s">
        <v>62</v>
      </c>
      <c r="D13550" t="s">
        <v>92</v>
      </c>
      <c r="E13550">
        <v>2600</v>
      </c>
      <c r="F13550">
        <v>1</v>
      </c>
    </row>
    <row r="13551" spans="1:6">
      <c r="A13551">
        <v>5300</v>
      </c>
      <c r="B13551">
        <v>17</v>
      </c>
      <c r="C13551" t="s">
        <v>62</v>
      </c>
      <c r="D13551" t="s">
        <v>92</v>
      </c>
      <c r="E13551">
        <v>1337</v>
      </c>
      <c r="F13551">
        <v>1</v>
      </c>
    </row>
    <row r="13552" spans="1:6">
      <c r="A13552">
        <v>5300</v>
      </c>
      <c r="B13552">
        <v>17</v>
      </c>
      <c r="C13552" t="s">
        <v>62</v>
      </c>
      <c r="D13552" t="s">
        <v>92</v>
      </c>
      <c r="E13552">
        <v>3303</v>
      </c>
      <c r="F13552">
        <v>1</v>
      </c>
    </row>
    <row r="13553" spans="1:6">
      <c r="A13553">
        <v>5300</v>
      </c>
      <c r="B13553">
        <v>17</v>
      </c>
      <c r="C13553" t="s">
        <v>62</v>
      </c>
      <c r="D13553" t="s">
        <v>92</v>
      </c>
      <c r="E13553">
        <v>323</v>
      </c>
      <c r="F13553">
        <v>1</v>
      </c>
    </row>
    <row r="13554" spans="1:6">
      <c r="A13554">
        <v>5300</v>
      </c>
      <c r="B13554">
        <v>17</v>
      </c>
      <c r="C13554" t="s">
        <v>62</v>
      </c>
      <c r="D13554" t="s">
        <v>92</v>
      </c>
      <c r="E13554">
        <v>4338</v>
      </c>
      <c r="F13554">
        <v>1</v>
      </c>
    </row>
    <row r="13555" spans="1:6">
      <c r="A13555">
        <v>5300</v>
      </c>
      <c r="B13555">
        <v>17</v>
      </c>
      <c r="C13555" t="s">
        <v>62</v>
      </c>
      <c r="D13555" t="s">
        <v>92</v>
      </c>
      <c r="E13555">
        <v>5140</v>
      </c>
      <c r="F13555">
        <v>1</v>
      </c>
    </row>
    <row r="13556" spans="1:6">
      <c r="A13556">
        <v>5300</v>
      </c>
      <c r="B13556">
        <v>17</v>
      </c>
      <c r="C13556" t="s">
        <v>62</v>
      </c>
      <c r="D13556" t="s">
        <v>92</v>
      </c>
      <c r="E13556">
        <v>131</v>
      </c>
      <c r="F13556">
        <v>1</v>
      </c>
    </row>
    <row r="13557" spans="1:6">
      <c r="A13557">
        <v>5300</v>
      </c>
      <c r="B13557">
        <v>17</v>
      </c>
      <c r="C13557" t="s">
        <v>62</v>
      </c>
      <c r="D13557" t="s">
        <v>92</v>
      </c>
      <c r="E13557">
        <v>2786</v>
      </c>
      <c r="F13557">
        <v>1</v>
      </c>
    </row>
    <row r="13558" spans="1:6">
      <c r="A13558">
        <v>5300</v>
      </c>
      <c r="B13558">
        <v>17</v>
      </c>
      <c r="C13558" t="s">
        <v>62</v>
      </c>
      <c r="D13558" t="s">
        <v>92</v>
      </c>
      <c r="E13558">
        <v>191</v>
      </c>
      <c r="F13558">
        <v>1</v>
      </c>
    </row>
    <row r="13559" spans="1:6">
      <c r="A13559">
        <v>5300</v>
      </c>
      <c r="B13559">
        <v>17</v>
      </c>
      <c r="C13559" t="s">
        <v>62</v>
      </c>
      <c r="D13559" t="s">
        <v>92</v>
      </c>
      <c r="E13559">
        <v>2069</v>
      </c>
      <c r="F13559">
        <v>1</v>
      </c>
    </row>
    <row r="13560" spans="1:6">
      <c r="A13560">
        <v>5300</v>
      </c>
      <c r="B13560">
        <v>17</v>
      </c>
      <c r="C13560" t="s">
        <v>62</v>
      </c>
      <c r="D13560" t="s">
        <v>92</v>
      </c>
      <c r="E13560">
        <v>5030</v>
      </c>
      <c r="F13560">
        <v>1</v>
      </c>
    </row>
    <row r="13561" spans="1:6">
      <c r="A13561">
        <v>5300</v>
      </c>
      <c r="B13561">
        <v>17</v>
      </c>
      <c r="C13561" t="s">
        <v>62</v>
      </c>
      <c r="D13561" t="s">
        <v>92</v>
      </c>
      <c r="E13561">
        <v>2202</v>
      </c>
      <c r="F13561">
        <v>1</v>
      </c>
    </row>
    <row r="13562" spans="1:6">
      <c r="A13562">
        <v>5300</v>
      </c>
      <c r="B13562">
        <v>17</v>
      </c>
      <c r="C13562" t="s">
        <v>62</v>
      </c>
      <c r="D13562" t="s">
        <v>92</v>
      </c>
      <c r="E13562">
        <v>1268</v>
      </c>
      <c r="F13562">
        <v>1</v>
      </c>
    </row>
    <row r="13563" spans="1:6">
      <c r="A13563">
        <v>5300</v>
      </c>
      <c r="B13563">
        <v>17</v>
      </c>
      <c r="C13563" t="s">
        <v>62</v>
      </c>
      <c r="D13563" t="s">
        <v>92</v>
      </c>
      <c r="E13563">
        <v>3660</v>
      </c>
      <c r="F13563">
        <v>1</v>
      </c>
    </row>
    <row r="13564" spans="1:6">
      <c r="A13564">
        <v>5300</v>
      </c>
      <c r="B13564">
        <v>17</v>
      </c>
      <c r="C13564" t="s">
        <v>62</v>
      </c>
      <c r="D13564" t="s">
        <v>92</v>
      </c>
      <c r="E13564">
        <v>2119</v>
      </c>
      <c r="F13564">
        <v>1</v>
      </c>
    </row>
    <row r="13565" spans="1:6">
      <c r="A13565">
        <v>5300</v>
      </c>
      <c r="B13565">
        <v>17</v>
      </c>
      <c r="C13565" t="s">
        <v>62</v>
      </c>
      <c r="D13565" t="s">
        <v>92</v>
      </c>
      <c r="E13565">
        <v>5602</v>
      </c>
      <c r="F13565">
        <v>1</v>
      </c>
    </row>
    <row r="13566" spans="1:6">
      <c r="A13566">
        <v>5300</v>
      </c>
      <c r="B13566">
        <v>19</v>
      </c>
      <c r="C13566" t="s">
        <v>63</v>
      </c>
      <c r="D13566" t="s">
        <v>92</v>
      </c>
      <c r="E13566">
        <v>1263</v>
      </c>
      <c r="F13566">
        <v>15</v>
      </c>
    </row>
    <row r="13567" spans="1:6">
      <c r="A13567">
        <v>5300</v>
      </c>
      <c r="B13567">
        <v>19</v>
      </c>
      <c r="C13567" t="s">
        <v>63</v>
      </c>
      <c r="D13567" t="s">
        <v>92</v>
      </c>
      <c r="E13567">
        <v>1272</v>
      </c>
      <c r="F13567">
        <v>12</v>
      </c>
    </row>
    <row r="13568" spans="1:6">
      <c r="A13568">
        <v>5300</v>
      </c>
      <c r="B13568">
        <v>19</v>
      </c>
      <c r="C13568" t="s">
        <v>63</v>
      </c>
      <c r="D13568" t="s">
        <v>92</v>
      </c>
      <c r="E13568">
        <v>5191</v>
      </c>
      <c r="F13568">
        <v>9</v>
      </c>
    </row>
    <row r="13569" spans="1:6">
      <c r="A13569">
        <v>5300</v>
      </c>
      <c r="B13569">
        <v>19</v>
      </c>
      <c r="C13569" t="s">
        <v>63</v>
      </c>
      <c r="D13569" t="s">
        <v>92</v>
      </c>
      <c r="E13569">
        <v>4083</v>
      </c>
      <c r="F13569">
        <v>9</v>
      </c>
    </row>
    <row r="13570" spans="1:6">
      <c r="A13570">
        <v>5300</v>
      </c>
      <c r="B13570">
        <v>19</v>
      </c>
      <c r="C13570" t="s">
        <v>63</v>
      </c>
      <c r="D13570" t="s">
        <v>92</v>
      </c>
      <c r="E13570">
        <v>2179</v>
      </c>
      <c r="F13570">
        <v>5</v>
      </c>
    </row>
    <row r="13571" spans="1:6">
      <c r="A13571">
        <v>5300</v>
      </c>
      <c r="B13571">
        <v>19</v>
      </c>
      <c r="C13571" t="s">
        <v>63</v>
      </c>
      <c r="D13571" t="s">
        <v>92</v>
      </c>
      <c r="E13571">
        <v>2879</v>
      </c>
      <c r="F13571">
        <v>4</v>
      </c>
    </row>
    <row r="13572" spans="1:6">
      <c r="A13572">
        <v>5300</v>
      </c>
      <c r="B13572">
        <v>19</v>
      </c>
      <c r="C13572" t="s">
        <v>63</v>
      </c>
      <c r="D13572" t="s">
        <v>92</v>
      </c>
      <c r="E13572">
        <v>3150</v>
      </c>
      <c r="F13572">
        <v>4</v>
      </c>
    </row>
    <row r="13573" spans="1:6">
      <c r="A13573">
        <v>5300</v>
      </c>
      <c r="B13573">
        <v>19</v>
      </c>
      <c r="C13573" t="s">
        <v>63</v>
      </c>
      <c r="D13573" t="s">
        <v>92</v>
      </c>
      <c r="E13573">
        <v>3958</v>
      </c>
      <c r="F13573">
        <v>4</v>
      </c>
    </row>
    <row r="13574" spans="1:6">
      <c r="A13574">
        <v>5300</v>
      </c>
      <c r="B13574">
        <v>19</v>
      </c>
      <c r="C13574" t="s">
        <v>63</v>
      </c>
      <c r="D13574" t="s">
        <v>92</v>
      </c>
      <c r="E13574">
        <v>5782</v>
      </c>
      <c r="F13574">
        <v>3</v>
      </c>
    </row>
    <row r="13575" spans="1:6">
      <c r="A13575">
        <v>5300</v>
      </c>
      <c r="B13575">
        <v>19</v>
      </c>
      <c r="C13575" t="s">
        <v>63</v>
      </c>
      <c r="D13575" t="s">
        <v>92</v>
      </c>
      <c r="E13575">
        <v>3022</v>
      </c>
      <c r="F13575">
        <v>3</v>
      </c>
    </row>
    <row r="13576" spans="1:6">
      <c r="A13576">
        <v>5300</v>
      </c>
      <c r="B13576">
        <v>19</v>
      </c>
      <c r="C13576" t="s">
        <v>63</v>
      </c>
      <c r="D13576" t="s">
        <v>92</v>
      </c>
      <c r="E13576">
        <v>4291</v>
      </c>
      <c r="F13576">
        <v>3</v>
      </c>
    </row>
    <row r="13577" spans="1:6">
      <c r="A13577">
        <v>5300</v>
      </c>
      <c r="B13577">
        <v>19</v>
      </c>
      <c r="C13577" t="s">
        <v>63</v>
      </c>
      <c r="D13577" t="s">
        <v>92</v>
      </c>
      <c r="E13577">
        <v>214</v>
      </c>
      <c r="F13577">
        <v>3</v>
      </c>
    </row>
    <row r="13578" spans="1:6">
      <c r="A13578">
        <v>5300</v>
      </c>
      <c r="B13578">
        <v>19</v>
      </c>
      <c r="C13578" t="s">
        <v>63</v>
      </c>
      <c r="D13578" t="s">
        <v>92</v>
      </c>
      <c r="E13578">
        <v>2180</v>
      </c>
      <c r="F13578">
        <v>3</v>
      </c>
    </row>
    <row r="13579" spans="1:6">
      <c r="A13579">
        <v>5300</v>
      </c>
      <c r="B13579">
        <v>19</v>
      </c>
      <c r="C13579" t="s">
        <v>63</v>
      </c>
      <c r="D13579" t="s">
        <v>92</v>
      </c>
      <c r="E13579">
        <v>2446</v>
      </c>
      <c r="F13579">
        <v>3</v>
      </c>
    </row>
    <row r="13580" spans="1:6">
      <c r="A13580">
        <v>5300</v>
      </c>
      <c r="B13580">
        <v>19</v>
      </c>
      <c r="C13580" t="s">
        <v>63</v>
      </c>
      <c r="D13580" t="s">
        <v>92</v>
      </c>
      <c r="E13580">
        <v>4104</v>
      </c>
      <c r="F13580">
        <v>3</v>
      </c>
    </row>
    <row r="13581" spans="1:6">
      <c r="A13581">
        <v>5300</v>
      </c>
      <c r="B13581">
        <v>19</v>
      </c>
      <c r="C13581" t="s">
        <v>63</v>
      </c>
      <c r="D13581" t="s">
        <v>92</v>
      </c>
      <c r="E13581">
        <v>2113</v>
      </c>
      <c r="F13581">
        <v>3</v>
      </c>
    </row>
    <row r="13582" spans="1:6">
      <c r="A13582">
        <v>5300</v>
      </c>
      <c r="B13582">
        <v>19</v>
      </c>
      <c r="C13582" t="s">
        <v>63</v>
      </c>
      <c r="D13582" t="s">
        <v>92</v>
      </c>
      <c r="E13582">
        <v>3056</v>
      </c>
      <c r="F13582">
        <v>3</v>
      </c>
    </row>
    <row r="13583" spans="1:6">
      <c r="A13583">
        <v>5300</v>
      </c>
      <c r="B13583">
        <v>19</v>
      </c>
      <c r="C13583" t="s">
        <v>63</v>
      </c>
      <c r="D13583" t="s">
        <v>92</v>
      </c>
      <c r="E13583">
        <v>4116</v>
      </c>
      <c r="F13583">
        <v>2</v>
      </c>
    </row>
    <row r="13584" spans="1:6">
      <c r="A13584">
        <v>5300</v>
      </c>
      <c r="B13584">
        <v>19</v>
      </c>
      <c r="C13584" t="s">
        <v>63</v>
      </c>
      <c r="D13584" t="s">
        <v>92</v>
      </c>
      <c r="E13584">
        <v>4426</v>
      </c>
      <c r="F13584">
        <v>2</v>
      </c>
    </row>
    <row r="13585" spans="1:6">
      <c r="A13585">
        <v>5300</v>
      </c>
      <c r="B13585">
        <v>19</v>
      </c>
      <c r="C13585" t="s">
        <v>63</v>
      </c>
      <c r="D13585" t="s">
        <v>92</v>
      </c>
      <c r="E13585">
        <v>5384</v>
      </c>
      <c r="F13585">
        <v>2</v>
      </c>
    </row>
    <row r="13586" spans="1:6">
      <c r="A13586">
        <v>5300</v>
      </c>
      <c r="B13586">
        <v>19</v>
      </c>
      <c r="C13586" t="s">
        <v>63</v>
      </c>
      <c r="D13586" t="s">
        <v>92</v>
      </c>
      <c r="E13586">
        <v>2342</v>
      </c>
      <c r="F13586">
        <v>2</v>
      </c>
    </row>
    <row r="13587" spans="1:6">
      <c r="A13587">
        <v>5300</v>
      </c>
      <c r="B13587">
        <v>19</v>
      </c>
      <c r="C13587" t="s">
        <v>63</v>
      </c>
      <c r="D13587" t="s">
        <v>92</v>
      </c>
      <c r="E13587">
        <v>6031</v>
      </c>
      <c r="F13587">
        <v>2</v>
      </c>
    </row>
    <row r="13588" spans="1:6">
      <c r="A13588">
        <v>5300</v>
      </c>
      <c r="B13588">
        <v>19</v>
      </c>
      <c r="C13588" t="s">
        <v>63</v>
      </c>
      <c r="D13588" t="s">
        <v>92</v>
      </c>
      <c r="E13588">
        <v>4385</v>
      </c>
      <c r="F13588">
        <v>2</v>
      </c>
    </row>
    <row r="13589" spans="1:6">
      <c r="A13589">
        <v>5300</v>
      </c>
      <c r="B13589">
        <v>19</v>
      </c>
      <c r="C13589" t="s">
        <v>63</v>
      </c>
      <c r="D13589" t="s">
        <v>92</v>
      </c>
      <c r="E13589">
        <v>5862</v>
      </c>
      <c r="F13589">
        <v>2</v>
      </c>
    </row>
    <row r="13590" spans="1:6">
      <c r="A13590">
        <v>5300</v>
      </c>
      <c r="B13590">
        <v>19</v>
      </c>
      <c r="C13590" t="s">
        <v>63</v>
      </c>
      <c r="D13590" t="s">
        <v>92</v>
      </c>
      <c r="E13590">
        <v>1328</v>
      </c>
      <c r="F13590">
        <v>2</v>
      </c>
    </row>
    <row r="13591" spans="1:6">
      <c r="A13591">
        <v>5300</v>
      </c>
      <c r="B13591">
        <v>19</v>
      </c>
      <c r="C13591" t="s">
        <v>63</v>
      </c>
      <c r="D13591" t="s">
        <v>92</v>
      </c>
      <c r="E13591">
        <v>2639</v>
      </c>
      <c r="F13591">
        <v>2</v>
      </c>
    </row>
    <row r="13592" spans="1:6">
      <c r="A13592">
        <v>5300</v>
      </c>
      <c r="B13592">
        <v>19</v>
      </c>
      <c r="C13592" t="s">
        <v>63</v>
      </c>
      <c r="D13592" t="s">
        <v>92</v>
      </c>
      <c r="E13592">
        <v>3647</v>
      </c>
      <c r="F13592">
        <v>1</v>
      </c>
    </row>
    <row r="13593" spans="1:6">
      <c r="A13593">
        <v>5300</v>
      </c>
      <c r="B13593">
        <v>19</v>
      </c>
      <c r="C13593" t="s">
        <v>63</v>
      </c>
      <c r="D13593" t="s">
        <v>92</v>
      </c>
      <c r="E13593">
        <v>4974</v>
      </c>
      <c r="F13593">
        <v>1</v>
      </c>
    </row>
    <row r="13594" spans="1:6">
      <c r="A13594">
        <v>5300</v>
      </c>
      <c r="B13594">
        <v>19</v>
      </c>
      <c r="C13594" t="s">
        <v>63</v>
      </c>
      <c r="D13594" t="s">
        <v>92</v>
      </c>
      <c r="E13594">
        <v>2436</v>
      </c>
      <c r="F13594">
        <v>1</v>
      </c>
    </row>
    <row r="13595" spans="1:6">
      <c r="A13595">
        <v>5300</v>
      </c>
      <c r="B13595">
        <v>19</v>
      </c>
      <c r="C13595" t="s">
        <v>63</v>
      </c>
      <c r="D13595" t="s">
        <v>92</v>
      </c>
      <c r="E13595">
        <v>3190</v>
      </c>
      <c r="F13595">
        <v>1</v>
      </c>
    </row>
    <row r="13596" spans="1:6">
      <c r="A13596">
        <v>5300</v>
      </c>
      <c r="B13596">
        <v>19</v>
      </c>
      <c r="C13596" t="s">
        <v>63</v>
      </c>
      <c r="D13596" t="s">
        <v>92</v>
      </c>
      <c r="E13596">
        <v>3749</v>
      </c>
      <c r="F13596">
        <v>1</v>
      </c>
    </row>
    <row r="13597" spans="1:6">
      <c r="A13597">
        <v>5300</v>
      </c>
      <c r="B13597">
        <v>19</v>
      </c>
      <c r="C13597" t="s">
        <v>63</v>
      </c>
      <c r="D13597" t="s">
        <v>92</v>
      </c>
      <c r="E13597">
        <v>1239</v>
      </c>
      <c r="F13597">
        <v>1</v>
      </c>
    </row>
    <row r="13598" spans="1:6">
      <c r="A13598">
        <v>5300</v>
      </c>
      <c r="B13598">
        <v>19</v>
      </c>
      <c r="C13598" t="s">
        <v>63</v>
      </c>
      <c r="D13598" t="s">
        <v>92</v>
      </c>
      <c r="E13598">
        <v>2804</v>
      </c>
      <c r="F13598">
        <v>1</v>
      </c>
    </row>
    <row r="13599" spans="1:6">
      <c r="A13599">
        <v>5300</v>
      </c>
      <c r="B13599">
        <v>19</v>
      </c>
      <c r="C13599" t="s">
        <v>63</v>
      </c>
      <c r="D13599" t="s">
        <v>92</v>
      </c>
      <c r="E13599">
        <v>3741</v>
      </c>
      <c r="F13599">
        <v>1</v>
      </c>
    </row>
    <row r="13600" spans="1:6">
      <c r="A13600">
        <v>5300</v>
      </c>
      <c r="B13600">
        <v>19</v>
      </c>
      <c r="C13600" t="s">
        <v>63</v>
      </c>
      <c r="D13600" t="s">
        <v>92</v>
      </c>
      <c r="E13600">
        <v>2815</v>
      </c>
      <c r="F13600">
        <v>1</v>
      </c>
    </row>
    <row r="13601" spans="1:6">
      <c r="A13601">
        <v>5300</v>
      </c>
      <c r="B13601">
        <v>19</v>
      </c>
      <c r="C13601" t="s">
        <v>63</v>
      </c>
      <c r="D13601" t="s">
        <v>92</v>
      </c>
      <c r="E13601">
        <v>3490</v>
      </c>
      <c r="F13601">
        <v>1</v>
      </c>
    </row>
    <row r="13602" spans="1:6">
      <c r="A13602">
        <v>5300</v>
      </c>
      <c r="B13602">
        <v>19</v>
      </c>
      <c r="C13602" t="s">
        <v>63</v>
      </c>
      <c r="D13602" t="s">
        <v>92</v>
      </c>
      <c r="E13602">
        <v>2998</v>
      </c>
      <c r="F13602">
        <v>1</v>
      </c>
    </row>
    <row r="13603" spans="1:6">
      <c r="A13603">
        <v>5300</v>
      </c>
      <c r="B13603">
        <v>19</v>
      </c>
      <c r="C13603" t="s">
        <v>63</v>
      </c>
      <c r="D13603" t="s">
        <v>92</v>
      </c>
      <c r="E13603">
        <v>4486</v>
      </c>
      <c r="F13603">
        <v>1</v>
      </c>
    </row>
    <row r="13604" spans="1:6">
      <c r="A13604">
        <v>5300</v>
      </c>
      <c r="B13604">
        <v>19</v>
      </c>
      <c r="C13604" t="s">
        <v>63</v>
      </c>
      <c r="D13604" t="s">
        <v>92</v>
      </c>
      <c r="E13604">
        <v>2324</v>
      </c>
      <c r="F13604">
        <v>1</v>
      </c>
    </row>
    <row r="13605" spans="1:6">
      <c r="A13605">
        <v>5300</v>
      </c>
      <c r="B13605">
        <v>19</v>
      </c>
      <c r="C13605" t="s">
        <v>63</v>
      </c>
      <c r="D13605" t="s">
        <v>92</v>
      </c>
      <c r="E13605">
        <v>168</v>
      </c>
      <c r="F13605">
        <v>1</v>
      </c>
    </row>
    <row r="13606" spans="1:6">
      <c r="A13606">
        <v>5300</v>
      </c>
      <c r="B13606">
        <v>19</v>
      </c>
      <c r="C13606" t="s">
        <v>63</v>
      </c>
      <c r="D13606" t="s">
        <v>92</v>
      </c>
      <c r="E13606">
        <v>133</v>
      </c>
      <c r="F13606">
        <v>1</v>
      </c>
    </row>
    <row r="13607" spans="1:6">
      <c r="A13607">
        <v>5300</v>
      </c>
      <c r="B13607">
        <v>19</v>
      </c>
      <c r="C13607" t="s">
        <v>63</v>
      </c>
      <c r="D13607" t="s">
        <v>92</v>
      </c>
      <c r="E13607">
        <v>4781</v>
      </c>
      <c r="F13607">
        <v>1</v>
      </c>
    </row>
    <row r="13608" spans="1:6">
      <c r="A13608">
        <v>5300</v>
      </c>
      <c r="B13608">
        <v>19</v>
      </c>
      <c r="C13608" t="s">
        <v>63</v>
      </c>
      <c r="D13608" t="s">
        <v>92</v>
      </c>
      <c r="E13608">
        <v>3112</v>
      </c>
      <c r="F13608">
        <v>1</v>
      </c>
    </row>
    <row r="13609" spans="1:6">
      <c r="A13609">
        <v>5300</v>
      </c>
      <c r="B13609">
        <v>19</v>
      </c>
      <c r="C13609" t="s">
        <v>63</v>
      </c>
      <c r="D13609" t="s">
        <v>92</v>
      </c>
      <c r="E13609">
        <v>6037</v>
      </c>
      <c r="F13609">
        <v>1</v>
      </c>
    </row>
    <row r="13610" spans="1:6">
      <c r="A13610">
        <v>5300</v>
      </c>
      <c r="B13610">
        <v>19</v>
      </c>
      <c r="C13610" t="s">
        <v>63</v>
      </c>
      <c r="D13610" t="s">
        <v>92</v>
      </c>
      <c r="E13610">
        <v>5363</v>
      </c>
      <c r="F13610">
        <v>1</v>
      </c>
    </row>
    <row r="13611" spans="1:6">
      <c r="A13611">
        <v>5300</v>
      </c>
      <c r="B13611">
        <v>19</v>
      </c>
      <c r="C13611" t="s">
        <v>63</v>
      </c>
      <c r="D13611" t="s">
        <v>92</v>
      </c>
      <c r="E13611">
        <v>197</v>
      </c>
      <c r="F13611">
        <v>1</v>
      </c>
    </row>
    <row r="13612" spans="1:6">
      <c r="A13612">
        <v>5300</v>
      </c>
      <c r="B13612">
        <v>19</v>
      </c>
      <c r="C13612" t="s">
        <v>63</v>
      </c>
      <c r="D13612" t="s">
        <v>92</v>
      </c>
      <c r="E13612">
        <v>4286</v>
      </c>
      <c r="F13612">
        <v>1</v>
      </c>
    </row>
    <row r="13613" spans="1:6">
      <c r="A13613">
        <v>5300</v>
      </c>
      <c r="B13613">
        <v>19</v>
      </c>
      <c r="C13613" t="s">
        <v>63</v>
      </c>
      <c r="D13613" t="s">
        <v>92</v>
      </c>
      <c r="E13613">
        <v>4213</v>
      </c>
      <c r="F13613">
        <v>1</v>
      </c>
    </row>
    <row r="13614" spans="1:6">
      <c r="A13614">
        <v>5300</v>
      </c>
      <c r="B13614">
        <v>19</v>
      </c>
      <c r="C13614" t="s">
        <v>63</v>
      </c>
      <c r="D13614" t="s">
        <v>92</v>
      </c>
      <c r="E13614">
        <v>5292</v>
      </c>
      <c r="F13614">
        <v>1</v>
      </c>
    </row>
    <row r="13615" spans="1:6">
      <c r="A13615">
        <v>5300</v>
      </c>
      <c r="B13615">
        <v>19</v>
      </c>
      <c r="C13615" t="s">
        <v>63</v>
      </c>
      <c r="D13615" t="s">
        <v>92</v>
      </c>
      <c r="E13615">
        <v>92</v>
      </c>
      <c r="F13615">
        <v>1</v>
      </c>
    </row>
    <row r="13616" spans="1:6">
      <c r="A13616">
        <v>5300</v>
      </c>
      <c r="B13616">
        <v>19</v>
      </c>
      <c r="C13616" t="s">
        <v>63</v>
      </c>
      <c r="D13616" t="s">
        <v>92</v>
      </c>
      <c r="E13616">
        <v>3139</v>
      </c>
      <c r="F13616">
        <v>1</v>
      </c>
    </row>
    <row r="13617" spans="1:6">
      <c r="A13617">
        <v>5300</v>
      </c>
      <c r="B13617">
        <v>19</v>
      </c>
      <c r="C13617" t="s">
        <v>63</v>
      </c>
      <c r="D13617" t="s">
        <v>92</v>
      </c>
      <c r="E13617">
        <v>4170</v>
      </c>
      <c r="F13617">
        <v>1</v>
      </c>
    </row>
    <row r="13618" spans="1:6">
      <c r="A13618">
        <v>5300</v>
      </c>
      <c r="B13618">
        <v>19</v>
      </c>
      <c r="C13618" t="s">
        <v>63</v>
      </c>
      <c r="D13618" t="s">
        <v>92</v>
      </c>
      <c r="E13618">
        <v>2599</v>
      </c>
      <c r="F13618">
        <v>1</v>
      </c>
    </row>
    <row r="13619" spans="1:6">
      <c r="A13619">
        <v>5300</v>
      </c>
      <c r="B13619">
        <v>19</v>
      </c>
      <c r="C13619" t="s">
        <v>63</v>
      </c>
      <c r="D13619" t="s">
        <v>92</v>
      </c>
      <c r="E13619">
        <v>3996</v>
      </c>
      <c r="F13619">
        <v>1</v>
      </c>
    </row>
    <row r="13620" spans="1:6">
      <c r="A13620">
        <v>5300</v>
      </c>
      <c r="B13620">
        <v>19</v>
      </c>
      <c r="C13620" t="s">
        <v>63</v>
      </c>
      <c r="D13620" t="s">
        <v>92</v>
      </c>
      <c r="E13620">
        <v>1209</v>
      </c>
      <c r="F13620">
        <v>1</v>
      </c>
    </row>
    <row r="13621" spans="1:6">
      <c r="A13621">
        <v>5300</v>
      </c>
      <c r="B13621">
        <v>19</v>
      </c>
      <c r="C13621" t="s">
        <v>63</v>
      </c>
      <c r="D13621" t="s">
        <v>92</v>
      </c>
      <c r="E13621">
        <v>5818</v>
      </c>
      <c r="F13621">
        <v>1</v>
      </c>
    </row>
    <row r="13622" spans="1:6">
      <c r="A13622">
        <v>5300</v>
      </c>
      <c r="B13622">
        <v>19</v>
      </c>
      <c r="C13622" t="s">
        <v>63</v>
      </c>
      <c r="D13622" t="s">
        <v>92</v>
      </c>
      <c r="E13622">
        <v>2792</v>
      </c>
      <c r="F13622">
        <v>1</v>
      </c>
    </row>
    <row r="13623" spans="1:6">
      <c r="A13623">
        <v>5300</v>
      </c>
      <c r="B13623">
        <v>19</v>
      </c>
      <c r="C13623" t="s">
        <v>63</v>
      </c>
      <c r="D13623" t="s">
        <v>92</v>
      </c>
      <c r="E13623">
        <v>3528</v>
      </c>
      <c r="F13623">
        <v>1</v>
      </c>
    </row>
    <row r="13624" spans="1:6">
      <c r="A13624">
        <v>5300</v>
      </c>
      <c r="B13624">
        <v>19</v>
      </c>
      <c r="C13624" t="s">
        <v>63</v>
      </c>
      <c r="D13624" t="s">
        <v>92</v>
      </c>
      <c r="E13624">
        <v>3146</v>
      </c>
      <c r="F13624">
        <v>1</v>
      </c>
    </row>
    <row r="13625" spans="1:6">
      <c r="A13625">
        <v>5300</v>
      </c>
      <c r="B13625">
        <v>19</v>
      </c>
      <c r="C13625" t="s">
        <v>63</v>
      </c>
      <c r="D13625" t="s">
        <v>92</v>
      </c>
      <c r="E13625">
        <v>3969</v>
      </c>
      <c r="F13625">
        <v>1</v>
      </c>
    </row>
    <row r="13626" spans="1:6">
      <c r="A13626">
        <v>5300</v>
      </c>
      <c r="B13626">
        <v>19</v>
      </c>
      <c r="C13626" t="s">
        <v>63</v>
      </c>
      <c r="D13626" t="s">
        <v>92</v>
      </c>
      <c r="E13626">
        <v>4146</v>
      </c>
      <c r="F13626">
        <v>1</v>
      </c>
    </row>
    <row r="13627" spans="1:6">
      <c r="A13627">
        <v>5300</v>
      </c>
      <c r="B13627">
        <v>19</v>
      </c>
      <c r="C13627" t="s">
        <v>63</v>
      </c>
      <c r="D13627" t="s">
        <v>92</v>
      </c>
      <c r="E13627">
        <v>3516</v>
      </c>
      <c r="F13627">
        <v>1</v>
      </c>
    </row>
    <row r="13628" spans="1:6">
      <c r="A13628">
        <v>5300</v>
      </c>
      <c r="B13628">
        <v>19</v>
      </c>
      <c r="C13628" t="s">
        <v>63</v>
      </c>
      <c r="D13628" t="s">
        <v>92</v>
      </c>
      <c r="E13628">
        <v>4849</v>
      </c>
      <c r="F13628">
        <v>1</v>
      </c>
    </row>
    <row r="13629" spans="1:6">
      <c r="A13629">
        <v>5300</v>
      </c>
      <c r="B13629">
        <v>19</v>
      </c>
      <c r="C13629" t="s">
        <v>63</v>
      </c>
      <c r="D13629" t="s">
        <v>92</v>
      </c>
      <c r="E13629">
        <v>2217</v>
      </c>
      <c r="F13629">
        <v>1</v>
      </c>
    </row>
    <row r="13630" spans="1:6">
      <c r="A13630">
        <v>5300</v>
      </c>
      <c r="B13630">
        <v>19</v>
      </c>
      <c r="C13630" t="s">
        <v>63</v>
      </c>
      <c r="D13630" t="s">
        <v>92</v>
      </c>
      <c r="E13630">
        <v>5313</v>
      </c>
      <c r="F13630">
        <v>1</v>
      </c>
    </row>
    <row r="13631" spans="1:6">
      <c r="A13631">
        <v>5300</v>
      </c>
      <c r="B13631">
        <v>19</v>
      </c>
      <c r="C13631" t="s">
        <v>63</v>
      </c>
      <c r="D13631" t="s">
        <v>92</v>
      </c>
      <c r="E13631">
        <v>4649</v>
      </c>
      <c r="F13631">
        <v>1</v>
      </c>
    </row>
    <row r="13632" spans="1:6">
      <c r="A13632">
        <v>5300</v>
      </c>
      <c r="B13632">
        <v>19</v>
      </c>
      <c r="C13632" t="s">
        <v>63</v>
      </c>
      <c r="D13632" t="s">
        <v>92</v>
      </c>
      <c r="E13632">
        <v>298</v>
      </c>
      <c r="F13632">
        <v>1</v>
      </c>
    </row>
    <row r="13633" spans="1:6">
      <c r="A13633">
        <v>5300</v>
      </c>
      <c r="B13633">
        <v>19</v>
      </c>
      <c r="C13633" t="s">
        <v>63</v>
      </c>
      <c r="D13633" t="s">
        <v>92</v>
      </c>
      <c r="E13633">
        <v>2674</v>
      </c>
      <c r="F13633">
        <v>1</v>
      </c>
    </row>
    <row r="13634" spans="1:6">
      <c r="A13634">
        <v>5300</v>
      </c>
      <c r="B13634">
        <v>19</v>
      </c>
      <c r="C13634" t="s">
        <v>63</v>
      </c>
      <c r="D13634" t="s">
        <v>92</v>
      </c>
      <c r="E13634">
        <v>5049</v>
      </c>
      <c r="F13634">
        <v>1</v>
      </c>
    </row>
    <row r="13635" spans="1:6">
      <c r="A13635">
        <v>5300</v>
      </c>
      <c r="B13635">
        <v>19</v>
      </c>
      <c r="C13635" t="s">
        <v>63</v>
      </c>
      <c r="D13635" t="s">
        <v>92</v>
      </c>
      <c r="E13635">
        <v>2803</v>
      </c>
      <c r="F13635">
        <v>1</v>
      </c>
    </row>
    <row r="13636" spans="1:6">
      <c r="A13636">
        <v>5300</v>
      </c>
      <c r="B13636">
        <v>19</v>
      </c>
      <c r="C13636" t="s">
        <v>63</v>
      </c>
      <c r="D13636" t="s">
        <v>92</v>
      </c>
      <c r="E13636">
        <v>3397</v>
      </c>
      <c r="F13636">
        <v>1</v>
      </c>
    </row>
    <row r="13637" spans="1:6">
      <c r="A13637">
        <v>5300</v>
      </c>
      <c r="B13637">
        <v>19</v>
      </c>
      <c r="C13637" t="s">
        <v>63</v>
      </c>
      <c r="D13637" t="s">
        <v>92</v>
      </c>
      <c r="E13637">
        <v>3464</v>
      </c>
      <c r="F13637">
        <v>1</v>
      </c>
    </row>
    <row r="13638" spans="1:6">
      <c r="A13638">
        <v>5300</v>
      </c>
      <c r="B13638">
        <v>19</v>
      </c>
      <c r="C13638" t="s">
        <v>63</v>
      </c>
      <c r="D13638" t="s">
        <v>92</v>
      </c>
      <c r="E13638">
        <v>2730</v>
      </c>
      <c r="F13638">
        <v>1</v>
      </c>
    </row>
    <row r="13639" spans="1:6">
      <c r="A13639">
        <v>5300</v>
      </c>
      <c r="B13639">
        <v>19</v>
      </c>
      <c r="C13639" t="s">
        <v>63</v>
      </c>
      <c r="D13639" t="s">
        <v>92</v>
      </c>
      <c r="E13639">
        <v>1096</v>
      </c>
      <c r="F13639">
        <v>1</v>
      </c>
    </row>
    <row r="13640" spans="1:6">
      <c r="A13640">
        <v>5300</v>
      </c>
      <c r="B13640">
        <v>19</v>
      </c>
      <c r="C13640" t="s">
        <v>63</v>
      </c>
      <c r="D13640" t="s">
        <v>92</v>
      </c>
      <c r="E13640">
        <v>2646</v>
      </c>
      <c r="F13640">
        <v>1</v>
      </c>
    </row>
    <row r="13641" spans="1:6">
      <c r="A13641">
        <v>5300</v>
      </c>
      <c r="B13641">
        <v>19</v>
      </c>
      <c r="C13641" t="s">
        <v>63</v>
      </c>
      <c r="D13641" t="s">
        <v>92</v>
      </c>
      <c r="E13641">
        <v>5512</v>
      </c>
      <c r="F13641">
        <v>1</v>
      </c>
    </row>
    <row r="13642" spans="1:6">
      <c r="A13642">
        <v>5300</v>
      </c>
      <c r="B13642">
        <v>19</v>
      </c>
      <c r="C13642" t="s">
        <v>63</v>
      </c>
      <c r="D13642" t="s">
        <v>92</v>
      </c>
      <c r="E13642">
        <v>2734</v>
      </c>
      <c r="F13642">
        <v>1</v>
      </c>
    </row>
    <row r="13643" spans="1:6">
      <c r="A13643">
        <v>5300</v>
      </c>
      <c r="B13643">
        <v>19</v>
      </c>
      <c r="C13643" t="s">
        <v>63</v>
      </c>
      <c r="D13643" t="s">
        <v>92</v>
      </c>
      <c r="E13643">
        <v>4550</v>
      </c>
      <c r="F13643">
        <v>1</v>
      </c>
    </row>
    <row r="13644" spans="1:6">
      <c r="A13644">
        <v>5300</v>
      </c>
      <c r="B13644">
        <v>19</v>
      </c>
      <c r="C13644" t="s">
        <v>63</v>
      </c>
      <c r="D13644" t="s">
        <v>92</v>
      </c>
      <c r="E13644">
        <v>2932</v>
      </c>
      <c r="F13644">
        <v>1</v>
      </c>
    </row>
    <row r="13645" spans="1:6">
      <c r="A13645">
        <v>5300</v>
      </c>
      <c r="B13645">
        <v>19</v>
      </c>
      <c r="C13645" t="s">
        <v>63</v>
      </c>
      <c r="D13645" t="s">
        <v>92</v>
      </c>
      <c r="E13645">
        <v>118</v>
      </c>
      <c r="F13645">
        <v>1</v>
      </c>
    </row>
    <row r="13646" spans="1:6">
      <c r="A13646">
        <v>5300</v>
      </c>
      <c r="B13646">
        <v>19</v>
      </c>
      <c r="C13646" t="s">
        <v>63</v>
      </c>
      <c r="D13646" t="s">
        <v>92</v>
      </c>
      <c r="E13646">
        <v>4559</v>
      </c>
      <c r="F13646">
        <v>1</v>
      </c>
    </row>
    <row r="13647" spans="1:6">
      <c r="A13647">
        <v>5300</v>
      </c>
      <c r="B13647">
        <v>19</v>
      </c>
      <c r="C13647" t="s">
        <v>63</v>
      </c>
      <c r="D13647" t="s">
        <v>92</v>
      </c>
      <c r="E13647">
        <v>2513</v>
      </c>
      <c r="F13647">
        <v>1</v>
      </c>
    </row>
    <row r="13648" spans="1:6">
      <c r="A13648">
        <v>5300</v>
      </c>
      <c r="B13648">
        <v>19</v>
      </c>
      <c r="C13648" t="s">
        <v>63</v>
      </c>
      <c r="D13648" t="s">
        <v>92</v>
      </c>
      <c r="E13648">
        <v>134</v>
      </c>
      <c r="F13648">
        <v>1</v>
      </c>
    </row>
    <row r="13649" spans="1:6">
      <c r="A13649">
        <v>5300</v>
      </c>
      <c r="B13649">
        <v>19</v>
      </c>
      <c r="C13649" t="s">
        <v>63</v>
      </c>
      <c r="D13649" t="s">
        <v>92</v>
      </c>
      <c r="E13649">
        <v>2699</v>
      </c>
      <c r="F13649">
        <v>1</v>
      </c>
    </row>
    <row r="13650" spans="1:6">
      <c r="A13650">
        <v>5300</v>
      </c>
      <c r="B13650">
        <v>19</v>
      </c>
      <c r="C13650" t="s">
        <v>63</v>
      </c>
      <c r="D13650" t="s">
        <v>92</v>
      </c>
      <c r="E13650">
        <v>4212</v>
      </c>
      <c r="F13650">
        <v>1</v>
      </c>
    </row>
    <row r="13651" spans="1:6">
      <c r="A13651">
        <v>5300</v>
      </c>
      <c r="B13651">
        <v>19</v>
      </c>
      <c r="C13651" t="s">
        <v>63</v>
      </c>
      <c r="D13651" t="s">
        <v>92</v>
      </c>
      <c r="E13651">
        <v>5727</v>
      </c>
      <c r="F13651">
        <v>1</v>
      </c>
    </row>
    <row r="13652" spans="1:6">
      <c r="A13652">
        <v>5300</v>
      </c>
      <c r="B13652">
        <v>19</v>
      </c>
      <c r="C13652" t="s">
        <v>63</v>
      </c>
      <c r="D13652" t="s">
        <v>92</v>
      </c>
      <c r="E13652">
        <v>119</v>
      </c>
      <c r="F13652">
        <v>1</v>
      </c>
    </row>
    <row r="13653" spans="1:6">
      <c r="A13653">
        <v>5300</v>
      </c>
      <c r="B13653">
        <v>19</v>
      </c>
      <c r="C13653" t="s">
        <v>63</v>
      </c>
      <c r="D13653" t="s">
        <v>92</v>
      </c>
      <c r="E13653">
        <v>3806</v>
      </c>
      <c r="F13653">
        <v>1</v>
      </c>
    </row>
    <row r="13654" spans="1:6">
      <c r="A13654">
        <v>5300</v>
      </c>
      <c r="B13654">
        <v>19</v>
      </c>
      <c r="C13654" t="s">
        <v>63</v>
      </c>
      <c r="D13654" t="s">
        <v>92</v>
      </c>
      <c r="E13654">
        <v>223</v>
      </c>
      <c r="F13654">
        <v>1</v>
      </c>
    </row>
    <row r="13655" spans="1:6">
      <c r="A13655">
        <v>5300</v>
      </c>
      <c r="B13655">
        <v>19</v>
      </c>
      <c r="C13655" t="s">
        <v>63</v>
      </c>
      <c r="D13655" t="s">
        <v>92</v>
      </c>
      <c r="E13655">
        <v>3579</v>
      </c>
      <c r="F13655">
        <v>1</v>
      </c>
    </row>
    <row r="13656" spans="1:6">
      <c r="A13656">
        <v>5300</v>
      </c>
      <c r="B13656">
        <v>19</v>
      </c>
      <c r="C13656" t="s">
        <v>63</v>
      </c>
      <c r="D13656" t="s">
        <v>92</v>
      </c>
      <c r="E13656">
        <v>3675</v>
      </c>
      <c r="F13656">
        <v>1</v>
      </c>
    </row>
    <row r="13657" spans="1:6">
      <c r="A13657">
        <v>5300</v>
      </c>
      <c r="B13657">
        <v>19</v>
      </c>
      <c r="C13657" t="s">
        <v>63</v>
      </c>
      <c r="D13657" t="s">
        <v>92</v>
      </c>
      <c r="E13657">
        <v>5790</v>
      </c>
      <c r="F13657">
        <v>1</v>
      </c>
    </row>
    <row r="13658" spans="1:6">
      <c r="A13658">
        <v>5300</v>
      </c>
      <c r="B13658">
        <v>19</v>
      </c>
      <c r="C13658" t="s">
        <v>63</v>
      </c>
      <c r="D13658" t="s">
        <v>92</v>
      </c>
      <c r="E13658">
        <v>5700</v>
      </c>
      <c r="F13658">
        <v>1</v>
      </c>
    </row>
    <row r="13659" spans="1:6">
      <c r="A13659">
        <v>5300</v>
      </c>
      <c r="B13659">
        <v>19</v>
      </c>
      <c r="C13659" t="s">
        <v>63</v>
      </c>
      <c r="D13659" t="s">
        <v>92</v>
      </c>
      <c r="E13659">
        <v>6127</v>
      </c>
      <c r="F13659">
        <v>1</v>
      </c>
    </row>
    <row r="13660" spans="1:6">
      <c r="A13660">
        <v>5300</v>
      </c>
      <c r="B13660">
        <v>19</v>
      </c>
      <c r="C13660" t="s">
        <v>63</v>
      </c>
      <c r="D13660" t="s">
        <v>92</v>
      </c>
      <c r="E13660">
        <v>4701</v>
      </c>
      <c r="F13660">
        <v>1</v>
      </c>
    </row>
    <row r="13661" spans="1:6">
      <c r="A13661">
        <v>5300</v>
      </c>
      <c r="B13661">
        <v>19</v>
      </c>
      <c r="C13661" t="s">
        <v>63</v>
      </c>
      <c r="D13661" t="s">
        <v>92</v>
      </c>
      <c r="E13661">
        <v>3883</v>
      </c>
      <c r="F13661">
        <v>1</v>
      </c>
    </row>
    <row r="13662" spans="1:6">
      <c r="A13662">
        <v>5300</v>
      </c>
      <c r="B13662">
        <v>19</v>
      </c>
      <c r="C13662" t="s">
        <v>63</v>
      </c>
      <c r="D13662" t="s">
        <v>92</v>
      </c>
      <c r="E13662">
        <v>4944</v>
      </c>
      <c r="F13662">
        <v>1</v>
      </c>
    </row>
    <row r="13663" spans="1:6">
      <c r="A13663">
        <v>5300</v>
      </c>
      <c r="B13663">
        <v>19</v>
      </c>
      <c r="C13663" t="s">
        <v>63</v>
      </c>
      <c r="D13663" t="s">
        <v>92</v>
      </c>
      <c r="E13663">
        <v>4342</v>
      </c>
      <c r="F13663">
        <v>1</v>
      </c>
    </row>
    <row r="13664" spans="1:6">
      <c r="A13664">
        <v>5300</v>
      </c>
      <c r="B13664">
        <v>19</v>
      </c>
      <c r="C13664" t="s">
        <v>63</v>
      </c>
      <c r="D13664" t="s">
        <v>92</v>
      </c>
      <c r="E13664">
        <v>6074</v>
      </c>
      <c r="F13664">
        <v>1</v>
      </c>
    </row>
    <row r="13665" spans="1:6">
      <c r="A13665">
        <v>5300</v>
      </c>
      <c r="B13665">
        <v>19</v>
      </c>
      <c r="C13665" t="s">
        <v>63</v>
      </c>
      <c r="D13665" t="s">
        <v>92</v>
      </c>
      <c r="E13665">
        <v>4788</v>
      </c>
      <c r="F13665">
        <v>1</v>
      </c>
    </row>
    <row r="13666" spans="1:6">
      <c r="A13666">
        <v>5300</v>
      </c>
      <c r="B13666">
        <v>19</v>
      </c>
      <c r="C13666" t="s">
        <v>63</v>
      </c>
      <c r="D13666" t="s">
        <v>92</v>
      </c>
      <c r="E13666">
        <v>2877</v>
      </c>
      <c r="F13666">
        <v>1</v>
      </c>
    </row>
    <row r="13667" spans="1:6">
      <c r="A13667">
        <v>5300</v>
      </c>
      <c r="B13667">
        <v>19</v>
      </c>
      <c r="C13667" t="s">
        <v>63</v>
      </c>
      <c r="D13667" t="s">
        <v>92</v>
      </c>
      <c r="E13667">
        <v>2290</v>
      </c>
      <c r="F13667">
        <v>1</v>
      </c>
    </row>
    <row r="13668" spans="1:6">
      <c r="A13668">
        <v>5300</v>
      </c>
      <c r="B13668">
        <v>19</v>
      </c>
      <c r="C13668" t="s">
        <v>63</v>
      </c>
      <c r="D13668" t="s">
        <v>92</v>
      </c>
      <c r="E13668">
        <v>5661</v>
      </c>
      <c r="F13668">
        <v>1</v>
      </c>
    </row>
    <row r="13669" spans="1:6">
      <c r="A13669">
        <v>5300</v>
      </c>
      <c r="B13669">
        <v>19</v>
      </c>
      <c r="C13669" t="s">
        <v>63</v>
      </c>
      <c r="D13669" t="s">
        <v>92</v>
      </c>
      <c r="E13669">
        <v>1270</v>
      </c>
      <c r="F13669">
        <v>1</v>
      </c>
    </row>
    <row r="13670" spans="1:6">
      <c r="A13670">
        <v>5300</v>
      </c>
      <c r="B13670">
        <v>19</v>
      </c>
      <c r="C13670" t="s">
        <v>62</v>
      </c>
      <c r="D13670" t="s">
        <v>92</v>
      </c>
      <c r="E13670">
        <v>2137</v>
      </c>
      <c r="F13670">
        <v>17</v>
      </c>
    </row>
    <row r="13671" spans="1:6">
      <c r="A13671">
        <v>5300</v>
      </c>
      <c r="B13671">
        <v>19</v>
      </c>
      <c r="C13671" t="s">
        <v>62</v>
      </c>
      <c r="D13671" t="s">
        <v>92</v>
      </c>
      <c r="E13671">
        <v>1263</v>
      </c>
      <c r="F13671">
        <v>17</v>
      </c>
    </row>
    <row r="13672" spans="1:6">
      <c r="A13672">
        <v>5300</v>
      </c>
      <c r="B13672">
        <v>19</v>
      </c>
      <c r="C13672" t="s">
        <v>62</v>
      </c>
      <c r="D13672" t="s">
        <v>92</v>
      </c>
      <c r="E13672">
        <v>2997</v>
      </c>
      <c r="F13672">
        <v>11</v>
      </c>
    </row>
    <row r="13673" spans="1:6">
      <c r="A13673">
        <v>5300</v>
      </c>
      <c r="B13673">
        <v>19</v>
      </c>
      <c r="C13673" t="s">
        <v>62</v>
      </c>
      <c r="D13673" t="s">
        <v>92</v>
      </c>
      <c r="E13673">
        <v>4083</v>
      </c>
      <c r="F13673">
        <v>11</v>
      </c>
    </row>
    <row r="13674" spans="1:6">
      <c r="A13674">
        <v>5300</v>
      </c>
      <c r="B13674">
        <v>19</v>
      </c>
      <c r="C13674" t="s">
        <v>62</v>
      </c>
      <c r="D13674" t="s">
        <v>92</v>
      </c>
      <c r="E13674">
        <v>5217</v>
      </c>
      <c r="F13674">
        <v>9</v>
      </c>
    </row>
    <row r="13675" spans="1:6">
      <c r="A13675">
        <v>5300</v>
      </c>
      <c r="B13675">
        <v>19</v>
      </c>
      <c r="C13675" t="s">
        <v>62</v>
      </c>
      <c r="D13675" t="s">
        <v>92</v>
      </c>
      <c r="E13675">
        <v>3022</v>
      </c>
      <c r="F13675">
        <v>5</v>
      </c>
    </row>
    <row r="13676" spans="1:6">
      <c r="A13676">
        <v>5300</v>
      </c>
      <c r="B13676">
        <v>19</v>
      </c>
      <c r="C13676" t="s">
        <v>62</v>
      </c>
      <c r="D13676" t="s">
        <v>92</v>
      </c>
      <c r="E13676">
        <v>1272</v>
      </c>
      <c r="F13676">
        <v>4</v>
      </c>
    </row>
    <row r="13677" spans="1:6">
      <c r="A13677">
        <v>5300</v>
      </c>
      <c r="B13677">
        <v>19</v>
      </c>
      <c r="C13677" t="s">
        <v>62</v>
      </c>
      <c r="D13677" t="s">
        <v>92</v>
      </c>
      <c r="E13677">
        <v>2179</v>
      </c>
      <c r="F13677">
        <v>4</v>
      </c>
    </row>
    <row r="13678" spans="1:6">
      <c r="A13678">
        <v>5300</v>
      </c>
      <c r="B13678">
        <v>19</v>
      </c>
      <c r="C13678" t="s">
        <v>62</v>
      </c>
      <c r="D13678" t="s">
        <v>92</v>
      </c>
      <c r="E13678">
        <v>4116</v>
      </c>
      <c r="F13678">
        <v>3</v>
      </c>
    </row>
    <row r="13679" spans="1:6">
      <c r="A13679">
        <v>5300</v>
      </c>
      <c r="B13679">
        <v>19</v>
      </c>
      <c r="C13679" t="s">
        <v>62</v>
      </c>
      <c r="D13679" t="s">
        <v>92</v>
      </c>
      <c r="E13679">
        <v>1209</v>
      </c>
      <c r="F13679">
        <v>3</v>
      </c>
    </row>
    <row r="13680" spans="1:6">
      <c r="A13680">
        <v>5300</v>
      </c>
      <c r="B13680">
        <v>19</v>
      </c>
      <c r="C13680" t="s">
        <v>62</v>
      </c>
      <c r="D13680" t="s">
        <v>92</v>
      </c>
      <c r="E13680">
        <v>3912</v>
      </c>
      <c r="F13680">
        <v>3</v>
      </c>
    </row>
    <row r="13681" spans="1:6">
      <c r="A13681">
        <v>5300</v>
      </c>
      <c r="B13681">
        <v>19</v>
      </c>
      <c r="C13681" t="s">
        <v>62</v>
      </c>
      <c r="D13681" t="s">
        <v>92</v>
      </c>
      <c r="E13681">
        <v>3668</v>
      </c>
      <c r="F13681">
        <v>3</v>
      </c>
    </row>
    <row r="13682" spans="1:6">
      <c r="A13682">
        <v>5300</v>
      </c>
      <c r="B13682">
        <v>19</v>
      </c>
      <c r="C13682" t="s">
        <v>62</v>
      </c>
      <c r="D13682" t="s">
        <v>92</v>
      </c>
      <c r="E13682">
        <v>5031</v>
      </c>
      <c r="F13682">
        <v>3</v>
      </c>
    </row>
    <row r="13683" spans="1:6">
      <c r="A13683">
        <v>5300</v>
      </c>
      <c r="B13683">
        <v>19</v>
      </c>
      <c r="C13683" t="s">
        <v>62</v>
      </c>
      <c r="D13683" t="s">
        <v>92</v>
      </c>
      <c r="E13683">
        <v>4275</v>
      </c>
      <c r="F13683">
        <v>3</v>
      </c>
    </row>
    <row r="13684" spans="1:6">
      <c r="A13684">
        <v>5300</v>
      </c>
      <c r="B13684">
        <v>19</v>
      </c>
      <c r="C13684" t="s">
        <v>62</v>
      </c>
      <c r="D13684" t="s">
        <v>92</v>
      </c>
      <c r="E13684">
        <v>3848</v>
      </c>
      <c r="F13684">
        <v>3</v>
      </c>
    </row>
    <row r="13685" spans="1:6">
      <c r="A13685">
        <v>5300</v>
      </c>
      <c r="B13685">
        <v>19</v>
      </c>
      <c r="C13685" t="s">
        <v>62</v>
      </c>
      <c r="D13685" t="s">
        <v>92</v>
      </c>
      <c r="E13685">
        <v>118</v>
      </c>
      <c r="F13685">
        <v>3</v>
      </c>
    </row>
    <row r="13686" spans="1:6">
      <c r="A13686">
        <v>5300</v>
      </c>
      <c r="B13686">
        <v>19</v>
      </c>
      <c r="C13686" t="s">
        <v>62</v>
      </c>
      <c r="D13686" t="s">
        <v>92</v>
      </c>
      <c r="E13686">
        <v>5191</v>
      </c>
      <c r="F13686">
        <v>3</v>
      </c>
    </row>
    <row r="13687" spans="1:6">
      <c r="A13687">
        <v>5300</v>
      </c>
      <c r="B13687">
        <v>19</v>
      </c>
      <c r="C13687" t="s">
        <v>62</v>
      </c>
      <c r="D13687" t="s">
        <v>92</v>
      </c>
      <c r="E13687">
        <v>4508</v>
      </c>
      <c r="F13687">
        <v>2</v>
      </c>
    </row>
    <row r="13688" spans="1:6">
      <c r="A13688">
        <v>5300</v>
      </c>
      <c r="B13688">
        <v>19</v>
      </c>
      <c r="C13688" t="s">
        <v>62</v>
      </c>
      <c r="D13688" t="s">
        <v>92</v>
      </c>
      <c r="E13688">
        <v>1284</v>
      </c>
      <c r="F13688">
        <v>2</v>
      </c>
    </row>
    <row r="13689" spans="1:6">
      <c r="A13689">
        <v>5300</v>
      </c>
      <c r="B13689">
        <v>19</v>
      </c>
      <c r="C13689" t="s">
        <v>62</v>
      </c>
      <c r="D13689" t="s">
        <v>92</v>
      </c>
      <c r="E13689">
        <v>1138</v>
      </c>
      <c r="F13689">
        <v>2</v>
      </c>
    </row>
    <row r="13690" spans="1:6">
      <c r="A13690">
        <v>5300</v>
      </c>
      <c r="B13690">
        <v>19</v>
      </c>
      <c r="C13690" t="s">
        <v>62</v>
      </c>
      <c r="D13690" t="s">
        <v>92</v>
      </c>
      <c r="E13690">
        <v>2113</v>
      </c>
      <c r="F13690">
        <v>2</v>
      </c>
    </row>
    <row r="13691" spans="1:6">
      <c r="A13691">
        <v>5300</v>
      </c>
      <c r="B13691">
        <v>19</v>
      </c>
      <c r="C13691" t="s">
        <v>62</v>
      </c>
      <c r="D13691" t="s">
        <v>92</v>
      </c>
      <c r="E13691">
        <v>5584</v>
      </c>
      <c r="F13691">
        <v>2</v>
      </c>
    </row>
    <row r="13692" spans="1:6">
      <c r="A13692">
        <v>5300</v>
      </c>
      <c r="B13692">
        <v>19</v>
      </c>
      <c r="C13692" t="s">
        <v>62</v>
      </c>
      <c r="D13692" t="s">
        <v>92</v>
      </c>
      <c r="E13692">
        <v>4223</v>
      </c>
      <c r="F13692">
        <v>2</v>
      </c>
    </row>
    <row r="13693" spans="1:6">
      <c r="A13693">
        <v>5300</v>
      </c>
      <c r="B13693">
        <v>19</v>
      </c>
      <c r="C13693" t="s">
        <v>62</v>
      </c>
      <c r="D13693" t="s">
        <v>92</v>
      </c>
      <c r="E13693">
        <v>214</v>
      </c>
      <c r="F13693">
        <v>2</v>
      </c>
    </row>
    <row r="13694" spans="1:6">
      <c r="A13694">
        <v>5300</v>
      </c>
      <c r="B13694">
        <v>19</v>
      </c>
      <c r="C13694" t="s">
        <v>62</v>
      </c>
      <c r="D13694" t="s">
        <v>92</v>
      </c>
      <c r="E13694">
        <v>2998</v>
      </c>
      <c r="F13694">
        <v>2</v>
      </c>
    </row>
    <row r="13695" spans="1:6">
      <c r="A13695">
        <v>5300</v>
      </c>
      <c r="B13695">
        <v>19</v>
      </c>
      <c r="C13695" t="s">
        <v>62</v>
      </c>
      <c r="D13695" t="s">
        <v>92</v>
      </c>
      <c r="E13695">
        <v>3647</v>
      </c>
      <c r="F13695">
        <v>2</v>
      </c>
    </row>
    <row r="13696" spans="1:6">
      <c r="A13696">
        <v>5300</v>
      </c>
      <c r="B13696">
        <v>19</v>
      </c>
      <c r="C13696" t="s">
        <v>62</v>
      </c>
      <c r="D13696" t="s">
        <v>92</v>
      </c>
      <c r="E13696">
        <v>2186</v>
      </c>
      <c r="F13696">
        <v>2</v>
      </c>
    </row>
    <row r="13697" spans="1:6">
      <c r="A13697">
        <v>5300</v>
      </c>
      <c r="B13697">
        <v>19</v>
      </c>
      <c r="C13697" t="s">
        <v>62</v>
      </c>
      <c r="D13697" t="s">
        <v>92</v>
      </c>
      <c r="E13697">
        <v>1328</v>
      </c>
      <c r="F13697">
        <v>2</v>
      </c>
    </row>
    <row r="13698" spans="1:6">
      <c r="A13698">
        <v>5300</v>
      </c>
      <c r="B13698">
        <v>19</v>
      </c>
      <c r="C13698" t="s">
        <v>62</v>
      </c>
      <c r="D13698" t="s">
        <v>92</v>
      </c>
      <c r="E13698">
        <v>4808</v>
      </c>
      <c r="F13698">
        <v>2</v>
      </c>
    </row>
    <row r="13699" spans="1:6">
      <c r="A13699">
        <v>5300</v>
      </c>
      <c r="B13699">
        <v>19</v>
      </c>
      <c r="C13699" t="s">
        <v>62</v>
      </c>
      <c r="D13699" t="s">
        <v>92</v>
      </c>
      <c r="E13699">
        <v>4957</v>
      </c>
      <c r="F13699">
        <v>2</v>
      </c>
    </row>
    <row r="13700" spans="1:6">
      <c r="A13700">
        <v>5300</v>
      </c>
      <c r="B13700">
        <v>19</v>
      </c>
      <c r="C13700" t="s">
        <v>62</v>
      </c>
      <c r="D13700" t="s">
        <v>92</v>
      </c>
      <c r="E13700">
        <v>5093</v>
      </c>
      <c r="F13700">
        <v>2</v>
      </c>
    </row>
    <row r="13701" spans="1:6">
      <c r="A13701">
        <v>5300</v>
      </c>
      <c r="B13701">
        <v>19</v>
      </c>
      <c r="C13701" t="s">
        <v>62</v>
      </c>
      <c r="D13701" t="s">
        <v>92</v>
      </c>
      <c r="E13701">
        <v>6074</v>
      </c>
      <c r="F13701">
        <v>2</v>
      </c>
    </row>
    <row r="13702" spans="1:6">
      <c r="A13702">
        <v>5300</v>
      </c>
      <c r="B13702">
        <v>19</v>
      </c>
      <c r="C13702" t="s">
        <v>62</v>
      </c>
      <c r="D13702" t="s">
        <v>92</v>
      </c>
      <c r="E13702">
        <v>2640</v>
      </c>
      <c r="F13702">
        <v>2</v>
      </c>
    </row>
    <row r="13703" spans="1:6">
      <c r="A13703">
        <v>5300</v>
      </c>
      <c r="B13703">
        <v>19</v>
      </c>
      <c r="C13703" t="s">
        <v>62</v>
      </c>
      <c r="D13703" t="s">
        <v>92</v>
      </c>
      <c r="E13703">
        <v>2478</v>
      </c>
      <c r="F13703">
        <v>1</v>
      </c>
    </row>
    <row r="13704" spans="1:6">
      <c r="A13704">
        <v>5300</v>
      </c>
      <c r="B13704">
        <v>19</v>
      </c>
      <c r="C13704" t="s">
        <v>62</v>
      </c>
      <c r="D13704" t="s">
        <v>92</v>
      </c>
      <c r="E13704">
        <v>5748</v>
      </c>
      <c r="F13704">
        <v>1</v>
      </c>
    </row>
    <row r="13705" spans="1:6">
      <c r="A13705">
        <v>5300</v>
      </c>
      <c r="B13705">
        <v>19</v>
      </c>
      <c r="C13705" t="s">
        <v>62</v>
      </c>
      <c r="D13705" t="s">
        <v>92</v>
      </c>
      <c r="E13705">
        <v>3319</v>
      </c>
      <c r="F13705">
        <v>1</v>
      </c>
    </row>
    <row r="13706" spans="1:6">
      <c r="A13706">
        <v>5300</v>
      </c>
      <c r="B13706">
        <v>19</v>
      </c>
      <c r="C13706" t="s">
        <v>62</v>
      </c>
      <c r="D13706" t="s">
        <v>92</v>
      </c>
      <c r="E13706">
        <v>2308</v>
      </c>
      <c r="F13706">
        <v>1</v>
      </c>
    </row>
    <row r="13707" spans="1:6">
      <c r="A13707">
        <v>5300</v>
      </c>
      <c r="B13707">
        <v>19</v>
      </c>
      <c r="C13707" t="s">
        <v>62</v>
      </c>
      <c r="D13707" t="s">
        <v>92</v>
      </c>
      <c r="E13707">
        <v>3137</v>
      </c>
      <c r="F13707">
        <v>1</v>
      </c>
    </row>
    <row r="13708" spans="1:6">
      <c r="A13708">
        <v>5300</v>
      </c>
      <c r="B13708">
        <v>19</v>
      </c>
      <c r="C13708" t="s">
        <v>62</v>
      </c>
      <c r="D13708" t="s">
        <v>92</v>
      </c>
      <c r="E13708">
        <v>6069</v>
      </c>
      <c r="F13708">
        <v>1</v>
      </c>
    </row>
    <row r="13709" spans="1:6">
      <c r="A13709">
        <v>5300</v>
      </c>
      <c r="B13709">
        <v>19</v>
      </c>
      <c r="C13709" t="s">
        <v>62</v>
      </c>
      <c r="D13709" t="s">
        <v>92</v>
      </c>
      <c r="E13709">
        <v>4011</v>
      </c>
      <c r="F13709">
        <v>1</v>
      </c>
    </row>
    <row r="13710" spans="1:6">
      <c r="A13710">
        <v>5300</v>
      </c>
      <c r="B13710">
        <v>19</v>
      </c>
      <c r="C13710" t="s">
        <v>62</v>
      </c>
      <c r="D13710" t="s">
        <v>92</v>
      </c>
      <c r="E13710">
        <v>3006</v>
      </c>
      <c r="F13710">
        <v>1</v>
      </c>
    </row>
    <row r="13711" spans="1:6">
      <c r="A13711">
        <v>5300</v>
      </c>
      <c r="B13711">
        <v>19</v>
      </c>
      <c r="C13711" t="s">
        <v>62</v>
      </c>
      <c r="D13711" t="s">
        <v>92</v>
      </c>
      <c r="E13711">
        <v>2184</v>
      </c>
      <c r="F13711">
        <v>1</v>
      </c>
    </row>
    <row r="13712" spans="1:6">
      <c r="A13712">
        <v>5300</v>
      </c>
      <c r="B13712">
        <v>19</v>
      </c>
      <c r="C13712" t="s">
        <v>62</v>
      </c>
      <c r="D13712" t="s">
        <v>92</v>
      </c>
      <c r="E13712">
        <v>2792</v>
      </c>
      <c r="F13712">
        <v>1</v>
      </c>
    </row>
    <row r="13713" spans="1:6">
      <c r="A13713">
        <v>5300</v>
      </c>
      <c r="B13713">
        <v>19</v>
      </c>
      <c r="C13713" t="s">
        <v>62</v>
      </c>
      <c r="D13713" t="s">
        <v>92</v>
      </c>
      <c r="E13713">
        <v>3993</v>
      </c>
      <c r="F13713">
        <v>1</v>
      </c>
    </row>
    <row r="13714" spans="1:6">
      <c r="A13714">
        <v>5300</v>
      </c>
      <c r="B13714">
        <v>19</v>
      </c>
      <c r="C13714" t="s">
        <v>62</v>
      </c>
      <c r="D13714" t="s">
        <v>92</v>
      </c>
      <c r="E13714">
        <v>318</v>
      </c>
      <c r="F13714">
        <v>1</v>
      </c>
    </row>
    <row r="13715" spans="1:6">
      <c r="A13715">
        <v>5300</v>
      </c>
      <c r="B13715">
        <v>19</v>
      </c>
      <c r="C13715" t="s">
        <v>62</v>
      </c>
      <c r="D13715" t="s">
        <v>92</v>
      </c>
      <c r="E13715">
        <v>143</v>
      </c>
      <c r="F13715">
        <v>1</v>
      </c>
    </row>
    <row r="13716" spans="1:6">
      <c r="A13716">
        <v>5300</v>
      </c>
      <c r="B13716">
        <v>19</v>
      </c>
      <c r="C13716" t="s">
        <v>62</v>
      </c>
      <c r="D13716" t="s">
        <v>92</v>
      </c>
      <c r="E13716">
        <v>111</v>
      </c>
      <c r="F13716">
        <v>1</v>
      </c>
    </row>
    <row r="13717" spans="1:6">
      <c r="A13717">
        <v>5300</v>
      </c>
      <c r="B13717">
        <v>19</v>
      </c>
      <c r="C13717" t="s">
        <v>62</v>
      </c>
      <c r="D13717" t="s">
        <v>92</v>
      </c>
      <c r="E13717">
        <v>5797</v>
      </c>
      <c r="F13717">
        <v>1</v>
      </c>
    </row>
    <row r="13718" spans="1:6">
      <c r="A13718">
        <v>5300</v>
      </c>
      <c r="B13718">
        <v>19</v>
      </c>
      <c r="C13718" t="s">
        <v>62</v>
      </c>
      <c r="D13718" t="s">
        <v>92</v>
      </c>
      <c r="E13718">
        <v>3871</v>
      </c>
      <c r="F13718">
        <v>1</v>
      </c>
    </row>
    <row r="13719" spans="1:6">
      <c r="A13719">
        <v>5300</v>
      </c>
      <c r="B13719">
        <v>19</v>
      </c>
      <c r="C13719" t="s">
        <v>62</v>
      </c>
      <c r="D13719" t="s">
        <v>92</v>
      </c>
      <c r="E13719">
        <v>2028</v>
      </c>
      <c r="F13719">
        <v>1</v>
      </c>
    </row>
    <row r="13720" spans="1:6">
      <c r="A13720">
        <v>5300</v>
      </c>
      <c r="B13720">
        <v>19</v>
      </c>
      <c r="C13720" t="s">
        <v>62</v>
      </c>
      <c r="D13720" t="s">
        <v>92</v>
      </c>
      <c r="E13720">
        <v>2980</v>
      </c>
      <c r="F13720">
        <v>1</v>
      </c>
    </row>
    <row r="13721" spans="1:6">
      <c r="A13721">
        <v>5300</v>
      </c>
      <c r="B13721">
        <v>19</v>
      </c>
      <c r="C13721" t="s">
        <v>62</v>
      </c>
      <c r="D13721" t="s">
        <v>92</v>
      </c>
      <c r="E13721">
        <v>147</v>
      </c>
      <c r="F13721">
        <v>1</v>
      </c>
    </row>
    <row r="13722" spans="1:6">
      <c r="A13722">
        <v>5300</v>
      </c>
      <c r="B13722">
        <v>19</v>
      </c>
      <c r="C13722" t="s">
        <v>62</v>
      </c>
      <c r="D13722" t="s">
        <v>92</v>
      </c>
      <c r="E13722">
        <v>5482</v>
      </c>
      <c r="F13722">
        <v>1</v>
      </c>
    </row>
    <row r="13723" spans="1:6">
      <c r="A13723">
        <v>5300</v>
      </c>
      <c r="B13723">
        <v>19</v>
      </c>
      <c r="C13723" t="s">
        <v>62</v>
      </c>
      <c r="D13723" t="s">
        <v>92</v>
      </c>
      <c r="E13723">
        <v>4621</v>
      </c>
      <c r="F13723">
        <v>1</v>
      </c>
    </row>
    <row r="13724" spans="1:6">
      <c r="A13724">
        <v>5300</v>
      </c>
      <c r="B13724">
        <v>19</v>
      </c>
      <c r="C13724" t="s">
        <v>62</v>
      </c>
      <c r="D13724" t="s">
        <v>92</v>
      </c>
      <c r="E13724">
        <v>3799</v>
      </c>
      <c r="F13724">
        <v>1</v>
      </c>
    </row>
    <row r="13725" spans="1:6">
      <c r="A13725">
        <v>5300</v>
      </c>
      <c r="B13725">
        <v>19</v>
      </c>
      <c r="C13725" t="s">
        <v>62</v>
      </c>
      <c r="D13725" t="s">
        <v>92</v>
      </c>
      <c r="E13725">
        <v>1031</v>
      </c>
      <c r="F13725">
        <v>1</v>
      </c>
    </row>
    <row r="13726" spans="1:6">
      <c r="A13726">
        <v>5300</v>
      </c>
      <c r="B13726">
        <v>19</v>
      </c>
      <c r="C13726" t="s">
        <v>62</v>
      </c>
      <c r="D13726" t="s">
        <v>92</v>
      </c>
      <c r="E13726">
        <v>3397</v>
      </c>
      <c r="F13726">
        <v>1</v>
      </c>
    </row>
    <row r="13727" spans="1:6">
      <c r="A13727">
        <v>5300</v>
      </c>
      <c r="B13727">
        <v>19</v>
      </c>
      <c r="C13727" t="s">
        <v>62</v>
      </c>
      <c r="D13727" t="s">
        <v>92</v>
      </c>
      <c r="E13727">
        <v>4734</v>
      </c>
      <c r="F13727">
        <v>1</v>
      </c>
    </row>
    <row r="13728" spans="1:6">
      <c r="A13728">
        <v>5300</v>
      </c>
      <c r="B13728">
        <v>19</v>
      </c>
      <c r="C13728" t="s">
        <v>62</v>
      </c>
      <c r="D13728" t="s">
        <v>92</v>
      </c>
      <c r="E13728">
        <v>1298</v>
      </c>
      <c r="F13728">
        <v>1</v>
      </c>
    </row>
    <row r="13729" spans="1:6">
      <c r="A13729">
        <v>5300</v>
      </c>
      <c r="B13729">
        <v>19</v>
      </c>
      <c r="C13729" t="s">
        <v>62</v>
      </c>
      <c r="D13729" t="s">
        <v>92</v>
      </c>
      <c r="E13729">
        <v>4835</v>
      </c>
      <c r="F13729">
        <v>1</v>
      </c>
    </row>
    <row r="13730" spans="1:6">
      <c r="A13730">
        <v>5300</v>
      </c>
      <c r="B13730">
        <v>19</v>
      </c>
      <c r="C13730" t="s">
        <v>62</v>
      </c>
      <c r="D13730" t="s">
        <v>92</v>
      </c>
      <c r="E13730">
        <v>101</v>
      </c>
      <c r="F13730">
        <v>1</v>
      </c>
    </row>
    <row r="13731" spans="1:6">
      <c r="A13731">
        <v>5300</v>
      </c>
      <c r="B13731">
        <v>19</v>
      </c>
      <c r="C13731" t="s">
        <v>62</v>
      </c>
      <c r="D13731" t="s">
        <v>92</v>
      </c>
      <c r="E13731">
        <v>2263</v>
      </c>
      <c r="F13731">
        <v>1</v>
      </c>
    </row>
    <row r="13732" spans="1:6">
      <c r="A13732">
        <v>5300</v>
      </c>
      <c r="B13732">
        <v>19</v>
      </c>
      <c r="C13732" t="s">
        <v>62</v>
      </c>
      <c r="D13732" t="s">
        <v>92</v>
      </c>
      <c r="E13732">
        <v>3471</v>
      </c>
      <c r="F13732">
        <v>1</v>
      </c>
    </row>
    <row r="13733" spans="1:6">
      <c r="A13733">
        <v>5300</v>
      </c>
      <c r="B13733">
        <v>19</v>
      </c>
      <c r="C13733" t="s">
        <v>62</v>
      </c>
      <c r="D13733" t="s">
        <v>92</v>
      </c>
      <c r="E13733">
        <v>2972</v>
      </c>
      <c r="F13733">
        <v>1</v>
      </c>
    </row>
    <row r="13734" spans="1:6">
      <c r="A13734">
        <v>5300</v>
      </c>
      <c r="B13734">
        <v>19</v>
      </c>
      <c r="C13734" t="s">
        <v>62</v>
      </c>
      <c r="D13734" t="s">
        <v>92</v>
      </c>
      <c r="E13734">
        <v>3150</v>
      </c>
      <c r="F13734">
        <v>1</v>
      </c>
    </row>
    <row r="13735" spans="1:6">
      <c r="A13735">
        <v>5300</v>
      </c>
      <c r="B13735">
        <v>19</v>
      </c>
      <c r="C13735" t="s">
        <v>62</v>
      </c>
      <c r="D13735" t="s">
        <v>92</v>
      </c>
      <c r="E13735">
        <v>4771</v>
      </c>
      <c r="F13735">
        <v>1</v>
      </c>
    </row>
    <row r="13736" spans="1:6">
      <c r="A13736">
        <v>5300</v>
      </c>
      <c r="B13736">
        <v>19</v>
      </c>
      <c r="C13736" t="s">
        <v>62</v>
      </c>
      <c r="D13736" t="s">
        <v>92</v>
      </c>
      <c r="E13736">
        <v>4297</v>
      </c>
      <c r="F13736">
        <v>1</v>
      </c>
    </row>
    <row r="13737" spans="1:6">
      <c r="A13737">
        <v>5300</v>
      </c>
      <c r="B13737">
        <v>19</v>
      </c>
      <c r="C13737" t="s">
        <v>62</v>
      </c>
      <c r="D13737" t="s">
        <v>92</v>
      </c>
      <c r="E13737">
        <v>4180</v>
      </c>
      <c r="F13737">
        <v>1</v>
      </c>
    </row>
    <row r="13738" spans="1:6">
      <c r="A13738">
        <v>5300</v>
      </c>
      <c r="B13738">
        <v>19</v>
      </c>
      <c r="C13738" t="s">
        <v>62</v>
      </c>
      <c r="D13738" t="s">
        <v>92</v>
      </c>
      <c r="E13738">
        <v>4376</v>
      </c>
      <c r="F13738">
        <v>1</v>
      </c>
    </row>
    <row r="13739" spans="1:6">
      <c r="A13739">
        <v>5300</v>
      </c>
      <c r="B13739">
        <v>19</v>
      </c>
      <c r="C13739" t="s">
        <v>62</v>
      </c>
      <c r="D13739" t="s">
        <v>92</v>
      </c>
      <c r="E13739">
        <v>5602</v>
      </c>
      <c r="F13739">
        <v>1</v>
      </c>
    </row>
    <row r="13740" spans="1:6">
      <c r="A13740">
        <v>5300</v>
      </c>
      <c r="B13740">
        <v>19</v>
      </c>
      <c r="C13740" t="s">
        <v>62</v>
      </c>
      <c r="D13740" t="s">
        <v>92</v>
      </c>
      <c r="E13740">
        <v>4260</v>
      </c>
      <c r="F13740">
        <v>1</v>
      </c>
    </row>
    <row r="13741" spans="1:6">
      <c r="A13741">
        <v>5300</v>
      </c>
      <c r="B13741">
        <v>19</v>
      </c>
      <c r="C13741" t="s">
        <v>62</v>
      </c>
      <c r="D13741" t="s">
        <v>92</v>
      </c>
      <c r="E13741">
        <v>6037</v>
      </c>
      <c r="F13741">
        <v>1</v>
      </c>
    </row>
    <row r="13742" spans="1:6">
      <c r="A13742">
        <v>5300</v>
      </c>
      <c r="B13742">
        <v>19</v>
      </c>
      <c r="C13742" t="s">
        <v>62</v>
      </c>
      <c r="D13742" t="s">
        <v>92</v>
      </c>
      <c r="E13742">
        <v>5147</v>
      </c>
      <c r="F13742">
        <v>1</v>
      </c>
    </row>
    <row r="13743" spans="1:6">
      <c r="A13743">
        <v>5300</v>
      </c>
      <c r="B13743">
        <v>19</v>
      </c>
      <c r="C13743" t="s">
        <v>62</v>
      </c>
      <c r="D13743" t="s">
        <v>92</v>
      </c>
      <c r="E13743">
        <v>5766</v>
      </c>
      <c r="F13743">
        <v>1</v>
      </c>
    </row>
    <row r="13744" spans="1:6">
      <c r="A13744">
        <v>5300</v>
      </c>
      <c r="B13744">
        <v>19</v>
      </c>
      <c r="C13744" t="s">
        <v>62</v>
      </c>
      <c r="D13744" t="s">
        <v>92</v>
      </c>
      <c r="E13744">
        <v>1201</v>
      </c>
      <c r="F13744">
        <v>1</v>
      </c>
    </row>
    <row r="13745" spans="1:6">
      <c r="A13745">
        <v>5300</v>
      </c>
      <c r="B13745">
        <v>19</v>
      </c>
      <c r="C13745" t="s">
        <v>62</v>
      </c>
      <c r="D13745" t="s">
        <v>92</v>
      </c>
      <c r="E13745">
        <v>3849</v>
      </c>
      <c r="F13745">
        <v>1</v>
      </c>
    </row>
    <row r="13746" spans="1:6">
      <c r="A13746">
        <v>5300</v>
      </c>
      <c r="B13746">
        <v>19</v>
      </c>
      <c r="C13746" t="s">
        <v>62</v>
      </c>
      <c r="D13746" t="s">
        <v>92</v>
      </c>
      <c r="E13746">
        <v>2913</v>
      </c>
      <c r="F13746">
        <v>1</v>
      </c>
    </row>
    <row r="13747" spans="1:6">
      <c r="A13747">
        <v>5300</v>
      </c>
      <c r="B13747">
        <v>19</v>
      </c>
      <c r="C13747" t="s">
        <v>62</v>
      </c>
      <c r="D13747" t="s">
        <v>92</v>
      </c>
      <c r="E13747">
        <v>4690</v>
      </c>
      <c r="F13747">
        <v>1</v>
      </c>
    </row>
    <row r="13748" spans="1:6">
      <c r="A13748">
        <v>5300</v>
      </c>
      <c r="B13748">
        <v>19</v>
      </c>
      <c r="C13748" t="s">
        <v>62</v>
      </c>
      <c r="D13748" t="s">
        <v>92</v>
      </c>
      <c r="E13748">
        <v>5818</v>
      </c>
      <c r="F13748">
        <v>1</v>
      </c>
    </row>
    <row r="13749" spans="1:6">
      <c r="A13749">
        <v>5300</v>
      </c>
      <c r="B13749">
        <v>19</v>
      </c>
      <c r="C13749" t="s">
        <v>62</v>
      </c>
      <c r="D13749" t="s">
        <v>92</v>
      </c>
      <c r="E13749">
        <v>3417</v>
      </c>
      <c r="F13749">
        <v>1</v>
      </c>
    </row>
    <row r="13750" spans="1:6">
      <c r="A13750">
        <v>5300</v>
      </c>
      <c r="B13750">
        <v>19</v>
      </c>
      <c r="C13750" t="s">
        <v>62</v>
      </c>
      <c r="D13750" t="s">
        <v>92</v>
      </c>
      <c r="E13750">
        <v>4104</v>
      </c>
      <c r="F13750">
        <v>1</v>
      </c>
    </row>
    <row r="13751" spans="1:6">
      <c r="A13751">
        <v>5300</v>
      </c>
      <c r="B13751">
        <v>19</v>
      </c>
      <c r="C13751" t="s">
        <v>62</v>
      </c>
      <c r="D13751" t="s">
        <v>92</v>
      </c>
      <c r="E13751">
        <v>5750</v>
      </c>
      <c r="F13751">
        <v>1</v>
      </c>
    </row>
    <row r="13752" spans="1:6">
      <c r="A13752">
        <v>5300</v>
      </c>
      <c r="B13752">
        <v>19</v>
      </c>
      <c r="C13752" t="s">
        <v>62</v>
      </c>
      <c r="D13752" t="s">
        <v>92</v>
      </c>
      <c r="E13752">
        <v>3534</v>
      </c>
      <c r="F13752">
        <v>1</v>
      </c>
    </row>
    <row r="13753" spans="1:6">
      <c r="A13753">
        <v>5300</v>
      </c>
      <c r="B13753">
        <v>19</v>
      </c>
      <c r="C13753" t="s">
        <v>62</v>
      </c>
      <c r="D13753" t="s">
        <v>92</v>
      </c>
      <c r="E13753">
        <v>5109</v>
      </c>
      <c r="F13753">
        <v>1</v>
      </c>
    </row>
    <row r="13754" spans="1:6">
      <c r="A13754">
        <v>5300</v>
      </c>
      <c r="B13754">
        <v>19</v>
      </c>
      <c r="C13754" t="s">
        <v>62</v>
      </c>
      <c r="D13754" t="s">
        <v>92</v>
      </c>
      <c r="E13754">
        <v>1038</v>
      </c>
      <c r="F13754">
        <v>1</v>
      </c>
    </row>
    <row r="13755" spans="1:6">
      <c r="A13755">
        <v>5300</v>
      </c>
      <c r="B13755">
        <v>19</v>
      </c>
      <c r="C13755" t="s">
        <v>62</v>
      </c>
      <c r="D13755" t="s">
        <v>92</v>
      </c>
      <c r="E13755">
        <v>4286</v>
      </c>
      <c r="F13755">
        <v>1</v>
      </c>
    </row>
    <row r="13756" spans="1:6">
      <c r="A13756">
        <v>5300</v>
      </c>
      <c r="B13756">
        <v>19</v>
      </c>
      <c r="C13756" t="s">
        <v>62</v>
      </c>
      <c r="D13756" t="s">
        <v>92</v>
      </c>
      <c r="E13756">
        <v>5508</v>
      </c>
      <c r="F13756">
        <v>1</v>
      </c>
    </row>
    <row r="13757" spans="1:6">
      <c r="A13757">
        <v>5300</v>
      </c>
      <c r="B13757">
        <v>19</v>
      </c>
      <c r="C13757" t="s">
        <v>62</v>
      </c>
      <c r="D13757" t="s">
        <v>92</v>
      </c>
      <c r="E13757">
        <v>2539</v>
      </c>
      <c r="F13757">
        <v>1</v>
      </c>
    </row>
    <row r="13758" spans="1:6">
      <c r="A13758">
        <v>5300</v>
      </c>
      <c r="B13758">
        <v>19</v>
      </c>
      <c r="C13758" t="s">
        <v>62</v>
      </c>
      <c r="D13758" t="s">
        <v>92</v>
      </c>
      <c r="E13758">
        <v>2541</v>
      </c>
      <c r="F13758">
        <v>1</v>
      </c>
    </row>
    <row r="13759" spans="1:6">
      <c r="A13759">
        <v>5300</v>
      </c>
      <c r="B13759">
        <v>19</v>
      </c>
      <c r="C13759" t="s">
        <v>62</v>
      </c>
      <c r="D13759" t="s">
        <v>92</v>
      </c>
      <c r="E13759">
        <v>3969</v>
      </c>
      <c r="F13759">
        <v>1</v>
      </c>
    </row>
    <row r="13760" spans="1:6">
      <c r="A13760">
        <v>5300</v>
      </c>
      <c r="B13760">
        <v>19</v>
      </c>
      <c r="C13760" t="s">
        <v>62</v>
      </c>
      <c r="D13760" t="s">
        <v>92</v>
      </c>
      <c r="E13760">
        <v>2408</v>
      </c>
      <c r="F13760">
        <v>1</v>
      </c>
    </row>
    <row r="13761" spans="1:6">
      <c r="A13761">
        <v>5300</v>
      </c>
      <c r="B13761">
        <v>19</v>
      </c>
      <c r="C13761" t="s">
        <v>62</v>
      </c>
      <c r="D13761" t="s">
        <v>92</v>
      </c>
      <c r="E13761">
        <v>5790</v>
      </c>
      <c r="F13761">
        <v>1</v>
      </c>
    </row>
    <row r="13762" spans="1:6">
      <c r="A13762">
        <v>5300</v>
      </c>
      <c r="B13762">
        <v>19</v>
      </c>
      <c r="C13762" t="s">
        <v>62</v>
      </c>
      <c r="D13762" t="s">
        <v>92</v>
      </c>
      <c r="E13762">
        <v>4944</v>
      </c>
      <c r="F13762">
        <v>1</v>
      </c>
    </row>
    <row r="13763" spans="1:6">
      <c r="A13763">
        <v>5300</v>
      </c>
      <c r="B13763">
        <v>19</v>
      </c>
      <c r="C13763" t="s">
        <v>62</v>
      </c>
      <c r="D13763" t="s">
        <v>92</v>
      </c>
      <c r="E13763">
        <v>5957</v>
      </c>
      <c r="F13763">
        <v>1</v>
      </c>
    </row>
    <row r="13764" spans="1:6">
      <c r="A13764">
        <v>5300</v>
      </c>
      <c r="B13764">
        <v>19</v>
      </c>
      <c r="C13764" t="s">
        <v>62</v>
      </c>
      <c r="D13764" t="s">
        <v>92</v>
      </c>
      <c r="E13764">
        <v>2289</v>
      </c>
      <c r="F13764">
        <v>1</v>
      </c>
    </row>
    <row r="13765" spans="1:6">
      <c r="A13765">
        <v>5300</v>
      </c>
      <c r="B13765">
        <v>19</v>
      </c>
      <c r="C13765" t="s">
        <v>62</v>
      </c>
      <c r="D13765" t="s">
        <v>92</v>
      </c>
      <c r="E13765">
        <v>152</v>
      </c>
      <c r="F13765">
        <v>1</v>
      </c>
    </row>
    <row r="13766" spans="1:6">
      <c r="A13766">
        <v>5300</v>
      </c>
      <c r="B13766">
        <v>19</v>
      </c>
      <c r="C13766" t="s">
        <v>62</v>
      </c>
      <c r="D13766" t="s">
        <v>92</v>
      </c>
      <c r="E13766">
        <v>92</v>
      </c>
      <c r="F13766">
        <v>1</v>
      </c>
    </row>
    <row r="13767" spans="1:6">
      <c r="A13767">
        <v>5300</v>
      </c>
      <c r="B13767">
        <v>19</v>
      </c>
      <c r="C13767" t="s">
        <v>62</v>
      </c>
      <c r="D13767" t="s">
        <v>92</v>
      </c>
      <c r="E13767">
        <v>2305</v>
      </c>
      <c r="F13767">
        <v>1</v>
      </c>
    </row>
    <row r="13768" spans="1:6">
      <c r="A13768">
        <v>5300</v>
      </c>
      <c r="B13768">
        <v>19</v>
      </c>
      <c r="C13768" t="s">
        <v>62</v>
      </c>
      <c r="D13768" t="s">
        <v>92</v>
      </c>
      <c r="E13768">
        <v>3234</v>
      </c>
      <c r="F13768">
        <v>1</v>
      </c>
    </row>
    <row r="13769" spans="1:6">
      <c r="A13769">
        <v>5300</v>
      </c>
      <c r="B13769">
        <v>19</v>
      </c>
      <c r="C13769" t="s">
        <v>62</v>
      </c>
      <c r="D13769" t="s">
        <v>92</v>
      </c>
      <c r="E13769">
        <v>3516</v>
      </c>
      <c r="F13769">
        <v>1</v>
      </c>
    </row>
    <row r="13770" spans="1:6">
      <c r="A13770">
        <v>5300</v>
      </c>
      <c r="B13770">
        <v>19</v>
      </c>
      <c r="C13770" t="s">
        <v>62</v>
      </c>
      <c r="D13770" t="s">
        <v>92</v>
      </c>
      <c r="E13770">
        <v>280</v>
      </c>
      <c r="F13770">
        <v>1</v>
      </c>
    </row>
    <row r="13771" spans="1:6">
      <c r="A13771">
        <v>5300</v>
      </c>
      <c r="B13771">
        <v>19</v>
      </c>
      <c r="C13771" t="s">
        <v>62</v>
      </c>
      <c r="D13771" t="s">
        <v>92</v>
      </c>
      <c r="E13771">
        <v>5617</v>
      </c>
      <c r="F13771">
        <v>1</v>
      </c>
    </row>
    <row r="13772" spans="1:6">
      <c r="A13772">
        <v>5300</v>
      </c>
      <c r="B13772">
        <v>19</v>
      </c>
      <c r="C13772" t="s">
        <v>62</v>
      </c>
      <c r="D13772" t="s">
        <v>92</v>
      </c>
      <c r="E13772">
        <v>1239</v>
      </c>
      <c r="F13772">
        <v>1</v>
      </c>
    </row>
    <row r="13773" spans="1:6">
      <c r="A13773">
        <v>5300</v>
      </c>
      <c r="B13773">
        <v>19</v>
      </c>
      <c r="C13773" t="s">
        <v>62</v>
      </c>
      <c r="D13773" t="s">
        <v>92</v>
      </c>
      <c r="E13773">
        <v>6072</v>
      </c>
      <c r="F13773">
        <v>1</v>
      </c>
    </row>
    <row r="13774" spans="1:6">
      <c r="A13774">
        <v>5300</v>
      </c>
      <c r="B13774">
        <v>19</v>
      </c>
      <c r="C13774" t="s">
        <v>62</v>
      </c>
      <c r="D13774" t="s">
        <v>92</v>
      </c>
      <c r="E13774">
        <v>4817</v>
      </c>
      <c r="F13774">
        <v>1</v>
      </c>
    </row>
    <row r="13775" spans="1:6">
      <c r="A13775">
        <v>5300</v>
      </c>
      <c r="B13775">
        <v>19</v>
      </c>
      <c r="C13775" t="s">
        <v>62</v>
      </c>
      <c r="D13775" t="s">
        <v>92</v>
      </c>
      <c r="E13775">
        <v>4291</v>
      </c>
      <c r="F13775">
        <v>1</v>
      </c>
    </row>
    <row r="13776" spans="1:6">
      <c r="A13776">
        <v>5300</v>
      </c>
      <c r="B13776">
        <v>19</v>
      </c>
      <c r="C13776" t="s">
        <v>62</v>
      </c>
      <c r="D13776" t="s">
        <v>92</v>
      </c>
      <c r="E13776">
        <v>2446</v>
      </c>
      <c r="F13776">
        <v>1</v>
      </c>
    </row>
    <row r="13777" spans="1:6">
      <c r="A13777">
        <v>5300</v>
      </c>
      <c r="B13777">
        <v>19</v>
      </c>
      <c r="C13777" t="s">
        <v>62</v>
      </c>
      <c r="D13777" t="s">
        <v>92</v>
      </c>
      <c r="E13777">
        <v>5142</v>
      </c>
      <c r="F13777">
        <v>1</v>
      </c>
    </row>
    <row r="13778" spans="1:6">
      <c r="A13778">
        <v>5300</v>
      </c>
      <c r="B13778">
        <v>19</v>
      </c>
      <c r="C13778" t="s">
        <v>62</v>
      </c>
      <c r="D13778" t="s">
        <v>92</v>
      </c>
      <c r="E13778">
        <v>3381</v>
      </c>
      <c r="F13778">
        <v>1</v>
      </c>
    </row>
    <row r="13779" spans="1:6">
      <c r="A13779">
        <v>5300</v>
      </c>
      <c r="B13779">
        <v>19</v>
      </c>
      <c r="C13779" t="s">
        <v>62</v>
      </c>
      <c r="D13779" t="s">
        <v>92</v>
      </c>
      <c r="E13779">
        <v>3557</v>
      </c>
      <c r="F13779">
        <v>1</v>
      </c>
    </row>
    <row r="13780" spans="1:6">
      <c r="A13780">
        <v>5300</v>
      </c>
      <c r="B13780">
        <v>19</v>
      </c>
      <c r="C13780" t="s">
        <v>62</v>
      </c>
      <c r="D13780" t="s">
        <v>92</v>
      </c>
      <c r="E13780">
        <v>2639</v>
      </c>
      <c r="F13780">
        <v>1</v>
      </c>
    </row>
    <row r="13781" spans="1:6">
      <c r="A13781">
        <v>5300</v>
      </c>
      <c r="B13781">
        <v>19</v>
      </c>
      <c r="C13781" t="s">
        <v>62</v>
      </c>
      <c r="D13781" t="s">
        <v>92</v>
      </c>
      <c r="E13781">
        <v>2975</v>
      </c>
      <c r="F13781">
        <v>1</v>
      </c>
    </row>
    <row r="13782" spans="1:6">
      <c r="A13782">
        <v>5300</v>
      </c>
      <c r="B13782">
        <v>19</v>
      </c>
      <c r="C13782" t="s">
        <v>62</v>
      </c>
      <c r="D13782" t="s">
        <v>92</v>
      </c>
      <c r="E13782">
        <v>3034</v>
      </c>
      <c r="F13782">
        <v>1</v>
      </c>
    </row>
    <row r="13783" spans="1:6">
      <c r="A13783">
        <v>5300</v>
      </c>
      <c r="B13783">
        <v>19</v>
      </c>
      <c r="C13783" t="s">
        <v>62</v>
      </c>
      <c r="D13783" t="s">
        <v>92</v>
      </c>
      <c r="E13783">
        <v>5782</v>
      </c>
      <c r="F13783">
        <v>1</v>
      </c>
    </row>
    <row r="13784" spans="1:6">
      <c r="A13784">
        <v>5300</v>
      </c>
      <c r="B13784">
        <v>19</v>
      </c>
      <c r="C13784" t="s">
        <v>62</v>
      </c>
      <c r="D13784" t="s">
        <v>92</v>
      </c>
      <c r="E13784">
        <v>4211</v>
      </c>
      <c r="F13784">
        <v>1</v>
      </c>
    </row>
    <row r="13785" spans="1:6">
      <c r="A13785">
        <v>5300</v>
      </c>
      <c r="B13785">
        <v>19</v>
      </c>
      <c r="C13785" t="s">
        <v>62</v>
      </c>
      <c r="D13785" t="s">
        <v>92</v>
      </c>
      <c r="E13785">
        <v>5862</v>
      </c>
      <c r="F13785">
        <v>1</v>
      </c>
    </row>
    <row r="13786" spans="1:6">
      <c r="A13786">
        <v>5300</v>
      </c>
      <c r="B13786">
        <v>19</v>
      </c>
      <c r="C13786" t="s">
        <v>62</v>
      </c>
      <c r="D13786" t="s">
        <v>92</v>
      </c>
      <c r="E13786">
        <v>5090</v>
      </c>
      <c r="F13786">
        <v>1</v>
      </c>
    </row>
    <row r="13787" spans="1:6">
      <c r="A13787">
        <v>5300</v>
      </c>
      <c r="B13787">
        <v>19</v>
      </c>
      <c r="C13787" t="s">
        <v>62</v>
      </c>
      <c r="D13787" t="s">
        <v>92</v>
      </c>
      <c r="E13787">
        <v>3354</v>
      </c>
      <c r="F13787">
        <v>1</v>
      </c>
    </row>
    <row r="13788" spans="1:6">
      <c r="A13788">
        <v>5300</v>
      </c>
      <c r="B13788">
        <v>19</v>
      </c>
      <c r="C13788" t="s">
        <v>62</v>
      </c>
      <c r="D13788" t="s">
        <v>92</v>
      </c>
      <c r="E13788">
        <v>185</v>
      </c>
      <c r="F13788">
        <v>1</v>
      </c>
    </row>
    <row r="13789" spans="1:6">
      <c r="A13789">
        <v>5300</v>
      </c>
      <c r="B13789">
        <v>19</v>
      </c>
      <c r="C13789" t="s">
        <v>62</v>
      </c>
      <c r="D13789" t="s">
        <v>92</v>
      </c>
      <c r="E13789">
        <v>5888</v>
      </c>
      <c r="F13789">
        <v>1</v>
      </c>
    </row>
    <row r="13790" spans="1:6">
      <c r="A13790">
        <v>5300</v>
      </c>
      <c r="B13790">
        <v>19</v>
      </c>
      <c r="C13790" t="s">
        <v>62</v>
      </c>
      <c r="D13790" t="s">
        <v>92</v>
      </c>
      <c r="E13790">
        <v>4319</v>
      </c>
      <c r="F13790">
        <v>1</v>
      </c>
    </row>
    <row r="13791" spans="1:6">
      <c r="A13791">
        <v>5300</v>
      </c>
      <c r="B13791">
        <v>19</v>
      </c>
      <c r="C13791" t="s">
        <v>62</v>
      </c>
      <c r="D13791" t="s">
        <v>92</v>
      </c>
      <c r="E13791">
        <v>3355</v>
      </c>
      <c r="F13791">
        <v>1</v>
      </c>
    </row>
    <row r="13792" spans="1:6">
      <c r="A13792">
        <v>5300</v>
      </c>
      <c r="B13792">
        <v>19</v>
      </c>
      <c r="C13792" t="s">
        <v>62</v>
      </c>
      <c r="D13792" t="s">
        <v>92</v>
      </c>
      <c r="E13792">
        <v>5839</v>
      </c>
      <c r="F13792">
        <v>1</v>
      </c>
    </row>
    <row r="13793" spans="1:6">
      <c r="A13793">
        <v>5300</v>
      </c>
      <c r="B13793">
        <v>19</v>
      </c>
      <c r="C13793" t="s">
        <v>62</v>
      </c>
      <c r="D13793" t="s">
        <v>92</v>
      </c>
      <c r="E13793">
        <v>5970</v>
      </c>
      <c r="F13793">
        <v>1</v>
      </c>
    </row>
    <row r="13794" spans="1:6">
      <c r="A13794">
        <v>5300</v>
      </c>
      <c r="B13794">
        <v>19</v>
      </c>
      <c r="C13794" t="s">
        <v>62</v>
      </c>
      <c r="D13794" t="s">
        <v>92</v>
      </c>
      <c r="E13794">
        <v>5772</v>
      </c>
      <c r="F13794">
        <v>1</v>
      </c>
    </row>
    <row r="13795" spans="1:6">
      <c r="A13795">
        <v>5300</v>
      </c>
      <c r="B13795">
        <v>19</v>
      </c>
      <c r="C13795" t="s">
        <v>62</v>
      </c>
      <c r="D13795" t="s">
        <v>92</v>
      </c>
      <c r="E13795">
        <v>4529</v>
      </c>
      <c r="F13795">
        <v>1</v>
      </c>
    </row>
    <row r="13796" spans="1:6">
      <c r="A13796">
        <v>5300</v>
      </c>
      <c r="B13796">
        <v>19</v>
      </c>
      <c r="C13796" t="s">
        <v>62</v>
      </c>
      <c r="D13796" t="s">
        <v>92</v>
      </c>
      <c r="E13796">
        <v>1264</v>
      </c>
      <c r="F13796">
        <v>1</v>
      </c>
    </row>
    <row r="13797" spans="1:6">
      <c r="A13797">
        <v>5300</v>
      </c>
      <c r="B13797">
        <v>19</v>
      </c>
      <c r="C13797" t="s">
        <v>62</v>
      </c>
      <c r="D13797" t="s">
        <v>92</v>
      </c>
      <c r="E13797">
        <v>1276</v>
      </c>
      <c r="F13797">
        <v>1</v>
      </c>
    </row>
    <row r="13798" spans="1:6">
      <c r="A13798">
        <v>5300</v>
      </c>
      <c r="B13798">
        <v>19</v>
      </c>
      <c r="C13798" t="s">
        <v>62</v>
      </c>
      <c r="D13798" t="s">
        <v>92</v>
      </c>
      <c r="E13798">
        <v>2168</v>
      </c>
      <c r="F13798">
        <v>1</v>
      </c>
    </row>
    <row r="13799" spans="1:6">
      <c r="A13799">
        <v>5300</v>
      </c>
      <c r="B13799">
        <v>19</v>
      </c>
      <c r="C13799" t="s">
        <v>62</v>
      </c>
      <c r="D13799" t="s">
        <v>92</v>
      </c>
      <c r="E13799">
        <v>5457</v>
      </c>
      <c r="F13799">
        <v>1</v>
      </c>
    </row>
    <row r="13800" spans="1:6">
      <c r="A13800">
        <v>5300</v>
      </c>
      <c r="B13800">
        <v>20</v>
      </c>
      <c r="C13800" t="s">
        <v>62</v>
      </c>
      <c r="D13800" t="s">
        <v>92</v>
      </c>
      <c r="E13800">
        <v>4808</v>
      </c>
      <c r="F13800">
        <v>29</v>
      </c>
    </row>
    <row r="13801" spans="1:6">
      <c r="A13801">
        <v>5300</v>
      </c>
      <c r="B13801">
        <v>20</v>
      </c>
      <c r="C13801" t="s">
        <v>62</v>
      </c>
      <c r="D13801" t="s">
        <v>92</v>
      </c>
      <c r="E13801">
        <v>2446</v>
      </c>
      <c r="F13801">
        <v>17</v>
      </c>
    </row>
    <row r="13802" spans="1:6">
      <c r="A13802">
        <v>5300</v>
      </c>
      <c r="B13802">
        <v>20</v>
      </c>
      <c r="C13802" t="s">
        <v>62</v>
      </c>
      <c r="D13802" t="s">
        <v>92</v>
      </c>
      <c r="E13802">
        <v>3528</v>
      </c>
      <c r="F13802">
        <v>16</v>
      </c>
    </row>
    <row r="13803" spans="1:6">
      <c r="A13803">
        <v>5300</v>
      </c>
      <c r="B13803">
        <v>20</v>
      </c>
      <c r="C13803" t="s">
        <v>62</v>
      </c>
      <c r="D13803" t="s">
        <v>92</v>
      </c>
      <c r="E13803">
        <v>3417</v>
      </c>
      <c r="F13803">
        <v>14</v>
      </c>
    </row>
    <row r="13804" spans="1:6">
      <c r="A13804">
        <v>5300</v>
      </c>
      <c r="B13804">
        <v>20</v>
      </c>
      <c r="C13804" t="s">
        <v>62</v>
      </c>
      <c r="D13804" t="s">
        <v>92</v>
      </c>
      <c r="E13804">
        <v>92</v>
      </c>
      <c r="F13804">
        <v>11</v>
      </c>
    </row>
    <row r="13805" spans="1:6">
      <c r="A13805">
        <v>5300</v>
      </c>
      <c r="B13805">
        <v>20</v>
      </c>
      <c r="C13805" t="s">
        <v>62</v>
      </c>
      <c r="D13805" t="s">
        <v>92</v>
      </c>
      <c r="E13805">
        <v>2959</v>
      </c>
      <c r="F13805">
        <v>9</v>
      </c>
    </row>
    <row r="13806" spans="1:6">
      <c r="A13806">
        <v>5300</v>
      </c>
      <c r="B13806">
        <v>20</v>
      </c>
      <c r="C13806" t="s">
        <v>62</v>
      </c>
      <c r="D13806" t="s">
        <v>92</v>
      </c>
      <c r="E13806">
        <v>3724</v>
      </c>
      <c r="F13806">
        <v>9</v>
      </c>
    </row>
    <row r="13807" spans="1:6">
      <c r="A13807">
        <v>5300</v>
      </c>
      <c r="B13807">
        <v>20</v>
      </c>
      <c r="C13807" t="s">
        <v>62</v>
      </c>
      <c r="D13807" t="s">
        <v>92</v>
      </c>
      <c r="E13807">
        <v>2913</v>
      </c>
      <c r="F13807">
        <v>8</v>
      </c>
    </row>
    <row r="13808" spans="1:6">
      <c r="A13808">
        <v>5300</v>
      </c>
      <c r="B13808">
        <v>20</v>
      </c>
      <c r="C13808" t="s">
        <v>62</v>
      </c>
      <c r="D13808" t="s">
        <v>92</v>
      </c>
      <c r="E13808">
        <v>2580</v>
      </c>
      <c r="F13808">
        <v>7</v>
      </c>
    </row>
    <row r="13809" spans="1:6">
      <c r="A13809">
        <v>5300</v>
      </c>
      <c r="B13809">
        <v>20</v>
      </c>
      <c r="C13809" t="s">
        <v>62</v>
      </c>
      <c r="D13809" t="s">
        <v>92</v>
      </c>
      <c r="E13809">
        <v>2168</v>
      </c>
      <c r="F13809">
        <v>6</v>
      </c>
    </row>
    <row r="13810" spans="1:6">
      <c r="A13810">
        <v>5300</v>
      </c>
      <c r="B13810">
        <v>20</v>
      </c>
      <c r="C13810" t="s">
        <v>62</v>
      </c>
      <c r="D13810" t="s">
        <v>92</v>
      </c>
      <c r="E13810">
        <v>5750</v>
      </c>
      <c r="F13810">
        <v>5</v>
      </c>
    </row>
    <row r="13811" spans="1:6">
      <c r="A13811">
        <v>5300</v>
      </c>
      <c r="B13811">
        <v>20</v>
      </c>
      <c r="C13811" t="s">
        <v>62</v>
      </c>
      <c r="D13811" t="s">
        <v>92</v>
      </c>
      <c r="E13811">
        <v>4232</v>
      </c>
      <c r="F13811">
        <v>5</v>
      </c>
    </row>
    <row r="13812" spans="1:6">
      <c r="A13812">
        <v>5300</v>
      </c>
      <c r="B13812">
        <v>20</v>
      </c>
      <c r="C13812" t="s">
        <v>62</v>
      </c>
      <c r="D13812" t="s">
        <v>92</v>
      </c>
      <c r="E13812">
        <v>1062</v>
      </c>
      <c r="F13812">
        <v>5</v>
      </c>
    </row>
    <row r="13813" spans="1:6">
      <c r="A13813">
        <v>5300</v>
      </c>
      <c r="B13813">
        <v>20</v>
      </c>
      <c r="C13813" t="s">
        <v>62</v>
      </c>
      <c r="D13813" t="s">
        <v>92</v>
      </c>
      <c r="E13813">
        <v>4260</v>
      </c>
      <c r="F13813">
        <v>4</v>
      </c>
    </row>
    <row r="13814" spans="1:6">
      <c r="A13814">
        <v>5300</v>
      </c>
      <c r="B13814">
        <v>20</v>
      </c>
      <c r="C13814" t="s">
        <v>62</v>
      </c>
      <c r="D13814" t="s">
        <v>92</v>
      </c>
      <c r="E13814">
        <v>5836</v>
      </c>
      <c r="F13814">
        <v>4</v>
      </c>
    </row>
    <row r="13815" spans="1:6">
      <c r="A13815">
        <v>5300</v>
      </c>
      <c r="B13815">
        <v>20</v>
      </c>
      <c r="C13815" t="s">
        <v>62</v>
      </c>
      <c r="D13815" t="s">
        <v>92</v>
      </c>
      <c r="E13815">
        <v>4004</v>
      </c>
      <c r="F13815">
        <v>4</v>
      </c>
    </row>
    <row r="13816" spans="1:6">
      <c r="A13816">
        <v>5300</v>
      </c>
      <c r="B13816">
        <v>20</v>
      </c>
      <c r="C13816" t="s">
        <v>62</v>
      </c>
      <c r="D13816" t="s">
        <v>92</v>
      </c>
      <c r="E13816">
        <v>2826</v>
      </c>
      <c r="F13816">
        <v>3</v>
      </c>
    </row>
    <row r="13817" spans="1:6">
      <c r="A13817">
        <v>5300</v>
      </c>
      <c r="B13817">
        <v>20</v>
      </c>
      <c r="C13817" t="s">
        <v>62</v>
      </c>
      <c r="D13817" t="s">
        <v>92</v>
      </c>
      <c r="E13817">
        <v>2051</v>
      </c>
      <c r="F13817">
        <v>3</v>
      </c>
    </row>
    <row r="13818" spans="1:6">
      <c r="A13818">
        <v>5300</v>
      </c>
      <c r="B13818">
        <v>20</v>
      </c>
      <c r="C13818" t="s">
        <v>62</v>
      </c>
      <c r="D13818" t="s">
        <v>92</v>
      </c>
      <c r="E13818">
        <v>5856</v>
      </c>
      <c r="F13818">
        <v>2</v>
      </c>
    </row>
    <row r="13819" spans="1:6">
      <c r="A13819">
        <v>5300</v>
      </c>
      <c r="B13819">
        <v>20</v>
      </c>
      <c r="C13819" t="s">
        <v>62</v>
      </c>
      <c r="D13819" t="s">
        <v>92</v>
      </c>
      <c r="E13819">
        <v>5754</v>
      </c>
      <c r="F13819">
        <v>2</v>
      </c>
    </row>
    <row r="13820" spans="1:6">
      <c r="A13820">
        <v>5300</v>
      </c>
      <c r="B13820">
        <v>20</v>
      </c>
      <c r="C13820" t="s">
        <v>62</v>
      </c>
      <c r="D13820" t="s">
        <v>92</v>
      </c>
      <c r="E13820">
        <v>1139</v>
      </c>
      <c r="F13820">
        <v>2</v>
      </c>
    </row>
    <row r="13821" spans="1:6">
      <c r="A13821">
        <v>5300</v>
      </c>
      <c r="B13821">
        <v>20</v>
      </c>
      <c r="C13821" t="s">
        <v>62</v>
      </c>
      <c r="D13821" t="s">
        <v>92</v>
      </c>
      <c r="E13821">
        <v>4376</v>
      </c>
      <c r="F13821">
        <v>2</v>
      </c>
    </row>
    <row r="13822" spans="1:6">
      <c r="A13822">
        <v>5300</v>
      </c>
      <c r="B13822">
        <v>20</v>
      </c>
      <c r="C13822" t="s">
        <v>62</v>
      </c>
      <c r="D13822" t="s">
        <v>92</v>
      </c>
      <c r="E13822">
        <v>3501</v>
      </c>
      <c r="F13822">
        <v>2</v>
      </c>
    </row>
    <row r="13823" spans="1:6">
      <c r="A13823">
        <v>5300</v>
      </c>
      <c r="B13823">
        <v>20</v>
      </c>
      <c r="C13823" t="s">
        <v>62</v>
      </c>
      <c r="D13823" t="s">
        <v>92</v>
      </c>
      <c r="E13823">
        <v>4672</v>
      </c>
      <c r="F13823">
        <v>2</v>
      </c>
    </row>
    <row r="13824" spans="1:6">
      <c r="A13824">
        <v>5300</v>
      </c>
      <c r="B13824">
        <v>20</v>
      </c>
      <c r="C13824" t="s">
        <v>62</v>
      </c>
      <c r="D13824" t="s">
        <v>92</v>
      </c>
      <c r="E13824">
        <v>1063</v>
      </c>
      <c r="F13824">
        <v>2</v>
      </c>
    </row>
    <row r="13825" spans="1:6">
      <c r="A13825">
        <v>5300</v>
      </c>
      <c r="B13825">
        <v>20</v>
      </c>
      <c r="C13825" t="s">
        <v>62</v>
      </c>
      <c r="D13825" t="s">
        <v>92</v>
      </c>
      <c r="E13825">
        <v>1263</v>
      </c>
      <c r="F13825">
        <v>2</v>
      </c>
    </row>
    <row r="13826" spans="1:6">
      <c r="A13826">
        <v>5300</v>
      </c>
      <c r="B13826">
        <v>20</v>
      </c>
      <c r="C13826" t="s">
        <v>62</v>
      </c>
      <c r="D13826" t="s">
        <v>92</v>
      </c>
      <c r="E13826">
        <v>2137</v>
      </c>
      <c r="F13826">
        <v>2</v>
      </c>
    </row>
    <row r="13827" spans="1:6">
      <c r="A13827">
        <v>5300</v>
      </c>
      <c r="B13827">
        <v>20</v>
      </c>
      <c r="C13827" t="s">
        <v>62</v>
      </c>
      <c r="D13827" t="s">
        <v>92</v>
      </c>
      <c r="E13827">
        <v>2152</v>
      </c>
      <c r="F13827">
        <v>2</v>
      </c>
    </row>
    <row r="13828" spans="1:6">
      <c r="A13828">
        <v>5300</v>
      </c>
      <c r="B13828">
        <v>20</v>
      </c>
      <c r="C13828" t="s">
        <v>62</v>
      </c>
      <c r="D13828" t="s">
        <v>92</v>
      </c>
      <c r="E13828">
        <v>2472</v>
      </c>
      <c r="F13828">
        <v>2</v>
      </c>
    </row>
    <row r="13829" spans="1:6">
      <c r="A13829">
        <v>5300</v>
      </c>
      <c r="B13829">
        <v>20</v>
      </c>
      <c r="C13829" t="s">
        <v>62</v>
      </c>
      <c r="D13829" t="s">
        <v>92</v>
      </c>
      <c r="E13829">
        <v>5134</v>
      </c>
      <c r="F13829">
        <v>1</v>
      </c>
    </row>
    <row r="13830" spans="1:6">
      <c r="A13830">
        <v>5300</v>
      </c>
      <c r="B13830">
        <v>20</v>
      </c>
      <c r="C13830" t="s">
        <v>62</v>
      </c>
      <c r="D13830" t="s">
        <v>92</v>
      </c>
      <c r="E13830">
        <v>2431</v>
      </c>
      <c r="F13830">
        <v>1</v>
      </c>
    </row>
    <row r="13831" spans="1:6">
      <c r="A13831">
        <v>5300</v>
      </c>
      <c r="B13831">
        <v>20</v>
      </c>
      <c r="C13831" t="s">
        <v>62</v>
      </c>
      <c r="D13831" t="s">
        <v>92</v>
      </c>
      <c r="E13831">
        <v>6050</v>
      </c>
      <c r="F13831">
        <v>1</v>
      </c>
    </row>
    <row r="13832" spans="1:6">
      <c r="A13832">
        <v>5300</v>
      </c>
      <c r="B13832">
        <v>20</v>
      </c>
      <c r="C13832" t="s">
        <v>62</v>
      </c>
      <c r="D13832" t="s">
        <v>92</v>
      </c>
      <c r="E13832">
        <v>2835</v>
      </c>
      <c r="F13832">
        <v>1</v>
      </c>
    </row>
    <row r="13833" spans="1:6">
      <c r="A13833">
        <v>5300</v>
      </c>
      <c r="B13833">
        <v>20</v>
      </c>
      <c r="C13833" t="s">
        <v>62</v>
      </c>
      <c r="D13833" t="s">
        <v>92</v>
      </c>
      <c r="E13833">
        <v>3286</v>
      </c>
      <c r="F13833">
        <v>1</v>
      </c>
    </row>
    <row r="13834" spans="1:6">
      <c r="A13834">
        <v>5300</v>
      </c>
      <c r="B13834">
        <v>20</v>
      </c>
      <c r="C13834" t="s">
        <v>62</v>
      </c>
      <c r="D13834" t="s">
        <v>92</v>
      </c>
      <c r="E13834">
        <v>966</v>
      </c>
      <c r="F13834">
        <v>1</v>
      </c>
    </row>
    <row r="13835" spans="1:6">
      <c r="A13835">
        <v>5300</v>
      </c>
      <c r="B13835">
        <v>20</v>
      </c>
      <c r="C13835" t="s">
        <v>62</v>
      </c>
      <c r="D13835" t="s">
        <v>92</v>
      </c>
      <c r="E13835">
        <v>97</v>
      </c>
      <c r="F13835">
        <v>1</v>
      </c>
    </row>
    <row r="13836" spans="1:6">
      <c r="A13836">
        <v>5300</v>
      </c>
      <c r="B13836">
        <v>20</v>
      </c>
      <c r="C13836" t="s">
        <v>62</v>
      </c>
      <c r="D13836" t="s">
        <v>92</v>
      </c>
      <c r="E13836">
        <v>1240</v>
      </c>
      <c r="F13836">
        <v>1</v>
      </c>
    </row>
    <row r="13837" spans="1:6">
      <c r="A13837">
        <v>5300</v>
      </c>
      <c r="B13837">
        <v>20</v>
      </c>
      <c r="C13837" t="s">
        <v>62</v>
      </c>
      <c r="D13837" t="s">
        <v>92</v>
      </c>
      <c r="E13837">
        <v>4781</v>
      </c>
      <c r="F13837">
        <v>1</v>
      </c>
    </row>
    <row r="13838" spans="1:6">
      <c r="A13838">
        <v>5300</v>
      </c>
      <c r="B13838">
        <v>20</v>
      </c>
      <c r="C13838" t="s">
        <v>62</v>
      </c>
      <c r="D13838" t="s">
        <v>92</v>
      </c>
      <c r="E13838">
        <v>4500</v>
      </c>
      <c r="F13838">
        <v>1</v>
      </c>
    </row>
    <row r="13839" spans="1:6">
      <c r="A13839">
        <v>5300</v>
      </c>
      <c r="B13839">
        <v>20</v>
      </c>
      <c r="C13839" t="s">
        <v>62</v>
      </c>
      <c r="D13839" t="s">
        <v>92</v>
      </c>
      <c r="E13839">
        <v>3466</v>
      </c>
      <c r="F13839">
        <v>1</v>
      </c>
    </row>
    <row r="13840" spans="1:6">
      <c r="A13840">
        <v>5300</v>
      </c>
      <c r="B13840">
        <v>20</v>
      </c>
      <c r="C13840" t="s">
        <v>62</v>
      </c>
      <c r="D13840" t="s">
        <v>92</v>
      </c>
      <c r="E13840">
        <v>1209</v>
      </c>
      <c r="F13840">
        <v>1</v>
      </c>
    </row>
    <row r="13841" spans="1:6">
      <c r="A13841">
        <v>5300</v>
      </c>
      <c r="B13841">
        <v>20</v>
      </c>
      <c r="C13841" t="s">
        <v>62</v>
      </c>
      <c r="D13841" t="s">
        <v>92</v>
      </c>
      <c r="E13841">
        <v>162</v>
      </c>
      <c r="F13841">
        <v>1</v>
      </c>
    </row>
    <row r="13842" spans="1:6">
      <c r="A13842">
        <v>5300</v>
      </c>
      <c r="B13842">
        <v>20</v>
      </c>
      <c r="C13842" t="s">
        <v>62</v>
      </c>
      <c r="D13842" t="s">
        <v>92</v>
      </c>
      <c r="E13842">
        <v>4713</v>
      </c>
      <c r="F13842">
        <v>1</v>
      </c>
    </row>
    <row r="13843" spans="1:6">
      <c r="A13843">
        <v>5300</v>
      </c>
      <c r="B13843">
        <v>20</v>
      </c>
      <c r="C13843" t="s">
        <v>62</v>
      </c>
      <c r="D13843" t="s">
        <v>92</v>
      </c>
      <c r="E13843">
        <v>3056</v>
      </c>
      <c r="F13843">
        <v>1</v>
      </c>
    </row>
    <row r="13844" spans="1:6">
      <c r="A13844">
        <v>5300</v>
      </c>
      <c r="B13844">
        <v>20</v>
      </c>
      <c r="C13844" t="s">
        <v>62</v>
      </c>
      <c r="D13844" t="s">
        <v>92</v>
      </c>
      <c r="E13844">
        <v>5862</v>
      </c>
      <c r="F13844">
        <v>1</v>
      </c>
    </row>
    <row r="13845" spans="1:6">
      <c r="A13845">
        <v>5300</v>
      </c>
      <c r="B13845">
        <v>20</v>
      </c>
      <c r="C13845" t="s">
        <v>62</v>
      </c>
      <c r="D13845" t="s">
        <v>92</v>
      </c>
      <c r="E13845">
        <v>2969</v>
      </c>
      <c r="F13845">
        <v>1</v>
      </c>
    </row>
    <row r="13846" spans="1:6">
      <c r="A13846">
        <v>5300</v>
      </c>
      <c r="B13846">
        <v>20</v>
      </c>
      <c r="C13846" t="s">
        <v>62</v>
      </c>
      <c r="D13846" t="s">
        <v>92</v>
      </c>
      <c r="E13846">
        <v>5046</v>
      </c>
      <c r="F13846">
        <v>1</v>
      </c>
    </row>
    <row r="13847" spans="1:6">
      <c r="A13847">
        <v>5300</v>
      </c>
      <c r="B13847">
        <v>20</v>
      </c>
      <c r="C13847" t="s">
        <v>62</v>
      </c>
      <c r="D13847" t="s">
        <v>92</v>
      </c>
      <c r="E13847">
        <v>4242</v>
      </c>
      <c r="F13847">
        <v>1</v>
      </c>
    </row>
    <row r="13848" spans="1:6">
      <c r="A13848">
        <v>5300</v>
      </c>
      <c r="B13848">
        <v>20</v>
      </c>
      <c r="C13848" t="s">
        <v>62</v>
      </c>
      <c r="D13848" t="s">
        <v>92</v>
      </c>
      <c r="E13848">
        <v>1272</v>
      </c>
      <c r="F13848">
        <v>1</v>
      </c>
    </row>
    <row r="13849" spans="1:6">
      <c r="A13849">
        <v>5300</v>
      </c>
      <c r="B13849">
        <v>20</v>
      </c>
      <c r="C13849" t="s">
        <v>62</v>
      </c>
      <c r="D13849" t="s">
        <v>92</v>
      </c>
      <c r="E13849">
        <v>98</v>
      </c>
      <c r="F13849">
        <v>1</v>
      </c>
    </row>
    <row r="13850" spans="1:6">
      <c r="A13850">
        <v>5300</v>
      </c>
      <c r="B13850">
        <v>20</v>
      </c>
      <c r="C13850" t="s">
        <v>62</v>
      </c>
      <c r="D13850" t="s">
        <v>92</v>
      </c>
      <c r="E13850">
        <v>2175</v>
      </c>
      <c r="F13850">
        <v>1</v>
      </c>
    </row>
    <row r="13851" spans="1:6">
      <c r="A13851">
        <v>5300</v>
      </c>
      <c r="B13851">
        <v>20</v>
      </c>
      <c r="C13851" t="s">
        <v>62</v>
      </c>
      <c r="D13851" t="s">
        <v>92</v>
      </c>
      <c r="E13851">
        <v>2179</v>
      </c>
      <c r="F13851">
        <v>1</v>
      </c>
    </row>
    <row r="13852" spans="1:6">
      <c r="A13852">
        <v>5300</v>
      </c>
      <c r="B13852">
        <v>20</v>
      </c>
      <c r="C13852" t="s">
        <v>62</v>
      </c>
      <c r="D13852" t="s">
        <v>92</v>
      </c>
      <c r="E13852">
        <v>2073</v>
      </c>
      <c r="F13852">
        <v>1</v>
      </c>
    </row>
    <row r="13853" spans="1:6">
      <c r="A13853">
        <v>5300</v>
      </c>
      <c r="B13853">
        <v>20</v>
      </c>
      <c r="C13853" t="s">
        <v>62</v>
      </c>
      <c r="D13853" t="s">
        <v>92</v>
      </c>
      <c r="E13853">
        <v>1129</v>
      </c>
      <c r="F13853">
        <v>1</v>
      </c>
    </row>
    <row r="13854" spans="1:6">
      <c r="A13854">
        <v>5300</v>
      </c>
      <c r="B13854">
        <v>20</v>
      </c>
      <c r="C13854" t="s">
        <v>62</v>
      </c>
      <c r="D13854" t="s">
        <v>92</v>
      </c>
      <c r="E13854">
        <v>3259</v>
      </c>
      <c r="F13854">
        <v>1</v>
      </c>
    </row>
    <row r="13855" spans="1:6">
      <c r="A13855">
        <v>5300</v>
      </c>
      <c r="B13855">
        <v>20</v>
      </c>
      <c r="C13855" t="s">
        <v>62</v>
      </c>
      <c r="D13855" t="s">
        <v>92</v>
      </c>
      <c r="E13855">
        <v>2519</v>
      </c>
      <c r="F13855">
        <v>1</v>
      </c>
    </row>
    <row r="13856" spans="1:6">
      <c r="A13856">
        <v>5300</v>
      </c>
      <c r="B13856">
        <v>20</v>
      </c>
      <c r="C13856" t="s">
        <v>62</v>
      </c>
      <c r="D13856" t="s">
        <v>92</v>
      </c>
      <c r="E13856">
        <v>3963</v>
      </c>
      <c r="F13856">
        <v>1</v>
      </c>
    </row>
    <row r="13857" spans="1:6">
      <c r="A13857">
        <v>5300</v>
      </c>
      <c r="B13857">
        <v>20</v>
      </c>
      <c r="C13857" t="s">
        <v>62</v>
      </c>
      <c r="D13857" t="s">
        <v>92</v>
      </c>
      <c r="E13857">
        <v>3453</v>
      </c>
      <c r="F13857">
        <v>1</v>
      </c>
    </row>
    <row r="13858" spans="1:6">
      <c r="A13858">
        <v>5300</v>
      </c>
      <c r="B13858">
        <v>20</v>
      </c>
      <c r="C13858" t="s">
        <v>62</v>
      </c>
      <c r="D13858" t="s">
        <v>92</v>
      </c>
      <c r="E13858">
        <v>4264</v>
      </c>
      <c r="F13858">
        <v>1</v>
      </c>
    </row>
    <row r="13859" spans="1:6">
      <c r="A13859">
        <v>5300</v>
      </c>
      <c r="B13859">
        <v>20</v>
      </c>
      <c r="C13859" t="s">
        <v>62</v>
      </c>
      <c r="D13859" t="s">
        <v>92</v>
      </c>
      <c r="E13859">
        <v>965</v>
      </c>
      <c r="F13859">
        <v>1</v>
      </c>
    </row>
    <row r="13860" spans="1:6">
      <c r="A13860">
        <v>5300</v>
      </c>
      <c r="B13860">
        <v>20</v>
      </c>
      <c r="C13860" t="s">
        <v>62</v>
      </c>
      <c r="D13860" t="s">
        <v>92</v>
      </c>
      <c r="E13860">
        <v>3233</v>
      </c>
      <c r="F13860">
        <v>1</v>
      </c>
    </row>
    <row r="13861" spans="1:6">
      <c r="A13861">
        <v>5300</v>
      </c>
      <c r="B13861">
        <v>20</v>
      </c>
      <c r="C13861" t="s">
        <v>62</v>
      </c>
      <c r="D13861" t="s">
        <v>92</v>
      </c>
      <c r="E13861">
        <v>2831</v>
      </c>
      <c r="F13861">
        <v>1</v>
      </c>
    </row>
    <row r="13862" spans="1:6">
      <c r="A13862">
        <v>5300</v>
      </c>
      <c r="B13862">
        <v>20</v>
      </c>
      <c r="C13862" t="s">
        <v>62</v>
      </c>
      <c r="D13862" t="s">
        <v>92</v>
      </c>
      <c r="E13862">
        <v>4495</v>
      </c>
      <c r="F13862">
        <v>1</v>
      </c>
    </row>
    <row r="13863" spans="1:6">
      <c r="A13863">
        <v>5300</v>
      </c>
      <c r="B13863">
        <v>20</v>
      </c>
      <c r="C13863" t="s">
        <v>62</v>
      </c>
      <c r="D13863" t="s">
        <v>92</v>
      </c>
      <c r="E13863">
        <v>5037</v>
      </c>
      <c r="F13863">
        <v>1</v>
      </c>
    </row>
    <row r="13864" spans="1:6">
      <c r="A13864">
        <v>5300</v>
      </c>
      <c r="B13864">
        <v>20</v>
      </c>
      <c r="C13864" t="s">
        <v>62</v>
      </c>
      <c r="D13864" t="s">
        <v>92</v>
      </c>
      <c r="E13864">
        <v>156</v>
      </c>
      <c r="F13864">
        <v>1</v>
      </c>
    </row>
    <row r="13865" spans="1:6">
      <c r="A13865">
        <v>5300</v>
      </c>
      <c r="B13865">
        <v>20</v>
      </c>
      <c r="C13865" t="s">
        <v>62</v>
      </c>
      <c r="D13865" t="s">
        <v>92</v>
      </c>
      <c r="E13865">
        <v>4219</v>
      </c>
      <c r="F13865">
        <v>1</v>
      </c>
    </row>
    <row r="13866" spans="1:6">
      <c r="A13866">
        <v>5300</v>
      </c>
      <c r="B13866">
        <v>20</v>
      </c>
      <c r="C13866" t="s">
        <v>62</v>
      </c>
      <c r="D13866" t="s">
        <v>92</v>
      </c>
      <c r="E13866">
        <v>6092</v>
      </c>
      <c r="F13866">
        <v>1</v>
      </c>
    </row>
    <row r="13867" spans="1:6">
      <c r="A13867">
        <v>5300</v>
      </c>
      <c r="B13867">
        <v>20</v>
      </c>
      <c r="C13867" t="s">
        <v>62</v>
      </c>
      <c r="D13867" t="s">
        <v>92</v>
      </c>
      <c r="E13867">
        <v>1337</v>
      </c>
      <c r="F13867">
        <v>1</v>
      </c>
    </row>
    <row r="13868" spans="1:6">
      <c r="A13868">
        <v>5300</v>
      </c>
      <c r="B13868">
        <v>20</v>
      </c>
      <c r="C13868" t="s">
        <v>62</v>
      </c>
      <c r="D13868" t="s">
        <v>92</v>
      </c>
      <c r="E13868">
        <v>4856</v>
      </c>
      <c r="F13868">
        <v>1</v>
      </c>
    </row>
    <row r="13869" spans="1:6">
      <c r="A13869">
        <v>5300</v>
      </c>
      <c r="B13869">
        <v>20</v>
      </c>
      <c r="C13869" t="s">
        <v>62</v>
      </c>
      <c r="D13869" t="s">
        <v>92</v>
      </c>
      <c r="E13869">
        <v>3380</v>
      </c>
      <c r="F13869">
        <v>1</v>
      </c>
    </row>
    <row r="13870" spans="1:6">
      <c r="A13870">
        <v>5300</v>
      </c>
      <c r="B13870">
        <v>20</v>
      </c>
      <c r="C13870" t="s">
        <v>62</v>
      </c>
      <c r="D13870" t="s">
        <v>92</v>
      </c>
      <c r="E13870">
        <v>3846</v>
      </c>
      <c r="F13870">
        <v>1</v>
      </c>
    </row>
    <row r="13871" spans="1:6">
      <c r="A13871">
        <v>5300</v>
      </c>
      <c r="B13871">
        <v>20</v>
      </c>
      <c r="C13871" t="s">
        <v>62</v>
      </c>
      <c r="D13871" t="s">
        <v>92</v>
      </c>
      <c r="E13871">
        <v>5243</v>
      </c>
      <c r="F13871">
        <v>1</v>
      </c>
    </row>
    <row r="13872" spans="1:6">
      <c r="A13872">
        <v>5300</v>
      </c>
      <c r="B13872">
        <v>20</v>
      </c>
      <c r="C13872" t="s">
        <v>62</v>
      </c>
      <c r="D13872" t="s">
        <v>92</v>
      </c>
      <c r="E13872">
        <v>2898</v>
      </c>
      <c r="F13872">
        <v>1</v>
      </c>
    </row>
    <row r="13873" spans="1:6">
      <c r="A13873">
        <v>5300</v>
      </c>
      <c r="B13873">
        <v>20</v>
      </c>
      <c r="C13873" t="s">
        <v>62</v>
      </c>
      <c r="D13873" t="s">
        <v>92</v>
      </c>
      <c r="E13873">
        <v>1059</v>
      </c>
      <c r="F13873">
        <v>1</v>
      </c>
    </row>
    <row r="13874" spans="1:6">
      <c r="A13874">
        <v>5300</v>
      </c>
      <c r="B13874">
        <v>20</v>
      </c>
      <c r="C13874" t="s">
        <v>62</v>
      </c>
      <c r="D13874" t="s">
        <v>92</v>
      </c>
      <c r="E13874">
        <v>2900</v>
      </c>
      <c r="F13874">
        <v>1</v>
      </c>
    </row>
    <row r="13875" spans="1:6">
      <c r="A13875">
        <v>5300</v>
      </c>
      <c r="B13875">
        <v>20</v>
      </c>
      <c r="C13875" t="s">
        <v>62</v>
      </c>
      <c r="D13875" t="s">
        <v>92</v>
      </c>
      <c r="E13875">
        <v>1119</v>
      </c>
      <c r="F13875">
        <v>1</v>
      </c>
    </row>
    <row r="13876" spans="1:6">
      <c r="A13876">
        <v>5300</v>
      </c>
      <c r="B13876">
        <v>20</v>
      </c>
      <c r="C13876" t="s">
        <v>62</v>
      </c>
      <c r="D13876" t="s">
        <v>92</v>
      </c>
      <c r="E13876">
        <v>3375</v>
      </c>
      <c r="F13876">
        <v>1</v>
      </c>
    </row>
    <row r="13877" spans="1:6">
      <c r="A13877">
        <v>5300</v>
      </c>
      <c r="B13877">
        <v>20</v>
      </c>
      <c r="C13877" t="s">
        <v>62</v>
      </c>
      <c r="D13877" t="s">
        <v>92</v>
      </c>
      <c r="E13877">
        <v>111</v>
      </c>
      <c r="F13877">
        <v>1</v>
      </c>
    </row>
    <row r="13878" spans="1:6">
      <c r="A13878">
        <v>5300</v>
      </c>
      <c r="B13878">
        <v>20</v>
      </c>
      <c r="C13878" t="s">
        <v>62</v>
      </c>
      <c r="D13878" t="s">
        <v>92</v>
      </c>
      <c r="E13878">
        <v>1247</v>
      </c>
      <c r="F13878">
        <v>1</v>
      </c>
    </row>
    <row r="13879" spans="1:6">
      <c r="A13879">
        <v>5300</v>
      </c>
      <c r="B13879">
        <v>20</v>
      </c>
      <c r="C13879" t="s">
        <v>62</v>
      </c>
      <c r="D13879" t="s">
        <v>92</v>
      </c>
      <c r="E13879">
        <v>118</v>
      </c>
      <c r="F13879">
        <v>1</v>
      </c>
    </row>
    <row r="13880" spans="1:6">
      <c r="A13880">
        <v>5300</v>
      </c>
      <c r="B13880">
        <v>20</v>
      </c>
      <c r="C13880" t="s">
        <v>62</v>
      </c>
      <c r="D13880" t="s">
        <v>92</v>
      </c>
      <c r="E13880">
        <v>3314</v>
      </c>
      <c r="F13880">
        <v>1</v>
      </c>
    </row>
    <row r="13881" spans="1:6">
      <c r="A13881">
        <v>5300</v>
      </c>
      <c r="B13881">
        <v>20</v>
      </c>
      <c r="C13881" t="s">
        <v>62</v>
      </c>
      <c r="D13881" t="s">
        <v>92</v>
      </c>
      <c r="E13881">
        <v>4632</v>
      </c>
      <c r="F13881">
        <v>1</v>
      </c>
    </row>
    <row r="13882" spans="1:6">
      <c r="A13882">
        <v>5300</v>
      </c>
      <c r="B13882">
        <v>20</v>
      </c>
      <c r="C13882" t="s">
        <v>62</v>
      </c>
      <c r="D13882" t="s">
        <v>92</v>
      </c>
      <c r="E13882">
        <v>5230</v>
      </c>
      <c r="F13882">
        <v>1</v>
      </c>
    </row>
    <row r="13883" spans="1:6">
      <c r="A13883">
        <v>5300</v>
      </c>
      <c r="B13883">
        <v>20</v>
      </c>
      <c r="C13883" t="s">
        <v>62</v>
      </c>
      <c r="D13883" t="s">
        <v>92</v>
      </c>
      <c r="E13883">
        <v>3022</v>
      </c>
      <c r="F13883">
        <v>1</v>
      </c>
    </row>
    <row r="13884" spans="1:6">
      <c r="A13884">
        <v>5300</v>
      </c>
      <c r="B13884">
        <v>20</v>
      </c>
      <c r="C13884" t="s">
        <v>62</v>
      </c>
      <c r="D13884" t="s">
        <v>92</v>
      </c>
      <c r="E13884">
        <v>3150</v>
      </c>
      <c r="F13884">
        <v>1</v>
      </c>
    </row>
    <row r="13885" spans="1:6">
      <c r="A13885">
        <v>5300</v>
      </c>
      <c r="B13885">
        <v>20</v>
      </c>
      <c r="C13885" t="s">
        <v>62</v>
      </c>
      <c r="D13885" t="s">
        <v>92</v>
      </c>
      <c r="E13885">
        <v>4584</v>
      </c>
      <c r="F13885">
        <v>1</v>
      </c>
    </row>
    <row r="13886" spans="1:6">
      <c r="A13886">
        <v>5300</v>
      </c>
      <c r="B13886">
        <v>20</v>
      </c>
      <c r="C13886" t="s">
        <v>62</v>
      </c>
      <c r="D13886" t="s">
        <v>92</v>
      </c>
      <c r="E13886">
        <v>5786</v>
      </c>
      <c r="F13886">
        <v>1</v>
      </c>
    </row>
    <row r="13887" spans="1:6">
      <c r="A13887">
        <v>5300</v>
      </c>
      <c r="B13887">
        <v>20</v>
      </c>
      <c r="C13887" t="s">
        <v>62</v>
      </c>
      <c r="D13887" t="s">
        <v>92</v>
      </c>
      <c r="E13887">
        <v>4429</v>
      </c>
      <c r="F13887">
        <v>1</v>
      </c>
    </row>
    <row r="13888" spans="1:6">
      <c r="A13888">
        <v>5300</v>
      </c>
      <c r="B13888">
        <v>20</v>
      </c>
      <c r="C13888" t="s">
        <v>62</v>
      </c>
      <c r="D13888" t="s">
        <v>92</v>
      </c>
      <c r="E13888">
        <v>3361</v>
      </c>
      <c r="F13888">
        <v>1</v>
      </c>
    </row>
    <row r="13889" spans="1:6">
      <c r="A13889">
        <v>5300</v>
      </c>
      <c r="B13889">
        <v>20</v>
      </c>
      <c r="C13889" t="s">
        <v>62</v>
      </c>
      <c r="D13889" t="s">
        <v>92</v>
      </c>
      <c r="E13889">
        <v>4106</v>
      </c>
      <c r="F13889">
        <v>1</v>
      </c>
    </row>
    <row r="13890" spans="1:6">
      <c r="A13890">
        <v>5300</v>
      </c>
      <c r="B13890">
        <v>20</v>
      </c>
      <c r="C13890" t="s">
        <v>62</v>
      </c>
      <c r="D13890" t="s">
        <v>92</v>
      </c>
      <c r="E13890">
        <v>2024</v>
      </c>
      <c r="F13890">
        <v>1</v>
      </c>
    </row>
    <row r="13891" spans="1:6">
      <c r="A13891">
        <v>5300</v>
      </c>
      <c r="B13891">
        <v>20</v>
      </c>
      <c r="C13891" t="s">
        <v>62</v>
      </c>
      <c r="D13891" t="s">
        <v>92</v>
      </c>
      <c r="E13891">
        <v>2945</v>
      </c>
      <c r="F13891">
        <v>1</v>
      </c>
    </row>
    <row r="13892" spans="1:6">
      <c r="A13892">
        <v>5300</v>
      </c>
      <c r="B13892">
        <v>20</v>
      </c>
      <c r="C13892" t="s">
        <v>62</v>
      </c>
      <c r="D13892" t="s">
        <v>92</v>
      </c>
      <c r="E13892">
        <v>5105</v>
      </c>
      <c r="F13892">
        <v>1</v>
      </c>
    </row>
    <row r="13893" spans="1:6">
      <c r="A13893">
        <v>5300</v>
      </c>
      <c r="B13893">
        <v>20</v>
      </c>
      <c r="C13893" t="s">
        <v>62</v>
      </c>
      <c r="D13893" t="s">
        <v>92</v>
      </c>
      <c r="E13893">
        <v>2652</v>
      </c>
      <c r="F13893">
        <v>1</v>
      </c>
    </row>
    <row r="13894" spans="1:6">
      <c r="A13894">
        <v>5300</v>
      </c>
      <c r="B13894">
        <v>20</v>
      </c>
      <c r="C13894" t="s">
        <v>62</v>
      </c>
      <c r="D13894" t="s">
        <v>92</v>
      </c>
      <c r="E13894">
        <v>4182</v>
      </c>
      <c r="F13894">
        <v>1</v>
      </c>
    </row>
    <row r="13895" spans="1:6">
      <c r="A13895">
        <v>5300</v>
      </c>
      <c r="B13895">
        <v>20</v>
      </c>
      <c r="C13895" t="s">
        <v>62</v>
      </c>
      <c r="D13895" t="s">
        <v>92</v>
      </c>
      <c r="E13895">
        <v>1304</v>
      </c>
      <c r="F13895">
        <v>1</v>
      </c>
    </row>
    <row r="13896" spans="1:6">
      <c r="A13896">
        <v>5300</v>
      </c>
      <c r="B13896">
        <v>20</v>
      </c>
      <c r="C13896" t="s">
        <v>62</v>
      </c>
      <c r="D13896" t="s">
        <v>92</v>
      </c>
      <c r="E13896">
        <v>4814</v>
      </c>
      <c r="F13896">
        <v>1</v>
      </c>
    </row>
    <row r="13897" spans="1:6">
      <c r="A13897">
        <v>5300</v>
      </c>
      <c r="B13897">
        <v>20</v>
      </c>
      <c r="C13897" t="s">
        <v>62</v>
      </c>
      <c r="D13897" t="s">
        <v>92</v>
      </c>
      <c r="E13897">
        <v>4780</v>
      </c>
      <c r="F13897">
        <v>1</v>
      </c>
    </row>
    <row r="13898" spans="1:6">
      <c r="A13898">
        <v>5300</v>
      </c>
      <c r="B13898">
        <v>20</v>
      </c>
      <c r="C13898" t="s">
        <v>62</v>
      </c>
      <c r="D13898" t="s">
        <v>92</v>
      </c>
      <c r="E13898">
        <v>5706</v>
      </c>
      <c r="F13898">
        <v>1</v>
      </c>
    </row>
    <row r="13899" spans="1:6">
      <c r="A13899">
        <v>5300</v>
      </c>
      <c r="B13899">
        <v>20</v>
      </c>
      <c r="C13899" t="s">
        <v>62</v>
      </c>
      <c r="D13899" t="s">
        <v>92</v>
      </c>
      <c r="E13899">
        <v>5879</v>
      </c>
      <c r="F13899">
        <v>1</v>
      </c>
    </row>
    <row r="13900" spans="1:6">
      <c r="A13900">
        <v>5300</v>
      </c>
      <c r="B13900">
        <v>20</v>
      </c>
      <c r="C13900" t="s">
        <v>62</v>
      </c>
      <c r="D13900" t="s">
        <v>92</v>
      </c>
      <c r="E13900">
        <v>285</v>
      </c>
      <c r="F13900">
        <v>1</v>
      </c>
    </row>
    <row r="13901" spans="1:6">
      <c r="A13901">
        <v>5300</v>
      </c>
      <c r="B13901">
        <v>21</v>
      </c>
      <c r="C13901" t="s">
        <v>63</v>
      </c>
      <c r="D13901" t="s">
        <v>92</v>
      </c>
      <c r="E13901">
        <v>5645</v>
      </c>
      <c r="F13901">
        <v>8</v>
      </c>
    </row>
    <row r="13902" spans="1:6">
      <c r="A13902">
        <v>5300</v>
      </c>
      <c r="B13902">
        <v>21</v>
      </c>
      <c r="C13902" t="s">
        <v>63</v>
      </c>
      <c r="D13902" t="s">
        <v>92</v>
      </c>
      <c r="E13902">
        <v>6118</v>
      </c>
      <c r="F13902">
        <v>8</v>
      </c>
    </row>
    <row r="13903" spans="1:6">
      <c r="A13903">
        <v>5300</v>
      </c>
      <c r="B13903">
        <v>21</v>
      </c>
      <c r="C13903" t="s">
        <v>63</v>
      </c>
      <c r="D13903" t="s">
        <v>92</v>
      </c>
      <c r="E13903">
        <v>2081</v>
      </c>
      <c r="F13903">
        <v>5</v>
      </c>
    </row>
    <row r="13904" spans="1:6">
      <c r="A13904">
        <v>5300</v>
      </c>
      <c r="B13904">
        <v>21</v>
      </c>
      <c r="C13904" t="s">
        <v>63</v>
      </c>
      <c r="D13904" t="s">
        <v>92</v>
      </c>
      <c r="E13904">
        <v>2472</v>
      </c>
      <c r="F13904">
        <v>4</v>
      </c>
    </row>
    <row r="13905" spans="1:6">
      <c r="A13905">
        <v>5300</v>
      </c>
      <c r="B13905">
        <v>21</v>
      </c>
      <c r="C13905" t="s">
        <v>63</v>
      </c>
      <c r="D13905" t="s">
        <v>92</v>
      </c>
      <c r="E13905">
        <v>2633</v>
      </c>
      <c r="F13905">
        <v>4</v>
      </c>
    </row>
    <row r="13906" spans="1:6">
      <c r="A13906">
        <v>5300</v>
      </c>
      <c r="B13906">
        <v>21</v>
      </c>
      <c r="C13906" t="s">
        <v>63</v>
      </c>
      <c r="D13906" t="s">
        <v>92</v>
      </c>
      <c r="E13906">
        <v>2910</v>
      </c>
      <c r="F13906">
        <v>4</v>
      </c>
    </row>
    <row r="13907" spans="1:6">
      <c r="A13907">
        <v>5300</v>
      </c>
      <c r="B13907">
        <v>21</v>
      </c>
      <c r="C13907" t="s">
        <v>63</v>
      </c>
      <c r="D13907" t="s">
        <v>92</v>
      </c>
      <c r="E13907">
        <v>2082</v>
      </c>
      <c r="F13907">
        <v>3</v>
      </c>
    </row>
    <row r="13908" spans="1:6">
      <c r="A13908">
        <v>5300</v>
      </c>
      <c r="B13908">
        <v>21</v>
      </c>
      <c r="C13908" t="s">
        <v>63</v>
      </c>
      <c r="D13908" t="s">
        <v>92</v>
      </c>
      <c r="E13908">
        <v>4122</v>
      </c>
      <c r="F13908">
        <v>3</v>
      </c>
    </row>
    <row r="13909" spans="1:6">
      <c r="A13909">
        <v>5300</v>
      </c>
      <c r="B13909">
        <v>21</v>
      </c>
      <c r="C13909" t="s">
        <v>63</v>
      </c>
      <c r="D13909" t="s">
        <v>92</v>
      </c>
      <c r="E13909">
        <v>2478</v>
      </c>
      <c r="F13909">
        <v>2</v>
      </c>
    </row>
    <row r="13910" spans="1:6">
      <c r="A13910">
        <v>5300</v>
      </c>
      <c r="B13910">
        <v>21</v>
      </c>
      <c r="C13910" t="s">
        <v>63</v>
      </c>
      <c r="D13910" t="s">
        <v>92</v>
      </c>
      <c r="E13910">
        <v>5660</v>
      </c>
      <c r="F13910">
        <v>2</v>
      </c>
    </row>
    <row r="13911" spans="1:6">
      <c r="A13911">
        <v>5300</v>
      </c>
      <c r="B13911">
        <v>21</v>
      </c>
      <c r="C13911" t="s">
        <v>63</v>
      </c>
      <c r="D13911" t="s">
        <v>92</v>
      </c>
      <c r="E13911">
        <v>5750</v>
      </c>
      <c r="F13911">
        <v>2</v>
      </c>
    </row>
    <row r="13912" spans="1:6">
      <c r="A13912">
        <v>5300</v>
      </c>
      <c r="B13912">
        <v>21</v>
      </c>
      <c r="C13912" t="s">
        <v>63</v>
      </c>
      <c r="D13912" t="s">
        <v>92</v>
      </c>
      <c r="E13912">
        <v>1046</v>
      </c>
      <c r="F13912">
        <v>2</v>
      </c>
    </row>
    <row r="13913" spans="1:6">
      <c r="A13913">
        <v>5300</v>
      </c>
      <c r="B13913">
        <v>21</v>
      </c>
      <c r="C13913" t="s">
        <v>63</v>
      </c>
      <c r="D13913" t="s">
        <v>92</v>
      </c>
      <c r="E13913">
        <v>5133</v>
      </c>
      <c r="F13913">
        <v>2</v>
      </c>
    </row>
    <row r="13914" spans="1:6">
      <c r="A13914">
        <v>5300</v>
      </c>
      <c r="B13914">
        <v>21</v>
      </c>
      <c r="C13914" t="s">
        <v>63</v>
      </c>
      <c r="D13914" t="s">
        <v>92</v>
      </c>
      <c r="E13914">
        <v>4399</v>
      </c>
      <c r="F13914">
        <v>2</v>
      </c>
    </row>
    <row r="13915" spans="1:6">
      <c r="A13915">
        <v>5300</v>
      </c>
      <c r="B13915">
        <v>21</v>
      </c>
      <c r="C13915" t="s">
        <v>63</v>
      </c>
      <c r="D13915" t="s">
        <v>92</v>
      </c>
      <c r="E13915">
        <v>211</v>
      </c>
      <c r="F13915">
        <v>2</v>
      </c>
    </row>
    <row r="13916" spans="1:6">
      <c r="A13916">
        <v>5300</v>
      </c>
      <c r="B13916">
        <v>21</v>
      </c>
      <c r="C13916" t="s">
        <v>63</v>
      </c>
      <c r="D13916" t="s">
        <v>92</v>
      </c>
      <c r="E13916">
        <v>3478</v>
      </c>
      <c r="F13916">
        <v>2</v>
      </c>
    </row>
    <row r="13917" spans="1:6">
      <c r="A13917">
        <v>5300</v>
      </c>
      <c r="B13917">
        <v>21</v>
      </c>
      <c r="C13917" t="s">
        <v>63</v>
      </c>
      <c r="D13917" t="s">
        <v>92</v>
      </c>
      <c r="E13917">
        <v>2335</v>
      </c>
      <c r="F13917">
        <v>2</v>
      </c>
    </row>
    <row r="13918" spans="1:6">
      <c r="A13918">
        <v>5300</v>
      </c>
      <c r="B13918">
        <v>21</v>
      </c>
      <c r="C13918" t="s">
        <v>63</v>
      </c>
      <c r="D13918" t="s">
        <v>92</v>
      </c>
      <c r="E13918">
        <v>5985</v>
      </c>
      <c r="F13918">
        <v>2</v>
      </c>
    </row>
    <row r="13919" spans="1:6">
      <c r="A13919">
        <v>5300</v>
      </c>
      <c r="B13919">
        <v>21</v>
      </c>
      <c r="C13919" t="s">
        <v>63</v>
      </c>
      <c r="D13919" t="s">
        <v>92</v>
      </c>
      <c r="E13919">
        <v>3557</v>
      </c>
      <c r="F13919">
        <v>2</v>
      </c>
    </row>
    <row r="13920" spans="1:6">
      <c r="A13920">
        <v>5300</v>
      </c>
      <c r="B13920">
        <v>21</v>
      </c>
      <c r="C13920" t="s">
        <v>63</v>
      </c>
      <c r="D13920" t="s">
        <v>92</v>
      </c>
      <c r="E13920">
        <v>4856</v>
      </c>
      <c r="F13920">
        <v>2</v>
      </c>
    </row>
    <row r="13921" spans="1:6">
      <c r="A13921">
        <v>5300</v>
      </c>
      <c r="B13921">
        <v>21</v>
      </c>
      <c r="C13921" t="s">
        <v>63</v>
      </c>
      <c r="D13921" t="s">
        <v>92</v>
      </c>
      <c r="E13921">
        <v>5758</v>
      </c>
      <c r="F13921">
        <v>2</v>
      </c>
    </row>
    <row r="13922" spans="1:6">
      <c r="A13922">
        <v>5300</v>
      </c>
      <c r="B13922">
        <v>21</v>
      </c>
      <c r="C13922" t="s">
        <v>63</v>
      </c>
      <c r="D13922" t="s">
        <v>92</v>
      </c>
      <c r="E13922">
        <v>210</v>
      </c>
      <c r="F13922">
        <v>2</v>
      </c>
    </row>
    <row r="13923" spans="1:6">
      <c r="A13923">
        <v>5300</v>
      </c>
      <c r="B13923">
        <v>21</v>
      </c>
      <c r="C13923" t="s">
        <v>63</v>
      </c>
      <c r="D13923" t="s">
        <v>92</v>
      </c>
      <c r="E13923">
        <v>3134</v>
      </c>
      <c r="F13923">
        <v>2</v>
      </c>
    </row>
    <row r="13924" spans="1:6">
      <c r="A13924">
        <v>5300</v>
      </c>
      <c r="B13924">
        <v>21</v>
      </c>
      <c r="C13924" t="s">
        <v>63</v>
      </c>
      <c r="D13924" t="s">
        <v>92</v>
      </c>
      <c r="E13924">
        <v>4099</v>
      </c>
      <c r="F13924">
        <v>2</v>
      </c>
    </row>
    <row r="13925" spans="1:6">
      <c r="A13925">
        <v>5300</v>
      </c>
      <c r="B13925">
        <v>21</v>
      </c>
      <c r="C13925" t="s">
        <v>63</v>
      </c>
      <c r="D13925" t="s">
        <v>92</v>
      </c>
      <c r="E13925">
        <v>2429</v>
      </c>
      <c r="F13925">
        <v>2</v>
      </c>
    </row>
    <row r="13926" spans="1:6">
      <c r="A13926">
        <v>5300</v>
      </c>
      <c r="B13926">
        <v>21</v>
      </c>
      <c r="C13926" t="s">
        <v>63</v>
      </c>
      <c r="D13926" t="s">
        <v>92</v>
      </c>
      <c r="E13926">
        <v>4158</v>
      </c>
      <c r="F13926">
        <v>1</v>
      </c>
    </row>
    <row r="13927" spans="1:6">
      <c r="A13927">
        <v>5300</v>
      </c>
      <c r="B13927">
        <v>21</v>
      </c>
      <c r="C13927" t="s">
        <v>63</v>
      </c>
      <c r="D13927" t="s">
        <v>92</v>
      </c>
      <c r="E13927">
        <v>2242</v>
      </c>
      <c r="F13927">
        <v>1</v>
      </c>
    </row>
    <row r="13928" spans="1:6">
      <c r="A13928">
        <v>5300</v>
      </c>
      <c r="B13928">
        <v>21</v>
      </c>
      <c r="C13928" t="s">
        <v>63</v>
      </c>
      <c r="D13928" t="s">
        <v>92</v>
      </c>
      <c r="E13928">
        <v>5134</v>
      </c>
      <c r="F13928">
        <v>1</v>
      </c>
    </row>
    <row r="13929" spans="1:6">
      <c r="A13929">
        <v>5300</v>
      </c>
      <c r="B13929">
        <v>21</v>
      </c>
      <c r="C13929" t="s">
        <v>63</v>
      </c>
      <c r="D13929" t="s">
        <v>92</v>
      </c>
      <c r="E13929">
        <v>4133</v>
      </c>
      <c r="F13929">
        <v>1</v>
      </c>
    </row>
    <row r="13930" spans="1:6">
      <c r="A13930">
        <v>5300</v>
      </c>
      <c r="B13930">
        <v>21</v>
      </c>
      <c r="C13930" t="s">
        <v>63</v>
      </c>
      <c r="D13930" t="s">
        <v>92</v>
      </c>
      <c r="E13930">
        <v>3810</v>
      </c>
      <c r="F13930">
        <v>1</v>
      </c>
    </row>
    <row r="13931" spans="1:6">
      <c r="A13931">
        <v>5300</v>
      </c>
      <c r="B13931">
        <v>21</v>
      </c>
      <c r="C13931" t="s">
        <v>63</v>
      </c>
      <c r="D13931" t="s">
        <v>92</v>
      </c>
      <c r="E13931">
        <v>4655</v>
      </c>
      <c r="F13931">
        <v>1</v>
      </c>
    </row>
    <row r="13932" spans="1:6">
      <c r="A13932">
        <v>5300</v>
      </c>
      <c r="B13932">
        <v>21</v>
      </c>
      <c r="C13932" t="s">
        <v>63</v>
      </c>
      <c r="D13932" t="s">
        <v>92</v>
      </c>
      <c r="E13932">
        <v>3439</v>
      </c>
      <c r="F13932">
        <v>1</v>
      </c>
    </row>
    <row r="13933" spans="1:6">
      <c r="A13933">
        <v>5300</v>
      </c>
      <c r="B13933">
        <v>21</v>
      </c>
      <c r="C13933" t="s">
        <v>63</v>
      </c>
      <c r="D13933" t="s">
        <v>92</v>
      </c>
      <c r="E13933">
        <v>3024</v>
      </c>
      <c r="F13933">
        <v>1</v>
      </c>
    </row>
    <row r="13934" spans="1:6">
      <c r="A13934">
        <v>5300</v>
      </c>
      <c r="B13934">
        <v>21</v>
      </c>
      <c r="C13934" t="s">
        <v>63</v>
      </c>
      <c r="D13934" t="s">
        <v>92</v>
      </c>
      <c r="E13934">
        <v>3831</v>
      </c>
      <c r="F13934">
        <v>1</v>
      </c>
    </row>
    <row r="13935" spans="1:6">
      <c r="A13935">
        <v>5300</v>
      </c>
      <c r="B13935">
        <v>21</v>
      </c>
      <c r="C13935" t="s">
        <v>63</v>
      </c>
      <c r="D13935" t="s">
        <v>92</v>
      </c>
      <c r="E13935">
        <v>4934</v>
      </c>
      <c r="F13935">
        <v>1</v>
      </c>
    </row>
    <row r="13936" spans="1:6">
      <c r="A13936">
        <v>5300</v>
      </c>
      <c r="B13936">
        <v>21</v>
      </c>
      <c r="C13936" t="s">
        <v>63</v>
      </c>
      <c r="D13936" t="s">
        <v>92</v>
      </c>
      <c r="E13936">
        <v>6029</v>
      </c>
      <c r="F13936">
        <v>1</v>
      </c>
    </row>
    <row r="13937" spans="1:6">
      <c r="A13937">
        <v>5300</v>
      </c>
      <c r="B13937">
        <v>21</v>
      </c>
      <c r="C13937" t="s">
        <v>63</v>
      </c>
      <c r="D13937" t="s">
        <v>92</v>
      </c>
      <c r="E13937">
        <v>3743</v>
      </c>
      <c r="F13937">
        <v>1</v>
      </c>
    </row>
    <row r="13938" spans="1:6">
      <c r="A13938">
        <v>5300</v>
      </c>
      <c r="B13938">
        <v>21</v>
      </c>
      <c r="C13938" t="s">
        <v>63</v>
      </c>
      <c r="D13938" t="s">
        <v>92</v>
      </c>
      <c r="E13938">
        <v>2492</v>
      </c>
      <c r="F13938">
        <v>1</v>
      </c>
    </row>
    <row r="13939" spans="1:6">
      <c r="A13939">
        <v>5300</v>
      </c>
      <c r="B13939">
        <v>21</v>
      </c>
      <c r="C13939" t="s">
        <v>63</v>
      </c>
      <c r="D13939" t="s">
        <v>92</v>
      </c>
      <c r="E13939">
        <v>5880</v>
      </c>
      <c r="F13939">
        <v>1</v>
      </c>
    </row>
    <row r="13940" spans="1:6">
      <c r="A13940">
        <v>5300</v>
      </c>
      <c r="B13940">
        <v>21</v>
      </c>
      <c r="C13940" t="s">
        <v>63</v>
      </c>
      <c r="D13940" t="s">
        <v>92</v>
      </c>
      <c r="E13940">
        <v>3708</v>
      </c>
      <c r="F13940">
        <v>1</v>
      </c>
    </row>
    <row r="13941" spans="1:6">
      <c r="A13941">
        <v>5300</v>
      </c>
      <c r="B13941">
        <v>21</v>
      </c>
      <c r="C13941" t="s">
        <v>63</v>
      </c>
      <c r="D13941" t="s">
        <v>92</v>
      </c>
      <c r="E13941">
        <v>2475</v>
      </c>
      <c r="F13941">
        <v>1</v>
      </c>
    </row>
    <row r="13942" spans="1:6">
      <c r="A13942">
        <v>5300</v>
      </c>
      <c r="B13942">
        <v>21</v>
      </c>
      <c r="C13942" t="s">
        <v>63</v>
      </c>
      <c r="D13942" t="s">
        <v>92</v>
      </c>
      <c r="E13942">
        <v>2734</v>
      </c>
      <c r="F13942">
        <v>1</v>
      </c>
    </row>
    <row r="13943" spans="1:6">
      <c r="A13943">
        <v>5300</v>
      </c>
      <c r="B13943">
        <v>21</v>
      </c>
      <c r="C13943" t="s">
        <v>63</v>
      </c>
      <c r="D13943" t="s">
        <v>92</v>
      </c>
      <c r="E13943">
        <v>5515</v>
      </c>
      <c r="F13943">
        <v>1</v>
      </c>
    </row>
    <row r="13944" spans="1:6">
      <c r="A13944">
        <v>5300</v>
      </c>
      <c r="B13944">
        <v>21</v>
      </c>
      <c r="C13944" t="s">
        <v>63</v>
      </c>
      <c r="D13944" t="s">
        <v>92</v>
      </c>
      <c r="E13944">
        <v>2502</v>
      </c>
      <c r="F13944">
        <v>1</v>
      </c>
    </row>
    <row r="13945" spans="1:6">
      <c r="A13945">
        <v>5300</v>
      </c>
      <c r="B13945">
        <v>21</v>
      </c>
      <c r="C13945" t="s">
        <v>63</v>
      </c>
      <c r="D13945" t="s">
        <v>92</v>
      </c>
      <c r="E13945">
        <v>1076</v>
      </c>
      <c r="F13945">
        <v>1</v>
      </c>
    </row>
    <row r="13946" spans="1:6">
      <c r="A13946">
        <v>5300</v>
      </c>
      <c r="B13946">
        <v>21</v>
      </c>
      <c r="C13946" t="s">
        <v>63</v>
      </c>
      <c r="D13946" t="s">
        <v>92</v>
      </c>
      <c r="E13946">
        <v>4960</v>
      </c>
      <c r="F13946">
        <v>1</v>
      </c>
    </row>
    <row r="13947" spans="1:6">
      <c r="A13947">
        <v>5300</v>
      </c>
      <c r="B13947">
        <v>21</v>
      </c>
      <c r="C13947" t="s">
        <v>63</v>
      </c>
      <c r="D13947" t="s">
        <v>92</v>
      </c>
      <c r="E13947">
        <v>3453</v>
      </c>
      <c r="F13947">
        <v>1</v>
      </c>
    </row>
    <row r="13948" spans="1:6">
      <c r="A13948">
        <v>5300</v>
      </c>
      <c r="B13948">
        <v>21</v>
      </c>
      <c r="C13948" t="s">
        <v>63</v>
      </c>
      <c r="D13948" t="s">
        <v>92</v>
      </c>
      <c r="E13948">
        <v>6102</v>
      </c>
      <c r="F13948">
        <v>1</v>
      </c>
    </row>
    <row r="13949" spans="1:6">
      <c r="A13949">
        <v>5300</v>
      </c>
      <c r="B13949">
        <v>21</v>
      </c>
      <c r="C13949" t="s">
        <v>63</v>
      </c>
      <c r="D13949" t="s">
        <v>92</v>
      </c>
      <c r="E13949">
        <v>4588</v>
      </c>
      <c r="F13949">
        <v>1</v>
      </c>
    </row>
    <row r="13950" spans="1:6">
      <c r="A13950">
        <v>5300</v>
      </c>
      <c r="B13950">
        <v>21</v>
      </c>
      <c r="C13950" t="s">
        <v>63</v>
      </c>
      <c r="D13950" t="s">
        <v>92</v>
      </c>
      <c r="E13950">
        <v>4331</v>
      </c>
      <c r="F13950">
        <v>1</v>
      </c>
    </row>
    <row r="13951" spans="1:6">
      <c r="A13951">
        <v>5300</v>
      </c>
      <c r="B13951">
        <v>21</v>
      </c>
      <c r="C13951" t="s">
        <v>63</v>
      </c>
      <c r="D13951" t="s">
        <v>92</v>
      </c>
      <c r="E13951">
        <v>2381</v>
      </c>
      <c r="F13951">
        <v>1</v>
      </c>
    </row>
    <row r="13952" spans="1:6">
      <c r="A13952">
        <v>5300</v>
      </c>
      <c r="B13952">
        <v>21</v>
      </c>
      <c r="C13952" t="s">
        <v>63</v>
      </c>
      <c r="D13952" t="s">
        <v>92</v>
      </c>
      <c r="E13952">
        <v>4860</v>
      </c>
      <c r="F13952">
        <v>1</v>
      </c>
    </row>
    <row r="13953" spans="1:6">
      <c r="A13953">
        <v>5300</v>
      </c>
      <c r="B13953">
        <v>21</v>
      </c>
      <c r="C13953" t="s">
        <v>63</v>
      </c>
      <c r="D13953" t="s">
        <v>92</v>
      </c>
      <c r="E13953">
        <v>2685</v>
      </c>
      <c r="F13953">
        <v>1</v>
      </c>
    </row>
    <row r="13954" spans="1:6">
      <c r="A13954">
        <v>5300</v>
      </c>
      <c r="B13954">
        <v>21</v>
      </c>
      <c r="C13954" t="s">
        <v>63</v>
      </c>
      <c r="D13954" t="s">
        <v>92</v>
      </c>
      <c r="E13954">
        <v>69</v>
      </c>
      <c r="F13954">
        <v>1</v>
      </c>
    </row>
    <row r="13955" spans="1:6">
      <c r="A13955">
        <v>5300</v>
      </c>
      <c r="B13955">
        <v>21</v>
      </c>
      <c r="C13955" t="s">
        <v>63</v>
      </c>
      <c r="D13955" t="s">
        <v>92</v>
      </c>
      <c r="E13955">
        <v>10</v>
      </c>
      <c r="F13955">
        <v>1</v>
      </c>
    </row>
    <row r="13956" spans="1:6">
      <c r="A13956">
        <v>5300</v>
      </c>
      <c r="B13956">
        <v>21</v>
      </c>
      <c r="C13956" t="s">
        <v>63</v>
      </c>
      <c r="D13956" t="s">
        <v>92</v>
      </c>
      <c r="E13956">
        <v>4735</v>
      </c>
      <c r="F13956">
        <v>1</v>
      </c>
    </row>
    <row r="13957" spans="1:6">
      <c r="A13957">
        <v>5300</v>
      </c>
      <c r="B13957">
        <v>21</v>
      </c>
      <c r="C13957" t="s">
        <v>63</v>
      </c>
      <c r="D13957" t="s">
        <v>92</v>
      </c>
      <c r="E13957">
        <v>4004</v>
      </c>
      <c r="F13957">
        <v>1</v>
      </c>
    </row>
    <row r="13958" spans="1:6">
      <c r="A13958">
        <v>5300</v>
      </c>
      <c r="B13958">
        <v>21</v>
      </c>
      <c r="C13958" t="s">
        <v>63</v>
      </c>
      <c r="D13958" t="s">
        <v>92</v>
      </c>
      <c r="E13958">
        <v>2309</v>
      </c>
      <c r="F13958">
        <v>1</v>
      </c>
    </row>
    <row r="13959" spans="1:6">
      <c r="A13959">
        <v>5300</v>
      </c>
      <c r="B13959">
        <v>21</v>
      </c>
      <c r="C13959" t="s">
        <v>63</v>
      </c>
      <c r="D13959" t="s">
        <v>92</v>
      </c>
      <c r="E13959">
        <v>4434</v>
      </c>
      <c r="F13959">
        <v>1</v>
      </c>
    </row>
    <row r="13960" spans="1:6">
      <c r="A13960">
        <v>5300</v>
      </c>
      <c r="B13960">
        <v>21</v>
      </c>
      <c r="C13960" t="s">
        <v>63</v>
      </c>
      <c r="D13960" t="s">
        <v>92</v>
      </c>
      <c r="E13960">
        <v>323</v>
      </c>
      <c r="F13960">
        <v>1</v>
      </c>
    </row>
    <row r="13961" spans="1:6">
      <c r="A13961">
        <v>5300</v>
      </c>
      <c r="B13961">
        <v>21</v>
      </c>
      <c r="C13961" t="s">
        <v>63</v>
      </c>
      <c r="D13961" t="s">
        <v>92</v>
      </c>
      <c r="E13961">
        <v>5450</v>
      </c>
      <c r="F13961">
        <v>1</v>
      </c>
    </row>
    <row r="13962" spans="1:6">
      <c r="A13962">
        <v>5300</v>
      </c>
      <c r="B13962">
        <v>21</v>
      </c>
      <c r="C13962" t="s">
        <v>63</v>
      </c>
      <c r="D13962" t="s">
        <v>92</v>
      </c>
      <c r="E13962">
        <v>6035</v>
      </c>
      <c r="F13962">
        <v>1</v>
      </c>
    </row>
    <row r="13963" spans="1:6">
      <c r="A13963">
        <v>5300</v>
      </c>
      <c r="B13963">
        <v>21</v>
      </c>
      <c r="C13963" t="s">
        <v>63</v>
      </c>
      <c r="D13963" t="s">
        <v>92</v>
      </c>
      <c r="E13963">
        <v>4232</v>
      </c>
      <c r="F13963">
        <v>1</v>
      </c>
    </row>
    <row r="13964" spans="1:6">
      <c r="A13964">
        <v>5300</v>
      </c>
      <c r="B13964">
        <v>21</v>
      </c>
      <c r="C13964" t="s">
        <v>63</v>
      </c>
      <c r="D13964" t="s">
        <v>92</v>
      </c>
      <c r="E13964">
        <v>2868</v>
      </c>
      <c r="F13964">
        <v>1</v>
      </c>
    </row>
    <row r="13965" spans="1:6">
      <c r="A13965">
        <v>5300</v>
      </c>
      <c r="B13965">
        <v>21</v>
      </c>
      <c r="C13965" t="s">
        <v>63</v>
      </c>
      <c r="D13965" t="s">
        <v>92</v>
      </c>
      <c r="E13965">
        <v>4780</v>
      </c>
      <c r="F13965">
        <v>1</v>
      </c>
    </row>
    <row r="13966" spans="1:6">
      <c r="A13966">
        <v>5300</v>
      </c>
      <c r="B13966">
        <v>21</v>
      </c>
      <c r="C13966" t="s">
        <v>63</v>
      </c>
      <c r="D13966" t="s">
        <v>92</v>
      </c>
      <c r="E13966">
        <v>4276</v>
      </c>
      <c r="F13966">
        <v>1</v>
      </c>
    </row>
    <row r="13967" spans="1:6">
      <c r="A13967">
        <v>5300</v>
      </c>
      <c r="B13967">
        <v>21</v>
      </c>
      <c r="C13967" t="s">
        <v>63</v>
      </c>
      <c r="D13967" t="s">
        <v>92</v>
      </c>
      <c r="E13967">
        <v>5140</v>
      </c>
      <c r="F13967">
        <v>1</v>
      </c>
    </row>
    <row r="13968" spans="1:6">
      <c r="A13968">
        <v>5300</v>
      </c>
      <c r="B13968">
        <v>21</v>
      </c>
      <c r="C13968" t="s">
        <v>63</v>
      </c>
      <c r="D13968" t="s">
        <v>92</v>
      </c>
      <c r="E13968">
        <v>4382</v>
      </c>
      <c r="F13968">
        <v>1</v>
      </c>
    </row>
    <row r="13969" spans="1:6">
      <c r="A13969">
        <v>5300</v>
      </c>
      <c r="B13969">
        <v>21</v>
      </c>
      <c r="C13969" t="s">
        <v>63</v>
      </c>
      <c r="D13969" t="s">
        <v>92</v>
      </c>
      <c r="E13969">
        <v>1253</v>
      </c>
      <c r="F13969">
        <v>1</v>
      </c>
    </row>
    <row r="13970" spans="1:6">
      <c r="A13970">
        <v>5300</v>
      </c>
      <c r="B13970">
        <v>21</v>
      </c>
      <c r="C13970" t="s">
        <v>63</v>
      </c>
      <c r="D13970" t="s">
        <v>92</v>
      </c>
      <c r="E13970">
        <v>3848</v>
      </c>
      <c r="F13970">
        <v>1</v>
      </c>
    </row>
    <row r="13971" spans="1:6">
      <c r="A13971">
        <v>5300</v>
      </c>
      <c r="B13971">
        <v>21</v>
      </c>
      <c r="C13971" t="s">
        <v>63</v>
      </c>
      <c r="D13971" t="s">
        <v>92</v>
      </c>
      <c r="E13971">
        <v>1337</v>
      </c>
      <c r="F13971">
        <v>1</v>
      </c>
    </row>
    <row r="13972" spans="1:6">
      <c r="A13972">
        <v>5300</v>
      </c>
      <c r="B13972">
        <v>21</v>
      </c>
      <c r="C13972" t="s">
        <v>63</v>
      </c>
      <c r="D13972" t="s">
        <v>92</v>
      </c>
      <c r="E13972">
        <v>3233</v>
      </c>
      <c r="F13972">
        <v>1</v>
      </c>
    </row>
    <row r="13973" spans="1:6">
      <c r="A13973">
        <v>5300</v>
      </c>
      <c r="B13973">
        <v>21</v>
      </c>
      <c r="C13973" t="s">
        <v>63</v>
      </c>
      <c r="D13973" t="s">
        <v>92</v>
      </c>
      <c r="E13973">
        <v>354</v>
      </c>
      <c r="F13973">
        <v>1</v>
      </c>
    </row>
    <row r="13974" spans="1:6">
      <c r="A13974">
        <v>5300</v>
      </c>
      <c r="B13974">
        <v>21</v>
      </c>
      <c r="C13974" t="s">
        <v>63</v>
      </c>
      <c r="D13974" t="s">
        <v>92</v>
      </c>
      <c r="E13974">
        <v>985</v>
      </c>
      <c r="F13974">
        <v>1</v>
      </c>
    </row>
    <row r="13975" spans="1:6">
      <c r="A13975">
        <v>5300</v>
      </c>
      <c r="B13975">
        <v>21</v>
      </c>
      <c r="C13975" t="s">
        <v>63</v>
      </c>
      <c r="D13975" t="s">
        <v>92</v>
      </c>
      <c r="E13975">
        <v>2570</v>
      </c>
      <c r="F13975">
        <v>1</v>
      </c>
    </row>
    <row r="13976" spans="1:6">
      <c r="A13976">
        <v>5300</v>
      </c>
      <c r="B13976">
        <v>21</v>
      </c>
      <c r="C13976" t="s">
        <v>63</v>
      </c>
      <c r="D13976" t="s">
        <v>92</v>
      </c>
      <c r="E13976">
        <v>225</v>
      </c>
      <c r="F13976">
        <v>1</v>
      </c>
    </row>
    <row r="13977" spans="1:6">
      <c r="A13977">
        <v>5300</v>
      </c>
      <c r="B13977">
        <v>21</v>
      </c>
      <c r="C13977" t="s">
        <v>63</v>
      </c>
      <c r="D13977" t="s">
        <v>92</v>
      </c>
      <c r="E13977">
        <v>2647</v>
      </c>
      <c r="F13977">
        <v>1</v>
      </c>
    </row>
    <row r="13978" spans="1:6">
      <c r="A13978">
        <v>5300</v>
      </c>
      <c r="B13978">
        <v>21</v>
      </c>
      <c r="C13978" t="s">
        <v>63</v>
      </c>
      <c r="D13978" t="s">
        <v>92</v>
      </c>
      <c r="E13978">
        <v>4981</v>
      </c>
      <c r="F13978">
        <v>1</v>
      </c>
    </row>
    <row r="13979" spans="1:6">
      <c r="A13979">
        <v>5300</v>
      </c>
      <c r="B13979">
        <v>21</v>
      </c>
      <c r="C13979" t="s">
        <v>63</v>
      </c>
      <c r="D13979" t="s">
        <v>92</v>
      </c>
      <c r="E13979">
        <v>2515</v>
      </c>
      <c r="F13979">
        <v>1</v>
      </c>
    </row>
    <row r="13980" spans="1:6">
      <c r="A13980">
        <v>5300</v>
      </c>
      <c r="B13980">
        <v>21</v>
      </c>
      <c r="C13980" t="s">
        <v>63</v>
      </c>
      <c r="D13980" t="s">
        <v>92</v>
      </c>
      <c r="E13980">
        <v>1127</v>
      </c>
      <c r="F13980">
        <v>1</v>
      </c>
    </row>
    <row r="13981" spans="1:6">
      <c r="A13981">
        <v>5300</v>
      </c>
      <c r="B13981">
        <v>21</v>
      </c>
      <c r="C13981" t="s">
        <v>63</v>
      </c>
      <c r="D13981" t="s">
        <v>92</v>
      </c>
      <c r="E13981">
        <v>3565</v>
      </c>
      <c r="F13981">
        <v>1</v>
      </c>
    </row>
    <row r="13982" spans="1:6">
      <c r="A13982">
        <v>5300</v>
      </c>
      <c r="B13982">
        <v>21</v>
      </c>
      <c r="C13982" t="s">
        <v>63</v>
      </c>
      <c r="D13982" t="s">
        <v>92</v>
      </c>
      <c r="E13982">
        <v>2345</v>
      </c>
      <c r="F13982">
        <v>1</v>
      </c>
    </row>
    <row r="13983" spans="1:6">
      <c r="A13983">
        <v>5300</v>
      </c>
      <c r="B13983">
        <v>21</v>
      </c>
      <c r="C13983" t="s">
        <v>63</v>
      </c>
      <c r="D13983" t="s">
        <v>92</v>
      </c>
      <c r="E13983">
        <v>4268</v>
      </c>
      <c r="F13983">
        <v>1</v>
      </c>
    </row>
    <row r="13984" spans="1:6">
      <c r="A13984">
        <v>5300</v>
      </c>
      <c r="B13984">
        <v>21</v>
      </c>
      <c r="C13984" t="s">
        <v>63</v>
      </c>
      <c r="D13984" t="s">
        <v>92</v>
      </c>
      <c r="E13984">
        <v>2431</v>
      </c>
      <c r="F13984">
        <v>1</v>
      </c>
    </row>
    <row r="13985" spans="1:6">
      <c r="A13985">
        <v>5300</v>
      </c>
      <c r="B13985">
        <v>21</v>
      </c>
      <c r="C13985" t="s">
        <v>63</v>
      </c>
      <c r="D13985" t="s">
        <v>92</v>
      </c>
      <c r="E13985">
        <v>3541</v>
      </c>
      <c r="F13985">
        <v>1</v>
      </c>
    </row>
    <row r="13986" spans="1:6">
      <c r="A13986">
        <v>5300</v>
      </c>
      <c r="B13986">
        <v>21</v>
      </c>
      <c r="C13986" t="s">
        <v>63</v>
      </c>
      <c r="D13986" t="s">
        <v>92</v>
      </c>
      <c r="E13986">
        <v>1368</v>
      </c>
      <c r="F13986">
        <v>1</v>
      </c>
    </row>
    <row r="13987" spans="1:6">
      <c r="A13987">
        <v>5300</v>
      </c>
      <c r="B13987">
        <v>21</v>
      </c>
      <c r="C13987" t="s">
        <v>63</v>
      </c>
      <c r="D13987" t="s">
        <v>92</v>
      </c>
      <c r="E13987">
        <v>2792</v>
      </c>
      <c r="F13987">
        <v>1</v>
      </c>
    </row>
    <row r="13988" spans="1:6">
      <c r="A13988">
        <v>5300</v>
      </c>
      <c r="B13988">
        <v>21</v>
      </c>
      <c r="C13988" t="s">
        <v>63</v>
      </c>
      <c r="D13988" t="s">
        <v>92</v>
      </c>
      <c r="E13988">
        <v>2562</v>
      </c>
      <c r="F13988">
        <v>1</v>
      </c>
    </row>
    <row r="13989" spans="1:6">
      <c r="A13989">
        <v>5300</v>
      </c>
      <c r="B13989">
        <v>21</v>
      </c>
      <c r="C13989" t="s">
        <v>63</v>
      </c>
      <c r="D13989" t="s">
        <v>92</v>
      </c>
      <c r="E13989">
        <v>2024</v>
      </c>
      <c r="F13989">
        <v>1</v>
      </c>
    </row>
    <row r="13990" spans="1:6">
      <c r="A13990">
        <v>5300</v>
      </c>
      <c r="B13990">
        <v>21</v>
      </c>
      <c r="C13990" t="s">
        <v>63</v>
      </c>
      <c r="D13990" t="s">
        <v>92</v>
      </c>
      <c r="E13990">
        <v>3769</v>
      </c>
      <c r="F13990">
        <v>1</v>
      </c>
    </row>
    <row r="13991" spans="1:6">
      <c r="A13991">
        <v>5300</v>
      </c>
      <c r="B13991">
        <v>21</v>
      </c>
      <c r="C13991" t="s">
        <v>63</v>
      </c>
      <c r="D13991" t="s">
        <v>92</v>
      </c>
      <c r="E13991">
        <v>4021</v>
      </c>
      <c r="F13991">
        <v>1</v>
      </c>
    </row>
    <row r="13992" spans="1:6">
      <c r="A13992">
        <v>5300</v>
      </c>
      <c r="B13992">
        <v>21</v>
      </c>
      <c r="C13992" t="s">
        <v>63</v>
      </c>
      <c r="D13992" t="s">
        <v>92</v>
      </c>
      <c r="E13992">
        <v>4222</v>
      </c>
      <c r="F13992">
        <v>1</v>
      </c>
    </row>
    <row r="13993" spans="1:6">
      <c r="A13993">
        <v>5300</v>
      </c>
      <c r="B13993">
        <v>21</v>
      </c>
      <c r="C13993" t="s">
        <v>63</v>
      </c>
      <c r="D13993" t="s">
        <v>92</v>
      </c>
      <c r="E13993">
        <v>5938</v>
      </c>
      <c r="F13993">
        <v>1</v>
      </c>
    </row>
    <row r="13994" spans="1:6">
      <c r="A13994">
        <v>5300</v>
      </c>
      <c r="B13994">
        <v>21</v>
      </c>
      <c r="C13994" t="s">
        <v>63</v>
      </c>
      <c r="D13994" t="s">
        <v>92</v>
      </c>
      <c r="E13994">
        <v>3535</v>
      </c>
      <c r="F13994">
        <v>1</v>
      </c>
    </row>
    <row r="13995" spans="1:6">
      <c r="A13995">
        <v>5300</v>
      </c>
      <c r="B13995">
        <v>21</v>
      </c>
      <c r="C13995" t="s">
        <v>63</v>
      </c>
      <c r="D13995" t="s">
        <v>92</v>
      </c>
      <c r="E13995">
        <v>4605</v>
      </c>
      <c r="F13995">
        <v>1</v>
      </c>
    </row>
    <row r="13996" spans="1:6">
      <c r="A13996">
        <v>5300</v>
      </c>
      <c r="B13996">
        <v>21</v>
      </c>
      <c r="C13996" t="s">
        <v>63</v>
      </c>
      <c r="D13996" t="s">
        <v>92</v>
      </c>
      <c r="E13996">
        <v>5785</v>
      </c>
      <c r="F13996">
        <v>1</v>
      </c>
    </row>
    <row r="13997" spans="1:6">
      <c r="A13997">
        <v>5300</v>
      </c>
      <c r="B13997">
        <v>21</v>
      </c>
      <c r="C13997" t="s">
        <v>63</v>
      </c>
      <c r="D13997" t="s">
        <v>92</v>
      </c>
      <c r="E13997">
        <v>2934</v>
      </c>
      <c r="F13997">
        <v>1</v>
      </c>
    </row>
    <row r="13998" spans="1:6">
      <c r="A13998">
        <v>5300</v>
      </c>
      <c r="B13998">
        <v>22</v>
      </c>
      <c r="C13998" t="s">
        <v>63</v>
      </c>
      <c r="D13998" t="s">
        <v>92</v>
      </c>
      <c r="E13998">
        <v>5450</v>
      </c>
      <c r="F13998">
        <v>10</v>
      </c>
    </row>
    <row r="13999" spans="1:6">
      <c r="A13999">
        <v>5300</v>
      </c>
      <c r="B13999">
        <v>22</v>
      </c>
      <c r="C13999" t="s">
        <v>63</v>
      </c>
      <c r="D13999" t="s">
        <v>92</v>
      </c>
      <c r="E13999">
        <v>5380</v>
      </c>
      <c r="F13999">
        <v>5</v>
      </c>
    </row>
    <row r="14000" spans="1:6">
      <c r="A14000">
        <v>5300</v>
      </c>
      <c r="B14000">
        <v>22</v>
      </c>
      <c r="C14000" t="s">
        <v>63</v>
      </c>
      <c r="D14000" t="s">
        <v>92</v>
      </c>
      <c r="E14000">
        <v>2936</v>
      </c>
      <c r="F14000">
        <v>5</v>
      </c>
    </row>
    <row r="14001" spans="1:6">
      <c r="A14001">
        <v>5300</v>
      </c>
      <c r="B14001">
        <v>22</v>
      </c>
      <c r="C14001" t="s">
        <v>63</v>
      </c>
      <c r="D14001" t="s">
        <v>92</v>
      </c>
      <c r="E14001">
        <v>6035</v>
      </c>
      <c r="F14001">
        <v>5</v>
      </c>
    </row>
    <row r="14002" spans="1:6">
      <c r="A14002">
        <v>5300</v>
      </c>
      <c r="B14002">
        <v>22</v>
      </c>
      <c r="C14002" t="s">
        <v>63</v>
      </c>
      <c r="D14002" t="s">
        <v>92</v>
      </c>
      <c r="E14002">
        <v>3537</v>
      </c>
      <c r="F14002">
        <v>5</v>
      </c>
    </row>
    <row r="14003" spans="1:6">
      <c r="A14003">
        <v>5300</v>
      </c>
      <c r="B14003">
        <v>22</v>
      </c>
      <c r="C14003" t="s">
        <v>63</v>
      </c>
      <c r="D14003" t="s">
        <v>92</v>
      </c>
      <c r="E14003">
        <v>3018</v>
      </c>
      <c r="F14003">
        <v>4</v>
      </c>
    </row>
    <row r="14004" spans="1:6">
      <c r="A14004">
        <v>5300</v>
      </c>
      <c r="B14004">
        <v>22</v>
      </c>
      <c r="C14004" t="s">
        <v>63</v>
      </c>
      <c r="D14004" t="s">
        <v>92</v>
      </c>
      <c r="E14004">
        <v>3787</v>
      </c>
      <c r="F14004">
        <v>4</v>
      </c>
    </row>
    <row r="14005" spans="1:6">
      <c r="A14005">
        <v>5300</v>
      </c>
      <c r="B14005">
        <v>22</v>
      </c>
      <c r="C14005" t="s">
        <v>63</v>
      </c>
      <c r="D14005" t="s">
        <v>92</v>
      </c>
      <c r="E14005">
        <v>4675</v>
      </c>
      <c r="F14005">
        <v>3</v>
      </c>
    </row>
    <row r="14006" spans="1:6">
      <c r="A14006">
        <v>5300</v>
      </c>
      <c r="B14006">
        <v>22</v>
      </c>
      <c r="C14006" t="s">
        <v>63</v>
      </c>
      <c r="D14006" t="s">
        <v>92</v>
      </c>
      <c r="E14006">
        <v>5438</v>
      </c>
      <c r="F14006">
        <v>3</v>
      </c>
    </row>
    <row r="14007" spans="1:6">
      <c r="A14007">
        <v>5300</v>
      </c>
      <c r="B14007">
        <v>22</v>
      </c>
      <c r="C14007" t="s">
        <v>63</v>
      </c>
      <c r="D14007" t="s">
        <v>92</v>
      </c>
      <c r="E14007">
        <v>1375</v>
      </c>
      <c r="F14007">
        <v>3</v>
      </c>
    </row>
    <row r="14008" spans="1:6">
      <c r="A14008">
        <v>5300</v>
      </c>
      <c r="B14008">
        <v>22</v>
      </c>
      <c r="C14008" t="s">
        <v>63</v>
      </c>
      <c r="D14008" t="s">
        <v>92</v>
      </c>
      <c r="E14008">
        <v>3677</v>
      </c>
      <c r="F14008">
        <v>2</v>
      </c>
    </row>
    <row r="14009" spans="1:6">
      <c r="A14009">
        <v>5300</v>
      </c>
      <c r="B14009">
        <v>22</v>
      </c>
      <c r="C14009" t="s">
        <v>63</v>
      </c>
      <c r="D14009" t="s">
        <v>92</v>
      </c>
      <c r="E14009">
        <v>2666</v>
      </c>
      <c r="F14009">
        <v>2</v>
      </c>
    </row>
    <row r="14010" spans="1:6">
      <c r="A14010">
        <v>5300</v>
      </c>
      <c r="B14010">
        <v>22</v>
      </c>
      <c r="C14010" t="s">
        <v>63</v>
      </c>
      <c r="D14010" t="s">
        <v>92</v>
      </c>
      <c r="E14010">
        <v>6094</v>
      </c>
      <c r="F14010">
        <v>2</v>
      </c>
    </row>
    <row r="14011" spans="1:6">
      <c r="A14011">
        <v>5300</v>
      </c>
      <c r="B14011">
        <v>22</v>
      </c>
      <c r="C14011" t="s">
        <v>63</v>
      </c>
      <c r="D14011" t="s">
        <v>92</v>
      </c>
      <c r="E14011">
        <v>2868</v>
      </c>
      <c r="F14011">
        <v>2</v>
      </c>
    </row>
    <row r="14012" spans="1:6">
      <c r="A14012">
        <v>5300</v>
      </c>
      <c r="B14012">
        <v>22</v>
      </c>
      <c r="C14012" t="s">
        <v>63</v>
      </c>
      <c r="D14012" t="s">
        <v>92</v>
      </c>
      <c r="E14012">
        <v>2647</v>
      </c>
      <c r="F14012">
        <v>2</v>
      </c>
    </row>
    <row r="14013" spans="1:6">
      <c r="A14013">
        <v>5300</v>
      </c>
      <c r="B14013">
        <v>22</v>
      </c>
      <c r="C14013" t="s">
        <v>63</v>
      </c>
      <c r="D14013" t="s">
        <v>92</v>
      </c>
      <c r="E14013">
        <v>2920</v>
      </c>
      <c r="F14013">
        <v>2</v>
      </c>
    </row>
    <row r="14014" spans="1:6">
      <c r="A14014">
        <v>5300</v>
      </c>
      <c r="B14014">
        <v>22</v>
      </c>
      <c r="C14014" t="s">
        <v>63</v>
      </c>
      <c r="D14014" t="s">
        <v>92</v>
      </c>
      <c r="E14014">
        <v>3233</v>
      </c>
      <c r="F14014">
        <v>2</v>
      </c>
    </row>
    <row r="14015" spans="1:6">
      <c r="A14015">
        <v>5300</v>
      </c>
      <c r="B14015">
        <v>22</v>
      </c>
      <c r="C14015" t="s">
        <v>63</v>
      </c>
      <c r="D14015" t="s">
        <v>92</v>
      </c>
      <c r="E14015">
        <v>3206</v>
      </c>
      <c r="F14015">
        <v>2</v>
      </c>
    </row>
    <row r="14016" spans="1:6">
      <c r="A14016">
        <v>5300</v>
      </c>
      <c r="B14016">
        <v>22</v>
      </c>
      <c r="C14016" t="s">
        <v>63</v>
      </c>
      <c r="D14016" t="s">
        <v>92</v>
      </c>
      <c r="E14016">
        <v>4122</v>
      </c>
      <c r="F14016">
        <v>2</v>
      </c>
    </row>
    <row r="14017" spans="1:6">
      <c r="A14017">
        <v>5300</v>
      </c>
      <c r="B14017">
        <v>22</v>
      </c>
      <c r="C14017" t="s">
        <v>63</v>
      </c>
      <c r="D14017" t="s">
        <v>92</v>
      </c>
      <c r="E14017">
        <v>5645</v>
      </c>
      <c r="F14017">
        <v>2</v>
      </c>
    </row>
    <row r="14018" spans="1:6">
      <c r="A14018">
        <v>5300</v>
      </c>
      <c r="B14018">
        <v>22</v>
      </c>
      <c r="C14018" t="s">
        <v>63</v>
      </c>
      <c r="D14018" t="s">
        <v>92</v>
      </c>
      <c r="E14018">
        <v>4668</v>
      </c>
      <c r="F14018">
        <v>2</v>
      </c>
    </row>
    <row r="14019" spans="1:6">
      <c r="A14019">
        <v>5300</v>
      </c>
      <c r="B14019">
        <v>22</v>
      </c>
      <c r="C14019" t="s">
        <v>63</v>
      </c>
      <c r="D14019" t="s">
        <v>92</v>
      </c>
      <c r="E14019">
        <v>985</v>
      </c>
      <c r="F14019">
        <v>2</v>
      </c>
    </row>
    <row r="14020" spans="1:6">
      <c r="A14020">
        <v>5300</v>
      </c>
      <c r="B14020">
        <v>22</v>
      </c>
      <c r="C14020" t="s">
        <v>63</v>
      </c>
      <c r="D14020" t="s">
        <v>92</v>
      </c>
      <c r="E14020">
        <v>2830</v>
      </c>
      <c r="F14020">
        <v>2</v>
      </c>
    </row>
    <row r="14021" spans="1:6">
      <c r="A14021">
        <v>5300</v>
      </c>
      <c r="B14021">
        <v>22</v>
      </c>
      <c r="C14021" t="s">
        <v>63</v>
      </c>
      <c r="D14021" t="s">
        <v>92</v>
      </c>
      <c r="E14021">
        <v>4495</v>
      </c>
      <c r="F14021">
        <v>2</v>
      </c>
    </row>
    <row r="14022" spans="1:6">
      <c r="A14022">
        <v>5300</v>
      </c>
      <c r="B14022">
        <v>22</v>
      </c>
      <c r="C14022" t="s">
        <v>63</v>
      </c>
      <c r="D14022" t="s">
        <v>92</v>
      </c>
      <c r="E14022">
        <v>3272</v>
      </c>
      <c r="F14022">
        <v>2</v>
      </c>
    </row>
    <row r="14023" spans="1:6">
      <c r="A14023">
        <v>5300</v>
      </c>
      <c r="B14023">
        <v>22</v>
      </c>
      <c r="C14023" t="s">
        <v>63</v>
      </c>
      <c r="D14023" t="s">
        <v>92</v>
      </c>
      <c r="E14023">
        <v>3954</v>
      </c>
      <c r="F14023">
        <v>1</v>
      </c>
    </row>
    <row r="14024" spans="1:6">
      <c r="A14024">
        <v>5300</v>
      </c>
      <c r="B14024">
        <v>22</v>
      </c>
      <c r="C14024" t="s">
        <v>63</v>
      </c>
      <c r="D14024" t="s">
        <v>92</v>
      </c>
      <c r="E14024">
        <v>5524</v>
      </c>
      <c r="F14024">
        <v>1</v>
      </c>
    </row>
    <row r="14025" spans="1:6">
      <c r="A14025">
        <v>5300</v>
      </c>
      <c r="B14025">
        <v>22</v>
      </c>
      <c r="C14025" t="s">
        <v>63</v>
      </c>
      <c r="D14025" t="s">
        <v>92</v>
      </c>
      <c r="E14025">
        <v>1294</v>
      </c>
      <c r="F14025">
        <v>1</v>
      </c>
    </row>
    <row r="14026" spans="1:6">
      <c r="A14026">
        <v>5300</v>
      </c>
      <c r="B14026">
        <v>22</v>
      </c>
      <c r="C14026" t="s">
        <v>63</v>
      </c>
      <c r="D14026" t="s">
        <v>92</v>
      </c>
      <c r="E14026">
        <v>4489</v>
      </c>
      <c r="F14026">
        <v>1</v>
      </c>
    </row>
    <row r="14027" spans="1:6">
      <c r="A14027">
        <v>5300</v>
      </c>
      <c r="B14027">
        <v>22</v>
      </c>
      <c r="C14027" t="s">
        <v>63</v>
      </c>
      <c r="D14027" t="s">
        <v>92</v>
      </c>
      <c r="E14027">
        <v>1245</v>
      </c>
      <c r="F14027">
        <v>1</v>
      </c>
    </row>
    <row r="14028" spans="1:6">
      <c r="A14028">
        <v>5300</v>
      </c>
      <c r="B14028">
        <v>22</v>
      </c>
      <c r="C14028" t="s">
        <v>63</v>
      </c>
      <c r="D14028" t="s">
        <v>92</v>
      </c>
      <c r="E14028">
        <v>4394</v>
      </c>
      <c r="F14028">
        <v>1</v>
      </c>
    </row>
    <row r="14029" spans="1:6">
      <c r="A14029">
        <v>5300</v>
      </c>
      <c r="B14029">
        <v>22</v>
      </c>
      <c r="C14029" t="s">
        <v>63</v>
      </c>
      <c r="D14029" t="s">
        <v>92</v>
      </c>
      <c r="E14029">
        <v>2697</v>
      </c>
      <c r="F14029">
        <v>1</v>
      </c>
    </row>
    <row r="14030" spans="1:6">
      <c r="A14030">
        <v>5300</v>
      </c>
      <c r="B14030">
        <v>22</v>
      </c>
      <c r="C14030" t="s">
        <v>63</v>
      </c>
      <c r="D14030" t="s">
        <v>92</v>
      </c>
      <c r="E14030">
        <v>4604</v>
      </c>
      <c r="F14030">
        <v>1</v>
      </c>
    </row>
    <row r="14031" spans="1:6">
      <c r="A14031">
        <v>5300</v>
      </c>
      <c r="B14031">
        <v>22</v>
      </c>
      <c r="C14031" t="s">
        <v>63</v>
      </c>
      <c r="D14031" t="s">
        <v>92</v>
      </c>
      <c r="E14031">
        <v>2908</v>
      </c>
      <c r="F14031">
        <v>1</v>
      </c>
    </row>
    <row r="14032" spans="1:6">
      <c r="A14032">
        <v>5300</v>
      </c>
      <c r="B14032">
        <v>22</v>
      </c>
      <c r="C14032" t="s">
        <v>63</v>
      </c>
      <c r="D14032" t="s">
        <v>92</v>
      </c>
      <c r="E14032">
        <v>5236</v>
      </c>
      <c r="F14032">
        <v>1</v>
      </c>
    </row>
    <row r="14033" spans="1:6">
      <c r="A14033">
        <v>5300</v>
      </c>
      <c r="B14033">
        <v>22</v>
      </c>
      <c r="C14033" t="s">
        <v>63</v>
      </c>
      <c r="D14033" t="s">
        <v>92</v>
      </c>
      <c r="E14033">
        <v>4035</v>
      </c>
      <c r="F14033">
        <v>1</v>
      </c>
    </row>
    <row r="14034" spans="1:6">
      <c r="A14034">
        <v>5300</v>
      </c>
      <c r="B14034">
        <v>22</v>
      </c>
      <c r="C14034" t="s">
        <v>63</v>
      </c>
      <c r="D14034" t="s">
        <v>92</v>
      </c>
      <c r="E14034">
        <v>6002</v>
      </c>
      <c r="F14034">
        <v>1</v>
      </c>
    </row>
    <row r="14035" spans="1:6">
      <c r="A14035">
        <v>5300</v>
      </c>
      <c r="B14035">
        <v>22</v>
      </c>
      <c r="C14035" t="s">
        <v>63</v>
      </c>
      <c r="D14035" t="s">
        <v>92</v>
      </c>
      <c r="E14035">
        <v>5789</v>
      </c>
      <c r="F14035">
        <v>1</v>
      </c>
    </row>
    <row r="14036" spans="1:6">
      <c r="A14036">
        <v>5300</v>
      </c>
      <c r="B14036">
        <v>22</v>
      </c>
      <c r="C14036" t="s">
        <v>63</v>
      </c>
      <c r="D14036" t="s">
        <v>92</v>
      </c>
      <c r="E14036">
        <v>4425</v>
      </c>
      <c r="F14036">
        <v>1</v>
      </c>
    </row>
    <row r="14037" spans="1:6">
      <c r="A14037">
        <v>5300</v>
      </c>
      <c r="B14037">
        <v>22</v>
      </c>
      <c r="C14037" t="s">
        <v>63</v>
      </c>
      <c r="D14037" t="s">
        <v>92</v>
      </c>
      <c r="E14037">
        <v>4646</v>
      </c>
      <c r="F14037">
        <v>1</v>
      </c>
    </row>
    <row r="14038" spans="1:6">
      <c r="A14038">
        <v>5300</v>
      </c>
      <c r="B14038">
        <v>22</v>
      </c>
      <c r="C14038" t="s">
        <v>63</v>
      </c>
      <c r="D14038" t="s">
        <v>92</v>
      </c>
      <c r="E14038">
        <v>2154</v>
      </c>
      <c r="F14038">
        <v>1</v>
      </c>
    </row>
    <row r="14039" spans="1:6">
      <c r="A14039">
        <v>5300</v>
      </c>
      <c r="B14039">
        <v>22</v>
      </c>
      <c r="C14039" t="s">
        <v>63</v>
      </c>
      <c r="D14039" t="s">
        <v>92</v>
      </c>
      <c r="E14039">
        <v>2995</v>
      </c>
      <c r="F14039">
        <v>1</v>
      </c>
    </row>
    <row r="14040" spans="1:6">
      <c r="A14040">
        <v>5300</v>
      </c>
      <c r="B14040">
        <v>22</v>
      </c>
      <c r="C14040" t="s">
        <v>63</v>
      </c>
      <c r="D14040" t="s">
        <v>92</v>
      </c>
      <c r="E14040">
        <v>3479</v>
      </c>
      <c r="F14040">
        <v>1</v>
      </c>
    </row>
    <row r="14041" spans="1:6">
      <c r="A14041">
        <v>5300</v>
      </c>
      <c r="B14041">
        <v>22</v>
      </c>
      <c r="C14041" t="s">
        <v>63</v>
      </c>
      <c r="D14041" t="s">
        <v>92</v>
      </c>
      <c r="E14041">
        <v>5294</v>
      </c>
      <c r="F14041">
        <v>1</v>
      </c>
    </row>
    <row r="14042" spans="1:6">
      <c r="A14042">
        <v>5300</v>
      </c>
      <c r="B14042">
        <v>22</v>
      </c>
      <c r="C14042" t="s">
        <v>63</v>
      </c>
      <c r="D14042" t="s">
        <v>92</v>
      </c>
      <c r="E14042">
        <v>3548</v>
      </c>
      <c r="F14042">
        <v>1</v>
      </c>
    </row>
    <row r="14043" spans="1:6">
      <c r="A14043">
        <v>5300</v>
      </c>
      <c r="B14043">
        <v>22</v>
      </c>
      <c r="C14043" t="s">
        <v>63</v>
      </c>
      <c r="D14043" t="s">
        <v>92</v>
      </c>
      <c r="E14043">
        <v>5863</v>
      </c>
      <c r="F14043">
        <v>1</v>
      </c>
    </row>
    <row r="14044" spans="1:6">
      <c r="A14044">
        <v>5300</v>
      </c>
      <c r="B14044">
        <v>22</v>
      </c>
      <c r="C14044" t="s">
        <v>63</v>
      </c>
      <c r="D14044" t="s">
        <v>92</v>
      </c>
      <c r="E14044">
        <v>4460</v>
      </c>
      <c r="F14044">
        <v>1</v>
      </c>
    </row>
    <row r="14045" spans="1:6">
      <c r="A14045">
        <v>5300</v>
      </c>
      <c r="B14045">
        <v>22</v>
      </c>
      <c r="C14045" t="s">
        <v>63</v>
      </c>
      <c r="D14045" t="s">
        <v>92</v>
      </c>
      <c r="E14045">
        <v>3914</v>
      </c>
      <c r="F14045">
        <v>1</v>
      </c>
    </row>
    <row r="14046" spans="1:6">
      <c r="A14046">
        <v>5300</v>
      </c>
      <c r="B14046">
        <v>22</v>
      </c>
      <c r="C14046" t="s">
        <v>63</v>
      </c>
      <c r="D14046" t="s">
        <v>92</v>
      </c>
      <c r="E14046">
        <v>4683</v>
      </c>
      <c r="F14046">
        <v>1</v>
      </c>
    </row>
    <row r="14047" spans="1:6">
      <c r="A14047">
        <v>5300</v>
      </c>
      <c r="B14047">
        <v>22</v>
      </c>
      <c r="C14047" t="s">
        <v>63</v>
      </c>
      <c r="D14047" t="s">
        <v>92</v>
      </c>
      <c r="E14047">
        <v>4382</v>
      </c>
      <c r="F14047">
        <v>1</v>
      </c>
    </row>
    <row r="14048" spans="1:6">
      <c r="A14048">
        <v>5300</v>
      </c>
      <c r="B14048">
        <v>22</v>
      </c>
      <c r="C14048" t="s">
        <v>63</v>
      </c>
      <c r="D14048" t="s">
        <v>92</v>
      </c>
      <c r="E14048">
        <v>4750</v>
      </c>
      <c r="F14048">
        <v>1</v>
      </c>
    </row>
    <row r="14049" spans="1:6">
      <c r="A14049">
        <v>5300</v>
      </c>
      <c r="B14049">
        <v>22</v>
      </c>
      <c r="C14049" t="s">
        <v>63</v>
      </c>
      <c r="D14049" t="s">
        <v>92</v>
      </c>
      <c r="E14049">
        <v>3532</v>
      </c>
      <c r="F14049">
        <v>1</v>
      </c>
    </row>
    <row r="14050" spans="1:6">
      <c r="A14050">
        <v>5300</v>
      </c>
      <c r="B14050">
        <v>22</v>
      </c>
      <c r="C14050" t="s">
        <v>63</v>
      </c>
      <c r="D14050" t="s">
        <v>92</v>
      </c>
      <c r="E14050">
        <v>176</v>
      </c>
      <c r="F14050">
        <v>1</v>
      </c>
    </row>
    <row r="14051" spans="1:6">
      <c r="A14051">
        <v>5300</v>
      </c>
      <c r="B14051">
        <v>22</v>
      </c>
      <c r="C14051" t="s">
        <v>63</v>
      </c>
      <c r="D14051" t="s">
        <v>92</v>
      </c>
      <c r="E14051">
        <v>232</v>
      </c>
      <c r="F14051">
        <v>1</v>
      </c>
    </row>
    <row r="14052" spans="1:6">
      <c r="A14052">
        <v>5300</v>
      </c>
      <c r="B14052">
        <v>22</v>
      </c>
      <c r="C14052" t="s">
        <v>63</v>
      </c>
      <c r="D14052" t="s">
        <v>92</v>
      </c>
      <c r="E14052">
        <v>3810</v>
      </c>
      <c r="F14052">
        <v>1</v>
      </c>
    </row>
    <row r="14053" spans="1:6">
      <c r="A14053">
        <v>5300</v>
      </c>
      <c r="B14053">
        <v>22</v>
      </c>
      <c r="C14053" t="s">
        <v>63</v>
      </c>
      <c r="D14053" t="s">
        <v>92</v>
      </c>
      <c r="E14053">
        <v>1182</v>
      </c>
      <c r="F14053">
        <v>1</v>
      </c>
    </row>
    <row r="14054" spans="1:6">
      <c r="A14054">
        <v>5300</v>
      </c>
      <c r="B14054">
        <v>22</v>
      </c>
      <c r="C14054" t="s">
        <v>63</v>
      </c>
      <c r="D14054" t="s">
        <v>92</v>
      </c>
      <c r="E14054">
        <v>4124</v>
      </c>
      <c r="F14054">
        <v>1</v>
      </c>
    </row>
    <row r="14055" spans="1:6">
      <c r="A14055">
        <v>5300</v>
      </c>
      <c r="B14055">
        <v>22</v>
      </c>
      <c r="C14055" t="s">
        <v>63</v>
      </c>
      <c r="D14055" t="s">
        <v>92</v>
      </c>
      <c r="E14055">
        <v>5155</v>
      </c>
      <c r="F14055">
        <v>1</v>
      </c>
    </row>
    <row r="14056" spans="1:6">
      <c r="A14056">
        <v>5300</v>
      </c>
      <c r="B14056">
        <v>22</v>
      </c>
      <c r="C14056" t="s">
        <v>63</v>
      </c>
      <c r="D14056" t="s">
        <v>92</v>
      </c>
      <c r="E14056">
        <v>6115</v>
      </c>
      <c r="F14056">
        <v>1</v>
      </c>
    </row>
    <row r="14057" spans="1:6">
      <c r="A14057">
        <v>5300</v>
      </c>
      <c r="B14057">
        <v>22</v>
      </c>
      <c r="C14057" t="s">
        <v>63</v>
      </c>
      <c r="D14057" t="s">
        <v>92</v>
      </c>
      <c r="E14057">
        <v>3591</v>
      </c>
      <c r="F14057">
        <v>1</v>
      </c>
    </row>
    <row r="14058" spans="1:6">
      <c r="A14058">
        <v>5300</v>
      </c>
      <c r="B14058">
        <v>22</v>
      </c>
      <c r="C14058" t="s">
        <v>63</v>
      </c>
      <c r="D14058" t="s">
        <v>92</v>
      </c>
      <c r="E14058">
        <v>4723</v>
      </c>
      <c r="F14058">
        <v>1</v>
      </c>
    </row>
    <row r="14059" spans="1:6">
      <c r="A14059">
        <v>5300</v>
      </c>
      <c r="B14059">
        <v>22</v>
      </c>
      <c r="C14059" t="s">
        <v>63</v>
      </c>
      <c r="D14059" t="s">
        <v>92</v>
      </c>
      <c r="E14059">
        <v>2198</v>
      </c>
      <c r="F14059">
        <v>1</v>
      </c>
    </row>
    <row r="14060" spans="1:6">
      <c r="A14060">
        <v>5300</v>
      </c>
      <c r="B14060">
        <v>22</v>
      </c>
      <c r="C14060" t="s">
        <v>63</v>
      </c>
      <c r="D14060" t="s">
        <v>92</v>
      </c>
      <c r="E14060">
        <v>3168</v>
      </c>
      <c r="F14060">
        <v>1</v>
      </c>
    </row>
    <row r="14061" spans="1:6">
      <c r="A14061">
        <v>5300</v>
      </c>
      <c r="B14061">
        <v>22</v>
      </c>
      <c r="C14061" t="s">
        <v>63</v>
      </c>
      <c r="D14061" t="s">
        <v>92</v>
      </c>
      <c r="E14061">
        <v>3498</v>
      </c>
      <c r="F14061">
        <v>1</v>
      </c>
    </row>
    <row r="14062" spans="1:6">
      <c r="A14062">
        <v>5300</v>
      </c>
      <c r="B14062">
        <v>22</v>
      </c>
      <c r="C14062" t="s">
        <v>63</v>
      </c>
      <c r="D14062" t="s">
        <v>92</v>
      </c>
      <c r="E14062">
        <v>4800</v>
      </c>
      <c r="F14062">
        <v>1</v>
      </c>
    </row>
    <row r="14063" spans="1:6">
      <c r="A14063">
        <v>5300</v>
      </c>
      <c r="B14063">
        <v>22</v>
      </c>
      <c r="C14063" t="s">
        <v>63</v>
      </c>
      <c r="D14063" t="s">
        <v>92</v>
      </c>
      <c r="E14063">
        <v>4839</v>
      </c>
      <c r="F14063">
        <v>1</v>
      </c>
    </row>
    <row r="14064" spans="1:6">
      <c r="A14064">
        <v>5300</v>
      </c>
      <c r="B14064">
        <v>22</v>
      </c>
      <c r="C14064" t="s">
        <v>63</v>
      </c>
      <c r="D14064" t="s">
        <v>92</v>
      </c>
      <c r="E14064">
        <v>261</v>
      </c>
      <c r="F14064">
        <v>1</v>
      </c>
    </row>
    <row r="14065" spans="1:6">
      <c r="A14065">
        <v>5300</v>
      </c>
      <c r="B14065">
        <v>22</v>
      </c>
      <c r="C14065" t="s">
        <v>63</v>
      </c>
      <c r="D14065" t="s">
        <v>92</v>
      </c>
      <c r="E14065">
        <v>3924</v>
      </c>
      <c r="F14065">
        <v>1</v>
      </c>
    </row>
    <row r="14066" spans="1:6">
      <c r="A14066">
        <v>5300</v>
      </c>
      <c r="B14066">
        <v>22</v>
      </c>
      <c r="C14066" t="s">
        <v>63</v>
      </c>
      <c r="D14066" t="s">
        <v>92</v>
      </c>
      <c r="E14066">
        <v>3301</v>
      </c>
      <c r="F14066">
        <v>1</v>
      </c>
    </row>
    <row r="14067" spans="1:6">
      <c r="A14067">
        <v>5300</v>
      </c>
      <c r="B14067">
        <v>22</v>
      </c>
      <c r="C14067" t="s">
        <v>63</v>
      </c>
      <c r="D14067" t="s">
        <v>92</v>
      </c>
      <c r="E14067">
        <v>4689</v>
      </c>
      <c r="F14067">
        <v>1</v>
      </c>
    </row>
    <row r="14068" spans="1:6">
      <c r="A14068">
        <v>5300</v>
      </c>
      <c r="B14068">
        <v>22</v>
      </c>
      <c r="C14068" t="s">
        <v>63</v>
      </c>
      <c r="D14068" t="s">
        <v>92</v>
      </c>
      <c r="E14068">
        <v>354</v>
      </c>
      <c r="F14068">
        <v>1</v>
      </c>
    </row>
    <row r="14069" spans="1:6">
      <c r="A14069">
        <v>5300</v>
      </c>
      <c r="B14069">
        <v>22</v>
      </c>
      <c r="C14069" t="s">
        <v>63</v>
      </c>
      <c r="D14069" t="s">
        <v>92</v>
      </c>
      <c r="E14069">
        <v>2796</v>
      </c>
      <c r="F14069">
        <v>1</v>
      </c>
    </row>
    <row r="14070" spans="1:6">
      <c r="A14070">
        <v>5300</v>
      </c>
      <c r="B14070">
        <v>22</v>
      </c>
      <c r="C14070" t="s">
        <v>63</v>
      </c>
      <c r="D14070" t="s">
        <v>92</v>
      </c>
      <c r="E14070">
        <v>3691</v>
      </c>
      <c r="F14070">
        <v>1</v>
      </c>
    </row>
    <row r="14071" spans="1:6">
      <c r="A14071">
        <v>5300</v>
      </c>
      <c r="B14071">
        <v>22</v>
      </c>
      <c r="C14071" t="s">
        <v>63</v>
      </c>
      <c r="D14071" t="s">
        <v>92</v>
      </c>
      <c r="E14071">
        <v>5918</v>
      </c>
      <c r="F14071">
        <v>1</v>
      </c>
    </row>
    <row r="14072" spans="1:6">
      <c r="A14072">
        <v>5300</v>
      </c>
      <c r="B14072">
        <v>22</v>
      </c>
      <c r="C14072" t="s">
        <v>63</v>
      </c>
      <c r="D14072" t="s">
        <v>92</v>
      </c>
      <c r="E14072">
        <v>3911</v>
      </c>
      <c r="F14072">
        <v>1</v>
      </c>
    </row>
    <row r="14073" spans="1:6">
      <c r="A14073">
        <v>5300</v>
      </c>
      <c r="B14073">
        <v>22</v>
      </c>
      <c r="C14073" t="s">
        <v>63</v>
      </c>
      <c r="D14073" t="s">
        <v>92</v>
      </c>
      <c r="E14073">
        <v>3135</v>
      </c>
      <c r="F14073">
        <v>1</v>
      </c>
    </row>
    <row r="14074" spans="1:6">
      <c r="A14074">
        <v>5300</v>
      </c>
      <c r="B14074">
        <v>22</v>
      </c>
      <c r="C14074" t="s">
        <v>63</v>
      </c>
      <c r="D14074" t="s">
        <v>92</v>
      </c>
      <c r="E14074">
        <v>3831</v>
      </c>
      <c r="F14074">
        <v>1</v>
      </c>
    </row>
    <row r="14075" spans="1:6">
      <c r="A14075">
        <v>5300</v>
      </c>
      <c r="B14075">
        <v>22</v>
      </c>
      <c r="C14075" t="s">
        <v>63</v>
      </c>
      <c r="D14075" t="s">
        <v>92</v>
      </c>
      <c r="E14075">
        <v>1300</v>
      </c>
      <c r="F14075">
        <v>1</v>
      </c>
    </row>
    <row r="14076" spans="1:6">
      <c r="A14076">
        <v>5300</v>
      </c>
      <c r="B14076">
        <v>22</v>
      </c>
      <c r="C14076" t="s">
        <v>63</v>
      </c>
      <c r="D14076" t="s">
        <v>92</v>
      </c>
      <c r="E14076">
        <v>3698</v>
      </c>
      <c r="F14076">
        <v>1</v>
      </c>
    </row>
    <row r="14077" spans="1:6">
      <c r="A14077">
        <v>5300</v>
      </c>
      <c r="B14077">
        <v>22</v>
      </c>
      <c r="C14077" t="s">
        <v>63</v>
      </c>
      <c r="D14077" t="s">
        <v>92</v>
      </c>
      <c r="E14077">
        <v>1104</v>
      </c>
      <c r="F14077">
        <v>1</v>
      </c>
    </row>
    <row r="14078" spans="1:6">
      <c r="A14078">
        <v>5300</v>
      </c>
      <c r="B14078">
        <v>22</v>
      </c>
      <c r="C14078" t="s">
        <v>63</v>
      </c>
      <c r="D14078" t="s">
        <v>92</v>
      </c>
      <c r="E14078">
        <v>1334</v>
      </c>
      <c r="F14078">
        <v>1</v>
      </c>
    </row>
    <row r="14079" spans="1:6">
      <c r="A14079">
        <v>5300</v>
      </c>
      <c r="B14079">
        <v>22</v>
      </c>
      <c r="C14079" t="s">
        <v>63</v>
      </c>
      <c r="D14079" t="s">
        <v>92</v>
      </c>
      <c r="E14079">
        <v>2653</v>
      </c>
      <c r="F14079">
        <v>1</v>
      </c>
    </row>
    <row r="14080" spans="1:6">
      <c r="A14080">
        <v>5300</v>
      </c>
      <c r="B14080">
        <v>22</v>
      </c>
      <c r="C14080" t="s">
        <v>63</v>
      </c>
      <c r="D14080" t="s">
        <v>92</v>
      </c>
      <c r="E14080">
        <v>5835</v>
      </c>
      <c r="F14080">
        <v>1</v>
      </c>
    </row>
    <row r="14081" spans="1:6">
      <c r="A14081">
        <v>5300</v>
      </c>
      <c r="B14081">
        <v>22</v>
      </c>
      <c r="C14081" t="s">
        <v>63</v>
      </c>
      <c r="D14081" t="s">
        <v>92</v>
      </c>
      <c r="E14081">
        <v>5660</v>
      </c>
      <c r="F14081">
        <v>1</v>
      </c>
    </row>
    <row r="14082" spans="1:6">
      <c r="A14082">
        <v>5300</v>
      </c>
      <c r="B14082">
        <v>22</v>
      </c>
      <c r="C14082" t="s">
        <v>63</v>
      </c>
      <c r="D14082" t="s">
        <v>92</v>
      </c>
      <c r="E14082">
        <v>5223</v>
      </c>
      <c r="F14082">
        <v>1</v>
      </c>
    </row>
    <row r="14083" spans="1:6">
      <c r="A14083">
        <v>5300</v>
      </c>
      <c r="B14083">
        <v>22</v>
      </c>
      <c r="C14083" t="s">
        <v>63</v>
      </c>
      <c r="D14083" t="s">
        <v>92</v>
      </c>
      <c r="E14083">
        <v>6055</v>
      </c>
      <c r="F14083">
        <v>1</v>
      </c>
    </row>
    <row r="14084" spans="1:6">
      <c r="A14084">
        <v>5300</v>
      </c>
      <c r="B14084">
        <v>22</v>
      </c>
      <c r="C14084" t="s">
        <v>63</v>
      </c>
      <c r="D14084" t="s">
        <v>92</v>
      </c>
      <c r="E14084">
        <v>6112</v>
      </c>
      <c r="F14084">
        <v>1</v>
      </c>
    </row>
    <row r="14085" spans="1:6">
      <c r="A14085">
        <v>5300</v>
      </c>
      <c r="B14085">
        <v>22</v>
      </c>
      <c r="C14085" t="s">
        <v>63</v>
      </c>
      <c r="D14085" t="s">
        <v>92</v>
      </c>
      <c r="E14085">
        <v>2242</v>
      </c>
      <c r="F14085">
        <v>1</v>
      </c>
    </row>
    <row r="14086" spans="1:6">
      <c r="A14086">
        <v>5300</v>
      </c>
      <c r="B14086">
        <v>22</v>
      </c>
      <c r="C14086" t="s">
        <v>63</v>
      </c>
      <c r="D14086" t="s">
        <v>92</v>
      </c>
      <c r="E14086">
        <v>3134</v>
      </c>
      <c r="F14086">
        <v>1</v>
      </c>
    </row>
    <row r="14087" spans="1:6">
      <c r="A14087">
        <v>5300</v>
      </c>
      <c r="B14087">
        <v>22</v>
      </c>
      <c r="C14087" t="s">
        <v>63</v>
      </c>
      <c r="D14087" t="s">
        <v>92</v>
      </c>
      <c r="E14087">
        <v>2541</v>
      </c>
      <c r="F14087">
        <v>1</v>
      </c>
    </row>
    <row r="14088" spans="1:6">
      <c r="A14088">
        <v>5300</v>
      </c>
      <c r="B14088">
        <v>22</v>
      </c>
      <c r="C14088" t="s">
        <v>63</v>
      </c>
      <c r="D14088" t="s">
        <v>92</v>
      </c>
      <c r="E14088">
        <v>3706</v>
      </c>
      <c r="F14088">
        <v>1</v>
      </c>
    </row>
    <row r="14089" spans="1:6">
      <c r="A14089">
        <v>5300</v>
      </c>
      <c r="B14089">
        <v>22</v>
      </c>
      <c r="C14089" t="s">
        <v>63</v>
      </c>
      <c r="D14089" t="s">
        <v>92</v>
      </c>
      <c r="E14089">
        <v>2267</v>
      </c>
      <c r="F14089">
        <v>1</v>
      </c>
    </row>
    <row r="14090" spans="1:6">
      <c r="A14090">
        <v>5300</v>
      </c>
      <c r="B14090">
        <v>22</v>
      </c>
      <c r="C14090" t="s">
        <v>63</v>
      </c>
      <c r="D14090" t="s">
        <v>92</v>
      </c>
      <c r="E14090">
        <v>5179</v>
      </c>
      <c r="F14090">
        <v>1</v>
      </c>
    </row>
    <row r="14091" spans="1:6">
      <c r="A14091">
        <v>5300</v>
      </c>
      <c r="B14091">
        <v>22</v>
      </c>
      <c r="C14091" t="s">
        <v>63</v>
      </c>
      <c r="D14091" t="s">
        <v>92</v>
      </c>
      <c r="E14091">
        <v>4496</v>
      </c>
      <c r="F14091">
        <v>1</v>
      </c>
    </row>
    <row r="14092" spans="1:6">
      <c r="A14092">
        <v>5300</v>
      </c>
      <c r="B14092">
        <v>22</v>
      </c>
      <c r="C14092" t="s">
        <v>63</v>
      </c>
      <c r="D14092" t="s">
        <v>92</v>
      </c>
      <c r="E14092">
        <v>6103</v>
      </c>
      <c r="F14092">
        <v>1</v>
      </c>
    </row>
    <row r="14093" spans="1:6">
      <c r="A14093">
        <v>5300</v>
      </c>
      <c r="B14093">
        <v>22</v>
      </c>
      <c r="C14093" t="s">
        <v>63</v>
      </c>
      <c r="D14093" t="s">
        <v>92</v>
      </c>
      <c r="E14093">
        <v>2182</v>
      </c>
      <c r="F14093">
        <v>1</v>
      </c>
    </row>
    <row r="14094" spans="1:6">
      <c r="A14094">
        <v>5300</v>
      </c>
      <c r="B14094">
        <v>22</v>
      </c>
      <c r="C14094" t="s">
        <v>63</v>
      </c>
      <c r="D14094" t="s">
        <v>92</v>
      </c>
      <c r="E14094">
        <v>3577</v>
      </c>
      <c r="F14094">
        <v>1</v>
      </c>
    </row>
    <row r="14095" spans="1:6">
      <c r="A14095">
        <v>5300</v>
      </c>
      <c r="B14095">
        <v>23</v>
      </c>
      <c r="C14095" t="s">
        <v>62</v>
      </c>
      <c r="D14095" t="s">
        <v>92</v>
      </c>
      <c r="E14095">
        <v>5476</v>
      </c>
      <c r="F14095">
        <v>11</v>
      </c>
    </row>
    <row r="14096" spans="1:6">
      <c r="A14096">
        <v>5300</v>
      </c>
      <c r="B14096">
        <v>23</v>
      </c>
      <c r="C14096" t="s">
        <v>62</v>
      </c>
      <c r="D14096" t="s">
        <v>92</v>
      </c>
      <c r="E14096">
        <v>2962</v>
      </c>
      <c r="F14096">
        <v>10</v>
      </c>
    </row>
    <row r="14097" spans="1:6">
      <c r="A14097">
        <v>5300</v>
      </c>
      <c r="B14097">
        <v>23</v>
      </c>
      <c r="C14097" t="s">
        <v>62</v>
      </c>
      <c r="D14097" t="s">
        <v>92</v>
      </c>
      <c r="E14097">
        <v>96</v>
      </c>
      <c r="F14097">
        <v>8</v>
      </c>
    </row>
    <row r="14098" spans="1:6">
      <c r="A14098">
        <v>5300</v>
      </c>
      <c r="B14098">
        <v>23</v>
      </c>
      <c r="C14098" t="s">
        <v>62</v>
      </c>
      <c r="D14098" t="s">
        <v>92</v>
      </c>
      <c r="E14098">
        <v>1132</v>
      </c>
      <c r="F14098">
        <v>7</v>
      </c>
    </row>
    <row r="14099" spans="1:6">
      <c r="A14099">
        <v>5300</v>
      </c>
      <c r="B14099">
        <v>23</v>
      </c>
      <c r="C14099" t="s">
        <v>62</v>
      </c>
      <c r="D14099" t="s">
        <v>92</v>
      </c>
      <c r="E14099">
        <v>4668</v>
      </c>
      <c r="F14099">
        <v>7</v>
      </c>
    </row>
    <row r="14100" spans="1:6">
      <c r="A14100">
        <v>5300</v>
      </c>
      <c r="B14100">
        <v>23</v>
      </c>
      <c r="C14100" t="s">
        <v>62</v>
      </c>
      <c r="D14100" t="s">
        <v>92</v>
      </c>
      <c r="E14100">
        <v>2713</v>
      </c>
      <c r="F14100">
        <v>7</v>
      </c>
    </row>
    <row r="14101" spans="1:6">
      <c r="A14101">
        <v>5300</v>
      </c>
      <c r="B14101">
        <v>23</v>
      </c>
      <c r="C14101" t="s">
        <v>62</v>
      </c>
      <c r="D14101" t="s">
        <v>92</v>
      </c>
      <c r="E14101">
        <v>3797</v>
      </c>
      <c r="F14101">
        <v>5</v>
      </c>
    </row>
    <row r="14102" spans="1:6">
      <c r="A14102">
        <v>5300</v>
      </c>
      <c r="B14102">
        <v>23</v>
      </c>
      <c r="C14102" t="s">
        <v>62</v>
      </c>
      <c r="D14102" t="s">
        <v>92</v>
      </c>
      <c r="E14102">
        <v>4525</v>
      </c>
      <c r="F14102">
        <v>5</v>
      </c>
    </row>
    <row r="14103" spans="1:6">
      <c r="A14103">
        <v>5300</v>
      </c>
      <c r="B14103">
        <v>23</v>
      </c>
      <c r="C14103" t="s">
        <v>62</v>
      </c>
      <c r="D14103" t="s">
        <v>92</v>
      </c>
      <c r="E14103">
        <v>5001</v>
      </c>
      <c r="F14103">
        <v>4</v>
      </c>
    </row>
    <row r="14104" spans="1:6">
      <c r="A14104">
        <v>5300</v>
      </c>
      <c r="B14104">
        <v>23</v>
      </c>
      <c r="C14104" t="s">
        <v>62</v>
      </c>
      <c r="D14104" t="s">
        <v>92</v>
      </c>
      <c r="E14104">
        <v>4098</v>
      </c>
      <c r="F14104">
        <v>4</v>
      </c>
    </row>
    <row r="14105" spans="1:6">
      <c r="A14105">
        <v>5300</v>
      </c>
      <c r="B14105">
        <v>23</v>
      </c>
      <c r="C14105" t="s">
        <v>62</v>
      </c>
      <c r="D14105" t="s">
        <v>92</v>
      </c>
      <c r="E14105">
        <v>135</v>
      </c>
      <c r="F14105">
        <v>3</v>
      </c>
    </row>
    <row r="14106" spans="1:6">
      <c r="A14106">
        <v>5300</v>
      </c>
      <c r="B14106">
        <v>23</v>
      </c>
      <c r="C14106" t="s">
        <v>62</v>
      </c>
      <c r="D14106" t="s">
        <v>92</v>
      </c>
      <c r="E14106">
        <v>5205</v>
      </c>
      <c r="F14106">
        <v>3</v>
      </c>
    </row>
    <row r="14107" spans="1:6">
      <c r="A14107">
        <v>5300</v>
      </c>
      <c r="B14107">
        <v>23</v>
      </c>
      <c r="C14107" t="s">
        <v>62</v>
      </c>
      <c r="D14107" t="s">
        <v>92</v>
      </c>
      <c r="E14107">
        <v>2267</v>
      </c>
      <c r="F14107">
        <v>2</v>
      </c>
    </row>
    <row r="14108" spans="1:6">
      <c r="A14108">
        <v>5300</v>
      </c>
      <c r="B14108">
        <v>23</v>
      </c>
      <c r="C14108" t="s">
        <v>62</v>
      </c>
      <c r="D14108" t="s">
        <v>92</v>
      </c>
      <c r="E14108">
        <v>2249</v>
      </c>
      <c r="F14108">
        <v>2</v>
      </c>
    </row>
    <row r="14109" spans="1:6">
      <c r="A14109">
        <v>5300</v>
      </c>
      <c r="B14109">
        <v>23</v>
      </c>
      <c r="C14109" t="s">
        <v>62</v>
      </c>
      <c r="D14109" t="s">
        <v>92</v>
      </c>
      <c r="E14109">
        <v>5162</v>
      </c>
      <c r="F14109">
        <v>2</v>
      </c>
    </row>
    <row r="14110" spans="1:6">
      <c r="A14110">
        <v>5300</v>
      </c>
      <c r="B14110">
        <v>23</v>
      </c>
      <c r="C14110" t="s">
        <v>62</v>
      </c>
      <c r="D14110" t="s">
        <v>92</v>
      </c>
      <c r="E14110">
        <v>1265</v>
      </c>
      <c r="F14110">
        <v>2</v>
      </c>
    </row>
    <row r="14111" spans="1:6">
      <c r="A14111">
        <v>5300</v>
      </c>
      <c r="B14111">
        <v>23</v>
      </c>
      <c r="C14111" t="s">
        <v>62</v>
      </c>
      <c r="D14111" t="s">
        <v>92</v>
      </c>
      <c r="E14111">
        <v>293</v>
      </c>
      <c r="F14111">
        <v>2</v>
      </c>
    </row>
    <row r="14112" spans="1:6">
      <c r="A14112">
        <v>5300</v>
      </c>
      <c r="B14112">
        <v>23</v>
      </c>
      <c r="C14112" t="s">
        <v>62</v>
      </c>
      <c r="D14112" t="s">
        <v>92</v>
      </c>
      <c r="E14112">
        <v>4394</v>
      </c>
      <c r="F14112">
        <v>2</v>
      </c>
    </row>
    <row r="14113" spans="1:6">
      <c r="A14113">
        <v>5300</v>
      </c>
      <c r="B14113">
        <v>23</v>
      </c>
      <c r="C14113" t="s">
        <v>62</v>
      </c>
      <c r="D14113" t="s">
        <v>92</v>
      </c>
      <c r="E14113">
        <v>4442</v>
      </c>
      <c r="F14113">
        <v>2</v>
      </c>
    </row>
    <row r="14114" spans="1:6">
      <c r="A14114">
        <v>5300</v>
      </c>
      <c r="B14114">
        <v>23</v>
      </c>
      <c r="C14114" t="s">
        <v>62</v>
      </c>
      <c r="D14114" t="s">
        <v>92</v>
      </c>
      <c r="E14114">
        <v>5640</v>
      </c>
      <c r="F14114">
        <v>1</v>
      </c>
    </row>
    <row r="14115" spans="1:6">
      <c r="A14115">
        <v>5300</v>
      </c>
      <c r="B14115">
        <v>23</v>
      </c>
      <c r="C14115" t="s">
        <v>62</v>
      </c>
      <c r="D14115" t="s">
        <v>92</v>
      </c>
      <c r="E14115">
        <v>1006</v>
      </c>
      <c r="F14115">
        <v>1</v>
      </c>
    </row>
    <row r="14116" spans="1:6">
      <c r="A14116">
        <v>5300</v>
      </c>
      <c r="B14116">
        <v>23</v>
      </c>
      <c r="C14116" t="s">
        <v>62</v>
      </c>
      <c r="D14116" t="s">
        <v>92</v>
      </c>
      <c r="E14116">
        <v>3047</v>
      </c>
      <c r="F14116">
        <v>1</v>
      </c>
    </row>
    <row r="14117" spans="1:6">
      <c r="A14117">
        <v>5300</v>
      </c>
      <c r="B14117">
        <v>23</v>
      </c>
      <c r="C14117" t="s">
        <v>62</v>
      </c>
      <c r="D14117" t="s">
        <v>92</v>
      </c>
      <c r="E14117">
        <v>3928</v>
      </c>
      <c r="F14117">
        <v>1</v>
      </c>
    </row>
    <row r="14118" spans="1:6">
      <c r="A14118">
        <v>5300</v>
      </c>
      <c r="B14118">
        <v>23</v>
      </c>
      <c r="C14118" t="s">
        <v>62</v>
      </c>
      <c r="D14118" t="s">
        <v>92</v>
      </c>
      <c r="E14118">
        <v>2090</v>
      </c>
      <c r="F14118">
        <v>1</v>
      </c>
    </row>
    <row r="14119" spans="1:6">
      <c r="A14119">
        <v>5300</v>
      </c>
      <c r="B14119">
        <v>23</v>
      </c>
      <c r="C14119" t="s">
        <v>62</v>
      </c>
      <c r="D14119" t="s">
        <v>92</v>
      </c>
      <c r="E14119">
        <v>2948</v>
      </c>
      <c r="F14119">
        <v>1</v>
      </c>
    </row>
    <row r="14120" spans="1:6">
      <c r="A14120">
        <v>5300</v>
      </c>
      <c r="B14120">
        <v>23</v>
      </c>
      <c r="C14120" t="s">
        <v>62</v>
      </c>
      <c r="D14120" t="s">
        <v>92</v>
      </c>
      <c r="E14120">
        <v>5798</v>
      </c>
      <c r="F14120">
        <v>1</v>
      </c>
    </row>
    <row r="14121" spans="1:6">
      <c r="A14121">
        <v>5300</v>
      </c>
      <c r="B14121">
        <v>23</v>
      </c>
      <c r="C14121" t="s">
        <v>62</v>
      </c>
      <c r="D14121" t="s">
        <v>92</v>
      </c>
      <c r="E14121">
        <v>4689</v>
      </c>
      <c r="F14121">
        <v>1</v>
      </c>
    </row>
    <row r="14122" spans="1:6">
      <c r="A14122">
        <v>5300</v>
      </c>
      <c r="B14122">
        <v>23</v>
      </c>
      <c r="C14122" t="s">
        <v>62</v>
      </c>
      <c r="D14122" t="s">
        <v>92</v>
      </c>
      <c r="E14122">
        <v>3382</v>
      </c>
      <c r="F14122">
        <v>1</v>
      </c>
    </row>
    <row r="14123" spans="1:6">
      <c r="A14123">
        <v>5300</v>
      </c>
      <c r="B14123">
        <v>23</v>
      </c>
      <c r="C14123" t="s">
        <v>62</v>
      </c>
      <c r="D14123" t="s">
        <v>92</v>
      </c>
      <c r="E14123">
        <v>3233</v>
      </c>
      <c r="F14123">
        <v>1</v>
      </c>
    </row>
    <row r="14124" spans="1:6">
      <c r="A14124">
        <v>5300</v>
      </c>
      <c r="B14124">
        <v>23</v>
      </c>
      <c r="C14124" t="s">
        <v>62</v>
      </c>
      <c r="D14124" t="s">
        <v>92</v>
      </c>
      <c r="E14124">
        <v>3018</v>
      </c>
      <c r="F14124">
        <v>1</v>
      </c>
    </row>
    <row r="14125" spans="1:6">
      <c r="A14125">
        <v>5300</v>
      </c>
      <c r="B14125">
        <v>23</v>
      </c>
      <c r="C14125" t="s">
        <v>62</v>
      </c>
      <c r="D14125" t="s">
        <v>92</v>
      </c>
      <c r="E14125">
        <v>2977</v>
      </c>
      <c r="F14125">
        <v>1</v>
      </c>
    </row>
    <row r="14126" spans="1:6">
      <c r="A14126">
        <v>5300</v>
      </c>
      <c r="B14126">
        <v>23</v>
      </c>
      <c r="C14126" t="s">
        <v>62</v>
      </c>
      <c r="D14126" t="s">
        <v>92</v>
      </c>
      <c r="E14126">
        <v>2129</v>
      </c>
      <c r="F14126">
        <v>1</v>
      </c>
    </row>
    <row r="14127" spans="1:6">
      <c r="A14127">
        <v>5300</v>
      </c>
      <c r="B14127">
        <v>23</v>
      </c>
      <c r="C14127" t="s">
        <v>62</v>
      </c>
      <c r="D14127" t="s">
        <v>92</v>
      </c>
      <c r="E14127">
        <v>5168</v>
      </c>
      <c r="F14127">
        <v>1</v>
      </c>
    </row>
    <row r="14128" spans="1:6">
      <c r="A14128">
        <v>5300</v>
      </c>
      <c r="B14128">
        <v>23</v>
      </c>
      <c r="C14128" t="s">
        <v>62</v>
      </c>
      <c r="D14128" t="s">
        <v>92</v>
      </c>
      <c r="E14128">
        <v>3951</v>
      </c>
      <c r="F14128">
        <v>1</v>
      </c>
    </row>
    <row r="14129" spans="1:6">
      <c r="A14129">
        <v>5300</v>
      </c>
      <c r="B14129">
        <v>23</v>
      </c>
      <c r="C14129" t="s">
        <v>62</v>
      </c>
      <c r="D14129" t="s">
        <v>92</v>
      </c>
      <c r="E14129">
        <v>2913</v>
      </c>
      <c r="F14129">
        <v>1</v>
      </c>
    </row>
    <row r="14130" spans="1:6">
      <c r="A14130">
        <v>5300</v>
      </c>
      <c r="B14130">
        <v>23</v>
      </c>
      <c r="C14130" t="s">
        <v>62</v>
      </c>
      <c r="D14130" t="s">
        <v>92</v>
      </c>
      <c r="E14130">
        <v>4088</v>
      </c>
      <c r="F14130">
        <v>1</v>
      </c>
    </row>
    <row r="14131" spans="1:6">
      <c r="A14131">
        <v>5300</v>
      </c>
      <c r="B14131">
        <v>23</v>
      </c>
      <c r="C14131" t="s">
        <v>62</v>
      </c>
      <c r="D14131" t="s">
        <v>92</v>
      </c>
      <c r="E14131">
        <v>4284</v>
      </c>
      <c r="F14131">
        <v>1</v>
      </c>
    </row>
    <row r="14132" spans="1:6">
      <c r="A14132">
        <v>5300</v>
      </c>
      <c r="B14132">
        <v>23</v>
      </c>
      <c r="C14132" t="s">
        <v>62</v>
      </c>
      <c r="D14132" t="s">
        <v>92</v>
      </c>
      <c r="E14132">
        <v>4550</v>
      </c>
      <c r="F14132">
        <v>1</v>
      </c>
    </row>
    <row r="14133" spans="1:6">
      <c r="A14133">
        <v>5300</v>
      </c>
      <c r="B14133">
        <v>23</v>
      </c>
      <c r="C14133" t="s">
        <v>62</v>
      </c>
      <c r="D14133" t="s">
        <v>92</v>
      </c>
      <c r="E14133">
        <v>75</v>
      </c>
      <c r="F14133">
        <v>1</v>
      </c>
    </row>
    <row r="14134" spans="1:6">
      <c r="A14134">
        <v>5300</v>
      </c>
      <c r="B14134">
        <v>23</v>
      </c>
      <c r="C14134" t="s">
        <v>62</v>
      </c>
      <c r="D14134" t="s">
        <v>92</v>
      </c>
      <c r="E14134">
        <v>4808</v>
      </c>
      <c r="F14134">
        <v>1</v>
      </c>
    </row>
    <row r="14135" spans="1:6">
      <c r="A14135">
        <v>5300</v>
      </c>
      <c r="B14135">
        <v>23</v>
      </c>
      <c r="C14135" t="s">
        <v>62</v>
      </c>
      <c r="D14135" t="s">
        <v>92</v>
      </c>
      <c r="E14135">
        <v>4737</v>
      </c>
      <c r="F14135">
        <v>1</v>
      </c>
    </row>
    <row r="14136" spans="1:6">
      <c r="A14136">
        <v>5300</v>
      </c>
      <c r="B14136">
        <v>23</v>
      </c>
      <c r="C14136" t="s">
        <v>62</v>
      </c>
      <c r="D14136" t="s">
        <v>92</v>
      </c>
      <c r="E14136">
        <v>4122</v>
      </c>
      <c r="F14136">
        <v>1</v>
      </c>
    </row>
    <row r="14137" spans="1:6">
      <c r="A14137">
        <v>5300</v>
      </c>
      <c r="B14137">
        <v>23</v>
      </c>
      <c r="C14137" t="s">
        <v>62</v>
      </c>
      <c r="D14137" t="s">
        <v>92</v>
      </c>
      <c r="E14137">
        <v>4241</v>
      </c>
      <c r="F14137">
        <v>1</v>
      </c>
    </row>
    <row r="14138" spans="1:6">
      <c r="A14138">
        <v>5300</v>
      </c>
      <c r="B14138">
        <v>23</v>
      </c>
      <c r="C14138" t="s">
        <v>62</v>
      </c>
      <c r="D14138" t="s">
        <v>92</v>
      </c>
      <c r="E14138">
        <v>1063</v>
      </c>
      <c r="F14138">
        <v>1</v>
      </c>
    </row>
    <row r="14139" spans="1:6">
      <c r="A14139">
        <v>5300</v>
      </c>
      <c r="B14139">
        <v>23</v>
      </c>
      <c r="C14139" t="s">
        <v>62</v>
      </c>
      <c r="D14139" t="s">
        <v>92</v>
      </c>
      <c r="E14139">
        <v>2830</v>
      </c>
      <c r="F14139">
        <v>1</v>
      </c>
    </row>
    <row r="14140" spans="1:6">
      <c r="A14140">
        <v>5300</v>
      </c>
      <c r="B14140">
        <v>23</v>
      </c>
      <c r="C14140" t="s">
        <v>62</v>
      </c>
      <c r="D14140" t="s">
        <v>92</v>
      </c>
      <c r="E14140">
        <v>5755</v>
      </c>
      <c r="F14140">
        <v>1</v>
      </c>
    </row>
    <row r="14141" spans="1:6">
      <c r="A14141">
        <v>5300</v>
      </c>
      <c r="B14141">
        <v>23</v>
      </c>
      <c r="C14141" t="s">
        <v>62</v>
      </c>
      <c r="D14141" t="s">
        <v>92</v>
      </c>
      <c r="E14141">
        <v>1247</v>
      </c>
      <c r="F14141">
        <v>1</v>
      </c>
    </row>
    <row r="14142" spans="1:6">
      <c r="A14142">
        <v>5300</v>
      </c>
      <c r="B14142">
        <v>23</v>
      </c>
      <c r="C14142" t="s">
        <v>62</v>
      </c>
      <c r="D14142" t="s">
        <v>92</v>
      </c>
      <c r="E14142">
        <v>3074</v>
      </c>
      <c r="F14142">
        <v>1</v>
      </c>
    </row>
    <row r="14143" spans="1:6">
      <c r="A14143">
        <v>5300</v>
      </c>
      <c r="B14143">
        <v>23</v>
      </c>
      <c r="C14143" t="s">
        <v>62</v>
      </c>
      <c r="D14143" t="s">
        <v>92</v>
      </c>
      <c r="E14143">
        <v>6070</v>
      </c>
      <c r="F14143">
        <v>1</v>
      </c>
    </row>
    <row r="14144" spans="1:6">
      <c r="A14144">
        <v>5300</v>
      </c>
      <c r="B14144">
        <v>23</v>
      </c>
      <c r="C14144" t="s">
        <v>62</v>
      </c>
      <c r="D14144" t="s">
        <v>92</v>
      </c>
      <c r="E14144">
        <v>5826</v>
      </c>
      <c r="F14144">
        <v>1</v>
      </c>
    </row>
    <row r="14145" spans="1:6">
      <c r="A14145">
        <v>5300</v>
      </c>
      <c r="B14145">
        <v>23</v>
      </c>
      <c r="C14145" t="s">
        <v>62</v>
      </c>
      <c r="D14145" t="s">
        <v>92</v>
      </c>
      <c r="E14145">
        <v>2930</v>
      </c>
      <c r="F14145">
        <v>1</v>
      </c>
    </row>
    <row r="14146" spans="1:6">
      <c r="A14146">
        <v>5300</v>
      </c>
      <c r="B14146">
        <v>23</v>
      </c>
      <c r="C14146" t="s">
        <v>62</v>
      </c>
      <c r="D14146" t="s">
        <v>92</v>
      </c>
      <c r="E14146">
        <v>2571</v>
      </c>
      <c r="F14146">
        <v>1</v>
      </c>
    </row>
    <row r="14147" spans="1:6">
      <c r="A14147">
        <v>5300</v>
      </c>
      <c r="B14147">
        <v>23</v>
      </c>
      <c r="C14147" t="s">
        <v>62</v>
      </c>
      <c r="D14147" t="s">
        <v>92</v>
      </c>
      <c r="E14147">
        <v>3342</v>
      </c>
      <c r="F14147">
        <v>1</v>
      </c>
    </row>
    <row r="14148" spans="1:6">
      <c r="A14148">
        <v>5300</v>
      </c>
      <c r="B14148">
        <v>23</v>
      </c>
      <c r="C14148" t="s">
        <v>62</v>
      </c>
      <c r="D14148" t="s">
        <v>92</v>
      </c>
      <c r="E14148">
        <v>1099</v>
      </c>
      <c r="F14148">
        <v>1</v>
      </c>
    </row>
    <row r="14149" spans="1:6">
      <c r="A14149">
        <v>5300</v>
      </c>
      <c r="B14149">
        <v>23</v>
      </c>
      <c r="C14149" t="s">
        <v>62</v>
      </c>
      <c r="D14149" t="s">
        <v>92</v>
      </c>
      <c r="E14149">
        <v>3871</v>
      </c>
      <c r="F14149">
        <v>1</v>
      </c>
    </row>
    <row r="14150" spans="1:6">
      <c r="A14150">
        <v>5300</v>
      </c>
      <c r="B14150">
        <v>23</v>
      </c>
      <c r="C14150" t="s">
        <v>62</v>
      </c>
      <c r="D14150" t="s">
        <v>92</v>
      </c>
      <c r="E14150">
        <v>4557</v>
      </c>
      <c r="F14150">
        <v>1</v>
      </c>
    </row>
    <row r="14151" spans="1:6">
      <c r="A14151">
        <v>5300</v>
      </c>
      <c r="B14151">
        <v>23</v>
      </c>
      <c r="C14151" t="s">
        <v>62</v>
      </c>
      <c r="D14151" t="s">
        <v>92</v>
      </c>
      <c r="E14151">
        <v>1175</v>
      </c>
      <c r="F14151">
        <v>1</v>
      </c>
    </row>
    <row r="14152" spans="1:6">
      <c r="A14152">
        <v>5310</v>
      </c>
      <c r="B14152">
        <v>3</v>
      </c>
      <c r="C14152" t="s">
        <v>62</v>
      </c>
      <c r="D14152" t="s">
        <v>92</v>
      </c>
      <c r="E14152">
        <v>3483</v>
      </c>
      <c r="F14152">
        <v>7</v>
      </c>
    </row>
    <row r="14153" spans="1:6">
      <c r="A14153">
        <v>5310</v>
      </c>
      <c r="B14153">
        <v>3</v>
      </c>
      <c r="C14153" t="s">
        <v>62</v>
      </c>
      <c r="D14153" t="s">
        <v>92</v>
      </c>
      <c r="E14153">
        <v>6006</v>
      </c>
      <c r="F14153">
        <v>6</v>
      </c>
    </row>
    <row r="14154" spans="1:6">
      <c r="A14154">
        <v>5310</v>
      </c>
      <c r="B14154">
        <v>3</v>
      </c>
      <c r="C14154" t="s">
        <v>62</v>
      </c>
      <c r="D14154" t="s">
        <v>92</v>
      </c>
      <c r="E14154">
        <v>5836</v>
      </c>
      <c r="F14154">
        <v>3</v>
      </c>
    </row>
    <row r="14155" spans="1:6">
      <c r="A14155">
        <v>5310</v>
      </c>
      <c r="B14155">
        <v>3</v>
      </c>
      <c r="C14155" t="s">
        <v>62</v>
      </c>
      <c r="D14155" t="s">
        <v>92</v>
      </c>
      <c r="E14155">
        <v>2830</v>
      </c>
      <c r="F14155">
        <v>3</v>
      </c>
    </row>
    <row r="14156" spans="1:6">
      <c r="A14156">
        <v>5310</v>
      </c>
      <c r="B14156">
        <v>3</v>
      </c>
      <c r="C14156" t="s">
        <v>62</v>
      </c>
      <c r="D14156" t="s">
        <v>92</v>
      </c>
      <c r="E14156">
        <v>5534</v>
      </c>
      <c r="F14156">
        <v>3</v>
      </c>
    </row>
    <row r="14157" spans="1:6">
      <c r="A14157">
        <v>5310</v>
      </c>
      <c r="B14157">
        <v>3</v>
      </c>
      <c r="C14157" t="s">
        <v>62</v>
      </c>
      <c r="D14157" t="s">
        <v>92</v>
      </c>
      <c r="E14157">
        <v>2620</v>
      </c>
      <c r="F14157">
        <v>2</v>
      </c>
    </row>
    <row r="14158" spans="1:6">
      <c r="A14158">
        <v>5310</v>
      </c>
      <c r="B14158">
        <v>3</v>
      </c>
      <c r="C14158" t="s">
        <v>62</v>
      </c>
      <c r="D14158" t="s">
        <v>92</v>
      </c>
      <c r="E14158">
        <v>4116</v>
      </c>
      <c r="F14158">
        <v>1</v>
      </c>
    </row>
    <row r="14159" spans="1:6">
      <c r="A14159">
        <v>5310</v>
      </c>
      <c r="B14159">
        <v>3</v>
      </c>
      <c r="C14159" t="s">
        <v>62</v>
      </c>
      <c r="D14159" t="s">
        <v>92</v>
      </c>
      <c r="E14159">
        <v>1116</v>
      </c>
      <c r="F14159">
        <v>1</v>
      </c>
    </row>
    <row r="14160" spans="1:6">
      <c r="A14160">
        <v>5310</v>
      </c>
      <c r="B14160">
        <v>3</v>
      </c>
      <c r="C14160" t="s">
        <v>62</v>
      </c>
      <c r="D14160" t="s">
        <v>92</v>
      </c>
      <c r="E14160">
        <v>2593</v>
      </c>
      <c r="F14160">
        <v>1</v>
      </c>
    </row>
    <row r="14161" spans="1:6">
      <c r="A14161">
        <v>5310</v>
      </c>
      <c r="B14161">
        <v>3</v>
      </c>
      <c r="C14161" t="s">
        <v>62</v>
      </c>
      <c r="D14161" t="s">
        <v>92</v>
      </c>
      <c r="E14161">
        <v>1088</v>
      </c>
      <c r="F14161">
        <v>1</v>
      </c>
    </row>
    <row r="14162" spans="1:6">
      <c r="A14162">
        <v>5310</v>
      </c>
      <c r="B14162">
        <v>3</v>
      </c>
      <c r="C14162" t="s">
        <v>62</v>
      </c>
      <c r="D14162" t="s">
        <v>92</v>
      </c>
      <c r="E14162">
        <v>2324</v>
      </c>
      <c r="F14162">
        <v>1</v>
      </c>
    </row>
    <row r="14163" spans="1:6">
      <c r="A14163">
        <v>5310</v>
      </c>
      <c r="B14163">
        <v>3</v>
      </c>
      <c r="C14163" t="s">
        <v>62</v>
      </c>
      <c r="D14163" t="s">
        <v>92</v>
      </c>
      <c r="E14163">
        <v>276</v>
      </c>
      <c r="F14163">
        <v>1</v>
      </c>
    </row>
    <row r="14164" spans="1:6">
      <c r="A14164">
        <v>5310</v>
      </c>
      <c r="B14164">
        <v>3</v>
      </c>
      <c r="C14164" t="s">
        <v>62</v>
      </c>
      <c r="D14164" t="s">
        <v>92</v>
      </c>
      <c r="E14164">
        <v>2602</v>
      </c>
      <c r="F14164">
        <v>1</v>
      </c>
    </row>
    <row r="14165" spans="1:6">
      <c r="A14165">
        <v>5310</v>
      </c>
      <c r="B14165">
        <v>3</v>
      </c>
      <c r="C14165" t="s">
        <v>62</v>
      </c>
      <c r="D14165" t="s">
        <v>92</v>
      </c>
      <c r="E14165">
        <v>5976</v>
      </c>
      <c r="F14165">
        <v>1</v>
      </c>
    </row>
    <row r="14166" spans="1:6">
      <c r="A14166">
        <v>5310</v>
      </c>
      <c r="B14166">
        <v>3</v>
      </c>
      <c r="C14166" t="s">
        <v>62</v>
      </c>
      <c r="D14166" t="s">
        <v>92</v>
      </c>
      <c r="E14166">
        <v>5112</v>
      </c>
      <c r="F14166">
        <v>1</v>
      </c>
    </row>
    <row r="14167" spans="1:6">
      <c r="A14167">
        <v>5310</v>
      </c>
      <c r="B14167">
        <v>3</v>
      </c>
      <c r="C14167" t="s">
        <v>62</v>
      </c>
      <c r="D14167" t="s">
        <v>92</v>
      </c>
      <c r="E14167">
        <v>2552</v>
      </c>
      <c r="F14167">
        <v>1</v>
      </c>
    </row>
    <row r="14168" spans="1:6">
      <c r="A14168">
        <v>5310</v>
      </c>
      <c r="B14168">
        <v>3</v>
      </c>
      <c r="C14168" t="s">
        <v>62</v>
      </c>
      <c r="D14168" t="s">
        <v>92</v>
      </c>
      <c r="E14168">
        <v>2823</v>
      </c>
      <c r="F14168">
        <v>1</v>
      </c>
    </row>
    <row r="14169" spans="1:6">
      <c r="A14169">
        <v>5310</v>
      </c>
      <c r="B14169">
        <v>3</v>
      </c>
      <c r="C14169" t="s">
        <v>62</v>
      </c>
      <c r="D14169" t="s">
        <v>92</v>
      </c>
      <c r="E14169">
        <v>5829</v>
      </c>
      <c r="F14169">
        <v>1</v>
      </c>
    </row>
    <row r="14170" spans="1:6">
      <c r="A14170">
        <v>5310</v>
      </c>
      <c r="B14170">
        <v>3</v>
      </c>
      <c r="C14170" t="s">
        <v>62</v>
      </c>
      <c r="D14170" t="s">
        <v>92</v>
      </c>
      <c r="E14170">
        <v>2063</v>
      </c>
      <c r="F14170">
        <v>1</v>
      </c>
    </row>
    <row r="14171" spans="1:6">
      <c r="A14171">
        <v>5310</v>
      </c>
      <c r="B14171">
        <v>3</v>
      </c>
      <c r="C14171" t="s">
        <v>62</v>
      </c>
      <c r="D14171" t="s">
        <v>92</v>
      </c>
      <c r="E14171">
        <v>6045</v>
      </c>
      <c r="F14171">
        <v>1</v>
      </c>
    </row>
    <row r="14172" spans="1:6">
      <c r="A14172">
        <v>5310</v>
      </c>
      <c r="B14172">
        <v>3</v>
      </c>
      <c r="C14172" t="s">
        <v>62</v>
      </c>
      <c r="D14172" t="s">
        <v>92</v>
      </c>
      <c r="E14172">
        <v>4602</v>
      </c>
      <c r="F14172">
        <v>1</v>
      </c>
    </row>
    <row r="14173" spans="1:6">
      <c r="A14173">
        <v>5310</v>
      </c>
      <c r="B14173">
        <v>3</v>
      </c>
      <c r="C14173" t="s">
        <v>62</v>
      </c>
      <c r="D14173" t="s">
        <v>92</v>
      </c>
      <c r="E14173">
        <v>3334</v>
      </c>
      <c r="F14173">
        <v>1</v>
      </c>
    </row>
    <row r="14174" spans="1:6">
      <c r="A14174">
        <v>5310</v>
      </c>
      <c r="B14174">
        <v>3</v>
      </c>
      <c r="C14174" t="s">
        <v>62</v>
      </c>
      <c r="D14174" t="s">
        <v>92</v>
      </c>
      <c r="E14174">
        <v>5645</v>
      </c>
      <c r="F14174">
        <v>1</v>
      </c>
    </row>
    <row r="14175" spans="1:6">
      <c r="A14175">
        <v>5310</v>
      </c>
      <c r="B14175">
        <v>3</v>
      </c>
      <c r="C14175" t="s">
        <v>62</v>
      </c>
      <c r="D14175" t="s">
        <v>92</v>
      </c>
      <c r="E14175">
        <v>5827</v>
      </c>
      <c r="F14175">
        <v>1</v>
      </c>
    </row>
    <row r="14176" spans="1:6">
      <c r="A14176">
        <v>5310</v>
      </c>
      <c r="B14176">
        <v>3</v>
      </c>
      <c r="C14176" t="s">
        <v>62</v>
      </c>
      <c r="D14176" t="s">
        <v>92</v>
      </c>
      <c r="E14176">
        <v>2910</v>
      </c>
      <c r="F14176">
        <v>1</v>
      </c>
    </row>
    <row r="14177" spans="1:6">
      <c r="A14177">
        <v>5310</v>
      </c>
      <c r="B14177">
        <v>3</v>
      </c>
      <c r="C14177" t="s">
        <v>62</v>
      </c>
      <c r="D14177" t="s">
        <v>92</v>
      </c>
      <c r="E14177">
        <v>4947</v>
      </c>
      <c r="F14177">
        <v>1</v>
      </c>
    </row>
    <row r="14178" spans="1:6">
      <c r="A14178">
        <v>5310</v>
      </c>
      <c r="B14178">
        <v>4</v>
      </c>
      <c r="C14178" t="s">
        <v>62</v>
      </c>
      <c r="D14178" t="s">
        <v>92</v>
      </c>
      <c r="E14178">
        <v>3906</v>
      </c>
      <c r="F14178">
        <v>10</v>
      </c>
    </row>
    <row r="14179" spans="1:6">
      <c r="A14179">
        <v>5310</v>
      </c>
      <c r="B14179">
        <v>4</v>
      </c>
      <c r="C14179" t="s">
        <v>62</v>
      </c>
      <c r="D14179" t="s">
        <v>92</v>
      </c>
      <c r="E14179">
        <v>4116</v>
      </c>
      <c r="F14179">
        <v>6</v>
      </c>
    </row>
    <row r="14180" spans="1:6">
      <c r="A14180">
        <v>5310</v>
      </c>
      <c r="B14180">
        <v>4</v>
      </c>
      <c r="C14180" t="s">
        <v>62</v>
      </c>
      <c r="D14180" t="s">
        <v>92</v>
      </c>
      <c r="E14180">
        <v>3003</v>
      </c>
      <c r="F14180">
        <v>5</v>
      </c>
    </row>
    <row r="14181" spans="1:6">
      <c r="A14181">
        <v>5310</v>
      </c>
      <c r="B14181">
        <v>4</v>
      </c>
      <c r="C14181" t="s">
        <v>62</v>
      </c>
      <c r="D14181" t="s">
        <v>92</v>
      </c>
      <c r="E14181">
        <v>2113</v>
      </c>
      <c r="F14181">
        <v>4</v>
      </c>
    </row>
    <row r="14182" spans="1:6">
      <c r="A14182">
        <v>5310</v>
      </c>
      <c r="B14182">
        <v>4</v>
      </c>
      <c r="C14182" t="s">
        <v>62</v>
      </c>
      <c r="D14182" t="s">
        <v>92</v>
      </c>
      <c r="E14182">
        <v>5031</v>
      </c>
      <c r="F14182">
        <v>3</v>
      </c>
    </row>
    <row r="14183" spans="1:6">
      <c r="A14183">
        <v>5310</v>
      </c>
      <c r="B14183">
        <v>4</v>
      </c>
      <c r="C14183" t="s">
        <v>62</v>
      </c>
      <c r="D14183" t="s">
        <v>92</v>
      </c>
      <c r="E14183">
        <v>2796</v>
      </c>
      <c r="F14183">
        <v>2</v>
      </c>
    </row>
    <row r="14184" spans="1:6">
      <c r="A14184">
        <v>5310</v>
      </c>
      <c r="B14184">
        <v>4</v>
      </c>
      <c r="C14184" t="s">
        <v>62</v>
      </c>
      <c r="D14184" t="s">
        <v>92</v>
      </c>
      <c r="E14184">
        <v>2547</v>
      </c>
      <c r="F14184">
        <v>2</v>
      </c>
    </row>
    <row r="14185" spans="1:6">
      <c r="A14185">
        <v>5310</v>
      </c>
      <c r="B14185">
        <v>4</v>
      </c>
      <c r="C14185" t="s">
        <v>62</v>
      </c>
      <c r="D14185" t="s">
        <v>92</v>
      </c>
      <c r="E14185">
        <v>4088</v>
      </c>
      <c r="F14185">
        <v>2</v>
      </c>
    </row>
    <row r="14186" spans="1:6">
      <c r="A14186">
        <v>5310</v>
      </c>
      <c r="B14186">
        <v>4</v>
      </c>
      <c r="C14186" t="s">
        <v>62</v>
      </c>
      <c r="D14186" t="s">
        <v>92</v>
      </c>
      <c r="E14186">
        <v>3836</v>
      </c>
      <c r="F14186">
        <v>1</v>
      </c>
    </row>
    <row r="14187" spans="1:6">
      <c r="A14187">
        <v>5310</v>
      </c>
      <c r="B14187">
        <v>4</v>
      </c>
      <c r="C14187" t="s">
        <v>62</v>
      </c>
      <c r="D14187" t="s">
        <v>92</v>
      </c>
      <c r="E14187">
        <v>2136</v>
      </c>
      <c r="F14187">
        <v>1</v>
      </c>
    </row>
    <row r="14188" spans="1:6">
      <c r="A14188">
        <v>5310</v>
      </c>
      <c r="B14188">
        <v>4</v>
      </c>
      <c r="C14188" t="s">
        <v>62</v>
      </c>
      <c r="D14188" t="s">
        <v>92</v>
      </c>
      <c r="E14188">
        <v>3795</v>
      </c>
      <c r="F14188">
        <v>1</v>
      </c>
    </row>
    <row r="14189" spans="1:6">
      <c r="A14189">
        <v>5310</v>
      </c>
      <c r="B14189">
        <v>4</v>
      </c>
      <c r="C14189" t="s">
        <v>62</v>
      </c>
      <c r="D14189" t="s">
        <v>92</v>
      </c>
      <c r="E14189">
        <v>3921</v>
      </c>
      <c r="F14189">
        <v>1</v>
      </c>
    </row>
    <row r="14190" spans="1:6">
      <c r="A14190">
        <v>5310</v>
      </c>
      <c r="B14190">
        <v>4</v>
      </c>
      <c r="C14190" t="s">
        <v>62</v>
      </c>
      <c r="D14190" t="s">
        <v>92</v>
      </c>
      <c r="E14190">
        <v>2976</v>
      </c>
      <c r="F14190">
        <v>1</v>
      </c>
    </row>
    <row r="14191" spans="1:6">
      <c r="A14191">
        <v>5310</v>
      </c>
      <c r="B14191">
        <v>4</v>
      </c>
      <c r="C14191" t="s">
        <v>62</v>
      </c>
      <c r="D14191" t="s">
        <v>92</v>
      </c>
      <c r="E14191">
        <v>5025</v>
      </c>
      <c r="F14191">
        <v>1</v>
      </c>
    </row>
    <row r="14192" spans="1:6">
      <c r="A14192">
        <v>5310</v>
      </c>
      <c r="B14192">
        <v>4</v>
      </c>
      <c r="C14192" t="s">
        <v>62</v>
      </c>
      <c r="D14192" t="s">
        <v>92</v>
      </c>
      <c r="E14192">
        <v>2425</v>
      </c>
      <c r="F14192">
        <v>1</v>
      </c>
    </row>
    <row r="14193" spans="1:6">
      <c r="A14193">
        <v>5310</v>
      </c>
      <c r="B14193">
        <v>4</v>
      </c>
      <c r="C14193" t="s">
        <v>62</v>
      </c>
      <c r="D14193" t="s">
        <v>92</v>
      </c>
      <c r="E14193">
        <v>3369</v>
      </c>
      <c r="F14193">
        <v>1</v>
      </c>
    </row>
    <row r="14194" spans="1:6">
      <c r="A14194">
        <v>5310</v>
      </c>
      <c r="B14194">
        <v>4</v>
      </c>
      <c r="C14194" t="s">
        <v>62</v>
      </c>
      <c r="D14194" t="s">
        <v>92</v>
      </c>
      <c r="E14194">
        <v>5000</v>
      </c>
      <c r="F14194">
        <v>1</v>
      </c>
    </row>
    <row r="14195" spans="1:6">
      <c r="A14195">
        <v>5310</v>
      </c>
      <c r="B14195">
        <v>4</v>
      </c>
      <c r="C14195" t="s">
        <v>62</v>
      </c>
      <c r="D14195" t="s">
        <v>92</v>
      </c>
      <c r="E14195">
        <v>5779</v>
      </c>
      <c r="F14195">
        <v>1</v>
      </c>
    </row>
    <row r="14196" spans="1:6">
      <c r="A14196">
        <v>5310</v>
      </c>
      <c r="B14196">
        <v>4</v>
      </c>
      <c r="C14196" t="s">
        <v>62</v>
      </c>
      <c r="D14196" t="s">
        <v>92</v>
      </c>
      <c r="E14196">
        <v>5458</v>
      </c>
      <c r="F14196">
        <v>1</v>
      </c>
    </row>
    <row r="14197" spans="1:6">
      <c r="A14197">
        <v>5310</v>
      </c>
      <c r="B14197">
        <v>4</v>
      </c>
      <c r="C14197" t="s">
        <v>62</v>
      </c>
      <c r="D14197" t="s">
        <v>92</v>
      </c>
      <c r="E14197">
        <v>5578</v>
      </c>
      <c r="F14197">
        <v>1</v>
      </c>
    </row>
    <row r="14198" spans="1:6">
      <c r="A14198">
        <v>5310</v>
      </c>
      <c r="B14198">
        <v>4</v>
      </c>
      <c r="C14198" t="s">
        <v>62</v>
      </c>
      <c r="D14198" t="s">
        <v>92</v>
      </c>
      <c r="E14198">
        <v>1208</v>
      </c>
      <c r="F14198">
        <v>1</v>
      </c>
    </row>
    <row r="14199" spans="1:6">
      <c r="A14199">
        <v>5310</v>
      </c>
      <c r="B14199">
        <v>4</v>
      </c>
      <c r="C14199" t="s">
        <v>62</v>
      </c>
      <c r="D14199" t="s">
        <v>92</v>
      </c>
      <c r="E14199">
        <v>4669</v>
      </c>
      <c r="F14199">
        <v>1</v>
      </c>
    </row>
    <row r="14200" spans="1:6">
      <c r="A14200">
        <v>5310</v>
      </c>
      <c r="B14200">
        <v>4</v>
      </c>
      <c r="C14200" t="s">
        <v>62</v>
      </c>
      <c r="D14200" t="s">
        <v>92</v>
      </c>
      <c r="E14200">
        <v>2304</v>
      </c>
      <c r="F14200">
        <v>1</v>
      </c>
    </row>
    <row r="14201" spans="1:6">
      <c r="A14201">
        <v>5310</v>
      </c>
      <c r="B14201">
        <v>4</v>
      </c>
      <c r="C14201" t="s">
        <v>62</v>
      </c>
      <c r="D14201" t="s">
        <v>92</v>
      </c>
      <c r="E14201">
        <v>3738</v>
      </c>
      <c r="F14201">
        <v>1</v>
      </c>
    </row>
    <row r="14202" spans="1:6">
      <c r="A14202">
        <v>5310</v>
      </c>
      <c r="B14202">
        <v>4</v>
      </c>
      <c r="C14202" t="s">
        <v>62</v>
      </c>
      <c r="D14202" t="s">
        <v>92</v>
      </c>
      <c r="E14202">
        <v>2620</v>
      </c>
      <c r="F14202">
        <v>1</v>
      </c>
    </row>
    <row r="14203" spans="1:6">
      <c r="A14203">
        <v>5310</v>
      </c>
      <c r="B14203">
        <v>4</v>
      </c>
      <c r="C14203" t="s">
        <v>62</v>
      </c>
      <c r="D14203" t="s">
        <v>92</v>
      </c>
      <c r="E14203">
        <v>1291</v>
      </c>
      <c r="F14203">
        <v>1</v>
      </c>
    </row>
    <row r="14204" spans="1:6">
      <c r="A14204">
        <v>5310</v>
      </c>
      <c r="B14204">
        <v>4</v>
      </c>
      <c r="C14204" t="s">
        <v>62</v>
      </c>
      <c r="D14204" t="s">
        <v>92</v>
      </c>
      <c r="E14204">
        <v>231</v>
      </c>
      <c r="F14204">
        <v>1</v>
      </c>
    </row>
    <row r="14205" spans="1:6">
      <c r="A14205">
        <v>5310</v>
      </c>
      <c r="B14205">
        <v>4</v>
      </c>
      <c r="C14205" t="s">
        <v>62</v>
      </c>
      <c r="D14205" t="s">
        <v>92</v>
      </c>
      <c r="E14205">
        <v>65</v>
      </c>
      <c r="F14205">
        <v>1</v>
      </c>
    </row>
    <row r="14206" spans="1:6">
      <c r="A14206">
        <v>5310</v>
      </c>
      <c r="B14206">
        <v>4</v>
      </c>
      <c r="C14206" t="s">
        <v>62</v>
      </c>
      <c r="D14206" t="s">
        <v>92</v>
      </c>
      <c r="E14206">
        <v>4602</v>
      </c>
      <c r="F14206">
        <v>1</v>
      </c>
    </row>
    <row r="14207" spans="1:6">
      <c r="A14207">
        <v>5311</v>
      </c>
      <c r="B14207">
        <v>0</v>
      </c>
      <c r="C14207" t="s">
        <v>63</v>
      </c>
      <c r="D14207" t="s">
        <v>92</v>
      </c>
      <c r="E14207">
        <v>1218</v>
      </c>
      <c r="F14207">
        <v>8</v>
      </c>
    </row>
    <row r="14208" spans="1:6">
      <c r="A14208">
        <v>5311</v>
      </c>
      <c r="B14208">
        <v>0</v>
      </c>
      <c r="C14208" t="s">
        <v>63</v>
      </c>
      <c r="D14208" t="s">
        <v>92</v>
      </c>
      <c r="E14208">
        <v>5857</v>
      </c>
      <c r="F14208">
        <v>4</v>
      </c>
    </row>
    <row r="14209" spans="1:6">
      <c r="A14209">
        <v>5311</v>
      </c>
      <c r="B14209">
        <v>0</v>
      </c>
      <c r="C14209" t="s">
        <v>63</v>
      </c>
      <c r="D14209" t="s">
        <v>92</v>
      </c>
      <c r="E14209">
        <v>4456</v>
      </c>
      <c r="F14209">
        <v>4</v>
      </c>
    </row>
    <row r="14210" spans="1:6">
      <c r="A14210">
        <v>5311</v>
      </c>
      <c r="B14210">
        <v>0</v>
      </c>
      <c r="C14210" t="s">
        <v>63</v>
      </c>
      <c r="D14210" t="s">
        <v>92</v>
      </c>
      <c r="E14210">
        <v>14</v>
      </c>
      <c r="F14210">
        <v>3</v>
      </c>
    </row>
    <row r="14211" spans="1:6">
      <c r="A14211">
        <v>5311</v>
      </c>
      <c r="B14211">
        <v>0</v>
      </c>
      <c r="C14211" t="s">
        <v>63</v>
      </c>
      <c r="D14211" t="s">
        <v>92</v>
      </c>
      <c r="E14211">
        <v>5716</v>
      </c>
      <c r="F14211">
        <v>3</v>
      </c>
    </row>
    <row r="14212" spans="1:6">
      <c r="A14212">
        <v>5311</v>
      </c>
      <c r="B14212">
        <v>0</v>
      </c>
      <c r="C14212" t="s">
        <v>63</v>
      </c>
      <c r="D14212" t="s">
        <v>92</v>
      </c>
      <c r="E14212">
        <v>349</v>
      </c>
      <c r="F14212">
        <v>2</v>
      </c>
    </row>
    <row r="14213" spans="1:6">
      <c r="A14213">
        <v>5311</v>
      </c>
      <c r="B14213">
        <v>0</v>
      </c>
      <c r="C14213" t="s">
        <v>63</v>
      </c>
      <c r="D14213" t="s">
        <v>92</v>
      </c>
      <c r="E14213">
        <v>4125</v>
      </c>
      <c r="F14213">
        <v>2</v>
      </c>
    </row>
    <row r="14214" spans="1:6">
      <c r="A14214">
        <v>5311</v>
      </c>
      <c r="B14214">
        <v>0</v>
      </c>
      <c r="C14214" t="s">
        <v>63</v>
      </c>
      <c r="D14214" t="s">
        <v>92</v>
      </c>
      <c r="E14214">
        <v>2774</v>
      </c>
      <c r="F14214">
        <v>2</v>
      </c>
    </row>
    <row r="14215" spans="1:6">
      <c r="A14215">
        <v>5311</v>
      </c>
      <c r="B14215">
        <v>0</v>
      </c>
      <c r="C14215" t="s">
        <v>63</v>
      </c>
      <c r="D14215" t="s">
        <v>92</v>
      </c>
      <c r="E14215">
        <v>2038</v>
      </c>
      <c r="F14215">
        <v>1</v>
      </c>
    </row>
    <row r="14216" spans="1:6">
      <c r="A14216">
        <v>5311</v>
      </c>
      <c r="B14216">
        <v>0</v>
      </c>
      <c r="C14216" t="s">
        <v>63</v>
      </c>
      <c r="D14216" t="s">
        <v>92</v>
      </c>
      <c r="E14216">
        <v>5952</v>
      </c>
      <c r="F14216">
        <v>1</v>
      </c>
    </row>
    <row r="14217" spans="1:6">
      <c r="A14217">
        <v>5311</v>
      </c>
      <c r="B14217">
        <v>0</v>
      </c>
      <c r="C14217" t="s">
        <v>63</v>
      </c>
      <c r="D14217" t="s">
        <v>92</v>
      </c>
      <c r="E14217">
        <v>4387</v>
      </c>
      <c r="F14217">
        <v>1</v>
      </c>
    </row>
    <row r="14218" spans="1:6">
      <c r="A14218">
        <v>5311</v>
      </c>
      <c r="B14218">
        <v>0</v>
      </c>
      <c r="C14218" t="s">
        <v>63</v>
      </c>
      <c r="D14218" t="s">
        <v>92</v>
      </c>
      <c r="E14218">
        <v>4718</v>
      </c>
      <c r="F14218">
        <v>1</v>
      </c>
    </row>
    <row r="14219" spans="1:6">
      <c r="A14219">
        <v>5311</v>
      </c>
      <c r="B14219">
        <v>0</v>
      </c>
      <c r="C14219" t="s">
        <v>63</v>
      </c>
      <c r="D14219" t="s">
        <v>92</v>
      </c>
      <c r="E14219">
        <v>4184</v>
      </c>
      <c r="F14219">
        <v>1</v>
      </c>
    </row>
    <row r="14220" spans="1:6">
      <c r="A14220">
        <v>5311</v>
      </c>
      <c r="B14220">
        <v>0</v>
      </c>
      <c r="C14220" t="s">
        <v>63</v>
      </c>
      <c r="D14220" t="s">
        <v>92</v>
      </c>
      <c r="E14220">
        <v>5151</v>
      </c>
      <c r="F14220">
        <v>1</v>
      </c>
    </row>
    <row r="14221" spans="1:6">
      <c r="A14221">
        <v>5311</v>
      </c>
      <c r="B14221">
        <v>0</v>
      </c>
      <c r="C14221" t="s">
        <v>63</v>
      </c>
      <c r="D14221" t="s">
        <v>92</v>
      </c>
      <c r="E14221">
        <v>3461</v>
      </c>
      <c r="F14221">
        <v>1</v>
      </c>
    </row>
    <row r="14222" spans="1:6">
      <c r="A14222">
        <v>5311</v>
      </c>
      <c r="B14222">
        <v>0</v>
      </c>
      <c r="C14222" t="s">
        <v>63</v>
      </c>
      <c r="D14222" t="s">
        <v>92</v>
      </c>
      <c r="E14222">
        <v>4389</v>
      </c>
      <c r="F14222">
        <v>1</v>
      </c>
    </row>
    <row r="14223" spans="1:6">
      <c r="A14223">
        <v>5311</v>
      </c>
      <c r="B14223">
        <v>0</v>
      </c>
      <c r="C14223" t="s">
        <v>63</v>
      </c>
      <c r="D14223" t="s">
        <v>92</v>
      </c>
      <c r="E14223">
        <v>1380</v>
      </c>
      <c r="F14223">
        <v>1</v>
      </c>
    </row>
    <row r="14224" spans="1:6">
      <c r="A14224">
        <v>5311</v>
      </c>
      <c r="B14224">
        <v>0</v>
      </c>
      <c r="C14224" t="s">
        <v>64</v>
      </c>
      <c r="D14224" t="s">
        <v>92</v>
      </c>
      <c r="E14224">
        <v>1218</v>
      </c>
      <c r="F14224">
        <v>5</v>
      </c>
    </row>
    <row r="14225" spans="1:6">
      <c r="A14225">
        <v>5311</v>
      </c>
      <c r="B14225">
        <v>0</v>
      </c>
      <c r="C14225" t="s">
        <v>64</v>
      </c>
      <c r="D14225" t="s">
        <v>92</v>
      </c>
      <c r="E14225">
        <v>5857</v>
      </c>
      <c r="F14225">
        <v>4</v>
      </c>
    </row>
    <row r="14226" spans="1:6">
      <c r="A14226">
        <v>5311</v>
      </c>
      <c r="B14226">
        <v>0</v>
      </c>
      <c r="C14226" t="s">
        <v>64</v>
      </c>
      <c r="D14226" t="s">
        <v>92</v>
      </c>
      <c r="E14226">
        <v>29</v>
      </c>
      <c r="F14226">
        <v>4</v>
      </c>
    </row>
    <row r="14227" spans="1:6">
      <c r="A14227">
        <v>5311</v>
      </c>
      <c r="B14227">
        <v>0</v>
      </c>
      <c r="C14227" t="s">
        <v>64</v>
      </c>
      <c r="D14227" t="s">
        <v>92</v>
      </c>
      <c r="E14227">
        <v>4718</v>
      </c>
      <c r="F14227">
        <v>4</v>
      </c>
    </row>
    <row r="14228" spans="1:6">
      <c r="A14228">
        <v>5311</v>
      </c>
      <c r="B14228">
        <v>0</v>
      </c>
      <c r="C14228" t="s">
        <v>64</v>
      </c>
      <c r="D14228" t="s">
        <v>92</v>
      </c>
      <c r="E14228">
        <v>14</v>
      </c>
      <c r="F14228">
        <v>2</v>
      </c>
    </row>
    <row r="14229" spans="1:6">
      <c r="A14229">
        <v>5311</v>
      </c>
      <c r="B14229">
        <v>0</v>
      </c>
      <c r="C14229" t="s">
        <v>64</v>
      </c>
      <c r="D14229" t="s">
        <v>92</v>
      </c>
      <c r="E14229">
        <v>3461</v>
      </c>
      <c r="F14229">
        <v>2</v>
      </c>
    </row>
    <row r="14230" spans="1:6">
      <c r="A14230">
        <v>5311</v>
      </c>
      <c r="B14230">
        <v>0</v>
      </c>
      <c r="C14230" t="s">
        <v>64</v>
      </c>
      <c r="D14230" t="s">
        <v>92</v>
      </c>
      <c r="E14230">
        <v>1380</v>
      </c>
      <c r="F14230">
        <v>2</v>
      </c>
    </row>
    <row r="14231" spans="1:6">
      <c r="A14231">
        <v>5311</v>
      </c>
      <c r="B14231">
        <v>0</v>
      </c>
      <c r="C14231" t="s">
        <v>64</v>
      </c>
      <c r="D14231" t="s">
        <v>92</v>
      </c>
      <c r="E14231">
        <v>3912</v>
      </c>
      <c r="F14231">
        <v>2</v>
      </c>
    </row>
    <row r="14232" spans="1:6">
      <c r="A14232">
        <v>5311</v>
      </c>
      <c r="B14232">
        <v>0</v>
      </c>
      <c r="C14232" t="s">
        <v>64</v>
      </c>
      <c r="D14232" t="s">
        <v>92</v>
      </c>
      <c r="E14232">
        <v>5075</v>
      </c>
      <c r="F14232">
        <v>1</v>
      </c>
    </row>
    <row r="14233" spans="1:6">
      <c r="A14233">
        <v>5311</v>
      </c>
      <c r="B14233">
        <v>0</v>
      </c>
      <c r="C14233" t="s">
        <v>64</v>
      </c>
      <c r="D14233" t="s">
        <v>92</v>
      </c>
      <c r="E14233">
        <v>3833</v>
      </c>
      <c r="F14233">
        <v>1</v>
      </c>
    </row>
    <row r="14234" spans="1:6">
      <c r="A14234">
        <v>5311</v>
      </c>
      <c r="B14234">
        <v>0</v>
      </c>
      <c r="C14234" t="s">
        <v>64</v>
      </c>
      <c r="D14234" t="s">
        <v>92</v>
      </c>
      <c r="E14234">
        <v>2471</v>
      </c>
      <c r="F14234">
        <v>1</v>
      </c>
    </row>
    <row r="14235" spans="1:6">
      <c r="A14235">
        <v>5311</v>
      </c>
      <c r="B14235">
        <v>0</v>
      </c>
      <c r="C14235" t="s">
        <v>64</v>
      </c>
      <c r="D14235" t="s">
        <v>92</v>
      </c>
      <c r="E14235">
        <v>5783</v>
      </c>
      <c r="F14235">
        <v>1</v>
      </c>
    </row>
    <row r="14236" spans="1:6">
      <c r="A14236">
        <v>5311</v>
      </c>
      <c r="B14236">
        <v>0</v>
      </c>
      <c r="C14236" t="s">
        <v>64</v>
      </c>
      <c r="D14236" t="s">
        <v>92</v>
      </c>
      <c r="E14236">
        <v>5952</v>
      </c>
      <c r="F14236">
        <v>1</v>
      </c>
    </row>
    <row r="14237" spans="1:6">
      <c r="A14237">
        <v>5311</v>
      </c>
      <c r="B14237">
        <v>0</v>
      </c>
      <c r="C14237" t="s">
        <v>64</v>
      </c>
      <c r="D14237" t="s">
        <v>92</v>
      </c>
      <c r="E14237">
        <v>2102</v>
      </c>
      <c r="F14237">
        <v>1</v>
      </c>
    </row>
    <row r="14238" spans="1:6">
      <c r="A14238">
        <v>5311</v>
      </c>
      <c r="B14238">
        <v>0</v>
      </c>
      <c r="C14238" t="s">
        <v>64</v>
      </c>
      <c r="D14238" t="s">
        <v>92</v>
      </c>
      <c r="E14238">
        <v>2682</v>
      </c>
      <c r="F14238">
        <v>1</v>
      </c>
    </row>
    <row r="14239" spans="1:6">
      <c r="A14239">
        <v>5311</v>
      </c>
      <c r="B14239">
        <v>0</v>
      </c>
      <c r="C14239" t="s">
        <v>64</v>
      </c>
      <c r="D14239" t="s">
        <v>92</v>
      </c>
      <c r="E14239">
        <v>5283</v>
      </c>
      <c r="F14239">
        <v>1</v>
      </c>
    </row>
    <row r="14240" spans="1:6">
      <c r="A14240">
        <v>5311</v>
      </c>
      <c r="B14240">
        <v>0</v>
      </c>
      <c r="C14240" t="s">
        <v>64</v>
      </c>
      <c r="D14240" t="s">
        <v>92</v>
      </c>
      <c r="E14240">
        <v>4394</v>
      </c>
      <c r="F14240">
        <v>1</v>
      </c>
    </row>
    <row r="14241" spans="1:6">
      <c r="A14241">
        <v>5311</v>
      </c>
      <c r="B14241">
        <v>0</v>
      </c>
      <c r="C14241" t="s">
        <v>64</v>
      </c>
      <c r="D14241" t="s">
        <v>92</v>
      </c>
      <c r="E14241">
        <v>1109</v>
      </c>
      <c r="F14241">
        <v>1</v>
      </c>
    </row>
    <row r="14242" spans="1:6">
      <c r="A14242">
        <v>5311</v>
      </c>
      <c r="B14242">
        <v>0</v>
      </c>
      <c r="C14242" t="s">
        <v>64</v>
      </c>
      <c r="D14242" t="s">
        <v>92</v>
      </c>
      <c r="E14242">
        <v>4771</v>
      </c>
      <c r="F14242">
        <v>1</v>
      </c>
    </row>
    <row r="14243" spans="1:6">
      <c r="A14243">
        <v>5311</v>
      </c>
      <c r="B14243">
        <v>0</v>
      </c>
      <c r="C14243" t="s">
        <v>64</v>
      </c>
      <c r="D14243" t="s">
        <v>92</v>
      </c>
      <c r="E14243">
        <v>1146</v>
      </c>
      <c r="F14243">
        <v>1</v>
      </c>
    </row>
    <row r="14244" spans="1:6">
      <c r="A14244">
        <v>5311</v>
      </c>
      <c r="B14244">
        <v>0</v>
      </c>
      <c r="C14244" t="s">
        <v>64</v>
      </c>
      <c r="D14244" t="s">
        <v>92</v>
      </c>
      <c r="E14244">
        <v>2038</v>
      </c>
      <c r="F14244">
        <v>1</v>
      </c>
    </row>
    <row r="14245" spans="1:6">
      <c r="A14245">
        <v>5311</v>
      </c>
      <c r="B14245">
        <v>0</v>
      </c>
      <c r="C14245" t="s">
        <v>64</v>
      </c>
      <c r="D14245" t="s">
        <v>92</v>
      </c>
      <c r="E14245">
        <v>3428</v>
      </c>
      <c r="F14245">
        <v>1</v>
      </c>
    </row>
    <row r="14246" spans="1:6">
      <c r="A14246">
        <v>5311</v>
      </c>
      <c r="B14246">
        <v>0</v>
      </c>
      <c r="C14246" t="s">
        <v>64</v>
      </c>
      <c r="D14246" t="s">
        <v>92</v>
      </c>
      <c r="E14246">
        <v>5749</v>
      </c>
      <c r="F14246">
        <v>1</v>
      </c>
    </row>
    <row r="14247" spans="1:6">
      <c r="A14247">
        <v>5311</v>
      </c>
      <c r="B14247">
        <v>0</v>
      </c>
      <c r="C14247" t="s">
        <v>64</v>
      </c>
      <c r="D14247" t="s">
        <v>92</v>
      </c>
      <c r="E14247">
        <v>2489</v>
      </c>
      <c r="F14247">
        <v>1</v>
      </c>
    </row>
    <row r="14248" spans="1:6">
      <c r="A14248">
        <v>5311</v>
      </c>
      <c r="B14248">
        <v>0</v>
      </c>
      <c r="C14248" t="s">
        <v>64</v>
      </c>
      <c r="D14248" t="s">
        <v>92</v>
      </c>
      <c r="E14248">
        <v>5260</v>
      </c>
      <c r="F14248">
        <v>1</v>
      </c>
    </row>
    <row r="14249" spans="1:6">
      <c r="A14249">
        <v>5311</v>
      </c>
      <c r="B14249">
        <v>0</v>
      </c>
      <c r="C14249" t="s">
        <v>64</v>
      </c>
      <c r="D14249" t="s">
        <v>92</v>
      </c>
      <c r="E14249">
        <v>4125</v>
      </c>
      <c r="F14249">
        <v>1</v>
      </c>
    </row>
    <row r="14250" spans="1:6">
      <c r="A14250">
        <v>5311</v>
      </c>
      <c r="B14250">
        <v>0</v>
      </c>
      <c r="C14250" t="s">
        <v>64</v>
      </c>
      <c r="D14250" t="s">
        <v>92</v>
      </c>
      <c r="E14250">
        <v>3527</v>
      </c>
      <c r="F14250">
        <v>1</v>
      </c>
    </row>
    <row r="14251" spans="1:6">
      <c r="A14251">
        <v>5311</v>
      </c>
      <c r="B14251">
        <v>0</v>
      </c>
      <c r="C14251" t="s">
        <v>64</v>
      </c>
      <c r="D14251" t="s">
        <v>92</v>
      </c>
      <c r="E14251">
        <v>4118</v>
      </c>
      <c r="F14251">
        <v>1</v>
      </c>
    </row>
    <row r="14252" spans="1:6">
      <c r="A14252">
        <v>5311</v>
      </c>
      <c r="B14252">
        <v>0</v>
      </c>
      <c r="C14252" t="s">
        <v>62</v>
      </c>
      <c r="D14252" t="s">
        <v>92</v>
      </c>
      <c r="E14252">
        <v>1218</v>
      </c>
      <c r="F14252">
        <v>15</v>
      </c>
    </row>
    <row r="14253" spans="1:6">
      <c r="A14253">
        <v>5311</v>
      </c>
      <c r="B14253">
        <v>0</v>
      </c>
      <c r="C14253" t="s">
        <v>62</v>
      </c>
      <c r="D14253" t="s">
        <v>92</v>
      </c>
      <c r="E14253">
        <v>5857</v>
      </c>
      <c r="F14253">
        <v>5</v>
      </c>
    </row>
    <row r="14254" spans="1:6">
      <c r="A14254">
        <v>5311</v>
      </c>
      <c r="B14254">
        <v>0</v>
      </c>
      <c r="C14254" t="s">
        <v>62</v>
      </c>
      <c r="D14254" t="s">
        <v>92</v>
      </c>
      <c r="E14254">
        <v>2038</v>
      </c>
      <c r="F14254">
        <v>5</v>
      </c>
    </row>
    <row r="14255" spans="1:6">
      <c r="A14255">
        <v>5311</v>
      </c>
      <c r="B14255">
        <v>0</v>
      </c>
      <c r="C14255" t="s">
        <v>62</v>
      </c>
      <c r="D14255" t="s">
        <v>92</v>
      </c>
      <c r="E14255">
        <v>14</v>
      </c>
      <c r="F14255">
        <v>4</v>
      </c>
    </row>
    <row r="14256" spans="1:6">
      <c r="A14256">
        <v>5311</v>
      </c>
      <c r="B14256">
        <v>0</v>
      </c>
      <c r="C14256" t="s">
        <v>62</v>
      </c>
      <c r="D14256" t="s">
        <v>92</v>
      </c>
      <c r="E14256">
        <v>4125</v>
      </c>
      <c r="F14256">
        <v>4</v>
      </c>
    </row>
    <row r="14257" spans="1:6">
      <c r="A14257">
        <v>5311</v>
      </c>
      <c r="B14257">
        <v>0</v>
      </c>
      <c r="C14257" t="s">
        <v>62</v>
      </c>
      <c r="D14257" t="s">
        <v>92</v>
      </c>
      <c r="E14257">
        <v>5783</v>
      </c>
      <c r="F14257">
        <v>3</v>
      </c>
    </row>
    <row r="14258" spans="1:6">
      <c r="A14258">
        <v>5311</v>
      </c>
      <c r="B14258">
        <v>0</v>
      </c>
      <c r="C14258" t="s">
        <v>62</v>
      </c>
      <c r="D14258" t="s">
        <v>92</v>
      </c>
      <c r="E14258">
        <v>2424</v>
      </c>
      <c r="F14258">
        <v>2</v>
      </c>
    </row>
    <row r="14259" spans="1:6">
      <c r="A14259">
        <v>5311</v>
      </c>
      <c r="B14259">
        <v>0</v>
      </c>
      <c r="C14259" t="s">
        <v>62</v>
      </c>
      <c r="D14259" t="s">
        <v>92</v>
      </c>
      <c r="E14259">
        <v>4718</v>
      </c>
      <c r="F14259">
        <v>2</v>
      </c>
    </row>
    <row r="14260" spans="1:6">
      <c r="A14260">
        <v>5311</v>
      </c>
      <c r="B14260">
        <v>0</v>
      </c>
      <c r="C14260" t="s">
        <v>62</v>
      </c>
      <c r="D14260" t="s">
        <v>92</v>
      </c>
      <c r="E14260">
        <v>5151</v>
      </c>
      <c r="F14260">
        <v>1</v>
      </c>
    </row>
    <row r="14261" spans="1:6">
      <c r="A14261">
        <v>5311</v>
      </c>
      <c r="B14261">
        <v>0</v>
      </c>
      <c r="C14261" t="s">
        <v>62</v>
      </c>
      <c r="D14261" t="s">
        <v>92</v>
      </c>
      <c r="E14261">
        <v>1250</v>
      </c>
      <c r="F14261">
        <v>1</v>
      </c>
    </row>
    <row r="14262" spans="1:6">
      <c r="A14262">
        <v>5311</v>
      </c>
      <c r="B14262">
        <v>0</v>
      </c>
      <c r="C14262" t="s">
        <v>62</v>
      </c>
      <c r="D14262" t="s">
        <v>92</v>
      </c>
      <c r="E14262">
        <v>5952</v>
      </c>
      <c r="F14262">
        <v>1</v>
      </c>
    </row>
    <row r="14263" spans="1:6">
      <c r="A14263">
        <v>5311</v>
      </c>
      <c r="B14263">
        <v>0</v>
      </c>
      <c r="C14263" t="s">
        <v>62</v>
      </c>
      <c r="D14263" t="s">
        <v>92</v>
      </c>
      <c r="E14263">
        <v>5673</v>
      </c>
      <c r="F14263">
        <v>1</v>
      </c>
    </row>
    <row r="14264" spans="1:6">
      <c r="A14264">
        <v>5311</v>
      </c>
      <c r="B14264">
        <v>0</v>
      </c>
      <c r="C14264" t="s">
        <v>62</v>
      </c>
      <c r="D14264" t="s">
        <v>92</v>
      </c>
      <c r="E14264">
        <v>3461</v>
      </c>
      <c r="F14264">
        <v>1</v>
      </c>
    </row>
    <row r="14265" spans="1:6">
      <c r="A14265">
        <v>5311</v>
      </c>
      <c r="B14265">
        <v>0</v>
      </c>
      <c r="C14265" t="s">
        <v>62</v>
      </c>
      <c r="D14265" t="s">
        <v>92</v>
      </c>
      <c r="E14265">
        <v>4541</v>
      </c>
      <c r="F14265">
        <v>1</v>
      </c>
    </row>
    <row r="14266" spans="1:6">
      <c r="A14266">
        <v>5311</v>
      </c>
      <c r="B14266">
        <v>0</v>
      </c>
      <c r="C14266" t="s">
        <v>62</v>
      </c>
      <c r="D14266" t="s">
        <v>92</v>
      </c>
      <c r="E14266">
        <v>29</v>
      </c>
      <c r="F14266">
        <v>1</v>
      </c>
    </row>
    <row r="14267" spans="1:6">
      <c r="A14267">
        <v>5311</v>
      </c>
      <c r="B14267">
        <v>0</v>
      </c>
      <c r="C14267" t="s">
        <v>62</v>
      </c>
      <c r="D14267" t="s">
        <v>92</v>
      </c>
      <c r="E14267">
        <v>5498</v>
      </c>
      <c r="F14267">
        <v>1</v>
      </c>
    </row>
    <row r="14268" spans="1:6">
      <c r="A14268">
        <v>5311</v>
      </c>
      <c r="B14268">
        <v>0</v>
      </c>
      <c r="C14268" t="s">
        <v>62</v>
      </c>
      <c r="D14268" t="s">
        <v>92</v>
      </c>
      <c r="E14268">
        <v>1119</v>
      </c>
      <c r="F14268">
        <v>1</v>
      </c>
    </row>
    <row r="14269" spans="1:6">
      <c r="A14269">
        <v>5311</v>
      </c>
      <c r="B14269">
        <v>0</v>
      </c>
      <c r="C14269" t="s">
        <v>62</v>
      </c>
      <c r="D14269" t="s">
        <v>92</v>
      </c>
      <c r="E14269">
        <v>5384</v>
      </c>
      <c r="F14269">
        <v>1</v>
      </c>
    </row>
    <row r="14270" spans="1:6">
      <c r="A14270">
        <v>5311</v>
      </c>
      <c r="B14270">
        <v>0</v>
      </c>
      <c r="C14270" t="s">
        <v>62</v>
      </c>
      <c r="D14270" t="s">
        <v>92</v>
      </c>
      <c r="E14270">
        <v>5552</v>
      </c>
      <c r="F14270">
        <v>1</v>
      </c>
    </row>
    <row r="14271" spans="1:6">
      <c r="A14271">
        <v>5311</v>
      </c>
      <c r="B14271">
        <v>1</v>
      </c>
      <c r="C14271" t="s">
        <v>64</v>
      </c>
      <c r="D14271" t="s">
        <v>92</v>
      </c>
      <c r="E14271">
        <v>5260</v>
      </c>
      <c r="F14271">
        <v>4</v>
      </c>
    </row>
    <row r="14272" spans="1:6">
      <c r="A14272">
        <v>5311</v>
      </c>
      <c r="B14272">
        <v>1</v>
      </c>
      <c r="C14272" t="s">
        <v>64</v>
      </c>
      <c r="D14272" t="s">
        <v>92</v>
      </c>
      <c r="E14272">
        <v>2513</v>
      </c>
      <c r="F14272">
        <v>3</v>
      </c>
    </row>
    <row r="14273" spans="1:6">
      <c r="A14273">
        <v>5311</v>
      </c>
      <c r="B14273">
        <v>1</v>
      </c>
      <c r="C14273" t="s">
        <v>64</v>
      </c>
      <c r="D14273" t="s">
        <v>92</v>
      </c>
      <c r="E14273">
        <v>1088</v>
      </c>
      <c r="F14273">
        <v>2</v>
      </c>
    </row>
    <row r="14274" spans="1:6">
      <c r="A14274">
        <v>5311</v>
      </c>
      <c r="B14274">
        <v>1</v>
      </c>
      <c r="C14274" t="s">
        <v>64</v>
      </c>
      <c r="D14274" t="s">
        <v>92</v>
      </c>
      <c r="E14274">
        <v>6063</v>
      </c>
      <c r="F14274">
        <v>2</v>
      </c>
    </row>
    <row r="14275" spans="1:6">
      <c r="A14275">
        <v>5311</v>
      </c>
      <c r="B14275">
        <v>1</v>
      </c>
      <c r="C14275" t="s">
        <v>64</v>
      </c>
      <c r="D14275" t="s">
        <v>92</v>
      </c>
      <c r="E14275">
        <v>1218</v>
      </c>
      <c r="F14275">
        <v>2</v>
      </c>
    </row>
    <row r="14276" spans="1:6">
      <c r="A14276">
        <v>5311</v>
      </c>
      <c r="B14276">
        <v>1</v>
      </c>
      <c r="C14276" t="s">
        <v>64</v>
      </c>
      <c r="D14276" t="s">
        <v>92</v>
      </c>
      <c r="E14276">
        <v>1010</v>
      </c>
      <c r="F14276">
        <v>1</v>
      </c>
    </row>
    <row r="14277" spans="1:6">
      <c r="A14277">
        <v>5311</v>
      </c>
      <c r="B14277">
        <v>1</v>
      </c>
      <c r="C14277" t="s">
        <v>64</v>
      </c>
      <c r="D14277" t="s">
        <v>92</v>
      </c>
      <c r="E14277">
        <v>5479</v>
      </c>
      <c r="F14277">
        <v>1</v>
      </c>
    </row>
    <row r="14278" spans="1:6">
      <c r="A14278">
        <v>5311</v>
      </c>
      <c r="B14278">
        <v>1</v>
      </c>
      <c r="C14278" t="s">
        <v>64</v>
      </c>
      <c r="D14278" t="s">
        <v>92</v>
      </c>
      <c r="E14278">
        <v>4220</v>
      </c>
      <c r="F14278">
        <v>1</v>
      </c>
    </row>
    <row r="14279" spans="1:6">
      <c r="A14279">
        <v>5311</v>
      </c>
      <c r="B14279">
        <v>1</v>
      </c>
      <c r="C14279" t="s">
        <v>64</v>
      </c>
      <c r="D14279" t="s">
        <v>92</v>
      </c>
      <c r="E14279">
        <v>3173</v>
      </c>
      <c r="F14279">
        <v>1</v>
      </c>
    </row>
    <row r="14280" spans="1:6">
      <c r="A14280">
        <v>5311</v>
      </c>
      <c r="B14280">
        <v>1</v>
      </c>
      <c r="C14280" t="s">
        <v>64</v>
      </c>
      <c r="D14280" t="s">
        <v>92</v>
      </c>
      <c r="E14280">
        <v>236</v>
      </c>
      <c r="F14280">
        <v>1</v>
      </c>
    </row>
    <row r="14281" spans="1:6">
      <c r="A14281">
        <v>5311</v>
      </c>
      <c r="B14281">
        <v>1</v>
      </c>
      <c r="C14281" t="s">
        <v>64</v>
      </c>
      <c r="D14281" t="s">
        <v>92</v>
      </c>
      <c r="E14281">
        <v>4184</v>
      </c>
      <c r="F14281">
        <v>1</v>
      </c>
    </row>
    <row r="14282" spans="1:6">
      <c r="A14282">
        <v>5311</v>
      </c>
      <c r="B14282">
        <v>1</v>
      </c>
      <c r="C14282" t="s">
        <v>64</v>
      </c>
      <c r="D14282" t="s">
        <v>92</v>
      </c>
      <c r="E14282">
        <v>199</v>
      </c>
      <c r="F14282">
        <v>1</v>
      </c>
    </row>
    <row r="14283" spans="1:6">
      <c r="A14283">
        <v>5311</v>
      </c>
      <c r="B14283">
        <v>1</v>
      </c>
      <c r="C14283" t="s">
        <v>64</v>
      </c>
      <c r="D14283" t="s">
        <v>92</v>
      </c>
      <c r="E14283">
        <v>2578</v>
      </c>
      <c r="F14283">
        <v>1</v>
      </c>
    </row>
    <row r="14284" spans="1:6">
      <c r="A14284">
        <v>5311</v>
      </c>
      <c r="B14284">
        <v>1</v>
      </c>
      <c r="C14284" t="s">
        <v>64</v>
      </c>
      <c r="D14284" t="s">
        <v>92</v>
      </c>
      <c r="E14284">
        <v>3414</v>
      </c>
      <c r="F14284">
        <v>1</v>
      </c>
    </row>
    <row r="14285" spans="1:6">
      <c r="A14285">
        <v>5311</v>
      </c>
      <c r="B14285">
        <v>1</v>
      </c>
      <c r="C14285" t="s">
        <v>64</v>
      </c>
      <c r="D14285" t="s">
        <v>92</v>
      </c>
      <c r="E14285">
        <v>5177</v>
      </c>
      <c r="F14285">
        <v>1</v>
      </c>
    </row>
    <row r="14286" spans="1:6">
      <c r="A14286">
        <v>5311</v>
      </c>
      <c r="B14286">
        <v>1</v>
      </c>
      <c r="C14286" t="s">
        <v>64</v>
      </c>
      <c r="D14286" t="s">
        <v>92</v>
      </c>
      <c r="E14286">
        <v>3723</v>
      </c>
      <c r="F14286">
        <v>1</v>
      </c>
    </row>
    <row r="14287" spans="1:6">
      <c r="A14287">
        <v>5311</v>
      </c>
      <c r="B14287">
        <v>1</v>
      </c>
      <c r="C14287" t="s">
        <v>64</v>
      </c>
      <c r="D14287" t="s">
        <v>92</v>
      </c>
      <c r="E14287">
        <v>3159</v>
      </c>
      <c r="F14287">
        <v>1</v>
      </c>
    </row>
    <row r="14288" spans="1:6">
      <c r="A14288">
        <v>5311</v>
      </c>
      <c r="B14288">
        <v>1</v>
      </c>
      <c r="C14288" t="s">
        <v>64</v>
      </c>
      <c r="D14288" t="s">
        <v>92</v>
      </c>
      <c r="E14288">
        <v>3101</v>
      </c>
      <c r="F14288">
        <v>1</v>
      </c>
    </row>
    <row r="14289" spans="1:6">
      <c r="A14289">
        <v>5311</v>
      </c>
      <c r="B14289">
        <v>1</v>
      </c>
      <c r="C14289" t="s">
        <v>64</v>
      </c>
      <c r="D14289" t="s">
        <v>92</v>
      </c>
      <c r="E14289">
        <v>4284</v>
      </c>
      <c r="F14289">
        <v>1</v>
      </c>
    </row>
    <row r="14290" spans="1:6">
      <c r="A14290">
        <v>5311</v>
      </c>
      <c r="B14290">
        <v>1</v>
      </c>
      <c r="C14290" t="s">
        <v>64</v>
      </c>
      <c r="D14290" t="s">
        <v>92</v>
      </c>
      <c r="E14290">
        <v>3063</v>
      </c>
      <c r="F14290">
        <v>1</v>
      </c>
    </row>
    <row r="14291" spans="1:6">
      <c r="A14291">
        <v>5311</v>
      </c>
      <c r="B14291">
        <v>1</v>
      </c>
      <c r="C14291" t="s">
        <v>64</v>
      </c>
      <c r="D14291" t="s">
        <v>92</v>
      </c>
      <c r="E14291">
        <v>5151</v>
      </c>
      <c r="F14291">
        <v>1</v>
      </c>
    </row>
    <row r="14292" spans="1:6">
      <c r="A14292">
        <v>5311</v>
      </c>
      <c r="B14292">
        <v>1</v>
      </c>
      <c r="C14292" t="s">
        <v>64</v>
      </c>
      <c r="D14292" t="s">
        <v>92</v>
      </c>
      <c r="E14292">
        <v>3268</v>
      </c>
      <c r="F14292">
        <v>1</v>
      </c>
    </row>
    <row r="14293" spans="1:6">
      <c r="A14293">
        <v>5311</v>
      </c>
      <c r="B14293">
        <v>1</v>
      </c>
      <c r="C14293" t="s">
        <v>64</v>
      </c>
      <c r="D14293" t="s">
        <v>92</v>
      </c>
      <c r="E14293">
        <v>3380</v>
      </c>
      <c r="F14293">
        <v>1</v>
      </c>
    </row>
    <row r="14294" spans="1:6">
      <c r="A14294">
        <v>5311</v>
      </c>
      <c r="B14294">
        <v>1</v>
      </c>
      <c r="C14294" t="s">
        <v>64</v>
      </c>
      <c r="D14294" t="s">
        <v>92</v>
      </c>
      <c r="E14294">
        <v>5624</v>
      </c>
      <c r="F14294">
        <v>1</v>
      </c>
    </row>
    <row r="14295" spans="1:6">
      <c r="A14295">
        <v>5311</v>
      </c>
      <c r="B14295">
        <v>1</v>
      </c>
      <c r="C14295" t="s">
        <v>64</v>
      </c>
      <c r="D14295" t="s">
        <v>92</v>
      </c>
      <c r="E14295">
        <v>5578</v>
      </c>
      <c r="F14295">
        <v>1</v>
      </c>
    </row>
    <row r="14296" spans="1:6">
      <c r="A14296">
        <v>5311</v>
      </c>
      <c r="B14296">
        <v>1</v>
      </c>
      <c r="C14296" t="s">
        <v>64</v>
      </c>
      <c r="D14296" t="s">
        <v>92</v>
      </c>
      <c r="E14296">
        <v>3244</v>
      </c>
      <c r="F14296">
        <v>1</v>
      </c>
    </row>
    <row r="14297" spans="1:6">
      <c r="A14297">
        <v>5311</v>
      </c>
      <c r="B14297">
        <v>1</v>
      </c>
      <c r="C14297" t="s">
        <v>64</v>
      </c>
      <c r="D14297" t="s">
        <v>92</v>
      </c>
      <c r="E14297">
        <v>4730</v>
      </c>
      <c r="F14297">
        <v>1</v>
      </c>
    </row>
    <row r="14298" spans="1:6">
      <c r="A14298">
        <v>5311</v>
      </c>
      <c r="B14298">
        <v>1</v>
      </c>
      <c r="C14298" t="s">
        <v>64</v>
      </c>
      <c r="D14298" t="s">
        <v>92</v>
      </c>
      <c r="E14298">
        <v>2041</v>
      </c>
      <c r="F14298">
        <v>1</v>
      </c>
    </row>
    <row r="14299" spans="1:6">
      <c r="A14299">
        <v>5311</v>
      </c>
      <c r="B14299">
        <v>1</v>
      </c>
      <c r="C14299" t="s">
        <v>64</v>
      </c>
      <c r="D14299" t="s">
        <v>92</v>
      </c>
      <c r="E14299">
        <v>4147</v>
      </c>
      <c r="F14299">
        <v>1</v>
      </c>
    </row>
    <row r="14300" spans="1:6">
      <c r="A14300">
        <v>5311</v>
      </c>
      <c r="B14300">
        <v>1</v>
      </c>
      <c r="C14300" t="s">
        <v>64</v>
      </c>
      <c r="D14300" t="s">
        <v>92</v>
      </c>
      <c r="E14300">
        <v>2428</v>
      </c>
      <c r="F14300">
        <v>1</v>
      </c>
    </row>
    <row r="14301" spans="1:6">
      <c r="A14301">
        <v>5311</v>
      </c>
      <c r="B14301">
        <v>1</v>
      </c>
      <c r="C14301" t="s">
        <v>64</v>
      </c>
      <c r="D14301" t="s">
        <v>92</v>
      </c>
      <c r="E14301">
        <v>187</v>
      </c>
      <c r="F14301">
        <v>1</v>
      </c>
    </row>
    <row r="14302" spans="1:6">
      <c r="A14302">
        <v>5311</v>
      </c>
      <c r="B14302">
        <v>2</v>
      </c>
      <c r="C14302" t="s">
        <v>63</v>
      </c>
      <c r="D14302" t="s">
        <v>92</v>
      </c>
      <c r="E14302">
        <v>1260</v>
      </c>
      <c r="F14302">
        <v>10</v>
      </c>
    </row>
    <row r="14303" spans="1:6">
      <c r="A14303">
        <v>5311</v>
      </c>
      <c r="B14303">
        <v>2</v>
      </c>
      <c r="C14303" t="s">
        <v>63</v>
      </c>
      <c r="D14303" t="s">
        <v>92</v>
      </c>
      <c r="E14303">
        <v>4237</v>
      </c>
      <c r="F14303">
        <v>5</v>
      </c>
    </row>
    <row r="14304" spans="1:6">
      <c r="A14304">
        <v>5311</v>
      </c>
      <c r="B14304">
        <v>2</v>
      </c>
      <c r="C14304" t="s">
        <v>63</v>
      </c>
      <c r="D14304" t="s">
        <v>92</v>
      </c>
      <c r="E14304">
        <v>4143</v>
      </c>
      <c r="F14304">
        <v>5</v>
      </c>
    </row>
    <row r="14305" spans="1:6">
      <c r="A14305">
        <v>5311</v>
      </c>
      <c r="B14305">
        <v>2</v>
      </c>
      <c r="C14305" t="s">
        <v>63</v>
      </c>
      <c r="D14305" t="s">
        <v>92</v>
      </c>
      <c r="E14305">
        <v>2026</v>
      </c>
      <c r="F14305">
        <v>3</v>
      </c>
    </row>
    <row r="14306" spans="1:6">
      <c r="A14306">
        <v>5311</v>
      </c>
      <c r="B14306">
        <v>2</v>
      </c>
      <c r="C14306" t="s">
        <v>63</v>
      </c>
      <c r="D14306" t="s">
        <v>92</v>
      </c>
      <c r="E14306">
        <v>4730</v>
      </c>
      <c r="F14306">
        <v>2</v>
      </c>
    </row>
    <row r="14307" spans="1:6">
      <c r="A14307">
        <v>5311</v>
      </c>
      <c r="B14307">
        <v>2</v>
      </c>
      <c r="C14307" t="s">
        <v>63</v>
      </c>
      <c r="D14307" t="s">
        <v>92</v>
      </c>
      <c r="E14307">
        <v>3319</v>
      </c>
      <c r="F14307">
        <v>2</v>
      </c>
    </row>
    <row r="14308" spans="1:6">
      <c r="A14308">
        <v>5311</v>
      </c>
      <c r="B14308">
        <v>2</v>
      </c>
      <c r="C14308" t="s">
        <v>63</v>
      </c>
      <c r="D14308" t="s">
        <v>92</v>
      </c>
      <c r="E14308">
        <v>4818</v>
      </c>
      <c r="F14308">
        <v>1</v>
      </c>
    </row>
    <row r="14309" spans="1:6">
      <c r="A14309">
        <v>5311</v>
      </c>
      <c r="B14309">
        <v>2</v>
      </c>
      <c r="C14309" t="s">
        <v>63</v>
      </c>
      <c r="D14309" t="s">
        <v>92</v>
      </c>
      <c r="E14309">
        <v>156</v>
      </c>
      <c r="F14309">
        <v>1</v>
      </c>
    </row>
    <row r="14310" spans="1:6">
      <c r="A14310">
        <v>5311</v>
      </c>
      <c r="B14310">
        <v>2</v>
      </c>
      <c r="C14310" t="s">
        <v>63</v>
      </c>
      <c r="D14310" t="s">
        <v>92</v>
      </c>
      <c r="E14310">
        <v>2223</v>
      </c>
      <c r="F14310">
        <v>1</v>
      </c>
    </row>
    <row r="14311" spans="1:6">
      <c r="A14311">
        <v>5311</v>
      </c>
      <c r="B14311">
        <v>2</v>
      </c>
      <c r="C14311" t="s">
        <v>63</v>
      </c>
      <c r="D14311" t="s">
        <v>92</v>
      </c>
      <c r="E14311">
        <v>2218</v>
      </c>
      <c r="F14311">
        <v>1</v>
      </c>
    </row>
    <row r="14312" spans="1:6">
      <c r="A14312">
        <v>5311</v>
      </c>
      <c r="B14312">
        <v>2</v>
      </c>
      <c r="C14312" t="s">
        <v>63</v>
      </c>
      <c r="D14312" t="s">
        <v>92</v>
      </c>
      <c r="E14312">
        <v>217</v>
      </c>
      <c r="F14312">
        <v>1</v>
      </c>
    </row>
    <row r="14313" spans="1:6">
      <c r="A14313">
        <v>5311</v>
      </c>
      <c r="B14313">
        <v>2</v>
      </c>
      <c r="C14313" t="s">
        <v>63</v>
      </c>
      <c r="D14313" t="s">
        <v>92</v>
      </c>
      <c r="E14313">
        <v>2538</v>
      </c>
      <c r="F14313">
        <v>1</v>
      </c>
    </row>
    <row r="14314" spans="1:6">
      <c r="A14314">
        <v>5311</v>
      </c>
      <c r="B14314">
        <v>2</v>
      </c>
      <c r="C14314" t="s">
        <v>63</v>
      </c>
      <c r="D14314" t="s">
        <v>92</v>
      </c>
      <c r="E14314">
        <v>254</v>
      </c>
      <c r="F14314">
        <v>1</v>
      </c>
    </row>
    <row r="14315" spans="1:6">
      <c r="A14315">
        <v>5311</v>
      </c>
      <c r="B14315">
        <v>2</v>
      </c>
      <c r="C14315" t="s">
        <v>63</v>
      </c>
      <c r="D14315" t="s">
        <v>92</v>
      </c>
      <c r="E14315">
        <v>5265</v>
      </c>
      <c r="F14315">
        <v>1</v>
      </c>
    </row>
    <row r="14316" spans="1:6">
      <c r="A14316">
        <v>5311</v>
      </c>
      <c r="B14316">
        <v>2</v>
      </c>
      <c r="C14316" t="s">
        <v>63</v>
      </c>
      <c r="D14316" t="s">
        <v>92</v>
      </c>
      <c r="E14316">
        <v>6057</v>
      </c>
      <c r="F14316">
        <v>1</v>
      </c>
    </row>
    <row r="14317" spans="1:6">
      <c r="A14317">
        <v>5311</v>
      </c>
      <c r="B14317">
        <v>2</v>
      </c>
      <c r="C14317" t="s">
        <v>63</v>
      </c>
      <c r="D14317" t="s">
        <v>92</v>
      </c>
      <c r="E14317">
        <v>3749</v>
      </c>
      <c r="F14317">
        <v>1</v>
      </c>
    </row>
    <row r="14318" spans="1:6">
      <c r="A14318">
        <v>5311</v>
      </c>
      <c r="B14318">
        <v>2</v>
      </c>
      <c r="C14318" t="s">
        <v>63</v>
      </c>
      <c r="D14318" t="s">
        <v>92</v>
      </c>
      <c r="E14318">
        <v>5669</v>
      </c>
      <c r="F14318">
        <v>1</v>
      </c>
    </row>
    <row r="14319" spans="1:6">
      <c r="A14319">
        <v>5311</v>
      </c>
      <c r="B14319">
        <v>2</v>
      </c>
      <c r="C14319" t="s">
        <v>63</v>
      </c>
      <c r="D14319" t="s">
        <v>92</v>
      </c>
      <c r="E14319">
        <v>276</v>
      </c>
      <c r="F14319">
        <v>1</v>
      </c>
    </row>
    <row r="14320" spans="1:6">
      <c r="A14320">
        <v>5311</v>
      </c>
      <c r="B14320">
        <v>2</v>
      </c>
      <c r="C14320" t="s">
        <v>64</v>
      </c>
      <c r="D14320" t="s">
        <v>92</v>
      </c>
      <c r="E14320">
        <v>3749</v>
      </c>
      <c r="F14320">
        <v>5</v>
      </c>
    </row>
    <row r="14321" spans="1:6">
      <c r="A14321">
        <v>5311</v>
      </c>
      <c r="B14321">
        <v>2</v>
      </c>
      <c r="C14321" t="s">
        <v>64</v>
      </c>
      <c r="D14321" t="s">
        <v>92</v>
      </c>
      <c r="E14321">
        <v>254</v>
      </c>
      <c r="F14321">
        <v>4</v>
      </c>
    </row>
    <row r="14322" spans="1:6">
      <c r="A14322">
        <v>5311</v>
      </c>
      <c r="B14322">
        <v>2</v>
      </c>
      <c r="C14322" t="s">
        <v>64</v>
      </c>
      <c r="D14322" t="s">
        <v>92</v>
      </c>
      <c r="E14322">
        <v>4585</v>
      </c>
      <c r="F14322">
        <v>1</v>
      </c>
    </row>
    <row r="14323" spans="1:6">
      <c r="A14323">
        <v>5311</v>
      </c>
      <c r="B14323">
        <v>2</v>
      </c>
      <c r="C14323" t="s">
        <v>64</v>
      </c>
      <c r="D14323" t="s">
        <v>92</v>
      </c>
      <c r="E14323">
        <v>5880</v>
      </c>
      <c r="F14323">
        <v>1</v>
      </c>
    </row>
    <row r="14324" spans="1:6">
      <c r="A14324">
        <v>5311</v>
      </c>
      <c r="B14324">
        <v>2</v>
      </c>
      <c r="C14324" t="s">
        <v>64</v>
      </c>
      <c r="D14324" t="s">
        <v>92</v>
      </c>
      <c r="E14324">
        <v>2436</v>
      </c>
      <c r="F14324">
        <v>1</v>
      </c>
    </row>
    <row r="14325" spans="1:6">
      <c r="A14325">
        <v>5311</v>
      </c>
      <c r="B14325">
        <v>2</v>
      </c>
      <c r="C14325" t="s">
        <v>64</v>
      </c>
      <c r="D14325" t="s">
        <v>92</v>
      </c>
      <c r="E14325">
        <v>199</v>
      </c>
      <c r="F14325">
        <v>1</v>
      </c>
    </row>
    <row r="14326" spans="1:6">
      <c r="A14326">
        <v>5311</v>
      </c>
      <c r="B14326">
        <v>2</v>
      </c>
      <c r="C14326" t="s">
        <v>64</v>
      </c>
      <c r="D14326" t="s">
        <v>92</v>
      </c>
      <c r="E14326">
        <v>1275</v>
      </c>
      <c r="F14326">
        <v>1</v>
      </c>
    </row>
    <row r="14327" spans="1:6">
      <c r="A14327">
        <v>5311</v>
      </c>
      <c r="B14327">
        <v>2</v>
      </c>
      <c r="C14327" t="s">
        <v>64</v>
      </c>
      <c r="D14327" t="s">
        <v>92</v>
      </c>
      <c r="E14327">
        <v>6006</v>
      </c>
      <c r="F14327">
        <v>1</v>
      </c>
    </row>
    <row r="14328" spans="1:6">
      <c r="A14328">
        <v>5311</v>
      </c>
      <c r="B14328">
        <v>2</v>
      </c>
      <c r="C14328" t="s">
        <v>64</v>
      </c>
      <c r="D14328" t="s">
        <v>92</v>
      </c>
      <c r="E14328">
        <v>2026</v>
      </c>
      <c r="F14328">
        <v>1</v>
      </c>
    </row>
    <row r="14329" spans="1:6">
      <c r="A14329">
        <v>5311</v>
      </c>
      <c r="B14329">
        <v>2</v>
      </c>
      <c r="C14329" t="s">
        <v>64</v>
      </c>
      <c r="D14329" t="s">
        <v>92</v>
      </c>
      <c r="E14329">
        <v>4143</v>
      </c>
      <c r="F14329">
        <v>1</v>
      </c>
    </row>
    <row r="14330" spans="1:6">
      <c r="A14330">
        <v>5311</v>
      </c>
      <c r="B14330">
        <v>2</v>
      </c>
      <c r="C14330" t="s">
        <v>64</v>
      </c>
      <c r="D14330" t="s">
        <v>92</v>
      </c>
      <c r="E14330">
        <v>2401</v>
      </c>
      <c r="F14330">
        <v>1</v>
      </c>
    </row>
    <row r="14331" spans="1:6">
      <c r="A14331">
        <v>5311</v>
      </c>
      <c r="B14331">
        <v>2</v>
      </c>
      <c r="C14331" t="s">
        <v>64</v>
      </c>
      <c r="D14331" t="s">
        <v>92</v>
      </c>
      <c r="E14331">
        <v>2500</v>
      </c>
      <c r="F14331">
        <v>1</v>
      </c>
    </row>
    <row r="14332" spans="1:6">
      <c r="A14332">
        <v>5311</v>
      </c>
      <c r="B14332">
        <v>2</v>
      </c>
      <c r="C14332" t="s">
        <v>64</v>
      </c>
      <c r="D14332" t="s">
        <v>92</v>
      </c>
      <c r="E14332">
        <v>5260</v>
      </c>
      <c r="F14332">
        <v>1</v>
      </c>
    </row>
    <row r="14333" spans="1:6">
      <c r="A14333">
        <v>5311</v>
      </c>
      <c r="B14333">
        <v>2</v>
      </c>
      <c r="C14333" t="s">
        <v>64</v>
      </c>
      <c r="D14333" t="s">
        <v>92</v>
      </c>
      <c r="E14333">
        <v>5754</v>
      </c>
      <c r="F14333">
        <v>1</v>
      </c>
    </row>
    <row r="14334" spans="1:6">
      <c r="A14334">
        <v>5311</v>
      </c>
      <c r="B14334">
        <v>2</v>
      </c>
      <c r="C14334" t="s">
        <v>64</v>
      </c>
      <c r="D14334" t="s">
        <v>92</v>
      </c>
      <c r="E14334">
        <v>2325</v>
      </c>
      <c r="F14334">
        <v>1</v>
      </c>
    </row>
    <row r="14335" spans="1:6">
      <c r="A14335">
        <v>5311</v>
      </c>
      <c r="B14335">
        <v>2</v>
      </c>
      <c r="C14335" t="s">
        <v>64</v>
      </c>
      <c r="D14335" t="s">
        <v>92</v>
      </c>
      <c r="E14335">
        <v>94</v>
      </c>
      <c r="F14335">
        <v>1</v>
      </c>
    </row>
    <row r="14336" spans="1:6">
      <c r="A14336">
        <v>5311</v>
      </c>
      <c r="B14336">
        <v>2</v>
      </c>
      <c r="C14336" t="s">
        <v>64</v>
      </c>
      <c r="D14336" t="s">
        <v>92</v>
      </c>
      <c r="E14336">
        <v>2261</v>
      </c>
      <c r="F14336">
        <v>1</v>
      </c>
    </row>
    <row r="14337" spans="1:6">
      <c r="A14337">
        <v>5311</v>
      </c>
      <c r="B14337">
        <v>2</v>
      </c>
      <c r="C14337" t="s">
        <v>64</v>
      </c>
      <c r="D14337" t="s">
        <v>92</v>
      </c>
      <c r="E14337">
        <v>4730</v>
      </c>
      <c r="F14337">
        <v>1</v>
      </c>
    </row>
    <row r="14338" spans="1:6">
      <c r="A14338">
        <v>5311</v>
      </c>
      <c r="B14338">
        <v>2</v>
      </c>
      <c r="C14338" t="s">
        <v>64</v>
      </c>
      <c r="D14338" t="s">
        <v>92</v>
      </c>
      <c r="E14338">
        <v>2493</v>
      </c>
      <c r="F14338">
        <v>1</v>
      </c>
    </row>
    <row r="14339" spans="1:6">
      <c r="A14339">
        <v>5311</v>
      </c>
      <c r="B14339">
        <v>2</v>
      </c>
      <c r="C14339" t="s">
        <v>64</v>
      </c>
      <c r="D14339" t="s">
        <v>92</v>
      </c>
      <c r="E14339">
        <v>2686</v>
      </c>
      <c r="F14339">
        <v>1</v>
      </c>
    </row>
    <row r="14340" spans="1:6">
      <c r="A14340">
        <v>5311</v>
      </c>
      <c r="B14340">
        <v>2</v>
      </c>
      <c r="C14340" t="s">
        <v>64</v>
      </c>
      <c r="D14340" t="s">
        <v>92</v>
      </c>
      <c r="E14340">
        <v>156</v>
      </c>
      <c r="F14340">
        <v>1</v>
      </c>
    </row>
    <row r="14341" spans="1:6">
      <c r="A14341">
        <v>5311</v>
      </c>
      <c r="B14341">
        <v>2</v>
      </c>
      <c r="C14341" t="s">
        <v>64</v>
      </c>
      <c r="D14341" t="s">
        <v>92</v>
      </c>
      <c r="E14341">
        <v>2445</v>
      </c>
      <c r="F14341">
        <v>1</v>
      </c>
    </row>
    <row r="14342" spans="1:6">
      <c r="A14342">
        <v>5311</v>
      </c>
      <c r="B14342">
        <v>2</v>
      </c>
      <c r="C14342" t="s">
        <v>64</v>
      </c>
      <c r="D14342" t="s">
        <v>92</v>
      </c>
      <c r="E14342">
        <v>2728</v>
      </c>
      <c r="F14342">
        <v>1</v>
      </c>
    </row>
    <row r="14343" spans="1:6">
      <c r="A14343">
        <v>5311</v>
      </c>
      <c r="B14343">
        <v>3</v>
      </c>
      <c r="C14343" t="s">
        <v>63</v>
      </c>
      <c r="D14343" t="s">
        <v>92</v>
      </c>
      <c r="E14343">
        <v>6006</v>
      </c>
      <c r="F14343">
        <v>10</v>
      </c>
    </row>
    <row r="14344" spans="1:6">
      <c r="A14344">
        <v>5311</v>
      </c>
      <c r="B14344">
        <v>3</v>
      </c>
      <c r="C14344" t="s">
        <v>63</v>
      </c>
      <c r="D14344" t="s">
        <v>92</v>
      </c>
      <c r="E14344">
        <v>2617</v>
      </c>
      <c r="F14344">
        <v>3</v>
      </c>
    </row>
    <row r="14345" spans="1:6">
      <c r="A14345">
        <v>5311</v>
      </c>
      <c r="B14345">
        <v>3</v>
      </c>
      <c r="C14345" t="s">
        <v>63</v>
      </c>
      <c r="D14345" t="s">
        <v>92</v>
      </c>
      <c r="E14345">
        <v>2620</v>
      </c>
      <c r="F14345">
        <v>3</v>
      </c>
    </row>
    <row r="14346" spans="1:6">
      <c r="A14346">
        <v>5311</v>
      </c>
      <c r="B14346">
        <v>3</v>
      </c>
      <c r="C14346" t="s">
        <v>63</v>
      </c>
      <c r="D14346" t="s">
        <v>92</v>
      </c>
      <c r="E14346">
        <v>276</v>
      </c>
      <c r="F14346">
        <v>2</v>
      </c>
    </row>
    <row r="14347" spans="1:6">
      <c r="A14347">
        <v>5311</v>
      </c>
      <c r="B14347">
        <v>3</v>
      </c>
      <c r="C14347" t="s">
        <v>63</v>
      </c>
      <c r="D14347" t="s">
        <v>92</v>
      </c>
      <c r="E14347">
        <v>4389</v>
      </c>
      <c r="F14347">
        <v>2</v>
      </c>
    </row>
    <row r="14348" spans="1:6">
      <c r="A14348">
        <v>5311</v>
      </c>
      <c r="B14348">
        <v>3</v>
      </c>
      <c r="C14348" t="s">
        <v>63</v>
      </c>
      <c r="D14348" t="s">
        <v>92</v>
      </c>
      <c r="E14348">
        <v>2830</v>
      </c>
      <c r="F14348">
        <v>2</v>
      </c>
    </row>
    <row r="14349" spans="1:6">
      <c r="A14349">
        <v>5311</v>
      </c>
      <c r="B14349">
        <v>3</v>
      </c>
      <c r="C14349" t="s">
        <v>63</v>
      </c>
      <c r="D14349" t="s">
        <v>92</v>
      </c>
      <c r="E14349">
        <v>2324</v>
      </c>
      <c r="F14349">
        <v>2</v>
      </c>
    </row>
    <row r="14350" spans="1:6">
      <c r="A14350">
        <v>5311</v>
      </c>
      <c r="B14350">
        <v>3</v>
      </c>
      <c r="C14350" t="s">
        <v>63</v>
      </c>
      <c r="D14350" t="s">
        <v>92</v>
      </c>
      <c r="E14350">
        <v>5291</v>
      </c>
      <c r="F14350">
        <v>1</v>
      </c>
    </row>
    <row r="14351" spans="1:6">
      <c r="A14351">
        <v>5311</v>
      </c>
      <c r="B14351">
        <v>3</v>
      </c>
      <c r="C14351" t="s">
        <v>63</v>
      </c>
      <c r="D14351" t="s">
        <v>92</v>
      </c>
      <c r="E14351">
        <v>6101</v>
      </c>
      <c r="F14351">
        <v>1</v>
      </c>
    </row>
    <row r="14352" spans="1:6">
      <c r="A14352">
        <v>5311</v>
      </c>
      <c r="B14352">
        <v>3</v>
      </c>
      <c r="C14352" t="s">
        <v>63</v>
      </c>
      <c r="D14352" t="s">
        <v>92</v>
      </c>
      <c r="E14352">
        <v>5824</v>
      </c>
      <c r="F14352">
        <v>1</v>
      </c>
    </row>
    <row r="14353" spans="1:6">
      <c r="A14353">
        <v>5311</v>
      </c>
      <c r="B14353">
        <v>3</v>
      </c>
      <c r="C14353" t="s">
        <v>63</v>
      </c>
      <c r="D14353" t="s">
        <v>92</v>
      </c>
      <c r="E14353">
        <v>1094</v>
      </c>
      <c r="F14353">
        <v>1</v>
      </c>
    </row>
    <row r="14354" spans="1:6">
      <c r="A14354">
        <v>5311</v>
      </c>
      <c r="B14354">
        <v>3</v>
      </c>
      <c r="C14354" t="s">
        <v>63</v>
      </c>
      <c r="D14354" t="s">
        <v>92</v>
      </c>
      <c r="E14354">
        <v>993</v>
      </c>
      <c r="F14354">
        <v>1</v>
      </c>
    </row>
    <row r="14355" spans="1:6">
      <c r="A14355">
        <v>5311</v>
      </c>
      <c r="B14355">
        <v>3</v>
      </c>
      <c r="C14355" t="s">
        <v>63</v>
      </c>
      <c r="D14355" t="s">
        <v>92</v>
      </c>
      <c r="E14355">
        <v>2582</v>
      </c>
      <c r="F14355">
        <v>1</v>
      </c>
    </row>
    <row r="14356" spans="1:6">
      <c r="A14356">
        <v>5311</v>
      </c>
      <c r="B14356">
        <v>3</v>
      </c>
      <c r="C14356" t="s">
        <v>63</v>
      </c>
      <c r="D14356" t="s">
        <v>92</v>
      </c>
      <c r="E14356">
        <v>3860</v>
      </c>
      <c r="F14356">
        <v>1</v>
      </c>
    </row>
    <row r="14357" spans="1:6">
      <c r="A14357">
        <v>5311</v>
      </c>
      <c r="B14357">
        <v>3</v>
      </c>
      <c r="C14357" t="s">
        <v>63</v>
      </c>
      <c r="D14357" t="s">
        <v>92</v>
      </c>
      <c r="E14357">
        <v>1116</v>
      </c>
      <c r="F14357">
        <v>1</v>
      </c>
    </row>
    <row r="14358" spans="1:6">
      <c r="A14358">
        <v>5311</v>
      </c>
      <c r="B14358">
        <v>3</v>
      </c>
      <c r="C14358" t="s">
        <v>63</v>
      </c>
      <c r="D14358" t="s">
        <v>92</v>
      </c>
      <c r="E14358">
        <v>2177</v>
      </c>
      <c r="F14358">
        <v>1</v>
      </c>
    </row>
    <row r="14359" spans="1:6">
      <c r="A14359">
        <v>5311</v>
      </c>
      <c r="B14359">
        <v>3</v>
      </c>
      <c r="C14359" t="s">
        <v>63</v>
      </c>
      <c r="D14359" t="s">
        <v>92</v>
      </c>
      <c r="E14359">
        <v>4794</v>
      </c>
      <c r="F14359">
        <v>1</v>
      </c>
    </row>
    <row r="14360" spans="1:6">
      <c r="A14360">
        <v>5311</v>
      </c>
      <c r="B14360">
        <v>3</v>
      </c>
      <c r="C14360" t="s">
        <v>63</v>
      </c>
      <c r="D14360" t="s">
        <v>92</v>
      </c>
      <c r="E14360">
        <v>4143</v>
      </c>
      <c r="F14360">
        <v>1</v>
      </c>
    </row>
    <row r="14361" spans="1:6">
      <c r="A14361">
        <v>5311</v>
      </c>
      <c r="B14361">
        <v>3</v>
      </c>
      <c r="C14361" t="s">
        <v>63</v>
      </c>
      <c r="D14361" t="s">
        <v>92</v>
      </c>
      <c r="E14361">
        <v>294</v>
      </c>
      <c r="F14361">
        <v>1</v>
      </c>
    </row>
    <row r="14362" spans="1:6">
      <c r="A14362">
        <v>5311</v>
      </c>
      <c r="B14362">
        <v>3</v>
      </c>
      <c r="C14362" t="s">
        <v>63</v>
      </c>
      <c r="D14362" t="s">
        <v>92</v>
      </c>
      <c r="E14362">
        <v>2082</v>
      </c>
      <c r="F14362">
        <v>1</v>
      </c>
    </row>
    <row r="14363" spans="1:6">
      <c r="A14363">
        <v>5311</v>
      </c>
      <c r="B14363">
        <v>3</v>
      </c>
      <c r="C14363" t="s">
        <v>63</v>
      </c>
      <c r="D14363" t="s">
        <v>92</v>
      </c>
      <c r="E14363">
        <v>5836</v>
      </c>
      <c r="F14363">
        <v>1</v>
      </c>
    </row>
    <row r="14364" spans="1:6">
      <c r="A14364">
        <v>5311</v>
      </c>
      <c r="B14364">
        <v>3</v>
      </c>
      <c r="C14364" t="s">
        <v>63</v>
      </c>
      <c r="D14364" t="s">
        <v>92</v>
      </c>
      <c r="E14364">
        <v>2258</v>
      </c>
      <c r="F14364">
        <v>1</v>
      </c>
    </row>
    <row r="14365" spans="1:6">
      <c r="A14365">
        <v>5311</v>
      </c>
      <c r="B14365">
        <v>3</v>
      </c>
      <c r="C14365" t="s">
        <v>63</v>
      </c>
      <c r="D14365" t="s">
        <v>92</v>
      </c>
      <c r="E14365">
        <v>2593</v>
      </c>
      <c r="F14365">
        <v>1</v>
      </c>
    </row>
    <row r="14366" spans="1:6">
      <c r="A14366">
        <v>5311</v>
      </c>
      <c r="B14366">
        <v>3</v>
      </c>
      <c r="C14366" t="s">
        <v>63</v>
      </c>
      <c r="D14366" t="s">
        <v>92</v>
      </c>
      <c r="E14366">
        <v>4199</v>
      </c>
      <c r="F14366">
        <v>1</v>
      </c>
    </row>
    <row r="14367" spans="1:6">
      <c r="A14367">
        <v>5311</v>
      </c>
      <c r="B14367">
        <v>3</v>
      </c>
      <c r="C14367" t="s">
        <v>63</v>
      </c>
      <c r="D14367" t="s">
        <v>92</v>
      </c>
      <c r="E14367">
        <v>1266</v>
      </c>
      <c r="F14367">
        <v>1</v>
      </c>
    </row>
    <row r="14368" spans="1:6">
      <c r="A14368">
        <v>5311</v>
      </c>
      <c r="B14368">
        <v>3</v>
      </c>
      <c r="C14368" t="s">
        <v>63</v>
      </c>
      <c r="D14368" t="s">
        <v>92</v>
      </c>
      <c r="E14368">
        <v>3831</v>
      </c>
      <c r="F14368">
        <v>1</v>
      </c>
    </row>
    <row r="14369" spans="1:6">
      <c r="A14369">
        <v>5311</v>
      </c>
      <c r="B14369">
        <v>3</v>
      </c>
      <c r="C14369" t="s">
        <v>63</v>
      </c>
      <c r="D14369" t="s">
        <v>92</v>
      </c>
      <c r="E14369">
        <v>217</v>
      </c>
      <c r="F14369">
        <v>1</v>
      </c>
    </row>
    <row r="14370" spans="1:6">
      <c r="A14370">
        <v>5311</v>
      </c>
      <c r="B14370">
        <v>3</v>
      </c>
      <c r="C14370" t="s">
        <v>63</v>
      </c>
      <c r="D14370" t="s">
        <v>92</v>
      </c>
      <c r="E14370">
        <v>3863</v>
      </c>
      <c r="F14370">
        <v>1</v>
      </c>
    </row>
    <row r="14371" spans="1:6">
      <c r="A14371">
        <v>5311</v>
      </c>
      <c r="B14371">
        <v>3</v>
      </c>
      <c r="C14371" t="s">
        <v>64</v>
      </c>
      <c r="D14371" t="s">
        <v>91</v>
      </c>
      <c r="E14371">
        <v>4199</v>
      </c>
      <c r="F14371">
        <v>6</v>
      </c>
    </row>
    <row r="14372" spans="1:6">
      <c r="A14372">
        <v>5311</v>
      </c>
      <c r="B14372">
        <v>3</v>
      </c>
      <c r="C14372" t="s">
        <v>64</v>
      </c>
      <c r="D14372" t="s">
        <v>91</v>
      </c>
      <c r="E14372">
        <v>2830</v>
      </c>
      <c r="F14372">
        <v>3</v>
      </c>
    </row>
    <row r="14373" spans="1:6">
      <c r="A14373">
        <v>5311</v>
      </c>
      <c r="B14373">
        <v>3</v>
      </c>
      <c r="C14373" t="s">
        <v>64</v>
      </c>
      <c r="D14373" t="s">
        <v>91</v>
      </c>
      <c r="E14373">
        <v>2617</v>
      </c>
      <c r="F14373">
        <v>3</v>
      </c>
    </row>
    <row r="14374" spans="1:6">
      <c r="A14374">
        <v>5311</v>
      </c>
      <c r="B14374">
        <v>3</v>
      </c>
      <c r="C14374" t="s">
        <v>64</v>
      </c>
      <c r="D14374" t="s">
        <v>91</v>
      </c>
      <c r="E14374">
        <v>6006</v>
      </c>
      <c r="F14374">
        <v>3</v>
      </c>
    </row>
    <row r="14375" spans="1:6">
      <c r="A14375">
        <v>5311</v>
      </c>
      <c r="B14375">
        <v>3</v>
      </c>
      <c r="C14375" t="s">
        <v>64</v>
      </c>
      <c r="D14375" t="s">
        <v>91</v>
      </c>
      <c r="E14375">
        <v>2552</v>
      </c>
      <c r="F14375">
        <v>3</v>
      </c>
    </row>
    <row r="14376" spans="1:6">
      <c r="A14376">
        <v>5311</v>
      </c>
      <c r="B14376">
        <v>3</v>
      </c>
      <c r="C14376" t="s">
        <v>64</v>
      </c>
      <c r="D14376" t="s">
        <v>91</v>
      </c>
      <c r="E14376">
        <v>276</v>
      </c>
      <c r="F14376">
        <v>2</v>
      </c>
    </row>
    <row r="14377" spans="1:6">
      <c r="A14377">
        <v>5311</v>
      </c>
      <c r="B14377">
        <v>3</v>
      </c>
      <c r="C14377" t="s">
        <v>64</v>
      </c>
      <c r="D14377" t="s">
        <v>91</v>
      </c>
      <c r="E14377">
        <v>297</v>
      </c>
      <c r="F14377">
        <v>2</v>
      </c>
    </row>
    <row r="14378" spans="1:6">
      <c r="A14378">
        <v>5311</v>
      </c>
      <c r="B14378">
        <v>3</v>
      </c>
      <c r="C14378" t="s">
        <v>64</v>
      </c>
      <c r="D14378" t="s">
        <v>91</v>
      </c>
      <c r="E14378">
        <v>2691</v>
      </c>
      <c r="F14378">
        <v>2</v>
      </c>
    </row>
    <row r="14379" spans="1:6">
      <c r="A14379">
        <v>5311</v>
      </c>
      <c r="B14379">
        <v>3</v>
      </c>
      <c r="C14379" t="s">
        <v>64</v>
      </c>
      <c r="D14379" t="s">
        <v>91</v>
      </c>
      <c r="E14379">
        <v>2999</v>
      </c>
      <c r="F14379">
        <v>2</v>
      </c>
    </row>
    <row r="14380" spans="1:6">
      <c r="A14380">
        <v>5311</v>
      </c>
      <c r="B14380">
        <v>3</v>
      </c>
      <c r="C14380" t="s">
        <v>64</v>
      </c>
      <c r="D14380" t="s">
        <v>91</v>
      </c>
      <c r="E14380">
        <v>2324</v>
      </c>
      <c r="F14380">
        <v>2</v>
      </c>
    </row>
    <row r="14381" spans="1:6">
      <c r="A14381">
        <v>5311</v>
      </c>
      <c r="B14381">
        <v>3</v>
      </c>
      <c r="C14381" t="s">
        <v>64</v>
      </c>
      <c r="D14381" t="s">
        <v>91</v>
      </c>
      <c r="E14381">
        <v>3483</v>
      </c>
      <c r="F14381">
        <v>2</v>
      </c>
    </row>
    <row r="14382" spans="1:6">
      <c r="A14382">
        <v>5311</v>
      </c>
      <c r="B14382">
        <v>3</v>
      </c>
      <c r="C14382" t="s">
        <v>64</v>
      </c>
      <c r="D14382" t="s">
        <v>91</v>
      </c>
      <c r="E14382">
        <v>4881</v>
      </c>
      <c r="F14382">
        <v>1</v>
      </c>
    </row>
    <row r="14383" spans="1:6">
      <c r="A14383">
        <v>5311</v>
      </c>
      <c r="B14383">
        <v>3</v>
      </c>
      <c r="C14383" t="s">
        <v>64</v>
      </c>
      <c r="D14383" t="s">
        <v>91</v>
      </c>
      <c r="E14383">
        <v>5325</v>
      </c>
      <c r="F14383">
        <v>1</v>
      </c>
    </row>
    <row r="14384" spans="1:6">
      <c r="A14384">
        <v>5311</v>
      </c>
      <c r="B14384">
        <v>3</v>
      </c>
      <c r="C14384" t="s">
        <v>64</v>
      </c>
      <c r="D14384" t="s">
        <v>91</v>
      </c>
      <c r="E14384">
        <v>2547</v>
      </c>
      <c r="F14384">
        <v>1</v>
      </c>
    </row>
    <row r="14385" spans="1:6">
      <c r="A14385">
        <v>5311</v>
      </c>
      <c r="B14385">
        <v>3</v>
      </c>
      <c r="C14385" t="s">
        <v>64</v>
      </c>
      <c r="D14385" t="s">
        <v>91</v>
      </c>
      <c r="E14385">
        <v>1266</v>
      </c>
      <c r="F14385">
        <v>1</v>
      </c>
    </row>
    <row r="14386" spans="1:6">
      <c r="A14386">
        <v>5311</v>
      </c>
      <c r="B14386">
        <v>3</v>
      </c>
      <c r="C14386" t="s">
        <v>64</v>
      </c>
      <c r="D14386" t="s">
        <v>91</v>
      </c>
      <c r="E14386">
        <v>2602</v>
      </c>
      <c r="F14386">
        <v>1</v>
      </c>
    </row>
    <row r="14387" spans="1:6">
      <c r="A14387">
        <v>5311</v>
      </c>
      <c r="B14387">
        <v>3</v>
      </c>
      <c r="C14387" t="s">
        <v>64</v>
      </c>
      <c r="D14387" t="s">
        <v>91</v>
      </c>
      <c r="E14387">
        <v>4059</v>
      </c>
      <c r="F14387">
        <v>1</v>
      </c>
    </row>
    <row r="14388" spans="1:6">
      <c r="A14388">
        <v>5311</v>
      </c>
      <c r="B14388">
        <v>3</v>
      </c>
      <c r="C14388" t="s">
        <v>64</v>
      </c>
      <c r="D14388" t="s">
        <v>91</v>
      </c>
      <c r="E14388">
        <v>5645</v>
      </c>
      <c r="F14388">
        <v>1</v>
      </c>
    </row>
    <row r="14389" spans="1:6">
      <c r="A14389">
        <v>5311</v>
      </c>
      <c r="B14389">
        <v>3</v>
      </c>
      <c r="C14389" t="s">
        <v>64</v>
      </c>
      <c r="D14389" t="s">
        <v>91</v>
      </c>
      <c r="E14389">
        <v>2082</v>
      </c>
      <c r="F14389">
        <v>1</v>
      </c>
    </row>
    <row r="14390" spans="1:6">
      <c r="A14390">
        <v>5311</v>
      </c>
      <c r="B14390">
        <v>3</v>
      </c>
      <c r="C14390" t="s">
        <v>64</v>
      </c>
      <c r="D14390" t="s">
        <v>91</v>
      </c>
      <c r="E14390">
        <v>4934</v>
      </c>
      <c r="F14390">
        <v>1</v>
      </c>
    </row>
    <row r="14391" spans="1:6">
      <c r="A14391">
        <v>5311</v>
      </c>
      <c r="B14391">
        <v>3</v>
      </c>
      <c r="C14391" t="s">
        <v>64</v>
      </c>
      <c r="D14391" t="s">
        <v>91</v>
      </c>
      <c r="E14391">
        <v>2070</v>
      </c>
      <c r="F14391">
        <v>1</v>
      </c>
    </row>
    <row r="14392" spans="1:6">
      <c r="A14392">
        <v>5311</v>
      </c>
      <c r="B14392">
        <v>3</v>
      </c>
      <c r="C14392" t="s">
        <v>64</v>
      </c>
      <c r="D14392" t="s">
        <v>91</v>
      </c>
      <c r="E14392">
        <v>2620</v>
      </c>
      <c r="F14392">
        <v>1</v>
      </c>
    </row>
    <row r="14393" spans="1:6">
      <c r="A14393">
        <v>5311</v>
      </c>
      <c r="B14393">
        <v>3</v>
      </c>
      <c r="C14393" t="s">
        <v>64</v>
      </c>
      <c r="D14393" t="s">
        <v>91</v>
      </c>
      <c r="E14393">
        <v>5399</v>
      </c>
      <c r="F14393">
        <v>1</v>
      </c>
    </row>
    <row r="14394" spans="1:6">
      <c r="A14394">
        <v>5311</v>
      </c>
      <c r="B14394">
        <v>3</v>
      </c>
      <c r="C14394" t="s">
        <v>64</v>
      </c>
      <c r="D14394" t="s">
        <v>91</v>
      </c>
      <c r="E14394">
        <v>2258</v>
      </c>
      <c r="F14394">
        <v>1</v>
      </c>
    </row>
    <row r="14395" spans="1:6">
      <c r="A14395">
        <v>5311</v>
      </c>
      <c r="B14395">
        <v>3</v>
      </c>
      <c r="C14395" t="s">
        <v>64</v>
      </c>
      <c r="D14395" t="s">
        <v>91</v>
      </c>
      <c r="E14395">
        <v>4947</v>
      </c>
      <c r="F14395">
        <v>1</v>
      </c>
    </row>
    <row r="14396" spans="1:6">
      <c r="A14396">
        <v>5311</v>
      </c>
      <c r="B14396">
        <v>3</v>
      </c>
      <c r="C14396" t="s">
        <v>64</v>
      </c>
      <c r="D14396" t="s">
        <v>91</v>
      </c>
      <c r="E14396">
        <v>4187</v>
      </c>
      <c r="F14396">
        <v>1</v>
      </c>
    </row>
    <row r="14397" spans="1:6">
      <c r="A14397">
        <v>5311</v>
      </c>
      <c r="B14397">
        <v>3</v>
      </c>
      <c r="C14397" t="s">
        <v>64</v>
      </c>
      <c r="D14397" t="s">
        <v>91</v>
      </c>
      <c r="E14397">
        <v>1109</v>
      </c>
      <c r="F14397">
        <v>1</v>
      </c>
    </row>
    <row r="14398" spans="1:6">
      <c r="A14398">
        <v>5311</v>
      </c>
      <c r="B14398">
        <v>3</v>
      </c>
      <c r="C14398" t="s">
        <v>64</v>
      </c>
      <c r="D14398" t="s">
        <v>91</v>
      </c>
      <c r="E14398">
        <v>1075</v>
      </c>
      <c r="F14398">
        <v>1</v>
      </c>
    </row>
    <row r="14399" spans="1:6">
      <c r="A14399">
        <v>5311</v>
      </c>
      <c r="B14399">
        <v>3</v>
      </c>
      <c r="C14399" t="s">
        <v>64</v>
      </c>
      <c r="D14399" t="s">
        <v>91</v>
      </c>
      <c r="E14399">
        <v>3749</v>
      </c>
      <c r="F14399">
        <v>1</v>
      </c>
    </row>
    <row r="14400" spans="1:6">
      <c r="A14400">
        <v>5311</v>
      </c>
      <c r="B14400">
        <v>3</v>
      </c>
      <c r="C14400" t="s">
        <v>64</v>
      </c>
      <c r="D14400" t="s">
        <v>91</v>
      </c>
      <c r="E14400">
        <v>2328</v>
      </c>
      <c r="F14400">
        <v>1</v>
      </c>
    </row>
    <row r="14401" spans="1:6">
      <c r="A14401">
        <v>5311</v>
      </c>
      <c r="B14401">
        <v>3</v>
      </c>
      <c r="C14401" t="s">
        <v>64</v>
      </c>
      <c r="D14401" t="s">
        <v>91</v>
      </c>
      <c r="E14401">
        <v>5259</v>
      </c>
      <c r="F14401">
        <v>1</v>
      </c>
    </row>
    <row r="14402" spans="1:6">
      <c r="A14402">
        <v>5311</v>
      </c>
      <c r="B14402">
        <v>3</v>
      </c>
      <c r="C14402" t="s">
        <v>64</v>
      </c>
      <c r="D14402" t="s">
        <v>91</v>
      </c>
      <c r="E14402">
        <v>2177</v>
      </c>
      <c r="F14402">
        <v>1</v>
      </c>
    </row>
    <row r="14403" spans="1:6">
      <c r="A14403">
        <v>5311</v>
      </c>
      <c r="B14403">
        <v>3</v>
      </c>
      <c r="C14403" t="s">
        <v>64</v>
      </c>
      <c r="D14403" t="s">
        <v>91</v>
      </c>
      <c r="E14403">
        <v>3095</v>
      </c>
      <c r="F14403">
        <v>1</v>
      </c>
    </row>
    <row r="14404" spans="1:6">
      <c r="A14404">
        <v>5311</v>
      </c>
      <c r="B14404">
        <v>3</v>
      </c>
      <c r="C14404" t="s">
        <v>64</v>
      </c>
      <c r="D14404" t="s">
        <v>91</v>
      </c>
      <c r="E14404">
        <v>2685</v>
      </c>
      <c r="F14404">
        <v>1</v>
      </c>
    </row>
    <row r="14405" spans="1:6">
      <c r="A14405">
        <v>5311</v>
      </c>
      <c r="B14405">
        <v>3</v>
      </c>
      <c r="C14405" t="s">
        <v>64</v>
      </c>
      <c r="D14405" t="s">
        <v>91</v>
      </c>
      <c r="E14405">
        <v>5754</v>
      </c>
      <c r="F14405">
        <v>1</v>
      </c>
    </row>
    <row r="14406" spans="1:6">
      <c r="A14406">
        <v>5311</v>
      </c>
      <c r="B14406">
        <v>3</v>
      </c>
      <c r="C14406" t="s">
        <v>62</v>
      </c>
      <c r="D14406" t="s">
        <v>92</v>
      </c>
      <c r="E14406">
        <v>6006</v>
      </c>
      <c r="F14406">
        <v>11</v>
      </c>
    </row>
    <row r="14407" spans="1:6">
      <c r="A14407">
        <v>5311</v>
      </c>
      <c r="B14407">
        <v>3</v>
      </c>
      <c r="C14407" t="s">
        <v>62</v>
      </c>
      <c r="D14407" t="s">
        <v>92</v>
      </c>
      <c r="E14407">
        <v>2999</v>
      </c>
      <c r="F14407">
        <v>6</v>
      </c>
    </row>
    <row r="14408" spans="1:6">
      <c r="A14408">
        <v>5311</v>
      </c>
      <c r="B14408">
        <v>3</v>
      </c>
      <c r="C14408" t="s">
        <v>62</v>
      </c>
      <c r="D14408" t="s">
        <v>92</v>
      </c>
      <c r="E14408">
        <v>2620</v>
      </c>
      <c r="F14408">
        <v>5</v>
      </c>
    </row>
    <row r="14409" spans="1:6">
      <c r="A14409">
        <v>5311</v>
      </c>
      <c r="B14409">
        <v>3</v>
      </c>
      <c r="C14409" t="s">
        <v>62</v>
      </c>
      <c r="D14409" t="s">
        <v>92</v>
      </c>
      <c r="E14409">
        <v>5836</v>
      </c>
      <c r="F14409">
        <v>4</v>
      </c>
    </row>
    <row r="14410" spans="1:6">
      <c r="A14410">
        <v>5311</v>
      </c>
      <c r="B14410">
        <v>3</v>
      </c>
      <c r="C14410" t="s">
        <v>62</v>
      </c>
      <c r="D14410" t="s">
        <v>92</v>
      </c>
      <c r="E14410">
        <v>3483</v>
      </c>
      <c r="F14410">
        <v>3</v>
      </c>
    </row>
    <row r="14411" spans="1:6">
      <c r="A14411">
        <v>5311</v>
      </c>
      <c r="B14411">
        <v>3</v>
      </c>
      <c r="C14411" t="s">
        <v>62</v>
      </c>
      <c r="D14411" t="s">
        <v>92</v>
      </c>
      <c r="E14411">
        <v>2552</v>
      </c>
      <c r="F14411">
        <v>3</v>
      </c>
    </row>
    <row r="14412" spans="1:6">
      <c r="A14412">
        <v>5311</v>
      </c>
      <c r="B14412">
        <v>3</v>
      </c>
      <c r="C14412" t="s">
        <v>62</v>
      </c>
      <c r="D14412" t="s">
        <v>92</v>
      </c>
      <c r="E14412">
        <v>276</v>
      </c>
      <c r="F14412">
        <v>2</v>
      </c>
    </row>
    <row r="14413" spans="1:6">
      <c r="A14413">
        <v>5311</v>
      </c>
      <c r="B14413">
        <v>3</v>
      </c>
      <c r="C14413" t="s">
        <v>62</v>
      </c>
      <c r="D14413" t="s">
        <v>92</v>
      </c>
      <c r="E14413">
        <v>2324</v>
      </c>
      <c r="F14413">
        <v>2</v>
      </c>
    </row>
    <row r="14414" spans="1:6">
      <c r="A14414">
        <v>5311</v>
      </c>
      <c r="B14414">
        <v>3</v>
      </c>
      <c r="C14414" t="s">
        <v>62</v>
      </c>
      <c r="D14414" t="s">
        <v>92</v>
      </c>
      <c r="E14414">
        <v>2036</v>
      </c>
      <c r="F14414">
        <v>1</v>
      </c>
    </row>
    <row r="14415" spans="1:6">
      <c r="A14415">
        <v>5311</v>
      </c>
      <c r="B14415">
        <v>3</v>
      </c>
      <c r="C14415" t="s">
        <v>62</v>
      </c>
      <c r="D14415" t="s">
        <v>92</v>
      </c>
      <c r="E14415">
        <v>5160</v>
      </c>
      <c r="F14415">
        <v>1</v>
      </c>
    </row>
    <row r="14416" spans="1:6">
      <c r="A14416">
        <v>5311</v>
      </c>
      <c r="B14416">
        <v>3</v>
      </c>
      <c r="C14416" t="s">
        <v>62</v>
      </c>
      <c r="D14416" t="s">
        <v>92</v>
      </c>
      <c r="E14416">
        <v>2246</v>
      </c>
      <c r="F14416">
        <v>1</v>
      </c>
    </row>
    <row r="14417" spans="1:6">
      <c r="A14417">
        <v>5311</v>
      </c>
      <c r="B14417">
        <v>3</v>
      </c>
      <c r="C14417" t="s">
        <v>62</v>
      </c>
      <c r="D14417" t="s">
        <v>92</v>
      </c>
      <c r="E14417">
        <v>5976</v>
      </c>
      <c r="F14417">
        <v>1</v>
      </c>
    </row>
    <row r="14418" spans="1:6">
      <c r="A14418">
        <v>5311</v>
      </c>
      <c r="B14418">
        <v>3</v>
      </c>
      <c r="C14418" t="s">
        <v>62</v>
      </c>
      <c r="D14418" t="s">
        <v>92</v>
      </c>
      <c r="E14418">
        <v>2617</v>
      </c>
      <c r="F14418">
        <v>1</v>
      </c>
    </row>
    <row r="14419" spans="1:6">
      <c r="A14419">
        <v>5311</v>
      </c>
      <c r="B14419">
        <v>3</v>
      </c>
      <c r="C14419" t="s">
        <v>62</v>
      </c>
      <c r="D14419" t="s">
        <v>92</v>
      </c>
      <c r="E14419">
        <v>6045</v>
      </c>
      <c r="F14419">
        <v>1</v>
      </c>
    </row>
    <row r="14420" spans="1:6">
      <c r="A14420">
        <v>5311</v>
      </c>
      <c r="B14420">
        <v>3</v>
      </c>
      <c r="C14420" t="s">
        <v>62</v>
      </c>
      <c r="D14420" t="s">
        <v>92</v>
      </c>
      <c r="E14420">
        <v>5645</v>
      </c>
      <c r="F14420">
        <v>1</v>
      </c>
    </row>
    <row r="14421" spans="1:6">
      <c r="A14421">
        <v>5311</v>
      </c>
      <c r="B14421">
        <v>3</v>
      </c>
      <c r="C14421" t="s">
        <v>62</v>
      </c>
      <c r="D14421" t="s">
        <v>92</v>
      </c>
      <c r="E14421">
        <v>2164</v>
      </c>
      <c r="F14421">
        <v>1</v>
      </c>
    </row>
    <row r="14422" spans="1:6">
      <c r="A14422">
        <v>5311</v>
      </c>
      <c r="B14422">
        <v>3</v>
      </c>
      <c r="C14422" t="s">
        <v>62</v>
      </c>
      <c r="D14422" t="s">
        <v>92</v>
      </c>
      <c r="E14422">
        <v>5259</v>
      </c>
      <c r="F14422">
        <v>1</v>
      </c>
    </row>
    <row r="14423" spans="1:6">
      <c r="A14423">
        <v>5311</v>
      </c>
      <c r="B14423">
        <v>3</v>
      </c>
      <c r="C14423" t="s">
        <v>62</v>
      </c>
      <c r="D14423" t="s">
        <v>92</v>
      </c>
      <c r="E14423">
        <v>2532</v>
      </c>
      <c r="F14423">
        <v>1</v>
      </c>
    </row>
    <row r="14424" spans="1:6">
      <c r="A14424">
        <v>5311</v>
      </c>
      <c r="B14424">
        <v>3</v>
      </c>
      <c r="C14424" t="s">
        <v>62</v>
      </c>
      <c r="D14424" t="s">
        <v>92</v>
      </c>
      <c r="E14424">
        <v>2830</v>
      </c>
      <c r="F14424">
        <v>1</v>
      </c>
    </row>
    <row r="14425" spans="1:6">
      <c r="A14425">
        <v>5311</v>
      </c>
      <c r="B14425">
        <v>3</v>
      </c>
      <c r="C14425" t="s">
        <v>62</v>
      </c>
      <c r="D14425" t="s">
        <v>92</v>
      </c>
      <c r="E14425">
        <v>2554</v>
      </c>
      <c r="F14425">
        <v>1</v>
      </c>
    </row>
    <row r="14426" spans="1:6">
      <c r="A14426">
        <v>5311</v>
      </c>
      <c r="B14426">
        <v>3</v>
      </c>
      <c r="C14426" t="s">
        <v>62</v>
      </c>
      <c r="D14426" t="s">
        <v>92</v>
      </c>
      <c r="E14426">
        <v>2905</v>
      </c>
      <c r="F14426">
        <v>1</v>
      </c>
    </row>
    <row r="14427" spans="1:6">
      <c r="A14427">
        <v>5311</v>
      </c>
      <c r="B14427">
        <v>3</v>
      </c>
      <c r="C14427" t="s">
        <v>62</v>
      </c>
      <c r="D14427" t="s">
        <v>92</v>
      </c>
      <c r="E14427">
        <v>75</v>
      </c>
      <c r="F14427">
        <v>1</v>
      </c>
    </row>
    <row r="14428" spans="1:6">
      <c r="A14428">
        <v>5311</v>
      </c>
      <c r="B14428">
        <v>3</v>
      </c>
      <c r="C14428" t="s">
        <v>62</v>
      </c>
      <c r="D14428" t="s">
        <v>92</v>
      </c>
      <c r="E14428">
        <v>2619</v>
      </c>
      <c r="F14428">
        <v>1</v>
      </c>
    </row>
    <row r="14429" spans="1:6">
      <c r="A14429">
        <v>5311</v>
      </c>
      <c r="B14429">
        <v>3</v>
      </c>
      <c r="C14429" t="s">
        <v>62</v>
      </c>
      <c r="D14429" t="s">
        <v>92</v>
      </c>
      <c r="E14429">
        <v>2531</v>
      </c>
      <c r="F14429">
        <v>1</v>
      </c>
    </row>
    <row r="14430" spans="1:6">
      <c r="A14430">
        <v>5311</v>
      </c>
      <c r="B14430">
        <v>3</v>
      </c>
      <c r="C14430" t="s">
        <v>62</v>
      </c>
      <c r="D14430" t="s">
        <v>92</v>
      </c>
      <c r="E14430">
        <v>3906</v>
      </c>
      <c r="F14430">
        <v>1</v>
      </c>
    </row>
    <row r="14431" spans="1:6">
      <c r="A14431">
        <v>5311</v>
      </c>
      <c r="B14431">
        <v>3</v>
      </c>
      <c r="C14431" t="s">
        <v>62</v>
      </c>
      <c r="D14431" t="s">
        <v>92</v>
      </c>
      <c r="E14431">
        <v>5534</v>
      </c>
      <c r="F14431">
        <v>1</v>
      </c>
    </row>
    <row r="14432" spans="1:6">
      <c r="A14432">
        <v>5311</v>
      </c>
      <c r="B14432">
        <v>3</v>
      </c>
      <c r="C14432" t="s">
        <v>62</v>
      </c>
      <c r="D14432" t="s">
        <v>92</v>
      </c>
      <c r="E14432">
        <v>2582</v>
      </c>
      <c r="F14432">
        <v>1</v>
      </c>
    </row>
    <row r="14433" spans="1:6">
      <c r="A14433">
        <v>5311</v>
      </c>
      <c r="B14433">
        <v>3</v>
      </c>
      <c r="C14433" t="s">
        <v>62</v>
      </c>
      <c r="D14433" t="s">
        <v>92</v>
      </c>
      <c r="E14433">
        <v>2026</v>
      </c>
      <c r="F14433">
        <v>1</v>
      </c>
    </row>
    <row r="14434" spans="1:6">
      <c r="A14434">
        <v>5311</v>
      </c>
      <c r="B14434">
        <v>3</v>
      </c>
      <c r="C14434" t="s">
        <v>62</v>
      </c>
      <c r="D14434" t="s">
        <v>92</v>
      </c>
      <c r="E14434">
        <v>3875</v>
      </c>
      <c r="F14434">
        <v>1</v>
      </c>
    </row>
    <row r="14435" spans="1:6">
      <c r="A14435">
        <v>5311</v>
      </c>
      <c r="B14435">
        <v>3</v>
      </c>
      <c r="C14435" t="s">
        <v>62</v>
      </c>
      <c r="D14435" t="s">
        <v>92</v>
      </c>
      <c r="E14435">
        <v>5448</v>
      </c>
      <c r="F14435">
        <v>1</v>
      </c>
    </row>
    <row r="14436" spans="1:6">
      <c r="A14436">
        <v>5311</v>
      </c>
      <c r="B14436">
        <v>3</v>
      </c>
      <c r="C14436" t="s">
        <v>62</v>
      </c>
      <c r="D14436" t="s">
        <v>92</v>
      </c>
      <c r="E14436">
        <v>3319</v>
      </c>
      <c r="F14436">
        <v>1</v>
      </c>
    </row>
    <row r="14437" spans="1:6">
      <c r="A14437">
        <v>5311</v>
      </c>
      <c r="B14437">
        <v>3</v>
      </c>
      <c r="C14437" t="s">
        <v>62</v>
      </c>
      <c r="D14437" t="s">
        <v>92</v>
      </c>
      <c r="E14437">
        <v>4367</v>
      </c>
      <c r="F14437">
        <v>1</v>
      </c>
    </row>
    <row r="14438" spans="1:6">
      <c r="A14438">
        <v>5311</v>
      </c>
      <c r="B14438">
        <v>3</v>
      </c>
      <c r="C14438" t="s">
        <v>62</v>
      </c>
      <c r="D14438" t="s">
        <v>92</v>
      </c>
      <c r="E14438">
        <v>297</v>
      </c>
      <c r="F14438">
        <v>1</v>
      </c>
    </row>
    <row r="14439" spans="1:6">
      <c r="A14439">
        <v>5311</v>
      </c>
      <c r="B14439">
        <v>3</v>
      </c>
      <c r="C14439" t="s">
        <v>62</v>
      </c>
      <c r="D14439" t="s">
        <v>92</v>
      </c>
      <c r="E14439">
        <v>1296</v>
      </c>
      <c r="F14439">
        <v>1</v>
      </c>
    </row>
    <row r="14440" spans="1:6">
      <c r="A14440">
        <v>5311</v>
      </c>
      <c r="B14440">
        <v>3</v>
      </c>
      <c r="C14440" t="s">
        <v>62</v>
      </c>
      <c r="D14440" t="s">
        <v>92</v>
      </c>
      <c r="E14440">
        <v>4947</v>
      </c>
      <c r="F14440">
        <v>1</v>
      </c>
    </row>
    <row r="14441" spans="1:6">
      <c r="A14441">
        <v>5311</v>
      </c>
      <c r="B14441">
        <v>4</v>
      </c>
      <c r="C14441" t="s">
        <v>63</v>
      </c>
      <c r="D14441" t="s">
        <v>92</v>
      </c>
      <c r="E14441">
        <v>3906</v>
      </c>
      <c r="F14441">
        <v>10</v>
      </c>
    </row>
    <row r="14442" spans="1:6">
      <c r="A14442">
        <v>5311</v>
      </c>
      <c r="B14442">
        <v>4</v>
      </c>
      <c r="C14442" t="s">
        <v>63</v>
      </c>
      <c r="D14442" t="s">
        <v>92</v>
      </c>
      <c r="E14442">
        <v>5031</v>
      </c>
      <c r="F14442">
        <v>5</v>
      </c>
    </row>
    <row r="14443" spans="1:6">
      <c r="A14443">
        <v>5311</v>
      </c>
      <c r="B14443">
        <v>4</v>
      </c>
      <c r="C14443" t="s">
        <v>63</v>
      </c>
      <c r="D14443" t="s">
        <v>92</v>
      </c>
      <c r="E14443">
        <v>250</v>
      </c>
      <c r="F14443">
        <v>3</v>
      </c>
    </row>
    <row r="14444" spans="1:6">
      <c r="A14444">
        <v>5311</v>
      </c>
      <c r="B14444">
        <v>4</v>
      </c>
      <c r="C14444" t="s">
        <v>63</v>
      </c>
      <c r="D14444" t="s">
        <v>92</v>
      </c>
      <c r="E14444">
        <v>1051</v>
      </c>
      <c r="F14444">
        <v>3</v>
      </c>
    </row>
    <row r="14445" spans="1:6">
      <c r="A14445">
        <v>5311</v>
      </c>
      <c r="B14445">
        <v>4</v>
      </c>
      <c r="C14445" t="s">
        <v>63</v>
      </c>
      <c r="D14445" t="s">
        <v>92</v>
      </c>
      <c r="E14445">
        <v>2177</v>
      </c>
      <c r="F14445">
        <v>3</v>
      </c>
    </row>
    <row r="14446" spans="1:6">
      <c r="A14446">
        <v>5311</v>
      </c>
      <c r="B14446">
        <v>4</v>
      </c>
      <c r="C14446" t="s">
        <v>63</v>
      </c>
      <c r="D14446" t="s">
        <v>92</v>
      </c>
      <c r="E14446">
        <v>4669</v>
      </c>
      <c r="F14446">
        <v>3</v>
      </c>
    </row>
    <row r="14447" spans="1:6">
      <c r="A14447">
        <v>5311</v>
      </c>
      <c r="B14447">
        <v>4</v>
      </c>
      <c r="C14447" t="s">
        <v>63</v>
      </c>
      <c r="D14447" t="s">
        <v>92</v>
      </c>
      <c r="E14447">
        <v>4116</v>
      </c>
      <c r="F14447">
        <v>3</v>
      </c>
    </row>
    <row r="14448" spans="1:6">
      <c r="A14448">
        <v>5311</v>
      </c>
      <c r="B14448">
        <v>4</v>
      </c>
      <c r="C14448" t="s">
        <v>63</v>
      </c>
      <c r="D14448" t="s">
        <v>92</v>
      </c>
      <c r="E14448">
        <v>5259</v>
      </c>
      <c r="F14448">
        <v>2</v>
      </c>
    </row>
    <row r="14449" spans="1:6">
      <c r="A14449">
        <v>5311</v>
      </c>
      <c r="B14449">
        <v>4</v>
      </c>
      <c r="C14449" t="s">
        <v>63</v>
      </c>
      <c r="D14449" t="s">
        <v>92</v>
      </c>
      <c r="E14449">
        <v>3003</v>
      </c>
      <c r="F14449">
        <v>2</v>
      </c>
    </row>
    <row r="14450" spans="1:6">
      <c r="A14450">
        <v>5311</v>
      </c>
      <c r="B14450">
        <v>4</v>
      </c>
      <c r="C14450" t="s">
        <v>63</v>
      </c>
      <c r="D14450" t="s">
        <v>92</v>
      </c>
      <c r="E14450">
        <v>5560</v>
      </c>
      <c r="F14450">
        <v>2</v>
      </c>
    </row>
    <row r="14451" spans="1:6">
      <c r="A14451">
        <v>5311</v>
      </c>
      <c r="B14451">
        <v>4</v>
      </c>
      <c r="C14451" t="s">
        <v>63</v>
      </c>
      <c r="D14451" t="s">
        <v>92</v>
      </c>
      <c r="E14451">
        <v>4212</v>
      </c>
      <c r="F14451">
        <v>1</v>
      </c>
    </row>
    <row r="14452" spans="1:6">
      <c r="A14452">
        <v>5311</v>
      </c>
      <c r="B14452">
        <v>4</v>
      </c>
      <c r="C14452" t="s">
        <v>63</v>
      </c>
      <c r="D14452" t="s">
        <v>92</v>
      </c>
      <c r="E14452">
        <v>3898</v>
      </c>
      <c r="F14452">
        <v>1</v>
      </c>
    </row>
    <row r="14453" spans="1:6">
      <c r="A14453">
        <v>5311</v>
      </c>
      <c r="B14453">
        <v>4</v>
      </c>
      <c r="C14453" t="s">
        <v>63</v>
      </c>
      <c r="D14453" t="s">
        <v>92</v>
      </c>
      <c r="E14453">
        <v>6101</v>
      </c>
      <c r="F14453">
        <v>1</v>
      </c>
    </row>
    <row r="14454" spans="1:6">
      <c r="A14454">
        <v>5311</v>
      </c>
      <c r="B14454">
        <v>4</v>
      </c>
      <c r="C14454" t="s">
        <v>63</v>
      </c>
      <c r="D14454" t="s">
        <v>92</v>
      </c>
      <c r="E14454">
        <v>5120</v>
      </c>
      <c r="F14454">
        <v>1</v>
      </c>
    </row>
    <row r="14455" spans="1:6">
      <c r="A14455">
        <v>5311</v>
      </c>
      <c r="B14455">
        <v>4</v>
      </c>
      <c r="C14455" t="s">
        <v>63</v>
      </c>
      <c r="D14455" t="s">
        <v>92</v>
      </c>
      <c r="E14455">
        <v>5073</v>
      </c>
      <c r="F14455">
        <v>1</v>
      </c>
    </row>
    <row r="14456" spans="1:6">
      <c r="A14456">
        <v>5311</v>
      </c>
      <c r="B14456">
        <v>4</v>
      </c>
      <c r="C14456" t="s">
        <v>63</v>
      </c>
      <c r="D14456" t="s">
        <v>92</v>
      </c>
      <c r="E14456">
        <v>336</v>
      </c>
      <c r="F14456">
        <v>1</v>
      </c>
    </row>
    <row r="14457" spans="1:6">
      <c r="A14457">
        <v>5311</v>
      </c>
      <c r="B14457">
        <v>4</v>
      </c>
      <c r="C14457" t="s">
        <v>63</v>
      </c>
      <c r="D14457" t="s">
        <v>92</v>
      </c>
      <c r="E14457">
        <v>5383</v>
      </c>
      <c r="F14457">
        <v>1</v>
      </c>
    </row>
    <row r="14458" spans="1:6">
      <c r="A14458">
        <v>5311</v>
      </c>
      <c r="B14458">
        <v>4</v>
      </c>
      <c r="C14458" t="s">
        <v>63</v>
      </c>
      <c r="D14458" t="s">
        <v>92</v>
      </c>
      <c r="E14458">
        <v>1175</v>
      </c>
      <c r="F14458">
        <v>1</v>
      </c>
    </row>
    <row r="14459" spans="1:6">
      <c r="A14459">
        <v>5311</v>
      </c>
      <c r="B14459">
        <v>4</v>
      </c>
      <c r="C14459" t="s">
        <v>63</v>
      </c>
      <c r="D14459" t="s">
        <v>92</v>
      </c>
      <c r="E14459">
        <v>3036</v>
      </c>
      <c r="F14459">
        <v>1</v>
      </c>
    </row>
    <row r="14460" spans="1:6">
      <c r="A14460">
        <v>5311</v>
      </c>
      <c r="B14460">
        <v>4</v>
      </c>
      <c r="C14460" t="s">
        <v>63</v>
      </c>
      <c r="D14460" t="s">
        <v>92</v>
      </c>
      <c r="E14460">
        <v>1002</v>
      </c>
      <c r="F14460">
        <v>1</v>
      </c>
    </row>
    <row r="14461" spans="1:6">
      <c r="A14461">
        <v>5311</v>
      </c>
      <c r="B14461">
        <v>4</v>
      </c>
      <c r="C14461" t="s">
        <v>63</v>
      </c>
      <c r="D14461" t="s">
        <v>92</v>
      </c>
      <c r="E14461">
        <v>6006</v>
      </c>
      <c r="F14461">
        <v>1</v>
      </c>
    </row>
    <row r="14462" spans="1:6">
      <c r="A14462">
        <v>5311</v>
      </c>
      <c r="B14462">
        <v>4</v>
      </c>
      <c r="C14462" t="s">
        <v>63</v>
      </c>
      <c r="D14462" t="s">
        <v>92</v>
      </c>
      <c r="E14462">
        <v>2417</v>
      </c>
      <c r="F14462">
        <v>1</v>
      </c>
    </row>
    <row r="14463" spans="1:6">
      <c r="A14463">
        <v>5311</v>
      </c>
      <c r="B14463">
        <v>4</v>
      </c>
      <c r="C14463" t="s">
        <v>63</v>
      </c>
      <c r="D14463" t="s">
        <v>92</v>
      </c>
      <c r="E14463">
        <v>1004</v>
      </c>
      <c r="F14463">
        <v>1</v>
      </c>
    </row>
    <row r="14464" spans="1:6">
      <c r="A14464">
        <v>5311</v>
      </c>
      <c r="B14464">
        <v>4</v>
      </c>
      <c r="C14464" t="s">
        <v>63</v>
      </c>
      <c r="D14464" t="s">
        <v>92</v>
      </c>
      <c r="E14464">
        <v>2253</v>
      </c>
      <c r="F14464">
        <v>1</v>
      </c>
    </row>
    <row r="14465" spans="1:6">
      <c r="A14465">
        <v>5311</v>
      </c>
      <c r="B14465">
        <v>4</v>
      </c>
      <c r="C14465" t="s">
        <v>63</v>
      </c>
      <c r="D14465" t="s">
        <v>92</v>
      </c>
      <c r="E14465">
        <v>231</v>
      </c>
      <c r="F14465">
        <v>1</v>
      </c>
    </row>
    <row r="14466" spans="1:6">
      <c r="A14466">
        <v>5311</v>
      </c>
      <c r="B14466">
        <v>4</v>
      </c>
      <c r="C14466" t="s">
        <v>63</v>
      </c>
      <c r="D14466" t="s">
        <v>92</v>
      </c>
      <c r="E14466">
        <v>5787</v>
      </c>
      <c r="F14466">
        <v>1</v>
      </c>
    </row>
    <row r="14467" spans="1:6">
      <c r="A14467">
        <v>5311</v>
      </c>
      <c r="B14467">
        <v>4</v>
      </c>
      <c r="C14467" t="s">
        <v>63</v>
      </c>
      <c r="D14467" t="s">
        <v>92</v>
      </c>
      <c r="E14467">
        <v>3146</v>
      </c>
      <c r="F14467">
        <v>1</v>
      </c>
    </row>
    <row r="14468" spans="1:6">
      <c r="A14468">
        <v>5311</v>
      </c>
      <c r="B14468">
        <v>4</v>
      </c>
      <c r="C14468" t="s">
        <v>63</v>
      </c>
      <c r="D14468" t="s">
        <v>92</v>
      </c>
      <c r="E14468">
        <v>6121</v>
      </c>
      <c r="F14468">
        <v>1</v>
      </c>
    </row>
    <row r="14469" spans="1:6">
      <c r="A14469">
        <v>5311</v>
      </c>
      <c r="B14469">
        <v>4</v>
      </c>
      <c r="C14469" t="s">
        <v>63</v>
      </c>
      <c r="D14469" t="s">
        <v>92</v>
      </c>
      <c r="E14469">
        <v>55</v>
      </c>
      <c r="F14469">
        <v>1</v>
      </c>
    </row>
    <row r="14470" spans="1:6">
      <c r="A14470">
        <v>5311</v>
      </c>
      <c r="B14470">
        <v>4</v>
      </c>
      <c r="C14470" t="s">
        <v>63</v>
      </c>
      <c r="D14470" t="s">
        <v>92</v>
      </c>
      <c r="E14470">
        <v>2685</v>
      </c>
      <c r="F14470">
        <v>1</v>
      </c>
    </row>
    <row r="14471" spans="1:6">
      <c r="A14471">
        <v>5311</v>
      </c>
      <c r="B14471">
        <v>4</v>
      </c>
      <c r="C14471" t="s">
        <v>63</v>
      </c>
      <c r="D14471" t="s">
        <v>92</v>
      </c>
      <c r="E14471">
        <v>3653</v>
      </c>
      <c r="F14471">
        <v>1</v>
      </c>
    </row>
    <row r="14472" spans="1:6">
      <c r="A14472">
        <v>5311</v>
      </c>
      <c r="B14472">
        <v>4</v>
      </c>
      <c r="C14472" t="s">
        <v>63</v>
      </c>
      <c r="D14472" t="s">
        <v>92</v>
      </c>
      <c r="E14472">
        <v>2113</v>
      </c>
      <c r="F14472">
        <v>1</v>
      </c>
    </row>
    <row r="14473" spans="1:6">
      <c r="A14473">
        <v>5311</v>
      </c>
      <c r="B14473">
        <v>4</v>
      </c>
      <c r="C14473" t="s">
        <v>63</v>
      </c>
      <c r="D14473" t="s">
        <v>92</v>
      </c>
      <c r="E14473">
        <v>3262</v>
      </c>
      <c r="F14473">
        <v>1</v>
      </c>
    </row>
    <row r="14474" spans="1:6">
      <c r="A14474">
        <v>5311</v>
      </c>
      <c r="B14474">
        <v>4</v>
      </c>
      <c r="C14474" t="s">
        <v>63</v>
      </c>
      <c r="D14474" t="s">
        <v>92</v>
      </c>
      <c r="E14474">
        <v>5193</v>
      </c>
      <c r="F14474">
        <v>1</v>
      </c>
    </row>
    <row r="14475" spans="1:6">
      <c r="A14475">
        <v>5311</v>
      </c>
      <c r="B14475">
        <v>4</v>
      </c>
      <c r="C14475" t="s">
        <v>64</v>
      </c>
      <c r="D14475" t="s">
        <v>91</v>
      </c>
      <c r="E14475">
        <v>2177</v>
      </c>
      <c r="F14475">
        <v>7</v>
      </c>
    </row>
    <row r="14476" spans="1:6">
      <c r="A14476">
        <v>5311</v>
      </c>
      <c r="B14476">
        <v>4</v>
      </c>
      <c r="C14476" t="s">
        <v>64</v>
      </c>
      <c r="D14476" t="s">
        <v>91</v>
      </c>
      <c r="E14476">
        <v>5530</v>
      </c>
      <c r="F14476">
        <v>5</v>
      </c>
    </row>
    <row r="14477" spans="1:6">
      <c r="A14477">
        <v>5311</v>
      </c>
      <c r="B14477">
        <v>4</v>
      </c>
      <c r="C14477" t="s">
        <v>64</v>
      </c>
      <c r="D14477" t="s">
        <v>91</v>
      </c>
      <c r="E14477">
        <v>2547</v>
      </c>
      <c r="F14477">
        <v>4</v>
      </c>
    </row>
    <row r="14478" spans="1:6">
      <c r="A14478">
        <v>5311</v>
      </c>
      <c r="B14478">
        <v>4</v>
      </c>
      <c r="C14478" t="s">
        <v>64</v>
      </c>
      <c r="D14478" t="s">
        <v>91</v>
      </c>
      <c r="E14478">
        <v>250</v>
      </c>
      <c r="F14478">
        <v>4</v>
      </c>
    </row>
    <row r="14479" spans="1:6">
      <c r="A14479">
        <v>5311</v>
      </c>
      <c r="B14479">
        <v>4</v>
      </c>
      <c r="C14479" t="s">
        <v>64</v>
      </c>
      <c r="D14479" t="s">
        <v>91</v>
      </c>
      <c r="E14479">
        <v>4116</v>
      </c>
      <c r="F14479">
        <v>2</v>
      </c>
    </row>
    <row r="14480" spans="1:6">
      <c r="A14480">
        <v>5311</v>
      </c>
      <c r="B14480">
        <v>4</v>
      </c>
      <c r="C14480" t="s">
        <v>64</v>
      </c>
      <c r="D14480" t="s">
        <v>91</v>
      </c>
      <c r="E14480">
        <v>1002</v>
      </c>
      <c r="F14480">
        <v>2</v>
      </c>
    </row>
    <row r="14481" spans="1:6">
      <c r="A14481">
        <v>5311</v>
      </c>
      <c r="B14481">
        <v>4</v>
      </c>
      <c r="C14481" t="s">
        <v>64</v>
      </c>
      <c r="D14481" t="s">
        <v>91</v>
      </c>
      <c r="E14481">
        <v>5391</v>
      </c>
      <c r="F14481">
        <v>2</v>
      </c>
    </row>
    <row r="14482" spans="1:6">
      <c r="A14482">
        <v>5311</v>
      </c>
      <c r="B14482">
        <v>4</v>
      </c>
      <c r="C14482" t="s">
        <v>64</v>
      </c>
      <c r="D14482" t="s">
        <v>91</v>
      </c>
      <c r="E14482">
        <v>3499</v>
      </c>
      <c r="F14482">
        <v>2</v>
      </c>
    </row>
    <row r="14483" spans="1:6">
      <c r="A14483">
        <v>5311</v>
      </c>
      <c r="B14483">
        <v>4</v>
      </c>
      <c r="C14483" t="s">
        <v>64</v>
      </c>
      <c r="D14483" t="s">
        <v>91</v>
      </c>
      <c r="E14483">
        <v>3226</v>
      </c>
      <c r="F14483">
        <v>2</v>
      </c>
    </row>
    <row r="14484" spans="1:6">
      <c r="A14484">
        <v>5311</v>
      </c>
      <c r="B14484">
        <v>4</v>
      </c>
      <c r="C14484" t="s">
        <v>64</v>
      </c>
      <c r="D14484" t="s">
        <v>91</v>
      </c>
      <c r="E14484">
        <v>1266</v>
      </c>
      <c r="F14484">
        <v>1</v>
      </c>
    </row>
    <row r="14485" spans="1:6">
      <c r="A14485">
        <v>5311</v>
      </c>
      <c r="B14485">
        <v>4</v>
      </c>
      <c r="C14485" t="s">
        <v>64</v>
      </c>
      <c r="D14485" t="s">
        <v>91</v>
      </c>
      <c r="E14485">
        <v>3146</v>
      </c>
      <c r="F14485">
        <v>1</v>
      </c>
    </row>
    <row r="14486" spans="1:6">
      <c r="A14486">
        <v>5311</v>
      </c>
      <c r="B14486">
        <v>4</v>
      </c>
      <c r="C14486" t="s">
        <v>64</v>
      </c>
      <c r="D14486" t="s">
        <v>91</v>
      </c>
      <c r="E14486">
        <v>4820</v>
      </c>
      <c r="F14486">
        <v>1</v>
      </c>
    </row>
    <row r="14487" spans="1:6">
      <c r="A14487">
        <v>5311</v>
      </c>
      <c r="B14487">
        <v>4</v>
      </c>
      <c r="C14487" t="s">
        <v>64</v>
      </c>
      <c r="D14487" t="s">
        <v>91</v>
      </c>
      <c r="E14487">
        <v>2252</v>
      </c>
      <c r="F14487">
        <v>1</v>
      </c>
    </row>
    <row r="14488" spans="1:6">
      <c r="A14488">
        <v>5311</v>
      </c>
      <c r="B14488">
        <v>4</v>
      </c>
      <c r="C14488" t="s">
        <v>64</v>
      </c>
      <c r="D14488" t="s">
        <v>91</v>
      </c>
      <c r="E14488">
        <v>58</v>
      </c>
      <c r="F14488">
        <v>1</v>
      </c>
    </row>
    <row r="14489" spans="1:6">
      <c r="A14489">
        <v>5311</v>
      </c>
      <c r="B14489">
        <v>4</v>
      </c>
      <c r="C14489" t="s">
        <v>64</v>
      </c>
      <c r="D14489" t="s">
        <v>91</v>
      </c>
      <c r="E14489">
        <v>2531</v>
      </c>
      <c r="F14489">
        <v>1</v>
      </c>
    </row>
    <row r="14490" spans="1:6">
      <c r="A14490">
        <v>5311</v>
      </c>
      <c r="B14490">
        <v>4</v>
      </c>
      <c r="C14490" t="s">
        <v>64</v>
      </c>
      <c r="D14490" t="s">
        <v>91</v>
      </c>
      <c r="E14490">
        <v>4669</v>
      </c>
      <c r="F14490">
        <v>1</v>
      </c>
    </row>
    <row r="14491" spans="1:6">
      <c r="A14491">
        <v>5311</v>
      </c>
      <c r="B14491">
        <v>4</v>
      </c>
      <c r="C14491" t="s">
        <v>64</v>
      </c>
      <c r="D14491" t="s">
        <v>91</v>
      </c>
      <c r="E14491">
        <v>4678</v>
      </c>
      <c r="F14491">
        <v>1</v>
      </c>
    </row>
    <row r="14492" spans="1:6">
      <c r="A14492">
        <v>5311</v>
      </c>
      <c r="B14492">
        <v>4</v>
      </c>
      <c r="C14492" t="s">
        <v>64</v>
      </c>
      <c r="D14492" t="s">
        <v>91</v>
      </c>
      <c r="E14492">
        <v>1237</v>
      </c>
      <c r="F14492">
        <v>1</v>
      </c>
    </row>
    <row r="14493" spans="1:6">
      <c r="A14493">
        <v>5311</v>
      </c>
      <c r="B14493">
        <v>4</v>
      </c>
      <c r="C14493" t="s">
        <v>64</v>
      </c>
      <c r="D14493" t="s">
        <v>91</v>
      </c>
      <c r="E14493">
        <v>1139</v>
      </c>
      <c r="F14493">
        <v>1</v>
      </c>
    </row>
    <row r="14494" spans="1:6">
      <c r="A14494">
        <v>5311</v>
      </c>
      <c r="B14494">
        <v>4</v>
      </c>
      <c r="C14494" t="s">
        <v>64</v>
      </c>
      <c r="D14494" t="s">
        <v>91</v>
      </c>
      <c r="E14494">
        <v>168</v>
      </c>
      <c r="F14494">
        <v>1</v>
      </c>
    </row>
    <row r="14495" spans="1:6">
      <c r="A14495">
        <v>5311</v>
      </c>
      <c r="B14495">
        <v>4</v>
      </c>
      <c r="C14495" t="s">
        <v>64</v>
      </c>
      <c r="D14495" t="s">
        <v>91</v>
      </c>
      <c r="E14495">
        <v>2278</v>
      </c>
      <c r="F14495">
        <v>1</v>
      </c>
    </row>
    <row r="14496" spans="1:6">
      <c r="A14496">
        <v>5311</v>
      </c>
      <c r="B14496">
        <v>4</v>
      </c>
      <c r="C14496" t="s">
        <v>64</v>
      </c>
      <c r="D14496" t="s">
        <v>91</v>
      </c>
      <c r="E14496">
        <v>4147</v>
      </c>
      <c r="F14496">
        <v>1</v>
      </c>
    </row>
    <row r="14497" spans="1:6">
      <c r="A14497">
        <v>5311</v>
      </c>
      <c r="B14497">
        <v>4</v>
      </c>
      <c r="C14497" t="s">
        <v>64</v>
      </c>
      <c r="D14497" t="s">
        <v>91</v>
      </c>
      <c r="E14497">
        <v>3055</v>
      </c>
      <c r="F14497">
        <v>1</v>
      </c>
    </row>
    <row r="14498" spans="1:6">
      <c r="A14498">
        <v>5311</v>
      </c>
      <c r="B14498">
        <v>4</v>
      </c>
      <c r="C14498" t="s">
        <v>64</v>
      </c>
      <c r="D14498" t="s">
        <v>91</v>
      </c>
      <c r="E14498">
        <v>3960</v>
      </c>
      <c r="F14498">
        <v>1</v>
      </c>
    </row>
    <row r="14499" spans="1:6">
      <c r="A14499">
        <v>5311</v>
      </c>
      <c r="B14499">
        <v>4</v>
      </c>
      <c r="C14499" t="s">
        <v>64</v>
      </c>
      <c r="D14499" t="s">
        <v>91</v>
      </c>
      <c r="E14499">
        <v>229</v>
      </c>
      <c r="F14499">
        <v>1</v>
      </c>
    </row>
    <row r="14500" spans="1:6">
      <c r="A14500">
        <v>5311</v>
      </c>
      <c r="B14500">
        <v>4</v>
      </c>
      <c r="C14500" t="s">
        <v>64</v>
      </c>
      <c r="D14500" t="s">
        <v>91</v>
      </c>
      <c r="E14500">
        <v>1261</v>
      </c>
      <c r="F14500">
        <v>1</v>
      </c>
    </row>
    <row r="14501" spans="1:6">
      <c r="A14501">
        <v>5311</v>
      </c>
      <c r="B14501">
        <v>4</v>
      </c>
      <c r="C14501" t="s">
        <v>64</v>
      </c>
      <c r="D14501" t="s">
        <v>91</v>
      </c>
      <c r="E14501">
        <v>3892</v>
      </c>
      <c r="F14501">
        <v>1</v>
      </c>
    </row>
    <row r="14502" spans="1:6">
      <c r="A14502">
        <v>5311</v>
      </c>
      <c r="B14502">
        <v>4</v>
      </c>
      <c r="C14502" t="s">
        <v>64</v>
      </c>
      <c r="D14502" t="s">
        <v>91</v>
      </c>
      <c r="E14502">
        <v>5157</v>
      </c>
      <c r="F14502">
        <v>1</v>
      </c>
    </row>
    <row r="14503" spans="1:6">
      <c r="A14503">
        <v>5311</v>
      </c>
      <c r="B14503">
        <v>4</v>
      </c>
      <c r="C14503" t="s">
        <v>64</v>
      </c>
      <c r="D14503" t="s">
        <v>91</v>
      </c>
      <c r="E14503">
        <v>2446</v>
      </c>
      <c r="F14503">
        <v>1</v>
      </c>
    </row>
    <row r="14504" spans="1:6">
      <c r="A14504">
        <v>5311</v>
      </c>
      <c r="B14504">
        <v>4</v>
      </c>
      <c r="C14504" t="s">
        <v>64</v>
      </c>
      <c r="D14504" t="s">
        <v>91</v>
      </c>
      <c r="E14504">
        <v>1147</v>
      </c>
      <c r="F14504">
        <v>1</v>
      </c>
    </row>
    <row r="14505" spans="1:6">
      <c r="A14505">
        <v>5311</v>
      </c>
      <c r="B14505">
        <v>4</v>
      </c>
      <c r="C14505" t="s">
        <v>64</v>
      </c>
      <c r="D14505" t="s">
        <v>91</v>
      </c>
      <c r="E14505">
        <v>6101</v>
      </c>
      <c r="F14505">
        <v>1</v>
      </c>
    </row>
    <row r="14506" spans="1:6">
      <c r="A14506">
        <v>5311</v>
      </c>
      <c r="B14506">
        <v>4</v>
      </c>
      <c r="C14506" t="s">
        <v>64</v>
      </c>
      <c r="D14506" t="s">
        <v>91</v>
      </c>
      <c r="E14506">
        <v>4254</v>
      </c>
      <c r="F14506">
        <v>1</v>
      </c>
    </row>
    <row r="14507" spans="1:6">
      <c r="A14507">
        <v>5311</v>
      </c>
      <c r="B14507">
        <v>4</v>
      </c>
      <c r="C14507" t="s">
        <v>64</v>
      </c>
      <c r="D14507" t="s">
        <v>91</v>
      </c>
      <c r="E14507">
        <v>2990</v>
      </c>
      <c r="F14507">
        <v>1</v>
      </c>
    </row>
    <row r="14508" spans="1:6">
      <c r="A14508">
        <v>5311</v>
      </c>
      <c r="B14508">
        <v>4</v>
      </c>
      <c r="C14508" t="s">
        <v>64</v>
      </c>
      <c r="D14508" t="s">
        <v>91</v>
      </c>
      <c r="E14508">
        <v>3790</v>
      </c>
      <c r="F14508">
        <v>1</v>
      </c>
    </row>
    <row r="14509" spans="1:6">
      <c r="A14509">
        <v>5311</v>
      </c>
      <c r="B14509">
        <v>4</v>
      </c>
      <c r="C14509" t="s">
        <v>64</v>
      </c>
      <c r="D14509" t="s">
        <v>91</v>
      </c>
      <c r="E14509">
        <v>5529</v>
      </c>
      <c r="F14509">
        <v>1</v>
      </c>
    </row>
    <row r="14510" spans="1:6">
      <c r="A14510">
        <v>5311</v>
      </c>
      <c r="B14510">
        <v>4</v>
      </c>
      <c r="C14510" t="s">
        <v>64</v>
      </c>
      <c r="D14510" t="s">
        <v>91</v>
      </c>
      <c r="E14510">
        <v>1260</v>
      </c>
      <c r="F14510">
        <v>1</v>
      </c>
    </row>
    <row r="14511" spans="1:6">
      <c r="A14511">
        <v>5311</v>
      </c>
      <c r="B14511">
        <v>4</v>
      </c>
      <c r="C14511" t="s">
        <v>64</v>
      </c>
      <c r="D14511" t="s">
        <v>91</v>
      </c>
      <c r="E14511">
        <v>4389</v>
      </c>
      <c r="F14511">
        <v>1</v>
      </c>
    </row>
    <row r="14512" spans="1:6">
      <c r="A14512">
        <v>5311</v>
      </c>
      <c r="B14512">
        <v>4</v>
      </c>
      <c r="C14512" t="s">
        <v>64</v>
      </c>
      <c r="D14512" t="s">
        <v>91</v>
      </c>
      <c r="E14512">
        <v>5240</v>
      </c>
      <c r="F14512">
        <v>1</v>
      </c>
    </row>
    <row r="14513" spans="1:6">
      <c r="A14513">
        <v>5311</v>
      </c>
      <c r="B14513">
        <v>4</v>
      </c>
      <c r="C14513" t="s">
        <v>64</v>
      </c>
      <c r="D14513" t="s">
        <v>91</v>
      </c>
      <c r="E14513">
        <v>2425</v>
      </c>
      <c r="F14513">
        <v>1</v>
      </c>
    </row>
    <row r="14514" spans="1:6">
      <c r="A14514">
        <v>5311</v>
      </c>
      <c r="B14514">
        <v>4</v>
      </c>
      <c r="C14514" t="s">
        <v>64</v>
      </c>
      <c r="D14514" t="s">
        <v>91</v>
      </c>
      <c r="E14514">
        <v>5075</v>
      </c>
      <c r="F14514">
        <v>1</v>
      </c>
    </row>
    <row r="14515" spans="1:6">
      <c r="A14515">
        <v>5311</v>
      </c>
      <c r="B14515">
        <v>4</v>
      </c>
      <c r="C14515" t="s">
        <v>64</v>
      </c>
      <c r="D14515" t="s">
        <v>91</v>
      </c>
      <c r="E14515">
        <v>115</v>
      </c>
      <c r="F14515">
        <v>1</v>
      </c>
    </row>
    <row r="14516" spans="1:6">
      <c r="A14516">
        <v>5311</v>
      </c>
      <c r="B14516">
        <v>4</v>
      </c>
      <c r="C14516" t="s">
        <v>64</v>
      </c>
      <c r="D14516" t="s">
        <v>91</v>
      </c>
      <c r="E14516">
        <v>2460</v>
      </c>
      <c r="F14516">
        <v>1</v>
      </c>
    </row>
    <row r="14517" spans="1:6">
      <c r="A14517">
        <v>5311</v>
      </c>
      <c r="B14517">
        <v>4</v>
      </c>
      <c r="C14517" t="s">
        <v>62</v>
      </c>
      <c r="D14517" t="s">
        <v>92</v>
      </c>
      <c r="E14517">
        <v>4116</v>
      </c>
      <c r="F14517">
        <v>8</v>
      </c>
    </row>
    <row r="14518" spans="1:6">
      <c r="A14518">
        <v>5311</v>
      </c>
      <c r="B14518">
        <v>4</v>
      </c>
      <c r="C14518" t="s">
        <v>62</v>
      </c>
      <c r="D14518" t="s">
        <v>92</v>
      </c>
      <c r="E14518">
        <v>4669</v>
      </c>
      <c r="F14518">
        <v>4</v>
      </c>
    </row>
    <row r="14519" spans="1:6">
      <c r="A14519">
        <v>5311</v>
      </c>
      <c r="B14519">
        <v>4</v>
      </c>
      <c r="C14519" t="s">
        <v>62</v>
      </c>
      <c r="D14519" t="s">
        <v>92</v>
      </c>
      <c r="E14519">
        <v>2177</v>
      </c>
      <c r="F14519">
        <v>4</v>
      </c>
    </row>
    <row r="14520" spans="1:6">
      <c r="A14520">
        <v>5311</v>
      </c>
      <c r="B14520">
        <v>4</v>
      </c>
      <c r="C14520" t="s">
        <v>62</v>
      </c>
      <c r="D14520" t="s">
        <v>92</v>
      </c>
      <c r="E14520">
        <v>3003</v>
      </c>
      <c r="F14520">
        <v>3</v>
      </c>
    </row>
    <row r="14521" spans="1:6">
      <c r="A14521">
        <v>5311</v>
      </c>
      <c r="B14521">
        <v>4</v>
      </c>
      <c r="C14521" t="s">
        <v>62</v>
      </c>
      <c r="D14521" t="s">
        <v>92</v>
      </c>
      <c r="E14521">
        <v>5530</v>
      </c>
      <c r="F14521">
        <v>3</v>
      </c>
    </row>
    <row r="14522" spans="1:6">
      <c r="A14522">
        <v>5311</v>
      </c>
      <c r="B14522">
        <v>4</v>
      </c>
      <c r="C14522" t="s">
        <v>62</v>
      </c>
      <c r="D14522" t="s">
        <v>92</v>
      </c>
      <c r="E14522">
        <v>5779</v>
      </c>
      <c r="F14522">
        <v>2</v>
      </c>
    </row>
    <row r="14523" spans="1:6">
      <c r="A14523">
        <v>5311</v>
      </c>
      <c r="B14523">
        <v>4</v>
      </c>
      <c r="C14523" t="s">
        <v>62</v>
      </c>
      <c r="D14523" t="s">
        <v>92</v>
      </c>
      <c r="E14523">
        <v>5836</v>
      </c>
      <c r="F14523">
        <v>2</v>
      </c>
    </row>
    <row r="14524" spans="1:6">
      <c r="A14524">
        <v>5311</v>
      </c>
      <c r="B14524">
        <v>4</v>
      </c>
      <c r="C14524" t="s">
        <v>62</v>
      </c>
      <c r="D14524" t="s">
        <v>92</v>
      </c>
      <c r="E14524">
        <v>3906</v>
      </c>
      <c r="F14524">
        <v>2</v>
      </c>
    </row>
    <row r="14525" spans="1:6">
      <c r="A14525">
        <v>5311</v>
      </c>
      <c r="B14525">
        <v>4</v>
      </c>
      <c r="C14525" t="s">
        <v>62</v>
      </c>
      <c r="D14525" t="s">
        <v>92</v>
      </c>
      <c r="E14525">
        <v>4602</v>
      </c>
      <c r="F14525">
        <v>2</v>
      </c>
    </row>
    <row r="14526" spans="1:6">
      <c r="A14526">
        <v>5311</v>
      </c>
      <c r="B14526">
        <v>4</v>
      </c>
      <c r="C14526" t="s">
        <v>62</v>
      </c>
      <c r="D14526" t="s">
        <v>92</v>
      </c>
      <c r="E14526">
        <v>5075</v>
      </c>
      <c r="F14526">
        <v>2</v>
      </c>
    </row>
    <row r="14527" spans="1:6">
      <c r="A14527">
        <v>5311</v>
      </c>
      <c r="B14527">
        <v>4</v>
      </c>
      <c r="C14527" t="s">
        <v>62</v>
      </c>
      <c r="D14527" t="s">
        <v>92</v>
      </c>
      <c r="E14527">
        <v>1051</v>
      </c>
      <c r="F14527">
        <v>2</v>
      </c>
    </row>
    <row r="14528" spans="1:6">
      <c r="A14528">
        <v>5311</v>
      </c>
      <c r="B14528">
        <v>4</v>
      </c>
      <c r="C14528" t="s">
        <v>62</v>
      </c>
      <c r="D14528" t="s">
        <v>92</v>
      </c>
      <c r="E14528">
        <v>75</v>
      </c>
      <c r="F14528">
        <v>1</v>
      </c>
    </row>
    <row r="14529" spans="1:6">
      <c r="A14529">
        <v>5311</v>
      </c>
      <c r="B14529">
        <v>4</v>
      </c>
      <c r="C14529" t="s">
        <v>62</v>
      </c>
      <c r="D14529" t="s">
        <v>92</v>
      </c>
      <c r="E14529">
        <v>6004</v>
      </c>
      <c r="F14529">
        <v>1</v>
      </c>
    </row>
    <row r="14530" spans="1:6">
      <c r="A14530">
        <v>5311</v>
      </c>
      <c r="B14530">
        <v>4</v>
      </c>
      <c r="C14530" t="s">
        <v>62</v>
      </c>
      <c r="D14530" t="s">
        <v>92</v>
      </c>
      <c r="E14530">
        <v>2571</v>
      </c>
      <c r="F14530">
        <v>1</v>
      </c>
    </row>
    <row r="14531" spans="1:6">
      <c r="A14531">
        <v>5311</v>
      </c>
      <c r="B14531">
        <v>4</v>
      </c>
      <c r="C14531" t="s">
        <v>62</v>
      </c>
      <c r="D14531" t="s">
        <v>92</v>
      </c>
      <c r="E14531">
        <v>1169</v>
      </c>
      <c r="F14531">
        <v>1</v>
      </c>
    </row>
    <row r="14532" spans="1:6">
      <c r="A14532">
        <v>5311</v>
      </c>
      <c r="B14532">
        <v>4</v>
      </c>
      <c r="C14532" t="s">
        <v>62</v>
      </c>
      <c r="D14532" t="s">
        <v>92</v>
      </c>
      <c r="E14532">
        <v>3262</v>
      </c>
      <c r="F14532">
        <v>1</v>
      </c>
    </row>
    <row r="14533" spans="1:6">
      <c r="A14533">
        <v>5311</v>
      </c>
      <c r="B14533">
        <v>4</v>
      </c>
      <c r="C14533" t="s">
        <v>62</v>
      </c>
      <c r="D14533" t="s">
        <v>92</v>
      </c>
      <c r="E14533">
        <v>5529</v>
      </c>
      <c r="F14533">
        <v>1</v>
      </c>
    </row>
    <row r="14534" spans="1:6">
      <c r="A14534">
        <v>5311</v>
      </c>
      <c r="B14534">
        <v>4</v>
      </c>
      <c r="C14534" t="s">
        <v>62</v>
      </c>
      <c r="D14534" t="s">
        <v>92</v>
      </c>
      <c r="E14534">
        <v>3055</v>
      </c>
      <c r="F14534">
        <v>1</v>
      </c>
    </row>
    <row r="14535" spans="1:6">
      <c r="A14535">
        <v>5311</v>
      </c>
      <c r="B14535">
        <v>4</v>
      </c>
      <c r="C14535" t="s">
        <v>62</v>
      </c>
      <c r="D14535" t="s">
        <v>92</v>
      </c>
      <c r="E14535">
        <v>2547</v>
      </c>
      <c r="F14535">
        <v>1</v>
      </c>
    </row>
    <row r="14536" spans="1:6">
      <c r="A14536">
        <v>5311</v>
      </c>
      <c r="B14536">
        <v>4</v>
      </c>
      <c r="C14536" t="s">
        <v>62</v>
      </c>
      <c r="D14536" t="s">
        <v>92</v>
      </c>
      <c r="E14536">
        <v>3483</v>
      </c>
      <c r="F14536">
        <v>1</v>
      </c>
    </row>
    <row r="14537" spans="1:6">
      <c r="A14537">
        <v>5311</v>
      </c>
      <c r="B14537">
        <v>4</v>
      </c>
      <c r="C14537" t="s">
        <v>62</v>
      </c>
      <c r="D14537" t="s">
        <v>92</v>
      </c>
      <c r="E14537">
        <v>121</v>
      </c>
      <c r="F14537">
        <v>1</v>
      </c>
    </row>
    <row r="14538" spans="1:6">
      <c r="A14538">
        <v>5311</v>
      </c>
      <c r="B14538">
        <v>4</v>
      </c>
      <c r="C14538" t="s">
        <v>62</v>
      </c>
      <c r="D14538" t="s">
        <v>92</v>
      </c>
      <c r="E14538">
        <v>5496</v>
      </c>
      <c r="F14538">
        <v>1</v>
      </c>
    </row>
    <row r="14539" spans="1:6">
      <c r="A14539">
        <v>5311</v>
      </c>
      <c r="B14539">
        <v>4</v>
      </c>
      <c r="C14539" t="s">
        <v>62</v>
      </c>
      <c r="D14539" t="s">
        <v>92</v>
      </c>
      <c r="E14539">
        <v>3742</v>
      </c>
      <c r="F14539">
        <v>1</v>
      </c>
    </row>
    <row r="14540" spans="1:6">
      <c r="A14540">
        <v>5311</v>
      </c>
      <c r="B14540">
        <v>4</v>
      </c>
      <c r="C14540" t="s">
        <v>62</v>
      </c>
      <c r="D14540" t="s">
        <v>92</v>
      </c>
      <c r="E14540">
        <v>5259</v>
      </c>
      <c r="F14540">
        <v>1</v>
      </c>
    </row>
    <row r="14541" spans="1:6">
      <c r="A14541">
        <v>5311</v>
      </c>
      <c r="B14541">
        <v>4</v>
      </c>
      <c r="C14541" t="s">
        <v>62</v>
      </c>
      <c r="D14541" t="s">
        <v>92</v>
      </c>
      <c r="E14541">
        <v>1208</v>
      </c>
      <c r="F14541">
        <v>1</v>
      </c>
    </row>
    <row r="14542" spans="1:6">
      <c r="A14542">
        <v>5311</v>
      </c>
      <c r="B14542">
        <v>4</v>
      </c>
      <c r="C14542" t="s">
        <v>62</v>
      </c>
      <c r="D14542" t="s">
        <v>92</v>
      </c>
      <c r="E14542">
        <v>5031</v>
      </c>
      <c r="F14542">
        <v>1</v>
      </c>
    </row>
    <row r="14543" spans="1:6">
      <c r="A14543">
        <v>5311</v>
      </c>
      <c r="B14543">
        <v>4</v>
      </c>
      <c r="C14543" t="s">
        <v>62</v>
      </c>
      <c r="D14543" t="s">
        <v>92</v>
      </c>
      <c r="E14543">
        <v>2425</v>
      </c>
      <c r="F14543">
        <v>1</v>
      </c>
    </row>
    <row r="14544" spans="1:6">
      <c r="A14544">
        <v>5311</v>
      </c>
      <c r="B14544">
        <v>4</v>
      </c>
      <c r="C14544" t="s">
        <v>62</v>
      </c>
      <c r="D14544" t="s">
        <v>92</v>
      </c>
      <c r="E14544">
        <v>5931</v>
      </c>
      <c r="F14544">
        <v>1</v>
      </c>
    </row>
    <row r="14545" spans="1:6">
      <c r="A14545">
        <v>5311</v>
      </c>
      <c r="B14545">
        <v>4</v>
      </c>
      <c r="C14545" t="s">
        <v>62</v>
      </c>
      <c r="D14545" t="s">
        <v>92</v>
      </c>
      <c r="E14545">
        <v>4790</v>
      </c>
      <c r="F14545">
        <v>1</v>
      </c>
    </row>
    <row r="14546" spans="1:6">
      <c r="A14546">
        <v>5311</v>
      </c>
      <c r="B14546">
        <v>4</v>
      </c>
      <c r="C14546" t="s">
        <v>62</v>
      </c>
      <c r="D14546" t="s">
        <v>92</v>
      </c>
      <c r="E14546">
        <v>3226</v>
      </c>
      <c r="F14546">
        <v>1</v>
      </c>
    </row>
    <row r="14547" spans="1:6">
      <c r="A14547">
        <v>5311</v>
      </c>
      <c r="B14547">
        <v>4</v>
      </c>
      <c r="C14547" t="s">
        <v>62</v>
      </c>
      <c r="D14547" t="s">
        <v>92</v>
      </c>
      <c r="E14547">
        <v>3402</v>
      </c>
      <c r="F14547">
        <v>1</v>
      </c>
    </row>
    <row r="14548" spans="1:6">
      <c r="A14548">
        <v>5311</v>
      </c>
      <c r="B14548">
        <v>4</v>
      </c>
      <c r="C14548" t="s">
        <v>62</v>
      </c>
      <c r="D14548" t="s">
        <v>92</v>
      </c>
      <c r="E14548">
        <v>3986</v>
      </c>
      <c r="F14548">
        <v>1</v>
      </c>
    </row>
    <row r="14549" spans="1:6">
      <c r="A14549">
        <v>5311</v>
      </c>
      <c r="B14549">
        <v>4</v>
      </c>
      <c r="C14549" t="s">
        <v>62</v>
      </c>
      <c r="D14549" t="s">
        <v>92</v>
      </c>
      <c r="E14549">
        <v>4626</v>
      </c>
      <c r="F14549">
        <v>1</v>
      </c>
    </row>
    <row r="14550" spans="1:6">
      <c r="A14550">
        <v>5311</v>
      </c>
      <c r="B14550">
        <v>4</v>
      </c>
      <c r="C14550" t="s">
        <v>62</v>
      </c>
      <c r="D14550" t="s">
        <v>92</v>
      </c>
      <c r="E14550">
        <v>5383</v>
      </c>
      <c r="F14550">
        <v>1</v>
      </c>
    </row>
    <row r="14551" spans="1:6">
      <c r="A14551">
        <v>5311</v>
      </c>
      <c r="B14551">
        <v>4</v>
      </c>
      <c r="C14551" t="s">
        <v>62</v>
      </c>
      <c r="D14551" t="s">
        <v>92</v>
      </c>
      <c r="E14551">
        <v>2298</v>
      </c>
      <c r="F14551">
        <v>1</v>
      </c>
    </row>
    <row r="14552" spans="1:6">
      <c r="A14552">
        <v>5311</v>
      </c>
      <c r="B14552">
        <v>4</v>
      </c>
      <c r="C14552" t="s">
        <v>62</v>
      </c>
      <c r="D14552" t="s">
        <v>92</v>
      </c>
      <c r="E14552">
        <v>2681</v>
      </c>
      <c r="F14552">
        <v>1</v>
      </c>
    </row>
    <row r="14553" spans="1:6">
      <c r="A14553">
        <v>5311</v>
      </c>
      <c r="B14553">
        <v>4</v>
      </c>
      <c r="C14553" t="s">
        <v>62</v>
      </c>
      <c r="D14553" t="s">
        <v>92</v>
      </c>
      <c r="E14553">
        <v>65</v>
      </c>
      <c r="F14553">
        <v>1</v>
      </c>
    </row>
    <row r="14554" spans="1:6">
      <c r="A14554">
        <v>5311</v>
      </c>
      <c r="B14554">
        <v>4</v>
      </c>
      <c r="C14554" t="s">
        <v>62</v>
      </c>
      <c r="D14554" t="s">
        <v>92</v>
      </c>
      <c r="E14554">
        <v>2050</v>
      </c>
      <c r="F14554">
        <v>1</v>
      </c>
    </row>
    <row r="14555" spans="1:6">
      <c r="A14555">
        <v>5311</v>
      </c>
      <c r="B14555">
        <v>4</v>
      </c>
      <c r="C14555" t="s">
        <v>62</v>
      </c>
      <c r="D14555" t="s">
        <v>92</v>
      </c>
      <c r="E14555">
        <v>266</v>
      </c>
      <c r="F14555">
        <v>1</v>
      </c>
    </row>
    <row r="14556" spans="1:6">
      <c r="A14556">
        <v>5311</v>
      </c>
      <c r="B14556">
        <v>4</v>
      </c>
      <c r="C14556" t="s">
        <v>62</v>
      </c>
      <c r="D14556" t="s">
        <v>92</v>
      </c>
      <c r="E14556">
        <v>4035</v>
      </c>
      <c r="F14556">
        <v>1</v>
      </c>
    </row>
    <row r="14557" spans="1:6">
      <c r="A14557">
        <v>5311</v>
      </c>
      <c r="B14557">
        <v>4</v>
      </c>
      <c r="C14557" t="s">
        <v>62</v>
      </c>
      <c r="D14557" t="s">
        <v>92</v>
      </c>
      <c r="E14557">
        <v>3369</v>
      </c>
      <c r="F14557">
        <v>1</v>
      </c>
    </row>
    <row r="14558" spans="1:6">
      <c r="A14558">
        <v>5311</v>
      </c>
      <c r="B14558">
        <v>5</v>
      </c>
      <c r="C14558" t="s">
        <v>64</v>
      </c>
      <c r="D14558" t="s">
        <v>92</v>
      </c>
      <c r="E14558">
        <v>4879</v>
      </c>
      <c r="F14558">
        <v>3</v>
      </c>
    </row>
    <row r="14559" spans="1:6">
      <c r="A14559">
        <v>5311</v>
      </c>
      <c r="B14559">
        <v>5</v>
      </c>
      <c r="C14559" t="s">
        <v>64</v>
      </c>
      <c r="D14559" t="s">
        <v>92</v>
      </c>
      <c r="E14559">
        <v>3951</v>
      </c>
      <c r="F14559">
        <v>3</v>
      </c>
    </row>
    <row r="14560" spans="1:6">
      <c r="A14560">
        <v>5311</v>
      </c>
      <c r="B14560">
        <v>5</v>
      </c>
      <c r="C14560" t="s">
        <v>64</v>
      </c>
      <c r="D14560" t="s">
        <v>92</v>
      </c>
      <c r="E14560">
        <v>5511</v>
      </c>
      <c r="F14560">
        <v>2</v>
      </c>
    </row>
    <row r="14561" spans="1:6">
      <c r="A14561">
        <v>5311</v>
      </c>
      <c r="B14561">
        <v>5</v>
      </c>
      <c r="C14561" t="s">
        <v>64</v>
      </c>
      <c r="D14561" t="s">
        <v>92</v>
      </c>
      <c r="E14561">
        <v>4976</v>
      </c>
      <c r="F14561">
        <v>2</v>
      </c>
    </row>
    <row r="14562" spans="1:6">
      <c r="A14562">
        <v>5311</v>
      </c>
      <c r="B14562">
        <v>5</v>
      </c>
      <c r="C14562" t="s">
        <v>64</v>
      </c>
      <c r="D14562" t="s">
        <v>92</v>
      </c>
      <c r="E14562">
        <v>2916</v>
      </c>
      <c r="F14562">
        <v>1</v>
      </c>
    </row>
    <row r="14563" spans="1:6">
      <c r="A14563">
        <v>5311</v>
      </c>
      <c r="B14563">
        <v>5</v>
      </c>
      <c r="C14563" t="s">
        <v>64</v>
      </c>
      <c r="D14563" t="s">
        <v>92</v>
      </c>
      <c r="E14563">
        <v>4931</v>
      </c>
      <c r="F14563">
        <v>1</v>
      </c>
    </row>
    <row r="14564" spans="1:6">
      <c r="A14564">
        <v>5311</v>
      </c>
      <c r="B14564">
        <v>5</v>
      </c>
      <c r="C14564" t="s">
        <v>64</v>
      </c>
      <c r="D14564" t="s">
        <v>92</v>
      </c>
      <c r="E14564">
        <v>5755</v>
      </c>
      <c r="F14564">
        <v>1</v>
      </c>
    </row>
    <row r="14565" spans="1:6">
      <c r="A14565">
        <v>5311</v>
      </c>
      <c r="B14565">
        <v>5</v>
      </c>
      <c r="C14565" t="s">
        <v>64</v>
      </c>
      <c r="D14565" t="s">
        <v>92</v>
      </c>
      <c r="E14565">
        <v>42</v>
      </c>
      <c r="F14565">
        <v>1</v>
      </c>
    </row>
    <row r="14566" spans="1:6">
      <c r="A14566">
        <v>5311</v>
      </c>
      <c r="B14566">
        <v>5</v>
      </c>
      <c r="C14566" t="s">
        <v>64</v>
      </c>
      <c r="D14566" t="s">
        <v>92</v>
      </c>
      <c r="E14566">
        <v>3906</v>
      </c>
      <c r="F14566">
        <v>1</v>
      </c>
    </row>
    <row r="14567" spans="1:6">
      <c r="A14567">
        <v>5311</v>
      </c>
      <c r="B14567">
        <v>5</v>
      </c>
      <c r="C14567" t="s">
        <v>64</v>
      </c>
      <c r="D14567" t="s">
        <v>92</v>
      </c>
      <c r="E14567">
        <v>1217</v>
      </c>
      <c r="F14567">
        <v>1</v>
      </c>
    </row>
    <row r="14568" spans="1:6">
      <c r="A14568">
        <v>5311</v>
      </c>
      <c r="B14568">
        <v>5</v>
      </c>
      <c r="C14568" t="s">
        <v>64</v>
      </c>
      <c r="D14568" t="s">
        <v>92</v>
      </c>
      <c r="E14568">
        <v>339</v>
      </c>
      <c r="F14568">
        <v>1</v>
      </c>
    </row>
    <row r="14569" spans="1:6">
      <c r="A14569">
        <v>5311</v>
      </c>
      <c r="B14569">
        <v>5</v>
      </c>
      <c r="C14569" t="s">
        <v>64</v>
      </c>
      <c r="D14569" t="s">
        <v>92</v>
      </c>
      <c r="E14569">
        <v>2387</v>
      </c>
      <c r="F14569">
        <v>1</v>
      </c>
    </row>
    <row r="14570" spans="1:6">
      <c r="A14570">
        <v>5311</v>
      </c>
      <c r="B14570">
        <v>5</v>
      </c>
      <c r="C14570" t="s">
        <v>64</v>
      </c>
      <c r="D14570" t="s">
        <v>92</v>
      </c>
      <c r="E14570">
        <v>107</v>
      </c>
      <c r="F14570">
        <v>1</v>
      </c>
    </row>
    <row r="14571" spans="1:6">
      <c r="A14571">
        <v>5311</v>
      </c>
      <c r="B14571">
        <v>5</v>
      </c>
      <c r="C14571" t="s">
        <v>64</v>
      </c>
      <c r="D14571" t="s">
        <v>92</v>
      </c>
      <c r="E14571">
        <v>2211</v>
      </c>
      <c r="F14571">
        <v>1</v>
      </c>
    </row>
    <row r="14572" spans="1:6">
      <c r="A14572">
        <v>5311</v>
      </c>
      <c r="B14572">
        <v>5</v>
      </c>
      <c r="C14572" t="s">
        <v>64</v>
      </c>
      <c r="D14572" t="s">
        <v>92</v>
      </c>
      <c r="E14572">
        <v>3941</v>
      </c>
      <c r="F14572">
        <v>1</v>
      </c>
    </row>
    <row r="14573" spans="1:6">
      <c r="A14573">
        <v>5311</v>
      </c>
      <c r="B14573">
        <v>5</v>
      </c>
      <c r="C14573" t="s">
        <v>64</v>
      </c>
      <c r="D14573" t="s">
        <v>92</v>
      </c>
      <c r="E14573">
        <v>5578</v>
      </c>
      <c r="F14573">
        <v>1</v>
      </c>
    </row>
    <row r="14574" spans="1:6">
      <c r="A14574">
        <v>5311</v>
      </c>
      <c r="B14574">
        <v>5</v>
      </c>
      <c r="C14574" t="s">
        <v>64</v>
      </c>
      <c r="D14574" t="s">
        <v>92</v>
      </c>
      <c r="E14574">
        <v>3056</v>
      </c>
      <c r="F14574">
        <v>1</v>
      </c>
    </row>
    <row r="14575" spans="1:6">
      <c r="A14575">
        <v>5311</v>
      </c>
      <c r="B14575">
        <v>5</v>
      </c>
      <c r="C14575" t="s">
        <v>64</v>
      </c>
      <c r="D14575" t="s">
        <v>92</v>
      </c>
      <c r="E14575">
        <v>5144</v>
      </c>
      <c r="F14575">
        <v>1</v>
      </c>
    </row>
    <row r="14576" spans="1:6">
      <c r="A14576">
        <v>5311</v>
      </c>
      <c r="B14576">
        <v>5</v>
      </c>
      <c r="C14576" t="s">
        <v>64</v>
      </c>
      <c r="D14576" t="s">
        <v>92</v>
      </c>
      <c r="E14576">
        <v>4249</v>
      </c>
      <c r="F14576">
        <v>1</v>
      </c>
    </row>
    <row r="14577" spans="1:6">
      <c r="A14577">
        <v>5311</v>
      </c>
      <c r="B14577">
        <v>5</v>
      </c>
      <c r="C14577" t="s">
        <v>64</v>
      </c>
      <c r="D14577" t="s">
        <v>92</v>
      </c>
      <c r="E14577">
        <v>3412</v>
      </c>
      <c r="F14577">
        <v>1</v>
      </c>
    </row>
    <row r="14578" spans="1:6">
      <c r="A14578">
        <v>5311</v>
      </c>
      <c r="B14578">
        <v>5</v>
      </c>
      <c r="C14578" t="s">
        <v>64</v>
      </c>
      <c r="D14578" t="s">
        <v>92</v>
      </c>
      <c r="E14578">
        <v>3742</v>
      </c>
      <c r="F14578">
        <v>1</v>
      </c>
    </row>
    <row r="14579" spans="1:6">
      <c r="A14579">
        <v>5311</v>
      </c>
      <c r="B14579">
        <v>5</v>
      </c>
      <c r="C14579" t="s">
        <v>64</v>
      </c>
      <c r="D14579" t="s">
        <v>92</v>
      </c>
      <c r="E14579">
        <v>3833</v>
      </c>
      <c r="F14579">
        <v>1</v>
      </c>
    </row>
    <row r="14580" spans="1:6">
      <c r="A14580">
        <v>5311</v>
      </c>
      <c r="B14580">
        <v>5</v>
      </c>
      <c r="C14580" t="s">
        <v>64</v>
      </c>
      <c r="D14580" t="s">
        <v>92</v>
      </c>
      <c r="E14580">
        <v>2914</v>
      </c>
      <c r="F14580">
        <v>1</v>
      </c>
    </row>
    <row r="14581" spans="1:6">
      <c r="A14581">
        <v>5311</v>
      </c>
      <c r="B14581">
        <v>5</v>
      </c>
      <c r="C14581" t="s">
        <v>64</v>
      </c>
      <c r="D14581" t="s">
        <v>92</v>
      </c>
      <c r="E14581">
        <v>5857</v>
      </c>
      <c r="F14581">
        <v>1</v>
      </c>
    </row>
    <row r="14582" spans="1:6">
      <c r="A14582">
        <v>5311</v>
      </c>
      <c r="B14582">
        <v>5</v>
      </c>
      <c r="C14582" t="s">
        <v>64</v>
      </c>
      <c r="D14582" t="s">
        <v>92</v>
      </c>
      <c r="E14582">
        <v>2417</v>
      </c>
      <c r="F14582">
        <v>1</v>
      </c>
    </row>
    <row r="14583" spans="1:6">
      <c r="A14583">
        <v>5311</v>
      </c>
      <c r="B14583">
        <v>5</v>
      </c>
      <c r="C14583" t="s">
        <v>64</v>
      </c>
      <c r="D14583" t="s">
        <v>92</v>
      </c>
      <c r="E14583">
        <v>3773</v>
      </c>
      <c r="F14583">
        <v>1</v>
      </c>
    </row>
    <row r="14584" spans="1:6">
      <c r="A14584">
        <v>5311</v>
      </c>
      <c r="B14584">
        <v>5</v>
      </c>
      <c r="C14584" t="s">
        <v>64</v>
      </c>
      <c r="D14584" t="s">
        <v>92</v>
      </c>
      <c r="E14584">
        <v>4995</v>
      </c>
      <c r="F14584">
        <v>1</v>
      </c>
    </row>
    <row r="14585" spans="1:6">
      <c r="A14585">
        <v>5311</v>
      </c>
      <c r="B14585">
        <v>5</v>
      </c>
      <c r="C14585" t="s">
        <v>64</v>
      </c>
      <c r="D14585" t="s">
        <v>92</v>
      </c>
      <c r="E14585">
        <v>2360</v>
      </c>
      <c r="F14585">
        <v>1</v>
      </c>
    </row>
    <row r="14586" spans="1:6">
      <c r="A14586">
        <v>5311</v>
      </c>
      <c r="B14586">
        <v>5</v>
      </c>
      <c r="C14586" t="s">
        <v>64</v>
      </c>
      <c r="D14586" t="s">
        <v>92</v>
      </c>
      <c r="E14586">
        <v>293</v>
      </c>
      <c r="F14586">
        <v>1</v>
      </c>
    </row>
    <row r="14587" spans="1:6">
      <c r="A14587">
        <v>5311</v>
      </c>
      <c r="B14587">
        <v>5</v>
      </c>
      <c r="C14587" t="s">
        <v>64</v>
      </c>
      <c r="D14587" t="s">
        <v>92</v>
      </c>
      <c r="E14587">
        <v>1302</v>
      </c>
      <c r="F14587">
        <v>1</v>
      </c>
    </row>
    <row r="14588" spans="1:6">
      <c r="A14588">
        <v>5311</v>
      </c>
      <c r="B14588">
        <v>6</v>
      </c>
      <c r="C14588" t="s">
        <v>64</v>
      </c>
      <c r="D14588" t="s">
        <v>92</v>
      </c>
      <c r="E14588">
        <v>42</v>
      </c>
      <c r="F14588">
        <v>4</v>
      </c>
    </row>
    <row r="14589" spans="1:6">
      <c r="A14589">
        <v>5311</v>
      </c>
      <c r="B14589">
        <v>6</v>
      </c>
      <c r="C14589" t="s">
        <v>64</v>
      </c>
      <c r="D14589" t="s">
        <v>92</v>
      </c>
      <c r="E14589">
        <v>3833</v>
      </c>
      <c r="F14589">
        <v>4</v>
      </c>
    </row>
    <row r="14590" spans="1:6">
      <c r="A14590">
        <v>5311</v>
      </c>
      <c r="B14590">
        <v>6</v>
      </c>
      <c r="C14590" t="s">
        <v>64</v>
      </c>
      <c r="D14590" t="s">
        <v>92</v>
      </c>
      <c r="E14590">
        <v>4286</v>
      </c>
      <c r="F14590">
        <v>4</v>
      </c>
    </row>
    <row r="14591" spans="1:6">
      <c r="A14591">
        <v>5311</v>
      </c>
      <c r="B14591">
        <v>6</v>
      </c>
      <c r="C14591" t="s">
        <v>64</v>
      </c>
      <c r="D14591" t="s">
        <v>92</v>
      </c>
      <c r="E14591">
        <v>3056</v>
      </c>
      <c r="F14591">
        <v>3</v>
      </c>
    </row>
    <row r="14592" spans="1:6">
      <c r="A14592">
        <v>5311</v>
      </c>
      <c r="B14592">
        <v>6</v>
      </c>
      <c r="C14592" t="s">
        <v>64</v>
      </c>
      <c r="D14592" t="s">
        <v>92</v>
      </c>
      <c r="E14592">
        <v>5673</v>
      </c>
      <c r="F14592">
        <v>3</v>
      </c>
    </row>
    <row r="14593" spans="1:6">
      <c r="A14593">
        <v>5311</v>
      </c>
      <c r="B14593">
        <v>6</v>
      </c>
      <c r="C14593" t="s">
        <v>64</v>
      </c>
      <c r="D14593" t="s">
        <v>92</v>
      </c>
      <c r="E14593">
        <v>4623</v>
      </c>
      <c r="F14593">
        <v>3</v>
      </c>
    </row>
    <row r="14594" spans="1:6">
      <c r="A14594">
        <v>5311</v>
      </c>
      <c r="B14594">
        <v>6</v>
      </c>
      <c r="C14594" t="s">
        <v>64</v>
      </c>
      <c r="D14594" t="s">
        <v>92</v>
      </c>
      <c r="E14594">
        <v>2838</v>
      </c>
      <c r="F14594">
        <v>3</v>
      </c>
    </row>
    <row r="14595" spans="1:6">
      <c r="A14595">
        <v>5311</v>
      </c>
      <c r="B14595">
        <v>6</v>
      </c>
      <c r="C14595" t="s">
        <v>64</v>
      </c>
      <c r="D14595" t="s">
        <v>92</v>
      </c>
      <c r="E14595">
        <v>4788</v>
      </c>
      <c r="F14595">
        <v>2</v>
      </c>
    </row>
    <row r="14596" spans="1:6">
      <c r="A14596">
        <v>5311</v>
      </c>
      <c r="B14596">
        <v>6</v>
      </c>
      <c r="C14596" t="s">
        <v>64</v>
      </c>
      <c r="D14596" t="s">
        <v>92</v>
      </c>
      <c r="E14596">
        <v>4166</v>
      </c>
      <c r="F14596">
        <v>2</v>
      </c>
    </row>
    <row r="14597" spans="1:6">
      <c r="A14597">
        <v>5311</v>
      </c>
      <c r="B14597">
        <v>6</v>
      </c>
      <c r="C14597" t="s">
        <v>64</v>
      </c>
      <c r="D14597" t="s">
        <v>92</v>
      </c>
      <c r="E14597">
        <v>5884</v>
      </c>
      <c r="F14597">
        <v>2</v>
      </c>
    </row>
    <row r="14598" spans="1:6">
      <c r="A14598">
        <v>5311</v>
      </c>
      <c r="B14598">
        <v>6</v>
      </c>
      <c r="C14598" t="s">
        <v>64</v>
      </c>
      <c r="D14598" t="s">
        <v>92</v>
      </c>
      <c r="E14598">
        <v>5974</v>
      </c>
      <c r="F14598">
        <v>2</v>
      </c>
    </row>
    <row r="14599" spans="1:6">
      <c r="A14599">
        <v>5311</v>
      </c>
      <c r="B14599">
        <v>6</v>
      </c>
      <c r="C14599" t="s">
        <v>64</v>
      </c>
      <c r="D14599" t="s">
        <v>92</v>
      </c>
      <c r="E14599">
        <v>3069</v>
      </c>
      <c r="F14599">
        <v>2</v>
      </c>
    </row>
    <row r="14600" spans="1:6">
      <c r="A14600">
        <v>5311</v>
      </c>
      <c r="B14600">
        <v>6</v>
      </c>
      <c r="C14600" t="s">
        <v>64</v>
      </c>
      <c r="D14600" t="s">
        <v>92</v>
      </c>
      <c r="E14600">
        <v>5844</v>
      </c>
      <c r="F14600">
        <v>2</v>
      </c>
    </row>
    <row r="14601" spans="1:6">
      <c r="A14601">
        <v>5311</v>
      </c>
      <c r="B14601">
        <v>6</v>
      </c>
      <c r="C14601" t="s">
        <v>64</v>
      </c>
      <c r="D14601" t="s">
        <v>92</v>
      </c>
      <c r="E14601">
        <v>4524</v>
      </c>
      <c r="F14601">
        <v>2</v>
      </c>
    </row>
    <row r="14602" spans="1:6">
      <c r="A14602">
        <v>5311</v>
      </c>
      <c r="B14602">
        <v>6</v>
      </c>
      <c r="C14602" t="s">
        <v>64</v>
      </c>
      <c r="D14602" t="s">
        <v>92</v>
      </c>
      <c r="E14602">
        <v>4550</v>
      </c>
      <c r="F14602">
        <v>2</v>
      </c>
    </row>
    <row r="14603" spans="1:6">
      <c r="A14603">
        <v>5311</v>
      </c>
      <c r="B14603">
        <v>6</v>
      </c>
      <c r="C14603" t="s">
        <v>64</v>
      </c>
      <c r="D14603" t="s">
        <v>92</v>
      </c>
      <c r="E14603">
        <v>2719</v>
      </c>
      <c r="F14603">
        <v>2</v>
      </c>
    </row>
    <row r="14604" spans="1:6">
      <c r="A14604">
        <v>5311</v>
      </c>
      <c r="B14604">
        <v>6</v>
      </c>
      <c r="C14604" t="s">
        <v>64</v>
      </c>
      <c r="D14604" t="s">
        <v>92</v>
      </c>
      <c r="E14604">
        <v>2562</v>
      </c>
      <c r="F14604">
        <v>2</v>
      </c>
    </row>
    <row r="14605" spans="1:6">
      <c r="A14605">
        <v>5311</v>
      </c>
      <c r="B14605">
        <v>6</v>
      </c>
      <c r="C14605" t="s">
        <v>64</v>
      </c>
      <c r="D14605" t="s">
        <v>92</v>
      </c>
      <c r="E14605">
        <v>1335</v>
      </c>
      <c r="F14605">
        <v>2</v>
      </c>
    </row>
    <row r="14606" spans="1:6">
      <c r="A14606">
        <v>5311</v>
      </c>
      <c r="B14606">
        <v>6</v>
      </c>
      <c r="C14606" t="s">
        <v>64</v>
      </c>
      <c r="D14606" t="s">
        <v>92</v>
      </c>
      <c r="E14606">
        <v>3714</v>
      </c>
      <c r="F14606">
        <v>2</v>
      </c>
    </row>
    <row r="14607" spans="1:6">
      <c r="A14607">
        <v>5311</v>
      </c>
      <c r="B14607">
        <v>6</v>
      </c>
      <c r="C14607" t="s">
        <v>64</v>
      </c>
      <c r="D14607" t="s">
        <v>92</v>
      </c>
      <c r="E14607">
        <v>3546</v>
      </c>
      <c r="F14607">
        <v>2</v>
      </c>
    </row>
    <row r="14608" spans="1:6">
      <c r="A14608">
        <v>5311</v>
      </c>
      <c r="B14608">
        <v>6</v>
      </c>
      <c r="C14608" t="s">
        <v>64</v>
      </c>
      <c r="D14608" t="s">
        <v>92</v>
      </c>
      <c r="E14608">
        <v>339</v>
      </c>
      <c r="F14608">
        <v>2</v>
      </c>
    </row>
    <row r="14609" spans="1:6">
      <c r="A14609">
        <v>5311</v>
      </c>
      <c r="B14609">
        <v>6</v>
      </c>
      <c r="C14609" t="s">
        <v>64</v>
      </c>
      <c r="D14609" t="s">
        <v>92</v>
      </c>
      <c r="E14609">
        <v>2579</v>
      </c>
      <c r="F14609">
        <v>2</v>
      </c>
    </row>
    <row r="14610" spans="1:6">
      <c r="A14610">
        <v>5311</v>
      </c>
      <c r="B14610">
        <v>6</v>
      </c>
      <c r="C14610" t="s">
        <v>64</v>
      </c>
      <c r="D14610" t="s">
        <v>92</v>
      </c>
      <c r="E14610">
        <v>1126</v>
      </c>
      <c r="F14610">
        <v>1</v>
      </c>
    </row>
    <row r="14611" spans="1:6">
      <c r="A14611">
        <v>5311</v>
      </c>
      <c r="B14611">
        <v>6</v>
      </c>
      <c r="C14611" t="s">
        <v>64</v>
      </c>
      <c r="D14611" t="s">
        <v>92</v>
      </c>
      <c r="E14611">
        <v>1014</v>
      </c>
      <c r="F14611">
        <v>1</v>
      </c>
    </row>
    <row r="14612" spans="1:6">
      <c r="A14612">
        <v>5311</v>
      </c>
      <c r="B14612">
        <v>6</v>
      </c>
      <c r="C14612" t="s">
        <v>64</v>
      </c>
      <c r="D14612" t="s">
        <v>92</v>
      </c>
      <c r="E14612">
        <v>5224</v>
      </c>
      <c r="F14612">
        <v>1</v>
      </c>
    </row>
    <row r="14613" spans="1:6">
      <c r="A14613">
        <v>5311</v>
      </c>
      <c r="B14613">
        <v>6</v>
      </c>
      <c r="C14613" t="s">
        <v>64</v>
      </c>
      <c r="D14613" t="s">
        <v>92</v>
      </c>
      <c r="E14613">
        <v>5873</v>
      </c>
      <c r="F14613">
        <v>1</v>
      </c>
    </row>
    <row r="14614" spans="1:6">
      <c r="A14614">
        <v>5311</v>
      </c>
      <c r="B14614">
        <v>6</v>
      </c>
      <c r="C14614" t="s">
        <v>64</v>
      </c>
      <c r="D14614" t="s">
        <v>92</v>
      </c>
      <c r="E14614">
        <v>101</v>
      </c>
      <c r="F14614">
        <v>1</v>
      </c>
    </row>
    <row r="14615" spans="1:6">
      <c r="A14615">
        <v>5311</v>
      </c>
      <c r="B14615">
        <v>6</v>
      </c>
      <c r="C14615" t="s">
        <v>64</v>
      </c>
      <c r="D14615" t="s">
        <v>92</v>
      </c>
      <c r="E14615">
        <v>1162</v>
      </c>
      <c r="F14615">
        <v>1</v>
      </c>
    </row>
    <row r="14616" spans="1:6">
      <c r="A14616">
        <v>5311</v>
      </c>
      <c r="B14616">
        <v>6</v>
      </c>
      <c r="C14616" t="s">
        <v>64</v>
      </c>
      <c r="D14616" t="s">
        <v>92</v>
      </c>
      <c r="E14616">
        <v>5012</v>
      </c>
      <c r="F14616">
        <v>1</v>
      </c>
    </row>
    <row r="14617" spans="1:6">
      <c r="A14617">
        <v>5311</v>
      </c>
      <c r="B14617">
        <v>6</v>
      </c>
      <c r="C14617" t="s">
        <v>64</v>
      </c>
      <c r="D14617" t="s">
        <v>92</v>
      </c>
      <c r="E14617">
        <v>235</v>
      </c>
      <c r="F14617">
        <v>1</v>
      </c>
    </row>
    <row r="14618" spans="1:6">
      <c r="A14618">
        <v>5311</v>
      </c>
      <c r="B14618">
        <v>6</v>
      </c>
      <c r="C14618" t="s">
        <v>64</v>
      </c>
      <c r="D14618" t="s">
        <v>92</v>
      </c>
      <c r="E14618">
        <v>991</v>
      </c>
      <c r="F14618">
        <v>1</v>
      </c>
    </row>
    <row r="14619" spans="1:6">
      <c r="A14619">
        <v>5311</v>
      </c>
      <c r="B14619">
        <v>6</v>
      </c>
      <c r="C14619" t="s">
        <v>64</v>
      </c>
      <c r="D14619" t="s">
        <v>92</v>
      </c>
      <c r="E14619">
        <v>333</v>
      </c>
      <c r="F14619">
        <v>1</v>
      </c>
    </row>
    <row r="14620" spans="1:6">
      <c r="A14620">
        <v>5311</v>
      </c>
      <c r="B14620">
        <v>6</v>
      </c>
      <c r="C14620" t="s">
        <v>64</v>
      </c>
      <c r="D14620" t="s">
        <v>92</v>
      </c>
      <c r="E14620">
        <v>17</v>
      </c>
      <c r="F14620">
        <v>1</v>
      </c>
    </row>
    <row r="14621" spans="1:6">
      <c r="A14621">
        <v>5311</v>
      </c>
      <c r="B14621">
        <v>6</v>
      </c>
      <c r="C14621" t="s">
        <v>64</v>
      </c>
      <c r="D14621" t="s">
        <v>92</v>
      </c>
      <c r="E14621">
        <v>5063</v>
      </c>
      <c r="F14621">
        <v>1</v>
      </c>
    </row>
    <row r="14622" spans="1:6">
      <c r="A14622">
        <v>5311</v>
      </c>
      <c r="B14622">
        <v>6</v>
      </c>
      <c r="C14622" t="s">
        <v>64</v>
      </c>
      <c r="D14622" t="s">
        <v>92</v>
      </c>
      <c r="E14622">
        <v>5423</v>
      </c>
      <c r="F14622">
        <v>1</v>
      </c>
    </row>
    <row r="14623" spans="1:6">
      <c r="A14623">
        <v>5311</v>
      </c>
      <c r="B14623">
        <v>6</v>
      </c>
      <c r="C14623" t="s">
        <v>64</v>
      </c>
      <c r="D14623" t="s">
        <v>92</v>
      </c>
      <c r="E14623">
        <v>3800</v>
      </c>
      <c r="F14623">
        <v>1</v>
      </c>
    </row>
    <row r="14624" spans="1:6">
      <c r="A14624">
        <v>5311</v>
      </c>
      <c r="B14624">
        <v>6</v>
      </c>
      <c r="C14624" t="s">
        <v>64</v>
      </c>
      <c r="D14624" t="s">
        <v>92</v>
      </c>
      <c r="E14624">
        <v>4215</v>
      </c>
      <c r="F14624">
        <v>1</v>
      </c>
    </row>
    <row r="14625" spans="1:6">
      <c r="A14625">
        <v>5311</v>
      </c>
      <c r="B14625">
        <v>6</v>
      </c>
      <c r="C14625" t="s">
        <v>64</v>
      </c>
      <c r="D14625" t="s">
        <v>92</v>
      </c>
      <c r="E14625">
        <v>5706</v>
      </c>
      <c r="F14625">
        <v>1</v>
      </c>
    </row>
    <row r="14626" spans="1:6">
      <c r="A14626">
        <v>5311</v>
      </c>
      <c r="B14626">
        <v>6</v>
      </c>
      <c r="C14626" t="s">
        <v>64</v>
      </c>
      <c r="D14626" t="s">
        <v>92</v>
      </c>
      <c r="E14626">
        <v>4497</v>
      </c>
      <c r="F14626">
        <v>1</v>
      </c>
    </row>
    <row r="14627" spans="1:6">
      <c r="A14627">
        <v>5311</v>
      </c>
      <c r="B14627">
        <v>6</v>
      </c>
      <c r="C14627" t="s">
        <v>64</v>
      </c>
      <c r="D14627" t="s">
        <v>92</v>
      </c>
      <c r="E14627">
        <v>3733</v>
      </c>
      <c r="F14627">
        <v>1</v>
      </c>
    </row>
    <row r="14628" spans="1:6">
      <c r="A14628">
        <v>5311</v>
      </c>
      <c r="B14628">
        <v>6</v>
      </c>
      <c r="C14628" t="s">
        <v>64</v>
      </c>
      <c r="D14628" t="s">
        <v>92</v>
      </c>
      <c r="E14628">
        <v>1268</v>
      </c>
      <c r="F14628">
        <v>1</v>
      </c>
    </row>
    <row r="14629" spans="1:6">
      <c r="A14629">
        <v>5311</v>
      </c>
      <c r="B14629">
        <v>6</v>
      </c>
      <c r="C14629" t="s">
        <v>64</v>
      </c>
      <c r="D14629" t="s">
        <v>92</v>
      </c>
      <c r="E14629">
        <v>3099</v>
      </c>
      <c r="F14629">
        <v>1</v>
      </c>
    </row>
    <row r="14630" spans="1:6">
      <c r="A14630">
        <v>5311</v>
      </c>
      <c r="B14630">
        <v>6</v>
      </c>
      <c r="C14630" t="s">
        <v>64</v>
      </c>
      <c r="D14630" t="s">
        <v>92</v>
      </c>
      <c r="E14630">
        <v>959</v>
      </c>
      <c r="F14630">
        <v>1</v>
      </c>
    </row>
    <row r="14631" spans="1:6">
      <c r="A14631">
        <v>5311</v>
      </c>
      <c r="B14631">
        <v>6</v>
      </c>
      <c r="C14631" t="s">
        <v>64</v>
      </c>
      <c r="D14631" t="s">
        <v>92</v>
      </c>
      <c r="E14631">
        <v>4493</v>
      </c>
      <c r="F14631">
        <v>1</v>
      </c>
    </row>
    <row r="14632" spans="1:6">
      <c r="A14632">
        <v>5311</v>
      </c>
      <c r="B14632">
        <v>6</v>
      </c>
      <c r="C14632" t="s">
        <v>64</v>
      </c>
      <c r="D14632" t="s">
        <v>92</v>
      </c>
      <c r="E14632">
        <v>1079</v>
      </c>
      <c r="F14632">
        <v>1</v>
      </c>
    </row>
    <row r="14633" spans="1:6">
      <c r="A14633">
        <v>5311</v>
      </c>
      <c r="B14633">
        <v>6</v>
      </c>
      <c r="C14633" t="s">
        <v>64</v>
      </c>
      <c r="D14633" t="s">
        <v>92</v>
      </c>
      <c r="E14633">
        <v>4321</v>
      </c>
      <c r="F14633">
        <v>1</v>
      </c>
    </row>
    <row r="14634" spans="1:6">
      <c r="A14634">
        <v>5311</v>
      </c>
      <c r="B14634">
        <v>6</v>
      </c>
      <c r="C14634" t="s">
        <v>64</v>
      </c>
      <c r="D14634" t="s">
        <v>92</v>
      </c>
      <c r="E14634">
        <v>2551</v>
      </c>
      <c r="F14634">
        <v>1</v>
      </c>
    </row>
    <row r="14635" spans="1:6">
      <c r="A14635">
        <v>5311</v>
      </c>
      <c r="B14635">
        <v>6</v>
      </c>
      <c r="C14635" t="s">
        <v>64</v>
      </c>
      <c r="D14635" t="s">
        <v>92</v>
      </c>
      <c r="E14635">
        <v>3959</v>
      </c>
      <c r="F14635">
        <v>1</v>
      </c>
    </row>
    <row r="14636" spans="1:6">
      <c r="A14636">
        <v>5311</v>
      </c>
      <c r="B14636">
        <v>6</v>
      </c>
      <c r="C14636" t="s">
        <v>64</v>
      </c>
      <c r="D14636" t="s">
        <v>92</v>
      </c>
      <c r="E14636">
        <v>1226</v>
      </c>
      <c r="F14636">
        <v>1</v>
      </c>
    </row>
    <row r="14637" spans="1:6">
      <c r="A14637">
        <v>5311</v>
      </c>
      <c r="B14637">
        <v>6</v>
      </c>
      <c r="C14637" t="s">
        <v>64</v>
      </c>
      <c r="D14637" t="s">
        <v>92</v>
      </c>
      <c r="E14637">
        <v>2504</v>
      </c>
      <c r="F14637">
        <v>1</v>
      </c>
    </row>
    <row r="14638" spans="1:6">
      <c r="A14638">
        <v>5311</v>
      </c>
      <c r="B14638">
        <v>6</v>
      </c>
      <c r="C14638" t="s">
        <v>64</v>
      </c>
      <c r="D14638" t="s">
        <v>92</v>
      </c>
      <c r="E14638">
        <v>3923</v>
      </c>
      <c r="F14638">
        <v>1</v>
      </c>
    </row>
    <row r="14639" spans="1:6">
      <c r="A14639">
        <v>5311</v>
      </c>
      <c r="B14639">
        <v>6</v>
      </c>
      <c r="C14639" t="s">
        <v>64</v>
      </c>
      <c r="D14639" t="s">
        <v>92</v>
      </c>
      <c r="E14639">
        <v>2996</v>
      </c>
      <c r="F14639">
        <v>1</v>
      </c>
    </row>
    <row r="14640" spans="1:6">
      <c r="A14640">
        <v>5311</v>
      </c>
      <c r="B14640">
        <v>6</v>
      </c>
      <c r="C14640" t="s">
        <v>64</v>
      </c>
      <c r="D14640" t="s">
        <v>92</v>
      </c>
      <c r="E14640">
        <v>4962</v>
      </c>
      <c r="F14640">
        <v>1</v>
      </c>
    </row>
    <row r="14641" spans="1:6">
      <c r="A14641">
        <v>5311</v>
      </c>
      <c r="B14641">
        <v>6</v>
      </c>
      <c r="C14641" t="s">
        <v>64</v>
      </c>
      <c r="D14641" t="s">
        <v>92</v>
      </c>
      <c r="E14641">
        <v>5361</v>
      </c>
      <c r="F14641">
        <v>1</v>
      </c>
    </row>
    <row r="14642" spans="1:6">
      <c r="A14642">
        <v>5311</v>
      </c>
      <c r="B14642">
        <v>6</v>
      </c>
      <c r="C14642" t="s">
        <v>64</v>
      </c>
      <c r="D14642" t="s">
        <v>92</v>
      </c>
      <c r="E14642">
        <v>3866</v>
      </c>
      <c r="F14642">
        <v>1</v>
      </c>
    </row>
    <row r="14643" spans="1:6">
      <c r="A14643">
        <v>5311</v>
      </c>
      <c r="B14643">
        <v>6</v>
      </c>
      <c r="C14643" t="s">
        <v>64</v>
      </c>
      <c r="D14643" t="s">
        <v>92</v>
      </c>
      <c r="E14643">
        <v>2435</v>
      </c>
      <c r="F14643">
        <v>1</v>
      </c>
    </row>
    <row r="14644" spans="1:6">
      <c r="A14644">
        <v>5311</v>
      </c>
      <c r="B14644">
        <v>6</v>
      </c>
      <c r="C14644" t="s">
        <v>64</v>
      </c>
      <c r="D14644" t="s">
        <v>92</v>
      </c>
      <c r="E14644">
        <v>3496</v>
      </c>
      <c r="F14644">
        <v>1</v>
      </c>
    </row>
    <row r="14645" spans="1:6">
      <c r="A14645">
        <v>5311</v>
      </c>
      <c r="B14645">
        <v>6</v>
      </c>
      <c r="C14645" t="s">
        <v>64</v>
      </c>
      <c r="D14645" t="s">
        <v>92</v>
      </c>
      <c r="E14645">
        <v>5442</v>
      </c>
      <c r="F14645">
        <v>1</v>
      </c>
    </row>
    <row r="14646" spans="1:6">
      <c r="A14646">
        <v>5311</v>
      </c>
      <c r="B14646">
        <v>6</v>
      </c>
      <c r="C14646" t="s">
        <v>64</v>
      </c>
      <c r="D14646" t="s">
        <v>92</v>
      </c>
      <c r="E14646">
        <v>5822</v>
      </c>
      <c r="F14646">
        <v>1</v>
      </c>
    </row>
    <row r="14647" spans="1:6">
      <c r="A14647">
        <v>5311</v>
      </c>
      <c r="B14647">
        <v>6</v>
      </c>
      <c r="C14647" t="s">
        <v>64</v>
      </c>
      <c r="D14647" t="s">
        <v>92</v>
      </c>
      <c r="E14647">
        <v>2036</v>
      </c>
      <c r="F14647">
        <v>1</v>
      </c>
    </row>
    <row r="14648" spans="1:6">
      <c r="A14648">
        <v>5311</v>
      </c>
      <c r="B14648">
        <v>6</v>
      </c>
      <c r="C14648" t="s">
        <v>64</v>
      </c>
      <c r="D14648" t="s">
        <v>92</v>
      </c>
      <c r="E14648">
        <v>4423</v>
      </c>
      <c r="F14648">
        <v>1</v>
      </c>
    </row>
    <row r="14649" spans="1:6">
      <c r="A14649">
        <v>5311</v>
      </c>
      <c r="B14649">
        <v>6</v>
      </c>
      <c r="C14649" t="s">
        <v>64</v>
      </c>
      <c r="D14649" t="s">
        <v>92</v>
      </c>
      <c r="E14649">
        <v>239</v>
      </c>
      <c r="F14649">
        <v>1</v>
      </c>
    </row>
    <row r="14650" spans="1:6">
      <c r="A14650">
        <v>5311</v>
      </c>
      <c r="B14650">
        <v>6</v>
      </c>
      <c r="C14650" t="s">
        <v>64</v>
      </c>
      <c r="D14650" t="s">
        <v>92</v>
      </c>
      <c r="E14650">
        <v>4750</v>
      </c>
      <c r="F14650">
        <v>1</v>
      </c>
    </row>
    <row r="14651" spans="1:6">
      <c r="A14651">
        <v>5311</v>
      </c>
      <c r="B14651">
        <v>6</v>
      </c>
      <c r="C14651" t="s">
        <v>64</v>
      </c>
      <c r="D14651" t="s">
        <v>92</v>
      </c>
      <c r="E14651">
        <v>3933</v>
      </c>
      <c r="F14651">
        <v>1</v>
      </c>
    </row>
    <row r="14652" spans="1:6">
      <c r="A14652">
        <v>5311</v>
      </c>
      <c r="B14652">
        <v>6</v>
      </c>
      <c r="C14652" t="s">
        <v>64</v>
      </c>
      <c r="D14652" t="s">
        <v>92</v>
      </c>
      <c r="E14652">
        <v>5340</v>
      </c>
      <c r="F14652">
        <v>1</v>
      </c>
    </row>
    <row r="14653" spans="1:6">
      <c r="A14653">
        <v>5311</v>
      </c>
      <c r="B14653">
        <v>6</v>
      </c>
      <c r="C14653" t="s">
        <v>64</v>
      </c>
      <c r="D14653" t="s">
        <v>92</v>
      </c>
      <c r="E14653">
        <v>3781</v>
      </c>
      <c r="F14653">
        <v>1</v>
      </c>
    </row>
    <row r="14654" spans="1:6">
      <c r="A14654">
        <v>5311</v>
      </c>
      <c r="B14654">
        <v>6</v>
      </c>
      <c r="C14654" t="s">
        <v>64</v>
      </c>
      <c r="D14654" t="s">
        <v>92</v>
      </c>
      <c r="E14654">
        <v>5262</v>
      </c>
      <c r="F14654">
        <v>1</v>
      </c>
    </row>
    <row r="14655" spans="1:6">
      <c r="A14655">
        <v>5311</v>
      </c>
      <c r="B14655">
        <v>6</v>
      </c>
      <c r="C14655" t="s">
        <v>64</v>
      </c>
      <c r="D14655" t="s">
        <v>92</v>
      </c>
      <c r="E14655">
        <v>165</v>
      </c>
      <c r="F14655">
        <v>1</v>
      </c>
    </row>
    <row r="14656" spans="1:6">
      <c r="A14656">
        <v>5311</v>
      </c>
      <c r="B14656">
        <v>6</v>
      </c>
      <c r="C14656" t="s">
        <v>64</v>
      </c>
      <c r="D14656" t="s">
        <v>92</v>
      </c>
      <c r="E14656">
        <v>2501</v>
      </c>
      <c r="F14656">
        <v>1</v>
      </c>
    </row>
    <row r="14657" spans="1:6">
      <c r="A14657">
        <v>5311</v>
      </c>
      <c r="B14657">
        <v>6</v>
      </c>
      <c r="C14657" t="s">
        <v>64</v>
      </c>
      <c r="D14657" t="s">
        <v>92</v>
      </c>
      <c r="E14657">
        <v>1362</v>
      </c>
      <c r="F14657">
        <v>1</v>
      </c>
    </row>
    <row r="14658" spans="1:6">
      <c r="A14658">
        <v>5311</v>
      </c>
      <c r="B14658">
        <v>6</v>
      </c>
      <c r="C14658" t="s">
        <v>64</v>
      </c>
      <c r="D14658" t="s">
        <v>92</v>
      </c>
      <c r="E14658">
        <v>6108</v>
      </c>
      <c r="F14658">
        <v>1</v>
      </c>
    </row>
    <row r="14659" spans="1:6">
      <c r="A14659">
        <v>5311</v>
      </c>
      <c r="B14659">
        <v>6</v>
      </c>
      <c r="C14659" t="s">
        <v>64</v>
      </c>
      <c r="D14659" t="s">
        <v>92</v>
      </c>
      <c r="E14659">
        <v>5514</v>
      </c>
      <c r="F14659">
        <v>1</v>
      </c>
    </row>
    <row r="14660" spans="1:6">
      <c r="A14660">
        <v>5311</v>
      </c>
      <c r="B14660">
        <v>6</v>
      </c>
      <c r="C14660" t="s">
        <v>64</v>
      </c>
      <c r="D14660" t="s">
        <v>92</v>
      </c>
      <c r="E14660">
        <v>2320</v>
      </c>
      <c r="F14660">
        <v>1</v>
      </c>
    </row>
    <row r="14661" spans="1:6">
      <c r="A14661">
        <v>5311</v>
      </c>
      <c r="B14661">
        <v>6</v>
      </c>
      <c r="C14661" t="s">
        <v>64</v>
      </c>
      <c r="D14661" t="s">
        <v>92</v>
      </c>
      <c r="E14661">
        <v>2900</v>
      </c>
      <c r="F14661">
        <v>1</v>
      </c>
    </row>
    <row r="14662" spans="1:6">
      <c r="A14662">
        <v>5311</v>
      </c>
      <c r="B14662">
        <v>6</v>
      </c>
      <c r="C14662" t="s">
        <v>64</v>
      </c>
      <c r="D14662" t="s">
        <v>92</v>
      </c>
      <c r="E14662">
        <v>3612</v>
      </c>
      <c r="F14662">
        <v>1</v>
      </c>
    </row>
    <row r="14663" spans="1:6">
      <c r="A14663">
        <v>5311</v>
      </c>
      <c r="B14663">
        <v>6</v>
      </c>
      <c r="C14663" t="s">
        <v>64</v>
      </c>
      <c r="D14663" t="s">
        <v>92</v>
      </c>
      <c r="E14663">
        <v>2544</v>
      </c>
      <c r="F14663">
        <v>1</v>
      </c>
    </row>
    <row r="14664" spans="1:6">
      <c r="A14664">
        <v>5311</v>
      </c>
      <c r="B14664">
        <v>6</v>
      </c>
      <c r="C14664" t="s">
        <v>64</v>
      </c>
      <c r="D14664" t="s">
        <v>92</v>
      </c>
      <c r="E14664">
        <v>2170</v>
      </c>
      <c r="F14664">
        <v>1</v>
      </c>
    </row>
    <row r="14665" spans="1:6">
      <c r="A14665">
        <v>5311</v>
      </c>
      <c r="B14665">
        <v>6</v>
      </c>
      <c r="C14665" t="s">
        <v>64</v>
      </c>
      <c r="D14665" t="s">
        <v>92</v>
      </c>
      <c r="E14665">
        <v>6094</v>
      </c>
      <c r="F14665">
        <v>1</v>
      </c>
    </row>
    <row r="14666" spans="1:6">
      <c r="A14666">
        <v>5311</v>
      </c>
      <c r="B14666">
        <v>6</v>
      </c>
      <c r="C14666" t="s">
        <v>64</v>
      </c>
      <c r="D14666" t="s">
        <v>92</v>
      </c>
      <c r="E14666">
        <v>2265</v>
      </c>
      <c r="F14666">
        <v>1</v>
      </c>
    </row>
    <row r="14667" spans="1:6">
      <c r="A14667">
        <v>5311</v>
      </c>
      <c r="B14667">
        <v>6</v>
      </c>
      <c r="C14667" t="s">
        <v>64</v>
      </c>
      <c r="D14667" t="s">
        <v>92</v>
      </c>
      <c r="E14667">
        <v>1229</v>
      </c>
      <c r="F14667">
        <v>1</v>
      </c>
    </row>
    <row r="14668" spans="1:6">
      <c r="A14668">
        <v>5311</v>
      </c>
      <c r="B14668">
        <v>6</v>
      </c>
      <c r="C14668" t="s">
        <v>64</v>
      </c>
      <c r="D14668" t="s">
        <v>92</v>
      </c>
      <c r="E14668">
        <v>1225</v>
      </c>
      <c r="F14668">
        <v>1</v>
      </c>
    </row>
    <row r="14669" spans="1:6">
      <c r="A14669">
        <v>5311</v>
      </c>
      <c r="B14669">
        <v>6</v>
      </c>
      <c r="C14669" t="s">
        <v>64</v>
      </c>
      <c r="D14669" t="s">
        <v>92</v>
      </c>
      <c r="E14669">
        <v>5420</v>
      </c>
      <c r="F14669">
        <v>1</v>
      </c>
    </row>
    <row r="14670" spans="1:6">
      <c r="A14670">
        <v>5311</v>
      </c>
      <c r="B14670">
        <v>6</v>
      </c>
      <c r="C14670" t="s">
        <v>64</v>
      </c>
      <c r="D14670" t="s">
        <v>92</v>
      </c>
      <c r="E14670">
        <v>4113</v>
      </c>
      <c r="F14670">
        <v>1</v>
      </c>
    </row>
    <row r="14671" spans="1:6">
      <c r="A14671">
        <v>5311</v>
      </c>
      <c r="B14671">
        <v>6</v>
      </c>
      <c r="C14671" t="s">
        <v>64</v>
      </c>
      <c r="D14671" t="s">
        <v>92</v>
      </c>
      <c r="E14671">
        <v>4936</v>
      </c>
      <c r="F14671">
        <v>1</v>
      </c>
    </row>
    <row r="14672" spans="1:6">
      <c r="A14672">
        <v>5311</v>
      </c>
      <c r="B14672">
        <v>6</v>
      </c>
      <c r="C14672" t="s">
        <v>64</v>
      </c>
      <c r="D14672" t="s">
        <v>92</v>
      </c>
      <c r="E14672">
        <v>4332</v>
      </c>
      <c r="F14672">
        <v>1</v>
      </c>
    </row>
    <row r="14673" spans="1:6">
      <c r="A14673">
        <v>5311</v>
      </c>
      <c r="B14673">
        <v>6</v>
      </c>
      <c r="C14673" t="s">
        <v>64</v>
      </c>
      <c r="D14673" t="s">
        <v>92</v>
      </c>
      <c r="E14673">
        <v>1020</v>
      </c>
      <c r="F14673">
        <v>1</v>
      </c>
    </row>
    <row r="14674" spans="1:6">
      <c r="A14674">
        <v>5311</v>
      </c>
      <c r="B14674">
        <v>6</v>
      </c>
      <c r="C14674" t="s">
        <v>64</v>
      </c>
      <c r="D14674" t="s">
        <v>92</v>
      </c>
      <c r="E14674">
        <v>2146</v>
      </c>
      <c r="F14674">
        <v>1</v>
      </c>
    </row>
    <row r="14675" spans="1:6">
      <c r="A14675">
        <v>5311</v>
      </c>
      <c r="B14675">
        <v>6</v>
      </c>
      <c r="C14675" t="s">
        <v>64</v>
      </c>
      <c r="D14675" t="s">
        <v>92</v>
      </c>
      <c r="E14675">
        <v>1302</v>
      </c>
      <c r="F14675">
        <v>1</v>
      </c>
    </row>
    <row r="14676" spans="1:6">
      <c r="A14676">
        <v>5311</v>
      </c>
      <c r="B14676">
        <v>6</v>
      </c>
      <c r="C14676" t="s">
        <v>64</v>
      </c>
      <c r="D14676" t="s">
        <v>92</v>
      </c>
      <c r="E14676">
        <v>984</v>
      </c>
      <c r="F14676">
        <v>1</v>
      </c>
    </row>
    <row r="14677" spans="1:6">
      <c r="A14677">
        <v>5311</v>
      </c>
      <c r="B14677">
        <v>6</v>
      </c>
      <c r="C14677" t="s">
        <v>64</v>
      </c>
      <c r="D14677" t="s">
        <v>92</v>
      </c>
      <c r="E14677">
        <v>4787</v>
      </c>
      <c r="F14677">
        <v>1</v>
      </c>
    </row>
    <row r="14678" spans="1:6">
      <c r="A14678">
        <v>5311</v>
      </c>
      <c r="B14678">
        <v>6</v>
      </c>
      <c r="C14678" t="s">
        <v>64</v>
      </c>
      <c r="D14678" t="s">
        <v>92</v>
      </c>
      <c r="E14678">
        <v>4309</v>
      </c>
      <c r="F14678">
        <v>1</v>
      </c>
    </row>
    <row r="14679" spans="1:6">
      <c r="A14679">
        <v>5311</v>
      </c>
      <c r="B14679">
        <v>6</v>
      </c>
      <c r="C14679" t="s">
        <v>64</v>
      </c>
      <c r="D14679" t="s">
        <v>92</v>
      </c>
      <c r="E14679">
        <v>2427</v>
      </c>
      <c r="F14679">
        <v>1</v>
      </c>
    </row>
    <row r="14680" spans="1:6">
      <c r="A14680">
        <v>5311</v>
      </c>
      <c r="B14680">
        <v>7</v>
      </c>
      <c r="C14680" t="s">
        <v>64</v>
      </c>
      <c r="D14680" t="s">
        <v>92</v>
      </c>
      <c r="E14680">
        <v>4370</v>
      </c>
      <c r="F14680">
        <v>4</v>
      </c>
    </row>
    <row r="14681" spans="1:6">
      <c r="A14681">
        <v>5311</v>
      </c>
      <c r="B14681">
        <v>7</v>
      </c>
      <c r="C14681" t="s">
        <v>64</v>
      </c>
      <c r="D14681" t="s">
        <v>92</v>
      </c>
      <c r="E14681">
        <v>1014</v>
      </c>
      <c r="F14681">
        <v>4</v>
      </c>
    </row>
    <row r="14682" spans="1:6">
      <c r="A14682">
        <v>5311</v>
      </c>
      <c r="B14682">
        <v>7</v>
      </c>
      <c r="C14682" t="s">
        <v>64</v>
      </c>
      <c r="D14682" t="s">
        <v>92</v>
      </c>
      <c r="E14682">
        <v>5438</v>
      </c>
      <c r="F14682">
        <v>3</v>
      </c>
    </row>
    <row r="14683" spans="1:6">
      <c r="A14683">
        <v>5311</v>
      </c>
      <c r="B14683">
        <v>7</v>
      </c>
      <c r="C14683" t="s">
        <v>64</v>
      </c>
      <c r="D14683" t="s">
        <v>92</v>
      </c>
      <c r="E14683">
        <v>2357</v>
      </c>
      <c r="F14683">
        <v>3</v>
      </c>
    </row>
    <row r="14684" spans="1:6">
      <c r="A14684">
        <v>5311</v>
      </c>
      <c r="B14684">
        <v>7</v>
      </c>
      <c r="C14684" t="s">
        <v>64</v>
      </c>
      <c r="D14684" t="s">
        <v>92</v>
      </c>
      <c r="E14684">
        <v>4787</v>
      </c>
      <c r="F14684">
        <v>3</v>
      </c>
    </row>
    <row r="14685" spans="1:6">
      <c r="A14685">
        <v>5311</v>
      </c>
      <c r="B14685">
        <v>7</v>
      </c>
      <c r="C14685" t="s">
        <v>64</v>
      </c>
      <c r="D14685" t="s">
        <v>92</v>
      </c>
      <c r="E14685">
        <v>4225</v>
      </c>
      <c r="F14685">
        <v>3</v>
      </c>
    </row>
    <row r="14686" spans="1:6">
      <c r="A14686">
        <v>5311</v>
      </c>
      <c r="B14686">
        <v>7</v>
      </c>
      <c r="C14686" t="s">
        <v>64</v>
      </c>
      <c r="D14686" t="s">
        <v>92</v>
      </c>
      <c r="E14686">
        <v>5225</v>
      </c>
      <c r="F14686">
        <v>3</v>
      </c>
    </row>
    <row r="14687" spans="1:6">
      <c r="A14687">
        <v>5311</v>
      </c>
      <c r="B14687">
        <v>7</v>
      </c>
      <c r="C14687" t="s">
        <v>64</v>
      </c>
      <c r="D14687" t="s">
        <v>92</v>
      </c>
      <c r="E14687">
        <v>132</v>
      </c>
      <c r="F14687">
        <v>3</v>
      </c>
    </row>
    <row r="14688" spans="1:6">
      <c r="A14688">
        <v>5311</v>
      </c>
      <c r="B14688">
        <v>7</v>
      </c>
      <c r="C14688" t="s">
        <v>64</v>
      </c>
      <c r="D14688" t="s">
        <v>92</v>
      </c>
      <c r="E14688">
        <v>2146</v>
      </c>
      <c r="F14688">
        <v>2</v>
      </c>
    </row>
    <row r="14689" spans="1:6">
      <c r="A14689">
        <v>5311</v>
      </c>
      <c r="B14689">
        <v>7</v>
      </c>
      <c r="C14689" t="s">
        <v>64</v>
      </c>
      <c r="D14689" t="s">
        <v>92</v>
      </c>
      <c r="E14689">
        <v>2432</v>
      </c>
      <c r="F14689">
        <v>2</v>
      </c>
    </row>
    <row r="14690" spans="1:6">
      <c r="A14690">
        <v>5311</v>
      </c>
      <c r="B14690">
        <v>7</v>
      </c>
      <c r="C14690" t="s">
        <v>64</v>
      </c>
      <c r="D14690" t="s">
        <v>92</v>
      </c>
      <c r="E14690">
        <v>2434</v>
      </c>
      <c r="F14690">
        <v>2</v>
      </c>
    </row>
    <row r="14691" spans="1:6">
      <c r="A14691">
        <v>5311</v>
      </c>
      <c r="B14691">
        <v>7</v>
      </c>
      <c r="C14691" t="s">
        <v>64</v>
      </c>
      <c r="D14691" t="s">
        <v>92</v>
      </c>
      <c r="E14691">
        <v>5864</v>
      </c>
      <c r="F14691">
        <v>2</v>
      </c>
    </row>
    <row r="14692" spans="1:6">
      <c r="A14692">
        <v>5311</v>
      </c>
      <c r="B14692">
        <v>7</v>
      </c>
      <c r="C14692" t="s">
        <v>64</v>
      </c>
      <c r="D14692" t="s">
        <v>92</v>
      </c>
      <c r="E14692">
        <v>5970</v>
      </c>
      <c r="F14692">
        <v>2</v>
      </c>
    </row>
    <row r="14693" spans="1:6">
      <c r="A14693">
        <v>5311</v>
      </c>
      <c r="B14693">
        <v>7</v>
      </c>
      <c r="C14693" t="s">
        <v>64</v>
      </c>
      <c r="D14693" t="s">
        <v>92</v>
      </c>
      <c r="E14693">
        <v>2210</v>
      </c>
      <c r="F14693">
        <v>2</v>
      </c>
    </row>
    <row r="14694" spans="1:6">
      <c r="A14694">
        <v>5311</v>
      </c>
      <c r="B14694">
        <v>7</v>
      </c>
      <c r="C14694" t="s">
        <v>64</v>
      </c>
      <c r="D14694" t="s">
        <v>92</v>
      </c>
      <c r="E14694">
        <v>4493</v>
      </c>
      <c r="F14694">
        <v>2</v>
      </c>
    </row>
    <row r="14695" spans="1:6">
      <c r="A14695">
        <v>5311</v>
      </c>
      <c r="B14695">
        <v>7</v>
      </c>
      <c r="C14695" t="s">
        <v>64</v>
      </c>
      <c r="D14695" t="s">
        <v>92</v>
      </c>
      <c r="E14695">
        <v>5570</v>
      </c>
      <c r="F14695">
        <v>2</v>
      </c>
    </row>
    <row r="14696" spans="1:6">
      <c r="A14696">
        <v>5311</v>
      </c>
      <c r="B14696">
        <v>7</v>
      </c>
      <c r="C14696" t="s">
        <v>64</v>
      </c>
      <c r="D14696" t="s">
        <v>92</v>
      </c>
      <c r="E14696">
        <v>2246</v>
      </c>
      <c r="F14696">
        <v>2</v>
      </c>
    </row>
    <row r="14697" spans="1:6">
      <c r="A14697">
        <v>5311</v>
      </c>
      <c r="B14697">
        <v>7</v>
      </c>
      <c r="C14697" t="s">
        <v>64</v>
      </c>
      <c r="D14697" t="s">
        <v>92</v>
      </c>
      <c r="E14697">
        <v>4623</v>
      </c>
      <c r="F14697">
        <v>2</v>
      </c>
    </row>
    <row r="14698" spans="1:6">
      <c r="A14698">
        <v>5311</v>
      </c>
      <c r="B14698">
        <v>7</v>
      </c>
      <c r="C14698" t="s">
        <v>64</v>
      </c>
      <c r="D14698" t="s">
        <v>92</v>
      </c>
      <c r="E14698">
        <v>4962</v>
      </c>
      <c r="F14698">
        <v>2</v>
      </c>
    </row>
    <row r="14699" spans="1:6">
      <c r="A14699">
        <v>5311</v>
      </c>
      <c r="B14699">
        <v>7</v>
      </c>
      <c r="C14699" t="s">
        <v>64</v>
      </c>
      <c r="D14699" t="s">
        <v>92</v>
      </c>
      <c r="E14699">
        <v>1224</v>
      </c>
      <c r="F14699">
        <v>2</v>
      </c>
    </row>
    <row r="14700" spans="1:6">
      <c r="A14700">
        <v>5311</v>
      </c>
      <c r="B14700">
        <v>7</v>
      </c>
      <c r="C14700" t="s">
        <v>64</v>
      </c>
      <c r="D14700" t="s">
        <v>92</v>
      </c>
      <c r="E14700">
        <v>2626</v>
      </c>
      <c r="F14700">
        <v>2</v>
      </c>
    </row>
    <row r="14701" spans="1:6">
      <c r="A14701">
        <v>5311</v>
      </c>
      <c r="B14701">
        <v>7</v>
      </c>
      <c r="C14701" t="s">
        <v>64</v>
      </c>
      <c r="D14701" t="s">
        <v>92</v>
      </c>
      <c r="E14701">
        <v>2791</v>
      </c>
      <c r="F14701">
        <v>2</v>
      </c>
    </row>
    <row r="14702" spans="1:6">
      <c r="A14702">
        <v>5311</v>
      </c>
      <c r="B14702">
        <v>7</v>
      </c>
      <c r="C14702" t="s">
        <v>64</v>
      </c>
      <c r="D14702" t="s">
        <v>92</v>
      </c>
      <c r="E14702">
        <v>3467</v>
      </c>
      <c r="F14702">
        <v>2</v>
      </c>
    </row>
    <row r="14703" spans="1:6">
      <c r="A14703">
        <v>5311</v>
      </c>
      <c r="B14703">
        <v>7</v>
      </c>
      <c r="C14703" t="s">
        <v>64</v>
      </c>
      <c r="D14703" t="s">
        <v>92</v>
      </c>
      <c r="E14703">
        <v>4606</v>
      </c>
      <c r="F14703">
        <v>2</v>
      </c>
    </row>
    <row r="14704" spans="1:6">
      <c r="A14704">
        <v>5311</v>
      </c>
      <c r="B14704">
        <v>7</v>
      </c>
      <c r="C14704" t="s">
        <v>64</v>
      </c>
      <c r="D14704" t="s">
        <v>92</v>
      </c>
      <c r="E14704">
        <v>5042</v>
      </c>
      <c r="F14704">
        <v>2</v>
      </c>
    </row>
    <row r="14705" spans="1:6">
      <c r="A14705">
        <v>5311</v>
      </c>
      <c r="B14705">
        <v>7</v>
      </c>
      <c r="C14705" t="s">
        <v>64</v>
      </c>
      <c r="D14705" t="s">
        <v>92</v>
      </c>
      <c r="E14705">
        <v>2817</v>
      </c>
      <c r="F14705">
        <v>2</v>
      </c>
    </row>
    <row r="14706" spans="1:6">
      <c r="A14706">
        <v>5311</v>
      </c>
      <c r="B14706">
        <v>7</v>
      </c>
      <c r="C14706" t="s">
        <v>64</v>
      </c>
      <c r="D14706" t="s">
        <v>92</v>
      </c>
      <c r="E14706">
        <v>2318</v>
      </c>
      <c r="F14706">
        <v>2</v>
      </c>
    </row>
    <row r="14707" spans="1:6">
      <c r="A14707">
        <v>5311</v>
      </c>
      <c r="B14707">
        <v>7</v>
      </c>
      <c r="C14707" t="s">
        <v>64</v>
      </c>
      <c r="D14707" t="s">
        <v>92</v>
      </c>
      <c r="E14707">
        <v>1372</v>
      </c>
      <c r="F14707">
        <v>1</v>
      </c>
    </row>
    <row r="14708" spans="1:6">
      <c r="A14708">
        <v>5311</v>
      </c>
      <c r="B14708">
        <v>7</v>
      </c>
      <c r="C14708" t="s">
        <v>64</v>
      </c>
      <c r="D14708" t="s">
        <v>92</v>
      </c>
      <c r="E14708">
        <v>1271</v>
      </c>
      <c r="F14708">
        <v>1</v>
      </c>
    </row>
    <row r="14709" spans="1:6">
      <c r="A14709">
        <v>5311</v>
      </c>
      <c r="B14709">
        <v>7</v>
      </c>
      <c r="C14709" t="s">
        <v>64</v>
      </c>
      <c r="D14709" t="s">
        <v>92</v>
      </c>
      <c r="E14709">
        <v>5263</v>
      </c>
      <c r="F14709">
        <v>1</v>
      </c>
    </row>
    <row r="14710" spans="1:6">
      <c r="A14710">
        <v>5311</v>
      </c>
      <c r="B14710">
        <v>7</v>
      </c>
      <c r="C14710" t="s">
        <v>64</v>
      </c>
      <c r="D14710" t="s">
        <v>92</v>
      </c>
      <c r="E14710">
        <v>4110</v>
      </c>
      <c r="F14710">
        <v>1</v>
      </c>
    </row>
    <row r="14711" spans="1:6">
      <c r="A14711">
        <v>5311</v>
      </c>
      <c r="B14711">
        <v>7</v>
      </c>
      <c r="C14711" t="s">
        <v>64</v>
      </c>
      <c r="D14711" t="s">
        <v>92</v>
      </c>
      <c r="E14711">
        <v>4046</v>
      </c>
      <c r="F14711">
        <v>1</v>
      </c>
    </row>
    <row r="14712" spans="1:6">
      <c r="A14712">
        <v>5311</v>
      </c>
      <c r="B14712">
        <v>7</v>
      </c>
      <c r="C14712" t="s">
        <v>64</v>
      </c>
      <c r="D14712" t="s">
        <v>92</v>
      </c>
      <c r="E14712">
        <v>5578</v>
      </c>
      <c r="F14712">
        <v>1</v>
      </c>
    </row>
    <row r="14713" spans="1:6">
      <c r="A14713">
        <v>5311</v>
      </c>
      <c r="B14713">
        <v>7</v>
      </c>
      <c r="C14713" t="s">
        <v>64</v>
      </c>
      <c r="D14713" t="s">
        <v>92</v>
      </c>
      <c r="E14713">
        <v>958</v>
      </c>
      <c r="F14713">
        <v>1</v>
      </c>
    </row>
    <row r="14714" spans="1:6">
      <c r="A14714">
        <v>5311</v>
      </c>
      <c r="B14714">
        <v>7</v>
      </c>
      <c r="C14714" t="s">
        <v>64</v>
      </c>
      <c r="D14714" t="s">
        <v>92</v>
      </c>
      <c r="E14714">
        <v>1163</v>
      </c>
      <c r="F14714">
        <v>1</v>
      </c>
    </row>
    <row r="14715" spans="1:6">
      <c r="A14715">
        <v>5311</v>
      </c>
      <c r="B14715">
        <v>7</v>
      </c>
      <c r="C14715" t="s">
        <v>64</v>
      </c>
      <c r="D14715" t="s">
        <v>92</v>
      </c>
      <c r="E14715">
        <v>5350</v>
      </c>
      <c r="F14715">
        <v>1</v>
      </c>
    </row>
    <row r="14716" spans="1:6">
      <c r="A14716">
        <v>5311</v>
      </c>
      <c r="B14716">
        <v>7</v>
      </c>
      <c r="C14716" t="s">
        <v>64</v>
      </c>
      <c r="D14716" t="s">
        <v>92</v>
      </c>
      <c r="E14716">
        <v>3069</v>
      </c>
      <c r="F14716">
        <v>1</v>
      </c>
    </row>
    <row r="14717" spans="1:6">
      <c r="A14717">
        <v>5311</v>
      </c>
      <c r="B14717">
        <v>7</v>
      </c>
      <c r="C14717" t="s">
        <v>64</v>
      </c>
      <c r="D14717" t="s">
        <v>92</v>
      </c>
      <c r="E14717">
        <v>4496</v>
      </c>
      <c r="F14717">
        <v>1</v>
      </c>
    </row>
    <row r="14718" spans="1:6">
      <c r="A14718">
        <v>5311</v>
      </c>
      <c r="B14718">
        <v>7</v>
      </c>
      <c r="C14718" t="s">
        <v>64</v>
      </c>
      <c r="D14718" t="s">
        <v>92</v>
      </c>
      <c r="E14718">
        <v>2955</v>
      </c>
      <c r="F14718">
        <v>1</v>
      </c>
    </row>
    <row r="14719" spans="1:6">
      <c r="A14719">
        <v>5311</v>
      </c>
      <c r="B14719">
        <v>7</v>
      </c>
      <c r="C14719" t="s">
        <v>64</v>
      </c>
      <c r="D14719" t="s">
        <v>92</v>
      </c>
      <c r="E14719">
        <v>5396</v>
      </c>
      <c r="F14719">
        <v>1</v>
      </c>
    </row>
    <row r="14720" spans="1:6">
      <c r="A14720">
        <v>5311</v>
      </c>
      <c r="B14720">
        <v>7</v>
      </c>
      <c r="C14720" t="s">
        <v>64</v>
      </c>
      <c r="D14720" t="s">
        <v>92</v>
      </c>
      <c r="E14720">
        <v>248</v>
      </c>
      <c r="F14720">
        <v>1</v>
      </c>
    </row>
    <row r="14721" spans="1:6">
      <c r="A14721">
        <v>5311</v>
      </c>
      <c r="B14721">
        <v>7</v>
      </c>
      <c r="C14721" t="s">
        <v>64</v>
      </c>
      <c r="D14721" t="s">
        <v>92</v>
      </c>
      <c r="E14721">
        <v>3026</v>
      </c>
      <c r="F14721">
        <v>1</v>
      </c>
    </row>
    <row r="14722" spans="1:6">
      <c r="A14722">
        <v>5311</v>
      </c>
      <c r="B14722">
        <v>7</v>
      </c>
      <c r="C14722" t="s">
        <v>64</v>
      </c>
      <c r="D14722" t="s">
        <v>92</v>
      </c>
      <c r="E14722">
        <v>2148</v>
      </c>
      <c r="F14722">
        <v>1</v>
      </c>
    </row>
    <row r="14723" spans="1:6">
      <c r="A14723">
        <v>5311</v>
      </c>
      <c r="B14723">
        <v>7</v>
      </c>
      <c r="C14723" t="s">
        <v>64</v>
      </c>
      <c r="D14723" t="s">
        <v>92</v>
      </c>
      <c r="E14723">
        <v>3488</v>
      </c>
      <c r="F14723">
        <v>1</v>
      </c>
    </row>
    <row r="14724" spans="1:6">
      <c r="A14724">
        <v>5311</v>
      </c>
      <c r="B14724">
        <v>7</v>
      </c>
      <c r="C14724" t="s">
        <v>64</v>
      </c>
      <c r="D14724" t="s">
        <v>92</v>
      </c>
      <c r="E14724">
        <v>2079</v>
      </c>
      <c r="F14724">
        <v>1</v>
      </c>
    </row>
    <row r="14725" spans="1:6">
      <c r="A14725">
        <v>5311</v>
      </c>
      <c r="B14725">
        <v>7</v>
      </c>
      <c r="C14725" t="s">
        <v>64</v>
      </c>
      <c r="D14725" t="s">
        <v>92</v>
      </c>
      <c r="E14725">
        <v>4936</v>
      </c>
      <c r="F14725">
        <v>1</v>
      </c>
    </row>
    <row r="14726" spans="1:6">
      <c r="A14726">
        <v>5311</v>
      </c>
      <c r="B14726">
        <v>7</v>
      </c>
      <c r="C14726" t="s">
        <v>64</v>
      </c>
      <c r="D14726" t="s">
        <v>92</v>
      </c>
      <c r="E14726">
        <v>5486</v>
      </c>
      <c r="F14726">
        <v>1</v>
      </c>
    </row>
    <row r="14727" spans="1:6">
      <c r="A14727">
        <v>5311</v>
      </c>
      <c r="B14727">
        <v>7</v>
      </c>
      <c r="C14727" t="s">
        <v>64</v>
      </c>
      <c r="D14727" t="s">
        <v>92</v>
      </c>
      <c r="E14727">
        <v>220</v>
      </c>
      <c r="F14727">
        <v>1</v>
      </c>
    </row>
    <row r="14728" spans="1:6">
      <c r="A14728">
        <v>5311</v>
      </c>
      <c r="B14728">
        <v>7</v>
      </c>
      <c r="C14728" t="s">
        <v>64</v>
      </c>
      <c r="D14728" t="s">
        <v>92</v>
      </c>
      <c r="E14728">
        <v>1150</v>
      </c>
      <c r="F14728">
        <v>1</v>
      </c>
    </row>
    <row r="14729" spans="1:6">
      <c r="A14729">
        <v>5311</v>
      </c>
      <c r="B14729">
        <v>7</v>
      </c>
      <c r="C14729" t="s">
        <v>64</v>
      </c>
      <c r="D14729" t="s">
        <v>92</v>
      </c>
      <c r="E14729">
        <v>2547</v>
      </c>
      <c r="F14729">
        <v>1</v>
      </c>
    </row>
    <row r="14730" spans="1:6">
      <c r="A14730">
        <v>5311</v>
      </c>
      <c r="B14730">
        <v>7</v>
      </c>
      <c r="C14730" t="s">
        <v>64</v>
      </c>
      <c r="D14730" t="s">
        <v>92</v>
      </c>
      <c r="E14730">
        <v>5266</v>
      </c>
      <c r="F14730">
        <v>1</v>
      </c>
    </row>
    <row r="14731" spans="1:6">
      <c r="A14731">
        <v>5311</v>
      </c>
      <c r="B14731">
        <v>7</v>
      </c>
      <c r="C14731" t="s">
        <v>64</v>
      </c>
      <c r="D14731" t="s">
        <v>92</v>
      </c>
      <c r="E14731">
        <v>5045</v>
      </c>
      <c r="F14731">
        <v>1</v>
      </c>
    </row>
    <row r="14732" spans="1:6">
      <c r="A14732">
        <v>5311</v>
      </c>
      <c r="B14732">
        <v>7</v>
      </c>
      <c r="C14732" t="s">
        <v>64</v>
      </c>
      <c r="D14732" t="s">
        <v>92</v>
      </c>
      <c r="E14732">
        <v>5891</v>
      </c>
      <c r="F14732">
        <v>1</v>
      </c>
    </row>
    <row r="14733" spans="1:6">
      <c r="A14733">
        <v>5311</v>
      </c>
      <c r="B14733">
        <v>7</v>
      </c>
      <c r="C14733" t="s">
        <v>64</v>
      </c>
      <c r="D14733" t="s">
        <v>92</v>
      </c>
      <c r="E14733">
        <v>2544</v>
      </c>
      <c r="F14733">
        <v>1</v>
      </c>
    </row>
    <row r="14734" spans="1:6">
      <c r="A14734">
        <v>5311</v>
      </c>
      <c r="B14734">
        <v>7</v>
      </c>
      <c r="C14734" t="s">
        <v>64</v>
      </c>
      <c r="D14734" t="s">
        <v>92</v>
      </c>
      <c r="E14734">
        <v>5038</v>
      </c>
      <c r="F14734">
        <v>1</v>
      </c>
    </row>
    <row r="14735" spans="1:6">
      <c r="A14735">
        <v>5311</v>
      </c>
      <c r="B14735">
        <v>7</v>
      </c>
      <c r="C14735" t="s">
        <v>64</v>
      </c>
      <c r="D14735" t="s">
        <v>92</v>
      </c>
      <c r="E14735">
        <v>2160</v>
      </c>
      <c r="F14735">
        <v>1</v>
      </c>
    </row>
    <row r="14736" spans="1:6">
      <c r="A14736">
        <v>5311</v>
      </c>
      <c r="B14736">
        <v>7</v>
      </c>
      <c r="C14736" t="s">
        <v>64</v>
      </c>
      <c r="D14736" t="s">
        <v>92</v>
      </c>
      <c r="E14736">
        <v>6010</v>
      </c>
      <c r="F14736">
        <v>1</v>
      </c>
    </row>
    <row r="14737" spans="1:6">
      <c r="A14737">
        <v>5311</v>
      </c>
      <c r="B14737">
        <v>7</v>
      </c>
      <c r="C14737" t="s">
        <v>64</v>
      </c>
      <c r="D14737" t="s">
        <v>92</v>
      </c>
      <c r="E14737">
        <v>4138</v>
      </c>
      <c r="F14737">
        <v>1</v>
      </c>
    </row>
    <row r="14738" spans="1:6">
      <c r="A14738">
        <v>5311</v>
      </c>
      <c r="B14738">
        <v>7</v>
      </c>
      <c r="C14738" t="s">
        <v>64</v>
      </c>
      <c r="D14738" t="s">
        <v>92</v>
      </c>
      <c r="E14738">
        <v>156</v>
      </c>
      <c r="F14738">
        <v>1</v>
      </c>
    </row>
    <row r="14739" spans="1:6">
      <c r="A14739">
        <v>5311</v>
      </c>
      <c r="B14739">
        <v>7</v>
      </c>
      <c r="C14739" t="s">
        <v>64</v>
      </c>
      <c r="D14739" t="s">
        <v>92</v>
      </c>
      <c r="E14739">
        <v>5277</v>
      </c>
      <c r="F14739">
        <v>1</v>
      </c>
    </row>
    <row r="14740" spans="1:6">
      <c r="A14740">
        <v>5311</v>
      </c>
      <c r="B14740">
        <v>7</v>
      </c>
      <c r="C14740" t="s">
        <v>64</v>
      </c>
      <c r="D14740" t="s">
        <v>92</v>
      </c>
      <c r="E14740">
        <v>1198</v>
      </c>
      <c r="F14740">
        <v>1</v>
      </c>
    </row>
    <row r="14741" spans="1:6">
      <c r="A14741">
        <v>5311</v>
      </c>
      <c r="B14741">
        <v>7</v>
      </c>
      <c r="C14741" t="s">
        <v>64</v>
      </c>
      <c r="D14741" t="s">
        <v>92</v>
      </c>
      <c r="E14741">
        <v>5938</v>
      </c>
      <c r="F14741">
        <v>1</v>
      </c>
    </row>
    <row r="14742" spans="1:6">
      <c r="A14742">
        <v>5311</v>
      </c>
      <c r="B14742">
        <v>7</v>
      </c>
      <c r="C14742" t="s">
        <v>64</v>
      </c>
      <c r="D14742" t="s">
        <v>92</v>
      </c>
      <c r="E14742">
        <v>4708</v>
      </c>
      <c r="F14742">
        <v>1</v>
      </c>
    </row>
    <row r="14743" spans="1:6">
      <c r="A14743">
        <v>5311</v>
      </c>
      <c r="B14743">
        <v>7</v>
      </c>
      <c r="C14743" t="s">
        <v>64</v>
      </c>
      <c r="D14743" t="s">
        <v>92</v>
      </c>
      <c r="E14743">
        <v>3439</v>
      </c>
      <c r="F14743">
        <v>1</v>
      </c>
    </row>
    <row r="14744" spans="1:6">
      <c r="A14744">
        <v>5311</v>
      </c>
      <c r="B14744">
        <v>7</v>
      </c>
      <c r="C14744" t="s">
        <v>64</v>
      </c>
      <c r="D14744" t="s">
        <v>92</v>
      </c>
      <c r="E14744">
        <v>197</v>
      </c>
      <c r="F14744">
        <v>1</v>
      </c>
    </row>
    <row r="14745" spans="1:6">
      <c r="A14745">
        <v>5311</v>
      </c>
      <c r="B14745">
        <v>7</v>
      </c>
      <c r="C14745" t="s">
        <v>64</v>
      </c>
      <c r="D14745" t="s">
        <v>92</v>
      </c>
      <c r="E14745">
        <v>984</v>
      </c>
      <c r="F14745">
        <v>1</v>
      </c>
    </row>
    <row r="14746" spans="1:6">
      <c r="A14746">
        <v>5311</v>
      </c>
      <c r="B14746">
        <v>7</v>
      </c>
      <c r="C14746" t="s">
        <v>64</v>
      </c>
      <c r="D14746" t="s">
        <v>92</v>
      </c>
      <c r="E14746">
        <v>6079</v>
      </c>
      <c r="F14746">
        <v>1</v>
      </c>
    </row>
    <row r="14747" spans="1:6">
      <c r="A14747">
        <v>5311</v>
      </c>
      <c r="B14747">
        <v>7</v>
      </c>
      <c r="C14747" t="s">
        <v>64</v>
      </c>
      <c r="D14747" t="s">
        <v>92</v>
      </c>
      <c r="E14747">
        <v>5304</v>
      </c>
      <c r="F14747">
        <v>1</v>
      </c>
    </row>
    <row r="14748" spans="1:6">
      <c r="A14748">
        <v>5311</v>
      </c>
      <c r="B14748">
        <v>7</v>
      </c>
      <c r="C14748" t="s">
        <v>64</v>
      </c>
      <c r="D14748" t="s">
        <v>92</v>
      </c>
      <c r="E14748">
        <v>2941</v>
      </c>
      <c r="F14748">
        <v>1</v>
      </c>
    </row>
    <row r="14749" spans="1:6">
      <c r="A14749">
        <v>5311</v>
      </c>
      <c r="B14749">
        <v>7</v>
      </c>
      <c r="C14749" t="s">
        <v>64</v>
      </c>
      <c r="D14749" t="s">
        <v>92</v>
      </c>
      <c r="E14749">
        <v>17</v>
      </c>
      <c r="F14749">
        <v>1</v>
      </c>
    </row>
    <row r="14750" spans="1:6">
      <c r="A14750">
        <v>5311</v>
      </c>
      <c r="B14750">
        <v>7</v>
      </c>
      <c r="C14750" t="s">
        <v>64</v>
      </c>
      <c r="D14750" t="s">
        <v>92</v>
      </c>
      <c r="E14750">
        <v>991</v>
      </c>
      <c r="F14750">
        <v>1</v>
      </c>
    </row>
    <row r="14751" spans="1:6">
      <c r="A14751">
        <v>5311</v>
      </c>
      <c r="B14751">
        <v>7</v>
      </c>
      <c r="C14751" t="s">
        <v>64</v>
      </c>
      <c r="D14751" t="s">
        <v>92</v>
      </c>
      <c r="E14751">
        <v>2637</v>
      </c>
      <c r="F14751">
        <v>1</v>
      </c>
    </row>
    <row r="14752" spans="1:6">
      <c r="A14752">
        <v>5311</v>
      </c>
      <c r="B14752">
        <v>7</v>
      </c>
      <c r="C14752" t="s">
        <v>64</v>
      </c>
      <c r="D14752" t="s">
        <v>92</v>
      </c>
      <c r="E14752">
        <v>2546</v>
      </c>
      <c r="F14752">
        <v>1</v>
      </c>
    </row>
    <row r="14753" spans="1:6">
      <c r="A14753">
        <v>5311</v>
      </c>
      <c r="B14753">
        <v>7</v>
      </c>
      <c r="C14753" t="s">
        <v>64</v>
      </c>
      <c r="D14753" t="s">
        <v>92</v>
      </c>
      <c r="E14753">
        <v>5873</v>
      </c>
      <c r="F14753">
        <v>1</v>
      </c>
    </row>
    <row r="14754" spans="1:6">
      <c r="A14754">
        <v>5311</v>
      </c>
      <c r="B14754">
        <v>7</v>
      </c>
      <c r="C14754" t="s">
        <v>64</v>
      </c>
      <c r="D14754" t="s">
        <v>92</v>
      </c>
      <c r="E14754">
        <v>5905</v>
      </c>
      <c r="F14754">
        <v>1</v>
      </c>
    </row>
    <row r="14755" spans="1:6">
      <c r="A14755">
        <v>5311</v>
      </c>
      <c r="B14755">
        <v>7</v>
      </c>
      <c r="C14755" t="s">
        <v>64</v>
      </c>
      <c r="D14755" t="s">
        <v>92</v>
      </c>
      <c r="E14755">
        <v>3846</v>
      </c>
      <c r="F14755">
        <v>1</v>
      </c>
    </row>
    <row r="14756" spans="1:6">
      <c r="A14756">
        <v>5311</v>
      </c>
      <c r="B14756">
        <v>7</v>
      </c>
      <c r="C14756" t="s">
        <v>64</v>
      </c>
      <c r="D14756" t="s">
        <v>92</v>
      </c>
      <c r="E14756">
        <v>184</v>
      </c>
      <c r="F14756">
        <v>1</v>
      </c>
    </row>
    <row r="14757" spans="1:6">
      <c r="A14757">
        <v>5311</v>
      </c>
      <c r="B14757">
        <v>7</v>
      </c>
      <c r="C14757" t="s">
        <v>64</v>
      </c>
      <c r="D14757" t="s">
        <v>92</v>
      </c>
      <c r="E14757">
        <v>9</v>
      </c>
      <c r="F14757">
        <v>1</v>
      </c>
    </row>
    <row r="14758" spans="1:6">
      <c r="A14758">
        <v>5311</v>
      </c>
      <c r="B14758">
        <v>7</v>
      </c>
      <c r="C14758" t="s">
        <v>64</v>
      </c>
      <c r="D14758" t="s">
        <v>92</v>
      </c>
      <c r="E14758">
        <v>4546</v>
      </c>
      <c r="F14758">
        <v>1</v>
      </c>
    </row>
    <row r="14759" spans="1:6">
      <c r="A14759">
        <v>5311</v>
      </c>
      <c r="B14759">
        <v>7</v>
      </c>
      <c r="C14759" t="s">
        <v>64</v>
      </c>
      <c r="D14759" t="s">
        <v>92</v>
      </c>
      <c r="E14759">
        <v>22</v>
      </c>
      <c r="F14759">
        <v>1</v>
      </c>
    </row>
    <row r="14760" spans="1:6">
      <c r="A14760">
        <v>5311</v>
      </c>
      <c r="B14760">
        <v>7</v>
      </c>
      <c r="C14760" t="s">
        <v>64</v>
      </c>
      <c r="D14760" t="s">
        <v>92</v>
      </c>
      <c r="E14760">
        <v>5217</v>
      </c>
      <c r="F14760">
        <v>1</v>
      </c>
    </row>
    <row r="14761" spans="1:6">
      <c r="A14761">
        <v>5311</v>
      </c>
      <c r="B14761">
        <v>7</v>
      </c>
      <c r="C14761" t="s">
        <v>64</v>
      </c>
      <c r="D14761" t="s">
        <v>92</v>
      </c>
      <c r="E14761">
        <v>5053</v>
      </c>
      <c r="F14761">
        <v>1</v>
      </c>
    </row>
    <row r="14762" spans="1:6">
      <c r="A14762">
        <v>5311</v>
      </c>
      <c r="B14762">
        <v>7</v>
      </c>
      <c r="C14762" t="s">
        <v>64</v>
      </c>
      <c r="D14762" t="s">
        <v>92</v>
      </c>
      <c r="E14762">
        <v>2418</v>
      </c>
      <c r="F14762">
        <v>1</v>
      </c>
    </row>
    <row r="14763" spans="1:6">
      <c r="A14763">
        <v>5311</v>
      </c>
      <c r="B14763">
        <v>7</v>
      </c>
      <c r="C14763" t="s">
        <v>64</v>
      </c>
      <c r="D14763" t="s">
        <v>92</v>
      </c>
      <c r="E14763">
        <v>5423</v>
      </c>
      <c r="F14763">
        <v>1</v>
      </c>
    </row>
    <row r="14764" spans="1:6">
      <c r="A14764">
        <v>5311</v>
      </c>
      <c r="B14764">
        <v>7</v>
      </c>
      <c r="C14764" t="s">
        <v>64</v>
      </c>
      <c r="D14764" t="s">
        <v>92</v>
      </c>
      <c r="E14764">
        <v>1337</v>
      </c>
      <c r="F14764">
        <v>1</v>
      </c>
    </row>
    <row r="14765" spans="1:6">
      <c r="A14765">
        <v>5311</v>
      </c>
      <c r="B14765">
        <v>7</v>
      </c>
      <c r="C14765" t="s">
        <v>64</v>
      </c>
      <c r="D14765" t="s">
        <v>92</v>
      </c>
      <c r="E14765">
        <v>4143</v>
      </c>
      <c r="F14765">
        <v>1</v>
      </c>
    </row>
    <row r="14766" spans="1:6">
      <c r="A14766">
        <v>5311</v>
      </c>
      <c r="B14766">
        <v>7</v>
      </c>
      <c r="C14766" t="s">
        <v>64</v>
      </c>
      <c r="D14766" t="s">
        <v>92</v>
      </c>
      <c r="E14766">
        <v>5146</v>
      </c>
      <c r="F14766">
        <v>1</v>
      </c>
    </row>
    <row r="14767" spans="1:6">
      <c r="A14767">
        <v>5311</v>
      </c>
      <c r="B14767">
        <v>7</v>
      </c>
      <c r="C14767" t="s">
        <v>64</v>
      </c>
      <c r="D14767" t="s">
        <v>92</v>
      </c>
      <c r="E14767">
        <v>4518</v>
      </c>
      <c r="F14767">
        <v>1</v>
      </c>
    </row>
    <row r="14768" spans="1:6">
      <c r="A14768">
        <v>5311</v>
      </c>
      <c r="B14768">
        <v>7</v>
      </c>
      <c r="C14768" t="s">
        <v>64</v>
      </c>
      <c r="D14768" t="s">
        <v>92</v>
      </c>
      <c r="E14768">
        <v>3028</v>
      </c>
      <c r="F14768">
        <v>1</v>
      </c>
    </row>
    <row r="14769" spans="1:6">
      <c r="A14769">
        <v>5311</v>
      </c>
      <c r="B14769">
        <v>7</v>
      </c>
      <c r="C14769" t="s">
        <v>64</v>
      </c>
      <c r="D14769" t="s">
        <v>92</v>
      </c>
      <c r="E14769">
        <v>4320</v>
      </c>
      <c r="F14769">
        <v>1</v>
      </c>
    </row>
    <row r="14770" spans="1:6">
      <c r="A14770">
        <v>5311</v>
      </c>
      <c r="B14770">
        <v>7</v>
      </c>
      <c r="C14770" t="s">
        <v>64</v>
      </c>
      <c r="D14770" t="s">
        <v>92</v>
      </c>
      <c r="E14770">
        <v>5976</v>
      </c>
      <c r="F14770">
        <v>1</v>
      </c>
    </row>
    <row r="14771" spans="1:6">
      <c r="A14771">
        <v>5311</v>
      </c>
      <c r="B14771">
        <v>7</v>
      </c>
      <c r="C14771" t="s">
        <v>64</v>
      </c>
      <c r="D14771" t="s">
        <v>92</v>
      </c>
      <c r="E14771">
        <v>3043</v>
      </c>
      <c r="F14771">
        <v>1</v>
      </c>
    </row>
    <row r="14772" spans="1:6">
      <c r="A14772">
        <v>5311</v>
      </c>
      <c r="B14772">
        <v>7</v>
      </c>
      <c r="C14772" t="s">
        <v>64</v>
      </c>
      <c r="D14772" t="s">
        <v>92</v>
      </c>
      <c r="E14772">
        <v>4526</v>
      </c>
      <c r="F14772">
        <v>1</v>
      </c>
    </row>
    <row r="14773" spans="1:6">
      <c r="A14773">
        <v>5311</v>
      </c>
      <c r="B14773">
        <v>7</v>
      </c>
      <c r="C14773" t="s">
        <v>64</v>
      </c>
      <c r="D14773" t="s">
        <v>92</v>
      </c>
      <c r="E14773">
        <v>4614</v>
      </c>
      <c r="F14773">
        <v>1</v>
      </c>
    </row>
    <row r="14774" spans="1:6">
      <c r="A14774">
        <v>5311</v>
      </c>
      <c r="B14774">
        <v>7</v>
      </c>
      <c r="C14774" t="s">
        <v>64</v>
      </c>
      <c r="D14774" t="s">
        <v>92</v>
      </c>
      <c r="E14774">
        <v>5996</v>
      </c>
      <c r="F14774">
        <v>1</v>
      </c>
    </row>
    <row r="14775" spans="1:6">
      <c r="A14775">
        <v>5311</v>
      </c>
      <c r="B14775">
        <v>7</v>
      </c>
      <c r="C14775" t="s">
        <v>64</v>
      </c>
      <c r="D14775" t="s">
        <v>92</v>
      </c>
      <c r="E14775">
        <v>1076</v>
      </c>
      <c r="F14775">
        <v>1</v>
      </c>
    </row>
    <row r="14776" spans="1:6">
      <c r="A14776">
        <v>5311</v>
      </c>
      <c r="B14776">
        <v>7</v>
      </c>
      <c r="C14776" t="s">
        <v>64</v>
      </c>
      <c r="D14776" t="s">
        <v>92</v>
      </c>
      <c r="E14776">
        <v>5134</v>
      </c>
      <c r="F14776">
        <v>1</v>
      </c>
    </row>
    <row r="14777" spans="1:6">
      <c r="A14777">
        <v>5311</v>
      </c>
      <c r="B14777">
        <v>7</v>
      </c>
      <c r="C14777" t="s">
        <v>64</v>
      </c>
      <c r="D14777" t="s">
        <v>92</v>
      </c>
      <c r="E14777">
        <v>4828</v>
      </c>
      <c r="F14777">
        <v>1</v>
      </c>
    </row>
    <row r="14778" spans="1:6">
      <c r="A14778">
        <v>5311</v>
      </c>
      <c r="B14778">
        <v>7</v>
      </c>
      <c r="C14778" t="s">
        <v>64</v>
      </c>
      <c r="D14778" t="s">
        <v>92</v>
      </c>
      <c r="E14778">
        <v>5281</v>
      </c>
      <c r="F14778">
        <v>1</v>
      </c>
    </row>
    <row r="14779" spans="1:6">
      <c r="A14779">
        <v>5311</v>
      </c>
      <c r="B14779">
        <v>7</v>
      </c>
      <c r="C14779" t="s">
        <v>64</v>
      </c>
      <c r="D14779" t="s">
        <v>92</v>
      </c>
      <c r="E14779">
        <v>4572</v>
      </c>
      <c r="F14779">
        <v>1</v>
      </c>
    </row>
    <row r="14780" spans="1:6">
      <c r="A14780">
        <v>5311</v>
      </c>
      <c r="B14780">
        <v>7</v>
      </c>
      <c r="C14780" t="s">
        <v>64</v>
      </c>
      <c r="D14780" t="s">
        <v>92</v>
      </c>
      <c r="E14780">
        <v>3976</v>
      </c>
      <c r="F14780">
        <v>1</v>
      </c>
    </row>
    <row r="14781" spans="1:6">
      <c r="A14781">
        <v>5311</v>
      </c>
      <c r="B14781">
        <v>7</v>
      </c>
      <c r="C14781" t="s">
        <v>64</v>
      </c>
      <c r="D14781" t="s">
        <v>92</v>
      </c>
      <c r="E14781">
        <v>2203</v>
      </c>
      <c r="F14781">
        <v>1</v>
      </c>
    </row>
    <row r="14782" spans="1:6">
      <c r="A14782">
        <v>5311</v>
      </c>
      <c r="B14782">
        <v>7</v>
      </c>
      <c r="C14782" t="s">
        <v>64</v>
      </c>
      <c r="D14782" t="s">
        <v>92</v>
      </c>
      <c r="E14782">
        <v>362</v>
      </c>
      <c r="F14782">
        <v>1</v>
      </c>
    </row>
    <row r="14783" spans="1:6">
      <c r="A14783">
        <v>5311</v>
      </c>
      <c r="B14783">
        <v>7</v>
      </c>
      <c r="C14783" t="s">
        <v>64</v>
      </c>
      <c r="D14783" t="s">
        <v>92</v>
      </c>
      <c r="E14783">
        <v>5579</v>
      </c>
      <c r="F14783">
        <v>1</v>
      </c>
    </row>
    <row r="14784" spans="1:6">
      <c r="A14784">
        <v>5311</v>
      </c>
      <c r="B14784">
        <v>7</v>
      </c>
      <c r="C14784" t="s">
        <v>64</v>
      </c>
      <c r="D14784" t="s">
        <v>92</v>
      </c>
      <c r="E14784">
        <v>5950</v>
      </c>
      <c r="F14784">
        <v>1</v>
      </c>
    </row>
    <row r="14785" spans="1:6">
      <c r="A14785">
        <v>5311</v>
      </c>
      <c r="B14785">
        <v>7</v>
      </c>
      <c r="C14785" t="s">
        <v>64</v>
      </c>
      <c r="D14785" t="s">
        <v>92</v>
      </c>
      <c r="E14785">
        <v>5362</v>
      </c>
      <c r="F14785">
        <v>1</v>
      </c>
    </row>
    <row r="14786" spans="1:6">
      <c r="A14786">
        <v>5311</v>
      </c>
      <c r="B14786">
        <v>7</v>
      </c>
      <c r="C14786" t="s">
        <v>64</v>
      </c>
      <c r="D14786" t="s">
        <v>92</v>
      </c>
      <c r="E14786">
        <v>6018</v>
      </c>
      <c r="F14786">
        <v>1</v>
      </c>
    </row>
    <row r="14787" spans="1:6">
      <c r="A14787">
        <v>5311</v>
      </c>
      <c r="B14787">
        <v>7</v>
      </c>
      <c r="C14787" t="s">
        <v>64</v>
      </c>
      <c r="D14787" t="s">
        <v>92</v>
      </c>
      <c r="E14787">
        <v>2560</v>
      </c>
      <c r="F14787">
        <v>1</v>
      </c>
    </row>
    <row r="14788" spans="1:6">
      <c r="A14788">
        <v>5311</v>
      </c>
      <c r="B14788">
        <v>7</v>
      </c>
      <c r="C14788" t="s">
        <v>64</v>
      </c>
      <c r="D14788" t="s">
        <v>92</v>
      </c>
      <c r="E14788">
        <v>2830</v>
      </c>
      <c r="F14788">
        <v>1</v>
      </c>
    </row>
    <row r="14789" spans="1:6">
      <c r="A14789">
        <v>5311</v>
      </c>
      <c r="B14789">
        <v>7</v>
      </c>
      <c r="C14789" t="s">
        <v>64</v>
      </c>
      <c r="D14789" t="s">
        <v>92</v>
      </c>
      <c r="E14789">
        <v>3168</v>
      </c>
      <c r="F14789">
        <v>1</v>
      </c>
    </row>
    <row r="14790" spans="1:6">
      <c r="A14790">
        <v>5311</v>
      </c>
      <c r="B14790">
        <v>7</v>
      </c>
      <c r="C14790" t="s">
        <v>64</v>
      </c>
      <c r="D14790" t="s">
        <v>92</v>
      </c>
      <c r="E14790">
        <v>6080</v>
      </c>
      <c r="F14790">
        <v>1</v>
      </c>
    </row>
    <row r="14791" spans="1:6">
      <c r="A14791">
        <v>5311</v>
      </c>
      <c r="B14791">
        <v>7</v>
      </c>
      <c r="C14791" t="s">
        <v>64</v>
      </c>
      <c r="D14791" t="s">
        <v>92</v>
      </c>
      <c r="E14791">
        <v>82</v>
      </c>
      <c r="F14791">
        <v>1</v>
      </c>
    </row>
    <row r="14792" spans="1:6">
      <c r="A14792">
        <v>5311</v>
      </c>
      <c r="B14792">
        <v>7</v>
      </c>
      <c r="C14792" t="s">
        <v>64</v>
      </c>
      <c r="D14792" t="s">
        <v>92</v>
      </c>
      <c r="E14792">
        <v>5605</v>
      </c>
      <c r="F14792">
        <v>1</v>
      </c>
    </row>
    <row r="14793" spans="1:6">
      <c r="A14793">
        <v>5311</v>
      </c>
      <c r="B14793">
        <v>7</v>
      </c>
      <c r="C14793" t="s">
        <v>64</v>
      </c>
      <c r="D14793" t="s">
        <v>92</v>
      </c>
      <c r="E14793">
        <v>3259</v>
      </c>
      <c r="F14793">
        <v>1</v>
      </c>
    </row>
    <row r="14794" spans="1:6">
      <c r="A14794">
        <v>5311</v>
      </c>
      <c r="B14794">
        <v>7</v>
      </c>
      <c r="C14794" t="s">
        <v>64</v>
      </c>
      <c r="D14794" t="s">
        <v>92</v>
      </c>
      <c r="E14794">
        <v>59</v>
      </c>
      <c r="F14794">
        <v>1</v>
      </c>
    </row>
    <row r="14795" spans="1:6">
      <c r="A14795">
        <v>5311</v>
      </c>
      <c r="B14795">
        <v>7</v>
      </c>
      <c r="C14795" t="s">
        <v>64</v>
      </c>
      <c r="D14795" t="s">
        <v>92</v>
      </c>
      <c r="E14795">
        <v>1302</v>
      </c>
      <c r="F14795">
        <v>1</v>
      </c>
    </row>
    <row r="14796" spans="1:6">
      <c r="A14796">
        <v>5311</v>
      </c>
      <c r="B14796">
        <v>7</v>
      </c>
      <c r="C14796" t="s">
        <v>64</v>
      </c>
      <c r="D14796" t="s">
        <v>92</v>
      </c>
      <c r="E14796">
        <v>2887</v>
      </c>
      <c r="F14796">
        <v>1</v>
      </c>
    </row>
    <row r="14797" spans="1:6">
      <c r="A14797">
        <v>5311</v>
      </c>
      <c r="B14797">
        <v>7</v>
      </c>
      <c r="C14797" t="s">
        <v>64</v>
      </c>
      <c r="D14797" t="s">
        <v>92</v>
      </c>
      <c r="E14797">
        <v>5660</v>
      </c>
      <c r="F14797">
        <v>1</v>
      </c>
    </row>
    <row r="14798" spans="1:6">
      <c r="A14798">
        <v>5311</v>
      </c>
      <c r="B14798">
        <v>7</v>
      </c>
      <c r="C14798" t="s">
        <v>64</v>
      </c>
      <c r="D14798" t="s">
        <v>92</v>
      </c>
      <c r="E14798">
        <v>5552</v>
      </c>
      <c r="F14798">
        <v>1</v>
      </c>
    </row>
    <row r="14799" spans="1:6">
      <c r="A14799">
        <v>5311</v>
      </c>
      <c r="B14799">
        <v>7</v>
      </c>
      <c r="C14799" t="s">
        <v>64</v>
      </c>
      <c r="D14799" t="s">
        <v>92</v>
      </c>
      <c r="E14799">
        <v>4604</v>
      </c>
      <c r="F14799">
        <v>1</v>
      </c>
    </row>
    <row r="14800" spans="1:6">
      <c r="A14800">
        <v>5311</v>
      </c>
      <c r="B14800">
        <v>7</v>
      </c>
      <c r="C14800" t="s">
        <v>64</v>
      </c>
      <c r="D14800" t="s">
        <v>92</v>
      </c>
      <c r="E14800">
        <v>3760</v>
      </c>
      <c r="F14800">
        <v>1</v>
      </c>
    </row>
    <row r="14801" spans="1:6">
      <c r="A14801">
        <v>5311</v>
      </c>
      <c r="B14801">
        <v>7</v>
      </c>
      <c r="C14801" t="s">
        <v>64</v>
      </c>
      <c r="D14801" t="s">
        <v>92</v>
      </c>
      <c r="E14801">
        <v>2505</v>
      </c>
      <c r="F14801">
        <v>1</v>
      </c>
    </row>
    <row r="14802" spans="1:6">
      <c r="A14802">
        <v>5311</v>
      </c>
      <c r="B14802">
        <v>7</v>
      </c>
      <c r="C14802" t="s">
        <v>64</v>
      </c>
      <c r="D14802" t="s">
        <v>92</v>
      </c>
      <c r="E14802">
        <v>5514</v>
      </c>
      <c r="F14802">
        <v>1</v>
      </c>
    </row>
    <row r="14803" spans="1:6">
      <c r="A14803">
        <v>5311</v>
      </c>
      <c r="B14803">
        <v>7</v>
      </c>
      <c r="C14803" t="s">
        <v>64</v>
      </c>
      <c r="D14803" t="s">
        <v>92</v>
      </c>
      <c r="E14803">
        <v>1027</v>
      </c>
      <c r="F14803">
        <v>1</v>
      </c>
    </row>
    <row r="14804" spans="1:6">
      <c r="A14804">
        <v>5311</v>
      </c>
      <c r="B14804">
        <v>7</v>
      </c>
      <c r="C14804" t="s">
        <v>64</v>
      </c>
      <c r="D14804" t="s">
        <v>92</v>
      </c>
      <c r="E14804">
        <v>5253</v>
      </c>
      <c r="F14804">
        <v>1</v>
      </c>
    </row>
    <row r="14805" spans="1:6">
      <c r="A14805">
        <v>5311</v>
      </c>
      <c r="B14805">
        <v>7</v>
      </c>
      <c r="C14805" t="s">
        <v>64</v>
      </c>
      <c r="D14805" t="s">
        <v>92</v>
      </c>
      <c r="E14805">
        <v>5140</v>
      </c>
      <c r="F14805">
        <v>1</v>
      </c>
    </row>
    <row r="14806" spans="1:6">
      <c r="A14806">
        <v>5311</v>
      </c>
      <c r="B14806">
        <v>7</v>
      </c>
      <c r="C14806" t="s">
        <v>64</v>
      </c>
      <c r="D14806" t="s">
        <v>92</v>
      </c>
      <c r="E14806">
        <v>60</v>
      </c>
      <c r="F14806">
        <v>1</v>
      </c>
    </row>
    <row r="14807" spans="1:6">
      <c r="A14807">
        <v>5311</v>
      </c>
      <c r="B14807">
        <v>7</v>
      </c>
      <c r="C14807" t="s">
        <v>64</v>
      </c>
      <c r="D14807" t="s">
        <v>92</v>
      </c>
      <c r="E14807">
        <v>4358</v>
      </c>
      <c r="F14807">
        <v>1</v>
      </c>
    </row>
    <row r="14808" spans="1:6">
      <c r="A14808">
        <v>5311</v>
      </c>
      <c r="B14808">
        <v>7</v>
      </c>
      <c r="C14808" t="s">
        <v>64</v>
      </c>
      <c r="D14808" t="s">
        <v>92</v>
      </c>
      <c r="E14808">
        <v>2403</v>
      </c>
      <c r="F14808">
        <v>1</v>
      </c>
    </row>
    <row r="14809" spans="1:6">
      <c r="A14809">
        <v>5311</v>
      </c>
      <c r="B14809">
        <v>8</v>
      </c>
      <c r="C14809" t="s">
        <v>64</v>
      </c>
      <c r="D14809" t="s">
        <v>92</v>
      </c>
      <c r="E14809">
        <v>248</v>
      </c>
      <c r="F14809">
        <v>8</v>
      </c>
    </row>
    <row r="14810" spans="1:6">
      <c r="A14810">
        <v>5311</v>
      </c>
      <c r="B14810">
        <v>8</v>
      </c>
      <c r="C14810" t="s">
        <v>64</v>
      </c>
      <c r="D14810" t="s">
        <v>92</v>
      </c>
      <c r="E14810">
        <v>3012</v>
      </c>
      <c r="F14810">
        <v>8</v>
      </c>
    </row>
    <row r="14811" spans="1:6">
      <c r="A14811">
        <v>5311</v>
      </c>
      <c r="B14811">
        <v>8</v>
      </c>
      <c r="C14811" t="s">
        <v>64</v>
      </c>
      <c r="D14811" t="s">
        <v>92</v>
      </c>
      <c r="E14811">
        <v>4547</v>
      </c>
      <c r="F14811">
        <v>5</v>
      </c>
    </row>
    <row r="14812" spans="1:6">
      <c r="A14812">
        <v>5311</v>
      </c>
      <c r="B14812">
        <v>8</v>
      </c>
      <c r="C14812" t="s">
        <v>64</v>
      </c>
      <c r="D14812" t="s">
        <v>92</v>
      </c>
      <c r="E14812">
        <v>1014</v>
      </c>
      <c r="F14812">
        <v>5</v>
      </c>
    </row>
    <row r="14813" spans="1:6">
      <c r="A14813">
        <v>5311</v>
      </c>
      <c r="B14813">
        <v>8</v>
      </c>
      <c r="C14813" t="s">
        <v>64</v>
      </c>
      <c r="D14813" t="s">
        <v>92</v>
      </c>
      <c r="E14813">
        <v>5691</v>
      </c>
      <c r="F14813">
        <v>5</v>
      </c>
    </row>
    <row r="14814" spans="1:6">
      <c r="A14814">
        <v>5311</v>
      </c>
      <c r="B14814">
        <v>8</v>
      </c>
      <c r="C14814" t="s">
        <v>64</v>
      </c>
      <c r="D14814" t="s">
        <v>92</v>
      </c>
      <c r="E14814">
        <v>5225</v>
      </c>
      <c r="F14814">
        <v>5</v>
      </c>
    </row>
    <row r="14815" spans="1:6">
      <c r="A14815">
        <v>5311</v>
      </c>
      <c r="B14815">
        <v>8</v>
      </c>
      <c r="C14815" t="s">
        <v>64</v>
      </c>
      <c r="D14815" t="s">
        <v>92</v>
      </c>
      <c r="E14815">
        <v>2069</v>
      </c>
      <c r="F14815">
        <v>5</v>
      </c>
    </row>
    <row r="14816" spans="1:6">
      <c r="A14816">
        <v>5311</v>
      </c>
      <c r="B14816">
        <v>8</v>
      </c>
      <c r="C14816" t="s">
        <v>64</v>
      </c>
      <c r="D14816" t="s">
        <v>92</v>
      </c>
      <c r="E14816">
        <v>4558</v>
      </c>
      <c r="F14816">
        <v>4</v>
      </c>
    </row>
    <row r="14817" spans="1:6">
      <c r="A14817">
        <v>5311</v>
      </c>
      <c r="B14817">
        <v>8</v>
      </c>
      <c r="C14817" t="s">
        <v>64</v>
      </c>
      <c r="D14817" t="s">
        <v>92</v>
      </c>
      <c r="E14817">
        <v>1058</v>
      </c>
      <c r="F14817">
        <v>4</v>
      </c>
    </row>
    <row r="14818" spans="1:6">
      <c r="A14818">
        <v>5311</v>
      </c>
      <c r="B14818">
        <v>8</v>
      </c>
      <c r="C14818" t="s">
        <v>64</v>
      </c>
      <c r="D14818" t="s">
        <v>92</v>
      </c>
      <c r="E14818">
        <v>3439</v>
      </c>
      <c r="F14818">
        <v>3</v>
      </c>
    </row>
    <row r="14819" spans="1:6">
      <c r="A14819">
        <v>5311</v>
      </c>
      <c r="B14819">
        <v>8</v>
      </c>
      <c r="C14819" t="s">
        <v>64</v>
      </c>
      <c r="D14819" t="s">
        <v>92</v>
      </c>
      <c r="E14819">
        <v>2543</v>
      </c>
      <c r="F14819">
        <v>3</v>
      </c>
    </row>
    <row r="14820" spans="1:6">
      <c r="A14820">
        <v>5311</v>
      </c>
      <c r="B14820">
        <v>8</v>
      </c>
      <c r="C14820" t="s">
        <v>64</v>
      </c>
      <c r="D14820" t="s">
        <v>92</v>
      </c>
      <c r="E14820">
        <v>4705</v>
      </c>
      <c r="F14820">
        <v>2</v>
      </c>
    </row>
    <row r="14821" spans="1:6">
      <c r="A14821">
        <v>5311</v>
      </c>
      <c r="B14821">
        <v>8</v>
      </c>
      <c r="C14821" t="s">
        <v>64</v>
      </c>
      <c r="D14821" t="s">
        <v>92</v>
      </c>
      <c r="E14821">
        <v>5570</v>
      </c>
      <c r="F14821">
        <v>2</v>
      </c>
    </row>
    <row r="14822" spans="1:6">
      <c r="A14822">
        <v>5311</v>
      </c>
      <c r="B14822">
        <v>8</v>
      </c>
      <c r="C14822" t="s">
        <v>64</v>
      </c>
      <c r="D14822" t="s">
        <v>92</v>
      </c>
      <c r="E14822">
        <v>2561</v>
      </c>
      <c r="F14822">
        <v>2</v>
      </c>
    </row>
    <row r="14823" spans="1:6">
      <c r="A14823">
        <v>5311</v>
      </c>
      <c r="B14823">
        <v>8</v>
      </c>
      <c r="C14823" t="s">
        <v>64</v>
      </c>
      <c r="D14823" t="s">
        <v>92</v>
      </c>
      <c r="E14823">
        <v>2604</v>
      </c>
      <c r="F14823">
        <v>2</v>
      </c>
    </row>
    <row r="14824" spans="1:6">
      <c r="A14824">
        <v>5311</v>
      </c>
      <c r="B14824">
        <v>8</v>
      </c>
      <c r="C14824" t="s">
        <v>64</v>
      </c>
      <c r="D14824" t="s">
        <v>92</v>
      </c>
      <c r="E14824">
        <v>1075</v>
      </c>
      <c r="F14824">
        <v>2</v>
      </c>
    </row>
    <row r="14825" spans="1:6">
      <c r="A14825">
        <v>5311</v>
      </c>
      <c r="B14825">
        <v>8</v>
      </c>
      <c r="C14825" t="s">
        <v>64</v>
      </c>
      <c r="D14825" t="s">
        <v>92</v>
      </c>
      <c r="E14825">
        <v>3441</v>
      </c>
      <c r="F14825">
        <v>2</v>
      </c>
    </row>
    <row r="14826" spans="1:6">
      <c r="A14826">
        <v>5311</v>
      </c>
      <c r="B14826">
        <v>8</v>
      </c>
      <c r="C14826" t="s">
        <v>64</v>
      </c>
      <c r="D14826" t="s">
        <v>92</v>
      </c>
      <c r="E14826">
        <v>3457</v>
      </c>
      <c r="F14826">
        <v>2</v>
      </c>
    </row>
    <row r="14827" spans="1:6">
      <c r="A14827">
        <v>5311</v>
      </c>
      <c r="B14827">
        <v>8</v>
      </c>
      <c r="C14827" t="s">
        <v>64</v>
      </c>
      <c r="D14827" t="s">
        <v>92</v>
      </c>
      <c r="E14827">
        <v>4796</v>
      </c>
      <c r="F14827">
        <v>2</v>
      </c>
    </row>
    <row r="14828" spans="1:6">
      <c r="A14828">
        <v>5311</v>
      </c>
      <c r="B14828">
        <v>8</v>
      </c>
      <c r="C14828" t="s">
        <v>64</v>
      </c>
      <c r="D14828" t="s">
        <v>92</v>
      </c>
      <c r="E14828">
        <v>5459</v>
      </c>
      <c r="F14828">
        <v>2</v>
      </c>
    </row>
    <row r="14829" spans="1:6">
      <c r="A14829">
        <v>5311</v>
      </c>
      <c r="B14829">
        <v>8</v>
      </c>
      <c r="C14829" t="s">
        <v>64</v>
      </c>
      <c r="D14829" t="s">
        <v>92</v>
      </c>
      <c r="E14829">
        <v>5878</v>
      </c>
      <c r="F14829">
        <v>2</v>
      </c>
    </row>
    <row r="14830" spans="1:6">
      <c r="A14830">
        <v>5311</v>
      </c>
      <c r="B14830">
        <v>8</v>
      </c>
      <c r="C14830" t="s">
        <v>64</v>
      </c>
      <c r="D14830" t="s">
        <v>92</v>
      </c>
      <c r="E14830">
        <v>2531</v>
      </c>
      <c r="F14830">
        <v>2</v>
      </c>
    </row>
    <row r="14831" spans="1:6">
      <c r="A14831">
        <v>5311</v>
      </c>
      <c r="B14831">
        <v>8</v>
      </c>
      <c r="C14831" t="s">
        <v>64</v>
      </c>
      <c r="D14831" t="s">
        <v>92</v>
      </c>
      <c r="E14831">
        <v>2823</v>
      </c>
      <c r="F14831">
        <v>2</v>
      </c>
    </row>
    <row r="14832" spans="1:6">
      <c r="A14832">
        <v>5311</v>
      </c>
      <c r="B14832">
        <v>8</v>
      </c>
      <c r="C14832" t="s">
        <v>64</v>
      </c>
      <c r="D14832" t="s">
        <v>92</v>
      </c>
      <c r="E14832">
        <v>250</v>
      </c>
      <c r="F14832">
        <v>2</v>
      </c>
    </row>
    <row r="14833" spans="1:6">
      <c r="A14833">
        <v>5311</v>
      </c>
      <c r="B14833">
        <v>8</v>
      </c>
      <c r="C14833" t="s">
        <v>64</v>
      </c>
      <c r="D14833" t="s">
        <v>92</v>
      </c>
      <c r="E14833">
        <v>3898</v>
      </c>
      <c r="F14833">
        <v>2</v>
      </c>
    </row>
    <row r="14834" spans="1:6">
      <c r="A14834">
        <v>5311</v>
      </c>
      <c r="B14834">
        <v>8</v>
      </c>
      <c r="C14834" t="s">
        <v>64</v>
      </c>
      <c r="D14834" t="s">
        <v>92</v>
      </c>
      <c r="E14834">
        <v>2237</v>
      </c>
      <c r="F14834">
        <v>2</v>
      </c>
    </row>
    <row r="14835" spans="1:6">
      <c r="A14835">
        <v>5311</v>
      </c>
      <c r="B14835">
        <v>8</v>
      </c>
      <c r="C14835" t="s">
        <v>64</v>
      </c>
      <c r="D14835" t="s">
        <v>92</v>
      </c>
      <c r="E14835">
        <v>3999</v>
      </c>
      <c r="F14835">
        <v>2</v>
      </c>
    </row>
    <row r="14836" spans="1:6">
      <c r="A14836">
        <v>5311</v>
      </c>
      <c r="B14836">
        <v>8</v>
      </c>
      <c r="C14836" t="s">
        <v>64</v>
      </c>
      <c r="D14836" t="s">
        <v>92</v>
      </c>
      <c r="E14836">
        <v>2866</v>
      </c>
      <c r="F14836">
        <v>2</v>
      </c>
    </row>
    <row r="14837" spans="1:6">
      <c r="A14837">
        <v>5311</v>
      </c>
      <c r="B14837">
        <v>8</v>
      </c>
      <c r="C14837" t="s">
        <v>64</v>
      </c>
      <c r="D14837" t="s">
        <v>92</v>
      </c>
      <c r="E14837">
        <v>4221</v>
      </c>
      <c r="F14837">
        <v>2</v>
      </c>
    </row>
    <row r="14838" spans="1:6">
      <c r="A14838">
        <v>5311</v>
      </c>
      <c r="B14838">
        <v>8</v>
      </c>
      <c r="C14838" t="s">
        <v>64</v>
      </c>
      <c r="D14838" t="s">
        <v>92</v>
      </c>
      <c r="E14838">
        <v>2220</v>
      </c>
      <c r="F14838">
        <v>2</v>
      </c>
    </row>
    <row r="14839" spans="1:6">
      <c r="A14839">
        <v>5311</v>
      </c>
      <c r="B14839">
        <v>8</v>
      </c>
      <c r="C14839" t="s">
        <v>64</v>
      </c>
      <c r="D14839" t="s">
        <v>92</v>
      </c>
      <c r="E14839">
        <v>4932</v>
      </c>
      <c r="F14839">
        <v>2</v>
      </c>
    </row>
    <row r="14840" spans="1:6">
      <c r="A14840">
        <v>5311</v>
      </c>
      <c r="B14840">
        <v>8</v>
      </c>
      <c r="C14840" t="s">
        <v>64</v>
      </c>
      <c r="D14840" t="s">
        <v>92</v>
      </c>
      <c r="E14840">
        <v>4225</v>
      </c>
      <c r="F14840">
        <v>2</v>
      </c>
    </row>
    <row r="14841" spans="1:6">
      <c r="A14841">
        <v>5311</v>
      </c>
      <c r="B14841">
        <v>8</v>
      </c>
      <c r="C14841" t="s">
        <v>64</v>
      </c>
      <c r="D14841" t="s">
        <v>92</v>
      </c>
      <c r="E14841">
        <v>3766</v>
      </c>
      <c r="F14841">
        <v>2</v>
      </c>
    </row>
    <row r="14842" spans="1:6">
      <c r="A14842">
        <v>5311</v>
      </c>
      <c r="B14842">
        <v>8</v>
      </c>
      <c r="C14842" t="s">
        <v>64</v>
      </c>
      <c r="D14842" t="s">
        <v>92</v>
      </c>
      <c r="E14842">
        <v>2718</v>
      </c>
      <c r="F14842">
        <v>2</v>
      </c>
    </row>
    <row r="14843" spans="1:6">
      <c r="A14843">
        <v>5311</v>
      </c>
      <c r="B14843">
        <v>8</v>
      </c>
      <c r="C14843" t="s">
        <v>64</v>
      </c>
      <c r="D14843" t="s">
        <v>92</v>
      </c>
      <c r="E14843">
        <v>3149</v>
      </c>
      <c r="F14843">
        <v>2</v>
      </c>
    </row>
    <row r="14844" spans="1:6">
      <c r="A14844">
        <v>5311</v>
      </c>
      <c r="B14844">
        <v>8</v>
      </c>
      <c r="C14844" t="s">
        <v>64</v>
      </c>
      <c r="D14844" t="s">
        <v>92</v>
      </c>
      <c r="E14844">
        <v>3607</v>
      </c>
      <c r="F14844">
        <v>2</v>
      </c>
    </row>
    <row r="14845" spans="1:6">
      <c r="A14845">
        <v>5311</v>
      </c>
      <c r="B14845">
        <v>8</v>
      </c>
      <c r="C14845" t="s">
        <v>64</v>
      </c>
      <c r="D14845" t="s">
        <v>92</v>
      </c>
      <c r="E14845">
        <v>2541</v>
      </c>
      <c r="F14845">
        <v>2</v>
      </c>
    </row>
    <row r="14846" spans="1:6">
      <c r="A14846">
        <v>5311</v>
      </c>
      <c r="B14846">
        <v>8</v>
      </c>
      <c r="C14846" t="s">
        <v>64</v>
      </c>
      <c r="D14846" t="s">
        <v>92</v>
      </c>
      <c r="E14846">
        <v>2076</v>
      </c>
      <c r="F14846">
        <v>1</v>
      </c>
    </row>
    <row r="14847" spans="1:6">
      <c r="A14847">
        <v>5311</v>
      </c>
      <c r="B14847">
        <v>8</v>
      </c>
      <c r="C14847" t="s">
        <v>64</v>
      </c>
      <c r="D14847" t="s">
        <v>92</v>
      </c>
      <c r="E14847">
        <v>5413</v>
      </c>
      <c r="F14847">
        <v>1</v>
      </c>
    </row>
    <row r="14848" spans="1:6">
      <c r="A14848">
        <v>5311</v>
      </c>
      <c r="B14848">
        <v>8</v>
      </c>
      <c r="C14848" t="s">
        <v>64</v>
      </c>
      <c r="D14848" t="s">
        <v>92</v>
      </c>
      <c r="E14848">
        <v>2168</v>
      </c>
      <c r="F14848">
        <v>1</v>
      </c>
    </row>
    <row r="14849" spans="1:6">
      <c r="A14849">
        <v>5311</v>
      </c>
      <c r="B14849">
        <v>8</v>
      </c>
      <c r="C14849" t="s">
        <v>64</v>
      </c>
      <c r="D14849" t="s">
        <v>92</v>
      </c>
      <c r="E14849">
        <v>3758</v>
      </c>
      <c r="F14849">
        <v>1</v>
      </c>
    </row>
    <row r="14850" spans="1:6">
      <c r="A14850">
        <v>5311</v>
      </c>
      <c r="B14850">
        <v>8</v>
      </c>
      <c r="C14850" t="s">
        <v>64</v>
      </c>
      <c r="D14850" t="s">
        <v>92</v>
      </c>
      <c r="E14850">
        <v>5816</v>
      </c>
      <c r="F14850">
        <v>1</v>
      </c>
    </row>
    <row r="14851" spans="1:6">
      <c r="A14851">
        <v>5311</v>
      </c>
      <c r="B14851">
        <v>8</v>
      </c>
      <c r="C14851" t="s">
        <v>64</v>
      </c>
      <c r="D14851" t="s">
        <v>92</v>
      </c>
      <c r="E14851">
        <v>4851</v>
      </c>
      <c r="F14851">
        <v>1</v>
      </c>
    </row>
    <row r="14852" spans="1:6">
      <c r="A14852">
        <v>5311</v>
      </c>
      <c r="B14852">
        <v>8</v>
      </c>
      <c r="C14852" t="s">
        <v>64</v>
      </c>
      <c r="D14852" t="s">
        <v>92</v>
      </c>
      <c r="E14852">
        <v>6044</v>
      </c>
      <c r="F14852">
        <v>1</v>
      </c>
    </row>
    <row r="14853" spans="1:6">
      <c r="A14853">
        <v>5311</v>
      </c>
      <c r="B14853">
        <v>8</v>
      </c>
      <c r="C14853" t="s">
        <v>64</v>
      </c>
      <c r="D14853" t="s">
        <v>92</v>
      </c>
      <c r="E14853">
        <v>4742</v>
      </c>
      <c r="F14853">
        <v>1</v>
      </c>
    </row>
    <row r="14854" spans="1:6">
      <c r="A14854">
        <v>5311</v>
      </c>
      <c r="B14854">
        <v>8</v>
      </c>
      <c r="C14854" t="s">
        <v>64</v>
      </c>
      <c r="D14854" t="s">
        <v>92</v>
      </c>
      <c r="E14854">
        <v>237</v>
      </c>
      <c r="F14854">
        <v>1</v>
      </c>
    </row>
    <row r="14855" spans="1:6">
      <c r="A14855">
        <v>5311</v>
      </c>
      <c r="B14855">
        <v>8</v>
      </c>
      <c r="C14855" t="s">
        <v>64</v>
      </c>
      <c r="D14855" t="s">
        <v>92</v>
      </c>
      <c r="E14855">
        <v>2905</v>
      </c>
      <c r="F14855">
        <v>1</v>
      </c>
    </row>
    <row r="14856" spans="1:6">
      <c r="A14856">
        <v>5311</v>
      </c>
      <c r="B14856">
        <v>8</v>
      </c>
      <c r="C14856" t="s">
        <v>64</v>
      </c>
      <c r="D14856" t="s">
        <v>92</v>
      </c>
      <c r="E14856">
        <v>5015</v>
      </c>
      <c r="F14856">
        <v>1</v>
      </c>
    </row>
    <row r="14857" spans="1:6">
      <c r="A14857">
        <v>5311</v>
      </c>
      <c r="B14857">
        <v>8</v>
      </c>
      <c r="C14857" t="s">
        <v>64</v>
      </c>
      <c r="D14857" t="s">
        <v>92</v>
      </c>
      <c r="E14857">
        <v>4983</v>
      </c>
      <c r="F14857">
        <v>1</v>
      </c>
    </row>
    <row r="14858" spans="1:6">
      <c r="A14858">
        <v>5311</v>
      </c>
      <c r="B14858">
        <v>8</v>
      </c>
      <c r="C14858" t="s">
        <v>64</v>
      </c>
      <c r="D14858" t="s">
        <v>92</v>
      </c>
      <c r="E14858">
        <v>3698</v>
      </c>
      <c r="F14858">
        <v>1</v>
      </c>
    </row>
    <row r="14859" spans="1:6">
      <c r="A14859">
        <v>5311</v>
      </c>
      <c r="B14859">
        <v>8</v>
      </c>
      <c r="C14859" t="s">
        <v>64</v>
      </c>
      <c r="D14859" t="s">
        <v>92</v>
      </c>
      <c r="E14859">
        <v>2945</v>
      </c>
      <c r="F14859">
        <v>1</v>
      </c>
    </row>
    <row r="14860" spans="1:6">
      <c r="A14860">
        <v>5311</v>
      </c>
      <c r="B14860">
        <v>8</v>
      </c>
      <c r="C14860" t="s">
        <v>64</v>
      </c>
      <c r="D14860" t="s">
        <v>92</v>
      </c>
      <c r="E14860">
        <v>4488</v>
      </c>
      <c r="F14860">
        <v>1</v>
      </c>
    </row>
    <row r="14861" spans="1:6">
      <c r="A14861">
        <v>5311</v>
      </c>
      <c r="B14861">
        <v>8</v>
      </c>
      <c r="C14861" t="s">
        <v>64</v>
      </c>
      <c r="D14861" t="s">
        <v>92</v>
      </c>
      <c r="E14861">
        <v>1297</v>
      </c>
      <c r="F14861">
        <v>1</v>
      </c>
    </row>
    <row r="14862" spans="1:6">
      <c r="A14862">
        <v>5311</v>
      </c>
      <c r="B14862">
        <v>8</v>
      </c>
      <c r="C14862" t="s">
        <v>64</v>
      </c>
      <c r="D14862" t="s">
        <v>92</v>
      </c>
      <c r="E14862">
        <v>4748</v>
      </c>
      <c r="F14862">
        <v>1</v>
      </c>
    </row>
    <row r="14863" spans="1:6">
      <c r="A14863">
        <v>5311</v>
      </c>
      <c r="B14863">
        <v>8</v>
      </c>
      <c r="C14863" t="s">
        <v>64</v>
      </c>
      <c r="D14863" t="s">
        <v>92</v>
      </c>
      <c r="E14863">
        <v>3929</v>
      </c>
      <c r="F14863">
        <v>1</v>
      </c>
    </row>
    <row r="14864" spans="1:6">
      <c r="A14864">
        <v>5311</v>
      </c>
      <c r="B14864">
        <v>8</v>
      </c>
      <c r="C14864" t="s">
        <v>64</v>
      </c>
      <c r="D14864" t="s">
        <v>92</v>
      </c>
      <c r="E14864">
        <v>30</v>
      </c>
      <c r="F14864">
        <v>1</v>
      </c>
    </row>
    <row r="14865" spans="1:6">
      <c r="A14865">
        <v>5311</v>
      </c>
      <c r="B14865">
        <v>8</v>
      </c>
      <c r="C14865" t="s">
        <v>64</v>
      </c>
      <c r="D14865" t="s">
        <v>92</v>
      </c>
      <c r="E14865">
        <v>3322</v>
      </c>
      <c r="F14865">
        <v>1</v>
      </c>
    </row>
    <row r="14866" spans="1:6">
      <c r="A14866">
        <v>5311</v>
      </c>
      <c r="B14866">
        <v>8</v>
      </c>
      <c r="C14866" t="s">
        <v>64</v>
      </c>
      <c r="D14866" t="s">
        <v>92</v>
      </c>
      <c r="E14866">
        <v>5104</v>
      </c>
      <c r="F14866">
        <v>1</v>
      </c>
    </row>
    <row r="14867" spans="1:6">
      <c r="A14867">
        <v>5311</v>
      </c>
      <c r="B14867">
        <v>8</v>
      </c>
      <c r="C14867" t="s">
        <v>64</v>
      </c>
      <c r="D14867" t="s">
        <v>92</v>
      </c>
      <c r="E14867">
        <v>109</v>
      </c>
      <c r="F14867">
        <v>1</v>
      </c>
    </row>
    <row r="14868" spans="1:6">
      <c r="A14868">
        <v>5311</v>
      </c>
      <c r="B14868">
        <v>8</v>
      </c>
      <c r="C14868" t="s">
        <v>64</v>
      </c>
      <c r="D14868" t="s">
        <v>92</v>
      </c>
      <c r="E14868">
        <v>5836</v>
      </c>
      <c r="F14868">
        <v>1</v>
      </c>
    </row>
    <row r="14869" spans="1:6">
      <c r="A14869">
        <v>5311</v>
      </c>
      <c r="B14869">
        <v>8</v>
      </c>
      <c r="C14869" t="s">
        <v>64</v>
      </c>
      <c r="D14869" t="s">
        <v>92</v>
      </c>
      <c r="E14869">
        <v>2644</v>
      </c>
      <c r="F14869">
        <v>1</v>
      </c>
    </row>
    <row r="14870" spans="1:6">
      <c r="A14870">
        <v>5311</v>
      </c>
      <c r="B14870">
        <v>8</v>
      </c>
      <c r="C14870" t="s">
        <v>64</v>
      </c>
      <c r="D14870" t="s">
        <v>92</v>
      </c>
      <c r="E14870">
        <v>2248</v>
      </c>
      <c r="F14870">
        <v>1</v>
      </c>
    </row>
    <row r="14871" spans="1:6">
      <c r="A14871">
        <v>5311</v>
      </c>
      <c r="B14871">
        <v>8</v>
      </c>
      <c r="C14871" t="s">
        <v>64</v>
      </c>
      <c r="D14871" t="s">
        <v>92</v>
      </c>
      <c r="E14871">
        <v>5442</v>
      </c>
      <c r="F14871">
        <v>1</v>
      </c>
    </row>
    <row r="14872" spans="1:6">
      <c r="A14872">
        <v>5311</v>
      </c>
      <c r="B14872">
        <v>8</v>
      </c>
      <c r="C14872" t="s">
        <v>64</v>
      </c>
      <c r="D14872" t="s">
        <v>92</v>
      </c>
      <c r="E14872">
        <v>2549</v>
      </c>
      <c r="F14872">
        <v>1</v>
      </c>
    </row>
    <row r="14873" spans="1:6">
      <c r="A14873">
        <v>5311</v>
      </c>
      <c r="B14873">
        <v>8</v>
      </c>
      <c r="C14873" t="s">
        <v>64</v>
      </c>
      <c r="D14873" t="s">
        <v>92</v>
      </c>
      <c r="E14873">
        <v>4722</v>
      </c>
      <c r="F14873">
        <v>1</v>
      </c>
    </row>
    <row r="14874" spans="1:6">
      <c r="A14874">
        <v>5311</v>
      </c>
      <c r="B14874">
        <v>8</v>
      </c>
      <c r="C14874" t="s">
        <v>64</v>
      </c>
      <c r="D14874" t="s">
        <v>92</v>
      </c>
      <c r="E14874">
        <v>2085</v>
      </c>
      <c r="F14874">
        <v>1</v>
      </c>
    </row>
    <row r="14875" spans="1:6">
      <c r="A14875">
        <v>5311</v>
      </c>
      <c r="B14875">
        <v>8</v>
      </c>
      <c r="C14875" t="s">
        <v>64</v>
      </c>
      <c r="D14875" t="s">
        <v>92</v>
      </c>
      <c r="E14875">
        <v>2060</v>
      </c>
      <c r="F14875">
        <v>1</v>
      </c>
    </row>
    <row r="14876" spans="1:6">
      <c r="A14876">
        <v>5311</v>
      </c>
      <c r="B14876">
        <v>8</v>
      </c>
      <c r="C14876" t="s">
        <v>64</v>
      </c>
      <c r="D14876" t="s">
        <v>92</v>
      </c>
      <c r="E14876">
        <v>5935</v>
      </c>
      <c r="F14876">
        <v>1</v>
      </c>
    </row>
    <row r="14877" spans="1:6">
      <c r="A14877">
        <v>5311</v>
      </c>
      <c r="B14877">
        <v>8</v>
      </c>
      <c r="C14877" t="s">
        <v>64</v>
      </c>
      <c r="D14877" t="s">
        <v>92</v>
      </c>
      <c r="E14877">
        <v>4097</v>
      </c>
      <c r="F14877">
        <v>1</v>
      </c>
    </row>
    <row r="14878" spans="1:6">
      <c r="A14878">
        <v>5311</v>
      </c>
      <c r="B14878">
        <v>8</v>
      </c>
      <c r="C14878" t="s">
        <v>64</v>
      </c>
      <c r="D14878" t="s">
        <v>92</v>
      </c>
      <c r="E14878">
        <v>3948</v>
      </c>
      <c r="F14878">
        <v>1</v>
      </c>
    </row>
    <row r="14879" spans="1:6">
      <c r="A14879">
        <v>5311</v>
      </c>
      <c r="B14879">
        <v>8</v>
      </c>
      <c r="C14879" t="s">
        <v>64</v>
      </c>
      <c r="D14879" t="s">
        <v>92</v>
      </c>
      <c r="E14879">
        <v>2261</v>
      </c>
      <c r="F14879">
        <v>1</v>
      </c>
    </row>
    <row r="14880" spans="1:6">
      <c r="A14880">
        <v>5311</v>
      </c>
      <c r="B14880">
        <v>8</v>
      </c>
      <c r="C14880" t="s">
        <v>64</v>
      </c>
      <c r="D14880" t="s">
        <v>92</v>
      </c>
      <c r="E14880">
        <v>4590</v>
      </c>
      <c r="F14880">
        <v>1</v>
      </c>
    </row>
    <row r="14881" spans="1:6">
      <c r="A14881">
        <v>5311</v>
      </c>
      <c r="B14881">
        <v>8</v>
      </c>
      <c r="C14881" t="s">
        <v>64</v>
      </c>
      <c r="D14881" t="s">
        <v>92</v>
      </c>
      <c r="E14881">
        <v>2014</v>
      </c>
      <c r="F14881">
        <v>1</v>
      </c>
    </row>
    <row r="14882" spans="1:6">
      <c r="A14882">
        <v>5311</v>
      </c>
      <c r="B14882">
        <v>8</v>
      </c>
      <c r="C14882" t="s">
        <v>64</v>
      </c>
      <c r="D14882" t="s">
        <v>92</v>
      </c>
      <c r="E14882">
        <v>4736</v>
      </c>
      <c r="F14882">
        <v>1</v>
      </c>
    </row>
    <row r="14883" spans="1:6">
      <c r="A14883">
        <v>5311</v>
      </c>
      <c r="B14883">
        <v>8</v>
      </c>
      <c r="C14883" t="s">
        <v>64</v>
      </c>
      <c r="D14883" t="s">
        <v>92</v>
      </c>
      <c r="E14883">
        <v>2728</v>
      </c>
      <c r="F14883">
        <v>1</v>
      </c>
    </row>
    <row r="14884" spans="1:6">
      <c r="A14884">
        <v>5311</v>
      </c>
      <c r="B14884">
        <v>8</v>
      </c>
      <c r="C14884" t="s">
        <v>64</v>
      </c>
      <c r="D14884" t="s">
        <v>92</v>
      </c>
      <c r="E14884">
        <v>148</v>
      </c>
      <c r="F14884">
        <v>1</v>
      </c>
    </row>
    <row r="14885" spans="1:6">
      <c r="A14885">
        <v>5311</v>
      </c>
      <c r="B14885">
        <v>8</v>
      </c>
      <c r="C14885" t="s">
        <v>64</v>
      </c>
      <c r="D14885" t="s">
        <v>92</v>
      </c>
      <c r="E14885">
        <v>2158</v>
      </c>
      <c r="F14885">
        <v>1</v>
      </c>
    </row>
    <row r="14886" spans="1:6">
      <c r="A14886">
        <v>5311</v>
      </c>
      <c r="B14886">
        <v>8</v>
      </c>
      <c r="C14886" t="s">
        <v>64</v>
      </c>
      <c r="D14886" t="s">
        <v>92</v>
      </c>
      <c r="E14886">
        <v>4096</v>
      </c>
      <c r="F14886">
        <v>1</v>
      </c>
    </row>
    <row r="14887" spans="1:6">
      <c r="A14887">
        <v>5311</v>
      </c>
      <c r="B14887">
        <v>8</v>
      </c>
      <c r="C14887" t="s">
        <v>64</v>
      </c>
      <c r="D14887" t="s">
        <v>92</v>
      </c>
      <c r="E14887">
        <v>983</v>
      </c>
      <c r="F14887">
        <v>1</v>
      </c>
    </row>
    <row r="14888" spans="1:6">
      <c r="A14888">
        <v>5311</v>
      </c>
      <c r="B14888">
        <v>8</v>
      </c>
      <c r="C14888" t="s">
        <v>64</v>
      </c>
      <c r="D14888" t="s">
        <v>92</v>
      </c>
      <c r="E14888">
        <v>3226</v>
      </c>
      <c r="F14888">
        <v>1</v>
      </c>
    </row>
    <row r="14889" spans="1:6">
      <c r="A14889">
        <v>5311</v>
      </c>
      <c r="B14889">
        <v>8</v>
      </c>
      <c r="C14889" t="s">
        <v>64</v>
      </c>
      <c r="D14889" t="s">
        <v>92</v>
      </c>
      <c r="E14889">
        <v>2593</v>
      </c>
      <c r="F14889">
        <v>1</v>
      </c>
    </row>
    <row r="14890" spans="1:6">
      <c r="A14890">
        <v>5311</v>
      </c>
      <c r="B14890">
        <v>8</v>
      </c>
      <c r="C14890" t="s">
        <v>64</v>
      </c>
      <c r="D14890" t="s">
        <v>92</v>
      </c>
      <c r="E14890">
        <v>1150</v>
      </c>
      <c r="F14890">
        <v>1</v>
      </c>
    </row>
    <row r="14891" spans="1:6">
      <c r="A14891">
        <v>5311</v>
      </c>
      <c r="B14891">
        <v>8</v>
      </c>
      <c r="C14891" t="s">
        <v>64</v>
      </c>
      <c r="D14891" t="s">
        <v>92</v>
      </c>
      <c r="E14891">
        <v>53</v>
      </c>
      <c r="F14891">
        <v>1</v>
      </c>
    </row>
    <row r="14892" spans="1:6">
      <c r="A14892">
        <v>5311</v>
      </c>
      <c r="B14892">
        <v>8</v>
      </c>
      <c r="C14892" t="s">
        <v>64</v>
      </c>
      <c r="D14892" t="s">
        <v>92</v>
      </c>
      <c r="E14892">
        <v>1096</v>
      </c>
      <c r="F14892">
        <v>1</v>
      </c>
    </row>
    <row r="14893" spans="1:6">
      <c r="A14893">
        <v>5311</v>
      </c>
      <c r="B14893">
        <v>8</v>
      </c>
      <c r="C14893" t="s">
        <v>64</v>
      </c>
      <c r="D14893" t="s">
        <v>92</v>
      </c>
      <c r="E14893">
        <v>3841</v>
      </c>
      <c r="F14893">
        <v>1</v>
      </c>
    </row>
    <row r="14894" spans="1:6">
      <c r="A14894">
        <v>5311</v>
      </c>
      <c r="B14894">
        <v>8</v>
      </c>
      <c r="C14894" t="s">
        <v>64</v>
      </c>
      <c r="D14894" t="s">
        <v>92</v>
      </c>
      <c r="E14894">
        <v>3463</v>
      </c>
      <c r="F14894">
        <v>1</v>
      </c>
    </row>
    <row r="14895" spans="1:6">
      <c r="A14895">
        <v>5311</v>
      </c>
      <c r="B14895">
        <v>8</v>
      </c>
      <c r="C14895" t="s">
        <v>64</v>
      </c>
      <c r="D14895" t="s">
        <v>92</v>
      </c>
      <c r="E14895">
        <v>3668</v>
      </c>
      <c r="F14895">
        <v>1</v>
      </c>
    </row>
    <row r="14896" spans="1:6">
      <c r="A14896">
        <v>5311</v>
      </c>
      <c r="B14896">
        <v>8</v>
      </c>
      <c r="C14896" t="s">
        <v>64</v>
      </c>
      <c r="D14896" t="s">
        <v>92</v>
      </c>
      <c r="E14896">
        <v>3819</v>
      </c>
      <c r="F14896">
        <v>1</v>
      </c>
    </row>
    <row r="14897" spans="1:6">
      <c r="A14897">
        <v>5311</v>
      </c>
      <c r="B14897">
        <v>8</v>
      </c>
      <c r="C14897" t="s">
        <v>64</v>
      </c>
      <c r="D14897" t="s">
        <v>92</v>
      </c>
      <c r="E14897">
        <v>2251</v>
      </c>
      <c r="F14897">
        <v>1</v>
      </c>
    </row>
    <row r="14898" spans="1:6">
      <c r="A14898">
        <v>5311</v>
      </c>
      <c r="B14898">
        <v>8</v>
      </c>
      <c r="C14898" t="s">
        <v>64</v>
      </c>
      <c r="D14898" t="s">
        <v>92</v>
      </c>
      <c r="E14898">
        <v>3918</v>
      </c>
      <c r="F14898">
        <v>1</v>
      </c>
    </row>
    <row r="14899" spans="1:6">
      <c r="A14899">
        <v>5311</v>
      </c>
      <c r="B14899">
        <v>8</v>
      </c>
      <c r="C14899" t="s">
        <v>64</v>
      </c>
      <c r="D14899" t="s">
        <v>92</v>
      </c>
      <c r="E14899">
        <v>1139</v>
      </c>
      <c r="F14899">
        <v>1</v>
      </c>
    </row>
    <row r="14900" spans="1:6">
      <c r="A14900">
        <v>5311</v>
      </c>
      <c r="B14900">
        <v>8</v>
      </c>
      <c r="C14900" t="s">
        <v>64</v>
      </c>
      <c r="D14900" t="s">
        <v>92</v>
      </c>
      <c r="E14900">
        <v>3742</v>
      </c>
      <c r="F14900">
        <v>1</v>
      </c>
    </row>
    <row r="14901" spans="1:6">
      <c r="A14901">
        <v>5311</v>
      </c>
      <c r="B14901">
        <v>8</v>
      </c>
      <c r="C14901" t="s">
        <v>64</v>
      </c>
      <c r="D14901" t="s">
        <v>92</v>
      </c>
      <c r="E14901">
        <v>5530</v>
      </c>
      <c r="F14901">
        <v>1</v>
      </c>
    </row>
    <row r="14902" spans="1:6">
      <c r="A14902">
        <v>5311</v>
      </c>
      <c r="B14902">
        <v>8</v>
      </c>
      <c r="C14902" t="s">
        <v>64</v>
      </c>
      <c r="D14902" t="s">
        <v>92</v>
      </c>
      <c r="E14902">
        <v>1071</v>
      </c>
      <c r="F14902">
        <v>1</v>
      </c>
    </row>
    <row r="14903" spans="1:6">
      <c r="A14903">
        <v>5311</v>
      </c>
      <c r="B14903">
        <v>8</v>
      </c>
      <c r="C14903" t="s">
        <v>64</v>
      </c>
      <c r="D14903" t="s">
        <v>92</v>
      </c>
      <c r="E14903">
        <v>2023</v>
      </c>
      <c r="F14903">
        <v>1</v>
      </c>
    </row>
    <row r="14904" spans="1:6">
      <c r="A14904">
        <v>5311</v>
      </c>
      <c r="B14904">
        <v>8</v>
      </c>
      <c r="C14904" t="s">
        <v>64</v>
      </c>
      <c r="D14904" t="s">
        <v>92</v>
      </c>
      <c r="E14904">
        <v>3566</v>
      </c>
      <c r="F14904">
        <v>1</v>
      </c>
    </row>
    <row r="14905" spans="1:6">
      <c r="A14905">
        <v>5311</v>
      </c>
      <c r="B14905">
        <v>8</v>
      </c>
      <c r="C14905" t="s">
        <v>64</v>
      </c>
      <c r="D14905" t="s">
        <v>92</v>
      </c>
      <c r="E14905">
        <v>24</v>
      </c>
      <c r="F14905">
        <v>1</v>
      </c>
    </row>
    <row r="14906" spans="1:6">
      <c r="A14906">
        <v>5311</v>
      </c>
      <c r="B14906">
        <v>8</v>
      </c>
      <c r="C14906" t="s">
        <v>64</v>
      </c>
      <c r="D14906" t="s">
        <v>92</v>
      </c>
      <c r="E14906">
        <v>988</v>
      </c>
      <c r="F14906">
        <v>1</v>
      </c>
    </row>
    <row r="14907" spans="1:6">
      <c r="A14907">
        <v>5311</v>
      </c>
      <c r="B14907">
        <v>8</v>
      </c>
      <c r="C14907" t="s">
        <v>64</v>
      </c>
      <c r="D14907" t="s">
        <v>92</v>
      </c>
      <c r="E14907">
        <v>5266</v>
      </c>
      <c r="F14907">
        <v>1</v>
      </c>
    </row>
    <row r="14908" spans="1:6">
      <c r="A14908">
        <v>5311</v>
      </c>
      <c r="B14908">
        <v>8</v>
      </c>
      <c r="C14908" t="s">
        <v>64</v>
      </c>
      <c r="D14908" t="s">
        <v>92</v>
      </c>
      <c r="E14908">
        <v>17</v>
      </c>
      <c r="F14908">
        <v>1</v>
      </c>
    </row>
    <row r="14909" spans="1:6">
      <c r="A14909">
        <v>5311</v>
      </c>
      <c r="B14909">
        <v>8</v>
      </c>
      <c r="C14909" t="s">
        <v>64</v>
      </c>
      <c r="D14909" t="s">
        <v>92</v>
      </c>
      <c r="E14909">
        <v>5091</v>
      </c>
      <c r="F14909">
        <v>1</v>
      </c>
    </row>
    <row r="14910" spans="1:6">
      <c r="A14910">
        <v>5311</v>
      </c>
      <c r="B14910">
        <v>8</v>
      </c>
      <c r="C14910" t="s">
        <v>64</v>
      </c>
      <c r="D14910" t="s">
        <v>92</v>
      </c>
      <c r="E14910">
        <v>2929</v>
      </c>
      <c r="F14910">
        <v>1</v>
      </c>
    </row>
    <row r="14911" spans="1:6">
      <c r="A14911">
        <v>5311</v>
      </c>
      <c r="B14911">
        <v>8</v>
      </c>
      <c r="C14911" t="s">
        <v>64</v>
      </c>
      <c r="D14911" t="s">
        <v>92</v>
      </c>
      <c r="E14911">
        <v>5821</v>
      </c>
      <c r="F14911">
        <v>1</v>
      </c>
    </row>
    <row r="14912" spans="1:6">
      <c r="A14912">
        <v>5311</v>
      </c>
      <c r="B14912">
        <v>8</v>
      </c>
      <c r="C14912" t="s">
        <v>64</v>
      </c>
      <c r="D14912" t="s">
        <v>92</v>
      </c>
      <c r="E14912">
        <v>3233</v>
      </c>
      <c r="F14912">
        <v>1</v>
      </c>
    </row>
    <row r="14913" spans="1:6">
      <c r="A14913">
        <v>5311</v>
      </c>
      <c r="B14913">
        <v>8</v>
      </c>
      <c r="C14913" t="s">
        <v>64</v>
      </c>
      <c r="D14913" t="s">
        <v>92</v>
      </c>
      <c r="E14913">
        <v>4083</v>
      </c>
      <c r="F14913">
        <v>1</v>
      </c>
    </row>
    <row r="14914" spans="1:6">
      <c r="A14914">
        <v>5311</v>
      </c>
      <c r="B14914">
        <v>8</v>
      </c>
      <c r="C14914" t="s">
        <v>64</v>
      </c>
      <c r="D14914" t="s">
        <v>92</v>
      </c>
      <c r="E14914">
        <v>3538</v>
      </c>
      <c r="F14914">
        <v>1</v>
      </c>
    </row>
    <row r="14915" spans="1:6">
      <c r="A14915">
        <v>5311</v>
      </c>
      <c r="B14915">
        <v>8</v>
      </c>
      <c r="C14915" t="s">
        <v>64</v>
      </c>
      <c r="D14915" t="s">
        <v>92</v>
      </c>
      <c r="E14915">
        <v>3951</v>
      </c>
      <c r="F14915">
        <v>1</v>
      </c>
    </row>
    <row r="14916" spans="1:6">
      <c r="A14916">
        <v>5311</v>
      </c>
      <c r="B14916">
        <v>8</v>
      </c>
      <c r="C14916" t="s">
        <v>64</v>
      </c>
      <c r="D14916" t="s">
        <v>92</v>
      </c>
      <c r="E14916">
        <v>1367</v>
      </c>
      <c r="F14916">
        <v>1</v>
      </c>
    </row>
    <row r="14917" spans="1:6">
      <c r="A14917">
        <v>5311</v>
      </c>
      <c r="B14917">
        <v>8</v>
      </c>
      <c r="C14917" t="s">
        <v>64</v>
      </c>
      <c r="D14917" t="s">
        <v>92</v>
      </c>
      <c r="E14917">
        <v>2043</v>
      </c>
      <c r="F14917">
        <v>1</v>
      </c>
    </row>
    <row r="14918" spans="1:6">
      <c r="A14918">
        <v>5311</v>
      </c>
      <c r="B14918">
        <v>8</v>
      </c>
      <c r="C14918" t="s">
        <v>64</v>
      </c>
      <c r="D14918" t="s">
        <v>92</v>
      </c>
      <c r="E14918">
        <v>5154</v>
      </c>
      <c r="F14918">
        <v>1</v>
      </c>
    </row>
    <row r="14919" spans="1:6">
      <c r="A14919">
        <v>5311</v>
      </c>
      <c r="B14919">
        <v>8</v>
      </c>
      <c r="C14919" t="s">
        <v>64</v>
      </c>
      <c r="D14919" t="s">
        <v>92</v>
      </c>
      <c r="E14919">
        <v>3818</v>
      </c>
      <c r="F14919">
        <v>1</v>
      </c>
    </row>
    <row r="14920" spans="1:6">
      <c r="A14920">
        <v>5311</v>
      </c>
      <c r="B14920">
        <v>8</v>
      </c>
      <c r="C14920" t="s">
        <v>64</v>
      </c>
      <c r="D14920" t="s">
        <v>92</v>
      </c>
      <c r="E14920">
        <v>4675</v>
      </c>
      <c r="F14920">
        <v>1</v>
      </c>
    </row>
    <row r="14921" spans="1:6">
      <c r="A14921">
        <v>5311</v>
      </c>
      <c r="B14921">
        <v>8</v>
      </c>
      <c r="C14921" t="s">
        <v>64</v>
      </c>
      <c r="D14921" t="s">
        <v>92</v>
      </c>
      <c r="E14921">
        <v>1198</v>
      </c>
      <c r="F14921">
        <v>1</v>
      </c>
    </row>
    <row r="14922" spans="1:6">
      <c r="A14922">
        <v>5311</v>
      </c>
      <c r="B14922">
        <v>8</v>
      </c>
      <c r="C14922" t="s">
        <v>64</v>
      </c>
      <c r="D14922" t="s">
        <v>92</v>
      </c>
      <c r="E14922">
        <v>3472</v>
      </c>
      <c r="F14922">
        <v>1</v>
      </c>
    </row>
    <row r="14923" spans="1:6">
      <c r="A14923">
        <v>5311</v>
      </c>
      <c r="B14923">
        <v>8</v>
      </c>
      <c r="C14923" t="s">
        <v>64</v>
      </c>
      <c r="D14923" t="s">
        <v>92</v>
      </c>
      <c r="E14923">
        <v>2246</v>
      </c>
      <c r="F14923">
        <v>1</v>
      </c>
    </row>
    <row r="14924" spans="1:6">
      <c r="A14924">
        <v>5311</v>
      </c>
      <c r="B14924">
        <v>8</v>
      </c>
      <c r="C14924" t="s">
        <v>64</v>
      </c>
      <c r="D14924" t="s">
        <v>92</v>
      </c>
      <c r="E14924">
        <v>5486</v>
      </c>
      <c r="F14924">
        <v>1</v>
      </c>
    </row>
    <row r="14925" spans="1:6">
      <c r="A14925">
        <v>5311</v>
      </c>
      <c r="B14925">
        <v>8</v>
      </c>
      <c r="C14925" t="s">
        <v>64</v>
      </c>
      <c r="D14925" t="s">
        <v>92</v>
      </c>
      <c r="E14925">
        <v>4318</v>
      </c>
      <c r="F14925">
        <v>1</v>
      </c>
    </row>
    <row r="14926" spans="1:6">
      <c r="A14926">
        <v>5311</v>
      </c>
      <c r="B14926">
        <v>8</v>
      </c>
      <c r="C14926" t="s">
        <v>64</v>
      </c>
      <c r="D14926" t="s">
        <v>92</v>
      </c>
      <c r="E14926">
        <v>1240</v>
      </c>
      <c r="F14926">
        <v>1</v>
      </c>
    </row>
    <row r="14927" spans="1:6">
      <c r="A14927">
        <v>5311</v>
      </c>
      <c r="B14927">
        <v>8</v>
      </c>
      <c r="C14927" t="s">
        <v>64</v>
      </c>
      <c r="D14927" t="s">
        <v>92</v>
      </c>
      <c r="E14927">
        <v>5577</v>
      </c>
      <c r="F14927">
        <v>1</v>
      </c>
    </row>
    <row r="14928" spans="1:6">
      <c r="A14928">
        <v>5311</v>
      </c>
      <c r="B14928">
        <v>8</v>
      </c>
      <c r="C14928" t="s">
        <v>64</v>
      </c>
      <c r="D14928" t="s">
        <v>92</v>
      </c>
      <c r="E14928">
        <v>1052</v>
      </c>
      <c r="F14928">
        <v>1</v>
      </c>
    </row>
    <row r="14929" spans="1:6">
      <c r="A14929">
        <v>5311</v>
      </c>
      <c r="B14929">
        <v>8</v>
      </c>
      <c r="C14929" t="s">
        <v>64</v>
      </c>
      <c r="D14929" t="s">
        <v>92</v>
      </c>
      <c r="E14929">
        <v>2776</v>
      </c>
      <c r="F14929">
        <v>1</v>
      </c>
    </row>
    <row r="14930" spans="1:6">
      <c r="A14930">
        <v>5311</v>
      </c>
      <c r="B14930">
        <v>8</v>
      </c>
      <c r="C14930" t="s">
        <v>64</v>
      </c>
      <c r="D14930" t="s">
        <v>92</v>
      </c>
      <c r="E14930">
        <v>3135</v>
      </c>
      <c r="F14930">
        <v>1</v>
      </c>
    </row>
    <row r="14931" spans="1:6">
      <c r="A14931">
        <v>5311</v>
      </c>
      <c r="B14931">
        <v>8</v>
      </c>
      <c r="C14931" t="s">
        <v>64</v>
      </c>
      <c r="D14931" t="s">
        <v>92</v>
      </c>
      <c r="E14931">
        <v>2467</v>
      </c>
      <c r="F14931">
        <v>1</v>
      </c>
    </row>
    <row r="14932" spans="1:6">
      <c r="A14932">
        <v>5311</v>
      </c>
      <c r="B14932">
        <v>8</v>
      </c>
      <c r="C14932" t="s">
        <v>64</v>
      </c>
      <c r="D14932" t="s">
        <v>92</v>
      </c>
      <c r="E14932">
        <v>5607</v>
      </c>
      <c r="F14932">
        <v>1</v>
      </c>
    </row>
    <row r="14933" spans="1:6">
      <c r="A14933">
        <v>5311</v>
      </c>
      <c r="B14933">
        <v>8</v>
      </c>
      <c r="C14933" t="s">
        <v>64</v>
      </c>
      <c r="D14933" t="s">
        <v>92</v>
      </c>
      <c r="E14933">
        <v>2591</v>
      </c>
      <c r="F14933">
        <v>1</v>
      </c>
    </row>
    <row r="14934" spans="1:6">
      <c r="A14934">
        <v>5311</v>
      </c>
      <c r="B14934">
        <v>8</v>
      </c>
      <c r="C14934" t="s">
        <v>64</v>
      </c>
      <c r="D14934" t="s">
        <v>92</v>
      </c>
      <c r="E14934">
        <v>4345</v>
      </c>
      <c r="F14934">
        <v>1</v>
      </c>
    </row>
    <row r="14935" spans="1:6">
      <c r="A14935">
        <v>5311</v>
      </c>
      <c r="B14935">
        <v>8</v>
      </c>
      <c r="C14935" t="s">
        <v>64</v>
      </c>
      <c r="D14935" t="s">
        <v>92</v>
      </c>
      <c r="E14935">
        <v>6114</v>
      </c>
      <c r="F14935">
        <v>1</v>
      </c>
    </row>
    <row r="14936" spans="1:6">
      <c r="A14936">
        <v>5311</v>
      </c>
      <c r="B14936">
        <v>8</v>
      </c>
      <c r="C14936" t="s">
        <v>64</v>
      </c>
      <c r="D14936" t="s">
        <v>92</v>
      </c>
      <c r="E14936">
        <v>3604</v>
      </c>
      <c r="F14936">
        <v>1</v>
      </c>
    </row>
    <row r="14937" spans="1:6">
      <c r="A14937">
        <v>5311</v>
      </c>
      <c r="B14937">
        <v>8</v>
      </c>
      <c r="C14937" t="s">
        <v>64</v>
      </c>
      <c r="D14937" t="s">
        <v>92</v>
      </c>
      <c r="E14937">
        <v>2648</v>
      </c>
      <c r="F14937">
        <v>1</v>
      </c>
    </row>
    <row r="14938" spans="1:6">
      <c r="A14938">
        <v>5311</v>
      </c>
      <c r="B14938">
        <v>8</v>
      </c>
      <c r="C14938" t="s">
        <v>64</v>
      </c>
      <c r="D14938" t="s">
        <v>92</v>
      </c>
      <c r="E14938">
        <v>4212</v>
      </c>
      <c r="F14938">
        <v>1</v>
      </c>
    </row>
    <row r="14939" spans="1:6">
      <c r="A14939">
        <v>5311</v>
      </c>
      <c r="B14939">
        <v>8</v>
      </c>
      <c r="C14939" t="s">
        <v>64</v>
      </c>
      <c r="D14939" t="s">
        <v>92</v>
      </c>
      <c r="E14939">
        <v>1356</v>
      </c>
      <c r="F14939">
        <v>1</v>
      </c>
    </row>
    <row r="14940" spans="1:6">
      <c r="A14940">
        <v>5311</v>
      </c>
      <c r="B14940">
        <v>8</v>
      </c>
      <c r="C14940" t="s">
        <v>64</v>
      </c>
      <c r="D14940" t="s">
        <v>92</v>
      </c>
      <c r="E14940">
        <v>4730</v>
      </c>
      <c r="F14940">
        <v>1</v>
      </c>
    </row>
    <row r="14941" spans="1:6">
      <c r="A14941">
        <v>5311</v>
      </c>
      <c r="B14941">
        <v>8</v>
      </c>
      <c r="C14941" t="s">
        <v>64</v>
      </c>
      <c r="D14941" t="s">
        <v>92</v>
      </c>
      <c r="E14941">
        <v>119</v>
      </c>
      <c r="F14941">
        <v>1</v>
      </c>
    </row>
    <row r="14942" spans="1:6">
      <c r="A14942">
        <v>5311</v>
      </c>
      <c r="B14942">
        <v>9</v>
      </c>
      <c r="C14942" t="s">
        <v>63</v>
      </c>
      <c r="D14942" t="s">
        <v>92</v>
      </c>
      <c r="E14942">
        <v>983</v>
      </c>
      <c r="F14942">
        <v>6</v>
      </c>
    </row>
    <row r="14943" spans="1:6">
      <c r="A14943">
        <v>5311</v>
      </c>
      <c r="B14943">
        <v>9</v>
      </c>
      <c r="C14943" t="s">
        <v>63</v>
      </c>
      <c r="D14943" t="s">
        <v>92</v>
      </c>
      <c r="E14943">
        <v>5398</v>
      </c>
      <c r="F14943">
        <v>5</v>
      </c>
    </row>
    <row r="14944" spans="1:6">
      <c r="A14944">
        <v>5311</v>
      </c>
      <c r="B14944">
        <v>9</v>
      </c>
      <c r="C14944" t="s">
        <v>63</v>
      </c>
      <c r="D14944" t="s">
        <v>92</v>
      </c>
      <c r="E14944">
        <v>4029</v>
      </c>
      <c r="F14944">
        <v>4</v>
      </c>
    </row>
    <row r="14945" spans="1:6">
      <c r="A14945">
        <v>5311</v>
      </c>
      <c r="B14945">
        <v>9</v>
      </c>
      <c r="C14945" t="s">
        <v>63</v>
      </c>
      <c r="D14945" t="s">
        <v>92</v>
      </c>
      <c r="E14945">
        <v>5191</v>
      </c>
      <c r="F14945">
        <v>3</v>
      </c>
    </row>
    <row r="14946" spans="1:6">
      <c r="A14946">
        <v>5311</v>
      </c>
      <c r="B14946">
        <v>9</v>
      </c>
      <c r="C14946" t="s">
        <v>63</v>
      </c>
      <c r="D14946" t="s">
        <v>92</v>
      </c>
      <c r="E14946">
        <v>4959</v>
      </c>
      <c r="F14946">
        <v>3</v>
      </c>
    </row>
    <row r="14947" spans="1:6">
      <c r="A14947">
        <v>5311</v>
      </c>
      <c r="B14947">
        <v>9</v>
      </c>
      <c r="C14947" t="s">
        <v>63</v>
      </c>
      <c r="D14947" t="s">
        <v>92</v>
      </c>
      <c r="E14947">
        <v>2335</v>
      </c>
      <c r="F14947">
        <v>3</v>
      </c>
    </row>
    <row r="14948" spans="1:6">
      <c r="A14948">
        <v>5311</v>
      </c>
      <c r="B14948">
        <v>9</v>
      </c>
      <c r="C14948" t="s">
        <v>63</v>
      </c>
      <c r="D14948" t="s">
        <v>92</v>
      </c>
      <c r="E14948">
        <v>5785</v>
      </c>
      <c r="F14948">
        <v>3</v>
      </c>
    </row>
    <row r="14949" spans="1:6">
      <c r="A14949">
        <v>5311</v>
      </c>
      <c r="B14949">
        <v>9</v>
      </c>
      <c r="C14949" t="s">
        <v>63</v>
      </c>
      <c r="D14949" t="s">
        <v>92</v>
      </c>
      <c r="E14949">
        <v>2650</v>
      </c>
      <c r="F14949">
        <v>3</v>
      </c>
    </row>
    <row r="14950" spans="1:6">
      <c r="A14950">
        <v>5311</v>
      </c>
      <c r="B14950">
        <v>9</v>
      </c>
      <c r="C14950" t="s">
        <v>63</v>
      </c>
      <c r="D14950" t="s">
        <v>92</v>
      </c>
      <c r="E14950">
        <v>2179</v>
      </c>
      <c r="F14950">
        <v>3</v>
      </c>
    </row>
    <row r="14951" spans="1:6">
      <c r="A14951">
        <v>5311</v>
      </c>
      <c r="B14951">
        <v>9</v>
      </c>
      <c r="C14951" t="s">
        <v>63</v>
      </c>
      <c r="D14951" t="s">
        <v>92</v>
      </c>
      <c r="E14951">
        <v>3530</v>
      </c>
      <c r="F14951">
        <v>2</v>
      </c>
    </row>
    <row r="14952" spans="1:6">
      <c r="A14952">
        <v>5311</v>
      </c>
      <c r="B14952">
        <v>9</v>
      </c>
      <c r="C14952" t="s">
        <v>63</v>
      </c>
      <c r="D14952" t="s">
        <v>92</v>
      </c>
      <c r="E14952">
        <v>4930</v>
      </c>
      <c r="F14952">
        <v>2</v>
      </c>
    </row>
    <row r="14953" spans="1:6">
      <c r="A14953">
        <v>5311</v>
      </c>
      <c r="B14953">
        <v>9</v>
      </c>
      <c r="C14953" t="s">
        <v>63</v>
      </c>
      <c r="D14953" t="s">
        <v>92</v>
      </c>
      <c r="E14953">
        <v>4318</v>
      </c>
      <c r="F14953">
        <v>2</v>
      </c>
    </row>
    <row r="14954" spans="1:6">
      <c r="A14954">
        <v>5311</v>
      </c>
      <c r="B14954">
        <v>9</v>
      </c>
      <c r="C14954" t="s">
        <v>63</v>
      </c>
      <c r="D14954" t="s">
        <v>92</v>
      </c>
      <c r="E14954">
        <v>5377</v>
      </c>
      <c r="F14954">
        <v>2</v>
      </c>
    </row>
    <row r="14955" spans="1:6">
      <c r="A14955">
        <v>5311</v>
      </c>
      <c r="B14955">
        <v>9</v>
      </c>
      <c r="C14955" t="s">
        <v>63</v>
      </c>
      <c r="D14955" t="s">
        <v>92</v>
      </c>
      <c r="E14955">
        <v>6054</v>
      </c>
      <c r="F14955">
        <v>2</v>
      </c>
    </row>
    <row r="14956" spans="1:6">
      <c r="A14956">
        <v>5311</v>
      </c>
      <c r="B14956">
        <v>9</v>
      </c>
      <c r="C14956" t="s">
        <v>63</v>
      </c>
      <c r="D14956" t="s">
        <v>92</v>
      </c>
      <c r="E14956">
        <v>4220</v>
      </c>
      <c r="F14956">
        <v>2</v>
      </c>
    </row>
    <row r="14957" spans="1:6">
      <c r="A14957">
        <v>5311</v>
      </c>
      <c r="B14957">
        <v>9</v>
      </c>
      <c r="C14957" t="s">
        <v>63</v>
      </c>
      <c r="D14957" t="s">
        <v>92</v>
      </c>
      <c r="E14957">
        <v>1145</v>
      </c>
      <c r="F14957">
        <v>2</v>
      </c>
    </row>
    <row r="14958" spans="1:6">
      <c r="A14958">
        <v>5311</v>
      </c>
      <c r="B14958">
        <v>9</v>
      </c>
      <c r="C14958" t="s">
        <v>63</v>
      </c>
      <c r="D14958" t="s">
        <v>92</v>
      </c>
      <c r="E14958">
        <v>5140</v>
      </c>
      <c r="F14958">
        <v>2</v>
      </c>
    </row>
    <row r="14959" spans="1:6">
      <c r="A14959">
        <v>5311</v>
      </c>
      <c r="B14959">
        <v>9</v>
      </c>
      <c r="C14959" t="s">
        <v>63</v>
      </c>
      <c r="D14959" t="s">
        <v>92</v>
      </c>
      <c r="E14959">
        <v>3814</v>
      </c>
      <c r="F14959">
        <v>2</v>
      </c>
    </row>
    <row r="14960" spans="1:6">
      <c r="A14960">
        <v>5311</v>
      </c>
      <c r="B14960">
        <v>9</v>
      </c>
      <c r="C14960" t="s">
        <v>63</v>
      </c>
      <c r="D14960" t="s">
        <v>92</v>
      </c>
      <c r="E14960">
        <v>4513</v>
      </c>
      <c r="F14960">
        <v>2</v>
      </c>
    </row>
    <row r="14961" spans="1:6">
      <c r="A14961">
        <v>5311</v>
      </c>
      <c r="B14961">
        <v>9</v>
      </c>
      <c r="C14961" t="s">
        <v>63</v>
      </c>
      <c r="D14961" t="s">
        <v>92</v>
      </c>
      <c r="E14961">
        <v>3400</v>
      </c>
      <c r="F14961">
        <v>2</v>
      </c>
    </row>
    <row r="14962" spans="1:6">
      <c r="A14962">
        <v>5311</v>
      </c>
      <c r="B14962">
        <v>9</v>
      </c>
      <c r="C14962" t="s">
        <v>63</v>
      </c>
      <c r="D14962" t="s">
        <v>92</v>
      </c>
      <c r="E14962">
        <v>4573</v>
      </c>
      <c r="F14962">
        <v>2</v>
      </c>
    </row>
    <row r="14963" spans="1:6">
      <c r="A14963">
        <v>5311</v>
      </c>
      <c r="B14963">
        <v>9</v>
      </c>
      <c r="C14963" t="s">
        <v>63</v>
      </c>
      <c r="D14963" t="s">
        <v>92</v>
      </c>
      <c r="E14963">
        <v>4818</v>
      </c>
      <c r="F14963">
        <v>2</v>
      </c>
    </row>
    <row r="14964" spans="1:6">
      <c r="A14964">
        <v>5311</v>
      </c>
      <c r="B14964">
        <v>9</v>
      </c>
      <c r="C14964" t="s">
        <v>63</v>
      </c>
      <c r="D14964" t="s">
        <v>92</v>
      </c>
      <c r="E14964">
        <v>231</v>
      </c>
      <c r="F14964">
        <v>2</v>
      </c>
    </row>
    <row r="14965" spans="1:6">
      <c r="A14965">
        <v>5311</v>
      </c>
      <c r="B14965">
        <v>9</v>
      </c>
      <c r="C14965" t="s">
        <v>63</v>
      </c>
      <c r="D14965" t="s">
        <v>92</v>
      </c>
      <c r="E14965">
        <v>5894</v>
      </c>
      <c r="F14965">
        <v>2</v>
      </c>
    </row>
    <row r="14966" spans="1:6">
      <c r="A14966">
        <v>5311</v>
      </c>
      <c r="B14966">
        <v>9</v>
      </c>
      <c r="C14966" t="s">
        <v>63</v>
      </c>
      <c r="D14966" t="s">
        <v>92</v>
      </c>
      <c r="E14966">
        <v>2213</v>
      </c>
      <c r="F14966">
        <v>2</v>
      </c>
    </row>
    <row r="14967" spans="1:6">
      <c r="A14967">
        <v>5311</v>
      </c>
      <c r="B14967">
        <v>9</v>
      </c>
      <c r="C14967" t="s">
        <v>63</v>
      </c>
      <c r="D14967" t="s">
        <v>92</v>
      </c>
      <c r="E14967">
        <v>3877</v>
      </c>
      <c r="F14967">
        <v>2</v>
      </c>
    </row>
    <row r="14968" spans="1:6">
      <c r="A14968">
        <v>5311</v>
      </c>
      <c r="B14968">
        <v>9</v>
      </c>
      <c r="C14968" t="s">
        <v>63</v>
      </c>
      <c r="D14968" t="s">
        <v>92</v>
      </c>
      <c r="E14968">
        <v>1324</v>
      </c>
      <c r="F14968">
        <v>2</v>
      </c>
    </row>
    <row r="14969" spans="1:6">
      <c r="A14969">
        <v>5311</v>
      </c>
      <c r="B14969">
        <v>9</v>
      </c>
      <c r="C14969" t="s">
        <v>63</v>
      </c>
      <c r="D14969" t="s">
        <v>92</v>
      </c>
      <c r="E14969">
        <v>1298</v>
      </c>
      <c r="F14969">
        <v>2</v>
      </c>
    </row>
    <row r="14970" spans="1:6">
      <c r="A14970">
        <v>5311</v>
      </c>
      <c r="B14970">
        <v>9</v>
      </c>
      <c r="C14970" t="s">
        <v>63</v>
      </c>
      <c r="D14970" t="s">
        <v>92</v>
      </c>
      <c r="E14970">
        <v>2144</v>
      </c>
      <c r="F14970">
        <v>1</v>
      </c>
    </row>
    <row r="14971" spans="1:6">
      <c r="A14971">
        <v>5311</v>
      </c>
      <c r="B14971">
        <v>9</v>
      </c>
      <c r="C14971" t="s">
        <v>63</v>
      </c>
      <c r="D14971" t="s">
        <v>92</v>
      </c>
      <c r="E14971">
        <v>2776</v>
      </c>
      <c r="F14971">
        <v>1</v>
      </c>
    </row>
    <row r="14972" spans="1:6">
      <c r="A14972">
        <v>5311</v>
      </c>
      <c r="B14972">
        <v>9</v>
      </c>
      <c r="C14972" t="s">
        <v>63</v>
      </c>
      <c r="D14972" t="s">
        <v>92</v>
      </c>
      <c r="E14972">
        <v>2890</v>
      </c>
      <c r="F14972">
        <v>1</v>
      </c>
    </row>
    <row r="14973" spans="1:6">
      <c r="A14973">
        <v>5311</v>
      </c>
      <c r="B14973">
        <v>9</v>
      </c>
      <c r="C14973" t="s">
        <v>63</v>
      </c>
      <c r="D14973" t="s">
        <v>92</v>
      </c>
      <c r="E14973">
        <v>3693</v>
      </c>
      <c r="F14973">
        <v>1</v>
      </c>
    </row>
    <row r="14974" spans="1:6">
      <c r="A14974">
        <v>5311</v>
      </c>
      <c r="B14974">
        <v>9</v>
      </c>
      <c r="C14974" t="s">
        <v>63</v>
      </c>
      <c r="D14974" t="s">
        <v>92</v>
      </c>
      <c r="E14974">
        <v>5612</v>
      </c>
      <c r="F14974">
        <v>1</v>
      </c>
    </row>
    <row r="14975" spans="1:6">
      <c r="A14975">
        <v>5311</v>
      </c>
      <c r="B14975">
        <v>9</v>
      </c>
      <c r="C14975" t="s">
        <v>63</v>
      </c>
      <c r="D14975" t="s">
        <v>92</v>
      </c>
      <c r="E14975">
        <v>3509</v>
      </c>
      <c r="F14975">
        <v>1</v>
      </c>
    </row>
    <row r="14976" spans="1:6">
      <c r="A14976">
        <v>5311</v>
      </c>
      <c r="B14976">
        <v>9</v>
      </c>
      <c r="C14976" t="s">
        <v>63</v>
      </c>
      <c r="D14976" t="s">
        <v>92</v>
      </c>
      <c r="E14976">
        <v>3808</v>
      </c>
      <c r="F14976">
        <v>1</v>
      </c>
    </row>
    <row r="14977" spans="1:6">
      <c r="A14977">
        <v>5311</v>
      </c>
      <c r="B14977">
        <v>9</v>
      </c>
      <c r="C14977" t="s">
        <v>63</v>
      </c>
      <c r="D14977" t="s">
        <v>92</v>
      </c>
      <c r="E14977">
        <v>39</v>
      </c>
      <c r="F14977">
        <v>1</v>
      </c>
    </row>
    <row r="14978" spans="1:6">
      <c r="A14978">
        <v>5311</v>
      </c>
      <c r="B14978">
        <v>9</v>
      </c>
      <c r="C14978" t="s">
        <v>63</v>
      </c>
      <c r="D14978" t="s">
        <v>92</v>
      </c>
      <c r="E14978">
        <v>2592</v>
      </c>
      <c r="F14978">
        <v>1</v>
      </c>
    </row>
    <row r="14979" spans="1:6">
      <c r="A14979">
        <v>5311</v>
      </c>
      <c r="B14979">
        <v>9</v>
      </c>
      <c r="C14979" t="s">
        <v>63</v>
      </c>
      <c r="D14979" t="s">
        <v>92</v>
      </c>
      <c r="E14979">
        <v>4592</v>
      </c>
      <c r="F14979">
        <v>1</v>
      </c>
    </row>
    <row r="14980" spans="1:6">
      <c r="A14980">
        <v>5311</v>
      </c>
      <c r="B14980">
        <v>9</v>
      </c>
      <c r="C14980" t="s">
        <v>63</v>
      </c>
      <c r="D14980" t="s">
        <v>92</v>
      </c>
      <c r="E14980">
        <v>2355</v>
      </c>
      <c r="F14980">
        <v>1</v>
      </c>
    </row>
    <row r="14981" spans="1:6">
      <c r="A14981">
        <v>5311</v>
      </c>
      <c r="B14981">
        <v>9</v>
      </c>
      <c r="C14981" t="s">
        <v>63</v>
      </c>
      <c r="D14981" t="s">
        <v>92</v>
      </c>
      <c r="E14981">
        <v>2823</v>
      </c>
      <c r="F14981">
        <v>1</v>
      </c>
    </row>
    <row r="14982" spans="1:6">
      <c r="A14982">
        <v>5311</v>
      </c>
      <c r="B14982">
        <v>9</v>
      </c>
      <c r="C14982" t="s">
        <v>63</v>
      </c>
      <c r="D14982" t="s">
        <v>92</v>
      </c>
      <c r="E14982">
        <v>5470</v>
      </c>
      <c r="F14982">
        <v>1</v>
      </c>
    </row>
    <row r="14983" spans="1:6">
      <c r="A14983">
        <v>5311</v>
      </c>
      <c r="B14983">
        <v>9</v>
      </c>
      <c r="C14983" t="s">
        <v>63</v>
      </c>
      <c r="D14983" t="s">
        <v>92</v>
      </c>
      <c r="E14983">
        <v>5889</v>
      </c>
      <c r="F14983">
        <v>1</v>
      </c>
    </row>
    <row r="14984" spans="1:6">
      <c r="A14984">
        <v>5311</v>
      </c>
      <c r="B14984">
        <v>9</v>
      </c>
      <c r="C14984" t="s">
        <v>63</v>
      </c>
      <c r="D14984" t="s">
        <v>92</v>
      </c>
      <c r="E14984">
        <v>2015</v>
      </c>
      <c r="F14984">
        <v>1</v>
      </c>
    </row>
    <row r="14985" spans="1:6">
      <c r="A14985">
        <v>5311</v>
      </c>
      <c r="B14985">
        <v>9</v>
      </c>
      <c r="C14985" t="s">
        <v>63</v>
      </c>
      <c r="D14985" t="s">
        <v>92</v>
      </c>
      <c r="E14985">
        <v>4587</v>
      </c>
      <c r="F14985">
        <v>1</v>
      </c>
    </row>
    <row r="14986" spans="1:6">
      <c r="A14986">
        <v>5311</v>
      </c>
      <c r="B14986">
        <v>9</v>
      </c>
      <c r="C14986" t="s">
        <v>63</v>
      </c>
      <c r="D14986" t="s">
        <v>92</v>
      </c>
      <c r="E14986">
        <v>4460</v>
      </c>
      <c r="F14986">
        <v>1</v>
      </c>
    </row>
    <row r="14987" spans="1:6">
      <c r="A14987">
        <v>5311</v>
      </c>
      <c r="B14987">
        <v>9</v>
      </c>
      <c r="C14987" t="s">
        <v>63</v>
      </c>
      <c r="D14987" t="s">
        <v>92</v>
      </c>
      <c r="E14987">
        <v>2232</v>
      </c>
      <c r="F14987">
        <v>1</v>
      </c>
    </row>
    <row r="14988" spans="1:6">
      <c r="A14988">
        <v>5311</v>
      </c>
      <c r="B14988">
        <v>9</v>
      </c>
      <c r="C14988" t="s">
        <v>63</v>
      </c>
      <c r="D14988" t="s">
        <v>92</v>
      </c>
      <c r="E14988">
        <v>4342</v>
      </c>
      <c r="F14988">
        <v>1</v>
      </c>
    </row>
    <row r="14989" spans="1:6">
      <c r="A14989">
        <v>5311</v>
      </c>
      <c r="B14989">
        <v>9</v>
      </c>
      <c r="C14989" t="s">
        <v>63</v>
      </c>
      <c r="D14989" t="s">
        <v>92</v>
      </c>
      <c r="E14989">
        <v>1383</v>
      </c>
      <c r="F14989">
        <v>1</v>
      </c>
    </row>
    <row r="14990" spans="1:6">
      <c r="A14990">
        <v>5311</v>
      </c>
      <c r="B14990">
        <v>9</v>
      </c>
      <c r="C14990" t="s">
        <v>63</v>
      </c>
      <c r="D14990" t="s">
        <v>92</v>
      </c>
      <c r="E14990">
        <v>1</v>
      </c>
      <c r="F14990">
        <v>1</v>
      </c>
    </row>
    <row r="14991" spans="1:6">
      <c r="A14991">
        <v>5311</v>
      </c>
      <c r="B14991">
        <v>9</v>
      </c>
      <c r="C14991" t="s">
        <v>63</v>
      </c>
      <c r="D14991" t="s">
        <v>92</v>
      </c>
      <c r="E14991">
        <v>2063</v>
      </c>
      <c r="F14991">
        <v>1</v>
      </c>
    </row>
    <row r="14992" spans="1:6">
      <c r="A14992">
        <v>5311</v>
      </c>
      <c r="B14992">
        <v>9</v>
      </c>
      <c r="C14992" t="s">
        <v>63</v>
      </c>
      <c r="D14992" t="s">
        <v>92</v>
      </c>
      <c r="E14992">
        <v>5200</v>
      </c>
      <c r="F14992">
        <v>1</v>
      </c>
    </row>
    <row r="14993" spans="1:6">
      <c r="A14993">
        <v>5311</v>
      </c>
      <c r="B14993">
        <v>9</v>
      </c>
      <c r="C14993" t="s">
        <v>63</v>
      </c>
      <c r="D14993" t="s">
        <v>92</v>
      </c>
      <c r="E14993">
        <v>6006</v>
      </c>
      <c r="F14993">
        <v>1</v>
      </c>
    </row>
    <row r="14994" spans="1:6">
      <c r="A14994">
        <v>5311</v>
      </c>
      <c r="B14994">
        <v>9</v>
      </c>
      <c r="C14994" t="s">
        <v>63</v>
      </c>
      <c r="D14994" t="s">
        <v>92</v>
      </c>
      <c r="E14994">
        <v>4876</v>
      </c>
      <c r="F14994">
        <v>1</v>
      </c>
    </row>
    <row r="14995" spans="1:6">
      <c r="A14995">
        <v>5311</v>
      </c>
      <c r="B14995">
        <v>9</v>
      </c>
      <c r="C14995" t="s">
        <v>63</v>
      </c>
      <c r="D14995" t="s">
        <v>92</v>
      </c>
      <c r="E14995">
        <v>3012</v>
      </c>
      <c r="F14995">
        <v>1</v>
      </c>
    </row>
    <row r="14996" spans="1:6">
      <c r="A14996">
        <v>5311</v>
      </c>
      <c r="B14996">
        <v>9</v>
      </c>
      <c r="C14996" t="s">
        <v>63</v>
      </c>
      <c r="D14996" t="s">
        <v>92</v>
      </c>
      <c r="E14996">
        <v>4712</v>
      </c>
      <c r="F14996">
        <v>1</v>
      </c>
    </row>
    <row r="14997" spans="1:6">
      <c r="A14997">
        <v>5311</v>
      </c>
      <c r="B14997">
        <v>9</v>
      </c>
      <c r="C14997" t="s">
        <v>63</v>
      </c>
      <c r="D14997" t="s">
        <v>92</v>
      </c>
      <c r="E14997">
        <v>4170</v>
      </c>
      <c r="F14997">
        <v>1</v>
      </c>
    </row>
    <row r="14998" spans="1:6">
      <c r="A14998">
        <v>5311</v>
      </c>
      <c r="B14998">
        <v>9</v>
      </c>
      <c r="C14998" t="s">
        <v>63</v>
      </c>
      <c r="D14998" t="s">
        <v>92</v>
      </c>
      <c r="E14998">
        <v>98</v>
      </c>
      <c r="F14998">
        <v>1</v>
      </c>
    </row>
    <row r="14999" spans="1:6">
      <c r="A14999">
        <v>5311</v>
      </c>
      <c r="B14999">
        <v>9</v>
      </c>
      <c r="C14999" t="s">
        <v>63</v>
      </c>
      <c r="D14999" t="s">
        <v>92</v>
      </c>
      <c r="E14999">
        <v>6036</v>
      </c>
      <c r="F14999">
        <v>1</v>
      </c>
    </row>
    <row r="15000" spans="1:6">
      <c r="A15000">
        <v>5311</v>
      </c>
      <c r="B15000">
        <v>9</v>
      </c>
      <c r="C15000" t="s">
        <v>63</v>
      </c>
      <c r="D15000" t="s">
        <v>92</v>
      </c>
      <c r="E15000">
        <v>5222</v>
      </c>
      <c r="F15000">
        <v>1</v>
      </c>
    </row>
    <row r="15001" spans="1:6">
      <c r="A15001">
        <v>5311</v>
      </c>
      <c r="B15001">
        <v>9</v>
      </c>
      <c r="C15001" t="s">
        <v>63</v>
      </c>
      <c r="D15001" t="s">
        <v>92</v>
      </c>
      <c r="E15001">
        <v>3074</v>
      </c>
      <c r="F15001">
        <v>1</v>
      </c>
    </row>
    <row r="15002" spans="1:6">
      <c r="A15002">
        <v>5311</v>
      </c>
      <c r="B15002">
        <v>9</v>
      </c>
      <c r="C15002" t="s">
        <v>63</v>
      </c>
      <c r="D15002" t="s">
        <v>92</v>
      </c>
      <c r="E15002">
        <v>3157</v>
      </c>
      <c r="F15002">
        <v>1</v>
      </c>
    </row>
    <row r="15003" spans="1:6">
      <c r="A15003">
        <v>5311</v>
      </c>
      <c r="B15003">
        <v>9</v>
      </c>
      <c r="C15003" t="s">
        <v>63</v>
      </c>
      <c r="D15003" t="s">
        <v>92</v>
      </c>
      <c r="E15003">
        <v>5254</v>
      </c>
      <c r="F15003">
        <v>1</v>
      </c>
    </row>
    <row r="15004" spans="1:6">
      <c r="A15004">
        <v>5311</v>
      </c>
      <c r="B15004">
        <v>9</v>
      </c>
      <c r="C15004" t="s">
        <v>63</v>
      </c>
      <c r="D15004" t="s">
        <v>92</v>
      </c>
      <c r="E15004">
        <v>5903</v>
      </c>
      <c r="F15004">
        <v>1</v>
      </c>
    </row>
    <row r="15005" spans="1:6">
      <c r="A15005">
        <v>5311</v>
      </c>
      <c r="B15005">
        <v>9</v>
      </c>
      <c r="C15005" t="s">
        <v>63</v>
      </c>
      <c r="D15005" t="s">
        <v>92</v>
      </c>
      <c r="E15005">
        <v>4121</v>
      </c>
      <c r="F15005">
        <v>1</v>
      </c>
    </row>
    <row r="15006" spans="1:6">
      <c r="A15006">
        <v>5311</v>
      </c>
      <c r="B15006">
        <v>9</v>
      </c>
      <c r="C15006" t="s">
        <v>63</v>
      </c>
      <c r="D15006" t="s">
        <v>92</v>
      </c>
      <c r="E15006">
        <v>3484</v>
      </c>
      <c r="F15006">
        <v>1</v>
      </c>
    </row>
    <row r="15007" spans="1:6">
      <c r="A15007">
        <v>5311</v>
      </c>
      <c r="B15007">
        <v>9</v>
      </c>
      <c r="C15007" t="s">
        <v>63</v>
      </c>
      <c r="D15007" t="s">
        <v>92</v>
      </c>
      <c r="E15007">
        <v>2087</v>
      </c>
      <c r="F15007">
        <v>1</v>
      </c>
    </row>
    <row r="15008" spans="1:6">
      <c r="A15008">
        <v>5311</v>
      </c>
      <c r="B15008">
        <v>9</v>
      </c>
      <c r="C15008" t="s">
        <v>63</v>
      </c>
      <c r="D15008" t="s">
        <v>92</v>
      </c>
      <c r="E15008">
        <v>2060</v>
      </c>
      <c r="F15008">
        <v>1</v>
      </c>
    </row>
    <row r="15009" spans="1:6">
      <c r="A15009">
        <v>5311</v>
      </c>
      <c r="B15009">
        <v>9</v>
      </c>
      <c r="C15009" t="s">
        <v>63</v>
      </c>
      <c r="D15009" t="s">
        <v>92</v>
      </c>
      <c r="E15009">
        <v>5720</v>
      </c>
      <c r="F15009">
        <v>1</v>
      </c>
    </row>
    <row r="15010" spans="1:6">
      <c r="A15010">
        <v>5311</v>
      </c>
      <c r="B15010">
        <v>9</v>
      </c>
      <c r="C15010" t="s">
        <v>63</v>
      </c>
      <c r="D15010" t="s">
        <v>92</v>
      </c>
      <c r="E15010">
        <v>3128</v>
      </c>
      <c r="F15010">
        <v>1</v>
      </c>
    </row>
    <row r="15011" spans="1:6">
      <c r="A15011">
        <v>5311</v>
      </c>
      <c r="B15011">
        <v>9</v>
      </c>
      <c r="C15011" t="s">
        <v>63</v>
      </c>
      <c r="D15011" t="s">
        <v>92</v>
      </c>
      <c r="E15011">
        <v>1256</v>
      </c>
      <c r="F15011">
        <v>1</v>
      </c>
    </row>
    <row r="15012" spans="1:6">
      <c r="A15012">
        <v>5311</v>
      </c>
      <c r="B15012">
        <v>9</v>
      </c>
      <c r="C15012" t="s">
        <v>63</v>
      </c>
      <c r="D15012" t="s">
        <v>92</v>
      </c>
      <c r="E15012">
        <v>5107</v>
      </c>
      <c r="F15012">
        <v>1</v>
      </c>
    </row>
    <row r="15013" spans="1:6">
      <c r="A15013">
        <v>5311</v>
      </c>
      <c r="B15013">
        <v>9</v>
      </c>
      <c r="C15013" t="s">
        <v>63</v>
      </c>
      <c r="D15013" t="s">
        <v>92</v>
      </c>
      <c r="E15013">
        <v>3314</v>
      </c>
      <c r="F15013">
        <v>1</v>
      </c>
    </row>
    <row r="15014" spans="1:6">
      <c r="A15014">
        <v>5311</v>
      </c>
      <c r="B15014">
        <v>9</v>
      </c>
      <c r="C15014" t="s">
        <v>63</v>
      </c>
      <c r="D15014" t="s">
        <v>92</v>
      </c>
      <c r="E15014">
        <v>2764</v>
      </c>
      <c r="F15014">
        <v>1</v>
      </c>
    </row>
    <row r="15015" spans="1:6">
      <c r="A15015">
        <v>5311</v>
      </c>
      <c r="B15015">
        <v>9</v>
      </c>
      <c r="C15015" t="s">
        <v>63</v>
      </c>
      <c r="D15015" t="s">
        <v>92</v>
      </c>
      <c r="E15015">
        <v>10</v>
      </c>
      <c r="F15015">
        <v>1</v>
      </c>
    </row>
    <row r="15016" spans="1:6">
      <c r="A15016">
        <v>5311</v>
      </c>
      <c r="B15016">
        <v>9</v>
      </c>
      <c r="C15016" t="s">
        <v>63</v>
      </c>
      <c r="D15016" t="s">
        <v>92</v>
      </c>
      <c r="E15016">
        <v>4778</v>
      </c>
      <c r="F15016">
        <v>1</v>
      </c>
    </row>
    <row r="15017" spans="1:6">
      <c r="A15017">
        <v>5311</v>
      </c>
      <c r="B15017">
        <v>9</v>
      </c>
      <c r="C15017" t="s">
        <v>63</v>
      </c>
      <c r="D15017" t="s">
        <v>92</v>
      </c>
      <c r="E15017">
        <v>2028</v>
      </c>
      <c r="F15017">
        <v>1</v>
      </c>
    </row>
    <row r="15018" spans="1:6">
      <c r="A15018">
        <v>5311</v>
      </c>
      <c r="B15018">
        <v>9</v>
      </c>
      <c r="C15018" t="s">
        <v>63</v>
      </c>
      <c r="D15018" t="s">
        <v>92</v>
      </c>
      <c r="E15018">
        <v>5120</v>
      </c>
      <c r="F15018">
        <v>1</v>
      </c>
    </row>
    <row r="15019" spans="1:6">
      <c r="A15019">
        <v>5311</v>
      </c>
      <c r="B15019">
        <v>9</v>
      </c>
      <c r="C15019" t="s">
        <v>63</v>
      </c>
      <c r="D15019" t="s">
        <v>92</v>
      </c>
      <c r="E15019">
        <v>2239</v>
      </c>
      <c r="F15019">
        <v>1</v>
      </c>
    </row>
    <row r="15020" spans="1:6">
      <c r="A15020">
        <v>5311</v>
      </c>
      <c r="B15020">
        <v>9</v>
      </c>
      <c r="C15020" t="s">
        <v>63</v>
      </c>
      <c r="D15020" t="s">
        <v>92</v>
      </c>
      <c r="E15020">
        <v>2882</v>
      </c>
      <c r="F15020">
        <v>1</v>
      </c>
    </row>
    <row r="15021" spans="1:6">
      <c r="A15021">
        <v>5311</v>
      </c>
      <c r="B15021">
        <v>9</v>
      </c>
      <c r="C15021" t="s">
        <v>63</v>
      </c>
      <c r="D15021" t="s">
        <v>92</v>
      </c>
      <c r="E15021">
        <v>3002</v>
      </c>
      <c r="F15021">
        <v>1</v>
      </c>
    </row>
    <row r="15022" spans="1:6">
      <c r="A15022">
        <v>5311</v>
      </c>
      <c r="B15022">
        <v>9</v>
      </c>
      <c r="C15022" t="s">
        <v>63</v>
      </c>
      <c r="D15022" t="s">
        <v>92</v>
      </c>
      <c r="E15022">
        <v>5502</v>
      </c>
      <c r="F15022">
        <v>1</v>
      </c>
    </row>
    <row r="15023" spans="1:6">
      <c r="A15023">
        <v>5311</v>
      </c>
      <c r="B15023">
        <v>9</v>
      </c>
      <c r="C15023" t="s">
        <v>63</v>
      </c>
      <c r="D15023" t="s">
        <v>92</v>
      </c>
      <c r="E15023">
        <v>4932</v>
      </c>
      <c r="F15023">
        <v>1</v>
      </c>
    </row>
    <row r="15024" spans="1:6">
      <c r="A15024">
        <v>5311</v>
      </c>
      <c r="B15024">
        <v>9</v>
      </c>
      <c r="C15024" t="s">
        <v>63</v>
      </c>
      <c r="D15024" t="s">
        <v>92</v>
      </c>
      <c r="E15024">
        <v>5838</v>
      </c>
      <c r="F15024">
        <v>1</v>
      </c>
    </row>
    <row r="15025" spans="1:6">
      <c r="A15025">
        <v>5311</v>
      </c>
      <c r="B15025">
        <v>9</v>
      </c>
      <c r="C15025" t="s">
        <v>63</v>
      </c>
      <c r="D15025" t="s">
        <v>92</v>
      </c>
      <c r="E15025">
        <v>3916</v>
      </c>
      <c r="F15025">
        <v>1</v>
      </c>
    </row>
    <row r="15026" spans="1:6">
      <c r="A15026">
        <v>5311</v>
      </c>
      <c r="B15026">
        <v>9</v>
      </c>
      <c r="C15026" t="s">
        <v>63</v>
      </c>
      <c r="D15026" t="s">
        <v>92</v>
      </c>
      <c r="E15026">
        <v>4162</v>
      </c>
      <c r="F15026">
        <v>1</v>
      </c>
    </row>
    <row r="15027" spans="1:6">
      <c r="A15027">
        <v>5311</v>
      </c>
      <c r="B15027">
        <v>9</v>
      </c>
      <c r="C15027" t="s">
        <v>63</v>
      </c>
      <c r="D15027" t="s">
        <v>92</v>
      </c>
      <c r="E15027">
        <v>6004</v>
      </c>
      <c r="F15027">
        <v>1</v>
      </c>
    </row>
    <row r="15028" spans="1:6">
      <c r="A15028">
        <v>5311</v>
      </c>
      <c r="B15028">
        <v>9</v>
      </c>
      <c r="C15028" t="s">
        <v>63</v>
      </c>
      <c r="D15028" t="s">
        <v>92</v>
      </c>
      <c r="E15028">
        <v>2141</v>
      </c>
      <c r="F15028">
        <v>1</v>
      </c>
    </row>
    <row r="15029" spans="1:6">
      <c r="A15029">
        <v>5311</v>
      </c>
      <c r="B15029">
        <v>9</v>
      </c>
      <c r="C15029" t="s">
        <v>63</v>
      </c>
      <c r="D15029" t="s">
        <v>92</v>
      </c>
      <c r="E15029">
        <v>5440</v>
      </c>
      <c r="F15029">
        <v>1</v>
      </c>
    </row>
    <row r="15030" spans="1:6">
      <c r="A15030">
        <v>5311</v>
      </c>
      <c r="B15030">
        <v>9</v>
      </c>
      <c r="C15030" t="s">
        <v>63</v>
      </c>
      <c r="D15030" t="s">
        <v>92</v>
      </c>
      <c r="E15030">
        <v>6057</v>
      </c>
      <c r="F15030">
        <v>1</v>
      </c>
    </row>
    <row r="15031" spans="1:6">
      <c r="A15031">
        <v>5311</v>
      </c>
      <c r="B15031">
        <v>9</v>
      </c>
      <c r="C15031" t="s">
        <v>63</v>
      </c>
      <c r="D15031" t="s">
        <v>92</v>
      </c>
      <c r="E15031">
        <v>4571</v>
      </c>
      <c r="F15031">
        <v>1</v>
      </c>
    </row>
    <row r="15032" spans="1:6">
      <c r="A15032">
        <v>5311</v>
      </c>
      <c r="B15032">
        <v>9</v>
      </c>
      <c r="C15032" t="s">
        <v>63</v>
      </c>
      <c r="D15032" t="s">
        <v>92</v>
      </c>
      <c r="E15032">
        <v>216</v>
      </c>
      <c r="F15032">
        <v>1</v>
      </c>
    </row>
    <row r="15033" spans="1:6">
      <c r="A15033">
        <v>5311</v>
      </c>
      <c r="B15033">
        <v>9</v>
      </c>
      <c r="C15033" t="s">
        <v>63</v>
      </c>
      <c r="D15033" t="s">
        <v>92</v>
      </c>
      <c r="E15033">
        <v>97</v>
      </c>
      <c r="F15033">
        <v>1</v>
      </c>
    </row>
    <row r="15034" spans="1:6">
      <c r="A15034">
        <v>5311</v>
      </c>
      <c r="B15034">
        <v>9</v>
      </c>
      <c r="C15034" t="s">
        <v>63</v>
      </c>
      <c r="D15034" t="s">
        <v>92</v>
      </c>
      <c r="E15034">
        <v>1119</v>
      </c>
      <c r="F15034">
        <v>1</v>
      </c>
    </row>
    <row r="15035" spans="1:6">
      <c r="A15035">
        <v>5311</v>
      </c>
      <c r="B15035">
        <v>9</v>
      </c>
      <c r="C15035" t="s">
        <v>63</v>
      </c>
      <c r="D15035" t="s">
        <v>92</v>
      </c>
      <c r="E15035">
        <v>3658</v>
      </c>
      <c r="F15035">
        <v>1</v>
      </c>
    </row>
    <row r="15036" spans="1:6">
      <c r="A15036">
        <v>5311</v>
      </c>
      <c r="B15036">
        <v>9</v>
      </c>
      <c r="C15036" t="s">
        <v>63</v>
      </c>
      <c r="D15036" t="s">
        <v>92</v>
      </c>
      <c r="E15036">
        <v>1046</v>
      </c>
      <c r="F15036">
        <v>1</v>
      </c>
    </row>
    <row r="15037" spans="1:6">
      <c r="A15037">
        <v>5311</v>
      </c>
      <c r="B15037">
        <v>9</v>
      </c>
      <c r="C15037" t="s">
        <v>63</v>
      </c>
      <c r="D15037" t="s">
        <v>92</v>
      </c>
      <c r="E15037">
        <v>4448</v>
      </c>
      <c r="F15037">
        <v>1</v>
      </c>
    </row>
    <row r="15038" spans="1:6">
      <c r="A15038">
        <v>5311</v>
      </c>
      <c r="B15038">
        <v>9</v>
      </c>
      <c r="C15038" t="s">
        <v>63</v>
      </c>
      <c r="D15038" t="s">
        <v>92</v>
      </c>
      <c r="E15038">
        <v>2156</v>
      </c>
      <c r="F15038">
        <v>1</v>
      </c>
    </row>
    <row r="15039" spans="1:6">
      <c r="A15039">
        <v>5311</v>
      </c>
      <c r="B15039">
        <v>9</v>
      </c>
      <c r="C15039" t="s">
        <v>63</v>
      </c>
      <c r="D15039" t="s">
        <v>92</v>
      </c>
      <c r="E15039">
        <v>3710</v>
      </c>
      <c r="F15039">
        <v>1</v>
      </c>
    </row>
    <row r="15040" spans="1:6">
      <c r="A15040">
        <v>5311</v>
      </c>
      <c r="B15040">
        <v>9</v>
      </c>
      <c r="C15040" t="s">
        <v>63</v>
      </c>
      <c r="D15040" t="s">
        <v>92</v>
      </c>
      <c r="E15040">
        <v>2</v>
      </c>
      <c r="F15040">
        <v>1</v>
      </c>
    </row>
    <row r="15041" spans="1:6">
      <c r="A15041">
        <v>5311</v>
      </c>
      <c r="B15041">
        <v>9</v>
      </c>
      <c r="C15041" t="s">
        <v>63</v>
      </c>
      <c r="D15041" t="s">
        <v>92</v>
      </c>
      <c r="E15041">
        <v>2541</v>
      </c>
      <c r="F15041">
        <v>1</v>
      </c>
    </row>
    <row r="15042" spans="1:6">
      <c r="A15042">
        <v>5311</v>
      </c>
      <c r="B15042">
        <v>9</v>
      </c>
      <c r="C15042" t="s">
        <v>63</v>
      </c>
      <c r="D15042" t="s">
        <v>92</v>
      </c>
      <c r="E15042">
        <v>2671</v>
      </c>
      <c r="F15042">
        <v>1</v>
      </c>
    </row>
    <row r="15043" spans="1:6">
      <c r="A15043">
        <v>5311</v>
      </c>
      <c r="B15043">
        <v>9</v>
      </c>
      <c r="C15043" t="s">
        <v>63</v>
      </c>
      <c r="D15043" t="s">
        <v>92</v>
      </c>
      <c r="E15043">
        <v>5543</v>
      </c>
      <c r="F15043">
        <v>1</v>
      </c>
    </row>
    <row r="15044" spans="1:6">
      <c r="A15044">
        <v>5311</v>
      </c>
      <c r="B15044">
        <v>9</v>
      </c>
      <c r="C15044" t="s">
        <v>63</v>
      </c>
      <c r="D15044" t="s">
        <v>92</v>
      </c>
      <c r="E15044">
        <v>46</v>
      </c>
      <c r="F15044">
        <v>1</v>
      </c>
    </row>
    <row r="15045" spans="1:6">
      <c r="A15045">
        <v>5311</v>
      </c>
      <c r="B15045">
        <v>9</v>
      </c>
      <c r="C15045" t="s">
        <v>63</v>
      </c>
      <c r="D15045" t="s">
        <v>92</v>
      </c>
      <c r="E15045">
        <v>4325</v>
      </c>
      <c r="F15045">
        <v>1</v>
      </c>
    </row>
    <row r="15046" spans="1:6">
      <c r="A15046">
        <v>5311</v>
      </c>
      <c r="B15046">
        <v>9</v>
      </c>
      <c r="C15046" t="s">
        <v>63</v>
      </c>
      <c r="D15046" t="s">
        <v>92</v>
      </c>
      <c r="E15046">
        <v>2296</v>
      </c>
      <c r="F15046">
        <v>1</v>
      </c>
    </row>
    <row r="15047" spans="1:6">
      <c r="A15047">
        <v>5311</v>
      </c>
      <c r="B15047">
        <v>9</v>
      </c>
      <c r="C15047" t="s">
        <v>63</v>
      </c>
      <c r="D15047" t="s">
        <v>92</v>
      </c>
      <c r="E15047">
        <v>3457</v>
      </c>
      <c r="F15047">
        <v>1</v>
      </c>
    </row>
    <row r="15048" spans="1:6">
      <c r="A15048">
        <v>5311</v>
      </c>
      <c r="B15048">
        <v>9</v>
      </c>
      <c r="C15048" t="s">
        <v>63</v>
      </c>
      <c r="D15048" t="s">
        <v>92</v>
      </c>
      <c r="E15048">
        <v>2560</v>
      </c>
      <c r="F15048">
        <v>1</v>
      </c>
    </row>
    <row r="15049" spans="1:6">
      <c r="A15049">
        <v>5311</v>
      </c>
      <c r="B15049">
        <v>9</v>
      </c>
      <c r="C15049" t="s">
        <v>63</v>
      </c>
      <c r="D15049" t="s">
        <v>92</v>
      </c>
      <c r="E15049">
        <v>5214</v>
      </c>
      <c r="F15049">
        <v>1</v>
      </c>
    </row>
    <row r="15050" spans="1:6">
      <c r="A15050">
        <v>5311</v>
      </c>
      <c r="B15050">
        <v>9</v>
      </c>
      <c r="C15050" t="s">
        <v>63</v>
      </c>
      <c r="D15050" t="s">
        <v>92</v>
      </c>
      <c r="E15050">
        <v>5757</v>
      </c>
      <c r="F15050">
        <v>1</v>
      </c>
    </row>
    <row r="15051" spans="1:6">
      <c r="A15051">
        <v>5311</v>
      </c>
      <c r="B15051">
        <v>9</v>
      </c>
      <c r="C15051" t="s">
        <v>63</v>
      </c>
      <c r="D15051" t="s">
        <v>92</v>
      </c>
      <c r="E15051">
        <v>1317</v>
      </c>
      <c r="F15051">
        <v>1</v>
      </c>
    </row>
    <row r="15052" spans="1:6">
      <c r="A15052">
        <v>5311</v>
      </c>
      <c r="B15052">
        <v>9</v>
      </c>
      <c r="C15052" t="s">
        <v>63</v>
      </c>
      <c r="D15052" t="s">
        <v>92</v>
      </c>
      <c r="E15052">
        <v>3587</v>
      </c>
      <c r="F15052">
        <v>1</v>
      </c>
    </row>
    <row r="15053" spans="1:6">
      <c r="A15053">
        <v>5311</v>
      </c>
      <c r="B15053">
        <v>9</v>
      </c>
      <c r="C15053" t="s">
        <v>63</v>
      </c>
      <c r="D15053" t="s">
        <v>92</v>
      </c>
      <c r="E15053">
        <v>5723</v>
      </c>
      <c r="F15053">
        <v>1</v>
      </c>
    </row>
    <row r="15054" spans="1:6">
      <c r="A15054">
        <v>5311</v>
      </c>
      <c r="B15054">
        <v>9</v>
      </c>
      <c r="C15054" t="s">
        <v>63</v>
      </c>
      <c r="D15054" t="s">
        <v>92</v>
      </c>
      <c r="E15054">
        <v>4097</v>
      </c>
      <c r="F15054">
        <v>1</v>
      </c>
    </row>
    <row r="15055" spans="1:6">
      <c r="A15055">
        <v>5311</v>
      </c>
      <c r="B15055">
        <v>9</v>
      </c>
      <c r="C15055" t="s">
        <v>63</v>
      </c>
      <c r="D15055" t="s">
        <v>92</v>
      </c>
      <c r="E15055">
        <v>5654</v>
      </c>
      <c r="F15055">
        <v>1</v>
      </c>
    </row>
    <row r="15056" spans="1:6">
      <c r="A15056">
        <v>5311</v>
      </c>
      <c r="B15056">
        <v>9</v>
      </c>
      <c r="C15056" t="s">
        <v>64</v>
      </c>
      <c r="D15056" t="s">
        <v>92</v>
      </c>
      <c r="E15056">
        <v>3877</v>
      </c>
      <c r="F15056">
        <v>5</v>
      </c>
    </row>
    <row r="15057" spans="1:6">
      <c r="A15057">
        <v>5311</v>
      </c>
      <c r="B15057">
        <v>9</v>
      </c>
      <c r="C15057" t="s">
        <v>64</v>
      </c>
      <c r="D15057" t="s">
        <v>92</v>
      </c>
      <c r="E15057">
        <v>5654</v>
      </c>
      <c r="F15057">
        <v>4</v>
      </c>
    </row>
    <row r="15058" spans="1:6">
      <c r="A15058">
        <v>5311</v>
      </c>
      <c r="B15058">
        <v>9</v>
      </c>
      <c r="C15058" t="s">
        <v>64</v>
      </c>
      <c r="D15058" t="s">
        <v>92</v>
      </c>
      <c r="E15058">
        <v>5889</v>
      </c>
      <c r="F15058">
        <v>3</v>
      </c>
    </row>
    <row r="15059" spans="1:6">
      <c r="A15059">
        <v>5311</v>
      </c>
      <c r="B15059">
        <v>9</v>
      </c>
      <c r="C15059" t="s">
        <v>64</v>
      </c>
      <c r="D15059" t="s">
        <v>92</v>
      </c>
      <c r="E15059">
        <v>3314</v>
      </c>
      <c r="F15059">
        <v>3</v>
      </c>
    </row>
    <row r="15060" spans="1:6">
      <c r="A15060">
        <v>5311</v>
      </c>
      <c r="B15060">
        <v>9</v>
      </c>
      <c r="C15060" t="s">
        <v>64</v>
      </c>
      <c r="D15060" t="s">
        <v>92</v>
      </c>
      <c r="E15060">
        <v>5027</v>
      </c>
      <c r="F15060">
        <v>3</v>
      </c>
    </row>
    <row r="15061" spans="1:6">
      <c r="A15061">
        <v>5311</v>
      </c>
      <c r="B15061">
        <v>9</v>
      </c>
      <c r="C15061" t="s">
        <v>64</v>
      </c>
      <c r="D15061" t="s">
        <v>92</v>
      </c>
      <c r="E15061">
        <v>4932</v>
      </c>
      <c r="F15061">
        <v>3</v>
      </c>
    </row>
    <row r="15062" spans="1:6">
      <c r="A15062">
        <v>5311</v>
      </c>
      <c r="B15062">
        <v>9</v>
      </c>
      <c r="C15062" t="s">
        <v>64</v>
      </c>
      <c r="D15062" t="s">
        <v>92</v>
      </c>
      <c r="E15062">
        <v>2296</v>
      </c>
      <c r="F15062">
        <v>3</v>
      </c>
    </row>
    <row r="15063" spans="1:6">
      <c r="A15063">
        <v>5311</v>
      </c>
      <c r="B15063">
        <v>9</v>
      </c>
      <c r="C15063" t="s">
        <v>64</v>
      </c>
      <c r="D15063" t="s">
        <v>92</v>
      </c>
      <c r="E15063">
        <v>3530</v>
      </c>
      <c r="F15063">
        <v>3</v>
      </c>
    </row>
    <row r="15064" spans="1:6">
      <c r="A15064">
        <v>5311</v>
      </c>
      <c r="B15064">
        <v>9</v>
      </c>
      <c r="C15064" t="s">
        <v>64</v>
      </c>
      <c r="D15064" t="s">
        <v>92</v>
      </c>
      <c r="E15064">
        <v>5140</v>
      </c>
      <c r="F15064">
        <v>3</v>
      </c>
    </row>
    <row r="15065" spans="1:6">
      <c r="A15065">
        <v>5311</v>
      </c>
      <c r="B15065">
        <v>9</v>
      </c>
      <c r="C15065" t="s">
        <v>64</v>
      </c>
      <c r="D15065" t="s">
        <v>92</v>
      </c>
      <c r="E15065">
        <v>4959</v>
      </c>
      <c r="F15065">
        <v>3</v>
      </c>
    </row>
    <row r="15066" spans="1:6">
      <c r="A15066">
        <v>5311</v>
      </c>
      <c r="B15066">
        <v>9</v>
      </c>
      <c r="C15066" t="s">
        <v>64</v>
      </c>
      <c r="D15066" t="s">
        <v>92</v>
      </c>
      <c r="E15066">
        <v>3524</v>
      </c>
      <c r="F15066">
        <v>2</v>
      </c>
    </row>
    <row r="15067" spans="1:6">
      <c r="A15067">
        <v>5311</v>
      </c>
      <c r="B15067">
        <v>9</v>
      </c>
      <c r="C15067" t="s">
        <v>64</v>
      </c>
      <c r="D15067" t="s">
        <v>92</v>
      </c>
      <c r="E15067">
        <v>3439</v>
      </c>
      <c r="F15067">
        <v>2</v>
      </c>
    </row>
    <row r="15068" spans="1:6">
      <c r="A15068">
        <v>5311</v>
      </c>
      <c r="B15068">
        <v>9</v>
      </c>
      <c r="C15068" t="s">
        <v>64</v>
      </c>
      <c r="D15068" t="s">
        <v>92</v>
      </c>
      <c r="E15068">
        <v>2087</v>
      </c>
      <c r="F15068">
        <v>2</v>
      </c>
    </row>
    <row r="15069" spans="1:6">
      <c r="A15069">
        <v>5311</v>
      </c>
      <c r="B15069">
        <v>9</v>
      </c>
      <c r="C15069" t="s">
        <v>64</v>
      </c>
      <c r="D15069" t="s">
        <v>92</v>
      </c>
      <c r="E15069">
        <v>2</v>
      </c>
      <c r="F15069">
        <v>2</v>
      </c>
    </row>
    <row r="15070" spans="1:6">
      <c r="A15070">
        <v>5311</v>
      </c>
      <c r="B15070">
        <v>9</v>
      </c>
      <c r="C15070" t="s">
        <v>64</v>
      </c>
      <c r="D15070" t="s">
        <v>92</v>
      </c>
      <c r="E15070">
        <v>2179</v>
      </c>
      <c r="F15070">
        <v>2</v>
      </c>
    </row>
    <row r="15071" spans="1:6">
      <c r="A15071">
        <v>5311</v>
      </c>
      <c r="B15071">
        <v>9</v>
      </c>
      <c r="C15071" t="s">
        <v>64</v>
      </c>
      <c r="D15071" t="s">
        <v>92</v>
      </c>
      <c r="E15071">
        <v>5757</v>
      </c>
      <c r="F15071">
        <v>2</v>
      </c>
    </row>
    <row r="15072" spans="1:6">
      <c r="A15072">
        <v>5311</v>
      </c>
      <c r="B15072">
        <v>9</v>
      </c>
      <c r="C15072" t="s">
        <v>64</v>
      </c>
      <c r="D15072" t="s">
        <v>92</v>
      </c>
      <c r="E15072">
        <v>99</v>
      </c>
      <c r="F15072">
        <v>2</v>
      </c>
    </row>
    <row r="15073" spans="1:6">
      <c r="A15073">
        <v>5311</v>
      </c>
      <c r="B15073">
        <v>9</v>
      </c>
      <c r="C15073" t="s">
        <v>64</v>
      </c>
      <c r="D15073" t="s">
        <v>92</v>
      </c>
      <c r="E15073">
        <v>5377</v>
      </c>
      <c r="F15073">
        <v>2</v>
      </c>
    </row>
    <row r="15074" spans="1:6">
      <c r="A15074">
        <v>5311</v>
      </c>
      <c r="B15074">
        <v>9</v>
      </c>
      <c r="C15074" t="s">
        <v>64</v>
      </c>
      <c r="D15074" t="s">
        <v>92</v>
      </c>
      <c r="E15074">
        <v>2137</v>
      </c>
      <c r="F15074">
        <v>2</v>
      </c>
    </row>
    <row r="15075" spans="1:6">
      <c r="A15075">
        <v>5311</v>
      </c>
      <c r="B15075">
        <v>9</v>
      </c>
      <c r="C15075" t="s">
        <v>64</v>
      </c>
      <c r="D15075" t="s">
        <v>92</v>
      </c>
      <c r="E15075">
        <v>5498</v>
      </c>
      <c r="F15075">
        <v>2</v>
      </c>
    </row>
    <row r="15076" spans="1:6">
      <c r="A15076">
        <v>5311</v>
      </c>
      <c r="B15076">
        <v>9</v>
      </c>
      <c r="C15076" t="s">
        <v>64</v>
      </c>
      <c r="D15076" t="s">
        <v>92</v>
      </c>
      <c r="E15076">
        <v>2156</v>
      </c>
      <c r="F15076">
        <v>2</v>
      </c>
    </row>
    <row r="15077" spans="1:6">
      <c r="A15077">
        <v>5311</v>
      </c>
      <c r="B15077">
        <v>9</v>
      </c>
      <c r="C15077" t="s">
        <v>64</v>
      </c>
      <c r="D15077" t="s">
        <v>92</v>
      </c>
      <c r="E15077">
        <v>4513</v>
      </c>
      <c r="F15077">
        <v>2</v>
      </c>
    </row>
    <row r="15078" spans="1:6">
      <c r="A15078">
        <v>5311</v>
      </c>
      <c r="B15078">
        <v>9</v>
      </c>
      <c r="C15078" t="s">
        <v>64</v>
      </c>
      <c r="D15078" t="s">
        <v>92</v>
      </c>
      <c r="E15078">
        <v>4818</v>
      </c>
      <c r="F15078">
        <v>2</v>
      </c>
    </row>
    <row r="15079" spans="1:6">
      <c r="A15079">
        <v>5311</v>
      </c>
      <c r="B15079">
        <v>9</v>
      </c>
      <c r="C15079" t="s">
        <v>64</v>
      </c>
      <c r="D15079" t="s">
        <v>92</v>
      </c>
      <c r="E15079">
        <v>5634</v>
      </c>
      <c r="F15079">
        <v>2</v>
      </c>
    </row>
    <row r="15080" spans="1:6">
      <c r="A15080">
        <v>5311</v>
      </c>
      <c r="B15080">
        <v>9</v>
      </c>
      <c r="C15080" t="s">
        <v>64</v>
      </c>
      <c r="D15080" t="s">
        <v>92</v>
      </c>
      <c r="E15080">
        <v>2232</v>
      </c>
      <c r="F15080">
        <v>2</v>
      </c>
    </row>
    <row r="15081" spans="1:6">
      <c r="A15081">
        <v>5311</v>
      </c>
      <c r="B15081">
        <v>9</v>
      </c>
      <c r="C15081" t="s">
        <v>64</v>
      </c>
      <c r="D15081" t="s">
        <v>92</v>
      </c>
      <c r="E15081">
        <v>983</v>
      </c>
      <c r="F15081">
        <v>2</v>
      </c>
    </row>
    <row r="15082" spans="1:6">
      <c r="A15082">
        <v>5311</v>
      </c>
      <c r="B15082">
        <v>9</v>
      </c>
      <c r="C15082" t="s">
        <v>64</v>
      </c>
      <c r="D15082" t="s">
        <v>92</v>
      </c>
      <c r="E15082">
        <v>5441</v>
      </c>
      <c r="F15082">
        <v>2</v>
      </c>
    </row>
    <row r="15083" spans="1:6">
      <c r="A15083">
        <v>5311</v>
      </c>
      <c r="B15083">
        <v>9</v>
      </c>
      <c r="C15083" t="s">
        <v>64</v>
      </c>
      <c r="D15083" t="s">
        <v>92</v>
      </c>
      <c r="E15083">
        <v>4930</v>
      </c>
      <c r="F15083">
        <v>2</v>
      </c>
    </row>
    <row r="15084" spans="1:6">
      <c r="A15084">
        <v>5311</v>
      </c>
      <c r="B15084">
        <v>9</v>
      </c>
      <c r="C15084" t="s">
        <v>64</v>
      </c>
      <c r="D15084" t="s">
        <v>92</v>
      </c>
      <c r="E15084">
        <v>2671</v>
      </c>
      <c r="F15084">
        <v>2</v>
      </c>
    </row>
    <row r="15085" spans="1:6">
      <c r="A15085">
        <v>5311</v>
      </c>
      <c r="B15085">
        <v>9</v>
      </c>
      <c r="C15085" t="s">
        <v>64</v>
      </c>
      <c r="D15085" t="s">
        <v>92</v>
      </c>
      <c r="E15085">
        <v>3528</v>
      </c>
      <c r="F15085">
        <v>2</v>
      </c>
    </row>
    <row r="15086" spans="1:6">
      <c r="A15086">
        <v>5311</v>
      </c>
      <c r="B15086">
        <v>9</v>
      </c>
      <c r="C15086" t="s">
        <v>64</v>
      </c>
      <c r="D15086" t="s">
        <v>92</v>
      </c>
      <c r="E15086">
        <v>111</v>
      </c>
      <c r="F15086">
        <v>1</v>
      </c>
    </row>
    <row r="15087" spans="1:6">
      <c r="A15087">
        <v>5311</v>
      </c>
      <c r="B15087">
        <v>9</v>
      </c>
      <c r="C15087" t="s">
        <v>64</v>
      </c>
      <c r="D15087" t="s">
        <v>92</v>
      </c>
      <c r="E15087">
        <v>2552</v>
      </c>
      <c r="F15087">
        <v>1</v>
      </c>
    </row>
    <row r="15088" spans="1:6">
      <c r="A15088">
        <v>5311</v>
      </c>
      <c r="B15088">
        <v>9</v>
      </c>
      <c r="C15088" t="s">
        <v>64</v>
      </c>
      <c r="D15088" t="s">
        <v>92</v>
      </c>
      <c r="E15088">
        <v>2278</v>
      </c>
      <c r="F15088">
        <v>1</v>
      </c>
    </row>
    <row r="15089" spans="1:6">
      <c r="A15089">
        <v>5311</v>
      </c>
      <c r="B15089">
        <v>9</v>
      </c>
      <c r="C15089" t="s">
        <v>64</v>
      </c>
      <c r="D15089" t="s">
        <v>92</v>
      </c>
      <c r="E15089">
        <v>3326</v>
      </c>
      <c r="F15089">
        <v>1</v>
      </c>
    </row>
    <row r="15090" spans="1:6">
      <c r="A15090">
        <v>5311</v>
      </c>
      <c r="B15090">
        <v>9</v>
      </c>
      <c r="C15090" t="s">
        <v>64</v>
      </c>
      <c r="D15090" t="s">
        <v>92</v>
      </c>
      <c r="E15090">
        <v>3020</v>
      </c>
      <c r="F15090">
        <v>1</v>
      </c>
    </row>
    <row r="15091" spans="1:6">
      <c r="A15091">
        <v>5311</v>
      </c>
      <c r="B15091">
        <v>9</v>
      </c>
      <c r="C15091" t="s">
        <v>64</v>
      </c>
      <c r="D15091" t="s">
        <v>92</v>
      </c>
      <c r="E15091">
        <v>3668</v>
      </c>
      <c r="F15091">
        <v>1</v>
      </c>
    </row>
    <row r="15092" spans="1:6">
      <c r="A15092">
        <v>5311</v>
      </c>
      <c r="B15092">
        <v>9</v>
      </c>
      <c r="C15092" t="s">
        <v>64</v>
      </c>
      <c r="D15092" t="s">
        <v>92</v>
      </c>
      <c r="E15092">
        <v>22</v>
      </c>
      <c r="F15092">
        <v>1</v>
      </c>
    </row>
    <row r="15093" spans="1:6">
      <c r="A15093">
        <v>5311</v>
      </c>
      <c r="B15093">
        <v>9</v>
      </c>
      <c r="C15093" t="s">
        <v>64</v>
      </c>
      <c r="D15093" t="s">
        <v>92</v>
      </c>
      <c r="E15093">
        <v>4861</v>
      </c>
      <c r="F15093">
        <v>1</v>
      </c>
    </row>
    <row r="15094" spans="1:6">
      <c r="A15094">
        <v>5311</v>
      </c>
      <c r="B15094">
        <v>9</v>
      </c>
      <c r="C15094" t="s">
        <v>64</v>
      </c>
      <c r="D15094" t="s">
        <v>92</v>
      </c>
      <c r="E15094">
        <v>3100</v>
      </c>
      <c r="F15094">
        <v>1</v>
      </c>
    </row>
    <row r="15095" spans="1:6">
      <c r="A15095">
        <v>5311</v>
      </c>
      <c r="B15095">
        <v>9</v>
      </c>
      <c r="C15095" t="s">
        <v>64</v>
      </c>
      <c r="D15095" t="s">
        <v>92</v>
      </c>
      <c r="E15095">
        <v>4099</v>
      </c>
      <c r="F15095">
        <v>1</v>
      </c>
    </row>
    <row r="15096" spans="1:6">
      <c r="A15096">
        <v>5311</v>
      </c>
      <c r="B15096">
        <v>9</v>
      </c>
      <c r="C15096" t="s">
        <v>64</v>
      </c>
      <c r="D15096" t="s">
        <v>92</v>
      </c>
      <c r="E15096">
        <v>3864</v>
      </c>
      <c r="F15096">
        <v>1</v>
      </c>
    </row>
    <row r="15097" spans="1:6">
      <c r="A15097">
        <v>5311</v>
      </c>
      <c r="B15097">
        <v>9</v>
      </c>
      <c r="C15097" t="s">
        <v>64</v>
      </c>
      <c r="D15097" t="s">
        <v>92</v>
      </c>
      <c r="E15097">
        <v>2652</v>
      </c>
      <c r="F15097">
        <v>1</v>
      </c>
    </row>
    <row r="15098" spans="1:6">
      <c r="A15098">
        <v>5311</v>
      </c>
      <c r="B15098">
        <v>9</v>
      </c>
      <c r="C15098" t="s">
        <v>64</v>
      </c>
      <c r="D15098" t="s">
        <v>92</v>
      </c>
      <c r="E15098">
        <v>2327</v>
      </c>
      <c r="F15098">
        <v>1</v>
      </c>
    </row>
    <row r="15099" spans="1:6">
      <c r="A15099">
        <v>5311</v>
      </c>
      <c r="B15099">
        <v>9</v>
      </c>
      <c r="C15099" t="s">
        <v>64</v>
      </c>
      <c r="D15099" t="s">
        <v>92</v>
      </c>
      <c r="E15099">
        <v>5826</v>
      </c>
      <c r="F15099">
        <v>1</v>
      </c>
    </row>
    <row r="15100" spans="1:6">
      <c r="A15100">
        <v>5311</v>
      </c>
      <c r="B15100">
        <v>9</v>
      </c>
      <c r="C15100" t="s">
        <v>64</v>
      </c>
      <c r="D15100" t="s">
        <v>92</v>
      </c>
      <c r="E15100">
        <v>4225</v>
      </c>
      <c r="F15100">
        <v>1</v>
      </c>
    </row>
    <row r="15101" spans="1:6">
      <c r="A15101">
        <v>5311</v>
      </c>
      <c r="B15101">
        <v>9</v>
      </c>
      <c r="C15101" t="s">
        <v>64</v>
      </c>
      <c r="D15101" t="s">
        <v>92</v>
      </c>
      <c r="E15101">
        <v>5148</v>
      </c>
      <c r="F15101">
        <v>1</v>
      </c>
    </row>
    <row r="15102" spans="1:6">
      <c r="A15102">
        <v>5311</v>
      </c>
      <c r="B15102">
        <v>9</v>
      </c>
      <c r="C15102" t="s">
        <v>64</v>
      </c>
      <c r="D15102" t="s">
        <v>92</v>
      </c>
      <c r="E15102">
        <v>3212</v>
      </c>
      <c r="F15102">
        <v>1</v>
      </c>
    </row>
    <row r="15103" spans="1:6">
      <c r="A15103">
        <v>5311</v>
      </c>
      <c r="B15103">
        <v>9</v>
      </c>
      <c r="C15103" t="s">
        <v>64</v>
      </c>
      <c r="D15103" t="s">
        <v>92</v>
      </c>
      <c r="E15103">
        <v>1021</v>
      </c>
      <c r="F15103">
        <v>1</v>
      </c>
    </row>
    <row r="15104" spans="1:6">
      <c r="A15104">
        <v>5311</v>
      </c>
      <c r="B15104">
        <v>9</v>
      </c>
      <c r="C15104" t="s">
        <v>64</v>
      </c>
      <c r="D15104" t="s">
        <v>92</v>
      </c>
      <c r="E15104">
        <v>3853</v>
      </c>
      <c r="F15104">
        <v>1</v>
      </c>
    </row>
    <row r="15105" spans="1:6">
      <c r="A15105">
        <v>5311</v>
      </c>
      <c r="B15105">
        <v>9</v>
      </c>
      <c r="C15105" t="s">
        <v>64</v>
      </c>
      <c r="D15105" t="s">
        <v>92</v>
      </c>
      <c r="E15105">
        <v>1011</v>
      </c>
      <c r="F15105">
        <v>1</v>
      </c>
    </row>
    <row r="15106" spans="1:6">
      <c r="A15106">
        <v>5311</v>
      </c>
      <c r="B15106">
        <v>9</v>
      </c>
      <c r="C15106" t="s">
        <v>64</v>
      </c>
      <c r="D15106" t="s">
        <v>92</v>
      </c>
      <c r="E15106">
        <v>2041</v>
      </c>
      <c r="F15106">
        <v>1</v>
      </c>
    </row>
    <row r="15107" spans="1:6">
      <c r="A15107">
        <v>5311</v>
      </c>
      <c r="B15107">
        <v>9</v>
      </c>
      <c r="C15107" t="s">
        <v>64</v>
      </c>
      <c r="D15107" t="s">
        <v>92</v>
      </c>
      <c r="E15107">
        <v>2014</v>
      </c>
      <c r="F15107">
        <v>1</v>
      </c>
    </row>
    <row r="15108" spans="1:6">
      <c r="A15108">
        <v>5311</v>
      </c>
      <c r="B15108">
        <v>9</v>
      </c>
      <c r="C15108" t="s">
        <v>64</v>
      </c>
      <c r="D15108" t="s">
        <v>92</v>
      </c>
      <c r="E15108">
        <v>5114</v>
      </c>
      <c r="F15108">
        <v>1</v>
      </c>
    </row>
    <row r="15109" spans="1:6">
      <c r="A15109">
        <v>5311</v>
      </c>
      <c r="B15109">
        <v>9</v>
      </c>
      <c r="C15109" t="s">
        <v>64</v>
      </c>
      <c r="D15109" t="s">
        <v>92</v>
      </c>
      <c r="E15109">
        <v>5174</v>
      </c>
      <c r="F15109">
        <v>1</v>
      </c>
    </row>
    <row r="15110" spans="1:6">
      <c r="A15110">
        <v>5311</v>
      </c>
      <c r="B15110">
        <v>9</v>
      </c>
      <c r="C15110" t="s">
        <v>64</v>
      </c>
      <c r="D15110" t="s">
        <v>92</v>
      </c>
      <c r="E15110">
        <v>5793</v>
      </c>
      <c r="F15110">
        <v>1</v>
      </c>
    </row>
    <row r="15111" spans="1:6">
      <c r="A15111">
        <v>5311</v>
      </c>
      <c r="B15111">
        <v>9</v>
      </c>
      <c r="C15111" t="s">
        <v>64</v>
      </c>
      <c r="D15111" t="s">
        <v>92</v>
      </c>
      <c r="E15111">
        <v>5438</v>
      </c>
      <c r="F15111">
        <v>1</v>
      </c>
    </row>
    <row r="15112" spans="1:6">
      <c r="A15112">
        <v>5311</v>
      </c>
      <c r="B15112">
        <v>9</v>
      </c>
      <c r="C15112" t="s">
        <v>64</v>
      </c>
      <c r="D15112" t="s">
        <v>92</v>
      </c>
      <c r="E15112">
        <v>4519</v>
      </c>
      <c r="F15112">
        <v>1</v>
      </c>
    </row>
    <row r="15113" spans="1:6">
      <c r="A15113">
        <v>5311</v>
      </c>
      <c r="B15113">
        <v>9</v>
      </c>
      <c r="C15113" t="s">
        <v>64</v>
      </c>
      <c r="D15113" t="s">
        <v>92</v>
      </c>
      <c r="E15113">
        <v>2936</v>
      </c>
      <c r="F15113">
        <v>1</v>
      </c>
    </row>
    <row r="15114" spans="1:6">
      <c r="A15114">
        <v>5311</v>
      </c>
      <c r="B15114">
        <v>9</v>
      </c>
      <c r="C15114" t="s">
        <v>64</v>
      </c>
      <c r="D15114" t="s">
        <v>92</v>
      </c>
      <c r="E15114">
        <v>24</v>
      </c>
      <c r="F15114">
        <v>1</v>
      </c>
    </row>
    <row r="15115" spans="1:6">
      <c r="A15115">
        <v>5311</v>
      </c>
      <c r="B15115">
        <v>9</v>
      </c>
      <c r="C15115" t="s">
        <v>64</v>
      </c>
      <c r="D15115" t="s">
        <v>92</v>
      </c>
      <c r="E15115">
        <v>3054</v>
      </c>
      <c r="F15115">
        <v>1</v>
      </c>
    </row>
    <row r="15116" spans="1:6">
      <c r="A15116">
        <v>5311</v>
      </c>
      <c r="B15116">
        <v>9</v>
      </c>
      <c r="C15116" t="s">
        <v>64</v>
      </c>
      <c r="D15116" t="s">
        <v>92</v>
      </c>
      <c r="E15116">
        <v>2486</v>
      </c>
      <c r="F15116">
        <v>1</v>
      </c>
    </row>
    <row r="15117" spans="1:6">
      <c r="A15117">
        <v>5311</v>
      </c>
      <c r="B15117">
        <v>9</v>
      </c>
      <c r="C15117" t="s">
        <v>64</v>
      </c>
      <c r="D15117" t="s">
        <v>92</v>
      </c>
      <c r="E15117">
        <v>3073</v>
      </c>
      <c r="F15117">
        <v>1</v>
      </c>
    </row>
    <row r="15118" spans="1:6">
      <c r="A15118">
        <v>5311</v>
      </c>
      <c r="B15118">
        <v>9</v>
      </c>
      <c r="C15118" t="s">
        <v>64</v>
      </c>
      <c r="D15118" t="s">
        <v>92</v>
      </c>
      <c r="E15118">
        <v>2653</v>
      </c>
      <c r="F15118">
        <v>1</v>
      </c>
    </row>
    <row r="15119" spans="1:6">
      <c r="A15119">
        <v>5311</v>
      </c>
      <c r="B15119">
        <v>9</v>
      </c>
      <c r="C15119" t="s">
        <v>64</v>
      </c>
      <c r="D15119" t="s">
        <v>92</v>
      </c>
      <c r="E15119">
        <v>3977</v>
      </c>
      <c r="F15119">
        <v>1</v>
      </c>
    </row>
    <row r="15120" spans="1:6">
      <c r="A15120">
        <v>5311</v>
      </c>
      <c r="B15120">
        <v>9</v>
      </c>
      <c r="C15120" t="s">
        <v>64</v>
      </c>
      <c r="D15120" t="s">
        <v>92</v>
      </c>
      <c r="E15120">
        <v>3881</v>
      </c>
      <c r="F15120">
        <v>1</v>
      </c>
    </row>
    <row r="15121" spans="1:6">
      <c r="A15121">
        <v>5311</v>
      </c>
      <c r="B15121">
        <v>9</v>
      </c>
      <c r="C15121" t="s">
        <v>64</v>
      </c>
      <c r="D15121" t="s">
        <v>92</v>
      </c>
      <c r="E15121">
        <v>178</v>
      </c>
      <c r="F15121">
        <v>1</v>
      </c>
    </row>
    <row r="15122" spans="1:6">
      <c r="A15122">
        <v>5311</v>
      </c>
      <c r="B15122">
        <v>9</v>
      </c>
      <c r="C15122" t="s">
        <v>64</v>
      </c>
      <c r="D15122" t="s">
        <v>92</v>
      </c>
      <c r="E15122">
        <v>4049</v>
      </c>
      <c r="F15122">
        <v>1</v>
      </c>
    </row>
    <row r="15123" spans="1:6">
      <c r="A15123">
        <v>5311</v>
      </c>
      <c r="B15123">
        <v>9</v>
      </c>
      <c r="C15123" t="s">
        <v>64</v>
      </c>
      <c r="D15123" t="s">
        <v>92</v>
      </c>
      <c r="E15123">
        <v>4029</v>
      </c>
      <c r="F15123">
        <v>1</v>
      </c>
    </row>
    <row r="15124" spans="1:6">
      <c r="A15124">
        <v>5311</v>
      </c>
      <c r="B15124">
        <v>9</v>
      </c>
      <c r="C15124" t="s">
        <v>64</v>
      </c>
      <c r="D15124" t="s">
        <v>92</v>
      </c>
      <c r="E15124">
        <v>4448</v>
      </c>
      <c r="F15124">
        <v>1</v>
      </c>
    </row>
    <row r="15125" spans="1:6">
      <c r="A15125">
        <v>5311</v>
      </c>
      <c r="B15125">
        <v>9</v>
      </c>
      <c r="C15125" t="s">
        <v>64</v>
      </c>
      <c r="D15125" t="s">
        <v>92</v>
      </c>
      <c r="E15125">
        <v>5089</v>
      </c>
      <c r="F15125">
        <v>1</v>
      </c>
    </row>
    <row r="15126" spans="1:6">
      <c r="A15126">
        <v>5311</v>
      </c>
      <c r="B15126">
        <v>9</v>
      </c>
      <c r="C15126" t="s">
        <v>64</v>
      </c>
      <c r="D15126" t="s">
        <v>92</v>
      </c>
      <c r="E15126">
        <v>2650</v>
      </c>
      <c r="F15126">
        <v>1</v>
      </c>
    </row>
    <row r="15127" spans="1:6">
      <c r="A15127">
        <v>5311</v>
      </c>
      <c r="B15127">
        <v>9</v>
      </c>
      <c r="C15127" t="s">
        <v>64</v>
      </c>
      <c r="D15127" t="s">
        <v>92</v>
      </c>
      <c r="E15127">
        <v>3613</v>
      </c>
      <c r="F15127">
        <v>1</v>
      </c>
    </row>
    <row r="15128" spans="1:6">
      <c r="A15128">
        <v>5311</v>
      </c>
      <c r="B15128">
        <v>9</v>
      </c>
      <c r="C15128" t="s">
        <v>64</v>
      </c>
      <c r="D15128" t="s">
        <v>92</v>
      </c>
      <c r="E15128">
        <v>5111</v>
      </c>
      <c r="F15128">
        <v>1</v>
      </c>
    </row>
    <row r="15129" spans="1:6">
      <c r="A15129">
        <v>5311</v>
      </c>
      <c r="B15129">
        <v>9</v>
      </c>
      <c r="C15129" t="s">
        <v>64</v>
      </c>
      <c r="D15129" t="s">
        <v>92</v>
      </c>
      <c r="E15129">
        <v>5665</v>
      </c>
      <c r="F15129">
        <v>1</v>
      </c>
    </row>
    <row r="15130" spans="1:6">
      <c r="A15130">
        <v>5311</v>
      </c>
      <c r="B15130">
        <v>9</v>
      </c>
      <c r="C15130" t="s">
        <v>64</v>
      </c>
      <c r="D15130" t="s">
        <v>92</v>
      </c>
      <c r="E15130">
        <v>4472</v>
      </c>
      <c r="F15130">
        <v>1</v>
      </c>
    </row>
    <row r="15131" spans="1:6">
      <c r="A15131">
        <v>5311</v>
      </c>
      <c r="B15131">
        <v>9</v>
      </c>
      <c r="C15131" t="s">
        <v>64</v>
      </c>
      <c r="D15131" t="s">
        <v>92</v>
      </c>
      <c r="E15131">
        <v>1272</v>
      </c>
      <c r="F15131">
        <v>1</v>
      </c>
    </row>
    <row r="15132" spans="1:6">
      <c r="A15132">
        <v>5311</v>
      </c>
      <c r="B15132">
        <v>9</v>
      </c>
      <c r="C15132" t="s">
        <v>64</v>
      </c>
      <c r="D15132" t="s">
        <v>92</v>
      </c>
      <c r="E15132">
        <v>5413</v>
      </c>
      <c r="F15132">
        <v>1</v>
      </c>
    </row>
    <row r="15133" spans="1:6">
      <c r="A15133">
        <v>5311</v>
      </c>
      <c r="B15133">
        <v>9</v>
      </c>
      <c r="C15133" t="s">
        <v>64</v>
      </c>
      <c r="D15133" t="s">
        <v>92</v>
      </c>
      <c r="E15133">
        <v>4731</v>
      </c>
      <c r="F15133">
        <v>1</v>
      </c>
    </row>
    <row r="15134" spans="1:6">
      <c r="A15134">
        <v>5311</v>
      </c>
      <c r="B15134">
        <v>9</v>
      </c>
      <c r="C15134" t="s">
        <v>64</v>
      </c>
      <c r="D15134" t="s">
        <v>92</v>
      </c>
      <c r="E15134">
        <v>5</v>
      </c>
      <c r="F15134">
        <v>1</v>
      </c>
    </row>
    <row r="15135" spans="1:6">
      <c r="A15135">
        <v>5311</v>
      </c>
      <c r="B15135">
        <v>9</v>
      </c>
      <c r="C15135" t="s">
        <v>64</v>
      </c>
      <c r="D15135" t="s">
        <v>92</v>
      </c>
      <c r="E15135">
        <v>3244</v>
      </c>
      <c r="F15135">
        <v>1</v>
      </c>
    </row>
    <row r="15136" spans="1:6">
      <c r="A15136">
        <v>5311</v>
      </c>
      <c r="B15136">
        <v>9</v>
      </c>
      <c r="C15136" t="s">
        <v>64</v>
      </c>
      <c r="D15136" t="s">
        <v>92</v>
      </c>
      <c r="E15136">
        <v>2403</v>
      </c>
      <c r="F15136">
        <v>1</v>
      </c>
    </row>
    <row r="15137" spans="1:6">
      <c r="A15137">
        <v>5311</v>
      </c>
      <c r="B15137">
        <v>9</v>
      </c>
      <c r="C15137" t="s">
        <v>64</v>
      </c>
      <c r="D15137" t="s">
        <v>92</v>
      </c>
      <c r="E15137">
        <v>5749</v>
      </c>
      <c r="F15137">
        <v>1</v>
      </c>
    </row>
    <row r="15138" spans="1:6">
      <c r="A15138">
        <v>5311</v>
      </c>
      <c r="B15138">
        <v>9</v>
      </c>
      <c r="C15138" t="s">
        <v>64</v>
      </c>
      <c r="D15138" t="s">
        <v>92</v>
      </c>
      <c r="E15138">
        <v>2530</v>
      </c>
      <c r="F15138">
        <v>1</v>
      </c>
    </row>
    <row r="15139" spans="1:6">
      <c r="A15139">
        <v>5311</v>
      </c>
      <c r="B15139">
        <v>9</v>
      </c>
      <c r="C15139" t="s">
        <v>64</v>
      </c>
      <c r="D15139" t="s">
        <v>92</v>
      </c>
      <c r="E15139">
        <v>2890</v>
      </c>
      <c r="F15139">
        <v>1</v>
      </c>
    </row>
    <row r="15140" spans="1:6">
      <c r="A15140">
        <v>5311</v>
      </c>
      <c r="B15140">
        <v>9</v>
      </c>
      <c r="C15140" t="s">
        <v>64</v>
      </c>
      <c r="D15140" t="s">
        <v>92</v>
      </c>
      <c r="E15140">
        <v>2820</v>
      </c>
      <c r="F15140">
        <v>1</v>
      </c>
    </row>
    <row r="15141" spans="1:6">
      <c r="A15141">
        <v>5311</v>
      </c>
      <c r="B15141">
        <v>9</v>
      </c>
      <c r="C15141" t="s">
        <v>64</v>
      </c>
      <c r="D15141" t="s">
        <v>92</v>
      </c>
      <c r="E15141">
        <v>4141</v>
      </c>
      <c r="F15141">
        <v>1</v>
      </c>
    </row>
    <row r="15142" spans="1:6">
      <c r="A15142">
        <v>5311</v>
      </c>
      <c r="B15142">
        <v>9</v>
      </c>
      <c r="C15142" t="s">
        <v>64</v>
      </c>
      <c r="D15142" t="s">
        <v>92</v>
      </c>
      <c r="E15142">
        <v>2249</v>
      </c>
      <c r="F15142">
        <v>1</v>
      </c>
    </row>
    <row r="15143" spans="1:6">
      <c r="A15143">
        <v>5311</v>
      </c>
      <c r="B15143">
        <v>9</v>
      </c>
      <c r="C15143" t="s">
        <v>64</v>
      </c>
      <c r="D15143" t="s">
        <v>92</v>
      </c>
      <c r="E15143">
        <v>4735</v>
      </c>
      <c r="F15143">
        <v>1</v>
      </c>
    </row>
    <row r="15144" spans="1:6">
      <c r="A15144">
        <v>5311</v>
      </c>
      <c r="B15144">
        <v>9</v>
      </c>
      <c r="C15144" t="s">
        <v>64</v>
      </c>
      <c r="D15144" t="s">
        <v>92</v>
      </c>
      <c r="E15144">
        <v>2713</v>
      </c>
      <c r="F15144">
        <v>1</v>
      </c>
    </row>
    <row r="15145" spans="1:6">
      <c r="A15145">
        <v>5311</v>
      </c>
      <c r="B15145">
        <v>9</v>
      </c>
      <c r="C15145" t="s">
        <v>64</v>
      </c>
      <c r="D15145" t="s">
        <v>92</v>
      </c>
      <c r="E15145">
        <v>2701</v>
      </c>
      <c r="F15145">
        <v>1</v>
      </c>
    </row>
    <row r="15146" spans="1:6">
      <c r="A15146">
        <v>5311</v>
      </c>
      <c r="B15146">
        <v>9</v>
      </c>
      <c r="C15146" t="s">
        <v>64</v>
      </c>
      <c r="D15146" t="s">
        <v>92</v>
      </c>
      <c r="E15146">
        <v>5107</v>
      </c>
      <c r="F15146">
        <v>1</v>
      </c>
    </row>
    <row r="15147" spans="1:6">
      <c r="A15147">
        <v>5311</v>
      </c>
      <c r="B15147">
        <v>9</v>
      </c>
      <c r="C15147" t="s">
        <v>64</v>
      </c>
      <c r="D15147" t="s">
        <v>92</v>
      </c>
      <c r="E15147">
        <v>2956</v>
      </c>
      <c r="F15147">
        <v>1</v>
      </c>
    </row>
    <row r="15148" spans="1:6">
      <c r="A15148">
        <v>5311</v>
      </c>
      <c r="B15148">
        <v>9</v>
      </c>
      <c r="C15148" t="s">
        <v>64</v>
      </c>
      <c r="D15148" t="s">
        <v>92</v>
      </c>
      <c r="E15148">
        <v>4712</v>
      </c>
      <c r="F15148">
        <v>1</v>
      </c>
    </row>
    <row r="15149" spans="1:6">
      <c r="A15149">
        <v>5311</v>
      </c>
      <c r="B15149">
        <v>9</v>
      </c>
      <c r="C15149" t="s">
        <v>64</v>
      </c>
      <c r="D15149" t="s">
        <v>92</v>
      </c>
      <c r="E15149">
        <v>3999</v>
      </c>
      <c r="F15149">
        <v>1</v>
      </c>
    </row>
    <row r="15150" spans="1:6">
      <c r="A15150">
        <v>5311</v>
      </c>
      <c r="B15150">
        <v>9</v>
      </c>
      <c r="C15150" t="s">
        <v>64</v>
      </c>
      <c r="D15150" t="s">
        <v>92</v>
      </c>
      <c r="E15150">
        <v>2764</v>
      </c>
      <c r="F15150">
        <v>1</v>
      </c>
    </row>
    <row r="15151" spans="1:6">
      <c r="A15151">
        <v>5311</v>
      </c>
      <c r="B15151">
        <v>9</v>
      </c>
      <c r="C15151" t="s">
        <v>64</v>
      </c>
      <c r="D15151" t="s">
        <v>92</v>
      </c>
      <c r="E15151">
        <v>2493</v>
      </c>
      <c r="F15151">
        <v>1</v>
      </c>
    </row>
    <row r="15152" spans="1:6">
      <c r="A15152">
        <v>5311</v>
      </c>
      <c r="B15152">
        <v>9</v>
      </c>
      <c r="C15152" t="s">
        <v>64</v>
      </c>
      <c r="D15152" t="s">
        <v>92</v>
      </c>
      <c r="E15152">
        <v>254</v>
      </c>
      <c r="F15152">
        <v>1</v>
      </c>
    </row>
    <row r="15153" spans="1:6">
      <c r="A15153">
        <v>5311</v>
      </c>
      <c r="B15153">
        <v>9</v>
      </c>
      <c r="C15153" t="s">
        <v>64</v>
      </c>
      <c r="D15153" t="s">
        <v>92</v>
      </c>
      <c r="E15153">
        <v>1295</v>
      </c>
      <c r="F15153">
        <v>1</v>
      </c>
    </row>
    <row r="15154" spans="1:6">
      <c r="A15154">
        <v>5311</v>
      </c>
      <c r="B15154">
        <v>9</v>
      </c>
      <c r="C15154" t="s">
        <v>64</v>
      </c>
      <c r="D15154" t="s">
        <v>92</v>
      </c>
      <c r="E15154">
        <v>3682</v>
      </c>
      <c r="F15154">
        <v>1</v>
      </c>
    </row>
    <row r="15155" spans="1:6">
      <c r="A15155">
        <v>5311</v>
      </c>
      <c r="B15155">
        <v>9</v>
      </c>
      <c r="C15155" t="s">
        <v>64</v>
      </c>
      <c r="D15155" t="s">
        <v>92</v>
      </c>
      <c r="E15155">
        <v>4753</v>
      </c>
      <c r="F15155">
        <v>1</v>
      </c>
    </row>
    <row r="15156" spans="1:6">
      <c r="A15156">
        <v>5311</v>
      </c>
      <c r="B15156">
        <v>9</v>
      </c>
      <c r="C15156" t="s">
        <v>64</v>
      </c>
      <c r="D15156" t="s">
        <v>92</v>
      </c>
      <c r="E15156">
        <v>1301</v>
      </c>
      <c r="F15156">
        <v>1</v>
      </c>
    </row>
    <row r="15157" spans="1:6">
      <c r="A15157">
        <v>5311</v>
      </c>
      <c r="B15157">
        <v>9</v>
      </c>
      <c r="C15157" t="s">
        <v>64</v>
      </c>
      <c r="D15157" t="s">
        <v>92</v>
      </c>
      <c r="E15157">
        <v>5845</v>
      </c>
      <c r="F15157">
        <v>1</v>
      </c>
    </row>
    <row r="15158" spans="1:6">
      <c r="A15158">
        <v>5311</v>
      </c>
      <c r="B15158">
        <v>9</v>
      </c>
      <c r="C15158" t="s">
        <v>64</v>
      </c>
      <c r="D15158" t="s">
        <v>92</v>
      </c>
      <c r="E15158">
        <v>3797</v>
      </c>
      <c r="F15158">
        <v>1</v>
      </c>
    </row>
    <row r="15159" spans="1:6">
      <c r="A15159">
        <v>5311</v>
      </c>
      <c r="B15159">
        <v>9</v>
      </c>
      <c r="C15159" t="s">
        <v>64</v>
      </c>
      <c r="D15159" t="s">
        <v>92</v>
      </c>
      <c r="E15159">
        <v>5191</v>
      </c>
      <c r="F15159">
        <v>1</v>
      </c>
    </row>
    <row r="15160" spans="1:6">
      <c r="A15160">
        <v>5311</v>
      </c>
      <c r="B15160">
        <v>9</v>
      </c>
      <c r="C15160" t="s">
        <v>64</v>
      </c>
      <c r="D15160" t="s">
        <v>92</v>
      </c>
      <c r="E15160">
        <v>5231</v>
      </c>
      <c r="F15160">
        <v>1</v>
      </c>
    </row>
    <row r="15161" spans="1:6">
      <c r="A15161">
        <v>5311</v>
      </c>
      <c r="B15161">
        <v>9</v>
      </c>
      <c r="C15161" t="s">
        <v>64</v>
      </c>
      <c r="D15161" t="s">
        <v>92</v>
      </c>
      <c r="E15161">
        <v>3472</v>
      </c>
      <c r="F15161">
        <v>1</v>
      </c>
    </row>
    <row r="15162" spans="1:6">
      <c r="A15162">
        <v>5311</v>
      </c>
      <c r="B15162">
        <v>9</v>
      </c>
      <c r="C15162" t="s">
        <v>64</v>
      </c>
      <c r="D15162" t="s">
        <v>92</v>
      </c>
      <c r="E15162">
        <v>5135</v>
      </c>
      <c r="F15162">
        <v>1</v>
      </c>
    </row>
    <row r="15163" spans="1:6">
      <c r="A15163">
        <v>5311</v>
      </c>
      <c r="B15163">
        <v>9</v>
      </c>
      <c r="C15163" t="s">
        <v>64</v>
      </c>
      <c r="D15163" t="s">
        <v>92</v>
      </c>
      <c r="E15163">
        <v>2598</v>
      </c>
      <c r="F15163">
        <v>1</v>
      </c>
    </row>
    <row r="15164" spans="1:6">
      <c r="A15164">
        <v>5311</v>
      </c>
      <c r="B15164">
        <v>9</v>
      </c>
      <c r="C15164" t="s">
        <v>64</v>
      </c>
      <c r="D15164" t="s">
        <v>92</v>
      </c>
      <c r="E15164">
        <v>5158</v>
      </c>
      <c r="F15164">
        <v>1</v>
      </c>
    </row>
    <row r="15165" spans="1:6">
      <c r="A15165">
        <v>5311</v>
      </c>
      <c r="B15165">
        <v>9</v>
      </c>
      <c r="C15165" t="s">
        <v>64</v>
      </c>
      <c r="D15165" t="s">
        <v>92</v>
      </c>
      <c r="E15165">
        <v>4707</v>
      </c>
      <c r="F15165">
        <v>1</v>
      </c>
    </row>
    <row r="15166" spans="1:6">
      <c r="A15166">
        <v>5311</v>
      </c>
      <c r="B15166">
        <v>9</v>
      </c>
      <c r="C15166" t="s">
        <v>64</v>
      </c>
      <c r="D15166" t="s">
        <v>92</v>
      </c>
      <c r="E15166">
        <v>3658</v>
      </c>
      <c r="F15166">
        <v>1</v>
      </c>
    </row>
    <row r="15167" spans="1:6">
      <c r="A15167">
        <v>5311</v>
      </c>
      <c r="B15167">
        <v>9</v>
      </c>
      <c r="C15167" t="s">
        <v>64</v>
      </c>
      <c r="D15167" t="s">
        <v>92</v>
      </c>
      <c r="E15167">
        <v>5195</v>
      </c>
      <c r="F15167">
        <v>1</v>
      </c>
    </row>
    <row r="15168" spans="1:6">
      <c r="A15168">
        <v>5311</v>
      </c>
      <c r="B15168">
        <v>9</v>
      </c>
      <c r="C15168" t="s">
        <v>64</v>
      </c>
      <c r="D15168" t="s">
        <v>92</v>
      </c>
      <c r="E15168">
        <v>1038</v>
      </c>
      <c r="F15168">
        <v>1</v>
      </c>
    </row>
    <row r="15169" spans="1:6">
      <c r="A15169">
        <v>5311</v>
      </c>
      <c r="B15169">
        <v>9</v>
      </c>
      <c r="C15169" t="s">
        <v>64</v>
      </c>
      <c r="D15169" t="s">
        <v>92</v>
      </c>
      <c r="E15169">
        <v>5642</v>
      </c>
      <c r="F15169">
        <v>1</v>
      </c>
    </row>
    <row r="15170" spans="1:6">
      <c r="A15170">
        <v>5311</v>
      </c>
      <c r="B15170">
        <v>9</v>
      </c>
      <c r="C15170" t="s">
        <v>64</v>
      </c>
      <c r="D15170" t="s">
        <v>92</v>
      </c>
      <c r="E15170">
        <v>5222</v>
      </c>
      <c r="F15170">
        <v>1</v>
      </c>
    </row>
    <row r="15171" spans="1:6">
      <c r="A15171">
        <v>5311</v>
      </c>
      <c r="B15171">
        <v>9</v>
      </c>
      <c r="C15171" t="s">
        <v>64</v>
      </c>
      <c r="D15171" t="s">
        <v>92</v>
      </c>
      <c r="E15171">
        <v>3910</v>
      </c>
      <c r="F15171">
        <v>1</v>
      </c>
    </row>
    <row r="15172" spans="1:6">
      <c r="A15172">
        <v>5311</v>
      </c>
      <c r="B15172">
        <v>9</v>
      </c>
      <c r="C15172" t="s">
        <v>64</v>
      </c>
      <c r="D15172" t="s">
        <v>92</v>
      </c>
      <c r="E15172">
        <v>5747</v>
      </c>
      <c r="F15172">
        <v>1</v>
      </c>
    </row>
    <row r="15173" spans="1:6">
      <c r="A15173">
        <v>5311</v>
      </c>
      <c r="B15173">
        <v>9</v>
      </c>
      <c r="C15173" t="s">
        <v>64</v>
      </c>
      <c r="D15173" t="s">
        <v>92</v>
      </c>
      <c r="E15173">
        <v>2656</v>
      </c>
      <c r="F15173">
        <v>1</v>
      </c>
    </row>
    <row r="15174" spans="1:6">
      <c r="A15174">
        <v>5311</v>
      </c>
      <c r="B15174">
        <v>9</v>
      </c>
      <c r="C15174" t="s">
        <v>64</v>
      </c>
      <c r="D15174" t="s">
        <v>92</v>
      </c>
      <c r="E15174">
        <v>5943</v>
      </c>
      <c r="F15174">
        <v>1</v>
      </c>
    </row>
    <row r="15175" spans="1:6">
      <c r="A15175">
        <v>5311</v>
      </c>
      <c r="B15175">
        <v>9</v>
      </c>
      <c r="C15175" t="s">
        <v>64</v>
      </c>
      <c r="D15175" t="s">
        <v>92</v>
      </c>
      <c r="E15175">
        <v>3538</v>
      </c>
      <c r="F15175">
        <v>1</v>
      </c>
    </row>
    <row r="15176" spans="1:6">
      <c r="A15176">
        <v>5311</v>
      </c>
      <c r="B15176">
        <v>9</v>
      </c>
      <c r="C15176" t="s">
        <v>64</v>
      </c>
      <c r="D15176" t="s">
        <v>92</v>
      </c>
      <c r="E15176">
        <v>5257</v>
      </c>
      <c r="F15176">
        <v>1</v>
      </c>
    </row>
    <row r="15177" spans="1:6">
      <c r="A15177">
        <v>5311</v>
      </c>
      <c r="B15177">
        <v>9</v>
      </c>
      <c r="C15177" t="s">
        <v>64</v>
      </c>
      <c r="D15177" t="s">
        <v>92</v>
      </c>
      <c r="E15177">
        <v>5684</v>
      </c>
      <c r="F15177">
        <v>1</v>
      </c>
    </row>
    <row r="15178" spans="1:6">
      <c r="A15178">
        <v>5311</v>
      </c>
      <c r="B15178">
        <v>10</v>
      </c>
      <c r="C15178" t="s">
        <v>64</v>
      </c>
      <c r="D15178" t="s">
        <v>92</v>
      </c>
      <c r="E15178">
        <v>1038</v>
      </c>
      <c r="F15178">
        <v>10</v>
      </c>
    </row>
    <row r="15179" spans="1:6">
      <c r="A15179">
        <v>5311</v>
      </c>
      <c r="B15179">
        <v>10</v>
      </c>
      <c r="C15179" t="s">
        <v>64</v>
      </c>
      <c r="D15179" t="s">
        <v>92</v>
      </c>
      <c r="E15179">
        <v>2650</v>
      </c>
      <c r="F15179">
        <v>8</v>
      </c>
    </row>
    <row r="15180" spans="1:6">
      <c r="A15180">
        <v>5311</v>
      </c>
      <c r="B15180">
        <v>10</v>
      </c>
      <c r="C15180" t="s">
        <v>64</v>
      </c>
      <c r="D15180" t="s">
        <v>92</v>
      </c>
      <c r="E15180">
        <v>4544</v>
      </c>
      <c r="F15180">
        <v>5</v>
      </c>
    </row>
    <row r="15181" spans="1:6">
      <c r="A15181">
        <v>5311</v>
      </c>
      <c r="B15181">
        <v>10</v>
      </c>
      <c r="C15181" t="s">
        <v>64</v>
      </c>
      <c r="D15181" t="s">
        <v>92</v>
      </c>
      <c r="E15181">
        <v>5413</v>
      </c>
      <c r="F15181">
        <v>4</v>
      </c>
    </row>
    <row r="15182" spans="1:6">
      <c r="A15182">
        <v>5311</v>
      </c>
      <c r="B15182">
        <v>10</v>
      </c>
      <c r="C15182" t="s">
        <v>64</v>
      </c>
      <c r="D15182" t="s">
        <v>92</v>
      </c>
      <c r="E15182">
        <v>4345</v>
      </c>
      <c r="F15182">
        <v>4</v>
      </c>
    </row>
    <row r="15183" spans="1:6">
      <c r="A15183">
        <v>5311</v>
      </c>
      <c r="B15183">
        <v>10</v>
      </c>
      <c r="C15183" t="s">
        <v>64</v>
      </c>
      <c r="D15183" t="s">
        <v>92</v>
      </c>
      <c r="E15183">
        <v>4237</v>
      </c>
      <c r="F15183">
        <v>4</v>
      </c>
    </row>
    <row r="15184" spans="1:6">
      <c r="A15184">
        <v>5311</v>
      </c>
      <c r="B15184">
        <v>10</v>
      </c>
      <c r="C15184" t="s">
        <v>64</v>
      </c>
      <c r="D15184" t="s">
        <v>92</v>
      </c>
      <c r="E15184">
        <v>3509</v>
      </c>
      <c r="F15184">
        <v>4</v>
      </c>
    </row>
    <row r="15185" spans="1:6">
      <c r="A15185">
        <v>5311</v>
      </c>
      <c r="B15185">
        <v>10</v>
      </c>
      <c r="C15185" t="s">
        <v>64</v>
      </c>
      <c r="D15185" t="s">
        <v>92</v>
      </c>
      <c r="E15185">
        <v>4723</v>
      </c>
      <c r="F15185">
        <v>3</v>
      </c>
    </row>
    <row r="15186" spans="1:6">
      <c r="A15186">
        <v>5311</v>
      </c>
      <c r="B15186">
        <v>10</v>
      </c>
      <c r="C15186" t="s">
        <v>64</v>
      </c>
      <c r="D15186" t="s">
        <v>92</v>
      </c>
      <c r="E15186">
        <v>5552</v>
      </c>
      <c r="F15186">
        <v>3</v>
      </c>
    </row>
    <row r="15187" spans="1:6">
      <c r="A15187">
        <v>5311</v>
      </c>
      <c r="B15187">
        <v>10</v>
      </c>
      <c r="C15187" t="s">
        <v>64</v>
      </c>
      <c r="D15187" t="s">
        <v>92</v>
      </c>
      <c r="E15187">
        <v>5247</v>
      </c>
      <c r="F15187">
        <v>3</v>
      </c>
    </row>
    <row r="15188" spans="1:6">
      <c r="A15188">
        <v>5311</v>
      </c>
      <c r="B15188">
        <v>10</v>
      </c>
      <c r="C15188" t="s">
        <v>64</v>
      </c>
      <c r="D15188" t="s">
        <v>92</v>
      </c>
      <c r="E15188">
        <v>5904</v>
      </c>
      <c r="F15188">
        <v>3</v>
      </c>
    </row>
    <row r="15189" spans="1:6">
      <c r="A15189">
        <v>5311</v>
      </c>
      <c r="B15189">
        <v>10</v>
      </c>
      <c r="C15189" t="s">
        <v>64</v>
      </c>
      <c r="D15189" t="s">
        <v>92</v>
      </c>
      <c r="E15189">
        <v>2212</v>
      </c>
      <c r="F15189">
        <v>2</v>
      </c>
    </row>
    <row r="15190" spans="1:6">
      <c r="A15190">
        <v>5311</v>
      </c>
      <c r="B15190">
        <v>10</v>
      </c>
      <c r="C15190" t="s">
        <v>64</v>
      </c>
      <c r="D15190" t="s">
        <v>92</v>
      </c>
      <c r="E15190">
        <v>3648</v>
      </c>
      <c r="F15190">
        <v>2</v>
      </c>
    </row>
    <row r="15191" spans="1:6">
      <c r="A15191">
        <v>5311</v>
      </c>
      <c r="B15191">
        <v>10</v>
      </c>
      <c r="C15191" t="s">
        <v>64</v>
      </c>
      <c r="D15191" t="s">
        <v>92</v>
      </c>
      <c r="E15191">
        <v>4542</v>
      </c>
      <c r="F15191">
        <v>2</v>
      </c>
    </row>
    <row r="15192" spans="1:6">
      <c r="A15192">
        <v>5311</v>
      </c>
      <c r="B15192">
        <v>10</v>
      </c>
      <c r="C15192" t="s">
        <v>64</v>
      </c>
      <c r="D15192" t="s">
        <v>92</v>
      </c>
      <c r="E15192">
        <v>2040</v>
      </c>
      <c r="F15192">
        <v>2</v>
      </c>
    </row>
    <row r="15193" spans="1:6">
      <c r="A15193">
        <v>5311</v>
      </c>
      <c r="B15193">
        <v>10</v>
      </c>
      <c r="C15193" t="s">
        <v>64</v>
      </c>
      <c r="D15193" t="s">
        <v>92</v>
      </c>
      <c r="E15193">
        <v>6083</v>
      </c>
      <c r="F15193">
        <v>2</v>
      </c>
    </row>
    <row r="15194" spans="1:6">
      <c r="A15194">
        <v>5311</v>
      </c>
      <c r="B15194">
        <v>10</v>
      </c>
      <c r="C15194" t="s">
        <v>64</v>
      </c>
      <c r="D15194" t="s">
        <v>92</v>
      </c>
      <c r="E15194">
        <v>163</v>
      </c>
      <c r="F15194">
        <v>2</v>
      </c>
    </row>
    <row r="15195" spans="1:6">
      <c r="A15195">
        <v>5311</v>
      </c>
      <c r="B15195">
        <v>10</v>
      </c>
      <c r="C15195" t="s">
        <v>64</v>
      </c>
      <c r="D15195" t="s">
        <v>92</v>
      </c>
      <c r="E15195">
        <v>2249</v>
      </c>
      <c r="F15195">
        <v>2</v>
      </c>
    </row>
    <row r="15196" spans="1:6">
      <c r="A15196">
        <v>5311</v>
      </c>
      <c r="B15196">
        <v>10</v>
      </c>
      <c r="C15196" t="s">
        <v>64</v>
      </c>
      <c r="D15196" t="s">
        <v>92</v>
      </c>
      <c r="E15196">
        <v>1284</v>
      </c>
      <c r="F15196">
        <v>2</v>
      </c>
    </row>
    <row r="15197" spans="1:6">
      <c r="A15197">
        <v>5311</v>
      </c>
      <c r="B15197">
        <v>10</v>
      </c>
      <c r="C15197" t="s">
        <v>64</v>
      </c>
      <c r="D15197" t="s">
        <v>92</v>
      </c>
      <c r="E15197">
        <v>1323</v>
      </c>
      <c r="F15197">
        <v>2</v>
      </c>
    </row>
    <row r="15198" spans="1:6">
      <c r="A15198">
        <v>5311</v>
      </c>
      <c r="B15198">
        <v>10</v>
      </c>
      <c r="C15198" t="s">
        <v>64</v>
      </c>
      <c r="D15198" t="s">
        <v>92</v>
      </c>
      <c r="E15198">
        <v>2522</v>
      </c>
      <c r="F15198">
        <v>2</v>
      </c>
    </row>
    <row r="15199" spans="1:6">
      <c r="A15199">
        <v>5311</v>
      </c>
      <c r="B15199">
        <v>10</v>
      </c>
      <c r="C15199" t="s">
        <v>64</v>
      </c>
      <c r="D15199" t="s">
        <v>92</v>
      </c>
      <c r="E15199">
        <v>2053</v>
      </c>
      <c r="F15199">
        <v>2</v>
      </c>
    </row>
    <row r="15200" spans="1:6">
      <c r="A15200">
        <v>5311</v>
      </c>
      <c r="B15200">
        <v>10</v>
      </c>
      <c r="C15200" t="s">
        <v>64</v>
      </c>
      <c r="D15200" t="s">
        <v>92</v>
      </c>
      <c r="E15200">
        <v>3956</v>
      </c>
      <c r="F15200">
        <v>2</v>
      </c>
    </row>
    <row r="15201" spans="1:6">
      <c r="A15201">
        <v>5311</v>
      </c>
      <c r="B15201">
        <v>10</v>
      </c>
      <c r="C15201" t="s">
        <v>64</v>
      </c>
      <c r="D15201" t="s">
        <v>92</v>
      </c>
      <c r="E15201">
        <v>5012</v>
      </c>
      <c r="F15201">
        <v>2</v>
      </c>
    </row>
    <row r="15202" spans="1:6">
      <c r="A15202">
        <v>5311</v>
      </c>
      <c r="B15202">
        <v>10</v>
      </c>
      <c r="C15202" t="s">
        <v>64</v>
      </c>
      <c r="D15202" t="s">
        <v>92</v>
      </c>
      <c r="E15202">
        <v>3556</v>
      </c>
      <c r="F15202">
        <v>2</v>
      </c>
    </row>
    <row r="15203" spans="1:6">
      <c r="A15203">
        <v>5311</v>
      </c>
      <c r="B15203">
        <v>10</v>
      </c>
      <c r="C15203" t="s">
        <v>64</v>
      </c>
      <c r="D15203" t="s">
        <v>92</v>
      </c>
      <c r="E15203">
        <v>5175</v>
      </c>
      <c r="F15203">
        <v>2</v>
      </c>
    </row>
    <row r="15204" spans="1:6">
      <c r="A15204">
        <v>5311</v>
      </c>
      <c r="B15204">
        <v>10</v>
      </c>
      <c r="C15204" t="s">
        <v>64</v>
      </c>
      <c r="D15204" t="s">
        <v>92</v>
      </c>
      <c r="E15204">
        <v>5881</v>
      </c>
      <c r="F15204">
        <v>2</v>
      </c>
    </row>
    <row r="15205" spans="1:6">
      <c r="A15205">
        <v>5311</v>
      </c>
      <c r="B15205">
        <v>10</v>
      </c>
      <c r="C15205" t="s">
        <v>64</v>
      </c>
      <c r="D15205" t="s">
        <v>92</v>
      </c>
      <c r="E15205">
        <v>4284</v>
      </c>
      <c r="F15205">
        <v>2</v>
      </c>
    </row>
    <row r="15206" spans="1:6">
      <c r="A15206">
        <v>5311</v>
      </c>
      <c r="B15206">
        <v>10</v>
      </c>
      <c r="C15206" t="s">
        <v>64</v>
      </c>
      <c r="D15206" t="s">
        <v>92</v>
      </c>
      <c r="E15206">
        <v>3714</v>
      </c>
      <c r="F15206">
        <v>2</v>
      </c>
    </row>
    <row r="15207" spans="1:6">
      <c r="A15207">
        <v>5311</v>
      </c>
      <c r="B15207">
        <v>10</v>
      </c>
      <c r="C15207" t="s">
        <v>64</v>
      </c>
      <c r="D15207" t="s">
        <v>92</v>
      </c>
      <c r="E15207">
        <v>4707</v>
      </c>
      <c r="F15207">
        <v>2</v>
      </c>
    </row>
    <row r="15208" spans="1:6">
      <c r="A15208">
        <v>5311</v>
      </c>
      <c r="B15208">
        <v>10</v>
      </c>
      <c r="C15208" t="s">
        <v>64</v>
      </c>
      <c r="D15208" t="s">
        <v>92</v>
      </c>
      <c r="E15208">
        <v>5897</v>
      </c>
      <c r="F15208">
        <v>2</v>
      </c>
    </row>
    <row r="15209" spans="1:6">
      <c r="A15209">
        <v>5311</v>
      </c>
      <c r="B15209">
        <v>10</v>
      </c>
      <c r="C15209" t="s">
        <v>64</v>
      </c>
      <c r="D15209" t="s">
        <v>92</v>
      </c>
      <c r="E15209">
        <v>4787</v>
      </c>
      <c r="F15209">
        <v>2</v>
      </c>
    </row>
    <row r="15210" spans="1:6">
      <c r="A15210">
        <v>5311</v>
      </c>
      <c r="B15210">
        <v>10</v>
      </c>
      <c r="C15210" t="s">
        <v>64</v>
      </c>
      <c r="D15210" t="s">
        <v>92</v>
      </c>
      <c r="E15210">
        <v>2316</v>
      </c>
      <c r="F15210">
        <v>2</v>
      </c>
    </row>
    <row r="15211" spans="1:6">
      <c r="A15211">
        <v>5311</v>
      </c>
      <c r="B15211">
        <v>10</v>
      </c>
      <c r="C15211" t="s">
        <v>64</v>
      </c>
      <c r="D15211" t="s">
        <v>92</v>
      </c>
      <c r="E15211">
        <v>3293</v>
      </c>
      <c r="F15211">
        <v>2</v>
      </c>
    </row>
    <row r="15212" spans="1:6">
      <c r="A15212">
        <v>5311</v>
      </c>
      <c r="B15212">
        <v>10</v>
      </c>
      <c r="C15212" t="s">
        <v>64</v>
      </c>
      <c r="D15212" t="s">
        <v>92</v>
      </c>
      <c r="E15212">
        <v>3814</v>
      </c>
      <c r="F15212">
        <v>2</v>
      </c>
    </row>
    <row r="15213" spans="1:6">
      <c r="A15213">
        <v>5311</v>
      </c>
      <c r="B15213">
        <v>10</v>
      </c>
      <c r="C15213" t="s">
        <v>64</v>
      </c>
      <c r="D15213" t="s">
        <v>92</v>
      </c>
      <c r="E15213">
        <v>4331</v>
      </c>
      <c r="F15213">
        <v>1</v>
      </c>
    </row>
    <row r="15214" spans="1:6">
      <c r="A15214">
        <v>5311</v>
      </c>
      <c r="B15214">
        <v>10</v>
      </c>
      <c r="C15214" t="s">
        <v>64</v>
      </c>
      <c r="D15214" t="s">
        <v>92</v>
      </c>
      <c r="E15214">
        <v>4326</v>
      </c>
      <c r="F15214">
        <v>1</v>
      </c>
    </row>
    <row r="15215" spans="1:6">
      <c r="A15215">
        <v>5311</v>
      </c>
      <c r="B15215">
        <v>10</v>
      </c>
      <c r="C15215" t="s">
        <v>64</v>
      </c>
      <c r="D15215" t="s">
        <v>92</v>
      </c>
      <c r="E15215">
        <v>5449</v>
      </c>
      <c r="F15215">
        <v>1</v>
      </c>
    </row>
    <row r="15216" spans="1:6">
      <c r="A15216">
        <v>5311</v>
      </c>
      <c r="B15216">
        <v>10</v>
      </c>
      <c r="C15216" t="s">
        <v>64</v>
      </c>
      <c r="D15216" t="s">
        <v>92</v>
      </c>
      <c r="E15216">
        <v>4822</v>
      </c>
      <c r="F15216">
        <v>1</v>
      </c>
    </row>
    <row r="15217" spans="1:6">
      <c r="A15217">
        <v>5311</v>
      </c>
      <c r="B15217">
        <v>10</v>
      </c>
      <c r="C15217" t="s">
        <v>64</v>
      </c>
      <c r="D15217" t="s">
        <v>92</v>
      </c>
      <c r="E15217">
        <v>3527</v>
      </c>
      <c r="F15217">
        <v>1</v>
      </c>
    </row>
    <row r="15218" spans="1:6">
      <c r="A15218">
        <v>5311</v>
      </c>
      <c r="B15218">
        <v>10</v>
      </c>
      <c r="C15218" t="s">
        <v>64</v>
      </c>
      <c r="D15218" t="s">
        <v>92</v>
      </c>
      <c r="E15218">
        <v>2720</v>
      </c>
      <c r="F15218">
        <v>1</v>
      </c>
    </row>
    <row r="15219" spans="1:6">
      <c r="A15219">
        <v>5311</v>
      </c>
      <c r="B15219">
        <v>10</v>
      </c>
      <c r="C15219" t="s">
        <v>64</v>
      </c>
      <c r="D15219" t="s">
        <v>92</v>
      </c>
      <c r="E15219">
        <v>2596</v>
      </c>
      <c r="F15219">
        <v>1</v>
      </c>
    </row>
    <row r="15220" spans="1:6">
      <c r="A15220">
        <v>5311</v>
      </c>
      <c r="B15220">
        <v>10</v>
      </c>
      <c r="C15220" t="s">
        <v>64</v>
      </c>
      <c r="D15220" t="s">
        <v>92</v>
      </c>
      <c r="E15220">
        <v>4608</v>
      </c>
      <c r="F15220">
        <v>1</v>
      </c>
    </row>
    <row r="15221" spans="1:6">
      <c r="A15221">
        <v>5311</v>
      </c>
      <c r="B15221">
        <v>10</v>
      </c>
      <c r="C15221" t="s">
        <v>64</v>
      </c>
      <c r="D15221" t="s">
        <v>92</v>
      </c>
      <c r="E15221">
        <v>3327</v>
      </c>
      <c r="F15221">
        <v>1</v>
      </c>
    </row>
    <row r="15222" spans="1:6">
      <c r="A15222">
        <v>5311</v>
      </c>
      <c r="B15222">
        <v>10</v>
      </c>
      <c r="C15222" t="s">
        <v>64</v>
      </c>
      <c r="D15222" t="s">
        <v>92</v>
      </c>
      <c r="E15222">
        <v>5424</v>
      </c>
      <c r="F15222">
        <v>1</v>
      </c>
    </row>
    <row r="15223" spans="1:6">
      <c r="A15223">
        <v>5311</v>
      </c>
      <c r="B15223">
        <v>10</v>
      </c>
      <c r="C15223" t="s">
        <v>64</v>
      </c>
      <c r="D15223" t="s">
        <v>92</v>
      </c>
      <c r="E15223">
        <v>3577</v>
      </c>
      <c r="F15223">
        <v>1</v>
      </c>
    </row>
    <row r="15224" spans="1:6">
      <c r="A15224">
        <v>5311</v>
      </c>
      <c r="B15224">
        <v>10</v>
      </c>
      <c r="C15224" t="s">
        <v>64</v>
      </c>
      <c r="D15224" t="s">
        <v>92</v>
      </c>
      <c r="E15224">
        <v>5257</v>
      </c>
      <c r="F15224">
        <v>1</v>
      </c>
    </row>
    <row r="15225" spans="1:6">
      <c r="A15225">
        <v>5311</v>
      </c>
      <c r="B15225">
        <v>10</v>
      </c>
      <c r="C15225" t="s">
        <v>64</v>
      </c>
      <c r="D15225" t="s">
        <v>92</v>
      </c>
      <c r="E15225">
        <v>3583</v>
      </c>
      <c r="F15225">
        <v>1</v>
      </c>
    </row>
    <row r="15226" spans="1:6">
      <c r="A15226">
        <v>5311</v>
      </c>
      <c r="B15226">
        <v>10</v>
      </c>
      <c r="C15226" t="s">
        <v>64</v>
      </c>
      <c r="D15226" t="s">
        <v>92</v>
      </c>
      <c r="E15226">
        <v>4851</v>
      </c>
      <c r="F15226">
        <v>1</v>
      </c>
    </row>
    <row r="15227" spans="1:6">
      <c r="A15227">
        <v>5311</v>
      </c>
      <c r="B15227">
        <v>10</v>
      </c>
      <c r="C15227" t="s">
        <v>64</v>
      </c>
      <c r="D15227" t="s">
        <v>92</v>
      </c>
      <c r="E15227">
        <v>2041</v>
      </c>
      <c r="F15227">
        <v>1</v>
      </c>
    </row>
    <row r="15228" spans="1:6">
      <c r="A15228">
        <v>5311</v>
      </c>
      <c r="B15228">
        <v>10</v>
      </c>
      <c r="C15228" t="s">
        <v>64</v>
      </c>
      <c r="D15228" t="s">
        <v>92</v>
      </c>
      <c r="E15228">
        <v>3947</v>
      </c>
      <c r="F15228">
        <v>1</v>
      </c>
    </row>
    <row r="15229" spans="1:6">
      <c r="A15229">
        <v>5311</v>
      </c>
      <c r="B15229">
        <v>10</v>
      </c>
      <c r="C15229" t="s">
        <v>64</v>
      </c>
      <c r="D15229" t="s">
        <v>92</v>
      </c>
      <c r="E15229">
        <v>2361</v>
      </c>
      <c r="F15229">
        <v>1</v>
      </c>
    </row>
    <row r="15230" spans="1:6">
      <c r="A15230">
        <v>5311</v>
      </c>
      <c r="B15230">
        <v>10</v>
      </c>
      <c r="C15230" t="s">
        <v>64</v>
      </c>
      <c r="D15230" t="s">
        <v>92</v>
      </c>
      <c r="E15230">
        <v>4337</v>
      </c>
      <c r="F15230">
        <v>1</v>
      </c>
    </row>
    <row r="15231" spans="1:6">
      <c r="A15231">
        <v>5311</v>
      </c>
      <c r="B15231">
        <v>10</v>
      </c>
      <c r="C15231" t="s">
        <v>64</v>
      </c>
      <c r="D15231" t="s">
        <v>92</v>
      </c>
      <c r="E15231">
        <v>4029</v>
      </c>
      <c r="F15231">
        <v>1</v>
      </c>
    </row>
    <row r="15232" spans="1:6">
      <c r="A15232">
        <v>5311</v>
      </c>
      <c r="B15232">
        <v>10</v>
      </c>
      <c r="C15232" t="s">
        <v>64</v>
      </c>
      <c r="D15232" t="s">
        <v>92</v>
      </c>
      <c r="E15232">
        <v>5909</v>
      </c>
      <c r="F15232">
        <v>1</v>
      </c>
    </row>
    <row r="15233" spans="1:6">
      <c r="A15233">
        <v>5311</v>
      </c>
      <c r="B15233">
        <v>10</v>
      </c>
      <c r="C15233" t="s">
        <v>64</v>
      </c>
      <c r="D15233" t="s">
        <v>92</v>
      </c>
      <c r="E15233">
        <v>4457</v>
      </c>
      <c r="F15233">
        <v>1</v>
      </c>
    </row>
    <row r="15234" spans="1:6">
      <c r="A15234">
        <v>5311</v>
      </c>
      <c r="B15234">
        <v>10</v>
      </c>
      <c r="C15234" t="s">
        <v>64</v>
      </c>
      <c r="D15234" t="s">
        <v>92</v>
      </c>
      <c r="E15234">
        <v>3592</v>
      </c>
      <c r="F15234">
        <v>1</v>
      </c>
    </row>
    <row r="15235" spans="1:6">
      <c r="A15235">
        <v>5311</v>
      </c>
      <c r="B15235">
        <v>10</v>
      </c>
      <c r="C15235" t="s">
        <v>64</v>
      </c>
      <c r="D15235" t="s">
        <v>92</v>
      </c>
      <c r="E15235">
        <v>3400</v>
      </c>
      <c r="F15235">
        <v>1</v>
      </c>
    </row>
    <row r="15236" spans="1:6">
      <c r="A15236">
        <v>5311</v>
      </c>
      <c r="B15236">
        <v>10</v>
      </c>
      <c r="C15236" t="s">
        <v>64</v>
      </c>
      <c r="D15236" t="s">
        <v>92</v>
      </c>
      <c r="E15236">
        <v>2799</v>
      </c>
      <c r="F15236">
        <v>1</v>
      </c>
    </row>
    <row r="15237" spans="1:6">
      <c r="A15237">
        <v>5311</v>
      </c>
      <c r="B15237">
        <v>10</v>
      </c>
      <c r="C15237" t="s">
        <v>64</v>
      </c>
      <c r="D15237" t="s">
        <v>92</v>
      </c>
      <c r="E15237">
        <v>3914</v>
      </c>
      <c r="F15237">
        <v>1</v>
      </c>
    </row>
    <row r="15238" spans="1:6">
      <c r="A15238">
        <v>5311</v>
      </c>
      <c r="B15238">
        <v>10</v>
      </c>
      <c r="C15238" t="s">
        <v>64</v>
      </c>
      <c r="D15238" t="s">
        <v>92</v>
      </c>
      <c r="E15238">
        <v>4979</v>
      </c>
      <c r="F15238">
        <v>1</v>
      </c>
    </row>
    <row r="15239" spans="1:6">
      <c r="A15239">
        <v>5311</v>
      </c>
      <c r="B15239">
        <v>10</v>
      </c>
      <c r="C15239" t="s">
        <v>64</v>
      </c>
      <c r="D15239" t="s">
        <v>92</v>
      </c>
      <c r="E15239">
        <v>5535</v>
      </c>
      <c r="F15239">
        <v>1</v>
      </c>
    </row>
    <row r="15240" spans="1:6">
      <c r="A15240">
        <v>5311</v>
      </c>
      <c r="B15240">
        <v>10</v>
      </c>
      <c r="C15240" t="s">
        <v>64</v>
      </c>
      <c r="D15240" t="s">
        <v>92</v>
      </c>
      <c r="E15240">
        <v>1135</v>
      </c>
      <c r="F15240">
        <v>1</v>
      </c>
    </row>
    <row r="15241" spans="1:6">
      <c r="A15241">
        <v>5311</v>
      </c>
      <c r="B15241">
        <v>10</v>
      </c>
      <c r="C15241" t="s">
        <v>64</v>
      </c>
      <c r="D15241" t="s">
        <v>92</v>
      </c>
      <c r="E15241">
        <v>2074</v>
      </c>
      <c r="F15241">
        <v>1</v>
      </c>
    </row>
    <row r="15242" spans="1:6">
      <c r="A15242">
        <v>5311</v>
      </c>
      <c r="B15242">
        <v>10</v>
      </c>
      <c r="C15242" t="s">
        <v>64</v>
      </c>
      <c r="D15242" t="s">
        <v>92</v>
      </c>
      <c r="E15242">
        <v>4962</v>
      </c>
      <c r="F15242">
        <v>1</v>
      </c>
    </row>
    <row r="15243" spans="1:6">
      <c r="A15243">
        <v>5311</v>
      </c>
      <c r="B15243">
        <v>10</v>
      </c>
      <c r="C15243" t="s">
        <v>64</v>
      </c>
      <c r="D15243" t="s">
        <v>92</v>
      </c>
      <c r="E15243">
        <v>4662</v>
      </c>
      <c r="F15243">
        <v>1</v>
      </c>
    </row>
    <row r="15244" spans="1:6">
      <c r="A15244">
        <v>5311</v>
      </c>
      <c r="B15244">
        <v>10</v>
      </c>
      <c r="C15244" t="s">
        <v>64</v>
      </c>
      <c r="D15244" t="s">
        <v>92</v>
      </c>
      <c r="E15244">
        <v>337</v>
      </c>
      <c r="F15244">
        <v>1</v>
      </c>
    </row>
    <row r="15245" spans="1:6">
      <c r="A15245">
        <v>5311</v>
      </c>
      <c r="B15245">
        <v>10</v>
      </c>
      <c r="C15245" t="s">
        <v>64</v>
      </c>
      <c r="D15245" t="s">
        <v>92</v>
      </c>
      <c r="E15245">
        <v>5003</v>
      </c>
      <c r="F15245">
        <v>1</v>
      </c>
    </row>
    <row r="15246" spans="1:6">
      <c r="A15246">
        <v>5311</v>
      </c>
      <c r="B15246">
        <v>10</v>
      </c>
      <c r="C15246" t="s">
        <v>64</v>
      </c>
      <c r="D15246" t="s">
        <v>92</v>
      </c>
      <c r="E15246">
        <v>5392</v>
      </c>
      <c r="F15246">
        <v>1</v>
      </c>
    </row>
    <row r="15247" spans="1:6">
      <c r="A15247">
        <v>5311</v>
      </c>
      <c r="B15247">
        <v>10</v>
      </c>
      <c r="C15247" t="s">
        <v>64</v>
      </c>
      <c r="D15247" t="s">
        <v>92</v>
      </c>
      <c r="E15247">
        <v>1195</v>
      </c>
      <c r="F15247">
        <v>1</v>
      </c>
    </row>
    <row r="15248" spans="1:6">
      <c r="A15248">
        <v>5311</v>
      </c>
      <c r="B15248">
        <v>10</v>
      </c>
      <c r="C15248" t="s">
        <v>64</v>
      </c>
      <c r="D15248" t="s">
        <v>92</v>
      </c>
      <c r="E15248">
        <v>5662</v>
      </c>
      <c r="F15248">
        <v>1</v>
      </c>
    </row>
    <row r="15249" spans="1:6">
      <c r="A15249">
        <v>5311</v>
      </c>
      <c r="B15249">
        <v>10</v>
      </c>
      <c r="C15249" t="s">
        <v>64</v>
      </c>
      <c r="D15249" t="s">
        <v>92</v>
      </c>
      <c r="E15249">
        <v>2237</v>
      </c>
      <c r="F15249">
        <v>1</v>
      </c>
    </row>
    <row r="15250" spans="1:6">
      <c r="A15250">
        <v>5311</v>
      </c>
      <c r="B15250">
        <v>10</v>
      </c>
      <c r="C15250" t="s">
        <v>64</v>
      </c>
      <c r="D15250" t="s">
        <v>92</v>
      </c>
      <c r="E15250">
        <v>1352</v>
      </c>
      <c r="F15250">
        <v>1</v>
      </c>
    </row>
    <row r="15251" spans="1:6">
      <c r="A15251">
        <v>5311</v>
      </c>
      <c r="B15251">
        <v>10</v>
      </c>
      <c r="C15251" t="s">
        <v>64</v>
      </c>
      <c r="D15251" t="s">
        <v>92</v>
      </c>
      <c r="E15251">
        <v>315</v>
      </c>
      <c r="F15251">
        <v>1</v>
      </c>
    </row>
    <row r="15252" spans="1:6">
      <c r="A15252">
        <v>5311</v>
      </c>
      <c r="B15252">
        <v>10</v>
      </c>
      <c r="C15252" t="s">
        <v>64</v>
      </c>
      <c r="D15252" t="s">
        <v>92</v>
      </c>
      <c r="E15252">
        <v>4930</v>
      </c>
      <c r="F15252">
        <v>1</v>
      </c>
    </row>
    <row r="15253" spans="1:6">
      <c r="A15253">
        <v>5311</v>
      </c>
      <c r="B15253">
        <v>10</v>
      </c>
      <c r="C15253" t="s">
        <v>64</v>
      </c>
      <c r="D15253" t="s">
        <v>92</v>
      </c>
      <c r="E15253">
        <v>5936</v>
      </c>
      <c r="F15253">
        <v>1</v>
      </c>
    </row>
    <row r="15254" spans="1:6">
      <c r="A15254">
        <v>5311</v>
      </c>
      <c r="B15254">
        <v>10</v>
      </c>
      <c r="C15254" t="s">
        <v>64</v>
      </c>
      <c r="D15254" t="s">
        <v>92</v>
      </c>
      <c r="E15254">
        <v>4260</v>
      </c>
      <c r="F15254">
        <v>1</v>
      </c>
    </row>
    <row r="15255" spans="1:6">
      <c r="A15255">
        <v>5311</v>
      </c>
      <c r="B15255">
        <v>10</v>
      </c>
      <c r="C15255" t="s">
        <v>64</v>
      </c>
      <c r="D15255" t="s">
        <v>92</v>
      </c>
      <c r="E15255">
        <v>187</v>
      </c>
      <c r="F15255">
        <v>1</v>
      </c>
    </row>
    <row r="15256" spans="1:6">
      <c r="A15256">
        <v>5311</v>
      </c>
      <c r="B15256">
        <v>10</v>
      </c>
      <c r="C15256" t="s">
        <v>64</v>
      </c>
      <c r="D15256" t="s">
        <v>92</v>
      </c>
      <c r="E15256">
        <v>5108</v>
      </c>
      <c r="F15256">
        <v>1</v>
      </c>
    </row>
    <row r="15257" spans="1:6">
      <c r="A15257">
        <v>5311</v>
      </c>
      <c r="B15257">
        <v>10</v>
      </c>
      <c r="C15257" t="s">
        <v>64</v>
      </c>
      <c r="D15257" t="s">
        <v>92</v>
      </c>
      <c r="E15257">
        <v>124</v>
      </c>
      <c r="F15257">
        <v>1</v>
      </c>
    </row>
    <row r="15258" spans="1:6">
      <c r="A15258">
        <v>5311</v>
      </c>
      <c r="B15258">
        <v>10</v>
      </c>
      <c r="C15258" t="s">
        <v>64</v>
      </c>
      <c r="D15258" t="s">
        <v>92</v>
      </c>
      <c r="E15258">
        <v>4932</v>
      </c>
      <c r="F15258">
        <v>1</v>
      </c>
    </row>
    <row r="15259" spans="1:6">
      <c r="A15259">
        <v>5311</v>
      </c>
      <c r="B15259">
        <v>10</v>
      </c>
      <c r="C15259" t="s">
        <v>64</v>
      </c>
      <c r="D15259" t="s">
        <v>92</v>
      </c>
      <c r="E15259">
        <v>2433</v>
      </c>
      <c r="F15259">
        <v>1</v>
      </c>
    </row>
    <row r="15260" spans="1:6">
      <c r="A15260">
        <v>5311</v>
      </c>
      <c r="B15260">
        <v>10</v>
      </c>
      <c r="C15260" t="s">
        <v>64</v>
      </c>
      <c r="D15260" t="s">
        <v>92</v>
      </c>
      <c r="E15260">
        <v>5117</v>
      </c>
      <c r="F15260">
        <v>1</v>
      </c>
    </row>
    <row r="15261" spans="1:6">
      <c r="A15261">
        <v>5311</v>
      </c>
      <c r="B15261">
        <v>10</v>
      </c>
      <c r="C15261" t="s">
        <v>64</v>
      </c>
      <c r="D15261" t="s">
        <v>92</v>
      </c>
      <c r="E15261">
        <v>2653</v>
      </c>
      <c r="F15261">
        <v>1</v>
      </c>
    </row>
    <row r="15262" spans="1:6">
      <c r="A15262">
        <v>5311</v>
      </c>
      <c r="B15262">
        <v>10</v>
      </c>
      <c r="C15262" t="s">
        <v>64</v>
      </c>
      <c r="D15262" t="s">
        <v>92</v>
      </c>
      <c r="E15262">
        <v>5654</v>
      </c>
      <c r="F15262">
        <v>1</v>
      </c>
    </row>
    <row r="15263" spans="1:6">
      <c r="A15263">
        <v>5311</v>
      </c>
      <c r="B15263">
        <v>10</v>
      </c>
      <c r="C15263" t="s">
        <v>64</v>
      </c>
      <c r="D15263" t="s">
        <v>92</v>
      </c>
      <c r="E15263">
        <v>4261</v>
      </c>
      <c r="F15263">
        <v>1</v>
      </c>
    </row>
    <row r="15264" spans="1:6">
      <c r="A15264">
        <v>5311</v>
      </c>
      <c r="B15264">
        <v>10</v>
      </c>
      <c r="C15264" t="s">
        <v>64</v>
      </c>
      <c r="D15264" t="s">
        <v>92</v>
      </c>
      <c r="E15264">
        <v>1002</v>
      </c>
      <c r="F15264">
        <v>1</v>
      </c>
    </row>
    <row r="15265" spans="1:6">
      <c r="A15265">
        <v>5311</v>
      </c>
      <c r="B15265">
        <v>10</v>
      </c>
      <c r="C15265" t="s">
        <v>64</v>
      </c>
      <c r="D15265" t="s">
        <v>92</v>
      </c>
      <c r="E15265">
        <v>977</v>
      </c>
      <c r="F15265">
        <v>1</v>
      </c>
    </row>
    <row r="15266" spans="1:6">
      <c r="A15266">
        <v>5311</v>
      </c>
      <c r="B15266">
        <v>10</v>
      </c>
      <c r="C15266" t="s">
        <v>64</v>
      </c>
      <c r="D15266" t="s">
        <v>92</v>
      </c>
      <c r="E15266">
        <v>2185</v>
      </c>
      <c r="F15266">
        <v>1</v>
      </c>
    </row>
    <row r="15267" spans="1:6">
      <c r="A15267">
        <v>5311</v>
      </c>
      <c r="B15267">
        <v>10</v>
      </c>
      <c r="C15267" t="s">
        <v>64</v>
      </c>
      <c r="D15267" t="s">
        <v>92</v>
      </c>
      <c r="E15267">
        <v>2137</v>
      </c>
      <c r="F15267">
        <v>1</v>
      </c>
    </row>
    <row r="15268" spans="1:6">
      <c r="A15268">
        <v>5311</v>
      </c>
      <c r="B15268">
        <v>10</v>
      </c>
      <c r="C15268" t="s">
        <v>64</v>
      </c>
      <c r="D15268" t="s">
        <v>92</v>
      </c>
      <c r="E15268">
        <v>6079</v>
      </c>
      <c r="F15268">
        <v>1</v>
      </c>
    </row>
    <row r="15269" spans="1:6">
      <c r="A15269">
        <v>5311</v>
      </c>
      <c r="B15269">
        <v>10</v>
      </c>
      <c r="C15269" t="s">
        <v>64</v>
      </c>
      <c r="D15269" t="s">
        <v>92</v>
      </c>
      <c r="E15269">
        <v>2916</v>
      </c>
      <c r="F15269">
        <v>1</v>
      </c>
    </row>
    <row r="15270" spans="1:6">
      <c r="A15270">
        <v>5311</v>
      </c>
      <c r="B15270">
        <v>10</v>
      </c>
      <c r="C15270" t="s">
        <v>64</v>
      </c>
      <c r="D15270" t="s">
        <v>92</v>
      </c>
      <c r="E15270">
        <v>2702</v>
      </c>
      <c r="F15270">
        <v>1</v>
      </c>
    </row>
    <row r="15271" spans="1:6">
      <c r="A15271">
        <v>5311</v>
      </c>
      <c r="B15271">
        <v>10</v>
      </c>
      <c r="C15271" t="s">
        <v>64</v>
      </c>
      <c r="D15271" t="s">
        <v>92</v>
      </c>
      <c r="E15271">
        <v>3739</v>
      </c>
      <c r="F15271">
        <v>1</v>
      </c>
    </row>
    <row r="15272" spans="1:6">
      <c r="A15272">
        <v>5311</v>
      </c>
      <c r="B15272">
        <v>10</v>
      </c>
      <c r="C15272" t="s">
        <v>64</v>
      </c>
      <c r="D15272" t="s">
        <v>92</v>
      </c>
      <c r="E15272">
        <v>2929</v>
      </c>
      <c r="F15272">
        <v>1</v>
      </c>
    </row>
    <row r="15273" spans="1:6">
      <c r="A15273">
        <v>5311</v>
      </c>
      <c r="B15273">
        <v>10</v>
      </c>
      <c r="C15273" t="s">
        <v>64</v>
      </c>
      <c r="D15273" t="s">
        <v>92</v>
      </c>
      <c r="E15273">
        <v>0</v>
      </c>
      <c r="F15273">
        <v>1</v>
      </c>
    </row>
    <row r="15274" spans="1:6">
      <c r="A15274">
        <v>5311</v>
      </c>
      <c r="B15274">
        <v>10</v>
      </c>
      <c r="C15274" t="s">
        <v>64</v>
      </c>
      <c r="D15274" t="s">
        <v>92</v>
      </c>
      <c r="E15274">
        <v>148</v>
      </c>
      <c r="F15274">
        <v>1</v>
      </c>
    </row>
    <row r="15275" spans="1:6">
      <c r="A15275">
        <v>5311</v>
      </c>
      <c r="B15275">
        <v>10</v>
      </c>
      <c r="C15275" t="s">
        <v>64</v>
      </c>
      <c r="D15275" t="s">
        <v>92</v>
      </c>
      <c r="E15275">
        <v>2</v>
      </c>
      <c r="F15275">
        <v>1</v>
      </c>
    </row>
    <row r="15276" spans="1:6">
      <c r="A15276">
        <v>5311</v>
      </c>
      <c r="B15276">
        <v>10</v>
      </c>
      <c r="C15276" t="s">
        <v>64</v>
      </c>
      <c r="D15276" t="s">
        <v>92</v>
      </c>
      <c r="E15276">
        <v>3688</v>
      </c>
      <c r="F15276">
        <v>1</v>
      </c>
    </row>
    <row r="15277" spans="1:6">
      <c r="A15277">
        <v>5311</v>
      </c>
      <c r="B15277">
        <v>10</v>
      </c>
      <c r="C15277" t="s">
        <v>64</v>
      </c>
      <c r="D15277" t="s">
        <v>92</v>
      </c>
      <c r="E15277">
        <v>3924</v>
      </c>
      <c r="F15277">
        <v>1</v>
      </c>
    </row>
    <row r="15278" spans="1:6">
      <c r="A15278">
        <v>5311</v>
      </c>
      <c r="B15278">
        <v>10</v>
      </c>
      <c r="C15278" t="s">
        <v>64</v>
      </c>
      <c r="D15278" t="s">
        <v>92</v>
      </c>
      <c r="E15278">
        <v>3799</v>
      </c>
      <c r="F15278">
        <v>1</v>
      </c>
    </row>
    <row r="15279" spans="1:6">
      <c r="A15279">
        <v>5311</v>
      </c>
      <c r="B15279">
        <v>10</v>
      </c>
      <c r="C15279" t="s">
        <v>64</v>
      </c>
      <c r="D15279" t="s">
        <v>92</v>
      </c>
      <c r="E15279">
        <v>5570</v>
      </c>
      <c r="F15279">
        <v>1</v>
      </c>
    </row>
    <row r="15280" spans="1:6">
      <c r="A15280">
        <v>5311</v>
      </c>
      <c r="B15280">
        <v>10</v>
      </c>
      <c r="C15280" t="s">
        <v>64</v>
      </c>
      <c r="D15280" t="s">
        <v>92</v>
      </c>
      <c r="E15280">
        <v>3138</v>
      </c>
      <c r="F15280">
        <v>1</v>
      </c>
    </row>
    <row r="15281" spans="1:6">
      <c r="A15281">
        <v>5311</v>
      </c>
      <c r="B15281">
        <v>10</v>
      </c>
      <c r="C15281" t="s">
        <v>64</v>
      </c>
      <c r="D15281" t="s">
        <v>92</v>
      </c>
      <c r="E15281">
        <v>969</v>
      </c>
      <c r="F15281">
        <v>1</v>
      </c>
    </row>
    <row r="15282" spans="1:6">
      <c r="A15282">
        <v>5311</v>
      </c>
      <c r="B15282">
        <v>10</v>
      </c>
      <c r="C15282" t="s">
        <v>64</v>
      </c>
      <c r="D15282" t="s">
        <v>92</v>
      </c>
      <c r="E15282">
        <v>5844</v>
      </c>
      <c r="F15282">
        <v>1</v>
      </c>
    </row>
    <row r="15283" spans="1:6">
      <c r="A15283">
        <v>5311</v>
      </c>
      <c r="B15283">
        <v>10</v>
      </c>
      <c r="C15283" t="s">
        <v>64</v>
      </c>
      <c r="D15283" t="s">
        <v>92</v>
      </c>
      <c r="E15283">
        <v>3931</v>
      </c>
      <c r="F15283">
        <v>1</v>
      </c>
    </row>
    <row r="15284" spans="1:6">
      <c r="A15284">
        <v>5311</v>
      </c>
      <c r="B15284">
        <v>10</v>
      </c>
      <c r="C15284" t="s">
        <v>64</v>
      </c>
      <c r="D15284" t="s">
        <v>92</v>
      </c>
      <c r="E15284">
        <v>4390</v>
      </c>
      <c r="F15284">
        <v>1</v>
      </c>
    </row>
    <row r="15285" spans="1:6">
      <c r="A15285">
        <v>5311</v>
      </c>
      <c r="B15285">
        <v>10</v>
      </c>
      <c r="C15285" t="s">
        <v>64</v>
      </c>
      <c r="D15285" t="s">
        <v>92</v>
      </c>
      <c r="E15285">
        <v>3516</v>
      </c>
      <c r="F15285">
        <v>1</v>
      </c>
    </row>
    <row r="15286" spans="1:6">
      <c r="A15286">
        <v>5311</v>
      </c>
      <c r="B15286">
        <v>10</v>
      </c>
      <c r="C15286" t="s">
        <v>64</v>
      </c>
      <c r="D15286" t="s">
        <v>92</v>
      </c>
      <c r="E15286">
        <v>5400</v>
      </c>
      <c r="F15286">
        <v>1</v>
      </c>
    </row>
    <row r="15287" spans="1:6">
      <c r="A15287">
        <v>5311</v>
      </c>
      <c r="B15287">
        <v>10</v>
      </c>
      <c r="C15287" t="s">
        <v>64</v>
      </c>
      <c r="D15287" t="s">
        <v>92</v>
      </c>
      <c r="E15287">
        <v>4353</v>
      </c>
      <c r="F15287">
        <v>1</v>
      </c>
    </row>
    <row r="15288" spans="1:6">
      <c r="A15288">
        <v>5311</v>
      </c>
      <c r="B15288">
        <v>10</v>
      </c>
      <c r="C15288" t="s">
        <v>64</v>
      </c>
      <c r="D15288" t="s">
        <v>92</v>
      </c>
      <c r="E15288">
        <v>5685</v>
      </c>
      <c r="F15288">
        <v>1</v>
      </c>
    </row>
    <row r="15289" spans="1:6">
      <c r="A15289">
        <v>5311</v>
      </c>
      <c r="B15289">
        <v>10</v>
      </c>
      <c r="C15289" t="s">
        <v>64</v>
      </c>
      <c r="D15289" t="s">
        <v>92</v>
      </c>
      <c r="E15289">
        <v>3524</v>
      </c>
      <c r="F15289">
        <v>1</v>
      </c>
    </row>
    <row r="15290" spans="1:6">
      <c r="A15290">
        <v>5311</v>
      </c>
      <c r="B15290">
        <v>10</v>
      </c>
      <c r="C15290" t="s">
        <v>64</v>
      </c>
      <c r="D15290" t="s">
        <v>92</v>
      </c>
      <c r="E15290">
        <v>2545</v>
      </c>
      <c r="F15290">
        <v>1</v>
      </c>
    </row>
    <row r="15291" spans="1:6">
      <c r="A15291">
        <v>5311</v>
      </c>
      <c r="B15291">
        <v>10</v>
      </c>
      <c r="C15291" t="s">
        <v>64</v>
      </c>
      <c r="D15291" t="s">
        <v>92</v>
      </c>
      <c r="E15291">
        <v>2975</v>
      </c>
      <c r="F15291">
        <v>1</v>
      </c>
    </row>
    <row r="15292" spans="1:6">
      <c r="A15292">
        <v>5311</v>
      </c>
      <c r="B15292">
        <v>10</v>
      </c>
      <c r="C15292" t="s">
        <v>64</v>
      </c>
      <c r="D15292" t="s">
        <v>92</v>
      </c>
      <c r="E15292">
        <v>5439</v>
      </c>
      <c r="F15292">
        <v>1</v>
      </c>
    </row>
    <row r="15293" spans="1:6">
      <c r="A15293">
        <v>5311</v>
      </c>
      <c r="B15293">
        <v>10</v>
      </c>
      <c r="C15293" t="s">
        <v>64</v>
      </c>
      <c r="D15293" t="s">
        <v>92</v>
      </c>
      <c r="E15293">
        <v>5038</v>
      </c>
      <c r="F15293">
        <v>1</v>
      </c>
    </row>
    <row r="15294" spans="1:6">
      <c r="A15294">
        <v>5311</v>
      </c>
      <c r="B15294">
        <v>10</v>
      </c>
      <c r="C15294" t="s">
        <v>64</v>
      </c>
      <c r="D15294" t="s">
        <v>92</v>
      </c>
      <c r="E15294">
        <v>2458</v>
      </c>
      <c r="F15294">
        <v>1</v>
      </c>
    </row>
    <row r="15295" spans="1:6">
      <c r="A15295">
        <v>5311</v>
      </c>
      <c r="B15295">
        <v>10</v>
      </c>
      <c r="C15295" t="s">
        <v>64</v>
      </c>
      <c r="D15295" t="s">
        <v>92</v>
      </c>
      <c r="E15295">
        <v>5703</v>
      </c>
      <c r="F15295">
        <v>1</v>
      </c>
    </row>
    <row r="15296" spans="1:6">
      <c r="A15296">
        <v>5311</v>
      </c>
      <c r="B15296">
        <v>10</v>
      </c>
      <c r="C15296" t="s">
        <v>64</v>
      </c>
      <c r="D15296" t="s">
        <v>92</v>
      </c>
      <c r="E15296">
        <v>5146</v>
      </c>
      <c r="F15296">
        <v>1</v>
      </c>
    </row>
    <row r="15297" spans="1:6">
      <c r="A15297">
        <v>5311</v>
      </c>
      <c r="B15297">
        <v>10</v>
      </c>
      <c r="C15297" t="s">
        <v>64</v>
      </c>
      <c r="D15297" t="s">
        <v>92</v>
      </c>
      <c r="E15297">
        <v>2520</v>
      </c>
      <c r="F15297">
        <v>1</v>
      </c>
    </row>
    <row r="15298" spans="1:6">
      <c r="A15298">
        <v>5311</v>
      </c>
      <c r="B15298">
        <v>10</v>
      </c>
      <c r="C15298" t="s">
        <v>64</v>
      </c>
      <c r="D15298" t="s">
        <v>92</v>
      </c>
      <c r="E15298">
        <v>229</v>
      </c>
      <c r="F15298">
        <v>1</v>
      </c>
    </row>
    <row r="15299" spans="1:6">
      <c r="A15299">
        <v>5311</v>
      </c>
      <c r="B15299">
        <v>10</v>
      </c>
      <c r="C15299" t="s">
        <v>64</v>
      </c>
      <c r="D15299" t="s">
        <v>92</v>
      </c>
      <c r="E15299">
        <v>3832</v>
      </c>
      <c r="F15299">
        <v>1</v>
      </c>
    </row>
    <row r="15300" spans="1:6">
      <c r="A15300">
        <v>5311</v>
      </c>
      <c r="B15300">
        <v>10</v>
      </c>
      <c r="C15300" t="s">
        <v>64</v>
      </c>
      <c r="D15300" t="s">
        <v>92</v>
      </c>
      <c r="E15300">
        <v>2042</v>
      </c>
      <c r="F15300">
        <v>1</v>
      </c>
    </row>
    <row r="15301" spans="1:6">
      <c r="A15301">
        <v>5311</v>
      </c>
      <c r="B15301">
        <v>10</v>
      </c>
      <c r="C15301" t="s">
        <v>64</v>
      </c>
      <c r="D15301" t="s">
        <v>92</v>
      </c>
      <c r="E15301">
        <v>3478</v>
      </c>
      <c r="F15301">
        <v>1</v>
      </c>
    </row>
    <row r="15302" spans="1:6">
      <c r="A15302">
        <v>5311</v>
      </c>
      <c r="B15302">
        <v>10</v>
      </c>
      <c r="C15302" t="s">
        <v>64</v>
      </c>
      <c r="D15302" t="s">
        <v>92</v>
      </c>
      <c r="E15302">
        <v>2658</v>
      </c>
      <c r="F15302">
        <v>1</v>
      </c>
    </row>
    <row r="15303" spans="1:6">
      <c r="A15303">
        <v>5311</v>
      </c>
      <c r="B15303">
        <v>10</v>
      </c>
      <c r="C15303" t="s">
        <v>64</v>
      </c>
      <c r="D15303" t="s">
        <v>92</v>
      </c>
      <c r="E15303">
        <v>5214</v>
      </c>
      <c r="F15303">
        <v>1</v>
      </c>
    </row>
    <row r="15304" spans="1:6">
      <c r="A15304">
        <v>5311</v>
      </c>
      <c r="B15304">
        <v>10</v>
      </c>
      <c r="C15304" t="s">
        <v>64</v>
      </c>
      <c r="D15304" t="s">
        <v>92</v>
      </c>
      <c r="E15304">
        <v>4372</v>
      </c>
      <c r="F15304">
        <v>1</v>
      </c>
    </row>
    <row r="15305" spans="1:6">
      <c r="A15305">
        <v>5311</v>
      </c>
      <c r="B15305">
        <v>10</v>
      </c>
      <c r="C15305" t="s">
        <v>64</v>
      </c>
      <c r="D15305" t="s">
        <v>92</v>
      </c>
      <c r="E15305">
        <v>3695</v>
      </c>
      <c r="F15305">
        <v>1</v>
      </c>
    </row>
    <row r="15306" spans="1:6">
      <c r="A15306">
        <v>5311</v>
      </c>
      <c r="B15306">
        <v>10</v>
      </c>
      <c r="C15306" t="s">
        <v>64</v>
      </c>
      <c r="D15306" t="s">
        <v>92</v>
      </c>
      <c r="E15306">
        <v>3212</v>
      </c>
      <c r="F15306">
        <v>1</v>
      </c>
    </row>
    <row r="15307" spans="1:6">
      <c r="A15307">
        <v>5311</v>
      </c>
      <c r="B15307">
        <v>10</v>
      </c>
      <c r="C15307" t="s">
        <v>64</v>
      </c>
      <c r="D15307" t="s">
        <v>92</v>
      </c>
      <c r="E15307">
        <v>10</v>
      </c>
      <c r="F15307">
        <v>1</v>
      </c>
    </row>
    <row r="15308" spans="1:6">
      <c r="A15308">
        <v>5311</v>
      </c>
      <c r="B15308">
        <v>10</v>
      </c>
      <c r="C15308" t="s">
        <v>64</v>
      </c>
      <c r="D15308" t="s">
        <v>92</v>
      </c>
      <c r="E15308">
        <v>3940</v>
      </c>
      <c r="F15308">
        <v>1</v>
      </c>
    </row>
    <row r="15309" spans="1:6">
      <c r="A15309">
        <v>5311</v>
      </c>
      <c r="B15309">
        <v>10</v>
      </c>
      <c r="C15309" t="s">
        <v>64</v>
      </c>
      <c r="D15309" t="s">
        <v>92</v>
      </c>
      <c r="E15309">
        <v>2505</v>
      </c>
      <c r="F15309">
        <v>1</v>
      </c>
    </row>
    <row r="15310" spans="1:6">
      <c r="A15310">
        <v>5311</v>
      </c>
      <c r="B15310">
        <v>10</v>
      </c>
      <c r="C15310" t="s">
        <v>64</v>
      </c>
      <c r="D15310" t="s">
        <v>92</v>
      </c>
      <c r="E15310">
        <v>2394</v>
      </c>
      <c r="F15310">
        <v>1</v>
      </c>
    </row>
    <row r="15311" spans="1:6">
      <c r="A15311">
        <v>5311</v>
      </c>
      <c r="B15311">
        <v>10</v>
      </c>
      <c r="C15311" t="s">
        <v>64</v>
      </c>
      <c r="D15311" t="s">
        <v>92</v>
      </c>
      <c r="E15311">
        <v>1046</v>
      </c>
      <c r="F15311">
        <v>1</v>
      </c>
    </row>
    <row r="15312" spans="1:6">
      <c r="A15312">
        <v>5311</v>
      </c>
      <c r="B15312">
        <v>10</v>
      </c>
      <c r="C15312" t="s">
        <v>64</v>
      </c>
      <c r="D15312" t="s">
        <v>92</v>
      </c>
      <c r="E15312">
        <v>5636</v>
      </c>
      <c r="F15312">
        <v>1</v>
      </c>
    </row>
    <row r="15313" spans="1:6">
      <c r="A15313">
        <v>5311</v>
      </c>
      <c r="B15313">
        <v>10</v>
      </c>
      <c r="C15313" t="s">
        <v>64</v>
      </c>
      <c r="D15313" t="s">
        <v>92</v>
      </c>
      <c r="E15313">
        <v>3119</v>
      </c>
      <c r="F15313">
        <v>1</v>
      </c>
    </row>
    <row r="15314" spans="1:6">
      <c r="A15314">
        <v>5311</v>
      </c>
      <c r="B15314">
        <v>10</v>
      </c>
      <c r="C15314" t="s">
        <v>64</v>
      </c>
      <c r="D15314" t="s">
        <v>92</v>
      </c>
      <c r="E15314">
        <v>5305</v>
      </c>
      <c r="F15314">
        <v>1</v>
      </c>
    </row>
    <row r="15315" spans="1:6">
      <c r="A15315">
        <v>5311</v>
      </c>
      <c r="B15315">
        <v>10</v>
      </c>
      <c r="C15315" t="s">
        <v>64</v>
      </c>
      <c r="D15315" t="s">
        <v>92</v>
      </c>
      <c r="E15315">
        <v>1355</v>
      </c>
      <c r="F15315">
        <v>1</v>
      </c>
    </row>
    <row r="15316" spans="1:6">
      <c r="A15316">
        <v>5311</v>
      </c>
      <c r="B15316">
        <v>10</v>
      </c>
      <c r="C15316" t="s">
        <v>64</v>
      </c>
      <c r="D15316" t="s">
        <v>92</v>
      </c>
      <c r="E15316">
        <v>4581</v>
      </c>
      <c r="F15316">
        <v>1</v>
      </c>
    </row>
    <row r="15317" spans="1:6">
      <c r="A15317">
        <v>5311</v>
      </c>
      <c r="B15317">
        <v>10</v>
      </c>
      <c r="C15317" t="s">
        <v>64</v>
      </c>
      <c r="D15317" t="s">
        <v>92</v>
      </c>
      <c r="E15317">
        <v>3874</v>
      </c>
      <c r="F15317">
        <v>1</v>
      </c>
    </row>
    <row r="15318" spans="1:6">
      <c r="A15318">
        <v>5311</v>
      </c>
      <c r="B15318">
        <v>10</v>
      </c>
      <c r="C15318" t="s">
        <v>64</v>
      </c>
      <c r="D15318" t="s">
        <v>92</v>
      </c>
      <c r="E15318">
        <v>3050</v>
      </c>
      <c r="F15318">
        <v>1</v>
      </c>
    </row>
    <row r="15319" spans="1:6">
      <c r="A15319">
        <v>5311</v>
      </c>
      <c r="B15319">
        <v>10</v>
      </c>
      <c r="C15319" t="s">
        <v>64</v>
      </c>
      <c r="D15319" t="s">
        <v>92</v>
      </c>
      <c r="E15319">
        <v>5597</v>
      </c>
      <c r="F15319">
        <v>1</v>
      </c>
    </row>
    <row r="15320" spans="1:6">
      <c r="A15320">
        <v>5311</v>
      </c>
      <c r="B15320">
        <v>10</v>
      </c>
      <c r="C15320" t="s">
        <v>64</v>
      </c>
      <c r="D15320" t="s">
        <v>92</v>
      </c>
      <c r="E15320">
        <v>3671</v>
      </c>
      <c r="F15320">
        <v>1</v>
      </c>
    </row>
    <row r="15321" spans="1:6">
      <c r="A15321">
        <v>5311</v>
      </c>
      <c r="B15321">
        <v>10</v>
      </c>
      <c r="C15321" t="s">
        <v>64</v>
      </c>
      <c r="D15321" t="s">
        <v>92</v>
      </c>
      <c r="E15321">
        <v>2470</v>
      </c>
      <c r="F15321">
        <v>1</v>
      </c>
    </row>
    <row r="15322" spans="1:6">
      <c r="A15322">
        <v>5311</v>
      </c>
      <c r="B15322">
        <v>10</v>
      </c>
      <c r="C15322" t="s">
        <v>64</v>
      </c>
      <c r="D15322" t="s">
        <v>92</v>
      </c>
      <c r="E15322">
        <v>4109</v>
      </c>
      <c r="F15322">
        <v>1</v>
      </c>
    </row>
    <row r="15323" spans="1:6">
      <c r="A15323">
        <v>5311</v>
      </c>
      <c r="B15323">
        <v>10</v>
      </c>
      <c r="C15323" t="s">
        <v>64</v>
      </c>
      <c r="D15323" t="s">
        <v>92</v>
      </c>
      <c r="E15323">
        <v>5498</v>
      </c>
      <c r="F15323">
        <v>1</v>
      </c>
    </row>
    <row r="15324" spans="1:6">
      <c r="A15324">
        <v>5311</v>
      </c>
      <c r="B15324">
        <v>10</v>
      </c>
      <c r="C15324" t="s">
        <v>64</v>
      </c>
      <c r="D15324" t="s">
        <v>92</v>
      </c>
      <c r="E15324">
        <v>5515</v>
      </c>
      <c r="F15324">
        <v>1</v>
      </c>
    </row>
    <row r="15325" spans="1:6">
      <c r="A15325">
        <v>5311</v>
      </c>
      <c r="B15325">
        <v>10</v>
      </c>
      <c r="C15325" t="s">
        <v>64</v>
      </c>
      <c r="D15325" t="s">
        <v>92</v>
      </c>
      <c r="E15325">
        <v>226</v>
      </c>
      <c r="F15325">
        <v>1</v>
      </c>
    </row>
    <row r="15326" spans="1:6">
      <c r="A15326">
        <v>5311</v>
      </c>
      <c r="B15326">
        <v>10</v>
      </c>
      <c r="C15326" t="s">
        <v>64</v>
      </c>
      <c r="D15326" t="s">
        <v>92</v>
      </c>
      <c r="E15326">
        <v>3549</v>
      </c>
      <c r="F15326">
        <v>1</v>
      </c>
    </row>
    <row r="15327" spans="1:6">
      <c r="A15327">
        <v>5311</v>
      </c>
      <c r="B15327">
        <v>10</v>
      </c>
      <c r="C15327" t="s">
        <v>64</v>
      </c>
      <c r="D15327" t="s">
        <v>92</v>
      </c>
      <c r="E15327">
        <v>5543</v>
      </c>
      <c r="F15327">
        <v>1</v>
      </c>
    </row>
    <row r="15328" spans="1:6">
      <c r="A15328">
        <v>5311</v>
      </c>
      <c r="B15328">
        <v>10</v>
      </c>
      <c r="C15328" t="s">
        <v>64</v>
      </c>
      <c r="D15328" t="s">
        <v>92</v>
      </c>
      <c r="E15328">
        <v>4712</v>
      </c>
      <c r="F15328">
        <v>1</v>
      </c>
    </row>
    <row r="15329" spans="1:6">
      <c r="A15329">
        <v>5311</v>
      </c>
      <c r="B15329">
        <v>10</v>
      </c>
      <c r="C15329" t="s">
        <v>64</v>
      </c>
      <c r="D15329" t="s">
        <v>92</v>
      </c>
      <c r="E15329">
        <v>3334</v>
      </c>
      <c r="F15329">
        <v>1</v>
      </c>
    </row>
    <row r="15330" spans="1:6">
      <c r="A15330">
        <v>5311</v>
      </c>
      <c r="B15330">
        <v>10</v>
      </c>
      <c r="C15330" t="s">
        <v>64</v>
      </c>
      <c r="D15330" t="s">
        <v>92</v>
      </c>
      <c r="E15330">
        <v>3038</v>
      </c>
      <c r="F15330">
        <v>1</v>
      </c>
    </row>
    <row r="15331" spans="1:6">
      <c r="A15331">
        <v>5311</v>
      </c>
      <c r="B15331">
        <v>10</v>
      </c>
      <c r="C15331" t="s">
        <v>64</v>
      </c>
      <c r="D15331" t="s">
        <v>92</v>
      </c>
      <c r="E15331">
        <v>3385</v>
      </c>
      <c r="F15331">
        <v>1</v>
      </c>
    </row>
    <row r="15332" spans="1:6">
      <c r="A15332">
        <v>5311</v>
      </c>
      <c r="B15332">
        <v>10</v>
      </c>
      <c r="C15332" t="s">
        <v>64</v>
      </c>
      <c r="D15332" t="s">
        <v>92</v>
      </c>
      <c r="E15332">
        <v>5945</v>
      </c>
      <c r="F15332">
        <v>1</v>
      </c>
    </row>
    <row r="15333" spans="1:6">
      <c r="A15333">
        <v>5311</v>
      </c>
      <c r="B15333">
        <v>10</v>
      </c>
      <c r="C15333" t="s">
        <v>64</v>
      </c>
      <c r="D15333" t="s">
        <v>92</v>
      </c>
      <c r="E15333">
        <v>3093</v>
      </c>
      <c r="F15333">
        <v>1</v>
      </c>
    </row>
    <row r="15334" spans="1:6">
      <c r="A15334">
        <v>5311</v>
      </c>
      <c r="B15334">
        <v>10</v>
      </c>
      <c r="C15334" t="s">
        <v>64</v>
      </c>
      <c r="D15334" t="s">
        <v>92</v>
      </c>
      <c r="E15334">
        <v>4730</v>
      </c>
      <c r="F15334">
        <v>1</v>
      </c>
    </row>
    <row r="15335" spans="1:6">
      <c r="A15335">
        <v>5311</v>
      </c>
      <c r="B15335">
        <v>10</v>
      </c>
      <c r="C15335" t="s">
        <v>64</v>
      </c>
      <c r="D15335" t="s">
        <v>92</v>
      </c>
      <c r="E15335">
        <v>5916</v>
      </c>
      <c r="F15335">
        <v>1</v>
      </c>
    </row>
    <row r="15336" spans="1:6">
      <c r="A15336">
        <v>5311</v>
      </c>
      <c r="B15336">
        <v>10</v>
      </c>
      <c r="C15336" t="s">
        <v>64</v>
      </c>
      <c r="D15336" t="s">
        <v>92</v>
      </c>
      <c r="E15336">
        <v>5026</v>
      </c>
      <c r="F15336">
        <v>1</v>
      </c>
    </row>
    <row r="15337" spans="1:6">
      <c r="A15337">
        <v>5311</v>
      </c>
      <c r="B15337">
        <v>10</v>
      </c>
      <c r="C15337" t="s">
        <v>64</v>
      </c>
      <c r="D15337" t="s">
        <v>92</v>
      </c>
      <c r="E15337">
        <v>2179</v>
      </c>
      <c r="F15337">
        <v>1</v>
      </c>
    </row>
    <row r="15338" spans="1:6">
      <c r="A15338">
        <v>5311</v>
      </c>
      <c r="B15338">
        <v>10</v>
      </c>
      <c r="C15338" t="s">
        <v>64</v>
      </c>
      <c r="D15338" t="s">
        <v>92</v>
      </c>
      <c r="E15338">
        <v>1240</v>
      </c>
      <c r="F15338">
        <v>1</v>
      </c>
    </row>
    <row r="15339" spans="1:6">
      <c r="A15339">
        <v>5311</v>
      </c>
      <c r="B15339">
        <v>10</v>
      </c>
      <c r="C15339" t="s">
        <v>64</v>
      </c>
      <c r="D15339" t="s">
        <v>92</v>
      </c>
      <c r="E15339">
        <v>4983</v>
      </c>
      <c r="F15339">
        <v>1</v>
      </c>
    </row>
    <row r="15340" spans="1:6">
      <c r="A15340">
        <v>5311</v>
      </c>
      <c r="B15340">
        <v>10</v>
      </c>
      <c r="C15340" t="s">
        <v>64</v>
      </c>
      <c r="D15340" t="s">
        <v>92</v>
      </c>
      <c r="E15340">
        <v>2833</v>
      </c>
      <c r="F15340">
        <v>1</v>
      </c>
    </row>
    <row r="15341" spans="1:6">
      <c r="A15341">
        <v>5311</v>
      </c>
      <c r="B15341">
        <v>11</v>
      </c>
      <c r="C15341" t="s">
        <v>64</v>
      </c>
      <c r="D15341" t="s">
        <v>92</v>
      </c>
      <c r="E15341">
        <v>5080</v>
      </c>
      <c r="F15341">
        <v>6</v>
      </c>
    </row>
    <row r="15342" spans="1:6">
      <c r="A15342">
        <v>5311</v>
      </c>
      <c r="B15342">
        <v>11</v>
      </c>
      <c r="C15342" t="s">
        <v>64</v>
      </c>
      <c r="D15342" t="s">
        <v>92</v>
      </c>
      <c r="E15342">
        <v>5442</v>
      </c>
      <c r="F15342">
        <v>4</v>
      </c>
    </row>
    <row r="15343" spans="1:6">
      <c r="A15343">
        <v>5311</v>
      </c>
      <c r="B15343">
        <v>11</v>
      </c>
      <c r="C15343" t="s">
        <v>64</v>
      </c>
      <c r="D15343" t="s">
        <v>92</v>
      </c>
      <c r="E15343">
        <v>5449</v>
      </c>
      <c r="F15343">
        <v>3</v>
      </c>
    </row>
    <row r="15344" spans="1:6">
      <c r="A15344">
        <v>5311</v>
      </c>
      <c r="B15344">
        <v>11</v>
      </c>
      <c r="C15344" t="s">
        <v>64</v>
      </c>
      <c r="D15344" t="s">
        <v>92</v>
      </c>
      <c r="E15344">
        <v>5630</v>
      </c>
      <c r="F15344">
        <v>3</v>
      </c>
    </row>
    <row r="15345" spans="1:6">
      <c r="A15345">
        <v>5311</v>
      </c>
      <c r="B15345">
        <v>11</v>
      </c>
      <c r="C15345" t="s">
        <v>64</v>
      </c>
      <c r="D15345" t="s">
        <v>92</v>
      </c>
      <c r="E15345">
        <v>1195</v>
      </c>
      <c r="F15345">
        <v>3</v>
      </c>
    </row>
    <row r="15346" spans="1:6">
      <c r="A15346">
        <v>5311</v>
      </c>
      <c r="B15346">
        <v>11</v>
      </c>
      <c r="C15346" t="s">
        <v>64</v>
      </c>
      <c r="D15346" t="s">
        <v>92</v>
      </c>
      <c r="E15346">
        <v>4993</v>
      </c>
      <c r="F15346">
        <v>3</v>
      </c>
    </row>
    <row r="15347" spans="1:6">
      <c r="A15347">
        <v>5311</v>
      </c>
      <c r="B15347">
        <v>11</v>
      </c>
      <c r="C15347" t="s">
        <v>64</v>
      </c>
      <c r="D15347" t="s">
        <v>92</v>
      </c>
      <c r="E15347">
        <v>5384</v>
      </c>
      <c r="F15347">
        <v>3</v>
      </c>
    </row>
    <row r="15348" spans="1:6">
      <c r="A15348">
        <v>5311</v>
      </c>
      <c r="B15348">
        <v>11</v>
      </c>
      <c r="C15348" t="s">
        <v>64</v>
      </c>
      <c r="D15348" t="s">
        <v>92</v>
      </c>
      <c r="E15348">
        <v>1200</v>
      </c>
      <c r="F15348">
        <v>3</v>
      </c>
    </row>
    <row r="15349" spans="1:6">
      <c r="A15349">
        <v>5311</v>
      </c>
      <c r="B15349">
        <v>11</v>
      </c>
      <c r="C15349" t="s">
        <v>64</v>
      </c>
      <c r="D15349" t="s">
        <v>92</v>
      </c>
      <c r="E15349">
        <v>148</v>
      </c>
      <c r="F15349">
        <v>2</v>
      </c>
    </row>
    <row r="15350" spans="1:6">
      <c r="A15350">
        <v>5311</v>
      </c>
      <c r="B15350">
        <v>11</v>
      </c>
      <c r="C15350" t="s">
        <v>64</v>
      </c>
      <c r="D15350" t="s">
        <v>92</v>
      </c>
      <c r="E15350">
        <v>2546</v>
      </c>
      <c r="F15350">
        <v>2</v>
      </c>
    </row>
    <row r="15351" spans="1:6">
      <c r="A15351">
        <v>5311</v>
      </c>
      <c r="B15351">
        <v>11</v>
      </c>
      <c r="C15351" t="s">
        <v>64</v>
      </c>
      <c r="D15351" t="s">
        <v>92</v>
      </c>
      <c r="E15351">
        <v>3525</v>
      </c>
      <c r="F15351">
        <v>2</v>
      </c>
    </row>
    <row r="15352" spans="1:6">
      <c r="A15352">
        <v>5311</v>
      </c>
      <c r="B15352">
        <v>11</v>
      </c>
      <c r="C15352" t="s">
        <v>64</v>
      </c>
      <c r="D15352" t="s">
        <v>92</v>
      </c>
      <c r="E15352">
        <v>5257</v>
      </c>
      <c r="F15352">
        <v>2</v>
      </c>
    </row>
    <row r="15353" spans="1:6">
      <c r="A15353">
        <v>5311</v>
      </c>
      <c r="B15353">
        <v>11</v>
      </c>
      <c r="C15353" t="s">
        <v>64</v>
      </c>
      <c r="D15353" t="s">
        <v>92</v>
      </c>
      <c r="E15353">
        <v>5043</v>
      </c>
      <c r="F15353">
        <v>2</v>
      </c>
    </row>
    <row r="15354" spans="1:6">
      <c r="A15354">
        <v>5311</v>
      </c>
      <c r="B15354">
        <v>11</v>
      </c>
      <c r="C15354" t="s">
        <v>64</v>
      </c>
      <c r="D15354" t="s">
        <v>92</v>
      </c>
      <c r="E15354">
        <v>4999</v>
      </c>
      <c r="F15354">
        <v>2</v>
      </c>
    </row>
    <row r="15355" spans="1:6">
      <c r="A15355">
        <v>5311</v>
      </c>
      <c r="B15355">
        <v>11</v>
      </c>
      <c r="C15355" t="s">
        <v>64</v>
      </c>
      <c r="D15355" t="s">
        <v>92</v>
      </c>
      <c r="E15355">
        <v>2249</v>
      </c>
      <c r="F15355">
        <v>2</v>
      </c>
    </row>
    <row r="15356" spans="1:6">
      <c r="A15356">
        <v>5311</v>
      </c>
      <c r="B15356">
        <v>11</v>
      </c>
      <c r="C15356" t="s">
        <v>64</v>
      </c>
      <c r="D15356" t="s">
        <v>92</v>
      </c>
      <c r="E15356">
        <v>2238</v>
      </c>
      <c r="F15356">
        <v>2</v>
      </c>
    </row>
    <row r="15357" spans="1:6">
      <c r="A15357">
        <v>5311</v>
      </c>
      <c r="B15357">
        <v>11</v>
      </c>
      <c r="C15357" t="s">
        <v>64</v>
      </c>
      <c r="D15357" t="s">
        <v>92</v>
      </c>
      <c r="E15357">
        <v>2204</v>
      </c>
      <c r="F15357">
        <v>2</v>
      </c>
    </row>
    <row r="15358" spans="1:6">
      <c r="A15358">
        <v>5311</v>
      </c>
      <c r="B15358">
        <v>11</v>
      </c>
      <c r="C15358" t="s">
        <v>64</v>
      </c>
      <c r="D15358" t="s">
        <v>92</v>
      </c>
      <c r="E15358">
        <v>1016</v>
      </c>
      <c r="F15358">
        <v>2</v>
      </c>
    </row>
    <row r="15359" spans="1:6">
      <c r="A15359">
        <v>5311</v>
      </c>
      <c r="B15359">
        <v>11</v>
      </c>
      <c r="C15359" t="s">
        <v>64</v>
      </c>
      <c r="D15359" t="s">
        <v>92</v>
      </c>
      <c r="E15359">
        <v>3675</v>
      </c>
      <c r="F15359">
        <v>2</v>
      </c>
    </row>
    <row r="15360" spans="1:6">
      <c r="A15360">
        <v>5311</v>
      </c>
      <c r="B15360">
        <v>11</v>
      </c>
      <c r="C15360" t="s">
        <v>64</v>
      </c>
      <c r="D15360" t="s">
        <v>92</v>
      </c>
      <c r="E15360">
        <v>4276</v>
      </c>
      <c r="F15360">
        <v>2</v>
      </c>
    </row>
    <row r="15361" spans="1:6">
      <c r="A15361">
        <v>5311</v>
      </c>
      <c r="B15361">
        <v>11</v>
      </c>
      <c r="C15361" t="s">
        <v>64</v>
      </c>
      <c r="D15361" t="s">
        <v>92</v>
      </c>
      <c r="E15361">
        <v>4952</v>
      </c>
      <c r="F15361">
        <v>2</v>
      </c>
    </row>
    <row r="15362" spans="1:6">
      <c r="A15362">
        <v>5311</v>
      </c>
      <c r="B15362">
        <v>11</v>
      </c>
      <c r="C15362" t="s">
        <v>64</v>
      </c>
      <c r="D15362" t="s">
        <v>92</v>
      </c>
      <c r="E15362">
        <v>1149</v>
      </c>
      <c r="F15362">
        <v>2</v>
      </c>
    </row>
    <row r="15363" spans="1:6">
      <c r="A15363">
        <v>5311</v>
      </c>
      <c r="B15363">
        <v>11</v>
      </c>
      <c r="C15363" t="s">
        <v>64</v>
      </c>
      <c r="D15363" t="s">
        <v>92</v>
      </c>
      <c r="E15363">
        <v>5089</v>
      </c>
      <c r="F15363">
        <v>2</v>
      </c>
    </row>
    <row r="15364" spans="1:6">
      <c r="A15364">
        <v>5311</v>
      </c>
      <c r="B15364">
        <v>11</v>
      </c>
      <c r="C15364" t="s">
        <v>64</v>
      </c>
      <c r="D15364" t="s">
        <v>92</v>
      </c>
      <c r="E15364">
        <v>4817</v>
      </c>
      <c r="F15364">
        <v>2</v>
      </c>
    </row>
    <row r="15365" spans="1:6">
      <c r="A15365">
        <v>5311</v>
      </c>
      <c r="B15365">
        <v>11</v>
      </c>
      <c r="C15365" t="s">
        <v>64</v>
      </c>
      <c r="D15365" t="s">
        <v>92</v>
      </c>
      <c r="E15365">
        <v>3006</v>
      </c>
      <c r="F15365">
        <v>2</v>
      </c>
    </row>
    <row r="15366" spans="1:6">
      <c r="A15366">
        <v>5311</v>
      </c>
      <c r="B15366">
        <v>11</v>
      </c>
      <c r="C15366" t="s">
        <v>64</v>
      </c>
      <c r="D15366" t="s">
        <v>92</v>
      </c>
      <c r="E15366">
        <v>2039</v>
      </c>
      <c r="F15366">
        <v>2</v>
      </c>
    </row>
    <row r="15367" spans="1:6">
      <c r="A15367">
        <v>5311</v>
      </c>
      <c r="B15367">
        <v>11</v>
      </c>
      <c r="C15367" t="s">
        <v>64</v>
      </c>
      <c r="D15367" t="s">
        <v>92</v>
      </c>
      <c r="E15367">
        <v>2575</v>
      </c>
      <c r="F15367">
        <v>2</v>
      </c>
    </row>
    <row r="15368" spans="1:6">
      <c r="A15368">
        <v>5311</v>
      </c>
      <c r="B15368">
        <v>11</v>
      </c>
      <c r="C15368" t="s">
        <v>64</v>
      </c>
      <c r="D15368" t="s">
        <v>92</v>
      </c>
      <c r="E15368">
        <v>1214</v>
      </c>
      <c r="F15368">
        <v>2</v>
      </c>
    </row>
    <row r="15369" spans="1:6">
      <c r="A15369">
        <v>5311</v>
      </c>
      <c r="B15369">
        <v>11</v>
      </c>
      <c r="C15369" t="s">
        <v>64</v>
      </c>
      <c r="D15369" t="s">
        <v>92</v>
      </c>
      <c r="E15369">
        <v>2306</v>
      </c>
      <c r="F15369">
        <v>2</v>
      </c>
    </row>
    <row r="15370" spans="1:6">
      <c r="A15370">
        <v>5311</v>
      </c>
      <c r="B15370">
        <v>11</v>
      </c>
      <c r="C15370" t="s">
        <v>64</v>
      </c>
      <c r="D15370" t="s">
        <v>92</v>
      </c>
      <c r="E15370">
        <v>5414</v>
      </c>
      <c r="F15370">
        <v>1</v>
      </c>
    </row>
    <row r="15371" spans="1:6">
      <c r="A15371">
        <v>5311</v>
      </c>
      <c r="B15371">
        <v>11</v>
      </c>
      <c r="C15371" t="s">
        <v>64</v>
      </c>
      <c r="D15371" t="s">
        <v>92</v>
      </c>
      <c r="E15371">
        <v>1082</v>
      </c>
      <c r="F15371">
        <v>1</v>
      </c>
    </row>
    <row r="15372" spans="1:6">
      <c r="A15372">
        <v>5311</v>
      </c>
      <c r="B15372">
        <v>11</v>
      </c>
      <c r="C15372" t="s">
        <v>64</v>
      </c>
      <c r="D15372" t="s">
        <v>92</v>
      </c>
      <c r="E15372">
        <v>6106</v>
      </c>
      <c r="F15372">
        <v>1</v>
      </c>
    </row>
    <row r="15373" spans="1:6">
      <c r="A15373">
        <v>5311</v>
      </c>
      <c r="B15373">
        <v>11</v>
      </c>
      <c r="C15373" t="s">
        <v>64</v>
      </c>
      <c r="D15373" t="s">
        <v>92</v>
      </c>
      <c r="E15373">
        <v>3367</v>
      </c>
      <c r="F15373">
        <v>1</v>
      </c>
    </row>
    <row r="15374" spans="1:6">
      <c r="A15374">
        <v>5311</v>
      </c>
      <c r="B15374">
        <v>11</v>
      </c>
      <c r="C15374" t="s">
        <v>64</v>
      </c>
      <c r="D15374" t="s">
        <v>92</v>
      </c>
      <c r="E15374">
        <v>3498</v>
      </c>
      <c r="F15374">
        <v>1</v>
      </c>
    </row>
    <row r="15375" spans="1:6">
      <c r="A15375">
        <v>5311</v>
      </c>
      <c r="B15375">
        <v>11</v>
      </c>
      <c r="C15375" t="s">
        <v>64</v>
      </c>
      <c r="D15375" t="s">
        <v>92</v>
      </c>
      <c r="E15375">
        <v>5174</v>
      </c>
      <c r="F15375">
        <v>1</v>
      </c>
    </row>
    <row r="15376" spans="1:6">
      <c r="A15376">
        <v>5311</v>
      </c>
      <c r="B15376">
        <v>11</v>
      </c>
      <c r="C15376" t="s">
        <v>64</v>
      </c>
      <c r="D15376" t="s">
        <v>92</v>
      </c>
      <c r="E15376">
        <v>5887</v>
      </c>
      <c r="F15376">
        <v>1</v>
      </c>
    </row>
    <row r="15377" spans="1:6">
      <c r="A15377">
        <v>5311</v>
      </c>
      <c r="B15377">
        <v>11</v>
      </c>
      <c r="C15377" t="s">
        <v>64</v>
      </c>
      <c r="D15377" t="s">
        <v>92</v>
      </c>
      <c r="E15377">
        <v>3441</v>
      </c>
      <c r="F15377">
        <v>1</v>
      </c>
    </row>
    <row r="15378" spans="1:6">
      <c r="A15378">
        <v>5311</v>
      </c>
      <c r="B15378">
        <v>11</v>
      </c>
      <c r="C15378" t="s">
        <v>64</v>
      </c>
      <c r="D15378" t="s">
        <v>92</v>
      </c>
      <c r="E15378">
        <v>4678</v>
      </c>
      <c r="F15378">
        <v>1</v>
      </c>
    </row>
    <row r="15379" spans="1:6">
      <c r="A15379">
        <v>5311</v>
      </c>
      <c r="B15379">
        <v>11</v>
      </c>
      <c r="C15379" t="s">
        <v>64</v>
      </c>
      <c r="D15379" t="s">
        <v>92</v>
      </c>
      <c r="E15379">
        <v>3695</v>
      </c>
      <c r="F15379">
        <v>1</v>
      </c>
    </row>
    <row r="15380" spans="1:6">
      <c r="A15380">
        <v>5311</v>
      </c>
      <c r="B15380">
        <v>11</v>
      </c>
      <c r="C15380" t="s">
        <v>64</v>
      </c>
      <c r="D15380" t="s">
        <v>92</v>
      </c>
      <c r="E15380">
        <v>4251</v>
      </c>
      <c r="F15380">
        <v>1</v>
      </c>
    </row>
    <row r="15381" spans="1:6">
      <c r="A15381">
        <v>5311</v>
      </c>
      <c r="B15381">
        <v>11</v>
      </c>
      <c r="C15381" t="s">
        <v>64</v>
      </c>
      <c r="D15381" t="s">
        <v>92</v>
      </c>
      <c r="E15381">
        <v>3710</v>
      </c>
      <c r="F15381">
        <v>1</v>
      </c>
    </row>
    <row r="15382" spans="1:6">
      <c r="A15382">
        <v>5311</v>
      </c>
      <c r="B15382">
        <v>11</v>
      </c>
      <c r="C15382" t="s">
        <v>64</v>
      </c>
      <c r="D15382" t="s">
        <v>92</v>
      </c>
      <c r="E15382">
        <v>5504</v>
      </c>
      <c r="F15382">
        <v>1</v>
      </c>
    </row>
    <row r="15383" spans="1:6">
      <c r="A15383">
        <v>5311</v>
      </c>
      <c r="B15383">
        <v>11</v>
      </c>
      <c r="C15383" t="s">
        <v>64</v>
      </c>
      <c r="D15383" t="s">
        <v>92</v>
      </c>
      <c r="E15383">
        <v>3018</v>
      </c>
      <c r="F15383">
        <v>1</v>
      </c>
    </row>
    <row r="15384" spans="1:6">
      <c r="A15384">
        <v>5311</v>
      </c>
      <c r="B15384">
        <v>11</v>
      </c>
      <c r="C15384" t="s">
        <v>64</v>
      </c>
      <c r="D15384" t="s">
        <v>92</v>
      </c>
      <c r="E15384">
        <v>4536</v>
      </c>
      <c r="F15384">
        <v>1</v>
      </c>
    </row>
    <row r="15385" spans="1:6">
      <c r="A15385">
        <v>5311</v>
      </c>
      <c r="B15385">
        <v>11</v>
      </c>
      <c r="C15385" t="s">
        <v>64</v>
      </c>
      <c r="D15385" t="s">
        <v>92</v>
      </c>
      <c r="E15385">
        <v>4542</v>
      </c>
      <c r="F15385">
        <v>1</v>
      </c>
    </row>
    <row r="15386" spans="1:6">
      <c r="A15386">
        <v>5311</v>
      </c>
      <c r="B15386">
        <v>11</v>
      </c>
      <c r="C15386" t="s">
        <v>64</v>
      </c>
      <c r="D15386" t="s">
        <v>92</v>
      </c>
      <c r="E15386">
        <v>4226</v>
      </c>
      <c r="F15386">
        <v>1</v>
      </c>
    </row>
    <row r="15387" spans="1:6">
      <c r="A15387">
        <v>5311</v>
      </c>
      <c r="B15387">
        <v>11</v>
      </c>
      <c r="C15387" t="s">
        <v>64</v>
      </c>
      <c r="D15387" t="s">
        <v>92</v>
      </c>
      <c r="E15387">
        <v>4986</v>
      </c>
      <c r="F15387">
        <v>1</v>
      </c>
    </row>
    <row r="15388" spans="1:6">
      <c r="A15388">
        <v>5311</v>
      </c>
      <c r="B15388">
        <v>11</v>
      </c>
      <c r="C15388" t="s">
        <v>64</v>
      </c>
      <c r="D15388" t="s">
        <v>92</v>
      </c>
      <c r="E15388">
        <v>4516</v>
      </c>
      <c r="F15388">
        <v>1</v>
      </c>
    </row>
    <row r="15389" spans="1:6">
      <c r="A15389">
        <v>5311</v>
      </c>
      <c r="B15389">
        <v>11</v>
      </c>
      <c r="C15389" t="s">
        <v>64</v>
      </c>
      <c r="D15389" t="s">
        <v>92</v>
      </c>
      <c r="E15389">
        <v>2812</v>
      </c>
      <c r="F15389">
        <v>1</v>
      </c>
    </row>
    <row r="15390" spans="1:6">
      <c r="A15390">
        <v>5311</v>
      </c>
      <c r="B15390">
        <v>11</v>
      </c>
      <c r="C15390" t="s">
        <v>64</v>
      </c>
      <c r="D15390" t="s">
        <v>92</v>
      </c>
      <c r="E15390">
        <v>3371</v>
      </c>
      <c r="F15390">
        <v>1</v>
      </c>
    </row>
    <row r="15391" spans="1:6">
      <c r="A15391">
        <v>5311</v>
      </c>
      <c r="B15391">
        <v>11</v>
      </c>
      <c r="C15391" t="s">
        <v>64</v>
      </c>
      <c r="D15391" t="s">
        <v>92</v>
      </c>
      <c r="E15391">
        <v>2571</v>
      </c>
      <c r="F15391">
        <v>1</v>
      </c>
    </row>
    <row r="15392" spans="1:6">
      <c r="A15392">
        <v>5311</v>
      </c>
      <c r="B15392">
        <v>11</v>
      </c>
      <c r="C15392" t="s">
        <v>64</v>
      </c>
      <c r="D15392" t="s">
        <v>92</v>
      </c>
      <c r="E15392">
        <v>3333</v>
      </c>
      <c r="F15392">
        <v>1</v>
      </c>
    </row>
    <row r="15393" spans="1:6">
      <c r="A15393">
        <v>5311</v>
      </c>
      <c r="B15393">
        <v>11</v>
      </c>
      <c r="C15393" t="s">
        <v>64</v>
      </c>
      <c r="D15393" t="s">
        <v>92</v>
      </c>
      <c r="E15393">
        <v>4143</v>
      </c>
      <c r="F15393">
        <v>1</v>
      </c>
    </row>
    <row r="15394" spans="1:6">
      <c r="A15394">
        <v>5311</v>
      </c>
      <c r="B15394">
        <v>11</v>
      </c>
      <c r="C15394" t="s">
        <v>64</v>
      </c>
      <c r="D15394" t="s">
        <v>92</v>
      </c>
      <c r="E15394">
        <v>2525</v>
      </c>
      <c r="F15394">
        <v>1</v>
      </c>
    </row>
    <row r="15395" spans="1:6">
      <c r="A15395">
        <v>5311</v>
      </c>
      <c r="B15395">
        <v>11</v>
      </c>
      <c r="C15395" t="s">
        <v>64</v>
      </c>
      <c r="D15395" t="s">
        <v>92</v>
      </c>
      <c r="E15395">
        <v>1102</v>
      </c>
      <c r="F15395">
        <v>1</v>
      </c>
    </row>
    <row r="15396" spans="1:6">
      <c r="A15396">
        <v>5311</v>
      </c>
      <c r="B15396">
        <v>11</v>
      </c>
      <c r="C15396" t="s">
        <v>64</v>
      </c>
      <c r="D15396" t="s">
        <v>92</v>
      </c>
      <c r="E15396">
        <v>3034</v>
      </c>
      <c r="F15396">
        <v>1</v>
      </c>
    </row>
    <row r="15397" spans="1:6">
      <c r="A15397">
        <v>5311</v>
      </c>
      <c r="B15397">
        <v>11</v>
      </c>
      <c r="C15397" t="s">
        <v>64</v>
      </c>
      <c r="D15397" t="s">
        <v>92</v>
      </c>
      <c r="E15397">
        <v>3788</v>
      </c>
      <c r="F15397">
        <v>1</v>
      </c>
    </row>
    <row r="15398" spans="1:6">
      <c r="A15398">
        <v>5311</v>
      </c>
      <c r="B15398">
        <v>11</v>
      </c>
      <c r="C15398" t="s">
        <v>64</v>
      </c>
      <c r="D15398" t="s">
        <v>92</v>
      </c>
      <c r="E15398">
        <v>5100</v>
      </c>
      <c r="F15398">
        <v>1</v>
      </c>
    </row>
    <row r="15399" spans="1:6">
      <c r="A15399">
        <v>5311</v>
      </c>
      <c r="B15399">
        <v>11</v>
      </c>
      <c r="C15399" t="s">
        <v>64</v>
      </c>
      <c r="D15399" t="s">
        <v>92</v>
      </c>
      <c r="E15399">
        <v>3461</v>
      </c>
      <c r="F15399">
        <v>1</v>
      </c>
    </row>
    <row r="15400" spans="1:6">
      <c r="A15400">
        <v>5311</v>
      </c>
      <c r="B15400">
        <v>11</v>
      </c>
      <c r="C15400" t="s">
        <v>64</v>
      </c>
      <c r="D15400" t="s">
        <v>92</v>
      </c>
      <c r="E15400">
        <v>3361</v>
      </c>
      <c r="F15400">
        <v>1</v>
      </c>
    </row>
    <row r="15401" spans="1:6">
      <c r="A15401">
        <v>5311</v>
      </c>
      <c r="B15401">
        <v>11</v>
      </c>
      <c r="C15401" t="s">
        <v>64</v>
      </c>
      <c r="D15401" t="s">
        <v>92</v>
      </c>
      <c r="E15401">
        <v>4956</v>
      </c>
      <c r="F15401">
        <v>1</v>
      </c>
    </row>
    <row r="15402" spans="1:6">
      <c r="A15402">
        <v>5311</v>
      </c>
      <c r="B15402">
        <v>11</v>
      </c>
      <c r="C15402" t="s">
        <v>64</v>
      </c>
      <c r="D15402" t="s">
        <v>92</v>
      </c>
      <c r="E15402">
        <v>5876</v>
      </c>
      <c r="F15402">
        <v>1</v>
      </c>
    </row>
    <row r="15403" spans="1:6">
      <c r="A15403">
        <v>5311</v>
      </c>
      <c r="B15403">
        <v>11</v>
      </c>
      <c r="C15403" t="s">
        <v>64</v>
      </c>
      <c r="D15403" t="s">
        <v>92</v>
      </c>
      <c r="E15403">
        <v>2495</v>
      </c>
      <c r="F15403">
        <v>1</v>
      </c>
    </row>
    <row r="15404" spans="1:6">
      <c r="A15404">
        <v>5311</v>
      </c>
      <c r="B15404">
        <v>11</v>
      </c>
      <c r="C15404" t="s">
        <v>64</v>
      </c>
      <c r="D15404" t="s">
        <v>92</v>
      </c>
      <c r="E15404">
        <v>4278</v>
      </c>
      <c r="F15404">
        <v>1</v>
      </c>
    </row>
    <row r="15405" spans="1:6">
      <c r="A15405">
        <v>5311</v>
      </c>
      <c r="B15405">
        <v>11</v>
      </c>
      <c r="C15405" t="s">
        <v>64</v>
      </c>
      <c r="D15405" t="s">
        <v>92</v>
      </c>
      <c r="E15405">
        <v>3268</v>
      </c>
      <c r="F15405">
        <v>1</v>
      </c>
    </row>
    <row r="15406" spans="1:6">
      <c r="A15406">
        <v>5311</v>
      </c>
      <c r="B15406">
        <v>11</v>
      </c>
      <c r="C15406" t="s">
        <v>64</v>
      </c>
      <c r="D15406" t="s">
        <v>92</v>
      </c>
      <c r="E15406">
        <v>3502</v>
      </c>
      <c r="F15406">
        <v>1</v>
      </c>
    </row>
    <row r="15407" spans="1:6">
      <c r="A15407">
        <v>5311</v>
      </c>
      <c r="B15407">
        <v>11</v>
      </c>
      <c r="C15407" t="s">
        <v>64</v>
      </c>
      <c r="D15407" t="s">
        <v>92</v>
      </c>
      <c r="E15407">
        <v>2594</v>
      </c>
      <c r="F15407">
        <v>1</v>
      </c>
    </row>
    <row r="15408" spans="1:6">
      <c r="A15408">
        <v>5311</v>
      </c>
      <c r="B15408">
        <v>11</v>
      </c>
      <c r="C15408" t="s">
        <v>64</v>
      </c>
      <c r="D15408" t="s">
        <v>92</v>
      </c>
      <c r="E15408">
        <v>5585</v>
      </c>
      <c r="F15408">
        <v>1</v>
      </c>
    </row>
    <row r="15409" spans="1:6">
      <c r="A15409">
        <v>5311</v>
      </c>
      <c r="B15409">
        <v>11</v>
      </c>
      <c r="C15409" t="s">
        <v>64</v>
      </c>
      <c r="D15409" t="s">
        <v>92</v>
      </c>
      <c r="E15409">
        <v>4570</v>
      </c>
      <c r="F15409">
        <v>1</v>
      </c>
    </row>
    <row r="15410" spans="1:6">
      <c r="A15410">
        <v>5311</v>
      </c>
      <c r="B15410">
        <v>11</v>
      </c>
      <c r="C15410" t="s">
        <v>64</v>
      </c>
      <c r="D15410" t="s">
        <v>92</v>
      </c>
      <c r="E15410">
        <v>1270</v>
      </c>
      <c r="F15410">
        <v>1</v>
      </c>
    </row>
    <row r="15411" spans="1:6">
      <c r="A15411">
        <v>5311</v>
      </c>
      <c r="B15411">
        <v>11</v>
      </c>
      <c r="C15411" t="s">
        <v>64</v>
      </c>
      <c r="D15411" t="s">
        <v>92</v>
      </c>
      <c r="E15411">
        <v>3250</v>
      </c>
      <c r="F15411">
        <v>1</v>
      </c>
    </row>
    <row r="15412" spans="1:6">
      <c r="A15412">
        <v>5311</v>
      </c>
      <c r="B15412">
        <v>11</v>
      </c>
      <c r="C15412" t="s">
        <v>64</v>
      </c>
      <c r="D15412" t="s">
        <v>92</v>
      </c>
      <c r="E15412">
        <v>5606</v>
      </c>
      <c r="F15412">
        <v>1</v>
      </c>
    </row>
    <row r="15413" spans="1:6">
      <c r="A15413">
        <v>5311</v>
      </c>
      <c r="B15413">
        <v>11</v>
      </c>
      <c r="C15413" t="s">
        <v>64</v>
      </c>
      <c r="D15413" t="s">
        <v>92</v>
      </c>
      <c r="E15413">
        <v>2122</v>
      </c>
      <c r="F15413">
        <v>1</v>
      </c>
    </row>
    <row r="15414" spans="1:6">
      <c r="A15414">
        <v>5311</v>
      </c>
      <c r="B15414">
        <v>11</v>
      </c>
      <c r="C15414" t="s">
        <v>64</v>
      </c>
      <c r="D15414" t="s">
        <v>92</v>
      </c>
      <c r="E15414">
        <v>4580</v>
      </c>
      <c r="F15414">
        <v>1</v>
      </c>
    </row>
    <row r="15415" spans="1:6">
      <c r="A15415">
        <v>5311</v>
      </c>
      <c r="B15415">
        <v>11</v>
      </c>
      <c r="C15415" t="s">
        <v>64</v>
      </c>
      <c r="D15415" t="s">
        <v>92</v>
      </c>
      <c r="E15415">
        <v>3732</v>
      </c>
      <c r="F15415">
        <v>1</v>
      </c>
    </row>
    <row r="15416" spans="1:6">
      <c r="A15416">
        <v>5311</v>
      </c>
      <c r="B15416">
        <v>11</v>
      </c>
      <c r="C15416" t="s">
        <v>64</v>
      </c>
      <c r="D15416" t="s">
        <v>92</v>
      </c>
      <c r="E15416">
        <v>4695</v>
      </c>
      <c r="F15416">
        <v>1</v>
      </c>
    </row>
    <row r="15417" spans="1:6">
      <c r="A15417">
        <v>5311</v>
      </c>
      <c r="B15417">
        <v>11</v>
      </c>
      <c r="C15417" t="s">
        <v>64</v>
      </c>
      <c r="D15417" t="s">
        <v>92</v>
      </c>
      <c r="E15417">
        <v>5803</v>
      </c>
      <c r="F15417">
        <v>1</v>
      </c>
    </row>
    <row r="15418" spans="1:6">
      <c r="A15418">
        <v>5311</v>
      </c>
      <c r="B15418">
        <v>11</v>
      </c>
      <c r="C15418" t="s">
        <v>64</v>
      </c>
      <c r="D15418" t="s">
        <v>92</v>
      </c>
      <c r="E15418">
        <v>2239</v>
      </c>
      <c r="F15418">
        <v>1</v>
      </c>
    </row>
    <row r="15419" spans="1:6">
      <c r="A15419">
        <v>5311</v>
      </c>
      <c r="B15419">
        <v>11</v>
      </c>
      <c r="C15419" t="s">
        <v>64</v>
      </c>
      <c r="D15419" t="s">
        <v>92</v>
      </c>
      <c r="E15419">
        <v>2528</v>
      </c>
      <c r="F15419">
        <v>1</v>
      </c>
    </row>
    <row r="15420" spans="1:6">
      <c r="A15420">
        <v>5311</v>
      </c>
      <c r="B15420">
        <v>11</v>
      </c>
      <c r="C15420" t="s">
        <v>64</v>
      </c>
      <c r="D15420" t="s">
        <v>92</v>
      </c>
      <c r="E15420">
        <v>3501</v>
      </c>
      <c r="F15420">
        <v>1</v>
      </c>
    </row>
    <row r="15421" spans="1:6">
      <c r="A15421">
        <v>5311</v>
      </c>
      <c r="B15421">
        <v>11</v>
      </c>
      <c r="C15421" t="s">
        <v>64</v>
      </c>
      <c r="D15421" t="s">
        <v>92</v>
      </c>
      <c r="E15421">
        <v>5045</v>
      </c>
      <c r="F15421">
        <v>1</v>
      </c>
    </row>
    <row r="15422" spans="1:6">
      <c r="A15422">
        <v>5311</v>
      </c>
      <c r="B15422">
        <v>11</v>
      </c>
      <c r="C15422" t="s">
        <v>64</v>
      </c>
      <c r="D15422" t="s">
        <v>92</v>
      </c>
      <c r="E15422">
        <v>2969</v>
      </c>
      <c r="F15422">
        <v>1</v>
      </c>
    </row>
    <row r="15423" spans="1:6">
      <c r="A15423">
        <v>5311</v>
      </c>
      <c r="B15423">
        <v>11</v>
      </c>
      <c r="C15423" t="s">
        <v>64</v>
      </c>
      <c r="D15423" t="s">
        <v>92</v>
      </c>
      <c r="E15423">
        <v>5156</v>
      </c>
      <c r="F15423">
        <v>1</v>
      </c>
    </row>
    <row r="15424" spans="1:6">
      <c r="A15424">
        <v>5311</v>
      </c>
      <c r="B15424">
        <v>11</v>
      </c>
      <c r="C15424" t="s">
        <v>64</v>
      </c>
      <c r="D15424" t="s">
        <v>92</v>
      </c>
      <c r="E15424">
        <v>2813</v>
      </c>
      <c r="F15424">
        <v>1</v>
      </c>
    </row>
    <row r="15425" spans="1:6">
      <c r="A15425">
        <v>5311</v>
      </c>
      <c r="B15425">
        <v>11</v>
      </c>
      <c r="C15425" t="s">
        <v>64</v>
      </c>
      <c r="D15425" t="s">
        <v>92</v>
      </c>
      <c r="E15425">
        <v>5786</v>
      </c>
      <c r="F15425">
        <v>1</v>
      </c>
    </row>
    <row r="15426" spans="1:6">
      <c r="A15426">
        <v>5311</v>
      </c>
      <c r="B15426">
        <v>11</v>
      </c>
      <c r="C15426" t="s">
        <v>64</v>
      </c>
      <c r="D15426" t="s">
        <v>92</v>
      </c>
      <c r="E15426">
        <v>6048</v>
      </c>
      <c r="F15426">
        <v>1</v>
      </c>
    </row>
    <row r="15427" spans="1:6">
      <c r="A15427">
        <v>5311</v>
      </c>
      <c r="B15427">
        <v>11</v>
      </c>
      <c r="C15427" t="s">
        <v>64</v>
      </c>
      <c r="D15427" t="s">
        <v>92</v>
      </c>
      <c r="E15427">
        <v>4567</v>
      </c>
      <c r="F15427">
        <v>1</v>
      </c>
    </row>
    <row r="15428" spans="1:6">
      <c r="A15428">
        <v>5311</v>
      </c>
      <c r="B15428">
        <v>11</v>
      </c>
      <c r="C15428" t="s">
        <v>64</v>
      </c>
      <c r="D15428" t="s">
        <v>92</v>
      </c>
      <c r="E15428">
        <v>1253</v>
      </c>
      <c r="F15428">
        <v>1</v>
      </c>
    </row>
    <row r="15429" spans="1:6">
      <c r="A15429">
        <v>5311</v>
      </c>
      <c r="B15429">
        <v>11</v>
      </c>
      <c r="C15429" t="s">
        <v>64</v>
      </c>
      <c r="D15429" t="s">
        <v>92</v>
      </c>
      <c r="E15429">
        <v>5443</v>
      </c>
      <c r="F15429">
        <v>1</v>
      </c>
    </row>
    <row r="15430" spans="1:6">
      <c r="A15430">
        <v>5311</v>
      </c>
      <c r="B15430">
        <v>11</v>
      </c>
      <c r="C15430" t="s">
        <v>64</v>
      </c>
      <c r="D15430" t="s">
        <v>92</v>
      </c>
      <c r="E15430">
        <v>2915</v>
      </c>
      <c r="F15430">
        <v>1</v>
      </c>
    </row>
    <row r="15431" spans="1:6">
      <c r="A15431">
        <v>5311</v>
      </c>
      <c r="B15431">
        <v>11</v>
      </c>
      <c r="C15431" t="s">
        <v>64</v>
      </c>
      <c r="D15431" t="s">
        <v>92</v>
      </c>
      <c r="E15431">
        <v>2823</v>
      </c>
      <c r="F15431">
        <v>1</v>
      </c>
    </row>
    <row r="15432" spans="1:6">
      <c r="A15432">
        <v>5311</v>
      </c>
      <c r="B15432">
        <v>11</v>
      </c>
      <c r="C15432" t="s">
        <v>64</v>
      </c>
      <c r="D15432" t="s">
        <v>92</v>
      </c>
      <c r="E15432">
        <v>5837</v>
      </c>
      <c r="F15432">
        <v>1</v>
      </c>
    </row>
    <row r="15433" spans="1:6">
      <c r="A15433">
        <v>5311</v>
      </c>
      <c r="B15433">
        <v>11</v>
      </c>
      <c r="C15433" t="s">
        <v>64</v>
      </c>
      <c r="D15433" t="s">
        <v>92</v>
      </c>
      <c r="E15433">
        <v>2586</v>
      </c>
      <c r="F15433">
        <v>1</v>
      </c>
    </row>
    <row r="15434" spans="1:6">
      <c r="A15434">
        <v>5311</v>
      </c>
      <c r="B15434">
        <v>11</v>
      </c>
      <c r="C15434" t="s">
        <v>64</v>
      </c>
      <c r="D15434" t="s">
        <v>92</v>
      </c>
      <c r="E15434">
        <v>1369</v>
      </c>
      <c r="F15434">
        <v>1</v>
      </c>
    </row>
    <row r="15435" spans="1:6">
      <c r="A15435">
        <v>5311</v>
      </c>
      <c r="B15435">
        <v>11</v>
      </c>
      <c r="C15435" t="s">
        <v>64</v>
      </c>
      <c r="D15435" t="s">
        <v>92</v>
      </c>
      <c r="E15435">
        <v>320</v>
      </c>
      <c r="F15435">
        <v>1</v>
      </c>
    </row>
    <row r="15436" spans="1:6">
      <c r="A15436">
        <v>5311</v>
      </c>
      <c r="B15436">
        <v>11</v>
      </c>
      <c r="C15436" t="s">
        <v>64</v>
      </c>
      <c r="D15436" t="s">
        <v>92</v>
      </c>
      <c r="E15436">
        <v>5471</v>
      </c>
      <c r="F15436">
        <v>1</v>
      </c>
    </row>
    <row r="15437" spans="1:6">
      <c r="A15437">
        <v>5311</v>
      </c>
      <c r="B15437">
        <v>11</v>
      </c>
      <c r="C15437" t="s">
        <v>64</v>
      </c>
      <c r="D15437" t="s">
        <v>92</v>
      </c>
      <c r="E15437">
        <v>4949</v>
      </c>
      <c r="F15437">
        <v>1</v>
      </c>
    </row>
    <row r="15438" spans="1:6">
      <c r="A15438">
        <v>5311</v>
      </c>
      <c r="B15438">
        <v>11</v>
      </c>
      <c r="C15438" t="s">
        <v>64</v>
      </c>
      <c r="D15438" t="s">
        <v>92</v>
      </c>
      <c r="E15438">
        <v>3053</v>
      </c>
      <c r="F15438">
        <v>1</v>
      </c>
    </row>
    <row r="15439" spans="1:6">
      <c r="A15439">
        <v>5311</v>
      </c>
      <c r="B15439">
        <v>11</v>
      </c>
      <c r="C15439" t="s">
        <v>64</v>
      </c>
      <c r="D15439" t="s">
        <v>92</v>
      </c>
      <c r="E15439">
        <v>3593</v>
      </c>
      <c r="F15439">
        <v>1</v>
      </c>
    </row>
    <row r="15440" spans="1:6">
      <c r="A15440">
        <v>5311</v>
      </c>
      <c r="B15440">
        <v>11</v>
      </c>
      <c r="C15440" t="s">
        <v>64</v>
      </c>
      <c r="D15440" t="s">
        <v>92</v>
      </c>
      <c r="E15440">
        <v>5305</v>
      </c>
      <c r="F15440">
        <v>1</v>
      </c>
    </row>
    <row r="15441" spans="1:6">
      <c r="A15441">
        <v>5311</v>
      </c>
      <c r="B15441">
        <v>11</v>
      </c>
      <c r="C15441" t="s">
        <v>64</v>
      </c>
      <c r="D15441" t="s">
        <v>92</v>
      </c>
      <c r="E15441">
        <v>4599</v>
      </c>
      <c r="F15441">
        <v>1</v>
      </c>
    </row>
    <row r="15442" spans="1:6">
      <c r="A15442">
        <v>5311</v>
      </c>
      <c r="B15442">
        <v>11</v>
      </c>
      <c r="C15442" t="s">
        <v>64</v>
      </c>
      <c r="D15442" t="s">
        <v>92</v>
      </c>
      <c r="E15442">
        <v>4998</v>
      </c>
      <c r="F15442">
        <v>1</v>
      </c>
    </row>
    <row r="15443" spans="1:6">
      <c r="A15443">
        <v>5311</v>
      </c>
      <c r="B15443">
        <v>11</v>
      </c>
      <c r="C15443" t="s">
        <v>64</v>
      </c>
      <c r="D15443" t="s">
        <v>92</v>
      </c>
      <c r="E15443">
        <v>4980</v>
      </c>
      <c r="F15443">
        <v>1</v>
      </c>
    </row>
    <row r="15444" spans="1:6">
      <c r="A15444">
        <v>5311</v>
      </c>
      <c r="B15444">
        <v>11</v>
      </c>
      <c r="C15444" t="s">
        <v>64</v>
      </c>
      <c r="D15444" t="s">
        <v>92</v>
      </c>
      <c r="E15444">
        <v>3634</v>
      </c>
      <c r="F15444">
        <v>1</v>
      </c>
    </row>
    <row r="15445" spans="1:6">
      <c r="A15445">
        <v>5311</v>
      </c>
      <c r="B15445">
        <v>11</v>
      </c>
      <c r="C15445" t="s">
        <v>64</v>
      </c>
      <c r="D15445" t="s">
        <v>92</v>
      </c>
      <c r="E15445">
        <v>5945</v>
      </c>
      <c r="F15445">
        <v>1</v>
      </c>
    </row>
    <row r="15446" spans="1:6">
      <c r="A15446">
        <v>5311</v>
      </c>
      <c r="B15446">
        <v>11</v>
      </c>
      <c r="C15446" t="s">
        <v>64</v>
      </c>
      <c r="D15446" t="s">
        <v>92</v>
      </c>
      <c r="E15446">
        <v>4001</v>
      </c>
      <c r="F15446">
        <v>1</v>
      </c>
    </row>
    <row r="15447" spans="1:6">
      <c r="A15447">
        <v>5311</v>
      </c>
      <c r="B15447">
        <v>11</v>
      </c>
      <c r="C15447" t="s">
        <v>64</v>
      </c>
      <c r="D15447" t="s">
        <v>92</v>
      </c>
      <c r="E15447">
        <v>1304</v>
      </c>
      <c r="F15447">
        <v>1</v>
      </c>
    </row>
    <row r="15448" spans="1:6">
      <c r="A15448">
        <v>5311</v>
      </c>
      <c r="B15448">
        <v>11</v>
      </c>
      <c r="C15448" t="s">
        <v>64</v>
      </c>
      <c r="D15448" t="s">
        <v>92</v>
      </c>
      <c r="E15448">
        <v>5966</v>
      </c>
      <c r="F15448">
        <v>1</v>
      </c>
    </row>
    <row r="15449" spans="1:6">
      <c r="A15449">
        <v>5311</v>
      </c>
      <c r="B15449">
        <v>11</v>
      </c>
      <c r="C15449" t="s">
        <v>64</v>
      </c>
      <c r="D15449" t="s">
        <v>92</v>
      </c>
      <c r="E15449">
        <v>1324</v>
      </c>
      <c r="F15449">
        <v>1</v>
      </c>
    </row>
    <row r="15450" spans="1:6">
      <c r="A15450">
        <v>5311</v>
      </c>
      <c r="B15450">
        <v>11</v>
      </c>
      <c r="C15450" t="s">
        <v>64</v>
      </c>
      <c r="D15450" t="s">
        <v>92</v>
      </c>
      <c r="E15450">
        <v>2695</v>
      </c>
      <c r="F15450">
        <v>1</v>
      </c>
    </row>
    <row r="15451" spans="1:6">
      <c r="A15451">
        <v>5311</v>
      </c>
      <c r="B15451">
        <v>11</v>
      </c>
      <c r="C15451" t="s">
        <v>64</v>
      </c>
      <c r="D15451" t="s">
        <v>92</v>
      </c>
      <c r="E15451">
        <v>4585</v>
      </c>
      <c r="F15451">
        <v>1</v>
      </c>
    </row>
    <row r="15452" spans="1:6">
      <c r="A15452">
        <v>5311</v>
      </c>
      <c r="B15452">
        <v>11</v>
      </c>
      <c r="C15452" t="s">
        <v>64</v>
      </c>
      <c r="D15452" t="s">
        <v>92</v>
      </c>
      <c r="E15452">
        <v>218</v>
      </c>
      <c r="F15452">
        <v>1</v>
      </c>
    </row>
    <row r="15453" spans="1:6">
      <c r="A15453">
        <v>5311</v>
      </c>
      <c r="B15453">
        <v>11</v>
      </c>
      <c r="C15453" t="s">
        <v>64</v>
      </c>
      <c r="D15453" t="s">
        <v>92</v>
      </c>
      <c r="E15453">
        <v>4574</v>
      </c>
      <c r="F15453">
        <v>1</v>
      </c>
    </row>
    <row r="15454" spans="1:6">
      <c r="A15454">
        <v>5311</v>
      </c>
      <c r="B15454">
        <v>11</v>
      </c>
      <c r="C15454" t="s">
        <v>64</v>
      </c>
      <c r="D15454" t="s">
        <v>92</v>
      </c>
      <c r="E15454">
        <v>2053</v>
      </c>
      <c r="F15454">
        <v>1</v>
      </c>
    </row>
    <row r="15455" spans="1:6">
      <c r="A15455">
        <v>5311</v>
      </c>
      <c r="B15455">
        <v>11</v>
      </c>
      <c r="C15455" t="s">
        <v>64</v>
      </c>
      <c r="D15455" t="s">
        <v>92</v>
      </c>
      <c r="E15455">
        <v>5310</v>
      </c>
      <c r="F15455">
        <v>1</v>
      </c>
    </row>
    <row r="15456" spans="1:6">
      <c r="A15456">
        <v>5311</v>
      </c>
      <c r="B15456">
        <v>11</v>
      </c>
      <c r="C15456" t="s">
        <v>64</v>
      </c>
      <c r="D15456" t="s">
        <v>92</v>
      </c>
      <c r="E15456">
        <v>1031</v>
      </c>
      <c r="F15456">
        <v>1</v>
      </c>
    </row>
    <row r="15457" spans="1:6">
      <c r="A15457">
        <v>5311</v>
      </c>
      <c r="B15457">
        <v>11</v>
      </c>
      <c r="C15457" t="s">
        <v>64</v>
      </c>
      <c r="D15457" t="s">
        <v>92</v>
      </c>
      <c r="E15457">
        <v>3716</v>
      </c>
      <c r="F15457">
        <v>1</v>
      </c>
    </row>
    <row r="15458" spans="1:6">
      <c r="A15458">
        <v>5311</v>
      </c>
      <c r="B15458">
        <v>11</v>
      </c>
      <c r="C15458" t="s">
        <v>64</v>
      </c>
      <c r="D15458" t="s">
        <v>92</v>
      </c>
      <c r="E15458">
        <v>3800</v>
      </c>
      <c r="F15458">
        <v>1</v>
      </c>
    </row>
    <row r="15459" spans="1:6">
      <c r="A15459">
        <v>5311</v>
      </c>
      <c r="B15459">
        <v>11</v>
      </c>
      <c r="C15459" t="s">
        <v>64</v>
      </c>
      <c r="D15459" t="s">
        <v>92</v>
      </c>
      <c r="E15459">
        <v>294</v>
      </c>
      <c r="F15459">
        <v>1</v>
      </c>
    </row>
    <row r="15460" spans="1:6">
      <c r="A15460">
        <v>5311</v>
      </c>
      <c r="B15460">
        <v>11</v>
      </c>
      <c r="C15460" t="s">
        <v>64</v>
      </c>
      <c r="D15460" t="s">
        <v>92</v>
      </c>
      <c r="E15460">
        <v>1104</v>
      </c>
      <c r="F15460">
        <v>1</v>
      </c>
    </row>
    <row r="15461" spans="1:6">
      <c r="A15461">
        <v>5311</v>
      </c>
      <c r="B15461">
        <v>11</v>
      </c>
      <c r="C15461" t="s">
        <v>64</v>
      </c>
      <c r="D15461" t="s">
        <v>92</v>
      </c>
      <c r="E15461">
        <v>6072</v>
      </c>
      <c r="F15461">
        <v>1</v>
      </c>
    </row>
    <row r="15462" spans="1:6">
      <c r="A15462">
        <v>5311</v>
      </c>
      <c r="B15462">
        <v>11</v>
      </c>
      <c r="C15462" t="s">
        <v>64</v>
      </c>
      <c r="D15462" t="s">
        <v>92</v>
      </c>
      <c r="E15462">
        <v>4041</v>
      </c>
      <c r="F15462">
        <v>1</v>
      </c>
    </row>
    <row r="15463" spans="1:6">
      <c r="A15463">
        <v>5311</v>
      </c>
      <c r="B15463">
        <v>11</v>
      </c>
      <c r="C15463" t="s">
        <v>64</v>
      </c>
      <c r="D15463" t="s">
        <v>92</v>
      </c>
      <c r="E15463">
        <v>4326</v>
      </c>
      <c r="F15463">
        <v>1</v>
      </c>
    </row>
    <row r="15464" spans="1:6">
      <c r="A15464">
        <v>5311</v>
      </c>
      <c r="B15464">
        <v>11</v>
      </c>
      <c r="C15464" t="s">
        <v>64</v>
      </c>
      <c r="D15464" t="s">
        <v>92</v>
      </c>
      <c r="E15464">
        <v>2576</v>
      </c>
      <c r="F15464">
        <v>1</v>
      </c>
    </row>
    <row r="15465" spans="1:6">
      <c r="A15465">
        <v>5311</v>
      </c>
      <c r="B15465">
        <v>11</v>
      </c>
      <c r="C15465" t="s">
        <v>64</v>
      </c>
      <c r="D15465" t="s">
        <v>92</v>
      </c>
      <c r="E15465">
        <v>4162</v>
      </c>
      <c r="F15465">
        <v>1</v>
      </c>
    </row>
    <row r="15466" spans="1:6">
      <c r="A15466">
        <v>5311</v>
      </c>
      <c r="B15466">
        <v>11</v>
      </c>
      <c r="C15466" t="s">
        <v>64</v>
      </c>
      <c r="D15466" t="s">
        <v>92</v>
      </c>
      <c r="E15466">
        <v>2931</v>
      </c>
      <c r="F15466">
        <v>1</v>
      </c>
    </row>
    <row r="15467" spans="1:6">
      <c r="A15467">
        <v>5311</v>
      </c>
      <c r="B15467">
        <v>11</v>
      </c>
      <c r="C15467" t="s">
        <v>64</v>
      </c>
      <c r="D15467" t="s">
        <v>92</v>
      </c>
      <c r="E15467">
        <v>1163</v>
      </c>
      <c r="F15467">
        <v>1</v>
      </c>
    </row>
    <row r="15468" spans="1:6">
      <c r="A15468">
        <v>5311</v>
      </c>
      <c r="B15468">
        <v>11</v>
      </c>
      <c r="C15468" t="s">
        <v>64</v>
      </c>
      <c r="D15468" t="s">
        <v>92</v>
      </c>
      <c r="E15468">
        <v>3798</v>
      </c>
      <c r="F15468">
        <v>1</v>
      </c>
    </row>
    <row r="15469" spans="1:6">
      <c r="A15469">
        <v>5311</v>
      </c>
      <c r="B15469">
        <v>11</v>
      </c>
      <c r="C15469" t="s">
        <v>64</v>
      </c>
      <c r="D15469" t="s">
        <v>92</v>
      </c>
      <c r="E15469">
        <v>4246</v>
      </c>
      <c r="F15469">
        <v>1</v>
      </c>
    </row>
    <row r="15470" spans="1:6">
      <c r="A15470">
        <v>5311</v>
      </c>
      <c r="B15470">
        <v>11</v>
      </c>
      <c r="C15470" t="s">
        <v>64</v>
      </c>
      <c r="D15470" t="s">
        <v>92</v>
      </c>
      <c r="E15470">
        <v>5964</v>
      </c>
      <c r="F15470">
        <v>1</v>
      </c>
    </row>
    <row r="15471" spans="1:6">
      <c r="A15471">
        <v>5311</v>
      </c>
      <c r="B15471">
        <v>11</v>
      </c>
      <c r="C15471" t="s">
        <v>64</v>
      </c>
      <c r="D15471" t="s">
        <v>92</v>
      </c>
      <c r="E15471">
        <v>4723</v>
      </c>
      <c r="F15471">
        <v>1</v>
      </c>
    </row>
    <row r="15472" spans="1:6">
      <c r="A15472">
        <v>5311</v>
      </c>
      <c r="B15472">
        <v>11</v>
      </c>
      <c r="C15472" t="s">
        <v>64</v>
      </c>
      <c r="D15472" t="s">
        <v>92</v>
      </c>
      <c r="E15472">
        <v>5967</v>
      </c>
      <c r="F15472">
        <v>1</v>
      </c>
    </row>
    <row r="15473" spans="1:6">
      <c r="A15473">
        <v>5311</v>
      </c>
      <c r="B15473">
        <v>11</v>
      </c>
      <c r="C15473" t="s">
        <v>64</v>
      </c>
      <c r="D15473" t="s">
        <v>92</v>
      </c>
      <c r="E15473">
        <v>2335</v>
      </c>
      <c r="F15473">
        <v>1</v>
      </c>
    </row>
    <row r="15474" spans="1:6">
      <c r="A15474">
        <v>5311</v>
      </c>
      <c r="B15474">
        <v>11</v>
      </c>
      <c r="C15474" t="s">
        <v>64</v>
      </c>
      <c r="D15474" t="s">
        <v>92</v>
      </c>
      <c r="E15474">
        <v>5228</v>
      </c>
      <c r="F15474">
        <v>1</v>
      </c>
    </row>
    <row r="15475" spans="1:6">
      <c r="A15475">
        <v>5311</v>
      </c>
      <c r="B15475">
        <v>11</v>
      </c>
      <c r="C15475" t="s">
        <v>64</v>
      </c>
      <c r="D15475" t="s">
        <v>92</v>
      </c>
      <c r="E15475">
        <v>1143</v>
      </c>
      <c r="F15475">
        <v>1</v>
      </c>
    </row>
    <row r="15476" spans="1:6">
      <c r="A15476">
        <v>5311</v>
      </c>
      <c r="B15476">
        <v>11</v>
      </c>
      <c r="C15476" t="s">
        <v>64</v>
      </c>
      <c r="D15476" t="s">
        <v>92</v>
      </c>
      <c r="E15476">
        <v>110</v>
      </c>
      <c r="F15476">
        <v>1</v>
      </c>
    </row>
    <row r="15477" spans="1:6">
      <c r="A15477">
        <v>5311</v>
      </c>
      <c r="B15477">
        <v>11</v>
      </c>
      <c r="C15477" t="s">
        <v>64</v>
      </c>
      <c r="D15477" t="s">
        <v>92</v>
      </c>
      <c r="E15477">
        <v>4418</v>
      </c>
      <c r="F15477">
        <v>1</v>
      </c>
    </row>
    <row r="15478" spans="1:6">
      <c r="A15478">
        <v>5311</v>
      </c>
      <c r="B15478">
        <v>11</v>
      </c>
      <c r="C15478" t="s">
        <v>64</v>
      </c>
      <c r="D15478" t="s">
        <v>92</v>
      </c>
      <c r="E15478">
        <v>4331</v>
      </c>
      <c r="F15478">
        <v>1</v>
      </c>
    </row>
    <row r="15479" spans="1:6">
      <c r="A15479">
        <v>5311</v>
      </c>
      <c r="B15479">
        <v>11</v>
      </c>
      <c r="C15479" t="s">
        <v>64</v>
      </c>
      <c r="D15479" t="s">
        <v>92</v>
      </c>
      <c r="E15479">
        <v>3296</v>
      </c>
      <c r="F15479">
        <v>1</v>
      </c>
    </row>
    <row r="15480" spans="1:6">
      <c r="A15480">
        <v>5311</v>
      </c>
      <c r="B15480">
        <v>11</v>
      </c>
      <c r="C15480" t="s">
        <v>64</v>
      </c>
      <c r="D15480" t="s">
        <v>92</v>
      </c>
      <c r="E15480">
        <v>78</v>
      </c>
      <c r="F15480">
        <v>1</v>
      </c>
    </row>
    <row r="15481" spans="1:6">
      <c r="A15481">
        <v>5311</v>
      </c>
      <c r="B15481">
        <v>11</v>
      </c>
      <c r="C15481" t="s">
        <v>64</v>
      </c>
      <c r="D15481" t="s">
        <v>92</v>
      </c>
      <c r="E15481">
        <v>4164</v>
      </c>
      <c r="F15481">
        <v>1</v>
      </c>
    </row>
    <row r="15482" spans="1:6">
      <c r="A15482">
        <v>5311</v>
      </c>
      <c r="B15482">
        <v>11</v>
      </c>
      <c r="C15482" t="s">
        <v>64</v>
      </c>
      <c r="D15482" t="s">
        <v>92</v>
      </c>
      <c r="E15482">
        <v>3301</v>
      </c>
      <c r="F15482">
        <v>1</v>
      </c>
    </row>
    <row r="15483" spans="1:6">
      <c r="A15483">
        <v>5311</v>
      </c>
      <c r="B15483">
        <v>11</v>
      </c>
      <c r="C15483" t="s">
        <v>64</v>
      </c>
      <c r="D15483" t="s">
        <v>92</v>
      </c>
      <c r="E15483">
        <v>2313</v>
      </c>
      <c r="F15483">
        <v>1</v>
      </c>
    </row>
    <row r="15484" spans="1:6">
      <c r="A15484">
        <v>5311</v>
      </c>
      <c r="B15484">
        <v>11</v>
      </c>
      <c r="C15484" t="s">
        <v>64</v>
      </c>
      <c r="D15484" t="s">
        <v>92</v>
      </c>
      <c r="E15484">
        <v>6004</v>
      </c>
      <c r="F15484">
        <v>1</v>
      </c>
    </row>
    <row r="15485" spans="1:6">
      <c r="A15485">
        <v>5311</v>
      </c>
      <c r="B15485">
        <v>11</v>
      </c>
      <c r="C15485" t="s">
        <v>64</v>
      </c>
      <c r="D15485" t="s">
        <v>92</v>
      </c>
      <c r="E15485">
        <v>5687</v>
      </c>
      <c r="F15485">
        <v>1</v>
      </c>
    </row>
    <row r="15486" spans="1:6">
      <c r="A15486">
        <v>5311</v>
      </c>
      <c r="B15486">
        <v>11</v>
      </c>
      <c r="C15486" t="s">
        <v>64</v>
      </c>
      <c r="D15486" t="s">
        <v>92</v>
      </c>
      <c r="E15486">
        <v>1307</v>
      </c>
      <c r="F15486">
        <v>1</v>
      </c>
    </row>
    <row r="15487" spans="1:6">
      <c r="A15487">
        <v>5311</v>
      </c>
      <c r="B15487">
        <v>11</v>
      </c>
      <c r="C15487" t="s">
        <v>64</v>
      </c>
      <c r="D15487" t="s">
        <v>92</v>
      </c>
      <c r="E15487">
        <v>5179</v>
      </c>
      <c r="F15487">
        <v>1</v>
      </c>
    </row>
    <row r="15488" spans="1:6">
      <c r="A15488">
        <v>5311</v>
      </c>
      <c r="B15488">
        <v>11</v>
      </c>
      <c r="C15488" t="s">
        <v>64</v>
      </c>
      <c r="D15488" t="s">
        <v>92</v>
      </c>
      <c r="E15488">
        <v>5905</v>
      </c>
      <c r="F15488">
        <v>1</v>
      </c>
    </row>
    <row r="15489" spans="1:6">
      <c r="A15489">
        <v>5311</v>
      </c>
      <c r="B15489">
        <v>11</v>
      </c>
      <c r="C15489" t="s">
        <v>64</v>
      </c>
      <c r="D15489" t="s">
        <v>92</v>
      </c>
      <c r="E15489">
        <v>2560</v>
      </c>
      <c r="F15489">
        <v>1</v>
      </c>
    </row>
    <row r="15490" spans="1:6">
      <c r="A15490">
        <v>5311</v>
      </c>
      <c r="B15490">
        <v>11</v>
      </c>
      <c r="C15490" t="s">
        <v>64</v>
      </c>
      <c r="D15490" t="s">
        <v>92</v>
      </c>
      <c r="E15490">
        <v>3958</v>
      </c>
      <c r="F15490">
        <v>1</v>
      </c>
    </row>
    <row r="15491" spans="1:6">
      <c r="A15491">
        <v>5311</v>
      </c>
      <c r="B15491">
        <v>11</v>
      </c>
      <c r="C15491" t="s">
        <v>64</v>
      </c>
      <c r="D15491" t="s">
        <v>92</v>
      </c>
      <c r="E15491">
        <v>3418</v>
      </c>
      <c r="F15491">
        <v>1</v>
      </c>
    </row>
    <row r="15492" spans="1:6">
      <c r="A15492">
        <v>5311</v>
      </c>
      <c r="B15492">
        <v>11</v>
      </c>
      <c r="C15492" t="s">
        <v>64</v>
      </c>
      <c r="D15492" t="s">
        <v>92</v>
      </c>
      <c r="E15492">
        <v>3880</v>
      </c>
      <c r="F15492">
        <v>1</v>
      </c>
    </row>
    <row r="15493" spans="1:6">
      <c r="A15493">
        <v>5311</v>
      </c>
      <c r="B15493">
        <v>11</v>
      </c>
      <c r="C15493" t="s">
        <v>64</v>
      </c>
      <c r="D15493" t="s">
        <v>92</v>
      </c>
      <c r="E15493">
        <v>2735</v>
      </c>
      <c r="F15493">
        <v>1</v>
      </c>
    </row>
    <row r="15494" spans="1:6">
      <c r="A15494">
        <v>5311</v>
      </c>
      <c r="B15494">
        <v>11</v>
      </c>
      <c r="C15494" t="s">
        <v>64</v>
      </c>
      <c r="D15494" t="s">
        <v>92</v>
      </c>
      <c r="E15494">
        <v>2627</v>
      </c>
      <c r="F15494">
        <v>1</v>
      </c>
    </row>
    <row r="15495" spans="1:6">
      <c r="A15495">
        <v>5311</v>
      </c>
      <c r="B15495">
        <v>11</v>
      </c>
      <c r="C15495" t="s">
        <v>64</v>
      </c>
      <c r="D15495" t="s">
        <v>92</v>
      </c>
      <c r="E15495">
        <v>3428</v>
      </c>
      <c r="F15495">
        <v>1</v>
      </c>
    </row>
    <row r="15496" spans="1:6">
      <c r="A15496">
        <v>5311</v>
      </c>
      <c r="B15496">
        <v>11</v>
      </c>
      <c r="C15496" t="s">
        <v>64</v>
      </c>
      <c r="D15496" t="s">
        <v>92</v>
      </c>
      <c r="E15496">
        <v>5543</v>
      </c>
      <c r="F15496">
        <v>1</v>
      </c>
    </row>
    <row r="15497" spans="1:6">
      <c r="A15497">
        <v>5311</v>
      </c>
      <c r="B15497">
        <v>11</v>
      </c>
      <c r="C15497" t="s">
        <v>64</v>
      </c>
      <c r="D15497" t="s">
        <v>92</v>
      </c>
      <c r="E15497">
        <v>2993</v>
      </c>
      <c r="F15497">
        <v>1</v>
      </c>
    </row>
    <row r="15498" spans="1:6">
      <c r="A15498">
        <v>5311</v>
      </c>
      <c r="B15498">
        <v>11</v>
      </c>
      <c r="C15498" t="s">
        <v>64</v>
      </c>
      <c r="D15498" t="s">
        <v>92</v>
      </c>
      <c r="E15498">
        <v>5499</v>
      </c>
      <c r="F15498">
        <v>1</v>
      </c>
    </row>
    <row r="15499" spans="1:6">
      <c r="A15499">
        <v>5311</v>
      </c>
      <c r="B15499">
        <v>11</v>
      </c>
      <c r="C15499" t="s">
        <v>64</v>
      </c>
      <c r="D15499" t="s">
        <v>92</v>
      </c>
      <c r="E15499">
        <v>5163</v>
      </c>
      <c r="F15499">
        <v>1</v>
      </c>
    </row>
    <row r="15500" spans="1:6">
      <c r="A15500">
        <v>5311</v>
      </c>
      <c r="B15500">
        <v>11</v>
      </c>
      <c r="C15500" t="s">
        <v>64</v>
      </c>
      <c r="D15500" t="s">
        <v>92</v>
      </c>
      <c r="E15500">
        <v>2169</v>
      </c>
      <c r="F15500">
        <v>1</v>
      </c>
    </row>
    <row r="15501" spans="1:6">
      <c r="A15501">
        <v>5311</v>
      </c>
      <c r="B15501">
        <v>11</v>
      </c>
      <c r="C15501" t="s">
        <v>64</v>
      </c>
      <c r="D15501" t="s">
        <v>92</v>
      </c>
      <c r="E15501">
        <v>6086</v>
      </c>
      <c r="F15501">
        <v>1</v>
      </c>
    </row>
    <row r="15502" spans="1:6">
      <c r="A15502">
        <v>5311</v>
      </c>
      <c r="B15502">
        <v>11</v>
      </c>
      <c r="C15502" t="s">
        <v>64</v>
      </c>
      <c r="D15502" t="s">
        <v>92</v>
      </c>
      <c r="E15502">
        <v>160</v>
      </c>
      <c r="F15502">
        <v>1</v>
      </c>
    </row>
    <row r="15503" spans="1:6">
      <c r="A15503">
        <v>5311</v>
      </c>
      <c r="B15503">
        <v>11</v>
      </c>
      <c r="C15503" t="s">
        <v>64</v>
      </c>
      <c r="D15503" t="s">
        <v>92</v>
      </c>
      <c r="E15503">
        <v>149</v>
      </c>
      <c r="F15503">
        <v>1</v>
      </c>
    </row>
    <row r="15504" spans="1:6">
      <c r="A15504">
        <v>5311</v>
      </c>
      <c r="B15504">
        <v>11</v>
      </c>
      <c r="C15504" t="s">
        <v>64</v>
      </c>
      <c r="D15504" t="s">
        <v>92</v>
      </c>
      <c r="E15504">
        <v>4821</v>
      </c>
      <c r="F15504">
        <v>1</v>
      </c>
    </row>
    <row r="15505" spans="1:6">
      <c r="A15505">
        <v>5311</v>
      </c>
      <c r="B15505">
        <v>11</v>
      </c>
      <c r="C15505" t="s">
        <v>64</v>
      </c>
      <c r="D15505" t="s">
        <v>92</v>
      </c>
      <c r="E15505">
        <v>2713</v>
      </c>
      <c r="F15505">
        <v>1</v>
      </c>
    </row>
    <row r="15506" spans="1:6">
      <c r="A15506">
        <v>5311</v>
      </c>
      <c r="B15506">
        <v>11</v>
      </c>
      <c r="C15506" t="s">
        <v>64</v>
      </c>
      <c r="D15506" t="s">
        <v>92</v>
      </c>
      <c r="E15506">
        <v>2453</v>
      </c>
      <c r="F15506">
        <v>1</v>
      </c>
    </row>
    <row r="15507" spans="1:6">
      <c r="A15507">
        <v>5311</v>
      </c>
      <c r="B15507">
        <v>11</v>
      </c>
      <c r="C15507" t="s">
        <v>64</v>
      </c>
      <c r="D15507" t="s">
        <v>92</v>
      </c>
      <c r="E15507">
        <v>5897</v>
      </c>
      <c r="F15507">
        <v>1</v>
      </c>
    </row>
    <row r="15508" spans="1:6">
      <c r="A15508">
        <v>5311</v>
      </c>
      <c r="B15508">
        <v>11</v>
      </c>
      <c r="C15508" t="s">
        <v>64</v>
      </c>
      <c r="D15508" t="s">
        <v>92</v>
      </c>
      <c r="E15508">
        <v>3466</v>
      </c>
      <c r="F15508">
        <v>1</v>
      </c>
    </row>
    <row r="15509" spans="1:6">
      <c r="A15509">
        <v>5311</v>
      </c>
      <c r="B15509">
        <v>11</v>
      </c>
      <c r="C15509" t="s">
        <v>64</v>
      </c>
      <c r="D15509" t="s">
        <v>92</v>
      </c>
      <c r="E15509">
        <v>3963</v>
      </c>
      <c r="F15509">
        <v>1</v>
      </c>
    </row>
    <row r="15510" spans="1:6">
      <c r="A15510">
        <v>5311</v>
      </c>
      <c r="B15510">
        <v>11</v>
      </c>
      <c r="C15510" t="s">
        <v>64</v>
      </c>
      <c r="D15510" t="s">
        <v>92</v>
      </c>
      <c r="E15510">
        <v>6035</v>
      </c>
      <c r="F15510">
        <v>1</v>
      </c>
    </row>
    <row r="15511" spans="1:6">
      <c r="A15511">
        <v>5311</v>
      </c>
      <c r="B15511">
        <v>11</v>
      </c>
      <c r="C15511" t="s">
        <v>64</v>
      </c>
      <c r="D15511" t="s">
        <v>92</v>
      </c>
      <c r="E15511">
        <v>2443</v>
      </c>
      <c r="F15511">
        <v>1</v>
      </c>
    </row>
    <row r="15512" spans="1:6">
      <c r="A15512">
        <v>5311</v>
      </c>
      <c r="B15512">
        <v>11</v>
      </c>
      <c r="C15512" t="s">
        <v>64</v>
      </c>
      <c r="D15512" t="s">
        <v>92</v>
      </c>
      <c r="E15512">
        <v>5050</v>
      </c>
      <c r="F15512">
        <v>1</v>
      </c>
    </row>
    <row r="15513" spans="1:6">
      <c r="A15513">
        <v>5311</v>
      </c>
      <c r="B15513">
        <v>11</v>
      </c>
      <c r="C15513" t="s">
        <v>64</v>
      </c>
      <c r="D15513" t="s">
        <v>92</v>
      </c>
      <c r="E15513">
        <v>5465</v>
      </c>
      <c r="F15513">
        <v>1</v>
      </c>
    </row>
    <row r="15514" spans="1:6">
      <c r="A15514">
        <v>5311</v>
      </c>
      <c r="B15514">
        <v>11</v>
      </c>
      <c r="C15514" t="s">
        <v>64</v>
      </c>
      <c r="D15514" t="s">
        <v>92</v>
      </c>
      <c r="E15514">
        <v>5158</v>
      </c>
      <c r="F15514">
        <v>1</v>
      </c>
    </row>
    <row r="15515" spans="1:6">
      <c r="A15515">
        <v>5311</v>
      </c>
      <c r="B15515">
        <v>11</v>
      </c>
      <c r="C15515" t="s">
        <v>64</v>
      </c>
      <c r="D15515" t="s">
        <v>92</v>
      </c>
      <c r="E15515">
        <v>2700</v>
      </c>
      <c r="F15515">
        <v>1</v>
      </c>
    </row>
    <row r="15516" spans="1:6">
      <c r="A15516">
        <v>5311</v>
      </c>
      <c r="B15516">
        <v>11</v>
      </c>
      <c r="C15516" t="s">
        <v>64</v>
      </c>
      <c r="D15516" t="s">
        <v>92</v>
      </c>
      <c r="E15516">
        <v>5972</v>
      </c>
      <c r="F15516">
        <v>1</v>
      </c>
    </row>
    <row r="15517" spans="1:6">
      <c r="A15517">
        <v>5311</v>
      </c>
      <c r="B15517">
        <v>11</v>
      </c>
      <c r="C15517" t="s">
        <v>64</v>
      </c>
      <c r="D15517" t="s">
        <v>92</v>
      </c>
      <c r="E15517">
        <v>33</v>
      </c>
      <c r="F15517">
        <v>1</v>
      </c>
    </row>
    <row r="15518" spans="1:6">
      <c r="A15518">
        <v>5311</v>
      </c>
      <c r="B15518">
        <v>11</v>
      </c>
      <c r="C15518" t="s">
        <v>64</v>
      </c>
      <c r="D15518" t="s">
        <v>92</v>
      </c>
      <c r="E15518">
        <v>1233</v>
      </c>
      <c r="F15518">
        <v>1</v>
      </c>
    </row>
    <row r="15519" spans="1:6">
      <c r="A15519">
        <v>5311</v>
      </c>
      <c r="B15519">
        <v>11</v>
      </c>
      <c r="C15519" t="s">
        <v>64</v>
      </c>
      <c r="D15519" t="s">
        <v>92</v>
      </c>
      <c r="E15519">
        <v>5881</v>
      </c>
      <c r="F15519">
        <v>1</v>
      </c>
    </row>
    <row r="15520" spans="1:6">
      <c r="A15520">
        <v>5311</v>
      </c>
      <c r="B15520">
        <v>11</v>
      </c>
      <c r="C15520" t="s">
        <v>64</v>
      </c>
      <c r="D15520" t="s">
        <v>92</v>
      </c>
      <c r="E15520">
        <v>5570</v>
      </c>
      <c r="F15520">
        <v>1</v>
      </c>
    </row>
    <row r="15521" spans="1:6">
      <c r="A15521">
        <v>5311</v>
      </c>
      <c r="B15521">
        <v>11</v>
      </c>
      <c r="C15521" t="s">
        <v>64</v>
      </c>
      <c r="D15521" t="s">
        <v>92</v>
      </c>
      <c r="E15521">
        <v>237</v>
      </c>
      <c r="F15521">
        <v>1</v>
      </c>
    </row>
    <row r="15522" spans="1:6">
      <c r="A15522">
        <v>5311</v>
      </c>
      <c r="B15522">
        <v>11</v>
      </c>
      <c r="C15522" t="s">
        <v>64</v>
      </c>
      <c r="D15522" t="s">
        <v>92</v>
      </c>
      <c r="E15522">
        <v>3037</v>
      </c>
      <c r="F15522">
        <v>1</v>
      </c>
    </row>
    <row r="15523" spans="1:6">
      <c r="A15523">
        <v>5311</v>
      </c>
      <c r="B15523">
        <v>11</v>
      </c>
      <c r="C15523" t="s">
        <v>64</v>
      </c>
      <c r="D15523" t="s">
        <v>92</v>
      </c>
      <c r="E15523">
        <v>3544</v>
      </c>
      <c r="F15523">
        <v>1</v>
      </c>
    </row>
    <row r="15524" spans="1:6">
      <c r="A15524">
        <v>5311</v>
      </c>
      <c r="B15524">
        <v>11</v>
      </c>
      <c r="C15524" t="s">
        <v>64</v>
      </c>
      <c r="D15524" t="s">
        <v>92</v>
      </c>
      <c r="E15524">
        <v>5267</v>
      </c>
      <c r="F15524">
        <v>1</v>
      </c>
    </row>
    <row r="15525" spans="1:6">
      <c r="A15525">
        <v>5311</v>
      </c>
      <c r="B15525">
        <v>11</v>
      </c>
      <c r="C15525" t="s">
        <v>64</v>
      </c>
      <c r="D15525" t="s">
        <v>92</v>
      </c>
      <c r="E15525">
        <v>2879</v>
      </c>
      <c r="F15525">
        <v>1</v>
      </c>
    </row>
    <row r="15526" spans="1:6">
      <c r="A15526">
        <v>5311</v>
      </c>
      <c r="B15526">
        <v>11</v>
      </c>
      <c r="C15526" t="s">
        <v>64</v>
      </c>
      <c r="D15526" t="s">
        <v>92</v>
      </c>
      <c r="E15526">
        <v>2185</v>
      </c>
      <c r="F15526">
        <v>1</v>
      </c>
    </row>
    <row r="15527" spans="1:6">
      <c r="A15527">
        <v>5311</v>
      </c>
      <c r="B15527">
        <v>11</v>
      </c>
      <c r="C15527" t="s">
        <v>64</v>
      </c>
      <c r="D15527" t="s">
        <v>92</v>
      </c>
      <c r="E15527">
        <v>3364</v>
      </c>
      <c r="F15527">
        <v>1</v>
      </c>
    </row>
    <row r="15528" spans="1:6">
      <c r="A15528">
        <v>5311</v>
      </c>
      <c r="B15528">
        <v>11</v>
      </c>
      <c r="C15528" t="s">
        <v>64</v>
      </c>
      <c r="D15528" t="s">
        <v>92</v>
      </c>
      <c r="E15528">
        <v>5658</v>
      </c>
      <c r="F15528">
        <v>1</v>
      </c>
    </row>
    <row r="15529" spans="1:6">
      <c r="A15529">
        <v>5311</v>
      </c>
      <c r="B15529">
        <v>11</v>
      </c>
      <c r="C15529" t="s">
        <v>64</v>
      </c>
      <c r="D15529" t="s">
        <v>92</v>
      </c>
      <c r="E15529">
        <v>6075</v>
      </c>
      <c r="F15529">
        <v>1</v>
      </c>
    </row>
    <row r="15530" spans="1:6">
      <c r="A15530">
        <v>5311</v>
      </c>
      <c r="B15530">
        <v>12</v>
      </c>
      <c r="C15530" t="s">
        <v>64</v>
      </c>
      <c r="D15530" t="s">
        <v>92</v>
      </c>
      <c r="E15530">
        <v>5519</v>
      </c>
      <c r="F15530">
        <v>6</v>
      </c>
    </row>
    <row r="15531" spans="1:6">
      <c r="A15531">
        <v>5311</v>
      </c>
      <c r="B15531">
        <v>12</v>
      </c>
      <c r="C15531" t="s">
        <v>64</v>
      </c>
      <c r="D15531" t="s">
        <v>92</v>
      </c>
      <c r="E15531">
        <v>4538</v>
      </c>
      <c r="F15531">
        <v>5</v>
      </c>
    </row>
    <row r="15532" spans="1:6">
      <c r="A15532">
        <v>5311</v>
      </c>
      <c r="B15532">
        <v>12</v>
      </c>
      <c r="C15532" t="s">
        <v>64</v>
      </c>
      <c r="D15532" t="s">
        <v>92</v>
      </c>
      <c r="E15532">
        <v>3272</v>
      </c>
      <c r="F15532">
        <v>5</v>
      </c>
    </row>
    <row r="15533" spans="1:6">
      <c r="A15533">
        <v>5311</v>
      </c>
      <c r="B15533">
        <v>12</v>
      </c>
      <c r="C15533" t="s">
        <v>64</v>
      </c>
      <c r="D15533" t="s">
        <v>92</v>
      </c>
      <c r="E15533">
        <v>4250</v>
      </c>
      <c r="F15533">
        <v>4</v>
      </c>
    </row>
    <row r="15534" spans="1:6">
      <c r="A15534">
        <v>5311</v>
      </c>
      <c r="B15534">
        <v>12</v>
      </c>
      <c r="C15534" t="s">
        <v>64</v>
      </c>
      <c r="D15534" t="s">
        <v>92</v>
      </c>
      <c r="E15534">
        <v>218</v>
      </c>
      <c r="F15534">
        <v>3</v>
      </c>
    </row>
    <row r="15535" spans="1:6">
      <c r="A15535">
        <v>5311</v>
      </c>
      <c r="B15535">
        <v>12</v>
      </c>
      <c r="C15535" t="s">
        <v>64</v>
      </c>
      <c r="D15535" t="s">
        <v>92</v>
      </c>
      <c r="E15535">
        <v>5620</v>
      </c>
      <c r="F15535">
        <v>3</v>
      </c>
    </row>
    <row r="15536" spans="1:6">
      <c r="A15536">
        <v>5311</v>
      </c>
      <c r="B15536">
        <v>12</v>
      </c>
      <c r="C15536" t="s">
        <v>64</v>
      </c>
      <c r="D15536" t="s">
        <v>92</v>
      </c>
      <c r="E15536">
        <v>3357</v>
      </c>
      <c r="F15536">
        <v>3</v>
      </c>
    </row>
    <row r="15537" spans="1:6">
      <c r="A15537">
        <v>5311</v>
      </c>
      <c r="B15537">
        <v>12</v>
      </c>
      <c r="C15537" t="s">
        <v>64</v>
      </c>
      <c r="D15537" t="s">
        <v>92</v>
      </c>
      <c r="E15537">
        <v>312</v>
      </c>
      <c r="F15537">
        <v>3</v>
      </c>
    </row>
    <row r="15538" spans="1:6">
      <c r="A15538">
        <v>5311</v>
      </c>
      <c r="B15538">
        <v>12</v>
      </c>
      <c r="C15538" t="s">
        <v>64</v>
      </c>
      <c r="D15538" t="s">
        <v>92</v>
      </c>
      <c r="E15538">
        <v>4549</v>
      </c>
      <c r="F15538">
        <v>3</v>
      </c>
    </row>
    <row r="15539" spans="1:6">
      <c r="A15539">
        <v>5311</v>
      </c>
      <c r="B15539">
        <v>12</v>
      </c>
      <c r="C15539" t="s">
        <v>64</v>
      </c>
      <c r="D15539" t="s">
        <v>92</v>
      </c>
      <c r="E15539">
        <v>148</v>
      </c>
      <c r="F15539">
        <v>3</v>
      </c>
    </row>
    <row r="15540" spans="1:6">
      <c r="A15540">
        <v>5311</v>
      </c>
      <c r="B15540">
        <v>12</v>
      </c>
      <c r="C15540" t="s">
        <v>64</v>
      </c>
      <c r="D15540" t="s">
        <v>92</v>
      </c>
      <c r="E15540">
        <v>5752</v>
      </c>
      <c r="F15540">
        <v>2</v>
      </c>
    </row>
    <row r="15541" spans="1:6">
      <c r="A15541">
        <v>5311</v>
      </c>
      <c r="B15541">
        <v>12</v>
      </c>
      <c r="C15541" t="s">
        <v>64</v>
      </c>
      <c r="D15541" t="s">
        <v>92</v>
      </c>
      <c r="E15541">
        <v>3381</v>
      </c>
      <c r="F15541">
        <v>2</v>
      </c>
    </row>
    <row r="15542" spans="1:6">
      <c r="A15542">
        <v>5311</v>
      </c>
      <c r="B15542">
        <v>12</v>
      </c>
      <c r="C15542" t="s">
        <v>64</v>
      </c>
      <c r="D15542" t="s">
        <v>92</v>
      </c>
      <c r="E15542">
        <v>2036</v>
      </c>
      <c r="F15542">
        <v>2</v>
      </c>
    </row>
    <row r="15543" spans="1:6">
      <c r="A15543">
        <v>5311</v>
      </c>
      <c r="B15543">
        <v>12</v>
      </c>
      <c r="C15543" t="s">
        <v>64</v>
      </c>
      <c r="D15543" t="s">
        <v>92</v>
      </c>
      <c r="E15543">
        <v>3685</v>
      </c>
      <c r="F15543">
        <v>2</v>
      </c>
    </row>
    <row r="15544" spans="1:6">
      <c r="A15544">
        <v>5311</v>
      </c>
      <c r="B15544">
        <v>12</v>
      </c>
      <c r="C15544" t="s">
        <v>64</v>
      </c>
      <c r="D15544" t="s">
        <v>92</v>
      </c>
      <c r="E15544">
        <v>4147</v>
      </c>
      <c r="F15544">
        <v>2</v>
      </c>
    </row>
    <row r="15545" spans="1:6">
      <c r="A15545">
        <v>5311</v>
      </c>
      <c r="B15545">
        <v>12</v>
      </c>
      <c r="C15545" t="s">
        <v>64</v>
      </c>
      <c r="D15545" t="s">
        <v>92</v>
      </c>
      <c r="E15545">
        <v>3018</v>
      </c>
      <c r="F15545">
        <v>2</v>
      </c>
    </row>
    <row r="15546" spans="1:6">
      <c r="A15546">
        <v>5311</v>
      </c>
      <c r="B15546">
        <v>12</v>
      </c>
      <c r="C15546" t="s">
        <v>64</v>
      </c>
      <c r="D15546" t="s">
        <v>92</v>
      </c>
      <c r="E15546">
        <v>4185</v>
      </c>
      <c r="F15546">
        <v>2</v>
      </c>
    </row>
    <row r="15547" spans="1:6">
      <c r="A15547">
        <v>5311</v>
      </c>
      <c r="B15547">
        <v>12</v>
      </c>
      <c r="C15547" t="s">
        <v>64</v>
      </c>
      <c r="D15547" t="s">
        <v>92</v>
      </c>
      <c r="E15547">
        <v>5052</v>
      </c>
      <c r="F15547">
        <v>2</v>
      </c>
    </row>
    <row r="15548" spans="1:6">
      <c r="A15548">
        <v>5311</v>
      </c>
      <c r="B15548">
        <v>12</v>
      </c>
      <c r="C15548" t="s">
        <v>64</v>
      </c>
      <c r="D15548" t="s">
        <v>92</v>
      </c>
      <c r="E15548">
        <v>4225</v>
      </c>
      <c r="F15548">
        <v>2</v>
      </c>
    </row>
    <row r="15549" spans="1:6">
      <c r="A15549">
        <v>5311</v>
      </c>
      <c r="B15549">
        <v>12</v>
      </c>
      <c r="C15549" t="s">
        <v>64</v>
      </c>
      <c r="D15549" t="s">
        <v>92</v>
      </c>
      <c r="E15549">
        <v>2906</v>
      </c>
      <c r="F15549">
        <v>2</v>
      </c>
    </row>
    <row r="15550" spans="1:6">
      <c r="A15550">
        <v>5311</v>
      </c>
      <c r="B15550">
        <v>12</v>
      </c>
      <c r="C15550" t="s">
        <v>64</v>
      </c>
      <c r="D15550" t="s">
        <v>92</v>
      </c>
      <c r="E15550">
        <v>214</v>
      </c>
      <c r="F15550">
        <v>2</v>
      </c>
    </row>
    <row r="15551" spans="1:6">
      <c r="A15551">
        <v>5311</v>
      </c>
      <c r="B15551">
        <v>12</v>
      </c>
      <c r="C15551" t="s">
        <v>64</v>
      </c>
      <c r="D15551" t="s">
        <v>92</v>
      </c>
      <c r="E15551">
        <v>5954</v>
      </c>
      <c r="F15551">
        <v>2</v>
      </c>
    </row>
    <row r="15552" spans="1:6">
      <c r="A15552">
        <v>5311</v>
      </c>
      <c r="B15552">
        <v>12</v>
      </c>
      <c r="C15552" t="s">
        <v>64</v>
      </c>
      <c r="D15552" t="s">
        <v>92</v>
      </c>
      <c r="E15552">
        <v>2954</v>
      </c>
      <c r="F15552">
        <v>2</v>
      </c>
    </row>
    <row r="15553" spans="1:6">
      <c r="A15553">
        <v>5311</v>
      </c>
      <c r="B15553">
        <v>12</v>
      </c>
      <c r="C15553" t="s">
        <v>64</v>
      </c>
      <c r="D15553" t="s">
        <v>92</v>
      </c>
      <c r="E15553">
        <v>5985</v>
      </c>
      <c r="F15553">
        <v>2</v>
      </c>
    </row>
    <row r="15554" spans="1:6">
      <c r="A15554">
        <v>5311</v>
      </c>
      <c r="B15554">
        <v>12</v>
      </c>
      <c r="C15554" t="s">
        <v>64</v>
      </c>
      <c r="D15554" t="s">
        <v>92</v>
      </c>
      <c r="E15554">
        <v>5521</v>
      </c>
      <c r="F15554">
        <v>2</v>
      </c>
    </row>
    <row r="15555" spans="1:6">
      <c r="A15555">
        <v>5311</v>
      </c>
      <c r="B15555">
        <v>12</v>
      </c>
      <c r="C15555" t="s">
        <v>64</v>
      </c>
      <c r="D15555" t="s">
        <v>92</v>
      </c>
      <c r="E15555">
        <v>166</v>
      </c>
      <c r="F15555">
        <v>2</v>
      </c>
    </row>
    <row r="15556" spans="1:6">
      <c r="A15556">
        <v>5311</v>
      </c>
      <c r="B15556">
        <v>12</v>
      </c>
      <c r="C15556" t="s">
        <v>64</v>
      </c>
      <c r="D15556" t="s">
        <v>92</v>
      </c>
      <c r="E15556">
        <v>3571</v>
      </c>
      <c r="F15556">
        <v>2</v>
      </c>
    </row>
    <row r="15557" spans="1:6">
      <c r="A15557">
        <v>5311</v>
      </c>
      <c r="B15557">
        <v>12</v>
      </c>
      <c r="C15557" t="s">
        <v>64</v>
      </c>
      <c r="D15557" t="s">
        <v>92</v>
      </c>
      <c r="E15557">
        <v>5001</v>
      </c>
      <c r="F15557">
        <v>2</v>
      </c>
    </row>
    <row r="15558" spans="1:6">
      <c r="A15558">
        <v>5311</v>
      </c>
      <c r="B15558">
        <v>12</v>
      </c>
      <c r="C15558" t="s">
        <v>64</v>
      </c>
      <c r="D15558" t="s">
        <v>92</v>
      </c>
      <c r="E15558">
        <v>5873</v>
      </c>
      <c r="F15558">
        <v>2</v>
      </c>
    </row>
    <row r="15559" spans="1:6">
      <c r="A15559">
        <v>5311</v>
      </c>
      <c r="B15559">
        <v>12</v>
      </c>
      <c r="C15559" t="s">
        <v>64</v>
      </c>
      <c r="D15559" t="s">
        <v>92</v>
      </c>
      <c r="E15559">
        <v>4553</v>
      </c>
      <c r="F15559">
        <v>2</v>
      </c>
    </row>
    <row r="15560" spans="1:6">
      <c r="A15560">
        <v>5311</v>
      </c>
      <c r="B15560">
        <v>12</v>
      </c>
      <c r="C15560" t="s">
        <v>64</v>
      </c>
      <c r="D15560" t="s">
        <v>92</v>
      </c>
      <c r="E15560">
        <v>3575</v>
      </c>
      <c r="F15560">
        <v>1</v>
      </c>
    </row>
    <row r="15561" spans="1:6">
      <c r="A15561">
        <v>5311</v>
      </c>
      <c r="B15561">
        <v>12</v>
      </c>
      <c r="C15561" t="s">
        <v>64</v>
      </c>
      <c r="D15561" t="s">
        <v>92</v>
      </c>
      <c r="E15561">
        <v>2740</v>
      </c>
      <c r="F15561">
        <v>1</v>
      </c>
    </row>
    <row r="15562" spans="1:6">
      <c r="A15562">
        <v>5311</v>
      </c>
      <c r="B15562">
        <v>12</v>
      </c>
      <c r="C15562" t="s">
        <v>64</v>
      </c>
      <c r="D15562" t="s">
        <v>92</v>
      </c>
      <c r="E15562">
        <v>5455</v>
      </c>
      <c r="F15562">
        <v>1</v>
      </c>
    </row>
    <row r="15563" spans="1:6">
      <c r="A15563">
        <v>5311</v>
      </c>
      <c r="B15563">
        <v>12</v>
      </c>
      <c r="C15563" t="s">
        <v>64</v>
      </c>
      <c r="D15563" t="s">
        <v>92</v>
      </c>
      <c r="E15563">
        <v>3386</v>
      </c>
      <c r="F15563">
        <v>1</v>
      </c>
    </row>
    <row r="15564" spans="1:6">
      <c r="A15564">
        <v>5311</v>
      </c>
      <c r="B15564">
        <v>12</v>
      </c>
      <c r="C15564" t="s">
        <v>64</v>
      </c>
      <c r="D15564" t="s">
        <v>92</v>
      </c>
      <c r="E15564">
        <v>2649</v>
      </c>
      <c r="F15564">
        <v>1</v>
      </c>
    </row>
    <row r="15565" spans="1:6">
      <c r="A15565">
        <v>5311</v>
      </c>
      <c r="B15565">
        <v>12</v>
      </c>
      <c r="C15565" t="s">
        <v>64</v>
      </c>
      <c r="D15565" t="s">
        <v>92</v>
      </c>
      <c r="E15565">
        <v>3301</v>
      </c>
      <c r="F15565">
        <v>1</v>
      </c>
    </row>
    <row r="15566" spans="1:6">
      <c r="A15566">
        <v>5311</v>
      </c>
      <c r="B15566">
        <v>12</v>
      </c>
      <c r="C15566" t="s">
        <v>64</v>
      </c>
      <c r="D15566" t="s">
        <v>92</v>
      </c>
      <c r="E15566">
        <v>3415</v>
      </c>
      <c r="F15566">
        <v>1</v>
      </c>
    </row>
    <row r="15567" spans="1:6">
      <c r="A15567">
        <v>5311</v>
      </c>
      <c r="B15567">
        <v>12</v>
      </c>
      <c r="C15567" t="s">
        <v>64</v>
      </c>
      <c r="D15567" t="s">
        <v>92</v>
      </c>
      <c r="E15567">
        <v>2808</v>
      </c>
      <c r="F15567">
        <v>1</v>
      </c>
    </row>
    <row r="15568" spans="1:6">
      <c r="A15568">
        <v>5311</v>
      </c>
      <c r="B15568">
        <v>12</v>
      </c>
      <c r="C15568" t="s">
        <v>64</v>
      </c>
      <c r="D15568" t="s">
        <v>92</v>
      </c>
      <c r="E15568">
        <v>2183</v>
      </c>
      <c r="F15568">
        <v>1</v>
      </c>
    </row>
    <row r="15569" spans="1:6">
      <c r="A15569">
        <v>5311</v>
      </c>
      <c r="B15569">
        <v>12</v>
      </c>
      <c r="C15569" t="s">
        <v>64</v>
      </c>
      <c r="D15569" t="s">
        <v>92</v>
      </c>
      <c r="E15569">
        <v>3675</v>
      </c>
      <c r="F15569">
        <v>1</v>
      </c>
    </row>
    <row r="15570" spans="1:6">
      <c r="A15570">
        <v>5311</v>
      </c>
      <c r="B15570">
        <v>12</v>
      </c>
      <c r="C15570" t="s">
        <v>64</v>
      </c>
      <c r="D15570" t="s">
        <v>92</v>
      </c>
      <c r="E15570">
        <v>2579</v>
      </c>
      <c r="F15570">
        <v>1</v>
      </c>
    </row>
    <row r="15571" spans="1:6">
      <c r="A15571">
        <v>5311</v>
      </c>
      <c r="B15571">
        <v>12</v>
      </c>
      <c r="C15571" t="s">
        <v>64</v>
      </c>
      <c r="D15571" t="s">
        <v>92</v>
      </c>
      <c r="E15571">
        <v>259</v>
      </c>
      <c r="F15571">
        <v>1</v>
      </c>
    </row>
    <row r="15572" spans="1:6">
      <c r="A15572">
        <v>5311</v>
      </c>
      <c r="B15572">
        <v>12</v>
      </c>
      <c r="C15572" t="s">
        <v>64</v>
      </c>
      <c r="D15572" t="s">
        <v>92</v>
      </c>
      <c r="E15572">
        <v>5362</v>
      </c>
      <c r="F15572">
        <v>1</v>
      </c>
    </row>
    <row r="15573" spans="1:6">
      <c r="A15573">
        <v>5311</v>
      </c>
      <c r="B15573">
        <v>12</v>
      </c>
      <c r="C15573" t="s">
        <v>64</v>
      </c>
      <c r="D15573" t="s">
        <v>92</v>
      </c>
      <c r="E15573">
        <v>4705</v>
      </c>
      <c r="F15573">
        <v>1</v>
      </c>
    </row>
    <row r="15574" spans="1:6">
      <c r="A15574">
        <v>5311</v>
      </c>
      <c r="B15574">
        <v>12</v>
      </c>
      <c r="C15574" t="s">
        <v>64</v>
      </c>
      <c r="D15574" t="s">
        <v>92</v>
      </c>
      <c r="E15574">
        <v>5960</v>
      </c>
      <c r="F15574">
        <v>1</v>
      </c>
    </row>
    <row r="15575" spans="1:6">
      <c r="A15575">
        <v>5311</v>
      </c>
      <c r="B15575">
        <v>12</v>
      </c>
      <c r="C15575" t="s">
        <v>64</v>
      </c>
      <c r="D15575" t="s">
        <v>92</v>
      </c>
      <c r="E15575">
        <v>984</v>
      </c>
      <c r="F15575">
        <v>1</v>
      </c>
    </row>
    <row r="15576" spans="1:6">
      <c r="A15576">
        <v>5311</v>
      </c>
      <c r="B15576">
        <v>12</v>
      </c>
      <c r="C15576" t="s">
        <v>64</v>
      </c>
      <c r="D15576" t="s">
        <v>92</v>
      </c>
      <c r="E15576">
        <v>3004</v>
      </c>
      <c r="F15576">
        <v>1</v>
      </c>
    </row>
    <row r="15577" spans="1:6">
      <c r="A15577">
        <v>5311</v>
      </c>
      <c r="B15577">
        <v>12</v>
      </c>
      <c r="C15577" t="s">
        <v>64</v>
      </c>
      <c r="D15577" t="s">
        <v>92</v>
      </c>
      <c r="E15577">
        <v>5074</v>
      </c>
      <c r="F15577">
        <v>1</v>
      </c>
    </row>
    <row r="15578" spans="1:6">
      <c r="A15578">
        <v>5311</v>
      </c>
      <c r="B15578">
        <v>12</v>
      </c>
      <c r="C15578" t="s">
        <v>64</v>
      </c>
      <c r="D15578" t="s">
        <v>92</v>
      </c>
      <c r="E15578">
        <v>3981</v>
      </c>
      <c r="F15578">
        <v>1</v>
      </c>
    </row>
    <row r="15579" spans="1:6">
      <c r="A15579">
        <v>5311</v>
      </c>
      <c r="B15579">
        <v>12</v>
      </c>
      <c r="C15579" t="s">
        <v>64</v>
      </c>
      <c r="D15579" t="s">
        <v>92</v>
      </c>
      <c r="E15579">
        <v>187</v>
      </c>
      <c r="F15579">
        <v>1</v>
      </c>
    </row>
    <row r="15580" spans="1:6">
      <c r="A15580">
        <v>5311</v>
      </c>
      <c r="B15580">
        <v>12</v>
      </c>
      <c r="C15580" t="s">
        <v>64</v>
      </c>
      <c r="D15580" t="s">
        <v>92</v>
      </c>
      <c r="E15580">
        <v>3724</v>
      </c>
      <c r="F15580">
        <v>1</v>
      </c>
    </row>
    <row r="15581" spans="1:6">
      <c r="A15581">
        <v>5311</v>
      </c>
      <c r="B15581">
        <v>12</v>
      </c>
      <c r="C15581" t="s">
        <v>64</v>
      </c>
      <c r="D15581" t="s">
        <v>92</v>
      </c>
      <c r="E15581">
        <v>1120</v>
      </c>
      <c r="F15581">
        <v>1</v>
      </c>
    </row>
    <row r="15582" spans="1:6">
      <c r="A15582">
        <v>5311</v>
      </c>
      <c r="B15582">
        <v>12</v>
      </c>
      <c r="C15582" t="s">
        <v>64</v>
      </c>
      <c r="D15582" t="s">
        <v>92</v>
      </c>
      <c r="E15582">
        <v>5018</v>
      </c>
      <c r="F15582">
        <v>1</v>
      </c>
    </row>
    <row r="15583" spans="1:6">
      <c r="A15583">
        <v>5311</v>
      </c>
      <c r="B15583">
        <v>12</v>
      </c>
      <c r="C15583" t="s">
        <v>64</v>
      </c>
      <c r="D15583" t="s">
        <v>92</v>
      </c>
      <c r="E15583">
        <v>4379</v>
      </c>
      <c r="F15583">
        <v>1</v>
      </c>
    </row>
    <row r="15584" spans="1:6">
      <c r="A15584">
        <v>5311</v>
      </c>
      <c r="B15584">
        <v>12</v>
      </c>
      <c r="C15584" t="s">
        <v>64</v>
      </c>
      <c r="D15584" t="s">
        <v>92</v>
      </c>
      <c r="E15584">
        <v>294</v>
      </c>
      <c r="F15584">
        <v>1</v>
      </c>
    </row>
    <row r="15585" spans="1:6">
      <c r="A15585">
        <v>5311</v>
      </c>
      <c r="B15585">
        <v>12</v>
      </c>
      <c r="C15585" t="s">
        <v>64</v>
      </c>
      <c r="D15585" t="s">
        <v>92</v>
      </c>
      <c r="E15585">
        <v>4213</v>
      </c>
      <c r="F15585">
        <v>1</v>
      </c>
    </row>
    <row r="15586" spans="1:6">
      <c r="A15586">
        <v>5311</v>
      </c>
      <c r="B15586">
        <v>12</v>
      </c>
      <c r="C15586" t="s">
        <v>64</v>
      </c>
      <c r="D15586" t="s">
        <v>92</v>
      </c>
      <c r="E15586">
        <v>2051</v>
      </c>
      <c r="F15586">
        <v>1</v>
      </c>
    </row>
    <row r="15587" spans="1:6">
      <c r="A15587">
        <v>5311</v>
      </c>
      <c r="B15587">
        <v>12</v>
      </c>
      <c r="C15587" t="s">
        <v>64</v>
      </c>
      <c r="D15587" t="s">
        <v>92</v>
      </c>
      <c r="E15587">
        <v>4192</v>
      </c>
      <c r="F15587">
        <v>1</v>
      </c>
    </row>
    <row r="15588" spans="1:6">
      <c r="A15588">
        <v>5311</v>
      </c>
      <c r="B15588">
        <v>12</v>
      </c>
      <c r="C15588" t="s">
        <v>64</v>
      </c>
      <c r="D15588" t="s">
        <v>92</v>
      </c>
      <c r="E15588">
        <v>5224</v>
      </c>
      <c r="F15588">
        <v>1</v>
      </c>
    </row>
    <row r="15589" spans="1:6">
      <c r="A15589">
        <v>5311</v>
      </c>
      <c r="B15589">
        <v>12</v>
      </c>
      <c r="C15589" t="s">
        <v>64</v>
      </c>
      <c r="D15589" t="s">
        <v>92</v>
      </c>
      <c r="E15589">
        <v>1250</v>
      </c>
      <c r="F15589">
        <v>1</v>
      </c>
    </row>
    <row r="15590" spans="1:6">
      <c r="A15590">
        <v>5311</v>
      </c>
      <c r="B15590">
        <v>12</v>
      </c>
      <c r="C15590" t="s">
        <v>64</v>
      </c>
      <c r="D15590" t="s">
        <v>92</v>
      </c>
      <c r="E15590">
        <v>3747</v>
      </c>
      <c r="F15590">
        <v>1</v>
      </c>
    </row>
    <row r="15591" spans="1:6">
      <c r="A15591">
        <v>5311</v>
      </c>
      <c r="B15591">
        <v>12</v>
      </c>
      <c r="C15591" t="s">
        <v>64</v>
      </c>
      <c r="D15591" t="s">
        <v>92</v>
      </c>
      <c r="E15591">
        <v>3056</v>
      </c>
      <c r="F15591">
        <v>1</v>
      </c>
    </row>
    <row r="15592" spans="1:6">
      <c r="A15592">
        <v>5311</v>
      </c>
      <c r="B15592">
        <v>12</v>
      </c>
      <c r="C15592" t="s">
        <v>64</v>
      </c>
      <c r="D15592" t="s">
        <v>92</v>
      </c>
      <c r="E15592">
        <v>3461</v>
      </c>
      <c r="F15592">
        <v>1</v>
      </c>
    </row>
    <row r="15593" spans="1:6">
      <c r="A15593">
        <v>5311</v>
      </c>
      <c r="B15593">
        <v>12</v>
      </c>
      <c r="C15593" t="s">
        <v>64</v>
      </c>
      <c r="D15593" t="s">
        <v>92</v>
      </c>
      <c r="E15593">
        <v>4685</v>
      </c>
      <c r="F15593">
        <v>1</v>
      </c>
    </row>
    <row r="15594" spans="1:6">
      <c r="A15594">
        <v>5311</v>
      </c>
      <c r="B15594">
        <v>12</v>
      </c>
      <c r="C15594" t="s">
        <v>64</v>
      </c>
      <c r="D15594" t="s">
        <v>92</v>
      </c>
      <c r="E15594">
        <v>5423</v>
      </c>
      <c r="F15594">
        <v>1</v>
      </c>
    </row>
    <row r="15595" spans="1:6">
      <c r="A15595">
        <v>5311</v>
      </c>
      <c r="B15595">
        <v>12</v>
      </c>
      <c r="C15595" t="s">
        <v>64</v>
      </c>
      <c r="D15595" t="s">
        <v>92</v>
      </c>
      <c r="E15595">
        <v>5656</v>
      </c>
      <c r="F15595">
        <v>1</v>
      </c>
    </row>
    <row r="15596" spans="1:6">
      <c r="A15596">
        <v>5311</v>
      </c>
      <c r="B15596">
        <v>12</v>
      </c>
      <c r="C15596" t="s">
        <v>64</v>
      </c>
      <c r="D15596" t="s">
        <v>92</v>
      </c>
      <c r="E15596">
        <v>5635</v>
      </c>
      <c r="F15596">
        <v>1</v>
      </c>
    </row>
    <row r="15597" spans="1:6">
      <c r="A15597">
        <v>5311</v>
      </c>
      <c r="B15597">
        <v>12</v>
      </c>
      <c r="C15597" t="s">
        <v>64</v>
      </c>
      <c r="D15597" t="s">
        <v>92</v>
      </c>
      <c r="E15597">
        <v>4119</v>
      </c>
      <c r="F15597">
        <v>1</v>
      </c>
    </row>
    <row r="15598" spans="1:6">
      <c r="A15598">
        <v>5311</v>
      </c>
      <c r="B15598">
        <v>12</v>
      </c>
      <c r="C15598" t="s">
        <v>64</v>
      </c>
      <c r="D15598" t="s">
        <v>92</v>
      </c>
      <c r="E15598">
        <v>2572</v>
      </c>
      <c r="F15598">
        <v>1</v>
      </c>
    </row>
    <row r="15599" spans="1:6">
      <c r="A15599">
        <v>5311</v>
      </c>
      <c r="B15599">
        <v>12</v>
      </c>
      <c r="C15599" t="s">
        <v>64</v>
      </c>
      <c r="D15599" t="s">
        <v>92</v>
      </c>
      <c r="E15599">
        <v>160</v>
      </c>
      <c r="F15599">
        <v>1</v>
      </c>
    </row>
    <row r="15600" spans="1:6">
      <c r="A15600">
        <v>5311</v>
      </c>
      <c r="B15600">
        <v>12</v>
      </c>
      <c r="C15600" t="s">
        <v>64</v>
      </c>
      <c r="D15600" t="s">
        <v>92</v>
      </c>
      <c r="E15600">
        <v>3678</v>
      </c>
      <c r="F15600">
        <v>1</v>
      </c>
    </row>
    <row r="15601" spans="1:6">
      <c r="A15601">
        <v>5311</v>
      </c>
      <c r="B15601">
        <v>12</v>
      </c>
      <c r="C15601" t="s">
        <v>64</v>
      </c>
      <c r="D15601" t="s">
        <v>92</v>
      </c>
      <c r="E15601">
        <v>1016</v>
      </c>
      <c r="F15601">
        <v>1</v>
      </c>
    </row>
    <row r="15602" spans="1:6">
      <c r="A15602">
        <v>5311</v>
      </c>
      <c r="B15602">
        <v>12</v>
      </c>
      <c r="C15602" t="s">
        <v>64</v>
      </c>
      <c r="D15602" t="s">
        <v>92</v>
      </c>
      <c r="E15602">
        <v>1082</v>
      </c>
      <c r="F15602">
        <v>1</v>
      </c>
    </row>
    <row r="15603" spans="1:6">
      <c r="A15603">
        <v>5311</v>
      </c>
      <c r="B15603">
        <v>12</v>
      </c>
      <c r="C15603" t="s">
        <v>64</v>
      </c>
      <c r="D15603" t="s">
        <v>92</v>
      </c>
      <c r="E15603">
        <v>176</v>
      </c>
      <c r="F15603">
        <v>1</v>
      </c>
    </row>
    <row r="15604" spans="1:6">
      <c r="A15604">
        <v>5311</v>
      </c>
      <c r="B15604">
        <v>12</v>
      </c>
      <c r="C15604" t="s">
        <v>64</v>
      </c>
      <c r="D15604" t="s">
        <v>92</v>
      </c>
      <c r="E15604">
        <v>3748</v>
      </c>
      <c r="F15604">
        <v>1</v>
      </c>
    </row>
    <row r="15605" spans="1:6">
      <c r="A15605">
        <v>5311</v>
      </c>
      <c r="B15605">
        <v>12</v>
      </c>
      <c r="C15605" t="s">
        <v>64</v>
      </c>
      <c r="D15605" t="s">
        <v>92</v>
      </c>
      <c r="E15605">
        <v>5724</v>
      </c>
      <c r="F15605">
        <v>1</v>
      </c>
    </row>
    <row r="15606" spans="1:6">
      <c r="A15606">
        <v>5311</v>
      </c>
      <c r="B15606">
        <v>12</v>
      </c>
      <c r="C15606" t="s">
        <v>64</v>
      </c>
      <c r="D15606" t="s">
        <v>92</v>
      </c>
      <c r="E15606">
        <v>3851</v>
      </c>
      <c r="F15606">
        <v>1</v>
      </c>
    </row>
    <row r="15607" spans="1:6">
      <c r="A15607">
        <v>5311</v>
      </c>
      <c r="B15607">
        <v>12</v>
      </c>
      <c r="C15607" t="s">
        <v>64</v>
      </c>
      <c r="D15607" t="s">
        <v>92</v>
      </c>
      <c r="E15607">
        <v>4751</v>
      </c>
      <c r="F15607">
        <v>1</v>
      </c>
    </row>
    <row r="15608" spans="1:6">
      <c r="A15608">
        <v>5311</v>
      </c>
      <c r="B15608">
        <v>12</v>
      </c>
      <c r="C15608" t="s">
        <v>64</v>
      </c>
      <c r="D15608" t="s">
        <v>92</v>
      </c>
      <c r="E15608">
        <v>4920</v>
      </c>
      <c r="F15608">
        <v>1</v>
      </c>
    </row>
    <row r="15609" spans="1:6">
      <c r="A15609">
        <v>5311</v>
      </c>
      <c r="B15609">
        <v>12</v>
      </c>
      <c r="C15609" t="s">
        <v>64</v>
      </c>
      <c r="D15609" t="s">
        <v>92</v>
      </c>
      <c r="E15609">
        <v>4636</v>
      </c>
      <c r="F15609">
        <v>1</v>
      </c>
    </row>
    <row r="15610" spans="1:6">
      <c r="A15610">
        <v>5311</v>
      </c>
      <c r="B15610">
        <v>12</v>
      </c>
      <c r="C15610" t="s">
        <v>64</v>
      </c>
      <c r="D15610" t="s">
        <v>92</v>
      </c>
      <c r="E15610">
        <v>4893</v>
      </c>
      <c r="F15610">
        <v>1</v>
      </c>
    </row>
    <row r="15611" spans="1:6">
      <c r="A15611">
        <v>5311</v>
      </c>
      <c r="B15611">
        <v>12</v>
      </c>
      <c r="C15611" t="s">
        <v>64</v>
      </c>
      <c r="D15611" t="s">
        <v>92</v>
      </c>
      <c r="E15611">
        <v>265</v>
      </c>
      <c r="F15611">
        <v>1</v>
      </c>
    </row>
    <row r="15612" spans="1:6">
      <c r="A15612">
        <v>5311</v>
      </c>
      <c r="B15612">
        <v>12</v>
      </c>
      <c r="C15612" t="s">
        <v>64</v>
      </c>
      <c r="D15612" t="s">
        <v>92</v>
      </c>
      <c r="E15612">
        <v>2327</v>
      </c>
      <c r="F15612">
        <v>1</v>
      </c>
    </row>
    <row r="15613" spans="1:6">
      <c r="A15613">
        <v>5311</v>
      </c>
      <c r="B15613">
        <v>12</v>
      </c>
      <c r="C15613" t="s">
        <v>64</v>
      </c>
      <c r="D15613" t="s">
        <v>92</v>
      </c>
      <c r="E15613">
        <v>5161</v>
      </c>
      <c r="F15613">
        <v>1</v>
      </c>
    </row>
    <row r="15614" spans="1:6">
      <c r="A15614">
        <v>5311</v>
      </c>
      <c r="B15614">
        <v>12</v>
      </c>
      <c r="C15614" t="s">
        <v>64</v>
      </c>
      <c r="D15614" t="s">
        <v>92</v>
      </c>
      <c r="E15614">
        <v>5797</v>
      </c>
      <c r="F15614">
        <v>1</v>
      </c>
    </row>
    <row r="15615" spans="1:6">
      <c r="A15615">
        <v>5311</v>
      </c>
      <c r="B15615">
        <v>12</v>
      </c>
      <c r="C15615" t="s">
        <v>64</v>
      </c>
      <c r="D15615" t="s">
        <v>92</v>
      </c>
      <c r="E15615">
        <v>5162</v>
      </c>
      <c r="F15615">
        <v>1</v>
      </c>
    </row>
    <row r="15616" spans="1:6">
      <c r="A15616">
        <v>5311</v>
      </c>
      <c r="B15616">
        <v>12</v>
      </c>
      <c r="C15616" t="s">
        <v>64</v>
      </c>
      <c r="D15616" t="s">
        <v>92</v>
      </c>
      <c r="E15616">
        <v>2981</v>
      </c>
      <c r="F15616">
        <v>1</v>
      </c>
    </row>
    <row r="15617" spans="1:6">
      <c r="A15617">
        <v>5311</v>
      </c>
      <c r="B15617">
        <v>12</v>
      </c>
      <c r="C15617" t="s">
        <v>64</v>
      </c>
      <c r="D15617" t="s">
        <v>92</v>
      </c>
      <c r="E15617">
        <v>5359</v>
      </c>
      <c r="F15617">
        <v>1</v>
      </c>
    </row>
    <row r="15618" spans="1:6">
      <c r="A15618">
        <v>5311</v>
      </c>
      <c r="B15618">
        <v>12</v>
      </c>
      <c r="C15618" t="s">
        <v>64</v>
      </c>
      <c r="D15618" t="s">
        <v>92</v>
      </c>
      <c r="E15618">
        <v>1375</v>
      </c>
      <c r="F15618">
        <v>1</v>
      </c>
    </row>
    <row r="15619" spans="1:6">
      <c r="A15619">
        <v>5311</v>
      </c>
      <c r="B15619">
        <v>12</v>
      </c>
      <c r="C15619" t="s">
        <v>64</v>
      </c>
      <c r="D15619" t="s">
        <v>92</v>
      </c>
      <c r="E15619">
        <v>2335</v>
      </c>
      <c r="F15619">
        <v>1</v>
      </c>
    </row>
    <row r="15620" spans="1:6">
      <c r="A15620">
        <v>5311</v>
      </c>
      <c r="B15620">
        <v>12</v>
      </c>
      <c r="C15620" t="s">
        <v>64</v>
      </c>
      <c r="D15620" t="s">
        <v>92</v>
      </c>
      <c r="E15620">
        <v>3969</v>
      </c>
      <c r="F15620">
        <v>1</v>
      </c>
    </row>
    <row r="15621" spans="1:6">
      <c r="A15621">
        <v>5311</v>
      </c>
      <c r="B15621">
        <v>12</v>
      </c>
      <c r="C15621" t="s">
        <v>64</v>
      </c>
      <c r="D15621" t="s">
        <v>92</v>
      </c>
      <c r="E15621">
        <v>4464</v>
      </c>
      <c r="F15621">
        <v>1</v>
      </c>
    </row>
    <row r="15622" spans="1:6">
      <c r="A15622">
        <v>5311</v>
      </c>
      <c r="B15622">
        <v>12</v>
      </c>
      <c r="C15622" t="s">
        <v>64</v>
      </c>
      <c r="D15622" t="s">
        <v>92</v>
      </c>
      <c r="E15622">
        <v>2239</v>
      </c>
      <c r="F15622">
        <v>1</v>
      </c>
    </row>
    <row r="15623" spans="1:6">
      <c r="A15623">
        <v>5311</v>
      </c>
      <c r="B15623">
        <v>12</v>
      </c>
      <c r="C15623" t="s">
        <v>64</v>
      </c>
      <c r="D15623" t="s">
        <v>92</v>
      </c>
      <c r="E15623">
        <v>5178</v>
      </c>
      <c r="F15623">
        <v>1</v>
      </c>
    </row>
    <row r="15624" spans="1:6">
      <c r="A15624">
        <v>5311</v>
      </c>
      <c r="B15624">
        <v>12</v>
      </c>
      <c r="C15624" t="s">
        <v>64</v>
      </c>
      <c r="D15624" t="s">
        <v>92</v>
      </c>
      <c r="E15624">
        <v>4794</v>
      </c>
      <c r="F15624">
        <v>1</v>
      </c>
    </row>
    <row r="15625" spans="1:6">
      <c r="A15625">
        <v>5311</v>
      </c>
      <c r="B15625">
        <v>12</v>
      </c>
      <c r="C15625" t="s">
        <v>64</v>
      </c>
      <c r="D15625" t="s">
        <v>92</v>
      </c>
      <c r="E15625">
        <v>2652</v>
      </c>
      <c r="F15625">
        <v>1</v>
      </c>
    </row>
    <row r="15626" spans="1:6">
      <c r="A15626">
        <v>5311</v>
      </c>
      <c r="B15626">
        <v>12</v>
      </c>
      <c r="C15626" t="s">
        <v>64</v>
      </c>
      <c r="D15626" t="s">
        <v>92</v>
      </c>
      <c r="E15626">
        <v>5459</v>
      </c>
      <c r="F15626">
        <v>1</v>
      </c>
    </row>
    <row r="15627" spans="1:6">
      <c r="A15627">
        <v>5311</v>
      </c>
      <c r="B15627">
        <v>12</v>
      </c>
      <c r="C15627" t="s">
        <v>64</v>
      </c>
      <c r="D15627" t="s">
        <v>92</v>
      </c>
      <c r="E15627">
        <v>2249</v>
      </c>
      <c r="F15627">
        <v>1</v>
      </c>
    </row>
    <row r="15628" spans="1:6">
      <c r="A15628">
        <v>5311</v>
      </c>
      <c r="B15628">
        <v>12</v>
      </c>
      <c r="C15628" t="s">
        <v>64</v>
      </c>
      <c r="D15628" t="s">
        <v>92</v>
      </c>
      <c r="E15628">
        <v>6000</v>
      </c>
      <c r="F15628">
        <v>1</v>
      </c>
    </row>
    <row r="15629" spans="1:6">
      <c r="A15629">
        <v>5311</v>
      </c>
      <c r="B15629">
        <v>12</v>
      </c>
      <c r="C15629" t="s">
        <v>64</v>
      </c>
      <c r="D15629" t="s">
        <v>92</v>
      </c>
      <c r="E15629">
        <v>4948</v>
      </c>
      <c r="F15629">
        <v>1</v>
      </c>
    </row>
    <row r="15630" spans="1:6">
      <c r="A15630">
        <v>5311</v>
      </c>
      <c r="B15630">
        <v>12</v>
      </c>
      <c r="C15630" t="s">
        <v>64</v>
      </c>
      <c r="D15630" t="s">
        <v>92</v>
      </c>
      <c r="E15630">
        <v>181</v>
      </c>
      <c r="F15630">
        <v>1</v>
      </c>
    </row>
    <row r="15631" spans="1:6">
      <c r="A15631">
        <v>5311</v>
      </c>
      <c r="B15631">
        <v>12</v>
      </c>
      <c r="C15631" t="s">
        <v>64</v>
      </c>
      <c r="D15631" t="s">
        <v>92</v>
      </c>
      <c r="E15631">
        <v>2539</v>
      </c>
      <c r="F15631">
        <v>1</v>
      </c>
    </row>
    <row r="15632" spans="1:6">
      <c r="A15632">
        <v>5311</v>
      </c>
      <c r="B15632">
        <v>12</v>
      </c>
      <c r="C15632" t="s">
        <v>64</v>
      </c>
      <c r="D15632" t="s">
        <v>92</v>
      </c>
      <c r="E15632">
        <v>2522</v>
      </c>
      <c r="F15632">
        <v>1</v>
      </c>
    </row>
    <row r="15633" spans="1:6">
      <c r="A15633">
        <v>5311</v>
      </c>
      <c r="B15633">
        <v>12</v>
      </c>
      <c r="C15633" t="s">
        <v>64</v>
      </c>
      <c r="D15633" t="s">
        <v>92</v>
      </c>
      <c r="E15633">
        <v>256</v>
      </c>
      <c r="F15633">
        <v>1</v>
      </c>
    </row>
    <row r="15634" spans="1:6">
      <c r="A15634">
        <v>5311</v>
      </c>
      <c r="B15634">
        <v>12</v>
      </c>
      <c r="C15634" t="s">
        <v>64</v>
      </c>
      <c r="D15634" t="s">
        <v>92</v>
      </c>
      <c r="E15634">
        <v>2506</v>
      </c>
      <c r="F15634">
        <v>1</v>
      </c>
    </row>
    <row r="15635" spans="1:6">
      <c r="A15635">
        <v>5311</v>
      </c>
      <c r="B15635">
        <v>12</v>
      </c>
      <c r="C15635" t="s">
        <v>64</v>
      </c>
      <c r="D15635" t="s">
        <v>92</v>
      </c>
      <c r="E15635">
        <v>2961</v>
      </c>
      <c r="F15635">
        <v>1</v>
      </c>
    </row>
    <row r="15636" spans="1:6">
      <c r="A15636">
        <v>5311</v>
      </c>
      <c r="B15636">
        <v>12</v>
      </c>
      <c r="C15636" t="s">
        <v>64</v>
      </c>
      <c r="D15636" t="s">
        <v>92</v>
      </c>
      <c r="E15636">
        <v>1039</v>
      </c>
      <c r="F15636">
        <v>1</v>
      </c>
    </row>
    <row r="15637" spans="1:6">
      <c r="A15637">
        <v>5311</v>
      </c>
      <c r="B15637">
        <v>12</v>
      </c>
      <c r="C15637" t="s">
        <v>64</v>
      </c>
      <c r="D15637" t="s">
        <v>92</v>
      </c>
      <c r="E15637">
        <v>3257</v>
      </c>
      <c r="F15637">
        <v>1</v>
      </c>
    </row>
    <row r="15638" spans="1:6">
      <c r="A15638">
        <v>5311</v>
      </c>
      <c r="B15638">
        <v>12</v>
      </c>
      <c r="C15638" t="s">
        <v>64</v>
      </c>
      <c r="D15638" t="s">
        <v>92</v>
      </c>
      <c r="E15638">
        <v>5753</v>
      </c>
      <c r="F15638">
        <v>1</v>
      </c>
    </row>
    <row r="15639" spans="1:6">
      <c r="A15639">
        <v>5311</v>
      </c>
      <c r="B15639">
        <v>12</v>
      </c>
      <c r="C15639" t="s">
        <v>64</v>
      </c>
      <c r="D15639" t="s">
        <v>92</v>
      </c>
      <c r="E15639">
        <v>3419</v>
      </c>
      <c r="F15639">
        <v>1</v>
      </c>
    </row>
    <row r="15640" spans="1:6">
      <c r="A15640">
        <v>5311</v>
      </c>
      <c r="B15640">
        <v>12</v>
      </c>
      <c r="C15640" t="s">
        <v>64</v>
      </c>
      <c r="D15640" t="s">
        <v>92</v>
      </c>
      <c r="E15640">
        <v>4625</v>
      </c>
      <c r="F15640">
        <v>1</v>
      </c>
    </row>
    <row r="15641" spans="1:6">
      <c r="A15641">
        <v>5311</v>
      </c>
      <c r="B15641">
        <v>12</v>
      </c>
      <c r="C15641" t="s">
        <v>64</v>
      </c>
      <c r="D15641" t="s">
        <v>92</v>
      </c>
      <c r="E15641">
        <v>4294</v>
      </c>
      <c r="F15641">
        <v>1</v>
      </c>
    </row>
    <row r="15642" spans="1:6">
      <c r="A15642">
        <v>5311</v>
      </c>
      <c r="B15642">
        <v>12</v>
      </c>
      <c r="C15642" t="s">
        <v>64</v>
      </c>
      <c r="D15642" t="s">
        <v>92</v>
      </c>
      <c r="E15642">
        <v>111</v>
      </c>
      <c r="F15642">
        <v>1</v>
      </c>
    </row>
    <row r="15643" spans="1:6">
      <c r="A15643">
        <v>5311</v>
      </c>
      <c r="B15643">
        <v>12</v>
      </c>
      <c r="C15643" t="s">
        <v>64</v>
      </c>
      <c r="D15643" t="s">
        <v>92</v>
      </c>
      <c r="E15643">
        <v>2122</v>
      </c>
      <c r="F15643">
        <v>1</v>
      </c>
    </row>
    <row r="15644" spans="1:6">
      <c r="A15644">
        <v>5311</v>
      </c>
      <c r="B15644">
        <v>12</v>
      </c>
      <c r="C15644" t="s">
        <v>64</v>
      </c>
      <c r="D15644" t="s">
        <v>92</v>
      </c>
      <c r="E15644">
        <v>3769</v>
      </c>
      <c r="F15644">
        <v>1</v>
      </c>
    </row>
    <row r="15645" spans="1:6">
      <c r="A15645">
        <v>5311</v>
      </c>
      <c r="B15645">
        <v>12</v>
      </c>
      <c r="C15645" t="s">
        <v>64</v>
      </c>
      <c r="D15645" t="s">
        <v>92</v>
      </c>
      <c r="E15645">
        <v>4935</v>
      </c>
      <c r="F15645">
        <v>1</v>
      </c>
    </row>
    <row r="15646" spans="1:6">
      <c r="A15646">
        <v>5311</v>
      </c>
      <c r="B15646">
        <v>12</v>
      </c>
      <c r="C15646" t="s">
        <v>64</v>
      </c>
      <c r="D15646" t="s">
        <v>92</v>
      </c>
      <c r="E15646">
        <v>2960</v>
      </c>
      <c r="F15646">
        <v>1</v>
      </c>
    </row>
    <row r="15647" spans="1:6">
      <c r="A15647">
        <v>5311</v>
      </c>
      <c r="B15647">
        <v>12</v>
      </c>
      <c r="C15647" t="s">
        <v>64</v>
      </c>
      <c r="D15647" t="s">
        <v>92</v>
      </c>
      <c r="E15647">
        <v>2746</v>
      </c>
      <c r="F15647">
        <v>1</v>
      </c>
    </row>
    <row r="15648" spans="1:6">
      <c r="A15648">
        <v>5311</v>
      </c>
      <c r="B15648">
        <v>12</v>
      </c>
      <c r="C15648" t="s">
        <v>64</v>
      </c>
      <c r="D15648" t="s">
        <v>92</v>
      </c>
      <c r="E15648">
        <v>3821</v>
      </c>
      <c r="F15648">
        <v>1</v>
      </c>
    </row>
    <row r="15649" spans="1:6">
      <c r="A15649">
        <v>5311</v>
      </c>
      <c r="B15649">
        <v>12</v>
      </c>
      <c r="C15649" t="s">
        <v>64</v>
      </c>
      <c r="D15649" t="s">
        <v>92</v>
      </c>
      <c r="E15649">
        <v>4158</v>
      </c>
      <c r="F15649">
        <v>1</v>
      </c>
    </row>
    <row r="15650" spans="1:6">
      <c r="A15650">
        <v>5311</v>
      </c>
      <c r="B15650">
        <v>12</v>
      </c>
      <c r="C15650" t="s">
        <v>64</v>
      </c>
      <c r="D15650" t="s">
        <v>92</v>
      </c>
      <c r="E15650">
        <v>1295</v>
      </c>
      <c r="F15650">
        <v>1</v>
      </c>
    </row>
    <row r="15651" spans="1:6">
      <c r="A15651">
        <v>5311</v>
      </c>
      <c r="B15651">
        <v>12</v>
      </c>
      <c r="C15651" t="s">
        <v>64</v>
      </c>
      <c r="D15651" t="s">
        <v>92</v>
      </c>
      <c r="E15651">
        <v>3501</v>
      </c>
      <c r="F15651">
        <v>1</v>
      </c>
    </row>
    <row r="15652" spans="1:6">
      <c r="A15652">
        <v>5311</v>
      </c>
      <c r="B15652">
        <v>12</v>
      </c>
      <c r="C15652" t="s">
        <v>64</v>
      </c>
      <c r="D15652" t="s">
        <v>92</v>
      </c>
      <c r="E15652">
        <v>3239</v>
      </c>
      <c r="F15652">
        <v>1</v>
      </c>
    </row>
    <row r="15653" spans="1:6">
      <c r="A15653">
        <v>5311</v>
      </c>
      <c r="B15653">
        <v>12</v>
      </c>
      <c r="C15653" t="s">
        <v>64</v>
      </c>
      <c r="D15653" t="s">
        <v>92</v>
      </c>
      <c r="E15653">
        <v>5230</v>
      </c>
      <c r="F15653">
        <v>1</v>
      </c>
    </row>
    <row r="15654" spans="1:6">
      <c r="A15654">
        <v>5311</v>
      </c>
      <c r="B15654">
        <v>12</v>
      </c>
      <c r="C15654" t="s">
        <v>64</v>
      </c>
      <c r="D15654" t="s">
        <v>92</v>
      </c>
      <c r="E15654">
        <v>4254</v>
      </c>
      <c r="F15654">
        <v>1</v>
      </c>
    </row>
    <row r="15655" spans="1:6">
      <c r="A15655">
        <v>5311</v>
      </c>
      <c r="B15655">
        <v>12</v>
      </c>
      <c r="C15655" t="s">
        <v>64</v>
      </c>
      <c r="D15655" t="s">
        <v>92</v>
      </c>
      <c r="E15655">
        <v>5397</v>
      </c>
      <c r="F15655">
        <v>1</v>
      </c>
    </row>
    <row r="15656" spans="1:6">
      <c r="A15656">
        <v>5311</v>
      </c>
      <c r="B15656">
        <v>12</v>
      </c>
      <c r="C15656" t="s">
        <v>64</v>
      </c>
      <c r="D15656" t="s">
        <v>92</v>
      </c>
      <c r="E15656">
        <v>3516</v>
      </c>
      <c r="F15656">
        <v>1</v>
      </c>
    </row>
    <row r="15657" spans="1:6">
      <c r="A15657">
        <v>5311</v>
      </c>
      <c r="B15657">
        <v>12</v>
      </c>
      <c r="C15657" t="s">
        <v>64</v>
      </c>
      <c r="D15657" t="s">
        <v>92</v>
      </c>
      <c r="E15657">
        <v>3271</v>
      </c>
      <c r="F15657">
        <v>1</v>
      </c>
    </row>
    <row r="15658" spans="1:6">
      <c r="A15658">
        <v>5311</v>
      </c>
      <c r="B15658">
        <v>12</v>
      </c>
      <c r="C15658" t="s">
        <v>64</v>
      </c>
      <c r="D15658" t="s">
        <v>92</v>
      </c>
      <c r="E15658">
        <v>4132</v>
      </c>
      <c r="F15658">
        <v>1</v>
      </c>
    </row>
    <row r="15659" spans="1:6">
      <c r="A15659">
        <v>5311</v>
      </c>
      <c r="B15659">
        <v>12</v>
      </c>
      <c r="C15659" t="s">
        <v>64</v>
      </c>
      <c r="D15659" t="s">
        <v>92</v>
      </c>
      <c r="E15659">
        <v>1017</v>
      </c>
      <c r="F15659">
        <v>1</v>
      </c>
    </row>
    <row r="15660" spans="1:6">
      <c r="A15660">
        <v>5311</v>
      </c>
      <c r="B15660">
        <v>12</v>
      </c>
      <c r="C15660" t="s">
        <v>64</v>
      </c>
      <c r="D15660" t="s">
        <v>92</v>
      </c>
      <c r="E15660">
        <v>2942</v>
      </c>
      <c r="F15660">
        <v>1</v>
      </c>
    </row>
    <row r="15661" spans="1:6">
      <c r="A15661">
        <v>5311</v>
      </c>
      <c r="B15661">
        <v>12</v>
      </c>
      <c r="C15661" t="s">
        <v>64</v>
      </c>
      <c r="D15661" t="s">
        <v>92</v>
      </c>
      <c r="E15661">
        <v>3096</v>
      </c>
      <c r="F15661">
        <v>1</v>
      </c>
    </row>
    <row r="15662" spans="1:6">
      <c r="A15662">
        <v>5311</v>
      </c>
      <c r="B15662">
        <v>12</v>
      </c>
      <c r="C15662" t="s">
        <v>64</v>
      </c>
      <c r="D15662" t="s">
        <v>92</v>
      </c>
      <c r="E15662">
        <v>961</v>
      </c>
      <c r="F15662">
        <v>1</v>
      </c>
    </row>
    <row r="15663" spans="1:6">
      <c r="A15663">
        <v>5311</v>
      </c>
      <c r="B15663">
        <v>12</v>
      </c>
      <c r="C15663" t="s">
        <v>64</v>
      </c>
      <c r="D15663" t="s">
        <v>92</v>
      </c>
      <c r="E15663">
        <v>2003</v>
      </c>
      <c r="F15663">
        <v>1</v>
      </c>
    </row>
    <row r="15664" spans="1:6">
      <c r="A15664">
        <v>5311</v>
      </c>
      <c r="B15664">
        <v>12</v>
      </c>
      <c r="C15664" t="s">
        <v>64</v>
      </c>
      <c r="D15664" t="s">
        <v>92</v>
      </c>
      <c r="E15664">
        <v>3801</v>
      </c>
      <c r="F15664">
        <v>1</v>
      </c>
    </row>
    <row r="15665" spans="1:6">
      <c r="A15665">
        <v>5311</v>
      </c>
      <c r="B15665">
        <v>12</v>
      </c>
      <c r="C15665" t="s">
        <v>64</v>
      </c>
      <c r="D15665" t="s">
        <v>92</v>
      </c>
      <c r="E15665">
        <v>5761</v>
      </c>
      <c r="F15665">
        <v>1</v>
      </c>
    </row>
    <row r="15666" spans="1:6">
      <c r="A15666">
        <v>5311</v>
      </c>
      <c r="B15666">
        <v>12</v>
      </c>
      <c r="C15666" t="s">
        <v>64</v>
      </c>
      <c r="D15666" t="s">
        <v>92</v>
      </c>
      <c r="E15666">
        <v>4905</v>
      </c>
      <c r="F15666">
        <v>1</v>
      </c>
    </row>
    <row r="15667" spans="1:6">
      <c r="A15667">
        <v>5311</v>
      </c>
      <c r="B15667">
        <v>12</v>
      </c>
      <c r="C15667" t="s">
        <v>64</v>
      </c>
      <c r="D15667" t="s">
        <v>92</v>
      </c>
      <c r="E15667">
        <v>4289</v>
      </c>
      <c r="F15667">
        <v>1</v>
      </c>
    </row>
    <row r="15668" spans="1:6">
      <c r="A15668">
        <v>5311</v>
      </c>
      <c r="B15668">
        <v>12</v>
      </c>
      <c r="C15668" t="s">
        <v>64</v>
      </c>
      <c r="D15668" t="s">
        <v>92</v>
      </c>
      <c r="E15668">
        <v>5578</v>
      </c>
      <c r="F15668">
        <v>1</v>
      </c>
    </row>
    <row r="15669" spans="1:6">
      <c r="A15669">
        <v>5311</v>
      </c>
      <c r="B15669">
        <v>12</v>
      </c>
      <c r="C15669" t="s">
        <v>64</v>
      </c>
      <c r="D15669" t="s">
        <v>92</v>
      </c>
      <c r="E15669">
        <v>2256</v>
      </c>
      <c r="F15669">
        <v>1</v>
      </c>
    </row>
    <row r="15670" spans="1:6">
      <c r="A15670">
        <v>5311</v>
      </c>
      <c r="B15670">
        <v>12</v>
      </c>
      <c r="C15670" t="s">
        <v>64</v>
      </c>
      <c r="D15670" t="s">
        <v>92</v>
      </c>
      <c r="E15670">
        <v>3441</v>
      </c>
      <c r="F15670">
        <v>1</v>
      </c>
    </row>
    <row r="15671" spans="1:6">
      <c r="A15671">
        <v>5311</v>
      </c>
      <c r="B15671">
        <v>12</v>
      </c>
      <c r="C15671" t="s">
        <v>64</v>
      </c>
      <c r="D15671" t="s">
        <v>92</v>
      </c>
      <c r="E15671">
        <v>1117</v>
      </c>
      <c r="F15671">
        <v>1</v>
      </c>
    </row>
    <row r="15672" spans="1:6">
      <c r="A15672">
        <v>5311</v>
      </c>
      <c r="B15672">
        <v>12</v>
      </c>
      <c r="C15672" t="s">
        <v>64</v>
      </c>
      <c r="D15672" t="s">
        <v>92</v>
      </c>
      <c r="E15672">
        <v>5441</v>
      </c>
      <c r="F15672">
        <v>1</v>
      </c>
    </row>
    <row r="15673" spans="1:6">
      <c r="A15673">
        <v>5311</v>
      </c>
      <c r="B15673">
        <v>12</v>
      </c>
      <c r="C15673" t="s">
        <v>64</v>
      </c>
      <c r="D15673" t="s">
        <v>92</v>
      </c>
      <c r="E15673">
        <v>3110</v>
      </c>
      <c r="F15673">
        <v>1</v>
      </c>
    </row>
    <row r="15674" spans="1:6">
      <c r="A15674">
        <v>5311</v>
      </c>
      <c r="B15674">
        <v>12</v>
      </c>
      <c r="C15674" t="s">
        <v>64</v>
      </c>
      <c r="D15674" t="s">
        <v>92</v>
      </c>
      <c r="E15674">
        <v>3760</v>
      </c>
      <c r="F15674">
        <v>1</v>
      </c>
    </row>
    <row r="15675" spans="1:6">
      <c r="A15675">
        <v>5311</v>
      </c>
      <c r="B15675">
        <v>12</v>
      </c>
      <c r="C15675" t="s">
        <v>64</v>
      </c>
      <c r="D15675" t="s">
        <v>92</v>
      </c>
      <c r="E15675">
        <v>4723</v>
      </c>
      <c r="F15675">
        <v>1</v>
      </c>
    </row>
    <row r="15676" spans="1:6">
      <c r="A15676">
        <v>5311</v>
      </c>
      <c r="B15676">
        <v>12</v>
      </c>
      <c r="C15676" t="s">
        <v>64</v>
      </c>
      <c r="D15676" t="s">
        <v>92</v>
      </c>
      <c r="E15676">
        <v>4928</v>
      </c>
      <c r="F15676">
        <v>1</v>
      </c>
    </row>
    <row r="15677" spans="1:6">
      <c r="A15677">
        <v>5311</v>
      </c>
      <c r="B15677">
        <v>12</v>
      </c>
      <c r="C15677" t="s">
        <v>64</v>
      </c>
      <c r="D15677" t="s">
        <v>92</v>
      </c>
      <c r="E15677">
        <v>1344</v>
      </c>
      <c r="F15677">
        <v>1</v>
      </c>
    </row>
    <row r="15678" spans="1:6">
      <c r="A15678">
        <v>5311</v>
      </c>
      <c r="B15678">
        <v>12</v>
      </c>
      <c r="C15678" t="s">
        <v>64</v>
      </c>
      <c r="D15678" t="s">
        <v>92</v>
      </c>
      <c r="E15678">
        <v>2633</v>
      </c>
      <c r="F15678">
        <v>1</v>
      </c>
    </row>
    <row r="15679" spans="1:6">
      <c r="A15679">
        <v>5311</v>
      </c>
      <c r="B15679">
        <v>12</v>
      </c>
      <c r="C15679" t="s">
        <v>64</v>
      </c>
      <c r="D15679" t="s">
        <v>92</v>
      </c>
      <c r="E15679">
        <v>2320</v>
      </c>
      <c r="F15679">
        <v>1</v>
      </c>
    </row>
    <row r="15680" spans="1:6">
      <c r="A15680">
        <v>5311</v>
      </c>
      <c r="B15680">
        <v>12</v>
      </c>
      <c r="C15680" t="s">
        <v>64</v>
      </c>
      <c r="D15680" t="s">
        <v>92</v>
      </c>
      <c r="E15680">
        <v>6088</v>
      </c>
      <c r="F15680">
        <v>1</v>
      </c>
    </row>
    <row r="15681" spans="1:6">
      <c r="A15681">
        <v>5311</v>
      </c>
      <c r="B15681">
        <v>12</v>
      </c>
      <c r="C15681" t="s">
        <v>64</v>
      </c>
      <c r="D15681" t="s">
        <v>92</v>
      </c>
      <c r="E15681">
        <v>4882</v>
      </c>
      <c r="F15681">
        <v>1</v>
      </c>
    </row>
    <row r="15682" spans="1:6">
      <c r="A15682">
        <v>5311</v>
      </c>
      <c r="B15682">
        <v>12</v>
      </c>
      <c r="C15682" t="s">
        <v>64</v>
      </c>
      <c r="D15682" t="s">
        <v>92</v>
      </c>
      <c r="E15682">
        <v>3010</v>
      </c>
      <c r="F15682">
        <v>1</v>
      </c>
    </row>
    <row r="15683" spans="1:6">
      <c r="A15683">
        <v>5311</v>
      </c>
      <c r="B15683">
        <v>12</v>
      </c>
      <c r="C15683" t="s">
        <v>64</v>
      </c>
      <c r="D15683" t="s">
        <v>92</v>
      </c>
      <c r="E15683">
        <v>3568</v>
      </c>
      <c r="F15683">
        <v>1</v>
      </c>
    </row>
    <row r="15684" spans="1:6">
      <c r="A15684">
        <v>5311</v>
      </c>
      <c r="B15684">
        <v>12</v>
      </c>
      <c r="C15684" t="s">
        <v>64</v>
      </c>
      <c r="D15684" t="s">
        <v>92</v>
      </c>
      <c r="E15684">
        <v>988</v>
      </c>
      <c r="F15684">
        <v>1</v>
      </c>
    </row>
    <row r="15685" spans="1:6">
      <c r="A15685">
        <v>5311</v>
      </c>
      <c r="B15685">
        <v>12</v>
      </c>
      <c r="C15685" t="s">
        <v>64</v>
      </c>
      <c r="D15685" t="s">
        <v>92</v>
      </c>
      <c r="E15685">
        <v>249</v>
      </c>
      <c r="F15685">
        <v>1</v>
      </c>
    </row>
    <row r="15686" spans="1:6">
      <c r="A15686">
        <v>5311</v>
      </c>
      <c r="B15686">
        <v>12</v>
      </c>
      <c r="C15686" t="s">
        <v>64</v>
      </c>
      <c r="D15686" t="s">
        <v>92</v>
      </c>
      <c r="E15686">
        <v>4510</v>
      </c>
      <c r="F15686">
        <v>1</v>
      </c>
    </row>
    <row r="15687" spans="1:6">
      <c r="A15687">
        <v>5311</v>
      </c>
      <c r="B15687">
        <v>12</v>
      </c>
      <c r="C15687" t="s">
        <v>64</v>
      </c>
      <c r="D15687" t="s">
        <v>92</v>
      </c>
      <c r="E15687">
        <v>6005</v>
      </c>
      <c r="F15687">
        <v>1</v>
      </c>
    </row>
    <row r="15688" spans="1:6">
      <c r="A15688">
        <v>5311</v>
      </c>
      <c r="B15688">
        <v>12</v>
      </c>
      <c r="C15688" t="s">
        <v>64</v>
      </c>
      <c r="D15688" t="s">
        <v>92</v>
      </c>
      <c r="E15688">
        <v>79</v>
      </c>
      <c r="F15688">
        <v>1</v>
      </c>
    </row>
    <row r="15689" spans="1:6">
      <c r="A15689">
        <v>5311</v>
      </c>
      <c r="B15689">
        <v>12</v>
      </c>
      <c r="C15689" t="s">
        <v>64</v>
      </c>
      <c r="D15689" t="s">
        <v>92</v>
      </c>
      <c r="E15689">
        <v>4993</v>
      </c>
      <c r="F15689">
        <v>1</v>
      </c>
    </row>
    <row r="15690" spans="1:6">
      <c r="A15690">
        <v>5311</v>
      </c>
      <c r="B15690">
        <v>12</v>
      </c>
      <c r="C15690" t="s">
        <v>64</v>
      </c>
      <c r="D15690" t="s">
        <v>92</v>
      </c>
      <c r="E15690">
        <v>4291</v>
      </c>
      <c r="F15690">
        <v>1</v>
      </c>
    </row>
    <row r="15691" spans="1:6">
      <c r="A15691">
        <v>5311</v>
      </c>
      <c r="B15691">
        <v>12</v>
      </c>
      <c r="C15691" t="s">
        <v>64</v>
      </c>
      <c r="D15691" t="s">
        <v>92</v>
      </c>
      <c r="E15691">
        <v>4387</v>
      </c>
      <c r="F15691">
        <v>1</v>
      </c>
    </row>
    <row r="15692" spans="1:6">
      <c r="A15692">
        <v>5311</v>
      </c>
      <c r="B15692">
        <v>12</v>
      </c>
      <c r="C15692" t="s">
        <v>64</v>
      </c>
      <c r="D15692" t="s">
        <v>92</v>
      </c>
      <c r="E15692">
        <v>1230</v>
      </c>
      <c r="F15692">
        <v>1</v>
      </c>
    </row>
    <row r="15693" spans="1:6">
      <c r="A15693">
        <v>5311</v>
      </c>
      <c r="B15693">
        <v>12</v>
      </c>
      <c r="C15693" t="s">
        <v>64</v>
      </c>
      <c r="D15693" t="s">
        <v>92</v>
      </c>
      <c r="E15693">
        <v>3572</v>
      </c>
      <c r="F15693">
        <v>1</v>
      </c>
    </row>
    <row r="15694" spans="1:6">
      <c r="A15694">
        <v>5311</v>
      </c>
      <c r="B15694">
        <v>12</v>
      </c>
      <c r="C15694" t="s">
        <v>64</v>
      </c>
      <c r="D15694" t="s">
        <v>92</v>
      </c>
      <c r="E15694">
        <v>4335</v>
      </c>
      <c r="F15694">
        <v>1</v>
      </c>
    </row>
    <row r="15695" spans="1:6">
      <c r="A15695">
        <v>5311</v>
      </c>
      <c r="B15695">
        <v>12</v>
      </c>
      <c r="C15695" t="s">
        <v>64</v>
      </c>
      <c r="D15695" t="s">
        <v>92</v>
      </c>
      <c r="E15695">
        <v>3093</v>
      </c>
      <c r="F15695">
        <v>1</v>
      </c>
    </row>
    <row r="15696" spans="1:6">
      <c r="A15696">
        <v>5311</v>
      </c>
      <c r="B15696">
        <v>12</v>
      </c>
      <c r="C15696" t="s">
        <v>64</v>
      </c>
      <c r="D15696" t="s">
        <v>92</v>
      </c>
      <c r="E15696">
        <v>3522</v>
      </c>
      <c r="F15696">
        <v>1</v>
      </c>
    </row>
    <row r="15697" spans="1:6">
      <c r="A15697">
        <v>5311</v>
      </c>
      <c r="B15697">
        <v>12</v>
      </c>
      <c r="C15697" t="s">
        <v>64</v>
      </c>
      <c r="D15697" t="s">
        <v>92</v>
      </c>
      <c r="E15697">
        <v>1080</v>
      </c>
      <c r="F15697">
        <v>1</v>
      </c>
    </row>
    <row r="15698" spans="1:6">
      <c r="A15698">
        <v>5311</v>
      </c>
      <c r="B15698">
        <v>12</v>
      </c>
      <c r="C15698" t="s">
        <v>64</v>
      </c>
      <c r="D15698" t="s">
        <v>92</v>
      </c>
      <c r="E15698">
        <v>3336</v>
      </c>
      <c r="F15698">
        <v>1</v>
      </c>
    </row>
    <row r="15699" spans="1:6">
      <c r="A15699">
        <v>5311</v>
      </c>
      <c r="B15699">
        <v>12</v>
      </c>
      <c r="C15699" t="s">
        <v>64</v>
      </c>
      <c r="D15699" t="s">
        <v>92</v>
      </c>
      <c r="E15699">
        <v>2798</v>
      </c>
      <c r="F15699">
        <v>1</v>
      </c>
    </row>
    <row r="15700" spans="1:6">
      <c r="A15700">
        <v>5311</v>
      </c>
      <c r="B15700">
        <v>12</v>
      </c>
      <c r="C15700" t="s">
        <v>64</v>
      </c>
      <c r="D15700" t="s">
        <v>92</v>
      </c>
      <c r="E15700">
        <v>5977</v>
      </c>
      <c r="F15700">
        <v>1</v>
      </c>
    </row>
    <row r="15701" spans="1:6">
      <c r="A15701">
        <v>5311</v>
      </c>
      <c r="B15701">
        <v>12</v>
      </c>
      <c r="C15701" t="s">
        <v>64</v>
      </c>
      <c r="D15701" t="s">
        <v>92</v>
      </c>
      <c r="E15701">
        <v>6080</v>
      </c>
      <c r="F15701">
        <v>1</v>
      </c>
    </row>
    <row r="15702" spans="1:6">
      <c r="A15702">
        <v>5311</v>
      </c>
      <c r="B15702">
        <v>12</v>
      </c>
      <c r="C15702" t="s">
        <v>64</v>
      </c>
      <c r="D15702" t="s">
        <v>92</v>
      </c>
      <c r="E15702">
        <v>4944</v>
      </c>
      <c r="F15702">
        <v>1</v>
      </c>
    </row>
    <row r="15703" spans="1:6">
      <c r="A15703">
        <v>5311</v>
      </c>
      <c r="B15703">
        <v>12</v>
      </c>
      <c r="C15703" t="s">
        <v>64</v>
      </c>
      <c r="D15703" t="s">
        <v>92</v>
      </c>
      <c r="E15703">
        <v>4274</v>
      </c>
      <c r="F15703">
        <v>1</v>
      </c>
    </row>
    <row r="15704" spans="1:6">
      <c r="A15704">
        <v>5311</v>
      </c>
      <c r="B15704">
        <v>12</v>
      </c>
      <c r="C15704" t="s">
        <v>64</v>
      </c>
      <c r="D15704" t="s">
        <v>92</v>
      </c>
      <c r="E15704">
        <v>3383</v>
      </c>
      <c r="F15704">
        <v>1</v>
      </c>
    </row>
    <row r="15705" spans="1:6">
      <c r="A15705">
        <v>5311</v>
      </c>
      <c r="B15705">
        <v>12</v>
      </c>
      <c r="C15705" t="s">
        <v>64</v>
      </c>
      <c r="D15705" t="s">
        <v>92</v>
      </c>
      <c r="E15705">
        <v>3429</v>
      </c>
      <c r="F15705">
        <v>1</v>
      </c>
    </row>
    <row r="15706" spans="1:6">
      <c r="A15706">
        <v>5311</v>
      </c>
      <c r="B15706">
        <v>12</v>
      </c>
      <c r="C15706" t="s">
        <v>64</v>
      </c>
      <c r="D15706" t="s">
        <v>92</v>
      </c>
      <c r="E15706">
        <v>3693</v>
      </c>
      <c r="F15706">
        <v>1</v>
      </c>
    </row>
    <row r="15707" spans="1:6">
      <c r="A15707">
        <v>5311</v>
      </c>
      <c r="B15707">
        <v>12</v>
      </c>
      <c r="C15707" t="s">
        <v>64</v>
      </c>
      <c r="D15707" t="s">
        <v>92</v>
      </c>
      <c r="E15707">
        <v>2092</v>
      </c>
      <c r="F15707">
        <v>1</v>
      </c>
    </row>
    <row r="15708" spans="1:6">
      <c r="A15708">
        <v>5311</v>
      </c>
      <c r="B15708">
        <v>12</v>
      </c>
      <c r="C15708" t="s">
        <v>64</v>
      </c>
      <c r="D15708" t="s">
        <v>92</v>
      </c>
      <c r="E15708">
        <v>3097</v>
      </c>
      <c r="F15708">
        <v>1</v>
      </c>
    </row>
    <row r="15709" spans="1:6">
      <c r="A15709">
        <v>5311</v>
      </c>
      <c r="B15709">
        <v>13</v>
      </c>
      <c r="C15709" t="s">
        <v>63</v>
      </c>
      <c r="D15709" t="s">
        <v>92</v>
      </c>
      <c r="E15709">
        <v>286</v>
      </c>
      <c r="F15709">
        <v>7</v>
      </c>
    </row>
    <row r="15710" spans="1:6">
      <c r="A15710">
        <v>5311</v>
      </c>
      <c r="B15710">
        <v>13</v>
      </c>
      <c r="C15710" t="s">
        <v>63</v>
      </c>
      <c r="D15710" t="s">
        <v>92</v>
      </c>
      <c r="E15710">
        <v>2069</v>
      </c>
      <c r="F15710">
        <v>6</v>
      </c>
    </row>
    <row r="15711" spans="1:6">
      <c r="A15711">
        <v>5311</v>
      </c>
      <c r="B15711">
        <v>13</v>
      </c>
      <c r="C15711" t="s">
        <v>63</v>
      </c>
      <c r="D15711" t="s">
        <v>92</v>
      </c>
      <c r="E15711">
        <v>3727</v>
      </c>
      <c r="F15711">
        <v>6</v>
      </c>
    </row>
    <row r="15712" spans="1:6">
      <c r="A15712">
        <v>5311</v>
      </c>
      <c r="B15712">
        <v>13</v>
      </c>
      <c r="C15712" t="s">
        <v>63</v>
      </c>
      <c r="D15712" t="s">
        <v>92</v>
      </c>
      <c r="E15712">
        <v>2599</v>
      </c>
      <c r="F15712">
        <v>5</v>
      </c>
    </row>
    <row r="15713" spans="1:6">
      <c r="A15713">
        <v>5311</v>
      </c>
      <c r="B15713">
        <v>13</v>
      </c>
      <c r="C15713" t="s">
        <v>63</v>
      </c>
      <c r="D15713" t="s">
        <v>92</v>
      </c>
      <c r="E15713">
        <v>1117</v>
      </c>
      <c r="F15713">
        <v>5</v>
      </c>
    </row>
    <row r="15714" spans="1:6">
      <c r="A15714">
        <v>5311</v>
      </c>
      <c r="B15714">
        <v>13</v>
      </c>
      <c r="C15714" t="s">
        <v>63</v>
      </c>
      <c r="D15714" t="s">
        <v>92</v>
      </c>
      <c r="E15714">
        <v>1134</v>
      </c>
      <c r="F15714">
        <v>5</v>
      </c>
    </row>
    <row r="15715" spans="1:6">
      <c r="A15715">
        <v>5311</v>
      </c>
      <c r="B15715">
        <v>13</v>
      </c>
      <c r="C15715" t="s">
        <v>63</v>
      </c>
      <c r="D15715" t="s">
        <v>92</v>
      </c>
      <c r="E15715">
        <v>6080</v>
      </c>
      <c r="F15715">
        <v>4</v>
      </c>
    </row>
    <row r="15716" spans="1:6">
      <c r="A15716">
        <v>5311</v>
      </c>
      <c r="B15716">
        <v>13</v>
      </c>
      <c r="C15716" t="s">
        <v>63</v>
      </c>
      <c r="D15716" t="s">
        <v>92</v>
      </c>
      <c r="E15716">
        <v>127</v>
      </c>
      <c r="F15716">
        <v>4</v>
      </c>
    </row>
    <row r="15717" spans="1:6">
      <c r="A15717">
        <v>5311</v>
      </c>
      <c r="B15717">
        <v>13</v>
      </c>
      <c r="C15717" t="s">
        <v>63</v>
      </c>
      <c r="D15717" t="s">
        <v>92</v>
      </c>
      <c r="E15717">
        <v>3398</v>
      </c>
      <c r="F15717">
        <v>3</v>
      </c>
    </row>
    <row r="15718" spans="1:6">
      <c r="A15718">
        <v>5311</v>
      </c>
      <c r="B15718">
        <v>13</v>
      </c>
      <c r="C15718" t="s">
        <v>63</v>
      </c>
      <c r="D15718" t="s">
        <v>92</v>
      </c>
      <c r="E15718">
        <v>5843</v>
      </c>
      <c r="F15718">
        <v>3</v>
      </c>
    </row>
    <row r="15719" spans="1:6">
      <c r="A15719">
        <v>5311</v>
      </c>
      <c r="B15719">
        <v>13</v>
      </c>
      <c r="C15719" t="s">
        <v>63</v>
      </c>
      <c r="D15719" t="s">
        <v>92</v>
      </c>
      <c r="E15719">
        <v>2638</v>
      </c>
      <c r="F15719">
        <v>3</v>
      </c>
    </row>
    <row r="15720" spans="1:6">
      <c r="A15720">
        <v>5311</v>
      </c>
      <c r="B15720">
        <v>13</v>
      </c>
      <c r="C15720" t="s">
        <v>63</v>
      </c>
      <c r="D15720" t="s">
        <v>92</v>
      </c>
      <c r="E15720">
        <v>4591</v>
      </c>
      <c r="F15720">
        <v>3</v>
      </c>
    </row>
    <row r="15721" spans="1:6">
      <c r="A15721">
        <v>5311</v>
      </c>
      <c r="B15721">
        <v>13</v>
      </c>
      <c r="C15721" t="s">
        <v>63</v>
      </c>
      <c r="D15721" t="s">
        <v>92</v>
      </c>
      <c r="E15721">
        <v>4984</v>
      </c>
      <c r="F15721">
        <v>3</v>
      </c>
    </row>
    <row r="15722" spans="1:6">
      <c r="A15722">
        <v>5311</v>
      </c>
      <c r="B15722">
        <v>13</v>
      </c>
      <c r="C15722" t="s">
        <v>63</v>
      </c>
      <c r="D15722" t="s">
        <v>92</v>
      </c>
      <c r="E15722">
        <v>1133</v>
      </c>
      <c r="F15722">
        <v>3</v>
      </c>
    </row>
    <row r="15723" spans="1:6">
      <c r="A15723">
        <v>5311</v>
      </c>
      <c r="B15723">
        <v>13</v>
      </c>
      <c r="C15723" t="s">
        <v>63</v>
      </c>
      <c r="D15723" t="s">
        <v>92</v>
      </c>
      <c r="E15723">
        <v>312</v>
      </c>
      <c r="F15723">
        <v>3</v>
      </c>
    </row>
    <row r="15724" spans="1:6">
      <c r="A15724">
        <v>5311</v>
      </c>
      <c r="B15724">
        <v>13</v>
      </c>
      <c r="C15724" t="s">
        <v>63</v>
      </c>
      <c r="D15724" t="s">
        <v>92</v>
      </c>
      <c r="E15724">
        <v>3318</v>
      </c>
      <c r="F15724">
        <v>3</v>
      </c>
    </row>
    <row r="15725" spans="1:6">
      <c r="A15725">
        <v>5311</v>
      </c>
      <c r="B15725">
        <v>13</v>
      </c>
      <c r="C15725" t="s">
        <v>63</v>
      </c>
      <c r="D15725" t="s">
        <v>92</v>
      </c>
      <c r="E15725">
        <v>2506</v>
      </c>
      <c r="F15725">
        <v>2</v>
      </c>
    </row>
    <row r="15726" spans="1:6">
      <c r="A15726">
        <v>5311</v>
      </c>
      <c r="B15726">
        <v>13</v>
      </c>
      <c r="C15726" t="s">
        <v>63</v>
      </c>
      <c r="D15726" t="s">
        <v>92</v>
      </c>
      <c r="E15726">
        <v>972</v>
      </c>
      <c r="F15726">
        <v>2</v>
      </c>
    </row>
    <row r="15727" spans="1:6">
      <c r="A15727">
        <v>5311</v>
      </c>
      <c r="B15727">
        <v>13</v>
      </c>
      <c r="C15727" t="s">
        <v>63</v>
      </c>
      <c r="D15727" t="s">
        <v>92</v>
      </c>
      <c r="E15727">
        <v>3986</v>
      </c>
      <c r="F15727">
        <v>2</v>
      </c>
    </row>
    <row r="15728" spans="1:6">
      <c r="A15728">
        <v>5311</v>
      </c>
      <c r="B15728">
        <v>13</v>
      </c>
      <c r="C15728" t="s">
        <v>63</v>
      </c>
      <c r="D15728" t="s">
        <v>92</v>
      </c>
      <c r="E15728">
        <v>2876</v>
      </c>
      <c r="F15728">
        <v>2</v>
      </c>
    </row>
    <row r="15729" spans="1:6">
      <c r="A15729">
        <v>5311</v>
      </c>
      <c r="B15729">
        <v>13</v>
      </c>
      <c r="C15729" t="s">
        <v>63</v>
      </c>
      <c r="D15729" t="s">
        <v>92</v>
      </c>
      <c r="E15729">
        <v>2949</v>
      </c>
      <c r="F15729">
        <v>2</v>
      </c>
    </row>
    <row r="15730" spans="1:6">
      <c r="A15730">
        <v>5311</v>
      </c>
      <c r="B15730">
        <v>13</v>
      </c>
      <c r="C15730" t="s">
        <v>63</v>
      </c>
      <c r="D15730" t="s">
        <v>92</v>
      </c>
      <c r="E15730">
        <v>3070</v>
      </c>
      <c r="F15730">
        <v>2</v>
      </c>
    </row>
    <row r="15731" spans="1:6">
      <c r="A15731">
        <v>5311</v>
      </c>
      <c r="B15731">
        <v>13</v>
      </c>
      <c r="C15731" t="s">
        <v>63</v>
      </c>
      <c r="D15731" t="s">
        <v>92</v>
      </c>
      <c r="E15731">
        <v>2895</v>
      </c>
      <c r="F15731">
        <v>2</v>
      </c>
    </row>
    <row r="15732" spans="1:6">
      <c r="A15732">
        <v>5311</v>
      </c>
      <c r="B15732">
        <v>13</v>
      </c>
      <c r="C15732" t="s">
        <v>63</v>
      </c>
      <c r="D15732" t="s">
        <v>92</v>
      </c>
      <c r="E15732">
        <v>3225</v>
      </c>
      <c r="F15732">
        <v>2</v>
      </c>
    </row>
    <row r="15733" spans="1:6">
      <c r="A15733">
        <v>5311</v>
      </c>
      <c r="B15733">
        <v>13</v>
      </c>
      <c r="C15733" t="s">
        <v>63</v>
      </c>
      <c r="D15733" t="s">
        <v>92</v>
      </c>
      <c r="E15733">
        <v>2603</v>
      </c>
      <c r="F15733">
        <v>2</v>
      </c>
    </row>
    <row r="15734" spans="1:6">
      <c r="A15734">
        <v>5311</v>
      </c>
      <c r="B15734">
        <v>13</v>
      </c>
      <c r="C15734" t="s">
        <v>63</v>
      </c>
      <c r="D15734" t="s">
        <v>92</v>
      </c>
      <c r="E15734">
        <v>259</v>
      </c>
      <c r="F15734">
        <v>2</v>
      </c>
    </row>
    <row r="15735" spans="1:6">
      <c r="A15735">
        <v>5311</v>
      </c>
      <c r="B15735">
        <v>13</v>
      </c>
      <c r="C15735" t="s">
        <v>63</v>
      </c>
      <c r="D15735" t="s">
        <v>92</v>
      </c>
      <c r="E15735">
        <v>2101</v>
      </c>
      <c r="F15735">
        <v>2</v>
      </c>
    </row>
    <row r="15736" spans="1:6">
      <c r="A15736">
        <v>5311</v>
      </c>
      <c r="B15736">
        <v>13</v>
      </c>
      <c r="C15736" t="s">
        <v>63</v>
      </c>
      <c r="D15736" t="s">
        <v>92</v>
      </c>
      <c r="E15736">
        <v>4357</v>
      </c>
      <c r="F15736">
        <v>2</v>
      </c>
    </row>
    <row r="15737" spans="1:6">
      <c r="A15737">
        <v>5311</v>
      </c>
      <c r="B15737">
        <v>13</v>
      </c>
      <c r="C15737" t="s">
        <v>63</v>
      </c>
      <c r="D15737" t="s">
        <v>92</v>
      </c>
      <c r="E15737">
        <v>4398</v>
      </c>
      <c r="F15737">
        <v>2</v>
      </c>
    </row>
    <row r="15738" spans="1:6">
      <c r="A15738">
        <v>5311</v>
      </c>
      <c r="B15738">
        <v>13</v>
      </c>
      <c r="C15738" t="s">
        <v>63</v>
      </c>
      <c r="D15738" t="s">
        <v>92</v>
      </c>
      <c r="E15738">
        <v>4949</v>
      </c>
      <c r="F15738">
        <v>2</v>
      </c>
    </row>
    <row r="15739" spans="1:6">
      <c r="A15739">
        <v>5311</v>
      </c>
      <c r="B15739">
        <v>13</v>
      </c>
      <c r="C15739" t="s">
        <v>63</v>
      </c>
      <c r="D15739" t="s">
        <v>92</v>
      </c>
      <c r="E15739">
        <v>1319</v>
      </c>
      <c r="F15739">
        <v>2</v>
      </c>
    </row>
    <row r="15740" spans="1:6">
      <c r="A15740">
        <v>5311</v>
      </c>
      <c r="B15740">
        <v>13</v>
      </c>
      <c r="C15740" t="s">
        <v>63</v>
      </c>
      <c r="D15740" t="s">
        <v>92</v>
      </c>
      <c r="E15740">
        <v>5977</v>
      </c>
      <c r="F15740">
        <v>2</v>
      </c>
    </row>
    <row r="15741" spans="1:6">
      <c r="A15741">
        <v>5311</v>
      </c>
      <c r="B15741">
        <v>13</v>
      </c>
      <c r="C15741" t="s">
        <v>63</v>
      </c>
      <c r="D15741" t="s">
        <v>92</v>
      </c>
      <c r="E15741">
        <v>3993</v>
      </c>
      <c r="F15741">
        <v>2</v>
      </c>
    </row>
    <row r="15742" spans="1:6">
      <c r="A15742">
        <v>5311</v>
      </c>
      <c r="B15742">
        <v>13</v>
      </c>
      <c r="C15742" t="s">
        <v>63</v>
      </c>
      <c r="D15742" t="s">
        <v>92</v>
      </c>
      <c r="E15742">
        <v>1271</v>
      </c>
      <c r="F15742">
        <v>1</v>
      </c>
    </row>
    <row r="15743" spans="1:6">
      <c r="A15743">
        <v>5311</v>
      </c>
      <c r="B15743">
        <v>13</v>
      </c>
      <c r="C15743" t="s">
        <v>63</v>
      </c>
      <c r="D15743" t="s">
        <v>92</v>
      </c>
      <c r="E15743">
        <v>966</v>
      </c>
      <c r="F15743">
        <v>1</v>
      </c>
    </row>
    <row r="15744" spans="1:6">
      <c r="A15744">
        <v>5311</v>
      </c>
      <c r="B15744">
        <v>13</v>
      </c>
      <c r="C15744" t="s">
        <v>63</v>
      </c>
      <c r="D15744" t="s">
        <v>92</v>
      </c>
      <c r="E15744">
        <v>5978</v>
      </c>
      <c r="F15744">
        <v>1</v>
      </c>
    </row>
    <row r="15745" spans="1:6">
      <c r="A15745">
        <v>5311</v>
      </c>
      <c r="B15745">
        <v>13</v>
      </c>
      <c r="C15745" t="s">
        <v>63</v>
      </c>
      <c r="D15745" t="s">
        <v>92</v>
      </c>
      <c r="E15745">
        <v>2244</v>
      </c>
      <c r="F15745">
        <v>1</v>
      </c>
    </row>
    <row r="15746" spans="1:6">
      <c r="A15746">
        <v>5311</v>
      </c>
      <c r="B15746">
        <v>13</v>
      </c>
      <c r="C15746" t="s">
        <v>63</v>
      </c>
      <c r="D15746" t="s">
        <v>92</v>
      </c>
      <c r="E15746">
        <v>5592</v>
      </c>
      <c r="F15746">
        <v>1</v>
      </c>
    </row>
    <row r="15747" spans="1:6">
      <c r="A15747">
        <v>5311</v>
      </c>
      <c r="B15747">
        <v>13</v>
      </c>
      <c r="C15747" t="s">
        <v>63</v>
      </c>
      <c r="D15747" t="s">
        <v>92</v>
      </c>
      <c r="E15747">
        <v>212</v>
      </c>
      <c r="F15747">
        <v>1</v>
      </c>
    </row>
    <row r="15748" spans="1:6">
      <c r="A15748">
        <v>5311</v>
      </c>
      <c r="B15748">
        <v>13</v>
      </c>
      <c r="C15748" t="s">
        <v>63</v>
      </c>
      <c r="D15748" t="s">
        <v>92</v>
      </c>
      <c r="E15748">
        <v>6120</v>
      </c>
      <c r="F15748">
        <v>1</v>
      </c>
    </row>
    <row r="15749" spans="1:6">
      <c r="A15749">
        <v>5311</v>
      </c>
      <c r="B15749">
        <v>13</v>
      </c>
      <c r="C15749" t="s">
        <v>63</v>
      </c>
      <c r="D15749" t="s">
        <v>92</v>
      </c>
      <c r="E15749">
        <v>17</v>
      </c>
      <c r="F15749">
        <v>1</v>
      </c>
    </row>
    <row r="15750" spans="1:6">
      <c r="A15750">
        <v>5311</v>
      </c>
      <c r="B15750">
        <v>13</v>
      </c>
      <c r="C15750" t="s">
        <v>63</v>
      </c>
      <c r="D15750" t="s">
        <v>92</v>
      </c>
      <c r="E15750">
        <v>119</v>
      </c>
      <c r="F15750">
        <v>1</v>
      </c>
    </row>
    <row r="15751" spans="1:6">
      <c r="A15751">
        <v>5311</v>
      </c>
      <c r="B15751">
        <v>13</v>
      </c>
      <c r="C15751" t="s">
        <v>63</v>
      </c>
      <c r="D15751" t="s">
        <v>92</v>
      </c>
      <c r="E15751">
        <v>2284</v>
      </c>
      <c r="F15751">
        <v>1</v>
      </c>
    </row>
    <row r="15752" spans="1:6">
      <c r="A15752">
        <v>5311</v>
      </c>
      <c r="B15752">
        <v>13</v>
      </c>
      <c r="C15752" t="s">
        <v>63</v>
      </c>
      <c r="D15752" t="s">
        <v>92</v>
      </c>
      <c r="E15752">
        <v>3764</v>
      </c>
      <c r="F15752">
        <v>1</v>
      </c>
    </row>
    <row r="15753" spans="1:6">
      <c r="A15753">
        <v>5311</v>
      </c>
      <c r="B15753">
        <v>13</v>
      </c>
      <c r="C15753" t="s">
        <v>63</v>
      </c>
      <c r="D15753" t="s">
        <v>92</v>
      </c>
      <c r="E15753">
        <v>4325</v>
      </c>
      <c r="F15753">
        <v>1</v>
      </c>
    </row>
    <row r="15754" spans="1:6">
      <c r="A15754">
        <v>5311</v>
      </c>
      <c r="B15754">
        <v>13</v>
      </c>
      <c r="C15754" t="s">
        <v>63</v>
      </c>
      <c r="D15754" t="s">
        <v>92</v>
      </c>
      <c r="E15754">
        <v>4946</v>
      </c>
      <c r="F15754">
        <v>1</v>
      </c>
    </row>
    <row r="15755" spans="1:6">
      <c r="A15755">
        <v>5311</v>
      </c>
      <c r="B15755">
        <v>13</v>
      </c>
      <c r="C15755" t="s">
        <v>63</v>
      </c>
      <c r="D15755" t="s">
        <v>92</v>
      </c>
      <c r="E15755">
        <v>6072</v>
      </c>
      <c r="F15755">
        <v>1</v>
      </c>
    </row>
    <row r="15756" spans="1:6">
      <c r="A15756">
        <v>5311</v>
      </c>
      <c r="B15756">
        <v>13</v>
      </c>
      <c r="C15756" t="s">
        <v>63</v>
      </c>
      <c r="D15756" t="s">
        <v>92</v>
      </c>
      <c r="E15756">
        <v>2978</v>
      </c>
      <c r="F15756">
        <v>1</v>
      </c>
    </row>
    <row r="15757" spans="1:6">
      <c r="A15757">
        <v>5311</v>
      </c>
      <c r="B15757">
        <v>13</v>
      </c>
      <c r="C15757" t="s">
        <v>63</v>
      </c>
      <c r="D15757" t="s">
        <v>92</v>
      </c>
      <c r="E15757">
        <v>5646</v>
      </c>
      <c r="F15757">
        <v>1</v>
      </c>
    </row>
    <row r="15758" spans="1:6">
      <c r="A15758">
        <v>5311</v>
      </c>
      <c r="B15758">
        <v>13</v>
      </c>
      <c r="C15758" t="s">
        <v>63</v>
      </c>
      <c r="D15758" t="s">
        <v>92</v>
      </c>
      <c r="E15758">
        <v>3874</v>
      </c>
      <c r="F15758">
        <v>1</v>
      </c>
    </row>
    <row r="15759" spans="1:6">
      <c r="A15759">
        <v>5311</v>
      </c>
      <c r="B15759">
        <v>13</v>
      </c>
      <c r="C15759" t="s">
        <v>63</v>
      </c>
      <c r="D15759" t="s">
        <v>92</v>
      </c>
      <c r="E15759">
        <v>4558</v>
      </c>
      <c r="F15759">
        <v>1</v>
      </c>
    </row>
    <row r="15760" spans="1:6">
      <c r="A15760">
        <v>5311</v>
      </c>
      <c r="B15760">
        <v>13</v>
      </c>
      <c r="C15760" t="s">
        <v>63</v>
      </c>
      <c r="D15760" t="s">
        <v>92</v>
      </c>
      <c r="E15760">
        <v>2698</v>
      </c>
      <c r="F15760">
        <v>1</v>
      </c>
    </row>
    <row r="15761" spans="1:6">
      <c r="A15761">
        <v>5311</v>
      </c>
      <c r="B15761">
        <v>13</v>
      </c>
      <c r="C15761" t="s">
        <v>63</v>
      </c>
      <c r="D15761" t="s">
        <v>92</v>
      </c>
      <c r="E15761">
        <v>3882</v>
      </c>
      <c r="F15761">
        <v>1</v>
      </c>
    </row>
    <row r="15762" spans="1:6">
      <c r="A15762">
        <v>5311</v>
      </c>
      <c r="B15762">
        <v>13</v>
      </c>
      <c r="C15762" t="s">
        <v>63</v>
      </c>
      <c r="D15762" t="s">
        <v>92</v>
      </c>
      <c r="E15762">
        <v>3116</v>
      </c>
      <c r="F15762">
        <v>1</v>
      </c>
    </row>
    <row r="15763" spans="1:6">
      <c r="A15763">
        <v>5311</v>
      </c>
      <c r="B15763">
        <v>13</v>
      </c>
      <c r="C15763" t="s">
        <v>63</v>
      </c>
      <c r="D15763" t="s">
        <v>92</v>
      </c>
      <c r="E15763">
        <v>3414</v>
      </c>
      <c r="F15763">
        <v>1</v>
      </c>
    </row>
    <row r="15764" spans="1:6">
      <c r="A15764">
        <v>5311</v>
      </c>
      <c r="B15764">
        <v>13</v>
      </c>
      <c r="C15764" t="s">
        <v>63</v>
      </c>
      <c r="D15764" t="s">
        <v>92</v>
      </c>
      <c r="E15764">
        <v>5224</v>
      </c>
      <c r="F15764">
        <v>1</v>
      </c>
    </row>
    <row r="15765" spans="1:6">
      <c r="A15765">
        <v>5311</v>
      </c>
      <c r="B15765">
        <v>13</v>
      </c>
      <c r="C15765" t="s">
        <v>63</v>
      </c>
      <c r="D15765" t="s">
        <v>92</v>
      </c>
      <c r="E15765">
        <v>5275</v>
      </c>
      <c r="F15765">
        <v>1</v>
      </c>
    </row>
    <row r="15766" spans="1:6">
      <c r="A15766">
        <v>5311</v>
      </c>
      <c r="B15766">
        <v>13</v>
      </c>
      <c r="C15766" t="s">
        <v>63</v>
      </c>
      <c r="D15766" t="s">
        <v>92</v>
      </c>
      <c r="E15766">
        <v>5982</v>
      </c>
      <c r="F15766">
        <v>1</v>
      </c>
    </row>
    <row r="15767" spans="1:6">
      <c r="A15767">
        <v>5311</v>
      </c>
      <c r="B15767">
        <v>13</v>
      </c>
      <c r="C15767" t="s">
        <v>63</v>
      </c>
      <c r="D15767" t="s">
        <v>92</v>
      </c>
      <c r="E15767">
        <v>5559</v>
      </c>
      <c r="F15767">
        <v>1</v>
      </c>
    </row>
    <row r="15768" spans="1:6">
      <c r="A15768">
        <v>5311</v>
      </c>
      <c r="B15768">
        <v>13</v>
      </c>
      <c r="C15768" t="s">
        <v>63</v>
      </c>
      <c r="D15768" t="s">
        <v>92</v>
      </c>
      <c r="E15768">
        <v>6093</v>
      </c>
      <c r="F15768">
        <v>1</v>
      </c>
    </row>
    <row r="15769" spans="1:6">
      <c r="A15769">
        <v>5311</v>
      </c>
      <c r="B15769">
        <v>13</v>
      </c>
      <c r="C15769" t="s">
        <v>63</v>
      </c>
      <c r="D15769" t="s">
        <v>92</v>
      </c>
      <c r="E15769">
        <v>3007</v>
      </c>
      <c r="F15769">
        <v>1</v>
      </c>
    </row>
    <row r="15770" spans="1:6">
      <c r="A15770">
        <v>5311</v>
      </c>
      <c r="B15770">
        <v>13</v>
      </c>
      <c r="C15770" t="s">
        <v>63</v>
      </c>
      <c r="D15770" t="s">
        <v>92</v>
      </c>
      <c r="E15770">
        <v>3969</v>
      </c>
      <c r="F15770">
        <v>1</v>
      </c>
    </row>
    <row r="15771" spans="1:6">
      <c r="A15771">
        <v>5311</v>
      </c>
      <c r="B15771">
        <v>13</v>
      </c>
      <c r="C15771" t="s">
        <v>63</v>
      </c>
      <c r="D15771" t="s">
        <v>92</v>
      </c>
      <c r="E15771">
        <v>2752</v>
      </c>
      <c r="F15771">
        <v>1</v>
      </c>
    </row>
    <row r="15772" spans="1:6">
      <c r="A15772">
        <v>5311</v>
      </c>
      <c r="B15772">
        <v>13</v>
      </c>
      <c r="C15772" t="s">
        <v>63</v>
      </c>
      <c r="D15772" t="s">
        <v>92</v>
      </c>
      <c r="E15772">
        <v>163</v>
      </c>
      <c r="F15772">
        <v>1</v>
      </c>
    </row>
    <row r="15773" spans="1:6">
      <c r="A15773">
        <v>5311</v>
      </c>
      <c r="B15773">
        <v>13</v>
      </c>
      <c r="C15773" t="s">
        <v>63</v>
      </c>
      <c r="D15773" t="s">
        <v>92</v>
      </c>
      <c r="E15773">
        <v>4983</v>
      </c>
      <c r="F15773">
        <v>1</v>
      </c>
    </row>
    <row r="15774" spans="1:6">
      <c r="A15774">
        <v>5311</v>
      </c>
      <c r="B15774">
        <v>13</v>
      </c>
      <c r="C15774" t="s">
        <v>63</v>
      </c>
      <c r="D15774" t="s">
        <v>92</v>
      </c>
      <c r="E15774">
        <v>4431</v>
      </c>
      <c r="F15774">
        <v>1</v>
      </c>
    </row>
    <row r="15775" spans="1:6">
      <c r="A15775">
        <v>5311</v>
      </c>
      <c r="B15775">
        <v>13</v>
      </c>
      <c r="C15775" t="s">
        <v>63</v>
      </c>
      <c r="D15775" t="s">
        <v>92</v>
      </c>
      <c r="E15775">
        <v>2827</v>
      </c>
      <c r="F15775">
        <v>1</v>
      </c>
    </row>
    <row r="15776" spans="1:6">
      <c r="A15776">
        <v>5311</v>
      </c>
      <c r="B15776">
        <v>13</v>
      </c>
      <c r="C15776" t="s">
        <v>63</v>
      </c>
      <c r="D15776" t="s">
        <v>92</v>
      </c>
      <c r="E15776">
        <v>2900</v>
      </c>
      <c r="F15776">
        <v>1</v>
      </c>
    </row>
    <row r="15777" spans="1:6">
      <c r="A15777">
        <v>5311</v>
      </c>
      <c r="B15777">
        <v>13</v>
      </c>
      <c r="C15777" t="s">
        <v>63</v>
      </c>
      <c r="D15777" t="s">
        <v>92</v>
      </c>
      <c r="E15777">
        <v>5010</v>
      </c>
      <c r="F15777">
        <v>1</v>
      </c>
    </row>
    <row r="15778" spans="1:6">
      <c r="A15778">
        <v>5311</v>
      </c>
      <c r="B15778">
        <v>13</v>
      </c>
      <c r="C15778" t="s">
        <v>63</v>
      </c>
      <c r="D15778" t="s">
        <v>92</v>
      </c>
      <c r="E15778">
        <v>224</v>
      </c>
      <c r="F15778">
        <v>1</v>
      </c>
    </row>
    <row r="15779" spans="1:6">
      <c r="A15779">
        <v>5311</v>
      </c>
      <c r="B15779">
        <v>13</v>
      </c>
      <c r="C15779" t="s">
        <v>63</v>
      </c>
      <c r="D15779" t="s">
        <v>92</v>
      </c>
      <c r="E15779">
        <v>3064</v>
      </c>
      <c r="F15779">
        <v>1</v>
      </c>
    </row>
    <row r="15780" spans="1:6">
      <c r="A15780">
        <v>5311</v>
      </c>
      <c r="B15780">
        <v>13</v>
      </c>
      <c r="C15780" t="s">
        <v>63</v>
      </c>
      <c r="D15780" t="s">
        <v>92</v>
      </c>
      <c r="E15780">
        <v>3709</v>
      </c>
      <c r="F15780">
        <v>1</v>
      </c>
    </row>
    <row r="15781" spans="1:6">
      <c r="A15781">
        <v>5311</v>
      </c>
      <c r="B15781">
        <v>13</v>
      </c>
      <c r="C15781" t="s">
        <v>63</v>
      </c>
      <c r="D15781" t="s">
        <v>92</v>
      </c>
      <c r="E15781">
        <v>5655</v>
      </c>
      <c r="F15781">
        <v>1</v>
      </c>
    </row>
    <row r="15782" spans="1:6">
      <c r="A15782">
        <v>5311</v>
      </c>
      <c r="B15782">
        <v>13</v>
      </c>
      <c r="C15782" t="s">
        <v>63</v>
      </c>
      <c r="D15782" t="s">
        <v>92</v>
      </c>
      <c r="E15782">
        <v>5376</v>
      </c>
      <c r="F15782">
        <v>1</v>
      </c>
    </row>
    <row r="15783" spans="1:6">
      <c r="A15783">
        <v>5311</v>
      </c>
      <c r="B15783">
        <v>13</v>
      </c>
      <c r="C15783" t="s">
        <v>63</v>
      </c>
      <c r="D15783" t="s">
        <v>92</v>
      </c>
      <c r="E15783">
        <v>4085</v>
      </c>
      <c r="F15783">
        <v>1</v>
      </c>
    </row>
    <row r="15784" spans="1:6">
      <c r="A15784">
        <v>5311</v>
      </c>
      <c r="B15784">
        <v>13</v>
      </c>
      <c r="C15784" t="s">
        <v>63</v>
      </c>
      <c r="D15784" t="s">
        <v>92</v>
      </c>
      <c r="E15784">
        <v>3831</v>
      </c>
      <c r="F15784">
        <v>1</v>
      </c>
    </row>
    <row r="15785" spans="1:6">
      <c r="A15785">
        <v>5311</v>
      </c>
      <c r="B15785">
        <v>13</v>
      </c>
      <c r="C15785" t="s">
        <v>63</v>
      </c>
      <c r="D15785" t="s">
        <v>92</v>
      </c>
      <c r="E15785">
        <v>3826</v>
      </c>
      <c r="F15785">
        <v>1</v>
      </c>
    </row>
    <row r="15786" spans="1:6">
      <c r="A15786">
        <v>5311</v>
      </c>
      <c r="B15786">
        <v>13</v>
      </c>
      <c r="C15786" t="s">
        <v>63</v>
      </c>
      <c r="D15786" t="s">
        <v>92</v>
      </c>
      <c r="E15786">
        <v>3596</v>
      </c>
      <c r="F15786">
        <v>1</v>
      </c>
    </row>
    <row r="15787" spans="1:6">
      <c r="A15787">
        <v>5311</v>
      </c>
      <c r="B15787">
        <v>13</v>
      </c>
      <c r="C15787" t="s">
        <v>63</v>
      </c>
      <c r="D15787" t="s">
        <v>92</v>
      </c>
      <c r="E15787">
        <v>2509</v>
      </c>
      <c r="F15787">
        <v>1</v>
      </c>
    </row>
    <row r="15788" spans="1:6">
      <c r="A15788">
        <v>5311</v>
      </c>
      <c r="B15788">
        <v>13</v>
      </c>
      <c r="C15788" t="s">
        <v>63</v>
      </c>
      <c r="D15788" t="s">
        <v>92</v>
      </c>
      <c r="E15788">
        <v>3426</v>
      </c>
      <c r="F15788">
        <v>1</v>
      </c>
    </row>
    <row r="15789" spans="1:6">
      <c r="A15789">
        <v>5311</v>
      </c>
      <c r="B15789">
        <v>13</v>
      </c>
      <c r="C15789" t="s">
        <v>63</v>
      </c>
      <c r="D15789" t="s">
        <v>92</v>
      </c>
      <c r="E15789">
        <v>2943</v>
      </c>
      <c r="F15789">
        <v>1</v>
      </c>
    </row>
    <row r="15790" spans="1:6">
      <c r="A15790">
        <v>5311</v>
      </c>
      <c r="B15790">
        <v>13</v>
      </c>
      <c r="C15790" t="s">
        <v>63</v>
      </c>
      <c r="D15790" t="s">
        <v>92</v>
      </c>
      <c r="E15790">
        <v>4609</v>
      </c>
      <c r="F15790">
        <v>1</v>
      </c>
    </row>
    <row r="15791" spans="1:6">
      <c r="A15791">
        <v>5311</v>
      </c>
      <c r="B15791">
        <v>13</v>
      </c>
      <c r="C15791" t="s">
        <v>63</v>
      </c>
      <c r="D15791" t="s">
        <v>92</v>
      </c>
      <c r="E15791">
        <v>5140</v>
      </c>
      <c r="F15791">
        <v>1</v>
      </c>
    </row>
    <row r="15792" spans="1:6">
      <c r="A15792">
        <v>5311</v>
      </c>
      <c r="B15792">
        <v>13</v>
      </c>
      <c r="C15792" t="s">
        <v>63</v>
      </c>
      <c r="D15792" t="s">
        <v>92</v>
      </c>
      <c r="E15792">
        <v>172</v>
      </c>
      <c r="F15792">
        <v>1</v>
      </c>
    </row>
    <row r="15793" spans="1:6">
      <c r="A15793">
        <v>5311</v>
      </c>
      <c r="B15793">
        <v>13</v>
      </c>
      <c r="C15793" t="s">
        <v>63</v>
      </c>
      <c r="D15793" t="s">
        <v>92</v>
      </c>
      <c r="E15793">
        <v>5476</v>
      </c>
      <c r="F15793">
        <v>1</v>
      </c>
    </row>
    <row r="15794" spans="1:6">
      <c r="A15794">
        <v>5311</v>
      </c>
      <c r="B15794">
        <v>13</v>
      </c>
      <c r="C15794" t="s">
        <v>63</v>
      </c>
      <c r="D15794" t="s">
        <v>92</v>
      </c>
      <c r="E15794">
        <v>2719</v>
      </c>
      <c r="F15794">
        <v>1</v>
      </c>
    </row>
    <row r="15795" spans="1:6">
      <c r="A15795">
        <v>5311</v>
      </c>
      <c r="B15795">
        <v>13</v>
      </c>
      <c r="C15795" t="s">
        <v>63</v>
      </c>
      <c r="D15795" t="s">
        <v>92</v>
      </c>
      <c r="E15795">
        <v>2397</v>
      </c>
      <c r="F15795">
        <v>1</v>
      </c>
    </row>
    <row r="15796" spans="1:6">
      <c r="A15796">
        <v>5311</v>
      </c>
      <c r="B15796">
        <v>13</v>
      </c>
      <c r="C15796" t="s">
        <v>63</v>
      </c>
      <c r="D15796" t="s">
        <v>92</v>
      </c>
      <c r="E15796">
        <v>1381</v>
      </c>
      <c r="F15796">
        <v>1</v>
      </c>
    </row>
    <row r="15797" spans="1:6">
      <c r="A15797">
        <v>5311</v>
      </c>
      <c r="B15797">
        <v>13</v>
      </c>
      <c r="C15797" t="s">
        <v>63</v>
      </c>
      <c r="D15797" t="s">
        <v>92</v>
      </c>
      <c r="E15797">
        <v>3570</v>
      </c>
      <c r="F15797">
        <v>1</v>
      </c>
    </row>
    <row r="15798" spans="1:6">
      <c r="A15798">
        <v>5311</v>
      </c>
      <c r="B15798">
        <v>13</v>
      </c>
      <c r="C15798" t="s">
        <v>63</v>
      </c>
      <c r="D15798" t="s">
        <v>92</v>
      </c>
      <c r="E15798">
        <v>2960</v>
      </c>
      <c r="F15798">
        <v>1</v>
      </c>
    </row>
    <row r="15799" spans="1:6">
      <c r="A15799">
        <v>5311</v>
      </c>
      <c r="B15799">
        <v>13</v>
      </c>
      <c r="C15799" t="s">
        <v>63</v>
      </c>
      <c r="D15799" t="s">
        <v>92</v>
      </c>
      <c r="E15799">
        <v>4761</v>
      </c>
      <c r="F15799">
        <v>1</v>
      </c>
    </row>
    <row r="15800" spans="1:6">
      <c r="A15800">
        <v>5311</v>
      </c>
      <c r="B15800">
        <v>13</v>
      </c>
      <c r="C15800" t="s">
        <v>63</v>
      </c>
      <c r="D15800" t="s">
        <v>92</v>
      </c>
      <c r="E15800">
        <v>6081</v>
      </c>
      <c r="F15800">
        <v>1</v>
      </c>
    </row>
    <row r="15801" spans="1:6">
      <c r="A15801">
        <v>5311</v>
      </c>
      <c r="B15801">
        <v>13</v>
      </c>
      <c r="C15801" t="s">
        <v>63</v>
      </c>
      <c r="D15801" t="s">
        <v>92</v>
      </c>
      <c r="E15801">
        <v>3947</v>
      </c>
      <c r="F15801">
        <v>1</v>
      </c>
    </row>
    <row r="15802" spans="1:6">
      <c r="A15802">
        <v>5311</v>
      </c>
      <c r="B15802">
        <v>13</v>
      </c>
      <c r="C15802" t="s">
        <v>63</v>
      </c>
      <c r="D15802" t="s">
        <v>92</v>
      </c>
      <c r="E15802">
        <v>3097</v>
      </c>
      <c r="F15802">
        <v>1</v>
      </c>
    </row>
    <row r="15803" spans="1:6">
      <c r="A15803">
        <v>5311</v>
      </c>
      <c r="B15803">
        <v>13</v>
      </c>
      <c r="C15803" t="s">
        <v>63</v>
      </c>
      <c r="D15803" t="s">
        <v>92</v>
      </c>
      <c r="E15803">
        <v>5650</v>
      </c>
      <c r="F15803">
        <v>1</v>
      </c>
    </row>
    <row r="15804" spans="1:6">
      <c r="A15804">
        <v>5311</v>
      </c>
      <c r="B15804">
        <v>13</v>
      </c>
      <c r="C15804" t="s">
        <v>63</v>
      </c>
      <c r="D15804" t="s">
        <v>92</v>
      </c>
      <c r="E15804">
        <v>2672</v>
      </c>
      <c r="F15804">
        <v>1</v>
      </c>
    </row>
    <row r="15805" spans="1:6">
      <c r="A15805">
        <v>5311</v>
      </c>
      <c r="B15805">
        <v>13</v>
      </c>
      <c r="C15805" t="s">
        <v>63</v>
      </c>
      <c r="D15805" t="s">
        <v>92</v>
      </c>
      <c r="E15805">
        <v>4502</v>
      </c>
      <c r="F15805">
        <v>1</v>
      </c>
    </row>
    <row r="15806" spans="1:6">
      <c r="A15806">
        <v>5311</v>
      </c>
      <c r="B15806">
        <v>13</v>
      </c>
      <c r="C15806" t="s">
        <v>63</v>
      </c>
      <c r="D15806" t="s">
        <v>92</v>
      </c>
      <c r="E15806">
        <v>3287</v>
      </c>
      <c r="F15806">
        <v>1</v>
      </c>
    </row>
    <row r="15807" spans="1:6">
      <c r="A15807">
        <v>5311</v>
      </c>
      <c r="B15807">
        <v>13</v>
      </c>
      <c r="C15807" t="s">
        <v>63</v>
      </c>
      <c r="D15807" t="s">
        <v>92</v>
      </c>
      <c r="E15807">
        <v>1287</v>
      </c>
      <c r="F15807">
        <v>1</v>
      </c>
    </row>
    <row r="15808" spans="1:6">
      <c r="A15808">
        <v>5311</v>
      </c>
      <c r="B15808">
        <v>13</v>
      </c>
      <c r="C15808" t="s">
        <v>63</v>
      </c>
      <c r="D15808" t="s">
        <v>92</v>
      </c>
      <c r="E15808">
        <v>5171</v>
      </c>
      <c r="F15808">
        <v>1</v>
      </c>
    </row>
    <row r="15809" spans="1:6">
      <c r="A15809">
        <v>5311</v>
      </c>
      <c r="B15809">
        <v>13</v>
      </c>
      <c r="C15809" t="s">
        <v>63</v>
      </c>
      <c r="D15809" t="s">
        <v>92</v>
      </c>
      <c r="E15809">
        <v>5107</v>
      </c>
      <c r="F15809">
        <v>1</v>
      </c>
    </row>
    <row r="15810" spans="1:6">
      <c r="A15810">
        <v>5311</v>
      </c>
      <c r="B15810">
        <v>13</v>
      </c>
      <c r="C15810" t="s">
        <v>63</v>
      </c>
      <c r="D15810" t="s">
        <v>92</v>
      </c>
      <c r="E15810">
        <v>3939</v>
      </c>
      <c r="F15810">
        <v>1</v>
      </c>
    </row>
    <row r="15811" spans="1:6">
      <c r="A15811">
        <v>5311</v>
      </c>
      <c r="B15811">
        <v>13</v>
      </c>
      <c r="C15811" t="s">
        <v>63</v>
      </c>
      <c r="D15811" t="s">
        <v>92</v>
      </c>
      <c r="E15811">
        <v>4932</v>
      </c>
      <c r="F15811">
        <v>1</v>
      </c>
    </row>
    <row r="15812" spans="1:6">
      <c r="A15812">
        <v>5311</v>
      </c>
      <c r="B15812">
        <v>13</v>
      </c>
      <c r="C15812" t="s">
        <v>63</v>
      </c>
      <c r="D15812" t="s">
        <v>92</v>
      </c>
      <c r="E15812">
        <v>4635</v>
      </c>
      <c r="F15812">
        <v>1</v>
      </c>
    </row>
    <row r="15813" spans="1:6">
      <c r="A15813">
        <v>5311</v>
      </c>
      <c r="B15813">
        <v>13</v>
      </c>
      <c r="C15813" t="s">
        <v>63</v>
      </c>
      <c r="D15813" t="s">
        <v>92</v>
      </c>
      <c r="E15813">
        <v>167</v>
      </c>
      <c r="F15813">
        <v>1</v>
      </c>
    </row>
    <row r="15814" spans="1:6">
      <c r="A15814">
        <v>5311</v>
      </c>
      <c r="B15814">
        <v>13</v>
      </c>
      <c r="C15814" t="s">
        <v>63</v>
      </c>
      <c r="D15814" t="s">
        <v>92</v>
      </c>
      <c r="E15814">
        <v>3018</v>
      </c>
      <c r="F15814">
        <v>1</v>
      </c>
    </row>
    <row r="15815" spans="1:6">
      <c r="A15815">
        <v>5311</v>
      </c>
      <c r="B15815">
        <v>13</v>
      </c>
      <c r="C15815" t="s">
        <v>63</v>
      </c>
      <c r="D15815" t="s">
        <v>92</v>
      </c>
      <c r="E15815">
        <v>2217</v>
      </c>
      <c r="F15815">
        <v>1</v>
      </c>
    </row>
    <row r="15816" spans="1:6">
      <c r="A15816">
        <v>5311</v>
      </c>
      <c r="B15816">
        <v>13</v>
      </c>
      <c r="C15816" t="s">
        <v>63</v>
      </c>
      <c r="D15816" t="s">
        <v>92</v>
      </c>
      <c r="E15816">
        <v>3600</v>
      </c>
      <c r="F15816">
        <v>1</v>
      </c>
    </row>
    <row r="15817" spans="1:6">
      <c r="A15817">
        <v>5311</v>
      </c>
      <c r="B15817">
        <v>13</v>
      </c>
      <c r="C15817" t="s">
        <v>63</v>
      </c>
      <c r="D15817" t="s">
        <v>92</v>
      </c>
      <c r="E15817">
        <v>3152</v>
      </c>
      <c r="F15817">
        <v>1</v>
      </c>
    </row>
    <row r="15818" spans="1:6">
      <c r="A15818">
        <v>5311</v>
      </c>
      <c r="B15818">
        <v>13</v>
      </c>
      <c r="C15818" t="s">
        <v>63</v>
      </c>
      <c r="D15818" t="s">
        <v>92</v>
      </c>
      <c r="E15818">
        <v>4530</v>
      </c>
      <c r="F15818">
        <v>1</v>
      </c>
    </row>
    <row r="15819" spans="1:6">
      <c r="A15819">
        <v>5311</v>
      </c>
      <c r="B15819">
        <v>13</v>
      </c>
      <c r="C15819" t="s">
        <v>63</v>
      </c>
      <c r="D15819" t="s">
        <v>92</v>
      </c>
      <c r="E15819">
        <v>6008</v>
      </c>
      <c r="F15819">
        <v>1</v>
      </c>
    </row>
    <row r="15820" spans="1:6">
      <c r="A15820">
        <v>5311</v>
      </c>
      <c r="B15820">
        <v>13</v>
      </c>
      <c r="C15820" t="s">
        <v>63</v>
      </c>
      <c r="D15820" t="s">
        <v>92</v>
      </c>
      <c r="E15820">
        <v>2800</v>
      </c>
      <c r="F15820">
        <v>1</v>
      </c>
    </row>
    <row r="15821" spans="1:6">
      <c r="A15821">
        <v>5311</v>
      </c>
      <c r="B15821">
        <v>13</v>
      </c>
      <c r="C15821" t="s">
        <v>63</v>
      </c>
      <c r="D15821" t="s">
        <v>92</v>
      </c>
      <c r="E15821">
        <v>4799</v>
      </c>
      <c r="F15821">
        <v>1</v>
      </c>
    </row>
    <row r="15822" spans="1:6">
      <c r="A15822">
        <v>5311</v>
      </c>
      <c r="B15822">
        <v>13</v>
      </c>
      <c r="C15822" t="s">
        <v>63</v>
      </c>
      <c r="D15822" t="s">
        <v>92</v>
      </c>
      <c r="E15822">
        <v>241</v>
      </c>
      <c r="F15822">
        <v>1</v>
      </c>
    </row>
    <row r="15823" spans="1:6">
      <c r="A15823">
        <v>5311</v>
      </c>
      <c r="B15823">
        <v>13</v>
      </c>
      <c r="C15823" t="s">
        <v>63</v>
      </c>
      <c r="D15823" t="s">
        <v>92</v>
      </c>
      <c r="E15823">
        <v>4629</v>
      </c>
      <c r="F15823">
        <v>1</v>
      </c>
    </row>
    <row r="15824" spans="1:6">
      <c r="A15824">
        <v>5311</v>
      </c>
      <c r="B15824">
        <v>13</v>
      </c>
      <c r="C15824" t="s">
        <v>63</v>
      </c>
      <c r="D15824" t="s">
        <v>92</v>
      </c>
      <c r="E15824">
        <v>3415</v>
      </c>
      <c r="F15824">
        <v>1</v>
      </c>
    </row>
    <row r="15825" spans="1:6">
      <c r="A15825">
        <v>5311</v>
      </c>
      <c r="B15825">
        <v>13</v>
      </c>
      <c r="C15825" t="s">
        <v>63</v>
      </c>
      <c r="D15825" t="s">
        <v>92</v>
      </c>
      <c r="E15825">
        <v>2591</v>
      </c>
      <c r="F15825">
        <v>1</v>
      </c>
    </row>
    <row r="15826" spans="1:6">
      <c r="A15826">
        <v>5311</v>
      </c>
      <c r="B15826">
        <v>13</v>
      </c>
      <c r="C15826" t="s">
        <v>63</v>
      </c>
      <c r="D15826" t="s">
        <v>92</v>
      </c>
      <c r="E15826">
        <v>5040</v>
      </c>
      <c r="F15826">
        <v>1</v>
      </c>
    </row>
    <row r="15827" spans="1:6">
      <c r="A15827">
        <v>5311</v>
      </c>
      <c r="B15827">
        <v>13</v>
      </c>
      <c r="C15827" t="s">
        <v>63</v>
      </c>
      <c r="D15827" t="s">
        <v>92</v>
      </c>
      <c r="E15827">
        <v>3613</v>
      </c>
      <c r="F15827">
        <v>1</v>
      </c>
    </row>
    <row r="15828" spans="1:6">
      <c r="A15828">
        <v>5311</v>
      </c>
      <c r="B15828">
        <v>13</v>
      </c>
      <c r="C15828" t="s">
        <v>63</v>
      </c>
      <c r="D15828" t="s">
        <v>92</v>
      </c>
      <c r="E15828">
        <v>4086</v>
      </c>
      <c r="F15828">
        <v>1</v>
      </c>
    </row>
    <row r="15829" spans="1:6">
      <c r="A15829">
        <v>5311</v>
      </c>
      <c r="B15829">
        <v>13</v>
      </c>
      <c r="C15829" t="s">
        <v>63</v>
      </c>
      <c r="D15829" t="s">
        <v>92</v>
      </c>
      <c r="E15829">
        <v>3115</v>
      </c>
      <c r="F15829">
        <v>1</v>
      </c>
    </row>
    <row r="15830" spans="1:6">
      <c r="A15830">
        <v>5311</v>
      </c>
      <c r="B15830">
        <v>13</v>
      </c>
      <c r="C15830" t="s">
        <v>63</v>
      </c>
      <c r="D15830" t="s">
        <v>92</v>
      </c>
      <c r="E15830">
        <v>2188</v>
      </c>
      <c r="F15830">
        <v>1</v>
      </c>
    </row>
    <row r="15831" spans="1:6">
      <c r="A15831">
        <v>5311</v>
      </c>
      <c r="B15831">
        <v>13</v>
      </c>
      <c r="C15831" t="s">
        <v>63</v>
      </c>
      <c r="D15831" t="s">
        <v>92</v>
      </c>
      <c r="E15831">
        <v>3859</v>
      </c>
      <c r="F15831">
        <v>1</v>
      </c>
    </row>
    <row r="15832" spans="1:6">
      <c r="A15832">
        <v>5311</v>
      </c>
      <c r="B15832">
        <v>13</v>
      </c>
      <c r="C15832" t="s">
        <v>63</v>
      </c>
      <c r="D15832" t="s">
        <v>92</v>
      </c>
      <c r="E15832">
        <v>5863</v>
      </c>
      <c r="F15832">
        <v>1</v>
      </c>
    </row>
    <row r="15833" spans="1:6">
      <c r="A15833">
        <v>5311</v>
      </c>
      <c r="B15833">
        <v>13</v>
      </c>
      <c r="C15833" t="s">
        <v>63</v>
      </c>
      <c r="D15833" t="s">
        <v>92</v>
      </c>
      <c r="E15833">
        <v>3231</v>
      </c>
      <c r="F15833">
        <v>1</v>
      </c>
    </row>
    <row r="15834" spans="1:6">
      <c r="A15834">
        <v>5311</v>
      </c>
      <c r="B15834">
        <v>13</v>
      </c>
      <c r="C15834" t="s">
        <v>63</v>
      </c>
      <c r="D15834" t="s">
        <v>92</v>
      </c>
      <c r="E15834">
        <v>3119</v>
      </c>
      <c r="F15834">
        <v>1</v>
      </c>
    </row>
    <row r="15835" spans="1:6">
      <c r="A15835">
        <v>5311</v>
      </c>
      <c r="B15835">
        <v>13</v>
      </c>
      <c r="C15835" t="s">
        <v>63</v>
      </c>
      <c r="D15835" t="s">
        <v>92</v>
      </c>
      <c r="E15835">
        <v>5918</v>
      </c>
      <c r="F15835">
        <v>1</v>
      </c>
    </row>
    <row r="15836" spans="1:6">
      <c r="A15836">
        <v>5311</v>
      </c>
      <c r="B15836">
        <v>13</v>
      </c>
      <c r="C15836" t="s">
        <v>63</v>
      </c>
      <c r="D15836" t="s">
        <v>92</v>
      </c>
      <c r="E15836">
        <v>6094</v>
      </c>
      <c r="F15836">
        <v>1</v>
      </c>
    </row>
    <row r="15837" spans="1:6">
      <c r="A15837">
        <v>5311</v>
      </c>
      <c r="B15837">
        <v>13</v>
      </c>
      <c r="C15837" t="s">
        <v>63</v>
      </c>
      <c r="D15837" t="s">
        <v>92</v>
      </c>
      <c r="E15837">
        <v>2036</v>
      </c>
      <c r="F15837">
        <v>1</v>
      </c>
    </row>
    <row r="15838" spans="1:6">
      <c r="A15838">
        <v>5311</v>
      </c>
      <c r="B15838">
        <v>13</v>
      </c>
      <c r="C15838" t="s">
        <v>63</v>
      </c>
      <c r="D15838" t="s">
        <v>92</v>
      </c>
      <c r="E15838">
        <v>5505</v>
      </c>
      <c r="F15838">
        <v>1</v>
      </c>
    </row>
    <row r="15839" spans="1:6">
      <c r="A15839">
        <v>5311</v>
      </c>
      <c r="B15839">
        <v>13</v>
      </c>
      <c r="C15839" t="s">
        <v>63</v>
      </c>
      <c r="D15839" t="s">
        <v>92</v>
      </c>
      <c r="E15839">
        <v>6055</v>
      </c>
      <c r="F15839">
        <v>1</v>
      </c>
    </row>
    <row r="15840" spans="1:6">
      <c r="A15840">
        <v>5311</v>
      </c>
      <c r="B15840">
        <v>13</v>
      </c>
      <c r="C15840" t="s">
        <v>63</v>
      </c>
      <c r="D15840" t="s">
        <v>92</v>
      </c>
      <c r="E15840">
        <v>4108</v>
      </c>
      <c r="F15840">
        <v>1</v>
      </c>
    </row>
    <row r="15841" spans="1:6">
      <c r="A15841">
        <v>5311</v>
      </c>
      <c r="B15841">
        <v>13</v>
      </c>
      <c r="C15841" t="s">
        <v>63</v>
      </c>
      <c r="D15841" t="s">
        <v>92</v>
      </c>
      <c r="E15841">
        <v>89</v>
      </c>
      <c r="F15841">
        <v>1</v>
      </c>
    </row>
    <row r="15842" spans="1:6">
      <c r="A15842">
        <v>5311</v>
      </c>
      <c r="B15842">
        <v>13</v>
      </c>
      <c r="C15842" t="s">
        <v>63</v>
      </c>
      <c r="D15842" t="s">
        <v>92</v>
      </c>
      <c r="E15842">
        <v>2450</v>
      </c>
      <c r="F15842">
        <v>1</v>
      </c>
    </row>
    <row r="15843" spans="1:6">
      <c r="A15843">
        <v>5311</v>
      </c>
      <c r="B15843">
        <v>13</v>
      </c>
      <c r="C15843" t="s">
        <v>63</v>
      </c>
      <c r="D15843" t="s">
        <v>92</v>
      </c>
      <c r="E15843">
        <v>139</v>
      </c>
      <c r="F15843">
        <v>1</v>
      </c>
    </row>
    <row r="15844" spans="1:6">
      <c r="A15844">
        <v>5311</v>
      </c>
      <c r="B15844">
        <v>13</v>
      </c>
      <c r="C15844" t="s">
        <v>63</v>
      </c>
      <c r="D15844" t="s">
        <v>92</v>
      </c>
      <c r="E15844">
        <v>1126</v>
      </c>
      <c r="F15844">
        <v>1</v>
      </c>
    </row>
    <row r="15845" spans="1:6">
      <c r="A15845">
        <v>5311</v>
      </c>
      <c r="B15845">
        <v>13</v>
      </c>
      <c r="C15845" t="s">
        <v>63</v>
      </c>
      <c r="D15845" t="s">
        <v>92</v>
      </c>
      <c r="E15845">
        <v>4857</v>
      </c>
      <c r="F15845">
        <v>1</v>
      </c>
    </row>
    <row r="15846" spans="1:6">
      <c r="A15846">
        <v>5311</v>
      </c>
      <c r="B15846">
        <v>13</v>
      </c>
      <c r="C15846" t="s">
        <v>63</v>
      </c>
      <c r="D15846" t="s">
        <v>92</v>
      </c>
      <c r="E15846">
        <v>979</v>
      </c>
      <c r="F15846">
        <v>1</v>
      </c>
    </row>
    <row r="15847" spans="1:6">
      <c r="A15847">
        <v>5311</v>
      </c>
      <c r="B15847">
        <v>13</v>
      </c>
      <c r="C15847" t="s">
        <v>63</v>
      </c>
      <c r="D15847" t="s">
        <v>92</v>
      </c>
      <c r="E15847">
        <v>6047</v>
      </c>
      <c r="F15847">
        <v>1</v>
      </c>
    </row>
    <row r="15848" spans="1:6">
      <c r="A15848">
        <v>5311</v>
      </c>
      <c r="B15848">
        <v>13</v>
      </c>
      <c r="C15848" t="s">
        <v>63</v>
      </c>
      <c r="D15848" t="s">
        <v>92</v>
      </c>
      <c r="E15848">
        <v>3530</v>
      </c>
      <c r="F15848">
        <v>1</v>
      </c>
    </row>
    <row r="15849" spans="1:6">
      <c r="A15849">
        <v>5311</v>
      </c>
      <c r="B15849">
        <v>13</v>
      </c>
      <c r="C15849" t="s">
        <v>63</v>
      </c>
      <c r="D15849" t="s">
        <v>92</v>
      </c>
      <c r="E15849">
        <v>3934</v>
      </c>
      <c r="F15849">
        <v>1</v>
      </c>
    </row>
    <row r="15850" spans="1:6">
      <c r="A15850">
        <v>5311</v>
      </c>
      <c r="B15850">
        <v>13</v>
      </c>
      <c r="C15850" t="s">
        <v>63</v>
      </c>
      <c r="D15850" t="s">
        <v>92</v>
      </c>
      <c r="E15850">
        <v>1335</v>
      </c>
      <c r="F15850">
        <v>1</v>
      </c>
    </row>
    <row r="15851" spans="1:6">
      <c r="A15851">
        <v>5311</v>
      </c>
      <c r="B15851">
        <v>13</v>
      </c>
      <c r="C15851" t="s">
        <v>63</v>
      </c>
      <c r="D15851" t="s">
        <v>92</v>
      </c>
      <c r="E15851">
        <v>3093</v>
      </c>
      <c r="F15851">
        <v>1</v>
      </c>
    </row>
    <row r="15852" spans="1:6">
      <c r="A15852">
        <v>5311</v>
      </c>
      <c r="B15852">
        <v>13</v>
      </c>
      <c r="C15852" t="s">
        <v>63</v>
      </c>
      <c r="D15852" t="s">
        <v>92</v>
      </c>
      <c r="E15852">
        <v>5766</v>
      </c>
      <c r="F15852">
        <v>1</v>
      </c>
    </row>
    <row r="15853" spans="1:6">
      <c r="A15853">
        <v>5311</v>
      </c>
      <c r="B15853">
        <v>13</v>
      </c>
      <c r="C15853" t="s">
        <v>63</v>
      </c>
      <c r="D15853" t="s">
        <v>92</v>
      </c>
      <c r="E15853">
        <v>5497</v>
      </c>
      <c r="F15853">
        <v>1</v>
      </c>
    </row>
    <row r="15854" spans="1:6">
      <c r="A15854">
        <v>5311</v>
      </c>
      <c r="B15854">
        <v>13</v>
      </c>
      <c r="C15854" t="s">
        <v>63</v>
      </c>
      <c r="D15854" t="s">
        <v>92</v>
      </c>
      <c r="E15854">
        <v>353</v>
      </c>
      <c r="F15854">
        <v>1</v>
      </c>
    </row>
    <row r="15855" spans="1:6">
      <c r="A15855">
        <v>5311</v>
      </c>
      <c r="B15855">
        <v>13</v>
      </c>
      <c r="C15855" t="s">
        <v>63</v>
      </c>
      <c r="D15855" t="s">
        <v>92</v>
      </c>
      <c r="E15855">
        <v>5261</v>
      </c>
      <c r="F15855">
        <v>1</v>
      </c>
    </row>
    <row r="15856" spans="1:6">
      <c r="A15856">
        <v>5311</v>
      </c>
      <c r="B15856">
        <v>13</v>
      </c>
      <c r="C15856" t="s">
        <v>63</v>
      </c>
      <c r="D15856" t="s">
        <v>92</v>
      </c>
      <c r="E15856">
        <v>3278</v>
      </c>
      <c r="F15856">
        <v>1</v>
      </c>
    </row>
    <row r="15857" spans="1:6">
      <c r="A15857">
        <v>5311</v>
      </c>
      <c r="B15857">
        <v>13</v>
      </c>
      <c r="C15857" t="s">
        <v>63</v>
      </c>
      <c r="D15857" t="s">
        <v>92</v>
      </c>
      <c r="E15857">
        <v>280</v>
      </c>
      <c r="F15857">
        <v>1</v>
      </c>
    </row>
    <row r="15858" spans="1:6">
      <c r="A15858">
        <v>5311</v>
      </c>
      <c r="B15858">
        <v>13</v>
      </c>
      <c r="C15858" t="s">
        <v>63</v>
      </c>
      <c r="D15858" t="s">
        <v>92</v>
      </c>
      <c r="E15858">
        <v>1023</v>
      </c>
      <c r="F15858">
        <v>1</v>
      </c>
    </row>
    <row r="15859" spans="1:6">
      <c r="A15859">
        <v>5311</v>
      </c>
      <c r="B15859">
        <v>13</v>
      </c>
      <c r="C15859" t="s">
        <v>63</v>
      </c>
      <c r="D15859" t="s">
        <v>92</v>
      </c>
      <c r="E15859">
        <v>3456</v>
      </c>
      <c r="F15859">
        <v>1</v>
      </c>
    </row>
    <row r="15860" spans="1:6">
      <c r="A15860">
        <v>5311</v>
      </c>
      <c r="B15860">
        <v>13</v>
      </c>
      <c r="C15860" t="s">
        <v>63</v>
      </c>
      <c r="D15860" t="s">
        <v>92</v>
      </c>
      <c r="E15860">
        <v>4099</v>
      </c>
      <c r="F15860">
        <v>1</v>
      </c>
    </row>
    <row r="15861" spans="1:6">
      <c r="A15861">
        <v>5311</v>
      </c>
      <c r="B15861">
        <v>13</v>
      </c>
      <c r="C15861" t="s">
        <v>63</v>
      </c>
      <c r="D15861" t="s">
        <v>92</v>
      </c>
      <c r="E15861">
        <v>290</v>
      </c>
      <c r="F15861">
        <v>1</v>
      </c>
    </row>
    <row r="15862" spans="1:6">
      <c r="A15862">
        <v>5311</v>
      </c>
      <c r="B15862">
        <v>13</v>
      </c>
      <c r="C15862" t="s">
        <v>63</v>
      </c>
      <c r="D15862" t="s">
        <v>92</v>
      </c>
      <c r="E15862">
        <v>1250</v>
      </c>
      <c r="F15862">
        <v>1</v>
      </c>
    </row>
    <row r="15863" spans="1:6">
      <c r="A15863">
        <v>5311</v>
      </c>
      <c r="B15863">
        <v>13</v>
      </c>
      <c r="C15863" t="s">
        <v>63</v>
      </c>
      <c r="D15863" t="s">
        <v>92</v>
      </c>
      <c r="E15863">
        <v>2936</v>
      </c>
      <c r="F15863">
        <v>1</v>
      </c>
    </row>
    <row r="15864" spans="1:6">
      <c r="A15864">
        <v>5311</v>
      </c>
      <c r="B15864">
        <v>13</v>
      </c>
      <c r="C15864" t="s">
        <v>63</v>
      </c>
      <c r="D15864" t="s">
        <v>92</v>
      </c>
      <c r="E15864">
        <v>3875</v>
      </c>
      <c r="F15864">
        <v>1</v>
      </c>
    </row>
    <row r="15865" spans="1:6">
      <c r="A15865">
        <v>5311</v>
      </c>
      <c r="B15865">
        <v>13</v>
      </c>
      <c r="C15865" t="s">
        <v>63</v>
      </c>
      <c r="D15865" t="s">
        <v>92</v>
      </c>
      <c r="E15865">
        <v>5588</v>
      </c>
      <c r="F15865">
        <v>1</v>
      </c>
    </row>
    <row r="15866" spans="1:6">
      <c r="A15866">
        <v>5311</v>
      </c>
      <c r="B15866">
        <v>13</v>
      </c>
      <c r="C15866" t="s">
        <v>63</v>
      </c>
      <c r="D15866" t="s">
        <v>92</v>
      </c>
      <c r="E15866">
        <v>1301</v>
      </c>
      <c r="F15866">
        <v>1</v>
      </c>
    </row>
    <row r="15867" spans="1:6">
      <c r="A15867">
        <v>5311</v>
      </c>
      <c r="B15867">
        <v>13</v>
      </c>
      <c r="C15867" t="s">
        <v>64</v>
      </c>
      <c r="D15867" t="s">
        <v>92</v>
      </c>
      <c r="E15867">
        <v>3415</v>
      </c>
      <c r="F15867">
        <v>7</v>
      </c>
    </row>
    <row r="15868" spans="1:6">
      <c r="A15868">
        <v>5311</v>
      </c>
      <c r="B15868">
        <v>13</v>
      </c>
      <c r="C15868" t="s">
        <v>64</v>
      </c>
      <c r="D15868" t="s">
        <v>92</v>
      </c>
      <c r="E15868">
        <v>4591</v>
      </c>
      <c r="F15868">
        <v>6</v>
      </c>
    </row>
    <row r="15869" spans="1:6">
      <c r="A15869">
        <v>5311</v>
      </c>
      <c r="B15869">
        <v>13</v>
      </c>
      <c r="C15869" t="s">
        <v>64</v>
      </c>
      <c r="D15869" t="s">
        <v>92</v>
      </c>
      <c r="E15869">
        <v>259</v>
      </c>
      <c r="F15869">
        <v>6</v>
      </c>
    </row>
    <row r="15870" spans="1:6">
      <c r="A15870">
        <v>5311</v>
      </c>
      <c r="B15870">
        <v>13</v>
      </c>
      <c r="C15870" t="s">
        <v>64</v>
      </c>
      <c r="D15870" t="s">
        <v>92</v>
      </c>
      <c r="E15870">
        <v>1117</v>
      </c>
      <c r="F15870">
        <v>6</v>
      </c>
    </row>
    <row r="15871" spans="1:6">
      <c r="A15871">
        <v>5311</v>
      </c>
      <c r="B15871">
        <v>13</v>
      </c>
      <c r="C15871" t="s">
        <v>64</v>
      </c>
      <c r="D15871" t="s">
        <v>92</v>
      </c>
      <c r="E15871">
        <v>5766</v>
      </c>
      <c r="F15871">
        <v>5</v>
      </c>
    </row>
    <row r="15872" spans="1:6">
      <c r="A15872">
        <v>5311</v>
      </c>
      <c r="B15872">
        <v>13</v>
      </c>
      <c r="C15872" t="s">
        <v>64</v>
      </c>
      <c r="D15872" t="s">
        <v>92</v>
      </c>
      <c r="E15872">
        <v>4638</v>
      </c>
      <c r="F15872">
        <v>5</v>
      </c>
    </row>
    <row r="15873" spans="1:6">
      <c r="A15873">
        <v>5311</v>
      </c>
      <c r="B15873">
        <v>13</v>
      </c>
      <c r="C15873" t="s">
        <v>64</v>
      </c>
      <c r="D15873" t="s">
        <v>92</v>
      </c>
      <c r="E15873">
        <v>3318</v>
      </c>
      <c r="F15873">
        <v>5</v>
      </c>
    </row>
    <row r="15874" spans="1:6">
      <c r="A15874">
        <v>5311</v>
      </c>
      <c r="B15874">
        <v>13</v>
      </c>
      <c r="C15874" t="s">
        <v>64</v>
      </c>
      <c r="D15874" t="s">
        <v>92</v>
      </c>
      <c r="E15874">
        <v>5359</v>
      </c>
      <c r="F15874">
        <v>4</v>
      </c>
    </row>
    <row r="15875" spans="1:6">
      <c r="A15875">
        <v>5311</v>
      </c>
      <c r="B15875">
        <v>13</v>
      </c>
      <c r="C15875" t="s">
        <v>64</v>
      </c>
      <c r="D15875" t="s">
        <v>92</v>
      </c>
      <c r="E15875">
        <v>2256</v>
      </c>
      <c r="F15875">
        <v>4</v>
      </c>
    </row>
    <row r="15876" spans="1:6">
      <c r="A15876">
        <v>5311</v>
      </c>
      <c r="B15876">
        <v>13</v>
      </c>
      <c r="C15876" t="s">
        <v>64</v>
      </c>
      <c r="D15876" t="s">
        <v>92</v>
      </c>
      <c r="E15876">
        <v>2876</v>
      </c>
      <c r="F15876">
        <v>3</v>
      </c>
    </row>
    <row r="15877" spans="1:6">
      <c r="A15877">
        <v>5311</v>
      </c>
      <c r="B15877">
        <v>13</v>
      </c>
      <c r="C15877" t="s">
        <v>64</v>
      </c>
      <c r="D15877" t="s">
        <v>92</v>
      </c>
      <c r="E15877">
        <v>3811</v>
      </c>
      <c r="F15877">
        <v>3</v>
      </c>
    </row>
    <row r="15878" spans="1:6">
      <c r="A15878">
        <v>5311</v>
      </c>
      <c r="B15878">
        <v>13</v>
      </c>
      <c r="C15878" t="s">
        <v>64</v>
      </c>
      <c r="D15878" t="s">
        <v>92</v>
      </c>
      <c r="E15878">
        <v>4849</v>
      </c>
      <c r="F15878">
        <v>3</v>
      </c>
    </row>
    <row r="15879" spans="1:6">
      <c r="A15879">
        <v>5311</v>
      </c>
      <c r="B15879">
        <v>13</v>
      </c>
      <c r="C15879" t="s">
        <v>64</v>
      </c>
      <c r="D15879" t="s">
        <v>92</v>
      </c>
      <c r="E15879">
        <v>2791</v>
      </c>
      <c r="F15879">
        <v>3</v>
      </c>
    </row>
    <row r="15880" spans="1:6">
      <c r="A15880">
        <v>5311</v>
      </c>
      <c r="B15880">
        <v>13</v>
      </c>
      <c r="C15880" t="s">
        <v>64</v>
      </c>
      <c r="D15880" t="s">
        <v>92</v>
      </c>
      <c r="E15880">
        <v>1134</v>
      </c>
      <c r="F15880">
        <v>3</v>
      </c>
    </row>
    <row r="15881" spans="1:6">
      <c r="A15881">
        <v>5311</v>
      </c>
      <c r="B15881">
        <v>13</v>
      </c>
      <c r="C15881" t="s">
        <v>64</v>
      </c>
      <c r="D15881" t="s">
        <v>92</v>
      </c>
      <c r="E15881">
        <v>4558</v>
      </c>
      <c r="F15881">
        <v>3</v>
      </c>
    </row>
    <row r="15882" spans="1:6">
      <c r="A15882">
        <v>5311</v>
      </c>
      <c r="B15882">
        <v>13</v>
      </c>
      <c r="C15882" t="s">
        <v>64</v>
      </c>
      <c r="D15882" t="s">
        <v>92</v>
      </c>
      <c r="E15882">
        <v>286</v>
      </c>
      <c r="F15882">
        <v>3</v>
      </c>
    </row>
    <row r="15883" spans="1:6">
      <c r="A15883">
        <v>5311</v>
      </c>
      <c r="B15883">
        <v>13</v>
      </c>
      <c r="C15883" t="s">
        <v>64</v>
      </c>
      <c r="D15883" t="s">
        <v>92</v>
      </c>
      <c r="E15883">
        <v>5870</v>
      </c>
      <c r="F15883">
        <v>2</v>
      </c>
    </row>
    <row r="15884" spans="1:6">
      <c r="A15884">
        <v>5311</v>
      </c>
      <c r="B15884">
        <v>13</v>
      </c>
      <c r="C15884" t="s">
        <v>64</v>
      </c>
      <c r="D15884" t="s">
        <v>92</v>
      </c>
      <c r="E15884">
        <v>4946</v>
      </c>
      <c r="F15884">
        <v>2</v>
      </c>
    </row>
    <row r="15885" spans="1:6">
      <c r="A15885">
        <v>5311</v>
      </c>
      <c r="B15885">
        <v>13</v>
      </c>
      <c r="C15885" t="s">
        <v>64</v>
      </c>
      <c r="D15885" t="s">
        <v>92</v>
      </c>
      <c r="E15885">
        <v>5817</v>
      </c>
      <c r="F15885">
        <v>2</v>
      </c>
    </row>
    <row r="15886" spans="1:6">
      <c r="A15886">
        <v>5311</v>
      </c>
      <c r="B15886">
        <v>13</v>
      </c>
      <c r="C15886" t="s">
        <v>64</v>
      </c>
      <c r="D15886" t="s">
        <v>92</v>
      </c>
      <c r="E15886">
        <v>2646</v>
      </c>
      <c r="F15886">
        <v>2</v>
      </c>
    </row>
    <row r="15887" spans="1:6">
      <c r="A15887">
        <v>5311</v>
      </c>
      <c r="B15887">
        <v>13</v>
      </c>
      <c r="C15887" t="s">
        <v>64</v>
      </c>
      <c r="D15887" t="s">
        <v>92</v>
      </c>
      <c r="E15887">
        <v>2822</v>
      </c>
      <c r="F15887">
        <v>2</v>
      </c>
    </row>
    <row r="15888" spans="1:6">
      <c r="A15888">
        <v>5311</v>
      </c>
      <c r="B15888">
        <v>13</v>
      </c>
      <c r="C15888" t="s">
        <v>64</v>
      </c>
      <c r="D15888" t="s">
        <v>92</v>
      </c>
      <c r="E15888">
        <v>995</v>
      </c>
      <c r="F15888">
        <v>2</v>
      </c>
    </row>
    <row r="15889" spans="1:6">
      <c r="A15889">
        <v>5311</v>
      </c>
      <c r="B15889">
        <v>13</v>
      </c>
      <c r="C15889" t="s">
        <v>64</v>
      </c>
      <c r="D15889" t="s">
        <v>92</v>
      </c>
      <c r="E15889">
        <v>4235</v>
      </c>
      <c r="F15889">
        <v>2</v>
      </c>
    </row>
    <row r="15890" spans="1:6">
      <c r="A15890">
        <v>5311</v>
      </c>
      <c r="B15890">
        <v>13</v>
      </c>
      <c r="C15890" t="s">
        <v>64</v>
      </c>
      <c r="D15890" t="s">
        <v>92</v>
      </c>
      <c r="E15890">
        <v>5123</v>
      </c>
      <c r="F15890">
        <v>2</v>
      </c>
    </row>
    <row r="15891" spans="1:6">
      <c r="A15891">
        <v>5311</v>
      </c>
      <c r="B15891">
        <v>13</v>
      </c>
      <c r="C15891" t="s">
        <v>64</v>
      </c>
      <c r="D15891" t="s">
        <v>92</v>
      </c>
      <c r="E15891">
        <v>5454</v>
      </c>
      <c r="F15891">
        <v>2</v>
      </c>
    </row>
    <row r="15892" spans="1:6">
      <c r="A15892">
        <v>5311</v>
      </c>
      <c r="B15892">
        <v>13</v>
      </c>
      <c r="C15892" t="s">
        <v>64</v>
      </c>
      <c r="D15892" t="s">
        <v>92</v>
      </c>
      <c r="E15892">
        <v>3470</v>
      </c>
      <c r="F15892">
        <v>2</v>
      </c>
    </row>
    <row r="15893" spans="1:6">
      <c r="A15893">
        <v>5311</v>
      </c>
      <c r="B15893">
        <v>13</v>
      </c>
      <c r="C15893" t="s">
        <v>64</v>
      </c>
      <c r="D15893" t="s">
        <v>92</v>
      </c>
      <c r="E15893">
        <v>3939</v>
      </c>
      <c r="F15893">
        <v>2</v>
      </c>
    </row>
    <row r="15894" spans="1:6">
      <c r="A15894">
        <v>5311</v>
      </c>
      <c r="B15894">
        <v>13</v>
      </c>
      <c r="C15894" t="s">
        <v>64</v>
      </c>
      <c r="D15894" t="s">
        <v>92</v>
      </c>
      <c r="E15894">
        <v>966</v>
      </c>
      <c r="F15894">
        <v>2</v>
      </c>
    </row>
    <row r="15895" spans="1:6">
      <c r="A15895">
        <v>5311</v>
      </c>
      <c r="B15895">
        <v>13</v>
      </c>
      <c r="C15895" t="s">
        <v>64</v>
      </c>
      <c r="D15895" t="s">
        <v>92</v>
      </c>
      <c r="E15895">
        <v>4944</v>
      </c>
      <c r="F15895">
        <v>2</v>
      </c>
    </row>
    <row r="15896" spans="1:6">
      <c r="A15896">
        <v>5311</v>
      </c>
      <c r="B15896">
        <v>13</v>
      </c>
      <c r="C15896" t="s">
        <v>64</v>
      </c>
      <c r="D15896" t="s">
        <v>92</v>
      </c>
      <c r="E15896">
        <v>2978</v>
      </c>
      <c r="F15896">
        <v>2</v>
      </c>
    </row>
    <row r="15897" spans="1:6">
      <c r="A15897">
        <v>5311</v>
      </c>
      <c r="B15897">
        <v>13</v>
      </c>
      <c r="C15897" t="s">
        <v>64</v>
      </c>
      <c r="D15897" t="s">
        <v>92</v>
      </c>
      <c r="E15897">
        <v>2960</v>
      </c>
      <c r="F15897">
        <v>2</v>
      </c>
    </row>
    <row r="15898" spans="1:6">
      <c r="A15898">
        <v>5311</v>
      </c>
      <c r="B15898">
        <v>13</v>
      </c>
      <c r="C15898" t="s">
        <v>64</v>
      </c>
      <c r="D15898" t="s">
        <v>92</v>
      </c>
      <c r="E15898">
        <v>4549</v>
      </c>
      <c r="F15898">
        <v>2</v>
      </c>
    </row>
    <row r="15899" spans="1:6">
      <c r="A15899">
        <v>5311</v>
      </c>
      <c r="B15899">
        <v>13</v>
      </c>
      <c r="C15899" t="s">
        <v>64</v>
      </c>
      <c r="D15899" t="s">
        <v>92</v>
      </c>
      <c r="E15899">
        <v>5579</v>
      </c>
      <c r="F15899">
        <v>2</v>
      </c>
    </row>
    <row r="15900" spans="1:6">
      <c r="A15900">
        <v>5311</v>
      </c>
      <c r="B15900">
        <v>13</v>
      </c>
      <c r="C15900" t="s">
        <v>64</v>
      </c>
      <c r="D15900" t="s">
        <v>92</v>
      </c>
      <c r="E15900">
        <v>4306</v>
      </c>
      <c r="F15900">
        <v>2</v>
      </c>
    </row>
    <row r="15901" spans="1:6">
      <c r="A15901">
        <v>5311</v>
      </c>
      <c r="B15901">
        <v>13</v>
      </c>
      <c r="C15901" t="s">
        <v>64</v>
      </c>
      <c r="D15901" t="s">
        <v>92</v>
      </c>
      <c r="E15901">
        <v>4339</v>
      </c>
      <c r="F15901">
        <v>2</v>
      </c>
    </row>
    <row r="15902" spans="1:6">
      <c r="A15902">
        <v>5311</v>
      </c>
      <c r="B15902">
        <v>13</v>
      </c>
      <c r="C15902" t="s">
        <v>64</v>
      </c>
      <c r="D15902" t="s">
        <v>92</v>
      </c>
      <c r="E15902">
        <v>265</v>
      </c>
      <c r="F15902">
        <v>2</v>
      </c>
    </row>
    <row r="15903" spans="1:6">
      <c r="A15903">
        <v>5311</v>
      </c>
      <c r="B15903">
        <v>13</v>
      </c>
      <c r="C15903" t="s">
        <v>64</v>
      </c>
      <c r="D15903" t="s">
        <v>92</v>
      </c>
      <c r="E15903">
        <v>4824</v>
      </c>
      <c r="F15903">
        <v>2</v>
      </c>
    </row>
    <row r="15904" spans="1:6">
      <c r="A15904">
        <v>5311</v>
      </c>
      <c r="B15904">
        <v>13</v>
      </c>
      <c r="C15904" t="s">
        <v>64</v>
      </c>
      <c r="D15904" t="s">
        <v>92</v>
      </c>
      <c r="E15904">
        <v>2544</v>
      </c>
      <c r="F15904">
        <v>2</v>
      </c>
    </row>
    <row r="15905" spans="1:6">
      <c r="A15905">
        <v>5311</v>
      </c>
      <c r="B15905">
        <v>13</v>
      </c>
      <c r="C15905" t="s">
        <v>64</v>
      </c>
      <c r="D15905" t="s">
        <v>92</v>
      </c>
      <c r="E15905">
        <v>1126</v>
      </c>
      <c r="F15905">
        <v>2</v>
      </c>
    </row>
    <row r="15906" spans="1:6">
      <c r="A15906">
        <v>5311</v>
      </c>
      <c r="B15906">
        <v>13</v>
      </c>
      <c r="C15906" t="s">
        <v>64</v>
      </c>
      <c r="D15906" t="s">
        <v>92</v>
      </c>
      <c r="E15906">
        <v>5275</v>
      </c>
      <c r="F15906">
        <v>2</v>
      </c>
    </row>
    <row r="15907" spans="1:6">
      <c r="A15907">
        <v>5311</v>
      </c>
      <c r="B15907">
        <v>13</v>
      </c>
      <c r="C15907" t="s">
        <v>64</v>
      </c>
      <c r="D15907" t="s">
        <v>92</v>
      </c>
      <c r="E15907">
        <v>127</v>
      </c>
      <c r="F15907">
        <v>2</v>
      </c>
    </row>
    <row r="15908" spans="1:6">
      <c r="A15908">
        <v>5311</v>
      </c>
      <c r="B15908">
        <v>13</v>
      </c>
      <c r="C15908" t="s">
        <v>64</v>
      </c>
      <c r="D15908" t="s">
        <v>92</v>
      </c>
      <c r="E15908">
        <v>280</v>
      </c>
      <c r="F15908">
        <v>2</v>
      </c>
    </row>
    <row r="15909" spans="1:6">
      <c r="A15909">
        <v>5311</v>
      </c>
      <c r="B15909">
        <v>13</v>
      </c>
      <c r="C15909" t="s">
        <v>64</v>
      </c>
      <c r="D15909" t="s">
        <v>92</v>
      </c>
      <c r="E15909">
        <v>5142</v>
      </c>
      <c r="F15909">
        <v>2</v>
      </c>
    </row>
    <row r="15910" spans="1:6">
      <c r="A15910">
        <v>5311</v>
      </c>
      <c r="B15910">
        <v>13</v>
      </c>
      <c r="C15910" t="s">
        <v>64</v>
      </c>
      <c r="D15910" t="s">
        <v>92</v>
      </c>
      <c r="E15910">
        <v>1058</v>
      </c>
      <c r="F15910">
        <v>2</v>
      </c>
    </row>
    <row r="15911" spans="1:6">
      <c r="A15911">
        <v>5311</v>
      </c>
      <c r="B15911">
        <v>13</v>
      </c>
      <c r="C15911" t="s">
        <v>64</v>
      </c>
      <c r="D15911" t="s">
        <v>92</v>
      </c>
      <c r="E15911">
        <v>3271</v>
      </c>
      <c r="F15911">
        <v>1</v>
      </c>
    </row>
    <row r="15912" spans="1:6">
      <c r="A15912">
        <v>5311</v>
      </c>
      <c r="B15912">
        <v>13</v>
      </c>
      <c r="C15912" t="s">
        <v>64</v>
      </c>
      <c r="D15912" t="s">
        <v>92</v>
      </c>
      <c r="E15912">
        <v>5134</v>
      </c>
      <c r="F15912">
        <v>1</v>
      </c>
    </row>
    <row r="15913" spans="1:6">
      <c r="A15913">
        <v>5311</v>
      </c>
      <c r="B15913">
        <v>13</v>
      </c>
      <c r="C15913" t="s">
        <v>64</v>
      </c>
      <c r="D15913" t="s">
        <v>92</v>
      </c>
      <c r="E15913">
        <v>4292</v>
      </c>
      <c r="F15913">
        <v>1</v>
      </c>
    </row>
    <row r="15914" spans="1:6">
      <c r="A15914">
        <v>5311</v>
      </c>
      <c r="B15914">
        <v>13</v>
      </c>
      <c r="C15914" t="s">
        <v>64</v>
      </c>
      <c r="D15914" t="s">
        <v>92</v>
      </c>
      <c r="E15914">
        <v>2366</v>
      </c>
      <c r="F15914">
        <v>1</v>
      </c>
    </row>
    <row r="15915" spans="1:6">
      <c r="A15915">
        <v>5311</v>
      </c>
      <c r="B15915">
        <v>13</v>
      </c>
      <c r="C15915" t="s">
        <v>64</v>
      </c>
      <c r="D15915" t="s">
        <v>92</v>
      </c>
      <c r="E15915">
        <v>4001</v>
      </c>
      <c r="F15915">
        <v>1</v>
      </c>
    </row>
    <row r="15916" spans="1:6">
      <c r="A15916">
        <v>5311</v>
      </c>
      <c r="B15916">
        <v>13</v>
      </c>
      <c r="C15916" t="s">
        <v>64</v>
      </c>
      <c r="D15916" t="s">
        <v>92</v>
      </c>
      <c r="E15916">
        <v>2505</v>
      </c>
      <c r="F15916">
        <v>1</v>
      </c>
    </row>
    <row r="15917" spans="1:6">
      <c r="A15917">
        <v>5311</v>
      </c>
      <c r="B15917">
        <v>13</v>
      </c>
      <c r="C15917" t="s">
        <v>64</v>
      </c>
      <c r="D15917" t="s">
        <v>92</v>
      </c>
      <c r="E15917">
        <v>6010</v>
      </c>
      <c r="F15917">
        <v>1</v>
      </c>
    </row>
    <row r="15918" spans="1:6">
      <c r="A15918">
        <v>5311</v>
      </c>
      <c r="B15918">
        <v>13</v>
      </c>
      <c r="C15918" t="s">
        <v>64</v>
      </c>
      <c r="D15918" t="s">
        <v>92</v>
      </c>
      <c r="E15918">
        <v>972</v>
      </c>
      <c r="F15918">
        <v>1</v>
      </c>
    </row>
    <row r="15919" spans="1:6">
      <c r="A15919">
        <v>5311</v>
      </c>
      <c r="B15919">
        <v>13</v>
      </c>
      <c r="C15919" t="s">
        <v>64</v>
      </c>
      <c r="D15919" t="s">
        <v>92</v>
      </c>
      <c r="E15919">
        <v>2813</v>
      </c>
      <c r="F15919">
        <v>1</v>
      </c>
    </row>
    <row r="15920" spans="1:6">
      <c r="A15920">
        <v>5311</v>
      </c>
      <c r="B15920">
        <v>13</v>
      </c>
      <c r="C15920" t="s">
        <v>64</v>
      </c>
      <c r="D15920" t="s">
        <v>92</v>
      </c>
      <c r="E15920">
        <v>4063</v>
      </c>
      <c r="F15920">
        <v>1</v>
      </c>
    </row>
    <row r="15921" spans="1:6">
      <c r="A15921">
        <v>5311</v>
      </c>
      <c r="B15921">
        <v>13</v>
      </c>
      <c r="C15921" t="s">
        <v>64</v>
      </c>
      <c r="D15921" t="s">
        <v>92</v>
      </c>
      <c r="E15921">
        <v>2899</v>
      </c>
      <c r="F15921">
        <v>1</v>
      </c>
    </row>
    <row r="15922" spans="1:6">
      <c r="A15922">
        <v>5311</v>
      </c>
      <c r="B15922">
        <v>13</v>
      </c>
      <c r="C15922" t="s">
        <v>64</v>
      </c>
      <c r="D15922" t="s">
        <v>92</v>
      </c>
      <c r="E15922">
        <v>4383</v>
      </c>
      <c r="F15922">
        <v>1</v>
      </c>
    </row>
    <row r="15923" spans="1:6">
      <c r="A15923">
        <v>5311</v>
      </c>
      <c r="B15923">
        <v>13</v>
      </c>
      <c r="C15923" t="s">
        <v>64</v>
      </c>
      <c r="D15923" t="s">
        <v>92</v>
      </c>
      <c r="E15923">
        <v>5511</v>
      </c>
      <c r="F15923">
        <v>1</v>
      </c>
    </row>
    <row r="15924" spans="1:6">
      <c r="A15924">
        <v>5311</v>
      </c>
      <c r="B15924">
        <v>13</v>
      </c>
      <c r="C15924" t="s">
        <v>64</v>
      </c>
      <c r="D15924" t="s">
        <v>92</v>
      </c>
      <c r="E15924">
        <v>4608</v>
      </c>
      <c r="F15924">
        <v>1</v>
      </c>
    </row>
    <row r="15925" spans="1:6">
      <c r="A15925">
        <v>5311</v>
      </c>
      <c r="B15925">
        <v>13</v>
      </c>
      <c r="C15925" t="s">
        <v>64</v>
      </c>
      <c r="D15925" t="s">
        <v>92</v>
      </c>
      <c r="E15925">
        <v>78</v>
      </c>
      <c r="F15925">
        <v>1</v>
      </c>
    </row>
    <row r="15926" spans="1:6">
      <c r="A15926">
        <v>5311</v>
      </c>
      <c r="B15926">
        <v>13</v>
      </c>
      <c r="C15926" t="s">
        <v>64</v>
      </c>
      <c r="D15926" t="s">
        <v>92</v>
      </c>
      <c r="E15926">
        <v>5147</v>
      </c>
      <c r="F15926">
        <v>1</v>
      </c>
    </row>
    <row r="15927" spans="1:6">
      <c r="A15927">
        <v>5311</v>
      </c>
      <c r="B15927">
        <v>13</v>
      </c>
      <c r="C15927" t="s">
        <v>64</v>
      </c>
      <c r="D15927" t="s">
        <v>92</v>
      </c>
      <c r="E15927">
        <v>3039</v>
      </c>
      <c r="F15927">
        <v>1</v>
      </c>
    </row>
    <row r="15928" spans="1:6">
      <c r="A15928">
        <v>5311</v>
      </c>
      <c r="B15928">
        <v>13</v>
      </c>
      <c r="C15928" t="s">
        <v>64</v>
      </c>
      <c r="D15928" t="s">
        <v>92</v>
      </c>
      <c r="E15928">
        <v>3231</v>
      </c>
      <c r="F15928">
        <v>1</v>
      </c>
    </row>
    <row r="15929" spans="1:6">
      <c r="A15929">
        <v>5311</v>
      </c>
      <c r="B15929">
        <v>13</v>
      </c>
      <c r="C15929" t="s">
        <v>64</v>
      </c>
      <c r="D15929" t="s">
        <v>92</v>
      </c>
      <c r="E15929">
        <v>3969</v>
      </c>
      <c r="F15929">
        <v>1</v>
      </c>
    </row>
    <row r="15930" spans="1:6">
      <c r="A15930">
        <v>5311</v>
      </c>
      <c r="B15930">
        <v>13</v>
      </c>
      <c r="C15930" t="s">
        <v>64</v>
      </c>
      <c r="D15930" t="s">
        <v>92</v>
      </c>
      <c r="E15930">
        <v>3725</v>
      </c>
      <c r="F15930">
        <v>1</v>
      </c>
    </row>
    <row r="15931" spans="1:6">
      <c r="A15931">
        <v>5311</v>
      </c>
      <c r="B15931">
        <v>13</v>
      </c>
      <c r="C15931" t="s">
        <v>64</v>
      </c>
      <c r="D15931" t="s">
        <v>92</v>
      </c>
      <c r="E15931">
        <v>1161</v>
      </c>
      <c r="F15931">
        <v>1</v>
      </c>
    </row>
    <row r="15932" spans="1:6">
      <c r="A15932">
        <v>5311</v>
      </c>
      <c r="B15932">
        <v>13</v>
      </c>
      <c r="C15932" t="s">
        <v>64</v>
      </c>
      <c r="D15932" t="s">
        <v>92</v>
      </c>
      <c r="E15932">
        <v>3023</v>
      </c>
      <c r="F15932">
        <v>1</v>
      </c>
    </row>
    <row r="15933" spans="1:6">
      <c r="A15933">
        <v>5311</v>
      </c>
      <c r="B15933">
        <v>13</v>
      </c>
      <c r="C15933" t="s">
        <v>64</v>
      </c>
      <c r="D15933" t="s">
        <v>92</v>
      </c>
      <c r="E15933">
        <v>337</v>
      </c>
      <c r="F15933">
        <v>1</v>
      </c>
    </row>
    <row r="15934" spans="1:6">
      <c r="A15934">
        <v>5311</v>
      </c>
      <c r="B15934">
        <v>13</v>
      </c>
      <c r="C15934" t="s">
        <v>64</v>
      </c>
      <c r="D15934" t="s">
        <v>92</v>
      </c>
      <c r="E15934">
        <v>3900</v>
      </c>
      <c r="F15934">
        <v>1</v>
      </c>
    </row>
    <row r="15935" spans="1:6">
      <c r="A15935">
        <v>5311</v>
      </c>
      <c r="B15935">
        <v>13</v>
      </c>
      <c r="C15935" t="s">
        <v>64</v>
      </c>
      <c r="D15935" t="s">
        <v>92</v>
      </c>
      <c r="E15935">
        <v>5001</v>
      </c>
      <c r="F15935">
        <v>1</v>
      </c>
    </row>
    <row r="15936" spans="1:6">
      <c r="A15936">
        <v>5311</v>
      </c>
      <c r="B15936">
        <v>13</v>
      </c>
      <c r="C15936" t="s">
        <v>64</v>
      </c>
      <c r="D15936" t="s">
        <v>92</v>
      </c>
      <c r="E15936">
        <v>1012</v>
      </c>
      <c r="F15936">
        <v>1</v>
      </c>
    </row>
    <row r="15937" spans="1:6">
      <c r="A15937">
        <v>5311</v>
      </c>
      <c r="B15937">
        <v>13</v>
      </c>
      <c r="C15937" t="s">
        <v>64</v>
      </c>
      <c r="D15937" t="s">
        <v>92</v>
      </c>
      <c r="E15937">
        <v>4751</v>
      </c>
      <c r="F15937">
        <v>1</v>
      </c>
    </row>
    <row r="15938" spans="1:6">
      <c r="A15938">
        <v>5311</v>
      </c>
      <c r="B15938">
        <v>13</v>
      </c>
      <c r="C15938" t="s">
        <v>64</v>
      </c>
      <c r="D15938" t="s">
        <v>92</v>
      </c>
      <c r="E15938">
        <v>6046</v>
      </c>
      <c r="F15938">
        <v>1</v>
      </c>
    </row>
    <row r="15939" spans="1:6">
      <c r="A15939">
        <v>5311</v>
      </c>
      <c r="B15939">
        <v>13</v>
      </c>
      <c r="C15939" t="s">
        <v>64</v>
      </c>
      <c r="D15939" t="s">
        <v>92</v>
      </c>
      <c r="E15939">
        <v>2427</v>
      </c>
      <c r="F15939">
        <v>1</v>
      </c>
    </row>
    <row r="15940" spans="1:6">
      <c r="A15940">
        <v>5311</v>
      </c>
      <c r="B15940">
        <v>13</v>
      </c>
      <c r="C15940" t="s">
        <v>64</v>
      </c>
      <c r="D15940" t="s">
        <v>92</v>
      </c>
      <c r="E15940">
        <v>3773</v>
      </c>
      <c r="F15940">
        <v>1</v>
      </c>
    </row>
    <row r="15941" spans="1:6">
      <c r="A15941">
        <v>5311</v>
      </c>
      <c r="B15941">
        <v>13</v>
      </c>
      <c r="C15941" t="s">
        <v>64</v>
      </c>
      <c r="D15941" t="s">
        <v>92</v>
      </c>
      <c r="E15941">
        <v>89</v>
      </c>
      <c r="F15941">
        <v>1</v>
      </c>
    </row>
    <row r="15942" spans="1:6">
      <c r="A15942">
        <v>5311</v>
      </c>
      <c r="B15942">
        <v>13</v>
      </c>
      <c r="C15942" t="s">
        <v>64</v>
      </c>
      <c r="D15942" t="s">
        <v>92</v>
      </c>
      <c r="E15942">
        <v>2943</v>
      </c>
      <c r="F15942">
        <v>1</v>
      </c>
    </row>
    <row r="15943" spans="1:6">
      <c r="A15943">
        <v>5311</v>
      </c>
      <c r="B15943">
        <v>13</v>
      </c>
      <c r="C15943" t="s">
        <v>64</v>
      </c>
      <c r="D15943" t="s">
        <v>92</v>
      </c>
      <c r="E15943">
        <v>3858</v>
      </c>
      <c r="F15943">
        <v>1</v>
      </c>
    </row>
    <row r="15944" spans="1:6">
      <c r="A15944">
        <v>5311</v>
      </c>
      <c r="B15944">
        <v>13</v>
      </c>
      <c r="C15944" t="s">
        <v>64</v>
      </c>
      <c r="D15944" t="s">
        <v>92</v>
      </c>
      <c r="E15944">
        <v>2685</v>
      </c>
      <c r="F15944">
        <v>1</v>
      </c>
    </row>
    <row r="15945" spans="1:6">
      <c r="A15945">
        <v>5311</v>
      </c>
      <c r="B15945">
        <v>13</v>
      </c>
      <c r="C15945" t="s">
        <v>64</v>
      </c>
      <c r="D15945" t="s">
        <v>92</v>
      </c>
      <c r="E15945">
        <v>3278</v>
      </c>
      <c r="F15945">
        <v>1</v>
      </c>
    </row>
    <row r="15946" spans="1:6">
      <c r="A15946">
        <v>5311</v>
      </c>
      <c r="B15946">
        <v>13</v>
      </c>
      <c r="C15946" t="s">
        <v>64</v>
      </c>
      <c r="D15946" t="s">
        <v>92</v>
      </c>
      <c r="E15946">
        <v>3970</v>
      </c>
      <c r="F15946">
        <v>1</v>
      </c>
    </row>
    <row r="15947" spans="1:6">
      <c r="A15947">
        <v>5311</v>
      </c>
      <c r="B15947">
        <v>13</v>
      </c>
      <c r="C15947" t="s">
        <v>64</v>
      </c>
      <c r="D15947" t="s">
        <v>92</v>
      </c>
      <c r="E15947">
        <v>234</v>
      </c>
      <c r="F15947">
        <v>1</v>
      </c>
    </row>
    <row r="15948" spans="1:6">
      <c r="A15948">
        <v>5311</v>
      </c>
      <c r="B15948">
        <v>13</v>
      </c>
      <c r="C15948" t="s">
        <v>64</v>
      </c>
      <c r="D15948" t="s">
        <v>92</v>
      </c>
      <c r="E15948">
        <v>3685</v>
      </c>
      <c r="F15948">
        <v>1</v>
      </c>
    </row>
    <row r="15949" spans="1:6">
      <c r="A15949">
        <v>5311</v>
      </c>
      <c r="B15949">
        <v>13</v>
      </c>
      <c r="C15949" t="s">
        <v>64</v>
      </c>
      <c r="D15949" t="s">
        <v>92</v>
      </c>
      <c r="E15949">
        <v>4512</v>
      </c>
      <c r="F15949">
        <v>1</v>
      </c>
    </row>
    <row r="15950" spans="1:6">
      <c r="A15950">
        <v>5311</v>
      </c>
      <c r="B15950">
        <v>13</v>
      </c>
      <c r="C15950" t="s">
        <v>64</v>
      </c>
      <c r="D15950" t="s">
        <v>92</v>
      </c>
      <c r="E15950">
        <v>4381</v>
      </c>
      <c r="F15950">
        <v>1</v>
      </c>
    </row>
    <row r="15951" spans="1:6">
      <c r="A15951">
        <v>5311</v>
      </c>
      <c r="B15951">
        <v>13</v>
      </c>
      <c r="C15951" t="s">
        <v>64</v>
      </c>
      <c r="D15951" t="s">
        <v>92</v>
      </c>
      <c r="E15951">
        <v>5162</v>
      </c>
      <c r="F15951">
        <v>1</v>
      </c>
    </row>
    <row r="15952" spans="1:6">
      <c r="A15952">
        <v>5311</v>
      </c>
      <c r="B15952">
        <v>13</v>
      </c>
      <c r="C15952" t="s">
        <v>64</v>
      </c>
      <c r="D15952" t="s">
        <v>92</v>
      </c>
      <c r="E15952">
        <v>979</v>
      </c>
      <c r="F15952">
        <v>1</v>
      </c>
    </row>
    <row r="15953" spans="1:6">
      <c r="A15953">
        <v>5311</v>
      </c>
      <c r="B15953">
        <v>13</v>
      </c>
      <c r="C15953" t="s">
        <v>64</v>
      </c>
      <c r="D15953" t="s">
        <v>92</v>
      </c>
      <c r="E15953">
        <v>3285</v>
      </c>
      <c r="F15953">
        <v>1</v>
      </c>
    </row>
    <row r="15954" spans="1:6">
      <c r="A15954">
        <v>5311</v>
      </c>
      <c r="B15954">
        <v>13</v>
      </c>
      <c r="C15954" t="s">
        <v>64</v>
      </c>
      <c r="D15954" t="s">
        <v>92</v>
      </c>
      <c r="E15954">
        <v>2905</v>
      </c>
      <c r="F15954">
        <v>1</v>
      </c>
    </row>
    <row r="15955" spans="1:6">
      <c r="A15955">
        <v>5311</v>
      </c>
      <c r="B15955">
        <v>13</v>
      </c>
      <c r="C15955" t="s">
        <v>64</v>
      </c>
      <c r="D15955" t="s">
        <v>92</v>
      </c>
      <c r="E15955">
        <v>4205</v>
      </c>
      <c r="F15955">
        <v>1</v>
      </c>
    </row>
    <row r="15956" spans="1:6">
      <c r="A15956">
        <v>5311</v>
      </c>
      <c r="B15956">
        <v>13</v>
      </c>
      <c r="C15956" t="s">
        <v>64</v>
      </c>
      <c r="D15956" t="s">
        <v>92</v>
      </c>
      <c r="E15956">
        <v>2509</v>
      </c>
      <c r="F15956">
        <v>1</v>
      </c>
    </row>
    <row r="15957" spans="1:6">
      <c r="A15957">
        <v>5311</v>
      </c>
      <c r="B15957">
        <v>13</v>
      </c>
      <c r="C15957" t="s">
        <v>64</v>
      </c>
      <c r="D15957" t="s">
        <v>92</v>
      </c>
      <c r="E15957">
        <v>3412</v>
      </c>
      <c r="F15957">
        <v>1</v>
      </c>
    </row>
    <row r="15958" spans="1:6">
      <c r="A15958">
        <v>5311</v>
      </c>
      <c r="B15958">
        <v>13</v>
      </c>
      <c r="C15958" t="s">
        <v>64</v>
      </c>
      <c r="D15958" t="s">
        <v>92</v>
      </c>
      <c r="E15958">
        <v>45</v>
      </c>
      <c r="F15958">
        <v>1</v>
      </c>
    </row>
    <row r="15959" spans="1:6">
      <c r="A15959">
        <v>5311</v>
      </c>
      <c r="B15959">
        <v>13</v>
      </c>
      <c r="C15959" t="s">
        <v>64</v>
      </c>
      <c r="D15959" t="s">
        <v>92</v>
      </c>
      <c r="E15959">
        <v>961</v>
      </c>
      <c r="F15959">
        <v>1</v>
      </c>
    </row>
    <row r="15960" spans="1:6">
      <c r="A15960">
        <v>5311</v>
      </c>
      <c r="B15960">
        <v>13</v>
      </c>
      <c r="C15960" t="s">
        <v>64</v>
      </c>
      <c r="D15960" t="s">
        <v>92</v>
      </c>
      <c r="E15960">
        <v>4559</v>
      </c>
      <c r="F15960">
        <v>1</v>
      </c>
    </row>
    <row r="15961" spans="1:6">
      <c r="A15961">
        <v>5311</v>
      </c>
      <c r="B15961">
        <v>13</v>
      </c>
      <c r="C15961" t="s">
        <v>64</v>
      </c>
      <c r="D15961" t="s">
        <v>92</v>
      </c>
      <c r="E15961">
        <v>2164</v>
      </c>
      <c r="F15961">
        <v>1</v>
      </c>
    </row>
    <row r="15962" spans="1:6">
      <c r="A15962">
        <v>5311</v>
      </c>
      <c r="B15962">
        <v>13</v>
      </c>
      <c r="C15962" t="s">
        <v>64</v>
      </c>
      <c r="D15962" t="s">
        <v>92</v>
      </c>
      <c r="E15962">
        <v>5538</v>
      </c>
      <c r="F15962">
        <v>1</v>
      </c>
    </row>
    <row r="15963" spans="1:6">
      <c r="A15963">
        <v>5311</v>
      </c>
      <c r="B15963">
        <v>13</v>
      </c>
      <c r="C15963" t="s">
        <v>64</v>
      </c>
      <c r="D15963" t="s">
        <v>92</v>
      </c>
      <c r="E15963">
        <v>2478</v>
      </c>
      <c r="F15963">
        <v>1</v>
      </c>
    </row>
    <row r="15964" spans="1:6">
      <c r="A15964">
        <v>5311</v>
      </c>
      <c r="B15964">
        <v>13</v>
      </c>
      <c r="C15964" t="s">
        <v>64</v>
      </c>
      <c r="D15964" t="s">
        <v>92</v>
      </c>
      <c r="E15964">
        <v>3404</v>
      </c>
      <c r="F15964">
        <v>1</v>
      </c>
    </row>
    <row r="15965" spans="1:6">
      <c r="A15965">
        <v>5311</v>
      </c>
      <c r="B15965">
        <v>13</v>
      </c>
      <c r="C15965" t="s">
        <v>64</v>
      </c>
      <c r="D15965" t="s">
        <v>92</v>
      </c>
      <c r="E15965">
        <v>1182</v>
      </c>
      <c r="F15965">
        <v>1</v>
      </c>
    </row>
    <row r="15966" spans="1:6">
      <c r="A15966">
        <v>5311</v>
      </c>
      <c r="B15966">
        <v>13</v>
      </c>
      <c r="C15966" t="s">
        <v>64</v>
      </c>
      <c r="D15966" t="s">
        <v>92</v>
      </c>
      <c r="E15966">
        <v>2608</v>
      </c>
      <c r="F15966">
        <v>1</v>
      </c>
    </row>
    <row r="15967" spans="1:6">
      <c r="A15967">
        <v>5311</v>
      </c>
      <c r="B15967">
        <v>13</v>
      </c>
      <c r="C15967" t="s">
        <v>64</v>
      </c>
      <c r="D15967" t="s">
        <v>92</v>
      </c>
      <c r="E15967">
        <v>160</v>
      </c>
      <c r="F15967">
        <v>1</v>
      </c>
    </row>
    <row r="15968" spans="1:6">
      <c r="A15968">
        <v>5311</v>
      </c>
      <c r="B15968">
        <v>13</v>
      </c>
      <c r="C15968" t="s">
        <v>64</v>
      </c>
      <c r="D15968" t="s">
        <v>92</v>
      </c>
      <c r="E15968">
        <v>5024</v>
      </c>
      <c r="F15968">
        <v>1</v>
      </c>
    </row>
    <row r="15969" spans="1:6">
      <c r="A15969">
        <v>5311</v>
      </c>
      <c r="B15969">
        <v>13</v>
      </c>
      <c r="C15969" t="s">
        <v>64</v>
      </c>
      <c r="D15969" t="s">
        <v>92</v>
      </c>
      <c r="E15969">
        <v>2686</v>
      </c>
      <c r="F15969">
        <v>1</v>
      </c>
    </row>
    <row r="15970" spans="1:6">
      <c r="A15970">
        <v>5311</v>
      </c>
      <c r="B15970">
        <v>13</v>
      </c>
      <c r="C15970" t="s">
        <v>64</v>
      </c>
      <c r="D15970" t="s">
        <v>92</v>
      </c>
      <c r="E15970">
        <v>2069</v>
      </c>
      <c r="F15970">
        <v>1</v>
      </c>
    </row>
    <row r="15971" spans="1:6">
      <c r="A15971">
        <v>5311</v>
      </c>
      <c r="B15971">
        <v>13</v>
      </c>
      <c r="C15971" t="s">
        <v>64</v>
      </c>
      <c r="D15971" t="s">
        <v>92</v>
      </c>
      <c r="E15971">
        <v>3127</v>
      </c>
      <c r="F15971">
        <v>1</v>
      </c>
    </row>
    <row r="15972" spans="1:6">
      <c r="A15972">
        <v>5311</v>
      </c>
      <c r="B15972">
        <v>13</v>
      </c>
      <c r="C15972" t="s">
        <v>64</v>
      </c>
      <c r="D15972" t="s">
        <v>92</v>
      </c>
      <c r="E15972">
        <v>2875</v>
      </c>
      <c r="F15972">
        <v>1</v>
      </c>
    </row>
    <row r="15973" spans="1:6">
      <c r="A15973">
        <v>5311</v>
      </c>
      <c r="B15973">
        <v>13</v>
      </c>
      <c r="C15973" t="s">
        <v>64</v>
      </c>
      <c r="D15973" t="s">
        <v>92</v>
      </c>
      <c r="E15973">
        <v>3746</v>
      </c>
      <c r="F15973">
        <v>1</v>
      </c>
    </row>
    <row r="15974" spans="1:6">
      <c r="A15974">
        <v>5311</v>
      </c>
      <c r="B15974">
        <v>13</v>
      </c>
      <c r="C15974" t="s">
        <v>64</v>
      </c>
      <c r="D15974" t="s">
        <v>92</v>
      </c>
      <c r="E15974">
        <v>4564</v>
      </c>
      <c r="F15974">
        <v>1</v>
      </c>
    </row>
    <row r="15975" spans="1:6">
      <c r="A15975">
        <v>5311</v>
      </c>
      <c r="B15975">
        <v>13</v>
      </c>
      <c r="C15975" t="s">
        <v>64</v>
      </c>
      <c r="D15975" t="s">
        <v>92</v>
      </c>
      <c r="E15975">
        <v>4750</v>
      </c>
      <c r="F15975">
        <v>1</v>
      </c>
    </row>
    <row r="15976" spans="1:6">
      <c r="A15976">
        <v>5311</v>
      </c>
      <c r="B15976">
        <v>13</v>
      </c>
      <c r="C15976" t="s">
        <v>64</v>
      </c>
      <c r="D15976" t="s">
        <v>92</v>
      </c>
      <c r="E15976">
        <v>4709</v>
      </c>
      <c r="F15976">
        <v>1</v>
      </c>
    </row>
    <row r="15977" spans="1:6">
      <c r="A15977">
        <v>5311</v>
      </c>
      <c r="B15977">
        <v>13</v>
      </c>
      <c r="C15977" t="s">
        <v>64</v>
      </c>
      <c r="D15977" t="s">
        <v>92</v>
      </c>
      <c r="E15977">
        <v>132</v>
      </c>
      <c r="F15977">
        <v>1</v>
      </c>
    </row>
    <row r="15978" spans="1:6">
      <c r="A15978">
        <v>5311</v>
      </c>
      <c r="B15978">
        <v>13</v>
      </c>
      <c r="C15978" t="s">
        <v>64</v>
      </c>
      <c r="D15978" t="s">
        <v>92</v>
      </c>
      <c r="E15978">
        <v>5753</v>
      </c>
      <c r="F15978">
        <v>1</v>
      </c>
    </row>
    <row r="15979" spans="1:6">
      <c r="A15979">
        <v>5311</v>
      </c>
      <c r="B15979">
        <v>13</v>
      </c>
      <c r="C15979" t="s">
        <v>64</v>
      </c>
      <c r="D15979" t="s">
        <v>92</v>
      </c>
      <c r="E15979">
        <v>5282</v>
      </c>
      <c r="F15979">
        <v>1</v>
      </c>
    </row>
    <row r="15980" spans="1:6">
      <c r="A15980">
        <v>5311</v>
      </c>
      <c r="B15980">
        <v>13</v>
      </c>
      <c r="C15980" t="s">
        <v>64</v>
      </c>
      <c r="D15980" t="s">
        <v>92</v>
      </c>
      <c r="E15980">
        <v>5220</v>
      </c>
      <c r="F15980">
        <v>1</v>
      </c>
    </row>
    <row r="15981" spans="1:6">
      <c r="A15981">
        <v>5311</v>
      </c>
      <c r="B15981">
        <v>13</v>
      </c>
      <c r="C15981" t="s">
        <v>64</v>
      </c>
      <c r="D15981" t="s">
        <v>92</v>
      </c>
      <c r="E15981">
        <v>4357</v>
      </c>
      <c r="F15981">
        <v>1</v>
      </c>
    </row>
    <row r="15982" spans="1:6">
      <c r="A15982">
        <v>5311</v>
      </c>
      <c r="B15982">
        <v>13</v>
      </c>
      <c r="C15982" t="s">
        <v>64</v>
      </c>
      <c r="D15982" t="s">
        <v>92</v>
      </c>
      <c r="E15982">
        <v>2443</v>
      </c>
      <c r="F15982">
        <v>1</v>
      </c>
    </row>
    <row r="15983" spans="1:6">
      <c r="A15983">
        <v>5311</v>
      </c>
      <c r="B15983">
        <v>13</v>
      </c>
      <c r="C15983" t="s">
        <v>64</v>
      </c>
      <c r="D15983" t="s">
        <v>92</v>
      </c>
      <c r="E15983">
        <v>2408</v>
      </c>
      <c r="F15983">
        <v>1</v>
      </c>
    </row>
    <row r="15984" spans="1:6">
      <c r="A15984">
        <v>5311</v>
      </c>
      <c r="B15984">
        <v>13</v>
      </c>
      <c r="C15984" t="s">
        <v>64</v>
      </c>
      <c r="D15984" t="s">
        <v>92</v>
      </c>
      <c r="E15984">
        <v>5023</v>
      </c>
      <c r="F15984">
        <v>1</v>
      </c>
    </row>
    <row r="15985" spans="1:6">
      <c r="A15985">
        <v>5311</v>
      </c>
      <c r="B15985">
        <v>13</v>
      </c>
      <c r="C15985" t="s">
        <v>64</v>
      </c>
      <c r="D15985" t="s">
        <v>92</v>
      </c>
      <c r="E15985">
        <v>3854</v>
      </c>
      <c r="F15985">
        <v>1</v>
      </c>
    </row>
    <row r="15986" spans="1:6">
      <c r="A15986">
        <v>5311</v>
      </c>
      <c r="B15986">
        <v>13</v>
      </c>
      <c r="C15986" t="s">
        <v>64</v>
      </c>
      <c r="D15986" t="s">
        <v>92</v>
      </c>
      <c r="E15986">
        <v>4398</v>
      </c>
      <c r="F15986">
        <v>1</v>
      </c>
    </row>
    <row r="15987" spans="1:6">
      <c r="A15987">
        <v>5311</v>
      </c>
      <c r="B15987">
        <v>13</v>
      </c>
      <c r="C15987" t="s">
        <v>64</v>
      </c>
      <c r="D15987" t="s">
        <v>92</v>
      </c>
      <c r="E15987">
        <v>5838</v>
      </c>
      <c r="F15987">
        <v>1</v>
      </c>
    </row>
    <row r="15988" spans="1:6">
      <c r="A15988">
        <v>5311</v>
      </c>
      <c r="B15988">
        <v>13</v>
      </c>
      <c r="C15988" t="s">
        <v>64</v>
      </c>
      <c r="D15988" t="s">
        <v>92</v>
      </c>
      <c r="E15988">
        <v>1067</v>
      </c>
      <c r="F15988">
        <v>1</v>
      </c>
    </row>
    <row r="15989" spans="1:6">
      <c r="A15989">
        <v>5311</v>
      </c>
      <c r="B15989">
        <v>13</v>
      </c>
      <c r="C15989" t="s">
        <v>64</v>
      </c>
      <c r="D15989" t="s">
        <v>92</v>
      </c>
      <c r="E15989">
        <v>154</v>
      </c>
      <c r="F15989">
        <v>1</v>
      </c>
    </row>
    <row r="15990" spans="1:6">
      <c r="A15990">
        <v>5311</v>
      </c>
      <c r="B15990">
        <v>13</v>
      </c>
      <c r="C15990" t="s">
        <v>64</v>
      </c>
      <c r="D15990" t="s">
        <v>92</v>
      </c>
      <c r="E15990">
        <v>4817</v>
      </c>
      <c r="F15990">
        <v>1</v>
      </c>
    </row>
    <row r="15991" spans="1:6">
      <c r="A15991">
        <v>5311</v>
      </c>
      <c r="B15991">
        <v>13</v>
      </c>
      <c r="C15991" t="s">
        <v>64</v>
      </c>
      <c r="D15991" t="s">
        <v>92</v>
      </c>
      <c r="E15991">
        <v>4815</v>
      </c>
      <c r="F15991">
        <v>1</v>
      </c>
    </row>
    <row r="15992" spans="1:6">
      <c r="A15992">
        <v>5311</v>
      </c>
      <c r="B15992">
        <v>13</v>
      </c>
      <c r="C15992" t="s">
        <v>64</v>
      </c>
      <c r="D15992" t="s">
        <v>92</v>
      </c>
      <c r="E15992">
        <v>3901</v>
      </c>
      <c r="F15992">
        <v>1</v>
      </c>
    </row>
    <row r="15993" spans="1:6">
      <c r="A15993">
        <v>5311</v>
      </c>
      <c r="B15993">
        <v>13</v>
      </c>
      <c r="C15993" t="s">
        <v>64</v>
      </c>
      <c r="D15993" t="s">
        <v>92</v>
      </c>
      <c r="E15993">
        <v>2487</v>
      </c>
      <c r="F15993">
        <v>1</v>
      </c>
    </row>
    <row r="15994" spans="1:6">
      <c r="A15994">
        <v>5311</v>
      </c>
      <c r="B15994">
        <v>13</v>
      </c>
      <c r="C15994" t="s">
        <v>64</v>
      </c>
      <c r="D15994" t="s">
        <v>92</v>
      </c>
      <c r="E15994">
        <v>1171</v>
      </c>
      <c r="F15994">
        <v>1</v>
      </c>
    </row>
    <row r="15995" spans="1:6">
      <c r="A15995">
        <v>5311</v>
      </c>
      <c r="B15995">
        <v>13</v>
      </c>
      <c r="C15995" t="s">
        <v>64</v>
      </c>
      <c r="D15995" t="s">
        <v>92</v>
      </c>
      <c r="E15995">
        <v>2278</v>
      </c>
      <c r="F15995">
        <v>1</v>
      </c>
    </row>
    <row r="15996" spans="1:6">
      <c r="A15996">
        <v>5311</v>
      </c>
      <c r="B15996">
        <v>13</v>
      </c>
      <c r="C15996" t="s">
        <v>64</v>
      </c>
      <c r="D15996" t="s">
        <v>92</v>
      </c>
      <c r="E15996">
        <v>5186</v>
      </c>
      <c r="F15996">
        <v>1</v>
      </c>
    </row>
    <row r="15997" spans="1:6">
      <c r="A15997">
        <v>5311</v>
      </c>
      <c r="B15997">
        <v>13</v>
      </c>
      <c r="C15997" t="s">
        <v>64</v>
      </c>
      <c r="D15997" t="s">
        <v>92</v>
      </c>
      <c r="E15997">
        <v>66</v>
      </c>
      <c r="F15997">
        <v>1</v>
      </c>
    </row>
    <row r="15998" spans="1:6">
      <c r="A15998">
        <v>5311</v>
      </c>
      <c r="B15998">
        <v>13</v>
      </c>
      <c r="C15998" t="s">
        <v>64</v>
      </c>
      <c r="D15998" t="s">
        <v>92</v>
      </c>
      <c r="E15998">
        <v>4231</v>
      </c>
      <c r="F15998">
        <v>1</v>
      </c>
    </row>
    <row r="15999" spans="1:6">
      <c r="A15999">
        <v>5311</v>
      </c>
      <c r="B15999">
        <v>13</v>
      </c>
      <c r="C15999" t="s">
        <v>64</v>
      </c>
      <c r="D15999" t="s">
        <v>92</v>
      </c>
      <c r="E15999">
        <v>6050</v>
      </c>
      <c r="F15999">
        <v>1</v>
      </c>
    </row>
    <row r="16000" spans="1:6">
      <c r="A16000">
        <v>5311</v>
      </c>
      <c r="B16000">
        <v>13</v>
      </c>
      <c r="C16000" t="s">
        <v>64</v>
      </c>
      <c r="D16000" t="s">
        <v>92</v>
      </c>
      <c r="E16000">
        <v>5570</v>
      </c>
      <c r="F16000">
        <v>1</v>
      </c>
    </row>
    <row r="16001" spans="1:6">
      <c r="A16001">
        <v>5311</v>
      </c>
      <c r="B16001">
        <v>13</v>
      </c>
      <c r="C16001" t="s">
        <v>64</v>
      </c>
      <c r="D16001" t="s">
        <v>92</v>
      </c>
      <c r="E16001">
        <v>2859</v>
      </c>
      <c r="F16001">
        <v>1</v>
      </c>
    </row>
    <row r="16002" spans="1:6">
      <c r="A16002">
        <v>5311</v>
      </c>
      <c r="B16002">
        <v>13</v>
      </c>
      <c r="C16002" t="s">
        <v>64</v>
      </c>
      <c r="D16002" t="s">
        <v>92</v>
      </c>
      <c r="E16002">
        <v>3224</v>
      </c>
      <c r="F16002">
        <v>1</v>
      </c>
    </row>
    <row r="16003" spans="1:6">
      <c r="A16003">
        <v>5311</v>
      </c>
      <c r="B16003">
        <v>13</v>
      </c>
      <c r="C16003" t="s">
        <v>64</v>
      </c>
      <c r="D16003" t="s">
        <v>92</v>
      </c>
      <c r="E16003">
        <v>51</v>
      </c>
      <c r="F16003">
        <v>1</v>
      </c>
    </row>
    <row r="16004" spans="1:6">
      <c r="A16004">
        <v>5311</v>
      </c>
      <c r="B16004">
        <v>13</v>
      </c>
      <c r="C16004" t="s">
        <v>64</v>
      </c>
      <c r="D16004" t="s">
        <v>92</v>
      </c>
      <c r="E16004">
        <v>4111</v>
      </c>
      <c r="F16004">
        <v>1</v>
      </c>
    </row>
    <row r="16005" spans="1:6">
      <c r="A16005">
        <v>5311</v>
      </c>
      <c r="B16005">
        <v>13</v>
      </c>
      <c r="C16005" t="s">
        <v>64</v>
      </c>
      <c r="D16005" t="s">
        <v>92</v>
      </c>
      <c r="E16005">
        <v>5971</v>
      </c>
      <c r="F16005">
        <v>1</v>
      </c>
    </row>
    <row r="16006" spans="1:6">
      <c r="A16006">
        <v>5311</v>
      </c>
      <c r="B16006">
        <v>13</v>
      </c>
      <c r="C16006" t="s">
        <v>64</v>
      </c>
      <c r="D16006" t="s">
        <v>92</v>
      </c>
      <c r="E16006">
        <v>2412</v>
      </c>
      <c r="F16006">
        <v>1</v>
      </c>
    </row>
    <row r="16007" spans="1:6">
      <c r="A16007">
        <v>5311</v>
      </c>
      <c r="B16007">
        <v>13</v>
      </c>
      <c r="C16007" t="s">
        <v>64</v>
      </c>
      <c r="D16007" t="s">
        <v>92</v>
      </c>
      <c r="E16007">
        <v>3814</v>
      </c>
      <c r="F16007">
        <v>1</v>
      </c>
    </row>
    <row r="16008" spans="1:6">
      <c r="A16008">
        <v>5311</v>
      </c>
      <c r="B16008">
        <v>13</v>
      </c>
      <c r="C16008" t="s">
        <v>64</v>
      </c>
      <c r="D16008" t="s">
        <v>92</v>
      </c>
      <c r="E16008">
        <v>4515</v>
      </c>
      <c r="F16008">
        <v>1</v>
      </c>
    </row>
    <row r="16009" spans="1:6">
      <c r="A16009">
        <v>5311</v>
      </c>
      <c r="B16009">
        <v>13</v>
      </c>
      <c r="C16009" t="s">
        <v>64</v>
      </c>
      <c r="D16009" t="s">
        <v>92</v>
      </c>
      <c r="E16009">
        <v>5621</v>
      </c>
      <c r="F16009">
        <v>1</v>
      </c>
    </row>
    <row r="16010" spans="1:6">
      <c r="A16010">
        <v>5311</v>
      </c>
      <c r="B16010">
        <v>13</v>
      </c>
      <c r="C16010" t="s">
        <v>64</v>
      </c>
      <c r="D16010" t="s">
        <v>92</v>
      </c>
      <c r="E16010">
        <v>2898</v>
      </c>
      <c r="F16010">
        <v>1</v>
      </c>
    </row>
    <row r="16011" spans="1:6">
      <c r="A16011">
        <v>5311</v>
      </c>
      <c r="B16011">
        <v>13</v>
      </c>
      <c r="C16011" t="s">
        <v>64</v>
      </c>
      <c r="D16011" t="s">
        <v>92</v>
      </c>
      <c r="E16011">
        <v>2025</v>
      </c>
      <c r="F16011">
        <v>1</v>
      </c>
    </row>
    <row r="16012" spans="1:6">
      <c r="A16012">
        <v>5311</v>
      </c>
      <c r="B16012">
        <v>13</v>
      </c>
      <c r="C16012" t="s">
        <v>64</v>
      </c>
      <c r="D16012" t="s">
        <v>92</v>
      </c>
      <c r="E16012">
        <v>2114</v>
      </c>
      <c r="F16012">
        <v>1</v>
      </c>
    </row>
    <row r="16013" spans="1:6">
      <c r="A16013">
        <v>5311</v>
      </c>
      <c r="B16013">
        <v>13</v>
      </c>
      <c r="C16013" t="s">
        <v>64</v>
      </c>
      <c r="D16013" t="s">
        <v>92</v>
      </c>
      <c r="E16013">
        <v>5631</v>
      </c>
      <c r="F16013">
        <v>1</v>
      </c>
    </row>
    <row r="16014" spans="1:6">
      <c r="A16014">
        <v>5311</v>
      </c>
      <c r="B16014">
        <v>13</v>
      </c>
      <c r="C16014" t="s">
        <v>64</v>
      </c>
      <c r="D16014" t="s">
        <v>92</v>
      </c>
      <c r="E16014">
        <v>3926</v>
      </c>
      <c r="F16014">
        <v>1</v>
      </c>
    </row>
    <row r="16015" spans="1:6">
      <c r="A16015">
        <v>5311</v>
      </c>
      <c r="B16015">
        <v>13</v>
      </c>
      <c r="C16015" t="s">
        <v>64</v>
      </c>
      <c r="D16015" t="s">
        <v>92</v>
      </c>
      <c r="E16015">
        <v>1080</v>
      </c>
      <c r="F16015">
        <v>1</v>
      </c>
    </row>
    <row r="16016" spans="1:6">
      <c r="A16016">
        <v>5311</v>
      </c>
      <c r="B16016">
        <v>13</v>
      </c>
      <c r="C16016" t="s">
        <v>64</v>
      </c>
      <c r="D16016" t="s">
        <v>92</v>
      </c>
      <c r="E16016">
        <v>2002</v>
      </c>
      <c r="F16016">
        <v>1</v>
      </c>
    </row>
    <row r="16017" spans="1:6">
      <c r="A16017">
        <v>5311</v>
      </c>
      <c r="B16017">
        <v>13</v>
      </c>
      <c r="C16017" t="s">
        <v>64</v>
      </c>
      <c r="D16017" t="s">
        <v>92</v>
      </c>
      <c r="E16017">
        <v>3230</v>
      </c>
      <c r="F16017">
        <v>1</v>
      </c>
    </row>
    <row r="16018" spans="1:6">
      <c r="A16018">
        <v>5311</v>
      </c>
      <c r="B16018">
        <v>13</v>
      </c>
      <c r="C16018" t="s">
        <v>64</v>
      </c>
      <c r="D16018" t="s">
        <v>92</v>
      </c>
      <c r="E16018">
        <v>3686</v>
      </c>
      <c r="F16018">
        <v>1</v>
      </c>
    </row>
    <row r="16019" spans="1:6">
      <c r="A16019">
        <v>5311</v>
      </c>
      <c r="B16019">
        <v>13</v>
      </c>
      <c r="C16019" t="s">
        <v>64</v>
      </c>
      <c r="D16019" t="s">
        <v>92</v>
      </c>
      <c r="E16019">
        <v>3866</v>
      </c>
      <c r="F16019">
        <v>1</v>
      </c>
    </row>
    <row r="16020" spans="1:6">
      <c r="A16020">
        <v>5311</v>
      </c>
      <c r="B16020">
        <v>13</v>
      </c>
      <c r="C16020" t="s">
        <v>64</v>
      </c>
      <c r="D16020" t="s">
        <v>92</v>
      </c>
      <c r="E16020">
        <v>212</v>
      </c>
      <c r="F16020">
        <v>1</v>
      </c>
    </row>
    <row r="16021" spans="1:6">
      <c r="A16021">
        <v>5311</v>
      </c>
      <c r="B16021">
        <v>13</v>
      </c>
      <c r="C16021" t="s">
        <v>64</v>
      </c>
      <c r="D16021" t="s">
        <v>92</v>
      </c>
      <c r="E16021">
        <v>233</v>
      </c>
      <c r="F16021">
        <v>1</v>
      </c>
    </row>
    <row r="16022" spans="1:6">
      <c r="A16022">
        <v>5311</v>
      </c>
      <c r="B16022">
        <v>13</v>
      </c>
      <c r="C16022" t="s">
        <v>64</v>
      </c>
      <c r="D16022" t="s">
        <v>92</v>
      </c>
      <c r="E16022">
        <v>3116</v>
      </c>
      <c r="F16022">
        <v>1</v>
      </c>
    </row>
    <row r="16023" spans="1:6">
      <c r="A16023">
        <v>5311</v>
      </c>
      <c r="B16023">
        <v>13</v>
      </c>
      <c r="C16023" t="s">
        <v>64</v>
      </c>
      <c r="D16023" t="s">
        <v>92</v>
      </c>
      <c r="E16023">
        <v>3875</v>
      </c>
      <c r="F16023">
        <v>1</v>
      </c>
    </row>
    <row r="16024" spans="1:6">
      <c r="A16024">
        <v>5311</v>
      </c>
      <c r="B16024">
        <v>13</v>
      </c>
      <c r="C16024" t="s">
        <v>64</v>
      </c>
      <c r="D16024" t="s">
        <v>92</v>
      </c>
      <c r="E16024">
        <v>2065</v>
      </c>
      <c r="F16024">
        <v>1</v>
      </c>
    </row>
    <row r="16025" spans="1:6">
      <c r="A16025">
        <v>5311</v>
      </c>
      <c r="B16025">
        <v>13</v>
      </c>
      <c r="C16025" t="s">
        <v>64</v>
      </c>
      <c r="D16025" t="s">
        <v>92</v>
      </c>
      <c r="E16025">
        <v>4086</v>
      </c>
      <c r="F16025">
        <v>1</v>
      </c>
    </row>
    <row r="16026" spans="1:6">
      <c r="A16026">
        <v>5311</v>
      </c>
      <c r="B16026">
        <v>13</v>
      </c>
      <c r="C16026" t="s">
        <v>64</v>
      </c>
      <c r="D16026" t="s">
        <v>92</v>
      </c>
      <c r="E16026">
        <v>214</v>
      </c>
      <c r="F16026">
        <v>1</v>
      </c>
    </row>
    <row r="16027" spans="1:6">
      <c r="A16027">
        <v>5311</v>
      </c>
      <c r="B16027">
        <v>13</v>
      </c>
      <c r="C16027" t="s">
        <v>64</v>
      </c>
      <c r="D16027" t="s">
        <v>92</v>
      </c>
      <c r="E16027">
        <v>4565</v>
      </c>
      <c r="F16027">
        <v>1</v>
      </c>
    </row>
    <row r="16028" spans="1:6">
      <c r="A16028">
        <v>5311</v>
      </c>
      <c r="B16028">
        <v>13</v>
      </c>
      <c r="C16028" t="s">
        <v>64</v>
      </c>
      <c r="D16028" t="s">
        <v>92</v>
      </c>
      <c r="E16028">
        <v>3108</v>
      </c>
      <c r="F16028">
        <v>1</v>
      </c>
    </row>
    <row r="16029" spans="1:6">
      <c r="A16029">
        <v>5311</v>
      </c>
      <c r="B16029">
        <v>13</v>
      </c>
      <c r="C16029" t="s">
        <v>64</v>
      </c>
      <c r="D16029" t="s">
        <v>92</v>
      </c>
      <c r="E16029">
        <v>5076</v>
      </c>
      <c r="F16029">
        <v>1</v>
      </c>
    </row>
    <row r="16030" spans="1:6">
      <c r="A16030">
        <v>5311</v>
      </c>
      <c r="B16030">
        <v>13</v>
      </c>
      <c r="C16030" t="s">
        <v>64</v>
      </c>
      <c r="D16030" t="s">
        <v>92</v>
      </c>
      <c r="E16030">
        <v>3314</v>
      </c>
      <c r="F16030">
        <v>1</v>
      </c>
    </row>
    <row r="16031" spans="1:6">
      <c r="A16031">
        <v>5311</v>
      </c>
      <c r="B16031">
        <v>13</v>
      </c>
      <c r="C16031" t="s">
        <v>64</v>
      </c>
      <c r="D16031" t="s">
        <v>92</v>
      </c>
      <c r="E16031">
        <v>2330</v>
      </c>
      <c r="F16031">
        <v>1</v>
      </c>
    </row>
    <row r="16032" spans="1:6">
      <c r="A16032">
        <v>5311</v>
      </c>
      <c r="B16032">
        <v>13</v>
      </c>
      <c r="C16032" t="s">
        <v>64</v>
      </c>
      <c r="D16032" t="s">
        <v>92</v>
      </c>
      <c r="E16032">
        <v>3826</v>
      </c>
      <c r="F16032">
        <v>1</v>
      </c>
    </row>
    <row r="16033" spans="1:6">
      <c r="A16033">
        <v>5311</v>
      </c>
      <c r="B16033">
        <v>13</v>
      </c>
      <c r="C16033" t="s">
        <v>64</v>
      </c>
      <c r="D16033" t="s">
        <v>92</v>
      </c>
      <c r="E16033">
        <v>2342</v>
      </c>
      <c r="F16033">
        <v>1</v>
      </c>
    </row>
    <row r="16034" spans="1:6">
      <c r="A16034">
        <v>5311</v>
      </c>
      <c r="B16034">
        <v>13</v>
      </c>
      <c r="C16034" t="s">
        <v>64</v>
      </c>
      <c r="D16034" t="s">
        <v>92</v>
      </c>
      <c r="E16034">
        <v>3898</v>
      </c>
      <c r="F16034">
        <v>1</v>
      </c>
    </row>
    <row r="16035" spans="1:6">
      <c r="A16035">
        <v>5311</v>
      </c>
      <c r="B16035">
        <v>13</v>
      </c>
      <c r="C16035" t="s">
        <v>64</v>
      </c>
      <c r="D16035" t="s">
        <v>92</v>
      </c>
      <c r="E16035">
        <v>5978</v>
      </c>
      <c r="F16035">
        <v>1</v>
      </c>
    </row>
    <row r="16036" spans="1:6">
      <c r="A16036">
        <v>5311</v>
      </c>
      <c r="B16036">
        <v>13</v>
      </c>
      <c r="C16036" t="s">
        <v>64</v>
      </c>
      <c r="D16036" t="s">
        <v>92</v>
      </c>
      <c r="E16036">
        <v>6120</v>
      </c>
      <c r="F16036">
        <v>1</v>
      </c>
    </row>
    <row r="16037" spans="1:6">
      <c r="A16037">
        <v>5311</v>
      </c>
      <c r="B16037">
        <v>13</v>
      </c>
      <c r="C16037" t="s">
        <v>64</v>
      </c>
      <c r="D16037" t="s">
        <v>92</v>
      </c>
      <c r="E16037">
        <v>353</v>
      </c>
      <c r="F16037">
        <v>1</v>
      </c>
    </row>
    <row r="16038" spans="1:6">
      <c r="A16038">
        <v>5311</v>
      </c>
      <c r="B16038">
        <v>13</v>
      </c>
      <c r="C16038" t="s">
        <v>64</v>
      </c>
      <c r="D16038" t="s">
        <v>92</v>
      </c>
      <c r="E16038">
        <v>3870</v>
      </c>
      <c r="F16038">
        <v>1</v>
      </c>
    </row>
    <row r="16039" spans="1:6">
      <c r="A16039">
        <v>5311</v>
      </c>
      <c r="B16039">
        <v>13</v>
      </c>
      <c r="C16039" t="s">
        <v>64</v>
      </c>
      <c r="D16039" t="s">
        <v>92</v>
      </c>
      <c r="E16039">
        <v>3067</v>
      </c>
      <c r="F16039">
        <v>1</v>
      </c>
    </row>
    <row r="16040" spans="1:6">
      <c r="A16040">
        <v>5311</v>
      </c>
      <c r="B16040">
        <v>13</v>
      </c>
      <c r="C16040" t="s">
        <v>64</v>
      </c>
      <c r="D16040" t="s">
        <v>92</v>
      </c>
      <c r="E16040">
        <v>1151</v>
      </c>
      <c r="F16040">
        <v>1</v>
      </c>
    </row>
    <row r="16041" spans="1:6">
      <c r="A16041">
        <v>5311</v>
      </c>
      <c r="B16041">
        <v>13</v>
      </c>
      <c r="C16041" t="s">
        <v>64</v>
      </c>
      <c r="D16041" t="s">
        <v>92</v>
      </c>
      <c r="E16041">
        <v>250</v>
      </c>
      <c r="F16041">
        <v>1</v>
      </c>
    </row>
    <row r="16042" spans="1:6">
      <c r="A16042">
        <v>5311</v>
      </c>
      <c r="B16042">
        <v>13</v>
      </c>
      <c r="C16042" t="s">
        <v>64</v>
      </c>
      <c r="D16042" t="s">
        <v>92</v>
      </c>
      <c r="E16042">
        <v>2617</v>
      </c>
      <c r="F16042">
        <v>1</v>
      </c>
    </row>
    <row r="16043" spans="1:6">
      <c r="A16043">
        <v>5311</v>
      </c>
      <c r="B16043">
        <v>13</v>
      </c>
      <c r="C16043" t="s">
        <v>64</v>
      </c>
      <c r="D16043" t="s">
        <v>92</v>
      </c>
      <c r="E16043">
        <v>2163</v>
      </c>
      <c r="F16043">
        <v>1</v>
      </c>
    </row>
    <row r="16044" spans="1:6">
      <c r="A16044">
        <v>5311</v>
      </c>
      <c r="B16044">
        <v>13</v>
      </c>
      <c r="C16044" t="s">
        <v>64</v>
      </c>
      <c r="D16044" t="s">
        <v>92</v>
      </c>
      <c r="E16044">
        <v>5716</v>
      </c>
      <c r="F16044">
        <v>1</v>
      </c>
    </row>
    <row r="16045" spans="1:6">
      <c r="A16045">
        <v>5311</v>
      </c>
      <c r="B16045">
        <v>13</v>
      </c>
      <c r="C16045" t="s">
        <v>64</v>
      </c>
      <c r="D16045" t="s">
        <v>92</v>
      </c>
      <c r="E16045">
        <v>4250</v>
      </c>
      <c r="F16045">
        <v>1</v>
      </c>
    </row>
    <row r="16046" spans="1:6">
      <c r="A16046">
        <v>5311</v>
      </c>
      <c r="B16046">
        <v>13</v>
      </c>
      <c r="C16046" t="s">
        <v>64</v>
      </c>
      <c r="D16046" t="s">
        <v>92</v>
      </c>
      <c r="E16046">
        <v>4218</v>
      </c>
      <c r="F16046">
        <v>1</v>
      </c>
    </row>
    <row r="16047" spans="1:6">
      <c r="A16047">
        <v>5311</v>
      </c>
      <c r="B16047">
        <v>13</v>
      </c>
      <c r="C16047" t="s">
        <v>64</v>
      </c>
      <c r="D16047" t="s">
        <v>92</v>
      </c>
      <c r="E16047">
        <v>1366</v>
      </c>
      <c r="F16047">
        <v>1</v>
      </c>
    </row>
    <row r="16048" spans="1:6">
      <c r="A16048">
        <v>5311</v>
      </c>
      <c r="B16048">
        <v>13</v>
      </c>
      <c r="C16048" t="s">
        <v>64</v>
      </c>
      <c r="D16048" t="s">
        <v>92</v>
      </c>
      <c r="E16048">
        <v>67</v>
      </c>
      <c r="F16048">
        <v>1</v>
      </c>
    </row>
    <row r="16049" spans="1:6">
      <c r="A16049">
        <v>5311</v>
      </c>
      <c r="B16049">
        <v>13</v>
      </c>
      <c r="C16049" t="s">
        <v>64</v>
      </c>
      <c r="D16049" t="s">
        <v>92</v>
      </c>
      <c r="E16049">
        <v>5948</v>
      </c>
      <c r="F16049">
        <v>1</v>
      </c>
    </row>
    <row r="16050" spans="1:6">
      <c r="A16050">
        <v>5311</v>
      </c>
      <c r="B16050">
        <v>13</v>
      </c>
      <c r="C16050" t="s">
        <v>64</v>
      </c>
      <c r="D16050" t="s">
        <v>92</v>
      </c>
      <c r="E16050">
        <v>5261</v>
      </c>
      <c r="F16050">
        <v>1</v>
      </c>
    </row>
    <row r="16051" spans="1:6">
      <c r="A16051">
        <v>5311</v>
      </c>
      <c r="B16051">
        <v>13</v>
      </c>
      <c r="C16051" t="s">
        <v>64</v>
      </c>
      <c r="D16051" t="s">
        <v>92</v>
      </c>
      <c r="E16051">
        <v>4990</v>
      </c>
      <c r="F16051">
        <v>1</v>
      </c>
    </row>
    <row r="16052" spans="1:6">
      <c r="A16052">
        <v>5311</v>
      </c>
      <c r="B16052">
        <v>13</v>
      </c>
      <c r="C16052" t="s">
        <v>64</v>
      </c>
      <c r="D16052" t="s">
        <v>92</v>
      </c>
      <c r="E16052">
        <v>3018</v>
      </c>
      <c r="F16052">
        <v>1</v>
      </c>
    </row>
    <row r="16053" spans="1:6">
      <c r="A16053">
        <v>5311</v>
      </c>
      <c r="B16053">
        <v>13</v>
      </c>
      <c r="C16053" t="s">
        <v>64</v>
      </c>
      <c r="D16053" t="s">
        <v>92</v>
      </c>
      <c r="E16053">
        <v>2283</v>
      </c>
      <c r="F16053">
        <v>1</v>
      </c>
    </row>
    <row r="16054" spans="1:6">
      <c r="A16054">
        <v>5311</v>
      </c>
      <c r="B16054">
        <v>13</v>
      </c>
      <c r="C16054" t="s">
        <v>64</v>
      </c>
      <c r="D16054" t="s">
        <v>92</v>
      </c>
      <c r="E16054">
        <v>2376</v>
      </c>
      <c r="F16054">
        <v>1</v>
      </c>
    </row>
    <row r="16055" spans="1:6">
      <c r="A16055">
        <v>5311</v>
      </c>
      <c r="B16055">
        <v>13</v>
      </c>
      <c r="C16055" t="s">
        <v>64</v>
      </c>
      <c r="D16055" t="s">
        <v>92</v>
      </c>
      <c r="E16055">
        <v>5441</v>
      </c>
      <c r="F16055">
        <v>1</v>
      </c>
    </row>
    <row r="16056" spans="1:6">
      <c r="A16056">
        <v>5311</v>
      </c>
      <c r="B16056">
        <v>13</v>
      </c>
      <c r="C16056" t="s">
        <v>64</v>
      </c>
      <c r="D16056" t="s">
        <v>92</v>
      </c>
      <c r="E16056">
        <v>5015</v>
      </c>
      <c r="F16056">
        <v>1</v>
      </c>
    </row>
    <row r="16057" spans="1:6">
      <c r="A16057">
        <v>5311</v>
      </c>
      <c r="B16057">
        <v>13</v>
      </c>
      <c r="C16057" t="s">
        <v>64</v>
      </c>
      <c r="D16057" t="s">
        <v>92</v>
      </c>
      <c r="E16057">
        <v>3963</v>
      </c>
      <c r="F16057">
        <v>1</v>
      </c>
    </row>
    <row r="16058" spans="1:6">
      <c r="A16058">
        <v>5311</v>
      </c>
      <c r="B16058">
        <v>13</v>
      </c>
      <c r="C16058" t="s">
        <v>64</v>
      </c>
      <c r="D16058" t="s">
        <v>92</v>
      </c>
      <c r="E16058">
        <v>5040</v>
      </c>
      <c r="F16058">
        <v>1</v>
      </c>
    </row>
    <row r="16059" spans="1:6">
      <c r="A16059">
        <v>5311</v>
      </c>
      <c r="B16059">
        <v>13</v>
      </c>
      <c r="C16059" t="s">
        <v>64</v>
      </c>
      <c r="D16059" t="s">
        <v>92</v>
      </c>
      <c r="E16059">
        <v>5333</v>
      </c>
      <c r="F16059">
        <v>1</v>
      </c>
    </row>
    <row r="16060" spans="1:6">
      <c r="A16060">
        <v>5311</v>
      </c>
      <c r="B16060">
        <v>13</v>
      </c>
      <c r="C16060" t="s">
        <v>64</v>
      </c>
      <c r="D16060" t="s">
        <v>92</v>
      </c>
      <c r="E16060">
        <v>2231</v>
      </c>
      <c r="F16060">
        <v>1</v>
      </c>
    </row>
    <row r="16061" spans="1:6">
      <c r="A16061">
        <v>5311</v>
      </c>
      <c r="B16061">
        <v>13</v>
      </c>
      <c r="C16061" t="s">
        <v>64</v>
      </c>
      <c r="D16061" t="s">
        <v>92</v>
      </c>
      <c r="E16061">
        <v>4893</v>
      </c>
      <c r="F16061">
        <v>1</v>
      </c>
    </row>
    <row r="16062" spans="1:6">
      <c r="A16062">
        <v>5311</v>
      </c>
      <c r="B16062">
        <v>13</v>
      </c>
      <c r="C16062" t="s">
        <v>64</v>
      </c>
      <c r="D16062" t="s">
        <v>92</v>
      </c>
      <c r="E16062">
        <v>4609</v>
      </c>
      <c r="F16062">
        <v>1</v>
      </c>
    </row>
    <row r="16063" spans="1:6">
      <c r="A16063">
        <v>5311</v>
      </c>
      <c r="B16063">
        <v>13</v>
      </c>
      <c r="C16063" t="s">
        <v>64</v>
      </c>
      <c r="D16063" t="s">
        <v>92</v>
      </c>
      <c r="E16063">
        <v>5058</v>
      </c>
      <c r="F16063">
        <v>1</v>
      </c>
    </row>
    <row r="16064" spans="1:6">
      <c r="A16064">
        <v>5311</v>
      </c>
      <c r="B16064">
        <v>13</v>
      </c>
      <c r="C16064" t="s">
        <v>64</v>
      </c>
      <c r="D16064" t="s">
        <v>92</v>
      </c>
      <c r="E16064">
        <v>5376</v>
      </c>
      <c r="F16064">
        <v>1</v>
      </c>
    </row>
    <row r="16065" spans="1:6">
      <c r="A16065">
        <v>5311</v>
      </c>
      <c r="B16065">
        <v>13</v>
      </c>
      <c r="C16065" t="s">
        <v>64</v>
      </c>
      <c r="D16065" t="s">
        <v>92</v>
      </c>
      <c r="E16065">
        <v>2039</v>
      </c>
      <c r="F16065">
        <v>1</v>
      </c>
    </row>
    <row r="16066" spans="1:6">
      <c r="A16066">
        <v>5311</v>
      </c>
      <c r="B16066">
        <v>13</v>
      </c>
      <c r="C16066" t="s">
        <v>64</v>
      </c>
      <c r="D16066" t="s">
        <v>92</v>
      </c>
      <c r="E16066">
        <v>3932</v>
      </c>
      <c r="F16066">
        <v>1</v>
      </c>
    </row>
    <row r="16067" spans="1:6">
      <c r="A16067">
        <v>5311</v>
      </c>
      <c r="B16067">
        <v>13</v>
      </c>
      <c r="C16067" t="s">
        <v>64</v>
      </c>
      <c r="D16067" t="s">
        <v>92</v>
      </c>
      <c r="E16067">
        <v>3727</v>
      </c>
      <c r="F16067">
        <v>1</v>
      </c>
    </row>
    <row r="16068" spans="1:6">
      <c r="A16068">
        <v>5311</v>
      </c>
      <c r="B16068">
        <v>13</v>
      </c>
      <c r="C16068" t="s">
        <v>64</v>
      </c>
      <c r="D16068" t="s">
        <v>92</v>
      </c>
      <c r="E16068">
        <v>3490</v>
      </c>
      <c r="F16068">
        <v>1</v>
      </c>
    </row>
    <row r="16069" spans="1:6">
      <c r="A16069">
        <v>5311</v>
      </c>
      <c r="B16069">
        <v>13</v>
      </c>
      <c r="C16069" t="s">
        <v>64</v>
      </c>
      <c r="D16069" t="s">
        <v>92</v>
      </c>
      <c r="E16069">
        <v>4984</v>
      </c>
      <c r="F16069">
        <v>1</v>
      </c>
    </row>
    <row r="16070" spans="1:6">
      <c r="A16070">
        <v>5311</v>
      </c>
      <c r="B16070">
        <v>14</v>
      </c>
      <c r="C16070" t="s">
        <v>64</v>
      </c>
      <c r="D16070" t="s">
        <v>92</v>
      </c>
      <c r="E16070">
        <v>995</v>
      </c>
      <c r="F16070">
        <v>7</v>
      </c>
    </row>
    <row r="16071" spans="1:6">
      <c r="A16071">
        <v>5311</v>
      </c>
      <c r="B16071">
        <v>14</v>
      </c>
      <c r="C16071" t="s">
        <v>64</v>
      </c>
      <c r="D16071" t="s">
        <v>92</v>
      </c>
      <c r="E16071">
        <v>4576</v>
      </c>
      <c r="F16071">
        <v>5</v>
      </c>
    </row>
    <row r="16072" spans="1:6">
      <c r="A16072">
        <v>5311</v>
      </c>
      <c r="B16072">
        <v>14</v>
      </c>
      <c r="C16072" t="s">
        <v>64</v>
      </c>
      <c r="D16072" t="s">
        <v>92</v>
      </c>
      <c r="E16072">
        <v>2827</v>
      </c>
      <c r="F16072">
        <v>5</v>
      </c>
    </row>
    <row r="16073" spans="1:6">
      <c r="A16073">
        <v>5311</v>
      </c>
      <c r="B16073">
        <v>14</v>
      </c>
      <c r="C16073" t="s">
        <v>64</v>
      </c>
      <c r="D16073" t="s">
        <v>92</v>
      </c>
      <c r="E16073">
        <v>5176</v>
      </c>
      <c r="F16073">
        <v>5</v>
      </c>
    </row>
    <row r="16074" spans="1:6">
      <c r="A16074">
        <v>5311</v>
      </c>
      <c r="B16074">
        <v>14</v>
      </c>
      <c r="C16074" t="s">
        <v>64</v>
      </c>
      <c r="D16074" t="s">
        <v>92</v>
      </c>
      <c r="E16074">
        <v>1076</v>
      </c>
      <c r="F16074">
        <v>4</v>
      </c>
    </row>
    <row r="16075" spans="1:6">
      <c r="A16075">
        <v>5311</v>
      </c>
      <c r="B16075">
        <v>14</v>
      </c>
      <c r="C16075" t="s">
        <v>64</v>
      </c>
      <c r="D16075" t="s">
        <v>92</v>
      </c>
      <c r="E16075">
        <v>5910</v>
      </c>
      <c r="F16075">
        <v>4</v>
      </c>
    </row>
    <row r="16076" spans="1:6">
      <c r="A16076">
        <v>5311</v>
      </c>
      <c r="B16076">
        <v>14</v>
      </c>
      <c r="C16076" t="s">
        <v>64</v>
      </c>
      <c r="D16076" t="s">
        <v>92</v>
      </c>
      <c r="E16076">
        <v>2597</v>
      </c>
      <c r="F16076">
        <v>4</v>
      </c>
    </row>
    <row r="16077" spans="1:6">
      <c r="A16077">
        <v>5311</v>
      </c>
      <c r="B16077">
        <v>14</v>
      </c>
      <c r="C16077" t="s">
        <v>64</v>
      </c>
      <c r="D16077" t="s">
        <v>92</v>
      </c>
      <c r="E16077">
        <v>2599</v>
      </c>
      <c r="F16077">
        <v>4</v>
      </c>
    </row>
    <row r="16078" spans="1:6">
      <c r="A16078">
        <v>5311</v>
      </c>
      <c r="B16078">
        <v>14</v>
      </c>
      <c r="C16078" t="s">
        <v>64</v>
      </c>
      <c r="D16078" t="s">
        <v>92</v>
      </c>
      <c r="E16078">
        <v>5779</v>
      </c>
      <c r="F16078">
        <v>4</v>
      </c>
    </row>
    <row r="16079" spans="1:6">
      <c r="A16079">
        <v>5311</v>
      </c>
      <c r="B16079">
        <v>14</v>
      </c>
      <c r="C16079" t="s">
        <v>64</v>
      </c>
      <c r="D16079" t="s">
        <v>92</v>
      </c>
      <c r="E16079">
        <v>4192</v>
      </c>
      <c r="F16079">
        <v>3</v>
      </c>
    </row>
    <row r="16080" spans="1:6">
      <c r="A16080">
        <v>5311</v>
      </c>
      <c r="B16080">
        <v>14</v>
      </c>
      <c r="C16080" t="s">
        <v>64</v>
      </c>
      <c r="D16080" t="s">
        <v>92</v>
      </c>
      <c r="E16080">
        <v>2900</v>
      </c>
      <c r="F16080">
        <v>3</v>
      </c>
    </row>
    <row r="16081" spans="1:6">
      <c r="A16081">
        <v>5311</v>
      </c>
      <c r="B16081">
        <v>14</v>
      </c>
      <c r="C16081" t="s">
        <v>64</v>
      </c>
      <c r="D16081" t="s">
        <v>92</v>
      </c>
      <c r="E16081">
        <v>1146</v>
      </c>
      <c r="F16081">
        <v>3</v>
      </c>
    </row>
    <row r="16082" spans="1:6">
      <c r="A16082">
        <v>5311</v>
      </c>
      <c r="B16082">
        <v>14</v>
      </c>
      <c r="C16082" t="s">
        <v>64</v>
      </c>
      <c r="D16082" t="s">
        <v>92</v>
      </c>
      <c r="E16082">
        <v>2646</v>
      </c>
      <c r="F16082">
        <v>3</v>
      </c>
    </row>
    <row r="16083" spans="1:6">
      <c r="A16083">
        <v>5311</v>
      </c>
      <c r="B16083">
        <v>14</v>
      </c>
      <c r="C16083" t="s">
        <v>64</v>
      </c>
      <c r="D16083" t="s">
        <v>92</v>
      </c>
      <c r="E16083">
        <v>2547</v>
      </c>
      <c r="F16083">
        <v>3</v>
      </c>
    </row>
    <row r="16084" spans="1:6">
      <c r="A16084">
        <v>5311</v>
      </c>
      <c r="B16084">
        <v>14</v>
      </c>
      <c r="C16084" t="s">
        <v>64</v>
      </c>
      <c r="D16084" t="s">
        <v>92</v>
      </c>
      <c r="E16084">
        <v>5616</v>
      </c>
      <c r="F16084">
        <v>3</v>
      </c>
    </row>
    <row r="16085" spans="1:6">
      <c r="A16085">
        <v>5311</v>
      </c>
      <c r="B16085">
        <v>14</v>
      </c>
      <c r="C16085" t="s">
        <v>64</v>
      </c>
      <c r="D16085" t="s">
        <v>92</v>
      </c>
      <c r="E16085">
        <v>4491</v>
      </c>
      <c r="F16085">
        <v>3</v>
      </c>
    </row>
    <row r="16086" spans="1:6">
      <c r="A16086">
        <v>5311</v>
      </c>
      <c r="B16086">
        <v>14</v>
      </c>
      <c r="C16086" t="s">
        <v>64</v>
      </c>
      <c r="D16086" t="s">
        <v>92</v>
      </c>
      <c r="E16086">
        <v>3116</v>
      </c>
      <c r="F16086">
        <v>3</v>
      </c>
    </row>
    <row r="16087" spans="1:6">
      <c r="A16087">
        <v>5311</v>
      </c>
      <c r="B16087">
        <v>14</v>
      </c>
      <c r="C16087" t="s">
        <v>64</v>
      </c>
      <c r="D16087" t="s">
        <v>92</v>
      </c>
      <c r="E16087">
        <v>3018</v>
      </c>
      <c r="F16087">
        <v>2</v>
      </c>
    </row>
    <row r="16088" spans="1:6">
      <c r="A16088">
        <v>5311</v>
      </c>
      <c r="B16088">
        <v>14</v>
      </c>
      <c r="C16088" t="s">
        <v>64</v>
      </c>
      <c r="D16088" t="s">
        <v>92</v>
      </c>
      <c r="E16088">
        <v>6031</v>
      </c>
      <c r="F16088">
        <v>2</v>
      </c>
    </row>
    <row r="16089" spans="1:6">
      <c r="A16089">
        <v>5311</v>
      </c>
      <c r="B16089">
        <v>14</v>
      </c>
      <c r="C16089" t="s">
        <v>64</v>
      </c>
      <c r="D16089" t="s">
        <v>92</v>
      </c>
      <c r="E16089">
        <v>2515</v>
      </c>
      <c r="F16089">
        <v>2</v>
      </c>
    </row>
    <row r="16090" spans="1:6">
      <c r="A16090">
        <v>5311</v>
      </c>
      <c r="B16090">
        <v>14</v>
      </c>
      <c r="C16090" t="s">
        <v>64</v>
      </c>
      <c r="D16090" t="s">
        <v>92</v>
      </c>
      <c r="E16090">
        <v>3094</v>
      </c>
      <c r="F16090">
        <v>2</v>
      </c>
    </row>
    <row r="16091" spans="1:6">
      <c r="A16091">
        <v>5311</v>
      </c>
      <c r="B16091">
        <v>14</v>
      </c>
      <c r="C16091" t="s">
        <v>64</v>
      </c>
      <c r="D16091" t="s">
        <v>92</v>
      </c>
      <c r="E16091">
        <v>4938</v>
      </c>
      <c r="F16091">
        <v>2</v>
      </c>
    </row>
    <row r="16092" spans="1:6">
      <c r="A16092">
        <v>5311</v>
      </c>
      <c r="B16092">
        <v>14</v>
      </c>
      <c r="C16092" t="s">
        <v>64</v>
      </c>
      <c r="D16092" t="s">
        <v>92</v>
      </c>
      <c r="E16092">
        <v>4599</v>
      </c>
      <c r="F16092">
        <v>2</v>
      </c>
    </row>
    <row r="16093" spans="1:6">
      <c r="A16093">
        <v>5311</v>
      </c>
      <c r="B16093">
        <v>14</v>
      </c>
      <c r="C16093" t="s">
        <v>64</v>
      </c>
      <c r="D16093" t="s">
        <v>92</v>
      </c>
      <c r="E16093">
        <v>2012</v>
      </c>
      <c r="F16093">
        <v>2</v>
      </c>
    </row>
    <row r="16094" spans="1:6">
      <c r="A16094">
        <v>5311</v>
      </c>
      <c r="B16094">
        <v>14</v>
      </c>
      <c r="C16094" t="s">
        <v>64</v>
      </c>
      <c r="D16094" t="s">
        <v>92</v>
      </c>
      <c r="E16094">
        <v>2652</v>
      </c>
      <c r="F16094">
        <v>2</v>
      </c>
    </row>
    <row r="16095" spans="1:6">
      <c r="A16095">
        <v>5311</v>
      </c>
      <c r="B16095">
        <v>14</v>
      </c>
      <c r="C16095" t="s">
        <v>64</v>
      </c>
      <c r="D16095" t="s">
        <v>92</v>
      </c>
      <c r="E16095">
        <v>5947</v>
      </c>
      <c r="F16095">
        <v>2</v>
      </c>
    </row>
    <row r="16096" spans="1:6">
      <c r="A16096">
        <v>5311</v>
      </c>
      <c r="B16096">
        <v>14</v>
      </c>
      <c r="C16096" t="s">
        <v>64</v>
      </c>
      <c r="D16096" t="s">
        <v>92</v>
      </c>
      <c r="E16096">
        <v>5943</v>
      </c>
      <c r="F16096">
        <v>2</v>
      </c>
    </row>
    <row r="16097" spans="1:6">
      <c r="A16097">
        <v>5311</v>
      </c>
      <c r="B16097">
        <v>14</v>
      </c>
      <c r="C16097" t="s">
        <v>64</v>
      </c>
      <c r="D16097" t="s">
        <v>92</v>
      </c>
      <c r="E16097">
        <v>4222</v>
      </c>
      <c r="F16097">
        <v>2</v>
      </c>
    </row>
    <row r="16098" spans="1:6">
      <c r="A16098">
        <v>5311</v>
      </c>
      <c r="B16098">
        <v>14</v>
      </c>
      <c r="C16098" t="s">
        <v>64</v>
      </c>
      <c r="D16098" t="s">
        <v>92</v>
      </c>
      <c r="E16098">
        <v>1117</v>
      </c>
      <c r="F16098">
        <v>2</v>
      </c>
    </row>
    <row r="16099" spans="1:6">
      <c r="A16099">
        <v>5311</v>
      </c>
      <c r="B16099">
        <v>14</v>
      </c>
      <c r="C16099" t="s">
        <v>64</v>
      </c>
      <c r="D16099" t="s">
        <v>92</v>
      </c>
      <c r="E16099">
        <v>3220</v>
      </c>
      <c r="F16099">
        <v>2</v>
      </c>
    </row>
    <row r="16100" spans="1:6">
      <c r="A16100">
        <v>5311</v>
      </c>
      <c r="B16100">
        <v>14</v>
      </c>
      <c r="C16100" t="s">
        <v>64</v>
      </c>
      <c r="D16100" t="s">
        <v>92</v>
      </c>
      <c r="E16100">
        <v>2536</v>
      </c>
      <c r="F16100">
        <v>2</v>
      </c>
    </row>
    <row r="16101" spans="1:6">
      <c r="A16101">
        <v>5311</v>
      </c>
      <c r="B16101">
        <v>14</v>
      </c>
      <c r="C16101" t="s">
        <v>64</v>
      </c>
      <c r="D16101" t="s">
        <v>92</v>
      </c>
      <c r="E16101">
        <v>2056</v>
      </c>
      <c r="F16101">
        <v>2</v>
      </c>
    </row>
    <row r="16102" spans="1:6">
      <c r="A16102">
        <v>5311</v>
      </c>
      <c r="B16102">
        <v>14</v>
      </c>
      <c r="C16102" t="s">
        <v>64</v>
      </c>
      <c r="D16102" t="s">
        <v>92</v>
      </c>
      <c r="E16102">
        <v>2147</v>
      </c>
      <c r="F16102">
        <v>2</v>
      </c>
    </row>
    <row r="16103" spans="1:6">
      <c r="A16103">
        <v>5311</v>
      </c>
      <c r="B16103">
        <v>14</v>
      </c>
      <c r="C16103" t="s">
        <v>64</v>
      </c>
      <c r="D16103" t="s">
        <v>92</v>
      </c>
      <c r="E16103">
        <v>5006</v>
      </c>
      <c r="F16103">
        <v>2</v>
      </c>
    </row>
    <row r="16104" spans="1:6">
      <c r="A16104">
        <v>5311</v>
      </c>
      <c r="B16104">
        <v>14</v>
      </c>
      <c r="C16104" t="s">
        <v>64</v>
      </c>
      <c r="D16104" t="s">
        <v>92</v>
      </c>
      <c r="E16104">
        <v>2452</v>
      </c>
      <c r="F16104">
        <v>2</v>
      </c>
    </row>
    <row r="16105" spans="1:6">
      <c r="A16105">
        <v>5311</v>
      </c>
      <c r="B16105">
        <v>14</v>
      </c>
      <c r="C16105" t="s">
        <v>64</v>
      </c>
      <c r="D16105" t="s">
        <v>92</v>
      </c>
      <c r="E16105">
        <v>2917</v>
      </c>
      <c r="F16105">
        <v>2</v>
      </c>
    </row>
    <row r="16106" spans="1:6">
      <c r="A16106">
        <v>5311</v>
      </c>
      <c r="B16106">
        <v>14</v>
      </c>
      <c r="C16106" t="s">
        <v>64</v>
      </c>
      <c r="D16106" t="s">
        <v>92</v>
      </c>
      <c r="E16106">
        <v>2474</v>
      </c>
      <c r="F16106">
        <v>2</v>
      </c>
    </row>
    <row r="16107" spans="1:6">
      <c r="A16107">
        <v>5311</v>
      </c>
      <c r="B16107">
        <v>14</v>
      </c>
      <c r="C16107" t="s">
        <v>64</v>
      </c>
      <c r="D16107" t="s">
        <v>92</v>
      </c>
      <c r="E16107">
        <v>2128</v>
      </c>
      <c r="F16107">
        <v>2</v>
      </c>
    </row>
    <row r="16108" spans="1:6">
      <c r="A16108">
        <v>5311</v>
      </c>
      <c r="B16108">
        <v>14</v>
      </c>
      <c r="C16108" t="s">
        <v>64</v>
      </c>
      <c r="D16108" t="s">
        <v>92</v>
      </c>
      <c r="E16108">
        <v>21</v>
      </c>
      <c r="F16108">
        <v>2</v>
      </c>
    </row>
    <row r="16109" spans="1:6">
      <c r="A16109">
        <v>5311</v>
      </c>
      <c r="B16109">
        <v>14</v>
      </c>
      <c r="C16109" t="s">
        <v>64</v>
      </c>
      <c r="D16109" t="s">
        <v>92</v>
      </c>
      <c r="E16109">
        <v>5879</v>
      </c>
      <c r="F16109">
        <v>2</v>
      </c>
    </row>
    <row r="16110" spans="1:6">
      <c r="A16110">
        <v>5311</v>
      </c>
      <c r="B16110">
        <v>14</v>
      </c>
      <c r="C16110" t="s">
        <v>64</v>
      </c>
      <c r="D16110" t="s">
        <v>92</v>
      </c>
      <c r="E16110">
        <v>1070</v>
      </c>
      <c r="F16110">
        <v>2</v>
      </c>
    </row>
    <row r="16111" spans="1:6">
      <c r="A16111">
        <v>5311</v>
      </c>
      <c r="B16111">
        <v>14</v>
      </c>
      <c r="C16111" t="s">
        <v>64</v>
      </c>
      <c r="D16111" t="s">
        <v>92</v>
      </c>
      <c r="E16111">
        <v>1136</v>
      </c>
      <c r="F16111">
        <v>2</v>
      </c>
    </row>
    <row r="16112" spans="1:6">
      <c r="A16112">
        <v>5311</v>
      </c>
      <c r="B16112">
        <v>14</v>
      </c>
      <c r="C16112" t="s">
        <v>64</v>
      </c>
      <c r="D16112" t="s">
        <v>92</v>
      </c>
      <c r="E16112">
        <v>2055</v>
      </c>
      <c r="F16112">
        <v>2</v>
      </c>
    </row>
    <row r="16113" spans="1:6">
      <c r="A16113">
        <v>5311</v>
      </c>
      <c r="B16113">
        <v>14</v>
      </c>
      <c r="C16113" t="s">
        <v>64</v>
      </c>
      <c r="D16113" t="s">
        <v>92</v>
      </c>
      <c r="E16113">
        <v>2157</v>
      </c>
      <c r="F16113">
        <v>2</v>
      </c>
    </row>
    <row r="16114" spans="1:6">
      <c r="A16114">
        <v>5311</v>
      </c>
      <c r="B16114">
        <v>14</v>
      </c>
      <c r="C16114" t="s">
        <v>64</v>
      </c>
      <c r="D16114" t="s">
        <v>92</v>
      </c>
      <c r="E16114">
        <v>5147</v>
      </c>
      <c r="F16114">
        <v>2</v>
      </c>
    </row>
    <row r="16115" spans="1:6">
      <c r="A16115">
        <v>5311</v>
      </c>
      <c r="B16115">
        <v>14</v>
      </c>
      <c r="C16115" t="s">
        <v>64</v>
      </c>
      <c r="D16115" t="s">
        <v>92</v>
      </c>
      <c r="E16115">
        <v>5640</v>
      </c>
      <c r="F16115">
        <v>2</v>
      </c>
    </row>
    <row r="16116" spans="1:6">
      <c r="A16116">
        <v>5311</v>
      </c>
      <c r="B16116">
        <v>14</v>
      </c>
      <c r="C16116" t="s">
        <v>64</v>
      </c>
      <c r="D16116" t="s">
        <v>92</v>
      </c>
      <c r="E16116">
        <v>2800</v>
      </c>
      <c r="F16116">
        <v>2</v>
      </c>
    </row>
    <row r="16117" spans="1:6">
      <c r="A16117">
        <v>5311</v>
      </c>
      <c r="B16117">
        <v>14</v>
      </c>
      <c r="C16117" t="s">
        <v>64</v>
      </c>
      <c r="D16117" t="s">
        <v>92</v>
      </c>
      <c r="E16117">
        <v>5556</v>
      </c>
      <c r="F16117">
        <v>2</v>
      </c>
    </row>
    <row r="16118" spans="1:6">
      <c r="A16118">
        <v>5311</v>
      </c>
      <c r="B16118">
        <v>14</v>
      </c>
      <c r="C16118" t="s">
        <v>64</v>
      </c>
      <c r="D16118" t="s">
        <v>92</v>
      </c>
      <c r="E16118">
        <v>4327</v>
      </c>
      <c r="F16118">
        <v>2</v>
      </c>
    </row>
    <row r="16119" spans="1:6">
      <c r="A16119">
        <v>5311</v>
      </c>
      <c r="B16119">
        <v>14</v>
      </c>
      <c r="C16119" t="s">
        <v>64</v>
      </c>
      <c r="D16119" t="s">
        <v>92</v>
      </c>
      <c r="E16119">
        <v>4960</v>
      </c>
      <c r="F16119">
        <v>2</v>
      </c>
    </row>
    <row r="16120" spans="1:6">
      <c r="A16120">
        <v>5311</v>
      </c>
      <c r="B16120">
        <v>14</v>
      </c>
      <c r="C16120" t="s">
        <v>64</v>
      </c>
      <c r="D16120" t="s">
        <v>92</v>
      </c>
      <c r="E16120">
        <v>6006</v>
      </c>
      <c r="F16120">
        <v>2</v>
      </c>
    </row>
    <row r="16121" spans="1:6">
      <c r="A16121">
        <v>5311</v>
      </c>
      <c r="B16121">
        <v>14</v>
      </c>
      <c r="C16121" t="s">
        <v>64</v>
      </c>
      <c r="D16121" t="s">
        <v>92</v>
      </c>
      <c r="E16121">
        <v>3988</v>
      </c>
      <c r="F16121">
        <v>2</v>
      </c>
    </row>
    <row r="16122" spans="1:6">
      <c r="A16122">
        <v>5311</v>
      </c>
      <c r="B16122">
        <v>14</v>
      </c>
      <c r="C16122" t="s">
        <v>64</v>
      </c>
      <c r="D16122" t="s">
        <v>92</v>
      </c>
      <c r="E16122">
        <v>363</v>
      </c>
      <c r="F16122">
        <v>2</v>
      </c>
    </row>
    <row r="16123" spans="1:6">
      <c r="A16123">
        <v>5311</v>
      </c>
      <c r="B16123">
        <v>14</v>
      </c>
      <c r="C16123" t="s">
        <v>64</v>
      </c>
      <c r="D16123" t="s">
        <v>92</v>
      </c>
      <c r="E16123">
        <v>2875</v>
      </c>
      <c r="F16123">
        <v>2</v>
      </c>
    </row>
    <row r="16124" spans="1:6">
      <c r="A16124">
        <v>5311</v>
      </c>
      <c r="B16124">
        <v>14</v>
      </c>
      <c r="C16124" t="s">
        <v>64</v>
      </c>
      <c r="D16124" t="s">
        <v>92</v>
      </c>
      <c r="E16124">
        <v>3548</v>
      </c>
      <c r="F16124">
        <v>2</v>
      </c>
    </row>
    <row r="16125" spans="1:6">
      <c r="A16125">
        <v>5311</v>
      </c>
      <c r="B16125">
        <v>14</v>
      </c>
      <c r="C16125" t="s">
        <v>64</v>
      </c>
      <c r="D16125" t="s">
        <v>92</v>
      </c>
      <c r="E16125">
        <v>4984</v>
      </c>
      <c r="F16125">
        <v>2</v>
      </c>
    </row>
    <row r="16126" spans="1:6">
      <c r="A16126">
        <v>5311</v>
      </c>
      <c r="B16126">
        <v>14</v>
      </c>
      <c r="C16126" t="s">
        <v>64</v>
      </c>
      <c r="D16126" t="s">
        <v>92</v>
      </c>
      <c r="E16126">
        <v>3855</v>
      </c>
      <c r="F16126">
        <v>1</v>
      </c>
    </row>
    <row r="16127" spans="1:6">
      <c r="A16127">
        <v>5311</v>
      </c>
      <c r="B16127">
        <v>14</v>
      </c>
      <c r="C16127" t="s">
        <v>64</v>
      </c>
      <c r="D16127" t="s">
        <v>92</v>
      </c>
      <c r="E16127">
        <v>5418</v>
      </c>
      <c r="F16127">
        <v>1</v>
      </c>
    </row>
    <row r="16128" spans="1:6">
      <c r="A16128">
        <v>5311</v>
      </c>
      <c r="B16128">
        <v>14</v>
      </c>
      <c r="C16128" t="s">
        <v>64</v>
      </c>
      <c r="D16128" t="s">
        <v>92</v>
      </c>
      <c r="E16128">
        <v>3895</v>
      </c>
      <c r="F16128">
        <v>1</v>
      </c>
    </row>
    <row r="16129" spans="1:6">
      <c r="A16129">
        <v>5311</v>
      </c>
      <c r="B16129">
        <v>14</v>
      </c>
      <c r="C16129" t="s">
        <v>64</v>
      </c>
      <c r="D16129" t="s">
        <v>92</v>
      </c>
      <c r="E16129">
        <v>3041</v>
      </c>
      <c r="F16129">
        <v>1</v>
      </c>
    </row>
    <row r="16130" spans="1:6">
      <c r="A16130">
        <v>5311</v>
      </c>
      <c r="B16130">
        <v>14</v>
      </c>
      <c r="C16130" t="s">
        <v>64</v>
      </c>
      <c r="D16130" t="s">
        <v>92</v>
      </c>
      <c r="E16130">
        <v>4709</v>
      </c>
      <c r="F16130">
        <v>1</v>
      </c>
    </row>
    <row r="16131" spans="1:6">
      <c r="A16131">
        <v>5311</v>
      </c>
      <c r="B16131">
        <v>14</v>
      </c>
      <c r="C16131" t="s">
        <v>64</v>
      </c>
      <c r="D16131" t="s">
        <v>92</v>
      </c>
      <c r="E16131">
        <v>5712</v>
      </c>
      <c r="F16131">
        <v>1</v>
      </c>
    </row>
    <row r="16132" spans="1:6">
      <c r="A16132">
        <v>5311</v>
      </c>
      <c r="B16132">
        <v>14</v>
      </c>
      <c r="C16132" t="s">
        <v>64</v>
      </c>
      <c r="D16132" t="s">
        <v>92</v>
      </c>
      <c r="E16132">
        <v>2664</v>
      </c>
      <c r="F16132">
        <v>1</v>
      </c>
    </row>
    <row r="16133" spans="1:6">
      <c r="A16133">
        <v>5311</v>
      </c>
      <c r="B16133">
        <v>14</v>
      </c>
      <c r="C16133" t="s">
        <v>64</v>
      </c>
      <c r="D16133" t="s">
        <v>92</v>
      </c>
      <c r="E16133">
        <v>4942</v>
      </c>
      <c r="F16133">
        <v>1</v>
      </c>
    </row>
    <row r="16134" spans="1:6">
      <c r="A16134">
        <v>5311</v>
      </c>
      <c r="B16134">
        <v>14</v>
      </c>
      <c r="C16134" t="s">
        <v>64</v>
      </c>
      <c r="D16134" t="s">
        <v>92</v>
      </c>
      <c r="E16134">
        <v>3107</v>
      </c>
      <c r="F16134">
        <v>1</v>
      </c>
    </row>
    <row r="16135" spans="1:6">
      <c r="A16135">
        <v>5311</v>
      </c>
      <c r="B16135">
        <v>14</v>
      </c>
      <c r="C16135" t="s">
        <v>64</v>
      </c>
      <c r="D16135" t="s">
        <v>92</v>
      </c>
      <c r="E16135">
        <v>5754</v>
      </c>
      <c r="F16135">
        <v>1</v>
      </c>
    </row>
    <row r="16136" spans="1:6">
      <c r="A16136">
        <v>5311</v>
      </c>
      <c r="B16136">
        <v>14</v>
      </c>
      <c r="C16136" t="s">
        <v>64</v>
      </c>
      <c r="D16136" t="s">
        <v>92</v>
      </c>
      <c r="E16136">
        <v>5</v>
      </c>
      <c r="F16136">
        <v>1</v>
      </c>
    </row>
    <row r="16137" spans="1:6">
      <c r="A16137">
        <v>5311</v>
      </c>
      <c r="B16137">
        <v>14</v>
      </c>
      <c r="C16137" t="s">
        <v>64</v>
      </c>
      <c r="D16137" t="s">
        <v>92</v>
      </c>
      <c r="E16137">
        <v>4371</v>
      </c>
      <c r="F16137">
        <v>1</v>
      </c>
    </row>
    <row r="16138" spans="1:6">
      <c r="A16138">
        <v>5311</v>
      </c>
      <c r="B16138">
        <v>14</v>
      </c>
      <c r="C16138" t="s">
        <v>64</v>
      </c>
      <c r="D16138" t="s">
        <v>92</v>
      </c>
      <c r="E16138">
        <v>2842</v>
      </c>
      <c r="F16138">
        <v>1</v>
      </c>
    </row>
    <row r="16139" spans="1:6">
      <c r="A16139">
        <v>5311</v>
      </c>
      <c r="B16139">
        <v>14</v>
      </c>
      <c r="C16139" t="s">
        <v>64</v>
      </c>
      <c r="D16139" t="s">
        <v>92</v>
      </c>
      <c r="E16139">
        <v>3874</v>
      </c>
      <c r="F16139">
        <v>1</v>
      </c>
    </row>
    <row r="16140" spans="1:6">
      <c r="A16140">
        <v>5311</v>
      </c>
      <c r="B16140">
        <v>14</v>
      </c>
      <c r="C16140" t="s">
        <v>64</v>
      </c>
      <c r="D16140" t="s">
        <v>92</v>
      </c>
      <c r="E16140">
        <v>2464</v>
      </c>
      <c r="F16140">
        <v>1</v>
      </c>
    </row>
    <row r="16141" spans="1:6">
      <c r="A16141">
        <v>5311</v>
      </c>
      <c r="B16141">
        <v>14</v>
      </c>
      <c r="C16141" t="s">
        <v>64</v>
      </c>
      <c r="D16141" t="s">
        <v>92</v>
      </c>
      <c r="E16141">
        <v>5225</v>
      </c>
      <c r="F16141">
        <v>1</v>
      </c>
    </row>
    <row r="16142" spans="1:6">
      <c r="A16142">
        <v>5311</v>
      </c>
      <c r="B16142">
        <v>14</v>
      </c>
      <c r="C16142" t="s">
        <v>64</v>
      </c>
      <c r="D16142" t="s">
        <v>92</v>
      </c>
      <c r="E16142">
        <v>1133</v>
      </c>
      <c r="F16142">
        <v>1</v>
      </c>
    </row>
    <row r="16143" spans="1:6">
      <c r="A16143">
        <v>5311</v>
      </c>
      <c r="B16143">
        <v>14</v>
      </c>
      <c r="C16143" t="s">
        <v>64</v>
      </c>
      <c r="D16143" t="s">
        <v>92</v>
      </c>
      <c r="E16143">
        <v>2804</v>
      </c>
      <c r="F16143">
        <v>1</v>
      </c>
    </row>
    <row r="16144" spans="1:6">
      <c r="A16144">
        <v>5311</v>
      </c>
      <c r="B16144">
        <v>14</v>
      </c>
      <c r="C16144" t="s">
        <v>64</v>
      </c>
      <c r="D16144" t="s">
        <v>92</v>
      </c>
      <c r="E16144">
        <v>3678</v>
      </c>
      <c r="F16144">
        <v>1</v>
      </c>
    </row>
    <row r="16145" spans="1:6">
      <c r="A16145">
        <v>5311</v>
      </c>
      <c r="B16145">
        <v>14</v>
      </c>
      <c r="C16145" t="s">
        <v>64</v>
      </c>
      <c r="D16145" t="s">
        <v>92</v>
      </c>
      <c r="E16145">
        <v>5123</v>
      </c>
      <c r="F16145">
        <v>1</v>
      </c>
    </row>
    <row r="16146" spans="1:6">
      <c r="A16146">
        <v>5311</v>
      </c>
      <c r="B16146">
        <v>14</v>
      </c>
      <c r="C16146" t="s">
        <v>64</v>
      </c>
      <c r="D16146" t="s">
        <v>92</v>
      </c>
      <c r="E16146">
        <v>4449</v>
      </c>
      <c r="F16146">
        <v>1</v>
      </c>
    </row>
    <row r="16147" spans="1:6">
      <c r="A16147">
        <v>5311</v>
      </c>
      <c r="B16147">
        <v>14</v>
      </c>
      <c r="C16147" t="s">
        <v>64</v>
      </c>
      <c r="D16147" t="s">
        <v>92</v>
      </c>
      <c r="E16147">
        <v>212</v>
      </c>
      <c r="F16147">
        <v>1</v>
      </c>
    </row>
    <row r="16148" spans="1:6">
      <c r="A16148">
        <v>5311</v>
      </c>
      <c r="B16148">
        <v>14</v>
      </c>
      <c r="C16148" t="s">
        <v>64</v>
      </c>
      <c r="D16148" t="s">
        <v>92</v>
      </c>
      <c r="E16148">
        <v>1214</v>
      </c>
      <c r="F16148">
        <v>1</v>
      </c>
    </row>
    <row r="16149" spans="1:6">
      <c r="A16149">
        <v>5311</v>
      </c>
      <c r="B16149">
        <v>14</v>
      </c>
      <c r="C16149" t="s">
        <v>64</v>
      </c>
      <c r="D16149" t="s">
        <v>92</v>
      </c>
      <c r="E16149">
        <v>3933</v>
      </c>
      <c r="F16149">
        <v>1</v>
      </c>
    </row>
    <row r="16150" spans="1:6">
      <c r="A16150">
        <v>5311</v>
      </c>
      <c r="B16150">
        <v>14</v>
      </c>
      <c r="C16150" t="s">
        <v>64</v>
      </c>
      <c r="D16150" t="s">
        <v>92</v>
      </c>
      <c r="E16150">
        <v>4643</v>
      </c>
      <c r="F16150">
        <v>1</v>
      </c>
    </row>
    <row r="16151" spans="1:6">
      <c r="A16151">
        <v>5311</v>
      </c>
      <c r="B16151">
        <v>14</v>
      </c>
      <c r="C16151" t="s">
        <v>64</v>
      </c>
      <c r="D16151" t="s">
        <v>92</v>
      </c>
      <c r="E16151">
        <v>4580</v>
      </c>
      <c r="F16151">
        <v>1</v>
      </c>
    </row>
    <row r="16152" spans="1:6">
      <c r="A16152">
        <v>5311</v>
      </c>
      <c r="B16152">
        <v>14</v>
      </c>
      <c r="C16152" t="s">
        <v>64</v>
      </c>
      <c r="D16152" t="s">
        <v>92</v>
      </c>
      <c r="E16152">
        <v>3237</v>
      </c>
      <c r="F16152">
        <v>1</v>
      </c>
    </row>
    <row r="16153" spans="1:6">
      <c r="A16153">
        <v>5311</v>
      </c>
      <c r="B16153">
        <v>14</v>
      </c>
      <c r="C16153" t="s">
        <v>64</v>
      </c>
      <c r="D16153" t="s">
        <v>92</v>
      </c>
      <c r="E16153">
        <v>2657</v>
      </c>
      <c r="F16153">
        <v>1</v>
      </c>
    </row>
    <row r="16154" spans="1:6">
      <c r="A16154">
        <v>5311</v>
      </c>
      <c r="B16154">
        <v>14</v>
      </c>
      <c r="C16154" t="s">
        <v>64</v>
      </c>
      <c r="D16154" t="s">
        <v>92</v>
      </c>
      <c r="E16154">
        <v>3270</v>
      </c>
      <c r="F16154">
        <v>1</v>
      </c>
    </row>
    <row r="16155" spans="1:6">
      <c r="A16155">
        <v>5311</v>
      </c>
      <c r="B16155">
        <v>14</v>
      </c>
      <c r="C16155" t="s">
        <v>64</v>
      </c>
      <c r="D16155" t="s">
        <v>92</v>
      </c>
      <c r="E16155">
        <v>3043</v>
      </c>
      <c r="F16155">
        <v>1</v>
      </c>
    </row>
    <row r="16156" spans="1:6">
      <c r="A16156">
        <v>5311</v>
      </c>
      <c r="B16156">
        <v>14</v>
      </c>
      <c r="C16156" t="s">
        <v>64</v>
      </c>
      <c r="D16156" t="s">
        <v>92</v>
      </c>
      <c r="E16156">
        <v>2254</v>
      </c>
      <c r="F16156">
        <v>1</v>
      </c>
    </row>
    <row r="16157" spans="1:6">
      <c r="A16157">
        <v>5311</v>
      </c>
      <c r="B16157">
        <v>14</v>
      </c>
      <c r="C16157" t="s">
        <v>64</v>
      </c>
      <c r="D16157" t="s">
        <v>92</v>
      </c>
      <c r="E16157">
        <v>4548</v>
      </c>
      <c r="F16157">
        <v>1</v>
      </c>
    </row>
    <row r="16158" spans="1:6">
      <c r="A16158">
        <v>5311</v>
      </c>
      <c r="B16158">
        <v>14</v>
      </c>
      <c r="C16158" t="s">
        <v>64</v>
      </c>
      <c r="D16158" t="s">
        <v>92</v>
      </c>
      <c r="E16158">
        <v>5836</v>
      </c>
      <c r="F16158">
        <v>1</v>
      </c>
    </row>
    <row r="16159" spans="1:6">
      <c r="A16159">
        <v>5311</v>
      </c>
      <c r="B16159">
        <v>14</v>
      </c>
      <c r="C16159" t="s">
        <v>64</v>
      </c>
      <c r="D16159" t="s">
        <v>92</v>
      </c>
      <c r="E16159">
        <v>4323</v>
      </c>
      <c r="F16159">
        <v>1</v>
      </c>
    </row>
    <row r="16160" spans="1:6">
      <c r="A16160">
        <v>5311</v>
      </c>
      <c r="B16160">
        <v>14</v>
      </c>
      <c r="C16160" t="s">
        <v>64</v>
      </c>
      <c r="D16160" t="s">
        <v>92</v>
      </c>
      <c r="E16160">
        <v>1111</v>
      </c>
      <c r="F16160">
        <v>1</v>
      </c>
    </row>
    <row r="16161" spans="1:6">
      <c r="A16161">
        <v>5311</v>
      </c>
      <c r="B16161">
        <v>14</v>
      </c>
      <c r="C16161" t="s">
        <v>64</v>
      </c>
      <c r="D16161" t="s">
        <v>92</v>
      </c>
      <c r="E16161">
        <v>5860</v>
      </c>
      <c r="F16161">
        <v>1</v>
      </c>
    </row>
    <row r="16162" spans="1:6">
      <c r="A16162">
        <v>5311</v>
      </c>
      <c r="B16162">
        <v>14</v>
      </c>
      <c r="C16162" t="s">
        <v>64</v>
      </c>
      <c r="D16162" t="s">
        <v>92</v>
      </c>
      <c r="E16162">
        <v>2823</v>
      </c>
      <c r="F16162">
        <v>1</v>
      </c>
    </row>
    <row r="16163" spans="1:6">
      <c r="A16163">
        <v>5311</v>
      </c>
      <c r="B16163">
        <v>14</v>
      </c>
      <c r="C16163" t="s">
        <v>64</v>
      </c>
      <c r="D16163" t="s">
        <v>92</v>
      </c>
      <c r="E16163">
        <v>5535</v>
      </c>
      <c r="F16163">
        <v>1</v>
      </c>
    </row>
    <row r="16164" spans="1:6">
      <c r="A16164">
        <v>5311</v>
      </c>
      <c r="B16164">
        <v>14</v>
      </c>
      <c r="C16164" t="s">
        <v>64</v>
      </c>
      <c r="D16164" t="s">
        <v>92</v>
      </c>
      <c r="E16164">
        <v>3889</v>
      </c>
      <c r="F16164">
        <v>1</v>
      </c>
    </row>
    <row r="16165" spans="1:6">
      <c r="A16165">
        <v>5311</v>
      </c>
      <c r="B16165">
        <v>14</v>
      </c>
      <c r="C16165" t="s">
        <v>64</v>
      </c>
      <c r="D16165" t="s">
        <v>92</v>
      </c>
      <c r="E16165">
        <v>4348</v>
      </c>
      <c r="F16165">
        <v>1</v>
      </c>
    </row>
    <row r="16166" spans="1:6">
      <c r="A16166">
        <v>5311</v>
      </c>
      <c r="B16166">
        <v>14</v>
      </c>
      <c r="C16166" t="s">
        <v>64</v>
      </c>
      <c r="D16166" t="s">
        <v>92</v>
      </c>
      <c r="E16166">
        <v>2190</v>
      </c>
      <c r="F16166">
        <v>1</v>
      </c>
    </row>
    <row r="16167" spans="1:6">
      <c r="A16167">
        <v>5311</v>
      </c>
      <c r="B16167">
        <v>14</v>
      </c>
      <c r="C16167" t="s">
        <v>64</v>
      </c>
      <c r="D16167" t="s">
        <v>92</v>
      </c>
      <c r="E16167">
        <v>5200</v>
      </c>
      <c r="F16167">
        <v>1</v>
      </c>
    </row>
    <row r="16168" spans="1:6">
      <c r="A16168">
        <v>5311</v>
      </c>
      <c r="B16168">
        <v>14</v>
      </c>
      <c r="C16168" t="s">
        <v>64</v>
      </c>
      <c r="D16168" t="s">
        <v>92</v>
      </c>
      <c r="E16168">
        <v>4489</v>
      </c>
      <c r="F16168">
        <v>1</v>
      </c>
    </row>
    <row r="16169" spans="1:6">
      <c r="A16169">
        <v>5311</v>
      </c>
      <c r="B16169">
        <v>14</v>
      </c>
      <c r="C16169" t="s">
        <v>64</v>
      </c>
      <c r="D16169" t="s">
        <v>92</v>
      </c>
      <c r="E16169">
        <v>5406</v>
      </c>
      <c r="F16169">
        <v>1</v>
      </c>
    </row>
    <row r="16170" spans="1:6">
      <c r="A16170">
        <v>5311</v>
      </c>
      <c r="B16170">
        <v>14</v>
      </c>
      <c r="C16170" t="s">
        <v>64</v>
      </c>
      <c r="D16170" t="s">
        <v>92</v>
      </c>
      <c r="E16170">
        <v>4249</v>
      </c>
      <c r="F16170">
        <v>1</v>
      </c>
    </row>
    <row r="16171" spans="1:6">
      <c r="A16171">
        <v>5311</v>
      </c>
      <c r="B16171">
        <v>14</v>
      </c>
      <c r="C16171" t="s">
        <v>64</v>
      </c>
      <c r="D16171" t="s">
        <v>92</v>
      </c>
      <c r="E16171">
        <v>2803</v>
      </c>
      <c r="F16171">
        <v>1</v>
      </c>
    </row>
    <row r="16172" spans="1:6">
      <c r="A16172">
        <v>5311</v>
      </c>
      <c r="B16172">
        <v>14</v>
      </c>
      <c r="C16172" t="s">
        <v>64</v>
      </c>
      <c r="D16172" t="s">
        <v>92</v>
      </c>
      <c r="E16172">
        <v>3091</v>
      </c>
      <c r="F16172">
        <v>1</v>
      </c>
    </row>
    <row r="16173" spans="1:6">
      <c r="A16173">
        <v>5311</v>
      </c>
      <c r="B16173">
        <v>14</v>
      </c>
      <c r="C16173" t="s">
        <v>64</v>
      </c>
      <c r="D16173" t="s">
        <v>92</v>
      </c>
      <c r="E16173">
        <v>4245</v>
      </c>
      <c r="F16173">
        <v>1</v>
      </c>
    </row>
    <row r="16174" spans="1:6">
      <c r="A16174">
        <v>5311</v>
      </c>
      <c r="B16174">
        <v>14</v>
      </c>
      <c r="C16174" t="s">
        <v>64</v>
      </c>
      <c r="D16174" t="s">
        <v>92</v>
      </c>
      <c r="E16174">
        <v>1145</v>
      </c>
      <c r="F16174">
        <v>1</v>
      </c>
    </row>
    <row r="16175" spans="1:6">
      <c r="A16175">
        <v>5311</v>
      </c>
      <c r="B16175">
        <v>14</v>
      </c>
      <c r="C16175" t="s">
        <v>64</v>
      </c>
      <c r="D16175" t="s">
        <v>92</v>
      </c>
      <c r="E16175">
        <v>3993</v>
      </c>
      <c r="F16175">
        <v>1</v>
      </c>
    </row>
    <row r="16176" spans="1:6">
      <c r="A16176">
        <v>5311</v>
      </c>
      <c r="B16176">
        <v>14</v>
      </c>
      <c r="C16176" t="s">
        <v>64</v>
      </c>
      <c r="D16176" t="s">
        <v>92</v>
      </c>
      <c r="E16176">
        <v>5120</v>
      </c>
      <c r="F16176">
        <v>1</v>
      </c>
    </row>
    <row r="16177" spans="1:6">
      <c r="A16177">
        <v>5311</v>
      </c>
      <c r="B16177">
        <v>14</v>
      </c>
      <c r="C16177" t="s">
        <v>64</v>
      </c>
      <c r="D16177" t="s">
        <v>92</v>
      </c>
      <c r="E16177">
        <v>2074</v>
      </c>
      <c r="F16177">
        <v>1</v>
      </c>
    </row>
    <row r="16178" spans="1:6">
      <c r="A16178">
        <v>5311</v>
      </c>
      <c r="B16178">
        <v>14</v>
      </c>
      <c r="C16178" t="s">
        <v>64</v>
      </c>
      <c r="D16178" t="s">
        <v>92</v>
      </c>
      <c r="E16178">
        <v>3433</v>
      </c>
      <c r="F16178">
        <v>1</v>
      </c>
    </row>
    <row r="16179" spans="1:6">
      <c r="A16179">
        <v>5311</v>
      </c>
      <c r="B16179">
        <v>14</v>
      </c>
      <c r="C16179" t="s">
        <v>64</v>
      </c>
      <c r="D16179" t="s">
        <v>92</v>
      </c>
      <c r="E16179">
        <v>5676</v>
      </c>
      <c r="F16179">
        <v>1</v>
      </c>
    </row>
    <row r="16180" spans="1:6">
      <c r="A16180">
        <v>5311</v>
      </c>
      <c r="B16180">
        <v>14</v>
      </c>
      <c r="C16180" t="s">
        <v>64</v>
      </c>
      <c r="D16180" t="s">
        <v>92</v>
      </c>
      <c r="E16180">
        <v>4161</v>
      </c>
      <c r="F16180">
        <v>1</v>
      </c>
    </row>
    <row r="16181" spans="1:6">
      <c r="A16181">
        <v>5311</v>
      </c>
      <c r="B16181">
        <v>14</v>
      </c>
      <c r="C16181" t="s">
        <v>64</v>
      </c>
      <c r="D16181" t="s">
        <v>92</v>
      </c>
      <c r="E16181">
        <v>312</v>
      </c>
      <c r="F16181">
        <v>1</v>
      </c>
    </row>
    <row r="16182" spans="1:6">
      <c r="A16182">
        <v>5311</v>
      </c>
      <c r="B16182">
        <v>14</v>
      </c>
      <c r="C16182" t="s">
        <v>64</v>
      </c>
      <c r="D16182" t="s">
        <v>92</v>
      </c>
      <c r="E16182">
        <v>2958</v>
      </c>
      <c r="F16182">
        <v>1</v>
      </c>
    </row>
    <row r="16183" spans="1:6">
      <c r="A16183">
        <v>5311</v>
      </c>
      <c r="B16183">
        <v>14</v>
      </c>
      <c r="C16183" t="s">
        <v>64</v>
      </c>
      <c r="D16183" t="s">
        <v>92</v>
      </c>
      <c r="E16183">
        <v>3771</v>
      </c>
      <c r="F16183">
        <v>1</v>
      </c>
    </row>
    <row r="16184" spans="1:6">
      <c r="A16184">
        <v>5311</v>
      </c>
      <c r="B16184">
        <v>14</v>
      </c>
      <c r="C16184" t="s">
        <v>64</v>
      </c>
      <c r="D16184" t="s">
        <v>92</v>
      </c>
      <c r="E16184">
        <v>2608</v>
      </c>
      <c r="F16184">
        <v>1</v>
      </c>
    </row>
    <row r="16185" spans="1:6">
      <c r="A16185">
        <v>5311</v>
      </c>
      <c r="B16185">
        <v>14</v>
      </c>
      <c r="C16185" t="s">
        <v>64</v>
      </c>
      <c r="D16185" t="s">
        <v>92</v>
      </c>
      <c r="E16185">
        <v>4150</v>
      </c>
      <c r="F16185">
        <v>1</v>
      </c>
    </row>
    <row r="16186" spans="1:6">
      <c r="A16186">
        <v>5311</v>
      </c>
      <c r="B16186">
        <v>14</v>
      </c>
      <c r="C16186" t="s">
        <v>64</v>
      </c>
      <c r="D16186" t="s">
        <v>92</v>
      </c>
      <c r="E16186">
        <v>1276</v>
      </c>
      <c r="F16186">
        <v>1</v>
      </c>
    </row>
    <row r="16187" spans="1:6">
      <c r="A16187">
        <v>5311</v>
      </c>
      <c r="B16187">
        <v>14</v>
      </c>
      <c r="C16187" t="s">
        <v>64</v>
      </c>
      <c r="D16187" t="s">
        <v>92</v>
      </c>
      <c r="E16187">
        <v>222</v>
      </c>
      <c r="F16187">
        <v>1</v>
      </c>
    </row>
    <row r="16188" spans="1:6">
      <c r="A16188">
        <v>5311</v>
      </c>
      <c r="B16188">
        <v>14</v>
      </c>
      <c r="C16188" t="s">
        <v>64</v>
      </c>
      <c r="D16188" t="s">
        <v>92</v>
      </c>
      <c r="E16188">
        <v>1337</v>
      </c>
      <c r="F16188">
        <v>1</v>
      </c>
    </row>
    <row r="16189" spans="1:6">
      <c r="A16189">
        <v>5311</v>
      </c>
      <c r="B16189">
        <v>14</v>
      </c>
      <c r="C16189" t="s">
        <v>64</v>
      </c>
      <c r="D16189" t="s">
        <v>92</v>
      </c>
      <c r="E16189">
        <v>5684</v>
      </c>
      <c r="F16189">
        <v>1</v>
      </c>
    </row>
    <row r="16190" spans="1:6">
      <c r="A16190">
        <v>5311</v>
      </c>
      <c r="B16190">
        <v>14</v>
      </c>
      <c r="C16190" t="s">
        <v>64</v>
      </c>
      <c r="D16190" t="s">
        <v>92</v>
      </c>
      <c r="E16190">
        <v>5508</v>
      </c>
      <c r="F16190">
        <v>1</v>
      </c>
    </row>
    <row r="16191" spans="1:6">
      <c r="A16191">
        <v>5311</v>
      </c>
      <c r="B16191">
        <v>14</v>
      </c>
      <c r="C16191" t="s">
        <v>64</v>
      </c>
      <c r="D16191" t="s">
        <v>92</v>
      </c>
      <c r="E16191">
        <v>3704</v>
      </c>
      <c r="F16191">
        <v>1</v>
      </c>
    </row>
    <row r="16192" spans="1:6">
      <c r="A16192">
        <v>5311</v>
      </c>
      <c r="B16192">
        <v>14</v>
      </c>
      <c r="C16192" t="s">
        <v>64</v>
      </c>
      <c r="D16192" t="s">
        <v>92</v>
      </c>
      <c r="E16192">
        <v>4821</v>
      </c>
      <c r="F16192">
        <v>1</v>
      </c>
    </row>
    <row r="16193" spans="1:6">
      <c r="A16193">
        <v>5311</v>
      </c>
      <c r="B16193">
        <v>14</v>
      </c>
      <c r="C16193" t="s">
        <v>64</v>
      </c>
      <c r="D16193" t="s">
        <v>92</v>
      </c>
      <c r="E16193">
        <v>5133</v>
      </c>
      <c r="F16193">
        <v>1</v>
      </c>
    </row>
    <row r="16194" spans="1:6">
      <c r="A16194">
        <v>5311</v>
      </c>
      <c r="B16194">
        <v>14</v>
      </c>
      <c r="C16194" t="s">
        <v>64</v>
      </c>
      <c r="D16194" t="s">
        <v>92</v>
      </c>
      <c r="E16194">
        <v>5645</v>
      </c>
      <c r="F16194">
        <v>1</v>
      </c>
    </row>
    <row r="16195" spans="1:6">
      <c r="A16195">
        <v>5311</v>
      </c>
      <c r="B16195">
        <v>14</v>
      </c>
      <c r="C16195" t="s">
        <v>64</v>
      </c>
      <c r="D16195" t="s">
        <v>92</v>
      </c>
      <c r="E16195">
        <v>3042</v>
      </c>
      <c r="F16195">
        <v>1</v>
      </c>
    </row>
    <row r="16196" spans="1:6">
      <c r="A16196">
        <v>5311</v>
      </c>
      <c r="B16196">
        <v>14</v>
      </c>
      <c r="C16196" t="s">
        <v>64</v>
      </c>
      <c r="D16196" t="s">
        <v>92</v>
      </c>
      <c r="E16196">
        <v>4876</v>
      </c>
      <c r="F16196">
        <v>1</v>
      </c>
    </row>
    <row r="16197" spans="1:6">
      <c r="A16197">
        <v>5311</v>
      </c>
      <c r="B16197">
        <v>14</v>
      </c>
      <c r="C16197" t="s">
        <v>64</v>
      </c>
      <c r="D16197" t="s">
        <v>92</v>
      </c>
      <c r="E16197">
        <v>4605</v>
      </c>
      <c r="F16197">
        <v>1</v>
      </c>
    </row>
    <row r="16198" spans="1:6">
      <c r="A16198">
        <v>5311</v>
      </c>
      <c r="B16198">
        <v>14</v>
      </c>
      <c r="C16198" t="s">
        <v>64</v>
      </c>
      <c r="D16198" t="s">
        <v>92</v>
      </c>
      <c r="E16198">
        <v>2315</v>
      </c>
      <c r="F16198">
        <v>1</v>
      </c>
    </row>
    <row r="16199" spans="1:6">
      <c r="A16199">
        <v>5311</v>
      </c>
      <c r="B16199">
        <v>14</v>
      </c>
      <c r="C16199" t="s">
        <v>64</v>
      </c>
      <c r="D16199" t="s">
        <v>92</v>
      </c>
      <c r="E16199">
        <v>4452</v>
      </c>
      <c r="F16199">
        <v>1</v>
      </c>
    </row>
    <row r="16200" spans="1:6">
      <c r="A16200">
        <v>5311</v>
      </c>
      <c r="B16200">
        <v>14</v>
      </c>
      <c r="C16200" t="s">
        <v>64</v>
      </c>
      <c r="D16200" t="s">
        <v>92</v>
      </c>
      <c r="E16200">
        <v>5883</v>
      </c>
      <c r="F16200">
        <v>1</v>
      </c>
    </row>
    <row r="16201" spans="1:6">
      <c r="A16201">
        <v>5311</v>
      </c>
      <c r="B16201">
        <v>14</v>
      </c>
      <c r="C16201" t="s">
        <v>64</v>
      </c>
      <c r="D16201" t="s">
        <v>92</v>
      </c>
      <c r="E16201">
        <v>4891</v>
      </c>
      <c r="F16201">
        <v>1</v>
      </c>
    </row>
    <row r="16202" spans="1:6">
      <c r="A16202">
        <v>5311</v>
      </c>
      <c r="B16202">
        <v>14</v>
      </c>
      <c r="C16202" t="s">
        <v>64</v>
      </c>
      <c r="D16202" t="s">
        <v>92</v>
      </c>
      <c r="E16202">
        <v>127</v>
      </c>
      <c r="F16202">
        <v>1</v>
      </c>
    </row>
    <row r="16203" spans="1:6">
      <c r="A16203">
        <v>5311</v>
      </c>
      <c r="B16203">
        <v>14</v>
      </c>
      <c r="C16203" t="s">
        <v>64</v>
      </c>
      <c r="D16203" t="s">
        <v>92</v>
      </c>
      <c r="E16203">
        <v>5605</v>
      </c>
      <c r="F16203">
        <v>1</v>
      </c>
    </row>
    <row r="16204" spans="1:6">
      <c r="A16204">
        <v>5311</v>
      </c>
      <c r="B16204">
        <v>14</v>
      </c>
      <c r="C16204" t="s">
        <v>64</v>
      </c>
      <c r="D16204" t="s">
        <v>92</v>
      </c>
      <c r="E16204">
        <v>3495</v>
      </c>
      <c r="F16204">
        <v>1</v>
      </c>
    </row>
    <row r="16205" spans="1:6">
      <c r="A16205">
        <v>5311</v>
      </c>
      <c r="B16205">
        <v>14</v>
      </c>
      <c r="C16205" t="s">
        <v>64</v>
      </c>
      <c r="D16205" t="s">
        <v>92</v>
      </c>
      <c r="E16205">
        <v>3597</v>
      </c>
      <c r="F16205">
        <v>1</v>
      </c>
    </row>
    <row r="16206" spans="1:6">
      <c r="A16206">
        <v>5311</v>
      </c>
      <c r="B16206">
        <v>14</v>
      </c>
      <c r="C16206" t="s">
        <v>64</v>
      </c>
      <c r="D16206" t="s">
        <v>92</v>
      </c>
      <c r="E16206">
        <v>2847</v>
      </c>
      <c r="F16206">
        <v>1</v>
      </c>
    </row>
    <row r="16207" spans="1:6">
      <c r="A16207">
        <v>5311</v>
      </c>
      <c r="B16207">
        <v>14</v>
      </c>
      <c r="C16207" t="s">
        <v>64</v>
      </c>
      <c r="D16207" t="s">
        <v>92</v>
      </c>
      <c r="E16207">
        <v>5135</v>
      </c>
      <c r="F16207">
        <v>1</v>
      </c>
    </row>
    <row r="16208" spans="1:6">
      <c r="A16208">
        <v>5311</v>
      </c>
      <c r="B16208">
        <v>14</v>
      </c>
      <c r="C16208" t="s">
        <v>64</v>
      </c>
      <c r="D16208" t="s">
        <v>92</v>
      </c>
      <c r="E16208">
        <v>2983</v>
      </c>
      <c r="F16208">
        <v>1</v>
      </c>
    </row>
    <row r="16209" spans="1:6">
      <c r="A16209">
        <v>5311</v>
      </c>
      <c r="B16209">
        <v>14</v>
      </c>
      <c r="C16209" t="s">
        <v>64</v>
      </c>
      <c r="D16209" t="s">
        <v>92</v>
      </c>
      <c r="E16209">
        <v>4641</v>
      </c>
      <c r="F16209">
        <v>1</v>
      </c>
    </row>
    <row r="16210" spans="1:6">
      <c r="A16210">
        <v>5311</v>
      </c>
      <c r="B16210">
        <v>14</v>
      </c>
      <c r="C16210" t="s">
        <v>64</v>
      </c>
      <c r="D16210" t="s">
        <v>92</v>
      </c>
      <c r="E16210">
        <v>5876</v>
      </c>
      <c r="F16210">
        <v>1</v>
      </c>
    </row>
    <row r="16211" spans="1:6">
      <c r="A16211">
        <v>5311</v>
      </c>
      <c r="B16211">
        <v>14</v>
      </c>
      <c r="C16211" t="s">
        <v>64</v>
      </c>
      <c r="D16211" t="s">
        <v>92</v>
      </c>
      <c r="E16211">
        <v>4111</v>
      </c>
      <c r="F16211">
        <v>1</v>
      </c>
    </row>
    <row r="16212" spans="1:6">
      <c r="A16212">
        <v>5311</v>
      </c>
      <c r="B16212">
        <v>14</v>
      </c>
      <c r="C16212" t="s">
        <v>64</v>
      </c>
      <c r="D16212" t="s">
        <v>92</v>
      </c>
      <c r="E16212">
        <v>4781</v>
      </c>
      <c r="F16212">
        <v>1</v>
      </c>
    </row>
    <row r="16213" spans="1:6">
      <c r="A16213">
        <v>5311</v>
      </c>
      <c r="B16213">
        <v>14</v>
      </c>
      <c r="C16213" t="s">
        <v>64</v>
      </c>
      <c r="D16213" t="s">
        <v>92</v>
      </c>
      <c r="E16213">
        <v>3470</v>
      </c>
      <c r="F16213">
        <v>1</v>
      </c>
    </row>
    <row r="16214" spans="1:6">
      <c r="A16214">
        <v>5311</v>
      </c>
      <c r="B16214">
        <v>14</v>
      </c>
      <c r="C16214" t="s">
        <v>64</v>
      </c>
      <c r="D16214" t="s">
        <v>92</v>
      </c>
      <c r="E16214">
        <v>6011</v>
      </c>
      <c r="F16214">
        <v>1</v>
      </c>
    </row>
    <row r="16215" spans="1:6">
      <c r="A16215">
        <v>5311</v>
      </c>
      <c r="B16215">
        <v>14</v>
      </c>
      <c r="C16215" t="s">
        <v>64</v>
      </c>
      <c r="D16215" t="s">
        <v>92</v>
      </c>
      <c r="E16215">
        <v>1309</v>
      </c>
      <c r="F16215">
        <v>1</v>
      </c>
    </row>
    <row r="16216" spans="1:6">
      <c r="A16216">
        <v>5311</v>
      </c>
      <c r="B16216">
        <v>14</v>
      </c>
      <c r="C16216" t="s">
        <v>64</v>
      </c>
      <c r="D16216" t="s">
        <v>92</v>
      </c>
      <c r="E16216">
        <v>2040</v>
      </c>
      <c r="F16216">
        <v>1</v>
      </c>
    </row>
    <row r="16217" spans="1:6">
      <c r="A16217">
        <v>5311</v>
      </c>
      <c r="B16217">
        <v>14</v>
      </c>
      <c r="C16217" t="s">
        <v>64</v>
      </c>
      <c r="D16217" t="s">
        <v>92</v>
      </c>
      <c r="E16217">
        <v>5114</v>
      </c>
      <c r="F16217">
        <v>1</v>
      </c>
    </row>
    <row r="16218" spans="1:6">
      <c r="A16218">
        <v>5311</v>
      </c>
      <c r="B16218">
        <v>14</v>
      </c>
      <c r="C16218" t="s">
        <v>64</v>
      </c>
      <c r="D16218" t="s">
        <v>92</v>
      </c>
      <c r="E16218">
        <v>2627</v>
      </c>
      <c r="F16218">
        <v>1</v>
      </c>
    </row>
    <row r="16219" spans="1:6">
      <c r="A16219">
        <v>5311</v>
      </c>
      <c r="B16219">
        <v>14</v>
      </c>
      <c r="C16219" t="s">
        <v>64</v>
      </c>
      <c r="D16219" t="s">
        <v>92</v>
      </c>
      <c r="E16219">
        <v>5667</v>
      </c>
      <c r="F16219">
        <v>1</v>
      </c>
    </row>
    <row r="16220" spans="1:6">
      <c r="A16220">
        <v>5311</v>
      </c>
      <c r="B16220">
        <v>14</v>
      </c>
      <c r="C16220" t="s">
        <v>64</v>
      </c>
      <c r="D16220" t="s">
        <v>92</v>
      </c>
      <c r="E16220">
        <v>176</v>
      </c>
      <c r="F16220">
        <v>1</v>
      </c>
    </row>
    <row r="16221" spans="1:6">
      <c r="A16221">
        <v>5311</v>
      </c>
      <c r="B16221">
        <v>14</v>
      </c>
      <c r="C16221" t="s">
        <v>64</v>
      </c>
      <c r="D16221" t="s">
        <v>92</v>
      </c>
      <c r="E16221">
        <v>3943</v>
      </c>
      <c r="F16221">
        <v>1</v>
      </c>
    </row>
    <row r="16222" spans="1:6">
      <c r="A16222">
        <v>5311</v>
      </c>
      <c r="B16222">
        <v>14</v>
      </c>
      <c r="C16222" t="s">
        <v>64</v>
      </c>
      <c r="D16222" t="s">
        <v>92</v>
      </c>
      <c r="E16222">
        <v>5813</v>
      </c>
      <c r="F16222">
        <v>1</v>
      </c>
    </row>
    <row r="16223" spans="1:6">
      <c r="A16223">
        <v>5311</v>
      </c>
      <c r="B16223">
        <v>14</v>
      </c>
      <c r="C16223" t="s">
        <v>64</v>
      </c>
      <c r="D16223" t="s">
        <v>92</v>
      </c>
      <c r="E16223">
        <v>5634</v>
      </c>
      <c r="F16223">
        <v>1</v>
      </c>
    </row>
    <row r="16224" spans="1:6">
      <c r="A16224">
        <v>5311</v>
      </c>
      <c r="B16224">
        <v>14</v>
      </c>
      <c r="C16224" t="s">
        <v>64</v>
      </c>
      <c r="D16224" t="s">
        <v>92</v>
      </c>
      <c r="E16224">
        <v>3231</v>
      </c>
      <c r="F16224">
        <v>1</v>
      </c>
    </row>
    <row r="16225" spans="1:6">
      <c r="A16225">
        <v>5311</v>
      </c>
      <c r="B16225">
        <v>14</v>
      </c>
      <c r="C16225" t="s">
        <v>64</v>
      </c>
      <c r="D16225" t="s">
        <v>92</v>
      </c>
      <c r="E16225">
        <v>2962</v>
      </c>
      <c r="F16225">
        <v>1</v>
      </c>
    </row>
    <row r="16226" spans="1:6">
      <c r="A16226">
        <v>5311</v>
      </c>
      <c r="B16226">
        <v>14</v>
      </c>
      <c r="C16226" t="s">
        <v>64</v>
      </c>
      <c r="D16226" t="s">
        <v>92</v>
      </c>
      <c r="E16226">
        <v>5122</v>
      </c>
      <c r="F16226">
        <v>1</v>
      </c>
    </row>
    <row r="16227" spans="1:6">
      <c r="A16227">
        <v>5311</v>
      </c>
      <c r="B16227">
        <v>14</v>
      </c>
      <c r="C16227" t="s">
        <v>64</v>
      </c>
      <c r="D16227" t="s">
        <v>92</v>
      </c>
      <c r="E16227">
        <v>4526</v>
      </c>
      <c r="F16227">
        <v>1</v>
      </c>
    </row>
    <row r="16228" spans="1:6">
      <c r="A16228">
        <v>5311</v>
      </c>
      <c r="B16228">
        <v>14</v>
      </c>
      <c r="C16228" t="s">
        <v>64</v>
      </c>
      <c r="D16228" t="s">
        <v>92</v>
      </c>
      <c r="E16228">
        <v>3543</v>
      </c>
      <c r="F16228">
        <v>1</v>
      </c>
    </row>
    <row r="16229" spans="1:6">
      <c r="A16229">
        <v>5311</v>
      </c>
      <c r="B16229">
        <v>14</v>
      </c>
      <c r="C16229" t="s">
        <v>64</v>
      </c>
      <c r="D16229" t="s">
        <v>92</v>
      </c>
      <c r="E16229">
        <v>4188</v>
      </c>
      <c r="F16229">
        <v>1</v>
      </c>
    </row>
    <row r="16230" spans="1:6">
      <c r="A16230">
        <v>5311</v>
      </c>
      <c r="B16230">
        <v>14</v>
      </c>
      <c r="C16230" t="s">
        <v>64</v>
      </c>
      <c r="D16230" t="s">
        <v>92</v>
      </c>
      <c r="E16230">
        <v>3962</v>
      </c>
      <c r="F16230">
        <v>1</v>
      </c>
    </row>
    <row r="16231" spans="1:6">
      <c r="A16231">
        <v>5311</v>
      </c>
      <c r="B16231">
        <v>14</v>
      </c>
      <c r="C16231" t="s">
        <v>64</v>
      </c>
      <c r="D16231" t="s">
        <v>92</v>
      </c>
      <c r="E16231">
        <v>3342</v>
      </c>
      <c r="F16231">
        <v>1</v>
      </c>
    </row>
    <row r="16232" spans="1:6">
      <c r="A16232">
        <v>5311</v>
      </c>
      <c r="B16232">
        <v>14</v>
      </c>
      <c r="C16232" t="s">
        <v>64</v>
      </c>
      <c r="D16232" t="s">
        <v>92</v>
      </c>
      <c r="E16232">
        <v>1240</v>
      </c>
      <c r="F16232">
        <v>1</v>
      </c>
    </row>
    <row r="16233" spans="1:6">
      <c r="A16233">
        <v>5311</v>
      </c>
      <c r="B16233">
        <v>14</v>
      </c>
      <c r="C16233" t="s">
        <v>64</v>
      </c>
      <c r="D16233" t="s">
        <v>92</v>
      </c>
      <c r="E16233">
        <v>3255</v>
      </c>
      <c r="F16233">
        <v>1</v>
      </c>
    </row>
    <row r="16234" spans="1:6">
      <c r="A16234">
        <v>5311</v>
      </c>
      <c r="B16234">
        <v>14</v>
      </c>
      <c r="C16234" t="s">
        <v>64</v>
      </c>
      <c r="D16234" t="s">
        <v>92</v>
      </c>
      <c r="E16234">
        <v>6050</v>
      </c>
      <c r="F16234">
        <v>1</v>
      </c>
    </row>
    <row r="16235" spans="1:6">
      <c r="A16235">
        <v>5311</v>
      </c>
      <c r="B16235">
        <v>14</v>
      </c>
      <c r="C16235" t="s">
        <v>64</v>
      </c>
      <c r="D16235" t="s">
        <v>92</v>
      </c>
      <c r="E16235">
        <v>5529</v>
      </c>
      <c r="F16235">
        <v>1</v>
      </c>
    </row>
    <row r="16236" spans="1:6">
      <c r="A16236">
        <v>5311</v>
      </c>
      <c r="B16236">
        <v>14</v>
      </c>
      <c r="C16236" t="s">
        <v>64</v>
      </c>
      <c r="D16236" t="s">
        <v>92</v>
      </c>
      <c r="E16236">
        <v>3791</v>
      </c>
      <c r="F16236">
        <v>1</v>
      </c>
    </row>
    <row r="16237" spans="1:6">
      <c r="A16237">
        <v>5311</v>
      </c>
      <c r="B16237">
        <v>14</v>
      </c>
      <c r="C16237" t="s">
        <v>64</v>
      </c>
      <c r="D16237" t="s">
        <v>92</v>
      </c>
      <c r="E16237">
        <v>3968</v>
      </c>
      <c r="F16237">
        <v>1</v>
      </c>
    </row>
    <row r="16238" spans="1:6">
      <c r="A16238">
        <v>5311</v>
      </c>
      <c r="B16238">
        <v>14</v>
      </c>
      <c r="C16238" t="s">
        <v>64</v>
      </c>
      <c r="D16238" t="s">
        <v>92</v>
      </c>
      <c r="E16238">
        <v>5985</v>
      </c>
      <c r="F16238">
        <v>1</v>
      </c>
    </row>
    <row r="16239" spans="1:6">
      <c r="A16239">
        <v>5311</v>
      </c>
      <c r="B16239">
        <v>14</v>
      </c>
      <c r="C16239" t="s">
        <v>64</v>
      </c>
      <c r="D16239" t="s">
        <v>92</v>
      </c>
      <c r="E16239">
        <v>2137</v>
      </c>
      <c r="F16239">
        <v>1</v>
      </c>
    </row>
    <row r="16240" spans="1:6">
      <c r="A16240">
        <v>5311</v>
      </c>
      <c r="B16240">
        <v>14</v>
      </c>
      <c r="C16240" t="s">
        <v>64</v>
      </c>
      <c r="D16240" t="s">
        <v>92</v>
      </c>
      <c r="E16240">
        <v>5361</v>
      </c>
      <c r="F16240">
        <v>1</v>
      </c>
    </row>
    <row r="16241" spans="1:6">
      <c r="A16241">
        <v>5311</v>
      </c>
      <c r="B16241">
        <v>14</v>
      </c>
      <c r="C16241" t="s">
        <v>64</v>
      </c>
      <c r="D16241" t="s">
        <v>92</v>
      </c>
      <c r="E16241">
        <v>1032</v>
      </c>
      <c r="F16241">
        <v>1</v>
      </c>
    </row>
    <row r="16242" spans="1:6">
      <c r="A16242">
        <v>5311</v>
      </c>
      <c r="B16242">
        <v>14</v>
      </c>
      <c r="C16242" t="s">
        <v>64</v>
      </c>
      <c r="D16242" t="s">
        <v>92</v>
      </c>
      <c r="E16242">
        <v>6127</v>
      </c>
      <c r="F16242">
        <v>1</v>
      </c>
    </row>
    <row r="16243" spans="1:6">
      <c r="A16243">
        <v>5311</v>
      </c>
      <c r="B16243">
        <v>14</v>
      </c>
      <c r="C16243" t="s">
        <v>64</v>
      </c>
      <c r="D16243" t="s">
        <v>92</v>
      </c>
      <c r="E16243">
        <v>2860</v>
      </c>
      <c r="F16243">
        <v>1</v>
      </c>
    </row>
    <row r="16244" spans="1:6">
      <c r="A16244">
        <v>5311</v>
      </c>
      <c r="B16244">
        <v>14</v>
      </c>
      <c r="C16244" t="s">
        <v>64</v>
      </c>
      <c r="D16244" t="s">
        <v>92</v>
      </c>
      <c r="E16244">
        <v>5489</v>
      </c>
      <c r="F16244">
        <v>1</v>
      </c>
    </row>
    <row r="16245" spans="1:6">
      <c r="A16245">
        <v>5311</v>
      </c>
      <c r="B16245">
        <v>14</v>
      </c>
      <c r="C16245" t="s">
        <v>64</v>
      </c>
      <c r="D16245" t="s">
        <v>92</v>
      </c>
      <c r="E16245">
        <v>6122</v>
      </c>
      <c r="F16245">
        <v>1</v>
      </c>
    </row>
    <row r="16246" spans="1:6">
      <c r="A16246">
        <v>5311</v>
      </c>
      <c r="B16246">
        <v>14</v>
      </c>
      <c r="C16246" t="s">
        <v>64</v>
      </c>
      <c r="D16246" t="s">
        <v>92</v>
      </c>
      <c r="E16246">
        <v>2868</v>
      </c>
      <c r="F16246">
        <v>1</v>
      </c>
    </row>
    <row r="16247" spans="1:6">
      <c r="A16247">
        <v>5311</v>
      </c>
      <c r="B16247">
        <v>14</v>
      </c>
      <c r="C16247" t="s">
        <v>64</v>
      </c>
      <c r="D16247" t="s">
        <v>92</v>
      </c>
      <c r="E16247">
        <v>4615</v>
      </c>
      <c r="F16247">
        <v>1</v>
      </c>
    </row>
    <row r="16248" spans="1:6">
      <c r="A16248">
        <v>5311</v>
      </c>
      <c r="B16248">
        <v>14</v>
      </c>
      <c r="C16248" t="s">
        <v>64</v>
      </c>
      <c r="D16248" t="s">
        <v>92</v>
      </c>
      <c r="E16248">
        <v>6040</v>
      </c>
      <c r="F16248">
        <v>1</v>
      </c>
    </row>
    <row r="16249" spans="1:6">
      <c r="A16249">
        <v>5311</v>
      </c>
      <c r="B16249">
        <v>14</v>
      </c>
      <c r="C16249" t="s">
        <v>64</v>
      </c>
      <c r="D16249" t="s">
        <v>92</v>
      </c>
      <c r="E16249">
        <v>5518</v>
      </c>
      <c r="F16249">
        <v>1</v>
      </c>
    </row>
    <row r="16250" spans="1:6">
      <c r="A16250">
        <v>5311</v>
      </c>
      <c r="B16250">
        <v>14</v>
      </c>
      <c r="C16250" t="s">
        <v>64</v>
      </c>
      <c r="D16250" t="s">
        <v>92</v>
      </c>
      <c r="E16250">
        <v>2048</v>
      </c>
      <c r="F16250">
        <v>1</v>
      </c>
    </row>
    <row r="16251" spans="1:6">
      <c r="A16251">
        <v>5311</v>
      </c>
      <c r="B16251">
        <v>14</v>
      </c>
      <c r="C16251" t="s">
        <v>64</v>
      </c>
      <c r="D16251" t="s">
        <v>92</v>
      </c>
      <c r="E16251">
        <v>3937</v>
      </c>
      <c r="F16251">
        <v>1</v>
      </c>
    </row>
    <row r="16252" spans="1:6">
      <c r="A16252">
        <v>5311</v>
      </c>
      <c r="B16252">
        <v>14</v>
      </c>
      <c r="C16252" t="s">
        <v>64</v>
      </c>
      <c r="D16252" t="s">
        <v>92</v>
      </c>
      <c r="E16252">
        <v>5207</v>
      </c>
      <c r="F16252">
        <v>1</v>
      </c>
    </row>
    <row r="16253" spans="1:6">
      <c r="A16253">
        <v>5311</v>
      </c>
      <c r="B16253">
        <v>14</v>
      </c>
      <c r="C16253" t="s">
        <v>64</v>
      </c>
      <c r="D16253" t="s">
        <v>92</v>
      </c>
      <c r="E16253">
        <v>280</v>
      </c>
      <c r="F16253">
        <v>1</v>
      </c>
    </row>
    <row r="16254" spans="1:6">
      <c r="A16254">
        <v>5311</v>
      </c>
      <c r="B16254">
        <v>14</v>
      </c>
      <c r="C16254" t="s">
        <v>64</v>
      </c>
      <c r="D16254" t="s">
        <v>92</v>
      </c>
      <c r="E16254">
        <v>2302</v>
      </c>
      <c r="F16254">
        <v>1</v>
      </c>
    </row>
    <row r="16255" spans="1:6">
      <c r="A16255">
        <v>5311</v>
      </c>
      <c r="B16255">
        <v>14</v>
      </c>
      <c r="C16255" t="s">
        <v>64</v>
      </c>
      <c r="D16255" t="s">
        <v>92</v>
      </c>
      <c r="E16255">
        <v>3834</v>
      </c>
      <c r="F16255">
        <v>1</v>
      </c>
    </row>
    <row r="16256" spans="1:6">
      <c r="A16256">
        <v>5311</v>
      </c>
      <c r="B16256">
        <v>14</v>
      </c>
      <c r="C16256" t="s">
        <v>64</v>
      </c>
      <c r="D16256" t="s">
        <v>92</v>
      </c>
      <c r="E16256">
        <v>4771</v>
      </c>
      <c r="F16256">
        <v>1</v>
      </c>
    </row>
    <row r="16257" spans="1:6">
      <c r="A16257">
        <v>5311</v>
      </c>
      <c r="B16257">
        <v>14</v>
      </c>
      <c r="C16257" t="s">
        <v>64</v>
      </c>
      <c r="D16257" t="s">
        <v>92</v>
      </c>
      <c r="E16257">
        <v>3067</v>
      </c>
      <c r="F16257">
        <v>1</v>
      </c>
    </row>
    <row r="16258" spans="1:6">
      <c r="A16258">
        <v>5311</v>
      </c>
      <c r="B16258">
        <v>14</v>
      </c>
      <c r="C16258" t="s">
        <v>64</v>
      </c>
      <c r="D16258" t="s">
        <v>92</v>
      </c>
      <c r="E16258">
        <v>3991</v>
      </c>
      <c r="F16258">
        <v>1</v>
      </c>
    </row>
    <row r="16259" spans="1:6">
      <c r="A16259">
        <v>5311</v>
      </c>
      <c r="B16259">
        <v>14</v>
      </c>
      <c r="C16259" t="s">
        <v>64</v>
      </c>
      <c r="D16259" t="s">
        <v>92</v>
      </c>
      <c r="E16259">
        <v>3688</v>
      </c>
      <c r="F16259">
        <v>1</v>
      </c>
    </row>
    <row r="16260" spans="1:6">
      <c r="A16260">
        <v>5311</v>
      </c>
      <c r="B16260">
        <v>14</v>
      </c>
      <c r="C16260" t="s">
        <v>64</v>
      </c>
      <c r="D16260" t="s">
        <v>92</v>
      </c>
      <c r="E16260">
        <v>3947</v>
      </c>
      <c r="F16260">
        <v>1</v>
      </c>
    </row>
    <row r="16261" spans="1:6">
      <c r="A16261">
        <v>5311</v>
      </c>
      <c r="B16261">
        <v>14</v>
      </c>
      <c r="C16261" t="s">
        <v>64</v>
      </c>
      <c r="D16261" t="s">
        <v>92</v>
      </c>
      <c r="E16261">
        <v>337</v>
      </c>
      <c r="F16261">
        <v>1</v>
      </c>
    </row>
    <row r="16262" spans="1:6">
      <c r="A16262">
        <v>5311</v>
      </c>
      <c r="B16262">
        <v>14</v>
      </c>
      <c r="C16262" t="s">
        <v>64</v>
      </c>
      <c r="D16262" t="s">
        <v>92</v>
      </c>
      <c r="E16262">
        <v>2632</v>
      </c>
      <c r="F16262">
        <v>1</v>
      </c>
    </row>
    <row r="16263" spans="1:6">
      <c r="A16263">
        <v>5311</v>
      </c>
      <c r="B16263">
        <v>14</v>
      </c>
      <c r="C16263" t="s">
        <v>64</v>
      </c>
      <c r="D16263" t="s">
        <v>92</v>
      </c>
      <c r="E16263">
        <v>3748</v>
      </c>
      <c r="F16263">
        <v>1</v>
      </c>
    </row>
    <row r="16264" spans="1:6">
      <c r="A16264">
        <v>5311</v>
      </c>
      <c r="B16264">
        <v>14</v>
      </c>
      <c r="C16264" t="s">
        <v>64</v>
      </c>
      <c r="D16264" t="s">
        <v>92</v>
      </c>
      <c r="E16264">
        <v>2834</v>
      </c>
      <c r="F16264">
        <v>1</v>
      </c>
    </row>
    <row r="16265" spans="1:6">
      <c r="A16265">
        <v>5311</v>
      </c>
      <c r="B16265">
        <v>14</v>
      </c>
      <c r="C16265" t="s">
        <v>64</v>
      </c>
      <c r="D16265" t="s">
        <v>92</v>
      </c>
      <c r="E16265">
        <v>2850</v>
      </c>
      <c r="F16265">
        <v>1</v>
      </c>
    </row>
    <row r="16266" spans="1:6">
      <c r="A16266">
        <v>5311</v>
      </c>
      <c r="B16266">
        <v>14</v>
      </c>
      <c r="C16266" t="s">
        <v>64</v>
      </c>
      <c r="D16266" t="s">
        <v>92</v>
      </c>
      <c r="E16266">
        <v>5528</v>
      </c>
      <c r="F16266">
        <v>1</v>
      </c>
    </row>
    <row r="16267" spans="1:6">
      <c r="A16267">
        <v>5311</v>
      </c>
      <c r="B16267">
        <v>14</v>
      </c>
      <c r="C16267" t="s">
        <v>64</v>
      </c>
      <c r="D16267" t="s">
        <v>92</v>
      </c>
      <c r="E16267">
        <v>5782</v>
      </c>
      <c r="F16267">
        <v>1</v>
      </c>
    </row>
    <row r="16268" spans="1:6">
      <c r="A16268">
        <v>5311</v>
      </c>
      <c r="B16268">
        <v>14</v>
      </c>
      <c r="C16268" t="s">
        <v>64</v>
      </c>
      <c r="D16268" t="s">
        <v>92</v>
      </c>
      <c r="E16268">
        <v>2510</v>
      </c>
      <c r="F16268">
        <v>1</v>
      </c>
    </row>
    <row r="16269" spans="1:6">
      <c r="A16269">
        <v>5311</v>
      </c>
      <c r="B16269">
        <v>14</v>
      </c>
      <c r="C16269" t="s">
        <v>64</v>
      </c>
      <c r="D16269" t="s">
        <v>92</v>
      </c>
      <c r="E16269">
        <v>110</v>
      </c>
      <c r="F16269">
        <v>1</v>
      </c>
    </row>
    <row r="16270" spans="1:6">
      <c r="A16270">
        <v>5311</v>
      </c>
      <c r="B16270">
        <v>14</v>
      </c>
      <c r="C16270" t="s">
        <v>64</v>
      </c>
      <c r="D16270" t="s">
        <v>92</v>
      </c>
      <c r="E16270">
        <v>1268</v>
      </c>
      <c r="F16270">
        <v>1</v>
      </c>
    </row>
    <row r="16271" spans="1:6">
      <c r="A16271">
        <v>5311</v>
      </c>
      <c r="B16271">
        <v>14</v>
      </c>
      <c r="C16271" t="s">
        <v>64</v>
      </c>
      <c r="D16271" t="s">
        <v>92</v>
      </c>
      <c r="E16271">
        <v>3273</v>
      </c>
      <c r="F16271">
        <v>1</v>
      </c>
    </row>
    <row r="16272" spans="1:6">
      <c r="A16272">
        <v>5311</v>
      </c>
      <c r="B16272">
        <v>14</v>
      </c>
      <c r="C16272" t="s">
        <v>64</v>
      </c>
      <c r="D16272" t="s">
        <v>92</v>
      </c>
      <c r="E16272">
        <v>4662</v>
      </c>
      <c r="F16272">
        <v>1</v>
      </c>
    </row>
    <row r="16273" spans="1:6">
      <c r="A16273">
        <v>5311</v>
      </c>
      <c r="B16273">
        <v>14</v>
      </c>
      <c r="C16273" t="s">
        <v>64</v>
      </c>
      <c r="D16273" t="s">
        <v>92</v>
      </c>
      <c r="E16273">
        <v>346</v>
      </c>
      <c r="F16273">
        <v>1</v>
      </c>
    </row>
    <row r="16274" spans="1:6">
      <c r="A16274">
        <v>5311</v>
      </c>
      <c r="B16274">
        <v>14</v>
      </c>
      <c r="C16274" t="s">
        <v>64</v>
      </c>
      <c r="D16274" t="s">
        <v>92</v>
      </c>
      <c r="E16274">
        <v>5090</v>
      </c>
      <c r="F16274">
        <v>1</v>
      </c>
    </row>
    <row r="16275" spans="1:6">
      <c r="A16275">
        <v>5311</v>
      </c>
      <c r="B16275">
        <v>14</v>
      </c>
      <c r="C16275" t="s">
        <v>64</v>
      </c>
      <c r="D16275" t="s">
        <v>92</v>
      </c>
      <c r="E16275">
        <v>4146</v>
      </c>
      <c r="F16275">
        <v>1</v>
      </c>
    </row>
    <row r="16276" spans="1:6">
      <c r="A16276">
        <v>5311</v>
      </c>
      <c r="B16276">
        <v>14</v>
      </c>
      <c r="C16276" t="s">
        <v>64</v>
      </c>
      <c r="D16276" t="s">
        <v>92</v>
      </c>
      <c r="E16276">
        <v>2252</v>
      </c>
      <c r="F16276">
        <v>1</v>
      </c>
    </row>
    <row r="16277" spans="1:6">
      <c r="A16277">
        <v>5311</v>
      </c>
      <c r="B16277">
        <v>14</v>
      </c>
      <c r="C16277" t="s">
        <v>64</v>
      </c>
      <c r="D16277" t="s">
        <v>92</v>
      </c>
      <c r="E16277">
        <v>2656</v>
      </c>
      <c r="F16277">
        <v>1</v>
      </c>
    </row>
    <row r="16278" spans="1:6">
      <c r="A16278">
        <v>5311</v>
      </c>
      <c r="B16278">
        <v>14</v>
      </c>
      <c r="C16278" t="s">
        <v>64</v>
      </c>
      <c r="D16278" t="s">
        <v>92</v>
      </c>
      <c r="E16278">
        <v>6049</v>
      </c>
      <c r="F16278">
        <v>1</v>
      </c>
    </row>
    <row r="16279" spans="1:6">
      <c r="A16279">
        <v>5311</v>
      </c>
      <c r="B16279">
        <v>14</v>
      </c>
      <c r="C16279" t="s">
        <v>64</v>
      </c>
      <c r="D16279" t="s">
        <v>92</v>
      </c>
      <c r="E16279">
        <v>3229</v>
      </c>
      <c r="F16279">
        <v>1</v>
      </c>
    </row>
    <row r="16280" spans="1:6">
      <c r="A16280">
        <v>5311</v>
      </c>
      <c r="B16280">
        <v>14</v>
      </c>
      <c r="C16280" t="s">
        <v>64</v>
      </c>
      <c r="D16280" t="s">
        <v>92</v>
      </c>
      <c r="E16280">
        <v>5488</v>
      </c>
      <c r="F16280">
        <v>1</v>
      </c>
    </row>
    <row r="16281" spans="1:6">
      <c r="A16281">
        <v>5311</v>
      </c>
      <c r="B16281">
        <v>14</v>
      </c>
      <c r="C16281" t="s">
        <v>64</v>
      </c>
      <c r="D16281" t="s">
        <v>92</v>
      </c>
      <c r="E16281">
        <v>1121</v>
      </c>
      <c r="F16281">
        <v>1</v>
      </c>
    </row>
    <row r="16282" spans="1:6">
      <c r="A16282">
        <v>5311</v>
      </c>
      <c r="B16282">
        <v>14</v>
      </c>
      <c r="C16282" t="s">
        <v>64</v>
      </c>
      <c r="D16282" t="s">
        <v>92</v>
      </c>
      <c r="E16282">
        <v>4523</v>
      </c>
      <c r="F16282">
        <v>1</v>
      </c>
    </row>
    <row r="16283" spans="1:6">
      <c r="A16283">
        <v>5311</v>
      </c>
      <c r="B16283">
        <v>14</v>
      </c>
      <c r="C16283" t="s">
        <v>64</v>
      </c>
      <c r="D16283" t="s">
        <v>92</v>
      </c>
      <c r="E16283">
        <v>2828</v>
      </c>
      <c r="F16283">
        <v>1</v>
      </c>
    </row>
    <row r="16284" spans="1:6">
      <c r="A16284">
        <v>5311</v>
      </c>
      <c r="B16284">
        <v>14</v>
      </c>
      <c r="C16284" t="s">
        <v>64</v>
      </c>
      <c r="D16284" t="s">
        <v>92</v>
      </c>
      <c r="E16284">
        <v>5815</v>
      </c>
      <c r="F16284">
        <v>1</v>
      </c>
    </row>
    <row r="16285" spans="1:6">
      <c r="A16285">
        <v>5311</v>
      </c>
      <c r="B16285">
        <v>14</v>
      </c>
      <c r="C16285" t="s">
        <v>64</v>
      </c>
      <c r="D16285" t="s">
        <v>92</v>
      </c>
      <c r="E16285">
        <v>184</v>
      </c>
      <c r="F16285">
        <v>1</v>
      </c>
    </row>
    <row r="16286" spans="1:6">
      <c r="A16286">
        <v>5311</v>
      </c>
      <c r="B16286">
        <v>14</v>
      </c>
      <c r="C16286" t="s">
        <v>64</v>
      </c>
      <c r="D16286" t="s">
        <v>92</v>
      </c>
      <c r="E16286">
        <v>2210</v>
      </c>
      <c r="F16286">
        <v>1</v>
      </c>
    </row>
    <row r="16287" spans="1:6">
      <c r="A16287">
        <v>5311</v>
      </c>
      <c r="B16287">
        <v>14</v>
      </c>
      <c r="C16287" t="s">
        <v>64</v>
      </c>
      <c r="D16287" t="s">
        <v>92</v>
      </c>
      <c r="E16287">
        <v>1055</v>
      </c>
      <c r="F16287">
        <v>1</v>
      </c>
    </row>
    <row r="16288" spans="1:6">
      <c r="A16288">
        <v>5311</v>
      </c>
      <c r="B16288">
        <v>14</v>
      </c>
      <c r="C16288" t="s">
        <v>64</v>
      </c>
      <c r="D16288" t="s">
        <v>92</v>
      </c>
      <c r="E16288">
        <v>3436</v>
      </c>
      <c r="F16288">
        <v>1</v>
      </c>
    </row>
    <row r="16289" spans="1:6">
      <c r="A16289">
        <v>5311</v>
      </c>
      <c r="B16289">
        <v>14</v>
      </c>
      <c r="C16289" t="s">
        <v>64</v>
      </c>
      <c r="D16289" t="s">
        <v>92</v>
      </c>
      <c r="E16289">
        <v>1020</v>
      </c>
      <c r="F16289">
        <v>1</v>
      </c>
    </row>
    <row r="16290" spans="1:6">
      <c r="A16290">
        <v>5311</v>
      </c>
      <c r="B16290">
        <v>14</v>
      </c>
      <c r="C16290" t="s">
        <v>64</v>
      </c>
      <c r="D16290" t="s">
        <v>92</v>
      </c>
      <c r="E16290">
        <v>160</v>
      </c>
      <c r="F16290">
        <v>1</v>
      </c>
    </row>
    <row r="16291" spans="1:6">
      <c r="A16291">
        <v>5311</v>
      </c>
      <c r="B16291">
        <v>14</v>
      </c>
      <c r="C16291" t="s">
        <v>64</v>
      </c>
      <c r="D16291" t="s">
        <v>92</v>
      </c>
      <c r="E16291">
        <v>4405</v>
      </c>
      <c r="F16291">
        <v>1</v>
      </c>
    </row>
    <row r="16292" spans="1:6">
      <c r="A16292">
        <v>5311</v>
      </c>
      <c r="B16292">
        <v>14</v>
      </c>
      <c r="C16292" t="s">
        <v>64</v>
      </c>
      <c r="D16292" t="s">
        <v>92</v>
      </c>
      <c r="E16292">
        <v>372</v>
      </c>
      <c r="F16292">
        <v>1</v>
      </c>
    </row>
    <row r="16293" spans="1:6">
      <c r="A16293">
        <v>5311</v>
      </c>
      <c r="B16293">
        <v>14</v>
      </c>
      <c r="C16293" t="s">
        <v>64</v>
      </c>
      <c r="D16293" t="s">
        <v>92</v>
      </c>
      <c r="E16293">
        <v>1361</v>
      </c>
      <c r="F16293">
        <v>1</v>
      </c>
    </row>
    <row r="16294" spans="1:6">
      <c r="A16294">
        <v>5311</v>
      </c>
      <c r="B16294">
        <v>14</v>
      </c>
      <c r="C16294" t="s">
        <v>64</v>
      </c>
      <c r="D16294" t="s">
        <v>92</v>
      </c>
      <c r="E16294">
        <v>5718</v>
      </c>
      <c r="F16294">
        <v>1</v>
      </c>
    </row>
    <row r="16295" spans="1:6">
      <c r="A16295">
        <v>5311</v>
      </c>
      <c r="B16295">
        <v>14</v>
      </c>
      <c r="C16295" t="s">
        <v>64</v>
      </c>
      <c r="D16295" t="s">
        <v>92</v>
      </c>
      <c r="E16295">
        <v>4221</v>
      </c>
      <c r="F16295">
        <v>1</v>
      </c>
    </row>
    <row r="16296" spans="1:6">
      <c r="A16296">
        <v>5311</v>
      </c>
      <c r="B16296">
        <v>14</v>
      </c>
      <c r="C16296" t="s">
        <v>64</v>
      </c>
      <c r="D16296" t="s">
        <v>92</v>
      </c>
      <c r="E16296">
        <v>1023</v>
      </c>
      <c r="F16296">
        <v>1</v>
      </c>
    </row>
    <row r="16297" spans="1:6">
      <c r="A16297">
        <v>5311</v>
      </c>
      <c r="B16297">
        <v>14</v>
      </c>
      <c r="C16297" t="s">
        <v>64</v>
      </c>
      <c r="D16297" t="s">
        <v>92</v>
      </c>
      <c r="E16297">
        <v>3884</v>
      </c>
      <c r="F16297">
        <v>1</v>
      </c>
    </row>
    <row r="16298" spans="1:6">
      <c r="A16298">
        <v>5311</v>
      </c>
      <c r="B16298">
        <v>14</v>
      </c>
      <c r="C16298" t="s">
        <v>64</v>
      </c>
      <c r="D16298" t="s">
        <v>92</v>
      </c>
      <c r="E16298">
        <v>1336</v>
      </c>
      <c r="F16298">
        <v>1</v>
      </c>
    </row>
    <row r="16299" spans="1:6">
      <c r="A16299">
        <v>5311</v>
      </c>
      <c r="B16299">
        <v>14</v>
      </c>
      <c r="C16299" t="s">
        <v>64</v>
      </c>
      <c r="D16299" t="s">
        <v>92</v>
      </c>
      <c r="E16299">
        <v>4567</v>
      </c>
      <c r="F16299">
        <v>1</v>
      </c>
    </row>
    <row r="16300" spans="1:6">
      <c r="A16300">
        <v>5311</v>
      </c>
      <c r="B16300">
        <v>14</v>
      </c>
      <c r="C16300" t="s">
        <v>64</v>
      </c>
      <c r="D16300" t="s">
        <v>92</v>
      </c>
      <c r="E16300">
        <v>1383</v>
      </c>
      <c r="F16300">
        <v>1</v>
      </c>
    </row>
    <row r="16301" spans="1:6">
      <c r="A16301">
        <v>5311</v>
      </c>
      <c r="B16301">
        <v>14</v>
      </c>
      <c r="C16301" t="s">
        <v>64</v>
      </c>
      <c r="D16301" t="s">
        <v>92</v>
      </c>
      <c r="E16301">
        <v>3303</v>
      </c>
      <c r="F16301">
        <v>1</v>
      </c>
    </row>
    <row r="16302" spans="1:6">
      <c r="A16302">
        <v>5311</v>
      </c>
      <c r="B16302">
        <v>14</v>
      </c>
      <c r="C16302" t="s">
        <v>64</v>
      </c>
      <c r="D16302" t="s">
        <v>92</v>
      </c>
      <c r="E16302">
        <v>4359</v>
      </c>
      <c r="F16302">
        <v>1</v>
      </c>
    </row>
    <row r="16303" spans="1:6">
      <c r="A16303">
        <v>5311</v>
      </c>
      <c r="B16303">
        <v>15</v>
      </c>
      <c r="C16303" t="s">
        <v>64</v>
      </c>
      <c r="D16303" t="s">
        <v>92</v>
      </c>
      <c r="E16303">
        <v>2830</v>
      </c>
      <c r="F16303">
        <v>6</v>
      </c>
    </row>
    <row r="16304" spans="1:6">
      <c r="A16304">
        <v>5311</v>
      </c>
      <c r="B16304">
        <v>15</v>
      </c>
      <c r="C16304" t="s">
        <v>64</v>
      </c>
      <c r="D16304" t="s">
        <v>92</v>
      </c>
      <c r="E16304">
        <v>5175</v>
      </c>
      <c r="F16304">
        <v>6</v>
      </c>
    </row>
    <row r="16305" spans="1:6">
      <c r="A16305">
        <v>5311</v>
      </c>
      <c r="B16305">
        <v>15</v>
      </c>
      <c r="C16305" t="s">
        <v>64</v>
      </c>
      <c r="D16305" t="s">
        <v>92</v>
      </c>
      <c r="E16305">
        <v>5139</v>
      </c>
      <c r="F16305">
        <v>6</v>
      </c>
    </row>
    <row r="16306" spans="1:6">
      <c r="A16306">
        <v>5311</v>
      </c>
      <c r="B16306">
        <v>15</v>
      </c>
      <c r="C16306" t="s">
        <v>64</v>
      </c>
      <c r="D16306" t="s">
        <v>92</v>
      </c>
      <c r="E16306">
        <v>2054</v>
      </c>
      <c r="F16306">
        <v>4</v>
      </c>
    </row>
    <row r="16307" spans="1:6">
      <c r="A16307">
        <v>5311</v>
      </c>
      <c r="B16307">
        <v>15</v>
      </c>
      <c r="C16307" t="s">
        <v>64</v>
      </c>
      <c r="D16307" t="s">
        <v>92</v>
      </c>
      <c r="E16307">
        <v>5464</v>
      </c>
      <c r="F16307">
        <v>4</v>
      </c>
    </row>
    <row r="16308" spans="1:6">
      <c r="A16308">
        <v>5311</v>
      </c>
      <c r="B16308">
        <v>15</v>
      </c>
      <c r="C16308" t="s">
        <v>64</v>
      </c>
      <c r="D16308" t="s">
        <v>92</v>
      </c>
      <c r="E16308">
        <v>3479</v>
      </c>
      <c r="F16308">
        <v>4</v>
      </c>
    </row>
    <row r="16309" spans="1:6">
      <c r="A16309">
        <v>5311</v>
      </c>
      <c r="B16309">
        <v>15</v>
      </c>
      <c r="C16309" t="s">
        <v>64</v>
      </c>
      <c r="D16309" t="s">
        <v>92</v>
      </c>
      <c r="E16309">
        <v>3501</v>
      </c>
      <c r="F16309">
        <v>4</v>
      </c>
    </row>
    <row r="16310" spans="1:6">
      <c r="A16310">
        <v>5311</v>
      </c>
      <c r="B16310">
        <v>15</v>
      </c>
      <c r="C16310" t="s">
        <v>64</v>
      </c>
      <c r="D16310" t="s">
        <v>92</v>
      </c>
      <c r="E16310">
        <v>3319</v>
      </c>
      <c r="F16310">
        <v>4</v>
      </c>
    </row>
    <row r="16311" spans="1:6">
      <c r="A16311">
        <v>5311</v>
      </c>
      <c r="B16311">
        <v>15</v>
      </c>
      <c r="C16311" t="s">
        <v>64</v>
      </c>
      <c r="D16311" t="s">
        <v>92</v>
      </c>
      <c r="E16311">
        <v>5125</v>
      </c>
      <c r="F16311">
        <v>4</v>
      </c>
    </row>
    <row r="16312" spans="1:6">
      <c r="A16312">
        <v>5311</v>
      </c>
      <c r="B16312">
        <v>15</v>
      </c>
      <c r="C16312" t="s">
        <v>64</v>
      </c>
      <c r="D16312" t="s">
        <v>92</v>
      </c>
      <c r="E16312">
        <v>2473</v>
      </c>
      <c r="F16312">
        <v>4</v>
      </c>
    </row>
    <row r="16313" spans="1:6">
      <c r="A16313">
        <v>5311</v>
      </c>
      <c r="B16313">
        <v>15</v>
      </c>
      <c r="C16313" t="s">
        <v>64</v>
      </c>
      <c r="D16313" t="s">
        <v>92</v>
      </c>
      <c r="E16313">
        <v>3096</v>
      </c>
      <c r="F16313">
        <v>4</v>
      </c>
    </row>
    <row r="16314" spans="1:6">
      <c r="A16314">
        <v>5311</v>
      </c>
      <c r="B16314">
        <v>15</v>
      </c>
      <c r="C16314" t="s">
        <v>64</v>
      </c>
      <c r="D16314" t="s">
        <v>92</v>
      </c>
      <c r="E16314">
        <v>1100</v>
      </c>
      <c r="F16314">
        <v>4</v>
      </c>
    </row>
    <row r="16315" spans="1:6">
      <c r="A16315">
        <v>5311</v>
      </c>
      <c r="B16315">
        <v>15</v>
      </c>
      <c r="C16315" t="s">
        <v>64</v>
      </c>
      <c r="D16315" t="s">
        <v>92</v>
      </c>
      <c r="E16315">
        <v>4126</v>
      </c>
      <c r="F16315">
        <v>3</v>
      </c>
    </row>
    <row r="16316" spans="1:6">
      <c r="A16316">
        <v>5311</v>
      </c>
      <c r="B16316">
        <v>15</v>
      </c>
      <c r="C16316" t="s">
        <v>64</v>
      </c>
      <c r="D16316" t="s">
        <v>92</v>
      </c>
      <c r="E16316">
        <v>3015</v>
      </c>
      <c r="F16316">
        <v>3</v>
      </c>
    </row>
    <row r="16317" spans="1:6">
      <c r="A16317">
        <v>5311</v>
      </c>
      <c r="B16317">
        <v>15</v>
      </c>
      <c r="C16317" t="s">
        <v>64</v>
      </c>
      <c r="D16317" t="s">
        <v>92</v>
      </c>
      <c r="E16317">
        <v>4541</v>
      </c>
      <c r="F16317">
        <v>3</v>
      </c>
    </row>
    <row r="16318" spans="1:6">
      <c r="A16318">
        <v>5311</v>
      </c>
      <c r="B16318">
        <v>15</v>
      </c>
      <c r="C16318" t="s">
        <v>64</v>
      </c>
      <c r="D16318" t="s">
        <v>92</v>
      </c>
      <c r="E16318">
        <v>5774</v>
      </c>
      <c r="F16318">
        <v>3</v>
      </c>
    </row>
    <row r="16319" spans="1:6">
      <c r="A16319">
        <v>5311</v>
      </c>
      <c r="B16319">
        <v>15</v>
      </c>
      <c r="C16319" t="s">
        <v>64</v>
      </c>
      <c r="D16319" t="s">
        <v>92</v>
      </c>
      <c r="E16319">
        <v>3356</v>
      </c>
      <c r="F16319">
        <v>3</v>
      </c>
    </row>
    <row r="16320" spans="1:6">
      <c r="A16320">
        <v>5311</v>
      </c>
      <c r="B16320">
        <v>15</v>
      </c>
      <c r="C16320" t="s">
        <v>64</v>
      </c>
      <c r="D16320" t="s">
        <v>92</v>
      </c>
      <c r="E16320">
        <v>4622</v>
      </c>
      <c r="F16320">
        <v>3</v>
      </c>
    </row>
    <row r="16321" spans="1:6">
      <c r="A16321">
        <v>5311</v>
      </c>
      <c r="B16321">
        <v>15</v>
      </c>
      <c r="C16321" t="s">
        <v>64</v>
      </c>
      <c r="D16321" t="s">
        <v>92</v>
      </c>
      <c r="E16321">
        <v>3137</v>
      </c>
      <c r="F16321">
        <v>3</v>
      </c>
    </row>
    <row r="16322" spans="1:6">
      <c r="A16322">
        <v>5311</v>
      </c>
      <c r="B16322">
        <v>15</v>
      </c>
      <c r="C16322" t="s">
        <v>64</v>
      </c>
      <c r="D16322" t="s">
        <v>92</v>
      </c>
      <c r="E16322">
        <v>2696</v>
      </c>
      <c r="F16322">
        <v>3</v>
      </c>
    </row>
    <row r="16323" spans="1:6">
      <c r="A16323">
        <v>5311</v>
      </c>
      <c r="B16323">
        <v>15</v>
      </c>
      <c r="C16323" t="s">
        <v>64</v>
      </c>
      <c r="D16323" t="s">
        <v>92</v>
      </c>
      <c r="E16323">
        <v>3911</v>
      </c>
      <c r="F16323">
        <v>3</v>
      </c>
    </row>
    <row r="16324" spans="1:6">
      <c r="A16324">
        <v>5311</v>
      </c>
      <c r="B16324">
        <v>15</v>
      </c>
      <c r="C16324" t="s">
        <v>64</v>
      </c>
      <c r="D16324" t="s">
        <v>92</v>
      </c>
      <c r="E16324">
        <v>297</v>
      </c>
      <c r="F16324">
        <v>2</v>
      </c>
    </row>
    <row r="16325" spans="1:6">
      <c r="A16325">
        <v>5311</v>
      </c>
      <c r="B16325">
        <v>15</v>
      </c>
      <c r="C16325" t="s">
        <v>64</v>
      </c>
      <c r="D16325" t="s">
        <v>92</v>
      </c>
      <c r="E16325">
        <v>2487</v>
      </c>
      <c r="F16325">
        <v>2</v>
      </c>
    </row>
    <row r="16326" spans="1:6">
      <c r="A16326">
        <v>5311</v>
      </c>
      <c r="B16326">
        <v>15</v>
      </c>
      <c r="C16326" t="s">
        <v>64</v>
      </c>
      <c r="D16326" t="s">
        <v>92</v>
      </c>
      <c r="E16326">
        <v>2266</v>
      </c>
      <c r="F16326">
        <v>2</v>
      </c>
    </row>
    <row r="16327" spans="1:6">
      <c r="A16327">
        <v>5311</v>
      </c>
      <c r="B16327">
        <v>15</v>
      </c>
      <c r="C16327" t="s">
        <v>64</v>
      </c>
      <c r="D16327" t="s">
        <v>92</v>
      </c>
      <c r="E16327">
        <v>63</v>
      </c>
      <c r="F16327">
        <v>2</v>
      </c>
    </row>
    <row r="16328" spans="1:6">
      <c r="A16328">
        <v>5311</v>
      </c>
      <c r="B16328">
        <v>15</v>
      </c>
      <c r="C16328" t="s">
        <v>64</v>
      </c>
      <c r="D16328" t="s">
        <v>92</v>
      </c>
      <c r="E16328">
        <v>2538</v>
      </c>
      <c r="F16328">
        <v>2</v>
      </c>
    </row>
    <row r="16329" spans="1:6">
      <c r="A16329">
        <v>5311</v>
      </c>
      <c r="B16329">
        <v>15</v>
      </c>
      <c r="C16329" t="s">
        <v>64</v>
      </c>
      <c r="D16329" t="s">
        <v>92</v>
      </c>
      <c r="E16329">
        <v>204</v>
      </c>
      <c r="F16329">
        <v>2</v>
      </c>
    </row>
    <row r="16330" spans="1:6">
      <c r="A16330">
        <v>5311</v>
      </c>
      <c r="B16330">
        <v>15</v>
      </c>
      <c r="C16330" t="s">
        <v>64</v>
      </c>
      <c r="D16330" t="s">
        <v>92</v>
      </c>
      <c r="E16330">
        <v>6031</v>
      </c>
      <c r="F16330">
        <v>2</v>
      </c>
    </row>
    <row r="16331" spans="1:6">
      <c r="A16331">
        <v>5311</v>
      </c>
      <c r="B16331">
        <v>15</v>
      </c>
      <c r="C16331" t="s">
        <v>64</v>
      </c>
      <c r="D16331" t="s">
        <v>92</v>
      </c>
      <c r="E16331">
        <v>4686</v>
      </c>
      <c r="F16331">
        <v>2</v>
      </c>
    </row>
    <row r="16332" spans="1:6">
      <c r="A16332">
        <v>5311</v>
      </c>
      <c r="B16332">
        <v>15</v>
      </c>
      <c r="C16332" t="s">
        <v>64</v>
      </c>
      <c r="D16332" t="s">
        <v>92</v>
      </c>
      <c r="E16332">
        <v>3329</v>
      </c>
      <c r="F16332">
        <v>2</v>
      </c>
    </row>
    <row r="16333" spans="1:6">
      <c r="A16333">
        <v>5311</v>
      </c>
      <c r="B16333">
        <v>15</v>
      </c>
      <c r="C16333" t="s">
        <v>64</v>
      </c>
      <c r="D16333" t="s">
        <v>92</v>
      </c>
      <c r="E16333">
        <v>5792</v>
      </c>
      <c r="F16333">
        <v>2</v>
      </c>
    </row>
    <row r="16334" spans="1:6">
      <c r="A16334">
        <v>5311</v>
      </c>
      <c r="B16334">
        <v>15</v>
      </c>
      <c r="C16334" t="s">
        <v>64</v>
      </c>
      <c r="D16334" t="s">
        <v>92</v>
      </c>
      <c r="E16334">
        <v>2962</v>
      </c>
      <c r="F16334">
        <v>2</v>
      </c>
    </row>
    <row r="16335" spans="1:6">
      <c r="A16335">
        <v>5311</v>
      </c>
      <c r="B16335">
        <v>15</v>
      </c>
      <c r="C16335" t="s">
        <v>64</v>
      </c>
      <c r="D16335" t="s">
        <v>92</v>
      </c>
      <c r="E16335">
        <v>3724</v>
      </c>
      <c r="F16335">
        <v>2</v>
      </c>
    </row>
    <row r="16336" spans="1:6">
      <c r="A16336">
        <v>5311</v>
      </c>
      <c r="B16336">
        <v>15</v>
      </c>
      <c r="C16336" t="s">
        <v>64</v>
      </c>
      <c r="D16336" t="s">
        <v>92</v>
      </c>
      <c r="E16336">
        <v>5944</v>
      </c>
      <c r="F16336">
        <v>2</v>
      </c>
    </row>
    <row r="16337" spans="1:6">
      <c r="A16337">
        <v>5311</v>
      </c>
      <c r="B16337">
        <v>15</v>
      </c>
      <c r="C16337" t="s">
        <v>64</v>
      </c>
      <c r="D16337" t="s">
        <v>92</v>
      </c>
      <c r="E16337">
        <v>2853</v>
      </c>
      <c r="F16337">
        <v>2</v>
      </c>
    </row>
    <row r="16338" spans="1:6">
      <c r="A16338">
        <v>5311</v>
      </c>
      <c r="B16338">
        <v>15</v>
      </c>
      <c r="C16338" t="s">
        <v>64</v>
      </c>
      <c r="D16338" t="s">
        <v>92</v>
      </c>
      <c r="E16338">
        <v>3646</v>
      </c>
      <c r="F16338">
        <v>2</v>
      </c>
    </row>
    <row r="16339" spans="1:6">
      <c r="A16339">
        <v>5311</v>
      </c>
      <c r="B16339">
        <v>15</v>
      </c>
      <c r="C16339" t="s">
        <v>64</v>
      </c>
      <c r="D16339" t="s">
        <v>92</v>
      </c>
      <c r="E16339">
        <v>3773</v>
      </c>
      <c r="F16339">
        <v>2</v>
      </c>
    </row>
    <row r="16340" spans="1:6">
      <c r="A16340">
        <v>5311</v>
      </c>
      <c r="B16340">
        <v>15</v>
      </c>
      <c r="C16340" t="s">
        <v>64</v>
      </c>
      <c r="D16340" t="s">
        <v>92</v>
      </c>
      <c r="E16340">
        <v>6078</v>
      </c>
      <c r="F16340">
        <v>2</v>
      </c>
    </row>
    <row r="16341" spans="1:6">
      <c r="A16341">
        <v>5311</v>
      </c>
      <c r="B16341">
        <v>15</v>
      </c>
      <c r="C16341" t="s">
        <v>64</v>
      </c>
      <c r="D16341" t="s">
        <v>92</v>
      </c>
      <c r="E16341">
        <v>5942</v>
      </c>
      <c r="F16341">
        <v>2</v>
      </c>
    </row>
    <row r="16342" spans="1:6">
      <c r="A16342">
        <v>5311</v>
      </c>
      <c r="B16342">
        <v>15</v>
      </c>
      <c r="C16342" t="s">
        <v>64</v>
      </c>
      <c r="D16342" t="s">
        <v>92</v>
      </c>
      <c r="E16342">
        <v>2956</v>
      </c>
      <c r="F16342">
        <v>2</v>
      </c>
    </row>
    <row r="16343" spans="1:6">
      <c r="A16343">
        <v>5311</v>
      </c>
      <c r="B16343">
        <v>15</v>
      </c>
      <c r="C16343" t="s">
        <v>64</v>
      </c>
      <c r="D16343" t="s">
        <v>92</v>
      </c>
      <c r="E16343">
        <v>5282</v>
      </c>
      <c r="F16343">
        <v>2</v>
      </c>
    </row>
    <row r="16344" spans="1:6">
      <c r="A16344">
        <v>5311</v>
      </c>
      <c r="B16344">
        <v>15</v>
      </c>
      <c r="C16344" t="s">
        <v>64</v>
      </c>
      <c r="D16344" t="s">
        <v>92</v>
      </c>
      <c r="E16344">
        <v>172</v>
      </c>
      <c r="F16344">
        <v>2</v>
      </c>
    </row>
    <row r="16345" spans="1:6">
      <c r="A16345">
        <v>5311</v>
      </c>
      <c r="B16345">
        <v>15</v>
      </c>
      <c r="C16345" t="s">
        <v>64</v>
      </c>
      <c r="D16345" t="s">
        <v>92</v>
      </c>
      <c r="E16345">
        <v>3440</v>
      </c>
      <c r="F16345">
        <v>2</v>
      </c>
    </row>
    <row r="16346" spans="1:6">
      <c r="A16346">
        <v>5311</v>
      </c>
      <c r="B16346">
        <v>15</v>
      </c>
      <c r="C16346" t="s">
        <v>64</v>
      </c>
      <c r="D16346" t="s">
        <v>92</v>
      </c>
      <c r="E16346">
        <v>352</v>
      </c>
      <c r="F16346">
        <v>2</v>
      </c>
    </row>
    <row r="16347" spans="1:6">
      <c r="A16347">
        <v>5311</v>
      </c>
      <c r="B16347">
        <v>15</v>
      </c>
      <c r="C16347" t="s">
        <v>64</v>
      </c>
      <c r="D16347" t="s">
        <v>92</v>
      </c>
      <c r="E16347">
        <v>2210</v>
      </c>
      <c r="F16347">
        <v>2</v>
      </c>
    </row>
    <row r="16348" spans="1:6">
      <c r="A16348">
        <v>5311</v>
      </c>
      <c r="B16348">
        <v>15</v>
      </c>
      <c r="C16348" t="s">
        <v>64</v>
      </c>
      <c r="D16348" t="s">
        <v>92</v>
      </c>
      <c r="E16348">
        <v>1233</v>
      </c>
      <c r="F16348">
        <v>2</v>
      </c>
    </row>
    <row r="16349" spans="1:6">
      <c r="A16349">
        <v>5311</v>
      </c>
      <c r="B16349">
        <v>15</v>
      </c>
      <c r="C16349" t="s">
        <v>64</v>
      </c>
      <c r="D16349" t="s">
        <v>92</v>
      </c>
      <c r="E16349">
        <v>5588</v>
      </c>
      <c r="F16349">
        <v>2</v>
      </c>
    </row>
    <row r="16350" spans="1:6">
      <c r="A16350">
        <v>5311</v>
      </c>
      <c r="B16350">
        <v>15</v>
      </c>
      <c r="C16350" t="s">
        <v>64</v>
      </c>
      <c r="D16350" t="s">
        <v>92</v>
      </c>
      <c r="E16350">
        <v>5518</v>
      </c>
      <c r="F16350">
        <v>1</v>
      </c>
    </row>
    <row r="16351" spans="1:6">
      <c r="A16351">
        <v>5311</v>
      </c>
      <c r="B16351">
        <v>15</v>
      </c>
      <c r="C16351" t="s">
        <v>64</v>
      </c>
      <c r="D16351" t="s">
        <v>92</v>
      </c>
      <c r="E16351">
        <v>4616</v>
      </c>
      <c r="F16351">
        <v>1</v>
      </c>
    </row>
    <row r="16352" spans="1:6">
      <c r="A16352">
        <v>5311</v>
      </c>
      <c r="B16352">
        <v>15</v>
      </c>
      <c r="C16352" t="s">
        <v>64</v>
      </c>
      <c r="D16352" t="s">
        <v>92</v>
      </c>
      <c r="E16352">
        <v>2215</v>
      </c>
      <c r="F16352">
        <v>1</v>
      </c>
    </row>
    <row r="16353" spans="1:6">
      <c r="A16353">
        <v>5311</v>
      </c>
      <c r="B16353">
        <v>15</v>
      </c>
      <c r="C16353" t="s">
        <v>64</v>
      </c>
      <c r="D16353" t="s">
        <v>92</v>
      </c>
      <c r="E16353">
        <v>5976</v>
      </c>
      <c r="F16353">
        <v>1</v>
      </c>
    </row>
    <row r="16354" spans="1:6">
      <c r="A16354">
        <v>5311</v>
      </c>
      <c r="B16354">
        <v>15</v>
      </c>
      <c r="C16354" t="s">
        <v>64</v>
      </c>
      <c r="D16354" t="s">
        <v>92</v>
      </c>
      <c r="E16354">
        <v>4221</v>
      </c>
      <c r="F16354">
        <v>1</v>
      </c>
    </row>
    <row r="16355" spans="1:6">
      <c r="A16355">
        <v>5311</v>
      </c>
      <c r="B16355">
        <v>15</v>
      </c>
      <c r="C16355" t="s">
        <v>64</v>
      </c>
      <c r="D16355" t="s">
        <v>92</v>
      </c>
      <c r="E16355">
        <v>4498</v>
      </c>
      <c r="F16355">
        <v>1</v>
      </c>
    </row>
    <row r="16356" spans="1:6">
      <c r="A16356">
        <v>5311</v>
      </c>
      <c r="B16356">
        <v>15</v>
      </c>
      <c r="C16356" t="s">
        <v>64</v>
      </c>
      <c r="D16356" t="s">
        <v>92</v>
      </c>
      <c r="E16356">
        <v>3361</v>
      </c>
      <c r="F16356">
        <v>1</v>
      </c>
    </row>
    <row r="16357" spans="1:6">
      <c r="A16357">
        <v>5311</v>
      </c>
      <c r="B16357">
        <v>15</v>
      </c>
      <c r="C16357" t="s">
        <v>64</v>
      </c>
      <c r="D16357" t="s">
        <v>92</v>
      </c>
      <c r="E16357">
        <v>3000</v>
      </c>
      <c r="F16357">
        <v>1</v>
      </c>
    </row>
    <row r="16358" spans="1:6">
      <c r="A16358">
        <v>5311</v>
      </c>
      <c r="B16358">
        <v>15</v>
      </c>
      <c r="C16358" t="s">
        <v>64</v>
      </c>
      <c r="D16358" t="s">
        <v>92</v>
      </c>
      <c r="E16358">
        <v>4266</v>
      </c>
      <c r="F16358">
        <v>1</v>
      </c>
    </row>
    <row r="16359" spans="1:6">
      <c r="A16359">
        <v>5311</v>
      </c>
      <c r="B16359">
        <v>15</v>
      </c>
      <c r="C16359" t="s">
        <v>64</v>
      </c>
      <c r="D16359" t="s">
        <v>92</v>
      </c>
      <c r="E16359">
        <v>3272</v>
      </c>
      <c r="F16359">
        <v>1</v>
      </c>
    </row>
    <row r="16360" spans="1:6">
      <c r="A16360">
        <v>5311</v>
      </c>
      <c r="B16360">
        <v>15</v>
      </c>
      <c r="C16360" t="s">
        <v>64</v>
      </c>
      <c r="D16360" t="s">
        <v>92</v>
      </c>
      <c r="E16360">
        <v>5388</v>
      </c>
      <c r="F16360">
        <v>1</v>
      </c>
    </row>
    <row r="16361" spans="1:6">
      <c r="A16361">
        <v>5311</v>
      </c>
      <c r="B16361">
        <v>15</v>
      </c>
      <c r="C16361" t="s">
        <v>64</v>
      </c>
      <c r="D16361" t="s">
        <v>92</v>
      </c>
      <c r="E16361">
        <v>5197</v>
      </c>
      <c r="F16361">
        <v>1</v>
      </c>
    </row>
    <row r="16362" spans="1:6">
      <c r="A16362">
        <v>5311</v>
      </c>
      <c r="B16362">
        <v>15</v>
      </c>
      <c r="C16362" t="s">
        <v>64</v>
      </c>
      <c r="D16362" t="s">
        <v>92</v>
      </c>
      <c r="E16362">
        <v>5001</v>
      </c>
      <c r="F16362">
        <v>1</v>
      </c>
    </row>
    <row r="16363" spans="1:6">
      <c r="A16363">
        <v>5311</v>
      </c>
      <c r="B16363">
        <v>15</v>
      </c>
      <c r="C16363" t="s">
        <v>64</v>
      </c>
      <c r="D16363" t="s">
        <v>92</v>
      </c>
      <c r="E16363">
        <v>1187</v>
      </c>
      <c r="F16363">
        <v>1</v>
      </c>
    </row>
    <row r="16364" spans="1:6">
      <c r="A16364">
        <v>5311</v>
      </c>
      <c r="B16364">
        <v>15</v>
      </c>
      <c r="C16364" t="s">
        <v>64</v>
      </c>
      <c r="D16364" t="s">
        <v>92</v>
      </c>
      <c r="E16364">
        <v>2166</v>
      </c>
      <c r="F16364">
        <v>1</v>
      </c>
    </row>
    <row r="16365" spans="1:6">
      <c r="A16365">
        <v>5311</v>
      </c>
      <c r="B16365">
        <v>15</v>
      </c>
      <c r="C16365" t="s">
        <v>64</v>
      </c>
      <c r="D16365" t="s">
        <v>92</v>
      </c>
      <c r="E16365">
        <v>200</v>
      </c>
      <c r="F16365">
        <v>1</v>
      </c>
    </row>
    <row r="16366" spans="1:6">
      <c r="A16366">
        <v>5311</v>
      </c>
      <c r="B16366">
        <v>15</v>
      </c>
      <c r="C16366" t="s">
        <v>64</v>
      </c>
      <c r="D16366" t="s">
        <v>92</v>
      </c>
      <c r="E16366">
        <v>1021</v>
      </c>
      <c r="F16366">
        <v>1</v>
      </c>
    </row>
    <row r="16367" spans="1:6">
      <c r="A16367">
        <v>5311</v>
      </c>
      <c r="B16367">
        <v>15</v>
      </c>
      <c r="C16367" t="s">
        <v>64</v>
      </c>
      <c r="D16367" t="s">
        <v>92</v>
      </c>
      <c r="E16367">
        <v>3066</v>
      </c>
      <c r="F16367">
        <v>1</v>
      </c>
    </row>
    <row r="16368" spans="1:6">
      <c r="A16368">
        <v>5311</v>
      </c>
      <c r="B16368">
        <v>15</v>
      </c>
      <c r="C16368" t="s">
        <v>64</v>
      </c>
      <c r="D16368" t="s">
        <v>92</v>
      </c>
      <c r="E16368">
        <v>2547</v>
      </c>
      <c r="F16368">
        <v>1</v>
      </c>
    </row>
    <row r="16369" spans="1:6">
      <c r="A16369">
        <v>5311</v>
      </c>
      <c r="B16369">
        <v>15</v>
      </c>
      <c r="C16369" t="s">
        <v>64</v>
      </c>
      <c r="D16369" t="s">
        <v>92</v>
      </c>
      <c r="E16369">
        <v>2675</v>
      </c>
      <c r="F16369">
        <v>1</v>
      </c>
    </row>
    <row r="16370" spans="1:6">
      <c r="A16370">
        <v>5311</v>
      </c>
      <c r="B16370">
        <v>15</v>
      </c>
      <c r="C16370" t="s">
        <v>64</v>
      </c>
      <c r="D16370" t="s">
        <v>92</v>
      </c>
      <c r="E16370">
        <v>3458</v>
      </c>
      <c r="F16370">
        <v>1</v>
      </c>
    </row>
    <row r="16371" spans="1:6">
      <c r="A16371">
        <v>5311</v>
      </c>
      <c r="B16371">
        <v>15</v>
      </c>
      <c r="C16371" t="s">
        <v>64</v>
      </c>
      <c r="D16371" t="s">
        <v>92</v>
      </c>
      <c r="E16371">
        <v>5176</v>
      </c>
      <c r="F16371">
        <v>1</v>
      </c>
    </row>
    <row r="16372" spans="1:6">
      <c r="A16372">
        <v>5311</v>
      </c>
      <c r="B16372">
        <v>15</v>
      </c>
      <c r="C16372" t="s">
        <v>64</v>
      </c>
      <c r="D16372" t="s">
        <v>92</v>
      </c>
      <c r="E16372">
        <v>5925</v>
      </c>
      <c r="F16372">
        <v>1</v>
      </c>
    </row>
    <row r="16373" spans="1:6">
      <c r="A16373">
        <v>5311</v>
      </c>
      <c r="B16373">
        <v>15</v>
      </c>
      <c r="C16373" t="s">
        <v>64</v>
      </c>
      <c r="D16373" t="s">
        <v>92</v>
      </c>
      <c r="E16373">
        <v>3417</v>
      </c>
      <c r="F16373">
        <v>1</v>
      </c>
    </row>
    <row r="16374" spans="1:6">
      <c r="A16374">
        <v>5311</v>
      </c>
      <c r="B16374">
        <v>15</v>
      </c>
      <c r="C16374" t="s">
        <v>64</v>
      </c>
      <c r="D16374" t="s">
        <v>92</v>
      </c>
      <c r="E16374">
        <v>4714</v>
      </c>
      <c r="F16374">
        <v>1</v>
      </c>
    </row>
    <row r="16375" spans="1:6">
      <c r="A16375">
        <v>5311</v>
      </c>
      <c r="B16375">
        <v>15</v>
      </c>
      <c r="C16375" t="s">
        <v>64</v>
      </c>
      <c r="D16375" t="s">
        <v>92</v>
      </c>
      <c r="E16375">
        <v>190</v>
      </c>
      <c r="F16375">
        <v>1</v>
      </c>
    </row>
    <row r="16376" spans="1:6">
      <c r="A16376">
        <v>5311</v>
      </c>
      <c r="B16376">
        <v>15</v>
      </c>
      <c r="C16376" t="s">
        <v>64</v>
      </c>
      <c r="D16376" t="s">
        <v>92</v>
      </c>
      <c r="E16376">
        <v>3070</v>
      </c>
      <c r="F16376">
        <v>1</v>
      </c>
    </row>
    <row r="16377" spans="1:6">
      <c r="A16377">
        <v>5311</v>
      </c>
      <c r="B16377">
        <v>15</v>
      </c>
      <c r="C16377" t="s">
        <v>64</v>
      </c>
      <c r="D16377" t="s">
        <v>92</v>
      </c>
      <c r="E16377">
        <v>3409</v>
      </c>
      <c r="F16377">
        <v>1</v>
      </c>
    </row>
    <row r="16378" spans="1:6">
      <c r="A16378">
        <v>5311</v>
      </c>
      <c r="B16378">
        <v>15</v>
      </c>
      <c r="C16378" t="s">
        <v>64</v>
      </c>
      <c r="D16378" t="s">
        <v>92</v>
      </c>
      <c r="E16378">
        <v>5613</v>
      </c>
      <c r="F16378">
        <v>1</v>
      </c>
    </row>
    <row r="16379" spans="1:6">
      <c r="A16379">
        <v>5311</v>
      </c>
      <c r="B16379">
        <v>15</v>
      </c>
      <c r="C16379" t="s">
        <v>64</v>
      </c>
      <c r="D16379" t="s">
        <v>92</v>
      </c>
      <c r="E16379">
        <v>2239</v>
      </c>
      <c r="F16379">
        <v>1</v>
      </c>
    </row>
    <row r="16380" spans="1:6">
      <c r="A16380">
        <v>5311</v>
      </c>
      <c r="B16380">
        <v>15</v>
      </c>
      <c r="C16380" t="s">
        <v>64</v>
      </c>
      <c r="D16380" t="s">
        <v>92</v>
      </c>
      <c r="E16380">
        <v>1182</v>
      </c>
      <c r="F16380">
        <v>1</v>
      </c>
    </row>
    <row r="16381" spans="1:6">
      <c r="A16381">
        <v>5311</v>
      </c>
      <c r="B16381">
        <v>15</v>
      </c>
      <c r="C16381" t="s">
        <v>64</v>
      </c>
      <c r="D16381" t="s">
        <v>92</v>
      </c>
      <c r="E16381">
        <v>6076</v>
      </c>
      <c r="F16381">
        <v>1</v>
      </c>
    </row>
    <row r="16382" spans="1:6">
      <c r="A16382">
        <v>5311</v>
      </c>
      <c r="B16382">
        <v>15</v>
      </c>
      <c r="C16382" t="s">
        <v>64</v>
      </c>
      <c r="D16382" t="s">
        <v>92</v>
      </c>
      <c r="E16382">
        <v>4575</v>
      </c>
      <c r="F16382">
        <v>1</v>
      </c>
    </row>
    <row r="16383" spans="1:6">
      <c r="A16383">
        <v>5311</v>
      </c>
      <c r="B16383">
        <v>15</v>
      </c>
      <c r="C16383" t="s">
        <v>64</v>
      </c>
      <c r="D16383" t="s">
        <v>92</v>
      </c>
      <c r="E16383">
        <v>2847</v>
      </c>
      <c r="F16383">
        <v>1</v>
      </c>
    </row>
    <row r="16384" spans="1:6">
      <c r="A16384">
        <v>5311</v>
      </c>
      <c r="B16384">
        <v>15</v>
      </c>
      <c r="C16384" t="s">
        <v>64</v>
      </c>
      <c r="D16384" t="s">
        <v>92</v>
      </c>
      <c r="E16384">
        <v>4428</v>
      </c>
      <c r="F16384">
        <v>1</v>
      </c>
    </row>
    <row r="16385" spans="1:6">
      <c r="A16385">
        <v>5311</v>
      </c>
      <c r="B16385">
        <v>15</v>
      </c>
      <c r="C16385" t="s">
        <v>64</v>
      </c>
      <c r="D16385" t="s">
        <v>92</v>
      </c>
      <c r="E16385">
        <v>1311</v>
      </c>
      <c r="F16385">
        <v>1</v>
      </c>
    </row>
    <row r="16386" spans="1:6">
      <c r="A16386">
        <v>5311</v>
      </c>
      <c r="B16386">
        <v>15</v>
      </c>
      <c r="C16386" t="s">
        <v>64</v>
      </c>
      <c r="D16386" t="s">
        <v>92</v>
      </c>
      <c r="E16386">
        <v>6041</v>
      </c>
      <c r="F16386">
        <v>1</v>
      </c>
    </row>
    <row r="16387" spans="1:6">
      <c r="A16387">
        <v>5311</v>
      </c>
      <c r="B16387">
        <v>15</v>
      </c>
      <c r="C16387" t="s">
        <v>64</v>
      </c>
      <c r="D16387" t="s">
        <v>92</v>
      </c>
      <c r="E16387">
        <v>3007</v>
      </c>
      <c r="F16387">
        <v>1</v>
      </c>
    </row>
    <row r="16388" spans="1:6">
      <c r="A16388">
        <v>5311</v>
      </c>
      <c r="B16388">
        <v>15</v>
      </c>
      <c r="C16388" t="s">
        <v>64</v>
      </c>
      <c r="D16388" t="s">
        <v>92</v>
      </c>
      <c r="E16388">
        <v>4689</v>
      </c>
      <c r="F16388">
        <v>1</v>
      </c>
    </row>
    <row r="16389" spans="1:6">
      <c r="A16389">
        <v>5311</v>
      </c>
      <c r="B16389">
        <v>15</v>
      </c>
      <c r="C16389" t="s">
        <v>64</v>
      </c>
      <c r="D16389" t="s">
        <v>92</v>
      </c>
      <c r="E16389">
        <v>4860</v>
      </c>
      <c r="F16389">
        <v>1</v>
      </c>
    </row>
    <row r="16390" spans="1:6">
      <c r="A16390">
        <v>5311</v>
      </c>
      <c r="B16390">
        <v>15</v>
      </c>
      <c r="C16390" t="s">
        <v>64</v>
      </c>
      <c r="D16390" t="s">
        <v>92</v>
      </c>
      <c r="E16390">
        <v>993</v>
      </c>
      <c r="F16390">
        <v>1</v>
      </c>
    </row>
    <row r="16391" spans="1:6">
      <c r="A16391">
        <v>5311</v>
      </c>
      <c r="B16391">
        <v>15</v>
      </c>
      <c r="C16391" t="s">
        <v>64</v>
      </c>
      <c r="D16391" t="s">
        <v>92</v>
      </c>
      <c r="E16391">
        <v>2312</v>
      </c>
      <c r="F16391">
        <v>1</v>
      </c>
    </row>
    <row r="16392" spans="1:6">
      <c r="A16392">
        <v>5311</v>
      </c>
      <c r="B16392">
        <v>15</v>
      </c>
      <c r="C16392" t="s">
        <v>64</v>
      </c>
      <c r="D16392" t="s">
        <v>92</v>
      </c>
      <c r="E16392">
        <v>3523</v>
      </c>
      <c r="F16392">
        <v>1</v>
      </c>
    </row>
    <row r="16393" spans="1:6">
      <c r="A16393">
        <v>5311</v>
      </c>
      <c r="B16393">
        <v>15</v>
      </c>
      <c r="C16393" t="s">
        <v>64</v>
      </c>
      <c r="D16393" t="s">
        <v>92</v>
      </c>
      <c r="E16393">
        <v>5423</v>
      </c>
      <c r="F16393">
        <v>1</v>
      </c>
    </row>
    <row r="16394" spans="1:6">
      <c r="A16394">
        <v>5311</v>
      </c>
      <c r="B16394">
        <v>15</v>
      </c>
      <c r="C16394" t="s">
        <v>64</v>
      </c>
      <c r="D16394" t="s">
        <v>92</v>
      </c>
      <c r="E16394">
        <v>2838</v>
      </c>
      <c r="F16394">
        <v>1</v>
      </c>
    </row>
    <row r="16395" spans="1:6">
      <c r="A16395">
        <v>5311</v>
      </c>
      <c r="B16395">
        <v>15</v>
      </c>
      <c r="C16395" t="s">
        <v>64</v>
      </c>
      <c r="D16395" t="s">
        <v>92</v>
      </c>
      <c r="E16395">
        <v>3132</v>
      </c>
      <c r="F16395">
        <v>1</v>
      </c>
    </row>
    <row r="16396" spans="1:6">
      <c r="A16396">
        <v>5311</v>
      </c>
      <c r="B16396">
        <v>15</v>
      </c>
      <c r="C16396" t="s">
        <v>64</v>
      </c>
      <c r="D16396" t="s">
        <v>92</v>
      </c>
      <c r="E16396">
        <v>1004</v>
      </c>
      <c r="F16396">
        <v>1</v>
      </c>
    </row>
    <row r="16397" spans="1:6">
      <c r="A16397">
        <v>5311</v>
      </c>
      <c r="B16397">
        <v>15</v>
      </c>
      <c r="C16397" t="s">
        <v>64</v>
      </c>
      <c r="D16397" t="s">
        <v>92</v>
      </c>
      <c r="E16397">
        <v>985</v>
      </c>
      <c r="F16397">
        <v>1</v>
      </c>
    </row>
    <row r="16398" spans="1:6">
      <c r="A16398">
        <v>5311</v>
      </c>
      <c r="B16398">
        <v>15</v>
      </c>
      <c r="C16398" t="s">
        <v>64</v>
      </c>
      <c r="D16398" t="s">
        <v>92</v>
      </c>
      <c r="E16398">
        <v>2235</v>
      </c>
      <c r="F16398">
        <v>1</v>
      </c>
    </row>
    <row r="16399" spans="1:6">
      <c r="A16399">
        <v>5311</v>
      </c>
      <c r="B16399">
        <v>15</v>
      </c>
      <c r="C16399" t="s">
        <v>64</v>
      </c>
      <c r="D16399" t="s">
        <v>92</v>
      </c>
      <c r="E16399">
        <v>5963</v>
      </c>
      <c r="F16399">
        <v>1</v>
      </c>
    </row>
    <row r="16400" spans="1:6">
      <c r="A16400">
        <v>5311</v>
      </c>
      <c r="B16400">
        <v>15</v>
      </c>
      <c r="C16400" t="s">
        <v>64</v>
      </c>
      <c r="D16400" t="s">
        <v>92</v>
      </c>
      <c r="E16400">
        <v>4353</v>
      </c>
      <c r="F16400">
        <v>1</v>
      </c>
    </row>
    <row r="16401" spans="1:6">
      <c r="A16401">
        <v>5311</v>
      </c>
      <c r="B16401">
        <v>15</v>
      </c>
      <c r="C16401" t="s">
        <v>64</v>
      </c>
      <c r="D16401" t="s">
        <v>92</v>
      </c>
      <c r="E16401">
        <v>2474</v>
      </c>
      <c r="F16401">
        <v>1</v>
      </c>
    </row>
    <row r="16402" spans="1:6">
      <c r="A16402">
        <v>5311</v>
      </c>
      <c r="B16402">
        <v>15</v>
      </c>
      <c r="C16402" t="s">
        <v>64</v>
      </c>
      <c r="D16402" t="s">
        <v>92</v>
      </c>
      <c r="E16402">
        <v>5916</v>
      </c>
      <c r="F16402">
        <v>1</v>
      </c>
    </row>
    <row r="16403" spans="1:6">
      <c r="A16403">
        <v>5311</v>
      </c>
      <c r="B16403">
        <v>15</v>
      </c>
      <c r="C16403" t="s">
        <v>64</v>
      </c>
      <c r="D16403" t="s">
        <v>92</v>
      </c>
      <c r="E16403">
        <v>3747</v>
      </c>
      <c r="F16403">
        <v>1</v>
      </c>
    </row>
    <row r="16404" spans="1:6">
      <c r="A16404">
        <v>5311</v>
      </c>
      <c r="B16404">
        <v>15</v>
      </c>
      <c r="C16404" t="s">
        <v>64</v>
      </c>
      <c r="D16404" t="s">
        <v>92</v>
      </c>
      <c r="E16404">
        <v>2660</v>
      </c>
      <c r="F16404">
        <v>1</v>
      </c>
    </row>
    <row r="16405" spans="1:6">
      <c r="A16405">
        <v>5311</v>
      </c>
      <c r="B16405">
        <v>15</v>
      </c>
      <c r="C16405" t="s">
        <v>64</v>
      </c>
      <c r="D16405" t="s">
        <v>92</v>
      </c>
      <c r="E16405">
        <v>2034</v>
      </c>
      <c r="F16405">
        <v>1</v>
      </c>
    </row>
    <row r="16406" spans="1:6">
      <c r="A16406">
        <v>5311</v>
      </c>
      <c r="B16406">
        <v>15</v>
      </c>
      <c r="C16406" t="s">
        <v>64</v>
      </c>
      <c r="D16406" t="s">
        <v>92</v>
      </c>
      <c r="E16406">
        <v>3653</v>
      </c>
      <c r="F16406">
        <v>1</v>
      </c>
    </row>
    <row r="16407" spans="1:6">
      <c r="A16407">
        <v>5311</v>
      </c>
      <c r="B16407">
        <v>15</v>
      </c>
      <c r="C16407" t="s">
        <v>64</v>
      </c>
      <c r="D16407" t="s">
        <v>92</v>
      </c>
      <c r="E16407">
        <v>4645</v>
      </c>
      <c r="F16407">
        <v>1</v>
      </c>
    </row>
    <row r="16408" spans="1:6">
      <c r="A16408">
        <v>5311</v>
      </c>
      <c r="B16408">
        <v>15</v>
      </c>
      <c r="C16408" t="s">
        <v>64</v>
      </c>
      <c r="D16408" t="s">
        <v>92</v>
      </c>
      <c r="E16408">
        <v>2093</v>
      </c>
      <c r="F16408">
        <v>1</v>
      </c>
    </row>
    <row r="16409" spans="1:6">
      <c r="A16409">
        <v>5311</v>
      </c>
      <c r="B16409">
        <v>15</v>
      </c>
      <c r="C16409" t="s">
        <v>64</v>
      </c>
      <c r="D16409" t="s">
        <v>92</v>
      </c>
      <c r="E16409">
        <v>3486</v>
      </c>
      <c r="F16409">
        <v>1</v>
      </c>
    </row>
    <row r="16410" spans="1:6">
      <c r="A16410">
        <v>5311</v>
      </c>
      <c r="B16410">
        <v>15</v>
      </c>
      <c r="C16410" t="s">
        <v>64</v>
      </c>
      <c r="D16410" t="s">
        <v>92</v>
      </c>
      <c r="E16410">
        <v>3912</v>
      </c>
      <c r="F16410">
        <v>1</v>
      </c>
    </row>
    <row r="16411" spans="1:6">
      <c r="A16411">
        <v>5311</v>
      </c>
      <c r="B16411">
        <v>15</v>
      </c>
      <c r="C16411" t="s">
        <v>64</v>
      </c>
      <c r="D16411" t="s">
        <v>92</v>
      </c>
      <c r="E16411">
        <v>5155</v>
      </c>
      <c r="F16411">
        <v>1</v>
      </c>
    </row>
    <row r="16412" spans="1:6">
      <c r="A16412">
        <v>5311</v>
      </c>
      <c r="B16412">
        <v>15</v>
      </c>
      <c r="C16412" t="s">
        <v>64</v>
      </c>
      <c r="D16412" t="s">
        <v>92</v>
      </c>
      <c r="E16412">
        <v>5288</v>
      </c>
      <c r="F16412">
        <v>1</v>
      </c>
    </row>
    <row r="16413" spans="1:6">
      <c r="A16413">
        <v>5311</v>
      </c>
      <c r="B16413">
        <v>15</v>
      </c>
      <c r="C16413" t="s">
        <v>64</v>
      </c>
      <c r="D16413" t="s">
        <v>92</v>
      </c>
      <c r="E16413">
        <v>346</v>
      </c>
      <c r="F16413">
        <v>1</v>
      </c>
    </row>
    <row r="16414" spans="1:6">
      <c r="A16414">
        <v>5311</v>
      </c>
      <c r="B16414">
        <v>15</v>
      </c>
      <c r="C16414" t="s">
        <v>64</v>
      </c>
      <c r="D16414" t="s">
        <v>92</v>
      </c>
      <c r="E16414">
        <v>5384</v>
      </c>
      <c r="F16414">
        <v>1</v>
      </c>
    </row>
    <row r="16415" spans="1:6">
      <c r="A16415">
        <v>5311</v>
      </c>
      <c r="B16415">
        <v>15</v>
      </c>
      <c r="C16415" t="s">
        <v>64</v>
      </c>
      <c r="D16415" t="s">
        <v>92</v>
      </c>
      <c r="E16415">
        <v>3279</v>
      </c>
      <c r="F16415">
        <v>1</v>
      </c>
    </row>
    <row r="16416" spans="1:6">
      <c r="A16416">
        <v>5311</v>
      </c>
      <c r="B16416">
        <v>15</v>
      </c>
      <c r="C16416" t="s">
        <v>64</v>
      </c>
      <c r="D16416" t="s">
        <v>92</v>
      </c>
      <c r="E16416">
        <v>3986</v>
      </c>
      <c r="F16416">
        <v>1</v>
      </c>
    </row>
    <row r="16417" spans="1:6">
      <c r="A16417">
        <v>5311</v>
      </c>
      <c r="B16417">
        <v>15</v>
      </c>
      <c r="C16417" t="s">
        <v>64</v>
      </c>
      <c r="D16417" t="s">
        <v>92</v>
      </c>
      <c r="E16417">
        <v>5980</v>
      </c>
      <c r="F16417">
        <v>1</v>
      </c>
    </row>
    <row r="16418" spans="1:6">
      <c r="A16418">
        <v>5311</v>
      </c>
      <c r="B16418">
        <v>15</v>
      </c>
      <c r="C16418" t="s">
        <v>64</v>
      </c>
      <c r="D16418" t="s">
        <v>92</v>
      </c>
      <c r="E16418">
        <v>5131</v>
      </c>
      <c r="F16418">
        <v>1</v>
      </c>
    </row>
    <row r="16419" spans="1:6">
      <c r="A16419">
        <v>5311</v>
      </c>
      <c r="B16419">
        <v>15</v>
      </c>
      <c r="C16419" t="s">
        <v>64</v>
      </c>
      <c r="D16419" t="s">
        <v>92</v>
      </c>
      <c r="E16419">
        <v>2852</v>
      </c>
      <c r="F16419">
        <v>1</v>
      </c>
    </row>
    <row r="16420" spans="1:6">
      <c r="A16420">
        <v>5311</v>
      </c>
      <c r="B16420">
        <v>15</v>
      </c>
      <c r="C16420" t="s">
        <v>64</v>
      </c>
      <c r="D16420" t="s">
        <v>92</v>
      </c>
      <c r="E16420">
        <v>4340</v>
      </c>
      <c r="F16420">
        <v>1</v>
      </c>
    </row>
    <row r="16421" spans="1:6">
      <c r="A16421">
        <v>5311</v>
      </c>
      <c r="B16421">
        <v>15</v>
      </c>
      <c r="C16421" t="s">
        <v>64</v>
      </c>
      <c r="D16421" t="s">
        <v>92</v>
      </c>
      <c r="E16421">
        <v>4345</v>
      </c>
      <c r="F16421">
        <v>1</v>
      </c>
    </row>
    <row r="16422" spans="1:6">
      <c r="A16422">
        <v>5311</v>
      </c>
      <c r="B16422">
        <v>15</v>
      </c>
      <c r="C16422" t="s">
        <v>64</v>
      </c>
      <c r="D16422" t="s">
        <v>92</v>
      </c>
      <c r="E16422">
        <v>2663</v>
      </c>
      <c r="F16422">
        <v>1</v>
      </c>
    </row>
    <row r="16423" spans="1:6">
      <c r="A16423">
        <v>5311</v>
      </c>
      <c r="B16423">
        <v>15</v>
      </c>
      <c r="C16423" t="s">
        <v>64</v>
      </c>
      <c r="D16423" t="s">
        <v>92</v>
      </c>
      <c r="E16423">
        <v>5757</v>
      </c>
      <c r="F16423">
        <v>1</v>
      </c>
    </row>
    <row r="16424" spans="1:6">
      <c r="A16424">
        <v>5311</v>
      </c>
      <c r="B16424">
        <v>15</v>
      </c>
      <c r="C16424" t="s">
        <v>64</v>
      </c>
      <c r="D16424" t="s">
        <v>92</v>
      </c>
      <c r="E16424">
        <v>1282</v>
      </c>
      <c r="F16424">
        <v>1</v>
      </c>
    </row>
    <row r="16425" spans="1:6">
      <c r="A16425">
        <v>5311</v>
      </c>
      <c r="B16425">
        <v>15</v>
      </c>
      <c r="C16425" t="s">
        <v>64</v>
      </c>
      <c r="D16425" t="s">
        <v>92</v>
      </c>
      <c r="E16425">
        <v>961</v>
      </c>
      <c r="F16425">
        <v>1</v>
      </c>
    </row>
    <row r="16426" spans="1:6">
      <c r="A16426">
        <v>5311</v>
      </c>
      <c r="B16426">
        <v>15</v>
      </c>
      <c r="C16426" t="s">
        <v>64</v>
      </c>
      <c r="D16426" t="s">
        <v>92</v>
      </c>
      <c r="E16426">
        <v>2966</v>
      </c>
      <c r="F16426">
        <v>1</v>
      </c>
    </row>
    <row r="16427" spans="1:6">
      <c r="A16427">
        <v>5311</v>
      </c>
      <c r="B16427">
        <v>15</v>
      </c>
      <c r="C16427" t="s">
        <v>64</v>
      </c>
      <c r="D16427" t="s">
        <v>92</v>
      </c>
      <c r="E16427">
        <v>2562</v>
      </c>
      <c r="F16427">
        <v>1</v>
      </c>
    </row>
    <row r="16428" spans="1:6">
      <c r="A16428">
        <v>5311</v>
      </c>
      <c r="B16428">
        <v>15</v>
      </c>
      <c r="C16428" t="s">
        <v>64</v>
      </c>
      <c r="D16428" t="s">
        <v>92</v>
      </c>
      <c r="E16428">
        <v>3522</v>
      </c>
      <c r="F16428">
        <v>1</v>
      </c>
    </row>
    <row r="16429" spans="1:6">
      <c r="A16429">
        <v>5311</v>
      </c>
      <c r="B16429">
        <v>15</v>
      </c>
      <c r="C16429" t="s">
        <v>64</v>
      </c>
      <c r="D16429" t="s">
        <v>92</v>
      </c>
      <c r="E16429">
        <v>2284</v>
      </c>
      <c r="F16429">
        <v>1</v>
      </c>
    </row>
    <row r="16430" spans="1:6">
      <c r="A16430">
        <v>5311</v>
      </c>
      <c r="B16430">
        <v>15</v>
      </c>
      <c r="C16430" t="s">
        <v>64</v>
      </c>
      <c r="D16430" t="s">
        <v>92</v>
      </c>
      <c r="E16430">
        <v>4364</v>
      </c>
      <c r="F16430">
        <v>1</v>
      </c>
    </row>
    <row r="16431" spans="1:6">
      <c r="A16431">
        <v>5311</v>
      </c>
      <c r="B16431">
        <v>15</v>
      </c>
      <c r="C16431" t="s">
        <v>64</v>
      </c>
      <c r="D16431" t="s">
        <v>92</v>
      </c>
      <c r="E16431">
        <v>4512</v>
      </c>
      <c r="F16431">
        <v>1</v>
      </c>
    </row>
    <row r="16432" spans="1:6">
      <c r="A16432">
        <v>5311</v>
      </c>
      <c r="B16432">
        <v>15</v>
      </c>
      <c r="C16432" t="s">
        <v>64</v>
      </c>
      <c r="D16432" t="s">
        <v>92</v>
      </c>
      <c r="E16432">
        <v>5971</v>
      </c>
      <c r="F16432">
        <v>1</v>
      </c>
    </row>
    <row r="16433" spans="1:6">
      <c r="A16433">
        <v>5311</v>
      </c>
      <c r="B16433">
        <v>15</v>
      </c>
      <c r="C16433" t="s">
        <v>64</v>
      </c>
      <c r="D16433" t="s">
        <v>92</v>
      </c>
      <c r="E16433">
        <v>1165</v>
      </c>
      <c r="F16433">
        <v>1</v>
      </c>
    </row>
    <row r="16434" spans="1:6">
      <c r="A16434">
        <v>5311</v>
      </c>
      <c r="B16434">
        <v>15</v>
      </c>
      <c r="C16434" t="s">
        <v>64</v>
      </c>
      <c r="D16434" t="s">
        <v>92</v>
      </c>
      <c r="E16434">
        <v>184</v>
      </c>
      <c r="F16434">
        <v>1</v>
      </c>
    </row>
    <row r="16435" spans="1:6">
      <c r="A16435">
        <v>5311</v>
      </c>
      <c r="B16435">
        <v>15</v>
      </c>
      <c r="C16435" t="s">
        <v>64</v>
      </c>
      <c r="D16435" t="s">
        <v>92</v>
      </c>
      <c r="E16435">
        <v>3036</v>
      </c>
      <c r="F16435">
        <v>1</v>
      </c>
    </row>
    <row r="16436" spans="1:6">
      <c r="A16436">
        <v>5311</v>
      </c>
      <c r="B16436">
        <v>15</v>
      </c>
      <c r="C16436" t="s">
        <v>64</v>
      </c>
      <c r="D16436" t="s">
        <v>92</v>
      </c>
      <c r="E16436">
        <v>2510</v>
      </c>
      <c r="F16436">
        <v>1</v>
      </c>
    </row>
    <row r="16437" spans="1:6">
      <c r="A16437">
        <v>5311</v>
      </c>
      <c r="B16437">
        <v>15</v>
      </c>
      <c r="C16437" t="s">
        <v>64</v>
      </c>
      <c r="D16437" t="s">
        <v>92</v>
      </c>
      <c r="E16437">
        <v>5393</v>
      </c>
      <c r="F16437">
        <v>1</v>
      </c>
    </row>
    <row r="16438" spans="1:6">
      <c r="A16438">
        <v>5311</v>
      </c>
      <c r="B16438">
        <v>15</v>
      </c>
      <c r="C16438" t="s">
        <v>64</v>
      </c>
      <c r="D16438" t="s">
        <v>92</v>
      </c>
      <c r="E16438">
        <v>2432</v>
      </c>
      <c r="F16438">
        <v>1</v>
      </c>
    </row>
    <row r="16439" spans="1:6">
      <c r="A16439">
        <v>5311</v>
      </c>
      <c r="B16439">
        <v>15</v>
      </c>
      <c r="C16439" t="s">
        <v>64</v>
      </c>
      <c r="D16439" t="s">
        <v>92</v>
      </c>
      <c r="E16439">
        <v>3889</v>
      </c>
      <c r="F16439">
        <v>1</v>
      </c>
    </row>
    <row r="16440" spans="1:6">
      <c r="A16440">
        <v>5311</v>
      </c>
      <c r="B16440">
        <v>15</v>
      </c>
      <c r="C16440" t="s">
        <v>64</v>
      </c>
      <c r="D16440" t="s">
        <v>92</v>
      </c>
      <c r="E16440">
        <v>1247</v>
      </c>
      <c r="F16440">
        <v>1</v>
      </c>
    </row>
    <row r="16441" spans="1:6">
      <c r="A16441">
        <v>5311</v>
      </c>
      <c r="B16441">
        <v>15</v>
      </c>
      <c r="C16441" t="s">
        <v>64</v>
      </c>
      <c r="D16441" t="s">
        <v>92</v>
      </c>
      <c r="E16441">
        <v>2542</v>
      </c>
      <c r="F16441">
        <v>1</v>
      </c>
    </row>
    <row r="16442" spans="1:6">
      <c r="A16442">
        <v>5311</v>
      </c>
      <c r="B16442">
        <v>15</v>
      </c>
      <c r="C16442" t="s">
        <v>64</v>
      </c>
      <c r="D16442" t="s">
        <v>92</v>
      </c>
      <c r="E16442">
        <v>2595</v>
      </c>
      <c r="F16442">
        <v>1</v>
      </c>
    </row>
    <row r="16443" spans="1:6">
      <c r="A16443">
        <v>5311</v>
      </c>
      <c r="B16443">
        <v>15</v>
      </c>
      <c r="C16443" t="s">
        <v>64</v>
      </c>
      <c r="D16443" t="s">
        <v>92</v>
      </c>
      <c r="E16443">
        <v>5224</v>
      </c>
      <c r="F16443">
        <v>1</v>
      </c>
    </row>
    <row r="16444" spans="1:6">
      <c r="A16444">
        <v>5311</v>
      </c>
      <c r="B16444">
        <v>15</v>
      </c>
      <c r="C16444" t="s">
        <v>64</v>
      </c>
      <c r="D16444" t="s">
        <v>92</v>
      </c>
      <c r="E16444">
        <v>4660</v>
      </c>
      <c r="F16444">
        <v>1</v>
      </c>
    </row>
    <row r="16445" spans="1:6">
      <c r="A16445">
        <v>5311</v>
      </c>
      <c r="B16445">
        <v>15</v>
      </c>
      <c r="C16445" t="s">
        <v>64</v>
      </c>
      <c r="D16445" t="s">
        <v>92</v>
      </c>
      <c r="E16445">
        <v>5597</v>
      </c>
      <c r="F16445">
        <v>1</v>
      </c>
    </row>
    <row r="16446" spans="1:6">
      <c r="A16446">
        <v>5311</v>
      </c>
      <c r="B16446">
        <v>15</v>
      </c>
      <c r="C16446" t="s">
        <v>64</v>
      </c>
      <c r="D16446" t="s">
        <v>92</v>
      </c>
      <c r="E16446">
        <v>3652</v>
      </c>
      <c r="F16446">
        <v>1</v>
      </c>
    </row>
    <row r="16447" spans="1:6">
      <c r="A16447">
        <v>5311</v>
      </c>
      <c r="B16447">
        <v>15</v>
      </c>
      <c r="C16447" t="s">
        <v>64</v>
      </c>
      <c r="D16447" t="s">
        <v>92</v>
      </c>
      <c r="E16447">
        <v>3221</v>
      </c>
      <c r="F16447">
        <v>1</v>
      </c>
    </row>
    <row r="16448" spans="1:6">
      <c r="A16448">
        <v>5311</v>
      </c>
      <c r="B16448">
        <v>15</v>
      </c>
      <c r="C16448" t="s">
        <v>64</v>
      </c>
      <c r="D16448" t="s">
        <v>92</v>
      </c>
      <c r="E16448">
        <v>2734</v>
      </c>
      <c r="F16448">
        <v>1</v>
      </c>
    </row>
    <row r="16449" spans="1:6">
      <c r="A16449">
        <v>5311</v>
      </c>
      <c r="B16449">
        <v>15</v>
      </c>
      <c r="C16449" t="s">
        <v>64</v>
      </c>
      <c r="D16449" t="s">
        <v>92</v>
      </c>
      <c r="E16449">
        <v>3831</v>
      </c>
      <c r="F16449">
        <v>1</v>
      </c>
    </row>
    <row r="16450" spans="1:6">
      <c r="A16450">
        <v>5311</v>
      </c>
      <c r="B16450">
        <v>15</v>
      </c>
      <c r="C16450" t="s">
        <v>64</v>
      </c>
      <c r="D16450" t="s">
        <v>92</v>
      </c>
      <c r="E16450">
        <v>5659</v>
      </c>
      <c r="F16450">
        <v>1</v>
      </c>
    </row>
    <row r="16451" spans="1:6">
      <c r="A16451">
        <v>5311</v>
      </c>
      <c r="B16451">
        <v>15</v>
      </c>
      <c r="C16451" t="s">
        <v>64</v>
      </c>
      <c r="D16451" t="s">
        <v>92</v>
      </c>
      <c r="E16451">
        <v>289</v>
      </c>
      <c r="F16451">
        <v>1</v>
      </c>
    </row>
    <row r="16452" spans="1:6">
      <c r="A16452">
        <v>5311</v>
      </c>
      <c r="B16452">
        <v>15</v>
      </c>
      <c r="C16452" t="s">
        <v>64</v>
      </c>
      <c r="D16452" t="s">
        <v>92</v>
      </c>
      <c r="E16452">
        <v>2790</v>
      </c>
      <c r="F16452">
        <v>1</v>
      </c>
    </row>
    <row r="16453" spans="1:6">
      <c r="A16453">
        <v>5311</v>
      </c>
      <c r="B16453">
        <v>15</v>
      </c>
      <c r="C16453" t="s">
        <v>64</v>
      </c>
      <c r="D16453" t="s">
        <v>92</v>
      </c>
      <c r="E16453">
        <v>4192</v>
      </c>
      <c r="F16453">
        <v>1</v>
      </c>
    </row>
    <row r="16454" spans="1:6">
      <c r="A16454">
        <v>5311</v>
      </c>
      <c r="B16454">
        <v>15</v>
      </c>
      <c r="C16454" t="s">
        <v>64</v>
      </c>
      <c r="D16454" t="s">
        <v>92</v>
      </c>
      <c r="E16454">
        <v>3731</v>
      </c>
      <c r="F16454">
        <v>1</v>
      </c>
    </row>
    <row r="16455" spans="1:6">
      <c r="A16455">
        <v>5311</v>
      </c>
      <c r="B16455">
        <v>15</v>
      </c>
      <c r="C16455" t="s">
        <v>64</v>
      </c>
      <c r="D16455" t="s">
        <v>92</v>
      </c>
      <c r="E16455">
        <v>4979</v>
      </c>
      <c r="F16455">
        <v>1</v>
      </c>
    </row>
    <row r="16456" spans="1:6">
      <c r="A16456">
        <v>5311</v>
      </c>
      <c r="B16456">
        <v>15</v>
      </c>
      <c r="C16456" t="s">
        <v>64</v>
      </c>
      <c r="D16456" t="s">
        <v>92</v>
      </c>
      <c r="E16456">
        <v>5755</v>
      </c>
      <c r="F16456">
        <v>1</v>
      </c>
    </row>
    <row r="16457" spans="1:6">
      <c r="A16457">
        <v>5311</v>
      </c>
      <c r="B16457">
        <v>15</v>
      </c>
      <c r="C16457" t="s">
        <v>64</v>
      </c>
      <c r="D16457" t="s">
        <v>92</v>
      </c>
      <c r="E16457">
        <v>2358</v>
      </c>
      <c r="F16457">
        <v>1</v>
      </c>
    </row>
    <row r="16458" spans="1:6">
      <c r="A16458">
        <v>5311</v>
      </c>
      <c r="B16458">
        <v>15</v>
      </c>
      <c r="C16458" t="s">
        <v>64</v>
      </c>
      <c r="D16458" t="s">
        <v>92</v>
      </c>
      <c r="E16458">
        <v>1243</v>
      </c>
      <c r="F16458">
        <v>1</v>
      </c>
    </row>
    <row r="16459" spans="1:6">
      <c r="A16459">
        <v>5311</v>
      </c>
      <c r="B16459">
        <v>15</v>
      </c>
      <c r="C16459" t="s">
        <v>64</v>
      </c>
      <c r="D16459" t="s">
        <v>92</v>
      </c>
      <c r="E16459">
        <v>2718</v>
      </c>
      <c r="F16459">
        <v>1</v>
      </c>
    </row>
    <row r="16460" spans="1:6">
      <c r="A16460">
        <v>5311</v>
      </c>
      <c r="B16460">
        <v>15</v>
      </c>
      <c r="C16460" t="s">
        <v>64</v>
      </c>
      <c r="D16460" t="s">
        <v>92</v>
      </c>
      <c r="E16460">
        <v>2573</v>
      </c>
      <c r="F16460">
        <v>1</v>
      </c>
    </row>
    <row r="16461" spans="1:6">
      <c r="A16461">
        <v>5311</v>
      </c>
      <c r="B16461">
        <v>15</v>
      </c>
      <c r="C16461" t="s">
        <v>64</v>
      </c>
      <c r="D16461" t="s">
        <v>92</v>
      </c>
      <c r="E16461">
        <v>2040</v>
      </c>
      <c r="F16461">
        <v>1</v>
      </c>
    </row>
    <row r="16462" spans="1:6">
      <c r="A16462">
        <v>5311</v>
      </c>
      <c r="B16462">
        <v>15</v>
      </c>
      <c r="C16462" t="s">
        <v>64</v>
      </c>
      <c r="D16462" t="s">
        <v>92</v>
      </c>
      <c r="E16462">
        <v>5023</v>
      </c>
      <c r="F16462">
        <v>1</v>
      </c>
    </row>
    <row r="16463" spans="1:6">
      <c r="A16463">
        <v>5311</v>
      </c>
      <c r="B16463">
        <v>15</v>
      </c>
      <c r="C16463" t="s">
        <v>64</v>
      </c>
      <c r="D16463" t="s">
        <v>92</v>
      </c>
      <c r="E16463">
        <v>4230</v>
      </c>
      <c r="F16463">
        <v>1</v>
      </c>
    </row>
    <row r="16464" spans="1:6">
      <c r="A16464">
        <v>5311</v>
      </c>
      <c r="B16464">
        <v>15</v>
      </c>
      <c r="C16464" t="s">
        <v>64</v>
      </c>
      <c r="D16464" t="s">
        <v>92</v>
      </c>
      <c r="E16464">
        <v>2189</v>
      </c>
      <c r="F16464">
        <v>1</v>
      </c>
    </row>
    <row r="16465" spans="1:6">
      <c r="A16465">
        <v>5311</v>
      </c>
      <c r="B16465">
        <v>15</v>
      </c>
      <c r="C16465" t="s">
        <v>64</v>
      </c>
      <c r="D16465" t="s">
        <v>92</v>
      </c>
      <c r="E16465">
        <v>1060</v>
      </c>
      <c r="F16465">
        <v>1</v>
      </c>
    </row>
    <row r="16466" spans="1:6">
      <c r="A16466">
        <v>5311</v>
      </c>
      <c r="B16466">
        <v>15</v>
      </c>
      <c r="C16466" t="s">
        <v>64</v>
      </c>
      <c r="D16466" t="s">
        <v>92</v>
      </c>
      <c r="E16466">
        <v>2509</v>
      </c>
      <c r="F16466">
        <v>1</v>
      </c>
    </row>
    <row r="16467" spans="1:6">
      <c r="A16467">
        <v>5311</v>
      </c>
      <c r="B16467">
        <v>15</v>
      </c>
      <c r="C16467" t="s">
        <v>64</v>
      </c>
      <c r="D16467" t="s">
        <v>92</v>
      </c>
      <c r="E16467">
        <v>4018</v>
      </c>
      <c r="F16467">
        <v>1</v>
      </c>
    </row>
    <row r="16468" spans="1:6">
      <c r="A16468">
        <v>5311</v>
      </c>
      <c r="B16468">
        <v>15</v>
      </c>
      <c r="C16468" t="s">
        <v>64</v>
      </c>
      <c r="D16468" t="s">
        <v>92</v>
      </c>
      <c r="E16468">
        <v>3727</v>
      </c>
      <c r="F16468">
        <v>1</v>
      </c>
    </row>
    <row r="16469" spans="1:6">
      <c r="A16469">
        <v>5311</v>
      </c>
      <c r="B16469">
        <v>15</v>
      </c>
      <c r="C16469" t="s">
        <v>64</v>
      </c>
      <c r="D16469" t="s">
        <v>92</v>
      </c>
      <c r="E16469">
        <v>3402</v>
      </c>
      <c r="F16469">
        <v>1</v>
      </c>
    </row>
    <row r="16470" spans="1:6">
      <c r="A16470">
        <v>5311</v>
      </c>
      <c r="B16470">
        <v>15</v>
      </c>
      <c r="C16470" t="s">
        <v>64</v>
      </c>
      <c r="D16470" t="s">
        <v>92</v>
      </c>
      <c r="E16470">
        <v>5165</v>
      </c>
      <c r="F16470">
        <v>1</v>
      </c>
    </row>
    <row r="16471" spans="1:6">
      <c r="A16471">
        <v>5311</v>
      </c>
      <c r="B16471">
        <v>15</v>
      </c>
      <c r="C16471" t="s">
        <v>64</v>
      </c>
      <c r="D16471" t="s">
        <v>92</v>
      </c>
      <c r="E16471">
        <v>3177</v>
      </c>
      <c r="F16471">
        <v>1</v>
      </c>
    </row>
    <row r="16472" spans="1:6">
      <c r="A16472">
        <v>5311</v>
      </c>
      <c r="B16472">
        <v>15</v>
      </c>
      <c r="C16472" t="s">
        <v>64</v>
      </c>
      <c r="D16472" t="s">
        <v>92</v>
      </c>
      <c r="E16472">
        <v>108</v>
      </c>
      <c r="F16472">
        <v>1</v>
      </c>
    </row>
    <row r="16473" spans="1:6">
      <c r="A16473">
        <v>5311</v>
      </c>
      <c r="B16473">
        <v>15</v>
      </c>
      <c r="C16473" t="s">
        <v>64</v>
      </c>
      <c r="D16473" t="s">
        <v>92</v>
      </c>
      <c r="E16473">
        <v>4033</v>
      </c>
      <c r="F16473">
        <v>1</v>
      </c>
    </row>
    <row r="16474" spans="1:6">
      <c r="A16474">
        <v>5311</v>
      </c>
      <c r="B16474">
        <v>15</v>
      </c>
      <c r="C16474" t="s">
        <v>64</v>
      </c>
      <c r="D16474" t="s">
        <v>92</v>
      </c>
      <c r="E16474">
        <v>3478</v>
      </c>
      <c r="F16474">
        <v>1</v>
      </c>
    </row>
    <row r="16475" spans="1:6">
      <c r="A16475">
        <v>5311</v>
      </c>
      <c r="B16475">
        <v>15</v>
      </c>
      <c r="C16475" t="s">
        <v>64</v>
      </c>
      <c r="D16475" t="s">
        <v>92</v>
      </c>
      <c r="E16475">
        <v>5618</v>
      </c>
      <c r="F16475">
        <v>1</v>
      </c>
    </row>
    <row r="16476" spans="1:6">
      <c r="A16476">
        <v>5311</v>
      </c>
      <c r="B16476">
        <v>15</v>
      </c>
      <c r="C16476" t="s">
        <v>64</v>
      </c>
      <c r="D16476" t="s">
        <v>92</v>
      </c>
      <c r="E16476">
        <v>341</v>
      </c>
      <c r="F16476">
        <v>1</v>
      </c>
    </row>
    <row r="16477" spans="1:6">
      <c r="A16477">
        <v>5311</v>
      </c>
      <c r="B16477">
        <v>15</v>
      </c>
      <c r="C16477" t="s">
        <v>64</v>
      </c>
      <c r="D16477" t="s">
        <v>92</v>
      </c>
      <c r="E16477">
        <v>2960</v>
      </c>
      <c r="F16477">
        <v>1</v>
      </c>
    </row>
    <row r="16478" spans="1:6">
      <c r="A16478">
        <v>5311</v>
      </c>
      <c r="B16478">
        <v>15</v>
      </c>
      <c r="C16478" t="s">
        <v>64</v>
      </c>
      <c r="D16478" t="s">
        <v>92</v>
      </c>
      <c r="E16478">
        <v>4583</v>
      </c>
      <c r="F16478">
        <v>1</v>
      </c>
    </row>
    <row r="16479" spans="1:6">
      <c r="A16479">
        <v>5311</v>
      </c>
      <c r="B16479">
        <v>15</v>
      </c>
      <c r="C16479" t="s">
        <v>64</v>
      </c>
      <c r="D16479" t="s">
        <v>92</v>
      </c>
      <c r="E16479">
        <v>4662</v>
      </c>
      <c r="F16479">
        <v>1</v>
      </c>
    </row>
    <row r="16480" spans="1:6">
      <c r="A16480">
        <v>5311</v>
      </c>
      <c r="B16480">
        <v>15</v>
      </c>
      <c r="C16480" t="s">
        <v>64</v>
      </c>
      <c r="D16480" t="s">
        <v>92</v>
      </c>
      <c r="E16480">
        <v>2617</v>
      </c>
      <c r="F16480">
        <v>1</v>
      </c>
    </row>
    <row r="16481" spans="1:6">
      <c r="A16481">
        <v>5311</v>
      </c>
      <c r="B16481">
        <v>15</v>
      </c>
      <c r="C16481" t="s">
        <v>64</v>
      </c>
      <c r="D16481" t="s">
        <v>92</v>
      </c>
      <c r="E16481">
        <v>4054</v>
      </c>
      <c r="F16481">
        <v>1</v>
      </c>
    </row>
    <row r="16482" spans="1:6">
      <c r="A16482">
        <v>5311</v>
      </c>
      <c r="B16482">
        <v>15</v>
      </c>
      <c r="C16482" t="s">
        <v>64</v>
      </c>
      <c r="D16482" t="s">
        <v>92</v>
      </c>
      <c r="E16482">
        <v>5074</v>
      </c>
      <c r="F16482">
        <v>1</v>
      </c>
    </row>
    <row r="16483" spans="1:6">
      <c r="A16483">
        <v>5311</v>
      </c>
      <c r="B16483">
        <v>15</v>
      </c>
      <c r="C16483" t="s">
        <v>64</v>
      </c>
      <c r="D16483" t="s">
        <v>92</v>
      </c>
      <c r="E16483">
        <v>2998</v>
      </c>
      <c r="F16483">
        <v>1</v>
      </c>
    </row>
    <row r="16484" spans="1:6">
      <c r="A16484">
        <v>5311</v>
      </c>
      <c r="B16484">
        <v>15</v>
      </c>
      <c r="C16484" t="s">
        <v>64</v>
      </c>
      <c r="D16484" t="s">
        <v>92</v>
      </c>
      <c r="E16484">
        <v>3967</v>
      </c>
      <c r="F16484">
        <v>1</v>
      </c>
    </row>
    <row r="16485" spans="1:6">
      <c r="A16485">
        <v>5311</v>
      </c>
      <c r="B16485">
        <v>15</v>
      </c>
      <c r="C16485" t="s">
        <v>64</v>
      </c>
      <c r="D16485" t="s">
        <v>92</v>
      </c>
      <c r="E16485">
        <v>4386</v>
      </c>
      <c r="F16485">
        <v>1</v>
      </c>
    </row>
    <row r="16486" spans="1:6">
      <c r="A16486">
        <v>5311</v>
      </c>
      <c r="B16486">
        <v>15</v>
      </c>
      <c r="C16486" t="s">
        <v>64</v>
      </c>
      <c r="D16486" t="s">
        <v>92</v>
      </c>
      <c r="E16486">
        <v>1132</v>
      </c>
      <c r="F16486">
        <v>1</v>
      </c>
    </row>
    <row r="16487" spans="1:6">
      <c r="A16487">
        <v>5311</v>
      </c>
      <c r="B16487">
        <v>15</v>
      </c>
      <c r="C16487" t="s">
        <v>64</v>
      </c>
      <c r="D16487" t="s">
        <v>92</v>
      </c>
      <c r="E16487">
        <v>6079</v>
      </c>
      <c r="F16487">
        <v>1</v>
      </c>
    </row>
    <row r="16488" spans="1:6">
      <c r="A16488">
        <v>5311</v>
      </c>
      <c r="B16488">
        <v>15</v>
      </c>
      <c r="C16488" t="s">
        <v>64</v>
      </c>
      <c r="D16488" t="s">
        <v>92</v>
      </c>
      <c r="E16488">
        <v>5935</v>
      </c>
      <c r="F16488">
        <v>1</v>
      </c>
    </row>
    <row r="16489" spans="1:6">
      <c r="A16489">
        <v>5311</v>
      </c>
      <c r="B16489">
        <v>15</v>
      </c>
      <c r="C16489" t="s">
        <v>64</v>
      </c>
      <c r="D16489" t="s">
        <v>92</v>
      </c>
      <c r="E16489">
        <v>2875</v>
      </c>
      <c r="F16489">
        <v>1</v>
      </c>
    </row>
    <row r="16490" spans="1:6">
      <c r="A16490">
        <v>5311</v>
      </c>
      <c r="B16490">
        <v>15</v>
      </c>
      <c r="C16490" t="s">
        <v>64</v>
      </c>
      <c r="D16490" t="s">
        <v>92</v>
      </c>
      <c r="E16490">
        <v>215</v>
      </c>
      <c r="F16490">
        <v>1</v>
      </c>
    </row>
    <row r="16491" spans="1:6">
      <c r="A16491">
        <v>5311</v>
      </c>
      <c r="B16491">
        <v>15</v>
      </c>
      <c r="C16491" t="s">
        <v>64</v>
      </c>
      <c r="D16491" t="s">
        <v>92</v>
      </c>
      <c r="E16491">
        <v>999</v>
      </c>
      <c r="F16491">
        <v>1</v>
      </c>
    </row>
    <row r="16492" spans="1:6">
      <c r="A16492">
        <v>5311</v>
      </c>
      <c r="B16492">
        <v>15</v>
      </c>
      <c r="C16492" t="s">
        <v>64</v>
      </c>
      <c r="D16492" t="s">
        <v>92</v>
      </c>
      <c r="E16492">
        <v>3407</v>
      </c>
      <c r="F16492">
        <v>1</v>
      </c>
    </row>
    <row r="16493" spans="1:6">
      <c r="A16493">
        <v>5311</v>
      </c>
      <c r="B16493">
        <v>15</v>
      </c>
      <c r="C16493" t="s">
        <v>64</v>
      </c>
      <c r="D16493" t="s">
        <v>92</v>
      </c>
      <c r="E16493">
        <v>3819</v>
      </c>
      <c r="F16493">
        <v>1</v>
      </c>
    </row>
    <row r="16494" spans="1:6">
      <c r="A16494">
        <v>5311</v>
      </c>
      <c r="B16494">
        <v>15</v>
      </c>
      <c r="C16494" t="s">
        <v>64</v>
      </c>
      <c r="D16494" t="s">
        <v>92</v>
      </c>
      <c r="E16494">
        <v>3503</v>
      </c>
      <c r="F16494">
        <v>1</v>
      </c>
    </row>
    <row r="16495" spans="1:6">
      <c r="A16495">
        <v>5311</v>
      </c>
      <c r="B16495">
        <v>15</v>
      </c>
      <c r="C16495" t="s">
        <v>64</v>
      </c>
      <c r="D16495" t="s">
        <v>92</v>
      </c>
      <c r="E16495">
        <v>4167</v>
      </c>
      <c r="F16495">
        <v>1</v>
      </c>
    </row>
    <row r="16496" spans="1:6">
      <c r="A16496">
        <v>5311</v>
      </c>
      <c r="B16496">
        <v>15</v>
      </c>
      <c r="C16496" t="s">
        <v>64</v>
      </c>
      <c r="D16496" t="s">
        <v>92</v>
      </c>
      <c r="E16496">
        <v>3047</v>
      </c>
      <c r="F16496">
        <v>1</v>
      </c>
    </row>
    <row r="16497" spans="1:6">
      <c r="A16497">
        <v>5311</v>
      </c>
      <c r="B16497">
        <v>15</v>
      </c>
      <c r="C16497" t="s">
        <v>64</v>
      </c>
      <c r="D16497" t="s">
        <v>92</v>
      </c>
      <c r="E16497">
        <v>3772</v>
      </c>
      <c r="F16497">
        <v>1</v>
      </c>
    </row>
    <row r="16498" spans="1:6">
      <c r="A16498">
        <v>5311</v>
      </c>
      <c r="B16498">
        <v>15</v>
      </c>
      <c r="C16498" t="s">
        <v>64</v>
      </c>
      <c r="D16498" t="s">
        <v>92</v>
      </c>
      <c r="E16498">
        <v>1375</v>
      </c>
      <c r="F16498">
        <v>1</v>
      </c>
    </row>
    <row r="16499" spans="1:6">
      <c r="A16499">
        <v>5311</v>
      </c>
      <c r="B16499">
        <v>15</v>
      </c>
      <c r="C16499" t="s">
        <v>64</v>
      </c>
      <c r="D16499" t="s">
        <v>92</v>
      </c>
      <c r="E16499">
        <v>1094</v>
      </c>
      <c r="F16499">
        <v>1</v>
      </c>
    </row>
    <row r="16500" spans="1:6">
      <c r="A16500">
        <v>5311</v>
      </c>
      <c r="B16500">
        <v>15</v>
      </c>
      <c r="C16500" t="s">
        <v>64</v>
      </c>
      <c r="D16500" t="s">
        <v>92</v>
      </c>
      <c r="E16500">
        <v>5160</v>
      </c>
      <c r="F16500">
        <v>1</v>
      </c>
    </row>
    <row r="16501" spans="1:6">
      <c r="A16501">
        <v>5311</v>
      </c>
      <c r="B16501">
        <v>15</v>
      </c>
      <c r="C16501" t="s">
        <v>64</v>
      </c>
      <c r="D16501" t="s">
        <v>92</v>
      </c>
      <c r="E16501">
        <v>3915</v>
      </c>
      <c r="F16501">
        <v>1</v>
      </c>
    </row>
    <row r="16502" spans="1:6">
      <c r="A16502">
        <v>5311</v>
      </c>
      <c r="B16502">
        <v>15</v>
      </c>
      <c r="C16502" t="s">
        <v>64</v>
      </c>
      <c r="D16502" t="s">
        <v>92</v>
      </c>
      <c r="E16502">
        <v>2203</v>
      </c>
      <c r="F16502">
        <v>1</v>
      </c>
    </row>
    <row r="16503" spans="1:6">
      <c r="A16503">
        <v>5311</v>
      </c>
      <c r="B16503">
        <v>15</v>
      </c>
      <c r="C16503" t="s">
        <v>64</v>
      </c>
      <c r="D16503" t="s">
        <v>92</v>
      </c>
      <c r="E16503">
        <v>1254</v>
      </c>
      <c r="F16503">
        <v>1</v>
      </c>
    </row>
    <row r="16504" spans="1:6">
      <c r="A16504">
        <v>5311</v>
      </c>
      <c r="B16504">
        <v>15</v>
      </c>
      <c r="C16504" t="s">
        <v>64</v>
      </c>
      <c r="D16504" t="s">
        <v>92</v>
      </c>
      <c r="E16504">
        <v>1097</v>
      </c>
      <c r="F16504">
        <v>1</v>
      </c>
    </row>
    <row r="16505" spans="1:6">
      <c r="A16505">
        <v>5311</v>
      </c>
      <c r="B16505">
        <v>15</v>
      </c>
      <c r="C16505" t="s">
        <v>64</v>
      </c>
      <c r="D16505" t="s">
        <v>92</v>
      </c>
      <c r="E16505">
        <v>5073</v>
      </c>
      <c r="F16505">
        <v>1</v>
      </c>
    </row>
    <row r="16506" spans="1:6">
      <c r="A16506">
        <v>5311</v>
      </c>
      <c r="B16506">
        <v>15</v>
      </c>
      <c r="C16506" t="s">
        <v>64</v>
      </c>
      <c r="D16506" t="s">
        <v>92</v>
      </c>
      <c r="E16506">
        <v>5632</v>
      </c>
      <c r="F16506">
        <v>1</v>
      </c>
    </row>
    <row r="16507" spans="1:6">
      <c r="A16507">
        <v>5311</v>
      </c>
      <c r="B16507">
        <v>15</v>
      </c>
      <c r="C16507" t="s">
        <v>64</v>
      </c>
      <c r="D16507" t="s">
        <v>92</v>
      </c>
      <c r="E16507">
        <v>4132</v>
      </c>
      <c r="F16507">
        <v>1</v>
      </c>
    </row>
    <row r="16508" spans="1:6">
      <c r="A16508">
        <v>5311</v>
      </c>
      <c r="B16508">
        <v>15</v>
      </c>
      <c r="C16508" t="s">
        <v>64</v>
      </c>
      <c r="D16508" t="s">
        <v>92</v>
      </c>
      <c r="E16508">
        <v>3508</v>
      </c>
      <c r="F16508">
        <v>1</v>
      </c>
    </row>
    <row r="16509" spans="1:6">
      <c r="A16509">
        <v>5311</v>
      </c>
      <c r="B16509">
        <v>15</v>
      </c>
      <c r="C16509" t="s">
        <v>64</v>
      </c>
      <c r="D16509" t="s">
        <v>92</v>
      </c>
      <c r="E16509">
        <v>2012</v>
      </c>
      <c r="F16509">
        <v>1</v>
      </c>
    </row>
    <row r="16510" spans="1:6">
      <c r="A16510">
        <v>5311</v>
      </c>
      <c r="B16510">
        <v>15</v>
      </c>
      <c r="C16510" t="s">
        <v>64</v>
      </c>
      <c r="D16510" t="s">
        <v>92</v>
      </c>
      <c r="E16510">
        <v>4668</v>
      </c>
      <c r="F16510">
        <v>1</v>
      </c>
    </row>
    <row r="16511" spans="1:6">
      <c r="A16511">
        <v>5311</v>
      </c>
      <c r="B16511">
        <v>15</v>
      </c>
      <c r="C16511" t="s">
        <v>64</v>
      </c>
      <c r="D16511" t="s">
        <v>92</v>
      </c>
      <c r="E16511">
        <v>2700</v>
      </c>
      <c r="F16511">
        <v>1</v>
      </c>
    </row>
    <row r="16512" spans="1:6">
      <c r="A16512">
        <v>5311</v>
      </c>
      <c r="B16512">
        <v>15</v>
      </c>
      <c r="C16512" t="s">
        <v>64</v>
      </c>
      <c r="D16512" t="s">
        <v>92</v>
      </c>
      <c r="E16512">
        <v>2438</v>
      </c>
      <c r="F16512">
        <v>1</v>
      </c>
    </row>
    <row r="16513" spans="1:6">
      <c r="A16513">
        <v>5311</v>
      </c>
      <c r="B16513">
        <v>15</v>
      </c>
      <c r="C16513" t="s">
        <v>64</v>
      </c>
      <c r="D16513" t="s">
        <v>92</v>
      </c>
      <c r="E16513">
        <v>3332</v>
      </c>
      <c r="F16513">
        <v>1</v>
      </c>
    </row>
    <row r="16514" spans="1:6">
      <c r="A16514">
        <v>5311</v>
      </c>
      <c r="B16514">
        <v>15</v>
      </c>
      <c r="C16514" t="s">
        <v>64</v>
      </c>
      <c r="D16514" t="s">
        <v>92</v>
      </c>
      <c r="E16514">
        <v>5675</v>
      </c>
      <c r="F16514">
        <v>1</v>
      </c>
    </row>
    <row r="16515" spans="1:6">
      <c r="A16515">
        <v>5311</v>
      </c>
      <c r="B16515">
        <v>15</v>
      </c>
      <c r="C16515" t="s">
        <v>64</v>
      </c>
      <c r="D16515" t="s">
        <v>92</v>
      </c>
      <c r="E16515">
        <v>2121</v>
      </c>
      <c r="F16515">
        <v>1</v>
      </c>
    </row>
    <row r="16516" spans="1:6">
      <c r="A16516">
        <v>5311</v>
      </c>
      <c r="B16516">
        <v>15</v>
      </c>
      <c r="C16516" t="s">
        <v>64</v>
      </c>
      <c r="D16516" t="s">
        <v>92</v>
      </c>
      <c r="E16516">
        <v>5936</v>
      </c>
      <c r="F16516">
        <v>1</v>
      </c>
    </row>
    <row r="16517" spans="1:6">
      <c r="A16517">
        <v>5311</v>
      </c>
      <c r="B16517">
        <v>15</v>
      </c>
      <c r="C16517" t="s">
        <v>64</v>
      </c>
      <c r="D16517" t="s">
        <v>92</v>
      </c>
      <c r="E16517">
        <v>3167</v>
      </c>
      <c r="F16517">
        <v>1</v>
      </c>
    </row>
    <row r="16518" spans="1:6">
      <c r="A16518">
        <v>5311</v>
      </c>
      <c r="B16518">
        <v>15</v>
      </c>
      <c r="C16518" t="s">
        <v>64</v>
      </c>
      <c r="D16518" t="s">
        <v>92</v>
      </c>
      <c r="E16518">
        <v>3018</v>
      </c>
      <c r="F16518">
        <v>1</v>
      </c>
    </row>
    <row r="16519" spans="1:6">
      <c r="A16519">
        <v>5311</v>
      </c>
      <c r="B16519">
        <v>15</v>
      </c>
      <c r="C16519" t="s">
        <v>64</v>
      </c>
      <c r="D16519" t="s">
        <v>92</v>
      </c>
      <c r="E16519">
        <v>4771</v>
      </c>
      <c r="F16519">
        <v>1</v>
      </c>
    </row>
    <row r="16520" spans="1:6">
      <c r="A16520">
        <v>5311</v>
      </c>
      <c r="B16520">
        <v>15</v>
      </c>
      <c r="C16520" t="s">
        <v>64</v>
      </c>
      <c r="D16520" t="s">
        <v>92</v>
      </c>
      <c r="E16520">
        <v>6035</v>
      </c>
      <c r="F16520">
        <v>1</v>
      </c>
    </row>
    <row r="16521" spans="1:6">
      <c r="A16521">
        <v>5311</v>
      </c>
      <c r="B16521">
        <v>15</v>
      </c>
      <c r="C16521" t="s">
        <v>64</v>
      </c>
      <c r="D16521" t="s">
        <v>92</v>
      </c>
      <c r="E16521">
        <v>4030</v>
      </c>
      <c r="F16521">
        <v>1</v>
      </c>
    </row>
    <row r="16522" spans="1:6">
      <c r="A16522">
        <v>5311</v>
      </c>
      <c r="B16522">
        <v>15</v>
      </c>
      <c r="C16522" t="s">
        <v>64</v>
      </c>
      <c r="D16522" t="s">
        <v>92</v>
      </c>
      <c r="E16522">
        <v>3424</v>
      </c>
      <c r="F16522">
        <v>1</v>
      </c>
    </row>
    <row r="16523" spans="1:6">
      <c r="A16523">
        <v>5311</v>
      </c>
      <c r="B16523">
        <v>15</v>
      </c>
      <c r="C16523" t="s">
        <v>64</v>
      </c>
      <c r="D16523" t="s">
        <v>92</v>
      </c>
      <c r="E16523">
        <v>4722</v>
      </c>
      <c r="F16523">
        <v>1</v>
      </c>
    </row>
    <row r="16524" spans="1:6">
      <c r="A16524">
        <v>5311</v>
      </c>
      <c r="B16524">
        <v>15</v>
      </c>
      <c r="C16524" t="s">
        <v>64</v>
      </c>
      <c r="D16524" t="s">
        <v>92</v>
      </c>
      <c r="E16524">
        <v>4794</v>
      </c>
      <c r="F16524">
        <v>1</v>
      </c>
    </row>
    <row r="16525" spans="1:6">
      <c r="A16525">
        <v>5311</v>
      </c>
      <c r="B16525">
        <v>15</v>
      </c>
      <c r="C16525" t="s">
        <v>64</v>
      </c>
      <c r="D16525" t="s">
        <v>92</v>
      </c>
      <c r="E16525">
        <v>163</v>
      </c>
      <c r="F16525">
        <v>1</v>
      </c>
    </row>
    <row r="16526" spans="1:6">
      <c r="A16526">
        <v>5311</v>
      </c>
      <c r="B16526">
        <v>15</v>
      </c>
      <c r="C16526" t="s">
        <v>64</v>
      </c>
      <c r="D16526" t="s">
        <v>92</v>
      </c>
      <c r="E16526">
        <v>3823</v>
      </c>
      <c r="F16526">
        <v>1</v>
      </c>
    </row>
    <row r="16527" spans="1:6">
      <c r="A16527">
        <v>5311</v>
      </c>
      <c r="B16527">
        <v>15</v>
      </c>
      <c r="C16527" t="s">
        <v>64</v>
      </c>
      <c r="D16527" t="s">
        <v>92</v>
      </c>
      <c r="E16527">
        <v>4690</v>
      </c>
      <c r="F16527">
        <v>1</v>
      </c>
    </row>
    <row r="16528" spans="1:6">
      <c r="A16528">
        <v>5311</v>
      </c>
      <c r="B16528">
        <v>15</v>
      </c>
      <c r="C16528" t="s">
        <v>64</v>
      </c>
      <c r="D16528" t="s">
        <v>92</v>
      </c>
      <c r="E16528">
        <v>5984</v>
      </c>
      <c r="F16528">
        <v>1</v>
      </c>
    </row>
    <row r="16529" spans="1:6">
      <c r="A16529">
        <v>5311</v>
      </c>
      <c r="B16529">
        <v>15</v>
      </c>
      <c r="C16529" t="s">
        <v>64</v>
      </c>
      <c r="D16529" t="s">
        <v>92</v>
      </c>
      <c r="E16529">
        <v>5438</v>
      </c>
      <c r="F16529">
        <v>1</v>
      </c>
    </row>
    <row r="16530" spans="1:6">
      <c r="A16530">
        <v>5311</v>
      </c>
      <c r="B16530">
        <v>15</v>
      </c>
      <c r="C16530" t="s">
        <v>64</v>
      </c>
      <c r="D16530" t="s">
        <v>92</v>
      </c>
      <c r="E16530">
        <v>986</v>
      </c>
      <c r="F16530">
        <v>1</v>
      </c>
    </row>
    <row r="16531" spans="1:6">
      <c r="A16531">
        <v>5311</v>
      </c>
      <c r="B16531">
        <v>15</v>
      </c>
      <c r="C16531" t="s">
        <v>64</v>
      </c>
      <c r="D16531" t="s">
        <v>92</v>
      </c>
      <c r="E16531">
        <v>5111</v>
      </c>
      <c r="F16531">
        <v>1</v>
      </c>
    </row>
    <row r="16532" spans="1:6">
      <c r="A16532">
        <v>5311</v>
      </c>
      <c r="B16532">
        <v>15</v>
      </c>
      <c r="C16532" t="s">
        <v>64</v>
      </c>
      <c r="D16532" t="s">
        <v>92</v>
      </c>
      <c r="E16532">
        <v>2880</v>
      </c>
      <c r="F16532">
        <v>1</v>
      </c>
    </row>
    <row r="16533" spans="1:6">
      <c r="A16533">
        <v>5311</v>
      </c>
      <c r="B16533">
        <v>15</v>
      </c>
      <c r="C16533" t="s">
        <v>64</v>
      </c>
      <c r="D16533" t="s">
        <v>92</v>
      </c>
      <c r="E16533">
        <v>5981</v>
      </c>
      <c r="F16533">
        <v>1</v>
      </c>
    </row>
    <row r="16534" spans="1:6">
      <c r="A16534">
        <v>5311</v>
      </c>
      <c r="B16534">
        <v>15</v>
      </c>
      <c r="C16534" t="s">
        <v>64</v>
      </c>
      <c r="D16534" t="s">
        <v>92</v>
      </c>
      <c r="E16534">
        <v>3548</v>
      </c>
      <c r="F16534">
        <v>1</v>
      </c>
    </row>
    <row r="16535" spans="1:6">
      <c r="A16535">
        <v>5311</v>
      </c>
      <c r="B16535">
        <v>16</v>
      </c>
      <c r="C16535" t="s">
        <v>64</v>
      </c>
      <c r="D16535" t="s">
        <v>92</v>
      </c>
      <c r="E16535">
        <v>5570</v>
      </c>
      <c r="F16535">
        <v>9</v>
      </c>
    </row>
    <row r="16536" spans="1:6">
      <c r="A16536">
        <v>5311</v>
      </c>
      <c r="B16536">
        <v>16</v>
      </c>
      <c r="C16536" t="s">
        <v>64</v>
      </c>
      <c r="D16536" t="s">
        <v>92</v>
      </c>
      <c r="E16536">
        <v>148</v>
      </c>
      <c r="F16536">
        <v>9</v>
      </c>
    </row>
    <row r="16537" spans="1:6">
      <c r="A16537">
        <v>5311</v>
      </c>
      <c r="B16537">
        <v>16</v>
      </c>
      <c r="C16537" t="s">
        <v>64</v>
      </c>
      <c r="D16537" t="s">
        <v>92</v>
      </c>
      <c r="E16537">
        <v>172</v>
      </c>
      <c r="F16537">
        <v>7</v>
      </c>
    </row>
    <row r="16538" spans="1:6">
      <c r="A16538">
        <v>5311</v>
      </c>
      <c r="B16538">
        <v>16</v>
      </c>
      <c r="C16538" t="s">
        <v>64</v>
      </c>
      <c r="D16538" t="s">
        <v>92</v>
      </c>
      <c r="E16538">
        <v>3272</v>
      </c>
      <c r="F16538">
        <v>6</v>
      </c>
    </row>
    <row r="16539" spans="1:6">
      <c r="A16539">
        <v>5311</v>
      </c>
      <c r="B16539">
        <v>16</v>
      </c>
      <c r="C16539" t="s">
        <v>64</v>
      </c>
      <c r="D16539" t="s">
        <v>92</v>
      </c>
      <c r="E16539">
        <v>3951</v>
      </c>
      <c r="F16539">
        <v>6</v>
      </c>
    </row>
    <row r="16540" spans="1:6">
      <c r="A16540">
        <v>5311</v>
      </c>
      <c r="B16540">
        <v>16</v>
      </c>
      <c r="C16540" t="s">
        <v>64</v>
      </c>
      <c r="D16540" t="s">
        <v>92</v>
      </c>
      <c r="E16540">
        <v>4976</v>
      </c>
      <c r="F16540">
        <v>4</v>
      </c>
    </row>
    <row r="16541" spans="1:6">
      <c r="A16541">
        <v>5311</v>
      </c>
      <c r="B16541">
        <v>16</v>
      </c>
      <c r="C16541" t="s">
        <v>64</v>
      </c>
      <c r="D16541" t="s">
        <v>92</v>
      </c>
      <c r="E16541">
        <v>5867</v>
      </c>
      <c r="F16541">
        <v>4</v>
      </c>
    </row>
    <row r="16542" spans="1:6">
      <c r="A16542">
        <v>5311</v>
      </c>
      <c r="B16542">
        <v>16</v>
      </c>
      <c r="C16542" t="s">
        <v>64</v>
      </c>
      <c r="D16542" t="s">
        <v>92</v>
      </c>
      <c r="E16542">
        <v>2231</v>
      </c>
      <c r="F16542">
        <v>3</v>
      </c>
    </row>
    <row r="16543" spans="1:6">
      <c r="A16543">
        <v>5311</v>
      </c>
      <c r="B16543">
        <v>16</v>
      </c>
      <c r="C16543" t="s">
        <v>64</v>
      </c>
      <c r="D16543" t="s">
        <v>92</v>
      </c>
      <c r="E16543">
        <v>4159</v>
      </c>
      <c r="F16543">
        <v>3</v>
      </c>
    </row>
    <row r="16544" spans="1:6">
      <c r="A16544">
        <v>5311</v>
      </c>
      <c r="B16544">
        <v>16</v>
      </c>
      <c r="C16544" t="s">
        <v>64</v>
      </c>
      <c r="D16544" t="s">
        <v>92</v>
      </c>
      <c r="E16544">
        <v>3970</v>
      </c>
      <c r="F16544">
        <v>3</v>
      </c>
    </row>
    <row r="16545" spans="1:6">
      <c r="A16545">
        <v>5311</v>
      </c>
      <c r="B16545">
        <v>16</v>
      </c>
      <c r="C16545" t="s">
        <v>64</v>
      </c>
      <c r="D16545" t="s">
        <v>92</v>
      </c>
      <c r="E16545">
        <v>6066</v>
      </c>
      <c r="F16545">
        <v>3</v>
      </c>
    </row>
    <row r="16546" spans="1:6">
      <c r="A16546">
        <v>5311</v>
      </c>
      <c r="B16546">
        <v>16</v>
      </c>
      <c r="C16546" t="s">
        <v>64</v>
      </c>
      <c r="D16546" t="s">
        <v>92</v>
      </c>
      <c r="E16546">
        <v>5777</v>
      </c>
      <c r="F16546">
        <v>3</v>
      </c>
    </row>
    <row r="16547" spans="1:6">
      <c r="A16547">
        <v>5311</v>
      </c>
      <c r="B16547">
        <v>16</v>
      </c>
      <c r="C16547" t="s">
        <v>64</v>
      </c>
      <c r="D16547" t="s">
        <v>92</v>
      </c>
      <c r="E16547">
        <v>3801</v>
      </c>
      <c r="F16547">
        <v>2</v>
      </c>
    </row>
    <row r="16548" spans="1:6">
      <c r="A16548">
        <v>5311</v>
      </c>
      <c r="B16548">
        <v>16</v>
      </c>
      <c r="C16548" t="s">
        <v>64</v>
      </c>
      <c r="D16548" t="s">
        <v>92</v>
      </c>
      <c r="E16548">
        <v>3923</v>
      </c>
      <c r="F16548">
        <v>2</v>
      </c>
    </row>
    <row r="16549" spans="1:6">
      <c r="A16549">
        <v>5311</v>
      </c>
      <c r="B16549">
        <v>16</v>
      </c>
      <c r="C16549" t="s">
        <v>64</v>
      </c>
      <c r="D16549" t="s">
        <v>92</v>
      </c>
      <c r="E16549">
        <v>5175</v>
      </c>
      <c r="F16549">
        <v>2</v>
      </c>
    </row>
    <row r="16550" spans="1:6">
      <c r="A16550">
        <v>5311</v>
      </c>
      <c r="B16550">
        <v>16</v>
      </c>
      <c r="C16550" t="s">
        <v>64</v>
      </c>
      <c r="D16550" t="s">
        <v>92</v>
      </c>
      <c r="E16550">
        <v>1075</v>
      </c>
      <c r="F16550">
        <v>2</v>
      </c>
    </row>
    <row r="16551" spans="1:6">
      <c r="A16551">
        <v>5311</v>
      </c>
      <c r="B16551">
        <v>16</v>
      </c>
      <c r="C16551" t="s">
        <v>64</v>
      </c>
      <c r="D16551" t="s">
        <v>92</v>
      </c>
      <c r="E16551">
        <v>4715</v>
      </c>
      <c r="F16551">
        <v>2</v>
      </c>
    </row>
    <row r="16552" spans="1:6">
      <c r="A16552">
        <v>5311</v>
      </c>
      <c r="B16552">
        <v>16</v>
      </c>
      <c r="C16552" t="s">
        <v>64</v>
      </c>
      <c r="D16552" t="s">
        <v>92</v>
      </c>
      <c r="E16552">
        <v>5964</v>
      </c>
      <c r="F16552">
        <v>2</v>
      </c>
    </row>
    <row r="16553" spans="1:6">
      <c r="A16553">
        <v>5311</v>
      </c>
      <c r="B16553">
        <v>16</v>
      </c>
      <c r="C16553" t="s">
        <v>64</v>
      </c>
      <c r="D16553" t="s">
        <v>92</v>
      </c>
      <c r="E16553">
        <v>4685</v>
      </c>
      <c r="F16553">
        <v>2</v>
      </c>
    </row>
    <row r="16554" spans="1:6">
      <c r="A16554">
        <v>5311</v>
      </c>
      <c r="B16554">
        <v>16</v>
      </c>
      <c r="C16554" t="s">
        <v>64</v>
      </c>
      <c r="D16554" t="s">
        <v>92</v>
      </c>
      <c r="E16554">
        <v>3651</v>
      </c>
      <c r="F16554">
        <v>2</v>
      </c>
    </row>
    <row r="16555" spans="1:6">
      <c r="A16555">
        <v>5311</v>
      </c>
      <c r="B16555">
        <v>16</v>
      </c>
      <c r="C16555" t="s">
        <v>64</v>
      </c>
      <c r="D16555" t="s">
        <v>92</v>
      </c>
      <c r="E16555">
        <v>4167</v>
      </c>
      <c r="F16555">
        <v>2</v>
      </c>
    </row>
    <row r="16556" spans="1:6">
      <c r="A16556">
        <v>5311</v>
      </c>
      <c r="B16556">
        <v>16</v>
      </c>
      <c r="C16556" t="s">
        <v>64</v>
      </c>
      <c r="D16556" t="s">
        <v>92</v>
      </c>
      <c r="E16556">
        <v>3472</v>
      </c>
      <c r="F16556">
        <v>2</v>
      </c>
    </row>
    <row r="16557" spans="1:6">
      <c r="A16557">
        <v>5311</v>
      </c>
      <c r="B16557">
        <v>16</v>
      </c>
      <c r="C16557" t="s">
        <v>64</v>
      </c>
      <c r="D16557" t="s">
        <v>92</v>
      </c>
      <c r="E16557">
        <v>5785</v>
      </c>
      <c r="F16557">
        <v>2</v>
      </c>
    </row>
    <row r="16558" spans="1:6">
      <c r="A16558">
        <v>5311</v>
      </c>
      <c r="B16558">
        <v>16</v>
      </c>
      <c r="C16558" t="s">
        <v>64</v>
      </c>
      <c r="D16558" t="s">
        <v>92</v>
      </c>
      <c r="E16558">
        <v>1070</v>
      </c>
      <c r="F16558">
        <v>2</v>
      </c>
    </row>
    <row r="16559" spans="1:6">
      <c r="A16559">
        <v>5311</v>
      </c>
      <c r="B16559">
        <v>16</v>
      </c>
      <c r="C16559" t="s">
        <v>64</v>
      </c>
      <c r="D16559" t="s">
        <v>92</v>
      </c>
      <c r="E16559">
        <v>5399</v>
      </c>
      <c r="F16559">
        <v>2</v>
      </c>
    </row>
    <row r="16560" spans="1:6">
      <c r="A16560">
        <v>5311</v>
      </c>
      <c r="B16560">
        <v>16</v>
      </c>
      <c r="C16560" t="s">
        <v>64</v>
      </c>
      <c r="D16560" t="s">
        <v>92</v>
      </c>
      <c r="E16560">
        <v>1129</v>
      </c>
      <c r="F16560">
        <v>2</v>
      </c>
    </row>
    <row r="16561" spans="1:6">
      <c r="A16561">
        <v>5311</v>
      </c>
      <c r="B16561">
        <v>16</v>
      </c>
      <c r="C16561" t="s">
        <v>64</v>
      </c>
      <c r="D16561" t="s">
        <v>92</v>
      </c>
      <c r="E16561">
        <v>5530</v>
      </c>
      <c r="F16561">
        <v>2</v>
      </c>
    </row>
    <row r="16562" spans="1:6">
      <c r="A16562">
        <v>5311</v>
      </c>
      <c r="B16562">
        <v>16</v>
      </c>
      <c r="C16562" t="s">
        <v>64</v>
      </c>
      <c r="D16562" t="s">
        <v>92</v>
      </c>
      <c r="E16562">
        <v>4288</v>
      </c>
      <c r="F16562">
        <v>2</v>
      </c>
    </row>
    <row r="16563" spans="1:6">
      <c r="A16563">
        <v>5311</v>
      </c>
      <c r="B16563">
        <v>16</v>
      </c>
      <c r="C16563" t="s">
        <v>64</v>
      </c>
      <c r="D16563" t="s">
        <v>92</v>
      </c>
      <c r="E16563">
        <v>4676</v>
      </c>
      <c r="F16563">
        <v>2</v>
      </c>
    </row>
    <row r="16564" spans="1:6">
      <c r="A16564">
        <v>5311</v>
      </c>
      <c r="B16564">
        <v>16</v>
      </c>
      <c r="C16564" t="s">
        <v>64</v>
      </c>
      <c r="D16564" t="s">
        <v>92</v>
      </c>
      <c r="E16564">
        <v>5474</v>
      </c>
      <c r="F16564">
        <v>2</v>
      </c>
    </row>
    <row r="16565" spans="1:6">
      <c r="A16565">
        <v>5311</v>
      </c>
      <c r="B16565">
        <v>16</v>
      </c>
      <c r="C16565" t="s">
        <v>64</v>
      </c>
      <c r="D16565" t="s">
        <v>92</v>
      </c>
      <c r="E16565">
        <v>5775</v>
      </c>
      <c r="F16565">
        <v>2</v>
      </c>
    </row>
    <row r="16566" spans="1:6">
      <c r="A16566">
        <v>5311</v>
      </c>
      <c r="B16566">
        <v>16</v>
      </c>
      <c r="C16566" t="s">
        <v>64</v>
      </c>
      <c r="D16566" t="s">
        <v>92</v>
      </c>
      <c r="E16566">
        <v>3244</v>
      </c>
      <c r="F16566">
        <v>2</v>
      </c>
    </row>
    <row r="16567" spans="1:6">
      <c r="A16567">
        <v>5311</v>
      </c>
      <c r="B16567">
        <v>16</v>
      </c>
      <c r="C16567" t="s">
        <v>64</v>
      </c>
      <c r="D16567" t="s">
        <v>92</v>
      </c>
      <c r="E16567">
        <v>3757</v>
      </c>
      <c r="F16567">
        <v>2</v>
      </c>
    </row>
    <row r="16568" spans="1:6">
      <c r="A16568">
        <v>5311</v>
      </c>
      <c r="B16568">
        <v>16</v>
      </c>
      <c r="C16568" t="s">
        <v>64</v>
      </c>
      <c r="D16568" t="s">
        <v>92</v>
      </c>
      <c r="E16568">
        <v>5131</v>
      </c>
      <c r="F16568">
        <v>2</v>
      </c>
    </row>
    <row r="16569" spans="1:6">
      <c r="A16569">
        <v>5311</v>
      </c>
      <c r="B16569">
        <v>16</v>
      </c>
      <c r="C16569" t="s">
        <v>64</v>
      </c>
      <c r="D16569" t="s">
        <v>92</v>
      </c>
      <c r="E16569">
        <v>2651</v>
      </c>
      <c r="F16569">
        <v>2</v>
      </c>
    </row>
    <row r="16570" spans="1:6">
      <c r="A16570">
        <v>5311</v>
      </c>
      <c r="B16570">
        <v>16</v>
      </c>
      <c r="C16570" t="s">
        <v>64</v>
      </c>
      <c r="D16570" t="s">
        <v>92</v>
      </c>
      <c r="E16570">
        <v>1181</v>
      </c>
      <c r="F16570">
        <v>2</v>
      </c>
    </row>
    <row r="16571" spans="1:6">
      <c r="A16571">
        <v>5311</v>
      </c>
      <c r="B16571">
        <v>16</v>
      </c>
      <c r="C16571" t="s">
        <v>64</v>
      </c>
      <c r="D16571" t="s">
        <v>92</v>
      </c>
      <c r="E16571">
        <v>2885</v>
      </c>
      <c r="F16571">
        <v>2</v>
      </c>
    </row>
    <row r="16572" spans="1:6">
      <c r="A16572">
        <v>5311</v>
      </c>
      <c r="B16572">
        <v>16</v>
      </c>
      <c r="C16572" t="s">
        <v>64</v>
      </c>
      <c r="D16572" t="s">
        <v>92</v>
      </c>
      <c r="E16572">
        <v>5464</v>
      </c>
      <c r="F16572">
        <v>2</v>
      </c>
    </row>
    <row r="16573" spans="1:6">
      <c r="A16573">
        <v>5311</v>
      </c>
      <c r="B16573">
        <v>16</v>
      </c>
      <c r="C16573" t="s">
        <v>64</v>
      </c>
      <c r="D16573" t="s">
        <v>92</v>
      </c>
      <c r="E16573">
        <v>2833</v>
      </c>
      <c r="F16573">
        <v>2</v>
      </c>
    </row>
    <row r="16574" spans="1:6">
      <c r="A16574">
        <v>5311</v>
      </c>
      <c r="B16574">
        <v>16</v>
      </c>
      <c r="C16574" t="s">
        <v>64</v>
      </c>
      <c r="D16574" t="s">
        <v>92</v>
      </c>
      <c r="E16574">
        <v>3522</v>
      </c>
      <c r="F16574">
        <v>2</v>
      </c>
    </row>
    <row r="16575" spans="1:6">
      <c r="A16575">
        <v>5311</v>
      </c>
      <c r="B16575">
        <v>16</v>
      </c>
      <c r="C16575" t="s">
        <v>64</v>
      </c>
      <c r="D16575" t="s">
        <v>92</v>
      </c>
      <c r="E16575">
        <v>3192</v>
      </c>
      <c r="F16575">
        <v>2</v>
      </c>
    </row>
    <row r="16576" spans="1:6">
      <c r="A16576">
        <v>5311</v>
      </c>
      <c r="B16576">
        <v>16</v>
      </c>
      <c r="C16576" t="s">
        <v>64</v>
      </c>
      <c r="D16576" t="s">
        <v>92</v>
      </c>
      <c r="E16576">
        <v>3434</v>
      </c>
      <c r="F16576">
        <v>2</v>
      </c>
    </row>
    <row r="16577" spans="1:6">
      <c r="A16577">
        <v>5311</v>
      </c>
      <c r="B16577">
        <v>16</v>
      </c>
      <c r="C16577" t="s">
        <v>64</v>
      </c>
      <c r="D16577" t="s">
        <v>92</v>
      </c>
      <c r="E16577">
        <v>963</v>
      </c>
      <c r="F16577">
        <v>2</v>
      </c>
    </row>
    <row r="16578" spans="1:6">
      <c r="A16578">
        <v>5311</v>
      </c>
      <c r="B16578">
        <v>16</v>
      </c>
      <c r="C16578" t="s">
        <v>64</v>
      </c>
      <c r="D16578" t="s">
        <v>92</v>
      </c>
      <c r="E16578">
        <v>2119</v>
      </c>
      <c r="F16578">
        <v>2</v>
      </c>
    </row>
    <row r="16579" spans="1:6">
      <c r="A16579">
        <v>5311</v>
      </c>
      <c r="B16579">
        <v>16</v>
      </c>
      <c r="C16579" t="s">
        <v>64</v>
      </c>
      <c r="D16579" t="s">
        <v>92</v>
      </c>
      <c r="E16579">
        <v>3096</v>
      </c>
      <c r="F16579">
        <v>2</v>
      </c>
    </row>
    <row r="16580" spans="1:6">
      <c r="A16580">
        <v>5311</v>
      </c>
      <c r="B16580">
        <v>16</v>
      </c>
      <c r="C16580" t="s">
        <v>64</v>
      </c>
      <c r="D16580" t="s">
        <v>92</v>
      </c>
      <c r="E16580">
        <v>3677</v>
      </c>
      <c r="F16580">
        <v>2</v>
      </c>
    </row>
    <row r="16581" spans="1:6">
      <c r="A16581">
        <v>5311</v>
      </c>
      <c r="B16581">
        <v>16</v>
      </c>
      <c r="C16581" t="s">
        <v>64</v>
      </c>
      <c r="D16581" t="s">
        <v>92</v>
      </c>
      <c r="E16581">
        <v>3424</v>
      </c>
      <c r="F16581">
        <v>2</v>
      </c>
    </row>
    <row r="16582" spans="1:6">
      <c r="A16582">
        <v>5311</v>
      </c>
      <c r="B16582">
        <v>16</v>
      </c>
      <c r="C16582" t="s">
        <v>64</v>
      </c>
      <c r="D16582" t="s">
        <v>92</v>
      </c>
      <c r="E16582">
        <v>2213</v>
      </c>
      <c r="F16582">
        <v>2</v>
      </c>
    </row>
    <row r="16583" spans="1:6">
      <c r="A16583">
        <v>5311</v>
      </c>
      <c r="B16583">
        <v>16</v>
      </c>
      <c r="C16583" t="s">
        <v>64</v>
      </c>
      <c r="D16583" t="s">
        <v>92</v>
      </c>
      <c r="E16583">
        <v>3444</v>
      </c>
      <c r="F16583">
        <v>2</v>
      </c>
    </row>
    <row r="16584" spans="1:6">
      <c r="A16584">
        <v>5311</v>
      </c>
      <c r="B16584">
        <v>16</v>
      </c>
      <c r="C16584" t="s">
        <v>64</v>
      </c>
      <c r="D16584" t="s">
        <v>92</v>
      </c>
      <c r="E16584">
        <v>3867</v>
      </c>
      <c r="F16584">
        <v>1</v>
      </c>
    </row>
    <row r="16585" spans="1:6">
      <c r="A16585">
        <v>5311</v>
      </c>
      <c r="B16585">
        <v>16</v>
      </c>
      <c r="C16585" t="s">
        <v>64</v>
      </c>
      <c r="D16585" t="s">
        <v>92</v>
      </c>
      <c r="E16585">
        <v>4372</v>
      </c>
      <c r="F16585">
        <v>1</v>
      </c>
    </row>
    <row r="16586" spans="1:6">
      <c r="A16586">
        <v>5311</v>
      </c>
      <c r="B16586">
        <v>16</v>
      </c>
      <c r="C16586" t="s">
        <v>64</v>
      </c>
      <c r="D16586" t="s">
        <v>92</v>
      </c>
      <c r="E16586">
        <v>5200</v>
      </c>
      <c r="F16586">
        <v>1</v>
      </c>
    </row>
    <row r="16587" spans="1:6">
      <c r="A16587">
        <v>5311</v>
      </c>
      <c r="B16587">
        <v>16</v>
      </c>
      <c r="C16587" t="s">
        <v>64</v>
      </c>
      <c r="D16587" t="s">
        <v>92</v>
      </c>
      <c r="E16587">
        <v>3140</v>
      </c>
      <c r="F16587">
        <v>1</v>
      </c>
    </row>
    <row r="16588" spans="1:6">
      <c r="A16588">
        <v>5311</v>
      </c>
      <c r="B16588">
        <v>16</v>
      </c>
      <c r="C16588" t="s">
        <v>64</v>
      </c>
      <c r="D16588" t="s">
        <v>92</v>
      </c>
      <c r="E16588">
        <v>5264</v>
      </c>
      <c r="F16588">
        <v>1</v>
      </c>
    </row>
    <row r="16589" spans="1:6">
      <c r="A16589">
        <v>5311</v>
      </c>
      <c r="B16589">
        <v>16</v>
      </c>
      <c r="C16589" t="s">
        <v>64</v>
      </c>
      <c r="D16589" t="s">
        <v>92</v>
      </c>
      <c r="E16589">
        <v>4401</v>
      </c>
      <c r="F16589">
        <v>1</v>
      </c>
    </row>
    <row r="16590" spans="1:6">
      <c r="A16590">
        <v>5311</v>
      </c>
      <c r="B16590">
        <v>16</v>
      </c>
      <c r="C16590" t="s">
        <v>64</v>
      </c>
      <c r="D16590" t="s">
        <v>92</v>
      </c>
      <c r="E16590">
        <v>5561</v>
      </c>
      <c r="F16590">
        <v>1</v>
      </c>
    </row>
    <row r="16591" spans="1:6">
      <c r="A16591">
        <v>5311</v>
      </c>
      <c r="B16591">
        <v>16</v>
      </c>
      <c r="C16591" t="s">
        <v>64</v>
      </c>
      <c r="D16591" t="s">
        <v>92</v>
      </c>
      <c r="E16591">
        <v>5025</v>
      </c>
      <c r="F16591">
        <v>1</v>
      </c>
    </row>
    <row r="16592" spans="1:6">
      <c r="A16592">
        <v>5311</v>
      </c>
      <c r="B16592">
        <v>16</v>
      </c>
      <c r="C16592" t="s">
        <v>64</v>
      </c>
      <c r="D16592" t="s">
        <v>92</v>
      </c>
      <c r="E16592">
        <v>5130</v>
      </c>
      <c r="F16592">
        <v>1</v>
      </c>
    </row>
    <row r="16593" spans="1:6">
      <c r="A16593">
        <v>5311</v>
      </c>
      <c r="B16593">
        <v>16</v>
      </c>
      <c r="C16593" t="s">
        <v>64</v>
      </c>
      <c r="D16593" t="s">
        <v>92</v>
      </c>
      <c r="E16593">
        <v>3968</v>
      </c>
      <c r="F16593">
        <v>1</v>
      </c>
    </row>
    <row r="16594" spans="1:6">
      <c r="A16594">
        <v>5311</v>
      </c>
      <c r="B16594">
        <v>16</v>
      </c>
      <c r="C16594" t="s">
        <v>64</v>
      </c>
      <c r="D16594" t="s">
        <v>92</v>
      </c>
      <c r="E16594">
        <v>1110</v>
      </c>
      <c r="F16594">
        <v>1</v>
      </c>
    </row>
    <row r="16595" spans="1:6">
      <c r="A16595">
        <v>5311</v>
      </c>
      <c r="B16595">
        <v>16</v>
      </c>
      <c r="C16595" t="s">
        <v>64</v>
      </c>
      <c r="D16595" t="s">
        <v>92</v>
      </c>
      <c r="E16595">
        <v>2110</v>
      </c>
      <c r="F16595">
        <v>1</v>
      </c>
    </row>
    <row r="16596" spans="1:6">
      <c r="A16596">
        <v>5311</v>
      </c>
      <c r="B16596">
        <v>16</v>
      </c>
      <c r="C16596" t="s">
        <v>64</v>
      </c>
      <c r="D16596" t="s">
        <v>92</v>
      </c>
      <c r="E16596">
        <v>1307</v>
      </c>
      <c r="F16596">
        <v>1</v>
      </c>
    </row>
    <row r="16597" spans="1:6">
      <c r="A16597">
        <v>5311</v>
      </c>
      <c r="B16597">
        <v>16</v>
      </c>
      <c r="C16597" t="s">
        <v>64</v>
      </c>
      <c r="D16597" t="s">
        <v>92</v>
      </c>
      <c r="E16597">
        <v>2079</v>
      </c>
      <c r="F16597">
        <v>1</v>
      </c>
    </row>
    <row r="16598" spans="1:6">
      <c r="A16598">
        <v>5311</v>
      </c>
      <c r="B16598">
        <v>16</v>
      </c>
      <c r="C16598" t="s">
        <v>64</v>
      </c>
      <c r="D16598" t="s">
        <v>92</v>
      </c>
      <c r="E16598">
        <v>4661</v>
      </c>
      <c r="F16598">
        <v>1</v>
      </c>
    </row>
    <row r="16599" spans="1:6">
      <c r="A16599">
        <v>5311</v>
      </c>
      <c r="B16599">
        <v>16</v>
      </c>
      <c r="C16599" t="s">
        <v>64</v>
      </c>
      <c r="D16599" t="s">
        <v>92</v>
      </c>
      <c r="E16599">
        <v>2248</v>
      </c>
      <c r="F16599">
        <v>1</v>
      </c>
    </row>
    <row r="16600" spans="1:6">
      <c r="A16600">
        <v>5311</v>
      </c>
      <c r="B16600">
        <v>16</v>
      </c>
      <c r="C16600" t="s">
        <v>64</v>
      </c>
      <c r="D16600" t="s">
        <v>92</v>
      </c>
      <c r="E16600">
        <v>5575</v>
      </c>
      <c r="F16600">
        <v>1</v>
      </c>
    </row>
    <row r="16601" spans="1:6">
      <c r="A16601">
        <v>5311</v>
      </c>
      <c r="B16601">
        <v>16</v>
      </c>
      <c r="C16601" t="s">
        <v>64</v>
      </c>
      <c r="D16601" t="s">
        <v>92</v>
      </c>
      <c r="E16601">
        <v>1232</v>
      </c>
      <c r="F16601">
        <v>1</v>
      </c>
    </row>
    <row r="16602" spans="1:6">
      <c r="A16602">
        <v>5311</v>
      </c>
      <c r="B16602">
        <v>16</v>
      </c>
      <c r="C16602" t="s">
        <v>64</v>
      </c>
      <c r="D16602" t="s">
        <v>92</v>
      </c>
      <c r="E16602">
        <v>3365</v>
      </c>
      <c r="F16602">
        <v>1</v>
      </c>
    </row>
    <row r="16603" spans="1:6">
      <c r="A16603">
        <v>5311</v>
      </c>
      <c r="B16603">
        <v>16</v>
      </c>
      <c r="C16603" t="s">
        <v>64</v>
      </c>
      <c r="D16603" t="s">
        <v>92</v>
      </c>
      <c r="E16603">
        <v>5600</v>
      </c>
      <c r="F16603">
        <v>1</v>
      </c>
    </row>
    <row r="16604" spans="1:6">
      <c r="A16604">
        <v>5311</v>
      </c>
      <c r="B16604">
        <v>16</v>
      </c>
      <c r="C16604" t="s">
        <v>64</v>
      </c>
      <c r="D16604" t="s">
        <v>92</v>
      </c>
      <c r="E16604">
        <v>131</v>
      </c>
      <c r="F16604">
        <v>1</v>
      </c>
    </row>
    <row r="16605" spans="1:6">
      <c r="A16605">
        <v>5311</v>
      </c>
      <c r="B16605">
        <v>16</v>
      </c>
      <c r="C16605" t="s">
        <v>64</v>
      </c>
      <c r="D16605" t="s">
        <v>92</v>
      </c>
      <c r="E16605">
        <v>5030</v>
      </c>
      <c r="F16605">
        <v>1</v>
      </c>
    </row>
    <row r="16606" spans="1:6">
      <c r="A16606">
        <v>5311</v>
      </c>
      <c r="B16606">
        <v>16</v>
      </c>
      <c r="C16606" t="s">
        <v>64</v>
      </c>
      <c r="D16606" t="s">
        <v>92</v>
      </c>
      <c r="E16606">
        <v>2411</v>
      </c>
      <c r="F16606">
        <v>1</v>
      </c>
    </row>
    <row r="16607" spans="1:6">
      <c r="A16607">
        <v>5311</v>
      </c>
      <c r="B16607">
        <v>16</v>
      </c>
      <c r="C16607" t="s">
        <v>64</v>
      </c>
      <c r="D16607" t="s">
        <v>92</v>
      </c>
      <c r="E16607">
        <v>2824</v>
      </c>
      <c r="F16607">
        <v>1</v>
      </c>
    </row>
    <row r="16608" spans="1:6">
      <c r="A16608">
        <v>5311</v>
      </c>
      <c r="B16608">
        <v>16</v>
      </c>
      <c r="C16608" t="s">
        <v>64</v>
      </c>
      <c r="D16608" t="s">
        <v>92</v>
      </c>
      <c r="E16608">
        <v>62</v>
      </c>
      <c r="F16608">
        <v>1</v>
      </c>
    </row>
    <row r="16609" spans="1:6">
      <c r="A16609">
        <v>5311</v>
      </c>
      <c r="B16609">
        <v>16</v>
      </c>
      <c r="C16609" t="s">
        <v>64</v>
      </c>
      <c r="D16609" t="s">
        <v>92</v>
      </c>
      <c r="E16609">
        <v>3409</v>
      </c>
      <c r="F16609">
        <v>1</v>
      </c>
    </row>
    <row r="16610" spans="1:6">
      <c r="A16610">
        <v>5311</v>
      </c>
      <c r="B16610">
        <v>16</v>
      </c>
      <c r="C16610" t="s">
        <v>64</v>
      </c>
      <c r="D16610" t="s">
        <v>92</v>
      </c>
      <c r="E16610">
        <v>5864</v>
      </c>
      <c r="F16610">
        <v>1</v>
      </c>
    </row>
    <row r="16611" spans="1:6">
      <c r="A16611">
        <v>5311</v>
      </c>
      <c r="B16611">
        <v>16</v>
      </c>
      <c r="C16611" t="s">
        <v>64</v>
      </c>
      <c r="D16611" t="s">
        <v>92</v>
      </c>
      <c r="E16611">
        <v>269</v>
      </c>
      <c r="F16611">
        <v>1</v>
      </c>
    </row>
    <row r="16612" spans="1:6">
      <c r="A16612">
        <v>5311</v>
      </c>
      <c r="B16612">
        <v>16</v>
      </c>
      <c r="C16612" t="s">
        <v>64</v>
      </c>
      <c r="D16612" t="s">
        <v>92</v>
      </c>
      <c r="E16612">
        <v>2985</v>
      </c>
      <c r="F16612">
        <v>1</v>
      </c>
    </row>
    <row r="16613" spans="1:6">
      <c r="A16613">
        <v>5311</v>
      </c>
      <c r="B16613">
        <v>16</v>
      </c>
      <c r="C16613" t="s">
        <v>64</v>
      </c>
      <c r="D16613" t="s">
        <v>92</v>
      </c>
      <c r="E16613">
        <v>4326</v>
      </c>
      <c r="F16613">
        <v>1</v>
      </c>
    </row>
    <row r="16614" spans="1:6">
      <c r="A16614">
        <v>5311</v>
      </c>
      <c r="B16614">
        <v>16</v>
      </c>
      <c r="C16614" t="s">
        <v>64</v>
      </c>
      <c r="D16614" t="s">
        <v>92</v>
      </c>
      <c r="E16614">
        <v>3247</v>
      </c>
      <c r="F16614">
        <v>1</v>
      </c>
    </row>
    <row r="16615" spans="1:6">
      <c r="A16615">
        <v>5311</v>
      </c>
      <c r="B16615">
        <v>16</v>
      </c>
      <c r="C16615" t="s">
        <v>64</v>
      </c>
      <c r="D16615" t="s">
        <v>92</v>
      </c>
      <c r="E16615">
        <v>5956</v>
      </c>
      <c r="F16615">
        <v>1</v>
      </c>
    </row>
    <row r="16616" spans="1:6">
      <c r="A16616">
        <v>5311</v>
      </c>
      <c r="B16616">
        <v>16</v>
      </c>
      <c r="C16616" t="s">
        <v>64</v>
      </c>
      <c r="D16616" t="s">
        <v>92</v>
      </c>
      <c r="E16616">
        <v>3840</v>
      </c>
      <c r="F16616">
        <v>1</v>
      </c>
    </row>
    <row r="16617" spans="1:6">
      <c r="A16617">
        <v>5311</v>
      </c>
      <c r="B16617">
        <v>16</v>
      </c>
      <c r="C16617" t="s">
        <v>64</v>
      </c>
      <c r="D16617" t="s">
        <v>92</v>
      </c>
      <c r="E16617">
        <v>2954</v>
      </c>
      <c r="F16617">
        <v>1</v>
      </c>
    </row>
    <row r="16618" spans="1:6">
      <c r="A16618">
        <v>5311</v>
      </c>
      <c r="B16618">
        <v>16</v>
      </c>
      <c r="C16618" t="s">
        <v>64</v>
      </c>
      <c r="D16618" t="s">
        <v>92</v>
      </c>
      <c r="E16618">
        <v>2930</v>
      </c>
      <c r="F16618">
        <v>1</v>
      </c>
    </row>
    <row r="16619" spans="1:6">
      <c r="A16619">
        <v>5311</v>
      </c>
      <c r="B16619">
        <v>16</v>
      </c>
      <c r="C16619" t="s">
        <v>64</v>
      </c>
      <c r="D16619" t="s">
        <v>92</v>
      </c>
      <c r="E16619">
        <v>1096</v>
      </c>
      <c r="F16619">
        <v>1</v>
      </c>
    </row>
    <row r="16620" spans="1:6">
      <c r="A16620">
        <v>5311</v>
      </c>
      <c r="B16620">
        <v>16</v>
      </c>
      <c r="C16620" t="s">
        <v>64</v>
      </c>
      <c r="D16620" t="s">
        <v>92</v>
      </c>
      <c r="E16620">
        <v>5377</v>
      </c>
      <c r="F16620">
        <v>1</v>
      </c>
    </row>
    <row r="16621" spans="1:6">
      <c r="A16621">
        <v>5311</v>
      </c>
      <c r="B16621">
        <v>16</v>
      </c>
      <c r="C16621" t="s">
        <v>64</v>
      </c>
      <c r="D16621" t="s">
        <v>92</v>
      </c>
      <c r="E16621">
        <v>4971</v>
      </c>
      <c r="F16621">
        <v>1</v>
      </c>
    </row>
    <row r="16622" spans="1:6">
      <c r="A16622">
        <v>5311</v>
      </c>
      <c r="B16622">
        <v>16</v>
      </c>
      <c r="C16622" t="s">
        <v>64</v>
      </c>
      <c r="D16622" t="s">
        <v>92</v>
      </c>
      <c r="E16622">
        <v>5001</v>
      </c>
      <c r="F16622">
        <v>1</v>
      </c>
    </row>
    <row r="16623" spans="1:6">
      <c r="A16623">
        <v>5311</v>
      </c>
      <c r="B16623">
        <v>16</v>
      </c>
      <c r="C16623" t="s">
        <v>64</v>
      </c>
      <c r="D16623" t="s">
        <v>92</v>
      </c>
      <c r="E16623">
        <v>5588</v>
      </c>
      <c r="F16623">
        <v>1</v>
      </c>
    </row>
    <row r="16624" spans="1:6">
      <c r="A16624">
        <v>5311</v>
      </c>
      <c r="B16624">
        <v>16</v>
      </c>
      <c r="C16624" t="s">
        <v>64</v>
      </c>
      <c r="D16624" t="s">
        <v>92</v>
      </c>
      <c r="E16624">
        <v>2249</v>
      </c>
      <c r="F16624">
        <v>1</v>
      </c>
    </row>
    <row r="16625" spans="1:6">
      <c r="A16625">
        <v>5311</v>
      </c>
      <c r="B16625">
        <v>16</v>
      </c>
      <c r="C16625" t="s">
        <v>64</v>
      </c>
      <c r="D16625" t="s">
        <v>92</v>
      </c>
      <c r="E16625">
        <v>3846</v>
      </c>
      <c r="F16625">
        <v>1</v>
      </c>
    </row>
    <row r="16626" spans="1:6">
      <c r="A16626">
        <v>5311</v>
      </c>
      <c r="B16626">
        <v>16</v>
      </c>
      <c r="C16626" t="s">
        <v>64</v>
      </c>
      <c r="D16626" t="s">
        <v>92</v>
      </c>
      <c r="E16626">
        <v>282</v>
      </c>
      <c r="F16626">
        <v>1</v>
      </c>
    </row>
    <row r="16627" spans="1:6">
      <c r="A16627">
        <v>5311</v>
      </c>
      <c r="B16627">
        <v>16</v>
      </c>
      <c r="C16627" t="s">
        <v>64</v>
      </c>
      <c r="D16627" t="s">
        <v>92</v>
      </c>
      <c r="E16627">
        <v>2561</v>
      </c>
      <c r="F16627">
        <v>1</v>
      </c>
    </row>
    <row r="16628" spans="1:6">
      <c r="A16628">
        <v>5311</v>
      </c>
      <c r="B16628">
        <v>16</v>
      </c>
      <c r="C16628" t="s">
        <v>64</v>
      </c>
      <c r="D16628" t="s">
        <v>92</v>
      </c>
      <c r="E16628">
        <v>249</v>
      </c>
      <c r="F16628">
        <v>1</v>
      </c>
    </row>
    <row r="16629" spans="1:6">
      <c r="A16629">
        <v>5311</v>
      </c>
      <c r="B16629">
        <v>16</v>
      </c>
      <c r="C16629" t="s">
        <v>64</v>
      </c>
      <c r="D16629" t="s">
        <v>92</v>
      </c>
      <c r="E16629">
        <v>1325</v>
      </c>
      <c r="F16629">
        <v>1</v>
      </c>
    </row>
    <row r="16630" spans="1:6">
      <c r="A16630">
        <v>5311</v>
      </c>
      <c r="B16630">
        <v>16</v>
      </c>
      <c r="C16630" t="s">
        <v>64</v>
      </c>
      <c r="D16630" t="s">
        <v>92</v>
      </c>
      <c r="E16630">
        <v>5363</v>
      </c>
      <c r="F16630">
        <v>1</v>
      </c>
    </row>
    <row r="16631" spans="1:6">
      <c r="A16631">
        <v>5311</v>
      </c>
      <c r="B16631">
        <v>16</v>
      </c>
      <c r="C16631" t="s">
        <v>64</v>
      </c>
      <c r="D16631" t="s">
        <v>92</v>
      </c>
      <c r="E16631">
        <v>2472</v>
      </c>
      <c r="F16631">
        <v>1</v>
      </c>
    </row>
    <row r="16632" spans="1:6">
      <c r="A16632">
        <v>5311</v>
      </c>
      <c r="B16632">
        <v>16</v>
      </c>
      <c r="C16632" t="s">
        <v>64</v>
      </c>
      <c r="D16632" t="s">
        <v>92</v>
      </c>
      <c r="E16632">
        <v>4652</v>
      </c>
      <c r="F16632">
        <v>1</v>
      </c>
    </row>
    <row r="16633" spans="1:6">
      <c r="A16633">
        <v>5311</v>
      </c>
      <c r="B16633">
        <v>16</v>
      </c>
      <c r="C16633" t="s">
        <v>64</v>
      </c>
      <c r="D16633" t="s">
        <v>92</v>
      </c>
      <c r="E16633">
        <v>4111</v>
      </c>
      <c r="F16633">
        <v>1</v>
      </c>
    </row>
    <row r="16634" spans="1:6">
      <c r="A16634">
        <v>5311</v>
      </c>
      <c r="B16634">
        <v>16</v>
      </c>
      <c r="C16634" t="s">
        <v>64</v>
      </c>
      <c r="D16634" t="s">
        <v>92</v>
      </c>
      <c r="E16634">
        <v>1023</v>
      </c>
      <c r="F16634">
        <v>1</v>
      </c>
    </row>
    <row r="16635" spans="1:6">
      <c r="A16635">
        <v>5311</v>
      </c>
      <c r="B16635">
        <v>16</v>
      </c>
      <c r="C16635" t="s">
        <v>64</v>
      </c>
      <c r="D16635" t="s">
        <v>92</v>
      </c>
      <c r="E16635">
        <v>4804</v>
      </c>
      <c r="F16635">
        <v>1</v>
      </c>
    </row>
    <row r="16636" spans="1:6">
      <c r="A16636">
        <v>5311</v>
      </c>
      <c r="B16636">
        <v>16</v>
      </c>
      <c r="C16636" t="s">
        <v>64</v>
      </c>
      <c r="D16636" t="s">
        <v>92</v>
      </c>
      <c r="E16636">
        <v>1125</v>
      </c>
      <c r="F16636">
        <v>1</v>
      </c>
    </row>
    <row r="16637" spans="1:6">
      <c r="A16637">
        <v>5311</v>
      </c>
      <c r="B16637">
        <v>16</v>
      </c>
      <c r="C16637" t="s">
        <v>64</v>
      </c>
      <c r="D16637" t="s">
        <v>92</v>
      </c>
      <c r="E16637">
        <v>5559</v>
      </c>
      <c r="F16637">
        <v>1</v>
      </c>
    </row>
    <row r="16638" spans="1:6">
      <c r="A16638">
        <v>5311</v>
      </c>
      <c r="B16638">
        <v>16</v>
      </c>
      <c r="C16638" t="s">
        <v>64</v>
      </c>
      <c r="D16638" t="s">
        <v>92</v>
      </c>
      <c r="E16638">
        <v>3967</v>
      </c>
      <c r="F16638">
        <v>1</v>
      </c>
    </row>
    <row r="16639" spans="1:6">
      <c r="A16639">
        <v>5311</v>
      </c>
      <c r="B16639">
        <v>16</v>
      </c>
      <c r="C16639" t="s">
        <v>64</v>
      </c>
      <c r="D16639" t="s">
        <v>92</v>
      </c>
      <c r="E16639">
        <v>5149</v>
      </c>
      <c r="F16639">
        <v>1</v>
      </c>
    </row>
    <row r="16640" spans="1:6">
      <c r="A16640">
        <v>5311</v>
      </c>
      <c r="B16640">
        <v>16</v>
      </c>
      <c r="C16640" t="s">
        <v>64</v>
      </c>
      <c r="D16640" t="s">
        <v>92</v>
      </c>
      <c r="E16640">
        <v>3884</v>
      </c>
      <c r="F16640">
        <v>1</v>
      </c>
    </row>
    <row r="16641" spans="1:6">
      <c r="A16641">
        <v>5311</v>
      </c>
      <c r="B16641">
        <v>16</v>
      </c>
      <c r="C16641" t="s">
        <v>64</v>
      </c>
      <c r="D16641" t="s">
        <v>92</v>
      </c>
      <c r="E16641">
        <v>2015</v>
      </c>
      <c r="F16641">
        <v>1</v>
      </c>
    </row>
    <row r="16642" spans="1:6">
      <c r="A16642">
        <v>5311</v>
      </c>
      <c r="B16642">
        <v>16</v>
      </c>
      <c r="C16642" t="s">
        <v>64</v>
      </c>
      <c r="D16642" t="s">
        <v>92</v>
      </c>
      <c r="E16642">
        <v>1140</v>
      </c>
      <c r="F16642">
        <v>1</v>
      </c>
    </row>
    <row r="16643" spans="1:6">
      <c r="A16643">
        <v>5311</v>
      </c>
      <c r="B16643">
        <v>16</v>
      </c>
      <c r="C16643" t="s">
        <v>64</v>
      </c>
      <c r="D16643" t="s">
        <v>92</v>
      </c>
      <c r="E16643">
        <v>2473</v>
      </c>
      <c r="F16643">
        <v>1</v>
      </c>
    </row>
    <row r="16644" spans="1:6">
      <c r="A16644">
        <v>5311</v>
      </c>
      <c r="B16644">
        <v>16</v>
      </c>
      <c r="C16644" t="s">
        <v>64</v>
      </c>
      <c r="D16644" t="s">
        <v>92</v>
      </c>
      <c r="E16644">
        <v>4553</v>
      </c>
      <c r="F16644">
        <v>1</v>
      </c>
    </row>
    <row r="16645" spans="1:6">
      <c r="A16645">
        <v>5311</v>
      </c>
      <c r="B16645">
        <v>16</v>
      </c>
      <c r="C16645" t="s">
        <v>64</v>
      </c>
      <c r="D16645" t="s">
        <v>92</v>
      </c>
      <c r="E16645">
        <v>3047</v>
      </c>
      <c r="F16645">
        <v>1</v>
      </c>
    </row>
    <row r="16646" spans="1:6">
      <c r="A16646">
        <v>5311</v>
      </c>
      <c r="B16646">
        <v>16</v>
      </c>
      <c r="C16646" t="s">
        <v>64</v>
      </c>
      <c r="D16646" t="s">
        <v>92</v>
      </c>
      <c r="E16646">
        <v>3384</v>
      </c>
      <c r="F16646">
        <v>1</v>
      </c>
    </row>
    <row r="16647" spans="1:6">
      <c r="A16647">
        <v>5311</v>
      </c>
      <c r="B16647">
        <v>16</v>
      </c>
      <c r="C16647" t="s">
        <v>64</v>
      </c>
      <c r="D16647" t="s">
        <v>92</v>
      </c>
      <c r="E16647">
        <v>2528</v>
      </c>
      <c r="F16647">
        <v>1</v>
      </c>
    </row>
    <row r="16648" spans="1:6">
      <c r="A16648">
        <v>5311</v>
      </c>
      <c r="B16648">
        <v>16</v>
      </c>
      <c r="C16648" t="s">
        <v>64</v>
      </c>
      <c r="D16648" t="s">
        <v>92</v>
      </c>
      <c r="E16648">
        <v>2923</v>
      </c>
      <c r="F16648">
        <v>1</v>
      </c>
    </row>
    <row r="16649" spans="1:6">
      <c r="A16649">
        <v>5311</v>
      </c>
      <c r="B16649">
        <v>16</v>
      </c>
      <c r="C16649" t="s">
        <v>64</v>
      </c>
      <c r="D16649" t="s">
        <v>92</v>
      </c>
      <c r="E16649">
        <v>1012</v>
      </c>
      <c r="F16649">
        <v>1</v>
      </c>
    </row>
    <row r="16650" spans="1:6">
      <c r="A16650">
        <v>5311</v>
      </c>
      <c r="B16650">
        <v>16</v>
      </c>
      <c r="C16650" t="s">
        <v>64</v>
      </c>
      <c r="D16650" t="s">
        <v>92</v>
      </c>
      <c r="E16650">
        <v>3751</v>
      </c>
      <c r="F16650">
        <v>1</v>
      </c>
    </row>
    <row r="16651" spans="1:6">
      <c r="A16651">
        <v>5311</v>
      </c>
      <c r="B16651">
        <v>16</v>
      </c>
      <c r="C16651" t="s">
        <v>64</v>
      </c>
      <c r="D16651" t="s">
        <v>92</v>
      </c>
      <c r="E16651">
        <v>3647</v>
      </c>
      <c r="F16651">
        <v>1</v>
      </c>
    </row>
    <row r="16652" spans="1:6">
      <c r="A16652">
        <v>5311</v>
      </c>
      <c r="B16652">
        <v>16</v>
      </c>
      <c r="C16652" t="s">
        <v>64</v>
      </c>
      <c r="D16652" t="s">
        <v>92</v>
      </c>
      <c r="E16652">
        <v>2638</v>
      </c>
      <c r="F16652">
        <v>1</v>
      </c>
    </row>
    <row r="16653" spans="1:6">
      <c r="A16653">
        <v>5311</v>
      </c>
      <c r="B16653">
        <v>16</v>
      </c>
      <c r="C16653" t="s">
        <v>64</v>
      </c>
      <c r="D16653" t="s">
        <v>92</v>
      </c>
      <c r="E16653">
        <v>2836</v>
      </c>
      <c r="F16653">
        <v>1</v>
      </c>
    </row>
    <row r="16654" spans="1:6">
      <c r="A16654">
        <v>5311</v>
      </c>
      <c r="B16654">
        <v>16</v>
      </c>
      <c r="C16654" t="s">
        <v>64</v>
      </c>
      <c r="D16654" t="s">
        <v>92</v>
      </c>
      <c r="E16654">
        <v>2520</v>
      </c>
      <c r="F16654">
        <v>1</v>
      </c>
    </row>
    <row r="16655" spans="1:6">
      <c r="A16655">
        <v>5311</v>
      </c>
      <c r="B16655">
        <v>16</v>
      </c>
      <c r="C16655" t="s">
        <v>64</v>
      </c>
      <c r="D16655" t="s">
        <v>92</v>
      </c>
      <c r="E16655">
        <v>4183</v>
      </c>
      <c r="F16655">
        <v>1</v>
      </c>
    </row>
    <row r="16656" spans="1:6">
      <c r="A16656">
        <v>5311</v>
      </c>
      <c r="B16656">
        <v>16</v>
      </c>
      <c r="C16656" t="s">
        <v>64</v>
      </c>
      <c r="D16656" t="s">
        <v>92</v>
      </c>
      <c r="E16656">
        <v>1246</v>
      </c>
      <c r="F16656">
        <v>1</v>
      </c>
    </row>
    <row r="16657" spans="1:6">
      <c r="A16657">
        <v>5311</v>
      </c>
      <c r="B16657">
        <v>16</v>
      </c>
      <c r="C16657" t="s">
        <v>64</v>
      </c>
      <c r="D16657" t="s">
        <v>92</v>
      </c>
      <c r="E16657">
        <v>2394</v>
      </c>
      <c r="F16657">
        <v>1</v>
      </c>
    </row>
    <row r="16658" spans="1:6">
      <c r="A16658">
        <v>5311</v>
      </c>
      <c r="B16658">
        <v>16</v>
      </c>
      <c r="C16658" t="s">
        <v>64</v>
      </c>
      <c r="D16658" t="s">
        <v>92</v>
      </c>
      <c r="E16658">
        <v>5142</v>
      </c>
      <c r="F16658">
        <v>1</v>
      </c>
    </row>
    <row r="16659" spans="1:6">
      <c r="A16659">
        <v>5311</v>
      </c>
      <c r="B16659">
        <v>16</v>
      </c>
      <c r="C16659" t="s">
        <v>64</v>
      </c>
      <c r="D16659" t="s">
        <v>92</v>
      </c>
      <c r="E16659">
        <v>3427</v>
      </c>
      <c r="F16659">
        <v>1</v>
      </c>
    </row>
    <row r="16660" spans="1:6">
      <c r="A16660">
        <v>5311</v>
      </c>
      <c r="B16660">
        <v>16</v>
      </c>
      <c r="C16660" t="s">
        <v>64</v>
      </c>
      <c r="D16660" t="s">
        <v>92</v>
      </c>
      <c r="E16660">
        <v>5885</v>
      </c>
      <c r="F16660">
        <v>1</v>
      </c>
    </row>
    <row r="16661" spans="1:6">
      <c r="A16661">
        <v>5311</v>
      </c>
      <c r="B16661">
        <v>16</v>
      </c>
      <c r="C16661" t="s">
        <v>64</v>
      </c>
      <c r="D16661" t="s">
        <v>92</v>
      </c>
      <c r="E16661">
        <v>126</v>
      </c>
      <c r="F16661">
        <v>1</v>
      </c>
    </row>
    <row r="16662" spans="1:6">
      <c r="A16662">
        <v>5311</v>
      </c>
      <c r="B16662">
        <v>16</v>
      </c>
      <c r="C16662" t="s">
        <v>64</v>
      </c>
      <c r="D16662" t="s">
        <v>92</v>
      </c>
      <c r="E16662">
        <v>3896</v>
      </c>
      <c r="F16662">
        <v>1</v>
      </c>
    </row>
    <row r="16663" spans="1:6">
      <c r="A16663">
        <v>5311</v>
      </c>
      <c r="B16663">
        <v>16</v>
      </c>
      <c r="C16663" t="s">
        <v>64</v>
      </c>
      <c r="D16663" t="s">
        <v>92</v>
      </c>
      <c r="E16663">
        <v>5554</v>
      </c>
      <c r="F16663">
        <v>1</v>
      </c>
    </row>
    <row r="16664" spans="1:6">
      <c r="A16664">
        <v>5311</v>
      </c>
      <c r="B16664">
        <v>16</v>
      </c>
      <c r="C16664" t="s">
        <v>64</v>
      </c>
      <c r="D16664" t="s">
        <v>92</v>
      </c>
      <c r="E16664">
        <v>2999</v>
      </c>
      <c r="F16664">
        <v>1</v>
      </c>
    </row>
    <row r="16665" spans="1:6">
      <c r="A16665">
        <v>5311</v>
      </c>
      <c r="B16665">
        <v>16</v>
      </c>
      <c r="C16665" t="s">
        <v>64</v>
      </c>
      <c r="D16665" t="s">
        <v>92</v>
      </c>
      <c r="E16665">
        <v>5728</v>
      </c>
      <c r="F16665">
        <v>1</v>
      </c>
    </row>
    <row r="16666" spans="1:6">
      <c r="A16666">
        <v>5311</v>
      </c>
      <c r="B16666">
        <v>16</v>
      </c>
      <c r="C16666" t="s">
        <v>64</v>
      </c>
      <c r="D16666" t="s">
        <v>92</v>
      </c>
      <c r="E16666">
        <v>2382</v>
      </c>
      <c r="F16666">
        <v>1</v>
      </c>
    </row>
    <row r="16667" spans="1:6">
      <c r="A16667">
        <v>5311</v>
      </c>
      <c r="B16667">
        <v>16</v>
      </c>
      <c r="C16667" t="s">
        <v>64</v>
      </c>
      <c r="D16667" t="s">
        <v>92</v>
      </c>
      <c r="E16667">
        <v>5851</v>
      </c>
      <c r="F16667">
        <v>1</v>
      </c>
    </row>
    <row r="16668" spans="1:6">
      <c r="A16668">
        <v>5311</v>
      </c>
      <c r="B16668">
        <v>16</v>
      </c>
      <c r="C16668" t="s">
        <v>64</v>
      </c>
      <c r="D16668" t="s">
        <v>92</v>
      </c>
      <c r="E16668">
        <v>5139</v>
      </c>
      <c r="F16668">
        <v>1</v>
      </c>
    </row>
    <row r="16669" spans="1:6">
      <c r="A16669">
        <v>5311</v>
      </c>
      <c r="B16669">
        <v>16</v>
      </c>
      <c r="C16669" t="s">
        <v>64</v>
      </c>
      <c r="D16669" t="s">
        <v>92</v>
      </c>
      <c r="E16669">
        <v>3795</v>
      </c>
      <c r="F16669">
        <v>1</v>
      </c>
    </row>
    <row r="16670" spans="1:6">
      <c r="A16670">
        <v>5311</v>
      </c>
      <c r="B16670">
        <v>16</v>
      </c>
      <c r="C16670" t="s">
        <v>64</v>
      </c>
      <c r="D16670" t="s">
        <v>92</v>
      </c>
      <c r="E16670">
        <v>4069</v>
      </c>
      <c r="F16670">
        <v>1</v>
      </c>
    </row>
    <row r="16671" spans="1:6">
      <c r="A16671">
        <v>5311</v>
      </c>
      <c r="B16671">
        <v>16</v>
      </c>
      <c r="C16671" t="s">
        <v>64</v>
      </c>
      <c r="D16671" t="s">
        <v>92</v>
      </c>
      <c r="E16671">
        <v>139</v>
      </c>
      <c r="F16671">
        <v>1</v>
      </c>
    </row>
    <row r="16672" spans="1:6">
      <c r="A16672">
        <v>5311</v>
      </c>
      <c r="B16672">
        <v>16</v>
      </c>
      <c r="C16672" t="s">
        <v>64</v>
      </c>
      <c r="D16672" t="s">
        <v>92</v>
      </c>
      <c r="E16672">
        <v>3878</v>
      </c>
      <c r="F16672">
        <v>1</v>
      </c>
    </row>
    <row r="16673" spans="1:6">
      <c r="A16673">
        <v>5311</v>
      </c>
      <c r="B16673">
        <v>16</v>
      </c>
      <c r="C16673" t="s">
        <v>64</v>
      </c>
      <c r="D16673" t="s">
        <v>92</v>
      </c>
      <c r="E16673">
        <v>4950</v>
      </c>
      <c r="F16673">
        <v>1</v>
      </c>
    </row>
    <row r="16674" spans="1:6">
      <c r="A16674">
        <v>5311</v>
      </c>
      <c r="B16674">
        <v>16</v>
      </c>
      <c r="C16674" t="s">
        <v>64</v>
      </c>
      <c r="D16674" t="s">
        <v>92</v>
      </c>
      <c r="E16674">
        <v>270</v>
      </c>
      <c r="F16674">
        <v>1</v>
      </c>
    </row>
    <row r="16675" spans="1:6">
      <c r="A16675">
        <v>5311</v>
      </c>
      <c r="B16675">
        <v>16</v>
      </c>
      <c r="C16675" t="s">
        <v>64</v>
      </c>
      <c r="D16675" t="s">
        <v>92</v>
      </c>
      <c r="E16675">
        <v>1279</v>
      </c>
      <c r="F16675">
        <v>1</v>
      </c>
    </row>
    <row r="16676" spans="1:6">
      <c r="A16676">
        <v>5311</v>
      </c>
      <c r="B16676">
        <v>16</v>
      </c>
      <c r="C16676" t="s">
        <v>64</v>
      </c>
      <c r="D16676" t="s">
        <v>92</v>
      </c>
      <c r="E16676">
        <v>3823</v>
      </c>
      <c r="F16676">
        <v>1</v>
      </c>
    </row>
    <row r="16677" spans="1:6">
      <c r="A16677">
        <v>5311</v>
      </c>
      <c r="B16677">
        <v>16</v>
      </c>
      <c r="C16677" t="s">
        <v>64</v>
      </c>
      <c r="D16677" t="s">
        <v>92</v>
      </c>
      <c r="E16677">
        <v>4400</v>
      </c>
      <c r="F16677">
        <v>1</v>
      </c>
    </row>
    <row r="16678" spans="1:6">
      <c r="A16678">
        <v>5311</v>
      </c>
      <c r="B16678">
        <v>16</v>
      </c>
      <c r="C16678" t="s">
        <v>64</v>
      </c>
      <c r="D16678" t="s">
        <v>92</v>
      </c>
      <c r="E16678">
        <v>1344</v>
      </c>
      <c r="F16678">
        <v>1</v>
      </c>
    </row>
    <row r="16679" spans="1:6">
      <c r="A16679">
        <v>5311</v>
      </c>
      <c r="B16679">
        <v>16</v>
      </c>
      <c r="C16679" t="s">
        <v>64</v>
      </c>
      <c r="D16679" t="s">
        <v>92</v>
      </c>
      <c r="E16679">
        <v>3711</v>
      </c>
      <c r="F16679">
        <v>1</v>
      </c>
    </row>
    <row r="16680" spans="1:6">
      <c r="A16680">
        <v>5311</v>
      </c>
      <c r="B16680">
        <v>16</v>
      </c>
      <c r="C16680" t="s">
        <v>64</v>
      </c>
      <c r="D16680" t="s">
        <v>92</v>
      </c>
      <c r="E16680">
        <v>3322</v>
      </c>
      <c r="F16680">
        <v>1</v>
      </c>
    </row>
    <row r="16681" spans="1:6">
      <c r="A16681">
        <v>5311</v>
      </c>
      <c r="B16681">
        <v>16</v>
      </c>
      <c r="C16681" t="s">
        <v>64</v>
      </c>
      <c r="D16681" t="s">
        <v>92</v>
      </c>
      <c r="E16681">
        <v>4800</v>
      </c>
      <c r="F16681">
        <v>1</v>
      </c>
    </row>
    <row r="16682" spans="1:6">
      <c r="A16682">
        <v>5311</v>
      </c>
      <c r="B16682">
        <v>16</v>
      </c>
      <c r="C16682" t="s">
        <v>64</v>
      </c>
      <c r="D16682" t="s">
        <v>92</v>
      </c>
      <c r="E16682">
        <v>5262</v>
      </c>
      <c r="F16682">
        <v>1</v>
      </c>
    </row>
    <row r="16683" spans="1:6">
      <c r="A16683">
        <v>5311</v>
      </c>
      <c r="B16683">
        <v>16</v>
      </c>
      <c r="C16683" t="s">
        <v>64</v>
      </c>
      <c r="D16683" t="s">
        <v>92</v>
      </c>
      <c r="E16683">
        <v>2154</v>
      </c>
      <c r="F16683">
        <v>1</v>
      </c>
    </row>
    <row r="16684" spans="1:6">
      <c r="A16684">
        <v>5311</v>
      </c>
      <c r="B16684">
        <v>16</v>
      </c>
      <c r="C16684" t="s">
        <v>64</v>
      </c>
      <c r="D16684" t="s">
        <v>92</v>
      </c>
      <c r="E16684">
        <v>4831</v>
      </c>
      <c r="F16684">
        <v>1</v>
      </c>
    </row>
    <row r="16685" spans="1:6">
      <c r="A16685">
        <v>5311</v>
      </c>
      <c r="B16685">
        <v>16</v>
      </c>
      <c r="C16685" t="s">
        <v>64</v>
      </c>
      <c r="D16685" t="s">
        <v>92</v>
      </c>
      <c r="E16685">
        <v>37</v>
      </c>
      <c r="F16685">
        <v>1</v>
      </c>
    </row>
    <row r="16686" spans="1:6">
      <c r="A16686">
        <v>5311</v>
      </c>
      <c r="B16686">
        <v>16</v>
      </c>
      <c r="C16686" t="s">
        <v>64</v>
      </c>
      <c r="D16686" t="s">
        <v>92</v>
      </c>
      <c r="E16686">
        <v>2838</v>
      </c>
      <c r="F16686">
        <v>1</v>
      </c>
    </row>
    <row r="16687" spans="1:6">
      <c r="A16687">
        <v>5311</v>
      </c>
      <c r="B16687">
        <v>16</v>
      </c>
      <c r="C16687" t="s">
        <v>64</v>
      </c>
      <c r="D16687" t="s">
        <v>92</v>
      </c>
      <c r="E16687">
        <v>3001</v>
      </c>
      <c r="F16687">
        <v>1</v>
      </c>
    </row>
    <row r="16688" spans="1:6">
      <c r="A16688">
        <v>5311</v>
      </c>
      <c r="B16688">
        <v>16</v>
      </c>
      <c r="C16688" t="s">
        <v>64</v>
      </c>
      <c r="D16688" t="s">
        <v>92</v>
      </c>
      <c r="E16688">
        <v>6035</v>
      </c>
      <c r="F16688">
        <v>1</v>
      </c>
    </row>
    <row r="16689" spans="1:6">
      <c r="A16689">
        <v>5311</v>
      </c>
      <c r="B16689">
        <v>16</v>
      </c>
      <c r="C16689" t="s">
        <v>64</v>
      </c>
      <c r="D16689" t="s">
        <v>92</v>
      </c>
      <c r="E16689">
        <v>2426</v>
      </c>
      <c r="F16689">
        <v>1</v>
      </c>
    </row>
    <row r="16690" spans="1:6">
      <c r="A16690">
        <v>5311</v>
      </c>
      <c r="B16690">
        <v>16</v>
      </c>
      <c r="C16690" t="s">
        <v>64</v>
      </c>
      <c r="D16690" t="s">
        <v>92</v>
      </c>
      <c r="E16690">
        <v>5293</v>
      </c>
      <c r="F16690">
        <v>1</v>
      </c>
    </row>
    <row r="16691" spans="1:6">
      <c r="A16691">
        <v>5311</v>
      </c>
      <c r="B16691">
        <v>16</v>
      </c>
      <c r="C16691" t="s">
        <v>64</v>
      </c>
      <c r="D16691" t="s">
        <v>92</v>
      </c>
      <c r="E16691">
        <v>305</v>
      </c>
      <c r="F16691">
        <v>1</v>
      </c>
    </row>
    <row r="16692" spans="1:6">
      <c r="A16692">
        <v>5311</v>
      </c>
      <c r="B16692">
        <v>16</v>
      </c>
      <c r="C16692" t="s">
        <v>64</v>
      </c>
      <c r="D16692" t="s">
        <v>92</v>
      </c>
      <c r="E16692">
        <v>4314</v>
      </c>
      <c r="F16692">
        <v>1</v>
      </c>
    </row>
    <row r="16693" spans="1:6">
      <c r="A16693">
        <v>5311</v>
      </c>
      <c r="B16693">
        <v>16</v>
      </c>
      <c r="C16693" t="s">
        <v>64</v>
      </c>
      <c r="D16693" t="s">
        <v>92</v>
      </c>
      <c r="E16693">
        <v>3121</v>
      </c>
      <c r="F16693">
        <v>1</v>
      </c>
    </row>
    <row r="16694" spans="1:6">
      <c r="A16694">
        <v>5311</v>
      </c>
      <c r="B16694">
        <v>16</v>
      </c>
      <c r="C16694" t="s">
        <v>64</v>
      </c>
      <c r="D16694" t="s">
        <v>92</v>
      </c>
      <c r="E16694">
        <v>3160</v>
      </c>
      <c r="F16694">
        <v>1</v>
      </c>
    </row>
    <row r="16695" spans="1:6">
      <c r="A16695">
        <v>5311</v>
      </c>
      <c r="B16695">
        <v>16</v>
      </c>
      <c r="C16695" t="s">
        <v>64</v>
      </c>
      <c r="D16695" t="s">
        <v>92</v>
      </c>
      <c r="E16695">
        <v>2018</v>
      </c>
      <c r="F16695">
        <v>1</v>
      </c>
    </row>
    <row r="16696" spans="1:6">
      <c r="A16696">
        <v>5311</v>
      </c>
      <c r="B16696">
        <v>16</v>
      </c>
      <c r="C16696" t="s">
        <v>64</v>
      </c>
      <c r="D16696" t="s">
        <v>92</v>
      </c>
      <c r="E16696">
        <v>353</v>
      </c>
      <c r="F16696">
        <v>1</v>
      </c>
    </row>
    <row r="16697" spans="1:6">
      <c r="A16697">
        <v>5311</v>
      </c>
      <c r="B16697">
        <v>16</v>
      </c>
      <c r="C16697" t="s">
        <v>64</v>
      </c>
      <c r="D16697" t="s">
        <v>92</v>
      </c>
      <c r="E16697">
        <v>4702</v>
      </c>
      <c r="F16697">
        <v>1</v>
      </c>
    </row>
    <row r="16698" spans="1:6">
      <c r="A16698">
        <v>5311</v>
      </c>
      <c r="B16698">
        <v>16</v>
      </c>
      <c r="C16698" t="s">
        <v>64</v>
      </c>
      <c r="D16698" t="s">
        <v>92</v>
      </c>
      <c r="E16698">
        <v>5541</v>
      </c>
      <c r="F16698">
        <v>1</v>
      </c>
    </row>
    <row r="16699" spans="1:6">
      <c r="A16699">
        <v>5311</v>
      </c>
      <c r="B16699">
        <v>16</v>
      </c>
      <c r="C16699" t="s">
        <v>64</v>
      </c>
      <c r="D16699" t="s">
        <v>92</v>
      </c>
      <c r="E16699">
        <v>5422</v>
      </c>
      <c r="F16699">
        <v>1</v>
      </c>
    </row>
    <row r="16700" spans="1:6">
      <c r="A16700">
        <v>5311</v>
      </c>
      <c r="B16700">
        <v>16</v>
      </c>
      <c r="C16700" t="s">
        <v>64</v>
      </c>
      <c r="D16700" t="s">
        <v>92</v>
      </c>
      <c r="E16700">
        <v>67</v>
      </c>
      <c r="F16700">
        <v>1</v>
      </c>
    </row>
    <row r="16701" spans="1:6">
      <c r="A16701">
        <v>5311</v>
      </c>
      <c r="B16701">
        <v>16</v>
      </c>
      <c r="C16701" t="s">
        <v>64</v>
      </c>
      <c r="D16701" t="s">
        <v>92</v>
      </c>
      <c r="E16701">
        <v>4811</v>
      </c>
      <c r="F16701">
        <v>1</v>
      </c>
    </row>
    <row r="16702" spans="1:6">
      <c r="A16702">
        <v>5311</v>
      </c>
      <c r="B16702">
        <v>16</v>
      </c>
      <c r="C16702" t="s">
        <v>64</v>
      </c>
      <c r="D16702" t="s">
        <v>92</v>
      </c>
      <c r="E16702">
        <v>3818</v>
      </c>
      <c r="F16702">
        <v>1</v>
      </c>
    </row>
    <row r="16703" spans="1:6">
      <c r="A16703">
        <v>5311</v>
      </c>
      <c r="B16703">
        <v>16</v>
      </c>
      <c r="C16703" t="s">
        <v>64</v>
      </c>
      <c r="D16703" t="s">
        <v>92</v>
      </c>
      <c r="E16703">
        <v>5834</v>
      </c>
      <c r="F16703">
        <v>1</v>
      </c>
    </row>
    <row r="16704" spans="1:6">
      <c r="A16704">
        <v>5311</v>
      </c>
      <c r="B16704">
        <v>16</v>
      </c>
      <c r="C16704" t="s">
        <v>64</v>
      </c>
      <c r="D16704" t="s">
        <v>92</v>
      </c>
      <c r="E16704">
        <v>6088</v>
      </c>
      <c r="F16704">
        <v>1</v>
      </c>
    </row>
    <row r="16705" spans="1:6">
      <c r="A16705">
        <v>5311</v>
      </c>
      <c r="B16705">
        <v>16</v>
      </c>
      <c r="C16705" t="s">
        <v>64</v>
      </c>
      <c r="D16705" t="s">
        <v>92</v>
      </c>
      <c r="E16705">
        <v>3974</v>
      </c>
      <c r="F16705">
        <v>1</v>
      </c>
    </row>
    <row r="16706" spans="1:6">
      <c r="A16706">
        <v>5311</v>
      </c>
      <c r="B16706">
        <v>16</v>
      </c>
      <c r="C16706" t="s">
        <v>64</v>
      </c>
      <c r="D16706" t="s">
        <v>92</v>
      </c>
      <c r="E16706">
        <v>3177</v>
      </c>
      <c r="F16706">
        <v>1</v>
      </c>
    </row>
    <row r="16707" spans="1:6">
      <c r="A16707">
        <v>5311</v>
      </c>
      <c r="B16707">
        <v>16</v>
      </c>
      <c r="C16707" t="s">
        <v>64</v>
      </c>
      <c r="D16707" t="s">
        <v>92</v>
      </c>
      <c r="E16707">
        <v>2176</v>
      </c>
      <c r="F16707">
        <v>1</v>
      </c>
    </row>
    <row r="16708" spans="1:6">
      <c r="A16708">
        <v>5311</v>
      </c>
      <c r="B16708">
        <v>16</v>
      </c>
      <c r="C16708" t="s">
        <v>64</v>
      </c>
      <c r="D16708" t="s">
        <v>92</v>
      </c>
      <c r="E16708">
        <v>5691</v>
      </c>
      <c r="F16708">
        <v>1</v>
      </c>
    </row>
    <row r="16709" spans="1:6">
      <c r="A16709">
        <v>5311</v>
      </c>
      <c r="B16709">
        <v>16</v>
      </c>
      <c r="C16709" t="s">
        <v>64</v>
      </c>
      <c r="D16709" t="s">
        <v>92</v>
      </c>
      <c r="E16709">
        <v>4708</v>
      </c>
      <c r="F16709">
        <v>1</v>
      </c>
    </row>
    <row r="16710" spans="1:6">
      <c r="A16710">
        <v>5311</v>
      </c>
      <c r="B16710">
        <v>16</v>
      </c>
      <c r="C16710" t="s">
        <v>64</v>
      </c>
      <c r="D16710" t="s">
        <v>92</v>
      </c>
      <c r="E16710">
        <v>140</v>
      </c>
      <c r="F16710">
        <v>1</v>
      </c>
    </row>
    <row r="16711" spans="1:6">
      <c r="A16711">
        <v>5311</v>
      </c>
      <c r="B16711">
        <v>16</v>
      </c>
      <c r="C16711" t="s">
        <v>64</v>
      </c>
      <c r="D16711" t="s">
        <v>92</v>
      </c>
      <c r="E16711">
        <v>2519</v>
      </c>
      <c r="F16711">
        <v>1</v>
      </c>
    </row>
    <row r="16712" spans="1:6">
      <c r="A16712">
        <v>5311</v>
      </c>
      <c r="B16712">
        <v>16</v>
      </c>
      <c r="C16712" t="s">
        <v>64</v>
      </c>
      <c r="D16712" t="s">
        <v>92</v>
      </c>
      <c r="E16712">
        <v>255</v>
      </c>
      <c r="F16712">
        <v>1</v>
      </c>
    </row>
    <row r="16713" spans="1:6">
      <c r="A16713">
        <v>5311</v>
      </c>
      <c r="B16713">
        <v>16</v>
      </c>
      <c r="C16713" t="s">
        <v>64</v>
      </c>
      <c r="D16713" t="s">
        <v>92</v>
      </c>
      <c r="E16713">
        <v>3290</v>
      </c>
      <c r="F16713">
        <v>1</v>
      </c>
    </row>
    <row r="16714" spans="1:6">
      <c r="A16714">
        <v>5311</v>
      </c>
      <c r="B16714">
        <v>16</v>
      </c>
      <c r="C16714" t="s">
        <v>64</v>
      </c>
      <c r="D16714" t="s">
        <v>92</v>
      </c>
      <c r="E16714">
        <v>1224</v>
      </c>
      <c r="F16714">
        <v>1</v>
      </c>
    </row>
    <row r="16715" spans="1:6">
      <c r="A16715">
        <v>5311</v>
      </c>
      <c r="B16715">
        <v>16</v>
      </c>
      <c r="C16715" t="s">
        <v>64</v>
      </c>
      <c r="D16715" t="s">
        <v>92</v>
      </c>
      <c r="E16715">
        <v>3392</v>
      </c>
      <c r="F16715">
        <v>1</v>
      </c>
    </row>
    <row r="16716" spans="1:6">
      <c r="A16716">
        <v>5311</v>
      </c>
      <c r="B16716">
        <v>16</v>
      </c>
      <c r="C16716" t="s">
        <v>64</v>
      </c>
      <c r="D16716" t="s">
        <v>92</v>
      </c>
      <c r="E16716">
        <v>5466</v>
      </c>
      <c r="F16716">
        <v>1</v>
      </c>
    </row>
    <row r="16717" spans="1:6">
      <c r="A16717">
        <v>5311</v>
      </c>
      <c r="B16717">
        <v>16</v>
      </c>
      <c r="C16717" t="s">
        <v>64</v>
      </c>
      <c r="D16717" t="s">
        <v>92</v>
      </c>
      <c r="E16717">
        <v>3334</v>
      </c>
      <c r="F16717">
        <v>1</v>
      </c>
    </row>
    <row r="16718" spans="1:6">
      <c r="A16718">
        <v>5311</v>
      </c>
      <c r="B16718">
        <v>16</v>
      </c>
      <c r="C16718" t="s">
        <v>64</v>
      </c>
      <c r="D16718" t="s">
        <v>92</v>
      </c>
      <c r="E16718">
        <v>4947</v>
      </c>
      <c r="F16718">
        <v>1</v>
      </c>
    </row>
    <row r="16719" spans="1:6">
      <c r="A16719">
        <v>5311</v>
      </c>
      <c r="B16719">
        <v>16</v>
      </c>
      <c r="C16719" t="s">
        <v>64</v>
      </c>
      <c r="D16719" t="s">
        <v>92</v>
      </c>
      <c r="E16719">
        <v>2670</v>
      </c>
      <c r="F16719">
        <v>1</v>
      </c>
    </row>
    <row r="16720" spans="1:6">
      <c r="A16720">
        <v>5311</v>
      </c>
      <c r="B16720">
        <v>16</v>
      </c>
      <c r="C16720" t="s">
        <v>64</v>
      </c>
      <c r="D16720" t="s">
        <v>92</v>
      </c>
      <c r="E16720">
        <v>103</v>
      </c>
      <c r="F16720">
        <v>1</v>
      </c>
    </row>
    <row r="16721" spans="1:6">
      <c r="A16721">
        <v>5311</v>
      </c>
      <c r="B16721">
        <v>16</v>
      </c>
      <c r="C16721" t="s">
        <v>64</v>
      </c>
      <c r="D16721" t="s">
        <v>92</v>
      </c>
      <c r="E16721">
        <v>2689</v>
      </c>
      <c r="F16721">
        <v>1</v>
      </c>
    </row>
    <row r="16722" spans="1:6">
      <c r="A16722">
        <v>5311</v>
      </c>
      <c r="B16722">
        <v>16</v>
      </c>
      <c r="C16722" t="s">
        <v>64</v>
      </c>
      <c r="D16722" t="s">
        <v>92</v>
      </c>
      <c r="E16722">
        <v>5668</v>
      </c>
      <c r="F16722">
        <v>1</v>
      </c>
    </row>
    <row r="16723" spans="1:6">
      <c r="A16723">
        <v>5311</v>
      </c>
      <c r="B16723">
        <v>16</v>
      </c>
      <c r="C16723" t="s">
        <v>64</v>
      </c>
      <c r="D16723" t="s">
        <v>92</v>
      </c>
      <c r="E16723">
        <v>3889</v>
      </c>
      <c r="F16723">
        <v>1</v>
      </c>
    </row>
    <row r="16724" spans="1:6">
      <c r="A16724">
        <v>5311</v>
      </c>
      <c r="B16724">
        <v>16</v>
      </c>
      <c r="C16724" t="s">
        <v>64</v>
      </c>
      <c r="D16724" t="s">
        <v>92</v>
      </c>
      <c r="E16724">
        <v>2562</v>
      </c>
      <c r="F16724">
        <v>1</v>
      </c>
    </row>
    <row r="16725" spans="1:6">
      <c r="A16725">
        <v>5311</v>
      </c>
      <c r="B16725">
        <v>16</v>
      </c>
      <c r="C16725" t="s">
        <v>64</v>
      </c>
      <c r="D16725" t="s">
        <v>92</v>
      </c>
      <c r="E16725">
        <v>5936</v>
      </c>
      <c r="F16725">
        <v>1</v>
      </c>
    </row>
    <row r="16726" spans="1:6">
      <c r="A16726">
        <v>5311</v>
      </c>
      <c r="B16726">
        <v>16</v>
      </c>
      <c r="C16726" t="s">
        <v>64</v>
      </c>
      <c r="D16726" t="s">
        <v>92</v>
      </c>
      <c r="E16726">
        <v>5632</v>
      </c>
      <c r="F16726">
        <v>1</v>
      </c>
    </row>
    <row r="16727" spans="1:6">
      <c r="A16727">
        <v>5311</v>
      </c>
      <c r="B16727">
        <v>16</v>
      </c>
      <c r="C16727" t="s">
        <v>64</v>
      </c>
      <c r="D16727" t="s">
        <v>92</v>
      </c>
      <c r="E16727">
        <v>5121</v>
      </c>
      <c r="F16727">
        <v>1</v>
      </c>
    </row>
    <row r="16728" spans="1:6">
      <c r="A16728">
        <v>5311</v>
      </c>
      <c r="B16728">
        <v>16</v>
      </c>
      <c r="C16728" t="s">
        <v>64</v>
      </c>
      <c r="D16728" t="s">
        <v>92</v>
      </c>
      <c r="E16728">
        <v>1195</v>
      </c>
      <c r="F16728">
        <v>1</v>
      </c>
    </row>
    <row r="16729" spans="1:6">
      <c r="A16729">
        <v>5311</v>
      </c>
      <c r="B16729">
        <v>16</v>
      </c>
      <c r="C16729" t="s">
        <v>64</v>
      </c>
      <c r="D16729" t="s">
        <v>92</v>
      </c>
      <c r="E16729">
        <v>3319</v>
      </c>
      <c r="F16729">
        <v>1</v>
      </c>
    </row>
    <row r="16730" spans="1:6">
      <c r="A16730">
        <v>5311</v>
      </c>
      <c r="B16730">
        <v>16</v>
      </c>
      <c r="C16730" t="s">
        <v>64</v>
      </c>
      <c r="D16730" t="s">
        <v>92</v>
      </c>
      <c r="E16730">
        <v>2186</v>
      </c>
      <c r="F16730">
        <v>1</v>
      </c>
    </row>
    <row r="16731" spans="1:6">
      <c r="A16731">
        <v>5311</v>
      </c>
      <c r="B16731">
        <v>16</v>
      </c>
      <c r="C16731" t="s">
        <v>64</v>
      </c>
      <c r="D16731" t="s">
        <v>92</v>
      </c>
      <c r="E16731">
        <v>252</v>
      </c>
      <c r="F16731">
        <v>1</v>
      </c>
    </row>
    <row r="16732" spans="1:6">
      <c r="A16732">
        <v>5311</v>
      </c>
      <c r="B16732">
        <v>16</v>
      </c>
      <c r="C16732" t="s">
        <v>64</v>
      </c>
      <c r="D16732" t="s">
        <v>92</v>
      </c>
      <c r="E16732">
        <v>2190</v>
      </c>
      <c r="F16732">
        <v>1</v>
      </c>
    </row>
    <row r="16733" spans="1:6">
      <c r="A16733">
        <v>5311</v>
      </c>
      <c r="B16733">
        <v>16</v>
      </c>
      <c r="C16733" t="s">
        <v>64</v>
      </c>
      <c r="D16733" t="s">
        <v>92</v>
      </c>
      <c r="E16733">
        <v>5253</v>
      </c>
      <c r="F16733">
        <v>1</v>
      </c>
    </row>
    <row r="16734" spans="1:6">
      <c r="A16734">
        <v>5311</v>
      </c>
      <c r="B16734">
        <v>16</v>
      </c>
      <c r="C16734" t="s">
        <v>64</v>
      </c>
      <c r="D16734" t="s">
        <v>92</v>
      </c>
      <c r="E16734">
        <v>1233</v>
      </c>
      <c r="F16734">
        <v>1</v>
      </c>
    </row>
    <row r="16735" spans="1:6">
      <c r="A16735">
        <v>5311</v>
      </c>
      <c r="B16735">
        <v>16</v>
      </c>
      <c r="C16735" t="s">
        <v>64</v>
      </c>
      <c r="D16735" t="s">
        <v>92</v>
      </c>
      <c r="E16735">
        <v>4742</v>
      </c>
      <c r="F16735">
        <v>1</v>
      </c>
    </row>
    <row r="16736" spans="1:6">
      <c r="A16736">
        <v>5311</v>
      </c>
      <c r="B16736">
        <v>16</v>
      </c>
      <c r="C16736" t="s">
        <v>64</v>
      </c>
      <c r="D16736" t="s">
        <v>92</v>
      </c>
      <c r="E16736">
        <v>5897</v>
      </c>
      <c r="F16736">
        <v>1</v>
      </c>
    </row>
    <row r="16737" spans="1:6">
      <c r="A16737">
        <v>5311</v>
      </c>
      <c r="B16737">
        <v>16</v>
      </c>
      <c r="C16737" t="s">
        <v>64</v>
      </c>
      <c r="D16737" t="s">
        <v>92</v>
      </c>
      <c r="E16737">
        <v>2538</v>
      </c>
      <c r="F16737">
        <v>1</v>
      </c>
    </row>
    <row r="16738" spans="1:6">
      <c r="A16738">
        <v>5311</v>
      </c>
      <c r="B16738">
        <v>16</v>
      </c>
      <c r="C16738" t="s">
        <v>64</v>
      </c>
      <c r="D16738" t="s">
        <v>92</v>
      </c>
      <c r="E16738">
        <v>2804</v>
      </c>
      <c r="F16738">
        <v>1</v>
      </c>
    </row>
    <row r="16739" spans="1:6">
      <c r="A16739">
        <v>5311</v>
      </c>
      <c r="B16739">
        <v>16</v>
      </c>
      <c r="C16739" t="s">
        <v>64</v>
      </c>
      <c r="D16739" t="s">
        <v>92</v>
      </c>
      <c r="E16739">
        <v>5062</v>
      </c>
      <c r="F16739">
        <v>1</v>
      </c>
    </row>
    <row r="16740" spans="1:6">
      <c r="A16740">
        <v>5311</v>
      </c>
      <c r="B16740">
        <v>16</v>
      </c>
      <c r="C16740" t="s">
        <v>64</v>
      </c>
      <c r="D16740" t="s">
        <v>92</v>
      </c>
      <c r="E16740">
        <v>2729</v>
      </c>
      <c r="F16740">
        <v>1</v>
      </c>
    </row>
    <row r="16741" spans="1:6">
      <c r="A16741">
        <v>5311</v>
      </c>
      <c r="B16741">
        <v>16</v>
      </c>
      <c r="C16741" t="s">
        <v>64</v>
      </c>
      <c r="D16741" t="s">
        <v>92</v>
      </c>
      <c r="E16741">
        <v>2674</v>
      </c>
      <c r="F16741">
        <v>1</v>
      </c>
    </row>
    <row r="16742" spans="1:6">
      <c r="A16742">
        <v>5311</v>
      </c>
      <c r="B16742">
        <v>16</v>
      </c>
      <c r="C16742" t="s">
        <v>64</v>
      </c>
      <c r="D16742" t="s">
        <v>92</v>
      </c>
      <c r="E16742">
        <v>4333</v>
      </c>
      <c r="F16742">
        <v>1</v>
      </c>
    </row>
    <row r="16743" spans="1:6">
      <c r="A16743">
        <v>5311</v>
      </c>
      <c r="B16743">
        <v>16</v>
      </c>
      <c r="C16743" t="s">
        <v>64</v>
      </c>
      <c r="D16743" t="s">
        <v>92</v>
      </c>
      <c r="E16743">
        <v>5884</v>
      </c>
      <c r="F16743">
        <v>1</v>
      </c>
    </row>
    <row r="16744" spans="1:6">
      <c r="A16744">
        <v>5311</v>
      </c>
      <c r="B16744">
        <v>16</v>
      </c>
      <c r="C16744" t="s">
        <v>64</v>
      </c>
      <c r="D16744" t="s">
        <v>92</v>
      </c>
      <c r="E16744">
        <v>2062</v>
      </c>
      <c r="F16744">
        <v>1</v>
      </c>
    </row>
    <row r="16745" spans="1:6">
      <c r="A16745">
        <v>5311</v>
      </c>
      <c r="B16745">
        <v>16</v>
      </c>
      <c r="C16745" t="s">
        <v>64</v>
      </c>
      <c r="D16745" t="s">
        <v>92</v>
      </c>
      <c r="E16745">
        <v>3686</v>
      </c>
      <c r="F16745">
        <v>1</v>
      </c>
    </row>
    <row r="16746" spans="1:6">
      <c r="A16746">
        <v>5311</v>
      </c>
      <c r="B16746">
        <v>16</v>
      </c>
      <c r="C16746" t="s">
        <v>64</v>
      </c>
      <c r="D16746" t="s">
        <v>92</v>
      </c>
      <c r="E16746">
        <v>4565</v>
      </c>
      <c r="F16746">
        <v>1</v>
      </c>
    </row>
    <row r="16747" spans="1:6">
      <c r="A16747">
        <v>5311</v>
      </c>
      <c r="B16747">
        <v>16</v>
      </c>
      <c r="C16747" t="s">
        <v>64</v>
      </c>
      <c r="D16747" t="s">
        <v>92</v>
      </c>
      <c r="E16747">
        <v>1069</v>
      </c>
      <c r="F16747">
        <v>1</v>
      </c>
    </row>
    <row r="16748" spans="1:6">
      <c r="A16748">
        <v>5311</v>
      </c>
      <c r="B16748">
        <v>16</v>
      </c>
      <c r="C16748" t="s">
        <v>64</v>
      </c>
      <c r="D16748" t="s">
        <v>92</v>
      </c>
      <c r="E16748">
        <v>4592</v>
      </c>
      <c r="F16748">
        <v>1</v>
      </c>
    </row>
    <row r="16749" spans="1:6">
      <c r="A16749">
        <v>5311</v>
      </c>
      <c r="B16749">
        <v>16</v>
      </c>
      <c r="C16749" t="s">
        <v>64</v>
      </c>
      <c r="D16749" t="s">
        <v>92</v>
      </c>
      <c r="E16749">
        <v>5610</v>
      </c>
      <c r="F16749">
        <v>1</v>
      </c>
    </row>
    <row r="16750" spans="1:6">
      <c r="A16750">
        <v>5311</v>
      </c>
      <c r="B16750">
        <v>17</v>
      </c>
      <c r="C16750" t="s">
        <v>64</v>
      </c>
      <c r="D16750" t="s">
        <v>92</v>
      </c>
      <c r="E16750">
        <v>4183</v>
      </c>
      <c r="F16750">
        <v>19</v>
      </c>
    </row>
    <row r="16751" spans="1:6">
      <c r="A16751">
        <v>5311</v>
      </c>
      <c r="B16751">
        <v>17</v>
      </c>
      <c r="C16751" t="s">
        <v>64</v>
      </c>
      <c r="D16751" t="s">
        <v>92</v>
      </c>
      <c r="E16751">
        <v>297</v>
      </c>
      <c r="F16751">
        <v>5</v>
      </c>
    </row>
    <row r="16752" spans="1:6">
      <c r="A16752">
        <v>5311</v>
      </c>
      <c r="B16752">
        <v>17</v>
      </c>
      <c r="C16752" t="s">
        <v>64</v>
      </c>
      <c r="D16752" t="s">
        <v>92</v>
      </c>
      <c r="E16752">
        <v>2999</v>
      </c>
      <c r="F16752">
        <v>5</v>
      </c>
    </row>
    <row r="16753" spans="1:6">
      <c r="A16753">
        <v>5311</v>
      </c>
      <c r="B16753">
        <v>17</v>
      </c>
      <c r="C16753" t="s">
        <v>64</v>
      </c>
      <c r="D16753" t="s">
        <v>92</v>
      </c>
      <c r="E16753">
        <v>224</v>
      </c>
      <c r="F16753">
        <v>5</v>
      </c>
    </row>
    <row r="16754" spans="1:6">
      <c r="A16754">
        <v>5311</v>
      </c>
      <c r="B16754">
        <v>17</v>
      </c>
      <c r="C16754" t="s">
        <v>64</v>
      </c>
      <c r="D16754" t="s">
        <v>92</v>
      </c>
      <c r="E16754">
        <v>5582</v>
      </c>
      <c r="F16754">
        <v>4</v>
      </c>
    </row>
    <row r="16755" spans="1:6">
      <c r="A16755">
        <v>5311</v>
      </c>
      <c r="B16755">
        <v>17</v>
      </c>
      <c r="C16755" t="s">
        <v>64</v>
      </c>
      <c r="D16755" t="s">
        <v>92</v>
      </c>
      <c r="E16755">
        <v>27</v>
      </c>
      <c r="F16755">
        <v>3</v>
      </c>
    </row>
    <row r="16756" spans="1:6">
      <c r="A16756">
        <v>5311</v>
      </c>
      <c r="B16756">
        <v>17</v>
      </c>
      <c r="C16756" t="s">
        <v>64</v>
      </c>
      <c r="D16756" t="s">
        <v>92</v>
      </c>
      <c r="E16756">
        <v>6041</v>
      </c>
      <c r="F16756">
        <v>2</v>
      </c>
    </row>
    <row r="16757" spans="1:6">
      <c r="A16757">
        <v>5311</v>
      </c>
      <c r="B16757">
        <v>17</v>
      </c>
      <c r="C16757" t="s">
        <v>64</v>
      </c>
      <c r="D16757" t="s">
        <v>92</v>
      </c>
      <c r="E16757">
        <v>4356</v>
      </c>
      <c r="F16757">
        <v>2</v>
      </c>
    </row>
    <row r="16758" spans="1:6">
      <c r="A16758">
        <v>5311</v>
      </c>
      <c r="B16758">
        <v>17</v>
      </c>
      <c r="C16758" t="s">
        <v>64</v>
      </c>
      <c r="D16758" t="s">
        <v>92</v>
      </c>
      <c r="E16758">
        <v>2090</v>
      </c>
      <c r="F16758">
        <v>2</v>
      </c>
    </row>
    <row r="16759" spans="1:6">
      <c r="A16759">
        <v>5311</v>
      </c>
      <c r="B16759">
        <v>17</v>
      </c>
      <c r="C16759" t="s">
        <v>64</v>
      </c>
      <c r="D16759" t="s">
        <v>92</v>
      </c>
      <c r="E16759">
        <v>204</v>
      </c>
      <c r="F16759">
        <v>2</v>
      </c>
    </row>
    <row r="16760" spans="1:6">
      <c r="A16760">
        <v>5311</v>
      </c>
      <c r="B16760">
        <v>17</v>
      </c>
      <c r="C16760" t="s">
        <v>64</v>
      </c>
      <c r="D16760" t="s">
        <v>92</v>
      </c>
      <c r="E16760">
        <v>2213</v>
      </c>
      <c r="F16760">
        <v>2</v>
      </c>
    </row>
    <row r="16761" spans="1:6">
      <c r="A16761">
        <v>5311</v>
      </c>
      <c r="B16761">
        <v>17</v>
      </c>
      <c r="C16761" t="s">
        <v>64</v>
      </c>
      <c r="D16761" t="s">
        <v>92</v>
      </c>
      <c r="E16761">
        <v>4028</v>
      </c>
      <c r="F16761">
        <v>2</v>
      </c>
    </row>
    <row r="16762" spans="1:6">
      <c r="A16762">
        <v>5311</v>
      </c>
      <c r="B16762">
        <v>17</v>
      </c>
      <c r="C16762" t="s">
        <v>64</v>
      </c>
      <c r="D16762" t="s">
        <v>92</v>
      </c>
      <c r="E16762">
        <v>4187</v>
      </c>
      <c r="F16762">
        <v>2</v>
      </c>
    </row>
    <row r="16763" spans="1:6">
      <c r="A16763">
        <v>5311</v>
      </c>
      <c r="B16763">
        <v>17</v>
      </c>
      <c r="C16763" t="s">
        <v>64</v>
      </c>
      <c r="D16763" t="s">
        <v>92</v>
      </c>
      <c r="E16763">
        <v>1239</v>
      </c>
      <c r="F16763">
        <v>2</v>
      </c>
    </row>
    <row r="16764" spans="1:6">
      <c r="A16764">
        <v>5311</v>
      </c>
      <c r="B16764">
        <v>17</v>
      </c>
      <c r="C16764" t="s">
        <v>64</v>
      </c>
      <c r="D16764" t="s">
        <v>92</v>
      </c>
      <c r="E16764">
        <v>3735</v>
      </c>
      <c r="F16764">
        <v>1</v>
      </c>
    </row>
    <row r="16765" spans="1:6">
      <c r="A16765">
        <v>5311</v>
      </c>
      <c r="B16765">
        <v>17</v>
      </c>
      <c r="C16765" t="s">
        <v>64</v>
      </c>
      <c r="D16765" t="s">
        <v>92</v>
      </c>
      <c r="E16765">
        <v>5088</v>
      </c>
      <c r="F16765">
        <v>1</v>
      </c>
    </row>
    <row r="16766" spans="1:6">
      <c r="A16766">
        <v>5311</v>
      </c>
      <c r="B16766">
        <v>17</v>
      </c>
      <c r="C16766" t="s">
        <v>64</v>
      </c>
      <c r="D16766" t="s">
        <v>92</v>
      </c>
      <c r="E16766">
        <v>103</v>
      </c>
      <c r="F16766">
        <v>1</v>
      </c>
    </row>
    <row r="16767" spans="1:6">
      <c r="A16767">
        <v>5311</v>
      </c>
      <c r="B16767">
        <v>17</v>
      </c>
      <c r="C16767" t="s">
        <v>64</v>
      </c>
      <c r="D16767" t="s">
        <v>92</v>
      </c>
      <c r="E16767">
        <v>2440</v>
      </c>
      <c r="F16767">
        <v>1</v>
      </c>
    </row>
    <row r="16768" spans="1:6">
      <c r="A16768">
        <v>5311</v>
      </c>
      <c r="B16768">
        <v>17</v>
      </c>
      <c r="C16768" t="s">
        <v>64</v>
      </c>
      <c r="D16768" t="s">
        <v>92</v>
      </c>
      <c r="E16768">
        <v>5575</v>
      </c>
      <c r="F16768">
        <v>1</v>
      </c>
    </row>
    <row r="16769" spans="1:6">
      <c r="A16769">
        <v>5311</v>
      </c>
      <c r="B16769">
        <v>17</v>
      </c>
      <c r="C16769" t="s">
        <v>64</v>
      </c>
      <c r="D16769" t="s">
        <v>92</v>
      </c>
      <c r="E16769">
        <v>3984</v>
      </c>
      <c r="F16769">
        <v>1</v>
      </c>
    </row>
    <row r="16770" spans="1:6">
      <c r="A16770">
        <v>5311</v>
      </c>
      <c r="B16770">
        <v>17</v>
      </c>
      <c r="C16770" t="s">
        <v>64</v>
      </c>
      <c r="D16770" t="s">
        <v>92</v>
      </c>
      <c r="E16770">
        <v>5237</v>
      </c>
      <c r="F16770">
        <v>1</v>
      </c>
    </row>
    <row r="16771" spans="1:6">
      <c r="A16771">
        <v>5311</v>
      </c>
      <c r="B16771">
        <v>17</v>
      </c>
      <c r="C16771" t="s">
        <v>64</v>
      </c>
      <c r="D16771" t="s">
        <v>92</v>
      </c>
      <c r="E16771">
        <v>5161</v>
      </c>
      <c r="F16771">
        <v>1</v>
      </c>
    </row>
    <row r="16772" spans="1:6">
      <c r="A16772">
        <v>5311</v>
      </c>
      <c r="B16772">
        <v>17</v>
      </c>
      <c r="C16772" t="s">
        <v>64</v>
      </c>
      <c r="D16772" t="s">
        <v>92</v>
      </c>
      <c r="E16772">
        <v>3763</v>
      </c>
      <c r="F16772">
        <v>1</v>
      </c>
    </row>
    <row r="16773" spans="1:6">
      <c r="A16773">
        <v>5311</v>
      </c>
      <c r="B16773">
        <v>17</v>
      </c>
      <c r="C16773" t="s">
        <v>64</v>
      </c>
      <c r="D16773" t="s">
        <v>92</v>
      </c>
      <c r="E16773">
        <v>2856</v>
      </c>
      <c r="F16773">
        <v>1</v>
      </c>
    </row>
    <row r="16774" spans="1:6">
      <c r="A16774">
        <v>5311</v>
      </c>
      <c r="B16774">
        <v>17</v>
      </c>
      <c r="C16774" t="s">
        <v>64</v>
      </c>
      <c r="D16774" t="s">
        <v>92</v>
      </c>
      <c r="E16774">
        <v>3700</v>
      </c>
      <c r="F16774">
        <v>1</v>
      </c>
    </row>
    <row r="16775" spans="1:6">
      <c r="A16775">
        <v>5311</v>
      </c>
      <c r="B16775">
        <v>17</v>
      </c>
      <c r="C16775" t="s">
        <v>64</v>
      </c>
      <c r="D16775" t="s">
        <v>92</v>
      </c>
      <c r="E16775">
        <v>5172</v>
      </c>
      <c r="F16775">
        <v>1</v>
      </c>
    </row>
    <row r="16776" spans="1:6">
      <c r="A16776">
        <v>5311</v>
      </c>
      <c r="B16776">
        <v>17</v>
      </c>
      <c r="C16776" t="s">
        <v>64</v>
      </c>
      <c r="D16776" t="s">
        <v>92</v>
      </c>
      <c r="E16776">
        <v>5521</v>
      </c>
      <c r="F16776">
        <v>1</v>
      </c>
    </row>
    <row r="16777" spans="1:6">
      <c r="A16777">
        <v>5311</v>
      </c>
      <c r="B16777">
        <v>17</v>
      </c>
      <c r="C16777" t="s">
        <v>64</v>
      </c>
      <c r="D16777" t="s">
        <v>92</v>
      </c>
      <c r="E16777">
        <v>5777</v>
      </c>
      <c r="F16777">
        <v>1</v>
      </c>
    </row>
    <row r="16778" spans="1:6">
      <c r="A16778">
        <v>5311</v>
      </c>
      <c r="B16778">
        <v>17</v>
      </c>
      <c r="C16778" t="s">
        <v>64</v>
      </c>
      <c r="D16778" t="s">
        <v>92</v>
      </c>
      <c r="E16778">
        <v>249</v>
      </c>
      <c r="F16778">
        <v>1</v>
      </c>
    </row>
    <row r="16779" spans="1:6">
      <c r="A16779">
        <v>5311</v>
      </c>
      <c r="B16779">
        <v>17</v>
      </c>
      <c r="C16779" t="s">
        <v>64</v>
      </c>
      <c r="D16779" t="s">
        <v>92</v>
      </c>
      <c r="E16779">
        <v>3843</v>
      </c>
      <c r="F16779">
        <v>1</v>
      </c>
    </row>
    <row r="16780" spans="1:6">
      <c r="A16780">
        <v>5311</v>
      </c>
      <c r="B16780">
        <v>17</v>
      </c>
      <c r="C16780" t="s">
        <v>64</v>
      </c>
      <c r="D16780" t="s">
        <v>92</v>
      </c>
      <c r="E16780">
        <v>4495</v>
      </c>
      <c r="F16780">
        <v>1</v>
      </c>
    </row>
    <row r="16781" spans="1:6">
      <c r="A16781">
        <v>5311</v>
      </c>
      <c r="B16781">
        <v>17</v>
      </c>
      <c r="C16781" t="s">
        <v>64</v>
      </c>
      <c r="D16781" t="s">
        <v>92</v>
      </c>
      <c r="E16781">
        <v>4207</v>
      </c>
      <c r="F16781">
        <v>1</v>
      </c>
    </row>
    <row r="16782" spans="1:6">
      <c r="A16782">
        <v>5311</v>
      </c>
      <c r="B16782">
        <v>17</v>
      </c>
      <c r="C16782" t="s">
        <v>64</v>
      </c>
      <c r="D16782" t="s">
        <v>92</v>
      </c>
      <c r="E16782">
        <v>6055</v>
      </c>
      <c r="F16782">
        <v>1</v>
      </c>
    </row>
    <row r="16783" spans="1:6">
      <c r="A16783">
        <v>5311</v>
      </c>
      <c r="B16783">
        <v>17</v>
      </c>
      <c r="C16783" t="s">
        <v>64</v>
      </c>
      <c r="D16783" t="s">
        <v>92</v>
      </c>
      <c r="E16783">
        <v>5214</v>
      </c>
      <c r="F16783">
        <v>1</v>
      </c>
    </row>
    <row r="16784" spans="1:6">
      <c r="A16784">
        <v>5311</v>
      </c>
      <c r="B16784">
        <v>17</v>
      </c>
      <c r="C16784" t="s">
        <v>64</v>
      </c>
      <c r="D16784" t="s">
        <v>92</v>
      </c>
      <c r="E16784">
        <v>3704</v>
      </c>
      <c r="F16784">
        <v>1</v>
      </c>
    </row>
    <row r="16785" spans="1:6">
      <c r="A16785">
        <v>5311</v>
      </c>
      <c r="B16785">
        <v>17</v>
      </c>
      <c r="C16785" t="s">
        <v>64</v>
      </c>
      <c r="D16785" t="s">
        <v>92</v>
      </c>
      <c r="E16785">
        <v>3657</v>
      </c>
      <c r="F16785">
        <v>1</v>
      </c>
    </row>
    <row r="16786" spans="1:6">
      <c r="A16786">
        <v>5311</v>
      </c>
      <c r="B16786">
        <v>17</v>
      </c>
      <c r="C16786" t="s">
        <v>64</v>
      </c>
      <c r="D16786" t="s">
        <v>92</v>
      </c>
      <c r="E16786">
        <v>958</v>
      </c>
      <c r="F16786">
        <v>1</v>
      </c>
    </row>
    <row r="16787" spans="1:6">
      <c r="A16787">
        <v>5311</v>
      </c>
      <c r="B16787">
        <v>17</v>
      </c>
      <c r="C16787" t="s">
        <v>64</v>
      </c>
      <c r="D16787" t="s">
        <v>92</v>
      </c>
      <c r="E16787">
        <v>3303</v>
      </c>
      <c r="F16787">
        <v>1</v>
      </c>
    </row>
    <row r="16788" spans="1:6">
      <c r="A16788">
        <v>5311</v>
      </c>
      <c r="B16788">
        <v>17</v>
      </c>
      <c r="C16788" t="s">
        <v>64</v>
      </c>
      <c r="D16788" t="s">
        <v>92</v>
      </c>
      <c r="E16788">
        <v>3583</v>
      </c>
      <c r="F16788">
        <v>1</v>
      </c>
    </row>
    <row r="16789" spans="1:6">
      <c r="A16789">
        <v>5311</v>
      </c>
      <c r="B16789">
        <v>17</v>
      </c>
      <c r="C16789" t="s">
        <v>64</v>
      </c>
      <c r="D16789" t="s">
        <v>92</v>
      </c>
      <c r="E16789">
        <v>5554</v>
      </c>
      <c r="F16789">
        <v>1</v>
      </c>
    </row>
    <row r="16790" spans="1:6">
      <c r="A16790">
        <v>5311</v>
      </c>
      <c r="B16790">
        <v>17</v>
      </c>
      <c r="C16790" t="s">
        <v>64</v>
      </c>
      <c r="D16790" t="s">
        <v>92</v>
      </c>
      <c r="E16790">
        <v>3867</v>
      </c>
      <c r="F16790">
        <v>1</v>
      </c>
    </row>
    <row r="16791" spans="1:6">
      <c r="A16791">
        <v>5311</v>
      </c>
      <c r="B16791">
        <v>17</v>
      </c>
      <c r="C16791" t="s">
        <v>64</v>
      </c>
      <c r="D16791" t="s">
        <v>92</v>
      </c>
      <c r="E16791">
        <v>3733</v>
      </c>
      <c r="F16791">
        <v>1</v>
      </c>
    </row>
    <row r="16792" spans="1:6">
      <c r="A16792">
        <v>5311</v>
      </c>
      <c r="B16792">
        <v>17</v>
      </c>
      <c r="C16792" t="s">
        <v>64</v>
      </c>
      <c r="D16792" t="s">
        <v>92</v>
      </c>
      <c r="E16792">
        <v>230</v>
      </c>
      <c r="F16792">
        <v>1</v>
      </c>
    </row>
    <row r="16793" spans="1:6">
      <c r="A16793">
        <v>5311</v>
      </c>
      <c r="B16793">
        <v>17</v>
      </c>
      <c r="C16793" t="s">
        <v>64</v>
      </c>
      <c r="D16793" t="s">
        <v>92</v>
      </c>
      <c r="E16793">
        <v>5097</v>
      </c>
      <c r="F16793">
        <v>1</v>
      </c>
    </row>
    <row r="16794" spans="1:6">
      <c r="A16794">
        <v>5311</v>
      </c>
      <c r="B16794">
        <v>17</v>
      </c>
      <c r="C16794" t="s">
        <v>64</v>
      </c>
      <c r="D16794" t="s">
        <v>92</v>
      </c>
      <c r="E16794">
        <v>5525</v>
      </c>
      <c r="F16794">
        <v>1</v>
      </c>
    </row>
    <row r="16795" spans="1:6">
      <c r="A16795">
        <v>5311</v>
      </c>
      <c r="B16795">
        <v>17</v>
      </c>
      <c r="C16795" t="s">
        <v>64</v>
      </c>
      <c r="D16795" t="s">
        <v>92</v>
      </c>
      <c r="E16795">
        <v>5620</v>
      </c>
      <c r="F16795">
        <v>1</v>
      </c>
    </row>
    <row r="16796" spans="1:6">
      <c r="A16796">
        <v>5311</v>
      </c>
      <c r="B16796">
        <v>17</v>
      </c>
      <c r="C16796" t="s">
        <v>64</v>
      </c>
      <c r="D16796" t="s">
        <v>92</v>
      </c>
      <c r="E16796">
        <v>5030</v>
      </c>
      <c r="F16796">
        <v>1</v>
      </c>
    </row>
    <row r="16797" spans="1:6">
      <c r="A16797">
        <v>5311</v>
      </c>
      <c r="B16797">
        <v>17</v>
      </c>
      <c r="C16797" t="s">
        <v>64</v>
      </c>
      <c r="D16797" t="s">
        <v>92</v>
      </c>
      <c r="E16797">
        <v>3742</v>
      </c>
      <c r="F16797">
        <v>1</v>
      </c>
    </row>
    <row r="16798" spans="1:6">
      <c r="A16798">
        <v>5311</v>
      </c>
      <c r="B16798">
        <v>17</v>
      </c>
      <c r="C16798" t="s">
        <v>64</v>
      </c>
      <c r="D16798" t="s">
        <v>92</v>
      </c>
      <c r="E16798">
        <v>5952</v>
      </c>
      <c r="F16798">
        <v>1</v>
      </c>
    </row>
    <row r="16799" spans="1:6">
      <c r="A16799">
        <v>5311</v>
      </c>
      <c r="B16799">
        <v>17</v>
      </c>
      <c r="C16799" t="s">
        <v>64</v>
      </c>
      <c r="D16799" t="s">
        <v>92</v>
      </c>
      <c r="E16799">
        <v>1111</v>
      </c>
      <c r="F16799">
        <v>1</v>
      </c>
    </row>
    <row r="16800" spans="1:6">
      <c r="A16800">
        <v>5311</v>
      </c>
      <c r="B16800">
        <v>17</v>
      </c>
      <c r="C16800" t="s">
        <v>64</v>
      </c>
      <c r="D16800" t="s">
        <v>92</v>
      </c>
      <c r="E16800">
        <v>2990</v>
      </c>
      <c r="F16800">
        <v>1</v>
      </c>
    </row>
    <row r="16801" spans="1:6">
      <c r="A16801">
        <v>5311</v>
      </c>
      <c r="B16801">
        <v>17</v>
      </c>
      <c r="C16801" t="s">
        <v>64</v>
      </c>
      <c r="D16801" t="s">
        <v>92</v>
      </c>
      <c r="E16801">
        <v>3252</v>
      </c>
      <c r="F16801">
        <v>1</v>
      </c>
    </row>
    <row r="16802" spans="1:6">
      <c r="A16802">
        <v>5311</v>
      </c>
      <c r="B16802">
        <v>17</v>
      </c>
      <c r="C16802" t="s">
        <v>64</v>
      </c>
      <c r="D16802" t="s">
        <v>92</v>
      </c>
      <c r="E16802">
        <v>5529</v>
      </c>
      <c r="F16802">
        <v>1</v>
      </c>
    </row>
    <row r="16803" spans="1:6">
      <c r="A16803">
        <v>5311</v>
      </c>
      <c r="B16803">
        <v>17</v>
      </c>
      <c r="C16803" t="s">
        <v>64</v>
      </c>
      <c r="D16803" t="s">
        <v>92</v>
      </c>
      <c r="E16803">
        <v>3826</v>
      </c>
      <c r="F16803">
        <v>1</v>
      </c>
    </row>
    <row r="16804" spans="1:6">
      <c r="A16804">
        <v>5311</v>
      </c>
      <c r="B16804">
        <v>17</v>
      </c>
      <c r="C16804" t="s">
        <v>64</v>
      </c>
      <c r="D16804" t="s">
        <v>92</v>
      </c>
      <c r="E16804">
        <v>5464</v>
      </c>
      <c r="F16804">
        <v>1</v>
      </c>
    </row>
    <row r="16805" spans="1:6">
      <c r="A16805">
        <v>5311</v>
      </c>
      <c r="B16805">
        <v>17</v>
      </c>
      <c r="C16805" t="s">
        <v>64</v>
      </c>
      <c r="D16805" t="s">
        <v>92</v>
      </c>
      <c r="E16805">
        <v>1081</v>
      </c>
      <c r="F16805">
        <v>1</v>
      </c>
    </row>
    <row r="16806" spans="1:6">
      <c r="A16806">
        <v>5311</v>
      </c>
      <c r="B16806">
        <v>17</v>
      </c>
      <c r="C16806" t="s">
        <v>64</v>
      </c>
      <c r="D16806" t="s">
        <v>92</v>
      </c>
      <c r="E16806">
        <v>1012</v>
      </c>
      <c r="F16806">
        <v>1</v>
      </c>
    </row>
    <row r="16807" spans="1:6">
      <c r="A16807">
        <v>5311</v>
      </c>
      <c r="B16807">
        <v>17</v>
      </c>
      <c r="C16807" t="s">
        <v>64</v>
      </c>
      <c r="D16807" t="s">
        <v>92</v>
      </c>
      <c r="E16807">
        <v>5404</v>
      </c>
      <c r="F16807">
        <v>1</v>
      </c>
    </row>
    <row r="16808" spans="1:6">
      <c r="A16808">
        <v>5311</v>
      </c>
      <c r="B16808">
        <v>17</v>
      </c>
      <c r="C16808" t="s">
        <v>64</v>
      </c>
      <c r="D16808" t="s">
        <v>92</v>
      </c>
      <c r="E16808">
        <v>3443</v>
      </c>
      <c r="F16808">
        <v>1</v>
      </c>
    </row>
    <row r="16809" spans="1:6">
      <c r="A16809">
        <v>5311</v>
      </c>
      <c r="B16809">
        <v>17</v>
      </c>
      <c r="C16809" t="s">
        <v>64</v>
      </c>
      <c r="D16809" t="s">
        <v>92</v>
      </c>
      <c r="E16809">
        <v>4113</v>
      </c>
      <c r="F16809">
        <v>1</v>
      </c>
    </row>
    <row r="16810" spans="1:6">
      <c r="A16810">
        <v>5311</v>
      </c>
      <c r="B16810">
        <v>17</v>
      </c>
      <c r="C16810" t="s">
        <v>64</v>
      </c>
      <c r="D16810" t="s">
        <v>92</v>
      </c>
      <c r="E16810">
        <v>4364</v>
      </c>
      <c r="F16810">
        <v>1</v>
      </c>
    </row>
    <row r="16811" spans="1:6">
      <c r="A16811">
        <v>5311</v>
      </c>
      <c r="B16811">
        <v>17</v>
      </c>
      <c r="C16811" t="s">
        <v>64</v>
      </c>
      <c r="D16811" t="s">
        <v>92</v>
      </c>
      <c r="E16811">
        <v>3660</v>
      </c>
      <c r="F16811">
        <v>1</v>
      </c>
    </row>
    <row r="16812" spans="1:6">
      <c r="A16812">
        <v>5311</v>
      </c>
      <c r="B16812">
        <v>17</v>
      </c>
      <c r="C16812" t="s">
        <v>64</v>
      </c>
      <c r="D16812" t="s">
        <v>92</v>
      </c>
      <c r="E16812">
        <v>3951</v>
      </c>
      <c r="F16812">
        <v>1</v>
      </c>
    </row>
    <row r="16813" spans="1:6">
      <c r="A16813">
        <v>5311</v>
      </c>
      <c r="B16813">
        <v>17</v>
      </c>
      <c r="C16813" t="s">
        <v>64</v>
      </c>
      <c r="D16813" t="s">
        <v>92</v>
      </c>
      <c r="E16813">
        <v>3085</v>
      </c>
      <c r="F16813">
        <v>1</v>
      </c>
    </row>
    <row r="16814" spans="1:6">
      <c r="A16814">
        <v>5311</v>
      </c>
      <c r="B16814">
        <v>17</v>
      </c>
      <c r="C16814" t="s">
        <v>64</v>
      </c>
      <c r="D16814" t="s">
        <v>92</v>
      </c>
      <c r="E16814">
        <v>2295</v>
      </c>
      <c r="F16814">
        <v>1</v>
      </c>
    </row>
    <row r="16815" spans="1:6">
      <c r="A16815">
        <v>5311</v>
      </c>
      <c r="B16815">
        <v>17</v>
      </c>
      <c r="C16815" t="s">
        <v>64</v>
      </c>
      <c r="D16815" t="s">
        <v>92</v>
      </c>
      <c r="E16815">
        <v>1241</v>
      </c>
      <c r="F16815">
        <v>1</v>
      </c>
    </row>
    <row r="16816" spans="1:6">
      <c r="A16816">
        <v>5311</v>
      </c>
      <c r="B16816">
        <v>17</v>
      </c>
      <c r="C16816" t="s">
        <v>64</v>
      </c>
      <c r="D16816" t="s">
        <v>92</v>
      </c>
      <c r="E16816">
        <v>197</v>
      </c>
      <c r="F16816">
        <v>1</v>
      </c>
    </row>
    <row r="16817" spans="1:6">
      <c r="A16817">
        <v>5311</v>
      </c>
      <c r="B16817">
        <v>17</v>
      </c>
      <c r="C16817" t="s">
        <v>64</v>
      </c>
      <c r="D16817" t="s">
        <v>92</v>
      </c>
      <c r="E16817">
        <v>2515</v>
      </c>
      <c r="F16817">
        <v>1</v>
      </c>
    </row>
    <row r="16818" spans="1:6">
      <c r="A16818">
        <v>5311</v>
      </c>
      <c r="B16818">
        <v>17</v>
      </c>
      <c r="C16818" t="s">
        <v>64</v>
      </c>
      <c r="D16818" t="s">
        <v>92</v>
      </c>
      <c r="E16818">
        <v>3935</v>
      </c>
      <c r="F16818">
        <v>1</v>
      </c>
    </row>
    <row r="16819" spans="1:6">
      <c r="A16819">
        <v>5311</v>
      </c>
      <c r="B16819">
        <v>17</v>
      </c>
      <c r="C16819" t="s">
        <v>64</v>
      </c>
      <c r="D16819" t="s">
        <v>92</v>
      </c>
      <c r="E16819">
        <v>2231</v>
      </c>
      <c r="F16819">
        <v>1</v>
      </c>
    </row>
    <row r="16820" spans="1:6">
      <c r="A16820">
        <v>5311</v>
      </c>
      <c r="B16820">
        <v>17</v>
      </c>
      <c r="C16820" t="s">
        <v>64</v>
      </c>
      <c r="D16820" t="s">
        <v>92</v>
      </c>
      <c r="E16820">
        <v>4353</v>
      </c>
      <c r="F16820">
        <v>1</v>
      </c>
    </row>
    <row r="16821" spans="1:6">
      <c r="A16821">
        <v>5311</v>
      </c>
      <c r="B16821">
        <v>17</v>
      </c>
      <c r="C16821" t="s">
        <v>64</v>
      </c>
      <c r="D16821" t="s">
        <v>92</v>
      </c>
      <c r="E16821">
        <v>4193</v>
      </c>
      <c r="F16821">
        <v>1</v>
      </c>
    </row>
    <row r="16822" spans="1:6">
      <c r="A16822">
        <v>5311</v>
      </c>
      <c r="B16822">
        <v>17</v>
      </c>
      <c r="C16822" t="s">
        <v>64</v>
      </c>
      <c r="D16822" t="s">
        <v>92</v>
      </c>
      <c r="E16822">
        <v>4652</v>
      </c>
      <c r="F16822">
        <v>1</v>
      </c>
    </row>
    <row r="16823" spans="1:6">
      <c r="A16823">
        <v>5311</v>
      </c>
      <c r="B16823">
        <v>17</v>
      </c>
      <c r="C16823" t="s">
        <v>64</v>
      </c>
      <c r="D16823" t="s">
        <v>92</v>
      </c>
      <c r="E16823">
        <v>5429</v>
      </c>
      <c r="F16823">
        <v>1</v>
      </c>
    </row>
    <row r="16824" spans="1:6">
      <c r="A16824">
        <v>5311</v>
      </c>
      <c r="B16824">
        <v>17</v>
      </c>
      <c r="C16824" t="s">
        <v>64</v>
      </c>
      <c r="D16824" t="s">
        <v>92</v>
      </c>
      <c r="E16824">
        <v>258</v>
      </c>
      <c r="F16824">
        <v>1</v>
      </c>
    </row>
    <row r="16825" spans="1:6">
      <c r="A16825">
        <v>5311</v>
      </c>
      <c r="B16825">
        <v>17</v>
      </c>
      <c r="C16825" t="s">
        <v>64</v>
      </c>
      <c r="D16825" t="s">
        <v>92</v>
      </c>
      <c r="E16825">
        <v>3832</v>
      </c>
      <c r="F16825">
        <v>1</v>
      </c>
    </row>
    <row r="16826" spans="1:6">
      <c r="A16826">
        <v>5311</v>
      </c>
      <c r="B16826">
        <v>17</v>
      </c>
      <c r="C16826" t="s">
        <v>64</v>
      </c>
      <c r="D16826" t="s">
        <v>92</v>
      </c>
      <c r="E16826">
        <v>2343</v>
      </c>
      <c r="F16826">
        <v>1</v>
      </c>
    </row>
    <row r="16827" spans="1:6">
      <c r="A16827">
        <v>5311</v>
      </c>
      <c r="B16827">
        <v>17</v>
      </c>
      <c r="C16827" t="s">
        <v>64</v>
      </c>
      <c r="D16827" t="s">
        <v>92</v>
      </c>
      <c r="E16827">
        <v>995</v>
      </c>
      <c r="F16827">
        <v>1</v>
      </c>
    </row>
    <row r="16828" spans="1:6">
      <c r="A16828">
        <v>5311</v>
      </c>
      <c r="B16828">
        <v>17</v>
      </c>
      <c r="C16828" t="s">
        <v>64</v>
      </c>
      <c r="D16828" t="s">
        <v>92</v>
      </c>
      <c r="E16828">
        <v>2035</v>
      </c>
      <c r="F16828">
        <v>1</v>
      </c>
    </row>
    <row r="16829" spans="1:6">
      <c r="A16829">
        <v>5311</v>
      </c>
      <c r="B16829">
        <v>17</v>
      </c>
      <c r="C16829" t="s">
        <v>64</v>
      </c>
      <c r="D16829" t="s">
        <v>92</v>
      </c>
      <c r="E16829">
        <v>5158</v>
      </c>
      <c r="F16829">
        <v>1</v>
      </c>
    </row>
    <row r="16830" spans="1:6">
      <c r="A16830">
        <v>5311</v>
      </c>
      <c r="B16830">
        <v>17</v>
      </c>
      <c r="C16830" t="s">
        <v>64</v>
      </c>
      <c r="D16830" t="s">
        <v>92</v>
      </c>
      <c r="E16830">
        <v>3398</v>
      </c>
      <c r="F16830">
        <v>1</v>
      </c>
    </row>
    <row r="16831" spans="1:6">
      <c r="A16831">
        <v>5311</v>
      </c>
      <c r="B16831">
        <v>17</v>
      </c>
      <c r="C16831" t="s">
        <v>64</v>
      </c>
      <c r="D16831" t="s">
        <v>92</v>
      </c>
      <c r="E16831">
        <v>4648</v>
      </c>
      <c r="F16831">
        <v>1</v>
      </c>
    </row>
    <row r="16832" spans="1:6">
      <c r="A16832">
        <v>5311</v>
      </c>
      <c r="B16832">
        <v>18</v>
      </c>
      <c r="C16832" t="s">
        <v>64</v>
      </c>
      <c r="D16832" t="s">
        <v>92</v>
      </c>
      <c r="E16832">
        <v>5464</v>
      </c>
      <c r="F16832">
        <v>6</v>
      </c>
    </row>
    <row r="16833" spans="1:6">
      <c r="A16833">
        <v>5311</v>
      </c>
      <c r="B16833">
        <v>18</v>
      </c>
      <c r="C16833" t="s">
        <v>64</v>
      </c>
      <c r="D16833" t="s">
        <v>92</v>
      </c>
      <c r="E16833">
        <v>2313</v>
      </c>
      <c r="F16833">
        <v>4</v>
      </c>
    </row>
    <row r="16834" spans="1:6">
      <c r="A16834">
        <v>5311</v>
      </c>
      <c r="B16834">
        <v>18</v>
      </c>
      <c r="C16834" t="s">
        <v>64</v>
      </c>
      <c r="D16834" t="s">
        <v>92</v>
      </c>
      <c r="E16834">
        <v>2877</v>
      </c>
      <c r="F16834">
        <v>4</v>
      </c>
    </row>
    <row r="16835" spans="1:6">
      <c r="A16835">
        <v>5311</v>
      </c>
      <c r="B16835">
        <v>18</v>
      </c>
      <c r="C16835" t="s">
        <v>64</v>
      </c>
      <c r="D16835" t="s">
        <v>92</v>
      </c>
      <c r="E16835">
        <v>4183</v>
      </c>
      <c r="F16835">
        <v>3</v>
      </c>
    </row>
    <row r="16836" spans="1:6">
      <c r="A16836">
        <v>5311</v>
      </c>
      <c r="B16836">
        <v>18</v>
      </c>
      <c r="C16836" t="s">
        <v>64</v>
      </c>
      <c r="D16836" t="s">
        <v>92</v>
      </c>
      <c r="E16836">
        <v>3912</v>
      </c>
      <c r="F16836">
        <v>3</v>
      </c>
    </row>
    <row r="16837" spans="1:6">
      <c r="A16837">
        <v>5311</v>
      </c>
      <c r="B16837">
        <v>18</v>
      </c>
      <c r="C16837" t="s">
        <v>64</v>
      </c>
      <c r="D16837" t="s">
        <v>92</v>
      </c>
      <c r="E16837">
        <v>4275</v>
      </c>
      <c r="F16837">
        <v>3</v>
      </c>
    </row>
    <row r="16838" spans="1:6">
      <c r="A16838">
        <v>5311</v>
      </c>
      <c r="B16838">
        <v>18</v>
      </c>
      <c r="C16838" t="s">
        <v>64</v>
      </c>
      <c r="D16838" t="s">
        <v>92</v>
      </c>
      <c r="E16838">
        <v>3034</v>
      </c>
      <c r="F16838">
        <v>3</v>
      </c>
    </row>
    <row r="16839" spans="1:6">
      <c r="A16839">
        <v>5311</v>
      </c>
      <c r="B16839">
        <v>18</v>
      </c>
      <c r="C16839" t="s">
        <v>64</v>
      </c>
      <c r="D16839" t="s">
        <v>92</v>
      </c>
      <c r="E16839">
        <v>2520</v>
      </c>
      <c r="F16839">
        <v>3</v>
      </c>
    </row>
    <row r="16840" spans="1:6">
      <c r="A16840">
        <v>5311</v>
      </c>
      <c r="B16840">
        <v>18</v>
      </c>
      <c r="C16840" t="s">
        <v>64</v>
      </c>
      <c r="D16840" t="s">
        <v>92</v>
      </c>
      <c r="E16840">
        <v>4974</v>
      </c>
      <c r="F16840">
        <v>2</v>
      </c>
    </row>
    <row r="16841" spans="1:6">
      <c r="A16841">
        <v>5311</v>
      </c>
      <c r="B16841">
        <v>18</v>
      </c>
      <c r="C16841" t="s">
        <v>64</v>
      </c>
      <c r="D16841" t="s">
        <v>92</v>
      </c>
      <c r="E16841">
        <v>3238</v>
      </c>
      <c r="F16841">
        <v>2</v>
      </c>
    </row>
    <row r="16842" spans="1:6">
      <c r="A16842">
        <v>5311</v>
      </c>
      <c r="B16842">
        <v>18</v>
      </c>
      <c r="C16842" t="s">
        <v>64</v>
      </c>
      <c r="D16842" t="s">
        <v>92</v>
      </c>
      <c r="E16842">
        <v>4938</v>
      </c>
      <c r="F16842">
        <v>2</v>
      </c>
    </row>
    <row r="16843" spans="1:6">
      <c r="A16843">
        <v>5311</v>
      </c>
      <c r="B16843">
        <v>18</v>
      </c>
      <c r="C16843" t="s">
        <v>64</v>
      </c>
      <c r="D16843" t="s">
        <v>92</v>
      </c>
      <c r="E16843">
        <v>4817</v>
      </c>
      <c r="F16843">
        <v>2</v>
      </c>
    </row>
    <row r="16844" spans="1:6">
      <c r="A16844">
        <v>5311</v>
      </c>
      <c r="B16844">
        <v>18</v>
      </c>
      <c r="C16844" t="s">
        <v>64</v>
      </c>
      <c r="D16844" t="s">
        <v>92</v>
      </c>
      <c r="E16844">
        <v>4695</v>
      </c>
      <c r="F16844">
        <v>2</v>
      </c>
    </row>
    <row r="16845" spans="1:6">
      <c r="A16845">
        <v>5311</v>
      </c>
      <c r="B16845">
        <v>18</v>
      </c>
      <c r="C16845" t="s">
        <v>64</v>
      </c>
      <c r="D16845" t="s">
        <v>92</v>
      </c>
      <c r="E16845">
        <v>3397</v>
      </c>
      <c r="F16845">
        <v>2</v>
      </c>
    </row>
    <row r="16846" spans="1:6">
      <c r="A16846">
        <v>5311</v>
      </c>
      <c r="B16846">
        <v>18</v>
      </c>
      <c r="C16846" t="s">
        <v>64</v>
      </c>
      <c r="D16846" t="s">
        <v>92</v>
      </c>
      <c r="E16846">
        <v>3996</v>
      </c>
      <c r="F16846">
        <v>2</v>
      </c>
    </row>
    <row r="16847" spans="1:6">
      <c r="A16847">
        <v>5311</v>
      </c>
      <c r="B16847">
        <v>18</v>
      </c>
      <c r="C16847" t="s">
        <v>64</v>
      </c>
      <c r="D16847" t="s">
        <v>92</v>
      </c>
      <c r="E16847">
        <v>5348</v>
      </c>
      <c r="F16847">
        <v>2</v>
      </c>
    </row>
    <row r="16848" spans="1:6">
      <c r="A16848">
        <v>5311</v>
      </c>
      <c r="B16848">
        <v>18</v>
      </c>
      <c r="C16848" t="s">
        <v>64</v>
      </c>
      <c r="D16848" t="s">
        <v>92</v>
      </c>
      <c r="E16848">
        <v>2083</v>
      </c>
      <c r="F16848">
        <v>2</v>
      </c>
    </row>
    <row r="16849" spans="1:6">
      <c r="A16849">
        <v>5311</v>
      </c>
      <c r="B16849">
        <v>18</v>
      </c>
      <c r="C16849" t="s">
        <v>64</v>
      </c>
      <c r="D16849" t="s">
        <v>92</v>
      </c>
      <c r="E16849">
        <v>5211</v>
      </c>
      <c r="F16849">
        <v>1</v>
      </c>
    </row>
    <row r="16850" spans="1:6">
      <c r="A16850">
        <v>5311</v>
      </c>
      <c r="B16850">
        <v>18</v>
      </c>
      <c r="C16850" t="s">
        <v>64</v>
      </c>
      <c r="D16850" t="s">
        <v>92</v>
      </c>
      <c r="E16850">
        <v>1297</v>
      </c>
      <c r="F16850">
        <v>1</v>
      </c>
    </row>
    <row r="16851" spans="1:6">
      <c r="A16851">
        <v>5311</v>
      </c>
      <c r="B16851">
        <v>18</v>
      </c>
      <c r="C16851" t="s">
        <v>64</v>
      </c>
      <c r="D16851" t="s">
        <v>92</v>
      </c>
      <c r="E16851">
        <v>3275</v>
      </c>
      <c r="F16851">
        <v>1</v>
      </c>
    </row>
    <row r="16852" spans="1:6">
      <c r="A16852">
        <v>5311</v>
      </c>
      <c r="B16852">
        <v>18</v>
      </c>
      <c r="C16852" t="s">
        <v>64</v>
      </c>
      <c r="D16852" t="s">
        <v>92</v>
      </c>
      <c r="E16852">
        <v>2944</v>
      </c>
      <c r="F16852">
        <v>1</v>
      </c>
    </row>
    <row r="16853" spans="1:6">
      <c r="A16853">
        <v>5311</v>
      </c>
      <c r="B16853">
        <v>18</v>
      </c>
      <c r="C16853" t="s">
        <v>64</v>
      </c>
      <c r="D16853" t="s">
        <v>92</v>
      </c>
      <c r="E16853">
        <v>2291</v>
      </c>
      <c r="F16853">
        <v>1</v>
      </c>
    </row>
    <row r="16854" spans="1:6">
      <c r="A16854">
        <v>5311</v>
      </c>
      <c r="B16854">
        <v>18</v>
      </c>
      <c r="C16854" t="s">
        <v>64</v>
      </c>
      <c r="D16854" t="s">
        <v>92</v>
      </c>
      <c r="E16854">
        <v>2627</v>
      </c>
      <c r="F16854">
        <v>1</v>
      </c>
    </row>
    <row r="16855" spans="1:6">
      <c r="A16855">
        <v>5311</v>
      </c>
      <c r="B16855">
        <v>18</v>
      </c>
      <c r="C16855" t="s">
        <v>64</v>
      </c>
      <c r="D16855" t="s">
        <v>92</v>
      </c>
      <c r="E16855">
        <v>282</v>
      </c>
      <c r="F16855">
        <v>1</v>
      </c>
    </row>
    <row r="16856" spans="1:6">
      <c r="A16856">
        <v>5311</v>
      </c>
      <c r="B16856">
        <v>18</v>
      </c>
      <c r="C16856" t="s">
        <v>64</v>
      </c>
      <c r="D16856" t="s">
        <v>92</v>
      </c>
      <c r="E16856">
        <v>2137</v>
      </c>
      <c r="F16856">
        <v>1</v>
      </c>
    </row>
    <row r="16857" spans="1:6">
      <c r="A16857">
        <v>5311</v>
      </c>
      <c r="B16857">
        <v>18</v>
      </c>
      <c r="C16857" t="s">
        <v>64</v>
      </c>
      <c r="D16857" t="s">
        <v>92</v>
      </c>
      <c r="E16857">
        <v>1163</v>
      </c>
      <c r="F16857">
        <v>1</v>
      </c>
    </row>
    <row r="16858" spans="1:6">
      <c r="A16858">
        <v>5311</v>
      </c>
      <c r="B16858">
        <v>18</v>
      </c>
      <c r="C16858" t="s">
        <v>64</v>
      </c>
      <c r="D16858" t="s">
        <v>92</v>
      </c>
      <c r="E16858">
        <v>3958</v>
      </c>
      <c r="F16858">
        <v>1</v>
      </c>
    </row>
    <row r="16859" spans="1:6">
      <c r="A16859">
        <v>5311</v>
      </c>
      <c r="B16859">
        <v>18</v>
      </c>
      <c r="C16859" t="s">
        <v>64</v>
      </c>
      <c r="D16859" t="s">
        <v>92</v>
      </c>
      <c r="E16859">
        <v>27</v>
      </c>
      <c r="F16859">
        <v>1</v>
      </c>
    </row>
    <row r="16860" spans="1:6">
      <c r="A16860">
        <v>5311</v>
      </c>
      <c r="B16860">
        <v>18</v>
      </c>
      <c r="C16860" t="s">
        <v>64</v>
      </c>
      <c r="D16860" t="s">
        <v>92</v>
      </c>
      <c r="E16860">
        <v>3355</v>
      </c>
      <c r="F16860">
        <v>1</v>
      </c>
    </row>
    <row r="16861" spans="1:6">
      <c r="A16861">
        <v>5311</v>
      </c>
      <c r="B16861">
        <v>18</v>
      </c>
      <c r="C16861" t="s">
        <v>64</v>
      </c>
      <c r="D16861" t="s">
        <v>92</v>
      </c>
      <c r="E16861">
        <v>5632</v>
      </c>
      <c r="F16861">
        <v>1</v>
      </c>
    </row>
    <row r="16862" spans="1:6">
      <c r="A16862">
        <v>5311</v>
      </c>
      <c r="B16862">
        <v>18</v>
      </c>
      <c r="C16862" t="s">
        <v>64</v>
      </c>
      <c r="D16862" t="s">
        <v>92</v>
      </c>
      <c r="E16862">
        <v>5582</v>
      </c>
      <c r="F16862">
        <v>1</v>
      </c>
    </row>
    <row r="16863" spans="1:6">
      <c r="A16863">
        <v>5311</v>
      </c>
      <c r="B16863">
        <v>18</v>
      </c>
      <c r="C16863" t="s">
        <v>64</v>
      </c>
      <c r="D16863" t="s">
        <v>92</v>
      </c>
      <c r="E16863">
        <v>995</v>
      </c>
      <c r="F16863">
        <v>1</v>
      </c>
    </row>
    <row r="16864" spans="1:6">
      <c r="A16864">
        <v>5311</v>
      </c>
      <c r="B16864">
        <v>18</v>
      </c>
      <c r="C16864" t="s">
        <v>64</v>
      </c>
      <c r="D16864" t="s">
        <v>92</v>
      </c>
      <c r="E16864">
        <v>3866</v>
      </c>
      <c r="F16864">
        <v>1</v>
      </c>
    </row>
    <row r="16865" spans="1:6">
      <c r="A16865">
        <v>5311</v>
      </c>
      <c r="B16865">
        <v>18</v>
      </c>
      <c r="C16865" t="s">
        <v>64</v>
      </c>
      <c r="D16865" t="s">
        <v>92</v>
      </c>
      <c r="E16865">
        <v>5413</v>
      </c>
      <c r="F16865">
        <v>1</v>
      </c>
    </row>
    <row r="16866" spans="1:6">
      <c r="A16866">
        <v>5311</v>
      </c>
      <c r="B16866">
        <v>18</v>
      </c>
      <c r="C16866" t="s">
        <v>64</v>
      </c>
      <c r="D16866" t="s">
        <v>92</v>
      </c>
      <c r="E16866">
        <v>4146</v>
      </c>
      <c r="F16866">
        <v>1</v>
      </c>
    </row>
    <row r="16867" spans="1:6">
      <c r="A16867">
        <v>5311</v>
      </c>
      <c r="B16867">
        <v>18</v>
      </c>
      <c r="C16867" t="s">
        <v>64</v>
      </c>
      <c r="D16867" t="s">
        <v>92</v>
      </c>
      <c r="E16867">
        <v>4646</v>
      </c>
      <c r="F16867">
        <v>1</v>
      </c>
    </row>
    <row r="16868" spans="1:6">
      <c r="A16868">
        <v>5311</v>
      </c>
      <c r="B16868">
        <v>18</v>
      </c>
      <c r="C16868" t="s">
        <v>64</v>
      </c>
      <c r="D16868" t="s">
        <v>92</v>
      </c>
      <c r="E16868">
        <v>2419</v>
      </c>
      <c r="F16868">
        <v>1</v>
      </c>
    </row>
    <row r="16869" spans="1:6">
      <c r="A16869">
        <v>5311</v>
      </c>
      <c r="B16869">
        <v>18</v>
      </c>
      <c r="C16869" t="s">
        <v>64</v>
      </c>
      <c r="D16869" t="s">
        <v>92</v>
      </c>
      <c r="E16869">
        <v>5830</v>
      </c>
      <c r="F16869">
        <v>1</v>
      </c>
    </row>
    <row r="16870" spans="1:6">
      <c r="A16870">
        <v>5311</v>
      </c>
      <c r="B16870">
        <v>18</v>
      </c>
      <c r="C16870" t="s">
        <v>64</v>
      </c>
      <c r="D16870" t="s">
        <v>92</v>
      </c>
      <c r="E16870">
        <v>3464</v>
      </c>
      <c r="F16870">
        <v>1</v>
      </c>
    </row>
    <row r="16871" spans="1:6">
      <c r="A16871">
        <v>5311</v>
      </c>
      <c r="B16871">
        <v>18</v>
      </c>
      <c r="C16871" t="s">
        <v>64</v>
      </c>
      <c r="D16871" t="s">
        <v>92</v>
      </c>
      <c r="E16871">
        <v>2024</v>
      </c>
      <c r="F16871">
        <v>1</v>
      </c>
    </row>
    <row r="16872" spans="1:6">
      <c r="A16872">
        <v>5311</v>
      </c>
      <c r="B16872">
        <v>18</v>
      </c>
      <c r="C16872" t="s">
        <v>64</v>
      </c>
      <c r="D16872" t="s">
        <v>92</v>
      </c>
      <c r="E16872">
        <v>3633</v>
      </c>
      <c r="F16872">
        <v>1</v>
      </c>
    </row>
    <row r="16873" spans="1:6">
      <c r="A16873">
        <v>5311</v>
      </c>
      <c r="B16873">
        <v>18</v>
      </c>
      <c r="C16873" t="s">
        <v>64</v>
      </c>
      <c r="D16873" t="s">
        <v>92</v>
      </c>
      <c r="E16873">
        <v>3951</v>
      </c>
      <c r="F16873">
        <v>1</v>
      </c>
    </row>
    <row r="16874" spans="1:6">
      <c r="A16874">
        <v>5311</v>
      </c>
      <c r="B16874">
        <v>18</v>
      </c>
      <c r="C16874" t="s">
        <v>64</v>
      </c>
      <c r="D16874" t="s">
        <v>92</v>
      </c>
      <c r="E16874">
        <v>3886</v>
      </c>
      <c r="F16874">
        <v>1</v>
      </c>
    </row>
    <row r="16875" spans="1:6">
      <c r="A16875">
        <v>5311</v>
      </c>
      <c r="B16875">
        <v>18</v>
      </c>
      <c r="C16875" t="s">
        <v>64</v>
      </c>
      <c r="D16875" t="s">
        <v>92</v>
      </c>
      <c r="E16875">
        <v>5897</v>
      </c>
      <c r="F16875">
        <v>1</v>
      </c>
    </row>
    <row r="16876" spans="1:6">
      <c r="A16876">
        <v>5311</v>
      </c>
      <c r="B16876">
        <v>18</v>
      </c>
      <c r="C16876" t="s">
        <v>64</v>
      </c>
      <c r="D16876" t="s">
        <v>92</v>
      </c>
      <c r="E16876">
        <v>4294</v>
      </c>
      <c r="F16876">
        <v>1</v>
      </c>
    </row>
    <row r="16877" spans="1:6">
      <c r="A16877">
        <v>5311</v>
      </c>
      <c r="B16877">
        <v>18</v>
      </c>
      <c r="C16877" t="s">
        <v>64</v>
      </c>
      <c r="D16877" t="s">
        <v>92</v>
      </c>
      <c r="E16877">
        <v>3521</v>
      </c>
      <c r="F16877">
        <v>1</v>
      </c>
    </row>
    <row r="16878" spans="1:6">
      <c r="A16878">
        <v>5311</v>
      </c>
      <c r="B16878">
        <v>18</v>
      </c>
      <c r="C16878" t="s">
        <v>64</v>
      </c>
      <c r="D16878" t="s">
        <v>92</v>
      </c>
      <c r="E16878">
        <v>2835</v>
      </c>
      <c r="F16878">
        <v>1</v>
      </c>
    </row>
    <row r="16879" spans="1:6">
      <c r="A16879">
        <v>5311</v>
      </c>
      <c r="B16879">
        <v>18</v>
      </c>
      <c r="C16879" t="s">
        <v>64</v>
      </c>
      <c r="D16879" t="s">
        <v>92</v>
      </c>
      <c r="E16879">
        <v>3055</v>
      </c>
      <c r="F16879">
        <v>1</v>
      </c>
    </row>
    <row r="16880" spans="1:6">
      <c r="A16880">
        <v>5311</v>
      </c>
      <c r="B16880">
        <v>18</v>
      </c>
      <c r="C16880" t="s">
        <v>64</v>
      </c>
      <c r="D16880" t="s">
        <v>92</v>
      </c>
      <c r="E16880">
        <v>2207</v>
      </c>
      <c r="F16880">
        <v>1</v>
      </c>
    </row>
    <row r="16881" spans="1:6">
      <c r="A16881">
        <v>5311</v>
      </c>
      <c r="B16881">
        <v>18</v>
      </c>
      <c r="C16881" t="s">
        <v>64</v>
      </c>
      <c r="D16881" t="s">
        <v>92</v>
      </c>
      <c r="E16881">
        <v>5528</v>
      </c>
      <c r="F16881">
        <v>1</v>
      </c>
    </row>
    <row r="16882" spans="1:6">
      <c r="A16882">
        <v>5311</v>
      </c>
      <c r="B16882">
        <v>18</v>
      </c>
      <c r="C16882" t="s">
        <v>64</v>
      </c>
      <c r="D16882" t="s">
        <v>92</v>
      </c>
      <c r="E16882">
        <v>1175</v>
      </c>
      <c r="F16882">
        <v>1</v>
      </c>
    </row>
    <row r="16883" spans="1:6">
      <c r="A16883">
        <v>5311</v>
      </c>
      <c r="B16883">
        <v>18</v>
      </c>
      <c r="C16883" t="s">
        <v>64</v>
      </c>
      <c r="D16883" t="s">
        <v>92</v>
      </c>
      <c r="E16883">
        <v>3003</v>
      </c>
      <c r="F16883">
        <v>1</v>
      </c>
    </row>
    <row r="16884" spans="1:6">
      <c r="A16884">
        <v>5311</v>
      </c>
      <c r="B16884">
        <v>18</v>
      </c>
      <c r="C16884" t="s">
        <v>64</v>
      </c>
      <c r="D16884" t="s">
        <v>92</v>
      </c>
      <c r="E16884">
        <v>3130</v>
      </c>
      <c r="F16884">
        <v>1</v>
      </c>
    </row>
    <row r="16885" spans="1:6">
      <c r="A16885">
        <v>5311</v>
      </c>
      <c r="B16885">
        <v>18</v>
      </c>
      <c r="C16885" t="s">
        <v>64</v>
      </c>
      <c r="D16885" t="s">
        <v>92</v>
      </c>
      <c r="E16885">
        <v>4290</v>
      </c>
      <c r="F16885">
        <v>1</v>
      </c>
    </row>
    <row r="16886" spans="1:6">
      <c r="A16886">
        <v>5311</v>
      </c>
      <c r="B16886">
        <v>18</v>
      </c>
      <c r="C16886" t="s">
        <v>64</v>
      </c>
      <c r="D16886" t="s">
        <v>92</v>
      </c>
      <c r="E16886">
        <v>5905</v>
      </c>
      <c r="F16886">
        <v>1</v>
      </c>
    </row>
    <row r="16887" spans="1:6">
      <c r="A16887">
        <v>5311</v>
      </c>
      <c r="B16887">
        <v>18</v>
      </c>
      <c r="C16887" t="s">
        <v>64</v>
      </c>
      <c r="D16887" t="s">
        <v>92</v>
      </c>
      <c r="E16887">
        <v>4451</v>
      </c>
      <c r="F16887">
        <v>1</v>
      </c>
    </row>
    <row r="16888" spans="1:6">
      <c r="A16888">
        <v>5311</v>
      </c>
      <c r="B16888">
        <v>18</v>
      </c>
      <c r="C16888" t="s">
        <v>64</v>
      </c>
      <c r="D16888" t="s">
        <v>92</v>
      </c>
      <c r="E16888">
        <v>3977</v>
      </c>
      <c r="F16888">
        <v>1</v>
      </c>
    </row>
    <row r="16889" spans="1:6">
      <c r="A16889">
        <v>5311</v>
      </c>
      <c r="B16889">
        <v>18</v>
      </c>
      <c r="C16889" t="s">
        <v>64</v>
      </c>
      <c r="D16889" t="s">
        <v>92</v>
      </c>
      <c r="E16889">
        <v>224</v>
      </c>
      <c r="F16889">
        <v>1</v>
      </c>
    </row>
    <row r="16890" spans="1:6">
      <c r="A16890">
        <v>5311</v>
      </c>
      <c r="B16890">
        <v>18</v>
      </c>
      <c r="C16890" t="s">
        <v>64</v>
      </c>
      <c r="D16890" t="s">
        <v>92</v>
      </c>
      <c r="E16890">
        <v>2416</v>
      </c>
      <c r="F16890">
        <v>1</v>
      </c>
    </row>
    <row r="16891" spans="1:6">
      <c r="A16891">
        <v>5311</v>
      </c>
      <c r="B16891">
        <v>18</v>
      </c>
      <c r="C16891" t="s">
        <v>64</v>
      </c>
      <c r="D16891" t="s">
        <v>92</v>
      </c>
      <c r="E16891">
        <v>5435</v>
      </c>
      <c r="F16891">
        <v>1</v>
      </c>
    </row>
    <row r="16892" spans="1:6">
      <c r="A16892">
        <v>5311</v>
      </c>
      <c r="B16892">
        <v>18</v>
      </c>
      <c r="C16892" t="s">
        <v>64</v>
      </c>
      <c r="D16892" t="s">
        <v>92</v>
      </c>
      <c r="E16892">
        <v>58</v>
      </c>
      <c r="F16892">
        <v>1</v>
      </c>
    </row>
    <row r="16893" spans="1:6">
      <c r="A16893">
        <v>5311</v>
      </c>
      <c r="B16893">
        <v>18</v>
      </c>
      <c r="C16893" t="s">
        <v>64</v>
      </c>
      <c r="D16893" t="s">
        <v>92</v>
      </c>
      <c r="E16893">
        <v>2724</v>
      </c>
      <c r="F16893">
        <v>1</v>
      </c>
    </row>
    <row r="16894" spans="1:6">
      <c r="A16894">
        <v>5311</v>
      </c>
      <c r="B16894">
        <v>18</v>
      </c>
      <c r="C16894" t="s">
        <v>64</v>
      </c>
      <c r="D16894" t="s">
        <v>92</v>
      </c>
      <c r="E16894">
        <v>5602</v>
      </c>
      <c r="F16894">
        <v>1</v>
      </c>
    </row>
    <row r="16895" spans="1:6">
      <c r="A16895">
        <v>5311</v>
      </c>
      <c r="B16895">
        <v>18</v>
      </c>
      <c r="C16895" t="s">
        <v>64</v>
      </c>
      <c r="D16895" t="s">
        <v>92</v>
      </c>
      <c r="E16895">
        <v>5966</v>
      </c>
      <c r="F16895">
        <v>1</v>
      </c>
    </row>
    <row r="16896" spans="1:6">
      <c r="A16896">
        <v>5311</v>
      </c>
      <c r="B16896">
        <v>18</v>
      </c>
      <c r="C16896" t="s">
        <v>64</v>
      </c>
      <c r="D16896" t="s">
        <v>92</v>
      </c>
      <c r="E16896">
        <v>2223</v>
      </c>
      <c r="F16896">
        <v>1</v>
      </c>
    </row>
    <row r="16897" spans="1:6">
      <c r="A16897">
        <v>5311</v>
      </c>
      <c r="B16897">
        <v>18</v>
      </c>
      <c r="C16897" t="s">
        <v>64</v>
      </c>
      <c r="D16897" t="s">
        <v>92</v>
      </c>
      <c r="E16897">
        <v>1141</v>
      </c>
      <c r="F16897">
        <v>1</v>
      </c>
    </row>
    <row r="16898" spans="1:6">
      <c r="A16898">
        <v>5311</v>
      </c>
      <c r="B16898">
        <v>18</v>
      </c>
      <c r="C16898" t="s">
        <v>64</v>
      </c>
      <c r="D16898" t="s">
        <v>92</v>
      </c>
      <c r="E16898">
        <v>3528</v>
      </c>
      <c r="F16898">
        <v>1</v>
      </c>
    </row>
    <row r="16899" spans="1:6">
      <c r="A16899">
        <v>5311</v>
      </c>
      <c r="B16899">
        <v>18</v>
      </c>
      <c r="C16899" t="s">
        <v>64</v>
      </c>
      <c r="D16899" t="s">
        <v>92</v>
      </c>
      <c r="E16899">
        <v>1268</v>
      </c>
      <c r="F16899">
        <v>1</v>
      </c>
    </row>
    <row r="16900" spans="1:6">
      <c r="A16900">
        <v>5311</v>
      </c>
      <c r="B16900">
        <v>18</v>
      </c>
      <c r="C16900" t="s">
        <v>64</v>
      </c>
      <c r="D16900" t="s">
        <v>92</v>
      </c>
      <c r="E16900">
        <v>4965</v>
      </c>
      <c r="F16900">
        <v>1</v>
      </c>
    </row>
    <row r="16901" spans="1:6">
      <c r="A16901">
        <v>5311</v>
      </c>
      <c r="B16901">
        <v>18</v>
      </c>
      <c r="C16901" t="s">
        <v>64</v>
      </c>
      <c r="D16901" t="s">
        <v>92</v>
      </c>
      <c r="E16901">
        <v>5759</v>
      </c>
      <c r="F16901">
        <v>1</v>
      </c>
    </row>
    <row r="16902" spans="1:6">
      <c r="A16902">
        <v>5311</v>
      </c>
      <c r="B16902">
        <v>18</v>
      </c>
      <c r="C16902" t="s">
        <v>64</v>
      </c>
      <c r="D16902" t="s">
        <v>92</v>
      </c>
      <c r="E16902">
        <v>1029</v>
      </c>
      <c r="F16902">
        <v>1</v>
      </c>
    </row>
    <row r="16903" spans="1:6">
      <c r="A16903">
        <v>5311</v>
      </c>
      <c r="B16903">
        <v>18</v>
      </c>
      <c r="C16903" t="s">
        <v>64</v>
      </c>
      <c r="D16903" t="s">
        <v>92</v>
      </c>
      <c r="E16903">
        <v>6070</v>
      </c>
      <c r="F16903">
        <v>1</v>
      </c>
    </row>
    <row r="16904" spans="1:6">
      <c r="A16904">
        <v>5311</v>
      </c>
      <c r="B16904">
        <v>18</v>
      </c>
      <c r="C16904" t="s">
        <v>64</v>
      </c>
      <c r="D16904" t="s">
        <v>92</v>
      </c>
      <c r="E16904">
        <v>3419</v>
      </c>
      <c r="F16904">
        <v>1</v>
      </c>
    </row>
    <row r="16905" spans="1:6">
      <c r="A16905">
        <v>5311</v>
      </c>
      <c r="B16905">
        <v>18</v>
      </c>
      <c r="C16905" t="s">
        <v>64</v>
      </c>
      <c r="D16905" t="s">
        <v>92</v>
      </c>
      <c r="E16905">
        <v>5620</v>
      </c>
      <c r="F16905">
        <v>1</v>
      </c>
    </row>
    <row r="16906" spans="1:6">
      <c r="A16906">
        <v>5311</v>
      </c>
      <c r="B16906">
        <v>18</v>
      </c>
      <c r="C16906" t="s">
        <v>64</v>
      </c>
      <c r="D16906" t="s">
        <v>92</v>
      </c>
      <c r="E16906">
        <v>5289</v>
      </c>
      <c r="F16906">
        <v>1</v>
      </c>
    </row>
    <row r="16907" spans="1:6">
      <c r="A16907">
        <v>5311</v>
      </c>
      <c r="B16907">
        <v>18</v>
      </c>
      <c r="C16907" t="s">
        <v>64</v>
      </c>
      <c r="D16907" t="s">
        <v>92</v>
      </c>
      <c r="E16907">
        <v>373</v>
      </c>
      <c r="F16907">
        <v>1</v>
      </c>
    </row>
    <row r="16908" spans="1:6">
      <c r="A16908">
        <v>5311</v>
      </c>
      <c r="B16908">
        <v>18</v>
      </c>
      <c r="C16908" t="s">
        <v>64</v>
      </c>
      <c r="D16908" t="s">
        <v>92</v>
      </c>
      <c r="E16908">
        <v>4083</v>
      </c>
      <c r="F16908">
        <v>1</v>
      </c>
    </row>
    <row r="16909" spans="1:6">
      <c r="A16909">
        <v>5311</v>
      </c>
      <c r="B16909">
        <v>18</v>
      </c>
      <c r="C16909" t="s">
        <v>64</v>
      </c>
      <c r="D16909" t="s">
        <v>92</v>
      </c>
      <c r="E16909">
        <v>0</v>
      </c>
      <c r="F16909">
        <v>1</v>
      </c>
    </row>
    <row r="16910" spans="1:6">
      <c r="A16910">
        <v>5311</v>
      </c>
      <c r="B16910">
        <v>18</v>
      </c>
      <c r="C16910" t="s">
        <v>64</v>
      </c>
      <c r="D16910" t="s">
        <v>92</v>
      </c>
      <c r="E16910">
        <v>5102</v>
      </c>
      <c r="F16910">
        <v>1</v>
      </c>
    </row>
    <row r="16911" spans="1:6">
      <c r="A16911">
        <v>5311</v>
      </c>
      <c r="B16911">
        <v>18</v>
      </c>
      <c r="C16911" t="s">
        <v>64</v>
      </c>
      <c r="D16911" t="s">
        <v>92</v>
      </c>
      <c r="E16911">
        <v>3702</v>
      </c>
      <c r="F16911">
        <v>1</v>
      </c>
    </row>
    <row r="16912" spans="1:6">
      <c r="A16912">
        <v>5311</v>
      </c>
      <c r="B16912">
        <v>18</v>
      </c>
      <c r="C16912" t="s">
        <v>64</v>
      </c>
      <c r="D16912" t="s">
        <v>92</v>
      </c>
      <c r="E16912">
        <v>4852</v>
      </c>
      <c r="F16912">
        <v>1</v>
      </c>
    </row>
    <row r="16913" spans="1:6">
      <c r="A16913">
        <v>5311</v>
      </c>
      <c r="B16913">
        <v>18</v>
      </c>
      <c r="C16913" t="s">
        <v>64</v>
      </c>
      <c r="D16913" t="s">
        <v>92</v>
      </c>
      <c r="E16913">
        <v>5384</v>
      </c>
      <c r="F16913">
        <v>1</v>
      </c>
    </row>
    <row r="16914" spans="1:6">
      <c r="A16914">
        <v>5311</v>
      </c>
      <c r="B16914">
        <v>18</v>
      </c>
      <c r="C16914" t="s">
        <v>64</v>
      </c>
      <c r="D16914" t="s">
        <v>92</v>
      </c>
      <c r="E16914">
        <v>4868</v>
      </c>
      <c r="F16914">
        <v>1</v>
      </c>
    </row>
    <row r="16915" spans="1:6">
      <c r="A16915">
        <v>5311</v>
      </c>
      <c r="B16915">
        <v>18</v>
      </c>
      <c r="C16915" t="s">
        <v>64</v>
      </c>
      <c r="D16915" t="s">
        <v>92</v>
      </c>
      <c r="E16915">
        <v>2018</v>
      </c>
      <c r="F16915">
        <v>1</v>
      </c>
    </row>
    <row r="16916" spans="1:6">
      <c r="A16916">
        <v>5311</v>
      </c>
      <c r="B16916">
        <v>18</v>
      </c>
      <c r="C16916" t="s">
        <v>64</v>
      </c>
      <c r="D16916" t="s">
        <v>92</v>
      </c>
      <c r="E16916">
        <v>5777</v>
      </c>
      <c r="F16916">
        <v>1</v>
      </c>
    </row>
    <row r="16917" spans="1:6">
      <c r="A16917">
        <v>5311</v>
      </c>
      <c r="B16917">
        <v>19</v>
      </c>
      <c r="C16917" t="s">
        <v>64</v>
      </c>
      <c r="D16917" t="s">
        <v>92</v>
      </c>
      <c r="E16917">
        <v>1263</v>
      </c>
      <c r="F16917">
        <v>8</v>
      </c>
    </row>
    <row r="16918" spans="1:6">
      <c r="A16918">
        <v>5311</v>
      </c>
      <c r="B16918">
        <v>19</v>
      </c>
      <c r="C16918" t="s">
        <v>64</v>
      </c>
      <c r="D16918" t="s">
        <v>92</v>
      </c>
      <c r="E16918">
        <v>5217</v>
      </c>
      <c r="F16918">
        <v>5</v>
      </c>
    </row>
    <row r="16919" spans="1:6">
      <c r="A16919">
        <v>5311</v>
      </c>
      <c r="B16919">
        <v>19</v>
      </c>
      <c r="C16919" t="s">
        <v>64</v>
      </c>
      <c r="D16919" t="s">
        <v>92</v>
      </c>
      <c r="E16919">
        <v>4083</v>
      </c>
      <c r="F16919">
        <v>4</v>
      </c>
    </row>
    <row r="16920" spans="1:6">
      <c r="A16920">
        <v>5311</v>
      </c>
      <c r="B16920">
        <v>19</v>
      </c>
      <c r="C16920" t="s">
        <v>64</v>
      </c>
      <c r="D16920" t="s">
        <v>92</v>
      </c>
      <c r="E16920">
        <v>2137</v>
      </c>
      <c r="F16920">
        <v>3</v>
      </c>
    </row>
    <row r="16921" spans="1:6">
      <c r="A16921">
        <v>5311</v>
      </c>
      <c r="B16921">
        <v>19</v>
      </c>
      <c r="C16921" t="s">
        <v>64</v>
      </c>
      <c r="D16921" t="s">
        <v>92</v>
      </c>
      <c r="E16921">
        <v>4944</v>
      </c>
      <c r="F16921">
        <v>3</v>
      </c>
    </row>
    <row r="16922" spans="1:6">
      <c r="A16922">
        <v>5311</v>
      </c>
      <c r="B16922">
        <v>19</v>
      </c>
      <c r="C16922" t="s">
        <v>64</v>
      </c>
      <c r="D16922" t="s">
        <v>92</v>
      </c>
      <c r="E16922">
        <v>1272</v>
      </c>
      <c r="F16922">
        <v>3</v>
      </c>
    </row>
    <row r="16923" spans="1:6">
      <c r="A16923">
        <v>5311</v>
      </c>
      <c r="B16923">
        <v>19</v>
      </c>
      <c r="C16923" t="s">
        <v>64</v>
      </c>
      <c r="D16923" t="s">
        <v>92</v>
      </c>
      <c r="E16923">
        <v>4808</v>
      </c>
      <c r="F16923">
        <v>2</v>
      </c>
    </row>
    <row r="16924" spans="1:6">
      <c r="A16924">
        <v>5311</v>
      </c>
      <c r="B16924">
        <v>19</v>
      </c>
      <c r="C16924" t="s">
        <v>64</v>
      </c>
      <c r="D16924" t="s">
        <v>92</v>
      </c>
      <c r="E16924">
        <v>2446</v>
      </c>
      <c r="F16924">
        <v>2</v>
      </c>
    </row>
    <row r="16925" spans="1:6">
      <c r="A16925">
        <v>5311</v>
      </c>
      <c r="B16925">
        <v>19</v>
      </c>
      <c r="C16925" t="s">
        <v>64</v>
      </c>
      <c r="D16925" t="s">
        <v>92</v>
      </c>
      <c r="E16925">
        <v>168</v>
      </c>
      <c r="F16925">
        <v>2</v>
      </c>
    </row>
    <row r="16926" spans="1:6">
      <c r="A16926">
        <v>5311</v>
      </c>
      <c r="B16926">
        <v>19</v>
      </c>
      <c r="C16926" t="s">
        <v>64</v>
      </c>
      <c r="D16926" t="s">
        <v>92</v>
      </c>
      <c r="E16926">
        <v>3446</v>
      </c>
      <c r="F16926">
        <v>2</v>
      </c>
    </row>
    <row r="16927" spans="1:6">
      <c r="A16927">
        <v>5311</v>
      </c>
      <c r="B16927">
        <v>19</v>
      </c>
      <c r="C16927" t="s">
        <v>64</v>
      </c>
      <c r="D16927" t="s">
        <v>92</v>
      </c>
      <c r="E16927">
        <v>4156</v>
      </c>
      <c r="F16927">
        <v>2</v>
      </c>
    </row>
    <row r="16928" spans="1:6">
      <c r="A16928">
        <v>5311</v>
      </c>
      <c r="B16928">
        <v>19</v>
      </c>
      <c r="C16928" t="s">
        <v>64</v>
      </c>
      <c r="D16928" t="s">
        <v>92</v>
      </c>
      <c r="E16928">
        <v>5191</v>
      </c>
      <c r="F16928">
        <v>2</v>
      </c>
    </row>
    <row r="16929" spans="1:6">
      <c r="A16929">
        <v>5311</v>
      </c>
      <c r="B16929">
        <v>19</v>
      </c>
      <c r="C16929" t="s">
        <v>64</v>
      </c>
      <c r="D16929" t="s">
        <v>92</v>
      </c>
      <c r="E16929">
        <v>3056</v>
      </c>
      <c r="F16929">
        <v>2</v>
      </c>
    </row>
    <row r="16930" spans="1:6">
      <c r="A16930">
        <v>5311</v>
      </c>
      <c r="B16930">
        <v>19</v>
      </c>
      <c r="C16930" t="s">
        <v>64</v>
      </c>
      <c r="D16930" t="s">
        <v>92</v>
      </c>
      <c r="E16930">
        <v>2699</v>
      </c>
      <c r="F16930">
        <v>2</v>
      </c>
    </row>
    <row r="16931" spans="1:6">
      <c r="A16931">
        <v>5311</v>
      </c>
      <c r="B16931">
        <v>19</v>
      </c>
      <c r="C16931" t="s">
        <v>64</v>
      </c>
      <c r="D16931" t="s">
        <v>92</v>
      </c>
      <c r="E16931">
        <v>3150</v>
      </c>
      <c r="F16931">
        <v>2</v>
      </c>
    </row>
    <row r="16932" spans="1:6">
      <c r="A16932">
        <v>5311</v>
      </c>
      <c r="B16932">
        <v>19</v>
      </c>
      <c r="C16932" t="s">
        <v>64</v>
      </c>
      <c r="D16932" t="s">
        <v>92</v>
      </c>
      <c r="E16932">
        <v>2530</v>
      </c>
      <c r="F16932">
        <v>1</v>
      </c>
    </row>
    <row r="16933" spans="1:6">
      <c r="A16933">
        <v>5311</v>
      </c>
      <c r="B16933">
        <v>19</v>
      </c>
      <c r="C16933" t="s">
        <v>64</v>
      </c>
      <c r="D16933" t="s">
        <v>92</v>
      </c>
      <c r="E16933">
        <v>298</v>
      </c>
      <c r="F16933">
        <v>1</v>
      </c>
    </row>
    <row r="16934" spans="1:6">
      <c r="A16934">
        <v>5311</v>
      </c>
      <c r="B16934">
        <v>19</v>
      </c>
      <c r="C16934" t="s">
        <v>64</v>
      </c>
      <c r="D16934" t="s">
        <v>92</v>
      </c>
      <c r="E16934">
        <v>2083</v>
      </c>
      <c r="F16934">
        <v>1</v>
      </c>
    </row>
    <row r="16935" spans="1:6">
      <c r="A16935">
        <v>5311</v>
      </c>
      <c r="B16935">
        <v>19</v>
      </c>
      <c r="C16935" t="s">
        <v>64</v>
      </c>
      <c r="D16935" t="s">
        <v>92</v>
      </c>
      <c r="E16935">
        <v>3024</v>
      </c>
      <c r="F16935">
        <v>1</v>
      </c>
    </row>
    <row r="16936" spans="1:6">
      <c r="A16936">
        <v>5311</v>
      </c>
      <c r="B16936">
        <v>19</v>
      </c>
      <c r="C16936" t="s">
        <v>64</v>
      </c>
      <c r="D16936" t="s">
        <v>92</v>
      </c>
      <c r="E16936">
        <v>118</v>
      </c>
      <c r="F16936">
        <v>1</v>
      </c>
    </row>
    <row r="16937" spans="1:6">
      <c r="A16937">
        <v>5311</v>
      </c>
      <c r="B16937">
        <v>19</v>
      </c>
      <c r="C16937" t="s">
        <v>64</v>
      </c>
      <c r="D16937" t="s">
        <v>92</v>
      </c>
      <c r="E16937">
        <v>5584</v>
      </c>
      <c r="F16937">
        <v>1</v>
      </c>
    </row>
    <row r="16938" spans="1:6">
      <c r="A16938">
        <v>5311</v>
      </c>
      <c r="B16938">
        <v>19</v>
      </c>
      <c r="C16938" t="s">
        <v>64</v>
      </c>
      <c r="D16938" t="s">
        <v>92</v>
      </c>
      <c r="E16938">
        <v>3664</v>
      </c>
      <c r="F16938">
        <v>1</v>
      </c>
    </row>
    <row r="16939" spans="1:6">
      <c r="A16939">
        <v>5311</v>
      </c>
      <c r="B16939">
        <v>19</v>
      </c>
      <c r="C16939" t="s">
        <v>64</v>
      </c>
      <c r="D16939" t="s">
        <v>92</v>
      </c>
      <c r="E16939">
        <v>3516</v>
      </c>
      <c r="F16939">
        <v>1</v>
      </c>
    </row>
    <row r="16940" spans="1:6">
      <c r="A16940">
        <v>5311</v>
      </c>
      <c r="B16940">
        <v>19</v>
      </c>
      <c r="C16940" t="s">
        <v>64</v>
      </c>
      <c r="D16940" t="s">
        <v>92</v>
      </c>
      <c r="E16940">
        <v>1344</v>
      </c>
      <c r="F16940">
        <v>1</v>
      </c>
    </row>
    <row r="16941" spans="1:6">
      <c r="A16941">
        <v>5311</v>
      </c>
      <c r="B16941">
        <v>19</v>
      </c>
      <c r="C16941" t="s">
        <v>64</v>
      </c>
      <c r="D16941" t="s">
        <v>92</v>
      </c>
      <c r="E16941">
        <v>5031</v>
      </c>
      <c r="F16941">
        <v>1</v>
      </c>
    </row>
    <row r="16942" spans="1:6">
      <c r="A16942">
        <v>5311</v>
      </c>
      <c r="B16942">
        <v>19</v>
      </c>
      <c r="C16942" t="s">
        <v>64</v>
      </c>
      <c r="D16942" t="s">
        <v>92</v>
      </c>
      <c r="E16942">
        <v>3022</v>
      </c>
      <c r="F16942">
        <v>1</v>
      </c>
    </row>
    <row r="16943" spans="1:6">
      <c r="A16943">
        <v>5311</v>
      </c>
      <c r="B16943">
        <v>19</v>
      </c>
      <c r="C16943" t="s">
        <v>64</v>
      </c>
      <c r="D16943" t="s">
        <v>92</v>
      </c>
      <c r="E16943">
        <v>1328</v>
      </c>
      <c r="F16943">
        <v>1</v>
      </c>
    </row>
    <row r="16944" spans="1:6">
      <c r="A16944">
        <v>5311</v>
      </c>
      <c r="B16944">
        <v>19</v>
      </c>
      <c r="C16944" t="s">
        <v>64</v>
      </c>
      <c r="D16944" t="s">
        <v>92</v>
      </c>
      <c r="E16944">
        <v>1262</v>
      </c>
      <c r="F16944">
        <v>1</v>
      </c>
    </row>
    <row r="16945" spans="1:6">
      <c r="A16945">
        <v>5311</v>
      </c>
      <c r="B16945">
        <v>19</v>
      </c>
      <c r="C16945" t="s">
        <v>64</v>
      </c>
      <c r="D16945" t="s">
        <v>92</v>
      </c>
      <c r="E16945">
        <v>2969</v>
      </c>
      <c r="F16945">
        <v>1</v>
      </c>
    </row>
    <row r="16946" spans="1:6">
      <c r="A16946">
        <v>5311</v>
      </c>
      <c r="B16946">
        <v>19</v>
      </c>
      <c r="C16946" t="s">
        <v>64</v>
      </c>
      <c r="D16946" t="s">
        <v>92</v>
      </c>
      <c r="E16946">
        <v>3912</v>
      </c>
      <c r="F16946">
        <v>1</v>
      </c>
    </row>
    <row r="16947" spans="1:6">
      <c r="A16947">
        <v>5311</v>
      </c>
      <c r="B16947">
        <v>19</v>
      </c>
      <c r="C16947" t="s">
        <v>64</v>
      </c>
      <c r="D16947" t="s">
        <v>92</v>
      </c>
      <c r="E16947">
        <v>2539</v>
      </c>
      <c r="F16947">
        <v>1</v>
      </c>
    </row>
    <row r="16948" spans="1:6">
      <c r="A16948">
        <v>5311</v>
      </c>
      <c r="B16948">
        <v>19</v>
      </c>
      <c r="C16948" t="s">
        <v>64</v>
      </c>
      <c r="D16948" t="s">
        <v>92</v>
      </c>
      <c r="E16948">
        <v>214</v>
      </c>
      <c r="F16948">
        <v>1</v>
      </c>
    </row>
    <row r="16949" spans="1:6">
      <c r="A16949">
        <v>5311</v>
      </c>
      <c r="B16949">
        <v>19</v>
      </c>
      <c r="C16949" t="s">
        <v>64</v>
      </c>
      <c r="D16949" t="s">
        <v>92</v>
      </c>
      <c r="E16949">
        <v>3848</v>
      </c>
      <c r="F16949">
        <v>1</v>
      </c>
    </row>
    <row r="16950" spans="1:6">
      <c r="A16950">
        <v>5311</v>
      </c>
      <c r="B16950">
        <v>19</v>
      </c>
      <c r="C16950" t="s">
        <v>64</v>
      </c>
      <c r="D16950" t="s">
        <v>92</v>
      </c>
      <c r="E16950">
        <v>6062</v>
      </c>
      <c r="F16950">
        <v>1</v>
      </c>
    </row>
    <row r="16951" spans="1:6">
      <c r="A16951">
        <v>5311</v>
      </c>
      <c r="B16951">
        <v>19</v>
      </c>
      <c r="C16951" t="s">
        <v>64</v>
      </c>
      <c r="D16951" t="s">
        <v>92</v>
      </c>
      <c r="E16951">
        <v>3464</v>
      </c>
      <c r="F16951">
        <v>1</v>
      </c>
    </row>
    <row r="16952" spans="1:6">
      <c r="A16952">
        <v>5311</v>
      </c>
      <c r="B16952">
        <v>19</v>
      </c>
      <c r="C16952" t="s">
        <v>64</v>
      </c>
      <c r="D16952" t="s">
        <v>92</v>
      </c>
      <c r="E16952">
        <v>2600</v>
      </c>
      <c r="F16952">
        <v>1</v>
      </c>
    </row>
    <row r="16953" spans="1:6">
      <c r="A16953">
        <v>5311</v>
      </c>
      <c r="B16953">
        <v>19</v>
      </c>
      <c r="C16953" t="s">
        <v>64</v>
      </c>
      <c r="D16953" t="s">
        <v>92</v>
      </c>
      <c r="E16953">
        <v>5836</v>
      </c>
      <c r="F16953">
        <v>1</v>
      </c>
    </row>
    <row r="16954" spans="1:6">
      <c r="A16954">
        <v>5311</v>
      </c>
      <c r="B16954">
        <v>19</v>
      </c>
      <c r="C16954" t="s">
        <v>64</v>
      </c>
      <c r="D16954" t="s">
        <v>92</v>
      </c>
      <c r="E16954">
        <v>4162</v>
      </c>
      <c r="F16954">
        <v>1</v>
      </c>
    </row>
    <row r="16955" spans="1:6">
      <c r="A16955">
        <v>5311</v>
      </c>
      <c r="B16955">
        <v>19</v>
      </c>
      <c r="C16955" t="s">
        <v>64</v>
      </c>
      <c r="D16955" t="s">
        <v>92</v>
      </c>
      <c r="E16955">
        <v>3969</v>
      </c>
      <c r="F16955">
        <v>1</v>
      </c>
    </row>
    <row r="16956" spans="1:6">
      <c r="A16956">
        <v>5311</v>
      </c>
      <c r="B16956">
        <v>19</v>
      </c>
      <c r="C16956" t="s">
        <v>64</v>
      </c>
      <c r="D16956" t="s">
        <v>92</v>
      </c>
      <c r="E16956">
        <v>5784</v>
      </c>
      <c r="F16956">
        <v>1</v>
      </c>
    </row>
    <row r="16957" spans="1:6">
      <c r="A16957">
        <v>5311</v>
      </c>
      <c r="B16957">
        <v>19</v>
      </c>
      <c r="C16957" t="s">
        <v>64</v>
      </c>
      <c r="D16957" t="s">
        <v>92</v>
      </c>
      <c r="E16957">
        <v>5050</v>
      </c>
      <c r="F16957">
        <v>1</v>
      </c>
    </row>
    <row r="16958" spans="1:6">
      <c r="A16958">
        <v>5311</v>
      </c>
      <c r="B16958">
        <v>19</v>
      </c>
      <c r="C16958" t="s">
        <v>64</v>
      </c>
      <c r="D16958" t="s">
        <v>92</v>
      </c>
      <c r="E16958">
        <v>4143</v>
      </c>
      <c r="F16958">
        <v>1</v>
      </c>
    </row>
    <row r="16959" spans="1:6">
      <c r="A16959">
        <v>5311</v>
      </c>
      <c r="B16959">
        <v>19</v>
      </c>
      <c r="C16959" t="s">
        <v>64</v>
      </c>
      <c r="D16959" t="s">
        <v>92</v>
      </c>
      <c r="E16959">
        <v>2198</v>
      </c>
      <c r="F16959">
        <v>1</v>
      </c>
    </row>
    <row r="16960" spans="1:6">
      <c r="A16960">
        <v>5311</v>
      </c>
      <c r="B16960">
        <v>19</v>
      </c>
      <c r="C16960" t="s">
        <v>64</v>
      </c>
      <c r="D16960" t="s">
        <v>92</v>
      </c>
      <c r="E16960">
        <v>3993</v>
      </c>
      <c r="F16960">
        <v>1</v>
      </c>
    </row>
    <row r="16961" spans="1:6">
      <c r="A16961">
        <v>5311</v>
      </c>
      <c r="B16961">
        <v>19</v>
      </c>
      <c r="C16961" t="s">
        <v>64</v>
      </c>
      <c r="D16961" t="s">
        <v>92</v>
      </c>
      <c r="E16961">
        <v>2207</v>
      </c>
      <c r="F16961">
        <v>1</v>
      </c>
    </row>
    <row r="16962" spans="1:6">
      <c r="A16962">
        <v>5311</v>
      </c>
      <c r="B16962">
        <v>19</v>
      </c>
      <c r="C16962" t="s">
        <v>64</v>
      </c>
      <c r="D16962" t="s">
        <v>92</v>
      </c>
      <c r="E16962">
        <v>4038</v>
      </c>
      <c r="F16962">
        <v>1</v>
      </c>
    </row>
    <row r="16963" spans="1:6">
      <c r="A16963">
        <v>5311</v>
      </c>
      <c r="B16963">
        <v>19</v>
      </c>
      <c r="C16963" t="s">
        <v>64</v>
      </c>
      <c r="D16963" t="s">
        <v>92</v>
      </c>
      <c r="E16963">
        <v>2164</v>
      </c>
      <c r="F16963">
        <v>1</v>
      </c>
    </row>
    <row r="16964" spans="1:6">
      <c r="A16964">
        <v>5311</v>
      </c>
      <c r="B16964">
        <v>19</v>
      </c>
      <c r="C16964" t="s">
        <v>64</v>
      </c>
      <c r="D16964" t="s">
        <v>92</v>
      </c>
      <c r="E16964">
        <v>3590</v>
      </c>
      <c r="F16964">
        <v>1</v>
      </c>
    </row>
    <row r="16965" spans="1:6">
      <c r="A16965">
        <v>5311</v>
      </c>
      <c r="B16965">
        <v>19</v>
      </c>
      <c r="C16965" t="s">
        <v>64</v>
      </c>
      <c r="D16965" t="s">
        <v>92</v>
      </c>
      <c r="E16965">
        <v>4116</v>
      </c>
      <c r="F16965">
        <v>1</v>
      </c>
    </row>
    <row r="16966" spans="1:6">
      <c r="A16966">
        <v>5311</v>
      </c>
      <c r="B16966">
        <v>19</v>
      </c>
      <c r="C16966" t="s">
        <v>64</v>
      </c>
      <c r="D16966" t="s">
        <v>92</v>
      </c>
      <c r="E16966">
        <v>2028</v>
      </c>
      <c r="F16966">
        <v>1</v>
      </c>
    </row>
    <row r="16967" spans="1:6">
      <c r="A16967">
        <v>5311</v>
      </c>
      <c r="B16967">
        <v>19</v>
      </c>
      <c r="C16967" t="s">
        <v>64</v>
      </c>
      <c r="D16967" t="s">
        <v>92</v>
      </c>
      <c r="E16967">
        <v>37</v>
      </c>
      <c r="F16967">
        <v>1</v>
      </c>
    </row>
    <row r="16968" spans="1:6">
      <c r="A16968">
        <v>5311</v>
      </c>
      <c r="B16968">
        <v>19</v>
      </c>
      <c r="C16968" t="s">
        <v>64</v>
      </c>
      <c r="D16968" t="s">
        <v>92</v>
      </c>
      <c r="E16968">
        <v>3609</v>
      </c>
      <c r="F16968">
        <v>1</v>
      </c>
    </row>
    <row r="16969" spans="1:6">
      <c r="A16969">
        <v>5311</v>
      </c>
      <c r="B16969">
        <v>19</v>
      </c>
      <c r="C16969" t="s">
        <v>64</v>
      </c>
      <c r="D16969" t="s">
        <v>92</v>
      </c>
      <c r="E16969">
        <v>5935</v>
      </c>
      <c r="F16969">
        <v>1</v>
      </c>
    </row>
    <row r="16970" spans="1:6">
      <c r="A16970">
        <v>5311</v>
      </c>
      <c r="B16970">
        <v>19</v>
      </c>
      <c r="C16970" t="s">
        <v>64</v>
      </c>
      <c r="D16970" t="s">
        <v>92</v>
      </c>
      <c r="E16970">
        <v>3802</v>
      </c>
      <c r="F16970">
        <v>1</v>
      </c>
    </row>
    <row r="16971" spans="1:6">
      <c r="A16971">
        <v>5311</v>
      </c>
      <c r="B16971">
        <v>19</v>
      </c>
      <c r="C16971" t="s">
        <v>64</v>
      </c>
      <c r="D16971" t="s">
        <v>92</v>
      </c>
      <c r="E16971">
        <v>2893</v>
      </c>
      <c r="F16971">
        <v>1</v>
      </c>
    </row>
    <row r="16972" spans="1:6">
      <c r="A16972">
        <v>5311</v>
      </c>
      <c r="B16972">
        <v>19</v>
      </c>
      <c r="C16972" t="s">
        <v>64</v>
      </c>
      <c r="D16972" t="s">
        <v>92</v>
      </c>
      <c r="E16972">
        <v>2879</v>
      </c>
      <c r="F16972">
        <v>1</v>
      </c>
    </row>
    <row r="16973" spans="1:6">
      <c r="A16973">
        <v>5311</v>
      </c>
      <c r="B16973">
        <v>19</v>
      </c>
      <c r="C16973" t="s">
        <v>64</v>
      </c>
      <c r="D16973" t="s">
        <v>92</v>
      </c>
      <c r="E16973">
        <v>3738</v>
      </c>
      <c r="F16973">
        <v>1</v>
      </c>
    </row>
    <row r="16974" spans="1:6">
      <c r="A16974">
        <v>5311</v>
      </c>
      <c r="B16974">
        <v>19</v>
      </c>
      <c r="C16974" t="s">
        <v>64</v>
      </c>
      <c r="D16974" t="s">
        <v>92</v>
      </c>
      <c r="E16974">
        <v>5249</v>
      </c>
      <c r="F16974">
        <v>1</v>
      </c>
    </row>
    <row r="16975" spans="1:6">
      <c r="A16975">
        <v>5311</v>
      </c>
      <c r="B16975">
        <v>19</v>
      </c>
      <c r="C16975" t="s">
        <v>64</v>
      </c>
      <c r="D16975" t="s">
        <v>92</v>
      </c>
      <c r="E16975">
        <v>2640</v>
      </c>
      <c r="F16975">
        <v>1</v>
      </c>
    </row>
    <row r="16976" spans="1:6">
      <c r="A16976">
        <v>5311</v>
      </c>
      <c r="B16976">
        <v>19</v>
      </c>
      <c r="C16976" t="s">
        <v>64</v>
      </c>
      <c r="D16976" t="s">
        <v>92</v>
      </c>
      <c r="E16976">
        <v>5358</v>
      </c>
      <c r="F16976">
        <v>1</v>
      </c>
    </row>
    <row r="16977" spans="1:6">
      <c r="A16977">
        <v>5311</v>
      </c>
      <c r="B16977">
        <v>19</v>
      </c>
      <c r="C16977" t="s">
        <v>64</v>
      </c>
      <c r="D16977" t="s">
        <v>92</v>
      </c>
      <c r="E16977">
        <v>1284</v>
      </c>
      <c r="F16977">
        <v>1</v>
      </c>
    </row>
    <row r="16978" spans="1:6">
      <c r="A16978">
        <v>5311</v>
      </c>
      <c r="B16978">
        <v>19</v>
      </c>
      <c r="C16978" t="s">
        <v>64</v>
      </c>
      <c r="D16978" t="s">
        <v>92</v>
      </c>
      <c r="E16978">
        <v>2675</v>
      </c>
      <c r="F16978">
        <v>1</v>
      </c>
    </row>
    <row r="16979" spans="1:6">
      <c r="A16979">
        <v>5311</v>
      </c>
      <c r="B16979">
        <v>19</v>
      </c>
      <c r="C16979" t="s">
        <v>64</v>
      </c>
      <c r="D16979" t="s">
        <v>92</v>
      </c>
      <c r="E16979">
        <v>2400</v>
      </c>
      <c r="F16979">
        <v>1</v>
      </c>
    </row>
    <row r="16980" spans="1:6">
      <c r="A16980">
        <v>5311</v>
      </c>
      <c r="B16980">
        <v>19</v>
      </c>
      <c r="C16980" t="s">
        <v>64</v>
      </c>
      <c r="D16980" t="s">
        <v>92</v>
      </c>
      <c r="E16980">
        <v>285</v>
      </c>
      <c r="F16980">
        <v>1</v>
      </c>
    </row>
    <row r="16981" spans="1:6">
      <c r="A16981">
        <v>5311</v>
      </c>
      <c r="B16981">
        <v>19</v>
      </c>
      <c r="C16981" t="s">
        <v>64</v>
      </c>
      <c r="D16981" t="s">
        <v>92</v>
      </c>
      <c r="E16981">
        <v>2179</v>
      </c>
      <c r="F16981">
        <v>1</v>
      </c>
    </row>
    <row r="16982" spans="1:6">
      <c r="A16982">
        <v>5311</v>
      </c>
      <c r="B16982">
        <v>19</v>
      </c>
      <c r="C16982" t="s">
        <v>64</v>
      </c>
      <c r="D16982" t="s">
        <v>92</v>
      </c>
      <c r="E16982">
        <v>4211</v>
      </c>
      <c r="F16982">
        <v>1</v>
      </c>
    </row>
    <row r="16983" spans="1:6">
      <c r="A16983">
        <v>5311</v>
      </c>
      <c r="B16983">
        <v>19</v>
      </c>
      <c r="C16983" t="s">
        <v>64</v>
      </c>
      <c r="D16983" t="s">
        <v>92</v>
      </c>
      <c r="E16983">
        <v>4232</v>
      </c>
      <c r="F16983">
        <v>1</v>
      </c>
    </row>
    <row r="16984" spans="1:6">
      <c r="A16984">
        <v>5311</v>
      </c>
      <c r="B16984">
        <v>19</v>
      </c>
      <c r="C16984" t="s">
        <v>64</v>
      </c>
      <c r="D16984" t="s">
        <v>92</v>
      </c>
      <c r="E16984">
        <v>4010</v>
      </c>
      <c r="F16984">
        <v>1</v>
      </c>
    </row>
    <row r="16985" spans="1:6">
      <c r="A16985">
        <v>5311</v>
      </c>
      <c r="B16985">
        <v>19</v>
      </c>
      <c r="C16985" t="s">
        <v>64</v>
      </c>
      <c r="D16985" t="s">
        <v>92</v>
      </c>
      <c r="E16985">
        <v>1209</v>
      </c>
      <c r="F16985">
        <v>1</v>
      </c>
    </row>
    <row r="16986" spans="1:6">
      <c r="A16986">
        <v>5311</v>
      </c>
      <c r="B16986">
        <v>19</v>
      </c>
      <c r="C16986" t="s">
        <v>64</v>
      </c>
      <c r="D16986" t="s">
        <v>92</v>
      </c>
      <c r="E16986">
        <v>5957</v>
      </c>
      <c r="F16986">
        <v>1</v>
      </c>
    </row>
    <row r="16987" spans="1:6">
      <c r="A16987">
        <v>5311</v>
      </c>
      <c r="B16987">
        <v>19</v>
      </c>
      <c r="C16987" t="s">
        <v>64</v>
      </c>
      <c r="D16987" t="s">
        <v>92</v>
      </c>
      <c r="E16987">
        <v>4141</v>
      </c>
      <c r="F16987">
        <v>1</v>
      </c>
    </row>
    <row r="16988" spans="1:6">
      <c r="A16988">
        <v>5311</v>
      </c>
      <c r="B16988">
        <v>19</v>
      </c>
      <c r="C16988" t="s">
        <v>64</v>
      </c>
      <c r="D16988" t="s">
        <v>92</v>
      </c>
      <c r="E16988">
        <v>2156</v>
      </c>
      <c r="F16988">
        <v>1</v>
      </c>
    </row>
    <row r="16989" spans="1:6">
      <c r="A16989">
        <v>5311</v>
      </c>
      <c r="B16989">
        <v>19</v>
      </c>
      <c r="C16989" t="s">
        <v>64</v>
      </c>
      <c r="D16989" t="s">
        <v>92</v>
      </c>
      <c r="E16989">
        <v>4275</v>
      </c>
      <c r="F16989">
        <v>1</v>
      </c>
    </row>
    <row r="16990" spans="1:6">
      <c r="A16990">
        <v>5311</v>
      </c>
      <c r="B16990">
        <v>19</v>
      </c>
      <c r="C16990" t="s">
        <v>64</v>
      </c>
      <c r="D16990" t="s">
        <v>92</v>
      </c>
      <c r="E16990">
        <v>4701</v>
      </c>
      <c r="F16990">
        <v>1</v>
      </c>
    </row>
    <row r="16991" spans="1:6">
      <c r="A16991">
        <v>5311</v>
      </c>
      <c r="B16991">
        <v>19</v>
      </c>
      <c r="C16991" t="s">
        <v>64</v>
      </c>
      <c r="D16991" t="s">
        <v>92</v>
      </c>
      <c r="E16991">
        <v>2287</v>
      </c>
      <c r="F16991">
        <v>1</v>
      </c>
    </row>
    <row r="16992" spans="1:6">
      <c r="A16992">
        <v>5311</v>
      </c>
      <c r="B16992">
        <v>19</v>
      </c>
      <c r="C16992" t="s">
        <v>64</v>
      </c>
      <c r="D16992" t="s">
        <v>92</v>
      </c>
      <c r="E16992">
        <v>4734</v>
      </c>
      <c r="F16992">
        <v>1</v>
      </c>
    </row>
    <row r="16993" spans="1:6">
      <c r="A16993">
        <v>5311</v>
      </c>
      <c r="B16993">
        <v>19</v>
      </c>
      <c r="C16993" t="s">
        <v>64</v>
      </c>
      <c r="D16993" t="s">
        <v>92</v>
      </c>
      <c r="E16993">
        <v>4771</v>
      </c>
      <c r="F16993">
        <v>1</v>
      </c>
    </row>
    <row r="16994" spans="1:6">
      <c r="A16994">
        <v>5311</v>
      </c>
      <c r="B16994">
        <v>19</v>
      </c>
      <c r="C16994" t="s">
        <v>64</v>
      </c>
      <c r="D16994" t="s">
        <v>92</v>
      </c>
      <c r="E16994">
        <v>1355</v>
      </c>
      <c r="F16994">
        <v>1</v>
      </c>
    </row>
    <row r="16995" spans="1:6">
      <c r="A16995">
        <v>5311</v>
      </c>
      <c r="B16995">
        <v>19</v>
      </c>
      <c r="C16995" t="s">
        <v>64</v>
      </c>
      <c r="D16995" t="s">
        <v>92</v>
      </c>
      <c r="E16995">
        <v>4730</v>
      </c>
      <c r="F16995">
        <v>1</v>
      </c>
    </row>
    <row r="16996" spans="1:6">
      <c r="A16996">
        <v>5311</v>
      </c>
      <c r="B16996">
        <v>19</v>
      </c>
      <c r="C16996" t="s">
        <v>64</v>
      </c>
      <c r="D16996" t="s">
        <v>92</v>
      </c>
      <c r="E16996">
        <v>3731</v>
      </c>
      <c r="F16996">
        <v>1</v>
      </c>
    </row>
    <row r="16997" spans="1:6">
      <c r="A16997">
        <v>5311</v>
      </c>
      <c r="B16997">
        <v>19</v>
      </c>
      <c r="C16997" t="s">
        <v>64</v>
      </c>
      <c r="D16997" t="s">
        <v>92</v>
      </c>
      <c r="E16997">
        <v>3407</v>
      </c>
      <c r="F16997">
        <v>1</v>
      </c>
    </row>
    <row r="16998" spans="1:6">
      <c r="A16998">
        <v>5311</v>
      </c>
      <c r="B16998">
        <v>19</v>
      </c>
      <c r="C16998" t="s">
        <v>64</v>
      </c>
      <c r="D16998" t="s">
        <v>92</v>
      </c>
      <c r="E16998">
        <v>5482</v>
      </c>
      <c r="F16998">
        <v>1</v>
      </c>
    </row>
    <row r="16999" spans="1:6">
      <c r="A16999">
        <v>5311</v>
      </c>
      <c r="B16999">
        <v>19</v>
      </c>
      <c r="C16999" t="s">
        <v>64</v>
      </c>
      <c r="D16999" t="s">
        <v>92</v>
      </c>
      <c r="E16999">
        <v>5777</v>
      </c>
      <c r="F16999">
        <v>1</v>
      </c>
    </row>
    <row r="17000" spans="1:6">
      <c r="A17000">
        <v>5311</v>
      </c>
      <c r="B17000">
        <v>19</v>
      </c>
      <c r="C17000" t="s">
        <v>64</v>
      </c>
      <c r="D17000" t="s">
        <v>92</v>
      </c>
      <c r="E17000">
        <v>143</v>
      </c>
      <c r="F17000">
        <v>1</v>
      </c>
    </row>
    <row r="17001" spans="1:6">
      <c r="A17001">
        <v>5311</v>
      </c>
      <c r="B17001">
        <v>19</v>
      </c>
      <c r="C17001" t="s">
        <v>64</v>
      </c>
      <c r="D17001" t="s">
        <v>92</v>
      </c>
      <c r="E17001">
        <v>5362</v>
      </c>
      <c r="F17001">
        <v>1</v>
      </c>
    </row>
    <row r="17002" spans="1:6">
      <c r="A17002">
        <v>5311</v>
      </c>
      <c r="B17002">
        <v>19</v>
      </c>
      <c r="C17002" t="s">
        <v>64</v>
      </c>
      <c r="D17002" t="s">
        <v>92</v>
      </c>
      <c r="E17002">
        <v>3883</v>
      </c>
      <c r="F17002">
        <v>1</v>
      </c>
    </row>
    <row r="17003" spans="1:6">
      <c r="A17003">
        <v>5311</v>
      </c>
      <c r="B17003">
        <v>19</v>
      </c>
      <c r="C17003" t="s">
        <v>64</v>
      </c>
      <c r="D17003" t="s">
        <v>92</v>
      </c>
      <c r="E17003">
        <v>3034</v>
      </c>
      <c r="F17003">
        <v>1</v>
      </c>
    </row>
    <row r="17004" spans="1:6">
      <c r="A17004">
        <v>5311</v>
      </c>
      <c r="B17004">
        <v>19</v>
      </c>
      <c r="C17004" t="s">
        <v>64</v>
      </c>
      <c r="D17004" t="s">
        <v>92</v>
      </c>
      <c r="E17004">
        <v>3741</v>
      </c>
      <c r="F17004">
        <v>1</v>
      </c>
    </row>
    <row r="17005" spans="1:6">
      <c r="A17005">
        <v>5311</v>
      </c>
      <c r="B17005">
        <v>19</v>
      </c>
      <c r="C17005" t="s">
        <v>64</v>
      </c>
      <c r="D17005" t="s">
        <v>92</v>
      </c>
      <c r="E17005">
        <v>5278</v>
      </c>
      <c r="F17005">
        <v>1</v>
      </c>
    </row>
    <row r="17006" spans="1:6">
      <c r="A17006">
        <v>5311</v>
      </c>
      <c r="B17006">
        <v>19</v>
      </c>
      <c r="C17006" t="s">
        <v>64</v>
      </c>
      <c r="D17006" t="s">
        <v>92</v>
      </c>
      <c r="E17006">
        <v>5393</v>
      </c>
      <c r="F17006">
        <v>1</v>
      </c>
    </row>
    <row r="17007" spans="1:6">
      <c r="A17007">
        <v>5311</v>
      </c>
      <c r="B17007">
        <v>19</v>
      </c>
      <c r="C17007" t="s">
        <v>64</v>
      </c>
      <c r="D17007" t="s">
        <v>92</v>
      </c>
      <c r="E17007">
        <v>3069</v>
      </c>
      <c r="F17007">
        <v>1</v>
      </c>
    </row>
    <row r="17008" spans="1:6">
      <c r="A17008">
        <v>5311</v>
      </c>
      <c r="B17008">
        <v>19</v>
      </c>
      <c r="C17008" t="s">
        <v>64</v>
      </c>
      <c r="D17008" t="s">
        <v>92</v>
      </c>
      <c r="E17008">
        <v>4340</v>
      </c>
      <c r="F17008">
        <v>1</v>
      </c>
    </row>
    <row r="17009" spans="1:6">
      <c r="A17009">
        <v>5311</v>
      </c>
      <c r="B17009">
        <v>19</v>
      </c>
      <c r="C17009" t="s">
        <v>64</v>
      </c>
      <c r="D17009" t="s">
        <v>92</v>
      </c>
      <c r="E17009">
        <v>1138</v>
      </c>
      <c r="F17009">
        <v>1</v>
      </c>
    </row>
    <row r="17010" spans="1:6">
      <c r="A17010">
        <v>5311</v>
      </c>
      <c r="B17010">
        <v>20</v>
      </c>
      <c r="C17010" t="s">
        <v>64</v>
      </c>
      <c r="D17010" t="s">
        <v>92</v>
      </c>
      <c r="E17010">
        <v>4808</v>
      </c>
      <c r="F17010">
        <v>10</v>
      </c>
    </row>
    <row r="17011" spans="1:6">
      <c r="A17011">
        <v>5311</v>
      </c>
      <c r="B17011">
        <v>20</v>
      </c>
      <c r="C17011" t="s">
        <v>64</v>
      </c>
      <c r="D17011" t="s">
        <v>92</v>
      </c>
      <c r="E17011">
        <v>3528</v>
      </c>
      <c r="F17011">
        <v>6</v>
      </c>
    </row>
    <row r="17012" spans="1:6">
      <c r="A17012">
        <v>5311</v>
      </c>
      <c r="B17012">
        <v>20</v>
      </c>
      <c r="C17012" t="s">
        <v>64</v>
      </c>
      <c r="D17012" t="s">
        <v>92</v>
      </c>
      <c r="E17012">
        <v>92</v>
      </c>
      <c r="F17012">
        <v>5</v>
      </c>
    </row>
    <row r="17013" spans="1:6">
      <c r="A17013">
        <v>5311</v>
      </c>
      <c r="B17013">
        <v>20</v>
      </c>
      <c r="C17013" t="s">
        <v>64</v>
      </c>
      <c r="D17013" t="s">
        <v>92</v>
      </c>
      <c r="E17013">
        <v>5750</v>
      </c>
      <c r="F17013">
        <v>5</v>
      </c>
    </row>
    <row r="17014" spans="1:6">
      <c r="A17014">
        <v>5311</v>
      </c>
      <c r="B17014">
        <v>20</v>
      </c>
      <c r="C17014" t="s">
        <v>64</v>
      </c>
      <c r="D17014" t="s">
        <v>92</v>
      </c>
      <c r="E17014">
        <v>2580</v>
      </c>
      <c r="F17014">
        <v>4</v>
      </c>
    </row>
    <row r="17015" spans="1:6">
      <c r="A17015">
        <v>5311</v>
      </c>
      <c r="B17015">
        <v>20</v>
      </c>
      <c r="C17015" t="s">
        <v>64</v>
      </c>
      <c r="D17015" t="s">
        <v>92</v>
      </c>
      <c r="E17015">
        <v>4004</v>
      </c>
      <c r="F17015">
        <v>4</v>
      </c>
    </row>
    <row r="17016" spans="1:6">
      <c r="A17016">
        <v>5311</v>
      </c>
      <c r="B17016">
        <v>20</v>
      </c>
      <c r="C17016" t="s">
        <v>64</v>
      </c>
      <c r="D17016" t="s">
        <v>92</v>
      </c>
      <c r="E17016">
        <v>2324</v>
      </c>
      <c r="F17016">
        <v>4</v>
      </c>
    </row>
    <row r="17017" spans="1:6">
      <c r="A17017">
        <v>5311</v>
      </c>
      <c r="B17017">
        <v>20</v>
      </c>
      <c r="C17017" t="s">
        <v>64</v>
      </c>
      <c r="D17017" t="s">
        <v>92</v>
      </c>
      <c r="E17017">
        <v>5856</v>
      </c>
      <c r="F17017">
        <v>3</v>
      </c>
    </row>
    <row r="17018" spans="1:6">
      <c r="A17018">
        <v>5311</v>
      </c>
      <c r="B17018">
        <v>20</v>
      </c>
      <c r="C17018" t="s">
        <v>64</v>
      </c>
      <c r="D17018" t="s">
        <v>92</v>
      </c>
      <c r="E17018">
        <v>2913</v>
      </c>
      <c r="F17018">
        <v>3</v>
      </c>
    </row>
    <row r="17019" spans="1:6">
      <c r="A17019">
        <v>5311</v>
      </c>
      <c r="B17019">
        <v>20</v>
      </c>
      <c r="C17019" t="s">
        <v>64</v>
      </c>
      <c r="D17019" t="s">
        <v>92</v>
      </c>
      <c r="E17019">
        <v>5836</v>
      </c>
      <c r="F17019">
        <v>3</v>
      </c>
    </row>
    <row r="17020" spans="1:6">
      <c r="A17020">
        <v>5311</v>
      </c>
      <c r="B17020">
        <v>20</v>
      </c>
      <c r="C17020" t="s">
        <v>64</v>
      </c>
      <c r="D17020" t="s">
        <v>92</v>
      </c>
      <c r="E17020">
        <v>2893</v>
      </c>
      <c r="F17020">
        <v>2</v>
      </c>
    </row>
    <row r="17021" spans="1:6">
      <c r="A17021">
        <v>5311</v>
      </c>
      <c r="B17021">
        <v>20</v>
      </c>
      <c r="C17021" t="s">
        <v>64</v>
      </c>
      <c r="D17021" t="s">
        <v>92</v>
      </c>
      <c r="E17021">
        <v>2446</v>
      </c>
      <c r="F17021">
        <v>2</v>
      </c>
    </row>
    <row r="17022" spans="1:6">
      <c r="A17022">
        <v>5311</v>
      </c>
      <c r="B17022">
        <v>20</v>
      </c>
      <c r="C17022" t="s">
        <v>64</v>
      </c>
      <c r="D17022" t="s">
        <v>92</v>
      </c>
      <c r="E17022">
        <v>1337</v>
      </c>
      <c r="F17022">
        <v>2</v>
      </c>
    </row>
    <row r="17023" spans="1:6">
      <c r="A17023">
        <v>5311</v>
      </c>
      <c r="B17023">
        <v>20</v>
      </c>
      <c r="C17023" t="s">
        <v>64</v>
      </c>
      <c r="D17023" t="s">
        <v>92</v>
      </c>
      <c r="E17023">
        <v>2734</v>
      </c>
      <c r="F17023">
        <v>2</v>
      </c>
    </row>
    <row r="17024" spans="1:6">
      <c r="A17024">
        <v>5311</v>
      </c>
      <c r="B17024">
        <v>20</v>
      </c>
      <c r="C17024" t="s">
        <v>64</v>
      </c>
      <c r="D17024" t="s">
        <v>92</v>
      </c>
      <c r="E17024">
        <v>3417</v>
      </c>
      <c r="F17024">
        <v>2</v>
      </c>
    </row>
    <row r="17025" spans="1:6">
      <c r="A17025">
        <v>5311</v>
      </c>
      <c r="B17025">
        <v>20</v>
      </c>
      <c r="C17025" t="s">
        <v>64</v>
      </c>
      <c r="D17025" t="s">
        <v>92</v>
      </c>
      <c r="E17025">
        <v>5539</v>
      </c>
      <c r="F17025">
        <v>2</v>
      </c>
    </row>
    <row r="17026" spans="1:6">
      <c r="A17026">
        <v>5311</v>
      </c>
      <c r="B17026">
        <v>20</v>
      </c>
      <c r="C17026" t="s">
        <v>64</v>
      </c>
      <c r="D17026" t="s">
        <v>92</v>
      </c>
      <c r="E17026">
        <v>3501</v>
      </c>
      <c r="F17026">
        <v>2</v>
      </c>
    </row>
    <row r="17027" spans="1:6">
      <c r="A17027">
        <v>5311</v>
      </c>
      <c r="B17027">
        <v>20</v>
      </c>
      <c r="C17027" t="s">
        <v>64</v>
      </c>
      <c r="D17027" t="s">
        <v>92</v>
      </c>
      <c r="E17027">
        <v>983</v>
      </c>
      <c r="F17027">
        <v>2</v>
      </c>
    </row>
    <row r="17028" spans="1:6">
      <c r="A17028">
        <v>5311</v>
      </c>
      <c r="B17028">
        <v>20</v>
      </c>
      <c r="C17028" t="s">
        <v>64</v>
      </c>
      <c r="D17028" t="s">
        <v>92</v>
      </c>
      <c r="E17028">
        <v>3724</v>
      </c>
      <c r="F17028">
        <v>2</v>
      </c>
    </row>
    <row r="17029" spans="1:6">
      <c r="A17029">
        <v>5311</v>
      </c>
      <c r="B17029">
        <v>20</v>
      </c>
      <c r="C17029" t="s">
        <v>64</v>
      </c>
      <c r="D17029" t="s">
        <v>92</v>
      </c>
      <c r="E17029">
        <v>4232</v>
      </c>
      <c r="F17029">
        <v>2</v>
      </c>
    </row>
    <row r="17030" spans="1:6">
      <c r="A17030">
        <v>5311</v>
      </c>
      <c r="B17030">
        <v>20</v>
      </c>
      <c r="C17030" t="s">
        <v>64</v>
      </c>
      <c r="D17030" t="s">
        <v>92</v>
      </c>
      <c r="E17030">
        <v>156</v>
      </c>
      <c r="F17030">
        <v>2</v>
      </c>
    </row>
    <row r="17031" spans="1:6">
      <c r="A17031">
        <v>5311</v>
      </c>
      <c r="B17031">
        <v>20</v>
      </c>
      <c r="C17031" t="s">
        <v>64</v>
      </c>
      <c r="D17031" t="s">
        <v>92</v>
      </c>
      <c r="E17031">
        <v>965</v>
      </c>
      <c r="F17031">
        <v>2</v>
      </c>
    </row>
    <row r="17032" spans="1:6">
      <c r="A17032">
        <v>5311</v>
      </c>
      <c r="B17032">
        <v>20</v>
      </c>
      <c r="C17032" t="s">
        <v>64</v>
      </c>
      <c r="D17032" t="s">
        <v>92</v>
      </c>
      <c r="E17032">
        <v>4211</v>
      </c>
      <c r="F17032">
        <v>2</v>
      </c>
    </row>
    <row r="17033" spans="1:6">
      <c r="A17033">
        <v>5311</v>
      </c>
      <c r="B17033">
        <v>20</v>
      </c>
      <c r="C17033" t="s">
        <v>64</v>
      </c>
      <c r="D17033" t="s">
        <v>92</v>
      </c>
      <c r="E17033">
        <v>4260</v>
      </c>
      <c r="F17033">
        <v>2</v>
      </c>
    </row>
    <row r="17034" spans="1:6">
      <c r="A17034">
        <v>5311</v>
      </c>
      <c r="B17034">
        <v>20</v>
      </c>
      <c r="C17034" t="s">
        <v>64</v>
      </c>
      <c r="D17034" t="s">
        <v>92</v>
      </c>
      <c r="E17034">
        <v>221</v>
      </c>
      <c r="F17034">
        <v>1</v>
      </c>
    </row>
    <row r="17035" spans="1:6">
      <c r="A17035">
        <v>5311</v>
      </c>
      <c r="B17035">
        <v>20</v>
      </c>
      <c r="C17035" t="s">
        <v>64</v>
      </c>
      <c r="D17035" t="s">
        <v>92</v>
      </c>
      <c r="E17035">
        <v>5276</v>
      </c>
      <c r="F17035">
        <v>1</v>
      </c>
    </row>
    <row r="17036" spans="1:6">
      <c r="A17036">
        <v>5311</v>
      </c>
      <c r="B17036">
        <v>20</v>
      </c>
      <c r="C17036" t="s">
        <v>64</v>
      </c>
      <c r="D17036" t="s">
        <v>92</v>
      </c>
      <c r="E17036">
        <v>2068</v>
      </c>
      <c r="F17036">
        <v>1</v>
      </c>
    </row>
    <row r="17037" spans="1:6">
      <c r="A17037">
        <v>5311</v>
      </c>
      <c r="B17037">
        <v>20</v>
      </c>
      <c r="C17037" t="s">
        <v>64</v>
      </c>
      <c r="D17037" t="s">
        <v>92</v>
      </c>
      <c r="E17037">
        <v>2168</v>
      </c>
      <c r="F17037">
        <v>1</v>
      </c>
    </row>
    <row r="17038" spans="1:6">
      <c r="A17038">
        <v>5311</v>
      </c>
      <c r="B17038">
        <v>20</v>
      </c>
      <c r="C17038" t="s">
        <v>64</v>
      </c>
      <c r="D17038" t="s">
        <v>92</v>
      </c>
      <c r="E17038">
        <v>4098</v>
      </c>
      <c r="F17038">
        <v>1</v>
      </c>
    </row>
    <row r="17039" spans="1:6">
      <c r="A17039">
        <v>5311</v>
      </c>
      <c r="B17039">
        <v>20</v>
      </c>
      <c r="C17039" t="s">
        <v>64</v>
      </c>
      <c r="D17039" t="s">
        <v>92</v>
      </c>
      <c r="E17039">
        <v>3394</v>
      </c>
      <c r="F17039">
        <v>1</v>
      </c>
    </row>
    <row r="17040" spans="1:6">
      <c r="A17040">
        <v>5311</v>
      </c>
      <c r="B17040">
        <v>20</v>
      </c>
      <c r="C17040" t="s">
        <v>64</v>
      </c>
      <c r="D17040" t="s">
        <v>92</v>
      </c>
      <c r="E17040">
        <v>163</v>
      </c>
      <c r="F17040">
        <v>1</v>
      </c>
    </row>
    <row r="17041" spans="1:6">
      <c r="A17041">
        <v>5311</v>
      </c>
      <c r="B17041">
        <v>20</v>
      </c>
      <c r="C17041" t="s">
        <v>64</v>
      </c>
      <c r="D17041" t="s">
        <v>92</v>
      </c>
      <c r="E17041">
        <v>3725</v>
      </c>
      <c r="F17041">
        <v>1</v>
      </c>
    </row>
    <row r="17042" spans="1:6">
      <c r="A17042">
        <v>5311</v>
      </c>
      <c r="B17042">
        <v>20</v>
      </c>
      <c r="C17042" t="s">
        <v>64</v>
      </c>
      <c r="D17042" t="s">
        <v>92</v>
      </c>
      <c r="E17042">
        <v>4573</v>
      </c>
      <c r="F17042">
        <v>1</v>
      </c>
    </row>
    <row r="17043" spans="1:6">
      <c r="A17043">
        <v>5311</v>
      </c>
      <c r="B17043">
        <v>20</v>
      </c>
      <c r="C17043" t="s">
        <v>64</v>
      </c>
      <c r="D17043" t="s">
        <v>92</v>
      </c>
      <c r="E17043">
        <v>5888</v>
      </c>
      <c r="F17043">
        <v>1</v>
      </c>
    </row>
    <row r="17044" spans="1:6">
      <c r="A17044">
        <v>5311</v>
      </c>
      <c r="B17044">
        <v>20</v>
      </c>
      <c r="C17044" t="s">
        <v>64</v>
      </c>
      <c r="D17044" t="s">
        <v>92</v>
      </c>
      <c r="E17044">
        <v>3768</v>
      </c>
      <c r="F17044">
        <v>1</v>
      </c>
    </row>
    <row r="17045" spans="1:6">
      <c r="A17045">
        <v>5311</v>
      </c>
      <c r="B17045">
        <v>20</v>
      </c>
      <c r="C17045" t="s">
        <v>64</v>
      </c>
      <c r="D17045" t="s">
        <v>92</v>
      </c>
      <c r="E17045">
        <v>1263</v>
      </c>
      <c r="F17045">
        <v>1</v>
      </c>
    </row>
    <row r="17046" spans="1:6">
      <c r="A17046">
        <v>5311</v>
      </c>
      <c r="B17046">
        <v>20</v>
      </c>
      <c r="C17046" t="s">
        <v>64</v>
      </c>
      <c r="D17046" t="s">
        <v>92</v>
      </c>
      <c r="E17046">
        <v>2428</v>
      </c>
      <c r="F17046">
        <v>1</v>
      </c>
    </row>
    <row r="17047" spans="1:6">
      <c r="A17047">
        <v>5311</v>
      </c>
      <c r="B17047">
        <v>20</v>
      </c>
      <c r="C17047" t="s">
        <v>64</v>
      </c>
      <c r="D17047" t="s">
        <v>92</v>
      </c>
      <c r="E17047">
        <v>5223</v>
      </c>
      <c r="F17047">
        <v>1</v>
      </c>
    </row>
    <row r="17048" spans="1:6">
      <c r="A17048">
        <v>5311</v>
      </c>
      <c r="B17048">
        <v>20</v>
      </c>
      <c r="C17048" t="s">
        <v>64</v>
      </c>
      <c r="D17048" t="s">
        <v>92</v>
      </c>
      <c r="E17048">
        <v>4385</v>
      </c>
      <c r="F17048">
        <v>1</v>
      </c>
    </row>
    <row r="17049" spans="1:6">
      <c r="A17049">
        <v>5311</v>
      </c>
      <c r="B17049">
        <v>20</v>
      </c>
      <c r="C17049" t="s">
        <v>64</v>
      </c>
      <c r="D17049" t="s">
        <v>92</v>
      </c>
      <c r="E17049">
        <v>1062</v>
      </c>
      <c r="F17049">
        <v>1</v>
      </c>
    </row>
    <row r="17050" spans="1:6">
      <c r="A17050">
        <v>5311</v>
      </c>
      <c r="B17050">
        <v>20</v>
      </c>
      <c r="C17050" t="s">
        <v>64</v>
      </c>
      <c r="D17050" t="s">
        <v>92</v>
      </c>
      <c r="E17050">
        <v>3150</v>
      </c>
      <c r="F17050">
        <v>1</v>
      </c>
    </row>
    <row r="17051" spans="1:6">
      <c r="A17051">
        <v>5311</v>
      </c>
      <c r="B17051">
        <v>20</v>
      </c>
      <c r="C17051" t="s">
        <v>64</v>
      </c>
      <c r="D17051" t="s">
        <v>92</v>
      </c>
      <c r="E17051">
        <v>2945</v>
      </c>
      <c r="F17051">
        <v>1</v>
      </c>
    </row>
    <row r="17052" spans="1:6">
      <c r="A17052">
        <v>5311</v>
      </c>
      <c r="B17052">
        <v>20</v>
      </c>
      <c r="C17052" t="s">
        <v>64</v>
      </c>
      <c r="D17052" t="s">
        <v>92</v>
      </c>
      <c r="E17052">
        <v>2633</v>
      </c>
      <c r="F17052">
        <v>1</v>
      </c>
    </row>
    <row r="17053" spans="1:6">
      <c r="A17053">
        <v>5311</v>
      </c>
      <c r="B17053">
        <v>20</v>
      </c>
      <c r="C17053" t="s">
        <v>64</v>
      </c>
      <c r="D17053" t="s">
        <v>92</v>
      </c>
      <c r="E17053">
        <v>5365</v>
      </c>
      <c r="F17053">
        <v>1</v>
      </c>
    </row>
    <row r="17054" spans="1:6">
      <c r="A17054">
        <v>5311</v>
      </c>
      <c r="B17054">
        <v>20</v>
      </c>
      <c r="C17054" t="s">
        <v>64</v>
      </c>
      <c r="D17054" t="s">
        <v>92</v>
      </c>
      <c r="E17054">
        <v>3290</v>
      </c>
      <c r="F17054">
        <v>1</v>
      </c>
    </row>
    <row r="17055" spans="1:6">
      <c r="A17055">
        <v>5311</v>
      </c>
      <c r="B17055">
        <v>20</v>
      </c>
      <c r="C17055" t="s">
        <v>64</v>
      </c>
      <c r="D17055" t="s">
        <v>92</v>
      </c>
      <c r="E17055">
        <v>1247</v>
      </c>
      <c r="F17055">
        <v>1</v>
      </c>
    </row>
    <row r="17056" spans="1:6">
      <c r="A17056">
        <v>5311</v>
      </c>
      <c r="B17056">
        <v>20</v>
      </c>
      <c r="C17056" t="s">
        <v>64</v>
      </c>
      <c r="D17056" t="s">
        <v>92</v>
      </c>
      <c r="E17056">
        <v>2472</v>
      </c>
      <c r="F17056">
        <v>1</v>
      </c>
    </row>
    <row r="17057" spans="1:6">
      <c r="A17057">
        <v>5311</v>
      </c>
      <c r="B17057">
        <v>20</v>
      </c>
      <c r="C17057" t="s">
        <v>64</v>
      </c>
      <c r="D17057" t="s">
        <v>92</v>
      </c>
      <c r="E17057">
        <v>3755</v>
      </c>
      <c r="F17057">
        <v>1</v>
      </c>
    </row>
    <row r="17058" spans="1:6">
      <c r="A17058">
        <v>5311</v>
      </c>
      <c r="B17058">
        <v>20</v>
      </c>
      <c r="C17058" t="s">
        <v>64</v>
      </c>
      <c r="D17058" t="s">
        <v>92</v>
      </c>
      <c r="E17058">
        <v>5617</v>
      </c>
      <c r="F17058">
        <v>1</v>
      </c>
    </row>
    <row r="17059" spans="1:6">
      <c r="A17059">
        <v>5311</v>
      </c>
      <c r="B17059">
        <v>20</v>
      </c>
      <c r="C17059" t="s">
        <v>64</v>
      </c>
      <c r="D17059" t="s">
        <v>92</v>
      </c>
      <c r="E17059">
        <v>2572</v>
      </c>
      <c r="F17059">
        <v>1</v>
      </c>
    </row>
    <row r="17060" spans="1:6">
      <c r="A17060">
        <v>5311</v>
      </c>
      <c r="B17060">
        <v>20</v>
      </c>
      <c r="C17060" t="s">
        <v>64</v>
      </c>
      <c r="D17060" t="s">
        <v>92</v>
      </c>
      <c r="E17060">
        <v>2175</v>
      </c>
      <c r="F17060">
        <v>1</v>
      </c>
    </row>
    <row r="17061" spans="1:6">
      <c r="A17061">
        <v>5311</v>
      </c>
      <c r="B17061">
        <v>20</v>
      </c>
      <c r="C17061" t="s">
        <v>64</v>
      </c>
      <c r="D17061" t="s">
        <v>92</v>
      </c>
      <c r="E17061">
        <v>3303</v>
      </c>
      <c r="F17061">
        <v>1</v>
      </c>
    </row>
    <row r="17062" spans="1:6">
      <c r="A17062">
        <v>5311</v>
      </c>
      <c r="B17062">
        <v>20</v>
      </c>
      <c r="C17062" t="s">
        <v>64</v>
      </c>
      <c r="D17062" t="s">
        <v>92</v>
      </c>
      <c r="E17062">
        <v>4944</v>
      </c>
      <c r="F17062">
        <v>1</v>
      </c>
    </row>
    <row r="17063" spans="1:6">
      <c r="A17063">
        <v>5311</v>
      </c>
      <c r="B17063">
        <v>20</v>
      </c>
      <c r="C17063" t="s">
        <v>64</v>
      </c>
      <c r="D17063" t="s">
        <v>92</v>
      </c>
      <c r="E17063">
        <v>5683</v>
      </c>
      <c r="F17063">
        <v>1</v>
      </c>
    </row>
    <row r="17064" spans="1:6">
      <c r="A17064">
        <v>5311</v>
      </c>
      <c r="B17064">
        <v>20</v>
      </c>
      <c r="C17064" t="s">
        <v>64</v>
      </c>
      <c r="D17064" t="s">
        <v>92</v>
      </c>
      <c r="E17064">
        <v>2051</v>
      </c>
      <c r="F17064">
        <v>1</v>
      </c>
    </row>
    <row r="17065" spans="1:6">
      <c r="A17065">
        <v>5311</v>
      </c>
      <c r="B17065">
        <v>20</v>
      </c>
      <c r="C17065" t="s">
        <v>64</v>
      </c>
      <c r="D17065" t="s">
        <v>92</v>
      </c>
      <c r="E17065">
        <v>6072</v>
      </c>
      <c r="F17065">
        <v>1</v>
      </c>
    </row>
    <row r="17066" spans="1:6">
      <c r="A17066">
        <v>5311</v>
      </c>
      <c r="B17066">
        <v>20</v>
      </c>
      <c r="C17066" t="s">
        <v>64</v>
      </c>
      <c r="D17066" t="s">
        <v>92</v>
      </c>
      <c r="E17066">
        <v>5266</v>
      </c>
      <c r="F17066">
        <v>1</v>
      </c>
    </row>
    <row r="17067" spans="1:6">
      <c r="A17067">
        <v>5311</v>
      </c>
      <c r="B17067">
        <v>20</v>
      </c>
      <c r="C17067" t="s">
        <v>64</v>
      </c>
      <c r="D17067" t="s">
        <v>92</v>
      </c>
      <c r="E17067">
        <v>2930</v>
      </c>
      <c r="F17067">
        <v>1</v>
      </c>
    </row>
    <row r="17068" spans="1:6">
      <c r="A17068">
        <v>5311</v>
      </c>
      <c r="B17068">
        <v>20</v>
      </c>
      <c r="C17068" t="s">
        <v>64</v>
      </c>
      <c r="D17068" t="s">
        <v>92</v>
      </c>
      <c r="E17068">
        <v>5058</v>
      </c>
      <c r="F17068">
        <v>1</v>
      </c>
    </row>
    <row r="17069" spans="1:6">
      <c r="A17069">
        <v>5311</v>
      </c>
      <c r="B17069">
        <v>20</v>
      </c>
      <c r="C17069" t="s">
        <v>64</v>
      </c>
      <c r="D17069" t="s">
        <v>92</v>
      </c>
      <c r="E17069">
        <v>4879</v>
      </c>
      <c r="F17069">
        <v>1</v>
      </c>
    </row>
    <row r="17070" spans="1:6">
      <c r="A17070">
        <v>5311</v>
      </c>
      <c r="B17070">
        <v>20</v>
      </c>
      <c r="C17070" t="s">
        <v>64</v>
      </c>
      <c r="D17070" t="s">
        <v>92</v>
      </c>
      <c r="E17070">
        <v>5403</v>
      </c>
      <c r="F17070">
        <v>1</v>
      </c>
    </row>
    <row r="17071" spans="1:6">
      <c r="A17071">
        <v>5311</v>
      </c>
      <c r="B17071">
        <v>20</v>
      </c>
      <c r="C17071" t="s">
        <v>64</v>
      </c>
      <c r="D17071" t="s">
        <v>92</v>
      </c>
      <c r="E17071">
        <v>4645</v>
      </c>
      <c r="F17071">
        <v>1</v>
      </c>
    </row>
    <row r="17072" spans="1:6">
      <c r="A17072">
        <v>5311</v>
      </c>
      <c r="B17072">
        <v>20</v>
      </c>
      <c r="C17072" t="s">
        <v>64</v>
      </c>
      <c r="D17072" t="s">
        <v>92</v>
      </c>
      <c r="E17072">
        <v>2024</v>
      </c>
      <c r="F17072">
        <v>1</v>
      </c>
    </row>
    <row r="17073" spans="1:6">
      <c r="A17073">
        <v>5311</v>
      </c>
      <c r="B17073">
        <v>20</v>
      </c>
      <c r="C17073" t="s">
        <v>64</v>
      </c>
      <c r="D17073" t="s">
        <v>92</v>
      </c>
      <c r="E17073">
        <v>2650</v>
      </c>
      <c r="F17073">
        <v>1</v>
      </c>
    </row>
    <row r="17074" spans="1:6">
      <c r="A17074">
        <v>5311</v>
      </c>
      <c r="B17074">
        <v>20</v>
      </c>
      <c r="C17074" t="s">
        <v>64</v>
      </c>
      <c r="D17074" t="s">
        <v>92</v>
      </c>
      <c r="E17074">
        <v>2723</v>
      </c>
      <c r="F17074">
        <v>1</v>
      </c>
    </row>
    <row r="17075" spans="1:6">
      <c r="A17075">
        <v>5311</v>
      </c>
      <c r="B17075">
        <v>20</v>
      </c>
      <c r="C17075" t="s">
        <v>64</v>
      </c>
      <c r="D17075" t="s">
        <v>92</v>
      </c>
      <c r="E17075">
        <v>2311</v>
      </c>
      <c r="F17075">
        <v>1</v>
      </c>
    </row>
    <row r="17076" spans="1:6">
      <c r="A17076">
        <v>5311</v>
      </c>
      <c r="B17076">
        <v>20</v>
      </c>
      <c r="C17076" t="s">
        <v>64</v>
      </c>
      <c r="D17076" t="s">
        <v>92</v>
      </c>
      <c r="E17076">
        <v>3443</v>
      </c>
      <c r="F17076">
        <v>1</v>
      </c>
    </row>
    <row r="17077" spans="1:6">
      <c r="A17077">
        <v>5311</v>
      </c>
      <c r="B17077">
        <v>20</v>
      </c>
      <c r="C17077" t="s">
        <v>64</v>
      </c>
      <c r="D17077" t="s">
        <v>92</v>
      </c>
      <c r="E17077">
        <v>5591</v>
      </c>
      <c r="F17077">
        <v>1</v>
      </c>
    </row>
    <row r="17078" spans="1:6">
      <c r="A17078">
        <v>5311</v>
      </c>
      <c r="B17078">
        <v>20</v>
      </c>
      <c r="C17078" t="s">
        <v>64</v>
      </c>
      <c r="D17078" t="s">
        <v>92</v>
      </c>
      <c r="E17078">
        <v>2997</v>
      </c>
      <c r="F17078">
        <v>1</v>
      </c>
    </row>
    <row r="17079" spans="1:6">
      <c r="A17079">
        <v>5311</v>
      </c>
      <c r="B17079">
        <v>20</v>
      </c>
      <c r="C17079" t="s">
        <v>64</v>
      </c>
      <c r="D17079" t="s">
        <v>92</v>
      </c>
      <c r="E17079">
        <v>2706</v>
      </c>
      <c r="F17079">
        <v>1</v>
      </c>
    </row>
    <row r="17080" spans="1:6">
      <c r="A17080">
        <v>5311</v>
      </c>
      <c r="B17080">
        <v>20</v>
      </c>
      <c r="C17080" t="s">
        <v>64</v>
      </c>
      <c r="D17080" t="s">
        <v>92</v>
      </c>
      <c r="E17080">
        <v>2826</v>
      </c>
      <c r="F17080">
        <v>1</v>
      </c>
    </row>
    <row r="17081" spans="1:6">
      <c r="A17081">
        <v>5311</v>
      </c>
      <c r="B17081">
        <v>20</v>
      </c>
      <c r="C17081" t="s">
        <v>64</v>
      </c>
      <c r="D17081" t="s">
        <v>92</v>
      </c>
      <c r="E17081">
        <v>6036</v>
      </c>
      <c r="F17081">
        <v>1</v>
      </c>
    </row>
    <row r="17082" spans="1:6">
      <c r="A17082">
        <v>5311</v>
      </c>
      <c r="B17082">
        <v>20</v>
      </c>
      <c r="C17082" t="s">
        <v>64</v>
      </c>
      <c r="D17082" t="s">
        <v>92</v>
      </c>
      <c r="E17082">
        <v>2599</v>
      </c>
      <c r="F17082">
        <v>1</v>
      </c>
    </row>
    <row r="17083" spans="1:6">
      <c r="A17083">
        <v>5311</v>
      </c>
      <c r="B17083">
        <v>20</v>
      </c>
      <c r="C17083" t="s">
        <v>64</v>
      </c>
      <c r="D17083" t="s">
        <v>92</v>
      </c>
      <c r="E17083">
        <v>2284</v>
      </c>
      <c r="F17083">
        <v>1</v>
      </c>
    </row>
    <row r="17084" spans="1:6">
      <c r="A17084">
        <v>5311</v>
      </c>
      <c r="B17084">
        <v>20</v>
      </c>
      <c r="C17084" t="s">
        <v>64</v>
      </c>
      <c r="D17084" t="s">
        <v>92</v>
      </c>
      <c r="E17084">
        <v>3693</v>
      </c>
      <c r="F17084">
        <v>1</v>
      </c>
    </row>
    <row r="17085" spans="1:6">
      <c r="A17085">
        <v>5311</v>
      </c>
      <c r="B17085">
        <v>20</v>
      </c>
      <c r="C17085" t="s">
        <v>64</v>
      </c>
      <c r="D17085" t="s">
        <v>92</v>
      </c>
      <c r="E17085">
        <v>2185</v>
      </c>
      <c r="F17085">
        <v>1</v>
      </c>
    </row>
    <row r="17086" spans="1:6">
      <c r="A17086">
        <v>5311</v>
      </c>
      <c r="B17086">
        <v>20</v>
      </c>
      <c r="C17086" t="s">
        <v>64</v>
      </c>
      <c r="D17086" t="s">
        <v>92</v>
      </c>
      <c r="E17086">
        <v>5374</v>
      </c>
      <c r="F17086">
        <v>1</v>
      </c>
    </row>
    <row r="17087" spans="1:6">
      <c r="A17087">
        <v>5311</v>
      </c>
      <c r="B17087">
        <v>21</v>
      </c>
      <c r="C17087" t="s">
        <v>64</v>
      </c>
      <c r="D17087" t="s">
        <v>92</v>
      </c>
      <c r="E17087">
        <v>6118</v>
      </c>
      <c r="F17087">
        <v>6</v>
      </c>
    </row>
    <row r="17088" spans="1:6">
      <c r="A17088">
        <v>5311</v>
      </c>
      <c r="B17088">
        <v>21</v>
      </c>
      <c r="C17088" t="s">
        <v>64</v>
      </c>
      <c r="D17088" t="s">
        <v>92</v>
      </c>
      <c r="E17088">
        <v>2492</v>
      </c>
      <c r="F17088">
        <v>3</v>
      </c>
    </row>
    <row r="17089" spans="1:6">
      <c r="A17089">
        <v>5311</v>
      </c>
      <c r="B17089">
        <v>21</v>
      </c>
      <c r="C17089" t="s">
        <v>64</v>
      </c>
      <c r="D17089" t="s">
        <v>92</v>
      </c>
      <c r="E17089">
        <v>4780</v>
      </c>
      <c r="F17089">
        <v>3</v>
      </c>
    </row>
    <row r="17090" spans="1:6">
      <c r="A17090">
        <v>5311</v>
      </c>
      <c r="B17090">
        <v>21</v>
      </c>
      <c r="C17090" t="s">
        <v>64</v>
      </c>
      <c r="D17090" t="s">
        <v>92</v>
      </c>
      <c r="E17090">
        <v>2910</v>
      </c>
      <c r="F17090">
        <v>3</v>
      </c>
    </row>
    <row r="17091" spans="1:6">
      <c r="A17091">
        <v>5311</v>
      </c>
      <c r="B17091">
        <v>21</v>
      </c>
      <c r="C17091" t="s">
        <v>64</v>
      </c>
      <c r="D17091" t="s">
        <v>92</v>
      </c>
      <c r="E17091">
        <v>2429</v>
      </c>
      <c r="F17091">
        <v>3</v>
      </c>
    </row>
    <row r="17092" spans="1:6">
      <c r="A17092">
        <v>5311</v>
      </c>
      <c r="B17092">
        <v>21</v>
      </c>
      <c r="C17092" t="s">
        <v>64</v>
      </c>
      <c r="D17092" t="s">
        <v>92</v>
      </c>
      <c r="E17092">
        <v>117</v>
      </c>
      <c r="F17092">
        <v>3</v>
      </c>
    </row>
    <row r="17093" spans="1:6">
      <c r="A17093">
        <v>5311</v>
      </c>
      <c r="B17093">
        <v>21</v>
      </c>
      <c r="C17093" t="s">
        <v>64</v>
      </c>
      <c r="D17093" t="s">
        <v>92</v>
      </c>
      <c r="E17093">
        <v>2472</v>
      </c>
      <c r="F17093">
        <v>3</v>
      </c>
    </row>
    <row r="17094" spans="1:6">
      <c r="A17094">
        <v>5311</v>
      </c>
      <c r="B17094">
        <v>21</v>
      </c>
      <c r="C17094" t="s">
        <v>64</v>
      </c>
      <c r="D17094" t="s">
        <v>92</v>
      </c>
      <c r="E17094">
        <v>2930</v>
      </c>
      <c r="F17094">
        <v>2</v>
      </c>
    </row>
    <row r="17095" spans="1:6">
      <c r="A17095">
        <v>5311</v>
      </c>
      <c r="B17095">
        <v>21</v>
      </c>
      <c r="C17095" t="s">
        <v>64</v>
      </c>
      <c r="D17095" t="s">
        <v>92</v>
      </c>
      <c r="E17095">
        <v>4387</v>
      </c>
      <c r="F17095">
        <v>2</v>
      </c>
    </row>
    <row r="17096" spans="1:6">
      <c r="A17096">
        <v>5311</v>
      </c>
      <c r="B17096">
        <v>21</v>
      </c>
      <c r="C17096" t="s">
        <v>64</v>
      </c>
      <c r="D17096" t="s">
        <v>92</v>
      </c>
      <c r="E17096">
        <v>2608</v>
      </c>
      <c r="F17096">
        <v>2</v>
      </c>
    </row>
    <row r="17097" spans="1:6">
      <c r="A17097">
        <v>5311</v>
      </c>
      <c r="B17097">
        <v>21</v>
      </c>
      <c r="C17097" t="s">
        <v>64</v>
      </c>
      <c r="D17097" t="s">
        <v>92</v>
      </c>
      <c r="E17097">
        <v>3528</v>
      </c>
      <c r="F17097">
        <v>2</v>
      </c>
    </row>
    <row r="17098" spans="1:6">
      <c r="A17098">
        <v>5311</v>
      </c>
      <c r="B17098">
        <v>21</v>
      </c>
      <c r="C17098" t="s">
        <v>64</v>
      </c>
      <c r="D17098" t="s">
        <v>92</v>
      </c>
      <c r="E17098">
        <v>4934</v>
      </c>
      <c r="F17098">
        <v>2</v>
      </c>
    </row>
    <row r="17099" spans="1:6">
      <c r="A17099">
        <v>5311</v>
      </c>
      <c r="B17099">
        <v>21</v>
      </c>
      <c r="C17099" t="s">
        <v>64</v>
      </c>
      <c r="D17099" t="s">
        <v>92</v>
      </c>
      <c r="E17099">
        <v>5495</v>
      </c>
      <c r="F17099">
        <v>2</v>
      </c>
    </row>
    <row r="17100" spans="1:6">
      <c r="A17100">
        <v>5311</v>
      </c>
      <c r="B17100">
        <v>21</v>
      </c>
      <c r="C17100" t="s">
        <v>64</v>
      </c>
      <c r="D17100" t="s">
        <v>92</v>
      </c>
      <c r="E17100">
        <v>2081</v>
      </c>
      <c r="F17100">
        <v>2</v>
      </c>
    </row>
    <row r="17101" spans="1:6">
      <c r="A17101">
        <v>5311</v>
      </c>
      <c r="B17101">
        <v>21</v>
      </c>
      <c r="C17101" t="s">
        <v>64</v>
      </c>
      <c r="D17101" t="s">
        <v>92</v>
      </c>
      <c r="E17101">
        <v>1076</v>
      </c>
      <c r="F17101">
        <v>2</v>
      </c>
    </row>
    <row r="17102" spans="1:6">
      <c r="A17102">
        <v>5311</v>
      </c>
      <c r="B17102">
        <v>21</v>
      </c>
      <c r="C17102" t="s">
        <v>64</v>
      </c>
      <c r="D17102" t="s">
        <v>92</v>
      </c>
      <c r="E17102">
        <v>3848</v>
      </c>
      <c r="F17102">
        <v>2</v>
      </c>
    </row>
    <row r="17103" spans="1:6">
      <c r="A17103">
        <v>5311</v>
      </c>
      <c r="B17103">
        <v>21</v>
      </c>
      <c r="C17103" t="s">
        <v>64</v>
      </c>
      <c r="D17103" t="s">
        <v>92</v>
      </c>
      <c r="E17103">
        <v>248</v>
      </c>
      <c r="F17103">
        <v>2</v>
      </c>
    </row>
    <row r="17104" spans="1:6">
      <c r="A17104">
        <v>5311</v>
      </c>
      <c r="B17104">
        <v>21</v>
      </c>
      <c r="C17104" t="s">
        <v>64</v>
      </c>
      <c r="D17104" t="s">
        <v>92</v>
      </c>
      <c r="E17104">
        <v>3655</v>
      </c>
      <c r="F17104">
        <v>2</v>
      </c>
    </row>
    <row r="17105" spans="1:6">
      <c r="A17105">
        <v>5311</v>
      </c>
      <c r="B17105">
        <v>21</v>
      </c>
      <c r="C17105" t="s">
        <v>64</v>
      </c>
      <c r="D17105" t="s">
        <v>92</v>
      </c>
      <c r="E17105">
        <v>5373</v>
      </c>
      <c r="F17105">
        <v>1</v>
      </c>
    </row>
    <row r="17106" spans="1:6">
      <c r="A17106">
        <v>5311</v>
      </c>
      <c r="B17106">
        <v>21</v>
      </c>
      <c r="C17106" t="s">
        <v>64</v>
      </c>
      <c r="D17106" t="s">
        <v>92</v>
      </c>
      <c r="E17106">
        <v>2580</v>
      </c>
      <c r="F17106">
        <v>1</v>
      </c>
    </row>
    <row r="17107" spans="1:6">
      <c r="A17107">
        <v>5311</v>
      </c>
      <c r="B17107">
        <v>21</v>
      </c>
      <c r="C17107" t="s">
        <v>64</v>
      </c>
      <c r="D17107" t="s">
        <v>92</v>
      </c>
      <c r="E17107">
        <v>3501</v>
      </c>
      <c r="F17107">
        <v>1</v>
      </c>
    </row>
    <row r="17108" spans="1:6">
      <c r="A17108">
        <v>5311</v>
      </c>
      <c r="B17108">
        <v>21</v>
      </c>
      <c r="C17108" t="s">
        <v>64</v>
      </c>
      <c r="D17108" t="s">
        <v>92</v>
      </c>
      <c r="E17108">
        <v>10</v>
      </c>
      <c r="F17108">
        <v>1</v>
      </c>
    </row>
    <row r="17109" spans="1:6">
      <c r="A17109">
        <v>5311</v>
      </c>
      <c r="B17109">
        <v>21</v>
      </c>
      <c r="C17109" t="s">
        <v>64</v>
      </c>
      <c r="D17109" t="s">
        <v>92</v>
      </c>
      <c r="E17109">
        <v>5797</v>
      </c>
      <c r="F17109">
        <v>1</v>
      </c>
    </row>
    <row r="17110" spans="1:6">
      <c r="A17110">
        <v>5311</v>
      </c>
      <c r="B17110">
        <v>21</v>
      </c>
      <c r="C17110" t="s">
        <v>64</v>
      </c>
      <c r="D17110" t="s">
        <v>92</v>
      </c>
      <c r="E17110">
        <v>4737</v>
      </c>
      <c r="F17110">
        <v>1</v>
      </c>
    </row>
    <row r="17111" spans="1:6">
      <c r="A17111">
        <v>5311</v>
      </c>
      <c r="B17111">
        <v>21</v>
      </c>
      <c r="C17111" t="s">
        <v>64</v>
      </c>
      <c r="D17111" t="s">
        <v>92</v>
      </c>
      <c r="E17111">
        <v>966</v>
      </c>
      <c r="F17111">
        <v>1</v>
      </c>
    </row>
    <row r="17112" spans="1:6">
      <c r="A17112">
        <v>5311</v>
      </c>
      <c r="B17112">
        <v>21</v>
      </c>
      <c r="C17112" t="s">
        <v>64</v>
      </c>
      <c r="D17112" t="s">
        <v>92</v>
      </c>
      <c r="E17112">
        <v>2239</v>
      </c>
      <c r="F17112">
        <v>1</v>
      </c>
    </row>
    <row r="17113" spans="1:6">
      <c r="A17113">
        <v>5311</v>
      </c>
      <c r="B17113">
        <v>21</v>
      </c>
      <c r="C17113" t="s">
        <v>64</v>
      </c>
      <c r="D17113" t="s">
        <v>92</v>
      </c>
      <c r="E17113">
        <v>5960</v>
      </c>
      <c r="F17113">
        <v>1</v>
      </c>
    </row>
    <row r="17114" spans="1:6">
      <c r="A17114">
        <v>5311</v>
      </c>
      <c r="B17114">
        <v>21</v>
      </c>
      <c r="C17114" t="s">
        <v>64</v>
      </c>
      <c r="D17114" t="s">
        <v>92</v>
      </c>
      <c r="E17114">
        <v>3787</v>
      </c>
      <c r="F17114">
        <v>1</v>
      </c>
    </row>
    <row r="17115" spans="1:6">
      <c r="A17115">
        <v>5311</v>
      </c>
      <c r="B17115">
        <v>21</v>
      </c>
      <c r="C17115" t="s">
        <v>64</v>
      </c>
      <c r="D17115" t="s">
        <v>92</v>
      </c>
      <c r="E17115">
        <v>5454</v>
      </c>
      <c r="F17115">
        <v>1</v>
      </c>
    </row>
    <row r="17116" spans="1:6">
      <c r="A17116">
        <v>5311</v>
      </c>
      <c r="B17116">
        <v>21</v>
      </c>
      <c r="C17116" t="s">
        <v>64</v>
      </c>
      <c r="D17116" t="s">
        <v>92</v>
      </c>
      <c r="E17116">
        <v>2156</v>
      </c>
      <c r="F17116">
        <v>1</v>
      </c>
    </row>
    <row r="17117" spans="1:6">
      <c r="A17117">
        <v>5311</v>
      </c>
      <c r="B17117">
        <v>21</v>
      </c>
      <c r="C17117" t="s">
        <v>64</v>
      </c>
      <c r="D17117" t="s">
        <v>92</v>
      </c>
      <c r="E17117">
        <v>3375</v>
      </c>
      <c r="F17117">
        <v>1</v>
      </c>
    </row>
    <row r="17118" spans="1:6">
      <c r="A17118">
        <v>5311</v>
      </c>
      <c r="B17118">
        <v>21</v>
      </c>
      <c r="C17118" t="s">
        <v>64</v>
      </c>
      <c r="D17118" t="s">
        <v>92</v>
      </c>
      <c r="E17118">
        <v>5914</v>
      </c>
      <c r="F17118">
        <v>1</v>
      </c>
    </row>
    <row r="17119" spans="1:6">
      <c r="A17119">
        <v>5311</v>
      </c>
      <c r="B17119">
        <v>21</v>
      </c>
      <c r="C17119" t="s">
        <v>64</v>
      </c>
      <c r="D17119" t="s">
        <v>92</v>
      </c>
      <c r="E17119">
        <v>1200</v>
      </c>
      <c r="F17119">
        <v>1</v>
      </c>
    </row>
    <row r="17120" spans="1:6">
      <c r="A17120">
        <v>5311</v>
      </c>
      <c r="B17120">
        <v>21</v>
      </c>
      <c r="C17120" t="s">
        <v>64</v>
      </c>
      <c r="D17120" t="s">
        <v>92</v>
      </c>
      <c r="E17120">
        <v>1253</v>
      </c>
      <c r="F17120">
        <v>1</v>
      </c>
    </row>
    <row r="17121" spans="1:6">
      <c r="A17121">
        <v>5311</v>
      </c>
      <c r="B17121">
        <v>21</v>
      </c>
      <c r="C17121" t="s">
        <v>64</v>
      </c>
      <c r="D17121" t="s">
        <v>92</v>
      </c>
      <c r="E17121">
        <v>4382</v>
      </c>
      <c r="F17121">
        <v>1</v>
      </c>
    </row>
    <row r="17122" spans="1:6">
      <c r="A17122">
        <v>5311</v>
      </c>
      <c r="B17122">
        <v>21</v>
      </c>
      <c r="C17122" t="s">
        <v>64</v>
      </c>
      <c r="D17122" t="s">
        <v>92</v>
      </c>
      <c r="E17122">
        <v>1016</v>
      </c>
      <c r="F17122">
        <v>1</v>
      </c>
    </row>
    <row r="17123" spans="1:6">
      <c r="A17123">
        <v>5311</v>
      </c>
      <c r="B17123">
        <v>21</v>
      </c>
      <c r="C17123" t="s">
        <v>64</v>
      </c>
      <c r="D17123" t="s">
        <v>92</v>
      </c>
      <c r="E17123">
        <v>5750</v>
      </c>
      <c r="F17123">
        <v>1</v>
      </c>
    </row>
    <row r="17124" spans="1:6">
      <c r="A17124">
        <v>5311</v>
      </c>
      <c r="B17124">
        <v>21</v>
      </c>
      <c r="C17124" t="s">
        <v>64</v>
      </c>
      <c r="D17124" t="s">
        <v>92</v>
      </c>
      <c r="E17124">
        <v>2934</v>
      </c>
      <c r="F17124">
        <v>1</v>
      </c>
    </row>
    <row r="17125" spans="1:6">
      <c r="A17125">
        <v>5311</v>
      </c>
      <c r="B17125">
        <v>21</v>
      </c>
      <c r="C17125" t="s">
        <v>64</v>
      </c>
      <c r="D17125" t="s">
        <v>92</v>
      </c>
      <c r="E17125">
        <v>3126</v>
      </c>
      <c r="F17125">
        <v>1</v>
      </c>
    </row>
    <row r="17126" spans="1:6">
      <c r="A17126">
        <v>5311</v>
      </c>
      <c r="B17126">
        <v>21</v>
      </c>
      <c r="C17126" t="s">
        <v>64</v>
      </c>
      <c r="D17126" t="s">
        <v>92</v>
      </c>
      <c r="E17126">
        <v>2685</v>
      </c>
      <c r="F17126">
        <v>1</v>
      </c>
    </row>
    <row r="17127" spans="1:6">
      <c r="A17127">
        <v>5311</v>
      </c>
      <c r="B17127">
        <v>21</v>
      </c>
      <c r="C17127" t="s">
        <v>64</v>
      </c>
      <c r="D17127" t="s">
        <v>92</v>
      </c>
      <c r="E17127">
        <v>5474</v>
      </c>
      <c r="F17127">
        <v>1</v>
      </c>
    </row>
    <row r="17128" spans="1:6">
      <c r="A17128">
        <v>5311</v>
      </c>
      <c r="B17128">
        <v>21</v>
      </c>
      <c r="C17128" t="s">
        <v>64</v>
      </c>
      <c r="D17128" t="s">
        <v>92</v>
      </c>
      <c r="E17128">
        <v>4981</v>
      </c>
      <c r="F17128">
        <v>1</v>
      </c>
    </row>
    <row r="17129" spans="1:6">
      <c r="A17129">
        <v>5311</v>
      </c>
      <c r="B17129">
        <v>21</v>
      </c>
      <c r="C17129" t="s">
        <v>64</v>
      </c>
      <c r="D17129" t="s">
        <v>92</v>
      </c>
      <c r="E17129">
        <v>3382</v>
      </c>
      <c r="F17129">
        <v>1</v>
      </c>
    </row>
    <row r="17130" spans="1:6">
      <c r="A17130">
        <v>5311</v>
      </c>
      <c r="B17130">
        <v>21</v>
      </c>
      <c r="C17130" t="s">
        <v>64</v>
      </c>
      <c r="D17130" t="s">
        <v>92</v>
      </c>
      <c r="E17130">
        <v>2827</v>
      </c>
      <c r="F17130">
        <v>1</v>
      </c>
    </row>
    <row r="17131" spans="1:6">
      <c r="A17131">
        <v>5311</v>
      </c>
      <c r="B17131">
        <v>21</v>
      </c>
      <c r="C17131" t="s">
        <v>64</v>
      </c>
      <c r="D17131" t="s">
        <v>92</v>
      </c>
      <c r="E17131">
        <v>2411</v>
      </c>
      <c r="F17131">
        <v>1</v>
      </c>
    </row>
    <row r="17132" spans="1:6">
      <c r="A17132">
        <v>5311</v>
      </c>
      <c r="B17132">
        <v>21</v>
      </c>
      <c r="C17132" t="s">
        <v>64</v>
      </c>
      <c r="D17132" t="s">
        <v>92</v>
      </c>
      <c r="E17132">
        <v>5476</v>
      </c>
      <c r="F17132">
        <v>1</v>
      </c>
    </row>
    <row r="17133" spans="1:6">
      <c r="A17133">
        <v>5311</v>
      </c>
      <c r="B17133">
        <v>21</v>
      </c>
      <c r="C17133" t="s">
        <v>64</v>
      </c>
      <c r="D17133" t="s">
        <v>92</v>
      </c>
      <c r="E17133">
        <v>4275</v>
      </c>
      <c r="F17133">
        <v>1</v>
      </c>
    </row>
    <row r="17134" spans="1:6">
      <c r="A17134">
        <v>5311</v>
      </c>
      <c r="B17134">
        <v>21</v>
      </c>
      <c r="C17134" t="s">
        <v>64</v>
      </c>
      <c r="D17134" t="s">
        <v>92</v>
      </c>
      <c r="E17134">
        <v>5645</v>
      </c>
      <c r="F17134">
        <v>1</v>
      </c>
    </row>
    <row r="17135" spans="1:6">
      <c r="A17135">
        <v>5311</v>
      </c>
      <c r="B17135">
        <v>21</v>
      </c>
      <c r="C17135" t="s">
        <v>64</v>
      </c>
      <c r="D17135" t="s">
        <v>92</v>
      </c>
      <c r="E17135">
        <v>5904</v>
      </c>
      <c r="F17135">
        <v>1</v>
      </c>
    </row>
    <row r="17136" spans="1:6">
      <c r="A17136">
        <v>5311</v>
      </c>
      <c r="B17136">
        <v>21</v>
      </c>
      <c r="C17136" t="s">
        <v>64</v>
      </c>
      <c r="D17136" t="s">
        <v>92</v>
      </c>
      <c r="E17136">
        <v>1178</v>
      </c>
      <c r="F17136">
        <v>1</v>
      </c>
    </row>
    <row r="17137" spans="1:6">
      <c r="A17137">
        <v>5311</v>
      </c>
      <c r="B17137">
        <v>21</v>
      </c>
      <c r="C17137" t="s">
        <v>64</v>
      </c>
      <c r="D17137" t="s">
        <v>92</v>
      </c>
      <c r="E17137">
        <v>2515</v>
      </c>
      <c r="F17137">
        <v>1</v>
      </c>
    </row>
    <row r="17138" spans="1:6">
      <c r="A17138">
        <v>5311</v>
      </c>
      <c r="B17138">
        <v>21</v>
      </c>
      <c r="C17138" t="s">
        <v>64</v>
      </c>
      <c r="D17138" t="s">
        <v>92</v>
      </c>
      <c r="E17138">
        <v>6115</v>
      </c>
      <c r="F17138">
        <v>1</v>
      </c>
    </row>
    <row r="17139" spans="1:6">
      <c r="A17139">
        <v>5311</v>
      </c>
      <c r="B17139">
        <v>21</v>
      </c>
      <c r="C17139" t="s">
        <v>64</v>
      </c>
      <c r="D17139" t="s">
        <v>92</v>
      </c>
      <c r="E17139">
        <v>1215</v>
      </c>
      <c r="F17139">
        <v>1</v>
      </c>
    </row>
    <row r="17140" spans="1:6">
      <c r="A17140">
        <v>5311</v>
      </c>
      <c r="B17140">
        <v>21</v>
      </c>
      <c r="C17140" t="s">
        <v>64</v>
      </c>
      <c r="D17140" t="s">
        <v>92</v>
      </c>
      <c r="E17140">
        <v>6021</v>
      </c>
      <c r="F17140">
        <v>1</v>
      </c>
    </row>
    <row r="17141" spans="1:6">
      <c r="A17141">
        <v>5311</v>
      </c>
      <c r="B17141">
        <v>21</v>
      </c>
      <c r="C17141" t="s">
        <v>64</v>
      </c>
      <c r="D17141" t="s">
        <v>92</v>
      </c>
      <c r="E17141">
        <v>210</v>
      </c>
      <c r="F17141">
        <v>1</v>
      </c>
    </row>
    <row r="17142" spans="1:6">
      <c r="A17142">
        <v>5311</v>
      </c>
      <c r="B17142">
        <v>21</v>
      </c>
      <c r="C17142" t="s">
        <v>64</v>
      </c>
      <c r="D17142" t="s">
        <v>92</v>
      </c>
      <c r="E17142">
        <v>129</v>
      </c>
      <c r="F17142">
        <v>1</v>
      </c>
    </row>
    <row r="17143" spans="1:6">
      <c r="A17143">
        <v>5311</v>
      </c>
      <c r="B17143">
        <v>21</v>
      </c>
      <c r="C17143" t="s">
        <v>64</v>
      </c>
      <c r="D17143" t="s">
        <v>92</v>
      </c>
      <c r="E17143">
        <v>4655</v>
      </c>
      <c r="F17143">
        <v>1</v>
      </c>
    </row>
    <row r="17144" spans="1:6">
      <c r="A17144">
        <v>5311</v>
      </c>
      <c r="B17144">
        <v>21</v>
      </c>
      <c r="C17144" t="s">
        <v>64</v>
      </c>
      <c r="D17144" t="s">
        <v>92</v>
      </c>
      <c r="E17144">
        <v>3724</v>
      </c>
      <c r="F17144">
        <v>1</v>
      </c>
    </row>
    <row r="17145" spans="1:6">
      <c r="A17145">
        <v>5311</v>
      </c>
      <c r="B17145">
        <v>21</v>
      </c>
      <c r="C17145" t="s">
        <v>64</v>
      </c>
      <c r="D17145" t="s">
        <v>92</v>
      </c>
      <c r="E17145">
        <v>5378</v>
      </c>
      <c r="F17145">
        <v>1</v>
      </c>
    </row>
    <row r="17146" spans="1:6">
      <c r="A17146">
        <v>5311</v>
      </c>
      <c r="B17146">
        <v>21</v>
      </c>
      <c r="C17146" t="s">
        <v>64</v>
      </c>
      <c r="D17146" t="s">
        <v>92</v>
      </c>
      <c r="E17146">
        <v>2835</v>
      </c>
      <c r="F17146">
        <v>1</v>
      </c>
    </row>
    <row r="17147" spans="1:6">
      <c r="A17147">
        <v>5311</v>
      </c>
      <c r="B17147">
        <v>21</v>
      </c>
      <c r="C17147" t="s">
        <v>64</v>
      </c>
      <c r="D17147" t="s">
        <v>92</v>
      </c>
      <c r="E17147">
        <v>5856</v>
      </c>
      <c r="F17147">
        <v>1</v>
      </c>
    </row>
    <row r="17148" spans="1:6">
      <c r="A17148">
        <v>5311</v>
      </c>
      <c r="B17148">
        <v>21</v>
      </c>
      <c r="C17148" t="s">
        <v>64</v>
      </c>
      <c r="D17148" t="s">
        <v>92</v>
      </c>
      <c r="E17148">
        <v>2576</v>
      </c>
      <c r="F17148">
        <v>1</v>
      </c>
    </row>
    <row r="17149" spans="1:6">
      <c r="A17149">
        <v>5311</v>
      </c>
      <c r="B17149">
        <v>21</v>
      </c>
      <c r="C17149" t="s">
        <v>64</v>
      </c>
      <c r="D17149" t="s">
        <v>92</v>
      </c>
      <c r="E17149">
        <v>3036</v>
      </c>
      <c r="F17149">
        <v>1</v>
      </c>
    </row>
    <row r="17150" spans="1:6">
      <c r="A17150">
        <v>5311</v>
      </c>
      <c r="B17150">
        <v>21</v>
      </c>
      <c r="C17150" t="s">
        <v>64</v>
      </c>
      <c r="D17150" t="s">
        <v>92</v>
      </c>
      <c r="E17150">
        <v>1011</v>
      </c>
      <c r="F17150">
        <v>1</v>
      </c>
    </row>
    <row r="17151" spans="1:6">
      <c r="A17151">
        <v>5311</v>
      </c>
      <c r="B17151">
        <v>21</v>
      </c>
      <c r="C17151" t="s">
        <v>64</v>
      </c>
      <c r="D17151" t="s">
        <v>92</v>
      </c>
      <c r="E17151">
        <v>5551</v>
      </c>
      <c r="F17151">
        <v>1</v>
      </c>
    </row>
    <row r="17152" spans="1:6">
      <c r="A17152">
        <v>5311</v>
      </c>
      <c r="B17152">
        <v>21</v>
      </c>
      <c r="C17152" t="s">
        <v>64</v>
      </c>
      <c r="D17152" t="s">
        <v>92</v>
      </c>
      <c r="E17152">
        <v>5429</v>
      </c>
      <c r="F17152">
        <v>1</v>
      </c>
    </row>
    <row r="17153" spans="1:6">
      <c r="A17153">
        <v>5311</v>
      </c>
      <c r="B17153">
        <v>21</v>
      </c>
      <c r="C17153" t="s">
        <v>64</v>
      </c>
      <c r="D17153" t="s">
        <v>92</v>
      </c>
      <c r="E17153">
        <v>3384</v>
      </c>
      <c r="F17153">
        <v>1</v>
      </c>
    </row>
    <row r="17154" spans="1:6">
      <c r="A17154">
        <v>5311</v>
      </c>
      <c r="B17154">
        <v>21</v>
      </c>
      <c r="C17154" t="s">
        <v>64</v>
      </c>
      <c r="D17154" t="s">
        <v>92</v>
      </c>
      <c r="E17154">
        <v>3977</v>
      </c>
      <c r="F17154">
        <v>1</v>
      </c>
    </row>
    <row r="17155" spans="1:6">
      <c r="A17155">
        <v>5311</v>
      </c>
      <c r="B17155">
        <v>21</v>
      </c>
      <c r="C17155" t="s">
        <v>64</v>
      </c>
      <c r="D17155" t="s">
        <v>92</v>
      </c>
      <c r="E17155">
        <v>2345</v>
      </c>
      <c r="F17155">
        <v>1</v>
      </c>
    </row>
    <row r="17156" spans="1:6">
      <c r="A17156">
        <v>5311</v>
      </c>
      <c r="B17156">
        <v>21</v>
      </c>
      <c r="C17156" t="s">
        <v>64</v>
      </c>
      <c r="D17156" t="s">
        <v>92</v>
      </c>
      <c r="E17156">
        <v>5266</v>
      </c>
      <c r="F17156">
        <v>1</v>
      </c>
    </row>
    <row r="17157" spans="1:6">
      <c r="A17157">
        <v>5311</v>
      </c>
      <c r="B17157">
        <v>21</v>
      </c>
      <c r="C17157" t="s">
        <v>64</v>
      </c>
      <c r="D17157" t="s">
        <v>92</v>
      </c>
      <c r="E17157">
        <v>63</v>
      </c>
      <c r="F17157">
        <v>1</v>
      </c>
    </row>
    <row r="17158" spans="1:6">
      <c r="A17158">
        <v>5311</v>
      </c>
      <c r="B17158">
        <v>21</v>
      </c>
      <c r="C17158" t="s">
        <v>64</v>
      </c>
      <c r="D17158" t="s">
        <v>92</v>
      </c>
      <c r="E17158">
        <v>4246</v>
      </c>
      <c r="F17158">
        <v>1</v>
      </c>
    </row>
    <row r="17159" spans="1:6">
      <c r="A17159">
        <v>5311</v>
      </c>
      <c r="B17159">
        <v>22</v>
      </c>
      <c r="C17159" t="s">
        <v>64</v>
      </c>
      <c r="D17159" t="s">
        <v>92</v>
      </c>
      <c r="E17159">
        <v>5450</v>
      </c>
      <c r="F17159">
        <v>6</v>
      </c>
    </row>
    <row r="17160" spans="1:6">
      <c r="A17160">
        <v>5311</v>
      </c>
      <c r="B17160">
        <v>22</v>
      </c>
      <c r="C17160" t="s">
        <v>64</v>
      </c>
      <c r="D17160" t="s">
        <v>92</v>
      </c>
      <c r="E17160">
        <v>2954</v>
      </c>
      <c r="F17160">
        <v>3</v>
      </c>
    </row>
    <row r="17161" spans="1:6">
      <c r="A17161">
        <v>5311</v>
      </c>
      <c r="B17161">
        <v>22</v>
      </c>
      <c r="C17161" t="s">
        <v>64</v>
      </c>
      <c r="D17161" t="s">
        <v>92</v>
      </c>
      <c r="E17161">
        <v>201</v>
      </c>
      <c r="F17161">
        <v>3</v>
      </c>
    </row>
    <row r="17162" spans="1:6">
      <c r="A17162">
        <v>5311</v>
      </c>
      <c r="B17162">
        <v>22</v>
      </c>
      <c r="C17162" t="s">
        <v>64</v>
      </c>
      <c r="D17162" t="s">
        <v>92</v>
      </c>
      <c r="E17162">
        <v>3368</v>
      </c>
      <c r="F17162">
        <v>2</v>
      </c>
    </row>
    <row r="17163" spans="1:6">
      <c r="A17163">
        <v>5311</v>
      </c>
      <c r="B17163">
        <v>22</v>
      </c>
      <c r="C17163" t="s">
        <v>64</v>
      </c>
      <c r="D17163" t="s">
        <v>92</v>
      </c>
      <c r="E17163">
        <v>283</v>
      </c>
      <c r="F17163">
        <v>2</v>
      </c>
    </row>
    <row r="17164" spans="1:6">
      <c r="A17164">
        <v>5311</v>
      </c>
      <c r="B17164">
        <v>22</v>
      </c>
      <c r="C17164" t="s">
        <v>64</v>
      </c>
      <c r="D17164" t="s">
        <v>92</v>
      </c>
      <c r="E17164">
        <v>3233</v>
      </c>
      <c r="F17164">
        <v>2</v>
      </c>
    </row>
    <row r="17165" spans="1:6">
      <c r="A17165">
        <v>5311</v>
      </c>
      <c r="B17165">
        <v>22</v>
      </c>
      <c r="C17165" t="s">
        <v>64</v>
      </c>
      <c r="D17165" t="s">
        <v>92</v>
      </c>
      <c r="E17165">
        <v>3272</v>
      </c>
      <c r="F17165">
        <v>2</v>
      </c>
    </row>
    <row r="17166" spans="1:6">
      <c r="A17166">
        <v>5311</v>
      </c>
      <c r="B17166">
        <v>22</v>
      </c>
      <c r="C17166" t="s">
        <v>64</v>
      </c>
      <c r="D17166" t="s">
        <v>92</v>
      </c>
      <c r="E17166">
        <v>4646</v>
      </c>
      <c r="F17166">
        <v>2</v>
      </c>
    </row>
    <row r="17167" spans="1:6">
      <c r="A17167">
        <v>5311</v>
      </c>
      <c r="B17167">
        <v>22</v>
      </c>
      <c r="C17167" t="s">
        <v>64</v>
      </c>
      <c r="D17167" t="s">
        <v>92</v>
      </c>
      <c r="E17167">
        <v>5829</v>
      </c>
      <c r="F17167">
        <v>2</v>
      </c>
    </row>
    <row r="17168" spans="1:6">
      <c r="A17168">
        <v>5311</v>
      </c>
      <c r="B17168">
        <v>22</v>
      </c>
      <c r="C17168" t="s">
        <v>64</v>
      </c>
      <c r="D17168" t="s">
        <v>92</v>
      </c>
      <c r="E17168">
        <v>2830</v>
      </c>
      <c r="F17168">
        <v>2</v>
      </c>
    </row>
    <row r="17169" spans="1:6">
      <c r="A17169">
        <v>5311</v>
      </c>
      <c r="B17169">
        <v>22</v>
      </c>
      <c r="C17169" t="s">
        <v>64</v>
      </c>
      <c r="D17169" t="s">
        <v>92</v>
      </c>
      <c r="E17169">
        <v>4877</v>
      </c>
      <c r="F17169">
        <v>2</v>
      </c>
    </row>
    <row r="17170" spans="1:6">
      <c r="A17170">
        <v>5311</v>
      </c>
      <c r="B17170">
        <v>22</v>
      </c>
      <c r="C17170" t="s">
        <v>64</v>
      </c>
      <c r="D17170" t="s">
        <v>92</v>
      </c>
      <c r="E17170">
        <v>2936</v>
      </c>
      <c r="F17170">
        <v>2</v>
      </c>
    </row>
    <row r="17171" spans="1:6">
      <c r="A17171">
        <v>5311</v>
      </c>
      <c r="B17171">
        <v>22</v>
      </c>
      <c r="C17171" t="s">
        <v>64</v>
      </c>
      <c r="D17171" t="s">
        <v>92</v>
      </c>
      <c r="E17171">
        <v>3384</v>
      </c>
      <c r="F17171">
        <v>2</v>
      </c>
    </row>
    <row r="17172" spans="1:6">
      <c r="A17172">
        <v>5311</v>
      </c>
      <c r="B17172">
        <v>22</v>
      </c>
      <c r="C17172" t="s">
        <v>64</v>
      </c>
      <c r="D17172" t="s">
        <v>92</v>
      </c>
      <c r="E17172">
        <v>5789</v>
      </c>
      <c r="F17172">
        <v>1</v>
      </c>
    </row>
    <row r="17173" spans="1:6">
      <c r="A17173">
        <v>5311</v>
      </c>
      <c r="B17173">
        <v>22</v>
      </c>
      <c r="C17173" t="s">
        <v>64</v>
      </c>
      <c r="D17173" t="s">
        <v>92</v>
      </c>
      <c r="E17173">
        <v>2129</v>
      </c>
      <c r="F17173">
        <v>1</v>
      </c>
    </row>
    <row r="17174" spans="1:6">
      <c r="A17174">
        <v>5311</v>
      </c>
      <c r="B17174">
        <v>22</v>
      </c>
      <c r="C17174" t="s">
        <v>64</v>
      </c>
      <c r="D17174" t="s">
        <v>92</v>
      </c>
      <c r="E17174">
        <v>4489</v>
      </c>
      <c r="F17174">
        <v>1</v>
      </c>
    </row>
    <row r="17175" spans="1:6">
      <c r="A17175">
        <v>5311</v>
      </c>
      <c r="B17175">
        <v>22</v>
      </c>
      <c r="C17175" t="s">
        <v>64</v>
      </c>
      <c r="D17175" t="s">
        <v>92</v>
      </c>
      <c r="E17175">
        <v>8</v>
      </c>
      <c r="F17175">
        <v>1</v>
      </c>
    </row>
    <row r="17176" spans="1:6">
      <c r="A17176">
        <v>5311</v>
      </c>
      <c r="B17176">
        <v>22</v>
      </c>
      <c r="C17176" t="s">
        <v>64</v>
      </c>
      <c r="D17176" t="s">
        <v>92</v>
      </c>
      <c r="E17176">
        <v>5604</v>
      </c>
      <c r="F17176">
        <v>1</v>
      </c>
    </row>
    <row r="17177" spans="1:6">
      <c r="A17177">
        <v>5311</v>
      </c>
      <c r="B17177">
        <v>22</v>
      </c>
      <c r="C17177" t="s">
        <v>64</v>
      </c>
      <c r="D17177" t="s">
        <v>92</v>
      </c>
      <c r="E17177">
        <v>5315</v>
      </c>
      <c r="F17177">
        <v>1</v>
      </c>
    </row>
    <row r="17178" spans="1:6">
      <c r="A17178">
        <v>5311</v>
      </c>
      <c r="B17178">
        <v>22</v>
      </c>
      <c r="C17178" t="s">
        <v>64</v>
      </c>
      <c r="D17178" t="s">
        <v>92</v>
      </c>
      <c r="E17178">
        <v>4944</v>
      </c>
      <c r="F17178">
        <v>1</v>
      </c>
    </row>
    <row r="17179" spans="1:6">
      <c r="A17179">
        <v>5311</v>
      </c>
      <c r="B17179">
        <v>22</v>
      </c>
      <c r="C17179" t="s">
        <v>64</v>
      </c>
      <c r="D17179" t="s">
        <v>92</v>
      </c>
      <c r="E17179">
        <v>1308</v>
      </c>
      <c r="F17179">
        <v>1</v>
      </c>
    </row>
    <row r="17180" spans="1:6">
      <c r="A17180">
        <v>5311</v>
      </c>
      <c r="B17180">
        <v>22</v>
      </c>
      <c r="C17180" t="s">
        <v>64</v>
      </c>
      <c r="D17180" t="s">
        <v>92</v>
      </c>
      <c r="E17180">
        <v>1368</v>
      </c>
      <c r="F17180">
        <v>1</v>
      </c>
    </row>
    <row r="17181" spans="1:6">
      <c r="A17181">
        <v>5311</v>
      </c>
      <c r="B17181">
        <v>22</v>
      </c>
      <c r="C17181" t="s">
        <v>64</v>
      </c>
      <c r="D17181" t="s">
        <v>92</v>
      </c>
      <c r="E17181">
        <v>4030</v>
      </c>
      <c r="F17181">
        <v>1</v>
      </c>
    </row>
    <row r="17182" spans="1:6">
      <c r="A17182">
        <v>5311</v>
      </c>
      <c r="B17182">
        <v>22</v>
      </c>
      <c r="C17182" t="s">
        <v>64</v>
      </c>
      <c r="D17182" t="s">
        <v>92</v>
      </c>
      <c r="E17182">
        <v>2118</v>
      </c>
      <c r="F17182">
        <v>1</v>
      </c>
    </row>
    <row r="17183" spans="1:6">
      <c r="A17183">
        <v>5311</v>
      </c>
      <c r="B17183">
        <v>22</v>
      </c>
      <c r="C17183" t="s">
        <v>64</v>
      </c>
      <c r="D17183" t="s">
        <v>92</v>
      </c>
      <c r="E17183">
        <v>5859</v>
      </c>
      <c r="F17183">
        <v>1</v>
      </c>
    </row>
    <row r="17184" spans="1:6">
      <c r="A17184">
        <v>5311</v>
      </c>
      <c r="B17184">
        <v>22</v>
      </c>
      <c r="C17184" t="s">
        <v>64</v>
      </c>
      <c r="D17184" t="s">
        <v>92</v>
      </c>
      <c r="E17184">
        <v>5976</v>
      </c>
      <c r="F17184">
        <v>1</v>
      </c>
    </row>
    <row r="17185" spans="1:6">
      <c r="A17185">
        <v>5311</v>
      </c>
      <c r="B17185">
        <v>22</v>
      </c>
      <c r="C17185" t="s">
        <v>64</v>
      </c>
      <c r="D17185" t="s">
        <v>92</v>
      </c>
      <c r="E17185">
        <v>6071</v>
      </c>
      <c r="F17185">
        <v>1</v>
      </c>
    </row>
    <row r="17186" spans="1:6">
      <c r="A17186">
        <v>5311</v>
      </c>
      <c r="B17186">
        <v>22</v>
      </c>
      <c r="C17186" t="s">
        <v>64</v>
      </c>
      <c r="D17186" t="s">
        <v>92</v>
      </c>
      <c r="E17186">
        <v>3876</v>
      </c>
      <c r="F17186">
        <v>1</v>
      </c>
    </row>
    <row r="17187" spans="1:6">
      <c r="A17187">
        <v>5311</v>
      </c>
      <c r="B17187">
        <v>22</v>
      </c>
      <c r="C17187" t="s">
        <v>64</v>
      </c>
      <c r="D17187" t="s">
        <v>92</v>
      </c>
      <c r="E17187">
        <v>5247</v>
      </c>
      <c r="F17187">
        <v>1</v>
      </c>
    </row>
    <row r="17188" spans="1:6">
      <c r="A17188">
        <v>5311</v>
      </c>
      <c r="B17188">
        <v>22</v>
      </c>
      <c r="C17188" t="s">
        <v>64</v>
      </c>
      <c r="D17188" t="s">
        <v>92</v>
      </c>
      <c r="E17188">
        <v>4543</v>
      </c>
      <c r="F17188">
        <v>1</v>
      </c>
    </row>
    <row r="17189" spans="1:6">
      <c r="A17189">
        <v>5311</v>
      </c>
      <c r="B17189">
        <v>22</v>
      </c>
      <c r="C17189" t="s">
        <v>64</v>
      </c>
      <c r="D17189" t="s">
        <v>92</v>
      </c>
      <c r="E17189">
        <v>232</v>
      </c>
      <c r="F17189">
        <v>1</v>
      </c>
    </row>
    <row r="17190" spans="1:6">
      <c r="A17190">
        <v>5311</v>
      </c>
      <c r="B17190">
        <v>22</v>
      </c>
      <c r="C17190" t="s">
        <v>64</v>
      </c>
      <c r="D17190" t="s">
        <v>92</v>
      </c>
      <c r="E17190">
        <v>3440</v>
      </c>
      <c r="F17190">
        <v>1</v>
      </c>
    </row>
    <row r="17191" spans="1:6">
      <c r="A17191">
        <v>5311</v>
      </c>
      <c r="B17191">
        <v>22</v>
      </c>
      <c r="C17191" t="s">
        <v>64</v>
      </c>
      <c r="D17191" t="s">
        <v>92</v>
      </c>
      <c r="E17191">
        <v>1177</v>
      </c>
      <c r="F17191">
        <v>1</v>
      </c>
    </row>
    <row r="17192" spans="1:6">
      <c r="A17192">
        <v>5311</v>
      </c>
      <c r="B17192">
        <v>22</v>
      </c>
      <c r="C17192" t="s">
        <v>64</v>
      </c>
      <c r="D17192" t="s">
        <v>92</v>
      </c>
      <c r="E17192">
        <v>1092</v>
      </c>
      <c r="F17192">
        <v>1</v>
      </c>
    </row>
    <row r="17193" spans="1:6">
      <c r="A17193">
        <v>5311</v>
      </c>
      <c r="B17193">
        <v>22</v>
      </c>
      <c r="C17193" t="s">
        <v>64</v>
      </c>
      <c r="D17193" t="s">
        <v>92</v>
      </c>
      <c r="E17193">
        <v>3787</v>
      </c>
      <c r="F17193">
        <v>1</v>
      </c>
    </row>
    <row r="17194" spans="1:6">
      <c r="A17194">
        <v>5311</v>
      </c>
      <c r="B17194">
        <v>22</v>
      </c>
      <c r="C17194" t="s">
        <v>64</v>
      </c>
      <c r="D17194" t="s">
        <v>92</v>
      </c>
      <c r="E17194">
        <v>4434</v>
      </c>
      <c r="F17194">
        <v>1</v>
      </c>
    </row>
    <row r="17195" spans="1:6">
      <c r="A17195">
        <v>5311</v>
      </c>
      <c r="B17195">
        <v>22</v>
      </c>
      <c r="C17195" t="s">
        <v>64</v>
      </c>
      <c r="D17195" t="s">
        <v>92</v>
      </c>
      <c r="E17195">
        <v>3981</v>
      </c>
      <c r="F17195">
        <v>1</v>
      </c>
    </row>
    <row r="17196" spans="1:6">
      <c r="A17196">
        <v>5311</v>
      </c>
      <c r="B17196">
        <v>22</v>
      </c>
      <c r="C17196" t="s">
        <v>64</v>
      </c>
      <c r="D17196" t="s">
        <v>92</v>
      </c>
      <c r="E17196">
        <v>5155</v>
      </c>
      <c r="F17196">
        <v>1</v>
      </c>
    </row>
    <row r="17197" spans="1:6">
      <c r="A17197">
        <v>5311</v>
      </c>
      <c r="B17197">
        <v>22</v>
      </c>
      <c r="C17197" t="s">
        <v>64</v>
      </c>
      <c r="D17197" t="s">
        <v>92</v>
      </c>
      <c r="E17197">
        <v>2453</v>
      </c>
      <c r="F17197">
        <v>1</v>
      </c>
    </row>
    <row r="17198" spans="1:6">
      <c r="A17198">
        <v>5311</v>
      </c>
      <c r="B17198">
        <v>22</v>
      </c>
      <c r="C17198" t="s">
        <v>64</v>
      </c>
      <c r="D17198" t="s">
        <v>92</v>
      </c>
      <c r="E17198">
        <v>2078</v>
      </c>
      <c r="F17198">
        <v>1</v>
      </c>
    </row>
    <row r="17199" spans="1:6">
      <c r="A17199">
        <v>5311</v>
      </c>
      <c r="B17199">
        <v>22</v>
      </c>
      <c r="C17199" t="s">
        <v>64</v>
      </c>
      <c r="D17199" t="s">
        <v>92</v>
      </c>
      <c r="E17199">
        <v>5380</v>
      </c>
      <c r="F17199">
        <v>1</v>
      </c>
    </row>
    <row r="17200" spans="1:6">
      <c r="A17200">
        <v>5311</v>
      </c>
      <c r="B17200">
        <v>22</v>
      </c>
      <c r="C17200" t="s">
        <v>64</v>
      </c>
      <c r="D17200" t="s">
        <v>92</v>
      </c>
      <c r="E17200">
        <v>6081</v>
      </c>
      <c r="F17200">
        <v>1</v>
      </c>
    </row>
    <row r="17201" spans="1:6">
      <c r="A17201">
        <v>5311</v>
      </c>
      <c r="B17201">
        <v>22</v>
      </c>
      <c r="C17201" t="s">
        <v>64</v>
      </c>
      <c r="D17201" t="s">
        <v>92</v>
      </c>
      <c r="E17201">
        <v>1375</v>
      </c>
      <c r="F17201">
        <v>1</v>
      </c>
    </row>
    <row r="17202" spans="1:6">
      <c r="A17202">
        <v>5311</v>
      </c>
      <c r="B17202">
        <v>22</v>
      </c>
      <c r="C17202" t="s">
        <v>64</v>
      </c>
      <c r="D17202" t="s">
        <v>92</v>
      </c>
      <c r="E17202">
        <v>4241</v>
      </c>
      <c r="F17202">
        <v>1</v>
      </c>
    </row>
    <row r="17203" spans="1:6">
      <c r="A17203">
        <v>5311</v>
      </c>
      <c r="B17203">
        <v>22</v>
      </c>
      <c r="C17203" t="s">
        <v>64</v>
      </c>
      <c r="D17203" t="s">
        <v>92</v>
      </c>
      <c r="E17203">
        <v>5524</v>
      </c>
      <c r="F17203">
        <v>1</v>
      </c>
    </row>
    <row r="17204" spans="1:6">
      <c r="A17204">
        <v>5311</v>
      </c>
      <c r="B17204">
        <v>22</v>
      </c>
      <c r="C17204" t="s">
        <v>64</v>
      </c>
      <c r="D17204" t="s">
        <v>92</v>
      </c>
      <c r="E17204">
        <v>5272</v>
      </c>
      <c r="F17204">
        <v>1</v>
      </c>
    </row>
    <row r="17205" spans="1:6">
      <c r="A17205">
        <v>5311</v>
      </c>
      <c r="B17205">
        <v>22</v>
      </c>
      <c r="C17205" t="s">
        <v>64</v>
      </c>
      <c r="D17205" t="s">
        <v>92</v>
      </c>
      <c r="E17205">
        <v>3138</v>
      </c>
      <c r="F17205">
        <v>1</v>
      </c>
    </row>
    <row r="17206" spans="1:6">
      <c r="A17206">
        <v>5311</v>
      </c>
      <c r="B17206">
        <v>22</v>
      </c>
      <c r="C17206" t="s">
        <v>64</v>
      </c>
      <c r="D17206" t="s">
        <v>92</v>
      </c>
      <c r="E17206">
        <v>5708</v>
      </c>
      <c r="F17206">
        <v>1</v>
      </c>
    </row>
    <row r="17207" spans="1:6">
      <c r="A17207">
        <v>5311</v>
      </c>
      <c r="B17207">
        <v>22</v>
      </c>
      <c r="C17207" t="s">
        <v>64</v>
      </c>
      <c r="D17207" t="s">
        <v>92</v>
      </c>
      <c r="E17207">
        <v>3056</v>
      </c>
      <c r="F17207">
        <v>1</v>
      </c>
    </row>
    <row r="17208" spans="1:6">
      <c r="A17208">
        <v>5311</v>
      </c>
      <c r="B17208">
        <v>22</v>
      </c>
      <c r="C17208" t="s">
        <v>64</v>
      </c>
      <c r="D17208" t="s">
        <v>92</v>
      </c>
      <c r="E17208">
        <v>5850</v>
      </c>
      <c r="F17208">
        <v>1</v>
      </c>
    </row>
    <row r="17209" spans="1:6">
      <c r="A17209">
        <v>5311</v>
      </c>
      <c r="B17209">
        <v>22</v>
      </c>
      <c r="C17209" t="s">
        <v>64</v>
      </c>
      <c r="D17209" t="s">
        <v>92</v>
      </c>
      <c r="E17209">
        <v>4859</v>
      </c>
      <c r="F17209">
        <v>1</v>
      </c>
    </row>
    <row r="17210" spans="1:6">
      <c r="A17210">
        <v>5311</v>
      </c>
      <c r="B17210">
        <v>22</v>
      </c>
      <c r="C17210" t="s">
        <v>64</v>
      </c>
      <c r="D17210" t="s">
        <v>92</v>
      </c>
      <c r="E17210">
        <v>5153</v>
      </c>
      <c r="F17210">
        <v>1</v>
      </c>
    </row>
    <row r="17211" spans="1:6">
      <c r="A17211">
        <v>5311</v>
      </c>
      <c r="B17211">
        <v>22</v>
      </c>
      <c r="C17211" t="s">
        <v>64</v>
      </c>
      <c r="D17211" t="s">
        <v>92</v>
      </c>
      <c r="E17211">
        <v>3819</v>
      </c>
      <c r="F17211">
        <v>1</v>
      </c>
    </row>
    <row r="17212" spans="1:6">
      <c r="A17212">
        <v>5311</v>
      </c>
      <c r="B17212">
        <v>22</v>
      </c>
      <c r="C17212" t="s">
        <v>64</v>
      </c>
      <c r="D17212" t="s">
        <v>92</v>
      </c>
      <c r="E17212">
        <v>3748</v>
      </c>
      <c r="F17212">
        <v>1</v>
      </c>
    </row>
    <row r="17213" spans="1:6">
      <c r="A17213">
        <v>5311</v>
      </c>
      <c r="B17213">
        <v>22</v>
      </c>
      <c r="C17213" t="s">
        <v>64</v>
      </c>
      <c r="D17213" t="s">
        <v>92</v>
      </c>
      <c r="E17213">
        <v>2082</v>
      </c>
      <c r="F17213">
        <v>1</v>
      </c>
    </row>
    <row r="17214" spans="1:6">
      <c r="A17214">
        <v>5311</v>
      </c>
      <c r="B17214">
        <v>22</v>
      </c>
      <c r="C17214" t="s">
        <v>64</v>
      </c>
      <c r="D17214" t="s">
        <v>92</v>
      </c>
      <c r="E17214">
        <v>3040</v>
      </c>
      <c r="F17214">
        <v>1</v>
      </c>
    </row>
    <row r="17215" spans="1:6">
      <c r="A17215">
        <v>5311</v>
      </c>
      <c r="B17215">
        <v>22</v>
      </c>
      <c r="C17215" t="s">
        <v>64</v>
      </c>
      <c r="D17215" t="s">
        <v>92</v>
      </c>
      <c r="E17215">
        <v>5918</v>
      </c>
      <c r="F17215">
        <v>1</v>
      </c>
    </row>
    <row r="17216" spans="1:6">
      <c r="A17216">
        <v>5311</v>
      </c>
      <c r="B17216">
        <v>22</v>
      </c>
      <c r="C17216" t="s">
        <v>64</v>
      </c>
      <c r="D17216" t="s">
        <v>92</v>
      </c>
      <c r="E17216">
        <v>2792</v>
      </c>
      <c r="F17216">
        <v>1</v>
      </c>
    </row>
    <row r="17217" spans="1:6">
      <c r="A17217">
        <v>5311</v>
      </c>
      <c r="B17217">
        <v>22</v>
      </c>
      <c r="C17217" t="s">
        <v>64</v>
      </c>
      <c r="D17217" t="s">
        <v>92</v>
      </c>
      <c r="E17217">
        <v>84</v>
      </c>
      <c r="F17217">
        <v>1</v>
      </c>
    </row>
    <row r="17218" spans="1:6">
      <c r="A17218">
        <v>5311</v>
      </c>
      <c r="B17218">
        <v>22</v>
      </c>
      <c r="C17218" t="s">
        <v>64</v>
      </c>
      <c r="D17218" t="s">
        <v>92</v>
      </c>
      <c r="E17218">
        <v>5863</v>
      </c>
      <c r="F17218">
        <v>1</v>
      </c>
    </row>
    <row r="17219" spans="1:6">
      <c r="A17219">
        <v>5311</v>
      </c>
      <c r="B17219">
        <v>22</v>
      </c>
      <c r="C17219" t="s">
        <v>64</v>
      </c>
      <c r="D17219" t="s">
        <v>92</v>
      </c>
      <c r="E17219">
        <v>5223</v>
      </c>
      <c r="F17219">
        <v>1</v>
      </c>
    </row>
    <row r="17220" spans="1:6">
      <c r="A17220">
        <v>5311</v>
      </c>
      <c r="B17220">
        <v>22</v>
      </c>
      <c r="C17220" t="s">
        <v>64</v>
      </c>
      <c r="D17220" t="s">
        <v>92</v>
      </c>
      <c r="E17220">
        <v>6002</v>
      </c>
      <c r="F17220">
        <v>1</v>
      </c>
    </row>
    <row r="17221" spans="1:6">
      <c r="A17221">
        <v>5311</v>
      </c>
      <c r="B17221">
        <v>22</v>
      </c>
      <c r="C17221" t="s">
        <v>64</v>
      </c>
      <c r="D17221" t="s">
        <v>92</v>
      </c>
      <c r="E17221">
        <v>1104</v>
      </c>
      <c r="F17221">
        <v>1</v>
      </c>
    </row>
    <row r="17222" spans="1:6">
      <c r="A17222">
        <v>5311</v>
      </c>
      <c r="B17222">
        <v>22</v>
      </c>
      <c r="C17222" t="s">
        <v>64</v>
      </c>
      <c r="D17222" t="s">
        <v>92</v>
      </c>
      <c r="E17222">
        <v>3206</v>
      </c>
      <c r="F17222">
        <v>1</v>
      </c>
    </row>
    <row r="17223" spans="1:6">
      <c r="A17223">
        <v>5311</v>
      </c>
      <c r="B17223">
        <v>22</v>
      </c>
      <c r="C17223" t="s">
        <v>64</v>
      </c>
      <c r="D17223" t="s">
        <v>92</v>
      </c>
      <c r="E17223">
        <v>1306</v>
      </c>
      <c r="F17223">
        <v>1</v>
      </c>
    </row>
    <row r="17224" spans="1:6">
      <c r="A17224">
        <v>5311</v>
      </c>
      <c r="B17224">
        <v>22</v>
      </c>
      <c r="C17224" t="s">
        <v>64</v>
      </c>
      <c r="D17224" t="s">
        <v>92</v>
      </c>
      <c r="E17224">
        <v>125</v>
      </c>
      <c r="F17224">
        <v>1</v>
      </c>
    </row>
    <row r="17225" spans="1:6">
      <c r="A17225">
        <v>5311</v>
      </c>
      <c r="B17225">
        <v>22</v>
      </c>
      <c r="C17225" t="s">
        <v>64</v>
      </c>
      <c r="D17225" t="s">
        <v>92</v>
      </c>
      <c r="E17225">
        <v>5985</v>
      </c>
      <c r="F17225">
        <v>1</v>
      </c>
    </row>
    <row r="17226" spans="1:6">
      <c r="A17226">
        <v>5311</v>
      </c>
      <c r="B17226">
        <v>23</v>
      </c>
      <c r="C17226" t="s">
        <v>64</v>
      </c>
      <c r="D17226" t="s">
        <v>92</v>
      </c>
      <c r="E17226">
        <v>2962</v>
      </c>
      <c r="F17226">
        <v>5</v>
      </c>
    </row>
    <row r="17227" spans="1:6">
      <c r="A17227">
        <v>5311</v>
      </c>
      <c r="B17227">
        <v>23</v>
      </c>
      <c r="C17227" t="s">
        <v>64</v>
      </c>
      <c r="D17227" t="s">
        <v>92</v>
      </c>
      <c r="E17227">
        <v>2713</v>
      </c>
      <c r="F17227">
        <v>5</v>
      </c>
    </row>
    <row r="17228" spans="1:6">
      <c r="A17228">
        <v>5311</v>
      </c>
      <c r="B17228">
        <v>23</v>
      </c>
      <c r="C17228" t="s">
        <v>64</v>
      </c>
      <c r="D17228" t="s">
        <v>92</v>
      </c>
      <c r="E17228">
        <v>4235</v>
      </c>
      <c r="F17228">
        <v>2</v>
      </c>
    </row>
    <row r="17229" spans="1:6">
      <c r="A17229">
        <v>5311</v>
      </c>
      <c r="B17229">
        <v>23</v>
      </c>
      <c r="C17229" t="s">
        <v>64</v>
      </c>
      <c r="D17229" t="s">
        <v>92</v>
      </c>
      <c r="E17229">
        <v>5168</v>
      </c>
      <c r="F17229">
        <v>2</v>
      </c>
    </row>
    <row r="17230" spans="1:6">
      <c r="A17230">
        <v>5311</v>
      </c>
      <c r="B17230">
        <v>23</v>
      </c>
      <c r="C17230" t="s">
        <v>64</v>
      </c>
      <c r="D17230" t="s">
        <v>92</v>
      </c>
      <c r="E17230">
        <v>3797</v>
      </c>
      <c r="F17230">
        <v>2</v>
      </c>
    </row>
    <row r="17231" spans="1:6">
      <c r="A17231">
        <v>5311</v>
      </c>
      <c r="B17231">
        <v>23</v>
      </c>
      <c r="C17231" t="s">
        <v>64</v>
      </c>
      <c r="D17231" t="s">
        <v>92</v>
      </c>
      <c r="E17231">
        <v>3549</v>
      </c>
      <c r="F17231">
        <v>2</v>
      </c>
    </row>
    <row r="17232" spans="1:6">
      <c r="A17232">
        <v>5311</v>
      </c>
      <c r="B17232">
        <v>23</v>
      </c>
      <c r="C17232" t="s">
        <v>64</v>
      </c>
      <c r="D17232" t="s">
        <v>92</v>
      </c>
      <c r="E17232">
        <v>5476</v>
      </c>
      <c r="F17232">
        <v>2</v>
      </c>
    </row>
    <row r="17233" spans="1:6">
      <c r="A17233">
        <v>5311</v>
      </c>
      <c r="B17233">
        <v>23</v>
      </c>
      <c r="C17233" t="s">
        <v>64</v>
      </c>
      <c r="D17233" t="s">
        <v>92</v>
      </c>
      <c r="E17233">
        <v>4525</v>
      </c>
      <c r="F17233">
        <v>2</v>
      </c>
    </row>
    <row r="17234" spans="1:6">
      <c r="A17234">
        <v>5311</v>
      </c>
      <c r="B17234">
        <v>23</v>
      </c>
      <c r="C17234" t="s">
        <v>64</v>
      </c>
      <c r="D17234" t="s">
        <v>92</v>
      </c>
      <c r="E17234">
        <v>4464</v>
      </c>
      <c r="F17234">
        <v>2</v>
      </c>
    </row>
    <row r="17235" spans="1:6">
      <c r="A17235">
        <v>5311</v>
      </c>
      <c r="B17235">
        <v>23</v>
      </c>
      <c r="C17235" t="s">
        <v>64</v>
      </c>
      <c r="D17235" t="s">
        <v>92</v>
      </c>
      <c r="E17235">
        <v>3520</v>
      </c>
      <c r="F17235">
        <v>1</v>
      </c>
    </row>
    <row r="17236" spans="1:6">
      <c r="A17236">
        <v>5311</v>
      </c>
      <c r="B17236">
        <v>23</v>
      </c>
      <c r="C17236" t="s">
        <v>64</v>
      </c>
      <c r="D17236" t="s">
        <v>92</v>
      </c>
      <c r="E17236">
        <v>3612</v>
      </c>
      <c r="F17236">
        <v>1</v>
      </c>
    </row>
    <row r="17237" spans="1:6">
      <c r="A17237">
        <v>5311</v>
      </c>
      <c r="B17237">
        <v>23</v>
      </c>
      <c r="C17237" t="s">
        <v>64</v>
      </c>
      <c r="D17237" t="s">
        <v>92</v>
      </c>
      <c r="E17237">
        <v>5798</v>
      </c>
      <c r="F17237">
        <v>1</v>
      </c>
    </row>
    <row r="17238" spans="1:6">
      <c r="A17238">
        <v>5311</v>
      </c>
      <c r="B17238">
        <v>23</v>
      </c>
      <c r="C17238" t="s">
        <v>64</v>
      </c>
      <c r="D17238" t="s">
        <v>92</v>
      </c>
      <c r="E17238">
        <v>2189</v>
      </c>
      <c r="F17238">
        <v>1</v>
      </c>
    </row>
    <row r="17239" spans="1:6">
      <c r="A17239">
        <v>5311</v>
      </c>
      <c r="B17239">
        <v>23</v>
      </c>
      <c r="C17239" t="s">
        <v>64</v>
      </c>
      <c r="D17239" t="s">
        <v>92</v>
      </c>
      <c r="E17239">
        <v>96</v>
      </c>
      <c r="F17239">
        <v>1</v>
      </c>
    </row>
    <row r="17240" spans="1:6">
      <c r="A17240">
        <v>5311</v>
      </c>
      <c r="B17240">
        <v>23</v>
      </c>
      <c r="C17240" t="s">
        <v>64</v>
      </c>
      <c r="D17240" t="s">
        <v>92</v>
      </c>
      <c r="E17240">
        <v>3511</v>
      </c>
      <c r="F17240">
        <v>1</v>
      </c>
    </row>
    <row r="17241" spans="1:6">
      <c r="A17241">
        <v>5311</v>
      </c>
      <c r="B17241">
        <v>23</v>
      </c>
      <c r="C17241" t="s">
        <v>64</v>
      </c>
      <c r="D17241" t="s">
        <v>92</v>
      </c>
      <c r="E17241">
        <v>4932</v>
      </c>
      <c r="F17241">
        <v>1</v>
      </c>
    </row>
    <row r="17242" spans="1:6">
      <c r="A17242">
        <v>5311</v>
      </c>
      <c r="B17242">
        <v>23</v>
      </c>
      <c r="C17242" t="s">
        <v>64</v>
      </c>
      <c r="D17242" t="s">
        <v>92</v>
      </c>
      <c r="E17242">
        <v>2932</v>
      </c>
      <c r="F17242">
        <v>1</v>
      </c>
    </row>
    <row r="17243" spans="1:6">
      <c r="A17243">
        <v>5311</v>
      </c>
      <c r="B17243">
        <v>23</v>
      </c>
      <c r="C17243" t="s">
        <v>64</v>
      </c>
      <c r="D17243" t="s">
        <v>92</v>
      </c>
      <c r="E17243">
        <v>4668</v>
      </c>
      <c r="F17243">
        <v>1</v>
      </c>
    </row>
    <row r="17244" spans="1:6">
      <c r="A17244">
        <v>5311</v>
      </c>
      <c r="B17244">
        <v>23</v>
      </c>
      <c r="C17244" t="s">
        <v>64</v>
      </c>
      <c r="D17244" t="s">
        <v>92</v>
      </c>
      <c r="E17244">
        <v>5885</v>
      </c>
      <c r="F17244">
        <v>1</v>
      </c>
    </row>
    <row r="17245" spans="1:6">
      <c r="A17245">
        <v>5311</v>
      </c>
      <c r="B17245">
        <v>23</v>
      </c>
      <c r="C17245" t="s">
        <v>64</v>
      </c>
      <c r="D17245" t="s">
        <v>92</v>
      </c>
      <c r="E17245">
        <v>103</v>
      </c>
      <c r="F17245">
        <v>1</v>
      </c>
    </row>
    <row r="17246" spans="1:6">
      <c r="A17246">
        <v>5311</v>
      </c>
      <c r="B17246">
        <v>23</v>
      </c>
      <c r="C17246" t="s">
        <v>64</v>
      </c>
      <c r="D17246" t="s">
        <v>92</v>
      </c>
      <c r="E17246">
        <v>2249</v>
      </c>
      <c r="F17246">
        <v>1</v>
      </c>
    </row>
    <row r="17247" spans="1:6">
      <c r="A17247">
        <v>5311</v>
      </c>
      <c r="B17247">
        <v>23</v>
      </c>
      <c r="C17247" t="s">
        <v>64</v>
      </c>
      <c r="D17247" t="s">
        <v>92</v>
      </c>
      <c r="E17247">
        <v>1099</v>
      </c>
      <c r="F17247">
        <v>1</v>
      </c>
    </row>
    <row r="17248" spans="1:6">
      <c r="A17248">
        <v>5311</v>
      </c>
      <c r="B17248">
        <v>23</v>
      </c>
      <c r="C17248" t="s">
        <v>64</v>
      </c>
      <c r="D17248" t="s">
        <v>92</v>
      </c>
      <c r="E17248">
        <v>2582</v>
      </c>
      <c r="F17248">
        <v>1</v>
      </c>
    </row>
    <row r="17249" spans="1:6">
      <c r="A17249">
        <v>5311</v>
      </c>
      <c r="B17249">
        <v>23</v>
      </c>
      <c r="C17249" t="s">
        <v>64</v>
      </c>
      <c r="D17249" t="s">
        <v>92</v>
      </c>
      <c r="E17249">
        <v>4730</v>
      </c>
      <c r="F17249">
        <v>1</v>
      </c>
    </row>
    <row r="17250" spans="1:6">
      <c r="A17250">
        <v>5311</v>
      </c>
      <c r="B17250">
        <v>23</v>
      </c>
      <c r="C17250" t="s">
        <v>64</v>
      </c>
      <c r="D17250" t="s">
        <v>92</v>
      </c>
      <c r="E17250">
        <v>4676</v>
      </c>
      <c r="F17250">
        <v>1</v>
      </c>
    </row>
    <row r="17251" spans="1:6">
      <c r="A17251">
        <v>5311</v>
      </c>
      <c r="B17251">
        <v>23</v>
      </c>
      <c r="C17251" t="s">
        <v>64</v>
      </c>
      <c r="D17251" t="s">
        <v>92</v>
      </c>
      <c r="E17251">
        <v>5176</v>
      </c>
      <c r="F17251">
        <v>1</v>
      </c>
    </row>
    <row r="17252" spans="1:6">
      <c r="A17252">
        <v>5311</v>
      </c>
      <c r="B17252">
        <v>23</v>
      </c>
      <c r="C17252" t="s">
        <v>64</v>
      </c>
      <c r="D17252" t="s">
        <v>92</v>
      </c>
      <c r="E17252">
        <v>4192</v>
      </c>
      <c r="F17252">
        <v>1</v>
      </c>
    </row>
    <row r="17253" spans="1:6">
      <c r="A17253">
        <v>5311</v>
      </c>
      <c r="B17253">
        <v>23</v>
      </c>
      <c r="C17253" t="s">
        <v>64</v>
      </c>
      <c r="D17253" t="s">
        <v>92</v>
      </c>
      <c r="E17253">
        <v>1132</v>
      </c>
      <c r="F17253">
        <v>1</v>
      </c>
    </row>
    <row r="17254" spans="1:6">
      <c r="A17254">
        <v>5311</v>
      </c>
      <c r="B17254">
        <v>23</v>
      </c>
      <c r="C17254" t="s">
        <v>64</v>
      </c>
      <c r="D17254" t="s">
        <v>92</v>
      </c>
      <c r="E17254">
        <v>3884</v>
      </c>
      <c r="F17254">
        <v>1</v>
      </c>
    </row>
    <row r="17255" spans="1:6">
      <c r="A17255">
        <v>5311</v>
      </c>
      <c r="B17255">
        <v>23</v>
      </c>
      <c r="C17255" t="s">
        <v>64</v>
      </c>
      <c r="D17255" t="s">
        <v>92</v>
      </c>
      <c r="E17255">
        <v>3018</v>
      </c>
      <c r="F17255">
        <v>1</v>
      </c>
    </row>
    <row r="17256" spans="1:6">
      <c r="A17256">
        <v>5311</v>
      </c>
      <c r="B17256">
        <v>23</v>
      </c>
      <c r="C17256" t="s">
        <v>64</v>
      </c>
      <c r="D17256" t="s">
        <v>92</v>
      </c>
      <c r="E17256">
        <v>2942</v>
      </c>
      <c r="F17256">
        <v>1</v>
      </c>
    </row>
    <row r="17257" spans="1:6">
      <c r="A17257">
        <v>5311</v>
      </c>
      <c r="B17257">
        <v>23</v>
      </c>
      <c r="C17257" t="s">
        <v>64</v>
      </c>
      <c r="D17257" t="s">
        <v>92</v>
      </c>
      <c r="E17257">
        <v>3126</v>
      </c>
      <c r="F17257">
        <v>1</v>
      </c>
    </row>
    <row r="17258" spans="1:6">
      <c r="A17258">
        <v>5311</v>
      </c>
      <c r="B17258">
        <v>23</v>
      </c>
      <c r="C17258" t="s">
        <v>64</v>
      </c>
      <c r="D17258" t="s">
        <v>92</v>
      </c>
      <c r="E17258">
        <v>4766</v>
      </c>
      <c r="F17258">
        <v>1</v>
      </c>
    </row>
    <row r="17259" spans="1:6">
      <c r="A17259">
        <v>5541</v>
      </c>
      <c r="B17259">
        <v>13</v>
      </c>
      <c r="C17259" t="s">
        <v>63</v>
      </c>
      <c r="D17259" t="s">
        <v>92</v>
      </c>
      <c r="E17259">
        <v>5149</v>
      </c>
      <c r="F17259">
        <v>69</v>
      </c>
    </row>
    <row r="17260" spans="1:6">
      <c r="A17260">
        <v>5541</v>
      </c>
      <c r="B17260">
        <v>13</v>
      </c>
      <c r="C17260" t="s">
        <v>63</v>
      </c>
      <c r="D17260" t="s">
        <v>92</v>
      </c>
      <c r="E17260">
        <v>3931</v>
      </c>
      <c r="F17260">
        <v>52</v>
      </c>
    </row>
    <row r="17261" spans="1:6">
      <c r="A17261">
        <v>5541</v>
      </c>
      <c r="B17261">
        <v>13</v>
      </c>
      <c r="C17261" t="s">
        <v>63</v>
      </c>
      <c r="D17261" t="s">
        <v>92</v>
      </c>
      <c r="E17261">
        <v>2408</v>
      </c>
      <c r="F17261">
        <v>46</v>
      </c>
    </row>
    <row r="17262" spans="1:6">
      <c r="A17262">
        <v>5541</v>
      </c>
      <c r="B17262">
        <v>13</v>
      </c>
      <c r="C17262" t="s">
        <v>63</v>
      </c>
      <c r="D17262" t="s">
        <v>92</v>
      </c>
      <c r="E17262">
        <v>4447</v>
      </c>
      <c r="F17262">
        <v>31</v>
      </c>
    </row>
    <row r="17263" spans="1:6">
      <c r="A17263">
        <v>5541</v>
      </c>
      <c r="B17263">
        <v>13</v>
      </c>
      <c r="C17263" t="s">
        <v>63</v>
      </c>
      <c r="D17263" t="s">
        <v>92</v>
      </c>
      <c r="E17263">
        <v>6133</v>
      </c>
      <c r="F17263">
        <v>30</v>
      </c>
    </row>
    <row r="17264" spans="1:6">
      <c r="A17264">
        <v>5541</v>
      </c>
      <c r="B17264">
        <v>13</v>
      </c>
      <c r="C17264" t="s">
        <v>63</v>
      </c>
      <c r="D17264" t="s">
        <v>92</v>
      </c>
      <c r="E17264">
        <v>4750</v>
      </c>
      <c r="F17264">
        <v>10</v>
      </c>
    </row>
    <row r="17265" spans="1:6">
      <c r="A17265">
        <v>5541</v>
      </c>
      <c r="B17265">
        <v>13</v>
      </c>
      <c r="C17265" t="s">
        <v>63</v>
      </c>
      <c r="D17265" t="s">
        <v>92</v>
      </c>
      <c r="E17265">
        <v>3714</v>
      </c>
      <c r="F17265">
        <v>10</v>
      </c>
    </row>
    <row r="17266" spans="1:6">
      <c r="A17266">
        <v>5541</v>
      </c>
      <c r="B17266">
        <v>13</v>
      </c>
      <c r="C17266" t="s">
        <v>63</v>
      </c>
      <c r="D17266" t="s">
        <v>92</v>
      </c>
      <c r="E17266">
        <v>1016</v>
      </c>
      <c r="F17266">
        <v>10</v>
      </c>
    </row>
    <row r="17267" spans="1:6">
      <c r="A17267">
        <v>5541</v>
      </c>
      <c r="B17267">
        <v>13</v>
      </c>
      <c r="C17267" t="s">
        <v>63</v>
      </c>
      <c r="D17267" t="s">
        <v>92</v>
      </c>
      <c r="E17267">
        <v>2633</v>
      </c>
      <c r="F17267">
        <v>9</v>
      </c>
    </row>
    <row r="17268" spans="1:6">
      <c r="A17268">
        <v>5541</v>
      </c>
      <c r="B17268">
        <v>13</v>
      </c>
      <c r="C17268" t="s">
        <v>63</v>
      </c>
      <c r="D17268" t="s">
        <v>92</v>
      </c>
      <c r="E17268">
        <v>4566</v>
      </c>
      <c r="F17268">
        <v>9</v>
      </c>
    </row>
    <row r="17269" spans="1:6">
      <c r="A17269">
        <v>5541</v>
      </c>
      <c r="B17269">
        <v>13</v>
      </c>
      <c r="C17269" t="s">
        <v>63</v>
      </c>
      <c r="D17269" t="s">
        <v>92</v>
      </c>
      <c r="E17269">
        <v>3318</v>
      </c>
      <c r="F17269">
        <v>8</v>
      </c>
    </row>
    <row r="17270" spans="1:6">
      <c r="A17270">
        <v>5541</v>
      </c>
      <c r="B17270">
        <v>13</v>
      </c>
      <c r="C17270" t="s">
        <v>63</v>
      </c>
      <c r="D17270" t="s">
        <v>92</v>
      </c>
      <c r="E17270">
        <v>5460</v>
      </c>
      <c r="F17270">
        <v>8</v>
      </c>
    </row>
    <row r="17271" spans="1:6">
      <c r="A17271">
        <v>5541</v>
      </c>
      <c r="B17271">
        <v>13</v>
      </c>
      <c r="C17271" t="s">
        <v>63</v>
      </c>
      <c r="D17271" t="s">
        <v>92</v>
      </c>
      <c r="E17271">
        <v>1181</v>
      </c>
      <c r="F17271">
        <v>8</v>
      </c>
    </row>
    <row r="17272" spans="1:6">
      <c r="A17272">
        <v>5541</v>
      </c>
      <c r="B17272">
        <v>13</v>
      </c>
      <c r="C17272" t="s">
        <v>63</v>
      </c>
      <c r="D17272" t="s">
        <v>92</v>
      </c>
      <c r="E17272">
        <v>261</v>
      </c>
      <c r="F17272">
        <v>8</v>
      </c>
    </row>
    <row r="17273" spans="1:6">
      <c r="A17273">
        <v>5541</v>
      </c>
      <c r="B17273">
        <v>13</v>
      </c>
      <c r="C17273" t="s">
        <v>63</v>
      </c>
      <c r="D17273" t="s">
        <v>92</v>
      </c>
      <c r="E17273">
        <v>1237</v>
      </c>
      <c r="F17273">
        <v>8</v>
      </c>
    </row>
    <row r="17274" spans="1:6">
      <c r="A17274">
        <v>5541</v>
      </c>
      <c r="B17274">
        <v>13</v>
      </c>
      <c r="C17274" t="s">
        <v>63</v>
      </c>
      <c r="D17274" t="s">
        <v>92</v>
      </c>
      <c r="E17274">
        <v>4842</v>
      </c>
      <c r="F17274">
        <v>7</v>
      </c>
    </row>
    <row r="17275" spans="1:6">
      <c r="A17275">
        <v>5541</v>
      </c>
      <c r="B17275">
        <v>13</v>
      </c>
      <c r="C17275" t="s">
        <v>63</v>
      </c>
      <c r="D17275" t="s">
        <v>92</v>
      </c>
      <c r="E17275">
        <v>1233</v>
      </c>
      <c r="F17275">
        <v>6</v>
      </c>
    </row>
    <row r="17276" spans="1:6">
      <c r="A17276">
        <v>5541</v>
      </c>
      <c r="B17276">
        <v>13</v>
      </c>
      <c r="C17276" t="s">
        <v>63</v>
      </c>
      <c r="D17276" t="s">
        <v>92</v>
      </c>
      <c r="E17276">
        <v>3262</v>
      </c>
      <c r="F17276">
        <v>6</v>
      </c>
    </row>
    <row r="17277" spans="1:6">
      <c r="A17277">
        <v>5541</v>
      </c>
      <c r="B17277">
        <v>13</v>
      </c>
      <c r="C17277" t="s">
        <v>63</v>
      </c>
      <c r="D17277" t="s">
        <v>92</v>
      </c>
      <c r="E17277">
        <v>2121</v>
      </c>
      <c r="F17277">
        <v>6</v>
      </c>
    </row>
    <row r="17278" spans="1:6">
      <c r="A17278">
        <v>5541</v>
      </c>
      <c r="B17278">
        <v>13</v>
      </c>
      <c r="C17278" t="s">
        <v>63</v>
      </c>
      <c r="D17278" t="s">
        <v>92</v>
      </c>
      <c r="E17278">
        <v>3999</v>
      </c>
      <c r="F17278">
        <v>6</v>
      </c>
    </row>
    <row r="17279" spans="1:6">
      <c r="A17279">
        <v>5541</v>
      </c>
      <c r="B17279">
        <v>13</v>
      </c>
      <c r="C17279" t="s">
        <v>63</v>
      </c>
      <c r="D17279" t="s">
        <v>92</v>
      </c>
      <c r="E17279">
        <v>4591</v>
      </c>
      <c r="F17279">
        <v>6</v>
      </c>
    </row>
    <row r="17280" spans="1:6">
      <c r="A17280">
        <v>5541</v>
      </c>
      <c r="B17280">
        <v>13</v>
      </c>
      <c r="C17280" t="s">
        <v>63</v>
      </c>
      <c r="D17280" t="s">
        <v>92</v>
      </c>
      <c r="E17280">
        <v>3293</v>
      </c>
      <c r="F17280">
        <v>6</v>
      </c>
    </row>
    <row r="17281" spans="1:6">
      <c r="A17281">
        <v>5541</v>
      </c>
      <c r="B17281">
        <v>13</v>
      </c>
      <c r="C17281" t="s">
        <v>63</v>
      </c>
      <c r="D17281" t="s">
        <v>92</v>
      </c>
      <c r="E17281">
        <v>4217</v>
      </c>
      <c r="F17281">
        <v>5</v>
      </c>
    </row>
    <row r="17282" spans="1:6">
      <c r="A17282">
        <v>5541</v>
      </c>
      <c r="B17282">
        <v>13</v>
      </c>
      <c r="C17282" t="s">
        <v>63</v>
      </c>
      <c r="D17282" t="s">
        <v>92</v>
      </c>
      <c r="E17282">
        <v>259</v>
      </c>
      <c r="F17282">
        <v>5</v>
      </c>
    </row>
    <row r="17283" spans="1:6">
      <c r="A17283">
        <v>5541</v>
      </c>
      <c r="B17283">
        <v>13</v>
      </c>
      <c r="C17283" t="s">
        <v>63</v>
      </c>
      <c r="D17283" t="s">
        <v>92</v>
      </c>
      <c r="E17283">
        <v>1117</v>
      </c>
      <c r="F17283">
        <v>5</v>
      </c>
    </row>
    <row r="17284" spans="1:6">
      <c r="A17284">
        <v>5541</v>
      </c>
      <c r="B17284">
        <v>13</v>
      </c>
      <c r="C17284" t="s">
        <v>63</v>
      </c>
      <c r="D17284" t="s">
        <v>92</v>
      </c>
      <c r="E17284">
        <v>5807</v>
      </c>
      <c r="F17284">
        <v>5</v>
      </c>
    </row>
    <row r="17285" spans="1:6">
      <c r="A17285">
        <v>5541</v>
      </c>
      <c r="B17285">
        <v>13</v>
      </c>
      <c r="C17285" t="s">
        <v>63</v>
      </c>
      <c r="D17285" t="s">
        <v>92</v>
      </c>
      <c r="E17285">
        <v>4364</v>
      </c>
      <c r="F17285">
        <v>5</v>
      </c>
    </row>
    <row r="17286" spans="1:6">
      <c r="A17286">
        <v>5541</v>
      </c>
      <c r="B17286">
        <v>13</v>
      </c>
      <c r="C17286" t="s">
        <v>63</v>
      </c>
      <c r="D17286" t="s">
        <v>92</v>
      </c>
      <c r="E17286">
        <v>5129</v>
      </c>
      <c r="F17286">
        <v>5</v>
      </c>
    </row>
    <row r="17287" spans="1:6">
      <c r="A17287">
        <v>5541</v>
      </c>
      <c r="B17287">
        <v>13</v>
      </c>
      <c r="C17287" t="s">
        <v>63</v>
      </c>
      <c r="D17287" t="s">
        <v>92</v>
      </c>
      <c r="E17287">
        <v>4337</v>
      </c>
      <c r="F17287">
        <v>5</v>
      </c>
    </row>
    <row r="17288" spans="1:6">
      <c r="A17288">
        <v>5541</v>
      </c>
      <c r="B17288">
        <v>13</v>
      </c>
      <c r="C17288" t="s">
        <v>63</v>
      </c>
      <c r="D17288" t="s">
        <v>92</v>
      </c>
      <c r="E17288">
        <v>4674</v>
      </c>
      <c r="F17288">
        <v>5</v>
      </c>
    </row>
    <row r="17289" spans="1:6">
      <c r="A17289">
        <v>5541</v>
      </c>
      <c r="B17289">
        <v>13</v>
      </c>
      <c r="C17289" t="s">
        <v>63</v>
      </c>
      <c r="D17289" t="s">
        <v>92</v>
      </c>
      <c r="E17289">
        <v>3723</v>
      </c>
      <c r="F17289">
        <v>5</v>
      </c>
    </row>
    <row r="17290" spans="1:6">
      <c r="A17290">
        <v>5541</v>
      </c>
      <c r="B17290">
        <v>13</v>
      </c>
      <c r="C17290" t="s">
        <v>63</v>
      </c>
      <c r="D17290" t="s">
        <v>92</v>
      </c>
      <c r="E17290">
        <v>3304</v>
      </c>
      <c r="F17290">
        <v>5</v>
      </c>
    </row>
    <row r="17291" spans="1:6">
      <c r="A17291">
        <v>5541</v>
      </c>
      <c r="B17291">
        <v>13</v>
      </c>
      <c r="C17291" t="s">
        <v>63</v>
      </c>
      <c r="D17291" t="s">
        <v>92</v>
      </c>
      <c r="E17291">
        <v>3583</v>
      </c>
      <c r="F17291">
        <v>5</v>
      </c>
    </row>
    <row r="17292" spans="1:6">
      <c r="A17292">
        <v>5541</v>
      </c>
      <c r="B17292">
        <v>13</v>
      </c>
      <c r="C17292" t="s">
        <v>63</v>
      </c>
      <c r="D17292" t="s">
        <v>92</v>
      </c>
      <c r="E17292">
        <v>5060</v>
      </c>
      <c r="F17292">
        <v>5</v>
      </c>
    </row>
    <row r="17293" spans="1:6">
      <c r="A17293">
        <v>5541</v>
      </c>
      <c r="B17293">
        <v>13</v>
      </c>
      <c r="C17293" t="s">
        <v>63</v>
      </c>
      <c r="D17293" t="s">
        <v>92</v>
      </c>
      <c r="E17293">
        <v>4980</v>
      </c>
      <c r="F17293">
        <v>4</v>
      </c>
    </row>
    <row r="17294" spans="1:6">
      <c r="A17294">
        <v>5541</v>
      </c>
      <c r="B17294">
        <v>13</v>
      </c>
      <c r="C17294" t="s">
        <v>63</v>
      </c>
      <c r="D17294" t="s">
        <v>92</v>
      </c>
      <c r="E17294">
        <v>78</v>
      </c>
      <c r="F17294">
        <v>4</v>
      </c>
    </row>
    <row r="17295" spans="1:6">
      <c r="A17295">
        <v>5541</v>
      </c>
      <c r="B17295">
        <v>13</v>
      </c>
      <c r="C17295" t="s">
        <v>63</v>
      </c>
      <c r="D17295" t="s">
        <v>92</v>
      </c>
      <c r="E17295">
        <v>2875</v>
      </c>
      <c r="F17295">
        <v>4</v>
      </c>
    </row>
    <row r="17296" spans="1:6">
      <c r="A17296">
        <v>5541</v>
      </c>
      <c r="B17296">
        <v>13</v>
      </c>
      <c r="C17296" t="s">
        <v>63</v>
      </c>
      <c r="D17296" t="s">
        <v>92</v>
      </c>
      <c r="E17296">
        <v>3801</v>
      </c>
      <c r="F17296">
        <v>4</v>
      </c>
    </row>
    <row r="17297" spans="1:6">
      <c r="A17297">
        <v>5541</v>
      </c>
      <c r="B17297">
        <v>13</v>
      </c>
      <c r="C17297" t="s">
        <v>63</v>
      </c>
      <c r="D17297" t="s">
        <v>92</v>
      </c>
      <c r="E17297">
        <v>3415</v>
      </c>
      <c r="F17297">
        <v>4</v>
      </c>
    </row>
    <row r="17298" spans="1:6">
      <c r="A17298">
        <v>5541</v>
      </c>
      <c r="B17298">
        <v>13</v>
      </c>
      <c r="C17298" t="s">
        <v>63</v>
      </c>
      <c r="D17298" t="s">
        <v>92</v>
      </c>
      <c r="E17298">
        <v>2220</v>
      </c>
      <c r="F17298">
        <v>4</v>
      </c>
    </row>
    <row r="17299" spans="1:6">
      <c r="A17299">
        <v>5541</v>
      </c>
      <c r="B17299">
        <v>13</v>
      </c>
      <c r="C17299" t="s">
        <v>63</v>
      </c>
      <c r="D17299" t="s">
        <v>92</v>
      </c>
      <c r="E17299">
        <v>5074</v>
      </c>
      <c r="F17299">
        <v>4</v>
      </c>
    </row>
    <row r="17300" spans="1:6">
      <c r="A17300">
        <v>5541</v>
      </c>
      <c r="B17300">
        <v>13</v>
      </c>
      <c r="C17300" t="s">
        <v>63</v>
      </c>
      <c r="D17300" t="s">
        <v>92</v>
      </c>
      <c r="E17300">
        <v>5524</v>
      </c>
      <c r="F17300">
        <v>4</v>
      </c>
    </row>
    <row r="17301" spans="1:6">
      <c r="A17301">
        <v>5541</v>
      </c>
      <c r="B17301">
        <v>13</v>
      </c>
      <c r="C17301" t="s">
        <v>63</v>
      </c>
      <c r="D17301" t="s">
        <v>92</v>
      </c>
      <c r="E17301">
        <v>2192</v>
      </c>
      <c r="F17301">
        <v>4</v>
      </c>
    </row>
    <row r="17302" spans="1:6">
      <c r="A17302">
        <v>5541</v>
      </c>
      <c r="B17302">
        <v>13</v>
      </c>
      <c r="C17302" t="s">
        <v>63</v>
      </c>
      <c r="D17302" t="s">
        <v>92</v>
      </c>
      <c r="E17302">
        <v>2048</v>
      </c>
      <c r="F17302">
        <v>4</v>
      </c>
    </row>
    <row r="17303" spans="1:6">
      <c r="A17303">
        <v>5541</v>
      </c>
      <c r="B17303">
        <v>13</v>
      </c>
      <c r="C17303" t="s">
        <v>63</v>
      </c>
      <c r="D17303" t="s">
        <v>92</v>
      </c>
      <c r="E17303">
        <v>3651</v>
      </c>
      <c r="F17303">
        <v>4</v>
      </c>
    </row>
    <row r="17304" spans="1:6">
      <c r="A17304">
        <v>5541</v>
      </c>
      <c r="B17304">
        <v>13</v>
      </c>
      <c r="C17304" t="s">
        <v>63</v>
      </c>
      <c r="D17304" t="s">
        <v>92</v>
      </c>
      <c r="E17304">
        <v>168</v>
      </c>
      <c r="F17304">
        <v>4</v>
      </c>
    </row>
    <row r="17305" spans="1:6">
      <c r="A17305">
        <v>5541</v>
      </c>
      <c r="B17305">
        <v>13</v>
      </c>
      <c r="C17305" t="s">
        <v>63</v>
      </c>
      <c r="D17305" t="s">
        <v>92</v>
      </c>
      <c r="E17305">
        <v>4062</v>
      </c>
      <c r="F17305">
        <v>4</v>
      </c>
    </row>
    <row r="17306" spans="1:6">
      <c r="A17306">
        <v>5541</v>
      </c>
      <c r="B17306">
        <v>13</v>
      </c>
      <c r="C17306" t="s">
        <v>63</v>
      </c>
      <c r="D17306" t="s">
        <v>92</v>
      </c>
      <c r="E17306">
        <v>2399</v>
      </c>
      <c r="F17306">
        <v>3</v>
      </c>
    </row>
    <row r="17307" spans="1:6">
      <c r="A17307">
        <v>5541</v>
      </c>
      <c r="B17307">
        <v>13</v>
      </c>
      <c r="C17307" t="s">
        <v>63</v>
      </c>
      <c r="D17307" t="s">
        <v>92</v>
      </c>
      <c r="E17307">
        <v>5003</v>
      </c>
      <c r="F17307">
        <v>3</v>
      </c>
    </row>
    <row r="17308" spans="1:6">
      <c r="A17308">
        <v>5541</v>
      </c>
      <c r="B17308">
        <v>13</v>
      </c>
      <c r="C17308" t="s">
        <v>63</v>
      </c>
      <c r="D17308" t="s">
        <v>92</v>
      </c>
      <c r="E17308">
        <v>4906</v>
      </c>
      <c r="F17308">
        <v>3</v>
      </c>
    </row>
    <row r="17309" spans="1:6">
      <c r="A17309">
        <v>5541</v>
      </c>
      <c r="B17309">
        <v>13</v>
      </c>
      <c r="C17309" t="s">
        <v>63</v>
      </c>
      <c r="D17309" t="s">
        <v>92</v>
      </c>
      <c r="E17309">
        <v>2638</v>
      </c>
      <c r="F17309">
        <v>3</v>
      </c>
    </row>
    <row r="17310" spans="1:6">
      <c r="A17310">
        <v>5541</v>
      </c>
      <c r="B17310">
        <v>13</v>
      </c>
      <c r="C17310" t="s">
        <v>63</v>
      </c>
      <c r="D17310" t="s">
        <v>92</v>
      </c>
      <c r="E17310">
        <v>4609</v>
      </c>
      <c r="F17310">
        <v>3</v>
      </c>
    </row>
    <row r="17311" spans="1:6">
      <c r="A17311">
        <v>5541</v>
      </c>
      <c r="B17311">
        <v>13</v>
      </c>
      <c r="C17311" t="s">
        <v>63</v>
      </c>
      <c r="D17311" t="s">
        <v>92</v>
      </c>
      <c r="E17311">
        <v>2316</v>
      </c>
      <c r="F17311">
        <v>3</v>
      </c>
    </row>
    <row r="17312" spans="1:6">
      <c r="A17312">
        <v>5541</v>
      </c>
      <c r="B17312">
        <v>13</v>
      </c>
      <c r="C17312" t="s">
        <v>63</v>
      </c>
      <c r="D17312" t="s">
        <v>92</v>
      </c>
      <c r="E17312">
        <v>5994</v>
      </c>
      <c r="F17312">
        <v>3</v>
      </c>
    </row>
    <row r="17313" spans="1:6">
      <c r="A17313">
        <v>5541</v>
      </c>
      <c r="B17313">
        <v>13</v>
      </c>
      <c r="C17313" t="s">
        <v>63</v>
      </c>
      <c r="D17313" t="s">
        <v>92</v>
      </c>
      <c r="E17313">
        <v>3854</v>
      </c>
      <c r="F17313">
        <v>3</v>
      </c>
    </row>
    <row r="17314" spans="1:6">
      <c r="A17314">
        <v>5541</v>
      </c>
      <c r="B17314">
        <v>13</v>
      </c>
      <c r="C17314" t="s">
        <v>63</v>
      </c>
      <c r="D17314" t="s">
        <v>92</v>
      </c>
      <c r="E17314">
        <v>2573</v>
      </c>
      <c r="F17314">
        <v>3</v>
      </c>
    </row>
    <row r="17315" spans="1:6">
      <c r="A17315">
        <v>5541</v>
      </c>
      <c r="B17315">
        <v>13</v>
      </c>
      <c r="C17315" t="s">
        <v>63</v>
      </c>
      <c r="D17315" t="s">
        <v>92</v>
      </c>
      <c r="E17315">
        <v>1151</v>
      </c>
      <c r="F17315">
        <v>3</v>
      </c>
    </row>
    <row r="17316" spans="1:6">
      <c r="A17316">
        <v>5541</v>
      </c>
      <c r="B17316">
        <v>13</v>
      </c>
      <c r="C17316" t="s">
        <v>63</v>
      </c>
      <c r="D17316" t="s">
        <v>92</v>
      </c>
      <c r="E17316">
        <v>5628</v>
      </c>
      <c r="F17316">
        <v>3</v>
      </c>
    </row>
    <row r="17317" spans="1:6">
      <c r="A17317">
        <v>5541</v>
      </c>
      <c r="B17317">
        <v>13</v>
      </c>
      <c r="C17317" t="s">
        <v>63</v>
      </c>
      <c r="D17317" t="s">
        <v>92</v>
      </c>
      <c r="E17317">
        <v>3924</v>
      </c>
      <c r="F17317">
        <v>3</v>
      </c>
    </row>
    <row r="17318" spans="1:6">
      <c r="A17318">
        <v>5541</v>
      </c>
      <c r="B17318">
        <v>13</v>
      </c>
      <c r="C17318" t="s">
        <v>63</v>
      </c>
      <c r="D17318" t="s">
        <v>92</v>
      </c>
      <c r="E17318">
        <v>1109</v>
      </c>
      <c r="F17318">
        <v>3</v>
      </c>
    </row>
    <row r="17319" spans="1:6">
      <c r="A17319">
        <v>5541</v>
      </c>
      <c r="B17319">
        <v>13</v>
      </c>
      <c r="C17319" t="s">
        <v>63</v>
      </c>
      <c r="D17319" t="s">
        <v>92</v>
      </c>
      <c r="E17319">
        <v>5275</v>
      </c>
      <c r="F17319">
        <v>3</v>
      </c>
    </row>
    <row r="17320" spans="1:6">
      <c r="A17320">
        <v>5541</v>
      </c>
      <c r="B17320">
        <v>13</v>
      </c>
      <c r="C17320" t="s">
        <v>63</v>
      </c>
      <c r="D17320" t="s">
        <v>92</v>
      </c>
      <c r="E17320">
        <v>2949</v>
      </c>
      <c r="F17320">
        <v>3</v>
      </c>
    </row>
    <row r="17321" spans="1:6">
      <c r="A17321">
        <v>5541</v>
      </c>
      <c r="B17321">
        <v>13</v>
      </c>
      <c r="C17321" t="s">
        <v>63</v>
      </c>
      <c r="D17321" t="s">
        <v>92</v>
      </c>
      <c r="E17321">
        <v>4550</v>
      </c>
      <c r="F17321">
        <v>3</v>
      </c>
    </row>
    <row r="17322" spans="1:6">
      <c r="A17322">
        <v>5541</v>
      </c>
      <c r="B17322">
        <v>13</v>
      </c>
      <c r="C17322" t="s">
        <v>63</v>
      </c>
      <c r="D17322" t="s">
        <v>92</v>
      </c>
      <c r="E17322">
        <v>1191</v>
      </c>
      <c r="F17322">
        <v>3</v>
      </c>
    </row>
    <row r="17323" spans="1:6">
      <c r="A17323">
        <v>5541</v>
      </c>
      <c r="B17323">
        <v>13</v>
      </c>
      <c r="C17323" t="s">
        <v>63</v>
      </c>
      <c r="D17323" t="s">
        <v>92</v>
      </c>
      <c r="E17323">
        <v>97</v>
      </c>
      <c r="F17323">
        <v>3</v>
      </c>
    </row>
    <row r="17324" spans="1:6">
      <c r="A17324">
        <v>5541</v>
      </c>
      <c r="B17324">
        <v>13</v>
      </c>
      <c r="C17324" t="s">
        <v>63</v>
      </c>
      <c r="D17324" t="s">
        <v>92</v>
      </c>
      <c r="E17324">
        <v>3130</v>
      </c>
      <c r="F17324">
        <v>3</v>
      </c>
    </row>
    <row r="17325" spans="1:6">
      <c r="A17325">
        <v>5541</v>
      </c>
      <c r="B17325">
        <v>13</v>
      </c>
      <c r="C17325" t="s">
        <v>63</v>
      </c>
      <c r="D17325" t="s">
        <v>92</v>
      </c>
      <c r="E17325">
        <v>5779</v>
      </c>
      <c r="F17325">
        <v>3</v>
      </c>
    </row>
    <row r="17326" spans="1:6">
      <c r="A17326">
        <v>5541</v>
      </c>
      <c r="B17326">
        <v>13</v>
      </c>
      <c r="C17326" t="s">
        <v>63</v>
      </c>
      <c r="D17326" t="s">
        <v>92</v>
      </c>
      <c r="E17326">
        <v>3056</v>
      </c>
      <c r="F17326">
        <v>3</v>
      </c>
    </row>
    <row r="17327" spans="1:6">
      <c r="A17327">
        <v>5541</v>
      </c>
      <c r="B17327">
        <v>13</v>
      </c>
      <c r="C17327" t="s">
        <v>63</v>
      </c>
      <c r="D17327" t="s">
        <v>92</v>
      </c>
      <c r="E17327">
        <v>2644</v>
      </c>
      <c r="F17327">
        <v>3</v>
      </c>
    </row>
    <row r="17328" spans="1:6">
      <c r="A17328">
        <v>5541</v>
      </c>
      <c r="B17328">
        <v>13</v>
      </c>
      <c r="C17328" t="s">
        <v>63</v>
      </c>
      <c r="D17328" t="s">
        <v>92</v>
      </c>
      <c r="E17328">
        <v>1218</v>
      </c>
      <c r="F17328">
        <v>3</v>
      </c>
    </row>
    <row r="17329" spans="1:6">
      <c r="A17329">
        <v>5541</v>
      </c>
      <c r="B17329">
        <v>13</v>
      </c>
      <c r="C17329" t="s">
        <v>63</v>
      </c>
      <c r="D17329" t="s">
        <v>92</v>
      </c>
      <c r="E17329">
        <v>5123</v>
      </c>
      <c r="F17329">
        <v>3</v>
      </c>
    </row>
    <row r="17330" spans="1:6">
      <c r="A17330">
        <v>5541</v>
      </c>
      <c r="B17330">
        <v>13</v>
      </c>
      <c r="C17330" t="s">
        <v>63</v>
      </c>
      <c r="D17330" t="s">
        <v>92</v>
      </c>
      <c r="E17330">
        <v>5565</v>
      </c>
      <c r="F17330">
        <v>3</v>
      </c>
    </row>
    <row r="17331" spans="1:6">
      <c r="A17331">
        <v>5541</v>
      </c>
      <c r="B17331">
        <v>13</v>
      </c>
      <c r="C17331" t="s">
        <v>63</v>
      </c>
      <c r="D17331" t="s">
        <v>92</v>
      </c>
      <c r="E17331">
        <v>2976</v>
      </c>
      <c r="F17331">
        <v>3</v>
      </c>
    </row>
    <row r="17332" spans="1:6">
      <c r="A17332">
        <v>5541</v>
      </c>
      <c r="B17332">
        <v>13</v>
      </c>
      <c r="C17332" t="s">
        <v>63</v>
      </c>
      <c r="D17332" t="s">
        <v>92</v>
      </c>
      <c r="E17332">
        <v>5138</v>
      </c>
      <c r="F17332">
        <v>3</v>
      </c>
    </row>
    <row r="17333" spans="1:6">
      <c r="A17333">
        <v>5541</v>
      </c>
      <c r="B17333">
        <v>13</v>
      </c>
      <c r="C17333" t="s">
        <v>63</v>
      </c>
      <c r="D17333" t="s">
        <v>92</v>
      </c>
      <c r="E17333">
        <v>4558</v>
      </c>
      <c r="F17333">
        <v>3</v>
      </c>
    </row>
    <row r="17334" spans="1:6">
      <c r="A17334">
        <v>5541</v>
      </c>
      <c r="B17334">
        <v>13</v>
      </c>
      <c r="C17334" t="s">
        <v>63</v>
      </c>
      <c r="D17334" t="s">
        <v>92</v>
      </c>
      <c r="E17334">
        <v>3124</v>
      </c>
      <c r="F17334">
        <v>3</v>
      </c>
    </row>
    <row r="17335" spans="1:6">
      <c r="A17335">
        <v>5541</v>
      </c>
      <c r="B17335">
        <v>13</v>
      </c>
      <c r="C17335" t="s">
        <v>63</v>
      </c>
      <c r="D17335" t="s">
        <v>92</v>
      </c>
      <c r="E17335">
        <v>114</v>
      </c>
      <c r="F17335">
        <v>3</v>
      </c>
    </row>
    <row r="17336" spans="1:6">
      <c r="A17336">
        <v>5541</v>
      </c>
      <c r="B17336">
        <v>13</v>
      </c>
      <c r="C17336" t="s">
        <v>63</v>
      </c>
      <c r="D17336" t="s">
        <v>92</v>
      </c>
      <c r="E17336">
        <v>4433</v>
      </c>
      <c r="F17336">
        <v>3</v>
      </c>
    </row>
    <row r="17337" spans="1:6">
      <c r="A17337">
        <v>5541</v>
      </c>
      <c r="B17337">
        <v>13</v>
      </c>
      <c r="C17337" t="s">
        <v>63</v>
      </c>
      <c r="D17337" t="s">
        <v>92</v>
      </c>
      <c r="E17337">
        <v>3742</v>
      </c>
      <c r="F17337">
        <v>3</v>
      </c>
    </row>
    <row r="17338" spans="1:6">
      <c r="A17338">
        <v>5541</v>
      </c>
      <c r="B17338">
        <v>13</v>
      </c>
      <c r="C17338" t="s">
        <v>63</v>
      </c>
      <c r="D17338" t="s">
        <v>92</v>
      </c>
      <c r="E17338">
        <v>6052</v>
      </c>
      <c r="F17338">
        <v>3</v>
      </c>
    </row>
    <row r="17339" spans="1:6">
      <c r="A17339">
        <v>5541</v>
      </c>
      <c r="B17339">
        <v>13</v>
      </c>
      <c r="C17339" t="s">
        <v>63</v>
      </c>
      <c r="D17339" t="s">
        <v>92</v>
      </c>
      <c r="E17339">
        <v>5586</v>
      </c>
      <c r="F17339">
        <v>2</v>
      </c>
    </row>
    <row r="17340" spans="1:6">
      <c r="A17340">
        <v>5541</v>
      </c>
      <c r="B17340">
        <v>13</v>
      </c>
      <c r="C17340" t="s">
        <v>63</v>
      </c>
      <c r="D17340" t="s">
        <v>92</v>
      </c>
      <c r="E17340">
        <v>1017</v>
      </c>
      <c r="F17340">
        <v>2</v>
      </c>
    </row>
    <row r="17341" spans="1:6">
      <c r="A17341">
        <v>5541</v>
      </c>
      <c r="B17341">
        <v>13</v>
      </c>
      <c r="C17341" t="s">
        <v>63</v>
      </c>
      <c r="D17341" t="s">
        <v>92</v>
      </c>
      <c r="E17341">
        <v>2721</v>
      </c>
      <c r="F17341">
        <v>2</v>
      </c>
    </row>
    <row r="17342" spans="1:6">
      <c r="A17342">
        <v>5541</v>
      </c>
      <c r="B17342">
        <v>13</v>
      </c>
      <c r="C17342" t="s">
        <v>63</v>
      </c>
      <c r="D17342" t="s">
        <v>92</v>
      </c>
      <c r="E17342">
        <v>5234</v>
      </c>
      <c r="F17342">
        <v>2</v>
      </c>
    </row>
    <row r="17343" spans="1:6">
      <c r="A17343">
        <v>5541</v>
      </c>
      <c r="B17343">
        <v>13</v>
      </c>
      <c r="C17343" t="s">
        <v>63</v>
      </c>
      <c r="D17343" t="s">
        <v>92</v>
      </c>
      <c r="E17343">
        <v>3950</v>
      </c>
      <c r="F17343">
        <v>2</v>
      </c>
    </row>
    <row r="17344" spans="1:6">
      <c r="A17344">
        <v>5541</v>
      </c>
      <c r="B17344">
        <v>13</v>
      </c>
      <c r="C17344" t="s">
        <v>63</v>
      </c>
      <c r="D17344" t="s">
        <v>92</v>
      </c>
      <c r="E17344">
        <v>4735</v>
      </c>
      <c r="F17344">
        <v>2</v>
      </c>
    </row>
    <row r="17345" spans="1:6">
      <c r="A17345">
        <v>5541</v>
      </c>
      <c r="B17345">
        <v>13</v>
      </c>
      <c r="C17345" t="s">
        <v>63</v>
      </c>
      <c r="D17345" t="s">
        <v>92</v>
      </c>
      <c r="E17345">
        <v>5503</v>
      </c>
      <c r="F17345">
        <v>2</v>
      </c>
    </row>
    <row r="17346" spans="1:6">
      <c r="A17346">
        <v>5541</v>
      </c>
      <c r="B17346">
        <v>13</v>
      </c>
      <c r="C17346" t="s">
        <v>63</v>
      </c>
      <c r="D17346" t="s">
        <v>92</v>
      </c>
      <c r="E17346">
        <v>13</v>
      </c>
      <c r="F17346">
        <v>2</v>
      </c>
    </row>
    <row r="17347" spans="1:6">
      <c r="A17347">
        <v>5541</v>
      </c>
      <c r="B17347">
        <v>13</v>
      </c>
      <c r="C17347" t="s">
        <v>63</v>
      </c>
      <c r="D17347" t="s">
        <v>92</v>
      </c>
      <c r="E17347">
        <v>5949</v>
      </c>
      <c r="F17347">
        <v>2</v>
      </c>
    </row>
    <row r="17348" spans="1:6">
      <c r="A17348">
        <v>5541</v>
      </c>
      <c r="B17348">
        <v>13</v>
      </c>
      <c r="C17348" t="s">
        <v>63</v>
      </c>
      <c r="D17348" t="s">
        <v>92</v>
      </c>
      <c r="E17348">
        <v>4021</v>
      </c>
      <c r="F17348">
        <v>2</v>
      </c>
    </row>
    <row r="17349" spans="1:6">
      <c r="A17349">
        <v>5541</v>
      </c>
      <c r="B17349">
        <v>13</v>
      </c>
      <c r="C17349" t="s">
        <v>63</v>
      </c>
      <c r="D17349" t="s">
        <v>92</v>
      </c>
      <c r="E17349">
        <v>5989</v>
      </c>
      <c r="F17349">
        <v>2</v>
      </c>
    </row>
    <row r="17350" spans="1:6">
      <c r="A17350">
        <v>5541</v>
      </c>
      <c r="B17350">
        <v>13</v>
      </c>
      <c r="C17350" t="s">
        <v>63</v>
      </c>
      <c r="D17350" t="s">
        <v>92</v>
      </c>
      <c r="E17350">
        <v>2649</v>
      </c>
      <c r="F17350">
        <v>2</v>
      </c>
    </row>
    <row r="17351" spans="1:6">
      <c r="A17351">
        <v>5541</v>
      </c>
      <c r="B17351">
        <v>13</v>
      </c>
      <c r="C17351" t="s">
        <v>63</v>
      </c>
      <c r="D17351" t="s">
        <v>92</v>
      </c>
      <c r="E17351">
        <v>3231</v>
      </c>
      <c r="F17351">
        <v>2</v>
      </c>
    </row>
    <row r="17352" spans="1:6">
      <c r="A17352">
        <v>5541</v>
      </c>
      <c r="B17352">
        <v>13</v>
      </c>
      <c r="C17352" t="s">
        <v>63</v>
      </c>
      <c r="D17352" t="s">
        <v>92</v>
      </c>
      <c r="E17352">
        <v>2817</v>
      </c>
      <c r="F17352">
        <v>2</v>
      </c>
    </row>
    <row r="17353" spans="1:6">
      <c r="A17353">
        <v>5541</v>
      </c>
      <c r="B17353">
        <v>13</v>
      </c>
      <c r="C17353" t="s">
        <v>63</v>
      </c>
      <c r="D17353" t="s">
        <v>92</v>
      </c>
      <c r="E17353">
        <v>4440</v>
      </c>
      <c r="F17353">
        <v>2</v>
      </c>
    </row>
    <row r="17354" spans="1:6">
      <c r="A17354">
        <v>5541</v>
      </c>
      <c r="B17354">
        <v>13</v>
      </c>
      <c r="C17354" t="s">
        <v>63</v>
      </c>
      <c r="D17354" t="s">
        <v>92</v>
      </c>
      <c r="E17354">
        <v>4286</v>
      </c>
      <c r="F17354">
        <v>2</v>
      </c>
    </row>
    <row r="17355" spans="1:6">
      <c r="A17355">
        <v>5541</v>
      </c>
      <c r="B17355">
        <v>13</v>
      </c>
      <c r="C17355" t="s">
        <v>63</v>
      </c>
      <c r="D17355" t="s">
        <v>92</v>
      </c>
      <c r="E17355">
        <v>5103</v>
      </c>
      <c r="F17355">
        <v>2</v>
      </c>
    </row>
    <row r="17356" spans="1:6">
      <c r="A17356">
        <v>5541</v>
      </c>
      <c r="B17356">
        <v>13</v>
      </c>
      <c r="C17356" t="s">
        <v>63</v>
      </c>
      <c r="D17356" t="s">
        <v>92</v>
      </c>
      <c r="E17356">
        <v>3725</v>
      </c>
      <c r="F17356">
        <v>2</v>
      </c>
    </row>
    <row r="17357" spans="1:6">
      <c r="A17357">
        <v>5541</v>
      </c>
      <c r="B17357">
        <v>13</v>
      </c>
      <c r="C17357" t="s">
        <v>63</v>
      </c>
      <c r="D17357" t="s">
        <v>92</v>
      </c>
      <c r="E17357">
        <v>1224</v>
      </c>
      <c r="F17357">
        <v>2</v>
      </c>
    </row>
    <row r="17358" spans="1:6">
      <c r="A17358">
        <v>5541</v>
      </c>
      <c r="B17358">
        <v>13</v>
      </c>
      <c r="C17358" t="s">
        <v>63</v>
      </c>
      <c r="D17358" t="s">
        <v>92</v>
      </c>
      <c r="E17358">
        <v>3024</v>
      </c>
      <c r="F17358">
        <v>2</v>
      </c>
    </row>
    <row r="17359" spans="1:6">
      <c r="A17359">
        <v>5541</v>
      </c>
      <c r="B17359">
        <v>13</v>
      </c>
      <c r="C17359" t="s">
        <v>63</v>
      </c>
      <c r="D17359" t="s">
        <v>92</v>
      </c>
      <c r="E17359">
        <v>102</v>
      </c>
      <c r="F17359">
        <v>2</v>
      </c>
    </row>
    <row r="17360" spans="1:6">
      <c r="A17360">
        <v>5541</v>
      </c>
      <c r="B17360">
        <v>13</v>
      </c>
      <c r="C17360" t="s">
        <v>63</v>
      </c>
      <c r="D17360" t="s">
        <v>92</v>
      </c>
      <c r="E17360">
        <v>3951</v>
      </c>
      <c r="F17360">
        <v>2</v>
      </c>
    </row>
    <row r="17361" spans="1:6">
      <c r="A17361">
        <v>5541</v>
      </c>
      <c r="B17361">
        <v>13</v>
      </c>
      <c r="C17361" t="s">
        <v>63</v>
      </c>
      <c r="D17361" t="s">
        <v>92</v>
      </c>
      <c r="E17361">
        <v>3934</v>
      </c>
      <c r="F17361">
        <v>2</v>
      </c>
    </row>
    <row r="17362" spans="1:6">
      <c r="A17362">
        <v>5541</v>
      </c>
      <c r="B17362">
        <v>13</v>
      </c>
      <c r="C17362" t="s">
        <v>63</v>
      </c>
      <c r="D17362" t="s">
        <v>92</v>
      </c>
      <c r="E17362">
        <v>5584</v>
      </c>
      <c r="F17362">
        <v>2</v>
      </c>
    </row>
    <row r="17363" spans="1:6">
      <c r="A17363">
        <v>5541</v>
      </c>
      <c r="B17363">
        <v>13</v>
      </c>
      <c r="C17363" t="s">
        <v>63</v>
      </c>
      <c r="D17363" t="s">
        <v>92</v>
      </c>
      <c r="E17363">
        <v>4817</v>
      </c>
      <c r="F17363">
        <v>2</v>
      </c>
    </row>
    <row r="17364" spans="1:6">
      <c r="A17364">
        <v>5541</v>
      </c>
      <c r="B17364">
        <v>13</v>
      </c>
      <c r="C17364" t="s">
        <v>63</v>
      </c>
      <c r="D17364" t="s">
        <v>92</v>
      </c>
      <c r="E17364">
        <v>2166</v>
      </c>
      <c r="F17364">
        <v>2</v>
      </c>
    </row>
    <row r="17365" spans="1:6">
      <c r="A17365">
        <v>5541</v>
      </c>
      <c r="B17365">
        <v>13</v>
      </c>
      <c r="C17365" t="s">
        <v>63</v>
      </c>
      <c r="D17365" t="s">
        <v>92</v>
      </c>
      <c r="E17365">
        <v>2538</v>
      </c>
      <c r="F17365">
        <v>2</v>
      </c>
    </row>
    <row r="17366" spans="1:6">
      <c r="A17366">
        <v>5541</v>
      </c>
      <c r="B17366">
        <v>13</v>
      </c>
      <c r="C17366" t="s">
        <v>63</v>
      </c>
      <c r="D17366" t="s">
        <v>92</v>
      </c>
      <c r="E17366">
        <v>5298</v>
      </c>
      <c r="F17366">
        <v>2</v>
      </c>
    </row>
    <row r="17367" spans="1:6">
      <c r="A17367">
        <v>5541</v>
      </c>
      <c r="B17367">
        <v>13</v>
      </c>
      <c r="C17367" t="s">
        <v>63</v>
      </c>
      <c r="D17367" t="s">
        <v>92</v>
      </c>
      <c r="E17367">
        <v>5389</v>
      </c>
      <c r="F17367">
        <v>2</v>
      </c>
    </row>
    <row r="17368" spans="1:6">
      <c r="A17368">
        <v>5541</v>
      </c>
      <c r="B17368">
        <v>13</v>
      </c>
      <c r="C17368" t="s">
        <v>63</v>
      </c>
      <c r="D17368" t="s">
        <v>92</v>
      </c>
      <c r="E17368">
        <v>4761</v>
      </c>
      <c r="F17368">
        <v>2</v>
      </c>
    </row>
    <row r="17369" spans="1:6">
      <c r="A17369">
        <v>5541</v>
      </c>
      <c r="B17369">
        <v>13</v>
      </c>
      <c r="C17369" t="s">
        <v>63</v>
      </c>
      <c r="D17369" t="s">
        <v>92</v>
      </c>
      <c r="E17369">
        <v>4849</v>
      </c>
      <c r="F17369">
        <v>2</v>
      </c>
    </row>
    <row r="17370" spans="1:6">
      <c r="A17370">
        <v>5541</v>
      </c>
      <c r="B17370">
        <v>13</v>
      </c>
      <c r="C17370" t="s">
        <v>63</v>
      </c>
      <c r="D17370" t="s">
        <v>92</v>
      </c>
      <c r="E17370">
        <v>2868</v>
      </c>
      <c r="F17370">
        <v>2</v>
      </c>
    </row>
    <row r="17371" spans="1:6">
      <c r="A17371">
        <v>5541</v>
      </c>
      <c r="B17371">
        <v>13</v>
      </c>
      <c r="C17371" t="s">
        <v>63</v>
      </c>
      <c r="D17371" t="s">
        <v>92</v>
      </c>
      <c r="E17371">
        <v>2635</v>
      </c>
      <c r="F17371">
        <v>2</v>
      </c>
    </row>
    <row r="17372" spans="1:6">
      <c r="A17372">
        <v>5541</v>
      </c>
      <c r="B17372">
        <v>13</v>
      </c>
      <c r="C17372" t="s">
        <v>63</v>
      </c>
      <c r="D17372" t="s">
        <v>92</v>
      </c>
      <c r="E17372">
        <v>2034</v>
      </c>
      <c r="F17372">
        <v>2</v>
      </c>
    </row>
    <row r="17373" spans="1:6">
      <c r="A17373">
        <v>5541</v>
      </c>
      <c r="B17373">
        <v>13</v>
      </c>
      <c r="C17373" t="s">
        <v>63</v>
      </c>
      <c r="D17373" t="s">
        <v>92</v>
      </c>
      <c r="E17373">
        <v>3010</v>
      </c>
      <c r="F17373">
        <v>2</v>
      </c>
    </row>
    <row r="17374" spans="1:6">
      <c r="A17374">
        <v>5541</v>
      </c>
      <c r="B17374">
        <v>13</v>
      </c>
      <c r="C17374" t="s">
        <v>63</v>
      </c>
      <c r="D17374" t="s">
        <v>92</v>
      </c>
      <c r="E17374">
        <v>5440</v>
      </c>
      <c r="F17374">
        <v>2</v>
      </c>
    </row>
    <row r="17375" spans="1:6">
      <c r="A17375">
        <v>5541</v>
      </c>
      <c r="B17375">
        <v>13</v>
      </c>
      <c r="C17375" t="s">
        <v>63</v>
      </c>
      <c r="D17375" t="s">
        <v>92</v>
      </c>
      <c r="E17375">
        <v>2760</v>
      </c>
      <c r="F17375">
        <v>2</v>
      </c>
    </row>
    <row r="17376" spans="1:6">
      <c r="A17376">
        <v>5541</v>
      </c>
      <c r="B17376">
        <v>13</v>
      </c>
      <c r="C17376" t="s">
        <v>63</v>
      </c>
      <c r="D17376" t="s">
        <v>92</v>
      </c>
      <c r="E17376">
        <v>5283</v>
      </c>
      <c r="F17376">
        <v>2</v>
      </c>
    </row>
    <row r="17377" spans="1:6">
      <c r="A17377">
        <v>5541</v>
      </c>
      <c r="B17377">
        <v>13</v>
      </c>
      <c r="C17377" t="s">
        <v>63</v>
      </c>
      <c r="D17377" t="s">
        <v>92</v>
      </c>
      <c r="E17377">
        <v>5014</v>
      </c>
      <c r="F17377">
        <v>2</v>
      </c>
    </row>
    <row r="17378" spans="1:6">
      <c r="A17378">
        <v>5541</v>
      </c>
      <c r="B17378">
        <v>13</v>
      </c>
      <c r="C17378" t="s">
        <v>63</v>
      </c>
      <c r="D17378" t="s">
        <v>92</v>
      </c>
      <c r="E17378">
        <v>1368</v>
      </c>
      <c r="F17378">
        <v>2</v>
      </c>
    </row>
    <row r="17379" spans="1:6">
      <c r="A17379">
        <v>5541</v>
      </c>
      <c r="B17379">
        <v>13</v>
      </c>
      <c r="C17379" t="s">
        <v>63</v>
      </c>
      <c r="D17379" t="s">
        <v>92</v>
      </c>
      <c r="E17379">
        <v>1123</v>
      </c>
      <c r="F17379">
        <v>2</v>
      </c>
    </row>
    <row r="17380" spans="1:6">
      <c r="A17380">
        <v>5541</v>
      </c>
      <c r="B17380">
        <v>13</v>
      </c>
      <c r="C17380" t="s">
        <v>63</v>
      </c>
      <c r="D17380" t="s">
        <v>92</v>
      </c>
      <c r="E17380">
        <v>2823</v>
      </c>
      <c r="F17380">
        <v>2</v>
      </c>
    </row>
    <row r="17381" spans="1:6">
      <c r="A17381">
        <v>5541</v>
      </c>
      <c r="B17381">
        <v>13</v>
      </c>
      <c r="C17381" t="s">
        <v>63</v>
      </c>
      <c r="D17381" t="s">
        <v>92</v>
      </c>
      <c r="E17381">
        <v>2684</v>
      </c>
      <c r="F17381">
        <v>2</v>
      </c>
    </row>
    <row r="17382" spans="1:6">
      <c r="A17382">
        <v>5541</v>
      </c>
      <c r="B17382">
        <v>13</v>
      </c>
      <c r="C17382" t="s">
        <v>63</v>
      </c>
      <c r="D17382" t="s">
        <v>92</v>
      </c>
      <c r="E17382">
        <v>2773</v>
      </c>
      <c r="F17382">
        <v>2</v>
      </c>
    </row>
    <row r="17383" spans="1:6">
      <c r="A17383">
        <v>5541</v>
      </c>
      <c r="B17383">
        <v>13</v>
      </c>
      <c r="C17383" t="s">
        <v>63</v>
      </c>
      <c r="D17383" t="s">
        <v>92</v>
      </c>
      <c r="E17383">
        <v>3206</v>
      </c>
      <c r="F17383">
        <v>2</v>
      </c>
    </row>
    <row r="17384" spans="1:6">
      <c r="A17384">
        <v>5541</v>
      </c>
      <c r="B17384">
        <v>13</v>
      </c>
      <c r="C17384" t="s">
        <v>63</v>
      </c>
      <c r="D17384" t="s">
        <v>92</v>
      </c>
      <c r="E17384">
        <v>5618</v>
      </c>
      <c r="F17384">
        <v>2</v>
      </c>
    </row>
    <row r="17385" spans="1:6">
      <c r="A17385">
        <v>5541</v>
      </c>
      <c r="B17385">
        <v>13</v>
      </c>
      <c r="C17385" t="s">
        <v>63</v>
      </c>
      <c r="D17385" t="s">
        <v>92</v>
      </c>
      <c r="E17385">
        <v>5918</v>
      </c>
      <c r="F17385">
        <v>2</v>
      </c>
    </row>
    <row r="17386" spans="1:6">
      <c r="A17386">
        <v>5541</v>
      </c>
      <c r="B17386">
        <v>13</v>
      </c>
      <c r="C17386" t="s">
        <v>63</v>
      </c>
      <c r="D17386" t="s">
        <v>92</v>
      </c>
      <c r="E17386">
        <v>979</v>
      </c>
      <c r="F17386">
        <v>2</v>
      </c>
    </row>
    <row r="17387" spans="1:6">
      <c r="A17387">
        <v>5541</v>
      </c>
      <c r="B17387">
        <v>13</v>
      </c>
      <c r="C17387" t="s">
        <v>63</v>
      </c>
      <c r="D17387" t="s">
        <v>92</v>
      </c>
      <c r="E17387">
        <v>48</v>
      </c>
      <c r="F17387">
        <v>2</v>
      </c>
    </row>
    <row r="17388" spans="1:6">
      <c r="A17388">
        <v>5541</v>
      </c>
      <c r="B17388">
        <v>13</v>
      </c>
      <c r="C17388" t="s">
        <v>63</v>
      </c>
      <c r="D17388" t="s">
        <v>92</v>
      </c>
      <c r="E17388">
        <v>4500</v>
      </c>
      <c r="F17388">
        <v>2</v>
      </c>
    </row>
    <row r="17389" spans="1:6">
      <c r="A17389">
        <v>5541</v>
      </c>
      <c r="B17389">
        <v>13</v>
      </c>
      <c r="C17389" t="s">
        <v>63</v>
      </c>
      <c r="D17389" t="s">
        <v>92</v>
      </c>
      <c r="E17389">
        <v>3097</v>
      </c>
      <c r="F17389">
        <v>2</v>
      </c>
    </row>
    <row r="17390" spans="1:6">
      <c r="A17390">
        <v>5541</v>
      </c>
      <c r="B17390">
        <v>13</v>
      </c>
      <c r="C17390" t="s">
        <v>63</v>
      </c>
      <c r="D17390" t="s">
        <v>92</v>
      </c>
      <c r="E17390">
        <v>3244</v>
      </c>
      <c r="F17390">
        <v>2</v>
      </c>
    </row>
    <row r="17391" spans="1:6">
      <c r="A17391">
        <v>5541</v>
      </c>
      <c r="B17391">
        <v>13</v>
      </c>
      <c r="C17391" t="s">
        <v>63</v>
      </c>
      <c r="D17391" t="s">
        <v>92</v>
      </c>
      <c r="E17391">
        <v>5519</v>
      </c>
      <c r="F17391">
        <v>2</v>
      </c>
    </row>
    <row r="17392" spans="1:6">
      <c r="A17392">
        <v>5541</v>
      </c>
      <c r="B17392">
        <v>13</v>
      </c>
      <c r="C17392" t="s">
        <v>63</v>
      </c>
      <c r="D17392" t="s">
        <v>92</v>
      </c>
      <c r="E17392">
        <v>4685</v>
      </c>
      <c r="F17392">
        <v>2</v>
      </c>
    </row>
    <row r="17393" spans="1:6">
      <c r="A17393">
        <v>5541</v>
      </c>
      <c r="B17393">
        <v>13</v>
      </c>
      <c r="C17393" t="s">
        <v>63</v>
      </c>
      <c r="D17393" t="s">
        <v>92</v>
      </c>
      <c r="E17393">
        <v>3757</v>
      </c>
      <c r="F17393">
        <v>2</v>
      </c>
    </row>
    <row r="17394" spans="1:6">
      <c r="A17394">
        <v>5541</v>
      </c>
      <c r="B17394">
        <v>13</v>
      </c>
      <c r="C17394" t="s">
        <v>63</v>
      </c>
      <c r="D17394" t="s">
        <v>92</v>
      </c>
      <c r="E17394">
        <v>2731</v>
      </c>
      <c r="F17394">
        <v>2</v>
      </c>
    </row>
    <row r="17395" spans="1:6">
      <c r="A17395">
        <v>5541</v>
      </c>
      <c r="B17395">
        <v>13</v>
      </c>
      <c r="C17395" t="s">
        <v>63</v>
      </c>
      <c r="D17395" t="s">
        <v>92</v>
      </c>
      <c r="E17395">
        <v>3550</v>
      </c>
      <c r="F17395">
        <v>2</v>
      </c>
    </row>
    <row r="17396" spans="1:6">
      <c r="A17396">
        <v>5541</v>
      </c>
      <c r="B17396">
        <v>13</v>
      </c>
      <c r="C17396" t="s">
        <v>63</v>
      </c>
      <c r="D17396" t="s">
        <v>92</v>
      </c>
      <c r="E17396">
        <v>985</v>
      </c>
      <c r="F17396">
        <v>2</v>
      </c>
    </row>
    <row r="17397" spans="1:6">
      <c r="A17397">
        <v>5541</v>
      </c>
      <c r="B17397">
        <v>13</v>
      </c>
      <c r="C17397" t="s">
        <v>63</v>
      </c>
      <c r="D17397" t="s">
        <v>92</v>
      </c>
      <c r="E17397">
        <v>2069</v>
      </c>
      <c r="F17397">
        <v>2</v>
      </c>
    </row>
    <row r="17398" spans="1:6">
      <c r="A17398">
        <v>5541</v>
      </c>
      <c r="B17398">
        <v>13</v>
      </c>
      <c r="C17398" t="s">
        <v>63</v>
      </c>
      <c r="D17398" t="s">
        <v>92</v>
      </c>
      <c r="E17398">
        <v>5756</v>
      </c>
      <c r="F17398">
        <v>2</v>
      </c>
    </row>
    <row r="17399" spans="1:6">
      <c r="A17399">
        <v>5541</v>
      </c>
      <c r="B17399">
        <v>13</v>
      </c>
      <c r="C17399" t="s">
        <v>63</v>
      </c>
      <c r="D17399" t="s">
        <v>92</v>
      </c>
      <c r="E17399">
        <v>274</v>
      </c>
      <c r="F17399">
        <v>2</v>
      </c>
    </row>
    <row r="17400" spans="1:6">
      <c r="A17400">
        <v>5541</v>
      </c>
      <c r="B17400">
        <v>13</v>
      </c>
      <c r="C17400" t="s">
        <v>63</v>
      </c>
      <c r="D17400" t="s">
        <v>92</v>
      </c>
      <c r="E17400">
        <v>3747</v>
      </c>
      <c r="F17400">
        <v>2</v>
      </c>
    </row>
    <row r="17401" spans="1:6">
      <c r="A17401">
        <v>5541</v>
      </c>
      <c r="B17401">
        <v>13</v>
      </c>
      <c r="C17401" t="s">
        <v>63</v>
      </c>
      <c r="D17401" t="s">
        <v>92</v>
      </c>
      <c r="E17401">
        <v>6043</v>
      </c>
      <c r="F17401">
        <v>2</v>
      </c>
    </row>
    <row r="17402" spans="1:6">
      <c r="A17402">
        <v>5541</v>
      </c>
      <c r="B17402">
        <v>13</v>
      </c>
      <c r="C17402" t="s">
        <v>63</v>
      </c>
      <c r="D17402" t="s">
        <v>92</v>
      </c>
      <c r="E17402">
        <v>1162</v>
      </c>
      <c r="F17402">
        <v>2</v>
      </c>
    </row>
    <row r="17403" spans="1:6">
      <c r="A17403">
        <v>5541</v>
      </c>
      <c r="B17403">
        <v>13</v>
      </c>
      <c r="C17403" t="s">
        <v>63</v>
      </c>
      <c r="D17403" t="s">
        <v>92</v>
      </c>
      <c r="E17403">
        <v>277</v>
      </c>
      <c r="F17403">
        <v>2</v>
      </c>
    </row>
    <row r="17404" spans="1:6">
      <c r="A17404">
        <v>5541</v>
      </c>
      <c r="B17404">
        <v>13</v>
      </c>
      <c r="C17404" t="s">
        <v>63</v>
      </c>
      <c r="D17404" t="s">
        <v>92</v>
      </c>
      <c r="E17404">
        <v>3898</v>
      </c>
      <c r="F17404">
        <v>2</v>
      </c>
    </row>
    <row r="17405" spans="1:6">
      <c r="A17405">
        <v>5541</v>
      </c>
      <c r="B17405">
        <v>13</v>
      </c>
      <c r="C17405" t="s">
        <v>63</v>
      </c>
      <c r="D17405" t="s">
        <v>92</v>
      </c>
      <c r="E17405">
        <v>4357</v>
      </c>
      <c r="F17405">
        <v>2</v>
      </c>
    </row>
    <row r="17406" spans="1:6">
      <c r="A17406">
        <v>5541</v>
      </c>
      <c r="B17406">
        <v>13</v>
      </c>
      <c r="C17406" t="s">
        <v>63</v>
      </c>
      <c r="D17406" t="s">
        <v>92</v>
      </c>
      <c r="E17406">
        <v>3226</v>
      </c>
      <c r="F17406">
        <v>2</v>
      </c>
    </row>
    <row r="17407" spans="1:6">
      <c r="A17407">
        <v>5541</v>
      </c>
      <c r="B17407">
        <v>13</v>
      </c>
      <c r="C17407" t="s">
        <v>63</v>
      </c>
      <c r="D17407" t="s">
        <v>92</v>
      </c>
      <c r="E17407">
        <v>4524</v>
      </c>
      <c r="F17407">
        <v>2</v>
      </c>
    </row>
    <row r="17408" spans="1:6">
      <c r="A17408">
        <v>5541</v>
      </c>
      <c r="B17408">
        <v>13</v>
      </c>
      <c r="C17408" t="s">
        <v>63</v>
      </c>
      <c r="D17408" t="s">
        <v>92</v>
      </c>
      <c r="E17408">
        <v>232</v>
      </c>
      <c r="F17408">
        <v>2</v>
      </c>
    </row>
    <row r="17409" spans="1:6">
      <c r="A17409">
        <v>5541</v>
      </c>
      <c r="B17409">
        <v>13</v>
      </c>
      <c r="C17409" t="s">
        <v>63</v>
      </c>
      <c r="D17409" t="s">
        <v>92</v>
      </c>
      <c r="E17409">
        <v>4789</v>
      </c>
      <c r="F17409">
        <v>2</v>
      </c>
    </row>
    <row r="17410" spans="1:6">
      <c r="A17410">
        <v>5541</v>
      </c>
      <c r="B17410">
        <v>13</v>
      </c>
      <c r="C17410" t="s">
        <v>63</v>
      </c>
      <c r="D17410" t="s">
        <v>92</v>
      </c>
      <c r="E17410">
        <v>5778</v>
      </c>
      <c r="F17410">
        <v>2</v>
      </c>
    </row>
    <row r="17411" spans="1:6">
      <c r="A17411">
        <v>5541</v>
      </c>
      <c r="B17411">
        <v>13</v>
      </c>
      <c r="C17411" t="s">
        <v>63</v>
      </c>
      <c r="D17411" t="s">
        <v>92</v>
      </c>
      <c r="E17411">
        <v>39</v>
      </c>
      <c r="F17411">
        <v>2</v>
      </c>
    </row>
    <row r="17412" spans="1:6">
      <c r="A17412">
        <v>5541</v>
      </c>
      <c r="B17412">
        <v>13</v>
      </c>
      <c r="C17412" t="s">
        <v>63</v>
      </c>
      <c r="D17412" t="s">
        <v>92</v>
      </c>
      <c r="E17412">
        <v>4168</v>
      </c>
      <c r="F17412">
        <v>2</v>
      </c>
    </row>
    <row r="17413" spans="1:6">
      <c r="A17413">
        <v>5541</v>
      </c>
      <c r="B17413">
        <v>13</v>
      </c>
      <c r="C17413" t="s">
        <v>63</v>
      </c>
      <c r="D17413" t="s">
        <v>92</v>
      </c>
      <c r="E17413">
        <v>5766</v>
      </c>
      <c r="F17413">
        <v>2</v>
      </c>
    </row>
    <row r="17414" spans="1:6">
      <c r="A17414">
        <v>5541</v>
      </c>
      <c r="B17414">
        <v>13</v>
      </c>
      <c r="C17414" t="s">
        <v>63</v>
      </c>
      <c r="D17414" t="s">
        <v>92</v>
      </c>
      <c r="E17414">
        <v>3841</v>
      </c>
      <c r="F17414">
        <v>2</v>
      </c>
    </row>
    <row r="17415" spans="1:6">
      <c r="A17415">
        <v>5541</v>
      </c>
      <c r="B17415">
        <v>13</v>
      </c>
      <c r="C17415" t="s">
        <v>63</v>
      </c>
      <c r="D17415" t="s">
        <v>92</v>
      </c>
      <c r="E17415">
        <v>2022</v>
      </c>
      <c r="F17415">
        <v>2</v>
      </c>
    </row>
    <row r="17416" spans="1:6">
      <c r="A17416">
        <v>5541</v>
      </c>
      <c r="B17416">
        <v>13</v>
      </c>
      <c r="C17416" t="s">
        <v>63</v>
      </c>
      <c r="D17416" t="s">
        <v>92</v>
      </c>
      <c r="E17416">
        <v>4806</v>
      </c>
      <c r="F17416">
        <v>2</v>
      </c>
    </row>
    <row r="17417" spans="1:6">
      <c r="A17417">
        <v>5541</v>
      </c>
      <c r="B17417">
        <v>13</v>
      </c>
      <c r="C17417" t="s">
        <v>63</v>
      </c>
      <c r="D17417" t="s">
        <v>92</v>
      </c>
      <c r="E17417">
        <v>5712</v>
      </c>
      <c r="F17417">
        <v>2</v>
      </c>
    </row>
    <row r="17418" spans="1:6">
      <c r="A17418">
        <v>5541</v>
      </c>
      <c r="B17418">
        <v>13</v>
      </c>
      <c r="C17418" t="s">
        <v>63</v>
      </c>
      <c r="D17418" t="s">
        <v>92</v>
      </c>
      <c r="E17418">
        <v>995</v>
      </c>
      <c r="F17418">
        <v>2</v>
      </c>
    </row>
    <row r="17419" spans="1:6">
      <c r="A17419">
        <v>5541</v>
      </c>
      <c r="B17419">
        <v>13</v>
      </c>
      <c r="C17419" t="s">
        <v>63</v>
      </c>
      <c r="D17419" t="s">
        <v>92</v>
      </c>
      <c r="E17419">
        <v>4629</v>
      </c>
      <c r="F17419">
        <v>2</v>
      </c>
    </row>
    <row r="17420" spans="1:6">
      <c r="A17420">
        <v>5541</v>
      </c>
      <c r="B17420">
        <v>13</v>
      </c>
      <c r="C17420" t="s">
        <v>63</v>
      </c>
      <c r="D17420" t="s">
        <v>92</v>
      </c>
      <c r="E17420">
        <v>5497</v>
      </c>
      <c r="F17420">
        <v>1</v>
      </c>
    </row>
    <row r="17421" spans="1:6">
      <c r="A17421">
        <v>5541</v>
      </c>
      <c r="B17421">
        <v>13</v>
      </c>
      <c r="C17421" t="s">
        <v>63</v>
      </c>
      <c r="D17421" t="s">
        <v>92</v>
      </c>
      <c r="E17421">
        <v>6114</v>
      </c>
      <c r="F17421">
        <v>1</v>
      </c>
    </row>
    <row r="17422" spans="1:6">
      <c r="A17422">
        <v>5541</v>
      </c>
      <c r="B17422">
        <v>13</v>
      </c>
      <c r="C17422" t="s">
        <v>63</v>
      </c>
      <c r="D17422" t="s">
        <v>92</v>
      </c>
      <c r="E17422">
        <v>5844</v>
      </c>
      <c r="F17422">
        <v>1</v>
      </c>
    </row>
    <row r="17423" spans="1:6">
      <c r="A17423">
        <v>5541</v>
      </c>
      <c r="B17423">
        <v>13</v>
      </c>
      <c r="C17423" t="s">
        <v>63</v>
      </c>
      <c r="D17423" t="s">
        <v>92</v>
      </c>
      <c r="E17423">
        <v>4715</v>
      </c>
      <c r="F17423">
        <v>1</v>
      </c>
    </row>
    <row r="17424" spans="1:6">
      <c r="A17424">
        <v>5541</v>
      </c>
      <c r="B17424">
        <v>13</v>
      </c>
      <c r="C17424" t="s">
        <v>63</v>
      </c>
      <c r="D17424" t="s">
        <v>92</v>
      </c>
      <c r="E17424">
        <v>4121</v>
      </c>
      <c r="F17424">
        <v>1</v>
      </c>
    </row>
    <row r="17425" spans="1:6">
      <c r="A17425">
        <v>5541</v>
      </c>
      <c r="B17425">
        <v>13</v>
      </c>
      <c r="C17425" t="s">
        <v>63</v>
      </c>
      <c r="D17425" t="s">
        <v>92</v>
      </c>
      <c r="E17425">
        <v>5058</v>
      </c>
      <c r="F17425">
        <v>1</v>
      </c>
    </row>
    <row r="17426" spans="1:6">
      <c r="A17426">
        <v>5541</v>
      </c>
      <c r="B17426">
        <v>13</v>
      </c>
      <c r="C17426" t="s">
        <v>63</v>
      </c>
      <c r="D17426" t="s">
        <v>92</v>
      </c>
      <c r="E17426">
        <v>3266</v>
      </c>
      <c r="F17426">
        <v>1</v>
      </c>
    </row>
    <row r="17427" spans="1:6">
      <c r="A17427">
        <v>5541</v>
      </c>
      <c r="B17427">
        <v>13</v>
      </c>
      <c r="C17427" t="s">
        <v>63</v>
      </c>
      <c r="D17427" t="s">
        <v>92</v>
      </c>
      <c r="E17427">
        <v>3484</v>
      </c>
      <c r="F17427">
        <v>1</v>
      </c>
    </row>
    <row r="17428" spans="1:6">
      <c r="A17428">
        <v>5541</v>
      </c>
      <c r="B17428">
        <v>13</v>
      </c>
      <c r="C17428" t="s">
        <v>63</v>
      </c>
      <c r="D17428" t="s">
        <v>92</v>
      </c>
      <c r="E17428">
        <v>2900</v>
      </c>
      <c r="F17428">
        <v>1</v>
      </c>
    </row>
    <row r="17429" spans="1:6">
      <c r="A17429">
        <v>5541</v>
      </c>
      <c r="B17429">
        <v>13</v>
      </c>
      <c r="C17429" t="s">
        <v>63</v>
      </c>
      <c r="D17429" t="s">
        <v>92</v>
      </c>
      <c r="E17429">
        <v>6025</v>
      </c>
      <c r="F17429">
        <v>1</v>
      </c>
    </row>
    <row r="17430" spans="1:6">
      <c r="A17430">
        <v>5541</v>
      </c>
      <c r="B17430">
        <v>13</v>
      </c>
      <c r="C17430" t="s">
        <v>63</v>
      </c>
      <c r="D17430" t="s">
        <v>92</v>
      </c>
      <c r="E17430">
        <v>4852</v>
      </c>
      <c r="F17430">
        <v>1</v>
      </c>
    </row>
    <row r="17431" spans="1:6">
      <c r="A17431">
        <v>5541</v>
      </c>
      <c r="B17431">
        <v>13</v>
      </c>
      <c r="C17431" t="s">
        <v>63</v>
      </c>
      <c r="D17431" t="s">
        <v>92</v>
      </c>
      <c r="E17431">
        <v>5606</v>
      </c>
      <c r="F17431">
        <v>1</v>
      </c>
    </row>
    <row r="17432" spans="1:6">
      <c r="A17432">
        <v>5541</v>
      </c>
      <c r="B17432">
        <v>13</v>
      </c>
      <c r="C17432" t="s">
        <v>63</v>
      </c>
      <c r="D17432" t="s">
        <v>92</v>
      </c>
      <c r="E17432">
        <v>4848</v>
      </c>
      <c r="F17432">
        <v>1</v>
      </c>
    </row>
    <row r="17433" spans="1:6">
      <c r="A17433">
        <v>5541</v>
      </c>
      <c r="B17433">
        <v>13</v>
      </c>
      <c r="C17433" t="s">
        <v>63</v>
      </c>
      <c r="D17433" t="s">
        <v>92</v>
      </c>
      <c r="E17433">
        <v>2027</v>
      </c>
      <c r="F17433">
        <v>1</v>
      </c>
    </row>
    <row r="17434" spans="1:6">
      <c r="A17434">
        <v>5541</v>
      </c>
      <c r="B17434">
        <v>13</v>
      </c>
      <c r="C17434" t="s">
        <v>63</v>
      </c>
      <c r="D17434" t="s">
        <v>92</v>
      </c>
      <c r="E17434">
        <v>2426</v>
      </c>
      <c r="F17434">
        <v>1</v>
      </c>
    </row>
    <row r="17435" spans="1:6">
      <c r="A17435">
        <v>5541</v>
      </c>
      <c r="B17435">
        <v>13</v>
      </c>
      <c r="C17435" t="s">
        <v>63</v>
      </c>
      <c r="D17435" t="s">
        <v>92</v>
      </c>
      <c r="E17435">
        <v>4748</v>
      </c>
      <c r="F17435">
        <v>1</v>
      </c>
    </row>
    <row r="17436" spans="1:6">
      <c r="A17436">
        <v>5541</v>
      </c>
      <c r="B17436">
        <v>13</v>
      </c>
      <c r="C17436" t="s">
        <v>63</v>
      </c>
      <c r="D17436" t="s">
        <v>92</v>
      </c>
      <c r="E17436">
        <v>4548</v>
      </c>
      <c r="F17436">
        <v>1</v>
      </c>
    </row>
    <row r="17437" spans="1:6">
      <c r="A17437">
        <v>5541</v>
      </c>
      <c r="B17437">
        <v>13</v>
      </c>
      <c r="C17437" t="s">
        <v>63</v>
      </c>
      <c r="D17437" t="s">
        <v>92</v>
      </c>
      <c r="E17437">
        <v>3869</v>
      </c>
      <c r="F17437">
        <v>1</v>
      </c>
    </row>
    <row r="17438" spans="1:6">
      <c r="A17438">
        <v>5541</v>
      </c>
      <c r="B17438">
        <v>13</v>
      </c>
      <c r="C17438" t="s">
        <v>63</v>
      </c>
      <c r="D17438" t="s">
        <v>92</v>
      </c>
      <c r="E17438">
        <v>5351</v>
      </c>
      <c r="F17438">
        <v>1</v>
      </c>
    </row>
    <row r="17439" spans="1:6">
      <c r="A17439">
        <v>5541</v>
      </c>
      <c r="B17439">
        <v>13</v>
      </c>
      <c r="C17439" t="s">
        <v>63</v>
      </c>
      <c r="D17439" t="s">
        <v>92</v>
      </c>
      <c r="E17439">
        <v>3608</v>
      </c>
      <c r="F17439">
        <v>1</v>
      </c>
    </row>
    <row r="17440" spans="1:6">
      <c r="A17440">
        <v>5541</v>
      </c>
      <c r="B17440">
        <v>13</v>
      </c>
      <c r="C17440" t="s">
        <v>63</v>
      </c>
      <c r="D17440" t="s">
        <v>92</v>
      </c>
      <c r="E17440">
        <v>3280</v>
      </c>
      <c r="F17440">
        <v>1</v>
      </c>
    </row>
    <row r="17441" spans="1:6">
      <c r="A17441">
        <v>5541</v>
      </c>
      <c r="B17441">
        <v>13</v>
      </c>
      <c r="C17441" t="s">
        <v>63</v>
      </c>
      <c r="D17441" t="s">
        <v>92</v>
      </c>
      <c r="E17441">
        <v>243</v>
      </c>
      <c r="F17441">
        <v>1</v>
      </c>
    </row>
    <row r="17442" spans="1:6">
      <c r="A17442">
        <v>5541</v>
      </c>
      <c r="B17442">
        <v>13</v>
      </c>
      <c r="C17442" t="s">
        <v>63</v>
      </c>
      <c r="D17442" t="s">
        <v>92</v>
      </c>
      <c r="E17442">
        <v>1037</v>
      </c>
      <c r="F17442">
        <v>1</v>
      </c>
    </row>
    <row r="17443" spans="1:6">
      <c r="A17443">
        <v>5541</v>
      </c>
      <c r="B17443">
        <v>13</v>
      </c>
      <c r="C17443" t="s">
        <v>63</v>
      </c>
      <c r="D17443" t="s">
        <v>92</v>
      </c>
      <c r="E17443">
        <v>6120</v>
      </c>
      <c r="F17443">
        <v>1</v>
      </c>
    </row>
    <row r="17444" spans="1:6">
      <c r="A17444">
        <v>5541</v>
      </c>
      <c r="B17444">
        <v>13</v>
      </c>
      <c r="C17444" t="s">
        <v>63</v>
      </c>
      <c r="D17444" t="s">
        <v>92</v>
      </c>
      <c r="E17444">
        <v>4877</v>
      </c>
      <c r="F17444">
        <v>1</v>
      </c>
    </row>
    <row r="17445" spans="1:6">
      <c r="A17445">
        <v>5541</v>
      </c>
      <c r="B17445">
        <v>13</v>
      </c>
      <c r="C17445" t="s">
        <v>63</v>
      </c>
      <c r="D17445" t="s">
        <v>92</v>
      </c>
      <c r="E17445">
        <v>2050</v>
      </c>
      <c r="F17445">
        <v>1</v>
      </c>
    </row>
    <row r="17446" spans="1:6">
      <c r="A17446">
        <v>5541</v>
      </c>
      <c r="B17446">
        <v>13</v>
      </c>
      <c r="C17446" t="s">
        <v>63</v>
      </c>
      <c r="D17446" t="s">
        <v>92</v>
      </c>
      <c r="E17446">
        <v>3310</v>
      </c>
      <c r="F17446">
        <v>1</v>
      </c>
    </row>
    <row r="17447" spans="1:6">
      <c r="A17447">
        <v>5541</v>
      </c>
      <c r="B17447">
        <v>13</v>
      </c>
      <c r="C17447" t="s">
        <v>63</v>
      </c>
      <c r="D17447" t="s">
        <v>92</v>
      </c>
      <c r="E17447">
        <v>6072</v>
      </c>
      <c r="F17447">
        <v>1</v>
      </c>
    </row>
    <row r="17448" spans="1:6">
      <c r="A17448">
        <v>5541</v>
      </c>
      <c r="B17448">
        <v>13</v>
      </c>
      <c r="C17448" t="s">
        <v>63</v>
      </c>
      <c r="D17448" t="s">
        <v>92</v>
      </c>
      <c r="E17448">
        <v>1128</v>
      </c>
      <c r="F17448">
        <v>1</v>
      </c>
    </row>
    <row r="17449" spans="1:6">
      <c r="A17449">
        <v>5541</v>
      </c>
      <c r="B17449">
        <v>13</v>
      </c>
      <c r="C17449" t="s">
        <v>63</v>
      </c>
      <c r="D17449" t="s">
        <v>92</v>
      </c>
      <c r="E17449">
        <v>4097</v>
      </c>
      <c r="F17449">
        <v>1</v>
      </c>
    </row>
    <row r="17450" spans="1:6">
      <c r="A17450">
        <v>5541</v>
      </c>
      <c r="B17450">
        <v>13</v>
      </c>
      <c r="C17450" t="s">
        <v>63</v>
      </c>
      <c r="D17450" t="s">
        <v>92</v>
      </c>
      <c r="E17450">
        <v>5404</v>
      </c>
      <c r="F17450">
        <v>1</v>
      </c>
    </row>
    <row r="17451" spans="1:6">
      <c r="A17451">
        <v>5541</v>
      </c>
      <c r="B17451">
        <v>13</v>
      </c>
      <c r="C17451" t="s">
        <v>63</v>
      </c>
      <c r="D17451" t="s">
        <v>92</v>
      </c>
      <c r="E17451">
        <v>2876</v>
      </c>
      <c r="F17451">
        <v>1</v>
      </c>
    </row>
    <row r="17452" spans="1:6">
      <c r="A17452">
        <v>5541</v>
      </c>
      <c r="B17452">
        <v>13</v>
      </c>
      <c r="C17452" t="s">
        <v>63</v>
      </c>
      <c r="D17452" t="s">
        <v>92</v>
      </c>
      <c r="E17452">
        <v>3804</v>
      </c>
      <c r="F17452">
        <v>1</v>
      </c>
    </row>
    <row r="17453" spans="1:6">
      <c r="A17453">
        <v>5541</v>
      </c>
      <c r="B17453">
        <v>13</v>
      </c>
      <c r="C17453" t="s">
        <v>63</v>
      </c>
      <c r="D17453" t="s">
        <v>92</v>
      </c>
      <c r="E17453">
        <v>5674</v>
      </c>
      <c r="F17453">
        <v>1</v>
      </c>
    </row>
    <row r="17454" spans="1:6">
      <c r="A17454">
        <v>5541</v>
      </c>
      <c r="B17454">
        <v>13</v>
      </c>
      <c r="C17454" t="s">
        <v>63</v>
      </c>
      <c r="D17454" t="s">
        <v>92</v>
      </c>
      <c r="E17454">
        <v>5990</v>
      </c>
      <c r="F17454">
        <v>1</v>
      </c>
    </row>
    <row r="17455" spans="1:6">
      <c r="A17455">
        <v>5541</v>
      </c>
      <c r="B17455">
        <v>13</v>
      </c>
      <c r="C17455" t="s">
        <v>63</v>
      </c>
      <c r="D17455" t="s">
        <v>92</v>
      </c>
      <c r="E17455">
        <v>3454</v>
      </c>
      <c r="F17455">
        <v>1</v>
      </c>
    </row>
    <row r="17456" spans="1:6">
      <c r="A17456">
        <v>5541</v>
      </c>
      <c r="B17456">
        <v>13</v>
      </c>
      <c r="C17456" t="s">
        <v>63</v>
      </c>
      <c r="D17456" t="s">
        <v>92</v>
      </c>
      <c r="E17456">
        <v>3150</v>
      </c>
      <c r="F17456">
        <v>1</v>
      </c>
    </row>
    <row r="17457" spans="1:6">
      <c r="A17457">
        <v>5541</v>
      </c>
      <c r="B17457">
        <v>13</v>
      </c>
      <c r="C17457" t="s">
        <v>63</v>
      </c>
      <c r="D17457" t="s">
        <v>92</v>
      </c>
      <c r="E17457">
        <v>5272</v>
      </c>
      <c r="F17457">
        <v>1</v>
      </c>
    </row>
    <row r="17458" spans="1:6">
      <c r="A17458">
        <v>5541</v>
      </c>
      <c r="B17458">
        <v>13</v>
      </c>
      <c r="C17458" t="s">
        <v>63</v>
      </c>
      <c r="D17458" t="s">
        <v>92</v>
      </c>
      <c r="E17458">
        <v>5310</v>
      </c>
      <c r="F17458">
        <v>1</v>
      </c>
    </row>
    <row r="17459" spans="1:6">
      <c r="A17459">
        <v>5541</v>
      </c>
      <c r="B17459">
        <v>13</v>
      </c>
      <c r="C17459" t="s">
        <v>63</v>
      </c>
      <c r="D17459" t="s">
        <v>92</v>
      </c>
      <c r="E17459">
        <v>2483</v>
      </c>
      <c r="F17459">
        <v>1</v>
      </c>
    </row>
    <row r="17460" spans="1:6">
      <c r="A17460">
        <v>5541</v>
      </c>
      <c r="B17460">
        <v>13</v>
      </c>
      <c r="C17460" t="s">
        <v>63</v>
      </c>
      <c r="D17460" t="s">
        <v>92</v>
      </c>
      <c r="E17460">
        <v>3278</v>
      </c>
      <c r="F17460">
        <v>1</v>
      </c>
    </row>
    <row r="17461" spans="1:6">
      <c r="A17461">
        <v>5541</v>
      </c>
      <c r="B17461">
        <v>13</v>
      </c>
      <c r="C17461" t="s">
        <v>63</v>
      </c>
      <c r="D17461" t="s">
        <v>92</v>
      </c>
      <c r="E17461">
        <v>1347</v>
      </c>
      <c r="F17461">
        <v>1</v>
      </c>
    </row>
    <row r="17462" spans="1:6">
      <c r="A17462">
        <v>5541</v>
      </c>
      <c r="B17462">
        <v>13</v>
      </c>
      <c r="C17462" t="s">
        <v>63</v>
      </c>
      <c r="D17462" t="s">
        <v>92</v>
      </c>
      <c r="E17462">
        <v>4736</v>
      </c>
      <c r="F17462">
        <v>1</v>
      </c>
    </row>
    <row r="17463" spans="1:6">
      <c r="A17463">
        <v>5541</v>
      </c>
      <c r="B17463">
        <v>13</v>
      </c>
      <c r="C17463" t="s">
        <v>63</v>
      </c>
      <c r="D17463" t="s">
        <v>92</v>
      </c>
      <c r="E17463">
        <v>3819</v>
      </c>
      <c r="F17463">
        <v>1</v>
      </c>
    </row>
    <row r="17464" spans="1:6">
      <c r="A17464">
        <v>5541</v>
      </c>
      <c r="B17464">
        <v>13</v>
      </c>
      <c r="C17464" t="s">
        <v>63</v>
      </c>
      <c r="D17464" t="s">
        <v>92</v>
      </c>
      <c r="E17464">
        <v>142</v>
      </c>
      <c r="F17464">
        <v>1</v>
      </c>
    </row>
    <row r="17465" spans="1:6">
      <c r="A17465">
        <v>5541</v>
      </c>
      <c r="B17465">
        <v>13</v>
      </c>
      <c r="C17465" t="s">
        <v>63</v>
      </c>
      <c r="D17465" t="s">
        <v>92</v>
      </c>
      <c r="E17465">
        <v>2933</v>
      </c>
      <c r="F17465">
        <v>1</v>
      </c>
    </row>
    <row r="17466" spans="1:6">
      <c r="A17466">
        <v>5541</v>
      </c>
      <c r="B17466">
        <v>13</v>
      </c>
      <c r="C17466" t="s">
        <v>63</v>
      </c>
      <c r="D17466" t="s">
        <v>92</v>
      </c>
      <c r="E17466">
        <v>354</v>
      </c>
      <c r="F17466">
        <v>1</v>
      </c>
    </row>
    <row r="17467" spans="1:6">
      <c r="A17467">
        <v>5541</v>
      </c>
      <c r="B17467">
        <v>13</v>
      </c>
      <c r="C17467" t="s">
        <v>63</v>
      </c>
      <c r="D17467" t="s">
        <v>92</v>
      </c>
      <c r="E17467">
        <v>2460</v>
      </c>
      <c r="F17467">
        <v>1</v>
      </c>
    </row>
    <row r="17468" spans="1:6">
      <c r="A17468">
        <v>5541</v>
      </c>
      <c r="B17468">
        <v>13</v>
      </c>
      <c r="C17468" t="s">
        <v>63</v>
      </c>
      <c r="D17468" t="s">
        <v>92</v>
      </c>
      <c r="E17468">
        <v>3250</v>
      </c>
      <c r="F17468">
        <v>1</v>
      </c>
    </row>
    <row r="17469" spans="1:6">
      <c r="A17469">
        <v>5541</v>
      </c>
      <c r="B17469">
        <v>13</v>
      </c>
      <c r="C17469" t="s">
        <v>63</v>
      </c>
      <c r="D17469" t="s">
        <v>92</v>
      </c>
      <c r="E17469">
        <v>250</v>
      </c>
      <c r="F17469">
        <v>1</v>
      </c>
    </row>
    <row r="17470" spans="1:6">
      <c r="A17470">
        <v>5541</v>
      </c>
      <c r="B17470">
        <v>13</v>
      </c>
      <c r="C17470" t="s">
        <v>63</v>
      </c>
      <c r="D17470" t="s">
        <v>92</v>
      </c>
      <c r="E17470">
        <v>5818</v>
      </c>
      <c r="F17470">
        <v>1</v>
      </c>
    </row>
    <row r="17471" spans="1:6">
      <c r="A17471">
        <v>5541</v>
      </c>
      <c r="B17471">
        <v>13</v>
      </c>
      <c r="C17471" t="s">
        <v>63</v>
      </c>
      <c r="D17471" t="s">
        <v>92</v>
      </c>
      <c r="E17471">
        <v>2998</v>
      </c>
      <c r="F17471">
        <v>1</v>
      </c>
    </row>
    <row r="17472" spans="1:6">
      <c r="A17472">
        <v>5541</v>
      </c>
      <c r="B17472">
        <v>13</v>
      </c>
      <c r="C17472" t="s">
        <v>63</v>
      </c>
      <c r="D17472" t="s">
        <v>92</v>
      </c>
      <c r="E17472">
        <v>1126</v>
      </c>
      <c r="F17472">
        <v>1</v>
      </c>
    </row>
    <row r="17473" spans="1:6">
      <c r="A17473">
        <v>5541</v>
      </c>
      <c r="B17473">
        <v>13</v>
      </c>
      <c r="C17473" t="s">
        <v>63</v>
      </c>
      <c r="D17473" t="s">
        <v>92</v>
      </c>
      <c r="E17473">
        <v>3340</v>
      </c>
      <c r="F17473">
        <v>1</v>
      </c>
    </row>
    <row r="17474" spans="1:6">
      <c r="A17474">
        <v>5541</v>
      </c>
      <c r="B17474">
        <v>13</v>
      </c>
      <c r="C17474" t="s">
        <v>63</v>
      </c>
      <c r="D17474" t="s">
        <v>92</v>
      </c>
      <c r="E17474">
        <v>5543</v>
      </c>
      <c r="F17474">
        <v>1</v>
      </c>
    </row>
    <row r="17475" spans="1:6">
      <c r="A17475">
        <v>5541</v>
      </c>
      <c r="B17475">
        <v>13</v>
      </c>
      <c r="C17475" t="s">
        <v>63</v>
      </c>
      <c r="D17475" t="s">
        <v>92</v>
      </c>
      <c r="E17475">
        <v>2142</v>
      </c>
      <c r="F17475">
        <v>1</v>
      </c>
    </row>
    <row r="17476" spans="1:6">
      <c r="A17476">
        <v>5541</v>
      </c>
      <c r="B17476">
        <v>13</v>
      </c>
      <c r="C17476" t="s">
        <v>63</v>
      </c>
      <c r="D17476" t="s">
        <v>92</v>
      </c>
      <c r="E17476">
        <v>2561</v>
      </c>
      <c r="F17476">
        <v>1</v>
      </c>
    </row>
    <row r="17477" spans="1:6">
      <c r="A17477">
        <v>5541</v>
      </c>
      <c r="B17477">
        <v>13</v>
      </c>
      <c r="C17477" t="s">
        <v>63</v>
      </c>
      <c r="D17477" t="s">
        <v>92</v>
      </c>
      <c r="E17477">
        <v>4967</v>
      </c>
      <c r="F17477">
        <v>1</v>
      </c>
    </row>
    <row r="17478" spans="1:6">
      <c r="A17478">
        <v>5541</v>
      </c>
      <c r="B17478">
        <v>13</v>
      </c>
      <c r="C17478" t="s">
        <v>63</v>
      </c>
      <c r="D17478" t="s">
        <v>92</v>
      </c>
      <c r="E17478">
        <v>1251</v>
      </c>
      <c r="F17478">
        <v>1</v>
      </c>
    </row>
    <row r="17479" spans="1:6">
      <c r="A17479">
        <v>5541</v>
      </c>
      <c r="B17479">
        <v>13</v>
      </c>
      <c r="C17479" t="s">
        <v>63</v>
      </c>
      <c r="D17479" t="s">
        <v>92</v>
      </c>
      <c r="E17479">
        <v>3793</v>
      </c>
      <c r="F17479">
        <v>1</v>
      </c>
    </row>
    <row r="17480" spans="1:6">
      <c r="A17480">
        <v>5541</v>
      </c>
      <c r="B17480">
        <v>13</v>
      </c>
      <c r="C17480" t="s">
        <v>63</v>
      </c>
      <c r="D17480" t="s">
        <v>92</v>
      </c>
      <c r="E17480">
        <v>4325</v>
      </c>
      <c r="F17480">
        <v>1</v>
      </c>
    </row>
    <row r="17481" spans="1:6">
      <c r="A17481">
        <v>5541</v>
      </c>
      <c r="B17481">
        <v>13</v>
      </c>
      <c r="C17481" t="s">
        <v>63</v>
      </c>
      <c r="D17481" t="s">
        <v>92</v>
      </c>
      <c r="E17481">
        <v>2106</v>
      </c>
      <c r="F17481">
        <v>1</v>
      </c>
    </row>
    <row r="17482" spans="1:6">
      <c r="A17482">
        <v>5541</v>
      </c>
      <c r="B17482">
        <v>13</v>
      </c>
      <c r="C17482" t="s">
        <v>63</v>
      </c>
      <c r="D17482" t="s">
        <v>92</v>
      </c>
      <c r="E17482">
        <v>4358</v>
      </c>
      <c r="F17482">
        <v>1</v>
      </c>
    </row>
    <row r="17483" spans="1:6">
      <c r="A17483">
        <v>5541</v>
      </c>
      <c r="B17483">
        <v>13</v>
      </c>
      <c r="C17483" t="s">
        <v>63</v>
      </c>
      <c r="D17483" t="s">
        <v>92</v>
      </c>
      <c r="E17483">
        <v>4096</v>
      </c>
      <c r="F17483">
        <v>1</v>
      </c>
    </row>
    <row r="17484" spans="1:6">
      <c r="A17484">
        <v>5541</v>
      </c>
      <c r="B17484">
        <v>13</v>
      </c>
      <c r="C17484" t="s">
        <v>63</v>
      </c>
      <c r="D17484" t="s">
        <v>92</v>
      </c>
      <c r="E17484">
        <v>3184</v>
      </c>
      <c r="F17484">
        <v>1</v>
      </c>
    </row>
    <row r="17485" spans="1:6">
      <c r="A17485">
        <v>5541</v>
      </c>
      <c r="B17485">
        <v>13</v>
      </c>
      <c r="C17485" t="s">
        <v>63</v>
      </c>
      <c r="D17485" t="s">
        <v>92</v>
      </c>
      <c r="E17485">
        <v>1096</v>
      </c>
      <c r="F17485">
        <v>1</v>
      </c>
    </row>
    <row r="17486" spans="1:6">
      <c r="A17486">
        <v>5541</v>
      </c>
      <c r="B17486">
        <v>13</v>
      </c>
      <c r="C17486" t="s">
        <v>63</v>
      </c>
      <c r="D17486" t="s">
        <v>92</v>
      </c>
      <c r="E17486">
        <v>5520</v>
      </c>
      <c r="F17486">
        <v>1</v>
      </c>
    </row>
    <row r="17487" spans="1:6">
      <c r="A17487">
        <v>5541</v>
      </c>
      <c r="B17487">
        <v>13</v>
      </c>
      <c r="C17487" t="s">
        <v>63</v>
      </c>
      <c r="D17487" t="s">
        <v>92</v>
      </c>
      <c r="E17487">
        <v>119</v>
      </c>
      <c r="F17487">
        <v>1</v>
      </c>
    </row>
    <row r="17488" spans="1:6">
      <c r="A17488">
        <v>5541</v>
      </c>
      <c r="B17488">
        <v>13</v>
      </c>
      <c r="C17488" t="s">
        <v>63</v>
      </c>
      <c r="D17488" t="s">
        <v>92</v>
      </c>
      <c r="E17488">
        <v>6085</v>
      </c>
      <c r="F17488">
        <v>1</v>
      </c>
    </row>
    <row r="17489" spans="1:6">
      <c r="A17489">
        <v>5541</v>
      </c>
      <c r="B17489">
        <v>13</v>
      </c>
      <c r="C17489" t="s">
        <v>63</v>
      </c>
      <c r="D17489" t="s">
        <v>92</v>
      </c>
      <c r="E17489">
        <v>2637</v>
      </c>
      <c r="F17489">
        <v>1</v>
      </c>
    </row>
    <row r="17490" spans="1:6">
      <c r="A17490">
        <v>5541</v>
      </c>
      <c r="B17490">
        <v>13</v>
      </c>
      <c r="C17490" t="s">
        <v>63</v>
      </c>
      <c r="D17490" t="s">
        <v>92</v>
      </c>
      <c r="E17490">
        <v>5017</v>
      </c>
      <c r="F17490">
        <v>1</v>
      </c>
    </row>
    <row r="17491" spans="1:6">
      <c r="A17491">
        <v>5541</v>
      </c>
      <c r="B17491">
        <v>13</v>
      </c>
      <c r="C17491" t="s">
        <v>63</v>
      </c>
      <c r="D17491" t="s">
        <v>92</v>
      </c>
      <c r="E17491">
        <v>5016</v>
      </c>
      <c r="F17491">
        <v>1</v>
      </c>
    </row>
    <row r="17492" spans="1:6">
      <c r="A17492">
        <v>5541</v>
      </c>
      <c r="B17492">
        <v>13</v>
      </c>
      <c r="C17492" t="s">
        <v>63</v>
      </c>
      <c r="D17492" t="s">
        <v>92</v>
      </c>
      <c r="E17492">
        <v>5372</v>
      </c>
      <c r="F17492">
        <v>1</v>
      </c>
    </row>
    <row r="17493" spans="1:6">
      <c r="A17493">
        <v>5541</v>
      </c>
      <c r="B17493">
        <v>13</v>
      </c>
      <c r="C17493" t="s">
        <v>63</v>
      </c>
      <c r="D17493" t="s">
        <v>92</v>
      </c>
      <c r="E17493">
        <v>2599</v>
      </c>
      <c r="F17493">
        <v>1</v>
      </c>
    </row>
    <row r="17494" spans="1:6">
      <c r="A17494">
        <v>5541</v>
      </c>
      <c r="B17494">
        <v>13</v>
      </c>
      <c r="C17494" t="s">
        <v>63</v>
      </c>
      <c r="D17494" t="s">
        <v>92</v>
      </c>
      <c r="E17494">
        <v>5943</v>
      </c>
      <c r="F17494">
        <v>1</v>
      </c>
    </row>
    <row r="17495" spans="1:6">
      <c r="A17495">
        <v>5541</v>
      </c>
      <c r="B17495">
        <v>13</v>
      </c>
      <c r="C17495" t="s">
        <v>63</v>
      </c>
      <c r="D17495" t="s">
        <v>92</v>
      </c>
      <c r="E17495">
        <v>2726</v>
      </c>
      <c r="F17495">
        <v>1</v>
      </c>
    </row>
    <row r="17496" spans="1:6">
      <c r="A17496">
        <v>5541</v>
      </c>
      <c r="B17496">
        <v>13</v>
      </c>
      <c r="C17496" t="s">
        <v>63</v>
      </c>
      <c r="D17496" t="s">
        <v>92</v>
      </c>
      <c r="E17496">
        <v>5666</v>
      </c>
      <c r="F17496">
        <v>1</v>
      </c>
    </row>
    <row r="17497" spans="1:6">
      <c r="A17497">
        <v>5541</v>
      </c>
      <c r="B17497">
        <v>13</v>
      </c>
      <c r="C17497" t="s">
        <v>63</v>
      </c>
      <c r="D17497" t="s">
        <v>92</v>
      </c>
      <c r="E17497">
        <v>2155</v>
      </c>
      <c r="F17497">
        <v>1</v>
      </c>
    </row>
    <row r="17498" spans="1:6">
      <c r="A17498">
        <v>5541</v>
      </c>
      <c r="B17498">
        <v>13</v>
      </c>
      <c r="C17498" t="s">
        <v>63</v>
      </c>
      <c r="D17498" t="s">
        <v>92</v>
      </c>
      <c r="E17498">
        <v>5995</v>
      </c>
      <c r="F17498">
        <v>1</v>
      </c>
    </row>
    <row r="17499" spans="1:6">
      <c r="A17499">
        <v>5541</v>
      </c>
      <c r="B17499">
        <v>13</v>
      </c>
      <c r="C17499" t="s">
        <v>63</v>
      </c>
      <c r="D17499" t="s">
        <v>92</v>
      </c>
      <c r="E17499">
        <v>1241</v>
      </c>
      <c r="F17499">
        <v>1</v>
      </c>
    </row>
    <row r="17500" spans="1:6">
      <c r="A17500">
        <v>5541</v>
      </c>
      <c r="B17500">
        <v>13</v>
      </c>
      <c r="C17500" t="s">
        <v>63</v>
      </c>
      <c r="D17500" t="s">
        <v>92</v>
      </c>
      <c r="E17500">
        <v>2017</v>
      </c>
      <c r="F17500">
        <v>1</v>
      </c>
    </row>
    <row r="17501" spans="1:6">
      <c r="A17501">
        <v>5541</v>
      </c>
      <c r="B17501">
        <v>13</v>
      </c>
      <c r="C17501" t="s">
        <v>63</v>
      </c>
      <c r="D17501" t="s">
        <v>92</v>
      </c>
      <c r="E17501">
        <v>4252</v>
      </c>
      <c r="F17501">
        <v>1</v>
      </c>
    </row>
    <row r="17502" spans="1:6">
      <c r="A17502">
        <v>5541</v>
      </c>
      <c r="B17502">
        <v>13</v>
      </c>
      <c r="C17502" t="s">
        <v>63</v>
      </c>
      <c r="D17502" t="s">
        <v>92</v>
      </c>
      <c r="E17502">
        <v>63</v>
      </c>
      <c r="F17502">
        <v>1</v>
      </c>
    </row>
    <row r="17503" spans="1:6">
      <c r="A17503">
        <v>5541</v>
      </c>
      <c r="B17503">
        <v>13</v>
      </c>
      <c r="C17503" t="s">
        <v>63</v>
      </c>
      <c r="D17503" t="s">
        <v>92</v>
      </c>
      <c r="E17503">
        <v>4679</v>
      </c>
      <c r="F17503">
        <v>1</v>
      </c>
    </row>
    <row r="17504" spans="1:6">
      <c r="A17504">
        <v>5541</v>
      </c>
      <c r="B17504">
        <v>13</v>
      </c>
      <c r="C17504" t="s">
        <v>63</v>
      </c>
      <c r="D17504" t="s">
        <v>92</v>
      </c>
      <c r="E17504">
        <v>5411</v>
      </c>
      <c r="F17504">
        <v>1</v>
      </c>
    </row>
    <row r="17505" spans="1:6">
      <c r="A17505">
        <v>5541</v>
      </c>
      <c r="B17505">
        <v>13</v>
      </c>
      <c r="C17505" t="s">
        <v>63</v>
      </c>
      <c r="D17505" t="s">
        <v>92</v>
      </c>
      <c r="E17505">
        <v>3210</v>
      </c>
      <c r="F17505">
        <v>1</v>
      </c>
    </row>
    <row r="17506" spans="1:6">
      <c r="A17506">
        <v>5541</v>
      </c>
      <c r="B17506">
        <v>13</v>
      </c>
      <c r="C17506" t="s">
        <v>63</v>
      </c>
      <c r="D17506" t="s">
        <v>92</v>
      </c>
      <c r="E17506">
        <v>5809</v>
      </c>
      <c r="F17506">
        <v>1</v>
      </c>
    </row>
    <row r="17507" spans="1:6">
      <c r="A17507">
        <v>5541</v>
      </c>
      <c r="B17507">
        <v>13</v>
      </c>
      <c r="C17507" t="s">
        <v>63</v>
      </c>
      <c r="D17507" t="s">
        <v>92</v>
      </c>
      <c r="E17507">
        <v>2685</v>
      </c>
      <c r="F17507">
        <v>1</v>
      </c>
    </row>
    <row r="17508" spans="1:6">
      <c r="A17508">
        <v>5541</v>
      </c>
      <c r="B17508">
        <v>13</v>
      </c>
      <c r="C17508" t="s">
        <v>63</v>
      </c>
      <c r="D17508" t="s">
        <v>92</v>
      </c>
      <c r="E17508">
        <v>6027</v>
      </c>
      <c r="F17508">
        <v>1</v>
      </c>
    </row>
    <row r="17509" spans="1:6">
      <c r="A17509">
        <v>5541</v>
      </c>
      <c r="B17509">
        <v>13</v>
      </c>
      <c r="C17509" t="s">
        <v>63</v>
      </c>
      <c r="D17509" t="s">
        <v>92</v>
      </c>
      <c r="E17509">
        <v>227</v>
      </c>
      <c r="F17509">
        <v>1</v>
      </c>
    </row>
    <row r="17510" spans="1:6">
      <c r="A17510">
        <v>5541</v>
      </c>
      <c r="B17510">
        <v>13</v>
      </c>
      <c r="C17510" t="s">
        <v>63</v>
      </c>
      <c r="D17510" t="s">
        <v>92</v>
      </c>
      <c r="E17510">
        <v>1100</v>
      </c>
      <c r="F17510">
        <v>1</v>
      </c>
    </row>
    <row r="17511" spans="1:6">
      <c r="A17511">
        <v>5541</v>
      </c>
      <c r="B17511">
        <v>13</v>
      </c>
      <c r="C17511" t="s">
        <v>63</v>
      </c>
      <c r="D17511" t="s">
        <v>92</v>
      </c>
      <c r="E17511">
        <v>5479</v>
      </c>
      <c r="F17511">
        <v>1</v>
      </c>
    </row>
    <row r="17512" spans="1:6">
      <c r="A17512">
        <v>5541</v>
      </c>
      <c r="B17512">
        <v>13</v>
      </c>
      <c r="C17512" t="s">
        <v>63</v>
      </c>
      <c r="D17512" t="s">
        <v>92</v>
      </c>
      <c r="E17512">
        <v>2804</v>
      </c>
      <c r="F17512">
        <v>1</v>
      </c>
    </row>
    <row r="17513" spans="1:6">
      <c r="A17513">
        <v>5541</v>
      </c>
      <c r="B17513">
        <v>13</v>
      </c>
      <c r="C17513" t="s">
        <v>63</v>
      </c>
      <c r="D17513" t="s">
        <v>92</v>
      </c>
      <c r="E17513">
        <v>1021</v>
      </c>
      <c r="F17513">
        <v>1</v>
      </c>
    </row>
    <row r="17514" spans="1:6">
      <c r="A17514">
        <v>5541</v>
      </c>
      <c r="B17514">
        <v>13</v>
      </c>
      <c r="C17514" t="s">
        <v>63</v>
      </c>
      <c r="D17514" t="s">
        <v>92</v>
      </c>
      <c r="E17514">
        <v>4318</v>
      </c>
      <c r="F17514">
        <v>1</v>
      </c>
    </row>
    <row r="17515" spans="1:6">
      <c r="A17515">
        <v>5541</v>
      </c>
      <c r="B17515">
        <v>13</v>
      </c>
      <c r="C17515" t="s">
        <v>63</v>
      </c>
      <c r="D17515" t="s">
        <v>92</v>
      </c>
      <c r="E17515">
        <v>5985</v>
      </c>
      <c r="F17515">
        <v>1</v>
      </c>
    </row>
    <row r="17516" spans="1:6">
      <c r="A17516">
        <v>5541</v>
      </c>
      <c r="B17516">
        <v>13</v>
      </c>
      <c r="C17516" t="s">
        <v>63</v>
      </c>
      <c r="D17516" t="s">
        <v>92</v>
      </c>
      <c r="E17516">
        <v>2447</v>
      </c>
      <c r="F17516">
        <v>1</v>
      </c>
    </row>
    <row r="17517" spans="1:6">
      <c r="A17517">
        <v>5541</v>
      </c>
      <c r="B17517">
        <v>13</v>
      </c>
      <c r="C17517" t="s">
        <v>63</v>
      </c>
      <c r="D17517" t="s">
        <v>92</v>
      </c>
      <c r="E17517">
        <v>2090</v>
      </c>
      <c r="F17517">
        <v>1</v>
      </c>
    </row>
    <row r="17518" spans="1:6">
      <c r="A17518">
        <v>5541</v>
      </c>
      <c r="B17518">
        <v>13</v>
      </c>
      <c r="C17518" t="s">
        <v>63</v>
      </c>
      <c r="D17518" t="s">
        <v>92</v>
      </c>
      <c r="E17518">
        <v>3015</v>
      </c>
      <c r="F17518">
        <v>1</v>
      </c>
    </row>
    <row r="17519" spans="1:6">
      <c r="A17519">
        <v>5541</v>
      </c>
      <c r="B17519">
        <v>13</v>
      </c>
      <c r="C17519" t="s">
        <v>63</v>
      </c>
      <c r="D17519" t="s">
        <v>92</v>
      </c>
      <c r="E17519">
        <v>998</v>
      </c>
      <c r="F17519">
        <v>1</v>
      </c>
    </row>
    <row r="17520" spans="1:6">
      <c r="A17520">
        <v>5541</v>
      </c>
      <c r="B17520">
        <v>13</v>
      </c>
      <c r="C17520" t="s">
        <v>63</v>
      </c>
      <c r="D17520" t="s">
        <v>92</v>
      </c>
      <c r="E17520">
        <v>6031</v>
      </c>
      <c r="F17520">
        <v>1</v>
      </c>
    </row>
    <row r="17521" spans="1:6">
      <c r="A17521">
        <v>5541</v>
      </c>
      <c r="B17521">
        <v>13</v>
      </c>
      <c r="C17521" t="s">
        <v>63</v>
      </c>
      <c r="D17521" t="s">
        <v>92</v>
      </c>
      <c r="E17521">
        <v>3156</v>
      </c>
      <c r="F17521">
        <v>1</v>
      </c>
    </row>
    <row r="17522" spans="1:6">
      <c r="A17522">
        <v>5541</v>
      </c>
      <c r="B17522">
        <v>13</v>
      </c>
      <c r="C17522" t="s">
        <v>63</v>
      </c>
      <c r="D17522" t="s">
        <v>92</v>
      </c>
      <c r="E17522">
        <v>5814</v>
      </c>
      <c r="F17522">
        <v>1</v>
      </c>
    </row>
    <row r="17523" spans="1:6">
      <c r="A17523">
        <v>5541</v>
      </c>
      <c r="B17523">
        <v>13</v>
      </c>
      <c r="C17523" t="s">
        <v>63</v>
      </c>
      <c r="D17523" t="s">
        <v>92</v>
      </c>
      <c r="E17523">
        <v>160</v>
      </c>
      <c r="F17523">
        <v>1</v>
      </c>
    </row>
    <row r="17524" spans="1:6">
      <c r="A17524">
        <v>5541</v>
      </c>
      <c r="B17524">
        <v>13</v>
      </c>
      <c r="C17524" t="s">
        <v>63</v>
      </c>
      <c r="D17524" t="s">
        <v>92</v>
      </c>
      <c r="E17524">
        <v>55</v>
      </c>
      <c r="F17524">
        <v>1</v>
      </c>
    </row>
    <row r="17525" spans="1:6">
      <c r="A17525">
        <v>5541</v>
      </c>
      <c r="B17525">
        <v>13</v>
      </c>
      <c r="C17525" t="s">
        <v>63</v>
      </c>
      <c r="D17525" t="s">
        <v>92</v>
      </c>
      <c r="E17525">
        <v>2650</v>
      </c>
      <c r="F17525">
        <v>1</v>
      </c>
    </row>
    <row r="17526" spans="1:6">
      <c r="A17526">
        <v>5541</v>
      </c>
      <c r="B17526">
        <v>13</v>
      </c>
      <c r="C17526" t="s">
        <v>63</v>
      </c>
      <c r="D17526" t="s">
        <v>92</v>
      </c>
      <c r="E17526">
        <v>3060</v>
      </c>
      <c r="F17526">
        <v>1</v>
      </c>
    </row>
    <row r="17527" spans="1:6">
      <c r="A17527">
        <v>5541</v>
      </c>
      <c r="B17527">
        <v>13</v>
      </c>
      <c r="C17527" t="s">
        <v>63</v>
      </c>
      <c r="D17527" t="s">
        <v>92</v>
      </c>
      <c r="E17527">
        <v>5441</v>
      </c>
      <c r="F17527">
        <v>1</v>
      </c>
    </row>
    <row r="17528" spans="1:6">
      <c r="A17528">
        <v>5541</v>
      </c>
      <c r="B17528">
        <v>13</v>
      </c>
      <c r="C17528" t="s">
        <v>63</v>
      </c>
      <c r="D17528" t="s">
        <v>92</v>
      </c>
      <c r="E17528">
        <v>103</v>
      </c>
      <c r="F17528">
        <v>1</v>
      </c>
    </row>
    <row r="17529" spans="1:6">
      <c r="A17529">
        <v>5541</v>
      </c>
      <c r="B17529">
        <v>13</v>
      </c>
      <c r="C17529" t="s">
        <v>63</v>
      </c>
      <c r="D17529" t="s">
        <v>92</v>
      </c>
      <c r="E17529">
        <v>6103</v>
      </c>
      <c r="F17529">
        <v>1</v>
      </c>
    </row>
    <row r="17530" spans="1:6">
      <c r="A17530">
        <v>5541</v>
      </c>
      <c r="B17530">
        <v>13</v>
      </c>
      <c r="C17530" t="s">
        <v>63</v>
      </c>
      <c r="D17530" t="s">
        <v>92</v>
      </c>
      <c r="E17530">
        <v>3527</v>
      </c>
      <c r="F17530">
        <v>1</v>
      </c>
    </row>
    <row r="17531" spans="1:6">
      <c r="A17531">
        <v>5541</v>
      </c>
      <c r="B17531">
        <v>13</v>
      </c>
      <c r="C17531" t="s">
        <v>63</v>
      </c>
      <c r="D17531" t="s">
        <v>92</v>
      </c>
      <c r="E17531">
        <v>3035</v>
      </c>
      <c r="F17531">
        <v>1</v>
      </c>
    </row>
    <row r="17532" spans="1:6">
      <c r="A17532">
        <v>5541</v>
      </c>
      <c r="B17532">
        <v>13</v>
      </c>
      <c r="C17532" t="s">
        <v>63</v>
      </c>
      <c r="D17532" t="s">
        <v>92</v>
      </c>
      <c r="E17532">
        <v>4296</v>
      </c>
      <c r="F17532">
        <v>1</v>
      </c>
    </row>
    <row r="17533" spans="1:6">
      <c r="A17533">
        <v>5541</v>
      </c>
      <c r="B17533">
        <v>13</v>
      </c>
      <c r="C17533" t="s">
        <v>63</v>
      </c>
      <c r="D17533" t="s">
        <v>92</v>
      </c>
      <c r="E17533">
        <v>4107</v>
      </c>
      <c r="F17533">
        <v>1</v>
      </c>
    </row>
    <row r="17534" spans="1:6">
      <c r="A17534">
        <v>5541</v>
      </c>
      <c r="B17534">
        <v>13</v>
      </c>
      <c r="C17534" t="s">
        <v>63</v>
      </c>
      <c r="D17534" t="s">
        <v>92</v>
      </c>
      <c r="E17534">
        <v>4534</v>
      </c>
      <c r="F17534">
        <v>1</v>
      </c>
    </row>
    <row r="17535" spans="1:6">
      <c r="A17535">
        <v>5541</v>
      </c>
      <c r="B17535">
        <v>13</v>
      </c>
      <c r="C17535" t="s">
        <v>63</v>
      </c>
      <c r="D17535" t="s">
        <v>92</v>
      </c>
      <c r="E17535">
        <v>5621</v>
      </c>
      <c r="F17535">
        <v>1</v>
      </c>
    </row>
    <row r="17536" spans="1:6">
      <c r="A17536">
        <v>5541</v>
      </c>
      <c r="B17536">
        <v>13</v>
      </c>
      <c r="C17536" t="s">
        <v>63</v>
      </c>
      <c r="D17536" t="s">
        <v>92</v>
      </c>
      <c r="E17536">
        <v>276</v>
      </c>
      <c r="F17536">
        <v>1</v>
      </c>
    </row>
    <row r="17537" spans="1:6">
      <c r="A17537">
        <v>5541</v>
      </c>
      <c r="B17537">
        <v>13</v>
      </c>
      <c r="C17537" t="s">
        <v>63</v>
      </c>
      <c r="D17537" t="s">
        <v>92</v>
      </c>
      <c r="E17537">
        <v>5539</v>
      </c>
      <c r="F17537">
        <v>1</v>
      </c>
    </row>
    <row r="17538" spans="1:6">
      <c r="A17538">
        <v>5541</v>
      </c>
      <c r="B17538">
        <v>13</v>
      </c>
      <c r="C17538" t="s">
        <v>63</v>
      </c>
      <c r="D17538" t="s">
        <v>92</v>
      </c>
      <c r="E17538">
        <v>3791</v>
      </c>
      <c r="F17538">
        <v>1</v>
      </c>
    </row>
    <row r="17539" spans="1:6">
      <c r="A17539">
        <v>5541</v>
      </c>
      <c r="B17539">
        <v>13</v>
      </c>
      <c r="C17539" t="s">
        <v>63</v>
      </c>
      <c r="D17539" t="s">
        <v>92</v>
      </c>
      <c r="E17539">
        <v>6080</v>
      </c>
      <c r="F17539">
        <v>1</v>
      </c>
    </row>
    <row r="17540" spans="1:6">
      <c r="A17540">
        <v>5541</v>
      </c>
      <c r="B17540">
        <v>13</v>
      </c>
      <c r="C17540" t="s">
        <v>63</v>
      </c>
      <c r="D17540" t="s">
        <v>92</v>
      </c>
      <c r="E17540">
        <v>2769</v>
      </c>
      <c r="F17540">
        <v>1</v>
      </c>
    </row>
    <row r="17541" spans="1:6">
      <c r="A17541">
        <v>5541</v>
      </c>
      <c r="B17541">
        <v>13</v>
      </c>
      <c r="C17541" t="s">
        <v>63</v>
      </c>
      <c r="D17541" t="s">
        <v>92</v>
      </c>
      <c r="E17541">
        <v>1080</v>
      </c>
      <c r="F17541">
        <v>1</v>
      </c>
    </row>
    <row r="17542" spans="1:6">
      <c r="A17542">
        <v>5541</v>
      </c>
      <c r="B17542">
        <v>13</v>
      </c>
      <c r="C17542" t="s">
        <v>63</v>
      </c>
      <c r="D17542" t="s">
        <v>92</v>
      </c>
      <c r="E17542">
        <v>3272</v>
      </c>
      <c r="F17542">
        <v>1</v>
      </c>
    </row>
    <row r="17543" spans="1:6">
      <c r="A17543">
        <v>5541</v>
      </c>
      <c r="B17543">
        <v>13</v>
      </c>
      <c r="C17543" t="s">
        <v>63</v>
      </c>
      <c r="D17543" t="s">
        <v>92</v>
      </c>
      <c r="E17543">
        <v>2724</v>
      </c>
      <c r="F17543">
        <v>1</v>
      </c>
    </row>
    <row r="17544" spans="1:6">
      <c r="A17544">
        <v>5541</v>
      </c>
      <c r="B17544">
        <v>13</v>
      </c>
      <c r="C17544" t="s">
        <v>63</v>
      </c>
      <c r="D17544" t="s">
        <v>92</v>
      </c>
      <c r="E17544">
        <v>5009</v>
      </c>
      <c r="F17544">
        <v>1</v>
      </c>
    </row>
    <row r="17545" spans="1:6">
      <c r="A17545">
        <v>5541</v>
      </c>
      <c r="B17545">
        <v>13</v>
      </c>
      <c r="C17545" t="s">
        <v>63</v>
      </c>
      <c r="D17545" t="s">
        <v>92</v>
      </c>
      <c r="E17545">
        <v>4833</v>
      </c>
      <c r="F17545">
        <v>1</v>
      </c>
    </row>
    <row r="17546" spans="1:6">
      <c r="A17546">
        <v>5541</v>
      </c>
      <c r="B17546">
        <v>13</v>
      </c>
      <c r="C17546" t="s">
        <v>63</v>
      </c>
      <c r="D17546" t="s">
        <v>92</v>
      </c>
      <c r="E17546">
        <v>2445</v>
      </c>
      <c r="F17546">
        <v>1</v>
      </c>
    </row>
    <row r="17547" spans="1:6">
      <c r="A17547">
        <v>5541</v>
      </c>
      <c r="B17547">
        <v>13</v>
      </c>
      <c r="C17547" t="s">
        <v>63</v>
      </c>
      <c r="D17547" t="s">
        <v>92</v>
      </c>
      <c r="E17547">
        <v>3004</v>
      </c>
      <c r="F17547">
        <v>1</v>
      </c>
    </row>
    <row r="17548" spans="1:6">
      <c r="A17548">
        <v>5541</v>
      </c>
      <c r="B17548">
        <v>13</v>
      </c>
      <c r="C17548" t="s">
        <v>63</v>
      </c>
      <c r="D17548" t="s">
        <v>92</v>
      </c>
      <c r="E17548">
        <v>4295</v>
      </c>
      <c r="F17548">
        <v>1</v>
      </c>
    </row>
    <row r="17549" spans="1:6">
      <c r="A17549">
        <v>5541</v>
      </c>
      <c r="B17549">
        <v>13</v>
      </c>
      <c r="C17549" t="s">
        <v>63</v>
      </c>
      <c r="D17549" t="s">
        <v>92</v>
      </c>
      <c r="E17549">
        <v>3805</v>
      </c>
      <c r="F17549">
        <v>1</v>
      </c>
    </row>
    <row r="17550" spans="1:6">
      <c r="A17550">
        <v>5541</v>
      </c>
      <c r="B17550">
        <v>13</v>
      </c>
      <c r="C17550" t="s">
        <v>63</v>
      </c>
      <c r="D17550" t="s">
        <v>92</v>
      </c>
      <c r="E17550">
        <v>3878</v>
      </c>
      <c r="F17550">
        <v>1</v>
      </c>
    </row>
    <row r="17551" spans="1:6">
      <c r="A17551">
        <v>5541</v>
      </c>
      <c r="B17551">
        <v>13</v>
      </c>
      <c r="C17551" t="s">
        <v>63</v>
      </c>
      <c r="D17551" t="s">
        <v>92</v>
      </c>
      <c r="E17551">
        <v>2656</v>
      </c>
      <c r="F17551">
        <v>1</v>
      </c>
    </row>
    <row r="17552" spans="1:6">
      <c r="A17552">
        <v>5541</v>
      </c>
      <c r="B17552">
        <v>13</v>
      </c>
      <c r="C17552" t="s">
        <v>63</v>
      </c>
      <c r="D17552" t="s">
        <v>92</v>
      </c>
      <c r="E17552">
        <v>4351</v>
      </c>
      <c r="F17552">
        <v>1</v>
      </c>
    </row>
    <row r="17553" spans="1:6">
      <c r="A17553">
        <v>5541</v>
      </c>
      <c r="B17553">
        <v>13</v>
      </c>
      <c r="C17553" t="s">
        <v>63</v>
      </c>
      <c r="D17553" t="s">
        <v>92</v>
      </c>
      <c r="E17553">
        <v>197</v>
      </c>
      <c r="F17553">
        <v>1</v>
      </c>
    </row>
    <row r="17554" spans="1:6">
      <c r="A17554">
        <v>5541</v>
      </c>
      <c r="B17554">
        <v>13</v>
      </c>
      <c r="C17554" t="s">
        <v>63</v>
      </c>
      <c r="D17554" t="s">
        <v>92</v>
      </c>
      <c r="E17554">
        <v>1170</v>
      </c>
      <c r="F17554">
        <v>1</v>
      </c>
    </row>
    <row r="17555" spans="1:6">
      <c r="A17555">
        <v>5541</v>
      </c>
      <c r="B17555">
        <v>13</v>
      </c>
      <c r="C17555" t="s">
        <v>63</v>
      </c>
      <c r="D17555" t="s">
        <v>92</v>
      </c>
      <c r="E17555">
        <v>2803</v>
      </c>
      <c r="F17555">
        <v>1</v>
      </c>
    </row>
    <row r="17556" spans="1:6">
      <c r="A17556">
        <v>5541</v>
      </c>
      <c r="B17556">
        <v>13</v>
      </c>
      <c r="C17556" t="s">
        <v>63</v>
      </c>
      <c r="D17556" t="s">
        <v>92</v>
      </c>
      <c r="E17556">
        <v>1337</v>
      </c>
      <c r="F17556">
        <v>1</v>
      </c>
    </row>
    <row r="17557" spans="1:6">
      <c r="A17557">
        <v>5541</v>
      </c>
      <c r="B17557">
        <v>13</v>
      </c>
      <c r="C17557" t="s">
        <v>63</v>
      </c>
      <c r="D17557" t="s">
        <v>92</v>
      </c>
      <c r="E17557">
        <v>5488</v>
      </c>
      <c r="F17557">
        <v>1</v>
      </c>
    </row>
    <row r="17558" spans="1:6">
      <c r="A17558">
        <v>5541</v>
      </c>
      <c r="B17558">
        <v>13</v>
      </c>
      <c r="C17558" t="s">
        <v>63</v>
      </c>
      <c r="D17558" t="s">
        <v>92</v>
      </c>
      <c r="E17558">
        <v>5306</v>
      </c>
      <c r="F17558">
        <v>1</v>
      </c>
    </row>
    <row r="17559" spans="1:6">
      <c r="A17559">
        <v>5541</v>
      </c>
      <c r="B17559">
        <v>13</v>
      </c>
      <c r="C17559" t="s">
        <v>63</v>
      </c>
      <c r="D17559" t="s">
        <v>92</v>
      </c>
      <c r="E17559">
        <v>5904</v>
      </c>
      <c r="F17559">
        <v>1</v>
      </c>
    </row>
    <row r="17560" spans="1:6">
      <c r="A17560">
        <v>5541</v>
      </c>
      <c r="B17560">
        <v>13</v>
      </c>
      <c r="C17560" t="s">
        <v>63</v>
      </c>
      <c r="D17560" t="s">
        <v>92</v>
      </c>
      <c r="E17560">
        <v>2505</v>
      </c>
      <c r="F17560">
        <v>1</v>
      </c>
    </row>
    <row r="17561" spans="1:6">
      <c r="A17561">
        <v>5541</v>
      </c>
      <c r="B17561">
        <v>13</v>
      </c>
      <c r="C17561" t="s">
        <v>63</v>
      </c>
      <c r="D17561" t="s">
        <v>92</v>
      </c>
      <c r="E17561">
        <v>5615</v>
      </c>
      <c r="F17561">
        <v>1</v>
      </c>
    </row>
    <row r="17562" spans="1:6">
      <c r="A17562">
        <v>5541</v>
      </c>
      <c r="B17562">
        <v>13</v>
      </c>
      <c r="C17562" t="s">
        <v>63</v>
      </c>
      <c r="D17562" t="s">
        <v>92</v>
      </c>
      <c r="E17562">
        <v>6069</v>
      </c>
      <c r="F17562">
        <v>1</v>
      </c>
    </row>
    <row r="17563" spans="1:6">
      <c r="A17563">
        <v>5541</v>
      </c>
      <c r="B17563">
        <v>13</v>
      </c>
      <c r="C17563" t="s">
        <v>63</v>
      </c>
      <c r="D17563" t="s">
        <v>92</v>
      </c>
      <c r="E17563">
        <v>1133</v>
      </c>
      <c r="F17563">
        <v>1</v>
      </c>
    </row>
    <row r="17564" spans="1:6">
      <c r="A17564">
        <v>5541</v>
      </c>
      <c r="B17564">
        <v>13</v>
      </c>
      <c r="C17564" t="s">
        <v>63</v>
      </c>
      <c r="D17564" t="s">
        <v>92</v>
      </c>
      <c r="E17564">
        <v>2907</v>
      </c>
      <c r="F17564">
        <v>1</v>
      </c>
    </row>
    <row r="17565" spans="1:6">
      <c r="A17565">
        <v>5541</v>
      </c>
      <c r="B17565">
        <v>13</v>
      </c>
      <c r="C17565" t="s">
        <v>63</v>
      </c>
      <c r="D17565" t="s">
        <v>92</v>
      </c>
      <c r="E17565">
        <v>4731</v>
      </c>
      <c r="F17565">
        <v>1</v>
      </c>
    </row>
    <row r="17566" spans="1:6">
      <c r="A17566">
        <v>5541</v>
      </c>
      <c r="B17566">
        <v>13</v>
      </c>
      <c r="C17566" t="s">
        <v>63</v>
      </c>
      <c r="D17566" t="s">
        <v>92</v>
      </c>
      <c r="E17566">
        <v>2728</v>
      </c>
      <c r="F17566">
        <v>1</v>
      </c>
    </row>
    <row r="17567" spans="1:6">
      <c r="A17567">
        <v>5541</v>
      </c>
      <c r="B17567">
        <v>13</v>
      </c>
      <c r="C17567" t="s">
        <v>63</v>
      </c>
      <c r="D17567" t="s">
        <v>92</v>
      </c>
      <c r="E17567">
        <v>118</v>
      </c>
      <c r="F17567">
        <v>1</v>
      </c>
    </row>
    <row r="17568" spans="1:6">
      <c r="A17568">
        <v>5541</v>
      </c>
      <c r="B17568">
        <v>13</v>
      </c>
      <c r="C17568" t="s">
        <v>63</v>
      </c>
      <c r="D17568" t="s">
        <v>92</v>
      </c>
      <c r="E17568">
        <v>3070</v>
      </c>
      <c r="F17568">
        <v>1</v>
      </c>
    </row>
    <row r="17569" spans="1:6">
      <c r="A17569">
        <v>5541</v>
      </c>
      <c r="B17569">
        <v>13</v>
      </c>
      <c r="C17569" t="s">
        <v>63</v>
      </c>
      <c r="D17569" t="s">
        <v>92</v>
      </c>
      <c r="E17569">
        <v>4510</v>
      </c>
      <c r="F17569">
        <v>1</v>
      </c>
    </row>
    <row r="17570" spans="1:6">
      <c r="A17570">
        <v>5541</v>
      </c>
      <c r="B17570">
        <v>13</v>
      </c>
      <c r="C17570" t="s">
        <v>63</v>
      </c>
      <c r="D17570" t="s">
        <v>92</v>
      </c>
      <c r="E17570">
        <v>4985</v>
      </c>
      <c r="F17570">
        <v>1</v>
      </c>
    </row>
    <row r="17571" spans="1:6">
      <c r="A17571">
        <v>5541</v>
      </c>
      <c r="B17571">
        <v>13</v>
      </c>
      <c r="C17571" t="s">
        <v>63</v>
      </c>
      <c r="D17571" t="s">
        <v>92</v>
      </c>
      <c r="E17571">
        <v>5277</v>
      </c>
      <c r="F17571">
        <v>1</v>
      </c>
    </row>
    <row r="17572" spans="1:6">
      <c r="A17572">
        <v>5541</v>
      </c>
      <c r="B17572">
        <v>13</v>
      </c>
      <c r="C17572" t="s">
        <v>63</v>
      </c>
      <c r="D17572" t="s">
        <v>92</v>
      </c>
      <c r="E17572">
        <v>4316</v>
      </c>
      <c r="F17572">
        <v>1</v>
      </c>
    </row>
    <row r="17573" spans="1:6">
      <c r="A17573">
        <v>5541</v>
      </c>
      <c r="B17573">
        <v>13</v>
      </c>
      <c r="C17573" t="s">
        <v>63</v>
      </c>
      <c r="D17573" t="s">
        <v>92</v>
      </c>
      <c r="E17573">
        <v>2522</v>
      </c>
      <c r="F17573">
        <v>1</v>
      </c>
    </row>
    <row r="17574" spans="1:6">
      <c r="A17574">
        <v>5541</v>
      </c>
      <c r="B17574">
        <v>13</v>
      </c>
      <c r="C17574" t="s">
        <v>63</v>
      </c>
      <c r="D17574" t="s">
        <v>92</v>
      </c>
      <c r="E17574">
        <v>2406</v>
      </c>
      <c r="F17574">
        <v>1</v>
      </c>
    </row>
    <row r="17575" spans="1:6">
      <c r="A17575">
        <v>5541</v>
      </c>
      <c r="B17575">
        <v>13</v>
      </c>
      <c r="C17575" t="s">
        <v>63</v>
      </c>
      <c r="D17575" t="s">
        <v>92</v>
      </c>
      <c r="E17575">
        <v>4724</v>
      </c>
      <c r="F17575">
        <v>1</v>
      </c>
    </row>
    <row r="17576" spans="1:6">
      <c r="A17576">
        <v>5541</v>
      </c>
      <c r="B17576">
        <v>14</v>
      </c>
      <c r="C17576" t="s">
        <v>63</v>
      </c>
      <c r="D17576" t="s">
        <v>92</v>
      </c>
      <c r="E17576">
        <v>1016</v>
      </c>
      <c r="F17576">
        <v>121</v>
      </c>
    </row>
    <row r="17577" spans="1:6">
      <c r="A17577">
        <v>5541</v>
      </c>
      <c r="B17577">
        <v>14</v>
      </c>
      <c r="C17577" t="s">
        <v>63</v>
      </c>
      <c r="D17577" t="s">
        <v>92</v>
      </c>
      <c r="E17577">
        <v>2817</v>
      </c>
      <c r="F17577">
        <v>46</v>
      </c>
    </row>
    <row r="17578" spans="1:6">
      <c r="A17578">
        <v>5541</v>
      </c>
      <c r="B17578">
        <v>14</v>
      </c>
      <c r="C17578" t="s">
        <v>63</v>
      </c>
      <c r="D17578" t="s">
        <v>92</v>
      </c>
      <c r="E17578">
        <v>261</v>
      </c>
      <c r="F17578">
        <v>36</v>
      </c>
    </row>
    <row r="17579" spans="1:6">
      <c r="A17579">
        <v>5541</v>
      </c>
      <c r="B17579">
        <v>14</v>
      </c>
      <c r="C17579" t="s">
        <v>63</v>
      </c>
      <c r="D17579" t="s">
        <v>92</v>
      </c>
      <c r="E17579">
        <v>4750</v>
      </c>
      <c r="F17579">
        <v>31</v>
      </c>
    </row>
    <row r="17580" spans="1:6">
      <c r="A17580">
        <v>5541</v>
      </c>
      <c r="B17580">
        <v>14</v>
      </c>
      <c r="C17580" t="s">
        <v>63</v>
      </c>
      <c r="D17580" t="s">
        <v>92</v>
      </c>
      <c r="E17580">
        <v>1109</v>
      </c>
      <c r="F17580">
        <v>27</v>
      </c>
    </row>
    <row r="17581" spans="1:6">
      <c r="A17581">
        <v>5541</v>
      </c>
      <c r="B17581">
        <v>14</v>
      </c>
      <c r="C17581" t="s">
        <v>63</v>
      </c>
      <c r="D17581" t="s">
        <v>92</v>
      </c>
      <c r="E17581">
        <v>2426</v>
      </c>
      <c r="F17581">
        <v>23</v>
      </c>
    </row>
    <row r="17582" spans="1:6">
      <c r="A17582">
        <v>5541</v>
      </c>
      <c r="B17582">
        <v>14</v>
      </c>
      <c r="C17582" t="s">
        <v>63</v>
      </c>
      <c r="D17582" t="s">
        <v>92</v>
      </c>
      <c r="E17582">
        <v>4980</v>
      </c>
      <c r="F17582">
        <v>23</v>
      </c>
    </row>
    <row r="17583" spans="1:6">
      <c r="A17583">
        <v>5541</v>
      </c>
      <c r="B17583">
        <v>14</v>
      </c>
      <c r="C17583" t="s">
        <v>63</v>
      </c>
      <c r="D17583" t="s">
        <v>92</v>
      </c>
      <c r="E17583">
        <v>2216</v>
      </c>
      <c r="F17583">
        <v>19</v>
      </c>
    </row>
    <row r="17584" spans="1:6">
      <c r="A17584">
        <v>5541</v>
      </c>
      <c r="B17584">
        <v>14</v>
      </c>
      <c r="C17584" t="s">
        <v>63</v>
      </c>
      <c r="D17584" t="s">
        <v>92</v>
      </c>
      <c r="E17584">
        <v>1017</v>
      </c>
      <c r="F17584">
        <v>18</v>
      </c>
    </row>
    <row r="17585" spans="1:6">
      <c r="A17585">
        <v>5541</v>
      </c>
      <c r="B17585">
        <v>14</v>
      </c>
      <c r="C17585" t="s">
        <v>63</v>
      </c>
      <c r="D17585" t="s">
        <v>92</v>
      </c>
      <c r="E17585">
        <v>3398</v>
      </c>
      <c r="F17585">
        <v>17</v>
      </c>
    </row>
    <row r="17586" spans="1:6">
      <c r="A17586">
        <v>5541</v>
      </c>
      <c r="B17586">
        <v>14</v>
      </c>
      <c r="C17586" t="s">
        <v>63</v>
      </c>
      <c r="D17586" t="s">
        <v>92</v>
      </c>
      <c r="E17586">
        <v>4169</v>
      </c>
      <c r="F17586">
        <v>15</v>
      </c>
    </row>
    <row r="17587" spans="1:6">
      <c r="A17587">
        <v>5541</v>
      </c>
      <c r="B17587">
        <v>14</v>
      </c>
      <c r="C17587" t="s">
        <v>63</v>
      </c>
      <c r="D17587" t="s">
        <v>92</v>
      </c>
      <c r="E17587">
        <v>5283</v>
      </c>
      <c r="F17587">
        <v>13</v>
      </c>
    </row>
    <row r="17588" spans="1:6">
      <c r="A17588">
        <v>5541</v>
      </c>
      <c r="B17588">
        <v>14</v>
      </c>
      <c r="C17588" t="s">
        <v>63</v>
      </c>
      <c r="D17588" t="s">
        <v>92</v>
      </c>
      <c r="E17588">
        <v>1070</v>
      </c>
      <c r="F17588">
        <v>12</v>
      </c>
    </row>
    <row r="17589" spans="1:6">
      <c r="A17589">
        <v>5541</v>
      </c>
      <c r="B17589">
        <v>14</v>
      </c>
      <c r="C17589" t="s">
        <v>63</v>
      </c>
      <c r="D17589" t="s">
        <v>92</v>
      </c>
      <c r="E17589">
        <v>3854</v>
      </c>
      <c r="F17589">
        <v>11</v>
      </c>
    </row>
    <row r="17590" spans="1:6">
      <c r="A17590">
        <v>5541</v>
      </c>
      <c r="B17590">
        <v>14</v>
      </c>
      <c r="C17590" t="s">
        <v>63</v>
      </c>
      <c r="D17590" t="s">
        <v>92</v>
      </c>
      <c r="E17590">
        <v>17</v>
      </c>
      <c r="F17590">
        <v>11</v>
      </c>
    </row>
    <row r="17591" spans="1:6">
      <c r="A17591">
        <v>5541</v>
      </c>
      <c r="B17591">
        <v>14</v>
      </c>
      <c r="C17591" t="s">
        <v>63</v>
      </c>
      <c r="D17591" t="s">
        <v>92</v>
      </c>
      <c r="E17591">
        <v>5389</v>
      </c>
      <c r="F17591">
        <v>11</v>
      </c>
    </row>
    <row r="17592" spans="1:6">
      <c r="A17592">
        <v>5541</v>
      </c>
      <c r="B17592">
        <v>14</v>
      </c>
      <c r="C17592" t="s">
        <v>63</v>
      </c>
      <c r="D17592" t="s">
        <v>92</v>
      </c>
      <c r="E17592">
        <v>3094</v>
      </c>
      <c r="F17592">
        <v>10</v>
      </c>
    </row>
    <row r="17593" spans="1:6">
      <c r="A17593">
        <v>5541</v>
      </c>
      <c r="B17593">
        <v>14</v>
      </c>
      <c r="C17593" t="s">
        <v>63</v>
      </c>
      <c r="D17593" t="s">
        <v>92</v>
      </c>
      <c r="E17593">
        <v>3304</v>
      </c>
      <c r="F17593">
        <v>9</v>
      </c>
    </row>
    <row r="17594" spans="1:6">
      <c r="A17594">
        <v>5541</v>
      </c>
      <c r="B17594">
        <v>14</v>
      </c>
      <c r="C17594" t="s">
        <v>63</v>
      </c>
      <c r="D17594" t="s">
        <v>92</v>
      </c>
      <c r="E17594">
        <v>5547</v>
      </c>
      <c r="F17594">
        <v>9</v>
      </c>
    </row>
    <row r="17595" spans="1:6">
      <c r="A17595">
        <v>5541</v>
      </c>
      <c r="B17595">
        <v>14</v>
      </c>
      <c r="C17595" t="s">
        <v>63</v>
      </c>
      <c r="D17595" t="s">
        <v>92</v>
      </c>
      <c r="E17595">
        <v>3070</v>
      </c>
      <c r="F17595">
        <v>8</v>
      </c>
    </row>
    <row r="17596" spans="1:6">
      <c r="A17596">
        <v>5541</v>
      </c>
      <c r="B17596">
        <v>14</v>
      </c>
      <c r="C17596" t="s">
        <v>63</v>
      </c>
      <c r="D17596" t="s">
        <v>92</v>
      </c>
      <c r="E17596">
        <v>3834</v>
      </c>
      <c r="F17596">
        <v>8</v>
      </c>
    </row>
    <row r="17597" spans="1:6">
      <c r="A17597">
        <v>5541</v>
      </c>
      <c r="B17597">
        <v>14</v>
      </c>
      <c r="C17597" t="s">
        <v>63</v>
      </c>
      <c r="D17597" t="s">
        <v>92</v>
      </c>
      <c r="E17597">
        <v>5986</v>
      </c>
      <c r="F17597">
        <v>7</v>
      </c>
    </row>
    <row r="17598" spans="1:6">
      <c r="A17598">
        <v>5541</v>
      </c>
      <c r="B17598">
        <v>14</v>
      </c>
      <c r="C17598" t="s">
        <v>63</v>
      </c>
      <c r="D17598" t="s">
        <v>92</v>
      </c>
      <c r="E17598">
        <v>5060</v>
      </c>
      <c r="F17598">
        <v>7</v>
      </c>
    </row>
    <row r="17599" spans="1:6">
      <c r="A17599">
        <v>5541</v>
      </c>
      <c r="B17599">
        <v>14</v>
      </c>
      <c r="C17599" t="s">
        <v>63</v>
      </c>
      <c r="D17599" t="s">
        <v>92</v>
      </c>
      <c r="E17599">
        <v>5873</v>
      </c>
      <c r="F17599">
        <v>7</v>
      </c>
    </row>
    <row r="17600" spans="1:6">
      <c r="A17600">
        <v>5541</v>
      </c>
      <c r="B17600">
        <v>14</v>
      </c>
      <c r="C17600" t="s">
        <v>63</v>
      </c>
      <c r="D17600" t="s">
        <v>92</v>
      </c>
      <c r="E17600">
        <v>2721</v>
      </c>
      <c r="F17600">
        <v>7</v>
      </c>
    </row>
    <row r="17601" spans="1:6">
      <c r="A17601">
        <v>5541</v>
      </c>
      <c r="B17601">
        <v>14</v>
      </c>
      <c r="C17601" t="s">
        <v>63</v>
      </c>
      <c r="D17601" t="s">
        <v>92</v>
      </c>
      <c r="E17601">
        <v>3874</v>
      </c>
      <c r="F17601">
        <v>6</v>
      </c>
    </row>
    <row r="17602" spans="1:6">
      <c r="A17602">
        <v>5541</v>
      </c>
      <c r="B17602">
        <v>14</v>
      </c>
      <c r="C17602" t="s">
        <v>63</v>
      </c>
      <c r="D17602" t="s">
        <v>92</v>
      </c>
      <c r="E17602">
        <v>3282</v>
      </c>
      <c r="F17602">
        <v>6</v>
      </c>
    </row>
    <row r="17603" spans="1:6">
      <c r="A17603">
        <v>5541</v>
      </c>
      <c r="B17603">
        <v>14</v>
      </c>
      <c r="C17603" t="s">
        <v>63</v>
      </c>
      <c r="D17603" t="s">
        <v>92</v>
      </c>
      <c r="E17603">
        <v>6006</v>
      </c>
      <c r="F17603">
        <v>6</v>
      </c>
    </row>
    <row r="17604" spans="1:6">
      <c r="A17604">
        <v>5541</v>
      </c>
      <c r="B17604">
        <v>14</v>
      </c>
      <c r="C17604" t="s">
        <v>63</v>
      </c>
      <c r="D17604" t="s">
        <v>92</v>
      </c>
      <c r="E17604">
        <v>5260</v>
      </c>
      <c r="F17604">
        <v>6</v>
      </c>
    </row>
    <row r="17605" spans="1:6">
      <c r="A17605">
        <v>5541</v>
      </c>
      <c r="B17605">
        <v>14</v>
      </c>
      <c r="C17605" t="s">
        <v>63</v>
      </c>
      <c r="D17605" t="s">
        <v>92</v>
      </c>
      <c r="E17605">
        <v>1162</v>
      </c>
      <c r="F17605">
        <v>6</v>
      </c>
    </row>
    <row r="17606" spans="1:6">
      <c r="A17606">
        <v>5541</v>
      </c>
      <c r="B17606">
        <v>14</v>
      </c>
      <c r="C17606" t="s">
        <v>63</v>
      </c>
      <c r="D17606" t="s">
        <v>92</v>
      </c>
      <c r="E17606">
        <v>3962</v>
      </c>
      <c r="F17606">
        <v>6</v>
      </c>
    </row>
    <row r="17607" spans="1:6">
      <c r="A17607">
        <v>5541</v>
      </c>
      <c r="B17607">
        <v>14</v>
      </c>
      <c r="C17607" t="s">
        <v>63</v>
      </c>
      <c r="D17607" t="s">
        <v>92</v>
      </c>
      <c r="E17607">
        <v>3003</v>
      </c>
      <c r="F17607">
        <v>6</v>
      </c>
    </row>
    <row r="17608" spans="1:6">
      <c r="A17608">
        <v>5541</v>
      </c>
      <c r="B17608">
        <v>14</v>
      </c>
      <c r="C17608" t="s">
        <v>63</v>
      </c>
      <c r="D17608" t="s">
        <v>92</v>
      </c>
      <c r="E17608">
        <v>335</v>
      </c>
      <c r="F17608">
        <v>5</v>
      </c>
    </row>
    <row r="17609" spans="1:6">
      <c r="A17609">
        <v>5541</v>
      </c>
      <c r="B17609">
        <v>14</v>
      </c>
      <c r="C17609" t="s">
        <v>63</v>
      </c>
      <c r="D17609" t="s">
        <v>92</v>
      </c>
      <c r="E17609">
        <v>6103</v>
      </c>
      <c r="F17609">
        <v>5</v>
      </c>
    </row>
    <row r="17610" spans="1:6">
      <c r="A17610">
        <v>5541</v>
      </c>
      <c r="B17610">
        <v>14</v>
      </c>
      <c r="C17610" t="s">
        <v>63</v>
      </c>
      <c r="D17610" t="s">
        <v>92</v>
      </c>
      <c r="E17610">
        <v>5123</v>
      </c>
      <c r="F17610">
        <v>5</v>
      </c>
    </row>
    <row r="17611" spans="1:6">
      <c r="A17611">
        <v>5541</v>
      </c>
      <c r="B17611">
        <v>14</v>
      </c>
      <c r="C17611" t="s">
        <v>63</v>
      </c>
      <c r="D17611" t="s">
        <v>92</v>
      </c>
      <c r="E17611">
        <v>30</v>
      </c>
      <c r="F17611">
        <v>5</v>
      </c>
    </row>
    <row r="17612" spans="1:6">
      <c r="A17612">
        <v>5541</v>
      </c>
      <c r="B17612">
        <v>14</v>
      </c>
      <c r="C17612" t="s">
        <v>63</v>
      </c>
      <c r="D17612" t="s">
        <v>92</v>
      </c>
      <c r="E17612">
        <v>2876</v>
      </c>
      <c r="F17612">
        <v>5</v>
      </c>
    </row>
    <row r="17613" spans="1:6">
      <c r="A17613">
        <v>5541</v>
      </c>
      <c r="B17613">
        <v>14</v>
      </c>
      <c r="C17613" t="s">
        <v>63</v>
      </c>
      <c r="D17613" t="s">
        <v>92</v>
      </c>
      <c r="E17613">
        <v>5461</v>
      </c>
      <c r="F17613">
        <v>5</v>
      </c>
    </row>
    <row r="17614" spans="1:6">
      <c r="A17614">
        <v>5541</v>
      </c>
      <c r="B17614">
        <v>14</v>
      </c>
      <c r="C17614" t="s">
        <v>63</v>
      </c>
      <c r="D17614" t="s">
        <v>92</v>
      </c>
      <c r="E17614">
        <v>983</v>
      </c>
      <c r="F17614">
        <v>5</v>
      </c>
    </row>
    <row r="17615" spans="1:6">
      <c r="A17615">
        <v>5541</v>
      </c>
      <c r="B17615">
        <v>14</v>
      </c>
      <c r="C17615" t="s">
        <v>63</v>
      </c>
      <c r="D17615" t="s">
        <v>92</v>
      </c>
      <c r="E17615">
        <v>2427</v>
      </c>
      <c r="F17615">
        <v>4</v>
      </c>
    </row>
    <row r="17616" spans="1:6">
      <c r="A17616">
        <v>5541</v>
      </c>
      <c r="B17616">
        <v>14</v>
      </c>
      <c r="C17616" t="s">
        <v>63</v>
      </c>
      <c r="D17616" t="s">
        <v>92</v>
      </c>
      <c r="E17616">
        <v>1071</v>
      </c>
      <c r="F17616">
        <v>4</v>
      </c>
    </row>
    <row r="17617" spans="1:6">
      <c r="A17617">
        <v>5541</v>
      </c>
      <c r="B17617">
        <v>14</v>
      </c>
      <c r="C17617" t="s">
        <v>63</v>
      </c>
      <c r="D17617" t="s">
        <v>92</v>
      </c>
      <c r="E17617">
        <v>2495</v>
      </c>
      <c r="F17617">
        <v>4</v>
      </c>
    </row>
    <row r="17618" spans="1:6">
      <c r="A17618">
        <v>5541</v>
      </c>
      <c r="B17618">
        <v>14</v>
      </c>
      <c r="C17618" t="s">
        <v>63</v>
      </c>
      <c r="D17618" t="s">
        <v>92</v>
      </c>
      <c r="E17618">
        <v>4691</v>
      </c>
      <c r="F17618">
        <v>4</v>
      </c>
    </row>
    <row r="17619" spans="1:6">
      <c r="A17619">
        <v>5541</v>
      </c>
      <c r="B17619">
        <v>14</v>
      </c>
      <c r="C17619" t="s">
        <v>63</v>
      </c>
      <c r="D17619" t="s">
        <v>92</v>
      </c>
      <c r="E17619">
        <v>2408</v>
      </c>
      <c r="F17619">
        <v>4</v>
      </c>
    </row>
    <row r="17620" spans="1:6">
      <c r="A17620">
        <v>5541</v>
      </c>
      <c r="B17620">
        <v>14</v>
      </c>
      <c r="C17620" t="s">
        <v>63</v>
      </c>
      <c r="D17620" t="s">
        <v>92</v>
      </c>
      <c r="E17620">
        <v>28</v>
      </c>
      <c r="F17620">
        <v>4</v>
      </c>
    </row>
    <row r="17621" spans="1:6">
      <c r="A17621">
        <v>5541</v>
      </c>
      <c r="B17621">
        <v>14</v>
      </c>
      <c r="C17621" t="s">
        <v>63</v>
      </c>
      <c r="D17621" t="s">
        <v>92</v>
      </c>
      <c r="E17621">
        <v>5669</v>
      </c>
      <c r="F17621">
        <v>4</v>
      </c>
    </row>
    <row r="17622" spans="1:6">
      <c r="A17622">
        <v>5541</v>
      </c>
      <c r="B17622">
        <v>14</v>
      </c>
      <c r="C17622" t="s">
        <v>63</v>
      </c>
      <c r="D17622" t="s">
        <v>92</v>
      </c>
      <c r="E17622">
        <v>3906</v>
      </c>
      <c r="F17622">
        <v>4</v>
      </c>
    </row>
    <row r="17623" spans="1:6">
      <c r="A17623">
        <v>5541</v>
      </c>
      <c r="B17623">
        <v>14</v>
      </c>
      <c r="C17623" t="s">
        <v>63</v>
      </c>
      <c r="D17623" t="s">
        <v>92</v>
      </c>
      <c r="E17623">
        <v>1322</v>
      </c>
      <c r="F17623">
        <v>4</v>
      </c>
    </row>
    <row r="17624" spans="1:6">
      <c r="A17624">
        <v>5541</v>
      </c>
      <c r="B17624">
        <v>14</v>
      </c>
      <c r="C17624" t="s">
        <v>63</v>
      </c>
      <c r="D17624" t="s">
        <v>92</v>
      </c>
      <c r="E17624">
        <v>4491</v>
      </c>
      <c r="F17624">
        <v>4</v>
      </c>
    </row>
    <row r="17625" spans="1:6">
      <c r="A17625">
        <v>5541</v>
      </c>
      <c r="B17625">
        <v>14</v>
      </c>
      <c r="C17625" t="s">
        <v>63</v>
      </c>
      <c r="D17625" t="s">
        <v>92</v>
      </c>
      <c r="E17625">
        <v>85</v>
      </c>
      <c r="F17625">
        <v>4</v>
      </c>
    </row>
    <row r="17626" spans="1:6">
      <c r="A17626">
        <v>5541</v>
      </c>
      <c r="B17626">
        <v>14</v>
      </c>
      <c r="C17626" t="s">
        <v>63</v>
      </c>
      <c r="D17626" t="s">
        <v>92</v>
      </c>
      <c r="E17626">
        <v>2055</v>
      </c>
      <c r="F17626">
        <v>4</v>
      </c>
    </row>
    <row r="17627" spans="1:6">
      <c r="A17627">
        <v>5541</v>
      </c>
      <c r="B17627">
        <v>14</v>
      </c>
      <c r="C17627" t="s">
        <v>63</v>
      </c>
      <c r="D17627" t="s">
        <v>92</v>
      </c>
      <c r="E17627">
        <v>5809</v>
      </c>
      <c r="F17627">
        <v>4</v>
      </c>
    </row>
    <row r="17628" spans="1:6">
      <c r="A17628">
        <v>5541</v>
      </c>
      <c r="B17628">
        <v>14</v>
      </c>
      <c r="C17628" t="s">
        <v>63</v>
      </c>
      <c r="D17628" t="s">
        <v>92</v>
      </c>
      <c r="E17628">
        <v>5987</v>
      </c>
      <c r="F17628">
        <v>4</v>
      </c>
    </row>
    <row r="17629" spans="1:6">
      <c r="A17629">
        <v>5541</v>
      </c>
      <c r="B17629">
        <v>14</v>
      </c>
      <c r="C17629" t="s">
        <v>63</v>
      </c>
      <c r="D17629" t="s">
        <v>92</v>
      </c>
      <c r="E17629">
        <v>3442</v>
      </c>
      <c r="F17629">
        <v>3</v>
      </c>
    </row>
    <row r="17630" spans="1:6">
      <c r="A17630">
        <v>5541</v>
      </c>
      <c r="B17630">
        <v>14</v>
      </c>
      <c r="C17630" t="s">
        <v>63</v>
      </c>
      <c r="D17630" t="s">
        <v>92</v>
      </c>
      <c r="E17630">
        <v>2412</v>
      </c>
      <c r="F17630">
        <v>3</v>
      </c>
    </row>
    <row r="17631" spans="1:6">
      <c r="A17631">
        <v>5541</v>
      </c>
      <c r="B17631">
        <v>14</v>
      </c>
      <c r="C17631" t="s">
        <v>63</v>
      </c>
      <c r="D17631" t="s">
        <v>92</v>
      </c>
      <c r="E17631">
        <v>141</v>
      </c>
      <c r="F17631">
        <v>3</v>
      </c>
    </row>
    <row r="17632" spans="1:6">
      <c r="A17632">
        <v>5541</v>
      </c>
      <c r="B17632">
        <v>14</v>
      </c>
      <c r="C17632" t="s">
        <v>63</v>
      </c>
      <c r="D17632" t="s">
        <v>92</v>
      </c>
      <c r="E17632">
        <v>4062</v>
      </c>
      <c r="F17632">
        <v>3</v>
      </c>
    </row>
    <row r="17633" spans="1:6">
      <c r="A17633">
        <v>5541</v>
      </c>
      <c r="B17633">
        <v>14</v>
      </c>
      <c r="C17633" t="s">
        <v>63</v>
      </c>
      <c r="D17633" t="s">
        <v>92</v>
      </c>
      <c r="E17633">
        <v>2870</v>
      </c>
      <c r="F17633">
        <v>3</v>
      </c>
    </row>
    <row r="17634" spans="1:6">
      <c r="A17634">
        <v>5541</v>
      </c>
      <c r="B17634">
        <v>14</v>
      </c>
      <c r="C17634" t="s">
        <v>63</v>
      </c>
      <c r="D17634" t="s">
        <v>92</v>
      </c>
      <c r="E17634">
        <v>112</v>
      </c>
      <c r="F17634">
        <v>3</v>
      </c>
    </row>
    <row r="17635" spans="1:6">
      <c r="A17635">
        <v>5541</v>
      </c>
      <c r="B17635">
        <v>14</v>
      </c>
      <c r="C17635" t="s">
        <v>63</v>
      </c>
      <c r="D17635" t="s">
        <v>92</v>
      </c>
      <c r="E17635">
        <v>2706</v>
      </c>
      <c r="F17635">
        <v>3</v>
      </c>
    </row>
    <row r="17636" spans="1:6">
      <c r="A17636">
        <v>5541</v>
      </c>
      <c r="B17636">
        <v>14</v>
      </c>
      <c r="C17636" t="s">
        <v>63</v>
      </c>
      <c r="D17636" t="s">
        <v>92</v>
      </c>
      <c r="E17636">
        <v>3210</v>
      </c>
      <c r="F17636">
        <v>3</v>
      </c>
    </row>
    <row r="17637" spans="1:6">
      <c r="A17637">
        <v>5541</v>
      </c>
      <c r="B17637">
        <v>14</v>
      </c>
      <c r="C17637" t="s">
        <v>63</v>
      </c>
      <c r="D17637" t="s">
        <v>92</v>
      </c>
      <c r="E17637">
        <v>1062</v>
      </c>
      <c r="F17637">
        <v>3</v>
      </c>
    </row>
    <row r="17638" spans="1:6">
      <c r="A17638">
        <v>5541</v>
      </c>
      <c r="B17638">
        <v>14</v>
      </c>
      <c r="C17638" t="s">
        <v>63</v>
      </c>
      <c r="D17638" t="s">
        <v>92</v>
      </c>
      <c r="E17638">
        <v>1247</v>
      </c>
      <c r="F17638">
        <v>3</v>
      </c>
    </row>
    <row r="17639" spans="1:6">
      <c r="A17639">
        <v>5541</v>
      </c>
      <c r="B17639">
        <v>14</v>
      </c>
      <c r="C17639" t="s">
        <v>63</v>
      </c>
      <c r="D17639" t="s">
        <v>92</v>
      </c>
      <c r="E17639">
        <v>3688</v>
      </c>
      <c r="F17639">
        <v>3</v>
      </c>
    </row>
    <row r="17640" spans="1:6">
      <c r="A17640">
        <v>5541</v>
      </c>
      <c r="B17640">
        <v>14</v>
      </c>
      <c r="C17640" t="s">
        <v>63</v>
      </c>
      <c r="D17640" t="s">
        <v>92</v>
      </c>
      <c r="E17640">
        <v>3597</v>
      </c>
      <c r="F17640">
        <v>3</v>
      </c>
    </row>
    <row r="17641" spans="1:6">
      <c r="A17641">
        <v>5541</v>
      </c>
      <c r="B17641">
        <v>14</v>
      </c>
      <c r="C17641" t="s">
        <v>63</v>
      </c>
      <c r="D17641" t="s">
        <v>92</v>
      </c>
      <c r="E17641">
        <v>5856</v>
      </c>
      <c r="F17641">
        <v>3</v>
      </c>
    </row>
    <row r="17642" spans="1:6">
      <c r="A17642">
        <v>5541</v>
      </c>
      <c r="B17642">
        <v>14</v>
      </c>
      <c r="C17642" t="s">
        <v>63</v>
      </c>
      <c r="D17642" t="s">
        <v>92</v>
      </c>
      <c r="E17642">
        <v>5524</v>
      </c>
      <c r="F17642">
        <v>3</v>
      </c>
    </row>
    <row r="17643" spans="1:6">
      <c r="A17643">
        <v>5541</v>
      </c>
      <c r="B17643">
        <v>14</v>
      </c>
      <c r="C17643" t="s">
        <v>63</v>
      </c>
      <c r="D17643" t="s">
        <v>92</v>
      </c>
      <c r="E17643">
        <v>2940</v>
      </c>
      <c r="F17643">
        <v>3</v>
      </c>
    </row>
    <row r="17644" spans="1:6">
      <c r="A17644">
        <v>5541</v>
      </c>
      <c r="B17644">
        <v>14</v>
      </c>
      <c r="C17644" t="s">
        <v>63</v>
      </c>
      <c r="D17644" t="s">
        <v>92</v>
      </c>
      <c r="E17644">
        <v>3792</v>
      </c>
      <c r="F17644">
        <v>3</v>
      </c>
    </row>
    <row r="17645" spans="1:6">
      <c r="A17645">
        <v>5541</v>
      </c>
      <c r="B17645">
        <v>14</v>
      </c>
      <c r="C17645" t="s">
        <v>63</v>
      </c>
      <c r="D17645" t="s">
        <v>92</v>
      </c>
      <c r="E17645">
        <v>115</v>
      </c>
      <c r="F17645">
        <v>3</v>
      </c>
    </row>
    <row r="17646" spans="1:6">
      <c r="A17646">
        <v>5541</v>
      </c>
      <c r="B17646">
        <v>14</v>
      </c>
      <c r="C17646" t="s">
        <v>63</v>
      </c>
      <c r="D17646" t="s">
        <v>92</v>
      </c>
      <c r="E17646">
        <v>3587</v>
      </c>
      <c r="F17646">
        <v>3</v>
      </c>
    </row>
    <row r="17647" spans="1:6">
      <c r="A17647">
        <v>5541</v>
      </c>
      <c r="B17647">
        <v>14</v>
      </c>
      <c r="C17647" t="s">
        <v>63</v>
      </c>
      <c r="D17647" t="s">
        <v>92</v>
      </c>
      <c r="E17647">
        <v>4373</v>
      </c>
      <c r="F17647">
        <v>3</v>
      </c>
    </row>
    <row r="17648" spans="1:6">
      <c r="A17648">
        <v>5541</v>
      </c>
      <c r="B17648">
        <v>14</v>
      </c>
      <c r="C17648" t="s">
        <v>63</v>
      </c>
      <c r="D17648" t="s">
        <v>92</v>
      </c>
      <c r="E17648">
        <v>1301</v>
      </c>
      <c r="F17648">
        <v>3</v>
      </c>
    </row>
    <row r="17649" spans="1:6">
      <c r="A17649">
        <v>5541</v>
      </c>
      <c r="B17649">
        <v>14</v>
      </c>
      <c r="C17649" t="s">
        <v>63</v>
      </c>
      <c r="D17649" t="s">
        <v>92</v>
      </c>
      <c r="E17649">
        <v>2900</v>
      </c>
      <c r="F17649">
        <v>3</v>
      </c>
    </row>
    <row r="17650" spans="1:6">
      <c r="A17650">
        <v>5541</v>
      </c>
      <c r="B17650">
        <v>14</v>
      </c>
      <c r="C17650" t="s">
        <v>63</v>
      </c>
      <c r="D17650" t="s">
        <v>92</v>
      </c>
      <c r="E17650">
        <v>3590</v>
      </c>
      <c r="F17650">
        <v>3</v>
      </c>
    </row>
    <row r="17651" spans="1:6">
      <c r="A17651">
        <v>5541</v>
      </c>
      <c r="B17651">
        <v>14</v>
      </c>
      <c r="C17651" t="s">
        <v>63</v>
      </c>
      <c r="D17651" t="s">
        <v>92</v>
      </c>
      <c r="E17651">
        <v>1054</v>
      </c>
      <c r="F17651">
        <v>3</v>
      </c>
    </row>
    <row r="17652" spans="1:6">
      <c r="A17652">
        <v>5541</v>
      </c>
      <c r="B17652">
        <v>14</v>
      </c>
      <c r="C17652" t="s">
        <v>63</v>
      </c>
      <c r="D17652" t="s">
        <v>92</v>
      </c>
      <c r="E17652">
        <v>4580</v>
      </c>
      <c r="F17652">
        <v>3</v>
      </c>
    </row>
    <row r="17653" spans="1:6">
      <c r="A17653">
        <v>5541</v>
      </c>
      <c r="B17653">
        <v>14</v>
      </c>
      <c r="C17653" t="s">
        <v>63</v>
      </c>
      <c r="D17653" t="s">
        <v>92</v>
      </c>
      <c r="E17653">
        <v>2346</v>
      </c>
      <c r="F17653">
        <v>3</v>
      </c>
    </row>
    <row r="17654" spans="1:6">
      <c r="A17654">
        <v>5541</v>
      </c>
      <c r="B17654">
        <v>14</v>
      </c>
      <c r="C17654" t="s">
        <v>63</v>
      </c>
      <c r="D17654" t="s">
        <v>92</v>
      </c>
      <c r="E17654">
        <v>204</v>
      </c>
      <c r="F17654">
        <v>3</v>
      </c>
    </row>
    <row r="17655" spans="1:6">
      <c r="A17655">
        <v>5541</v>
      </c>
      <c r="B17655">
        <v>14</v>
      </c>
      <c r="C17655" t="s">
        <v>63</v>
      </c>
      <c r="D17655" t="s">
        <v>92</v>
      </c>
      <c r="E17655">
        <v>2652</v>
      </c>
      <c r="F17655">
        <v>3</v>
      </c>
    </row>
    <row r="17656" spans="1:6">
      <c r="A17656">
        <v>5541</v>
      </c>
      <c r="B17656">
        <v>14</v>
      </c>
      <c r="C17656" t="s">
        <v>63</v>
      </c>
      <c r="D17656" t="s">
        <v>92</v>
      </c>
      <c r="E17656">
        <v>5066</v>
      </c>
      <c r="F17656">
        <v>2</v>
      </c>
    </row>
    <row r="17657" spans="1:6">
      <c r="A17657">
        <v>5541</v>
      </c>
      <c r="B17657">
        <v>14</v>
      </c>
      <c r="C17657" t="s">
        <v>63</v>
      </c>
      <c r="D17657" t="s">
        <v>92</v>
      </c>
      <c r="E17657">
        <v>4548</v>
      </c>
      <c r="F17657">
        <v>2</v>
      </c>
    </row>
    <row r="17658" spans="1:6">
      <c r="A17658">
        <v>5541</v>
      </c>
      <c r="B17658">
        <v>14</v>
      </c>
      <c r="C17658" t="s">
        <v>63</v>
      </c>
      <c r="D17658" t="s">
        <v>92</v>
      </c>
      <c r="E17658">
        <v>2734</v>
      </c>
      <c r="F17658">
        <v>2</v>
      </c>
    </row>
    <row r="17659" spans="1:6">
      <c r="A17659">
        <v>5541</v>
      </c>
      <c r="B17659">
        <v>14</v>
      </c>
      <c r="C17659" t="s">
        <v>63</v>
      </c>
      <c r="D17659" t="s">
        <v>92</v>
      </c>
      <c r="E17659">
        <v>2645</v>
      </c>
      <c r="F17659">
        <v>2</v>
      </c>
    </row>
    <row r="17660" spans="1:6">
      <c r="A17660">
        <v>5541</v>
      </c>
      <c r="B17660">
        <v>14</v>
      </c>
      <c r="C17660" t="s">
        <v>63</v>
      </c>
      <c r="D17660" t="s">
        <v>92</v>
      </c>
      <c r="E17660">
        <v>3583</v>
      </c>
      <c r="F17660">
        <v>2</v>
      </c>
    </row>
    <row r="17661" spans="1:6">
      <c r="A17661">
        <v>5541</v>
      </c>
      <c r="B17661">
        <v>14</v>
      </c>
      <c r="C17661" t="s">
        <v>63</v>
      </c>
      <c r="D17661" t="s">
        <v>92</v>
      </c>
      <c r="E17661">
        <v>223</v>
      </c>
      <c r="F17661">
        <v>2</v>
      </c>
    </row>
    <row r="17662" spans="1:6">
      <c r="A17662">
        <v>5541</v>
      </c>
      <c r="B17662">
        <v>14</v>
      </c>
      <c r="C17662" t="s">
        <v>63</v>
      </c>
      <c r="D17662" t="s">
        <v>92</v>
      </c>
      <c r="E17662">
        <v>5906</v>
      </c>
      <c r="F17662">
        <v>2</v>
      </c>
    </row>
    <row r="17663" spans="1:6">
      <c r="A17663">
        <v>5541</v>
      </c>
      <c r="B17663">
        <v>14</v>
      </c>
      <c r="C17663" t="s">
        <v>63</v>
      </c>
      <c r="D17663" t="s">
        <v>92</v>
      </c>
      <c r="E17663">
        <v>5779</v>
      </c>
      <c r="F17663">
        <v>2</v>
      </c>
    </row>
    <row r="17664" spans="1:6">
      <c r="A17664">
        <v>5541</v>
      </c>
      <c r="B17664">
        <v>14</v>
      </c>
      <c r="C17664" t="s">
        <v>63</v>
      </c>
      <c r="D17664" t="s">
        <v>92</v>
      </c>
      <c r="E17664">
        <v>1060</v>
      </c>
      <c r="F17664">
        <v>2</v>
      </c>
    </row>
    <row r="17665" spans="1:6">
      <c r="A17665">
        <v>5541</v>
      </c>
      <c r="B17665">
        <v>14</v>
      </c>
      <c r="C17665" t="s">
        <v>63</v>
      </c>
      <c r="D17665" t="s">
        <v>92</v>
      </c>
      <c r="E17665">
        <v>1287</v>
      </c>
      <c r="F17665">
        <v>2</v>
      </c>
    </row>
    <row r="17666" spans="1:6">
      <c r="A17666">
        <v>5541</v>
      </c>
      <c r="B17666">
        <v>14</v>
      </c>
      <c r="C17666" t="s">
        <v>63</v>
      </c>
      <c r="D17666" t="s">
        <v>92</v>
      </c>
      <c r="E17666">
        <v>1117</v>
      </c>
      <c r="F17666">
        <v>2</v>
      </c>
    </row>
    <row r="17667" spans="1:6">
      <c r="A17667">
        <v>5541</v>
      </c>
      <c r="B17667">
        <v>14</v>
      </c>
      <c r="C17667" t="s">
        <v>63</v>
      </c>
      <c r="D17667" t="s">
        <v>92</v>
      </c>
      <c r="E17667">
        <v>4793</v>
      </c>
      <c r="F17667">
        <v>2</v>
      </c>
    </row>
    <row r="17668" spans="1:6">
      <c r="A17668">
        <v>5541</v>
      </c>
      <c r="B17668">
        <v>14</v>
      </c>
      <c r="C17668" t="s">
        <v>63</v>
      </c>
      <c r="D17668" t="s">
        <v>92</v>
      </c>
      <c r="E17668">
        <v>155</v>
      </c>
      <c r="F17668">
        <v>2</v>
      </c>
    </row>
    <row r="17669" spans="1:6">
      <c r="A17669">
        <v>5541</v>
      </c>
      <c r="B17669">
        <v>14</v>
      </c>
      <c r="C17669" t="s">
        <v>63</v>
      </c>
      <c r="D17669" t="s">
        <v>92</v>
      </c>
      <c r="E17669">
        <v>5281</v>
      </c>
      <c r="F17669">
        <v>2</v>
      </c>
    </row>
    <row r="17670" spans="1:6">
      <c r="A17670">
        <v>5541</v>
      </c>
      <c r="B17670">
        <v>14</v>
      </c>
      <c r="C17670" t="s">
        <v>63</v>
      </c>
      <c r="D17670" t="s">
        <v>92</v>
      </c>
      <c r="E17670">
        <v>5398</v>
      </c>
      <c r="F17670">
        <v>2</v>
      </c>
    </row>
    <row r="17671" spans="1:6">
      <c r="A17671">
        <v>5541</v>
      </c>
      <c r="B17671">
        <v>14</v>
      </c>
      <c r="C17671" t="s">
        <v>63</v>
      </c>
      <c r="D17671" t="s">
        <v>92</v>
      </c>
      <c r="E17671">
        <v>5125</v>
      </c>
      <c r="F17671">
        <v>2</v>
      </c>
    </row>
    <row r="17672" spans="1:6">
      <c r="A17672">
        <v>5541</v>
      </c>
      <c r="B17672">
        <v>14</v>
      </c>
      <c r="C17672" t="s">
        <v>63</v>
      </c>
      <c r="D17672" t="s">
        <v>92</v>
      </c>
      <c r="E17672">
        <v>2515</v>
      </c>
      <c r="F17672">
        <v>2</v>
      </c>
    </row>
    <row r="17673" spans="1:6">
      <c r="A17673">
        <v>5541</v>
      </c>
      <c r="B17673">
        <v>14</v>
      </c>
      <c r="C17673" t="s">
        <v>63</v>
      </c>
      <c r="D17673" t="s">
        <v>92</v>
      </c>
      <c r="E17673">
        <v>4351</v>
      </c>
      <c r="F17673">
        <v>2</v>
      </c>
    </row>
    <row r="17674" spans="1:6">
      <c r="A17674">
        <v>5541</v>
      </c>
      <c r="B17674">
        <v>14</v>
      </c>
      <c r="C17674" t="s">
        <v>63</v>
      </c>
      <c r="D17674" t="s">
        <v>92</v>
      </c>
      <c r="E17674">
        <v>5994</v>
      </c>
      <c r="F17674">
        <v>2</v>
      </c>
    </row>
    <row r="17675" spans="1:6">
      <c r="A17675">
        <v>5541</v>
      </c>
      <c r="B17675">
        <v>14</v>
      </c>
      <c r="C17675" t="s">
        <v>63</v>
      </c>
      <c r="D17675" t="s">
        <v>92</v>
      </c>
      <c r="E17675">
        <v>6012</v>
      </c>
      <c r="F17675">
        <v>2</v>
      </c>
    </row>
    <row r="17676" spans="1:6">
      <c r="A17676">
        <v>5541</v>
      </c>
      <c r="B17676">
        <v>14</v>
      </c>
      <c r="C17676" t="s">
        <v>63</v>
      </c>
      <c r="D17676" t="s">
        <v>92</v>
      </c>
      <c r="E17676">
        <v>272</v>
      </c>
      <c r="F17676">
        <v>2</v>
      </c>
    </row>
    <row r="17677" spans="1:6">
      <c r="A17677">
        <v>5541</v>
      </c>
      <c r="B17677">
        <v>14</v>
      </c>
      <c r="C17677" t="s">
        <v>63</v>
      </c>
      <c r="D17677" t="s">
        <v>92</v>
      </c>
      <c r="E17677">
        <v>3547</v>
      </c>
      <c r="F17677">
        <v>2</v>
      </c>
    </row>
    <row r="17678" spans="1:6">
      <c r="A17678">
        <v>5541</v>
      </c>
      <c r="B17678">
        <v>14</v>
      </c>
      <c r="C17678" t="s">
        <v>63</v>
      </c>
      <c r="D17678" t="s">
        <v>92</v>
      </c>
      <c r="E17678">
        <v>2957</v>
      </c>
      <c r="F17678">
        <v>2</v>
      </c>
    </row>
    <row r="17679" spans="1:6">
      <c r="A17679">
        <v>5541</v>
      </c>
      <c r="B17679">
        <v>14</v>
      </c>
      <c r="C17679" t="s">
        <v>63</v>
      </c>
      <c r="D17679" t="s">
        <v>92</v>
      </c>
      <c r="E17679">
        <v>2612</v>
      </c>
      <c r="F17679">
        <v>2</v>
      </c>
    </row>
    <row r="17680" spans="1:6">
      <c r="A17680">
        <v>5541</v>
      </c>
      <c r="B17680">
        <v>14</v>
      </c>
      <c r="C17680" t="s">
        <v>63</v>
      </c>
      <c r="D17680" t="s">
        <v>92</v>
      </c>
      <c r="E17680">
        <v>3931</v>
      </c>
      <c r="F17680">
        <v>2</v>
      </c>
    </row>
    <row r="17681" spans="1:6">
      <c r="A17681">
        <v>5541</v>
      </c>
      <c r="B17681">
        <v>14</v>
      </c>
      <c r="C17681" t="s">
        <v>63</v>
      </c>
      <c r="D17681" t="s">
        <v>92</v>
      </c>
      <c r="E17681">
        <v>4731</v>
      </c>
      <c r="F17681">
        <v>2</v>
      </c>
    </row>
    <row r="17682" spans="1:6">
      <c r="A17682">
        <v>5541</v>
      </c>
      <c r="B17682">
        <v>14</v>
      </c>
      <c r="C17682" t="s">
        <v>63</v>
      </c>
      <c r="D17682" t="s">
        <v>92</v>
      </c>
      <c r="E17682">
        <v>5886</v>
      </c>
      <c r="F17682">
        <v>2</v>
      </c>
    </row>
    <row r="17683" spans="1:6">
      <c r="A17683">
        <v>5541</v>
      </c>
      <c r="B17683">
        <v>14</v>
      </c>
      <c r="C17683" t="s">
        <v>63</v>
      </c>
      <c r="D17683" t="s">
        <v>92</v>
      </c>
      <c r="E17683">
        <v>2147</v>
      </c>
      <c r="F17683">
        <v>2</v>
      </c>
    </row>
    <row r="17684" spans="1:6">
      <c r="A17684">
        <v>5541</v>
      </c>
      <c r="B17684">
        <v>14</v>
      </c>
      <c r="C17684" t="s">
        <v>63</v>
      </c>
      <c r="D17684" t="s">
        <v>92</v>
      </c>
      <c r="E17684">
        <v>359</v>
      </c>
      <c r="F17684">
        <v>2</v>
      </c>
    </row>
    <row r="17685" spans="1:6">
      <c r="A17685">
        <v>5541</v>
      </c>
      <c r="B17685">
        <v>14</v>
      </c>
      <c r="C17685" t="s">
        <v>63</v>
      </c>
      <c r="D17685" t="s">
        <v>92</v>
      </c>
      <c r="E17685">
        <v>5844</v>
      </c>
      <c r="F17685">
        <v>2</v>
      </c>
    </row>
    <row r="17686" spans="1:6">
      <c r="A17686">
        <v>5541</v>
      </c>
      <c r="B17686">
        <v>14</v>
      </c>
      <c r="C17686" t="s">
        <v>63</v>
      </c>
      <c r="D17686" t="s">
        <v>92</v>
      </c>
      <c r="E17686">
        <v>4424</v>
      </c>
      <c r="F17686">
        <v>2</v>
      </c>
    </row>
    <row r="17687" spans="1:6">
      <c r="A17687">
        <v>5541</v>
      </c>
      <c r="B17687">
        <v>14</v>
      </c>
      <c r="C17687" t="s">
        <v>63</v>
      </c>
      <c r="D17687" t="s">
        <v>92</v>
      </c>
      <c r="E17687">
        <v>2826</v>
      </c>
      <c r="F17687">
        <v>2</v>
      </c>
    </row>
    <row r="17688" spans="1:6">
      <c r="A17688">
        <v>5541</v>
      </c>
      <c r="B17688">
        <v>14</v>
      </c>
      <c r="C17688" t="s">
        <v>63</v>
      </c>
      <c r="D17688" t="s">
        <v>92</v>
      </c>
      <c r="E17688">
        <v>3749</v>
      </c>
      <c r="F17688">
        <v>2</v>
      </c>
    </row>
    <row r="17689" spans="1:6">
      <c r="A17689">
        <v>5541</v>
      </c>
      <c r="B17689">
        <v>14</v>
      </c>
      <c r="C17689" t="s">
        <v>63</v>
      </c>
      <c r="D17689" t="s">
        <v>92</v>
      </c>
      <c r="E17689">
        <v>118</v>
      </c>
      <c r="F17689">
        <v>2</v>
      </c>
    </row>
    <row r="17690" spans="1:6">
      <c r="A17690">
        <v>5541</v>
      </c>
      <c r="B17690">
        <v>14</v>
      </c>
      <c r="C17690" t="s">
        <v>63</v>
      </c>
      <c r="D17690" t="s">
        <v>92</v>
      </c>
      <c r="E17690">
        <v>4704</v>
      </c>
      <c r="F17690">
        <v>2</v>
      </c>
    </row>
    <row r="17691" spans="1:6">
      <c r="A17691">
        <v>5541</v>
      </c>
      <c r="B17691">
        <v>14</v>
      </c>
      <c r="C17691" t="s">
        <v>63</v>
      </c>
      <c r="D17691" t="s">
        <v>92</v>
      </c>
      <c r="E17691">
        <v>3150</v>
      </c>
      <c r="F17691">
        <v>2</v>
      </c>
    </row>
    <row r="17692" spans="1:6">
      <c r="A17692">
        <v>5541</v>
      </c>
      <c r="B17692">
        <v>14</v>
      </c>
      <c r="C17692" t="s">
        <v>63</v>
      </c>
      <c r="D17692" t="s">
        <v>92</v>
      </c>
      <c r="E17692">
        <v>4476</v>
      </c>
      <c r="F17692">
        <v>2</v>
      </c>
    </row>
    <row r="17693" spans="1:6">
      <c r="A17693">
        <v>5541</v>
      </c>
      <c r="B17693">
        <v>14</v>
      </c>
      <c r="C17693" t="s">
        <v>63</v>
      </c>
      <c r="D17693" t="s">
        <v>92</v>
      </c>
      <c r="E17693">
        <v>4760</v>
      </c>
      <c r="F17693">
        <v>2</v>
      </c>
    </row>
    <row r="17694" spans="1:6">
      <c r="A17694">
        <v>5541</v>
      </c>
      <c r="B17694">
        <v>14</v>
      </c>
      <c r="C17694" t="s">
        <v>63</v>
      </c>
      <c r="D17694" t="s">
        <v>92</v>
      </c>
      <c r="E17694">
        <v>3137</v>
      </c>
      <c r="F17694">
        <v>2</v>
      </c>
    </row>
    <row r="17695" spans="1:6">
      <c r="A17695">
        <v>5541</v>
      </c>
      <c r="B17695">
        <v>14</v>
      </c>
      <c r="C17695" t="s">
        <v>63</v>
      </c>
      <c r="D17695" t="s">
        <v>92</v>
      </c>
      <c r="E17695">
        <v>2966</v>
      </c>
      <c r="F17695">
        <v>2</v>
      </c>
    </row>
    <row r="17696" spans="1:6">
      <c r="A17696">
        <v>5541</v>
      </c>
      <c r="B17696">
        <v>14</v>
      </c>
      <c r="C17696" t="s">
        <v>63</v>
      </c>
      <c r="D17696" t="s">
        <v>92</v>
      </c>
      <c r="E17696">
        <v>1224</v>
      </c>
      <c r="F17696">
        <v>2</v>
      </c>
    </row>
    <row r="17697" spans="1:6">
      <c r="A17697">
        <v>5541</v>
      </c>
      <c r="B17697">
        <v>14</v>
      </c>
      <c r="C17697" t="s">
        <v>63</v>
      </c>
      <c r="D17697" t="s">
        <v>92</v>
      </c>
      <c r="E17697">
        <v>3880</v>
      </c>
      <c r="F17697">
        <v>2</v>
      </c>
    </row>
    <row r="17698" spans="1:6">
      <c r="A17698">
        <v>5541</v>
      </c>
      <c r="B17698">
        <v>14</v>
      </c>
      <c r="C17698" t="s">
        <v>63</v>
      </c>
      <c r="D17698" t="s">
        <v>92</v>
      </c>
      <c r="E17698">
        <v>5961</v>
      </c>
      <c r="F17698">
        <v>2</v>
      </c>
    </row>
    <row r="17699" spans="1:6">
      <c r="A17699">
        <v>5541</v>
      </c>
      <c r="B17699">
        <v>14</v>
      </c>
      <c r="C17699" t="s">
        <v>63</v>
      </c>
      <c r="D17699" t="s">
        <v>92</v>
      </c>
      <c r="E17699">
        <v>995</v>
      </c>
      <c r="F17699">
        <v>2</v>
      </c>
    </row>
    <row r="17700" spans="1:6">
      <c r="A17700">
        <v>5541</v>
      </c>
      <c r="B17700">
        <v>14</v>
      </c>
      <c r="C17700" t="s">
        <v>63</v>
      </c>
      <c r="D17700" t="s">
        <v>92</v>
      </c>
      <c r="E17700">
        <v>4112</v>
      </c>
      <c r="F17700">
        <v>2</v>
      </c>
    </row>
    <row r="17701" spans="1:6">
      <c r="A17701">
        <v>5541</v>
      </c>
      <c r="B17701">
        <v>14</v>
      </c>
      <c r="C17701" t="s">
        <v>63</v>
      </c>
      <c r="D17701" t="s">
        <v>92</v>
      </c>
      <c r="E17701">
        <v>4599</v>
      </c>
      <c r="F17701">
        <v>2</v>
      </c>
    </row>
    <row r="17702" spans="1:6">
      <c r="A17702">
        <v>5541</v>
      </c>
      <c r="B17702">
        <v>14</v>
      </c>
      <c r="C17702" t="s">
        <v>63</v>
      </c>
      <c r="D17702" t="s">
        <v>92</v>
      </c>
      <c r="E17702">
        <v>3190</v>
      </c>
      <c r="F17702">
        <v>2</v>
      </c>
    </row>
    <row r="17703" spans="1:6">
      <c r="A17703">
        <v>5541</v>
      </c>
      <c r="B17703">
        <v>14</v>
      </c>
      <c r="C17703" t="s">
        <v>63</v>
      </c>
      <c r="D17703" t="s">
        <v>92</v>
      </c>
      <c r="E17703">
        <v>5719</v>
      </c>
      <c r="F17703">
        <v>2</v>
      </c>
    </row>
    <row r="17704" spans="1:6">
      <c r="A17704">
        <v>5541</v>
      </c>
      <c r="B17704">
        <v>14</v>
      </c>
      <c r="C17704" t="s">
        <v>63</v>
      </c>
      <c r="D17704" t="s">
        <v>92</v>
      </c>
      <c r="E17704">
        <v>5798</v>
      </c>
      <c r="F17704">
        <v>2</v>
      </c>
    </row>
    <row r="17705" spans="1:6">
      <c r="A17705">
        <v>5541</v>
      </c>
      <c r="B17705">
        <v>14</v>
      </c>
      <c r="C17705" t="s">
        <v>63</v>
      </c>
      <c r="D17705" t="s">
        <v>92</v>
      </c>
      <c r="E17705">
        <v>6122</v>
      </c>
      <c r="F17705">
        <v>2</v>
      </c>
    </row>
    <row r="17706" spans="1:6">
      <c r="A17706">
        <v>5541</v>
      </c>
      <c r="B17706">
        <v>14</v>
      </c>
      <c r="C17706" t="s">
        <v>63</v>
      </c>
      <c r="D17706" t="s">
        <v>92</v>
      </c>
      <c r="E17706">
        <v>6044</v>
      </c>
      <c r="F17706">
        <v>2</v>
      </c>
    </row>
    <row r="17707" spans="1:6">
      <c r="A17707">
        <v>5541</v>
      </c>
      <c r="B17707">
        <v>14</v>
      </c>
      <c r="C17707" t="s">
        <v>63</v>
      </c>
      <c r="D17707" t="s">
        <v>92</v>
      </c>
      <c r="E17707">
        <v>5074</v>
      </c>
      <c r="F17707">
        <v>2</v>
      </c>
    </row>
    <row r="17708" spans="1:6">
      <c r="A17708">
        <v>5541</v>
      </c>
      <c r="B17708">
        <v>14</v>
      </c>
      <c r="C17708" t="s">
        <v>63</v>
      </c>
      <c r="D17708" t="s">
        <v>92</v>
      </c>
      <c r="E17708">
        <v>2698</v>
      </c>
      <c r="F17708">
        <v>2</v>
      </c>
    </row>
    <row r="17709" spans="1:6">
      <c r="A17709">
        <v>5541</v>
      </c>
      <c r="B17709">
        <v>14</v>
      </c>
      <c r="C17709" t="s">
        <v>63</v>
      </c>
      <c r="D17709" t="s">
        <v>92</v>
      </c>
      <c r="E17709">
        <v>5910</v>
      </c>
      <c r="F17709">
        <v>2</v>
      </c>
    </row>
    <row r="17710" spans="1:6">
      <c r="A17710">
        <v>5541</v>
      </c>
      <c r="B17710">
        <v>14</v>
      </c>
      <c r="C17710" t="s">
        <v>63</v>
      </c>
      <c r="D17710" t="s">
        <v>92</v>
      </c>
      <c r="E17710">
        <v>1025</v>
      </c>
      <c r="F17710">
        <v>2</v>
      </c>
    </row>
    <row r="17711" spans="1:6">
      <c r="A17711">
        <v>5541</v>
      </c>
      <c r="B17711">
        <v>14</v>
      </c>
      <c r="C17711" t="s">
        <v>63</v>
      </c>
      <c r="D17711" t="s">
        <v>92</v>
      </c>
      <c r="E17711">
        <v>4653</v>
      </c>
      <c r="F17711">
        <v>2</v>
      </c>
    </row>
    <row r="17712" spans="1:6">
      <c r="A17712">
        <v>5541</v>
      </c>
      <c r="B17712">
        <v>14</v>
      </c>
      <c r="C17712" t="s">
        <v>63</v>
      </c>
      <c r="D17712" t="s">
        <v>92</v>
      </c>
      <c r="E17712">
        <v>4685</v>
      </c>
      <c r="F17712">
        <v>2</v>
      </c>
    </row>
    <row r="17713" spans="1:6">
      <c r="A17713">
        <v>5541</v>
      </c>
      <c r="B17713">
        <v>14</v>
      </c>
      <c r="C17713" t="s">
        <v>63</v>
      </c>
      <c r="D17713" t="s">
        <v>92</v>
      </c>
      <c r="E17713">
        <v>1319</v>
      </c>
      <c r="F17713">
        <v>1</v>
      </c>
    </row>
    <row r="17714" spans="1:6">
      <c r="A17714">
        <v>5541</v>
      </c>
      <c r="B17714">
        <v>14</v>
      </c>
      <c r="C17714" t="s">
        <v>63</v>
      </c>
      <c r="D17714" t="s">
        <v>92</v>
      </c>
      <c r="E17714">
        <v>5434</v>
      </c>
      <c r="F17714">
        <v>1</v>
      </c>
    </row>
    <row r="17715" spans="1:6">
      <c r="A17715">
        <v>5541</v>
      </c>
      <c r="B17715">
        <v>14</v>
      </c>
      <c r="C17715" t="s">
        <v>63</v>
      </c>
      <c r="D17715" t="s">
        <v>92</v>
      </c>
      <c r="E17715">
        <v>5684</v>
      </c>
      <c r="F17715">
        <v>1</v>
      </c>
    </row>
    <row r="17716" spans="1:6">
      <c r="A17716">
        <v>5541</v>
      </c>
      <c r="B17716">
        <v>14</v>
      </c>
      <c r="C17716" t="s">
        <v>63</v>
      </c>
      <c r="D17716" t="s">
        <v>92</v>
      </c>
      <c r="E17716">
        <v>254</v>
      </c>
      <c r="F17716">
        <v>1</v>
      </c>
    </row>
    <row r="17717" spans="1:6">
      <c r="A17717">
        <v>5541</v>
      </c>
      <c r="B17717">
        <v>14</v>
      </c>
      <c r="C17717" t="s">
        <v>63</v>
      </c>
      <c r="D17717" t="s">
        <v>92</v>
      </c>
      <c r="E17717">
        <v>5855</v>
      </c>
      <c r="F17717">
        <v>1</v>
      </c>
    </row>
    <row r="17718" spans="1:6">
      <c r="A17718">
        <v>5541</v>
      </c>
      <c r="B17718">
        <v>14</v>
      </c>
      <c r="C17718" t="s">
        <v>63</v>
      </c>
      <c r="D17718" t="s">
        <v>92</v>
      </c>
      <c r="E17718">
        <v>4781</v>
      </c>
      <c r="F17718">
        <v>1</v>
      </c>
    </row>
    <row r="17719" spans="1:6">
      <c r="A17719">
        <v>5541</v>
      </c>
      <c r="B17719">
        <v>14</v>
      </c>
      <c r="C17719" t="s">
        <v>63</v>
      </c>
      <c r="D17719" t="s">
        <v>92</v>
      </c>
      <c r="E17719">
        <v>3293</v>
      </c>
      <c r="F17719">
        <v>1</v>
      </c>
    </row>
    <row r="17720" spans="1:6">
      <c r="A17720">
        <v>5541</v>
      </c>
      <c r="B17720">
        <v>14</v>
      </c>
      <c r="C17720" t="s">
        <v>63</v>
      </c>
      <c r="D17720" t="s">
        <v>92</v>
      </c>
      <c r="E17720">
        <v>3886</v>
      </c>
      <c r="F17720">
        <v>1</v>
      </c>
    </row>
    <row r="17721" spans="1:6">
      <c r="A17721">
        <v>5541</v>
      </c>
      <c r="B17721">
        <v>14</v>
      </c>
      <c r="C17721" t="s">
        <v>63</v>
      </c>
      <c r="D17721" t="s">
        <v>92</v>
      </c>
      <c r="E17721">
        <v>4278</v>
      </c>
      <c r="F17721">
        <v>1</v>
      </c>
    </row>
    <row r="17722" spans="1:6">
      <c r="A17722">
        <v>5541</v>
      </c>
      <c r="B17722">
        <v>14</v>
      </c>
      <c r="C17722" t="s">
        <v>63</v>
      </c>
      <c r="D17722" t="s">
        <v>92</v>
      </c>
      <c r="E17722">
        <v>110</v>
      </c>
      <c r="F17722">
        <v>1</v>
      </c>
    </row>
    <row r="17723" spans="1:6">
      <c r="A17723">
        <v>5541</v>
      </c>
      <c r="B17723">
        <v>14</v>
      </c>
      <c r="C17723" t="s">
        <v>63</v>
      </c>
      <c r="D17723" t="s">
        <v>92</v>
      </c>
      <c r="E17723">
        <v>5549</v>
      </c>
      <c r="F17723">
        <v>1</v>
      </c>
    </row>
    <row r="17724" spans="1:6">
      <c r="A17724">
        <v>5541</v>
      </c>
      <c r="B17724">
        <v>14</v>
      </c>
      <c r="C17724" t="s">
        <v>63</v>
      </c>
      <c r="D17724" t="s">
        <v>92</v>
      </c>
      <c r="E17724">
        <v>5131</v>
      </c>
      <c r="F17724">
        <v>1</v>
      </c>
    </row>
    <row r="17725" spans="1:6">
      <c r="A17725">
        <v>5541</v>
      </c>
      <c r="B17725">
        <v>14</v>
      </c>
      <c r="C17725" t="s">
        <v>63</v>
      </c>
      <c r="D17725" t="s">
        <v>92</v>
      </c>
      <c r="E17725">
        <v>4669</v>
      </c>
      <c r="F17725">
        <v>1</v>
      </c>
    </row>
    <row r="17726" spans="1:6">
      <c r="A17726">
        <v>5541</v>
      </c>
      <c r="B17726">
        <v>14</v>
      </c>
      <c r="C17726" t="s">
        <v>63</v>
      </c>
      <c r="D17726" t="s">
        <v>92</v>
      </c>
      <c r="E17726">
        <v>1333</v>
      </c>
      <c r="F17726">
        <v>1</v>
      </c>
    </row>
    <row r="17727" spans="1:6">
      <c r="A17727">
        <v>5541</v>
      </c>
      <c r="B17727">
        <v>14</v>
      </c>
      <c r="C17727" t="s">
        <v>63</v>
      </c>
      <c r="D17727" t="s">
        <v>92</v>
      </c>
      <c r="E17727">
        <v>4108</v>
      </c>
      <c r="F17727">
        <v>1</v>
      </c>
    </row>
    <row r="17728" spans="1:6">
      <c r="A17728">
        <v>5541</v>
      </c>
      <c r="B17728">
        <v>14</v>
      </c>
      <c r="C17728" t="s">
        <v>63</v>
      </c>
      <c r="D17728" t="s">
        <v>92</v>
      </c>
      <c r="E17728">
        <v>199</v>
      </c>
      <c r="F17728">
        <v>1</v>
      </c>
    </row>
    <row r="17729" spans="1:6">
      <c r="A17729">
        <v>5541</v>
      </c>
      <c r="B17729">
        <v>14</v>
      </c>
      <c r="C17729" t="s">
        <v>63</v>
      </c>
      <c r="D17729" t="s">
        <v>92</v>
      </c>
      <c r="E17729">
        <v>6081</v>
      </c>
      <c r="F17729">
        <v>1</v>
      </c>
    </row>
    <row r="17730" spans="1:6">
      <c r="A17730">
        <v>5541</v>
      </c>
      <c r="B17730">
        <v>14</v>
      </c>
      <c r="C17730" t="s">
        <v>63</v>
      </c>
      <c r="D17730" t="s">
        <v>92</v>
      </c>
      <c r="E17730">
        <v>5120</v>
      </c>
      <c r="F17730">
        <v>1</v>
      </c>
    </row>
    <row r="17731" spans="1:6">
      <c r="A17731">
        <v>5541</v>
      </c>
      <c r="B17731">
        <v>14</v>
      </c>
      <c r="C17731" t="s">
        <v>63</v>
      </c>
      <c r="D17731" t="s">
        <v>92</v>
      </c>
      <c r="E17731">
        <v>2477</v>
      </c>
      <c r="F17731">
        <v>1</v>
      </c>
    </row>
    <row r="17732" spans="1:6">
      <c r="A17732">
        <v>5541</v>
      </c>
      <c r="B17732">
        <v>14</v>
      </c>
      <c r="C17732" t="s">
        <v>63</v>
      </c>
      <c r="D17732" t="s">
        <v>92</v>
      </c>
      <c r="E17732">
        <v>4220</v>
      </c>
      <c r="F17732">
        <v>1</v>
      </c>
    </row>
    <row r="17733" spans="1:6">
      <c r="A17733">
        <v>5541</v>
      </c>
      <c r="B17733">
        <v>14</v>
      </c>
      <c r="C17733" t="s">
        <v>63</v>
      </c>
      <c r="D17733" t="s">
        <v>92</v>
      </c>
      <c r="E17733">
        <v>5561</v>
      </c>
      <c r="F17733">
        <v>1</v>
      </c>
    </row>
    <row r="17734" spans="1:6">
      <c r="A17734">
        <v>5541</v>
      </c>
      <c r="B17734">
        <v>14</v>
      </c>
      <c r="C17734" t="s">
        <v>63</v>
      </c>
      <c r="D17734" t="s">
        <v>92</v>
      </c>
      <c r="E17734">
        <v>277</v>
      </c>
      <c r="F17734">
        <v>1</v>
      </c>
    </row>
    <row r="17735" spans="1:6">
      <c r="A17735">
        <v>5541</v>
      </c>
      <c r="B17735">
        <v>14</v>
      </c>
      <c r="C17735" t="s">
        <v>63</v>
      </c>
      <c r="D17735" t="s">
        <v>92</v>
      </c>
      <c r="E17735">
        <v>4800</v>
      </c>
      <c r="F17735">
        <v>1</v>
      </c>
    </row>
    <row r="17736" spans="1:6">
      <c r="A17736">
        <v>5541</v>
      </c>
      <c r="B17736">
        <v>14</v>
      </c>
      <c r="C17736" t="s">
        <v>63</v>
      </c>
      <c r="D17736" t="s">
        <v>92</v>
      </c>
      <c r="E17736">
        <v>4566</v>
      </c>
      <c r="F17736">
        <v>1</v>
      </c>
    </row>
    <row r="17737" spans="1:6">
      <c r="A17737">
        <v>5541</v>
      </c>
      <c r="B17737">
        <v>14</v>
      </c>
      <c r="C17737" t="s">
        <v>63</v>
      </c>
      <c r="D17737" t="s">
        <v>92</v>
      </c>
      <c r="E17737">
        <v>2646</v>
      </c>
      <c r="F17737">
        <v>1</v>
      </c>
    </row>
    <row r="17738" spans="1:6">
      <c r="A17738">
        <v>5541</v>
      </c>
      <c r="B17738">
        <v>14</v>
      </c>
      <c r="C17738" t="s">
        <v>63</v>
      </c>
      <c r="D17738" t="s">
        <v>92</v>
      </c>
      <c r="E17738">
        <v>3386</v>
      </c>
      <c r="F17738">
        <v>1</v>
      </c>
    </row>
    <row r="17739" spans="1:6">
      <c r="A17739">
        <v>5541</v>
      </c>
      <c r="B17739">
        <v>14</v>
      </c>
      <c r="C17739" t="s">
        <v>63</v>
      </c>
      <c r="D17739" t="s">
        <v>92</v>
      </c>
      <c r="E17739">
        <v>2608</v>
      </c>
      <c r="F17739">
        <v>1</v>
      </c>
    </row>
    <row r="17740" spans="1:6">
      <c r="A17740">
        <v>5541</v>
      </c>
      <c r="B17740">
        <v>14</v>
      </c>
      <c r="C17740" t="s">
        <v>63</v>
      </c>
      <c r="D17740" t="s">
        <v>92</v>
      </c>
      <c r="E17740">
        <v>3710</v>
      </c>
      <c r="F17740">
        <v>1</v>
      </c>
    </row>
    <row r="17741" spans="1:6">
      <c r="A17741">
        <v>5541</v>
      </c>
      <c r="B17741">
        <v>14</v>
      </c>
      <c r="C17741" t="s">
        <v>63</v>
      </c>
      <c r="D17741" t="s">
        <v>92</v>
      </c>
      <c r="E17741">
        <v>4841</v>
      </c>
      <c r="F17741">
        <v>1</v>
      </c>
    </row>
    <row r="17742" spans="1:6">
      <c r="A17742">
        <v>5541</v>
      </c>
      <c r="B17742">
        <v>14</v>
      </c>
      <c r="C17742" t="s">
        <v>63</v>
      </c>
      <c r="D17742" t="s">
        <v>92</v>
      </c>
      <c r="E17742">
        <v>1133</v>
      </c>
      <c r="F17742">
        <v>1</v>
      </c>
    </row>
    <row r="17743" spans="1:6">
      <c r="A17743">
        <v>5541</v>
      </c>
      <c r="B17743">
        <v>14</v>
      </c>
      <c r="C17743" t="s">
        <v>63</v>
      </c>
      <c r="D17743" t="s">
        <v>92</v>
      </c>
      <c r="E17743">
        <v>5000</v>
      </c>
      <c r="F17743">
        <v>1</v>
      </c>
    </row>
    <row r="17744" spans="1:6">
      <c r="A17744">
        <v>5541</v>
      </c>
      <c r="B17744">
        <v>14</v>
      </c>
      <c r="C17744" t="s">
        <v>63</v>
      </c>
      <c r="D17744" t="s">
        <v>92</v>
      </c>
      <c r="E17744">
        <v>4301</v>
      </c>
      <c r="F17744">
        <v>1</v>
      </c>
    </row>
    <row r="17745" spans="1:6">
      <c r="A17745">
        <v>5541</v>
      </c>
      <c r="B17745">
        <v>14</v>
      </c>
      <c r="C17745" t="s">
        <v>63</v>
      </c>
      <c r="D17745" t="s">
        <v>92</v>
      </c>
      <c r="E17745">
        <v>4938</v>
      </c>
      <c r="F17745">
        <v>1</v>
      </c>
    </row>
    <row r="17746" spans="1:6">
      <c r="A17746">
        <v>5541</v>
      </c>
      <c r="B17746">
        <v>14</v>
      </c>
      <c r="C17746" t="s">
        <v>63</v>
      </c>
      <c r="D17746" t="s">
        <v>92</v>
      </c>
      <c r="E17746">
        <v>3380</v>
      </c>
      <c r="F17746">
        <v>1</v>
      </c>
    </row>
    <row r="17747" spans="1:6">
      <c r="A17747">
        <v>5541</v>
      </c>
      <c r="B17747">
        <v>14</v>
      </c>
      <c r="C17747" t="s">
        <v>63</v>
      </c>
      <c r="D17747" t="s">
        <v>92</v>
      </c>
      <c r="E17747">
        <v>2366</v>
      </c>
      <c r="F17747">
        <v>1</v>
      </c>
    </row>
    <row r="17748" spans="1:6">
      <c r="A17748">
        <v>5541</v>
      </c>
      <c r="B17748">
        <v>14</v>
      </c>
      <c r="C17748" t="s">
        <v>63</v>
      </c>
      <c r="D17748" t="s">
        <v>92</v>
      </c>
      <c r="E17748">
        <v>4515</v>
      </c>
      <c r="F17748">
        <v>1</v>
      </c>
    </row>
    <row r="17749" spans="1:6">
      <c r="A17749">
        <v>5541</v>
      </c>
      <c r="B17749">
        <v>14</v>
      </c>
      <c r="C17749" t="s">
        <v>63</v>
      </c>
      <c r="D17749" t="s">
        <v>92</v>
      </c>
      <c r="E17749">
        <v>4782</v>
      </c>
      <c r="F17749">
        <v>1</v>
      </c>
    </row>
    <row r="17750" spans="1:6">
      <c r="A17750">
        <v>5541</v>
      </c>
      <c r="B17750">
        <v>14</v>
      </c>
      <c r="C17750" t="s">
        <v>63</v>
      </c>
      <c r="D17750" t="s">
        <v>92</v>
      </c>
      <c r="E17750">
        <v>2054</v>
      </c>
      <c r="F17750">
        <v>1</v>
      </c>
    </row>
    <row r="17751" spans="1:6">
      <c r="A17751">
        <v>5541</v>
      </c>
      <c r="B17751">
        <v>14</v>
      </c>
      <c r="C17751" t="s">
        <v>63</v>
      </c>
      <c r="D17751" t="s">
        <v>92</v>
      </c>
      <c r="E17751">
        <v>3932</v>
      </c>
      <c r="F17751">
        <v>1</v>
      </c>
    </row>
    <row r="17752" spans="1:6">
      <c r="A17752">
        <v>5541</v>
      </c>
      <c r="B17752">
        <v>14</v>
      </c>
      <c r="C17752" t="s">
        <v>63</v>
      </c>
      <c r="D17752" t="s">
        <v>92</v>
      </c>
      <c r="E17752">
        <v>1172</v>
      </c>
      <c r="F17752">
        <v>1</v>
      </c>
    </row>
    <row r="17753" spans="1:6">
      <c r="A17753">
        <v>5541</v>
      </c>
      <c r="B17753">
        <v>14</v>
      </c>
      <c r="C17753" t="s">
        <v>63</v>
      </c>
      <c r="D17753" t="s">
        <v>92</v>
      </c>
      <c r="E17753">
        <v>3983</v>
      </c>
      <c r="F17753">
        <v>1</v>
      </c>
    </row>
    <row r="17754" spans="1:6">
      <c r="A17754">
        <v>5541</v>
      </c>
      <c r="B17754">
        <v>14</v>
      </c>
      <c r="C17754" t="s">
        <v>63</v>
      </c>
      <c r="D17754" t="s">
        <v>92</v>
      </c>
      <c r="E17754">
        <v>2545</v>
      </c>
      <c r="F17754">
        <v>1</v>
      </c>
    </row>
    <row r="17755" spans="1:6">
      <c r="A17755">
        <v>5541</v>
      </c>
      <c r="B17755">
        <v>14</v>
      </c>
      <c r="C17755" t="s">
        <v>63</v>
      </c>
      <c r="D17755" t="s">
        <v>92</v>
      </c>
      <c r="E17755">
        <v>4662</v>
      </c>
      <c r="F17755">
        <v>1</v>
      </c>
    </row>
    <row r="17756" spans="1:6">
      <c r="A17756">
        <v>5541</v>
      </c>
      <c r="B17756">
        <v>14</v>
      </c>
      <c r="C17756" t="s">
        <v>63</v>
      </c>
      <c r="D17756" t="s">
        <v>92</v>
      </c>
      <c r="E17756">
        <v>5501</v>
      </c>
      <c r="F17756">
        <v>1</v>
      </c>
    </row>
    <row r="17757" spans="1:6">
      <c r="A17757">
        <v>5541</v>
      </c>
      <c r="B17757">
        <v>14</v>
      </c>
      <c r="C17757" t="s">
        <v>63</v>
      </c>
      <c r="D17757" t="s">
        <v>92</v>
      </c>
      <c r="E17757">
        <v>1175</v>
      </c>
      <c r="F17757">
        <v>1</v>
      </c>
    </row>
    <row r="17758" spans="1:6">
      <c r="A17758">
        <v>5541</v>
      </c>
      <c r="B17758">
        <v>14</v>
      </c>
      <c r="C17758" t="s">
        <v>63</v>
      </c>
      <c r="D17758" t="s">
        <v>92</v>
      </c>
      <c r="E17758">
        <v>4550</v>
      </c>
      <c r="F17758">
        <v>1</v>
      </c>
    </row>
    <row r="17759" spans="1:6">
      <c r="A17759">
        <v>5541</v>
      </c>
      <c r="B17759">
        <v>14</v>
      </c>
      <c r="C17759" t="s">
        <v>63</v>
      </c>
      <c r="D17759" t="s">
        <v>92</v>
      </c>
      <c r="E17759">
        <v>1045</v>
      </c>
      <c r="F17759">
        <v>1</v>
      </c>
    </row>
    <row r="17760" spans="1:6">
      <c r="A17760">
        <v>5541</v>
      </c>
      <c r="B17760">
        <v>14</v>
      </c>
      <c r="C17760" t="s">
        <v>63</v>
      </c>
      <c r="D17760" t="s">
        <v>92</v>
      </c>
      <c r="E17760">
        <v>5604</v>
      </c>
      <c r="F17760">
        <v>1</v>
      </c>
    </row>
    <row r="17761" spans="1:6">
      <c r="A17761">
        <v>5541</v>
      </c>
      <c r="B17761">
        <v>14</v>
      </c>
      <c r="C17761" t="s">
        <v>63</v>
      </c>
      <c r="D17761" t="s">
        <v>92</v>
      </c>
      <c r="E17761">
        <v>3340</v>
      </c>
      <c r="F17761">
        <v>1</v>
      </c>
    </row>
    <row r="17762" spans="1:6">
      <c r="A17762">
        <v>5541</v>
      </c>
      <c r="B17762">
        <v>14</v>
      </c>
      <c r="C17762" t="s">
        <v>63</v>
      </c>
      <c r="D17762" t="s">
        <v>92</v>
      </c>
      <c r="E17762">
        <v>1217</v>
      </c>
      <c r="F17762">
        <v>1</v>
      </c>
    </row>
    <row r="17763" spans="1:6">
      <c r="A17763">
        <v>5541</v>
      </c>
      <c r="B17763">
        <v>14</v>
      </c>
      <c r="C17763" t="s">
        <v>63</v>
      </c>
      <c r="D17763" t="s">
        <v>92</v>
      </c>
      <c r="E17763">
        <v>4520</v>
      </c>
      <c r="F17763">
        <v>1</v>
      </c>
    </row>
    <row r="17764" spans="1:6">
      <c r="A17764">
        <v>5541</v>
      </c>
      <c r="B17764">
        <v>14</v>
      </c>
      <c r="C17764" t="s">
        <v>63</v>
      </c>
      <c r="D17764" t="s">
        <v>92</v>
      </c>
      <c r="E17764">
        <v>3116</v>
      </c>
      <c r="F17764">
        <v>1</v>
      </c>
    </row>
    <row r="17765" spans="1:6">
      <c r="A17765">
        <v>5541</v>
      </c>
      <c r="B17765">
        <v>14</v>
      </c>
      <c r="C17765" t="s">
        <v>63</v>
      </c>
      <c r="D17765" t="s">
        <v>92</v>
      </c>
      <c r="E17765">
        <v>2737</v>
      </c>
      <c r="F17765">
        <v>1</v>
      </c>
    </row>
    <row r="17766" spans="1:6">
      <c r="A17766">
        <v>5541</v>
      </c>
      <c r="B17766">
        <v>14</v>
      </c>
      <c r="C17766" t="s">
        <v>63</v>
      </c>
      <c r="D17766" t="s">
        <v>92</v>
      </c>
      <c r="E17766">
        <v>1275</v>
      </c>
      <c r="F17766">
        <v>1</v>
      </c>
    </row>
    <row r="17767" spans="1:6">
      <c r="A17767">
        <v>5541</v>
      </c>
      <c r="B17767">
        <v>14</v>
      </c>
      <c r="C17767" t="s">
        <v>63</v>
      </c>
      <c r="D17767" t="s">
        <v>92</v>
      </c>
      <c r="E17767">
        <v>4787</v>
      </c>
      <c r="F17767">
        <v>1</v>
      </c>
    </row>
    <row r="17768" spans="1:6">
      <c r="A17768">
        <v>5541</v>
      </c>
      <c r="B17768">
        <v>14</v>
      </c>
      <c r="C17768" t="s">
        <v>63</v>
      </c>
      <c r="D17768" t="s">
        <v>92</v>
      </c>
      <c r="E17768">
        <v>5646</v>
      </c>
      <c r="F17768">
        <v>1</v>
      </c>
    </row>
    <row r="17769" spans="1:6">
      <c r="A17769">
        <v>5541</v>
      </c>
      <c r="B17769">
        <v>14</v>
      </c>
      <c r="C17769" t="s">
        <v>63</v>
      </c>
      <c r="D17769" t="s">
        <v>92</v>
      </c>
      <c r="E17769">
        <v>3279</v>
      </c>
      <c r="F17769">
        <v>1</v>
      </c>
    </row>
    <row r="17770" spans="1:6">
      <c r="A17770">
        <v>5541</v>
      </c>
      <c r="B17770">
        <v>14</v>
      </c>
      <c r="C17770" t="s">
        <v>63</v>
      </c>
      <c r="D17770" t="s">
        <v>92</v>
      </c>
      <c r="E17770">
        <v>1357</v>
      </c>
      <c r="F17770">
        <v>1</v>
      </c>
    </row>
    <row r="17771" spans="1:6">
      <c r="A17771">
        <v>5541</v>
      </c>
      <c r="B17771">
        <v>14</v>
      </c>
      <c r="C17771" t="s">
        <v>63</v>
      </c>
      <c r="D17771" t="s">
        <v>92</v>
      </c>
      <c r="E17771">
        <v>5687</v>
      </c>
      <c r="F17771">
        <v>1</v>
      </c>
    </row>
    <row r="17772" spans="1:6">
      <c r="A17772">
        <v>5541</v>
      </c>
      <c r="B17772">
        <v>14</v>
      </c>
      <c r="C17772" t="s">
        <v>63</v>
      </c>
      <c r="D17772" t="s">
        <v>92</v>
      </c>
      <c r="E17772">
        <v>3550</v>
      </c>
      <c r="F17772">
        <v>1</v>
      </c>
    </row>
    <row r="17773" spans="1:6">
      <c r="A17773">
        <v>5541</v>
      </c>
      <c r="B17773">
        <v>14</v>
      </c>
      <c r="C17773" t="s">
        <v>63</v>
      </c>
      <c r="D17773" t="s">
        <v>92</v>
      </c>
      <c r="E17773">
        <v>308</v>
      </c>
      <c r="F17773">
        <v>1</v>
      </c>
    </row>
    <row r="17774" spans="1:6">
      <c r="A17774">
        <v>5541</v>
      </c>
      <c r="B17774">
        <v>14</v>
      </c>
      <c r="C17774" t="s">
        <v>63</v>
      </c>
      <c r="D17774" t="s">
        <v>92</v>
      </c>
      <c r="E17774">
        <v>2474</v>
      </c>
      <c r="F17774">
        <v>1</v>
      </c>
    </row>
    <row r="17775" spans="1:6">
      <c r="A17775">
        <v>5541</v>
      </c>
      <c r="B17775">
        <v>14</v>
      </c>
      <c r="C17775" t="s">
        <v>63</v>
      </c>
      <c r="D17775" t="s">
        <v>92</v>
      </c>
      <c r="E17775">
        <v>3053</v>
      </c>
      <c r="F17775">
        <v>1</v>
      </c>
    </row>
    <row r="17776" spans="1:6">
      <c r="A17776">
        <v>5541</v>
      </c>
      <c r="B17776">
        <v>14</v>
      </c>
      <c r="C17776" t="s">
        <v>63</v>
      </c>
      <c r="D17776" t="s">
        <v>92</v>
      </c>
      <c r="E17776">
        <v>1334</v>
      </c>
      <c r="F17776">
        <v>1</v>
      </c>
    </row>
    <row r="17777" spans="1:6">
      <c r="A17777">
        <v>5541</v>
      </c>
      <c r="B17777">
        <v>14</v>
      </c>
      <c r="C17777" t="s">
        <v>63</v>
      </c>
      <c r="D17777" t="s">
        <v>92</v>
      </c>
      <c r="E17777">
        <v>5756</v>
      </c>
      <c r="F17777">
        <v>1</v>
      </c>
    </row>
    <row r="17778" spans="1:6">
      <c r="A17778">
        <v>5541</v>
      </c>
      <c r="B17778">
        <v>14</v>
      </c>
      <c r="C17778" t="s">
        <v>63</v>
      </c>
      <c r="D17778" t="s">
        <v>92</v>
      </c>
      <c r="E17778">
        <v>4450</v>
      </c>
      <c r="F17778">
        <v>1</v>
      </c>
    </row>
    <row r="17779" spans="1:6">
      <c r="A17779">
        <v>5541</v>
      </c>
      <c r="B17779">
        <v>14</v>
      </c>
      <c r="C17779" t="s">
        <v>63</v>
      </c>
      <c r="D17779" t="s">
        <v>92</v>
      </c>
      <c r="E17779">
        <v>3064</v>
      </c>
      <c r="F17779">
        <v>1</v>
      </c>
    </row>
    <row r="17780" spans="1:6">
      <c r="A17780">
        <v>5541</v>
      </c>
      <c r="B17780">
        <v>14</v>
      </c>
      <c r="C17780" t="s">
        <v>63</v>
      </c>
      <c r="D17780" t="s">
        <v>92</v>
      </c>
      <c r="E17780">
        <v>6119</v>
      </c>
      <c r="F17780">
        <v>1</v>
      </c>
    </row>
    <row r="17781" spans="1:6">
      <c r="A17781">
        <v>5541</v>
      </c>
      <c r="B17781">
        <v>14</v>
      </c>
      <c r="C17781" t="s">
        <v>63</v>
      </c>
      <c r="D17781" t="s">
        <v>92</v>
      </c>
      <c r="E17781">
        <v>3748</v>
      </c>
      <c r="F17781">
        <v>1</v>
      </c>
    </row>
    <row r="17782" spans="1:6">
      <c r="A17782">
        <v>5541</v>
      </c>
      <c r="B17782">
        <v>14</v>
      </c>
      <c r="C17782" t="s">
        <v>63</v>
      </c>
      <c r="D17782" t="s">
        <v>92</v>
      </c>
      <c r="E17782">
        <v>4023</v>
      </c>
      <c r="F17782">
        <v>1</v>
      </c>
    </row>
    <row r="17783" spans="1:6">
      <c r="A17783">
        <v>5541</v>
      </c>
      <c r="B17783">
        <v>14</v>
      </c>
      <c r="C17783" t="s">
        <v>63</v>
      </c>
      <c r="D17783" t="s">
        <v>92</v>
      </c>
      <c r="E17783">
        <v>5539</v>
      </c>
      <c r="F17783">
        <v>1</v>
      </c>
    </row>
    <row r="17784" spans="1:6">
      <c r="A17784">
        <v>5541</v>
      </c>
      <c r="B17784">
        <v>14</v>
      </c>
      <c r="C17784" t="s">
        <v>63</v>
      </c>
      <c r="D17784" t="s">
        <v>92</v>
      </c>
      <c r="E17784">
        <v>3781</v>
      </c>
      <c r="F17784">
        <v>1</v>
      </c>
    </row>
    <row r="17785" spans="1:6">
      <c r="A17785">
        <v>5541</v>
      </c>
      <c r="B17785">
        <v>14</v>
      </c>
      <c r="C17785" t="s">
        <v>63</v>
      </c>
      <c r="D17785" t="s">
        <v>92</v>
      </c>
      <c r="E17785">
        <v>5207</v>
      </c>
      <c r="F17785">
        <v>1</v>
      </c>
    </row>
    <row r="17786" spans="1:6">
      <c r="A17786">
        <v>5541</v>
      </c>
      <c r="B17786">
        <v>14</v>
      </c>
      <c r="C17786" t="s">
        <v>63</v>
      </c>
      <c r="D17786" t="s">
        <v>92</v>
      </c>
      <c r="E17786">
        <v>2044</v>
      </c>
      <c r="F17786">
        <v>1</v>
      </c>
    </row>
    <row r="17787" spans="1:6">
      <c r="A17787">
        <v>5541</v>
      </c>
      <c r="B17787">
        <v>14</v>
      </c>
      <c r="C17787" t="s">
        <v>63</v>
      </c>
      <c r="D17787" t="s">
        <v>92</v>
      </c>
      <c r="E17787">
        <v>2716</v>
      </c>
      <c r="F17787">
        <v>1</v>
      </c>
    </row>
    <row r="17788" spans="1:6">
      <c r="A17788">
        <v>5541</v>
      </c>
      <c r="B17788">
        <v>14</v>
      </c>
      <c r="C17788" t="s">
        <v>63</v>
      </c>
      <c r="D17788" t="s">
        <v>92</v>
      </c>
      <c r="E17788">
        <v>4146</v>
      </c>
      <c r="F17788">
        <v>1</v>
      </c>
    </row>
    <row r="17789" spans="1:6">
      <c r="A17789">
        <v>5541</v>
      </c>
      <c r="B17789">
        <v>14</v>
      </c>
      <c r="C17789" t="s">
        <v>63</v>
      </c>
      <c r="D17789" t="s">
        <v>92</v>
      </c>
      <c r="E17789">
        <v>2657</v>
      </c>
      <c r="F17789">
        <v>1</v>
      </c>
    </row>
    <row r="17790" spans="1:6">
      <c r="A17790">
        <v>5541</v>
      </c>
      <c r="B17790">
        <v>14</v>
      </c>
      <c r="C17790" t="s">
        <v>63</v>
      </c>
      <c r="D17790" t="s">
        <v>92</v>
      </c>
      <c r="E17790">
        <v>4575</v>
      </c>
      <c r="F17790">
        <v>1</v>
      </c>
    </row>
    <row r="17791" spans="1:6">
      <c r="A17791">
        <v>5541</v>
      </c>
      <c r="B17791">
        <v>14</v>
      </c>
      <c r="C17791" t="s">
        <v>63</v>
      </c>
      <c r="D17791" t="s">
        <v>92</v>
      </c>
      <c r="E17791">
        <v>2232</v>
      </c>
      <c r="F17791">
        <v>1</v>
      </c>
    </row>
    <row r="17792" spans="1:6">
      <c r="A17792">
        <v>5541</v>
      </c>
      <c r="B17792">
        <v>14</v>
      </c>
      <c r="C17792" t="s">
        <v>63</v>
      </c>
      <c r="D17792" t="s">
        <v>92</v>
      </c>
      <c r="E17792">
        <v>4046</v>
      </c>
      <c r="F17792">
        <v>1</v>
      </c>
    </row>
    <row r="17793" spans="1:6">
      <c r="A17793">
        <v>5541</v>
      </c>
      <c r="B17793">
        <v>14</v>
      </c>
      <c r="C17793" t="s">
        <v>63</v>
      </c>
      <c r="D17793" t="s">
        <v>92</v>
      </c>
      <c r="E17793">
        <v>5351</v>
      </c>
      <c r="F17793">
        <v>1</v>
      </c>
    </row>
    <row r="17794" spans="1:6">
      <c r="A17794">
        <v>5541</v>
      </c>
      <c r="B17794">
        <v>14</v>
      </c>
      <c r="C17794" t="s">
        <v>63</v>
      </c>
      <c r="D17794" t="s">
        <v>92</v>
      </c>
      <c r="E17794">
        <v>3187</v>
      </c>
      <c r="F17794">
        <v>1</v>
      </c>
    </row>
    <row r="17795" spans="1:6">
      <c r="A17795">
        <v>5541</v>
      </c>
      <c r="B17795">
        <v>14</v>
      </c>
      <c r="C17795" t="s">
        <v>63</v>
      </c>
      <c r="D17795" t="s">
        <v>92</v>
      </c>
      <c r="E17795">
        <v>6025</v>
      </c>
      <c r="F17795">
        <v>1</v>
      </c>
    </row>
    <row r="17796" spans="1:6">
      <c r="A17796">
        <v>5541</v>
      </c>
      <c r="B17796">
        <v>14</v>
      </c>
      <c r="C17796" t="s">
        <v>63</v>
      </c>
      <c r="D17796" t="s">
        <v>92</v>
      </c>
      <c r="E17796">
        <v>4636</v>
      </c>
      <c r="F17796">
        <v>1</v>
      </c>
    </row>
    <row r="17797" spans="1:6">
      <c r="A17797">
        <v>5541</v>
      </c>
      <c r="B17797">
        <v>14</v>
      </c>
      <c r="C17797" t="s">
        <v>63</v>
      </c>
      <c r="D17797" t="s">
        <v>92</v>
      </c>
      <c r="E17797">
        <v>3096</v>
      </c>
      <c r="F17797">
        <v>1</v>
      </c>
    </row>
    <row r="17798" spans="1:6">
      <c r="A17798">
        <v>5541</v>
      </c>
      <c r="B17798">
        <v>14</v>
      </c>
      <c r="C17798" t="s">
        <v>63</v>
      </c>
      <c r="D17798" t="s">
        <v>92</v>
      </c>
      <c r="E17798">
        <v>6076</v>
      </c>
      <c r="F17798">
        <v>1</v>
      </c>
    </row>
    <row r="17799" spans="1:6">
      <c r="A17799">
        <v>5541</v>
      </c>
      <c r="B17799">
        <v>14</v>
      </c>
      <c r="C17799" t="s">
        <v>63</v>
      </c>
      <c r="D17799" t="s">
        <v>92</v>
      </c>
      <c r="E17799">
        <v>3258</v>
      </c>
      <c r="F17799">
        <v>1</v>
      </c>
    </row>
    <row r="17800" spans="1:6">
      <c r="A17800">
        <v>5541</v>
      </c>
      <c r="B17800">
        <v>14</v>
      </c>
      <c r="C17800" t="s">
        <v>63</v>
      </c>
      <c r="D17800" t="s">
        <v>92</v>
      </c>
      <c r="E17800">
        <v>2536</v>
      </c>
      <c r="F17800">
        <v>1</v>
      </c>
    </row>
    <row r="17801" spans="1:6">
      <c r="A17801">
        <v>5541</v>
      </c>
      <c r="B17801">
        <v>14</v>
      </c>
      <c r="C17801" t="s">
        <v>63</v>
      </c>
      <c r="D17801" t="s">
        <v>92</v>
      </c>
      <c r="E17801">
        <v>4549</v>
      </c>
      <c r="F17801">
        <v>1</v>
      </c>
    </row>
    <row r="17802" spans="1:6">
      <c r="A17802">
        <v>5541</v>
      </c>
      <c r="B17802">
        <v>14</v>
      </c>
      <c r="C17802" t="s">
        <v>63</v>
      </c>
      <c r="D17802" t="s">
        <v>92</v>
      </c>
      <c r="E17802">
        <v>2632</v>
      </c>
      <c r="F17802">
        <v>1</v>
      </c>
    </row>
    <row r="17803" spans="1:6">
      <c r="A17803">
        <v>5541</v>
      </c>
      <c r="B17803">
        <v>14</v>
      </c>
      <c r="C17803" t="s">
        <v>63</v>
      </c>
      <c r="D17803" t="s">
        <v>92</v>
      </c>
      <c r="E17803">
        <v>4765</v>
      </c>
      <c r="F17803">
        <v>1</v>
      </c>
    </row>
    <row r="17804" spans="1:6">
      <c r="A17804">
        <v>5541</v>
      </c>
      <c r="B17804">
        <v>14</v>
      </c>
      <c r="C17804" t="s">
        <v>63</v>
      </c>
      <c r="D17804" t="s">
        <v>92</v>
      </c>
      <c r="E17804">
        <v>5774</v>
      </c>
      <c r="F17804">
        <v>1</v>
      </c>
    </row>
    <row r="17805" spans="1:6">
      <c r="A17805">
        <v>5541</v>
      </c>
      <c r="B17805">
        <v>14</v>
      </c>
      <c r="C17805" t="s">
        <v>63</v>
      </c>
      <c r="D17805" t="s">
        <v>92</v>
      </c>
      <c r="E17805">
        <v>977</v>
      </c>
      <c r="F17805">
        <v>1</v>
      </c>
    </row>
    <row r="17806" spans="1:6">
      <c r="A17806">
        <v>5541</v>
      </c>
      <c r="B17806">
        <v>14</v>
      </c>
      <c r="C17806" t="s">
        <v>63</v>
      </c>
      <c r="D17806" t="s">
        <v>92</v>
      </c>
      <c r="E17806">
        <v>3999</v>
      </c>
      <c r="F17806">
        <v>1</v>
      </c>
    </row>
    <row r="17807" spans="1:6">
      <c r="A17807">
        <v>5541</v>
      </c>
      <c r="B17807">
        <v>14</v>
      </c>
      <c r="C17807" t="s">
        <v>63</v>
      </c>
      <c r="D17807" t="s">
        <v>92</v>
      </c>
      <c r="E17807">
        <v>3067</v>
      </c>
      <c r="F17807">
        <v>1</v>
      </c>
    </row>
    <row r="17808" spans="1:6">
      <c r="A17808">
        <v>5541</v>
      </c>
      <c r="B17808">
        <v>14</v>
      </c>
      <c r="C17808" t="s">
        <v>63</v>
      </c>
      <c r="D17808" t="s">
        <v>92</v>
      </c>
      <c r="E17808">
        <v>2291</v>
      </c>
      <c r="F17808">
        <v>1</v>
      </c>
    </row>
    <row r="17809" spans="1:6">
      <c r="A17809">
        <v>5541</v>
      </c>
      <c r="B17809">
        <v>14</v>
      </c>
      <c r="C17809" t="s">
        <v>63</v>
      </c>
      <c r="D17809" t="s">
        <v>92</v>
      </c>
      <c r="E17809">
        <v>6053</v>
      </c>
      <c r="F17809">
        <v>1</v>
      </c>
    </row>
    <row r="17810" spans="1:6">
      <c r="A17810">
        <v>5541</v>
      </c>
      <c r="B17810">
        <v>14</v>
      </c>
      <c r="C17810" t="s">
        <v>63</v>
      </c>
      <c r="D17810" t="s">
        <v>92</v>
      </c>
      <c r="E17810">
        <v>4583</v>
      </c>
      <c r="F17810">
        <v>1</v>
      </c>
    </row>
    <row r="17811" spans="1:6">
      <c r="A17811">
        <v>5541</v>
      </c>
      <c r="B17811">
        <v>14</v>
      </c>
      <c r="C17811" t="s">
        <v>63</v>
      </c>
      <c r="D17811" t="s">
        <v>92</v>
      </c>
      <c r="E17811">
        <v>2157</v>
      </c>
      <c r="F17811">
        <v>1</v>
      </c>
    </row>
    <row r="17812" spans="1:6">
      <c r="A17812">
        <v>5541</v>
      </c>
      <c r="B17812">
        <v>14</v>
      </c>
      <c r="C17812" t="s">
        <v>63</v>
      </c>
      <c r="D17812" t="s">
        <v>92</v>
      </c>
      <c r="E17812">
        <v>2823</v>
      </c>
      <c r="F17812">
        <v>1</v>
      </c>
    </row>
    <row r="17813" spans="1:6">
      <c r="A17813">
        <v>5541</v>
      </c>
      <c r="B17813">
        <v>14</v>
      </c>
      <c r="C17813" t="s">
        <v>63</v>
      </c>
      <c r="D17813" t="s">
        <v>92</v>
      </c>
      <c r="E17813">
        <v>3967</v>
      </c>
      <c r="F17813">
        <v>1</v>
      </c>
    </row>
    <row r="17814" spans="1:6">
      <c r="A17814">
        <v>5541</v>
      </c>
      <c r="B17814">
        <v>14</v>
      </c>
      <c r="C17814" t="s">
        <v>63</v>
      </c>
      <c r="D17814" t="s">
        <v>92</v>
      </c>
      <c r="E17814">
        <v>3463</v>
      </c>
      <c r="F17814">
        <v>1</v>
      </c>
    </row>
    <row r="17815" spans="1:6">
      <c r="A17815">
        <v>5541</v>
      </c>
      <c r="B17815">
        <v>14</v>
      </c>
      <c r="C17815" t="s">
        <v>63</v>
      </c>
      <c r="D17815" t="s">
        <v>92</v>
      </c>
      <c r="E17815">
        <v>3479</v>
      </c>
      <c r="F17815">
        <v>1</v>
      </c>
    </row>
    <row r="17816" spans="1:6">
      <c r="A17816">
        <v>5541</v>
      </c>
      <c r="B17816">
        <v>14</v>
      </c>
      <c r="C17816" t="s">
        <v>63</v>
      </c>
      <c r="D17816" t="s">
        <v>92</v>
      </c>
      <c r="E17816">
        <v>4663</v>
      </c>
      <c r="F17816">
        <v>1</v>
      </c>
    </row>
    <row r="17817" spans="1:6">
      <c r="A17817">
        <v>5541</v>
      </c>
      <c r="B17817">
        <v>14</v>
      </c>
      <c r="C17817" t="s">
        <v>63</v>
      </c>
      <c r="D17817" t="s">
        <v>92</v>
      </c>
      <c r="E17817">
        <v>5018</v>
      </c>
      <c r="F17817">
        <v>1</v>
      </c>
    </row>
    <row r="17818" spans="1:6">
      <c r="A17818">
        <v>5541</v>
      </c>
      <c r="B17818">
        <v>14</v>
      </c>
      <c r="C17818" t="s">
        <v>63</v>
      </c>
      <c r="D17818" t="s">
        <v>92</v>
      </c>
      <c r="E17818">
        <v>2433</v>
      </c>
      <c r="F17818">
        <v>1</v>
      </c>
    </row>
    <row r="17819" spans="1:6">
      <c r="A17819">
        <v>5541</v>
      </c>
      <c r="B17819">
        <v>14</v>
      </c>
      <c r="C17819" t="s">
        <v>63</v>
      </c>
      <c r="D17819" t="s">
        <v>92</v>
      </c>
      <c r="E17819">
        <v>4817</v>
      </c>
      <c r="F17819">
        <v>1</v>
      </c>
    </row>
    <row r="17820" spans="1:6">
      <c r="A17820">
        <v>5541</v>
      </c>
      <c r="B17820">
        <v>14</v>
      </c>
      <c r="C17820" t="s">
        <v>63</v>
      </c>
      <c r="D17820" t="s">
        <v>92</v>
      </c>
      <c r="E17820">
        <v>2512</v>
      </c>
      <c r="F17820">
        <v>1</v>
      </c>
    </row>
    <row r="17821" spans="1:6">
      <c r="A17821">
        <v>5541</v>
      </c>
      <c r="B17821">
        <v>14</v>
      </c>
      <c r="C17821" t="s">
        <v>63</v>
      </c>
      <c r="D17821" t="s">
        <v>92</v>
      </c>
      <c r="E17821">
        <v>2599</v>
      </c>
      <c r="F17821">
        <v>1</v>
      </c>
    </row>
    <row r="17822" spans="1:6">
      <c r="A17822">
        <v>5541</v>
      </c>
      <c r="B17822">
        <v>14</v>
      </c>
      <c r="C17822" t="s">
        <v>63</v>
      </c>
      <c r="D17822" t="s">
        <v>92</v>
      </c>
      <c r="E17822">
        <v>3988</v>
      </c>
      <c r="F17822">
        <v>1</v>
      </c>
    </row>
    <row r="17823" spans="1:6">
      <c r="A17823">
        <v>5541</v>
      </c>
      <c r="B17823">
        <v>14</v>
      </c>
      <c r="C17823" t="s">
        <v>63</v>
      </c>
      <c r="D17823" t="s">
        <v>92</v>
      </c>
      <c r="E17823">
        <v>5272</v>
      </c>
      <c r="F17823">
        <v>1</v>
      </c>
    </row>
    <row r="17824" spans="1:6">
      <c r="A17824">
        <v>5541</v>
      </c>
      <c r="B17824">
        <v>14</v>
      </c>
      <c r="C17824" t="s">
        <v>63</v>
      </c>
      <c r="D17824" t="s">
        <v>92</v>
      </c>
      <c r="E17824">
        <v>2114</v>
      </c>
      <c r="F17824">
        <v>1</v>
      </c>
    </row>
    <row r="17825" spans="1:6">
      <c r="A17825">
        <v>5541</v>
      </c>
      <c r="B17825">
        <v>14</v>
      </c>
      <c r="C17825" t="s">
        <v>63</v>
      </c>
      <c r="D17825" t="s">
        <v>92</v>
      </c>
      <c r="E17825">
        <v>3768</v>
      </c>
      <c r="F17825">
        <v>1</v>
      </c>
    </row>
    <row r="17826" spans="1:6">
      <c r="A17826">
        <v>5541</v>
      </c>
      <c r="B17826">
        <v>14</v>
      </c>
      <c r="C17826" t="s">
        <v>63</v>
      </c>
      <c r="D17826" t="s">
        <v>92</v>
      </c>
      <c r="E17826">
        <v>2480</v>
      </c>
      <c r="F17826">
        <v>1</v>
      </c>
    </row>
    <row r="17827" spans="1:6">
      <c r="A17827">
        <v>5541</v>
      </c>
      <c r="B17827">
        <v>14</v>
      </c>
      <c r="C17827" t="s">
        <v>63</v>
      </c>
      <c r="D17827" t="s">
        <v>92</v>
      </c>
      <c r="E17827">
        <v>2510</v>
      </c>
      <c r="F17827">
        <v>1</v>
      </c>
    </row>
    <row r="17828" spans="1:6">
      <c r="A17828">
        <v>5541</v>
      </c>
      <c r="B17828">
        <v>14</v>
      </c>
      <c r="C17828" t="s">
        <v>63</v>
      </c>
      <c r="D17828" t="s">
        <v>92</v>
      </c>
      <c r="E17828">
        <v>4606</v>
      </c>
      <c r="F17828">
        <v>1</v>
      </c>
    </row>
    <row r="17829" spans="1:6">
      <c r="A17829">
        <v>5541</v>
      </c>
      <c r="B17829">
        <v>14</v>
      </c>
      <c r="C17829" t="s">
        <v>63</v>
      </c>
      <c r="D17829" t="s">
        <v>92</v>
      </c>
      <c r="E17829">
        <v>225</v>
      </c>
      <c r="F17829">
        <v>1</v>
      </c>
    </row>
    <row r="17830" spans="1:6">
      <c r="A17830">
        <v>5541</v>
      </c>
      <c r="B17830">
        <v>14</v>
      </c>
      <c r="C17830" t="s">
        <v>63</v>
      </c>
      <c r="D17830" t="s">
        <v>92</v>
      </c>
      <c r="E17830">
        <v>65</v>
      </c>
      <c r="F17830">
        <v>1</v>
      </c>
    </row>
    <row r="17831" spans="1:6">
      <c r="A17831">
        <v>5541</v>
      </c>
      <c r="B17831">
        <v>14</v>
      </c>
      <c r="C17831" t="s">
        <v>63</v>
      </c>
      <c r="D17831" t="s">
        <v>92</v>
      </c>
      <c r="E17831">
        <v>3355</v>
      </c>
      <c r="F17831">
        <v>1</v>
      </c>
    </row>
    <row r="17832" spans="1:6">
      <c r="A17832">
        <v>5541</v>
      </c>
      <c r="B17832">
        <v>14</v>
      </c>
      <c r="C17832" t="s">
        <v>63</v>
      </c>
      <c r="D17832" t="s">
        <v>92</v>
      </c>
      <c r="E17832">
        <v>1077</v>
      </c>
      <c r="F17832">
        <v>1</v>
      </c>
    </row>
    <row r="17833" spans="1:6">
      <c r="A17833">
        <v>5541</v>
      </c>
      <c r="B17833">
        <v>14</v>
      </c>
      <c r="C17833" t="s">
        <v>63</v>
      </c>
      <c r="D17833" t="s">
        <v>92</v>
      </c>
      <c r="E17833">
        <v>4017</v>
      </c>
      <c r="F17833">
        <v>1</v>
      </c>
    </row>
    <row r="17834" spans="1:6">
      <c r="A17834">
        <v>5541</v>
      </c>
      <c r="B17834">
        <v>14</v>
      </c>
      <c r="C17834" t="s">
        <v>63</v>
      </c>
      <c r="D17834" t="s">
        <v>92</v>
      </c>
      <c r="E17834">
        <v>5168</v>
      </c>
      <c r="F17834">
        <v>1</v>
      </c>
    </row>
    <row r="17835" spans="1:6">
      <c r="A17835">
        <v>5541</v>
      </c>
      <c r="B17835">
        <v>14</v>
      </c>
      <c r="C17835" t="s">
        <v>63</v>
      </c>
      <c r="D17835" t="s">
        <v>92</v>
      </c>
      <c r="E17835">
        <v>2723</v>
      </c>
      <c r="F17835">
        <v>1</v>
      </c>
    </row>
    <row r="17836" spans="1:6">
      <c r="A17836">
        <v>5541</v>
      </c>
      <c r="B17836">
        <v>14</v>
      </c>
      <c r="C17836" t="s">
        <v>63</v>
      </c>
      <c r="D17836" t="s">
        <v>92</v>
      </c>
      <c r="E17836">
        <v>2461</v>
      </c>
      <c r="F17836">
        <v>1</v>
      </c>
    </row>
    <row r="17837" spans="1:6">
      <c r="A17837">
        <v>5541</v>
      </c>
      <c r="B17837">
        <v>14</v>
      </c>
      <c r="C17837" t="s">
        <v>63</v>
      </c>
      <c r="D17837" t="s">
        <v>92</v>
      </c>
      <c r="E17837">
        <v>3173</v>
      </c>
      <c r="F17837">
        <v>1</v>
      </c>
    </row>
    <row r="17838" spans="1:6">
      <c r="A17838">
        <v>5541</v>
      </c>
      <c r="B17838">
        <v>14</v>
      </c>
      <c r="C17838" t="s">
        <v>63</v>
      </c>
      <c r="D17838" t="s">
        <v>92</v>
      </c>
      <c r="E17838">
        <v>3327</v>
      </c>
      <c r="F17838">
        <v>1</v>
      </c>
    </row>
    <row r="17839" spans="1:6">
      <c r="A17839">
        <v>5541</v>
      </c>
      <c r="B17839">
        <v>14</v>
      </c>
      <c r="C17839" t="s">
        <v>63</v>
      </c>
      <c r="D17839" t="s">
        <v>92</v>
      </c>
      <c r="E17839">
        <v>1023</v>
      </c>
      <c r="F17839">
        <v>1</v>
      </c>
    </row>
    <row r="17840" spans="1:6">
      <c r="A17840">
        <v>5541</v>
      </c>
      <c r="B17840">
        <v>14</v>
      </c>
      <c r="C17840" t="s">
        <v>63</v>
      </c>
      <c r="D17840" t="s">
        <v>92</v>
      </c>
      <c r="E17840">
        <v>5947</v>
      </c>
      <c r="F17840">
        <v>1</v>
      </c>
    </row>
    <row r="17841" spans="1:6">
      <c r="A17841">
        <v>5541</v>
      </c>
      <c r="B17841">
        <v>14</v>
      </c>
      <c r="C17841" t="s">
        <v>63</v>
      </c>
      <c r="D17841" t="s">
        <v>92</v>
      </c>
      <c r="E17841">
        <v>5543</v>
      </c>
      <c r="F17841">
        <v>1</v>
      </c>
    </row>
    <row r="17842" spans="1:6">
      <c r="A17842">
        <v>5541</v>
      </c>
      <c r="B17842">
        <v>14</v>
      </c>
      <c r="C17842" t="s">
        <v>63</v>
      </c>
      <c r="D17842" t="s">
        <v>92</v>
      </c>
      <c r="E17842">
        <v>5943</v>
      </c>
      <c r="F17842">
        <v>1</v>
      </c>
    </row>
    <row r="17843" spans="1:6">
      <c r="A17843">
        <v>5541</v>
      </c>
      <c r="B17843">
        <v>14</v>
      </c>
      <c r="C17843" t="s">
        <v>63</v>
      </c>
      <c r="D17843" t="s">
        <v>92</v>
      </c>
      <c r="E17843">
        <v>2638</v>
      </c>
      <c r="F17843">
        <v>1</v>
      </c>
    </row>
    <row r="17844" spans="1:6">
      <c r="A17844">
        <v>5541</v>
      </c>
      <c r="B17844">
        <v>14</v>
      </c>
      <c r="C17844" t="s">
        <v>63</v>
      </c>
      <c r="D17844" t="s">
        <v>92</v>
      </c>
      <c r="E17844">
        <v>5514</v>
      </c>
      <c r="F17844">
        <v>1</v>
      </c>
    </row>
    <row r="17845" spans="1:6">
      <c r="A17845">
        <v>5541</v>
      </c>
      <c r="B17845">
        <v>14</v>
      </c>
      <c r="C17845" t="s">
        <v>63</v>
      </c>
      <c r="D17845" t="s">
        <v>92</v>
      </c>
      <c r="E17845">
        <v>5149</v>
      </c>
      <c r="F17845">
        <v>1</v>
      </c>
    </row>
    <row r="17846" spans="1:6">
      <c r="A17846">
        <v>5541</v>
      </c>
      <c r="B17846">
        <v>14</v>
      </c>
      <c r="C17846" t="s">
        <v>63</v>
      </c>
      <c r="D17846" t="s">
        <v>92</v>
      </c>
      <c r="E17846">
        <v>3044</v>
      </c>
      <c r="F17846">
        <v>1</v>
      </c>
    </row>
    <row r="17847" spans="1:6">
      <c r="A17847">
        <v>5541</v>
      </c>
      <c r="B17847">
        <v>14</v>
      </c>
      <c r="C17847" t="s">
        <v>63</v>
      </c>
      <c r="D17847" t="s">
        <v>92</v>
      </c>
      <c r="E17847">
        <v>363</v>
      </c>
      <c r="F17847">
        <v>1</v>
      </c>
    </row>
    <row r="17848" spans="1:6">
      <c r="A17848">
        <v>5541</v>
      </c>
      <c r="B17848">
        <v>14</v>
      </c>
      <c r="C17848" t="s">
        <v>63</v>
      </c>
      <c r="D17848" t="s">
        <v>92</v>
      </c>
      <c r="E17848">
        <v>313</v>
      </c>
      <c r="F17848">
        <v>1</v>
      </c>
    </row>
    <row r="17849" spans="1:6">
      <c r="A17849">
        <v>5541</v>
      </c>
      <c r="B17849">
        <v>14</v>
      </c>
      <c r="C17849" t="s">
        <v>63</v>
      </c>
      <c r="D17849" t="s">
        <v>92</v>
      </c>
      <c r="E17849">
        <v>3845</v>
      </c>
      <c r="F17849">
        <v>1</v>
      </c>
    </row>
    <row r="17850" spans="1:6">
      <c r="A17850">
        <v>5541</v>
      </c>
      <c r="B17850">
        <v>14</v>
      </c>
      <c r="C17850" t="s">
        <v>63</v>
      </c>
      <c r="D17850" t="s">
        <v>92</v>
      </c>
      <c r="E17850">
        <v>3211</v>
      </c>
      <c r="F17850">
        <v>1</v>
      </c>
    </row>
    <row r="17851" spans="1:6">
      <c r="A17851">
        <v>5541</v>
      </c>
      <c r="B17851">
        <v>14</v>
      </c>
      <c r="C17851" t="s">
        <v>63</v>
      </c>
      <c r="D17851" t="s">
        <v>92</v>
      </c>
      <c r="E17851">
        <v>5629</v>
      </c>
      <c r="F17851">
        <v>1</v>
      </c>
    </row>
    <row r="17852" spans="1:6">
      <c r="A17852">
        <v>5541</v>
      </c>
      <c r="B17852">
        <v>14</v>
      </c>
      <c r="C17852" t="s">
        <v>63</v>
      </c>
      <c r="D17852" t="s">
        <v>92</v>
      </c>
      <c r="E17852">
        <v>2644</v>
      </c>
      <c r="F17852">
        <v>1</v>
      </c>
    </row>
    <row r="17853" spans="1:6">
      <c r="A17853">
        <v>5541</v>
      </c>
      <c r="B17853">
        <v>14</v>
      </c>
      <c r="C17853" t="s">
        <v>63</v>
      </c>
      <c r="D17853" t="s">
        <v>92</v>
      </c>
      <c r="E17853">
        <v>4565</v>
      </c>
      <c r="F17853">
        <v>1</v>
      </c>
    </row>
    <row r="17854" spans="1:6">
      <c r="A17854">
        <v>5541</v>
      </c>
      <c r="B17854">
        <v>14</v>
      </c>
      <c r="C17854" t="s">
        <v>63</v>
      </c>
      <c r="D17854" t="s">
        <v>92</v>
      </c>
      <c r="E17854">
        <v>3392</v>
      </c>
      <c r="F17854">
        <v>1</v>
      </c>
    </row>
    <row r="17855" spans="1:6">
      <c r="A17855">
        <v>5541</v>
      </c>
      <c r="B17855">
        <v>14</v>
      </c>
      <c r="C17855" t="s">
        <v>63</v>
      </c>
      <c r="D17855" t="s">
        <v>92</v>
      </c>
      <c r="E17855">
        <v>5439</v>
      </c>
      <c r="F17855">
        <v>1</v>
      </c>
    </row>
    <row r="17856" spans="1:6">
      <c r="A17856">
        <v>5541</v>
      </c>
      <c r="B17856">
        <v>14</v>
      </c>
      <c r="C17856" t="s">
        <v>63</v>
      </c>
      <c r="D17856" t="s">
        <v>92</v>
      </c>
      <c r="E17856">
        <v>2043</v>
      </c>
      <c r="F17856">
        <v>1</v>
      </c>
    </row>
    <row r="17857" spans="1:6">
      <c r="A17857">
        <v>5541</v>
      </c>
      <c r="B17857">
        <v>14</v>
      </c>
      <c r="C17857" t="s">
        <v>63</v>
      </c>
      <c r="D17857" t="s">
        <v>92</v>
      </c>
      <c r="E17857">
        <v>119</v>
      </c>
      <c r="F17857">
        <v>1</v>
      </c>
    </row>
    <row r="17858" spans="1:6">
      <c r="A17858">
        <v>5541</v>
      </c>
      <c r="B17858">
        <v>14</v>
      </c>
      <c r="C17858" t="s">
        <v>63</v>
      </c>
      <c r="D17858" t="s">
        <v>92</v>
      </c>
      <c r="E17858">
        <v>3903</v>
      </c>
      <c r="F17858">
        <v>1</v>
      </c>
    </row>
    <row r="17859" spans="1:6">
      <c r="A17859">
        <v>5541</v>
      </c>
      <c r="B17859">
        <v>14</v>
      </c>
      <c r="C17859" t="s">
        <v>63</v>
      </c>
      <c r="D17859" t="s">
        <v>92</v>
      </c>
      <c r="E17859">
        <v>5024</v>
      </c>
      <c r="F17859">
        <v>1</v>
      </c>
    </row>
    <row r="17860" spans="1:6">
      <c r="A17860">
        <v>5541</v>
      </c>
      <c r="B17860">
        <v>14</v>
      </c>
      <c r="C17860" t="s">
        <v>63</v>
      </c>
      <c r="D17860" t="s">
        <v>92</v>
      </c>
      <c r="E17860">
        <v>357</v>
      </c>
      <c r="F17860">
        <v>1</v>
      </c>
    </row>
    <row r="17861" spans="1:6">
      <c r="A17861">
        <v>5541</v>
      </c>
      <c r="B17861">
        <v>14</v>
      </c>
      <c r="C17861" t="s">
        <v>63</v>
      </c>
      <c r="D17861" t="s">
        <v>92</v>
      </c>
      <c r="E17861">
        <v>972</v>
      </c>
      <c r="F17861">
        <v>1</v>
      </c>
    </row>
    <row r="17862" spans="1:6">
      <c r="A17862">
        <v>5541</v>
      </c>
      <c r="B17862">
        <v>14</v>
      </c>
      <c r="C17862" t="s">
        <v>63</v>
      </c>
      <c r="D17862" t="s">
        <v>92</v>
      </c>
      <c r="E17862">
        <v>5394</v>
      </c>
      <c r="F17862">
        <v>1</v>
      </c>
    </row>
    <row r="17863" spans="1:6">
      <c r="A17863">
        <v>5541</v>
      </c>
      <c r="B17863">
        <v>14</v>
      </c>
      <c r="C17863" t="s">
        <v>63</v>
      </c>
      <c r="D17863" t="s">
        <v>92</v>
      </c>
      <c r="E17863">
        <v>6070</v>
      </c>
      <c r="F17863">
        <v>1</v>
      </c>
    </row>
    <row r="17864" spans="1:6">
      <c r="A17864">
        <v>5541</v>
      </c>
      <c r="B17864">
        <v>14</v>
      </c>
      <c r="C17864" t="s">
        <v>63</v>
      </c>
      <c r="D17864" t="s">
        <v>92</v>
      </c>
      <c r="E17864">
        <v>134</v>
      </c>
      <c r="F17864">
        <v>1</v>
      </c>
    </row>
    <row r="17865" spans="1:6">
      <c r="A17865">
        <v>5541</v>
      </c>
      <c r="B17865">
        <v>14</v>
      </c>
      <c r="C17865" t="s">
        <v>63</v>
      </c>
      <c r="D17865" t="s">
        <v>92</v>
      </c>
      <c r="E17865">
        <v>2749</v>
      </c>
      <c r="F17865">
        <v>1</v>
      </c>
    </row>
    <row r="17866" spans="1:6">
      <c r="A17866">
        <v>5541</v>
      </c>
      <c r="B17866">
        <v>14</v>
      </c>
      <c r="C17866" t="s">
        <v>63</v>
      </c>
      <c r="D17866" t="s">
        <v>92</v>
      </c>
      <c r="E17866">
        <v>4232</v>
      </c>
      <c r="F17866">
        <v>1</v>
      </c>
    </row>
    <row r="17867" spans="1:6">
      <c r="A17867">
        <v>5541</v>
      </c>
      <c r="B17867">
        <v>14</v>
      </c>
      <c r="C17867" t="s">
        <v>62</v>
      </c>
      <c r="D17867" t="s">
        <v>92</v>
      </c>
      <c r="E17867">
        <v>1017</v>
      </c>
      <c r="F17867">
        <v>50</v>
      </c>
    </row>
    <row r="17868" spans="1:6">
      <c r="A17868">
        <v>5541</v>
      </c>
      <c r="B17868">
        <v>14</v>
      </c>
      <c r="C17868" t="s">
        <v>62</v>
      </c>
      <c r="D17868" t="s">
        <v>92</v>
      </c>
      <c r="E17868">
        <v>1169</v>
      </c>
      <c r="F17868">
        <v>50</v>
      </c>
    </row>
    <row r="17869" spans="1:6">
      <c r="A17869">
        <v>5541</v>
      </c>
      <c r="B17869">
        <v>14</v>
      </c>
      <c r="C17869" t="s">
        <v>62</v>
      </c>
      <c r="D17869" t="s">
        <v>92</v>
      </c>
      <c r="E17869">
        <v>2817</v>
      </c>
      <c r="F17869">
        <v>45</v>
      </c>
    </row>
    <row r="17870" spans="1:6">
      <c r="A17870">
        <v>5541</v>
      </c>
      <c r="B17870">
        <v>14</v>
      </c>
      <c r="C17870" t="s">
        <v>62</v>
      </c>
      <c r="D17870" t="s">
        <v>92</v>
      </c>
      <c r="E17870">
        <v>1016</v>
      </c>
      <c r="F17870">
        <v>41</v>
      </c>
    </row>
    <row r="17871" spans="1:6">
      <c r="A17871">
        <v>5541</v>
      </c>
      <c r="B17871">
        <v>14</v>
      </c>
      <c r="C17871" t="s">
        <v>62</v>
      </c>
      <c r="D17871" t="s">
        <v>92</v>
      </c>
      <c r="E17871">
        <v>261</v>
      </c>
      <c r="F17871">
        <v>41</v>
      </c>
    </row>
    <row r="17872" spans="1:6">
      <c r="A17872">
        <v>5541</v>
      </c>
      <c r="B17872">
        <v>14</v>
      </c>
      <c r="C17872" t="s">
        <v>62</v>
      </c>
      <c r="D17872" t="s">
        <v>92</v>
      </c>
      <c r="E17872">
        <v>4980</v>
      </c>
      <c r="F17872">
        <v>32</v>
      </c>
    </row>
    <row r="17873" spans="1:6">
      <c r="A17873">
        <v>5541</v>
      </c>
      <c r="B17873">
        <v>14</v>
      </c>
      <c r="C17873" t="s">
        <v>62</v>
      </c>
      <c r="D17873" t="s">
        <v>92</v>
      </c>
      <c r="E17873">
        <v>5389</v>
      </c>
      <c r="F17873">
        <v>31</v>
      </c>
    </row>
    <row r="17874" spans="1:6">
      <c r="A17874">
        <v>5541</v>
      </c>
      <c r="B17874">
        <v>14</v>
      </c>
      <c r="C17874" t="s">
        <v>62</v>
      </c>
      <c r="D17874" t="s">
        <v>92</v>
      </c>
      <c r="E17874">
        <v>4750</v>
      </c>
      <c r="F17874">
        <v>29</v>
      </c>
    </row>
    <row r="17875" spans="1:6">
      <c r="A17875">
        <v>5541</v>
      </c>
      <c r="B17875">
        <v>14</v>
      </c>
      <c r="C17875" t="s">
        <v>62</v>
      </c>
      <c r="D17875" t="s">
        <v>92</v>
      </c>
      <c r="E17875">
        <v>2030</v>
      </c>
      <c r="F17875">
        <v>28</v>
      </c>
    </row>
    <row r="17876" spans="1:6">
      <c r="A17876">
        <v>5541</v>
      </c>
      <c r="B17876">
        <v>14</v>
      </c>
      <c r="C17876" t="s">
        <v>62</v>
      </c>
      <c r="D17876" t="s">
        <v>92</v>
      </c>
      <c r="E17876">
        <v>1109</v>
      </c>
      <c r="F17876">
        <v>25</v>
      </c>
    </row>
    <row r="17877" spans="1:6">
      <c r="A17877">
        <v>5541</v>
      </c>
      <c r="B17877">
        <v>14</v>
      </c>
      <c r="C17877" t="s">
        <v>62</v>
      </c>
      <c r="D17877" t="s">
        <v>92</v>
      </c>
      <c r="E17877">
        <v>3304</v>
      </c>
      <c r="F17877">
        <v>22</v>
      </c>
    </row>
    <row r="17878" spans="1:6">
      <c r="A17878">
        <v>5541</v>
      </c>
      <c r="B17878">
        <v>14</v>
      </c>
      <c r="C17878" t="s">
        <v>62</v>
      </c>
      <c r="D17878" t="s">
        <v>92</v>
      </c>
      <c r="E17878">
        <v>3398</v>
      </c>
      <c r="F17878">
        <v>21</v>
      </c>
    </row>
    <row r="17879" spans="1:6">
      <c r="A17879">
        <v>5541</v>
      </c>
      <c r="B17879">
        <v>14</v>
      </c>
      <c r="C17879" t="s">
        <v>62</v>
      </c>
      <c r="D17879" t="s">
        <v>92</v>
      </c>
      <c r="E17879">
        <v>3051</v>
      </c>
      <c r="F17879">
        <v>20</v>
      </c>
    </row>
    <row r="17880" spans="1:6">
      <c r="A17880">
        <v>5541</v>
      </c>
      <c r="B17880">
        <v>14</v>
      </c>
      <c r="C17880" t="s">
        <v>62</v>
      </c>
      <c r="D17880" t="s">
        <v>92</v>
      </c>
      <c r="E17880">
        <v>5971</v>
      </c>
      <c r="F17880">
        <v>16</v>
      </c>
    </row>
    <row r="17881" spans="1:6">
      <c r="A17881">
        <v>5541</v>
      </c>
      <c r="B17881">
        <v>14</v>
      </c>
      <c r="C17881" t="s">
        <v>62</v>
      </c>
      <c r="D17881" t="s">
        <v>92</v>
      </c>
      <c r="E17881">
        <v>3070</v>
      </c>
      <c r="F17881">
        <v>16</v>
      </c>
    </row>
    <row r="17882" spans="1:6">
      <c r="A17882">
        <v>5541</v>
      </c>
      <c r="B17882">
        <v>14</v>
      </c>
      <c r="C17882" t="s">
        <v>62</v>
      </c>
      <c r="D17882" t="s">
        <v>92</v>
      </c>
      <c r="E17882">
        <v>2426</v>
      </c>
      <c r="F17882">
        <v>15</v>
      </c>
    </row>
    <row r="17883" spans="1:6">
      <c r="A17883">
        <v>5541</v>
      </c>
      <c r="B17883">
        <v>14</v>
      </c>
      <c r="C17883" t="s">
        <v>62</v>
      </c>
      <c r="D17883" t="s">
        <v>92</v>
      </c>
      <c r="E17883">
        <v>4169</v>
      </c>
      <c r="F17883">
        <v>15</v>
      </c>
    </row>
    <row r="17884" spans="1:6">
      <c r="A17884">
        <v>5541</v>
      </c>
      <c r="B17884">
        <v>14</v>
      </c>
      <c r="C17884" t="s">
        <v>62</v>
      </c>
      <c r="D17884" t="s">
        <v>92</v>
      </c>
      <c r="E17884">
        <v>2216</v>
      </c>
      <c r="F17884">
        <v>15</v>
      </c>
    </row>
    <row r="17885" spans="1:6">
      <c r="A17885">
        <v>5541</v>
      </c>
      <c r="B17885">
        <v>14</v>
      </c>
      <c r="C17885" t="s">
        <v>62</v>
      </c>
      <c r="D17885" t="s">
        <v>92</v>
      </c>
      <c r="E17885">
        <v>1070</v>
      </c>
      <c r="F17885">
        <v>14</v>
      </c>
    </row>
    <row r="17886" spans="1:6">
      <c r="A17886">
        <v>5541</v>
      </c>
      <c r="B17886">
        <v>14</v>
      </c>
      <c r="C17886" t="s">
        <v>62</v>
      </c>
      <c r="D17886" t="s">
        <v>92</v>
      </c>
      <c r="E17886">
        <v>5873</v>
      </c>
      <c r="F17886">
        <v>11</v>
      </c>
    </row>
    <row r="17887" spans="1:6">
      <c r="A17887">
        <v>5541</v>
      </c>
      <c r="B17887">
        <v>14</v>
      </c>
      <c r="C17887" t="s">
        <v>62</v>
      </c>
      <c r="D17887" t="s">
        <v>92</v>
      </c>
      <c r="E17887">
        <v>148</v>
      </c>
      <c r="F17887">
        <v>10</v>
      </c>
    </row>
    <row r="17888" spans="1:6">
      <c r="A17888">
        <v>5541</v>
      </c>
      <c r="B17888">
        <v>14</v>
      </c>
      <c r="C17888" t="s">
        <v>62</v>
      </c>
      <c r="D17888" t="s">
        <v>92</v>
      </c>
      <c r="E17888">
        <v>3282</v>
      </c>
      <c r="F17888">
        <v>10</v>
      </c>
    </row>
    <row r="17889" spans="1:6">
      <c r="A17889">
        <v>5541</v>
      </c>
      <c r="B17889">
        <v>14</v>
      </c>
      <c r="C17889" t="s">
        <v>62</v>
      </c>
      <c r="D17889" t="s">
        <v>92</v>
      </c>
      <c r="E17889">
        <v>3854</v>
      </c>
      <c r="F17889">
        <v>10</v>
      </c>
    </row>
    <row r="17890" spans="1:6">
      <c r="A17890">
        <v>5541</v>
      </c>
      <c r="B17890">
        <v>14</v>
      </c>
      <c r="C17890" t="s">
        <v>62</v>
      </c>
      <c r="D17890" t="s">
        <v>92</v>
      </c>
      <c r="E17890">
        <v>4047</v>
      </c>
      <c r="F17890">
        <v>10</v>
      </c>
    </row>
    <row r="17891" spans="1:6">
      <c r="A17891">
        <v>5541</v>
      </c>
      <c r="B17891">
        <v>14</v>
      </c>
      <c r="C17891" t="s">
        <v>62</v>
      </c>
      <c r="D17891" t="s">
        <v>92</v>
      </c>
      <c r="E17891">
        <v>3903</v>
      </c>
      <c r="F17891">
        <v>10</v>
      </c>
    </row>
    <row r="17892" spans="1:6">
      <c r="A17892">
        <v>5541</v>
      </c>
      <c r="B17892">
        <v>14</v>
      </c>
      <c r="C17892" t="s">
        <v>62</v>
      </c>
      <c r="D17892" t="s">
        <v>92</v>
      </c>
      <c r="E17892">
        <v>3093</v>
      </c>
      <c r="F17892">
        <v>9</v>
      </c>
    </row>
    <row r="17893" spans="1:6">
      <c r="A17893">
        <v>5541</v>
      </c>
      <c r="B17893">
        <v>14</v>
      </c>
      <c r="C17893" t="s">
        <v>62</v>
      </c>
      <c r="D17893" t="s">
        <v>92</v>
      </c>
      <c r="E17893">
        <v>1071</v>
      </c>
      <c r="F17893">
        <v>9</v>
      </c>
    </row>
    <row r="17894" spans="1:6">
      <c r="A17894">
        <v>5541</v>
      </c>
      <c r="B17894">
        <v>14</v>
      </c>
      <c r="C17894" t="s">
        <v>62</v>
      </c>
      <c r="D17894" t="s">
        <v>92</v>
      </c>
      <c r="E17894">
        <v>312</v>
      </c>
      <c r="F17894">
        <v>9</v>
      </c>
    </row>
    <row r="17895" spans="1:6">
      <c r="A17895">
        <v>5541</v>
      </c>
      <c r="B17895">
        <v>14</v>
      </c>
      <c r="C17895" t="s">
        <v>62</v>
      </c>
      <c r="D17895" t="s">
        <v>92</v>
      </c>
      <c r="E17895">
        <v>141</v>
      </c>
      <c r="F17895">
        <v>8</v>
      </c>
    </row>
    <row r="17896" spans="1:6">
      <c r="A17896">
        <v>5541</v>
      </c>
      <c r="B17896">
        <v>14</v>
      </c>
      <c r="C17896" t="s">
        <v>62</v>
      </c>
      <c r="D17896" t="s">
        <v>92</v>
      </c>
      <c r="E17896">
        <v>3290</v>
      </c>
      <c r="F17896">
        <v>8</v>
      </c>
    </row>
    <row r="17897" spans="1:6">
      <c r="A17897">
        <v>5541</v>
      </c>
      <c r="B17897">
        <v>14</v>
      </c>
      <c r="C17897" t="s">
        <v>62</v>
      </c>
      <c r="D17897" t="s">
        <v>92</v>
      </c>
      <c r="E17897">
        <v>3792</v>
      </c>
      <c r="F17897">
        <v>8</v>
      </c>
    </row>
    <row r="17898" spans="1:6">
      <c r="A17898">
        <v>5541</v>
      </c>
      <c r="B17898">
        <v>14</v>
      </c>
      <c r="C17898" t="s">
        <v>62</v>
      </c>
      <c r="D17898" t="s">
        <v>92</v>
      </c>
      <c r="E17898">
        <v>2117</v>
      </c>
      <c r="F17898">
        <v>8</v>
      </c>
    </row>
    <row r="17899" spans="1:6">
      <c r="A17899">
        <v>5541</v>
      </c>
      <c r="B17899">
        <v>14</v>
      </c>
      <c r="C17899" t="s">
        <v>62</v>
      </c>
      <c r="D17899" t="s">
        <v>92</v>
      </c>
      <c r="E17899">
        <v>4548</v>
      </c>
      <c r="F17899">
        <v>8</v>
      </c>
    </row>
    <row r="17900" spans="1:6">
      <c r="A17900">
        <v>5541</v>
      </c>
      <c r="B17900">
        <v>14</v>
      </c>
      <c r="C17900" t="s">
        <v>62</v>
      </c>
      <c r="D17900" t="s">
        <v>92</v>
      </c>
      <c r="E17900">
        <v>4111</v>
      </c>
      <c r="F17900">
        <v>7</v>
      </c>
    </row>
    <row r="17901" spans="1:6">
      <c r="A17901">
        <v>5541</v>
      </c>
      <c r="B17901">
        <v>14</v>
      </c>
      <c r="C17901" t="s">
        <v>62</v>
      </c>
      <c r="D17901" t="s">
        <v>92</v>
      </c>
      <c r="E17901">
        <v>2652</v>
      </c>
      <c r="F17901">
        <v>7</v>
      </c>
    </row>
    <row r="17902" spans="1:6">
      <c r="A17902">
        <v>5541</v>
      </c>
      <c r="B17902">
        <v>14</v>
      </c>
      <c r="C17902" t="s">
        <v>62</v>
      </c>
      <c r="D17902" t="s">
        <v>92</v>
      </c>
      <c r="E17902">
        <v>4327</v>
      </c>
      <c r="F17902">
        <v>7</v>
      </c>
    </row>
    <row r="17903" spans="1:6">
      <c r="A17903">
        <v>5541</v>
      </c>
      <c r="B17903">
        <v>14</v>
      </c>
      <c r="C17903" t="s">
        <v>62</v>
      </c>
      <c r="D17903" t="s">
        <v>92</v>
      </c>
      <c r="E17903">
        <v>5910</v>
      </c>
      <c r="F17903">
        <v>6</v>
      </c>
    </row>
    <row r="17904" spans="1:6">
      <c r="A17904">
        <v>5541</v>
      </c>
      <c r="B17904">
        <v>14</v>
      </c>
      <c r="C17904" t="s">
        <v>62</v>
      </c>
      <c r="D17904" t="s">
        <v>92</v>
      </c>
      <c r="E17904">
        <v>5603</v>
      </c>
      <c r="F17904">
        <v>6</v>
      </c>
    </row>
    <row r="17905" spans="1:6">
      <c r="A17905">
        <v>5541</v>
      </c>
      <c r="B17905">
        <v>14</v>
      </c>
      <c r="C17905" t="s">
        <v>62</v>
      </c>
      <c r="D17905" t="s">
        <v>92</v>
      </c>
      <c r="E17905">
        <v>4132</v>
      </c>
      <c r="F17905">
        <v>6</v>
      </c>
    </row>
    <row r="17906" spans="1:6">
      <c r="A17906">
        <v>5541</v>
      </c>
      <c r="B17906">
        <v>14</v>
      </c>
      <c r="C17906" t="s">
        <v>62</v>
      </c>
      <c r="D17906" t="s">
        <v>92</v>
      </c>
      <c r="E17906">
        <v>4539</v>
      </c>
      <c r="F17906">
        <v>6</v>
      </c>
    </row>
    <row r="17907" spans="1:6">
      <c r="A17907">
        <v>5541</v>
      </c>
      <c r="B17907">
        <v>14</v>
      </c>
      <c r="C17907" t="s">
        <v>62</v>
      </c>
      <c r="D17907" t="s">
        <v>92</v>
      </c>
      <c r="E17907">
        <v>5149</v>
      </c>
      <c r="F17907">
        <v>6</v>
      </c>
    </row>
    <row r="17908" spans="1:6">
      <c r="A17908">
        <v>5541</v>
      </c>
      <c r="B17908">
        <v>14</v>
      </c>
      <c r="C17908" t="s">
        <v>62</v>
      </c>
      <c r="D17908" t="s">
        <v>92</v>
      </c>
      <c r="E17908">
        <v>2477</v>
      </c>
      <c r="F17908">
        <v>6</v>
      </c>
    </row>
    <row r="17909" spans="1:6">
      <c r="A17909">
        <v>5541</v>
      </c>
      <c r="B17909">
        <v>14</v>
      </c>
      <c r="C17909" t="s">
        <v>62</v>
      </c>
      <c r="D17909" t="s">
        <v>92</v>
      </c>
      <c r="E17909">
        <v>4685</v>
      </c>
      <c r="F17909">
        <v>6</v>
      </c>
    </row>
    <row r="17910" spans="1:6">
      <c r="A17910">
        <v>5541</v>
      </c>
      <c r="B17910">
        <v>14</v>
      </c>
      <c r="C17910" t="s">
        <v>62</v>
      </c>
      <c r="D17910" t="s">
        <v>92</v>
      </c>
      <c r="E17910">
        <v>2891</v>
      </c>
      <c r="F17910">
        <v>6</v>
      </c>
    </row>
    <row r="17911" spans="1:6">
      <c r="A17911">
        <v>5541</v>
      </c>
      <c r="B17911">
        <v>14</v>
      </c>
      <c r="C17911" t="s">
        <v>62</v>
      </c>
      <c r="D17911" t="s">
        <v>92</v>
      </c>
      <c r="E17911">
        <v>5799</v>
      </c>
      <c r="F17911">
        <v>6</v>
      </c>
    </row>
    <row r="17912" spans="1:6">
      <c r="A17912">
        <v>5541</v>
      </c>
      <c r="B17912">
        <v>14</v>
      </c>
      <c r="C17912" t="s">
        <v>62</v>
      </c>
      <c r="D17912" t="s">
        <v>92</v>
      </c>
      <c r="E17912">
        <v>2438</v>
      </c>
      <c r="F17912">
        <v>5</v>
      </c>
    </row>
    <row r="17913" spans="1:6">
      <c r="A17913">
        <v>5541</v>
      </c>
      <c r="B17913">
        <v>14</v>
      </c>
      <c r="C17913" t="s">
        <v>62</v>
      </c>
      <c r="D17913" t="s">
        <v>92</v>
      </c>
      <c r="E17913">
        <v>2303</v>
      </c>
      <c r="F17913">
        <v>5</v>
      </c>
    </row>
    <row r="17914" spans="1:6">
      <c r="A17914">
        <v>5541</v>
      </c>
      <c r="B17914">
        <v>14</v>
      </c>
      <c r="C17914" t="s">
        <v>62</v>
      </c>
      <c r="D17914" t="s">
        <v>92</v>
      </c>
      <c r="E17914">
        <v>3874</v>
      </c>
      <c r="F17914">
        <v>5</v>
      </c>
    </row>
    <row r="17915" spans="1:6">
      <c r="A17915">
        <v>5541</v>
      </c>
      <c r="B17915">
        <v>14</v>
      </c>
      <c r="C17915" t="s">
        <v>62</v>
      </c>
      <c r="D17915" t="s">
        <v>92</v>
      </c>
      <c r="E17915">
        <v>2556</v>
      </c>
      <c r="F17915">
        <v>5</v>
      </c>
    </row>
    <row r="17916" spans="1:6">
      <c r="A17916">
        <v>5541</v>
      </c>
      <c r="B17916">
        <v>14</v>
      </c>
      <c r="C17916" t="s">
        <v>62</v>
      </c>
      <c r="D17916" t="s">
        <v>92</v>
      </c>
      <c r="E17916">
        <v>1322</v>
      </c>
      <c r="F17916">
        <v>5</v>
      </c>
    </row>
    <row r="17917" spans="1:6">
      <c r="A17917">
        <v>5541</v>
      </c>
      <c r="B17917">
        <v>14</v>
      </c>
      <c r="C17917" t="s">
        <v>62</v>
      </c>
      <c r="D17917" t="s">
        <v>92</v>
      </c>
      <c r="E17917">
        <v>4378</v>
      </c>
      <c r="F17917">
        <v>5</v>
      </c>
    </row>
    <row r="17918" spans="1:6">
      <c r="A17918">
        <v>5541</v>
      </c>
      <c r="B17918">
        <v>14</v>
      </c>
      <c r="C17918" t="s">
        <v>62</v>
      </c>
      <c r="D17918" t="s">
        <v>92</v>
      </c>
      <c r="E17918">
        <v>1237</v>
      </c>
      <c r="F17918">
        <v>5</v>
      </c>
    </row>
    <row r="17919" spans="1:6">
      <c r="A17919">
        <v>5541</v>
      </c>
      <c r="B17919">
        <v>14</v>
      </c>
      <c r="C17919" t="s">
        <v>62</v>
      </c>
      <c r="D17919" t="s">
        <v>92</v>
      </c>
      <c r="E17919">
        <v>2930</v>
      </c>
      <c r="F17919">
        <v>5</v>
      </c>
    </row>
    <row r="17920" spans="1:6">
      <c r="A17920">
        <v>5541</v>
      </c>
      <c r="B17920">
        <v>14</v>
      </c>
      <c r="C17920" t="s">
        <v>62</v>
      </c>
      <c r="D17920" t="s">
        <v>92</v>
      </c>
      <c r="E17920">
        <v>2157</v>
      </c>
      <c r="F17920">
        <v>5</v>
      </c>
    </row>
    <row r="17921" spans="1:6">
      <c r="A17921">
        <v>5541</v>
      </c>
      <c r="B17921">
        <v>14</v>
      </c>
      <c r="C17921" t="s">
        <v>62</v>
      </c>
      <c r="D17921" t="s">
        <v>92</v>
      </c>
      <c r="E17921">
        <v>2870</v>
      </c>
      <c r="F17921">
        <v>5</v>
      </c>
    </row>
    <row r="17922" spans="1:6">
      <c r="A17922">
        <v>5541</v>
      </c>
      <c r="B17922">
        <v>14</v>
      </c>
      <c r="C17922" t="s">
        <v>62</v>
      </c>
      <c r="D17922" t="s">
        <v>92</v>
      </c>
      <c r="E17922">
        <v>2554</v>
      </c>
      <c r="F17922">
        <v>5</v>
      </c>
    </row>
    <row r="17923" spans="1:6">
      <c r="A17923">
        <v>5541</v>
      </c>
      <c r="B17923">
        <v>14</v>
      </c>
      <c r="C17923" t="s">
        <v>62</v>
      </c>
      <c r="D17923" t="s">
        <v>92</v>
      </c>
      <c r="E17923">
        <v>5176</v>
      </c>
      <c r="F17923">
        <v>5</v>
      </c>
    </row>
    <row r="17924" spans="1:6">
      <c r="A17924">
        <v>5541</v>
      </c>
      <c r="B17924">
        <v>14</v>
      </c>
      <c r="C17924" t="s">
        <v>62</v>
      </c>
      <c r="D17924" t="s">
        <v>92</v>
      </c>
      <c r="E17924">
        <v>1275</v>
      </c>
      <c r="F17924">
        <v>5</v>
      </c>
    </row>
    <row r="17925" spans="1:6">
      <c r="A17925">
        <v>5541</v>
      </c>
      <c r="B17925">
        <v>14</v>
      </c>
      <c r="C17925" t="s">
        <v>62</v>
      </c>
      <c r="D17925" t="s">
        <v>92</v>
      </c>
      <c r="E17925">
        <v>3433</v>
      </c>
      <c r="F17925">
        <v>5</v>
      </c>
    </row>
    <row r="17926" spans="1:6">
      <c r="A17926">
        <v>5541</v>
      </c>
      <c r="B17926">
        <v>14</v>
      </c>
      <c r="C17926" t="s">
        <v>62</v>
      </c>
      <c r="D17926" t="s">
        <v>92</v>
      </c>
      <c r="E17926">
        <v>2427</v>
      </c>
      <c r="F17926">
        <v>5</v>
      </c>
    </row>
    <row r="17927" spans="1:6">
      <c r="A17927">
        <v>5541</v>
      </c>
      <c r="B17927">
        <v>14</v>
      </c>
      <c r="C17927" t="s">
        <v>62</v>
      </c>
      <c r="D17927" t="s">
        <v>92</v>
      </c>
      <c r="E17927">
        <v>5353</v>
      </c>
      <c r="F17927">
        <v>5</v>
      </c>
    </row>
    <row r="17928" spans="1:6">
      <c r="A17928">
        <v>5541</v>
      </c>
      <c r="B17928">
        <v>14</v>
      </c>
      <c r="C17928" t="s">
        <v>62</v>
      </c>
      <c r="D17928" t="s">
        <v>92</v>
      </c>
      <c r="E17928">
        <v>3479</v>
      </c>
      <c r="F17928">
        <v>5</v>
      </c>
    </row>
    <row r="17929" spans="1:6">
      <c r="A17929">
        <v>5541</v>
      </c>
      <c r="B17929">
        <v>14</v>
      </c>
      <c r="C17929" t="s">
        <v>62</v>
      </c>
      <c r="D17929" t="s">
        <v>92</v>
      </c>
      <c r="E17929">
        <v>6006</v>
      </c>
      <c r="F17929">
        <v>4</v>
      </c>
    </row>
    <row r="17930" spans="1:6">
      <c r="A17930">
        <v>5541</v>
      </c>
      <c r="B17930">
        <v>14</v>
      </c>
      <c r="C17930" t="s">
        <v>62</v>
      </c>
      <c r="D17930" t="s">
        <v>92</v>
      </c>
      <c r="E17930">
        <v>961</v>
      </c>
      <c r="F17930">
        <v>4</v>
      </c>
    </row>
    <row r="17931" spans="1:6">
      <c r="A17931">
        <v>5541</v>
      </c>
      <c r="B17931">
        <v>14</v>
      </c>
      <c r="C17931" t="s">
        <v>62</v>
      </c>
      <c r="D17931" t="s">
        <v>92</v>
      </c>
      <c r="E17931">
        <v>4599</v>
      </c>
      <c r="F17931">
        <v>4</v>
      </c>
    </row>
    <row r="17932" spans="1:6">
      <c r="A17932">
        <v>5541</v>
      </c>
      <c r="B17932">
        <v>14</v>
      </c>
      <c r="C17932" t="s">
        <v>62</v>
      </c>
      <c r="D17932" t="s">
        <v>92</v>
      </c>
      <c r="E17932">
        <v>3332</v>
      </c>
      <c r="F17932">
        <v>4</v>
      </c>
    </row>
    <row r="17933" spans="1:6">
      <c r="A17933">
        <v>5541</v>
      </c>
      <c r="B17933">
        <v>14</v>
      </c>
      <c r="C17933" t="s">
        <v>62</v>
      </c>
      <c r="D17933" t="s">
        <v>92</v>
      </c>
      <c r="E17933">
        <v>3137</v>
      </c>
      <c r="F17933">
        <v>4</v>
      </c>
    </row>
    <row r="17934" spans="1:6">
      <c r="A17934">
        <v>5541</v>
      </c>
      <c r="B17934">
        <v>14</v>
      </c>
      <c r="C17934" t="s">
        <v>62</v>
      </c>
      <c r="D17934" t="s">
        <v>92</v>
      </c>
      <c r="E17934">
        <v>1162</v>
      </c>
      <c r="F17934">
        <v>4</v>
      </c>
    </row>
    <row r="17935" spans="1:6">
      <c r="A17935">
        <v>5541</v>
      </c>
      <c r="B17935">
        <v>14</v>
      </c>
      <c r="C17935" t="s">
        <v>62</v>
      </c>
      <c r="D17935" t="s">
        <v>92</v>
      </c>
      <c r="E17935">
        <v>2270</v>
      </c>
      <c r="F17935">
        <v>4</v>
      </c>
    </row>
    <row r="17936" spans="1:6">
      <c r="A17936">
        <v>5541</v>
      </c>
      <c r="B17936">
        <v>14</v>
      </c>
      <c r="C17936" t="s">
        <v>62</v>
      </c>
      <c r="D17936" t="s">
        <v>92</v>
      </c>
      <c r="E17936">
        <v>4032</v>
      </c>
      <c r="F17936">
        <v>4</v>
      </c>
    </row>
    <row r="17937" spans="1:6">
      <c r="A17937">
        <v>5541</v>
      </c>
      <c r="B17937">
        <v>14</v>
      </c>
      <c r="C17937" t="s">
        <v>62</v>
      </c>
      <c r="D17937" t="s">
        <v>92</v>
      </c>
      <c r="E17937">
        <v>3943</v>
      </c>
      <c r="F17937">
        <v>4</v>
      </c>
    </row>
    <row r="17938" spans="1:6">
      <c r="A17938">
        <v>5541</v>
      </c>
      <c r="B17938">
        <v>14</v>
      </c>
      <c r="C17938" t="s">
        <v>62</v>
      </c>
      <c r="D17938" t="s">
        <v>92</v>
      </c>
      <c r="E17938">
        <v>1213</v>
      </c>
      <c r="F17938">
        <v>4</v>
      </c>
    </row>
    <row r="17939" spans="1:6">
      <c r="A17939">
        <v>5541</v>
      </c>
      <c r="B17939">
        <v>14</v>
      </c>
      <c r="C17939" t="s">
        <v>62</v>
      </c>
      <c r="D17939" t="s">
        <v>92</v>
      </c>
      <c r="E17939">
        <v>5856</v>
      </c>
      <c r="F17939">
        <v>4</v>
      </c>
    </row>
    <row r="17940" spans="1:6">
      <c r="A17940">
        <v>5541</v>
      </c>
      <c r="B17940">
        <v>14</v>
      </c>
      <c r="C17940" t="s">
        <v>62</v>
      </c>
      <c r="D17940" t="s">
        <v>92</v>
      </c>
      <c r="E17940">
        <v>2412</v>
      </c>
      <c r="F17940">
        <v>4</v>
      </c>
    </row>
    <row r="17941" spans="1:6">
      <c r="A17941">
        <v>5541</v>
      </c>
      <c r="B17941">
        <v>14</v>
      </c>
      <c r="C17941" t="s">
        <v>62</v>
      </c>
      <c r="D17941" t="s">
        <v>92</v>
      </c>
      <c r="E17941">
        <v>3834</v>
      </c>
      <c r="F17941">
        <v>4</v>
      </c>
    </row>
    <row r="17942" spans="1:6">
      <c r="A17942">
        <v>5541</v>
      </c>
      <c r="B17942">
        <v>14</v>
      </c>
      <c r="C17942" t="s">
        <v>62</v>
      </c>
      <c r="D17942" t="s">
        <v>92</v>
      </c>
      <c r="E17942">
        <v>5125</v>
      </c>
      <c r="F17942">
        <v>4</v>
      </c>
    </row>
    <row r="17943" spans="1:6">
      <c r="A17943">
        <v>5541</v>
      </c>
      <c r="B17943">
        <v>14</v>
      </c>
      <c r="C17943" t="s">
        <v>62</v>
      </c>
      <c r="D17943" t="s">
        <v>92</v>
      </c>
      <c r="E17943">
        <v>5809</v>
      </c>
      <c r="F17943">
        <v>4</v>
      </c>
    </row>
    <row r="17944" spans="1:6">
      <c r="A17944">
        <v>5541</v>
      </c>
      <c r="B17944">
        <v>14</v>
      </c>
      <c r="C17944" t="s">
        <v>62</v>
      </c>
      <c r="D17944" t="s">
        <v>92</v>
      </c>
      <c r="E17944">
        <v>1247</v>
      </c>
      <c r="F17944">
        <v>4</v>
      </c>
    </row>
    <row r="17945" spans="1:6">
      <c r="A17945">
        <v>5541</v>
      </c>
      <c r="B17945">
        <v>14</v>
      </c>
      <c r="C17945" t="s">
        <v>62</v>
      </c>
      <c r="D17945" t="s">
        <v>92</v>
      </c>
      <c r="E17945">
        <v>339</v>
      </c>
      <c r="F17945">
        <v>4</v>
      </c>
    </row>
    <row r="17946" spans="1:6">
      <c r="A17946">
        <v>5541</v>
      </c>
      <c r="B17946">
        <v>14</v>
      </c>
      <c r="C17946" t="s">
        <v>62</v>
      </c>
      <c r="D17946" t="s">
        <v>92</v>
      </c>
      <c r="E17946">
        <v>2041</v>
      </c>
      <c r="F17946">
        <v>4</v>
      </c>
    </row>
    <row r="17947" spans="1:6">
      <c r="A17947">
        <v>5541</v>
      </c>
      <c r="B17947">
        <v>14</v>
      </c>
      <c r="C17947" t="s">
        <v>62</v>
      </c>
      <c r="D17947" t="s">
        <v>92</v>
      </c>
      <c r="E17947">
        <v>5982</v>
      </c>
      <c r="F17947">
        <v>3</v>
      </c>
    </row>
    <row r="17948" spans="1:6">
      <c r="A17948">
        <v>5541</v>
      </c>
      <c r="B17948">
        <v>14</v>
      </c>
      <c r="C17948" t="s">
        <v>62</v>
      </c>
      <c r="D17948" t="s">
        <v>92</v>
      </c>
      <c r="E17948">
        <v>354</v>
      </c>
      <c r="F17948">
        <v>3</v>
      </c>
    </row>
    <row r="17949" spans="1:6">
      <c r="A17949">
        <v>5541</v>
      </c>
      <c r="B17949">
        <v>14</v>
      </c>
      <c r="C17949" t="s">
        <v>62</v>
      </c>
      <c r="D17949" t="s">
        <v>92</v>
      </c>
      <c r="E17949">
        <v>5413</v>
      </c>
      <c r="F17949">
        <v>3</v>
      </c>
    </row>
    <row r="17950" spans="1:6">
      <c r="A17950">
        <v>5541</v>
      </c>
      <c r="B17950">
        <v>14</v>
      </c>
      <c r="C17950" t="s">
        <v>62</v>
      </c>
      <c r="D17950" t="s">
        <v>92</v>
      </c>
      <c r="E17950">
        <v>5160</v>
      </c>
      <c r="F17950">
        <v>3</v>
      </c>
    </row>
    <row r="17951" spans="1:6">
      <c r="A17951">
        <v>5541</v>
      </c>
      <c r="B17951">
        <v>14</v>
      </c>
      <c r="C17951" t="s">
        <v>62</v>
      </c>
      <c r="D17951" t="s">
        <v>92</v>
      </c>
      <c r="E17951">
        <v>3003</v>
      </c>
      <c r="F17951">
        <v>3</v>
      </c>
    </row>
    <row r="17952" spans="1:6">
      <c r="A17952">
        <v>5541</v>
      </c>
      <c r="B17952">
        <v>14</v>
      </c>
      <c r="C17952" t="s">
        <v>62</v>
      </c>
      <c r="D17952" t="s">
        <v>92</v>
      </c>
      <c r="E17952">
        <v>995</v>
      </c>
      <c r="F17952">
        <v>3</v>
      </c>
    </row>
    <row r="17953" spans="1:6">
      <c r="A17953">
        <v>5541</v>
      </c>
      <c r="B17953">
        <v>14</v>
      </c>
      <c r="C17953" t="s">
        <v>62</v>
      </c>
      <c r="D17953" t="s">
        <v>92</v>
      </c>
      <c r="E17953">
        <v>2823</v>
      </c>
      <c r="F17953">
        <v>3</v>
      </c>
    </row>
    <row r="17954" spans="1:6">
      <c r="A17954">
        <v>5541</v>
      </c>
      <c r="B17954">
        <v>14</v>
      </c>
      <c r="C17954" t="s">
        <v>62</v>
      </c>
      <c r="D17954" t="s">
        <v>92</v>
      </c>
      <c r="E17954">
        <v>5990</v>
      </c>
      <c r="F17954">
        <v>3</v>
      </c>
    </row>
    <row r="17955" spans="1:6">
      <c r="A17955">
        <v>5541</v>
      </c>
      <c r="B17955">
        <v>14</v>
      </c>
      <c r="C17955" t="s">
        <v>62</v>
      </c>
      <c r="D17955" t="s">
        <v>92</v>
      </c>
      <c r="E17955">
        <v>5461</v>
      </c>
      <c r="F17955">
        <v>3</v>
      </c>
    </row>
    <row r="17956" spans="1:6">
      <c r="A17956">
        <v>5541</v>
      </c>
      <c r="B17956">
        <v>14</v>
      </c>
      <c r="C17956" t="s">
        <v>62</v>
      </c>
      <c r="D17956" t="s">
        <v>92</v>
      </c>
      <c r="E17956">
        <v>1224</v>
      </c>
      <c r="F17956">
        <v>3</v>
      </c>
    </row>
    <row r="17957" spans="1:6">
      <c r="A17957">
        <v>5541</v>
      </c>
      <c r="B17957">
        <v>14</v>
      </c>
      <c r="C17957" t="s">
        <v>62</v>
      </c>
      <c r="D17957" t="s">
        <v>92</v>
      </c>
      <c r="E17957">
        <v>272</v>
      </c>
      <c r="F17957">
        <v>3</v>
      </c>
    </row>
    <row r="17958" spans="1:6">
      <c r="A17958">
        <v>5541</v>
      </c>
      <c r="B17958">
        <v>14</v>
      </c>
      <c r="C17958" t="s">
        <v>62</v>
      </c>
      <c r="D17958" t="s">
        <v>92</v>
      </c>
      <c r="E17958">
        <v>2547</v>
      </c>
      <c r="F17958">
        <v>3</v>
      </c>
    </row>
    <row r="17959" spans="1:6">
      <c r="A17959">
        <v>5541</v>
      </c>
      <c r="B17959">
        <v>14</v>
      </c>
      <c r="C17959" t="s">
        <v>62</v>
      </c>
      <c r="D17959" t="s">
        <v>92</v>
      </c>
      <c r="E17959">
        <v>4348</v>
      </c>
      <c r="F17959">
        <v>3</v>
      </c>
    </row>
    <row r="17960" spans="1:6">
      <c r="A17960">
        <v>5541</v>
      </c>
      <c r="B17960">
        <v>14</v>
      </c>
      <c r="C17960" t="s">
        <v>62</v>
      </c>
      <c r="D17960" t="s">
        <v>92</v>
      </c>
      <c r="E17960">
        <v>1287</v>
      </c>
      <c r="F17960">
        <v>3</v>
      </c>
    </row>
    <row r="17961" spans="1:6">
      <c r="A17961">
        <v>5541</v>
      </c>
      <c r="B17961">
        <v>14</v>
      </c>
      <c r="C17961" t="s">
        <v>62</v>
      </c>
      <c r="D17961" t="s">
        <v>92</v>
      </c>
      <c r="E17961">
        <v>4805</v>
      </c>
      <c r="F17961">
        <v>3</v>
      </c>
    </row>
    <row r="17962" spans="1:6">
      <c r="A17962">
        <v>5541</v>
      </c>
      <c r="B17962">
        <v>14</v>
      </c>
      <c r="C17962" t="s">
        <v>62</v>
      </c>
      <c r="D17962" t="s">
        <v>92</v>
      </c>
      <c r="E17962">
        <v>1012</v>
      </c>
      <c r="F17962">
        <v>3</v>
      </c>
    </row>
    <row r="17963" spans="1:6">
      <c r="A17963">
        <v>5541</v>
      </c>
      <c r="B17963">
        <v>14</v>
      </c>
      <c r="C17963" t="s">
        <v>62</v>
      </c>
      <c r="D17963" t="s">
        <v>92</v>
      </c>
      <c r="E17963">
        <v>5986</v>
      </c>
      <c r="F17963">
        <v>3</v>
      </c>
    </row>
    <row r="17964" spans="1:6">
      <c r="A17964">
        <v>5541</v>
      </c>
      <c r="B17964">
        <v>14</v>
      </c>
      <c r="C17964" t="s">
        <v>62</v>
      </c>
      <c r="D17964" t="s">
        <v>92</v>
      </c>
      <c r="E17964">
        <v>5604</v>
      </c>
      <c r="F17964">
        <v>3</v>
      </c>
    </row>
    <row r="17965" spans="1:6">
      <c r="A17965">
        <v>5541</v>
      </c>
      <c r="B17965">
        <v>14</v>
      </c>
      <c r="C17965" t="s">
        <v>62</v>
      </c>
      <c r="D17965" t="s">
        <v>92</v>
      </c>
      <c r="E17965">
        <v>17</v>
      </c>
      <c r="F17965">
        <v>3</v>
      </c>
    </row>
    <row r="17966" spans="1:6">
      <c r="A17966">
        <v>5541</v>
      </c>
      <c r="B17966">
        <v>14</v>
      </c>
      <c r="C17966" t="s">
        <v>62</v>
      </c>
      <c r="D17966" t="s">
        <v>92</v>
      </c>
      <c r="E17966">
        <v>16</v>
      </c>
      <c r="F17966">
        <v>3</v>
      </c>
    </row>
    <row r="17967" spans="1:6">
      <c r="A17967">
        <v>5541</v>
      </c>
      <c r="B17967">
        <v>14</v>
      </c>
      <c r="C17967" t="s">
        <v>62</v>
      </c>
      <c r="D17967" t="s">
        <v>92</v>
      </c>
      <c r="E17967">
        <v>2721</v>
      </c>
      <c r="F17967">
        <v>3</v>
      </c>
    </row>
    <row r="17968" spans="1:6">
      <c r="A17968">
        <v>5541</v>
      </c>
      <c r="B17968">
        <v>14</v>
      </c>
      <c r="C17968" t="s">
        <v>62</v>
      </c>
      <c r="D17968" t="s">
        <v>92</v>
      </c>
      <c r="E17968">
        <v>2408</v>
      </c>
      <c r="F17968">
        <v>3</v>
      </c>
    </row>
    <row r="17969" spans="1:6">
      <c r="A17969">
        <v>5541</v>
      </c>
      <c r="B17969">
        <v>14</v>
      </c>
      <c r="C17969" t="s">
        <v>62</v>
      </c>
      <c r="D17969" t="s">
        <v>92</v>
      </c>
      <c r="E17969">
        <v>5434</v>
      </c>
      <c r="F17969">
        <v>3</v>
      </c>
    </row>
    <row r="17970" spans="1:6">
      <c r="A17970">
        <v>5541</v>
      </c>
      <c r="B17970">
        <v>14</v>
      </c>
      <c r="C17970" t="s">
        <v>62</v>
      </c>
      <c r="D17970" t="s">
        <v>92</v>
      </c>
      <c r="E17970">
        <v>204</v>
      </c>
      <c r="F17970">
        <v>3</v>
      </c>
    </row>
    <row r="17971" spans="1:6">
      <c r="A17971">
        <v>5541</v>
      </c>
      <c r="B17971">
        <v>14</v>
      </c>
      <c r="C17971" t="s">
        <v>62</v>
      </c>
      <c r="D17971" t="s">
        <v>92</v>
      </c>
      <c r="E17971">
        <v>2311</v>
      </c>
      <c r="F17971">
        <v>3</v>
      </c>
    </row>
    <row r="17972" spans="1:6">
      <c r="A17972">
        <v>5541</v>
      </c>
      <c r="B17972">
        <v>14</v>
      </c>
      <c r="C17972" t="s">
        <v>62</v>
      </c>
      <c r="D17972" t="s">
        <v>92</v>
      </c>
      <c r="E17972">
        <v>5283</v>
      </c>
      <c r="F17972">
        <v>3</v>
      </c>
    </row>
    <row r="17973" spans="1:6">
      <c r="A17973">
        <v>5541</v>
      </c>
      <c r="B17973">
        <v>14</v>
      </c>
      <c r="C17973" t="s">
        <v>62</v>
      </c>
      <c r="D17973" t="s">
        <v>92</v>
      </c>
      <c r="E17973">
        <v>2054</v>
      </c>
      <c r="F17973">
        <v>3</v>
      </c>
    </row>
    <row r="17974" spans="1:6">
      <c r="A17974">
        <v>5541</v>
      </c>
      <c r="B17974">
        <v>14</v>
      </c>
      <c r="C17974" t="s">
        <v>62</v>
      </c>
      <c r="D17974" t="s">
        <v>92</v>
      </c>
      <c r="E17974">
        <v>5123</v>
      </c>
      <c r="F17974">
        <v>3</v>
      </c>
    </row>
    <row r="17975" spans="1:6">
      <c r="A17975">
        <v>5541</v>
      </c>
      <c r="B17975">
        <v>14</v>
      </c>
      <c r="C17975" t="s">
        <v>62</v>
      </c>
      <c r="D17975" t="s">
        <v>92</v>
      </c>
      <c r="E17975">
        <v>2597</v>
      </c>
      <c r="F17975">
        <v>3</v>
      </c>
    </row>
    <row r="17976" spans="1:6">
      <c r="A17976">
        <v>5541</v>
      </c>
      <c r="B17976">
        <v>14</v>
      </c>
      <c r="C17976" t="s">
        <v>62</v>
      </c>
      <c r="D17976" t="s">
        <v>92</v>
      </c>
      <c r="E17976">
        <v>4108</v>
      </c>
      <c r="F17976">
        <v>3</v>
      </c>
    </row>
    <row r="17977" spans="1:6">
      <c r="A17977">
        <v>5541</v>
      </c>
      <c r="B17977">
        <v>14</v>
      </c>
      <c r="C17977" t="s">
        <v>62</v>
      </c>
      <c r="D17977" t="s">
        <v>92</v>
      </c>
      <c r="E17977">
        <v>2044</v>
      </c>
      <c r="F17977">
        <v>3</v>
      </c>
    </row>
    <row r="17978" spans="1:6">
      <c r="A17978">
        <v>5541</v>
      </c>
      <c r="B17978">
        <v>14</v>
      </c>
      <c r="C17978" t="s">
        <v>62</v>
      </c>
      <c r="D17978" t="s">
        <v>92</v>
      </c>
      <c r="E17978">
        <v>5060</v>
      </c>
      <c r="F17978">
        <v>3</v>
      </c>
    </row>
    <row r="17979" spans="1:6">
      <c r="A17979">
        <v>5541</v>
      </c>
      <c r="B17979">
        <v>14</v>
      </c>
      <c r="C17979" t="s">
        <v>62</v>
      </c>
      <c r="D17979" t="s">
        <v>92</v>
      </c>
      <c r="E17979">
        <v>5232</v>
      </c>
      <c r="F17979">
        <v>3</v>
      </c>
    </row>
    <row r="17980" spans="1:6">
      <c r="A17980">
        <v>5541</v>
      </c>
      <c r="B17980">
        <v>14</v>
      </c>
      <c r="C17980" t="s">
        <v>62</v>
      </c>
      <c r="D17980" t="s">
        <v>92</v>
      </c>
      <c r="E17980">
        <v>1146</v>
      </c>
      <c r="F17980">
        <v>3</v>
      </c>
    </row>
    <row r="17981" spans="1:6">
      <c r="A17981">
        <v>5541</v>
      </c>
      <c r="B17981">
        <v>14</v>
      </c>
      <c r="C17981" t="s">
        <v>62</v>
      </c>
      <c r="D17981" t="s">
        <v>92</v>
      </c>
      <c r="E17981">
        <v>4533</v>
      </c>
      <c r="F17981">
        <v>3</v>
      </c>
    </row>
    <row r="17982" spans="1:6">
      <c r="A17982">
        <v>5541</v>
      </c>
      <c r="B17982">
        <v>14</v>
      </c>
      <c r="C17982" t="s">
        <v>62</v>
      </c>
      <c r="D17982" t="s">
        <v>92</v>
      </c>
      <c r="E17982">
        <v>2900</v>
      </c>
      <c r="F17982">
        <v>3</v>
      </c>
    </row>
    <row r="17983" spans="1:6">
      <c r="A17983">
        <v>5541</v>
      </c>
      <c r="B17983">
        <v>14</v>
      </c>
      <c r="C17983" t="s">
        <v>62</v>
      </c>
      <c r="D17983" t="s">
        <v>92</v>
      </c>
      <c r="E17983">
        <v>213</v>
      </c>
      <c r="F17983">
        <v>3</v>
      </c>
    </row>
    <row r="17984" spans="1:6">
      <c r="A17984">
        <v>5541</v>
      </c>
      <c r="B17984">
        <v>14</v>
      </c>
      <c r="C17984" t="s">
        <v>62</v>
      </c>
      <c r="D17984" t="s">
        <v>92</v>
      </c>
      <c r="E17984">
        <v>4166</v>
      </c>
      <c r="F17984">
        <v>3</v>
      </c>
    </row>
    <row r="17985" spans="1:6">
      <c r="A17985">
        <v>5541</v>
      </c>
      <c r="B17985">
        <v>14</v>
      </c>
      <c r="C17985" t="s">
        <v>62</v>
      </c>
      <c r="D17985" t="s">
        <v>92</v>
      </c>
      <c r="E17985">
        <v>2959</v>
      </c>
      <c r="F17985">
        <v>3</v>
      </c>
    </row>
    <row r="17986" spans="1:6">
      <c r="A17986">
        <v>5541</v>
      </c>
      <c r="B17986">
        <v>14</v>
      </c>
      <c r="C17986" t="s">
        <v>62</v>
      </c>
      <c r="D17986" t="s">
        <v>92</v>
      </c>
      <c r="E17986">
        <v>2175</v>
      </c>
      <c r="F17986">
        <v>3</v>
      </c>
    </row>
    <row r="17987" spans="1:6">
      <c r="A17987">
        <v>5541</v>
      </c>
      <c r="B17987">
        <v>14</v>
      </c>
      <c r="C17987" t="s">
        <v>62</v>
      </c>
      <c r="D17987" t="s">
        <v>92</v>
      </c>
      <c r="E17987">
        <v>983</v>
      </c>
      <c r="F17987">
        <v>3</v>
      </c>
    </row>
    <row r="17988" spans="1:6">
      <c r="A17988">
        <v>5541</v>
      </c>
      <c r="B17988">
        <v>14</v>
      </c>
      <c r="C17988" t="s">
        <v>62</v>
      </c>
      <c r="D17988" t="s">
        <v>92</v>
      </c>
      <c r="E17988">
        <v>2512</v>
      </c>
      <c r="F17988">
        <v>2</v>
      </c>
    </row>
    <row r="17989" spans="1:6">
      <c r="A17989">
        <v>5541</v>
      </c>
      <c r="B17989">
        <v>14</v>
      </c>
      <c r="C17989" t="s">
        <v>62</v>
      </c>
      <c r="D17989" t="s">
        <v>92</v>
      </c>
      <c r="E17989">
        <v>4496</v>
      </c>
      <c r="F17989">
        <v>2</v>
      </c>
    </row>
    <row r="17990" spans="1:6">
      <c r="A17990">
        <v>5541</v>
      </c>
      <c r="B17990">
        <v>14</v>
      </c>
      <c r="C17990" t="s">
        <v>62</v>
      </c>
      <c r="D17990" t="s">
        <v>92</v>
      </c>
      <c r="E17990">
        <v>5962</v>
      </c>
      <c r="F17990">
        <v>2</v>
      </c>
    </row>
    <row r="17991" spans="1:6">
      <c r="A17991">
        <v>5541</v>
      </c>
      <c r="B17991">
        <v>14</v>
      </c>
      <c r="C17991" t="s">
        <v>62</v>
      </c>
      <c r="D17991" t="s">
        <v>92</v>
      </c>
      <c r="E17991">
        <v>216</v>
      </c>
      <c r="F17991">
        <v>2</v>
      </c>
    </row>
    <row r="17992" spans="1:6">
      <c r="A17992">
        <v>5541</v>
      </c>
      <c r="B17992">
        <v>14</v>
      </c>
      <c r="C17992" t="s">
        <v>62</v>
      </c>
      <c r="D17992" t="s">
        <v>92</v>
      </c>
      <c r="E17992">
        <v>1126</v>
      </c>
      <c r="F17992">
        <v>2</v>
      </c>
    </row>
    <row r="17993" spans="1:6">
      <c r="A17993">
        <v>5541</v>
      </c>
      <c r="B17993">
        <v>14</v>
      </c>
      <c r="C17993" t="s">
        <v>62</v>
      </c>
      <c r="D17993" t="s">
        <v>92</v>
      </c>
      <c r="E17993">
        <v>2437</v>
      </c>
      <c r="F17993">
        <v>2</v>
      </c>
    </row>
    <row r="17994" spans="1:6">
      <c r="A17994">
        <v>5541</v>
      </c>
      <c r="B17994">
        <v>14</v>
      </c>
      <c r="C17994" t="s">
        <v>62</v>
      </c>
      <c r="D17994" t="s">
        <v>92</v>
      </c>
      <c r="E17994">
        <v>5843</v>
      </c>
      <c r="F17994">
        <v>2</v>
      </c>
    </row>
    <row r="17995" spans="1:6">
      <c r="A17995">
        <v>5541</v>
      </c>
      <c r="B17995">
        <v>14</v>
      </c>
      <c r="C17995" t="s">
        <v>62</v>
      </c>
      <c r="D17995" t="s">
        <v>92</v>
      </c>
      <c r="E17995">
        <v>3327</v>
      </c>
      <c r="F17995">
        <v>2</v>
      </c>
    </row>
    <row r="17996" spans="1:6">
      <c r="A17996">
        <v>5541</v>
      </c>
      <c r="B17996">
        <v>14</v>
      </c>
      <c r="C17996" t="s">
        <v>62</v>
      </c>
      <c r="D17996" t="s">
        <v>92</v>
      </c>
      <c r="E17996">
        <v>1181</v>
      </c>
      <c r="F17996">
        <v>2</v>
      </c>
    </row>
    <row r="17997" spans="1:6">
      <c r="A17997">
        <v>5541</v>
      </c>
      <c r="B17997">
        <v>14</v>
      </c>
      <c r="C17997" t="s">
        <v>62</v>
      </c>
      <c r="D17997" t="s">
        <v>92</v>
      </c>
      <c r="E17997">
        <v>5906</v>
      </c>
      <c r="F17997">
        <v>2</v>
      </c>
    </row>
    <row r="17998" spans="1:6">
      <c r="A17998">
        <v>5541</v>
      </c>
      <c r="B17998">
        <v>14</v>
      </c>
      <c r="C17998" t="s">
        <v>62</v>
      </c>
      <c r="D17998" t="s">
        <v>92</v>
      </c>
      <c r="E17998">
        <v>4611</v>
      </c>
      <c r="F17998">
        <v>2</v>
      </c>
    </row>
    <row r="17999" spans="1:6">
      <c r="A17999">
        <v>5541</v>
      </c>
      <c r="B17999">
        <v>14</v>
      </c>
      <c r="C17999" t="s">
        <v>62</v>
      </c>
      <c r="D17999" t="s">
        <v>92</v>
      </c>
      <c r="E17999">
        <v>5398</v>
      </c>
      <c r="F17999">
        <v>2</v>
      </c>
    </row>
    <row r="18000" spans="1:6">
      <c r="A18000">
        <v>5541</v>
      </c>
      <c r="B18000">
        <v>14</v>
      </c>
      <c r="C18000" t="s">
        <v>62</v>
      </c>
      <c r="D18000" t="s">
        <v>92</v>
      </c>
      <c r="E18000">
        <v>110</v>
      </c>
      <c r="F18000">
        <v>2</v>
      </c>
    </row>
    <row r="18001" spans="1:6">
      <c r="A18001">
        <v>5541</v>
      </c>
      <c r="B18001">
        <v>14</v>
      </c>
      <c r="C18001" t="s">
        <v>62</v>
      </c>
      <c r="D18001" t="s">
        <v>92</v>
      </c>
      <c r="E18001">
        <v>4663</v>
      </c>
      <c r="F18001">
        <v>2</v>
      </c>
    </row>
    <row r="18002" spans="1:6">
      <c r="A18002">
        <v>5541</v>
      </c>
      <c r="B18002">
        <v>14</v>
      </c>
      <c r="C18002" t="s">
        <v>62</v>
      </c>
      <c r="D18002" t="s">
        <v>92</v>
      </c>
      <c r="E18002">
        <v>21</v>
      </c>
      <c r="F18002">
        <v>2</v>
      </c>
    </row>
    <row r="18003" spans="1:6">
      <c r="A18003">
        <v>5541</v>
      </c>
      <c r="B18003">
        <v>14</v>
      </c>
      <c r="C18003" t="s">
        <v>62</v>
      </c>
      <c r="D18003" t="s">
        <v>92</v>
      </c>
      <c r="E18003">
        <v>999</v>
      </c>
      <c r="F18003">
        <v>2</v>
      </c>
    </row>
    <row r="18004" spans="1:6">
      <c r="A18004">
        <v>5541</v>
      </c>
      <c r="B18004">
        <v>14</v>
      </c>
      <c r="C18004" t="s">
        <v>62</v>
      </c>
      <c r="D18004" t="s">
        <v>92</v>
      </c>
      <c r="E18004">
        <v>5600</v>
      </c>
      <c r="F18004">
        <v>2</v>
      </c>
    </row>
    <row r="18005" spans="1:6">
      <c r="A18005">
        <v>5541</v>
      </c>
      <c r="B18005">
        <v>14</v>
      </c>
      <c r="C18005" t="s">
        <v>62</v>
      </c>
      <c r="D18005" t="s">
        <v>92</v>
      </c>
      <c r="E18005">
        <v>1025</v>
      </c>
      <c r="F18005">
        <v>2</v>
      </c>
    </row>
    <row r="18006" spans="1:6">
      <c r="A18006">
        <v>5541</v>
      </c>
      <c r="B18006">
        <v>14</v>
      </c>
      <c r="C18006" t="s">
        <v>62</v>
      </c>
      <c r="D18006" t="s">
        <v>92</v>
      </c>
      <c r="E18006">
        <v>5779</v>
      </c>
      <c r="F18006">
        <v>2</v>
      </c>
    </row>
    <row r="18007" spans="1:6">
      <c r="A18007">
        <v>5541</v>
      </c>
      <c r="B18007">
        <v>14</v>
      </c>
      <c r="C18007" t="s">
        <v>62</v>
      </c>
      <c r="D18007" t="s">
        <v>92</v>
      </c>
      <c r="E18007">
        <v>5886</v>
      </c>
      <c r="F18007">
        <v>2</v>
      </c>
    </row>
    <row r="18008" spans="1:6">
      <c r="A18008">
        <v>5541</v>
      </c>
      <c r="B18008">
        <v>14</v>
      </c>
      <c r="C18008" t="s">
        <v>62</v>
      </c>
      <c r="D18008" t="s">
        <v>92</v>
      </c>
      <c r="E18008">
        <v>5524</v>
      </c>
      <c r="F18008">
        <v>2</v>
      </c>
    </row>
    <row r="18009" spans="1:6">
      <c r="A18009">
        <v>5541</v>
      </c>
      <c r="B18009">
        <v>14</v>
      </c>
      <c r="C18009" t="s">
        <v>62</v>
      </c>
      <c r="D18009" t="s">
        <v>92</v>
      </c>
      <c r="E18009">
        <v>180</v>
      </c>
      <c r="F18009">
        <v>2</v>
      </c>
    </row>
    <row r="18010" spans="1:6">
      <c r="A18010">
        <v>5541</v>
      </c>
      <c r="B18010">
        <v>14</v>
      </c>
      <c r="C18010" t="s">
        <v>62</v>
      </c>
      <c r="D18010" t="s">
        <v>92</v>
      </c>
      <c r="E18010">
        <v>1058</v>
      </c>
      <c r="F18010">
        <v>2</v>
      </c>
    </row>
    <row r="18011" spans="1:6">
      <c r="A18011">
        <v>5541</v>
      </c>
      <c r="B18011">
        <v>14</v>
      </c>
      <c r="C18011" t="s">
        <v>62</v>
      </c>
      <c r="D18011" t="s">
        <v>92</v>
      </c>
      <c r="E18011">
        <v>3889</v>
      </c>
      <c r="F18011">
        <v>2</v>
      </c>
    </row>
    <row r="18012" spans="1:6">
      <c r="A18012">
        <v>5541</v>
      </c>
      <c r="B18012">
        <v>14</v>
      </c>
      <c r="C18012" t="s">
        <v>62</v>
      </c>
      <c r="D18012" t="s">
        <v>92</v>
      </c>
      <c r="E18012">
        <v>4860</v>
      </c>
      <c r="F18012">
        <v>2</v>
      </c>
    </row>
    <row r="18013" spans="1:6">
      <c r="A18013">
        <v>5541</v>
      </c>
      <c r="B18013">
        <v>14</v>
      </c>
      <c r="C18013" t="s">
        <v>62</v>
      </c>
      <c r="D18013" t="s">
        <v>92</v>
      </c>
      <c r="E18013">
        <v>3749</v>
      </c>
      <c r="F18013">
        <v>2</v>
      </c>
    </row>
    <row r="18014" spans="1:6">
      <c r="A18014">
        <v>5541</v>
      </c>
      <c r="B18014">
        <v>14</v>
      </c>
      <c r="C18014" t="s">
        <v>62</v>
      </c>
      <c r="D18014" t="s">
        <v>92</v>
      </c>
      <c r="E18014">
        <v>4303</v>
      </c>
      <c r="F18014">
        <v>2</v>
      </c>
    </row>
    <row r="18015" spans="1:6">
      <c r="A18015">
        <v>5541</v>
      </c>
      <c r="B18015">
        <v>14</v>
      </c>
      <c r="C18015" t="s">
        <v>62</v>
      </c>
      <c r="D18015" t="s">
        <v>92</v>
      </c>
      <c r="E18015">
        <v>4219</v>
      </c>
      <c r="F18015">
        <v>2</v>
      </c>
    </row>
    <row r="18016" spans="1:6">
      <c r="A18016">
        <v>5541</v>
      </c>
      <c r="B18016">
        <v>14</v>
      </c>
      <c r="C18016" t="s">
        <v>62</v>
      </c>
      <c r="D18016" t="s">
        <v>92</v>
      </c>
      <c r="E18016">
        <v>5860</v>
      </c>
      <c r="F18016">
        <v>2</v>
      </c>
    </row>
    <row r="18017" spans="1:6">
      <c r="A18017">
        <v>5541</v>
      </c>
      <c r="B18017">
        <v>14</v>
      </c>
      <c r="C18017" t="s">
        <v>62</v>
      </c>
      <c r="D18017" t="s">
        <v>92</v>
      </c>
      <c r="E18017">
        <v>5501</v>
      </c>
      <c r="F18017">
        <v>2</v>
      </c>
    </row>
    <row r="18018" spans="1:6">
      <c r="A18018">
        <v>5541</v>
      </c>
      <c r="B18018">
        <v>14</v>
      </c>
      <c r="C18018" t="s">
        <v>62</v>
      </c>
      <c r="D18018" t="s">
        <v>92</v>
      </c>
      <c r="E18018">
        <v>4192</v>
      </c>
      <c r="F18018">
        <v>2</v>
      </c>
    </row>
    <row r="18019" spans="1:6">
      <c r="A18019">
        <v>5541</v>
      </c>
      <c r="B18019">
        <v>14</v>
      </c>
      <c r="C18019" t="s">
        <v>62</v>
      </c>
      <c r="D18019" t="s">
        <v>92</v>
      </c>
      <c r="E18019">
        <v>4775</v>
      </c>
      <c r="F18019">
        <v>2</v>
      </c>
    </row>
    <row r="18020" spans="1:6">
      <c r="A18020">
        <v>5541</v>
      </c>
      <c r="B18020">
        <v>14</v>
      </c>
      <c r="C18020" t="s">
        <v>62</v>
      </c>
      <c r="D18020" t="s">
        <v>92</v>
      </c>
      <c r="E18020">
        <v>5943</v>
      </c>
      <c r="F18020">
        <v>2</v>
      </c>
    </row>
    <row r="18021" spans="1:6">
      <c r="A18021">
        <v>5541</v>
      </c>
      <c r="B18021">
        <v>14</v>
      </c>
      <c r="C18021" t="s">
        <v>62</v>
      </c>
      <c r="D18021" t="s">
        <v>92</v>
      </c>
      <c r="E18021">
        <v>5218</v>
      </c>
      <c r="F18021">
        <v>2</v>
      </c>
    </row>
    <row r="18022" spans="1:6">
      <c r="A18022">
        <v>5541</v>
      </c>
      <c r="B18022">
        <v>14</v>
      </c>
      <c r="C18022" t="s">
        <v>62</v>
      </c>
      <c r="D18022" t="s">
        <v>92</v>
      </c>
      <c r="E18022">
        <v>2666</v>
      </c>
      <c r="F18022">
        <v>2</v>
      </c>
    </row>
    <row r="18023" spans="1:6">
      <c r="A18023">
        <v>5541</v>
      </c>
      <c r="B18023">
        <v>14</v>
      </c>
      <c r="C18023" t="s">
        <v>62</v>
      </c>
      <c r="D18023" t="s">
        <v>92</v>
      </c>
      <c r="E18023">
        <v>2189</v>
      </c>
      <c r="F18023">
        <v>2</v>
      </c>
    </row>
    <row r="18024" spans="1:6">
      <c r="A18024">
        <v>5541</v>
      </c>
      <c r="B18024">
        <v>14</v>
      </c>
      <c r="C18024" t="s">
        <v>62</v>
      </c>
      <c r="D18024" t="s">
        <v>92</v>
      </c>
      <c r="E18024">
        <v>223</v>
      </c>
      <c r="F18024">
        <v>2</v>
      </c>
    </row>
    <row r="18025" spans="1:6">
      <c r="A18025">
        <v>5541</v>
      </c>
      <c r="B18025">
        <v>14</v>
      </c>
      <c r="C18025" t="s">
        <v>62</v>
      </c>
      <c r="D18025" t="s">
        <v>92</v>
      </c>
      <c r="E18025">
        <v>4210</v>
      </c>
      <c r="F18025">
        <v>2</v>
      </c>
    </row>
    <row r="18026" spans="1:6">
      <c r="A18026">
        <v>5541</v>
      </c>
      <c r="B18026">
        <v>14</v>
      </c>
      <c r="C18026" t="s">
        <v>62</v>
      </c>
      <c r="D18026" t="s">
        <v>92</v>
      </c>
      <c r="E18026">
        <v>4602</v>
      </c>
      <c r="F18026">
        <v>2</v>
      </c>
    </row>
    <row r="18027" spans="1:6">
      <c r="A18027">
        <v>5541</v>
      </c>
      <c r="B18027">
        <v>14</v>
      </c>
      <c r="C18027" t="s">
        <v>62</v>
      </c>
      <c r="D18027" t="s">
        <v>92</v>
      </c>
      <c r="E18027">
        <v>3080</v>
      </c>
      <c r="F18027">
        <v>2</v>
      </c>
    </row>
    <row r="18028" spans="1:6">
      <c r="A18028">
        <v>5541</v>
      </c>
      <c r="B18028">
        <v>14</v>
      </c>
      <c r="C18028" t="s">
        <v>62</v>
      </c>
      <c r="D18028" t="s">
        <v>92</v>
      </c>
      <c r="E18028">
        <v>1209</v>
      </c>
      <c r="F18028">
        <v>2</v>
      </c>
    </row>
    <row r="18029" spans="1:6">
      <c r="A18029">
        <v>5541</v>
      </c>
      <c r="B18029">
        <v>14</v>
      </c>
      <c r="C18029" t="s">
        <v>62</v>
      </c>
      <c r="D18029" t="s">
        <v>92</v>
      </c>
      <c r="E18029">
        <v>5120</v>
      </c>
      <c r="F18029">
        <v>2</v>
      </c>
    </row>
    <row r="18030" spans="1:6">
      <c r="A18030">
        <v>5541</v>
      </c>
      <c r="B18030">
        <v>14</v>
      </c>
      <c r="C18030" t="s">
        <v>62</v>
      </c>
      <c r="D18030" t="s">
        <v>92</v>
      </c>
      <c r="E18030">
        <v>5547</v>
      </c>
      <c r="F18030">
        <v>2</v>
      </c>
    </row>
    <row r="18031" spans="1:6">
      <c r="A18031">
        <v>5541</v>
      </c>
      <c r="B18031">
        <v>14</v>
      </c>
      <c r="C18031" t="s">
        <v>62</v>
      </c>
      <c r="D18031" t="s">
        <v>92</v>
      </c>
      <c r="E18031">
        <v>4835</v>
      </c>
      <c r="F18031">
        <v>2</v>
      </c>
    </row>
    <row r="18032" spans="1:6">
      <c r="A18032">
        <v>5541</v>
      </c>
      <c r="B18032">
        <v>14</v>
      </c>
      <c r="C18032" t="s">
        <v>62</v>
      </c>
      <c r="D18032" t="s">
        <v>92</v>
      </c>
      <c r="E18032">
        <v>2093</v>
      </c>
      <c r="F18032">
        <v>2</v>
      </c>
    </row>
    <row r="18033" spans="1:6">
      <c r="A18033">
        <v>5541</v>
      </c>
      <c r="B18033">
        <v>14</v>
      </c>
      <c r="C18033" t="s">
        <v>62</v>
      </c>
      <c r="D18033" t="s">
        <v>92</v>
      </c>
      <c r="E18033">
        <v>3131</v>
      </c>
      <c r="F18033">
        <v>2</v>
      </c>
    </row>
    <row r="18034" spans="1:6">
      <c r="A18034">
        <v>5541</v>
      </c>
      <c r="B18034">
        <v>14</v>
      </c>
      <c r="C18034" t="s">
        <v>62</v>
      </c>
      <c r="D18034" t="s">
        <v>92</v>
      </c>
      <c r="E18034">
        <v>5000</v>
      </c>
      <c r="F18034">
        <v>2</v>
      </c>
    </row>
    <row r="18035" spans="1:6">
      <c r="A18035">
        <v>5541</v>
      </c>
      <c r="B18035">
        <v>14</v>
      </c>
      <c r="C18035" t="s">
        <v>62</v>
      </c>
      <c r="D18035" t="s">
        <v>92</v>
      </c>
      <c r="E18035">
        <v>4938</v>
      </c>
      <c r="F18035">
        <v>2</v>
      </c>
    </row>
    <row r="18036" spans="1:6">
      <c r="A18036">
        <v>5541</v>
      </c>
      <c r="B18036">
        <v>14</v>
      </c>
      <c r="C18036" t="s">
        <v>62</v>
      </c>
      <c r="D18036" t="s">
        <v>92</v>
      </c>
      <c r="E18036">
        <v>3747</v>
      </c>
      <c r="F18036">
        <v>2</v>
      </c>
    </row>
    <row r="18037" spans="1:6">
      <c r="A18037">
        <v>5541</v>
      </c>
      <c r="B18037">
        <v>14</v>
      </c>
      <c r="C18037" t="s">
        <v>62</v>
      </c>
      <c r="D18037" t="s">
        <v>92</v>
      </c>
      <c r="E18037">
        <v>3931</v>
      </c>
      <c r="F18037">
        <v>2</v>
      </c>
    </row>
    <row r="18038" spans="1:6">
      <c r="A18038">
        <v>5541</v>
      </c>
      <c r="B18038">
        <v>14</v>
      </c>
      <c r="C18038" t="s">
        <v>62</v>
      </c>
      <c r="D18038" t="s">
        <v>92</v>
      </c>
      <c r="E18038">
        <v>5217</v>
      </c>
      <c r="F18038">
        <v>2</v>
      </c>
    </row>
    <row r="18039" spans="1:6">
      <c r="A18039">
        <v>5541</v>
      </c>
      <c r="B18039">
        <v>14</v>
      </c>
      <c r="C18039" t="s">
        <v>62</v>
      </c>
      <c r="D18039" t="s">
        <v>92</v>
      </c>
      <c r="E18039">
        <v>1062</v>
      </c>
      <c r="F18039">
        <v>2</v>
      </c>
    </row>
    <row r="18040" spans="1:6">
      <c r="A18040">
        <v>5541</v>
      </c>
      <c r="B18040">
        <v>14</v>
      </c>
      <c r="C18040" t="s">
        <v>62</v>
      </c>
      <c r="D18040" t="s">
        <v>92</v>
      </c>
      <c r="E18040">
        <v>2952</v>
      </c>
      <c r="F18040">
        <v>2</v>
      </c>
    </row>
    <row r="18041" spans="1:6">
      <c r="A18041">
        <v>5541</v>
      </c>
      <c r="B18041">
        <v>14</v>
      </c>
      <c r="C18041" t="s">
        <v>62</v>
      </c>
      <c r="D18041" t="s">
        <v>92</v>
      </c>
      <c r="E18041">
        <v>5609</v>
      </c>
      <c r="F18041">
        <v>2</v>
      </c>
    </row>
    <row r="18042" spans="1:6">
      <c r="A18042">
        <v>5541</v>
      </c>
      <c r="B18042">
        <v>14</v>
      </c>
      <c r="C18042" t="s">
        <v>62</v>
      </c>
      <c r="D18042" t="s">
        <v>92</v>
      </c>
      <c r="E18042">
        <v>5514</v>
      </c>
      <c r="F18042">
        <v>2</v>
      </c>
    </row>
    <row r="18043" spans="1:6">
      <c r="A18043">
        <v>5541</v>
      </c>
      <c r="B18043">
        <v>14</v>
      </c>
      <c r="C18043" t="s">
        <v>62</v>
      </c>
      <c r="D18043" t="s">
        <v>92</v>
      </c>
      <c r="E18043">
        <v>5464</v>
      </c>
      <c r="F18043">
        <v>2</v>
      </c>
    </row>
    <row r="18044" spans="1:6">
      <c r="A18044">
        <v>5541</v>
      </c>
      <c r="B18044">
        <v>14</v>
      </c>
      <c r="C18044" t="s">
        <v>62</v>
      </c>
      <c r="D18044" t="s">
        <v>92</v>
      </c>
      <c r="E18044">
        <v>4164</v>
      </c>
      <c r="F18044">
        <v>2</v>
      </c>
    </row>
    <row r="18045" spans="1:6">
      <c r="A18045">
        <v>5541</v>
      </c>
      <c r="B18045">
        <v>14</v>
      </c>
      <c r="C18045" t="s">
        <v>62</v>
      </c>
      <c r="D18045" t="s">
        <v>92</v>
      </c>
      <c r="E18045">
        <v>1246</v>
      </c>
      <c r="F18045">
        <v>2</v>
      </c>
    </row>
    <row r="18046" spans="1:6">
      <c r="A18046">
        <v>5541</v>
      </c>
      <c r="B18046">
        <v>14</v>
      </c>
      <c r="C18046" t="s">
        <v>62</v>
      </c>
      <c r="D18046" t="s">
        <v>92</v>
      </c>
      <c r="E18046">
        <v>134</v>
      </c>
      <c r="F18046">
        <v>2</v>
      </c>
    </row>
    <row r="18047" spans="1:6">
      <c r="A18047">
        <v>5541</v>
      </c>
      <c r="B18047">
        <v>14</v>
      </c>
      <c r="C18047" t="s">
        <v>62</v>
      </c>
      <c r="D18047" t="s">
        <v>92</v>
      </c>
      <c r="E18047">
        <v>4840</v>
      </c>
      <c r="F18047">
        <v>2</v>
      </c>
    </row>
    <row r="18048" spans="1:6">
      <c r="A18048">
        <v>5541</v>
      </c>
      <c r="B18048">
        <v>14</v>
      </c>
      <c r="C18048" t="s">
        <v>62</v>
      </c>
      <c r="D18048" t="s">
        <v>92</v>
      </c>
      <c r="E18048">
        <v>3056</v>
      </c>
      <c r="F18048">
        <v>2</v>
      </c>
    </row>
    <row r="18049" spans="1:6">
      <c r="A18049">
        <v>5541</v>
      </c>
      <c r="B18049">
        <v>14</v>
      </c>
      <c r="C18049" t="s">
        <v>62</v>
      </c>
      <c r="D18049" t="s">
        <v>92</v>
      </c>
      <c r="E18049">
        <v>3000</v>
      </c>
      <c r="F18049">
        <v>2</v>
      </c>
    </row>
    <row r="18050" spans="1:6">
      <c r="A18050">
        <v>5541</v>
      </c>
      <c r="B18050">
        <v>14</v>
      </c>
      <c r="C18050" t="s">
        <v>62</v>
      </c>
      <c r="D18050" t="s">
        <v>92</v>
      </c>
      <c r="E18050">
        <v>3897</v>
      </c>
      <c r="F18050">
        <v>2</v>
      </c>
    </row>
    <row r="18051" spans="1:6">
      <c r="A18051">
        <v>5541</v>
      </c>
      <c r="B18051">
        <v>14</v>
      </c>
      <c r="C18051" t="s">
        <v>62</v>
      </c>
      <c r="D18051" t="s">
        <v>92</v>
      </c>
      <c r="E18051">
        <v>5679</v>
      </c>
      <c r="F18051">
        <v>2</v>
      </c>
    </row>
    <row r="18052" spans="1:6">
      <c r="A18052">
        <v>5541</v>
      </c>
      <c r="B18052">
        <v>14</v>
      </c>
      <c r="C18052" t="s">
        <v>62</v>
      </c>
      <c r="D18052" t="s">
        <v>92</v>
      </c>
      <c r="E18052">
        <v>5260</v>
      </c>
      <c r="F18052">
        <v>2</v>
      </c>
    </row>
    <row r="18053" spans="1:6">
      <c r="A18053">
        <v>5541</v>
      </c>
      <c r="B18053">
        <v>14</v>
      </c>
      <c r="C18053" t="s">
        <v>62</v>
      </c>
      <c r="D18053" t="s">
        <v>92</v>
      </c>
      <c r="E18053">
        <v>1128</v>
      </c>
      <c r="F18053">
        <v>2</v>
      </c>
    </row>
    <row r="18054" spans="1:6">
      <c r="A18054">
        <v>5541</v>
      </c>
      <c r="B18054">
        <v>14</v>
      </c>
      <c r="C18054" t="s">
        <v>62</v>
      </c>
      <c r="D18054" t="s">
        <v>92</v>
      </c>
      <c r="E18054">
        <v>2860</v>
      </c>
      <c r="F18054">
        <v>2</v>
      </c>
    </row>
    <row r="18055" spans="1:6">
      <c r="A18055">
        <v>5541</v>
      </c>
      <c r="B18055">
        <v>14</v>
      </c>
      <c r="C18055" t="s">
        <v>62</v>
      </c>
      <c r="D18055" t="s">
        <v>92</v>
      </c>
      <c r="E18055">
        <v>5684</v>
      </c>
      <c r="F18055">
        <v>2</v>
      </c>
    </row>
    <row r="18056" spans="1:6">
      <c r="A18056">
        <v>5541</v>
      </c>
      <c r="B18056">
        <v>14</v>
      </c>
      <c r="C18056" t="s">
        <v>62</v>
      </c>
      <c r="D18056" t="s">
        <v>92</v>
      </c>
      <c r="E18056">
        <v>3880</v>
      </c>
      <c r="F18056">
        <v>2</v>
      </c>
    </row>
    <row r="18057" spans="1:6">
      <c r="A18057">
        <v>5541</v>
      </c>
      <c r="B18057">
        <v>14</v>
      </c>
      <c r="C18057" t="s">
        <v>62</v>
      </c>
      <c r="D18057" t="s">
        <v>92</v>
      </c>
      <c r="E18057">
        <v>5669</v>
      </c>
      <c r="F18057">
        <v>2</v>
      </c>
    </row>
    <row r="18058" spans="1:6">
      <c r="A18058">
        <v>5541</v>
      </c>
      <c r="B18058">
        <v>14</v>
      </c>
      <c r="C18058" t="s">
        <v>62</v>
      </c>
      <c r="D18058" t="s">
        <v>92</v>
      </c>
      <c r="E18058">
        <v>4083</v>
      </c>
      <c r="F18058">
        <v>2</v>
      </c>
    </row>
    <row r="18059" spans="1:6">
      <c r="A18059">
        <v>5541</v>
      </c>
      <c r="B18059">
        <v>14</v>
      </c>
      <c r="C18059" t="s">
        <v>62</v>
      </c>
      <c r="D18059" t="s">
        <v>92</v>
      </c>
      <c r="E18059">
        <v>3124</v>
      </c>
      <c r="F18059">
        <v>2</v>
      </c>
    </row>
    <row r="18060" spans="1:6">
      <c r="A18060">
        <v>5541</v>
      </c>
      <c r="B18060">
        <v>14</v>
      </c>
      <c r="C18060" t="s">
        <v>62</v>
      </c>
      <c r="D18060" t="s">
        <v>92</v>
      </c>
      <c r="E18060">
        <v>2055</v>
      </c>
      <c r="F18060">
        <v>2</v>
      </c>
    </row>
    <row r="18061" spans="1:6">
      <c r="A18061">
        <v>5541</v>
      </c>
      <c r="B18061">
        <v>14</v>
      </c>
      <c r="C18061" t="s">
        <v>62</v>
      </c>
      <c r="D18061" t="s">
        <v>92</v>
      </c>
      <c r="E18061">
        <v>5229</v>
      </c>
      <c r="F18061">
        <v>2</v>
      </c>
    </row>
    <row r="18062" spans="1:6">
      <c r="A18062">
        <v>5541</v>
      </c>
      <c r="B18062">
        <v>14</v>
      </c>
      <c r="C18062" t="s">
        <v>62</v>
      </c>
      <c r="D18062" t="s">
        <v>92</v>
      </c>
      <c r="E18062">
        <v>3094</v>
      </c>
      <c r="F18062">
        <v>2</v>
      </c>
    </row>
    <row r="18063" spans="1:6">
      <c r="A18063">
        <v>5541</v>
      </c>
      <c r="B18063">
        <v>14</v>
      </c>
      <c r="C18063" t="s">
        <v>62</v>
      </c>
      <c r="D18063" t="s">
        <v>92</v>
      </c>
      <c r="E18063">
        <v>270</v>
      </c>
      <c r="F18063">
        <v>2</v>
      </c>
    </row>
    <row r="18064" spans="1:6">
      <c r="A18064">
        <v>5541</v>
      </c>
      <c r="B18064">
        <v>14</v>
      </c>
      <c r="C18064" t="s">
        <v>62</v>
      </c>
      <c r="D18064" t="s">
        <v>92</v>
      </c>
      <c r="E18064">
        <v>4981</v>
      </c>
      <c r="F18064">
        <v>2</v>
      </c>
    </row>
    <row r="18065" spans="1:6">
      <c r="A18065">
        <v>5541</v>
      </c>
      <c r="B18065">
        <v>14</v>
      </c>
      <c r="C18065" t="s">
        <v>62</v>
      </c>
      <c r="D18065" t="s">
        <v>92</v>
      </c>
      <c r="E18065">
        <v>2152</v>
      </c>
      <c r="F18065">
        <v>2</v>
      </c>
    </row>
    <row r="18066" spans="1:6">
      <c r="A18066">
        <v>5541</v>
      </c>
      <c r="B18066">
        <v>14</v>
      </c>
      <c r="C18066" t="s">
        <v>62</v>
      </c>
      <c r="D18066" t="s">
        <v>92</v>
      </c>
      <c r="E18066">
        <v>1043</v>
      </c>
      <c r="F18066">
        <v>1</v>
      </c>
    </row>
    <row r="18067" spans="1:6">
      <c r="A18067">
        <v>5541</v>
      </c>
      <c r="B18067">
        <v>14</v>
      </c>
      <c r="C18067" t="s">
        <v>62</v>
      </c>
      <c r="D18067" t="s">
        <v>92</v>
      </c>
      <c r="E18067">
        <v>4863</v>
      </c>
      <c r="F18067">
        <v>1</v>
      </c>
    </row>
    <row r="18068" spans="1:6">
      <c r="A18068">
        <v>5541</v>
      </c>
      <c r="B18068">
        <v>14</v>
      </c>
      <c r="C18068" t="s">
        <v>62</v>
      </c>
      <c r="D18068" t="s">
        <v>92</v>
      </c>
      <c r="E18068">
        <v>3746</v>
      </c>
      <c r="F18068">
        <v>1</v>
      </c>
    </row>
    <row r="18069" spans="1:6">
      <c r="A18069">
        <v>5541</v>
      </c>
      <c r="B18069">
        <v>14</v>
      </c>
      <c r="C18069" t="s">
        <v>62</v>
      </c>
      <c r="D18069" t="s">
        <v>92</v>
      </c>
      <c r="E18069">
        <v>3962</v>
      </c>
      <c r="F18069">
        <v>1</v>
      </c>
    </row>
    <row r="18070" spans="1:6">
      <c r="A18070">
        <v>5541</v>
      </c>
      <c r="B18070">
        <v>14</v>
      </c>
      <c r="C18070" t="s">
        <v>62</v>
      </c>
      <c r="D18070" t="s">
        <v>92</v>
      </c>
      <c r="E18070">
        <v>4960</v>
      </c>
      <c r="F18070">
        <v>1</v>
      </c>
    </row>
    <row r="18071" spans="1:6">
      <c r="A18071">
        <v>5541</v>
      </c>
      <c r="B18071">
        <v>14</v>
      </c>
      <c r="C18071" t="s">
        <v>62</v>
      </c>
      <c r="D18071" t="s">
        <v>92</v>
      </c>
      <c r="E18071">
        <v>308</v>
      </c>
      <c r="F18071">
        <v>1</v>
      </c>
    </row>
    <row r="18072" spans="1:6">
      <c r="A18072">
        <v>5541</v>
      </c>
      <c r="B18072">
        <v>14</v>
      </c>
      <c r="C18072" t="s">
        <v>62</v>
      </c>
      <c r="D18072" t="s">
        <v>92</v>
      </c>
      <c r="E18072">
        <v>5681</v>
      </c>
      <c r="F18072">
        <v>1</v>
      </c>
    </row>
    <row r="18073" spans="1:6">
      <c r="A18073">
        <v>5541</v>
      </c>
      <c r="B18073">
        <v>14</v>
      </c>
      <c r="C18073" t="s">
        <v>62</v>
      </c>
      <c r="D18073" t="s">
        <v>92</v>
      </c>
      <c r="E18073">
        <v>4400</v>
      </c>
      <c r="F18073">
        <v>1</v>
      </c>
    </row>
    <row r="18074" spans="1:6">
      <c r="A18074">
        <v>5541</v>
      </c>
      <c r="B18074">
        <v>14</v>
      </c>
      <c r="C18074" t="s">
        <v>62</v>
      </c>
      <c r="D18074" t="s">
        <v>92</v>
      </c>
      <c r="E18074">
        <v>5904</v>
      </c>
      <c r="F18074">
        <v>1</v>
      </c>
    </row>
    <row r="18075" spans="1:6">
      <c r="A18075">
        <v>5541</v>
      </c>
      <c r="B18075">
        <v>14</v>
      </c>
      <c r="C18075" t="s">
        <v>62</v>
      </c>
      <c r="D18075" t="s">
        <v>92</v>
      </c>
      <c r="E18075">
        <v>4735</v>
      </c>
      <c r="F18075">
        <v>1</v>
      </c>
    </row>
    <row r="18076" spans="1:6">
      <c r="A18076">
        <v>5541</v>
      </c>
      <c r="B18076">
        <v>14</v>
      </c>
      <c r="C18076" t="s">
        <v>62</v>
      </c>
      <c r="D18076" t="s">
        <v>92</v>
      </c>
      <c r="E18076">
        <v>3443</v>
      </c>
      <c r="F18076">
        <v>1</v>
      </c>
    </row>
    <row r="18077" spans="1:6">
      <c r="A18077">
        <v>5541</v>
      </c>
      <c r="B18077">
        <v>14</v>
      </c>
      <c r="C18077" t="s">
        <v>62</v>
      </c>
      <c r="D18077" t="s">
        <v>92</v>
      </c>
      <c r="E18077">
        <v>2406</v>
      </c>
      <c r="F18077">
        <v>1</v>
      </c>
    </row>
    <row r="18078" spans="1:6">
      <c r="A18078">
        <v>5541</v>
      </c>
      <c r="B18078">
        <v>14</v>
      </c>
      <c r="C18078" t="s">
        <v>62</v>
      </c>
      <c r="D18078" t="s">
        <v>92</v>
      </c>
      <c r="E18078">
        <v>3886</v>
      </c>
      <c r="F18078">
        <v>1</v>
      </c>
    </row>
    <row r="18079" spans="1:6">
      <c r="A18079">
        <v>5541</v>
      </c>
      <c r="B18079">
        <v>14</v>
      </c>
      <c r="C18079" t="s">
        <v>62</v>
      </c>
      <c r="D18079" t="s">
        <v>92</v>
      </c>
      <c r="E18079">
        <v>3766</v>
      </c>
      <c r="F18079">
        <v>1</v>
      </c>
    </row>
    <row r="18080" spans="1:6">
      <c r="A18080">
        <v>5541</v>
      </c>
      <c r="B18080">
        <v>14</v>
      </c>
      <c r="C18080" t="s">
        <v>62</v>
      </c>
      <c r="D18080" t="s">
        <v>92</v>
      </c>
      <c r="E18080">
        <v>3999</v>
      </c>
      <c r="F18080">
        <v>1</v>
      </c>
    </row>
    <row r="18081" spans="1:6">
      <c r="A18081">
        <v>5541</v>
      </c>
      <c r="B18081">
        <v>14</v>
      </c>
      <c r="C18081" t="s">
        <v>62</v>
      </c>
      <c r="D18081" t="s">
        <v>92</v>
      </c>
      <c r="E18081">
        <v>1172</v>
      </c>
      <c r="F18081">
        <v>1</v>
      </c>
    </row>
    <row r="18082" spans="1:6">
      <c r="A18082">
        <v>5541</v>
      </c>
      <c r="B18082">
        <v>14</v>
      </c>
      <c r="C18082" t="s">
        <v>62</v>
      </c>
      <c r="D18082" t="s">
        <v>92</v>
      </c>
      <c r="E18082">
        <v>335</v>
      </c>
      <c r="F18082">
        <v>1</v>
      </c>
    </row>
    <row r="18083" spans="1:6">
      <c r="A18083">
        <v>5541</v>
      </c>
      <c r="B18083">
        <v>14</v>
      </c>
      <c r="C18083" t="s">
        <v>62</v>
      </c>
      <c r="D18083" t="s">
        <v>92</v>
      </c>
      <c r="E18083">
        <v>2156</v>
      </c>
      <c r="F18083">
        <v>1</v>
      </c>
    </row>
    <row r="18084" spans="1:6">
      <c r="A18084">
        <v>5541</v>
      </c>
      <c r="B18084">
        <v>14</v>
      </c>
      <c r="C18084" t="s">
        <v>62</v>
      </c>
      <c r="D18084" t="s">
        <v>92</v>
      </c>
      <c r="E18084">
        <v>2927</v>
      </c>
      <c r="F18084">
        <v>1</v>
      </c>
    </row>
    <row r="18085" spans="1:6">
      <c r="A18085">
        <v>5541</v>
      </c>
      <c r="B18085">
        <v>14</v>
      </c>
      <c r="C18085" t="s">
        <v>62</v>
      </c>
      <c r="D18085" t="s">
        <v>92</v>
      </c>
      <c r="E18085">
        <v>3567</v>
      </c>
      <c r="F18085">
        <v>1</v>
      </c>
    </row>
    <row r="18086" spans="1:6">
      <c r="A18086">
        <v>5541</v>
      </c>
      <c r="B18086">
        <v>14</v>
      </c>
      <c r="C18086" t="s">
        <v>62</v>
      </c>
      <c r="D18086" t="s">
        <v>92</v>
      </c>
      <c r="E18086">
        <v>5884</v>
      </c>
      <c r="F18086">
        <v>1</v>
      </c>
    </row>
    <row r="18087" spans="1:6">
      <c r="A18087">
        <v>5541</v>
      </c>
      <c r="B18087">
        <v>14</v>
      </c>
      <c r="C18087" t="s">
        <v>62</v>
      </c>
      <c r="D18087" t="s">
        <v>92</v>
      </c>
      <c r="E18087">
        <v>5386</v>
      </c>
      <c r="F18087">
        <v>1</v>
      </c>
    </row>
    <row r="18088" spans="1:6">
      <c r="A18088">
        <v>5541</v>
      </c>
      <c r="B18088">
        <v>14</v>
      </c>
      <c r="C18088" t="s">
        <v>62</v>
      </c>
      <c r="D18088" t="s">
        <v>92</v>
      </c>
      <c r="E18088">
        <v>4221</v>
      </c>
      <c r="F18088">
        <v>1</v>
      </c>
    </row>
    <row r="18089" spans="1:6">
      <c r="A18089">
        <v>5541</v>
      </c>
      <c r="B18089">
        <v>14</v>
      </c>
      <c r="C18089" t="s">
        <v>62</v>
      </c>
      <c r="D18089" t="s">
        <v>92</v>
      </c>
      <c r="E18089">
        <v>6025</v>
      </c>
      <c r="F18089">
        <v>1</v>
      </c>
    </row>
    <row r="18090" spans="1:6">
      <c r="A18090">
        <v>5541</v>
      </c>
      <c r="B18090">
        <v>14</v>
      </c>
      <c r="C18090" t="s">
        <v>62</v>
      </c>
      <c r="D18090" t="s">
        <v>92</v>
      </c>
      <c r="E18090">
        <v>5009</v>
      </c>
      <c r="F18090">
        <v>1</v>
      </c>
    </row>
    <row r="18091" spans="1:6">
      <c r="A18091">
        <v>5541</v>
      </c>
      <c r="B18091">
        <v>14</v>
      </c>
      <c r="C18091" t="s">
        <v>62</v>
      </c>
      <c r="D18091" t="s">
        <v>92</v>
      </c>
      <c r="E18091">
        <v>2562</v>
      </c>
      <c r="F18091">
        <v>1</v>
      </c>
    </row>
    <row r="18092" spans="1:6">
      <c r="A18092">
        <v>5541</v>
      </c>
      <c r="B18092">
        <v>14</v>
      </c>
      <c r="C18092" t="s">
        <v>62</v>
      </c>
      <c r="D18092" t="s">
        <v>92</v>
      </c>
      <c r="E18092">
        <v>4085</v>
      </c>
      <c r="F18092">
        <v>1</v>
      </c>
    </row>
    <row r="18093" spans="1:6">
      <c r="A18093">
        <v>5541</v>
      </c>
      <c r="B18093">
        <v>14</v>
      </c>
      <c r="C18093" t="s">
        <v>62</v>
      </c>
      <c r="D18093" t="s">
        <v>92</v>
      </c>
      <c r="E18093">
        <v>3891</v>
      </c>
      <c r="F18093">
        <v>1</v>
      </c>
    </row>
    <row r="18094" spans="1:6">
      <c r="A18094">
        <v>5541</v>
      </c>
      <c r="B18094">
        <v>14</v>
      </c>
      <c r="C18094" t="s">
        <v>62</v>
      </c>
      <c r="D18094" t="s">
        <v>92</v>
      </c>
      <c r="E18094">
        <v>4197</v>
      </c>
      <c r="F18094">
        <v>1</v>
      </c>
    </row>
    <row r="18095" spans="1:6">
      <c r="A18095">
        <v>5541</v>
      </c>
      <c r="B18095">
        <v>14</v>
      </c>
      <c r="C18095" t="s">
        <v>62</v>
      </c>
      <c r="D18095" t="s">
        <v>92</v>
      </c>
      <c r="E18095">
        <v>2478</v>
      </c>
      <c r="F18095">
        <v>1</v>
      </c>
    </row>
    <row r="18096" spans="1:6">
      <c r="A18096">
        <v>5541</v>
      </c>
      <c r="B18096">
        <v>14</v>
      </c>
      <c r="C18096" t="s">
        <v>62</v>
      </c>
      <c r="D18096" t="s">
        <v>92</v>
      </c>
      <c r="E18096">
        <v>1100</v>
      </c>
      <c r="F18096">
        <v>1</v>
      </c>
    </row>
    <row r="18097" spans="1:6">
      <c r="A18097">
        <v>5541</v>
      </c>
      <c r="B18097">
        <v>14</v>
      </c>
      <c r="C18097" t="s">
        <v>62</v>
      </c>
      <c r="D18097" t="s">
        <v>92</v>
      </c>
      <c r="E18097">
        <v>85</v>
      </c>
      <c r="F18097">
        <v>1</v>
      </c>
    </row>
    <row r="18098" spans="1:6">
      <c r="A18098">
        <v>5541</v>
      </c>
      <c r="B18098">
        <v>14</v>
      </c>
      <c r="C18098" t="s">
        <v>62</v>
      </c>
      <c r="D18098" t="s">
        <v>92</v>
      </c>
      <c r="E18098">
        <v>2333</v>
      </c>
      <c r="F18098">
        <v>1</v>
      </c>
    </row>
    <row r="18099" spans="1:6">
      <c r="A18099">
        <v>5541</v>
      </c>
      <c r="B18099">
        <v>14</v>
      </c>
      <c r="C18099" t="s">
        <v>62</v>
      </c>
      <c r="D18099" t="s">
        <v>92</v>
      </c>
      <c r="E18099">
        <v>2147</v>
      </c>
      <c r="F18099">
        <v>1</v>
      </c>
    </row>
    <row r="18100" spans="1:6">
      <c r="A18100">
        <v>5541</v>
      </c>
      <c r="B18100">
        <v>14</v>
      </c>
      <c r="C18100" t="s">
        <v>62</v>
      </c>
      <c r="D18100" t="s">
        <v>92</v>
      </c>
      <c r="E18100">
        <v>2118</v>
      </c>
      <c r="F18100">
        <v>1</v>
      </c>
    </row>
    <row r="18101" spans="1:6">
      <c r="A18101">
        <v>5541</v>
      </c>
      <c r="B18101">
        <v>14</v>
      </c>
      <c r="C18101" t="s">
        <v>62</v>
      </c>
      <c r="D18101" t="s">
        <v>92</v>
      </c>
      <c r="E18101">
        <v>5128</v>
      </c>
      <c r="F18101">
        <v>1</v>
      </c>
    </row>
    <row r="18102" spans="1:6">
      <c r="A18102">
        <v>5541</v>
      </c>
      <c r="B18102">
        <v>14</v>
      </c>
      <c r="C18102" t="s">
        <v>62</v>
      </c>
      <c r="D18102" t="s">
        <v>92</v>
      </c>
      <c r="E18102">
        <v>63</v>
      </c>
      <c r="F18102">
        <v>1</v>
      </c>
    </row>
    <row r="18103" spans="1:6">
      <c r="A18103">
        <v>5541</v>
      </c>
      <c r="B18103">
        <v>14</v>
      </c>
      <c r="C18103" t="s">
        <v>62</v>
      </c>
      <c r="D18103" t="s">
        <v>92</v>
      </c>
      <c r="E18103">
        <v>119</v>
      </c>
      <c r="F18103">
        <v>1</v>
      </c>
    </row>
    <row r="18104" spans="1:6">
      <c r="A18104">
        <v>5541</v>
      </c>
      <c r="B18104">
        <v>14</v>
      </c>
      <c r="C18104" t="s">
        <v>62</v>
      </c>
      <c r="D18104" t="s">
        <v>92</v>
      </c>
      <c r="E18104">
        <v>5885</v>
      </c>
      <c r="F18104">
        <v>1</v>
      </c>
    </row>
    <row r="18105" spans="1:6">
      <c r="A18105">
        <v>5541</v>
      </c>
      <c r="B18105">
        <v>14</v>
      </c>
      <c r="C18105" t="s">
        <v>62</v>
      </c>
      <c r="D18105" t="s">
        <v>92</v>
      </c>
      <c r="E18105">
        <v>2461</v>
      </c>
      <c r="F18105">
        <v>1</v>
      </c>
    </row>
    <row r="18106" spans="1:6">
      <c r="A18106">
        <v>5541</v>
      </c>
      <c r="B18106">
        <v>14</v>
      </c>
      <c r="C18106" t="s">
        <v>62</v>
      </c>
      <c r="D18106" t="s">
        <v>92</v>
      </c>
      <c r="E18106">
        <v>5423</v>
      </c>
      <c r="F18106">
        <v>1</v>
      </c>
    </row>
    <row r="18107" spans="1:6">
      <c r="A18107">
        <v>5541</v>
      </c>
      <c r="B18107">
        <v>14</v>
      </c>
      <c r="C18107" t="s">
        <v>62</v>
      </c>
      <c r="D18107" t="s">
        <v>92</v>
      </c>
      <c r="E18107">
        <v>2027</v>
      </c>
      <c r="F18107">
        <v>1</v>
      </c>
    </row>
    <row r="18108" spans="1:6">
      <c r="A18108">
        <v>5541</v>
      </c>
      <c r="B18108">
        <v>14</v>
      </c>
      <c r="C18108" t="s">
        <v>62</v>
      </c>
      <c r="D18108" t="s">
        <v>92</v>
      </c>
      <c r="E18108">
        <v>5490</v>
      </c>
      <c r="F18108">
        <v>1</v>
      </c>
    </row>
    <row r="18109" spans="1:6">
      <c r="A18109">
        <v>5541</v>
      </c>
      <c r="B18109">
        <v>14</v>
      </c>
      <c r="C18109" t="s">
        <v>62</v>
      </c>
      <c r="D18109" t="s">
        <v>92</v>
      </c>
      <c r="E18109">
        <v>4488</v>
      </c>
      <c r="F18109">
        <v>1</v>
      </c>
    </row>
    <row r="18110" spans="1:6">
      <c r="A18110">
        <v>5541</v>
      </c>
      <c r="B18110">
        <v>14</v>
      </c>
      <c r="C18110" t="s">
        <v>62</v>
      </c>
      <c r="D18110" t="s">
        <v>92</v>
      </c>
      <c r="E18110">
        <v>5640</v>
      </c>
      <c r="F18110">
        <v>1</v>
      </c>
    </row>
    <row r="18111" spans="1:6">
      <c r="A18111">
        <v>5541</v>
      </c>
      <c r="B18111">
        <v>14</v>
      </c>
      <c r="C18111" t="s">
        <v>62</v>
      </c>
      <c r="D18111" t="s">
        <v>92</v>
      </c>
      <c r="E18111">
        <v>5472</v>
      </c>
      <c r="F18111">
        <v>1</v>
      </c>
    </row>
    <row r="18112" spans="1:6">
      <c r="A18112">
        <v>5541</v>
      </c>
      <c r="B18112">
        <v>14</v>
      </c>
      <c r="C18112" t="s">
        <v>62</v>
      </c>
      <c r="D18112" t="s">
        <v>92</v>
      </c>
      <c r="E18112">
        <v>2515</v>
      </c>
      <c r="F18112">
        <v>1</v>
      </c>
    </row>
    <row r="18113" spans="1:6">
      <c r="A18113">
        <v>5541</v>
      </c>
      <c r="B18113">
        <v>14</v>
      </c>
      <c r="C18113" t="s">
        <v>62</v>
      </c>
      <c r="D18113" t="s">
        <v>92</v>
      </c>
      <c r="E18113">
        <v>83</v>
      </c>
      <c r="F18113">
        <v>1</v>
      </c>
    </row>
    <row r="18114" spans="1:6">
      <c r="A18114">
        <v>5541</v>
      </c>
      <c r="B18114">
        <v>14</v>
      </c>
      <c r="C18114" t="s">
        <v>62</v>
      </c>
      <c r="D18114" t="s">
        <v>92</v>
      </c>
      <c r="E18114">
        <v>5519</v>
      </c>
      <c r="F18114">
        <v>1</v>
      </c>
    </row>
    <row r="18115" spans="1:6">
      <c r="A18115">
        <v>5541</v>
      </c>
      <c r="B18115">
        <v>14</v>
      </c>
      <c r="C18115" t="s">
        <v>62</v>
      </c>
      <c r="D18115" t="s">
        <v>92</v>
      </c>
      <c r="E18115">
        <v>5351</v>
      </c>
      <c r="F18115">
        <v>1</v>
      </c>
    </row>
    <row r="18116" spans="1:6">
      <c r="A18116">
        <v>5541</v>
      </c>
      <c r="B18116">
        <v>14</v>
      </c>
      <c r="C18116" t="s">
        <v>62</v>
      </c>
      <c r="D18116" t="s">
        <v>92</v>
      </c>
      <c r="E18116">
        <v>2235</v>
      </c>
      <c r="F18116">
        <v>1</v>
      </c>
    </row>
    <row r="18117" spans="1:6">
      <c r="A18117">
        <v>5541</v>
      </c>
      <c r="B18117">
        <v>14</v>
      </c>
      <c r="C18117" t="s">
        <v>62</v>
      </c>
      <c r="D18117" t="s">
        <v>92</v>
      </c>
      <c r="E18117">
        <v>3450</v>
      </c>
      <c r="F18117">
        <v>1</v>
      </c>
    </row>
    <row r="18118" spans="1:6">
      <c r="A18118">
        <v>5541</v>
      </c>
      <c r="B18118">
        <v>14</v>
      </c>
      <c r="C18118" t="s">
        <v>62</v>
      </c>
      <c r="D18118" t="s">
        <v>92</v>
      </c>
      <c r="E18118">
        <v>208</v>
      </c>
      <c r="F18118">
        <v>1</v>
      </c>
    </row>
    <row r="18119" spans="1:6">
      <c r="A18119">
        <v>5541</v>
      </c>
      <c r="B18119">
        <v>14</v>
      </c>
      <c r="C18119" t="s">
        <v>62</v>
      </c>
      <c r="D18119" t="s">
        <v>92</v>
      </c>
      <c r="E18119">
        <v>3719</v>
      </c>
      <c r="F18119">
        <v>1</v>
      </c>
    </row>
    <row r="18120" spans="1:6">
      <c r="A18120">
        <v>5541</v>
      </c>
      <c r="B18120">
        <v>14</v>
      </c>
      <c r="C18120" t="s">
        <v>62</v>
      </c>
      <c r="D18120" t="s">
        <v>92</v>
      </c>
      <c r="E18120">
        <v>1160</v>
      </c>
      <c r="F18120">
        <v>1</v>
      </c>
    </row>
    <row r="18121" spans="1:6">
      <c r="A18121">
        <v>5541</v>
      </c>
      <c r="B18121">
        <v>14</v>
      </c>
      <c r="C18121" t="s">
        <v>62</v>
      </c>
      <c r="D18121" t="s">
        <v>92</v>
      </c>
      <c r="E18121">
        <v>2033</v>
      </c>
      <c r="F18121">
        <v>1</v>
      </c>
    </row>
    <row r="18122" spans="1:6">
      <c r="A18122">
        <v>5541</v>
      </c>
      <c r="B18122">
        <v>14</v>
      </c>
      <c r="C18122" t="s">
        <v>62</v>
      </c>
      <c r="D18122" t="s">
        <v>92</v>
      </c>
      <c r="E18122">
        <v>2423</v>
      </c>
      <c r="F18122">
        <v>1</v>
      </c>
    </row>
    <row r="18123" spans="1:6">
      <c r="A18123">
        <v>5541</v>
      </c>
      <c r="B18123">
        <v>14</v>
      </c>
      <c r="C18123" t="s">
        <v>62</v>
      </c>
      <c r="D18123" t="s">
        <v>92</v>
      </c>
      <c r="E18123">
        <v>3990</v>
      </c>
      <c r="F18123">
        <v>1</v>
      </c>
    </row>
    <row r="18124" spans="1:6">
      <c r="A18124">
        <v>5541</v>
      </c>
      <c r="B18124">
        <v>14</v>
      </c>
      <c r="C18124" t="s">
        <v>62</v>
      </c>
      <c r="D18124" t="s">
        <v>92</v>
      </c>
      <c r="E18124">
        <v>2459</v>
      </c>
      <c r="F18124">
        <v>1</v>
      </c>
    </row>
    <row r="18125" spans="1:6">
      <c r="A18125">
        <v>5541</v>
      </c>
      <c r="B18125">
        <v>14</v>
      </c>
      <c r="C18125" t="s">
        <v>62</v>
      </c>
      <c r="D18125" t="s">
        <v>92</v>
      </c>
      <c r="E18125">
        <v>4267</v>
      </c>
      <c r="F18125">
        <v>1</v>
      </c>
    </row>
    <row r="18126" spans="1:6">
      <c r="A18126">
        <v>5541</v>
      </c>
      <c r="B18126">
        <v>14</v>
      </c>
      <c r="C18126" t="s">
        <v>62</v>
      </c>
      <c r="D18126" t="s">
        <v>92</v>
      </c>
      <c r="E18126">
        <v>3682</v>
      </c>
      <c r="F18126">
        <v>1</v>
      </c>
    </row>
    <row r="18127" spans="1:6">
      <c r="A18127">
        <v>5541</v>
      </c>
      <c r="B18127">
        <v>14</v>
      </c>
      <c r="C18127" t="s">
        <v>62</v>
      </c>
      <c r="D18127" t="s">
        <v>92</v>
      </c>
      <c r="E18127">
        <v>30</v>
      </c>
      <c r="F18127">
        <v>1</v>
      </c>
    </row>
    <row r="18128" spans="1:6">
      <c r="A18128">
        <v>5541</v>
      </c>
      <c r="B18128">
        <v>14</v>
      </c>
      <c r="C18128" t="s">
        <v>62</v>
      </c>
      <c r="D18128" t="s">
        <v>92</v>
      </c>
      <c r="E18128">
        <v>3704</v>
      </c>
      <c r="F18128">
        <v>1</v>
      </c>
    </row>
    <row r="18129" spans="1:6">
      <c r="A18129">
        <v>5541</v>
      </c>
      <c r="B18129">
        <v>14</v>
      </c>
      <c r="C18129" t="s">
        <v>62</v>
      </c>
      <c r="D18129" t="s">
        <v>92</v>
      </c>
      <c r="E18129">
        <v>2536</v>
      </c>
      <c r="F18129">
        <v>1</v>
      </c>
    </row>
    <row r="18130" spans="1:6">
      <c r="A18130">
        <v>5541</v>
      </c>
      <c r="B18130">
        <v>14</v>
      </c>
      <c r="C18130" t="s">
        <v>62</v>
      </c>
      <c r="D18130" t="s">
        <v>92</v>
      </c>
      <c r="E18130">
        <v>4636</v>
      </c>
      <c r="F18130">
        <v>1</v>
      </c>
    </row>
    <row r="18131" spans="1:6">
      <c r="A18131">
        <v>5541</v>
      </c>
      <c r="B18131">
        <v>14</v>
      </c>
      <c r="C18131" t="s">
        <v>62</v>
      </c>
      <c r="D18131" t="s">
        <v>92</v>
      </c>
      <c r="E18131">
        <v>5960</v>
      </c>
      <c r="F18131">
        <v>1</v>
      </c>
    </row>
    <row r="18132" spans="1:6">
      <c r="A18132">
        <v>5541</v>
      </c>
      <c r="B18132">
        <v>14</v>
      </c>
      <c r="C18132" t="s">
        <v>62</v>
      </c>
      <c r="D18132" t="s">
        <v>92</v>
      </c>
      <c r="E18132">
        <v>5070</v>
      </c>
      <c r="F18132">
        <v>1</v>
      </c>
    </row>
    <row r="18133" spans="1:6">
      <c r="A18133">
        <v>5541</v>
      </c>
      <c r="B18133">
        <v>14</v>
      </c>
      <c r="C18133" t="s">
        <v>62</v>
      </c>
      <c r="D18133" t="s">
        <v>92</v>
      </c>
      <c r="E18133">
        <v>263</v>
      </c>
      <c r="F18133">
        <v>1</v>
      </c>
    </row>
    <row r="18134" spans="1:6">
      <c r="A18134">
        <v>5541</v>
      </c>
      <c r="B18134">
        <v>14</v>
      </c>
      <c r="C18134" t="s">
        <v>62</v>
      </c>
      <c r="D18134" t="s">
        <v>92</v>
      </c>
      <c r="E18134">
        <v>2898</v>
      </c>
      <c r="F18134">
        <v>1</v>
      </c>
    </row>
    <row r="18135" spans="1:6">
      <c r="A18135">
        <v>5541</v>
      </c>
      <c r="B18135">
        <v>14</v>
      </c>
      <c r="C18135" t="s">
        <v>62</v>
      </c>
      <c r="D18135" t="s">
        <v>92</v>
      </c>
      <c r="E18135">
        <v>2961</v>
      </c>
      <c r="F18135">
        <v>1</v>
      </c>
    </row>
    <row r="18136" spans="1:6">
      <c r="A18136">
        <v>5541</v>
      </c>
      <c r="B18136">
        <v>14</v>
      </c>
      <c r="C18136" t="s">
        <v>62</v>
      </c>
      <c r="D18136" t="s">
        <v>92</v>
      </c>
      <c r="E18136">
        <v>199</v>
      </c>
      <c r="F18136">
        <v>1</v>
      </c>
    </row>
    <row r="18137" spans="1:6">
      <c r="A18137">
        <v>5541</v>
      </c>
      <c r="B18137">
        <v>14</v>
      </c>
      <c r="C18137" t="s">
        <v>62</v>
      </c>
      <c r="D18137" t="s">
        <v>92</v>
      </c>
      <c r="E18137">
        <v>3028</v>
      </c>
      <c r="F18137">
        <v>1</v>
      </c>
    </row>
    <row r="18138" spans="1:6">
      <c r="A18138">
        <v>5541</v>
      </c>
      <c r="B18138">
        <v>14</v>
      </c>
      <c r="C18138" t="s">
        <v>62</v>
      </c>
      <c r="D18138" t="s">
        <v>92</v>
      </c>
      <c r="E18138">
        <v>3338</v>
      </c>
      <c r="F18138">
        <v>1</v>
      </c>
    </row>
    <row r="18139" spans="1:6">
      <c r="A18139">
        <v>5541</v>
      </c>
      <c r="B18139">
        <v>14</v>
      </c>
      <c r="C18139" t="s">
        <v>62</v>
      </c>
      <c r="D18139" t="s">
        <v>92</v>
      </c>
      <c r="E18139">
        <v>4181</v>
      </c>
      <c r="F18139">
        <v>1</v>
      </c>
    </row>
    <row r="18140" spans="1:6">
      <c r="A18140">
        <v>5541</v>
      </c>
      <c r="B18140">
        <v>14</v>
      </c>
      <c r="C18140" t="s">
        <v>62</v>
      </c>
      <c r="D18140" t="s">
        <v>92</v>
      </c>
      <c r="E18140">
        <v>3208</v>
      </c>
      <c r="F18140">
        <v>1</v>
      </c>
    </row>
    <row r="18141" spans="1:6">
      <c r="A18141">
        <v>5541</v>
      </c>
      <c r="B18141">
        <v>14</v>
      </c>
      <c r="C18141" t="s">
        <v>62</v>
      </c>
      <c r="D18141" t="s">
        <v>92</v>
      </c>
      <c r="E18141">
        <v>1186</v>
      </c>
      <c r="F18141">
        <v>1</v>
      </c>
    </row>
    <row r="18142" spans="1:6">
      <c r="A18142">
        <v>5541</v>
      </c>
      <c r="B18142">
        <v>14</v>
      </c>
      <c r="C18142" t="s">
        <v>62</v>
      </c>
      <c r="D18142" t="s">
        <v>92</v>
      </c>
      <c r="E18142">
        <v>4196</v>
      </c>
      <c r="F18142">
        <v>1</v>
      </c>
    </row>
    <row r="18143" spans="1:6">
      <c r="A18143">
        <v>5541</v>
      </c>
      <c r="B18143">
        <v>14</v>
      </c>
      <c r="C18143" t="s">
        <v>62</v>
      </c>
      <c r="D18143" t="s">
        <v>92</v>
      </c>
      <c r="E18143">
        <v>5821</v>
      </c>
      <c r="F18143">
        <v>1</v>
      </c>
    </row>
    <row r="18144" spans="1:6">
      <c r="A18144">
        <v>5541</v>
      </c>
      <c r="B18144">
        <v>14</v>
      </c>
      <c r="C18144" t="s">
        <v>62</v>
      </c>
      <c r="D18144" t="s">
        <v>92</v>
      </c>
      <c r="E18144">
        <v>1148</v>
      </c>
      <c r="F18144">
        <v>1</v>
      </c>
    </row>
    <row r="18145" spans="1:6">
      <c r="A18145">
        <v>5541</v>
      </c>
      <c r="B18145">
        <v>14</v>
      </c>
      <c r="C18145" t="s">
        <v>62</v>
      </c>
      <c r="D18145" t="s">
        <v>92</v>
      </c>
      <c r="E18145">
        <v>2241</v>
      </c>
      <c r="F18145">
        <v>1</v>
      </c>
    </row>
    <row r="18146" spans="1:6">
      <c r="A18146">
        <v>5541</v>
      </c>
      <c r="B18146">
        <v>14</v>
      </c>
      <c r="C18146" t="s">
        <v>62</v>
      </c>
      <c r="D18146" t="s">
        <v>92</v>
      </c>
      <c r="E18146">
        <v>4184</v>
      </c>
      <c r="F18146">
        <v>1</v>
      </c>
    </row>
    <row r="18147" spans="1:6">
      <c r="A18147">
        <v>5541</v>
      </c>
      <c r="B18147">
        <v>14</v>
      </c>
      <c r="C18147" t="s">
        <v>62</v>
      </c>
      <c r="D18147" t="s">
        <v>92</v>
      </c>
      <c r="E18147">
        <v>3052</v>
      </c>
      <c r="F18147">
        <v>1</v>
      </c>
    </row>
    <row r="18148" spans="1:6">
      <c r="A18148">
        <v>5541</v>
      </c>
      <c r="B18148">
        <v>14</v>
      </c>
      <c r="C18148" t="s">
        <v>62</v>
      </c>
      <c r="D18148" t="s">
        <v>92</v>
      </c>
      <c r="E18148">
        <v>3664</v>
      </c>
      <c r="F18148">
        <v>1</v>
      </c>
    </row>
    <row r="18149" spans="1:6">
      <c r="A18149">
        <v>5541</v>
      </c>
      <c r="B18149">
        <v>14</v>
      </c>
      <c r="C18149" t="s">
        <v>62</v>
      </c>
      <c r="D18149" t="s">
        <v>92</v>
      </c>
      <c r="E18149">
        <v>3047</v>
      </c>
      <c r="F18149">
        <v>1</v>
      </c>
    </row>
    <row r="18150" spans="1:6">
      <c r="A18150">
        <v>5541</v>
      </c>
      <c r="B18150">
        <v>14</v>
      </c>
      <c r="C18150" t="s">
        <v>62</v>
      </c>
      <c r="D18150" t="s">
        <v>92</v>
      </c>
      <c r="E18150">
        <v>2126</v>
      </c>
      <c r="F18150">
        <v>1</v>
      </c>
    </row>
    <row r="18151" spans="1:6">
      <c r="A18151">
        <v>5541</v>
      </c>
      <c r="B18151">
        <v>14</v>
      </c>
      <c r="C18151" t="s">
        <v>62</v>
      </c>
      <c r="D18151" t="s">
        <v>92</v>
      </c>
      <c r="E18151">
        <v>5527</v>
      </c>
      <c r="F18151">
        <v>1</v>
      </c>
    </row>
    <row r="18152" spans="1:6">
      <c r="A18152">
        <v>5541</v>
      </c>
      <c r="B18152">
        <v>14</v>
      </c>
      <c r="C18152" t="s">
        <v>62</v>
      </c>
      <c r="D18152" t="s">
        <v>92</v>
      </c>
      <c r="E18152">
        <v>277</v>
      </c>
      <c r="F18152">
        <v>1</v>
      </c>
    </row>
    <row r="18153" spans="1:6">
      <c r="A18153">
        <v>5541</v>
      </c>
      <c r="B18153">
        <v>14</v>
      </c>
      <c r="C18153" t="s">
        <v>62</v>
      </c>
      <c r="D18153" t="s">
        <v>92</v>
      </c>
      <c r="E18153">
        <v>4691</v>
      </c>
      <c r="F18153">
        <v>1</v>
      </c>
    </row>
    <row r="18154" spans="1:6">
      <c r="A18154">
        <v>5541</v>
      </c>
      <c r="B18154">
        <v>14</v>
      </c>
      <c r="C18154" t="s">
        <v>62</v>
      </c>
      <c r="D18154" t="s">
        <v>92</v>
      </c>
      <c r="E18154">
        <v>5376</v>
      </c>
      <c r="F18154">
        <v>1</v>
      </c>
    </row>
    <row r="18155" spans="1:6">
      <c r="A18155">
        <v>5541</v>
      </c>
      <c r="B18155">
        <v>14</v>
      </c>
      <c r="C18155" t="s">
        <v>62</v>
      </c>
      <c r="D18155" t="s">
        <v>92</v>
      </c>
      <c r="E18155">
        <v>5807</v>
      </c>
      <c r="F18155">
        <v>1</v>
      </c>
    </row>
    <row r="18156" spans="1:6">
      <c r="A18156">
        <v>5541</v>
      </c>
      <c r="B18156">
        <v>14</v>
      </c>
      <c r="C18156" t="s">
        <v>62</v>
      </c>
      <c r="D18156" t="s">
        <v>92</v>
      </c>
      <c r="E18156">
        <v>3679</v>
      </c>
      <c r="F18156">
        <v>1</v>
      </c>
    </row>
    <row r="18157" spans="1:6">
      <c r="A18157">
        <v>5541</v>
      </c>
      <c r="B18157">
        <v>14</v>
      </c>
      <c r="C18157" t="s">
        <v>62</v>
      </c>
      <c r="D18157" t="s">
        <v>92</v>
      </c>
      <c r="E18157">
        <v>131</v>
      </c>
      <c r="F18157">
        <v>1</v>
      </c>
    </row>
    <row r="18158" spans="1:6">
      <c r="A18158">
        <v>5541</v>
      </c>
      <c r="B18158">
        <v>14</v>
      </c>
      <c r="C18158" t="s">
        <v>62</v>
      </c>
      <c r="D18158" t="s">
        <v>92</v>
      </c>
      <c r="E18158">
        <v>189</v>
      </c>
      <c r="F18158">
        <v>1</v>
      </c>
    </row>
    <row r="18159" spans="1:6">
      <c r="A18159">
        <v>5541</v>
      </c>
      <c r="B18159">
        <v>14</v>
      </c>
      <c r="C18159" t="s">
        <v>62</v>
      </c>
      <c r="D18159" t="s">
        <v>92</v>
      </c>
      <c r="E18159">
        <v>2645</v>
      </c>
      <c r="F18159">
        <v>1</v>
      </c>
    </row>
    <row r="18160" spans="1:6">
      <c r="A18160">
        <v>5541</v>
      </c>
      <c r="B18160">
        <v>14</v>
      </c>
      <c r="C18160" t="s">
        <v>62</v>
      </c>
      <c r="D18160" t="s">
        <v>92</v>
      </c>
      <c r="E18160">
        <v>2657</v>
      </c>
      <c r="F18160">
        <v>1</v>
      </c>
    </row>
    <row r="18161" spans="1:6">
      <c r="A18161">
        <v>5541</v>
      </c>
      <c r="B18161">
        <v>14</v>
      </c>
      <c r="C18161" t="s">
        <v>62</v>
      </c>
      <c r="D18161" t="s">
        <v>92</v>
      </c>
      <c r="E18161">
        <v>4674</v>
      </c>
      <c r="F18161">
        <v>1</v>
      </c>
    </row>
    <row r="18162" spans="1:6">
      <c r="A18162">
        <v>5541</v>
      </c>
      <c r="B18162">
        <v>14</v>
      </c>
      <c r="C18162" t="s">
        <v>62</v>
      </c>
      <c r="D18162" t="s">
        <v>92</v>
      </c>
      <c r="E18162">
        <v>5459</v>
      </c>
      <c r="F18162">
        <v>1</v>
      </c>
    </row>
    <row r="18163" spans="1:6">
      <c r="A18163">
        <v>5541</v>
      </c>
      <c r="B18163">
        <v>14</v>
      </c>
      <c r="C18163" t="s">
        <v>62</v>
      </c>
      <c r="D18163" t="s">
        <v>92</v>
      </c>
      <c r="E18163">
        <v>5405</v>
      </c>
      <c r="F18163">
        <v>1</v>
      </c>
    </row>
    <row r="18164" spans="1:6">
      <c r="A18164">
        <v>5541</v>
      </c>
      <c r="B18164">
        <v>14</v>
      </c>
      <c r="C18164" t="s">
        <v>62</v>
      </c>
      <c r="D18164" t="s">
        <v>92</v>
      </c>
      <c r="E18164">
        <v>102</v>
      </c>
      <c r="F18164">
        <v>1</v>
      </c>
    </row>
    <row r="18165" spans="1:6">
      <c r="A18165">
        <v>5541</v>
      </c>
      <c r="B18165">
        <v>14</v>
      </c>
      <c r="C18165" t="s">
        <v>62</v>
      </c>
      <c r="D18165" t="s">
        <v>92</v>
      </c>
      <c r="E18165">
        <v>2627</v>
      </c>
      <c r="F18165">
        <v>1</v>
      </c>
    </row>
    <row r="18166" spans="1:6">
      <c r="A18166">
        <v>5541</v>
      </c>
      <c r="B18166">
        <v>14</v>
      </c>
      <c r="C18166" t="s">
        <v>62</v>
      </c>
      <c r="D18166" t="s">
        <v>92</v>
      </c>
      <c r="E18166">
        <v>112</v>
      </c>
      <c r="F18166">
        <v>1</v>
      </c>
    </row>
    <row r="18167" spans="1:6">
      <c r="A18167">
        <v>5541</v>
      </c>
      <c r="B18167">
        <v>14</v>
      </c>
      <c r="C18167" t="s">
        <v>62</v>
      </c>
      <c r="D18167" t="s">
        <v>92</v>
      </c>
      <c r="E18167">
        <v>3522</v>
      </c>
      <c r="F18167">
        <v>1</v>
      </c>
    </row>
    <row r="18168" spans="1:6">
      <c r="A18168">
        <v>5541</v>
      </c>
      <c r="B18168">
        <v>14</v>
      </c>
      <c r="C18168" t="s">
        <v>62</v>
      </c>
      <c r="D18168" t="s">
        <v>92</v>
      </c>
      <c r="E18168">
        <v>1045</v>
      </c>
      <c r="F18168">
        <v>1</v>
      </c>
    </row>
    <row r="18169" spans="1:6">
      <c r="A18169">
        <v>5541</v>
      </c>
      <c r="B18169">
        <v>14</v>
      </c>
      <c r="C18169" t="s">
        <v>62</v>
      </c>
      <c r="D18169" t="s">
        <v>92</v>
      </c>
      <c r="E18169">
        <v>2875</v>
      </c>
      <c r="F18169">
        <v>1</v>
      </c>
    </row>
    <row r="18170" spans="1:6">
      <c r="A18170">
        <v>5541</v>
      </c>
      <c r="B18170">
        <v>14</v>
      </c>
      <c r="C18170" t="s">
        <v>62</v>
      </c>
      <c r="D18170" t="s">
        <v>92</v>
      </c>
      <c r="E18170">
        <v>2983</v>
      </c>
      <c r="F18170">
        <v>1</v>
      </c>
    </row>
    <row r="18171" spans="1:6">
      <c r="A18171">
        <v>5541</v>
      </c>
      <c r="B18171">
        <v>14</v>
      </c>
      <c r="C18171" t="s">
        <v>62</v>
      </c>
      <c r="D18171" t="s">
        <v>92</v>
      </c>
      <c r="E18171">
        <v>1379</v>
      </c>
      <c r="F18171">
        <v>1</v>
      </c>
    </row>
    <row r="18172" spans="1:6">
      <c r="A18172">
        <v>5541</v>
      </c>
      <c r="B18172">
        <v>14</v>
      </c>
      <c r="C18172" t="s">
        <v>62</v>
      </c>
      <c r="D18172" t="s">
        <v>92</v>
      </c>
      <c r="E18172">
        <v>4870</v>
      </c>
      <c r="F18172">
        <v>1</v>
      </c>
    </row>
    <row r="18173" spans="1:6">
      <c r="A18173">
        <v>5541</v>
      </c>
      <c r="B18173">
        <v>14</v>
      </c>
      <c r="C18173" t="s">
        <v>62</v>
      </c>
      <c r="D18173" t="s">
        <v>92</v>
      </c>
      <c r="E18173">
        <v>4660</v>
      </c>
      <c r="F18173">
        <v>1</v>
      </c>
    </row>
    <row r="18174" spans="1:6">
      <c r="A18174">
        <v>5541</v>
      </c>
      <c r="B18174">
        <v>14</v>
      </c>
      <c r="C18174" t="s">
        <v>62</v>
      </c>
      <c r="D18174" t="s">
        <v>92</v>
      </c>
      <c r="E18174">
        <v>1175</v>
      </c>
      <c r="F18174">
        <v>1</v>
      </c>
    </row>
    <row r="18175" spans="1:6">
      <c r="A18175">
        <v>5541</v>
      </c>
      <c r="B18175">
        <v>14</v>
      </c>
      <c r="C18175" t="s">
        <v>62</v>
      </c>
      <c r="D18175" t="s">
        <v>92</v>
      </c>
      <c r="E18175">
        <v>4646</v>
      </c>
      <c r="F18175">
        <v>1</v>
      </c>
    </row>
    <row r="18176" spans="1:6">
      <c r="A18176">
        <v>5541</v>
      </c>
      <c r="B18176">
        <v>14</v>
      </c>
      <c r="C18176" t="s">
        <v>62</v>
      </c>
      <c r="D18176" t="s">
        <v>92</v>
      </c>
      <c r="E18176">
        <v>3648</v>
      </c>
      <c r="F18176">
        <v>1</v>
      </c>
    </row>
    <row r="18177" spans="1:6">
      <c r="A18177">
        <v>5541</v>
      </c>
      <c r="B18177">
        <v>14</v>
      </c>
      <c r="C18177" t="s">
        <v>62</v>
      </c>
      <c r="D18177" t="s">
        <v>92</v>
      </c>
      <c r="E18177">
        <v>3801</v>
      </c>
      <c r="F18177">
        <v>1</v>
      </c>
    </row>
    <row r="18178" spans="1:6">
      <c r="A18178">
        <v>5541</v>
      </c>
      <c r="B18178">
        <v>14</v>
      </c>
      <c r="C18178" t="s">
        <v>62</v>
      </c>
      <c r="D18178" t="s">
        <v>92</v>
      </c>
      <c r="E18178">
        <v>3175</v>
      </c>
      <c r="F18178">
        <v>1</v>
      </c>
    </row>
    <row r="18179" spans="1:6">
      <c r="A18179">
        <v>5541</v>
      </c>
      <c r="B18179">
        <v>14</v>
      </c>
      <c r="C18179" t="s">
        <v>62</v>
      </c>
      <c r="D18179" t="s">
        <v>92</v>
      </c>
      <c r="E18179">
        <v>3412</v>
      </c>
      <c r="F18179">
        <v>1</v>
      </c>
    </row>
    <row r="18180" spans="1:6">
      <c r="A18180">
        <v>5541</v>
      </c>
      <c r="B18180">
        <v>14</v>
      </c>
      <c r="C18180" t="s">
        <v>62</v>
      </c>
      <c r="D18180" t="s">
        <v>92</v>
      </c>
      <c r="E18180">
        <v>3075</v>
      </c>
      <c r="F18180">
        <v>1</v>
      </c>
    </row>
    <row r="18181" spans="1:6">
      <c r="A18181">
        <v>5541</v>
      </c>
      <c r="B18181">
        <v>14</v>
      </c>
      <c r="C18181" t="s">
        <v>62</v>
      </c>
      <c r="D18181" t="s">
        <v>92</v>
      </c>
      <c r="E18181">
        <v>1272</v>
      </c>
      <c r="F18181">
        <v>1</v>
      </c>
    </row>
    <row r="18182" spans="1:6">
      <c r="A18182">
        <v>5541</v>
      </c>
      <c r="B18182">
        <v>14</v>
      </c>
      <c r="C18182" t="s">
        <v>62</v>
      </c>
      <c r="D18182" t="s">
        <v>92</v>
      </c>
      <c r="E18182">
        <v>5994</v>
      </c>
      <c r="F18182">
        <v>1</v>
      </c>
    </row>
    <row r="18183" spans="1:6">
      <c r="A18183">
        <v>5541</v>
      </c>
      <c r="B18183">
        <v>14</v>
      </c>
      <c r="C18183" t="s">
        <v>62</v>
      </c>
      <c r="D18183" t="s">
        <v>92</v>
      </c>
      <c r="E18183">
        <v>4002</v>
      </c>
      <c r="F18183">
        <v>1</v>
      </c>
    </row>
    <row r="18184" spans="1:6">
      <c r="A18184">
        <v>5541</v>
      </c>
      <c r="B18184">
        <v>14</v>
      </c>
      <c r="C18184" t="s">
        <v>62</v>
      </c>
      <c r="D18184" t="s">
        <v>92</v>
      </c>
      <c r="E18184">
        <v>3275</v>
      </c>
      <c r="F18184">
        <v>1</v>
      </c>
    </row>
    <row r="18185" spans="1:6">
      <c r="A18185">
        <v>5541</v>
      </c>
      <c r="B18185">
        <v>14</v>
      </c>
      <c r="C18185" t="s">
        <v>62</v>
      </c>
      <c r="D18185" t="s">
        <v>92</v>
      </c>
      <c r="E18185">
        <v>3305</v>
      </c>
      <c r="F18185">
        <v>1</v>
      </c>
    </row>
    <row r="18186" spans="1:6">
      <c r="A18186">
        <v>5541</v>
      </c>
      <c r="B18186">
        <v>14</v>
      </c>
      <c r="C18186" t="s">
        <v>62</v>
      </c>
      <c r="D18186" t="s">
        <v>92</v>
      </c>
      <c r="E18186">
        <v>2957</v>
      </c>
      <c r="F18186">
        <v>1</v>
      </c>
    </row>
    <row r="18187" spans="1:6">
      <c r="A18187">
        <v>5541</v>
      </c>
      <c r="B18187">
        <v>14</v>
      </c>
      <c r="C18187" t="s">
        <v>62</v>
      </c>
      <c r="D18187" t="s">
        <v>92</v>
      </c>
      <c r="E18187">
        <v>4864</v>
      </c>
      <c r="F18187">
        <v>1</v>
      </c>
    </row>
    <row r="18188" spans="1:6">
      <c r="A18188">
        <v>5541</v>
      </c>
      <c r="B18188">
        <v>14</v>
      </c>
      <c r="C18188" t="s">
        <v>62</v>
      </c>
      <c r="D18188" t="s">
        <v>92</v>
      </c>
      <c r="E18188">
        <v>4822</v>
      </c>
      <c r="F18188">
        <v>1</v>
      </c>
    </row>
    <row r="18189" spans="1:6">
      <c r="A18189">
        <v>5541</v>
      </c>
      <c r="B18189">
        <v>14</v>
      </c>
      <c r="C18189" t="s">
        <v>62</v>
      </c>
      <c r="D18189" t="s">
        <v>92</v>
      </c>
      <c r="E18189">
        <v>5936</v>
      </c>
      <c r="F18189">
        <v>1</v>
      </c>
    </row>
    <row r="18190" spans="1:6">
      <c r="A18190">
        <v>5541</v>
      </c>
      <c r="B18190">
        <v>14</v>
      </c>
      <c r="C18190" t="s">
        <v>62</v>
      </c>
      <c r="D18190" t="s">
        <v>92</v>
      </c>
      <c r="E18190">
        <v>4235</v>
      </c>
      <c r="F18190">
        <v>1</v>
      </c>
    </row>
    <row r="18191" spans="1:6">
      <c r="A18191">
        <v>5541</v>
      </c>
      <c r="B18191">
        <v>14</v>
      </c>
      <c r="C18191" t="s">
        <v>62</v>
      </c>
      <c r="D18191" t="s">
        <v>92</v>
      </c>
      <c r="E18191">
        <v>4147</v>
      </c>
      <c r="F18191">
        <v>1</v>
      </c>
    </row>
    <row r="18192" spans="1:6">
      <c r="A18192">
        <v>5541</v>
      </c>
      <c r="B18192">
        <v>14</v>
      </c>
      <c r="C18192" t="s">
        <v>62</v>
      </c>
      <c r="D18192" t="s">
        <v>92</v>
      </c>
      <c r="E18192">
        <v>1302</v>
      </c>
      <c r="F18192">
        <v>1</v>
      </c>
    </row>
    <row r="18193" spans="1:6">
      <c r="A18193">
        <v>5541</v>
      </c>
      <c r="B18193">
        <v>14</v>
      </c>
      <c r="C18193" t="s">
        <v>62</v>
      </c>
      <c r="D18193" t="s">
        <v>92</v>
      </c>
      <c r="E18193">
        <v>3471</v>
      </c>
      <c r="F18193">
        <v>1</v>
      </c>
    </row>
    <row r="18194" spans="1:6">
      <c r="A18194">
        <v>5541</v>
      </c>
      <c r="B18194">
        <v>14</v>
      </c>
      <c r="C18194" t="s">
        <v>62</v>
      </c>
      <c r="D18194" t="s">
        <v>92</v>
      </c>
      <c r="E18194">
        <v>3752</v>
      </c>
      <c r="F18194">
        <v>1</v>
      </c>
    </row>
    <row r="18195" spans="1:6">
      <c r="A18195">
        <v>5541</v>
      </c>
      <c r="B18195">
        <v>14</v>
      </c>
      <c r="C18195" t="s">
        <v>62</v>
      </c>
      <c r="D18195" t="s">
        <v>92</v>
      </c>
      <c r="E18195">
        <v>4942</v>
      </c>
      <c r="F18195">
        <v>1</v>
      </c>
    </row>
    <row r="18196" spans="1:6">
      <c r="A18196">
        <v>5541</v>
      </c>
      <c r="B18196">
        <v>14</v>
      </c>
      <c r="C18196" t="s">
        <v>62</v>
      </c>
      <c r="D18196" t="s">
        <v>92</v>
      </c>
      <c r="E18196">
        <v>2452</v>
      </c>
      <c r="F18196">
        <v>1</v>
      </c>
    </row>
    <row r="18197" spans="1:6">
      <c r="A18197">
        <v>5541</v>
      </c>
      <c r="B18197">
        <v>14</v>
      </c>
      <c r="C18197" t="s">
        <v>62</v>
      </c>
      <c r="D18197" t="s">
        <v>92</v>
      </c>
      <c r="E18197">
        <v>1112</v>
      </c>
      <c r="F18197">
        <v>1</v>
      </c>
    </row>
    <row r="18198" spans="1:6">
      <c r="A18198">
        <v>5541</v>
      </c>
      <c r="B18198">
        <v>14</v>
      </c>
      <c r="C18198" t="s">
        <v>62</v>
      </c>
      <c r="D18198" t="s">
        <v>92</v>
      </c>
      <c r="E18198">
        <v>4531</v>
      </c>
      <c r="F18198">
        <v>1</v>
      </c>
    </row>
    <row r="18199" spans="1:6">
      <c r="A18199">
        <v>5541</v>
      </c>
      <c r="B18199">
        <v>14</v>
      </c>
      <c r="C18199" t="s">
        <v>62</v>
      </c>
      <c r="D18199" t="s">
        <v>92</v>
      </c>
      <c r="E18199">
        <v>4964</v>
      </c>
      <c r="F18199">
        <v>1</v>
      </c>
    </row>
    <row r="18200" spans="1:6">
      <c r="A18200">
        <v>5541</v>
      </c>
      <c r="B18200">
        <v>14</v>
      </c>
      <c r="C18200" t="s">
        <v>62</v>
      </c>
      <c r="D18200" t="s">
        <v>92</v>
      </c>
      <c r="E18200">
        <v>228</v>
      </c>
      <c r="F18200">
        <v>1</v>
      </c>
    </row>
    <row r="18201" spans="1:6">
      <c r="A18201">
        <v>5541</v>
      </c>
      <c r="B18201">
        <v>14</v>
      </c>
      <c r="C18201" t="s">
        <v>62</v>
      </c>
      <c r="D18201" t="s">
        <v>92</v>
      </c>
      <c r="E18201">
        <v>3621</v>
      </c>
      <c r="F18201">
        <v>1</v>
      </c>
    </row>
    <row r="18202" spans="1:6">
      <c r="A18202">
        <v>5541</v>
      </c>
      <c r="B18202">
        <v>14</v>
      </c>
      <c r="C18202" t="s">
        <v>62</v>
      </c>
      <c r="D18202" t="s">
        <v>92</v>
      </c>
      <c r="E18202">
        <v>4432</v>
      </c>
      <c r="F18202">
        <v>1</v>
      </c>
    </row>
    <row r="18203" spans="1:6">
      <c r="A18203">
        <v>5541</v>
      </c>
      <c r="B18203">
        <v>14</v>
      </c>
      <c r="C18203" t="s">
        <v>62</v>
      </c>
      <c r="D18203" t="s">
        <v>92</v>
      </c>
      <c r="E18203">
        <v>4771</v>
      </c>
      <c r="F18203">
        <v>1</v>
      </c>
    </row>
    <row r="18204" spans="1:6">
      <c r="A18204">
        <v>5541</v>
      </c>
      <c r="B18204">
        <v>14</v>
      </c>
      <c r="C18204" t="s">
        <v>62</v>
      </c>
      <c r="D18204" t="s">
        <v>92</v>
      </c>
      <c r="E18204">
        <v>1289</v>
      </c>
      <c r="F18204">
        <v>1</v>
      </c>
    </row>
    <row r="18205" spans="1:6">
      <c r="A18205">
        <v>5541</v>
      </c>
      <c r="B18205">
        <v>14</v>
      </c>
      <c r="C18205" t="s">
        <v>62</v>
      </c>
      <c r="D18205" t="s">
        <v>92</v>
      </c>
      <c r="E18205">
        <v>1238</v>
      </c>
      <c r="F18205">
        <v>1</v>
      </c>
    </row>
    <row r="18206" spans="1:6">
      <c r="A18206">
        <v>5541</v>
      </c>
      <c r="B18206">
        <v>14</v>
      </c>
      <c r="C18206" t="s">
        <v>62</v>
      </c>
      <c r="D18206" t="s">
        <v>92</v>
      </c>
      <c r="E18206">
        <v>3042</v>
      </c>
      <c r="F18206">
        <v>1</v>
      </c>
    </row>
    <row r="18207" spans="1:6">
      <c r="A18207">
        <v>5541</v>
      </c>
      <c r="B18207">
        <v>14</v>
      </c>
      <c r="C18207" t="s">
        <v>62</v>
      </c>
      <c r="D18207" t="s">
        <v>92</v>
      </c>
      <c r="E18207">
        <v>5197</v>
      </c>
      <c r="F18207">
        <v>1</v>
      </c>
    </row>
    <row r="18208" spans="1:6">
      <c r="A18208">
        <v>5541</v>
      </c>
      <c r="B18208">
        <v>14</v>
      </c>
      <c r="C18208" t="s">
        <v>62</v>
      </c>
      <c r="D18208" t="s">
        <v>92</v>
      </c>
      <c r="E18208">
        <v>5689</v>
      </c>
      <c r="F18208">
        <v>1</v>
      </c>
    </row>
    <row r="18209" spans="1:6">
      <c r="A18209">
        <v>5541</v>
      </c>
      <c r="B18209">
        <v>14</v>
      </c>
      <c r="C18209" t="s">
        <v>62</v>
      </c>
      <c r="D18209" t="s">
        <v>92</v>
      </c>
      <c r="E18209">
        <v>4405</v>
      </c>
      <c r="F18209">
        <v>1</v>
      </c>
    </row>
    <row r="18210" spans="1:6">
      <c r="A18210">
        <v>5541</v>
      </c>
      <c r="B18210">
        <v>14</v>
      </c>
      <c r="C18210" t="s">
        <v>62</v>
      </c>
      <c r="D18210" t="s">
        <v>92</v>
      </c>
      <c r="E18210">
        <v>3230</v>
      </c>
      <c r="F18210">
        <v>1</v>
      </c>
    </row>
    <row r="18211" spans="1:6">
      <c r="A18211">
        <v>5541</v>
      </c>
      <c r="B18211">
        <v>14</v>
      </c>
      <c r="C18211" t="s">
        <v>62</v>
      </c>
      <c r="D18211" t="s">
        <v>92</v>
      </c>
      <c r="E18211">
        <v>4583</v>
      </c>
      <c r="F18211">
        <v>1</v>
      </c>
    </row>
    <row r="18212" spans="1:6">
      <c r="A18212">
        <v>5541</v>
      </c>
      <c r="B18212">
        <v>14</v>
      </c>
      <c r="C18212" t="s">
        <v>62</v>
      </c>
      <c r="D18212" t="s">
        <v>92</v>
      </c>
      <c r="E18212">
        <v>2968</v>
      </c>
      <c r="F18212">
        <v>1</v>
      </c>
    </row>
    <row r="18213" spans="1:6">
      <c r="A18213">
        <v>5541</v>
      </c>
      <c r="B18213">
        <v>14</v>
      </c>
      <c r="C18213" t="s">
        <v>62</v>
      </c>
      <c r="D18213" t="s">
        <v>92</v>
      </c>
      <c r="E18213">
        <v>4093</v>
      </c>
      <c r="F18213">
        <v>1</v>
      </c>
    </row>
    <row r="18214" spans="1:6">
      <c r="A18214">
        <v>5541</v>
      </c>
      <c r="B18214">
        <v>14</v>
      </c>
      <c r="C18214" t="s">
        <v>62</v>
      </c>
      <c r="D18214" t="s">
        <v>92</v>
      </c>
      <c r="E18214">
        <v>4785</v>
      </c>
      <c r="F18214">
        <v>1</v>
      </c>
    </row>
    <row r="18215" spans="1:6">
      <c r="A18215">
        <v>5541</v>
      </c>
      <c r="B18215">
        <v>14</v>
      </c>
      <c r="C18215" t="s">
        <v>62</v>
      </c>
      <c r="D18215" t="s">
        <v>92</v>
      </c>
      <c r="E18215">
        <v>965</v>
      </c>
      <c r="F18215">
        <v>1</v>
      </c>
    </row>
    <row r="18216" spans="1:6">
      <c r="A18216">
        <v>5541</v>
      </c>
      <c r="B18216">
        <v>14</v>
      </c>
      <c r="C18216" t="s">
        <v>62</v>
      </c>
      <c r="D18216" t="s">
        <v>92</v>
      </c>
      <c r="E18216">
        <v>3466</v>
      </c>
      <c r="F18216">
        <v>1</v>
      </c>
    </row>
    <row r="18217" spans="1:6">
      <c r="A18217">
        <v>5541</v>
      </c>
      <c r="B18217">
        <v>14</v>
      </c>
      <c r="C18217" t="s">
        <v>62</v>
      </c>
      <c r="D18217" t="s">
        <v>92</v>
      </c>
      <c r="E18217">
        <v>3067</v>
      </c>
      <c r="F18217">
        <v>1</v>
      </c>
    </row>
    <row r="18218" spans="1:6">
      <c r="A18218">
        <v>5541</v>
      </c>
      <c r="B18218">
        <v>14</v>
      </c>
      <c r="C18218" t="s">
        <v>62</v>
      </c>
      <c r="D18218" t="s">
        <v>92</v>
      </c>
      <c r="E18218">
        <v>2838</v>
      </c>
      <c r="F18218">
        <v>1</v>
      </c>
    </row>
    <row r="18219" spans="1:6">
      <c r="A18219">
        <v>5541</v>
      </c>
      <c r="B18219">
        <v>14</v>
      </c>
      <c r="C18219" t="s">
        <v>62</v>
      </c>
      <c r="D18219" t="s">
        <v>92</v>
      </c>
      <c r="E18219">
        <v>2802</v>
      </c>
      <c r="F18219">
        <v>1</v>
      </c>
    </row>
    <row r="18220" spans="1:6">
      <c r="A18220">
        <v>5541</v>
      </c>
      <c r="B18220">
        <v>14</v>
      </c>
      <c r="C18220" t="s">
        <v>62</v>
      </c>
      <c r="D18220" t="s">
        <v>92</v>
      </c>
      <c r="E18220">
        <v>3702</v>
      </c>
      <c r="F18220">
        <v>1</v>
      </c>
    </row>
    <row r="18221" spans="1:6">
      <c r="A18221">
        <v>5541</v>
      </c>
      <c r="B18221">
        <v>14</v>
      </c>
      <c r="C18221" t="s">
        <v>62</v>
      </c>
      <c r="D18221" t="s">
        <v>92</v>
      </c>
      <c r="E18221">
        <v>4564</v>
      </c>
      <c r="F18221">
        <v>1</v>
      </c>
    </row>
    <row r="18222" spans="1:6">
      <c r="A18222">
        <v>5541</v>
      </c>
      <c r="B18222">
        <v>14</v>
      </c>
      <c r="C18222" t="s">
        <v>62</v>
      </c>
      <c r="D18222" t="s">
        <v>92</v>
      </c>
      <c r="E18222">
        <v>4202</v>
      </c>
      <c r="F18222">
        <v>1</v>
      </c>
    </row>
    <row r="18223" spans="1:6">
      <c r="A18223">
        <v>5541</v>
      </c>
      <c r="B18223">
        <v>14</v>
      </c>
      <c r="C18223" t="s">
        <v>62</v>
      </c>
      <c r="D18223" t="s">
        <v>92</v>
      </c>
      <c r="E18223">
        <v>3245</v>
      </c>
      <c r="F18223">
        <v>1</v>
      </c>
    </row>
    <row r="18224" spans="1:6">
      <c r="A18224">
        <v>5541</v>
      </c>
      <c r="B18224">
        <v>14</v>
      </c>
      <c r="C18224" t="s">
        <v>62</v>
      </c>
      <c r="D18224" t="s">
        <v>92</v>
      </c>
      <c r="E18224">
        <v>2681</v>
      </c>
      <c r="F18224">
        <v>1</v>
      </c>
    </row>
    <row r="18225" spans="1:6">
      <c r="A18225">
        <v>5541</v>
      </c>
      <c r="B18225">
        <v>14</v>
      </c>
      <c r="C18225" t="s">
        <v>62</v>
      </c>
      <c r="D18225" t="s">
        <v>92</v>
      </c>
      <c r="E18225">
        <v>2457</v>
      </c>
      <c r="F18225">
        <v>1</v>
      </c>
    </row>
    <row r="18226" spans="1:6">
      <c r="A18226">
        <v>5541</v>
      </c>
      <c r="B18226">
        <v>14</v>
      </c>
      <c r="C18226" t="s">
        <v>62</v>
      </c>
      <c r="D18226" t="s">
        <v>92</v>
      </c>
      <c r="E18226">
        <v>2876</v>
      </c>
      <c r="F18226">
        <v>1</v>
      </c>
    </row>
    <row r="18227" spans="1:6">
      <c r="A18227">
        <v>5541</v>
      </c>
      <c r="B18227">
        <v>14</v>
      </c>
      <c r="C18227" t="s">
        <v>62</v>
      </c>
      <c r="D18227" t="s">
        <v>92</v>
      </c>
      <c r="E18227">
        <v>1066</v>
      </c>
      <c r="F18227">
        <v>1</v>
      </c>
    </row>
    <row r="18228" spans="1:6">
      <c r="A18228">
        <v>5541</v>
      </c>
      <c r="B18228">
        <v>14</v>
      </c>
      <c r="C18228" t="s">
        <v>62</v>
      </c>
      <c r="D18228" t="s">
        <v>92</v>
      </c>
      <c r="E18228">
        <v>3053</v>
      </c>
      <c r="F18228">
        <v>1</v>
      </c>
    </row>
    <row r="18229" spans="1:6">
      <c r="A18229">
        <v>5541</v>
      </c>
      <c r="B18229">
        <v>14</v>
      </c>
      <c r="C18229" t="s">
        <v>62</v>
      </c>
      <c r="D18229" t="s">
        <v>92</v>
      </c>
      <c r="E18229">
        <v>4793</v>
      </c>
      <c r="F18229">
        <v>1</v>
      </c>
    </row>
    <row r="18230" spans="1:6">
      <c r="A18230">
        <v>5541</v>
      </c>
      <c r="B18230">
        <v>14</v>
      </c>
      <c r="C18230" t="s">
        <v>62</v>
      </c>
      <c r="D18230" t="s">
        <v>92</v>
      </c>
      <c r="E18230">
        <v>2646</v>
      </c>
      <c r="F18230">
        <v>1</v>
      </c>
    </row>
    <row r="18231" spans="1:6">
      <c r="A18231">
        <v>5541</v>
      </c>
      <c r="B18231">
        <v>14</v>
      </c>
      <c r="C18231" t="s">
        <v>62</v>
      </c>
      <c r="D18231" t="s">
        <v>92</v>
      </c>
      <c r="E18231">
        <v>6053</v>
      </c>
      <c r="F18231">
        <v>1</v>
      </c>
    </row>
    <row r="18232" spans="1:6">
      <c r="A18232">
        <v>5541</v>
      </c>
      <c r="B18232">
        <v>14</v>
      </c>
      <c r="C18232" t="s">
        <v>62</v>
      </c>
      <c r="D18232" t="s">
        <v>92</v>
      </c>
      <c r="E18232">
        <v>4730</v>
      </c>
      <c r="F18232">
        <v>1</v>
      </c>
    </row>
    <row r="18233" spans="1:6">
      <c r="A18233">
        <v>5541</v>
      </c>
      <c r="B18233">
        <v>14</v>
      </c>
      <c r="C18233" t="s">
        <v>62</v>
      </c>
      <c r="D18233" t="s">
        <v>92</v>
      </c>
      <c r="E18233">
        <v>3220</v>
      </c>
      <c r="F18233">
        <v>1</v>
      </c>
    </row>
    <row r="18234" spans="1:6">
      <c r="A18234">
        <v>5541</v>
      </c>
      <c r="B18234">
        <v>14</v>
      </c>
      <c r="C18234" t="s">
        <v>62</v>
      </c>
      <c r="D18234" t="s">
        <v>92</v>
      </c>
      <c r="E18234">
        <v>1095</v>
      </c>
      <c r="F18234">
        <v>1</v>
      </c>
    </row>
    <row r="18235" spans="1:6">
      <c r="A18235">
        <v>5541</v>
      </c>
      <c r="B18235">
        <v>14</v>
      </c>
      <c r="C18235" t="s">
        <v>62</v>
      </c>
      <c r="D18235" t="s">
        <v>92</v>
      </c>
      <c r="E18235">
        <v>3532</v>
      </c>
      <c r="F18235">
        <v>1</v>
      </c>
    </row>
    <row r="18236" spans="1:6">
      <c r="A18236">
        <v>5541</v>
      </c>
      <c r="B18236">
        <v>14</v>
      </c>
      <c r="C18236" t="s">
        <v>62</v>
      </c>
      <c r="D18236" t="s">
        <v>92</v>
      </c>
      <c r="E18236">
        <v>3517</v>
      </c>
      <c r="F18236">
        <v>1</v>
      </c>
    </row>
    <row r="18237" spans="1:6">
      <c r="A18237">
        <v>5541</v>
      </c>
      <c r="B18237">
        <v>14</v>
      </c>
      <c r="C18237" t="s">
        <v>62</v>
      </c>
      <c r="D18237" t="s">
        <v>92</v>
      </c>
      <c r="E18237">
        <v>3107</v>
      </c>
      <c r="F18237">
        <v>1</v>
      </c>
    </row>
    <row r="18238" spans="1:6">
      <c r="A18238">
        <v>5541</v>
      </c>
      <c r="B18238">
        <v>14</v>
      </c>
      <c r="C18238" t="s">
        <v>62</v>
      </c>
      <c r="D18238" t="s">
        <v>92</v>
      </c>
      <c r="E18238">
        <v>3906</v>
      </c>
      <c r="F18238">
        <v>1</v>
      </c>
    </row>
    <row r="18239" spans="1:6">
      <c r="A18239">
        <v>5541</v>
      </c>
      <c r="B18239">
        <v>14</v>
      </c>
      <c r="C18239" t="s">
        <v>62</v>
      </c>
      <c r="D18239" t="s">
        <v>92</v>
      </c>
      <c r="E18239">
        <v>3685</v>
      </c>
      <c r="F18239">
        <v>1</v>
      </c>
    </row>
    <row r="18240" spans="1:6">
      <c r="A18240">
        <v>5541</v>
      </c>
      <c r="B18240">
        <v>14</v>
      </c>
      <c r="C18240" t="s">
        <v>62</v>
      </c>
      <c r="D18240" t="s">
        <v>92</v>
      </c>
      <c r="E18240">
        <v>4800</v>
      </c>
      <c r="F18240">
        <v>1</v>
      </c>
    </row>
    <row r="18241" spans="1:6">
      <c r="A18241">
        <v>5541</v>
      </c>
      <c r="B18241">
        <v>14</v>
      </c>
      <c r="C18241" t="s">
        <v>62</v>
      </c>
      <c r="D18241" t="s">
        <v>92</v>
      </c>
      <c r="E18241">
        <v>2433</v>
      </c>
      <c r="F18241">
        <v>1</v>
      </c>
    </row>
    <row r="18242" spans="1:6">
      <c r="A18242">
        <v>5541</v>
      </c>
      <c r="B18242">
        <v>14</v>
      </c>
      <c r="C18242" t="s">
        <v>62</v>
      </c>
      <c r="D18242" t="s">
        <v>92</v>
      </c>
      <c r="E18242">
        <v>3912</v>
      </c>
      <c r="F18242">
        <v>1</v>
      </c>
    </row>
    <row r="18243" spans="1:6">
      <c r="A18243">
        <v>5541</v>
      </c>
      <c r="B18243">
        <v>14</v>
      </c>
      <c r="C18243" t="s">
        <v>62</v>
      </c>
      <c r="D18243" t="s">
        <v>92</v>
      </c>
      <c r="E18243">
        <v>3495</v>
      </c>
      <c r="F18243">
        <v>1</v>
      </c>
    </row>
    <row r="18244" spans="1:6">
      <c r="A18244">
        <v>5541</v>
      </c>
      <c r="B18244">
        <v>14</v>
      </c>
      <c r="C18244" t="s">
        <v>62</v>
      </c>
      <c r="D18244" t="s">
        <v>92</v>
      </c>
      <c r="E18244">
        <v>4965</v>
      </c>
      <c r="F18244">
        <v>1</v>
      </c>
    </row>
    <row r="18245" spans="1:6">
      <c r="A18245">
        <v>5541</v>
      </c>
      <c r="B18245">
        <v>14</v>
      </c>
      <c r="C18245" t="s">
        <v>62</v>
      </c>
      <c r="D18245" t="s">
        <v>92</v>
      </c>
      <c r="E18245">
        <v>4652</v>
      </c>
      <c r="F18245">
        <v>1</v>
      </c>
    </row>
    <row r="18246" spans="1:6">
      <c r="A18246">
        <v>5541</v>
      </c>
      <c r="B18246">
        <v>14</v>
      </c>
      <c r="C18246" t="s">
        <v>62</v>
      </c>
      <c r="D18246" t="s">
        <v>92</v>
      </c>
      <c r="E18246">
        <v>5288</v>
      </c>
      <c r="F18246">
        <v>1</v>
      </c>
    </row>
    <row r="18247" spans="1:6">
      <c r="A18247">
        <v>5541</v>
      </c>
      <c r="B18247">
        <v>14</v>
      </c>
      <c r="C18247" t="s">
        <v>62</v>
      </c>
      <c r="D18247" t="s">
        <v>92</v>
      </c>
      <c r="E18247">
        <v>5109</v>
      </c>
      <c r="F18247">
        <v>1</v>
      </c>
    </row>
    <row r="18248" spans="1:6">
      <c r="A18248">
        <v>5541</v>
      </c>
      <c r="B18248">
        <v>14</v>
      </c>
      <c r="C18248" t="s">
        <v>62</v>
      </c>
      <c r="D18248" t="s">
        <v>92</v>
      </c>
      <c r="E18248">
        <v>249</v>
      </c>
      <c r="F18248">
        <v>1</v>
      </c>
    </row>
    <row r="18249" spans="1:6">
      <c r="A18249">
        <v>5541</v>
      </c>
      <c r="B18249">
        <v>14</v>
      </c>
      <c r="C18249" t="s">
        <v>62</v>
      </c>
      <c r="D18249" t="s">
        <v>92</v>
      </c>
      <c r="E18249">
        <v>2687</v>
      </c>
      <c r="F18249">
        <v>1</v>
      </c>
    </row>
    <row r="18250" spans="1:6">
      <c r="A18250">
        <v>5541</v>
      </c>
      <c r="B18250">
        <v>14</v>
      </c>
      <c r="C18250" t="s">
        <v>62</v>
      </c>
      <c r="D18250" t="s">
        <v>92</v>
      </c>
      <c r="E18250">
        <v>4653</v>
      </c>
      <c r="F18250">
        <v>1</v>
      </c>
    </row>
    <row r="18251" spans="1:6">
      <c r="A18251">
        <v>5541</v>
      </c>
      <c r="B18251">
        <v>14</v>
      </c>
      <c r="C18251" t="s">
        <v>62</v>
      </c>
      <c r="D18251" t="s">
        <v>92</v>
      </c>
      <c r="E18251">
        <v>2854</v>
      </c>
      <c r="F18251">
        <v>1</v>
      </c>
    </row>
    <row r="18252" spans="1:6">
      <c r="A18252">
        <v>5541</v>
      </c>
      <c r="B18252">
        <v>14</v>
      </c>
      <c r="C18252" t="s">
        <v>62</v>
      </c>
      <c r="D18252" t="s">
        <v>92</v>
      </c>
      <c r="E18252">
        <v>3116</v>
      </c>
      <c r="F18252">
        <v>1</v>
      </c>
    </row>
    <row r="18253" spans="1:6">
      <c r="A18253">
        <v>5541</v>
      </c>
      <c r="B18253">
        <v>14</v>
      </c>
      <c r="C18253" t="s">
        <v>62</v>
      </c>
      <c r="D18253" t="s">
        <v>92</v>
      </c>
      <c r="E18253">
        <v>4579</v>
      </c>
      <c r="F18253">
        <v>1</v>
      </c>
    </row>
    <row r="18254" spans="1:6">
      <c r="A18254">
        <v>5541</v>
      </c>
      <c r="B18254">
        <v>14</v>
      </c>
      <c r="C18254" t="s">
        <v>62</v>
      </c>
      <c r="D18254" t="s">
        <v>92</v>
      </c>
      <c r="E18254">
        <v>3793</v>
      </c>
      <c r="F18254">
        <v>1</v>
      </c>
    </row>
    <row r="18255" spans="1:6">
      <c r="A18255">
        <v>5541</v>
      </c>
      <c r="B18255">
        <v>14</v>
      </c>
      <c r="C18255" t="s">
        <v>62</v>
      </c>
      <c r="D18255" t="s">
        <v>92</v>
      </c>
      <c r="E18255">
        <v>1151</v>
      </c>
      <c r="F18255">
        <v>1</v>
      </c>
    </row>
    <row r="18256" spans="1:6">
      <c r="A18256">
        <v>5541</v>
      </c>
      <c r="B18256">
        <v>14</v>
      </c>
      <c r="C18256" t="s">
        <v>62</v>
      </c>
      <c r="D18256" t="s">
        <v>92</v>
      </c>
      <c r="E18256">
        <v>4275</v>
      </c>
      <c r="F18256">
        <v>1</v>
      </c>
    </row>
    <row r="18257" spans="1:6">
      <c r="A18257">
        <v>5541</v>
      </c>
      <c r="B18257">
        <v>14</v>
      </c>
      <c r="C18257" t="s">
        <v>62</v>
      </c>
      <c r="D18257" t="s">
        <v>92</v>
      </c>
      <c r="E18257">
        <v>5803</v>
      </c>
      <c r="F18257">
        <v>1</v>
      </c>
    </row>
    <row r="18258" spans="1:6">
      <c r="A18258">
        <v>5541</v>
      </c>
      <c r="B18258">
        <v>14</v>
      </c>
      <c r="C18258" t="s">
        <v>62</v>
      </c>
      <c r="D18258" t="s">
        <v>92</v>
      </c>
      <c r="E18258">
        <v>2252</v>
      </c>
      <c r="F18258">
        <v>1</v>
      </c>
    </row>
    <row r="18259" spans="1:6">
      <c r="A18259">
        <v>5541</v>
      </c>
      <c r="B18259">
        <v>14</v>
      </c>
      <c r="C18259" t="s">
        <v>62</v>
      </c>
      <c r="D18259" t="s">
        <v>92</v>
      </c>
      <c r="E18259">
        <v>3710</v>
      </c>
      <c r="F18259">
        <v>1</v>
      </c>
    </row>
    <row r="18260" spans="1:6">
      <c r="A18260">
        <v>5541</v>
      </c>
      <c r="B18260">
        <v>14</v>
      </c>
      <c r="C18260" t="s">
        <v>62</v>
      </c>
      <c r="D18260" t="s">
        <v>92</v>
      </c>
      <c r="E18260">
        <v>4151</v>
      </c>
      <c r="F18260">
        <v>1</v>
      </c>
    </row>
    <row r="18261" spans="1:6">
      <c r="A18261">
        <v>5541</v>
      </c>
      <c r="B18261">
        <v>14</v>
      </c>
      <c r="C18261" t="s">
        <v>62</v>
      </c>
      <c r="D18261" t="s">
        <v>92</v>
      </c>
      <c r="E18261">
        <v>5071</v>
      </c>
      <c r="F18261">
        <v>1</v>
      </c>
    </row>
    <row r="18262" spans="1:6">
      <c r="A18262">
        <v>5541</v>
      </c>
      <c r="B18262">
        <v>14</v>
      </c>
      <c r="C18262" t="s">
        <v>62</v>
      </c>
      <c r="D18262" t="s">
        <v>92</v>
      </c>
      <c r="E18262">
        <v>5931</v>
      </c>
      <c r="F18262">
        <v>1</v>
      </c>
    </row>
    <row r="18263" spans="1:6">
      <c r="A18263">
        <v>5541</v>
      </c>
      <c r="B18263">
        <v>14</v>
      </c>
      <c r="C18263" t="s">
        <v>62</v>
      </c>
      <c r="D18263" t="s">
        <v>92</v>
      </c>
      <c r="E18263">
        <v>5115</v>
      </c>
      <c r="F18263">
        <v>1</v>
      </c>
    </row>
    <row r="18264" spans="1:6">
      <c r="A18264">
        <v>5541</v>
      </c>
      <c r="B18264">
        <v>14</v>
      </c>
      <c r="C18264" t="s">
        <v>62</v>
      </c>
      <c r="D18264" t="s">
        <v>92</v>
      </c>
      <c r="E18264">
        <v>3386</v>
      </c>
      <c r="F18264">
        <v>1</v>
      </c>
    </row>
    <row r="18265" spans="1:6">
      <c r="A18265">
        <v>5541</v>
      </c>
      <c r="B18265">
        <v>14</v>
      </c>
      <c r="C18265" t="s">
        <v>62</v>
      </c>
      <c r="D18265" t="s">
        <v>92</v>
      </c>
      <c r="E18265">
        <v>5263</v>
      </c>
      <c r="F18265">
        <v>1</v>
      </c>
    </row>
    <row r="18266" spans="1:6">
      <c r="A18266">
        <v>5541</v>
      </c>
      <c r="B18266">
        <v>14</v>
      </c>
      <c r="C18266" t="s">
        <v>62</v>
      </c>
      <c r="D18266" t="s">
        <v>92</v>
      </c>
      <c r="E18266">
        <v>289</v>
      </c>
      <c r="F18266">
        <v>1</v>
      </c>
    </row>
    <row r="18267" spans="1:6">
      <c r="A18267">
        <v>5541</v>
      </c>
      <c r="B18267">
        <v>14</v>
      </c>
      <c r="C18267" t="s">
        <v>62</v>
      </c>
      <c r="D18267" t="s">
        <v>92</v>
      </c>
      <c r="E18267">
        <v>3946</v>
      </c>
      <c r="F18267">
        <v>1</v>
      </c>
    </row>
    <row r="18268" spans="1:6">
      <c r="A18268">
        <v>5541</v>
      </c>
      <c r="B18268">
        <v>14</v>
      </c>
      <c r="C18268" t="s">
        <v>62</v>
      </c>
      <c r="D18268" t="s">
        <v>92</v>
      </c>
      <c r="E18268">
        <v>4947</v>
      </c>
      <c r="F18268">
        <v>1</v>
      </c>
    </row>
    <row r="18269" spans="1:6">
      <c r="A18269">
        <v>5541</v>
      </c>
      <c r="B18269">
        <v>14</v>
      </c>
      <c r="C18269" t="s">
        <v>62</v>
      </c>
      <c r="D18269" t="s">
        <v>92</v>
      </c>
      <c r="E18269">
        <v>4669</v>
      </c>
      <c r="F18269">
        <v>1</v>
      </c>
    </row>
    <row r="18270" spans="1:6">
      <c r="A18270">
        <v>5541</v>
      </c>
      <c r="B18270">
        <v>14</v>
      </c>
      <c r="C18270" t="s">
        <v>62</v>
      </c>
      <c r="D18270" t="s">
        <v>92</v>
      </c>
      <c r="E18270">
        <v>5961</v>
      </c>
      <c r="F18270">
        <v>1</v>
      </c>
    </row>
    <row r="18271" spans="1:6">
      <c r="A18271">
        <v>5541</v>
      </c>
      <c r="B18271">
        <v>14</v>
      </c>
      <c r="C18271" t="s">
        <v>62</v>
      </c>
      <c r="D18271" t="s">
        <v>92</v>
      </c>
      <c r="E18271">
        <v>1077</v>
      </c>
      <c r="F18271">
        <v>1</v>
      </c>
    </row>
    <row r="18272" spans="1:6">
      <c r="A18272">
        <v>5541</v>
      </c>
      <c r="B18272">
        <v>14</v>
      </c>
      <c r="C18272" t="s">
        <v>62</v>
      </c>
      <c r="D18272" t="s">
        <v>92</v>
      </c>
      <c r="E18272">
        <v>1217</v>
      </c>
      <c r="F18272">
        <v>1</v>
      </c>
    </row>
    <row r="18273" spans="1:6">
      <c r="A18273">
        <v>5541</v>
      </c>
      <c r="B18273">
        <v>14</v>
      </c>
      <c r="C18273" t="s">
        <v>62</v>
      </c>
      <c r="D18273" t="s">
        <v>92</v>
      </c>
      <c r="E18273">
        <v>4841</v>
      </c>
      <c r="F18273">
        <v>1</v>
      </c>
    </row>
    <row r="18274" spans="1:6">
      <c r="A18274">
        <v>5541</v>
      </c>
      <c r="B18274">
        <v>14</v>
      </c>
      <c r="C18274" t="s">
        <v>62</v>
      </c>
      <c r="D18274" t="s">
        <v>92</v>
      </c>
      <c r="E18274">
        <v>6069</v>
      </c>
      <c r="F18274">
        <v>1</v>
      </c>
    </row>
    <row r="18275" spans="1:6">
      <c r="A18275">
        <v>5541</v>
      </c>
      <c r="B18275">
        <v>19</v>
      </c>
      <c r="C18275" t="s">
        <v>63</v>
      </c>
      <c r="D18275" t="s">
        <v>92</v>
      </c>
      <c r="E18275">
        <v>1016</v>
      </c>
      <c r="F18275">
        <v>142</v>
      </c>
    </row>
    <row r="18276" spans="1:6">
      <c r="A18276">
        <v>5541</v>
      </c>
      <c r="B18276">
        <v>19</v>
      </c>
      <c r="C18276" t="s">
        <v>63</v>
      </c>
      <c r="D18276" t="s">
        <v>92</v>
      </c>
      <c r="E18276">
        <v>1017</v>
      </c>
      <c r="F18276">
        <v>29</v>
      </c>
    </row>
    <row r="18277" spans="1:6">
      <c r="A18277">
        <v>5541</v>
      </c>
      <c r="B18277">
        <v>19</v>
      </c>
      <c r="C18277" t="s">
        <v>63</v>
      </c>
      <c r="D18277" t="s">
        <v>92</v>
      </c>
      <c r="E18277">
        <v>5179</v>
      </c>
      <c r="F18277">
        <v>26</v>
      </c>
    </row>
    <row r="18278" spans="1:6">
      <c r="A18278">
        <v>5541</v>
      </c>
      <c r="B18278">
        <v>19</v>
      </c>
      <c r="C18278" t="s">
        <v>63</v>
      </c>
      <c r="D18278" t="s">
        <v>92</v>
      </c>
      <c r="E18278">
        <v>2253</v>
      </c>
      <c r="F18278">
        <v>11</v>
      </c>
    </row>
    <row r="18279" spans="1:6">
      <c r="A18279">
        <v>5541</v>
      </c>
      <c r="B18279">
        <v>19</v>
      </c>
      <c r="C18279" t="s">
        <v>63</v>
      </c>
      <c r="D18279" t="s">
        <v>92</v>
      </c>
      <c r="E18279">
        <v>1320</v>
      </c>
      <c r="F18279">
        <v>11</v>
      </c>
    </row>
    <row r="18280" spans="1:6">
      <c r="A18280">
        <v>5541</v>
      </c>
      <c r="B18280">
        <v>19</v>
      </c>
      <c r="C18280" t="s">
        <v>63</v>
      </c>
      <c r="D18280" t="s">
        <v>92</v>
      </c>
      <c r="E18280">
        <v>5967</v>
      </c>
      <c r="F18280">
        <v>11</v>
      </c>
    </row>
    <row r="18281" spans="1:6">
      <c r="A18281">
        <v>5541</v>
      </c>
      <c r="B18281">
        <v>19</v>
      </c>
      <c r="C18281" t="s">
        <v>63</v>
      </c>
      <c r="D18281" t="s">
        <v>92</v>
      </c>
      <c r="E18281">
        <v>2920</v>
      </c>
      <c r="F18281">
        <v>11</v>
      </c>
    </row>
    <row r="18282" spans="1:6">
      <c r="A18282">
        <v>5541</v>
      </c>
      <c r="B18282">
        <v>19</v>
      </c>
      <c r="C18282" t="s">
        <v>63</v>
      </c>
      <c r="D18282" t="s">
        <v>92</v>
      </c>
      <c r="E18282">
        <v>4626</v>
      </c>
      <c r="F18282">
        <v>10</v>
      </c>
    </row>
    <row r="18283" spans="1:6">
      <c r="A18283">
        <v>5541</v>
      </c>
      <c r="B18283">
        <v>19</v>
      </c>
      <c r="C18283" t="s">
        <v>63</v>
      </c>
      <c r="D18283" t="s">
        <v>92</v>
      </c>
      <c r="E18283">
        <v>3021</v>
      </c>
      <c r="F18283">
        <v>10</v>
      </c>
    </row>
    <row r="18284" spans="1:6">
      <c r="A18284">
        <v>5541</v>
      </c>
      <c r="B18284">
        <v>19</v>
      </c>
      <c r="C18284" t="s">
        <v>63</v>
      </c>
      <c r="D18284" t="s">
        <v>92</v>
      </c>
      <c r="E18284">
        <v>1263</v>
      </c>
      <c r="F18284">
        <v>8</v>
      </c>
    </row>
    <row r="18285" spans="1:6">
      <c r="A18285">
        <v>5541</v>
      </c>
      <c r="B18285">
        <v>19</v>
      </c>
      <c r="C18285" t="s">
        <v>63</v>
      </c>
      <c r="D18285" t="s">
        <v>92</v>
      </c>
      <c r="E18285">
        <v>5191</v>
      </c>
      <c r="F18285">
        <v>7</v>
      </c>
    </row>
    <row r="18286" spans="1:6">
      <c r="A18286">
        <v>5541</v>
      </c>
      <c r="B18286">
        <v>19</v>
      </c>
      <c r="C18286" t="s">
        <v>63</v>
      </c>
      <c r="D18286" t="s">
        <v>92</v>
      </c>
      <c r="E18286">
        <v>5857</v>
      </c>
      <c r="F18286">
        <v>6</v>
      </c>
    </row>
    <row r="18287" spans="1:6">
      <c r="A18287">
        <v>5541</v>
      </c>
      <c r="B18287">
        <v>19</v>
      </c>
      <c r="C18287" t="s">
        <v>63</v>
      </c>
      <c r="D18287" t="s">
        <v>92</v>
      </c>
      <c r="E18287">
        <v>5048</v>
      </c>
      <c r="F18287">
        <v>6</v>
      </c>
    </row>
    <row r="18288" spans="1:6">
      <c r="A18288">
        <v>5541</v>
      </c>
      <c r="B18288">
        <v>19</v>
      </c>
      <c r="C18288" t="s">
        <v>63</v>
      </c>
      <c r="D18288" t="s">
        <v>92</v>
      </c>
      <c r="E18288">
        <v>3150</v>
      </c>
      <c r="F18288">
        <v>6</v>
      </c>
    </row>
    <row r="18289" spans="1:6">
      <c r="A18289">
        <v>5541</v>
      </c>
      <c r="B18289">
        <v>19</v>
      </c>
      <c r="C18289" t="s">
        <v>63</v>
      </c>
      <c r="D18289" t="s">
        <v>92</v>
      </c>
      <c r="E18289">
        <v>5559</v>
      </c>
      <c r="F18289">
        <v>6</v>
      </c>
    </row>
    <row r="18290" spans="1:6">
      <c r="A18290">
        <v>5541</v>
      </c>
      <c r="B18290">
        <v>19</v>
      </c>
      <c r="C18290" t="s">
        <v>63</v>
      </c>
      <c r="D18290" t="s">
        <v>92</v>
      </c>
      <c r="E18290">
        <v>3111</v>
      </c>
      <c r="F18290">
        <v>5</v>
      </c>
    </row>
    <row r="18291" spans="1:6">
      <c r="A18291">
        <v>5541</v>
      </c>
      <c r="B18291">
        <v>19</v>
      </c>
      <c r="C18291" t="s">
        <v>63</v>
      </c>
      <c r="D18291" t="s">
        <v>92</v>
      </c>
      <c r="E18291">
        <v>5797</v>
      </c>
      <c r="F18291">
        <v>5</v>
      </c>
    </row>
    <row r="18292" spans="1:6">
      <c r="A18292">
        <v>5541</v>
      </c>
      <c r="B18292">
        <v>19</v>
      </c>
      <c r="C18292" t="s">
        <v>63</v>
      </c>
      <c r="D18292" t="s">
        <v>92</v>
      </c>
      <c r="E18292">
        <v>2269</v>
      </c>
      <c r="F18292">
        <v>5</v>
      </c>
    </row>
    <row r="18293" spans="1:6">
      <c r="A18293">
        <v>5541</v>
      </c>
      <c r="B18293">
        <v>19</v>
      </c>
      <c r="C18293" t="s">
        <v>63</v>
      </c>
      <c r="D18293" t="s">
        <v>92</v>
      </c>
      <c r="E18293">
        <v>4221</v>
      </c>
      <c r="F18293">
        <v>4</v>
      </c>
    </row>
    <row r="18294" spans="1:6">
      <c r="A18294">
        <v>5541</v>
      </c>
      <c r="B18294">
        <v>19</v>
      </c>
      <c r="C18294" t="s">
        <v>63</v>
      </c>
      <c r="D18294" t="s">
        <v>92</v>
      </c>
      <c r="E18294">
        <v>2474</v>
      </c>
      <c r="F18294">
        <v>4</v>
      </c>
    </row>
    <row r="18295" spans="1:6">
      <c r="A18295">
        <v>5541</v>
      </c>
      <c r="B18295">
        <v>19</v>
      </c>
      <c r="C18295" t="s">
        <v>63</v>
      </c>
      <c r="D18295" t="s">
        <v>92</v>
      </c>
      <c r="E18295">
        <v>2643</v>
      </c>
      <c r="F18295">
        <v>4</v>
      </c>
    </row>
    <row r="18296" spans="1:6">
      <c r="A18296">
        <v>5541</v>
      </c>
      <c r="B18296">
        <v>19</v>
      </c>
      <c r="C18296" t="s">
        <v>63</v>
      </c>
      <c r="D18296" t="s">
        <v>92</v>
      </c>
      <c r="E18296">
        <v>5091</v>
      </c>
      <c r="F18296">
        <v>4</v>
      </c>
    </row>
    <row r="18297" spans="1:6">
      <c r="A18297">
        <v>5541</v>
      </c>
      <c r="B18297">
        <v>19</v>
      </c>
      <c r="C18297" t="s">
        <v>63</v>
      </c>
      <c r="D18297" t="s">
        <v>92</v>
      </c>
      <c r="E18297">
        <v>6029</v>
      </c>
      <c r="F18297">
        <v>4</v>
      </c>
    </row>
    <row r="18298" spans="1:6">
      <c r="A18298">
        <v>5541</v>
      </c>
      <c r="B18298">
        <v>19</v>
      </c>
      <c r="C18298" t="s">
        <v>63</v>
      </c>
      <c r="D18298" t="s">
        <v>92</v>
      </c>
      <c r="E18298">
        <v>2575</v>
      </c>
      <c r="F18298">
        <v>4</v>
      </c>
    </row>
    <row r="18299" spans="1:6">
      <c r="A18299">
        <v>5541</v>
      </c>
      <c r="B18299">
        <v>19</v>
      </c>
      <c r="C18299" t="s">
        <v>63</v>
      </c>
      <c r="D18299" t="s">
        <v>92</v>
      </c>
      <c r="E18299">
        <v>4290</v>
      </c>
      <c r="F18299">
        <v>3</v>
      </c>
    </row>
    <row r="18300" spans="1:6">
      <c r="A18300">
        <v>5541</v>
      </c>
      <c r="B18300">
        <v>19</v>
      </c>
      <c r="C18300" t="s">
        <v>63</v>
      </c>
      <c r="D18300" t="s">
        <v>92</v>
      </c>
      <c r="E18300">
        <v>2796</v>
      </c>
      <c r="F18300">
        <v>3</v>
      </c>
    </row>
    <row r="18301" spans="1:6">
      <c r="A18301">
        <v>5541</v>
      </c>
      <c r="B18301">
        <v>19</v>
      </c>
      <c r="C18301" t="s">
        <v>63</v>
      </c>
      <c r="D18301" t="s">
        <v>92</v>
      </c>
      <c r="E18301">
        <v>3301</v>
      </c>
      <c r="F18301">
        <v>3</v>
      </c>
    </row>
    <row r="18302" spans="1:6">
      <c r="A18302">
        <v>5541</v>
      </c>
      <c r="B18302">
        <v>19</v>
      </c>
      <c r="C18302" t="s">
        <v>63</v>
      </c>
      <c r="D18302" t="s">
        <v>92</v>
      </c>
      <c r="E18302">
        <v>3115</v>
      </c>
      <c r="F18302">
        <v>3</v>
      </c>
    </row>
    <row r="18303" spans="1:6">
      <c r="A18303">
        <v>5541</v>
      </c>
      <c r="B18303">
        <v>19</v>
      </c>
      <c r="C18303" t="s">
        <v>63</v>
      </c>
      <c r="D18303" t="s">
        <v>92</v>
      </c>
      <c r="E18303">
        <v>2038</v>
      </c>
      <c r="F18303">
        <v>3</v>
      </c>
    </row>
    <row r="18304" spans="1:6">
      <c r="A18304">
        <v>5541</v>
      </c>
      <c r="B18304">
        <v>19</v>
      </c>
      <c r="C18304" t="s">
        <v>63</v>
      </c>
      <c r="D18304" t="s">
        <v>92</v>
      </c>
      <c r="E18304">
        <v>3727</v>
      </c>
      <c r="F18304">
        <v>3</v>
      </c>
    </row>
    <row r="18305" spans="1:6">
      <c r="A18305">
        <v>5541</v>
      </c>
      <c r="B18305">
        <v>19</v>
      </c>
      <c r="C18305" t="s">
        <v>63</v>
      </c>
      <c r="D18305" t="s">
        <v>92</v>
      </c>
      <c r="E18305">
        <v>5798</v>
      </c>
      <c r="F18305">
        <v>3</v>
      </c>
    </row>
    <row r="18306" spans="1:6">
      <c r="A18306">
        <v>5541</v>
      </c>
      <c r="B18306">
        <v>19</v>
      </c>
      <c r="C18306" t="s">
        <v>63</v>
      </c>
      <c r="D18306" t="s">
        <v>92</v>
      </c>
      <c r="E18306">
        <v>29</v>
      </c>
      <c r="F18306">
        <v>3</v>
      </c>
    </row>
    <row r="18307" spans="1:6">
      <c r="A18307">
        <v>5541</v>
      </c>
      <c r="B18307">
        <v>19</v>
      </c>
      <c r="C18307" t="s">
        <v>63</v>
      </c>
      <c r="D18307" t="s">
        <v>92</v>
      </c>
      <c r="E18307">
        <v>4087</v>
      </c>
      <c r="F18307">
        <v>3</v>
      </c>
    </row>
    <row r="18308" spans="1:6">
      <c r="A18308">
        <v>5541</v>
      </c>
      <c r="B18308">
        <v>19</v>
      </c>
      <c r="C18308" t="s">
        <v>63</v>
      </c>
      <c r="D18308" t="s">
        <v>92</v>
      </c>
      <c r="E18308">
        <v>5133</v>
      </c>
      <c r="F18308">
        <v>2</v>
      </c>
    </row>
    <row r="18309" spans="1:6">
      <c r="A18309">
        <v>5541</v>
      </c>
      <c r="B18309">
        <v>19</v>
      </c>
      <c r="C18309" t="s">
        <v>63</v>
      </c>
      <c r="D18309" t="s">
        <v>92</v>
      </c>
      <c r="E18309">
        <v>2686</v>
      </c>
      <c r="F18309">
        <v>2</v>
      </c>
    </row>
    <row r="18310" spans="1:6">
      <c r="A18310">
        <v>5541</v>
      </c>
      <c r="B18310">
        <v>19</v>
      </c>
      <c r="C18310" t="s">
        <v>63</v>
      </c>
      <c r="D18310" t="s">
        <v>92</v>
      </c>
      <c r="E18310">
        <v>5921</v>
      </c>
      <c r="F18310">
        <v>2</v>
      </c>
    </row>
    <row r="18311" spans="1:6">
      <c r="A18311">
        <v>5541</v>
      </c>
      <c r="B18311">
        <v>19</v>
      </c>
      <c r="C18311" t="s">
        <v>63</v>
      </c>
      <c r="D18311" t="s">
        <v>92</v>
      </c>
      <c r="E18311">
        <v>3102</v>
      </c>
      <c r="F18311">
        <v>2</v>
      </c>
    </row>
    <row r="18312" spans="1:6">
      <c r="A18312">
        <v>5541</v>
      </c>
      <c r="B18312">
        <v>19</v>
      </c>
      <c r="C18312" t="s">
        <v>63</v>
      </c>
      <c r="D18312" t="s">
        <v>92</v>
      </c>
      <c r="E18312">
        <v>2998</v>
      </c>
      <c r="F18312">
        <v>2</v>
      </c>
    </row>
    <row r="18313" spans="1:6">
      <c r="A18313">
        <v>5541</v>
      </c>
      <c r="B18313">
        <v>19</v>
      </c>
      <c r="C18313" t="s">
        <v>63</v>
      </c>
      <c r="D18313" t="s">
        <v>92</v>
      </c>
      <c r="E18313">
        <v>79</v>
      </c>
      <c r="F18313">
        <v>2</v>
      </c>
    </row>
    <row r="18314" spans="1:6">
      <c r="A18314">
        <v>5541</v>
      </c>
      <c r="B18314">
        <v>19</v>
      </c>
      <c r="C18314" t="s">
        <v>63</v>
      </c>
      <c r="D18314" t="s">
        <v>92</v>
      </c>
      <c r="E18314">
        <v>4236</v>
      </c>
      <c r="F18314">
        <v>2</v>
      </c>
    </row>
    <row r="18315" spans="1:6">
      <c r="A18315">
        <v>5541</v>
      </c>
      <c r="B18315">
        <v>19</v>
      </c>
      <c r="C18315" t="s">
        <v>63</v>
      </c>
      <c r="D18315" t="s">
        <v>92</v>
      </c>
      <c r="E18315">
        <v>4663</v>
      </c>
      <c r="F18315">
        <v>2</v>
      </c>
    </row>
    <row r="18316" spans="1:6">
      <c r="A18316">
        <v>5541</v>
      </c>
      <c r="B18316">
        <v>19</v>
      </c>
      <c r="C18316" t="s">
        <v>63</v>
      </c>
      <c r="D18316" t="s">
        <v>92</v>
      </c>
      <c r="E18316">
        <v>298</v>
      </c>
      <c r="F18316">
        <v>2</v>
      </c>
    </row>
    <row r="18317" spans="1:6">
      <c r="A18317">
        <v>5541</v>
      </c>
      <c r="B18317">
        <v>19</v>
      </c>
      <c r="C18317" t="s">
        <v>63</v>
      </c>
      <c r="D18317" t="s">
        <v>92</v>
      </c>
      <c r="E18317">
        <v>1324</v>
      </c>
      <c r="F18317">
        <v>2</v>
      </c>
    </row>
    <row r="18318" spans="1:6">
      <c r="A18318">
        <v>5541</v>
      </c>
      <c r="B18318">
        <v>19</v>
      </c>
      <c r="C18318" t="s">
        <v>63</v>
      </c>
      <c r="D18318" t="s">
        <v>92</v>
      </c>
      <c r="E18318">
        <v>2639</v>
      </c>
      <c r="F18318">
        <v>2</v>
      </c>
    </row>
    <row r="18319" spans="1:6">
      <c r="A18319">
        <v>5541</v>
      </c>
      <c r="B18319">
        <v>19</v>
      </c>
      <c r="C18319" t="s">
        <v>63</v>
      </c>
      <c r="D18319" t="s">
        <v>92</v>
      </c>
      <c r="E18319">
        <v>4769</v>
      </c>
      <c r="F18319">
        <v>2</v>
      </c>
    </row>
    <row r="18320" spans="1:6">
      <c r="A18320">
        <v>5541</v>
      </c>
      <c r="B18320">
        <v>19</v>
      </c>
      <c r="C18320" t="s">
        <v>63</v>
      </c>
      <c r="D18320" t="s">
        <v>92</v>
      </c>
      <c r="E18320">
        <v>2808</v>
      </c>
      <c r="F18320">
        <v>2</v>
      </c>
    </row>
    <row r="18321" spans="1:6">
      <c r="A18321">
        <v>5541</v>
      </c>
      <c r="B18321">
        <v>19</v>
      </c>
      <c r="C18321" t="s">
        <v>63</v>
      </c>
      <c r="D18321" t="s">
        <v>92</v>
      </c>
      <c r="E18321">
        <v>118</v>
      </c>
      <c r="F18321">
        <v>2</v>
      </c>
    </row>
    <row r="18322" spans="1:6">
      <c r="A18322">
        <v>5541</v>
      </c>
      <c r="B18322">
        <v>19</v>
      </c>
      <c r="C18322" t="s">
        <v>63</v>
      </c>
      <c r="D18322" t="s">
        <v>92</v>
      </c>
      <c r="E18322">
        <v>111</v>
      </c>
      <c r="F18322">
        <v>1</v>
      </c>
    </row>
    <row r="18323" spans="1:6">
      <c r="A18323">
        <v>5541</v>
      </c>
      <c r="B18323">
        <v>19</v>
      </c>
      <c r="C18323" t="s">
        <v>63</v>
      </c>
      <c r="D18323" t="s">
        <v>92</v>
      </c>
      <c r="E18323">
        <v>3226</v>
      </c>
      <c r="F18323">
        <v>1</v>
      </c>
    </row>
    <row r="18324" spans="1:6">
      <c r="A18324">
        <v>5541</v>
      </c>
      <c r="B18324">
        <v>19</v>
      </c>
      <c r="C18324" t="s">
        <v>63</v>
      </c>
      <c r="D18324" t="s">
        <v>92</v>
      </c>
      <c r="E18324">
        <v>4125</v>
      </c>
      <c r="F18324">
        <v>1</v>
      </c>
    </row>
    <row r="18325" spans="1:6">
      <c r="A18325">
        <v>5541</v>
      </c>
      <c r="B18325">
        <v>19</v>
      </c>
      <c r="C18325" t="s">
        <v>63</v>
      </c>
      <c r="D18325" t="s">
        <v>92</v>
      </c>
      <c r="E18325">
        <v>1355</v>
      </c>
      <c r="F18325">
        <v>1</v>
      </c>
    </row>
    <row r="18326" spans="1:6">
      <c r="A18326">
        <v>5541</v>
      </c>
      <c r="B18326">
        <v>19</v>
      </c>
      <c r="C18326" t="s">
        <v>63</v>
      </c>
      <c r="D18326" t="s">
        <v>92</v>
      </c>
      <c r="E18326">
        <v>4472</v>
      </c>
      <c r="F18326">
        <v>1</v>
      </c>
    </row>
    <row r="18327" spans="1:6">
      <c r="A18327">
        <v>5541</v>
      </c>
      <c r="B18327">
        <v>19</v>
      </c>
      <c r="C18327" t="s">
        <v>63</v>
      </c>
      <c r="D18327" t="s">
        <v>92</v>
      </c>
      <c r="E18327">
        <v>5847</v>
      </c>
      <c r="F18327">
        <v>1</v>
      </c>
    </row>
    <row r="18328" spans="1:6">
      <c r="A18328">
        <v>5541</v>
      </c>
      <c r="B18328">
        <v>19</v>
      </c>
      <c r="C18328" t="s">
        <v>63</v>
      </c>
      <c r="D18328" t="s">
        <v>92</v>
      </c>
      <c r="E18328">
        <v>3560</v>
      </c>
      <c r="F18328">
        <v>1</v>
      </c>
    </row>
    <row r="18329" spans="1:6">
      <c r="A18329">
        <v>5541</v>
      </c>
      <c r="B18329">
        <v>19</v>
      </c>
      <c r="C18329" t="s">
        <v>63</v>
      </c>
      <c r="D18329" t="s">
        <v>92</v>
      </c>
      <c r="E18329">
        <v>6070</v>
      </c>
      <c r="F18329">
        <v>1</v>
      </c>
    </row>
    <row r="18330" spans="1:6">
      <c r="A18330">
        <v>5541</v>
      </c>
      <c r="B18330">
        <v>19</v>
      </c>
      <c r="C18330" t="s">
        <v>63</v>
      </c>
      <c r="D18330" t="s">
        <v>92</v>
      </c>
      <c r="E18330">
        <v>4567</v>
      </c>
      <c r="F18330">
        <v>1</v>
      </c>
    </row>
    <row r="18331" spans="1:6">
      <c r="A18331">
        <v>5541</v>
      </c>
      <c r="B18331">
        <v>19</v>
      </c>
      <c r="C18331" t="s">
        <v>63</v>
      </c>
      <c r="D18331" t="s">
        <v>92</v>
      </c>
      <c r="E18331">
        <v>3190</v>
      </c>
      <c r="F18331">
        <v>1</v>
      </c>
    </row>
    <row r="18332" spans="1:6">
      <c r="A18332">
        <v>5541</v>
      </c>
      <c r="B18332">
        <v>19</v>
      </c>
      <c r="C18332" t="s">
        <v>63</v>
      </c>
      <c r="D18332" t="s">
        <v>92</v>
      </c>
      <c r="E18332">
        <v>2324</v>
      </c>
      <c r="F18332">
        <v>1</v>
      </c>
    </row>
    <row r="18333" spans="1:6">
      <c r="A18333">
        <v>5541</v>
      </c>
      <c r="B18333">
        <v>19</v>
      </c>
      <c r="C18333" t="s">
        <v>63</v>
      </c>
      <c r="D18333" t="s">
        <v>92</v>
      </c>
      <c r="E18333">
        <v>3464</v>
      </c>
      <c r="F18333">
        <v>1</v>
      </c>
    </row>
    <row r="18334" spans="1:6">
      <c r="A18334">
        <v>5541</v>
      </c>
      <c r="B18334">
        <v>19</v>
      </c>
      <c r="C18334" t="s">
        <v>63</v>
      </c>
      <c r="D18334" t="s">
        <v>92</v>
      </c>
      <c r="E18334">
        <v>5283</v>
      </c>
      <c r="F18334">
        <v>1</v>
      </c>
    </row>
    <row r="18335" spans="1:6">
      <c r="A18335">
        <v>5541</v>
      </c>
      <c r="B18335">
        <v>19</v>
      </c>
      <c r="C18335" t="s">
        <v>63</v>
      </c>
      <c r="D18335" t="s">
        <v>92</v>
      </c>
      <c r="E18335">
        <v>4291</v>
      </c>
      <c r="F18335">
        <v>1</v>
      </c>
    </row>
    <row r="18336" spans="1:6">
      <c r="A18336">
        <v>5541</v>
      </c>
      <c r="B18336">
        <v>19</v>
      </c>
      <c r="C18336" t="s">
        <v>63</v>
      </c>
      <c r="D18336" t="s">
        <v>92</v>
      </c>
      <c r="E18336">
        <v>4004</v>
      </c>
      <c r="F18336">
        <v>1</v>
      </c>
    </row>
    <row r="18337" spans="1:6">
      <c r="A18337">
        <v>5541</v>
      </c>
      <c r="B18337">
        <v>19</v>
      </c>
      <c r="C18337" t="s">
        <v>63</v>
      </c>
      <c r="D18337" t="s">
        <v>92</v>
      </c>
      <c r="E18337">
        <v>3802</v>
      </c>
      <c r="F18337">
        <v>1</v>
      </c>
    </row>
    <row r="18338" spans="1:6">
      <c r="A18338">
        <v>5541</v>
      </c>
      <c r="B18338">
        <v>19</v>
      </c>
      <c r="C18338" t="s">
        <v>63</v>
      </c>
      <c r="D18338" t="s">
        <v>92</v>
      </c>
      <c r="E18338">
        <v>3034</v>
      </c>
      <c r="F18338">
        <v>1</v>
      </c>
    </row>
    <row r="18339" spans="1:6">
      <c r="A18339">
        <v>5541</v>
      </c>
      <c r="B18339">
        <v>19</v>
      </c>
      <c r="C18339" t="s">
        <v>63</v>
      </c>
      <c r="D18339" t="s">
        <v>92</v>
      </c>
      <c r="E18339">
        <v>2018</v>
      </c>
      <c r="F18339">
        <v>1</v>
      </c>
    </row>
    <row r="18340" spans="1:6">
      <c r="A18340">
        <v>5541</v>
      </c>
      <c r="B18340">
        <v>19</v>
      </c>
      <c r="C18340" t="s">
        <v>63</v>
      </c>
      <c r="D18340" t="s">
        <v>92</v>
      </c>
      <c r="E18340">
        <v>3836</v>
      </c>
      <c r="F18340">
        <v>1</v>
      </c>
    </row>
    <row r="18341" spans="1:6">
      <c r="A18341">
        <v>5541</v>
      </c>
      <c r="B18341">
        <v>19</v>
      </c>
      <c r="C18341" t="s">
        <v>63</v>
      </c>
      <c r="D18341" t="s">
        <v>92</v>
      </c>
      <c r="E18341">
        <v>3386</v>
      </c>
      <c r="F18341">
        <v>1</v>
      </c>
    </row>
    <row r="18342" spans="1:6">
      <c r="A18342">
        <v>5541</v>
      </c>
      <c r="B18342">
        <v>19</v>
      </c>
      <c r="C18342" t="s">
        <v>63</v>
      </c>
      <c r="D18342" t="s">
        <v>92</v>
      </c>
      <c r="E18342">
        <v>3159</v>
      </c>
      <c r="F18342">
        <v>1</v>
      </c>
    </row>
    <row r="18343" spans="1:6">
      <c r="A18343">
        <v>5541</v>
      </c>
      <c r="B18343">
        <v>19</v>
      </c>
      <c r="C18343" t="s">
        <v>63</v>
      </c>
      <c r="D18343" t="s">
        <v>92</v>
      </c>
      <c r="E18343">
        <v>5031</v>
      </c>
      <c r="F18343">
        <v>1</v>
      </c>
    </row>
    <row r="18344" spans="1:6">
      <c r="A18344">
        <v>5541</v>
      </c>
      <c r="B18344">
        <v>19</v>
      </c>
      <c r="C18344" t="s">
        <v>63</v>
      </c>
      <c r="D18344" t="s">
        <v>92</v>
      </c>
      <c r="E18344">
        <v>341</v>
      </c>
      <c r="F18344">
        <v>1</v>
      </c>
    </row>
    <row r="18345" spans="1:6">
      <c r="A18345">
        <v>5541</v>
      </c>
      <c r="B18345">
        <v>19</v>
      </c>
      <c r="C18345" t="s">
        <v>63</v>
      </c>
      <c r="D18345" t="s">
        <v>92</v>
      </c>
      <c r="E18345">
        <v>4116</v>
      </c>
      <c r="F18345">
        <v>1</v>
      </c>
    </row>
    <row r="18346" spans="1:6">
      <c r="A18346">
        <v>5541</v>
      </c>
      <c r="B18346">
        <v>19</v>
      </c>
      <c r="C18346" t="s">
        <v>63</v>
      </c>
      <c r="D18346" t="s">
        <v>92</v>
      </c>
      <c r="E18346">
        <v>5934</v>
      </c>
      <c r="F18346">
        <v>1</v>
      </c>
    </row>
    <row r="18347" spans="1:6">
      <c r="A18347">
        <v>5541</v>
      </c>
      <c r="B18347">
        <v>19</v>
      </c>
      <c r="C18347" t="s">
        <v>63</v>
      </c>
      <c r="D18347" t="s">
        <v>92</v>
      </c>
      <c r="E18347">
        <v>4455</v>
      </c>
      <c r="F18347">
        <v>1</v>
      </c>
    </row>
    <row r="18348" spans="1:6">
      <c r="A18348">
        <v>5541</v>
      </c>
      <c r="B18348">
        <v>19</v>
      </c>
      <c r="C18348" t="s">
        <v>63</v>
      </c>
      <c r="D18348" t="s">
        <v>92</v>
      </c>
      <c r="E18348">
        <v>4816</v>
      </c>
      <c r="F18348">
        <v>1</v>
      </c>
    </row>
    <row r="18349" spans="1:6">
      <c r="A18349">
        <v>5541</v>
      </c>
      <c r="B18349">
        <v>19</v>
      </c>
      <c r="C18349" t="s">
        <v>63</v>
      </c>
      <c r="D18349" t="s">
        <v>92</v>
      </c>
      <c r="E18349">
        <v>4162</v>
      </c>
      <c r="F18349">
        <v>1</v>
      </c>
    </row>
    <row r="18350" spans="1:6">
      <c r="A18350">
        <v>5541</v>
      </c>
      <c r="B18350">
        <v>19</v>
      </c>
      <c r="C18350" t="s">
        <v>63</v>
      </c>
      <c r="D18350" t="s">
        <v>92</v>
      </c>
      <c r="E18350">
        <v>4559</v>
      </c>
      <c r="F18350">
        <v>1</v>
      </c>
    </row>
    <row r="18351" spans="1:6">
      <c r="A18351">
        <v>5541</v>
      </c>
      <c r="B18351">
        <v>19</v>
      </c>
      <c r="C18351" t="s">
        <v>63</v>
      </c>
      <c r="D18351" t="s">
        <v>92</v>
      </c>
      <c r="E18351">
        <v>3368</v>
      </c>
      <c r="F18351">
        <v>1</v>
      </c>
    </row>
    <row r="18352" spans="1:6">
      <c r="A18352">
        <v>5541</v>
      </c>
      <c r="B18352">
        <v>19</v>
      </c>
      <c r="C18352" t="s">
        <v>63</v>
      </c>
      <c r="D18352" t="s">
        <v>92</v>
      </c>
      <c r="E18352">
        <v>2815</v>
      </c>
      <c r="F18352">
        <v>1</v>
      </c>
    </row>
    <row r="18353" spans="1:6">
      <c r="A18353">
        <v>5541</v>
      </c>
      <c r="B18353">
        <v>19</v>
      </c>
      <c r="C18353" t="s">
        <v>63</v>
      </c>
      <c r="D18353" t="s">
        <v>92</v>
      </c>
      <c r="E18353">
        <v>4286</v>
      </c>
      <c r="F18353">
        <v>1</v>
      </c>
    </row>
    <row r="18354" spans="1:6">
      <c r="A18354">
        <v>5541</v>
      </c>
      <c r="B18354">
        <v>19</v>
      </c>
      <c r="C18354" t="s">
        <v>63</v>
      </c>
      <c r="D18354" t="s">
        <v>92</v>
      </c>
      <c r="E18354">
        <v>4518</v>
      </c>
      <c r="F18354">
        <v>1</v>
      </c>
    </row>
    <row r="18355" spans="1:6">
      <c r="A18355">
        <v>5541</v>
      </c>
      <c r="B18355">
        <v>19</v>
      </c>
      <c r="C18355" t="s">
        <v>63</v>
      </c>
      <c r="D18355" t="s">
        <v>92</v>
      </c>
      <c r="E18355">
        <v>3791</v>
      </c>
      <c r="F18355">
        <v>1</v>
      </c>
    </row>
    <row r="18356" spans="1:6">
      <c r="A18356">
        <v>5541</v>
      </c>
      <c r="B18356">
        <v>19</v>
      </c>
      <c r="C18356" t="s">
        <v>63</v>
      </c>
      <c r="D18356" t="s">
        <v>92</v>
      </c>
      <c r="E18356">
        <v>5384</v>
      </c>
      <c r="F18356">
        <v>1</v>
      </c>
    </row>
    <row r="18357" spans="1:6">
      <c r="A18357">
        <v>5541</v>
      </c>
      <c r="B18357">
        <v>19</v>
      </c>
      <c r="C18357" t="s">
        <v>63</v>
      </c>
      <c r="D18357" t="s">
        <v>92</v>
      </c>
      <c r="E18357">
        <v>5951</v>
      </c>
      <c r="F18357">
        <v>1</v>
      </c>
    </row>
    <row r="18358" spans="1:6">
      <c r="A18358">
        <v>5541</v>
      </c>
      <c r="B18358">
        <v>19</v>
      </c>
      <c r="C18358" t="s">
        <v>63</v>
      </c>
      <c r="D18358" t="s">
        <v>92</v>
      </c>
      <c r="E18358">
        <v>4232</v>
      </c>
      <c r="F18358">
        <v>1</v>
      </c>
    </row>
    <row r="18359" spans="1:6">
      <c r="A18359">
        <v>5541</v>
      </c>
      <c r="B18359">
        <v>19</v>
      </c>
      <c r="C18359" t="s">
        <v>63</v>
      </c>
      <c r="D18359" t="s">
        <v>92</v>
      </c>
      <c r="E18359">
        <v>5168</v>
      </c>
      <c r="F18359">
        <v>1</v>
      </c>
    </row>
    <row r="18360" spans="1:6">
      <c r="A18360">
        <v>5541</v>
      </c>
      <c r="B18360">
        <v>19</v>
      </c>
      <c r="C18360" t="s">
        <v>63</v>
      </c>
      <c r="D18360" t="s">
        <v>92</v>
      </c>
      <c r="E18360">
        <v>44</v>
      </c>
      <c r="F18360">
        <v>1</v>
      </c>
    </row>
    <row r="18361" spans="1:6">
      <c r="A18361">
        <v>5541</v>
      </c>
      <c r="B18361">
        <v>19</v>
      </c>
      <c r="C18361" t="s">
        <v>63</v>
      </c>
      <c r="D18361" t="s">
        <v>92</v>
      </c>
      <c r="E18361">
        <v>5400</v>
      </c>
      <c r="F18361">
        <v>1</v>
      </c>
    </row>
    <row r="18362" spans="1:6">
      <c r="A18362">
        <v>5541</v>
      </c>
      <c r="B18362">
        <v>19</v>
      </c>
      <c r="C18362" t="s">
        <v>63</v>
      </c>
      <c r="D18362" t="s">
        <v>92</v>
      </c>
      <c r="E18362">
        <v>2202</v>
      </c>
      <c r="F18362">
        <v>1</v>
      </c>
    </row>
    <row r="18363" spans="1:6">
      <c r="A18363">
        <v>5541</v>
      </c>
      <c r="B18363">
        <v>19</v>
      </c>
      <c r="C18363" t="s">
        <v>63</v>
      </c>
      <c r="D18363" t="s">
        <v>92</v>
      </c>
      <c r="E18363">
        <v>2179</v>
      </c>
      <c r="F18363">
        <v>1</v>
      </c>
    </row>
    <row r="18364" spans="1:6">
      <c r="A18364">
        <v>5541</v>
      </c>
      <c r="B18364">
        <v>19</v>
      </c>
      <c r="C18364" t="s">
        <v>63</v>
      </c>
      <c r="D18364" t="s">
        <v>92</v>
      </c>
      <c r="E18364">
        <v>5963</v>
      </c>
      <c r="F18364">
        <v>1</v>
      </c>
    </row>
    <row r="18365" spans="1:6">
      <c r="A18365">
        <v>5541</v>
      </c>
      <c r="B18365">
        <v>19</v>
      </c>
      <c r="C18365" t="s">
        <v>63</v>
      </c>
      <c r="D18365" t="s">
        <v>92</v>
      </c>
      <c r="E18365">
        <v>5124</v>
      </c>
      <c r="F18365">
        <v>1</v>
      </c>
    </row>
    <row r="18366" spans="1:6">
      <c r="A18366">
        <v>5541</v>
      </c>
      <c r="B18366">
        <v>19</v>
      </c>
      <c r="C18366" t="s">
        <v>63</v>
      </c>
      <c r="D18366" t="s">
        <v>92</v>
      </c>
      <c r="E18366">
        <v>4385</v>
      </c>
      <c r="F18366">
        <v>1</v>
      </c>
    </row>
    <row r="18367" spans="1:6">
      <c r="A18367">
        <v>5541</v>
      </c>
      <c r="B18367">
        <v>19</v>
      </c>
      <c r="C18367" t="s">
        <v>63</v>
      </c>
      <c r="D18367" t="s">
        <v>92</v>
      </c>
      <c r="E18367">
        <v>2353</v>
      </c>
      <c r="F18367">
        <v>1</v>
      </c>
    </row>
    <row r="18368" spans="1:6">
      <c r="A18368">
        <v>5541</v>
      </c>
      <c r="B18368">
        <v>19</v>
      </c>
      <c r="C18368" t="s">
        <v>63</v>
      </c>
      <c r="D18368" t="s">
        <v>92</v>
      </c>
      <c r="E18368">
        <v>3211</v>
      </c>
      <c r="F18368">
        <v>1</v>
      </c>
    </row>
    <row r="18369" spans="1:6">
      <c r="A18369">
        <v>5541</v>
      </c>
      <c r="B18369">
        <v>19</v>
      </c>
      <c r="C18369" t="s">
        <v>63</v>
      </c>
      <c r="D18369" t="s">
        <v>92</v>
      </c>
      <c r="E18369">
        <v>301</v>
      </c>
      <c r="F18369">
        <v>1</v>
      </c>
    </row>
    <row r="18370" spans="1:6">
      <c r="A18370">
        <v>5541</v>
      </c>
      <c r="B18370">
        <v>19</v>
      </c>
      <c r="C18370" t="s">
        <v>63</v>
      </c>
      <c r="D18370" t="s">
        <v>92</v>
      </c>
      <c r="E18370">
        <v>5990</v>
      </c>
      <c r="F18370">
        <v>1</v>
      </c>
    </row>
    <row r="18371" spans="1:6">
      <c r="A18371">
        <v>5541</v>
      </c>
      <c r="B18371">
        <v>19</v>
      </c>
      <c r="C18371" t="s">
        <v>63</v>
      </c>
      <c r="D18371" t="s">
        <v>92</v>
      </c>
      <c r="E18371">
        <v>5602</v>
      </c>
      <c r="F18371">
        <v>1</v>
      </c>
    </row>
    <row r="18372" spans="1:6">
      <c r="A18372">
        <v>5541</v>
      </c>
      <c r="B18372">
        <v>19</v>
      </c>
      <c r="C18372" t="s">
        <v>63</v>
      </c>
      <c r="D18372" t="s">
        <v>92</v>
      </c>
      <c r="E18372">
        <v>3709</v>
      </c>
      <c r="F18372">
        <v>1</v>
      </c>
    </row>
    <row r="18373" spans="1:6">
      <c r="A18373">
        <v>5541</v>
      </c>
      <c r="B18373">
        <v>19</v>
      </c>
      <c r="C18373" t="s">
        <v>63</v>
      </c>
      <c r="D18373" t="s">
        <v>92</v>
      </c>
      <c r="E18373">
        <v>5502</v>
      </c>
      <c r="F18373">
        <v>1</v>
      </c>
    </row>
    <row r="18374" spans="1:6">
      <c r="A18374">
        <v>5541</v>
      </c>
      <c r="B18374">
        <v>19</v>
      </c>
      <c r="C18374" t="s">
        <v>63</v>
      </c>
      <c r="D18374" t="s">
        <v>92</v>
      </c>
      <c r="E18374">
        <v>3700</v>
      </c>
      <c r="F18374">
        <v>1</v>
      </c>
    </row>
    <row r="18375" spans="1:6">
      <c r="A18375">
        <v>5541</v>
      </c>
      <c r="B18375">
        <v>19</v>
      </c>
      <c r="C18375" t="s">
        <v>63</v>
      </c>
      <c r="D18375" t="s">
        <v>92</v>
      </c>
      <c r="E18375">
        <v>3357</v>
      </c>
      <c r="F18375">
        <v>1</v>
      </c>
    </row>
    <row r="18376" spans="1:6">
      <c r="A18376">
        <v>5541</v>
      </c>
      <c r="B18376">
        <v>19</v>
      </c>
      <c r="C18376" t="s">
        <v>63</v>
      </c>
      <c r="D18376" t="s">
        <v>92</v>
      </c>
      <c r="E18376">
        <v>1079</v>
      </c>
      <c r="F18376">
        <v>1</v>
      </c>
    </row>
    <row r="18377" spans="1:6">
      <c r="A18377">
        <v>5541</v>
      </c>
      <c r="B18377">
        <v>19</v>
      </c>
      <c r="C18377" t="s">
        <v>63</v>
      </c>
      <c r="D18377" t="s">
        <v>92</v>
      </c>
      <c r="E18377">
        <v>3609</v>
      </c>
      <c r="F18377">
        <v>1</v>
      </c>
    </row>
    <row r="18378" spans="1:6">
      <c r="A18378">
        <v>5541</v>
      </c>
      <c r="B18378">
        <v>19</v>
      </c>
      <c r="C18378" t="s">
        <v>63</v>
      </c>
      <c r="D18378" t="s">
        <v>92</v>
      </c>
      <c r="E18378">
        <v>1004</v>
      </c>
      <c r="F18378">
        <v>1</v>
      </c>
    </row>
    <row r="18379" spans="1:6">
      <c r="A18379">
        <v>5541</v>
      </c>
      <c r="B18379">
        <v>19</v>
      </c>
      <c r="C18379" t="s">
        <v>63</v>
      </c>
      <c r="D18379" t="s">
        <v>92</v>
      </c>
      <c r="E18379">
        <v>3623</v>
      </c>
      <c r="F18379">
        <v>1</v>
      </c>
    </row>
    <row r="18380" spans="1:6">
      <c r="A18380">
        <v>5541</v>
      </c>
      <c r="B18380">
        <v>19</v>
      </c>
      <c r="C18380" t="s">
        <v>63</v>
      </c>
      <c r="D18380" t="s">
        <v>92</v>
      </c>
      <c r="E18380">
        <v>5226</v>
      </c>
      <c r="F18380">
        <v>1</v>
      </c>
    </row>
    <row r="18381" spans="1:6">
      <c r="A18381">
        <v>5541</v>
      </c>
      <c r="B18381">
        <v>19</v>
      </c>
      <c r="C18381" t="s">
        <v>63</v>
      </c>
      <c r="D18381" t="s">
        <v>92</v>
      </c>
      <c r="E18381">
        <v>5584</v>
      </c>
      <c r="F18381">
        <v>1</v>
      </c>
    </row>
    <row r="18382" spans="1:6">
      <c r="A18382">
        <v>5541</v>
      </c>
      <c r="B18382">
        <v>19</v>
      </c>
      <c r="C18382" t="s">
        <v>63</v>
      </c>
      <c r="D18382" t="s">
        <v>92</v>
      </c>
      <c r="E18382">
        <v>2569</v>
      </c>
      <c r="F18382">
        <v>1</v>
      </c>
    </row>
    <row r="18383" spans="1:6">
      <c r="A18383">
        <v>5541</v>
      </c>
      <c r="B18383">
        <v>19</v>
      </c>
      <c r="C18383" t="s">
        <v>63</v>
      </c>
      <c r="D18383" t="s">
        <v>92</v>
      </c>
      <c r="E18383">
        <v>5862</v>
      </c>
      <c r="F18383">
        <v>1</v>
      </c>
    </row>
    <row r="18384" spans="1:6">
      <c r="A18384">
        <v>5541</v>
      </c>
      <c r="B18384">
        <v>19</v>
      </c>
      <c r="C18384" t="s">
        <v>62</v>
      </c>
      <c r="D18384" t="s">
        <v>92</v>
      </c>
      <c r="E18384">
        <v>1169</v>
      </c>
      <c r="F18384">
        <v>49</v>
      </c>
    </row>
    <row r="18385" spans="1:6">
      <c r="A18385">
        <v>5541</v>
      </c>
      <c r="B18385">
        <v>19</v>
      </c>
      <c r="C18385" t="s">
        <v>62</v>
      </c>
      <c r="D18385" t="s">
        <v>92</v>
      </c>
      <c r="E18385">
        <v>1016</v>
      </c>
      <c r="F18385">
        <v>44</v>
      </c>
    </row>
    <row r="18386" spans="1:6">
      <c r="A18386">
        <v>5541</v>
      </c>
      <c r="B18386">
        <v>19</v>
      </c>
      <c r="C18386" t="s">
        <v>62</v>
      </c>
      <c r="D18386" t="s">
        <v>92</v>
      </c>
      <c r="E18386">
        <v>1017</v>
      </c>
      <c r="F18386">
        <v>44</v>
      </c>
    </row>
    <row r="18387" spans="1:6">
      <c r="A18387">
        <v>5541</v>
      </c>
      <c r="B18387">
        <v>19</v>
      </c>
      <c r="C18387" t="s">
        <v>62</v>
      </c>
      <c r="D18387" t="s">
        <v>92</v>
      </c>
      <c r="E18387">
        <v>5179</v>
      </c>
      <c r="F18387">
        <v>23</v>
      </c>
    </row>
    <row r="18388" spans="1:6">
      <c r="A18388">
        <v>5541</v>
      </c>
      <c r="B18388">
        <v>19</v>
      </c>
      <c r="C18388" t="s">
        <v>62</v>
      </c>
      <c r="D18388" t="s">
        <v>92</v>
      </c>
      <c r="E18388">
        <v>4626</v>
      </c>
      <c r="F18388">
        <v>21</v>
      </c>
    </row>
    <row r="18389" spans="1:6">
      <c r="A18389">
        <v>5541</v>
      </c>
      <c r="B18389">
        <v>19</v>
      </c>
      <c r="C18389" t="s">
        <v>62</v>
      </c>
      <c r="D18389" t="s">
        <v>92</v>
      </c>
      <c r="E18389">
        <v>2253</v>
      </c>
      <c r="F18389">
        <v>15</v>
      </c>
    </row>
    <row r="18390" spans="1:6">
      <c r="A18390">
        <v>5541</v>
      </c>
      <c r="B18390">
        <v>19</v>
      </c>
      <c r="C18390" t="s">
        <v>62</v>
      </c>
      <c r="D18390" t="s">
        <v>92</v>
      </c>
      <c r="E18390">
        <v>2920</v>
      </c>
      <c r="F18390">
        <v>14</v>
      </c>
    </row>
    <row r="18391" spans="1:6">
      <c r="A18391">
        <v>5541</v>
      </c>
      <c r="B18391">
        <v>19</v>
      </c>
      <c r="C18391" t="s">
        <v>62</v>
      </c>
      <c r="D18391" t="s">
        <v>92</v>
      </c>
      <c r="E18391">
        <v>2474</v>
      </c>
      <c r="F18391">
        <v>14</v>
      </c>
    </row>
    <row r="18392" spans="1:6">
      <c r="A18392">
        <v>5541</v>
      </c>
      <c r="B18392">
        <v>19</v>
      </c>
      <c r="C18392" t="s">
        <v>62</v>
      </c>
      <c r="D18392" t="s">
        <v>92</v>
      </c>
      <c r="E18392">
        <v>2125</v>
      </c>
      <c r="F18392">
        <v>13</v>
      </c>
    </row>
    <row r="18393" spans="1:6">
      <c r="A18393">
        <v>5541</v>
      </c>
      <c r="B18393">
        <v>19</v>
      </c>
      <c r="C18393" t="s">
        <v>62</v>
      </c>
      <c r="D18393" t="s">
        <v>92</v>
      </c>
      <c r="E18393">
        <v>5797</v>
      </c>
      <c r="F18393">
        <v>12</v>
      </c>
    </row>
    <row r="18394" spans="1:6">
      <c r="A18394">
        <v>5541</v>
      </c>
      <c r="B18394">
        <v>19</v>
      </c>
      <c r="C18394" t="s">
        <v>62</v>
      </c>
      <c r="D18394" t="s">
        <v>92</v>
      </c>
      <c r="E18394">
        <v>4083</v>
      </c>
      <c r="F18394">
        <v>11</v>
      </c>
    </row>
    <row r="18395" spans="1:6">
      <c r="A18395">
        <v>5541</v>
      </c>
      <c r="B18395">
        <v>19</v>
      </c>
      <c r="C18395" t="s">
        <v>62</v>
      </c>
      <c r="D18395" t="s">
        <v>92</v>
      </c>
      <c r="E18395">
        <v>3301</v>
      </c>
      <c r="F18395">
        <v>9</v>
      </c>
    </row>
    <row r="18396" spans="1:6">
      <c r="A18396">
        <v>5541</v>
      </c>
      <c r="B18396">
        <v>19</v>
      </c>
      <c r="C18396" t="s">
        <v>62</v>
      </c>
      <c r="D18396" t="s">
        <v>92</v>
      </c>
      <c r="E18396">
        <v>232</v>
      </c>
      <c r="F18396">
        <v>8</v>
      </c>
    </row>
    <row r="18397" spans="1:6">
      <c r="A18397">
        <v>5541</v>
      </c>
      <c r="B18397">
        <v>19</v>
      </c>
      <c r="C18397" t="s">
        <v>62</v>
      </c>
      <c r="D18397" t="s">
        <v>92</v>
      </c>
      <c r="E18397">
        <v>5048</v>
      </c>
      <c r="F18397">
        <v>7</v>
      </c>
    </row>
    <row r="18398" spans="1:6">
      <c r="A18398">
        <v>5541</v>
      </c>
      <c r="B18398">
        <v>19</v>
      </c>
      <c r="C18398" t="s">
        <v>62</v>
      </c>
      <c r="D18398" t="s">
        <v>92</v>
      </c>
      <c r="E18398">
        <v>6071</v>
      </c>
      <c r="F18398">
        <v>7</v>
      </c>
    </row>
    <row r="18399" spans="1:6">
      <c r="A18399">
        <v>5541</v>
      </c>
      <c r="B18399">
        <v>19</v>
      </c>
      <c r="C18399" t="s">
        <v>62</v>
      </c>
      <c r="D18399" t="s">
        <v>92</v>
      </c>
      <c r="E18399">
        <v>6033</v>
      </c>
      <c r="F18399">
        <v>5</v>
      </c>
    </row>
    <row r="18400" spans="1:6">
      <c r="A18400">
        <v>5541</v>
      </c>
      <c r="B18400">
        <v>19</v>
      </c>
      <c r="C18400" t="s">
        <v>62</v>
      </c>
      <c r="D18400" t="s">
        <v>92</v>
      </c>
      <c r="E18400">
        <v>4221</v>
      </c>
      <c r="F18400">
        <v>5</v>
      </c>
    </row>
    <row r="18401" spans="1:6">
      <c r="A18401">
        <v>5541</v>
      </c>
      <c r="B18401">
        <v>19</v>
      </c>
      <c r="C18401" t="s">
        <v>62</v>
      </c>
      <c r="D18401" t="s">
        <v>92</v>
      </c>
      <c r="E18401">
        <v>3561</v>
      </c>
      <c r="F18401">
        <v>5</v>
      </c>
    </row>
    <row r="18402" spans="1:6">
      <c r="A18402">
        <v>5541</v>
      </c>
      <c r="B18402">
        <v>19</v>
      </c>
      <c r="C18402" t="s">
        <v>62</v>
      </c>
      <c r="D18402" t="s">
        <v>92</v>
      </c>
      <c r="E18402">
        <v>239</v>
      </c>
      <c r="F18402">
        <v>4</v>
      </c>
    </row>
    <row r="18403" spans="1:6">
      <c r="A18403">
        <v>5541</v>
      </c>
      <c r="B18403">
        <v>19</v>
      </c>
      <c r="C18403" t="s">
        <v>62</v>
      </c>
      <c r="D18403" t="s">
        <v>92</v>
      </c>
      <c r="E18403">
        <v>2997</v>
      </c>
      <c r="F18403">
        <v>4</v>
      </c>
    </row>
    <row r="18404" spans="1:6">
      <c r="A18404">
        <v>5541</v>
      </c>
      <c r="B18404">
        <v>19</v>
      </c>
      <c r="C18404" t="s">
        <v>62</v>
      </c>
      <c r="D18404" t="s">
        <v>92</v>
      </c>
      <c r="E18404">
        <v>79</v>
      </c>
      <c r="F18404">
        <v>4</v>
      </c>
    </row>
    <row r="18405" spans="1:6">
      <c r="A18405">
        <v>5541</v>
      </c>
      <c r="B18405">
        <v>19</v>
      </c>
      <c r="C18405" t="s">
        <v>62</v>
      </c>
      <c r="D18405" t="s">
        <v>92</v>
      </c>
      <c r="E18405">
        <v>5191</v>
      </c>
      <c r="F18405">
        <v>4</v>
      </c>
    </row>
    <row r="18406" spans="1:6">
      <c r="A18406">
        <v>5541</v>
      </c>
      <c r="B18406">
        <v>19</v>
      </c>
      <c r="C18406" t="s">
        <v>62</v>
      </c>
      <c r="D18406" t="s">
        <v>92</v>
      </c>
      <c r="E18406">
        <v>5857</v>
      </c>
      <c r="F18406">
        <v>4</v>
      </c>
    </row>
    <row r="18407" spans="1:6">
      <c r="A18407">
        <v>5541</v>
      </c>
      <c r="B18407">
        <v>19</v>
      </c>
      <c r="C18407" t="s">
        <v>62</v>
      </c>
      <c r="D18407" t="s">
        <v>92</v>
      </c>
      <c r="E18407">
        <v>2179</v>
      </c>
      <c r="F18407">
        <v>4</v>
      </c>
    </row>
    <row r="18408" spans="1:6">
      <c r="A18408">
        <v>5541</v>
      </c>
      <c r="B18408">
        <v>19</v>
      </c>
      <c r="C18408" t="s">
        <v>62</v>
      </c>
      <c r="D18408" t="s">
        <v>92</v>
      </c>
      <c r="E18408">
        <v>5859</v>
      </c>
      <c r="F18408">
        <v>4</v>
      </c>
    </row>
    <row r="18409" spans="1:6">
      <c r="A18409">
        <v>5541</v>
      </c>
      <c r="B18409">
        <v>19</v>
      </c>
      <c r="C18409" t="s">
        <v>62</v>
      </c>
      <c r="D18409" t="s">
        <v>92</v>
      </c>
      <c r="E18409">
        <v>1263</v>
      </c>
      <c r="F18409">
        <v>4</v>
      </c>
    </row>
    <row r="18410" spans="1:6">
      <c r="A18410">
        <v>5541</v>
      </c>
      <c r="B18410">
        <v>19</v>
      </c>
      <c r="C18410" t="s">
        <v>62</v>
      </c>
      <c r="D18410" t="s">
        <v>92</v>
      </c>
      <c r="E18410">
        <v>1272</v>
      </c>
      <c r="F18410">
        <v>4</v>
      </c>
    </row>
    <row r="18411" spans="1:6">
      <c r="A18411">
        <v>5541</v>
      </c>
      <c r="B18411">
        <v>19</v>
      </c>
      <c r="C18411" t="s">
        <v>62</v>
      </c>
      <c r="D18411" t="s">
        <v>92</v>
      </c>
      <c r="E18411">
        <v>2269</v>
      </c>
      <c r="F18411">
        <v>4</v>
      </c>
    </row>
    <row r="18412" spans="1:6">
      <c r="A18412">
        <v>5541</v>
      </c>
      <c r="B18412">
        <v>19</v>
      </c>
      <c r="C18412" t="s">
        <v>62</v>
      </c>
      <c r="D18412" t="s">
        <v>92</v>
      </c>
      <c r="E18412">
        <v>3115</v>
      </c>
      <c r="F18412">
        <v>3</v>
      </c>
    </row>
    <row r="18413" spans="1:6">
      <c r="A18413">
        <v>5541</v>
      </c>
      <c r="B18413">
        <v>19</v>
      </c>
      <c r="C18413" t="s">
        <v>62</v>
      </c>
      <c r="D18413" t="s">
        <v>92</v>
      </c>
      <c r="E18413">
        <v>5091</v>
      </c>
      <c r="F18413">
        <v>3</v>
      </c>
    </row>
    <row r="18414" spans="1:6">
      <c r="A18414">
        <v>5541</v>
      </c>
      <c r="B18414">
        <v>19</v>
      </c>
      <c r="C18414" t="s">
        <v>62</v>
      </c>
      <c r="D18414" t="s">
        <v>92</v>
      </c>
      <c r="E18414">
        <v>2640</v>
      </c>
      <c r="F18414">
        <v>3</v>
      </c>
    </row>
    <row r="18415" spans="1:6">
      <c r="A18415">
        <v>5541</v>
      </c>
      <c r="B18415">
        <v>19</v>
      </c>
      <c r="C18415" t="s">
        <v>62</v>
      </c>
      <c r="D18415" t="s">
        <v>92</v>
      </c>
      <c r="E18415">
        <v>4808</v>
      </c>
      <c r="F18415">
        <v>3</v>
      </c>
    </row>
    <row r="18416" spans="1:6">
      <c r="A18416">
        <v>5541</v>
      </c>
      <c r="B18416">
        <v>19</v>
      </c>
      <c r="C18416" t="s">
        <v>62</v>
      </c>
      <c r="D18416" t="s">
        <v>92</v>
      </c>
      <c r="E18416">
        <v>6029</v>
      </c>
      <c r="F18416">
        <v>3</v>
      </c>
    </row>
    <row r="18417" spans="1:6">
      <c r="A18417">
        <v>5541</v>
      </c>
      <c r="B18417">
        <v>19</v>
      </c>
      <c r="C18417" t="s">
        <v>62</v>
      </c>
      <c r="D18417" t="s">
        <v>92</v>
      </c>
      <c r="E18417">
        <v>1320</v>
      </c>
      <c r="F18417">
        <v>3</v>
      </c>
    </row>
    <row r="18418" spans="1:6">
      <c r="A18418">
        <v>5541</v>
      </c>
      <c r="B18418">
        <v>19</v>
      </c>
      <c r="C18418" t="s">
        <v>62</v>
      </c>
      <c r="D18418" t="s">
        <v>92</v>
      </c>
      <c r="E18418">
        <v>2137</v>
      </c>
      <c r="F18418">
        <v>3</v>
      </c>
    </row>
    <row r="18419" spans="1:6">
      <c r="A18419">
        <v>5541</v>
      </c>
      <c r="B18419">
        <v>19</v>
      </c>
      <c r="C18419" t="s">
        <v>62</v>
      </c>
      <c r="D18419" t="s">
        <v>92</v>
      </c>
      <c r="E18419">
        <v>3368</v>
      </c>
      <c r="F18419">
        <v>3</v>
      </c>
    </row>
    <row r="18420" spans="1:6">
      <c r="A18420">
        <v>5541</v>
      </c>
      <c r="B18420">
        <v>19</v>
      </c>
      <c r="C18420" t="s">
        <v>62</v>
      </c>
      <c r="D18420" t="s">
        <v>92</v>
      </c>
      <c r="E18420">
        <v>226</v>
      </c>
      <c r="F18420">
        <v>3</v>
      </c>
    </row>
    <row r="18421" spans="1:6">
      <c r="A18421">
        <v>5541</v>
      </c>
      <c r="B18421">
        <v>19</v>
      </c>
      <c r="C18421" t="s">
        <v>62</v>
      </c>
      <c r="D18421" t="s">
        <v>92</v>
      </c>
      <c r="E18421">
        <v>3709</v>
      </c>
      <c r="F18421">
        <v>3</v>
      </c>
    </row>
    <row r="18422" spans="1:6">
      <c r="A18422">
        <v>5541</v>
      </c>
      <c r="B18422">
        <v>19</v>
      </c>
      <c r="C18422" t="s">
        <v>62</v>
      </c>
      <c r="D18422" t="s">
        <v>92</v>
      </c>
      <c r="E18422">
        <v>5559</v>
      </c>
      <c r="F18422">
        <v>3</v>
      </c>
    </row>
    <row r="18423" spans="1:6">
      <c r="A18423">
        <v>5541</v>
      </c>
      <c r="B18423">
        <v>19</v>
      </c>
      <c r="C18423" t="s">
        <v>62</v>
      </c>
      <c r="D18423" t="s">
        <v>92</v>
      </c>
      <c r="E18423">
        <v>1206</v>
      </c>
      <c r="F18423">
        <v>3</v>
      </c>
    </row>
    <row r="18424" spans="1:6">
      <c r="A18424">
        <v>5541</v>
      </c>
      <c r="B18424">
        <v>19</v>
      </c>
      <c r="C18424" t="s">
        <v>62</v>
      </c>
      <c r="D18424" t="s">
        <v>92</v>
      </c>
      <c r="E18424">
        <v>4567</v>
      </c>
      <c r="F18424">
        <v>2</v>
      </c>
    </row>
    <row r="18425" spans="1:6">
      <c r="A18425">
        <v>5541</v>
      </c>
      <c r="B18425">
        <v>19</v>
      </c>
      <c r="C18425" t="s">
        <v>62</v>
      </c>
      <c r="D18425" t="s">
        <v>92</v>
      </c>
      <c r="E18425">
        <v>5384</v>
      </c>
      <c r="F18425">
        <v>2</v>
      </c>
    </row>
    <row r="18426" spans="1:6">
      <c r="A18426">
        <v>5541</v>
      </c>
      <c r="B18426">
        <v>19</v>
      </c>
      <c r="C18426" t="s">
        <v>62</v>
      </c>
      <c r="D18426" t="s">
        <v>92</v>
      </c>
      <c r="E18426">
        <v>3913</v>
      </c>
      <c r="F18426">
        <v>2</v>
      </c>
    </row>
    <row r="18427" spans="1:6">
      <c r="A18427">
        <v>5541</v>
      </c>
      <c r="B18427">
        <v>19</v>
      </c>
      <c r="C18427" t="s">
        <v>62</v>
      </c>
      <c r="D18427" t="s">
        <v>92</v>
      </c>
      <c r="E18427">
        <v>2808</v>
      </c>
      <c r="F18427">
        <v>2</v>
      </c>
    </row>
    <row r="18428" spans="1:6">
      <c r="A18428">
        <v>5541</v>
      </c>
      <c r="B18428">
        <v>19</v>
      </c>
      <c r="C18428" t="s">
        <v>62</v>
      </c>
      <c r="D18428" t="s">
        <v>92</v>
      </c>
      <c r="E18428">
        <v>2018</v>
      </c>
      <c r="F18428">
        <v>2</v>
      </c>
    </row>
    <row r="18429" spans="1:6">
      <c r="A18429">
        <v>5541</v>
      </c>
      <c r="B18429">
        <v>19</v>
      </c>
      <c r="C18429" t="s">
        <v>62</v>
      </c>
      <c r="D18429" t="s">
        <v>92</v>
      </c>
      <c r="E18429">
        <v>3111</v>
      </c>
      <c r="F18429">
        <v>2</v>
      </c>
    </row>
    <row r="18430" spans="1:6">
      <c r="A18430">
        <v>5541</v>
      </c>
      <c r="B18430">
        <v>19</v>
      </c>
      <c r="C18430" t="s">
        <v>62</v>
      </c>
      <c r="D18430" t="s">
        <v>92</v>
      </c>
      <c r="E18430">
        <v>4695</v>
      </c>
      <c r="F18430">
        <v>2</v>
      </c>
    </row>
    <row r="18431" spans="1:6">
      <c r="A18431">
        <v>5541</v>
      </c>
      <c r="B18431">
        <v>19</v>
      </c>
      <c r="C18431" t="s">
        <v>62</v>
      </c>
      <c r="D18431" t="s">
        <v>92</v>
      </c>
      <c r="E18431">
        <v>2583</v>
      </c>
      <c r="F18431">
        <v>2</v>
      </c>
    </row>
    <row r="18432" spans="1:6">
      <c r="A18432">
        <v>5541</v>
      </c>
      <c r="B18432">
        <v>19</v>
      </c>
      <c r="C18432" t="s">
        <v>62</v>
      </c>
      <c r="D18432" t="s">
        <v>92</v>
      </c>
      <c r="E18432">
        <v>3921</v>
      </c>
      <c r="F18432">
        <v>2</v>
      </c>
    </row>
    <row r="18433" spans="1:6">
      <c r="A18433">
        <v>5541</v>
      </c>
      <c r="B18433">
        <v>19</v>
      </c>
      <c r="C18433" t="s">
        <v>62</v>
      </c>
      <c r="D18433" t="s">
        <v>92</v>
      </c>
      <c r="E18433">
        <v>5168</v>
      </c>
      <c r="F18433">
        <v>2</v>
      </c>
    </row>
    <row r="18434" spans="1:6">
      <c r="A18434">
        <v>5541</v>
      </c>
      <c r="B18434">
        <v>19</v>
      </c>
      <c r="C18434" t="s">
        <v>62</v>
      </c>
      <c r="D18434" t="s">
        <v>92</v>
      </c>
      <c r="E18434">
        <v>3435</v>
      </c>
      <c r="F18434">
        <v>2</v>
      </c>
    </row>
    <row r="18435" spans="1:6">
      <c r="A18435">
        <v>5541</v>
      </c>
      <c r="B18435">
        <v>19</v>
      </c>
      <c r="C18435" t="s">
        <v>62</v>
      </c>
      <c r="D18435" t="s">
        <v>92</v>
      </c>
      <c r="E18435">
        <v>3034</v>
      </c>
      <c r="F18435">
        <v>2</v>
      </c>
    </row>
    <row r="18436" spans="1:6">
      <c r="A18436">
        <v>5541</v>
      </c>
      <c r="B18436">
        <v>19</v>
      </c>
      <c r="C18436" t="s">
        <v>62</v>
      </c>
      <c r="D18436" t="s">
        <v>92</v>
      </c>
      <c r="E18436">
        <v>6074</v>
      </c>
      <c r="F18436">
        <v>2</v>
      </c>
    </row>
    <row r="18437" spans="1:6">
      <c r="A18437">
        <v>5541</v>
      </c>
      <c r="B18437">
        <v>19</v>
      </c>
      <c r="C18437" t="s">
        <v>62</v>
      </c>
      <c r="D18437" t="s">
        <v>92</v>
      </c>
      <c r="E18437">
        <v>5133</v>
      </c>
      <c r="F18437">
        <v>2</v>
      </c>
    </row>
    <row r="18438" spans="1:6">
      <c r="A18438">
        <v>5541</v>
      </c>
      <c r="B18438">
        <v>19</v>
      </c>
      <c r="C18438" t="s">
        <v>62</v>
      </c>
      <c r="D18438" t="s">
        <v>92</v>
      </c>
      <c r="E18438">
        <v>4737</v>
      </c>
      <c r="F18438">
        <v>2</v>
      </c>
    </row>
    <row r="18439" spans="1:6">
      <c r="A18439">
        <v>5541</v>
      </c>
      <c r="B18439">
        <v>19</v>
      </c>
      <c r="C18439" t="s">
        <v>62</v>
      </c>
      <c r="D18439" t="s">
        <v>92</v>
      </c>
      <c r="E18439">
        <v>5217</v>
      </c>
      <c r="F18439">
        <v>2</v>
      </c>
    </row>
    <row r="18440" spans="1:6">
      <c r="A18440">
        <v>5541</v>
      </c>
      <c r="B18440">
        <v>19</v>
      </c>
      <c r="C18440" t="s">
        <v>62</v>
      </c>
      <c r="D18440" t="s">
        <v>92</v>
      </c>
      <c r="E18440">
        <v>5847</v>
      </c>
      <c r="F18440">
        <v>2</v>
      </c>
    </row>
    <row r="18441" spans="1:6">
      <c r="A18441">
        <v>5541</v>
      </c>
      <c r="B18441">
        <v>19</v>
      </c>
      <c r="C18441" t="s">
        <v>62</v>
      </c>
      <c r="D18441" t="s">
        <v>92</v>
      </c>
      <c r="E18441">
        <v>3718</v>
      </c>
      <c r="F18441">
        <v>2</v>
      </c>
    </row>
    <row r="18442" spans="1:6">
      <c r="A18442">
        <v>5541</v>
      </c>
      <c r="B18442">
        <v>19</v>
      </c>
      <c r="C18442" t="s">
        <v>62</v>
      </c>
      <c r="D18442" t="s">
        <v>92</v>
      </c>
      <c r="E18442">
        <v>4290</v>
      </c>
      <c r="F18442">
        <v>2</v>
      </c>
    </row>
    <row r="18443" spans="1:6">
      <c r="A18443">
        <v>5541</v>
      </c>
      <c r="B18443">
        <v>19</v>
      </c>
      <c r="C18443" t="s">
        <v>62</v>
      </c>
      <c r="D18443" t="s">
        <v>92</v>
      </c>
      <c r="E18443">
        <v>4087</v>
      </c>
      <c r="F18443">
        <v>2</v>
      </c>
    </row>
    <row r="18444" spans="1:6">
      <c r="A18444">
        <v>5541</v>
      </c>
      <c r="B18444">
        <v>19</v>
      </c>
      <c r="C18444" t="s">
        <v>62</v>
      </c>
      <c r="D18444" t="s">
        <v>92</v>
      </c>
      <c r="E18444">
        <v>4713</v>
      </c>
      <c r="F18444">
        <v>2</v>
      </c>
    </row>
    <row r="18445" spans="1:6">
      <c r="A18445">
        <v>5541</v>
      </c>
      <c r="B18445">
        <v>19</v>
      </c>
      <c r="C18445" t="s">
        <v>62</v>
      </c>
      <c r="D18445" t="s">
        <v>92</v>
      </c>
      <c r="E18445">
        <v>1307</v>
      </c>
      <c r="F18445">
        <v>2</v>
      </c>
    </row>
    <row r="18446" spans="1:6">
      <c r="A18446">
        <v>5541</v>
      </c>
      <c r="B18446">
        <v>19</v>
      </c>
      <c r="C18446" t="s">
        <v>62</v>
      </c>
      <c r="D18446" t="s">
        <v>92</v>
      </c>
      <c r="E18446">
        <v>3261</v>
      </c>
      <c r="F18446">
        <v>2</v>
      </c>
    </row>
    <row r="18447" spans="1:6">
      <c r="A18447">
        <v>5541</v>
      </c>
      <c r="B18447">
        <v>19</v>
      </c>
      <c r="C18447" t="s">
        <v>62</v>
      </c>
      <c r="D18447" t="s">
        <v>92</v>
      </c>
      <c r="E18447">
        <v>5483</v>
      </c>
      <c r="F18447">
        <v>2</v>
      </c>
    </row>
    <row r="18448" spans="1:6">
      <c r="A18448">
        <v>5541</v>
      </c>
      <c r="B18448">
        <v>19</v>
      </c>
      <c r="C18448" t="s">
        <v>62</v>
      </c>
      <c r="D18448" t="s">
        <v>92</v>
      </c>
      <c r="E18448">
        <v>5918</v>
      </c>
      <c r="F18448">
        <v>2</v>
      </c>
    </row>
    <row r="18449" spans="1:6">
      <c r="A18449">
        <v>5541</v>
      </c>
      <c r="B18449">
        <v>19</v>
      </c>
      <c r="C18449" t="s">
        <v>62</v>
      </c>
      <c r="D18449" t="s">
        <v>92</v>
      </c>
      <c r="E18449">
        <v>4162</v>
      </c>
      <c r="F18449">
        <v>2</v>
      </c>
    </row>
    <row r="18450" spans="1:6">
      <c r="A18450">
        <v>5541</v>
      </c>
      <c r="B18450">
        <v>19</v>
      </c>
      <c r="C18450" t="s">
        <v>62</v>
      </c>
      <c r="D18450" t="s">
        <v>92</v>
      </c>
      <c r="E18450">
        <v>2113</v>
      </c>
      <c r="F18450">
        <v>1</v>
      </c>
    </row>
    <row r="18451" spans="1:6">
      <c r="A18451">
        <v>5541</v>
      </c>
      <c r="B18451">
        <v>19</v>
      </c>
      <c r="C18451" t="s">
        <v>62</v>
      </c>
      <c r="D18451" t="s">
        <v>92</v>
      </c>
      <c r="E18451">
        <v>5031</v>
      </c>
      <c r="F18451">
        <v>1</v>
      </c>
    </row>
    <row r="18452" spans="1:6">
      <c r="A18452">
        <v>5541</v>
      </c>
      <c r="B18452">
        <v>19</v>
      </c>
      <c r="C18452" t="s">
        <v>62</v>
      </c>
      <c r="D18452" t="s">
        <v>92</v>
      </c>
      <c r="E18452">
        <v>5124</v>
      </c>
      <c r="F18452">
        <v>1</v>
      </c>
    </row>
    <row r="18453" spans="1:6">
      <c r="A18453">
        <v>5541</v>
      </c>
      <c r="B18453">
        <v>19</v>
      </c>
      <c r="C18453" t="s">
        <v>62</v>
      </c>
      <c r="D18453" t="s">
        <v>92</v>
      </c>
      <c r="E18453">
        <v>4497</v>
      </c>
      <c r="F18453">
        <v>1</v>
      </c>
    </row>
    <row r="18454" spans="1:6">
      <c r="A18454">
        <v>5541</v>
      </c>
      <c r="B18454">
        <v>19</v>
      </c>
      <c r="C18454" t="s">
        <v>62</v>
      </c>
      <c r="D18454" t="s">
        <v>92</v>
      </c>
      <c r="E18454">
        <v>2998</v>
      </c>
      <c r="F18454">
        <v>1</v>
      </c>
    </row>
    <row r="18455" spans="1:6">
      <c r="A18455">
        <v>5541</v>
      </c>
      <c r="B18455">
        <v>19</v>
      </c>
      <c r="C18455" t="s">
        <v>62</v>
      </c>
      <c r="D18455" t="s">
        <v>92</v>
      </c>
      <c r="E18455">
        <v>2875</v>
      </c>
      <c r="F18455">
        <v>1</v>
      </c>
    </row>
    <row r="18456" spans="1:6">
      <c r="A18456">
        <v>5541</v>
      </c>
      <c r="B18456">
        <v>19</v>
      </c>
      <c r="C18456" t="s">
        <v>62</v>
      </c>
      <c r="D18456" t="s">
        <v>92</v>
      </c>
      <c r="E18456">
        <v>2882</v>
      </c>
      <c r="F18456">
        <v>1</v>
      </c>
    </row>
    <row r="18457" spans="1:6">
      <c r="A18457">
        <v>5541</v>
      </c>
      <c r="B18457">
        <v>19</v>
      </c>
      <c r="C18457" t="s">
        <v>62</v>
      </c>
      <c r="D18457" t="s">
        <v>92</v>
      </c>
      <c r="E18457">
        <v>5818</v>
      </c>
      <c r="F18457">
        <v>1</v>
      </c>
    </row>
    <row r="18458" spans="1:6">
      <c r="A18458">
        <v>5541</v>
      </c>
      <c r="B18458">
        <v>19</v>
      </c>
      <c r="C18458" t="s">
        <v>62</v>
      </c>
      <c r="D18458" t="s">
        <v>92</v>
      </c>
      <c r="E18458">
        <v>5836</v>
      </c>
      <c r="F18458">
        <v>1</v>
      </c>
    </row>
    <row r="18459" spans="1:6">
      <c r="A18459">
        <v>5541</v>
      </c>
      <c r="B18459">
        <v>19</v>
      </c>
      <c r="C18459" t="s">
        <v>62</v>
      </c>
      <c r="D18459" t="s">
        <v>92</v>
      </c>
      <c r="E18459">
        <v>3686</v>
      </c>
      <c r="F18459">
        <v>1</v>
      </c>
    </row>
    <row r="18460" spans="1:6">
      <c r="A18460">
        <v>5541</v>
      </c>
      <c r="B18460">
        <v>19</v>
      </c>
      <c r="C18460" t="s">
        <v>62</v>
      </c>
      <c r="D18460" t="s">
        <v>92</v>
      </c>
      <c r="E18460">
        <v>3263</v>
      </c>
      <c r="F18460">
        <v>1</v>
      </c>
    </row>
    <row r="18461" spans="1:6">
      <c r="A18461">
        <v>5541</v>
      </c>
      <c r="B18461">
        <v>19</v>
      </c>
      <c r="C18461" t="s">
        <v>62</v>
      </c>
      <c r="D18461" t="s">
        <v>92</v>
      </c>
      <c r="E18461">
        <v>3659</v>
      </c>
      <c r="F18461">
        <v>1</v>
      </c>
    </row>
    <row r="18462" spans="1:6">
      <c r="A18462">
        <v>5541</v>
      </c>
      <c r="B18462">
        <v>19</v>
      </c>
      <c r="C18462" t="s">
        <v>62</v>
      </c>
      <c r="D18462" t="s">
        <v>92</v>
      </c>
      <c r="E18462">
        <v>3366</v>
      </c>
      <c r="F18462">
        <v>1</v>
      </c>
    </row>
    <row r="18463" spans="1:6">
      <c r="A18463">
        <v>5541</v>
      </c>
      <c r="B18463">
        <v>19</v>
      </c>
      <c r="C18463" t="s">
        <v>62</v>
      </c>
      <c r="D18463" t="s">
        <v>92</v>
      </c>
      <c r="E18463">
        <v>2973</v>
      </c>
      <c r="F18463">
        <v>1</v>
      </c>
    </row>
    <row r="18464" spans="1:6">
      <c r="A18464">
        <v>5541</v>
      </c>
      <c r="B18464">
        <v>19</v>
      </c>
      <c r="C18464" t="s">
        <v>62</v>
      </c>
      <c r="D18464" t="s">
        <v>92</v>
      </c>
      <c r="E18464">
        <v>5066</v>
      </c>
      <c r="F18464">
        <v>1</v>
      </c>
    </row>
    <row r="18465" spans="1:6">
      <c r="A18465">
        <v>5541</v>
      </c>
      <c r="B18465">
        <v>19</v>
      </c>
      <c r="C18465" t="s">
        <v>62</v>
      </c>
      <c r="D18465" t="s">
        <v>92</v>
      </c>
      <c r="E18465">
        <v>92</v>
      </c>
      <c r="F18465">
        <v>1</v>
      </c>
    </row>
    <row r="18466" spans="1:6">
      <c r="A18466">
        <v>5541</v>
      </c>
      <c r="B18466">
        <v>19</v>
      </c>
      <c r="C18466" t="s">
        <v>62</v>
      </c>
      <c r="D18466" t="s">
        <v>92</v>
      </c>
      <c r="E18466">
        <v>4319</v>
      </c>
      <c r="F18466">
        <v>1</v>
      </c>
    </row>
    <row r="18467" spans="1:6">
      <c r="A18467">
        <v>5541</v>
      </c>
      <c r="B18467">
        <v>19</v>
      </c>
      <c r="C18467" t="s">
        <v>62</v>
      </c>
      <c r="D18467" t="s">
        <v>92</v>
      </c>
      <c r="E18467">
        <v>4275</v>
      </c>
      <c r="F18467">
        <v>1</v>
      </c>
    </row>
    <row r="18468" spans="1:6">
      <c r="A18468">
        <v>5541</v>
      </c>
      <c r="B18468">
        <v>19</v>
      </c>
      <c r="C18468" t="s">
        <v>62</v>
      </c>
      <c r="D18468" t="s">
        <v>92</v>
      </c>
      <c r="E18468">
        <v>1240</v>
      </c>
      <c r="F18468">
        <v>1</v>
      </c>
    </row>
    <row r="18469" spans="1:6">
      <c r="A18469">
        <v>5541</v>
      </c>
      <c r="B18469">
        <v>19</v>
      </c>
      <c r="C18469" t="s">
        <v>62</v>
      </c>
      <c r="D18469" t="s">
        <v>92</v>
      </c>
      <c r="E18469">
        <v>3105</v>
      </c>
      <c r="F18469">
        <v>1</v>
      </c>
    </row>
    <row r="18470" spans="1:6">
      <c r="A18470">
        <v>5541</v>
      </c>
      <c r="B18470">
        <v>19</v>
      </c>
      <c r="C18470" t="s">
        <v>62</v>
      </c>
      <c r="D18470" t="s">
        <v>92</v>
      </c>
      <c r="E18470">
        <v>2217</v>
      </c>
      <c r="F18470">
        <v>1</v>
      </c>
    </row>
    <row r="18471" spans="1:6">
      <c r="A18471">
        <v>5541</v>
      </c>
      <c r="B18471">
        <v>19</v>
      </c>
      <c r="C18471" t="s">
        <v>62</v>
      </c>
      <c r="D18471" t="s">
        <v>92</v>
      </c>
      <c r="E18471">
        <v>4209</v>
      </c>
      <c r="F18471">
        <v>1</v>
      </c>
    </row>
    <row r="18472" spans="1:6">
      <c r="A18472">
        <v>5541</v>
      </c>
      <c r="B18472">
        <v>19</v>
      </c>
      <c r="C18472" t="s">
        <v>62</v>
      </c>
      <c r="D18472" t="s">
        <v>92</v>
      </c>
      <c r="E18472">
        <v>5528</v>
      </c>
      <c r="F18472">
        <v>1</v>
      </c>
    </row>
    <row r="18473" spans="1:6">
      <c r="A18473">
        <v>5541</v>
      </c>
      <c r="B18473">
        <v>19</v>
      </c>
      <c r="C18473" t="s">
        <v>62</v>
      </c>
      <c r="D18473" t="s">
        <v>92</v>
      </c>
      <c r="E18473">
        <v>3245</v>
      </c>
      <c r="F18473">
        <v>1</v>
      </c>
    </row>
    <row r="18474" spans="1:6">
      <c r="A18474">
        <v>5541</v>
      </c>
      <c r="B18474">
        <v>19</v>
      </c>
      <c r="C18474" t="s">
        <v>62</v>
      </c>
      <c r="D18474" t="s">
        <v>92</v>
      </c>
      <c r="E18474">
        <v>2871</v>
      </c>
      <c r="F18474">
        <v>1</v>
      </c>
    </row>
    <row r="18475" spans="1:6">
      <c r="A18475">
        <v>5541</v>
      </c>
      <c r="B18475">
        <v>19</v>
      </c>
      <c r="C18475" t="s">
        <v>62</v>
      </c>
      <c r="D18475" t="s">
        <v>92</v>
      </c>
      <c r="E18475">
        <v>2139</v>
      </c>
      <c r="F18475">
        <v>1</v>
      </c>
    </row>
    <row r="18476" spans="1:6">
      <c r="A18476">
        <v>5541</v>
      </c>
      <c r="B18476">
        <v>19</v>
      </c>
      <c r="C18476" t="s">
        <v>62</v>
      </c>
      <c r="D18476" t="s">
        <v>92</v>
      </c>
      <c r="E18476">
        <v>2756</v>
      </c>
      <c r="F18476">
        <v>1</v>
      </c>
    </row>
    <row r="18477" spans="1:6">
      <c r="A18477">
        <v>5541</v>
      </c>
      <c r="B18477">
        <v>19</v>
      </c>
      <c r="C18477" t="s">
        <v>62</v>
      </c>
      <c r="D18477" t="s">
        <v>92</v>
      </c>
      <c r="E18477">
        <v>4831</v>
      </c>
      <c r="F18477">
        <v>1</v>
      </c>
    </row>
    <row r="18478" spans="1:6">
      <c r="A18478">
        <v>5541</v>
      </c>
      <c r="B18478">
        <v>19</v>
      </c>
      <c r="C18478" t="s">
        <v>62</v>
      </c>
      <c r="D18478" t="s">
        <v>92</v>
      </c>
      <c r="E18478">
        <v>3397</v>
      </c>
      <c r="F18478">
        <v>1</v>
      </c>
    </row>
    <row r="18479" spans="1:6">
      <c r="A18479">
        <v>5541</v>
      </c>
      <c r="B18479">
        <v>19</v>
      </c>
      <c r="C18479" t="s">
        <v>62</v>
      </c>
      <c r="D18479" t="s">
        <v>92</v>
      </c>
      <c r="E18479">
        <v>1168</v>
      </c>
      <c r="F18479">
        <v>1</v>
      </c>
    </row>
    <row r="18480" spans="1:6">
      <c r="A18480">
        <v>5541</v>
      </c>
      <c r="B18480">
        <v>19</v>
      </c>
      <c r="C18480" t="s">
        <v>62</v>
      </c>
      <c r="D18480" t="s">
        <v>92</v>
      </c>
      <c r="E18480">
        <v>965</v>
      </c>
      <c r="F18480">
        <v>1</v>
      </c>
    </row>
    <row r="18481" spans="1:6">
      <c r="A18481">
        <v>5541</v>
      </c>
      <c r="B18481">
        <v>19</v>
      </c>
      <c r="C18481" t="s">
        <v>62</v>
      </c>
      <c r="D18481" t="s">
        <v>92</v>
      </c>
      <c r="E18481">
        <v>1181</v>
      </c>
      <c r="F18481">
        <v>1</v>
      </c>
    </row>
    <row r="18482" spans="1:6">
      <c r="A18482">
        <v>5541</v>
      </c>
      <c r="B18482">
        <v>19</v>
      </c>
      <c r="C18482" t="s">
        <v>62</v>
      </c>
      <c r="D18482" t="s">
        <v>92</v>
      </c>
      <c r="E18482">
        <v>1284</v>
      </c>
      <c r="F18482">
        <v>1</v>
      </c>
    </row>
    <row r="18483" spans="1:6">
      <c r="A18483">
        <v>5541</v>
      </c>
      <c r="B18483">
        <v>19</v>
      </c>
      <c r="C18483" t="s">
        <v>62</v>
      </c>
      <c r="D18483" t="s">
        <v>92</v>
      </c>
      <c r="E18483">
        <v>3506</v>
      </c>
      <c r="F18483">
        <v>1</v>
      </c>
    </row>
    <row r="18484" spans="1:6">
      <c r="A18484">
        <v>5541</v>
      </c>
      <c r="B18484">
        <v>19</v>
      </c>
      <c r="C18484" t="s">
        <v>62</v>
      </c>
      <c r="D18484" t="s">
        <v>92</v>
      </c>
      <c r="E18484">
        <v>4944</v>
      </c>
      <c r="F18484">
        <v>1</v>
      </c>
    </row>
    <row r="18485" spans="1:6">
      <c r="A18485">
        <v>5541</v>
      </c>
      <c r="B18485">
        <v>19</v>
      </c>
      <c r="C18485" t="s">
        <v>62</v>
      </c>
      <c r="D18485" t="s">
        <v>92</v>
      </c>
      <c r="E18485">
        <v>4704</v>
      </c>
      <c r="F18485">
        <v>1</v>
      </c>
    </row>
    <row r="18486" spans="1:6">
      <c r="A18486">
        <v>5541</v>
      </c>
      <c r="B18486">
        <v>19</v>
      </c>
      <c r="C18486" t="s">
        <v>62</v>
      </c>
      <c r="D18486" t="s">
        <v>92</v>
      </c>
      <c r="E18486">
        <v>5967</v>
      </c>
      <c r="F18486">
        <v>1</v>
      </c>
    </row>
    <row r="18487" spans="1:6">
      <c r="A18487">
        <v>5541</v>
      </c>
      <c r="B18487">
        <v>19</v>
      </c>
      <c r="C18487" t="s">
        <v>62</v>
      </c>
      <c r="D18487" t="s">
        <v>92</v>
      </c>
      <c r="E18487">
        <v>29</v>
      </c>
      <c r="F18487">
        <v>1</v>
      </c>
    </row>
    <row r="18488" spans="1:6">
      <c r="A18488">
        <v>5541</v>
      </c>
      <c r="B18488">
        <v>19</v>
      </c>
      <c r="C18488" t="s">
        <v>62</v>
      </c>
      <c r="D18488" t="s">
        <v>92</v>
      </c>
      <c r="E18488">
        <v>4584</v>
      </c>
      <c r="F18488">
        <v>1</v>
      </c>
    </row>
    <row r="18489" spans="1:6">
      <c r="A18489">
        <v>5541</v>
      </c>
      <c r="B18489">
        <v>19</v>
      </c>
      <c r="C18489" t="s">
        <v>62</v>
      </c>
      <c r="D18489" t="s">
        <v>92</v>
      </c>
      <c r="E18489">
        <v>4088</v>
      </c>
      <c r="F18489">
        <v>1</v>
      </c>
    </row>
    <row r="18490" spans="1:6">
      <c r="A18490">
        <v>5541</v>
      </c>
      <c r="B18490">
        <v>19</v>
      </c>
      <c r="C18490" t="s">
        <v>62</v>
      </c>
      <c r="D18490" t="s">
        <v>92</v>
      </c>
      <c r="E18490">
        <v>3391</v>
      </c>
      <c r="F18490">
        <v>1</v>
      </c>
    </row>
    <row r="18491" spans="1:6">
      <c r="A18491">
        <v>5541</v>
      </c>
      <c r="B18491">
        <v>19</v>
      </c>
      <c r="C18491" t="s">
        <v>62</v>
      </c>
      <c r="D18491" t="s">
        <v>92</v>
      </c>
      <c r="E18491">
        <v>2796</v>
      </c>
      <c r="F18491">
        <v>1</v>
      </c>
    </row>
    <row r="18492" spans="1:6">
      <c r="A18492">
        <v>5541</v>
      </c>
      <c r="B18492">
        <v>19</v>
      </c>
      <c r="C18492" t="s">
        <v>62</v>
      </c>
      <c r="D18492" t="s">
        <v>92</v>
      </c>
      <c r="E18492">
        <v>5790</v>
      </c>
      <c r="F18492">
        <v>1</v>
      </c>
    </row>
    <row r="18493" spans="1:6">
      <c r="A18493">
        <v>5541</v>
      </c>
      <c r="B18493">
        <v>19</v>
      </c>
      <c r="C18493" t="s">
        <v>62</v>
      </c>
      <c r="D18493" t="s">
        <v>92</v>
      </c>
      <c r="E18493">
        <v>5376</v>
      </c>
      <c r="F18493">
        <v>1</v>
      </c>
    </row>
    <row r="18494" spans="1:6">
      <c r="A18494">
        <v>5541</v>
      </c>
      <c r="B18494">
        <v>19</v>
      </c>
      <c r="C18494" t="s">
        <v>62</v>
      </c>
      <c r="D18494" t="s">
        <v>92</v>
      </c>
      <c r="E18494">
        <v>3021</v>
      </c>
      <c r="F18494">
        <v>1</v>
      </c>
    </row>
    <row r="18495" spans="1:6">
      <c r="A18495">
        <v>5541</v>
      </c>
      <c r="B18495">
        <v>19</v>
      </c>
      <c r="C18495" t="s">
        <v>62</v>
      </c>
      <c r="D18495" t="s">
        <v>92</v>
      </c>
      <c r="E18495">
        <v>3801</v>
      </c>
      <c r="F18495">
        <v>1</v>
      </c>
    </row>
    <row r="18496" spans="1:6">
      <c r="A18496">
        <v>5541</v>
      </c>
      <c r="B18496">
        <v>19</v>
      </c>
      <c r="C18496" t="s">
        <v>62</v>
      </c>
      <c r="D18496" t="s">
        <v>92</v>
      </c>
      <c r="E18496">
        <v>4663</v>
      </c>
      <c r="F18496">
        <v>1</v>
      </c>
    </row>
    <row r="18497" spans="1:6">
      <c r="A18497">
        <v>5541</v>
      </c>
      <c r="B18497">
        <v>19</v>
      </c>
      <c r="C18497" t="s">
        <v>62</v>
      </c>
      <c r="D18497" t="s">
        <v>92</v>
      </c>
      <c r="E18497">
        <v>2643</v>
      </c>
      <c r="F18497">
        <v>1</v>
      </c>
    </row>
    <row r="18498" spans="1:6">
      <c r="A18498">
        <v>5541</v>
      </c>
      <c r="B18498">
        <v>19</v>
      </c>
      <c r="C18498" t="s">
        <v>62</v>
      </c>
      <c r="D18498" t="s">
        <v>92</v>
      </c>
      <c r="E18498">
        <v>111</v>
      </c>
      <c r="F18498">
        <v>1</v>
      </c>
    </row>
    <row r="18499" spans="1:6">
      <c r="A18499">
        <v>5541</v>
      </c>
      <c r="B18499">
        <v>19</v>
      </c>
      <c r="C18499" t="s">
        <v>62</v>
      </c>
      <c r="D18499" t="s">
        <v>92</v>
      </c>
      <c r="E18499">
        <v>3102</v>
      </c>
      <c r="F18499">
        <v>1</v>
      </c>
    </row>
    <row r="18500" spans="1:6">
      <c r="A18500">
        <v>5541</v>
      </c>
      <c r="B18500">
        <v>19</v>
      </c>
      <c r="C18500" t="s">
        <v>62</v>
      </c>
      <c r="D18500" t="s">
        <v>92</v>
      </c>
      <c r="E18500">
        <v>298</v>
      </c>
      <c r="F18500">
        <v>1</v>
      </c>
    </row>
    <row r="18501" spans="1:6">
      <c r="A18501">
        <v>5541</v>
      </c>
      <c r="B18501">
        <v>19</v>
      </c>
      <c r="C18501" t="s">
        <v>62</v>
      </c>
      <c r="D18501" t="s">
        <v>92</v>
      </c>
      <c r="E18501">
        <v>4385</v>
      </c>
      <c r="F18501">
        <v>1</v>
      </c>
    </row>
    <row r="18502" spans="1:6">
      <c r="A18502">
        <v>5541</v>
      </c>
      <c r="B18502">
        <v>19</v>
      </c>
      <c r="C18502" t="s">
        <v>62</v>
      </c>
      <c r="D18502" t="s">
        <v>92</v>
      </c>
      <c r="E18502">
        <v>1325</v>
      </c>
      <c r="F18502">
        <v>1</v>
      </c>
    </row>
    <row r="18503" spans="1:6">
      <c r="A18503">
        <v>5541</v>
      </c>
      <c r="B18503">
        <v>19</v>
      </c>
      <c r="C18503" t="s">
        <v>62</v>
      </c>
      <c r="D18503" t="s">
        <v>92</v>
      </c>
      <c r="E18503">
        <v>3551</v>
      </c>
      <c r="F18503">
        <v>1</v>
      </c>
    </row>
    <row r="18504" spans="1:6">
      <c r="A18504">
        <v>5541</v>
      </c>
      <c r="B18504">
        <v>19</v>
      </c>
      <c r="C18504" t="s">
        <v>62</v>
      </c>
      <c r="D18504" t="s">
        <v>92</v>
      </c>
      <c r="E18504">
        <v>2180</v>
      </c>
      <c r="F18504">
        <v>1</v>
      </c>
    </row>
    <row r="18505" spans="1:6">
      <c r="A18505">
        <v>5541</v>
      </c>
      <c r="B18505">
        <v>19</v>
      </c>
      <c r="C18505" t="s">
        <v>62</v>
      </c>
      <c r="D18505" t="s">
        <v>92</v>
      </c>
      <c r="E18505">
        <v>2720</v>
      </c>
      <c r="F18505">
        <v>1</v>
      </c>
    </row>
    <row r="18506" spans="1:6">
      <c r="A18506">
        <v>5541</v>
      </c>
      <c r="B18506">
        <v>19</v>
      </c>
      <c r="C18506" t="s">
        <v>62</v>
      </c>
      <c r="D18506" t="s">
        <v>92</v>
      </c>
      <c r="E18506">
        <v>285</v>
      </c>
      <c r="F18506">
        <v>1</v>
      </c>
    </row>
    <row r="18507" spans="1:6">
      <c r="A18507">
        <v>5541</v>
      </c>
      <c r="B18507">
        <v>19</v>
      </c>
      <c r="C18507" t="s">
        <v>62</v>
      </c>
      <c r="D18507" t="s">
        <v>92</v>
      </c>
      <c r="E18507">
        <v>4769</v>
      </c>
      <c r="F18507">
        <v>1</v>
      </c>
    </row>
    <row r="18508" spans="1:6">
      <c r="A18508">
        <v>5541</v>
      </c>
      <c r="B18508">
        <v>19</v>
      </c>
      <c r="C18508" t="s">
        <v>62</v>
      </c>
      <c r="D18508" t="s">
        <v>92</v>
      </c>
      <c r="E18508">
        <v>3719</v>
      </c>
      <c r="F18508">
        <v>1</v>
      </c>
    </row>
    <row r="18509" spans="1:6">
      <c r="A18509">
        <v>5541</v>
      </c>
      <c r="B18509">
        <v>19</v>
      </c>
      <c r="C18509" t="s">
        <v>62</v>
      </c>
      <c r="D18509" t="s">
        <v>92</v>
      </c>
      <c r="E18509">
        <v>56</v>
      </c>
      <c r="F18509">
        <v>1</v>
      </c>
    </row>
    <row r="18510" spans="1:6">
      <c r="A18510">
        <v>5541</v>
      </c>
      <c r="B18510">
        <v>19</v>
      </c>
      <c r="C18510" t="s">
        <v>62</v>
      </c>
      <c r="D18510" t="s">
        <v>92</v>
      </c>
      <c r="E18510">
        <v>266</v>
      </c>
      <c r="F18510">
        <v>1</v>
      </c>
    </row>
    <row r="18511" spans="1:6">
      <c r="A18511">
        <v>5541</v>
      </c>
      <c r="B18511">
        <v>19</v>
      </c>
      <c r="C18511" t="s">
        <v>62</v>
      </c>
      <c r="D18511" t="s">
        <v>92</v>
      </c>
      <c r="E18511">
        <v>6037</v>
      </c>
      <c r="F18511">
        <v>1</v>
      </c>
    </row>
    <row r="18512" spans="1:6">
      <c r="A18512">
        <v>5541</v>
      </c>
      <c r="B18512">
        <v>19</v>
      </c>
      <c r="C18512" t="s">
        <v>62</v>
      </c>
      <c r="D18512" t="s">
        <v>92</v>
      </c>
      <c r="E18512">
        <v>4237</v>
      </c>
      <c r="F18512">
        <v>1</v>
      </c>
    </row>
    <row r="18513" spans="1:6">
      <c r="A18513">
        <v>5541</v>
      </c>
      <c r="B18513">
        <v>19</v>
      </c>
      <c r="C18513" t="s">
        <v>62</v>
      </c>
      <c r="D18513" t="s">
        <v>92</v>
      </c>
      <c r="E18513">
        <v>5897</v>
      </c>
      <c r="F18513">
        <v>1</v>
      </c>
    </row>
    <row r="18514" spans="1:6">
      <c r="A18514">
        <v>5541</v>
      </c>
      <c r="B18514">
        <v>19</v>
      </c>
      <c r="C18514" t="s">
        <v>62</v>
      </c>
      <c r="D18514" t="s">
        <v>92</v>
      </c>
      <c r="E18514">
        <v>2879</v>
      </c>
      <c r="F18514">
        <v>1</v>
      </c>
    </row>
    <row r="18515" spans="1:6">
      <c r="A18515">
        <v>5541</v>
      </c>
      <c r="B18515">
        <v>19</v>
      </c>
      <c r="C18515" t="s">
        <v>62</v>
      </c>
      <c r="D18515" t="s">
        <v>92</v>
      </c>
      <c r="E18515">
        <v>1023</v>
      </c>
      <c r="F18515">
        <v>1</v>
      </c>
    </row>
    <row r="18516" spans="1:6">
      <c r="A18516">
        <v>5541</v>
      </c>
      <c r="B18516">
        <v>19</v>
      </c>
      <c r="C18516" t="s">
        <v>62</v>
      </c>
      <c r="D18516" t="s">
        <v>92</v>
      </c>
      <c r="E18516">
        <v>5862</v>
      </c>
      <c r="F18516">
        <v>1</v>
      </c>
    </row>
    <row r="18517" spans="1:6">
      <c r="A18517">
        <v>5541</v>
      </c>
      <c r="B18517">
        <v>19</v>
      </c>
      <c r="C18517" t="s">
        <v>62</v>
      </c>
      <c r="D18517" t="s">
        <v>92</v>
      </c>
      <c r="E18517">
        <v>3500</v>
      </c>
      <c r="F18517">
        <v>1</v>
      </c>
    </row>
    <row r="18518" spans="1:6">
      <c r="A18518">
        <v>5541</v>
      </c>
      <c r="B18518">
        <v>19</v>
      </c>
      <c r="C18518" t="s">
        <v>62</v>
      </c>
      <c r="D18518" t="s">
        <v>92</v>
      </c>
      <c r="E18518">
        <v>5216</v>
      </c>
      <c r="F18518">
        <v>1</v>
      </c>
    </row>
    <row r="18519" spans="1:6">
      <c r="A18519">
        <v>5541</v>
      </c>
      <c r="B18519">
        <v>19</v>
      </c>
      <c r="C18519" t="s">
        <v>62</v>
      </c>
      <c r="D18519" t="s">
        <v>92</v>
      </c>
      <c r="E18519">
        <v>2932</v>
      </c>
      <c r="F18519">
        <v>1</v>
      </c>
    </row>
    <row r="18520" spans="1:6">
      <c r="A18520">
        <v>5541</v>
      </c>
      <c r="B18520">
        <v>19</v>
      </c>
      <c r="C18520" t="s">
        <v>62</v>
      </c>
      <c r="D18520" t="s">
        <v>92</v>
      </c>
      <c r="E18520">
        <v>279</v>
      </c>
      <c r="F18520">
        <v>1</v>
      </c>
    </row>
    <row r="18521" spans="1:6">
      <c r="A18521">
        <v>5541</v>
      </c>
      <c r="B18521">
        <v>19</v>
      </c>
      <c r="C18521" t="s">
        <v>62</v>
      </c>
      <c r="D18521" t="s">
        <v>92</v>
      </c>
      <c r="E18521">
        <v>3175</v>
      </c>
      <c r="F18521">
        <v>1</v>
      </c>
    </row>
    <row r="18522" spans="1:6">
      <c r="A18522">
        <v>5541</v>
      </c>
      <c r="B18522">
        <v>19</v>
      </c>
      <c r="C18522" t="s">
        <v>62</v>
      </c>
      <c r="D18522" t="s">
        <v>92</v>
      </c>
      <c r="E18522">
        <v>4680</v>
      </c>
      <c r="F18522">
        <v>1</v>
      </c>
    </row>
    <row r="18523" spans="1:6">
      <c r="A18523">
        <v>5541</v>
      </c>
      <c r="B18523">
        <v>19</v>
      </c>
      <c r="C18523" t="s">
        <v>62</v>
      </c>
      <c r="D18523" t="s">
        <v>92</v>
      </c>
      <c r="E18523">
        <v>2416</v>
      </c>
      <c r="F18523">
        <v>1</v>
      </c>
    </row>
    <row r="18524" spans="1:6">
      <c r="A18524">
        <v>5541</v>
      </c>
      <c r="B18524">
        <v>19</v>
      </c>
      <c r="C18524" t="s">
        <v>62</v>
      </c>
      <c r="D18524" t="s">
        <v>92</v>
      </c>
      <c r="E18524">
        <v>3464</v>
      </c>
      <c r="F18524">
        <v>1</v>
      </c>
    </row>
    <row r="18525" spans="1:6">
      <c r="A18525">
        <v>5541</v>
      </c>
      <c r="B18525">
        <v>19</v>
      </c>
      <c r="C18525" t="s">
        <v>62</v>
      </c>
      <c r="D18525" t="s">
        <v>92</v>
      </c>
      <c r="E18525">
        <v>4588</v>
      </c>
      <c r="F18525">
        <v>1</v>
      </c>
    </row>
    <row r="18526" spans="1:6">
      <c r="A18526">
        <v>5541</v>
      </c>
      <c r="B18526">
        <v>19</v>
      </c>
      <c r="C18526" t="s">
        <v>62</v>
      </c>
      <c r="D18526" t="s">
        <v>92</v>
      </c>
      <c r="E18526">
        <v>3961</v>
      </c>
      <c r="F18526">
        <v>1</v>
      </c>
    </row>
    <row r="18527" spans="1:6">
      <c r="A18527">
        <v>5541</v>
      </c>
      <c r="B18527">
        <v>19</v>
      </c>
      <c r="C18527" t="s">
        <v>62</v>
      </c>
      <c r="D18527" t="s">
        <v>92</v>
      </c>
      <c r="E18527">
        <v>147</v>
      </c>
      <c r="F18527">
        <v>1</v>
      </c>
    </row>
    <row r="18528" spans="1:6">
      <c r="A18528">
        <v>5541</v>
      </c>
      <c r="B18528">
        <v>20</v>
      </c>
      <c r="C18528" t="s">
        <v>62</v>
      </c>
      <c r="D18528" t="s">
        <v>92</v>
      </c>
      <c r="E18528">
        <v>2018</v>
      </c>
      <c r="F18528">
        <v>34</v>
      </c>
    </row>
    <row r="18529" spans="1:6">
      <c r="A18529">
        <v>5541</v>
      </c>
      <c r="B18529">
        <v>20</v>
      </c>
      <c r="C18529" t="s">
        <v>62</v>
      </c>
      <c r="D18529" t="s">
        <v>92</v>
      </c>
      <c r="E18529">
        <v>3521</v>
      </c>
      <c r="F18529">
        <v>32</v>
      </c>
    </row>
    <row r="18530" spans="1:6">
      <c r="A18530">
        <v>5541</v>
      </c>
      <c r="B18530">
        <v>20</v>
      </c>
      <c r="C18530" t="s">
        <v>62</v>
      </c>
      <c r="D18530" t="s">
        <v>92</v>
      </c>
      <c r="E18530">
        <v>4808</v>
      </c>
      <c r="F18530">
        <v>16</v>
      </c>
    </row>
    <row r="18531" spans="1:6">
      <c r="A18531">
        <v>5541</v>
      </c>
      <c r="B18531">
        <v>20</v>
      </c>
      <c r="C18531" t="s">
        <v>62</v>
      </c>
      <c r="D18531" t="s">
        <v>92</v>
      </c>
      <c r="E18531">
        <v>2575</v>
      </c>
      <c r="F18531">
        <v>16</v>
      </c>
    </row>
    <row r="18532" spans="1:6">
      <c r="A18532">
        <v>5541</v>
      </c>
      <c r="B18532">
        <v>20</v>
      </c>
      <c r="C18532" t="s">
        <v>62</v>
      </c>
      <c r="D18532" t="s">
        <v>92</v>
      </c>
      <c r="E18532">
        <v>2498</v>
      </c>
      <c r="F18532">
        <v>14</v>
      </c>
    </row>
    <row r="18533" spans="1:6">
      <c r="A18533">
        <v>5541</v>
      </c>
      <c r="B18533">
        <v>20</v>
      </c>
      <c r="C18533" t="s">
        <v>62</v>
      </c>
      <c r="D18533" t="s">
        <v>92</v>
      </c>
      <c r="E18533">
        <v>1004</v>
      </c>
      <c r="F18533">
        <v>12</v>
      </c>
    </row>
    <row r="18534" spans="1:6">
      <c r="A18534">
        <v>5541</v>
      </c>
      <c r="B18534">
        <v>20</v>
      </c>
      <c r="C18534" t="s">
        <v>62</v>
      </c>
      <c r="D18534" t="s">
        <v>92</v>
      </c>
      <c r="E18534">
        <v>344</v>
      </c>
      <c r="F18534">
        <v>10</v>
      </c>
    </row>
    <row r="18535" spans="1:6">
      <c r="A18535">
        <v>5541</v>
      </c>
      <c r="B18535">
        <v>20</v>
      </c>
      <c r="C18535" t="s">
        <v>62</v>
      </c>
      <c r="D18535" t="s">
        <v>92</v>
      </c>
      <c r="E18535">
        <v>2580</v>
      </c>
      <c r="F18535">
        <v>9</v>
      </c>
    </row>
    <row r="18536" spans="1:6">
      <c r="A18536">
        <v>5541</v>
      </c>
      <c r="B18536">
        <v>20</v>
      </c>
      <c r="C18536" t="s">
        <v>62</v>
      </c>
      <c r="D18536" t="s">
        <v>92</v>
      </c>
      <c r="E18536">
        <v>2555</v>
      </c>
      <c r="F18536">
        <v>9</v>
      </c>
    </row>
    <row r="18537" spans="1:6">
      <c r="A18537">
        <v>5541</v>
      </c>
      <c r="B18537">
        <v>20</v>
      </c>
      <c r="C18537" t="s">
        <v>62</v>
      </c>
      <c r="D18537" t="s">
        <v>92</v>
      </c>
      <c r="E18537">
        <v>2062</v>
      </c>
      <c r="F18537">
        <v>9</v>
      </c>
    </row>
    <row r="18538" spans="1:6">
      <c r="A18538">
        <v>5541</v>
      </c>
      <c r="B18538">
        <v>20</v>
      </c>
      <c r="C18538" t="s">
        <v>62</v>
      </c>
      <c r="D18538" t="s">
        <v>92</v>
      </c>
      <c r="E18538">
        <v>3528</v>
      </c>
      <c r="F18538">
        <v>8</v>
      </c>
    </row>
    <row r="18539" spans="1:6">
      <c r="A18539">
        <v>5541</v>
      </c>
      <c r="B18539">
        <v>20</v>
      </c>
      <c r="C18539" t="s">
        <v>62</v>
      </c>
      <c r="D18539" t="s">
        <v>92</v>
      </c>
      <c r="E18539">
        <v>1017</v>
      </c>
      <c r="F18539">
        <v>7</v>
      </c>
    </row>
    <row r="18540" spans="1:6">
      <c r="A18540">
        <v>5541</v>
      </c>
      <c r="B18540">
        <v>20</v>
      </c>
      <c r="C18540" t="s">
        <v>62</v>
      </c>
      <c r="D18540" t="s">
        <v>92</v>
      </c>
      <c r="E18540">
        <v>5253</v>
      </c>
      <c r="F18540">
        <v>7</v>
      </c>
    </row>
    <row r="18541" spans="1:6">
      <c r="A18541">
        <v>5541</v>
      </c>
      <c r="B18541">
        <v>20</v>
      </c>
      <c r="C18541" t="s">
        <v>62</v>
      </c>
      <c r="D18541" t="s">
        <v>92</v>
      </c>
      <c r="E18541">
        <v>2682</v>
      </c>
      <c r="F18541">
        <v>7</v>
      </c>
    </row>
    <row r="18542" spans="1:6">
      <c r="A18542">
        <v>5541</v>
      </c>
      <c r="B18542">
        <v>20</v>
      </c>
      <c r="C18542" t="s">
        <v>62</v>
      </c>
      <c r="D18542" t="s">
        <v>92</v>
      </c>
      <c r="E18542">
        <v>2959</v>
      </c>
      <c r="F18542">
        <v>7</v>
      </c>
    </row>
    <row r="18543" spans="1:6">
      <c r="A18543">
        <v>5541</v>
      </c>
      <c r="B18543">
        <v>20</v>
      </c>
      <c r="C18543" t="s">
        <v>62</v>
      </c>
      <c r="D18543" t="s">
        <v>92</v>
      </c>
      <c r="E18543">
        <v>2446</v>
      </c>
      <c r="F18543">
        <v>7</v>
      </c>
    </row>
    <row r="18544" spans="1:6">
      <c r="A18544">
        <v>5541</v>
      </c>
      <c r="B18544">
        <v>20</v>
      </c>
      <c r="C18544" t="s">
        <v>62</v>
      </c>
      <c r="D18544" t="s">
        <v>92</v>
      </c>
      <c r="E18544">
        <v>2913</v>
      </c>
      <c r="F18544">
        <v>6</v>
      </c>
    </row>
    <row r="18545" spans="1:6">
      <c r="A18545">
        <v>5541</v>
      </c>
      <c r="B18545">
        <v>20</v>
      </c>
      <c r="C18545" t="s">
        <v>62</v>
      </c>
      <c r="D18545" t="s">
        <v>92</v>
      </c>
      <c r="E18545">
        <v>4626</v>
      </c>
      <c r="F18545">
        <v>6</v>
      </c>
    </row>
    <row r="18546" spans="1:6">
      <c r="A18546">
        <v>5541</v>
      </c>
      <c r="B18546">
        <v>20</v>
      </c>
      <c r="C18546" t="s">
        <v>62</v>
      </c>
      <c r="D18546" t="s">
        <v>92</v>
      </c>
      <c r="E18546">
        <v>2574</v>
      </c>
      <c r="F18546">
        <v>6</v>
      </c>
    </row>
    <row r="18547" spans="1:6">
      <c r="A18547">
        <v>5541</v>
      </c>
      <c r="B18547">
        <v>20</v>
      </c>
      <c r="C18547" t="s">
        <v>62</v>
      </c>
      <c r="D18547" t="s">
        <v>92</v>
      </c>
      <c r="E18547">
        <v>3727</v>
      </c>
      <c r="F18547">
        <v>6</v>
      </c>
    </row>
    <row r="18548" spans="1:6">
      <c r="A18548">
        <v>5541</v>
      </c>
      <c r="B18548">
        <v>20</v>
      </c>
      <c r="C18548" t="s">
        <v>62</v>
      </c>
      <c r="D18548" t="s">
        <v>92</v>
      </c>
      <c r="E18548">
        <v>5521</v>
      </c>
      <c r="F18548">
        <v>5</v>
      </c>
    </row>
    <row r="18549" spans="1:6">
      <c r="A18549">
        <v>5541</v>
      </c>
      <c r="B18549">
        <v>20</v>
      </c>
      <c r="C18549" t="s">
        <v>62</v>
      </c>
      <c r="D18549" t="s">
        <v>92</v>
      </c>
      <c r="E18549">
        <v>5493</v>
      </c>
      <c r="F18549">
        <v>5</v>
      </c>
    </row>
    <row r="18550" spans="1:6">
      <c r="A18550">
        <v>5541</v>
      </c>
      <c r="B18550">
        <v>20</v>
      </c>
      <c r="C18550" t="s">
        <v>62</v>
      </c>
      <c r="D18550" t="s">
        <v>92</v>
      </c>
      <c r="E18550">
        <v>3961</v>
      </c>
      <c r="F18550">
        <v>5</v>
      </c>
    </row>
    <row r="18551" spans="1:6">
      <c r="A18551">
        <v>5541</v>
      </c>
      <c r="B18551">
        <v>20</v>
      </c>
      <c r="C18551" t="s">
        <v>62</v>
      </c>
      <c r="D18551" t="s">
        <v>92</v>
      </c>
      <c r="E18551">
        <v>2514</v>
      </c>
      <c r="F18551">
        <v>5</v>
      </c>
    </row>
    <row r="18552" spans="1:6">
      <c r="A18552">
        <v>5541</v>
      </c>
      <c r="B18552">
        <v>20</v>
      </c>
      <c r="C18552" t="s">
        <v>62</v>
      </c>
      <c r="D18552" t="s">
        <v>92</v>
      </c>
      <c r="E18552">
        <v>286</v>
      </c>
      <c r="F18552">
        <v>4</v>
      </c>
    </row>
    <row r="18553" spans="1:6">
      <c r="A18553">
        <v>5541</v>
      </c>
      <c r="B18553">
        <v>20</v>
      </c>
      <c r="C18553" t="s">
        <v>62</v>
      </c>
      <c r="D18553" t="s">
        <v>92</v>
      </c>
      <c r="E18553">
        <v>1169</v>
      </c>
      <c r="F18553">
        <v>4</v>
      </c>
    </row>
    <row r="18554" spans="1:6">
      <c r="A18554">
        <v>5541</v>
      </c>
      <c r="B18554">
        <v>20</v>
      </c>
      <c r="C18554" t="s">
        <v>62</v>
      </c>
      <c r="D18554" t="s">
        <v>92</v>
      </c>
      <c r="E18554">
        <v>5179</v>
      </c>
      <c r="F18554">
        <v>4</v>
      </c>
    </row>
    <row r="18555" spans="1:6">
      <c r="A18555">
        <v>5541</v>
      </c>
      <c r="B18555">
        <v>20</v>
      </c>
      <c r="C18555" t="s">
        <v>62</v>
      </c>
      <c r="D18555" t="s">
        <v>92</v>
      </c>
      <c r="E18555">
        <v>2570</v>
      </c>
      <c r="F18555">
        <v>4</v>
      </c>
    </row>
    <row r="18556" spans="1:6">
      <c r="A18556">
        <v>5541</v>
      </c>
      <c r="B18556">
        <v>20</v>
      </c>
      <c r="C18556" t="s">
        <v>62</v>
      </c>
      <c r="D18556" t="s">
        <v>92</v>
      </c>
      <c r="E18556">
        <v>1016</v>
      </c>
      <c r="F18556">
        <v>4</v>
      </c>
    </row>
    <row r="18557" spans="1:6">
      <c r="A18557">
        <v>5541</v>
      </c>
      <c r="B18557">
        <v>20</v>
      </c>
      <c r="C18557" t="s">
        <v>62</v>
      </c>
      <c r="D18557" t="s">
        <v>92</v>
      </c>
      <c r="E18557">
        <v>5133</v>
      </c>
      <c r="F18557">
        <v>4</v>
      </c>
    </row>
    <row r="18558" spans="1:6">
      <c r="A18558">
        <v>5541</v>
      </c>
      <c r="B18558">
        <v>20</v>
      </c>
      <c r="C18558" t="s">
        <v>62</v>
      </c>
      <c r="D18558" t="s">
        <v>92</v>
      </c>
      <c r="E18558">
        <v>2886</v>
      </c>
      <c r="F18558">
        <v>4</v>
      </c>
    </row>
    <row r="18559" spans="1:6">
      <c r="A18559">
        <v>5541</v>
      </c>
      <c r="B18559">
        <v>20</v>
      </c>
      <c r="C18559" t="s">
        <v>62</v>
      </c>
      <c r="D18559" t="s">
        <v>92</v>
      </c>
      <c r="E18559">
        <v>2168</v>
      </c>
      <c r="F18559">
        <v>4</v>
      </c>
    </row>
    <row r="18560" spans="1:6">
      <c r="A18560">
        <v>5541</v>
      </c>
      <c r="B18560">
        <v>20</v>
      </c>
      <c r="C18560" t="s">
        <v>62</v>
      </c>
      <c r="D18560" t="s">
        <v>92</v>
      </c>
      <c r="E18560">
        <v>2590</v>
      </c>
      <c r="F18560">
        <v>3</v>
      </c>
    </row>
    <row r="18561" spans="1:6">
      <c r="A18561">
        <v>5541</v>
      </c>
      <c r="B18561">
        <v>20</v>
      </c>
      <c r="C18561" t="s">
        <v>62</v>
      </c>
      <c r="D18561" t="s">
        <v>92</v>
      </c>
      <c r="E18561">
        <v>5411</v>
      </c>
      <c r="F18561">
        <v>3</v>
      </c>
    </row>
    <row r="18562" spans="1:6">
      <c r="A18562">
        <v>5541</v>
      </c>
      <c r="B18562">
        <v>20</v>
      </c>
      <c r="C18562" t="s">
        <v>62</v>
      </c>
      <c r="D18562" t="s">
        <v>92</v>
      </c>
      <c r="E18562">
        <v>176</v>
      </c>
      <c r="F18562">
        <v>3</v>
      </c>
    </row>
    <row r="18563" spans="1:6">
      <c r="A18563">
        <v>5541</v>
      </c>
      <c r="B18563">
        <v>20</v>
      </c>
      <c r="C18563" t="s">
        <v>62</v>
      </c>
      <c r="D18563" t="s">
        <v>92</v>
      </c>
      <c r="E18563">
        <v>6035</v>
      </c>
      <c r="F18563">
        <v>3</v>
      </c>
    </row>
    <row r="18564" spans="1:6">
      <c r="A18564">
        <v>5541</v>
      </c>
      <c r="B18564">
        <v>20</v>
      </c>
      <c r="C18564" t="s">
        <v>62</v>
      </c>
      <c r="D18564" t="s">
        <v>92</v>
      </c>
      <c r="E18564">
        <v>4221</v>
      </c>
      <c r="F18564">
        <v>3</v>
      </c>
    </row>
    <row r="18565" spans="1:6">
      <c r="A18565">
        <v>5541</v>
      </c>
      <c r="B18565">
        <v>20</v>
      </c>
      <c r="C18565" t="s">
        <v>62</v>
      </c>
      <c r="D18565" t="s">
        <v>92</v>
      </c>
      <c r="E18565">
        <v>4010</v>
      </c>
      <c r="F18565">
        <v>3</v>
      </c>
    </row>
    <row r="18566" spans="1:6">
      <c r="A18566">
        <v>5541</v>
      </c>
      <c r="B18566">
        <v>20</v>
      </c>
      <c r="C18566" t="s">
        <v>62</v>
      </c>
      <c r="D18566" t="s">
        <v>92</v>
      </c>
      <c r="E18566">
        <v>3769</v>
      </c>
      <c r="F18566">
        <v>3</v>
      </c>
    </row>
    <row r="18567" spans="1:6">
      <c r="A18567">
        <v>5541</v>
      </c>
      <c r="B18567">
        <v>20</v>
      </c>
      <c r="C18567" t="s">
        <v>62</v>
      </c>
      <c r="D18567" t="s">
        <v>92</v>
      </c>
      <c r="E18567">
        <v>92</v>
      </c>
      <c r="F18567">
        <v>3</v>
      </c>
    </row>
    <row r="18568" spans="1:6">
      <c r="A18568">
        <v>5541</v>
      </c>
      <c r="B18568">
        <v>20</v>
      </c>
      <c r="C18568" t="s">
        <v>62</v>
      </c>
      <c r="D18568" t="s">
        <v>92</v>
      </c>
      <c r="E18568">
        <v>4004</v>
      </c>
      <c r="F18568">
        <v>3</v>
      </c>
    </row>
    <row r="18569" spans="1:6">
      <c r="A18569">
        <v>5541</v>
      </c>
      <c r="B18569">
        <v>20</v>
      </c>
      <c r="C18569" t="s">
        <v>62</v>
      </c>
      <c r="D18569" t="s">
        <v>92</v>
      </c>
      <c r="E18569">
        <v>2934</v>
      </c>
      <c r="F18569">
        <v>3</v>
      </c>
    </row>
    <row r="18570" spans="1:6">
      <c r="A18570">
        <v>5541</v>
      </c>
      <c r="B18570">
        <v>20</v>
      </c>
      <c r="C18570" t="s">
        <v>62</v>
      </c>
      <c r="D18570" t="s">
        <v>92</v>
      </c>
      <c r="E18570">
        <v>2253</v>
      </c>
      <c r="F18570">
        <v>3</v>
      </c>
    </row>
    <row r="18571" spans="1:6">
      <c r="A18571">
        <v>5541</v>
      </c>
      <c r="B18571">
        <v>20</v>
      </c>
      <c r="C18571" t="s">
        <v>62</v>
      </c>
      <c r="D18571" t="s">
        <v>92</v>
      </c>
      <c r="E18571">
        <v>5877</v>
      </c>
      <c r="F18571">
        <v>3</v>
      </c>
    </row>
    <row r="18572" spans="1:6">
      <c r="A18572">
        <v>5541</v>
      </c>
      <c r="B18572">
        <v>20</v>
      </c>
      <c r="C18572" t="s">
        <v>62</v>
      </c>
      <c r="D18572" t="s">
        <v>92</v>
      </c>
      <c r="E18572">
        <v>6046</v>
      </c>
      <c r="F18572">
        <v>3</v>
      </c>
    </row>
    <row r="18573" spans="1:6">
      <c r="A18573">
        <v>5541</v>
      </c>
      <c r="B18573">
        <v>20</v>
      </c>
      <c r="C18573" t="s">
        <v>62</v>
      </c>
      <c r="D18573" t="s">
        <v>92</v>
      </c>
      <c r="E18573">
        <v>4522</v>
      </c>
      <c r="F18573">
        <v>2</v>
      </c>
    </row>
    <row r="18574" spans="1:6">
      <c r="A18574">
        <v>5541</v>
      </c>
      <c r="B18574">
        <v>20</v>
      </c>
      <c r="C18574" t="s">
        <v>62</v>
      </c>
      <c r="D18574" t="s">
        <v>92</v>
      </c>
      <c r="E18574">
        <v>5836</v>
      </c>
      <c r="F18574">
        <v>2</v>
      </c>
    </row>
    <row r="18575" spans="1:6">
      <c r="A18575">
        <v>5541</v>
      </c>
      <c r="B18575">
        <v>20</v>
      </c>
      <c r="C18575" t="s">
        <v>62</v>
      </c>
      <c r="D18575" t="s">
        <v>92</v>
      </c>
      <c r="E18575">
        <v>2592</v>
      </c>
      <c r="F18575">
        <v>2</v>
      </c>
    </row>
    <row r="18576" spans="1:6">
      <c r="A18576">
        <v>5541</v>
      </c>
      <c r="B18576">
        <v>20</v>
      </c>
      <c r="C18576" t="s">
        <v>62</v>
      </c>
      <c r="D18576" t="s">
        <v>92</v>
      </c>
      <c r="E18576">
        <v>4774</v>
      </c>
      <c r="F18576">
        <v>2</v>
      </c>
    </row>
    <row r="18577" spans="1:6">
      <c r="A18577">
        <v>5541</v>
      </c>
      <c r="B18577">
        <v>20</v>
      </c>
      <c r="C18577" t="s">
        <v>62</v>
      </c>
      <c r="D18577" t="s">
        <v>92</v>
      </c>
      <c r="E18577">
        <v>5079</v>
      </c>
      <c r="F18577">
        <v>2</v>
      </c>
    </row>
    <row r="18578" spans="1:6">
      <c r="A18578">
        <v>5541</v>
      </c>
      <c r="B18578">
        <v>20</v>
      </c>
      <c r="C18578" t="s">
        <v>62</v>
      </c>
      <c r="D18578" t="s">
        <v>92</v>
      </c>
      <c r="E18578">
        <v>5750</v>
      </c>
      <c r="F18578">
        <v>2</v>
      </c>
    </row>
    <row r="18579" spans="1:6">
      <c r="A18579">
        <v>5541</v>
      </c>
      <c r="B18579">
        <v>20</v>
      </c>
      <c r="C18579" t="s">
        <v>62</v>
      </c>
      <c r="D18579" t="s">
        <v>92</v>
      </c>
      <c r="E18579">
        <v>2210</v>
      </c>
      <c r="F18579">
        <v>2</v>
      </c>
    </row>
    <row r="18580" spans="1:6">
      <c r="A18580">
        <v>5541</v>
      </c>
      <c r="B18580">
        <v>20</v>
      </c>
      <c r="C18580" t="s">
        <v>62</v>
      </c>
      <c r="D18580" t="s">
        <v>92</v>
      </c>
      <c r="E18580">
        <v>1046</v>
      </c>
      <c r="F18580">
        <v>2</v>
      </c>
    </row>
    <row r="18581" spans="1:6">
      <c r="A18581">
        <v>5541</v>
      </c>
      <c r="B18581">
        <v>20</v>
      </c>
      <c r="C18581" t="s">
        <v>62</v>
      </c>
      <c r="D18581" t="s">
        <v>92</v>
      </c>
      <c r="E18581">
        <v>3278</v>
      </c>
      <c r="F18581">
        <v>2</v>
      </c>
    </row>
    <row r="18582" spans="1:6">
      <c r="A18582">
        <v>5541</v>
      </c>
      <c r="B18582">
        <v>20</v>
      </c>
      <c r="C18582" t="s">
        <v>62</v>
      </c>
      <c r="D18582" t="s">
        <v>92</v>
      </c>
      <c r="E18582">
        <v>1208</v>
      </c>
      <c r="F18582">
        <v>2</v>
      </c>
    </row>
    <row r="18583" spans="1:6">
      <c r="A18583">
        <v>5541</v>
      </c>
      <c r="B18583">
        <v>20</v>
      </c>
      <c r="C18583" t="s">
        <v>62</v>
      </c>
      <c r="D18583" t="s">
        <v>92</v>
      </c>
      <c r="E18583">
        <v>1139</v>
      </c>
      <c r="F18583">
        <v>2</v>
      </c>
    </row>
    <row r="18584" spans="1:6">
      <c r="A18584">
        <v>5541</v>
      </c>
      <c r="B18584">
        <v>20</v>
      </c>
      <c r="C18584" t="s">
        <v>62</v>
      </c>
      <c r="D18584" t="s">
        <v>92</v>
      </c>
      <c r="E18584">
        <v>3115</v>
      </c>
      <c r="F18584">
        <v>2</v>
      </c>
    </row>
    <row r="18585" spans="1:6">
      <c r="A18585">
        <v>5541</v>
      </c>
      <c r="B18585">
        <v>20</v>
      </c>
      <c r="C18585" t="s">
        <v>62</v>
      </c>
      <c r="D18585" t="s">
        <v>92</v>
      </c>
      <c r="E18585">
        <v>5934</v>
      </c>
      <c r="F18585">
        <v>2</v>
      </c>
    </row>
    <row r="18586" spans="1:6">
      <c r="A18586">
        <v>5541</v>
      </c>
      <c r="B18586">
        <v>20</v>
      </c>
      <c r="C18586" t="s">
        <v>62</v>
      </c>
      <c r="D18586" t="s">
        <v>92</v>
      </c>
      <c r="E18586">
        <v>103</v>
      </c>
      <c r="F18586">
        <v>2</v>
      </c>
    </row>
    <row r="18587" spans="1:6">
      <c r="A18587">
        <v>5541</v>
      </c>
      <c r="B18587">
        <v>20</v>
      </c>
      <c r="C18587" t="s">
        <v>62</v>
      </c>
      <c r="D18587" t="s">
        <v>92</v>
      </c>
      <c r="E18587">
        <v>5424</v>
      </c>
      <c r="F18587">
        <v>2</v>
      </c>
    </row>
    <row r="18588" spans="1:6">
      <c r="A18588">
        <v>5541</v>
      </c>
      <c r="B18588">
        <v>20</v>
      </c>
      <c r="C18588" t="s">
        <v>62</v>
      </c>
      <c r="D18588" t="s">
        <v>92</v>
      </c>
      <c r="E18588">
        <v>5483</v>
      </c>
      <c r="F18588">
        <v>2</v>
      </c>
    </row>
    <row r="18589" spans="1:6">
      <c r="A18589">
        <v>5541</v>
      </c>
      <c r="B18589">
        <v>20</v>
      </c>
      <c r="C18589" t="s">
        <v>62</v>
      </c>
      <c r="D18589" t="s">
        <v>92</v>
      </c>
      <c r="E18589">
        <v>5963</v>
      </c>
      <c r="F18589">
        <v>2</v>
      </c>
    </row>
    <row r="18590" spans="1:6">
      <c r="A18590">
        <v>5541</v>
      </c>
      <c r="B18590">
        <v>20</v>
      </c>
      <c r="C18590" t="s">
        <v>62</v>
      </c>
      <c r="D18590" t="s">
        <v>92</v>
      </c>
      <c r="E18590">
        <v>3417</v>
      </c>
      <c r="F18590">
        <v>2</v>
      </c>
    </row>
    <row r="18591" spans="1:6">
      <c r="A18591">
        <v>5541</v>
      </c>
      <c r="B18591">
        <v>20</v>
      </c>
      <c r="C18591" t="s">
        <v>62</v>
      </c>
      <c r="D18591" t="s">
        <v>92</v>
      </c>
      <c r="E18591">
        <v>3791</v>
      </c>
      <c r="F18591">
        <v>2</v>
      </c>
    </row>
    <row r="18592" spans="1:6">
      <c r="A18592">
        <v>5541</v>
      </c>
      <c r="B18592">
        <v>20</v>
      </c>
      <c r="C18592" t="s">
        <v>62</v>
      </c>
      <c r="D18592" t="s">
        <v>92</v>
      </c>
      <c r="E18592">
        <v>1062</v>
      </c>
      <c r="F18592">
        <v>1</v>
      </c>
    </row>
    <row r="18593" spans="1:6">
      <c r="A18593">
        <v>5541</v>
      </c>
      <c r="B18593">
        <v>20</v>
      </c>
      <c r="C18593" t="s">
        <v>62</v>
      </c>
      <c r="D18593" t="s">
        <v>92</v>
      </c>
      <c r="E18593">
        <v>2325</v>
      </c>
      <c r="F18593">
        <v>1</v>
      </c>
    </row>
    <row r="18594" spans="1:6">
      <c r="A18594">
        <v>5541</v>
      </c>
      <c r="B18594">
        <v>20</v>
      </c>
      <c r="C18594" t="s">
        <v>62</v>
      </c>
      <c r="D18594" t="s">
        <v>92</v>
      </c>
      <c r="E18594">
        <v>1252</v>
      </c>
      <c r="F18594">
        <v>1</v>
      </c>
    </row>
    <row r="18595" spans="1:6">
      <c r="A18595">
        <v>5541</v>
      </c>
      <c r="B18595">
        <v>20</v>
      </c>
      <c r="C18595" t="s">
        <v>62</v>
      </c>
      <c r="D18595" t="s">
        <v>92</v>
      </c>
      <c r="E18595">
        <v>2217</v>
      </c>
      <c r="F18595">
        <v>1</v>
      </c>
    </row>
    <row r="18596" spans="1:6">
      <c r="A18596">
        <v>5541</v>
      </c>
      <c r="B18596">
        <v>20</v>
      </c>
      <c r="C18596" t="s">
        <v>62</v>
      </c>
      <c r="D18596" t="s">
        <v>92</v>
      </c>
      <c r="E18596">
        <v>6093</v>
      </c>
      <c r="F18596">
        <v>1</v>
      </c>
    </row>
    <row r="18597" spans="1:6">
      <c r="A18597">
        <v>5541</v>
      </c>
      <c r="B18597">
        <v>20</v>
      </c>
      <c r="C18597" t="s">
        <v>62</v>
      </c>
      <c r="D18597" t="s">
        <v>92</v>
      </c>
      <c r="E18597">
        <v>5850</v>
      </c>
      <c r="F18597">
        <v>1</v>
      </c>
    </row>
    <row r="18598" spans="1:6">
      <c r="A18598">
        <v>5541</v>
      </c>
      <c r="B18598">
        <v>20</v>
      </c>
      <c r="C18598" t="s">
        <v>62</v>
      </c>
      <c r="D18598" t="s">
        <v>92</v>
      </c>
      <c r="E18598">
        <v>5767</v>
      </c>
      <c r="F18598">
        <v>1</v>
      </c>
    </row>
    <row r="18599" spans="1:6">
      <c r="A18599">
        <v>5541</v>
      </c>
      <c r="B18599">
        <v>20</v>
      </c>
      <c r="C18599" t="s">
        <v>62</v>
      </c>
      <c r="D18599" t="s">
        <v>92</v>
      </c>
      <c r="E18599">
        <v>4950</v>
      </c>
      <c r="F18599">
        <v>1</v>
      </c>
    </row>
    <row r="18600" spans="1:6">
      <c r="A18600">
        <v>5541</v>
      </c>
      <c r="B18600">
        <v>20</v>
      </c>
      <c r="C18600" t="s">
        <v>62</v>
      </c>
      <c r="D18600" t="s">
        <v>92</v>
      </c>
      <c r="E18600">
        <v>2041</v>
      </c>
      <c r="F18600">
        <v>1</v>
      </c>
    </row>
    <row r="18601" spans="1:6">
      <c r="A18601">
        <v>5541</v>
      </c>
      <c r="B18601">
        <v>20</v>
      </c>
      <c r="C18601" t="s">
        <v>62</v>
      </c>
      <c r="D18601" t="s">
        <v>92</v>
      </c>
      <c r="E18601">
        <v>13</v>
      </c>
      <c r="F18601">
        <v>1</v>
      </c>
    </row>
    <row r="18602" spans="1:6">
      <c r="A18602">
        <v>5541</v>
      </c>
      <c r="B18602">
        <v>20</v>
      </c>
      <c r="C18602" t="s">
        <v>62</v>
      </c>
      <c r="D18602" t="s">
        <v>92</v>
      </c>
      <c r="E18602">
        <v>2429</v>
      </c>
      <c r="F18602">
        <v>1</v>
      </c>
    </row>
    <row r="18603" spans="1:6">
      <c r="A18603">
        <v>5541</v>
      </c>
      <c r="B18603">
        <v>20</v>
      </c>
      <c r="C18603" t="s">
        <v>62</v>
      </c>
      <c r="D18603" t="s">
        <v>92</v>
      </c>
      <c r="E18603">
        <v>1206</v>
      </c>
      <c r="F18603">
        <v>1</v>
      </c>
    </row>
    <row r="18604" spans="1:6">
      <c r="A18604">
        <v>5541</v>
      </c>
      <c r="B18604">
        <v>20</v>
      </c>
      <c r="C18604" t="s">
        <v>62</v>
      </c>
      <c r="D18604" t="s">
        <v>92</v>
      </c>
      <c r="E18604">
        <v>1247</v>
      </c>
      <c r="F18604">
        <v>1</v>
      </c>
    </row>
    <row r="18605" spans="1:6">
      <c r="A18605">
        <v>5541</v>
      </c>
      <c r="B18605">
        <v>20</v>
      </c>
      <c r="C18605" t="s">
        <v>62</v>
      </c>
      <c r="D18605" t="s">
        <v>92</v>
      </c>
      <c r="E18605">
        <v>2997</v>
      </c>
      <c r="F18605">
        <v>1</v>
      </c>
    </row>
    <row r="18606" spans="1:6">
      <c r="A18606">
        <v>5541</v>
      </c>
      <c r="B18606">
        <v>20</v>
      </c>
      <c r="C18606" t="s">
        <v>62</v>
      </c>
      <c r="D18606" t="s">
        <v>92</v>
      </c>
      <c r="E18606">
        <v>2034</v>
      </c>
      <c r="F18606">
        <v>1</v>
      </c>
    </row>
    <row r="18607" spans="1:6">
      <c r="A18607">
        <v>5541</v>
      </c>
      <c r="B18607">
        <v>20</v>
      </c>
      <c r="C18607" t="s">
        <v>62</v>
      </c>
      <c r="D18607" t="s">
        <v>92</v>
      </c>
      <c r="E18607">
        <v>2506</v>
      </c>
      <c r="F18607">
        <v>1</v>
      </c>
    </row>
    <row r="18608" spans="1:6">
      <c r="A18608">
        <v>5541</v>
      </c>
      <c r="B18608">
        <v>20</v>
      </c>
      <c r="C18608" t="s">
        <v>62</v>
      </c>
      <c r="D18608" t="s">
        <v>92</v>
      </c>
      <c r="E18608">
        <v>2969</v>
      </c>
      <c r="F18608">
        <v>1</v>
      </c>
    </row>
    <row r="18609" spans="1:6">
      <c r="A18609">
        <v>5541</v>
      </c>
      <c r="B18609">
        <v>20</v>
      </c>
      <c r="C18609" t="s">
        <v>62</v>
      </c>
      <c r="D18609" t="s">
        <v>92</v>
      </c>
      <c r="E18609">
        <v>2893</v>
      </c>
      <c r="F18609">
        <v>1</v>
      </c>
    </row>
    <row r="18610" spans="1:6">
      <c r="A18610">
        <v>5541</v>
      </c>
      <c r="B18610">
        <v>20</v>
      </c>
      <c r="C18610" t="s">
        <v>62</v>
      </c>
      <c r="D18610" t="s">
        <v>92</v>
      </c>
      <c r="E18610">
        <v>2088</v>
      </c>
      <c r="F18610">
        <v>1</v>
      </c>
    </row>
    <row r="18611" spans="1:6">
      <c r="A18611">
        <v>5541</v>
      </c>
      <c r="B18611">
        <v>20</v>
      </c>
      <c r="C18611" t="s">
        <v>62</v>
      </c>
      <c r="D18611" t="s">
        <v>92</v>
      </c>
      <c r="E18611">
        <v>2474</v>
      </c>
      <c r="F18611">
        <v>1</v>
      </c>
    </row>
    <row r="18612" spans="1:6">
      <c r="A18612">
        <v>5541</v>
      </c>
      <c r="B18612">
        <v>20</v>
      </c>
      <c r="C18612" t="s">
        <v>62</v>
      </c>
      <c r="D18612" t="s">
        <v>92</v>
      </c>
      <c r="E18612">
        <v>5606</v>
      </c>
      <c r="F18612">
        <v>1</v>
      </c>
    </row>
    <row r="18613" spans="1:6">
      <c r="A18613">
        <v>5541</v>
      </c>
      <c r="B18613">
        <v>20</v>
      </c>
      <c r="C18613" t="s">
        <v>62</v>
      </c>
      <c r="D18613" t="s">
        <v>92</v>
      </c>
      <c r="E18613">
        <v>5426</v>
      </c>
      <c r="F18613">
        <v>1</v>
      </c>
    </row>
    <row r="18614" spans="1:6">
      <c r="A18614">
        <v>5541</v>
      </c>
      <c r="B18614">
        <v>20</v>
      </c>
      <c r="C18614" t="s">
        <v>62</v>
      </c>
      <c r="D18614" t="s">
        <v>92</v>
      </c>
      <c r="E18614">
        <v>2945</v>
      </c>
      <c r="F18614">
        <v>1</v>
      </c>
    </row>
    <row r="18615" spans="1:6">
      <c r="A18615">
        <v>5541</v>
      </c>
      <c r="B18615">
        <v>20</v>
      </c>
      <c r="C18615" t="s">
        <v>62</v>
      </c>
      <c r="D18615" t="s">
        <v>92</v>
      </c>
      <c r="E18615">
        <v>3921</v>
      </c>
      <c r="F18615">
        <v>1</v>
      </c>
    </row>
    <row r="18616" spans="1:6">
      <c r="A18616">
        <v>5541</v>
      </c>
      <c r="B18616">
        <v>20</v>
      </c>
      <c r="C18616" t="s">
        <v>62</v>
      </c>
      <c r="D18616" t="s">
        <v>92</v>
      </c>
      <c r="E18616">
        <v>4990</v>
      </c>
      <c r="F18616">
        <v>1</v>
      </c>
    </row>
    <row r="18617" spans="1:6">
      <c r="A18617">
        <v>5541</v>
      </c>
      <c r="B18617">
        <v>20</v>
      </c>
      <c r="C18617" t="s">
        <v>62</v>
      </c>
      <c r="D18617" t="s">
        <v>92</v>
      </c>
      <c r="E18617">
        <v>1263</v>
      </c>
      <c r="F18617">
        <v>1</v>
      </c>
    </row>
    <row r="18618" spans="1:6">
      <c r="A18618">
        <v>5541</v>
      </c>
      <c r="B18618">
        <v>20</v>
      </c>
      <c r="C18618" t="s">
        <v>62</v>
      </c>
      <c r="D18618" t="s">
        <v>92</v>
      </c>
      <c r="E18618">
        <v>4982</v>
      </c>
      <c r="F18618">
        <v>1</v>
      </c>
    </row>
    <row r="18619" spans="1:6">
      <c r="A18619">
        <v>5541</v>
      </c>
      <c r="B18619">
        <v>20</v>
      </c>
      <c r="C18619" t="s">
        <v>62</v>
      </c>
      <c r="D18619" t="s">
        <v>92</v>
      </c>
      <c r="E18619">
        <v>4232</v>
      </c>
      <c r="F18619">
        <v>1</v>
      </c>
    </row>
    <row r="18620" spans="1:6">
      <c r="A18620">
        <v>5541</v>
      </c>
      <c r="B18620">
        <v>20</v>
      </c>
      <c r="C18620" t="s">
        <v>62</v>
      </c>
      <c r="D18620" t="s">
        <v>92</v>
      </c>
      <c r="E18620">
        <v>3206</v>
      </c>
      <c r="F18620">
        <v>1</v>
      </c>
    </row>
    <row r="18621" spans="1:6">
      <c r="A18621">
        <v>5541</v>
      </c>
      <c r="B18621">
        <v>20</v>
      </c>
      <c r="C18621" t="s">
        <v>62</v>
      </c>
      <c r="D18621" t="s">
        <v>92</v>
      </c>
      <c r="E18621">
        <v>2661</v>
      </c>
      <c r="F18621">
        <v>1</v>
      </c>
    </row>
    <row r="18622" spans="1:6">
      <c r="A18622">
        <v>5541</v>
      </c>
      <c r="B18622">
        <v>20</v>
      </c>
      <c r="C18622" t="s">
        <v>62</v>
      </c>
      <c r="D18622" t="s">
        <v>92</v>
      </c>
      <c r="E18622">
        <v>2091</v>
      </c>
      <c r="F18622">
        <v>1</v>
      </c>
    </row>
    <row r="18623" spans="1:6">
      <c r="A18623">
        <v>5541</v>
      </c>
      <c r="B18623">
        <v>20</v>
      </c>
      <c r="C18623" t="s">
        <v>62</v>
      </c>
      <c r="D18623" t="s">
        <v>92</v>
      </c>
      <c r="E18623">
        <v>1204</v>
      </c>
      <c r="F18623">
        <v>1</v>
      </c>
    </row>
    <row r="18624" spans="1:6">
      <c r="A18624">
        <v>5541</v>
      </c>
      <c r="B18624">
        <v>20</v>
      </c>
      <c r="C18624" t="s">
        <v>62</v>
      </c>
      <c r="D18624" t="s">
        <v>92</v>
      </c>
      <c r="E18624">
        <v>5091</v>
      </c>
      <c r="F18624">
        <v>1</v>
      </c>
    </row>
    <row r="18625" spans="1:6">
      <c r="A18625">
        <v>5541</v>
      </c>
      <c r="B18625">
        <v>20</v>
      </c>
      <c r="C18625" t="s">
        <v>62</v>
      </c>
      <c r="D18625" t="s">
        <v>92</v>
      </c>
      <c r="E18625">
        <v>210</v>
      </c>
      <c r="F18625">
        <v>1</v>
      </c>
    </row>
    <row r="18626" spans="1:6">
      <c r="A18626">
        <v>5541</v>
      </c>
      <c r="B18626">
        <v>20</v>
      </c>
      <c r="C18626" t="s">
        <v>62</v>
      </c>
      <c r="D18626" t="s">
        <v>92</v>
      </c>
      <c r="E18626">
        <v>5430</v>
      </c>
      <c r="F18626">
        <v>1</v>
      </c>
    </row>
    <row r="18627" spans="1:6">
      <c r="A18627">
        <v>5541</v>
      </c>
      <c r="B18627">
        <v>20</v>
      </c>
      <c r="C18627" t="s">
        <v>62</v>
      </c>
      <c r="D18627" t="s">
        <v>92</v>
      </c>
      <c r="E18627">
        <v>4302</v>
      </c>
      <c r="F18627">
        <v>1</v>
      </c>
    </row>
    <row r="18628" spans="1:6">
      <c r="A18628">
        <v>5541</v>
      </c>
      <c r="B18628">
        <v>20</v>
      </c>
      <c r="C18628" t="s">
        <v>62</v>
      </c>
      <c r="D18628" t="s">
        <v>92</v>
      </c>
      <c r="E18628">
        <v>1320</v>
      </c>
      <c r="F18628">
        <v>1</v>
      </c>
    </row>
    <row r="18629" spans="1:6">
      <c r="A18629">
        <v>5541</v>
      </c>
      <c r="B18629">
        <v>20</v>
      </c>
      <c r="C18629" t="s">
        <v>62</v>
      </c>
      <c r="D18629" t="s">
        <v>92</v>
      </c>
      <c r="E18629">
        <v>2068</v>
      </c>
      <c r="F18629">
        <v>1</v>
      </c>
    </row>
    <row r="18630" spans="1:6">
      <c r="A18630">
        <v>5541</v>
      </c>
      <c r="B18630">
        <v>20</v>
      </c>
      <c r="C18630" t="s">
        <v>62</v>
      </c>
      <c r="D18630" t="s">
        <v>92</v>
      </c>
      <c r="E18630">
        <v>2137</v>
      </c>
      <c r="F18630">
        <v>1</v>
      </c>
    </row>
    <row r="18631" spans="1:6">
      <c r="A18631">
        <v>5541</v>
      </c>
      <c r="B18631">
        <v>20</v>
      </c>
      <c r="C18631" t="s">
        <v>62</v>
      </c>
      <c r="D18631" t="s">
        <v>92</v>
      </c>
      <c r="E18631">
        <v>4506</v>
      </c>
      <c r="F18631">
        <v>1</v>
      </c>
    </row>
    <row r="18632" spans="1:6">
      <c r="A18632">
        <v>5541</v>
      </c>
      <c r="B18632">
        <v>20</v>
      </c>
      <c r="C18632" t="s">
        <v>62</v>
      </c>
      <c r="D18632" t="s">
        <v>92</v>
      </c>
      <c r="E18632">
        <v>3851</v>
      </c>
      <c r="F18632">
        <v>1</v>
      </c>
    </row>
    <row r="18633" spans="1:6">
      <c r="A18633">
        <v>5541</v>
      </c>
      <c r="B18633">
        <v>20</v>
      </c>
      <c r="C18633" t="s">
        <v>62</v>
      </c>
      <c r="D18633" t="s">
        <v>92</v>
      </c>
      <c r="E18633">
        <v>5847</v>
      </c>
      <c r="F18633">
        <v>1</v>
      </c>
    </row>
    <row r="18634" spans="1:6">
      <c r="A18634">
        <v>5541</v>
      </c>
      <c r="B18634">
        <v>20</v>
      </c>
      <c r="C18634" t="s">
        <v>62</v>
      </c>
      <c r="D18634" t="s">
        <v>92</v>
      </c>
      <c r="E18634">
        <v>4087</v>
      </c>
      <c r="F18634">
        <v>1</v>
      </c>
    </row>
    <row r="18635" spans="1:6">
      <c r="A18635">
        <v>5541</v>
      </c>
      <c r="B18635">
        <v>20</v>
      </c>
      <c r="C18635" t="s">
        <v>62</v>
      </c>
      <c r="D18635" t="s">
        <v>92</v>
      </c>
      <c r="E18635">
        <v>163</v>
      </c>
      <c r="F18635">
        <v>1</v>
      </c>
    </row>
    <row r="18636" spans="1:6">
      <c r="A18636">
        <v>5541</v>
      </c>
      <c r="B18636">
        <v>20</v>
      </c>
      <c r="C18636" t="s">
        <v>62</v>
      </c>
      <c r="D18636" t="s">
        <v>92</v>
      </c>
      <c r="E18636">
        <v>5135</v>
      </c>
      <c r="F18636">
        <v>1</v>
      </c>
    </row>
    <row r="18637" spans="1:6">
      <c r="A18637">
        <v>5541</v>
      </c>
      <c r="B18637">
        <v>20</v>
      </c>
      <c r="C18637" t="s">
        <v>62</v>
      </c>
      <c r="D18637" t="s">
        <v>92</v>
      </c>
      <c r="E18637">
        <v>5941</v>
      </c>
      <c r="F18637">
        <v>1</v>
      </c>
    </row>
    <row r="18638" spans="1:6">
      <c r="A18638">
        <v>5541</v>
      </c>
      <c r="B18638">
        <v>20</v>
      </c>
      <c r="C18638" t="s">
        <v>62</v>
      </c>
      <c r="D18638" t="s">
        <v>92</v>
      </c>
      <c r="E18638">
        <v>5856</v>
      </c>
      <c r="F18638">
        <v>1</v>
      </c>
    </row>
    <row r="18639" spans="1:6">
      <c r="A18639">
        <v>5541</v>
      </c>
      <c r="B18639">
        <v>20</v>
      </c>
      <c r="C18639" t="s">
        <v>62</v>
      </c>
      <c r="D18639" t="s">
        <v>92</v>
      </c>
      <c r="E18639">
        <v>2586</v>
      </c>
      <c r="F18639">
        <v>1</v>
      </c>
    </row>
    <row r="18640" spans="1:6">
      <c r="A18640">
        <v>5541</v>
      </c>
      <c r="B18640">
        <v>20</v>
      </c>
      <c r="C18640" t="s">
        <v>62</v>
      </c>
      <c r="D18640" t="s">
        <v>92</v>
      </c>
      <c r="E18640">
        <v>162</v>
      </c>
      <c r="F18640">
        <v>1</v>
      </c>
    </row>
    <row r="18641" spans="1:6">
      <c r="A18641">
        <v>5541</v>
      </c>
      <c r="B18641">
        <v>20</v>
      </c>
      <c r="C18641" t="s">
        <v>62</v>
      </c>
      <c r="D18641" t="s">
        <v>92</v>
      </c>
      <c r="E18641">
        <v>5184</v>
      </c>
      <c r="F18641">
        <v>1</v>
      </c>
    </row>
    <row r="18642" spans="1:6">
      <c r="A18642">
        <v>5541</v>
      </c>
      <c r="B18642">
        <v>20</v>
      </c>
      <c r="C18642" t="s">
        <v>62</v>
      </c>
      <c r="D18642" t="s">
        <v>92</v>
      </c>
      <c r="E18642">
        <v>4578</v>
      </c>
      <c r="F18642">
        <v>1</v>
      </c>
    </row>
    <row r="18643" spans="1:6">
      <c r="A18643">
        <v>5541</v>
      </c>
      <c r="B18643">
        <v>20</v>
      </c>
      <c r="C18643" t="s">
        <v>62</v>
      </c>
      <c r="D18643" t="s">
        <v>92</v>
      </c>
      <c r="E18643">
        <v>4376</v>
      </c>
      <c r="F18643">
        <v>1</v>
      </c>
    </row>
    <row r="18644" spans="1:6">
      <c r="A18644">
        <v>5541</v>
      </c>
      <c r="B18644">
        <v>20</v>
      </c>
      <c r="C18644" t="s">
        <v>62</v>
      </c>
      <c r="D18644" t="s">
        <v>92</v>
      </c>
      <c r="E18644">
        <v>2826</v>
      </c>
      <c r="F18644">
        <v>1</v>
      </c>
    </row>
    <row r="18645" spans="1:6">
      <c r="A18645">
        <v>5541</v>
      </c>
      <c r="B18645">
        <v>20</v>
      </c>
      <c r="C18645" t="s">
        <v>62</v>
      </c>
      <c r="D18645" t="s">
        <v>92</v>
      </c>
      <c r="E18645">
        <v>3213</v>
      </c>
      <c r="F18645">
        <v>1</v>
      </c>
    </row>
    <row r="18646" spans="1:6">
      <c r="A18646">
        <v>5541</v>
      </c>
      <c r="B18646">
        <v>20</v>
      </c>
      <c r="C18646" t="s">
        <v>62</v>
      </c>
      <c r="D18646" t="s">
        <v>92</v>
      </c>
      <c r="E18646">
        <v>1307</v>
      </c>
      <c r="F18646">
        <v>1</v>
      </c>
    </row>
    <row r="18647" spans="1:6">
      <c r="A18647">
        <v>5651</v>
      </c>
      <c r="B18647">
        <v>6</v>
      </c>
      <c r="C18647" t="s">
        <v>63</v>
      </c>
      <c r="D18647" t="s">
        <v>92</v>
      </c>
      <c r="E18647">
        <v>4387</v>
      </c>
      <c r="F18647">
        <v>2</v>
      </c>
    </row>
    <row r="18648" spans="1:6">
      <c r="A18648">
        <v>5651</v>
      </c>
      <c r="B18648">
        <v>6</v>
      </c>
      <c r="C18648" t="s">
        <v>63</v>
      </c>
      <c r="D18648" t="s">
        <v>92</v>
      </c>
      <c r="E18648">
        <v>3206</v>
      </c>
      <c r="F18648">
        <v>2</v>
      </c>
    </row>
    <row r="18649" spans="1:6">
      <c r="A18649">
        <v>5651</v>
      </c>
      <c r="B18649">
        <v>6</v>
      </c>
      <c r="C18649" t="s">
        <v>63</v>
      </c>
      <c r="D18649" t="s">
        <v>92</v>
      </c>
      <c r="E18649">
        <v>5351</v>
      </c>
      <c r="F18649">
        <v>1</v>
      </c>
    </row>
    <row r="18650" spans="1:6">
      <c r="A18650">
        <v>5651</v>
      </c>
      <c r="B18650">
        <v>6</v>
      </c>
      <c r="C18650" t="s">
        <v>63</v>
      </c>
      <c r="D18650" t="s">
        <v>92</v>
      </c>
      <c r="E18650">
        <v>4662</v>
      </c>
      <c r="F18650">
        <v>1</v>
      </c>
    </row>
    <row r="18651" spans="1:6">
      <c r="A18651">
        <v>5651</v>
      </c>
      <c r="B18651">
        <v>6</v>
      </c>
      <c r="C18651" t="s">
        <v>63</v>
      </c>
      <c r="D18651" t="s">
        <v>92</v>
      </c>
      <c r="E18651">
        <v>4235</v>
      </c>
      <c r="F18651">
        <v>1</v>
      </c>
    </row>
    <row r="18652" spans="1:6">
      <c r="A18652">
        <v>5651</v>
      </c>
      <c r="B18652">
        <v>6</v>
      </c>
      <c r="C18652" t="s">
        <v>63</v>
      </c>
      <c r="D18652" t="s">
        <v>92</v>
      </c>
      <c r="E18652">
        <v>4126</v>
      </c>
      <c r="F18652">
        <v>1</v>
      </c>
    </row>
    <row r="18653" spans="1:6">
      <c r="A18653">
        <v>5651</v>
      </c>
      <c r="B18653">
        <v>6</v>
      </c>
      <c r="C18653" t="s">
        <v>63</v>
      </c>
      <c r="D18653" t="s">
        <v>92</v>
      </c>
      <c r="E18653">
        <v>346</v>
      </c>
      <c r="F18653">
        <v>1</v>
      </c>
    </row>
    <row r="18654" spans="1:6">
      <c r="A18654">
        <v>5651</v>
      </c>
      <c r="B18654">
        <v>6</v>
      </c>
      <c r="C18654" t="s">
        <v>63</v>
      </c>
      <c r="D18654" t="s">
        <v>92</v>
      </c>
      <c r="E18654">
        <v>4451</v>
      </c>
      <c r="F18654">
        <v>1</v>
      </c>
    </row>
    <row r="18655" spans="1:6">
      <c r="A18655">
        <v>5651</v>
      </c>
      <c r="B18655">
        <v>6</v>
      </c>
      <c r="C18655" t="s">
        <v>63</v>
      </c>
      <c r="D18655" t="s">
        <v>92</v>
      </c>
      <c r="E18655">
        <v>4057</v>
      </c>
      <c r="F18655">
        <v>1</v>
      </c>
    </row>
    <row r="18656" spans="1:6">
      <c r="A18656">
        <v>5651</v>
      </c>
      <c r="B18656">
        <v>6</v>
      </c>
      <c r="C18656" t="s">
        <v>63</v>
      </c>
      <c r="D18656" t="s">
        <v>92</v>
      </c>
      <c r="E18656">
        <v>2262</v>
      </c>
      <c r="F18656">
        <v>1</v>
      </c>
    </row>
    <row r="18657" spans="1:6">
      <c r="A18657">
        <v>5651</v>
      </c>
      <c r="B18657">
        <v>6</v>
      </c>
      <c r="C18657" t="s">
        <v>63</v>
      </c>
      <c r="D18657" t="s">
        <v>92</v>
      </c>
      <c r="E18657">
        <v>3229</v>
      </c>
      <c r="F18657">
        <v>1</v>
      </c>
    </row>
    <row r="18658" spans="1:6">
      <c r="A18658">
        <v>5651</v>
      </c>
      <c r="B18658">
        <v>6</v>
      </c>
      <c r="C18658" t="s">
        <v>63</v>
      </c>
      <c r="D18658" t="s">
        <v>92</v>
      </c>
      <c r="E18658">
        <v>2237</v>
      </c>
      <c r="F18658">
        <v>1</v>
      </c>
    </row>
    <row r="18659" spans="1:6">
      <c r="A18659">
        <v>5651</v>
      </c>
      <c r="B18659">
        <v>6</v>
      </c>
      <c r="C18659" t="s">
        <v>63</v>
      </c>
      <c r="D18659" t="s">
        <v>92</v>
      </c>
      <c r="E18659">
        <v>2969</v>
      </c>
      <c r="F18659">
        <v>1</v>
      </c>
    </row>
    <row r="18660" spans="1:6">
      <c r="A18660">
        <v>5651</v>
      </c>
      <c r="B18660">
        <v>6</v>
      </c>
      <c r="C18660" t="s">
        <v>63</v>
      </c>
      <c r="D18660" t="s">
        <v>92</v>
      </c>
      <c r="E18660">
        <v>3164</v>
      </c>
      <c r="F18660">
        <v>1</v>
      </c>
    </row>
    <row r="18661" spans="1:6">
      <c r="A18661">
        <v>5651</v>
      </c>
      <c r="B18661">
        <v>6</v>
      </c>
      <c r="C18661" t="s">
        <v>63</v>
      </c>
      <c r="D18661" t="s">
        <v>92</v>
      </c>
      <c r="E18661">
        <v>125</v>
      </c>
      <c r="F18661">
        <v>1</v>
      </c>
    </row>
    <row r="18662" spans="1:6">
      <c r="A18662">
        <v>5651</v>
      </c>
      <c r="B18662">
        <v>6</v>
      </c>
      <c r="C18662" t="s">
        <v>63</v>
      </c>
      <c r="D18662" t="s">
        <v>92</v>
      </c>
      <c r="E18662">
        <v>2638</v>
      </c>
      <c r="F18662">
        <v>1</v>
      </c>
    </row>
    <row r="18663" spans="1:6">
      <c r="A18663">
        <v>5651</v>
      </c>
      <c r="B18663">
        <v>6</v>
      </c>
      <c r="C18663" t="s">
        <v>63</v>
      </c>
      <c r="D18663" t="s">
        <v>92</v>
      </c>
      <c r="E18663">
        <v>376</v>
      </c>
      <c r="F18663">
        <v>1</v>
      </c>
    </row>
    <row r="18664" spans="1:6">
      <c r="A18664">
        <v>5651</v>
      </c>
      <c r="B18664">
        <v>6</v>
      </c>
      <c r="C18664" t="s">
        <v>63</v>
      </c>
      <c r="D18664" t="s">
        <v>92</v>
      </c>
      <c r="E18664">
        <v>2701</v>
      </c>
      <c r="F18664">
        <v>1</v>
      </c>
    </row>
    <row r="18665" spans="1:6">
      <c r="A18665">
        <v>5651</v>
      </c>
      <c r="B18665">
        <v>6</v>
      </c>
      <c r="C18665" t="s">
        <v>63</v>
      </c>
      <c r="D18665" t="s">
        <v>92</v>
      </c>
      <c r="E18665">
        <v>3178</v>
      </c>
      <c r="F18665">
        <v>1</v>
      </c>
    </row>
    <row r="18666" spans="1:6">
      <c r="A18666">
        <v>5651</v>
      </c>
      <c r="B18666">
        <v>6</v>
      </c>
      <c r="C18666" t="s">
        <v>63</v>
      </c>
      <c r="D18666" t="s">
        <v>92</v>
      </c>
      <c r="E18666">
        <v>3424</v>
      </c>
      <c r="F18666">
        <v>1</v>
      </c>
    </row>
    <row r="18667" spans="1:6">
      <c r="A18667">
        <v>5651</v>
      </c>
      <c r="B18667">
        <v>8</v>
      </c>
      <c r="C18667" t="s">
        <v>62</v>
      </c>
      <c r="D18667" t="s">
        <v>92</v>
      </c>
      <c r="E18667">
        <v>2531</v>
      </c>
      <c r="F18667">
        <v>7</v>
      </c>
    </row>
    <row r="18668" spans="1:6">
      <c r="A18668">
        <v>5651</v>
      </c>
      <c r="B18668">
        <v>8</v>
      </c>
      <c r="C18668" t="s">
        <v>62</v>
      </c>
      <c r="D18668" t="s">
        <v>92</v>
      </c>
      <c r="E18668">
        <v>2591</v>
      </c>
      <c r="F18668">
        <v>3</v>
      </c>
    </row>
    <row r="18669" spans="1:6">
      <c r="A18669">
        <v>5651</v>
      </c>
      <c r="B18669">
        <v>8</v>
      </c>
      <c r="C18669" t="s">
        <v>62</v>
      </c>
      <c r="D18669" t="s">
        <v>92</v>
      </c>
      <c r="E18669">
        <v>4629</v>
      </c>
      <c r="F18669">
        <v>3</v>
      </c>
    </row>
    <row r="18670" spans="1:6">
      <c r="A18670">
        <v>5651</v>
      </c>
      <c r="B18670">
        <v>8</v>
      </c>
      <c r="C18670" t="s">
        <v>62</v>
      </c>
      <c r="D18670" t="s">
        <v>92</v>
      </c>
      <c r="E18670">
        <v>3498</v>
      </c>
      <c r="F18670">
        <v>3</v>
      </c>
    </row>
    <row r="18671" spans="1:6">
      <c r="A18671">
        <v>5651</v>
      </c>
      <c r="B18671">
        <v>8</v>
      </c>
      <c r="C18671" t="s">
        <v>62</v>
      </c>
      <c r="D18671" t="s">
        <v>92</v>
      </c>
      <c r="E18671">
        <v>4321</v>
      </c>
      <c r="F18671">
        <v>2</v>
      </c>
    </row>
    <row r="18672" spans="1:6">
      <c r="A18672">
        <v>5651</v>
      </c>
      <c r="B18672">
        <v>8</v>
      </c>
      <c r="C18672" t="s">
        <v>62</v>
      </c>
      <c r="D18672" t="s">
        <v>92</v>
      </c>
      <c r="E18672">
        <v>2141</v>
      </c>
      <c r="F18672">
        <v>2</v>
      </c>
    </row>
    <row r="18673" spans="1:6">
      <c r="A18673">
        <v>5651</v>
      </c>
      <c r="B18673">
        <v>8</v>
      </c>
      <c r="C18673" t="s">
        <v>62</v>
      </c>
      <c r="D18673" t="s">
        <v>92</v>
      </c>
      <c r="E18673">
        <v>2325</v>
      </c>
      <c r="F18673">
        <v>1</v>
      </c>
    </row>
    <row r="18674" spans="1:6">
      <c r="A18674">
        <v>5651</v>
      </c>
      <c r="B18674">
        <v>8</v>
      </c>
      <c r="C18674" t="s">
        <v>62</v>
      </c>
      <c r="D18674" t="s">
        <v>92</v>
      </c>
      <c r="E18674">
        <v>4212</v>
      </c>
      <c r="F18674">
        <v>1</v>
      </c>
    </row>
    <row r="18675" spans="1:6">
      <c r="A18675">
        <v>5651</v>
      </c>
      <c r="B18675">
        <v>8</v>
      </c>
      <c r="C18675" t="s">
        <v>62</v>
      </c>
      <c r="D18675" t="s">
        <v>92</v>
      </c>
      <c r="E18675">
        <v>5757</v>
      </c>
      <c r="F18675">
        <v>1</v>
      </c>
    </row>
    <row r="18676" spans="1:6">
      <c r="A18676">
        <v>5651</v>
      </c>
      <c r="B18676">
        <v>8</v>
      </c>
      <c r="C18676" t="s">
        <v>62</v>
      </c>
      <c r="D18676" t="s">
        <v>92</v>
      </c>
      <c r="E18676">
        <v>4180</v>
      </c>
      <c r="F18676">
        <v>1</v>
      </c>
    </row>
    <row r="18677" spans="1:6">
      <c r="A18677">
        <v>5651</v>
      </c>
      <c r="B18677">
        <v>8</v>
      </c>
      <c r="C18677" t="s">
        <v>62</v>
      </c>
      <c r="D18677" t="s">
        <v>92</v>
      </c>
      <c r="E18677">
        <v>5060</v>
      </c>
      <c r="F18677">
        <v>1</v>
      </c>
    </row>
    <row r="18678" spans="1:6">
      <c r="A18678">
        <v>5651</v>
      </c>
      <c r="B18678">
        <v>8</v>
      </c>
      <c r="C18678" t="s">
        <v>62</v>
      </c>
      <c r="D18678" t="s">
        <v>92</v>
      </c>
      <c r="E18678">
        <v>2443</v>
      </c>
      <c r="F18678">
        <v>1</v>
      </c>
    </row>
    <row r="18679" spans="1:6">
      <c r="A18679">
        <v>5651</v>
      </c>
      <c r="B18679">
        <v>8</v>
      </c>
      <c r="C18679" t="s">
        <v>62</v>
      </c>
      <c r="D18679" t="s">
        <v>92</v>
      </c>
      <c r="E18679">
        <v>2060</v>
      </c>
      <c r="F18679">
        <v>1</v>
      </c>
    </row>
    <row r="18680" spans="1:6">
      <c r="A18680">
        <v>5651</v>
      </c>
      <c r="B18680">
        <v>8</v>
      </c>
      <c r="C18680" t="s">
        <v>62</v>
      </c>
      <c r="D18680" t="s">
        <v>92</v>
      </c>
      <c r="E18680">
        <v>3930</v>
      </c>
      <c r="F18680">
        <v>1</v>
      </c>
    </row>
    <row r="18681" spans="1:6">
      <c r="A18681">
        <v>5651</v>
      </c>
      <c r="B18681">
        <v>8</v>
      </c>
      <c r="C18681" t="s">
        <v>62</v>
      </c>
      <c r="D18681" t="s">
        <v>92</v>
      </c>
      <c r="E18681">
        <v>3119</v>
      </c>
      <c r="F18681">
        <v>1</v>
      </c>
    </row>
    <row r="18682" spans="1:6">
      <c r="A18682">
        <v>5651</v>
      </c>
      <c r="B18682">
        <v>8</v>
      </c>
      <c r="C18682" t="s">
        <v>62</v>
      </c>
      <c r="D18682" t="s">
        <v>92</v>
      </c>
      <c r="E18682">
        <v>2251</v>
      </c>
      <c r="F18682">
        <v>1</v>
      </c>
    </row>
    <row r="18683" spans="1:6">
      <c r="A18683">
        <v>5651</v>
      </c>
      <c r="B18683">
        <v>8</v>
      </c>
      <c r="C18683" t="s">
        <v>62</v>
      </c>
      <c r="D18683" t="s">
        <v>92</v>
      </c>
      <c r="E18683">
        <v>2397</v>
      </c>
      <c r="F18683">
        <v>1</v>
      </c>
    </row>
    <row r="18684" spans="1:6">
      <c r="A18684">
        <v>5651</v>
      </c>
      <c r="B18684">
        <v>8</v>
      </c>
      <c r="C18684" t="s">
        <v>62</v>
      </c>
      <c r="D18684" t="s">
        <v>92</v>
      </c>
      <c r="E18684">
        <v>3273</v>
      </c>
      <c r="F18684">
        <v>1</v>
      </c>
    </row>
    <row r="18685" spans="1:6">
      <c r="A18685">
        <v>5651</v>
      </c>
      <c r="B18685">
        <v>8</v>
      </c>
      <c r="C18685" t="s">
        <v>62</v>
      </c>
      <c r="D18685" t="s">
        <v>92</v>
      </c>
      <c r="E18685">
        <v>1046</v>
      </c>
      <c r="F18685">
        <v>1</v>
      </c>
    </row>
    <row r="18686" spans="1:6">
      <c r="A18686">
        <v>5651</v>
      </c>
      <c r="B18686">
        <v>8</v>
      </c>
      <c r="C18686" t="s">
        <v>62</v>
      </c>
      <c r="D18686" t="s">
        <v>92</v>
      </c>
      <c r="E18686">
        <v>5988</v>
      </c>
      <c r="F18686">
        <v>1</v>
      </c>
    </row>
    <row r="18687" spans="1:6">
      <c r="A18687">
        <v>5651</v>
      </c>
      <c r="B18687">
        <v>8</v>
      </c>
      <c r="C18687" t="s">
        <v>62</v>
      </c>
      <c r="D18687" t="s">
        <v>92</v>
      </c>
      <c r="E18687">
        <v>5414</v>
      </c>
      <c r="F18687">
        <v>1</v>
      </c>
    </row>
    <row r="18688" spans="1:6">
      <c r="A18688">
        <v>5651</v>
      </c>
      <c r="B18688">
        <v>8</v>
      </c>
      <c r="C18688" t="s">
        <v>62</v>
      </c>
      <c r="D18688" t="s">
        <v>92</v>
      </c>
      <c r="E18688">
        <v>2014</v>
      </c>
      <c r="F18688">
        <v>1</v>
      </c>
    </row>
    <row r="18689" spans="1:6">
      <c r="A18689">
        <v>5651</v>
      </c>
      <c r="B18689">
        <v>8</v>
      </c>
      <c r="C18689" t="s">
        <v>62</v>
      </c>
      <c r="D18689" t="s">
        <v>92</v>
      </c>
      <c r="E18689">
        <v>3832</v>
      </c>
      <c r="F18689">
        <v>1</v>
      </c>
    </row>
    <row r="18690" spans="1:6">
      <c r="A18690">
        <v>5651</v>
      </c>
      <c r="B18690">
        <v>8</v>
      </c>
      <c r="C18690" t="s">
        <v>62</v>
      </c>
      <c r="D18690" t="s">
        <v>92</v>
      </c>
      <c r="E18690">
        <v>2015</v>
      </c>
      <c r="F18690">
        <v>1</v>
      </c>
    </row>
    <row r="18691" spans="1:6">
      <c r="A18691">
        <v>5651</v>
      </c>
      <c r="B18691">
        <v>8</v>
      </c>
      <c r="C18691" t="s">
        <v>62</v>
      </c>
      <c r="D18691" t="s">
        <v>92</v>
      </c>
      <c r="E18691">
        <v>5850</v>
      </c>
      <c r="F18691">
        <v>1</v>
      </c>
    </row>
    <row r="18692" spans="1:6">
      <c r="A18692">
        <v>5651</v>
      </c>
      <c r="B18692">
        <v>8</v>
      </c>
      <c r="C18692" t="s">
        <v>62</v>
      </c>
      <c r="D18692" t="s">
        <v>92</v>
      </c>
      <c r="E18692">
        <v>2713</v>
      </c>
      <c r="F18692">
        <v>1</v>
      </c>
    </row>
    <row r="18693" spans="1:6">
      <c r="A18693">
        <v>5651</v>
      </c>
      <c r="B18693">
        <v>8</v>
      </c>
      <c r="C18693" t="s">
        <v>62</v>
      </c>
      <c r="D18693" t="s">
        <v>92</v>
      </c>
      <c r="E18693">
        <v>5935</v>
      </c>
      <c r="F18693">
        <v>1</v>
      </c>
    </row>
    <row r="18694" spans="1:6">
      <c r="A18694">
        <v>5651</v>
      </c>
      <c r="B18694">
        <v>8</v>
      </c>
      <c r="C18694" t="s">
        <v>62</v>
      </c>
      <c r="D18694" t="s">
        <v>92</v>
      </c>
      <c r="E18694">
        <v>3858</v>
      </c>
      <c r="F18694">
        <v>1</v>
      </c>
    </row>
    <row r="18695" spans="1:6">
      <c r="A18695">
        <v>5651</v>
      </c>
      <c r="B18695">
        <v>8</v>
      </c>
      <c r="C18695" t="s">
        <v>62</v>
      </c>
      <c r="D18695" t="s">
        <v>92</v>
      </c>
      <c r="E18695">
        <v>78</v>
      </c>
      <c r="F18695">
        <v>1</v>
      </c>
    </row>
    <row r="18696" spans="1:6">
      <c r="A18696">
        <v>5651</v>
      </c>
      <c r="B18696">
        <v>8</v>
      </c>
      <c r="C18696" t="s">
        <v>62</v>
      </c>
      <c r="D18696" t="s">
        <v>92</v>
      </c>
      <c r="E18696">
        <v>3073</v>
      </c>
      <c r="F18696">
        <v>1</v>
      </c>
    </row>
    <row r="18697" spans="1:6">
      <c r="A18697">
        <v>5651</v>
      </c>
      <c r="B18697">
        <v>8</v>
      </c>
      <c r="C18697" t="s">
        <v>62</v>
      </c>
      <c r="D18697" t="s">
        <v>92</v>
      </c>
      <c r="E18697">
        <v>2918</v>
      </c>
      <c r="F18697">
        <v>1</v>
      </c>
    </row>
    <row r="18698" spans="1:6">
      <c r="A18698">
        <v>5651</v>
      </c>
      <c r="B18698">
        <v>8</v>
      </c>
      <c r="C18698" t="s">
        <v>62</v>
      </c>
      <c r="D18698" t="s">
        <v>92</v>
      </c>
      <c r="E18698">
        <v>3374</v>
      </c>
      <c r="F18698">
        <v>1</v>
      </c>
    </row>
    <row r="18699" spans="1:6">
      <c r="A18699">
        <v>5651</v>
      </c>
      <c r="B18699">
        <v>8</v>
      </c>
      <c r="C18699" t="s">
        <v>62</v>
      </c>
      <c r="D18699" t="s">
        <v>92</v>
      </c>
      <c r="E18699">
        <v>5792</v>
      </c>
      <c r="F18699">
        <v>1</v>
      </c>
    </row>
    <row r="18700" spans="1:6">
      <c r="A18700">
        <v>5651</v>
      </c>
      <c r="B18700">
        <v>8</v>
      </c>
      <c r="C18700" t="s">
        <v>62</v>
      </c>
      <c r="D18700" t="s">
        <v>92</v>
      </c>
      <c r="E18700">
        <v>3566</v>
      </c>
      <c r="F18700">
        <v>1</v>
      </c>
    </row>
    <row r="18701" spans="1:6">
      <c r="A18701">
        <v>5651</v>
      </c>
      <c r="B18701">
        <v>8</v>
      </c>
      <c r="C18701" t="s">
        <v>62</v>
      </c>
      <c r="D18701" t="s">
        <v>92</v>
      </c>
      <c r="E18701">
        <v>5461</v>
      </c>
      <c r="F18701">
        <v>1</v>
      </c>
    </row>
    <row r="18702" spans="1:6">
      <c r="A18702">
        <v>5651</v>
      </c>
      <c r="B18702">
        <v>8</v>
      </c>
      <c r="C18702" t="s">
        <v>62</v>
      </c>
      <c r="D18702" t="s">
        <v>92</v>
      </c>
      <c r="E18702">
        <v>5679</v>
      </c>
      <c r="F18702">
        <v>1</v>
      </c>
    </row>
    <row r="18703" spans="1:6">
      <c r="A18703">
        <v>5651</v>
      </c>
      <c r="B18703">
        <v>8</v>
      </c>
      <c r="C18703" t="s">
        <v>62</v>
      </c>
      <c r="D18703" t="s">
        <v>92</v>
      </c>
      <c r="E18703">
        <v>335</v>
      </c>
      <c r="F18703">
        <v>1</v>
      </c>
    </row>
    <row r="18704" spans="1:6">
      <c r="A18704">
        <v>5651</v>
      </c>
      <c r="B18704">
        <v>8</v>
      </c>
      <c r="C18704" t="s">
        <v>62</v>
      </c>
      <c r="D18704" t="s">
        <v>92</v>
      </c>
      <c r="E18704">
        <v>2486</v>
      </c>
      <c r="F18704">
        <v>1</v>
      </c>
    </row>
    <row r="18705" spans="1:6">
      <c r="A18705">
        <v>5651</v>
      </c>
      <c r="B18705">
        <v>8</v>
      </c>
      <c r="C18705" t="s">
        <v>62</v>
      </c>
      <c r="D18705" t="s">
        <v>92</v>
      </c>
      <c r="E18705">
        <v>2333</v>
      </c>
      <c r="F18705">
        <v>1</v>
      </c>
    </row>
    <row r="18706" spans="1:6">
      <c r="A18706">
        <v>5651</v>
      </c>
      <c r="B18706">
        <v>8</v>
      </c>
      <c r="C18706" t="s">
        <v>62</v>
      </c>
      <c r="D18706" t="s">
        <v>92</v>
      </c>
      <c r="E18706">
        <v>3441</v>
      </c>
      <c r="F18706">
        <v>1</v>
      </c>
    </row>
    <row r="18707" spans="1:6">
      <c r="A18707">
        <v>5651</v>
      </c>
      <c r="B18707">
        <v>8</v>
      </c>
      <c r="C18707" t="s">
        <v>62</v>
      </c>
      <c r="D18707" t="s">
        <v>92</v>
      </c>
      <c r="E18707">
        <v>5824</v>
      </c>
      <c r="F18707">
        <v>1</v>
      </c>
    </row>
    <row r="18708" spans="1:6">
      <c r="A18708">
        <v>5651</v>
      </c>
      <c r="B18708">
        <v>8</v>
      </c>
      <c r="C18708" t="s">
        <v>62</v>
      </c>
      <c r="D18708" t="s">
        <v>92</v>
      </c>
      <c r="E18708">
        <v>2597</v>
      </c>
      <c r="F18708">
        <v>1</v>
      </c>
    </row>
    <row r="18709" spans="1:6">
      <c r="A18709">
        <v>5651</v>
      </c>
      <c r="B18709">
        <v>9</v>
      </c>
      <c r="C18709" t="s">
        <v>63</v>
      </c>
      <c r="D18709" t="s">
        <v>92</v>
      </c>
      <c r="E18709">
        <v>5140</v>
      </c>
      <c r="F18709">
        <v>5</v>
      </c>
    </row>
    <row r="18710" spans="1:6">
      <c r="A18710">
        <v>5651</v>
      </c>
      <c r="B18710">
        <v>9</v>
      </c>
      <c r="C18710" t="s">
        <v>63</v>
      </c>
      <c r="D18710" t="s">
        <v>92</v>
      </c>
      <c r="E18710">
        <v>1046</v>
      </c>
      <c r="F18710">
        <v>3</v>
      </c>
    </row>
    <row r="18711" spans="1:6">
      <c r="A18711">
        <v>5651</v>
      </c>
      <c r="B18711">
        <v>9</v>
      </c>
      <c r="C18711" t="s">
        <v>63</v>
      </c>
      <c r="D18711" t="s">
        <v>92</v>
      </c>
      <c r="E18711">
        <v>4513</v>
      </c>
      <c r="F18711">
        <v>3</v>
      </c>
    </row>
    <row r="18712" spans="1:6">
      <c r="A18712">
        <v>5651</v>
      </c>
      <c r="B18712">
        <v>9</v>
      </c>
      <c r="C18712" t="s">
        <v>63</v>
      </c>
      <c r="D18712" t="s">
        <v>92</v>
      </c>
      <c r="E18712">
        <v>5821</v>
      </c>
      <c r="F18712">
        <v>3</v>
      </c>
    </row>
    <row r="18713" spans="1:6">
      <c r="A18713">
        <v>5651</v>
      </c>
      <c r="B18713">
        <v>9</v>
      </c>
      <c r="C18713" t="s">
        <v>63</v>
      </c>
      <c r="D18713" t="s">
        <v>92</v>
      </c>
      <c r="E18713">
        <v>4712</v>
      </c>
      <c r="F18713">
        <v>2</v>
      </c>
    </row>
    <row r="18714" spans="1:6">
      <c r="A18714">
        <v>5651</v>
      </c>
      <c r="B18714">
        <v>9</v>
      </c>
      <c r="C18714" t="s">
        <v>63</v>
      </c>
      <c r="D18714" t="s">
        <v>92</v>
      </c>
      <c r="E18714">
        <v>3239</v>
      </c>
      <c r="F18714">
        <v>2</v>
      </c>
    </row>
    <row r="18715" spans="1:6">
      <c r="A18715">
        <v>5651</v>
      </c>
      <c r="B18715">
        <v>9</v>
      </c>
      <c r="C18715" t="s">
        <v>63</v>
      </c>
      <c r="D18715" t="s">
        <v>92</v>
      </c>
      <c r="E18715">
        <v>5114</v>
      </c>
      <c r="F18715">
        <v>1</v>
      </c>
    </row>
    <row r="18716" spans="1:6">
      <c r="A18716">
        <v>5651</v>
      </c>
      <c r="B18716">
        <v>9</v>
      </c>
      <c r="C18716" t="s">
        <v>63</v>
      </c>
      <c r="D18716" t="s">
        <v>92</v>
      </c>
      <c r="E18716">
        <v>6048</v>
      </c>
      <c r="F18716">
        <v>1</v>
      </c>
    </row>
    <row r="18717" spans="1:6">
      <c r="A18717">
        <v>5651</v>
      </c>
      <c r="B18717">
        <v>9</v>
      </c>
      <c r="C18717" t="s">
        <v>63</v>
      </c>
      <c r="D18717" t="s">
        <v>92</v>
      </c>
      <c r="E18717">
        <v>2773</v>
      </c>
      <c r="F18717">
        <v>1</v>
      </c>
    </row>
    <row r="18718" spans="1:6">
      <c r="A18718">
        <v>5651</v>
      </c>
      <c r="B18718">
        <v>9</v>
      </c>
      <c r="C18718" t="s">
        <v>63</v>
      </c>
      <c r="D18718" t="s">
        <v>92</v>
      </c>
      <c r="E18718">
        <v>4389</v>
      </c>
      <c r="F18718">
        <v>1</v>
      </c>
    </row>
    <row r="18719" spans="1:6">
      <c r="A18719">
        <v>5651</v>
      </c>
      <c r="B18719">
        <v>9</v>
      </c>
      <c r="C18719" t="s">
        <v>63</v>
      </c>
      <c r="D18719" t="s">
        <v>92</v>
      </c>
      <c r="E18719">
        <v>6101</v>
      </c>
      <c r="F18719">
        <v>1</v>
      </c>
    </row>
    <row r="18720" spans="1:6">
      <c r="A18720">
        <v>5651</v>
      </c>
      <c r="B18720">
        <v>9</v>
      </c>
      <c r="C18720" t="s">
        <v>63</v>
      </c>
      <c r="D18720" t="s">
        <v>92</v>
      </c>
      <c r="E18720">
        <v>4553</v>
      </c>
      <c r="F18720">
        <v>1</v>
      </c>
    </row>
    <row r="18721" spans="1:6">
      <c r="A18721">
        <v>5651</v>
      </c>
      <c r="B18721">
        <v>9</v>
      </c>
      <c r="C18721" t="s">
        <v>63</v>
      </c>
      <c r="D18721" t="s">
        <v>92</v>
      </c>
      <c r="E18721">
        <v>2644</v>
      </c>
      <c r="F18721">
        <v>1</v>
      </c>
    </row>
    <row r="18722" spans="1:6">
      <c r="A18722">
        <v>5651</v>
      </c>
      <c r="B18722">
        <v>9</v>
      </c>
      <c r="C18722" t="s">
        <v>63</v>
      </c>
      <c r="D18722" t="s">
        <v>92</v>
      </c>
      <c r="E18722">
        <v>2060</v>
      </c>
      <c r="F18722">
        <v>1</v>
      </c>
    </row>
    <row r="18723" spans="1:6">
      <c r="A18723">
        <v>5651</v>
      </c>
      <c r="B18723">
        <v>9</v>
      </c>
      <c r="C18723" t="s">
        <v>63</v>
      </c>
      <c r="D18723" t="s">
        <v>92</v>
      </c>
      <c r="E18723">
        <v>2177</v>
      </c>
      <c r="F18723">
        <v>1</v>
      </c>
    </row>
    <row r="18724" spans="1:6">
      <c r="A18724">
        <v>5651</v>
      </c>
      <c r="B18724">
        <v>9</v>
      </c>
      <c r="C18724" t="s">
        <v>63</v>
      </c>
      <c r="D18724" t="s">
        <v>92</v>
      </c>
      <c r="E18724">
        <v>4594</v>
      </c>
      <c r="F18724">
        <v>1</v>
      </c>
    </row>
    <row r="18725" spans="1:6">
      <c r="A18725">
        <v>5651</v>
      </c>
      <c r="B18725">
        <v>9</v>
      </c>
      <c r="C18725" t="s">
        <v>63</v>
      </c>
      <c r="D18725" t="s">
        <v>92</v>
      </c>
      <c r="E18725">
        <v>5585</v>
      </c>
      <c r="F18725">
        <v>1</v>
      </c>
    </row>
    <row r="18726" spans="1:6">
      <c r="A18726">
        <v>5651</v>
      </c>
      <c r="B18726">
        <v>9</v>
      </c>
      <c r="C18726" t="s">
        <v>63</v>
      </c>
      <c r="D18726" t="s">
        <v>92</v>
      </c>
      <c r="E18726">
        <v>5962</v>
      </c>
      <c r="F18726">
        <v>1</v>
      </c>
    </row>
    <row r="18727" spans="1:6">
      <c r="A18727">
        <v>5651</v>
      </c>
      <c r="B18727">
        <v>9</v>
      </c>
      <c r="C18727" t="s">
        <v>63</v>
      </c>
      <c r="D18727" t="s">
        <v>92</v>
      </c>
      <c r="E18727">
        <v>4276</v>
      </c>
      <c r="F18727">
        <v>1</v>
      </c>
    </row>
    <row r="18728" spans="1:6">
      <c r="A18728">
        <v>5651</v>
      </c>
      <c r="B18728">
        <v>9</v>
      </c>
      <c r="C18728" t="s">
        <v>63</v>
      </c>
      <c r="D18728" t="s">
        <v>92</v>
      </c>
      <c r="E18728">
        <v>4331</v>
      </c>
      <c r="F18728">
        <v>1</v>
      </c>
    </row>
    <row r="18729" spans="1:6">
      <c r="A18729">
        <v>5651</v>
      </c>
      <c r="B18729">
        <v>9</v>
      </c>
      <c r="C18729" t="s">
        <v>63</v>
      </c>
      <c r="D18729" t="s">
        <v>92</v>
      </c>
      <c r="E18729">
        <v>4811</v>
      </c>
      <c r="F18729">
        <v>1</v>
      </c>
    </row>
    <row r="18730" spans="1:6">
      <c r="A18730">
        <v>5651</v>
      </c>
      <c r="B18730">
        <v>9</v>
      </c>
      <c r="C18730" t="s">
        <v>63</v>
      </c>
      <c r="D18730" t="s">
        <v>92</v>
      </c>
      <c r="E18730">
        <v>3280</v>
      </c>
      <c r="F18730">
        <v>1</v>
      </c>
    </row>
    <row r="18731" spans="1:6">
      <c r="A18731">
        <v>5651</v>
      </c>
      <c r="B18731">
        <v>9</v>
      </c>
      <c r="C18731" t="s">
        <v>63</v>
      </c>
      <c r="D18731" t="s">
        <v>92</v>
      </c>
      <c r="E18731">
        <v>3710</v>
      </c>
      <c r="F18731">
        <v>1</v>
      </c>
    </row>
    <row r="18732" spans="1:6">
      <c r="A18732">
        <v>5651</v>
      </c>
      <c r="B18732">
        <v>9</v>
      </c>
      <c r="C18732" t="s">
        <v>63</v>
      </c>
      <c r="D18732" t="s">
        <v>92</v>
      </c>
      <c r="E18732">
        <v>1200</v>
      </c>
      <c r="F18732">
        <v>1</v>
      </c>
    </row>
    <row r="18733" spans="1:6">
      <c r="A18733">
        <v>5651</v>
      </c>
      <c r="B18733">
        <v>9</v>
      </c>
      <c r="C18733" t="s">
        <v>63</v>
      </c>
      <c r="D18733" t="s">
        <v>92</v>
      </c>
      <c r="E18733">
        <v>1032</v>
      </c>
      <c r="F18733">
        <v>1</v>
      </c>
    </row>
    <row r="18734" spans="1:6">
      <c r="A18734">
        <v>5651</v>
      </c>
      <c r="B18734">
        <v>9</v>
      </c>
      <c r="C18734" t="s">
        <v>63</v>
      </c>
      <c r="D18734" t="s">
        <v>92</v>
      </c>
      <c r="E18734">
        <v>274</v>
      </c>
      <c r="F18734">
        <v>1</v>
      </c>
    </row>
    <row r="18735" spans="1:6">
      <c r="A18735">
        <v>5651</v>
      </c>
      <c r="B18735">
        <v>9</v>
      </c>
      <c r="C18735" t="s">
        <v>63</v>
      </c>
      <c r="D18735" t="s">
        <v>92</v>
      </c>
      <c r="E18735">
        <v>154</v>
      </c>
      <c r="F18735">
        <v>1</v>
      </c>
    </row>
    <row r="18736" spans="1:6">
      <c r="A18736">
        <v>5651</v>
      </c>
      <c r="B18736">
        <v>9</v>
      </c>
      <c r="C18736" t="s">
        <v>63</v>
      </c>
      <c r="D18736" t="s">
        <v>92</v>
      </c>
      <c r="E18736">
        <v>5988</v>
      </c>
      <c r="F18736">
        <v>1</v>
      </c>
    </row>
    <row r="18737" spans="1:6">
      <c r="A18737">
        <v>5651</v>
      </c>
      <c r="B18737">
        <v>9</v>
      </c>
      <c r="C18737" t="s">
        <v>62</v>
      </c>
      <c r="D18737" t="s">
        <v>92</v>
      </c>
      <c r="E18737">
        <v>5140</v>
      </c>
      <c r="F18737">
        <v>12</v>
      </c>
    </row>
    <row r="18738" spans="1:6">
      <c r="A18738">
        <v>5651</v>
      </c>
      <c r="B18738">
        <v>9</v>
      </c>
      <c r="C18738" t="s">
        <v>62</v>
      </c>
      <c r="D18738" t="s">
        <v>92</v>
      </c>
      <c r="E18738">
        <v>1046</v>
      </c>
      <c r="F18738">
        <v>10</v>
      </c>
    </row>
    <row r="18739" spans="1:6">
      <c r="A18739">
        <v>5651</v>
      </c>
      <c r="B18739">
        <v>9</v>
      </c>
      <c r="C18739" t="s">
        <v>62</v>
      </c>
      <c r="D18739" t="s">
        <v>92</v>
      </c>
      <c r="E18739">
        <v>4513</v>
      </c>
      <c r="F18739">
        <v>5</v>
      </c>
    </row>
    <row r="18740" spans="1:6">
      <c r="A18740">
        <v>5651</v>
      </c>
      <c r="B18740">
        <v>9</v>
      </c>
      <c r="C18740" t="s">
        <v>62</v>
      </c>
      <c r="D18740" t="s">
        <v>92</v>
      </c>
      <c r="E18740">
        <v>2177</v>
      </c>
      <c r="F18740">
        <v>4</v>
      </c>
    </row>
    <row r="18741" spans="1:6">
      <c r="A18741">
        <v>5651</v>
      </c>
      <c r="B18741">
        <v>9</v>
      </c>
      <c r="C18741" t="s">
        <v>62</v>
      </c>
      <c r="D18741" t="s">
        <v>92</v>
      </c>
      <c r="E18741">
        <v>2486</v>
      </c>
      <c r="F18741">
        <v>2</v>
      </c>
    </row>
    <row r="18742" spans="1:6">
      <c r="A18742">
        <v>5651</v>
      </c>
      <c r="B18742">
        <v>9</v>
      </c>
      <c r="C18742" t="s">
        <v>62</v>
      </c>
      <c r="D18742" t="s">
        <v>92</v>
      </c>
      <c r="E18742">
        <v>1032</v>
      </c>
      <c r="F18742">
        <v>2</v>
      </c>
    </row>
    <row r="18743" spans="1:6">
      <c r="A18743">
        <v>5651</v>
      </c>
      <c r="B18743">
        <v>9</v>
      </c>
      <c r="C18743" t="s">
        <v>62</v>
      </c>
      <c r="D18743" t="s">
        <v>92</v>
      </c>
      <c r="E18743">
        <v>2531</v>
      </c>
      <c r="F18743">
        <v>2</v>
      </c>
    </row>
    <row r="18744" spans="1:6">
      <c r="A18744">
        <v>5651</v>
      </c>
      <c r="B18744">
        <v>9</v>
      </c>
      <c r="C18744" t="s">
        <v>62</v>
      </c>
      <c r="D18744" t="s">
        <v>92</v>
      </c>
      <c r="E18744">
        <v>3239</v>
      </c>
      <c r="F18744">
        <v>2</v>
      </c>
    </row>
    <row r="18745" spans="1:6">
      <c r="A18745">
        <v>5651</v>
      </c>
      <c r="B18745">
        <v>9</v>
      </c>
      <c r="C18745" t="s">
        <v>62</v>
      </c>
      <c r="D18745" t="s">
        <v>92</v>
      </c>
      <c r="E18745">
        <v>5114</v>
      </c>
      <c r="F18745">
        <v>2</v>
      </c>
    </row>
    <row r="18746" spans="1:6">
      <c r="A18746">
        <v>5651</v>
      </c>
      <c r="B18746">
        <v>9</v>
      </c>
      <c r="C18746" t="s">
        <v>62</v>
      </c>
      <c r="D18746" t="s">
        <v>92</v>
      </c>
      <c r="E18746">
        <v>2141</v>
      </c>
      <c r="F18746">
        <v>2</v>
      </c>
    </row>
    <row r="18747" spans="1:6">
      <c r="A18747">
        <v>5651</v>
      </c>
      <c r="B18747">
        <v>9</v>
      </c>
      <c r="C18747" t="s">
        <v>62</v>
      </c>
      <c r="D18747" t="s">
        <v>92</v>
      </c>
      <c r="E18747">
        <v>4132</v>
      </c>
      <c r="F18747">
        <v>1</v>
      </c>
    </row>
    <row r="18748" spans="1:6">
      <c r="A18748">
        <v>5651</v>
      </c>
      <c r="B18748">
        <v>9</v>
      </c>
      <c r="C18748" t="s">
        <v>62</v>
      </c>
      <c r="D18748" t="s">
        <v>92</v>
      </c>
      <c r="E18748">
        <v>6048</v>
      </c>
      <c r="F18748">
        <v>1</v>
      </c>
    </row>
    <row r="18749" spans="1:6">
      <c r="A18749">
        <v>5651</v>
      </c>
      <c r="B18749">
        <v>9</v>
      </c>
      <c r="C18749" t="s">
        <v>62</v>
      </c>
      <c r="D18749" t="s">
        <v>92</v>
      </c>
      <c r="E18749">
        <v>5845</v>
      </c>
      <c r="F18749">
        <v>1</v>
      </c>
    </row>
    <row r="18750" spans="1:6">
      <c r="A18750">
        <v>5651</v>
      </c>
      <c r="B18750">
        <v>9</v>
      </c>
      <c r="C18750" t="s">
        <v>62</v>
      </c>
      <c r="D18750" t="s">
        <v>92</v>
      </c>
      <c r="E18750">
        <v>5821</v>
      </c>
      <c r="F18750">
        <v>1</v>
      </c>
    </row>
    <row r="18751" spans="1:6">
      <c r="A18751">
        <v>5651</v>
      </c>
      <c r="B18751">
        <v>9</v>
      </c>
      <c r="C18751" t="s">
        <v>62</v>
      </c>
      <c r="D18751" t="s">
        <v>92</v>
      </c>
      <c r="E18751">
        <v>2597</v>
      </c>
      <c r="F18751">
        <v>1</v>
      </c>
    </row>
    <row r="18752" spans="1:6">
      <c r="A18752">
        <v>5651</v>
      </c>
      <c r="B18752">
        <v>9</v>
      </c>
      <c r="C18752" t="s">
        <v>62</v>
      </c>
      <c r="D18752" t="s">
        <v>92</v>
      </c>
      <c r="E18752">
        <v>6060</v>
      </c>
      <c r="F18752">
        <v>1</v>
      </c>
    </row>
    <row r="18753" spans="1:6">
      <c r="A18753">
        <v>5651</v>
      </c>
      <c r="B18753">
        <v>9</v>
      </c>
      <c r="C18753" t="s">
        <v>62</v>
      </c>
      <c r="D18753" t="s">
        <v>92</v>
      </c>
      <c r="E18753">
        <v>3880</v>
      </c>
      <c r="F18753">
        <v>1</v>
      </c>
    </row>
    <row r="18754" spans="1:6">
      <c r="A18754">
        <v>5651</v>
      </c>
      <c r="B18754">
        <v>9</v>
      </c>
      <c r="C18754" t="s">
        <v>62</v>
      </c>
      <c r="D18754" t="s">
        <v>92</v>
      </c>
      <c r="E18754">
        <v>3410</v>
      </c>
      <c r="F18754">
        <v>1</v>
      </c>
    </row>
    <row r="18755" spans="1:6">
      <c r="A18755">
        <v>5651</v>
      </c>
      <c r="B18755">
        <v>9</v>
      </c>
      <c r="C18755" t="s">
        <v>62</v>
      </c>
      <c r="D18755" t="s">
        <v>92</v>
      </c>
      <c r="E18755">
        <v>3430</v>
      </c>
      <c r="F18755">
        <v>1</v>
      </c>
    </row>
    <row r="18756" spans="1:6">
      <c r="A18756">
        <v>5651</v>
      </c>
      <c r="B18756">
        <v>9</v>
      </c>
      <c r="C18756" t="s">
        <v>62</v>
      </c>
      <c r="D18756" t="s">
        <v>92</v>
      </c>
      <c r="E18756">
        <v>5834</v>
      </c>
      <c r="F18756">
        <v>1</v>
      </c>
    </row>
    <row r="18757" spans="1:6">
      <c r="A18757">
        <v>5651</v>
      </c>
      <c r="B18757">
        <v>9</v>
      </c>
      <c r="C18757" t="s">
        <v>62</v>
      </c>
      <c r="D18757" t="s">
        <v>92</v>
      </c>
      <c r="E18757">
        <v>1199</v>
      </c>
      <c r="F18757">
        <v>1</v>
      </c>
    </row>
    <row r="18758" spans="1:6">
      <c r="A18758">
        <v>5651</v>
      </c>
      <c r="B18758">
        <v>9</v>
      </c>
      <c r="C18758" t="s">
        <v>62</v>
      </c>
      <c r="D18758" t="s">
        <v>92</v>
      </c>
      <c r="E18758">
        <v>2060</v>
      </c>
      <c r="F18758">
        <v>1</v>
      </c>
    </row>
    <row r="18759" spans="1:6">
      <c r="A18759">
        <v>5651</v>
      </c>
      <c r="B18759">
        <v>9</v>
      </c>
      <c r="C18759" t="s">
        <v>62</v>
      </c>
      <c r="D18759" t="s">
        <v>92</v>
      </c>
      <c r="E18759">
        <v>4533</v>
      </c>
      <c r="F18759">
        <v>1</v>
      </c>
    </row>
    <row r="18760" spans="1:6">
      <c r="A18760">
        <v>5651</v>
      </c>
      <c r="B18760">
        <v>9</v>
      </c>
      <c r="C18760" t="s">
        <v>62</v>
      </c>
      <c r="D18760" t="s">
        <v>92</v>
      </c>
      <c r="E18760">
        <v>3133</v>
      </c>
      <c r="F18760">
        <v>1</v>
      </c>
    </row>
    <row r="18761" spans="1:6">
      <c r="A18761">
        <v>5651</v>
      </c>
      <c r="B18761">
        <v>9</v>
      </c>
      <c r="C18761" t="s">
        <v>62</v>
      </c>
      <c r="D18761" t="s">
        <v>92</v>
      </c>
      <c r="E18761">
        <v>4205</v>
      </c>
      <c r="F18761">
        <v>1</v>
      </c>
    </row>
    <row r="18762" spans="1:6">
      <c r="A18762">
        <v>5651</v>
      </c>
      <c r="B18762">
        <v>9</v>
      </c>
      <c r="C18762" t="s">
        <v>62</v>
      </c>
      <c r="D18762" t="s">
        <v>92</v>
      </c>
      <c r="E18762">
        <v>2520</v>
      </c>
      <c r="F18762">
        <v>1</v>
      </c>
    </row>
    <row r="18763" spans="1:6">
      <c r="A18763">
        <v>5651</v>
      </c>
      <c r="B18763">
        <v>9</v>
      </c>
      <c r="C18763" t="s">
        <v>62</v>
      </c>
      <c r="D18763" t="s">
        <v>92</v>
      </c>
      <c r="E18763">
        <v>5979</v>
      </c>
      <c r="F18763">
        <v>1</v>
      </c>
    </row>
    <row r="18764" spans="1:6">
      <c r="A18764">
        <v>5651</v>
      </c>
      <c r="B18764">
        <v>9</v>
      </c>
      <c r="C18764" t="s">
        <v>62</v>
      </c>
      <c r="D18764" t="s">
        <v>92</v>
      </c>
      <c r="E18764">
        <v>4125</v>
      </c>
      <c r="F18764">
        <v>1</v>
      </c>
    </row>
    <row r="18765" spans="1:6">
      <c r="A18765">
        <v>5651</v>
      </c>
      <c r="B18765">
        <v>9</v>
      </c>
      <c r="C18765" t="s">
        <v>62</v>
      </c>
      <c r="D18765" t="s">
        <v>92</v>
      </c>
      <c r="E18765">
        <v>337</v>
      </c>
      <c r="F18765">
        <v>1</v>
      </c>
    </row>
    <row r="18766" spans="1:6">
      <c r="A18766">
        <v>5651</v>
      </c>
      <c r="B18766">
        <v>9</v>
      </c>
      <c r="C18766" t="s">
        <v>62</v>
      </c>
      <c r="D18766" t="s">
        <v>92</v>
      </c>
      <c r="E18766">
        <v>4158</v>
      </c>
      <c r="F18766">
        <v>1</v>
      </c>
    </row>
    <row r="18767" spans="1:6">
      <c r="A18767">
        <v>5651</v>
      </c>
      <c r="B18767">
        <v>9</v>
      </c>
      <c r="C18767" t="s">
        <v>62</v>
      </c>
      <c r="D18767" t="s">
        <v>92</v>
      </c>
      <c r="E18767">
        <v>2522</v>
      </c>
      <c r="F18767">
        <v>1</v>
      </c>
    </row>
    <row r="18768" spans="1:6">
      <c r="A18768">
        <v>5651</v>
      </c>
      <c r="B18768">
        <v>9</v>
      </c>
      <c r="C18768" t="s">
        <v>62</v>
      </c>
      <c r="D18768" t="s">
        <v>92</v>
      </c>
      <c r="E18768">
        <v>4389</v>
      </c>
      <c r="F18768">
        <v>1</v>
      </c>
    </row>
    <row r="18769" spans="1:6">
      <c r="A18769">
        <v>5651</v>
      </c>
      <c r="B18769">
        <v>9</v>
      </c>
      <c r="C18769" t="s">
        <v>62</v>
      </c>
      <c r="D18769" t="s">
        <v>92</v>
      </c>
      <c r="E18769">
        <v>2452</v>
      </c>
      <c r="F18769">
        <v>1</v>
      </c>
    </row>
    <row r="18770" spans="1:6">
      <c r="A18770">
        <v>5651</v>
      </c>
      <c r="B18770">
        <v>9</v>
      </c>
      <c r="C18770" t="s">
        <v>62</v>
      </c>
      <c r="D18770" t="s">
        <v>92</v>
      </c>
      <c r="E18770">
        <v>2169</v>
      </c>
      <c r="F18770">
        <v>1</v>
      </c>
    </row>
    <row r="18771" spans="1:6">
      <c r="A18771">
        <v>5651</v>
      </c>
      <c r="B18771">
        <v>9</v>
      </c>
      <c r="C18771" t="s">
        <v>62</v>
      </c>
      <c r="D18771" t="s">
        <v>92</v>
      </c>
      <c r="E18771">
        <v>5956</v>
      </c>
      <c r="F18771">
        <v>1</v>
      </c>
    </row>
    <row r="18772" spans="1:6">
      <c r="A18772">
        <v>5651</v>
      </c>
      <c r="B18772">
        <v>9</v>
      </c>
      <c r="C18772" t="s">
        <v>62</v>
      </c>
      <c r="D18772" t="s">
        <v>92</v>
      </c>
      <c r="E18772">
        <v>269</v>
      </c>
      <c r="F18772">
        <v>1</v>
      </c>
    </row>
    <row r="18773" spans="1:6">
      <c r="A18773">
        <v>5651</v>
      </c>
      <c r="B18773">
        <v>9</v>
      </c>
      <c r="C18773" t="s">
        <v>62</v>
      </c>
      <c r="D18773" t="s">
        <v>92</v>
      </c>
      <c r="E18773">
        <v>2493</v>
      </c>
      <c r="F18773">
        <v>1</v>
      </c>
    </row>
    <row r="18774" spans="1:6">
      <c r="A18774">
        <v>5651</v>
      </c>
      <c r="B18774">
        <v>9</v>
      </c>
      <c r="C18774" t="s">
        <v>62</v>
      </c>
      <c r="D18774" t="s">
        <v>92</v>
      </c>
      <c r="E18774">
        <v>2406</v>
      </c>
      <c r="F18774">
        <v>1</v>
      </c>
    </row>
    <row r="18775" spans="1:6">
      <c r="A18775">
        <v>5651</v>
      </c>
      <c r="B18775">
        <v>11</v>
      </c>
      <c r="C18775" t="s">
        <v>62</v>
      </c>
      <c r="D18775" t="s">
        <v>92</v>
      </c>
      <c r="E18775">
        <v>3675</v>
      </c>
      <c r="F18775">
        <v>8</v>
      </c>
    </row>
    <row r="18776" spans="1:6">
      <c r="A18776">
        <v>5651</v>
      </c>
      <c r="B18776">
        <v>11</v>
      </c>
      <c r="C18776" t="s">
        <v>62</v>
      </c>
      <c r="D18776" t="s">
        <v>92</v>
      </c>
      <c r="E18776">
        <v>5407</v>
      </c>
      <c r="F18776">
        <v>7</v>
      </c>
    </row>
    <row r="18777" spans="1:6">
      <c r="A18777">
        <v>5651</v>
      </c>
      <c r="B18777">
        <v>11</v>
      </c>
      <c r="C18777" t="s">
        <v>62</v>
      </c>
      <c r="D18777" t="s">
        <v>92</v>
      </c>
      <c r="E18777">
        <v>172</v>
      </c>
      <c r="F18777">
        <v>3</v>
      </c>
    </row>
    <row r="18778" spans="1:6">
      <c r="A18778">
        <v>5651</v>
      </c>
      <c r="B18778">
        <v>11</v>
      </c>
      <c r="C18778" t="s">
        <v>62</v>
      </c>
      <c r="D18778" t="s">
        <v>92</v>
      </c>
      <c r="E18778">
        <v>3788</v>
      </c>
      <c r="F18778">
        <v>3</v>
      </c>
    </row>
    <row r="18779" spans="1:6">
      <c r="A18779">
        <v>5651</v>
      </c>
      <c r="B18779">
        <v>11</v>
      </c>
      <c r="C18779" t="s">
        <v>62</v>
      </c>
      <c r="D18779" t="s">
        <v>92</v>
      </c>
      <c r="E18779">
        <v>5024</v>
      </c>
      <c r="F18779">
        <v>2</v>
      </c>
    </row>
    <row r="18780" spans="1:6">
      <c r="A18780">
        <v>5651</v>
      </c>
      <c r="B18780">
        <v>11</v>
      </c>
      <c r="C18780" t="s">
        <v>62</v>
      </c>
      <c r="D18780" t="s">
        <v>92</v>
      </c>
      <c r="E18780">
        <v>1122</v>
      </c>
      <c r="F18780">
        <v>2</v>
      </c>
    </row>
    <row r="18781" spans="1:6">
      <c r="A18781">
        <v>5651</v>
      </c>
      <c r="B18781">
        <v>11</v>
      </c>
      <c r="C18781" t="s">
        <v>62</v>
      </c>
      <c r="D18781" t="s">
        <v>92</v>
      </c>
      <c r="E18781">
        <v>4577</v>
      </c>
      <c r="F18781">
        <v>2</v>
      </c>
    </row>
    <row r="18782" spans="1:6">
      <c r="A18782">
        <v>5651</v>
      </c>
      <c r="B18782">
        <v>11</v>
      </c>
      <c r="C18782" t="s">
        <v>62</v>
      </c>
      <c r="D18782" t="s">
        <v>92</v>
      </c>
      <c r="E18782">
        <v>4301</v>
      </c>
      <c r="F18782">
        <v>2</v>
      </c>
    </row>
    <row r="18783" spans="1:6">
      <c r="A18783">
        <v>5651</v>
      </c>
      <c r="B18783">
        <v>11</v>
      </c>
      <c r="C18783" t="s">
        <v>62</v>
      </c>
      <c r="D18783" t="s">
        <v>92</v>
      </c>
      <c r="E18783">
        <v>1181</v>
      </c>
      <c r="F18783">
        <v>2</v>
      </c>
    </row>
    <row r="18784" spans="1:6">
      <c r="A18784">
        <v>5651</v>
      </c>
      <c r="B18784">
        <v>11</v>
      </c>
      <c r="C18784" t="s">
        <v>62</v>
      </c>
      <c r="D18784" t="s">
        <v>92</v>
      </c>
      <c r="E18784">
        <v>4250</v>
      </c>
      <c r="F18784">
        <v>2</v>
      </c>
    </row>
    <row r="18785" spans="1:6">
      <c r="A18785">
        <v>5651</v>
      </c>
      <c r="B18785">
        <v>11</v>
      </c>
      <c r="C18785" t="s">
        <v>62</v>
      </c>
      <c r="D18785" t="s">
        <v>92</v>
      </c>
      <c r="E18785">
        <v>4949</v>
      </c>
      <c r="F18785">
        <v>2</v>
      </c>
    </row>
    <row r="18786" spans="1:6">
      <c r="A18786">
        <v>5651</v>
      </c>
      <c r="B18786">
        <v>11</v>
      </c>
      <c r="C18786" t="s">
        <v>62</v>
      </c>
      <c r="D18786" t="s">
        <v>92</v>
      </c>
      <c r="E18786">
        <v>4576</v>
      </c>
      <c r="F18786">
        <v>1</v>
      </c>
    </row>
    <row r="18787" spans="1:6">
      <c r="A18787">
        <v>5651</v>
      </c>
      <c r="B18787">
        <v>11</v>
      </c>
      <c r="C18787" t="s">
        <v>62</v>
      </c>
      <c r="D18787" t="s">
        <v>92</v>
      </c>
      <c r="E18787">
        <v>2829</v>
      </c>
      <c r="F18787">
        <v>1</v>
      </c>
    </row>
    <row r="18788" spans="1:6">
      <c r="A18788">
        <v>5651</v>
      </c>
      <c r="B18788">
        <v>11</v>
      </c>
      <c r="C18788" t="s">
        <v>62</v>
      </c>
      <c r="D18788" t="s">
        <v>92</v>
      </c>
      <c r="E18788">
        <v>3946</v>
      </c>
      <c r="F18788">
        <v>1</v>
      </c>
    </row>
    <row r="18789" spans="1:6">
      <c r="A18789">
        <v>5651</v>
      </c>
      <c r="B18789">
        <v>11</v>
      </c>
      <c r="C18789" t="s">
        <v>62</v>
      </c>
      <c r="D18789" t="s">
        <v>92</v>
      </c>
      <c r="E18789">
        <v>2438</v>
      </c>
      <c r="F18789">
        <v>1</v>
      </c>
    </row>
    <row r="18790" spans="1:6">
      <c r="A18790">
        <v>5651</v>
      </c>
      <c r="B18790">
        <v>11</v>
      </c>
      <c r="C18790" t="s">
        <v>62</v>
      </c>
      <c r="D18790" t="s">
        <v>92</v>
      </c>
      <c r="E18790">
        <v>3846</v>
      </c>
      <c r="F18790">
        <v>1</v>
      </c>
    </row>
    <row r="18791" spans="1:6">
      <c r="A18791">
        <v>5651</v>
      </c>
      <c r="B18791">
        <v>11</v>
      </c>
      <c r="C18791" t="s">
        <v>62</v>
      </c>
      <c r="D18791" t="s">
        <v>92</v>
      </c>
      <c r="E18791">
        <v>4383</v>
      </c>
      <c r="F18791">
        <v>1</v>
      </c>
    </row>
    <row r="18792" spans="1:6">
      <c r="A18792">
        <v>5651</v>
      </c>
      <c r="B18792">
        <v>11</v>
      </c>
      <c r="C18792" t="s">
        <v>62</v>
      </c>
      <c r="D18792" t="s">
        <v>92</v>
      </c>
      <c r="E18792">
        <v>3876</v>
      </c>
      <c r="F18792">
        <v>1</v>
      </c>
    </row>
    <row r="18793" spans="1:6">
      <c r="A18793">
        <v>5651</v>
      </c>
      <c r="B18793">
        <v>11</v>
      </c>
      <c r="C18793" t="s">
        <v>62</v>
      </c>
      <c r="D18793" t="s">
        <v>92</v>
      </c>
      <c r="E18793">
        <v>6075</v>
      </c>
      <c r="F18793">
        <v>1</v>
      </c>
    </row>
    <row r="18794" spans="1:6">
      <c r="A18794">
        <v>5651</v>
      </c>
      <c r="B18794">
        <v>11</v>
      </c>
      <c r="C18794" t="s">
        <v>62</v>
      </c>
      <c r="D18794" t="s">
        <v>92</v>
      </c>
      <c r="E18794">
        <v>201</v>
      </c>
      <c r="F18794">
        <v>1</v>
      </c>
    </row>
    <row r="18795" spans="1:6">
      <c r="A18795">
        <v>5651</v>
      </c>
      <c r="B18795">
        <v>11</v>
      </c>
      <c r="C18795" t="s">
        <v>62</v>
      </c>
      <c r="D18795" t="s">
        <v>92</v>
      </c>
      <c r="E18795">
        <v>4346</v>
      </c>
      <c r="F18795">
        <v>1</v>
      </c>
    </row>
    <row r="18796" spans="1:6">
      <c r="A18796">
        <v>5651</v>
      </c>
      <c r="B18796">
        <v>11</v>
      </c>
      <c r="C18796" t="s">
        <v>62</v>
      </c>
      <c r="D18796" t="s">
        <v>92</v>
      </c>
      <c r="E18796">
        <v>1119</v>
      </c>
      <c r="F18796">
        <v>1</v>
      </c>
    </row>
    <row r="18797" spans="1:6">
      <c r="A18797">
        <v>5651</v>
      </c>
      <c r="B18797">
        <v>11</v>
      </c>
      <c r="C18797" t="s">
        <v>62</v>
      </c>
      <c r="D18797" t="s">
        <v>92</v>
      </c>
      <c r="E18797">
        <v>1198</v>
      </c>
      <c r="F18797">
        <v>1</v>
      </c>
    </row>
    <row r="18798" spans="1:6">
      <c r="A18798">
        <v>5651</v>
      </c>
      <c r="B18798">
        <v>11</v>
      </c>
      <c r="C18798" t="s">
        <v>62</v>
      </c>
      <c r="D18798" t="s">
        <v>92</v>
      </c>
      <c r="E18798">
        <v>3085</v>
      </c>
      <c r="F18798">
        <v>1</v>
      </c>
    </row>
    <row r="18799" spans="1:6">
      <c r="A18799">
        <v>5651</v>
      </c>
      <c r="B18799">
        <v>11</v>
      </c>
      <c r="C18799" t="s">
        <v>62</v>
      </c>
      <c r="D18799" t="s">
        <v>92</v>
      </c>
      <c r="E18799">
        <v>3940</v>
      </c>
      <c r="F18799">
        <v>1</v>
      </c>
    </row>
    <row r="18800" spans="1:6">
      <c r="A18800">
        <v>5651</v>
      </c>
      <c r="B18800">
        <v>11</v>
      </c>
      <c r="C18800" t="s">
        <v>62</v>
      </c>
      <c r="D18800" t="s">
        <v>92</v>
      </c>
      <c r="E18800">
        <v>2412</v>
      </c>
      <c r="F18800">
        <v>1</v>
      </c>
    </row>
    <row r="18801" spans="1:6">
      <c r="A18801">
        <v>5651</v>
      </c>
      <c r="B18801">
        <v>11</v>
      </c>
      <c r="C18801" t="s">
        <v>62</v>
      </c>
      <c r="D18801" t="s">
        <v>92</v>
      </c>
      <c r="E18801">
        <v>4715</v>
      </c>
      <c r="F18801">
        <v>1</v>
      </c>
    </row>
    <row r="18802" spans="1:6">
      <c r="A18802">
        <v>5651</v>
      </c>
      <c r="B18802">
        <v>11</v>
      </c>
      <c r="C18802" t="s">
        <v>62</v>
      </c>
      <c r="D18802" t="s">
        <v>92</v>
      </c>
      <c r="E18802">
        <v>5443</v>
      </c>
      <c r="F18802">
        <v>1</v>
      </c>
    </row>
    <row r="18803" spans="1:6">
      <c r="A18803">
        <v>5651</v>
      </c>
      <c r="B18803">
        <v>11</v>
      </c>
      <c r="C18803" t="s">
        <v>62</v>
      </c>
      <c r="D18803" t="s">
        <v>92</v>
      </c>
      <c r="E18803">
        <v>5530</v>
      </c>
      <c r="F18803">
        <v>1</v>
      </c>
    </row>
    <row r="18804" spans="1:6">
      <c r="A18804">
        <v>5651</v>
      </c>
      <c r="B18804">
        <v>11</v>
      </c>
      <c r="C18804" t="s">
        <v>62</v>
      </c>
      <c r="D18804" t="s">
        <v>92</v>
      </c>
      <c r="E18804">
        <v>3361</v>
      </c>
      <c r="F18804">
        <v>1</v>
      </c>
    </row>
    <row r="18805" spans="1:6">
      <c r="A18805">
        <v>5651</v>
      </c>
      <c r="B18805">
        <v>11</v>
      </c>
      <c r="C18805" t="s">
        <v>62</v>
      </c>
      <c r="D18805" t="s">
        <v>92</v>
      </c>
      <c r="E18805">
        <v>2808</v>
      </c>
      <c r="F18805">
        <v>1</v>
      </c>
    </row>
    <row r="18806" spans="1:6">
      <c r="A18806">
        <v>5651</v>
      </c>
      <c r="B18806">
        <v>11</v>
      </c>
      <c r="C18806" t="s">
        <v>62</v>
      </c>
      <c r="D18806" t="s">
        <v>92</v>
      </c>
      <c r="E18806">
        <v>2451</v>
      </c>
      <c r="F18806">
        <v>1</v>
      </c>
    </row>
    <row r="18807" spans="1:6">
      <c r="A18807">
        <v>5651</v>
      </c>
      <c r="B18807">
        <v>11</v>
      </c>
      <c r="C18807" t="s">
        <v>62</v>
      </c>
      <c r="D18807" t="s">
        <v>92</v>
      </c>
      <c r="E18807">
        <v>5917</v>
      </c>
      <c r="F18807">
        <v>1</v>
      </c>
    </row>
    <row r="18808" spans="1:6">
      <c r="A18808">
        <v>5651</v>
      </c>
      <c r="B18808">
        <v>11</v>
      </c>
      <c r="C18808" t="s">
        <v>62</v>
      </c>
      <c r="D18808" t="s">
        <v>92</v>
      </c>
      <c r="E18808">
        <v>1129</v>
      </c>
      <c r="F18808">
        <v>1</v>
      </c>
    </row>
    <row r="18809" spans="1:6">
      <c r="A18809">
        <v>5651</v>
      </c>
      <c r="B18809">
        <v>11</v>
      </c>
      <c r="C18809" t="s">
        <v>62</v>
      </c>
      <c r="D18809" t="s">
        <v>92</v>
      </c>
      <c r="E18809">
        <v>2496</v>
      </c>
      <c r="F18809">
        <v>1</v>
      </c>
    </row>
    <row r="18810" spans="1:6">
      <c r="A18810">
        <v>5651</v>
      </c>
      <c r="B18810">
        <v>11</v>
      </c>
      <c r="C18810" t="s">
        <v>62</v>
      </c>
      <c r="D18810" t="s">
        <v>92</v>
      </c>
      <c r="E18810">
        <v>3924</v>
      </c>
      <c r="F18810">
        <v>1</v>
      </c>
    </row>
    <row r="18811" spans="1:6">
      <c r="A18811">
        <v>5651</v>
      </c>
      <c r="B18811">
        <v>11</v>
      </c>
      <c r="C18811" t="s">
        <v>62</v>
      </c>
      <c r="D18811" t="s">
        <v>92</v>
      </c>
      <c r="E18811">
        <v>3961</v>
      </c>
      <c r="F18811">
        <v>1</v>
      </c>
    </row>
    <row r="18812" spans="1:6">
      <c r="A18812">
        <v>5651</v>
      </c>
      <c r="B18812">
        <v>11</v>
      </c>
      <c r="C18812" t="s">
        <v>62</v>
      </c>
      <c r="D18812" t="s">
        <v>92</v>
      </c>
      <c r="E18812">
        <v>4574</v>
      </c>
      <c r="F18812">
        <v>1</v>
      </c>
    </row>
    <row r="18813" spans="1:6">
      <c r="A18813">
        <v>5651</v>
      </c>
      <c r="B18813">
        <v>11</v>
      </c>
      <c r="C18813" t="s">
        <v>62</v>
      </c>
      <c r="D18813" t="s">
        <v>92</v>
      </c>
      <c r="E18813">
        <v>3400</v>
      </c>
      <c r="F18813">
        <v>1</v>
      </c>
    </row>
    <row r="18814" spans="1:6">
      <c r="A18814">
        <v>5651</v>
      </c>
      <c r="B18814">
        <v>11</v>
      </c>
      <c r="C18814" t="s">
        <v>62</v>
      </c>
      <c r="D18814" t="s">
        <v>92</v>
      </c>
      <c r="E18814">
        <v>3671</v>
      </c>
      <c r="F18814">
        <v>1</v>
      </c>
    </row>
    <row r="18815" spans="1:6">
      <c r="A18815">
        <v>5651</v>
      </c>
      <c r="B18815">
        <v>11</v>
      </c>
      <c r="C18815" t="s">
        <v>62</v>
      </c>
      <c r="D18815" t="s">
        <v>92</v>
      </c>
      <c r="E18815">
        <v>55</v>
      </c>
      <c r="F18815">
        <v>1</v>
      </c>
    </row>
    <row r="18816" spans="1:6">
      <c r="A18816">
        <v>5651</v>
      </c>
      <c r="B18816">
        <v>11</v>
      </c>
      <c r="C18816" t="s">
        <v>62</v>
      </c>
      <c r="D18816" t="s">
        <v>92</v>
      </c>
      <c r="E18816">
        <v>3648</v>
      </c>
      <c r="F18816">
        <v>1</v>
      </c>
    </row>
    <row r="18817" spans="1:6">
      <c r="A18817">
        <v>5651</v>
      </c>
      <c r="B18817">
        <v>11</v>
      </c>
      <c r="C18817" t="s">
        <v>62</v>
      </c>
      <c r="D18817" t="s">
        <v>92</v>
      </c>
      <c r="E18817">
        <v>4111</v>
      </c>
      <c r="F18817">
        <v>1</v>
      </c>
    </row>
    <row r="18818" spans="1:6">
      <c r="A18818">
        <v>5651</v>
      </c>
      <c r="B18818">
        <v>11</v>
      </c>
      <c r="C18818" t="s">
        <v>62</v>
      </c>
      <c r="D18818" t="s">
        <v>92</v>
      </c>
      <c r="E18818">
        <v>4254</v>
      </c>
      <c r="F18818">
        <v>1</v>
      </c>
    </row>
    <row r="18819" spans="1:6">
      <c r="A18819">
        <v>5651</v>
      </c>
      <c r="B18819">
        <v>11</v>
      </c>
      <c r="C18819" t="s">
        <v>62</v>
      </c>
      <c r="D18819" t="s">
        <v>92</v>
      </c>
      <c r="E18819">
        <v>5412</v>
      </c>
      <c r="F18819">
        <v>1</v>
      </c>
    </row>
    <row r="18820" spans="1:6">
      <c r="A18820">
        <v>5651</v>
      </c>
      <c r="B18820">
        <v>11</v>
      </c>
      <c r="C18820" t="s">
        <v>62</v>
      </c>
      <c r="D18820" t="s">
        <v>92</v>
      </c>
      <c r="E18820">
        <v>4636</v>
      </c>
      <c r="F18820">
        <v>1</v>
      </c>
    </row>
    <row r="18821" spans="1:6">
      <c r="A18821">
        <v>5651</v>
      </c>
      <c r="B18821">
        <v>11</v>
      </c>
      <c r="C18821" t="s">
        <v>62</v>
      </c>
      <c r="D18821" t="s">
        <v>92</v>
      </c>
      <c r="E18821">
        <v>3257</v>
      </c>
      <c r="F18821">
        <v>1</v>
      </c>
    </row>
    <row r="18822" spans="1:6">
      <c r="A18822">
        <v>5651</v>
      </c>
      <c r="B18822">
        <v>11</v>
      </c>
      <c r="C18822" t="s">
        <v>62</v>
      </c>
      <c r="D18822" t="s">
        <v>92</v>
      </c>
      <c r="E18822">
        <v>2954</v>
      </c>
      <c r="F18822">
        <v>1</v>
      </c>
    </row>
    <row r="18823" spans="1:6">
      <c r="A18823">
        <v>5651</v>
      </c>
      <c r="B18823">
        <v>11</v>
      </c>
      <c r="C18823" t="s">
        <v>62</v>
      </c>
      <c r="D18823" t="s">
        <v>92</v>
      </c>
      <c r="E18823">
        <v>4794</v>
      </c>
      <c r="F18823">
        <v>1</v>
      </c>
    </row>
    <row r="18824" spans="1:6">
      <c r="A18824">
        <v>5651</v>
      </c>
      <c r="B18824">
        <v>11</v>
      </c>
      <c r="C18824" t="s">
        <v>62</v>
      </c>
      <c r="D18824" t="s">
        <v>92</v>
      </c>
      <c r="E18824">
        <v>5147</v>
      </c>
      <c r="F18824">
        <v>1</v>
      </c>
    </row>
    <row r="18825" spans="1:6">
      <c r="A18825">
        <v>5651</v>
      </c>
      <c r="B18825">
        <v>11</v>
      </c>
      <c r="C18825" t="s">
        <v>62</v>
      </c>
      <c r="D18825" t="s">
        <v>92</v>
      </c>
      <c r="E18825">
        <v>2683</v>
      </c>
      <c r="F18825">
        <v>1</v>
      </c>
    </row>
    <row r="18826" spans="1:6">
      <c r="A18826">
        <v>5651</v>
      </c>
      <c r="B18826">
        <v>11</v>
      </c>
      <c r="C18826" t="s">
        <v>62</v>
      </c>
      <c r="D18826" t="s">
        <v>92</v>
      </c>
      <c r="E18826">
        <v>97</v>
      </c>
      <c r="F18826">
        <v>1</v>
      </c>
    </row>
    <row r="18827" spans="1:6">
      <c r="A18827">
        <v>5651</v>
      </c>
      <c r="B18827">
        <v>11</v>
      </c>
      <c r="C18827" t="s">
        <v>62</v>
      </c>
      <c r="D18827" t="s">
        <v>92</v>
      </c>
      <c r="E18827">
        <v>5678</v>
      </c>
      <c r="F18827">
        <v>1</v>
      </c>
    </row>
    <row r="18828" spans="1:6">
      <c r="A18828">
        <v>5651</v>
      </c>
      <c r="B18828">
        <v>11</v>
      </c>
      <c r="C18828" t="s">
        <v>62</v>
      </c>
      <c r="D18828" t="s">
        <v>92</v>
      </c>
      <c r="E18828">
        <v>84</v>
      </c>
      <c r="F18828">
        <v>1</v>
      </c>
    </row>
    <row r="18829" spans="1:6">
      <c r="A18829">
        <v>5651</v>
      </c>
      <c r="B18829">
        <v>12</v>
      </c>
      <c r="C18829" t="s">
        <v>64</v>
      </c>
      <c r="D18829" t="s">
        <v>92</v>
      </c>
      <c r="E18829">
        <v>2241</v>
      </c>
      <c r="F18829">
        <v>2</v>
      </c>
    </row>
    <row r="18830" spans="1:6">
      <c r="A18830">
        <v>5651</v>
      </c>
      <c r="B18830">
        <v>12</v>
      </c>
      <c r="C18830" t="s">
        <v>64</v>
      </c>
      <c r="D18830" t="s">
        <v>92</v>
      </c>
      <c r="E18830">
        <v>148</v>
      </c>
      <c r="F18830">
        <v>1</v>
      </c>
    </row>
    <row r="18831" spans="1:6">
      <c r="A18831">
        <v>5651</v>
      </c>
      <c r="B18831">
        <v>12</v>
      </c>
      <c r="C18831" t="s">
        <v>64</v>
      </c>
      <c r="D18831" t="s">
        <v>92</v>
      </c>
      <c r="E18831">
        <v>1158</v>
      </c>
      <c r="F18831">
        <v>1</v>
      </c>
    </row>
    <row r="18832" spans="1:6">
      <c r="A18832">
        <v>5651</v>
      </c>
      <c r="B18832">
        <v>12</v>
      </c>
      <c r="C18832" t="s">
        <v>64</v>
      </c>
      <c r="D18832" t="s">
        <v>92</v>
      </c>
      <c r="E18832">
        <v>6036</v>
      </c>
      <c r="F18832">
        <v>1</v>
      </c>
    </row>
    <row r="18833" spans="1:6">
      <c r="A18833">
        <v>5651</v>
      </c>
      <c r="B18833">
        <v>12</v>
      </c>
      <c r="C18833" t="s">
        <v>64</v>
      </c>
      <c r="D18833" t="s">
        <v>92</v>
      </c>
      <c r="E18833">
        <v>3859</v>
      </c>
      <c r="F18833">
        <v>1</v>
      </c>
    </row>
    <row r="18834" spans="1:6">
      <c r="A18834">
        <v>5651</v>
      </c>
      <c r="B18834">
        <v>12</v>
      </c>
      <c r="C18834" t="s">
        <v>64</v>
      </c>
      <c r="D18834" t="s">
        <v>92</v>
      </c>
      <c r="E18834">
        <v>2547</v>
      </c>
      <c r="F18834">
        <v>1</v>
      </c>
    </row>
    <row r="18835" spans="1:6">
      <c r="A18835">
        <v>5651</v>
      </c>
      <c r="B18835">
        <v>12</v>
      </c>
      <c r="C18835" t="s">
        <v>64</v>
      </c>
      <c r="D18835" t="s">
        <v>92</v>
      </c>
      <c r="E18835">
        <v>4511</v>
      </c>
      <c r="F18835">
        <v>1</v>
      </c>
    </row>
    <row r="18836" spans="1:6">
      <c r="A18836">
        <v>5651</v>
      </c>
      <c r="B18836">
        <v>12</v>
      </c>
      <c r="C18836" t="s">
        <v>64</v>
      </c>
      <c r="D18836" t="s">
        <v>92</v>
      </c>
      <c r="E18836">
        <v>4141</v>
      </c>
      <c r="F18836">
        <v>1</v>
      </c>
    </row>
    <row r="18837" spans="1:6">
      <c r="A18837">
        <v>5651</v>
      </c>
      <c r="B18837">
        <v>12</v>
      </c>
      <c r="C18837" t="s">
        <v>64</v>
      </c>
      <c r="D18837" t="s">
        <v>92</v>
      </c>
      <c r="E18837">
        <v>5393</v>
      </c>
      <c r="F18837">
        <v>1</v>
      </c>
    </row>
    <row r="18838" spans="1:6">
      <c r="A18838">
        <v>5651</v>
      </c>
      <c r="B18838">
        <v>12</v>
      </c>
      <c r="C18838" t="s">
        <v>64</v>
      </c>
      <c r="D18838" t="s">
        <v>92</v>
      </c>
      <c r="E18838">
        <v>5074</v>
      </c>
      <c r="F18838">
        <v>1</v>
      </c>
    </row>
    <row r="18839" spans="1:6">
      <c r="A18839">
        <v>5651</v>
      </c>
      <c r="B18839">
        <v>12</v>
      </c>
      <c r="C18839" t="s">
        <v>64</v>
      </c>
      <c r="D18839" t="s">
        <v>92</v>
      </c>
      <c r="E18839">
        <v>84</v>
      </c>
      <c r="F18839">
        <v>1</v>
      </c>
    </row>
    <row r="18840" spans="1:6">
      <c r="A18840">
        <v>5651</v>
      </c>
      <c r="B18840">
        <v>12</v>
      </c>
      <c r="C18840" t="s">
        <v>64</v>
      </c>
      <c r="D18840" t="s">
        <v>92</v>
      </c>
      <c r="E18840">
        <v>5980</v>
      </c>
      <c r="F18840">
        <v>1</v>
      </c>
    </row>
    <row r="18841" spans="1:6">
      <c r="A18841">
        <v>5651</v>
      </c>
      <c r="B18841">
        <v>12</v>
      </c>
      <c r="C18841" t="s">
        <v>64</v>
      </c>
      <c r="D18841" t="s">
        <v>92</v>
      </c>
      <c r="E18841">
        <v>4121</v>
      </c>
      <c r="F18841">
        <v>1</v>
      </c>
    </row>
    <row r="18842" spans="1:6">
      <c r="A18842">
        <v>5651</v>
      </c>
      <c r="B18842">
        <v>12</v>
      </c>
      <c r="C18842" t="s">
        <v>64</v>
      </c>
      <c r="D18842" t="s">
        <v>92</v>
      </c>
      <c r="E18842">
        <v>322</v>
      </c>
      <c r="F18842">
        <v>1</v>
      </c>
    </row>
    <row r="18843" spans="1:6">
      <c r="A18843">
        <v>5651</v>
      </c>
      <c r="B18843">
        <v>12</v>
      </c>
      <c r="C18843" t="s">
        <v>64</v>
      </c>
      <c r="D18843" t="s">
        <v>92</v>
      </c>
      <c r="E18843">
        <v>2307</v>
      </c>
      <c r="F18843">
        <v>1</v>
      </c>
    </row>
    <row r="18844" spans="1:6">
      <c r="A18844">
        <v>5651</v>
      </c>
      <c r="B18844">
        <v>12</v>
      </c>
      <c r="C18844" t="s">
        <v>64</v>
      </c>
      <c r="D18844" t="s">
        <v>92</v>
      </c>
      <c r="E18844">
        <v>185</v>
      </c>
      <c r="F18844">
        <v>1</v>
      </c>
    </row>
    <row r="18845" spans="1:6">
      <c r="A18845">
        <v>5651</v>
      </c>
      <c r="B18845">
        <v>12</v>
      </c>
      <c r="C18845" t="s">
        <v>64</v>
      </c>
      <c r="D18845" t="s">
        <v>92</v>
      </c>
      <c r="E18845">
        <v>4991</v>
      </c>
      <c r="F18845">
        <v>1</v>
      </c>
    </row>
    <row r="18846" spans="1:6">
      <c r="A18846">
        <v>5651</v>
      </c>
      <c r="B18846">
        <v>12</v>
      </c>
      <c r="C18846" t="s">
        <v>64</v>
      </c>
      <c r="D18846" t="s">
        <v>92</v>
      </c>
      <c r="E18846">
        <v>5018</v>
      </c>
      <c r="F18846">
        <v>1</v>
      </c>
    </row>
    <row r="18847" spans="1:6">
      <c r="A18847">
        <v>5651</v>
      </c>
      <c r="B18847">
        <v>12</v>
      </c>
      <c r="C18847" t="s">
        <v>64</v>
      </c>
      <c r="D18847" t="s">
        <v>92</v>
      </c>
      <c r="E18847">
        <v>1295</v>
      </c>
      <c r="F18847">
        <v>1</v>
      </c>
    </row>
    <row r="18848" spans="1:6">
      <c r="A18848">
        <v>5651</v>
      </c>
      <c r="B18848">
        <v>12</v>
      </c>
      <c r="C18848" t="s">
        <v>64</v>
      </c>
      <c r="D18848" t="s">
        <v>92</v>
      </c>
      <c r="E18848">
        <v>1270</v>
      </c>
      <c r="F18848">
        <v>1</v>
      </c>
    </row>
    <row r="18849" spans="1:6">
      <c r="A18849">
        <v>5651</v>
      </c>
      <c r="B18849">
        <v>13</v>
      </c>
      <c r="C18849" t="s">
        <v>63</v>
      </c>
      <c r="D18849" t="s">
        <v>92</v>
      </c>
      <c r="E18849">
        <v>1134</v>
      </c>
      <c r="F18849">
        <v>9</v>
      </c>
    </row>
    <row r="18850" spans="1:6">
      <c r="A18850">
        <v>5651</v>
      </c>
      <c r="B18850">
        <v>13</v>
      </c>
      <c r="C18850" t="s">
        <v>63</v>
      </c>
      <c r="D18850" t="s">
        <v>92</v>
      </c>
      <c r="E18850">
        <v>6040</v>
      </c>
      <c r="F18850">
        <v>3</v>
      </c>
    </row>
    <row r="18851" spans="1:6">
      <c r="A18851">
        <v>5651</v>
      </c>
      <c r="B18851">
        <v>13</v>
      </c>
      <c r="C18851" t="s">
        <v>63</v>
      </c>
      <c r="D18851" t="s">
        <v>92</v>
      </c>
      <c r="E18851">
        <v>2841</v>
      </c>
      <c r="F18851">
        <v>3</v>
      </c>
    </row>
    <row r="18852" spans="1:6">
      <c r="A18852">
        <v>5651</v>
      </c>
      <c r="B18852">
        <v>13</v>
      </c>
      <c r="C18852" t="s">
        <v>63</v>
      </c>
      <c r="D18852" t="s">
        <v>92</v>
      </c>
      <c r="E18852">
        <v>3206</v>
      </c>
      <c r="F18852">
        <v>2</v>
      </c>
    </row>
    <row r="18853" spans="1:6">
      <c r="A18853">
        <v>5651</v>
      </c>
      <c r="B18853">
        <v>13</v>
      </c>
      <c r="C18853" t="s">
        <v>63</v>
      </c>
      <c r="D18853" t="s">
        <v>92</v>
      </c>
      <c r="E18853">
        <v>4339</v>
      </c>
      <c r="F18853">
        <v>2</v>
      </c>
    </row>
    <row r="18854" spans="1:6">
      <c r="A18854">
        <v>5651</v>
      </c>
      <c r="B18854">
        <v>13</v>
      </c>
      <c r="C18854" t="s">
        <v>63</v>
      </c>
      <c r="D18854" t="s">
        <v>92</v>
      </c>
      <c r="E18854">
        <v>5795</v>
      </c>
      <c r="F18854">
        <v>2</v>
      </c>
    </row>
    <row r="18855" spans="1:6">
      <c r="A18855">
        <v>5651</v>
      </c>
      <c r="B18855">
        <v>13</v>
      </c>
      <c r="C18855" t="s">
        <v>63</v>
      </c>
      <c r="D18855" t="s">
        <v>92</v>
      </c>
      <c r="E18855">
        <v>4398</v>
      </c>
      <c r="F18855">
        <v>2</v>
      </c>
    </row>
    <row r="18856" spans="1:6">
      <c r="A18856">
        <v>5651</v>
      </c>
      <c r="B18856">
        <v>13</v>
      </c>
      <c r="C18856" t="s">
        <v>63</v>
      </c>
      <c r="D18856" t="s">
        <v>92</v>
      </c>
      <c r="E18856">
        <v>89</v>
      </c>
      <c r="F18856">
        <v>2</v>
      </c>
    </row>
    <row r="18857" spans="1:6">
      <c r="A18857">
        <v>5651</v>
      </c>
      <c r="B18857">
        <v>13</v>
      </c>
      <c r="C18857" t="s">
        <v>63</v>
      </c>
      <c r="D18857" t="s">
        <v>92</v>
      </c>
      <c r="E18857">
        <v>4345</v>
      </c>
      <c r="F18857">
        <v>2</v>
      </c>
    </row>
    <row r="18858" spans="1:6">
      <c r="A18858">
        <v>5651</v>
      </c>
      <c r="B18858">
        <v>13</v>
      </c>
      <c r="C18858" t="s">
        <v>63</v>
      </c>
      <c r="D18858" t="s">
        <v>92</v>
      </c>
      <c r="E18858">
        <v>3951</v>
      </c>
      <c r="F18858">
        <v>2</v>
      </c>
    </row>
    <row r="18859" spans="1:6">
      <c r="A18859">
        <v>5651</v>
      </c>
      <c r="B18859">
        <v>13</v>
      </c>
      <c r="C18859" t="s">
        <v>63</v>
      </c>
      <c r="D18859" t="s">
        <v>92</v>
      </c>
      <c r="E18859">
        <v>4976</v>
      </c>
      <c r="F18859">
        <v>2</v>
      </c>
    </row>
    <row r="18860" spans="1:6">
      <c r="A18860">
        <v>5651</v>
      </c>
      <c r="B18860">
        <v>13</v>
      </c>
      <c r="C18860" t="s">
        <v>63</v>
      </c>
      <c r="D18860" t="s">
        <v>92</v>
      </c>
      <c r="E18860">
        <v>5973</v>
      </c>
      <c r="F18860">
        <v>2</v>
      </c>
    </row>
    <row r="18861" spans="1:6">
      <c r="A18861">
        <v>5651</v>
      </c>
      <c r="B18861">
        <v>13</v>
      </c>
      <c r="C18861" t="s">
        <v>63</v>
      </c>
      <c r="D18861" t="s">
        <v>92</v>
      </c>
      <c r="E18861">
        <v>3492</v>
      </c>
      <c r="F18861">
        <v>1</v>
      </c>
    </row>
    <row r="18862" spans="1:6">
      <c r="A18862">
        <v>5651</v>
      </c>
      <c r="B18862">
        <v>13</v>
      </c>
      <c r="C18862" t="s">
        <v>63</v>
      </c>
      <c r="D18862" t="s">
        <v>92</v>
      </c>
      <c r="E18862">
        <v>309</v>
      </c>
      <c r="F18862">
        <v>1</v>
      </c>
    </row>
    <row r="18863" spans="1:6">
      <c r="A18863">
        <v>5651</v>
      </c>
      <c r="B18863">
        <v>13</v>
      </c>
      <c r="C18863" t="s">
        <v>63</v>
      </c>
      <c r="D18863" t="s">
        <v>92</v>
      </c>
      <c r="E18863">
        <v>179</v>
      </c>
      <c r="F18863">
        <v>1</v>
      </c>
    </row>
    <row r="18864" spans="1:6">
      <c r="A18864">
        <v>5651</v>
      </c>
      <c r="B18864">
        <v>13</v>
      </c>
      <c r="C18864" t="s">
        <v>63</v>
      </c>
      <c r="D18864" t="s">
        <v>92</v>
      </c>
      <c r="E18864">
        <v>3590</v>
      </c>
      <c r="F18864">
        <v>1</v>
      </c>
    </row>
    <row r="18865" spans="1:6">
      <c r="A18865">
        <v>5651</v>
      </c>
      <c r="B18865">
        <v>13</v>
      </c>
      <c r="C18865" t="s">
        <v>63</v>
      </c>
      <c r="D18865" t="s">
        <v>92</v>
      </c>
      <c r="E18865">
        <v>4899</v>
      </c>
      <c r="F18865">
        <v>1</v>
      </c>
    </row>
    <row r="18866" spans="1:6">
      <c r="A18866">
        <v>5651</v>
      </c>
      <c r="B18866">
        <v>13</v>
      </c>
      <c r="C18866" t="s">
        <v>63</v>
      </c>
      <c r="D18866" t="s">
        <v>92</v>
      </c>
      <c r="E18866">
        <v>4428</v>
      </c>
      <c r="F18866">
        <v>1</v>
      </c>
    </row>
    <row r="18867" spans="1:6">
      <c r="A18867">
        <v>5651</v>
      </c>
      <c r="B18867">
        <v>13</v>
      </c>
      <c r="C18867" t="s">
        <v>63</v>
      </c>
      <c r="D18867" t="s">
        <v>92</v>
      </c>
      <c r="E18867">
        <v>4967</v>
      </c>
      <c r="F18867">
        <v>1</v>
      </c>
    </row>
    <row r="18868" spans="1:6">
      <c r="A18868">
        <v>5651</v>
      </c>
      <c r="B18868">
        <v>13</v>
      </c>
      <c r="C18868" t="s">
        <v>63</v>
      </c>
      <c r="D18868" t="s">
        <v>92</v>
      </c>
      <c r="E18868">
        <v>3541</v>
      </c>
      <c r="F18868">
        <v>1</v>
      </c>
    </row>
    <row r="18869" spans="1:6">
      <c r="A18869">
        <v>5651</v>
      </c>
      <c r="B18869">
        <v>13</v>
      </c>
      <c r="C18869" t="s">
        <v>63</v>
      </c>
      <c r="D18869" t="s">
        <v>92</v>
      </c>
      <c r="E18869">
        <v>4752</v>
      </c>
      <c r="F18869">
        <v>1</v>
      </c>
    </row>
    <row r="18870" spans="1:6">
      <c r="A18870">
        <v>5651</v>
      </c>
      <c r="B18870">
        <v>13</v>
      </c>
      <c r="C18870" t="s">
        <v>63</v>
      </c>
      <c r="D18870" t="s">
        <v>92</v>
      </c>
      <c r="E18870">
        <v>4057</v>
      </c>
      <c r="F18870">
        <v>1</v>
      </c>
    </row>
    <row r="18871" spans="1:6">
      <c r="A18871">
        <v>5651</v>
      </c>
      <c r="B18871">
        <v>13</v>
      </c>
      <c r="C18871" t="s">
        <v>63</v>
      </c>
      <c r="D18871" t="s">
        <v>92</v>
      </c>
      <c r="E18871">
        <v>2101</v>
      </c>
      <c r="F18871">
        <v>1</v>
      </c>
    </row>
    <row r="18872" spans="1:6">
      <c r="A18872">
        <v>5651</v>
      </c>
      <c r="B18872">
        <v>13</v>
      </c>
      <c r="C18872" t="s">
        <v>63</v>
      </c>
      <c r="D18872" t="s">
        <v>92</v>
      </c>
      <c r="E18872">
        <v>2284</v>
      </c>
      <c r="F18872">
        <v>1</v>
      </c>
    </row>
    <row r="18873" spans="1:6">
      <c r="A18873">
        <v>5651</v>
      </c>
      <c r="B18873">
        <v>13</v>
      </c>
      <c r="C18873" t="s">
        <v>63</v>
      </c>
      <c r="D18873" t="s">
        <v>92</v>
      </c>
      <c r="E18873">
        <v>2962</v>
      </c>
      <c r="F18873">
        <v>1</v>
      </c>
    </row>
    <row r="18874" spans="1:6">
      <c r="A18874">
        <v>5651</v>
      </c>
      <c r="B18874">
        <v>13</v>
      </c>
      <c r="C18874" t="s">
        <v>63</v>
      </c>
      <c r="D18874" t="s">
        <v>92</v>
      </c>
      <c r="E18874">
        <v>2387</v>
      </c>
      <c r="F18874">
        <v>1</v>
      </c>
    </row>
    <row r="18875" spans="1:6">
      <c r="A18875">
        <v>5651</v>
      </c>
      <c r="B18875">
        <v>13</v>
      </c>
      <c r="C18875" t="s">
        <v>63</v>
      </c>
      <c r="D18875" t="s">
        <v>92</v>
      </c>
      <c r="E18875">
        <v>3540</v>
      </c>
      <c r="F18875">
        <v>1</v>
      </c>
    </row>
    <row r="18876" spans="1:6">
      <c r="A18876">
        <v>5651</v>
      </c>
      <c r="B18876">
        <v>13</v>
      </c>
      <c r="C18876" t="s">
        <v>63</v>
      </c>
      <c r="D18876" t="s">
        <v>92</v>
      </c>
      <c r="E18876">
        <v>3435</v>
      </c>
      <c r="F18876">
        <v>1</v>
      </c>
    </row>
    <row r="18877" spans="1:6">
      <c r="A18877">
        <v>5651</v>
      </c>
      <c r="B18877">
        <v>13</v>
      </c>
      <c r="C18877" t="s">
        <v>63</v>
      </c>
      <c r="D18877" t="s">
        <v>92</v>
      </c>
      <c r="E18877">
        <v>3176</v>
      </c>
      <c r="F18877">
        <v>1</v>
      </c>
    </row>
    <row r="18878" spans="1:6">
      <c r="A18878">
        <v>5651</v>
      </c>
      <c r="B18878">
        <v>13</v>
      </c>
      <c r="C18878" t="s">
        <v>63</v>
      </c>
      <c r="D18878" t="s">
        <v>92</v>
      </c>
      <c r="E18878">
        <v>1319</v>
      </c>
      <c r="F18878">
        <v>1</v>
      </c>
    </row>
    <row r="18879" spans="1:6">
      <c r="A18879">
        <v>5651</v>
      </c>
      <c r="B18879">
        <v>13</v>
      </c>
      <c r="C18879" t="s">
        <v>63</v>
      </c>
      <c r="D18879" t="s">
        <v>92</v>
      </c>
      <c r="E18879">
        <v>3932</v>
      </c>
      <c r="F18879">
        <v>1</v>
      </c>
    </row>
    <row r="18880" spans="1:6">
      <c r="A18880">
        <v>5651</v>
      </c>
      <c r="B18880">
        <v>13</v>
      </c>
      <c r="C18880" t="s">
        <v>63</v>
      </c>
      <c r="D18880" t="s">
        <v>92</v>
      </c>
      <c r="E18880">
        <v>2342</v>
      </c>
      <c r="F18880">
        <v>1</v>
      </c>
    </row>
    <row r="18881" spans="1:6">
      <c r="A18881">
        <v>5651</v>
      </c>
      <c r="B18881">
        <v>13</v>
      </c>
      <c r="C18881" t="s">
        <v>63</v>
      </c>
      <c r="D18881" t="s">
        <v>92</v>
      </c>
      <c r="E18881">
        <v>958</v>
      </c>
      <c r="F18881">
        <v>1</v>
      </c>
    </row>
    <row r="18882" spans="1:6">
      <c r="A18882">
        <v>5651</v>
      </c>
      <c r="B18882">
        <v>13</v>
      </c>
      <c r="C18882" t="s">
        <v>63</v>
      </c>
      <c r="D18882" t="s">
        <v>92</v>
      </c>
      <c r="E18882">
        <v>286</v>
      </c>
      <c r="F18882">
        <v>1</v>
      </c>
    </row>
    <row r="18883" spans="1:6">
      <c r="A18883">
        <v>5651</v>
      </c>
      <c r="B18883">
        <v>13</v>
      </c>
      <c r="C18883" t="s">
        <v>63</v>
      </c>
      <c r="D18883" t="s">
        <v>92</v>
      </c>
      <c r="E18883">
        <v>2146</v>
      </c>
      <c r="F18883">
        <v>1</v>
      </c>
    </row>
    <row r="18884" spans="1:6">
      <c r="A18884">
        <v>5651</v>
      </c>
      <c r="B18884">
        <v>13</v>
      </c>
      <c r="C18884" t="s">
        <v>63</v>
      </c>
      <c r="D18884" t="s">
        <v>92</v>
      </c>
      <c r="E18884">
        <v>3375</v>
      </c>
      <c r="F18884">
        <v>1</v>
      </c>
    </row>
    <row r="18885" spans="1:6">
      <c r="A18885">
        <v>5651</v>
      </c>
      <c r="B18885">
        <v>13</v>
      </c>
      <c r="C18885" t="s">
        <v>63</v>
      </c>
      <c r="D18885" t="s">
        <v>92</v>
      </c>
      <c r="E18885">
        <v>5480</v>
      </c>
      <c r="F18885">
        <v>1</v>
      </c>
    </row>
    <row r="18886" spans="1:6">
      <c r="A18886">
        <v>5651</v>
      </c>
      <c r="B18886">
        <v>13</v>
      </c>
      <c r="C18886" t="s">
        <v>63</v>
      </c>
      <c r="D18886" t="s">
        <v>92</v>
      </c>
      <c r="E18886">
        <v>2898</v>
      </c>
      <c r="F18886">
        <v>1</v>
      </c>
    </row>
    <row r="18887" spans="1:6">
      <c r="A18887">
        <v>5651</v>
      </c>
      <c r="B18887">
        <v>13</v>
      </c>
      <c r="C18887" t="s">
        <v>63</v>
      </c>
      <c r="D18887" t="s">
        <v>92</v>
      </c>
      <c r="E18887">
        <v>6008</v>
      </c>
      <c r="F18887">
        <v>1</v>
      </c>
    </row>
    <row r="18888" spans="1:6">
      <c r="A18888">
        <v>5651</v>
      </c>
      <c r="B18888">
        <v>13</v>
      </c>
      <c r="C18888" t="s">
        <v>63</v>
      </c>
      <c r="D18888" t="s">
        <v>92</v>
      </c>
      <c r="E18888">
        <v>2938</v>
      </c>
      <c r="F18888">
        <v>1</v>
      </c>
    </row>
    <row r="18889" spans="1:6">
      <c r="A18889">
        <v>5651</v>
      </c>
      <c r="B18889">
        <v>13</v>
      </c>
      <c r="C18889" t="s">
        <v>63</v>
      </c>
      <c r="D18889" t="s">
        <v>92</v>
      </c>
      <c r="E18889">
        <v>4392</v>
      </c>
      <c r="F18889">
        <v>1</v>
      </c>
    </row>
    <row r="18890" spans="1:6">
      <c r="A18890">
        <v>5651</v>
      </c>
      <c r="B18890">
        <v>13</v>
      </c>
      <c r="C18890" t="s">
        <v>63</v>
      </c>
      <c r="D18890" t="s">
        <v>92</v>
      </c>
      <c r="E18890">
        <v>4218</v>
      </c>
      <c r="F18890">
        <v>1</v>
      </c>
    </row>
    <row r="18891" spans="1:6">
      <c r="A18891">
        <v>5651</v>
      </c>
      <c r="B18891">
        <v>13</v>
      </c>
      <c r="C18891" t="s">
        <v>63</v>
      </c>
      <c r="D18891" t="s">
        <v>92</v>
      </c>
      <c r="E18891">
        <v>4859</v>
      </c>
      <c r="F18891">
        <v>1</v>
      </c>
    </row>
    <row r="18892" spans="1:6">
      <c r="A18892">
        <v>5651</v>
      </c>
      <c r="B18892">
        <v>13</v>
      </c>
      <c r="C18892" t="s">
        <v>63</v>
      </c>
      <c r="D18892" t="s">
        <v>92</v>
      </c>
      <c r="E18892">
        <v>3697</v>
      </c>
      <c r="F18892">
        <v>1</v>
      </c>
    </row>
    <row r="18893" spans="1:6">
      <c r="A18893">
        <v>5651</v>
      </c>
      <c r="B18893">
        <v>13</v>
      </c>
      <c r="C18893" t="s">
        <v>64</v>
      </c>
      <c r="D18893" t="s">
        <v>92</v>
      </c>
      <c r="E18893">
        <v>1134</v>
      </c>
      <c r="F18893">
        <v>1</v>
      </c>
    </row>
    <row r="18894" spans="1:6">
      <c r="A18894">
        <v>5651</v>
      </c>
      <c r="B18894">
        <v>13</v>
      </c>
      <c r="C18894" t="s">
        <v>64</v>
      </c>
      <c r="D18894" t="s">
        <v>92</v>
      </c>
      <c r="E18894">
        <v>3956</v>
      </c>
      <c r="F18894">
        <v>1</v>
      </c>
    </row>
    <row r="18895" spans="1:6">
      <c r="A18895">
        <v>5651</v>
      </c>
      <c r="B18895">
        <v>13</v>
      </c>
      <c r="C18895" t="s">
        <v>64</v>
      </c>
      <c r="D18895" t="s">
        <v>92</v>
      </c>
      <c r="E18895">
        <v>4345</v>
      </c>
      <c r="F18895">
        <v>1</v>
      </c>
    </row>
    <row r="18896" spans="1:6">
      <c r="A18896">
        <v>5651</v>
      </c>
      <c r="B18896">
        <v>13</v>
      </c>
      <c r="C18896" t="s">
        <v>64</v>
      </c>
      <c r="D18896" t="s">
        <v>92</v>
      </c>
      <c r="E18896">
        <v>4498</v>
      </c>
      <c r="F18896">
        <v>1</v>
      </c>
    </row>
    <row r="18897" spans="1:6">
      <c r="A18897">
        <v>5651</v>
      </c>
      <c r="B18897">
        <v>13</v>
      </c>
      <c r="C18897" t="s">
        <v>64</v>
      </c>
      <c r="D18897" t="s">
        <v>92</v>
      </c>
      <c r="E18897">
        <v>5386</v>
      </c>
      <c r="F18897">
        <v>1</v>
      </c>
    </row>
    <row r="18898" spans="1:6">
      <c r="A18898">
        <v>5651</v>
      </c>
      <c r="B18898">
        <v>13</v>
      </c>
      <c r="C18898" t="s">
        <v>64</v>
      </c>
      <c r="D18898" t="s">
        <v>92</v>
      </c>
      <c r="E18898">
        <v>4789</v>
      </c>
      <c r="F18898">
        <v>1</v>
      </c>
    </row>
    <row r="18899" spans="1:6">
      <c r="A18899">
        <v>5651</v>
      </c>
      <c r="B18899">
        <v>13</v>
      </c>
      <c r="C18899" t="s">
        <v>64</v>
      </c>
      <c r="D18899" t="s">
        <v>92</v>
      </c>
      <c r="E18899">
        <v>4752</v>
      </c>
      <c r="F18899">
        <v>1</v>
      </c>
    </row>
    <row r="18900" spans="1:6">
      <c r="A18900">
        <v>5651</v>
      </c>
      <c r="B18900">
        <v>13</v>
      </c>
      <c r="C18900" t="s">
        <v>64</v>
      </c>
      <c r="D18900" t="s">
        <v>92</v>
      </c>
      <c r="E18900">
        <v>5813</v>
      </c>
      <c r="F18900">
        <v>1</v>
      </c>
    </row>
    <row r="18901" spans="1:6">
      <c r="A18901">
        <v>5651</v>
      </c>
      <c r="B18901">
        <v>13</v>
      </c>
      <c r="C18901" t="s">
        <v>64</v>
      </c>
      <c r="D18901" t="s">
        <v>92</v>
      </c>
      <c r="E18901">
        <v>4108</v>
      </c>
      <c r="F18901">
        <v>1</v>
      </c>
    </row>
    <row r="18902" spans="1:6">
      <c r="A18902">
        <v>5651</v>
      </c>
      <c r="B18902">
        <v>13</v>
      </c>
      <c r="C18902" t="s">
        <v>64</v>
      </c>
      <c r="D18902" t="s">
        <v>92</v>
      </c>
      <c r="E18902">
        <v>4523</v>
      </c>
      <c r="F18902">
        <v>1</v>
      </c>
    </row>
    <row r="18903" spans="1:6">
      <c r="A18903">
        <v>5651</v>
      </c>
      <c r="B18903">
        <v>13</v>
      </c>
      <c r="C18903" t="s">
        <v>64</v>
      </c>
      <c r="D18903" t="s">
        <v>92</v>
      </c>
      <c r="E18903">
        <v>6040</v>
      </c>
      <c r="F18903">
        <v>1</v>
      </c>
    </row>
    <row r="18904" spans="1:6">
      <c r="A18904">
        <v>5651</v>
      </c>
      <c r="B18904">
        <v>13</v>
      </c>
      <c r="C18904" t="s">
        <v>64</v>
      </c>
      <c r="D18904" t="s">
        <v>92</v>
      </c>
      <c r="E18904">
        <v>4339</v>
      </c>
      <c r="F18904">
        <v>1</v>
      </c>
    </row>
    <row r="18905" spans="1:6">
      <c r="A18905">
        <v>5651</v>
      </c>
      <c r="B18905">
        <v>13</v>
      </c>
      <c r="C18905" t="s">
        <v>64</v>
      </c>
      <c r="D18905" t="s">
        <v>92</v>
      </c>
      <c r="E18905">
        <v>2146</v>
      </c>
      <c r="F18905">
        <v>1</v>
      </c>
    </row>
    <row r="18906" spans="1:6">
      <c r="A18906">
        <v>5651</v>
      </c>
      <c r="B18906">
        <v>13</v>
      </c>
      <c r="C18906" t="s">
        <v>64</v>
      </c>
      <c r="D18906" t="s">
        <v>92</v>
      </c>
      <c r="E18906">
        <v>2980</v>
      </c>
      <c r="F18906">
        <v>1</v>
      </c>
    </row>
    <row r="18907" spans="1:6">
      <c r="A18907">
        <v>5651</v>
      </c>
      <c r="B18907">
        <v>13</v>
      </c>
      <c r="C18907" t="s">
        <v>64</v>
      </c>
      <c r="D18907" t="s">
        <v>92</v>
      </c>
      <c r="E18907">
        <v>3047</v>
      </c>
      <c r="F18907">
        <v>1</v>
      </c>
    </row>
    <row r="18908" spans="1:6">
      <c r="A18908">
        <v>5651</v>
      </c>
      <c r="B18908">
        <v>14</v>
      </c>
      <c r="C18908" t="s">
        <v>63</v>
      </c>
      <c r="D18908" t="s">
        <v>92</v>
      </c>
      <c r="E18908">
        <v>5963</v>
      </c>
      <c r="F18908">
        <v>4</v>
      </c>
    </row>
    <row r="18909" spans="1:6">
      <c r="A18909">
        <v>5651</v>
      </c>
      <c r="B18909">
        <v>14</v>
      </c>
      <c r="C18909" t="s">
        <v>63</v>
      </c>
      <c r="D18909" t="s">
        <v>92</v>
      </c>
      <c r="E18909">
        <v>5133</v>
      </c>
      <c r="F18909">
        <v>3</v>
      </c>
    </row>
    <row r="18910" spans="1:6">
      <c r="A18910">
        <v>5651</v>
      </c>
      <c r="B18910">
        <v>14</v>
      </c>
      <c r="C18910" t="s">
        <v>63</v>
      </c>
      <c r="D18910" t="s">
        <v>92</v>
      </c>
      <c r="E18910">
        <v>176</v>
      </c>
      <c r="F18910">
        <v>3</v>
      </c>
    </row>
    <row r="18911" spans="1:6">
      <c r="A18911">
        <v>5651</v>
      </c>
      <c r="B18911">
        <v>14</v>
      </c>
      <c r="C18911" t="s">
        <v>63</v>
      </c>
      <c r="D18911" t="s">
        <v>92</v>
      </c>
      <c r="E18911">
        <v>1145</v>
      </c>
      <c r="F18911">
        <v>2</v>
      </c>
    </row>
    <row r="18912" spans="1:6">
      <c r="A18912">
        <v>5651</v>
      </c>
      <c r="B18912">
        <v>14</v>
      </c>
      <c r="C18912" t="s">
        <v>63</v>
      </c>
      <c r="D18912" t="s">
        <v>92</v>
      </c>
      <c r="E18912">
        <v>6040</v>
      </c>
      <c r="F18912">
        <v>2</v>
      </c>
    </row>
    <row r="18913" spans="1:6">
      <c r="A18913">
        <v>5651</v>
      </c>
      <c r="B18913">
        <v>14</v>
      </c>
      <c r="C18913" t="s">
        <v>63</v>
      </c>
      <c r="D18913" t="s">
        <v>92</v>
      </c>
      <c r="E18913">
        <v>6118</v>
      </c>
      <c r="F18913">
        <v>2</v>
      </c>
    </row>
    <row r="18914" spans="1:6">
      <c r="A18914">
        <v>5651</v>
      </c>
      <c r="B18914">
        <v>14</v>
      </c>
      <c r="C18914" t="s">
        <v>63</v>
      </c>
      <c r="D18914" t="s">
        <v>92</v>
      </c>
      <c r="E18914">
        <v>3375</v>
      </c>
      <c r="F18914">
        <v>2</v>
      </c>
    </row>
    <row r="18915" spans="1:6">
      <c r="A18915">
        <v>5651</v>
      </c>
      <c r="B18915">
        <v>14</v>
      </c>
      <c r="C18915" t="s">
        <v>63</v>
      </c>
      <c r="D18915" t="s">
        <v>92</v>
      </c>
      <c r="E18915">
        <v>1134</v>
      </c>
      <c r="F18915">
        <v>2</v>
      </c>
    </row>
    <row r="18916" spans="1:6">
      <c r="A18916">
        <v>5651</v>
      </c>
      <c r="B18916">
        <v>14</v>
      </c>
      <c r="C18916" t="s">
        <v>63</v>
      </c>
      <c r="D18916" t="s">
        <v>92</v>
      </c>
      <c r="E18916">
        <v>3823</v>
      </c>
      <c r="F18916">
        <v>1</v>
      </c>
    </row>
    <row r="18917" spans="1:6">
      <c r="A18917">
        <v>5651</v>
      </c>
      <c r="B18917">
        <v>14</v>
      </c>
      <c r="C18917" t="s">
        <v>63</v>
      </c>
      <c r="D18917" t="s">
        <v>92</v>
      </c>
      <c r="E18917">
        <v>4799</v>
      </c>
      <c r="F18917">
        <v>1</v>
      </c>
    </row>
    <row r="18918" spans="1:6">
      <c r="A18918">
        <v>5651</v>
      </c>
      <c r="B18918">
        <v>14</v>
      </c>
      <c r="C18918" t="s">
        <v>63</v>
      </c>
      <c r="D18918" t="s">
        <v>92</v>
      </c>
      <c r="E18918">
        <v>2261</v>
      </c>
      <c r="F18918">
        <v>1</v>
      </c>
    </row>
    <row r="18919" spans="1:6">
      <c r="A18919">
        <v>5651</v>
      </c>
      <c r="B18919">
        <v>14</v>
      </c>
      <c r="C18919" t="s">
        <v>63</v>
      </c>
      <c r="D18919" t="s">
        <v>92</v>
      </c>
      <c r="E18919">
        <v>41</v>
      </c>
      <c r="F18919">
        <v>1</v>
      </c>
    </row>
    <row r="18920" spans="1:6">
      <c r="A18920">
        <v>5651</v>
      </c>
      <c r="B18920">
        <v>14</v>
      </c>
      <c r="C18920" t="s">
        <v>63</v>
      </c>
      <c r="D18920" t="s">
        <v>92</v>
      </c>
      <c r="E18920">
        <v>4685</v>
      </c>
      <c r="F18920">
        <v>1</v>
      </c>
    </row>
    <row r="18921" spans="1:6">
      <c r="A18921">
        <v>5651</v>
      </c>
      <c r="B18921">
        <v>14</v>
      </c>
      <c r="C18921" t="s">
        <v>63</v>
      </c>
      <c r="D18921" t="s">
        <v>92</v>
      </c>
      <c r="E18921">
        <v>5898</v>
      </c>
      <c r="F18921">
        <v>1</v>
      </c>
    </row>
    <row r="18922" spans="1:6">
      <c r="A18922">
        <v>5651</v>
      </c>
      <c r="B18922">
        <v>14</v>
      </c>
      <c r="C18922" t="s">
        <v>63</v>
      </c>
      <c r="D18922" t="s">
        <v>92</v>
      </c>
      <c r="E18922">
        <v>2433</v>
      </c>
      <c r="F18922">
        <v>1</v>
      </c>
    </row>
    <row r="18923" spans="1:6">
      <c r="A18923">
        <v>5651</v>
      </c>
      <c r="B18923">
        <v>14</v>
      </c>
      <c r="C18923" t="s">
        <v>63</v>
      </c>
      <c r="D18923" t="s">
        <v>92</v>
      </c>
      <c r="E18923">
        <v>62</v>
      </c>
      <c r="F18923">
        <v>1</v>
      </c>
    </row>
    <row r="18924" spans="1:6">
      <c r="A18924">
        <v>5651</v>
      </c>
      <c r="B18924">
        <v>14</v>
      </c>
      <c r="C18924" t="s">
        <v>63</v>
      </c>
      <c r="D18924" t="s">
        <v>92</v>
      </c>
      <c r="E18924">
        <v>355</v>
      </c>
      <c r="F18924">
        <v>1</v>
      </c>
    </row>
    <row r="18925" spans="1:6">
      <c r="A18925">
        <v>5651</v>
      </c>
      <c r="B18925">
        <v>14</v>
      </c>
      <c r="C18925" t="s">
        <v>63</v>
      </c>
      <c r="D18925" t="s">
        <v>92</v>
      </c>
      <c r="E18925">
        <v>3881</v>
      </c>
      <c r="F18925">
        <v>1</v>
      </c>
    </row>
    <row r="18926" spans="1:6">
      <c r="A18926">
        <v>5651</v>
      </c>
      <c r="B18926">
        <v>14</v>
      </c>
      <c r="C18926" t="s">
        <v>63</v>
      </c>
      <c r="D18926" t="s">
        <v>92</v>
      </c>
      <c r="E18926">
        <v>3394</v>
      </c>
      <c r="F18926">
        <v>1</v>
      </c>
    </row>
    <row r="18927" spans="1:6">
      <c r="A18927">
        <v>5651</v>
      </c>
      <c r="B18927">
        <v>14</v>
      </c>
      <c r="C18927" t="s">
        <v>63</v>
      </c>
      <c r="D18927" t="s">
        <v>92</v>
      </c>
      <c r="E18927">
        <v>2523</v>
      </c>
      <c r="F18927">
        <v>1</v>
      </c>
    </row>
    <row r="18928" spans="1:6">
      <c r="A18928">
        <v>5651</v>
      </c>
      <c r="B18928">
        <v>14</v>
      </c>
      <c r="C18928" t="s">
        <v>63</v>
      </c>
      <c r="D18928" t="s">
        <v>92</v>
      </c>
      <c r="E18928">
        <v>134</v>
      </c>
      <c r="F18928">
        <v>1</v>
      </c>
    </row>
    <row r="18929" spans="1:6">
      <c r="A18929">
        <v>5651</v>
      </c>
      <c r="B18929">
        <v>14</v>
      </c>
      <c r="C18929" t="s">
        <v>63</v>
      </c>
      <c r="D18929" t="s">
        <v>92</v>
      </c>
      <c r="E18929">
        <v>5293</v>
      </c>
      <c r="F18929">
        <v>1</v>
      </c>
    </row>
    <row r="18930" spans="1:6">
      <c r="A18930">
        <v>5651</v>
      </c>
      <c r="B18930">
        <v>14</v>
      </c>
      <c r="C18930" t="s">
        <v>63</v>
      </c>
      <c r="D18930" t="s">
        <v>92</v>
      </c>
      <c r="E18930">
        <v>4495</v>
      </c>
      <c r="F18930">
        <v>1</v>
      </c>
    </row>
    <row r="18931" spans="1:6">
      <c r="A18931">
        <v>5651</v>
      </c>
      <c r="B18931">
        <v>14</v>
      </c>
      <c r="C18931" t="s">
        <v>63</v>
      </c>
      <c r="D18931" t="s">
        <v>92</v>
      </c>
      <c r="E18931">
        <v>108</v>
      </c>
      <c r="F18931">
        <v>1</v>
      </c>
    </row>
    <row r="18932" spans="1:6">
      <c r="A18932">
        <v>5651</v>
      </c>
      <c r="B18932">
        <v>14</v>
      </c>
      <c r="C18932" t="s">
        <v>63</v>
      </c>
      <c r="D18932" t="s">
        <v>92</v>
      </c>
      <c r="E18932">
        <v>4999</v>
      </c>
      <c r="F18932">
        <v>1</v>
      </c>
    </row>
    <row r="18933" spans="1:6">
      <c r="A18933">
        <v>5651</v>
      </c>
      <c r="B18933">
        <v>14</v>
      </c>
      <c r="C18933" t="s">
        <v>63</v>
      </c>
      <c r="D18933" t="s">
        <v>92</v>
      </c>
      <c r="E18933">
        <v>5825</v>
      </c>
      <c r="F18933">
        <v>1</v>
      </c>
    </row>
    <row r="18934" spans="1:6">
      <c r="A18934">
        <v>5651</v>
      </c>
      <c r="B18934">
        <v>14</v>
      </c>
      <c r="C18934" t="s">
        <v>63</v>
      </c>
      <c r="D18934" t="s">
        <v>92</v>
      </c>
      <c r="E18934">
        <v>1127</v>
      </c>
      <c r="F18934">
        <v>1</v>
      </c>
    </row>
    <row r="18935" spans="1:6">
      <c r="A18935">
        <v>5651</v>
      </c>
      <c r="B18935">
        <v>14</v>
      </c>
      <c r="C18935" t="s">
        <v>63</v>
      </c>
      <c r="D18935" t="s">
        <v>92</v>
      </c>
      <c r="E18935">
        <v>160</v>
      </c>
      <c r="F18935">
        <v>1</v>
      </c>
    </row>
    <row r="18936" spans="1:6">
      <c r="A18936">
        <v>5651</v>
      </c>
      <c r="B18936">
        <v>14</v>
      </c>
      <c r="C18936" t="s">
        <v>63</v>
      </c>
      <c r="D18936" t="s">
        <v>92</v>
      </c>
      <c r="E18936">
        <v>4844</v>
      </c>
      <c r="F18936">
        <v>1</v>
      </c>
    </row>
    <row r="18937" spans="1:6">
      <c r="A18937">
        <v>5651</v>
      </c>
      <c r="B18937">
        <v>14</v>
      </c>
      <c r="C18937" t="s">
        <v>63</v>
      </c>
      <c r="D18937" t="s">
        <v>92</v>
      </c>
      <c r="E18937">
        <v>5887</v>
      </c>
      <c r="F18937">
        <v>1</v>
      </c>
    </row>
    <row r="18938" spans="1:6">
      <c r="A18938">
        <v>5651</v>
      </c>
      <c r="B18938">
        <v>14</v>
      </c>
      <c r="C18938" t="s">
        <v>63</v>
      </c>
      <c r="D18938" t="s">
        <v>92</v>
      </c>
      <c r="E18938">
        <v>4339</v>
      </c>
      <c r="F18938">
        <v>1</v>
      </c>
    </row>
    <row r="18939" spans="1:6">
      <c r="A18939">
        <v>5651</v>
      </c>
      <c r="B18939">
        <v>14</v>
      </c>
      <c r="C18939" t="s">
        <v>63</v>
      </c>
      <c r="D18939" t="s">
        <v>92</v>
      </c>
      <c r="E18939">
        <v>28</v>
      </c>
      <c r="F18939">
        <v>1</v>
      </c>
    </row>
    <row r="18940" spans="1:6">
      <c r="A18940">
        <v>5651</v>
      </c>
      <c r="B18940">
        <v>14</v>
      </c>
      <c r="C18940" t="s">
        <v>63</v>
      </c>
      <c r="D18940" t="s">
        <v>92</v>
      </c>
      <c r="E18940">
        <v>5618</v>
      </c>
      <c r="F18940">
        <v>1</v>
      </c>
    </row>
    <row r="18941" spans="1:6">
      <c r="A18941">
        <v>5651</v>
      </c>
      <c r="B18941">
        <v>14</v>
      </c>
      <c r="C18941" t="s">
        <v>63</v>
      </c>
      <c r="D18941" t="s">
        <v>92</v>
      </c>
      <c r="E18941">
        <v>2632</v>
      </c>
      <c r="F18941">
        <v>1</v>
      </c>
    </row>
    <row r="18942" spans="1:6">
      <c r="A18942">
        <v>5651</v>
      </c>
      <c r="B18942">
        <v>14</v>
      </c>
      <c r="C18942" t="s">
        <v>63</v>
      </c>
      <c r="D18942" t="s">
        <v>92</v>
      </c>
      <c r="E18942">
        <v>3934</v>
      </c>
      <c r="F18942">
        <v>1</v>
      </c>
    </row>
    <row r="18943" spans="1:6">
      <c r="A18943">
        <v>5651</v>
      </c>
      <c r="B18943">
        <v>14</v>
      </c>
      <c r="C18943" t="s">
        <v>63</v>
      </c>
      <c r="D18943" t="s">
        <v>92</v>
      </c>
      <c r="E18943">
        <v>988</v>
      </c>
      <c r="F18943">
        <v>1</v>
      </c>
    </row>
    <row r="18944" spans="1:6">
      <c r="A18944">
        <v>5651</v>
      </c>
      <c r="B18944">
        <v>14</v>
      </c>
      <c r="C18944" t="s">
        <v>63</v>
      </c>
      <c r="D18944" t="s">
        <v>92</v>
      </c>
      <c r="E18944">
        <v>1182</v>
      </c>
      <c r="F18944">
        <v>1</v>
      </c>
    </row>
    <row r="18945" spans="1:6">
      <c r="A18945">
        <v>5651</v>
      </c>
      <c r="B18945">
        <v>14</v>
      </c>
      <c r="C18945" t="s">
        <v>63</v>
      </c>
      <c r="D18945" t="s">
        <v>92</v>
      </c>
      <c r="E18945">
        <v>2284</v>
      </c>
      <c r="F18945">
        <v>1</v>
      </c>
    </row>
    <row r="18946" spans="1:6">
      <c r="A18946">
        <v>5651</v>
      </c>
      <c r="B18946">
        <v>14</v>
      </c>
      <c r="C18946" t="s">
        <v>64</v>
      </c>
      <c r="D18946" t="s">
        <v>92</v>
      </c>
      <c r="E18946">
        <v>3769</v>
      </c>
      <c r="F18946">
        <v>2</v>
      </c>
    </row>
    <row r="18947" spans="1:6">
      <c r="A18947">
        <v>5651</v>
      </c>
      <c r="B18947">
        <v>14</v>
      </c>
      <c r="C18947" t="s">
        <v>64</v>
      </c>
      <c r="D18947" t="s">
        <v>92</v>
      </c>
      <c r="E18947">
        <v>62</v>
      </c>
      <c r="F18947">
        <v>2</v>
      </c>
    </row>
    <row r="18948" spans="1:6">
      <c r="A18948">
        <v>5651</v>
      </c>
      <c r="B18948">
        <v>14</v>
      </c>
      <c r="C18948" t="s">
        <v>64</v>
      </c>
      <c r="D18948" t="s">
        <v>92</v>
      </c>
      <c r="E18948">
        <v>6118</v>
      </c>
      <c r="F18948">
        <v>2</v>
      </c>
    </row>
    <row r="18949" spans="1:6">
      <c r="A18949">
        <v>5651</v>
      </c>
      <c r="B18949">
        <v>14</v>
      </c>
      <c r="C18949" t="s">
        <v>64</v>
      </c>
      <c r="D18949" t="s">
        <v>92</v>
      </c>
      <c r="E18949">
        <v>5963</v>
      </c>
      <c r="F18949">
        <v>2</v>
      </c>
    </row>
    <row r="18950" spans="1:6">
      <c r="A18950">
        <v>5651</v>
      </c>
      <c r="B18950">
        <v>14</v>
      </c>
      <c r="C18950" t="s">
        <v>64</v>
      </c>
      <c r="D18950" t="s">
        <v>92</v>
      </c>
      <c r="E18950">
        <v>5129</v>
      </c>
      <c r="F18950">
        <v>1</v>
      </c>
    </row>
    <row r="18951" spans="1:6">
      <c r="A18951">
        <v>5651</v>
      </c>
      <c r="B18951">
        <v>14</v>
      </c>
      <c r="C18951" t="s">
        <v>64</v>
      </c>
      <c r="D18951" t="s">
        <v>92</v>
      </c>
      <c r="E18951">
        <v>2581</v>
      </c>
      <c r="F18951">
        <v>1</v>
      </c>
    </row>
    <row r="18952" spans="1:6">
      <c r="A18952">
        <v>5651</v>
      </c>
      <c r="B18952">
        <v>14</v>
      </c>
      <c r="C18952" t="s">
        <v>64</v>
      </c>
      <c r="D18952" t="s">
        <v>92</v>
      </c>
      <c r="E18952">
        <v>1121</v>
      </c>
      <c r="F18952">
        <v>1</v>
      </c>
    </row>
    <row r="18953" spans="1:6">
      <c r="A18953">
        <v>5651</v>
      </c>
      <c r="B18953">
        <v>14</v>
      </c>
      <c r="C18953" t="s">
        <v>64</v>
      </c>
      <c r="D18953" t="s">
        <v>92</v>
      </c>
      <c r="E18953">
        <v>1134</v>
      </c>
      <c r="F18953">
        <v>1</v>
      </c>
    </row>
    <row r="18954" spans="1:6">
      <c r="A18954">
        <v>5651</v>
      </c>
      <c r="B18954">
        <v>14</v>
      </c>
      <c r="C18954" t="s">
        <v>64</v>
      </c>
      <c r="D18954" t="s">
        <v>92</v>
      </c>
      <c r="E18954">
        <v>988</v>
      </c>
      <c r="F18954">
        <v>1</v>
      </c>
    </row>
    <row r="18955" spans="1:6">
      <c r="A18955">
        <v>5651</v>
      </c>
      <c r="B18955">
        <v>14</v>
      </c>
      <c r="C18955" t="s">
        <v>64</v>
      </c>
      <c r="D18955" t="s">
        <v>92</v>
      </c>
      <c r="E18955">
        <v>5133</v>
      </c>
      <c r="F18955">
        <v>1</v>
      </c>
    </row>
    <row r="18956" spans="1:6">
      <c r="A18956">
        <v>5651</v>
      </c>
      <c r="B18956">
        <v>14</v>
      </c>
      <c r="C18956" t="s">
        <v>64</v>
      </c>
      <c r="D18956" t="s">
        <v>92</v>
      </c>
      <c r="E18956">
        <v>323</v>
      </c>
      <c r="F18956">
        <v>1</v>
      </c>
    </row>
    <row r="18957" spans="1:6">
      <c r="A18957">
        <v>5651</v>
      </c>
      <c r="B18957">
        <v>14</v>
      </c>
      <c r="C18957" t="s">
        <v>64</v>
      </c>
      <c r="D18957" t="s">
        <v>92</v>
      </c>
      <c r="E18957">
        <v>2290</v>
      </c>
      <c r="F18957">
        <v>1</v>
      </c>
    </row>
    <row r="18958" spans="1:6">
      <c r="A18958">
        <v>5651</v>
      </c>
      <c r="B18958">
        <v>14</v>
      </c>
      <c r="C18958" t="s">
        <v>64</v>
      </c>
      <c r="D18958" t="s">
        <v>92</v>
      </c>
      <c r="E18958">
        <v>3939</v>
      </c>
      <c r="F18958">
        <v>1</v>
      </c>
    </row>
    <row r="18959" spans="1:6">
      <c r="A18959">
        <v>5651</v>
      </c>
      <c r="B18959">
        <v>14</v>
      </c>
      <c r="C18959" t="s">
        <v>64</v>
      </c>
      <c r="D18959" t="s">
        <v>92</v>
      </c>
      <c r="E18959">
        <v>1138</v>
      </c>
      <c r="F18959">
        <v>1</v>
      </c>
    </row>
    <row r="18960" spans="1:6">
      <c r="A18960">
        <v>5651</v>
      </c>
      <c r="B18960">
        <v>14</v>
      </c>
      <c r="C18960" t="s">
        <v>64</v>
      </c>
      <c r="D18960" t="s">
        <v>92</v>
      </c>
      <c r="E18960">
        <v>1263</v>
      </c>
      <c r="F18960">
        <v>1</v>
      </c>
    </row>
    <row r="18961" spans="1:6">
      <c r="A18961">
        <v>5651</v>
      </c>
      <c r="B18961">
        <v>14</v>
      </c>
      <c r="C18961" t="s">
        <v>62</v>
      </c>
      <c r="D18961" t="s">
        <v>92</v>
      </c>
      <c r="E18961">
        <v>5133</v>
      </c>
      <c r="F18961">
        <v>7</v>
      </c>
    </row>
    <row r="18962" spans="1:6">
      <c r="A18962">
        <v>5651</v>
      </c>
      <c r="B18962">
        <v>14</v>
      </c>
      <c r="C18962" t="s">
        <v>62</v>
      </c>
      <c r="D18962" t="s">
        <v>92</v>
      </c>
      <c r="E18962">
        <v>3375</v>
      </c>
      <c r="F18962">
        <v>7</v>
      </c>
    </row>
    <row r="18963" spans="1:6">
      <c r="A18963">
        <v>5651</v>
      </c>
      <c r="B18963">
        <v>14</v>
      </c>
      <c r="C18963" t="s">
        <v>62</v>
      </c>
      <c r="D18963" t="s">
        <v>92</v>
      </c>
      <c r="E18963">
        <v>5963</v>
      </c>
      <c r="F18963">
        <v>6</v>
      </c>
    </row>
    <row r="18964" spans="1:6">
      <c r="A18964">
        <v>5651</v>
      </c>
      <c r="B18964">
        <v>14</v>
      </c>
      <c r="C18964" t="s">
        <v>62</v>
      </c>
      <c r="D18964" t="s">
        <v>92</v>
      </c>
      <c r="E18964">
        <v>176</v>
      </c>
      <c r="F18964">
        <v>5</v>
      </c>
    </row>
    <row r="18965" spans="1:6">
      <c r="A18965">
        <v>5651</v>
      </c>
      <c r="B18965">
        <v>14</v>
      </c>
      <c r="C18965" t="s">
        <v>62</v>
      </c>
      <c r="D18965" t="s">
        <v>92</v>
      </c>
      <c r="E18965">
        <v>3769</v>
      </c>
      <c r="F18965">
        <v>4</v>
      </c>
    </row>
    <row r="18966" spans="1:6">
      <c r="A18966">
        <v>5651</v>
      </c>
      <c r="B18966">
        <v>14</v>
      </c>
      <c r="C18966" t="s">
        <v>62</v>
      </c>
      <c r="D18966" t="s">
        <v>92</v>
      </c>
      <c r="E18966">
        <v>5349</v>
      </c>
      <c r="F18966">
        <v>3</v>
      </c>
    </row>
    <row r="18967" spans="1:6">
      <c r="A18967">
        <v>5651</v>
      </c>
      <c r="B18967">
        <v>14</v>
      </c>
      <c r="C18967" t="s">
        <v>62</v>
      </c>
      <c r="D18967" t="s">
        <v>92</v>
      </c>
      <c r="E18967">
        <v>5499</v>
      </c>
      <c r="F18967">
        <v>2</v>
      </c>
    </row>
    <row r="18968" spans="1:6">
      <c r="A18968">
        <v>5651</v>
      </c>
      <c r="B18968">
        <v>14</v>
      </c>
      <c r="C18968" t="s">
        <v>62</v>
      </c>
      <c r="D18968" t="s">
        <v>92</v>
      </c>
      <c r="E18968">
        <v>2052</v>
      </c>
      <c r="F18968">
        <v>2</v>
      </c>
    </row>
    <row r="18969" spans="1:6">
      <c r="A18969">
        <v>5651</v>
      </c>
      <c r="B18969">
        <v>14</v>
      </c>
      <c r="C18969" t="s">
        <v>62</v>
      </c>
      <c r="D18969" t="s">
        <v>92</v>
      </c>
      <c r="E18969">
        <v>96</v>
      </c>
      <c r="F18969">
        <v>2</v>
      </c>
    </row>
    <row r="18970" spans="1:6">
      <c r="A18970">
        <v>5651</v>
      </c>
      <c r="B18970">
        <v>14</v>
      </c>
      <c r="C18970" t="s">
        <v>62</v>
      </c>
      <c r="D18970" t="s">
        <v>92</v>
      </c>
      <c r="E18970">
        <v>337</v>
      </c>
      <c r="F18970">
        <v>2</v>
      </c>
    </row>
    <row r="18971" spans="1:6">
      <c r="A18971">
        <v>5651</v>
      </c>
      <c r="B18971">
        <v>14</v>
      </c>
      <c r="C18971" t="s">
        <v>62</v>
      </c>
      <c r="D18971" t="s">
        <v>92</v>
      </c>
      <c r="E18971">
        <v>1134</v>
      </c>
      <c r="F18971">
        <v>2</v>
      </c>
    </row>
    <row r="18972" spans="1:6">
      <c r="A18972">
        <v>5651</v>
      </c>
      <c r="B18972">
        <v>14</v>
      </c>
      <c r="C18972" t="s">
        <v>62</v>
      </c>
      <c r="D18972" t="s">
        <v>92</v>
      </c>
      <c r="E18972">
        <v>1214</v>
      </c>
      <c r="F18972">
        <v>1</v>
      </c>
    </row>
    <row r="18973" spans="1:6">
      <c r="A18973">
        <v>5651</v>
      </c>
      <c r="B18973">
        <v>14</v>
      </c>
      <c r="C18973" t="s">
        <v>62</v>
      </c>
      <c r="D18973" t="s">
        <v>92</v>
      </c>
      <c r="E18973">
        <v>2939</v>
      </c>
      <c r="F18973">
        <v>1</v>
      </c>
    </row>
    <row r="18974" spans="1:6">
      <c r="A18974">
        <v>5651</v>
      </c>
      <c r="B18974">
        <v>14</v>
      </c>
      <c r="C18974" t="s">
        <v>62</v>
      </c>
      <c r="D18974" t="s">
        <v>92</v>
      </c>
      <c r="E18974">
        <v>3738</v>
      </c>
      <c r="F18974">
        <v>1</v>
      </c>
    </row>
    <row r="18975" spans="1:6">
      <c r="A18975">
        <v>5651</v>
      </c>
      <c r="B18975">
        <v>14</v>
      </c>
      <c r="C18975" t="s">
        <v>62</v>
      </c>
      <c r="D18975" t="s">
        <v>92</v>
      </c>
      <c r="E18975">
        <v>2633</v>
      </c>
      <c r="F18975">
        <v>1</v>
      </c>
    </row>
    <row r="18976" spans="1:6">
      <c r="A18976">
        <v>5651</v>
      </c>
      <c r="B18976">
        <v>14</v>
      </c>
      <c r="C18976" t="s">
        <v>62</v>
      </c>
      <c r="D18976" t="s">
        <v>92</v>
      </c>
      <c r="E18976">
        <v>2170</v>
      </c>
      <c r="F18976">
        <v>1</v>
      </c>
    </row>
    <row r="18977" spans="1:6">
      <c r="A18977">
        <v>5651</v>
      </c>
      <c r="B18977">
        <v>14</v>
      </c>
      <c r="C18977" t="s">
        <v>62</v>
      </c>
      <c r="D18977" t="s">
        <v>92</v>
      </c>
      <c r="E18977">
        <v>3271</v>
      </c>
      <c r="F18977">
        <v>1</v>
      </c>
    </row>
    <row r="18978" spans="1:6">
      <c r="A18978">
        <v>5651</v>
      </c>
      <c r="B18978">
        <v>14</v>
      </c>
      <c r="C18978" t="s">
        <v>62</v>
      </c>
      <c r="D18978" t="s">
        <v>92</v>
      </c>
      <c r="E18978">
        <v>2815</v>
      </c>
      <c r="F18978">
        <v>1</v>
      </c>
    </row>
    <row r="18979" spans="1:6">
      <c r="A18979">
        <v>5651</v>
      </c>
      <c r="B18979">
        <v>14</v>
      </c>
      <c r="C18979" t="s">
        <v>62</v>
      </c>
      <c r="D18979" t="s">
        <v>92</v>
      </c>
      <c r="E18979">
        <v>4685</v>
      </c>
      <c r="F18979">
        <v>1</v>
      </c>
    </row>
    <row r="18980" spans="1:6">
      <c r="A18980">
        <v>5651</v>
      </c>
      <c r="B18980">
        <v>14</v>
      </c>
      <c r="C18980" t="s">
        <v>62</v>
      </c>
      <c r="D18980" t="s">
        <v>92</v>
      </c>
      <c r="E18980">
        <v>4386</v>
      </c>
      <c r="F18980">
        <v>1</v>
      </c>
    </row>
    <row r="18981" spans="1:6">
      <c r="A18981">
        <v>5651</v>
      </c>
      <c r="B18981">
        <v>14</v>
      </c>
      <c r="C18981" t="s">
        <v>62</v>
      </c>
      <c r="D18981" t="s">
        <v>92</v>
      </c>
      <c r="E18981">
        <v>4945</v>
      </c>
      <c r="F18981">
        <v>1</v>
      </c>
    </row>
    <row r="18982" spans="1:6">
      <c r="A18982">
        <v>5651</v>
      </c>
      <c r="B18982">
        <v>14</v>
      </c>
      <c r="C18982" t="s">
        <v>62</v>
      </c>
      <c r="D18982" t="s">
        <v>92</v>
      </c>
      <c r="E18982">
        <v>5099</v>
      </c>
      <c r="F18982">
        <v>1</v>
      </c>
    </row>
    <row r="18983" spans="1:6">
      <c r="A18983">
        <v>5651</v>
      </c>
      <c r="B18983">
        <v>14</v>
      </c>
      <c r="C18983" t="s">
        <v>62</v>
      </c>
      <c r="D18983" t="s">
        <v>92</v>
      </c>
      <c r="E18983">
        <v>1073</v>
      </c>
      <c r="F18983">
        <v>1</v>
      </c>
    </row>
    <row r="18984" spans="1:6">
      <c r="A18984">
        <v>5651</v>
      </c>
      <c r="B18984">
        <v>14</v>
      </c>
      <c r="C18984" t="s">
        <v>62</v>
      </c>
      <c r="D18984" t="s">
        <v>92</v>
      </c>
      <c r="E18984">
        <v>3714</v>
      </c>
      <c r="F18984">
        <v>1</v>
      </c>
    </row>
    <row r="18985" spans="1:6">
      <c r="A18985">
        <v>5651</v>
      </c>
      <c r="B18985">
        <v>14</v>
      </c>
      <c r="C18985" t="s">
        <v>62</v>
      </c>
      <c r="D18985" t="s">
        <v>92</v>
      </c>
      <c r="E18985">
        <v>2708</v>
      </c>
      <c r="F18985">
        <v>1</v>
      </c>
    </row>
    <row r="18986" spans="1:6">
      <c r="A18986">
        <v>5651</v>
      </c>
      <c r="B18986">
        <v>14</v>
      </c>
      <c r="C18986" t="s">
        <v>62</v>
      </c>
      <c r="D18986" t="s">
        <v>92</v>
      </c>
      <c r="E18986">
        <v>3018</v>
      </c>
      <c r="F18986">
        <v>1</v>
      </c>
    </row>
    <row r="18987" spans="1:6">
      <c r="A18987">
        <v>5651</v>
      </c>
      <c r="B18987">
        <v>14</v>
      </c>
      <c r="C18987" t="s">
        <v>62</v>
      </c>
      <c r="D18987" t="s">
        <v>92</v>
      </c>
      <c r="E18987">
        <v>4532</v>
      </c>
      <c r="F18987">
        <v>1</v>
      </c>
    </row>
    <row r="18988" spans="1:6">
      <c r="A18988">
        <v>5651</v>
      </c>
      <c r="B18988">
        <v>14</v>
      </c>
      <c r="C18988" t="s">
        <v>62</v>
      </c>
      <c r="D18988" t="s">
        <v>92</v>
      </c>
      <c r="E18988">
        <v>5392</v>
      </c>
      <c r="F18988">
        <v>1</v>
      </c>
    </row>
    <row r="18989" spans="1:6">
      <c r="A18989">
        <v>5651</v>
      </c>
      <c r="B18989">
        <v>14</v>
      </c>
      <c r="C18989" t="s">
        <v>62</v>
      </c>
      <c r="D18989" t="s">
        <v>92</v>
      </c>
      <c r="E18989">
        <v>3988</v>
      </c>
      <c r="F18989">
        <v>1</v>
      </c>
    </row>
    <row r="18990" spans="1:6">
      <c r="A18990">
        <v>5651</v>
      </c>
      <c r="B18990">
        <v>14</v>
      </c>
      <c r="C18990" t="s">
        <v>62</v>
      </c>
      <c r="D18990" t="s">
        <v>92</v>
      </c>
      <c r="E18990">
        <v>160</v>
      </c>
      <c r="F18990">
        <v>1</v>
      </c>
    </row>
    <row r="18991" spans="1:6">
      <c r="A18991">
        <v>5651</v>
      </c>
      <c r="B18991">
        <v>14</v>
      </c>
      <c r="C18991" t="s">
        <v>62</v>
      </c>
      <c r="D18991" t="s">
        <v>92</v>
      </c>
      <c r="E18991">
        <v>5138</v>
      </c>
      <c r="F18991">
        <v>1</v>
      </c>
    </row>
    <row r="18992" spans="1:6">
      <c r="A18992">
        <v>5651</v>
      </c>
      <c r="B18992">
        <v>14</v>
      </c>
      <c r="C18992" t="s">
        <v>62</v>
      </c>
      <c r="D18992" t="s">
        <v>92</v>
      </c>
      <c r="E18992">
        <v>2919</v>
      </c>
      <c r="F18992">
        <v>1</v>
      </c>
    </row>
    <row r="18993" spans="1:6">
      <c r="A18993">
        <v>5651</v>
      </c>
      <c r="B18993">
        <v>14</v>
      </c>
      <c r="C18993" t="s">
        <v>62</v>
      </c>
      <c r="D18993" t="s">
        <v>92</v>
      </c>
      <c r="E18993">
        <v>3991</v>
      </c>
      <c r="F18993">
        <v>1</v>
      </c>
    </row>
    <row r="18994" spans="1:6">
      <c r="A18994">
        <v>5651</v>
      </c>
      <c r="B18994">
        <v>14</v>
      </c>
      <c r="C18994" t="s">
        <v>62</v>
      </c>
      <c r="D18994" t="s">
        <v>92</v>
      </c>
      <c r="E18994">
        <v>4586</v>
      </c>
      <c r="F18994">
        <v>1</v>
      </c>
    </row>
    <row r="18995" spans="1:6">
      <c r="A18995">
        <v>5651</v>
      </c>
      <c r="B18995">
        <v>14</v>
      </c>
      <c r="C18995" t="s">
        <v>62</v>
      </c>
      <c r="D18995" t="s">
        <v>92</v>
      </c>
      <c r="E18995">
        <v>1127</v>
      </c>
      <c r="F18995">
        <v>1</v>
      </c>
    </row>
    <row r="18996" spans="1:6">
      <c r="A18996">
        <v>5651</v>
      </c>
      <c r="B18996">
        <v>14</v>
      </c>
      <c r="C18996" t="s">
        <v>62</v>
      </c>
      <c r="D18996" t="s">
        <v>92</v>
      </c>
      <c r="E18996">
        <v>3816</v>
      </c>
      <c r="F18996">
        <v>1</v>
      </c>
    </row>
    <row r="18997" spans="1:6">
      <c r="A18997">
        <v>5651</v>
      </c>
      <c r="B18997">
        <v>14</v>
      </c>
      <c r="C18997" t="s">
        <v>62</v>
      </c>
      <c r="D18997" t="s">
        <v>92</v>
      </c>
      <c r="E18997">
        <v>2206</v>
      </c>
      <c r="F18997">
        <v>1</v>
      </c>
    </row>
    <row r="18998" spans="1:6">
      <c r="A18998">
        <v>5651</v>
      </c>
      <c r="B18998">
        <v>14</v>
      </c>
      <c r="C18998" t="s">
        <v>62</v>
      </c>
      <c r="D18998" t="s">
        <v>92</v>
      </c>
      <c r="E18998">
        <v>4808</v>
      </c>
      <c r="F18998">
        <v>1</v>
      </c>
    </row>
    <row r="18999" spans="1:6">
      <c r="A18999">
        <v>5651</v>
      </c>
      <c r="B18999">
        <v>14</v>
      </c>
      <c r="C18999" t="s">
        <v>62</v>
      </c>
      <c r="D18999" t="s">
        <v>92</v>
      </c>
      <c r="E18999">
        <v>4165</v>
      </c>
      <c r="F18999">
        <v>1</v>
      </c>
    </row>
    <row r="19000" spans="1:6">
      <c r="A19000">
        <v>5651</v>
      </c>
      <c r="B19000">
        <v>14</v>
      </c>
      <c r="C19000" t="s">
        <v>62</v>
      </c>
      <c r="D19000" t="s">
        <v>92</v>
      </c>
      <c r="E19000">
        <v>1004</v>
      </c>
      <c r="F19000">
        <v>1</v>
      </c>
    </row>
    <row r="19001" spans="1:6">
      <c r="A19001">
        <v>5651</v>
      </c>
      <c r="B19001">
        <v>14</v>
      </c>
      <c r="C19001" t="s">
        <v>62</v>
      </c>
      <c r="D19001" t="s">
        <v>92</v>
      </c>
      <c r="E19001">
        <v>305</v>
      </c>
      <c r="F19001">
        <v>1</v>
      </c>
    </row>
    <row r="19002" spans="1:6">
      <c r="A19002">
        <v>5651</v>
      </c>
      <c r="B19002">
        <v>14</v>
      </c>
      <c r="C19002" t="s">
        <v>62</v>
      </c>
      <c r="D19002" t="s">
        <v>92</v>
      </c>
      <c r="E19002">
        <v>286</v>
      </c>
      <c r="F19002">
        <v>1</v>
      </c>
    </row>
    <row r="19003" spans="1:6">
      <c r="A19003">
        <v>5651</v>
      </c>
      <c r="B19003">
        <v>14</v>
      </c>
      <c r="C19003" t="s">
        <v>62</v>
      </c>
      <c r="D19003" t="s">
        <v>92</v>
      </c>
      <c r="E19003">
        <v>2054</v>
      </c>
      <c r="F19003">
        <v>1</v>
      </c>
    </row>
    <row r="19004" spans="1:6">
      <c r="A19004">
        <v>5651</v>
      </c>
      <c r="B19004">
        <v>14</v>
      </c>
      <c r="C19004" t="s">
        <v>62</v>
      </c>
      <c r="D19004" t="s">
        <v>92</v>
      </c>
      <c r="E19004">
        <v>339</v>
      </c>
      <c r="F19004">
        <v>1</v>
      </c>
    </row>
    <row r="19005" spans="1:6">
      <c r="A19005">
        <v>5651</v>
      </c>
      <c r="B19005">
        <v>14</v>
      </c>
      <c r="C19005" t="s">
        <v>62</v>
      </c>
      <c r="D19005" t="s">
        <v>92</v>
      </c>
      <c r="E19005">
        <v>3946</v>
      </c>
      <c r="F19005">
        <v>1</v>
      </c>
    </row>
    <row r="19006" spans="1:6">
      <c r="A19006">
        <v>5651</v>
      </c>
      <c r="B19006">
        <v>14</v>
      </c>
      <c r="C19006" t="s">
        <v>62</v>
      </c>
      <c r="D19006" t="s">
        <v>92</v>
      </c>
      <c r="E19006">
        <v>3278</v>
      </c>
      <c r="F19006">
        <v>1</v>
      </c>
    </row>
    <row r="19007" spans="1:6">
      <c r="A19007">
        <v>5651</v>
      </c>
      <c r="B19007">
        <v>14</v>
      </c>
      <c r="C19007" t="s">
        <v>62</v>
      </c>
      <c r="D19007" t="s">
        <v>92</v>
      </c>
      <c r="E19007">
        <v>3655</v>
      </c>
      <c r="F19007">
        <v>1</v>
      </c>
    </row>
    <row r="19008" spans="1:6">
      <c r="A19008">
        <v>5651</v>
      </c>
      <c r="B19008">
        <v>14</v>
      </c>
      <c r="C19008" t="s">
        <v>62</v>
      </c>
      <c r="D19008" t="s">
        <v>92</v>
      </c>
      <c r="E19008">
        <v>5189</v>
      </c>
      <c r="F19008">
        <v>1</v>
      </c>
    </row>
    <row r="19009" spans="1:6">
      <c r="A19009">
        <v>5651</v>
      </c>
      <c r="B19009">
        <v>14</v>
      </c>
      <c r="C19009" t="s">
        <v>62</v>
      </c>
      <c r="D19009" t="s">
        <v>92</v>
      </c>
      <c r="E19009">
        <v>4103</v>
      </c>
      <c r="F19009">
        <v>1</v>
      </c>
    </row>
    <row r="19010" spans="1:6">
      <c r="A19010">
        <v>5651</v>
      </c>
      <c r="B19010">
        <v>14</v>
      </c>
      <c r="C19010" t="s">
        <v>62</v>
      </c>
      <c r="D19010" t="s">
        <v>92</v>
      </c>
      <c r="E19010">
        <v>2878</v>
      </c>
      <c r="F19010">
        <v>1</v>
      </c>
    </row>
    <row r="19011" spans="1:6">
      <c r="A19011">
        <v>5651</v>
      </c>
      <c r="B19011">
        <v>15</v>
      </c>
      <c r="C19011" t="s">
        <v>63</v>
      </c>
      <c r="D19011" t="s">
        <v>92</v>
      </c>
      <c r="E19011">
        <v>3999</v>
      </c>
      <c r="F19011">
        <v>4</v>
      </c>
    </row>
    <row r="19012" spans="1:6">
      <c r="A19012">
        <v>5651</v>
      </c>
      <c r="B19012">
        <v>15</v>
      </c>
      <c r="C19012" t="s">
        <v>63</v>
      </c>
      <c r="D19012" t="s">
        <v>92</v>
      </c>
      <c r="E19012">
        <v>4856</v>
      </c>
      <c r="F19012">
        <v>2</v>
      </c>
    </row>
    <row r="19013" spans="1:6">
      <c r="A19013">
        <v>5651</v>
      </c>
      <c r="B19013">
        <v>15</v>
      </c>
      <c r="C19013" t="s">
        <v>63</v>
      </c>
      <c r="D19013" t="s">
        <v>92</v>
      </c>
      <c r="E19013">
        <v>5127</v>
      </c>
      <c r="F19013">
        <v>2</v>
      </c>
    </row>
    <row r="19014" spans="1:6">
      <c r="A19014">
        <v>5651</v>
      </c>
      <c r="B19014">
        <v>15</v>
      </c>
      <c r="C19014" t="s">
        <v>63</v>
      </c>
      <c r="D19014" t="s">
        <v>92</v>
      </c>
      <c r="E19014">
        <v>5133</v>
      </c>
      <c r="F19014">
        <v>2</v>
      </c>
    </row>
    <row r="19015" spans="1:6">
      <c r="A19015">
        <v>5651</v>
      </c>
      <c r="B19015">
        <v>15</v>
      </c>
      <c r="C19015" t="s">
        <v>63</v>
      </c>
      <c r="D19015" t="s">
        <v>92</v>
      </c>
      <c r="E19015">
        <v>2034</v>
      </c>
      <c r="F19015">
        <v>2</v>
      </c>
    </row>
    <row r="19016" spans="1:6">
      <c r="A19016">
        <v>5651</v>
      </c>
      <c r="B19016">
        <v>15</v>
      </c>
      <c r="C19016" t="s">
        <v>63</v>
      </c>
      <c r="D19016" t="s">
        <v>92</v>
      </c>
      <c r="E19016">
        <v>2509</v>
      </c>
      <c r="F19016">
        <v>2</v>
      </c>
    </row>
    <row r="19017" spans="1:6">
      <c r="A19017">
        <v>5651</v>
      </c>
      <c r="B19017">
        <v>15</v>
      </c>
      <c r="C19017" t="s">
        <v>63</v>
      </c>
      <c r="D19017" t="s">
        <v>92</v>
      </c>
      <c r="E19017">
        <v>3808</v>
      </c>
      <c r="F19017">
        <v>1</v>
      </c>
    </row>
    <row r="19018" spans="1:6">
      <c r="A19018">
        <v>5651</v>
      </c>
      <c r="B19018">
        <v>15</v>
      </c>
      <c r="C19018" t="s">
        <v>63</v>
      </c>
      <c r="D19018" t="s">
        <v>92</v>
      </c>
      <c r="E19018">
        <v>217</v>
      </c>
      <c r="F19018">
        <v>1</v>
      </c>
    </row>
    <row r="19019" spans="1:6">
      <c r="A19019">
        <v>5651</v>
      </c>
      <c r="B19019">
        <v>15</v>
      </c>
      <c r="C19019" t="s">
        <v>63</v>
      </c>
      <c r="D19019" t="s">
        <v>92</v>
      </c>
      <c r="E19019">
        <v>3261</v>
      </c>
      <c r="F19019">
        <v>1</v>
      </c>
    </row>
    <row r="19020" spans="1:6">
      <c r="A19020">
        <v>5651</v>
      </c>
      <c r="B19020">
        <v>15</v>
      </c>
      <c r="C19020" t="s">
        <v>63</v>
      </c>
      <c r="D19020" t="s">
        <v>92</v>
      </c>
      <c r="E19020">
        <v>5191</v>
      </c>
      <c r="F19020">
        <v>1</v>
      </c>
    </row>
    <row r="19021" spans="1:6">
      <c r="A19021">
        <v>5651</v>
      </c>
      <c r="B19021">
        <v>15</v>
      </c>
      <c r="C19021" t="s">
        <v>63</v>
      </c>
      <c r="D19021" t="s">
        <v>92</v>
      </c>
      <c r="E19021">
        <v>3752</v>
      </c>
      <c r="F19021">
        <v>1</v>
      </c>
    </row>
    <row r="19022" spans="1:6">
      <c r="A19022">
        <v>5651</v>
      </c>
      <c r="B19022">
        <v>15</v>
      </c>
      <c r="C19022" t="s">
        <v>63</v>
      </c>
      <c r="D19022" t="s">
        <v>92</v>
      </c>
      <c r="E19022">
        <v>4372</v>
      </c>
      <c r="F19022">
        <v>1</v>
      </c>
    </row>
    <row r="19023" spans="1:6">
      <c r="A19023">
        <v>5651</v>
      </c>
      <c r="B19023">
        <v>15</v>
      </c>
      <c r="C19023" t="s">
        <v>63</v>
      </c>
      <c r="D19023" t="s">
        <v>92</v>
      </c>
      <c r="E19023">
        <v>3988</v>
      </c>
      <c r="F19023">
        <v>1</v>
      </c>
    </row>
    <row r="19024" spans="1:6">
      <c r="A19024">
        <v>5651</v>
      </c>
      <c r="B19024">
        <v>15</v>
      </c>
      <c r="C19024" t="s">
        <v>63</v>
      </c>
      <c r="D19024" t="s">
        <v>92</v>
      </c>
      <c r="E19024">
        <v>4845</v>
      </c>
      <c r="F19024">
        <v>1</v>
      </c>
    </row>
    <row r="19025" spans="1:6">
      <c r="A19025">
        <v>5651</v>
      </c>
      <c r="B19025">
        <v>15</v>
      </c>
      <c r="C19025" t="s">
        <v>63</v>
      </c>
      <c r="D19025" t="s">
        <v>92</v>
      </c>
      <c r="E19025">
        <v>3064</v>
      </c>
      <c r="F19025">
        <v>1</v>
      </c>
    </row>
    <row r="19026" spans="1:6">
      <c r="A19026">
        <v>5651</v>
      </c>
      <c r="B19026">
        <v>15</v>
      </c>
      <c r="C19026" t="s">
        <v>63</v>
      </c>
      <c r="D19026" t="s">
        <v>92</v>
      </c>
      <c r="E19026">
        <v>4557</v>
      </c>
      <c r="F19026">
        <v>1</v>
      </c>
    </row>
    <row r="19027" spans="1:6">
      <c r="A19027">
        <v>5651</v>
      </c>
      <c r="B19027">
        <v>15</v>
      </c>
      <c r="C19027" t="s">
        <v>63</v>
      </c>
      <c r="D19027" t="s">
        <v>92</v>
      </c>
      <c r="E19027">
        <v>5382</v>
      </c>
      <c r="F19027">
        <v>1</v>
      </c>
    </row>
    <row r="19028" spans="1:6">
      <c r="A19028">
        <v>5651</v>
      </c>
      <c r="B19028">
        <v>15</v>
      </c>
      <c r="C19028" t="s">
        <v>63</v>
      </c>
      <c r="D19028" t="s">
        <v>92</v>
      </c>
      <c r="E19028">
        <v>4496</v>
      </c>
      <c r="F19028">
        <v>1</v>
      </c>
    </row>
    <row r="19029" spans="1:6">
      <c r="A19029">
        <v>5651</v>
      </c>
      <c r="B19029">
        <v>15</v>
      </c>
      <c r="C19029" t="s">
        <v>63</v>
      </c>
      <c r="D19029" t="s">
        <v>92</v>
      </c>
      <c r="E19029">
        <v>4221</v>
      </c>
      <c r="F19029">
        <v>1</v>
      </c>
    </row>
    <row r="19030" spans="1:6">
      <c r="A19030">
        <v>5651</v>
      </c>
      <c r="B19030">
        <v>15</v>
      </c>
      <c r="C19030" t="s">
        <v>63</v>
      </c>
      <c r="D19030" t="s">
        <v>92</v>
      </c>
      <c r="E19030">
        <v>2804</v>
      </c>
      <c r="F19030">
        <v>1</v>
      </c>
    </row>
    <row r="19031" spans="1:6">
      <c r="A19031">
        <v>5651</v>
      </c>
      <c r="B19031">
        <v>15</v>
      </c>
      <c r="C19031" t="s">
        <v>63</v>
      </c>
      <c r="D19031" t="s">
        <v>92</v>
      </c>
      <c r="E19031">
        <v>2487</v>
      </c>
      <c r="F19031">
        <v>1</v>
      </c>
    </row>
    <row r="19032" spans="1:6">
      <c r="A19032">
        <v>5651</v>
      </c>
      <c r="B19032">
        <v>15</v>
      </c>
      <c r="C19032" t="s">
        <v>63</v>
      </c>
      <c r="D19032" t="s">
        <v>92</v>
      </c>
      <c r="E19032">
        <v>4805</v>
      </c>
      <c r="F19032">
        <v>1</v>
      </c>
    </row>
    <row r="19033" spans="1:6">
      <c r="A19033">
        <v>5651</v>
      </c>
      <c r="B19033">
        <v>15</v>
      </c>
      <c r="C19033" t="s">
        <v>63</v>
      </c>
      <c r="D19033" t="s">
        <v>92</v>
      </c>
      <c r="E19033">
        <v>2815</v>
      </c>
      <c r="F19033">
        <v>1</v>
      </c>
    </row>
    <row r="19034" spans="1:6">
      <c r="A19034">
        <v>5651</v>
      </c>
      <c r="B19034">
        <v>15</v>
      </c>
      <c r="C19034" t="s">
        <v>63</v>
      </c>
      <c r="D19034" t="s">
        <v>92</v>
      </c>
      <c r="E19034">
        <v>4386</v>
      </c>
      <c r="F19034">
        <v>1</v>
      </c>
    </row>
    <row r="19035" spans="1:6">
      <c r="A19035">
        <v>5651</v>
      </c>
      <c r="B19035">
        <v>15</v>
      </c>
      <c r="C19035" t="s">
        <v>63</v>
      </c>
      <c r="D19035" t="s">
        <v>92</v>
      </c>
      <c r="E19035">
        <v>4012</v>
      </c>
      <c r="F19035">
        <v>1</v>
      </c>
    </row>
    <row r="19036" spans="1:6">
      <c r="A19036">
        <v>5651</v>
      </c>
      <c r="B19036">
        <v>15</v>
      </c>
      <c r="C19036" t="s">
        <v>63</v>
      </c>
      <c r="D19036" t="s">
        <v>92</v>
      </c>
      <c r="E19036">
        <v>6061</v>
      </c>
      <c r="F19036">
        <v>1</v>
      </c>
    </row>
    <row r="19037" spans="1:6">
      <c r="A19037">
        <v>5651</v>
      </c>
      <c r="B19037">
        <v>15</v>
      </c>
      <c r="C19037" t="s">
        <v>63</v>
      </c>
      <c r="D19037" t="s">
        <v>92</v>
      </c>
      <c r="E19037">
        <v>4261</v>
      </c>
      <c r="F19037">
        <v>1</v>
      </c>
    </row>
    <row r="19038" spans="1:6">
      <c r="A19038">
        <v>5651</v>
      </c>
      <c r="B19038">
        <v>15</v>
      </c>
      <c r="C19038" t="s">
        <v>63</v>
      </c>
      <c r="D19038" t="s">
        <v>92</v>
      </c>
      <c r="E19038">
        <v>4486</v>
      </c>
      <c r="F19038">
        <v>1</v>
      </c>
    </row>
    <row r="19039" spans="1:6">
      <c r="A19039">
        <v>5651</v>
      </c>
      <c r="B19039">
        <v>15</v>
      </c>
      <c r="C19039" t="s">
        <v>63</v>
      </c>
      <c r="D19039" t="s">
        <v>92</v>
      </c>
      <c r="E19039">
        <v>1207</v>
      </c>
      <c r="F19039">
        <v>1</v>
      </c>
    </row>
    <row r="19040" spans="1:6">
      <c r="A19040">
        <v>5651</v>
      </c>
      <c r="B19040">
        <v>15</v>
      </c>
      <c r="C19040" t="s">
        <v>63</v>
      </c>
      <c r="D19040" t="s">
        <v>92</v>
      </c>
      <c r="E19040">
        <v>4273</v>
      </c>
      <c r="F19040">
        <v>1</v>
      </c>
    </row>
    <row r="19041" spans="1:6">
      <c r="A19041">
        <v>5651</v>
      </c>
      <c r="B19041">
        <v>15</v>
      </c>
      <c r="C19041" t="s">
        <v>63</v>
      </c>
      <c r="D19041" t="s">
        <v>92</v>
      </c>
      <c r="E19041">
        <v>2369</v>
      </c>
      <c r="F19041">
        <v>1</v>
      </c>
    </row>
    <row r="19042" spans="1:6">
      <c r="A19042">
        <v>5651</v>
      </c>
      <c r="B19042">
        <v>15</v>
      </c>
      <c r="C19042" t="s">
        <v>63</v>
      </c>
      <c r="D19042" t="s">
        <v>92</v>
      </c>
      <c r="E19042">
        <v>5987</v>
      </c>
      <c r="F19042">
        <v>1</v>
      </c>
    </row>
    <row r="19043" spans="1:6">
      <c r="A19043">
        <v>5651</v>
      </c>
      <c r="B19043">
        <v>15</v>
      </c>
      <c r="C19043" t="s">
        <v>63</v>
      </c>
      <c r="D19043" t="s">
        <v>92</v>
      </c>
      <c r="E19043">
        <v>5489</v>
      </c>
      <c r="F19043">
        <v>1</v>
      </c>
    </row>
    <row r="19044" spans="1:6">
      <c r="A19044">
        <v>5651</v>
      </c>
      <c r="B19044">
        <v>15</v>
      </c>
      <c r="C19044" t="s">
        <v>63</v>
      </c>
      <c r="D19044" t="s">
        <v>92</v>
      </c>
      <c r="E19044">
        <v>3772</v>
      </c>
      <c r="F19044">
        <v>1</v>
      </c>
    </row>
    <row r="19045" spans="1:6">
      <c r="A19045">
        <v>5651</v>
      </c>
      <c r="B19045">
        <v>15</v>
      </c>
      <c r="C19045" t="s">
        <v>62</v>
      </c>
      <c r="D19045" t="s">
        <v>92</v>
      </c>
      <c r="E19045">
        <v>3051</v>
      </c>
      <c r="F19045">
        <v>3</v>
      </c>
    </row>
    <row r="19046" spans="1:6">
      <c r="A19046">
        <v>5651</v>
      </c>
      <c r="B19046">
        <v>15</v>
      </c>
      <c r="C19046" t="s">
        <v>62</v>
      </c>
      <c r="D19046" t="s">
        <v>92</v>
      </c>
      <c r="E19046">
        <v>4386</v>
      </c>
      <c r="F19046">
        <v>2</v>
      </c>
    </row>
    <row r="19047" spans="1:6">
      <c r="A19047">
        <v>5651</v>
      </c>
      <c r="B19047">
        <v>15</v>
      </c>
      <c r="C19047" t="s">
        <v>62</v>
      </c>
      <c r="D19047" t="s">
        <v>92</v>
      </c>
      <c r="E19047">
        <v>2509</v>
      </c>
      <c r="F19047">
        <v>2</v>
      </c>
    </row>
    <row r="19048" spans="1:6">
      <c r="A19048">
        <v>5651</v>
      </c>
      <c r="B19048">
        <v>15</v>
      </c>
      <c r="C19048" t="s">
        <v>62</v>
      </c>
      <c r="D19048" t="s">
        <v>92</v>
      </c>
      <c r="E19048">
        <v>176</v>
      </c>
      <c r="F19048">
        <v>2</v>
      </c>
    </row>
    <row r="19049" spans="1:6">
      <c r="A19049">
        <v>5651</v>
      </c>
      <c r="B19049">
        <v>15</v>
      </c>
      <c r="C19049" t="s">
        <v>62</v>
      </c>
      <c r="D19049" t="s">
        <v>92</v>
      </c>
      <c r="E19049">
        <v>5133</v>
      </c>
      <c r="F19049">
        <v>2</v>
      </c>
    </row>
    <row r="19050" spans="1:6">
      <c r="A19050">
        <v>5651</v>
      </c>
      <c r="B19050">
        <v>15</v>
      </c>
      <c r="C19050" t="s">
        <v>62</v>
      </c>
      <c r="D19050" t="s">
        <v>92</v>
      </c>
      <c r="E19050">
        <v>3816</v>
      </c>
      <c r="F19050">
        <v>2</v>
      </c>
    </row>
    <row r="19051" spans="1:6">
      <c r="A19051">
        <v>5651</v>
      </c>
      <c r="B19051">
        <v>15</v>
      </c>
      <c r="C19051" t="s">
        <v>62</v>
      </c>
      <c r="D19051" t="s">
        <v>92</v>
      </c>
      <c r="E19051">
        <v>2489</v>
      </c>
      <c r="F19051">
        <v>2</v>
      </c>
    </row>
    <row r="19052" spans="1:6">
      <c r="A19052">
        <v>5651</v>
      </c>
      <c r="B19052">
        <v>15</v>
      </c>
      <c r="C19052" t="s">
        <v>62</v>
      </c>
      <c r="D19052" t="s">
        <v>92</v>
      </c>
      <c r="E19052">
        <v>3521</v>
      </c>
      <c r="F19052">
        <v>1</v>
      </c>
    </row>
    <row r="19053" spans="1:6">
      <c r="A19053">
        <v>5651</v>
      </c>
      <c r="B19053">
        <v>15</v>
      </c>
      <c r="C19053" t="s">
        <v>62</v>
      </c>
      <c r="D19053" t="s">
        <v>92</v>
      </c>
      <c r="E19053">
        <v>5935</v>
      </c>
      <c r="F19053">
        <v>1</v>
      </c>
    </row>
    <row r="19054" spans="1:6">
      <c r="A19054">
        <v>5651</v>
      </c>
      <c r="B19054">
        <v>15</v>
      </c>
      <c r="C19054" t="s">
        <v>62</v>
      </c>
      <c r="D19054" t="s">
        <v>92</v>
      </c>
      <c r="E19054">
        <v>2068</v>
      </c>
      <c r="F19054">
        <v>1</v>
      </c>
    </row>
    <row r="19055" spans="1:6">
      <c r="A19055">
        <v>5651</v>
      </c>
      <c r="B19055">
        <v>15</v>
      </c>
      <c r="C19055" t="s">
        <v>62</v>
      </c>
      <c r="D19055" t="s">
        <v>92</v>
      </c>
      <c r="E19055">
        <v>3999</v>
      </c>
      <c r="F19055">
        <v>1</v>
      </c>
    </row>
    <row r="19056" spans="1:6">
      <c r="A19056">
        <v>5651</v>
      </c>
      <c r="B19056">
        <v>15</v>
      </c>
      <c r="C19056" t="s">
        <v>62</v>
      </c>
      <c r="D19056" t="s">
        <v>92</v>
      </c>
      <c r="E19056">
        <v>2737</v>
      </c>
      <c r="F19056">
        <v>1</v>
      </c>
    </row>
    <row r="19057" spans="1:6">
      <c r="A19057">
        <v>5651</v>
      </c>
      <c r="B19057">
        <v>15</v>
      </c>
      <c r="C19057" t="s">
        <v>62</v>
      </c>
      <c r="D19057" t="s">
        <v>92</v>
      </c>
      <c r="E19057">
        <v>1066</v>
      </c>
      <c r="F19057">
        <v>1</v>
      </c>
    </row>
    <row r="19058" spans="1:6">
      <c r="A19058">
        <v>5651</v>
      </c>
      <c r="B19058">
        <v>15</v>
      </c>
      <c r="C19058" t="s">
        <v>62</v>
      </c>
      <c r="D19058" t="s">
        <v>92</v>
      </c>
      <c r="E19058">
        <v>5351</v>
      </c>
      <c r="F19058">
        <v>1</v>
      </c>
    </row>
    <row r="19059" spans="1:6">
      <c r="A19059">
        <v>5651</v>
      </c>
      <c r="B19059">
        <v>15</v>
      </c>
      <c r="C19059" t="s">
        <v>62</v>
      </c>
      <c r="D19059" t="s">
        <v>92</v>
      </c>
      <c r="E19059">
        <v>2261</v>
      </c>
      <c r="F19059">
        <v>1</v>
      </c>
    </row>
    <row r="19060" spans="1:6">
      <c r="A19060">
        <v>5651</v>
      </c>
      <c r="B19060">
        <v>15</v>
      </c>
      <c r="C19060" t="s">
        <v>62</v>
      </c>
      <c r="D19060" t="s">
        <v>92</v>
      </c>
      <c r="E19060">
        <v>2793</v>
      </c>
      <c r="F19060">
        <v>1</v>
      </c>
    </row>
    <row r="19061" spans="1:6">
      <c r="A19061">
        <v>5651</v>
      </c>
      <c r="B19061">
        <v>15</v>
      </c>
      <c r="C19061" t="s">
        <v>62</v>
      </c>
      <c r="D19061" t="s">
        <v>92</v>
      </c>
      <c r="E19061">
        <v>2676</v>
      </c>
      <c r="F19061">
        <v>1</v>
      </c>
    </row>
    <row r="19062" spans="1:6">
      <c r="A19062">
        <v>5651</v>
      </c>
      <c r="B19062">
        <v>15</v>
      </c>
      <c r="C19062" t="s">
        <v>62</v>
      </c>
      <c r="D19062" t="s">
        <v>92</v>
      </c>
      <c r="E19062">
        <v>3382</v>
      </c>
      <c r="F19062">
        <v>1</v>
      </c>
    </row>
    <row r="19063" spans="1:6">
      <c r="A19063">
        <v>5651</v>
      </c>
      <c r="B19063">
        <v>15</v>
      </c>
      <c r="C19063" t="s">
        <v>62</v>
      </c>
      <c r="D19063" t="s">
        <v>92</v>
      </c>
      <c r="E19063">
        <v>4315</v>
      </c>
      <c r="F19063">
        <v>1</v>
      </c>
    </row>
    <row r="19064" spans="1:6">
      <c r="A19064">
        <v>5651</v>
      </c>
      <c r="B19064">
        <v>15</v>
      </c>
      <c r="C19064" t="s">
        <v>62</v>
      </c>
      <c r="D19064" t="s">
        <v>92</v>
      </c>
      <c r="E19064">
        <v>3769</v>
      </c>
      <c r="F19064">
        <v>1</v>
      </c>
    </row>
    <row r="19065" spans="1:6">
      <c r="A19065">
        <v>5651</v>
      </c>
      <c r="B19065">
        <v>15</v>
      </c>
      <c r="C19065" t="s">
        <v>62</v>
      </c>
      <c r="D19065" t="s">
        <v>92</v>
      </c>
      <c r="E19065">
        <v>2551</v>
      </c>
      <c r="F19065">
        <v>1</v>
      </c>
    </row>
    <row r="19066" spans="1:6">
      <c r="A19066">
        <v>5651</v>
      </c>
      <c r="B19066">
        <v>15</v>
      </c>
      <c r="C19066" t="s">
        <v>62</v>
      </c>
      <c r="D19066" t="s">
        <v>92</v>
      </c>
      <c r="E19066">
        <v>1358</v>
      </c>
      <c r="F19066">
        <v>1</v>
      </c>
    </row>
    <row r="19067" spans="1:6">
      <c r="A19067">
        <v>5651</v>
      </c>
      <c r="B19067">
        <v>15</v>
      </c>
      <c r="C19067" t="s">
        <v>62</v>
      </c>
      <c r="D19067" t="s">
        <v>92</v>
      </c>
      <c r="E19067">
        <v>4001</v>
      </c>
      <c r="F19067">
        <v>1</v>
      </c>
    </row>
    <row r="19068" spans="1:6">
      <c r="A19068">
        <v>5651</v>
      </c>
      <c r="B19068">
        <v>15</v>
      </c>
      <c r="C19068" t="s">
        <v>62</v>
      </c>
      <c r="D19068" t="s">
        <v>92</v>
      </c>
      <c r="E19068">
        <v>2117</v>
      </c>
      <c r="F19068">
        <v>1</v>
      </c>
    </row>
    <row r="19069" spans="1:6">
      <c r="A19069">
        <v>5651</v>
      </c>
      <c r="B19069">
        <v>15</v>
      </c>
      <c r="C19069" t="s">
        <v>62</v>
      </c>
      <c r="D19069" t="s">
        <v>92</v>
      </c>
      <c r="E19069">
        <v>3167</v>
      </c>
      <c r="F19069">
        <v>1</v>
      </c>
    </row>
    <row r="19070" spans="1:6">
      <c r="A19070">
        <v>5651</v>
      </c>
      <c r="B19070">
        <v>15</v>
      </c>
      <c r="C19070" t="s">
        <v>62</v>
      </c>
      <c r="D19070" t="s">
        <v>92</v>
      </c>
      <c r="E19070">
        <v>3394</v>
      </c>
      <c r="F19070">
        <v>1</v>
      </c>
    </row>
    <row r="19071" spans="1:6">
      <c r="A19071">
        <v>5651</v>
      </c>
      <c r="B19071">
        <v>15</v>
      </c>
      <c r="C19071" t="s">
        <v>62</v>
      </c>
      <c r="D19071" t="s">
        <v>92</v>
      </c>
      <c r="E19071">
        <v>3232</v>
      </c>
      <c r="F19071">
        <v>1</v>
      </c>
    </row>
    <row r="19072" spans="1:6">
      <c r="A19072">
        <v>5651</v>
      </c>
      <c r="B19072">
        <v>15</v>
      </c>
      <c r="C19072" t="s">
        <v>62</v>
      </c>
      <c r="D19072" t="s">
        <v>92</v>
      </c>
      <c r="E19072">
        <v>5945</v>
      </c>
      <c r="F19072">
        <v>1</v>
      </c>
    </row>
    <row r="19073" spans="1:6">
      <c r="A19073">
        <v>5651</v>
      </c>
      <c r="B19073">
        <v>15</v>
      </c>
      <c r="C19073" t="s">
        <v>62</v>
      </c>
      <c r="D19073" t="s">
        <v>92</v>
      </c>
      <c r="E19073">
        <v>1227</v>
      </c>
      <c r="F19073">
        <v>1</v>
      </c>
    </row>
    <row r="19074" spans="1:6">
      <c r="A19074">
        <v>5651</v>
      </c>
      <c r="B19074">
        <v>15</v>
      </c>
      <c r="C19074" t="s">
        <v>62</v>
      </c>
      <c r="D19074" t="s">
        <v>92</v>
      </c>
      <c r="E19074">
        <v>5963</v>
      </c>
      <c r="F19074">
        <v>1</v>
      </c>
    </row>
    <row r="19075" spans="1:6">
      <c r="A19075">
        <v>5651</v>
      </c>
      <c r="B19075">
        <v>15</v>
      </c>
      <c r="C19075" t="s">
        <v>62</v>
      </c>
      <c r="D19075" t="s">
        <v>92</v>
      </c>
      <c r="E19075">
        <v>3064</v>
      </c>
      <c r="F19075">
        <v>1</v>
      </c>
    </row>
    <row r="19076" spans="1:6">
      <c r="A19076">
        <v>5651</v>
      </c>
      <c r="B19076">
        <v>15</v>
      </c>
      <c r="C19076" t="s">
        <v>62</v>
      </c>
      <c r="D19076" t="s">
        <v>92</v>
      </c>
      <c r="E19076">
        <v>4280</v>
      </c>
      <c r="F19076">
        <v>1</v>
      </c>
    </row>
    <row r="19077" spans="1:6">
      <c r="A19077">
        <v>5651</v>
      </c>
      <c r="B19077">
        <v>15</v>
      </c>
      <c r="C19077" t="s">
        <v>62</v>
      </c>
      <c r="D19077" t="s">
        <v>92</v>
      </c>
      <c r="E19077">
        <v>3483</v>
      </c>
      <c r="F19077">
        <v>1</v>
      </c>
    </row>
    <row r="19078" spans="1:6">
      <c r="A19078">
        <v>5651</v>
      </c>
      <c r="B19078">
        <v>15</v>
      </c>
      <c r="C19078" t="s">
        <v>62</v>
      </c>
      <c r="D19078" t="s">
        <v>92</v>
      </c>
      <c r="E19078">
        <v>2164</v>
      </c>
      <c r="F19078">
        <v>1</v>
      </c>
    </row>
    <row r="19079" spans="1:6">
      <c r="A19079">
        <v>5651</v>
      </c>
      <c r="B19079">
        <v>15</v>
      </c>
      <c r="C19079" t="s">
        <v>62</v>
      </c>
      <c r="D19079" t="s">
        <v>92</v>
      </c>
      <c r="E19079">
        <v>3445</v>
      </c>
      <c r="F19079">
        <v>1</v>
      </c>
    </row>
    <row r="19080" spans="1:6">
      <c r="A19080">
        <v>5651</v>
      </c>
      <c r="B19080">
        <v>15</v>
      </c>
      <c r="C19080" t="s">
        <v>62</v>
      </c>
      <c r="D19080" t="s">
        <v>92</v>
      </c>
      <c r="E19080">
        <v>2034</v>
      </c>
      <c r="F19080">
        <v>1</v>
      </c>
    </row>
    <row r="19081" spans="1:6">
      <c r="A19081">
        <v>5651</v>
      </c>
      <c r="B19081">
        <v>15</v>
      </c>
      <c r="C19081" t="s">
        <v>62</v>
      </c>
      <c r="D19081" t="s">
        <v>92</v>
      </c>
      <c r="E19081">
        <v>2129</v>
      </c>
      <c r="F19081">
        <v>1</v>
      </c>
    </row>
    <row r="19082" spans="1:6">
      <c r="A19082">
        <v>5651</v>
      </c>
      <c r="B19082">
        <v>15</v>
      </c>
      <c r="C19082" t="s">
        <v>62</v>
      </c>
      <c r="D19082" t="s">
        <v>92</v>
      </c>
      <c r="E19082">
        <v>2433</v>
      </c>
      <c r="F19082">
        <v>1</v>
      </c>
    </row>
    <row r="19083" spans="1:6">
      <c r="A19083">
        <v>5651</v>
      </c>
      <c r="B19083">
        <v>15</v>
      </c>
      <c r="C19083" t="s">
        <v>62</v>
      </c>
      <c r="D19083" t="s">
        <v>92</v>
      </c>
      <c r="E19083">
        <v>5499</v>
      </c>
      <c r="F19083">
        <v>1</v>
      </c>
    </row>
    <row r="19084" spans="1:6">
      <c r="A19084">
        <v>5651</v>
      </c>
      <c r="B19084">
        <v>15</v>
      </c>
      <c r="C19084" t="s">
        <v>62</v>
      </c>
      <c r="D19084" t="s">
        <v>92</v>
      </c>
      <c r="E19084">
        <v>5828</v>
      </c>
      <c r="F19084">
        <v>1</v>
      </c>
    </row>
    <row r="19085" spans="1:6">
      <c r="A19085">
        <v>5651</v>
      </c>
      <c r="B19085">
        <v>15</v>
      </c>
      <c r="C19085" t="s">
        <v>62</v>
      </c>
      <c r="D19085" t="s">
        <v>92</v>
      </c>
      <c r="E19085">
        <v>2983</v>
      </c>
      <c r="F19085">
        <v>1</v>
      </c>
    </row>
    <row r="19086" spans="1:6">
      <c r="A19086">
        <v>5651</v>
      </c>
      <c r="B19086">
        <v>15</v>
      </c>
      <c r="C19086" t="s">
        <v>62</v>
      </c>
      <c r="D19086" t="s">
        <v>92</v>
      </c>
      <c r="E19086">
        <v>1247</v>
      </c>
      <c r="F19086">
        <v>1</v>
      </c>
    </row>
    <row r="19087" spans="1:6">
      <c r="A19087">
        <v>5651</v>
      </c>
      <c r="B19087">
        <v>15</v>
      </c>
      <c r="C19087" t="s">
        <v>62</v>
      </c>
      <c r="D19087" t="s">
        <v>92</v>
      </c>
      <c r="E19087">
        <v>3489</v>
      </c>
      <c r="F19087">
        <v>1</v>
      </c>
    </row>
    <row r="19088" spans="1:6">
      <c r="A19088">
        <v>5651</v>
      </c>
      <c r="B19088">
        <v>15</v>
      </c>
      <c r="C19088" t="s">
        <v>62</v>
      </c>
      <c r="D19088" t="s">
        <v>92</v>
      </c>
      <c r="E19088">
        <v>202</v>
      </c>
      <c r="F19088">
        <v>1</v>
      </c>
    </row>
    <row r="19089" spans="1:6">
      <c r="A19089">
        <v>5651</v>
      </c>
      <c r="B19089">
        <v>15</v>
      </c>
      <c r="C19089" t="s">
        <v>62</v>
      </c>
      <c r="D19089" t="s">
        <v>92</v>
      </c>
      <c r="E19089">
        <v>5</v>
      </c>
      <c r="F19089">
        <v>1</v>
      </c>
    </row>
    <row r="19090" spans="1:6">
      <c r="A19090">
        <v>5651</v>
      </c>
      <c r="B19090">
        <v>15</v>
      </c>
      <c r="C19090" t="s">
        <v>62</v>
      </c>
      <c r="D19090" t="s">
        <v>92</v>
      </c>
      <c r="E19090">
        <v>5134</v>
      </c>
      <c r="F19090">
        <v>1</v>
      </c>
    </row>
    <row r="19091" spans="1:6">
      <c r="A19091">
        <v>5651</v>
      </c>
      <c r="B19091">
        <v>15</v>
      </c>
      <c r="C19091" t="s">
        <v>62</v>
      </c>
      <c r="D19091" t="s">
        <v>92</v>
      </c>
      <c r="E19091">
        <v>200</v>
      </c>
      <c r="F19091">
        <v>1</v>
      </c>
    </row>
    <row r="19092" spans="1:6">
      <c r="A19092">
        <v>5651</v>
      </c>
      <c r="B19092">
        <v>15</v>
      </c>
      <c r="C19092" t="s">
        <v>62</v>
      </c>
      <c r="D19092" t="s">
        <v>92</v>
      </c>
      <c r="E19092">
        <v>3290</v>
      </c>
      <c r="F19092">
        <v>1</v>
      </c>
    </row>
    <row r="19093" spans="1:6">
      <c r="A19093">
        <v>5651</v>
      </c>
      <c r="B19093">
        <v>15</v>
      </c>
      <c r="C19093" t="s">
        <v>62</v>
      </c>
      <c r="D19093" t="s">
        <v>92</v>
      </c>
      <c r="E19093">
        <v>4297</v>
      </c>
      <c r="F19093">
        <v>1</v>
      </c>
    </row>
    <row r="19094" spans="1:6">
      <c r="A19094">
        <v>5651</v>
      </c>
      <c r="B19094">
        <v>15</v>
      </c>
      <c r="C19094" t="s">
        <v>62</v>
      </c>
      <c r="D19094" t="s">
        <v>92</v>
      </c>
      <c r="E19094">
        <v>4822</v>
      </c>
      <c r="F19094">
        <v>1</v>
      </c>
    </row>
    <row r="19095" spans="1:6">
      <c r="A19095">
        <v>5651</v>
      </c>
      <c r="B19095">
        <v>18</v>
      </c>
      <c r="C19095" t="s">
        <v>63</v>
      </c>
      <c r="D19095" t="s">
        <v>92</v>
      </c>
      <c r="E19095">
        <v>2024</v>
      </c>
      <c r="F19095">
        <v>5</v>
      </c>
    </row>
    <row r="19096" spans="1:6">
      <c r="A19096">
        <v>5651</v>
      </c>
      <c r="B19096">
        <v>18</v>
      </c>
      <c r="C19096" t="s">
        <v>63</v>
      </c>
      <c r="D19096" t="s">
        <v>92</v>
      </c>
      <c r="E19096">
        <v>1222</v>
      </c>
      <c r="F19096">
        <v>2</v>
      </c>
    </row>
    <row r="19097" spans="1:6">
      <c r="A19097">
        <v>5651</v>
      </c>
      <c r="B19097">
        <v>18</v>
      </c>
      <c r="C19097" t="s">
        <v>63</v>
      </c>
      <c r="D19097" t="s">
        <v>92</v>
      </c>
      <c r="E19097">
        <v>1366</v>
      </c>
      <c r="F19097">
        <v>1</v>
      </c>
    </row>
    <row r="19098" spans="1:6">
      <c r="A19098">
        <v>5651</v>
      </c>
      <c r="B19098">
        <v>18</v>
      </c>
      <c r="C19098" t="s">
        <v>63</v>
      </c>
      <c r="D19098" t="s">
        <v>92</v>
      </c>
      <c r="E19098">
        <v>2724</v>
      </c>
      <c r="F19098">
        <v>1</v>
      </c>
    </row>
    <row r="19099" spans="1:6">
      <c r="A19099">
        <v>5651</v>
      </c>
      <c r="B19099">
        <v>18</v>
      </c>
      <c r="C19099" t="s">
        <v>63</v>
      </c>
      <c r="D19099" t="s">
        <v>92</v>
      </c>
      <c r="E19099">
        <v>4498</v>
      </c>
      <c r="F19099">
        <v>1</v>
      </c>
    </row>
    <row r="19100" spans="1:6">
      <c r="A19100">
        <v>5651</v>
      </c>
      <c r="B19100">
        <v>18</v>
      </c>
      <c r="C19100" t="s">
        <v>63</v>
      </c>
      <c r="D19100" t="s">
        <v>92</v>
      </c>
      <c r="E19100">
        <v>3571</v>
      </c>
      <c r="F19100">
        <v>1</v>
      </c>
    </row>
    <row r="19101" spans="1:6">
      <c r="A19101">
        <v>5651</v>
      </c>
      <c r="B19101">
        <v>18</v>
      </c>
      <c r="C19101" t="s">
        <v>63</v>
      </c>
      <c r="D19101" t="s">
        <v>92</v>
      </c>
      <c r="E19101">
        <v>3315</v>
      </c>
      <c r="F19101">
        <v>1</v>
      </c>
    </row>
    <row r="19102" spans="1:6">
      <c r="A19102">
        <v>5651</v>
      </c>
      <c r="B19102">
        <v>18</v>
      </c>
      <c r="C19102" t="s">
        <v>63</v>
      </c>
      <c r="D19102" t="s">
        <v>92</v>
      </c>
      <c r="E19102">
        <v>3585</v>
      </c>
      <c r="F19102">
        <v>1</v>
      </c>
    </row>
    <row r="19103" spans="1:6">
      <c r="A19103">
        <v>5651</v>
      </c>
      <c r="B19103">
        <v>18</v>
      </c>
      <c r="C19103" t="s">
        <v>63</v>
      </c>
      <c r="D19103" t="s">
        <v>92</v>
      </c>
      <c r="E19103">
        <v>4156</v>
      </c>
      <c r="F19103">
        <v>1</v>
      </c>
    </row>
    <row r="19104" spans="1:6">
      <c r="A19104">
        <v>5651</v>
      </c>
      <c r="B19104">
        <v>18</v>
      </c>
      <c r="C19104" t="s">
        <v>63</v>
      </c>
      <c r="D19104" t="s">
        <v>92</v>
      </c>
      <c r="E19104">
        <v>3573</v>
      </c>
      <c r="F19104">
        <v>1</v>
      </c>
    </row>
    <row r="19105" spans="1:6">
      <c r="A19105">
        <v>5651</v>
      </c>
      <c r="B19105">
        <v>18</v>
      </c>
      <c r="C19105" t="s">
        <v>63</v>
      </c>
      <c r="D19105" t="s">
        <v>92</v>
      </c>
      <c r="E19105">
        <v>5630</v>
      </c>
      <c r="F19105">
        <v>1</v>
      </c>
    </row>
    <row r="19106" spans="1:6">
      <c r="A19106">
        <v>5651</v>
      </c>
      <c r="B19106">
        <v>18</v>
      </c>
      <c r="C19106" t="s">
        <v>63</v>
      </c>
      <c r="D19106" t="s">
        <v>92</v>
      </c>
      <c r="E19106">
        <v>2324</v>
      </c>
      <c r="F19106">
        <v>1</v>
      </c>
    </row>
    <row r="19107" spans="1:6">
      <c r="A19107">
        <v>5651</v>
      </c>
      <c r="B19107">
        <v>18</v>
      </c>
      <c r="C19107" t="s">
        <v>63</v>
      </c>
      <c r="D19107" t="s">
        <v>92</v>
      </c>
      <c r="E19107">
        <v>3916</v>
      </c>
      <c r="F19107">
        <v>1</v>
      </c>
    </row>
    <row r="19108" spans="1:6">
      <c r="A19108">
        <v>5651</v>
      </c>
      <c r="B19108">
        <v>19</v>
      </c>
      <c r="C19108" t="s">
        <v>63</v>
      </c>
      <c r="D19108" t="s">
        <v>92</v>
      </c>
      <c r="E19108">
        <v>3969</v>
      </c>
      <c r="F19108">
        <v>4</v>
      </c>
    </row>
    <row r="19109" spans="1:6">
      <c r="A19109">
        <v>5651</v>
      </c>
      <c r="B19109">
        <v>19</v>
      </c>
      <c r="C19109" t="s">
        <v>63</v>
      </c>
      <c r="D19109" t="s">
        <v>92</v>
      </c>
      <c r="E19109">
        <v>3516</v>
      </c>
      <c r="F19109">
        <v>2</v>
      </c>
    </row>
    <row r="19110" spans="1:6">
      <c r="A19110">
        <v>5651</v>
      </c>
      <c r="B19110">
        <v>19</v>
      </c>
      <c r="C19110" t="s">
        <v>63</v>
      </c>
      <c r="D19110" t="s">
        <v>92</v>
      </c>
      <c r="E19110">
        <v>2792</v>
      </c>
      <c r="F19110">
        <v>2</v>
      </c>
    </row>
    <row r="19111" spans="1:6">
      <c r="A19111">
        <v>5651</v>
      </c>
      <c r="B19111">
        <v>19</v>
      </c>
      <c r="C19111" t="s">
        <v>63</v>
      </c>
      <c r="D19111" t="s">
        <v>92</v>
      </c>
      <c r="E19111">
        <v>3848</v>
      </c>
      <c r="F19111">
        <v>2</v>
      </c>
    </row>
    <row r="19112" spans="1:6">
      <c r="A19112">
        <v>5651</v>
      </c>
      <c r="B19112">
        <v>19</v>
      </c>
      <c r="C19112" t="s">
        <v>63</v>
      </c>
      <c r="D19112" t="s">
        <v>92</v>
      </c>
      <c r="E19112">
        <v>5766</v>
      </c>
      <c r="F19112">
        <v>2</v>
      </c>
    </row>
    <row r="19113" spans="1:6">
      <c r="A19113">
        <v>5651</v>
      </c>
      <c r="B19113">
        <v>19</v>
      </c>
      <c r="C19113" t="s">
        <v>63</v>
      </c>
      <c r="D19113" t="s">
        <v>92</v>
      </c>
      <c r="E19113">
        <v>1287</v>
      </c>
      <c r="F19113">
        <v>1</v>
      </c>
    </row>
    <row r="19114" spans="1:6">
      <c r="A19114">
        <v>5651</v>
      </c>
      <c r="B19114">
        <v>19</v>
      </c>
      <c r="C19114" t="s">
        <v>63</v>
      </c>
      <c r="D19114" t="s">
        <v>92</v>
      </c>
      <c r="E19114">
        <v>1119</v>
      </c>
      <c r="F19114">
        <v>1</v>
      </c>
    </row>
    <row r="19115" spans="1:6">
      <c r="A19115">
        <v>5651</v>
      </c>
      <c r="B19115">
        <v>19</v>
      </c>
      <c r="C19115" t="s">
        <v>63</v>
      </c>
      <c r="D19115" t="s">
        <v>92</v>
      </c>
      <c r="E19115">
        <v>3130</v>
      </c>
      <c r="F19115">
        <v>1</v>
      </c>
    </row>
    <row r="19116" spans="1:6">
      <c r="A19116">
        <v>5651</v>
      </c>
      <c r="B19116">
        <v>19</v>
      </c>
      <c r="C19116" t="s">
        <v>63</v>
      </c>
      <c r="D19116" t="s">
        <v>92</v>
      </c>
      <c r="E19116">
        <v>254</v>
      </c>
      <c r="F19116">
        <v>1</v>
      </c>
    </row>
    <row r="19117" spans="1:6">
      <c r="A19117">
        <v>5651</v>
      </c>
      <c r="B19117">
        <v>19</v>
      </c>
      <c r="C19117" t="s">
        <v>63</v>
      </c>
      <c r="D19117" t="s">
        <v>92</v>
      </c>
      <c r="E19117">
        <v>4404</v>
      </c>
      <c r="F19117">
        <v>1</v>
      </c>
    </row>
    <row r="19118" spans="1:6">
      <c r="A19118">
        <v>5651</v>
      </c>
      <c r="B19118">
        <v>19</v>
      </c>
      <c r="C19118" t="s">
        <v>63</v>
      </c>
      <c r="D19118" t="s">
        <v>92</v>
      </c>
      <c r="E19118">
        <v>2217</v>
      </c>
      <c r="F19118">
        <v>1</v>
      </c>
    </row>
    <row r="19119" spans="1:6">
      <c r="A19119">
        <v>5651</v>
      </c>
      <c r="B19119">
        <v>19</v>
      </c>
      <c r="C19119" t="s">
        <v>63</v>
      </c>
      <c r="D19119" t="s">
        <v>92</v>
      </c>
      <c r="E19119">
        <v>3749</v>
      </c>
      <c r="F19119">
        <v>1</v>
      </c>
    </row>
    <row r="19120" spans="1:6">
      <c r="A19120">
        <v>5651</v>
      </c>
      <c r="B19120">
        <v>19</v>
      </c>
      <c r="C19120" t="s">
        <v>63</v>
      </c>
      <c r="D19120" t="s">
        <v>92</v>
      </c>
      <c r="E19120">
        <v>3839</v>
      </c>
      <c r="F19120">
        <v>1</v>
      </c>
    </row>
    <row r="19121" spans="1:6">
      <c r="A19121">
        <v>5651</v>
      </c>
      <c r="B19121">
        <v>19</v>
      </c>
      <c r="C19121" t="s">
        <v>63</v>
      </c>
      <c r="D19121" t="s">
        <v>92</v>
      </c>
      <c r="E19121">
        <v>4151</v>
      </c>
      <c r="F19121">
        <v>1</v>
      </c>
    </row>
    <row r="19122" spans="1:6">
      <c r="A19122">
        <v>5651</v>
      </c>
      <c r="B19122">
        <v>19</v>
      </c>
      <c r="C19122" t="s">
        <v>63</v>
      </c>
      <c r="D19122" t="s">
        <v>92</v>
      </c>
      <c r="E19122">
        <v>5292</v>
      </c>
      <c r="F19122">
        <v>1</v>
      </c>
    </row>
    <row r="19123" spans="1:6">
      <c r="A19123">
        <v>5651</v>
      </c>
      <c r="B19123">
        <v>19</v>
      </c>
      <c r="C19123" t="s">
        <v>63</v>
      </c>
      <c r="D19123" t="s">
        <v>92</v>
      </c>
      <c r="E19123">
        <v>3275</v>
      </c>
      <c r="F19123">
        <v>1</v>
      </c>
    </row>
    <row r="19124" spans="1:6">
      <c r="A19124">
        <v>5651</v>
      </c>
      <c r="B19124">
        <v>19</v>
      </c>
      <c r="C19124" t="s">
        <v>63</v>
      </c>
      <c r="D19124" t="s">
        <v>92</v>
      </c>
      <c r="E19124">
        <v>3557</v>
      </c>
      <c r="F19124">
        <v>1</v>
      </c>
    </row>
    <row r="19125" spans="1:6">
      <c r="A19125">
        <v>5651</v>
      </c>
      <c r="B19125">
        <v>19</v>
      </c>
      <c r="C19125" t="s">
        <v>63</v>
      </c>
      <c r="D19125" t="s">
        <v>92</v>
      </c>
      <c r="E19125">
        <v>5376</v>
      </c>
      <c r="F19125">
        <v>1</v>
      </c>
    </row>
    <row r="19126" spans="1:6">
      <c r="A19126">
        <v>5651</v>
      </c>
      <c r="B19126">
        <v>19</v>
      </c>
      <c r="C19126" t="s">
        <v>63</v>
      </c>
      <c r="D19126" t="s">
        <v>92</v>
      </c>
      <c r="E19126">
        <v>6047</v>
      </c>
      <c r="F19126">
        <v>1</v>
      </c>
    </row>
    <row r="19127" spans="1:6">
      <c r="A19127">
        <v>5651</v>
      </c>
      <c r="B19127">
        <v>19</v>
      </c>
      <c r="C19127" t="s">
        <v>63</v>
      </c>
      <c r="D19127" t="s">
        <v>92</v>
      </c>
      <c r="E19127">
        <v>3704</v>
      </c>
      <c r="F19127">
        <v>1</v>
      </c>
    </row>
    <row r="19128" spans="1:6">
      <c r="A19128">
        <v>5651</v>
      </c>
      <c r="B19128">
        <v>19</v>
      </c>
      <c r="C19128" t="s">
        <v>63</v>
      </c>
      <c r="D19128" t="s">
        <v>92</v>
      </c>
      <c r="E19128">
        <v>1239</v>
      </c>
      <c r="F19128">
        <v>1</v>
      </c>
    </row>
    <row r="19129" spans="1:6">
      <c r="A19129">
        <v>5651</v>
      </c>
      <c r="B19129">
        <v>19</v>
      </c>
      <c r="C19129" t="s">
        <v>63</v>
      </c>
      <c r="D19129" t="s">
        <v>92</v>
      </c>
      <c r="E19129">
        <v>1017</v>
      </c>
      <c r="F19129">
        <v>1</v>
      </c>
    </row>
    <row r="19130" spans="1:6">
      <c r="A19130">
        <v>5651</v>
      </c>
      <c r="B19130">
        <v>19</v>
      </c>
      <c r="C19130" t="s">
        <v>62</v>
      </c>
      <c r="D19130" t="s">
        <v>92</v>
      </c>
      <c r="E19130">
        <v>3704</v>
      </c>
      <c r="F19130">
        <v>3</v>
      </c>
    </row>
    <row r="19131" spans="1:6">
      <c r="A19131">
        <v>5651</v>
      </c>
      <c r="B19131">
        <v>19</v>
      </c>
      <c r="C19131" t="s">
        <v>62</v>
      </c>
      <c r="D19131" t="s">
        <v>92</v>
      </c>
      <c r="E19131">
        <v>3969</v>
      </c>
      <c r="F19131">
        <v>3</v>
      </c>
    </row>
    <row r="19132" spans="1:6">
      <c r="A19132">
        <v>5651</v>
      </c>
      <c r="B19132">
        <v>19</v>
      </c>
      <c r="C19132" t="s">
        <v>62</v>
      </c>
      <c r="D19132" t="s">
        <v>92</v>
      </c>
      <c r="E19132">
        <v>3839</v>
      </c>
      <c r="F19132">
        <v>3</v>
      </c>
    </row>
    <row r="19133" spans="1:6">
      <c r="A19133">
        <v>5651</v>
      </c>
      <c r="B19133">
        <v>19</v>
      </c>
      <c r="C19133" t="s">
        <v>62</v>
      </c>
      <c r="D19133" t="s">
        <v>92</v>
      </c>
      <c r="E19133">
        <v>1239</v>
      </c>
      <c r="F19133">
        <v>1</v>
      </c>
    </row>
    <row r="19134" spans="1:6">
      <c r="A19134">
        <v>5651</v>
      </c>
      <c r="B19134">
        <v>19</v>
      </c>
      <c r="C19134" t="s">
        <v>62</v>
      </c>
      <c r="D19134" t="s">
        <v>92</v>
      </c>
      <c r="E19134">
        <v>4235</v>
      </c>
      <c r="F19134">
        <v>1</v>
      </c>
    </row>
    <row r="19135" spans="1:6">
      <c r="A19135">
        <v>5651</v>
      </c>
      <c r="B19135">
        <v>19</v>
      </c>
      <c r="C19135" t="s">
        <v>62</v>
      </c>
      <c r="D19135" t="s">
        <v>92</v>
      </c>
      <c r="E19135">
        <v>3224</v>
      </c>
      <c r="F19135">
        <v>1</v>
      </c>
    </row>
    <row r="19136" spans="1:6">
      <c r="A19136">
        <v>5651</v>
      </c>
      <c r="B19136">
        <v>19</v>
      </c>
      <c r="C19136" t="s">
        <v>62</v>
      </c>
      <c r="D19136" t="s">
        <v>92</v>
      </c>
      <c r="E19136">
        <v>232</v>
      </c>
      <c r="F19136">
        <v>1</v>
      </c>
    </row>
    <row r="19137" spans="1:6">
      <c r="A19137">
        <v>5651</v>
      </c>
      <c r="B19137">
        <v>19</v>
      </c>
      <c r="C19137" t="s">
        <v>62</v>
      </c>
      <c r="D19137" t="s">
        <v>92</v>
      </c>
      <c r="E19137">
        <v>3516</v>
      </c>
      <c r="F19137">
        <v>1</v>
      </c>
    </row>
    <row r="19138" spans="1:6">
      <c r="A19138">
        <v>5651</v>
      </c>
      <c r="B19138">
        <v>19</v>
      </c>
      <c r="C19138" t="s">
        <v>62</v>
      </c>
      <c r="D19138" t="s">
        <v>92</v>
      </c>
      <c r="E19138">
        <v>1088</v>
      </c>
      <c r="F19138">
        <v>1</v>
      </c>
    </row>
    <row r="19139" spans="1:6">
      <c r="A19139">
        <v>5651</v>
      </c>
      <c r="B19139">
        <v>19</v>
      </c>
      <c r="C19139" t="s">
        <v>62</v>
      </c>
      <c r="D19139" t="s">
        <v>92</v>
      </c>
      <c r="E19139">
        <v>6075</v>
      </c>
      <c r="F19139">
        <v>1</v>
      </c>
    </row>
    <row r="19140" spans="1:6">
      <c r="A19140">
        <v>5651</v>
      </c>
      <c r="B19140">
        <v>19</v>
      </c>
      <c r="C19140" t="s">
        <v>62</v>
      </c>
      <c r="D19140" t="s">
        <v>92</v>
      </c>
      <c r="E19140">
        <v>5102</v>
      </c>
      <c r="F19140">
        <v>1</v>
      </c>
    </row>
    <row r="19141" spans="1:6">
      <c r="A19141">
        <v>5651</v>
      </c>
      <c r="B19141">
        <v>19</v>
      </c>
      <c r="C19141" t="s">
        <v>62</v>
      </c>
      <c r="D19141" t="s">
        <v>92</v>
      </c>
      <c r="E19141">
        <v>127</v>
      </c>
      <c r="F19141">
        <v>1</v>
      </c>
    </row>
    <row r="19142" spans="1:6">
      <c r="A19142">
        <v>5651</v>
      </c>
      <c r="B19142">
        <v>19</v>
      </c>
      <c r="C19142" t="s">
        <v>62</v>
      </c>
      <c r="D19142" t="s">
        <v>92</v>
      </c>
      <c r="E19142">
        <v>4136</v>
      </c>
      <c r="F19142">
        <v>1</v>
      </c>
    </row>
    <row r="19143" spans="1:6">
      <c r="A19143">
        <v>5651</v>
      </c>
      <c r="B19143">
        <v>19</v>
      </c>
      <c r="C19143" t="s">
        <v>62</v>
      </c>
      <c r="D19143" t="s">
        <v>92</v>
      </c>
      <c r="E19143">
        <v>4599</v>
      </c>
      <c r="F19143">
        <v>1</v>
      </c>
    </row>
    <row r="19144" spans="1:6">
      <c r="A19144">
        <v>5651</v>
      </c>
      <c r="B19144">
        <v>19</v>
      </c>
      <c r="C19144" t="s">
        <v>62</v>
      </c>
      <c r="D19144" t="s">
        <v>92</v>
      </c>
      <c r="E19144">
        <v>2032</v>
      </c>
      <c r="F19144">
        <v>1</v>
      </c>
    </row>
    <row r="19145" spans="1:6">
      <c r="A19145">
        <v>5651</v>
      </c>
      <c r="B19145">
        <v>19</v>
      </c>
      <c r="C19145" t="s">
        <v>62</v>
      </c>
      <c r="D19145" t="s">
        <v>92</v>
      </c>
      <c r="E19145">
        <v>4804</v>
      </c>
      <c r="F19145">
        <v>1</v>
      </c>
    </row>
    <row r="19146" spans="1:6">
      <c r="A19146">
        <v>5651</v>
      </c>
      <c r="B19146">
        <v>19</v>
      </c>
      <c r="C19146" t="s">
        <v>62</v>
      </c>
      <c r="D19146" t="s">
        <v>92</v>
      </c>
      <c r="E19146">
        <v>4281</v>
      </c>
      <c r="F19146">
        <v>1</v>
      </c>
    </row>
    <row r="19147" spans="1:6">
      <c r="A19147">
        <v>5651</v>
      </c>
      <c r="B19147">
        <v>19</v>
      </c>
      <c r="C19147" t="s">
        <v>62</v>
      </c>
      <c r="D19147" t="s">
        <v>92</v>
      </c>
      <c r="E19147">
        <v>3858</v>
      </c>
      <c r="F19147">
        <v>1</v>
      </c>
    </row>
    <row r="19148" spans="1:6">
      <c r="A19148">
        <v>5651</v>
      </c>
      <c r="B19148">
        <v>19</v>
      </c>
      <c r="C19148" t="s">
        <v>62</v>
      </c>
      <c r="D19148" t="s">
        <v>92</v>
      </c>
      <c r="E19148">
        <v>3290</v>
      </c>
      <c r="F19148">
        <v>1</v>
      </c>
    </row>
    <row r="19149" spans="1:6">
      <c r="A19149">
        <v>5651</v>
      </c>
      <c r="B19149">
        <v>19</v>
      </c>
      <c r="C19149" t="s">
        <v>62</v>
      </c>
      <c r="D19149" t="s">
        <v>92</v>
      </c>
      <c r="E19149">
        <v>3749</v>
      </c>
      <c r="F19149">
        <v>1</v>
      </c>
    </row>
    <row r="19150" spans="1:6">
      <c r="A19150">
        <v>5651</v>
      </c>
      <c r="B19150">
        <v>19</v>
      </c>
      <c r="C19150" t="s">
        <v>62</v>
      </c>
      <c r="D19150" t="s">
        <v>92</v>
      </c>
      <c r="E19150">
        <v>1038</v>
      </c>
      <c r="F19150">
        <v>1</v>
      </c>
    </row>
    <row r="19151" spans="1:6">
      <c r="A19151">
        <v>5651</v>
      </c>
      <c r="B19151">
        <v>19</v>
      </c>
      <c r="C19151" t="s">
        <v>62</v>
      </c>
      <c r="D19151" t="s">
        <v>92</v>
      </c>
      <c r="E19151">
        <v>4156</v>
      </c>
      <c r="F19151">
        <v>1</v>
      </c>
    </row>
    <row r="19152" spans="1:6">
      <c r="A19152">
        <v>5651</v>
      </c>
      <c r="B19152">
        <v>19</v>
      </c>
      <c r="C19152" t="s">
        <v>62</v>
      </c>
      <c r="D19152" t="s">
        <v>92</v>
      </c>
      <c r="E19152">
        <v>4822</v>
      </c>
      <c r="F19152">
        <v>1</v>
      </c>
    </row>
    <row r="19153" spans="1:6">
      <c r="A19153">
        <v>5651</v>
      </c>
      <c r="B19153">
        <v>19</v>
      </c>
      <c r="C19153" t="s">
        <v>62</v>
      </c>
      <c r="D19153" t="s">
        <v>92</v>
      </c>
      <c r="E19153">
        <v>306</v>
      </c>
      <c r="F19153">
        <v>1</v>
      </c>
    </row>
    <row r="19154" spans="1:6">
      <c r="A19154">
        <v>5651</v>
      </c>
      <c r="B19154">
        <v>19</v>
      </c>
      <c r="C19154" t="s">
        <v>62</v>
      </c>
      <c r="D19154" t="s">
        <v>92</v>
      </c>
      <c r="E19154">
        <v>5413</v>
      </c>
      <c r="F19154">
        <v>1</v>
      </c>
    </row>
    <row r="19155" spans="1:6">
      <c r="A19155">
        <v>5651</v>
      </c>
      <c r="B19155">
        <v>19</v>
      </c>
      <c r="C19155" t="s">
        <v>62</v>
      </c>
      <c r="D19155" t="s">
        <v>92</v>
      </c>
      <c r="E19155">
        <v>5951</v>
      </c>
      <c r="F19155">
        <v>1</v>
      </c>
    </row>
    <row r="19156" spans="1:6">
      <c r="A19156">
        <v>5651</v>
      </c>
      <c r="B19156">
        <v>19</v>
      </c>
      <c r="C19156" t="s">
        <v>62</v>
      </c>
      <c r="D19156" t="s">
        <v>92</v>
      </c>
      <c r="E19156">
        <v>3886</v>
      </c>
      <c r="F19156">
        <v>1</v>
      </c>
    </row>
    <row r="19157" spans="1:6">
      <c r="A19157">
        <v>5651</v>
      </c>
      <c r="B19157">
        <v>19</v>
      </c>
      <c r="C19157" t="s">
        <v>62</v>
      </c>
      <c r="D19157" t="s">
        <v>92</v>
      </c>
      <c r="E19157">
        <v>4730</v>
      </c>
      <c r="F19157">
        <v>1</v>
      </c>
    </row>
    <row r="19158" spans="1:6">
      <c r="A19158">
        <v>5651</v>
      </c>
      <c r="B19158">
        <v>19</v>
      </c>
      <c r="C19158" t="s">
        <v>62</v>
      </c>
      <c r="D19158" t="s">
        <v>92</v>
      </c>
      <c r="E19158">
        <v>5003</v>
      </c>
      <c r="F19158">
        <v>1</v>
      </c>
    </row>
    <row r="19159" spans="1:6">
      <c r="A19159">
        <v>5651</v>
      </c>
      <c r="B19159">
        <v>19</v>
      </c>
      <c r="C19159" t="s">
        <v>62</v>
      </c>
      <c r="D19159" t="s">
        <v>92</v>
      </c>
      <c r="E19159">
        <v>2900</v>
      </c>
      <c r="F19159">
        <v>1</v>
      </c>
    </row>
    <row r="19160" spans="1:6">
      <c r="A19160">
        <v>5651</v>
      </c>
      <c r="B19160">
        <v>19</v>
      </c>
      <c r="C19160" t="s">
        <v>62</v>
      </c>
      <c r="D19160" t="s">
        <v>92</v>
      </c>
      <c r="E19160">
        <v>3848</v>
      </c>
      <c r="F19160">
        <v>1</v>
      </c>
    </row>
    <row r="19161" spans="1:6">
      <c r="A19161">
        <v>5651</v>
      </c>
      <c r="B19161">
        <v>21</v>
      </c>
      <c r="C19161" t="s">
        <v>63</v>
      </c>
      <c r="D19161" t="s">
        <v>92</v>
      </c>
      <c r="E19161">
        <v>4934</v>
      </c>
      <c r="F19161">
        <v>4</v>
      </c>
    </row>
    <row r="19162" spans="1:6">
      <c r="A19162">
        <v>5651</v>
      </c>
      <c r="B19162">
        <v>21</v>
      </c>
      <c r="C19162" t="s">
        <v>63</v>
      </c>
      <c r="D19162" t="s">
        <v>92</v>
      </c>
      <c r="E19162">
        <v>4981</v>
      </c>
      <c r="F19162">
        <v>3</v>
      </c>
    </row>
    <row r="19163" spans="1:6">
      <c r="A19163">
        <v>5651</v>
      </c>
      <c r="B19163">
        <v>21</v>
      </c>
      <c r="C19163" t="s">
        <v>63</v>
      </c>
      <c r="D19163" t="s">
        <v>92</v>
      </c>
      <c r="E19163">
        <v>4526</v>
      </c>
      <c r="F19163">
        <v>2</v>
      </c>
    </row>
    <row r="19164" spans="1:6">
      <c r="A19164">
        <v>5651</v>
      </c>
      <c r="B19164">
        <v>21</v>
      </c>
      <c r="C19164" t="s">
        <v>63</v>
      </c>
      <c r="D19164" t="s">
        <v>92</v>
      </c>
      <c r="E19164">
        <v>5656</v>
      </c>
      <c r="F19164">
        <v>1</v>
      </c>
    </row>
    <row r="19165" spans="1:6">
      <c r="A19165">
        <v>5651</v>
      </c>
      <c r="B19165">
        <v>21</v>
      </c>
      <c r="C19165" t="s">
        <v>63</v>
      </c>
      <c r="D19165" t="s">
        <v>92</v>
      </c>
      <c r="E19165">
        <v>6021</v>
      </c>
      <c r="F19165">
        <v>1</v>
      </c>
    </row>
    <row r="19166" spans="1:6">
      <c r="A19166">
        <v>5651</v>
      </c>
      <c r="B19166">
        <v>21</v>
      </c>
      <c r="C19166" t="s">
        <v>63</v>
      </c>
      <c r="D19166" t="s">
        <v>92</v>
      </c>
      <c r="E19166">
        <v>2885</v>
      </c>
      <c r="F19166">
        <v>1</v>
      </c>
    </row>
    <row r="19167" spans="1:6">
      <c r="A19167">
        <v>5651</v>
      </c>
      <c r="B19167">
        <v>21</v>
      </c>
      <c r="C19167" t="s">
        <v>63</v>
      </c>
      <c r="D19167" t="s">
        <v>92</v>
      </c>
      <c r="E19167">
        <v>3705</v>
      </c>
      <c r="F19167">
        <v>1</v>
      </c>
    </row>
    <row r="19168" spans="1:6">
      <c r="A19168">
        <v>5651</v>
      </c>
      <c r="B19168">
        <v>21</v>
      </c>
      <c r="C19168" t="s">
        <v>63</v>
      </c>
      <c r="D19168" t="s">
        <v>92</v>
      </c>
      <c r="E19168">
        <v>4424</v>
      </c>
      <c r="F19168">
        <v>1</v>
      </c>
    </row>
    <row r="19169" spans="1:6">
      <c r="A19169">
        <v>5651</v>
      </c>
      <c r="B19169">
        <v>21</v>
      </c>
      <c r="C19169" t="s">
        <v>63</v>
      </c>
      <c r="D19169" t="s">
        <v>92</v>
      </c>
      <c r="E19169">
        <v>3583</v>
      </c>
      <c r="F19169">
        <v>1</v>
      </c>
    </row>
    <row r="19170" spans="1:6">
      <c r="A19170">
        <v>5651</v>
      </c>
      <c r="B19170">
        <v>21</v>
      </c>
      <c r="C19170" t="s">
        <v>63</v>
      </c>
      <c r="D19170" t="s">
        <v>92</v>
      </c>
      <c r="E19170">
        <v>3608</v>
      </c>
      <c r="F19170">
        <v>1</v>
      </c>
    </row>
    <row r="19171" spans="1:6">
      <c r="A19171">
        <v>5651</v>
      </c>
      <c r="B19171">
        <v>21</v>
      </c>
      <c r="C19171" t="s">
        <v>63</v>
      </c>
      <c r="D19171" t="s">
        <v>92</v>
      </c>
      <c r="E19171">
        <v>5460</v>
      </c>
      <c r="F19171">
        <v>1</v>
      </c>
    </row>
    <row r="19172" spans="1:6">
      <c r="A19172">
        <v>5651</v>
      </c>
      <c r="B19172">
        <v>21</v>
      </c>
      <c r="C19172" t="s">
        <v>63</v>
      </c>
      <c r="D19172" t="s">
        <v>92</v>
      </c>
      <c r="E19172">
        <v>6069</v>
      </c>
      <c r="F19172">
        <v>1</v>
      </c>
    </row>
    <row r="19173" spans="1:6">
      <c r="A19173">
        <v>5651</v>
      </c>
      <c r="B19173">
        <v>21</v>
      </c>
      <c r="C19173" t="s">
        <v>63</v>
      </c>
      <c r="D19173" t="s">
        <v>92</v>
      </c>
      <c r="E19173">
        <v>3088</v>
      </c>
      <c r="F19173">
        <v>1</v>
      </c>
    </row>
    <row r="19174" spans="1:6">
      <c r="A19174">
        <v>5651</v>
      </c>
      <c r="B19174">
        <v>21</v>
      </c>
      <c r="C19174" t="s">
        <v>63</v>
      </c>
      <c r="D19174" t="s">
        <v>92</v>
      </c>
      <c r="E19174">
        <v>3285</v>
      </c>
      <c r="F19174">
        <v>1</v>
      </c>
    </row>
    <row r="19175" spans="1:6">
      <c r="A19175">
        <v>5651</v>
      </c>
      <c r="B19175">
        <v>21</v>
      </c>
      <c r="C19175" t="s">
        <v>63</v>
      </c>
      <c r="D19175" t="s">
        <v>92</v>
      </c>
      <c r="E19175">
        <v>167</v>
      </c>
      <c r="F19175">
        <v>1</v>
      </c>
    </row>
    <row r="19176" spans="1:6">
      <c r="A19176">
        <v>5651</v>
      </c>
      <c r="B19176">
        <v>21</v>
      </c>
      <c r="C19176" t="s">
        <v>63</v>
      </c>
      <c r="D19176" t="s">
        <v>92</v>
      </c>
      <c r="E19176">
        <v>2548</v>
      </c>
      <c r="F19176">
        <v>1</v>
      </c>
    </row>
    <row r="19177" spans="1:6">
      <c r="A19177">
        <v>5651</v>
      </c>
      <c r="B19177">
        <v>21</v>
      </c>
      <c r="C19177" t="s">
        <v>63</v>
      </c>
      <c r="D19177" t="s">
        <v>92</v>
      </c>
      <c r="E19177">
        <v>4662</v>
      </c>
      <c r="F19177">
        <v>1</v>
      </c>
    </row>
    <row r="19178" spans="1:6">
      <c r="A19178">
        <v>5651</v>
      </c>
      <c r="B19178">
        <v>21</v>
      </c>
      <c r="C19178" t="s">
        <v>63</v>
      </c>
      <c r="D19178" t="s">
        <v>92</v>
      </c>
      <c r="E19178">
        <v>4872</v>
      </c>
      <c r="F19178">
        <v>1</v>
      </c>
    </row>
    <row r="19179" spans="1:6">
      <c r="A19179">
        <v>5651</v>
      </c>
      <c r="B19179">
        <v>21</v>
      </c>
      <c r="C19179" t="s">
        <v>63</v>
      </c>
      <c r="D19179" t="s">
        <v>92</v>
      </c>
      <c r="E19179">
        <v>4670</v>
      </c>
      <c r="F19179">
        <v>1</v>
      </c>
    </row>
    <row r="19180" spans="1:6">
      <c r="A19180">
        <v>5655</v>
      </c>
      <c r="B19180">
        <v>9</v>
      </c>
      <c r="C19180" t="s">
        <v>62</v>
      </c>
      <c r="D19180" t="s">
        <v>92</v>
      </c>
      <c r="E19180">
        <v>5140</v>
      </c>
      <c r="F19180">
        <v>2</v>
      </c>
    </row>
    <row r="19181" spans="1:6">
      <c r="A19181">
        <v>5655</v>
      </c>
      <c r="B19181">
        <v>9</v>
      </c>
      <c r="C19181" t="s">
        <v>62</v>
      </c>
      <c r="D19181" t="s">
        <v>92</v>
      </c>
      <c r="E19181">
        <v>5240</v>
      </c>
      <c r="F19181">
        <v>2</v>
      </c>
    </row>
    <row r="19182" spans="1:6">
      <c r="A19182">
        <v>5655</v>
      </c>
      <c r="B19182">
        <v>9</v>
      </c>
      <c r="C19182" t="s">
        <v>62</v>
      </c>
      <c r="D19182" t="s">
        <v>92</v>
      </c>
      <c r="E19182">
        <v>4555</v>
      </c>
      <c r="F19182">
        <v>1</v>
      </c>
    </row>
    <row r="19183" spans="1:6">
      <c r="A19183">
        <v>5655</v>
      </c>
      <c r="B19183">
        <v>9</v>
      </c>
      <c r="C19183" t="s">
        <v>62</v>
      </c>
      <c r="D19183" t="s">
        <v>92</v>
      </c>
      <c r="E19183">
        <v>2858</v>
      </c>
      <c r="F19183">
        <v>1</v>
      </c>
    </row>
    <row r="19184" spans="1:6">
      <c r="A19184">
        <v>5655</v>
      </c>
      <c r="B19184">
        <v>9</v>
      </c>
      <c r="C19184" t="s">
        <v>62</v>
      </c>
      <c r="D19184" t="s">
        <v>92</v>
      </c>
      <c r="E19184">
        <v>2326</v>
      </c>
      <c r="F19184">
        <v>1</v>
      </c>
    </row>
    <row r="19185" spans="1:6">
      <c r="A19185">
        <v>5655</v>
      </c>
      <c r="B19185">
        <v>9</v>
      </c>
      <c r="C19185" t="s">
        <v>62</v>
      </c>
      <c r="D19185" t="s">
        <v>92</v>
      </c>
      <c r="E19185">
        <v>1046</v>
      </c>
      <c r="F19185">
        <v>1</v>
      </c>
    </row>
    <row r="19186" spans="1:6">
      <c r="A19186">
        <v>5655</v>
      </c>
      <c r="B19186">
        <v>9</v>
      </c>
      <c r="C19186" t="s">
        <v>62</v>
      </c>
      <c r="D19186" t="s">
        <v>92</v>
      </c>
      <c r="E19186">
        <v>4513</v>
      </c>
      <c r="F19186">
        <v>1</v>
      </c>
    </row>
    <row r="19187" spans="1:6">
      <c r="A19187">
        <v>5655</v>
      </c>
      <c r="B19187">
        <v>9</v>
      </c>
      <c r="C19187" t="s">
        <v>62</v>
      </c>
      <c r="D19187" t="s">
        <v>92</v>
      </c>
      <c r="E19187">
        <v>2169</v>
      </c>
      <c r="F19187">
        <v>1</v>
      </c>
    </row>
    <row r="19188" spans="1:6">
      <c r="A19188">
        <v>5655</v>
      </c>
      <c r="B19188">
        <v>9</v>
      </c>
      <c r="C19188" t="s">
        <v>62</v>
      </c>
      <c r="D19188" t="s">
        <v>92</v>
      </c>
      <c r="E19188">
        <v>2989</v>
      </c>
      <c r="F19188">
        <v>1</v>
      </c>
    </row>
    <row r="19189" spans="1:6">
      <c r="A19189">
        <v>5655</v>
      </c>
      <c r="B19189">
        <v>9</v>
      </c>
      <c r="C19189" t="s">
        <v>62</v>
      </c>
      <c r="D19189" t="s">
        <v>92</v>
      </c>
      <c r="E19189">
        <v>5482</v>
      </c>
      <c r="F19189">
        <v>1</v>
      </c>
    </row>
    <row r="19190" spans="1:6">
      <c r="A19190">
        <v>5655</v>
      </c>
      <c r="B19190">
        <v>9</v>
      </c>
      <c r="C19190" t="s">
        <v>62</v>
      </c>
      <c r="D19190" t="s">
        <v>92</v>
      </c>
      <c r="E19190">
        <v>2060</v>
      </c>
      <c r="F19190">
        <v>1</v>
      </c>
    </row>
    <row r="19191" spans="1:6">
      <c r="A19191">
        <v>5655</v>
      </c>
      <c r="B19191">
        <v>9</v>
      </c>
      <c r="C19191" t="s">
        <v>62</v>
      </c>
      <c r="D19191" t="s">
        <v>92</v>
      </c>
      <c r="E19191">
        <v>2015</v>
      </c>
      <c r="F19191">
        <v>1</v>
      </c>
    </row>
    <row r="19192" spans="1:6">
      <c r="A19192">
        <v>5655</v>
      </c>
      <c r="B19192">
        <v>9</v>
      </c>
      <c r="C19192" t="s">
        <v>62</v>
      </c>
      <c r="D19192" t="s">
        <v>92</v>
      </c>
      <c r="E19192">
        <v>1150</v>
      </c>
      <c r="F19192">
        <v>1</v>
      </c>
    </row>
    <row r="19193" spans="1:6">
      <c r="A19193">
        <v>5655</v>
      </c>
      <c r="B19193">
        <v>9</v>
      </c>
      <c r="C19193" t="s">
        <v>62</v>
      </c>
      <c r="D19193" t="s">
        <v>92</v>
      </c>
      <c r="E19193">
        <v>279</v>
      </c>
      <c r="F19193">
        <v>1</v>
      </c>
    </row>
    <row r="19194" spans="1:6">
      <c r="A19194">
        <v>5655</v>
      </c>
      <c r="B19194">
        <v>9</v>
      </c>
      <c r="C19194" t="s">
        <v>62</v>
      </c>
      <c r="D19194" t="s">
        <v>92</v>
      </c>
      <c r="E19194">
        <v>3814</v>
      </c>
      <c r="F19194">
        <v>1</v>
      </c>
    </row>
    <row r="19195" spans="1:6">
      <c r="A19195">
        <v>5655</v>
      </c>
      <c r="B19195">
        <v>9</v>
      </c>
      <c r="C19195" t="s">
        <v>62</v>
      </c>
      <c r="D19195" t="s">
        <v>92</v>
      </c>
      <c r="E19195">
        <v>2141</v>
      </c>
      <c r="F19195">
        <v>1</v>
      </c>
    </row>
    <row r="19196" spans="1:6">
      <c r="A19196">
        <v>5655</v>
      </c>
      <c r="B19196">
        <v>9</v>
      </c>
      <c r="C19196" t="s">
        <v>62</v>
      </c>
      <c r="D19196" t="s">
        <v>92</v>
      </c>
      <c r="E19196">
        <v>2915</v>
      </c>
      <c r="F19196">
        <v>1</v>
      </c>
    </row>
    <row r="19197" spans="1:6">
      <c r="A19197">
        <v>5655</v>
      </c>
      <c r="B19197">
        <v>11</v>
      </c>
      <c r="C19197" t="s">
        <v>62</v>
      </c>
      <c r="D19197" t="s">
        <v>92</v>
      </c>
      <c r="E19197">
        <v>3675</v>
      </c>
      <c r="F19197">
        <v>3</v>
      </c>
    </row>
    <row r="19198" spans="1:6">
      <c r="A19198">
        <v>5655</v>
      </c>
      <c r="B19198">
        <v>11</v>
      </c>
      <c r="C19198" t="s">
        <v>62</v>
      </c>
      <c r="D19198" t="s">
        <v>92</v>
      </c>
      <c r="E19198">
        <v>5407</v>
      </c>
      <c r="F19198">
        <v>2</v>
      </c>
    </row>
    <row r="19199" spans="1:6">
      <c r="A19199">
        <v>5655</v>
      </c>
      <c r="B19199">
        <v>11</v>
      </c>
      <c r="C19199" t="s">
        <v>62</v>
      </c>
      <c r="D19199" t="s">
        <v>92</v>
      </c>
      <c r="E19199">
        <v>5486</v>
      </c>
      <c r="F19199">
        <v>2</v>
      </c>
    </row>
    <row r="19200" spans="1:6">
      <c r="A19200">
        <v>5655</v>
      </c>
      <c r="B19200">
        <v>11</v>
      </c>
      <c r="C19200" t="s">
        <v>62</v>
      </c>
      <c r="D19200" t="s">
        <v>92</v>
      </c>
      <c r="E19200">
        <v>3788</v>
      </c>
      <c r="F19200">
        <v>2</v>
      </c>
    </row>
    <row r="19201" spans="1:6">
      <c r="A19201">
        <v>5655</v>
      </c>
      <c r="B19201">
        <v>11</v>
      </c>
      <c r="C19201" t="s">
        <v>62</v>
      </c>
      <c r="D19201" t="s">
        <v>92</v>
      </c>
      <c r="E19201">
        <v>4715</v>
      </c>
      <c r="F19201">
        <v>1</v>
      </c>
    </row>
    <row r="19202" spans="1:6">
      <c r="A19202">
        <v>5655</v>
      </c>
      <c r="B19202">
        <v>11</v>
      </c>
      <c r="C19202" t="s">
        <v>62</v>
      </c>
      <c r="D19202" t="s">
        <v>92</v>
      </c>
      <c r="E19202">
        <v>5534</v>
      </c>
      <c r="F19202">
        <v>1</v>
      </c>
    </row>
    <row r="19203" spans="1:6">
      <c r="A19203">
        <v>5655</v>
      </c>
      <c r="B19203">
        <v>11</v>
      </c>
      <c r="C19203" t="s">
        <v>62</v>
      </c>
      <c r="D19203" t="s">
        <v>92</v>
      </c>
      <c r="E19203">
        <v>4577</v>
      </c>
      <c r="F19203">
        <v>1</v>
      </c>
    </row>
    <row r="19204" spans="1:6">
      <c r="A19204">
        <v>5655</v>
      </c>
      <c r="B19204">
        <v>11</v>
      </c>
      <c r="C19204" t="s">
        <v>62</v>
      </c>
      <c r="D19204" t="s">
        <v>92</v>
      </c>
      <c r="E19204">
        <v>10</v>
      </c>
      <c r="F19204">
        <v>1</v>
      </c>
    </row>
    <row r="19205" spans="1:6">
      <c r="A19205">
        <v>5655</v>
      </c>
      <c r="B19205">
        <v>11</v>
      </c>
      <c r="C19205" t="s">
        <v>62</v>
      </c>
      <c r="D19205" t="s">
        <v>92</v>
      </c>
      <c r="E19205">
        <v>3400</v>
      </c>
      <c r="F19205">
        <v>1</v>
      </c>
    </row>
    <row r="19206" spans="1:6">
      <c r="A19206">
        <v>5655</v>
      </c>
      <c r="B19206">
        <v>11</v>
      </c>
      <c r="C19206" t="s">
        <v>62</v>
      </c>
      <c r="D19206" t="s">
        <v>92</v>
      </c>
      <c r="E19206">
        <v>1257</v>
      </c>
      <c r="F19206">
        <v>1</v>
      </c>
    </row>
    <row r="19207" spans="1:6">
      <c r="A19207">
        <v>5655</v>
      </c>
      <c r="B19207">
        <v>11</v>
      </c>
      <c r="C19207" t="s">
        <v>62</v>
      </c>
      <c r="D19207" t="s">
        <v>92</v>
      </c>
      <c r="E19207">
        <v>1146</v>
      </c>
      <c r="F19207">
        <v>1</v>
      </c>
    </row>
    <row r="19208" spans="1:6">
      <c r="A19208">
        <v>5655</v>
      </c>
      <c r="B19208">
        <v>11</v>
      </c>
      <c r="C19208" t="s">
        <v>62</v>
      </c>
      <c r="D19208" t="s">
        <v>92</v>
      </c>
      <c r="E19208">
        <v>5826</v>
      </c>
      <c r="F19208">
        <v>1</v>
      </c>
    </row>
    <row r="19209" spans="1:6">
      <c r="A19209">
        <v>5655</v>
      </c>
      <c r="B19209">
        <v>11</v>
      </c>
      <c r="C19209" t="s">
        <v>62</v>
      </c>
      <c r="D19209" t="s">
        <v>92</v>
      </c>
      <c r="E19209">
        <v>5024</v>
      </c>
      <c r="F19209">
        <v>1</v>
      </c>
    </row>
    <row r="19210" spans="1:6">
      <c r="A19210">
        <v>5655</v>
      </c>
      <c r="B19210">
        <v>11</v>
      </c>
      <c r="C19210" t="s">
        <v>62</v>
      </c>
      <c r="D19210" t="s">
        <v>92</v>
      </c>
      <c r="E19210">
        <v>3498</v>
      </c>
      <c r="F19210">
        <v>1</v>
      </c>
    </row>
    <row r="19211" spans="1:6">
      <c r="A19211">
        <v>5655</v>
      </c>
      <c r="B19211">
        <v>11</v>
      </c>
      <c r="C19211" t="s">
        <v>62</v>
      </c>
      <c r="D19211" t="s">
        <v>92</v>
      </c>
      <c r="E19211">
        <v>255</v>
      </c>
      <c r="F19211">
        <v>1</v>
      </c>
    </row>
    <row r="19212" spans="1:6">
      <c r="A19212">
        <v>5655</v>
      </c>
      <c r="B19212">
        <v>11</v>
      </c>
      <c r="C19212" t="s">
        <v>62</v>
      </c>
      <c r="D19212" t="s">
        <v>92</v>
      </c>
      <c r="E19212">
        <v>3965</v>
      </c>
      <c r="F19212">
        <v>1</v>
      </c>
    </row>
    <row r="19213" spans="1:6">
      <c r="A19213">
        <v>5655</v>
      </c>
      <c r="B19213">
        <v>11</v>
      </c>
      <c r="C19213" t="s">
        <v>62</v>
      </c>
      <c r="D19213" t="s">
        <v>92</v>
      </c>
      <c r="E19213">
        <v>2646</v>
      </c>
      <c r="F19213">
        <v>1</v>
      </c>
    </row>
    <row r="19214" spans="1:6">
      <c r="A19214">
        <v>5655</v>
      </c>
      <c r="B19214">
        <v>11</v>
      </c>
      <c r="C19214" t="s">
        <v>62</v>
      </c>
      <c r="D19214" t="s">
        <v>92</v>
      </c>
      <c r="E19214">
        <v>4868</v>
      </c>
      <c r="F19214">
        <v>1</v>
      </c>
    </row>
    <row r="19215" spans="1:6">
      <c r="A19215">
        <v>5655</v>
      </c>
      <c r="B19215">
        <v>11</v>
      </c>
      <c r="C19215" t="s">
        <v>62</v>
      </c>
      <c r="D19215" t="s">
        <v>92</v>
      </c>
      <c r="E19215">
        <v>6072</v>
      </c>
      <c r="F19215">
        <v>1</v>
      </c>
    </row>
    <row r="19216" spans="1:6">
      <c r="A19216">
        <v>5655</v>
      </c>
      <c r="B19216">
        <v>11</v>
      </c>
      <c r="C19216" t="s">
        <v>62</v>
      </c>
      <c r="D19216" t="s">
        <v>92</v>
      </c>
      <c r="E19216">
        <v>5276</v>
      </c>
      <c r="F19216">
        <v>1</v>
      </c>
    </row>
    <row r="19217" spans="1:6">
      <c r="A19217">
        <v>5655</v>
      </c>
      <c r="B19217">
        <v>11</v>
      </c>
      <c r="C19217" t="s">
        <v>62</v>
      </c>
      <c r="D19217" t="s">
        <v>92</v>
      </c>
      <c r="E19217">
        <v>3625</v>
      </c>
      <c r="F19217">
        <v>1</v>
      </c>
    </row>
    <row r="19218" spans="1:6">
      <c r="A19218">
        <v>5655</v>
      </c>
      <c r="B19218">
        <v>13</v>
      </c>
      <c r="C19218" t="s">
        <v>62</v>
      </c>
      <c r="D19218" t="s">
        <v>92</v>
      </c>
      <c r="E19218">
        <v>1134</v>
      </c>
      <c r="F19218">
        <v>3</v>
      </c>
    </row>
    <row r="19219" spans="1:6">
      <c r="A19219">
        <v>5655</v>
      </c>
      <c r="B19219">
        <v>13</v>
      </c>
      <c r="C19219" t="s">
        <v>62</v>
      </c>
      <c r="D19219" t="s">
        <v>92</v>
      </c>
      <c r="E19219">
        <v>3399</v>
      </c>
      <c r="F19219">
        <v>1</v>
      </c>
    </row>
    <row r="19220" spans="1:6">
      <c r="A19220">
        <v>5655</v>
      </c>
      <c r="B19220">
        <v>13</v>
      </c>
      <c r="C19220" t="s">
        <v>62</v>
      </c>
      <c r="D19220" t="s">
        <v>92</v>
      </c>
      <c r="E19220">
        <v>4171</v>
      </c>
      <c r="F19220">
        <v>1</v>
      </c>
    </row>
    <row r="19221" spans="1:6">
      <c r="A19221">
        <v>5655</v>
      </c>
      <c r="B19221">
        <v>13</v>
      </c>
      <c r="C19221" t="s">
        <v>62</v>
      </c>
      <c r="D19221" t="s">
        <v>92</v>
      </c>
      <c r="E19221">
        <v>6040</v>
      </c>
      <c r="F19221">
        <v>1</v>
      </c>
    </row>
    <row r="19222" spans="1:6">
      <c r="A19222">
        <v>5655</v>
      </c>
      <c r="B19222">
        <v>13</v>
      </c>
      <c r="C19222" t="s">
        <v>62</v>
      </c>
      <c r="D19222" t="s">
        <v>92</v>
      </c>
      <c r="E19222">
        <v>3451</v>
      </c>
      <c r="F19222">
        <v>1</v>
      </c>
    </row>
    <row r="19223" spans="1:6">
      <c r="A19223">
        <v>5655</v>
      </c>
      <c r="B19223">
        <v>13</v>
      </c>
      <c r="C19223" t="s">
        <v>62</v>
      </c>
      <c r="D19223" t="s">
        <v>92</v>
      </c>
      <c r="E19223">
        <v>3004</v>
      </c>
      <c r="F19223">
        <v>1</v>
      </c>
    </row>
    <row r="19224" spans="1:6">
      <c r="A19224">
        <v>5655</v>
      </c>
      <c r="B19224">
        <v>13</v>
      </c>
      <c r="C19224" t="s">
        <v>62</v>
      </c>
      <c r="D19224" t="s">
        <v>92</v>
      </c>
      <c r="E19224">
        <v>5783</v>
      </c>
      <c r="F19224">
        <v>1</v>
      </c>
    </row>
    <row r="19225" spans="1:6">
      <c r="A19225">
        <v>5655</v>
      </c>
      <c r="B19225">
        <v>13</v>
      </c>
      <c r="C19225" t="s">
        <v>62</v>
      </c>
      <c r="D19225" t="s">
        <v>92</v>
      </c>
      <c r="E19225">
        <v>96</v>
      </c>
      <c r="F19225">
        <v>1</v>
      </c>
    </row>
    <row r="19226" spans="1:6">
      <c r="A19226">
        <v>5655</v>
      </c>
      <c r="B19226">
        <v>13</v>
      </c>
      <c r="C19226" t="s">
        <v>62</v>
      </c>
      <c r="D19226" t="s">
        <v>92</v>
      </c>
      <c r="E19226">
        <v>2841</v>
      </c>
      <c r="F19226">
        <v>1</v>
      </c>
    </row>
    <row r="19227" spans="1:6">
      <c r="A19227">
        <v>5655</v>
      </c>
      <c r="B19227">
        <v>13</v>
      </c>
      <c r="C19227" t="s">
        <v>62</v>
      </c>
      <c r="D19227" t="s">
        <v>92</v>
      </c>
      <c r="E19227">
        <v>4828</v>
      </c>
      <c r="F19227">
        <v>1</v>
      </c>
    </row>
    <row r="19228" spans="1:6">
      <c r="A19228">
        <v>5655</v>
      </c>
      <c r="B19228">
        <v>13</v>
      </c>
      <c r="C19228" t="s">
        <v>62</v>
      </c>
      <c r="D19228" t="s">
        <v>92</v>
      </c>
      <c r="E19228">
        <v>3470</v>
      </c>
      <c r="F19228">
        <v>1</v>
      </c>
    </row>
    <row r="19229" spans="1:6">
      <c r="A19229">
        <v>5655</v>
      </c>
      <c r="B19229">
        <v>13</v>
      </c>
      <c r="C19229" t="s">
        <v>62</v>
      </c>
      <c r="D19229" t="s">
        <v>92</v>
      </c>
      <c r="E19229">
        <v>5672</v>
      </c>
      <c r="F19229">
        <v>1</v>
      </c>
    </row>
    <row r="19230" spans="1:6">
      <c r="A19230">
        <v>5655</v>
      </c>
      <c r="B19230">
        <v>13</v>
      </c>
      <c r="C19230" t="s">
        <v>62</v>
      </c>
      <c r="D19230" t="s">
        <v>92</v>
      </c>
      <c r="E19230">
        <v>5386</v>
      </c>
      <c r="F19230">
        <v>1</v>
      </c>
    </row>
    <row r="19231" spans="1:6">
      <c r="A19231">
        <v>5655</v>
      </c>
      <c r="B19231">
        <v>13</v>
      </c>
      <c r="C19231" t="s">
        <v>62</v>
      </c>
      <c r="D19231" t="s">
        <v>92</v>
      </c>
      <c r="E19231">
        <v>2554</v>
      </c>
      <c r="F19231">
        <v>1</v>
      </c>
    </row>
    <row r="19232" spans="1:6">
      <c r="A19232">
        <v>5655</v>
      </c>
      <c r="B19232">
        <v>14</v>
      </c>
      <c r="C19232" t="s">
        <v>62</v>
      </c>
      <c r="D19232" t="s">
        <v>92</v>
      </c>
      <c r="E19232">
        <v>6118</v>
      </c>
      <c r="F19232">
        <v>2</v>
      </c>
    </row>
    <row r="19233" spans="1:6">
      <c r="A19233">
        <v>5655</v>
      </c>
      <c r="B19233">
        <v>14</v>
      </c>
      <c r="C19233" t="s">
        <v>62</v>
      </c>
      <c r="D19233" t="s">
        <v>92</v>
      </c>
      <c r="E19233">
        <v>4103</v>
      </c>
      <c r="F19233">
        <v>1</v>
      </c>
    </row>
    <row r="19234" spans="1:6">
      <c r="A19234">
        <v>5655</v>
      </c>
      <c r="B19234">
        <v>14</v>
      </c>
      <c r="C19234" t="s">
        <v>62</v>
      </c>
      <c r="D19234" t="s">
        <v>92</v>
      </c>
      <c r="E19234">
        <v>62</v>
      </c>
      <c r="F19234">
        <v>1</v>
      </c>
    </row>
    <row r="19235" spans="1:6">
      <c r="A19235">
        <v>5655</v>
      </c>
      <c r="B19235">
        <v>14</v>
      </c>
      <c r="C19235" t="s">
        <v>62</v>
      </c>
      <c r="D19235" t="s">
        <v>92</v>
      </c>
      <c r="E19235">
        <v>3375</v>
      </c>
      <c r="F19235">
        <v>1</v>
      </c>
    </row>
    <row r="19236" spans="1:6">
      <c r="A19236">
        <v>5655</v>
      </c>
      <c r="B19236">
        <v>14</v>
      </c>
      <c r="C19236" t="s">
        <v>62</v>
      </c>
      <c r="D19236" t="s">
        <v>92</v>
      </c>
      <c r="E19236">
        <v>5046</v>
      </c>
      <c r="F19236">
        <v>1</v>
      </c>
    </row>
    <row r="19237" spans="1:6">
      <c r="A19237">
        <v>5655</v>
      </c>
      <c r="B19237">
        <v>14</v>
      </c>
      <c r="C19237" t="s">
        <v>62</v>
      </c>
      <c r="D19237" t="s">
        <v>92</v>
      </c>
      <c r="E19237">
        <v>988</v>
      </c>
      <c r="F19237">
        <v>1</v>
      </c>
    </row>
    <row r="19238" spans="1:6">
      <c r="A19238">
        <v>5655</v>
      </c>
      <c r="B19238">
        <v>14</v>
      </c>
      <c r="C19238" t="s">
        <v>62</v>
      </c>
      <c r="D19238" t="s">
        <v>92</v>
      </c>
      <c r="E19238">
        <v>3769</v>
      </c>
      <c r="F19238">
        <v>1</v>
      </c>
    </row>
    <row r="19239" spans="1:6">
      <c r="A19239">
        <v>5655</v>
      </c>
      <c r="B19239">
        <v>14</v>
      </c>
      <c r="C19239" t="s">
        <v>62</v>
      </c>
      <c r="D19239" t="s">
        <v>92</v>
      </c>
      <c r="E19239">
        <v>4808</v>
      </c>
      <c r="F19239">
        <v>1</v>
      </c>
    </row>
    <row r="19240" spans="1:6">
      <c r="A19240">
        <v>5655</v>
      </c>
      <c r="B19240">
        <v>14</v>
      </c>
      <c r="C19240" t="s">
        <v>62</v>
      </c>
      <c r="D19240" t="s">
        <v>92</v>
      </c>
      <c r="E19240">
        <v>3407</v>
      </c>
      <c r="F19240">
        <v>1</v>
      </c>
    </row>
    <row r="19241" spans="1:6">
      <c r="A19241">
        <v>5655</v>
      </c>
      <c r="B19241">
        <v>14</v>
      </c>
      <c r="C19241" t="s">
        <v>62</v>
      </c>
      <c r="D19241" t="s">
        <v>92</v>
      </c>
      <c r="E19241">
        <v>3470</v>
      </c>
      <c r="F19241">
        <v>1</v>
      </c>
    </row>
    <row r="19242" spans="1:6">
      <c r="A19242">
        <v>5655</v>
      </c>
      <c r="B19242">
        <v>14</v>
      </c>
      <c r="C19242" t="s">
        <v>62</v>
      </c>
      <c r="D19242" t="s">
        <v>92</v>
      </c>
      <c r="E19242">
        <v>5247</v>
      </c>
      <c r="F19242">
        <v>1</v>
      </c>
    </row>
    <row r="19243" spans="1:6">
      <c r="A19243">
        <v>5655</v>
      </c>
      <c r="B19243">
        <v>14</v>
      </c>
      <c r="C19243" t="s">
        <v>62</v>
      </c>
      <c r="D19243" t="s">
        <v>92</v>
      </c>
      <c r="E19243">
        <v>5133</v>
      </c>
      <c r="F19243">
        <v>1</v>
      </c>
    </row>
    <row r="19244" spans="1:6">
      <c r="A19244">
        <v>5655</v>
      </c>
      <c r="B19244">
        <v>14</v>
      </c>
      <c r="C19244" t="s">
        <v>62</v>
      </c>
      <c r="D19244" t="s">
        <v>92</v>
      </c>
      <c r="E19244">
        <v>4685</v>
      </c>
      <c r="F19244">
        <v>1</v>
      </c>
    </row>
    <row r="19245" spans="1:6">
      <c r="A19245">
        <v>5655</v>
      </c>
      <c r="B19245">
        <v>14</v>
      </c>
      <c r="C19245" t="s">
        <v>62</v>
      </c>
      <c r="D19245" t="s">
        <v>92</v>
      </c>
      <c r="E19245">
        <v>168</v>
      </c>
      <c r="F19245">
        <v>1</v>
      </c>
    </row>
    <row r="19246" spans="1:6">
      <c r="A19246">
        <v>5655</v>
      </c>
      <c r="B19246">
        <v>14</v>
      </c>
      <c r="C19246" t="s">
        <v>62</v>
      </c>
      <c r="D19246" t="s">
        <v>92</v>
      </c>
      <c r="E19246">
        <v>2715</v>
      </c>
      <c r="F19246">
        <v>1</v>
      </c>
    </row>
    <row r="19247" spans="1:6">
      <c r="A19247">
        <v>5655</v>
      </c>
      <c r="B19247">
        <v>15</v>
      </c>
      <c r="C19247" t="s">
        <v>62</v>
      </c>
      <c r="D19247" t="s">
        <v>92</v>
      </c>
      <c r="E19247">
        <v>5987</v>
      </c>
      <c r="F19247">
        <v>2</v>
      </c>
    </row>
    <row r="19248" spans="1:6">
      <c r="A19248">
        <v>5655</v>
      </c>
      <c r="B19248">
        <v>15</v>
      </c>
      <c r="C19248" t="s">
        <v>62</v>
      </c>
      <c r="D19248" t="s">
        <v>92</v>
      </c>
      <c r="E19248">
        <v>5133</v>
      </c>
      <c r="F19248">
        <v>1</v>
      </c>
    </row>
    <row r="19249" spans="1:6">
      <c r="A19249">
        <v>5655</v>
      </c>
      <c r="B19249">
        <v>15</v>
      </c>
      <c r="C19249" t="s">
        <v>62</v>
      </c>
      <c r="D19249" t="s">
        <v>92</v>
      </c>
      <c r="E19249">
        <v>3232</v>
      </c>
      <c r="F19249">
        <v>1</v>
      </c>
    </row>
    <row r="19250" spans="1:6">
      <c r="A19250">
        <v>5655</v>
      </c>
      <c r="B19250">
        <v>15</v>
      </c>
      <c r="C19250" t="s">
        <v>62</v>
      </c>
      <c r="D19250" t="s">
        <v>92</v>
      </c>
      <c r="E19250">
        <v>2805</v>
      </c>
      <c r="F19250">
        <v>1</v>
      </c>
    </row>
    <row r="19251" spans="1:6">
      <c r="A19251">
        <v>5655</v>
      </c>
      <c r="B19251">
        <v>15</v>
      </c>
      <c r="C19251" t="s">
        <v>62</v>
      </c>
      <c r="D19251" t="s">
        <v>92</v>
      </c>
      <c r="E19251">
        <v>5772</v>
      </c>
      <c r="F19251">
        <v>1</v>
      </c>
    </row>
    <row r="19252" spans="1:6">
      <c r="A19252">
        <v>5655</v>
      </c>
      <c r="B19252">
        <v>15</v>
      </c>
      <c r="C19252" t="s">
        <v>62</v>
      </c>
      <c r="D19252" t="s">
        <v>92</v>
      </c>
      <c r="E19252">
        <v>3076</v>
      </c>
      <c r="F19252">
        <v>1</v>
      </c>
    </row>
    <row r="19253" spans="1:6">
      <c r="A19253">
        <v>5655</v>
      </c>
      <c r="B19253">
        <v>15</v>
      </c>
      <c r="C19253" t="s">
        <v>62</v>
      </c>
      <c r="D19253" t="s">
        <v>92</v>
      </c>
      <c r="E19253">
        <v>215</v>
      </c>
      <c r="F19253">
        <v>1</v>
      </c>
    </row>
    <row r="19254" spans="1:6">
      <c r="A19254">
        <v>5655</v>
      </c>
      <c r="B19254">
        <v>15</v>
      </c>
      <c r="C19254" t="s">
        <v>62</v>
      </c>
      <c r="D19254" t="s">
        <v>92</v>
      </c>
      <c r="E19254">
        <v>4184</v>
      </c>
      <c r="F19254">
        <v>1</v>
      </c>
    </row>
    <row r="19255" spans="1:6">
      <c r="A19255">
        <v>5655</v>
      </c>
      <c r="B19255">
        <v>15</v>
      </c>
      <c r="C19255" t="s">
        <v>62</v>
      </c>
      <c r="D19255" t="s">
        <v>92</v>
      </c>
      <c r="E19255">
        <v>4740</v>
      </c>
      <c r="F19255">
        <v>1</v>
      </c>
    </row>
    <row r="19256" spans="1:6">
      <c r="A19256">
        <v>5655</v>
      </c>
      <c r="B19256">
        <v>15</v>
      </c>
      <c r="C19256" t="s">
        <v>62</v>
      </c>
      <c r="D19256" t="s">
        <v>92</v>
      </c>
      <c r="E19256">
        <v>1207</v>
      </c>
      <c r="F19256">
        <v>1</v>
      </c>
    </row>
    <row r="19257" spans="1:6">
      <c r="A19257">
        <v>5655</v>
      </c>
      <c r="B19257">
        <v>15</v>
      </c>
      <c r="C19257" t="s">
        <v>62</v>
      </c>
      <c r="D19257" t="s">
        <v>92</v>
      </c>
      <c r="E19257">
        <v>4948</v>
      </c>
      <c r="F19257">
        <v>1</v>
      </c>
    </row>
    <row r="19258" spans="1:6">
      <c r="A19258">
        <v>5655</v>
      </c>
      <c r="B19258">
        <v>15</v>
      </c>
      <c r="C19258" t="s">
        <v>62</v>
      </c>
      <c r="D19258" t="s">
        <v>92</v>
      </c>
      <c r="E19258">
        <v>1225</v>
      </c>
      <c r="F19258">
        <v>1</v>
      </c>
    </row>
    <row r="19259" spans="1:6">
      <c r="A19259">
        <v>5655</v>
      </c>
      <c r="B19259">
        <v>15</v>
      </c>
      <c r="C19259" t="s">
        <v>62</v>
      </c>
      <c r="D19259" t="s">
        <v>92</v>
      </c>
      <c r="E19259">
        <v>5747</v>
      </c>
      <c r="F19259">
        <v>1</v>
      </c>
    </row>
    <row r="19260" spans="1:6">
      <c r="A19260">
        <v>5655</v>
      </c>
      <c r="B19260">
        <v>15</v>
      </c>
      <c r="C19260" t="s">
        <v>62</v>
      </c>
      <c r="D19260" t="s">
        <v>92</v>
      </c>
      <c r="E19260">
        <v>4632</v>
      </c>
      <c r="F19260">
        <v>1</v>
      </c>
    </row>
    <row r="19261" spans="1:6">
      <c r="A19261">
        <v>5719</v>
      </c>
      <c r="B19261">
        <v>5</v>
      </c>
      <c r="C19261" t="s">
        <v>62</v>
      </c>
      <c r="D19261" t="s">
        <v>92</v>
      </c>
      <c r="E19261">
        <v>5136</v>
      </c>
      <c r="F19261">
        <v>2</v>
      </c>
    </row>
    <row r="19262" spans="1:6">
      <c r="A19262">
        <v>5719</v>
      </c>
      <c r="B19262">
        <v>5</v>
      </c>
      <c r="C19262" t="s">
        <v>62</v>
      </c>
      <c r="D19262" t="s">
        <v>92</v>
      </c>
      <c r="E19262">
        <v>3056</v>
      </c>
      <c r="F19262">
        <v>2</v>
      </c>
    </row>
    <row r="19263" spans="1:6">
      <c r="A19263">
        <v>5719</v>
      </c>
      <c r="B19263">
        <v>5</v>
      </c>
      <c r="C19263" t="s">
        <v>62</v>
      </c>
      <c r="D19263" t="s">
        <v>92</v>
      </c>
      <c r="E19263">
        <v>2211</v>
      </c>
      <c r="F19263">
        <v>1</v>
      </c>
    </row>
    <row r="19264" spans="1:6">
      <c r="A19264">
        <v>5719</v>
      </c>
      <c r="B19264">
        <v>5</v>
      </c>
      <c r="C19264" t="s">
        <v>62</v>
      </c>
      <c r="D19264" t="s">
        <v>92</v>
      </c>
      <c r="E19264">
        <v>4947</v>
      </c>
      <c r="F19264">
        <v>1</v>
      </c>
    </row>
    <row r="19265" spans="1:6">
      <c r="A19265">
        <v>5719</v>
      </c>
      <c r="B19265">
        <v>5</v>
      </c>
      <c r="C19265" t="s">
        <v>62</v>
      </c>
      <c r="D19265" t="s">
        <v>92</v>
      </c>
      <c r="E19265">
        <v>4116</v>
      </c>
      <c r="F19265">
        <v>1</v>
      </c>
    </row>
    <row r="19266" spans="1:6">
      <c r="A19266">
        <v>5719</v>
      </c>
      <c r="B19266">
        <v>5</v>
      </c>
      <c r="C19266" t="s">
        <v>62</v>
      </c>
      <c r="D19266" t="s">
        <v>92</v>
      </c>
      <c r="E19266">
        <v>2571</v>
      </c>
      <c r="F19266">
        <v>1</v>
      </c>
    </row>
    <row r="19267" spans="1:6">
      <c r="A19267">
        <v>5719</v>
      </c>
      <c r="B19267">
        <v>5</v>
      </c>
      <c r="C19267" t="s">
        <v>62</v>
      </c>
      <c r="D19267" t="s">
        <v>92</v>
      </c>
      <c r="E19267">
        <v>4740</v>
      </c>
      <c r="F19267">
        <v>1</v>
      </c>
    </row>
    <row r="19268" spans="1:6">
      <c r="A19268">
        <v>5719</v>
      </c>
      <c r="B19268">
        <v>5</v>
      </c>
      <c r="C19268" t="s">
        <v>62</v>
      </c>
      <c r="D19268" t="s">
        <v>92</v>
      </c>
      <c r="E19268">
        <v>2637</v>
      </c>
      <c r="F19268">
        <v>1</v>
      </c>
    </row>
    <row r="19269" spans="1:6">
      <c r="A19269">
        <v>5719</v>
      </c>
      <c r="B19269">
        <v>5</v>
      </c>
      <c r="C19269" t="s">
        <v>62</v>
      </c>
      <c r="D19269" t="s">
        <v>92</v>
      </c>
      <c r="E19269">
        <v>4752</v>
      </c>
      <c r="F19269">
        <v>1</v>
      </c>
    </row>
    <row r="19270" spans="1:6">
      <c r="A19270">
        <v>5719</v>
      </c>
      <c r="B19270">
        <v>5</v>
      </c>
      <c r="C19270" t="s">
        <v>62</v>
      </c>
      <c r="D19270" t="s">
        <v>92</v>
      </c>
      <c r="E19270">
        <v>4796</v>
      </c>
      <c r="F19270">
        <v>1</v>
      </c>
    </row>
    <row r="19271" spans="1:6">
      <c r="A19271">
        <v>5719</v>
      </c>
      <c r="B19271">
        <v>5</v>
      </c>
      <c r="C19271" t="s">
        <v>62</v>
      </c>
      <c r="D19271" t="s">
        <v>92</v>
      </c>
      <c r="E19271">
        <v>2793</v>
      </c>
      <c r="F19271">
        <v>1</v>
      </c>
    </row>
    <row r="19272" spans="1:6">
      <c r="A19272">
        <v>5719</v>
      </c>
      <c r="B19272">
        <v>5</v>
      </c>
      <c r="C19272" t="s">
        <v>62</v>
      </c>
      <c r="D19272" t="s">
        <v>92</v>
      </c>
      <c r="E19272">
        <v>1273</v>
      </c>
      <c r="F19272">
        <v>1</v>
      </c>
    </row>
    <row r="19273" spans="1:6">
      <c r="A19273">
        <v>5719</v>
      </c>
      <c r="B19273">
        <v>5</v>
      </c>
      <c r="C19273" t="s">
        <v>62</v>
      </c>
      <c r="D19273" t="s">
        <v>92</v>
      </c>
      <c r="E19273">
        <v>4754</v>
      </c>
      <c r="F19273">
        <v>1</v>
      </c>
    </row>
    <row r="19274" spans="1:6">
      <c r="A19274">
        <v>5719</v>
      </c>
      <c r="B19274">
        <v>5</v>
      </c>
      <c r="C19274" t="s">
        <v>62</v>
      </c>
      <c r="D19274" t="s">
        <v>92</v>
      </c>
      <c r="E19274">
        <v>3055</v>
      </c>
      <c r="F19274">
        <v>1</v>
      </c>
    </row>
    <row r="19275" spans="1:6">
      <c r="A19275">
        <v>5719</v>
      </c>
      <c r="B19275">
        <v>5</v>
      </c>
      <c r="C19275" t="s">
        <v>62</v>
      </c>
      <c r="D19275" t="s">
        <v>92</v>
      </c>
      <c r="E19275">
        <v>2914</v>
      </c>
      <c r="F19275">
        <v>1</v>
      </c>
    </row>
    <row r="19276" spans="1:6">
      <c r="A19276">
        <v>5719</v>
      </c>
      <c r="B19276">
        <v>5</v>
      </c>
      <c r="C19276" t="s">
        <v>62</v>
      </c>
      <c r="D19276" t="s">
        <v>92</v>
      </c>
      <c r="E19276">
        <v>2720</v>
      </c>
      <c r="F19276">
        <v>1</v>
      </c>
    </row>
    <row r="19277" spans="1:6">
      <c r="A19277">
        <v>5719</v>
      </c>
      <c r="B19277">
        <v>11</v>
      </c>
      <c r="C19277" t="s">
        <v>62</v>
      </c>
      <c r="D19277" t="s">
        <v>92</v>
      </c>
      <c r="E19277">
        <v>5407</v>
      </c>
      <c r="F19277">
        <v>4</v>
      </c>
    </row>
    <row r="19278" spans="1:6">
      <c r="A19278">
        <v>5719</v>
      </c>
      <c r="B19278">
        <v>11</v>
      </c>
      <c r="C19278" t="s">
        <v>62</v>
      </c>
      <c r="D19278" t="s">
        <v>92</v>
      </c>
      <c r="E19278">
        <v>5443</v>
      </c>
      <c r="F19278">
        <v>3</v>
      </c>
    </row>
    <row r="19279" spans="1:6">
      <c r="A19279">
        <v>5719</v>
      </c>
      <c r="B19279">
        <v>11</v>
      </c>
      <c r="C19279" t="s">
        <v>62</v>
      </c>
      <c r="D19279" t="s">
        <v>92</v>
      </c>
      <c r="E19279">
        <v>5687</v>
      </c>
      <c r="F19279">
        <v>3</v>
      </c>
    </row>
    <row r="19280" spans="1:6">
      <c r="A19280">
        <v>5719</v>
      </c>
      <c r="B19280">
        <v>11</v>
      </c>
      <c r="C19280" t="s">
        <v>62</v>
      </c>
      <c r="D19280" t="s">
        <v>92</v>
      </c>
      <c r="E19280">
        <v>6018</v>
      </c>
      <c r="F19280">
        <v>2</v>
      </c>
    </row>
    <row r="19281" spans="1:6">
      <c r="A19281">
        <v>5719</v>
      </c>
      <c r="B19281">
        <v>11</v>
      </c>
      <c r="C19281" t="s">
        <v>62</v>
      </c>
      <c r="D19281" t="s">
        <v>92</v>
      </c>
      <c r="E19281">
        <v>5193</v>
      </c>
      <c r="F19281">
        <v>2</v>
      </c>
    </row>
    <row r="19282" spans="1:6">
      <c r="A19282">
        <v>5719</v>
      </c>
      <c r="B19282">
        <v>11</v>
      </c>
      <c r="C19282" t="s">
        <v>62</v>
      </c>
      <c r="D19282" t="s">
        <v>92</v>
      </c>
      <c r="E19282">
        <v>148</v>
      </c>
      <c r="F19282">
        <v>2</v>
      </c>
    </row>
    <row r="19283" spans="1:6">
      <c r="A19283">
        <v>5719</v>
      </c>
      <c r="B19283">
        <v>11</v>
      </c>
      <c r="C19283" t="s">
        <v>62</v>
      </c>
      <c r="D19283" t="s">
        <v>92</v>
      </c>
      <c r="E19283">
        <v>3788</v>
      </c>
      <c r="F19283">
        <v>2</v>
      </c>
    </row>
    <row r="19284" spans="1:6">
      <c r="A19284">
        <v>5719</v>
      </c>
      <c r="B19284">
        <v>11</v>
      </c>
      <c r="C19284" t="s">
        <v>62</v>
      </c>
      <c r="D19284" t="s">
        <v>92</v>
      </c>
      <c r="E19284">
        <v>5024</v>
      </c>
      <c r="F19284">
        <v>1</v>
      </c>
    </row>
    <row r="19285" spans="1:6">
      <c r="A19285">
        <v>5719</v>
      </c>
      <c r="B19285">
        <v>11</v>
      </c>
      <c r="C19285" t="s">
        <v>62</v>
      </c>
      <c r="D19285" t="s">
        <v>92</v>
      </c>
      <c r="E19285">
        <v>208</v>
      </c>
      <c r="F19285">
        <v>1</v>
      </c>
    </row>
    <row r="19286" spans="1:6">
      <c r="A19286">
        <v>5719</v>
      </c>
      <c r="B19286">
        <v>11</v>
      </c>
      <c r="C19286" t="s">
        <v>62</v>
      </c>
      <c r="D19286" t="s">
        <v>92</v>
      </c>
      <c r="E19286">
        <v>3501</v>
      </c>
      <c r="F19286">
        <v>1</v>
      </c>
    </row>
    <row r="19287" spans="1:6">
      <c r="A19287">
        <v>5719</v>
      </c>
      <c r="B19287">
        <v>11</v>
      </c>
      <c r="C19287" t="s">
        <v>62</v>
      </c>
      <c r="D19287" t="s">
        <v>92</v>
      </c>
      <c r="E19287">
        <v>1199</v>
      </c>
      <c r="F19287">
        <v>1</v>
      </c>
    </row>
    <row r="19288" spans="1:6">
      <c r="A19288">
        <v>5719</v>
      </c>
      <c r="B19288">
        <v>11</v>
      </c>
      <c r="C19288" t="s">
        <v>62</v>
      </c>
      <c r="D19288" t="s">
        <v>92</v>
      </c>
      <c r="E19288">
        <v>5090</v>
      </c>
      <c r="F19288">
        <v>1</v>
      </c>
    </row>
    <row r="19289" spans="1:6">
      <c r="A19289">
        <v>5719</v>
      </c>
      <c r="B19289">
        <v>11</v>
      </c>
      <c r="C19289" t="s">
        <v>62</v>
      </c>
      <c r="D19289" t="s">
        <v>92</v>
      </c>
      <c r="E19289">
        <v>235</v>
      </c>
      <c r="F19289">
        <v>1</v>
      </c>
    </row>
    <row r="19290" spans="1:6">
      <c r="A19290">
        <v>5719</v>
      </c>
      <c r="B19290">
        <v>11</v>
      </c>
      <c r="C19290" t="s">
        <v>62</v>
      </c>
      <c r="D19290" t="s">
        <v>92</v>
      </c>
      <c r="E19290">
        <v>2470</v>
      </c>
      <c r="F19290">
        <v>1</v>
      </c>
    </row>
    <row r="19291" spans="1:6">
      <c r="A19291">
        <v>5719</v>
      </c>
      <c r="B19291">
        <v>11</v>
      </c>
      <c r="C19291" t="s">
        <v>62</v>
      </c>
      <c r="D19291" t="s">
        <v>92</v>
      </c>
      <c r="E19291">
        <v>2119</v>
      </c>
      <c r="F19291">
        <v>1</v>
      </c>
    </row>
    <row r="19292" spans="1:6">
      <c r="A19292">
        <v>5719</v>
      </c>
      <c r="B19292">
        <v>11</v>
      </c>
      <c r="C19292" t="s">
        <v>62</v>
      </c>
      <c r="D19292" t="s">
        <v>92</v>
      </c>
      <c r="E19292">
        <v>4625</v>
      </c>
      <c r="F19292">
        <v>1</v>
      </c>
    </row>
    <row r="19293" spans="1:6">
      <c r="A19293">
        <v>5719</v>
      </c>
      <c r="B19293">
        <v>11</v>
      </c>
      <c r="C19293" t="s">
        <v>62</v>
      </c>
      <c r="D19293" t="s">
        <v>92</v>
      </c>
      <c r="E19293">
        <v>2955</v>
      </c>
      <c r="F19293">
        <v>1</v>
      </c>
    </row>
    <row r="19294" spans="1:6">
      <c r="A19294">
        <v>5719</v>
      </c>
      <c r="B19294">
        <v>11</v>
      </c>
      <c r="C19294" t="s">
        <v>62</v>
      </c>
      <c r="D19294" t="s">
        <v>92</v>
      </c>
      <c r="E19294">
        <v>2234</v>
      </c>
      <c r="F19294">
        <v>1</v>
      </c>
    </row>
    <row r="19295" spans="1:6">
      <c r="A19295">
        <v>5719</v>
      </c>
      <c r="B19295">
        <v>11</v>
      </c>
      <c r="C19295" t="s">
        <v>62</v>
      </c>
      <c r="D19295" t="s">
        <v>92</v>
      </c>
      <c r="E19295">
        <v>276</v>
      </c>
      <c r="F19295">
        <v>1</v>
      </c>
    </row>
    <row r="19296" spans="1:6">
      <c r="A19296">
        <v>5719</v>
      </c>
      <c r="B19296">
        <v>11</v>
      </c>
      <c r="C19296" t="s">
        <v>62</v>
      </c>
      <c r="D19296" t="s">
        <v>92</v>
      </c>
      <c r="E19296">
        <v>3675</v>
      </c>
      <c r="F19296">
        <v>1</v>
      </c>
    </row>
    <row r="19297" spans="1:6">
      <c r="A19297">
        <v>5719</v>
      </c>
      <c r="B19297">
        <v>11</v>
      </c>
      <c r="C19297" t="s">
        <v>62</v>
      </c>
      <c r="D19297" t="s">
        <v>92</v>
      </c>
      <c r="E19297">
        <v>4993</v>
      </c>
      <c r="F19297">
        <v>1</v>
      </c>
    </row>
    <row r="19298" spans="1:6">
      <c r="A19298">
        <v>5719</v>
      </c>
      <c r="B19298">
        <v>11</v>
      </c>
      <c r="C19298" t="s">
        <v>62</v>
      </c>
      <c r="D19298" t="s">
        <v>92</v>
      </c>
      <c r="E19298">
        <v>2183</v>
      </c>
      <c r="F19298">
        <v>1</v>
      </c>
    </row>
    <row r="19299" spans="1:6">
      <c r="A19299">
        <v>5719</v>
      </c>
      <c r="B19299">
        <v>11</v>
      </c>
      <c r="C19299" t="s">
        <v>62</v>
      </c>
      <c r="D19299" t="s">
        <v>92</v>
      </c>
      <c r="E19299">
        <v>2305</v>
      </c>
      <c r="F19299">
        <v>1</v>
      </c>
    </row>
    <row r="19300" spans="1:6">
      <c r="A19300">
        <v>5719</v>
      </c>
      <c r="B19300">
        <v>11</v>
      </c>
      <c r="C19300" t="s">
        <v>62</v>
      </c>
      <c r="D19300" t="s">
        <v>92</v>
      </c>
      <c r="E19300">
        <v>5349</v>
      </c>
      <c r="F19300">
        <v>1</v>
      </c>
    </row>
    <row r="19301" spans="1:6">
      <c r="A19301">
        <v>5719</v>
      </c>
      <c r="B19301">
        <v>11</v>
      </c>
      <c r="C19301" t="s">
        <v>62</v>
      </c>
      <c r="D19301" t="s">
        <v>92</v>
      </c>
      <c r="E19301">
        <v>3515</v>
      </c>
      <c r="F19301">
        <v>1</v>
      </c>
    </row>
    <row r="19302" spans="1:6">
      <c r="A19302">
        <v>5719</v>
      </c>
      <c r="B19302">
        <v>11</v>
      </c>
      <c r="C19302" t="s">
        <v>62</v>
      </c>
      <c r="D19302" t="s">
        <v>92</v>
      </c>
      <c r="E19302">
        <v>4962</v>
      </c>
      <c r="F19302">
        <v>1</v>
      </c>
    </row>
    <row r="19303" spans="1:6">
      <c r="A19303">
        <v>5719</v>
      </c>
      <c r="B19303">
        <v>11</v>
      </c>
      <c r="C19303" t="s">
        <v>62</v>
      </c>
      <c r="D19303" t="s">
        <v>92</v>
      </c>
      <c r="E19303">
        <v>2512</v>
      </c>
      <c r="F19303">
        <v>1</v>
      </c>
    </row>
    <row r="19304" spans="1:6">
      <c r="A19304">
        <v>5719</v>
      </c>
      <c r="B19304">
        <v>11</v>
      </c>
      <c r="C19304" t="s">
        <v>62</v>
      </c>
      <c r="D19304" t="s">
        <v>92</v>
      </c>
      <c r="E19304">
        <v>1146</v>
      </c>
      <c r="F19304">
        <v>1</v>
      </c>
    </row>
    <row r="19305" spans="1:6">
      <c r="A19305">
        <v>5719</v>
      </c>
      <c r="B19305">
        <v>11</v>
      </c>
      <c r="C19305" t="s">
        <v>62</v>
      </c>
      <c r="D19305" t="s">
        <v>92</v>
      </c>
      <c r="E19305">
        <v>5876</v>
      </c>
      <c r="F19305">
        <v>1</v>
      </c>
    </row>
    <row r="19306" spans="1:6">
      <c r="A19306">
        <v>5719</v>
      </c>
      <c r="B19306">
        <v>11</v>
      </c>
      <c r="C19306" t="s">
        <v>62</v>
      </c>
      <c r="D19306" t="s">
        <v>92</v>
      </c>
      <c r="E19306">
        <v>21</v>
      </c>
      <c r="F19306">
        <v>1</v>
      </c>
    </row>
    <row r="19307" spans="1:6">
      <c r="A19307">
        <v>5719</v>
      </c>
      <c r="B19307">
        <v>11</v>
      </c>
      <c r="C19307" t="s">
        <v>62</v>
      </c>
      <c r="D19307" t="s">
        <v>92</v>
      </c>
      <c r="E19307">
        <v>128</v>
      </c>
      <c r="F19307">
        <v>1</v>
      </c>
    </row>
    <row r="19308" spans="1:6">
      <c r="A19308">
        <v>5719</v>
      </c>
      <c r="B19308">
        <v>11</v>
      </c>
      <c r="C19308" t="s">
        <v>62</v>
      </c>
      <c r="D19308" t="s">
        <v>92</v>
      </c>
      <c r="E19308">
        <v>4758</v>
      </c>
      <c r="F19308">
        <v>1</v>
      </c>
    </row>
    <row r="19309" spans="1:6">
      <c r="A19309">
        <v>5719</v>
      </c>
      <c r="B19309">
        <v>11</v>
      </c>
      <c r="C19309" t="s">
        <v>62</v>
      </c>
      <c r="D19309" t="s">
        <v>92</v>
      </c>
      <c r="E19309">
        <v>1125</v>
      </c>
      <c r="F19309">
        <v>1</v>
      </c>
    </row>
    <row r="19310" spans="1:6">
      <c r="A19310">
        <v>5719</v>
      </c>
      <c r="B19310">
        <v>11</v>
      </c>
      <c r="C19310" t="s">
        <v>62</v>
      </c>
      <c r="D19310" t="s">
        <v>92</v>
      </c>
      <c r="E19310">
        <v>2443</v>
      </c>
      <c r="F19310">
        <v>1</v>
      </c>
    </row>
    <row r="19311" spans="1:6">
      <c r="A19311">
        <v>5719</v>
      </c>
      <c r="B19311">
        <v>11</v>
      </c>
      <c r="C19311" t="s">
        <v>62</v>
      </c>
      <c r="D19311" t="s">
        <v>92</v>
      </c>
      <c r="E19311">
        <v>1211</v>
      </c>
      <c r="F19311">
        <v>1</v>
      </c>
    </row>
    <row r="19312" spans="1:6">
      <c r="A19312">
        <v>5719</v>
      </c>
      <c r="B19312">
        <v>11</v>
      </c>
      <c r="C19312" t="s">
        <v>62</v>
      </c>
      <c r="D19312" t="s">
        <v>92</v>
      </c>
      <c r="E19312">
        <v>1178</v>
      </c>
      <c r="F19312">
        <v>1</v>
      </c>
    </row>
    <row r="19313" spans="1:6">
      <c r="A19313">
        <v>5719</v>
      </c>
      <c r="B19313">
        <v>11</v>
      </c>
      <c r="C19313" t="s">
        <v>62</v>
      </c>
      <c r="D19313" t="s">
        <v>92</v>
      </c>
      <c r="E19313">
        <v>4536</v>
      </c>
      <c r="F19313">
        <v>1</v>
      </c>
    </row>
    <row r="19314" spans="1:6">
      <c r="A19314">
        <v>5719</v>
      </c>
      <c r="B19314">
        <v>11</v>
      </c>
      <c r="C19314" t="s">
        <v>62</v>
      </c>
      <c r="D19314" t="s">
        <v>92</v>
      </c>
      <c r="E19314">
        <v>5156</v>
      </c>
      <c r="F19314">
        <v>1</v>
      </c>
    </row>
    <row r="19315" spans="1:6">
      <c r="A19315">
        <v>5719</v>
      </c>
      <c r="B19315">
        <v>11</v>
      </c>
      <c r="C19315" t="s">
        <v>62</v>
      </c>
      <c r="D19315" t="s">
        <v>92</v>
      </c>
      <c r="E19315">
        <v>1186</v>
      </c>
      <c r="F19315">
        <v>1</v>
      </c>
    </row>
    <row r="19316" spans="1:6">
      <c r="A19316">
        <v>5719</v>
      </c>
      <c r="B19316">
        <v>11</v>
      </c>
      <c r="C19316" t="s">
        <v>62</v>
      </c>
      <c r="D19316" t="s">
        <v>92</v>
      </c>
      <c r="E19316">
        <v>3844</v>
      </c>
      <c r="F19316">
        <v>1</v>
      </c>
    </row>
    <row r="19317" spans="1:6">
      <c r="A19317">
        <v>5719</v>
      </c>
      <c r="B19317">
        <v>11</v>
      </c>
      <c r="C19317" t="s">
        <v>62</v>
      </c>
      <c r="D19317" t="s">
        <v>92</v>
      </c>
      <c r="E19317">
        <v>3006</v>
      </c>
      <c r="F19317">
        <v>1</v>
      </c>
    </row>
    <row r="19318" spans="1:6">
      <c r="A19318">
        <v>5719</v>
      </c>
      <c r="B19318">
        <v>11</v>
      </c>
      <c r="C19318" t="s">
        <v>62</v>
      </c>
      <c r="D19318" t="s">
        <v>92</v>
      </c>
      <c r="E19318">
        <v>5971</v>
      </c>
      <c r="F19318">
        <v>1</v>
      </c>
    </row>
    <row r="19319" spans="1:6">
      <c r="A19319">
        <v>5719</v>
      </c>
      <c r="B19319">
        <v>11</v>
      </c>
      <c r="C19319" t="s">
        <v>62</v>
      </c>
      <c r="D19319" t="s">
        <v>92</v>
      </c>
      <c r="E19319">
        <v>3067</v>
      </c>
      <c r="F19319">
        <v>1</v>
      </c>
    </row>
    <row r="19320" spans="1:6">
      <c r="A19320">
        <v>5719</v>
      </c>
      <c r="B19320">
        <v>11</v>
      </c>
      <c r="C19320" t="s">
        <v>62</v>
      </c>
      <c r="D19320" t="s">
        <v>92</v>
      </c>
      <c r="E19320">
        <v>1115</v>
      </c>
      <c r="F19320">
        <v>1</v>
      </c>
    </row>
    <row r="19321" spans="1:6">
      <c r="A19321">
        <v>5719</v>
      </c>
      <c r="B19321">
        <v>11</v>
      </c>
      <c r="C19321" t="s">
        <v>62</v>
      </c>
      <c r="D19321" t="s">
        <v>92</v>
      </c>
      <c r="E19321">
        <v>4362</v>
      </c>
      <c r="F19321">
        <v>1</v>
      </c>
    </row>
    <row r="19322" spans="1:6">
      <c r="A19322">
        <v>5719</v>
      </c>
      <c r="B19322">
        <v>11</v>
      </c>
      <c r="C19322" t="s">
        <v>62</v>
      </c>
      <c r="D19322" t="s">
        <v>92</v>
      </c>
      <c r="E19322">
        <v>1262</v>
      </c>
      <c r="F19322">
        <v>1</v>
      </c>
    </row>
    <row r="19323" spans="1:6">
      <c r="A19323">
        <v>5719</v>
      </c>
      <c r="B19323">
        <v>11</v>
      </c>
      <c r="C19323" t="s">
        <v>62</v>
      </c>
      <c r="D19323" t="s">
        <v>92</v>
      </c>
      <c r="E19323">
        <v>1079</v>
      </c>
      <c r="F19323">
        <v>1</v>
      </c>
    </row>
    <row r="19324" spans="1:6">
      <c r="A19324">
        <v>5719</v>
      </c>
      <c r="B19324">
        <v>11</v>
      </c>
      <c r="C19324" t="s">
        <v>62</v>
      </c>
      <c r="D19324" t="s">
        <v>92</v>
      </c>
      <c r="E19324">
        <v>157</v>
      </c>
      <c r="F19324">
        <v>1</v>
      </c>
    </row>
    <row r="19325" spans="1:6">
      <c r="A19325">
        <v>5719</v>
      </c>
      <c r="B19325">
        <v>11</v>
      </c>
      <c r="C19325" t="s">
        <v>62</v>
      </c>
      <c r="D19325" t="s">
        <v>92</v>
      </c>
      <c r="E19325">
        <v>3436</v>
      </c>
      <c r="F19325">
        <v>1</v>
      </c>
    </row>
    <row r="19326" spans="1:6">
      <c r="A19326">
        <v>5719</v>
      </c>
      <c r="B19326">
        <v>11</v>
      </c>
      <c r="C19326" t="s">
        <v>62</v>
      </c>
      <c r="D19326" t="s">
        <v>92</v>
      </c>
      <c r="E19326">
        <v>5950</v>
      </c>
      <c r="F19326">
        <v>1</v>
      </c>
    </row>
    <row r="19327" spans="1:6">
      <c r="A19327">
        <v>5719</v>
      </c>
      <c r="B19327">
        <v>11</v>
      </c>
      <c r="C19327" t="s">
        <v>62</v>
      </c>
      <c r="D19327" t="s">
        <v>92</v>
      </c>
      <c r="E19327">
        <v>3361</v>
      </c>
      <c r="F19327">
        <v>1</v>
      </c>
    </row>
    <row r="19328" spans="1:6">
      <c r="A19328">
        <v>5719</v>
      </c>
      <c r="B19328">
        <v>11</v>
      </c>
      <c r="C19328" t="s">
        <v>62</v>
      </c>
      <c r="D19328" t="s">
        <v>92</v>
      </c>
      <c r="E19328">
        <v>4237</v>
      </c>
      <c r="F19328">
        <v>1</v>
      </c>
    </row>
    <row r="19329" spans="1:6">
      <c r="A19329">
        <v>5719</v>
      </c>
      <c r="B19329">
        <v>11</v>
      </c>
      <c r="C19329" t="s">
        <v>62</v>
      </c>
      <c r="D19329" t="s">
        <v>92</v>
      </c>
      <c r="E19329">
        <v>145</v>
      </c>
      <c r="F19329">
        <v>1</v>
      </c>
    </row>
    <row r="19330" spans="1:6">
      <c r="A19330">
        <v>5719</v>
      </c>
      <c r="B19330">
        <v>11</v>
      </c>
      <c r="C19330" t="s">
        <v>62</v>
      </c>
      <c r="D19330" t="s">
        <v>92</v>
      </c>
      <c r="E19330">
        <v>3473</v>
      </c>
      <c r="F19330">
        <v>1</v>
      </c>
    </row>
    <row r="19331" spans="1:6">
      <c r="A19331">
        <v>5719</v>
      </c>
      <c r="B19331">
        <v>11</v>
      </c>
      <c r="C19331" t="s">
        <v>62</v>
      </c>
      <c r="D19331" t="s">
        <v>92</v>
      </c>
      <c r="E19331">
        <v>5782</v>
      </c>
      <c r="F19331">
        <v>1</v>
      </c>
    </row>
    <row r="19332" spans="1:6">
      <c r="A19332">
        <v>5719</v>
      </c>
      <c r="B19332">
        <v>11</v>
      </c>
      <c r="C19332" t="s">
        <v>62</v>
      </c>
      <c r="D19332" t="s">
        <v>92</v>
      </c>
      <c r="E19332">
        <v>3230</v>
      </c>
      <c r="F19332">
        <v>1</v>
      </c>
    </row>
    <row r="19333" spans="1:6">
      <c r="A19333">
        <v>5719</v>
      </c>
      <c r="B19333">
        <v>11</v>
      </c>
      <c r="C19333" t="s">
        <v>62</v>
      </c>
      <c r="D19333" t="s">
        <v>92</v>
      </c>
      <c r="E19333">
        <v>228</v>
      </c>
      <c r="F19333">
        <v>1</v>
      </c>
    </row>
    <row r="19334" spans="1:6">
      <c r="A19334">
        <v>5719</v>
      </c>
      <c r="B19334">
        <v>11</v>
      </c>
      <c r="C19334" t="s">
        <v>62</v>
      </c>
      <c r="D19334" t="s">
        <v>92</v>
      </c>
      <c r="E19334">
        <v>3</v>
      </c>
      <c r="F19334">
        <v>1</v>
      </c>
    </row>
    <row r="19335" spans="1:6">
      <c r="A19335">
        <v>5719</v>
      </c>
      <c r="B19335">
        <v>11</v>
      </c>
      <c r="C19335" t="s">
        <v>62</v>
      </c>
      <c r="D19335" t="s">
        <v>92</v>
      </c>
      <c r="E19335">
        <v>2713</v>
      </c>
      <c r="F19335">
        <v>1</v>
      </c>
    </row>
    <row r="19336" spans="1:6">
      <c r="A19336">
        <v>5719</v>
      </c>
      <c r="B19336">
        <v>11</v>
      </c>
      <c r="C19336" t="s">
        <v>62</v>
      </c>
      <c r="D19336" t="s">
        <v>92</v>
      </c>
      <c r="E19336">
        <v>3226</v>
      </c>
      <c r="F19336">
        <v>1</v>
      </c>
    </row>
    <row r="19337" spans="1:6">
      <c r="A19337">
        <v>5719</v>
      </c>
      <c r="B19337">
        <v>11</v>
      </c>
      <c r="C19337" t="s">
        <v>62</v>
      </c>
      <c r="D19337" t="s">
        <v>92</v>
      </c>
      <c r="E19337">
        <v>2335</v>
      </c>
      <c r="F19337">
        <v>1</v>
      </c>
    </row>
    <row r="19338" spans="1:6">
      <c r="A19338">
        <v>5719</v>
      </c>
      <c r="B19338">
        <v>11</v>
      </c>
      <c r="C19338" t="s">
        <v>62</v>
      </c>
      <c r="D19338" t="s">
        <v>92</v>
      </c>
      <c r="E19338">
        <v>4250</v>
      </c>
      <c r="F19338">
        <v>1</v>
      </c>
    </row>
    <row r="19339" spans="1:6">
      <c r="A19339">
        <v>5719</v>
      </c>
      <c r="B19339">
        <v>11</v>
      </c>
      <c r="C19339" t="s">
        <v>62</v>
      </c>
      <c r="D19339" t="s">
        <v>92</v>
      </c>
      <c r="E19339">
        <v>5179</v>
      </c>
      <c r="F19339">
        <v>1</v>
      </c>
    </row>
    <row r="19340" spans="1:6">
      <c r="A19340">
        <v>5719</v>
      </c>
      <c r="B19340">
        <v>11</v>
      </c>
      <c r="C19340" t="s">
        <v>62</v>
      </c>
      <c r="D19340" t="s">
        <v>92</v>
      </c>
      <c r="E19340">
        <v>2646</v>
      </c>
      <c r="F19340">
        <v>1</v>
      </c>
    </row>
    <row r="19341" spans="1:6">
      <c r="A19341">
        <v>5719</v>
      </c>
      <c r="B19341">
        <v>11</v>
      </c>
      <c r="C19341" t="s">
        <v>62</v>
      </c>
      <c r="D19341" t="s">
        <v>92</v>
      </c>
      <c r="E19341">
        <v>5378</v>
      </c>
      <c r="F19341">
        <v>1</v>
      </c>
    </row>
    <row r="19342" spans="1:6">
      <c r="A19342">
        <v>5719</v>
      </c>
      <c r="B19342">
        <v>11</v>
      </c>
      <c r="C19342" t="s">
        <v>62</v>
      </c>
      <c r="D19342" t="s">
        <v>92</v>
      </c>
      <c r="E19342">
        <v>5881</v>
      </c>
      <c r="F19342">
        <v>1</v>
      </c>
    </row>
    <row r="19343" spans="1:6">
      <c r="A19343">
        <v>5719</v>
      </c>
      <c r="B19343">
        <v>11</v>
      </c>
      <c r="C19343" t="s">
        <v>62</v>
      </c>
      <c r="D19343" t="s">
        <v>92</v>
      </c>
      <c r="E19343">
        <v>2259</v>
      </c>
      <c r="F19343">
        <v>1</v>
      </c>
    </row>
    <row r="19344" spans="1:6">
      <c r="A19344">
        <v>5719</v>
      </c>
      <c r="B19344">
        <v>11</v>
      </c>
      <c r="C19344" t="s">
        <v>62</v>
      </c>
      <c r="D19344" t="s">
        <v>92</v>
      </c>
      <c r="E19344">
        <v>3681</v>
      </c>
      <c r="F19344">
        <v>1</v>
      </c>
    </row>
    <row r="19345" spans="1:6">
      <c r="A19345">
        <v>5815</v>
      </c>
      <c r="B19345">
        <v>1</v>
      </c>
      <c r="C19345" t="s">
        <v>64</v>
      </c>
      <c r="D19345" t="s">
        <v>92</v>
      </c>
      <c r="E19345">
        <v>4158</v>
      </c>
      <c r="F19345">
        <v>3</v>
      </c>
    </row>
    <row r="19346" spans="1:6">
      <c r="A19346">
        <v>5815</v>
      </c>
      <c r="B19346">
        <v>1</v>
      </c>
      <c r="C19346" t="s">
        <v>64</v>
      </c>
      <c r="D19346" t="s">
        <v>92</v>
      </c>
      <c r="E19346">
        <v>4323</v>
      </c>
      <c r="F19346">
        <v>3</v>
      </c>
    </row>
    <row r="19347" spans="1:6">
      <c r="A19347">
        <v>5815</v>
      </c>
      <c r="B19347">
        <v>1</v>
      </c>
      <c r="C19347" t="s">
        <v>64</v>
      </c>
      <c r="D19347" t="s">
        <v>92</v>
      </c>
      <c r="E19347">
        <v>6006</v>
      </c>
      <c r="F19347">
        <v>2</v>
      </c>
    </row>
    <row r="19348" spans="1:6">
      <c r="A19348">
        <v>5815</v>
      </c>
      <c r="B19348">
        <v>1</v>
      </c>
      <c r="C19348" t="s">
        <v>64</v>
      </c>
      <c r="D19348" t="s">
        <v>92</v>
      </c>
      <c r="E19348">
        <v>4327</v>
      </c>
      <c r="F19348">
        <v>2</v>
      </c>
    </row>
    <row r="19349" spans="1:6">
      <c r="A19349">
        <v>5815</v>
      </c>
      <c r="B19349">
        <v>1</v>
      </c>
      <c r="C19349" t="s">
        <v>64</v>
      </c>
      <c r="D19349" t="s">
        <v>92</v>
      </c>
      <c r="E19349">
        <v>1366</v>
      </c>
      <c r="F19349">
        <v>2</v>
      </c>
    </row>
    <row r="19350" spans="1:6">
      <c r="A19350">
        <v>5815</v>
      </c>
      <c r="B19350">
        <v>1</v>
      </c>
      <c r="C19350" t="s">
        <v>64</v>
      </c>
      <c r="D19350" t="s">
        <v>92</v>
      </c>
      <c r="E19350">
        <v>135</v>
      </c>
      <c r="F19350">
        <v>2</v>
      </c>
    </row>
    <row r="19351" spans="1:6">
      <c r="A19351">
        <v>5815</v>
      </c>
      <c r="B19351">
        <v>1</v>
      </c>
      <c r="C19351" t="s">
        <v>64</v>
      </c>
      <c r="D19351" t="s">
        <v>92</v>
      </c>
      <c r="E19351">
        <v>2940</v>
      </c>
      <c r="F19351">
        <v>2</v>
      </c>
    </row>
    <row r="19352" spans="1:6">
      <c r="A19352">
        <v>5815</v>
      </c>
      <c r="B19352">
        <v>1</v>
      </c>
      <c r="C19352" t="s">
        <v>64</v>
      </c>
      <c r="D19352" t="s">
        <v>92</v>
      </c>
      <c r="E19352">
        <v>4731</v>
      </c>
      <c r="F19352">
        <v>2</v>
      </c>
    </row>
    <row r="19353" spans="1:6">
      <c r="A19353">
        <v>5815</v>
      </c>
      <c r="B19353">
        <v>1</v>
      </c>
      <c r="C19353" t="s">
        <v>64</v>
      </c>
      <c r="D19353" t="s">
        <v>92</v>
      </c>
      <c r="E19353">
        <v>5530</v>
      </c>
      <c r="F19353">
        <v>1</v>
      </c>
    </row>
    <row r="19354" spans="1:6">
      <c r="A19354">
        <v>5815</v>
      </c>
      <c r="B19354">
        <v>1</v>
      </c>
      <c r="C19354" t="s">
        <v>64</v>
      </c>
      <c r="D19354" t="s">
        <v>92</v>
      </c>
      <c r="E19354">
        <v>5795</v>
      </c>
      <c r="F19354">
        <v>1</v>
      </c>
    </row>
    <row r="19355" spans="1:6">
      <c r="A19355">
        <v>5815</v>
      </c>
      <c r="B19355">
        <v>1</v>
      </c>
      <c r="C19355" t="s">
        <v>64</v>
      </c>
      <c r="D19355" t="s">
        <v>92</v>
      </c>
      <c r="E19355">
        <v>5687</v>
      </c>
      <c r="F19355">
        <v>1</v>
      </c>
    </row>
    <row r="19356" spans="1:6">
      <c r="A19356">
        <v>5815</v>
      </c>
      <c r="B19356">
        <v>1</v>
      </c>
      <c r="C19356" t="s">
        <v>64</v>
      </c>
      <c r="D19356" t="s">
        <v>92</v>
      </c>
      <c r="E19356">
        <v>4188</v>
      </c>
      <c r="F19356">
        <v>1</v>
      </c>
    </row>
    <row r="19357" spans="1:6">
      <c r="A19357">
        <v>5815</v>
      </c>
      <c r="B19357">
        <v>1</v>
      </c>
      <c r="C19357" t="s">
        <v>64</v>
      </c>
      <c r="D19357" t="s">
        <v>92</v>
      </c>
      <c r="E19357">
        <v>1099</v>
      </c>
      <c r="F19357">
        <v>1</v>
      </c>
    </row>
    <row r="19358" spans="1:6">
      <c r="A19358">
        <v>5815</v>
      </c>
      <c r="B19358">
        <v>1</v>
      </c>
      <c r="C19358" t="s">
        <v>64</v>
      </c>
      <c r="D19358" t="s">
        <v>92</v>
      </c>
      <c r="E19358">
        <v>4571</v>
      </c>
      <c r="F19358">
        <v>1</v>
      </c>
    </row>
    <row r="19359" spans="1:6">
      <c r="A19359">
        <v>5815</v>
      </c>
      <c r="B19359">
        <v>1</v>
      </c>
      <c r="C19359" t="s">
        <v>64</v>
      </c>
      <c r="D19359" t="s">
        <v>92</v>
      </c>
      <c r="E19359">
        <v>6023</v>
      </c>
      <c r="F19359">
        <v>1</v>
      </c>
    </row>
    <row r="19360" spans="1:6">
      <c r="A19360">
        <v>5815</v>
      </c>
      <c r="B19360">
        <v>1</v>
      </c>
      <c r="C19360" t="s">
        <v>64</v>
      </c>
      <c r="D19360" t="s">
        <v>92</v>
      </c>
      <c r="E19360">
        <v>4132</v>
      </c>
      <c r="F19360">
        <v>1</v>
      </c>
    </row>
    <row r="19361" spans="1:6">
      <c r="A19361">
        <v>5815</v>
      </c>
      <c r="B19361">
        <v>1</v>
      </c>
      <c r="C19361" t="s">
        <v>64</v>
      </c>
      <c r="D19361" t="s">
        <v>92</v>
      </c>
      <c r="E19361">
        <v>5990</v>
      </c>
      <c r="F19361">
        <v>1</v>
      </c>
    </row>
    <row r="19362" spans="1:6">
      <c r="A19362">
        <v>5815</v>
      </c>
      <c r="B19362">
        <v>1</v>
      </c>
      <c r="C19362" t="s">
        <v>64</v>
      </c>
      <c r="D19362" t="s">
        <v>92</v>
      </c>
      <c r="E19362">
        <v>5064</v>
      </c>
      <c r="F19362">
        <v>1</v>
      </c>
    </row>
    <row r="19363" spans="1:6">
      <c r="A19363">
        <v>5815</v>
      </c>
      <c r="B19363">
        <v>1</v>
      </c>
      <c r="C19363" t="s">
        <v>64</v>
      </c>
      <c r="D19363" t="s">
        <v>92</v>
      </c>
      <c r="E19363">
        <v>3220</v>
      </c>
      <c r="F19363">
        <v>1</v>
      </c>
    </row>
    <row r="19364" spans="1:6">
      <c r="A19364">
        <v>5815</v>
      </c>
      <c r="B19364">
        <v>1</v>
      </c>
      <c r="C19364" t="s">
        <v>64</v>
      </c>
      <c r="D19364" t="s">
        <v>92</v>
      </c>
      <c r="E19364">
        <v>3226</v>
      </c>
      <c r="F19364">
        <v>1</v>
      </c>
    </row>
    <row r="19365" spans="1:6">
      <c r="A19365">
        <v>5815</v>
      </c>
      <c r="B19365">
        <v>1</v>
      </c>
      <c r="C19365" t="s">
        <v>64</v>
      </c>
      <c r="D19365" t="s">
        <v>92</v>
      </c>
      <c r="E19365">
        <v>1109</v>
      </c>
      <c r="F19365">
        <v>1</v>
      </c>
    </row>
    <row r="19366" spans="1:6">
      <c r="A19366">
        <v>5815</v>
      </c>
      <c r="B19366">
        <v>1</v>
      </c>
      <c r="C19366" t="s">
        <v>64</v>
      </c>
      <c r="D19366" t="s">
        <v>92</v>
      </c>
      <c r="E19366">
        <v>5697</v>
      </c>
      <c r="F19366">
        <v>1</v>
      </c>
    </row>
    <row r="19367" spans="1:6">
      <c r="A19367">
        <v>5815</v>
      </c>
      <c r="B19367">
        <v>1</v>
      </c>
      <c r="C19367" t="s">
        <v>64</v>
      </c>
      <c r="D19367" t="s">
        <v>92</v>
      </c>
      <c r="E19367">
        <v>2177</v>
      </c>
      <c r="F19367">
        <v>1</v>
      </c>
    </row>
    <row r="19368" spans="1:6">
      <c r="A19368">
        <v>5815</v>
      </c>
      <c r="B19368">
        <v>1</v>
      </c>
      <c r="C19368" t="s">
        <v>64</v>
      </c>
      <c r="D19368" t="s">
        <v>92</v>
      </c>
      <c r="E19368">
        <v>4278</v>
      </c>
      <c r="F19368">
        <v>1</v>
      </c>
    </row>
    <row r="19369" spans="1:6">
      <c r="A19369">
        <v>5815</v>
      </c>
      <c r="B19369">
        <v>1</v>
      </c>
      <c r="C19369" t="s">
        <v>64</v>
      </c>
      <c r="D19369" t="s">
        <v>92</v>
      </c>
      <c r="E19369">
        <v>5560</v>
      </c>
      <c r="F19369">
        <v>1</v>
      </c>
    </row>
    <row r="19370" spans="1:6">
      <c r="A19370">
        <v>5815</v>
      </c>
      <c r="B19370">
        <v>1</v>
      </c>
      <c r="C19370" t="s">
        <v>64</v>
      </c>
      <c r="D19370" t="s">
        <v>92</v>
      </c>
      <c r="E19370">
        <v>250</v>
      </c>
      <c r="F19370">
        <v>1</v>
      </c>
    </row>
    <row r="19371" spans="1:6">
      <c r="A19371">
        <v>5815</v>
      </c>
      <c r="B19371">
        <v>1</v>
      </c>
      <c r="C19371" t="s">
        <v>64</v>
      </c>
      <c r="D19371" t="s">
        <v>92</v>
      </c>
      <c r="E19371">
        <v>985</v>
      </c>
      <c r="F19371">
        <v>1</v>
      </c>
    </row>
    <row r="19372" spans="1:6">
      <c r="A19372">
        <v>5815</v>
      </c>
      <c r="B19372">
        <v>1</v>
      </c>
      <c r="C19372" t="s">
        <v>64</v>
      </c>
      <c r="D19372" t="s">
        <v>92</v>
      </c>
      <c r="E19372">
        <v>182</v>
      </c>
      <c r="F19372">
        <v>1</v>
      </c>
    </row>
    <row r="19373" spans="1:6">
      <c r="A19373">
        <v>5815</v>
      </c>
      <c r="B19373">
        <v>10</v>
      </c>
      <c r="C19373" t="s">
        <v>64</v>
      </c>
      <c r="D19373" t="s">
        <v>92</v>
      </c>
      <c r="E19373">
        <v>1076</v>
      </c>
      <c r="F19373">
        <v>4</v>
      </c>
    </row>
    <row r="19374" spans="1:6">
      <c r="A19374">
        <v>5815</v>
      </c>
      <c r="B19374">
        <v>10</v>
      </c>
      <c r="C19374" t="s">
        <v>64</v>
      </c>
      <c r="D19374" t="s">
        <v>92</v>
      </c>
      <c r="E19374">
        <v>5518</v>
      </c>
      <c r="F19374">
        <v>4</v>
      </c>
    </row>
    <row r="19375" spans="1:6">
      <c r="A19375">
        <v>5815</v>
      </c>
      <c r="B19375">
        <v>10</v>
      </c>
      <c r="C19375" t="s">
        <v>64</v>
      </c>
      <c r="D19375" t="s">
        <v>92</v>
      </c>
      <c r="E19375">
        <v>5442</v>
      </c>
      <c r="F19375">
        <v>3</v>
      </c>
    </row>
    <row r="19376" spans="1:6">
      <c r="A19376">
        <v>5815</v>
      </c>
      <c r="B19376">
        <v>10</v>
      </c>
      <c r="C19376" t="s">
        <v>64</v>
      </c>
      <c r="D19376" t="s">
        <v>92</v>
      </c>
      <c r="E19376">
        <v>2664</v>
      </c>
      <c r="F19376">
        <v>3</v>
      </c>
    </row>
    <row r="19377" spans="1:6">
      <c r="A19377">
        <v>5815</v>
      </c>
      <c r="B19377">
        <v>10</v>
      </c>
      <c r="C19377" t="s">
        <v>64</v>
      </c>
      <c r="D19377" t="s">
        <v>92</v>
      </c>
      <c r="E19377">
        <v>5910</v>
      </c>
      <c r="F19377">
        <v>3</v>
      </c>
    </row>
    <row r="19378" spans="1:6">
      <c r="A19378">
        <v>5815</v>
      </c>
      <c r="B19378">
        <v>10</v>
      </c>
      <c r="C19378" t="s">
        <v>64</v>
      </c>
      <c r="D19378" t="s">
        <v>92</v>
      </c>
      <c r="E19378">
        <v>2404</v>
      </c>
      <c r="F19378">
        <v>2</v>
      </c>
    </row>
    <row r="19379" spans="1:6">
      <c r="A19379">
        <v>5815</v>
      </c>
      <c r="B19379">
        <v>10</v>
      </c>
      <c r="C19379" t="s">
        <v>64</v>
      </c>
      <c r="D19379" t="s">
        <v>92</v>
      </c>
      <c r="E19379">
        <v>5790</v>
      </c>
      <c r="F19379">
        <v>2</v>
      </c>
    </row>
    <row r="19380" spans="1:6">
      <c r="A19380">
        <v>5815</v>
      </c>
      <c r="B19380">
        <v>10</v>
      </c>
      <c r="C19380" t="s">
        <v>64</v>
      </c>
      <c r="D19380" t="s">
        <v>92</v>
      </c>
      <c r="E19380">
        <v>4851</v>
      </c>
      <c r="F19380">
        <v>2</v>
      </c>
    </row>
    <row r="19381" spans="1:6">
      <c r="A19381">
        <v>5815</v>
      </c>
      <c r="B19381">
        <v>10</v>
      </c>
      <c r="C19381" t="s">
        <v>64</v>
      </c>
      <c r="D19381" t="s">
        <v>92</v>
      </c>
      <c r="E19381">
        <v>4512</v>
      </c>
      <c r="F19381">
        <v>2</v>
      </c>
    </row>
    <row r="19382" spans="1:6">
      <c r="A19382">
        <v>5815</v>
      </c>
      <c r="B19382">
        <v>10</v>
      </c>
      <c r="C19382" t="s">
        <v>64</v>
      </c>
      <c r="D19382" t="s">
        <v>92</v>
      </c>
      <c r="E19382">
        <v>4782</v>
      </c>
      <c r="F19382">
        <v>2</v>
      </c>
    </row>
    <row r="19383" spans="1:6">
      <c r="A19383">
        <v>5815</v>
      </c>
      <c r="B19383">
        <v>10</v>
      </c>
      <c r="C19383" t="s">
        <v>64</v>
      </c>
      <c r="D19383" t="s">
        <v>92</v>
      </c>
      <c r="E19383">
        <v>1073</v>
      </c>
      <c r="F19383">
        <v>2</v>
      </c>
    </row>
    <row r="19384" spans="1:6">
      <c r="A19384">
        <v>5815</v>
      </c>
      <c r="B19384">
        <v>10</v>
      </c>
      <c r="C19384" t="s">
        <v>64</v>
      </c>
      <c r="D19384" t="s">
        <v>92</v>
      </c>
      <c r="E19384">
        <v>4500</v>
      </c>
      <c r="F19384">
        <v>2</v>
      </c>
    </row>
    <row r="19385" spans="1:6">
      <c r="A19385">
        <v>5815</v>
      </c>
      <c r="B19385">
        <v>10</v>
      </c>
      <c r="C19385" t="s">
        <v>64</v>
      </c>
      <c r="D19385" t="s">
        <v>92</v>
      </c>
      <c r="E19385">
        <v>3598</v>
      </c>
      <c r="F19385">
        <v>2</v>
      </c>
    </row>
    <row r="19386" spans="1:6">
      <c r="A19386">
        <v>5815</v>
      </c>
      <c r="B19386">
        <v>10</v>
      </c>
      <c r="C19386" t="s">
        <v>64</v>
      </c>
      <c r="D19386" t="s">
        <v>92</v>
      </c>
      <c r="E19386">
        <v>5312</v>
      </c>
      <c r="F19386">
        <v>1</v>
      </c>
    </row>
    <row r="19387" spans="1:6">
      <c r="A19387">
        <v>5815</v>
      </c>
      <c r="B19387">
        <v>10</v>
      </c>
      <c r="C19387" t="s">
        <v>64</v>
      </c>
      <c r="D19387" t="s">
        <v>92</v>
      </c>
      <c r="E19387">
        <v>2065</v>
      </c>
      <c r="F19387">
        <v>1</v>
      </c>
    </row>
    <row r="19388" spans="1:6">
      <c r="A19388">
        <v>5815</v>
      </c>
      <c r="B19388">
        <v>10</v>
      </c>
      <c r="C19388" t="s">
        <v>64</v>
      </c>
      <c r="D19388" t="s">
        <v>92</v>
      </c>
      <c r="E19388">
        <v>4793</v>
      </c>
      <c r="F19388">
        <v>1</v>
      </c>
    </row>
    <row r="19389" spans="1:6">
      <c r="A19389">
        <v>5815</v>
      </c>
      <c r="B19389">
        <v>10</v>
      </c>
      <c r="C19389" t="s">
        <v>64</v>
      </c>
      <c r="D19389" t="s">
        <v>92</v>
      </c>
      <c r="E19389">
        <v>2491</v>
      </c>
      <c r="F19389">
        <v>1</v>
      </c>
    </row>
    <row r="19390" spans="1:6">
      <c r="A19390">
        <v>5815</v>
      </c>
      <c r="B19390">
        <v>10</v>
      </c>
      <c r="C19390" t="s">
        <v>64</v>
      </c>
      <c r="D19390" t="s">
        <v>92</v>
      </c>
      <c r="E19390">
        <v>2725</v>
      </c>
      <c r="F19390">
        <v>1</v>
      </c>
    </row>
    <row r="19391" spans="1:6">
      <c r="A19391">
        <v>5815</v>
      </c>
      <c r="B19391">
        <v>10</v>
      </c>
      <c r="C19391" t="s">
        <v>64</v>
      </c>
      <c r="D19391" t="s">
        <v>92</v>
      </c>
      <c r="E19391">
        <v>4711</v>
      </c>
      <c r="F19391">
        <v>1</v>
      </c>
    </row>
    <row r="19392" spans="1:6">
      <c r="A19392">
        <v>5815</v>
      </c>
      <c r="B19392">
        <v>10</v>
      </c>
      <c r="C19392" t="s">
        <v>64</v>
      </c>
      <c r="D19392" t="s">
        <v>92</v>
      </c>
      <c r="E19392">
        <v>5394</v>
      </c>
      <c r="F19392">
        <v>1</v>
      </c>
    </row>
    <row r="19393" spans="1:6">
      <c r="A19393">
        <v>5815</v>
      </c>
      <c r="B19393">
        <v>10</v>
      </c>
      <c r="C19393" t="s">
        <v>64</v>
      </c>
      <c r="D19393" t="s">
        <v>92</v>
      </c>
      <c r="E19393">
        <v>1254</v>
      </c>
      <c r="F19393">
        <v>1</v>
      </c>
    </row>
    <row r="19394" spans="1:6">
      <c r="A19394">
        <v>5815</v>
      </c>
      <c r="B19394">
        <v>10</v>
      </c>
      <c r="C19394" t="s">
        <v>64</v>
      </c>
      <c r="D19394" t="s">
        <v>92</v>
      </c>
      <c r="E19394">
        <v>1285</v>
      </c>
      <c r="F19394">
        <v>1</v>
      </c>
    </row>
    <row r="19395" spans="1:6">
      <c r="A19395">
        <v>5815</v>
      </c>
      <c r="B19395">
        <v>10</v>
      </c>
      <c r="C19395" t="s">
        <v>64</v>
      </c>
      <c r="D19395" t="s">
        <v>92</v>
      </c>
      <c r="E19395">
        <v>3471</v>
      </c>
      <c r="F19395">
        <v>1</v>
      </c>
    </row>
    <row r="19396" spans="1:6">
      <c r="A19396">
        <v>5815</v>
      </c>
      <c r="B19396">
        <v>10</v>
      </c>
      <c r="C19396" t="s">
        <v>64</v>
      </c>
      <c r="D19396" t="s">
        <v>92</v>
      </c>
      <c r="E19396">
        <v>5539</v>
      </c>
      <c r="F19396">
        <v>1</v>
      </c>
    </row>
    <row r="19397" spans="1:6">
      <c r="A19397">
        <v>5815</v>
      </c>
      <c r="B19397">
        <v>10</v>
      </c>
      <c r="C19397" t="s">
        <v>64</v>
      </c>
      <c r="D19397" t="s">
        <v>92</v>
      </c>
      <c r="E19397">
        <v>5989</v>
      </c>
      <c r="F19397">
        <v>1</v>
      </c>
    </row>
    <row r="19398" spans="1:6">
      <c r="A19398">
        <v>5815</v>
      </c>
      <c r="B19398">
        <v>10</v>
      </c>
      <c r="C19398" t="s">
        <v>64</v>
      </c>
      <c r="D19398" t="s">
        <v>92</v>
      </c>
      <c r="E19398">
        <v>3272</v>
      </c>
      <c r="F19398">
        <v>1</v>
      </c>
    </row>
    <row r="19399" spans="1:6">
      <c r="A19399">
        <v>5815</v>
      </c>
      <c r="B19399">
        <v>10</v>
      </c>
      <c r="C19399" t="s">
        <v>64</v>
      </c>
      <c r="D19399" t="s">
        <v>92</v>
      </c>
      <c r="E19399">
        <v>2764</v>
      </c>
      <c r="F19399">
        <v>1</v>
      </c>
    </row>
    <row r="19400" spans="1:6">
      <c r="A19400">
        <v>5815</v>
      </c>
      <c r="B19400">
        <v>10</v>
      </c>
      <c r="C19400" t="s">
        <v>64</v>
      </c>
      <c r="D19400" t="s">
        <v>92</v>
      </c>
      <c r="E19400">
        <v>2526</v>
      </c>
      <c r="F19400">
        <v>1</v>
      </c>
    </row>
    <row r="19401" spans="1:6">
      <c r="A19401">
        <v>5815</v>
      </c>
      <c r="B19401">
        <v>10</v>
      </c>
      <c r="C19401" t="s">
        <v>64</v>
      </c>
      <c r="D19401" t="s">
        <v>92</v>
      </c>
      <c r="E19401">
        <v>2178</v>
      </c>
      <c r="F19401">
        <v>1</v>
      </c>
    </row>
    <row r="19402" spans="1:6">
      <c r="A19402">
        <v>5815</v>
      </c>
      <c r="B19402">
        <v>10</v>
      </c>
      <c r="C19402" t="s">
        <v>64</v>
      </c>
      <c r="D19402" t="s">
        <v>92</v>
      </c>
      <c r="E19402">
        <v>6042</v>
      </c>
      <c r="F19402">
        <v>1</v>
      </c>
    </row>
    <row r="19403" spans="1:6">
      <c r="A19403">
        <v>5815</v>
      </c>
      <c r="B19403">
        <v>10</v>
      </c>
      <c r="C19403" t="s">
        <v>64</v>
      </c>
      <c r="D19403" t="s">
        <v>92</v>
      </c>
      <c r="E19403">
        <v>2735</v>
      </c>
      <c r="F19403">
        <v>1</v>
      </c>
    </row>
    <row r="19404" spans="1:6">
      <c r="A19404">
        <v>5815</v>
      </c>
      <c r="B19404">
        <v>10</v>
      </c>
      <c r="C19404" t="s">
        <v>64</v>
      </c>
      <c r="D19404" t="s">
        <v>92</v>
      </c>
      <c r="E19404">
        <v>4134</v>
      </c>
      <c r="F19404">
        <v>1</v>
      </c>
    </row>
    <row r="19405" spans="1:6">
      <c r="A19405">
        <v>5815</v>
      </c>
      <c r="B19405">
        <v>10</v>
      </c>
      <c r="C19405" t="s">
        <v>64</v>
      </c>
      <c r="D19405" t="s">
        <v>92</v>
      </c>
      <c r="E19405">
        <v>2009</v>
      </c>
      <c r="F19405">
        <v>1</v>
      </c>
    </row>
    <row r="19406" spans="1:6">
      <c r="A19406">
        <v>5815</v>
      </c>
      <c r="B19406">
        <v>10</v>
      </c>
      <c r="C19406" t="s">
        <v>64</v>
      </c>
      <c r="D19406" t="s">
        <v>92</v>
      </c>
      <c r="E19406">
        <v>3333</v>
      </c>
      <c r="F19406">
        <v>1</v>
      </c>
    </row>
    <row r="19407" spans="1:6">
      <c r="A19407">
        <v>5815</v>
      </c>
      <c r="B19407">
        <v>10</v>
      </c>
      <c r="C19407" t="s">
        <v>64</v>
      </c>
      <c r="D19407" t="s">
        <v>92</v>
      </c>
      <c r="E19407">
        <v>4805</v>
      </c>
      <c r="F19407">
        <v>1</v>
      </c>
    </row>
    <row r="19408" spans="1:6">
      <c r="A19408">
        <v>5815</v>
      </c>
      <c r="B19408">
        <v>10</v>
      </c>
      <c r="C19408" t="s">
        <v>64</v>
      </c>
      <c r="D19408" t="s">
        <v>92</v>
      </c>
      <c r="E19408">
        <v>3752</v>
      </c>
      <c r="F19408">
        <v>1</v>
      </c>
    </row>
    <row r="19409" spans="1:6">
      <c r="A19409">
        <v>5815</v>
      </c>
      <c r="B19409">
        <v>10</v>
      </c>
      <c r="C19409" t="s">
        <v>64</v>
      </c>
      <c r="D19409" t="s">
        <v>92</v>
      </c>
      <c r="E19409">
        <v>3773</v>
      </c>
      <c r="F19409">
        <v>1</v>
      </c>
    </row>
    <row r="19410" spans="1:6">
      <c r="A19410">
        <v>5815</v>
      </c>
      <c r="B19410">
        <v>10</v>
      </c>
      <c r="C19410" t="s">
        <v>64</v>
      </c>
      <c r="D19410" t="s">
        <v>92</v>
      </c>
      <c r="E19410">
        <v>4553</v>
      </c>
      <c r="F19410">
        <v>1</v>
      </c>
    </row>
    <row r="19411" spans="1:6">
      <c r="A19411">
        <v>5815</v>
      </c>
      <c r="B19411">
        <v>10</v>
      </c>
      <c r="C19411" t="s">
        <v>64</v>
      </c>
      <c r="D19411" t="s">
        <v>92</v>
      </c>
      <c r="E19411">
        <v>4397</v>
      </c>
      <c r="F19411">
        <v>1</v>
      </c>
    </row>
    <row r="19412" spans="1:6">
      <c r="A19412">
        <v>5815</v>
      </c>
      <c r="B19412">
        <v>10</v>
      </c>
      <c r="C19412" t="s">
        <v>64</v>
      </c>
      <c r="D19412" t="s">
        <v>92</v>
      </c>
      <c r="E19412">
        <v>2023</v>
      </c>
      <c r="F19412">
        <v>1</v>
      </c>
    </row>
    <row r="19413" spans="1:6">
      <c r="A19413">
        <v>5815</v>
      </c>
      <c r="B19413">
        <v>10</v>
      </c>
      <c r="C19413" t="s">
        <v>64</v>
      </c>
      <c r="D19413" t="s">
        <v>92</v>
      </c>
      <c r="E19413">
        <v>5208</v>
      </c>
      <c r="F19413">
        <v>1</v>
      </c>
    </row>
    <row r="19414" spans="1:6">
      <c r="A19414">
        <v>5815</v>
      </c>
      <c r="B19414">
        <v>10</v>
      </c>
      <c r="C19414" t="s">
        <v>64</v>
      </c>
      <c r="D19414" t="s">
        <v>92</v>
      </c>
      <c r="E19414">
        <v>2489</v>
      </c>
      <c r="F19414">
        <v>1</v>
      </c>
    </row>
    <row r="19415" spans="1:6">
      <c r="A19415">
        <v>5815</v>
      </c>
      <c r="B19415">
        <v>10</v>
      </c>
      <c r="C19415" t="s">
        <v>64</v>
      </c>
      <c r="D19415" t="s">
        <v>92</v>
      </c>
      <c r="E19415">
        <v>5862</v>
      </c>
      <c r="F19415">
        <v>1</v>
      </c>
    </row>
    <row r="19416" spans="1:6">
      <c r="A19416">
        <v>5815</v>
      </c>
      <c r="B19416">
        <v>10</v>
      </c>
      <c r="C19416" t="s">
        <v>64</v>
      </c>
      <c r="D19416" t="s">
        <v>92</v>
      </c>
      <c r="E19416">
        <v>2902</v>
      </c>
      <c r="F19416">
        <v>1</v>
      </c>
    </row>
    <row r="19417" spans="1:6">
      <c r="A19417">
        <v>5815</v>
      </c>
      <c r="B19417">
        <v>10</v>
      </c>
      <c r="C19417" t="s">
        <v>64</v>
      </c>
      <c r="D19417" t="s">
        <v>92</v>
      </c>
      <c r="E19417">
        <v>2244</v>
      </c>
      <c r="F19417">
        <v>1</v>
      </c>
    </row>
    <row r="19418" spans="1:6">
      <c r="A19418">
        <v>5815</v>
      </c>
      <c r="B19418">
        <v>10</v>
      </c>
      <c r="C19418" t="s">
        <v>64</v>
      </c>
      <c r="D19418" t="s">
        <v>92</v>
      </c>
      <c r="E19418">
        <v>1043</v>
      </c>
      <c r="F19418">
        <v>1</v>
      </c>
    </row>
    <row r="19419" spans="1:6">
      <c r="A19419">
        <v>5815</v>
      </c>
      <c r="B19419">
        <v>10</v>
      </c>
      <c r="C19419" t="s">
        <v>64</v>
      </c>
      <c r="D19419" t="s">
        <v>92</v>
      </c>
      <c r="E19419">
        <v>3332</v>
      </c>
      <c r="F19419">
        <v>1</v>
      </c>
    </row>
    <row r="19420" spans="1:6">
      <c r="A19420">
        <v>5815</v>
      </c>
      <c r="B19420">
        <v>10</v>
      </c>
      <c r="C19420" t="s">
        <v>64</v>
      </c>
      <c r="D19420" t="s">
        <v>92</v>
      </c>
      <c r="E19420">
        <v>1128</v>
      </c>
      <c r="F19420">
        <v>1</v>
      </c>
    </row>
    <row r="19421" spans="1:6">
      <c r="A19421">
        <v>5815</v>
      </c>
      <c r="B19421">
        <v>10</v>
      </c>
      <c r="C19421" t="s">
        <v>64</v>
      </c>
      <c r="D19421" t="s">
        <v>92</v>
      </c>
      <c r="E19421">
        <v>5364</v>
      </c>
      <c r="F19421">
        <v>1</v>
      </c>
    </row>
    <row r="19422" spans="1:6">
      <c r="A19422">
        <v>5815</v>
      </c>
      <c r="B19422">
        <v>10</v>
      </c>
      <c r="C19422" t="s">
        <v>64</v>
      </c>
      <c r="D19422" t="s">
        <v>92</v>
      </c>
      <c r="E19422">
        <v>2252</v>
      </c>
      <c r="F19422">
        <v>1</v>
      </c>
    </row>
    <row r="19423" spans="1:6">
      <c r="A19423">
        <v>5815</v>
      </c>
      <c r="B19423">
        <v>10</v>
      </c>
      <c r="C19423" t="s">
        <v>64</v>
      </c>
      <c r="D19423" t="s">
        <v>92</v>
      </c>
      <c r="E19423">
        <v>2597</v>
      </c>
      <c r="F19423">
        <v>1</v>
      </c>
    </row>
    <row r="19424" spans="1:6">
      <c r="A19424">
        <v>5815</v>
      </c>
      <c r="B19424">
        <v>10</v>
      </c>
      <c r="C19424" t="s">
        <v>64</v>
      </c>
      <c r="D19424" t="s">
        <v>92</v>
      </c>
      <c r="E19424">
        <v>2553</v>
      </c>
      <c r="F19424">
        <v>1</v>
      </c>
    </row>
    <row r="19425" spans="1:6">
      <c r="A19425">
        <v>5815</v>
      </c>
      <c r="B19425">
        <v>10</v>
      </c>
      <c r="C19425" t="s">
        <v>64</v>
      </c>
      <c r="D19425" t="s">
        <v>92</v>
      </c>
      <c r="E19425">
        <v>2544</v>
      </c>
      <c r="F19425">
        <v>1</v>
      </c>
    </row>
    <row r="19426" spans="1:6">
      <c r="A19426">
        <v>5815</v>
      </c>
      <c r="B19426">
        <v>10</v>
      </c>
      <c r="C19426" t="s">
        <v>64</v>
      </c>
      <c r="D19426" t="s">
        <v>92</v>
      </c>
      <c r="E19426">
        <v>3933</v>
      </c>
      <c r="F19426">
        <v>1</v>
      </c>
    </row>
    <row r="19427" spans="1:6">
      <c r="A19427">
        <v>5815</v>
      </c>
      <c r="B19427">
        <v>10</v>
      </c>
      <c r="C19427" t="s">
        <v>64</v>
      </c>
      <c r="D19427" t="s">
        <v>92</v>
      </c>
      <c r="E19427">
        <v>3050</v>
      </c>
      <c r="F19427">
        <v>1</v>
      </c>
    </row>
    <row r="19428" spans="1:6">
      <c r="A19428">
        <v>5815</v>
      </c>
      <c r="B19428">
        <v>10</v>
      </c>
      <c r="C19428" t="s">
        <v>64</v>
      </c>
      <c r="D19428" t="s">
        <v>92</v>
      </c>
      <c r="E19428">
        <v>5597</v>
      </c>
      <c r="F19428">
        <v>1</v>
      </c>
    </row>
    <row r="19429" spans="1:6">
      <c r="A19429">
        <v>5815</v>
      </c>
      <c r="B19429">
        <v>10</v>
      </c>
      <c r="C19429" t="s">
        <v>64</v>
      </c>
      <c r="D19429" t="s">
        <v>92</v>
      </c>
      <c r="E19429">
        <v>5887</v>
      </c>
      <c r="F19429">
        <v>1</v>
      </c>
    </row>
    <row r="19430" spans="1:6">
      <c r="A19430">
        <v>5815</v>
      </c>
      <c r="B19430">
        <v>10</v>
      </c>
      <c r="C19430" t="s">
        <v>64</v>
      </c>
      <c r="D19430" t="s">
        <v>92</v>
      </c>
      <c r="E19430">
        <v>4002</v>
      </c>
      <c r="F19430">
        <v>1</v>
      </c>
    </row>
    <row r="19431" spans="1:6">
      <c r="A19431">
        <v>5815</v>
      </c>
      <c r="B19431">
        <v>10</v>
      </c>
      <c r="C19431" t="s">
        <v>64</v>
      </c>
      <c r="D19431" t="s">
        <v>92</v>
      </c>
      <c r="E19431">
        <v>5285</v>
      </c>
      <c r="F19431">
        <v>1</v>
      </c>
    </row>
    <row r="19432" spans="1:6">
      <c r="A19432">
        <v>5815</v>
      </c>
      <c r="B19432">
        <v>10</v>
      </c>
      <c r="C19432" t="s">
        <v>64</v>
      </c>
      <c r="D19432" t="s">
        <v>92</v>
      </c>
      <c r="E19432">
        <v>3418</v>
      </c>
      <c r="F19432">
        <v>1</v>
      </c>
    </row>
    <row r="19433" spans="1:6">
      <c r="A19433">
        <v>5815</v>
      </c>
      <c r="B19433">
        <v>10</v>
      </c>
      <c r="C19433" t="s">
        <v>64</v>
      </c>
      <c r="D19433" t="s">
        <v>92</v>
      </c>
      <c r="E19433">
        <v>5837</v>
      </c>
      <c r="F19433">
        <v>1</v>
      </c>
    </row>
    <row r="19434" spans="1:6">
      <c r="A19434">
        <v>5912</v>
      </c>
      <c r="B19434">
        <v>0</v>
      </c>
      <c r="C19434" t="s">
        <v>63</v>
      </c>
      <c r="D19434" t="s">
        <v>92</v>
      </c>
      <c r="E19434">
        <v>5857</v>
      </c>
      <c r="F19434">
        <v>9</v>
      </c>
    </row>
    <row r="19435" spans="1:6">
      <c r="A19435">
        <v>5912</v>
      </c>
      <c r="B19435">
        <v>0</v>
      </c>
      <c r="C19435" t="s">
        <v>63</v>
      </c>
      <c r="D19435" t="s">
        <v>92</v>
      </c>
      <c r="E19435">
        <v>1218</v>
      </c>
      <c r="F19435">
        <v>9</v>
      </c>
    </row>
    <row r="19436" spans="1:6">
      <c r="A19436">
        <v>5912</v>
      </c>
      <c r="B19436">
        <v>0</v>
      </c>
      <c r="C19436" t="s">
        <v>63</v>
      </c>
      <c r="D19436" t="s">
        <v>92</v>
      </c>
      <c r="E19436">
        <v>14</v>
      </c>
      <c r="F19436">
        <v>5</v>
      </c>
    </row>
    <row r="19437" spans="1:6">
      <c r="A19437">
        <v>5912</v>
      </c>
      <c r="B19437">
        <v>0</v>
      </c>
      <c r="C19437" t="s">
        <v>63</v>
      </c>
      <c r="D19437" t="s">
        <v>92</v>
      </c>
      <c r="E19437">
        <v>4125</v>
      </c>
      <c r="F19437">
        <v>5</v>
      </c>
    </row>
    <row r="19438" spans="1:6">
      <c r="A19438">
        <v>5912</v>
      </c>
      <c r="B19438">
        <v>0</v>
      </c>
      <c r="C19438" t="s">
        <v>63</v>
      </c>
      <c r="D19438" t="s">
        <v>92</v>
      </c>
      <c r="E19438">
        <v>4718</v>
      </c>
      <c r="F19438">
        <v>4</v>
      </c>
    </row>
    <row r="19439" spans="1:6">
      <c r="A19439">
        <v>5912</v>
      </c>
      <c r="B19439">
        <v>0</v>
      </c>
      <c r="C19439" t="s">
        <v>63</v>
      </c>
      <c r="D19439" t="s">
        <v>92</v>
      </c>
      <c r="E19439">
        <v>2038</v>
      </c>
      <c r="F19439">
        <v>4</v>
      </c>
    </row>
    <row r="19440" spans="1:6">
      <c r="A19440">
        <v>5912</v>
      </c>
      <c r="B19440">
        <v>0</v>
      </c>
      <c r="C19440" t="s">
        <v>63</v>
      </c>
      <c r="D19440" t="s">
        <v>92</v>
      </c>
      <c r="E19440">
        <v>29</v>
      </c>
      <c r="F19440">
        <v>4</v>
      </c>
    </row>
    <row r="19441" spans="1:6">
      <c r="A19441">
        <v>5912</v>
      </c>
      <c r="B19441">
        <v>0</v>
      </c>
      <c r="C19441" t="s">
        <v>63</v>
      </c>
      <c r="D19441" t="s">
        <v>92</v>
      </c>
      <c r="E19441">
        <v>5151</v>
      </c>
      <c r="F19441">
        <v>4</v>
      </c>
    </row>
    <row r="19442" spans="1:6">
      <c r="A19442">
        <v>5912</v>
      </c>
      <c r="B19442">
        <v>0</v>
      </c>
      <c r="C19442" t="s">
        <v>63</v>
      </c>
      <c r="D19442" t="s">
        <v>92</v>
      </c>
      <c r="E19442">
        <v>4456</v>
      </c>
      <c r="F19442">
        <v>4</v>
      </c>
    </row>
    <row r="19443" spans="1:6">
      <c r="A19443">
        <v>5912</v>
      </c>
      <c r="B19443">
        <v>0</v>
      </c>
      <c r="C19443" t="s">
        <v>63</v>
      </c>
      <c r="D19443" t="s">
        <v>92</v>
      </c>
      <c r="E19443">
        <v>5952</v>
      </c>
      <c r="F19443">
        <v>4</v>
      </c>
    </row>
    <row r="19444" spans="1:6">
      <c r="A19444">
        <v>5912</v>
      </c>
      <c r="B19444">
        <v>0</v>
      </c>
      <c r="C19444" t="s">
        <v>63</v>
      </c>
      <c r="D19444" t="s">
        <v>92</v>
      </c>
      <c r="E19444">
        <v>349</v>
      </c>
      <c r="F19444">
        <v>2</v>
      </c>
    </row>
    <row r="19445" spans="1:6">
      <c r="A19445">
        <v>5912</v>
      </c>
      <c r="B19445">
        <v>0</v>
      </c>
      <c r="C19445" t="s">
        <v>63</v>
      </c>
      <c r="D19445" t="s">
        <v>92</v>
      </c>
      <c r="E19445">
        <v>4184</v>
      </c>
      <c r="F19445">
        <v>2</v>
      </c>
    </row>
    <row r="19446" spans="1:6">
      <c r="A19446">
        <v>5912</v>
      </c>
      <c r="B19446">
        <v>0</v>
      </c>
      <c r="C19446" t="s">
        <v>63</v>
      </c>
      <c r="D19446" t="s">
        <v>92</v>
      </c>
      <c r="E19446">
        <v>3023</v>
      </c>
      <c r="F19446">
        <v>2</v>
      </c>
    </row>
    <row r="19447" spans="1:6">
      <c r="A19447">
        <v>5912</v>
      </c>
      <c r="B19447">
        <v>0</v>
      </c>
      <c r="C19447" t="s">
        <v>63</v>
      </c>
      <c r="D19447" t="s">
        <v>92</v>
      </c>
      <c r="E19447">
        <v>3461</v>
      </c>
      <c r="F19447">
        <v>2</v>
      </c>
    </row>
    <row r="19448" spans="1:6">
      <c r="A19448">
        <v>5912</v>
      </c>
      <c r="B19448">
        <v>0</v>
      </c>
      <c r="C19448" t="s">
        <v>63</v>
      </c>
      <c r="D19448" t="s">
        <v>92</v>
      </c>
      <c r="E19448">
        <v>5260</v>
      </c>
      <c r="F19448">
        <v>2</v>
      </c>
    </row>
    <row r="19449" spans="1:6">
      <c r="A19449">
        <v>5912</v>
      </c>
      <c r="B19449">
        <v>0</v>
      </c>
      <c r="C19449" t="s">
        <v>63</v>
      </c>
      <c r="D19449" t="s">
        <v>92</v>
      </c>
      <c r="E19449">
        <v>3527</v>
      </c>
      <c r="F19449">
        <v>1</v>
      </c>
    </row>
    <row r="19450" spans="1:6">
      <c r="A19450">
        <v>5912</v>
      </c>
      <c r="B19450">
        <v>0</v>
      </c>
      <c r="C19450" t="s">
        <v>63</v>
      </c>
      <c r="D19450" t="s">
        <v>92</v>
      </c>
      <c r="E19450">
        <v>2774</v>
      </c>
      <c r="F19450">
        <v>1</v>
      </c>
    </row>
    <row r="19451" spans="1:6">
      <c r="A19451">
        <v>5912</v>
      </c>
      <c r="B19451">
        <v>0</v>
      </c>
      <c r="C19451" t="s">
        <v>63</v>
      </c>
      <c r="D19451" t="s">
        <v>92</v>
      </c>
      <c r="E19451">
        <v>1109</v>
      </c>
      <c r="F19451">
        <v>1</v>
      </c>
    </row>
    <row r="19452" spans="1:6">
      <c r="A19452">
        <v>5912</v>
      </c>
      <c r="B19452">
        <v>0</v>
      </c>
      <c r="C19452" t="s">
        <v>63</v>
      </c>
      <c r="D19452" t="s">
        <v>92</v>
      </c>
      <c r="E19452">
        <v>2259</v>
      </c>
      <c r="F19452">
        <v>1</v>
      </c>
    </row>
    <row r="19453" spans="1:6">
      <c r="A19453">
        <v>5912</v>
      </c>
      <c r="B19453">
        <v>0</v>
      </c>
      <c r="C19453" t="s">
        <v>63</v>
      </c>
      <c r="D19453" t="s">
        <v>92</v>
      </c>
      <c r="E19453">
        <v>3184</v>
      </c>
      <c r="F19453">
        <v>1</v>
      </c>
    </row>
    <row r="19454" spans="1:6">
      <c r="A19454">
        <v>5912</v>
      </c>
      <c r="B19454">
        <v>0</v>
      </c>
      <c r="C19454" t="s">
        <v>63</v>
      </c>
      <c r="D19454" t="s">
        <v>92</v>
      </c>
      <c r="E19454">
        <v>4228</v>
      </c>
      <c r="F19454">
        <v>1</v>
      </c>
    </row>
    <row r="19455" spans="1:6">
      <c r="A19455">
        <v>5912</v>
      </c>
      <c r="B19455">
        <v>0</v>
      </c>
      <c r="C19455" t="s">
        <v>63</v>
      </c>
      <c r="D19455" t="s">
        <v>92</v>
      </c>
      <c r="E19455">
        <v>2871</v>
      </c>
      <c r="F19455">
        <v>1</v>
      </c>
    </row>
    <row r="19456" spans="1:6">
      <c r="A19456">
        <v>5912</v>
      </c>
      <c r="B19456">
        <v>0</v>
      </c>
      <c r="C19456" t="s">
        <v>63</v>
      </c>
      <c r="D19456" t="s">
        <v>92</v>
      </c>
      <c r="E19456">
        <v>4103</v>
      </c>
      <c r="F19456">
        <v>1</v>
      </c>
    </row>
    <row r="19457" spans="1:6">
      <c r="A19457">
        <v>5912</v>
      </c>
      <c r="B19457">
        <v>0</v>
      </c>
      <c r="C19457" t="s">
        <v>63</v>
      </c>
      <c r="D19457" t="s">
        <v>92</v>
      </c>
      <c r="E19457">
        <v>3295</v>
      </c>
      <c r="F19457">
        <v>1</v>
      </c>
    </row>
    <row r="19458" spans="1:6">
      <c r="A19458">
        <v>5912</v>
      </c>
      <c r="B19458">
        <v>0</v>
      </c>
      <c r="C19458" t="s">
        <v>63</v>
      </c>
      <c r="D19458" t="s">
        <v>92</v>
      </c>
      <c r="E19458">
        <v>1380</v>
      </c>
      <c r="F19458">
        <v>1</v>
      </c>
    </row>
    <row r="19459" spans="1:6">
      <c r="A19459">
        <v>5912</v>
      </c>
      <c r="B19459">
        <v>0</v>
      </c>
      <c r="C19459" t="s">
        <v>63</v>
      </c>
      <c r="D19459" t="s">
        <v>92</v>
      </c>
      <c r="E19459">
        <v>5384</v>
      </c>
      <c r="F19459">
        <v>1</v>
      </c>
    </row>
    <row r="19460" spans="1:6">
      <c r="A19460">
        <v>5912</v>
      </c>
      <c r="B19460">
        <v>0</v>
      </c>
      <c r="C19460" t="s">
        <v>63</v>
      </c>
      <c r="D19460" t="s">
        <v>92</v>
      </c>
      <c r="E19460">
        <v>3814</v>
      </c>
      <c r="F19460">
        <v>1</v>
      </c>
    </row>
    <row r="19461" spans="1:6">
      <c r="A19461">
        <v>5912</v>
      </c>
      <c r="B19461">
        <v>0</v>
      </c>
      <c r="C19461" t="s">
        <v>62</v>
      </c>
      <c r="D19461" t="s">
        <v>92</v>
      </c>
      <c r="E19461">
        <v>1218</v>
      </c>
      <c r="F19461">
        <v>41</v>
      </c>
    </row>
    <row r="19462" spans="1:6">
      <c r="A19462">
        <v>5912</v>
      </c>
      <c r="B19462">
        <v>0</v>
      </c>
      <c r="C19462" t="s">
        <v>62</v>
      </c>
      <c r="D19462" t="s">
        <v>92</v>
      </c>
      <c r="E19462">
        <v>5857</v>
      </c>
      <c r="F19462">
        <v>15</v>
      </c>
    </row>
    <row r="19463" spans="1:6">
      <c r="A19463">
        <v>5912</v>
      </c>
      <c r="B19463">
        <v>0</v>
      </c>
      <c r="C19463" t="s">
        <v>62</v>
      </c>
      <c r="D19463" t="s">
        <v>92</v>
      </c>
      <c r="E19463">
        <v>5151</v>
      </c>
      <c r="F19463">
        <v>14</v>
      </c>
    </row>
    <row r="19464" spans="1:6">
      <c r="A19464">
        <v>5912</v>
      </c>
      <c r="B19464">
        <v>0</v>
      </c>
      <c r="C19464" t="s">
        <v>62</v>
      </c>
      <c r="D19464" t="s">
        <v>92</v>
      </c>
      <c r="E19464">
        <v>4718</v>
      </c>
      <c r="F19464">
        <v>11</v>
      </c>
    </row>
    <row r="19465" spans="1:6">
      <c r="A19465">
        <v>5912</v>
      </c>
      <c r="B19465">
        <v>0</v>
      </c>
      <c r="C19465" t="s">
        <v>62</v>
      </c>
      <c r="D19465" t="s">
        <v>92</v>
      </c>
      <c r="E19465">
        <v>14</v>
      </c>
      <c r="F19465">
        <v>11</v>
      </c>
    </row>
    <row r="19466" spans="1:6">
      <c r="A19466">
        <v>5912</v>
      </c>
      <c r="B19466">
        <v>0</v>
      </c>
      <c r="C19466" t="s">
        <v>62</v>
      </c>
      <c r="D19466" t="s">
        <v>92</v>
      </c>
      <c r="E19466">
        <v>5952</v>
      </c>
      <c r="F19466">
        <v>6</v>
      </c>
    </row>
    <row r="19467" spans="1:6">
      <c r="A19467">
        <v>5912</v>
      </c>
      <c r="B19467">
        <v>0</v>
      </c>
      <c r="C19467" t="s">
        <v>62</v>
      </c>
      <c r="D19467" t="s">
        <v>92</v>
      </c>
      <c r="E19467">
        <v>29</v>
      </c>
      <c r="F19467">
        <v>5</v>
      </c>
    </row>
    <row r="19468" spans="1:6">
      <c r="A19468">
        <v>5912</v>
      </c>
      <c r="B19468">
        <v>0</v>
      </c>
      <c r="C19468" t="s">
        <v>62</v>
      </c>
      <c r="D19468" t="s">
        <v>92</v>
      </c>
      <c r="E19468">
        <v>2038</v>
      </c>
      <c r="F19468">
        <v>5</v>
      </c>
    </row>
    <row r="19469" spans="1:6">
      <c r="A19469">
        <v>5912</v>
      </c>
      <c r="B19469">
        <v>0</v>
      </c>
      <c r="C19469" t="s">
        <v>62</v>
      </c>
      <c r="D19469" t="s">
        <v>92</v>
      </c>
      <c r="E19469">
        <v>4125</v>
      </c>
      <c r="F19469">
        <v>3</v>
      </c>
    </row>
    <row r="19470" spans="1:6">
      <c r="A19470">
        <v>5912</v>
      </c>
      <c r="B19470">
        <v>0</v>
      </c>
      <c r="C19470" t="s">
        <v>62</v>
      </c>
      <c r="D19470" t="s">
        <v>92</v>
      </c>
      <c r="E19470">
        <v>4306</v>
      </c>
      <c r="F19470">
        <v>3</v>
      </c>
    </row>
    <row r="19471" spans="1:6">
      <c r="A19471">
        <v>5912</v>
      </c>
      <c r="B19471">
        <v>0</v>
      </c>
      <c r="C19471" t="s">
        <v>62</v>
      </c>
      <c r="D19471" t="s">
        <v>92</v>
      </c>
      <c r="E19471">
        <v>3833</v>
      </c>
      <c r="F19471">
        <v>2</v>
      </c>
    </row>
    <row r="19472" spans="1:6">
      <c r="A19472">
        <v>5912</v>
      </c>
      <c r="B19472">
        <v>0</v>
      </c>
      <c r="C19472" t="s">
        <v>62</v>
      </c>
      <c r="D19472" t="s">
        <v>92</v>
      </c>
      <c r="E19472">
        <v>1146</v>
      </c>
      <c r="F19472">
        <v>2</v>
      </c>
    </row>
    <row r="19473" spans="1:6">
      <c r="A19473">
        <v>5912</v>
      </c>
      <c r="B19473">
        <v>0</v>
      </c>
      <c r="C19473" t="s">
        <v>62</v>
      </c>
      <c r="D19473" t="s">
        <v>92</v>
      </c>
      <c r="E19473">
        <v>3023</v>
      </c>
      <c r="F19473">
        <v>2</v>
      </c>
    </row>
    <row r="19474" spans="1:6">
      <c r="A19474">
        <v>5912</v>
      </c>
      <c r="B19474">
        <v>0</v>
      </c>
      <c r="C19474" t="s">
        <v>62</v>
      </c>
      <c r="D19474" t="s">
        <v>92</v>
      </c>
      <c r="E19474">
        <v>4184</v>
      </c>
      <c r="F19474">
        <v>2</v>
      </c>
    </row>
    <row r="19475" spans="1:6">
      <c r="A19475">
        <v>5912</v>
      </c>
      <c r="B19475">
        <v>0</v>
      </c>
      <c r="C19475" t="s">
        <v>62</v>
      </c>
      <c r="D19475" t="s">
        <v>92</v>
      </c>
      <c r="E19475">
        <v>4118</v>
      </c>
      <c r="F19475">
        <v>2</v>
      </c>
    </row>
    <row r="19476" spans="1:6">
      <c r="A19476">
        <v>5912</v>
      </c>
      <c r="B19476">
        <v>0</v>
      </c>
      <c r="C19476" t="s">
        <v>62</v>
      </c>
      <c r="D19476" t="s">
        <v>92</v>
      </c>
      <c r="E19476">
        <v>3184</v>
      </c>
      <c r="F19476">
        <v>1</v>
      </c>
    </row>
    <row r="19477" spans="1:6">
      <c r="A19477">
        <v>5912</v>
      </c>
      <c r="B19477">
        <v>0</v>
      </c>
      <c r="C19477" t="s">
        <v>62</v>
      </c>
      <c r="D19477" t="s">
        <v>92</v>
      </c>
      <c r="E19477">
        <v>1184</v>
      </c>
      <c r="F19477">
        <v>1</v>
      </c>
    </row>
    <row r="19478" spans="1:6">
      <c r="A19478">
        <v>5912</v>
      </c>
      <c r="B19478">
        <v>0</v>
      </c>
      <c r="C19478" t="s">
        <v>62</v>
      </c>
      <c r="D19478" t="s">
        <v>92</v>
      </c>
      <c r="E19478">
        <v>2774</v>
      </c>
      <c r="F19478">
        <v>1</v>
      </c>
    </row>
    <row r="19479" spans="1:6">
      <c r="A19479">
        <v>5912</v>
      </c>
      <c r="B19479">
        <v>0</v>
      </c>
      <c r="C19479" t="s">
        <v>62</v>
      </c>
      <c r="D19479" t="s">
        <v>92</v>
      </c>
      <c r="E19479">
        <v>5783</v>
      </c>
      <c r="F19479">
        <v>1</v>
      </c>
    </row>
    <row r="19480" spans="1:6">
      <c r="A19480">
        <v>5912</v>
      </c>
      <c r="B19480">
        <v>0</v>
      </c>
      <c r="C19480" t="s">
        <v>62</v>
      </c>
      <c r="D19480" t="s">
        <v>92</v>
      </c>
      <c r="E19480">
        <v>2925</v>
      </c>
      <c r="F19480">
        <v>1</v>
      </c>
    </row>
    <row r="19481" spans="1:6">
      <c r="A19481">
        <v>5912</v>
      </c>
      <c r="B19481">
        <v>0</v>
      </c>
      <c r="C19481" t="s">
        <v>62</v>
      </c>
      <c r="D19481" t="s">
        <v>92</v>
      </c>
      <c r="E19481">
        <v>4381</v>
      </c>
      <c r="F19481">
        <v>1</v>
      </c>
    </row>
    <row r="19482" spans="1:6">
      <c r="A19482">
        <v>5912</v>
      </c>
      <c r="B19482">
        <v>0</v>
      </c>
      <c r="C19482" t="s">
        <v>62</v>
      </c>
      <c r="D19482" t="s">
        <v>92</v>
      </c>
      <c r="E19482">
        <v>5260</v>
      </c>
      <c r="F19482">
        <v>1</v>
      </c>
    </row>
    <row r="19483" spans="1:6">
      <c r="A19483">
        <v>5912</v>
      </c>
      <c r="B19483">
        <v>0</v>
      </c>
      <c r="C19483" t="s">
        <v>62</v>
      </c>
      <c r="D19483" t="s">
        <v>92</v>
      </c>
      <c r="E19483">
        <v>2433</v>
      </c>
      <c r="F19483">
        <v>1</v>
      </c>
    </row>
    <row r="19484" spans="1:6">
      <c r="A19484">
        <v>5912</v>
      </c>
      <c r="B19484">
        <v>0</v>
      </c>
      <c r="C19484" t="s">
        <v>62</v>
      </c>
      <c r="D19484" t="s">
        <v>92</v>
      </c>
      <c r="E19484">
        <v>187</v>
      </c>
      <c r="F19484">
        <v>1</v>
      </c>
    </row>
    <row r="19485" spans="1:6">
      <c r="A19485">
        <v>5912</v>
      </c>
      <c r="B19485">
        <v>0</v>
      </c>
      <c r="C19485" t="s">
        <v>62</v>
      </c>
      <c r="D19485" t="s">
        <v>92</v>
      </c>
      <c r="E19485">
        <v>1088</v>
      </c>
      <c r="F19485">
        <v>1</v>
      </c>
    </row>
    <row r="19486" spans="1:6">
      <c r="A19486">
        <v>5912</v>
      </c>
      <c r="B19486">
        <v>0</v>
      </c>
      <c r="C19486" t="s">
        <v>62</v>
      </c>
      <c r="D19486" t="s">
        <v>92</v>
      </c>
      <c r="E19486">
        <v>3461</v>
      </c>
      <c r="F19486">
        <v>1</v>
      </c>
    </row>
    <row r="19487" spans="1:6">
      <c r="A19487">
        <v>5912</v>
      </c>
      <c r="B19487">
        <v>0</v>
      </c>
      <c r="C19487" t="s">
        <v>62</v>
      </c>
      <c r="D19487" t="s">
        <v>92</v>
      </c>
      <c r="E19487">
        <v>4220</v>
      </c>
      <c r="F19487">
        <v>1</v>
      </c>
    </row>
    <row r="19488" spans="1:6">
      <c r="A19488">
        <v>5912</v>
      </c>
      <c r="B19488">
        <v>0</v>
      </c>
      <c r="C19488" t="s">
        <v>62</v>
      </c>
      <c r="D19488" t="s">
        <v>92</v>
      </c>
      <c r="E19488">
        <v>1380</v>
      </c>
      <c r="F19488">
        <v>1</v>
      </c>
    </row>
    <row r="19489" spans="1:6">
      <c r="A19489">
        <v>5912</v>
      </c>
      <c r="B19489">
        <v>0</v>
      </c>
      <c r="C19489" t="s">
        <v>62</v>
      </c>
      <c r="D19489" t="s">
        <v>92</v>
      </c>
      <c r="E19489">
        <v>3912</v>
      </c>
      <c r="F19489">
        <v>1</v>
      </c>
    </row>
    <row r="19490" spans="1:6">
      <c r="A19490">
        <v>5912</v>
      </c>
      <c r="B19490">
        <v>0</v>
      </c>
      <c r="C19490" t="s">
        <v>62</v>
      </c>
      <c r="D19490" t="s">
        <v>92</v>
      </c>
      <c r="E19490">
        <v>5007</v>
      </c>
      <c r="F19490">
        <v>1</v>
      </c>
    </row>
    <row r="19491" spans="1:6">
      <c r="A19491">
        <v>5912</v>
      </c>
      <c r="B19491">
        <v>0</v>
      </c>
      <c r="C19491" t="s">
        <v>62</v>
      </c>
      <c r="D19491" t="s">
        <v>92</v>
      </c>
      <c r="E19491">
        <v>4928</v>
      </c>
      <c r="F19491">
        <v>1</v>
      </c>
    </row>
    <row r="19492" spans="1:6">
      <c r="A19492">
        <v>5912</v>
      </c>
      <c r="B19492">
        <v>0</v>
      </c>
      <c r="C19492" t="s">
        <v>62</v>
      </c>
      <c r="D19492" t="s">
        <v>92</v>
      </c>
      <c r="E19492">
        <v>3295</v>
      </c>
      <c r="F19492">
        <v>1</v>
      </c>
    </row>
    <row r="19493" spans="1:6">
      <c r="A19493">
        <v>5912</v>
      </c>
      <c r="B19493">
        <v>2</v>
      </c>
      <c r="C19493" t="s">
        <v>63</v>
      </c>
      <c r="D19493" t="s">
        <v>92</v>
      </c>
      <c r="E19493">
        <v>4237</v>
      </c>
      <c r="F19493">
        <v>7</v>
      </c>
    </row>
    <row r="19494" spans="1:6">
      <c r="A19494">
        <v>5912</v>
      </c>
      <c r="B19494">
        <v>2</v>
      </c>
      <c r="C19494" t="s">
        <v>63</v>
      </c>
      <c r="D19494" t="s">
        <v>92</v>
      </c>
      <c r="E19494">
        <v>3749</v>
      </c>
      <c r="F19494">
        <v>6</v>
      </c>
    </row>
    <row r="19495" spans="1:6">
      <c r="A19495">
        <v>5912</v>
      </c>
      <c r="B19495">
        <v>2</v>
      </c>
      <c r="C19495" t="s">
        <v>63</v>
      </c>
      <c r="D19495" t="s">
        <v>92</v>
      </c>
      <c r="E19495">
        <v>117</v>
      </c>
      <c r="F19495">
        <v>4</v>
      </c>
    </row>
    <row r="19496" spans="1:6">
      <c r="A19496">
        <v>5912</v>
      </c>
      <c r="B19496">
        <v>2</v>
      </c>
      <c r="C19496" t="s">
        <v>63</v>
      </c>
      <c r="D19496" t="s">
        <v>92</v>
      </c>
      <c r="E19496">
        <v>4143</v>
      </c>
      <c r="F19496">
        <v>3</v>
      </c>
    </row>
    <row r="19497" spans="1:6">
      <c r="A19497">
        <v>5912</v>
      </c>
      <c r="B19497">
        <v>2</v>
      </c>
      <c r="C19497" t="s">
        <v>63</v>
      </c>
      <c r="D19497" t="s">
        <v>92</v>
      </c>
      <c r="E19497">
        <v>4730</v>
      </c>
      <c r="F19497">
        <v>3</v>
      </c>
    </row>
    <row r="19498" spans="1:6">
      <c r="A19498">
        <v>5912</v>
      </c>
      <c r="B19498">
        <v>2</v>
      </c>
      <c r="C19498" t="s">
        <v>63</v>
      </c>
      <c r="D19498" t="s">
        <v>92</v>
      </c>
      <c r="E19498">
        <v>3138</v>
      </c>
      <c r="F19498">
        <v>2</v>
      </c>
    </row>
    <row r="19499" spans="1:6">
      <c r="A19499">
        <v>5912</v>
      </c>
      <c r="B19499">
        <v>2</v>
      </c>
      <c r="C19499" t="s">
        <v>63</v>
      </c>
      <c r="D19499" t="s">
        <v>92</v>
      </c>
      <c r="E19499">
        <v>2067</v>
      </c>
      <c r="F19499">
        <v>2</v>
      </c>
    </row>
    <row r="19500" spans="1:6">
      <c r="A19500">
        <v>5912</v>
      </c>
      <c r="B19500">
        <v>2</v>
      </c>
      <c r="C19500" t="s">
        <v>63</v>
      </c>
      <c r="D19500" t="s">
        <v>92</v>
      </c>
      <c r="E19500">
        <v>254</v>
      </c>
      <c r="F19500">
        <v>2</v>
      </c>
    </row>
    <row r="19501" spans="1:6">
      <c r="A19501">
        <v>5912</v>
      </c>
      <c r="B19501">
        <v>2</v>
      </c>
      <c r="C19501" t="s">
        <v>63</v>
      </c>
      <c r="D19501" t="s">
        <v>92</v>
      </c>
      <c r="E19501">
        <v>5291</v>
      </c>
      <c r="F19501">
        <v>1</v>
      </c>
    </row>
    <row r="19502" spans="1:6">
      <c r="A19502">
        <v>5912</v>
      </c>
      <c r="B19502">
        <v>2</v>
      </c>
      <c r="C19502" t="s">
        <v>63</v>
      </c>
      <c r="D19502" t="s">
        <v>92</v>
      </c>
      <c r="E19502">
        <v>5747</v>
      </c>
      <c r="F19502">
        <v>1</v>
      </c>
    </row>
    <row r="19503" spans="1:6">
      <c r="A19503">
        <v>5912</v>
      </c>
      <c r="B19503">
        <v>2</v>
      </c>
      <c r="C19503" t="s">
        <v>63</v>
      </c>
      <c r="D19503" t="s">
        <v>92</v>
      </c>
      <c r="E19503">
        <v>5666</v>
      </c>
      <c r="F19503">
        <v>1</v>
      </c>
    </row>
    <row r="19504" spans="1:6">
      <c r="A19504">
        <v>5912</v>
      </c>
      <c r="B19504">
        <v>2</v>
      </c>
      <c r="C19504" t="s">
        <v>63</v>
      </c>
      <c r="D19504" t="s">
        <v>92</v>
      </c>
      <c r="E19504">
        <v>4540</v>
      </c>
      <c r="F19504">
        <v>1</v>
      </c>
    </row>
    <row r="19505" spans="1:6">
      <c r="A19505">
        <v>5912</v>
      </c>
      <c r="B19505">
        <v>2</v>
      </c>
      <c r="C19505" t="s">
        <v>63</v>
      </c>
      <c r="D19505" t="s">
        <v>92</v>
      </c>
      <c r="E19505">
        <v>1112</v>
      </c>
      <c r="F19505">
        <v>1</v>
      </c>
    </row>
    <row r="19506" spans="1:6">
      <c r="A19506">
        <v>5912</v>
      </c>
      <c r="B19506">
        <v>2</v>
      </c>
      <c r="C19506" t="s">
        <v>63</v>
      </c>
      <c r="D19506" t="s">
        <v>92</v>
      </c>
      <c r="E19506">
        <v>2160</v>
      </c>
      <c r="F19506">
        <v>1</v>
      </c>
    </row>
    <row r="19507" spans="1:6">
      <c r="A19507">
        <v>5912</v>
      </c>
      <c r="B19507">
        <v>2</v>
      </c>
      <c r="C19507" t="s">
        <v>63</v>
      </c>
      <c r="D19507" t="s">
        <v>92</v>
      </c>
      <c r="E19507">
        <v>2429</v>
      </c>
      <c r="F19507">
        <v>1</v>
      </c>
    </row>
    <row r="19508" spans="1:6">
      <c r="A19508">
        <v>5912</v>
      </c>
      <c r="B19508">
        <v>2</v>
      </c>
      <c r="C19508" t="s">
        <v>63</v>
      </c>
      <c r="D19508" t="s">
        <v>92</v>
      </c>
      <c r="E19508">
        <v>2026</v>
      </c>
      <c r="F19508">
        <v>1</v>
      </c>
    </row>
    <row r="19509" spans="1:6">
      <c r="A19509">
        <v>5912</v>
      </c>
      <c r="B19509">
        <v>2</v>
      </c>
      <c r="C19509" t="s">
        <v>63</v>
      </c>
      <c r="D19509" t="s">
        <v>92</v>
      </c>
      <c r="E19509">
        <v>5138</v>
      </c>
      <c r="F19509">
        <v>1</v>
      </c>
    </row>
    <row r="19510" spans="1:6">
      <c r="A19510">
        <v>5912</v>
      </c>
      <c r="B19510">
        <v>2</v>
      </c>
      <c r="C19510" t="s">
        <v>63</v>
      </c>
      <c r="D19510" t="s">
        <v>92</v>
      </c>
      <c r="E19510">
        <v>5149</v>
      </c>
      <c r="F19510">
        <v>1</v>
      </c>
    </row>
    <row r="19511" spans="1:6">
      <c r="A19511">
        <v>5912</v>
      </c>
      <c r="B19511">
        <v>2</v>
      </c>
      <c r="C19511" t="s">
        <v>63</v>
      </c>
      <c r="D19511" t="s">
        <v>92</v>
      </c>
      <c r="E19511">
        <v>3450</v>
      </c>
      <c r="F19511">
        <v>1</v>
      </c>
    </row>
    <row r="19512" spans="1:6">
      <c r="A19512">
        <v>5912</v>
      </c>
      <c r="B19512">
        <v>2</v>
      </c>
      <c r="C19512" t="s">
        <v>63</v>
      </c>
      <c r="D19512" t="s">
        <v>92</v>
      </c>
      <c r="E19512">
        <v>2240</v>
      </c>
      <c r="F19512">
        <v>1</v>
      </c>
    </row>
    <row r="19513" spans="1:6">
      <c r="A19513">
        <v>5912</v>
      </c>
      <c r="B19513">
        <v>2</v>
      </c>
      <c r="C19513" t="s">
        <v>63</v>
      </c>
      <c r="D19513" t="s">
        <v>92</v>
      </c>
      <c r="E19513">
        <v>2290</v>
      </c>
      <c r="F19513">
        <v>1</v>
      </c>
    </row>
    <row r="19514" spans="1:6">
      <c r="A19514">
        <v>5912</v>
      </c>
      <c r="B19514">
        <v>2</v>
      </c>
      <c r="C19514" t="s">
        <v>63</v>
      </c>
      <c r="D19514" t="s">
        <v>92</v>
      </c>
      <c r="E19514">
        <v>174</v>
      </c>
      <c r="F19514">
        <v>1</v>
      </c>
    </row>
    <row r="19515" spans="1:6">
      <c r="A19515">
        <v>5912</v>
      </c>
      <c r="B19515">
        <v>2</v>
      </c>
      <c r="C19515" t="s">
        <v>63</v>
      </c>
      <c r="D19515" t="s">
        <v>92</v>
      </c>
      <c r="E19515">
        <v>2927</v>
      </c>
      <c r="F19515">
        <v>1</v>
      </c>
    </row>
    <row r="19516" spans="1:6">
      <c r="A19516">
        <v>5912</v>
      </c>
      <c r="B19516">
        <v>2</v>
      </c>
      <c r="C19516" t="s">
        <v>63</v>
      </c>
      <c r="D19516" t="s">
        <v>92</v>
      </c>
      <c r="E19516">
        <v>1267</v>
      </c>
      <c r="F19516">
        <v>1</v>
      </c>
    </row>
    <row r="19517" spans="1:6">
      <c r="A19517">
        <v>5912</v>
      </c>
      <c r="B19517">
        <v>2</v>
      </c>
      <c r="C19517" t="s">
        <v>63</v>
      </c>
      <c r="D19517" t="s">
        <v>92</v>
      </c>
      <c r="E19517">
        <v>5754</v>
      </c>
      <c r="F19517">
        <v>1</v>
      </c>
    </row>
    <row r="19518" spans="1:6">
      <c r="A19518">
        <v>5912</v>
      </c>
      <c r="B19518">
        <v>2</v>
      </c>
      <c r="C19518" t="s">
        <v>63</v>
      </c>
      <c r="D19518" t="s">
        <v>92</v>
      </c>
      <c r="E19518">
        <v>3454</v>
      </c>
      <c r="F19518">
        <v>1</v>
      </c>
    </row>
    <row r="19519" spans="1:6">
      <c r="A19519">
        <v>5912</v>
      </c>
      <c r="B19519">
        <v>2</v>
      </c>
      <c r="C19519" t="s">
        <v>63</v>
      </c>
      <c r="D19519" t="s">
        <v>92</v>
      </c>
      <c r="E19519">
        <v>2999</v>
      </c>
      <c r="F19519">
        <v>1</v>
      </c>
    </row>
    <row r="19520" spans="1:6">
      <c r="A19520">
        <v>5912</v>
      </c>
      <c r="B19520">
        <v>2</v>
      </c>
      <c r="C19520" t="s">
        <v>63</v>
      </c>
      <c r="D19520" t="s">
        <v>92</v>
      </c>
      <c r="E19520">
        <v>2156</v>
      </c>
      <c r="F19520">
        <v>1</v>
      </c>
    </row>
    <row r="19521" spans="1:6">
      <c r="A19521">
        <v>5912</v>
      </c>
      <c r="B19521">
        <v>2</v>
      </c>
      <c r="C19521" t="s">
        <v>63</v>
      </c>
      <c r="D19521" t="s">
        <v>92</v>
      </c>
      <c r="E19521">
        <v>5756</v>
      </c>
      <c r="F19521">
        <v>1</v>
      </c>
    </row>
    <row r="19522" spans="1:6">
      <c r="A19522">
        <v>5912</v>
      </c>
      <c r="B19522">
        <v>2</v>
      </c>
      <c r="C19522" t="s">
        <v>63</v>
      </c>
      <c r="D19522" t="s">
        <v>92</v>
      </c>
      <c r="E19522">
        <v>4814</v>
      </c>
      <c r="F19522">
        <v>1</v>
      </c>
    </row>
    <row r="19523" spans="1:6">
      <c r="A19523">
        <v>5912</v>
      </c>
      <c r="B19523">
        <v>2</v>
      </c>
      <c r="C19523" t="s">
        <v>63</v>
      </c>
      <c r="D19523" t="s">
        <v>92</v>
      </c>
      <c r="E19523">
        <v>322</v>
      </c>
      <c r="F19523">
        <v>1</v>
      </c>
    </row>
    <row r="19524" spans="1:6">
      <c r="A19524">
        <v>5912</v>
      </c>
      <c r="B19524">
        <v>2</v>
      </c>
      <c r="C19524" t="s">
        <v>63</v>
      </c>
      <c r="D19524" t="s">
        <v>92</v>
      </c>
      <c r="E19524">
        <v>156</v>
      </c>
      <c r="F19524">
        <v>1</v>
      </c>
    </row>
    <row r="19525" spans="1:6">
      <c r="A19525">
        <v>5912</v>
      </c>
      <c r="B19525">
        <v>2</v>
      </c>
      <c r="C19525" t="s">
        <v>63</v>
      </c>
      <c r="D19525" t="s">
        <v>92</v>
      </c>
      <c r="E19525">
        <v>1337</v>
      </c>
      <c r="F19525">
        <v>1</v>
      </c>
    </row>
    <row r="19526" spans="1:6">
      <c r="A19526">
        <v>5912</v>
      </c>
      <c r="B19526">
        <v>4</v>
      </c>
      <c r="C19526" t="s">
        <v>62</v>
      </c>
      <c r="D19526" t="s">
        <v>92</v>
      </c>
      <c r="E19526">
        <v>2177</v>
      </c>
      <c r="F19526">
        <v>19</v>
      </c>
    </row>
    <row r="19527" spans="1:6">
      <c r="A19527">
        <v>5912</v>
      </c>
      <c r="B19527">
        <v>4</v>
      </c>
      <c r="C19527" t="s">
        <v>62</v>
      </c>
      <c r="D19527" t="s">
        <v>92</v>
      </c>
      <c r="E19527">
        <v>5075</v>
      </c>
      <c r="F19527">
        <v>9</v>
      </c>
    </row>
    <row r="19528" spans="1:6">
      <c r="A19528">
        <v>5912</v>
      </c>
      <c r="B19528">
        <v>4</v>
      </c>
      <c r="C19528" t="s">
        <v>62</v>
      </c>
      <c r="D19528" t="s">
        <v>92</v>
      </c>
      <c r="E19528">
        <v>5560</v>
      </c>
      <c r="F19528">
        <v>8</v>
      </c>
    </row>
    <row r="19529" spans="1:6">
      <c r="A19529">
        <v>5912</v>
      </c>
      <c r="B19529">
        <v>4</v>
      </c>
      <c r="C19529" t="s">
        <v>62</v>
      </c>
      <c r="D19529" t="s">
        <v>92</v>
      </c>
      <c r="E19529">
        <v>2531</v>
      </c>
      <c r="F19529">
        <v>7</v>
      </c>
    </row>
    <row r="19530" spans="1:6">
      <c r="A19530">
        <v>5912</v>
      </c>
      <c r="B19530">
        <v>4</v>
      </c>
      <c r="C19530" t="s">
        <v>62</v>
      </c>
      <c r="D19530" t="s">
        <v>92</v>
      </c>
      <c r="E19530">
        <v>4116</v>
      </c>
      <c r="F19530">
        <v>6</v>
      </c>
    </row>
    <row r="19531" spans="1:6">
      <c r="A19531">
        <v>5912</v>
      </c>
      <c r="B19531">
        <v>4</v>
      </c>
      <c r="C19531" t="s">
        <v>62</v>
      </c>
      <c r="D19531" t="s">
        <v>92</v>
      </c>
      <c r="E19531">
        <v>5530</v>
      </c>
      <c r="F19531">
        <v>5</v>
      </c>
    </row>
    <row r="19532" spans="1:6">
      <c r="A19532">
        <v>5912</v>
      </c>
      <c r="B19532">
        <v>4</v>
      </c>
      <c r="C19532" t="s">
        <v>62</v>
      </c>
      <c r="D19532" t="s">
        <v>92</v>
      </c>
      <c r="E19532">
        <v>1002</v>
      </c>
      <c r="F19532">
        <v>4</v>
      </c>
    </row>
    <row r="19533" spans="1:6">
      <c r="A19533">
        <v>5912</v>
      </c>
      <c r="B19533">
        <v>4</v>
      </c>
      <c r="C19533" t="s">
        <v>62</v>
      </c>
      <c r="D19533" t="s">
        <v>92</v>
      </c>
      <c r="E19533">
        <v>5259</v>
      </c>
      <c r="F19533">
        <v>4</v>
      </c>
    </row>
    <row r="19534" spans="1:6">
      <c r="A19534">
        <v>5912</v>
      </c>
      <c r="B19534">
        <v>4</v>
      </c>
      <c r="C19534" t="s">
        <v>62</v>
      </c>
      <c r="D19534" t="s">
        <v>92</v>
      </c>
      <c r="E19534">
        <v>2113</v>
      </c>
      <c r="F19534">
        <v>3</v>
      </c>
    </row>
    <row r="19535" spans="1:6">
      <c r="A19535">
        <v>5912</v>
      </c>
      <c r="B19535">
        <v>4</v>
      </c>
      <c r="C19535" t="s">
        <v>62</v>
      </c>
      <c r="D19535" t="s">
        <v>92</v>
      </c>
      <c r="E19535">
        <v>3906</v>
      </c>
      <c r="F19535">
        <v>3</v>
      </c>
    </row>
    <row r="19536" spans="1:6">
      <c r="A19536">
        <v>5912</v>
      </c>
      <c r="B19536">
        <v>4</v>
      </c>
      <c r="C19536" t="s">
        <v>62</v>
      </c>
      <c r="D19536" t="s">
        <v>92</v>
      </c>
      <c r="E19536">
        <v>4320</v>
      </c>
      <c r="F19536">
        <v>3</v>
      </c>
    </row>
    <row r="19537" spans="1:6">
      <c r="A19537">
        <v>5912</v>
      </c>
      <c r="B19537">
        <v>4</v>
      </c>
      <c r="C19537" t="s">
        <v>62</v>
      </c>
      <c r="D19537" t="s">
        <v>92</v>
      </c>
      <c r="E19537">
        <v>250</v>
      </c>
      <c r="F19537">
        <v>2</v>
      </c>
    </row>
    <row r="19538" spans="1:6">
      <c r="A19538">
        <v>5912</v>
      </c>
      <c r="B19538">
        <v>4</v>
      </c>
      <c r="C19538" t="s">
        <v>62</v>
      </c>
      <c r="D19538" t="s">
        <v>92</v>
      </c>
      <c r="E19538">
        <v>2602</v>
      </c>
      <c r="F19538">
        <v>2</v>
      </c>
    </row>
    <row r="19539" spans="1:6">
      <c r="A19539">
        <v>5912</v>
      </c>
      <c r="B19539">
        <v>4</v>
      </c>
      <c r="C19539" t="s">
        <v>62</v>
      </c>
      <c r="D19539" t="s">
        <v>92</v>
      </c>
      <c r="E19539">
        <v>2258</v>
      </c>
      <c r="F19539">
        <v>2</v>
      </c>
    </row>
    <row r="19540" spans="1:6">
      <c r="A19540">
        <v>5912</v>
      </c>
      <c r="B19540">
        <v>4</v>
      </c>
      <c r="C19540" t="s">
        <v>62</v>
      </c>
      <c r="D19540" t="s">
        <v>92</v>
      </c>
      <c r="E19540">
        <v>4389</v>
      </c>
      <c r="F19540">
        <v>2</v>
      </c>
    </row>
    <row r="19541" spans="1:6">
      <c r="A19541">
        <v>5912</v>
      </c>
      <c r="B19541">
        <v>4</v>
      </c>
      <c r="C19541" t="s">
        <v>62</v>
      </c>
      <c r="D19541" t="s">
        <v>92</v>
      </c>
      <c r="E19541">
        <v>3889</v>
      </c>
      <c r="F19541">
        <v>2</v>
      </c>
    </row>
    <row r="19542" spans="1:6">
      <c r="A19542">
        <v>5912</v>
      </c>
      <c r="B19542">
        <v>4</v>
      </c>
      <c r="C19542" t="s">
        <v>62</v>
      </c>
      <c r="D19542" t="s">
        <v>92</v>
      </c>
      <c r="E19542">
        <v>4602</v>
      </c>
      <c r="F19542">
        <v>2</v>
      </c>
    </row>
    <row r="19543" spans="1:6">
      <c r="A19543">
        <v>5912</v>
      </c>
      <c r="B19543">
        <v>4</v>
      </c>
      <c r="C19543" t="s">
        <v>62</v>
      </c>
      <c r="D19543" t="s">
        <v>92</v>
      </c>
      <c r="E19543">
        <v>5031</v>
      </c>
      <c r="F19543">
        <v>2</v>
      </c>
    </row>
    <row r="19544" spans="1:6">
      <c r="A19544">
        <v>5912</v>
      </c>
      <c r="B19544">
        <v>4</v>
      </c>
      <c r="C19544" t="s">
        <v>62</v>
      </c>
      <c r="D19544" t="s">
        <v>92</v>
      </c>
      <c r="E19544">
        <v>3226</v>
      </c>
      <c r="F19544">
        <v>2</v>
      </c>
    </row>
    <row r="19545" spans="1:6">
      <c r="A19545">
        <v>5912</v>
      </c>
      <c r="B19545">
        <v>4</v>
      </c>
      <c r="C19545" t="s">
        <v>62</v>
      </c>
      <c r="D19545" t="s">
        <v>92</v>
      </c>
      <c r="E19545">
        <v>2547</v>
      </c>
      <c r="F19545">
        <v>2</v>
      </c>
    </row>
    <row r="19546" spans="1:6">
      <c r="A19546">
        <v>5912</v>
      </c>
      <c r="B19546">
        <v>4</v>
      </c>
      <c r="C19546" t="s">
        <v>62</v>
      </c>
      <c r="D19546" t="s">
        <v>92</v>
      </c>
      <c r="E19546">
        <v>3742</v>
      </c>
      <c r="F19546">
        <v>2</v>
      </c>
    </row>
    <row r="19547" spans="1:6">
      <c r="A19547">
        <v>5912</v>
      </c>
      <c r="B19547">
        <v>4</v>
      </c>
      <c r="C19547" t="s">
        <v>62</v>
      </c>
      <c r="D19547" t="s">
        <v>92</v>
      </c>
      <c r="E19547">
        <v>4738</v>
      </c>
      <c r="F19547">
        <v>1</v>
      </c>
    </row>
    <row r="19548" spans="1:6">
      <c r="A19548">
        <v>5912</v>
      </c>
      <c r="B19548">
        <v>4</v>
      </c>
      <c r="C19548" t="s">
        <v>62</v>
      </c>
      <c r="D19548" t="s">
        <v>92</v>
      </c>
      <c r="E19548">
        <v>72</v>
      </c>
      <c r="F19548">
        <v>1</v>
      </c>
    </row>
    <row r="19549" spans="1:6">
      <c r="A19549">
        <v>5912</v>
      </c>
      <c r="B19549">
        <v>4</v>
      </c>
      <c r="C19549" t="s">
        <v>62</v>
      </c>
      <c r="D19549" t="s">
        <v>92</v>
      </c>
      <c r="E19549">
        <v>4611</v>
      </c>
      <c r="F19549">
        <v>1</v>
      </c>
    </row>
    <row r="19550" spans="1:6">
      <c r="A19550">
        <v>5912</v>
      </c>
      <c r="B19550">
        <v>4</v>
      </c>
      <c r="C19550" t="s">
        <v>62</v>
      </c>
      <c r="D19550" t="s">
        <v>92</v>
      </c>
      <c r="E19550">
        <v>297</v>
      </c>
      <c r="F19550">
        <v>1</v>
      </c>
    </row>
    <row r="19551" spans="1:6">
      <c r="A19551">
        <v>5912</v>
      </c>
      <c r="B19551">
        <v>4</v>
      </c>
      <c r="C19551" t="s">
        <v>62</v>
      </c>
      <c r="D19551" t="s">
        <v>92</v>
      </c>
      <c r="E19551">
        <v>2631</v>
      </c>
      <c r="F19551">
        <v>1</v>
      </c>
    </row>
    <row r="19552" spans="1:6">
      <c r="A19552">
        <v>5912</v>
      </c>
      <c r="B19552">
        <v>4</v>
      </c>
      <c r="C19552" t="s">
        <v>62</v>
      </c>
      <c r="D19552" t="s">
        <v>92</v>
      </c>
      <c r="E19552">
        <v>4088</v>
      </c>
      <c r="F19552">
        <v>1</v>
      </c>
    </row>
    <row r="19553" spans="1:6">
      <c r="A19553">
        <v>5912</v>
      </c>
      <c r="B19553">
        <v>4</v>
      </c>
      <c r="C19553" t="s">
        <v>62</v>
      </c>
      <c r="D19553" t="s">
        <v>92</v>
      </c>
      <c r="E19553">
        <v>2796</v>
      </c>
      <c r="F19553">
        <v>1</v>
      </c>
    </row>
    <row r="19554" spans="1:6">
      <c r="A19554">
        <v>5912</v>
      </c>
      <c r="B19554">
        <v>4</v>
      </c>
      <c r="C19554" t="s">
        <v>62</v>
      </c>
      <c r="D19554" t="s">
        <v>92</v>
      </c>
      <c r="E19554">
        <v>3904</v>
      </c>
      <c r="F19554">
        <v>1</v>
      </c>
    </row>
    <row r="19555" spans="1:6">
      <c r="A19555">
        <v>5912</v>
      </c>
      <c r="B19555">
        <v>4</v>
      </c>
      <c r="C19555" t="s">
        <v>62</v>
      </c>
      <c r="D19555" t="s">
        <v>92</v>
      </c>
      <c r="E19555">
        <v>3499</v>
      </c>
      <c r="F19555">
        <v>1</v>
      </c>
    </row>
    <row r="19556" spans="1:6">
      <c r="A19556">
        <v>5912</v>
      </c>
      <c r="B19556">
        <v>4</v>
      </c>
      <c r="C19556" t="s">
        <v>62</v>
      </c>
      <c r="D19556" t="s">
        <v>92</v>
      </c>
      <c r="E19556">
        <v>3960</v>
      </c>
      <c r="F19556">
        <v>1</v>
      </c>
    </row>
    <row r="19557" spans="1:6">
      <c r="A19557">
        <v>5912</v>
      </c>
      <c r="B19557">
        <v>4</v>
      </c>
      <c r="C19557" t="s">
        <v>62</v>
      </c>
      <c r="D19557" t="s">
        <v>92</v>
      </c>
      <c r="E19557">
        <v>3961</v>
      </c>
      <c r="F19557">
        <v>1</v>
      </c>
    </row>
    <row r="19558" spans="1:6">
      <c r="A19558">
        <v>5912</v>
      </c>
      <c r="B19558">
        <v>4</v>
      </c>
      <c r="C19558" t="s">
        <v>62</v>
      </c>
      <c r="D19558" t="s">
        <v>92</v>
      </c>
      <c r="E19558">
        <v>5240</v>
      </c>
      <c r="F19558">
        <v>1</v>
      </c>
    </row>
    <row r="19559" spans="1:6">
      <c r="A19559">
        <v>5912</v>
      </c>
      <c r="B19559">
        <v>4</v>
      </c>
      <c r="C19559" t="s">
        <v>62</v>
      </c>
      <c r="D19559" t="s">
        <v>92</v>
      </c>
      <c r="E19559">
        <v>5473</v>
      </c>
      <c r="F19559">
        <v>1</v>
      </c>
    </row>
    <row r="19560" spans="1:6">
      <c r="A19560">
        <v>5912</v>
      </c>
      <c r="B19560">
        <v>4</v>
      </c>
      <c r="C19560" t="s">
        <v>62</v>
      </c>
      <c r="D19560" t="s">
        <v>92</v>
      </c>
      <c r="E19560">
        <v>5898</v>
      </c>
      <c r="F19560">
        <v>1</v>
      </c>
    </row>
    <row r="19561" spans="1:6">
      <c r="A19561">
        <v>5912</v>
      </c>
      <c r="B19561">
        <v>4</v>
      </c>
      <c r="C19561" t="s">
        <v>62</v>
      </c>
      <c r="D19561" t="s">
        <v>92</v>
      </c>
      <c r="E19561">
        <v>1243</v>
      </c>
      <c r="F19561">
        <v>1</v>
      </c>
    </row>
    <row r="19562" spans="1:6">
      <c r="A19562">
        <v>5912</v>
      </c>
      <c r="B19562">
        <v>4</v>
      </c>
      <c r="C19562" t="s">
        <v>62</v>
      </c>
      <c r="D19562" t="s">
        <v>92</v>
      </c>
      <c r="E19562">
        <v>3790</v>
      </c>
      <c r="F19562">
        <v>1</v>
      </c>
    </row>
    <row r="19563" spans="1:6">
      <c r="A19563">
        <v>5912</v>
      </c>
      <c r="B19563">
        <v>4</v>
      </c>
      <c r="C19563" t="s">
        <v>62</v>
      </c>
      <c r="D19563" t="s">
        <v>92</v>
      </c>
      <c r="E19563">
        <v>3496</v>
      </c>
      <c r="F19563">
        <v>1</v>
      </c>
    </row>
    <row r="19564" spans="1:6">
      <c r="A19564">
        <v>5912</v>
      </c>
      <c r="B19564">
        <v>4</v>
      </c>
      <c r="C19564" t="s">
        <v>62</v>
      </c>
      <c r="D19564" t="s">
        <v>92</v>
      </c>
      <c r="E19564">
        <v>1263</v>
      </c>
      <c r="F19564">
        <v>1</v>
      </c>
    </row>
    <row r="19565" spans="1:6">
      <c r="A19565">
        <v>5912</v>
      </c>
      <c r="B19565">
        <v>4</v>
      </c>
      <c r="C19565" t="s">
        <v>62</v>
      </c>
      <c r="D19565" t="s">
        <v>92</v>
      </c>
      <c r="E19565">
        <v>2483</v>
      </c>
      <c r="F19565">
        <v>1</v>
      </c>
    </row>
    <row r="19566" spans="1:6">
      <c r="A19566">
        <v>5912</v>
      </c>
      <c r="B19566">
        <v>4</v>
      </c>
      <c r="C19566" t="s">
        <v>62</v>
      </c>
      <c r="D19566" t="s">
        <v>92</v>
      </c>
      <c r="E19566">
        <v>3253</v>
      </c>
      <c r="F19566">
        <v>1</v>
      </c>
    </row>
    <row r="19567" spans="1:6">
      <c r="A19567">
        <v>5912</v>
      </c>
      <c r="B19567">
        <v>4</v>
      </c>
      <c r="C19567" t="s">
        <v>62</v>
      </c>
      <c r="D19567" t="s">
        <v>92</v>
      </c>
      <c r="E19567">
        <v>231</v>
      </c>
      <c r="F19567">
        <v>1</v>
      </c>
    </row>
    <row r="19568" spans="1:6">
      <c r="A19568">
        <v>5912</v>
      </c>
      <c r="B19568">
        <v>4</v>
      </c>
      <c r="C19568" t="s">
        <v>62</v>
      </c>
      <c r="D19568" t="s">
        <v>92</v>
      </c>
      <c r="E19568">
        <v>4708</v>
      </c>
      <c r="F19568">
        <v>1</v>
      </c>
    </row>
    <row r="19569" spans="1:6">
      <c r="A19569">
        <v>5912</v>
      </c>
      <c r="B19569">
        <v>4</v>
      </c>
      <c r="C19569" t="s">
        <v>62</v>
      </c>
      <c r="D19569" t="s">
        <v>92</v>
      </c>
      <c r="E19569">
        <v>1175</v>
      </c>
      <c r="F19569">
        <v>1</v>
      </c>
    </row>
    <row r="19570" spans="1:6">
      <c r="A19570">
        <v>5912</v>
      </c>
      <c r="B19570">
        <v>4</v>
      </c>
      <c r="C19570" t="s">
        <v>62</v>
      </c>
      <c r="D19570" t="s">
        <v>92</v>
      </c>
      <c r="E19570">
        <v>55</v>
      </c>
      <c r="F19570">
        <v>1</v>
      </c>
    </row>
    <row r="19571" spans="1:6">
      <c r="A19571">
        <v>5912</v>
      </c>
      <c r="B19571">
        <v>4</v>
      </c>
      <c r="C19571" t="s">
        <v>62</v>
      </c>
      <c r="D19571" t="s">
        <v>92</v>
      </c>
      <c r="E19571">
        <v>3774</v>
      </c>
      <c r="F19571">
        <v>1</v>
      </c>
    </row>
    <row r="19572" spans="1:6">
      <c r="A19572">
        <v>5912</v>
      </c>
      <c r="B19572">
        <v>4</v>
      </c>
      <c r="C19572" t="s">
        <v>62</v>
      </c>
      <c r="D19572" t="s">
        <v>92</v>
      </c>
      <c r="E19572">
        <v>121</v>
      </c>
      <c r="F19572">
        <v>1</v>
      </c>
    </row>
    <row r="19573" spans="1:6">
      <c r="A19573">
        <v>5912</v>
      </c>
      <c r="B19573">
        <v>4</v>
      </c>
      <c r="C19573" t="s">
        <v>62</v>
      </c>
      <c r="D19573" t="s">
        <v>92</v>
      </c>
      <c r="E19573">
        <v>4175</v>
      </c>
      <c r="F19573">
        <v>1</v>
      </c>
    </row>
    <row r="19574" spans="1:6">
      <c r="A19574">
        <v>5912</v>
      </c>
      <c r="B19574">
        <v>4</v>
      </c>
      <c r="C19574" t="s">
        <v>62</v>
      </c>
      <c r="D19574" t="s">
        <v>92</v>
      </c>
      <c r="E19574">
        <v>1047</v>
      </c>
      <c r="F19574">
        <v>1</v>
      </c>
    </row>
    <row r="19575" spans="1:6">
      <c r="A19575">
        <v>5912</v>
      </c>
      <c r="B19575">
        <v>4</v>
      </c>
      <c r="C19575" t="s">
        <v>62</v>
      </c>
      <c r="D19575" t="s">
        <v>92</v>
      </c>
      <c r="E19575">
        <v>6101</v>
      </c>
      <c r="F19575">
        <v>1</v>
      </c>
    </row>
    <row r="19576" spans="1:6">
      <c r="A19576">
        <v>5912</v>
      </c>
      <c r="B19576">
        <v>4</v>
      </c>
      <c r="C19576" t="s">
        <v>62</v>
      </c>
      <c r="D19576" t="s">
        <v>92</v>
      </c>
      <c r="E19576">
        <v>3003</v>
      </c>
      <c r="F19576">
        <v>1</v>
      </c>
    </row>
    <row r="19577" spans="1:6">
      <c r="A19577">
        <v>5912</v>
      </c>
      <c r="B19577">
        <v>4</v>
      </c>
      <c r="C19577" t="s">
        <v>62</v>
      </c>
      <c r="D19577" t="s">
        <v>92</v>
      </c>
      <c r="E19577">
        <v>3322</v>
      </c>
      <c r="F19577">
        <v>1</v>
      </c>
    </row>
    <row r="19578" spans="1:6">
      <c r="A19578">
        <v>5912</v>
      </c>
      <c r="B19578">
        <v>20</v>
      </c>
      <c r="C19578" t="s">
        <v>62</v>
      </c>
      <c r="D19578" t="s">
        <v>92</v>
      </c>
      <c r="E19578">
        <v>4808</v>
      </c>
      <c r="F19578">
        <v>38</v>
      </c>
    </row>
    <row r="19579" spans="1:6">
      <c r="A19579">
        <v>5912</v>
      </c>
      <c r="B19579">
        <v>20</v>
      </c>
      <c r="C19579" t="s">
        <v>62</v>
      </c>
      <c r="D19579" t="s">
        <v>92</v>
      </c>
      <c r="E19579">
        <v>3528</v>
      </c>
      <c r="F19579">
        <v>19</v>
      </c>
    </row>
    <row r="19580" spans="1:6">
      <c r="A19580">
        <v>5912</v>
      </c>
      <c r="B19580">
        <v>20</v>
      </c>
      <c r="C19580" t="s">
        <v>62</v>
      </c>
      <c r="D19580" t="s">
        <v>92</v>
      </c>
      <c r="E19580">
        <v>3417</v>
      </c>
      <c r="F19580">
        <v>13</v>
      </c>
    </row>
    <row r="19581" spans="1:6">
      <c r="A19581">
        <v>5912</v>
      </c>
      <c r="B19581">
        <v>20</v>
      </c>
      <c r="C19581" t="s">
        <v>62</v>
      </c>
      <c r="D19581" t="s">
        <v>92</v>
      </c>
      <c r="E19581">
        <v>2913</v>
      </c>
      <c r="F19581">
        <v>9</v>
      </c>
    </row>
    <row r="19582" spans="1:6">
      <c r="A19582">
        <v>5912</v>
      </c>
      <c r="B19582">
        <v>20</v>
      </c>
      <c r="C19582" t="s">
        <v>62</v>
      </c>
      <c r="D19582" t="s">
        <v>92</v>
      </c>
      <c r="E19582">
        <v>2446</v>
      </c>
      <c r="F19582">
        <v>9</v>
      </c>
    </row>
    <row r="19583" spans="1:6">
      <c r="A19583">
        <v>5912</v>
      </c>
      <c r="B19583">
        <v>20</v>
      </c>
      <c r="C19583" t="s">
        <v>62</v>
      </c>
      <c r="D19583" t="s">
        <v>92</v>
      </c>
      <c r="E19583">
        <v>2580</v>
      </c>
      <c r="F19583">
        <v>8</v>
      </c>
    </row>
    <row r="19584" spans="1:6">
      <c r="A19584">
        <v>5912</v>
      </c>
      <c r="B19584">
        <v>20</v>
      </c>
      <c r="C19584" t="s">
        <v>62</v>
      </c>
      <c r="D19584" t="s">
        <v>92</v>
      </c>
      <c r="E19584">
        <v>4232</v>
      </c>
      <c r="F19584">
        <v>8</v>
      </c>
    </row>
    <row r="19585" spans="1:6">
      <c r="A19585">
        <v>5912</v>
      </c>
      <c r="B19585">
        <v>20</v>
      </c>
      <c r="C19585" t="s">
        <v>62</v>
      </c>
      <c r="D19585" t="s">
        <v>92</v>
      </c>
      <c r="E19585">
        <v>92</v>
      </c>
      <c r="F19585">
        <v>8</v>
      </c>
    </row>
    <row r="19586" spans="1:6">
      <c r="A19586">
        <v>5912</v>
      </c>
      <c r="B19586">
        <v>20</v>
      </c>
      <c r="C19586" t="s">
        <v>62</v>
      </c>
      <c r="D19586" t="s">
        <v>92</v>
      </c>
      <c r="E19586">
        <v>5750</v>
      </c>
      <c r="F19586">
        <v>8</v>
      </c>
    </row>
    <row r="19587" spans="1:6">
      <c r="A19587">
        <v>5912</v>
      </c>
      <c r="B19587">
        <v>20</v>
      </c>
      <c r="C19587" t="s">
        <v>62</v>
      </c>
      <c r="D19587" t="s">
        <v>92</v>
      </c>
      <c r="E19587">
        <v>2168</v>
      </c>
      <c r="F19587">
        <v>7</v>
      </c>
    </row>
    <row r="19588" spans="1:6">
      <c r="A19588">
        <v>5912</v>
      </c>
      <c r="B19588">
        <v>20</v>
      </c>
      <c r="C19588" t="s">
        <v>62</v>
      </c>
      <c r="D19588" t="s">
        <v>92</v>
      </c>
      <c r="E19588">
        <v>4004</v>
      </c>
      <c r="F19588">
        <v>6</v>
      </c>
    </row>
    <row r="19589" spans="1:6">
      <c r="A19589">
        <v>5912</v>
      </c>
      <c r="B19589">
        <v>20</v>
      </c>
      <c r="C19589" t="s">
        <v>62</v>
      </c>
      <c r="D19589" t="s">
        <v>92</v>
      </c>
      <c r="E19589">
        <v>1263</v>
      </c>
      <c r="F19589">
        <v>5</v>
      </c>
    </row>
    <row r="19590" spans="1:6">
      <c r="A19590">
        <v>5912</v>
      </c>
      <c r="B19590">
        <v>20</v>
      </c>
      <c r="C19590" t="s">
        <v>62</v>
      </c>
      <c r="D19590" t="s">
        <v>92</v>
      </c>
      <c r="E19590">
        <v>5366</v>
      </c>
      <c r="F19590">
        <v>5</v>
      </c>
    </row>
    <row r="19591" spans="1:6">
      <c r="A19591">
        <v>5912</v>
      </c>
      <c r="B19591">
        <v>20</v>
      </c>
      <c r="C19591" t="s">
        <v>62</v>
      </c>
      <c r="D19591" t="s">
        <v>92</v>
      </c>
      <c r="E19591">
        <v>266</v>
      </c>
      <c r="F19591">
        <v>4</v>
      </c>
    </row>
    <row r="19592" spans="1:6">
      <c r="A19592">
        <v>5912</v>
      </c>
      <c r="B19592">
        <v>20</v>
      </c>
      <c r="C19592" t="s">
        <v>62</v>
      </c>
      <c r="D19592" t="s">
        <v>92</v>
      </c>
      <c r="E19592">
        <v>4573</v>
      </c>
      <c r="F19592">
        <v>3</v>
      </c>
    </row>
    <row r="19593" spans="1:6">
      <c r="A19593">
        <v>5912</v>
      </c>
      <c r="B19593">
        <v>20</v>
      </c>
      <c r="C19593" t="s">
        <v>62</v>
      </c>
      <c r="D19593" t="s">
        <v>92</v>
      </c>
      <c r="E19593">
        <v>5836</v>
      </c>
      <c r="F19593">
        <v>3</v>
      </c>
    </row>
    <row r="19594" spans="1:6">
      <c r="A19594">
        <v>5912</v>
      </c>
      <c r="B19594">
        <v>20</v>
      </c>
      <c r="C19594" t="s">
        <v>62</v>
      </c>
      <c r="D19594" t="s">
        <v>92</v>
      </c>
      <c r="E19594">
        <v>965</v>
      </c>
      <c r="F19594">
        <v>3</v>
      </c>
    </row>
    <row r="19595" spans="1:6">
      <c r="A19595">
        <v>5912</v>
      </c>
      <c r="B19595">
        <v>20</v>
      </c>
      <c r="C19595" t="s">
        <v>62</v>
      </c>
      <c r="D19595" t="s">
        <v>92</v>
      </c>
      <c r="E19595">
        <v>2179</v>
      </c>
      <c r="F19595">
        <v>3</v>
      </c>
    </row>
    <row r="19596" spans="1:6">
      <c r="A19596">
        <v>5912</v>
      </c>
      <c r="B19596">
        <v>20</v>
      </c>
      <c r="C19596" t="s">
        <v>62</v>
      </c>
      <c r="D19596" t="s">
        <v>92</v>
      </c>
      <c r="E19596">
        <v>2969</v>
      </c>
      <c r="F19596">
        <v>2</v>
      </c>
    </row>
    <row r="19597" spans="1:6">
      <c r="A19597">
        <v>5912</v>
      </c>
      <c r="B19597">
        <v>20</v>
      </c>
      <c r="C19597" t="s">
        <v>62</v>
      </c>
      <c r="D19597" t="s">
        <v>92</v>
      </c>
      <c r="E19597">
        <v>2959</v>
      </c>
      <c r="F19597">
        <v>2</v>
      </c>
    </row>
    <row r="19598" spans="1:6">
      <c r="A19598">
        <v>5912</v>
      </c>
      <c r="B19598">
        <v>20</v>
      </c>
      <c r="C19598" t="s">
        <v>62</v>
      </c>
      <c r="D19598" t="s">
        <v>92</v>
      </c>
      <c r="E19598">
        <v>4982</v>
      </c>
      <c r="F19598">
        <v>2</v>
      </c>
    </row>
    <row r="19599" spans="1:6">
      <c r="A19599">
        <v>5912</v>
      </c>
      <c r="B19599">
        <v>20</v>
      </c>
      <c r="C19599" t="s">
        <v>62</v>
      </c>
      <c r="D19599" t="s">
        <v>92</v>
      </c>
      <c r="E19599">
        <v>4169</v>
      </c>
      <c r="F19599">
        <v>2</v>
      </c>
    </row>
    <row r="19600" spans="1:6">
      <c r="A19600">
        <v>5912</v>
      </c>
      <c r="B19600">
        <v>20</v>
      </c>
      <c r="C19600" t="s">
        <v>62</v>
      </c>
      <c r="D19600" t="s">
        <v>92</v>
      </c>
      <c r="E19600">
        <v>2945</v>
      </c>
      <c r="F19600">
        <v>2</v>
      </c>
    </row>
    <row r="19601" spans="1:6">
      <c r="A19601">
        <v>5912</v>
      </c>
      <c r="B19601">
        <v>20</v>
      </c>
      <c r="C19601" t="s">
        <v>62</v>
      </c>
      <c r="D19601" t="s">
        <v>92</v>
      </c>
      <c r="E19601">
        <v>5605</v>
      </c>
      <c r="F19601">
        <v>2</v>
      </c>
    </row>
    <row r="19602" spans="1:6">
      <c r="A19602">
        <v>5912</v>
      </c>
      <c r="B19602">
        <v>20</v>
      </c>
      <c r="C19602" t="s">
        <v>62</v>
      </c>
      <c r="D19602" t="s">
        <v>92</v>
      </c>
      <c r="E19602">
        <v>3693</v>
      </c>
      <c r="F19602">
        <v>2</v>
      </c>
    </row>
    <row r="19603" spans="1:6">
      <c r="A19603">
        <v>5912</v>
      </c>
      <c r="B19603">
        <v>20</v>
      </c>
      <c r="C19603" t="s">
        <v>62</v>
      </c>
      <c r="D19603" t="s">
        <v>92</v>
      </c>
      <c r="E19603">
        <v>2880</v>
      </c>
      <c r="F19603">
        <v>2</v>
      </c>
    </row>
    <row r="19604" spans="1:6">
      <c r="A19604">
        <v>5912</v>
      </c>
      <c r="B19604">
        <v>20</v>
      </c>
      <c r="C19604" t="s">
        <v>62</v>
      </c>
      <c r="D19604" t="s">
        <v>92</v>
      </c>
      <c r="E19604">
        <v>2429</v>
      </c>
      <c r="F19604">
        <v>2</v>
      </c>
    </row>
    <row r="19605" spans="1:6">
      <c r="A19605">
        <v>5912</v>
      </c>
      <c r="B19605">
        <v>20</v>
      </c>
      <c r="C19605" t="s">
        <v>62</v>
      </c>
      <c r="D19605" t="s">
        <v>92</v>
      </c>
      <c r="E19605">
        <v>5864</v>
      </c>
      <c r="F19605">
        <v>2</v>
      </c>
    </row>
    <row r="19606" spans="1:6">
      <c r="A19606">
        <v>5912</v>
      </c>
      <c r="B19606">
        <v>20</v>
      </c>
      <c r="C19606" t="s">
        <v>62</v>
      </c>
      <c r="D19606" t="s">
        <v>92</v>
      </c>
      <c r="E19606">
        <v>1247</v>
      </c>
      <c r="F19606">
        <v>2</v>
      </c>
    </row>
    <row r="19607" spans="1:6">
      <c r="A19607">
        <v>5912</v>
      </c>
      <c r="B19607">
        <v>20</v>
      </c>
      <c r="C19607" t="s">
        <v>62</v>
      </c>
      <c r="D19607" t="s">
        <v>92</v>
      </c>
      <c r="E19607">
        <v>4260</v>
      </c>
      <c r="F19607">
        <v>2</v>
      </c>
    </row>
    <row r="19608" spans="1:6">
      <c r="A19608">
        <v>5912</v>
      </c>
      <c r="B19608">
        <v>20</v>
      </c>
      <c r="C19608" t="s">
        <v>62</v>
      </c>
      <c r="D19608" t="s">
        <v>92</v>
      </c>
      <c r="E19608">
        <v>2430</v>
      </c>
      <c r="F19608">
        <v>2</v>
      </c>
    </row>
    <row r="19609" spans="1:6">
      <c r="A19609">
        <v>5912</v>
      </c>
      <c r="B19609">
        <v>20</v>
      </c>
      <c r="C19609" t="s">
        <v>62</v>
      </c>
      <c r="D19609" t="s">
        <v>92</v>
      </c>
      <c r="E19609">
        <v>966</v>
      </c>
      <c r="F19609">
        <v>1</v>
      </c>
    </row>
    <row r="19610" spans="1:6">
      <c r="A19610">
        <v>5912</v>
      </c>
      <c r="B19610">
        <v>20</v>
      </c>
      <c r="C19610" t="s">
        <v>62</v>
      </c>
      <c r="D19610" t="s">
        <v>92</v>
      </c>
      <c r="E19610">
        <v>4010</v>
      </c>
      <c r="F19610">
        <v>1</v>
      </c>
    </row>
    <row r="19611" spans="1:6">
      <c r="A19611">
        <v>5912</v>
      </c>
      <c r="B19611">
        <v>20</v>
      </c>
      <c r="C19611" t="s">
        <v>62</v>
      </c>
      <c r="D19611" t="s">
        <v>92</v>
      </c>
      <c r="E19611">
        <v>1253</v>
      </c>
      <c r="F19611">
        <v>1</v>
      </c>
    </row>
    <row r="19612" spans="1:6">
      <c r="A19612">
        <v>5912</v>
      </c>
      <c r="B19612">
        <v>20</v>
      </c>
      <c r="C19612" t="s">
        <v>62</v>
      </c>
      <c r="D19612" t="s">
        <v>92</v>
      </c>
      <c r="E19612">
        <v>3022</v>
      </c>
      <c r="F19612">
        <v>1</v>
      </c>
    </row>
    <row r="19613" spans="1:6">
      <c r="A19613">
        <v>5912</v>
      </c>
      <c r="B19613">
        <v>20</v>
      </c>
      <c r="C19613" t="s">
        <v>62</v>
      </c>
      <c r="D19613" t="s">
        <v>92</v>
      </c>
      <c r="E19613">
        <v>3046</v>
      </c>
      <c r="F19613">
        <v>1</v>
      </c>
    </row>
    <row r="19614" spans="1:6">
      <c r="A19614">
        <v>5912</v>
      </c>
      <c r="B19614">
        <v>20</v>
      </c>
      <c r="C19614" t="s">
        <v>62</v>
      </c>
      <c r="D19614" t="s">
        <v>92</v>
      </c>
      <c r="E19614">
        <v>4362</v>
      </c>
      <c r="F19614">
        <v>1</v>
      </c>
    </row>
    <row r="19615" spans="1:6">
      <c r="A19615">
        <v>5912</v>
      </c>
      <c r="B19615">
        <v>20</v>
      </c>
      <c r="C19615" t="s">
        <v>62</v>
      </c>
      <c r="D19615" t="s">
        <v>92</v>
      </c>
      <c r="E19615">
        <v>3128</v>
      </c>
      <c r="F19615">
        <v>1</v>
      </c>
    </row>
    <row r="19616" spans="1:6">
      <c r="A19616">
        <v>5912</v>
      </c>
      <c r="B19616">
        <v>20</v>
      </c>
      <c r="C19616" t="s">
        <v>62</v>
      </c>
      <c r="D19616" t="s">
        <v>92</v>
      </c>
      <c r="E19616">
        <v>4879</v>
      </c>
      <c r="F19616">
        <v>1</v>
      </c>
    </row>
    <row r="19617" spans="1:6">
      <c r="A19617">
        <v>5912</v>
      </c>
      <c r="B19617">
        <v>20</v>
      </c>
      <c r="C19617" t="s">
        <v>62</v>
      </c>
      <c r="D19617" t="s">
        <v>92</v>
      </c>
      <c r="E19617">
        <v>1195</v>
      </c>
      <c r="F19617">
        <v>1</v>
      </c>
    </row>
    <row r="19618" spans="1:6">
      <c r="A19618">
        <v>5912</v>
      </c>
      <c r="B19618">
        <v>20</v>
      </c>
      <c r="C19618" t="s">
        <v>62</v>
      </c>
      <c r="D19618" t="s">
        <v>92</v>
      </c>
      <c r="E19618">
        <v>1160</v>
      </c>
      <c r="F19618">
        <v>1</v>
      </c>
    </row>
    <row r="19619" spans="1:6">
      <c r="A19619">
        <v>5912</v>
      </c>
      <c r="B19619">
        <v>20</v>
      </c>
      <c r="C19619" t="s">
        <v>62</v>
      </c>
      <c r="D19619" t="s">
        <v>92</v>
      </c>
      <c r="E19619">
        <v>3259</v>
      </c>
      <c r="F19619">
        <v>1</v>
      </c>
    </row>
    <row r="19620" spans="1:6">
      <c r="A19620">
        <v>5912</v>
      </c>
      <c r="B19620">
        <v>20</v>
      </c>
      <c r="C19620" t="s">
        <v>62</v>
      </c>
      <c r="D19620" t="s">
        <v>92</v>
      </c>
      <c r="E19620">
        <v>2902</v>
      </c>
      <c r="F19620">
        <v>1</v>
      </c>
    </row>
    <row r="19621" spans="1:6">
      <c r="A19621">
        <v>5912</v>
      </c>
      <c r="B19621">
        <v>20</v>
      </c>
      <c r="C19621" t="s">
        <v>62</v>
      </c>
      <c r="D19621" t="s">
        <v>92</v>
      </c>
      <c r="E19621">
        <v>2492</v>
      </c>
      <c r="F19621">
        <v>1</v>
      </c>
    </row>
    <row r="19622" spans="1:6">
      <c r="A19622">
        <v>5912</v>
      </c>
      <c r="B19622">
        <v>20</v>
      </c>
      <c r="C19622" t="s">
        <v>62</v>
      </c>
      <c r="D19622" t="s">
        <v>92</v>
      </c>
      <c r="E19622">
        <v>3056</v>
      </c>
      <c r="F19622">
        <v>1</v>
      </c>
    </row>
    <row r="19623" spans="1:6">
      <c r="A19623">
        <v>5912</v>
      </c>
      <c r="B19623">
        <v>20</v>
      </c>
      <c r="C19623" t="s">
        <v>62</v>
      </c>
      <c r="D19623" t="s">
        <v>92</v>
      </c>
      <c r="E19623">
        <v>4223</v>
      </c>
      <c r="F19623">
        <v>1</v>
      </c>
    </row>
    <row r="19624" spans="1:6">
      <c r="A19624">
        <v>5912</v>
      </c>
      <c r="B19624">
        <v>20</v>
      </c>
      <c r="C19624" t="s">
        <v>62</v>
      </c>
      <c r="D19624" t="s">
        <v>92</v>
      </c>
      <c r="E19624">
        <v>3394</v>
      </c>
      <c r="F19624">
        <v>1</v>
      </c>
    </row>
    <row r="19625" spans="1:6">
      <c r="A19625">
        <v>5912</v>
      </c>
      <c r="B19625">
        <v>20</v>
      </c>
      <c r="C19625" t="s">
        <v>62</v>
      </c>
      <c r="D19625" t="s">
        <v>92</v>
      </c>
      <c r="E19625">
        <v>1031</v>
      </c>
      <c r="F19625">
        <v>1</v>
      </c>
    </row>
    <row r="19626" spans="1:6">
      <c r="A19626">
        <v>5912</v>
      </c>
      <c r="B19626">
        <v>20</v>
      </c>
      <c r="C19626" t="s">
        <v>62</v>
      </c>
      <c r="D19626" t="s">
        <v>92</v>
      </c>
      <c r="E19626">
        <v>2896</v>
      </c>
      <c r="F19626">
        <v>1</v>
      </c>
    </row>
    <row r="19627" spans="1:6">
      <c r="A19627">
        <v>5912</v>
      </c>
      <c r="B19627">
        <v>20</v>
      </c>
      <c r="C19627" t="s">
        <v>62</v>
      </c>
      <c r="D19627" t="s">
        <v>92</v>
      </c>
      <c r="E19627">
        <v>4700</v>
      </c>
      <c r="F19627">
        <v>1</v>
      </c>
    </row>
    <row r="19628" spans="1:6">
      <c r="A19628">
        <v>5912</v>
      </c>
      <c r="B19628">
        <v>20</v>
      </c>
      <c r="C19628" t="s">
        <v>62</v>
      </c>
      <c r="D19628" t="s">
        <v>92</v>
      </c>
      <c r="E19628">
        <v>4601</v>
      </c>
      <c r="F19628">
        <v>1</v>
      </c>
    </row>
    <row r="19629" spans="1:6">
      <c r="A19629">
        <v>5912</v>
      </c>
      <c r="B19629">
        <v>20</v>
      </c>
      <c r="C19629" t="s">
        <v>62</v>
      </c>
      <c r="D19629" t="s">
        <v>92</v>
      </c>
      <c r="E19629">
        <v>1062</v>
      </c>
      <c r="F19629">
        <v>1</v>
      </c>
    </row>
    <row r="19630" spans="1:6">
      <c r="A19630">
        <v>5912</v>
      </c>
      <c r="B19630">
        <v>20</v>
      </c>
      <c r="C19630" t="s">
        <v>62</v>
      </c>
      <c r="D19630" t="s">
        <v>92</v>
      </c>
      <c r="E19630">
        <v>2161</v>
      </c>
      <c r="F19630">
        <v>1</v>
      </c>
    </row>
    <row r="19631" spans="1:6">
      <c r="A19631">
        <v>5912</v>
      </c>
      <c r="B19631">
        <v>20</v>
      </c>
      <c r="C19631" t="s">
        <v>62</v>
      </c>
      <c r="D19631" t="s">
        <v>92</v>
      </c>
      <c r="E19631">
        <v>2466</v>
      </c>
      <c r="F19631">
        <v>1</v>
      </c>
    </row>
    <row r="19632" spans="1:6">
      <c r="A19632">
        <v>5912</v>
      </c>
      <c r="B19632">
        <v>20</v>
      </c>
      <c r="C19632" t="s">
        <v>62</v>
      </c>
      <c r="D19632" t="s">
        <v>92</v>
      </c>
      <c r="E19632">
        <v>5843</v>
      </c>
      <c r="F19632">
        <v>1</v>
      </c>
    </row>
    <row r="19633" spans="1:6">
      <c r="A19633">
        <v>5912</v>
      </c>
      <c r="B19633">
        <v>20</v>
      </c>
      <c r="C19633" t="s">
        <v>62</v>
      </c>
      <c r="D19633" t="s">
        <v>92</v>
      </c>
      <c r="E19633">
        <v>163</v>
      </c>
      <c r="F19633">
        <v>1</v>
      </c>
    </row>
    <row r="19634" spans="1:6">
      <c r="A19634">
        <v>5912</v>
      </c>
      <c r="B19634">
        <v>20</v>
      </c>
      <c r="C19634" t="s">
        <v>62</v>
      </c>
      <c r="D19634" t="s">
        <v>92</v>
      </c>
      <c r="E19634">
        <v>152</v>
      </c>
      <c r="F19634">
        <v>1</v>
      </c>
    </row>
    <row r="19635" spans="1:6">
      <c r="A19635">
        <v>5912</v>
      </c>
      <c r="B19635">
        <v>20</v>
      </c>
      <c r="C19635" t="s">
        <v>62</v>
      </c>
      <c r="D19635" t="s">
        <v>92</v>
      </c>
      <c r="E19635">
        <v>5495</v>
      </c>
      <c r="F19635">
        <v>1</v>
      </c>
    </row>
    <row r="19636" spans="1:6">
      <c r="A19636">
        <v>5912</v>
      </c>
      <c r="B19636">
        <v>20</v>
      </c>
      <c r="C19636" t="s">
        <v>62</v>
      </c>
      <c r="D19636" t="s">
        <v>92</v>
      </c>
      <c r="E19636">
        <v>4559</v>
      </c>
      <c r="F19636">
        <v>1</v>
      </c>
    </row>
    <row r="19637" spans="1:6">
      <c r="A19637">
        <v>5912</v>
      </c>
      <c r="B19637">
        <v>20</v>
      </c>
      <c r="C19637" t="s">
        <v>62</v>
      </c>
      <c r="D19637" t="s">
        <v>92</v>
      </c>
      <c r="E19637">
        <v>2947</v>
      </c>
      <c r="F19637">
        <v>1</v>
      </c>
    </row>
    <row r="19638" spans="1:6">
      <c r="A19638">
        <v>5912</v>
      </c>
      <c r="B19638">
        <v>20</v>
      </c>
      <c r="C19638" t="s">
        <v>62</v>
      </c>
      <c r="D19638" t="s">
        <v>92</v>
      </c>
      <c r="E19638">
        <v>4857</v>
      </c>
      <c r="F19638">
        <v>1</v>
      </c>
    </row>
    <row r="19639" spans="1:6">
      <c r="A19639">
        <v>5912</v>
      </c>
      <c r="B19639">
        <v>20</v>
      </c>
      <c r="C19639" t="s">
        <v>62</v>
      </c>
      <c r="D19639" t="s">
        <v>92</v>
      </c>
      <c r="E19639">
        <v>5561</v>
      </c>
      <c r="F19639">
        <v>1</v>
      </c>
    </row>
    <row r="19640" spans="1:6">
      <c r="A19640">
        <v>5912</v>
      </c>
      <c r="B19640">
        <v>20</v>
      </c>
      <c r="C19640" t="s">
        <v>62</v>
      </c>
      <c r="D19640" t="s">
        <v>92</v>
      </c>
      <c r="E19640">
        <v>3362</v>
      </c>
      <c r="F19640">
        <v>1</v>
      </c>
    </row>
    <row r="19641" spans="1:6">
      <c r="A19641">
        <v>5912</v>
      </c>
      <c r="B19641">
        <v>20</v>
      </c>
      <c r="C19641" t="s">
        <v>62</v>
      </c>
      <c r="D19641" t="s">
        <v>92</v>
      </c>
      <c r="E19641">
        <v>1252</v>
      </c>
      <c r="F19641">
        <v>1</v>
      </c>
    </row>
    <row r="19642" spans="1:6">
      <c r="A19642">
        <v>5912</v>
      </c>
      <c r="B19642">
        <v>20</v>
      </c>
      <c r="C19642" t="s">
        <v>62</v>
      </c>
      <c r="D19642" t="s">
        <v>92</v>
      </c>
      <c r="E19642">
        <v>162</v>
      </c>
      <c r="F19642">
        <v>1</v>
      </c>
    </row>
    <row r="19643" spans="1:6">
      <c r="A19643">
        <v>5912</v>
      </c>
      <c r="B19643">
        <v>20</v>
      </c>
      <c r="C19643" t="s">
        <v>62</v>
      </c>
      <c r="D19643" t="s">
        <v>92</v>
      </c>
      <c r="E19643">
        <v>2860</v>
      </c>
      <c r="F19643">
        <v>1</v>
      </c>
    </row>
    <row r="19644" spans="1:6">
      <c r="A19644">
        <v>5912</v>
      </c>
      <c r="B19644">
        <v>20</v>
      </c>
      <c r="C19644" t="s">
        <v>62</v>
      </c>
      <c r="D19644" t="s">
        <v>92</v>
      </c>
      <c r="E19644">
        <v>2826</v>
      </c>
      <c r="F19644">
        <v>1</v>
      </c>
    </row>
    <row r="19645" spans="1:6">
      <c r="A19645">
        <v>5912</v>
      </c>
      <c r="B19645">
        <v>20</v>
      </c>
      <c r="C19645" t="s">
        <v>62</v>
      </c>
      <c r="D19645" t="s">
        <v>92</v>
      </c>
      <c r="E19645">
        <v>5934</v>
      </c>
      <c r="F19645">
        <v>1</v>
      </c>
    </row>
    <row r="19646" spans="1:6">
      <c r="A19646">
        <v>5912</v>
      </c>
      <c r="B19646">
        <v>20</v>
      </c>
      <c r="C19646" t="s">
        <v>62</v>
      </c>
      <c r="D19646" t="s">
        <v>92</v>
      </c>
      <c r="E19646">
        <v>227</v>
      </c>
      <c r="F19646">
        <v>1</v>
      </c>
    </row>
    <row r="19647" spans="1:6">
      <c r="A19647">
        <v>5912</v>
      </c>
      <c r="B19647">
        <v>20</v>
      </c>
      <c r="C19647" t="s">
        <v>62</v>
      </c>
      <c r="D19647" t="s">
        <v>92</v>
      </c>
      <c r="E19647">
        <v>5856</v>
      </c>
      <c r="F19647">
        <v>1</v>
      </c>
    </row>
    <row r="19648" spans="1:6">
      <c r="A19648">
        <v>5912</v>
      </c>
      <c r="B19648">
        <v>20</v>
      </c>
      <c r="C19648" t="s">
        <v>62</v>
      </c>
      <c r="D19648" t="s">
        <v>92</v>
      </c>
      <c r="E19648">
        <v>2633</v>
      </c>
      <c r="F19648">
        <v>1</v>
      </c>
    </row>
    <row r="19649" spans="1:6">
      <c r="A19649">
        <v>5912</v>
      </c>
      <c r="B19649">
        <v>20</v>
      </c>
      <c r="C19649" t="s">
        <v>62</v>
      </c>
      <c r="D19649" t="s">
        <v>92</v>
      </c>
      <c r="E19649">
        <v>5082</v>
      </c>
      <c r="F19649">
        <v>1</v>
      </c>
    </row>
    <row r="19650" spans="1:6">
      <c r="A19650">
        <v>5912</v>
      </c>
      <c r="B19650">
        <v>20</v>
      </c>
      <c r="C19650" t="s">
        <v>62</v>
      </c>
      <c r="D19650" t="s">
        <v>92</v>
      </c>
      <c r="E19650">
        <v>5790</v>
      </c>
      <c r="F19650">
        <v>1</v>
      </c>
    </row>
    <row r="19651" spans="1:6">
      <c r="A19651">
        <v>5912</v>
      </c>
      <c r="B19651">
        <v>20</v>
      </c>
      <c r="C19651" t="s">
        <v>62</v>
      </c>
      <c r="D19651" t="s">
        <v>92</v>
      </c>
      <c r="E19651">
        <v>5091</v>
      </c>
      <c r="F19651">
        <v>1</v>
      </c>
    </row>
    <row r="19652" spans="1:6">
      <c r="A19652">
        <v>5912</v>
      </c>
      <c r="B19652">
        <v>20</v>
      </c>
      <c r="C19652" t="s">
        <v>62</v>
      </c>
      <c r="D19652" t="s">
        <v>92</v>
      </c>
      <c r="E19652">
        <v>3769</v>
      </c>
      <c r="F19652">
        <v>1</v>
      </c>
    </row>
    <row r="19653" spans="1:6">
      <c r="A19653">
        <v>5912</v>
      </c>
      <c r="B19653">
        <v>20</v>
      </c>
      <c r="C19653" t="s">
        <v>62</v>
      </c>
      <c r="D19653" t="s">
        <v>92</v>
      </c>
      <c r="E19653">
        <v>2792</v>
      </c>
      <c r="F19653">
        <v>1</v>
      </c>
    </row>
    <row r="19654" spans="1:6">
      <c r="A19654">
        <v>5912</v>
      </c>
      <c r="B19654">
        <v>20</v>
      </c>
      <c r="C19654" t="s">
        <v>62</v>
      </c>
      <c r="D19654" t="s">
        <v>92</v>
      </c>
      <c r="E19654">
        <v>1225</v>
      </c>
      <c r="F19654">
        <v>1</v>
      </c>
    </row>
    <row r="19655" spans="1:6">
      <c r="A19655">
        <v>5912</v>
      </c>
      <c r="B19655">
        <v>20</v>
      </c>
      <c r="C19655" t="s">
        <v>62</v>
      </c>
      <c r="D19655" t="s">
        <v>92</v>
      </c>
      <c r="E19655">
        <v>10</v>
      </c>
      <c r="F19655">
        <v>1</v>
      </c>
    </row>
    <row r="19656" spans="1:6">
      <c r="A19656">
        <v>5912</v>
      </c>
      <c r="B19656">
        <v>20</v>
      </c>
      <c r="C19656" t="s">
        <v>62</v>
      </c>
      <c r="D19656" t="s">
        <v>92</v>
      </c>
      <c r="E19656">
        <v>2893</v>
      </c>
      <c r="F19656">
        <v>1</v>
      </c>
    </row>
    <row r="19657" spans="1:6">
      <c r="A19657">
        <v>5912</v>
      </c>
      <c r="B19657">
        <v>20</v>
      </c>
      <c r="C19657" t="s">
        <v>62</v>
      </c>
      <c r="D19657" t="s">
        <v>92</v>
      </c>
      <c r="E19657">
        <v>4960</v>
      </c>
      <c r="F19657">
        <v>1</v>
      </c>
    </row>
    <row r="19658" spans="1:6">
      <c r="A19658">
        <v>5912</v>
      </c>
      <c r="B19658">
        <v>20</v>
      </c>
      <c r="C19658" t="s">
        <v>62</v>
      </c>
      <c r="D19658" t="s">
        <v>92</v>
      </c>
      <c r="E19658">
        <v>210</v>
      </c>
      <c r="F19658">
        <v>1</v>
      </c>
    </row>
    <row r="19659" spans="1:6">
      <c r="A19659">
        <v>5912</v>
      </c>
      <c r="B19659">
        <v>20</v>
      </c>
      <c r="C19659" t="s">
        <v>62</v>
      </c>
      <c r="D19659" t="s">
        <v>92</v>
      </c>
      <c r="E19659">
        <v>1129</v>
      </c>
      <c r="F19659">
        <v>1</v>
      </c>
    </row>
    <row r="19660" spans="1:6">
      <c r="A19660">
        <v>5912</v>
      </c>
      <c r="B19660">
        <v>20</v>
      </c>
      <c r="C19660" t="s">
        <v>62</v>
      </c>
      <c r="D19660" t="s">
        <v>92</v>
      </c>
      <c r="E19660">
        <v>3278</v>
      </c>
      <c r="F19660">
        <v>1</v>
      </c>
    </row>
    <row r="19661" spans="1:6">
      <c r="A19661">
        <v>5912</v>
      </c>
      <c r="B19661">
        <v>20</v>
      </c>
      <c r="C19661" t="s">
        <v>62</v>
      </c>
      <c r="D19661" t="s">
        <v>92</v>
      </c>
      <c r="E19661">
        <v>3336</v>
      </c>
      <c r="F19661">
        <v>1</v>
      </c>
    </row>
    <row r="19662" spans="1:6">
      <c r="A19662">
        <v>5912</v>
      </c>
      <c r="B19662">
        <v>20</v>
      </c>
      <c r="C19662" t="s">
        <v>62</v>
      </c>
      <c r="D19662" t="s">
        <v>92</v>
      </c>
      <c r="E19662">
        <v>117</v>
      </c>
      <c r="F19662">
        <v>1</v>
      </c>
    </row>
    <row r="19663" spans="1:6">
      <c r="A19663">
        <v>5912</v>
      </c>
      <c r="B19663">
        <v>20</v>
      </c>
      <c r="C19663" t="s">
        <v>62</v>
      </c>
      <c r="D19663" t="s">
        <v>92</v>
      </c>
      <c r="E19663">
        <v>63</v>
      </c>
      <c r="F19663">
        <v>1</v>
      </c>
    </row>
    <row r="19664" spans="1:6">
      <c r="A19664">
        <v>5912</v>
      </c>
      <c r="B19664">
        <v>20</v>
      </c>
      <c r="C19664" t="s">
        <v>62</v>
      </c>
      <c r="D19664" t="s">
        <v>92</v>
      </c>
      <c r="E19664">
        <v>2998</v>
      </c>
      <c r="F19664">
        <v>1</v>
      </c>
    </row>
    <row r="19665" spans="1:6">
      <c r="A19665">
        <v>5912</v>
      </c>
      <c r="B19665">
        <v>20</v>
      </c>
      <c r="C19665" t="s">
        <v>62</v>
      </c>
      <c r="D19665" t="s">
        <v>92</v>
      </c>
      <c r="E19665">
        <v>2639</v>
      </c>
      <c r="F19665">
        <v>1</v>
      </c>
    </row>
    <row r="19666" spans="1:6">
      <c r="A19666">
        <v>5912</v>
      </c>
      <c r="B19666">
        <v>20</v>
      </c>
      <c r="C19666" t="s">
        <v>62</v>
      </c>
      <c r="D19666" t="s">
        <v>92</v>
      </c>
      <c r="E19666">
        <v>5880</v>
      </c>
      <c r="F19666">
        <v>1</v>
      </c>
    </row>
    <row r="19667" spans="1:6">
      <c r="A19667">
        <v>5912</v>
      </c>
      <c r="B19667">
        <v>20</v>
      </c>
      <c r="C19667" t="s">
        <v>62</v>
      </c>
      <c r="D19667" t="s">
        <v>92</v>
      </c>
      <c r="E19667">
        <v>6050</v>
      </c>
      <c r="F19667">
        <v>1</v>
      </c>
    </row>
    <row r="19668" spans="1:6">
      <c r="A19668">
        <v>5912</v>
      </c>
      <c r="B19668">
        <v>20</v>
      </c>
      <c r="C19668" t="s">
        <v>62</v>
      </c>
      <c r="D19668" t="s">
        <v>92</v>
      </c>
      <c r="E19668">
        <v>4702</v>
      </c>
      <c r="F19668">
        <v>1</v>
      </c>
    </row>
    <row r="19669" spans="1:6">
      <c r="A19669">
        <v>5912</v>
      </c>
      <c r="B19669">
        <v>20</v>
      </c>
      <c r="C19669" t="s">
        <v>62</v>
      </c>
      <c r="D19669" t="s">
        <v>92</v>
      </c>
      <c r="E19669">
        <v>4242</v>
      </c>
      <c r="F19669">
        <v>1</v>
      </c>
    </row>
    <row r="19670" spans="1:6">
      <c r="A19670">
        <v>5912</v>
      </c>
      <c r="B19670">
        <v>20</v>
      </c>
      <c r="C19670" t="s">
        <v>62</v>
      </c>
      <c r="D19670" t="s">
        <v>92</v>
      </c>
      <c r="E19670">
        <v>976</v>
      </c>
      <c r="F19670">
        <v>1</v>
      </c>
    </row>
    <row r="19671" spans="1:6">
      <c r="A19671">
        <v>5912</v>
      </c>
      <c r="B19671">
        <v>20</v>
      </c>
      <c r="C19671" t="s">
        <v>62</v>
      </c>
      <c r="D19671" t="s">
        <v>92</v>
      </c>
      <c r="E19671">
        <v>6063</v>
      </c>
      <c r="F19671">
        <v>1</v>
      </c>
    </row>
    <row r="19672" spans="1:6">
      <c r="A19672">
        <v>5912</v>
      </c>
      <c r="B19672">
        <v>20</v>
      </c>
      <c r="C19672" t="s">
        <v>62</v>
      </c>
      <c r="D19672" t="s">
        <v>92</v>
      </c>
      <c r="E19672">
        <v>157</v>
      </c>
      <c r="F19672">
        <v>1</v>
      </c>
    </row>
    <row r="19673" spans="1:6">
      <c r="A19673">
        <v>5912</v>
      </c>
      <c r="B19673">
        <v>20</v>
      </c>
      <c r="C19673" t="s">
        <v>62</v>
      </c>
      <c r="D19673" t="s">
        <v>92</v>
      </c>
      <c r="E19673">
        <v>4112</v>
      </c>
      <c r="F19673">
        <v>1</v>
      </c>
    </row>
    <row r="19674" spans="1:6">
      <c r="A19674">
        <v>5912</v>
      </c>
      <c r="B19674">
        <v>20</v>
      </c>
      <c r="C19674" t="s">
        <v>62</v>
      </c>
      <c r="D19674" t="s">
        <v>92</v>
      </c>
      <c r="E19674">
        <v>3963</v>
      </c>
      <c r="F19674">
        <v>1</v>
      </c>
    </row>
    <row r="19675" spans="1:6">
      <c r="A19675">
        <v>5912</v>
      </c>
      <c r="B19675">
        <v>20</v>
      </c>
      <c r="C19675" t="s">
        <v>62</v>
      </c>
      <c r="D19675" t="s">
        <v>92</v>
      </c>
      <c r="E19675">
        <v>3957</v>
      </c>
      <c r="F19675">
        <v>1</v>
      </c>
    </row>
    <row r="19676" spans="1:6">
      <c r="A19676">
        <v>5912</v>
      </c>
      <c r="B19676">
        <v>20</v>
      </c>
      <c r="C19676" t="s">
        <v>62</v>
      </c>
      <c r="D19676" t="s">
        <v>92</v>
      </c>
      <c r="E19676">
        <v>2068</v>
      </c>
      <c r="F19676">
        <v>1</v>
      </c>
    </row>
    <row r="19677" spans="1:6">
      <c r="A19677">
        <v>5912</v>
      </c>
      <c r="B19677">
        <v>20</v>
      </c>
      <c r="C19677" t="s">
        <v>62</v>
      </c>
      <c r="D19677" t="s">
        <v>92</v>
      </c>
      <c r="E19677">
        <v>3581</v>
      </c>
      <c r="F19677">
        <v>1</v>
      </c>
    </row>
    <row r="19678" spans="1:6">
      <c r="A19678">
        <v>5912</v>
      </c>
      <c r="B19678">
        <v>20</v>
      </c>
      <c r="C19678" t="s">
        <v>62</v>
      </c>
      <c r="D19678" t="s">
        <v>92</v>
      </c>
      <c r="E19678">
        <v>1021</v>
      </c>
      <c r="F19678">
        <v>1</v>
      </c>
    </row>
    <row r="19679" spans="1:6">
      <c r="A19679">
        <v>5912</v>
      </c>
      <c r="B19679">
        <v>20</v>
      </c>
      <c r="C19679" t="s">
        <v>62</v>
      </c>
      <c r="D19679" t="s">
        <v>92</v>
      </c>
      <c r="E19679">
        <v>2041</v>
      </c>
      <c r="F19679">
        <v>1</v>
      </c>
    </row>
    <row r="19680" spans="1:6">
      <c r="A19680">
        <v>5912</v>
      </c>
      <c r="B19680">
        <v>20</v>
      </c>
      <c r="C19680" t="s">
        <v>62</v>
      </c>
      <c r="D19680" t="s">
        <v>92</v>
      </c>
      <c r="E19680">
        <v>3733</v>
      </c>
      <c r="F19680">
        <v>1</v>
      </c>
    </row>
    <row r="19681" spans="1:6">
      <c r="A19681">
        <v>5912</v>
      </c>
      <c r="B19681">
        <v>20</v>
      </c>
      <c r="C19681" t="s">
        <v>62</v>
      </c>
      <c r="D19681" t="s">
        <v>92</v>
      </c>
      <c r="E19681">
        <v>3846</v>
      </c>
      <c r="F19681">
        <v>1</v>
      </c>
    </row>
    <row r="19682" spans="1:6">
      <c r="A19682">
        <v>5912</v>
      </c>
      <c r="B19682">
        <v>20</v>
      </c>
      <c r="C19682" t="s">
        <v>62</v>
      </c>
      <c r="D19682" t="s">
        <v>92</v>
      </c>
      <c r="E19682">
        <v>3213</v>
      </c>
      <c r="F19682">
        <v>1</v>
      </c>
    </row>
    <row r="19683" spans="1:6">
      <c r="A19683">
        <v>5912</v>
      </c>
      <c r="B19683">
        <v>20</v>
      </c>
      <c r="C19683" t="s">
        <v>62</v>
      </c>
      <c r="D19683" t="s">
        <v>92</v>
      </c>
      <c r="E19683">
        <v>4294</v>
      </c>
      <c r="F19683">
        <v>1</v>
      </c>
    </row>
    <row r="19684" spans="1:6">
      <c r="A19684">
        <v>5912</v>
      </c>
      <c r="B19684">
        <v>20</v>
      </c>
      <c r="C19684" t="s">
        <v>62</v>
      </c>
      <c r="D19684" t="s">
        <v>92</v>
      </c>
      <c r="E19684">
        <v>3150</v>
      </c>
      <c r="F19684">
        <v>1</v>
      </c>
    </row>
    <row r="19685" spans="1:6">
      <c r="A19685">
        <v>5912</v>
      </c>
      <c r="B19685">
        <v>20</v>
      </c>
      <c r="C19685" t="s">
        <v>62</v>
      </c>
      <c r="D19685" t="s">
        <v>92</v>
      </c>
      <c r="E19685">
        <v>6085</v>
      </c>
      <c r="F19685">
        <v>1</v>
      </c>
    </row>
    <row r="19686" spans="1:6">
      <c r="A19686">
        <v>5912</v>
      </c>
      <c r="B19686">
        <v>20</v>
      </c>
      <c r="C19686" t="s">
        <v>62</v>
      </c>
      <c r="D19686" t="s">
        <v>92</v>
      </c>
      <c r="E19686">
        <v>4995</v>
      </c>
      <c r="F19686">
        <v>1</v>
      </c>
    </row>
    <row r="19687" spans="1:6">
      <c r="A19687">
        <v>5912</v>
      </c>
      <c r="B19687">
        <v>20</v>
      </c>
      <c r="C19687" t="s">
        <v>62</v>
      </c>
      <c r="D19687" t="s">
        <v>92</v>
      </c>
      <c r="E19687">
        <v>4297</v>
      </c>
      <c r="F19687">
        <v>1</v>
      </c>
    </row>
    <row r="19688" spans="1:6">
      <c r="A19688">
        <v>5912</v>
      </c>
      <c r="B19688">
        <v>20</v>
      </c>
      <c r="C19688" t="s">
        <v>62</v>
      </c>
      <c r="D19688" t="s">
        <v>92</v>
      </c>
      <c r="E19688">
        <v>1063</v>
      </c>
      <c r="F19688">
        <v>1</v>
      </c>
    </row>
    <row r="19689" spans="1:6">
      <c r="A19689">
        <v>5912</v>
      </c>
      <c r="B19689">
        <v>20</v>
      </c>
      <c r="C19689" t="s">
        <v>62</v>
      </c>
      <c r="D19689" t="s">
        <v>92</v>
      </c>
      <c r="E19689">
        <v>2997</v>
      </c>
      <c r="F19689">
        <v>1</v>
      </c>
    </row>
    <row r="19690" spans="1:6">
      <c r="A19690">
        <v>5912</v>
      </c>
      <c r="B19690">
        <v>20</v>
      </c>
      <c r="C19690" t="s">
        <v>62</v>
      </c>
      <c r="D19690" t="s">
        <v>92</v>
      </c>
      <c r="E19690">
        <v>177</v>
      </c>
      <c r="F19690">
        <v>1</v>
      </c>
    </row>
    <row r="19691" spans="1:6">
      <c r="A19691">
        <v>5912</v>
      </c>
      <c r="B19691">
        <v>20</v>
      </c>
      <c r="C19691" t="s">
        <v>62</v>
      </c>
      <c r="D19691" t="s">
        <v>92</v>
      </c>
      <c r="E19691">
        <v>304</v>
      </c>
      <c r="F19691">
        <v>1</v>
      </c>
    </row>
    <row r="19692" spans="1:6">
      <c r="A19692">
        <v>5912</v>
      </c>
      <c r="B19692">
        <v>20</v>
      </c>
      <c r="C19692" t="s">
        <v>62</v>
      </c>
      <c r="D19692" t="s">
        <v>92</v>
      </c>
      <c r="E19692">
        <v>5718</v>
      </c>
      <c r="F19692">
        <v>1</v>
      </c>
    </row>
    <row r="19693" spans="1:6">
      <c r="A19693">
        <v>5912</v>
      </c>
      <c r="B19693">
        <v>23</v>
      </c>
      <c r="C19693" t="s">
        <v>63</v>
      </c>
      <c r="D19693" t="s">
        <v>92</v>
      </c>
      <c r="E19693">
        <v>2962</v>
      </c>
      <c r="F19693">
        <v>11</v>
      </c>
    </row>
    <row r="19694" spans="1:6">
      <c r="A19694">
        <v>5912</v>
      </c>
      <c r="B19694">
        <v>23</v>
      </c>
      <c r="C19694" t="s">
        <v>63</v>
      </c>
      <c r="D19694" t="s">
        <v>92</v>
      </c>
      <c r="E19694">
        <v>3797</v>
      </c>
      <c r="F19694">
        <v>7</v>
      </c>
    </row>
    <row r="19695" spans="1:6">
      <c r="A19695">
        <v>5912</v>
      </c>
      <c r="B19695">
        <v>23</v>
      </c>
      <c r="C19695" t="s">
        <v>63</v>
      </c>
      <c r="D19695" t="s">
        <v>92</v>
      </c>
      <c r="E19695">
        <v>2713</v>
      </c>
      <c r="F19695">
        <v>6</v>
      </c>
    </row>
    <row r="19696" spans="1:6">
      <c r="A19696">
        <v>5912</v>
      </c>
      <c r="B19696">
        <v>23</v>
      </c>
      <c r="C19696" t="s">
        <v>63</v>
      </c>
      <c r="D19696" t="s">
        <v>92</v>
      </c>
      <c r="E19696">
        <v>3612</v>
      </c>
      <c r="F19696">
        <v>6</v>
      </c>
    </row>
    <row r="19697" spans="1:6">
      <c r="A19697">
        <v>5912</v>
      </c>
      <c r="B19697">
        <v>23</v>
      </c>
      <c r="C19697" t="s">
        <v>63</v>
      </c>
      <c r="D19697" t="s">
        <v>92</v>
      </c>
      <c r="E19697">
        <v>5476</v>
      </c>
      <c r="F19697">
        <v>4</v>
      </c>
    </row>
    <row r="19698" spans="1:6">
      <c r="A19698">
        <v>5912</v>
      </c>
      <c r="B19698">
        <v>23</v>
      </c>
      <c r="C19698" t="s">
        <v>63</v>
      </c>
      <c r="D19698" t="s">
        <v>92</v>
      </c>
      <c r="E19698">
        <v>5327</v>
      </c>
      <c r="F19698">
        <v>4</v>
      </c>
    </row>
    <row r="19699" spans="1:6">
      <c r="A19699">
        <v>5912</v>
      </c>
      <c r="B19699">
        <v>23</v>
      </c>
      <c r="C19699" t="s">
        <v>63</v>
      </c>
      <c r="D19699" t="s">
        <v>92</v>
      </c>
      <c r="E19699">
        <v>4442</v>
      </c>
      <c r="F19699">
        <v>4</v>
      </c>
    </row>
    <row r="19700" spans="1:6">
      <c r="A19700">
        <v>5912</v>
      </c>
      <c r="B19700">
        <v>23</v>
      </c>
      <c r="C19700" t="s">
        <v>63</v>
      </c>
      <c r="D19700" t="s">
        <v>92</v>
      </c>
      <c r="E19700">
        <v>5001</v>
      </c>
      <c r="F19700">
        <v>4</v>
      </c>
    </row>
    <row r="19701" spans="1:6">
      <c r="A19701">
        <v>5912</v>
      </c>
      <c r="B19701">
        <v>23</v>
      </c>
      <c r="C19701" t="s">
        <v>63</v>
      </c>
      <c r="D19701" t="s">
        <v>92</v>
      </c>
      <c r="E19701">
        <v>2696</v>
      </c>
      <c r="F19701">
        <v>3</v>
      </c>
    </row>
    <row r="19702" spans="1:6">
      <c r="A19702">
        <v>5912</v>
      </c>
      <c r="B19702">
        <v>23</v>
      </c>
      <c r="C19702" t="s">
        <v>63</v>
      </c>
      <c r="D19702" t="s">
        <v>92</v>
      </c>
      <c r="E19702">
        <v>1132</v>
      </c>
      <c r="F19702">
        <v>2</v>
      </c>
    </row>
    <row r="19703" spans="1:6">
      <c r="A19703">
        <v>5912</v>
      </c>
      <c r="B19703">
        <v>23</v>
      </c>
      <c r="C19703" t="s">
        <v>63</v>
      </c>
      <c r="D19703" t="s">
        <v>92</v>
      </c>
      <c r="E19703">
        <v>4557</v>
      </c>
      <c r="F19703">
        <v>2</v>
      </c>
    </row>
    <row r="19704" spans="1:6">
      <c r="A19704">
        <v>5912</v>
      </c>
      <c r="B19704">
        <v>23</v>
      </c>
      <c r="C19704" t="s">
        <v>63</v>
      </c>
      <c r="D19704" t="s">
        <v>92</v>
      </c>
      <c r="E19704">
        <v>4766</v>
      </c>
      <c r="F19704">
        <v>2</v>
      </c>
    </row>
    <row r="19705" spans="1:6">
      <c r="A19705">
        <v>5912</v>
      </c>
      <c r="B19705">
        <v>23</v>
      </c>
      <c r="C19705" t="s">
        <v>63</v>
      </c>
      <c r="D19705" t="s">
        <v>92</v>
      </c>
      <c r="E19705">
        <v>1008</v>
      </c>
      <c r="F19705">
        <v>2</v>
      </c>
    </row>
    <row r="19706" spans="1:6">
      <c r="A19706">
        <v>5912</v>
      </c>
      <c r="B19706">
        <v>23</v>
      </c>
      <c r="C19706" t="s">
        <v>63</v>
      </c>
      <c r="D19706" t="s">
        <v>92</v>
      </c>
      <c r="E19706">
        <v>4394</v>
      </c>
      <c r="F19706">
        <v>2</v>
      </c>
    </row>
    <row r="19707" spans="1:6">
      <c r="A19707">
        <v>5912</v>
      </c>
      <c r="B19707">
        <v>23</v>
      </c>
      <c r="C19707" t="s">
        <v>63</v>
      </c>
      <c r="D19707" t="s">
        <v>92</v>
      </c>
      <c r="E19707">
        <v>4668</v>
      </c>
      <c r="F19707">
        <v>2</v>
      </c>
    </row>
    <row r="19708" spans="1:6">
      <c r="A19708">
        <v>5912</v>
      </c>
      <c r="B19708">
        <v>23</v>
      </c>
      <c r="C19708" t="s">
        <v>63</v>
      </c>
      <c r="D19708" t="s">
        <v>92</v>
      </c>
      <c r="E19708">
        <v>5651</v>
      </c>
      <c r="F19708">
        <v>1</v>
      </c>
    </row>
    <row r="19709" spans="1:6">
      <c r="A19709">
        <v>5912</v>
      </c>
      <c r="B19709">
        <v>23</v>
      </c>
      <c r="C19709" t="s">
        <v>63</v>
      </c>
      <c r="D19709" t="s">
        <v>92</v>
      </c>
      <c r="E19709">
        <v>2267</v>
      </c>
      <c r="F19709">
        <v>1</v>
      </c>
    </row>
    <row r="19710" spans="1:6">
      <c r="A19710">
        <v>5912</v>
      </c>
      <c r="B19710">
        <v>23</v>
      </c>
      <c r="C19710" t="s">
        <v>63</v>
      </c>
      <c r="D19710" t="s">
        <v>92</v>
      </c>
      <c r="E19710">
        <v>3018</v>
      </c>
      <c r="F19710">
        <v>1</v>
      </c>
    </row>
    <row r="19711" spans="1:6">
      <c r="A19711">
        <v>5912</v>
      </c>
      <c r="B19711">
        <v>23</v>
      </c>
      <c r="C19711" t="s">
        <v>63</v>
      </c>
      <c r="D19711" t="s">
        <v>92</v>
      </c>
      <c r="E19711">
        <v>2685</v>
      </c>
      <c r="F19711">
        <v>1</v>
      </c>
    </row>
    <row r="19712" spans="1:6">
      <c r="A19712">
        <v>5912</v>
      </c>
      <c r="B19712">
        <v>23</v>
      </c>
      <c r="C19712" t="s">
        <v>63</v>
      </c>
      <c r="D19712" t="s">
        <v>92</v>
      </c>
      <c r="E19712">
        <v>4088</v>
      </c>
      <c r="F19712">
        <v>1</v>
      </c>
    </row>
    <row r="19713" spans="1:6">
      <c r="A19713">
        <v>5912</v>
      </c>
      <c r="B19713">
        <v>23</v>
      </c>
      <c r="C19713" t="s">
        <v>63</v>
      </c>
      <c r="D19713" t="s">
        <v>92</v>
      </c>
      <c r="E19713">
        <v>3832</v>
      </c>
      <c r="F19713">
        <v>1</v>
      </c>
    </row>
    <row r="19714" spans="1:6">
      <c r="A19714">
        <v>5912</v>
      </c>
      <c r="B19714">
        <v>23</v>
      </c>
      <c r="C19714" t="s">
        <v>63</v>
      </c>
      <c r="D19714" t="s">
        <v>92</v>
      </c>
      <c r="E19714">
        <v>1245</v>
      </c>
      <c r="F19714">
        <v>1</v>
      </c>
    </row>
    <row r="19715" spans="1:6">
      <c r="A19715">
        <v>5912</v>
      </c>
      <c r="B19715">
        <v>23</v>
      </c>
      <c r="C19715" t="s">
        <v>63</v>
      </c>
      <c r="D19715" t="s">
        <v>92</v>
      </c>
      <c r="E19715">
        <v>3564</v>
      </c>
      <c r="F19715">
        <v>1</v>
      </c>
    </row>
    <row r="19716" spans="1:6">
      <c r="A19716">
        <v>5912</v>
      </c>
      <c r="B19716">
        <v>23</v>
      </c>
      <c r="C19716" t="s">
        <v>63</v>
      </c>
      <c r="D19716" t="s">
        <v>92</v>
      </c>
      <c r="E19716">
        <v>5936</v>
      </c>
      <c r="F19716">
        <v>1</v>
      </c>
    </row>
    <row r="19717" spans="1:6">
      <c r="A19717">
        <v>5912</v>
      </c>
      <c r="B19717">
        <v>23</v>
      </c>
      <c r="C19717" t="s">
        <v>63</v>
      </c>
      <c r="D19717" t="s">
        <v>92</v>
      </c>
      <c r="E19717">
        <v>5205</v>
      </c>
      <c r="F19717">
        <v>1</v>
      </c>
    </row>
    <row r="19718" spans="1:6">
      <c r="A19718">
        <v>5912</v>
      </c>
      <c r="B19718">
        <v>23</v>
      </c>
      <c r="C19718" t="s">
        <v>63</v>
      </c>
      <c r="D19718" t="s">
        <v>92</v>
      </c>
      <c r="E19718">
        <v>2599</v>
      </c>
      <c r="F19718">
        <v>1</v>
      </c>
    </row>
    <row r="19719" spans="1:6">
      <c r="A19719">
        <v>5912</v>
      </c>
      <c r="B19719">
        <v>23</v>
      </c>
      <c r="C19719" t="s">
        <v>63</v>
      </c>
      <c r="D19719" t="s">
        <v>92</v>
      </c>
      <c r="E19719">
        <v>1006</v>
      </c>
      <c r="F19719">
        <v>1</v>
      </c>
    </row>
    <row r="19720" spans="1:6">
      <c r="A19720">
        <v>5912</v>
      </c>
      <c r="B19720">
        <v>23</v>
      </c>
      <c r="C19720" t="s">
        <v>63</v>
      </c>
      <c r="D19720" t="s">
        <v>92</v>
      </c>
      <c r="E19720">
        <v>1207</v>
      </c>
      <c r="F19720">
        <v>1</v>
      </c>
    </row>
    <row r="19721" spans="1:6">
      <c r="A19721">
        <v>5912</v>
      </c>
      <c r="B19721">
        <v>23</v>
      </c>
      <c r="C19721" t="s">
        <v>63</v>
      </c>
      <c r="D19721" t="s">
        <v>92</v>
      </c>
      <c r="E19721">
        <v>2324</v>
      </c>
      <c r="F19721">
        <v>1</v>
      </c>
    </row>
    <row r="19722" spans="1:6">
      <c r="A19722">
        <v>5912</v>
      </c>
      <c r="B19722">
        <v>23</v>
      </c>
      <c r="C19722" t="s">
        <v>63</v>
      </c>
      <c r="D19722" t="s">
        <v>92</v>
      </c>
      <c r="E19722">
        <v>3549</v>
      </c>
      <c r="F19722">
        <v>1</v>
      </c>
    </row>
    <row r="19723" spans="1:6">
      <c r="A19723">
        <v>5912</v>
      </c>
      <c r="B19723">
        <v>23</v>
      </c>
      <c r="C19723" t="s">
        <v>63</v>
      </c>
      <c r="D19723" t="s">
        <v>92</v>
      </c>
      <c r="E19723">
        <v>1077</v>
      </c>
      <c r="F19723">
        <v>1</v>
      </c>
    </row>
    <row r="19724" spans="1:6">
      <c r="A19724">
        <v>5912</v>
      </c>
      <c r="B19724">
        <v>23</v>
      </c>
      <c r="C19724" t="s">
        <v>63</v>
      </c>
      <c r="D19724" t="s">
        <v>92</v>
      </c>
      <c r="E19724">
        <v>5903</v>
      </c>
      <c r="F19724">
        <v>1</v>
      </c>
    </row>
    <row r="19725" spans="1:6">
      <c r="A19725">
        <v>5912</v>
      </c>
      <c r="B19725">
        <v>23</v>
      </c>
      <c r="C19725" t="s">
        <v>63</v>
      </c>
      <c r="D19725" t="s">
        <v>92</v>
      </c>
      <c r="E19725">
        <v>3106</v>
      </c>
      <c r="F19725">
        <v>1</v>
      </c>
    </row>
    <row r="19726" spans="1:6">
      <c r="A19726">
        <v>5912</v>
      </c>
      <c r="B19726">
        <v>23</v>
      </c>
      <c r="C19726" t="s">
        <v>63</v>
      </c>
      <c r="D19726" t="s">
        <v>92</v>
      </c>
      <c r="E19726">
        <v>5168</v>
      </c>
      <c r="F19726">
        <v>1</v>
      </c>
    </row>
    <row r="19727" spans="1:6">
      <c r="A19727">
        <v>5912</v>
      </c>
      <c r="B19727">
        <v>23</v>
      </c>
      <c r="C19727" t="s">
        <v>63</v>
      </c>
      <c r="D19727" t="s">
        <v>92</v>
      </c>
      <c r="E19727">
        <v>3787</v>
      </c>
      <c r="F19727">
        <v>1</v>
      </c>
    </row>
    <row r="19728" spans="1:6">
      <c r="A19728">
        <v>5912</v>
      </c>
      <c r="B19728">
        <v>23</v>
      </c>
      <c r="C19728" t="s">
        <v>63</v>
      </c>
      <c r="D19728" t="s">
        <v>92</v>
      </c>
      <c r="E19728">
        <v>5099</v>
      </c>
      <c r="F19728">
        <v>1</v>
      </c>
    </row>
    <row r="19729" spans="1:6">
      <c r="A19729">
        <v>5912</v>
      </c>
      <c r="B19729">
        <v>23</v>
      </c>
      <c r="C19729" t="s">
        <v>63</v>
      </c>
      <c r="D19729" t="s">
        <v>92</v>
      </c>
      <c r="E19729">
        <v>2249</v>
      </c>
      <c r="F19729">
        <v>1</v>
      </c>
    </row>
    <row r="19730" spans="1:6">
      <c r="A19730">
        <v>5912</v>
      </c>
      <c r="B19730">
        <v>23</v>
      </c>
      <c r="C19730" t="s">
        <v>63</v>
      </c>
      <c r="D19730" t="s">
        <v>92</v>
      </c>
      <c r="E19730">
        <v>5000</v>
      </c>
      <c r="F19730">
        <v>1</v>
      </c>
    </row>
    <row r="19731" spans="1:6">
      <c r="A19731">
        <v>5912</v>
      </c>
      <c r="B19731">
        <v>23</v>
      </c>
      <c r="C19731" t="s">
        <v>63</v>
      </c>
      <c r="D19731" t="s">
        <v>92</v>
      </c>
      <c r="E19731">
        <v>1177</v>
      </c>
      <c r="F19731">
        <v>1</v>
      </c>
    </row>
    <row r="19732" spans="1:6">
      <c r="A19732">
        <v>5912</v>
      </c>
      <c r="B19732">
        <v>23</v>
      </c>
      <c r="C19732" t="s">
        <v>63</v>
      </c>
      <c r="D19732" t="s">
        <v>92</v>
      </c>
      <c r="E19732">
        <v>4235</v>
      </c>
      <c r="F19732">
        <v>1</v>
      </c>
    </row>
    <row r="19733" spans="1:6">
      <c r="A19733">
        <v>5912</v>
      </c>
      <c r="B19733">
        <v>23</v>
      </c>
      <c r="C19733" t="s">
        <v>62</v>
      </c>
      <c r="D19733" t="s">
        <v>92</v>
      </c>
      <c r="E19733">
        <v>2962</v>
      </c>
      <c r="F19733">
        <v>16</v>
      </c>
    </row>
    <row r="19734" spans="1:6">
      <c r="A19734">
        <v>5912</v>
      </c>
      <c r="B19734">
        <v>23</v>
      </c>
      <c r="C19734" t="s">
        <v>62</v>
      </c>
      <c r="D19734" t="s">
        <v>92</v>
      </c>
      <c r="E19734">
        <v>96</v>
      </c>
      <c r="F19734">
        <v>9</v>
      </c>
    </row>
    <row r="19735" spans="1:6">
      <c r="A19735">
        <v>5912</v>
      </c>
      <c r="B19735">
        <v>23</v>
      </c>
      <c r="C19735" t="s">
        <v>62</v>
      </c>
      <c r="D19735" t="s">
        <v>92</v>
      </c>
      <c r="E19735">
        <v>5001</v>
      </c>
      <c r="F19735">
        <v>7</v>
      </c>
    </row>
    <row r="19736" spans="1:6">
      <c r="A19736">
        <v>5912</v>
      </c>
      <c r="B19736">
        <v>23</v>
      </c>
      <c r="C19736" t="s">
        <v>62</v>
      </c>
      <c r="D19736" t="s">
        <v>92</v>
      </c>
      <c r="E19736">
        <v>3797</v>
      </c>
      <c r="F19736">
        <v>6</v>
      </c>
    </row>
    <row r="19737" spans="1:6">
      <c r="A19737">
        <v>5912</v>
      </c>
      <c r="B19737">
        <v>23</v>
      </c>
      <c r="C19737" t="s">
        <v>62</v>
      </c>
      <c r="D19737" t="s">
        <v>92</v>
      </c>
      <c r="E19737">
        <v>1132</v>
      </c>
      <c r="F19737">
        <v>6</v>
      </c>
    </row>
    <row r="19738" spans="1:6">
      <c r="A19738">
        <v>5912</v>
      </c>
      <c r="B19738">
        <v>23</v>
      </c>
      <c r="C19738" t="s">
        <v>62</v>
      </c>
      <c r="D19738" t="s">
        <v>92</v>
      </c>
      <c r="E19738">
        <v>4525</v>
      </c>
      <c r="F19738">
        <v>6</v>
      </c>
    </row>
    <row r="19739" spans="1:6">
      <c r="A19739">
        <v>5912</v>
      </c>
      <c r="B19739">
        <v>23</v>
      </c>
      <c r="C19739" t="s">
        <v>62</v>
      </c>
      <c r="D19739" t="s">
        <v>92</v>
      </c>
      <c r="E19739">
        <v>2713</v>
      </c>
      <c r="F19739">
        <v>6</v>
      </c>
    </row>
    <row r="19740" spans="1:6">
      <c r="A19740">
        <v>5912</v>
      </c>
      <c r="B19740">
        <v>23</v>
      </c>
      <c r="C19740" t="s">
        <v>62</v>
      </c>
      <c r="D19740" t="s">
        <v>92</v>
      </c>
      <c r="E19740">
        <v>5476</v>
      </c>
      <c r="F19740">
        <v>4</v>
      </c>
    </row>
    <row r="19741" spans="1:6">
      <c r="A19741">
        <v>5912</v>
      </c>
      <c r="B19741">
        <v>23</v>
      </c>
      <c r="C19741" t="s">
        <v>62</v>
      </c>
      <c r="D19741" t="s">
        <v>92</v>
      </c>
      <c r="E19741">
        <v>4668</v>
      </c>
      <c r="F19741">
        <v>3</v>
      </c>
    </row>
    <row r="19742" spans="1:6">
      <c r="A19742">
        <v>5912</v>
      </c>
      <c r="B19742">
        <v>23</v>
      </c>
      <c r="C19742" t="s">
        <v>62</v>
      </c>
      <c r="D19742" t="s">
        <v>92</v>
      </c>
      <c r="E19742">
        <v>4557</v>
      </c>
      <c r="F19742">
        <v>3</v>
      </c>
    </row>
    <row r="19743" spans="1:6">
      <c r="A19743">
        <v>5912</v>
      </c>
      <c r="B19743">
        <v>23</v>
      </c>
      <c r="C19743" t="s">
        <v>62</v>
      </c>
      <c r="D19743" t="s">
        <v>92</v>
      </c>
      <c r="E19743">
        <v>2267</v>
      </c>
      <c r="F19743">
        <v>2</v>
      </c>
    </row>
    <row r="19744" spans="1:6">
      <c r="A19744">
        <v>5912</v>
      </c>
      <c r="B19744">
        <v>23</v>
      </c>
      <c r="C19744" t="s">
        <v>62</v>
      </c>
      <c r="D19744" t="s">
        <v>92</v>
      </c>
      <c r="E19744">
        <v>2696</v>
      </c>
      <c r="F19744">
        <v>2</v>
      </c>
    </row>
    <row r="19745" spans="1:6">
      <c r="A19745">
        <v>5912</v>
      </c>
      <c r="B19745">
        <v>23</v>
      </c>
      <c r="C19745" t="s">
        <v>62</v>
      </c>
      <c r="D19745" t="s">
        <v>92</v>
      </c>
      <c r="E19745">
        <v>1099</v>
      </c>
      <c r="F19745">
        <v>2</v>
      </c>
    </row>
    <row r="19746" spans="1:6">
      <c r="A19746">
        <v>5912</v>
      </c>
      <c r="B19746">
        <v>23</v>
      </c>
      <c r="C19746" t="s">
        <v>62</v>
      </c>
      <c r="D19746" t="s">
        <v>92</v>
      </c>
      <c r="E19746">
        <v>1265</v>
      </c>
      <c r="F19746">
        <v>2</v>
      </c>
    </row>
    <row r="19747" spans="1:6">
      <c r="A19747">
        <v>5912</v>
      </c>
      <c r="B19747">
        <v>23</v>
      </c>
      <c r="C19747" t="s">
        <v>62</v>
      </c>
      <c r="D19747" t="s">
        <v>92</v>
      </c>
      <c r="E19747">
        <v>5798</v>
      </c>
      <c r="F19747">
        <v>2</v>
      </c>
    </row>
    <row r="19748" spans="1:6">
      <c r="A19748">
        <v>5912</v>
      </c>
      <c r="B19748">
        <v>23</v>
      </c>
      <c r="C19748" t="s">
        <v>62</v>
      </c>
      <c r="D19748" t="s">
        <v>92</v>
      </c>
      <c r="E19748">
        <v>2198</v>
      </c>
      <c r="F19748">
        <v>2</v>
      </c>
    </row>
    <row r="19749" spans="1:6">
      <c r="A19749">
        <v>5912</v>
      </c>
      <c r="B19749">
        <v>23</v>
      </c>
      <c r="C19749" t="s">
        <v>62</v>
      </c>
      <c r="D19749" t="s">
        <v>92</v>
      </c>
      <c r="E19749">
        <v>4098</v>
      </c>
      <c r="F19749">
        <v>2</v>
      </c>
    </row>
    <row r="19750" spans="1:6">
      <c r="A19750">
        <v>5912</v>
      </c>
      <c r="B19750">
        <v>23</v>
      </c>
      <c r="C19750" t="s">
        <v>62</v>
      </c>
      <c r="D19750" t="s">
        <v>92</v>
      </c>
      <c r="E19750">
        <v>4464</v>
      </c>
      <c r="F19750">
        <v>2</v>
      </c>
    </row>
    <row r="19751" spans="1:6">
      <c r="A19751">
        <v>5912</v>
      </c>
      <c r="B19751">
        <v>23</v>
      </c>
      <c r="C19751" t="s">
        <v>62</v>
      </c>
      <c r="D19751" t="s">
        <v>92</v>
      </c>
      <c r="E19751">
        <v>2249</v>
      </c>
      <c r="F19751">
        <v>1</v>
      </c>
    </row>
    <row r="19752" spans="1:6">
      <c r="A19752">
        <v>5912</v>
      </c>
      <c r="B19752">
        <v>23</v>
      </c>
      <c r="C19752" t="s">
        <v>62</v>
      </c>
      <c r="D19752" t="s">
        <v>92</v>
      </c>
      <c r="E19752">
        <v>3764</v>
      </c>
      <c r="F19752">
        <v>1</v>
      </c>
    </row>
    <row r="19753" spans="1:6">
      <c r="A19753">
        <v>5912</v>
      </c>
      <c r="B19753">
        <v>23</v>
      </c>
      <c r="C19753" t="s">
        <v>62</v>
      </c>
      <c r="D19753" t="s">
        <v>92</v>
      </c>
      <c r="E19753">
        <v>2599</v>
      </c>
      <c r="F19753">
        <v>1</v>
      </c>
    </row>
    <row r="19754" spans="1:6">
      <c r="A19754">
        <v>5912</v>
      </c>
      <c r="B19754">
        <v>23</v>
      </c>
      <c r="C19754" t="s">
        <v>62</v>
      </c>
      <c r="D19754" t="s">
        <v>92</v>
      </c>
      <c r="E19754">
        <v>5450</v>
      </c>
      <c r="F19754">
        <v>1</v>
      </c>
    </row>
    <row r="19755" spans="1:6">
      <c r="A19755">
        <v>5912</v>
      </c>
      <c r="B19755">
        <v>23</v>
      </c>
      <c r="C19755" t="s">
        <v>62</v>
      </c>
      <c r="D19755" t="s">
        <v>92</v>
      </c>
      <c r="E19755">
        <v>5749</v>
      </c>
      <c r="F19755">
        <v>1</v>
      </c>
    </row>
    <row r="19756" spans="1:6">
      <c r="A19756">
        <v>5912</v>
      </c>
      <c r="B19756">
        <v>23</v>
      </c>
      <c r="C19756" t="s">
        <v>62</v>
      </c>
      <c r="D19756" t="s">
        <v>92</v>
      </c>
      <c r="E19756">
        <v>5836</v>
      </c>
      <c r="F19756">
        <v>1</v>
      </c>
    </row>
    <row r="19757" spans="1:6">
      <c r="A19757">
        <v>5912</v>
      </c>
      <c r="B19757">
        <v>23</v>
      </c>
      <c r="C19757" t="s">
        <v>62</v>
      </c>
      <c r="D19757" t="s">
        <v>92</v>
      </c>
      <c r="E19757">
        <v>5903</v>
      </c>
      <c r="F19757">
        <v>1</v>
      </c>
    </row>
    <row r="19758" spans="1:6">
      <c r="A19758">
        <v>5912</v>
      </c>
      <c r="B19758">
        <v>23</v>
      </c>
      <c r="C19758" t="s">
        <v>62</v>
      </c>
      <c r="D19758" t="s">
        <v>92</v>
      </c>
      <c r="E19758">
        <v>5847</v>
      </c>
      <c r="F19758">
        <v>1</v>
      </c>
    </row>
    <row r="19759" spans="1:6">
      <c r="A19759">
        <v>5912</v>
      </c>
      <c r="B19759">
        <v>23</v>
      </c>
      <c r="C19759" t="s">
        <v>62</v>
      </c>
      <c r="D19759" t="s">
        <v>92</v>
      </c>
      <c r="E19759">
        <v>2906</v>
      </c>
      <c r="F19759">
        <v>1</v>
      </c>
    </row>
    <row r="19760" spans="1:6">
      <c r="A19760">
        <v>5912</v>
      </c>
      <c r="B19760">
        <v>23</v>
      </c>
      <c r="C19760" t="s">
        <v>62</v>
      </c>
      <c r="D19760" t="s">
        <v>92</v>
      </c>
      <c r="E19760">
        <v>2846</v>
      </c>
      <c r="F19760">
        <v>1</v>
      </c>
    </row>
    <row r="19761" spans="1:6">
      <c r="A19761">
        <v>5912</v>
      </c>
      <c r="B19761">
        <v>23</v>
      </c>
      <c r="C19761" t="s">
        <v>62</v>
      </c>
      <c r="D19761" t="s">
        <v>92</v>
      </c>
      <c r="E19761">
        <v>3272</v>
      </c>
      <c r="F19761">
        <v>1</v>
      </c>
    </row>
    <row r="19762" spans="1:6">
      <c r="A19762">
        <v>5912</v>
      </c>
      <c r="B19762">
        <v>23</v>
      </c>
      <c r="C19762" t="s">
        <v>62</v>
      </c>
      <c r="D19762" t="s">
        <v>92</v>
      </c>
      <c r="E19762">
        <v>4766</v>
      </c>
      <c r="F19762">
        <v>1</v>
      </c>
    </row>
    <row r="19763" spans="1:6">
      <c r="A19763">
        <v>5912</v>
      </c>
      <c r="B19763">
        <v>23</v>
      </c>
      <c r="C19763" t="s">
        <v>62</v>
      </c>
      <c r="D19763" t="s">
        <v>92</v>
      </c>
      <c r="E19763">
        <v>2085</v>
      </c>
      <c r="F19763">
        <v>1</v>
      </c>
    </row>
    <row r="19764" spans="1:6">
      <c r="A19764">
        <v>5912</v>
      </c>
      <c r="B19764">
        <v>23</v>
      </c>
      <c r="C19764" t="s">
        <v>62</v>
      </c>
      <c r="D19764" t="s">
        <v>92</v>
      </c>
      <c r="E19764">
        <v>5099</v>
      </c>
      <c r="F19764">
        <v>1</v>
      </c>
    </row>
    <row r="19765" spans="1:6">
      <c r="A19765">
        <v>5912</v>
      </c>
      <c r="B19765">
        <v>23</v>
      </c>
      <c r="C19765" t="s">
        <v>62</v>
      </c>
      <c r="D19765" t="s">
        <v>92</v>
      </c>
      <c r="E19765">
        <v>2310</v>
      </c>
      <c r="F19765">
        <v>1</v>
      </c>
    </row>
    <row r="19766" spans="1:6">
      <c r="A19766">
        <v>5912</v>
      </c>
      <c r="B19766">
        <v>23</v>
      </c>
      <c r="C19766" t="s">
        <v>62</v>
      </c>
      <c r="D19766" t="s">
        <v>92</v>
      </c>
      <c r="E19766">
        <v>5755</v>
      </c>
      <c r="F19766">
        <v>1</v>
      </c>
    </row>
    <row r="19767" spans="1:6">
      <c r="A19767">
        <v>5912</v>
      </c>
      <c r="B19767">
        <v>23</v>
      </c>
      <c r="C19767" t="s">
        <v>62</v>
      </c>
      <c r="D19767" t="s">
        <v>92</v>
      </c>
      <c r="E19767">
        <v>2796</v>
      </c>
      <c r="F19767">
        <v>1</v>
      </c>
    </row>
    <row r="19768" spans="1:6">
      <c r="A19768">
        <v>5912</v>
      </c>
      <c r="B19768">
        <v>23</v>
      </c>
      <c r="C19768" t="s">
        <v>62</v>
      </c>
      <c r="D19768" t="s">
        <v>92</v>
      </c>
      <c r="E19768">
        <v>2324</v>
      </c>
      <c r="F19768">
        <v>1</v>
      </c>
    </row>
    <row r="19769" spans="1:6">
      <c r="A19769">
        <v>5912</v>
      </c>
      <c r="B19769">
        <v>23</v>
      </c>
      <c r="C19769" t="s">
        <v>62</v>
      </c>
      <c r="D19769" t="s">
        <v>92</v>
      </c>
      <c r="E19769">
        <v>3695</v>
      </c>
      <c r="F19769">
        <v>1</v>
      </c>
    </row>
    <row r="19770" spans="1:6">
      <c r="A19770">
        <v>5912</v>
      </c>
      <c r="B19770">
        <v>23</v>
      </c>
      <c r="C19770" t="s">
        <v>62</v>
      </c>
      <c r="D19770" t="s">
        <v>92</v>
      </c>
      <c r="E19770">
        <v>2936</v>
      </c>
      <c r="F19770">
        <v>1</v>
      </c>
    </row>
    <row r="19771" spans="1:6">
      <c r="A19771">
        <v>5912</v>
      </c>
      <c r="B19771">
        <v>23</v>
      </c>
      <c r="C19771" t="s">
        <v>62</v>
      </c>
      <c r="D19771" t="s">
        <v>92</v>
      </c>
      <c r="E19771">
        <v>1207</v>
      </c>
      <c r="F19771">
        <v>1</v>
      </c>
    </row>
    <row r="19772" spans="1:6">
      <c r="A19772">
        <v>5912</v>
      </c>
      <c r="B19772">
        <v>23</v>
      </c>
      <c r="C19772" t="s">
        <v>62</v>
      </c>
      <c r="D19772" t="s">
        <v>92</v>
      </c>
      <c r="E19772">
        <v>3914</v>
      </c>
      <c r="F19772">
        <v>1</v>
      </c>
    </row>
    <row r="19773" spans="1:6">
      <c r="A19773">
        <v>5912</v>
      </c>
      <c r="B19773">
        <v>23</v>
      </c>
      <c r="C19773" t="s">
        <v>62</v>
      </c>
      <c r="D19773" t="s">
        <v>92</v>
      </c>
      <c r="E19773">
        <v>17</v>
      </c>
      <c r="F19773">
        <v>1</v>
      </c>
    </row>
    <row r="19774" spans="1:6">
      <c r="A19774">
        <v>5912</v>
      </c>
      <c r="B19774">
        <v>23</v>
      </c>
      <c r="C19774" t="s">
        <v>62</v>
      </c>
      <c r="D19774" t="s">
        <v>92</v>
      </c>
      <c r="E19774">
        <v>1008</v>
      </c>
      <c r="F19774">
        <v>1</v>
      </c>
    </row>
    <row r="19775" spans="1:6">
      <c r="A19775">
        <v>5912</v>
      </c>
      <c r="B19775">
        <v>23</v>
      </c>
      <c r="C19775" t="s">
        <v>62</v>
      </c>
      <c r="D19775" t="s">
        <v>92</v>
      </c>
      <c r="E19775">
        <v>3396</v>
      </c>
      <c r="F19775">
        <v>1</v>
      </c>
    </row>
    <row r="19776" spans="1:6">
      <c r="A19776">
        <v>5912</v>
      </c>
      <c r="B19776">
        <v>23</v>
      </c>
      <c r="C19776" t="s">
        <v>62</v>
      </c>
      <c r="D19776" t="s">
        <v>92</v>
      </c>
      <c r="E19776">
        <v>1006</v>
      </c>
      <c r="F19776">
        <v>1</v>
      </c>
    </row>
    <row r="19777" spans="1:6">
      <c r="A19777">
        <v>5912</v>
      </c>
      <c r="B19777">
        <v>23</v>
      </c>
      <c r="C19777" t="s">
        <v>62</v>
      </c>
      <c r="D19777" t="s">
        <v>92</v>
      </c>
      <c r="E19777">
        <v>2465</v>
      </c>
      <c r="F19777">
        <v>1</v>
      </c>
    </row>
    <row r="19778" spans="1:6">
      <c r="A19778">
        <v>5970</v>
      </c>
      <c r="B19778">
        <v>3</v>
      </c>
      <c r="C19778" t="s">
        <v>62</v>
      </c>
      <c r="D19778" t="s">
        <v>92</v>
      </c>
      <c r="E19778">
        <v>5836</v>
      </c>
      <c r="F19778">
        <v>4</v>
      </c>
    </row>
    <row r="19779" spans="1:6">
      <c r="A19779">
        <v>5970</v>
      </c>
      <c r="B19779">
        <v>3</v>
      </c>
      <c r="C19779" t="s">
        <v>62</v>
      </c>
      <c r="D19779" t="s">
        <v>92</v>
      </c>
      <c r="E19779">
        <v>6006</v>
      </c>
      <c r="F19779">
        <v>3</v>
      </c>
    </row>
    <row r="19780" spans="1:6">
      <c r="A19780">
        <v>5970</v>
      </c>
      <c r="B19780">
        <v>3</v>
      </c>
      <c r="C19780" t="s">
        <v>62</v>
      </c>
      <c r="D19780" t="s">
        <v>92</v>
      </c>
      <c r="E19780">
        <v>276</v>
      </c>
      <c r="F19780">
        <v>2</v>
      </c>
    </row>
    <row r="19781" spans="1:6">
      <c r="A19781">
        <v>5970</v>
      </c>
      <c r="B19781">
        <v>3</v>
      </c>
      <c r="C19781" t="s">
        <v>62</v>
      </c>
      <c r="D19781" t="s">
        <v>92</v>
      </c>
      <c r="E19781">
        <v>2552</v>
      </c>
      <c r="F19781">
        <v>2</v>
      </c>
    </row>
    <row r="19782" spans="1:6">
      <c r="A19782">
        <v>5970</v>
      </c>
      <c r="B19782">
        <v>3</v>
      </c>
      <c r="C19782" t="s">
        <v>62</v>
      </c>
      <c r="D19782" t="s">
        <v>92</v>
      </c>
      <c r="E19782">
        <v>2113</v>
      </c>
      <c r="F19782">
        <v>1</v>
      </c>
    </row>
    <row r="19783" spans="1:6">
      <c r="A19783">
        <v>5970</v>
      </c>
      <c r="B19783">
        <v>3</v>
      </c>
      <c r="C19783" t="s">
        <v>62</v>
      </c>
      <c r="D19783" t="s">
        <v>92</v>
      </c>
      <c r="E19783">
        <v>2685</v>
      </c>
      <c r="F19783">
        <v>1</v>
      </c>
    </row>
    <row r="19784" spans="1:6">
      <c r="A19784">
        <v>5970</v>
      </c>
      <c r="B19784">
        <v>3</v>
      </c>
      <c r="C19784" t="s">
        <v>62</v>
      </c>
      <c r="D19784" t="s">
        <v>92</v>
      </c>
      <c r="E19784">
        <v>5534</v>
      </c>
      <c r="F19784">
        <v>1</v>
      </c>
    </row>
    <row r="19785" spans="1:6">
      <c r="A19785">
        <v>5970</v>
      </c>
      <c r="B19785">
        <v>20</v>
      </c>
      <c r="C19785" t="s">
        <v>63</v>
      </c>
      <c r="D19785" t="s">
        <v>92</v>
      </c>
      <c r="E19785">
        <v>2734</v>
      </c>
      <c r="F19785">
        <v>4</v>
      </c>
    </row>
    <row r="19786" spans="1:6">
      <c r="A19786">
        <v>5970</v>
      </c>
      <c r="B19786">
        <v>20</v>
      </c>
      <c r="C19786" t="s">
        <v>63</v>
      </c>
      <c r="D19786" t="s">
        <v>92</v>
      </c>
      <c r="E19786">
        <v>3429</v>
      </c>
      <c r="F19786">
        <v>2</v>
      </c>
    </row>
    <row r="19787" spans="1:6">
      <c r="A19787">
        <v>5970</v>
      </c>
      <c r="B19787">
        <v>20</v>
      </c>
      <c r="C19787" t="s">
        <v>63</v>
      </c>
      <c r="D19787" t="s">
        <v>92</v>
      </c>
      <c r="E19787">
        <v>3957</v>
      </c>
      <c r="F19787">
        <v>1</v>
      </c>
    </row>
    <row r="19788" spans="1:6">
      <c r="A19788">
        <v>5970</v>
      </c>
      <c r="B19788">
        <v>20</v>
      </c>
      <c r="C19788" t="s">
        <v>63</v>
      </c>
      <c r="D19788" t="s">
        <v>92</v>
      </c>
      <c r="E19788">
        <v>1069</v>
      </c>
      <c r="F19788">
        <v>1</v>
      </c>
    </row>
    <row r="19789" spans="1:6">
      <c r="A19789">
        <v>5970</v>
      </c>
      <c r="B19789">
        <v>20</v>
      </c>
      <c r="C19789" t="s">
        <v>63</v>
      </c>
      <c r="D19789" t="s">
        <v>92</v>
      </c>
      <c r="E19789">
        <v>4293</v>
      </c>
      <c r="F19789">
        <v>1</v>
      </c>
    </row>
    <row r="19790" spans="1:6">
      <c r="A19790">
        <v>5970</v>
      </c>
      <c r="B19790">
        <v>20</v>
      </c>
      <c r="C19790" t="s">
        <v>63</v>
      </c>
      <c r="D19790" t="s">
        <v>92</v>
      </c>
      <c r="E19790">
        <v>1337</v>
      </c>
      <c r="F19790">
        <v>1</v>
      </c>
    </row>
    <row r="19791" spans="1:6">
      <c r="A19791">
        <v>5970</v>
      </c>
      <c r="B19791">
        <v>20</v>
      </c>
      <c r="C19791" t="s">
        <v>63</v>
      </c>
      <c r="D19791" t="s">
        <v>92</v>
      </c>
      <c r="E19791">
        <v>4328</v>
      </c>
      <c r="F19791">
        <v>1</v>
      </c>
    </row>
    <row r="19792" spans="1:6">
      <c r="A19792">
        <v>5970</v>
      </c>
      <c r="B19792">
        <v>20</v>
      </c>
      <c r="C19792" t="s">
        <v>63</v>
      </c>
      <c r="D19792" t="s">
        <v>92</v>
      </c>
      <c r="E19792">
        <v>3693</v>
      </c>
      <c r="F19792">
        <v>1</v>
      </c>
    </row>
    <row r="19793" spans="1:6">
      <c r="A19793">
        <v>5970</v>
      </c>
      <c r="B19793">
        <v>20</v>
      </c>
      <c r="C19793" t="s">
        <v>63</v>
      </c>
      <c r="D19793" t="s">
        <v>92</v>
      </c>
      <c r="E19793">
        <v>4573</v>
      </c>
      <c r="F19793">
        <v>1</v>
      </c>
    </row>
    <row r="19794" spans="1:6">
      <c r="A19794">
        <v>5970</v>
      </c>
      <c r="B19794">
        <v>20</v>
      </c>
      <c r="C19794" t="s">
        <v>63</v>
      </c>
      <c r="D19794" t="s">
        <v>92</v>
      </c>
      <c r="E19794">
        <v>2502</v>
      </c>
      <c r="F19794">
        <v>1</v>
      </c>
    </row>
    <row r="19795" spans="1:6">
      <c r="A19795">
        <v>5970</v>
      </c>
      <c r="B19795">
        <v>20</v>
      </c>
      <c r="C19795" t="s">
        <v>63</v>
      </c>
      <c r="D19795" t="s">
        <v>92</v>
      </c>
      <c r="E19795">
        <v>63</v>
      </c>
      <c r="F19795">
        <v>1</v>
      </c>
    </row>
    <row r="19796" spans="1:6">
      <c r="A19796">
        <v>5970</v>
      </c>
      <c r="B19796">
        <v>20</v>
      </c>
      <c r="C19796" t="s">
        <v>63</v>
      </c>
      <c r="D19796" t="s">
        <v>92</v>
      </c>
      <c r="E19796">
        <v>1197</v>
      </c>
      <c r="F19796">
        <v>1</v>
      </c>
    </row>
    <row r="19797" spans="1:6">
      <c r="A19797">
        <v>5970</v>
      </c>
      <c r="B19797">
        <v>20</v>
      </c>
      <c r="C19797" t="s">
        <v>63</v>
      </c>
      <c r="D19797" t="s">
        <v>92</v>
      </c>
      <c r="E19797">
        <v>227</v>
      </c>
      <c r="F19797">
        <v>1</v>
      </c>
    </row>
    <row r="19798" spans="1:6">
      <c r="A19798">
        <v>5970</v>
      </c>
      <c r="B19798">
        <v>20</v>
      </c>
      <c r="C19798" t="s">
        <v>63</v>
      </c>
      <c r="D19798" t="s">
        <v>92</v>
      </c>
      <c r="E19798">
        <v>4700</v>
      </c>
      <c r="F19798">
        <v>1</v>
      </c>
    </row>
    <row r="19799" spans="1:6">
      <c r="A19799">
        <v>5970</v>
      </c>
      <c r="B19799">
        <v>20</v>
      </c>
      <c r="C19799" t="s">
        <v>63</v>
      </c>
      <c r="D19799" t="s">
        <v>92</v>
      </c>
      <c r="E19799">
        <v>3387</v>
      </c>
      <c r="F19799">
        <v>1</v>
      </c>
    </row>
    <row r="19800" spans="1:6">
      <c r="A19800">
        <v>6300</v>
      </c>
      <c r="B19800">
        <v>6</v>
      </c>
      <c r="C19800" t="s">
        <v>64</v>
      </c>
      <c r="D19800" t="s">
        <v>92</v>
      </c>
      <c r="E19800">
        <v>2036</v>
      </c>
      <c r="F19800">
        <v>3</v>
      </c>
    </row>
    <row r="19801" spans="1:6">
      <c r="A19801">
        <v>6300</v>
      </c>
      <c r="B19801">
        <v>6</v>
      </c>
      <c r="C19801" t="s">
        <v>64</v>
      </c>
      <c r="D19801" t="s">
        <v>92</v>
      </c>
      <c r="E19801">
        <v>5487</v>
      </c>
      <c r="F19801">
        <v>2</v>
      </c>
    </row>
    <row r="19802" spans="1:6">
      <c r="A19802">
        <v>6300</v>
      </c>
      <c r="B19802">
        <v>6</v>
      </c>
      <c r="C19802" t="s">
        <v>64</v>
      </c>
      <c r="D19802" t="s">
        <v>92</v>
      </c>
      <c r="E19802">
        <v>2593</v>
      </c>
      <c r="F19802">
        <v>2</v>
      </c>
    </row>
    <row r="19803" spans="1:6">
      <c r="A19803">
        <v>6300</v>
      </c>
      <c r="B19803">
        <v>6</v>
      </c>
      <c r="C19803" t="s">
        <v>64</v>
      </c>
      <c r="D19803" t="s">
        <v>92</v>
      </c>
      <c r="E19803">
        <v>3471</v>
      </c>
      <c r="F19803">
        <v>2</v>
      </c>
    </row>
    <row r="19804" spans="1:6">
      <c r="A19804">
        <v>6300</v>
      </c>
      <c r="B19804">
        <v>6</v>
      </c>
      <c r="C19804" t="s">
        <v>64</v>
      </c>
      <c r="D19804" t="s">
        <v>92</v>
      </c>
      <c r="E19804">
        <v>4119</v>
      </c>
      <c r="F19804">
        <v>2</v>
      </c>
    </row>
    <row r="19805" spans="1:6">
      <c r="A19805">
        <v>6300</v>
      </c>
      <c r="B19805">
        <v>6</v>
      </c>
      <c r="C19805" t="s">
        <v>64</v>
      </c>
      <c r="D19805" t="s">
        <v>92</v>
      </c>
      <c r="E19805">
        <v>3689</v>
      </c>
      <c r="F19805">
        <v>1</v>
      </c>
    </row>
    <row r="19806" spans="1:6">
      <c r="A19806">
        <v>6300</v>
      </c>
      <c r="B19806">
        <v>6</v>
      </c>
      <c r="C19806" t="s">
        <v>64</v>
      </c>
      <c r="D19806" t="s">
        <v>92</v>
      </c>
      <c r="E19806">
        <v>3780</v>
      </c>
      <c r="F19806">
        <v>1</v>
      </c>
    </row>
    <row r="19807" spans="1:6">
      <c r="A19807">
        <v>6300</v>
      </c>
      <c r="B19807">
        <v>6</v>
      </c>
      <c r="C19807" t="s">
        <v>64</v>
      </c>
      <c r="D19807" t="s">
        <v>92</v>
      </c>
      <c r="E19807">
        <v>3939</v>
      </c>
      <c r="F19807">
        <v>1</v>
      </c>
    </row>
    <row r="19808" spans="1:6">
      <c r="A19808">
        <v>6300</v>
      </c>
      <c r="B19808">
        <v>6</v>
      </c>
      <c r="C19808" t="s">
        <v>64</v>
      </c>
      <c r="D19808" t="s">
        <v>92</v>
      </c>
      <c r="E19808">
        <v>4806</v>
      </c>
      <c r="F19808">
        <v>1</v>
      </c>
    </row>
    <row r="19809" spans="1:6">
      <c r="A19809">
        <v>6300</v>
      </c>
      <c r="B19809">
        <v>6</v>
      </c>
      <c r="C19809" t="s">
        <v>64</v>
      </c>
      <c r="D19809" t="s">
        <v>92</v>
      </c>
      <c r="E19809">
        <v>5496</v>
      </c>
      <c r="F19809">
        <v>1</v>
      </c>
    </row>
    <row r="19810" spans="1:6">
      <c r="A19810">
        <v>6300</v>
      </c>
      <c r="B19810">
        <v>6</v>
      </c>
      <c r="C19810" t="s">
        <v>64</v>
      </c>
      <c r="D19810" t="s">
        <v>92</v>
      </c>
      <c r="E19810">
        <v>4396</v>
      </c>
      <c r="F19810">
        <v>1</v>
      </c>
    </row>
    <row r="19811" spans="1:6">
      <c r="A19811">
        <v>6300</v>
      </c>
      <c r="B19811">
        <v>6</v>
      </c>
      <c r="C19811" t="s">
        <v>64</v>
      </c>
      <c r="D19811" t="s">
        <v>92</v>
      </c>
      <c r="E19811">
        <v>1247</v>
      </c>
      <c r="F19811">
        <v>1</v>
      </c>
    </row>
    <row r="19812" spans="1:6">
      <c r="A19812">
        <v>6300</v>
      </c>
      <c r="B19812">
        <v>6</v>
      </c>
      <c r="C19812" t="s">
        <v>64</v>
      </c>
      <c r="D19812" t="s">
        <v>92</v>
      </c>
      <c r="E19812">
        <v>172</v>
      </c>
      <c r="F19812">
        <v>1</v>
      </c>
    </row>
    <row r="19813" spans="1:6">
      <c r="A19813">
        <v>6300</v>
      </c>
      <c r="B19813">
        <v>6</v>
      </c>
      <c r="C19813" t="s">
        <v>64</v>
      </c>
      <c r="D19813" t="s">
        <v>92</v>
      </c>
      <c r="E19813">
        <v>3964</v>
      </c>
      <c r="F19813">
        <v>1</v>
      </c>
    </row>
    <row r="19814" spans="1:6">
      <c r="A19814">
        <v>6300</v>
      </c>
      <c r="B19814">
        <v>6</v>
      </c>
      <c r="C19814" t="s">
        <v>64</v>
      </c>
      <c r="D19814" t="s">
        <v>92</v>
      </c>
      <c r="E19814">
        <v>5366</v>
      </c>
      <c r="F19814">
        <v>1</v>
      </c>
    </row>
    <row r="19815" spans="1:6">
      <c r="A19815">
        <v>6300</v>
      </c>
      <c r="B19815">
        <v>6</v>
      </c>
      <c r="C19815" t="s">
        <v>64</v>
      </c>
      <c r="D19815" t="s">
        <v>92</v>
      </c>
      <c r="E19815">
        <v>4973</v>
      </c>
      <c r="F19815">
        <v>1</v>
      </c>
    </row>
    <row r="19816" spans="1:6">
      <c r="A19816">
        <v>6300</v>
      </c>
      <c r="B19816">
        <v>6</v>
      </c>
      <c r="C19816" t="s">
        <v>64</v>
      </c>
      <c r="D19816" t="s">
        <v>92</v>
      </c>
      <c r="E19816">
        <v>3984</v>
      </c>
      <c r="F19816">
        <v>1</v>
      </c>
    </row>
    <row r="19817" spans="1:6">
      <c r="A19817">
        <v>6300</v>
      </c>
      <c r="B19817">
        <v>6</v>
      </c>
      <c r="C19817" t="s">
        <v>64</v>
      </c>
      <c r="D19817" t="s">
        <v>92</v>
      </c>
      <c r="E19817">
        <v>2119</v>
      </c>
      <c r="F19817">
        <v>1</v>
      </c>
    </row>
    <row r="19818" spans="1:6">
      <c r="A19818">
        <v>6300</v>
      </c>
      <c r="B19818">
        <v>6</v>
      </c>
      <c r="C19818" t="s">
        <v>64</v>
      </c>
      <c r="D19818" t="s">
        <v>92</v>
      </c>
      <c r="E19818">
        <v>4638</v>
      </c>
      <c r="F19818">
        <v>1</v>
      </c>
    </row>
    <row r="19819" spans="1:6">
      <c r="A19819">
        <v>6300</v>
      </c>
      <c r="B19819">
        <v>6</v>
      </c>
      <c r="C19819" t="s">
        <v>64</v>
      </c>
      <c r="D19819" t="s">
        <v>92</v>
      </c>
      <c r="E19819">
        <v>2139</v>
      </c>
      <c r="F19819">
        <v>1</v>
      </c>
    </row>
    <row r="19820" spans="1:6">
      <c r="A19820">
        <v>6300</v>
      </c>
      <c r="B19820">
        <v>6</v>
      </c>
      <c r="C19820" t="s">
        <v>64</v>
      </c>
      <c r="D19820" t="s">
        <v>92</v>
      </c>
      <c r="E19820">
        <v>3263</v>
      </c>
      <c r="F19820">
        <v>1</v>
      </c>
    </row>
    <row r="19821" spans="1:6">
      <c r="A19821">
        <v>6300</v>
      </c>
      <c r="B19821">
        <v>6</v>
      </c>
      <c r="C19821" t="s">
        <v>64</v>
      </c>
      <c r="D19821" t="s">
        <v>92</v>
      </c>
      <c r="E19821">
        <v>4851</v>
      </c>
      <c r="F19821">
        <v>1</v>
      </c>
    </row>
    <row r="19822" spans="1:6">
      <c r="A19822">
        <v>6300</v>
      </c>
      <c r="B19822">
        <v>6</v>
      </c>
      <c r="C19822" t="s">
        <v>64</v>
      </c>
      <c r="D19822" t="s">
        <v>92</v>
      </c>
      <c r="E19822">
        <v>5787</v>
      </c>
      <c r="F19822">
        <v>1</v>
      </c>
    </row>
    <row r="19823" spans="1:6">
      <c r="A19823">
        <v>6300</v>
      </c>
      <c r="B19823">
        <v>6</v>
      </c>
      <c r="C19823" t="s">
        <v>64</v>
      </c>
      <c r="D19823" t="s">
        <v>92</v>
      </c>
      <c r="E19823">
        <v>4273</v>
      </c>
      <c r="F19823">
        <v>1</v>
      </c>
    </row>
    <row r="19824" spans="1:6">
      <c r="A19824">
        <v>6300</v>
      </c>
      <c r="B19824">
        <v>6</v>
      </c>
      <c r="C19824" t="s">
        <v>64</v>
      </c>
      <c r="D19824" t="s">
        <v>92</v>
      </c>
      <c r="E19824">
        <v>1246</v>
      </c>
      <c r="F19824">
        <v>1</v>
      </c>
    </row>
    <row r="19825" spans="1:6">
      <c r="A19825">
        <v>6300</v>
      </c>
      <c r="B19825">
        <v>6</v>
      </c>
      <c r="C19825" t="s">
        <v>64</v>
      </c>
      <c r="D19825" t="s">
        <v>92</v>
      </c>
      <c r="E19825">
        <v>3913</v>
      </c>
      <c r="F19825">
        <v>1</v>
      </c>
    </row>
    <row r="19826" spans="1:6">
      <c r="A19826">
        <v>6300</v>
      </c>
      <c r="B19826">
        <v>6</v>
      </c>
      <c r="C19826" t="s">
        <v>64</v>
      </c>
      <c r="D19826" t="s">
        <v>92</v>
      </c>
      <c r="E19826">
        <v>6006</v>
      </c>
      <c r="F19826">
        <v>1</v>
      </c>
    </row>
    <row r="19827" spans="1:6">
      <c r="A19827">
        <v>6300</v>
      </c>
      <c r="B19827">
        <v>6</v>
      </c>
      <c r="C19827" t="s">
        <v>64</v>
      </c>
      <c r="D19827" t="s">
        <v>92</v>
      </c>
      <c r="E19827">
        <v>5949</v>
      </c>
      <c r="F19827">
        <v>1</v>
      </c>
    </row>
    <row r="19828" spans="1:6">
      <c r="A19828">
        <v>6300</v>
      </c>
      <c r="B19828">
        <v>6</v>
      </c>
      <c r="C19828" t="s">
        <v>64</v>
      </c>
      <c r="D19828" t="s">
        <v>92</v>
      </c>
      <c r="E19828">
        <v>1285</v>
      </c>
      <c r="F19828">
        <v>1</v>
      </c>
    </row>
    <row r="19829" spans="1:6">
      <c r="A19829">
        <v>6300</v>
      </c>
      <c r="B19829">
        <v>6</v>
      </c>
      <c r="C19829" t="s">
        <v>64</v>
      </c>
      <c r="D19829" t="s">
        <v>92</v>
      </c>
      <c r="E19829">
        <v>4591</v>
      </c>
      <c r="F19829">
        <v>1</v>
      </c>
    </row>
    <row r="19830" spans="1:6">
      <c r="A19830">
        <v>6300</v>
      </c>
      <c r="B19830">
        <v>6</v>
      </c>
      <c r="C19830" t="s">
        <v>64</v>
      </c>
      <c r="D19830" t="s">
        <v>92</v>
      </c>
      <c r="E19830">
        <v>1367</v>
      </c>
      <c r="F19830">
        <v>1</v>
      </c>
    </row>
    <row r="19831" spans="1:6">
      <c r="A19831">
        <v>6300</v>
      </c>
      <c r="B19831">
        <v>7</v>
      </c>
      <c r="C19831" t="s">
        <v>64</v>
      </c>
      <c r="D19831" t="s">
        <v>92</v>
      </c>
      <c r="E19831">
        <v>6006</v>
      </c>
      <c r="F19831">
        <v>6</v>
      </c>
    </row>
    <row r="19832" spans="1:6">
      <c r="A19832">
        <v>6300</v>
      </c>
      <c r="B19832">
        <v>7</v>
      </c>
      <c r="C19832" t="s">
        <v>64</v>
      </c>
      <c r="D19832" t="s">
        <v>92</v>
      </c>
      <c r="E19832">
        <v>3239</v>
      </c>
      <c r="F19832">
        <v>3</v>
      </c>
    </row>
    <row r="19833" spans="1:6">
      <c r="A19833">
        <v>6300</v>
      </c>
      <c r="B19833">
        <v>7</v>
      </c>
      <c r="C19833" t="s">
        <v>64</v>
      </c>
      <c r="D19833" t="s">
        <v>92</v>
      </c>
      <c r="E19833">
        <v>5470</v>
      </c>
      <c r="F19833">
        <v>1</v>
      </c>
    </row>
    <row r="19834" spans="1:6">
      <c r="A19834">
        <v>6300</v>
      </c>
      <c r="B19834">
        <v>7</v>
      </c>
      <c r="C19834" t="s">
        <v>64</v>
      </c>
      <c r="D19834" t="s">
        <v>92</v>
      </c>
      <c r="E19834">
        <v>4588</v>
      </c>
      <c r="F19834">
        <v>1</v>
      </c>
    </row>
    <row r="19835" spans="1:6">
      <c r="A19835">
        <v>6300</v>
      </c>
      <c r="B19835">
        <v>7</v>
      </c>
      <c r="C19835" t="s">
        <v>64</v>
      </c>
      <c r="D19835" t="s">
        <v>92</v>
      </c>
      <c r="E19835">
        <v>3085</v>
      </c>
      <c r="F19835">
        <v>1</v>
      </c>
    </row>
    <row r="19836" spans="1:6">
      <c r="A19836">
        <v>6300</v>
      </c>
      <c r="B19836">
        <v>7</v>
      </c>
      <c r="C19836" t="s">
        <v>64</v>
      </c>
      <c r="D19836" t="s">
        <v>92</v>
      </c>
      <c r="E19836">
        <v>3213</v>
      </c>
      <c r="F19836">
        <v>1</v>
      </c>
    </row>
    <row r="19837" spans="1:6">
      <c r="A19837">
        <v>6300</v>
      </c>
      <c r="B19837">
        <v>7</v>
      </c>
      <c r="C19837" t="s">
        <v>64</v>
      </c>
      <c r="D19837" t="s">
        <v>92</v>
      </c>
      <c r="E19837">
        <v>2848</v>
      </c>
      <c r="F19837">
        <v>1</v>
      </c>
    </row>
    <row r="19838" spans="1:6">
      <c r="A19838">
        <v>6300</v>
      </c>
      <c r="B19838">
        <v>7</v>
      </c>
      <c r="C19838" t="s">
        <v>64</v>
      </c>
      <c r="D19838" t="s">
        <v>92</v>
      </c>
      <c r="E19838">
        <v>3446</v>
      </c>
      <c r="F19838">
        <v>1</v>
      </c>
    </row>
    <row r="19839" spans="1:6">
      <c r="A19839">
        <v>6300</v>
      </c>
      <c r="B19839">
        <v>7</v>
      </c>
      <c r="C19839" t="s">
        <v>64</v>
      </c>
      <c r="D19839" t="s">
        <v>92</v>
      </c>
      <c r="E19839">
        <v>5905</v>
      </c>
      <c r="F19839">
        <v>1</v>
      </c>
    </row>
    <row r="19840" spans="1:6">
      <c r="A19840">
        <v>6300</v>
      </c>
      <c r="B19840">
        <v>7</v>
      </c>
      <c r="C19840" t="s">
        <v>64</v>
      </c>
      <c r="D19840" t="s">
        <v>92</v>
      </c>
      <c r="E19840">
        <v>1270</v>
      </c>
      <c r="F19840">
        <v>1</v>
      </c>
    </row>
    <row r="19841" spans="1:6">
      <c r="A19841">
        <v>6300</v>
      </c>
      <c r="B19841">
        <v>7</v>
      </c>
      <c r="C19841" t="s">
        <v>64</v>
      </c>
      <c r="D19841" t="s">
        <v>92</v>
      </c>
      <c r="E19841">
        <v>5388</v>
      </c>
      <c r="F19841">
        <v>1</v>
      </c>
    </row>
    <row r="19842" spans="1:6">
      <c r="A19842">
        <v>6300</v>
      </c>
      <c r="B19842">
        <v>7</v>
      </c>
      <c r="C19842" t="s">
        <v>64</v>
      </c>
      <c r="D19842" t="s">
        <v>92</v>
      </c>
      <c r="E19842">
        <v>3285</v>
      </c>
      <c r="F19842">
        <v>1</v>
      </c>
    </row>
    <row r="19843" spans="1:6">
      <c r="A19843">
        <v>6300</v>
      </c>
      <c r="B19843">
        <v>7</v>
      </c>
      <c r="C19843" t="s">
        <v>64</v>
      </c>
      <c r="D19843" t="s">
        <v>92</v>
      </c>
      <c r="E19843">
        <v>5886</v>
      </c>
      <c r="F19843">
        <v>1</v>
      </c>
    </row>
    <row r="19844" spans="1:6">
      <c r="A19844">
        <v>6300</v>
      </c>
      <c r="B19844">
        <v>7</v>
      </c>
      <c r="C19844" t="s">
        <v>64</v>
      </c>
      <c r="D19844" t="s">
        <v>92</v>
      </c>
      <c r="E19844">
        <v>2635</v>
      </c>
      <c r="F19844">
        <v>1</v>
      </c>
    </row>
    <row r="19845" spans="1:6">
      <c r="A19845">
        <v>6300</v>
      </c>
      <c r="B19845">
        <v>7</v>
      </c>
      <c r="C19845" t="s">
        <v>64</v>
      </c>
      <c r="D19845" t="s">
        <v>92</v>
      </c>
      <c r="E19845">
        <v>3922</v>
      </c>
      <c r="F19845">
        <v>1</v>
      </c>
    </row>
    <row r="19846" spans="1:6">
      <c r="A19846">
        <v>6300</v>
      </c>
      <c r="B19846">
        <v>7</v>
      </c>
      <c r="C19846" t="s">
        <v>64</v>
      </c>
      <c r="D19846" t="s">
        <v>92</v>
      </c>
      <c r="E19846">
        <v>6128</v>
      </c>
      <c r="F19846">
        <v>1</v>
      </c>
    </row>
    <row r="19847" spans="1:6">
      <c r="A19847">
        <v>6300</v>
      </c>
      <c r="B19847">
        <v>7</v>
      </c>
      <c r="C19847" t="s">
        <v>64</v>
      </c>
      <c r="D19847" t="s">
        <v>92</v>
      </c>
      <c r="E19847">
        <v>6072</v>
      </c>
      <c r="F19847">
        <v>1</v>
      </c>
    </row>
    <row r="19848" spans="1:6">
      <c r="A19848">
        <v>6300</v>
      </c>
      <c r="B19848">
        <v>7</v>
      </c>
      <c r="C19848" t="s">
        <v>64</v>
      </c>
      <c r="D19848" t="s">
        <v>92</v>
      </c>
      <c r="E19848">
        <v>5279</v>
      </c>
      <c r="F19848">
        <v>1</v>
      </c>
    </row>
    <row r="19849" spans="1:6">
      <c r="A19849">
        <v>6300</v>
      </c>
      <c r="B19849">
        <v>7</v>
      </c>
      <c r="C19849" t="s">
        <v>64</v>
      </c>
      <c r="D19849" t="s">
        <v>92</v>
      </c>
      <c r="E19849">
        <v>179</v>
      </c>
      <c r="F19849">
        <v>1</v>
      </c>
    </row>
    <row r="19850" spans="1:6">
      <c r="A19850">
        <v>6300</v>
      </c>
      <c r="B19850">
        <v>7</v>
      </c>
      <c r="C19850" t="s">
        <v>64</v>
      </c>
      <c r="D19850" t="s">
        <v>92</v>
      </c>
      <c r="E19850">
        <v>362</v>
      </c>
      <c r="F19850">
        <v>1</v>
      </c>
    </row>
    <row r="19851" spans="1:6">
      <c r="A19851">
        <v>6300</v>
      </c>
      <c r="B19851">
        <v>7</v>
      </c>
      <c r="C19851" t="s">
        <v>64</v>
      </c>
      <c r="D19851" t="s">
        <v>92</v>
      </c>
      <c r="E19851">
        <v>4804</v>
      </c>
      <c r="F19851">
        <v>1</v>
      </c>
    </row>
    <row r="19852" spans="1:6">
      <c r="A19852">
        <v>6300</v>
      </c>
      <c r="B19852">
        <v>8</v>
      </c>
      <c r="C19852" t="s">
        <v>64</v>
      </c>
      <c r="D19852" t="s">
        <v>92</v>
      </c>
      <c r="E19852">
        <v>1079</v>
      </c>
      <c r="F19852">
        <v>3</v>
      </c>
    </row>
    <row r="19853" spans="1:6">
      <c r="A19853">
        <v>6300</v>
      </c>
      <c r="B19853">
        <v>8</v>
      </c>
      <c r="C19853" t="s">
        <v>64</v>
      </c>
      <c r="D19853" t="s">
        <v>92</v>
      </c>
      <c r="E19853">
        <v>3840</v>
      </c>
      <c r="F19853">
        <v>3</v>
      </c>
    </row>
    <row r="19854" spans="1:6">
      <c r="A19854">
        <v>6300</v>
      </c>
      <c r="B19854">
        <v>8</v>
      </c>
      <c r="C19854" t="s">
        <v>64</v>
      </c>
      <c r="D19854" t="s">
        <v>92</v>
      </c>
      <c r="E19854">
        <v>4283</v>
      </c>
      <c r="F19854">
        <v>2</v>
      </c>
    </row>
    <row r="19855" spans="1:6">
      <c r="A19855">
        <v>6300</v>
      </c>
      <c r="B19855">
        <v>8</v>
      </c>
      <c r="C19855" t="s">
        <v>64</v>
      </c>
      <c r="D19855" t="s">
        <v>92</v>
      </c>
      <c r="E19855">
        <v>2087</v>
      </c>
      <c r="F19855">
        <v>2</v>
      </c>
    </row>
    <row r="19856" spans="1:6">
      <c r="A19856">
        <v>6300</v>
      </c>
      <c r="B19856">
        <v>8</v>
      </c>
      <c r="C19856" t="s">
        <v>64</v>
      </c>
      <c r="D19856" t="s">
        <v>92</v>
      </c>
      <c r="E19856">
        <v>3467</v>
      </c>
      <c r="F19856">
        <v>2</v>
      </c>
    </row>
    <row r="19857" spans="1:6">
      <c r="A19857">
        <v>6300</v>
      </c>
      <c r="B19857">
        <v>8</v>
      </c>
      <c r="C19857" t="s">
        <v>64</v>
      </c>
      <c r="D19857" t="s">
        <v>92</v>
      </c>
      <c r="E19857">
        <v>5399</v>
      </c>
      <c r="F19857">
        <v>2</v>
      </c>
    </row>
    <row r="19858" spans="1:6">
      <c r="A19858">
        <v>6300</v>
      </c>
      <c r="B19858">
        <v>8</v>
      </c>
      <c r="C19858" t="s">
        <v>64</v>
      </c>
      <c r="D19858" t="s">
        <v>92</v>
      </c>
      <c r="E19858">
        <v>5976</v>
      </c>
      <c r="F19858">
        <v>1</v>
      </c>
    </row>
    <row r="19859" spans="1:6">
      <c r="A19859">
        <v>6300</v>
      </c>
      <c r="B19859">
        <v>8</v>
      </c>
      <c r="C19859" t="s">
        <v>64</v>
      </c>
      <c r="D19859" t="s">
        <v>92</v>
      </c>
      <c r="E19859">
        <v>5089</v>
      </c>
      <c r="F19859">
        <v>1</v>
      </c>
    </row>
    <row r="19860" spans="1:6">
      <c r="A19860">
        <v>6300</v>
      </c>
      <c r="B19860">
        <v>8</v>
      </c>
      <c r="C19860" t="s">
        <v>64</v>
      </c>
      <c r="D19860" t="s">
        <v>92</v>
      </c>
      <c r="E19860">
        <v>5511</v>
      </c>
      <c r="F19860">
        <v>1</v>
      </c>
    </row>
    <row r="19861" spans="1:6">
      <c r="A19861">
        <v>6300</v>
      </c>
      <c r="B19861">
        <v>8</v>
      </c>
      <c r="C19861" t="s">
        <v>64</v>
      </c>
      <c r="D19861" t="s">
        <v>92</v>
      </c>
      <c r="E19861">
        <v>3738</v>
      </c>
      <c r="F19861">
        <v>1</v>
      </c>
    </row>
    <row r="19862" spans="1:6">
      <c r="A19862">
        <v>6300</v>
      </c>
      <c r="B19862">
        <v>8</v>
      </c>
      <c r="C19862" t="s">
        <v>64</v>
      </c>
      <c r="D19862" t="s">
        <v>92</v>
      </c>
      <c r="E19862">
        <v>3027</v>
      </c>
      <c r="F19862">
        <v>1</v>
      </c>
    </row>
    <row r="19863" spans="1:6">
      <c r="A19863">
        <v>6300</v>
      </c>
      <c r="B19863">
        <v>8</v>
      </c>
      <c r="C19863" t="s">
        <v>64</v>
      </c>
      <c r="D19863" t="s">
        <v>92</v>
      </c>
      <c r="E19863">
        <v>3251</v>
      </c>
      <c r="F19863">
        <v>1</v>
      </c>
    </row>
    <row r="19864" spans="1:6">
      <c r="A19864">
        <v>6300</v>
      </c>
      <c r="B19864">
        <v>8</v>
      </c>
      <c r="C19864" t="s">
        <v>64</v>
      </c>
      <c r="D19864" t="s">
        <v>92</v>
      </c>
      <c r="E19864">
        <v>2545</v>
      </c>
      <c r="F19864">
        <v>1</v>
      </c>
    </row>
    <row r="19865" spans="1:6">
      <c r="A19865">
        <v>6300</v>
      </c>
      <c r="B19865">
        <v>8</v>
      </c>
      <c r="C19865" t="s">
        <v>64</v>
      </c>
      <c r="D19865" t="s">
        <v>92</v>
      </c>
      <c r="E19865">
        <v>3875</v>
      </c>
      <c r="F19865">
        <v>1</v>
      </c>
    </row>
    <row r="19866" spans="1:6">
      <c r="A19866">
        <v>6300</v>
      </c>
      <c r="B19866">
        <v>8</v>
      </c>
      <c r="C19866" t="s">
        <v>64</v>
      </c>
      <c r="D19866" t="s">
        <v>92</v>
      </c>
      <c r="E19866">
        <v>3555</v>
      </c>
      <c r="F19866">
        <v>1</v>
      </c>
    </row>
    <row r="19867" spans="1:6">
      <c r="A19867">
        <v>6300</v>
      </c>
      <c r="B19867">
        <v>8</v>
      </c>
      <c r="C19867" t="s">
        <v>64</v>
      </c>
      <c r="D19867" t="s">
        <v>92</v>
      </c>
      <c r="E19867">
        <v>5952</v>
      </c>
      <c r="F19867">
        <v>1</v>
      </c>
    </row>
    <row r="19868" spans="1:6">
      <c r="A19868">
        <v>6300</v>
      </c>
      <c r="B19868">
        <v>8</v>
      </c>
      <c r="C19868" t="s">
        <v>64</v>
      </c>
      <c r="D19868" t="s">
        <v>92</v>
      </c>
      <c r="E19868">
        <v>2612</v>
      </c>
      <c r="F19868">
        <v>1</v>
      </c>
    </row>
    <row r="19869" spans="1:6">
      <c r="A19869">
        <v>6300</v>
      </c>
      <c r="B19869">
        <v>8</v>
      </c>
      <c r="C19869" t="s">
        <v>64</v>
      </c>
      <c r="D19869" t="s">
        <v>92</v>
      </c>
      <c r="E19869">
        <v>160</v>
      </c>
      <c r="F19869">
        <v>1</v>
      </c>
    </row>
    <row r="19870" spans="1:6">
      <c r="A19870">
        <v>6300</v>
      </c>
      <c r="B19870">
        <v>8</v>
      </c>
      <c r="C19870" t="s">
        <v>64</v>
      </c>
      <c r="D19870" t="s">
        <v>92</v>
      </c>
      <c r="E19870">
        <v>4369</v>
      </c>
      <c r="F19870">
        <v>1</v>
      </c>
    </row>
    <row r="19871" spans="1:6">
      <c r="A19871">
        <v>6300</v>
      </c>
      <c r="B19871">
        <v>8</v>
      </c>
      <c r="C19871" t="s">
        <v>64</v>
      </c>
      <c r="D19871" t="s">
        <v>92</v>
      </c>
      <c r="E19871">
        <v>5249</v>
      </c>
      <c r="F19871">
        <v>1</v>
      </c>
    </row>
    <row r="19872" spans="1:6">
      <c r="A19872">
        <v>6300</v>
      </c>
      <c r="B19872">
        <v>8</v>
      </c>
      <c r="C19872" t="s">
        <v>64</v>
      </c>
      <c r="D19872" t="s">
        <v>92</v>
      </c>
      <c r="E19872">
        <v>3960</v>
      </c>
      <c r="F19872">
        <v>1</v>
      </c>
    </row>
    <row r="19873" spans="1:6">
      <c r="A19873">
        <v>6300</v>
      </c>
      <c r="B19873">
        <v>8</v>
      </c>
      <c r="C19873" t="s">
        <v>64</v>
      </c>
      <c r="D19873" t="s">
        <v>92</v>
      </c>
      <c r="E19873">
        <v>2101</v>
      </c>
      <c r="F19873">
        <v>1</v>
      </c>
    </row>
    <row r="19874" spans="1:6">
      <c r="A19874">
        <v>6300</v>
      </c>
      <c r="B19874">
        <v>8</v>
      </c>
      <c r="C19874" t="s">
        <v>64</v>
      </c>
      <c r="D19874" t="s">
        <v>92</v>
      </c>
      <c r="E19874">
        <v>3275</v>
      </c>
      <c r="F19874">
        <v>1</v>
      </c>
    </row>
    <row r="19875" spans="1:6">
      <c r="A19875">
        <v>6300</v>
      </c>
      <c r="B19875">
        <v>8</v>
      </c>
      <c r="C19875" t="s">
        <v>64</v>
      </c>
      <c r="D19875" t="s">
        <v>92</v>
      </c>
      <c r="E19875">
        <v>4738</v>
      </c>
      <c r="F19875">
        <v>1</v>
      </c>
    </row>
    <row r="19876" spans="1:6">
      <c r="A19876">
        <v>6300</v>
      </c>
      <c r="B19876">
        <v>8</v>
      </c>
      <c r="C19876" t="s">
        <v>64</v>
      </c>
      <c r="D19876" t="s">
        <v>92</v>
      </c>
      <c r="E19876">
        <v>5432</v>
      </c>
      <c r="F19876">
        <v>1</v>
      </c>
    </row>
    <row r="19877" spans="1:6">
      <c r="A19877">
        <v>6300</v>
      </c>
      <c r="B19877">
        <v>8</v>
      </c>
      <c r="C19877" t="s">
        <v>64</v>
      </c>
      <c r="D19877" t="s">
        <v>92</v>
      </c>
      <c r="E19877">
        <v>4418</v>
      </c>
      <c r="F19877">
        <v>1</v>
      </c>
    </row>
    <row r="19878" spans="1:6">
      <c r="A19878">
        <v>6300</v>
      </c>
      <c r="B19878">
        <v>8</v>
      </c>
      <c r="C19878" t="s">
        <v>64</v>
      </c>
      <c r="D19878" t="s">
        <v>92</v>
      </c>
      <c r="E19878">
        <v>4179</v>
      </c>
      <c r="F19878">
        <v>1</v>
      </c>
    </row>
    <row r="19879" spans="1:6">
      <c r="A19879">
        <v>6300</v>
      </c>
      <c r="B19879">
        <v>8</v>
      </c>
      <c r="C19879" t="s">
        <v>64</v>
      </c>
      <c r="D19879" t="s">
        <v>92</v>
      </c>
      <c r="E19879">
        <v>3778</v>
      </c>
      <c r="F19879">
        <v>1</v>
      </c>
    </row>
    <row r="19880" spans="1:6">
      <c r="A19880">
        <v>6300</v>
      </c>
      <c r="B19880">
        <v>8</v>
      </c>
      <c r="C19880" t="s">
        <v>64</v>
      </c>
      <c r="D19880" t="s">
        <v>92</v>
      </c>
      <c r="E19880">
        <v>1151</v>
      </c>
      <c r="F19880">
        <v>1</v>
      </c>
    </row>
    <row r="19881" spans="1:6">
      <c r="A19881">
        <v>6300</v>
      </c>
      <c r="B19881">
        <v>8</v>
      </c>
      <c r="C19881" t="s">
        <v>64</v>
      </c>
      <c r="D19881" t="s">
        <v>92</v>
      </c>
      <c r="E19881">
        <v>4629</v>
      </c>
      <c r="F19881">
        <v>1</v>
      </c>
    </row>
    <row r="19882" spans="1:6">
      <c r="A19882">
        <v>6300</v>
      </c>
      <c r="B19882">
        <v>8</v>
      </c>
      <c r="C19882" t="s">
        <v>64</v>
      </c>
      <c r="D19882" t="s">
        <v>92</v>
      </c>
      <c r="E19882">
        <v>148</v>
      </c>
      <c r="F19882">
        <v>1</v>
      </c>
    </row>
    <row r="19883" spans="1:6">
      <c r="A19883">
        <v>6300</v>
      </c>
      <c r="B19883">
        <v>8</v>
      </c>
      <c r="C19883" t="s">
        <v>64</v>
      </c>
      <c r="D19883" t="s">
        <v>92</v>
      </c>
      <c r="E19883">
        <v>1002</v>
      </c>
      <c r="F19883">
        <v>1</v>
      </c>
    </row>
    <row r="19884" spans="1:6">
      <c r="A19884">
        <v>6300</v>
      </c>
      <c r="B19884">
        <v>8</v>
      </c>
      <c r="C19884" t="s">
        <v>64</v>
      </c>
      <c r="D19884" t="s">
        <v>92</v>
      </c>
      <c r="E19884">
        <v>3285</v>
      </c>
      <c r="F19884">
        <v>1</v>
      </c>
    </row>
    <row r="19885" spans="1:6">
      <c r="A19885">
        <v>6300</v>
      </c>
      <c r="B19885">
        <v>8</v>
      </c>
      <c r="C19885" t="s">
        <v>64</v>
      </c>
      <c r="D19885" t="s">
        <v>92</v>
      </c>
      <c r="E19885">
        <v>3658</v>
      </c>
      <c r="F19885">
        <v>1</v>
      </c>
    </row>
    <row r="19886" spans="1:6">
      <c r="A19886">
        <v>6300</v>
      </c>
      <c r="B19886">
        <v>9</v>
      </c>
      <c r="C19886" t="s">
        <v>64</v>
      </c>
      <c r="D19886" t="s">
        <v>92</v>
      </c>
      <c r="E19886">
        <v>6032</v>
      </c>
      <c r="F19886">
        <v>4</v>
      </c>
    </row>
    <row r="19887" spans="1:6">
      <c r="A19887">
        <v>6300</v>
      </c>
      <c r="B19887">
        <v>9</v>
      </c>
      <c r="C19887" t="s">
        <v>64</v>
      </c>
      <c r="D19887" t="s">
        <v>92</v>
      </c>
      <c r="E19887">
        <v>2474</v>
      </c>
      <c r="F19887">
        <v>3</v>
      </c>
    </row>
    <row r="19888" spans="1:6">
      <c r="A19888">
        <v>6300</v>
      </c>
      <c r="B19888">
        <v>9</v>
      </c>
      <c r="C19888" t="s">
        <v>64</v>
      </c>
      <c r="D19888" t="s">
        <v>92</v>
      </c>
      <c r="E19888">
        <v>3714</v>
      </c>
      <c r="F19888">
        <v>3</v>
      </c>
    </row>
    <row r="19889" spans="1:6">
      <c r="A19889">
        <v>6300</v>
      </c>
      <c r="B19889">
        <v>9</v>
      </c>
      <c r="C19889" t="s">
        <v>64</v>
      </c>
      <c r="D19889" t="s">
        <v>92</v>
      </c>
      <c r="E19889">
        <v>3275</v>
      </c>
      <c r="F19889">
        <v>3</v>
      </c>
    </row>
    <row r="19890" spans="1:6">
      <c r="A19890">
        <v>6300</v>
      </c>
      <c r="B19890">
        <v>9</v>
      </c>
      <c r="C19890" t="s">
        <v>64</v>
      </c>
      <c r="D19890" t="s">
        <v>92</v>
      </c>
      <c r="E19890">
        <v>2484</v>
      </c>
      <c r="F19890">
        <v>3</v>
      </c>
    </row>
    <row r="19891" spans="1:6">
      <c r="A19891">
        <v>6300</v>
      </c>
      <c r="B19891">
        <v>9</v>
      </c>
      <c r="C19891" t="s">
        <v>64</v>
      </c>
      <c r="D19891" t="s">
        <v>92</v>
      </c>
      <c r="E19891">
        <v>4151</v>
      </c>
      <c r="F19891">
        <v>2</v>
      </c>
    </row>
    <row r="19892" spans="1:6">
      <c r="A19892">
        <v>6300</v>
      </c>
      <c r="B19892">
        <v>9</v>
      </c>
      <c r="C19892" t="s">
        <v>64</v>
      </c>
      <c r="D19892" t="s">
        <v>92</v>
      </c>
      <c r="E19892">
        <v>2830</v>
      </c>
      <c r="F19892">
        <v>2</v>
      </c>
    </row>
    <row r="19893" spans="1:6">
      <c r="A19893">
        <v>6300</v>
      </c>
      <c r="B19893">
        <v>9</v>
      </c>
      <c r="C19893" t="s">
        <v>64</v>
      </c>
      <c r="D19893" t="s">
        <v>92</v>
      </c>
      <c r="E19893">
        <v>5234</v>
      </c>
      <c r="F19893">
        <v>2</v>
      </c>
    </row>
    <row r="19894" spans="1:6">
      <c r="A19894">
        <v>6300</v>
      </c>
      <c r="B19894">
        <v>9</v>
      </c>
      <c r="C19894" t="s">
        <v>64</v>
      </c>
      <c r="D19894" t="s">
        <v>92</v>
      </c>
      <c r="E19894">
        <v>6054</v>
      </c>
      <c r="F19894">
        <v>2</v>
      </c>
    </row>
    <row r="19895" spans="1:6">
      <c r="A19895">
        <v>6300</v>
      </c>
      <c r="B19895">
        <v>9</v>
      </c>
      <c r="C19895" t="s">
        <v>64</v>
      </c>
      <c r="D19895" t="s">
        <v>92</v>
      </c>
      <c r="E19895">
        <v>2833</v>
      </c>
      <c r="F19895">
        <v>2</v>
      </c>
    </row>
    <row r="19896" spans="1:6">
      <c r="A19896">
        <v>6300</v>
      </c>
      <c r="B19896">
        <v>9</v>
      </c>
      <c r="C19896" t="s">
        <v>64</v>
      </c>
      <c r="D19896" t="s">
        <v>92</v>
      </c>
      <c r="E19896">
        <v>5695</v>
      </c>
      <c r="F19896">
        <v>2</v>
      </c>
    </row>
    <row r="19897" spans="1:6">
      <c r="A19897">
        <v>6300</v>
      </c>
      <c r="B19897">
        <v>9</v>
      </c>
      <c r="C19897" t="s">
        <v>64</v>
      </c>
      <c r="D19897" t="s">
        <v>92</v>
      </c>
      <c r="E19897">
        <v>2240</v>
      </c>
      <c r="F19897">
        <v>2</v>
      </c>
    </row>
    <row r="19898" spans="1:6">
      <c r="A19898">
        <v>6300</v>
      </c>
      <c r="B19898">
        <v>9</v>
      </c>
      <c r="C19898" t="s">
        <v>64</v>
      </c>
      <c r="D19898" t="s">
        <v>92</v>
      </c>
      <c r="E19898">
        <v>227</v>
      </c>
      <c r="F19898">
        <v>1</v>
      </c>
    </row>
    <row r="19899" spans="1:6">
      <c r="A19899">
        <v>6300</v>
      </c>
      <c r="B19899">
        <v>9</v>
      </c>
      <c r="C19899" t="s">
        <v>64</v>
      </c>
      <c r="D19899" t="s">
        <v>92</v>
      </c>
      <c r="E19899">
        <v>4752</v>
      </c>
      <c r="F19899">
        <v>1</v>
      </c>
    </row>
    <row r="19900" spans="1:6">
      <c r="A19900">
        <v>6300</v>
      </c>
      <c r="B19900">
        <v>9</v>
      </c>
      <c r="C19900" t="s">
        <v>64</v>
      </c>
      <c r="D19900" t="s">
        <v>92</v>
      </c>
      <c r="E19900">
        <v>2858</v>
      </c>
      <c r="F19900">
        <v>1</v>
      </c>
    </row>
    <row r="19901" spans="1:6">
      <c r="A19901">
        <v>6300</v>
      </c>
      <c r="B19901">
        <v>9</v>
      </c>
      <c r="C19901" t="s">
        <v>64</v>
      </c>
      <c r="D19901" t="s">
        <v>92</v>
      </c>
      <c r="E19901">
        <v>1325</v>
      </c>
      <c r="F19901">
        <v>1</v>
      </c>
    </row>
    <row r="19902" spans="1:6">
      <c r="A19902">
        <v>6300</v>
      </c>
      <c r="B19902">
        <v>9</v>
      </c>
      <c r="C19902" t="s">
        <v>64</v>
      </c>
      <c r="D19902" t="s">
        <v>92</v>
      </c>
      <c r="E19902">
        <v>2764</v>
      </c>
      <c r="F19902">
        <v>1</v>
      </c>
    </row>
    <row r="19903" spans="1:6">
      <c r="A19903">
        <v>6300</v>
      </c>
      <c r="B19903">
        <v>9</v>
      </c>
      <c r="C19903" t="s">
        <v>64</v>
      </c>
      <c r="D19903" t="s">
        <v>92</v>
      </c>
      <c r="E19903">
        <v>5595</v>
      </c>
      <c r="F19903">
        <v>1</v>
      </c>
    </row>
    <row r="19904" spans="1:6">
      <c r="A19904">
        <v>6300</v>
      </c>
      <c r="B19904">
        <v>9</v>
      </c>
      <c r="C19904" t="s">
        <v>64</v>
      </c>
      <c r="D19904" t="s">
        <v>92</v>
      </c>
      <c r="E19904">
        <v>5909</v>
      </c>
      <c r="F19904">
        <v>1</v>
      </c>
    </row>
    <row r="19905" spans="1:6">
      <c r="A19905">
        <v>6300</v>
      </c>
      <c r="B19905">
        <v>9</v>
      </c>
      <c r="C19905" t="s">
        <v>64</v>
      </c>
      <c r="D19905" t="s">
        <v>92</v>
      </c>
      <c r="E19905">
        <v>4145</v>
      </c>
      <c r="F19905">
        <v>1</v>
      </c>
    </row>
    <row r="19906" spans="1:6">
      <c r="A19906">
        <v>6300</v>
      </c>
      <c r="B19906">
        <v>9</v>
      </c>
      <c r="C19906" t="s">
        <v>64</v>
      </c>
      <c r="D19906" t="s">
        <v>92</v>
      </c>
      <c r="E19906">
        <v>1226</v>
      </c>
      <c r="F19906">
        <v>1</v>
      </c>
    </row>
    <row r="19907" spans="1:6">
      <c r="A19907">
        <v>6300</v>
      </c>
      <c r="B19907">
        <v>9</v>
      </c>
      <c r="C19907" t="s">
        <v>64</v>
      </c>
      <c r="D19907" t="s">
        <v>92</v>
      </c>
      <c r="E19907">
        <v>1190</v>
      </c>
      <c r="F19907">
        <v>1</v>
      </c>
    </row>
    <row r="19908" spans="1:6">
      <c r="A19908">
        <v>6300</v>
      </c>
      <c r="B19908">
        <v>9</v>
      </c>
      <c r="C19908" t="s">
        <v>64</v>
      </c>
      <c r="D19908" t="s">
        <v>92</v>
      </c>
      <c r="E19908">
        <v>4547</v>
      </c>
      <c r="F19908">
        <v>1</v>
      </c>
    </row>
    <row r="19909" spans="1:6">
      <c r="A19909">
        <v>6300</v>
      </c>
      <c r="B19909">
        <v>9</v>
      </c>
      <c r="C19909" t="s">
        <v>64</v>
      </c>
      <c r="D19909" t="s">
        <v>92</v>
      </c>
      <c r="E19909">
        <v>2650</v>
      </c>
      <c r="F19909">
        <v>1</v>
      </c>
    </row>
    <row r="19910" spans="1:6">
      <c r="A19910">
        <v>6300</v>
      </c>
      <c r="B19910">
        <v>9</v>
      </c>
      <c r="C19910" t="s">
        <v>64</v>
      </c>
      <c r="D19910" t="s">
        <v>92</v>
      </c>
      <c r="E19910">
        <v>2190</v>
      </c>
      <c r="F19910">
        <v>1</v>
      </c>
    </row>
    <row r="19911" spans="1:6">
      <c r="A19911">
        <v>6300</v>
      </c>
      <c r="B19911">
        <v>9</v>
      </c>
      <c r="C19911" t="s">
        <v>64</v>
      </c>
      <c r="D19911" t="s">
        <v>92</v>
      </c>
      <c r="E19911">
        <v>2477</v>
      </c>
      <c r="F19911">
        <v>1</v>
      </c>
    </row>
    <row r="19912" spans="1:6">
      <c r="A19912">
        <v>6300</v>
      </c>
      <c r="B19912">
        <v>9</v>
      </c>
      <c r="C19912" t="s">
        <v>64</v>
      </c>
      <c r="D19912" t="s">
        <v>92</v>
      </c>
      <c r="E19912">
        <v>3974</v>
      </c>
      <c r="F19912">
        <v>1</v>
      </c>
    </row>
    <row r="19913" spans="1:6">
      <c r="A19913">
        <v>6300</v>
      </c>
      <c r="B19913">
        <v>9</v>
      </c>
      <c r="C19913" t="s">
        <v>64</v>
      </c>
      <c r="D19913" t="s">
        <v>92</v>
      </c>
      <c r="E19913">
        <v>5568</v>
      </c>
      <c r="F19913">
        <v>1</v>
      </c>
    </row>
    <row r="19914" spans="1:6">
      <c r="A19914">
        <v>6300</v>
      </c>
      <c r="B19914">
        <v>9</v>
      </c>
      <c r="C19914" t="s">
        <v>64</v>
      </c>
      <c r="D19914" t="s">
        <v>92</v>
      </c>
      <c r="E19914">
        <v>91</v>
      </c>
      <c r="F19914">
        <v>1</v>
      </c>
    </row>
    <row r="19915" spans="1:6">
      <c r="A19915">
        <v>6300</v>
      </c>
      <c r="B19915">
        <v>9</v>
      </c>
      <c r="C19915" t="s">
        <v>64</v>
      </c>
      <c r="D19915" t="s">
        <v>92</v>
      </c>
      <c r="E19915">
        <v>4333</v>
      </c>
      <c r="F19915">
        <v>1</v>
      </c>
    </row>
    <row r="19916" spans="1:6">
      <c r="A19916">
        <v>6300</v>
      </c>
      <c r="B19916">
        <v>9</v>
      </c>
      <c r="C19916" t="s">
        <v>64</v>
      </c>
      <c r="D19916" t="s">
        <v>92</v>
      </c>
      <c r="E19916">
        <v>5994</v>
      </c>
      <c r="F19916">
        <v>1</v>
      </c>
    </row>
    <row r="19917" spans="1:6">
      <c r="A19917">
        <v>6300</v>
      </c>
      <c r="B19917">
        <v>9</v>
      </c>
      <c r="C19917" t="s">
        <v>64</v>
      </c>
      <c r="D19917" t="s">
        <v>92</v>
      </c>
      <c r="E19917">
        <v>3022</v>
      </c>
      <c r="F19917">
        <v>1</v>
      </c>
    </row>
    <row r="19918" spans="1:6">
      <c r="A19918">
        <v>6300</v>
      </c>
      <c r="B19918">
        <v>9</v>
      </c>
      <c r="C19918" t="s">
        <v>64</v>
      </c>
      <c r="D19918" t="s">
        <v>92</v>
      </c>
      <c r="E19918">
        <v>5365</v>
      </c>
      <c r="F19918">
        <v>1</v>
      </c>
    </row>
    <row r="19919" spans="1:6">
      <c r="A19919">
        <v>6300</v>
      </c>
      <c r="B19919">
        <v>10</v>
      </c>
      <c r="C19919" t="s">
        <v>64</v>
      </c>
      <c r="D19919" t="s">
        <v>92</v>
      </c>
      <c r="E19919">
        <v>4942</v>
      </c>
      <c r="F19919">
        <v>3</v>
      </c>
    </row>
    <row r="19920" spans="1:6">
      <c r="A19920">
        <v>6300</v>
      </c>
      <c r="B19920">
        <v>10</v>
      </c>
      <c r="C19920" t="s">
        <v>64</v>
      </c>
      <c r="D19920" t="s">
        <v>92</v>
      </c>
      <c r="E19920">
        <v>2254</v>
      </c>
      <c r="F19920">
        <v>3</v>
      </c>
    </row>
    <row r="19921" spans="1:6">
      <c r="A19921">
        <v>6300</v>
      </c>
      <c r="B19921">
        <v>10</v>
      </c>
      <c r="C19921" t="s">
        <v>64</v>
      </c>
      <c r="D19921" t="s">
        <v>92</v>
      </c>
      <c r="E19921">
        <v>2743</v>
      </c>
      <c r="F19921">
        <v>3</v>
      </c>
    </row>
    <row r="19922" spans="1:6">
      <c r="A19922">
        <v>6300</v>
      </c>
      <c r="B19922">
        <v>10</v>
      </c>
      <c r="C19922" t="s">
        <v>64</v>
      </c>
      <c r="D19922" t="s">
        <v>92</v>
      </c>
      <c r="E19922">
        <v>3883</v>
      </c>
      <c r="F19922">
        <v>3</v>
      </c>
    </row>
    <row r="19923" spans="1:6">
      <c r="A19923">
        <v>6300</v>
      </c>
      <c r="B19923">
        <v>10</v>
      </c>
      <c r="C19923" t="s">
        <v>64</v>
      </c>
      <c r="D19923" t="s">
        <v>92</v>
      </c>
      <c r="E19923">
        <v>4234</v>
      </c>
      <c r="F19923">
        <v>3</v>
      </c>
    </row>
    <row r="19924" spans="1:6">
      <c r="A19924">
        <v>6300</v>
      </c>
      <c r="B19924">
        <v>10</v>
      </c>
      <c r="C19924" t="s">
        <v>64</v>
      </c>
      <c r="D19924" t="s">
        <v>92</v>
      </c>
      <c r="E19924">
        <v>4290</v>
      </c>
      <c r="F19924">
        <v>2</v>
      </c>
    </row>
    <row r="19925" spans="1:6">
      <c r="A19925">
        <v>6300</v>
      </c>
      <c r="B19925">
        <v>10</v>
      </c>
      <c r="C19925" t="s">
        <v>64</v>
      </c>
      <c r="D19925" t="s">
        <v>92</v>
      </c>
      <c r="E19925">
        <v>5812</v>
      </c>
      <c r="F19925">
        <v>2</v>
      </c>
    </row>
    <row r="19926" spans="1:6">
      <c r="A19926">
        <v>6300</v>
      </c>
      <c r="B19926">
        <v>10</v>
      </c>
      <c r="C19926" t="s">
        <v>64</v>
      </c>
      <c r="D19926" t="s">
        <v>92</v>
      </c>
      <c r="E19926">
        <v>1023</v>
      </c>
      <c r="F19926">
        <v>2</v>
      </c>
    </row>
    <row r="19927" spans="1:6">
      <c r="A19927">
        <v>6300</v>
      </c>
      <c r="B19927">
        <v>10</v>
      </c>
      <c r="C19927" t="s">
        <v>64</v>
      </c>
      <c r="D19927" t="s">
        <v>92</v>
      </c>
      <c r="E19927">
        <v>238</v>
      </c>
      <c r="F19927">
        <v>1</v>
      </c>
    </row>
    <row r="19928" spans="1:6">
      <c r="A19928">
        <v>6300</v>
      </c>
      <c r="B19928">
        <v>10</v>
      </c>
      <c r="C19928" t="s">
        <v>64</v>
      </c>
      <c r="D19928" t="s">
        <v>92</v>
      </c>
      <c r="E19928">
        <v>5506</v>
      </c>
      <c r="F19928">
        <v>1</v>
      </c>
    </row>
    <row r="19929" spans="1:6">
      <c r="A19929">
        <v>6300</v>
      </c>
      <c r="B19929">
        <v>10</v>
      </c>
      <c r="C19929" t="s">
        <v>64</v>
      </c>
      <c r="D19929" t="s">
        <v>92</v>
      </c>
      <c r="E19929">
        <v>3083</v>
      </c>
      <c r="F19929">
        <v>1</v>
      </c>
    </row>
    <row r="19930" spans="1:6">
      <c r="A19930">
        <v>6300</v>
      </c>
      <c r="B19930">
        <v>10</v>
      </c>
      <c r="C19930" t="s">
        <v>64</v>
      </c>
      <c r="D19930" t="s">
        <v>92</v>
      </c>
      <c r="E19930">
        <v>5926</v>
      </c>
      <c r="F19930">
        <v>1</v>
      </c>
    </row>
    <row r="19931" spans="1:6">
      <c r="A19931">
        <v>6300</v>
      </c>
      <c r="B19931">
        <v>10</v>
      </c>
      <c r="C19931" t="s">
        <v>64</v>
      </c>
      <c r="D19931" t="s">
        <v>92</v>
      </c>
      <c r="E19931">
        <v>3022</v>
      </c>
      <c r="F19931">
        <v>1</v>
      </c>
    </row>
    <row r="19932" spans="1:6">
      <c r="A19932">
        <v>6300</v>
      </c>
      <c r="B19932">
        <v>10</v>
      </c>
      <c r="C19932" t="s">
        <v>64</v>
      </c>
      <c r="D19932" t="s">
        <v>92</v>
      </c>
      <c r="E19932">
        <v>2235</v>
      </c>
      <c r="F19932">
        <v>1</v>
      </c>
    </row>
    <row r="19933" spans="1:6">
      <c r="A19933">
        <v>6300</v>
      </c>
      <c r="B19933">
        <v>10</v>
      </c>
      <c r="C19933" t="s">
        <v>64</v>
      </c>
      <c r="D19933" t="s">
        <v>92</v>
      </c>
      <c r="E19933">
        <v>4212</v>
      </c>
      <c r="F19933">
        <v>1</v>
      </c>
    </row>
    <row r="19934" spans="1:6">
      <c r="A19934">
        <v>6300</v>
      </c>
      <c r="B19934">
        <v>10</v>
      </c>
      <c r="C19934" t="s">
        <v>64</v>
      </c>
      <c r="D19934" t="s">
        <v>92</v>
      </c>
      <c r="E19934">
        <v>3216</v>
      </c>
      <c r="F19934">
        <v>1</v>
      </c>
    </row>
    <row r="19935" spans="1:6">
      <c r="A19935">
        <v>6300</v>
      </c>
      <c r="B19935">
        <v>10</v>
      </c>
      <c r="C19935" t="s">
        <v>64</v>
      </c>
      <c r="D19935" t="s">
        <v>92</v>
      </c>
      <c r="E19935">
        <v>2810</v>
      </c>
      <c r="F19935">
        <v>1</v>
      </c>
    </row>
    <row r="19936" spans="1:6">
      <c r="A19936">
        <v>6300</v>
      </c>
      <c r="B19936">
        <v>10</v>
      </c>
      <c r="C19936" t="s">
        <v>64</v>
      </c>
      <c r="D19936" t="s">
        <v>92</v>
      </c>
      <c r="E19936">
        <v>3801</v>
      </c>
      <c r="F19936">
        <v>1</v>
      </c>
    </row>
    <row r="19937" spans="1:6">
      <c r="A19937">
        <v>6300</v>
      </c>
      <c r="B19937">
        <v>10</v>
      </c>
      <c r="C19937" t="s">
        <v>64</v>
      </c>
      <c r="D19937" t="s">
        <v>92</v>
      </c>
      <c r="E19937">
        <v>5941</v>
      </c>
      <c r="F19937">
        <v>1</v>
      </c>
    </row>
    <row r="19938" spans="1:6">
      <c r="A19938">
        <v>6300</v>
      </c>
      <c r="B19938">
        <v>10</v>
      </c>
      <c r="C19938" t="s">
        <v>64</v>
      </c>
      <c r="D19938" t="s">
        <v>92</v>
      </c>
      <c r="E19938">
        <v>3864</v>
      </c>
      <c r="F19938">
        <v>1</v>
      </c>
    </row>
    <row r="19939" spans="1:6">
      <c r="A19939">
        <v>6300</v>
      </c>
      <c r="B19939">
        <v>10</v>
      </c>
      <c r="C19939" t="s">
        <v>64</v>
      </c>
      <c r="D19939" t="s">
        <v>92</v>
      </c>
      <c r="E19939">
        <v>3814</v>
      </c>
      <c r="F19939">
        <v>1</v>
      </c>
    </row>
    <row r="19940" spans="1:6">
      <c r="A19940">
        <v>6300</v>
      </c>
      <c r="B19940">
        <v>10</v>
      </c>
      <c r="C19940" t="s">
        <v>64</v>
      </c>
      <c r="D19940" t="s">
        <v>92</v>
      </c>
      <c r="E19940">
        <v>3259</v>
      </c>
      <c r="F19940">
        <v>1</v>
      </c>
    </row>
    <row r="19941" spans="1:6">
      <c r="A19941">
        <v>6300</v>
      </c>
      <c r="B19941">
        <v>10</v>
      </c>
      <c r="C19941" t="s">
        <v>64</v>
      </c>
      <c r="D19941" t="s">
        <v>92</v>
      </c>
      <c r="E19941">
        <v>3032</v>
      </c>
      <c r="F19941">
        <v>1</v>
      </c>
    </row>
    <row r="19942" spans="1:6">
      <c r="A19942">
        <v>6300</v>
      </c>
      <c r="B19942">
        <v>10</v>
      </c>
      <c r="C19942" t="s">
        <v>64</v>
      </c>
      <c r="D19942" t="s">
        <v>92</v>
      </c>
      <c r="E19942">
        <v>242</v>
      </c>
      <c r="F19942">
        <v>1</v>
      </c>
    </row>
    <row r="19943" spans="1:6">
      <c r="A19943">
        <v>6300</v>
      </c>
      <c r="B19943">
        <v>10</v>
      </c>
      <c r="C19943" t="s">
        <v>64</v>
      </c>
      <c r="D19943" t="s">
        <v>92</v>
      </c>
      <c r="E19943">
        <v>2417</v>
      </c>
      <c r="F19943">
        <v>1</v>
      </c>
    </row>
    <row r="19944" spans="1:6">
      <c r="A19944">
        <v>6300</v>
      </c>
      <c r="B19944">
        <v>10</v>
      </c>
      <c r="C19944" t="s">
        <v>64</v>
      </c>
      <c r="D19944" t="s">
        <v>92</v>
      </c>
      <c r="E19944">
        <v>3052</v>
      </c>
      <c r="F19944">
        <v>1</v>
      </c>
    </row>
    <row r="19945" spans="1:6">
      <c r="A19945">
        <v>6300</v>
      </c>
      <c r="B19945">
        <v>10</v>
      </c>
      <c r="C19945" t="s">
        <v>64</v>
      </c>
      <c r="D19945" t="s">
        <v>92</v>
      </c>
      <c r="E19945">
        <v>4572</v>
      </c>
      <c r="F19945">
        <v>1</v>
      </c>
    </row>
    <row r="19946" spans="1:6">
      <c r="A19946">
        <v>6300</v>
      </c>
      <c r="B19946">
        <v>10</v>
      </c>
      <c r="C19946" t="s">
        <v>64</v>
      </c>
      <c r="D19946" t="s">
        <v>92</v>
      </c>
      <c r="E19946">
        <v>3540</v>
      </c>
      <c r="F19946">
        <v>1</v>
      </c>
    </row>
    <row r="19947" spans="1:6">
      <c r="A19947">
        <v>6300</v>
      </c>
      <c r="B19947">
        <v>10</v>
      </c>
      <c r="C19947" t="s">
        <v>64</v>
      </c>
      <c r="D19947" t="s">
        <v>92</v>
      </c>
      <c r="E19947">
        <v>4744</v>
      </c>
      <c r="F19947">
        <v>1</v>
      </c>
    </row>
    <row r="19948" spans="1:6">
      <c r="A19948">
        <v>6300</v>
      </c>
      <c r="B19948">
        <v>10</v>
      </c>
      <c r="C19948" t="s">
        <v>64</v>
      </c>
      <c r="D19948" t="s">
        <v>92</v>
      </c>
      <c r="E19948">
        <v>3770</v>
      </c>
      <c r="F19948">
        <v>1</v>
      </c>
    </row>
    <row r="19949" spans="1:6">
      <c r="A19949">
        <v>6300</v>
      </c>
      <c r="B19949">
        <v>10</v>
      </c>
      <c r="C19949" t="s">
        <v>64</v>
      </c>
      <c r="D19949" t="s">
        <v>92</v>
      </c>
      <c r="E19949">
        <v>4168</v>
      </c>
      <c r="F19949">
        <v>1</v>
      </c>
    </row>
    <row r="19950" spans="1:6">
      <c r="A19950">
        <v>6300</v>
      </c>
      <c r="B19950">
        <v>11</v>
      </c>
      <c r="C19950" t="s">
        <v>64</v>
      </c>
      <c r="D19950" t="s">
        <v>92</v>
      </c>
      <c r="E19950">
        <v>212</v>
      </c>
      <c r="F19950">
        <v>5</v>
      </c>
    </row>
    <row r="19951" spans="1:6">
      <c r="A19951">
        <v>6300</v>
      </c>
      <c r="B19951">
        <v>11</v>
      </c>
      <c r="C19951" t="s">
        <v>64</v>
      </c>
      <c r="D19951" t="s">
        <v>92</v>
      </c>
      <c r="E19951">
        <v>1162</v>
      </c>
      <c r="F19951">
        <v>3</v>
      </c>
    </row>
    <row r="19952" spans="1:6">
      <c r="A19952">
        <v>6300</v>
      </c>
      <c r="B19952">
        <v>11</v>
      </c>
      <c r="C19952" t="s">
        <v>64</v>
      </c>
      <c r="D19952" t="s">
        <v>92</v>
      </c>
      <c r="E19952">
        <v>5160</v>
      </c>
      <c r="F19952">
        <v>3</v>
      </c>
    </row>
    <row r="19953" spans="1:6">
      <c r="A19953">
        <v>6300</v>
      </c>
      <c r="B19953">
        <v>11</v>
      </c>
      <c r="C19953" t="s">
        <v>64</v>
      </c>
      <c r="D19953" t="s">
        <v>92</v>
      </c>
      <c r="E19953">
        <v>1080</v>
      </c>
      <c r="F19953">
        <v>2</v>
      </c>
    </row>
    <row r="19954" spans="1:6">
      <c r="A19954">
        <v>6300</v>
      </c>
      <c r="B19954">
        <v>11</v>
      </c>
      <c r="C19954" t="s">
        <v>64</v>
      </c>
      <c r="D19954" t="s">
        <v>92</v>
      </c>
      <c r="E19954">
        <v>4476</v>
      </c>
      <c r="F19954">
        <v>2</v>
      </c>
    </row>
    <row r="19955" spans="1:6">
      <c r="A19955">
        <v>6300</v>
      </c>
      <c r="B19955">
        <v>11</v>
      </c>
      <c r="C19955" t="s">
        <v>64</v>
      </c>
      <c r="D19955" t="s">
        <v>92</v>
      </c>
      <c r="E19955">
        <v>3792</v>
      </c>
      <c r="F19955">
        <v>2</v>
      </c>
    </row>
    <row r="19956" spans="1:6">
      <c r="A19956">
        <v>6300</v>
      </c>
      <c r="B19956">
        <v>11</v>
      </c>
      <c r="C19956" t="s">
        <v>64</v>
      </c>
      <c r="D19956" t="s">
        <v>92</v>
      </c>
      <c r="E19956">
        <v>190</v>
      </c>
      <c r="F19956">
        <v>2</v>
      </c>
    </row>
    <row r="19957" spans="1:6">
      <c r="A19957">
        <v>6300</v>
      </c>
      <c r="B19957">
        <v>11</v>
      </c>
      <c r="C19957" t="s">
        <v>64</v>
      </c>
      <c r="D19957" t="s">
        <v>92</v>
      </c>
      <c r="E19957">
        <v>2536</v>
      </c>
      <c r="F19957">
        <v>2</v>
      </c>
    </row>
    <row r="19958" spans="1:6">
      <c r="A19958">
        <v>6300</v>
      </c>
      <c r="B19958">
        <v>11</v>
      </c>
      <c r="C19958" t="s">
        <v>64</v>
      </c>
      <c r="D19958" t="s">
        <v>92</v>
      </c>
      <c r="E19958">
        <v>4834</v>
      </c>
      <c r="F19958">
        <v>1</v>
      </c>
    </row>
    <row r="19959" spans="1:6">
      <c r="A19959">
        <v>6300</v>
      </c>
      <c r="B19959">
        <v>11</v>
      </c>
      <c r="C19959" t="s">
        <v>64</v>
      </c>
      <c r="D19959" t="s">
        <v>92</v>
      </c>
      <c r="E19959">
        <v>5558</v>
      </c>
      <c r="F19959">
        <v>1</v>
      </c>
    </row>
    <row r="19960" spans="1:6">
      <c r="A19960">
        <v>6300</v>
      </c>
      <c r="B19960">
        <v>11</v>
      </c>
      <c r="C19960" t="s">
        <v>64</v>
      </c>
      <c r="D19960" t="s">
        <v>92</v>
      </c>
      <c r="E19960">
        <v>2631</v>
      </c>
      <c r="F19960">
        <v>1</v>
      </c>
    </row>
    <row r="19961" spans="1:6">
      <c r="A19961">
        <v>6300</v>
      </c>
      <c r="B19961">
        <v>11</v>
      </c>
      <c r="C19961" t="s">
        <v>64</v>
      </c>
      <c r="D19961" t="s">
        <v>92</v>
      </c>
      <c r="E19961">
        <v>2923</v>
      </c>
      <c r="F19961">
        <v>1</v>
      </c>
    </row>
    <row r="19962" spans="1:6">
      <c r="A19962">
        <v>6300</v>
      </c>
      <c r="B19962">
        <v>11</v>
      </c>
      <c r="C19962" t="s">
        <v>64</v>
      </c>
      <c r="D19962" t="s">
        <v>92</v>
      </c>
      <c r="E19962">
        <v>5185</v>
      </c>
      <c r="F19962">
        <v>1</v>
      </c>
    </row>
    <row r="19963" spans="1:6">
      <c r="A19963">
        <v>6300</v>
      </c>
      <c r="B19963">
        <v>11</v>
      </c>
      <c r="C19963" t="s">
        <v>64</v>
      </c>
      <c r="D19963" t="s">
        <v>92</v>
      </c>
      <c r="E19963">
        <v>6018</v>
      </c>
      <c r="F19963">
        <v>1</v>
      </c>
    </row>
    <row r="19964" spans="1:6">
      <c r="A19964">
        <v>6300</v>
      </c>
      <c r="B19964">
        <v>11</v>
      </c>
      <c r="C19964" t="s">
        <v>64</v>
      </c>
      <c r="D19964" t="s">
        <v>92</v>
      </c>
      <c r="E19964">
        <v>2943</v>
      </c>
      <c r="F19964">
        <v>1</v>
      </c>
    </row>
    <row r="19965" spans="1:6">
      <c r="A19965">
        <v>6300</v>
      </c>
      <c r="B19965">
        <v>11</v>
      </c>
      <c r="C19965" t="s">
        <v>64</v>
      </c>
      <c r="D19965" t="s">
        <v>92</v>
      </c>
      <c r="E19965">
        <v>3677</v>
      </c>
      <c r="F19965">
        <v>1</v>
      </c>
    </row>
    <row r="19966" spans="1:6">
      <c r="A19966">
        <v>6300</v>
      </c>
      <c r="B19966">
        <v>11</v>
      </c>
      <c r="C19966" t="s">
        <v>64</v>
      </c>
      <c r="D19966" t="s">
        <v>92</v>
      </c>
      <c r="E19966">
        <v>2058</v>
      </c>
      <c r="F19966">
        <v>1</v>
      </c>
    </row>
    <row r="19967" spans="1:6">
      <c r="A19967">
        <v>6300</v>
      </c>
      <c r="B19967">
        <v>11</v>
      </c>
      <c r="C19967" t="s">
        <v>64</v>
      </c>
      <c r="D19967" t="s">
        <v>92</v>
      </c>
      <c r="E19967">
        <v>3025</v>
      </c>
      <c r="F19967">
        <v>1</v>
      </c>
    </row>
    <row r="19968" spans="1:6">
      <c r="A19968">
        <v>6300</v>
      </c>
      <c r="B19968">
        <v>11</v>
      </c>
      <c r="C19968" t="s">
        <v>64</v>
      </c>
      <c r="D19968" t="s">
        <v>92</v>
      </c>
      <c r="E19968">
        <v>5364</v>
      </c>
      <c r="F19968">
        <v>1</v>
      </c>
    </row>
    <row r="19969" spans="1:6">
      <c r="A19969">
        <v>6300</v>
      </c>
      <c r="B19969">
        <v>11</v>
      </c>
      <c r="C19969" t="s">
        <v>64</v>
      </c>
      <c r="D19969" t="s">
        <v>92</v>
      </c>
      <c r="E19969">
        <v>3668</v>
      </c>
      <c r="F19969">
        <v>1</v>
      </c>
    </row>
    <row r="19970" spans="1:6">
      <c r="A19970">
        <v>6300</v>
      </c>
      <c r="B19970">
        <v>11</v>
      </c>
      <c r="C19970" t="s">
        <v>64</v>
      </c>
      <c r="D19970" t="s">
        <v>92</v>
      </c>
      <c r="E19970">
        <v>4234</v>
      </c>
      <c r="F19970">
        <v>1</v>
      </c>
    </row>
    <row r="19971" spans="1:6">
      <c r="A19971">
        <v>6300</v>
      </c>
      <c r="B19971">
        <v>11</v>
      </c>
      <c r="C19971" t="s">
        <v>64</v>
      </c>
      <c r="D19971" t="s">
        <v>92</v>
      </c>
      <c r="E19971">
        <v>4670</v>
      </c>
      <c r="F19971">
        <v>1</v>
      </c>
    </row>
    <row r="19972" spans="1:6">
      <c r="A19972">
        <v>6300</v>
      </c>
      <c r="B19972">
        <v>11</v>
      </c>
      <c r="C19972" t="s">
        <v>64</v>
      </c>
      <c r="D19972" t="s">
        <v>92</v>
      </c>
      <c r="E19972">
        <v>5442</v>
      </c>
      <c r="F19972">
        <v>1</v>
      </c>
    </row>
    <row r="19973" spans="1:6">
      <c r="A19973">
        <v>6300</v>
      </c>
      <c r="B19973">
        <v>11</v>
      </c>
      <c r="C19973" t="s">
        <v>64</v>
      </c>
      <c r="D19973" t="s">
        <v>92</v>
      </c>
      <c r="E19973">
        <v>5061</v>
      </c>
      <c r="F19973">
        <v>1</v>
      </c>
    </row>
    <row r="19974" spans="1:6">
      <c r="A19974">
        <v>6300</v>
      </c>
      <c r="B19974">
        <v>11</v>
      </c>
      <c r="C19974" t="s">
        <v>64</v>
      </c>
      <c r="D19974" t="s">
        <v>92</v>
      </c>
      <c r="E19974">
        <v>5967</v>
      </c>
      <c r="F19974">
        <v>1</v>
      </c>
    </row>
    <row r="19975" spans="1:6">
      <c r="A19975">
        <v>6300</v>
      </c>
      <c r="B19975">
        <v>11</v>
      </c>
      <c r="C19975" t="s">
        <v>64</v>
      </c>
      <c r="D19975" t="s">
        <v>92</v>
      </c>
      <c r="E19975">
        <v>3054</v>
      </c>
      <c r="F19975">
        <v>1</v>
      </c>
    </row>
    <row r="19976" spans="1:6">
      <c r="A19976">
        <v>6300</v>
      </c>
      <c r="B19976">
        <v>11</v>
      </c>
      <c r="C19976" t="s">
        <v>64</v>
      </c>
      <c r="D19976" t="s">
        <v>92</v>
      </c>
      <c r="E19976">
        <v>988</v>
      </c>
      <c r="F19976">
        <v>1</v>
      </c>
    </row>
    <row r="19977" spans="1:6">
      <c r="A19977">
        <v>6300</v>
      </c>
      <c r="B19977">
        <v>11</v>
      </c>
      <c r="C19977" t="s">
        <v>64</v>
      </c>
      <c r="D19977" t="s">
        <v>92</v>
      </c>
      <c r="E19977">
        <v>2235</v>
      </c>
      <c r="F19977">
        <v>1</v>
      </c>
    </row>
    <row r="19978" spans="1:6">
      <c r="A19978">
        <v>6300</v>
      </c>
      <c r="B19978">
        <v>11</v>
      </c>
      <c r="C19978" t="s">
        <v>64</v>
      </c>
      <c r="D19978" t="s">
        <v>92</v>
      </c>
      <c r="E19978">
        <v>4025</v>
      </c>
      <c r="F19978">
        <v>1</v>
      </c>
    </row>
    <row r="19979" spans="1:6">
      <c r="A19979">
        <v>6300</v>
      </c>
      <c r="B19979">
        <v>11</v>
      </c>
      <c r="C19979" t="s">
        <v>64</v>
      </c>
      <c r="D19979" t="s">
        <v>92</v>
      </c>
      <c r="E19979">
        <v>4138</v>
      </c>
      <c r="F19979">
        <v>1</v>
      </c>
    </row>
    <row r="19980" spans="1:6">
      <c r="A19980">
        <v>6300</v>
      </c>
      <c r="B19980">
        <v>11</v>
      </c>
      <c r="C19980" t="s">
        <v>64</v>
      </c>
      <c r="D19980" t="s">
        <v>92</v>
      </c>
      <c r="E19980">
        <v>3544</v>
      </c>
      <c r="F19980">
        <v>1</v>
      </c>
    </row>
    <row r="19981" spans="1:6">
      <c r="A19981">
        <v>6300</v>
      </c>
      <c r="B19981">
        <v>11</v>
      </c>
      <c r="C19981" t="s">
        <v>64</v>
      </c>
      <c r="D19981" t="s">
        <v>92</v>
      </c>
      <c r="E19981">
        <v>3069</v>
      </c>
      <c r="F19981">
        <v>1</v>
      </c>
    </row>
    <row r="19982" spans="1:6">
      <c r="A19982">
        <v>6300</v>
      </c>
      <c r="B19982">
        <v>11</v>
      </c>
      <c r="C19982" t="s">
        <v>64</v>
      </c>
      <c r="D19982" t="s">
        <v>92</v>
      </c>
      <c r="E19982">
        <v>5383</v>
      </c>
      <c r="F19982">
        <v>1</v>
      </c>
    </row>
    <row r="19983" spans="1:6">
      <c r="A19983">
        <v>6300</v>
      </c>
      <c r="B19983">
        <v>11</v>
      </c>
      <c r="C19983" t="s">
        <v>64</v>
      </c>
      <c r="D19983" t="s">
        <v>92</v>
      </c>
      <c r="E19983">
        <v>139</v>
      </c>
      <c r="F19983">
        <v>1</v>
      </c>
    </row>
    <row r="19984" spans="1:6">
      <c r="A19984">
        <v>6300</v>
      </c>
      <c r="B19984">
        <v>11</v>
      </c>
      <c r="C19984" t="s">
        <v>64</v>
      </c>
      <c r="D19984" t="s">
        <v>92</v>
      </c>
      <c r="E19984">
        <v>5482</v>
      </c>
      <c r="F19984">
        <v>1</v>
      </c>
    </row>
    <row r="19985" spans="1:6">
      <c r="A19985">
        <v>6300</v>
      </c>
      <c r="B19985">
        <v>11</v>
      </c>
      <c r="C19985" t="s">
        <v>64</v>
      </c>
      <c r="D19985" t="s">
        <v>92</v>
      </c>
      <c r="E19985">
        <v>4167</v>
      </c>
      <c r="F19985">
        <v>1</v>
      </c>
    </row>
    <row r="19986" spans="1:6">
      <c r="A19986">
        <v>6300</v>
      </c>
      <c r="B19986">
        <v>11</v>
      </c>
      <c r="C19986" t="s">
        <v>64</v>
      </c>
      <c r="D19986" t="s">
        <v>92</v>
      </c>
      <c r="E19986">
        <v>2820</v>
      </c>
      <c r="F19986">
        <v>1</v>
      </c>
    </row>
    <row r="19987" spans="1:6">
      <c r="A19987">
        <v>6300</v>
      </c>
      <c r="B19987">
        <v>11</v>
      </c>
      <c r="C19987" t="s">
        <v>64</v>
      </c>
      <c r="D19987" t="s">
        <v>92</v>
      </c>
      <c r="E19987">
        <v>5409</v>
      </c>
      <c r="F19987">
        <v>1</v>
      </c>
    </row>
    <row r="19988" spans="1:6">
      <c r="A19988">
        <v>6300</v>
      </c>
      <c r="B19988">
        <v>11</v>
      </c>
      <c r="C19988" t="s">
        <v>64</v>
      </c>
      <c r="D19988" t="s">
        <v>92</v>
      </c>
      <c r="E19988">
        <v>5889</v>
      </c>
      <c r="F19988">
        <v>1</v>
      </c>
    </row>
    <row r="19989" spans="1:6">
      <c r="A19989">
        <v>6300</v>
      </c>
      <c r="B19989">
        <v>11</v>
      </c>
      <c r="C19989" t="s">
        <v>64</v>
      </c>
      <c r="D19989" t="s">
        <v>92</v>
      </c>
      <c r="E19989">
        <v>2498</v>
      </c>
      <c r="F19989">
        <v>1</v>
      </c>
    </row>
    <row r="19990" spans="1:6">
      <c r="A19990">
        <v>6300</v>
      </c>
      <c r="B19990">
        <v>11</v>
      </c>
      <c r="C19990" t="s">
        <v>64</v>
      </c>
      <c r="D19990" t="s">
        <v>92</v>
      </c>
      <c r="E19990">
        <v>195</v>
      </c>
      <c r="F19990">
        <v>1</v>
      </c>
    </row>
    <row r="19991" spans="1:6">
      <c r="A19991">
        <v>6300</v>
      </c>
      <c r="B19991">
        <v>11</v>
      </c>
      <c r="C19991" t="s">
        <v>64</v>
      </c>
      <c r="D19991" t="s">
        <v>92</v>
      </c>
      <c r="E19991">
        <v>3687</v>
      </c>
      <c r="F19991">
        <v>1</v>
      </c>
    </row>
    <row r="19992" spans="1:6">
      <c r="A19992">
        <v>6300</v>
      </c>
      <c r="B19992">
        <v>11</v>
      </c>
      <c r="C19992" t="s">
        <v>64</v>
      </c>
      <c r="D19992" t="s">
        <v>92</v>
      </c>
      <c r="E19992">
        <v>2807</v>
      </c>
      <c r="F19992">
        <v>1</v>
      </c>
    </row>
    <row r="19993" spans="1:6">
      <c r="A19993">
        <v>6300</v>
      </c>
      <c r="B19993">
        <v>11</v>
      </c>
      <c r="C19993" t="s">
        <v>64</v>
      </c>
      <c r="D19993" t="s">
        <v>92</v>
      </c>
      <c r="E19993">
        <v>3444</v>
      </c>
      <c r="F19993">
        <v>1</v>
      </c>
    </row>
    <row r="19994" spans="1:6">
      <c r="A19994">
        <v>6300</v>
      </c>
      <c r="B19994">
        <v>11</v>
      </c>
      <c r="C19994" t="s">
        <v>64</v>
      </c>
      <c r="D19994" t="s">
        <v>92</v>
      </c>
      <c r="E19994">
        <v>2692</v>
      </c>
      <c r="F19994">
        <v>1</v>
      </c>
    </row>
    <row r="19995" spans="1:6">
      <c r="A19995">
        <v>6300</v>
      </c>
      <c r="B19995">
        <v>11</v>
      </c>
      <c r="C19995" t="s">
        <v>64</v>
      </c>
      <c r="D19995" t="s">
        <v>92</v>
      </c>
      <c r="E19995">
        <v>2595</v>
      </c>
      <c r="F19995">
        <v>1</v>
      </c>
    </row>
    <row r="19996" spans="1:6">
      <c r="A19996">
        <v>6300</v>
      </c>
      <c r="B19996">
        <v>11</v>
      </c>
      <c r="C19996" t="s">
        <v>64</v>
      </c>
      <c r="D19996" t="s">
        <v>92</v>
      </c>
      <c r="E19996">
        <v>5699</v>
      </c>
      <c r="F19996">
        <v>1</v>
      </c>
    </row>
    <row r="19997" spans="1:6">
      <c r="A19997">
        <v>6300</v>
      </c>
      <c r="B19997">
        <v>11</v>
      </c>
      <c r="C19997" t="s">
        <v>64</v>
      </c>
      <c r="D19997" t="s">
        <v>92</v>
      </c>
      <c r="E19997">
        <v>110</v>
      </c>
      <c r="F19997">
        <v>1</v>
      </c>
    </row>
    <row r="19998" spans="1:6">
      <c r="A19998">
        <v>6300</v>
      </c>
      <c r="B19998">
        <v>11</v>
      </c>
      <c r="C19998" t="s">
        <v>64</v>
      </c>
      <c r="D19998" t="s">
        <v>92</v>
      </c>
      <c r="E19998">
        <v>4950</v>
      </c>
      <c r="F19998">
        <v>1</v>
      </c>
    </row>
    <row r="19999" spans="1:6">
      <c r="A19999">
        <v>6300</v>
      </c>
      <c r="B19999">
        <v>11</v>
      </c>
      <c r="C19999" t="s">
        <v>64</v>
      </c>
      <c r="D19999" t="s">
        <v>92</v>
      </c>
      <c r="E19999">
        <v>5023</v>
      </c>
      <c r="F19999">
        <v>1</v>
      </c>
    </row>
    <row r="20000" spans="1:6">
      <c r="A20000">
        <v>6300</v>
      </c>
      <c r="B20000">
        <v>11</v>
      </c>
      <c r="C20000" t="s">
        <v>64</v>
      </c>
      <c r="D20000" t="s">
        <v>92</v>
      </c>
      <c r="E20000">
        <v>2743</v>
      </c>
      <c r="F20000">
        <v>1</v>
      </c>
    </row>
    <row r="20001" spans="1:6">
      <c r="A20001">
        <v>6300</v>
      </c>
      <c r="B20001">
        <v>11</v>
      </c>
      <c r="C20001" t="s">
        <v>64</v>
      </c>
      <c r="D20001" t="s">
        <v>92</v>
      </c>
      <c r="E20001">
        <v>2823</v>
      </c>
      <c r="F20001">
        <v>1</v>
      </c>
    </row>
    <row r="20002" spans="1:6">
      <c r="A20002">
        <v>6300</v>
      </c>
      <c r="B20002">
        <v>11</v>
      </c>
      <c r="C20002" t="s">
        <v>64</v>
      </c>
      <c r="D20002" t="s">
        <v>92</v>
      </c>
      <c r="E20002">
        <v>1360</v>
      </c>
      <c r="F20002">
        <v>1</v>
      </c>
    </row>
    <row r="20003" spans="1:6">
      <c r="A20003">
        <v>6300</v>
      </c>
      <c r="B20003">
        <v>11</v>
      </c>
      <c r="C20003" t="s">
        <v>64</v>
      </c>
      <c r="D20003" t="s">
        <v>92</v>
      </c>
      <c r="E20003">
        <v>4107</v>
      </c>
      <c r="F20003">
        <v>1</v>
      </c>
    </row>
    <row r="20004" spans="1:6">
      <c r="A20004">
        <v>6300</v>
      </c>
      <c r="B20004">
        <v>11</v>
      </c>
      <c r="C20004" t="s">
        <v>64</v>
      </c>
      <c r="D20004" t="s">
        <v>92</v>
      </c>
      <c r="E20004">
        <v>6116</v>
      </c>
      <c r="F20004">
        <v>1</v>
      </c>
    </row>
    <row r="20005" spans="1:6">
      <c r="A20005">
        <v>6300</v>
      </c>
      <c r="B20005">
        <v>12</v>
      </c>
      <c r="C20005" t="s">
        <v>64</v>
      </c>
      <c r="D20005" t="s">
        <v>92</v>
      </c>
      <c r="E20005">
        <v>6004</v>
      </c>
      <c r="F20005">
        <v>3</v>
      </c>
    </row>
    <row r="20006" spans="1:6">
      <c r="A20006">
        <v>6300</v>
      </c>
      <c r="B20006">
        <v>12</v>
      </c>
      <c r="C20006" t="s">
        <v>64</v>
      </c>
      <c r="D20006" t="s">
        <v>92</v>
      </c>
      <c r="E20006">
        <v>191</v>
      </c>
      <c r="F20006">
        <v>2</v>
      </c>
    </row>
    <row r="20007" spans="1:6">
      <c r="A20007">
        <v>6300</v>
      </c>
      <c r="B20007">
        <v>12</v>
      </c>
      <c r="C20007" t="s">
        <v>64</v>
      </c>
      <c r="D20007" t="s">
        <v>92</v>
      </c>
      <c r="E20007">
        <v>2608</v>
      </c>
      <c r="F20007">
        <v>2</v>
      </c>
    </row>
    <row r="20008" spans="1:6">
      <c r="A20008">
        <v>6300</v>
      </c>
      <c r="B20008">
        <v>12</v>
      </c>
      <c r="C20008" t="s">
        <v>64</v>
      </c>
      <c r="D20008" t="s">
        <v>92</v>
      </c>
      <c r="E20008">
        <v>5136</v>
      </c>
      <c r="F20008">
        <v>2</v>
      </c>
    </row>
    <row r="20009" spans="1:6">
      <c r="A20009">
        <v>6300</v>
      </c>
      <c r="B20009">
        <v>12</v>
      </c>
      <c r="C20009" t="s">
        <v>64</v>
      </c>
      <c r="D20009" t="s">
        <v>92</v>
      </c>
      <c r="E20009">
        <v>4496</v>
      </c>
      <c r="F20009">
        <v>1</v>
      </c>
    </row>
    <row r="20010" spans="1:6">
      <c r="A20010">
        <v>6300</v>
      </c>
      <c r="B20010">
        <v>12</v>
      </c>
      <c r="C20010" t="s">
        <v>64</v>
      </c>
      <c r="D20010" t="s">
        <v>92</v>
      </c>
      <c r="E20010">
        <v>5482</v>
      </c>
      <c r="F20010">
        <v>1</v>
      </c>
    </row>
    <row r="20011" spans="1:6">
      <c r="A20011">
        <v>6300</v>
      </c>
      <c r="B20011">
        <v>12</v>
      </c>
      <c r="C20011" t="s">
        <v>64</v>
      </c>
      <c r="D20011" t="s">
        <v>92</v>
      </c>
      <c r="E20011">
        <v>4448</v>
      </c>
      <c r="F20011">
        <v>1</v>
      </c>
    </row>
    <row r="20012" spans="1:6">
      <c r="A20012">
        <v>6300</v>
      </c>
      <c r="B20012">
        <v>12</v>
      </c>
      <c r="C20012" t="s">
        <v>64</v>
      </c>
      <c r="D20012" t="s">
        <v>92</v>
      </c>
      <c r="E20012">
        <v>1338</v>
      </c>
      <c r="F20012">
        <v>1</v>
      </c>
    </row>
    <row r="20013" spans="1:6">
      <c r="A20013">
        <v>6300</v>
      </c>
      <c r="B20013">
        <v>12</v>
      </c>
      <c r="C20013" t="s">
        <v>64</v>
      </c>
      <c r="D20013" t="s">
        <v>92</v>
      </c>
      <c r="E20013">
        <v>1351</v>
      </c>
      <c r="F20013">
        <v>1</v>
      </c>
    </row>
    <row r="20014" spans="1:6">
      <c r="A20014">
        <v>6300</v>
      </c>
      <c r="B20014">
        <v>12</v>
      </c>
      <c r="C20014" t="s">
        <v>64</v>
      </c>
      <c r="D20014" t="s">
        <v>92</v>
      </c>
      <c r="E20014">
        <v>6116</v>
      </c>
      <c r="F20014">
        <v>1</v>
      </c>
    </row>
    <row r="20015" spans="1:6">
      <c r="A20015">
        <v>6300</v>
      </c>
      <c r="B20015">
        <v>12</v>
      </c>
      <c r="C20015" t="s">
        <v>64</v>
      </c>
      <c r="D20015" t="s">
        <v>92</v>
      </c>
      <c r="E20015">
        <v>305</v>
      </c>
      <c r="F20015">
        <v>1</v>
      </c>
    </row>
    <row r="20016" spans="1:6">
      <c r="A20016">
        <v>6300</v>
      </c>
      <c r="B20016">
        <v>12</v>
      </c>
      <c r="C20016" t="s">
        <v>64</v>
      </c>
      <c r="D20016" t="s">
        <v>92</v>
      </c>
      <c r="E20016">
        <v>5155</v>
      </c>
      <c r="F20016">
        <v>1</v>
      </c>
    </row>
    <row r="20017" spans="1:6">
      <c r="A20017">
        <v>6300</v>
      </c>
      <c r="B20017">
        <v>12</v>
      </c>
      <c r="C20017" t="s">
        <v>64</v>
      </c>
      <c r="D20017" t="s">
        <v>92</v>
      </c>
      <c r="E20017">
        <v>4705</v>
      </c>
      <c r="F20017">
        <v>1</v>
      </c>
    </row>
    <row r="20018" spans="1:6">
      <c r="A20018">
        <v>6300</v>
      </c>
      <c r="B20018">
        <v>12</v>
      </c>
      <c r="C20018" t="s">
        <v>64</v>
      </c>
      <c r="D20018" t="s">
        <v>92</v>
      </c>
      <c r="E20018">
        <v>2824</v>
      </c>
      <c r="F20018">
        <v>1</v>
      </c>
    </row>
    <row r="20019" spans="1:6">
      <c r="A20019">
        <v>6300</v>
      </c>
      <c r="B20019">
        <v>12</v>
      </c>
      <c r="C20019" t="s">
        <v>64</v>
      </c>
      <c r="D20019" t="s">
        <v>92</v>
      </c>
      <c r="E20019">
        <v>3702</v>
      </c>
      <c r="F20019">
        <v>1</v>
      </c>
    </row>
    <row r="20020" spans="1:6">
      <c r="A20020">
        <v>6300</v>
      </c>
      <c r="B20020">
        <v>12</v>
      </c>
      <c r="C20020" t="s">
        <v>64</v>
      </c>
      <c r="D20020" t="s">
        <v>92</v>
      </c>
      <c r="E20020">
        <v>6073</v>
      </c>
      <c r="F20020">
        <v>1</v>
      </c>
    </row>
    <row r="20021" spans="1:6">
      <c r="A20021">
        <v>6300</v>
      </c>
      <c r="B20021">
        <v>12</v>
      </c>
      <c r="C20021" t="s">
        <v>64</v>
      </c>
      <c r="D20021" t="s">
        <v>92</v>
      </c>
      <c r="E20021">
        <v>5124</v>
      </c>
      <c r="F20021">
        <v>1</v>
      </c>
    </row>
    <row r="20022" spans="1:6">
      <c r="A20022">
        <v>6300</v>
      </c>
      <c r="B20022">
        <v>12</v>
      </c>
      <c r="C20022" t="s">
        <v>64</v>
      </c>
      <c r="D20022" t="s">
        <v>92</v>
      </c>
      <c r="E20022">
        <v>89</v>
      </c>
      <c r="F20022">
        <v>1</v>
      </c>
    </row>
    <row r="20023" spans="1:6">
      <c r="A20023">
        <v>6300</v>
      </c>
      <c r="B20023">
        <v>12</v>
      </c>
      <c r="C20023" t="s">
        <v>64</v>
      </c>
      <c r="D20023" t="s">
        <v>92</v>
      </c>
      <c r="E20023">
        <v>4811</v>
      </c>
      <c r="F20023">
        <v>1</v>
      </c>
    </row>
    <row r="20024" spans="1:6">
      <c r="A20024">
        <v>6300</v>
      </c>
      <c r="B20024">
        <v>12</v>
      </c>
      <c r="C20024" t="s">
        <v>64</v>
      </c>
      <c r="D20024" t="s">
        <v>92</v>
      </c>
      <c r="E20024">
        <v>4794</v>
      </c>
      <c r="F20024">
        <v>1</v>
      </c>
    </row>
    <row r="20025" spans="1:6">
      <c r="A20025">
        <v>6300</v>
      </c>
      <c r="B20025">
        <v>12</v>
      </c>
      <c r="C20025" t="s">
        <v>64</v>
      </c>
      <c r="D20025" t="s">
        <v>92</v>
      </c>
      <c r="E20025">
        <v>4689</v>
      </c>
      <c r="F20025">
        <v>1</v>
      </c>
    </row>
    <row r="20026" spans="1:6">
      <c r="A20026">
        <v>6300</v>
      </c>
      <c r="B20026">
        <v>12</v>
      </c>
      <c r="C20026" t="s">
        <v>64</v>
      </c>
      <c r="D20026" t="s">
        <v>92</v>
      </c>
      <c r="E20026">
        <v>342</v>
      </c>
      <c r="F20026">
        <v>1</v>
      </c>
    </row>
    <row r="20027" spans="1:6">
      <c r="A20027">
        <v>6300</v>
      </c>
      <c r="B20027">
        <v>12</v>
      </c>
      <c r="C20027" t="s">
        <v>64</v>
      </c>
      <c r="D20027" t="s">
        <v>92</v>
      </c>
      <c r="E20027">
        <v>3000</v>
      </c>
      <c r="F20027">
        <v>1</v>
      </c>
    </row>
    <row r="20028" spans="1:6">
      <c r="A20028">
        <v>6300</v>
      </c>
      <c r="B20028">
        <v>12</v>
      </c>
      <c r="C20028" t="s">
        <v>64</v>
      </c>
      <c r="D20028" t="s">
        <v>92</v>
      </c>
      <c r="E20028">
        <v>1086</v>
      </c>
      <c r="F20028">
        <v>1</v>
      </c>
    </row>
    <row r="20029" spans="1:6">
      <c r="A20029">
        <v>6300</v>
      </c>
      <c r="B20029">
        <v>12</v>
      </c>
      <c r="C20029" t="s">
        <v>64</v>
      </c>
      <c r="D20029" t="s">
        <v>92</v>
      </c>
      <c r="E20029">
        <v>5996</v>
      </c>
      <c r="F20029">
        <v>1</v>
      </c>
    </row>
    <row r="20030" spans="1:6">
      <c r="A20030">
        <v>6300</v>
      </c>
      <c r="B20030">
        <v>12</v>
      </c>
      <c r="C20030" t="s">
        <v>64</v>
      </c>
      <c r="D20030" t="s">
        <v>92</v>
      </c>
      <c r="E20030">
        <v>3334</v>
      </c>
      <c r="F20030">
        <v>1</v>
      </c>
    </row>
    <row r="20031" spans="1:6">
      <c r="A20031">
        <v>6300</v>
      </c>
      <c r="B20031">
        <v>12</v>
      </c>
      <c r="C20031" t="s">
        <v>64</v>
      </c>
      <c r="D20031" t="s">
        <v>92</v>
      </c>
      <c r="E20031">
        <v>5887</v>
      </c>
      <c r="F20031">
        <v>1</v>
      </c>
    </row>
    <row r="20032" spans="1:6">
      <c r="A20032">
        <v>6300</v>
      </c>
      <c r="B20032">
        <v>12</v>
      </c>
      <c r="C20032" t="s">
        <v>64</v>
      </c>
      <c r="D20032" t="s">
        <v>92</v>
      </c>
      <c r="E20032">
        <v>6025</v>
      </c>
      <c r="F20032">
        <v>1</v>
      </c>
    </row>
    <row r="20033" spans="1:6">
      <c r="A20033">
        <v>6300</v>
      </c>
      <c r="B20033">
        <v>12</v>
      </c>
      <c r="C20033" t="s">
        <v>64</v>
      </c>
      <c r="D20033" t="s">
        <v>92</v>
      </c>
      <c r="E20033">
        <v>2376</v>
      </c>
      <c r="F20033">
        <v>1</v>
      </c>
    </row>
    <row r="20034" spans="1:6">
      <c r="A20034">
        <v>6300</v>
      </c>
      <c r="B20034">
        <v>12</v>
      </c>
      <c r="C20034" t="s">
        <v>64</v>
      </c>
      <c r="D20034" t="s">
        <v>92</v>
      </c>
      <c r="E20034">
        <v>1224</v>
      </c>
      <c r="F20034">
        <v>1</v>
      </c>
    </row>
    <row r="20035" spans="1:6">
      <c r="A20035">
        <v>6300</v>
      </c>
      <c r="B20035">
        <v>12</v>
      </c>
      <c r="C20035" t="s">
        <v>64</v>
      </c>
      <c r="D20035" t="s">
        <v>92</v>
      </c>
      <c r="E20035">
        <v>6114</v>
      </c>
      <c r="F20035">
        <v>1</v>
      </c>
    </row>
    <row r="20036" spans="1:6">
      <c r="A20036">
        <v>6300</v>
      </c>
      <c r="B20036">
        <v>12</v>
      </c>
      <c r="C20036" t="s">
        <v>64</v>
      </c>
      <c r="D20036" t="s">
        <v>92</v>
      </c>
      <c r="E20036">
        <v>2432</v>
      </c>
      <c r="F20036">
        <v>1</v>
      </c>
    </row>
    <row r="20037" spans="1:6">
      <c r="A20037">
        <v>6300</v>
      </c>
      <c r="B20037">
        <v>12</v>
      </c>
      <c r="C20037" t="s">
        <v>64</v>
      </c>
      <c r="D20037" t="s">
        <v>92</v>
      </c>
      <c r="E20037">
        <v>5873</v>
      </c>
      <c r="F20037">
        <v>1</v>
      </c>
    </row>
    <row r="20038" spans="1:6">
      <c r="A20038">
        <v>6300</v>
      </c>
      <c r="B20038">
        <v>12</v>
      </c>
      <c r="C20038" t="s">
        <v>64</v>
      </c>
      <c r="D20038" t="s">
        <v>92</v>
      </c>
      <c r="E20038">
        <v>5298</v>
      </c>
      <c r="F20038">
        <v>1</v>
      </c>
    </row>
    <row r="20039" spans="1:6">
      <c r="A20039">
        <v>6300</v>
      </c>
      <c r="B20039">
        <v>12</v>
      </c>
      <c r="C20039" t="s">
        <v>64</v>
      </c>
      <c r="D20039" t="s">
        <v>92</v>
      </c>
      <c r="E20039">
        <v>977</v>
      </c>
      <c r="F20039">
        <v>1</v>
      </c>
    </row>
    <row r="20040" spans="1:6">
      <c r="A20040">
        <v>6300</v>
      </c>
      <c r="B20040">
        <v>12</v>
      </c>
      <c r="C20040" t="s">
        <v>64</v>
      </c>
      <c r="D20040" t="s">
        <v>92</v>
      </c>
      <c r="E20040">
        <v>988</v>
      </c>
      <c r="F20040">
        <v>1</v>
      </c>
    </row>
    <row r="20041" spans="1:6">
      <c r="A20041">
        <v>6300</v>
      </c>
      <c r="B20041">
        <v>12</v>
      </c>
      <c r="C20041" t="s">
        <v>64</v>
      </c>
      <c r="D20041" t="s">
        <v>92</v>
      </c>
      <c r="E20041">
        <v>5170</v>
      </c>
      <c r="F20041">
        <v>1</v>
      </c>
    </row>
    <row r="20042" spans="1:6">
      <c r="A20042">
        <v>6300</v>
      </c>
      <c r="B20042">
        <v>12</v>
      </c>
      <c r="C20042" t="s">
        <v>64</v>
      </c>
      <c r="D20042" t="s">
        <v>92</v>
      </c>
      <c r="E20042">
        <v>3823</v>
      </c>
      <c r="F20042">
        <v>1</v>
      </c>
    </row>
    <row r="20043" spans="1:6">
      <c r="A20043">
        <v>6300</v>
      </c>
      <c r="B20043">
        <v>12</v>
      </c>
      <c r="C20043" t="s">
        <v>64</v>
      </c>
      <c r="D20043" t="s">
        <v>92</v>
      </c>
      <c r="E20043">
        <v>5240</v>
      </c>
      <c r="F20043">
        <v>1</v>
      </c>
    </row>
    <row r="20044" spans="1:6">
      <c r="A20044">
        <v>6300</v>
      </c>
      <c r="B20044">
        <v>12</v>
      </c>
      <c r="C20044" t="s">
        <v>64</v>
      </c>
      <c r="D20044" t="s">
        <v>92</v>
      </c>
      <c r="E20044">
        <v>2842</v>
      </c>
      <c r="F20044">
        <v>1</v>
      </c>
    </row>
    <row r="20045" spans="1:6">
      <c r="A20045">
        <v>6300</v>
      </c>
      <c r="B20045">
        <v>12</v>
      </c>
      <c r="C20045" t="s">
        <v>64</v>
      </c>
      <c r="D20045" t="s">
        <v>92</v>
      </c>
      <c r="E20045">
        <v>5532</v>
      </c>
      <c r="F20045">
        <v>1</v>
      </c>
    </row>
    <row r="20046" spans="1:6">
      <c r="A20046">
        <v>6300</v>
      </c>
      <c r="B20046">
        <v>12</v>
      </c>
      <c r="C20046" t="s">
        <v>64</v>
      </c>
      <c r="D20046" t="s">
        <v>92</v>
      </c>
      <c r="E20046">
        <v>4111</v>
      </c>
      <c r="F20046">
        <v>1</v>
      </c>
    </row>
    <row r="20047" spans="1:6">
      <c r="A20047">
        <v>6300</v>
      </c>
      <c r="B20047">
        <v>12</v>
      </c>
      <c r="C20047" t="s">
        <v>64</v>
      </c>
      <c r="D20047" t="s">
        <v>92</v>
      </c>
      <c r="E20047">
        <v>1170</v>
      </c>
      <c r="F20047">
        <v>1</v>
      </c>
    </row>
    <row r="20048" spans="1:6">
      <c r="A20048">
        <v>6300</v>
      </c>
      <c r="B20048">
        <v>13</v>
      </c>
      <c r="C20048" t="s">
        <v>63</v>
      </c>
      <c r="D20048" t="s">
        <v>92</v>
      </c>
      <c r="E20048">
        <v>2677</v>
      </c>
      <c r="F20048">
        <v>2</v>
      </c>
    </row>
    <row r="20049" spans="1:6">
      <c r="A20049">
        <v>6300</v>
      </c>
      <c r="B20049">
        <v>13</v>
      </c>
      <c r="C20049" t="s">
        <v>63</v>
      </c>
      <c r="D20049" t="s">
        <v>92</v>
      </c>
      <c r="E20049">
        <v>3731</v>
      </c>
      <c r="F20049">
        <v>2</v>
      </c>
    </row>
    <row r="20050" spans="1:6">
      <c r="A20050">
        <v>6300</v>
      </c>
      <c r="B20050">
        <v>13</v>
      </c>
      <c r="C20050" t="s">
        <v>63</v>
      </c>
      <c r="D20050" t="s">
        <v>92</v>
      </c>
      <c r="E20050">
        <v>5777</v>
      </c>
      <c r="F20050">
        <v>2</v>
      </c>
    </row>
    <row r="20051" spans="1:6">
      <c r="A20051">
        <v>6300</v>
      </c>
      <c r="B20051">
        <v>13</v>
      </c>
      <c r="C20051" t="s">
        <v>63</v>
      </c>
      <c r="D20051" t="s">
        <v>92</v>
      </c>
      <c r="E20051">
        <v>5260</v>
      </c>
      <c r="F20051">
        <v>2</v>
      </c>
    </row>
    <row r="20052" spans="1:6">
      <c r="A20052">
        <v>6300</v>
      </c>
      <c r="B20052">
        <v>13</v>
      </c>
      <c r="C20052" t="s">
        <v>63</v>
      </c>
      <c r="D20052" t="s">
        <v>92</v>
      </c>
      <c r="E20052">
        <v>2252</v>
      </c>
      <c r="F20052">
        <v>1</v>
      </c>
    </row>
    <row r="20053" spans="1:6">
      <c r="A20053">
        <v>6300</v>
      </c>
      <c r="B20053">
        <v>13</v>
      </c>
      <c r="C20053" t="s">
        <v>63</v>
      </c>
      <c r="D20053" t="s">
        <v>92</v>
      </c>
      <c r="E20053">
        <v>4893</v>
      </c>
      <c r="F20053">
        <v>1</v>
      </c>
    </row>
    <row r="20054" spans="1:6">
      <c r="A20054">
        <v>6300</v>
      </c>
      <c r="B20054">
        <v>13</v>
      </c>
      <c r="C20054" t="s">
        <v>63</v>
      </c>
      <c r="D20054" t="s">
        <v>92</v>
      </c>
      <c r="E20054">
        <v>4828</v>
      </c>
      <c r="F20054">
        <v>1</v>
      </c>
    </row>
    <row r="20055" spans="1:6">
      <c r="A20055">
        <v>6300</v>
      </c>
      <c r="B20055">
        <v>13</v>
      </c>
      <c r="C20055" t="s">
        <v>63</v>
      </c>
      <c r="D20055" t="s">
        <v>92</v>
      </c>
      <c r="E20055">
        <v>5897</v>
      </c>
      <c r="F20055">
        <v>1</v>
      </c>
    </row>
    <row r="20056" spans="1:6">
      <c r="A20056">
        <v>6300</v>
      </c>
      <c r="B20056">
        <v>13</v>
      </c>
      <c r="C20056" t="s">
        <v>63</v>
      </c>
      <c r="D20056" t="s">
        <v>92</v>
      </c>
      <c r="E20056">
        <v>5120</v>
      </c>
      <c r="F20056">
        <v>1</v>
      </c>
    </row>
    <row r="20057" spans="1:6">
      <c r="A20057">
        <v>6300</v>
      </c>
      <c r="B20057">
        <v>13</v>
      </c>
      <c r="C20057" t="s">
        <v>63</v>
      </c>
      <c r="D20057" t="s">
        <v>92</v>
      </c>
      <c r="E20057">
        <v>2509</v>
      </c>
      <c r="F20057">
        <v>1</v>
      </c>
    </row>
    <row r="20058" spans="1:6">
      <c r="A20058">
        <v>6300</v>
      </c>
      <c r="B20058">
        <v>13</v>
      </c>
      <c r="C20058" t="s">
        <v>63</v>
      </c>
      <c r="D20058" t="s">
        <v>92</v>
      </c>
      <c r="E20058">
        <v>102</v>
      </c>
      <c r="F20058">
        <v>1</v>
      </c>
    </row>
    <row r="20059" spans="1:6">
      <c r="A20059">
        <v>6300</v>
      </c>
      <c r="B20059">
        <v>13</v>
      </c>
      <c r="C20059" t="s">
        <v>63</v>
      </c>
      <c r="D20059" t="s">
        <v>92</v>
      </c>
      <c r="E20059">
        <v>5925</v>
      </c>
      <c r="F20059">
        <v>1</v>
      </c>
    </row>
    <row r="20060" spans="1:6">
      <c r="A20060">
        <v>6300</v>
      </c>
      <c r="B20060">
        <v>13</v>
      </c>
      <c r="C20060" t="s">
        <v>63</v>
      </c>
      <c r="D20060" t="s">
        <v>92</v>
      </c>
      <c r="E20060">
        <v>3914</v>
      </c>
      <c r="F20060">
        <v>1</v>
      </c>
    </row>
    <row r="20061" spans="1:6">
      <c r="A20061">
        <v>6300</v>
      </c>
      <c r="B20061">
        <v>13</v>
      </c>
      <c r="C20061" t="s">
        <v>63</v>
      </c>
      <c r="D20061" t="s">
        <v>92</v>
      </c>
      <c r="E20061">
        <v>3159</v>
      </c>
      <c r="F20061">
        <v>1</v>
      </c>
    </row>
    <row r="20062" spans="1:6">
      <c r="A20062">
        <v>6300</v>
      </c>
      <c r="B20062">
        <v>13</v>
      </c>
      <c r="C20062" t="s">
        <v>63</v>
      </c>
      <c r="D20062" t="s">
        <v>92</v>
      </c>
      <c r="E20062">
        <v>5406</v>
      </c>
      <c r="F20062">
        <v>1</v>
      </c>
    </row>
    <row r="20063" spans="1:6">
      <c r="A20063">
        <v>6300</v>
      </c>
      <c r="B20063">
        <v>13</v>
      </c>
      <c r="C20063" t="s">
        <v>64</v>
      </c>
      <c r="D20063" t="s">
        <v>92</v>
      </c>
      <c r="E20063">
        <v>5777</v>
      </c>
      <c r="F20063">
        <v>4</v>
      </c>
    </row>
    <row r="20064" spans="1:6">
      <c r="A20064">
        <v>6300</v>
      </c>
      <c r="B20064">
        <v>13</v>
      </c>
      <c r="C20064" t="s">
        <v>64</v>
      </c>
      <c r="D20064" t="s">
        <v>92</v>
      </c>
      <c r="E20064">
        <v>3914</v>
      </c>
      <c r="F20064">
        <v>4</v>
      </c>
    </row>
    <row r="20065" spans="1:6">
      <c r="A20065">
        <v>6300</v>
      </c>
      <c r="B20065">
        <v>13</v>
      </c>
      <c r="C20065" t="s">
        <v>64</v>
      </c>
      <c r="D20065" t="s">
        <v>92</v>
      </c>
      <c r="E20065">
        <v>5003</v>
      </c>
      <c r="F20065">
        <v>3</v>
      </c>
    </row>
    <row r="20066" spans="1:6">
      <c r="A20066">
        <v>6300</v>
      </c>
      <c r="B20066">
        <v>13</v>
      </c>
      <c r="C20066" t="s">
        <v>64</v>
      </c>
      <c r="D20066" t="s">
        <v>92</v>
      </c>
      <c r="E20066">
        <v>69</v>
      </c>
      <c r="F20066">
        <v>2</v>
      </c>
    </row>
    <row r="20067" spans="1:6">
      <c r="A20067">
        <v>6300</v>
      </c>
      <c r="B20067">
        <v>13</v>
      </c>
      <c r="C20067" t="s">
        <v>64</v>
      </c>
      <c r="D20067" t="s">
        <v>92</v>
      </c>
      <c r="E20067">
        <v>2017</v>
      </c>
      <c r="F20067">
        <v>2</v>
      </c>
    </row>
    <row r="20068" spans="1:6">
      <c r="A20068">
        <v>6300</v>
      </c>
      <c r="B20068">
        <v>13</v>
      </c>
      <c r="C20068" t="s">
        <v>64</v>
      </c>
      <c r="D20068" t="s">
        <v>92</v>
      </c>
      <c r="E20068">
        <v>5120</v>
      </c>
      <c r="F20068">
        <v>2</v>
      </c>
    </row>
    <row r="20069" spans="1:6">
      <c r="A20069">
        <v>6300</v>
      </c>
      <c r="B20069">
        <v>13</v>
      </c>
      <c r="C20069" t="s">
        <v>64</v>
      </c>
      <c r="D20069" t="s">
        <v>92</v>
      </c>
      <c r="E20069">
        <v>2500</v>
      </c>
      <c r="F20069">
        <v>2</v>
      </c>
    </row>
    <row r="20070" spans="1:6">
      <c r="A20070">
        <v>6300</v>
      </c>
      <c r="B20070">
        <v>13</v>
      </c>
      <c r="C20070" t="s">
        <v>64</v>
      </c>
      <c r="D20070" t="s">
        <v>92</v>
      </c>
      <c r="E20070">
        <v>2677</v>
      </c>
      <c r="F20070">
        <v>2</v>
      </c>
    </row>
    <row r="20071" spans="1:6">
      <c r="A20071">
        <v>6300</v>
      </c>
      <c r="B20071">
        <v>13</v>
      </c>
      <c r="C20071" t="s">
        <v>64</v>
      </c>
      <c r="D20071" t="s">
        <v>92</v>
      </c>
      <c r="E20071">
        <v>2608</v>
      </c>
      <c r="F20071">
        <v>2</v>
      </c>
    </row>
    <row r="20072" spans="1:6">
      <c r="A20072">
        <v>6300</v>
      </c>
      <c r="B20072">
        <v>13</v>
      </c>
      <c r="C20072" t="s">
        <v>64</v>
      </c>
      <c r="D20072" t="s">
        <v>92</v>
      </c>
      <c r="E20072">
        <v>4753</v>
      </c>
      <c r="F20072">
        <v>2</v>
      </c>
    </row>
    <row r="20073" spans="1:6">
      <c r="A20073">
        <v>6300</v>
      </c>
      <c r="B20073">
        <v>13</v>
      </c>
      <c r="C20073" t="s">
        <v>64</v>
      </c>
      <c r="D20073" t="s">
        <v>92</v>
      </c>
      <c r="E20073">
        <v>5406</v>
      </c>
      <c r="F20073">
        <v>1</v>
      </c>
    </row>
    <row r="20074" spans="1:6">
      <c r="A20074">
        <v>6300</v>
      </c>
      <c r="B20074">
        <v>13</v>
      </c>
      <c r="C20074" t="s">
        <v>64</v>
      </c>
      <c r="D20074" t="s">
        <v>92</v>
      </c>
      <c r="E20074">
        <v>3258</v>
      </c>
      <c r="F20074">
        <v>1</v>
      </c>
    </row>
    <row r="20075" spans="1:6">
      <c r="A20075">
        <v>6300</v>
      </c>
      <c r="B20075">
        <v>13</v>
      </c>
      <c r="C20075" t="s">
        <v>64</v>
      </c>
      <c r="D20075" t="s">
        <v>92</v>
      </c>
      <c r="E20075">
        <v>2404</v>
      </c>
      <c r="F20075">
        <v>1</v>
      </c>
    </row>
    <row r="20076" spans="1:6">
      <c r="A20076">
        <v>6300</v>
      </c>
      <c r="B20076">
        <v>13</v>
      </c>
      <c r="C20076" t="s">
        <v>64</v>
      </c>
      <c r="D20076" t="s">
        <v>92</v>
      </c>
      <c r="E20076">
        <v>5492</v>
      </c>
      <c r="F20076">
        <v>1</v>
      </c>
    </row>
    <row r="20077" spans="1:6">
      <c r="A20077">
        <v>6300</v>
      </c>
      <c r="B20077">
        <v>13</v>
      </c>
      <c r="C20077" t="s">
        <v>64</v>
      </c>
      <c r="D20077" t="s">
        <v>92</v>
      </c>
      <c r="E20077">
        <v>4362</v>
      </c>
      <c r="F20077">
        <v>1</v>
      </c>
    </row>
    <row r="20078" spans="1:6">
      <c r="A20078">
        <v>6300</v>
      </c>
      <c r="B20078">
        <v>13</v>
      </c>
      <c r="C20078" t="s">
        <v>64</v>
      </c>
      <c r="D20078" t="s">
        <v>92</v>
      </c>
      <c r="E20078">
        <v>3855</v>
      </c>
      <c r="F20078">
        <v>1</v>
      </c>
    </row>
    <row r="20079" spans="1:6">
      <c r="A20079">
        <v>6300</v>
      </c>
      <c r="B20079">
        <v>13</v>
      </c>
      <c r="C20079" t="s">
        <v>64</v>
      </c>
      <c r="D20079" t="s">
        <v>92</v>
      </c>
      <c r="E20079">
        <v>4817</v>
      </c>
      <c r="F20079">
        <v>1</v>
      </c>
    </row>
    <row r="20080" spans="1:6">
      <c r="A20080">
        <v>6300</v>
      </c>
      <c r="B20080">
        <v>13</v>
      </c>
      <c r="C20080" t="s">
        <v>64</v>
      </c>
      <c r="D20080" t="s">
        <v>92</v>
      </c>
      <c r="E20080">
        <v>1290</v>
      </c>
      <c r="F20080">
        <v>1</v>
      </c>
    </row>
    <row r="20081" spans="1:6">
      <c r="A20081">
        <v>6300</v>
      </c>
      <c r="B20081">
        <v>13</v>
      </c>
      <c r="C20081" t="s">
        <v>64</v>
      </c>
      <c r="D20081" t="s">
        <v>92</v>
      </c>
      <c r="E20081">
        <v>3729</v>
      </c>
      <c r="F20081">
        <v>1</v>
      </c>
    </row>
    <row r="20082" spans="1:6">
      <c r="A20082">
        <v>6300</v>
      </c>
      <c r="B20082">
        <v>13</v>
      </c>
      <c r="C20082" t="s">
        <v>64</v>
      </c>
      <c r="D20082" t="s">
        <v>92</v>
      </c>
      <c r="E20082">
        <v>5505</v>
      </c>
      <c r="F20082">
        <v>1</v>
      </c>
    </row>
    <row r="20083" spans="1:6">
      <c r="A20083">
        <v>6300</v>
      </c>
      <c r="B20083">
        <v>13</v>
      </c>
      <c r="C20083" t="s">
        <v>64</v>
      </c>
      <c r="D20083" t="s">
        <v>92</v>
      </c>
      <c r="E20083">
        <v>5897</v>
      </c>
      <c r="F20083">
        <v>1</v>
      </c>
    </row>
    <row r="20084" spans="1:6">
      <c r="A20084">
        <v>6300</v>
      </c>
      <c r="B20084">
        <v>13</v>
      </c>
      <c r="C20084" t="s">
        <v>64</v>
      </c>
      <c r="D20084" t="s">
        <v>92</v>
      </c>
      <c r="E20084">
        <v>2509</v>
      </c>
      <c r="F20084">
        <v>1</v>
      </c>
    </row>
    <row r="20085" spans="1:6">
      <c r="A20085">
        <v>6300</v>
      </c>
      <c r="B20085">
        <v>13</v>
      </c>
      <c r="C20085" t="s">
        <v>64</v>
      </c>
      <c r="D20085" t="s">
        <v>92</v>
      </c>
      <c r="E20085">
        <v>4615</v>
      </c>
      <c r="F20085">
        <v>1</v>
      </c>
    </row>
    <row r="20086" spans="1:6">
      <c r="A20086">
        <v>6300</v>
      </c>
      <c r="B20086">
        <v>13</v>
      </c>
      <c r="C20086" t="s">
        <v>64</v>
      </c>
      <c r="D20086" t="s">
        <v>92</v>
      </c>
      <c r="E20086">
        <v>3451</v>
      </c>
      <c r="F20086">
        <v>1</v>
      </c>
    </row>
    <row r="20087" spans="1:6">
      <c r="A20087">
        <v>6300</v>
      </c>
      <c r="B20087">
        <v>13</v>
      </c>
      <c r="C20087" t="s">
        <v>64</v>
      </c>
      <c r="D20087" t="s">
        <v>92</v>
      </c>
      <c r="E20087">
        <v>5934</v>
      </c>
      <c r="F20087">
        <v>1</v>
      </c>
    </row>
    <row r="20088" spans="1:6">
      <c r="A20088">
        <v>6300</v>
      </c>
      <c r="B20088">
        <v>13</v>
      </c>
      <c r="C20088" t="s">
        <v>64</v>
      </c>
      <c r="D20088" t="s">
        <v>92</v>
      </c>
      <c r="E20088">
        <v>3849</v>
      </c>
      <c r="F20088">
        <v>1</v>
      </c>
    </row>
    <row r="20089" spans="1:6">
      <c r="A20089">
        <v>6300</v>
      </c>
      <c r="B20089">
        <v>13</v>
      </c>
      <c r="C20089" t="s">
        <v>64</v>
      </c>
      <c r="D20089" t="s">
        <v>92</v>
      </c>
      <c r="E20089">
        <v>4705</v>
      </c>
      <c r="F20089">
        <v>1</v>
      </c>
    </row>
    <row r="20090" spans="1:6">
      <c r="A20090">
        <v>6300</v>
      </c>
      <c r="B20090">
        <v>13</v>
      </c>
      <c r="C20090" t="s">
        <v>64</v>
      </c>
      <c r="D20090" t="s">
        <v>92</v>
      </c>
      <c r="E20090">
        <v>166</v>
      </c>
      <c r="F20090">
        <v>1</v>
      </c>
    </row>
    <row r="20091" spans="1:6">
      <c r="A20091">
        <v>6300</v>
      </c>
      <c r="B20091">
        <v>13</v>
      </c>
      <c r="C20091" t="s">
        <v>64</v>
      </c>
      <c r="D20091" t="s">
        <v>92</v>
      </c>
      <c r="E20091">
        <v>2006</v>
      </c>
      <c r="F20091">
        <v>1</v>
      </c>
    </row>
    <row r="20092" spans="1:6">
      <c r="A20092">
        <v>6300</v>
      </c>
      <c r="B20092">
        <v>13</v>
      </c>
      <c r="C20092" t="s">
        <v>64</v>
      </c>
      <c r="D20092" t="s">
        <v>92</v>
      </c>
      <c r="E20092">
        <v>5216</v>
      </c>
      <c r="F20092">
        <v>1</v>
      </c>
    </row>
    <row r="20093" spans="1:6">
      <c r="A20093">
        <v>6300</v>
      </c>
      <c r="B20093">
        <v>13</v>
      </c>
      <c r="C20093" t="s">
        <v>64</v>
      </c>
      <c r="D20093" t="s">
        <v>92</v>
      </c>
      <c r="E20093">
        <v>4185</v>
      </c>
      <c r="F20093">
        <v>1</v>
      </c>
    </row>
    <row r="20094" spans="1:6">
      <c r="A20094">
        <v>6300</v>
      </c>
      <c r="B20094">
        <v>13</v>
      </c>
      <c r="C20094" t="s">
        <v>64</v>
      </c>
      <c r="D20094" t="s">
        <v>92</v>
      </c>
      <c r="E20094">
        <v>3907</v>
      </c>
      <c r="F20094">
        <v>1</v>
      </c>
    </row>
    <row r="20095" spans="1:6">
      <c r="A20095">
        <v>6300</v>
      </c>
      <c r="B20095">
        <v>13</v>
      </c>
      <c r="C20095" t="s">
        <v>64</v>
      </c>
      <c r="D20095" t="s">
        <v>92</v>
      </c>
      <c r="E20095">
        <v>102</v>
      </c>
      <c r="F20095">
        <v>1</v>
      </c>
    </row>
    <row r="20096" spans="1:6">
      <c r="A20096">
        <v>6300</v>
      </c>
      <c r="B20096">
        <v>13</v>
      </c>
      <c r="C20096" t="s">
        <v>64</v>
      </c>
      <c r="D20096" t="s">
        <v>92</v>
      </c>
      <c r="E20096">
        <v>3879</v>
      </c>
      <c r="F20096">
        <v>1</v>
      </c>
    </row>
    <row r="20097" spans="1:6">
      <c r="A20097">
        <v>6300</v>
      </c>
      <c r="B20097">
        <v>13</v>
      </c>
      <c r="C20097" t="s">
        <v>64</v>
      </c>
      <c r="D20097" t="s">
        <v>92</v>
      </c>
      <c r="E20097">
        <v>5700</v>
      </c>
      <c r="F20097">
        <v>1</v>
      </c>
    </row>
    <row r="20098" spans="1:6">
      <c r="A20098">
        <v>6300</v>
      </c>
      <c r="B20098">
        <v>13</v>
      </c>
      <c r="C20098" t="s">
        <v>64</v>
      </c>
      <c r="D20098" t="s">
        <v>92</v>
      </c>
      <c r="E20098">
        <v>4774</v>
      </c>
      <c r="F20098">
        <v>1</v>
      </c>
    </row>
    <row r="20099" spans="1:6">
      <c r="A20099">
        <v>6300</v>
      </c>
      <c r="B20099">
        <v>13</v>
      </c>
      <c r="C20099" t="s">
        <v>64</v>
      </c>
      <c r="D20099" t="s">
        <v>92</v>
      </c>
      <c r="E20099">
        <v>1108</v>
      </c>
      <c r="F20099">
        <v>1</v>
      </c>
    </row>
    <row r="20100" spans="1:6">
      <c r="A20100">
        <v>6300</v>
      </c>
      <c r="B20100">
        <v>13</v>
      </c>
      <c r="C20100" t="s">
        <v>64</v>
      </c>
      <c r="D20100" t="s">
        <v>92</v>
      </c>
      <c r="E20100">
        <v>380</v>
      </c>
      <c r="F20100">
        <v>1</v>
      </c>
    </row>
    <row r="20101" spans="1:6">
      <c r="A20101">
        <v>6300</v>
      </c>
      <c r="B20101">
        <v>13</v>
      </c>
      <c r="C20101" t="s">
        <v>64</v>
      </c>
      <c r="D20101" t="s">
        <v>92</v>
      </c>
      <c r="E20101">
        <v>4240</v>
      </c>
      <c r="F20101">
        <v>1</v>
      </c>
    </row>
    <row r="20102" spans="1:6">
      <c r="A20102">
        <v>6300</v>
      </c>
      <c r="B20102">
        <v>13</v>
      </c>
      <c r="C20102" t="s">
        <v>64</v>
      </c>
      <c r="D20102" t="s">
        <v>92</v>
      </c>
      <c r="E20102">
        <v>2617</v>
      </c>
      <c r="F20102">
        <v>1</v>
      </c>
    </row>
    <row r="20103" spans="1:6">
      <c r="A20103">
        <v>6300</v>
      </c>
      <c r="B20103">
        <v>13</v>
      </c>
      <c r="C20103" t="s">
        <v>64</v>
      </c>
      <c r="D20103" t="s">
        <v>92</v>
      </c>
      <c r="E20103">
        <v>2028</v>
      </c>
      <c r="F20103">
        <v>1</v>
      </c>
    </row>
    <row r="20104" spans="1:6">
      <c r="A20104">
        <v>6300</v>
      </c>
      <c r="B20104">
        <v>13</v>
      </c>
      <c r="C20104" t="s">
        <v>64</v>
      </c>
      <c r="D20104" t="s">
        <v>92</v>
      </c>
      <c r="E20104">
        <v>5528</v>
      </c>
      <c r="F20104">
        <v>1</v>
      </c>
    </row>
    <row r="20105" spans="1:6">
      <c r="A20105">
        <v>6300</v>
      </c>
      <c r="B20105">
        <v>14</v>
      </c>
      <c r="C20105" t="s">
        <v>64</v>
      </c>
      <c r="D20105" t="s">
        <v>92</v>
      </c>
      <c r="E20105">
        <v>5847</v>
      </c>
      <c r="F20105">
        <v>6</v>
      </c>
    </row>
    <row r="20106" spans="1:6">
      <c r="A20106">
        <v>6300</v>
      </c>
      <c r="B20106">
        <v>14</v>
      </c>
      <c r="C20106" t="s">
        <v>64</v>
      </c>
      <c r="D20106" t="s">
        <v>92</v>
      </c>
      <c r="E20106">
        <v>2182</v>
      </c>
      <c r="F20106">
        <v>3</v>
      </c>
    </row>
    <row r="20107" spans="1:6">
      <c r="A20107">
        <v>6300</v>
      </c>
      <c r="B20107">
        <v>14</v>
      </c>
      <c r="C20107" t="s">
        <v>64</v>
      </c>
      <c r="D20107" t="s">
        <v>92</v>
      </c>
      <c r="E20107">
        <v>2890</v>
      </c>
      <c r="F20107">
        <v>3</v>
      </c>
    </row>
    <row r="20108" spans="1:6">
      <c r="A20108">
        <v>6300</v>
      </c>
      <c r="B20108">
        <v>14</v>
      </c>
      <c r="C20108" t="s">
        <v>64</v>
      </c>
      <c r="D20108" t="s">
        <v>92</v>
      </c>
      <c r="E20108">
        <v>4969</v>
      </c>
      <c r="F20108">
        <v>2</v>
      </c>
    </row>
    <row r="20109" spans="1:6">
      <c r="A20109">
        <v>6300</v>
      </c>
      <c r="B20109">
        <v>14</v>
      </c>
      <c r="C20109" t="s">
        <v>64</v>
      </c>
      <c r="D20109" t="s">
        <v>92</v>
      </c>
      <c r="E20109">
        <v>1166</v>
      </c>
      <c r="F20109">
        <v>2</v>
      </c>
    </row>
    <row r="20110" spans="1:6">
      <c r="A20110">
        <v>6300</v>
      </c>
      <c r="B20110">
        <v>14</v>
      </c>
      <c r="C20110" t="s">
        <v>64</v>
      </c>
      <c r="D20110" t="s">
        <v>92</v>
      </c>
      <c r="E20110">
        <v>2605</v>
      </c>
      <c r="F20110">
        <v>2</v>
      </c>
    </row>
    <row r="20111" spans="1:6">
      <c r="A20111">
        <v>6300</v>
      </c>
      <c r="B20111">
        <v>14</v>
      </c>
      <c r="C20111" t="s">
        <v>64</v>
      </c>
      <c r="D20111" t="s">
        <v>92</v>
      </c>
      <c r="E20111">
        <v>4501</v>
      </c>
      <c r="F20111">
        <v>2</v>
      </c>
    </row>
    <row r="20112" spans="1:6">
      <c r="A20112">
        <v>6300</v>
      </c>
      <c r="B20112">
        <v>14</v>
      </c>
      <c r="C20112" t="s">
        <v>64</v>
      </c>
      <c r="D20112" t="s">
        <v>92</v>
      </c>
      <c r="E20112">
        <v>2041</v>
      </c>
      <c r="F20112">
        <v>2</v>
      </c>
    </row>
    <row r="20113" spans="1:6">
      <c r="A20113">
        <v>6300</v>
      </c>
      <c r="B20113">
        <v>14</v>
      </c>
      <c r="C20113" t="s">
        <v>64</v>
      </c>
      <c r="D20113" t="s">
        <v>92</v>
      </c>
      <c r="E20113">
        <v>4549</v>
      </c>
      <c r="F20113">
        <v>2</v>
      </c>
    </row>
    <row r="20114" spans="1:6">
      <c r="A20114">
        <v>6300</v>
      </c>
      <c r="B20114">
        <v>14</v>
      </c>
      <c r="C20114" t="s">
        <v>64</v>
      </c>
      <c r="D20114" t="s">
        <v>92</v>
      </c>
      <c r="E20114">
        <v>320</v>
      </c>
      <c r="F20114">
        <v>1</v>
      </c>
    </row>
    <row r="20115" spans="1:6">
      <c r="A20115">
        <v>6300</v>
      </c>
      <c r="B20115">
        <v>14</v>
      </c>
      <c r="C20115" t="s">
        <v>64</v>
      </c>
      <c r="D20115" t="s">
        <v>92</v>
      </c>
      <c r="E20115">
        <v>1225</v>
      </c>
      <c r="F20115">
        <v>1</v>
      </c>
    </row>
    <row r="20116" spans="1:6">
      <c r="A20116">
        <v>6300</v>
      </c>
      <c r="B20116">
        <v>14</v>
      </c>
      <c r="C20116" t="s">
        <v>64</v>
      </c>
      <c r="D20116" t="s">
        <v>92</v>
      </c>
      <c r="E20116">
        <v>3957</v>
      </c>
      <c r="F20116">
        <v>1</v>
      </c>
    </row>
    <row r="20117" spans="1:6">
      <c r="A20117">
        <v>6300</v>
      </c>
      <c r="B20117">
        <v>14</v>
      </c>
      <c r="C20117" t="s">
        <v>64</v>
      </c>
      <c r="D20117" t="s">
        <v>92</v>
      </c>
      <c r="E20117">
        <v>4707</v>
      </c>
      <c r="F20117">
        <v>1</v>
      </c>
    </row>
    <row r="20118" spans="1:6">
      <c r="A20118">
        <v>6300</v>
      </c>
      <c r="B20118">
        <v>14</v>
      </c>
      <c r="C20118" t="s">
        <v>64</v>
      </c>
      <c r="D20118" t="s">
        <v>92</v>
      </c>
      <c r="E20118">
        <v>5783</v>
      </c>
      <c r="F20118">
        <v>1</v>
      </c>
    </row>
    <row r="20119" spans="1:6">
      <c r="A20119">
        <v>6300</v>
      </c>
      <c r="B20119">
        <v>14</v>
      </c>
      <c r="C20119" t="s">
        <v>64</v>
      </c>
      <c r="D20119" t="s">
        <v>92</v>
      </c>
      <c r="E20119">
        <v>3455</v>
      </c>
      <c r="F20119">
        <v>1</v>
      </c>
    </row>
    <row r="20120" spans="1:6">
      <c r="A20120">
        <v>6300</v>
      </c>
      <c r="B20120">
        <v>14</v>
      </c>
      <c r="C20120" t="s">
        <v>64</v>
      </c>
      <c r="D20120" t="s">
        <v>92</v>
      </c>
      <c r="E20120">
        <v>2142</v>
      </c>
      <c r="F20120">
        <v>1</v>
      </c>
    </row>
    <row r="20121" spans="1:6">
      <c r="A20121">
        <v>6300</v>
      </c>
      <c r="B20121">
        <v>14</v>
      </c>
      <c r="C20121" t="s">
        <v>64</v>
      </c>
      <c r="D20121" t="s">
        <v>92</v>
      </c>
      <c r="E20121">
        <v>5001</v>
      </c>
      <c r="F20121">
        <v>1</v>
      </c>
    </row>
    <row r="20122" spans="1:6">
      <c r="A20122">
        <v>6300</v>
      </c>
      <c r="B20122">
        <v>14</v>
      </c>
      <c r="C20122" t="s">
        <v>64</v>
      </c>
      <c r="D20122" t="s">
        <v>92</v>
      </c>
      <c r="E20122">
        <v>3463</v>
      </c>
      <c r="F20122">
        <v>1</v>
      </c>
    </row>
    <row r="20123" spans="1:6">
      <c r="A20123">
        <v>6300</v>
      </c>
      <c r="B20123">
        <v>14</v>
      </c>
      <c r="C20123" t="s">
        <v>64</v>
      </c>
      <c r="D20123" t="s">
        <v>92</v>
      </c>
      <c r="E20123">
        <v>3646</v>
      </c>
      <c r="F20123">
        <v>1</v>
      </c>
    </row>
    <row r="20124" spans="1:6">
      <c r="A20124">
        <v>6300</v>
      </c>
      <c r="B20124">
        <v>14</v>
      </c>
      <c r="C20124" t="s">
        <v>64</v>
      </c>
      <c r="D20124" t="s">
        <v>92</v>
      </c>
      <c r="E20124">
        <v>5071</v>
      </c>
      <c r="F20124">
        <v>1</v>
      </c>
    </row>
    <row r="20125" spans="1:6">
      <c r="A20125">
        <v>6300</v>
      </c>
      <c r="B20125">
        <v>14</v>
      </c>
      <c r="C20125" t="s">
        <v>64</v>
      </c>
      <c r="D20125" t="s">
        <v>92</v>
      </c>
      <c r="E20125">
        <v>5662</v>
      </c>
      <c r="F20125">
        <v>1</v>
      </c>
    </row>
    <row r="20126" spans="1:6">
      <c r="A20126">
        <v>6300</v>
      </c>
      <c r="B20126">
        <v>14</v>
      </c>
      <c r="C20126" t="s">
        <v>64</v>
      </c>
      <c r="D20126" t="s">
        <v>92</v>
      </c>
      <c r="E20126">
        <v>2169</v>
      </c>
      <c r="F20126">
        <v>1</v>
      </c>
    </row>
    <row r="20127" spans="1:6">
      <c r="A20127">
        <v>6300</v>
      </c>
      <c r="B20127">
        <v>14</v>
      </c>
      <c r="C20127" t="s">
        <v>64</v>
      </c>
      <c r="D20127" t="s">
        <v>92</v>
      </c>
      <c r="E20127">
        <v>5752</v>
      </c>
      <c r="F20127">
        <v>1</v>
      </c>
    </row>
    <row r="20128" spans="1:6">
      <c r="A20128">
        <v>6300</v>
      </c>
      <c r="B20128">
        <v>14</v>
      </c>
      <c r="C20128" t="s">
        <v>64</v>
      </c>
      <c r="D20128" t="s">
        <v>92</v>
      </c>
      <c r="E20128">
        <v>3107</v>
      </c>
      <c r="F20128">
        <v>1</v>
      </c>
    </row>
    <row r="20129" spans="1:6">
      <c r="A20129">
        <v>6300</v>
      </c>
      <c r="B20129">
        <v>14</v>
      </c>
      <c r="C20129" t="s">
        <v>64</v>
      </c>
      <c r="D20129" t="s">
        <v>92</v>
      </c>
      <c r="E20129">
        <v>4771</v>
      </c>
      <c r="F20129">
        <v>1</v>
      </c>
    </row>
    <row r="20130" spans="1:6">
      <c r="A20130">
        <v>6300</v>
      </c>
      <c r="B20130">
        <v>14</v>
      </c>
      <c r="C20130" t="s">
        <v>64</v>
      </c>
      <c r="D20130" t="s">
        <v>92</v>
      </c>
      <c r="E20130">
        <v>3156</v>
      </c>
      <c r="F20130">
        <v>1</v>
      </c>
    </row>
    <row r="20131" spans="1:6">
      <c r="A20131">
        <v>6300</v>
      </c>
      <c r="B20131">
        <v>14</v>
      </c>
      <c r="C20131" t="s">
        <v>64</v>
      </c>
      <c r="D20131" t="s">
        <v>92</v>
      </c>
      <c r="E20131">
        <v>2006</v>
      </c>
      <c r="F20131">
        <v>1</v>
      </c>
    </row>
    <row r="20132" spans="1:6">
      <c r="A20132">
        <v>6300</v>
      </c>
      <c r="B20132">
        <v>14</v>
      </c>
      <c r="C20132" t="s">
        <v>64</v>
      </c>
      <c r="D20132" t="s">
        <v>92</v>
      </c>
      <c r="E20132">
        <v>2948</v>
      </c>
      <c r="F20132">
        <v>1</v>
      </c>
    </row>
    <row r="20133" spans="1:6">
      <c r="A20133">
        <v>6300</v>
      </c>
      <c r="B20133">
        <v>14</v>
      </c>
      <c r="C20133" t="s">
        <v>64</v>
      </c>
      <c r="D20133" t="s">
        <v>92</v>
      </c>
      <c r="E20133">
        <v>5602</v>
      </c>
      <c r="F20133">
        <v>1</v>
      </c>
    </row>
    <row r="20134" spans="1:6">
      <c r="A20134">
        <v>6300</v>
      </c>
      <c r="B20134">
        <v>14</v>
      </c>
      <c r="C20134" t="s">
        <v>64</v>
      </c>
      <c r="D20134" t="s">
        <v>92</v>
      </c>
      <c r="E20134">
        <v>83</v>
      </c>
      <c r="F20134">
        <v>1</v>
      </c>
    </row>
    <row r="20135" spans="1:6">
      <c r="A20135">
        <v>6300</v>
      </c>
      <c r="B20135">
        <v>14</v>
      </c>
      <c r="C20135" t="s">
        <v>64</v>
      </c>
      <c r="D20135" t="s">
        <v>92</v>
      </c>
      <c r="E20135">
        <v>5493</v>
      </c>
      <c r="F20135">
        <v>1</v>
      </c>
    </row>
    <row r="20136" spans="1:6">
      <c r="A20136">
        <v>6300</v>
      </c>
      <c r="B20136">
        <v>15</v>
      </c>
      <c r="C20136" t="s">
        <v>64</v>
      </c>
      <c r="D20136" t="s">
        <v>92</v>
      </c>
      <c r="E20136">
        <v>1218</v>
      </c>
      <c r="F20136">
        <v>5</v>
      </c>
    </row>
    <row r="20137" spans="1:6">
      <c r="A20137">
        <v>6300</v>
      </c>
      <c r="B20137">
        <v>15</v>
      </c>
      <c r="C20137" t="s">
        <v>64</v>
      </c>
      <c r="D20137" t="s">
        <v>92</v>
      </c>
      <c r="E20137">
        <v>3751</v>
      </c>
      <c r="F20137">
        <v>1</v>
      </c>
    </row>
    <row r="20138" spans="1:6">
      <c r="A20138">
        <v>6300</v>
      </c>
      <c r="B20138">
        <v>15</v>
      </c>
      <c r="C20138" t="s">
        <v>64</v>
      </c>
      <c r="D20138" t="s">
        <v>92</v>
      </c>
      <c r="E20138">
        <v>5535</v>
      </c>
      <c r="F20138">
        <v>1</v>
      </c>
    </row>
    <row r="20139" spans="1:6">
      <c r="A20139">
        <v>6300</v>
      </c>
      <c r="B20139">
        <v>15</v>
      </c>
      <c r="C20139" t="s">
        <v>64</v>
      </c>
      <c r="D20139" t="s">
        <v>92</v>
      </c>
      <c r="E20139">
        <v>3418</v>
      </c>
      <c r="F20139">
        <v>1</v>
      </c>
    </row>
    <row r="20140" spans="1:6">
      <c r="A20140">
        <v>6300</v>
      </c>
      <c r="B20140">
        <v>15</v>
      </c>
      <c r="C20140" t="s">
        <v>64</v>
      </c>
      <c r="D20140" t="s">
        <v>92</v>
      </c>
      <c r="E20140">
        <v>5162</v>
      </c>
      <c r="F20140">
        <v>1</v>
      </c>
    </row>
    <row r="20141" spans="1:6">
      <c r="A20141">
        <v>6300</v>
      </c>
      <c r="B20141">
        <v>15</v>
      </c>
      <c r="C20141" t="s">
        <v>64</v>
      </c>
      <c r="D20141" t="s">
        <v>92</v>
      </c>
      <c r="E20141">
        <v>4338</v>
      </c>
      <c r="F20141">
        <v>1</v>
      </c>
    </row>
    <row r="20142" spans="1:6">
      <c r="A20142">
        <v>6300</v>
      </c>
      <c r="B20142">
        <v>15</v>
      </c>
      <c r="C20142" t="s">
        <v>64</v>
      </c>
      <c r="D20142" t="s">
        <v>92</v>
      </c>
      <c r="E20142">
        <v>1171</v>
      </c>
      <c r="F20142">
        <v>1</v>
      </c>
    </row>
    <row r="20143" spans="1:6">
      <c r="A20143">
        <v>6300</v>
      </c>
      <c r="B20143">
        <v>15</v>
      </c>
      <c r="C20143" t="s">
        <v>64</v>
      </c>
      <c r="D20143" t="s">
        <v>92</v>
      </c>
      <c r="E20143">
        <v>4357</v>
      </c>
      <c r="F20143">
        <v>1</v>
      </c>
    </row>
    <row r="20144" spans="1:6">
      <c r="A20144">
        <v>6300</v>
      </c>
      <c r="B20144">
        <v>15</v>
      </c>
      <c r="C20144" t="s">
        <v>64</v>
      </c>
      <c r="D20144" t="s">
        <v>92</v>
      </c>
      <c r="E20144">
        <v>3129</v>
      </c>
      <c r="F20144">
        <v>1</v>
      </c>
    </row>
    <row r="20145" spans="1:6">
      <c r="A20145">
        <v>6300</v>
      </c>
      <c r="B20145">
        <v>15</v>
      </c>
      <c r="C20145" t="s">
        <v>64</v>
      </c>
      <c r="D20145" t="s">
        <v>92</v>
      </c>
      <c r="E20145">
        <v>5224</v>
      </c>
      <c r="F20145">
        <v>1</v>
      </c>
    </row>
    <row r="20146" spans="1:6">
      <c r="A20146">
        <v>6300</v>
      </c>
      <c r="B20146">
        <v>15</v>
      </c>
      <c r="C20146" t="s">
        <v>64</v>
      </c>
      <c r="D20146" t="s">
        <v>92</v>
      </c>
      <c r="E20146">
        <v>5570</v>
      </c>
      <c r="F20146">
        <v>1</v>
      </c>
    </row>
    <row r="20147" spans="1:6">
      <c r="A20147">
        <v>6300</v>
      </c>
      <c r="B20147">
        <v>15</v>
      </c>
      <c r="C20147" t="s">
        <v>64</v>
      </c>
      <c r="D20147" t="s">
        <v>92</v>
      </c>
      <c r="E20147">
        <v>1380</v>
      </c>
      <c r="F20147">
        <v>1</v>
      </c>
    </row>
    <row r="20148" spans="1:6">
      <c r="A20148">
        <v>6300</v>
      </c>
      <c r="B20148">
        <v>15</v>
      </c>
      <c r="C20148" t="s">
        <v>64</v>
      </c>
      <c r="D20148" t="s">
        <v>92</v>
      </c>
      <c r="E20148">
        <v>3987</v>
      </c>
      <c r="F20148">
        <v>1</v>
      </c>
    </row>
    <row r="20149" spans="1:6">
      <c r="A20149">
        <v>6300</v>
      </c>
      <c r="B20149">
        <v>15</v>
      </c>
      <c r="C20149" t="s">
        <v>64</v>
      </c>
      <c r="D20149" t="s">
        <v>92</v>
      </c>
      <c r="E20149">
        <v>2740</v>
      </c>
      <c r="F20149">
        <v>1</v>
      </c>
    </row>
    <row r="20150" spans="1:6">
      <c r="A20150">
        <v>6300</v>
      </c>
      <c r="B20150">
        <v>15</v>
      </c>
      <c r="C20150" t="s">
        <v>64</v>
      </c>
      <c r="D20150" t="s">
        <v>92</v>
      </c>
      <c r="E20150">
        <v>3982</v>
      </c>
      <c r="F20150">
        <v>1</v>
      </c>
    </row>
    <row r="20151" spans="1:6">
      <c r="A20151">
        <v>6300</v>
      </c>
      <c r="B20151">
        <v>15</v>
      </c>
      <c r="C20151" t="s">
        <v>64</v>
      </c>
      <c r="D20151" t="s">
        <v>92</v>
      </c>
      <c r="E20151">
        <v>4528</v>
      </c>
      <c r="F20151">
        <v>1</v>
      </c>
    </row>
    <row r="20152" spans="1:6">
      <c r="A20152">
        <v>6300</v>
      </c>
      <c r="B20152">
        <v>15</v>
      </c>
      <c r="C20152" t="s">
        <v>64</v>
      </c>
      <c r="D20152" t="s">
        <v>92</v>
      </c>
      <c r="E20152">
        <v>4555</v>
      </c>
      <c r="F20152">
        <v>1</v>
      </c>
    </row>
    <row r="20153" spans="1:6">
      <c r="A20153">
        <v>6300</v>
      </c>
      <c r="B20153">
        <v>15</v>
      </c>
      <c r="C20153" t="s">
        <v>64</v>
      </c>
      <c r="D20153" t="s">
        <v>92</v>
      </c>
      <c r="E20153">
        <v>2027</v>
      </c>
      <c r="F20153">
        <v>1</v>
      </c>
    </row>
    <row r="20154" spans="1:6">
      <c r="A20154">
        <v>6300</v>
      </c>
      <c r="B20154">
        <v>15</v>
      </c>
      <c r="C20154" t="s">
        <v>64</v>
      </c>
      <c r="D20154" t="s">
        <v>92</v>
      </c>
      <c r="E20154">
        <v>4531</v>
      </c>
      <c r="F20154">
        <v>1</v>
      </c>
    </row>
    <row r="20155" spans="1:6">
      <c r="A20155">
        <v>6300</v>
      </c>
      <c r="B20155">
        <v>15</v>
      </c>
      <c r="C20155" t="s">
        <v>64</v>
      </c>
      <c r="D20155" t="s">
        <v>92</v>
      </c>
      <c r="E20155">
        <v>4520</v>
      </c>
      <c r="F20155">
        <v>1</v>
      </c>
    </row>
    <row r="20156" spans="1:6">
      <c r="A20156">
        <v>6300</v>
      </c>
      <c r="B20156">
        <v>15</v>
      </c>
      <c r="C20156" t="s">
        <v>64</v>
      </c>
      <c r="D20156" t="s">
        <v>92</v>
      </c>
      <c r="E20156">
        <v>5107</v>
      </c>
      <c r="F20156">
        <v>1</v>
      </c>
    </row>
    <row r="20157" spans="1:6">
      <c r="A20157">
        <v>6300</v>
      </c>
      <c r="B20157">
        <v>15</v>
      </c>
      <c r="C20157" t="s">
        <v>64</v>
      </c>
      <c r="D20157" t="s">
        <v>92</v>
      </c>
      <c r="E20157">
        <v>3874</v>
      </c>
      <c r="F20157">
        <v>1</v>
      </c>
    </row>
    <row r="20158" spans="1:6">
      <c r="A20158">
        <v>6300</v>
      </c>
      <c r="B20158">
        <v>15</v>
      </c>
      <c r="C20158" t="s">
        <v>64</v>
      </c>
      <c r="D20158" t="s">
        <v>92</v>
      </c>
      <c r="E20158">
        <v>2259</v>
      </c>
      <c r="F20158">
        <v>1</v>
      </c>
    </row>
    <row r="20159" spans="1:6">
      <c r="A20159">
        <v>6300</v>
      </c>
      <c r="B20159">
        <v>15</v>
      </c>
      <c r="C20159" t="s">
        <v>64</v>
      </c>
      <c r="D20159" t="s">
        <v>92</v>
      </c>
      <c r="E20159">
        <v>3253</v>
      </c>
      <c r="F20159">
        <v>1</v>
      </c>
    </row>
    <row r="20160" spans="1:6">
      <c r="A20160">
        <v>6300</v>
      </c>
      <c r="B20160">
        <v>15</v>
      </c>
      <c r="C20160" t="s">
        <v>64</v>
      </c>
      <c r="D20160" t="s">
        <v>92</v>
      </c>
      <c r="E20160">
        <v>3817</v>
      </c>
      <c r="F20160">
        <v>1</v>
      </c>
    </row>
    <row r="20161" spans="1:6">
      <c r="A20161">
        <v>6300</v>
      </c>
      <c r="B20161">
        <v>15</v>
      </c>
      <c r="C20161" t="s">
        <v>64</v>
      </c>
      <c r="D20161" t="s">
        <v>92</v>
      </c>
      <c r="E20161">
        <v>231</v>
      </c>
      <c r="F20161">
        <v>1</v>
      </c>
    </row>
    <row r="20162" spans="1:6">
      <c r="A20162">
        <v>6300</v>
      </c>
      <c r="B20162">
        <v>16</v>
      </c>
      <c r="C20162" t="s">
        <v>63</v>
      </c>
      <c r="D20162" t="s">
        <v>92</v>
      </c>
      <c r="E20162">
        <v>1149</v>
      </c>
      <c r="F20162">
        <v>7</v>
      </c>
    </row>
    <row r="20163" spans="1:6">
      <c r="A20163">
        <v>6300</v>
      </c>
      <c r="B20163">
        <v>16</v>
      </c>
      <c r="C20163" t="s">
        <v>63</v>
      </c>
      <c r="D20163" t="s">
        <v>92</v>
      </c>
      <c r="E20163">
        <v>1174</v>
      </c>
      <c r="F20163">
        <v>1</v>
      </c>
    </row>
    <row r="20164" spans="1:6">
      <c r="A20164">
        <v>6300</v>
      </c>
      <c r="B20164">
        <v>16</v>
      </c>
      <c r="C20164" t="s">
        <v>63</v>
      </c>
      <c r="D20164" t="s">
        <v>92</v>
      </c>
      <c r="E20164">
        <v>5017</v>
      </c>
      <c r="F20164">
        <v>1</v>
      </c>
    </row>
    <row r="20165" spans="1:6">
      <c r="A20165">
        <v>6300</v>
      </c>
      <c r="B20165">
        <v>16</v>
      </c>
      <c r="C20165" t="s">
        <v>63</v>
      </c>
      <c r="D20165" t="s">
        <v>92</v>
      </c>
      <c r="E20165">
        <v>4271</v>
      </c>
      <c r="F20165">
        <v>1</v>
      </c>
    </row>
    <row r="20166" spans="1:6">
      <c r="A20166">
        <v>6300</v>
      </c>
      <c r="B20166">
        <v>16</v>
      </c>
      <c r="C20166" t="s">
        <v>63</v>
      </c>
      <c r="D20166" t="s">
        <v>92</v>
      </c>
      <c r="E20166">
        <v>4228</v>
      </c>
      <c r="F20166">
        <v>1</v>
      </c>
    </row>
    <row r="20167" spans="1:6">
      <c r="A20167">
        <v>6300</v>
      </c>
      <c r="B20167">
        <v>16</v>
      </c>
      <c r="C20167" t="s">
        <v>63</v>
      </c>
      <c r="D20167" t="s">
        <v>92</v>
      </c>
      <c r="E20167">
        <v>5786</v>
      </c>
      <c r="F20167">
        <v>1</v>
      </c>
    </row>
    <row r="20168" spans="1:6">
      <c r="A20168">
        <v>6300</v>
      </c>
      <c r="B20168">
        <v>16</v>
      </c>
      <c r="C20168" t="s">
        <v>63</v>
      </c>
      <c r="D20168" t="s">
        <v>92</v>
      </c>
      <c r="E20168">
        <v>5441</v>
      </c>
      <c r="F20168">
        <v>1</v>
      </c>
    </row>
    <row r="20169" spans="1:6">
      <c r="A20169">
        <v>6300</v>
      </c>
      <c r="B20169">
        <v>16</v>
      </c>
      <c r="C20169" t="s">
        <v>63</v>
      </c>
      <c r="D20169" t="s">
        <v>92</v>
      </c>
      <c r="E20169">
        <v>4495</v>
      </c>
      <c r="F20169">
        <v>1</v>
      </c>
    </row>
    <row r="20170" spans="1:6">
      <c r="A20170">
        <v>6300</v>
      </c>
      <c r="B20170">
        <v>16</v>
      </c>
      <c r="C20170" t="s">
        <v>64</v>
      </c>
      <c r="D20170" t="s">
        <v>92</v>
      </c>
      <c r="E20170">
        <v>1149</v>
      </c>
      <c r="F20170">
        <v>3</v>
      </c>
    </row>
    <row r="20171" spans="1:6">
      <c r="A20171">
        <v>6300</v>
      </c>
      <c r="B20171">
        <v>16</v>
      </c>
      <c r="C20171" t="s">
        <v>64</v>
      </c>
      <c r="D20171" t="s">
        <v>92</v>
      </c>
      <c r="E20171">
        <v>1204</v>
      </c>
      <c r="F20171">
        <v>3</v>
      </c>
    </row>
    <row r="20172" spans="1:6">
      <c r="A20172">
        <v>6300</v>
      </c>
      <c r="B20172">
        <v>16</v>
      </c>
      <c r="C20172" t="s">
        <v>64</v>
      </c>
      <c r="D20172" t="s">
        <v>92</v>
      </c>
      <c r="E20172">
        <v>70</v>
      </c>
      <c r="F20172">
        <v>2</v>
      </c>
    </row>
    <row r="20173" spans="1:6">
      <c r="A20173">
        <v>6300</v>
      </c>
      <c r="B20173">
        <v>16</v>
      </c>
      <c r="C20173" t="s">
        <v>64</v>
      </c>
      <c r="D20173" t="s">
        <v>92</v>
      </c>
      <c r="E20173">
        <v>1174</v>
      </c>
      <c r="F20173">
        <v>2</v>
      </c>
    </row>
    <row r="20174" spans="1:6">
      <c r="A20174">
        <v>6300</v>
      </c>
      <c r="B20174">
        <v>16</v>
      </c>
      <c r="C20174" t="s">
        <v>64</v>
      </c>
      <c r="D20174" t="s">
        <v>92</v>
      </c>
      <c r="E20174">
        <v>1160</v>
      </c>
      <c r="F20174">
        <v>2</v>
      </c>
    </row>
    <row r="20175" spans="1:6">
      <c r="A20175">
        <v>6300</v>
      </c>
      <c r="B20175">
        <v>16</v>
      </c>
      <c r="C20175" t="s">
        <v>64</v>
      </c>
      <c r="D20175" t="s">
        <v>92</v>
      </c>
      <c r="E20175">
        <v>4161</v>
      </c>
      <c r="F20175">
        <v>2</v>
      </c>
    </row>
    <row r="20176" spans="1:6">
      <c r="A20176">
        <v>6300</v>
      </c>
      <c r="B20176">
        <v>16</v>
      </c>
      <c r="C20176" t="s">
        <v>64</v>
      </c>
      <c r="D20176" t="s">
        <v>92</v>
      </c>
      <c r="E20176">
        <v>2020</v>
      </c>
      <c r="F20176">
        <v>1</v>
      </c>
    </row>
    <row r="20177" spans="1:6">
      <c r="A20177">
        <v>6300</v>
      </c>
      <c r="B20177">
        <v>16</v>
      </c>
      <c r="C20177" t="s">
        <v>64</v>
      </c>
      <c r="D20177" t="s">
        <v>92</v>
      </c>
      <c r="E20177">
        <v>237</v>
      </c>
      <c r="F20177">
        <v>1</v>
      </c>
    </row>
    <row r="20178" spans="1:6">
      <c r="A20178">
        <v>6300</v>
      </c>
      <c r="B20178">
        <v>16</v>
      </c>
      <c r="C20178" t="s">
        <v>64</v>
      </c>
      <c r="D20178" t="s">
        <v>92</v>
      </c>
      <c r="E20178">
        <v>2396</v>
      </c>
      <c r="F20178">
        <v>1</v>
      </c>
    </row>
    <row r="20179" spans="1:6">
      <c r="A20179">
        <v>6300</v>
      </c>
      <c r="B20179">
        <v>16</v>
      </c>
      <c r="C20179" t="s">
        <v>64</v>
      </c>
      <c r="D20179" t="s">
        <v>92</v>
      </c>
      <c r="E20179">
        <v>5060</v>
      </c>
      <c r="F20179">
        <v>1</v>
      </c>
    </row>
    <row r="20180" spans="1:6">
      <c r="A20180">
        <v>6300</v>
      </c>
      <c r="B20180">
        <v>16</v>
      </c>
      <c r="C20180" t="s">
        <v>64</v>
      </c>
      <c r="D20180" t="s">
        <v>92</v>
      </c>
      <c r="E20180">
        <v>1121</v>
      </c>
      <c r="F20180">
        <v>1</v>
      </c>
    </row>
    <row r="20181" spans="1:6">
      <c r="A20181">
        <v>6300</v>
      </c>
      <c r="B20181">
        <v>16</v>
      </c>
      <c r="C20181" t="s">
        <v>64</v>
      </c>
      <c r="D20181" t="s">
        <v>92</v>
      </c>
      <c r="E20181">
        <v>4465</v>
      </c>
      <c r="F20181">
        <v>1</v>
      </c>
    </row>
    <row r="20182" spans="1:6">
      <c r="A20182">
        <v>6300</v>
      </c>
      <c r="B20182">
        <v>16</v>
      </c>
      <c r="C20182" t="s">
        <v>64</v>
      </c>
      <c r="D20182" t="s">
        <v>92</v>
      </c>
      <c r="E20182">
        <v>2324</v>
      </c>
      <c r="F20182">
        <v>1</v>
      </c>
    </row>
    <row r="20183" spans="1:6">
      <c r="A20183">
        <v>6300</v>
      </c>
      <c r="B20183">
        <v>16</v>
      </c>
      <c r="C20183" t="s">
        <v>64</v>
      </c>
      <c r="D20183" t="s">
        <v>92</v>
      </c>
      <c r="E20183">
        <v>2481</v>
      </c>
      <c r="F20183">
        <v>1</v>
      </c>
    </row>
    <row r="20184" spans="1:6">
      <c r="A20184">
        <v>6300</v>
      </c>
      <c r="B20184">
        <v>16</v>
      </c>
      <c r="C20184" t="s">
        <v>64</v>
      </c>
      <c r="D20184" t="s">
        <v>92</v>
      </c>
      <c r="E20184">
        <v>4271</v>
      </c>
      <c r="F20184">
        <v>1</v>
      </c>
    </row>
    <row r="20185" spans="1:6">
      <c r="A20185">
        <v>6300</v>
      </c>
      <c r="B20185">
        <v>16</v>
      </c>
      <c r="C20185" t="s">
        <v>64</v>
      </c>
      <c r="D20185" t="s">
        <v>92</v>
      </c>
      <c r="E20185">
        <v>5017</v>
      </c>
      <c r="F20185">
        <v>1</v>
      </c>
    </row>
    <row r="20186" spans="1:6">
      <c r="A20186">
        <v>6300</v>
      </c>
      <c r="B20186">
        <v>16</v>
      </c>
      <c r="C20186" t="s">
        <v>64</v>
      </c>
      <c r="D20186" t="s">
        <v>92</v>
      </c>
      <c r="E20186">
        <v>2526</v>
      </c>
      <c r="F20186">
        <v>1</v>
      </c>
    </row>
    <row r="20187" spans="1:6">
      <c r="A20187">
        <v>6300</v>
      </c>
      <c r="B20187">
        <v>16</v>
      </c>
      <c r="C20187" t="s">
        <v>64</v>
      </c>
      <c r="D20187" t="s">
        <v>92</v>
      </c>
      <c r="E20187">
        <v>4091</v>
      </c>
      <c r="F20187">
        <v>1</v>
      </c>
    </row>
    <row r="20188" spans="1:6">
      <c r="A20188">
        <v>6300</v>
      </c>
      <c r="B20188">
        <v>16</v>
      </c>
      <c r="C20188" t="s">
        <v>64</v>
      </c>
      <c r="D20188" t="s">
        <v>92</v>
      </c>
      <c r="E20188">
        <v>4018</v>
      </c>
      <c r="F20188">
        <v>1</v>
      </c>
    </row>
    <row r="20189" spans="1:6">
      <c r="A20189">
        <v>6300</v>
      </c>
      <c r="B20189">
        <v>16</v>
      </c>
      <c r="C20189" t="s">
        <v>64</v>
      </c>
      <c r="D20189" t="s">
        <v>92</v>
      </c>
      <c r="E20189">
        <v>2584</v>
      </c>
      <c r="F20189">
        <v>1</v>
      </c>
    </row>
    <row r="20190" spans="1:6">
      <c r="A20190">
        <v>6300</v>
      </c>
      <c r="B20190">
        <v>16</v>
      </c>
      <c r="C20190" t="s">
        <v>64</v>
      </c>
      <c r="D20190" t="s">
        <v>92</v>
      </c>
      <c r="E20190">
        <v>3663</v>
      </c>
      <c r="F20190">
        <v>1</v>
      </c>
    </row>
    <row r="20191" spans="1:6">
      <c r="A20191">
        <v>6300</v>
      </c>
      <c r="B20191">
        <v>16</v>
      </c>
      <c r="C20191" t="s">
        <v>64</v>
      </c>
      <c r="D20191" t="s">
        <v>92</v>
      </c>
      <c r="E20191">
        <v>5547</v>
      </c>
      <c r="F20191">
        <v>1</v>
      </c>
    </row>
    <row r="20192" spans="1:6">
      <c r="A20192">
        <v>6300</v>
      </c>
      <c r="B20192">
        <v>16</v>
      </c>
      <c r="C20192" t="s">
        <v>64</v>
      </c>
      <c r="D20192" t="s">
        <v>92</v>
      </c>
      <c r="E20192">
        <v>5441</v>
      </c>
      <c r="F20192">
        <v>1</v>
      </c>
    </row>
    <row r="20193" spans="1:6">
      <c r="A20193">
        <v>6300</v>
      </c>
      <c r="B20193">
        <v>16</v>
      </c>
      <c r="C20193" t="s">
        <v>64</v>
      </c>
      <c r="D20193" t="s">
        <v>92</v>
      </c>
      <c r="E20193">
        <v>1161</v>
      </c>
      <c r="F20193">
        <v>1</v>
      </c>
    </row>
    <row r="20194" spans="1:6">
      <c r="A20194">
        <v>6300</v>
      </c>
      <c r="B20194">
        <v>16</v>
      </c>
      <c r="C20194" t="s">
        <v>64</v>
      </c>
      <c r="D20194" t="s">
        <v>92</v>
      </c>
      <c r="E20194">
        <v>2472</v>
      </c>
      <c r="F20194">
        <v>1</v>
      </c>
    </row>
    <row r="20195" spans="1:6">
      <c r="A20195">
        <v>6300</v>
      </c>
      <c r="B20195">
        <v>16</v>
      </c>
      <c r="C20195" t="s">
        <v>64</v>
      </c>
      <c r="D20195" t="s">
        <v>92</v>
      </c>
      <c r="E20195">
        <v>6064</v>
      </c>
      <c r="F20195">
        <v>1</v>
      </c>
    </row>
    <row r="20196" spans="1:6">
      <c r="A20196">
        <v>6300</v>
      </c>
      <c r="B20196">
        <v>16</v>
      </c>
      <c r="C20196" t="s">
        <v>64</v>
      </c>
      <c r="D20196" t="s">
        <v>92</v>
      </c>
      <c r="E20196">
        <v>5152</v>
      </c>
      <c r="F20196">
        <v>1</v>
      </c>
    </row>
    <row r="20197" spans="1:6">
      <c r="A20197">
        <v>6300</v>
      </c>
      <c r="B20197">
        <v>16</v>
      </c>
      <c r="C20197" t="s">
        <v>64</v>
      </c>
      <c r="D20197" t="s">
        <v>92</v>
      </c>
      <c r="E20197">
        <v>3034</v>
      </c>
      <c r="F20197">
        <v>1</v>
      </c>
    </row>
    <row r="20198" spans="1:6">
      <c r="A20198">
        <v>6300</v>
      </c>
      <c r="B20198">
        <v>16</v>
      </c>
      <c r="C20198" t="s">
        <v>64</v>
      </c>
      <c r="D20198" t="s">
        <v>92</v>
      </c>
      <c r="E20198">
        <v>4584</v>
      </c>
      <c r="F20198">
        <v>1</v>
      </c>
    </row>
    <row r="20199" spans="1:6">
      <c r="A20199">
        <v>6300</v>
      </c>
      <c r="B20199">
        <v>16</v>
      </c>
      <c r="C20199" t="s">
        <v>64</v>
      </c>
      <c r="D20199" t="s">
        <v>92</v>
      </c>
      <c r="E20199">
        <v>3105</v>
      </c>
      <c r="F20199">
        <v>1</v>
      </c>
    </row>
    <row r="20200" spans="1:6">
      <c r="A20200">
        <v>6300</v>
      </c>
      <c r="B20200">
        <v>18</v>
      </c>
      <c r="C20200" t="s">
        <v>64</v>
      </c>
      <c r="D20200" t="s">
        <v>92</v>
      </c>
      <c r="E20200">
        <v>6041</v>
      </c>
      <c r="F20200">
        <v>7</v>
      </c>
    </row>
    <row r="20201" spans="1:6">
      <c r="A20201">
        <v>6300</v>
      </c>
      <c r="B20201">
        <v>18</v>
      </c>
      <c r="C20201" t="s">
        <v>64</v>
      </c>
      <c r="D20201" t="s">
        <v>92</v>
      </c>
      <c r="E20201">
        <v>2063</v>
      </c>
      <c r="F20201">
        <v>3</v>
      </c>
    </row>
    <row r="20202" spans="1:6">
      <c r="A20202">
        <v>6300</v>
      </c>
      <c r="B20202">
        <v>18</v>
      </c>
      <c r="C20202" t="s">
        <v>64</v>
      </c>
      <c r="D20202" t="s">
        <v>92</v>
      </c>
      <c r="E20202">
        <v>4367</v>
      </c>
      <c r="F20202">
        <v>2</v>
      </c>
    </row>
    <row r="20203" spans="1:6">
      <c r="A20203">
        <v>6300</v>
      </c>
      <c r="B20203">
        <v>18</v>
      </c>
      <c r="C20203" t="s">
        <v>64</v>
      </c>
      <c r="D20203" t="s">
        <v>92</v>
      </c>
      <c r="E20203">
        <v>4931</v>
      </c>
      <c r="F20203">
        <v>2</v>
      </c>
    </row>
    <row r="20204" spans="1:6">
      <c r="A20204">
        <v>6300</v>
      </c>
      <c r="B20204">
        <v>18</v>
      </c>
      <c r="C20204" t="s">
        <v>64</v>
      </c>
      <c r="D20204" t="s">
        <v>92</v>
      </c>
      <c r="E20204">
        <v>2266</v>
      </c>
      <c r="F20204">
        <v>2</v>
      </c>
    </row>
    <row r="20205" spans="1:6">
      <c r="A20205">
        <v>6300</v>
      </c>
      <c r="B20205">
        <v>18</v>
      </c>
      <c r="C20205" t="s">
        <v>64</v>
      </c>
      <c r="D20205" t="s">
        <v>92</v>
      </c>
      <c r="E20205">
        <v>2569</v>
      </c>
      <c r="F20205">
        <v>2</v>
      </c>
    </row>
    <row r="20206" spans="1:6">
      <c r="A20206">
        <v>6300</v>
      </c>
      <c r="B20206">
        <v>18</v>
      </c>
      <c r="C20206" t="s">
        <v>64</v>
      </c>
      <c r="D20206" t="s">
        <v>92</v>
      </c>
      <c r="E20206">
        <v>5597</v>
      </c>
      <c r="F20206">
        <v>1</v>
      </c>
    </row>
    <row r="20207" spans="1:6">
      <c r="A20207">
        <v>6300</v>
      </c>
      <c r="B20207">
        <v>18</v>
      </c>
      <c r="C20207" t="s">
        <v>64</v>
      </c>
      <c r="D20207" t="s">
        <v>92</v>
      </c>
      <c r="E20207">
        <v>5795</v>
      </c>
      <c r="F20207">
        <v>1</v>
      </c>
    </row>
    <row r="20208" spans="1:6">
      <c r="A20208">
        <v>6300</v>
      </c>
      <c r="B20208">
        <v>18</v>
      </c>
      <c r="C20208" t="s">
        <v>64</v>
      </c>
      <c r="D20208" t="s">
        <v>92</v>
      </c>
      <c r="E20208">
        <v>5142</v>
      </c>
      <c r="F20208">
        <v>1</v>
      </c>
    </row>
    <row r="20209" spans="1:6">
      <c r="A20209">
        <v>6300</v>
      </c>
      <c r="B20209">
        <v>18</v>
      </c>
      <c r="C20209" t="s">
        <v>64</v>
      </c>
      <c r="D20209" t="s">
        <v>92</v>
      </c>
      <c r="E20209">
        <v>2959</v>
      </c>
      <c r="F20209">
        <v>1</v>
      </c>
    </row>
    <row r="20210" spans="1:6">
      <c r="A20210">
        <v>6300</v>
      </c>
      <c r="B20210">
        <v>18</v>
      </c>
      <c r="C20210" t="s">
        <v>64</v>
      </c>
      <c r="D20210" t="s">
        <v>92</v>
      </c>
      <c r="E20210">
        <v>2230</v>
      </c>
      <c r="F20210">
        <v>1</v>
      </c>
    </row>
    <row r="20211" spans="1:6">
      <c r="A20211">
        <v>6300</v>
      </c>
      <c r="B20211">
        <v>18</v>
      </c>
      <c r="C20211" t="s">
        <v>64</v>
      </c>
      <c r="D20211" t="s">
        <v>92</v>
      </c>
      <c r="E20211">
        <v>1122</v>
      </c>
      <c r="F20211">
        <v>1</v>
      </c>
    </row>
    <row r="20212" spans="1:6">
      <c r="A20212">
        <v>6300</v>
      </c>
      <c r="B20212">
        <v>18</v>
      </c>
      <c r="C20212" t="s">
        <v>64</v>
      </c>
      <c r="D20212" t="s">
        <v>92</v>
      </c>
      <c r="E20212">
        <v>3943</v>
      </c>
      <c r="F20212">
        <v>1</v>
      </c>
    </row>
    <row r="20213" spans="1:6">
      <c r="A20213">
        <v>6300</v>
      </c>
      <c r="B20213">
        <v>18</v>
      </c>
      <c r="C20213" t="s">
        <v>64</v>
      </c>
      <c r="D20213" t="s">
        <v>92</v>
      </c>
      <c r="E20213">
        <v>133</v>
      </c>
      <c r="F20213">
        <v>1</v>
      </c>
    </row>
    <row r="20214" spans="1:6">
      <c r="A20214">
        <v>6300</v>
      </c>
      <c r="B20214">
        <v>18</v>
      </c>
      <c r="C20214" t="s">
        <v>64</v>
      </c>
      <c r="D20214" t="s">
        <v>92</v>
      </c>
      <c r="E20214">
        <v>3293</v>
      </c>
      <c r="F20214">
        <v>1</v>
      </c>
    </row>
    <row r="20215" spans="1:6">
      <c r="A20215">
        <v>6300</v>
      </c>
      <c r="B20215">
        <v>18</v>
      </c>
      <c r="C20215" t="s">
        <v>64</v>
      </c>
      <c r="D20215" t="s">
        <v>92</v>
      </c>
      <c r="E20215">
        <v>5654</v>
      </c>
      <c r="F20215">
        <v>1</v>
      </c>
    </row>
    <row r="20216" spans="1:6">
      <c r="A20216">
        <v>6300</v>
      </c>
      <c r="B20216">
        <v>18</v>
      </c>
      <c r="C20216" t="s">
        <v>64</v>
      </c>
      <c r="D20216" t="s">
        <v>92</v>
      </c>
      <c r="E20216">
        <v>2464</v>
      </c>
      <c r="F20216">
        <v>1</v>
      </c>
    </row>
    <row r="20217" spans="1:6">
      <c r="A20217">
        <v>6300</v>
      </c>
      <c r="B20217">
        <v>18</v>
      </c>
      <c r="C20217" t="s">
        <v>64</v>
      </c>
      <c r="D20217" t="s">
        <v>92</v>
      </c>
      <c r="E20217">
        <v>3308</v>
      </c>
      <c r="F20217">
        <v>1</v>
      </c>
    </row>
    <row r="20218" spans="1:6">
      <c r="A20218">
        <v>6300</v>
      </c>
      <c r="B20218">
        <v>18</v>
      </c>
      <c r="C20218" t="s">
        <v>64</v>
      </c>
      <c r="D20218" t="s">
        <v>92</v>
      </c>
      <c r="E20218">
        <v>4542</v>
      </c>
      <c r="F20218">
        <v>1</v>
      </c>
    </row>
    <row r="20219" spans="1:6">
      <c r="A20219">
        <v>6300</v>
      </c>
      <c r="B20219">
        <v>18</v>
      </c>
      <c r="C20219" t="s">
        <v>64</v>
      </c>
      <c r="D20219" t="s">
        <v>92</v>
      </c>
      <c r="E20219">
        <v>384</v>
      </c>
      <c r="F20219">
        <v>1</v>
      </c>
    </row>
    <row r="20220" spans="1:6">
      <c r="A20220">
        <v>6300</v>
      </c>
      <c r="B20220">
        <v>18</v>
      </c>
      <c r="C20220" t="s">
        <v>64</v>
      </c>
      <c r="D20220" t="s">
        <v>92</v>
      </c>
      <c r="E20220">
        <v>4933</v>
      </c>
      <c r="F20220">
        <v>1</v>
      </c>
    </row>
    <row r="20221" spans="1:6">
      <c r="A20221">
        <v>6300</v>
      </c>
      <c r="B20221">
        <v>18</v>
      </c>
      <c r="C20221" t="s">
        <v>64</v>
      </c>
      <c r="D20221" t="s">
        <v>92</v>
      </c>
      <c r="E20221">
        <v>4683</v>
      </c>
      <c r="F20221">
        <v>1</v>
      </c>
    </row>
    <row r="20222" spans="1:6">
      <c r="A20222">
        <v>6300</v>
      </c>
      <c r="B20222">
        <v>18</v>
      </c>
      <c r="C20222" t="s">
        <v>64</v>
      </c>
      <c r="D20222" t="s">
        <v>92</v>
      </c>
      <c r="E20222">
        <v>1120</v>
      </c>
      <c r="F20222">
        <v>1</v>
      </c>
    </row>
    <row r="20223" spans="1:6">
      <c r="A20223">
        <v>6300</v>
      </c>
      <c r="B20223">
        <v>18</v>
      </c>
      <c r="C20223" t="s">
        <v>64</v>
      </c>
      <c r="D20223" t="s">
        <v>92</v>
      </c>
      <c r="E20223">
        <v>1182</v>
      </c>
      <c r="F20223">
        <v>1</v>
      </c>
    </row>
    <row r="20224" spans="1:6">
      <c r="A20224">
        <v>6300</v>
      </c>
      <c r="B20224">
        <v>18</v>
      </c>
      <c r="C20224" t="s">
        <v>64</v>
      </c>
      <c r="D20224" t="s">
        <v>92</v>
      </c>
      <c r="E20224">
        <v>2</v>
      </c>
      <c r="F20224">
        <v>1</v>
      </c>
    </row>
    <row r="20225" spans="1:6">
      <c r="A20225">
        <v>6300</v>
      </c>
      <c r="B20225">
        <v>18</v>
      </c>
      <c r="C20225" t="s">
        <v>64</v>
      </c>
      <c r="D20225" t="s">
        <v>92</v>
      </c>
      <c r="E20225">
        <v>251</v>
      </c>
      <c r="F20225">
        <v>1</v>
      </c>
    </row>
    <row r="20226" spans="1:6">
      <c r="A20226">
        <v>6300</v>
      </c>
      <c r="B20226">
        <v>18</v>
      </c>
      <c r="C20226" t="s">
        <v>64</v>
      </c>
      <c r="D20226" t="s">
        <v>92</v>
      </c>
      <c r="E20226">
        <v>1008</v>
      </c>
      <c r="F20226">
        <v>1</v>
      </c>
    </row>
    <row r="20227" spans="1:6">
      <c r="A20227">
        <v>6300</v>
      </c>
      <c r="B20227">
        <v>18</v>
      </c>
      <c r="C20227" t="s">
        <v>64</v>
      </c>
      <c r="D20227" t="s">
        <v>92</v>
      </c>
      <c r="E20227">
        <v>5910</v>
      </c>
      <c r="F20227">
        <v>1</v>
      </c>
    </row>
    <row r="20228" spans="1:6">
      <c r="A20228">
        <v>6300</v>
      </c>
      <c r="B20228">
        <v>22</v>
      </c>
      <c r="C20228" t="s">
        <v>64</v>
      </c>
      <c r="D20228" t="s">
        <v>92</v>
      </c>
      <c r="E20228">
        <v>1215</v>
      </c>
      <c r="F20228">
        <v>2</v>
      </c>
    </row>
    <row r="20229" spans="1:6">
      <c r="A20229">
        <v>6300</v>
      </c>
      <c r="B20229">
        <v>22</v>
      </c>
      <c r="C20229" t="s">
        <v>64</v>
      </c>
      <c r="D20229" t="s">
        <v>92</v>
      </c>
      <c r="E20229">
        <v>300</v>
      </c>
      <c r="F20229">
        <v>1</v>
      </c>
    </row>
    <row r="20230" spans="1:6">
      <c r="A20230">
        <v>6300</v>
      </c>
      <c r="B20230">
        <v>22</v>
      </c>
      <c r="C20230" t="s">
        <v>64</v>
      </c>
      <c r="D20230" t="s">
        <v>92</v>
      </c>
      <c r="E20230">
        <v>2747</v>
      </c>
      <c r="F20230">
        <v>1</v>
      </c>
    </row>
    <row r="20231" spans="1:6">
      <c r="A20231">
        <v>6300</v>
      </c>
      <c r="B20231">
        <v>22</v>
      </c>
      <c r="C20231" t="s">
        <v>64</v>
      </c>
      <c r="D20231" t="s">
        <v>92</v>
      </c>
      <c r="E20231">
        <v>4653</v>
      </c>
      <c r="F20231">
        <v>1</v>
      </c>
    </row>
    <row r="20232" spans="1:6">
      <c r="A20232">
        <v>6300</v>
      </c>
      <c r="B20232">
        <v>22</v>
      </c>
      <c r="C20232" t="s">
        <v>64</v>
      </c>
      <c r="D20232" t="s">
        <v>92</v>
      </c>
      <c r="E20232">
        <v>1127</v>
      </c>
      <c r="F20232">
        <v>1</v>
      </c>
    </row>
    <row r="20233" spans="1:6">
      <c r="A20233">
        <v>6300</v>
      </c>
      <c r="B20233">
        <v>22</v>
      </c>
      <c r="C20233" t="s">
        <v>64</v>
      </c>
      <c r="D20233" t="s">
        <v>92</v>
      </c>
      <c r="E20233">
        <v>4519</v>
      </c>
      <c r="F20233">
        <v>1</v>
      </c>
    </row>
    <row r="20234" spans="1:6">
      <c r="A20234">
        <v>6300</v>
      </c>
      <c r="B20234">
        <v>22</v>
      </c>
      <c r="C20234" t="s">
        <v>64</v>
      </c>
      <c r="D20234" t="s">
        <v>92</v>
      </c>
      <c r="E20234">
        <v>5122</v>
      </c>
      <c r="F20234">
        <v>1</v>
      </c>
    </row>
    <row r="20235" spans="1:6">
      <c r="A20235">
        <v>6300</v>
      </c>
      <c r="B20235">
        <v>22</v>
      </c>
      <c r="C20235" t="s">
        <v>64</v>
      </c>
      <c r="D20235" t="s">
        <v>92</v>
      </c>
      <c r="E20235">
        <v>2275</v>
      </c>
      <c r="F20235">
        <v>1</v>
      </c>
    </row>
    <row r="20236" spans="1:6">
      <c r="A20236">
        <v>6300</v>
      </c>
      <c r="B20236">
        <v>22</v>
      </c>
      <c r="C20236" t="s">
        <v>64</v>
      </c>
      <c r="D20236" t="s">
        <v>92</v>
      </c>
      <c r="E20236">
        <v>4332</v>
      </c>
      <c r="F20236">
        <v>1</v>
      </c>
    </row>
    <row r="20237" spans="1:6">
      <c r="A20237">
        <v>6300</v>
      </c>
      <c r="B20237">
        <v>22</v>
      </c>
      <c r="C20237" t="s">
        <v>64</v>
      </c>
      <c r="D20237" t="s">
        <v>92</v>
      </c>
      <c r="E20237">
        <v>3371</v>
      </c>
      <c r="F20237">
        <v>1</v>
      </c>
    </row>
    <row r="20238" spans="1:6">
      <c r="A20238">
        <v>6300</v>
      </c>
      <c r="B20238">
        <v>22</v>
      </c>
      <c r="C20238" t="s">
        <v>64</v>
      </c>
      <c r="D20238" t="s">
        <v>92</v>
      </c>
      <c r="E20238">
        <v>4159</v>
      </c>
      <c r="F20238">
        <v>1</v>
      </c>
    </row>
    <row r="20239" spans="1:6">
      <c r="A20239">
        <v>6300</v>
      </c>
      <c r="B20239">
        <v>22</v>
      </c>
      <c r="C20239" t="s">
        <v>64</v>
      </c>
      <c r="D20239" t="s">
        <v>92</v>
      </c>
      <c r="E20239">
        <v>2030</v>
      </c>
      <c r="F20239">
        <v>1</v>
      </c>
    </row>
    <row r="20240" spans="1:6">
      <c r="A20240">
        <v>6300</v>
      </c>
      <c r="B20240">
        <v>22</v>
      </c>
      <c r="C20240" t="s">
        <v>64</v>
      </c>
      <c r="D20240" t="s">
        <v>92</v>
      </c>
      <c r="E20240">
        <v>5259</v>
      </c>
      <c r="F20240">
        <v>1</v>
      </c>
    </row>
    <row r="20241" spans="1:6">
      <c r="A20241">
        <v>6300</v>
      </c>
      <c r="B20241">
        <v>22</v>
      </c>
      <c r="C20241" t="s">
        <v>64</v>
      </c>
      <c r="D20241" t="s">
        <v>92</v>
      </c>
      <c r="E20241">
        <v>1109</v>
      </c>
      <c r="F20241">
        <v>1</v>
      </c>
    </row>
    <row r="20242" spans="1:6">
      <c r="A20242">
        <v>6300</v>
      </c>
      <c r="B20242">
        <v>22</v>
      </c>
      <c r="C20242" t="s">
        <v>64</v>
      </c>
      <c r="D20242" t="s">
        <v>92</v>
      </c>
      <c r="E20242">
        <v>6055</v>
      </c>
      <c r="F20242">
        <v>1</v>
      </c>
    </row>
    <row r="20243" spans="1:6">
      <c r="A20243">
        <v>6300</v>
      </c>
      <c r="B20243">
        <v>22</v>
      </c>
      <c r="C20243" t="s">
        <v>64</v>
      </c>
      <c r="D20243" t="s">
        <v>92</v>
      </c>
      <c r="E20243">
        <v>2644</v>
      </c>
      <c r="F20243">
        <v>1</v>
      </c>
    </row>
    <row r="20244" spans="1:6">
      <c r="A20244">
        <v>6300</v>
      </c>
      <c r="B20244">
        <v>22</v>
      </c>
      <c r="C20244" t="s">
        <v>64</v>
      </c>
      <c r="D20244" t="s">
        <v>92</v>
      </c>
      <c r="E20244">
        <v>2403</v>
      </c>
      <c r="F20244">
        <v>1</v>
      </c>
    </row>
    <row r="20245" spans="1:6">
      <c r="A20245">
        <v>6300</v>
      </c>
      <c r="B20245">
        <v>22</v>
      </c>
      <c r="C20245" t="s">
        <v>64</v>
      </c>
      <c r="D20245" t="s">
        <v>92</v>
      </c>
      <c r="E20245">
        <v>3848</v>
      </c>
      <c r="F20245">
        <v>1</v>
      </c>
    </row>
    <row r="20246" spans="1:6">
      <c r="A20246">
        <v>7230</v>
      </c>
      <c r="B20246">
        <v>17</v>
      </c>
      <c r="C20246" t="s">
        <v>63</v>
      </c>
      <c r="D20246" t="s">
        <v>92</v>
      </c>
      <c r="E20246">
        <v>261</v>
      </c>
      <c r="F20246">
        <v>3</v>
      </c>
    </row>
    <row r="20247" spans="1:6">
      <c r="A20247">
        <v>7230</v>
      </c>
      <c r="B20247">
        <v>17</v>
      </c>
      <c r="C20247" t="s">
        <v>63</v>
      </c>
      <c r="D20247" t="s">
        <v>92</v>
      </c>
      <c r="E20247">
        <v>4981</v>
      </c>
      <c r="F20247">
        <v>3</v>
      </c>
    </row>
    <row r="20248" spans="1:6">
      <c r="A20248">
        <v>7230</v>
      </c>
      <c r="B20248">
        <v>17</v>
      </c>
      <c r="C20248" t="s">
        <v>63</v>
      </c>
      <c r="D20248" t="s">
        <v>92</v>
      </c>
      <c r="E20248">
        <v>2220</v>
      </c>
      <c r="F20248">
        <v>2</v>
      </c>
    </row>
    <row r="20249" spans="1:6">
      <c r="A20249">
        <v>7230</v>
      </c>
      <c r="B20249">
        <v>17</v>
      </c>
      <c r="C20249" t="s">
        <v>63</v>
      </c>
      <c r="D20249" t="s">
        <v>92</v>
      </c>
      <c r="E20249">
        <v>4185</v>
      </c>
      <c r="F20249">
        <v>2</v>
      </c>
    </row>
    <row r="20250" spans="1:6">
      <c r="A20250">
        <v>7230</v>
      </c>
      <c r="B20250">
        <v>17</v>
      </c>
      <c r="C20250" t="s">
        <v>63</v>
      </c>
      <c r="D20250" t="s">
        <v>92</v>
      </c>
      <c r="E20250">
        <v>4750</v>
      </c>
      <c r="F20250">
        <v>2</v>
      </c>
    </row>
    <row r="20251" spans="1:6">
      <c r="A20251">
        <v>7230</v>
      </c>
      <c r="B20251">
        <v>17</v>
      </c>
      <c r="C20251" t="s">
        <v>63</v>
      </c>
      <c r="D20251" t="s">
        <v>92</v>
      </c>
      <c r="E20251">
        <v>3789</v>
      </c>
      <c r="F20251">
        <v>1</v>
      </c>
    </row>
    <row r="20252" spans="1:6">
      <c r="A20252">
        <v>7230</v>
      </c>
      <c r="B20252">
        <v>17</v>
      </c>
      <c r="C20252" t="s">
        <v>63</v>
      </c>
      <c r="D20252" t="s">
        <v>92</v>
      </c>
      <c r="E20252">
        <v>3590</v>
      </c>
      <c r="F20252">
        <v>1</v>
      </c>
    </row>
    <row r="20253" spans="1:6">
      <c r="A20253">
        <v>7230</v>
      </c>
      <c r="B20253">
        <v>17</v>
      </c>
      <c r="C20253" t="s">
        <v>63</v>
      </c>
      <c r="D20253" t="s">
        <v>92</v>
      </c>
      <c r="E20253">
        <v>3548</v>
      </c>
      <c r="F20253">
        <v>1</v>
      </c>
    </row>
    <row r="20254" spans="1:6">
      <c r="A20254">
        <v>7230</v>
      </c>
      <c r="B20254">
        <v>17</v>
      </c>
      <c r="C20254" t="s">
        <v>63</v>
      </c>
      <c r="D20254" t="s">
        <v>92</v>
      </c>
      <c r="E20254">
        <v>3700</v>
      </c>
      <c r="F20254">
        <v>1</v>
      </c>
    </row>
    <row r="20255" spans="1:6">
      <c r="A20255">
        <v>7230</v>
      </c>
      <c r="B20255">
        <v>17</v>
      </c>
      <c r="C20255" t="s">
        <v>63</v>
      </c>
      <c r="D20255" t="s">
        <v>92</v>
      </c>
      <c r="E20255">
        <v>4555</v>
      </c>
      <c r="F20255">
        <v>1</v>
      </c>
    </row>
    <row r="20256" spans="1:6">
      <c r="A20256">
        <v>7230</v>
      </c>
      <c r="B20256">
        <v>17</v>
      </c>
      <c r="C20256" t="s">
        <v>63</v>
      </c>
      <c r="D20256" t="s">
        <v>92</v>
      </c>
      <c r="E20256">
        <v>5549</v>
      </c>
      <c r="F20256">
        <v>1</v>
      </c>
    </row>
    <row r="20257" spans="1:6">
      <c r="A20257">
        <v>7230</v>
      </c>
      <c r="B20257">
        <v>17</v>
      </c>
      <c r="C20257" t="s">
        <v>63</v>
      </c>
      <c r="D20257" t="s">
        <v>92</v>
      </c>
      <c r="E20257">
        <v>1297</v>
      </c>
      <c r="F20257">
        <v>1</v>
      </c>
    </row>
    <row r="20258" spans="1:6">
      <c r="A20258">
        <v>7230</v>
      </c>
      <c r="B20258">
        <v>17</v>
      </c>
      <c r="C20258" t="s">
        <v>63</v>
      </c>
      <c r="D20258" t="s">
        <v>92</v>
      </c>
      <c r="E20258">
        <v>2653</v>
      </c>
      <c r="F20258">
        <v>1</v>
      </c>
    </row>
    <row r="20259" spans="1:6">
      <c r="A20259">
        <v>7230</v>
      </c>
      <c r="B20259">
        <v>17</v>
      </c>
      <c r="C20259" t="s">
        <v>63</v>
      </c>
      <c r="D20259" t="s">
        <v>92</v>
      </c>
      <c r="E20259">
        <v>2378</v>
      </c>
      <c r="F20259">
        <v>1</v>
      </c>
    </row>
    <row r="20260" spans="1:6">
      <c r="A20260">
        <v>7230</v>
      </c>
      <c r="B20260">
        <v>17</v>
      </c>
      <c r="C20260" t="s">
        <v>63</v>
      </c>
      <c r="D20260" t="s">
        <v>92</v>
      </c>
      <c r="E20260">
        <v>3664</v>
      </c>
      <c r="F20260">
        <v>1</v>
      </c>
    </row>
    <row r="20261" spans="1:6">
      <c r="A20261">
        <v>7230</v>
      </c>
      <c r="B20261">
        <v>17</v>
      </c>
      <c r="C20261" t="s">
        <v>63</v>
      </c>
      <c r="D20261" t="s">
        <v>92</v>
      </c>
      <c r="E20261">
        <v>4609</v>
      </c>
      <c r="F20261">
        <v>1</v>
      </c>
    </row>
    <row r="20262" spans="1:6">
      <c r="A20262">
        <v>7230</v>
      </c>
      <c r="B20262">
        <v>17</v>
      </c>
      <c r="C20262" t="s">
        <v>63</v>
      </c>
      <c r="D20262" t="s">
        <v>92</v>
      </c>
      <c r="E20262">
        <v>4893</v>
      </c>
      <c r="F20262">
        <v>1</v>
      </c>
    </row>
    <row r="20263" spans="1:6">
      <c r="A20263">
        <v>7230</v>
      </c>
      <c r="B20263">
        <v>17</v>
      </c>
      <c r="C20263" t="s">
        <v>63</v>
      </c>
      <c r="D20263" t="s">
        <v>92</v>
      </c>
      <c r="E20263">
        <v>2485</v>
      </c>
      <c r="F20263">
        <v>1</v>
      </c>
    </row>
    <row r="20264" spans="1:6">
      <c r="A20264">
        <v>7230</v>
      </c>
      <c r="B20264">
        <v>17</v>
      </c>
      <c r="C20264" t="s">
        <v>63</v>
      </c>
      <c r="D20264" t="s">
        <v>92</v>
      </c>
      <c r="E20264">
        <v>3560</v>
      </c>
      <c r="F20264">
        <v>1</v>
      </c>
    </row>
    <row r="20265" spans="1:6">
      <c r="A20265">
        <v>7230</v>
      </c>
      <c r="B20265">
        <v>17</v>
      </c>
      <c r="C20265" t="s">
        <v>63</v>
      </c>
      <c r="D20265" t="s">
        <v>92</v>
      </c>
      <c r="E20265">
        <v>2284</v>
      </c>
      <c r="F20265">
        <v>1</v>
      </c>
    </row>
    <row r="20266" spans="1:6">
      <c r="A20266">
        <v>7230</v>
      </c>
      <c r="B20266">
        <v>17</v>
      </c>
      <c r="C20266" t="s">
        <v>63</v>
      </c>
      <c r="D20266" t="s">
        <v>92</v>
      </c>
      <c r="E20266">
        <v>2989</v>
      </c>
      <c r="F20266">
        <v>1</v>
      </c>
    </row>
    <row r="20267" spans="1:6">
      <c r="A20267">
        <v>7230</v>
      </c>
      <c r="B20267">
        <v>17</v>
      </c>
      <c r="C20267" t="s">
        <v>63</v>
      </c>
      <c r="D20267" t="s">
        <v>92</v>
      </c>
      <c r="E20267">
        <v>1044</v>
      </c>
      <c r="F20267">
        <v>1</v>
      </c>
    </row>
    <row r="20268" spans="1:6">
      <c r="A20268">
        <v>7230</v>
      </c>
      <c r="B20268">
        <v>17</v>
      </c>
      <c r="C20268" t="s">
        <v>63</v>
      </c>
      <c r="D20268" t="s">
        <v>92</v>
      </c>
      <c r="E20268">
        <v>5687</v>
      </c>
      <c r="F20268">
        <v>1</v>
      </c>
    </row>
    <row r="20269" spans="1:6">
      <c r="A20269">
        <v>7230</v>
      </c>
      <c r="B20269">
        <v>17</v>
      </c>
      <c r="C20269" t="s">
        <v>63</v>
      </c>
      <c r="D20269" t="s">
        <v>92</v>
      </c>
      <c r="E20269">
        <v>2686</v>
      </c>
      <c r="F20269">
        <v>1</v>
      </c>
    </row>
    <row r="20270" spans="1:6">
      <c r="A20270">
        <v>7230</v>
      </c>
      <c r="B20270">
        <v>17</v>
      </c>
      <c r="C20270" t="s">
        <v>63</v>
      </c>
      <c r="D20270" t="s">
        <v>92</v>
      </c>
      <c r="E20270">
        <v>3729</v>
      </c>
      <c r="F20270">
        <v>1</v>
      </c>
    </row>
    <row r="20271" spans="1:6">
      <c r="A20271">
        <v>7230</v>
      </c>
      <c r="B20271">
        <v>17</v>
      </c>
      <c r="C20271" t="s">
        <v>63</v>
      </c>
      <c r="D20271" t="s">
        <v>92</v>
      </c>
      <c r="E20271">
        <v>4489</v>
      </c>
      <c r="F20271">
        <v>1</v>
      </c>
    </row>
    <row r="20272" spans="1:6">
      <c r="A20272">
        <v>7230</v>
      </c>
      <c r="B20272">
        <v>17</v>
      </c>
      <c r="C20272" t="s">
        <v>63</v>
      </c>
      <c r="D20272" t="s">
        <v>92</v>
      </c>
      <c r="E20272">
        <v>2574</v>
      </c>
      <c r="F20272">
        <v>1</v>
      </c>
    </row>
    <row r="20273" spans="1:6">
      <c r="A20273">
        <v>7230</v>
      </c>
      <c r="B20273">
        <v>17</v>
      </c>
      <c r="C20273" t="s">
        <v>63</v>
      </c>
      <c r="D20273" t="s">
        <v>92</v>
      </c>
      <c r="E20273">
        <v>5697</v>
      </c>
      <c r="F20273">
        <v>1</v>
      </c>
    </row>
    <row r="20274" spans="1:6">
      <c r="A20274">
        <v>7230</v>
      </c>
      <c r="B20274">
        <v>17</v>
      </c>
      <c r="C20274" t="s">
        <v>63</v>
      </c>
      <c r="D20274" t="s">
        <v>92</v>
      </c>
      <c r="E20274">
        <v>166</v>
      </c>
      <c r="F20274">
        <v>1</v>
      </c>
    </row>
    <row r="20275" spans="1:6">
      <c r="A20275">
        <v>7230</v>
      </c>
      <c r="B20275">
        <v>17</v>
      </c>
      <c r="C20275" t="s">
        <v>63</v>
      </c>
      <c r="D20275" t="s">
        <v>92</v>
      </c>
      <c r="E20275">
        <v>2817</v>
      </c>
      <c r="F20275">
        <v>1</v>
      </c>
    </row>
    <row r="20276" spans="1:6">
      <c r="A20276">
        <v>7230</v>
      </c>
      <c r="B20276">
        <v>17</v>
      </c>
      <c r="C20276" t="s">
        <v>63</v>
      </c>
      <c r="D20276" t="s">
        <v>92</v>
      </c>
      <c r="E20276">
        <v>4997</v>
      </c>
      <c r="F20276">
        <v>1</v>
      </c>
    </row>
    <row r="20277" spans="1:6">
      <c r="A20277">
        <v>7230</v>
      </c>
      <c r="B20277">
        <v>19</v>
      </c>
      <c r="C20277" t="s">
        <v>62</v>
      </c>
      <c r="D20277" t="s">
        <v>92</v>
      </c>
      <c r="E20277">
        <v>5160</v>
      </c>
      <c r="F20277">
        <v>3</v>
      </c>
    </row>
    <row r="20278" spans="1:6">
      <c r="A20278">
        <v>7230</v>
      </c>
      <c r="B20278">
        <v>19</v>
      </c>
      <c r="C20278" t="s">
        <v>62</v>
      </c>
      <c r="D20278" t="s">
        <v>92</v>
      </c>
      <c r="E20278">
        <v>2661</v>
      </c>
      <c r="F20278">
        <v>2</v>
      </c>
    </row>
    <row r="20279" spans="1:6">
      <c r="A20279">
        <v>7230</v>
      </c>
      <c r="B20279">
        <v>19</v>
      </c>
      <c r="C20279" t="s">
        <v>62</v>
      </c>
      <c r="D20279" t="s">
        <v>92</v>
      </c>
      <c r="E20279">
        <v>1026</v>
      </c>
      <c r="F20279">
        <v>2</v>
      </c>
    </row>
    <row r="20280" spans="1:6">
      <c r="A20280">
        <v>7230</v>
      </c>
      <c r="B20280">
        <v>19</v>
      </c>
      <c r="C20280" t="s">
        <v>62</v>
      </c>
      <c r="D20280" t="s">
        <v>92</v>
      </c>
      <c r="E20280">
        <v>3394</v>
      </c>
      <c r="F20280">
        <v>2</v>
      </c>
    </row>
    <row r="20281" spans="1:6">
      <c r="A20281">
        <v>7230</v>
      </c>
      <c r="B20281">
        <v>19</v>
      </c>
      <c r="C20281" t="s">
        <v>62</v>
      </c>
      <c r="D20281" t="s">
        <v>92</v>
      </c>
      <c r="E20281">
        <v>3044</v>
      </c>
      <c r="F20281">
        <v>2</v>
      </c>
    </row>
    <row r="20282" spans="1:6">
      <c r="A20282">
        <v>7230</v>
      </c>
      <c r="B20282">
        <v>19</v>
      </c>
      <c r="C20282" t="s">
        <v>62</v>
      </c>
      <c r="D20282" t="s">
        <v>92</v>
      </c>
      <c r="E20282">
        <v>2118</v>
      </c>
      <c r="F20282">
        <v>1</v>
      </c>
    </row>
    <row r="20283" spans="1:6">
      <c r="A20283">
        <v>7230</v>
      </c>
      <c r="B20283">
        <v>19</v>
      </c>
      <c r="C20283" t="s">
        <v>62</v>
      </c>
      <c r="D20283" t="s">
        <v>92</v>
      </c>
      <c r="E20283">
        <v>6017</v>
      </c>
      <c r="F20283">
        <v>1</v>
      </c>
    </row>
    <row r="20284" spans="1:6">
      <c r="A20284">
        <v>7230</v>
      </c>
      <c r="B20284">
        <v>19</v>
      </c>
      <c r="C20284" t="s">
        <v>62</v>
      </c>
      <c r="D20284" t="s">
        <v>92</v>
      </c>
      <c r="E20284">
        <v>1270</v>
      </c>
      <c r="F20284">
        <v>1</v>
      </c>
    </row>
    <row r="20285" spans="1:6">
      <c r="A20285">
        <v>7230</v>
      </c>
      <c r="B20285">
        <v>19</v>
      </c>
      <c r="C20285" t="s">
        <v>62</v>
      </c>
      <c r="D20285" t="s">
        <v>92</v>
      </c>
      <c r="E20285">
        <v>4932</v>
      </c>
      <c r="F20285">
        <v>1</v>
      </c>
    </row>
    <row r="20286" spans="1:6">
      <c r="A20286">
        <v>7230</v>
      </c>
      <c r="B20286">
        <v>19</v>
      </c>
      <c r="C20286" t="s">
        <v>62</v>
      </c>
      <c r="D20286" t="s">
        <v>92</v>
      </c>
      <c r="E20286">
        <v>172</v>
      </c>
      <c r="F20286">
        <v>1</v>
      </c>
    </row>
    <row r="20287" spans="1:6">
      <c r="A20287">
        <v>7230</v>
      </c>
      <c r="B20287">
        <v>19</v>
      </c>
      <c r="C20287" t="s">
        <v>62</v>
      </c>
      <c r="D20287" t="s">
        <v>92</v>
      </c>
      <c r="E20287">
        <v>5754</v>
      </c>
      <c r="F20287">
        <v>1</v>
      </c>
    </row>
    <row r="20288" spans="1:6">
      <c r="A20288">
        <v>7230</v>
      </c>
      <c r="B20288">
        <v>19</v>
      </c>
      <c r="C20288" t="s">
        <v>62</v>
      </c>
      <c r="D20288" t="s">
        <v>92</v>
      </c>
      <c r="E20288">
        <v>3137</v>
      </c>
      <c r="F20288">
        <v>1</v>
      </c>
    </row>
    <row r="20289" spans="1:6">
      <c r="A20289">
        <v>7230</v>
      </c>
      <c r="B20289">
        <v>19</v>
      </c>
      <c r="C20289" t="s">
        <v>62</v>
      </c>
      <c r="D20289" t="s">
        <v>92</v>
      </c>
      <c r="E20289">
        <v>2691</v>
      </c>
      <c r="F20289">
        <v>1</v>
      </c>
    </row>
    <row r="20290" spans="1:6">
      <c r="A20290">
        <v>7230</v>
      </c>
      <c r="B20290">
        <v>19</v>
      </c>
      <c r="C20290" t="s">
        <v>62</v>
      </c>
      <c r="D20290" t="s">
        <v>92</v>
      </c>
      <c r="E20290">
        <v>236</v>
      </c>
      <c r="F20290">
        <v>1</v>
      </c>
    </row>
    <row r="20291" spans="1:6">
      <c r="A20291">
        <v>7230</v>
      </c>
      <c r="B20291">
        <v>19</v>
      </c>
      <c r="C20291" t="s">
        <v>62</v>
      </c>
      <c r="D20291" t="s">
        <v>92</v>
      </c>
      <c r="E20291">
        <v>2627</v>
      </c>
      <c r="F20291">
        <v>1</v>
      </c>
    </row>
    <row r="20292" spans="1:6">
      <c r="A20292">
        <v>7230</v>
      </c>
      <c r="B20292">
        <v>19</v>
      </c>
      <c r="C20292" t="s">
        <v>62</v>
      </c>
      <c r="D20292" t="s">
        <v>92</v>
      </c>
      <c r="E20292">
        <v>6137</v>
      </c>
      <c r="F20292">
        <v>1</v>
      </c>
    </row>
    <row r="20293" spans="1:6">
      <c r="A20293">
        <v>7230</v>
      </c>
      <c r="B20293">
        <v>19</v>
      </c>
      <c r="C20293" t="s">
        <v>62</v>
      </c>
      <c r="D20293" t="s">
        <v>92</v>
      </c>
      <c r="E20293">
        <v>6116</v>
      </c>
      <c r="F20293">
        <v>1</v>
      </c>
    </row>
    <row r="20294" spans="1:6">
      <c r="A20294">
        <v>7230</v>
      </c>
      <c r="B20294">
        <v>19</v>
      </c>
      <c r="C20294" t="s">
        <v>62</v>
      </c>
      <c r="D20294" t="s">
        <v>92</v>
      </c>
      <c r="E20294">
        <v>5135</v>
      </c>
      <c r="F20294">
        <v>1</v>
      </c>
    </row>
    <row r="20295" spans="1:6">
      <c r="A20295">
        <v>7230</v>
      </c>
      <c r="B20295">
        <v>19</v>
      </c>
      <c r="C20295" t="s">
        <v>62</v>
      </c>
      <c r="D20295" t="s">
        <v>92</v>
      </c>
      <c r="E20295">
        <v>5060</v>
      </c>
      <c r="F20295">
        <v>1</v>
      </c>
    </row>
    <row r="20296" spans="1:6">
      <c r="A20296">
        <v>7230</v>
      </c>
      <c r="B20296">
        <v>19</v>
      </c>
      <c r="C20296" t="s">
        <v>62</v>
      </c>
      <c r="D20296" t="s">
        <v>92</v>
      </c>
      <c r="E20296">
        <v>99</v>
      </c>
      <c r="F20296">
        <v>1</v>
      </c>
    </row>
    <row r="20297" spans="1:6">
      <c r="A20297">
        <v>7230</v>
      </c>
      <c r="B20297">
        <v>19</v>
      </c>
      <c r="C20297" t="s">
        <v>62</v>
      </c>
      <c r="D20297" t="s">
        <v>92</v>
      </c>
      <c r="E20297">
        <v>5933</v>
      </c>
      <c r="F20297">
        <v>1</v>
      </c>
    </row>
    <row r="20298" spans="1:6">
      <c r="A20298">
        <v>7230</v>
      </c>
      <c r="B20298">
        <v>19</v>
      </c>
      <c r="C20298" t="s">
        <v>62</v>
      </c>
      <c r="D20298" t="s">
        <v>92</v>
      </c>
      <c r="E20298">
        <v>3723</v>
      </c>
      <c r="F20298">
        <v>1</v>
      </c>
    </row>
    <row r="20299" spans="1:6">
      <c r="A20299">
        <v>7230</v>
      </c>
      <c r="B20299">
        <v>19</v>
      </c>
      <c r="C20299" t="s">
        <v>62</v>
      </c>
      <c r="D20299" t="s">
        <v>92</v>
      </c>
      <c r="E20299">
        <v>3468</v>
      </c>
      <c r="F20299">
        <v>1</v>
      </c>
    </row>
    <row r="20300" spans="1:6">
      <c r="A20300">
        <v>7230</v>
      </c>
      <c r="B20300">
        <v>19</v>
      </c>
      <c r="C20300" t="s">
        <v>62</v>
      </c>
      <c r="D20300" t="s">
        <v>92</v>
      </c>
      <c r="E20300">
        <v>2957</v>
      </c>
      <c r="F20300">
        <v>1</v>
      </c>
    </row>
    <row r="20301" spans="1:6">
      <c r="A20301">
        <v>7230</v>
      </c>
      <c r="B20301">
        <v>19</v>
      </c>
      <c r="C20301" t="s">
        <v>62</v>
      </c>
      <c r="D20301" t="s">
        <v>92</v>
      </c>
      <c r="E20301">
        <v>4083</v>
      </c>
      <c r="F20301">
        <v>1</v>
      </c>
    </row>
    <row r="20302" spans="1:6">
      <c r="A20302">
        <v>7230</v>
      </c>
      <c r="B20302">
        <v>19</v>
      </c>
      <c r="C20302" t="s">
        <v>62</v>
      </c>
      <c r="D20302" t="s">
        <v>92</v>
      </c>
      <c r="E20302">
        <v>2428</v>
      </c>
      <c r="F20302">
        <v>1</v>
      </c>
    </row>
    <row r="20303" spans="1:6">
      <c r="A20303">
        <v>7230</v>
      </c>
      <c r="B20303">
        <v>19</v>
      </c>
      <c r="C20303" t="s">
        <v>62</v>
      </c>
      <c r="D20303" t="s">
        <v>92</v>
      </c>
      <c r="E20303">
        <v>229</v>
      </c>
      <c r="F20303">
        <v>1</v>
      </c>
    </row>
    <row r="20304" spans="1:6">
      <c r="A20304">
        <v>7230</v>
      </c>
      <c r="B20304">
        <v>19</v>
      </c>
      <c r="C20304" t="s">
        <v>62</v>
      </c>
      <c r="D20304" t="s">
        <v>92</v>
      </c>
      <c r="E20304">
        <v>5154</v>
      </c>
      <c r="F20304">
        <v>1</v>
      </c>
    </row>
    <row r="20305" spans="1:6">
      <c r="A20305">
        <v>7230</v>
      </c>
      <c r="B20305">
        <v>19</v>
      </c>
      <c r="C20305" t="s">
        <v>62</v>
      </c>
      <c r="D20305" t="s">
        <v>92</v>
      </c>
      <c r="E20305">
        <v>2549</v>
      </c>
      <c r="F20305">
        <v>1</v>
      </c>
    </row>
    <row r="20306" spans="1:6">
      <c r="A20306">
        <v>7230</v>
      </c>
      <c r="B20306">
        <v>19</v>
      </c>
      <c r="C20306" t="s">
        <v>62</v>
      </c>
      <c r="D20306" t="s">
        <v>92</v>
      </c>
      <c r="E20306">
        <v>6027</v>
      </c>
      <c r="F20306">
        <v>1</v>
      </c>
    </row>
    <row r="20307" spans="1:6">
      <c r="A20307">
        <v>7230</v>
      </c>
      <c r="B20307">
        <v>19</v>
      </c>
      <c r="C20307" t="s">
        <v>62</v>
      </c>
      <c r="D20307" t="s">
        <v>92</v>
      </c>
      <c r="E20307">
        <v>2832</v>
      </c>
      <c r="F20307">
        <v>1</v>
      </c>
    </row>
    <row r="20308" spans="1:6">
      <c r="A20308">
        <v>7230</v>
      </c>
      <c r="B20308">
        <v>19</v>
      </c>
      <c r="C20308" t="s">
        <v>62</v>
      </c>
      <c r="D20308" t="s">
        <v>92</v>
      </c>
      <c r="E20308">
        <v>3862</v>
      </c>
      <c r="F20308">
        <v>1</v>
      </c>
    </row>
    <row r="20309" spans="1:6">
      <c r="A20309">
        <v>7230</v>
      </c>
      <c r="B20309">
        <v>19</v>
      </c>
      <c r="C20309" t="s">
        <v>62</v>
      </c>
      <c r="D20309" t="s">
        <v>92</v>
      </c>
      <c r="E20309">
        <v>3043</v>
      </c>
      <c r="F20309">
        <v>1</v>
      </c>
    </row>
    <row r="20310" spans="1:6">
      <c r="A20310">
        <v>7349</v>
      </c>
      <c r="B20310">
        <v>0</v>
      </c>
      <c r="C20310" t="s">
        <v>64</v>
      </c>
      <c r="D20310" t="s">
        <v>92</v>
      </c>
      <c r="E20310">
        <v>254</v>
      </c>
      <c r="F20310">
        <v>2</v>
      </c>
    </row>
    <row r="20311" spans="1:6">
      <c r="A20311">
        <v>7349</v>
      </c>
      <c r="B20311">
        <v>0</v>
      </c>
      <c r="C20311" t="s">
        <v>64</v>
      </c>
      <c r="D20311" t="s">
        <v>92</v>
      </c>
      <c r="E20311">
        <v>3218</v>
      </c>
      <c r="F20311">
        <v>2</v>
      </c>
    </row>
    <row r="20312" spans="1:6">
      <c r="A20312">
        <v>7349</v>
      </c>
      <c r="B20312">
        <v>0</v>
      </c>
      <c r="C20312" t="s">
        <v>64</v>
      </c>
      <c r="D20312" t="s">
        <v>92</v>
      </c>
      <c r="E20312">
        <v>4851</v>
      </c>
      <c r="F20312">
        <v>1</v>
      </c>
    </row>
    <row r="20313" spans="1:6">
      <c r="A20313">
        <v>7349</v>
      </c>
      <c r="B20313">
        <v>0</v>
      </c>
      <c r="C20313" t="s">
        <v>64</v>
      </c>
      <c r="D20313" t="s">
        <v>92</v>
      </c>
      <c r="E20313">
        <v>1332</v>
      </c>
      <c r="F20313">
        <v>1</v>
      </c>
    </row>
    <row r="20314" spans="1:6">
      <c r="A20314">
        <v>7349</v>
      </c>
      <c r="B20314">
        <v>0</v>
      </c>
      <c r="C20314" t="s">
        <v>64</v>
      </c>
      <c r="D20314" t="s">
        <v>92</v>
      </c>
      <c r="E20314">
        <v>2981</v>
      </c>
      <c r="F20314">
        <v>1</v>
      </c>
    </row>
    <row r="20315" spans="1:6">
      <c r="A20315">
        <v>7349</v>
      </c>
      <c r="B20315">
        <v>0</v>
      </c>
      <c r="C20315" t="s">
        <v>64</v>
      </c>
      <c r="D20315" t="s">
        <v>92</v>
      </c>
      <c r="E20315">
        <v>3166</v>
      </c>
      <c r="F20315">
        <v>1</v>
      </c>
    </row>
    <row r="20316" spans="1:6">
      <c r="A20316">
        <v>7349</v>
      </c>
      <c r="B20316">
        <v>0</v>
      </c>
      <c r="C20316" t="s">
        <v>64</v>
      </c>
      <c r="D20316" t="s">
        <v>92</v>
      </c>
      <c r="E20316">
        <v>1155</v>
      </c>
      <c r="F20316">
        <v>1</v>
      </c>
    </row>
    <row r="20317" spans="1:6">
      <c r="A20317">
        <v>7349</v>
      </c>
      <c r="B20317">
        <v>0</v>
      </c>
      <c r="C20317" t="s">
        <v>64</v>
      </c>
      <c r="D20317" t="s">
        <v>92</v>
      </c>
      <c r="E20317">
        <v>2888</v>
      </c>
      <c r="F20317">
        <v>1</v>
      </c>
    </row>
    <row r="20318" spans="1:6">
      <c r="A20318">
        <v>7349</v>
      </c>
      <c r="B20318">
        <v>0</v>
      </c>
      <c r="C20318" t="s">
        <v>64</v>
      </c>
      <c r="D20318" t="s">
        <v>92</v>
      </c>
      <c r="E20318">
        <v>4110</v>
      </c>
      <c r="F20318">
        <v>1</v>
      </c>
    </row>
    <row r="20319" spans="1:6">
      <c r="A20319">
        <v>7349</v>
      </c>
      <c r="B20319">
        <v>0</v>
      </c>
      <c r="C20319" t="s">
        <v>64</v>
      </c>
      <c r="D20319" t="s">
        <v>92</v>
      </c>
      <c r="E20319">
        <v>5575</v>
      </c>
      <c r="F20319">
        <v>1</v>
      </c>
    </row>
    <row r="20320" spans="1:6">
      <c r="A20320">
        <v>7349</v>
      </c>
      <c r="B20320">
        <v>0</v>
      </c>
      <c r="C20320" t="s">
        <v>64</v>
      </c>
      <c r="D20320" t="s">
        <v>92</v>
      </c>
      <c r="E20320">
        <v>5787</v>
      </c>
      <c r="F20320">
        <v>1</v>
      </c>
    </row>
    <row r="20321" spans="1:6">
      <c r="A20321">
        <v>7349</v>
      </c>
      <c r="B20321">
        <v>0</v>
      </c>
      <c r="C20321" t="s">
        <v>64</v>
      </c>
      <c r="D20321" t="s">
        <v>92</v>
      </c>
      <c r="E20321">
        <v>3769</v>
      </c>
      <c r="F20321">
        <v>1</v>
      </c>
    </row>
    <row r="20322" spans="1:6">
      <c r="A20322">
        <v>7349</v>
      </c>
      <c r="B20322">
        <v>0</v>
      </c>
      <c r="C20322" t="s">
        <v>64</v>
      </c>
      <c r="D20322" t="s">
        <v>92</v>
      </c>
      <c r="E20322">
        <v>3004</v>
      </c>
      <c r="F20322">
        <v>1</v>
      </c>
    </row>
    <row r="20323" spans="1:6">
      <c r="A20323">
        <v>7349</v>
      </c>
      <c r="B20323">
        <v>1</v>
      </c>
      <c r="C20323" t="s">
        <v>64</v>
      </c>
      <c r="D20323" t="s">
        <v>92</v>
      </c>
      <c r="E20323">
        <v>983</v>
      </c>
      <c r="F20323">
        <v>4</v>
      </c>
    </row>
    <row r="20324" spans="1:6">
      <c r="A20324">
        <v>7349</v>
      </c>
      <c r="B20324">
        <v>1</v>
      </c>
      <c r="C20324" t="s">
        <v>64</v>
      </c>
      <c r="D20324" t="s">
        <v>92</v>
      </c>
      <c r="E20324">
        <v>3303</v>
      </c>
      <c r="F20324">
        <v>2</v>
      </c>
    </row>
    <row r="20325" spans="1:6">
      <c r="A20325">
        <v>7349</v>
      </c>
      <c r="B20325">
        <v>1</v>
      </c>
      <c r="C20325" t="s">
        <v>64</v>
      </c>
      <c r="D20325" t="s">
        <v>92</v>
      </c>
      <c r="E20325">
        <v>2891</v>
      </c>
      <c r="F20325">
        <v>2</v>
      </c>
    </row>
    <row r="20326" spans="1:6">
      <c r="A20326">
        <v>7349</v>
      </c>
      <c r="B20326">
        <v>1</v>
      </c>
      <c r="C20326" t="s">
        <v>64</v>
      </c>
      <c r="D20326" t="s">
        <v>92</v>
      </c>
      <c r="E20326">
        <v>1298</v>
      </c>
      <c r="F20326">
        <v>1</v>
      </c>
    </row>
    <row r="20327" spans="1:6">
      <c r="A20327">
        <v>7349</v>
      </c>
      <c r="B20327">
        <v>1</v>
      </c>
      <c r="C20327" t="s">
        <v>64</v>
      </c>
      <c r="D20327" t="s">
        <v>92</v>
      </c>
      <c r="E20327">
        <v>4541</v>
      </c>
      <c r="F20327">
        <v>1</v>
      </c>
    </row>
    <row r="20328" spans="1:6">
      <c r="A20328">
        <v>7349</v>
      </c>
      <c r="B20328">
        <v>1</v>
      </c>
      <c r="C20328" t="s">
        <v>64</v>
      </c>
      <c r="D20328" t="s">
        <v>92</v>
      </c>
      <c r="E20328">
        <v>2333</v>
      </c>
      <c r="F20328">
        <v>1</v>
      </c>
    </row>
    <row r="20329" spans="1:6">
      <c r="A20329">
        <v>7349</v>
      </c>
      <c r="B20329">
        <v>1</v>
      </c>
      <c r="C20329" t="s">
        <v>64</v>
      </c>
      <c r="D20329" t="s">
        <v>92</v>
      </c>
      <c r="E20329">
        <v>2531</v>
      </c>
      <c r="F20329">
        <v>1</v>
      </c>
    </row>
    <row r="20330" spans="1:6">
      <c r="A20330">
        <v>7349</v>
      </c>
      <c r="B20330">
        <v>1</v>
      </c>
      <c r="C20330" t="s">
        <v>64</v>
      </c>
      <c r="D20330" t="s">
        <v>92</v>
      </c>
      <c r="E20330">
        <v>2128</v>
      </c>
      <c r="F20330">
        <v>1</v>
      </c>
    </row>
    <row r="20331" spans="1:6">
      <c r="A20331">
        <v>7349</v>
      </c>
      <c r="B20331">
        <v>1</v>
      </c>
      <c r="C20331" t="s">
        <v>64</v>
      </c>
      <c r="D20331" t="s">
        <v>92</v>
      </c>
      <c r="E20331">
        <v>1264</v>
      </c>
      <c r="F20331">
        <v>1</v>
      </c>
    </row>
    <row r="20332" spans="1:6">
      <c r="A20332">
        <v>7349</v>
      </c>
      <c r="B20332">
        <v>1</v>
      </c>
      <c r="C20332" t="s">
        <v>64</v>
      </c>
      <c r="D20332" t="s">
        <v>92</v>
      </c>
      <c r="E20332">
        <v>4666</v>
      </c>
      <c r="F20332">
        <v>1</v>
      </c>
    </row>
    <row r="20333" spans="1:6">
      <c r="A20333">
        <v>7349</v>
      </c>
      <c r="B20333">
        <v>1</v>
      </c>
      <c r="C20333" t="s">
        <v>64</v>
      </c>
      <c r="D20333" t="s">
        <v>92</v>
      </c>
      <c r="E20333">
        <v>3049</v>
      </c>
      <c r="F20333">
        <v>1</v>
      </c>
    </row>
    <row r="20334" spans="1:6">
      <c r="A20334">
        <v>7349</v>
      </c>
      <c r="B20334">
        <v>1</v>
      </c>
      <c r="C20334" t="s">
        <v>64</v>
      </c>
      <c r="D20334" t="s">
        <v>92</v>
      </c>
      <c r="E20334">
        <v>972</v>
      </c>
      <c r="F20334">
        <v>1</v>
      </c>
    </row>
    <row r="20335" spans="1:6">
      <c r="A20335">
        <v>7349</v>
      </c>
      <c r="B20335">
        <v>1</v>
      </c>
      <c r="C20335" t="s">
        <v>64</v>
      </c>
      <c r="D20335" t="s">
        <v>92</v>
      </c>
      <c r="E20335">
        <v>5122</v>
      </c>
      <c r="F20335">
        <v>1</v>
      </c>
    </row>
    <row r="20336" spans="1:6">
      <c r="A20336">
        <v>7349</v>
      </c>
      <c r="B20336">
        <v>3</v>
      </c>
      <c r="C20336" t="s">
        <v>64</v>
      </c>
      <c r="D20336" t="s">
        <v>92</v>
      </c>
      <c r="E20336">
        <v>2827</v>
      </c>
      <c r="F20336">
        <v>3</v>
      </c>
    </row>
    <row r="20337" spans="1:6">
      <c r="A20337">
        <v>7349</v>
      </c>
      <c r="B20337">
        <v>3</v>
      </c>
      <c r="C20337" t="s">
        <v>64</v>
      </c>
      <c r="D20337" t="s">
        <v>92</v>
      </c>
      <c r="E20337">
        <v>2608</v>
      </c>
      <c r="F20337">
        <v>2</v>
      </c>
    </row>
    <row r="20338" spans="1:6">
      <c r="A20338">
        <v>7349</v>
      </c>
      <c r="B20338">
        <v>3</v>
      </c>
      <c r="C20338" t="s">
        <v>64</v>
      </c>
      <c r="D20338" t="s">
        <v>92</v>
      </c>
      <c r="E20338">
        <v>2734</v>
      </c>
      <c r="F20338">
        <v>2</v>
      </c>
    </row>
    <row r="20339" spans="1:6">
      <c r="A20339">
        <v>7349</v>
      </c>
      <c r="B20339">
        <v>3</v>
      </c>
      <c r="C20339" t="s">
        <v>64</v>
      </c>
      <c r="D20339" t="s">
        <v>92</v>
      </c>
      <c r="E20339">
        <v>5424</v>
      </c>
      <c r="F20339">
        <v>2</v>
      </c>
    </row>
    <row r="20340" spans="1:6">
      <c r="A20340">
        <v>7349</v>
      </c>
      <c r="B20340">
        <v>3</v>
      </c>
      <c r="C20340" t="s">
        <v>64</v>
      </c>
      <c r="D20340" t="s">
        <v>92</v>
      </c>
      <c r="E20340">
        <v>2683</v>
      </c>
      <c r="F20340">
        <v>1</v>
      </c>
    </row>
    <row r="20341" spans="1:6">
      <c r="A20341">
        <v>7349</v>
      </c>
      <c r="B20341">
        <v>3</v>
      </c>
      <c r="C20341" t="s">
        <v>64</v>
      </c>
      <c r="D20341" t="s">
        <v>92</v>
      </c>
      <c r="E20341">
        <v>4668</v>
      </c>
      <c r="F20341">
        <v>1</v>
      </c>
    </row>
    <row r="20342" spans="1:6">
      <c r="A20342">
        <v>7349</v>
      </c>
      <c r="B20342">
        <v>3</v>
      </c>
      <c r="C20342" t="s">
        <v>64</v>
      </c>
      <c r="D20342" t="s">
        <v>92</v>
      </c>
      <c r="E20342">
        <v>5622</v>
      </c>
      <c r="F20342">
        <v>1</v>
      </c>
    </row>
    <row r="20343" spans="1:6">
      <c r="A20343">
        <v>7349</v>
      </c>
      <c r="B20343">
        <v>3</v>
      </c>
      <c r="C20343" t="s">
        <v>64</v>
      </c>
      <c r="D20343" t="s">
        <v>92</v>
      </c>
      <c r="E20343">
        <v>3990</v>
      </c>
      <c r="F20343">
        <v>1</v>
      </c>
    </row>
    <row r="20344" spans="1:6">
      <c r="A20344">
        <v>7349</v>
      </c>
      <c r="B20344">
        <v>3</v>
      </c>
      <c r="C20344" t="s">
        <v>64</v>
      </c>
      <c r="D20344" t="s">
        <v>92</v>
      </c>
      <c r="E20344">
        <v>4441</v>
      </c>
      <c r="F20344">
        <v>1</v>
      </c>
    </row>
    <row r="20345" spans="1:6">
      <c r="A20345">
        <v>7349</v>
      </c>
      <c r="B20345">
        <v>3</v>
      </c>
      <c r="C20345" t="s">
        <v>64</v>
      </c>
      <c r="D20345" t="s">
        <v>92</v>
      </c>
      <c r="E20345">
        <v>2501</v>
      </c>
      <c r="F20345">
        <v>1</v>
      </c>
    </row>
    <row r="20346" spans="1:6">
      <c r="A20346">
        <v>7349</v>
      </c>
      <c r="B20346">
        <v>3</v>
      </c>
      <c r="C20346" t="s">
        <v>64</v>
      </c>
      <c r="D20346" t="s">
        <v>92</v>
      </c>
      <c r="E20346">
        <v>1052</v>
      </c>
      <c r="F20346">
        <v>1</v>
      </c>
    </row>
    <row r="20347" spans="1:6">
      <c r="A20347">
        <v>7349</v>
      </c>
      <c r="B20347">
        <v>3</v>
      </c>
      <c r="C20347" t="s">
        <v>64</v>
      </c>
      <c r="D20347" t="s">
        <v>92</v>
      </c>
      <c r="E20347">
        <v>4530</v>
      </c>
      <c r="F20347">
        <v>1</v>
      </c>
    </row>
    <row r="20348" spans="1:6">
      <c r="A20348">
        <v>7349</v>
      </c>
      <c r="B20348">
        <v>3</v>
      </c>
      <c r="C20348" t="s">
        <v>64</v>
      </c>
      <c r="D20348" t="s">
        <v>92</v>
      </c>
      <c r="E20348">
        <v>5928</v>
      </c>
      <c r="F20348">
        <v>1</v>
      </c>
    </row>
    <row r="20349" spans="1:6">
      <c r="A20349">
        <v>7349</v>
      </c>
      <c r="B20349">
        <v>3</v>
      </c>
      <c r="C20349" t="s">
        <v>64</v>
      </c>
      <c r="D20349" t="s">
        <v>92</v>
      </c>
      <c r="E20349">
        <v>4165</v>
      </c>
      <c r="F20349">
        <v>1</v>
      </c>
    </row>
    <row r="20350" spans="1:6">
      <c r="A20350">
        <v>7349</v>
      </c>
      <c r="B20350">
        <v>3</v>
      </c>
      <c r="C20350" t="s">
        <v>64</v>
      </c>
      <c r="D20350" t="s">
        <v>92</v>
      </c>
      <c r="E20350">
        <v>5162</v>
      </c>
      <c r="F20350">
        <v>1</v>
      </c>
    </row>
    <row r="20351" spans="1:6">
      <c r="A20351">
        <v>7349</v>
      </c>
      <c r="B20351">
        <v>3</v>
      </c>
      <c r="C20351" t="s">
        <v>64</v>
      </c>
      <c r="D20351" t="s">
        <v>92</v>
      </c>
      <c r="E20351">
        <v>3076</v>
      </c>
      <c r="F20351">
        <v>1</v>
      </c>
    </row>
    <row r="20352" spans="1:6">
      <c r="A20352">
        <v>7349</v>
      </c>
      <c r="B20352">
        <v>3</v>
      </c>
      <c r="C20352" t="s">
        <v>64</v>
      </c>
      <c r="D20352" t="s">
        <v>92</v>
      </c>
      <c r="E20352">
        <v>2178</v>
      </c>
      <c r="F20352">
        <v>1</v>
      </c>
    </row>
    <row r="20353" spans="1:6">
      <c r="A20353">
        <v>7349</v>
      </c>
      <c r="B20353">
        <v>3</v>
      </c>
      <c r="C20353" t="s">
        <v>64</v>
      </c>
      <c r="D20353" t="s">
        <v>92</v>
      </c>
      <c r="E20353">
        <v>2984</v>
      </c>
      <c r="F20353">
        <v>1</v>
      </c>
    </row>
    <row r="20354" spans="1:6">
      <c r="A20354">
        <v>7349</v>
      </c>
      <c r="B20354">
        <v>4</v>
      </c>
      <c r="C20354" t="s">
        <v>64</v>
      </c>
      <c r="D20354" t="s">
        <v>92</v>
      </c>
      <c r="E20354">
        <v>4290</v>
      </c>
      <c r="F20354">
        <v>2</v>
      </c>
    </row>
    <row r="20355" spans="1:6">
      <c r="A20355">
        <v>7349</v>
      </c>
      <c r="B20355">
        <v>4</v>
      </c>
      <c r="C20355" t="s">
        <v>64</v>
      </c>
      <c r="D20355" t="s">
        <v>92</v>
      </c>
      <c r="E20355">
        <v>5570</v>
      </c>
      <c r="F20355">
        <v>2</v>
      </c>
    </row>
    <row r="20356" spans="1:6">
      <c r="A20356">
        <v>7349</v>
      </c>
      <c r="B20356">
        <v>4</v>
      </c>
      <c r="C20356" t="s">
        <v>64</v>
      </c>
      <c r="D20356" t="s">
        <v>92</v>
      </c>
      <c r="E20356">
        <v>4001</v>
      </c>
      <c r="F20356">
        <v>1</v>
      </c>
    </row>
    <row r="20357" spans="1:6">
      <c r="A20357">
        <v>7349</v>
      </c>
      <c r="B20357">
        <v>4</v>
      </c>
      <c r="C20357" t="s">
        <v>64</v>
      </c>
      <c r="D20357" t="s">
        <v>92</v>
      </c>
      <c r="E20357">
        <v>5850</v>
      </c>
      <c r="F20357">
        <v>1</v>
      </c>
    </row>
    <row r="20358" spans="1:6">
      <c r="A20358">
        <v>7349</v>
      </c>
      <c r="B20358">
        <v>4</v>
      </c>
      <c r="C20358" t="s">
        <v>64</v>
      </c>
      <c r="D20358" t="s">
        <v>92</v>
      </c>
      <c r="E20358">
        <v>4973</v>
      </c>
      <c r="F20358">
        <v>1</v>
      </c>
    </row>
    <row r="20359" spans="1:6">
      <c r="A20359">
        <v>7349</v>
      </c>
      <c r="B20359">
        <v>4</v>
      </c>
      <c r="C20359" t="s">
        <v>64</v>
      </c>
      <c r="D20359" t="s">
        <v>92</v>
      </c>
      <c r="E20359">
        <v>5359</v>
      </c>
      <c r="F20359">
        <v>1</v>
      </c>
    </row>
    <row r="20360" spans="1:6">
      <c r="A20360">
        <v>7349</v>
      </c>
      <c r="B20360">
        <v>4</v>
      </c>
      <c r="C20360" t="s">
        <v>64</v>
      </c>
      <c r="D20360" t="s">
        <v>92</v>
      </c>
      <c r="E20360">
        <v>4639</v>
      </c>
      <c r="F20360">
        <v>1</v>
      </c>
    </row>
    <row r="20361" spans="1:6">
      <c r="A20361">
        <v>7349</v>
      </c>
      <c r="B20361">
        <v>4</v>
      </c>
      <c r="C20361" t="s">
        <v>64</v>
      </c>
      <c r="D20361" t="s">
        <v>92</v>
      </c>
      <c r="E20361">
        <v>5785</v>
      </c>
      <c r="F20361">
        <v>1</v>
      </c>
    </row>
    <row r="20362" spans="1:6">
      <c r="A20362">
        <v>7349</v>
      </c>
      <c r="B20362">
        <v>4</v>
      </c>
      <c r="C20362" t="s">
        <v>64</v>
      </c>
      <c r="D20362" t="s">
        <v>92</v>
      </c>
      <c r="E20362">
        <v>2325</v>
      </c>
      <c r="F20362">
        <v>1</v>
      </c>
    </row>
    <row r="20363" spans="1:6">
      <c r="A20363">
        <v>7349</v>
      </c>
      <c r="B20363">
        <v>4</v>
      </c>
      <c r="C20363" t="s">
        <v>64</v>
      </c>
      <c r="D20363" t="s">
        <v>92</v>
      </c>
      <c r="E20363">
        <v>2929</v>
      </c>
      <c r="F20363">
        <v>1</v>
      </c>
    </row>
    <row r="20364" spans="1:6">
      <c r="A20364">
        <v>7349</v>
      </c>
      <c r="B20364">
        <v>4</v>
      </c>
      <c r="C20364" t="s">
        <v>64</v>
      </c>
      <c r="D20364" t="s">
        <v>92</v>
      </c>
      <c r="E20364">
        <v>1059</v>
      </c>
      <c r="F20364">
        <v>1</v>
      </c>
    </row>
    <row r="20365" spans="1:6">
      <c r="A20365">
        <v>7349</v>
      </c>
      <c r="B20365">
        <v>4</v>
      </c>
      <c r="C20365" t="s">
        <v>64</v>
      </c>
      <c r="D20365" t="s">
        <v>92</v>
      </c>
      <c r="E20365">
        <v>4261</v>
      </c>
      <c r="F20365">
        <v>1</v>
      </c>
    </row>
    <row r="20366" spans="1:6">
      <c r="A20366">
        <v>7349</v>
      </c>
      <c r="B20366">
        <v>4</v>
      </c>
      <c r="C20366" t="s">
        <v>64</v>
      </c>
      <c r="D20366" t="s">
        <v>92</v>
      </c>
      <c r="E20366">
        <v>4264</v>
      </c>
      <c r="F20366">
        <v>1</v>
      </c>
    </row>
    <row r="20367" spans="1:6">
      <c r="A20367">
        <v>7349</v>
      </c>
      <c r="B20367">
        <v>4</v>
      </c>
      <c r="C20367" t="s">
        <v>64</v>
      </c>
      <c r="D20367" t="s">
        <v>92</v>
      </c>
      <c r="E20367">
        <v>3826</v>
      </c>
      <c r="F20367">
        <v>1</v>
      </c>
    </row>
    <row r="20368" spans="1:6">
      <c r="A20368">
        <v>7349</v>
      </c>
      <c r="B20368">
        <v>4</v>
      </c>
      <c r="C20368" t="s">
        <v>64</v>
      </c>
      <c r="D20368" t="s">
        <v>92</v>
      </c>
      <c r="E20368">
        <v>2861</v>
      </c>
      <c r="F20368">
        <v>1</v>
      </c>
    </row>
    <row r="20369" spans="1:6">
      <c r="A20369">
        <v>7349</v>
      </c>
      <c r="B20369">
        <v>4</v>
      </c>
      <c r="C20369" t="s">
        <v>64</v>
      </c>
      <c r="D20369" t="s">
        <v>92</v>
      </c>
      <c r="E20369">
        <v>3027</v>
      </c>
      <c r="F20369">
        <v>1</v>
      </c>
    </row>
    <row r="20370" spans="1:6">
      <c r="A20370">
        <v>7349</v>
      </c>
      <c r="B20370">
        <v>4</v>
      </c>
      <c r="C20370" t="s">
        <v>64</v>
      </c>
      <c r="D20370" t="s">
        <v>92</v>
      </c>
      <c r="E20370">
        <v>2125</v>
      </c>
      <c r="F20370">
        <v>1</v>
      </c>
    </row>
    <row r="20371" spans="1:6">
      <c r="A20371">
        <v>7349</v>
      </c>
      <c r="B20371">
        <v>4</v>
      </c>
      <c r="C20371" t="s">
        <v>64</v>
      </c>
      <c r="D20371" t="s">
        <v>92</v>
      </c>
      <c r="E20371">
        <v>6029</v>
      </c>
      <c r="F20371">
        <v>1</v>
      </c>
    </row>
    <row r="20372" spans="1:6">
      <c r="A20372">
        <v>7349</v>
      </c>
      <c r="B20372">
        <v>4</v>
      </c>
      <c r="C20372" t="s">
        <v>64</v>
      </c>
      <c r="D20372" t="s">
        <v>92</v>
      </c>
      <c r="E20372">
        <v>2643</v>
      </c>
      <c r="F20372">
        <v>1</v>
      </c>
    </row>
    <row r="20373" spans="1:6">
      <c r="A20373">
        <v>7349</v>
      </c>
      <c r="B20373">
        <v>4</v>
      </c>
      <c r="C20373" t="s">
        <v>64</v>
      </c>
      <c r="D20373" t="s">
        <v>92</v>
      </c>
      <c r="E20373">
        <v>2611</v>
      </c>
      <c r="F20373">
        <v>1</v>
      </c>
    </row>
    <row r="20374" spans="1:6">
      <c r="A20374">
        <v>7349</v>
      </c>
      <c r="B20374">
        <v>4</v>
      </c>
      <c r="C20374" t="s">
        <v>64</v>
      </c>
      <c r="D20374" t="s">
        <v>92</v>
      </c>
      <c r="E20374">
        <v>2568</v>
      </c>
      <c r="F20374">
        <v>1</v>
      </c>
    </row>
    <row r="20375" spans="1:6">
      <c r="A20375">
        <v>7349</v>
      </c>
      <c r="B20375">
        <v>4</v>
      </c>
      <c r="C20375" t="s">
        <v>64</v>
      </c>
      <c r="D20375" t="s">
        <v>92</v>
      </c>
      <c r="E20375">
        <v>4940</v>
      </c>
      <c r="F20375">
        <v>1</v>
      </c>
    </row>
    <row r="20376" spans="1:6">
      <c r="A20376">
        <v>7349</v>
      </c>
      <c r="B20376">
        <v>7</v>
      </c>
      <c r="C20376" t="s">
        <v>64</v>
      </c>
      <c r="D20376" t="s">
        <v>92</v>
      </c>
      <c r="E20376">
        <v>3834</v>
      </c>
      <c r="F20376">
        <v>3</v>
      </c>
    </row>
    <row r="20377" spans="1:6">
      <c r="A20377">
        <v>7349</v>
      </c>
      <c r="B20377">
        <v>7</v>
      </c>
      <c r="C20377" t="s">
        <v>64</v>
      </c>
      <c r="D20377" t="s">
        <v>92</v>
      </c>
      <c r="E20377">
        <v>1175</v>
      </c>
      <c r="F20377">
        <v>2</v>
      </c>
    </row>
    <row r="20378" spans="1:6">
      <c r="A20378">
        <v>7349</v>
      </c>
      <c r="B20378">
        <v>7</v>
      </c>
      <c r="C20378" t="s">
        <v>64</v>
      </c>
      <c r="D20378" t="s">
        <v>92</v>
      </c>
      <c r="E20378">
        <v>4964</v>
      </c>
      <c r="F20378">
        <v>1</v>
      </c>
    </row>
    <row r="20379" spans="1:6">
      <c r="A20379">
        <v>7349</v>
      </c>
      <c r="B20379">
        <v>7</v>
      </c>
      <c r="C20379" t="s">
        <v>64</v>
      </c>
      <c r="D20379" t="s">
        <v>92</v>
      </c>
      <c r="E20379">
        <v>2250</v>
      </c>
      <c r="F20379">
        <v>1</v>
      </c>
    </row>
    <row r="20380" spans="1:6">
      <c r="A20380">
        <v>7349</v>
      </c>
      <c r="B20380">
        <v>7</v>
      </c>
      <c r="C20380" t="s">
        <v>64</v>
      </c>
      <c r="D20380" t="s">
        <v>92</v>
      </c>
      <c r="E20380">
        <v>5463</v>
      </c>
      <c r="F20380">
        <v>1</v>
      </c>
    </row>
    <row r="20381" spans="1:6">
      <c r="A20381">
        <v>7349</v>
      </c>
      <c r="B20381">
        <v>7</v>
      </c>
      <c r="C20381" t="s">
        <v>64</v>
      </c>
      <c r="D20381" t="s">
        <v>92</v>
      </c>
      <c r="E20381">
        <v>4565</v>
      </c>
      <c r="F20381">
        <v>1</v>
      </c>
    </row>
    <row r="20382" spans="1:6">
      <c r="A20382">
        <v>7349</v>
      </c>
      <c r="B20382">
        <v>7</v>
      </c>
      <c r="C20382" t="s">
        <v>64</v>
      </c>
      <c r="D20382" t="s">
        <v>92</v>
      </c>
      <c r="E20382">
        <v>4354</v>
      </c>
      <c r="F20382">
        <v>1</v>
      </c>
    </row>
    <row r="20383" spans="1:6">
      <c r="A20383">
        <v>7349</v>
      </c>
      <c r="B20383">
        <v>7</v>
      </c>
      <c r="C20383" t="s">
        <v>64</v>
      </c>
      <c r="D20383" t="s">
        <v>92</v>
      </c>
      <c r="E20383">
        <v>4093</v>
      </c>
      <c r="F20383">
        <v>1</v>
      </c>
    </row>
    <row r="20384" spans="1:6">
      <c r="A20384">
        <v>7349</v>
      </c>
      <c r="B20384">
        <v>7</v>
      </c>
      <c r="C20384" t="s">
        <v>64</v>
      </c>
      <c r="D20384" t="s">
        <v>92</v>
      </c>
      <c r="E20384">
        <v>49</v>
      </c>
      <c r="F20384">
        <v>1</v>
      </c>
    </row>
    <row r="20385" spans="1:6">
      <c r="A20385">
        <v>7349</v>
      </c>
      <c r="B20385">
        <v>7</v>
      </c>
      <c r="C20385" t="s">
        <v>64</v>
      </c>
      <c r="D20385" t="s">
        <v>92</v>
      </c>
      <c r="E20385">
        <v>1120</v>
      </c>
      <c r="F20385">
        <v>1</v>
      </c>
    </row>
    <row r="20386" spans="1:6">
      <c r="A20386">
        <v>7349</v>
      </c>
      <c r="B20386">
        <v>7</v>
      </c>
      <c r="C20386" t="s">
        <v>64</v>
      </c>
      <c r="D20386" t="s">
        <v>92</v>
      </c>
      <c r="E20386">
        <v>5659</v>
      </c>
      <c r="F20386">
        <v>1</v>
      </c>
    </row>
    <row r="20387" spans="1:6">
      <c r="A20387">
        <v>7349</v>
      </c>
      <c r="B20387">
        <v>7</v>
      </c>
      <c r="C20387" t="s">
        <v>64</v>
      </c>
      <c r="D20387" t="s">
        <v>92</v>
      </c>
      <c r="E20387">
        <v>4602</v>
      </c>
      <c r="F20387">
        <v>1</v>
      </c>
    </row>
    <row r="20388" spans="1:6">
      <c r="A20388">
        <v>7349</v>
      </c>
      <c r="B20388">
        <v>7</v>
      </c>
      <c r="C20388" t="s">
        <v>64</v>
      </c>
      <c r="D20388" t="s">
        <v>92</v>
      </c>
      <c r="E20388">
        <v>3789</v>
      </c>
      <c r="F20388">
        <v>1</v>
      </c>
    </row>
    <row r="20389" spans="1:6">
      <c r="A20389">
        <v>7349</v>
      </c>
      <c r="B20389">
        <v>7</v>
      </c>
      <c r="C20389" t="s">
        <v>64</v>
      </c>
      <c r="D20389" t="s">
        <v>92</v>
      </c>
      <c r="E20389">
        <v>4550</v>
      </c>
      <c r="F20389">
        <v>1</v>
      </c>
    </row>
    <row r="20390" spans="1:6">
      <c r="A20390">
        <v>7349</v>
      </c>
      <c r="B20390">
        <v>7</v>
      </c>
      <c r="C20390" t="s">
        <v>64</v>
      </c>
      <c r="D20390" t="s">
        <v>92</v>
      </c>
      <c r="E20390">
        <v>2698</v>
      </c>
      <c r="F20390">
        <v>1</v>
      </c>
    </row>
    <row r="20391" spans="1:6">
      <c r="A20391">
        <v>7349</v>
      </c>
      <c r="B20391">
        <v>7</v>
      </c>
      <c r="C20391" t="s">
        <v>64</v>
      </c>
      <c r="D20391" t="s">
        <v>92</v>
      </c>
      <c r="E20391">
        <v>1209</v>
      </c>
      <c r="F20391">
        <v>1</v>
      </c>
    </row>
    <row r="20392" spans="1:6">
      <c r="A20392">
        <v>7349</v>
      </c>
      <c r="B20392">
        <v>7</v>
      </c>
      <c r="C20392" t="s">
        <v>64</v>
      </c>
      <c r="D20392" t="s">
        <v>92</v>
      </c>
      <c r="E20392">
        <v>1309</v>
      </c>
      <c r="F20392">
        <v>1</v>
      </c>
    </row>
    <row r="20393" spans="1:6">
      <c r="A20393">
        <v>7349</v>
      </c>
      <c r="B20393">
        <v>7</v>
      </c>
      <c r="C20393" t="s">
        <v>64</v>
      </c>
      <c r="D20393" t="s">
        <v>92</v>
      </c>
      <c r="E20393">
        <v>3931</v>
      </c>
      <c r="F20393">
        <v>1</v>
      </c>
    </row>
    <row r="20394" spans="1:6">
      <c r="A20394">
        <v>7349</v>
      </c>
      <c r="B20394">
        <v>7</v>
      </c>
      <c r="C20394" t="s">
        <v>64</v>
      </c>
      <c r="D20394" t="s">
        <v>92</v>
      </c>
      <c r="E20394">
        <v>115</v>
      </c>
      <c r="F20394">
        <v>1</v>
      </c>
    </row>
    <row r="20395" spans="1:6">
      <c r="A20395">
        <v>7349</v>
      </c>
      <c r="B20395">
        <v>7</v>
      </c>
      <c r="C20395" t="s">
        <v>64</v>
      </c>
      <c r="D20395" t="s">
        <v>92</v>
      </c>
      <c r="E20395">
        <v>4896</v>
      </c>
      <c r="F20395">
        <v>1</v>
      </c>
    </row>
    <row r="20396" spans="1:6">
      <c r="A20396">
        <v>7349</v>
      </c>
      <c r="B20396">
        <v>7</v>
      </c>
      <c r="C20396" t="s">
        <v>64</v>
      </c>
      <c r="D20396" t="s">
        <v>92</v>
      </c>
      <c r="E20396">
        <v>2790</v>
      </c>
      <c r="F20396">
        <v>1</v>
      </c>
    </row>
    <row r="20397" spans="1:6">
      <c r="A20397">
        <v>7349</v>
      </c>
      <c r="B20397">
        <v>7</v>
      </c>
      <c r="C20397" t="s">
        <v>64</v>
      </c>
      <c r="D20397" t="s">
        <v>92</v>
      </c>
      <c r="E20397">
        <v>3082</v>
      </c>
      <c r="F20397">
        <v>1</v>
      </c>
    </row>
    <row r="20398" spans="1:6">
      <c r="A20398">
        <v>7349</v>
      </c>
      <c r="B20398">
        <v>8</v>
      </c>
      <c r="C20398" t="s">
        <v>64</v>
      </c>
      <c r="D20398" t="s">
        <v>92</v>
      </c>
      <c r="E20398">
        <v>2156</v>
      </c>
      <c r="F20398">
        <v>3</v>
      </c>
    </row>
    <row r="20399" spans="1:6">
      <c r="A20399">
        <v>7349</v>
      </c>
      <c r="B20399">
        <v>8</v>
      </c>
      <c r="C20399" t="s">
        <v>64</v>
      </c>
      <c r="D20399" t="s">
        <v>92</v>
      </c>
      <c r="E20399">
        <v>3442</v>
      </c>
      <c r="F20399">
        <v>2</v>
      </c>
    </row>
    <row r="20400" spans="1:6">
      <c r="A20400">
        <v>7349</v>
      </c>
      <c r="B20400">
        <v>8</v>
      </c>
      <c r="C20400" t="s">
        <v>64</v>
      </c>
      <c r="D20400" t="s">
        <v>92</v>
      </c>
      <c r="E20400">
        <v>6003</v>
      </c>
      <c r="F20400">
        <v>1</v>
      </c>
    </row>
    <row r="20401" spans="1:6">
      <c r="A20401">
        <v>7349</v>
      </c>
      <c r="B20401">
        <v>8</v>
      </c>
      <c r="C20401" t="s">
        <v>64</v>
      </c>
      <c r="D20401" t="s">
        <v>92</v>
      </c>
      <c r="E20401">
        <v>4510</v>
      </c>
      <c r="F20401">
        <v>1</v>
      </c>
    </row>
    <row r="20402" spans="1:6">
      <c r="A20402">
        <v>7349</v>
      </c>
      <c r="B20402">
        <v>8</v>
      </c>
      <c r="C20402" t="s">
        <v>64</v>
      </c>
      <c r="D20402" t="s">
        <v>92</v>
      </c>
      <c r="E20402">
        <v>1</v>
      </c>
      <c r="F20402">
        <v>1</v>
      </c>
    </row>
    <row r="20403" spans="1:6">
      <c r="A20403">
        <v>7349</v>
      </c>
      <c r="B20403">
        <v>8</v>
      </c>
      <c r="C20403" t="s">
        <v>64</v>
      </c>
      <c r="D20403" t="s">
        <v>92</v>
      </c>
      <c r="E20403">
        <v>5414</v>
      </c>
      <c r="F20403">
        <v>1</v>
      </c>
    </row>
    <row r="20404" spans="1:6">
      <c r="A20404">
        <v>7349</v>
      </c>
      <c r="B20404">
        <v>8</v>
      </c>
      <c r="C20404" t="s">
        <v>64</v>
      </c>
      <c r="D20404" t="s">
        <v>92</v>
      </c>
      <c r="E20404">
        <v>4146</v>
      </c>
      <c r="F20404">
        <v>1</v>
      </c>
    </row>
    <row r="20405" spans="1:6">
      <c r="A20405">
        <v>7349</v>
      </c>
      <c r="B20405">
        <v>8</v>
      </c>
      <c r="C20405" t="s">
        <v>64</v>
      </c>
      <c r="D20405" t="s">
        <v>92</v>
      </c>
      <c r="E20405">
        <v>2859</v>
      </c>
      <c r="F20405">
        <v>1</v>
      </c>
    </row>
    <row r="20406" spans="1:6">
      <c r="A20406">
        <v>7349</v>
      </c>
      <c r="B20406">
        <v>8</v>
      </c>
      <c r="C20406" t="s">
        <v>64</v>
      </c>
      <c r="D20406" t="s">
        <v>92</v>
      </c>
      <c r="E20406">
        <v>2148</v>
      </c>
      <c r="F20406">
        <v>1</v>
      </c>
    </row>
    <row r="20407" spans="1:6">
      <c r="A20407">
        <v>7349</v>
      </c>
      <c r="B20407">
        <v>8</v>
      </c>
      <c r="C20407" t="s">
        <v>64</v>
      </c>
      <c r="D20407" t="s">
        <v>92</v>
      </c>
      <c r="E20407">
        <v>3566</v>
      </c>
      <c r="F20407">
        <v>1</v>
      </c>
    </row>
    <row r="20408" spans="1:6">
      <c r="A20408">
        <v>7349</v>
      </c>
      <c r="B20408">
        <v>8</v>
      </c>
      <c r="C20408" t="s">
        <v>64</v>
      </c>
      <c r="D20408" t="s">
        <v>92</v>
      </c>
      <c r="E20408">
        <v>5479</v>
      </c>
      <c r="F20408">
        <v>1</v>
      </c>
    </row>
    <row r="20409" spans="1:6">
      <c r="A20409">
        <v>7349</v>
      </c>
      <c r="B20409">
        <v>8</v>
      </c>
      <c r="C20409" t="s">
        <v>64</v>
      </c>
      <c r="D20409" t="s">
        <v>92</v>
      </c>
      <c r="E20409">
        <v>4233</v>
      </c>
      <c r="F20409">
        <v>1</v>
      </c>
    </row>
    <row r="20410" spans="1:6">
      <c r="A20410">
        <v>7349</v>
      </c>
      <c r="B20410">
        <v>8</v>
      </c>
      <c r="C20410" t="s">
        <v>64</v>
      </c>
      <c r="D20410" t="s">
        <v>92</v>
      </c>
      <c r="E20410">
        <v>5090</v>
      </c>
      <c r="F20410">
        <v>1</v>
      </c>
    </row>
    <row r="20411" spans="1:6">
      <c r="A20411">
        <v>7349</v>
      </c>
      <c r="B20411">
        <v>8</v>
      </c>
      <c r="C20411" t="s">
        <v>64</v>
      </c>
      <c r="D20411" t="s">
        <v>92</v>
      </c>
      <c r="E20411">
        <v>2790</v>
      </c>
      <c r="F20411">
        <v>1</v>
      </c>
    </row>
    <row r="20412" spans="1:6">
      <c r="A20412">
        <v>7349</v>
      </c>
      <c r="B20412">
        <v>8</v>
      </c>
      <c r="C20412" t="s">
        <v>64</v>
      </c>
      <c r="D20412" t="s">
        <v>92</v>
      </c>
      <c r="E20412">
        <v>5069</v>
      </c>
      <c r="F20412">
        <v>1</v>
      </c>
    </row>
    <row r="20413" spans="1:6">
      <c r="A20413">
        <v>7349</v>
      </c>
      <c r="B20413">
        <v>8</v>
      </c>
      <c r="C20413" t="s">
        <v>64</v>
      </c>
      <c r="D20413" t="s">
        <v>92</v>
      </c>
      <c r="E20413">
        <v>5948</v>
      </c>
      <c r="F20413">
        <v>1</v>
      </c>
    </row>
    <row r="20414" spans="1:6">
      <c r="A20414">
        <v>7349</v>
      </c>
      <c r="B20414">
        <v>9</v>
      </c>
      <c r="C20414" t="s">
        <v>64</v>
      </c>
      <c r="D20414" t="s">
        <v>92</v>
      </c>
      <c r="E20414">
        <v>5048</v>
      </c>
      <c r="F20414">
        <v>2</v>
      </c>
    </row>
    <row r="20415" spans="1:6">
      <c r="A20415">
        <v>7349</v>
      </c>
      <c r="B20415">
        <v>9</v>
      </c>
      <c r="C20415" t="s">
        <v>64</v>
      </c>
      <c r="D20415" t="s">
        <v>92</v>
      </c>
      <c r="E20415">
        <v>285</v>
      </c>
      <c r="F20415">
        <v>2</v>
      </c>
    </row>
    <row r="20416" spans="1:6">
      <c r="A20416">
        <v>7349</v>
      </c>
      <c r="B20416">
        <v>9</v>
      </c>
      <c r="C20416" t="s">
        <v>64</v>
      </c>
      <c r="D20416" t="s">
        <v>92</v>
      </c>
      <c r="E20416">
        <v>82</v>
      </c>
      <c r="F20416">
        <v>2</v>
      </c>
    </row>
    <row r="20417" spans="1:6">
      <c r="A20417">
        <v>7349</v>
      </c>
      <c r="B20417">
        <v>9</v>
      </c>
      <c r="C20417" t="s">
        <v>64</v>
      </c>
      <c r="D20417" t="s">
        <v>92</v>
      </c>
      <c r="E20417">
        <v>4532</v>
      </c>
      <c r="F20417">
        <v>2</v>
      </c>
    </row>
    <row r="20418" spans="1:6">
      <c r="A20418">
        <v>7349</v>
      </c>
      <c r="B20418">
        <v>9</v>
      </c>
      <c r="C20418" t="s">
        <v>64</v>
      </c>
      <c r="D20418" t="s">
        <v>92</v>
      </c>
      <c r="E20418">
        <v>2573</v>
      </c>
      <c r="F20418">
        <v>2</v>
      </c>
    </row>
    <row r="20419" spans="1:6">
      <c r="A20419">
        <v>7349</v>
      </c>
      <c r="B20419">
        <v>9</v>
      </c>
      <c r="C20419" t="s">
        <v>64</v>
      </c>
      <c r="D20419" t="s">
        <v>92</v>
      </c>
      <c r="E20419">
        <v>5873</v>
      </c>
      <c r="F20419">
        <v>2</v>
      </c>
    </row>
    <row r="20420" spans="1:6">
      <c r="A20420">
        <v>7349</v>
      </c>
      <c r="B20420">
        <v>9</v>
      </c>
      <c r="C20420" t="s">
        <v>64</v>
      </c>
      <c r="D20420" t="s">
        <v>92</v>
      </c>
      <c r="E20420">
        <v>3961</v>
      </c>
      <c r="F20420">
        <v>1</v>
      </c>
    </row>
    <row r="20421" spans="1:6">
      <c r="A20421">
        <v>7349</v>
      </c>
      <c r="B20421">
        <v>9</v>
      </c>
      <c r="C20421" t="s">
        <v>64</v>
      </c>
      <c r="D20421" t="s">
        <v>92</v>
      </c>
      <c r="E20421">
        <v>6027</v>
      </c>
      <c r="F20421">
        <v>1</v>
      </c>
    </row>
    <row r="20422" spans="1:6">
      <c r="A20422">
        <v>7349</v>
      </c>
      <c r="B20422">
        <v>9</v>
      </c>
      <c r="C20422" t="s">
        <v>64</v>
      </c>
      <c r="D20422" t="s">
        <v>92</v>
      </c>
      <c r="E20422">
        <v>4162</v>
      </c>
      <c r="F20422">
        <v>1</v>
      </c>
    </row>
    <row r="20423" spans="1:6">
      <c r="A20423">
        <v>7349</v>
      </c>
      <c r="B20423">
        <v>9</v>
      </c>
      <c r="C20423" t="s">
        <v>64</v>
      </c>
      <c r="D20423" t="s">
        <v>92</v>
      </c>
      <c r="E20423">
        <v>6080</v>
      </c>
      <c r="F20423">
        <v>1</v>
      </c>
    </row>
    <row r="20424" spans="1:6">
      <c r="A20424">
        <v>7349</v>
      </c>
      <c r="B20424">
        <v>9</v>
      </c>
      <c r="C20424" t="s">
        <v>64</v>
      </c>
      <c r="D20424" t="s">
        <v>92</v>
      </c>
      <c r="E20424">
        <v>6019</v>
      </c>
      <c r="F20424">
        <v>1</v>
      </c>
    </row>
    <row r="20425" spans="1:6">
      <c r="A20425">
        <v>7349</v>
      </c>
      <c r="B20425">
        <v>9</v>
      </c>
      <c r="C20425" t="s">
        <v>64</v>
      </c>
      <c r="D20425" t="s">
        <v>92</v>
      </c>
      <c r="E20425">
        <v>5880</v>
      </c>
      <c r="F20425">
        <v>1</v>
      </c>
    </row>
    <row r="20426" spans="1:6">
      <c r="A20426">
        <v>7349</v>
      </c>
      <c r="B20426">
        <v>9</v>
      </c>
      <c r="C20426" t="s">
        <v>64</v>
      </c>
      <c r="D20426" t="s">
        <v>92</v>
      </c>
      <c r="E20426">
        <v>3969</v>
      </c>
      <c r="F20426">
        <v>1</v>
      </c>
    </row>
    <row r="20427" spans="1:6">
      <c r="A20427">
        <v>7349</v>
      </c>
      <c r="B20427">
        <v>9</v>
      </c>
      <c r="C20427" t="s">
        <v>64</v>
      </c>
      <c r="D20427" t="s">
        <v>92</v>
      </c>
      <c r="E20427">
        <v>4722</v>
      </c>
      <c r="F20427">
        <v>1</v>
      </c>
    </row>
    <row r="20428" spans="1:6">
      <c r="A20428">
        <v>7349</v>
      </c>
      <c r="B20428">
        <v>9</v>
      </c>
      <c r="C20428" t="s">
        <v>64</v>
      </c>
      <c r="D20428" t="s">
        <v>92</v>
      </c>
      <c r="E20428">
        <v>3821</v>
      </c>
      <c r="F20428">
        <v>1</v>
      </c>
    </row>
    <row r="20429" spans="1:6">
      <c r="A20429">
        <v>7349</v>
      </c>
      <c r="B20429">
        <v>9</v>
      </c>
      <c r="C20429" t="s">
        <v>64</v>
      </c>
      <c r="D20429" t="s">
        <v>92</v>
      </c>
      <c r="E20429">
        <v>3664</v>
      </c>
      <c r="F20429">
        <v>1</v>
      </c>
    </row>
    <row r="20430" spans="1:6">
      <c r="A20430">
        <v>7349</v>
      </c>
      <c r="B20430">
        <v>9</v>
      </c>
      <c r="C20430" t="s">
        <v>64</v>
      </c>
      <c r="D20430" t="s">
        <v>92</v>
      </c>
      <c r="E20430">
        <v>5177</v>
      </c>
      <c r="F20430">
        <v>1</v>
      </c>
    </row>
    <row r="20431" spans="1:6">
      <c r="A20431">
        <v>7349</v>
      </c>
      <c r="B20431">
        <v>9</v>
      </c>
      <c r="C20431" t="s">
        <v>64</v>
      </c>
      <c r="D20431" t="s">
        <v>92</v>
      </c>
      <c r="E20431">
        <v>5884</v>
      </c>
      <c r="F20431">
        <v>1</v>
      </c>
    </row>
    <row r="20432" spans="1:6">
      <c r="A20432">
        <v>7349</v>
      </c>
      <c r="B20432">
        <v>9</v>
      </c>
      <c r="C20432" t="s">
        <v>64</v>
      </c>
      <c r="D20432" t="s">
        <v>92</v>
      </c>
      <c r="E20432">
        <v>4040</v>
      </c>
      <c r="F20432">
        <v>1</v>
      </c>
    </row>
    <row r="20433" spans="1:6">
      <c r="A20433">
        <v>7349</v>
      </c>
      <c r="B20433">
        <v>9</v>
      </c>
      <c r="C20433" t="s">
        <v>64</v>
      </c>
      <c r="D20433" t="s">
        <v>92</v>
      </c>
      <c r="E20433">
        <v>3877</v>
      </c>
      <c r="F20433">
        <v>1</v>
      </c>
    </row>
    <row r="20434" spans="1:6">
      <c r="A20434">
        <v>7349</v>
      </c>
      <c r="B20434">
        <v>10</v>
      </c>
      <c r="C20434" t="s">
        <v>64</v>
      </c>
      <c r="D20434" t="s">
        <v>92</v>
      </c>
      <c r="E20434">
        <v>3327</v>
      </c>
      <c r="F20434">
        <v>2</v>
      </c>
    </row>
    <row r="20435" spans="1:6">
      <c r="A20435">
        <v>7349</v>
      </c>
      <c r="B20435">
        <v>10</v>
      </c>
      <c r="C20435" t="s">
        <v>64</v>
      </c>
      <c r="D20435" t="s">
        <v>92</v>
      </c>
      <c r="E20435">
        <v>6105</v>
      </c>
      <c r="F20435">
        <v>2</v>
      </c>
    </row>
    <row r="20436" spans="1:6">
      <c r="A20436">
        <v>7349</v>
      </c>
      <c r="B20436">
        <v>10</v>
      </c>
      <c r="C20436" t="s">
        <v>64</v>
      </c>
      <c r="D20436" t="s">
        <v>92</v>
      </c>
      <c r="E20436">
        <v>1166</v>
      </c>
      <c r="F20436">
        <v>1</v>
      </c>
    </row>
    <row r="20437" spans="1:6">
      <c r="A20437">
        <v>7349</v>
      </c>
      <c r="B20437">
        <v>10</v>
      </c>
      <c r="C20437" t="s">
        <v>64</v>
      </c>
      <c r="D20437" t="s">
        <v>92</v>
      </c>
      <c r="E20437">
        <v>3161</v>
      </c>
      <c r="F20437">
        <v>1</v>
      </c>
    </row>
    <row r="20438" spans="1:6">
      <c r="A20438">
        <v>7349</v>
      </c>
      <c r="B20438">
        <v>10</v>
      </c>
      <c r="C20438" t="s">
        <v>64</v>
      </c>
      <c r="D20438" t="s">
        <v>92</v>
      </c>
      <c r="E20438">
        <v>5060</v>
      </c>
      <c r="F20438">
        <v>1</v>
      </c>
    </row>
    <row r="20439" spans="1:6">
      <c r="A20439">
        <v>7349</v>
      </c>
      <c r="B20439">
        <v>10</v>
      </c>
      <c r="C20439" t="s">
        <v>64</v>
      </c>
      <c r="D20439" t="s">
        <v>92</v>
      </c>
      <c r="E20439">
        <v>3808</v>
      </c>
      <c r="F20439">
        <v>1</v>
      </c>
    </row>
    <row r="20440" spans="1:6">
      <c r="A20440">
        <v>7349</v>
      </c>
      <c r="B20440">
        <v>10</v>
      </c>
      <c r="C20440" t="s">
        <v>64</v>
      </c>
      <c r="D20440" t="s">
        <v>92</v>
      </c>
      <c r="E20440">
        <v>4015</v>
      </c>
      <c r="F20440">
        <v>1</v>
      </c>
    </row>
    <row r="20441" spans="1:6">
      <c r="A20441">
        <v>7349</v>
      </c>
      <c r="B20441">
        <v>10</v>
      </c>
      <c r="C20441" t="s">
        <v>64</v>
      </c>
      <c r="D20441" t="s">
        <v>92</v>
      </c>
      <c r="E20441">
        <v>17</v>
      </c>
      <c r="F20441">
        <v>1</v>
      </c>
    </row>
    <row r="20442" spans="1:6">
      <c r="A20442">
        <v>7349</v>
      </c>
      <c r="B20442">
        <v>10</v>
      </c>
      <c r="C20442" t="s">
        <v>64</v>
      </c>
      <c r="D20442" t="s">
        <v>92</v>
      </c>
      <c r="E20442">
        <v>4691</v>
      </c>
      <c r="F20442">
        <v>1</v>
      </c>
    </row>
    <row r="20443" spans="1:6">
      <c r="A20443">
        <v>7349</v>
      </c>
      <c r="B20443">
        <v>10</v>
      </c>
      <c r="C20443" t="s">
        <v>64</v>
      </c>
      <c r="D20443" t="s">
        <v>92</v>
      </c>
      <c r="E20443">
        <v>5880</v>
      </c>
      <c r="F20443">
        <v>1</v>
      </c>
    </row>
    <row r="20444" spans="1:6">
      <c r="A20444">
        <v>7349</v>
      </c>
      <c r="B20444">
        <v>10</v>
      </c>
      <c r="C20444" t="s">
        <v>64</v>
      </c>
      <c r="D20444" t="s">
        <v>92</v>
      </c>
      <c r="E20444">
        <v>1186</v>
      </c>
      <c r="F20444">
        <v>1</v>
      </c>
    </row>
    <row r="20445" spans="1:6">
      <c r="A20445">
        <v>7349</v>
      </c>
      <c r="B20445">
        <v>10</v>
      </c>
      <c r="C20445" t="s">
        <v>64</v>
      </c>
      <c r="D20445" t="s">
        <v>92</v>
      </c>
      <c r="E20445">
        <v>5221</v>
      </c>
      <c r="F20445">
        <v>1</v>
      </c>
    </row>
    <row r="20446" spans="1:6">
      <c r="A20446">
        <v>7349</v>
      </c>
      <c r="B20446">
        <v>10</v>
      </c>
      <c r="C20446" t="s">
        <v>64</v>
      </c>
      <c r="D20446" t="s">
        <v>92</v>
      </c>
      <c r="E20446">
        <v>2836</v>
      </c>
      <c r="F20446">
        <v>1</v>
      </c>
    </row>
    <row r="20447" spans="1:6">
      <c r="A20447">
        <v>7349</v>
      </c>
      <c r="B20447">
        <v>10</v>
      </c>
      <c r="C20447" t="s">
        <v>64</v>
      </c>
      <c r="D20447" t="s">
        <v>92</v>
      </c>
      <c r="E20447">
        <v>282</v>
      </c>
      <c r="F20447">
        <v>1</v>
      </c>
    </row>
    <row r="20448" spans="1:6">
      <c r="A20448">
        <v>7349</v>
      </c>
      <c r="B20448">
        <v>10</v>
      </c>
      <c r="C20448" t="s">
        <v>64</v>
      </c>
      <c r="D20448" t="s">
        <v>92</v>
      </c>
      <c r="E20448">
        <v>1060</v>
      </c>
      <c r="F20448">
        <v>1</v>
      </c>
    </row>
    <row r="20449" spans="1:6">
      <c r="A20449">
        <v>7349</v>
      </c>
      <c r="B20449">
        <v>10</v>
      </c>
      <c r="C20449" t="s">
        <v>64</v>
      </c>
      <c r="D20449" t="s">
        <v>92</v>
      </c>
      <c r="E20449">
        <v>2030</v>
      </c>
      <c r="F20449">
        <v>1</v>
      </c>
    </row>
    <row r="20450" spans="1:6">
      <c r="A20450">
        <v>7349</v>
      </c>
      <c r="B20450">
        <v>10</v>
      </c>
      <c r="C20450" t="s">
        <v>64</v>
      </c>
      <c r="D20450" t="s">
        <v>92</v>
      </c>
      <c r="E20450">
        <v>3051</v>
      </c>
      <c r="F20450">
        <v>1</v>
      </c>
    </row>
    <row r="20451" spans="1:6">
      <c r="A20451">
        <v>7349</v>
      </c>
      <c r="B20451">
        <v>10</v>
      </c>
      <c r="C20451" t="s">
        <v>64</v>
      </c>
      <c r="D20451" t="s">
        <v>92</v>
      </c>
      <c r="E20451">
        <v>4266</v>
      </c>
      <c r="F20451">
        <v>1</v>
      </c>
    </row>
    <row r="20452" spans="1:6">
      <c r="A20452">
        <v>7349</v>
      </c>
      <c r="B20452">
        <v>10</v>
      </c>
      <c r="C20452" t="s">
        <v>64</v>
      </c>
      <c r="D20452" t="s">
        <v>92</v>
      </c>
      <c r="E20452">
        <v>4473</v>
      </c>
      <c r="F20452">
        <v>1</v>
      </c>
    </row>
    <row r="20453" spans="1:6">
      <c r="A20453">
        <v>7349</v>
      </c>
      <c r="B20453">
        <v>10</v>
      </c>
      <c r="C20453" t="s">
        <v>64</v>
      </c>
      <c r="D20453" t="s">
        <v>92</v>
      </c>
      <c r="E20453">
        <v>4689</v>
      </c>
      <c r="F20453">
        <v>1</v>
      </c>
    </row>
    <row r="20454" spans="1:6">
      <c r="A20454">
        <v>7349</v>
      </c>
      <c r="B20454">
        <v>10</v>
      </c>
      <c r="C20454" t="s">
        <v>64</v>
      </c>
      <c r="D20454" t="s">
        <v>92</v>
      </c>
      <c r="E20454">
        <v>2775</v>
      </c>
      <c r="F20454">
        <v>1</v>
      </c>
    </row>
    <row r="20455" spans="1:6">
      <c r="A20455">
        <v>7349</v>
      </c>
      <c r="B20455">
        <v>10</v>
      </c>
      <c r="C20455" t="s">
        <v>64</v>
      </c>
      <c r="D20455" t="s">
        <v>92</v>
      </c>
      <c r="E20455">
        <v>4169</v>
      </c>
      <c r="F20455">
        <v>1</v>
      </c>
    </row>
    <row r="20456" spans="1:6">
      <c r="A20456">
        <v>7349</v>
      </c>
      <c r="B20456">
        <v>10</v>
      </c>
      <c r="C20456" t="s">
        <v>64</v>
      </c>
      <c r="D20456" t="s">
        <v>92</v>
      </c>
      <c r="E20456">
        <v>5982</v>
      </c>
      <c r="F20456">
        <v>1</v>
      </c>
    </row>
    <row r="20457" spans="1:6">
      <c r="A20457">
        <v>7349</v>
      </c>
      <c r="B20457">
        <v>10</v>
      </c>
      <c r="C20457" t="s">
        <v>64</v>
      </c>
      <c r="D20457" t="s">
        <v>92</v>
      </c>
      <c r="E20457">
        <v>5669</v>
      </c>
      <c r="F20457">
        <v>1</v>
      </c>
    </row>
    <row r="20458" spans="1:6">
      <c r="A20458">
        <v>7349</v>
      </c>
      <c r="B20458">
        <v>10</v>
      </c>
      <c r="C20458" t="s">
        <v>64</v>
      </c>
      <c r="D20458" t="s">
        <v>92</v>
      </c>
      <c r="E20458">
        <v>5551</v>
      </c>
      <c r="F20458">
        <v>1</v>
      </c>
    </row>
    <row r="20459" spans="1:6">
      <c r="A20459">
        <v>7349</v>
      </c>
      <c r="B20459">
        <v>10</v>
      </c>
      <c r="C20459" t="s">
        <v>64</v>
      </c>
      <c r="D20459" t="s">
        <v>92</v>
      </c>
      <c r="E20459">
        <v>4205</v>
      </c>
      <c r="F20459">
        <v>1</v>
      </c>
    </row>
    <row r="20460" spans="1:6">
      <c r="A20460">
        <v>7349</v>
      </c>
      <c r="B20460">
        <v>10</v>
      </c>
      <c r="C20460" t="s">
        <v>64</v>
      </c>
      <c r="D20460" t="s">
        <v>92</v>
      </c>
      <c r="E20460">
        <v>3</v>
      </c>
      <c r="F20460">
        <v>1</v>
      </c>
    </row>
    <row r="20461" spans="1:6">
      <c r="A20461">
        <v>7349</v>
      </c>
      <c r="B20461">
        <v>10</v>
      </c>
      <c r="C20461" t="s">
        <v>64</v>
      </c>
      <c r="D20461" t="s">
        <v>92</v>
      </c>
      <c r="E20461">
        <v>4234</v>
      </c>
      <c r="F20461">
        <v>1</v>
      </c>
    </row>
    <row r="20462" spans="1:6">
      <c r="A20462">
        <v>7349</v>
      </c>
      <c r="B20462">
        <v>10</v>
      </c>
      <c r="C20462" t="s">
        <v>64</v>
      </c>
      <c r="D20462" t="s">
        <v>92</v>
      </c>
      <c r="E20462">
        <v>1034</v>
      </c>
      <c r="F20462">
        <v>1</v>
      </c>
    </row>
    <row r="20463" spans="1:6">
      <c r="A20463">
        <v>7349</v>
      </c>
      <c r="B20463">
        <v>11</v>
      </c>
      <c r="C20463" t="s">
        <v>64</v>
      </c>
      <c r="D20463" t="s">
        <v>92</v>
      </c>
      <c r="E20463">
        <v>1139</v>
      </c>
      <c r="F20463">
        <v>2</v>
      </c>
    </row>
    <row r="20464" spans="1:6">
      <c r="A20464">
        <v>7349</v>
      </c>
      <c r="B20464">
        <v>11</v>
      </c>
      <c r="C20464" t="s">
        <v>64</v>
      </c>
      <c r="D20464" t="s">
        <v>92</v>
      </c>
      <c r="E20464">
        <v>4152</v>
      </c>
      <c r="F20464">
        <v>2</v>
      </c>
    </row>
    <row r="20465" spans="1:6">
      <c r="A20465">
        <v>7349</v>
      </c>
      <c r="B20465">
        <v>11</v>
      </c>
      <c r="C20465" t="s">
        <v>64</v>
      </c>
      <c r="D20465" t="s">
        <v>92</v>
      </c>
      <c r="E20465">
        <v>2106</v>
      </c>
      <c r="F20465">
        <v>1</v>
      </c>
    </row>
    <row r="20466" spans="1:6">
      <c r="A20466">
        <v>7349</v>
      </c>
      <c r="B20466">
        <v>11</v>
      </c>
      <c r="C20466" t="s">
        <v>64</v>
      </c>
      <c r="D20466" t="s">
        <v>92</v>
      </c>
      <c r="E20466">
        <v>2134</v>
      </c>
      <c r="F20466">
        <v>1</v>
      </c>
    </row>
    <row r="20467" spans="1:6">
      <c r="A20467">
        <v>7349</v>
      </c>
      <c r="B20467">
        <v>11</v>
      </c>
      <c r="C20467" t="s">
        <v>64</v>
      </c>
      <c r="D20467" t="s">
        <v>92</v>
      </c>
      <c r="E20467">
        <v>5986</v>
      </c>
      <c r="F20467">
        <v>1</v>
      </c>
    </row>
    <row r="20468" spans="1:6">
      <c r="A20468">
        <v>7349</v>
      </c>
      <c r="B20468">
        <v>11</v>
      </c>
      <c r="C20468" t="s">
        <v>64</v>
      </c>
      <c r="D20468" t="s">
        <v>92</v>
      </c>
      <c r="E20468">
        <v>148</v>
      </c>
      <c r="F20468">
        <v>1</v>
      </c>
    </row>
    <row r="20469" spans="1:6">
      <c r="A20469">
        <v>7349</v>
      </c>
      <c r="B20469">
        <v>11</v>
      </c>
      <c r="C20469" t="s">
        <v>64</v>
      </c>
      <c r="D20469" t="s">
        <v>92</v>
      </c>
      <c r="E20469">
        <v>5003</v>
      </c>
      <c r="F20469">
        <v>1</v>
      </c>
    </row>
    <row r="20470" spans="1:6">
      <c r="A20470">
        <v>7349</v>
      </c>
      <c r="B20470">
        <v>11</v>
      </c>
      <c r="C20470" t="s">
        <v>64</v>
      </c>
      <c r="D20470" t="s">
        <v>92</v>
      </c>
      <c r="E20470">
        <v>2126</v>
      </c>
      <c r="F20470">
        <v>1</v>
      </c>
    </row>
    <row r="20471" spans="1:6">
      <c r="A20471">
        <v>7349</v>
      </c>
      <c r="B20471">
        <v>11</v>
      </c>
      <c r="C20471" t="s">
        <v>64</v>
      </c>
      <c r="D20471" t="s">
        <v>92</v>
      </c>
      <c r="E20471">
        <v>3753</v>
      </c>
      <c r="F20471">
        <v>1</v>
      </c>
    </row>
    <row r="20472" spans="1:6">
      <c r="A20472">
        <v>7349</v>
      </c>
      <c r="B20472">
        <v>11</v>
      </c>
      <c r="C20472" t="s">
        <v>64</v>
      </c>
      <c r="D20472" t="s">
        <v>92</v>
      </c>
      <c r="E20472">
        <v>2872</v>
      </c>
      <c r="F20472">
        <v>1</v>
      </c>
    </row>
    <row r="20473" spans="1:6">
      <c r="A20473">
        <v>7349</v>
      </c>
      <c r="B20473">
        <v>11</v>
      </c>
      <c r="C20473" t="s">
        <v>64</v>
      </c>
      <c r="D20473" t="s">
        <v>92</v>
      </c>
      <c r="E20473">
        <v>2317</v>
      </c>
      <c r="F20473">
        <v>1</v>
      </c>
    </row>
    <row r="20474" spans="1:6">
      <c r="A20474">
        <v>7349</v>
      </c>
      <c r="B20474">
        <v>11</v>
      </c>
      <c r="C20474" t="s">
        <v>64</v>
      </c>
      <c r="D20474" t="s">
        <v>92</v>
      </c>
      <c r="E20474">
        <v>4147</v>
      </c>
      <c r="F20474">
        <v>1</v>
      </c>
    </row>
    <row r="20475" spans="1:6">
      <c r="A20475">
        <v>7349</v>
      </c>
      <c r="B20475">
        <v>11</v>
      </c>
      <c r="C20475" t="s">
        <v>64</v>
      </c>
      <c r="D20475" t="s">
        <v>92</v>
      </c>
      <c r="E20475">
        <v>5</v>
      </c>
      <c r="F20475">
        <v>1</v>
      </c>
    </row>
    <row r="20476" spans="1:6">
      <c r="A20476">
        <v>7349</v>
      </c>
      <c r="B20476">
        <v>11</v>
      </c>
      <c r="C20476" t="s">
        <v>64</v>
      </c>
      <c r="D20476" t="s">
        <v>92</v>
      </c>
      <c r="E20476">
        <v>2642</v>
      </c>
      <c r="F20476">
        <v>1</v>
      </c>
    </row>
    <row r="20477" spans="1:6">
      <c r="A20477">
        <v>7349</v>
      </c>
      <c r="B20477">
        <v>11</v>
      </c>
      <c r="C20477" t="s">
        <v>64</v>
      </c>
      <c r="D20477" t="s">
        <v>92</v>
      </c>
      <c r="E20477">
        <v>3794</v>
      </c>
      <c r="F20477">
        <v>1</v>
      </c>
    </row>
    <row r="20478" spans="1:6">
      <c r="A20478">
        <v>7349</v>
      </c>
      <c r="B20478">
        <v>11</v>
      </c>
      <c r="C20478" t="s">
        <v>64</v>
      </c>
      <c r="D20478" t="s">
        <v>92</v>
      </c>
      <c r="E20478">
        <v>136</v>
      </c>
      <c r="F20478">
        <v>1</v>
      </c>
    </row>
    <row r="20479" spans="1:6">
      <c r="A20479">
        <v>7349</v>
      </c>
      <c r="B20479">
        <v>11</v>
      </c>
      <c r="C20479" t="s">
        <v>64</v>
      </c>
      <c r="D20479" t="s">
        <v>92</v>
      </c>
      <c r="E20479">
        <v>2728</v>
      </c>
      <c r="F20479">
        <v>1</v>
      </c>
    </row>
    <row r="20480" spans="1:6">
      <c r="A20480">
        <v>7349</v>
      </c>
      <c r="B20480">
        <v>11</v>
      </c>
      <c r="C20480" t="s">
        <v>64</v>
      </c>
      <c r="D20480" t="s">
        <v>92</v>
      </c>
      <c r="E20480">
        <v>3365</v>
      </c>
      <c r="F20480">
        <v>1</v>
      </c>
    </row>
    <row r="20481" spans="1:6">
      <c r="A20481">
        <v>7349</v>
      </c>
      <c r="B20481">
        <v>11</v>
      </c>
      <c r="C20481" t="s">
        <v>64</v>
      </c>
      <c r="D20481" t="s">
        <v>92</v>
      </c>
      <c r="E20481">
        <v>5717</v>
      </c>
      <c r="F20481">
        <v>1</v>
      </c>
    </row>
    <row r="20482" spans="1:6">
      <c r="A20482">
        <v>7349</v>
      </c>
      <c r="B20482">
        <v>11</v>
      </c>
      <c r="C20482" t="s">
        <v>64</v>
      </c>
      <c r="D20482" t="s">
        <v>92</v>
      </c>
      <c r="E20482">
        <v>4958</v>
      </c>
      <c r="F20482">
        <v>1</v>
      </c>
    </row>
    <row r="20483" spans="1:6">
      <c r="A20483">
        <v>7349</v>
      </c>
      <c r="B20483">
        <v>11</v>
      </c>
      <c r="C20483" t="s">
        <v>64</v>
      </c>
      <c r="D20483" t="s">
        <v>92</v>
      </c>
      <c r="E20483">
        <v>2626</v>
      </c>
      <c r="F20483">
        <v>1</v>
      </c>
    </row>
    <row r="20484" spans="1:6">
      <c r="A20484">
        <v>7349</v>
      </c>
      <c r="B20484">
        <v>11</v>
      </c>
      <c r="C20484" t="s">
        <v>64</v>
      </c>
      <c r="D20484" t="s">
        <v>92</v>
      </c>
      <c r="E20484">
        <v>4962</v>
      </c>
      <c r="F20484">
        <v>1</v>
      </c>
    </row>
    <row r="20485" spans="1:6">
      <c r="A20485">
        <v>7349</v>
      </c>
      <c r="B20485">
        <v>11</v>
      </c>
      <c r="C20485" t="s">
        <v>64</v>
      </c>
      <c r="D20485" t="s">
        <v>92</v>
      </c>
      <c r="E20485">
        <v>5841</v>
      </c>
      <c r="F20485">
        <v>1</v>
      </c>
    </row>
    <row r="20486" spans="1:6">
      <c r="A20486">
        <v>7349</v>
      </c>
      <c r="B20486">
        <v>11</v>
      </c>
      <c r="C20486" t="s">
        <v>64</v>
      </c>
      <c r="D20486" t="s">
        <v>92</v>
      </c>
      <c r="E20486">
        <v>3542</v>
      </c>
      <c r="F20486">
        <v>1</v>
      </c>
    </row>
    <row r="20487" spans="1:6">
      <c r="A20487">
        <v>7349</v>
      </c>
      <c r="B20487">
        <v>11</v>
      </c>
      <c r="C20487" t="s">
        <v>64</v>
      </c>
      <c r="D20487" t="s">
        <v>92</v>
      </c>
      <c r="E20487">
        <v>2726</v>
      </c>
      <c r="F20487">
        <v>1</v>
      </c>
    </row>
    <row r="20488" spans="1:6">
      <c r="A20488">
        <v>7349</v>
      </c>
      <c r="B20488">
        <v>11</v>
      </c>
      <c r="C20488" t="s">
        <v>64</v>
      </c>
      <c r="D20488" t="s">
        <v>92</v>
      </c>
      <c r="E20488">
        <v>1234</v>
      </c>
      <c r="F20488">
        <v>1</v>
      </c>
    </row>
    <row r="20489" spans="1:6">
      <c r="A20489">
        <v>7349</v>
      </c>
      <c r="B20489">
        <v>11</v>
      </c>
      <c r="C20489" t="s">
        <v>64</v>
      </c>
      <c r="D20489" t="s">
        <v>92</v>
      </c>
      <c r="E20489">
        <v>5683</v>
      </c>
      <c r="F20489">
        <v>1</v>
      </c>
    </row>
    <row r="20490" spans="1:6">
      <c r="A20490">
        <v>7349</v>
      </c>
      <c r="B20490">
        <v>11</v>
      </c>
      <c r="C20490" t="s">
        <v>64</v>
      </c>
      <c r="D20490" t="s">
        <v>92</v>
      </c>
      <c r="E20490">
        <v>2740</v>
      </c>
      <c r="F20490">
        <v>1</v>
      </c>
    </row>
    <row r="20491" spans="1:6">
      <c r="A20491">
        <v>7349</v>
      </c>
      <c r="B20491">
        <v>11</v>
      </c>
      <c r="C20491" t="s">
        <v>64</v>
      </c>
      <c r="D20491" t="s">
        <v>92</v>
      </c>
      <c r="E20491">
        <v>1071</v>
      </c>
      <c r="F20491">
        <v>1</v>
      </c>
    </row>
    <row r="20492" spans="1:6">
      <c r="A20492">
        <v>7349</v>
      </c>
      <c r="B20492">
        <v>11</v>
      </c>
      <c r="C20492" t="s">
        <v>64</v>
      </c>
      <c r="D20492" t="s">
        <v>92</v>
      </c>
      <c r="E20492">
        <v>3530</v>
      </c>
      <c r="F20492">
        <v>1</v>
      </c>
    </row>
    <row r="20493" spans="1:6">
      <c r="A20493">
        <v>7349</v>
      </c>
      <c r="B20493">
        <v>11</v>
      </c>
      <c r="C20493" t="s">
        <v>64</v>
      </c>
      <c r="D20493" t="s">
        <v>92</v>
      </c>
      <c r="E20493">
        <v>3053</v>
      </c>
      <c r="F20493">
        <v>1</v>
      </c>
    </row>
    <row r="20494" spans="1:6">
      <c r="A20494">
        <v>7349</v>
      </c>
      <c r="B20494">
        <v>11</v>
      </c>
      <c r="C20494" t="s">
        <v>64</v>
      </c>
      <c r="D20494" t="s">
        <v>92</v>
      </c>
      <c r="E20494">
        <v>2576</v>
      </c>
      <c r="F20494">
        <v>1</v>
      </c>
    </row>
    <row r="20495" spans="1:6">
      <c r="A20495">
        <v>7349</v>
      </c>
      <c r="B20495">
        <v>11</v>
      </c>
      <c r="C20495" t="s">
        <v>64</v>
      </c>
      <c r="D20495" t="s">
        <v>92</v>
      </c>
      <c r="E20495">
        <v>2043</v>
      </c>
      <c r="F20495">
        <v>1</v>
      </c>
    </row>
    <row r="20496" spans="1:6">
      <c r="A20496">
        <v>7349</v>
      </c>
      <c r="B20496">
        <v>11</v>
      </c>
      <c r="C20496" t="s">
        <v>64</v>
      </c>
      <c r="D20496" t="s">
        <v>92</v>
      </c>
      <c r="E20496">
        <v>2015</v>
      </c>
      <c r="F20496">
        <v>1</v>
      </c>
    </row>
    <row r="20497" spans="1:6">
      <c r="A20497">
        <v>7349</v>
      </c>
      <c r="B20497">
        <v>11</v>
      </c>
      <c r="C20497" t="s">
        <v>64</v>
      </c>
      <c r="D20497" t="s">
        <v>92</v>
      </c>
      <c r="E20497">
        <v>5461</v>
      </c>
      <c r="F20497">
        <v>1</v>
      </c>
    </row>
    <row r="20498" spans="1:6">
      <c r="A20498">
        <v>7349</v>
      </c>
      <c r="B20498">
        <v>11</v>
      </c>
      <c r="C20498" t="s">
        <v>64</v>
      </c>
      <c r="D20498" t="s">
        <v>92</v>
      </c>
      <c r="E20498">
        <v>5990</v>
      </c>
      <c r="F20498">
        <v>1</v>
      </c>
    </row>
    <row r="20499" spans="1:6">
      <c r="A20499">
        <v>7349</v>
      </c>
      <c r="B20499">
        <v>11</v>
      </c>
      <c r="C20499" t="s">
        <v>64</v>
      </c>
      <c r="D20499" t="s">
        <v>92</v>
      </c>
      <c r="E20499">
        <v>5792</v>
      </c>
      <c r="F20499">
        <v>1</v>
      </c>
    </row>
    <row r="20500" spans="1:6">
      <c r="A20500">
        <v>7349</v>
      </c>
      <c r="B20500">
        <v>11</v>
      </c>
      <c r="C20500" t="s">
        <v>64</v>
      </c>
      <c r="D20500" t="s">
        <v>92</v>
      </c>
      <c r="E20500">
        <v>5298</v>
      </c>
      <c r="F20500">
        <v>1</v>
      </c>
    </row>
    <row r="20501" spans="1:6">
      <c r="A20501">
        <v>7349</v>
      </c>
      <c r="B20501">
        <v>11</v>
      </c>
      <c r="C20501" t="s">
        <v>64</v>
      </c>
      <c r="D20501" t="s">
        <v>92</v>
      </c>
      <c r="E20501">
        <v>4879</v>
      </c>
      <c r="F20501">
        <v>1</v>
      </c>
    </row>
    <row r="20502" spans="1:6">
      <c r="A20502">
        <v>7349</v>
      </c>
      <c r="B20502">
        <v>12</v>
      </c>
      <c r="C20502" t="s">
        <v>64</v>
      </c>
      <c r="D20502" t="s">
        <v>92</v>
      </c>
      <c r="E20502">
        <v>3093</v>
      </c>
      <c r="F20502">
        <v>4</v>
      </c>
    </row>
    <row r="20503" spans="1:6">
      <c r="A20503">
        <v>7349</v>
      </c>
      <c r="B20503">
        <v>12</v>
      </c>
      <c r="C20503" t="s">
        <v>64</v>
      </c>
      <c r="D20503" t="s">
        <v>92</v>
      </c>
      <c r="E20503">
        <v>226</v>
      </c>
      <c r="F20503">
        <v>4</v>
      </c>
    </row>
    <row r="20504" spans="1:6">
      <c r="A20504">
        <v>7349</v>
      </c>
      <c r="B20504">
        <v>12</v>
      </c>
      <c r="C20504" t="s">
        <v>64</v>
      </c>
      <c r="D20504" t="s">
        <v>92</v>
      </c>
      <c r="E20504">
        <v>5009</v>
      </c>
      <c r="F20504">
        <v>2</v>
      </c>
    </row>
    <row r="20505" spans="1:6">
      <c r="A20505">
        <v>7349</v>
      </c>
      <c r="B20505">
        <v>12</v>
      </c>
      <c r="C20505" t="s">
        <v>64</v>
      </c>
      <c r="D20505" t="s">
        <v>92</v>
      </c>
      <c r="E20505">
        <v>3770</v>
      </c>
      <c r="F20505">
        <v>2</v>
      </c>
    </row>
    <row r="20506" spans="1:6">
      <c r="A20506">
        <v>7349</v>
      </c>
      <c r="B20506">
        <v>12</v>
      </c>
      <c r="C20506" t="s">
        <v>64</v>
      </c>
      <c r="D20506" t="s">
        <v>92</v>
      </c>
      <c r="E20506">
        <v>5965</v>
      </c>
      <c r="F20506">
        <v>2</v>
      </c>
    </row>
    <row r="20507" spans="1:6">
      <c r="A20507">
        <v>7349</v>
      </c>
      <c r="B20507">
        <v>12</v>
      </c>
      <c r="C20507" t="s">
        <v>64</v>
      </c>
      <c r="D20507" t="s">
        <v>92</v>
      </c>
      <c r="E20507">
        <v>5916</v>
      </c>
      <c r="F20507">
        <v>2</v>
      </c>
    </row>
    <row r="20508" spans="1:6">
      <c r="A20508">
        <v>7349</v>
      </c>
      <c r="B20508">
        <v>12</v>
      </c>
      <c r="C20508" t="s">
        <v>64</v>
      </c>
      <c r="D20508" t="s">
        <v>92</v>
      </c>
      <c r="E20508">
        <v>5427</v>
      </c>
      <c r="F20508">
        <v>2</v>
      </c>
    </row>
    <row r="20509" spans="1:6">
      <c r="A20509">
        <v>7349</v>
      </c>
      <c r="B20509">
        <v>12</v>
      </c>
      <c r="C20509" t="s">
        <v>64</v>
      </c>
      <c r="D20509" t="s">
        <v>92</v>
      </c>
      <c r="E20509">
        <v>3882</v>
      </c>
      <c r="F20509">
        <v>2</v>
      </c>
    </row>
    <row r="20510" spans="1:6">
      <c r="A20510">
        <v>7349</v>
      </c>
      <c r="B20510">
        <v>12</v>
      </c>
      <c r="C20510" t="s">
        <v>64</v>
      </c>
      <c r="D20510" t="s">
        <v>92</v>
      </c>
      <c r="E20510">
        <v>5798</v>
      </c>
      <c r="F20510">
        <v>2</v>
      </c>
    </row>
    <row r="20511" spans="1:6">
      <c r="A20511">
        <v>7349</v>
      </c>
      <c r="B20511">
        <v>12</v>
      </c>
      <c r="C20511" t="s">
        <v>64</v>
      </c>
      <c r="D20511" t="s">
        <v>92</v>
      </c>
      <c r="E20511">
        <v>5876</v>
      </c>
      <c r="F20511">
        <v>1</v>
      </c>
    </row>
    <row r="20512" spans="1:6">
      <c r="A20512">
        <v>7349</v>
      </c>
      <c r="B20512">
        <v>12</v>
      </c>
      <c r="C20512" t="s">
        <v>64</v>
      </c>
      <c r="D20512" t="s">
        <v>92</v>
      </c>
      <c r="E20512">
        <v>4661</v>
      </c>
      <c r="F20512">
        <v>1</v>
      </c>
    </row>
    <row r="20513" spans="1:6">
      <c r="A20513">
        <v>7349</v>
      </c>
      <c r="B20513">
        <v>12</v>
      </c>
      <c r="C20513" t="s">
        <v>64</v>
      </c>
      <c r="D20513" t="s">
        <v>92</v>
      </c>
      <c r="E20513">
        <v>2</v>
      </c>
      <c r="F20513">
        <v>1</v>
      </c>
    </row>
    <row r="20514" spans="1:6">
      <c r="A20514">
        <v>7349</v>
      </c>
      <c r="B20514">
        <v>12</v>
      </c>
      <c r="C20514" t="s">
        <v>64</v>
      </c>
      <c r="D20514" t="s">
        <v>92</v>
      </c>
      <c r="E20514">
        <v>1282</v>
      </c>
      <c r="F20514">
        <v>1</v>
      </c>
    </row>
    <row r="20515" spans="1:6">
      <c r="A20515">
        <v>7349</v>
      </c>
      <c r="B20515">
        <v>12</v>
      </c>
      <c r="C20515" t="s">
        <v>64</v>
      </c>
      <c r="D20515" t="s">
        <v>92</v>
      </c>
      <c r="E20515">
        <v>4378</v>
      </c>
      <c r="F20515">
        <v>1</v>
      </c>
    </row>
    <row r="20516" spans="1:6">
      <c r="A20516">
        <v>7349</v>
      </c>
      <c r="B20516">
        <v>12</v>
      </c>
      <c r="C20516" t="s">
        <v>64</v>
      </c>
      <c r="D20516" t="s">
        <v>92</v>
      </c>
      <c r="E20516">
        <v>2622</v>
      </c>
      <c r="F20516">
        <v>1</v>
      </c>
    </row>
    <row r="20517" spans="1:6">
      <c r="A20517">
        <v>7349</v>
      </c>
      <c r="B20517">
        <v>12</v>
      </c>
      <c r="C20517" t="s">
        <v>64</v>
      </c>
      <c r="D20517" t="s">
        <v>92</v>
      </c>
      <c r="E20517">
        <v>298</v>
      </c>
      <c r="F20517">
        <v>1</v>
      </c>
    </row>
    <row r="20518" spans="1:6">
      <c r="A20518">
        <v>7349</v>
      </c>
      <c r="B20518">
        <v>12</v>
      </c>
      <c r="C20518" t="s">
        <v>64</v>
      </c>
      <c r="D20518" t="s">
        <v>92</v>
      </c>
      <c r="E20518">
        <v>2088</v>
      </c>
      <c r="F20518">
        <v>1</v>
      </c>
    </row>
    <row r="20519" spans="1:6">
      <c r="A20519">
        <v>7349</v>
      </c>
      <c r="B20519">
        <v>12</v>
      </c>
      <c r="C20519" t="s">
        <v>64</v>
      </c>
      <c r="D20519" t="s">
        <v>92</v>
      </c>
      <c r="E20519">
        <v>5837</v>
      </c>
      <c r="F20519">
        <v>1</v>
      </c>
    </row>
    <row r="20520" spans="1:6">
      <c r="A20520">
        <v>7349</v>
      </c>
      <c r="B20520">
        <v>12</v>
      </c>
      <c r="C20520" t="s">
        <v>64</v>
      </c>
      <c r="D20520" t="s">
        <v>92</v>
      </c>
      <c r="E20520">
        <v>2217</v>
      </c>
      <c r="F20520">
        <v>1</v>
      </c>
    </row>
    <row r="20521" spans="1:6">
      <c r="A20521">
        <v>7349</v>
      </c>
      <c r="B20521">
        <v>12</v>
      </c>
      <c r="C20521" t="s">
        <v>64</v>
      </c>
      <c r="D20521" t="s">
        <v>92</v>
      </c>
      <c r="E20521">
        <v>5679</v>
      </c>
      <c r="F20521">
        <v>1</v>
      </c>
    </row>
    <row r="20522" spans="1:6">
      <c r="A20522">
        <v>7349</v>
      </c>
      <c r="B20522">
        <v>12</v>
      </c>
      <c r="C20522" t="s">
        <v>64</v>
      </c>
      <c r="D20522" t="s">
        <v>92</v>
      </c>
      <c r="E20522">
        <v>3507</v>
      </c>
      <c r="F20522">
        <v>1</v>
      </c>
    </row>
    <row r="20523" spans="1:6">
      <c r="A20523">
        <v>7349</v>
      </c>
      <c r="B20523">
        <v>12</v>
      </c>
      <c r="C20523" t="s">
        <v>64</v>
      </c>
      <c r="D20523" t="s">
        <v>92</v>
      </c>
      <c r="E20523">
        <v>2792</v>
      </c>
      <c r="F20523">
        <v>1</v>
      </c>
    </row>
    <row r="20524" spans="1:6">
      <c r="A20524">
        <v>7349</v>
      </c>
      <c r="B20524">
        <v>12</v>
      </c>
      <c r="C20524" t="s">
        <v>64</v>
      </c>
      <c r="D20524" t="s">
        <v>92</v>
      </c>
      <c r="E20524">
        <v>4547</v>
      </c>
      <c r="F20524">
        <v>1</v>
      </c>
    </row>
    <row r="20525" spans="1:6">
      <c r="A20525">
        <v>7349</v>
      </c>
      <c r="B20525">
        <v>12</v>
      </c>
      <c r="C20525" t="s">
        <v>64</v>
      </c>
      <c r="D20525" t="s">
        <v>92</v>
      </c>
      <c r="E20525">
        <v>3781</v>
      </c>
      <c r="F20525">
        <v>1</v>
      </c>
    </row>
    <row r="20526" spans="1:6">
      <c r="A20526">
        <v>7349</v>
      </c>
      <c r="B20526">
        <v>12</v>
      </c>
      <c r="C20526" t="s">
        <v>64</v>
      </c>
      <c r="D20526" t="s">
        <v>92</v>
      </c>
      <c r="E20526">
        <v>6012</v>
      </c>
      <c r="F20526">
        <v>1</v>
      </c>
    </row>
    <row r="20527" spans="1:6">
      <c r="A20527">
        <v>7349</v>
      </c>
      <c r="B20527">
        <v>12</v>
      </c>
      <c r="C20527" t="s">
        <v>64</v>
      </c>
      <c r="D20527" t="s">
        <v>92</v>
      </c>
      <c r="E20527">
        <v>5674</v>
      </c>
      <c r="F20527">
        <v>1</v>
      </c>
    </row>
    <row r="20528" spans="1:6">
      <c r="A20528">
        <v>7349</v>
      </c>
      <c r="B20528">
        <v>12</v>
      </c>
      <c r="C20528" t="s">
        <v>64</v>
      </c>
      <c r="D20528" t="s">
        <v>92</v>
      </c>
      <c r="E20528">
        <v>4750</v>
      </c>
      <c r="F20528">
        <v>1</v>
      </c>
    </row>
    <row r="20529" spans="1:6">
      <c r="A20529">
        <v>7349</v>
      </c>
      <c r="B20529">
        <v>12</v>
      </c>
      <c r="C20529" t="s">
        <v>64</v>
      </c>
      <c r="D20529" t="s">
        <v>92</v>
      </c>
      <c r="E20529">
        <v>3367</v>
      </c>
      <c r="F20529">
        <v>1</v>
      </c>
    </row>
    <row r="20530" spans="1:6">
      <c r="A20530">
        <v>7349</v>
      </c>
      <c r="B20530">
        <v>12</v>
      </c>
      <c r="C20530" t="s">
        <v>64</v>
      </c>
      <c r="D20530" t="s">
        <v>92</v>
      </c>
      <c r="E20530">
        <v>5654</v>
      </c>
      <c r="F20530">
        <v>1</v>
      </c>
    </row>
    <row r="20531" spans="1:6">
      <c r="A20531">
        <v>7349</v>
      </c>
      <c r="B20531">
        <v>12</v>
      </c>
      <c r="C20531" t="s">
        <v>64</v>
      </c>
      <c r="D20531" t="s">
        <v>92</v>
      </c>
      <c r="E20531">
        <v>5078</v>
      </c>
      <c r="F20531">
        <v>1</v>
      </c>
    </row>
    <row r="20532" spans="1:6">
      <c r="A20532">
        <v>7349</v>
      </c>
      <c r="B20532">
        <v>12</v>
      </c>
      <c r="C20532" t="s">
        <v>64</v>
      </c>
      <c r="D20532" t="s">
        <v>92</v>
      </c>
      <c r="E20532">
        <v>2702</v>
      </c>
      <c r="F20532">
        <v>1</v>
      </c>
    </row>
    <row r="20533" spans="1:6">
      <c r="A20533">
        <v>7349</v>
      </c>
      <c r="B20533">
        <v>12</v>
      </c>
      <c r="C20533" t="s">
        <v>64</v>
      </c>
      <c r="D20533" t="s">
        <v>92</v>
      </c>
      <c r="E20533">
        <v>2634</v>
      </c>
      <c r="F20533">
        <v>1</v>
      </c>
    </row>
    <row r="20534" spans="1:6">
      <c r="A20534">
        <v>7349</v>
      </c>
      <c r="B20534">
        <v>12</v>
      </c>
      <c r="C20534" t="s">
        <v>64</v>
      </c>
      <c r="D20534" t="s">
        <v>92</v>
      </c>
      <c r="E20534">
        <v>4575</v>
      </c>
      <c r="F20534">
        <v>1</v>
      </c>
    </row>
    <row r="20535" spans="1:6">
      <c r="A20535">
        <v>7349</v>
      </c>
      <c r="B20535">
        <v>12</v>
      </c>
      <c r="C20535" t="s">
        <v>64</v>
      </c>
      <c r="D20535" t="s">
        <v>92</v>
      </c>
      <c r="E20535">
        <v>5257</v>
      </c>
      <c r="F20535">
        <v>1</v>
      </c>
    </row>
    <row r="20536" spans="1:6">
      <c r="A20536">
        <v>7349</v>
      </c>
      <c r="B20536">
        <v>12</v>
      </c>
      <c r="C20536" t="s">
        <v>64</v>
      </c>
      <c r="D20536" t="s">
        <v>92</v>
      </c>
      <c r="E20536">
        <v>5561</v>
      </c>
      <c r="F20536">
        <v>1</v>
      </c>
    </row>
    <row r="20537" spans="1:6">
      <c r="A20537">
        <v>7349</v>
      </c>
      <c r="B20537">
        <v>12</v>
      </c>
      <c r="C20537" t="s">
        <v>64</v>
      </c>
      <c r="D20537" t="s">
        <v>92</v>
      </c>
      <c r="E20537">
        <v>4113</v>
      </c>
      <c r="F20537">
        <v>1</v>
      </c>
    </row>
    <row r="20538" spans="1:6">
      <c r="A20538">
        <v>7349</v>
      </c>
      <c r="B20538">
        <v>12</v>
      </c>
      <c r="C20538" t="s">
        <v>64</v>
      </c>
      <c r="D20538" t="s">
        <v>92</v>
      </c>
      <c r="E20538">
        <v>5799</v>
      </c>
      <c r="F20538">
        <v>1</v>
      </c>
    </row>
    <row r="20539" spans="1:6">
      <c r="A20539">
        <v>7349</v>
      </c>
      <c r="B20539">
        <v>12</v>
      </c>
      <c r="C20539" t="s">
        <v>64</v>
      </c>
      <c r="D20539" t="s">
        <v>92</v>
      </c>
      <c r="E20539">
        <v>4494</v>
      </c>
      <c r="F20539">
        <v>1</v>
      </c>
    </row>
    <row r="20540" spans="1:6">
      <c r="A20540">
        <v>7349</v>
      </c>
      <c r="B20540">
        <v>12</v>
      </c>
      <c r="C20540" t="s">
        <v>64</v>
      </c>
      <c r="D20540" t="s">
        <v>92</v>
      </c>
      <c r="E20540">
        <v>191</v>
      </c>
      <c r="F20540">
        <v>1</v>
      </c>
    </row>
    <row r="20541" spans="1:6">
      <c r="A20541">
        <v>7349</v>
      </c>
      <c r="B20541">
        <v>12</v>
      </c>
      <c r="C20541" t="s">
        <v>64</v>
      </c>
      <c r="D20541" t="s">
        <v>92</v>
      </c>
      <c r="E20541">
        <v>1308</v>
      </c>
      <c r="F20541">
        <v>1</v>
      </c>
    </row>
    <row r="20542" spans="1:6">
      <c r="A20542">
        <v>7349</v>
      </c>
      <c r="B20542">
        <v>12</v>
      </c>
      <c r="C20542" t="s">
        <v>64</v>
      </c>
      <c r="D20542" t="s">
        <v>92</v>
      </c>
      <c r="E20542">
        <v>3848</v>
      </c>
      <c r="F20542">
        <v>1</v>
      </c>
    </row>
    <row r="20543" spans="1:6">
      <c r="A20543">
        <v>7349</v>
      </c>
      <c r="B20543">
        <v>12</v>
      </c>
      <c r="C20543" t="s">
        <v>64</v>
      </c>
      <c r="D20543" t="s">
        <v>92</v>
      </c>
      <c r="E20543">
        <v>4816</v>
      </c>
      <c r="F20543">
        <v>1</v>
      </c>
    </row>
    <row r="20544" spans="1:6">
      <c r="A20544">
        <v>7349</v>
      </c>
      <c r="B20544">
        <v>12</v>
      </c>
      <c r="C20544" t="s">
        <v>64</v>
      </c>
      <c r="D20544" t="s">
        <v>92</v>
      </c>
      <c r="E20544">
        <v>2497</v>
      </c>
      <c r="F20544">
        <v>1</v>
      </c>
    </row>
    <row r="20545" spans="1:6">
      <c r="A20545">
        <v>7349</v>
      </c>
      <c r="B20545">
        <v>13</v>
      </c>
      <c r="C20545" t="s">
        <v>64</v>
      </c>
      <c r="D20545" t="s">
        <v>92</v>
      </c>
      <c r="E20545">
        <v>3692</v>
      </c>
      <c r="F20545">
        <v>2</v>
      </c>
    </row>
    <row r="20546" spans="1:6">
      <c r="A20546">
        <v>7349</v>
      </c>
      <c r="B20546">
        <v>13</v>
      </c>
      <c r="C20546" t="s">
        <v>64</v>
      </c>
      <c r="D20546" t="s">
        <v>92</v>
      </c>
      <c r="E20546">
        <v>2032</v>
      </c>
      <c r="F20546">
        <v>2</v>
      </c>
    </row>
    <row r="20547" spans="1:6">
      <c r="A20547">
        <v>7349</v>
      </c>
      <c r="B20547">
        <v>13</v>
      </c>
      <c r="C20547" t="s">
        <v>64</v>
      </c>
      <c r="D20547" t="s">
        <v>92</v>
      </c>
      <c r="E20547">
        <v>4617</v>
      </c>
      <c r="F20547">
        <v>2</v>
      </c>
    </row>
    <row r="20548" spans="1:6">
      <c r="A20548">
        <v>7349</v>
      </c>
      <c r="B20548">
        <v>13</v>
      </c>
      <c r="C20548" t="s">
        <v>64</v>
      </c>
      <c r="D20548" t="s">
        <v>92</v>
      </c>
      <c r="E20548">
        <v>3668</v>
      </c>
      <c r="F20548">
        <v>2</v>
      </c>
    </row>
    <row r="20549" spans="1:6">
      <c r="A20549">
        <v>7349</v>
      </c>
      <c r="B20549">
        <v>13</v>
      </c>
      <c r="C20549" t="s">
        <v>64</v>
      </c>
      <c r="D20549" t="s">
        <v>92</v>
      </c>
      <c r="E20549">
        <v>4143</v>
      </c>
      <c r="F20549">
        <v>2</v>
      </c>
    </row>
    <row r="20550" spans="1:6">
      <c r="A20550">
        <v>7349</v>
      </c>
      <c r="B20550">
        <v>13</v>
      </c>
      <c r="C20550" t="s">
        <v>64</v>
      </c>
      <c r="D20550" t="s">
        <v>92</v>
      </c>
      <c r="E20550">
        <v>3947</v>
      </c>
      <c r="F20550">
        <v>1</v>
      </c>
    </row>
    <row r="20551" spans="1:6">
      <c r="A20551">
        <v>7349</v>
      </c>
      <c r="B20551">
        <v>13</v>
      </c>
      <c r="C20551" t="s">
        <v>64</v>
      </c>
      <c r="D20551" t="s">
        <v>92</v>
      </c>
      <c r="E20551">
        <v>3213</v>
      </c>
      <c r="F20551">
        <v>1</v>
      </c>
    </row>
    <row r="20552" spans="1:6">
      <c r="A20552">
        <v>7349</v>
      </c>
      <c r="B20552">
        <v>13</v>
      </c>
      <c r="C20552" t="s">
        <v>64</v>
      </c>
      <c r="D20552" t="s">
        <v>92</v>
      </c>
      <c r="E20552">
        <v>2018</v>
      </c>
      <c r="F20552">
        <v>1</v>
      </c>
    </row>
    <row r="20553" spans="1:6">
      <c r="A20553">
        <v>7349</v>
      </c>
      <c r="B20553">
        <v>13</v>
      </c>
      <c r="C20553" t="s">
        <v>64</v>
      </c>
      <c r="D20553" t="s">
        <v>92</v>
      </c>
      <c r="E20553">
        <v>298</v>
      </c>
      <c r="F20553">
        <v>1</v>
      </c>
    </row>
    <row r="20554" spans="1:6">
      <c r="A20554">
        <v>7349</v>
      </c>
      <c r="B20554">
        <v>13</v>
      </c>
      <c r="C20554" t="s">
        <v>64</v>
      </c>
      <c r="D20554" t="s">
        <v>92</v>
      </c>
      <c r="E20554">
        <v>92</v>
      </c>
      <c r="F20554">
        <v>1</v>
      </c>
    </row>
    <row r="20555" spans="1:6">
      <c r="A20555">
        <v>7349</v>
      </c>
      <c r="B20555">
        <v>13</v>
      </c>
      <c r="C20555" t="s">
        <v>64</v>
      </c>
      <c r="D20555" t="s">
        <v>92</v>
      </c>
      <c r="E20555">
        <v>5960</v>
      </c>
      <c r="F20555">
        <v>1</v>
      </c>
    </row>
    <row r="20556" spans="1:6">
      <c r="A20556">
        <v>7349</v>
      </c>
      <c r="B20556">
        <v>13</v>
      </c>
      <c r="C20556" t="s">
        <v>64</v>
      </c>
      <c r="D20556" t="s">
        <v>92</v>
      </c>
      <c r="E20556">
        <v>5972</v>
      </c>
      <c r="F20556">
        <v>1</v>
      </c>
    </row>
    <row r="20557" spans="1:6">
      <c r="A20557">
        <v>7349</v>
      </c>
      <c r="B20557">
        <v>13</v>
      </c>
      <c r="C20557" t="s">
        <v>64</v>
      </c>
      <c r="D20557" t="s">
        <v>92</v>
      </c>
      <c r="E20557">
        <v>2868</v>
      </c>
      <c r="F20557">
        <v>1</v>
      </c>
    </row>
    <row r="20558" spans="1:6">
      <c r="A20558">
        <v>7349</v>
      </c>
      <c r="B20558">
        <v>13</v>
      </c>
      <c r="C20558" t="s">
        <v>64</v>
      </c>
      <c r="D20558" t="s">
        <v>92</v>
      </c>
      <c r="E20558">
        <v>2942</v>
      </c>
      <c r="F20558">
        <v>1</v>
      </c>
    </row>
    <row r="20559" spans="1:6">
      <c r="A20559">
        <v>7349</v>
      </c>
      <c r="B20559">
        <v>13</v>
      </c>
      <c r="C20559" t="s">
        <v>64</v>
      </c>
      <c r="D20559" t="s">
        <v>92</v>
      </c>
      <c r="E20559">
        <v>3048</v>
      </c>
      <c r="F20559">
        <v>1</v>
      </c>
    </row>
    <row r="20560" spans="1:6">
      <c r="A20560">
        <v>7349</v>
      </c>
      <c r="B20560">
        <v>13</v>
      </c>
      <c r="C20560" t="s">
        <v>64</v>
      </c>
      <c r="D20560" t="s">
        <v>92</v>
      </c>
      <c r="E20560">
        <v>5315</v>
      </c>
      <c r="F20560">
        <v>1</v>
      </c>
    </row>
    <row r="20561" spans="1:6">
      <c r="A20561">
        <v>7349</v>
      </c>
      <c r="B20561">
        <v>13</v>
      </c>
      <c r="C20561" t="s">
        <v>64</v>
      </c>
      <c r="D20561" t="s">
        <v>92</v>
      </c>
      <c r="E20561">
        <v>3865</v>
      </c>
      <c r="F20561">
        <v>1</v>
      </c>
    </row>
    <row r="20562" spans="1:6">
      <c r="A20562">
        <v>7349</v>
      </c>
      <c r="B20562">
        <v>13</v>
      </c>
      <c r="C20562" t="s">
        <v>64</v>
      </c>
      <c r="D20562" t="s">
        <v>92</v>
      </c>
      <c r="E20562">
        <v>3613</v>
      </c>
      <c r="F20562">
        <v>1</v>
      </c>
    </row>
    <row r="20563" spans="1:6">
      <c r="A20563">
        <v>7349</v>
      </c>
      <c r="B20563">
        <v>13</v>
      </c>
      <c r="C20563" t="s">
        <v>64</v>
      </c>
      <c r="D20563" t="s">
        <v>92</v>
      </c>
      <c r="E20563">
        <v>1143</v>
      </c>
      <c r="F20563">
        <v>1</v>
      </c>
    </row>
    <row r="20564" spans="1:6">
      <c r="A20564">
        <v>7349</v>
      </c>
      <c r="B20564">
        <v>13</v>
      </c>
      <c r="C20564" t="s">
        <v>64</v>
      </c>
      <c r="D20564" t="s">
        <v>92</v>
      </c>
      <c r="E20564">
        <v>4103</v>
      </c>
      <c r="F20564">
        <v>1</v>
      </c>
    </row>
    <row r="20565" spans="1:6">
      <c r="A20565">
        <v>7349</v>
      </c>
      <c r="B20565">
        <v>13</v>
      </c>
      <c r="C20565" t="s">
        <v>64</v>
      </c>
      <c r="D20565" t="s">
        <v>92</v>
      </c>
      <c r="E20565">
        <v>5189</v>
      </c>
      <c r="F20565">
        <v>1</v>
      </c>
    </row>
    <row r="20566" spans="1:6">
      <c r="A20566">
        <v>7349</v>
      </c>
      <c r="B20566">
        <v>13</v>
      </c>
      <c r="C20566" t="s">
        <v>64</v>
      </c>
      <c r="D20566" t="s">
        <v>92</v>
      </c>
      <c r="E20566">
        <v>4429</v>
      </c>
      <c r="F20566">
        <v>1</v>
      </c>
    </row>
    <row r="20567" spans="1:6">
      <c r="A20567">
        <v>7349</v>
      </c>
      <c r="B20567">
        <v>13</v>
      </c>
      <c r="C20567" t="s">
        <v>64</v>
      </c>
      <c r="D20567" t="s">
        <v>92</v>
      </c>
      <c r="E20567">
        <v>1241</v>
      </c>
      <c r="F20567">
        <v>1</v>
      </c>
    </row>
    <row r="20568" spans="1:6">
      <c r="A20568">
        <v>7349</v>
      </c>
      <c r="B20568">
        <v>13</v>
      </c>
      <c r="C20568" t="s">
        <v>64</v>
      </c>
      <c r="D20568" t="s">
        <v>92</v>
      </c>
      <c r="E20568">
        <v>6036</v>
      </c>
      <c r="F20568">
        <v>1</v>
      </c>
    </row>
    <row r="20569" spans="1:6">
      <c r="A20569">
        <v>7349</v>
      </c>
      <c r="B20569">
        <v>13</v>
      </c>
      <c r="C20569" t="s">
        <v>64</v>
      </c>
      <c r="D20569" t="s">
        <v>92</v>
      </c>
      <c r="E20569">
        <v>2470</v>
      </c>
      <c r="F20569">
        <v>1</v>
      </c>
    </row>
    <row r="20570" spans="1:6">
      <c r="A20570">
        <v>7349</v>
      </c>
      <c r="B20570">
        <v>13</v>
      </c>
      <c r="C20570" t="s">
        <v>64</v>
      </c>
      <c r="D20570" t="s">
        <v>92</v>
      </c>
      <c r="E20570">
        <v>4237</v>
      </c>
      <c r="F20570">
        <v>1</v>
      </c>
    </row>
    <row r="20571" spans="1:6">
      <c r="A20571">
        <v>7349</v>
      </c>
      <c r="B20571">
        <v>13</v>
      </c>
      <c r="C20571" t="s">
        <v>64</v>
      </c>
      <c r="D20571" t="s">
        <v>92</v>
      </c>
      <c r="E20571">
        <v>212</v>
      </c>
      <c r="F20571">
        <v>1</v>
      </c>
    </row>
    <row r="20572" spans="1:6">
      <c r="A20572">
        <v>7349</v>
      </c>
      <c r="B20572">
        <v>13</v>
      </c>
      <c r="C20572" t="s">
        <v>64</v>
      </c>
      <c r="D20572" t="s">
        <v>92</v>
      </c>
      <c r="E20572">
        <v>6059</v>
      </c>
      <c r="F20572">
        <v>1</v>
      </c>
    </row>
    <row r="20573" spans="1:6">
      <c r="A20573">
        <v>7349</v>
      </c>
      <c r="B20573">
        <v>13</v>
      </c>
      <c r="C20573" t="s">
        <v>64</v>
      </c>
      <c r="D20573" t="s">
        <v>92</v>
      </c>
      <c r="E20573">
        <v>2894</v>
      </c>
      <c r="F20573">
        <v>1</v>
      </c>
    </row>
    <row r="20574" spans="1:6">
      <c r="A20574">
        <v>7349</v>
      </c>
      <c r="B20574">
        <v>13</v>
      </c>
      <c r="C20574" t="s">
        <v>64</v>
      </c>
      <c r="D20574" t="s">
        <v>92</v>
      </c>
      <c r="E20574">
        <v>5672</v>
      </c>
      <c r="F20574">
        <v>1</v>
      </c>
    </row>
    <row r="20575" spans="1:6">
      <c r="A20575">
        <v>7349</v>
      </c>
      <c r="B20575">
        <v>13</v>
      </c>
      <c r="C20575" t="s">
        <v>64</v>
      </c>
      <c r="D20575" t="s">
        <v>92</v>
      </c>
      <c r="E20575">
        <v>4855</v>
      </c>
      <c r="F20575">
        <v>1</v>
      </c>
    </row>
    <row r="20576" spans="1:6">
      <c r="A20576">
        <v>7349</v>
      </c>
      <c r="B20576">
        <v>13</v>
      </c>
      <c r="C20576" t="s">
        <v>64</v>
      </c>
      <c r="D20576" t="s">
        <v>92</v>
      </c>
      <c r="E20576">
        <v>2251</v>
      </c>
      <c r="F20576">
        <v>1</v>
      </c>
    </row>
    <row r="20577" spans="1:6">
      <c r="A20577">
        <v>7349</v>
      </c>
      <c r="B20577">
        <v>13</v>
      </c>
      <c r="C20577" t="s">
        <v>64</v>
      </c>
      <c r="D20577" t="s">
        <v>92</v>
      </c>
      <c r="E20577">
        <v>4289</v>
      </c>
      <c r="F20577">
        <v>1</v>
      </c>
    </row>
    <row r="20578" spans="1:6">
      <c r="A20578">
        <v>7349</v>
      </c>
      <c r="B20578">
        <v>13</v>
      </c>
      <c r="C20578" t="s">
        <v>64</v>
      </c>
      <c r="D20578" t="s">
        <v>92</v>
      </c>
      <c r="E20578">
        <v>1119</v>
      </c>
      <c r="F20578">
        <v>1</v>
      </c>
    </row>
    <row r="20579" spans="1:6">
      <c r="A20579">
        <v>7349</v>
      </c>
      <c r="B20579">
        <v>13</v>
      </c>
      <c r="C20579" t="s">
        <v>64</v>
      </c>
      <c r="D20579" t="s">
        <v>92</v>
      </c>
      <c r="E20579">
        <v>4475</v>
      </c>
      <c r="F20579">
        <v>1</v>
      </c>
    </row>
    <row r="20580" spans="1:6">
      <c r="A20580">
        <v>7349</v>
      </c>
      <c r="B20580">
        <v>13</v>
      </c>
      <c r="C20580" t="s">
        <v>64</v>
      </c>
      <c r="D20580" t="s">
        <v>92</v>
      </c>
      <c r="E20580">
        <v>2697</v>
      </c>
      <c r="F20580">
        <v>1</v>
      </c>
    </row>
    <row r="20581" spans="1:6">
      <c r="A20581">
        <v>7349</v>
      </c>
      <c r="B20581">
        <v>13</v>
      </c>
      <c r="C20581" t="s">
        <v>64</v>
      </c>
      <c r="D20581" t="s">
        <v>92</v>
      </c>
      <c r="E20581">
        <v>5129</v>
      </c>
      <c r="F20581">
        <v>1</v>
      </c>
    </row>
    <row r="20582" spans="1:6">
      <c r="A20582">
        <v>7349</v>
      </c>
      <c r="B20582">
        <v>13</v>
      </c>
      <c r="C20582" t="s">
        <v>64</v>
      </c>
      <c r="D20582" t="s">
        <v>92</v>
      </c>
      <c r="E20582">
        <v>4164</v>
      </c>
      <c r="F20582">
        <v>1</v>
      </c>
    </row>
    <row r="20583" spans="1:6">
      <c r="A20583">
        <v>7349</v>
      </c>
      <c r="B20583">
        <v>13</v>
      </c>
      <c r="C20583" t="s">
        <v>64</v>
      </c>
      <c r="D20583" t="s">
        <v>92</v>
      </c>
      <c r="E20583">
        <v>5052</v>
      </c>
      <c r="F20583">
        <v>1</v>
      </c>
    </row>
    <row r="20584" spans="1:6">
      <c r="A20584">
        <v>7349</v>
      </c>
      <c r="B20584">
        <v>13</v>
      </c>
      <c r="C20584" t="s">
        <v>64</v>
      </c>
      <c r="D20584" t="s">
        <v>92</v>
      </c>
      <c r="E20584">
        <v>2804</v>
      </c>
      <c r="F20584">
        <v>1</v>
      </c>
    </row>
    <row r="20585" spans="1:6">
      <c r="A20585">
        <v>7349</v>
      </c>
      <c r="B20585">
        <v>13</v>
      </c>
      <c r="C20585" t="s">
        <v>64</v>
      </c>
      <c r="D20585" t="s">
        <v>92</v>
      </c>
      <c r="E20585">
        <v>4457</v>
      </c>
      <c r="F20585">
        <v>1</v>
      </c>
    </row>
    <row r="20586" spans="1:6">
      <c r="A20586">
        <v>7349</v>
      </c>
      <c r="B20586">
        <v>14</v>
      </c>
      <c r="C20586" t="s">
        <v>64</v>
      </c>
      <c r="D20586" t="s">
        <v>92</v>
      </c>
      <c r="E20586">
        <v>153</v>
      </c>
      <c r="F20586">
        <v>3</v>
      </c>
    </row>
    <row r="20587" spans="1:6">
      <c r="A20587">
        <v>7349</v>
      </c>
      <c r="B20587">
        <v>14</v>
      </c>
      <c r="C20587" t="s">
        <v>64</v>
      </c>
      <c r="D20587" t="s">
        <v>92</v>
      </c>
      <c r="E20587">
        <v>6078</v>
      </c>
      <c r="F20587">
        <v>3</v>
      </c>
    </row>
    <row r="20588" spans="1:6">
      <c r="A20588">
        <v>7349</v>
      </c>
      <c r="B20588">
        <v>14</v>
      </c>
      <c r="C20588" t="s">
        <v>64</v>
      </c>
      <c r="D20588" t="s">
        <v>92</v>
      </c>
      <c r="E20588">
        <v>3412</v>
      </c>
      <c r="F20588">
        <v>3</v>
      </c>
    </row>
    <row r="20589" spans="1:6">
      <c r="A20589">
        <v>7349</v>
      </c>
      <c r="B20589">
        <v>14</v>
      </c>
      <c r="C20589" t="s">
        <v>64</v>
      </c>
      <c r="D20589" t="s">
        <v>92</v>
      </c>
      <c r="E20589">
        <v>4289</v>
      </c>
      <c r="F20589">
        <v>2</v>
      </c>
    </row>
    <row r="20590" spans="1:6">
      <c r="A20590">
        <v>7349</v>
      </c>
      <c r="B20590">
        <v>14</v>
      </c>
      <c r="C20590" t="s">
        <v>64</v>
      </c>
      <c r="D20590" t="s">
        <v>92</v>
      </c>
      <c r="E20590">
        <v>3426</v>
      </c>
      <c r="F20590">
        <v>2</v>
      </c>
    </row>
    <row r="20591" spans="1:6">
      <c r="A20591">
        <v>7349</v>
      </c>
      <c r="B20591">
        <v>14</v>
      </c>
      <c r="C20591" t="s">
        <v>64</v>
      </c>
      <c r="D20591" t="s">
        <v>92</v>
      </c>
      <c r="E20591">
        <v>3514</v>
      </c>
      <c r="F20591">
        <v>2</v>
      </c>
    </row>
    <row r="20592" spans="1:6">
      <c r="A20592">
        <v>7349</v>
      </c>
      <c r="B20592">
        <v>14</v>
      </c>
      <c r="C20592" t="s">
        <v>64</v>
      </c>
      <c r="D20592" t="s">
        <v>92</v>
      </c>
      <c r="E20592">
        <v>4566</v>
      </c>
      <c r="F20592">
        <v>1</v>
      </c>
    </row>
    <row r="20593" spans="1:6">
      <c r="A20593">
        <v>7349</v>
      </c>
      <c r="B20593">
        <v>14</v>
      </c>
      <c r="C20593" t="s">
        <v>64</v>
      </c>
      <c r="D20593" t="s">
        <v>92</v>
      </c>
      <c r="E20593">
        <v>3136</v>
      </c>
      <c r="F20593">
        <v>1</v>
      </c>
    </row>
    <row r="20594" spans="1:6">
      <c r="A20594">
        <v>7349</v>
      </c>
      <c r="B20594">
        <v>14</v>
      </c>
      <c r="C20594" t="s">
        <v>64</v>
      </c>
      <c r="D20594" t="s">
        <v>92</v>
      </c>
      <c r="E20594">
        <v>3675</v>
      </c>
      <c r="F20594">
        <v>1</v>
      </c>
    </row>
    <row r="20595" spans="1:6">
      <c r="A20595">
        <v>7349</v>
      </c>
      <c r="B20595">
        <v>14</v>
      </c>
      <c r="C20595" t="s">
        <v>64</v>
      </c>
      <c r="D20595" t="s">
        <v>92</v>
      </c>
      <c r="E20595">
        <v>3030</v>
      </c>
      <c r="F20595">
        <v>1</v>
      </c>
    </row>
    <row r="20596" spans="1:6">
      <c r="A20596">
        <v>7349</v>
      </c>
      <c r="B20596">
        <v>14</v>
      </c>
      <c r="C20596" t="s">
        <v>64</v>
      </c>
      <c r="D20596" t="s">
        <v>92</v>
      </c>
      <c r="E20596">
        <v>5571</v>
      </c>
      <c r="F20596">
        <v>1</v>
      </c>
    </row>
    <row r="20597" spans="1:6">
      <c r="A20597">
        <v>7349</v>
      </c>
      <c r="B20597">
        <v>14</v>
      </c>
      <c r="C20597" t="s">
        <v>64</v>
      </c>
      <c r="D20597" t="s">
        <v>92</v>
      </c>
      <c r="E20597">
        <v>4943</v>
      </c>
      <c r="F20597">
        <v>1</v>
      </c>
    </row>
    <row r="20598" spans="1:6">
      <c r="A20598">
        <v>7349</v>
      </c>
      <c r="B20598">
        <v>14</v>
      </c>
      <c r="C20598" t="s">
        <v>64</v>
      </c>
      <c r="D20598" t="s">
        <v>92</v>
      </c>
      <c r="E20598">
        <v>1080</v>
      </c>
      <c r="F20598">
        <v>1</v>
      </c>
    </row>
    <row r="20599" spans="1:6">
      <c r="A20599">
        <v>7349</v>
      </c>
      <c r="B20599">
        <v>14</v>
      </c>
      <c r="C20599" t="s">
        <v>64</v>
      </c>
      <c r="D20599" t="s">
        <v>92</v>
      </c>
      <c r="E20599">
        <v>2310</v>
      </c>
      <c r="F20599">
        <v>1</v>
      </c>
    </row>
    <row r="20600" spans="1:6">
      <c r="A20600">
        <v>7349</v>
      </c>
      <c r="B20600">
        <v>14</v>
      </c>
      <c r="C20600" t="s">
        <v>64</v>
      </c>
      <c r="D20600" t="s">
        <v>92</v>
      </c>
      <c r="E20600">
        <v>2983</v>
      </c>
      <c r="F20600">
        <v>1</v>
      </c>
    </row>
    <row r="20601" spans="1:6">
      <c r="A20601">
        <v>7349</v>
      </c>
      <c r="B20601">
        <v>14</v>
      </c>
      <c r="C20601" t="s">
        <v>64</v>
      </c>
      <c r="D20601" t="s">
        <v>92</v>
      </c>
      <c r="E20601">
        <v>5393</v>
      </c>
      <c r="F20601">
        <v>1</v>
      </c>
    </row>
    <row r="20602" spans="1:6">
      <c r="A20602">
        <v>7349</v>
      </c>
      <c r="B20602">
        <v>14</v>
      </c>
      <c r="C20602" t="s">
        <v>64</v>
      </c>
      <c r="D20602" t="s">
        <v>92</v>
      </c>
      <c r="E20602">
        <v>5964</v>
      </c>
      <c r="F20602">
        <v>1</v>
      </c>
    </row>
    <row r="20603" spans="1:6">
      <c r="A20603">
        <v>7349</v>
      </c>
      <c r="B20603">
        <v>14</v>
      </c>
      <c r="C20603" t="s">
        <v>64</v>
      </c>
      <c r="D20603" t="s">
        <v>92</v>
      </c>
      <c r="E20603">
        <v>2584</v>
      </c>
      <c r="F20603">
        <v>1</v>
      </c>
    </row>
    <row r="20604" spans="1:6">
      <c r="A20604">
        <v>7349</v>
      </c>
      <c r="B20604">
        <v>14</v>
      </c>
      <c r="C20604" t="s">
        <v>64</v>
      </c>
      <c r="D20604" t="s">
        <v>92</v>
      </c>
      <c r="E20604">
        <v>122</v>
      </c>
      <c r="F20604">
        <v>1</v>
      </c>
    </row>
    <row r="20605" spans="1:6">
      <c r="A20605">
        <v>7349</v>
      </c>
      <c r="B20605">
        <v>14</v>
      </c>
      <c r="C20605" t="s">
        <v>64</v>
      </c>
      <c r="D20605" t="s">
        <v>92</v>
      </c>
      <c r="E20605">
        <v>3495</v>
      </c>
      <c r="F20605">
        <v>1</v>
      </c>
    </row>
    <row r="20606" spans="1:6">
      <c r="A20606">
        <v>7349</v>
      </c>
      <c r="B20606">
        <v>14</v>
      </c>
      <c r="C20606" t="s">
        <v>64</v>
      </c>
      <c r="D20606" t="s">
        <v>92</v>
      </c>
      <c r="E20606">
        <v>4950</v>
      </c>
      <c r="F20606">
        <v>1</v>
      </c>
    </row>
    <row r="20607" spans="1:6">
      <c r="A20607">
        <v>7349</v>
      </c>
      <c r="B20607">
        <v>14</v>
      </c>
      <c r="C20607" t="s">
        <v>64</v>
      </c>
      <c r="D20607" t="s">
        <v>92</v>
      </c>
      <c r="E20607">
        <v>6041</v>
      </c>
      <c r="F20607">
        <v>1</v>
      </c>
    </row>
    <row r="20608" spans="1:6">
      <c r="A20608">
        <v>7349</v>
      </c>
      <c r="B20608">
        <v>14</v>
      </c>
      <c r="C20608" t="s">
        <v>64</v>
      </c>
      <c r="D20608" t="s">
        <v>92</v>
      </c>
      <c r="E20608">
        <v>269</v>
      </c>
      <c r="F20608">
        <v>1</v>
      </c>
    </row>
    <row r="20609" spans="1:6">
      <c r="A20609">
        <v>7349</v>
      </c>
      <c r="B20609">
        <v>14</v>
      </c>
      <c r="C20609" t="s">
        <v>64</v>
      </c>
      <c r="D20609" t="s">
        <v>92</v>
      </c>
      <c r="E20609">
        <v>2255</v>
      </c>
      <c r="F20609">
        <v>1</v>
      </c>
    </row>
    <row r="20610" spans="1:6">
      <c r="A20610">
        <v>7349</v>
      </c>
      <c r="B20610">
        <v>14</v>
      </c>
      <c r="C20610" t="s">
        <v>64</v>
      </c>
      <c r="D20610" t="s">
        <v>92</v>
      </c>
      <c r="E20610">
        <v>5943</v>
      </c>
      <c r="F20610">
        <v>1</v>
      </c>
    </row>
    <row r="20611" spans="1:6">
      <c r="A20611">
        <v>7349</v>
      </c>
      <c r="B20611">
        <v>14</v>
      </c>
      <c r="C20611" t="s">
        <v>64</v>
      </c>
      <c r="D20611" t="s">
        <v>92</v>
      </c>
      <c r="E20611">
        <v>2508</v>
      </c>
      <c r="F20611">
        <v>1</v>
      </c>
    </row>
    <row r="20612" spans="1:6">
      <c r="A20612">
        <v>7349</v>
      </c>
      <c r="B20612">
        <v>14</v>
      </c>
      <c r="C20612" t="s">
        <v>64</v>
      </c>
      <c r="D20612" t="s">
        <v>92</v>
      </c>
      <c r="E20612">
        <v>5465</v>
      </c>
      <c r="F20612">
        <v>1</v>
      </c>
    </row>
    <row r="20613" spans="1:6">
      <c r="A20613">
        <v>7349</v>
      </c>
      <c r="B20613">
        <v>14</v>
      </c>
      <c r="C20613" t="s">
        <v>64</v>
      </c>
      <c r="D20613" t="s">
        <v>92</v>
      </c>
      <c r="E20613">
        <v>4835</v>
      </c>
      <c r="F20613">
        <v>1</v>
      </c>
    </row>
    <row r="20614" spans="1:6">
      <c r="A20614">
        <v>7349</v>
      </c>
      <c r="B20614">
        <v>14</v>
      </c>
      <c r="C20614" t="s">
        <v>64</v>
      </c>
      <c r="D20614" t="s">
        <v>92</v>
      </c>
      <c r="E20614">
        <v>5053</v>
      </c>
      <c r="F20614">
        <v>1</v>
      </c>
    </row>
    <row r="20615" spans="1:6">
      <c r="A20615">
        <v>7349</v>
      </c>
      <c r="B20615">
        <v>14</v>
      </c>
      <c r="C20615" t="s">
        <v>64</v>
      </c>
      <c r="D20615" t="s">
        <v>92</v>
      </c>
      <c r="E20615">
        <v>2595</v>
      </c>
      <c r="F20615">
        <v>1</v>
      </c>
    </row>
    <row r="20616" spans="1:6">
      <c r="A20616">
        <v>7349</v>
      </c>
      <c r="B20616">
        <v>14</v>
      </c>
      <c r="C20616" t="s">
        <v>64</v>
      </c>
      <c r="D20616" t="s">
        <v>92</v>
      </c>
      <c r="E20616">
        <v>5867</v>
      </c>
      <c r="F20616">
        <v>1</v>
      </c>
    </row>
    <row r="20617" spans="1:6">
      <c r="A20617">
        <v>7349</v>
      </c>
      <c r="B20617">
        <v>14</v>
      </c>
      <c r="C20617" t="s">
        <v>64</v>
      </c>
      <c r="D20617" t="s">
        <v>92</v>
      </c>
      <c r="E20617">
        <v>2514</v>
      </c>
      <c r="F20617">
        <v>1</v>
      </c>
    </row>
    <row r="20618" spans="1:6">
      <c r="A20618">
        <v>7349</v>
      </c>
      <c r="B20618">
        <v>14</v>
      </c>
      <c r="C20618" t="s">
        <v>64</v>
      </c>
      <c r="D20618" t="s">
        <v>92</v>
      </c>
      <c r="E20618">
        <v>2815</v>
      </c>
      <c r="F20618">
        <v>1</v>
      </c>
    </row>
    <row r="20619" spans="1:6">
      <c r="A20619">
        <v>7349</v>
      </c>
      <c r="B20619">
        <v>14</v>
      </c>
      <c r="C20619" t="s">
        <v>64</v>
      </c>
      <c r="D20619" t="s">
        <v>92</v>
      </c>
      <c r="E20619">
        <v>3025</v>
      </c>
      <c r="F20619">
        <v>1</v>
      </c>
    </row>
    <row r="20620" spans="1:6">
      <c r="A20620">
        <v>7349</v>
      </c>
      <c r="B20620">
        <v>15</v>
      </c>
      <c r="C20620" t="s">
        <v>64</v>
      </c>
      <c r="D20620" t="s">
        <v>92</v>
      </c>
      <c r="E20620">
        <v>2213</v>
      </c>
      <c r="F20620">
        <v>3</v>
      </c>
    </row>
    <row r="20621" spans="1:6">
      <c r="A20621">
        <v>7349</v>
      </c>
      <c r="B20621">
        <v>15</v>
      </c>
      <c r="C20621" t="s">
        <v>64</v>
      </c>
      <c r="D20621" t="s">
        <v>92</v>
      </c>
      <c r="E20621">
        <v>1163</v>
      </c>
      <c r="F20621">
        <v>2</v>
      </c>
    </row>
    <row r="20622" spans="1:6">
      <c r="A20622">
        <v>7349</v>
      </c>
      <c r="B20622">
        <v>15</v>
      </c>
      <c r="C20622" t="s">
        <v>64</v>
      </c>
      <c r="D20622" t="s">
        <v>92</v>
      </c>
      <c r="E20622">
        <v>3107</v>
      </c>
      <c r="F20622">
        <v>1</v>
      </c>
    </row>
    <row r="20623" spans="1:6">
      <c r="A20623">
        <v>7349</v>
      </c>
      <c r="B20623">
        <v>15</v>
      </c>
      <c r="C20623" t="s">
        <v>64</v>
      </c>
      <c r="D20623" t="s">
        <v>92</v>
      </c>
      <c r="E20623">
        <v>2201</v>
      </c>
      <c r="F20623">
        <v>1</v>
      </c>
    </row>
    <row r="20624" spans="1:6">
      <c r="A20624">
        <v>7349</v>
      </c>
      <c r="B20624">
        <v>15</v>
      </c>
      <c r="C20624" t="s">
        <v>64</v>
      </c>
      <c r="D20624" t="s">
        <v>92</v>
      </c>
      <c r="E20624">
        <v>2948</v>
      </c>
      <c r="F20624">
        <v>1</v>
      </c>
    </row>
    <row r="20625" spans="1:6">
      <c r="A20625">
        <v>7349</v>
      </c>
      <c r="B20625">
        <v>15</v>
      </c>
      <c r="C20625" t="s">
        <v>64</v>
      </c>
      <c r="D20625" t="s">
        <v>92</v>
      </c>
      <c r="E20625">
        <v>247</v>
      </c>
      <c r="F20625">
        <v>1</v>
      </c>
    </row>
    <row r="20626" spans="1:6">
      <c r="A20626">
        <v>7349</v>
      </c>
      <c r="B20626">
        <v>15</v>
      </c>
      <c r="C20626" t="s">
        <v>64</v>
      </c>
      <c r="D20626" t="s">
        <v>92</v>
      </c>
      <c r="E20626">
        <v>4250</v>
      </c>
      <c r="F20626">
        <v>1</v>
      </c>
    </row>
    <row r="20627" spans="1:6">
      <c r="A20627">
        <v>7349</v>
      </c>
      <c r="B20627">
        <v>15</v>
      </c>
      <c r="C20627" t="s">
        <v>64</v>
      </c>
      <c r="D20627" t="s">
        <v>92</v>
      </c>
      <c r="E20627">
        <v>996</v>
      </c>
      <c r="F20627">
        <v>1</v>
      </c>
    </row>
    <row r="20628" spans="1:6">
      <c r="A20628">
        <v>7349</v>
      </c>
      <c r="B20628">
        <v>15</v>
      </c>
      <c r="C20628" t="s">
        <v>64</v>
      </c>
      <c r="D20628" t="s">
        <v>92</v>
      </c>
      <c r="E20628">
        <v>1211</v>
      </c>
      <c r="F20628">
        <v>1</v>
      </c>
    </row>
    <row r="20629" spans="1:6">
      <c r="A20629">
        <v>7349</v>
      </c>
      <c r="B20629">
        <v>15</v>
      </c>
      <c r="C20629" t="s">
        <v>64</v>
      </c>
      <c r="D20629" t="s">
        <v>92</v>
      </c>
      <c r="E20629">
        <v>3139</v>
      </c>
      <c r="F20629">
        <v>1</v>
      </c>
    </row>
    <row r="20630" spans="1:6">
      <c r="A20630">
        <v>7349</v>
      </c>
      <c r="B20630">
        <v>15</v>
      </c>
      <c r="C20630" t="s">
        <v>64</v>
      </c>
      <c r="D20630" t="s">
        <v>92</v>
      </c>
      <c r="E20630">
        <v>5471</v>
      </c>
      <c r="F20630">
        <v>1</v>
      </c>
    </row>
    <row r="20631" spans="1:6">
      <c r="A20631">
        <v>7349</v>
      </c>
      <c r="B20631">
        <v>15</v>
      </c>
      <c r="C20631" t="s">
        <v>64</v>
      </c>
      <c r="D20631" t="s">
        <v>92</v>
      </c>
      <c r="E20631">
        <v>1039</v>
      </c>
      <c r="F20631">
        <v>1</v>
      </c>
    </row>
    <row r="20632" spans="1:6">
      <c r="A20632">
        <v>7349</v>
      </c>
      <c r="B20632">
        <v>15</v>
      </c>
      <c r="C20632" t="s">
        <v>64</v>
      </c>
      <c r="D20632" t="s">
        <v>92</v>
      </c>
      <c r="E20632">
        <v>2847</v>
      </c>
      <c r="F20632">
        <v>1</v>
      </c>
    </row>
    <row r="20633" spans="1:6">
      <c r="A20633">
        <v>7349</v>
      </c>
      <c r="B20633">
        <v>15</v>
      </c>
      <c r="C20633" t="s">
        <v>64</v>
      </c>
      <c r="D20633" t="s">
        <v>92</v>
      </c>
      <c r="E20633">
        <v>4707</v>
      </c>
      <c r="F20633">
        <v>1</v>
      </c>
    </row>
    <row r="20634" spans="1:6">
      <c r="A20634">
        <v>7349</v>
      </c>
      <c r="B20634">
        <v>15</v>
      </c>
      <c r="C20634" t="s">
        <v>64</v>
      </c>
      <c r="D20634" t="s">
        <v>92</v>
      </c>
      <c r="E20634">
        <v>5194</v>
      </c>
      <c r="F20634">
        <v>1</v>
      </c>
    </row>
    <row r="20635" spans="1:6">
      <c r="A20635">
        <v>7349</v>
      </c>
      <c r="B20635">
        <v>15</v>
      </c>
      <c r="C20635" t="s">
        <v>64</v>
      </c>
      <c r="D20635" t="s">
        <v>92</v>
      </c>
      <c r="E20635">
        <v>3257</v>
      </c>
      <c r="F20635">
        <v>1</v>
      </c>
    </row>
    <row r="20636" spans="1:6">
      <c r="A20636">
        <v>7349</v>
      </c>
      <c r="B20636">
        <v>15</v>
      </c>
      <c r="C20636" t="s">
        <v>64</v>
      </c>
      <c r="D20636" t="s">
        <v>92</v>
      </c>
      <c r="E20636">
        <v>4709</v>
      </c>
      <c r="F20636">
        <v>1</v>
      </c>
    </row>
    <row r="20637" spans="1:6">
      <c r="A20637">
        <v>7349</v>
      </c>
      <c r="B20637">
        <v>15</v>
      </c>
      <c r="C20637" t="s">
        <v>64</v>
      </c>
      <c r="D20637" t="s">
        <v>92</v>
      </c>
      <c r="E20637">
        <v>2039</v>
      </c>
      <c r="F20637">
        <v>1</v>
      </c>
    </row>
    <row r="20638" spans="1:6">
      <c r="A20638">
        <v>7349</v>
      </c>
      <c r="B20638">
        <v>15</v>
      </c>
      <c r="C20638" t="s">
        <v>64</v>
      </c>
      <c r="D20638" t="s">
        <v>92</v>
      </c>
      <c r="E20638">
        <v>2805</v>
      </c>
      <c r="F20638">
        <v>1</v>
      </c>
    </row>
    <row r="20639" spans="1:6">
      <c r="A20639">
        <v>7349</v>
      </c>
      <c r="B20639">
        <v>15</v>
      </c>
      <c r="C20639" t="s">
        <v>64</v>
      </c>
      <c r="D20639" t="s">
        <v>92</v>
      </c>
      <c r="E20639">
        <v>4584</v>
      </c>
      <c r="F20639">
        <v>1</v>
      </c>
    </row>
    <row r="20640" spans="1:6">
      <c r="A20640">
        <v>7349</v>
      </c>
      <c r="B20640">
        <v>15</v>
      </c>
      <c r="C20640" t="s">
        <v>64</v>
      </c>
      <c r="D20640" t="s">
        <v>92</v>
      </c>
      <c r="E20640">
        <v>1273</v>
      </c>
      <c r="F20640">
        <v>1</v>
      </c>
    </row>
    <row r="20641" spans="1:6">
      <c r="A20641">
        <v>7349</v>
      </c>
      <c r="B20641">
        <v>15</v>
      </c>
      <c r="C20641" t="s">
        <v>64</v>
      </c>
      <c r="D20641" t="s">
        <v>92</v>
      </c>
      <c r="E20641">
        <v>2615</v>
      </c>
      <c r="F20641">
        <v>1</v>
      </c>
    </row>
    <row r="20642" spans="1:6">
      <c r="A20642">
        <v>7349</v>
      </c>
      <c r="B20642">
        <v>15</v>
      </c>
      <c r="C20642" t="s">
        <v>64</v>
      </c>
      <c r="D20642" t="s">
        <v>92</v>
      </c>
      <c r="E20642">
        <v>4977</v>
      </c>
      <c r="F20642">
        <v>1</v>
      </c>
    </row>
    <row r="20643" spans="1:6">
      <c r="A20643">
        <v>7349</v>
      </c>
      <c r="B20643">
        <v>15</v>
      </c>
      <c r="C20643" t="s">
        <v>64</v>
      </c>
      <c r="D20643" t="s">
        <v>92</v>
      </c>
      <c r="E20643">
        <v>4960</v>
      </c>
      <c r="F20643">
        <v>1</v>
      </c>
    </row>
    <row r="20644" spans="1:6">
      <c r="A20644">
        <v>7349</v>
      </c>
      <c r="B20644">
        <v>15</v>
      </c>
      <c r="C20644" t="s">
        <v>64</v>
      </c>
      <c r="D20644" t="s">
        <v>92</v>
      </c>
      <c r="E20644">
        <v>2263</v>
      </c>
      <c r="F20644">
        <v>1</v>
      </c>
    </row>
    <row r="20645" spans="1:6">
      <c r="A20645">
        <v>7349</v>
      </c>
      <c r="B20645">
        <v>15</v>
      </c>
      <c r="C20645" t="s">
        <v>64</v>
      </c>
      <c r="D20645" t="s">
        <v>92</v>
      </c>
      <c r="E20645">
        <v>1277</v>
      </c>
      <c r="F20645">
        <v>1</v>
      </c>
    </row>
    <row r="20646" spans="1:6">
      <c r="A20646">
        <v>7349</v>
      </c>
      <c r="B20646">
        <v>15</v>
      </c>
      <c r="C20646" t="s">
        <v>64</v>
      </c>
      <c r="D20646" t="s">
        <v>92</v>
      </c>
      <c r="E20646">
        <v>3524</v>
      </c>
      <c r="F20646">
        <v>1</v>
      </c>
    </row>
    <row r="20647" spans="1:6">
      <c r="A20647">
        <v>7349</v>
      </c>
      <c r="B20647">
        <v>15</v>
      </c>
      <c r="C20647" t="s">
        <v>64</v>
      </c>
      <c r="D20647" t="s">
        <v>92</v>
      </c>
      <c r="E20647">
        <v>2426</v>
      </c>
      <c r="F20647">
        <v>1</v>
      </c>
    </row>
    <row r="20648" spans="1:6">
      <c r="A20648">
        <v>7349</v>
      </c>
      <c r="B20648">
        <v>15</v>
      </c>
      <c r="C20648" t="s">
        <v>64</v>
      </c>
      <c r="D20648" t="s">
        <v>92</v>
      </c>
      <c r="E20648">
        <v>3496</v>
      </c>
      <c r="F20648">
        <v>1</v>
      </c>
    </row>
    <row r="20649" spans="1:6">
      <c r="A20649">
        <v>7349</v>
      </c>
      <c r="B20649">
        <v>15</v>
      </c>
      <c r="C20649" t="s">
        <v>64</v>
      </c>
      <c r="D20649" t="s">
        <v>92</v>
      </c>
      <c r="E20649">
        <v>3096</v>
      </c>
      <c r="F20649">
        <v>1</v>
      </c>
    </row>
    <row r="20650" spans="1:6">
      <c r="A20650">
        <v>7349</v>
      </c>
      <c r="B20650">
        <v>15</v>
      </c>
      <c r="C20650" t="s">
        <v>64</v>
      </c>
      <c r="D20650" t="s">
        <v>92</v>
      </c>
      <c r="E20650">
        <v>3295</v>
      </c>
      <c r="F20650">
        <v>1</v>
      </c>
    </row>
    <row r="20651" spans="1:6">
      <c r="A20651">
        <v>7349</v>
      </c>
      <c r="B20651">
        <v>16</v>
      </c>
      <c r="C20651" t="s">
        <v>64</v>
      </c>
      <c r="D20651" t="s">
        <v>92</v>
      </c>
      <c r="E20651">
        <v>1246</v>
      </c>
      <c r="F20651">
        <v>3</v>
      </c>
    </row>
    <row r="20652" spans="1:6">
      <c r="A20652">
        <v>7349</v>
      </c>
      <c r="B20652">
        <v>16</v>
      </c>
      <c r="C20652" t="s">
        <v>64</v>
      </c>
      <c r="D20652" t="s">
        <v>92</v>
      </c>
      <c r="E20652">
        <v>2147</v>
      </c>
      <c r="F20652">
        <v>3</v>
      </c>
    </row>
    <row r="20653" spans="1:6">
      <c r="A20653">
        <v>7349</v>
      </c>
      <c r="B20653">
        <v>16</v>
      </c>
      <c r="C20653" t="s">
        <v>64</v>
      </c>
      <c r="D20653" t="s">
        <v>92</v>
      </c>
      <c r="E20653">
        <v>2569</v>
      </c>
      <c r="F20653">
        <v>2</v>
      </c>
    </row>
    <row r="20654" spans="1:6">
      <c r="A20654">
        <v>7349</v>
      </c>
      <c r="B20654">
        <v>16</v>
      </c>
      <c r="C20654" t="s">
        <v>64</v>
      </c>
      <c r="D20654" t="s">
        <v>92</v>
      </c>
      <c r="E20654">
        <v>2425</v>
      </c>
      <c r="F20654">
        <v>2</v>
      </c>
    </row>
    <row r="20655" spans="1:6">
      <c r="A20655">
        <v>7349</v>
      </c>
      <c r="B20655">
        <v>16</v>
      </c>
      <c r="C20655" t="s">
        <v>64</v>
      </c>
      <c r="D20655" t="s">
        <v>92</v>
      </c>
      <c r="E20655">
        <v>1291</v>
      </c>
      <c r="F20655">
        <v>2</v>
      </c>
    </row>
    <row r="20656" spans="1:6">
      <c r="A20656">
        <v>7349</v>
      </c>
      <c r="B20656">
        <v>16</v>
      </c>
      <c r="C20656" t="s">
        <v>64</v>
      </c>
      <c r="D20656" t="s">
        <v>92</v>
      </c>
      <c r="E20656">
        <v>5154</v>
      </c>
      <c r="F20656">
        <v>1</v>
      </c>
    </row>
    <row r="20657" spans="1:6">
      <c r="A20657">
        <v>7349</v>
      </c>
      <c r="B20657">
        <v>16</v>
      </c>
      <c r="C20657" t="s">
        <v>64</v>
      </c>
      <c r="D20657" t="s">
        <v>92</v>
      </c>
      <c r="E20657">
        <v>3438</v>
      </c>
      <c r="F20657">
        <v>1</v>
      </c>
    </row>
    <row r="20658" spans="1:6">
      <c r="A20658">
        <v>7349</v>
      </c>
      <c r="B20658">
        <v>16</v>
      </c>
      <c r="C20658" t="s">
        <v>64</v>
      </c>
      <c r="D20658" t="s">
        <v>92</v>
      </c>
      <c r="E20658">
        <v>2408</v>
      </c>
      <c r="F20658">
        <v>1</v>
      </c>
    </row>
    <row r="20659" spans="1:6">
      <c r="A20659">
        <v>7349</v>
      </c>
      <c r="B20659">
        <v>16</v>
      </c>
      <c r="C20659" t="s">
        <v>64</v>
      </c>
      <c r="D20659" t="s">
        <v>92</v>
      </c>
      <c r="E20659">
        <v>3262</v>
      </c>
      <c r="F20659">
        <v>1</v>
      </c>
    </row>
    <row r="20660" spans="1:6">
      <c r="A20660">
        <v>7349</v>
      </c>
      <c r="B20660">
        <v>16</v>
      </c>
      <c r="C20660" t="s">
        <v>64</v>
      </c>
      <c r="D20660" t="s">
        <v>92</v>
      </c>
      <c r="E20660">
        <v>305</v>
      </c>
      <c r="F20660">
        <v>1</v>
      </c>
    </row>
    <row r="20661" spans="1:6">
      <c r="A20661">
        <v>7349</v>
      </c>
      <c r="B20661">
        <v>16</v>
      </c>
      <c r="C20661" t="s">
        <v>64</v>
      </c>
      <c r="D20661" t="s">
        <v>92</v>
      </c>
      <c r="E20661">
        <v>1263</v>
      </c>
      <c r="F20661">
        <v>1</v>
      </c>
    </row>
    <row r="20662" spans="1:6">
      <c r="A20662">
        <v>7349</v>
      </c>
      <c r="B20662">
        <v>16</v>
      </c>
      <c r="C20662" t="s">
        <v>64</v>
      </c>
      <c r="D20662" t="s">
        <v>92</v>
      </c>
      <c r="E20662">
        <v>3408</v>
      </c>
      <c r="F20662">
        <v>1</v>
      </c>
    </row>
    <row r="20663" spans="1:6">
      <c r="A20663">
        <v>7349</v>
      </c>
      <c r="B20663">
        <v>16</v>
      </c>
      <c r="C20663" t="s">
        <v>64</v>
      </c>
      <c r="D20663" t="s">
        <v>92</v>
      </c>
      <c r="E20663">
        <v>247</v>
      </c>
      <c r="F20663">
        <v>1</v>
      </c>
    </row>
    <row r="20664" spans="1:6">
      <c r="A20664">
        <v>7349</v>
      </c>
      <c r="B20664">
        <v>16</v>
      </c>
      <c r="C20664" t="s">
        <v>64</v>
      </c>
      <c r="D20664" t="s">
        <v>92</v>
      </c>
      <c r="E20664">
        <v>5088</v>
      </c>
      <c r="F20664">
        <v>1</v>
      </c>
    </row>
    <row r="20665" spans="1:6">
      <c r="A20665">
        <v>7349</v>
      </c>
      <c r="B20665">
        <v>16</v>
      </c>
      <c r="C20665" t="s">
        <v>64</v>
      </c>
      <c r="D20665" t="s">
        <v>92</v>
      </c>
      <c r="E20665">
        <v>4516</v>
      </c>
      <c r="F20665">
        <v>1</v>
      </c>
    </row>
    <row r="20666" spans="1:6">
      <c r="A20666">
        <v>7349</v>
      </c>
      <c r="B20666">
        <v>16</v>
      </c>
      <c r="C20666" t="s">
        <v>64</v>
      </c>
      <c r="D20666" t="s">
        <v>92</v>
      </c>
      <c r="E20666">
        <v>5758</v>
      </c>
      <c r="F20666">
        <v>1</v>
      </c>
    </row>
    <row r="20667" spans="1:6">
      <c r="A20667">
        <v>7349</v>
      </c>
      <c r="B20667">
        <v>16</v>
      </c>
      <c r="C20667" t="s">
        <v>64</v>
      </c>
      <c r="D20667" t="s">
        <v>92</v>
      </c>
      <c r="E20667">
        <v>2113</v>
      </c>
      <c r="F20667">
        <v>1</v>
      </c>
    </row>
    <row r="20668" spans="1:6">
      <c r="A20668">
        <v>7349</v>
      </c>
      <c r="B20668">
        <v>16</v>
      </c>
      <c r="C20668" t="s">
        <v>64</v>
      </c>
      <c r="D20668" t="s">
        <v>92</v>
      </c>
      <c r="E20668">
        <v>996</v>
      </c>
      <c r="F20668">
        <v>1</v>
      </c>
    </row>
    <row r="20669" spans="1:6">
      <c r="A20669">
        <v>7349</v>
      </c>
      <c r="B20669">
        <v>16</v>
      </c>
      <c r="C20669" t="s">
        <v>64</v>
      </c>
      <c r="D20669" t="s">
        <v>92</v>
      </c>
      <c r="E20669">
        <v>4156</v>
      </c>
      <c r="F20669">
        <v>1</v>
      </c>
    </row>
    <row r="20670" spans="1:6">
      <c r="A20670">
        <v>7349</v>
      </c>
      <c r="B20670">
        <v>16</v>
      </c>
      <c r="C20670" t="s">
        <v>64</v>
      </c>
      <c r="D20670" t="s">
        <v>92</v>
      </c>
      <c r="E20670">
        <v>5897</v>
      </c>
      <c r="F20670">
        <v>1</v>
      </c>
    </row>
    <row r="20671" spans="1:6">
      <c r="A20671">
        <v>7349</v>
      </c>
      <c r="B20671">
        <v>16</v>
      </c>
      <c r="C20671" t="s">
        <v>64</v>
      </c>
      <c r="D20671" t="s">
        <v>92</v>
      </c>
      <c r="E20671">
        <v>3318</v>
      </c>
      <c r="F20671">
        <v>1</v>
      </c>
    </row>
    <row r="20672" spans="1:6">
      <c r="A20672">
        <v>7349</v>
      </c>
      <c r="B20672">
        <v>16</v>
      </c>
      <c r="C20672" t="s">
        <v>64</v>
      </c>
      <c r="D20672" t="s">
        <v>92</v>
      </c>
      <c r="E20672">
        <v>2420</v>
      </c>
      <c r="F20672">
        <v>1</v>
      </c>
    </row>
    <row r="20673" spans="1:6">
      <c r="A20673">
        <v>7349</v>
      </c>
      <c r="B20673">
        <v>16</v>
      </c>
      <c r="C20673" t="s">
        <v>64</v>
      </c>
      <c r="D20673" t="s">
        <v>92</v>
      </c>
      <c r="E20673">
        <v>4083</v>
      </c>
      <c r="F20673">
        <v>1</v>
      </c>
    </row>
    <row r="20674" spans="1:6">
      <c r="A20674">
        <v>7349</v>
      </c>
      <c r="B20674">
        <v>16</v>
      </c>
      <c r="C20674" t="s">
        <v>64</v>
      </c>
      <c r="D20674" t="s">
        <v>92</v>
      </c>
      <c r="E20674">
        <v>3031</v>
      </c>
      <c r="F20674">
        <v>1</v>
      </c>
    </row>
    <row r="20675" spans="1:6">
      <c r="A20675">
        <v>7349</v>
      </c>
      <c r="B20675">
        <v>16</v>
      </c>
      <c r="C20675" t="s">
        <v>64</v>
      </c>
      <c r="D20675" t="s">
        <v>92</v>
      </c>
      <c r="E20675">
        <v>5153</v>
      </c>
      <c r="F20675">
        <v>1</v>
      </c>
    </row>
    <row r="20676" spans="1:6">
      <c r="A20676">
        <v>7349</v>
      </c>
      <c r="B20676">
        <v>16</v>
      </c>
      <c r="C20676" t="s">
        <v>64</v>
      </c>
      <c r="D20676" t="s">
        <v>92</v>
      </c>
      <c r="E20676">
        <v>4701</v>
      </c>
      <c r="F20676">
        <v>1</v>
      </c>
    </row>
    <row r="20677" spans="1:6">
      <c r="A20677">
        <v>7349</v>
      </c>
      <c r="B20677">
        <v>16</v>
      </c>
      <c r="C20677" t="s">
        <v>64</v>
      </c>
      <c r="D20677" t="s">
        <v>92</v>
      </c>
      <c r="E20677">
        <v>2917</v>
      </c>
      <c r="F20677">
        <v>1</v>
      </c>
    </row>
    <row r="20678" spans="1:6">
      <c r="A20678">
        <v>7349</v>
      </c>
      <c r="B20678">
        <v>16</v>
      </c>
      <c r="C20678" t="s">
        <v>64</v>
      </c>
      <c r="D20678" t="s">
        <v>92</v>
      </c>
      <c r="E20678">
        <v>2920</v>
      </c>
      <c r="F20678">
        <v>1</v>
      </c>
    </row>
    <row r="20679" spans="1:6">
      <c r="A20679">
        <v>7349</v>
      </c>
      <c r="B20679">
        <v>16</v>
      </c>
      <c r="C20679" t="s">
        <v>64</v>
      </c>
      <c r="D20679" t="s">
        <v>92</v>
      </c>
      <c r="E20679">
        <v>1014</v>
      </c>
      <c r="F20679">
        <v>1</v>
      </c>
    </row>
    <row r="20680" spans="1:6">
      <c r="A20680">
        <v>7349</v>
      </c>
      <c r="B20680">
        <v>16</v>
      </c>
      <c r="C20680" t="s">
        <v>64</v>
      </c>
      <c r="D20680" t="s">
        <v>92</v>
      </c>
      <c r="E20680">
        <v>5017</v>
      </c>
      <c r="F20680">
        <v>1</v>
      </c>
    </row>
    <row r="20681" spans="1:6">
      <c r="A20681">
        <v>7349</v>
      </c>
      <c r="B20681">
        <v>16</v>
      </c>
      <c r="C20681" t="s">
        <v>64</v>
      </c>
      <c r="D20681" t="s">
        <v>92</v>
      </c>
      <c r="E20681">
        <v>5434</v>
      </c>
      <c r="F20681">
        <v>1</v>
      </c>
    </row>
    <row r="20682" spans="1:6">
      <c r="A20682">
        <v>7349</v>
      </c>
      <c r="B20682">
        <v>16</v>
      </c>
      <c r="C20682" t="s">
        <v>64</v>
      </c>
      <c r="D20682" t="s">
        <v>92</v>
      </c>
      <c r="E20682">
        <v>1311</v>
      </c>
      <c r="F20682">
        <v>1</v>
      </c>
    </row>
    <row r="20683" spans="1:6">
      <c r="A20683">
        <v>7349</v>
      </c>
      <c r="B20683">
        <v>16</v>
      </c>
      <c r="C20683" t="s">
        <v>64</v>
      </c>
      <c r="D20683" t="s">
        <v>92</v>
      </c>
      <c r="E20683">
        <v>2223</v>
      </c>
      <c r="F20683">
        <v>1</v>
      </c>
    </row>
    <row r="20684" spans="1:6">
      <c r="A20684">
        <v>7349</v>
      </c>
      <c r="B20684">
        <v>16</v>
      </c>
      <c r="C20684" t="s">
        <v>64</v>
      </c>
      <c r="D20684" t="s">
        <v>92</v>
      </c>
      <c r="E20684">
        <v>2605</v>
      </c>
      <c r="F20684">
        <v>1</v>
      </c>
    </row>
    <row r="20685" spans="1:6">
      <c r="A20685">
        <v>7349</v>
      </c>
      <c r="B20685">
        <v>16</v>
      </c>
      <c r="C20685" t="s">
        <v>64</v>
      </c>
      <c r="D20685" t="s">
        <v>92</v>
      </c>
      <c r="E20685">
        <v>3857</v>
      </c>
      <c r="F20685">
        <v>1</v>
      </c>
    </row>
    <row r="20686" spans="1:6">
      <c r="A20686">
        <v>7349</v>
      </c>
      <c r="B20686">
        <v>16</v>
      </c>
      <c r="C20686" t="s">
        <v>64</v>
      </c>
      <c r="D20686" t="s">
        <v>92</v>
      </c>
      <c r="E20686">
        <v>4141</v>
      </c>
      <c r="F20686">
        <v>1</v>
      </c>
    </row>
    <row r="20687" spans="1:6">
      <c r="A20687">
        <v>7349</v>
      </c>
      <c r="B20687">
        <v>16</v>
      </c>
      <c r="C20687" t="s">
        <v>64</v>
      </c>
      <c r="D20687" t="s">
        <v>92</v>
      </c>
      <c r="E20687">
        <v>4225</v>
      </c>
      <c r="F20687">
        <v>1</v>
      </c>
    </row>
    <row r="20688" spans="1:6">
      <c r="A20688">
        <v>7349</v>
      </c>
      <c r="B20688">
        <v>16</v>
      </c>
      <c r="C20688" t="s">
        <v>64</v>
      </c>
      <c r="D20688" t="s">
        <v>92</v>
      </c>
      <c r="E20688">
        <v>5729</v>
      </c>
      <c r="F20688">
        <v>1</v>
      </c>
    </row>
    <row r="20689" spans="1:6">
      <c r="A20689">
        <v>7349</v>
      </c>
      <c r="B20689">
        <v>16</v>
      </c>
      <c r="C20689" t="s">
        <v>64</v>
      </c>
      <c r="D20689" t="s">
        <v>92</v>
      </c>
      <c r="E20689">
        <v>179</v>
      </c>
      <c r="F20689">
        <v>1</v>
      </c>
    </row>
    <row r="20690" spans="1:6">
      <c r="A20690">
        <v>7349</v>
      </c>
      <c r="B20690">
        <v>17</v>
      </c>
      <c r="C20690" t="s">
        <v>64</v>
      </c>
      <c r="D20690" t="s">
        <v>92</v>
      </c>
      <c r="E20690">
        <v>4746</v>
      </c>
      <c r="F20690">
        <v>2</v>
      </c>
    </row>
    <row r="20691" spans="1:6">
      <c r="A20691">
        <v>7349</v>
      </c>
      <c r="B20691">
        <v>17</v>
      </c>
      <c r="C20691" t="s">
        <v>64</v>
      </c>
      <c r="D20691" t="s">
        <v>92</v>
      </c>
      <c r="E20691">
        <v>4752</v>
      </c>
      <c r="F20691">
        <v>2</v>
      </c>
    </row>
    <row r="20692" spans="1:6">
      <c r="A20692">
        <v>7349</v>
      </c>
      <c r="B20692">
        <v>17</v>
      </c>
      <c r="C20692" t="s">
        <v>64</v>
      </c>
      <c r="D20692" t="s">
        <v>92</v>
      </c>
      <c r="E20692">
        <v>3768</v>
      </c>
      <c r="F20692">
        <v>2</v>
      </c>
    </row>
    <row r="20693" spans="1:6">
      <c r="A20693">
        <v>7349</v>
      </c>
      <c r="B20693">
        <v>17</v>
      </c>
      <c r="C20693" t="s">
        <v>64</v>
      </c>
      <c r="D20693" t="s">
        <v>92</v>
      </c>
      <c r="E20693">
        <v>2989</v>
      </c>
      <c r="F20693">
        <v>1</v>
      </c>
    </row>
    <row r="20694" spans="1:6">
      <c r="A20694">
        <v>7349</v>
      </c>
      <c r="B20694">
        <v>17</v>
      </c>
      <c r="C20694" t="s">
        <v>64</v>
      </c>
      <c r="D20694" t="s">
        <v>92</v>
      </c>
      <c r="E20694">
        <v>4257</v>
      </c>
      <c r="F20694">
        <v>1</v>
      </c>
    </row>
    <row r="20695" spans="1:6">
      <c r="A20695">
        <v>7349</v>
      </c>
      <c r="B20695">
        <v>17</v>
      </c>
      <c r="C20695" t="s">
        <v>64</v>
      </c>
      <c r="D20695" t="s">
        <v>92</v>
      </c>
      <c r="E20695">
        <v>3510</v>
      </c>
      <c r="F20695">
        <v>1</v>
      </c>
    </row>
    <row r="20696" spans="1:6">
      <c r="A20696">
        <v>7349</v>
      </c>
      <c r="B20696">
        <v>17</v>
      </c>
      <c r="C20696" t="s">
        <v>64</v>
      </c>
      <c r="D20696" t="s">
        <v>92</v>
      </c>
      <c r="E20696">
        <v>5685</v>
      </c>
      <c r="F20696">
        <v>1</v>
      </c>
    </row>
    <row r="20697" spans="1:6">
      <c r="A20697">
        <v>7349</v>
      </c>
      <c r="B20697">
        <v>17</v>
      </c>
      <c r="C20697" t="s">
        <v>64</v>
      </c>
      <c r="D20697" t="s">
        <v>92</v>
      </c>
      <c r="E20697">
        <v>2876</v>
      </c>
      <c r="F20697">
        <v>1</v>
      </c>
    </row>
    <row r="20698" spans="1:6">
      <c r="A20698">
        <v>7349</v>
      </c>
      <c r="B20698">
        <v>17</v>
      </c>
      <c r="C20698" t="s">
        <v>64</v>
      </c>
      <c r="D20698" t="s">
        <v>92</v>
      </c>
      <c r="E20698">
        <v>4624</v>
      </c>
      <c r="F20698">
        <v>1</v>
      </c>
    </row>
    <row r="20699" spans="1:6">
      <c r="A20699">
        <v>7349</v>
      </c>
      <c r="B20699">
        <v>17</v>
      </c>
      <c r="C20699" t="s">
        <v>64</v>
      </c>
      <c r="D20699" t="s">
        <v>92</v>
      </c>
      <c r="E20699">
        <v>1194</v>
      </c>
      <c r="F20699">
        <v>1</v>
      </c>
    </row>
    <row r="20700" spans="1:6">
      <c r="A20700">
        <v>7349</v>
      </c>
      <c r="B20700">
        <v>17</v>
      </c>
      <c r="C20700" t="s">
        <v>64</v>
      </c>
      <c r="D20700" t="s">
        <v>92</v>
      </c>
      <c r="E20700">
        <v>3167</v>
      </c>
      <c r="F20700">
        <v>1</v>
      </c>
    </row>
    <row r="20701" spans="1:6">
      <c r="A20701">
        <v>7349</v>
      </c>
      <c r="B20701">
        <v>17</v>
      </c>
      <c r="C20701" t="s">
        <v>64</v>
      </c>
      <c r="D20701" t="s">
        <v>92</v>
      </c>
      <c r="E20701">
        <v>4560</v>
      </c>
      <c r="F20701">
        <v>1</v>
      </c>
    </row>
    <row r="20702" spans="1:6">
      <c r="A20702">
        <v>7349</v>
      </c>
      <c r="B20702">
        <v>17</v>
      </c>
      <c r="C20702" t="s">
        <v>64</v>
      </c>
      <c r="D20702" t="s">
        <v>92</v>
      </c>
      <c r="E20702">
        <v>5480</v>
      </c>
      <c r="F20702">
        <v>1</v>
      </c>
    </row>
    <row r="20703" spans="1:6">
      <c r="A20703">
        <v>7349</v>
      </c>
      <c r="B20703">
        <v>17</v>
      </c>
      <c r="C20703" t="s">
        <v>64</v>
      </c>
      <c r="D20703" t="s">
        <v>92</v>
      </c>
      <c r="E20703">
        <v>1077</v>
      </c>
      <c r="F20703">
        <v>1</v>
      </c>
    </row>
    <row r="20704" spans="1:6">
      <c r="A20704">
        <v>7349</v>
      </c>
      <c r="B20704">
        <v>17</v>
      </c>
      <c r="C20704" t="s">
        <v>64</v>
      </c>
      <c r="D20704" t="s">
        <v>92</v>
      </c>
      <c r="E20704">
        <v>3744</v>
      </c>
      <c r="F20704">
        <v>1</v>
      </c>
    </row>
    <row r="20705" spans="1:6">
      <c r="A20705">
        <v>7349</v>
      </c>
      <c r="B20705">
        <v>17</v>
      </c>
      <c r="C20705" t="s">
        <v>64</v>
      </c>
      <c r="D20705" t="s">
        <v>92</v>
      </c>
      <c r="E20705">
        <v>3739</v>
      </c>
      <c r="F20705">
        <v>1</v>
      </c>
    </row>
    <row r="20706" spans="1:6">
      <c r="A20706">
        <v>7349</v>
      </c>
      <c r="B20706">
        <v>17</v>
      </c>
      <c r="C20706" t="s">
        <v>64</v>
      </c>
      <c r="D20706" t="s">
        <v>92</v>
      </c>
      <c r="E20706">
        <v>4508</v>
      </c>
      <c r="F20706">
        <v>1</v>
      </c>
    </row>
    <row r="20707" spans="1:6">
      <c r="A20707">
        <v>7349</v>
      </c>
      <c r="B20707">
        <v>17</v>
      </c>
      <c r="C20707" t="s">
        <v>64</v>
      </c>
      <c r="D20707" t="s">
        <v>92</v>
      </c>
      <c r="E20707">
        <v>4719</v>
      </c>
      <c r="F20707">
        <v>1</v>
      </c>
    </row>
    <row r="20708" spans="1:6">
      <c r="A20708">
        <v>7349</v>
      </c>
      <c r="B20708">
        <v>17</v>
      </c>
      <c r="C20708" t="s">
        <v>64</v>
      </c>
      <c r="D20708" t="s">
        <v>92</v>
      </c>
      <c r="E20708">
        <v>5033</v>
      </c>
      <c r="F20708">
        <v>1</v>
      </c>
    </row>
    <row r="20709" spans="1:6">
      <c r="A20709">
        <v>7349</v>
      </c>
      <c r="B20709">
        <v>17</v>
      </c>
      <c r="C20709" t="s">
        <v>64</v>
      </c>
      <c r="D20709" t="s">
        <v>92</v>
      </c>
      <c r="E20709">
        <v>4742</v>
      </c>
      <c r="F20709">
        <v>1</v>
      </c>
    </row>
    <row r="20710" spans="1:6">
      <c r="A20710">
        <v>7349</v>
      </c>
      <c r="B20710">
        <v>17</v>
      </c>
      <c r="C20710" t="s">
        <v>64</v>
      </c>
      <c r="D20710" t="s">
        <v>92</v>
      </c>
      <c r="E20710">
        <v>2276</v>
      </c>
      <c r="F20710">
        <v>1</v>
      </c>
    </row>
    <row r="20711" spans="1:6">
      <c r="A20711">
        <v>7349</v>
      </c>
      <c r="B20711">
        <v>18</v>
      </c>
      <c r="C20711" t="s">
        <v>64</v>
      </c>
      <c r="D20711" t="s">
        <v>92</v>
      </c>
      <c r="E20711">
        <v>4286</v>
      </c>
      <c r="F20711">
        <v>3</v>
      </c>
    </row>
    <row r="20712" spans="1:6">
      <c r="A20712">
        <v>7349</v>
      </c>
      <c r="B20712">
        <v>18</v>
      </c>
      <c r="C20712" t="s">
        <v>64</v>
      </c>
      <c r="D20712" t="s">
        <v>92</v>
      </c>
      <c r="E20712">
        <v>5421</v>
      </c>
      <c r="F20712">
        <v>2</v>
      </c>
    </row>
    <row r="20713" spans="1:6">
      <c r="A20713">
        <v>7349</v>
      </c>
      <c r="B20713">
        <v>18</v>
      </c>
      <c r="C20713" t="s">
        <v>64</v>
      </c>
      <c r="D20713" t="s">
        <v>92</v>
      </c>
      <c r="E20713">
        <v>1223</v>
      </c>
      <c r="F20713">
        <v>2</v>
      </c>
    </row>
    <row r="20714" spans="1:6">
      <c r="A20714">
        <v>7349</v>
      </c>
      <c r="B20714">
        <v>18</v>
      </c>
      <c r="C20714" t="s">
        <v>64</v>
      </c>
      <c r="D20714" t="s">
        <v>92</v>
      </c>
      <c r="E20714">
        <v>4971</v>
      </c>
      <c r="F20714">
        <v>1</v>
      </c>
    </row>
    <row r="20715" spans="1:6">
      <c r="A20715">
        <v>7349</v>
      </c>
      <c r="B20715">
        <v>18</v>
      </c>
      <c r="C20715" t="s">
        <v>64</v>
      </c>
      <c r="D20715" t="s">
        <v>92</v>
      </c>
      <c r="E20715">
        <v>6042</v>
      </c>
      <c r="F20715">
        <v>1</v>
      </c>
    </row>
    <row r="20716" spans="1:6">
      <c r="A20716">
        <v>7349</v>
      </c>
      <c r="B20716">
        <v>18</v>
      </c>
      <c r="C20716" t="s">
        <v>64</v>
      </c>
      <c r="D20716" t="s">
        <v>92</v>
      </c>
      <c r="E20716">
        <v>4560</v>
      </c>
      <c r="F20716">
        <v>1</v>
      </c>
    </row>
    <row r="20717" spans="1:6">
      <c r="A20717">
        <v>7349</v>
      </c>
      <c r="B20717">
        <v>18</v>
      </c>
      <c r="C20717" t="s">
        <v>64</v>
      </c>
      <c r="D20717" t="s">
        <v>92</v>
      </c>
      <c r="E20717">
        <v>2564</v>
      </c>
      <c r="F20717">
        <v>1</v>
      </c>
    </row>
    <row r="20718" spans="1:6">
      <c r="A20718">
        <v>7349</v>
      </c>
      <c r="B20718">
        <v>18</v>
      </c>
      <c r="C20718" t="s">
        <v>64</v>
      </c>
      <c r="D20718" t="s">
        <v>92</v>
      </c>
      <c r="E20718">
        <v>2471</v>
      </c>
      <c r="F20718">
        <v>1</v>
      </c>
    </row>
    <row r="20719" spans="1:6">
      <c r="A20719">
        <v>7349</v>
      </c>
      <c r="B20719">
        <v>18</v>
      </c>
      <c r="C20719" t="s">
        <v>64</v>
      </c>
      <c r="D20719" t="s">
        <v>92</v>
      </c>
      <c r="E20719">
        <v>5783</v>
      </c>
      <c r="F20719">
        <v>1</v>
      </c>
    </row>
    <row r="20720" spans="1:6">
      <c r="A20720">
        <v>7349</v>
      </c>
      <c r="B20720">
        <v>18</v>
      </c>
      <c r="C20720" t="s">
        <v>64</v>
      </c>
      <c r="D20720" t="s">
        <v>92</v>
      </c>
      <c r="E20720">
        <v>5073</v>
      </c>
      <c r="F20720">
        <v>1</v>
      </c>
    </row>
    <row r="20721" spans="1:6">
      <c r="A20721">
        <v>7349</v>
      </c>
      <c r="B20721">
        <v>18</v>
      </c>
      <c r="C20721" t="s">
        <v>64</v>
      </c>
      <c r="D20721" t="s">
        <v>92</v>
      </c>
      <c r="E20721">
        <v>251</v>
      </c>
      <c r="F20721">
        <v>1</v>
      </c>
    </row>
    <row r="20722" spans="1:6">
      <c r="A20722">
        <v>7349</v>
      </c>
      <c r="B20722">
        <v>18</v>
      </c>
      <c r="C20722" t="s">
        <v>64</v>
      </c>
      <c r="D20722" t="s">
        <v>92</v>
      </c>
      <c r="E20722">
        <v>3704</v>
      </c>
      <c r="F20722">
        <v>1</v>
      </c>
    </row>
    <row r="20723" spans="1:6">
      <c r="A20723">
        <v>7349</v>
      </c>
      <c r="B20723">
        <v>18</v>
      </c>
      <c r="C20723" t="s">
        <v>64</v>
      </c>
      <c r="D20723" t="s">
        <v>92</v>
      </c>
      <c r="E20723">
        <v>2203</v>
      </c>
      <c r="F20723">
        <v>1</v>
      </c>
    </row>
    <row r="20724" spans="1:6">
      <c r="A20724">
        <v>7349</v>
      </c>
      <c r="B20724">
        <v>18</v>
      </c>
      <c r="C20724" t="s">
        <v>64</v>
      </c>
      <c r="D20724" t="s">
        <v>92</v>
      </c>
      <c r="E20724">
        <v>1170</v>
      </c>
      <c r="F20724">
        <v>1</v>
      </c>
    </row>
    <row r="20725" spans="1:6">
      <c r="A20725">
        <v>7349</v>
      </c>
      <c r="B20725">
        <v>18</v>
      </c>
      <c r="C20725" t="s">
        <v>64</v>
      </c>
      <c r="D20725" t="s">
        <v>92</v>
      </c>
      <c r="E20725">
        <v>2822</v>
      </c>
      <c r="F20725">
        <v>1</v>
      </c>
    </row>
    <row r="20726" spans="1:6">
      <c r="A20726">
        <v>7349</v>
      </c>
      <c r="B20726">
        <v>19</v>
      </c>
      <c r="C20726" t="s">
        <v>64</v>
      </c>
      <c r="D20726" t="s">
        <v>92</v>
      </c>
      <c r="E20726">
        <v>5597</v>
      </c>
      <c r="F20726">
        <v>2</v>
      </c>
    </row>
    <row r="20727" spans="1:6">
      <c r="A20727">
        <v>7349</v>
      </c>
      <c r="B20727">
        <v>19</v>
      </c>
      <c r="C20727" t="s">
        <v>64</v>
      </c>
      <c r="D20727" t="s">
        <v>92</v>
      </c>
      <c r="E20727">
        <v>2690</v>
      </c>
      <c r="F20727">
        <v>2</v>
      </c>
    </row>
    <row r="20728" spans="1:6">
      <c r="A20728">
        <v>7349</v>
      </c>
      <c r="B20728">
        <v>19</v>
      </c>
      <c r="C20728" t="s">
        <v>64</v>
      </c>
      <c r="D20728" t="s">
        <v>92</v>
      </c>
      <c r="E20728">
        <v>4442</v>
      </c>
      <c r="F20728">
        <v>2</v>
      </c>
    </row>
    <row r="20729" spans="1:6">
      <c r="A20729">
        <v>7349</v>
      </c>
      <c r="B20729">
        <v>19</v>
      </c>
      <c r="C20729" t="s">
        <v>64</v>
      </c>
      <c r="D20729" t="s">
        <v>92</v>
      </c>
      <c r="E20729">
        <v>995</v>
      </c>
      <c r="F20729">
        <v>1</v>
      </c>
    </row>
    <row r="20730" spans="1:6">
      <c r="A20730">
        <v>7349</v>
      </c>
      <c r="B20730">
        <v>19</v>
      </c>
      <c r="C20730" t="s">
        <v>64</v>
      </c>
      <c r="D20730" t="s">
        <v>92</v>
      </c>
      <c r="E20730">
        <v>5234</v>
      </c>
      <c r="F20730">
        <v>1</v>
      </c>
    </row>
    <row r="20731" spans="1:6">
      <c r="A20731">
        <v>7349</v>
      </c>
      <c r="B20731">
        <v>19</v>
      </c>
      <c r="C20731" t="s">
        <v>64</v>
      </c>
      <c r="D20731" t="s">
        <v>92</v>
      </c>
      <c r="E20731">
        <v>2578</v>
      </c>
      <c r="F20731">
        <v>1</v>
      </c>
    </row>
    <row r="20732" spans="1:6">
      <c r="A20732">
        <v>7349</v>
      </c>
      <c r="B20732">
        <v>19</v>
      </c>
      <c r="C20732" t="s">
        <v>64</v>
      </c>
      <c r="D20732" t="s">
        <v>92</v>
      </c>
      <c r="E20732">
        <v>3651</v>
      </c>
      <c r="F20732">
        <v>1</v>
      </c>
    </row>
    <row r="20733" spans="1:6">
      <c r="A20733">
        <v>7349</v>
      </c>
      <c r="B20733">
        <v>19</v>
      </c>
      <c r="C20733" t="s">
        <v>64</v>
      </c>
      <c r="D20733" t="s">
        <v>92</v>
      </c>
      <c r="E20733">
        <v>2526</v>
      </c>
      <c r="F20733">
        <v>1</v>
      </c>
    </row>
    <row r="20734" spans="1:6">
      <c r="A20734">
        <v>7349</v>
      </c>
      <c r="B20734">
        <v>19</v>
      </c>
      <c r="C20734" t="s">
        <v>64</v>
      </c>
      <c r="D20734" t="s">
        <v>92</v>
      </c>
      <c r="E20734">
        <v>1011</v>
      </c>
      <c r="F20734">
        <v>1</v>
      </c>
    </row>
    <row r="20735" spans="1:6">
      <c r="A20735">
        <v>7349</v>
      </c>
      <c r="B20735">
        <v>19</v>
      </c>
      <c r="C20735" t="s">
        <v>64</v>
      </c>
      <c r="D20735" t="s">
        <v>92</v>
      </c>
      <c r="E20735">
        <v>3746</v>
      </c>
      <c r="F20735">
        <v>1</v>
      </c>
    </row>
    <row r="20736" spans="1:6">
      <c r="A20736">
        <v>7349</v>
      </c>
      <c r="B20736">
        <v>19</v>
      </c>
      <c r="C20736" t="s">
        <v>64</v>
      </c>
      <c r="D20736" t="s">
        <v>92</v>
      </c>
      <c r="E20736">
        <v>3691</v>
      </c>
      <c r="F20736">
        <v>1</v>
      </c>
    </row>
    <row r="20737" spans="1:6">
      <c r="A20737">
        <v>7349</v>
      </c>
      <c r="B20737">
        <v>19</v>
      </c>
      <c r="C20737" t="s">
        <v>64</v>
      </c>
      <c r="D20737" t="s">
        <v>92</v>
      </c>
      <c r="E20737">
        <v>2180</v>
      </c>
      <c r="F20737">
        <v>1</v>
      </c>
    </row>
    <row r="20738" spans="1:6">
      <c r="A20738">
        <v>7349</v>
      </c>
      <c r="B20738">
        <v>19</v>
      </c>
      <c r="C20738" t="s">
        <v>64</v>
      </c>
      <c r="D20738" t="s">
        <v>92</v>
      </c>
      <c r="E20738">
        <v>2829</v>
      </c>
      <c r="F20738">
        <v>1</v>
      </c>
    </row>
    <row r="20739" spans="1:6">
      <c r="A20739">
        <v>7349</v>
      </c>
      <c r="B20739">
        <v>19</v>
      </c>
      <c r="C20739" t="s">
        <v>64</v>
      </c>
      <c r="D20739" t="s">
        <v>92</v>
      </c>
      <c r="E20739">
        <v>5476</v>
      </c>
      <c r="F20739">
        <v>1</v>
      </c>
    </row>
    <row r="20740" spans="1:6">
      <c r="A20740">
        <v>7349</v>
      </c>
      <c r="B20740">
        <v>19</v>
      </c>
      <c r="C20740" t="s">
        <v>64</v>
      </c>
      <c r="D20740" t="s">
        <v>92</v>
      </c>
      <c r="E20740">
        <v>5904</v>
      </c>
      <c r="F20740">
        <v>1</v>
      </c>
    </row>
    <row r="20741" spans="1:6">
      <c r="A20741">
        <v>7349</v>
      </c>
      <c r="B20741">
        <v>19</v>
      </c>
      <c r="C20741" t="s">
        <v>64</v>
      </c>
      <c r="D20741" t="s">
        <v>92</v>
      </c>
      <c r="E20741">
        <v>349</v>
      </c>
      <c r="F20741">
        <v>1</v>
      </c>
    </row>
    <row r="20742" spans="1:6">
      <c r="A20742">
        <v>7349</v>
      </c>
      <c r="B20742">
        <v>19</v>
      </c>
      <c r="C20742" t="s">
        <v>64</v>
      </c>
      <c r="D20742" t="s">
        <v>92</v>
      </c>
      <c r="E20742">
        <v>4314</v>
      </c>
      <c r="F20742">
        <v>1</v>
      </c>
    </row>
    <row r="20743" spans="1:6">
      <c r="A20743">
        <v>7349</v>
      </c>
      <c r="B20743">
        <v>19</v>
      </c>
      <c r="C20743" t="s">
        <v>64</v>
      </c>
      <c r="D20743" t="s">
        <v>92</v>
      </c>
      <c r="E20743">
        <v>3823</v>
      </c>
      <c r="F20743">
        <v>1</v>
      </c>
    </row>
    <row r="20744" spans="1:6">
      <c r="A20744">
        <v>7349</v>
      </c>
      <c r="B20744">
        <v>19</v>
      </c>
      <c r="C20744" t="s">
        <v>64</v>
      </c>
      <c r="D20744" t="s">
        <v>92</v>
      </c>
      <c r="E20744">
        <v>2879</v>
      </c>
      <c r="F20744">
        <v>1</v>
      </c>
    </row>
    <row r="20745" spans="1:6">
      <c r="A20745">
        <v>7349</v>
      </c>
      <c r="B20745">
        <v>19</v>
      </c>
      <c r="C20745" t="s">
        <v>64</v>
      </c>
      <c r="D20745" t="s">
        <v>92</v>
      </c>
      <c r="E20745">
        <v>2478</v>
      </c>
      <c r="F20745">
        <v>1</v>
      </c>
    </row>
    <row r="20746" spans="1:6">
      <c r="A20746">
        <v>7349</v>
      </c>
      <c r="B20746">
        <v>19</v>
      </c>
      <c r="C20746" t="s">
        <v>64</v>
      </c>
      <c r="D20746" t="s">
        <v>92</v>
      </c>
      <c r="E20746">
        <v>1149</v>
      </c>
      <c r="F20746">
        <v>1</v>
      </c>
    </row>
    <row r="20747" spans="1:6">
      <c r="A20747">
        <v>7349</v>
      </c>
      <c r="B20747">
        <v>21</v>
      </c>
      <c r="C20747" t="s">
        <v>64</v>
      </c>
      <c r="D20747" t="s">
        <v>92</v>
      </c>
      <c r="E20747">
        <v>2570</v>
      </c>
      <c r="F20747">
        <v>2</v>
      </c>
    </row>
    <row r="20748" spans="1:6">
      <c r="A20748">
        <v>7349</v>
      </c>
      <c r="B20748">
        <v>21</v>
      </c>
      <c r="C20748" t="s">
        <v>64</v>
      </c>
      <c r="D20748" t="s">
        <v>92</v>
      </c>
      <c r="E20748">
        <v>5191</v>
      </c>
      <c r="F20748">
        <v>2</v>
      </c>
    </row>
    <row r="20749" spans="1:6">
      <c r="A20749">
        <v>7349</v>
      </c>
      <c r="B20749">
        <v>21</v>
      </c>
      <c r="C20749" t="s">
        <v>64</v>
      </c>
      <c r="D20749" t="s">
        <v>92</v>
      </c>
      <c r="E20749">
        <v>3128</v>
      </c>
      <c r="F20749">
        <v>2</v>
      </c>
    </row>
    <row r="20750" spans="1:6">
      <c r="A20750">
        <v>7349</v>
      </c>
      <c r="B20750">
        <v>21</v>
      </c>
      <c r="C20750" t="s">
        <v>64</v>
      </c>
      <c r="D20750" t="s">
        <v>92</v>
      </c>
      <c r="E20750">
        <v>3584</v>
      </c>
      <c r="F20750">
        <v>1</v>
      </c>
    </row>
    <row r="20751" spans="1:6">
      <c r="A20751">
        <v>7349</v>
      </c>
      <c r="B20751">
        <v>21</v>
      </c>
      <c r="C20751" t="s">
        <v>64</v>
      </c>
      <c r="D20751" t="s">
        <v>92</v>
      </c>
      <c r="E20751">
        <v>304</v>
      </c>
      <c r="F20751">
        <v>1</v>
      </c>
    </row>
    <row r="20752" spans="1:6">
      <c r="A20752">
        <v>7349</v>
      </c>
      <c r="B20752">
        <v>21</v>
      </c>
      <c r="C20752" t="s">
        <v>64</v>
      </c>
      <c r="D20752" t="s">
        <v>92</v>
      </c>
      <c r="E20752">
        <v>2182</v>
      </c>
      <c r="F20752">
        <v>1</v>
      </c>
    </row>
    <row r="20753" spans="1:6">
      <c r="A20753">
        <v>7349</v>
      </c>
      <c r="B20753">
        <v>21</v>
      </c>
      <c r="C20753" t="s">
        <v>64</v>
      </c>
      <c r="D20753" t="s">
        <v>92</v>
      </c>
      <c r="E20753">
        <v>6070</v>
      </c>
      <c r="F20753">
        <v>1</v>
      </c>
    </row>
    <row r="20754" spans="1:6">
      <c r="A20754">
        <v>7349</v>
      </c>
      <c r="B20754">
        <v>21</v>
      </c>
      <c r="C20754" t="s">
        <v>64</v>
      </c>
      <c r="D20754" t="s">
        <v>92</v>
      </c>
      <c r="E20754">
        <v>3757</v>
      </c>
      <c r="F20754">
        <v>1</v>
      </c>
    </row>
    <row r="20755" spans="1:6">
      <c r="A20755">
        <v>7349</v>
      </c>
      <c r="B20755">
        <v>21</v>
      </c>
      <c r="C20755" t="s">
        <v>64</v>
      </c>
      <c r="D20755" t="s">
        <v>92</v>
      </c>
      <c r="E20755">
        <v>309</v>
      </c>
      <c r="F20755">
        <v>1</v>
      </c>
    </row>
    <row r="20756" spans="1:6">
      <c r="A20756">
        <v>7349</v>
      </c>
      <c r="B20756">
        <v>21</v>
      </c>
      <c r="C20756" t="s">
        <v>64</v>
      </c>
      <c r="D20756" t="s">
        <v>92</v>
      </c>
      <c r="E20756">
        <v>4615</v>
      </c>
      <c r="F20756">
        <v>1</v>
      </c>
    </row>
    <row r="20757" spans="1:6">
      <c r="A20757">
        <v>7349</v>
      </c>
      <c r="B20757">
        <v>21</v>
      </c>
      <c r="C20757" t="s">
        <v>64</v>
      </c>
      <c r="D20757" t="s">
        <v>92</v>
      </c>
      <c r="E20757">
        <v>5505</v>
      </c>
      <c r="F20757">
        <v>1</v>
      </c>
    </row>
    <row r="20758" spans="1:6">
      <c r="A20758">
        <v>7349</v>
      </c>
      <c r="B20758">
        <v>21</v>
      </c>
      <c r="C20758" t="s">
        <v>64</v>
      </c>
      <c r="D20758" t="s">
        <v>92</v>
      </c>
      <c r="E20758">
        <v>5450</v>
      </c>
      <c r="F20758">
        <v>1</v>
      </c>
    </row>
    <row r="20759" spans="1:6">
      <c r="A20759">
        <v>7349</v>
      </c>
      <c r="B20759">
        <v>21</v>
      </c>
      <c r="C20759" t="s">
        <v>64</v>
      </c>
      <c r="D20759" t="s">
        <v>92</v>
      </c>
      <c r="E20759">
        <v>3976</v>
      </c>
      <c r="F20759">
        <v>1</v>
      </c>
    </row>
    <row r="20760" spans="1:6">
      <c r="A20760">
        <v>7349</v>
      </c>
      <c r="B20760">
        <v>21</v>
      </c>
      <c r="C20760" t="s">
        <v>64</v>
      </c>
      <c r="D20760" t="s">
        <v>92</v>
      </c>
      <c r="E20760">
        <v>5380</v>
      </c>
      <c r="F20760">
        <v>1</v>
      </c>
    </row>
    <row r="20761" spans="1:6">
      <c r="A20761">
        <v>7349</v>
      </c>
      <c r="B20761">
        <v>21</v>
      </c>
      <c r="C20761" t="s">
        <v>64</v>
      </c>
      <c r="D20761" t="s">
        <v>92</v>
      </c>
      <c r="E20761">
        <v>2014</v>
      </c>
      <c r="F20761">
        <v>1</v>
      </c>
    </row>
    <row r="20762" spans="1:6">
      <c r="A20762">
        <v>7349</v>
      </c>
      <c r="B20762">
        <v>21</v>
      </c>
      <c r="C20762" t="s">
        <v>64</v>
      </c>
      <c r="D20762" t="s">
        <v>92</v>
      </c>
      <c r="E20762">
        <v>2960</v>
      </c>
      <c r="F20762">
        <v>1</v>
      </c>
    </row>
    <row r="20763" spans="1:6">
      <c r="A20763">
        <v>7349</v>
      </c>
      <c r="B20763">
        <v>21</v>
      </c>
      <c r="C20763" t="s">
        <v>64</v>
      </c>
      <c r="D20763" t="s">
        <v>92</v>
      </c>
      <c r="E20763">
        <v>1075</v>
      </c>
      <c r="F20763">
        <v>1</v>
      </c>
    </row>
    <row r="20764" spans="1:6">
      <c r="A20764">
        <v>7349</v>
      </c>
      <c r="B20764">
        <v>21</v>
      </c>
      <c r="C20764" t="s">
        <v>64</v>
      </c>
      <c r="D20764" t="s">
        <v>92</v>
      </c>
      <c r="E20764">
        <v>4775</v>
      </c>
      <c r="F20764">
        <v>1</v>
      </c>
    </row>
    <row r="20765" spans="1:6">
      <c r="A20765">
        <v>7349</v>
      </c>
      <c r="B20765">
        <v>21</v>
      </c>
      <c r="C20765" t="s">
        <v>64</v>
      </c>
      <c r="D20765" t="s">
        <v>92</v>
      </c>
      <c r="E20765">
        <v>4856</v>
      </c>
      <c r="F20765">
        <v>1</v>
      </c>
    </row>
    <row r="20766" spans="1:6">
      <c r="A20766">
        <v>7349</v>
      </c>
      <c r="B20766">
        <v>21</v>
      </c>
      <c r="C20766" t="s">
        <v>64</v>
      </c>
      <c r="D20766" t="s">
        <v>92</v>
      </c>
      <c r="E20766">
        <v>3900</v>
      </c>
      <c r="F20766">
        <v>1</v>
      </c>
    </row>
    <row r="20767" spans="1:6">
      <c r="A20767">
        <v>7349</v>
      </c>
      <c r="B20767">
        <v>21</v>
      </c>
      <c r="C20767" t="s">
        <v>64</v>
      </c>
      <c r="D20767" t="s">
        <v>92</v>
      </c>
      <c r="E20767">
        <v>3095</v>
      </c>
      <c r="F20767">
        <v>1</v>
      </c>
    </row>
    <row r="20768" spans="1:6">
      <c r="A20768">
        <v>7349</v>
      </c>
      <c r="B20768">
        <v>21</v>
      </c>
      <c r="C20768" t="s">
        <v>64</v>
      </c>
      <c r="D20768" t="s">
        <v>92</v>
      </c>
      <c r="E20768">
        <v>2538</v>
      </c>
      <c r="F20768">
        <v>1</v>
      </c>
    </row>
    <row r="20769" spans="1:6">
      <c r="A20769">
        <v>7349</v>
      </c>
      <c r="B20769">
        <v>21</v>
      </c>
      <c r="C20769" t="s">
        <v>64</v>
      </c>
      <c r="D20769" t="s">
        <v>92</v>
      </c>
      <c r="E20769">
        <v>2437</v>
      </c>
      <c r="F20769">
        <v>1</v>
      </c>
    </row>
    <row r="20770" spans="1:6">
      <c r="A20770">
        <v>7349</v>
      </c>
      <c r="B20770">
        <v>21</v>
      </c>
      <c r="C20770" t="s">
        <v>64</v>
      </c>
      <c r="D20770" t="s">
        <v>92</v>
      </c>
      <c r="E20770">
        <v>4690</v>
      </c>
      <c r="F20770">
        <v>1</v>
      </c>
    </row>
    <row r="20771" spans="1:6">
      <c r="A20771">
        <v>7349</v>
      </c>
      <c r="B20771">
        <v>21</v>
      </c>
      <c r="C20771" t="s">
        <v>64</v>
      </c>
      <c r="D20771" t="s">
        <v>92</v>
      </c>
      <c r="E20771">
        <v>2823</v>
      </c>
      <c r="F20771">
        <v>1</v>
      </c>
    </row>
    <row r="20772" spans="1:6">
      <c r="A20772">
        <v>7349</v>
      </c>
      <c r="B20772">
        <v>23</v>
      </c>
      <c r="C20772" t="s">
        <v>64</v>
      </c>
      <c r="D20772" t="s">
        <v>92</v>
      </c>
      <c r="E20772">
        <v>4121</v>
      </c>
      <c r="F20772">
        <v>4</v>
      </c>
    </row>
    <row r="20773" spans="1:6">
      <c r="A20773">
        <v>7349</v>
      </c>
      <c r="B20773">
        <v>23</v>
      </c>
      <c r="C20773" t="s">
        <v>64</v>
      </c>
      <c r="D20773" t="s">
        <v>92</v>
      </c>
      <c r="E20773">
        <v>3723</v>
      </c>
      <c r="F20773">
        <v>3</v>
      </c>
    </row>
    <row r="20774" spans="1:6">
      <c r="A20774">
        <v>7349</v>
      </c>
      <c r="B20774">
        <v>23</v>
      </c>
      <c r="C20774" t="s">
        <v>64</v>
      </c>
      <c r="D20774" t="s">
        <v>92</v>
      </c>
      <c r="E20774">
        <v>4493</v>
      </c>
      <c r="F20774">
        <v>2</v>
      </c>
    </row>
    <row r="20775" spans="1:6">
      <c r="A20775">
        <v>7349</v>
      </c>
      <c r="B20775">
        <v>23</v>
      </c>
      <c r="C20775" t="s">
        <v>64</v>
      </c>
      <c r="D20775" t="s">
        <v>92</v>
      </c>
      <c r="E20775">
        <v>4696</v>
      </c>
      <c r="F20775">
        <v>2</v>
      </c>
    </row>
    <row r="20776" spans="1:6">
      <c r="A20776">
        <v>7349</v>
      </c>
      <c r="B20776">
        <v>23</v>
      </c>
      <c r="C20776" t="s">
        <v>64</v>
      </c>
      <c r="D20776" t="s">
        <v>92</v>
      </c>
      <c r="E20776">
        <v>3356</v>
      </c>
      <c r="F20776">
        <v>2</v>
      </c>
    </row>
    <row r="20777" spans="1:6">
      <c r="A20777">
        <v>7349</v>
      </c>
      <c r="B20777">
        <v>23</v>
      </c>
      <c r="C20777" t="s">
        <v>64</v>
      </c>
      <c r="D20777" t="s">
        <v>92</v>
      </c>
      <c r="E20777">
        <v>5126</v>
      </c>
      <c r="F20777">
        <v>1</v>
      </c>
    </row>
    <row r="20778" spans="1:6">
      <c r="A20778">
        <v>7349</v>
      </c>
      <c r="B20778">
        <v>23</v>
      </c>
      <c r="C20778" t="s">
        <v>64</v>
      </c>
      <c r="D20778" t="s">
        <v>92</v>
      </c>
      <c r="E20778">
        <v>2041</v>
      </c>
      <c r="F20778">
        <v>1</v>
      </c>
    </row>
    <row r="20779" spans="1:6">
      <c r="A20779">
        <v>7349</v>
      </c>
      <c r="B20779">
        <v>23</v>
      </c>
      <c r="C20779" t="s">
        <v>64</v>
      </c>
      <c r="D20779" t="s">
        <v>92</v>
      </c>
      <c r="E20779">
        <v>4536</v>
      </c>
      <c r="F20779">
        <v>1</v>
      </c>
    </row>
    <row r="20780" spans="1:6">
      <c r="A20780">
        <v>7349</v>
      </c>
      <c r="B20780">
        <v>23</v>
      </c>
      <c r="C20780" t="s">
        <v>64</v>
      </c>
      <c r="D20780" t="s">
        <v>92</v>
      </c>
      <c r="E20780">
        <v>4821</v>
      </c>
      <c r="F20780">
        <v>1</v>
      </c>
    </row>
    <row r="20781" spans="1:6">
      <c r="A20781">
        <v>7349</v>
      </c>
      <c r="B20781">
        <v>23</v>
      </c>
      <c r="C20781" t="s">
        <v>64</v>
      </c>
      <c r="D20781" t="s">
        <v>92</v>
      </c>
      <c r="E20781">
        <v>3956</v>
      </c>
      <c r="F20781">
        <v>1</v>
      </c>
    </row>
    <row r="20782" spans="1:6">
      <c r="A20782">
        <v>7349</v>
      </c>
      <c r="B20782">
        <v>23</v>
      </c>
      <c r="C20782" t="s">
        <v>64</v>
      </c>
      <c r="D20782" t="s">
        <v>92</v>
      </c>
      <c r="E20782">
        <v>127</v>
      </c>
      <c r="F20782">
        <v>1</v>
      </c>
    </row>
    <row r="20783" spans="1:6">
      <c r="A20783">
        <v>7349</v>
      </c>
      <c r="B20783">
        <v>23</v>
      </c>
      <c r="C20783" t="s">
        <v>64</v>
      </c>
      <c r="D20783" t="s">
        <v>92</v>
      </c>
      <c r="E20783">
        <v>2306</v>
      </c>
      <c r="F20783">
        <v>1</v>
      </c>
    </row>
    <row r="20784" spans="1:6">
      <c r="A20784">
        <v>7349</v>
      </c>
      <c r="B20784">
        <v>23</v>
      </c>
      <c r="C20784" t="s">
        <v>64</v>
      </c>
      <c r="D20784" t="s">
        <v>92</v>
      </c>
      <c r="E20784">
        <v>2017</v>
      </c>
      <c r="F20784">
        <v>1</v>
      </c>
    </row>
    <row r="20785" spans="1:6">
      <c r="A20785">
        <v>7349</v>
      </c>
      <c r="B20785">
        <v>23</v>
      </c>
      <c r="C20785" t="s">
        <v>64</v>
      </c>
      <c r="D20785" t="s">
        <v>92</v>
      </c>
      <c r="E20785">
        <v>4660</v>
      </c>
      <c r="F20785">
        <v>1</v>
      </c>
    </row>
    <row r="20786" spans="1:6">
      <c r="A20786">
        <v>7349</v>
      </c>
      <c r="B20786">
        <v>23</v>
      </c>
      <c r="C20786" t="s">
        <v>64</v>
      </c>
      <c r="D20786" t="s">
        <v>92</v>
      </c>
      <c r="E20786">
        <v>5163</v>
      </c>
      <c r="F20786">
        <v>1</v>
      </c>
    </row>
    <row r="20787" spans="1:6">
      <c r="A20787">
        <v>7349</v>
      </c>
      <c r="B20787">
        <v>23</v>
      </c>
      <c r="C20787" t="s">
        <v>64</v>
      </c>
      <c r="D20787" t="s">
        <v>92</v>
      </c>
      <c r="E20787">
        <v>2434</v>
      </c>
      <c r="F20787">
        <v>1</v>
      </c>
    </row>
    <row r="20788" spans="1:6">
      <c r="A20788">
        <v>7349</v>
      </c>
      <c r="B20788">
        <v>23</v>
      </c>
      <c r="C20788" t="s">
        <v>64</v>
      </c>
      <c r="D20788" t="s">
        <v>92</v>
      </c>
      <c r="E20788">
        <v>3944</v>
      </c>
      <c r="F20788">
        <v>1</v>
      </c>
    </row>
    <row r="20789" spans="1:6">
      <c r="A20789">
        <v>7349</v>
      </c>
      <c r="B20789">
        <v>23</v>
      </c>
      <c r="C20789" t="s">
        <v>64</v>
      </c>
      <c r="D20789" t="s">
        <v>92</v>
      </c>
      <c r="E20789">
        <v>4222</v>
      </c>
      <c r="F20789">
        <v>1</v>
      </c>
    </row>
    <row r="20790" spans="1:6">
      <c r="A20790">
        <v>7538</v>
      </c>
      <c r="B20790">
        <v>0</v>
      </c>
      <c r="C20790" t="s">
        <v>62</v>
      </c>
      <c r="D20790" t="s">
        <v>92</v>
      </c>
      <c r="E20790">
        <v>2093</v>
      </c>
      <c r="F20790">
        <v>5</v>
      </c>
    </row>
    <row r="20791" spans="1:6">
      <c r="A20791">
        <v>7538</v>
      </c>
      <c r="B20791">
        <v>0</v>
      </c>
      <c r="C20791" t="s">
        <v>62</v>
      </c>
      <c r="D20791" t="s">
        <v>92</v>
      </c>
      <c r="E20791">
        <v>4012</v>
      </c>
      <c r="F20791">
        <v>3</v>
      </c>
    </row>
    <row r="20792" spans="1:6">
      <c r="A20792">
        <v>7538</v>
      </c>
      <c r="B20792">
        <v>0</v>
      </c>
      <c r="C20792" t="s">
        <v>62</v>
      </c>
      <c r="D20792" t="s">
        <v>92</v>
      </c>
      <c r="E20792">
        <v>5052</v>
      </c>
      <c r="F20792">
        <v>2</v>
      </c>
    </row>
    <row r="20793" spans="1:6">
      <c r="A20793">
        <v>7538</v>
      </c>
      <c r="B20793">
        <v>0</v>
      </c>
      <c r="C20793" t="s">
        <v>62</v>
      </c>
      <c r="D20793" t="s">
        <v>92</v>
      </c>
      <c r="E20793">
        <v>2454</v>
      </c>
      <c r="F20793">
        <v>2</v>
      </c>
    </row>
    <row r="20794" spans="1:6">
      <c r="A20794">
        <v>7538</v>
      </c>
      <c r="B20794">
        <v>0</v>
      </c>
      <c r="C20794" t="s">
        <v>62</v>
      </c>
      <c r="D20794" t="s">
        <v>92</v>
      </c>
      <c r="E20794">
        <v>3896</v>
      </c>
      <c r="F20794">
        <v>2</v>
      </c>
    </row>
    <row r="20795" spans="1:6">
      <c r="A20795">
        <v>7538</v>
      </c>
      <c r="B20795">
        <v>0</v>
      </c>
      <c r="C20795" t="s">
        <v>62</v>
      </c>
      <c r="D20795" t="s">
        <v>92</v>
      </c>
      <c r="E20795">
        <v>53</v>
      </c>
      <c r="F20795">
        <v>1</v>
      </c>
    </row>
    <row r="20796" spans="1:6">
      <c r="A20796">
        <v>7538</v>
      </c>
      <c r="B20796">
        <v>0</v>
      </c>
      <c r="C20796" t="s">
        <v>62</v>
      </c>
      <c r="D20796" t="s">
        <v>92</v>
      </c>
      <c r="E20796">
        <v>3392</v>
      </c>
      <c r="F20796">
        <v>1</v>
      </c>
    </row>
    <row r="20797" spans="1:6">
      <c r="A20797">
        <v>7538</v>
      </c>
      <c r="B20797">
        <v>2</v>
      </c>
      <c r="C20797" t="s">
        <v>63</v>
      </c>
      <c r="D20797" t="s">
        <v>92</v>
      </c>
      <c r="E20797">
        <v>82</v>
      </c>
      <c r="F20797">
        <v>3</v>
      </c>
    </row>
    <row r="20798" spans="1:6">
      <c r="A20798">
        <v>7538</v>
      </c>
      <c r="B20798">
        <v>2</v>
      </c>
      <c r="C20798" t="s">
        <v>63</v>
      </c>
      <c r="D20798" t="s">
        <v>92</v>
      </c>
      <c r="E20798">
        <v>6108</v>
      </c>
      <c r="F20798">
        <v>3</v>
      </c>
    </row>
    <row r="20799" spans="1:6">
      <c r="A20799">
        <v>7538</v>
      </c>
      <c r="B20799">
        <v>2</v>
      </c>
      <c r="C20799" t="s">
        <v>63</v>
      </c>
      <c r="D20799" t="s">
        <v>92</v>
      </c>
      <c r="E20799">
        <v>4692</v>
      </c>
      <c r="F20799">
        <v>3</v>
      </c>
    </row>
    <row r="20800" spans="1:6">
      <c r="A20800">
        <v>7538</v>
      </c>
      <c r="B20800">
        <v>2</v>
      </c>
      <c r="C20800" t="s">
        <v>63</v>
      </c>
      <c r="D20800" t="s">
        <v>92</v>
      </c>
      <c r="E20800">
        <v>1237</v>
      </c>
      <c r="F20800">
        <v>2</v>
      </c>
    </row>
    <row r="20801" spans="1:6">
      <c r="A20801">
        <v>7538</v>
      </c>
      <c r="B20801">
        <v>2</v>
      </c>
      <c r="C20801" t="s">
        <v>63</v>
      </c>
      <c r="D20801" t="s">
        <v>92</v>
      </c>
      <c r="E20801">
        <v>4789</v>
      </c>
      <c r="F20801">
        <v>2</v>
      </c>
    </row>
    <row r="20802" spans="1:6">
      <c r="A20802">
        <v>7538</v>
      </c>
      <c r="B20802">
        <v>2</v>
      </c>
      <c r="C20802" t="s">
        <v>63</v>
      </c>
      <c r="D20802" t="s">
        <v>92</v>
      </c>
      <c r="E20802">
        <v>2805</v>
      </c>
      <c r="F20802">
        <v>1</v>
      </c>
    </row>
    <row r="20803" spans="1:6">
      <c r="A20803">
        <v>7538</v>
      </c>
      <c r="B20803">
        <v>2</v>
      </c>
      <c r="C20803" t="s">
        <v>63</v>
      </c>
      <c r="D20803" t="s">
        <v>92</v>
      </c>
      <c r="E20803">
        <v>5994</v>
      </c>
      <c r="F20803">
        <v>1</v>
      </c>
    </row>
    <row r="20804" spans="1:6">
      <c r="A20804">
        <v>7538</v>
      </c>
      <c r="B20804">
        <v>2</v>
      </c>
      <c r="C20804" t="s">
        <v>63</v>
      </c>
      <c r="D20804" t="s">
        <v>92</v>
      </c>
      <c r="E20804">
        <v>3989</v>
      </c>
      <c r="F20804">
        <v>1</v>
      </c>
    </row>
    <row r="20805" spans="1:6">
      <c r="A20805">
        <v>7538</v>
      </c>
      <c r="B20805">
        <v>2</v>
      </c>
      <c r="C20805" t="s">
        <v>62</v>
      </c>
      <c r="D20805" t="s">
        <v>92</v>
      </c>
      <c r="E20805">
        <v>5042</v>
      </c>
      <c r="F20805">
        <v>7</v>
      </c>
    </row>
    <row r="20806" spans="1:6">
      <c r="A20806">
        <v>7538</v>
      </c>
      <c r="B20806">
        <v>2</v>
      </c>
      <c r="C20806" t="s">
        <v>62</v>
      </c>
      <c r="D20806" t="s">
        <v>92</v>
      </c>
      <c r="E20806">
        <v>4692</v>
      </c>
      <c r="F20806">
        <v>7</v>
      </c>
    </row>
    <row r="20807" spans="1:6">
      <c r="A20807">
        <v>7538</v>
      </c>
      <c r="B20807">
        <v>2</v>
      </c>
      <c r="C20807" t="s">
        <v>62</v>
      </c>
      <c r="D20807" t="s">
        <v>92</v>
      </c>
      <c r="E20807">
        <v>3473</v>
      </c>
      <c r="F20807">
        <v>5</v>
      </c>
    </row>
    <row r="20808" spans="1:6">
      <c r="A20808">
        <v>7538</v>
      </c>
      <c r="B20808">
        <v>2</v>
      </c>
      <c r="C20808" t="s">
        <v>62</v>
      </c>
      <c r="D20808" t="s">
        <v>92</v>
      </c>
      <c r="E20808">
        <v>4532</v>
      </c>
      <c r="F20808">
        <v>3</v>
      </c>
    </row>
    <row r="20809" spans="1:6">
      <c r="A20809">
        <v>7538</v>
      </c>
      <c r="B20809">
        <v>2</v>
      </c>
      <c r="C20809" t="s">
        <v>62</v>
      </c>
      <c r="D20809" t="s">
        <v>92</v>
      </c>
      <c r="E20809">
        <v>2515</v>
      </c>
      <c r="F20809">
        <v>2</v>
      </c>
    </row>
    <row r="20810" spans="1:6">
      <c r="A20810">
        <v>7538</v>
      </c>
      <c r="B20810">
        <v>2</v>
      </c>
      <c r="C20810" t="s">
        <v>62</v>
      </c>
      <c r="D20810" t="s">
        <v>92</v>
      </c>
      <c r="E20810">
        <v>5046</v>
      </c>
      <c r="F20810">
        <v>2</v>
      </c>
    </row>
    <row r="20811" spans="1:6">
      <c r="A20811">
        <v>7538</v>
      </c>
      <c r="B20811">
        <v>2</v>
      </c>
      <c r="C20811" t="s">
        <v>62</v>
      </c>
      <c r="D20811" t="s">
        <v>92</v>
      </c>
      <c r="E20811">
        <v>5994</v>
      </c>
      <c r="F20811">
        <v>1</v>
      </c>
    </row>
    <row r="20812" spans="1:6">
      <c r="A20812">
        <v>7538</v>
      </c>
      <c r="B20812">
        <v>2</v>
      </c>
      <c r="C20812" t="s">
        <v>62</v>
      </c>
      <c r="D20812" t="s">
        <v>92</v>
      </c>
      <c r="E20812">
        <v>1175</v>
      </c>
      <c r="F20812">
        <v>1</v>
      </c>
    </row>
    <row r="20813" spans="1:6">
      <c r="A20813">
        <v>7538</v>
      </c>
      <c r="B20813">
        <v>2</v>
      </c>
      <c r="C20813" t="s">
        <v>62</v>
      </c>
      <c r="D20813" t="s">
        <v>92</v>
      </c>
      <c r="E20813">
        <v>4789</v>
      </c>
      <c r="F20813">
        <v>1</v>
      </c>
    </row>
    <row r="20814" spans="1:6">
      <c r="A20814">
        <v>7538</v>
      </c>
      <c r="B20814">
        <v>2</v>
      </c>
      <c r="C20814" t="s">
        <v>62</v>
      </c>
      <c r="D20814" t="s">
        <v>92</v>
      </c>
      <c r="E20814">
        <v>1276</v>
      </c>
      <c r="F20814">
        <v>1</v>
      </c>
    </row>
    <row r="20815" spans="1:6">
      <c r="A20815">
        <v>7538</v>
      </c>
      <c r="B20815">
        <v>4</v>
      </c>
      <c r="C20815" t="s">
        <v>63</v>
      </c>
      <c r="D20815" t="s">
        <v>91</v>
      </c>
      <c r="E20815">
        <v>3233</v>
      </c>
      <c r="F20815">
        <v>21</v>
      </c>
    </row>
    <row r="20816" spans="1:6">
      <c r="A20816">
        <v>7538</v>
      </c>
      <c r="B20816">
        <v>4</v>
      </c>
      <c r="C20816" t="s">
        <v>63</v>
      </c>
      <c r="D20816" t="s">
        <v>91</v>
      </c>
      <c r="E20816">
        <v>4752</v>
      </c>
      <c r="F20816">
        <v>9</v>
      </c>
    </row>
    <row r="20817" spans="1:6">
      <c r="A20817">
        <v>7538</v>
      </c>
      <c r="B20817">
        <v>4</v>
      </c>
      <c r="C20817" t="s">
        <v>63</v>
      </c>
      <c r="D20817" t="s">
        <v>91</v>
      </c>
      <c r="E20817">
        <v>5074</v>
      </c>
      <c r="F20817">
        <v>2</v>
      </c>
    </row>
    <row r="20818" spans="1:6">
      <c r="A20818">
        <v>7538</v>
      </c>
      <c r="B20818">
        <v>4</v>
      </c>
      <c r="C20818" t="s">
        <v>63</v>
      </c>
      <c r="D20818" t="s">
        <v>91</v>
      </c>
      <c r="E20818">
        <v>5667</v>
      </c>
      <c r="F20818">
        <v>2</v>
      </c>
    </row>
    <row r="20819" spans="1:6">
      <c r="A20819">
        <v>7538</v>
      </c>
      <c r="B20819">
        <v>4</v>
      </c>
      <c r="C20819" t="s">
        <v>63</v>
      </c>
      <c r="D20819" t="s">
        <v>91</v>
      </c>
      <c r="E20819">
        <v>4054</v>
      </c>
      <c r="F20819">
        <v>2</v>
      </c>
    </row>
    <row r="20820" spans="1:6">
      <c r="A20820">
        <v>7538</v>
      </c>
      <c r="B20820">
        <v>4</v>
      </c>
      <c r="C20820" t="s">
        <v>63</v>
      </c>
      <c r="D20820" t="s">
        <v>91</v>
      </c>
      <c r="E20820">
        <v>5480</v>
      </c>
      <c r="F20820">
        <v>2</v>
      </c>
    </row>
    <row r="20821" spans="1:6">
      <c r="A20821">
        <v>7538</v>
      </c>
      <c r="B20821">
        <v>4</v>
      </c>
      <c r="C20821" t="s">
        <v>63</v>
      </c>
      <c r="D20821" t="s">
        <v>91</v>
      </c>
      <c r="E20821">
        <v>2760</v>
      </c>
      <c r="F20821">
        <v>1</v>
      </c>
    </row>
    <row r="20822" spans="1:6">
      <c r="A20822">
        <v>7538</v>
      </c>
      <c r="B20822">
        <v>4</v>
      </c>
      <c r="C20822" t="s">
        <v>63</v>
      </c>
      <c r="D20822" t="s">
        <v>91</v>
      </c>
      <c r="E20822">
        <v>4057</v>
      </c>
      <c r="F20822">
        <v>1</v>
      </c>
    </row>
    <row r="20823" spans="1:6">
      <c r="A20823">
        <v>7538</v>
      </c>
      <c r="B20823">
        <v>4</v>
      </c>
      <c r="C20823" t="s">
        <v>63</v>
      </c>
      <c r="D20823" t="s">
        <v>91</v>
      </c>
      <c r="E20823">
        <v>2647</v>
      </c>
      <c r="F20823">
        <v>1</v>
      </c>
    </row>
    <row r="20824" spans="1:6">
      <c r="A20824">
        <v>7538</v>
      </c>
      <c r="B20824">
        <v>4</v>
      </c>
      <c r="C20824" t="s">
        <v>63</v>
      </c>
      <c r="D20824" t="s">
        <v>91</v>
      </c>
      <c r="E20824">
        <v>1060</v>
      </c>
      <c r="F20824">
        <v>1</v>
      </c>
    </row>
    <row r="20825" spans="1:6">
      <c r="A20825">
        <v>7538</v>
      </c>
      <c r="B20825">
        <v>4</v>
      </c>
      <c r="C20825" t="s">
        <v>63</v>
      </c>
      <c r="D20825" t="s">
        <v>91</v>
      </c>
      <c r="E20825">
        <v>2687</v>
      </c>
      <c r="F20825">
        <v>1</v>
      </c>
    </row>
    <row r="20826" spans="1:6">
      <c r="A20826">
        <v>7538</v>
      </c>
      <c r="B20826">
        <v>4</v>
      </c>
      <c r="C20826" t="s">
        <v>63</v>
      </c>
      <c r="D20826" t="s">
        <v>91</v>
      </c>
      <c r="E20826">
        <v>4399</v>
      </c>
      <c r="F20826">
        <v>1</v>
      </c>
    </row>
    <row r="20827" spans="1:6">
      <c r="A20827">
        <v>7538</v>
      </c>
      <c r="B20827">
        <v>4</v>
      </c>
      <c r="C20827" t="s">
        <v>62</v>
      </c>
      <c r="D20827" t="s">
        <v>91</v>
      </c>
      <c r="E20827">
        <v>3233</v>
      </c>
      <c r="F20827">
        <v>113</v>
      </c>
    </row>
    <row r="20828" spans="1:6">
      <c r="A20828">
        <v>7538</v>
      </c>
      <c r="B20828">
        <v>4</v>
      </c>
      <c r="C20828" t="s">
        <v>62</v>
      </c>
      <c r="D20828" t="s">
        <v>91</v>
      </c>
      <c r="E20828">
        <v>4752</v>
      </c>
      <c r="F20828">
        <v>11</v>
      </c>
    </row>
    <row r="20829" spans="1:6">
      <c r="A20829">
        <v>7538</v>
      </c>
      <c r="B20829">
        <v>4</v>
      </c>
      <c r="C20829" t="s">
        <v>62</v>
      </c>
      <c r="D20829" t="s">
        <v>91</v>
      </c>
      <c r="E20829">
        <v>5480</v>
      </c>
      <c r="F20829">
        <v>8</v>
      </c>
    </row>
    <row r="20830" spans="1:6">
      <c r="A20830">
        <v>7538</v>
      </c>
      <c r="B20830">
        <v>4</v>
      </c>
      <c r="C20830" t="s">
        <v>62</v>
      </c>
      <c r="D20830" t="s">
        <v>91</v>
      </c>
      <c r="E20830">
        <v>2513</v>
      </c>
      <c r="F20830">
        <v>2</v>
      </c>
    </row>
    <row r="20831" spans="1:6">
      <c r="A20831">
        <v>7538</v>
      </c>
      <c r="B20831">
        <v>4</v>
      </c>
      <c r="C20831" t="s">
        <v>62</v>
      </c>
      <c r="D20831" t="s">
        <v>91</v>
      </c>
      <c r="E20831">
        <v>1060</v>
      </c>
      <c r="F20831">
        <v>2</v>
      </c>
    </row>
    <row r="20832" spans="1:6">
      <c r="A20832">
        <v>7538</v>
      </c>
      <c r="B20832">
        <v>4</v>
      </c>
      <c r="C20832" t="s">
        <v>62</v>
      </c>
      <c r="D20832" t="s">
        <v>91</v>
      </c>
      <c r="E20832">
        <v>4197</v>
      </c>
      <c r="F20832">
        <v>1</v>
      </c>
    </row>
    <row r="20833" spans="1:6">
      <c r="A20833">
        <v>7538</v>
      </c>
      <c r="B20833">
        <v>4</v>
      </c>
      <c r="C20833" t="s">
        <v>62</v>
      </c>
      <c r="D20833" t="s">
        <v>91</v>
      </c>
      <c r="E20833">
        <v>3845</v>
      </c>
      <c r="F20833">
        <v>1</v>
      </c>
    </row>
    <row r="20834" spans="1:6">
      <c r="A20834">
        <v>7538</v>
      </c>
      <c r="B20834">
        <v>4</v>
      </c>
      <c r="C20834" t="s">
        <v>62</v>
      </c>
      <c r="D20834" t="s">
        <v>91</v>
      </c>
      <c r="E20834">
        <v>5074</v>
      </c>
      <c r="F20834">
        <v>1</v>
      </c>
    </row>
    <row r="20835" spans="1:6">
      <c r="A20835">
        <v>7538</v>
      </c>
      <c r="B20835">
        <v>4</v>
      </c>
      <c r="C20835" t="s">
        <v>62</v>
      </c>
      <c r="D20835" t="s">
        <v>91</v>
      </c>
      <c r="E20835">
        <v>5667</v>
      </c>
      <c r="F20835">
        <v>1</v>
      </c>
    </row>
    <row r="20836" spans="1:6">
      <c r="A20836">
        <v>7801</v>
      </c>
      <c r="B20836">
        <v>11</v>
      </c>
      <c r="C20836" t="s">
        <v>64</v>
      </c>
      <c r="D20836" t="s">
        <v>92</v>
      </c>
      <c r="E20836">
        <v>3800</v>
      </c>
      <c r="F20836">
        <v>6</v>
      </c>
    </row>
    <row r="20837" spans="1:6">
      <c r="A20837">
        <v>7801</v>
      </c>
      <c r="B20837">
        <v>11</v>
      </c>
      <c r="C20837" t="s">
        <v>64</v>
      </c>
      <c r="D20837" t="s">
        <v>92</v>
      </c>
      <c r="E20837">
        <v>4790</v>
      </c>
      <c r="F20837">
        <v>5</v>
      </c>
    </row>
    <row r="20838" spans="1:6">
      <c r="A20838">
        <v>7801</v>
      </c>
      <c r="B20838">
        <v>11</v>
      </c>
      <c r="C20838" t="s">
        <v>64</v>
      </c>
      <c r="D20838" t="s">
        <v>92</v>
      </c>
      <c r="E20838">
        <v>5199</v>
      </c>
      <c r="F20838">
        <v>4</v>
      </c>
    </row>
    <row r="20839" spans="1:6">
      <c r="A20839">
        <v>7801</v>
      </c>
      <c r="B20839">
        <v>11</v>
      </c>
      <c r="C20839" t="s">
        <v>64</v>
      </c>
      <c r="D20839" t="s">
        <v>92</v>
      </c>
      <c r="E20839">
        <v>2467</v>
      </c>
      <c r="F20839">
        <v>3</v>
      </c>
    </row>
    <row r="20840" spans="1:6">
      <c r="A20840">
        <v>7801</v>
      </c>
      <c r="B20840">
        <v>11</v>
      </c>
      <c r="C20840" t="s">
        <v>64</v>
      </c>
      <c r="D20840" t="s">
        <v>92</v>
      </c>
      <c r="E20840">
        <v>2135</v>
      </c>
      <c r="F20840">
        <v>3</v>
      </c>
    </row>
    <row r="20841" spans="1:6">
      <c r="A20841">
        <v>7801</v>
      </c>
      <c r="B20841">
        <v>11</v>
      </c>
      <c r="C20841" t="s">
        <v>64</v>
      </c>
      <c r="D20841" t="s">
        <v>92</v>
      </c>
      <c r="E20841">
        <v>2336</v>
      </c>
      <c r="F20841">
        <v>2</v>
      </c>
    </row>
    <row r="20842" spans="1:6">
      <c r="A20842">
        <v>7801</v>
      </c>
      <c r="B20842">
        <v>11</v>
      </c>
      <c r="C20842" t="s">
        <v>64</v>
      </c>
      <c r="D20842" t="s">
        <v>92</v>
      </c>
      <c r="E20842">
        <v>2984</v>
      </c>
      <c r="F20842">
        <v>2</v>
      </c>
    </row>
    <row r="20843" spans="1:6">
      <c r="A20843">
        <v>7801</v>
      </c>
      <c r="B20843">
        <v>11</v>
      </c>
      <c r="C20843" t="s">
        <v>64</v>
      </c>
      <c r="D20843" t="s">
        <v>92</v>
      </c>
      <c r="E20843">
        <v>5977</v>
      </c>
      <c r="F20843">
        <v>2</v>
      </c>
    </row>
    <row r="20844" spans="1:6">
      <c r="A20844">
        <v>7801</v>
      </c>
      <c r="B20844">
        <v>11</v>
      </c>
      <c r="C20844" t="s">
        <v>64</v>
      </c>
      <c r="D20844" t="s">
        <v>92</v>
      </c>
      <c r="E20844">
        <v>4268</v>
      </c>
      <c r="F20844">
        <v>2</v>
      </c>
    </row>
    <row r="20845" spans="1:6">
      <c r="A20845">
        <v>7801</v>
      </c>
      <c r="B20845">
        <v>11</v>
      </c>
      <c r="C20845" t="s">
        <v>64</v>
      </c>
      <c r="D20845" t="s">
        <v>92</v>
      </c>
      <c r="E20845">
        <v>5539</v>
      </c>
      <c r="F20845">
        <v>2</v>
      </c>
    </row>
    <row r="20846" spans="1:6">
      <c r="A20846">
        <v>7801</v>
      </c>
      <c r="B20846">
        <v>11</v>
      </c>
      <c r="C20846" t="s">
        <v>64</v>
      </c>
      <c r="D20846" t="s">
        <v>92</v>
      </c>
      <c r="E20846">
        <v>4211</v>
      </c>
      <c r="F20846">
        <v>1</v>
      </c>
    </row>
    <row r="20847" spans="1:6">
      <c r="A20847">
        <v>7801</v>
      </c>
      <c r="B20847">
        <v>11</v>
      </c>
      <c r="C20847" t="s">
        <v>64</v>
      </c>
      <c r="D20847" t="s">
        <v>92</v>
      </c>
      <c r="E20847">
        <v>5321</v>
      </c>
      <c r="F20847">
        <v>1</v>
      </c>
    </row>
    <row r="20848" spans="1:6">
      <c r="A20848">
        <v>7801</v>
      </c>
      <c r="B20848">
        <v>11</v>
      </c>
      <c r="C20848" t="s">
        <v>64</v>
      </c>
      <c r="D20848" t="s">
        <v>92</v>
      </c>
      <c r="E20848">
        <v>3361</v>
      </c>
      <c r="F20848">
        <v>1</v>
      </c>
    </row>
    <row r="20849" spans="1:6">
      <c r="A20849">
        <v>7801</v>
      </c>
      <c r="B20849">
        <v>11</v>
      </c>
      <c r="C20849" t="s">
        <v>64</v>
      </c>
      <c r="D20849" t="s">
        <v>92</v>
      </c>
      <c r="E20849">
        <v>5557</v>
      </c>
      <c r="F20849">
        <v>1</v>
      </c>
    </row>
    <row r="20850" spans="1:6">
      <c r="A20850">
        <v>7801</v>
      </c>
      <c r="B20850">
        <v>11</v>
      </c>
      <c r="C20850" t="s">
        <v>64</v>
      </c>
      <c r="D20850" t="s">
        <v>92</v>
      </c>
      <c r="E20850">
        <v>3956</v>
      </c>
      <c r="F20850">
        <v>1</v>
      </c>
    </row>
    <row r="20851" spans="1:6">
      <c r="A20851">
        <v>7801</v>
      </c>
      <c r="B20851">
        <v>12</v>
      </c>
      <c r="C20851" t="s">
        <v>64</v>
      </c>
      <c r="D20851" t="s">
        <v>92</v>
      </c>
      <c r="E20851">
        <v>5180</v>
      </c>
      <c r="F20851">
        <v>7</v>
      </c>
    </row>
    <row r="20852" spans="1:6">
      <c r="A20852">
        <v>7801</v>
      </c>
      <c r="B20852">
        <v>12</v>
      </c>
      <c r="C20852" t="s">
        <v>64</v>
      </c>
      <c r="D20852" t="s">
        <v>92</v>
      </c>
      <c r="E20852">
        <v>4932</v>
      </c>
      <c r="F20852">
        <v>7</v>
      </c>
    </row>
    <row r="20853" spans="1:6">
      <c r="A20853">
        <v>7801</v>
      </c>
      <c r="B20853">
        <v>12</v>
      </c>
      <c r="C20853" t="s">
        <v>64</v>
      </c>
      <c r="D20853" t="s">
        <v>92</v>
      </c>
      <c r="E20853">
        <v>4730</v>
      </c>
      <c r="F20853">
        <v>3</v>
      </c>
    </row>
    <row r="20854" spans="1:6">
      <c r="A20854">
        <v>7801</v>
      </c>
      <c r="B20854">
        <v>12</v>
      </c>
      <c r="C20854" t="s">
        <v>64</v>
      </c>
      <c r="D20854" t="s">
        <v>92</v>
      </c>
      <c r="E20854">
        <v>3800</v>
      </c>
      <c r="F20854">
        <v>2</v>
      </c>
    </row>
    <row r="20855" spans="1:6">
      <c r="A20855">
        <v>7801</v>
      </c>
      <c r="B20855">
        <v>12</v>
      </c>
      <c r="C20855" t="s">
        <v>64</v>
      </c>
      <c r="D20855" t="s">
        <v>92</v>
      </c>
      <c r="E20855">
        <v>3749</v>
      </c>
      <c r="F20855">
        <v>2</v>
      </c>
    </row>
    <row r="20856" spans="1:6">
      <c r="A20856">
        <v>7801</v>
      </c>
      <c r="B20856">
        <v>12</v>
      </c>
      <c r="C20856" t="s">
        <v>64</v>
      </c>
      <c r="D20856" t="s">
        <v>92</v>
      </c>
      <c r="E20856">
        <v>5034</v>
      </c>
      <c r="F20856">
        <v>2</v>
      </c>
    </row>
    <row r="20857" spans="1:6">
      <c r="A20857">
        <v>7801</v>
      </c>
      <c r="B20857">
        <v>12</v>
      </c>
      <c r="C20857" t="s">
        <v>64</v>
      </c>
      <c r="D20857" t="s">
        <v>92</v>
      </c>
      <c r="E20857">
        <v>254</v>
      </c>
      <c r="F20857">
        <v>2</v>
      </c>
    </row>
    <row r="20858" spans="1:6">
      <c r="A20858">
        <v>7801</v>
      </c>
      <c r="B20858">
        <v>12</v>
      </c>
      <c r="C20858" t="s">
        <v>64</v>
      </c>
      <c r="D20858" t="s">
        <v>92</v>
      </c>
      <c r="E20858">
        <v>4029</v>
      </c>
      <c r="F20858">
        <v>1</v>
      </c>
    </row>
    <row r="20859" spans="1:6">
      <c r="A20859">
        <v>7801</v>
      </c>
      <c r="B20859">
        <v>12</v>
      </c>
      <c r="C20859" t="s">
        <v>64</v>
      </c>
      <c r="D20859" t="s">
        <v>92</v>
      </c>
      <c r="E20859">
        <v>119</v>
      </c>
      <c r="F20859">
        <v>1</v>
      </c>
    </row>
    <row r="20860" spans="1:6">
      <c r="A20860">
        <v>7801</v>
      </c>
      <c r="B20860">
        <v>12</v>
      </c>
      <c r="C20860" t="s">
        <v>64</v>
      </c>
      <c r="D20860" t="s">
        <v>92</v>
      </c>
      <c r="E20860">
        <v>4162</v>
      </c>
      <c r="F20860">
        <v>1</v>
      </c>
    </row>
    <row r="20861" spans="1:6">
      <c r="A20861">
        <v>7801</v>
      </c>
      <c r="B20861">
        <v>12</v>
      </c>
      <c r="C20861" t="s">
        <v>64</v>
      </c>
      <c r="D20861" t="s">
        <v>92</v>
      </c>
      <c r="E20861">
        <v>5102</v>
      </c>
      <c r="F20861">
        <v>1</v>
      </c>
    </row>
    <row r="20862" spans="1:6">
      <c r="A20862">
        <v>7801</v>
      </c>
      <c r="B20862">
        <v>12</v>
      </c>
      <c r="C20862" t="s">
        <v>64</v>
      </c>
      <c r="D20862" t="s">
        <v>92</v>
      </c>
      <c r="E20862">
        <v>4701</v>
      </c>
      <c r="F20862">
        <v>1</v>
      </c>
    </row>
    <row r="20863" spans="1:6">
      <c r="A20863">
        <v>7801</v>
      </c>
      <c r="B20863">
        <v>12</v>
      </c>
      <c r="C20863" t="s">
        <v>64</v>
      </c>
      <c r="D20863" t="s">
        <v>92</v>
      </c>
      <c r="E20863">
        <v>2069</v>
      </c>
      <c r="F20863">
        <v>1</v>
      </c>
    </row>
    <row r="20864" spans="1:6">
      <c r="A20864">
        <v>7801</v>
      </c>
      <c r="B20864">
        <v>12</v>
      </c>
      <c r="C20864" t="s">
        <v>64</v>
      </c>
      <c r="D20864" t="s">
        <v>92</v>
      </c>
      <c r="E20864">
        <v>2135</v>
      </c>
      <c r="F20864">
        <v>1</v>
      </c>
    </row>
    <row r="20865" spans="1:6">
      <c r="A20865">
        <v>7801</v>
      </c>
      <c r="B20865">
        <v>12</v>
      </c>
      <c r="C20865" t="s">
        <v>64</v>
      </c>
      <c r="D20865" t="s">
        <v>92</v>
      </c>
      <c r="E20865">
        <v>1134</v>
      </c>
      <c r="F20865">
        <v>1</v>
      </c>
    </row>
    <row r="20866" spans="1:6">
      <c r="A20866">
        <v>7801</v>
      </c>
      <c r="B20866">
        <v>12</v>
      </c>
      <c r="C20866" t="s">
        <v>64</v>
      </c>
      <c r="D20866" t="s">
        <v>92</v>
      </c>
      <c r="E20866">
        <v>4729</v>
      </c>
      <c r="F20866">
        <v>1</v>
      </c>
    </row>
    <row r="20867" spans="1:6">
      <c r="A20867">
        <v>7801</v>
      </c>
      <c r="B20867">
        <v>12</v>
      </c>
      <c r="C20867" t="s">
        <v>64</v>
      </c>
      <c r="D20867" t="s">
        <v>92</v>
      </c>
      <c r="E20867">
        <v>2522</v>
      </c>
      <c r="F20867">
        <v>1</v>
      </c>
    </row>
    <row r="20868" spans="1:6">
      <c r="A20868">
        <v>7801</v>
      </c>
      <c r="B20868">
        <v>12</v>
      </c>
      <c r="C20868" t="s">
        <v>64</v>
      </c>
      <c r="D20868" t="s">
        <v>92</v>
      </c>
      <c r="E20868">
        <v>4974</v>
      </c>
      <c r="F20868">
        <v>1</v>
      </c>
    </row>
    <row r="20869" spans="1:6">
      <c r="A20869">
        <v>7801</v>
      </c>
      <c r="B20869">
        <v>12</v>
      </c>
      <c r="C20869" t="s">
        <v>64</v>
      </c>
      <c r="D20869" t="s">
        <v>92</v>
      </c>
      <c r="E20869">
        <v>5154</v>
      </c>
      <c r="F20869">
        <v>1</v>
      </c>
    </row>
    <row r="20870" spans="1:6">
      <c r="A20870">
        <v>7801</v>
      </c>
      <c r="B20870">
        <v>12</v>
      </c>
      <c r="C20870" t="s">
        <v>64</v>
      </c>
      <c r="D20870" t="s">
        <v>92</v>
      </c>
      <c r="E20870">
        <v>1161</v>
      </c>
      <c r="F20870">
        <v>1</v>
      </c>
    </row>
    <row r="20871" spans="1:6">
      <c r="A20871">
        <v>7801</v>
      </c>
      <c r="B20871">
        <v>13</v>
      </c>
      <c r="C20871" t="s">
        <v>64</v>
      </c>
      <c r="D20871" t="s">
        <v>91</v>
      </c>
      <c r="E20871">
        <v>8</v>
      </c>
      <c r="F20871">
        <v>3</v>
      </c>
    </row>
    <row r="20872" spans="1:6">
      <c r="A20872">
        <v>7801</v>
      </c>
      <c r="B20872">
        <v>13</v>
      </c>
      <c r="C20872" t="s">
        <v>64</v>
      </c>
      <c r="D20872" t="s">
        <v>91</v>
      </c>
      <c r="E20872">
        <v>3970</v>
      </c>
      <c r="F20872">
        <v>2</v>
      </c>
    </row>
    <row r="20873" spans="1:6">
      <c r="A20873">
        <v>7801</v>
      </c>
      <c r="B20873">
        <v>13</v>
      </c>
      <c r="C20873" t="s">
        <v>64</v>
      </c>
      <c r="D20873" t="s">
        <v>91</v>
      </c>
      <c r="E20873">
        <v>2647</v>
      </c>
      <c r="F20873">
        <v>2</v>
      </c>
    </row>
    <row r="20874" spans="1:6">
      <c r="A20874">
        <v>7801</v>
      </c>
      <c r="B20874">
        <v>13</v>
      </c>
      <c r="C20874" t="s">
        <v>64</v>
      </c>
      <c r="D20874" t="s">
        <v>91</v>
      </c>
      <c r="E20874">
        <v>1086</v>
      </c>
      <c r="F20874">
        <v>2</v>
      </c>
    </row>
    <row r="20875" spans="1:6">
      <c r="A20875">
        <v>7801</v>
      </c>
      <c r="B20875">
        <v>13</v>
      </c>
      <c r="C20875" t="s">
        <v>64</v>
      </c>
      <c r="D20875" t="s">
        <v>91</v>
      </c>
      <c r="E20875">
        <v>3398</v>
      </c>
      <c r="F20875">
        <v>2</v>
      </c>
    </row>
    <row r="20876" spans="1:6">
      <c r="A20876">
        <v>7801</v>
      </c>
      <c r="B20876">
        <v>13</v>
      </c>
      <c r="C20876" t="s">
        <v>64</v>
      </c>
      <c r="D20876" t="s">
        <v>91</v>
      </c>
      <c r="E20876">
        <v>1251</v>
      </c>
      <c r="F20876">
        <v>1</v>
      </c>
    </row>
    <row r="20877" spans="1:6">
      <c r="A20877">
        <v>7801</v>
      </c>
      <c r="B20877">
        <v>13</v>
      </c>
      <c r="C20877" t="s">
        <v>64</v>
      </c>
      <c r="D20877" t="s">
        <v>91</v>
      </c>
      <c r="E20877">
        <v>2657</v>
      </c>
      <c r="F20877">
        <v>1</v>
      </c>
    </row>
    <row r="20878" spans="1:6">
      <c r="A20878">
        <v>7801</v>
      </c>
      <c r="B20878">
        <v>13</v>
      </c>
      <c r="C20878" t="s">
        <v>64</v>
      </c>
      <c r="D20878" t="s">
        <v>91</v>
      </c>
      <c r="E20878">
        <v>39</v>
      </c>
      <c r="F20878">
        <v>1</v>
      </c>
    </row>
    <row r="20879" spans="1:6">
      <c r="A20879">
        <v>7801</v>
      </c>
      <c r="B20879">
        <v>13</v>
      </c>
      <c r="C20879" t="s">
        <v>64</v>
      </c>
      <c r="D20879" t="s">
        <v>91</v>
      </c>
      <c r="E20879">
        <v>2069</v>
      </c>
      <c r="F20879">
        <v>1</v>
      </c>
    </row>
    <row r="20880" spans="1:6">
      <c r="A20880">
        <v>7801</v>
      </c>
      <c r="B20880">
        <v>13</v>
      </c>
      <c r="C20880" t="s">
        <v>64</v>
      </c>
      <c r="D20880" t="s">
        <v>91</v>
      </c>
      <c r="E20880">
        <v>3012</v>
      </c>
      <c r="F20880">
        <v>1</v>
      </c>
    </row>
    <row r="20881" spans="1:6">
      <c r="A20881">
        <v>7801</v>
      </c>
      <c r="B20881">
        <v>13</v>
      </c>
      <c r="C20881" t="s">
        <v>64</v>
      </c>
      <c r="D20881" t="s">
        <v>91</v>
      </c>
      <c r="E20881">
        <v>124</v>
      </c>
      <c r="F20881">
        <v>1</v>
      </c>
    </row>
    <row r="20882" spans="1:6">
      <c r="A20882">
        <v>7801</v>
      </c>
      <c r="B20882">
        <v>13</v>
      </c>
      <c r="C20882" t="s">
        <v>64</v>
      </c>
      <c r="D20882" t="s">
        <v>91</v>
      </c>
      <c r="E20882">
        <v>4730</v>
      </c>
      <c r="F20882">
        <v>1</v>
      </c>
    </row>
    <row r="20883" spans="1:6">
      <c r="A20883">
        <v>7801</v>
      </c>
      <c r="B20883">
        <v>13</v>
      </c>
      <c r="C20883" t="s">
        <v>64</v>
      </c>
      <c r="D20883" t="s">
        <v>91</v>
      </c>
      <c r="E20883">
        <v>305</v>
      </c>
      <c r="F20883">
        <v>1</v>
      </c>
    </row>
    <row r="20884" spans="1:6">
      <c r="A20884">
        <v>7801</v>
      </c>
      <c r="B20884">
        <v>13</v>
      </c>
      <c r="C20884" t="s">
        <v>64</v>
      </c>
      <c r="D20884" t="s">
        <v>91</v>
      </c>
      <c r="E20884">
        <v>5963</v>
      </c>
      <c r="F20884">
        <v>1</v>
      </c>
    </row>
    <row r="20885" spans="1:6">
      <c r="A20885">
        <v>7801</v>
      </c>
      <c r="B20885">
        <v>13</v>
      </c>
      <c r="C20885" t="s">
        <v>64</v>
      </c>
      <c r="D20885" t="s">
        <v>91</v>
      </c>
      <c r="E20885">
        <v>4386</v>
      </c>
      <c r="F20885">
        <v>1</v>
      </c>
    </row>
    <row r="20886" spans="1:6">
      <c r="A20886">
        <v>7801</v>
      </c>
      <c r="B20886">
        <v>13</v>
      </c>
      <c r="C20886" t="s">
        <v>64</v>
      </c>
      <c r="D20886" t="s">
        <v>91</v>
      </c>
      <c r="E20886">
        <v>2024</v>
      </c>
      <c r="F20886">
        <v>1</v>
      </c>
    </row>
    <row r="20887" spans="1:6">
      <c r="A20887">
        <v>7801</v>
      </c>
      <c r="B20887">
        <v>13</v>
      </c>
      <c r="C20887" t="s">
        <v>64</v>
      </c>
      <c r="D20887" t="s">
        <v>91</v>
      </c>
      <c r="E20887">
        <v>2650</v>
      </c>
      <c r="F20887">
        <v>1</v>
      </c>
    </row>
    <row r="20888" spans="1:6">
      <c r="A20888">
        <v>7801</v>
      </c>
      <c r="B20888">
        <v>13</v>
      </c>
      <c r="C20888" t="s">
        <v>64</v>
      </c>
      <c r="D20888" t="s">
        <v>91</v>
      </c>
      <c r="E20888">
        <v>4399</v>
      </c>
      <c r="F20888">
        <v>1</v>
      </c>
    </row>
    <row r="20889" spans="1:6">
      <c r="A20889">
        <v>7801</v>
      </c>
      <c r="B20889">
        <v>13</v>
      </c>
      <c r="C20889" t="s">
        <v>64</v>
      </c>
      <c r="D20889" t="s">
        <v>91</v>
      </c>
      <c r="E20889">
        <v>3647</v>
      </c>
      <c r="F20889">
        <v>1</v>
      </c>
    </row>
    <row r="20890" spans="1:6">
      <c r="A20890">
        <v>7801</v>
      </c>
      <c r="B20890">
        <v>13</v>
      </c>
      <c r="C20890" t="s">
        <v>64</v>
      </c>
      <c r="D20890" t="s">
        <v>91</v>
      </c>
      <c r="E20890">
        <v>1124</v>
      </c>
      <c r="F20890">
        <v>1</v>
      </c>
    </row>
    <row r="20891" spans="1:6">
      <c r="A20891">
        <v>7801</v>
      </c>
      <c r="B20891">
        <v>13</v>
      </c>
      <c r="C20891" t="s">
        <v>64</v>
      </c>
      <c r="D20891" t="s">
        <v>91</v>
      </c>
      <c r="E20891">
        <v>2428</v>
      </c>
      <c r="F20891">
        <v>1</v>
      </c>
    </row>
    <row r="20892" spans="1:6">
      <c r="A20892">
        <v>7801</v>
      </c>
      <c r="B20892">
        <v>13</v>
      </c>
      <c r="C20892" t="s">
        <v>64</v>
      </c>
      <c r="D20892" t="s">
        <v>91</v>
      </c>
      <c r="E20892">
        <v>3749</v>
      </c>
      <c r="F20892">
        <v>1</v>
      </c>
    </row>
    <row r="20893" spans="1:6">
      <c r="A20893">
        <v>7801</v>
      </c>
      <c r="B20893">
        <v>13</v>
      </c>
      <c r="C20893" t="s">
        <v>64</v>
      </c>
      <c r="D20893" t="s">
        <v>91</v>
      </c>
      <c r="E20893">
        <v>119</v>
      </c>
      <c r="F20893">
        <v>1</v>
      </c>
    </row>
    <row r="20894" spans="1:6">
      <c r="A20894">
        <v>7801</v>
      </c>
      <c r="B20894">
        <v>13</v>
      </c>
      <c r="C20894" t="s">
        <v>64</v>
      </c>
      <c r="D20894" t="s">
        <v>91</v>
      </c>
      <c r="E20894">
        <v>3094</v>
      </c>
      <c r="F20894">
        <v>1</v>
      </c>
    </row>
    <row r="20895" spans="1:6">
      <c r="A20895">
        <v>7801</v>
      </c>
      <c r="B20895">
        <v>13</v>
      </c>
      <c r="C20895" t="s">
        <v>64</v>
      </c>
      <c r="D20895" t="s">
        <v>91</v>
      </c>
      <c r="E20895">
        <v>988</v>
      </c>
      <c r="F20895">
        <v>1</v>
      </c>
    </row>
    <row r="20896" spans="1:6">
      <c r="A20896">
        <v>7801</v>
      </c>
      <c r="B20896">
        <v>13</v>
      </c>
      <c r="C20896" t="s">
        <v>64</v>
      </c>
      <c r="D20896" t="s">
        <v>91</v>
      </c>
      <c r="E20896">
        <v>3293</v>
      </c>
      <c r="F20896">
        <v>1</v>
      </c>
    </row>
    <row r="20897" spans="1:6">
      <c r="A20897">
        <v>7801</v>
      </c>
      <c r="B20897">
        <v>14</v>
      </c>
      <c r="C20897" t="s">
        <v>64</v>
      </c>
      <c r="D20897" t="s">
        <v>92</v>
      </c>
      <c r="E20897">
        <v>3208</v>
      </c>
      <c r="F20897">
        <v>3</v>
      </c>
    </row>
    <row r="20898" spans="1:6">
      <c r="A20898">
        <v>7801</v>
      </c>
      <c r="B20898">
        <v>14</v>
      </c>
      <c r="C20898" t="s">
        <v>64</v>
      </c>
      <c r="D20898" t="s">
        <v>92</v>
      </c>
      <c r="E20898">
        <v>4661</v>
      </c>
      <c r="F20898">
        <v>3</v>
      </c>
    </row>
    <row r="20899" spans="1:6">
      <c r="A20899">
        <v>7801</v>
      </c>
      <c r="B20899">
        <v>14</v>
      </c>
      <c r="C20899" t="s">
        <v>64</v>
      </c>
      <c r="D20899" t="s">
        <v>92</v>
      </c>
      <c r="E20899">
        <v>228</v>
      </c>
      <c r="F20899">
        <v>2</v>
      </c>
    </row>
    <row r="20900" spans="1:6">
      <c r="A20900">
        <v>7801</v>
      </c>
      <c r="B20900">
        <v>14</v>
      </c>
      <c r="C20900" t="s">
        <v>64</v>
      </c>
      <c r="D20900" t="s">
        <v>92</v>
      </c>
      <c r="E20900">
        <v>5963</v>
      </c>
      <c r="F20900">
        <v>2</v>
      </c>
    </row>
    <row r="20901" spans="1:6">
      <c r="A20901">
        <v>7801</v>
      </c>
      <c r="B20901">
        <v>14</v>
      </c>
      <c r="C20901" t="s">
        <v>64</v>
      </c>
      <c r="D20901" t="s">
        <v>92</v>
      </c>
      <c r="E20901">
        <v>1275</v>
      </c>
      <c r="F20901">
        <v>2</v>
      </c>
    </row>
    <row r="20902" spans="1:6">
      <c r="A20902">
        <v>7801</v>
      </c>
      <c r="B20902">
        <v>14</v>
      </c>
      <c r="C20902" t="s">
        <v>64</v>
      </c>
      <c r="D20902" t="s">
        <v>92</v>
      </c>
      <c r="E20902">
        <v>5994</v>
      </c>
      <c r="F20902">
        <v>2</v>
      </c>
    </row>
    <row r="20903" spans="1:6">
      <c r="A20903">
        <v>7801</v>
      </c>
      <c r="B20903">
        <v>14</v>
      </c>
      <c r="C20903" t="s">
        <v>64</v>
      </c>
      <c r="D20903" t="s">
        <v>92</v>
      </c>
      <c r="E20903">
        <v>176</v>
      </c>
      <c r="F20903">
        <v>2</v>
      </c>
    </row>
    <row r="20904" spans="1:6">
      <c r="A20904">
        <v>7801</v>
      </c>
      <c r="B20904">
        <v>14</v>
      </c>
      <c r="C20904" t="s">
        <v>64</v>
      </c>
      <c r="D20904" t="s">
        <v>92</v>
      </c>
      <c r="E20904">
        <v>5561</v>
      </c>
      <c r="F20904">
        <v>2</v>
      </c>
    </row>
    <row r="20905" spans="1:6">
      <c r="A20905">
        <v>7801</v>
      </c>
      <c r="B20905">
        <v>14</v>
      </c>
      <c r="C20905" t="s">
        <v>64</v>
      </c>
      <c r="D20905" t="s">
        <v>92</v>
      </c>
      <c r="E20905">
        <v>5133</v>
      </c>
      <c r="F20905">
        <v>1</v>
      </c>
    </row>
    <row r="20906" spans="1:6">
      <c r="A20906">
        <v>7801</v>
      </c>
      <c r="B20906">
        <v>14</v>
      </c>
      <c r="C20906" t="s">
        <v>64</v>
      </c>
      <c r="D20906" t="s">
        <v>92</v>
      </c>
      <c r="E20906">
        <v>3547</v>
      </c>
      <c r="F20906">
        <v>1</v>
      </c>
    </row>
    <row r="20907" spans="1:6">
      <c r="A20907">
        <v>7801</v>
      </c>
      <c r="B20907">
        <v>14</v>
      </c>
      <c r="C20907" t="s">
        <v>64</v>
      </c>
      <c r="D20907" t="s">
        <v>92</v>
      </c>
      <c r="E20907">
        <v>2657</v>
      </c>
      <c r="F20907">
        <v>1</v>
      </c>
    </row>
    <row r="20908" spans="1:6">
      <c r="A20908">
        <v>7801</v>
      </c>
      <c r="B20908">
        <v>14</v>
      </c>
      <c r="C20908" t="s">
        <v>64</v>
      </c>
      <c r="D20908" t="s">
        <v>92</v>
      </c>
      <c r="E20908">
        <v>5887</v>
      </c>
      <c r="F20908">
        <v>1</v>
      </c>
    </row>
    <row r="20909" spans="1:6">
      <c r="A20909">
        <v>7801</v>
      </c>
      <c r="B20909">
        <v>14</v>
      </c>
      <c r="C20909" t="s">
        <v>64</v>
      </c>
      <c r="D20909" t="s">
        <v>92</v>
      </c>
      <c r="E20909">
        <v>3647</v>
      </c>
      <c r="F20909">
        <v>1</v>
      </c>
    </row>
    <row r="20910" spans="1:6">
      <c r="A20910">
        <v>7801</v>
      </c>
      <c r="B20910">
        <v>14</v>
      </c>
      <c r="C20910" t="s">
        <v>64</v>
      </c>
      <c r="D20910" t="s">
        <v>92</v>
      </c>
      <c r="E20910">
        <v>4386</v>
      </c>
      <c r="F20910">
        <v>1</v>
      </c>
    </row>
    <row r="20911" spans="1:6">
      <c r="A20911">
        <v>7801</v>
      </c>
      <c r="B20911">
        <v>14</v>
      </c>
      <c r="C20911" t="s">
        <v>64</v>
      </c>
      <c r="D20911" t="s">
        <v>92</v>
      </c>
      <c r="E20911">
        <v>4789</v>
      </c>
      <c r="F20911">
        <v>1</v>
      </c>
    </row>
    <row r="20912" spans="1:6">
      <c r="A20912">
        <v>7801</v>
      </c>
      <c r="B20912">
        <v>14</v>
      </c>
      <c r="C20912" t="s">
        <v>64</v>
      </c>
      <c r="D20912" t="s">
        <v>92</v>
      </c>
      <c r="E20912">
        <v>2428</v>
      </c>
      <c r="F20912">
        <v>1</v>
      </c>
    </row>
    <row r="20913" spans="1:6">
      <c r="A20913">
        <v>7801</v>
      </c>
      <c r="B20913">
        <v>14</v>
      </c>
      <c r="C20913" t="s">
        <v>64</v>
      </c>
      <c r="D20913" t="s">
        <v>92</v>
      </c>
      <c r="E20913">
        <v>5348</v>
      </c>
      <c r="F20913">
        <v>1</v>
      </c>
    </row>
    <row r="20914" spans="1:6">
      <c r="A20914">
        <v>7801</v>
      </c>
      <c r="B20914">
        <v>14</v>
      </c>
      <c r="C20914" t="s">
        <v>64</v>
      </c>
      <c r="D20914" t="s">
        <v>92</v>
      </c>
      <c r="E20914">
        <v>3253</v>
      </c>
      <c r="F20914">
        <v>1</v>
      </c>
    </row>
    <row r="20915" spans="1:6">
      <c r="A20915">
        <v>7801</v>
      </c>
      <c r="B20915">
        <v>14</v>
      </c>
      <c r="C20915" t="s">
        <v>64</v>
      </c>
      <c r="D20915" t="s">
        <v>92</v>
      </c>
      <c r="E20915">
        <v>2756</v>
      </c>
      <c r="F20915">
        <v>1</v>
      </c>
    </row>
    <row r="20916" spans="1:6">
      <c r="A20916">
        <v>7801</v>
      </c>
      <c r="B20916">
        <v>14</v>
      </c>
      <c r="C20916" t="s">
        <v>64</v>
      </c>
      <c r="D20916" t="s">
        <v>92</v>
      </c>
      <c r="E20916">
        <v>5217</v>
      </c>
      <c r="F20916">
        <v>1</v>
      </c>
    </row>
    <row r="20917" spans="1:6">
      <c r="A20917">
        <v>7801</v>
      </c>
      <c r="B20917">
        <v>14</v>
      </c>
      <c r="C20917" t="s">
        <v>64</v>
      </c>
      <c r="D20917" t="s">
        <v>92</v>
      </c>
      <c r="E20917">
        <v>1237</v>
      </c>
      <c r="F20917">
        <v>1</v>
      </c>
    </row>
    <row r="20918" spans="1:6">
      <c r="A20918">
        <v>7801</v>
      </c>
      <c r="B20918">
        <v>14</v>
      </c>
      <c r="C20918" t="s">
        <v>64</v>
      </c>
      <c r="D20918" t="s">
        <v>92</v>
      </c>
      <c r="E20918">
        <v>1017</v>
      </c>
      <c r="F20918">
        <v>1</v>
      </c>
    </row>
    <row r="20919" spans="1:6">
      <c r="A20919">
        <v>7801</v>
      </c>
      <c r="B20919">
        <v>14</v>
      </c>
      <c r="C20919" t="s">
        <v>64</v>
      </c>
      <c r="D20919" t="s">
        <v>92</v>
      </c>
      <c r="E20919">
        <v>2351</v>
      </c>
      <c r="F20919">
        <v>1</v>
      </c>
    </row>
    <row r="20920" spans="1:6">
      <c r="A20920">
        <v>7801</v>
      </c>
      <c r="B20920">
        <v>14</v>
      </c>
      <c r="C20920" t="s">
        <v>64</v>
      </c>
      <c r="D20920" t="s">
        <v>92</v>
      </c>
      <c r="E20920">
        <v>2307</v>
      </c>
      <c r="F20920">
        <v>1</v>
      </c>
    </row>
    <row r="20921" spans="1:6">
      <c r="A20921">
        <v>7801</v>
      </c>
      <c r="B20921">
        <v>14</v>
      </c>
      <c r="C20921" t="s">
        <v>64</v>
      </c>
      <c r="D20921" t="s">
        <v>92</v>
      </c>
      <c r="E20921">
        <v>5663</v>
      </c>
      <c r="F20921">
        <v>1</v>
      </c>
    </row>
    <row r="20922" spans="1:6">
      <c r="A20922">
        <v>7801</v>
      </c>
      <c r="B20922">
        <v>14</v>
      </c>
      <c r="C20922" t="s">
        <v>64</v>
      </c>
      <c r="D20922" t="s">
        <v>92</v>
      </c>
      <c r="E20922">
        <v>1272</v>
      </c>
      <c r="F20922">
        <v>1</v>
      </c>
    </row>
    <row r="20923" spans="1:6">
      <c r="A20923">
        <v>7801</v>
      </c>
      <c r="B20923">
        <v>15</v>
      </c>
      <c r="C20923" t="s">
        <v>64</v>
      </c>
      <c r="D20923" t="s">
        <v>92</v>
      </c>
      <c r="E20923">
        <v>5950</v>
      </c>
      <c r="F20923">
        <v>6</v>
      </c>
    </row>
    <row r="20924" spans="1:6">
      <c r="A20924">
        <v>7801</v>
      </c>
      <c r="B20924">
        <v>15</v>
      </c>
      <c r="C20924" t="s">
        <v>64</v>
      </c>
      <c r="D20924" t="s">
        <v>92</v>
      </c>
      <c r="E20924">
        <v>3749</v>
      </c>
      <c r="F20924">
        <v>3</v>
      </c>
    </row>
    <row r="20925" spans="1:6">
      <c r="A20925">
        <v>7801</v>
      </c>
      <c r="B20925">
        <v>15</v>
      </c>
      <c r="C20925" t="s">
        <v>64</v>
      </c>
      <c r="D20925" t="s">
        <v>92</v>
      </c>
      <c r="E20925">
        <v>4381</v>
      </c>
      <c r="F20925">
        <v>3</v>
      </c>
    </row>
    <row r="20926" spans="1:6">
      <c r="A20926">
        <v>7801</v>
      </c>
      <c r="B20926">
        <v>15</v>
      </c>
      <c r="C20926" t="s">
        <v>64</v>
      </c>
      <c r="D20926" t="s">
        <v>92</v>
      </c>
      <c r="E20926">
        <v>4502</v>
      </c>
      <c r="F20926">
        <v>2</v>
      </c>
    </row>
    <row r="20927" spans="1:6">
      <c r="A20927">
        <v>7801</v>
      </c>
      <c r="B20927">
        <v>15</v>
      </c>
      <c r="C20927" t="s">
        <v>64</v>
      </c>
      <c r="D20927" t="s">
        <v>92</v>
      </c>
      <c r="E20927">
        <v>2969</v>
      </c>
      <c r="F20927">
        <v>2</v>
      </c>
    </row>
    <row r="20928" spans="1:6">
      <c r="A20928">
        <v>7801</v>
      </c>
      <c r="B20928">
        <v>15</v>
      </c>
      <c r="C20928" t="s">
        <v>64</v>
      </c>
      <c r="D20928" t="s">
        <v>92</v>
      </c>
      <c r="E20928">
        <v>2118</v>
      </c>
      <c r="F20928">
        <v>2</v>
      </c>
    </row>
    <row r="20929" spans="1:6">
      <c r="A20929">
        <v>7801</v>
      </c>
      <c r="B20929">
        <v>15</v>
      </c>
      <c r="C20929" t="s">
        <v>64</v>
      </c>
      <c r="D20929" t="s">
        <v>92</v>
      </c>
      <c r="E20929">
        <v>3078</v>
      </c>
      <c r="F20929">
        <v>1</v>
      </c>
    </row>
    <row r="20930" spans="1:6">
      <c r="A20930">
        <v>7801</v>
      </c>
      <c r="B20930">
        <v>15</v>
      </c>
      <c r="C20930" t="s">
        <v>64</v>
      </c>
      <c r="D20930" t="s">
        <v>92</v>
      </c>
      <c r="E20930">
        <v>3380</v>
      </c>
      <c r="F20930">
        <v>1</v>
      </c>
    </row>
    <row r="20931" spans="1:6">
      <c r="A20931">
        <v>7801</v>
      </c>
      <c r="B20931">
        <v>15</v>
      </c>
      <c r="C20931" t="s">
        <v>64</v>
      </c>
      <c r="D20931" t="s">
        <v>92</v>
      </c>
      <c r="E20931">
        <v>4789</v>
      </c>
      <c r="F20931">
        <v>1</v>
      </c>
    </row>
    <row r="20932" spans="1:6">
      <c r="A20932">
        <v>7801</v>
      </c>
      <c r="B20932">
        <v>15</v>
      </c>
      <c r="C20932" t="s">
        <v>64</v>
      </c>
      <c r="D20932" t="s">
        <v>92</v>
      </c>
      <c r="E20932">
        <v>5795</v>
      </c>
      <c r="F20932">
        <v>1</v>
      </c>
    </row>
    <row r="20933" spans="1:6">
      <c r="A20933">
        <v>7801</v>
      </c>
      <c r="B20933">
        <v>15</v>
      </c>
      <c r="C20933" t="s">
        <v>64</v>
      </c>
      <c r="D20933" t="s">
        <v>92</v>
      </c>
      <c r="E20933">
        <v>2033</v>
      </c>
      <c r="F20933">
        <v>1</v>
      </c>
    </row>
    <row r="20934" spans="1:6">
      <c r="A20934">
        <v>7801</v>
      </c>
      <c r="B20934">
        <v>15</v>
      </c>
      <c r="C20934" t="s">
        <v>64</v>
      </c>
      <c r="D20934" t="s">
        <v>92</v>
      </c>
      <c r="E20934">
        <v>3647</v>
      </c>
      <c r="F20934">
        <v>1</v>
      </c>
    </row>
    <row r="20935" spans="1:6">
      <c r="A20935">
        <v>7801</v>
      </c>
      <c r="B20935">
        <v>15</v>
      </c>
      <c r="C20935" t="s">
        <v>64</v>
      </c>
      <c r="D20935" t="s">
        <v>92</v>
      </c>
      <c r="E20935">
        <v>1102</v>
      </c>
      <c r="F20935">
        <v>1</v>
      </c>
    </row>
    <row r="20936" spans="1:6">
      <c r="A20936">
        <v>7801</v>
      </c>
      <c r="B20936">
        <v>15</v>
      </c>
      <c r="C20936" t="s">
        <v>64</v>
      </c>
      <c r="D20936" t="s">
        <v>92</v>
      </c>
      <c r="E20936">
        <v>4945</v>
      </c>
      <c r="F20936">
        <v>1</v>
      </c>
    </row>
    <row r="20937" spans="1:6">
      <c r="A20937">
        <v>7801</v>
      </c>
      <c r="B20937">
        <v>15</v>
      </c>
      <c r="C20937" t="s">
        <v>64</v>
      </c>
      <c r="D20937" t="s">
        <v>92</v>
      </c>
      <c r="E20937">
        <v>5582</v>
      </c>
      <c r="F20937">
        <v>1</v>
      </c>
    </row>
    <row r="20938" spans="1:6">
      <c r="A20938">
        <v>7801</v>
      </c>
      <c r="B20938">
        <v>15</v>
      </c>
      <c r="C20938" t="s">
        <v>64</v>
      </c>
      <c r="D20938" t="s">
        <v>92</v>
      </c>
      <c r="E20938">
        <v>3177</v>
      </c>
      <c r="F20938">
        <v>1</v>
      </c>
    </row>
    <row r="20939" spans="1:6">
      <c r="A20939">
        <v>7801</v>
      </c>
      <c r="B20939">
        <v>15</v>
      </c>
      <c r="C20939" t="s">
        <v>64</v>
      </c>
      <c r="D20939" t="s">
        <v>92</v>
      </c>
      <c r="E20939">
        <v>2888</v>
      </c>
      <c r="F20939">
        <v>1</v>
      </c>
    </row>
    <row r="20940" spans="1:6">
      <c r="A20940">
        <v>7801</v>
      </c>
      <c r="B20940">
        <v>18</v>
      </c>
      <c r="C20940" t="s">
        <v>64</v>
      </c>
      <c r="D20940" t="s">
        <v>92</v>
      </c>
      <c r="E20940">
        <v>3679</v>
      </c>
      <c r="F20940">
        <v>8</v>
      </c>
    </row>
    <row r="20941" spans="1:6">
      <c r="A20941">
        <v>7801</v>
      </c>
      <c r="B20941">
        <v>18</v>
      </c>
      <c r="C20941" t="s">
        <v>64</v>
      </c>
      <c r="D20941" t="s">
        <v>92</v>
      </c>
      <c r="E20941">
        <v>2753</v>
      </c>
      <c r="F20941">
        <v>3</v>
      </c>
    </row>
    <row r="20942" spans="1:6">
      <c r="A20942">
        <v>7801</v>
      </c>
      <c r="B20942">
        <v>18</v>
      </c>
      <c r="C20942" t="s">
        <v>64</v>
      </c>
      <c r="D20942" t="s">
        <v>92</v>
      </c>
      <c r="E20942">
        <v>2474</v>
      </c>
      <c r="F20942">
        <v>3</v>
      </c>
    </row>
    <row r="20943" spans="1:6">
      <c r="A20943">
        <v>7801</v>
      </c>
      <c r="B20943">
        <v>18</v>
      </c>
      <c r="C20943" t="s">
        <v>64</v>
      </c>
      <c r="D20943" t="s">
        <v>92</v>
      </c>
      <c r="E20943">
        <v>5701</v>
      </c>
      <c r="F20943">
        <v>2</v>
      </c>
    </row>
    <row r="20944" spans="1:6">
      <c r="A20944">
        <v>7801</v>
      </c>
      <c r="B20944">
        <v>18</v>
      </c>
      <c r="C20944" t="s">
        <v>64</v>
      </c>
      <c r="D20944" t="s">
        <v>92</v>
      </c>
      <c r="E20944">
        <v>5118</v>
      </c>
      <c r="F20944">
        <v>2</v>
      </c>
    </row>
    <row r="20945" spans="1:6">
      <c r="A20945">
        <v>7801</v>
      </c>
      <c r="B20945">
        <v>18</v>
      </c>
      <c r="C20945" t="s">
        <v>64</v>
      </c>
      <c r="D20945" t="s">
        <v>92</v>
      </c>
      <c r="E20945">
        <v>4874</v>
      </c>
      <c r="F20945">
        <v>1</v>
      </c>
    </row>
    <row r="20946" spans="1:6">
      <c r="A20946">
        <v>7801</v>
      </c>
      <c r="B20946">
        <v>18</v>
      </c>
      <c r="C20946" t="s">
        <v>64</v>
      </c>
      <c r="D20946" t="s">
        <v>92</v>
      </c>
      <c r="E20946">
        <v>3431</v>
      </c>
      <c r="F20946">
        <v>1</v>
      </c>
    </row>
    <row r="20947" spans="1:6">
      <c r="A20947">
        <v>7801</v>
      </c>
      <c r="B20947">
        <v>18</v>
      </c>
      <c r="C20947" t="s">
        <v>64</v>
      </c>
      <c r="D20947" t="s">
        <v>92</v>
      </c>
      <c r="E20947">
        <v>2995</v>
      </c>
      <c r="F20947">
        <v>1</v>
      </c>
    </row>
    <row r="20948" spans="1:6">
      <c r="A20948">
        <v>7801</v>
      </c>
      <c r="B20948">
        <v>18</v>
      </c>
      <c r="C20948" t="s">
        <v>64</v>
      </c>
      <c r="D20948" t="s">
        <v>92</v>
      </c>
      <c r="E20948">
        <v>6049</v>
      </c>
      <c r="F20948">
        <v>1</v>
      </c>
    </row>
    <row r="20949" spans="1:6">
      <c r="A20949">
        <v>7801</v>
      </c>
      <c r="B20949">
        <v>18</v>
      </c>
      <c r="C20949" t="s">
        <v>64</v>
      </c>
      <c r="D20949" t="s">
        <v>92</v>
      </c>
      <c r="E20949">
        <v>3988</v>
      </c>
      <c r="F20949">
        <v>1</v>
      </c>
    </row>
    <row r="20950" spans="1:6">
      <c r="A20950">
        <v>7801</v>
      </c>
      <c r="B20950">
        <v>18</v>
      </c>
      <c r="C20950" t="s">
        <v>64</v>
      </c>
      <c r="D20950" t="s">
        <v>92</v>
      </c>
      <c r="E20950">
        <v>2882</v>
      </c>
      <c r="F20950">
        <v>1</v>
      </c>
    </row>
    <row r="20951" spans="1:6">
      <c r="A20951">
        <v>7801</v>
      </c>
      <c r="B20951">
        <v>18</v>
      </c>
      <c r="C20951" t="s">
        <v>64</v>
      </c>
      <c r="D20951" t="s">
        <v>92</v>
      </c>
      <c r="E20951">
        <v>5333</v>
      </c>
      <c r="F20951">
        <v>1</v>
      </c>
    </row>
    <row r="20952" spans="1:6">
      <c r="A20952">
        <v>7801</v>
      </c>
      <c r="B20952">
        <v>18</v>
      </c>
      <c r="C20952" t="s">
        <v>64</v>
      </c>
      <c r="D20952" t="s">
        <v>92</v>
      </c>
      <c r="E20952">
        <v>1023</v>
      </c>
      <c r="F20952">
        <v>1</v>
      </c>
    </row>
    <row r="20953" spans="1:6">
      <c r="A20953">
        <v>7801</v>
      </c>
      <c r="B20953">
        <v>18</v>
      </c>
      <c r="C20953" t="s">
        <v>64</v>
      </c>
      <c r="D20953" t="s">
        <v>92</v>
      </c>
      <c r="E20953">
        <v>1308</v>
      </c>
      <c r="F20953">
        <v>1</v>
      </c>
    </row>
    <row r="20954" spans="1:6">
      <c r="A20954">
        <v>7801</v>
      </c>
      <c r="B20954">
        <v>19</v>
      </c>
      <c r="C20954" t="s">
        <v>64</v>
      </c>
      <c r="D20954" t="s">
        <v>92</v>
      </c>
      <c r="E20954">
        <v>3239</v>
      </c>
      <c r="F20954">
        <v>9</v>
      </c>
    </row>
    <row r="20955" spans="1:6">
      <c r="A20955">
        <v>7801</v>
      </c>
      <c r="B20955">
        <v>19</v>
      </c>
      <c r="C20955" t="s">
        <v>64</v>
      </c>
      <c r="D20955" t="s">
        <v>92</v>
      </c>
      <c r="E20955">
        <v>5605</v>
      </c>
      <c r="F20955">
        <v>5</v>
      </c>
    </row>
    <row r="20956" spans="1:6">
      <c r="A20956">
        <v>7801</v>
      </c>
      <c r="B20956">
        <v>19</v>
      </c>
      <c r="C20956" t="s">
        <v>64</v>
      </c>
      <c r="D20956" t="s">
        <v>92</v>
      </c>
      <c r="E20956">
        <v>4730</v>
      </c>
      <c r="F20956">
        <v>4</v>
      </c>
    </row>
    <row r="20957" spans="1:6">
      <c r="A20957">
        <v>7801</v>
      </c>
      <c r="B20957">
        <v>19</v>
      </c>
      <c r="C20957" t="s">
        <v>64</v>
      </c>
      <c r="D20957" t="s">
        <v>92</v>
      </c>
      <c r="E20957">
        <v>2995</v>
      </c>
      <c r="F20957">
        <v>4</v>
      </c>
    </row>
    <row r="20958" spans="1:6">
      <c r="A20958">
        <v>7801</v>
      </c>
      <c r="B20958">
        <v>19</v>
      </c>
      <c r="C20958" t="s">
        <v>64</v>
      </c>
      <c r="D20958" t="s">
        <v>92</v>
      </c>
      <c r="E20958">
        <v>3749</v>
      </c>
      <c r="F20958">
        <v>3</v>
      </c>
    </row>
    <row r="20959" spans="1:6">
      <c r="A20959">
        <v>7801</v>
      </c>
      <c r="B20959">
        <v>19</v>
      </c>
      <c r="C20959" t="s">
        <v>64</v>
      </c>
      <c r="D20959" t="s">
        <v>92</v>
      </c>
      <c r="E20959">
        <v>2312</v>
      </c>
      <c r="F20959">
        <v>2</v>
      </c>
    </row>
    <row r="20960" spans="1:6">
      <c r="A20960">
        <v>7801</v>
      </c>
      <c r="B20960">
        <v>19</v>
      </c>
      <c r="C20960" t="s">
        <v>64</v>
      </c>
      <c r="D20960" t="s">
        <v>92</v>
      </c>
      <c r="E20960">
        <v>5685</v>
      </c>
      <c r="F20960">
        <v>2</v>
      </c>
    </row>
    <row r="20961" spans="1:6">
      <c r="A20961">
        <v>7801</v>
      </c>
      <c r="B20961">
        <v>19</v>
      </c>
      <c r="C20961" t="s">
        <v>64</v>
      </c>
      <c r="D20961" t="s">
        <v>92</v>
      </c>
      <c r="E20961">
        <v>1098</v>
      </c>
      <c r="F20961">
        <v>2</v>
      </c>
    </row>
    <row r="20962" spans="1:6">
      <c r="A20962">
        <v>7801</v>
      </c>
      <c r="B20962">
        <v>19</v>
      </c>
      <c r="C20962" t="s">
        <v>64</v>
      </c>
      <c r="D20962" t="s">
        <v>92</v>
      </c>
      <c r="E20962">
        <v>5372</v>
      </c>
      <c r="F20962">
        <v>1</v>
      </c>
    </row>
    <row r="20963" spans="1:6">
      <c r="A20963">
        <v>7801</v>
      </c>
      <c r="B20963">
        <v>19</v>
      </c>
      <c r="C20963" t="s">
        <v>64</v>
      </c>
      <c r="D20963" t="s">
        <v>92</v>
      </c>
      <c r="E20963">
        <v>254</v>
      </c>
      <c r="F20963">
        <v>1</v>
      </c>
    </row>
    <row r="20964" spans="1:6">
      <c r="A20964">
        <v>7801</v>
      </c>
      <c r="B20964">
        <v>19</v>
      </c>
      <c r="C20964" t="s">
        <v>64</v>
      </c>
      <c r="D20964" t="s">
        <v>92</v>
      </c>
      <c r="E20964">
        <v>4685</v>
      </c>
      <c r="F20964">
        <v>1</v>
      </c>
    </row>
    <row r="20965" spans="1:6">
      <c r="A20965">
        <v>7801</v>
      </c>
      <c r="B20965">
        <v>19</v>
      </c>
      <c r="C20965" t="s">
        <v>64</v>
      </c>
      <c r="D20965" t="s">
        <v>92</v>
      </c>
      <c r="E20965">
        <v>118</v>
      </c>
      <c r="F20965">
        <v>1</v>
      </c>
    </row>
    <row r="20966" spans="1:6">
      <c r="A20966">
        <v>7801</v>
      </c>
      <c r="B20966">
        <v>19</v>
      </c>
      <c r="C20966" t="s">
        <v>64</v>
      </c>
      <c r="D20966" t="s">
        <v>92</v>
      </c>
      <c r="E20966">
        <v>5091</v>
      </c>
      <c r="F20966">
        <v>1</v>
      </c>
    </row>
    <row r="20967" spans="1:6">
      <c r="A20967">
        <v>7801</v>
      </c>
      <c r="B20967">
        <v>19</v>
      </c>
      <c r="C20967" t="s">
        <v>64</v>
      </c>
      <c r="D20967" t="s">
        <v>92</v>
      </c>
      <c r="E20967">
        <v>4546</v>
      </c>
      <c r="F20967">
        <v>1</v>
      </c>
    </row>
    <row r="20968" spans="1:6">
      <c r="A20968">
        <v>7801</v>
      </c>
      <c r="B20968">
        <v>19</v>
      </c>
      <c r="C20968" t="s">
        <v>64</v>
      </c>
      <c r="D20968" t="s">
        <v>92</v>
      </c>
      <c r="E20968">
        <v>84</v>
      </c>
      <c r="F20968">
        <v>1</v>
      </c>
    </row>
    <row r="20969" spans="1:6">
      <c r="A20969">
        <v>7801</v>
      </c>
      <c r="B20969">
        <v>19</v>
      </c>
      <c r="C20969" t="s">
        <v>64</v>
      </c>
      <c r="D20969" t="s">
        <v>92</v>
      </c>
      <c r="E20969">
        <v>5142</v>
      </c>
      <c r="F20969">
        <v>1</v>
      </c>
    </row>
    <row r="20970" spans="1:6">
      <c r="A20970">
        <v>7801</v>
      </c>
      <c r="B20970">
        <v>19</v>
      </c>
      <c r="C20970" t="s">
        <v>64</v>
      </c>
      <c r="D20970" t="s">
        <v>92</v>
      </c>
      <c r="E20970">
        <v>3132</v>
      </c>
      <c r="F20970">
        <v>1</v>
      </c>
    </row>
    <row r="20971" spans="1:6">
      <c r="A20971">
        <v>7801</v>
      </c>
      <c r="B20971">
        <v>19</v>
      </c>
      <c r="C20971" t="s">
        <v>64</v>
      </c>
      <c r="D20971" t="s">
        <v>92</v>
      </c>
      <c r="E20971">
        <v>2018</v>
      </c>
      <c r="F20971">
        <v>1</v>
      </c>
    </row>
    <row r="20972" spans="1:6">
      <c r="A20972">
        <v>7801</v>
      </c>
      <c r="B20972">
        <v>19</v>
      </c>
      <c r="C20972" t="s">
        <v>64</v>
      </c>
      <c r="D20972" t="s">
        <v>92</v>
      </c>
      <c r="E20972">
        <v>2648</v>
      </c>
      <c r="F20972">
        <v>1</v>
      </c>
    </row>
    <row r="20973" spans="1:6">
      <c r="A20973">
        <v>7801</v>
      </c>
      <c r="B20973">
        <v>19</v>
      </c>
      <c r="C20973" t="s">
        <v>64</v>
      </c>
      <c r="D20973" t="s">
        <v>92</v>
      </c>
      <c r="E20973">
        <v>4901</v>
      </c>
      <c r="F20973">
        <v>1</v>
      </c>
    </row>
    <row r="20974" spans="1:6">
      <c r="A20974">
        <v>7801</v>
      </c>
      <c r="B20974">
        <v>19</v>
      </c>
      <c r="C20974" t="s">
        <v>64</v>
      </c>
      <c r="D20974" t="s">
        <v>92</v>
      </c>
      <c r="E20974">
        <v>4874</v>
      </c>
      <c r="F20974">
        <v>1</v>
      </c>
    </row>
    <row r="20975" spans="1:6">
      <c r="A20975">
        <v>7801</v>
      </c>
      <c r="B20975">
        <v>19</v>
      </c>
      <c r="C20975" t="s">
        <v>64</v>
      </c>
      <c r="D20975" t="s">
        <v>92</v>
      </c>
      <c r="E20975">
        <v>322</v>
      </c>
      <c r="F20975">
        <v>1</v>
      </c>
    </row>
    <row r="20976" spans="1:6">
      <c r="A20976">
        <v>7801</v>
      </c>
      <c r="B20976">
        <v>20</v>
      </c>
      <c r="C20976" t="s">
        <v>64</v>
      </c>
      <c r="D20976" t="s">
        <v>91</v>
      </c>
      <c r="E20976">
        <v>3395</v>
      </c>
      <c r="F20976">
        <v>11</v>
      </c>
    </row>
    <row r="20977" spans="1:6">
      <c r="A20977">
        <v>7801</v>
      </c>
      <c r="B20977">
        <v>20</v>
      </c>
      <c r="C20977" t="s">
        <v>64</v>
      </c>
      <c r="D20977" t="s">
        <v>91</v>
      </c>
      <c r="E20977">
        <v>4546</v>
      </c>
      <c r="F20977">
        <v>9</v>
      </c>
    </row>
    <row r="20978" spans="1:6">
      <c r="A20978">
        <v>7801</v>
      </c>
      <c r="B20978">
        <v>20</v>
      </c>
      <c r="C20978" t="s">
        <v>64</v>
      </c>
      <c r="D20978" t="s">
        <v>91</v>
      </c>
      <c r="E20978">
        <v>2888</v>
      </c>
      <c r="F20978">
        <v>5</v>
      </c>
    </row>
    <row r="20979" spans="1:6">
      <c r="A20979">
        <v>7801</v>
      </c>
      <c r="B20979">
        <v>20</v>
      </c>
      <c r="C20979" t="s">
        <v>64</v>
      </c>
      <c r="D20979" t="s">
        <v>91</v>
      </c>
      <c r="E20979">
        <v>5453</v>
      </c>
      <c r="F20979">
        <v>4</v>
      </c>
    </row>
    <row r="20980" spans="1:6">
      <c r="A20980">
        <v>7801</v>
      </c>
      <c r="B20980">
        <v>20</v>
      </c>
      <c r="C20980" t="s">
        <v>64</v>
      </c>
      <c r="D20980" t="s">
        <v>91</v>
      </c>
      <c r="E20980">
        <v>3749</v>
      </c>
      <c r="F20980">
        <v>3</v>
      </c>
    </row>
    <row r="20981" spans="1:6">
      <c r="A20981">
        <v>7801</v>
      </c>
      <c r="B20981">
        <v>20</v>
      </c>
      <c r="C20981" t="s">
        <v>64</v>
      </c>
      <c r="D20981" t="s">
        <v>91</v>
      </c>
      <c r="E20981">
        <v>5384</v>
      </c>
      <c r="F20981">
        <v>2</v>
      </c>
    </row>
    <row r="20982" spans="1:6">
      <c r="A20982">
        <v>7801</v>
      </c>
      <c r="B20982">
        <v>20</v>
      </c>
      <c r="C20982" t="s">
        <v>64</v>
      </c>
      <c r="D20982" t="s">
        <v>91</v>
      </c>
      <c r="E20982">
        <v>5966</v>
      </c>
      <c r="F20982">
        <v>2</v>
      </c>
    </row>
    <row r="20983" spans="1:6">
      <c r="A20983">
        <v>7801</v>
      </c>
      <c r="B20983">
        <v>20</v>
      </c>
      <c r="C20983" t="s">
        <v>64</v>
      </c>
      <c r="D20983" t="s">
        <v>91</v>
      </c>
      <c r="E20983">
        <v>5246</v>
      </c>
      <c r="F20983">
        <v>2</v>
      </c>
    </row>
    <row r="20984" spans="1:6">
      <c r="A20984">
        <v>7801</v>
      </c>
      <c r="B20984">
        <v>20</v>
      </c>
      <c r="C20984" t="s">
        <v>64</v>
      </c>
      <c r="D20984" t="s">
        <v>91</v>
      </c>
      <c r="E20984">
        <v>4660</v>
      </c>
      <c r="F20984">
        <v>1</v>
      </c>
    </row>
    <row r="20985" spans="1:6">
      <c r="A20985">
        <v>7801</v>
      </c>
      <c r="B20985">
        <v>20</v>
      </c>
      <c r="C20985" t="s">
        <v>64</v>
      </c>
      <c r="D20985" t="s">
        <v>91</v>
      </c>
      <c r="E20985">
        <v>5727</v>
      </c>
      <c r="F20985">
        <v>1</v>
      </c>
    </row>
    <row r="20986" spans="1:6">
      <c r="A20986">
        <v>7801</v>
      </c>
      <c r="B20986">
        <v>20</v>
      </c>
      <c r="C20986" t="s">
        <v>64</v>
      </c>
      <c r="D20986" t="s">
        <v>91</v>
      </c>
      <c r="E20986">
        <v>3959</v>
      </c>
      <c r="F20986">
        <v>1</v>
      </c>
    </row>
    <row r="20987" spans="1:6">
      <c r="A20987">
        <v>7801</v>
      </c>
      <c r="B20987">
        <v>20</v>
      </c>
      <c r="C20987" t="s">
        <v>64</v>
      </c>
      <c r="D20987" t="s">
        <v>91</v>
      </c>
      <c r="E20987">
        <v>3851</v>
      </c>
      <c r="F20987">
        <v>1</v>
      </c>
    </row>
    <row r="20988" spans="1:6">
      <c r="A20988">
        <v>7801</v>
      </c>
      <c r="B20988">
        <v>20</v>
      </c>
      <c r="C20988" t="s">
        <v>64</v>
      </c>
      <c r="D20988" t="s">
        <v>91</v>
      </c>
      <c r="E20988">
        <v>5672</v>
      </c>
      <c r="F20988">
        <v>1</v>
      </c>
    </row>
    <row r="20989" spans="1:6">
      <c r="A20989">
        <v>7801</v>
      </c>
      <c r="B20989">
        <v>20</v>
      </c>
      <c r="C20989" t="s">
        <v>64</v>
      </c>
      <c r="D20989" t="s">
        <v>91</v>
      </c>
      <c r="E20989">
        <v>4105</v>
      </c>
      <c r="F20989">
        <v>1</v>
      </c>
    </row>
    <row r="20990" spans="1:6">
      <c r="A20990">
        <v>7801</v>
      </c>
      <c r="B20990">
        <v>20</v>
      </c>
      <c r="C20990" t="s">
        <v>64</v>
      </c>
      <c r="D20990" t="s">
        <v>91</v>
      </c>
      <c r="E20990">
        <v>4695</v>
      </c>
      <c r="F20990">
        <v>1</v>
      </c>
    </row>
    <row r="20991" spans="1:6">
      <c r="A20991">
        <v>7801</v>
      </c>
      <c r="B20991">
        <v>20</v>
      </c>
      <c r="C20991" t="s">
        <v>64</v>
      </c>
      <c r="D20991" t="s">
        <v>91</v>
      </c>
      <c r="E20991">
        <v>1215</v>
      </c>
      <c r="F20991">
        <v>1</v>
      </c>
    </row>
    <row r="20992" spans="1:6">
      <c r="A20992">
        <v>7801</v>
      </c>
      <c r="B20992">
        <v>20</v>
      </c>
      <c r="C20992" t="s">
        <v>64</v>
      </c>
      <c r="D20992" t="s">
        <v>91</v>
      </c>
      <c r="E20992">
        <v>3239</v>
      </c>
      <c r="F20992">
        <v>1</v>
      </c>
    </row>
    <row r="20993" spans="1:6">
      <c r="A20993">
        <v>7801</v>
      </c>
      <c r="B20993">
        <v>20</v>
      </c>
      <c r="C20993" t="s">
        <v>64</v>
      </c>
      <c r="D20993" t="s">
        <v>91</v>
      </c>
      <c r="E20993">
        <v>4790</v>
      </c>
      <c r="F20993">
        <v>1</v>
      </c>
    </row>
    <row r="20994" spans="1:6">
      <c r="A20994">
        <v>7801</v>
      </c>
      <c r="B20994">
        <v>21</v>
      </c>
      <c r="C20994" t="s">
        <v>64</v>
      </c>
      <c r="D20994" t="s">
        <v>92</v>
      </c>
      <c r="E20994">
        <v>5570</v>
      </c>
      <c r="F20994">
        <v>6</v>
      </c>
    </row>
    <row r="20995" spans="1:6">
      <c r="A20995">
        <v>7801</v>
      </c>
      <c r="B20995">
        <v>21</v>
      </c>
      <c r="C20995" t="s">
        <v>64</v>
      </c>
      <c r="D20995" t="s">
        <v>92</v>
      </c>
      <c r="E20995">
        <v>4790</v>
      </c>
      <c r="F20995">
        <v>4</v>
      </c>
    </row>
    <row r="20996" spans="1:6">
      <c r="A20996">
        <v>7801</v>
      </c>
      <c r="B20996">
        <v>21</v>
      </c>
      <c r="C20996" t="s">
        <v>64</v>
      </c>
      <c r="D20996" t="s">
        <v>92</v>
      </c>
      <c r="E20996">
        <v>5977</v>
      </c>
      <c r="F20996">
        <v>3</v>
      </c>
    </row>
    <row r="20997" spans="1:6">
      <c r="A20997">
        <v>7801</v>
      </c>
      <c r="B20997">
        <v>21</v>
      </c>
      <c r="C20997" t="s">
        <v>64</v>
      </c>
      <c r="D20997" t="s">
        <v>92</v>
      </c>
      <c r="E20997">
        <v>3216</v>
      </c>
      <c r="F20997">
        <v>2</v>
      </c>
    </row>
    <row r="20998" spans="1:6">
      <c r="A20998">
        <v>7801</v>
      </c>
      <c r="B20998">
        <v>21</v>
      </c>
      <c r="C20998" t="s">
        <v>64</v>
      </c>
      <c r="D20998" t="s">
        <v>92</v>
      </c>
      <c r="E20998">
        <v>2135</v>
      </c>
      <c r="F20998">
        <v>2</v>
      </c>
    </row>
    <row r="20999" spans="1:6">
      <c r="A20999">
        <v>7801</v>
      </c>
      <c r="B20999">
        <v>21</v>
      </c>
      <c r="C20999" t="s">
        <v>64</v>
      </c>
      <c r="D20999" t="s">
        <v>92</v>
      </c>
      <c r="E20999">
        <v>2536</v>
      </c>
      <c r="F20999">
        <v>2</v>
      </c>
    </row>
    <row r="21000" spans="1:6">
      <c r="A21000">
        <v>7801</v>
      </c>
      <c r="B21000">
        <v>21</v>
      </c>
      <c r="C21000" t="s">
        <v>64</v>
      </c>
      <c r="D21000" t="s">
        <v>92</v>
      </c>
      <c r="E21000">
        <v>3959</v>
      </c>
      <c r="F21000">
        <v>2</v>
      </c>
    </row>
    <row r="21001" spans="1:6">
      <c r="A21001">
        <v>7801</v>
      </c>
      <c r="B21001">
        <v>21</v>
      </c>
      <c r="C21001" t="s">
        <v>64</v>
      </c>
      <c r="D21001" t="s">
        <v>92</v>
      </c>
      <c r="E21001">
        <v>4268</v>
      </c>
      <c r="F21001">
        <v>1</v>
      </c>
    </row>
    <row r="21002" spans="1:6">
      <c r="A21002">
        <v>7801</v>
      </c>
      <c r="B21002">
        <v>21</v>
      </c>
      <c r="C21002" t="s">
        <v>64</v>
      </c>
      <c r="D21002" t="s">
        <v>92</v>
      </c>
      <c r="E21002">
        <v>5172</v>
      </c>
      <c r="F21002">
        <v>1</v>
      </c>
    </row>
    <row r="21003" spans="1:6">
      <c r="A21003">
        <v>7801</v>
      </c>
      <c r="B21003">
        <v>21</v>
      </c>
      <c r="C21003" t="s">
        <v>64</v>
      </c>
      <c r="D21003" t="s">
        <v>92</v>
      </c>
      <c r="E21003">
        <v>3539</v>
      </c>
      <c r="F21003">
        <v>1</v>
      </c>
    </row>
    <row r="21004" spans="1:6">
      <c r="A21004">
        <v>7801</v>
      </c>
      <c r="B21004">
        <v>21</v>
      </c>
      <c r="C21004" t="s">
        <v>64</v>
      </c>
      <c r="D21004" t="s">
        <v>92</v>
      </c>
      <c r="E21004">
        <v>1215</v>
      </c>
      <c r="F21004">
        <v>1</v>
      </c>
    </row>
    <row r="21005" spans="1:6">
      <c r="A21005">
        <v>7801</v>
      </c>
      <c r="B21005">
        <v>21</v>
      </c>
      <c r="C21005" t="s">
        <v>64</v>
      </c>
      <c r="D21005" t="s">
        <v>92</v>
      </c>
      <c r="E21005">
        <v>5642</v>
      </c>
      <c r="F21005">
        <v>1</v>
      </c>
    </row>
    <row r="21006" spans="1:6">
      <c r="A21006">
        <v>7801</v>
      </c>
      <c r="B21006">
        <v>21</v>
      </c>
      <c r="C21006" t="s">
        <v>64</v>
      </c>
      <c r="D21006" t="s">
        <v>92</v>
      </c>
      <c r="E21006">
        <v>5430</v>
      </c>
      <c r="F21006">
        <v>1</v>
      </c>
    </row>
    <row r="21007" spans="1:6">
      <c r="A21007">
        <v>7801</v>
      </c>
      <c r="B21007">
        <v>21</v>
      </c>
      <c r="C21007" t="s">
        <v>64</v>
      </c>
      <c r="D21007" t="s">
        <v>92</v>
      </c>
      <c r="E21007">
        <v>2678</v>
      </c>
      <c r="F21007">
        <v>1</v>
      </c>
    </row>
    <row r="21008" spans="1:6">
      <c r="A21008">
        <v>7801</v>
      </c>
      <c r="B21008">
        <v>21</v>
      </c>
      <c r="C21008" t="s">
        <v>64</v>
      </c>
      <c r="D21008" t="s">
        <v>92</v>
      </c>
      <c r="E21008">
        <v>4662</v>
      </c>
      <c r="F21008">
        <v>1</v>
      </c>
    </row>
    <row r="21009" spans="1:6">
      <c r="A21009">
        <v>7801</v>
      </c>
      <c r="B21009">
        <v>21</v>
      </c>
      <c r="C21009" t="s">
        <v>64</v>
      </c>
      <c r="D21009" t="s">
        <v>92</v>
      </c>
      <c r="E21009">
        <v>2430</v>
      </c>
      <c r="F21009">
        <v>1</v>
      </c>
    </row>
    <row r="21010" spans="1:6">
      <c r="A21010">
        <v>7801</v>
      </c>
      <c r="B21010">
        <v>21</v>
      </c>
      <c r="C21010" t="s">
        <v>64</v>
      </c>
      <c r="D21010" t="s">
        <v>92</v>
      </c>
      <c r="E21010">
        <v>1125</v>
      </c>
      <c r="F21010">
        <v>1</v>
      </c>
    </row>
    <row r="21011" spans="1:6">
      <c r="A21011">
        <v>7801</v>
      </c>
      <c r="B21011">
        <v>21</v>
      </c>
      <c r="C21011" t="s">
        <v>64</v>
      </c>
      <c r="D21011" t="s">
        <v>92</v>
      </c>
      <c r="E21011">
        <v>4379</v>
      </c>
      <c r="F21011">
        <v>1</v>
      </c>
    </row>
    <row r="21012" spans="1:6">
      <c r="A21012">
        <v>7801</v>
      </c>
      <c r="B21012">
        <v>21</v>
      </c>
      <c r="C21012" t="s">
        <v>64</v>
      </c>
      <c r="D21012" t="s">
        <v>92</v>
      </c>
      <c r="E21012">
        <v>4546</v>
      </c>
      <c r="F21012">
        <v>1</v>
      </c>
    </row>
    <row r="21013" spans="1:6">
      <c r="A21013">
        <v>7801</v>
      </c>
      <c r="B21013">
        <v>22</v>
      </c>
      <c r="C21013" t="s">
        <v>64</v>
      </c>
      <c r="D21013" t="s">
        <v>91</v>
      </c>
      <c r="E21013">
        <v>2536</v>
      </c>
      <c r="F21013">
        <v>16</v>
      </c>
    </row>
    <row r="21014" spans="1:6">
      <c r="A21014">
        <v>7801</v>
      </c>
      <c r="B21014">
        <v>22</v>
      </c>
      <c r="C21014" t="s">
        <v>64</v>
      </c>
      <c r="D21014" t="s">
        <v>91</v>
      </c>
      <c r="E21014">
        <v>2698</v>
      </c>
      <c r="F21014">
        <v>7</v>
      </c>
    </row>
    <row r="21015" spans="1:6">
      <c r="A21015">
        <v>7801</v>
      </c>
      <c r="B21015">
        <v>22</v>
      </c>
      <c r="C21015" t="s">
        <v>64</v>
      </c>
      <c r="D21015" t="s">
        <v>91</v>
      </c>
      <c r="E21015">
        <v>5224</v>
      </c>
      <c r="F21015">
        <v>1</v>
      </c>
    </row>
    <row r="21016" spans="1:6">
      <c r="A21016">
        <v>7801</v>
      </c>
      <c r="B21016">
        <v>22</v>
      </c>
      <c r="C21016" t="s">
        <v>64</v>
      </c>
      <c r="D21016" t="s">
        <v>91</v>
      </c>
      <c r="E21016">
        <v>4943</v>
      </c>
      <c r="F21016">
        <v>1</v>
      </c>
    </row>
    <row r="21017" spans="1:6">
      <c r="A21017">
        <v>7801</v>
      </c>
      <c r="B21017">
        <v>22</v>
      </c>
      <c r="C21017" t="s">
        <v>64</v>
      </c>
      <c r="D21017" t="s">
        <v>91</v>
      </c>
      <c r="E21017">
        <v>5001</v>
      </c>
      <c r="F21017">
        <v>1</v>
      </c>
    </row>
    <row r="21018" spans="1:6">
      <c r="A21018">
        <v>7801</v>
      </c>
      <c r="B21018">
        <v>22</v>
      </c>
      <c r="C21018" t="s">
        <v>64</v>
      </c>
      <c r="D21018" t="s">
        <v>91</v>
      </c>
      <c r="E21018">
        <v>3434</v>
      </c>
      <c r="F21018">
        <v>1</v>
      </c>
    </row>
    <row r="21019" spans="1:6">
      <c r="A21019">
        <v>7801</v>
      </c>
      <c r="B21019">
        <v>22</v>
      </c>
      <c r="C21019" t="s">
        <v>64</v>
      </c>
      <c r="D21019" t="s">
        <v>91</v>
      </c>
      <c r="E21019">
        <v>5631</v>
      </c>
      <c r="F21019">
        <v>1</v>
      </c>
    </row>
    <row r="21020" spans="1:6">
      <c r="A21020">
        <v>7801</v>
      </c>
      <c r="B21020">
        <v>22</v>
      </c>
      <c r="C21020" t="s">
        <v>64</v>
      </c>
      <c r="D21020" t="s">
        <v>91</v>
      </c>
      <c r="E21020">
        <v>3906</v>
      </c>
      <c r="F21020">
        <v>1</v>
      </c>
    </row>
    <row r="21021" spans="1:6">
      <c r="A21021">
        <v>7801</v>
      </c>
      <c r="B21021">
        <v>22</v>
      </c>
      <c r="C21021" t="s">
        <v>64</v>
      </c>
      <c r="D21021" t="s">
        <v>91</v>
      </c>
      <c r="E21021">
        <v>3232</v>
      </c>
      <c r="F21021">
        <v>1</v>
      </c>
    </row>
    <row r="21022" spans="1:6">
      <c r="A21022">
        <v>7802</v>
      </c>
      <c r="B21022">
        <v>18</v>
      </c>
      <c r="C21022" t="s">
        <v>62</v>
      </c>
      <c r="D21022" t="s">
        <v>92</v>
      </c>
      <c r="E21022">
        <v>3679</v>
      </c>
      <c r="F21022">
        <v>3</v>
      </c>
    </row>
    <row r="21023" spans="1:6">
      <c r="A21023">
        <v>7802</v>
      </c>
      <c r="B21023">
        <v>18</v>
      </c>
      <c r="C21023" t="s">
        <v>62</v>
      </c>
      <c r="D21023" t="s">
        <v>92</v>
      </c>
      <c r="E21023">
        <v>5118</v>
      </c>
      <c r="F21023">
        <v>1</v>
      </c>
    </row>
    <row r="21024" spans="1:6">
      <c r="A21024">
        <v>7802</v>
      </c>
      <c r="B21024">
        <v>18</v>
      </c>
      <c r="C21024" t="s">
        <v>62</v>
      </c>
      <c r="D21024" t="s">
        <v>92</v>
      </c>
      <c r="E21024">
        <v>4519</v>
      </c>
      <c r="F21024">
        <v>1</v>
      </c>
    </row>
    <row r="21025" spans="1:6">
      <c r="A21025">
        <v>7802</v>
      </c>
      <c r="B21025">
        <v>18</v>
      </c>
      <c r="C21025" t="s">
        <v>62</v>
      </c>
      <c r="D21025" t="s">
        <v>92</v>
      </c>
      <c r="E21025">
        <v>5965</v>
      </c>
      <c r="F21025">
        <v>1</v>
      </c>
    </row>
    <row r="21026" spans="1:6">
      <c r="A21026">
        <v>7802</v>
      </c>
      <c r="B21026">
        <v>18</v>
      </c>
      <c r="C21026" t="s">
        <v>62</v>
      </c>
      <c r="D21026" t="s">
        <v>92</v>
      </c>
      <c r="E21026">
        <v>2086</v>
      </c>
      <c r="F21026">
        <v>1</v>
      </c>
    </row>
    <row r="21027" spans="1:6">
      <c r="A21027">
        <v>7802</v>
      </c>
      <c r="B21027">
        <v>18</v>
      </c>
      <c r="C21027" t="s">
        <v>62</v>
      </c>
      <c r="D21027" t="s">
        <v>92</v>
      </c>
      <c r="E21027">
        <v>4221</v>
      </c>
      <c r="F21027">
        <v>1</v>
      </c>
    </row>
    <row r="21028" spans="1:6">
      <c r="A21028">
        <v>7802</v>
      </c>
      <c r="B21028">
        <v>18</v>
      </c>
      <c r="C21028" t="s">
        <v>62</v>
      </c>
      <c r="D21028" t="s">
        <v>92</v>
      </c>
      <c r="E21028">
        <v>3251</v>
      </c>
      <c r="F21028">
        <v>1</v>
      </c>
    </row>
    <row r="21029" spans="1:6">
      <c r="A21029">
        <v>7802</v>
      </c>
      <c r="B21029">
        <v>18</v>
      </c>
      <c r="C21029" t="s">
        <v>62</v>
      </c>
      <c r="D21029" t="s">
        <v>92</v>
      </c>
      <c r="E21029">
        <v>2648</v>
      </c>
      <c r="F21029">
        <v>1</v>
      </c>
    </row>
    <row r="21030" spans="1:6">
      <c r="A21030">
        <v>7802</v>
      </c>
      <c r="B21030">
        <v>18</v>
      </c>
      <c r="C21030" t="s">
        <v>62</v>
      </c>
      <c r="D21030" t="s">
        <v>92</v>
      </c>
      <c r="E21030">
        <v>4874</v>
      </c>
      <c r="F21030">
        <v>1</v>
      </c>
    </row>
    <row r="21031" spans="1:6">
      <c r="A21031">
        <v>7802</v>
      </c>
      <c r="B21031">
        <v>18</v>
      </c>
      <c r="C21031" t="s">
        <v>62</v>
      </c>
      <c r="D21031" t="s">
        <v>92</v>
      </c>
      <c r="E21031">
        <v>1306</v>
      </c>
      <c r="F21031">
        <v>1</v>
      </c>
    </row>
    <row r="21032" spans="1:6">
      <c r="A21032">
        <v>7802</v>
      </c>
      <c r="B21032">
        <v>18</v>
      </c>
      <c r="C21032" t="s">
        <v>62</v>
      </c>
      <c r="D21032" t="s">
        <v>92</v>
      </c>
      <c r="E21032">
        <v>2882</v>
      </c>
      <c r="F21032">
        <v>1</v>
      </c>
    </row>
    <row r="21033" spans="1:6">
      <c r="A21033">
        <v>7802</v>
      </c>
      <c r="B21033">
        <v>18</v>
      </c>
      <c r="C21033" t="s">
        <v>62</v>
      </c>
      <c r="D21033" t="s">
        <v>92</v>
      </c>
      <c r="E21033">
        <v>3391</v>
      </c>
      <c r="F21033">
        <v>1</v>
      </c>
    </row>
    <row r="21034" spans="1:6">
      <c r="A21034">
        <v>7802</v>
      </c>
      <c r="B21034">
        <v>18</v>
      </c>
      <c r="C21034" t="s">
        <v>62</v>
      </c>
      <c r="D21034" t="s">
        <v>92</v>
      </c>
      <c r="E21034">
        <v>6049</v>
      </c>
      <c r="F21034">
        <v>1</v>
      </c>
    </row>
    <row r="21035" spans="1:6">
      <c r="A21035">
        <v>7802</v>
      </c>
      <c r="B21035">
        <v>19</v>
      </c>
      <c r="C21035" t="s">
        <v>62</v>
      </c>
      <c r="D21035" t="s">
        <v>92</v>
      </c>
      <c r="E21035">
        <v>3239</v>
      </c>
      <c r="F21035">
        <v>3</v>
      </c>
    </row>
    <row r="21036" spans="1:6">
      <c r="A21036">
        <v>7802</v>
      </c>
      <c r="B21036">
        <v>19</v>
      </c>
      <c r="C21036" t="s">
        <v>62</v>
      </c>
      <c r="D21036" t="s">
        <v>92</v>
      </c>
      <c r="E21036">
        <v>3251</v>
      </c>
      <c r="F21036">
        <v>3</v>
      </c>
    </row>
    <row r="21037" spans="1:6">
      <c r="A21037">
        <v>7802</v>
      </c>
      <c r="B21037">
        <v>19</v>
      </c>
      <c r="C21037" t="s">
        <v>62</v>
      </c>
      <c r="D21037" t="s">
        <v>92</v>
      </c>
      <c r="E21037">
        <v>3132</v>
      </c>
      <c r="F21037">
        <v>2</v>
      </c>
    </row>
    <row r="21038" spans="1:6">
      <c r="A21038">
        <v>7802</v>
      </c>
      <c r="B21038">
        <v>19</v>
      </c>
      <c r="C21038" t="s">
        <v>62</v>
      </c>
      <c r="D21038" t="s">
        <v>92</v>
      </c>
      <c r="E21038">
        <v>2995</v>
      </c>
      <c r="F21038">
        <v>1</v>
      </c>
    </row>
    <row r="21039" spans="1:6">
      <c r="A21039">
        <v>7802</v>
      </c>
      <c r="B21039">
        <v>19</v>
      </c>
      <c r="C21039" t="s">
        <v>62</v>
      </c>
      <c r="D21039" t="s">
        <v>92</v>
      </c>
      <c r="E21039">
        <v>1313</v>
      </c>
      <c r="F21039">
        <v>1</v>
      </c>
    </row>
    <row r="21040" spans="1:6">
      <c r="A21040">
        <v>7802</v>
      </c>
      <c r="B21040">
        <v>19</v>
      </c>
      <c r="C21040" t="s">
        <v>62</v>
      </c>
      <c r="D21040" t="s">
        <v>92</v>
      </c>
      <c r="E21040">
        <v>3749</v>
      </c>
      <c r="F21040">
        <v>1</v>
      </c>
    </row>
    <row r="21041" spans="1:6">
      <c r="A21041">
        <v>7802</v>
      </c>
      <c r="B21041">
        <v>19</v>
      </c>
      <c r="C21041" t="s">
        <v>62</v>
      </c>
      <c r="D21041" t="s">
        <v>92</v>
      </c>
      <c r="E21041">
        <v>84</v>
      </c>
      <c r="F21041">
        <v>1</v>
      </c>
    </row>
    <row r="21042" spans="1:6">
      <c r="A21042">
        <v>7802</v>
      </c>
      <c r="B21042">
        <v>19</v>
      </c>
      <c r="C21042" t="s">
        <v>62</v>
      </c>
      <c r="D21042" t="s">
        <v>92</v>
      </c>
      <c r="E21042">
        <v>4546</v>
      </c>
      <c r="F21042">
        <v>1</v>
      </c>
    </row>
    <row r="21043" spans="1:6">
      <c r="A21043">
        <v>7802</v>
      </c>
      <c r="B21043">
        <v>19</v>
      </c>
      <c r="C21043" t="s">
        <v>62</v>
      </c>
      <c r="D21043" t="s">
        <v>92</v>
      </c>
      <c r="E21043">
        <v>5605</v>
      </c>
      <c r="F21043">
        <v>1</v>
      </c>
    </row>
    <row r="21044" spans="1:6">
      <c r="A21044">
        <v>7802</v>
      </c>
      <c r="B21044">
        <v>19</v>
      </c>
      <c r="C21044" t="s">
        <v>62</v>
      </c>
      <c r="D21044" t="s">
        <v>92</v>
      </c>
      <c r="E21044">
        <v>2882</v>
      </c>
      <c r="F21044">
        <v>1</v>
      </c>
    </row>
    <row r="21045" spans="1:6">
      <c r="A21045">
        <v>7802</v>
      </c>
      <c r="B21045">
        <v>19</v>
      </c>
      <c r="C21045" t="s">
        <v>62</v>
      </c>
      <c r="D21045" t="s">
        <v>92</v>
      </c>
      <c r="E21045">
        <v>5142</v>
      </c>
      <c r="F21045">
        <v>1</v>
      </c>
    </row>
    <row r="21046" spans="1:6">
      <c r="A21046">
        <v>7802</v>
      </c>
      <c r="B21046">
        <v>19</v>
      </c>
      <c r="C21046" t="s">
        <v>62</v>
      </c>
      <c r="D21046" t="s">
        <v>92</v>
      </c>
      <c r="E21046">
        <v>2648</v>
      </c>
      <c r="F21046">
        <v>1</v>
      </c>
    </row>
    <row r="21047" spans="1:6">
      <c r="A21047">
        <v>7802</v>
      </c>
      <c r="B21047">
        <v>19</v>
      </c>
      <c r="C21047" t="s">
        <v>62</v>
      </c>
      <c r="D21047" t="s">
        <v>92</v>
      </c>
      <c r="E21047">
        <v>3679</v>
      </c>
      <c r="F21047">
        <v>1</v>
      </c>
    </row>
    <row r="21048" spans="1:6">
      <c r="A21048">
        <v>7802</v>
      </c>
      <c r="B21048">
        <v>20</v>
      </c>
      <c r="C21048" t="s">
        <v>62</v>
      </c>
      <c r="D21048" t="s">
        <v>92</v>
      </c>
      <c r="E21048">
        <v>4546</v>
      </c>
      <c r="F21048">
        <v>5</v>
      </c>
    </row>
    <row r="21049" spans="1:6">
      <c r="A21049">
        <v>7802</v>
      </c>
      <c r="B21049">
        <v>20</v>
      </c>
      <c r="C21049" t="s">
        <v>62</v>
      </c>
      <c r="D21049" t="s">
        <v>92</v>
      </c>
      <c r="E21049">
        <v>3959</v>
      </c>
      <c r="F21049">
        <v>4</v>
      </c>
    </row>
    <row r="21050" spans="1:6">
      <c r="A21050">
        <v>7802</v>
      </c>
      <c r="B21050">
        <v>20</v>
      </c>
      <c r="C21050" t="s">
        <v>62</v>
      </c>
      <c r="D21050" t="s">
        <v>92</v>
      </c>
      <c r="E21050">
        <v>3395</v>
      </c>
      <c r="F21050">
        <v>2</v>
      </c>
    </row>
    <row r="21051" spans="1:6">
      <c r="A21051">
        <v>7802</v>
      </c>
      <c r="B21051">
        <v>20</v>
      </c>
      <c r="C21051" t="s">
        <v>62</v>
      </c>
      <c r="D21051" t="s">
        <v>92</v>
      </c>
      <c r="E21051">
        <v>4695</v>
      </c>
      <c r="F21051">
        <v>2</v>
      </c>
    </row>
    <row r="21052" spans="1:6">
      <c r="A21052">
        <v>7802</v>
      </c>
      <c r="B21052">
        <v>20</v>
      </c>
      <c r="C21052" t="s">
        <v>62</v>
      </c>
      <c r="D21052" t="s">
        <v>92</v>
      </c>
      <c r="E21052">
        <v>2888</v>
      </c>
      <c r="F21052">
        <v>1</v>
      </c>
    </row>
    <row r="21053" spans="1:6">
      <c r="A21053">
        <v>7802</v>
      </c>
      <c r="B21053">
        <v>20</v>
      </c>
      <c r="C21053" t="s">
        <v>62</v>
      </c>
      <c r="D21053" t="s">
        <v>92</v>
      </c>
      <c r="E21053">
        <v>5453</v>
      </c>
      <c r="F21053">
        <v>1</v>
      </c>
    </row>
    <row r="21054" spans="1:6">
      <c r="A21054">
        <v>7802</v>
      </c>
      <c r="B21054">
        <v>20</v>
      </c>
      <c r="C21054" t="s">
        <v>62</v>
      </c>
      <c r="D21054" t="s">
        <v>92</v>
      </c>
      <c r="E21054">
        <v>5384</v>
      </c>
      <c r="F21054">
        <v>1</v>
      </c>
    </row>
    <row r="21055" spans="1:6">
      <c r="A21055">
        <v>7922</v>
      </c>
      <c r="B21055">
        <v>6</v>
      </c>
      <c r="C21055" t="s">
        <v>64</v>
      </c>
      <c r="D21055" t="s">
        <v>91</v>
      </c>
      <c r="E21055">
        <v>2574</v>
      </c>
      <c r="F21055">
        <v>4</v>
      </c>
    </row>
    <row r="21056" spans="1:6">
      <c r="A21056">
        <v>7922</v>
      </c>
      <c r="B21056">
        <v>6</v>
      </c>
      <c r="C21056" t="s">
        <v>64</v>
      </c>
      <c r="D21056" t="s">
        <v>91</v>
      </c>
      <c r="E21056">
        <v>5197</v>
      </c>
      <c r="F21056">
        <v>3</v>
      </c>
    </row>
    <row r="21057" spans="1:6">
      <c r="A21057">
        <v>7922</v>
      </c>
      <c r="B21057">
        <v>6</v>
      </c>
      <c r="C21057" t="s">
        <v>64</v>
      </c>
      <c r="D21057" t="s">
        <v>91</v>
      </c>
      <c r="E21057">
        <v>164</v>
      </c>
      <c r="F21057">
        <v>3</v>
      </c>
    </row>
    <row r="21058" spans="1:6">
      <c r="A21058">
        <v>7922</v>
      </c>
      <c r="B21058">
        <v>6</v>
      </c>
      <c r="C21058" t="s">
        <v>64</v>
      </c>
      <c r="D21058" t="s">
        <v>91</v>
      </c>
      <c r="E21058">
        <v>5824</v>
      </c>
      <c r="F21058">
        <v>2</v>
      </c>
    </row>
    <row r="21059" spans="1:6">
      <c r="A21059">
        <v>7922</v>
      </c>
      <c r="B21059">
        <v>6</v>
      </c>
      <c r="C21059" t="s">
        <v>64</v>
      </c>
      <c r="D21059" t="s">
        <v>91</v>
      </c>
      <c r="E21059">
        <v>3724</v>
      </c>
      <c r="F21059">
        <v>2</v>
      </c>
    </row>
    <row r="21060" spans="1:6">
      <c r="A21060">
        <v>7922</v>
      </c>
      <c r="B21060">
        <v>6</v>
      </c>
      <c r="C21060" t="s">
        <v>64</v>
      </c>
      <c r="D21060" t="s">
        <v>91</v>
      </c>
      <c r="E21060">
        <v>5839</v>
      </c>
      <c r="F21060">
        <v>2</v>
      </c>
    </row>
    <row r="21061" spans="1:6">
      <c r="A21061">
        <v>7922</v>
      </c>
      <c r="B21061">
        <v>6</v>
      </c>
      <c r="C21061" t="s">
        <v>64</v>
      </c>
      <c r="D21061" t="s">
        <v>91</v>
      </c>
      <c r="E21061">
        <v>5936</v>
      </c>
      <c r="F21061">
        <v>2</v>
      </c>
    </row>
    <row r="21062" spans="1:6">
      <c r="A21062">
        <v>7922</v>
      </c>
      <c r="B21062">
        <v>6</v>
      </c>
      <c r="C21062" t="s">
        <v>64</v>
      </c>
      <c r="D21062" t="s">
        <v>91</v>
      </c>
      <c r="E21062">
        <v>6123</v>
      </c>
      <c r="F21062">
        <v>1</v>
      </c>
    </row>
    <row r="21063" spans="1:6">
      <c r="A21063">
        <v>7922</v>
      </c>
      <c r="B21063">
        <v>6</v>
      </c>
      <c r="C21063" t="s">
        <v>64</v>
      </c>
      <c r="D21063" t="s">
        <v>91</v>
      </c>
      <c r="E21063">
        <v>113</v>
      </c>
      <c r="F21063">
        <v>1</v>
      </c>
    </row>
    <row r="21064" spans="1:6">
      <c r="A21064">
        <v>7922</v>
      </c>
      <c r="B21064">
        <v>6</v>
      </c>
      <c r="C21064" t="s">
        <v>64</v>
      </c>
      <c r="D21064" t="s">
        <v>91</v>
      </c>
      <c r="E21064">
        <v>5870</v>
      </c>
      <c r="F21064">
        <v>1</v>
      </c>
    </row>
    <row r="21065" spans="1:6">
      <c r="A21065">
        <v>7922</v>
      </c>
      <c r="B21065">
        <v>6</v>
      </c>
      <c r="C21065" t="s">
        <v>64</v>
      </c>
      <c r="D21065" t="s">
        <v>91</v>
      </c>
      <c r="E21065">
        <v>1069</v>
      </c>
      <c r="F21065">
        <v>1</v>
      </c>
    </row>
    <row r="21066" spans="1:6">
      <c r="A21066">
        <v>7922</v>
      </c>
      <c r="B21066">
        <v>6</v>
      </c>
      <c r="C21066" t="s">
        <v>64</v>
      </c>
      <c r="D21066" t="s">
        <v>91</v>
      </c>
      <c r="E21066">
        <v>5944</v>
      </c>
      <c r="F21066">
        <v>1</v>
      </c>
    </row>
    <row r="21067" spans="1:6">
      <c r="A21067">
        <v>7922</v>
      </c>
      <c r="B21067">
        <v>6</v>
      </c>
      <c r="C21067" t="s">
        <v>64</v>
      </c>
      <c r="D21067" t="s">
        <v>91</v>
      </c>
      <c r="E21067">
        <v>3179</v>
      </c>
      <c r="F21067">
        <v>1</v>
      </c>
    </row>
    <row r="21068" spans="1:6">
      <c r="A21068">
        <v>7922</v>
      </c>
      <c r="B21068">
        <v>6</v>
      </c>
      <c r="C21068" t="s">
        <v>64</v>
      </c>
      <c r="D21068" t="s">
        <v>91</v>
      </c>
      <c r="E21068">
        <v>2240</v>
      </c>
      <c r="F21068">
        <v>1</v>
      </c>
    </row>
    <row r="21069" spans="1:6">
      <c r="A21069">
        <v>7922</v>
      </c>
      <c r="B21069">
        <v>6</v>
      </c>
      <c r="C21069" t="s">
        <v>64</v>
      </c>
      <c r="D21069" t="s">
        <v>91</v>
      </c>
      <c r="E21069">
        <v>4531</v>
      </c>
      <c r="F21069">
        <v>1</v>
      </c>
    </row>
    <row r="21070" spans="1:6">
      <c r="A21070">
        <v>7922</v>
      </c>
      <c r="B21070">
        <v>6</v>
      </c>
      <c r="C21070" t="s">
        <v>64</v>
      </c>
      <c r="D21070" t="s">
        <v>91</v>
      </c>
      <c r="E21070">
        <v>2833</v>
      </c>
      <c r="F21070">
        <v>1</v>
      </c>
    </row>
    <row r="21071" spans="1:6">
      <c r="A21071">
        <v>7922</v>
      </c>
      <c r="B21071">
        <v>6</v>
      </c>
      <c r="C21071" t="s">
        <v>64</v>
      </c>
      <c r="D21071" t="s">
        <v>91</v>
      </c>
      <c r="E21071">
        <v>5107</v>
      </c>
      <c r="F21071">
        <v>1</v>
      </c>
    </row>
    <row r="21072" spans="1:6">
      <c r="A21072">
        <v>7922</v>
      </c>
      <c r="B21072">
        <v>6</v>
      </c>
      <c r="C21072" t="s">
        <v>64</v>
      </c>
      <c r="D21072" t="s">
        <v>91</v>
      </c>
      <c r="E21072">
        <v>3961</v>
      </c>
      <c r="F21072">
        <v>1</v>
      </c>
    </row>
    <row r="21073" spans="1:6">
      <c r="A21073">
        <v>7922</v>
      </c>
      <c r="B21073">
        <v>6</v>
      </c>
      <c r="C21073" t="s">
        <v>64</v>
      </c>
      <c r="D21073" t="s">
        <v>91</v>
      </c>
      <c r="E21073">
        <v>3778</v>
      </c>
      <c r="F21073">
        <v>1</v>
      </c>
    </row>
    <row r="21074" spans="1:6">
      <c r="A21074">
        <v>7922</v>
      </c>
      <c r="B21074">
        <v>7</v>
      </c>
      <c r="C21074" t="s">
        <v>64</v>
      </c>
      <c r="D21074" t="s">
        <v>92</v>
      </c>
      <c r="E21074">
        <v>4531</v>
      </c>
      <c r="F21074">
        <v>6</v>
      </c>
    </row>
    <row r="21075" spans="1:6">
      <c r="A21075">
        <v>7922</v>
      </c>
      <c r="B21075">
        <v>7</v>
      </c>
      <c r="C21075" t="s">
        <v>64</v>
      </c>
      <c r="D21075" t="s">
        <v>92</v>
      </c>
      <c r="E21075">
        <v>5107</v>
      </c>
      <c r="F21075">
        <v>6</v>
      </c>
    </row>
    <row r="21076" spans="1:6">
      <c r="A21076">
        <v>7922</v>
      </c>
      <c r="B21076">
        <v>7</v>
      </c>
      <c r="C21076" t="s">
        <v>64</v>
      </c>
      <c r="D21076" t="s">
        <v>92</v>
      </c>
      <c r="E21076">
        <v>2142</v>
      </c>
      <c r="F21076">
        <v>2</v>
      </c>
    </row>
    <row r="21077" spans="1:6">
      <c r="A21077">
        <v>7922</v>
      </c>
      <c r="B21077">
        <v>7</v>
      </c>
      <c r="C21077" t="s">
        <v>64</v>
      </c>
      <c r="D21077" t="s">
        <v>92</v>
      </c>
      <c r="E21077">
        <v>2647</v>
      </c>
      <c r="F21077">
        <v>2</v>
      </c>
    </row>
    <row r="21078" spans="1:6">
      <c r="A21078">
        <v>7922</v>
      </c>
      <c r="B21078">
        <v>7</v>
      </c>
      <c r="C21078" t="s">
        <v>64</v>
      </c>
      <c r="D21078" t="s">
        <v>92</v>
      </c>
      <c r="E21078">
        <v>5277</v>
      </c>
      <c r="F21078">
        <v>1</v>
      </c>
    </row>
    <row r="21079" spans="1:6">
      <c r="A21079">
        <v>7922</v>
      </c>
      <c r="B21079">
        <v>7</v>
      </c>
      <c r="C21079" t="s">
        <v>64</v>
      </c>
      <c r="D21079" t="s">
        <v>92</v>
      </c>
      <c r="E21079">
        <v>28</v>
      </c>
      <c r="F21079">
        <v>1</v>
      </c>
    </row>
    <row r="21080" spans="1:6">
      <c r="A21080">
        <v>7922</v>
      </c>
      <c r="B21080">
        <v>7</v>
      </c>
      <c r="C21080" t="s">
        <v>64</v>
      </c>
      <c r="D21080" t="s">
        <v>92</v>
      </c>
      <c r="E21080">
        <v>5818</v>
      </c>
      <c r="F21080">
        <v>1</v>
      </c>
    </row>
    <row r="21081" spans="1:6">
      <c r="A21081">
        <v>7922</v>
      </c>
      <c r="B21081">
        <v>7</v>
      </c>
      <c r="C21081" t="s">
        <v>64</v>
      </c>
      <c r="D21081" t="s">
        <v>92</v>
      </c>
      <c r="E21081">
        <v>3595</v>
      </c>
      <c r="F21081">
        <v>1</v>
      </c>
    </row>
    <row r="21082" spans="1:6">
      <c r="A21082">
        <v>7922</v>
      </c>
      <c r="B21082">
        <v>7</v>
      </c>
      <c r="C21082" t="s">
        <v>64</v>
      </c>
      <c r="D21082" t="s">
        <v>92</v>
      </c>
      <c r="E21082">
        <v>4617</v>
      </c>
      <c r="F21082">
        <v>1</v>
      </c>
    </row>
    <row r="21083" spans="1:6">
      <c r="A21083">
        <v>7922</v>
      </c>
      <c r="B21083">
        <v>7</v>
      </c>
      <c r="C21083" t="s">
        <v>64</v>
      </c>
      <c r="D21083" t="s">
        <v>92</v>
      </c>
      <c r="E21083">
        <v>3136</v>
      </c>
      <c r="F21083">
        <v>1</v>
      </c>
    </row>
    <row r="21084" spans="1:6">
      <c r="A21084">
        <v>7922</v>
      </c>
      <c r="B21084">
        <v>7</v>
      </c>
      <c r="C21084" t="s">
        <v>64</v>
      </c>
      <c r="D21084" t="s">
        <v>92</v>
      </c>
      <c r="E21084">
        <v>4815</v>
      </c>
      <c r="F21084">
        <v>1</v>
      </c>
    </row>
    <row r="21085" spans="1:6">
      <c r="A21085">
        <v>7922</v>
      </c>
      <c r="B21085">
        <v>7</v>
      </c>
      <c r="C21085" t="s">
        <v>64</v>
      </c>
      <c r="D21085" t="s">
        <v>92</v>
      </c>
      <c r="E21085">
        <v>4652</v>
      </c>
      <c r="F21085">
        <v>1</v>
      </c>
    </row>
    <row r="21086" spans="1:6">
      <c r="A21086">
        <v>7922</v>
      </c>
      <c r="B21086">
        <v>7</v>
      </c>
      <c r="C21086" t="s">
        <v>64</v>
      </c>
      <c r="D21086" t="s">
        <v>92</v>
      </c>
      <c r="E21086">
        <v>344</v>
      </c>
      <c r="F21086">
        <v>1</v>
      </c>
    </row>
    <row r="21087" spans="1:6">
      <c r="A21087">
        <v>7922</v>
      </c>
      <c r="B21087">
        <v>7</v>
      </c>
      <c r="C21087" t="s">
        <v>64</v>
      </c>
      <c r="D21087" t="s">
        <v>92</v>
      </c>
      <c r="E21087">
        <v>2318</v>
      </c>
      <c r="F21087">
        <v>1</v>
      </c>
    </row>
    <row r="21088" spans="1:6">
      <c r="A21088">
        <v>7922</v>
      </c>
      <c r="B21088">
        <v>7</v>
      </c>
      <c r="C21088" t="s">
        <v>64</v>
      </c>
      <c r="D21088" t="s">
        <v>92</v>
      </c>
      <c r="E21088">
        <v>5581</v>
      </c>
      <c r="F21088">
        <v>1</v>
      </c>
    </row>
    <row r="21089" spans="1:6">
      <c r="A21089">
        <v>7922</v>
      </c>
      <c r="B21089">
        <v>8</v>
      </c>
      <c r="C21089" t="s">
        <v>64</v>
      </c>
      <c r="D21089" t="s">
        <v>91</v>
      </c>
      <c r="E21089">
        <v>4385</v>
      </c>
      <c r="F21089">
        <v>3</v>
      </c>
    </row>
    <row r="21090" spans="1:6">
      <c r="A21090">
        <v>7922</v>
      </c>
      <c r="B21090">
        <v>8</v>
      </c>
      <c r="C21090" t="s">
        <v>64</v>
      </c>
      <c r="D21090" t="s">
        <v>91</v>
      </c>
      <c r="E21090">
        <v>5763</v>
      </c>
      <c r="F21090">
        <v>3</v>
      </c>
    </row>
    <row r="21091" spans="1:6">
      <c r="A21091">
        <v>7922</v>
      </c>
      <c r="B21091">
        <v>8</v>
      </c>
      <c r="C21091" t="s">
        <v>64</v>
      </c>
      <c r="D21091" t="s">
        <v>91</v>
      </c>
      <c r="E21091">
        <v>270</v>
      </c>
      <c r="F21091">
        <v>2</v>
      </c>
    </row>
    <row r="21092" spans="1:6">
      <c r="A21092">
        <v>7922</v>
      </c>
      <c r="B21092">
        <v>8</v>
      </c>
      <c r="C21092" t="s">
        <v>64</v>
      </c>
      <c r="D21092" t="s">
        <v>91</v>
      </c>
      <c r="E21092">
        <v>1215</v>
      </c>
      <c r="F21092">
        <v>2</v>
      </c>
    </row>
    <row r="21093" spans="1:6">
      <c r="A21093">
        <v>7922</v>
      </c>
      <c r="B21093">
        <v>8</v>
      </c>
      <c r="C21093" t="s">
        <v>64</v>
      </c>
      <c r="D21093" t="s">
        <v>91</v>
      </c>
      <c r="E21093">
        <v>6062</v>
      </c>
      <c r="F21093">
        <v>2</v>
      </c>
    </row>
    <row r="21094" spans="1:6">
      <c r="A21094">
        <v>7922</v>
      </c>
      <c r="B21094">
        <v>8</v>
      </c>
      <c r="C21094" t="s">
        <v>64</v>
      </c>
      <c r="D21094" t="s">
        <v>91</v>
      </c>
      <c r="E21094">
        <v>1252</v>
      </c>
      <c r="F21094">
        <v>2</v>
      </c>
    </row>
    <row r="21095" spans="1:6">
      <c r="A21095">
        <v>7922</v>
      </c>
      <c r="B21095">
        <v>8</v>
      </c>
      <c r="C21095" t="s">
        <v>64</v>
      </c>
      <c r="D21095" t="s">
        <v>91</v>
      </c>
      <c r="E21095">
        <v>2544</v>
      </c>
      <c r="F21095">
        <v>1</v>
      </c>
    </row>
    <row r="21096" spans="1:6">
      <c r="A21096">
        <v>7922</v>
      </c>
      <c r="B21096">
        <v>8</v>
      </c>
      <c r="C21096" t="s">
        <v>64</v>
      </c>
      <c r="D21096" t="s">
        <v>91</v>
      </c>
      <c r="E21096">
        <v>6133</v>
      </c>
      <c r="F21096">
        <v>1</v>
      </c>
    </row>
    <row r="21097" spans="1:6">
      <c r="A21097">
        <v>7922</v>
      </c>
      <c r="B21097">
        <v>8</v>
      </c>
      <c r="C21097" t="s">
        <v>64</v>
      </c>
      <c r="D21097" t="s">
        <v>91</v>
      </c>
      <c r="E21097">
        <v>2477</v>
      </c>
      <c r="F21097">
        <v>1</v>
      </c>
    </row>
    <row r="21098" spans="1:6">
      <c r="A21098">
        <v>7922</v>
      </c>
      <c r="B21098">
        <v>8</v>
      </c>
      <c r="C21098" t="s">
        <v>64</v>
      </c>
      <c r="D21098" t="s">
        <v>91</v>
      </c>
      <c r="E21098">
        <v>5818</v>
      </c>
      <c r="F21098">
        <v>1</v>
      </c>
    </row>
    <row r="21099" spans="1:6">
      <c r="A21099">
        <v>7922</v>
      </c>
      <c r="B21099">
        <v>8</v>
      </c>
      <c r="C21099" t="s">
        <v>64</v>
      </c>
      <c r="D21099" t="s">
        <v>91</v>
      </c>
      <c r="E21099">
        <v>5147</v>
      </c>
      <c r="F21099">
        <v>1</v>
      </c>
    </row>
    <row r="21100" spans="1:6">
      <c r="A21100">
        <v>7922</v>
      </c>
      <c r="B21100">
        <v>8</v>
      </c>
      <c r="C21100" t="s">
        <v>64</v>
      </c>
      <c r="D21100" t="s">
        <v>91</v>
      </c>
      <c r="E21100">
        <v>3865</v>
      </c>
      <c r="F21100">
        <v>1</v>
      </c>
    </row>
    <row r="21101" spans="1:6">
      <c r="A21101">
        <v>7922</v>
      </c>
      <c r="B21101">
        <v>8</v>
      </c>
      <c r="C21101" t="s">
        <v>64</v>
      </c>
      <c r="D21101" t="s">
        <v>91</v>
      </c>
      <c r="E21101">
        <v>4696</v>
      </c>
      <c r="F21101">
        <v>1</v>
      </c>
    </row>
    <row r="21102" spans="1:6">
      <c r="A21102">
        <v>7922</v>
      </c>
      <c r="B21102">
        <v>8</v>
      </c>
      <c r="C21102" t="s">
        <v>64</v>
      </c>
      <c r="D21102" t="s">
        <v>91</v>
      </c>
      <c r="E21102">
        <v>28</v>
      </c>
      <c r="F21102">
        <v>1</v>
      </c>
    </row>
    <row r="21103" spans="1:6">
      <c r="A21103">
        <v>7922</v>
      </c>
      <c r="B21103">
        <v>8</v>
      </c>
      <c r="C21103" t="s">
        <v>64</v>
      </c>
      <c r="D21103" t="s">
        <v>91</v>
      </c>
      <c r="E21103">
        <v>3244</v>
      </c>
      <c r="F21103">
        <v>1</v>
      </c>
    </row>
    <row r="21104" spans="1:6">
      <c r="A21104">
        <v>7922</v>
      </c>
      <c r="B21104">
        <v>8</v>
      </c>
      <c r="C21104" t="s">
        <v>64</v>
      </c>
      <c r="D21104" t="s">
        <v>91</v>
      </c>
      <c r="E21104">
        <v>2877</v>
      </c>
      <c r="F21104">
        <v>1</v>
      </c>
    </row>
    <row r="21105" spans="1:6">
      <c r="A21105">
        <v>7922</v>
      </c>
      <c r="B21105">
        <v>8</v>
      </c>
      <c r="C21105" t="s">
        <v>64</v>
      </c>
      <c r="D21105" t="s">
        <v>91</v>
      </c>
      <c r="E21105">
        <v>4990</v>
      </c>
      <c r="F21105">
        <v>1</v>
      </c>
    </row>
    <row r="21106" spans="1:6">
      <c r="A21106">
        <v>7922</v>
      </c>
      <c r="B21106">
        <v>8</v>
      </c>
      <c r="C21106" t="s">
        <v>64</v>
      </c>
      <c r="D21106" t="s">
        <v>91</v>
      </c>
      <c r="E21106">
        <v>4302</v>
      </c>
      <c r="F21106">
        <v>1</v>
      </c>
    </row>
    <row r="21107" spans="1:6">
      <c r="A21107">
        <v>7922</v>
      </c>
      <c r="B21107">
        <v>8</v>
      </c>
      <c r="C21107" t="s">
        <v>64</v>
      </c>
      <c r="D21107" t="s">
        <v>91</v>
      </c>
      <c r="E21107">
        <v>5430</v>
      </c>
      <c r="F21107">
        <v>1</v>
      </c>
    </row>
    <row r="21108" spans="1:6">
      <c r="A21108">
        <v>7922</v>
      </c>
      <c r="B21108">
        <v>8</v>
      </c>
      <c r="C21108" t="s">
        <v>64</v>
      </c>
      <c r="D21108" t="s">
        <v>91</v>
      </c>
      <c r="E21108">
        <v>5992</v>
      </c>
      <c r="F21108">
        <v>1</v>
      </c>
    </row>
    <row r="21109" spans="1:6">
      <c r="A21109">
        <v>7922</v>
      </c>
      <c r="B21109">
        <v>8</v>
      </c>
      <c r="C21109" t="s">
        <v>64</v>
      </c>
      <c r="D21109" t="s">
        <v>91</v>
      </c>
      <c r="E21109">
        <v>110</v>
      </c>
      <c r="F21109">
        <v>1</v>
      </c>
    </row>
    <row r="21110" spans="1:6">
      <c r="A21110">
        <v>7922</v>
      </c>
      <c r="B21110">
        <v>8</v>
      </c>
      <c r="C21110" t="s">
        <v>64</v>
      </c>
      <c r="D21110" t="s">
        <v>91</v>
      </c>
      <c r="E21110">
        <v>2485</v>
      </c>
      <c r="F21110">
        <v>1</v>
      </c>
    </row>
    <row r="21111" spans="1:6">
      <c r="A21111">
        <v>7922</v>
      </c>
      <c r="B21111">
        <v>8</v>
      </c>
      <c r="C21111" t="s">
        <v>64</v>
      </c>
      <c r="D21111" t="s">
        <v>91</v>
      </c>
      <c r="E21111">
        <v>5662</v>
      </c>
      <c r="F21111">
        <v>1</v>
      </c>
    </row>
    <row r="21112" spans="1:6">
      <c r="A21112">
        <v>7922</v>
      </c>
      <c r="B21112">
        <v>8</v>
      </c>
      <c r="C21112" t="s">
        <v>64</v>
      </c>
      <c r="D21112" t="s">
        <v>91</v>
      </c>
      <c r="E21112">
        <v>6031</v>
      </c>
      <c r="F21112">
        <v>1</v>
      </c>
    </row>
    <row r="21113" spans="1:6">
      <c r="A21113">
        <v>7922</v>
      </c>
      <c r="B21113">
        <v>8</v>
      </c>
      <c r="C21113" t="s">
        <v>64</v>
      </c>
      <c r="D21113" t="s">
        <v>91</v>
      </c>
      <c r="E21113">
        <v>2740</v>
      </c>
      <c r="F21113">
        <v>1</v>
      </c>
    </row>
    <row r="21114" spans="1:6">
      <c r="A21114">
        <v>7922</v>
      </c>
      <c r="B21114">
        <v>11</v>
      </c>
      <c r="C21114" t="s">
        <v>64</v>
      </c>
      <c r="D21114" t="s">
        <v>91</v>
      </c>
      <c r="E21114">
        <v>4945</v>
      </c>
      <c r="F21114">
        <v>4</v>
      </c>
    </row>
    <row r="21115" spans="1:6">
      <c r="A21115">
        <v>7922</v>
      </c>
      <c r="B21115">
        <v>11</v>
      </c>
      <c r="C21115" t="s">
        <v>64</v>
      </c>
      <c r="D21115" t="s">
        <v>91</v>
      </c>
      <c r="E21115">
        <v>2223</v>
      </c>
      <c r="F21115">
        <v>4</v>
      </c>
    </row>
    <row r="21116" spans="1:6">
      <c r="A21116">
        <v>7922</v>
      </c>
      <c r="B21116">
        <v>11</v>
      </c>
      <c r="C21116" t="s">
        <v>64</v>
      </c>
      <c r="D21116" t="s">
        <v>91</v>
      </c>
      <c r="E21116">
        <v>5728</v>
      </c>
      <c r="F21116">
        <v>3</v>
      </c>
    </row>
    <row r="21117" spans="1:6">
      <c r="A21117">
        <v>7922</v>
      </c>
      <c r="B21117">
        <v>11</v>
      </c>
      <c r="C21117" t="s">
        <v>64</v>
      </c>
      <c r="D21117" t="s">
        <v>91</v>
      </c>
      <c r="E21117">
        <v>3444</v>
      </c>
      <c r="F21117">
        <v>3</v>
      </c>
    </row>
    <row r="21118" spans="1:6">
      <c r="A21118">
        <v>7922</v>
      </c>
      <c r="B21118">
        <v>11</v>
      </c>
      <c r="C21118" t="s">
        <v>64</v>
      </c>
      <c r="D21118" t="s">
        <v>91</v>
      </c>
      <c r="E21118">
        <v>4288</v>
      </c>
      <c r="F21118">
        <v>2</v>
      </c>
    </row>
    <row r="21119" spans="1:6">
      <c r="A21119">
        <v>7922</v>
      </c>
      <c r="B21119">
        <v>11</v>
      </c>
      <c r="C21119" t="s">
        <v>64</v>
      </c>
      <c r="D21119" t="s">
        <v>91</v>
      </c>
      <c r="E21119">
        <v>1200</v>
      </c>
      <c r="F21119">
        <v>2</v>
      </c>
    </row>
    <row r="21120" spans="1:6">
      <c r="A21120">
        <v>7922</v>
      </c>
      <c r="B21120">
        <v>11</v>
      </c>
      <c r="C21120" t="s">
        <v>64</v>
      </c>
      <c r="D21120" t="s">
        <v>91</v>
      </c>
      <c r="E21120">
        <v>33</v>
      </c>
      <c r="F21120">
        <v>2</v>
      </c>
    </row>
    <row r="21121" spans="1:6">
      <c r="A21121">
        <v>7922</v>
      </c>
      <c r="B21121">
        <v>11</v>
      </c>
      <c r="C21121" t="s">
        <v>64</v>
      </c>
      <c r="D21121" t="s">
        <v>91</v>
      </c>
      <c r="E21121">
        <v>4141</v>
      </c>
      <c r="F21121">
        <v>2</v>
      </c>
    </row>
    <row r="21122" spans="1:6">
      <c r="A21122">
        <v>7922</v>
      </c>
      <c r="B21122">
        <v>11</v>
      </c>
      <c r="C21122" t="s">
        <v>64</v>
      </c>
      <c r="D21122" t="s">
        <v>91</v>
      </c>
      <c r="E21122">
        <v>2508</v>
      </c>
      <c r="F21122">
        <v>2</v>
      </c>
    </row>
    <row r="21123" spans="1:6">
      <c r="A21123">
        <v>7922</v>
      </c>
      <c r="B21123">
        <v>11</v>
      </c>
      <c r="C21123" t="s">
        <v>64</v>
      </c>
      <c r="D21123" t="s">
        <v>91</v>
      </c>
      <c r="E21123">
        <v>5898</v>
      </c>
      <c r="F21123">
        <v>2</v>
      </c>
    </row>
    <row r="21124" spans="1:6">
      <c r="A21124">
        <v>7922</v>
      </c>
      <c r="B21124">
        <v>11</v>
      </c>
      <c r="C21124" t="s">
        <v>64</v>
      </c>
      <c r="D21124" t="s">
        <v>91</v>
      </c>
      <c r="E21124">
        <v>1155</v>
      </c>
      <c r="F21124">
        <v>2</v>
      </c>
    </row>
    <row r="21125" spans="1:6">
      <c r="A21125">
        <v>7922</v>
      </c>
      <c r="B21125">
        <v>11</v>
      </c>
      <c r="C21125" t="s">
        <v>64</v>
      </c>
      <c r="D21125" t="s">
        <v>91</v>
      </c>
      <c r="E21125">
        <v>5795</v>
      </c>
      <c r="F21125">
        <v>2</v>
      </c>
    </row>
    <row r="21126" spans="1:6">
      <c r="A21126">
        <v>7922</v>
      </c>
      <c r="B21126">
        <v>11</v>
      </c>
      <c r="C21126" t="s">
        <v>64</v>
      </c>
      <c r="D21126" t="s">
        <v>91</v>
      </c>
      <c r="E21126">
        <v>3012</v>
      </c>
      <c r="F21126">
        <v>2</v>
      </c>
    </row>
    <row r="21127" spans="1:6">
      <c r="A21127">
        <v>7922</v>
      </c>
      <c r="B21127">
        <v>11</v>
      </c>
      <c r="C21127" t="s">
        <v>64</v>
      </c>
      <c r="D21127" t="s">
        <v>91</v>
      </c>
      <c r="E21127">
        <v>3001</v>
      </c>
      <c r="F21127">
        <v>2</v>
      </c>
    </row>
    <row r="21128" spans="1:6">
      <c r="A21128">
        <v>7922</v>
      </c>
      <c r="B21128">
        <v>11</v>
      </c>
      <c r="C21128" t="s">
        <v>64</v>
      </c>
      <c r="D21128" t="s">
        <v>91</v>
      </c>
      <c r="E21128">
        <v>4414</v>
      </c>
      <c r="F21128">
        <v>1</v>
      </c>
    </row>
    <row r="21129" spans="1:6">
      <c r="A21129">
        <v>7922</v>
      </c>
      <c r="B21129">
        <v>11</v>
      </c>
      <c r="C21129" t="s">
        <v>64</v>
      </c>
      <c r="D21129" t="s">
        <v>91</v>
      </c>
      <c r="E21129">
        <v>2434</v>
      </c>
      <c r="F21129">
        <v>1</v>
      </c>
    </row>
    <row r="21130" spans="1:6">
      <c r="A21130">
        <v>7922</v>
      </c>
      <c r="B21130">
        <v>11</v>
      </c>
      <c r="C21130" t="s">
        <v>64</v>
      </c>
      <c r="D21130" t="s">
        <v>91</v>
      </c>
      <c r="E21130">
        <v>2144</v>
      </c>
      <c r="F21130">
        <v>1</v>
      </c>
    </row>
    <row r="21131" spans="1:6">
      <c r="A21131">
        <v>7922</v>
      </c>
      <c r="B21131">
        <v>11</v>
      </c>
      <c r="C21131" t="s">
        <v>64</v>
      </c>
      <c r="D21131" t="s">
        <v>91</v>
      </c>
      <c r="E21131">
        <v>2397</v>
      </c>
      <c r="F21131">
        <v>1</v>
      </c>
    </row>
    <row r="21132" spans="1:6">
      <c r="A21132">
        <v>7922</v>
      </c>
      <c r="B21132">
        <v>11</v>
      </c>
      <c r="C21132" t="s">
        <v>64</v>
      </c>
      <c r="D21132" t="s">
        <v>91</v>
      </c>
      <c r="E21132">
        <v>4431</v>
      </c>
      <c r="F21132">
        <v>1</v>
      </c>
    </row>
    <row r="21133" spans="1:6">
      <c r="A21133">
        <v>7922</v>
      </c>
      <c r="B21133">
        <v>11</v>
      </c>
      <c r="C21133" t="s">
        <v>64</v>
      </c>
      <c r="D21133" t="s">
        <v>91</v>
      </c>
      <c r="E21133">
        <v>2915</v>
      </c>
      <c r="F21133">
        <v>1</v>
      </c>
    </row>
    <row r="21134" spans="1:6">
      <c r="A21134">
        <v>7922</v>
      </c>
      <c r="B21134">
        <v>11</v>
      </c>
      <c r="C21134" t="s">
        <v>64</v>
      </c>
      <c r="D21134" t="s">
        <v>91</v>
      </c>
      <c r="E21134">
        <v>1149</v>
      </c>
      <c r="F21134">
        <v>1</v>
      </c>
    </row>
    <row r="21135" spans="1:6">
      <c r="A21135">
        <v>7922</v>
      </c>
      <c r="B21135">
        <v>11</v>
      </c>
      <c r="C21135" t="s">
        <v>64</v>
      </c>
      <c r="D21135" t="s">
        <v>91</v>
      </c>
      <c r="E21135">
        <v>3423</v>
      </c>
      <c r="F21135">
        <v>1</v>
      </c>
    </row>
    <row r="21136" spans="1:6">
      <c r="A21136">
        <v>7922</v>
      </c>
      <c r="B21136">
        <v>11</v>
      </c>
      <c r="C21136" t="s">
        <v>64</v>
      </c>
      <c r="D21136" t="s">
        <v>91</v>
      </c>
      <c r="E21136">
        <v>3108</v>
      </c>
      <c r="F21136">
        <v>1</v>
      </c>
    </row>
    <row r="21137" spans="1:6">
      <c r="A21137">
        <v>7922</v>
      </c>
      <c r="B21137">
        <v>11</v>
      </c>
      <c r="C21137" t="s">
        <v>64</v>
      </c>
      <c r="D21137" t="s">
        <v>91</v>
      </c>
      <c r="E21137">
        <v>5659</v>
      </c>
      <c r="F21137">
        <v>1</v>
      </c>
    </row>
    <row r="21138" spans="1:6">
      <c r="A21138">
        <v>7922</v>
      </c>
      <c r="B21138">
        <v>11</v>
      </c>
      <c r="C21138" t="s">
        <v>64</v>
      </c>
      <c r="D21138" t="s">
        <v>91</v>
      </c>
      <c r="E21138">
        <v>5148</v>
      </c>
      <c r="F21138">
        <v>1</v>
      </c>
    </row>
    <row r="21139" spans="1:6">
      <c r="A21139">
        <v>7922</v>
      </c>
      <c r="B21139">
        <v>11</v>
      </c>
      <c r="C21139" t="s">
        <v>64</v>
      </c>
      <c r="D21139" t="s">
        <v>91</v>
      </c>
      <c r="E21139">
        <v>4023</v>
      </c>
      <c r="F21139">
        <v>1</v>
      </c>
    </row>
    <row r="21140" spans="1:6">
      <c r="A21140">
        <v>7922</v>
      </c>
      <c r="B21140">
        <v>11</v>
      </c>
      <c r="C21140" t="s">
        <v>64</v>
      </c>
      <c r="D21140" t="s">
        <v>91</v>
      </c>
      <c r="E21140">
        <v>5585</v>
      </c>
      <c r="F21140">
        <v>1</v>
      </c>
    </row>
    <row r="21141" spans="1:6">
      <c r="A21141">
        <v>7922</v>
      </c>
      <c r="B21141">
        <v>11</v>
      </c>
      <c r="C21141" t="s">
        <v>64</v>
      </c>
      <c r="D21141" t="s">
        <v>91</v>
      </c>
      <c r="E21141">
        <v>1368</v>
      </c>
      <c r="F21141">
        <v>1</v>
      </c>
    </row>
    <row r="21142" spans="1:6">
      <c r="A21142">
        <v>7922</v>
      </c>
      <c r="B21142">
        <v>11</v>
      </c>
      <c r="C21142" t="s">
        <v>64</v>
      </c>
      <c r="D21142" t="s">
        <v>91</v>
      </c>
      <c r="E21142">
        <v>5525</v>
      </c>
      <c r="F21142">
        <v>1</v>
      </c>
    </row>
    <row r="21143" spans="1:6">
      <c r="A21143">
        <v>7922</v>
      </c>
      <c r="B21143">
        <v>11</v>
      </c>
      <c r="C21143" t="s">
        <v>64</v>
      </c>
      <c r="D21143" t="s">
        <v>91</v>
      </c>
      <c r="E21143">
        <v>2019</v>
      </c>
      <c r="F21143">
        <v>1</v>
      </c>
    </row>
    <row r="21144" spans="1:6">
      <c r="A21144">
        <v>7922</v>
      </c>
      <c r="B21144">
        <v>11</v>
      </c>
      <c r="C21144" t="s">
        <v>64</v>
      </c>
      <c r="D21144" t="s">
        <v>91</v>
      </c>
      <c r="E21144">
        <v>5013</v>
      </c>
      <c r="F21144">
        <v>1</v>
      </c>
    </row>
    <row r="21145" spans="1:6">
      <c r="A21145">
        <v>7922</v>
      </c>
      <c r="B21145">
        <v>11</v>
      </c>
      <c r="C21145" t="s">
        <v>64</v>
      </c>
      <c r="D21145" t="s">
        <v>91</v>
      </c>
      <c r="E21145">
        <v>4559</v>
      </c>
      <c r="F21145">
        <v>1</v>
      </c>
    </row>
    <row r="21146" spans="1:6">
      <c r="A21146">
        <v>7922</v>
      </c>
      <c r="B21146">
        <v>11</v>
      </c>
      <c r="C21146" t="s">
        <v>64</v>
      </c>
      <c r="D21146" t="s">
        <v>91</v>
      </c>
      <c r="E21146">
        <v>2643</v>
      </c>
      <c r="F21146">
        <v>1</v>
      </c>
    </row>
    <row r="21147" spans="1:6">
      <c r="A21147">
        <v>7922</v>
      </c>
      <c r="B21147">
        <v>11</v>
      </c>
      <c r="C21147" t="s">
        <v>64</v>
      </c>
      <c r="D21147" t="s">
        <v>91</v>
      </c>
      <c r="E21147">
        <v>4934</v>
      </c>
      <c r="F21147">
        <v>1</v>
      </c>
    </row>
    <row r="21148" spans="1:6">
      <c r="A21148">
        <v>7922</v>
      </c>
      <c r="B21148">
        <v>11</v>
      </c>
      <c r="C21148" t="s">
        <v>64</v>
      </c>
      <c r="D21148" t="s">
        <v>91</v>
      </c>
      <c r="E21148">
        <v>5825</v>
      </c>
      <c r="F21148">
        <v>1</v>
      </c>
    </row>
    <row r="21149" spans="1:6">
      <c r="A21149">
        <v>7922</v>
      </c>
      <c r="B21149">
        <v>11</v>
      </c>
      <c r="C21149" t="s">
        <v>64</v>
      </c>
      <c r="D21149" t="s">
        <v>91</v>
      </c>
      <c r="E21149">
        <v>122</v>
      </c>
      <c r="F21149">
        <v>1</v>
      </c>
    </row>
    <row r="21150" spans="1:6">
      <c r="A21150">
        <v>7922</v>
      </c>
      <c r="B21150">
        <v>11</v>
      </c>
      <c r="C21150" t="s">
        <v>64</v>
      </c>
      <c r="D21150" t="s">
        <v>91</v>
      </c>
      <c r="E21150">
        <v>3190</v>
      </c>
      <c r="F21150">
        <v>1</v>
      </c>
    </row>
    <row r="21151" spans="1:6">
      <c r="A21151">
        <v>7922</v>
      </c>
      <c r="B21151">
        <v>11</v>
      </c>
      <c r="C21151" t="s">
        <v>64</v>
      </c>
      <c r="D21151" t="s">
        <v>91</v>
      </c>
      <c r="E21151">
        <v>3415</v>
      </c>
      <c r="F21151">
        <v>1</v>
      </c>
    </row>
    <row r="21152" spans="1:6">
      <c r="A21152">
        <v>7922</v>
      </c>
      <c r="B21152">
        <v>11</v>
      </c>
      <c r="C21152" t="s">
        <v>64</v>
      </c>
      <c r="D21152" t="s">
        <v>91</v>
      </c>
      <c r="E21152">
        <v>5790</v>
      </c>
      <c r="F21152">
        <v>1</v>
      </c>
    </row>
    <row r="21153" spans="1:6">
      <c r="A21153">
        <v>7922</v>
      </c>
      <c r="B21153">
        <v>12</v>
      </c>
      <c r="C21153" t="s">
        <v>64</v>
      </c>
      <c r="D21153" t="s">
        <v>92</v>
      </c>
      <c r="E21153">
        <v>5776</v>
      </c>
      <c r="F21153">
        <v>3</v>
      </c>
    </row>
    <row r="21154" spans="1:6">
      <c r="A21154">
        <v>7922</v>
      </c>
      <c r="B21154">
        <v>12</v>
      </c>
      <c r="C21154" t="s">
        <v>64</v>
      </c>
      <c r="D21154" t="s">
        <v>92</v>
      </c>
      <c r="E21154">
        <v>4533</v>
      </c>
      <c r="F21154">
        <v>3</v>
      </c>
    </row>
    <row r="21155" spans="1:6">
      <c r="A21155">
        <v>7922</v>
      </c>
      <c r="B21155">
        <v>12</v>
      </c>
      <c r="C21155" t="s">
        <v>64</v>
      </c>
      <c r="D21155" t="s">
        <v>92</v>
      </c>
      <c r="E21155">
        <v>5046</v>
      </c>
      <c r="F21155">
        <v>3</v>
      </c>
    </row>
    <row r="21156" spans="1:6">
      <c r="A21156">
        <v>7922</v>
      </c>
      <c r="B21156">
        <v>12</v>
      </c>
      <c r="C21156" t="s">
        <v>64</v>
      </c>
      <c r="D21156" t="s">
        <v>92</v>
      </c>
      <c r="E21156">
        <v>4087</v>
      </c>
      <c r="F21156">
        <v>2</v>
      </c>
    </row>
    <row r="21157" spans="1:6">
      <c r="A21157">
        <v>7922</v>
      </c>
      <c r="B21157">
        <v>12</v>
      </c>
      <c r="C21157" t="s">
        <v>64</v>
      </c>
      <c r="D21157" t="s">
        <v>92</v>
      </c>
      <c r="E21157">
        <v>2963</v>
      </c>
      <c r="F21157">
        <v>2</v>
      </c>
    </row>
    <row r="21158" spans="1:6">
      <c r="A21158">
        <v>7922</v>
      </c>
      <c r="B21158">
        <v>12</v>
      </c>
      <c r="C21158" t="s">
        <v>64</v>
      </c>
      <c r="D21158" t="s">
        <v>92</v>
      </c>
      <c r="E21158">
        <v>2101</v>
      </c>
      <c r="F21158">
        <v>2</v>
      </c>
    </row>
    <row r="21159" spans="1:6">
      <c r="A21159">
        <v>7922</v>
      </c>
      <c r="B21159">
        <v>12</v>
      </c>
      <c r="C21159" t="s">
        <v>64</v>
      </c>
      <c r="D21159" t="s">
        <v>92</v>
      </c>
      <c r="E21159">
        <v>5681</v>
      </c>
      <c r="F21159">
        <v>2</v>
      </c>
    </row>
    <row r="21160" spans="1:6">
      <c r="A21160">
        <v>7922</v>
      </c>
      <c r="B21160">
        <v>12</v>
      </c>
      <c r="C21160" t="s">
        <v>64</v>
      </c>
      <c r="D21160" t="s">
        <v>92</v>
      </c>
      <c r="E21160">
        <v>4896</v>
      </c>
      <c r="F21160">
        <v>2</v>
      </c>
    </row>
    <row r="21161" spans="1:6">
      <c r="A21161">
        <v>7922</v>
      </c>
      <c r="B21161">
        <v>12</v>
      </c>
      <c r="C21161" t="s">
        <v>64</v>
      </c>
      <c r="D21161" t="s">
        <v>92</v>
      </c>
      <c r="E21161">
        <v>2791</v>
      </c>
      <c r="F21161">
        <v>2</v>
      </c>
    </row>
    <row r="21162" spans="1:6">
      <c r="A21162">
        <v>7922</v>
      </c>
      <c r="B21162">
        <v>12</v>
      </c>
      <c r="C21162" t="s">
        <v>64</v>
      </c>
      <c r="D21162" t="s">
        <v>92</v>
      </c>
      <c r="E21162">
        <v>4889</v>
      </c>
      <c r="F21162">
        <v>2</v>
      </c>
    </row>
    <row r="21163" spans="1:6">
      <c r="A21163">
        <v>7922</v>
      </c>
      <c r="B21163">
        <v>12</v>
      </c>
      <c r="C21163" t="s">
        <v>64</v>
      </c>
      <c r="D21163" t="s">
        <v>92</v>
      </c>
      <c r="E21163">
        <v>1380</v>
      </c>
      <c r="F21163">
        <v>2</v>
      </c>
    </row>
    <row r="21164" spans="1:6">
      <c r="A21164">
        <v>7922</v>
      </c>
      <c r="B21164">
        <v>12</v>
      </c>
      <c r="C21164" t="s">
        <v>64</v>
      </c>
      <c r="D21164" t="s">
        <v>92</v>
      </c>
      <c r="E21164">
        <v>4023</v>
      </c>
      <c r="F21164">
        <v>2</v>
      </c>
    </row>
    <row r="21165" spans="1:6">
      <c r="A21165">
        <v>7922</v>
      </c>
      <c r="B21165">
        <v>12</v>
      </c>
      <c r="C21165" t="s">
        <v>64</v>
      </c>
      <c r="D21165" t="s">
        <v>92</v>
      </c>
      <c r="E21165">
        <v>3184</v>
      </c>
      <c r="F21165">
        <v>1</v>
      </c>
    </row>
    <row r="21166" spans="1:6">
      <c r="A21166">
        <v>7922</v>
      </c>
      <c r="B21166">
        <v>12</v>
      </c>
      <c r="C21166" t="s">
        <v>64</v>
      </c>
      <c r="D21166" t="s">
        <v>92</v>
      </c>
      <c r="E21166">
        <v>2024</v>
      </c>
      <c r="F21166">
        <v>1</v>
      </c>
    </row>
    <row r="21167" spans="1:6">
      <c r="A21167">
        <v>7922</v>
      </c>
      <c r="B21167">
        <v>12</v>
      </c>
      <c r="C21167" t="s">
        <v>64</v>
      </c>
      <c r="D21167" t="s">
        <v>92</v>
      </c>
      <c r="E21167">
        <v>5539</v>
      </c>
      <c r="F21167">
        <v>1</v>
      </c>
    </row>
    <row r="21168" spans="1:6">
      <c r="A21168">
        <v>7922</v>
      </c>
      <c r="B21168">
        <v>12</v>
      </c>
      <c r="C21168" t="s">
        <v>64</v>
      </c>
      <c r="D21168" t="s">
        <v>92</v>
      </c>
      <c r="E21168">
        <v>2223</v>
      </c>
      <c r="F21168">
        <v>1</v>
      </c>
    </row>
    <row r="21169" spans="1:6">
      <c r="A21169">
        <v>7922</v>
      </c>
      <c r="B21169">
        <v>12</v>
      </c>
      <c r="C21169" t="s">
        <v>64</v>
      </c>
      <c r="D21169" t="s">
        <v>92</v>
      </c>
      <c r="E21169">
        <v>2144</v>
      </c>
      <c r="F21169">
        <v>1</v>
      </c>
    </row>
    <row r="21170" spans="1:6">
      <c r="A21170">
        <v>7922</v>
      </c>
      <c r="B21170">
        <v>12</v>
      </c>
      <c r="C21170" t="s">
        <v>64</v>
      </c>
      <c r="D21170" t="s">
        <v>92</v>
      </c>
      <c r="E21170">
        <v>2032</v>
      </c>
      <c r="F21170">
        <v>1</v>
      </c>
    </row>
    <row r="21171" spans="1:6">
      <c r="A21171">
        <v>7922</v>
      </c>
      <c r="B21171">
        <v>12</v>
      </c>
      <c r="C21171" t="s">
        <v>64</v>
      </c>
      <c r="D21171" t="s">
        <v>92</v>
      </c>
      <c r="E21171">
        <v>4245</v>
      </c>
      <c r="F21171">
        <v>1</v>
      </c>
    </row>
    <row r="21172" spans="1:6">
      <c r="A21172">
        <v>7922</v>
      </c>
      <c r="B21172">
        <v>12</v>
      </c>
      <c r="C21172" t="s">
        <v>64</v>
      </c>
      <c r="D21172" t="s">
        <v>92</v>
      </c>
      <c r="E21172">
        <v>5593</v>
      </c>
      <c r="F21172">
        <v>1</v>
      </c>
    </row>
    <row r="21173" spans="1:6">
      <c r="A21173">
        <v>7922</v>
      </c>
      <c r="B21173">
        <v>12</v>
      </c>
      <c r="C21173" t="s">
        <v>64</v>
      </c>
      <c r="D21173" t="s">
        <v>92</v>
      </c>
      <c r="E21173">
        <v>1218</v>
      </c>
      <c r="F21173">
        <v>1</v>
      </c>
    </row>
    <row r="21174" spans="1:6">
      <c r="A21174">
        <v>7922</v>
      </c>
      <c r="B21174">
        <v>12</v>
      </c>
      <c r="C21174" t="s">
        <v>64</v>
      </c>
      <c r="D21174" t="s">
        <v>92</v>
      </c>
      <c r="E21174">
        <v>3881</v>
      </c>
      <c r="F21174">
        <v>1</v>
      </c>
    </row>
    <row r="21175" spans="1:6">
      <c r="A21175">
        <v>7922</v>
      </c>
      <c r="B21175">
        <v>12</v>
      </c>
      <c r="C21175" t="s">
        <v>64</v>
      </c>
      <c r="D21175" t="s">
        <v>92</v>
      </c>
      <c r="E21175">
        <v>2942</v>
      </c>
      <c r="F21175">
        <v>1</v>
      </c>
    </row>
    <row r="21176" spans="1:6">
      <c r="A21176">
        <v>7922</v>
      </c>
      <c r="B21176">
        <v>12</v>
      </c>
      <c r="C21176" t="s">
        <v>64</v>
      </c>
      <c r="D21176" t="s">
        <v>92</v>
      </c>
      <c r="E21176">
        <v>5790</v>
      </c>
      <c r="F21176">
        <v>1</v>
      </c>
    </row>
    <row r="21177" spans="1:6">
      <c r="A21177">
        <v>7922</v>
      </c>
      <c r="B21177">
        <v>12</v>
      </c>
      <c r="C21177" t="s">
        <v>64</v>
      </c>
      <c r="D21177" t="s">
        <v>92</v>
      </c>
      <c r="E21177">
        <v>2643</v>
      </c>
      <c r="F21177">
        <v>1</v>
      </c>
    </row>
    <row r="21178" spans="1:6">
      <c r="A21178">
        <v>7922</v>
      </c>
      <c r="B21178">
        <v>12</v>
      </c>
      <c r="C21178" t="s">
        <v>64</v>
      </c>
      <c r="D21178" t="s">
        <v>92</v>
      </c>
      <c r="E21178">
        <v>3213</v>
      </c>
      <c r="F21178">
        <v>1</v>
      </c>
    </row>
    <row r="21179" spans="1:6">
      <c r="A21179">
        <v>7922</v>
      </c>
      <c r="B21179">
        <v>12</v>
      </c>
      <c r="C21179" t="s">
        <v>64</v>
      </c>
      <c r="D21179" t="s">
        <v>92</v>
      </c>
      <c r="E21179">
        <v>4437</v>
      </c>
      <c r="F21179">
        <v>1</v>
      </c>
    </row>
    <row r="21180" spans="1:6">
      <c r="A21180">
        <v>7922</v>
      </c>
      <c r="B21180">
        <v>12</v>
      </c>
      <c r="C21180" t="s">
        <v>64</v>
      </c>
      <c r="D21180" t="s">
        <v>92</v>
      </c>
      <c r="E21180">
        <v>4273</v>
      </c>
      <c r="F21180">
        <v>1</v>
      </c>
    </row>
    <row r="21181" spans="1:6">
      <c r="A21181">
        <v>7922</v>
      </c>
      <c r="B21181">
        <v>12</v>
      </c>
      <c r="C21181" t="s">
        <v>62</v>
      </c>
      <c r="D21181" t="s">
        <v>92</v>
      </c>
      <c r="E21181">
        <v>2963</v>
      </c>
      <c r="F21181">
        <v>2</v>
      </c>
    </row>
    <row r="21182" spans="1:6">
      <c r="A21182">
        <v>7922</v>
      </c>
      <c r="B21182">
        <v>12</v>
      </c>
      <c r="C21182" t="s">
        <v>62</v>
      </c>
      <c r="D21182" t="s">
        <v>92</v>
      </c>
      <c r="E21182">
        <v>2861</v>
      </c>
      <c r="F21182">
        <v>1</v>
      </c>
    </row>
    <row r="21183" spans="1:6">
      <c r="A21183">
        <v>7922</v>
      </c>
      <c r="B21183">
        <v>12</v>
      </c>
      <c r="C21183" t="s">
        <v>62</v>
      </c>
      <c r="D21183" t="s">
        <v>92</v>
      </c>
      <c r="E21183">
        <v>5962</v>
      </c>
      <c r="F21183">
        <v>1</v>
      </c>
    </row>
    <row r="21184" spans="1:6">
      <c r="A21184">
        <v>7922</v>
      </c>
      <c r="B21184">
        <v>12</v>
      </c>
      <c r="C21184" t="s">
        <v>62</v>
      </c>
      <c r="D21184" t="s">
        <v>92</v>
      </c>
      <c r="E21184">
        <v>4896</v>
      </c>
      <c r="F21184">
        <v>1</v>
      </c>
    </row>
    <row r="21185" spans="1:6">
      <c r="A21185">
        <v>7922</v>
      </c>
      <c r="B21185">
        <v>12</v>
      </c>
      <c r="C21185" t="s">
        <v>62</v>
      </c>
      <c r="D21185" t="s">
        <v>92</v>
      </c>
      <c r="E21185">
        <v>4685</v>
      </c>
      <c r="F21185">
        <v>1</v>
      </c>
    </row>
    <row r="21186" spans="1:6">
      <c r="A21186">
        <v>7922</v>
      </c>
      <c r="B21186">
        <v>12</v>
      </c>
      <c r="C21186" t="s">
        <v>62</v>
      </c>
      <c r="D21186" t="s">
        <v>92</v>
      </c>
      <c r="E21186">
        <v>5681</v>
      </c>
      <c r="F21186">
        <v>1</v>
      </c>
    </row>
    <row r="21187" spans="1:6">
      <c r="A21187">
        <v>7922</v>
      </c>
      <c r="B21187">
        <v>12</v>
      </c>
      <c r="C21187" t="s">
        <v>62</v>
      </c>
      <c r="D21187" t="s">
        <v>92</v>
      </c>
      <c r="E21187">
        <v>5593</v>
      </c>
      <c r="F21187">
        <v>1</v>
      </c>
    </row>
    <row r="21188" spans="1:6">
      <c r="A21188">
        <v>7922</v>
      </c>
      <c r="B21188">
        <v>12</v>
      </c>
      <c r="C21188" t="s">
        <v>62</v>
      </c>
      <c r="D21188" t="s">
        <v>92</v>
      </c>
      <c r="E21188">
        <v>2261</v>
      </c>
      <c r="F21188">
        <v>1</v>
      </c>
    </row>
    <row r="21189" spans="1:6">
      <c r="A21189">
        <v>7922</v>
      </c>
      <c r="B21189">
        <v>12</v>
      </c>
      <c r="C21189" t="s">
        <v>62</v>
      </c>
      <c r="D21189" t="s">
        <v>92</v>
      </c>
      <c r="E21189">
        <v>3213</v>
      </c>
      <c r="F21189">
        <v>1</v>
      </c>
    </row>
    <row r="21190" spans="1:6">
      <c r="A21190">
        <v>7922</v>
      </c>
      <c r="B21190">
        <v>12</v>
      </c>
      <c r="C21190" t="s">
        <v>62</v>
      </c>
      <c r="D21190" t="s">
        <v>92</v>
      </c>
      <c r="E21190">
        <v>5776</v>
      </c>
      <c r="F21190">
        <v>1</v>
      </c>
    </row>
    <row r="21191" spans="1:6">
      <c r="A21191">
        <v>7922</v>
      </c>
      <c r="B21191">
        <v>12</v>
      </c>
      <c r="C21191" t="s">
        <v>62</v>
      </c>
      <c r="D21191" t="s">
        <v>92</v>
      </c>
      <c r="E21191">
        <v>5153</v>
      </c>
      <c r="F21191">
        <v>1</v>
      </c>
    </row>
    <row r="21192" spans="1:6">
      <c r="A21192">
        <v>7922</v>
      </c>
      <c r="B21192">
        <v>12</v>
      </c>
      <c r="C21192" t="s">
        <v>62</v>
      </c>
      <c r="D21192" t="s">
        <v>92</v>
      </c>
      <c r="E21192">
        <v>4737</v>
      </c>
      <c r="F21192">
        <v>1</v>
      </c>
    </row>
    <row r="21193" spans="1:6">
      <c r="A21193">
        <v>7922</v>
      </c>
      <c r="B21193">
        <v>12</v>
      </c>
      <c r="C21193" t="s">
        <v>62</v>
      </c>
      <c r="D21193" t="s">
        <v>92</v>
      </c>
      <c r="E21193">
        <v>1218</v>
      </c>
      <c r="F21193">
        <v>1</v>
      </c>
    </row>
    <row r="21194" spans="1:6">
      <c r="A21194">
        <v>7922</v>
      </c>
      <c r="B21194">
        <v>12</v>
      </c>
      <c r="C21194" t="s">
        <v>62</v>
      </c>
      <c r="D21194" t="s">
        <v>92</v>
      </c>
      <c r="E21194">
        <v>284</v>
      </c>
      <c r="F21194">
        <v>1</v>
      </c>
    </row>
    <row r="21195" spans="1:6">
      <c r="A21195">
        <v>7922</v>
      </c>
      <c r="B21195">
        <v>12</v>
      </c>
      <c r="C21195" t="s">
        <v>62</v>
      </c>
      <c r="D21195" t="s">
        <v>92</v>
      </c>
      <c r="E21195">
        <v>2101</v>
      </c>
      <c r="F21195">
        <v>1</v>
      </c>
    </row>
    <row r="21196" spans="1:6">
      <c r="A21196">
        <v>7922</v>
      </c>
      <c r="B21196">
        <v>12</v>
      </c>
      <c r="C21196" t="s">
        <v>62</v>
      </c>
      <c r="D21196" t="s">
        <v>92</v>
      </c>
      <c r="E21196">
        <v>5046</v>
      </c>
      <c r="F21196">
        <v>1</v>
      </c>
    </row>
    <row r="21197" spans="1:6">
      <c r="A21197">
        <v>7922</v>
      </c>
      <c r="B21197">
        <v>12</v>
      </c>
      <c r="C21197" t="s">
        <v>62</v>
      </c>
      <c r="D21197" t="s">
        <v>92</v>
      </c>
      <c r="E21197">
        <v>5918</v>
      </c>
      <c r="F21197">
        <v>1</v>
      </c>
    </row>
    <row r="21198" spans="1:6">
      <c r="A21198">
        <v>7922</v>
      </c>
      <c r="B21198">
        <v>13</v>
      </c>
      <c r="C21198" t="s">
        <v>64</v>
      </c>
      <c r="D21198" t="s">
        <v>91</v>
      </c>
      <c r="E21198">
        <v>2502</v>
      </c>
      <c r="F21198">
        <v>3</v>
      </c>
    </row>
    <row r="21199" spans="1:6">
      <c r="A21199">
        <v>7922</v>
      </c>
      <c r="B21199">
        <v>13</v>
      </c>
      <c r="C21199" t="s">
        <v>64</v>
      </c>
      <c r="D21199" t="s">
        <v>91</v>
      </c>
      <c r="E21199">
        <v>3467</v>
      </c>
      <c r="F21199">
        <v>3</v>
      </c>
    </row>
    <row r="21200" spans="1:6">
      <c r="A21200">
        <v>7922</v>
      </c>
      <c r="B21200">
        <v>13</v>
      </c>
      <c r="C21200" t="s">
        <v>64</v>
      </c>
      <c r="D21200" t="s">
        <v>91</v>
      </c>
      <c r="E21200">
        <v>4946</v>
      </c>
      <c r="F21200">
        <v>2</v>
      </c>
    </row>
    <row r="21201" spans="1:6">
      <c r="A21201">
        <v>7922</v>
      </c>
      <c r="B21201">
        <v>13</v>
      </c>
      <c r="C21201" t="s">
        <v>64</v>
      </c>
      <c r="D21201" t="s">
        <v>91</v>
      </c>
      <c r="E21201">
        <v>2466</v>
      </c>
      <c r="F21201">
        <v>2</v>
      </c>
    </row>
    <row r="21202" spans="1:6">
      <c r="A21202">
        <v>7922</v>
      </c>
      <c r="B21202">
        <v>13</v>
      </c>
      <c r="C21202" t="s">
        <v>64</v>
      </c>
      <c r="D21202" t="s">
        <v>91</v>
      </c>
      <c r="E21202">
        <v>5053</v>
      </c>
      <c r="F21202">
        <v>2</v>
      </c>
    </row>
    <row r="21203" spans="1:6">
      <c r="A21203">
        <v>7922</v>
      </c>
      <c r="B21203">
        <v>13</v>
      </c>
      <c r="C21203" t="s">
        <v>64</v>
      </c>
      <c r="D21203" t="s">
        <v>91</v>
      </c>
      <c r="E21203">
        <v>5102</v>
      </c>
      <c r="F21203">
        <v>2</v>
      </c>
    </row>
    <row r="21204" spans="1:6">
      <c r="A21204">
        <v>7922</v>
      </c>
      <c r="B21204">
        <v>13</v>
      </c>
      <c r="C21204" t="s">
        <v>64</v>
      </c>
      <c r="D21204" t="s">
        <v>91</v>
      </c>
      <c r="E21204">
        <v>1162</v>
      </c>
      <c r="F21204">
        <v>2</v>
      </c>
    </row>
    <row r="21205" spans="1:6">
      <c r="A21205">
        <v>7922</v>
      </c>
      <c r="B21205">
        <v>13</v>
      </c>
      <c r="C21205" t="s">
        <v>64</v>
      </c>
      <c r="D21205" t="s">
        <v>91</v>
      </c>
      <c r="E21205">
        <v>5918</v>
      </c>
      <c r="F21205">
        <v>2</v>
      </c>
    </row>
    <row r="21206" spans="1:6">
      <c r="A21206">
        <v>7922</v>
      </c>
      <c r="B21206">
        <v>13</v>
      </c>
      <c r="C21206" t="s">
        <v>64</v>
      </c>
      <c r="D21206" t="s">
        <v>91</v>
      </c>
      <c r="E21206">
        <v>2009</v>
      </c>
      <c r="F21206">
        <v>1</v>
      </c>
    </row>
    <row r="21207" spans="1:6">
      <c r="A21207">
        <v>7922</v>
      </c>
      <c r="B21207">
        <v>13</v>
      </c>
      <c r="C21207" t="s">
        <v>64</v>
      </c>
      <c r="D21207" t="s">
        <v>91</v>
      </c>
      <c r="E21207">
        <v>53</v>
      </c>
      <c r="F21207">
        <v>1</v>
      </c>
    </row>
    <row r="21208" spans="1:6">
      <c r="A21208">
        <v>7922</v>
      </c>
      <c r="B21208">
        <v>13</v>
      </c>
      <c r="C21208" t="s">
        <v>64</v>
      </c>
      <c r="D21208" t="s">
        <v>91</v>
      </c>
      <c r="E21208">
        <v>56</v>
      </c>
      <c r="F21208">
        <v>1</v>
      </c>
    </row>
    <row r="21209" spans="1:6">
      <c r="A21209">
        <v>7922</v>
      </c>
      <c r="B21209">
        <v>13</v>
      </c>
      <c r="C21209" t="s">
        <v>64</v>
      </c>
      <c r="D21209" t="s">
        <v>91</v>
      </c>
      <c r="E21209">
        <v>5978</v>
      </c>
      <c r="F21209">
        <v>1</v>
      </c>
    </row>
    <row r="21210" spans="1:6">
      <c r="A21210">
        <v>7922</v>
      </c>
      <c r="B21210">
        <v>13</v>
      </c>
      <c r="C21210" t="s">
        <v>64</v>
      </c>
      <c r="D21210" t="s">
        <v>91</v>
      </c>
      <c r="E21210">
        <v>5962</v>
      </c>
      <c r="F21210">
        <v>1</v>
      </c>
    </row>
    <row r="21211" spans="1:6">
      <c r="A21211">
        <v>7922</v>
      </c>
      <c r="B21211">
        <v>13</v>
      </c>
      <c r="C21211" t="s">
        <v>64</v>
      </c>
      <c r="D21211" t="s">
        <v>91</v>
      </c>
      <c r="E21211">
        <v>5584</v>
      </c>
      <c r="F21211">
        <v>1</v>
      </c>
    </row>
    <row r="21212" spans="1:6">
      <c r="A21212">
        <v>7922</v>
      </c>
      <c r="B21212">
        <v>13</v>
      </c>
      <c r="C21212" t="s">
        <v>64</v>
      </c>
      <c r="D21212" t="s">
        <v>91</v>
      </c>
      <c r="E21212">
        <v>3594</v>
      </c>
      <c r="F21212">
        <v>1</v>
      </c>
    </row>
    <row r="21213" spans="1:6">
      <c r="A21213">
        <v>7922</v>
      </c>
      <c r="B21213">
        <v>13</v>
      </c>
      <c r="C21213" t="s">
        <v>64</v>
      </c>
      <c r="D21213" t="s">
        <v>91</v>
      </c>
      <c r="E21213">
        <v>3225</v>
      </c>
      <c r="F21213">
        <v>1</v>
      </c>
    </row>
    <row r="21214" spans="1:6">
      <c r="A21214">
        <v>7922</v>
      </c>
      <c r="B21214">
        <v>13</v>
      </c>
      <c r="C21214" t="s">
        <v>64</v>
      </c>
      <c r="D21214" t="s">
        <v>91</v>
      </c>
      <c r="E21214">
        <v>225</v>
      </c>
      <c r="F21214">
        <v>1</v>
      </c>
    </row>
    <row r="21215" spans="1:6">
      <c r="A21215">
        <v>7922</v>
      </c>
      <c r="B21215">
        <v>13</v>
      </c>
      <c r="C21215" t="s">
        <v>64</v>
      </c>
      <c r="D21215" t="s">
        <v>91</v>
      </c>
      <c r="E21215">
        <v>4964</v>
      </c>
      <c r="F21215">
        <v>1</v>
      </c>
    </row>
    <row r="21216" spans="1:6">
      <c r="A21216">
        <v>7922</v>
      </c>
      <c r="B21216">
        <v>13</v>
      </c>
      <c r="C21216" t="s">
        <v>64</v>
      </c>
      <c r="D21216" t="s">
        <v>91</v>
      </c>
      <c r="E21216">
        <v>5539</v>
      </c>
      <c r="F21216">
        <v>1</v>
      </c>
    </row>
    <row r="21217" spans="1:6">
      <c r="A21217">
        <v>7922</v>
      </c>
      <c r="B21217">
        <v>13</v>
      </c>
      <c r="C21217" t="s">
        <v>64</v>
      </c>
      <c r="D21217" t="s">
        <v>91</v>
      </c>
      <c r="E21217">
        <v>5131</v>
      </c>
      <c r="F21217">
        <v>1</v>
      </c>
    </row>
    <row r="21218" spans="1:6">
      <c r="A21218">
        <v>7922</v>
      </c>
      <c r="B21218">
        <v>13</v>
      </c>
      <c r="C21218" t="s">
        <v>64</v>
      </c>
      <c r="D21218" t="s">
        <v>91</v>
      </c>
      <c r="E21218">
        <v>4162</v>
      </c>
      <c r="F21218">
        <v>1</v>
      </c>
    </row>
    <row r="21219" spans="1:6">
      <c r="A21219">
        <v>7922</v>
      </c>
      <c r="B21219">
        <v>13</v>
      </c>
      <c r="C21219" t="s">
        <v>64</v>
      </c>
      <c r="D21219" t="s">
        <v>91</v>
      </c>
      <c r="E21219">
        <v>4093</v>
      </c>
      <c r="F21219">
        <v>1</v>
      </c>
    </row>
    <row r="21220" spans="1:6">
      <c r="A21220">
        <v>7922</v>
      </c>
      <c r="B21220">
        <v>13</v>
      </c>
      <c r="C21220" t="s">
        <v>64</v>
      </c>
      <c r="D21220" t="s">
        <v>91</v>
      </c>
      <c r="E21220">
        <v>1156</v>
      </c>
      <c r="F21220">
        <v>1</v>
      </c>
    </row>
    <row r="21221" spans="1:6">
      <c r="A21221">
        <v>7922</v>
      </c>
      <c r="B21221">
        <v>13</v>
      </c>
      <c r="C21221" t="s">
        <v>64</v>
      </c>
      <c r="D21221" t="s">
        <v>91</v>
      </c>
      <c r="E21221">
        <v>3583</v>
      </c>
      <c r="F21221">
        <v>1</v>
      </c>
    </row>
    <row r="21222" spans="1:6">
      <c r="A21222">
        <v>7922</v>
      </c>
      <c r="B21222">
        <v>13</v>
      </c>
      <c r="C21222" t="s">
        <v>64</v>
      </c>
      <c r="D21222" t="s">
        <v>91</v>
      </c>
      <c r="E21222">
        <v>3015</v>
      </c>
      <c r="F21222">
        <v>1</v>
      </c>
    </row>
    <row r="21223" spans="1:6">
      <c r="A21223">
        <v>7922</v>
      </c>
      <c r="B21223">
        <v>14</v>
      </c>
      <c r="C21223" t="s">
        <v>64</v>
      </c>
      <c r="D21223" t="s">
        <v>91</v>
      </c>
      <c r="E21223">
        <v>3257</v>
      </c>
      <c r="F21223">
        <v>6</v>
      </c>
    </row>
    <row r="21224" spans="1:6">
      <c r="A21224">
        <v>7922</v>
      </c>
      <c r="B21224">
        <v>14</v>
      </c>
      <c r="C21224" t="s">
        <v>64</v>
      </c>
      <c r="D21224" t="s">
        <v>91</v>
      </c>
      <c r="E21224">
        <v>49</v>
      </c>
      <c r="F21224">
        <v>4</v>
      </c>
    </row>
    <row r="21225" spans="1:6">
      <c r="A21225">
        <v>7922</v>
      </c>
      <c r="B21225">
        <v>14</v>
      </c>
      <c r="C21225" t="s">
        <v>64</v>
      </c>
      <c r="D21225" t="s">
        <v>91</v>
      </c>
      <c r="E21225">
        <v>2858</v>
      </c>
      <c r="F21225">
        <v>4</v>
      </c>
    </row>
    <row r="21226" spans="1:6">
      <c r="A21226">
        <v>7922</v>
      </c>
      <c r="B21226">
        <v>14</v>
      </c>
      <c r="C21226" t="s">
        <v>64</v>
      </c>
      <c r="D21226" t="s">
        <v>91</v>
      </c>
      <c r="E21226">
        <v>4964</v>
      </c>
      <c r="F21226">
        <v>4</v>
      </c>
    </row>
    <row r="21227" spans="1:6">
      <c r="A21227">
        <v>7922</v>
      </c>
      <c r="B21227">
        <v>14</v>
      </c>
      <c r="C21227" t="s">
        <v>64</v>
      </c>
      <c r="D21227" t="s">
        <v>91</v>
      </c>
      <c r="E21227">
        <v>4192</v>
      </c>
      <c r="F21227">
        <v>4</v>
      </c>
    </row>
    <row r="21228" spans="1:6">
      <c r="A21228">
        <v>7922</v>
      </c>
      <c r="B21228">
        <v>14</v>
      </c>
      <c r="C21228" t="s">
        <v>64</v>
      </c>
      <c r="D21228" t="s">
        <v>91</v>
      </c>
      <c r="E21228">
        <v>4946</v>
      </c>
      <c r="F21228">
        <v>4</v>
      </c>
    </row>
    <row r="21229" spans="1:6">
      <c r="A21229">
        <v>7922</v>
      </c>
      <c r="B21229">
        <v>14</v>
      </c>
      <c r="C21229" t="s">
        <v>64</v>
      </c>
      <c r="D21229" t="s">
        <v>91</v>
      </c>
      <c r="E21229">
        <v>2596</v>
      </c>
      <c r="F21229">
        <v>3</v>
      </c>
    </row>
    <row r="21230" spans="1:6">
      <c r="A21230">
        <v>7922</v>
      </c>
      <c r="B21230">
        <v>14</v>
      </c>
      <c r="C21230" t="s">
        <v>64</v>
      </c>
      <c r="D21230" t="s">
        <v>91</v>
      </c>
      <c r="E21230">
        <v>4701</v>
      </c>
      <c r="F21230">
        <v>2</v>
      </c>
    </row>
    <row r="21231" spans="1:6">
      <c r="A21231">
        <v>7922</v>
      </c>
      <c r="B21231">
        <v>14</v>
      </c>
      <c r="C21231" t="s">
        <v>64</v>
      </c>
      <c r="D21231" t="s">
        <v>91</v>
      </c>
      <c r="E21231">
        <v>1070</v>
      </c>
      <c r="F21231">
        <v>2</v>
      </c>
    </row>
    <row r="21232" spans="1:6">
      <c r="A21232">
        <v>7922</v>
      </c>
      <c r="B21232">
        <v>14</v>
      </c>
      <c r="C21232" t="s">
        <v>64</v>
      </c>
      <c r="D21232" t="s">
        <v>91</v>
      </c>
      <c r="E21232">
        <v>1039</v>
      </c>
      <c r="F21232">
        <v>2</v>
      </c>
    </row>
    <row r="21233" spans="1:6">
      <c r="A21233">
        <v>7922</v>
      </c>
      <c r="B21233">
        <v>14</v>
      </c>
      <c r="C21233" t="s">
        <v>64</v>
      </c>
      <c r="D21233" t="s">
        <v>91</v>
      </c>
      <c r="E21233">
        <v>4093</v>
      </c>
      <c r="F21233">
        <v>2</v>
      </c>
    </row>
    <row r="21234" spans="1:6">
      <c r="A21234">
        <v>7922</v>
      </c>
      <c r="B21234">
        <v>14</v>
      </c>
      <c r="C21234" t="s">
        <v>64</v>
      </c>
      <c r="D21234" t="s">
        <v>91</v>
      </c>
      <c r="E21234">
        <v>4702</v>
      </c>
      <c r="F21234">
        <v>2</v>
      </c>
    </row>
    <row r="21235" spans="1:6">
      <c r="A21235">
        <v>7922</v>
      </c>
      <c r="B21235">
        <v>14</v>
      </c>
      <c r="C21235" t="s">
        <v>64</v>
      </c>
      <c r="D21235" t="s">
        <v>91</v>
      </c>
      <c r="E21235">
        <v>1184</v>
      </c>
      <c r="F21235">
        <v>2</v>
      </c>
    </row>
    <row r="21236" spans="1:6">
      <c r="A21236">
        <v>7922</v>
      </c>
      <c r="B21236">
        <v>14</v>
      </c>
      <c r="C21236" t="s">
        <v>64</v>
      </c>
      <c r="D21236" t="s">
        <v>91</v>
      </c>
      <c r="E21236">
        <v>2979</v>
      </c>
      <c r="F21236">
        <v>1</v>
      </c>
    </row>
    <row r="21237" spans="1:6">
      <c r="A21237">
        <v>7922</v>
      </c>
      <c r="B21237">
        <v>14</v>
      </c>
      <c r="C21237" t="s">
        <v>64</v>
      </c>
      <c r="D21237" t="s">
        <v>91</v>
      </c>
      <c r="E21237">
        <v>4705</v>
      </c>
      <c r="F21237">
        <v>1</v>
      </c>
    </row>
    <row r="21238" spans="1:6">
      <c r="A21238">
        <v>7922</v>
      </c>
      <c r="B21238">
        <v>14</v>
      </c>
      <c r="C21238" t="s">
        <v>64</v>
      </c>
      <c r="D21238" t="s">
        <v>91</v>
      </c>
      <c r="E21238">
        <v>2998</v>
      </c>
      <c r="F21238">
        <v>1</v>
      </c>
    </row>
    <row r="21239" spans="1:6">
      <c r="A21239">
        <v>7922</v>
      </c>
      <c r="B21239">
        <v>14</v>
      </c>
      <c r="C21239" t="s">
        <v>64</v>
      </c>
      <c r="D21239" t="s">
        <v>91</v>
      </c>
      <c r="E21239">
        <v>84</v>
      </c>
      <c r="F21239">
        <v>1</v>
      </c>
    </row>
    <row r="21240" spans="1:6">
      <c r="A21240">
        <v>7922</v>
      </c>
      <c r="B21240">
        <v>14</v>
      </c>
      <c r="C21240" t="s">
        <v>64</v>
      </c>
      <c r="D21240" t="s">
        <v>91</v>
      </c>
      <c r="E21240">
        <v>5978</v>
      </c>
      <c r="F21240">
        <v>1</v>
      </c>
    </row>
    <row r="21241" spans="1:6">
      <c r="A21241">
        <v>7922</v>
      </c>
      <c r="B21241">
        <v>14</v>
      </c>
      <c r="C21241" t="s">
        <v>64</v>
      </c>
      <c r="D21241" t="s">
        <v>91</v>
      </c>
      <c r="E21241">
        <v>2978</v>
      </c>
      <c r="F21241">
        <v>1</v>
      </c>
    </row>
    <row r="21242" spans="1:6">
      <c r="A21242">
        <v>7922</v>
      </c>
      <c r="B21242">
        <v>14</v>
      </c>
      <c r="C21242" t="s">
        <v>64</v>
      </c>
      <c r="D21242" t="s">
        <v>91</v>
      </c>
      <c r="E21242">
        <v>1215</v>
      </c>
      <c r="F21242">
        <v>1</v>
      </c>
    </row>
    <row r="21243" spans="1:6">
      <c r="A21243">
        <v>7922</v>
      </c>
      <c r="B21243">
        <v>14</v>
      </c>
      <c r="C21243" t="s">
        <v>64</v>
      </c>
      <c r="D21243" t="s">
        <v>91</v>
      </c>
      <c r="E21243">
        <v>3583</v>
      </c>
      <c r="F21243">
        <v>1</v>
      </c>
    </row>
    <row r="21244" spans="1:6">
      <c r="A21244">
        <v>7922</v>
      </c>
      <c r="B21244">
        <v>14</v>
      </c>
      <c r="C21244" t="s">
        <v>64</v>
      </c>
      <c r="D21244" t="s">
        <v>91</v>
      </c>
      <c r="E21244">
        <v>136</v>
      </c>
      <c r="F21244">
        <v>1</v>
      </c>
    </row>
    <row r="21245" spans="1:6">
      <c r="A21245">
        <v>7922</v>
      </c>
      <c r="B21245">
        <v>14</v>
      </c>
      <c r="C21245" t="s">
        <v>64</v>
      </c>
      <c r="D21245" t="s">
        <v>91</v>
      </c>
      <c r="E21245">
        <v>2502</v>
      </c>
      <c r="F21245">
        <v>1</v>
      </c>
    </row>
    <row r="21246" spans="1:6">
      <c r="A21246">
        <v>7922</v>
      </c>
      <c r="B21246">
        <v>14</v>
      </c>
      <c r="C21246" t="s">
        <v>64</v>
      </c>
      <c r="D21246" t="s">
        <v>91</v>
      </c>
      <c r="E21246">
        <v>3540</v>
      </c>
      <c r="F21246">
        <v>1</v>
      </c>
    </row>
    <row r="21247" spans="1:6">
      <c r="A21247">
        <v>7922</v>
      </c>
      <c r="B21247">
        <v>14</v>
      </c>
      <c r="C21247" t="s">
        <v>64</v>
      </c>
      <c r="D21247" t="s">
        <v>91</v>
      </c>
      <c r="E21247">
        <v>5176</v>
      </c>
      <c r="F21247">
        <v>1</v>
      </c>
    </row>
    <row r="21248" spans="1:6">
      <c r="A21248">
        <v>7922</v>
      </c>
      <c r="B21248">
        <v>14</v>
      </c>
      <c r="C21248" t="s">
        <v>64</v>
      </c>
      <c r="D21248" t="s">
        <v>91</v>
      </c>
      <c r="E21248">
        <v>6069</v>
      </c>
      <c r="F21248">
        <v>1</v>
      </c>
    </row>
    <row r="21249" spans="1:6">
      <c r="A21249">
        <v>7922</v>
      </c>
      <c r="B21249">
        <v>14</v>
      </c>
      <c r="C21249" t="s">
        <v>62</v>
      </c>
      <c r="D21249" t="s">
        <v>92</v>
      </c>
      <c r="E21249">
        <v>3257</v>
      </c>
      <c r="F21249">
        <v>4</v>
      </c>
    </row>
    <row r="21250" spans="1:6">
      <c r="A21250">
        <v>7922</v>
      </c>
      <c r="B21250">
        <v>14</v>
      </c>
      <c r="C21250" t="s">
        <v>62</v>
      </c>
      <c r="D21250" t="s">
        <v>92</v>
      </c>
      <c r="E21250">
        <v>5176</v>
      </c>
      <c r="F21250">
        <v>2</v>
      </c>
    </row>
    <row r="21251" spans="1:6">
      <c r="A21251">
        <v>7922</v>
      </c>
      <c r="B21251">
        <v>14</v>
      </c>
      <c r="C21251" t="s">
        <v>62</v>
      </c>
      <c r="D21251" t="s">
        <v>92</v>
      </c>
      <c r="E21251">
        <v>49</v>
      </c>
      <c r="F21251">
        <v>2</v>
      </c>
    </row>
    <row r="21252" spans="1:6">
      <c r="A21252">
        <v>7922</v>
      </c>
      <c r="B21252">
        <v>14</v>
      </c>
      <c r="C21252" t="s">
        <v>62</v>
      </c>
      <c r="D21252" t="s">
        <v>92</v>
      </c>
      <c r="E21252">
        <v>4771</v>
      </c>
      <c r="F21252">
        <v>1</v>
      </c>
    </row>
    <row r="21253" spans="1:6">
      <c r="A21253">
        <v>7922</v>
      </c>
      <c r="B21253">
        <v>14</v>
      </c>
      <c r="C21253" t="s">
        <v>62</v>
      </c>
      <c r="D21253" t="s">
        <v>92</v>
      </c>
      <c r="E21253">
        <v>4702</v>
      </c>
      <c r="F21253">
        <v>1</v>
      </c>
    </row>
    <row r="21254" spans="1:6">
      <c r="A21254">
        <v>7922</v>
      </c>
      <c r="B21254">
        <v>14</v>
      </c>
      <c r="C21254" t="s">
        <v>62</v>
      </c>
      <c r="D21254" t="s">
        <v>92</v>
      </c>
      <c r="E21254">
        <v>4227</v>
      </c>
      <c r="F21254">
        <v>1</v>
      </c>
    </row>
    <row r="21255" spans="1:6">
      <c r="A21255">
        <v>7922</v>
      </c>
      <c r="B21255">
        <v>14</v>
      </c>
      <c r="C21255" t="s">
        <v>62</v>
      </c>
      <c r="D21255" t="s">
        <v>92</v>
      </c>
      <c r="E21255">
        <v>1039</v>
      </c>
      <c r="F21255">
        <v>1</v>
      </c>
    </row>
    <row r="21256" spans="1:6">
      <c r="A21256">
        <v>7922</v>
      </c>
      <c r="B21256">
        <v>14</v>
      </c>
      <c r="C21256" t="s">
        <v>62</v>
      </c>
      <c r="D21256" t="s">
        <v>92</v>
      </c>
      <c r="E21256">
        <v>2596</v>
      </c>
      <c r="F21256">
        <v>1</v>
      </c>
    </row>
    <row r="21257" spans="1:6">
      <c r="A21257">
        <v>7922</v>
      </c>
      <c r="B21257">
        <v>14</v>
      </c>
      <c r="C21257" t="s">
        <v>62</v>
      </c>
      <c r="D21257" t="s">
        <v>92</v>
      </c>
      <c r="E21257">
        <v>5978</v>
      </c>
      <c r="F21257">
        <v>1</v>
      </c>
    </row>
    <row r="21258" spans="1:6">
      <c r="A21258">
        <v>7922</v>
      </c>
      <c r="B21258">
        <v>14</v>
      </c>
      <c r="C21258" t="s">
        <v>62</v>
      </c>
      <c r="D21258" t="s">
        <v>92</v>
      </c>
      <c r="E21258">
        <v>4192</v>
      </c>
      <c r="F21258">
        <v>1</v>
      </c>
    </row>
    <row r="21259" spans="1:6">
      <c r="A21259">
        <v>7922</v>
      </c>
      <c r="B21259">
        <v>14</v>
      </c>
      <c r="C21259" t="s">
        <v>62</v>
      </c>
      <c r="D21259" t="s">
        <v>92</v>
      </c>
      <c r="E21259">
        <v>79</v>
      </c>
      <c r="F21259">
        <v>1</v>
      </c>
    </row>
    <row r="21260" spans="1:6">
      <c r="A21260">
        <v>7922</v>
      </c>
      <c r="B21260">
        <v>14</v>
      </c>
      <c r="C21260" t="s">
        <v>62</v>
      </c>
      <c r="D21260" t="s">
        <v>92</v>
      </c>
      <c r="E21260">
        <v>4964</v>
      </c>
      <c r="F21260">
        <v>1</v>
      </c>
    </row>
    <row r="21261" spans="1:6">
      <c r="A21261">
        <v>7922</v>
      </c>
      <c r="B21261">
        <v>14</v>
      </c>
      <c r="C21261" t="s">
        <v>62</v>
      </c>
      <c r="D21261" t="s">
        <v>92</v>
      </c>
      <c r="E21261">
        <v>4701</v>
      </c>
      <c r="F21261">
        <v>1</v>
      </c>
    </row>
    <row r="21262" spans="1:6">
      <c r="A21262">
        <v>7922</v>
      </c>
      <c r="B21262">
        <v>14</v>
      </c>
      <c r="C21262" t="s">
        <v>62</v>
      </c>
      <c r="D21262" t="s">
        <v>92</v>
      </c>
      <c r="E21262">
        <v>5584</v>
      </c>
      <c r="F21262">
        <v>1</v>
      </c>
    </row>
    <row r="21263" spans="1:6">
      <c r="A21263">
        <v>7922</v>
      </c>
      <c r="B21263">
        <v>14</v>
      </c>
      <c r="C21263" t="s">
        <v>62</v>
      </c>
      <c r="D21263" t="s">
        <v>92</v>
      </c>
      <c r="E21263">
        <v>2999</v>
      </c>
      <c r="F21263">
        <v>1</v>
      </c>
    </row>
    <row r="21264" spans="1:6">
      <c r="A21264">
        <v>7922</v>
      </c>
      <c r="B21264">
        <v>14</v>
      </c>
      <c r="C21264" t="s">
        <v>62</v>
      </c>
      <c r="D21264" t="s">
        <v>92</v>
      </c>
      <c r="E21264">
        <v>2709</v>
      </c>
      <c r="F21264">
        <v>1</v>
      </c>
    </row>
    <row r="21265" spans="1:6">
      <c r="A21265">
        <v>7922</v>
      </c>
      <c r="B21265">
        <v>15</v>
      </c>
      <c r="C21265" t="s">
        <v>64</v>
      </c>
      <c r="D21265" t="s">
        <v>91</v>
      </c>
      <c r="E21265">
        <v>1139</v>
      </c>
      <c r="F21265">
        <v>7</v>
      </c>
    </row>
    <row r="21266" spans="1:6">
      <c r="A21266">
        <v>7922</v>
      </c>
      <c r="B21266">
        <v>15</v>
      </c>
      <c r="C21266" t="s">
        <v>64</v>
      </c>
      <c r="D21266" t="s">
        <v>91</v>
      </c>
      <c r="E21266">
        <v>301</v>
      </c>
      <c r="F21266">
        <v>4</v>
      </c>
    </row>
    <row r="21267" spans="1:6">
      <c r="A21267">
        <v>7922</v>
      </c>
      <c r="B21267">
        <v>15</v>
      </c>
      <c r="C21267" t="s">
        <v>64</v>
      </c>
      <c r="D21267" t="s">
        <v>91</v>
      </c>
      <c r="E21267">
        <v>1215</v>
      </c>
      <c r="F21267">
        <v>3</v>
      </c>
    </row>
    <row r="21268" spans="1:6">
      <c r="A21268">
        <v>7922</v>
      </c>
      <c r="B21268">
        <v>15</v>
      </c>
      <c r="C21268" t="s">
        <v>64</v>
      </c>
      <c r="D21268" t="s">
        <v>91</v>
      </c>
      <c r="E21268">
        <v>30</v>
      </c>
      <c r="F21268">
        <v>3</v>
      </c>
    </row>
    <row r="21269" spans="1:6">
      <c r="A21269">
        <v>7922</v>
      </c>
      <c r="B21269">
        <v>15</v>
      </c>
      <c r="C21269" t="s">
        <v>64</v>
      </c>
      <c r="D21269" t="s">
        <v>91</v>
      </c>
      <c r="E21269">
        <v>2709</v>
      </c>
      <c r="F21269">
        <v>3</v>
      </c>
    </row>
    <row r="21270" spans="1:6">
      <c r="A21270">
        <v>7922</v>
      </c>
      <c r="B21270">
        <v>15</v>
      </c>
      <c r="C21270" t="s">
        <v>64</v>
      </c>
      <c r="D21270" t="s">
        <v>91</v>
      </c>
      <c r="E21270">
        <v>3257</v>
      </c>
      <c r="F21270">
        <v>2</v>
      </c>
    </row>
    <row r="21271" spans="1:6">
      <c r="A21271">
        <v>7922</v>
      </c>
      <c r="B21271">
        <v>15</v>
      </c>
      <c r="C21271" t="s">
        <v>64</v>
      </c>
      <c r="D21271" t="s">
        <v>91</v>
      </c>
      <c r="E21271">
        <v>5439</v>
      </c>
      <c r="F21271">
        <v>2</v>
      </c>
    </row>
    <row r="21272" spans="1:6">
      <c r="A21272">
        <v>7922</v>
      </c>
      <c r="B21272">
        <v>15</v>
      </c>
      <c r="C21272" t="s">
        <v>64</v>
      </c>
      <c r="D21272" t="s">
        <v>91</v>
      </c>
      <c r="E21272">
        <v>1160</v>
      </c>
      <c r="F21272">
        <v>2</v>
      </c>
    </row>
    <row r="21273" spans="1:6">
      <c r="A21273">
        <v>7922</v>
      </c>
      <c r="B21273">
        <v>15</v>
      </c>
      <c r="C21273" t="s">
        <v>64</v>
      </c>
      <c r="D21273" t="s">
        <v>91</v>
      </c>
      <c r="E21273">
        <v>5559</v>
      </c>
      <c r="F21273">
        <v>2</v>
      </c>
    </row>
    <row r="21274" spans="1:6">
      <c r="A21274">
        <v>7922</v>
      </c>
      <c r="B21274">
        <v>15</v>
      </c>
      <c r="C21274" t="s">
        <v>64</v>
      </c>
      <c r="D21274" t="s">
        <v>91</v>
      </c>
      <c r="E21274">
        <v>185</v>
      </c>
      <c r="F21274">
        <v>2</v>
      </c>
    </row>
    <row r="21275" spans="1:6">
      <c r="A21275">
        <v>7922</v>
      </c>
      <c r="B21275">
        <v>15</v>
      </c>
      <c r="C21275" t="s">
        <v>64</v>
      </c>
      <c r="D21275" t="s">
        <v>91</v>
      </c>
      <c r="E21275">
        <v>79</v>
      </c>
      <c r="F21275">
        <v>2</v>
      </c>
    </row>
    <row r="21276" spans="1:6">
      <c r="A21276">
        <v>7922</v>
      </c>
      <c r="B21276">
        <v>15</v>
      </c>
      <c r="C21276" t="s">
        <v>64</v>
      </c>
      <c r="D21276" t="s">
        <v>91</v>
      </c>
      <c r="E21276">
        <v>5993</v>
      </c>
      <c r="F21276">
        <v>2</v>
      </c>
    </row>
    <row r="21277" spans="1:6">
      <c r="A21277">
        <v>7922</v>
      </c>
      <c r="B21277">
        <v>15</v>
      </c>
      <c r="C21277" t="s">
        <v>64</v>
      </c>
      <c r="D21277" t="s">
        <v>91</v>
      </c>
      <c r="E21277">
        <v>2859</v>
      </c>
      <c r="F21277">
        <v>2</v>
      </c>
    </row>
    <row r="21278" spans="1:6">
      <c r="A21278">
        <v>7922</v>
      </c>
      <c r="B21278">
        <v>15</v>
      </c>
      <c r="C21278" t="s">
        <v>64</v>
      </c>
      <c r="D21278" t="s">
        <v>91</v>
      </c>
      <c r="E21278">
        <v>4116</v>
      </c>
      <c r="F21278">
        <v>2</v>
      </c>
    </row>
    <row r="21279" spans="1:6">
      <c r="A21279">
        <v>7922</v>
      </c>
      <c r="B21279">
        <v>15</v>
      </c>
      <c r="C21279" t="s">
        <v>64</v>
      </c>
      <c r="D21279" t="s">
        <v>91</v>
      </c>
      <c r="E21279">
        <v>1225</v>
      </c>
      <c r="F21279">
        <v>2</v>
      </c>
    </row>
    <row r="21280" spans="1:6">
      <c r="A21280">
        <v>7922</v>
      </c>
      <c r="B21280">
        <v>15</v>
      </c>
      <c r="C21280" t="s">
        <v>64</v>
      </c>
      <c r="D21280" t="s">
        <v>91</v>
      </c>
      <c r="E21280">
        <v>2678</v>
      </c>
      <c r="F21280">
        <v>2</v>
      </c>
    </row>
    <row r="21281" spans="1:6">
      <c r="A21281">
        <v>7922</v>
      </c>
      <c r="B21281">
        <v>15</v>
      </c>
      <c r="C21281" t="s">
        <v>64</v>
      </c>
      <c r="D21281" t="s">
        <v>91</v>
      </c>
      <c r="E21281">
        <v>2514</v>
      </c>
      <c r="F21281">
        <v>1</v>
      </c>
    </row>
    <row r="21282" spans="1:6">
      <c r="A21282">
        <v>7922</v>
      </c>
      <c r="B21282">
        <v>15</v>
      </c>
      <c r="C21282" t="s">
        <v>64</v>
      </c>
      <c r="D21282" t="s">
        <v>91</v>
      </c>
      <c r="E21282">
        <v>3540</v>
      </c>
      <c r="F21282">
        <v>1</v>
      </c>
    </row>
    <row r="21283" spans="1:6">
      <c r="A21283">
        <v>7922</v>
      </c>
      <c r="B21283">
        <v>15</v>
      </c>
      <c r="C21283" t="s">
        <v>64</v>
      </c>
      <c r="D21283" t="s">
        <v>91</v>
      </c>
      <c r="E21283">
        <v>3115</v>
      </c>
      <c r="F21283">
        <v>1</v>
      </c>
    </row>
    <row r="21284" spans="1:6">
      <c r="A21284">
        <v>7922</v>
      </c>
      <c r="B21284">
        <v>15</v>
      </c>
      <c r="C21284" t="s">
        <v>64</v>
      </c>
      <c r="D21284" t="s">
        <v>91</v>
      </c>
      <c r="E21284">
        <v>2921</v>
      </c>
      <c r="F21284">
        <v>1</v>
      </c>
    </row>
    <row r="21285" spans="1:6">
      <c r="A21285">
        <v>7922</v>
      </c>
      <c r="B21285">
        <v>15</v>
      </c>
      <c r="C21285" t="s">
        <v>64</v>
      </c>
      <c r="D21285" t="s">
        <v>91</v>
      </c>
      <c r="E21285">
        <v>5642</v>
      </c>
      <c r="F21285">
        <v>1</v>
      </c>
    </row>
    <row r="21286" spans="1:6">
      <c r="A21286">
        <v>7922</v>
      </c>
      <c r="B21286">
        <v>15</v>
      </c>
      <c r="C21286" t="s">
        <v>64</v>
      </c>
      <c r="D21286" t="s">
        <v>91</v>
      </c>
      <c r="E21286">
        <v>2451</v>
      </c>
      <c r="F21286">
        <v>1</v>
      </c>
    </row>
    <row r="21287" spans="1:6">
      <c r="A21287">
        <v>7922</v>
      </c>
      <c r="B21287">
        <v>15</v>
      </c>
      <c r="C21287" t="s">
        <v>64</v>
      </c>
      <c r="D21287" t="s">
        <v>91</v>
      </c>
      <c r="E21287">
        <v>4118</v>
      </c>
      <c r="F21287">
        <v>1</v>
      </c>
    </row>
    <row r="21288" spans="1:6">
      <c r="A21288">
        <v>7922</v>
      </c>
      <c r="B21288">
        <v>15</v>
      </c>
      <c r="C21288" t="s">
        <v>64</v>
      </c>
      <c r="D21288" t="s">
        <v>91</v>
      </c>
      <c r="E21288">
        <v>5017</v>
      </c>
      <c r="F21288">
        <v>1</v>
      </c>
    </row>
    <row r="21289" spans="1:6">
      <c r="A21289">
        <v>7922</v>
      </c>
      <c r="B21289">
        <v>15</v>
      </c>
      <c r="C21289" t="s">
        <v>64</v>
      </c>
      <c r="D21289" t="s">
        <v>91</v>
      </c>
      <c r="E21289">
        <v>5372</v>
      </c>
      <c r="F21289">
        <v>1</v>
      </c>
    </row>
    <row r="21290" spans="1:6">
      <c r="A21290">
        <v>7922</v>
      </c>
      <c r="B21290">
        <v>15</v>
      </c>
      <c r="C21290" t="s">
        <v>64</v>
      </c>
      <c r="D21290" t="s">
        <v>91</v>
      </c>
      <c r="E21290">
        <v>214</v>
      </c>
      <c r="F21290">
        <v>1</v>
      </c>
    </row>
    <row r="21291" spans="1:6">
      <c r="A21291">
        <v>7922</v>
      </c>
      <c r="B21291">
        <v>15</v>
      </c>
      <c r="C21291" t="s">
        <v>64</v>
      </c>
      <c r="D21291" t="s">
        <v>91</v>
      </c>
      <c r="E21291">
        <v>3527</v>
      </c>
      <c r="F21291">
        <v>1</v>
      </c>
    </row>
    <row r="21292" spans="1:6">
      <c r="A21292">
        <v>7922</v>
      </c>
      <c r="B21292">
        <v>15</v>
      </c>
      <c r="C21292" t="s">
        <v>64</v>
      </c>
      <c r="D21292" t="s">
        <v>91</v>
      </c>
      <c r="E21292">
        <v>84</v>
      </c>
      <c r="F21292">
        <v>1</v>
      </c>
    </row>
    <row r="21293" spans="1:6">
      <c r="A21293">
        <v>7922</v>
      </c>
      <c r="B21293">
        <v>15</v>
      </c>
      <c r="C21293" t="s">
        <v>64</v>
      </c>
      <c r="D21293" t="s">
        <v>91</v>
      </c>
      <c r="E21293">
        <v>2429</v>
      </c>
      <c r="F21293">
        <v>1</v>
      </c>
    </row>
    <row r="21294" spans="1:6">
      <c r="A21294">
        <v>7922</v>
      </c>
      <c r="B21294">
        <v>15</v>
      </c>
      <c r="C21294" t="s">
        <v>64</v>
      </c>
      <c r="D21294" t="s">
        <v>91</v>
      </c>
      <c r="E21294">
        <v>1067</v>
      </c>
      <c r="F21294">
        <v>1</v>
      </c>
    </row>
    <row r="21295" spans="1:6">
      <c r="A21295">
        <v>7922</v>
      </c>
      <c r="B21295">
        <v>15</v>
      </c>
      <c r="C21295" t="s">
        <v>64</v>
      </c>
      <c r="D21295" t="s">
        <v>91</v>
      </c>
      <c r="E21295">
        <v>2083</v>
      </c>
      <c r="F21295">
        <v>1</v>
      </c>
    </row>
    <row r="21296" spans="1:6">
      <c r="A21296">
        <v>7922</v>
      </c>
      <c r="B21296">
        <v>15</v>
      </c>
      <c r="C21296" t="s">
        <v>64</v>
      </c>
      <c r="D21296" t="s">
        <v>91</v>
      </c>
      <c r="E21296">
        <v>322</v>
      </c>
      <c r="F21296">
        <v>1</v>
      </c>
    </row>
    <row r="21297" spans="1:6">
      <c r="A21297">
        <v>7922</v>
      </c>
      <c r="B21297">
        <v>15</v>
      </c>
      <c r="C21297" t="s">
        <v>64</v>
      </c>
      <c r="D21297" t="s">
        <v>91</v>
      </c>
      <c r="E21297">
        <v>4508</v>
      </c>
      <c r="F21297">
        <v>1</v>
      </c>
    </row>
    <row r="21298" spans="1:6">
      <c r="A21298">
        <v>7922</v>
      </c>
      <c r="B21298">
        <v>15</v>
      </c>
      <c r="C21298" t="s">
        <v>64</v>
      </c>
      <c r="D21298" t="s">
        <v>91</v>
      </c>
      <c r="E21298">
        <v>4230</v>
      </c>
      <c r="F21298">
        <v>1</v>
      </c>
    </row>
    <row r="21299" spans="1:6">
      <c r="A21299">
        <v>7922</v>
      </c>
      <c r="B21299">
        <v>15</v>
      </c>
      <c r="C21299" t="s">
        <v>64</v>
      </c>
      <c r="D21299" t="s">
        <v>91</v>
      </c>
      <c r="E21299">
        <v>5056</v>
      </c>
      <c r="F21299">
        <v>1</v>
      </c>
    </row>
    <row r="21300" spans="1:6">
      <c r="A21300">
        <v>7922</v>
      </c>
      <c r="B21300">
        <v>15</v>
      </c>
      <c r="C21300" t="s">
        <v>64</v>
      </c>
      <c r="D21300" t="s">
        <v>91</v>
      </c>
      <c r="E21300">
        <v>2243</v>
      </c>
      <c r="F21300">
        <v>1</v>
      </c>
    </row>
    <row r="21301" spans="1:6">
      <c r="A21301">
        <v>7922</v>
      </c>
      <c r="B21301">
        <v>15</v>
      </c>
      <c r="C21301" t="s">
        <v>64</v>
      </c>
      <c r="D21301" t="s">
        <v>91</v>
      </c>
      <c r="E21301">
        <v>4302</v>
      </c>
      <c r="F21301">
        <v>1</v>
      </c>
    </row>
    <row r="21302" spans="1:6">
      <c r="A21302">
        <v>7922</v>
      </c>
      <c r="B21302">
        <v>15</v>
      </c>
      <c r="C21302" t="s">
        <v>64</v>
      </c>
      <c r="D21302" t="s">
        <v>91</v>
      </c>
      <c r="E21302">
        <v>5036</v>
      </c>
      <c r="F21302">
        <v>1</v>
      </c>
    </row>
    <row r="21303" spans="1:6">
      <c r="A21303">
        <v>7922</v>
      </c>
      <c r="B21303">
        <v>15</v>
      </c>
      <c r="C21303" t="s">
        <v>64</v>
      </c>
      <c r="D21303" t="s">
        <v>91</v>
      </c>
      <c r="E21303">
        <v>4702</v>
      </c>
      <c r="F21303">
        <v>1</v>
      </c>
    </row>
    <row r="21304" spans="1:6">
      <c r="A21304">
        <v>7922</v>
      </c>
      <c r="B21304">
        <v>15</v>
      </c>
      <c r="C21304" t="s">
        <v>64</v>
      </c>
      <c r="D21304" t="s">
        <v>91</v>
      </c>
      <c r="E21304">
        <v>6138</v>
      </c>
      <c r="F21304">
        <v>1</v>
      </c>
    </row>
    <row r="21305" spans="1:6">
      <c r="A21305">
        <v>7922</v>
      </c>
      <c r="B21305">
        <v>15</v>
      </c>
      <c r="C21305" t="s">
        <v>64</v>
      </c>
      <c r="D21305" t="s">
        <v>91</v>
      </c>
      <c r="E21305">
        <v>3317</v>
      </c>
      <c r="F21305">
        <v>1</v>
      </c>
    </row>
    <row r="21306" spans="1:6">
      <c r="A21306">
        <v>7922</v>
      </c>
      <c r="B21306">
        <v>15</v>
      </c>
      <c r="C21306" t="s">
        <v>64</v>
      </c>
      <c r="D21306" t="s">
        <v>91</v>
      </c>
      <c r="E21306">
        <v>4553</v>
      </c>
      <c r="F21306">
        <v>1</v>
      </c>
    </row>
    <row r="21307" spans="1:6">
      <c r="A21307">
        <v>7922</v>
      </c>
      <c r="B21307">
        <v>15</v>
      </c>
      <c r="C21307" t="s">
        <v>64</v>
      </c>
      <c r="D21307" t="s">
        <v>91</v>
      </c>
      <c r="E21307">
        <v>2530</v>
      </c>
      <c r="F21307">
        <v>1</v>
      </c>
    </row>
    <row r="21308" spans="1:6">
      <c r="A21308">
        <v>7922</v>
      </c>
      <c r="B21308">
        <v>15</v>
      </c>
      <c r="C21308" t="s">
        <v>64</v>
      </c>
      <c r="D21308" t="s">
        <v>91</v>
      </c>
      <c r="E21308">
        <v>3056</v>
      </c>
      <c r="F21308">
        <v>1</v>
      </c>
    </row>
    <row r="21309" spans="1:6">
      <c r="A21309">
        <v>7922</v>
      </c>
      <c r="B21309">
        <v>15</v>
      </c>
      <c r="C21309" t="s">
        <v>64</v>
      </c>
      <c r="D21309" t="s">
        <v>91</v>
      </c>
      <c r="E21309">
        <v>2033</v>
      </c>
      <c r="F21309">
        <v>1</v>
      </c>
    </row>
    <row r="21310" spans="1:6">
      <c r="A21310">
        <v>7922</v>
      </c>
      <c r="B21310">
        <v>16</v>
      </c>
      <c r="C21310" t="s">
        <v>64</v>
      </c>
      <c r="D21310" t="s">
        <v>91</v>
      </c>
      <c r="E21310">
        <v>1125</v>
      </c>
      <c r="F21310">
        <v>6</v>
      </c>
    </row>
    <row r="21311" spans="1:6">
      <c r="A21311">
        <v>7922</v>
      </c>
      <c r="B21311">
        <v>16</v>
      </c>
      <c r="C21311" t="s">
        <v>64</v>
      </c>
      <c r="D21311" t="s">
        <v>91</v>
      </c>
      <c r="E21311">
        <v>2451</v>
      </c>
      <c r="F21311">
        <v>6</v>
      </c>
    </row>
    <row r="21312" spans="1:6">
      <c r="A21312">
        <v>7922</v>
      </c>
      <c r="B21312">
        <v>16</v>
      </c>
      <c r="C21312" t="s">
        <v>64</v>
      </c>
      <c r="D21312" t="s">
        <v>91</v>
      </c>
      <c r="E21312">
        <v>3318</v>
      </c>
      <c r="F21312">
        <v>5</v>
      </c>
    </row>
    <row r="21313" spans="1:6">
      <c r="A21313">
        <v>7922</v>
      </c>
      <c r="B21313">
        <v>16</v>
      </c>
      <c r="C21313" t="s">
        <v>64</v>
      </c>
      <c r="D21313" t="s">
        <v>91</v>
      </c>
      <c r="E21313">
        <v>214</v>
      </c>
      <c r="F21313">
        <v>3</v>
      </c>
    </row>
    <row r="21314" spans="1:6">
      <c r="A21314">
        <v>7922</v>
      </c>
      <c r="B21314">
        <v>16</v>
      </c>
      <c r="C21314" t="s">
        <v>64</v>
      </c>
      <c r="D21314" t="s">
        <v>91</v>
      </c>
      <c r="E21314">
        <v>5767</v>
      </c>
      <c r="F21314">
        <v>3</v>
      </c>
    </row>
    <row r="21315" spans="1:6">
      <c r="A21315">
        <v>7922</v>
      </c>
      <c r="B21315">
        <v>16</v>
      </c>
      <c r="C21315" t="s">
        <v>64</v>
      </c>
      <c r="D21315" t="s">
        <v>91</v>
      </c>
      <c r="E21315">
        <v>4565</v>
      </c>
      <c r="F21315">
        <v>3</v>
      </c>
    </row>
    <row r="21316" spans="1:6">
      <c r="A21316">
        <v>7922</v>
      </c>
      <c r="B21316">
        <v>16</v>
      </c>
      <c r="C21316" t="s">
        <v>64</v>
      </c>
      <c r="D21316" t="s">
        <v>91</v>
      </c>
      <c r="E21316">
        <v>5948</v>
      </c>
      <c r="F21316">
        <v>3</v>
      </c>
    </row>
    <row r="21317" spans="1:6">
      <c r="A21317">
        <v>7922</v>
      </c>
      <c r="B21317">
        <v>16</v>
      </c>
      <c r="C21317" t="s">
        <v>64</v>
      </c>
      <c r="D21317" t="s">
        <v>91</v>
      </c>
      <c r="E21317">
        <v>5253</v>
      </c>
      <c r="F21317">
        <v>2</v>
      </c>
    </row>
    <row r="21318" spans="1:6">
      <c r="A21318">
        <v>7922</v>
      </c>
      <c r="B21318">
        <v>16</v>
      </c>
      <c r="C21318" t="s">
        <v>64</v>
      </c>
      <c r="D21318" t="s">
        <v>91</v>
      </c>
      <c r="E21318">
        <v>2922</v>
      </c>
      <c r="F21318">
        <v>2</v>
      </c>
    </row>
    <row r="21319" spans="1:6">
      <c r="A21319">
        <v>7922</v>
      </c>
      <c r="B21319">
        <v>16</v>
      </c>
      <c r="C21319" t="s">
        <v>64</v>
      </c>
      <c r="D21319" t="s">
        <v>91</v>
      </c>
      <c r="E21319">
        <v>249</v>
      </c>
      <c r="F21319">
        <v>2</v>
      </c>
    </row>
    <row r="21320" spans="1:6">
      <c r="A21320">
        <v>7922</v>
      </c>
      <c r="B21320">
        <v>16</v>
      </c>
      <c r="C21320" t="s">
        <v>64</v>
      </c>
      <c r="D21320" t="s">
        <v>91</v>
      </c>
      <c r="E21320">
        <v>3522</v>
      </c>
      <c r="F21320">
        <v>2</v>
      </c>
    </row>
    <row r="21321" spans="1:6">
      <c r="A21321">
        <v>7922</v>
      </c>
      <c r="B21321">
        <v>16</v>
      </c>
      <c r="C21321" t="s">
        <v>64</v>
      </c>
      <c r="D21321" t="s">
        <v>91</v>
      </c>
      <c r="E21321">
        <v>5123</v>
      </c>
      <c r="F21321">
        <v>2</v>
      </c>
    </row>
    <row r="21322" spans="1:6">
      <c r="A21322">
        <v>7922</v>
      </c>
      <c r="B21322">
        <v>16</v>
      </c>
      <c r="C21322" t="s">
        <v>64</v>
      </c>
      <c r="D21322" t="s">
        <v>91</v>
      </c>
      <c r="E21322">
        <v>5834</v>
      </c>
      <c r="F21322">
        <v>2</v>
      </c>
    </row>
    <row r="21323" spans="1:6">
      <c r="A21323">
        <v>7922</v>
      </c>
      <c r="B21323">
        <v>16</v>
      </c>
      <c r="C21323" t="s">
        <v>64</v>
      </c>
      <c r="D21323" t="s">
        <v>91</v>
      </c>
      <c r="E21323">
        <v>3049</v>
      </c>
      <c r="F21323">
        <v>2</v>
      </c>
    </row>
    <row r="21324" spans="1:6">
      <c r="A21324">
        <v>7922</v>
      </c>
      <c r="B21324">
        <v>16</v>
      </c>
      <c r="C21324" t="s">
        <v>64</v>
      </c>
      <c r="D21324" t="s">
        <v>91</v>
      </c>
      <c r="E21324">
        <v>4360</v>
      </c>
      <c r="F21324">
        <v>1</v>
      </c>
    </row>
    <row r="21325" spans="1:6">
      <c r="A21325">
        <v>7922</v>
      </c>
      <c r="B21325">
        <v>16</v>
      </c>
      <c r="C21325" t="s">
        <v>64</v>
      </c>
      <c r="D21325" t="s">
        <v>91</v>
      </c>
      <c r="E21325">
        <v>2699</v>
      </c>
      <c r="F21325">
        <v>1</v>
      </c>
    </row>
    <row r="21326" spans="1:6">
      <c r="A21326">
        <v>7922</v>
      </c>
      <c r="B21326">
        <v>16</v>
      </c>
      <c r="C21326" t="s">
        <v>64</v>
      </c>
      <c r="D21326" t="s">
        <v>91</v>
      </c>
      <c r="E21326">
        <v>4667</v>
      </c>
      <c r="F21326">
        <v>1</v>
      </c>
    </row>
    <row r="21327" spans="1:6">
      <c r="A21327">
        <v>7922</v>
      </c>
      <c r="B21327">
        <v>16</v>
      </c>
      <c r="C21327" t="s">
        <v>64</v>
      </c>
      <c r="D21327" t="s">
        <v>91</v>
      </c>
      <c r="E21327">
        <v>4553</v>
      </c>
      <c r="F21327">
        <v>1</v>
      </c>
    </row>
    <row r="21328" spans="1:6">
      <c r="A21328">
        <v>7922</v>
      </c>
      <c r="B21328">
        <v>16</v>
      </c>
      <c r="C21328" t="s">
        <v>64</v>
      </c>
      <c r="D21328" t="s">
        <v>91</v>
      </c>
      <c r="E21328">
        <v>2539</v>
      </c>
      <c r="F21328">
        <v>1</v>
      </c>
    </row>
    <row r="21329" spans="1:6">
      <c r="A21329">
        <v>7922</v>
      </c>
      <c r="B21329">
        <v>16</v>
      </c>
      <c r="C21329" t="s">
        <v>64</v>
      </c>
      <c r="D21329" t="s">
        <v>91</v>
      </c>
      <c r="E21329">
        <v>2949</v>
      </c>
      <c r="F21329">
        <v>1</v>
      </c>
    </row>
    <row r="21330" spans="1:6">
      <c r="A21330">
        <v>7922</v>
      </c>
      <c r="B21330">
        <v>16</v>
      </c>
      <c r="C21330" t="s">
        <v>64</v>
      </c>
      <c r="D21330" t="s">
        <v>91</v>
      </c>
      <c r="E21330">
        <v>4241</v>
      </c>
      <c r="F21330">
        <v>1</v>
      </c>
    </row>
    <row r="21331" spans="1:6">
      <c r="A21331">
        <v>7922</v>
      </c>
      <c r="B21331">
        <v>16</v>
      </c>
      <c r="C21331" t="s">
        <v>64</v>
      </c>
      <c r="D21331" t="s">
        <v>91</v>
      </c>
      <c r="E21331">
        <v>5783</v>
      </c>
      <c r="F21331">
        <v>1</v>
      </c>
    </row>
    <row r="21332" spans="1:6">
      <c r="A21332">
        <v>7922</v>
      </c>
      <c r="B21332">
        <v>16</v>
      </c>
      <c r="C21332" t="s">
        <v>64</v>
      </c>
      <c r="D21332" t="s">
        <v>91</v>
      </c>
      <c r="E21332">
        <v>5088</v>
      </c>
      <c r="F21332">
        <v>1</v>
      </c>
    </row>
    <row r="21333" spans="1:6">
      <c r="A21333">
        <v>7922</v>
      </c>
      <c r="B21333">
        <v>16</v>
      </c>
      <c r="C21333" t="s">
        <v>64</v>
      </c>
      <c r="D21333" t="s">
        <v>91</v>
      </c>
      <c r="E21333">
        <v>5017</v>
      </c>
      <c r="F21333">
        <v>1</v>
      </c>
    </row>
    <row r="21334" spans="1:6">
      <c r="A21334">
        <v>7922</v>
      </c>
      <c r="B21334">
        <v>16</v>
      </c>
      <c r="C21334" t="s">
        <v>64</v>
      </c>
      <c r="D21334" t="s">
        <v>91</v>
      </c>
      <c r="E21334">
        <v>5391</v>
      </c>
      <c r="F21334">
        <v>1</v>
      </c>
    </row>
    <row r="21335" spans="1:6">
      <c r="A21335">
        <v>7922</v>
      </c>
      <c r="B21335">
        <v>16</v>
      </c>
      <c r="C21335" t="s">
        <v>64</v>
      </c>
      <c r="D21335" t="s">
        <v>91</v>
      </c>
      <c r="E21335">
        <v>2243</v>
      </c>
      <c r="F21335">
        <v>1</v>
      </c>
    </row>
    <row r="21336" spans="1:6">
      <c r="A21336">
        <v>7922</v>
      </c>
      <c r="B21336">
        <v>16</v>
      </c>
      <c r="C21336" t="s">
        <v>64</v>
      </c>
      <c r="D21336" t="s">
        <v>91</v>
      </c>
      <c r="E21336">
        <v>2099</v>
      </c>
      <c r="F21336">
        <v>1</v>
      </c>
    </row>
    <row r="21337" spans="1:6">
      <c r="A21337">
        <v>7922</v>
      </c>
      <c r="B21337">
        <v>16</v>
      </c>
      <c r="C21337" t="s">
        <v>64</v>
      </c>
      <c r="D21337" t="s">
        <v>91</v>
      </c>
      <c r="E21337">
        <v>1065</v>
      </c>
      <c r="F21337">
        <v>1</v>
      </c>
    </row>
    <row r="21338" spans="1:6">
      <c r="A21338">
        <v>7922</v>
      </c>
      <c r="B21338">
        <v>16</v>
      </c>
      <c r="C21338" t="s">
        <v>64</v>
      </c>
      <c r="D21338" t="s">
        <v>91</v>
      </c>
      <c r="E21338">
        <v>3463</v>
      </c>
      <c r="F21338">
        <v>1</v>
      </c>
    </row>
    <row r="21339" spans="1:6">
      <c r="A21339">
        <v>7922</v>
      </c>
      <c r="B21339">
        <v>16</v>
      </c>
      <c r="C21339" t="s">
        <v>64</v>
      </c>
      <c r="D21339" t="s">
        <v>91</v>
      </c>
      <c r="E21339">
        <v>2461</v>
      </c>
      <c r="F21339">
        <v>1</v>
      </c>
    </row>
    <row r="21340" spans="1:6">
      <c r="A21340">
        <v>7922</v>
      </c>
      <c r="B21340">
        <v>16</v>
      </c>
      <c r="C21340" t="s">
        <v>64</v>
      </c>
      <c r="D21340" t="s">
        <v>91</v>
      </c>
      <c r="E21340">
        <v>3663</v>
      </c>
      <c r="F21340">
        <v>1</v>
      </c>
    </row>
    <row r="21341" spans="1:6">
      <c r="A21341">
        <v>7922</v>
      </c>
      <c r="B21341">
        <v>16</v>
      </c>
      <c r="C21341" t="s">
        <v>64</v>
      </c>
      <c r="D21341" t="s">
        <v>91</v>
      </c>
      <c r="E21341">
        <v>4104</v>
      </c>
      <c r="F21341">
        <v>1</v>
      </c>
    </row>
    <row r="21342" spans="1:6">
      <c r="A21342">
        <v>7922</v>
      </c>
      <c r="B21342">
        <v>16</v>
      </c>
      <c r="C21342" t="s">
        <v>64</v>
      </c>
      <c r="D21342" t="s">
        <v>91</v>
      </c>
      <c r="E21342">
        <v>5171</v>
      </c>
      <c r="F21342">
        <v>1</v>
      </c>
    </row>
    <row r="21343" spans="1:6">
      <c r="A21343">
        <v>7922</v>
      </c>
      <c r="B21343">
        <v>16</v>
      </c>
      <c r="C21343" t="s">
        <v>64</v>
      </c>
      <c r="D21343" t="s">
        <v>91</v>
      </c>
      <c r="E21343">
        <v>5200</v>
      </c>
      <c r="F21343">
        <v>1</v>
      </c>
    </row>
    <row r="21344" spans="1:6">
      <c r="A21344">
        <v>7922</v>
      </c>
      <c r="B21344">
        <v>16</v>
      </c>
      <c r="C21344" t="s">
        <v>64</v>
      </c>
      <c r="D21344" t="s">
        <v>91</v>
      </c>
      <c r="E21344">
        <v>5278</v>
      </c>
      <c r="F21344">
        <v>1</v>
      </c>
    </row>
    <row r="21345" spans="1:6">
      <c r="A21345">
        <v>7922</v>
      </c>
      <c r="B21345">
        <v>16</v>
      </c>
      <c r="C21345" t="s">
        <v>62</v>
      </c>
      <c r="D21345" t="s">
        <v>92</v>
      </c>
      <c r="E21345">
        <v>2451</v>
      </c>
      <c r="F21345">
        <v>6</v>
      </c>
    </row>
    <row r="21346" spans="1:6">
      <c r="A21346">
        <v>7922</v>
      </c>
      <c r="B21346">
        <v>16</v>
      </c>
      <c r="C21346" t="s">
        <v>62</v>
      </c>
      <c r="D21346" t="s">
        <v>92</v>
      </c>
      <c r="E21346">
        <v>249</v>
      </c>
      <c r="F21346">
        <v>4</v>
      </c>
    </row>
    <row r="21347" spans="1:6">
      <c r="A21347">
        <v>7922</v>
      </c>
      <c r="B21347">
        <v>16</v>
      </c>
      <c r="C21347" t="s">
        <v>62</v>
      </c>
      <c r="D21347" t="s">
        <v>92</v>
      </c>
      <c r="E21347">
        <v>5642</v>
      </c>
      <c r="F21347">
        <v>4</v>
      </c>
    </row>
    <row r="21348" spans="1:6">
      <c r="A21348">
        <v>7922</v>
      </c>
      <c r="B21348">
        <v>16</v>
      </c>
      <c r="C21348" t="s">
        <v>62</v>
      </c>
      <c r="D21348" t="s">
        <v>92</v>
      </c>
      <c r="E21348">
        <v>3318</v>
      </c>
      <c r="F21348">
        <v>3</v>
      </c>
    </row>
    <row r="21349" spans="1:6">
      <c r="A21349">
        <v>7922</v>
      </c>
      <c r="B21349">
        <v>16</v>
      </c>
      <c r="C21349" t="s">
        <v>62</v>
      </c>
      <c r="D21349" t="s">
        <v>92</v>
      </c>
      <c r="E21349">
        <v>1125</v>
      </c>
      <c r="F21349">
        <v>2</v>
      </c>
    </row>
    <row r="21350" spans="1:6">
      <c r="A21350">
        <v>7922</v>
      </c>
      <c r="B21350">
        <v>16</v>
      </c>
      <c r="C21350" t="s">
        <v>62</v>
      </c>
      <c r="D21350" t="s">
        <v>92</v>
      </c>
      <c r="E21350">
        <v>2099</v>
      </c>
      <c r="F21350">
        <v>2</v>
      </c>
    </row>
    <row r="21351" spans="1:6">
      <c r="A21351">
        <v>7922</v>
      </c>
      <c r="B21351">
        <v>16</v>
      </c>
      <c r="C21351" t="s">
        <v>62</v>
      </c>
      <c r="D21351" t="s">
        <v>92</v>
      </c>
      <c r="E21351">
        <v>3049</v>
      </c>
      <c r="F21351">
        <v>2</v>
      </c>
    </row>
    <row r="21352" spans="1:6">
      <c r="A21352">
        <v>7922</v>
      </c>
      <c r="B21352">
        <v>16</v>
      </c>
      <c r="C21352" t="s">
        <v>62</v>
      </c>
      <c r="D21352" t="s">
        <v>92</v>
      </c>
      <c r="E21352">
        <v>3522</v>
      </c>
      <c r="F21352">
        <v>1</v>
      </c>
    </row>
    <row r="21353" spans="1:6">
      <c r="A21353">
        <v>7922</v>
      </c>
      <c r="B21353">
        <v>16</v>
      </c>
      <c r="C21353" t="s">
        <v>62</v>
      </c>
      <c r="D21353" t="s">
        <v>92</v>
      </c>
      <c r="E21353">
        <v>252</v>
      </c>
      <c r="F21353">
        <v>1</v>
      </c>
    </row>
    <row r="21354" spans="1:6">
      <c r="A21354">
        <v>7922</v>
      </c>
      <c r="B21354">
        <v>16</v>
      </c>
      <c r="C21354" t="s">
        <v>62</v>
      </c>
      <c r="D21354" t="s">
        <v>92</v>
      </c>
      <c r="E21354">
        <v>5171</v>
      </c>
      <c r="F21354">
        <v>1</v>
      </c>
    </row>
    <row r="21355" spans="1:6">
      <c r="A21355">
        <v>7922</v>
      </c>
      <c r="B21355">
        <v>16</v>
      </c>
      <c r="C21355" t="s">
        <v>62</v>
      </c>
      <c r="D21355" t="s">
        <v>92</v>
      </c>
      <c r="E21355">
        <v>5123</v>
      </c>
      <c r="F21355">
        <v>1</v>
      </c>
    </row>
    <row r="21356" spans="1:6">
      <c r="A21356">
        <v>7922</v>
      </c>
      <c r="B21356">
        <v>16</v>
      </c>
      <c r="C21356" t="s">
        <v>62</v>
      </c>
      <c r="D21356" t="s">
        <v>92</v>
      </c>
      <c r="E21356">
        <v>2922</v>
      </c>
      <c r="F21356">
        <v>1</v>
      </c>
    </row>
    <row r="21357" spans="1:6">
      <c r="A21357">
        <v>7922</v>
      </c>
      <c r="B21357">
        <v>16</v>
      </c>
      <c r="C21357" t="s">
        <v>62</v>
      </c>
      <c r="D21357" t="s">
        <v>92</v>
      </c>
      <c r="E21357">
        <v>5834</v>
      </c>
      <c r="F21357">
        <v>1</v>
      </c>
    </row>
    <row r="21358" spans="1:6">
      <c r="A21358">
        <v>7922</v>
      </c>
      <c r="B21358">
        <v>16</v>
      </c>
      <c r="C21358" t="s">
        <v>62</v>
      </c>
      <c r="D21358" t="s">
        <v>92</v>
      </c>
      <c r="E21358">
        <v>5200</v>
      </c>
      <c r="F21358">
        <v>1</v>
      </c>
    </row>
    <row r="21359" spans="1:6">
      <c r="A21359">
        <v>7922</v>
      </c>
      <c r="B21359">
        <v>17</v>
      </c>
      <c r="C21359" t="s">
        <v>64</v>
      </c>
      <c r="D21359" t="s">
        <v>92</v>
      </c>
      <c r="E21359">
        <v>1006</v>
      </c>
      <c r="F21359">
        <v>5</v>
      </c>
    </row>
    <row r="21360" spans="1:6">
      <c r="A21360">
        <v>7922</v>
      </c>
      <c r="B21360">
        <v>17</v>
      </c>
      <c r="C21360" t="s">
        <v>64</v>
      </c>
      <c r="D21360" t="s">
        <v>92</v>
      </c>
      <c r="E21360">
        <v>4666</v>
      </c>
      <c r="F21360">
        <v>4</v>
      </c>
    </row>
    <row r="21361" spans="1:6">
      <c r="A21361">
        <v>7922</v>
      </c>
      <c r="B21361">
        <v>17</v>
      </c>
      <c r="C21361" t="s">
        <v>64</v>
      </c>
      <c r="D21361" t="s">
        <v>92</v>
      </c>
      <c r="E21361">
        <v>4667</v>
      </c>
      <c r="F21361">
        <v>3</v>
      </c>
    </row>
    <row r="21362" spans="1:6">
      <c r="A21362">
        <v>7922</v>
      </c>
      <c r="B21362">
        <v>17</v>
      </c>
      <c r="C21362" t="s">
        <v>64</v>
      </c>
      <c r="D21362" t="s">
        <v>92</v>
      </c>
      <c r="E21362">
        <v>5782</v>
      </c>
      <c r="F21362">
        <v>3</v>
      </c>
    </row>
    <row r="21363" spans="1:6">
      <c r="A21363">
        <v>7922</v>
      </c>
      <c r="B21363">
        <v>17</v>
      </c>
      <c r="C21363" t="s">
        <v>64</v>
      </c>
      <c r="D21363" t="s">
        <v>92</v>
      </c>
      <c r="E21363">
        <v>4241</v>
      </c>
      <c r="F21363">
        <v>2</v>
      </c>
    </row>
    <row r="21364" spans="1:6">
      <c r="A21364">
        <v>7922</v>
      </c>
      <c r="B21364">
        <v>17</v>
      </c>
      <c r="C21364" t="s">
        <v>64</v>
      </c>
      <c r="D21364" t="s">
        <v>92</v>
      </c>
      <c r="E21364">
        <v>3049</v>
      </c>
      <c r="F21364">
        <v>2</v>
      </c>
    </row>
    <row r="21365" spans="1:6">
      <c r="A21365">
        <v>7922</v>
      </c>
      <c r="B21365">
        <v>17</v>
      </c>
      <c r="C21365" t="s">
        <v>64</v>
      </c>
      <c r="D21365" t="s">
        <v>92</v>
      </c>
      <c r="E21365">
        <v>2033</v>
      </c>
      <c r="F21365">
        <v>1</v>
      </c>
    </row>
    <row r="21366" spans="1:6">
      <c r="A21366">
        <v>7922</v>
      </c>
      <c r="B21366">
        <v>17</v>
      </c>
      <c r="C21366" t="s">
        <v>64</v>
      </c>
      <c r="D21366" t="s">
        <v>92</v>
      </c>
      <c r="E21366">
        <v>270</v>
      </c>
      <c r="F21366">
        <v>1</v>
      </c>
    </row>
    <row r="21367" spans="1:6">
      <c r="A21367">
        <v>7922</v>
      </c>
      <c r="B21367">
        <v>17</v>
      </c>
      <c r="C21367" t="s">
        <v>64</v>
      </c>
      <c r="D21367" t="s">
        <v>92</v>
      </c>
      <c r="E21367">
        <v>3104</v>
      </c>
      <c r="F21367">
        <v>1</v>
      </c>
    </row>
    <row r="21368" spans="1:6">
      <c r="A21368">
        <v>7922</v>
      </c>
      <c r="B21368">
        <v>17</v>
      </c>
      <c r="C21368" t="s">
        <v>64</v>
      </c>
      <c r="D21368" t="s">
        <v>92</v>
      </c>
      <c r="E21368">
        <v>4428</v>
      </c>
      <c r="F21368">
        <v>1</v>
      </c>
    </row>
    <row r="21369" spans="1:6">
      <c r="A21369">
        <v>7922</v>
      </c>
      <c r="B21369">
        <v>17</v>
      </c>
      <c r="C21369" t="s">
        <v>64</v>
      </c>
      <c r="D21369" t="s">
        <v>92</v>
      </c>
      <c r="E21369">
        <v>2128</v>
      </c>
      <c r="F21369">
        <v>1</v>
      </c>
    </row>
    <row r="21370" spans="1:6">
      <c r="A21370">
        <v>7922</v>
      </c>
      <c r="B21370">
        <v>17</v>
      </c>
      <c r="C21370" t="s">
        <v>64</v>
      </c>
      <c r="D21370" t="s">
        <v>92</v>
      </c>
      <c r="E21370">
        <v>2451</v>
      </c>
      <c r="F21370">
        <v>1</v>
      </c>
    </row>
    <row r="21371" spans="1:6">
      <c r="A21371">
        <v>7922</v>
      </c>
      <c r="B21371">
        <v>17</v>
      </c>
      <c r="C21371" t="s">
        <v>64</v>
      </c>
      <c r="D21371" t="s">
        <v>92</v>
      </c>
      <c r="E21371">
        <v>2829</v>
      </c>
      <c r="F21371">
        <v>1</v>
      </c>
    </row>
    <row r="21372" spans="1:6">
      <c r="A21372">
        <v>7922</v>
      </c>
      <c r="B21372">
        <v>17</v>
      </c>
      <c r="C21372" t="s">
        <v>64</v>
      </c>
      <c r="D21372" t="s">
        <v>92</v>
      </c>
      <c r="E21372">
        <v>3879</v>
      </c>
      <c r="F21372">
        <v>1</v>
      </c>
    </row>
    <row r="21373" spans="1:6">
      <c r="A21373">
        <v>7922</v>
      </c>
      <c r="B21373">
        <v>17</v>
      </c>
      <c r="C21373" t="s">
        <v>64</v>
      </c>
      <c r="D21373" t="s">
        <v>92</v>
      </c>
      <c r="E21373">
        <v>5490</v>
      </c>
      <c r="F21373">
        <v>1</v>
      </c>
    </row>
    <row r="21374" spans="1:6">
      <c r="A21374">
        <v>7922</v>
      </c>
      <c r="B21374">
        <v>17</v>
      </c>
      <c r="C21374" t="s">
        <v>64</v>
      </c>
      <c r="D21374" t="s">
        <v>92</v>
      </c>
      <c r="E21374">
        <v>3452</v>
      </c>
      <c r="F21374">
        <v>1</v>
      </c>
    </row>
    <row r="21375" spans="1:6">
      <c r="A21375">
        <v>7922</v>
      </c>
      <c r="B21375">
        <v>17</v>
      </c>
      <c r="C21375" t="s">
        <v>64</v>
      </c>
      <c r="D21375" t="s">
        <v>92</v>
      </c>
      <c r="E21375">
        <v>4032</v>
      </c>
      <c r="F21375">
        <v>1</v>
      </c>
    </row>
    <row r="21376" spans="1:6">
      <c r="A21376">
        <v>7922</v>
      </c>
      <c r="B21376">
        <v>17</v>
      </c>
      <c r="C21376" t="s">
        <v>64</v>
      </c>
      <c r="D21376" t="s">
        <v>92</v>
      </c>
      <c r="E21376">
        <v>4993</v>
      </c>
      <c r="F21376">
        <v>1</v>
      </c>
    </row>
    <row r="21377" spans="1:6">
      <c r="A21377">
        <v>7922</v>
      </c>
      <c r="B21377">
        <v>17</v>
      </c>
      <c r="C21377" t="s">
        <v>64</v>
      </c>
      <c r="D21377" t="s">
        <v>92</v>
      </c>
      <c r="E21377">
        <v>3517</v>
      </c>
      <c r="F21377">
        <v>1</v>
      </c>
    </row>
    <row r="21378" spans="1:6">
      <c r="A21378">
        <v>7922</v>
      </c>
      <c r="B21378">
        <v>17</v>
      </c>
      <c r="C21378" t="s">
        <v>64</v>
      </c>
      <c r="D21378" t="s">
        <v>92</v>
      </c>
      <c r="E21378">
        <v>4152</v>
      </c>
      <c r="F21378">
        <v>1</v>
      </c>
    </row>
    <row r="21379" spans="1:6">
      <c r="A21379">
        <v>7922</v>
      </c>
      <c r="B21379">
        <v>17</v>
      </c>
      <c r="C21379" t="s">
        <v>64</v>
      </c>
      <c r="D21379" t="s">
        <v>92</v>
      </c>
      <c r="E21379">
        <v>3443</v>
      </c>
      <c r="F21379">
        <v>1</v>
      </c>
    </row>
    <row r="21380" spans="1:6">
      <c r="A21380">
        <v>7922</v>
      </c>
      <c r="B21380">
        <v>17</v>
      </c>
      <c r="C21380" t="s">
        <v>64</v>
      </c>
      <c r="D21380" t="s">
        <v>92</v>
      </c>
      <c r="E21380">
        <v>3121</v>
      </c>
      <c r="F21380">
        <v>1</v>
      </c>
    </row>
    <row r="21381" spans="1:6">
      <c r="A21381">
        <v>7922</v>
      </c>
      <c r="B21381">
        <v>17</v>
      </c>
      <c r="C21381" t="s">
        <v>64</v>
      </c>
      <c r="D21381" t="s">
        <v>92</v>
      </c>
      <c r="E21381">
        <v>5642</v>
      </c>
      <c r="F21381">
        <v>1</v>
      </c>
    </row>
    <row r="21382" spans="1:6">
      <c r="A21382">
        <v>7922</v>
      </c>
      <c r="B21382">
        <v>17</v>
      </c>
      <c r="C21382" t="s">
        <v>62</v>
      </c>
      <c r="D21382" t="s">
        <v>92</v>
      </c>
      <c r="E21382">
        <v>3049</v>
      </c>
      <c r="F21382">
        <v>2</v>
      </c>
    </row>
    <row r="21383" spans="1:6">
      <c r="A21383">
        <v>7922</v>
      </c>
      <c r="B21383">
        <v>17</v>
      </c>
      <c r="C21383" t="s">
        <v>62</v>
      </c>
      <c r="D21383" t="s">
        <v>92</v>
      </c>
      <c r="E21383">
        <v>4667</v>
      </c>
      <c r="F21383">
        <v>2</v>
      </c>
    </row>
    <row r="21384" spans="1:6">
      <c r="A21384">
        <v>7922</v>
      </c>
      <c r="B21384">
        <v>17</v>
      </c>
      <c r="C21384" t="s">
        <v>62</v>
      </c>
      <c r="D21384" t="s">
        <v>92</v>
      </c>
      <c r="E21384">
        <v>4241</v>
      </c>
      <c r="F21384">
        <v>2</v>
      </c>
    </row>
    <row r="21385" spans="1:6">
      <c r="A21385">
        <v>7922</v>
      </c>
      <c r="B21385">
        <v>17</v>
      </c>
      <c r="C21385" t="s">
        <v>62</v>
      </c>
      <c r="D21385" t="s">
        <v>92</v>
      </c>
      <c r="E21385">
        <v>3729</v>
      </c>
      <c r="F21385">
        <v>1</v>
      </c>
    </row>
    <row r="21386" spans="1:6">
      <c r="A21386">
        <v>7922</v>
      </c>
      <c r="B21386">
        <v>17</v>
      </c>
      <c r="C21386" t="s">
        <v>62</v>
      </c>
      <c r="D21386" t="s">
        <v>92</v>
      </c>
      <c r="E21386">
        <v>5782</v>
      </c>
      <c r="F21386">
        <v>1</v>
      </c>
    </row>
    <row r="21387" spans="1:6">
      <c r="A21387">
        <v>7922</v>
      </c>
      <c r="B21387">
        <v>17</v>
      </c>
      <c r="C21387" t="s">
        <v>62</v>
      </c>
      <c r="D21387" t="s">
        <v>92</v>
      </c>
      <c r="E21387">
        <v>5945</v>
      </c>
      <c r="F21387">
        <v>1</v>
      </c>
    </row>
    <row r="21388" spans="1:6">
      <c r="A21388">
        <v>7922</v>
      </c>
      <c r="B21388">
        <v>17</v>
      </c>
      <c r="C21388" t="s">
        <v>62</v>
      </c>
      <c r="D21388" t="s">
        <v>92</v>
      </c>
      <c r="E21388">
        <v>1006</v>
      </c>
      <c r="F21388">
        <v>1</v>
      </c>
    </row>
    <row r="21389" spans="1:6">
      <c r="A21389">
        <v>7922</v>
      </c>
      <c r="B21389">
        <v>17</v>
      </c>
      <c r="C21389" t="s">
        <v>62</v>
      </c>
      <c r="D21389" t="s">
        <v>92</v>
      </c>
      <c r="E21389">
        <v>2829</v>
      </c>
      <c r="F21389">
        <v>1</v>
      </c>
    </row>
    <row r="21390" spans="1:6">
      <c r="A21390">
        <v>7922</v>
      </c>
      <c r="B21390">
        <v>17</v>
      </c>
      <c r="C21390" t="s">
        <v>62</v>
      </c>
      <c r="D21390" t="s">
        <v>92</v>
      </c>
      <c r="E21390">
        <v>2118</v>
      </c>
      <c r="F21390">
        <v>1</v>
      </c>
    </row>
    <row r="21391" spans="1:6">
      <c r="A21391">
        <v>7922</v>
      </c>
      <c r="B21391">
        <v>17</v>
      </c>
      <c r="C21391" t="s">
        <v>62</v>
      </c>
      <c r="D21391" t="s">
        <v>92</v>
      </c>
      <c r="E21391">
        <v>2461</v>
      </c>
      <c r="F21391">
        <v>1</v>
      </c>
    </row>
    <row r="21392" spans="1:6">
      <c r="A21392">
        <v>7922</v>
      </c>
      <c r="B21392">
        <v>18</v>
      </c>
      <c r="C21392" t="s">
        <v>64</v>
      </c>
      <c r="D21392" t="s">
        <v>92</v>
      </c>
      <c r="E21392">
        <v>5582</v>
      </c>
      <c r="F21392">
        <v>5</v>
      </c>
    </row>
    <row r="21393" spans="1:6">
      <c r="A21393">
        <v>7922</v>
      </c>
      <c r="B21393">
        <v>18</v>
      </c>
      <c r="C21393" t="s">
        <v>64</v>
      </c>
      <c r="D21393" t="s">
        <v>92</v>
      </c>
      <c r="E21393">
        <v>2147</v>
      </c>
      <c r="F21393">
        <v>4</v>
      </c>
    </row>
    <row r="21394" spans="1:6">
      <c r="A21394">
        <v>7922</v>
      </c>
      <c r="B21394">
        <v>18</v>
      </c>
      <c r="C21394" t="s">
        <v>64</v>
      </c>
      <c r="D21394" t="s">
        <v>92</v>
      </c>
      <c r="E21394">
        <v>2461</v>
      </c>
      <c r="F21394">
        <v>2</v>
      </c>
    </row>
    <row r="21395" spans="1:6">
      <c r="A21395">
        <v>7922</v>
      </c>
      <c r="B21395">
        <v>18</v>
      </c>
      <c r="C21395" t="s">
        <v>64</v>
      </c>
      <c r="D21395" t="s">
        <v>92</v>
      </c>
      <c r="E21395">
        <v>2772</v>
      </c>
      <c r="F21395">
        <v>2</v>
      </c>
    </row>
    <row r="21396" spans="1:6">
      <c r="A21396">
        <v>7922</v>
      </c>
      <c r="B21396">
        <v>18</v>
      </c>
      <c r="C21396" t="s">
        <v>64</v>
      </c>
      <c r="D21396" t="s">
        <v>92</v>
      </c>
      <c r="E21396">
        <v>5984</v>
      </c>
      <c r="F21396">
        <v>2</v>
      </c>
    </row>
    <row r="21397" spans="1:6">
      <c r="A21397">
        <v>7922</v>
      </c>
      <c r="B21397">
        <v>18</v>
      </c>
      <c r="C21397" t="s">
        <v>64</v>
      </c>
      <c r="D21397" t="s">
        <v>92</v>
      </c>
      <c r="E21397">
        <v>1106</v>
      </c>
      <c r="F21397">
        <v>2</v>
      </c>
    </row>
    <row r="21398" spans="1:6">
      <c r="A21398">
        <v>7922</v>
      </c>
      <c r="B21398">
        <v>18</v>
      </c>
      <c r="C21398" t="s">
        <v>64</v>
      </c>
      <c r="D21398" t="s">
        <v>92</v>
      </c>
      <c r="E21398">
        <v>5586</v>
      </c>
      <c r="F21398">
        <v>1</v>
      </c>
    </row>
    <row r="21399" spans="1:6">
      <c r="A21399">
        <v>7922</v>
      </c>
      <c r="B21399">
        <v>18</v>
      </c>
      <c r="C21399" t="s">
        <v>64</v>
      </c>
      <c r="D21399" t="s">
        <v>92</v>
      </c>
      <c r="E21399">
        <v>2234</v>
      </c>
      <c r="F21399">
        <v>1</v>
      </c>
    </row>
    <row r="21400" spans="1:6">
      <c r="A21400">
        <v>7922</v>
      </c>
      <c r="B21400">
        <v>18</v>
      </c>
      <c r="C21400" t="s">
        <v>64</v>
      </c>
      <c r="D21400" t="s">
        <v>92</v>
      </c>
      <c r="E21400">
        <v>2845</v>
      </c>
      <c r="F21400">
        <v>1</v>
      </c>
    </row>
    <row r="21401" spans="1:6">
      <c r="A21401">
        <v>7922</v>
      </c>
      <c r="B21401">
        <v>18</v>
      </c>
      <c r="C21401" t="s">
        <v>64</v>
      </c>
      <c r="D21401" t="s">
        <v>92</v>
      </c>
      <c r="E21401">
        <v>3775</v>
      </c>
      <c r="F21401">
        <v>1</v>
      </c>
    </row>
    <row r="21402" spans="1:6">
      <c r="A21402">
        <v>7922</v>
      </c>
      <c r="B21402">
        <v>18</v>
      </c>
      <c r="C21402" t="s">
        <v>64</v>
      </c>
      <c r="D21402" t="s">
        <v>92</v>
      </c>
      <c r="E21402">
        <v>4421</v>
      </c>
      <c r="F21402">
        <v>1</v>
      </c>
    </row>
    <row r="21403" spans="1:6">
      <c r="A21403">
        <v>7922</v>
      </c>
      <c r="B21403">
        <v>18</v>
      </c>
      <c r="C21403" t="s">
        <v>64</v>
      </c>
      <c r="D21403" t="s">
        <v>92</v>
      </c>
      <c r="E21403">
        <v>3729</v>
      </c>
      <c r="F21403">
        <v>1</v>
      </c>
    </row>
    <row r="21404" spans="1:6">
      <c r="A21404">
        <v>7922</v>
      </c>
      <c r="B21404">
        <v>18</v>
      </c>
      <c r="C21404" t="s">
        <v>64</v>
      </c>
      <c r="D21404" t="s">
        <v>92</v>
      </c>
      <c r="E21404">
        <v>5945</v>
      </c>
      <c r="F21404">
        <v>1</v>
      </c>
    </row>
    <row r="21405" spans="1:6">
      <c r="A21405">
        <v>7922</v>
      </c>
      <c r="B21405">
        <v>18</v>
      </c>
      <c r="C21405" t="s">
        <v>64</v>
      </c>
      <c r="D21405" t="s">
        <v>92</v>
      </c>
      <c r="E21405">
        <v>2670</v>
      </c>
      <c r="F21405">
        <v>1</v>
      </c>
    </row>
    <row r="21406" spans="1:6">
      <c r="A21406">
        <v>7922</v>
      </c>
      <c r="B21406">
        <v>18</v>
      </c>
      <c r="C21406" t="s">
        <v>64</v>
      </c>
      <c r="D21406" t="s">
        <v>92</v>
      </c>
      <c r="E21406">
        <v>2497</v>
      </c>
      <c r="F21406">
        <v>1</v>
      </c>
    </row>
    <row r="21407" spans="1:6">
      <c r="A21407">
        <v>7922</v>
      </c>
      <c r="B21407">
        <v>18</v>
      </c>
      <c r="C21407" t="s">
        <v>64</v>
      </c>
      <c r="D21407" t="s">
        <v>92</v>
      </c>
      <c r="E21407">
        <v>4579</v>
      </c>
      <c r="F21407">
        <v>1</v>
      </c>
    </row>
    <row r="21408" spans="1:6">
      <c r="A21408">
        <v>7922</v>
      </c>
      <c r="B21408">
        <v>18</v>
      </c>
      <c r="C21408" t="s">
        <v>64</v>
      </c>
      <c r="D21408" t="s">
        <v>92</v>
      </c>
      <c r="E21408">
        <v>4973</v>
      </c>
      <c r="F21408">
        <v>1</v>
      </c>
    </row>
    <row r="21409" spans="1:6">
      <c r="A21409">
        <v>7922</v>
      </c>
      <c r="B21409">
        <v>18</v>
      </c>
      <c r="C21409" t="s">
        <v>64</v>
      </c>
      <c r="D21409" t="s">
        <v>92</v>
      </c>
      <c r="E21409">
        <v>2644</v>
      </c>
      <c r="F21409">
        <v>1</v>
      </c>
    </row>
    <row r="21410" spans="1:6">
      <c r="A21410">
        <v>7922</v>
      </c>
      <c r="B21410">
        <v>18</v>
      </c>
      <c r="C21410" t="s">
        <v>64</v>
      </c>
      <c r="D21410" t="s">
        <v>92</v>
      </c>
      <c r="E21410">
        <v>41</v>
      </c>
      <c r="F21410">
        <v>1</v>
      </c>
    </row>
    <row r="21411" spans="1:6">
      <c r="A21411">
        <v>7922</v>
      </c>
      <c r="B21411">
        <v>18</v>
      </c>
      <c r="C21411" t="s">
        <v>64</v>
      </c>
      <c r="D21411" t="s">
        <v>92</v>
      </c>
      <c r="E21411">
        <v>3635</v>
      </c>
      <c r="F21411">
        <v>1</v>
      </c>
    </row>
    <row r="21412" spans="1:6">
      <c r="A21412">
        <v>7922</v>
      </c>
      <c r="B21412">
        <v>18</v>
      </c>
      <c r="C21412" t="s">
        <v>64</v>
      </c>
      <c r="D21412" t="s">
        <v>92</v>
      </c>
      <c r="E21412">
        <v>3873</v>
      </c>
      <c r="F21412">
        <v>1</v>
      </c>
    </row>
    <row r="21413" spans="1:6">
      <c r="A21413">
        <v>7922</v>
      </c>
      <c r="B21413">
        <v>18</v>
      </c>
      <c r="C21413" t="s">
        <v>64</v>
      </c>
      <c r="D21413" t="s">
        <v>92</v>
      </c>
      <c r="E21413">
        <v>3174</v>
      </c>
      <c r="F21413">
        <v>1</v>
      </c>
    </row>
    <row r="21414" spans="1:6">
      <c r="A21414">
        <v>7922</v>
      </c>
      <c r="B21414">
        <v>18</v>
      </c>
      <c r="C21414" t="s">
        <v>64</v>
      </c>
      <c r="D21414" t="s">
        <v>92</v>
      </c>
      <c r="E21414">
        <v>6045</v>
      </c>
      <c r="F21414">
        <v>1</v>
      </c>
    </row>
    <row r="21415" spans="1:6">
      <c r="A21415">
        <v>7922</v>
      </c>
      <c r="B21415">
        <v>18</v>
      </c>
      <c r="C21415" t="s">
        <v>64</v>
      </c>
      <c r="D21415" t="s">
        <v>92</v>
      </c>
      <c r="E21415">
        <v>5980</v>
      </c>
      <c r="F21415">
        <v>1</v>
      </c>
    </row>
    <row r="21416" spans="1:6">
      <c r="A21416">
        <v>7922</v>
      </c>
      <c r="B21416">
        <v>18</v>
      </c>
      <c r="C21416" t="s">
        <v>64</v>
      </c>
      <c r="D21416" t="s">
        <v>92</v>
      </c>
      <c r="E21416">
        <v>2041</v>
      </c>
      <c r="F21416">
        <v>1</v>
      </c>
    </row>
    <row r="21417" spans="1:6">
      <c r="A21417">
        <v>7922</v>
      </c>
      <c r="B21417">
        <v>18</v>
      </c>
      <c r="C21417" t="s">
        <v>64</v>
      </c>
      <c r="D21417" t="s">
        <v>92</v>
      </c>
      <c r="E21417">
        <v>1063</v>
      </c>
      <c r="F21417">
        <v>1</v>
      </c>
    </row>
    <row r="21418" spans="1:6">
      <c r="A21418">
        <v>7922</v>
      </c>
      <c r="B21418">
        <v>18</v>
      </c>
      <c r="C21418" t="s">
        <v>64</v>
      </c>
      <c r="D21418" t="s">
        <v>92</v>
      </c>
      <c r="E21418">
        <v>3843</v>
      </c>
      <c r="F21418">
        <v>1</v>
      </c>
    </row>
    <row r="21419" spans="1:6">
      <c r="A21419">
        <v>7922</v>
      </c>
      <c r="B21419">
        <v>18</v>
      </c>
      <c r="C21419" t="s">
        <v>64</v>
      </c>
      <c r="D21419" t="s">
        <v>92</v>
      </c>
      <c r="E21419">
        <v>4817</v>
      </c>
      <c r="F21419">
        <v>1</v>
      </c>
    </row>
    <row r="21420" spans="1:6">
      <c r="A21420">
        <v>7922</v>
      </c>
      <c r="B21420">
        <v>19</v>
      </c>
      <c r="C21420" t="s">
        <v>64</v>
      </c>
      <c r="D21420" t="s">
        <v>92</v>
      </c>
      <c r="E21420">
        <v>6045</v>
      </c>
      <c r="F21420">
        <v>3</v>
      </c>
    </row>
    <row r="21421" spans="1:6">
      <c r="A21421">
        <v>7922</v>
      </c>
      <c r="B21421">
        <v>19</v>
      </c>
      <c r="C21421" t="s">
        <v>64</v>
      </c>
      <c r="D21421" t="s">
        <v>92</v>
      </c>
      <c r="E21421">
        <v>5873</v>
      </c>
      <c r="F21421">
        <v>3</v>
      </c>
    </row>
    <row r="21422" spans="1:6">
      <c r="A21422">
        <v>7922</v>
      </c>
      <c r="B21422">
        <v>19</v>
      </c>
      <c r="C21422" t="s">
        <v>64</v>
      </c>
      <c r="D21422" t="s">
        <v>92</v>
      </c>
      <c r="E21422">
        <v>3016</v>
      </c>
      <c r="F21422">
        <v>3</v>
      </c>
    </row>
    <row r="21423" spans="1:6">
      <c r="A21423">
        <v>7922</v>
      </c>
      <c r="B21423">
        <v>19</v>
      </c>
      <c r="C21423" t="s">
        <v>64</v>
      </c>
      <c r="D21423" t="s">
        <v>92</v>
      </c>
      <c r="E21423">
        <v>2189</v>
      </c>
      <c r="F21423">
        <v>3</v>
      </c>
    </row>
    <row r="21424" spans="1:6">
      <c r="A21424">
        <v>7922</v>
      </c>
      <c r="B21424">
        <v>19</v>
      </c>
      <c r="C21424" t="s">
        <v>64</v>
      </c>
      <c r="D21424" t="s">
        <v>92</v>
      </c>
      <c r="E21424">
        <v>4579</v>
      </c>
      <c r="F21424">
        <v>2</v>
      </c>
    </row>
    <row r="21425" spans="1:6">
      <c r="A21425">
        <v>7922</v>
      </c>
      <c r="B21425">
        <v>19</v>
      </c>
      <c r="C21425" t="s">
        <v>64</v>
      </c>
      <c r="D21425" t="s">
        <v>92</v>
      </c>
      <c r="E21425">
        <v>2009</v>
      </c>
      <c r="F21425">
        <v>2</v>
      </c>
    </row>
    <row r="21426" spans="1:6">
      <c r="A21426">
        <v>7922</v>
      </c>
      <c r="B21426">
        <v>19</v>
      </c>
      <c r="C21426" t="s">
        <v>64</v>
      </c>
      <c r="D21426" t="s">
        <v>92</v>
      </c>
      <c r="E21426">
        <v>5910</v>
      </c>
      <c r="F21426">
        <v>2</v>
      </c>
    </row>
    <row r="21427" spans="1:6">
      <c r="A21427">
        <v>7922</v>
      </c>
      <c r="B21427">
        <v>19</v>
      </c>
      <c r="C21427" t="s">
        <v>64</v>
      </c>
      <c r="D21427" t="s">
        <v>92</v>
      </c>
      <c r="E21427">
        <v>3843</v>
      </c>
      <c r="F21427">
        <v>1</v>
      </c>
    </row>
    <row r="21428" spans="1:6">
      <c r="A21428">
        <v>7922</v>
      </c>
      <c r="B21428">
        <v>19</v>
      </c>
      <c r="C21428" t="s">
        <v>64</v>
      </c>
      <c r="D21428" t="s">
        <v>92</v>
      </c>
      <c r="E21428">
        <v>5421</v>
      </c>
      <c r="F21428">
        <v>1</v>
      </c>
    </row>
    <row r="21429" spans="1:6">
      <c r="A21429">
        <v>7922</v>
      </c>
      <c r="B21429">
        <v>19</v>
      </c>
      <c r="C21429" t="s">
        <v>64</v>
      </c>
      <c r="D21429" t="s">
        <v>92</v>
      </c>
      <c r="E21429">
        <v>4315</v>
      </c>
      <c r="F21429">
        <v>1</v>
      </c>
    </row>
    <row r="21430" spans="1:6">
      <c r="A21430">
        <v>7922</v>
      </c>
      <c r="B21430">
        <v>19</v>
      </c>
      <c r="C21430" t="s">
        <v>64</v>
      </c>
      <c r="D21430" t="s">
        <v>92</v>
      </c>
      <c r="E21430">
        <v>3132</v>
      </c>
      <c r="F21430">
        <v>1</v>
      </c>
    </row>
    <row r="21431" spans="1:6">
      <c r="A21431">
        <v>7922</v>
      </c>
      <c r="B21431">
        <v>19</v>
      </c>
      <c r="C21431" t="s">
        <v>64</v>
      </c>
      <c r="D21431" t="s">
        <v>92</v>
      </c>
      <c r="E21431">
        <v>4387</v>
      </c>
      <c r="F21431">
        <v>1</v>
      </c>
    </row>
    <row r="21432" spans="1:6">
      <c r="A21432">
        <v>7922</v>
      </c>
      <c r="B21432">
        <v>19</v>
      </c>
      <c r="C21432" t="s">
        <v>64</v>
      </c>
      <c r="D21432" t="s">
        <v>92</v>
      </c>
      <c r="E21432">
        <v>2409</v>
      </c>
      <c r="F21432">
        <v>1</v>
      </c>
    </row>
    <row r="21433" spans="1:6">
      <c r="A21433">
        <v>7922</v>
      </c>
      <c r="B21433">
        <v>19</v>
      </c>
      <c r="C21433" t="s">
        <v>64</v>
      </c>
      <c r="D21433" t="s">
        <v>92</v>
      </c>
      <c r="E21433">
        <v>2147</v>
      </c>
      <c r="F21433">
        <v>1</v>
      </c>
    </row>
    <row r="21434" spans="1:6">
      <c r="A21434">
        <v>7922</v>
      </c>
      <c r="B21434">
        <v>19</v>
      </c>
      <c r="C21434" t="s">
        <v>64</v>
      </c>
      <c r="D21434" t="s">
        <v>92</v>
      </c>
      <c r="E21434">
        <v>5962</v>
      </c>
      <c r="F21434">
        <v>1</v>
      </c>
    </row>
    <row r="21435" spans="1:6">
      <c r="A21435">
        <v>7922</v>
      </c>
      <c r="B21435">
        <v>19</v>
      </c>
      <c r="C21435" t="s">
        <v>64</v>
      </c>
      <c r="D21435" t="s">
        <v>92</v>
      </c>
      <c r="E21435">
        <v>5061</v>
      </c>
      <c r="F21435">
        <v>1</v>
      </c>
    </row>
    <row r="21436" spans="1:6">
      <c r="A21436">
        <v>7922</v>
      </c>
      <c r="B21436">
        <v>19</v>
      </c>
      <c r="C21436" t="s">
        <v>64</v>
      </c>
      <c r="D21436" t="s">
        <v>92</v>
      </c>
      <c r="E21436">
        <v>5366</v>
      </c>
      <c r="F21436">
        <v>1</v>
      </c>
    </row>
    <row r="21437" spans="1:6">
      <c r="A21437">
        <v>7922</v>
      </c>
      <c r="B21437">
        <v>19</v>
      </c>
      <c r="C21437" t="s">
        <v>64</v>
      </c>
      <c r="D21437" t="s">
        <v>92</v>
      </c>
      <c r="E21437">
        <v>5650</v>
      </c>
      <c r="F21437">
        <v>1</v>
      </c>
    </row>
    <row r="21438" spans="1:6">
      <c r="A21438">
        <v>7922</v>
      </c>
      <c r="B21438">
        <v>19</v>
      </c>
      <c r="C21438" t="s">
        <v>64</v>
      </c>
      <c r="D21438" t="s">
        <v>92</v>
      </c>
      <c r="E21438">
        <v>2613</v>
      </c>
      <c r="F21438">
        <v>1</v>
      </c>
    </row>
    <row r="21439" spans="1:6">
      <c r="A21439">
        <v>7922</v>
      </c>
      <c r="B21439">
        <v>19</v>
      </c>
      <c r="C21439" t="s">
        <v>64</v>
      </c>
      <c r="D21439" t="s">
        <v>92</v>
      </c>
      <c r="E21439">
        <v>4449</v>
      </c>
      <c r="F21439">
        <v>1</v>
      </c>
    </row>
    <row r="21440" spans="1:6">
      <c r="A21440">
        <v>7922</v>
      </c>
      <c r="B21440">
        <v>19</v>
      </c>
      <c r="C21440" t="s">
        <v>64</v>
      </c>
      <c r="D21440" t="s">
        <v>92</v>
      </c>
      <c r="E21440">
        <v>5928</v>
      </c>
      <c r="F21440">
        <v>1</v>
      </c>
    </row>
    <row r="21441" spans="1:6">
      <c r="A21441">
        <v>7922</v>
      </c>
      <c r="B21441">
        <v>19</v>
      </c>
      <c r="C21441" t="s">
        <v>64</v>
      </c>
      <c r="D21441" t="s">
        <v>92</v>
      </c>
      <c r="E21441">
        <v>4533</v>
      </c>
      <c r="F21441">
        <v>1</v>
      </c>
    </row>
    <row r="21442" spans="1:6">
      <c r="A21442">
        <v>7922</v>
      </c>
      <c r="B21442">
        <v>19</v>
      </c>
      <c r="C21442" t="s">
        <v>64</v>
      </c>
      <c r="D21442" t="s">
        <v>92</v>
      </c>
      <c r="E21442">
        <v>1190</v>
      </c>
      <c r="F21442">
        <v>1</v>
      </c>
    </row>
    <row r="21443" spans="1:6">
      <c r="A21443">
        <v>7922</v>
      </c>
      <c r="B21443">
        <v>19</v>
      </c>
      <c r="C21443" t="s">
        <v>64</v>
      </c>
      <c r="D21443" t="s">
        <v>92</v>
      </c>
      <c r="E21443">
        <v>4789</v>
      </c>
      <c r="F21443">
        <v>1</v>
      </c>
    </row>
    <row r="21444" spans="1:6">
      <c r="A21444">
        <v>7922</v>
      </c>
      <c r="B21444">
        <v>19</v>
      </c>
      <c r="C21444" t="s">
        <v>64</v>
      </c>
      <c r="D21444" t="s">
        <v>92</v>
      </c>
      <c r="E21444">
        <v>2948</v>
      </c>
      <c r="F21444">
        <v>1</v>
      </c>
    </row>
    <row r="21445" spans="1:6">
      <c r="A21445">
        <v>7922</v>
      </c>
      <c r="B21445">
        <v>19</v>
      </c>
      <c r="C21445" t="s">
        <v>64</v>
      </c>
      <c r="D21445" t="s">
        <v>92</v>
      </c>
      <c r="E21445">
        <v>2216</v>
      </c>
      <c r="F21445">
        <v>1</v>
      </c>
    </row>
    <row r="21446" spans="1:6">
      <c r="A21446">
        <v>7922</v>
      </c>
      <c r="B21446">
        <v>19</v>
      </c>
      <c r="C21446" t="s">
        <v>64</v>
      </c>
      <c r="D21446" t="s">
        <v>92</v>
      </c>
      <c r="E21446">
        <v>965</v>
      </c>
      <c r="F21446">
        <v>1</v>
      </c>
    </row>
    <row r="21447" spans="1:6">
      <c r="A21447">
        <v>7922</v>
      </c>
      <c r="B21447">
        <v>19</v>
      </c>
      <c r="C21447" t="s">
        <v>64</v>
      </c>
      <c r="D21447" t="s">
        <v>92</v>
      </c>
      <c r="E21447">
        <v>5792</v>
      </c>
      <c r="F21447">
        <v>1</v>
      </c>
    </row>
    <row r="21448" spans="1:6">
      <c r="A21448">
        <v>7922</v>
      </c>
      <c r="B21448">
        <v>19</v>
      </c>
      <c r="C21448" t="s">
        <v>64</v>
      </c>
      <c r="D21448" t="s">
        <v>92</v>
      </c>
      <c r="E21448">
        <v>2823</v>
      </c>
      <c r="F21448">
        <v>1</v>
      </c>
    </row>
    <row r="21449" spans="1:6">
      <c r="A21449">
        <v>7922</v>
      </c>
      <c r="B21449">
        <v>19</v>
      </c>
      <c r="C21449" t="s">
        <v>64</v>
      </c>
      <c r="D21449" t="s">
        <v>92</v>
      </c>
      <c r="E21449">
        <v>4861</v>
      </c>
      <c r="F21449">
        <v>1</v>
      </c>
    </row>
    <row r="21450" spans="1:6">
      <c r="A21450">
        <v>7922</v>
      </c>
      <c r="B21450">
        <v>19</v>
      </c>
      <c r="C21450" t="s">
        <v>64</v>
      </c>
      <c r="D21450" t="s">
        <v>92</v>
      </c>
      <c r="E21450">
        <v>5286</v>
      </c>
      <c r="F21450">
        <v>1</v>
      </c>
    </row>
    <row r="21451" spans="1:6">
      <c r="A21451">
        <v>7922</v>
      </c>
      <c r="B21451">
        <v>19</v>
      </c>
      <c r="C21451" t="s">
        <v>62</v>
      </c>
      <c r="D21451" t="s">
        <v>92</v>
      </c>
      <c r="E21451">
        <v>4533</v>
      </c>
      <c r="F21451">
        <v>3</v>
      </c>
    </row>
    <row r="21452" spans="1:6">
      <c r="A21452">
        <v>7922</v>
      </c>
      <c r="B21452">
        <v>19</v>
      </c>
      <c r="C21452" t="s">
        <v>62</v>
      </c>
      <c r="D21452" t="s">
        <v>92</v>
      </c>
      <c r="E21452">
        <v>5366</v>
      </c>
      <c r="F21452">
        <v>3</v>
      </c>
    </row>
    <row r="21453" spans="1:6">
      <c r="A21453">
        <v>7922</v>
      </c>
      <c r="B21453">
        <v>19</v>
      </c>
      <c r="C21453" t="s">
        <v>62</v>
      </c>
      <c r="D21453" t="s">
        <v>92</v>
      </c>
      <c r="E21453">
        <v>2041</v>
      </c>
      <c r="F21453">
        <v>2</v>
      </c>
    </row>
    <row r="21454" spans="1:6">
      <c r="A21454">
        <v>7922</v>
      </c>
      <c r="B21454">
        <v>19</v>
      </c>
      <c r="C21454" t="s">
        <v>62</v>
      </c>
      <c r="D21454" t="s">
        <v>92</v>
      </c>
      <c r="E21454">
        <v>2189</v>
      </c>
      <c r="F21454">
        <v>2</v>
      </c>
    </row>
    <row r="21455" spans="1:6">
      <c r="A21455">
        <v>7922</v>
      </c>
      <c r="B21455">
        <v>19</v>
      </c>
      <c r="C21455" t="s">
        <v>62</v>
      </c>
      <c r="D21455" t="s">
        <v>92</v>
      </c>
      <c r="E21455">
        <v>6045</v>
      </c>
      <c r="F21455">
        <v>2</v>
      </c>
    </row>
    <row r="21456" spans="1:6">
      <c r="A21456">
        <v>7922</v>
      </c>
      <c r="B21456">
        <v>19</v>
      </c>
      <c r="C21456" t="s">
        <v>62</v>
      </c>
      <c r="D21456" t="s">
        <v>92</v>
      </c>
      <c r="E21456">
        <v>5076</v>
      </c>
      <c r="F21456">
        <v>1</v>
      </c>
    </row>
    <row r="21457" spans="1:6">
      <c r="A21457">
        <v>7922</v>
      </c>
      <c r="B21457">
        <v>19</v>
      </c>
      <c r="C21457" t="s">
        <v>62</v>
      </c>
      <c r="D21457" t="s">
        <v>92</v>
      </c>
      <c r="E21457">
        <v>1190</v>
      </c>
      <c r="F21457">
        <v>1</v>
      </c>
    </row>
    <row r="21458" spans="1:6">
      <c r="A21458">
        <v>7922</v>
      </c>
      <c r="B21458">
        <v>19</v>
      </c>
      <c r="C21458" t="s">
        <v>62</v>
      </c>
      <c r="D21458" t="s">
        <v>92</v>
      </c>
      <c r="E21458">
        <v>5873</v>
      </c>
      <c r="F21458">
        <v>1</v>
      </c>
    </row>
    <row r="21459" spans="1:6">
      <c r="A21459">
        <v>7922</v>
      </c>
      <c r="B21459">
        <v>19</v>
      </c>
      <c r="C21459" t="s">
        <v>62</v>
      </c>
      <c r="D21459" t="s">
        <v>92</v>
      </c>
      <c r="E21459">
        <v>4387</v>
      </c>
      <c r="F21459">
        <v>1</v>
      </c>
    </row>
    <row r="21460" spans="1:6">
      <c r="A21460">
        <v>7922</v>
      </c>
      <c r="B21460">
        <v>19</v>
      </c>
      <c r="C21460" t="s">
        <v>62</v>
      </c>
      <c r="D21460" t="s">
        <v>92</v>
      </c>
      <c r="E21460">
        <v>4586</v>
      </c>
      <c r="F21460">
        <v>1</v>
      </c>
    </row>
    <row r="21461" spans="1:6">
      <c r="A21461">
        <v>7922</v>
      </c>
      <c r="B21461">
        <v>19</v>
      </c>
      <c r="C21461" t="s">
        <v>62</v>
      </c>
      <c r="D21461" t="s">
        <v>92</v>
      </c>
      <c r="E21461">
        <v>5954</v>
      </c>
      <c r="F21461">
        <v>1</v>
      </c>
    </row>
    <row r="21462" spans="1:6">
      <c r="A21462">
        <v>7922</v>
      </c>
      <c r="B21462">
        <v>19</v>
      </c>
      <c r="C21462" t="s">
        <v>62</v>
      </c>
      <c r="D21462" t="s">
        <v>92</v>
      </c>
      <c r="E21462">
        <v>4579</v>
      </c>
      <c r="F21462">
        <v>1</v>
      </c>
    </row>
    <row r="21463" spans="1:6">
      <c r="A21463">
        <v>7922</v>
      </c>
      <c r="B21463">
        <v>19</v>
      </c>
      <c r="C21463" t="s">
        <v>62</v>
      </c>
      <c r="D21463" t="s">
        <v>92</v>
      </c>
      <c r="E21463">
        <v>3382</v>
      </c>
      <c r="F21463">
        <v>1</v>
      </c>
    </row>
    <row r="21464" spans="1:6">
      <c r="A21464">
        <v>7922</v>
      </c>
      <c r="B21464">
        <v>19</v>
      </c>
      <c r="C21464" t="s">
        <v>62</v>
      </c>
      <c r="D21464" t="s">
        <v>92</v>
      </c>
      <c r="E21464">
        <v>1063</v>
      </c>
      <c r="F21464">
        <v>1</v>
      </c>
    </row>
    <row r="21465" spans="1:6">
      <c r="A21465">
        <v>7922</v>
      </c>
      <c r="B21465">
        <v>19</v>
      </c>
      <c r="C21465" t="s">
        <v>62</v>
      </c>
      <c r="D21465" t="s">
        <v>92</v>
      </c>
      <c r="E21465">
        <v>2613</v>
      </c>
      <c r="F21465">
        <v>1</v>
      </c>
    </row>
    <row r="21466" spans="1:6">
      <c r="A21466">
        <v>7922</v>
      </c>
      <c r="B21466">
        <v>20</v>
      </c>
      <c r="C21466" t="s">
        <v>64</v>
      </c>
      <c r="D21466" t="s">
        <v>91</v>
      </c>
      <c r="E21466">
        <v>5962</v>
      </c>
      <c r="F21466">
        <v>5</v>
      </c>
    </row>
    <row r="21467" spans="1:6">
      <c r="A21467">
        <v>7922</v>
      </c>
      <c r="B21467">
        <v>20</v>
      </c>
      <c r="C21467" t="s">
        <v>64</v>
      </c>
      <c r="D21467" t="s">
        <v>91</v>
      </c>
      <c r="E21467">
        <v>2232</v>
      </c>
      <c r="F21467">
        <v>5</v>
      </c>
    </row>
    <row r="21468" spans="1:6">
      <c r="A21468">
        <v>7922</v>
      </c>
      <c r="B21468">
        <v>20</v>
      </c>
      <c r="C21468" t="s">
        <v>64</v>
      </c>
      <c r="D21468" t="s">
        <v>91</v>
      </c>
      <c r="E21468">
        <v>4337</v>
      </c>
      <c r="F21468">
        <v>4</v>
      </c>
    </row>
    <row r="21469" spans="1:6">
      <c r="A21469">
        <v>7922</v>
      </c>
      <c r="B21469">
        <v>20</v>
      </c>
      <c r="C21469" t="s">
        <v>64</v>
      </c>
      <c r="D21469" t="s">
        <v>91</v>
      </c>
      <c r="E21469">
        <v>2963</v>
      </c>
      <c r="F21469">
        <v>3</v>
      </c>
    </row>
    <row r="21470" spans="1:6">
      <c r="A21470">
        <v>7922</v>
      </c>
      <c r="B21470">
        <v>20</v>
      </c>
      <c r="C21470" t="s">
        <v>64</v>
      </c>
      <c r="D21470" t="s">
        <v>91</v>
      </c>
      <c r="E21470">
        <v>4533</v>
      </c>
      <c r="F21470">
        <v>3</v>
      </c>
    </row>
    <row r="21471" spans="1:6">
      <c r="A21471">
        <v>7922</v>
      </c>
      <c r="B21471">
        <v>20</v>
      </c>
      <c r="C21471" t="s">
        <v>64</v>
      </c>
      <c r="D21471" t="s">
        <v>91</v>
      </c>
      <c r="E21471">
        <v>4023</v>
      </c>
      <c r="F21471">
        <v>3</v>
      </c>
    </row>
    <row r="21472" spans="1:6">
      <c r="A21472">
        <v>7922</v>
      </c>
      <c r="B21472">
        <v>20</v>
      </c>
      <c r="C21472" t="s">
        <v>64</v>
      </c>
      <c r="D21472" t="s">
        <v>91</v>
      </c>
      <c r="E21472">
        <v>4044</v>
      </c>
      <c r="F21472">
        <v>2</v>
      </c>
    </row>
    <row r="21473" spans="1:6">
      <c r="A21473">
        <v>7922</v>
      </c>
      <c r="B21473">
        <v>20</v>
      </c>
      <c r="C21473" t="s">
        <v>64</v>
      </c>
      <c r="D21473" t="s">
        <v>91</v>
      </c>
      <c r="E21473">
        <v>4675</v>
      </c>
      <c r="F21473">
        <v>1</v>
      </c>
    </row>
    <row r="21474" spans="1:6">
      <c r="A21474">
        <v>7922</v>
      </c>
      <c r="B21474">
        <v>20</v>
      </c>
      <c r="C21474" t="s">
        <v>64</v>
      </c>
      <c r="D21474" t="s">
        <v>91</v>
      </c>
      <c r="E21474">
        <v>5689</v>
      </c>
      <c r="F21474">
        <v>1</v>
      </c>
    </row>
    <row r="21475" spans="1:6">
      <c r="A21475">
        <v>7922</v>
      </c>
      <c r="B21475">
        <v>20</v>
      </c>
      <c r="C21475" t="s">
        <v>64</v>
      </c>
      <c r="D21475" t="s">
        <v>91</v>
      </c>
      <c r="E21475">
        <v>5681</v>
      </c>
      <c r="F21475">
        <v>1</v>
      </c>
    </row>
    <row r="21476" spans="1:6">
      <c r="A21476">
        <v>7922</v>
      </c>
      <c r="B21476">
        <v>20</v>
      </c>
      <c r="C21476" t="s">
        <v>64</v>
      </c>
      <c r="D21476" t="s">
        <v>91</v>
      </c>
      <c r="E21476">
        <v>3097</v>
      </c>
      <c r="F21476">
        <v>1</v>
      </c>
    </row>
    <row r="21477" spans="1:6">
      <c r="A21477">
        <v>7922</v>
      </c>
      <c r="B21477">
        <v>20</v>
      </c>
      <c r="C21477" t="s">
        <v>64</v>
      </c>
      <c r="D21477" t="s">
        <v>91</v>
      </c>
      <c r="E21477">
        <v>3135</v>
      </c>
      <c r="F21477">
        <v>1</v>
      </c>
    </row>
    <row r="21478" spans="1:6">
      <c r="A21478">
        <v>7922</v>
      </c>
      <c r="B21478">
        <v>20</v>
      </c>
      <c r="C21478" t="s">
        <v>64</v>
      </c>
      <c r="D21478" t="s">
        <v>91</v>
      </c>
      <c r="E21478">
        <v>5458</v>
      </c>
      <c r="F21478">
        <v>1</v>
      </c>
    </row>
    <row r="21479" spans="1:6">
      <c r="A21479">
        <v>7922</v>
      </c>
      <c r="B21479">
        <v>20</v>
      </c>
      <c r="C21479" t="s">
        <v>64</v>
      </c>
      <c r="D21479" t="s">
        <v>91</v>
      </c>
      <c r="E21479">
        <v>5712</v>
      </c>
      <c r="F21479">
        <v>1</v>
      </c>
    </row>
    <row r="21480" spans="1:6">
      <c r="A21480">
        <v>7922</v>
      </c>
      <c r="B21480">
        <v>20</v>
      </c>
      <c r="C21480" t="s">
        <v>64</v>
      </c>
      <c r="D21480" t="s">
        <v>91</v>
      </c>
      <c r="E21480">
        <v>4615</v>
      </c>
      <c r="F21480">
        <v>1</v>
      </c>
    </row>
    <row r="21481" spans="1:6">
      <c r="A21481">
        <v>7922</v>
      </c>
      <c r="B21481">
        <v>20</v>
      </c>
      <c r="C21481" t="s">
        <v>64</v>
      </c>
      <c r="D21481" t="s">
        <v>91</v>
      </c>
      <c r="E21481">
        <v>6052</v>
      </c>
      <c r="F21481">
        <v>1</v>
      </c>
    </row>
    <row r="21482" spans="1:6">
      <c r="A21482">
        <v>7922</v>
      </c>
      <c r="B21482">
        <v>20</v>
      </c>
      <c r="C21482" t="s">
        <v>64</v>
      </c>
      <c r="D21482" t="s">
        <v>91</v>
      </c>
      <c r="E21482">
        <v>6048</v>
      </c>
      <c r="F21482">
        <v>1</v>
      </c>
    </row>
    <row r="21483" spans="1:6">
      <c r="A21483">
        <v>7922</v>
      </c>
      <c r="B21483">
        <v>20</v>
      </c>
      <c r="C21483" t="s">
        <v>64</v>
      </c>
      <c r="D21483" t="s">
        <v>91</v>
      </c>
      <c r="E21483">
        <v>3947</v>
      </c>
      <c r="F21483">
        <v>1</v>
      </c>
    </row>
    <row r="21484" spans="1:6">
      <c r="A21484">
        <v>7922</v>
      </c>
      <c r="B21484">
        <v>20</v>
      </c>
      <c r="C21484" t="s">
        <v>64</v>
      </c>
      <c r="D21484" t="s">
        <v>91</v>
      </c>
      <c r="E21484">
        <v>4761</v>
      </c>
      <c r="F21484">
        <v>1</v>
      </c>
    </row>
    <row r="21485" spans="1:6">
      <c r="A21485">
        <v>7922</v>
      </c>
      <c r="B21485">
        <v>20</v>
      </c>
      <c r="C21485" t="s">
        <v>64</v>
      </c>
      <c r="D21485" t="s">
        <v>91</v>
      </c>
      <c r="E21485">
        <v>3048</v>
      </c>
      <c r="F21485">
        <v>1</v>
      </c>
    </row>
    <row r="21486" spans="1:6">
      <c r="A21486">
        <v>7922</v>
      </c>
      <c r="B21486">
        <v>20</v>
      </c>
      <c r="C21486" t="s">
        <v>64</v>
      </c>
      <c r="D21486" t="s">
        <v>91</v>
      </c>
      <c r="E21486">
        <v>290</v>
      </c>
      <c r="F21486">
        <v>1</v>
      </c>
    </row>
    <row r="21487" spans="1:6">
      <c r="A21487">
        <v>7922</v>
      </c>
      <c r="B21487">
        <v>20</v>
      </c>
      <c r="C21487" t="s">
        <v>64</v>
      </c>
      <c r="D21487" t="s">
        <v>91</v>
      </c>
      <c r="E21487">
        <v>6045</v>
      </c>
      <c r="F21487">
        <v>1</v>
      </c>
    </row>
    <row r="21488" spans="1:6">
      <c r="A21488">
        <v>7922</v>
      </c>
      <c r="B21488">
        <v>20</v>
      </c>
      <c r="C21488" t="s">
        <v>64</v>
      </c>
      <c r="D21488" t="s">
        <v>91</v>
      </c>
      <c r="E21488">
        <v>2649</v>
      </c>
      <c r="F21488">
        <v>1</v>
      </c>
    </row>
    <row r="21489" spans="1:6">
      <c r="A21489">
        <v>7922</v>
      </c>
      <c r="B21489">
        <v>20</v>
      </c>
      <c r="C21489" t="s">
        <v>64</v>
      </c>
      <c r="D21489" t="s">
        <v>91</v>
      </c>
      <c r="E21489">
        <v>2404</v>
      </c>
      <c r="F21489">
        <v>1</v>
      </c>
    </row>
    <row r="21490" spans="1:6">
      <c r="A21490">
        <v>7922</v>
      </c>
      <c r="B21490">
        <v>20</v>
      </c>
      <c r="C21490" t="s">
        <v>64</v>
      </c>
      <c r="D21490" t="s">
        <v>91</v>
      </c>
      <c r="E21490">
        <v>2169</v>
      </c>
      <c r="F21490">
        <v>1</v>
      </c>
    </row>
    <row r="21491" spans="1:6">
      <c r="A21491">
        <v>7922</v>
      </c>
      <c r="B21491">
        <v>21</v>
      </c>
      <c r="C21491" t="s">
        <v>64</v>
      </c>
      <c r="D21491" t="s">
        <v>91</v>
      </c>
      <c r="E21491">
        <v>1254</v>
      </c>
      <c r="F21491">
        <v>9</v>
      </c>
    </row>
    <row r="21492" spans="1:6">
      <c r="A21492">
        <v>7922</v>
      </c>
      <c r="B21492">
        <v>21</v>
      </c>
      <c r="C21492" t="s">
        <v>64</v>
      </c>
      <c r="D21492" t="s">
        <v>91</v>
      </c>
      <c r="E21492">
        <v>5298</v>
      </c>
      <c r="F21492">
        <v>4</v>
      </c>
    </row>
    <row r="21493" spans="1:6">
      <c r="A21493">
        <v>7922</v>
      </c>
      <c r="B21493">
        <v>21</v>
      </c>
      <c r="C21493" t="s">
        <v>64</v>
      </c>
      <c r="D21493" t="s">
        <v>91</v>
      </c>
      <c r="E21493">
        <v>141</v>
      </c>
      <c r="F21493">
        <v>3</v>
      </c>
    </row>
    <row r="21494" spans="1:6">
      <c r="A21494">
        <v>7922</v>
      </c>
      <c r="B21494">
        <v>21</v>
      </c>
      <c r="C21494" t="s">
        <v>64</v>
      </c>
      <c r="D21494" t="s">
        <v>91</v>
      </c>
      <c r="E21494">
        <v>3478</v>
      </c>
      <c r="F21494">
        <v>2</v>
      </c>
    </row>
    <row r="21495" spans="1:6">
      <c r="A21495">
        <v>7922</v>
      </c>
      <c r="B21495">
        <v>21</v>
      </c>
      <c r="C21495" t="s">
        <v>64</v>
      </c>
      <c r="D21495" t="s">
        <v>91</v>
      </c>
      <c r="E21495">
        <v>112</v>
      </c>
      <c r="F21495">
        <v>2</v>
      </c>
    </row>
    <row r="21496" spans="1:6">
      <c r="A21496">
        <v>7922</v>
      </c>
      <c r="B21496">
        <v>21</v>
      </c>
      <c r="C21496" t="s">
        <v>64</v>
      </c>
      <c r="D21496" t="s">
        <v>91</v>
      </c>
      <c r="E21496">
        <v>2117</v>
      </c>
      <c r="F21496">
        <v>2</v>
      </c>
    </row>
    <row r="21497" spans="1:6">
      <c r="A21497">
        <v>7922</v>
      </c>
      <c r="B21497">
        <v>21</v>
      </c>
      <c r="C21497" t="s">
        <v>64</v>
      </c>
      <c r="D21497" t="s">
        <v>91</v>
      </c>
      <c r="E21497">
        <v>4461</v>
      </c>
      <c r="F21497">
        <v>1</v>
      </c>
    </row>
    <row r="21498" spans="1:6">
      <c r="A21498">
        <v>7922</v>
      </c>
      <c r="B21498">
        <v>21</v>
      </c>
      <c r="C21498" t="s">
        <v>64</v>
      </c>
      <c r="D21498" t="s">
        <v>91</v>
      </c>
      <c r="E21498">
        <v>2110</v>
      </c>
      <c r="F21498">
        <v>1</v>
      </c>
    </row>
    <row r="21499" spans="1:6">
      <c r="A21499">
        <v>7922</v>
      </c>
      <c r="B21499">
        <v>21</v>
      </c>
      <c r="C21499" t="s">
        <v>64</v>
      </c>
      <c r="D21499" t="s">
        <v>91</v>
      </c>
      <c r="E21499">
        <v>5511</v>
      </c>
      <c r="F21499">
        <v>1</v>
      </c>
    </row>
    <row r="21500" spans="1:6">
      <c r="A21500">
        <v>7922</v>
      </c>
      <c r="B21500">
        <v>21</v>
      </c>
      <c r="C21500" t="s">
        <v>64</v>
      </c>
      <c r="D21500" t="s">
        <v>91</v>
      </c>
      <c r="E21500">
        <v>4857</v>
      </c>
      <c r="F21500">
        <v>1</v>
      </c>
    </row>
    <row r="21501" spans="1:6">
      <c r="A21501">
        <v>7922</v>
      </c>
      <c r="B21501">
        <v>21</v>
      </c>
      <c r="C21501" t="s">
        <v>64</v>
      </c>
      <c r="D21501" t="s">
        <v>91</v>
      </c>
      <c r="E21501">
        <v>1</v>
      </c>
      <c r="F21501">
        <v>1</v>
      </c>
    </row>
    <row r="21502" spans="1:6">
      <c r="A21502">
        <v>7922</v>
      </c>
      <c r="B21502">
        <v>21</v>
      </c>
      <c r="C21502" t="s">
        <v>64</v>
      </c>
      <c r="D21502" t="s">
        <v>91</v>
      </c>
      <c r="E21502">
        <v>2495</v>
      </c>
      <c r="F21502">
        <v>1</v>
      </c>
    </row>
    <row r="21503" spans="1:6">
      <c r="A21503">
        <v>7922</v>
      </c>
      <c r="B21503">
        <v>21</v>
      </c>
      <c r="C21503" t="s">
        <v>64</v>
      </c>
      <c r="D21503" t="s">
        <v>91</v>
      </c>
      <c r="E21503">
        <v>5526</v>
      </c>
      <c r="F21503">
        <v>1</v>
      </c>
    </row>
    <row r="21504" spans="1:6">
      <c r="A21504">
        <v>7922</v>
      </c>
      <c r="B21504">
        <v>21</v>
      </c>
      <c r="C21504" t="s">
        <v>64</v>
      </c>
      <c r="D21504" t="s">
        <v>91</v>
      </c>
      <c r="E21504">
        <v>5023</v>
      </c>
      <c r="F21504">
        <v>1</v>
      </c>
    </row>
    <row r="21505" spans="1:6">
      <c r="A21505">
        <v>7922</v>
      </c>
      <c r="B21505">
        <v>21</v>
      </c>
      <c r="C21505" t="s">
        <v>64</v>
      </c>
      <c r="D21505" t="s">
        <v>91</v>
      </c>
      <c r="E21505">
        <v>5689</v>
      </c>
      <c r="F21505">
        <v>1</v>
      </c>
    </row>
    <row r="21506" spans="1:6">
      <c r="A21506">
        <v>7922</v>
      </c>
      <c r="B21506">
        <v>21</v>
      </c>
      <c r="C21506" t="s">
        <v>64</v>
      </c>
      <c r="D21506" t="s">
        <v>91</v>
      </c>
      <c r="E21506">
        <v>6092</v>
      </c>
      <c r="F21506">
        <v>1</v>
      </c>
    </row>
    <row r="21507" spans="1:6">
      <c r="A21507">
        <v>7922</v>
      </c>
      <c r="B21507">
        <v>21</v>
      </c>
      <c r="C21507" t="s">
        <v>64</v>
      </c>
      <c r="D21507" t="s">
        <v>91</v>
      </c>
      <c r="E21507">
        <v>2169</v>
      </c>
      <c r="F21507">
        <v>1</v>
      </c>
    </row>
    <row r="21508" spans="1:6">
      <c r="A21508">
        <v>7922</v>
      </c>
      <c r="B21508">
        <v>22</v>
      </c>
      <c r="C21508" t="s">
        <v>64</v>
      </c>
      <c r="D21508" t="s">
        <v>92</v>
      </c>
      <c r="E21508">
        <v>2582</v>
      </c>
      <c r="F21508">
        <v>3</v>
      </c>
    </row>
    <row r="21509" spans="1:6">
      <c r="A21509">
        <v>7922</v>
      </c>
      <c r="B21509">
        <v>22</v>
      </c>
      <c r="C21509" t="s">
        <v>64</v>
      </c>
      <c r="D21509" t="s">
        <v>92</v>
      </c>
      <c r="E21509">
        <v>4950</v>
      </c>
      <c r="F21509">
        <v>3</v>
      </c>
    </row>
    <row r="21510" spans="1:6">
      <c r="A21510">
        <v>7922</v>
      </c>
      <c r="B21510">
        <v>22</v>
      </c>
      <c r="C21510" t="s">
        <v>64</v>
      </c>
      <c r="D21510" t="s">
        <v>92</v>
      </c>
      <c r="E21510">
        <v>3067</v>
      </c>
      <c r="F21510">
        <v>3</v>
      </c>
    </row>
    <row r="21511" spans="1:6">
      <c r="A21511">
        <v>7922</v>
      </c>
      <c r="B21511">
        <v>22</v>
      </c>
      <c r="C21511" t="s">
        <v>64</v>
      </c>
      <c r="D21511" t="s">
        <v>92</v>
      </c>
      <c r="E21511">
        <v>3539</v>
      </c>
      <c r="F21511">
        <v>2</v>
      </c>
    </row>
    <row r="21512" spans="1:6">
      <c r="A21512">
        <v>7922</v>
      </c>
      <c r="B21512">
        <v>22</v>
      </c>
      <c r="C21512" t="s">
        <v>64</v>
      </c>
      <c r="D21512" t="s">
        <v>92</v>
      </c>
      <c r="E21512">
        <v>5409</v>
      </c>
      <c r="F21512">
        <v>2</v>
      </c>
    </row>
    <row r="21513" spans="1:6">
      <c r="A21513">
        <v>7922</v>
      </c>
      <c r="B21513">
        <v>22</v>
      </c>
      <c r="C21513" t="s">
        <v>64</v>
      </c>
      <c r="D21513" t="s">
        <v>92</v>
      </c>
      <c r="E21513">
        <v>3448</v>
      </c>
      <c r="F21513">
        <v>2</v>
      </c>
    </row>
    <row r="21514" spans="1:6">
      <c r="A21514">
        <v>7922</v>
      </c>
      <c r="B21514">
        <v>22</v>
      </c>
      <c r="C21514" t="s">
        <v>64</v>
      </c>
      <c r="D21514" t="s">
        <v>92</v>
      </c>
      <c r="E21514">
        <v>2803</v>
      </c>
      <c r="F21514">
        <v>2</v>
      </c>
    </row>
    <row r="21515" spans="1:6">
      <c r="A21515">
        <v>7922</v>
      </c>
      <c r="B21515">
        <v>22</v>
      </c>
      <c r="C21515" t="s">
        <v>64</v>
      </c>
      <c r="D21515" t="s">
        <v>92</v>
      </c>
      <c r="E21515">
        <v>2929</v>
      </c>
      <c r="F21515">
        <v>2</v>
      </c>
    </row>
    <row r="21516" spans="1:6">
      <c r="A21516">
        <v>7922</v>
      </c>
      <c r="B21516">
        <v>22</v>
      </c>
      <c r="C21516" t="s">
        <v>64</v>
      </c>
      <c r="D21516" t="s">
        <v>92</v>
      </c>
      <c r="E21516">
        <v>5754</v>
      </c>
      <c r="F21516">
        <v>1</v>
      </c>
    </row>
    <row r="21517" spans="1:6">
      <c r="A21517">
        <v>7922</v>
      </c>
      <c r="B21517">
        <v>22</v>
      </c>
      <c r="C21517" t="s">
        <v>64</v>
      </c>
      <c r="D21517" t="s">
        <v>92</v>
      </c>
      <c r="E21517">
        <v>1194</v>
      </c>
      <c r="F21517">
        <v>1</v>
      </c>
    </row>
    <row r="21518" spans="1:6">
      <c r="A21518">
        <v>7922</v>
      </c>
      <c r="B21518">
        <v>22</v>
      </c>
      <c r="C21518" t="s">
        <v>64</v>
      </c>
      <c r="D21518" t="s">
        <v>92</v>
      </c>
      <c r="E21518">
        <v>3388</v>
      </c>
      <c r="F21518">
        <v>1</v>
      </c>
    </row>
    <row r="21519" spans="1:6">
      <c r="A21519">
        <v>7922</v>
      </c>
      <c r="B21519">
        <v>22</v>
      </c>
      <c r="C21519" t="s">
        <v>64</v>
      </c>
      <c r="D21519" t="s">
        <v>92</v>
      </c>
      <c r="E21519">
        <v>3478</v>
      </c>
      <c r="F21519">
        <v>1</v>
      </c>
    </row>
    <row r="21520" spans="1:6">
      <c r="A21520">
        <v>7922</v>
      </c>
      <c r="B21520">
        <v>22</v>
      </c>
      <c r="C21520" t="s">
        <v>64</v>
      </c>
      <c r="D21520" t="s">
        <v>92</v>
      </c>
      <c r="E21520">
        <v>976</v>
      </c>
      <c r="F21520">
        <v>1</v>
      </c>
    </row>
    <row r="21521" spans="1:6">
      <c r="A21521">
        <v>7922</v>
      </c>
      <c r="B21521">
        <v>22</v>
      </c>
      <c r="C21521" t="s">
        <v>64</v>
      </c>
      <c r="D21521" t="s">
        <v>92</v>
      </c>
      <c r="E21521">
        <v>2316</v>
      </c>
      <c r="F21521">
        <v>1</v>
      </c>
    </row>
    <row r="21522" spans="1:6">
      <c r="A21522">
        <v>7922</v>
      </c>
      <c r="B21522">
        <v>22</v>
      </c>
      <c r="C21522" t="s">
        <v>64</v>
      </c>
      <c r="D21522" t="s">
        <v>92</v>
      </c>
      <c r="E21522">
        <v>4202</v>
      </c>
      <c r="F21522">
        <v>1</v>
      </c>
    </row>
    <row r="21523" spans="1:6">
      <c r="A21523">
        <v>7922</v>
      </c>
      <c r="B21523">
        <v>22</v>
      </c>
      <c r="C21523" t="s">
        <v>64</v>
      </c>
      <c r="D21523" t="s">
        <v>92</v>
      </c>
      <c r="E21523">
        <v>1254</v>
      </c>
      <c r="F21523">
        <v>1</v>
      </c>
    </row>
    <row r="21524" spans="1:6">
      <c r="A21524">
        <v>7922</v>
      </c>
      <c r="B21524">
        <v>22</v>
      </c>
      <c r="C21524" t="s">
        <v>64</v>
      </c>
      <c r="D21524" t="s">
        <v>92</v>
      </c>
      <c r="E21524">
        <v>2583</v>
      </c>
      <c r="F21524">
        <v>1</v>
      </c>
    </row>
    <row r="21525" spans="1:6">
      <c r="A21525">
        <v>7922</v>
      </c>
      <c r="B21525">
        <v>22</v>
      </c>
      <c r="C21525" t="s">
        <v>64</v>
      </c>
      <c r="D21525" t="s">
        <v>92</v>
      </c>
      <c r="E21525">
        <v>2457</v>
      </c>
      <c r="F21525">
        <v>1</v>
      </c>
    </row>
    <row r="21526" spans="1:6">
      <c r="A21526">
        <v>7922</v>
      </c>
      <c r="B21526">
        <v>22</v>
      </c>
      <c r="C21526" t="s">
        <v>64</v>
      </c>
      <c r="D21526" t="s">
        <v>92</v>
      </c>
      <c r="E21526">
        <v>1095</v>
      </c>
      <c r="F21526">
        <v>1</v>
      </c>
    </row>
    <row r="21527" spans="1:6">
      <c r="A21527">
        <v>7922</v>
      </c>
      <c r="B21527">
        <v>22</v>
      </c>
      <c r="C21527" t="s">
        <v>64</v>
      </c>
      <c r="D21527" t="s">
        <v>92</v>
      </c>
      <c r="E21527">
        <v>5063</v>
      </c>
      <c r="F21527">
        <v>1</v>
      </c>
    </row>
    <row r="21528" spans="1:6">
      <c r="A21528">
        <v>7922</v>
      </c>
      <c r="B21528">
        <v>22</v>
      </c>
      <c r="C21528" t="s">
        <v>64</v>
      </c>
      <c r="D21528" t="s">
        <v>92</v>
      </c>
      <c r="E21528">
        <v>4783</v>
      </c>
      <c r="F21528">
        <v>1</v>
      </c>
    </row>
    <row r="21529" spans="1:6">
      <c r="A21529">
        <v>7922</v>
      </c>
      <c r="B21529">
        <v>22</v>
      </c>
      <c r="C21529" t="s">
        <v>64</v>
      </c>
      <c r="D21529" t="s">
        <v>92</v>
      </c>
      <c r="E21529">
        <v>4692</v>
      </c>
      <c r="F21529">
        <v>1</v>
      </c>
    </row>
    <row r="21530" spans="1:6">
      <c r="A21530">
        <v>7922</v>
      </c>
      <c r="B21530">
        <v>22</v>
      </c>
      <c r="C21530" t="s">
        <v>64</v>
      </c>
      <c r="D21530" t="s">
        <v>92</v>
      </c>
      <c r="E21530">
        <v>1134</v>
      </c>
      <c r="F21530">
        <v>1</v>
      </c>
    </row>
    <row r="21531" spans="1:6">
      <c r="A21531">
        <v>7922</v>
      </c>
      <c r="B21531">
        <v>22</v>
      </c>
      <c r="C21531" t="s">
        <v>64</v>
      </c>
      <c r="D21531" t="s">
        <v>92</v>
      </c>
      <c r="E21531">
        <v>5813</v>
      </c>
      <c r="F21531">
        <v>1</v>
      </c>
    </row>
    <row r="21532" spans="1:6">
      <c r="A21532">
        <v>7922</v>
      </c>
      <c r="B21532">
        <v>22</v>
      </c>
      <c r="C21532" t="s">
        <v>64</v>
      </c>
      <c r="D21532" t="s">
        <v>92</v>
      </c>
      <c r="E21532">
        <v>3436</v>
      </c>
      <c r="F21532">
        <v>1</v>
      </c>
    </row>
    <row r="21533" spans="1:6">
      <c r="A21533">
        <v>7922</v>
      </c>
      <c r="B21533">
        <v>22</v>
      </c>
      <c r="C21533" t="s">
        <v>64</v>
      </c>
      <c r="D21533" t="s">
        <v>92</v>
      </c>
      <c r="E21533">
        <v>5080</v>
      </c>
      <c r="F21533">
        <v>1</v>
      </c>
    </row>
    <row r="21534" spans="1:6">
      <c r="A21534">
        <v>7922</v>
      </c>
      <c r="B21534">
        <v>22</v>
      </c>
      <c r="C21534" t="s">
        <v>64</v>
      </c>
      <c r="D21534" t="s">
        <v>92</v>
      </c>
      <c r="E21534">
        <v>5891</v>
      </c>
      <c r="F21534">
        <v>1</v>
      </c>
    </row>
    <row r="21535" spans="1:6">
      <c r="A21535">
        <v>7922</v>
      </c>
      <c r="B21535">
        <v>22</v>
      </c>
      <c r="C21535" t="s">
        <v>64</v>
      </c>
      <c r="D21535" t="s">
        <v>92</v>
      </c>
      <c r="E21535">
        <v>4872</v>
      </c>
      <c r="F21535">
        <v>1</v>
      </c>
    </row>
    <row r="21536" spans="1:6">
      <c r="A21536">
        <v>7922</v>
      </c>
      <c r="B21536">
        <v>22</v>
      </c>
      <c r="C21536" t="s">
        <v>64</v>
      </c>
      <c r="D21536" t="s">
        <v>92</v>
      </c>
      <c r="E21536">
        <v>5408</v>
      </c>
      <c r="F21536">
        <v>1</v>
      </c>
    </row>
    <row r="21537" spans="1:6">
      <c r="A21537">
        <v>7922</v>
      </c>
      <c r="B21537">
        <v>22</v>
      </c>
      <c r="C21537" t="s">
        <v>64</v>
      </c>
      <c r="D21537" t="s">
        <v>92</v>
      </c>
      <c r="E21537">
        <v>4194</v>
      </c>
      <c r="F21537">
        <v>1</v>
      </c>
    </row>
    <row r="21538" spans="1:6">
      <c r="A21538">
        <v>7995</v>
      </c>
      <c r="B21538">
        <v>10</v>
      </c>
      <c r="C21538" t="s">
        <v>62</v>
      </c>
      <c r="D21538" t="s">
        <v>92</v>
      </c>
      <c r="E21538">
        <v>4634</v>
      </c>
      <c r="F21538">
        <v>3</v>
      </c>
    </row>
    <row r="21539" spans="1:6">
      <c r="A21539">
        <v>7995</v>
      </c>
      <c r="B21539">
        <v>10</v>
      </c>
      <c r="C21539" t="s">
        <v>62</v>
      </c>
      <c r="D21539" t="s">
        <v>92</v>
      </c>
      <c r="E21539">
        <v>5939</v>
      </c>
      <c r="F21539">
        <v>2</v>
      </c>
    </row>
    <row r="21540" spans="1:6">
      <c r="A21540">
        <v>7995</v>
      </c>
      <c r="B21540">
        <v>10</v>
      </c>
      <c r="C21540" t="s">
        <v>62</v>
      </c>
      <c r="D21540" t="s">
        <v>92</v>
      </c>
      <c r="E21540">
        <v>280</v>
      </c>
      <c r="F21540">
        <v>2</v>
      </c>
    </row>
    <row r="21541" spans="1:6">
      <c r="A21541">
        <v>7995</v>
      </c>
      <c r="B21541">
        <v>10</v>
      </c>
      <c r="C21541" t="s">
        <v>62</v>
      </c>
      <c r="D21541" t="s">
        <v>92</v>
      </c>
      <c r="E21541">
        <v>2845</v>
      </c>
      <c r="F21541">
        <v>1</v>
      </c>
    </row>
    <row r="21542" spans="1:6">
      <c r="A21542">
        <v>7995</v>
      </c>
      <c r="B21542">
        <v>10</v>
      </c>
      <c r="C21542" t="s">
        <v>62</v>
      </c>
      <c r="D21542" t="s">
        <v>92</v>
      </c>
      <c r="E21542">
        <v>5976</v>
      </c>
      <c r="F21542">
        <v>1</v>
      </c>
    </row>
    <row r="21543" spans="1:6">
      <c r="A21543">
        <v>7995</v>
      </c>
      <c r="B21543">
        <v>10</v>
      </c>
      <c r="C21543" t="s">
        <v>62</v>
      </c>
      <c r="D21543" t="s">
        <v>92</v>
      </c>
      <c r="E21543">
        <v>2309</v>
      </c>
      <c r="F21543">
        <v>1</v>
      </c>
    </row>
    <row r="21544" spans="1:6">
      <c r="A21544">
        <v>7995</v>
      </c>
      <c r="B21544">
        <v>10</v>
      </c>
      <c r="C21544" t="s">
        <v>62</v>
      </c>
      <c r="D21544" t="s">
        <v>92</v>
      </c>
      <c r="E21544">
        <v>5884</v>
      </c>
      <c r="F21544">
        <v>1</v>
      </c>
    </row>
    <row r="21545" spans="1:6">
      <c r="A21545">
        <v>7995</v>
      </c>
      <c r="B21545">
        <v>10</v>
      </c>
      <c r="C21545" t="s">
        <v>62</v>
      </c>
      <c r="D21545" t="s">
        <v>92</v>
      </c>
      <c r="E21545">
        <v>326</v>
      </c>
      <c r="F21545">
        <v>1</v>
      </c>
    </row>
    <row r="21546" spans="1:6">
      <c r="A21546">
        <v>7995</v>
      </c>
      <c r="B21546">
        <v>10</v>
      </c>
      <c r="C21546" t="s">
        <v>62</v>
      </c>
      <c r="D21546" t="s">
        <v>92</v>
      </c>
      <c r="E21546">
        <v>5578</v>
      </c>
      <c r="F21546">
        <v>1</v>
      </c>
    </row>
    <row r="21547" spans="1:6">
      <c r="A21547">
        <v>7995</v>
      </c>
      <c r="B21547">
        <v>10</v>
      </c>
      <c r="C21547" t="s">
        <v>62</v>
      </c>
      <c r="D21547" t="s">
        <v>92</v>
      </c>
      <c r="E21547">
        <v>5276</v>
      </c>
      <c r="F21547">
        <v>1</v>
      </c>
    </row>
    <row r="21548" spans="1:6">
      <c r="A21548">
        <v>7995</v>
      </c>
      <c r="B21548">
        <v>10</v>
      </c>
      <c r="C21548" t="s">
        <v>62</v>
      </c>
      <c r="D21548" t="s">
        <v>92</v>
      </c>
      <c r="E21548">
        <v>94</v>
      </c>
      <c r="F21548">
        <v>1</v>
      </c>
    </row>
    <row r="21549" spans="1:6">
      <c r="A21549">
        <v>7995</v>
      </c>
      <c r="B21549">
        <v>10</v>
      </c>
      <c r="C21549" t="s">
        <v>62</v>
      </c>
      <c r="D21549" t="s">
        <v>92</v>
      </c>
      <c r="E21549">
        <v>159</v>
      </c>
      <c r="F21549">
        <v>1</v>
      </c>
    </row>
    <row r="21550" spans="1:6">
      <c r="A21550">
        <v>7995</v>
      </c>
      <c r="B21550">
        <v>10</v>
      </c>
      <c r="C21550" t="s">
        <v>62</v>
      </c>
      <c r="D21550" t="s">
        <v>92</v>
      </c>
      <c r="E21550">
        <v>2830</v>
      </c>
      <c r="F21550">
        <v>1</v>
      </c>
    </row>
    <row r="21551" spans="1:6">
      <c r="A21551">
        <v>7995</v>
      </c>
      <c r="B21551">
        <v>10</v>
      </c>
      <c r="C21551" t="s">
        <v>62</v>
      </c>
      <c r="D21551" t="s">
        <v>92</v>
      </c>
      <c r="E21551">
        <v>5393</v>
      </c>
      <c r="F21551">
        <v>1</v>
      </c>
    </row>
    <row r="21552" spans="1:6">
      <c r="A21552">
        <v>7995</v>
      </c>
      <c r="B21552">
        <v>10</v>
      </c>
      <c r="C21552" t="s">
        <v>62</v>
      </c>
      <c r="D21552" t="s">
        <v>92</v>
      </c>
      <c r="E21552">
        <v>5199</v>
      </c>
      <c r="F21552">
        <v>1</v>
      </c>
    </row>
    <row r="21553" spans="1:6">
      <c r="A21553">
        <v>7995</v>
      </c>
      <c r="B21553">
        <v>17</v>
      </c>
      <c r="C21553" t="s">
        <v>62</v>
      </c>
      <c r="D21553" t="s">
        <v>92</v>
      </c>
      <c r="E21553">
        <v>2213</v>
      </c>
      <c r="F21553">
        <v>5</v>
      </c>
    </row>
    <row r="21554" spans="1:6">
      <c r="A21554">
        <v>7995</v>
      </c>
      <c r="B21554">
        <v>17</v>
      </c>
      <c r="C21554" t="s">
        <v>62</v>
      </c>
      <c r="D21554" t="s">
        <v>92</v>
      </c>
      <c r="E21554">
        <v>4118</v>
      </c>
      <c r="F21554">
        <v>2</v>
      </c>
    </row>
    <row r="21555" spans="1:6">
      <c r="A21555">
        <v>7995</v>
      </c>
      <c r="B21555">
        <v>17</v>
      </c>
      <c r="C21555" t="s">
        <v>62</v>
      </c>
      <c r="D21555" t="s">
        <v>92</v>
      </c>
      <c r="E21555">
        <v>1077</v>
      </c>
      <c r="F21555">
        <v>2</v>
      </c>
    </row>
    <row r="21556" spans="1:6">
      <c r="A21556">
        <v>7995</v>
      </c>
      <c r="B21556">
        <v>17</v>
      </c>
      <c r="C21556" t="s">
        <v>62</v>
      </c>
      <c r="D21556" t="s">
        <v>92</v>
      </c>
      <c r="E21556">
        <v>3679</v>
      </c>
      <c r="F21556">
        <v>2</v>
      </c>
    </row>
    <row r="21557" spans="1:6">
      <c r="A21557">
        <v>7995</v>
      </c>
      <c r="B21557">
        <v>17</v>
      </c>
      <c r="C21557" t="s">
        <v>62</v>
      </c>
      <c r="D21557" t="s">
        <v>92</v>
      </c>
      <c r="E21557">
        <v>3436</v>
      </c>
      <c r="F21557">
        <v>1</v>
      </c>
    </row>
    <row r="21558" spans="1:6">
      <c r="A21558">
        <v>7995</v>
      </c>
      <c r="B21558">
        <v>17</v>
      </c>
      <c r="C21558" t="s">
        <v>62</v>
      </c>
      <c r="D21558" t="s">
        <v>92</v>
      </c>
      <c r="E21558">
        <v>75</v>
      </c>
      <c r="F21558">
        <v>1</v>
      </c>
    </row>
    <row r="21559" spans="1:6">
      <c r="A21559">
        <v>7995</v>
      </c>
      <c r="B21559">
        <v>17</v>
      </c>
      <c r="C21559" t="s">
        <v>62</v>
      </c>
      <c r="D21559" t="s">
        <v>92</v>
      </c>
      <c r="E21559">
        <v>5789</v>
      </c>
      <c r="F21559">
        <v>1</v>
      </c>
    </row>
    <row r="21560" spans="1:6">
      <c r="A21560">
        <v>7995</v>
      </c>
      <c r="B21560">
        <v>17</v>
      </c>
      <c r="C21560" t="s">
        <v>62</v>
      </c>
      <c r="D21560" t="s">
        <v>92</v>
      </c>
      <c r="E21560">
        <v>2829</v>
      </c>
      <c r="F21560">
        <v>1</v>
      </c>
    </row>
    <row r="21561" spans="1:6">
      <c r="A21561">
        <v>7995</v>
      </c>
      <c r="B21561">
        <v>17</v>
      </c>
      <c r="C21561" t="s">
        <v>62</v>
      </c>
      <c r="D21561" t="s">
        <v>92</v>
      </c>
      <c r="E21561">
        <v>294</v>
      </c>
      <c r="F21561">
        <v>1</v>
      </c>
    </row>
    <row r="21562" spans="1:6">
      <c r="A21562">
        <v>7995</v>
      </c>
      <c r="B21562">
        <v>17</v>
      </c>
      <c r="C21562" t="s">
        <v>62</v>
      </c>
      <c r="D21562" t="s">
        <v>92</v>
      </c>
      <c r="E21562">
        <v>5783</v>
      </c>
      <c r="F21562">
        <v>1</v>
      </c>
    </row>
    <row r="21563" spans="1:6">
      <c r="A21563">
        <v>7995</v>
      </c>
      <c r="B21563">
        <v>17</v>
      </c>
      <c r="C21563" t="s">
        <v>62</v>
      </c>
      <c r="D21563" t="s">
        <v>92</v>
      </c>
      <c r="E21563">
        <v>2593</v>
      </c>
      <c r="F21563">
        <v>1</v>
      </c>
    </row>
    <row r="21564" spans="1:6">
      <c r="A21564">
        <v>7995</v>
      </c>
      <c r="B21564">
        <v>18</v>
      </c>
      <c r="C21564" t="s">
        <v>63</v>
      </c>
      <c r="D21564" t="s">
        <v>92</v>
      </c>
      <c r="E21564">
        <v>5701</v>
      </c>
      <c r="F21564">
        <v>6</v>
      </c>
    </row>
    <row r="21565" spans="1:6">
      <c r="A21565">
        <v>7995</v>
      </c>
      <c r="B21565">
        <v>18</v>
      </c>
      <c r="C21565" t="s">
        <v>63</v>
      </c>
      <c r="D21565" t="s">
        <v>92</v>
      </c>
      <c r="E21565">
        <v>2753</v>
      </c>
      <c r="F21565">
        <v>3</v>
      </c>
    </row>
    <row r="21566" spans="1:6">
      <c r="A21566">
        <v>7995</v>
      </c>
      <c r="B21566">
        <v>18</v>
      </c>
      <c r="C21566" t="s">
        <v>63</v>
      </c>
      <c r="D21566" t="s">
        <v>92</v>
      </c>
      <c r="E21566">
        <v>2648</v>
      </c>
      <c r="F21566">
        <v>3</v>
      </c>
    </row>
    <row r="21567" spans="1:6">
      <c r="A21567">
        <v>7995</v>
      </c>
      <c r="B21567">
        <v>18</v>
      </c>
      <c r="C21567" t="s">
        <v>63</v>
      </c>
      <c r="D21567" t="s">
        <v>92</v>
      </c>
      <c r="E21567">
        <v>2882</v>
      </c>
      <c r="F21567">
        <v>2</v>
      </c>
    </row>
    <row r="21568" spans="1:6">
      <c r="A21568">
        <v>7995</v>
      </c>
      <c r="B21568">
        <v>18</v>
      </c>
      <c r="C21568" t="s">
        <v>63</v>
      </c>
      <c r="D21568" t="s">
        <v>92</v>
      </c>
      <c r="E21568">
        <v>3795</v>
      </c>
      <c r="F21568">
        <v>2</v>
      </c>
    </row>
    <row r="21569" spans="1:6">
      <c r="A21569">
        <v>7995</v>
      </c>
      <c r="B21569">
        <v>18</v>
      </c>
      <c r="C21569" t="s">
        <v>63</v>
      </c>
      <c r="D21569" t="s">
        <v>92</v>
      </c>
      <c r="E21569">
        <v>3679</v>
      </c>
      <c r="F21569">
        <v>2</v>
      </c>
    </row>
    <row r="21570" spans="1:6">
      <c r="A21570">
        <v>7995</v>
      </c>
      <c r="B21570">
        <v>18</v>
      </c>
      <c r="C21570" t="s">
        <v>63</v>
      </c>
      <c r="D21570" t="s">
        <v>92</v>
      </c>
      <c r="E21570">
        <v>258</v>
      </c>
      <c r="F21570">
        <v>1</v>
      </c>
    </row>
    <row r="21571" spans="1:6">
      <c r="A21571">
        <v>7995</v>
      </c>
      <c r="B21571">
        <v>18</v>
      </c>
      <c r="C21571" t="s">
        <v>63</v>
      </c>
      <c r="D21571" t="s">
        <v>92</v>
      </c>
      <c r="E21571">
        <v>1247</v>
      </c>
      <c r="F21571">
        <v>1</v>
      </c>
    </row>
    <row r="21572" spans="1:6">
      <c r="A21572">
        <v>7995</v>
      </c>
      <c r="B21572">
        <v>18</v>
      </c>
      <c r="C21572" t="s">
        <v>63</v>
      </c>
      <c r="D21572" t="s">
        <v>92</v>
      </c>
      <c r="E21572">
        <v>4685</v>
      </c>
      <c r="F21572">
        <v>1</v>
      </c>
    </row>
    <row r="21573" spans="1:6">
      <c r="A21573">
        <v>7995</v>
      </c>
      <c r="B21573">
        <v>18</v>
      </c>
      <c r="C21573" t="s">
        <v>63</v>
      </c>
      <c r="D21573" t="s">
        <v>92</v>
      </c>
      <c r="E21573">
        <v>5605</v>
      </c>
      <c r="F21573">
        <v>1</v>
      </c>
    </row>
    <row r="21574" spans="1:6">
      <c r="A21574">
        <v>7995</v>
      </c>
      <c r="B21574">
        <v>18</v>
      </c>
      <c r="C21574" t="s">
        <v>63</v>
      </c>
      <c r="D21574" t="s">
        <v>92</v>
      </c>
      <c r="E21574">
        <v>3834</v>
      </c>
      <c r="F21574">
        <v>1</v>
      </c>
    </row>
    <row r="21575" spans="1:6">
      <c r="A21575">
        <v>7995</v>
      </c>
      <c r="B21575">
        <v>18</v>
      </c>
      <c r="C21575" t="s">
        <v>63</v>
      </c>
      <c r="D21575" t="s">
        <v>92</v>
      </c>
      <c r="E21575">
        <v>4676</v>
      </c>
      <c r="F21575">
        <v>1</v>
      </c>
    </row>
    <row r="21576" spans="1:6">
      <c r="A21576">
        <v>7995</v>
      </c>
      <c r="B21576">
        <v>18</v>
      </c>
      <c r="C21576" t="s">
        <v>63</v>
      </c>
      <c r="D21576" t="s">
        <v>92</v>
      </c>
      <c r="E21576">
        <v>5965</v>
      </c>
      <c r="F21576">
        <v>1</v>
      </c>
    </row>
    <row r="21577" spans="1:6">
      <c r="A21577">
        <v>7995</v>
      </c>
      <c r="B21577">
        <v>18</v>
      </c>
      <c r="C21577" t="s">
        <v>63</v>
      </c>
      <c r="D21577" t="s">
        <v>92</v>
      </c>
      <c r="E21577">
        <v>5142</v>
      </c>
      <c r="F21577">
        <v>1</v>
      </c>
    </row>
    <row r="21578" spans="1:6">
      <c r="A21578">
        <v>7995</v>
      </c>
      <c r="B21578">
        <v>18</v>
      </c>
      <c r="C21578" t="s">
        <v>62</v>
      </c>
      <c r="D21578" t="s">
        <v>92</v>
      </c>
      <c r="E21578">
        <v>5118</v>
      </c>
      <c r="F21578">
        <v>7</v>
      </c>
    </row>
    <row r="21579" spans="1:6">
      <c r="A21579">
        <v>7995</v>
      </c>
      <c r="B21579">
        <v>18</v>
      </c>
      <c r="C21579" t="s">
        <v>62</v>
      </c>
      <c r="D21579" t="s">
        <v>92</v>
      </c>
      <c r="E21579">
        <v>3679</v>
      </c>
      <c r="F21579">
        <v>7</v>
      </c>
    </row>
    <row r="21580" spans="1:6">
      <c r="A21580">
        <v>7995</v>
      </c>
      <c r="B21580">
        <v>18</v>
      </c>
      <c r="C21580" t="s">
        <v>62</v>
      </c>
      <c r="D21580" t="s">
        <v>92</v>
      </c>
      <c r="E21580">
        <v>2882</v>
      </c>
      <c r="F21580">
        <v>4</v>
      </c>
    </row>
    <row r="21581" spans="1:6">
      <c r="A21581">
        <v>7995</v>
      </c>
      <c r="B21581">
        <v>18</v>
      </c>
      <c r="C21581" t="s">
        <v>62</v>
      </c>
      <c r="D21581" t="s">
        <v>92</v>
      </c>
      <c r="E21581">
        <v>1023</v>
      </c>
      <c r="F21581">
        <v>3</v>
      </c>
    </row>
    <row r="21582" spans="1:6">
      <c r="A21582">
        <v>7995</v>
      </c>
      <c r="B21582">
        <v>18</v>
      </c>
      <c r="C21582" t="s">
        <v>62</v>
      </c>
      <c r="D21582" t="s">
        <v>92</v>
      </c>
      <c r="E21582">
        <v>2648</v>
      </c>
      <c r="F21582">
        <v>3</v>
      </c>
    </row>
    <row r="21583" spans="1:6">
      <c r="A21583">
        <v>7995</v>
      </c>
      <c r="B21583">
        <v>18</v>
      </c>
      <c r="C21583" t="s">
        <v>62</v>
      </c>
      <c r="D21583" t="s">
        <v>92</v>
      </c>
      <c r="E21583">
        <v>5907</v>
      </c>
      <c r="F21583">
        <v>1</v>
      </c>
    </row>
    <row r="21584" spans="1:6">
      <c r="A21584">
        <v>7995</v>
      </c>
      <c r="B21584">
        <v>18</v>
      </c>
      <c r="C21584" t="s">
        <v>62</v>
      </c>
      <c r="D21584" t="s">
        <v>92</v>
      </c>
      <c r="E21584">
        <v>3251</v>
      </c>
      <c r="F21584">
        <v>1</v>
      </c>
    </row>
    <row r="21585" spans="1:6">
      <c r="A21585">
        <v>7995</v>
      </c>
      <c r="B21585">
        <v>18</v>
      </c>
      <c r="C21585" t="s">
        <v>62</v>
      </c>
      <c r="D21585" t="s">
        <v>92</v>
      </c>
      <c r="E21585">
        <v>5091</v>
      </c>
      <c r="F21585">
        <v>1</v>
      </c>
    </row>
    <row r="21586" spans="1:6">
      <c r="A21586">
        <v>7995</v>
      </c>
      <c r="B21586">
        <v>18</v>
      </c>
      <c r="C21586" t="s">
        <v>62</v>
      </c>
      <c r="D21586" t="s">
        <v>92</v>
      </c>
      <c r="E21586">
        <v>258</v>
      </c>
      <c r="F21586">
        <v>1</v>
      </c>
    </row>
    <row r="21587" spans="1:6">
      <c r="A21587">
        <v>7995</v>
      </c>
      <c r="B21587">
        <v>18</v>
      </c>
      <c r="C21587" t="s">
        <v>62</v>
      </c>
      <c r="D21587" t="s">
        <v>92</v>
      </c>
      <c r="E21587">
        <v>4874</v>
      </c>
      <c r="F21587">
        <v>1</v>
      </c>
    </row>
    <row r="21588" spans="1:6">
      <c r="A21588">
        <v>7995</v>
      </c>
      <c r="B21588">
        <v>18</v>
      </c>
      <c r="C21588" t="s">
        <v>62</v>
      </c>
      <c r="D21588" t="s">
        <v>92</v>
      </c>
      <c r="E21588">
        <v>4221</v>
      </c>
      <c r="F21588">
        <v>1</v>
      </c>
    </row>
    <row r="21589" spans="1:6">
      <c r="A21589">
        <v>7995</v>
      </c>
      <c r="B21589">
        <v>18</v>
      </c>
      <c r="C21589" t="s">
        <v>62</v>
      </c>
      <c r="D21589" t="s">
        <v>92</v>
      </c>
      <c r="E21589">
        <v>3132</v>
      </c>
      <c r="F21589">
        <v>1</v>
      </c>
    </row>
    <row r="21590" spans="1:6">
      <c r="A21590">
        <v>7995</v>
      </c>
      <c r="B21590">
        <v>18</v>
      </c>
      <c r="C21590" t="s">
        <v>62</v>
      </c>
      <c r="D21590" t="s">
        <v>92</v>
      </c>
      <c r="E21590">
        <v>5718</v>
      </c>
      <c r="F21590">
        <v>1</v>
      </c>
    </row>
    <row r="21591" spans="1:6">
      <c r="A21591">
        <v>7995</v>
      </c>
      <c r="B21591">
        <v>18</v>
      </c>
      <c r="C21591" t="s">
        <v>62</v>
      </c>
      <c r="D21591" t="s">
        <v>92</v>
      </c>
      <c r="E21591">
        <v>2086</v>
      </c>
      <c r="F21591">
        <v>1</v>
      </c>
    </row>
    <row r="21592" spans="1:6">
      <c r="A21592">
        <v>7995</v>
      </c>
      <c r="B21592">
        <v>18</v>
      </c>
      <c r="C21592" t="s">
        <v>62</v>
      </c>
      <c r="D21592" t="s">
        <v>92</v>
      </c>
      <c r="E21592">
        <v>6049</v>
      </c>
      <c r="F21592">
        <v>1</v>
      </c>
    </row>
    <row r="21593" spans="1:6">
      <c r="A21593">
        <v>7995</v>
      </c>
      <c r="B21593">
        <v>18</v>
      </c>
      <c r="C21593" t="s">
        <v>62</v>
      </c>
      <c r="D21593" t="s">
        <v>92</v>
      </c>
      <c r="E21593">
        <v>1308</v>
      </c>
      <c r="F21593">
        <v>1</v>
      </c>
    </row>
    <row r="21594" spans="1:6">
      <c r="A21594">
        <v>7995</v>
      </c>
      <c r="B21594">
        <v>18</v>
      </c>
      <c r="C21594" t="s">
        <v>62</v>
      </c>
      <c r="D21594" t="s">
        <v>92</v>
      </c>
      <c r="E21594">
        <v>5575</v>
      </c>
      <c r="F21594">
        <v>1</v>
      </c>
    </row>
    <row r="21595" spans="1:6">
      <c r="A21595">
        <v>7995</v>
      </c>
      <c r="B21595">
        <v>18</v>
      </c>
      <c r="C21595" t="s">
        <v>62</v>
      </c>
      <c r="D21595" t="s">
        <v>92</v>
      </c>
      <c r="E21595">
        <v>5605</v>
      </c>
      <c r="F21595">
        <v>1</v>
      </c>
    </row>
    <row r="21596" spans="1:6">
      <c r="A21596">
        <v>7995</v>
      </c>
      <c r="B21596">
        <v>19</v>
      </c>
      <c r="C21596" t="s">
        <v>62</v>
      </c>
      <c r="D21596" t="s">
        <v>92</v>
      </c>
      <c r="E21596">
        <v>3239</v>
      </c>
      <c r="F21596">
        <v>8</v>
      </c>
    </row>
    <row r="21597" spans="1:6">
      <c r="A21597">
        <v>7995</v>
      </c>
      <c r="B21597">
        <v>19</v>
      </c>
      <c r="C21597" t="s">
        <v>62</v>
      </c>
      <c r="D21597" t="s">
        <v>92</v>
      </c>
      <c r="E21597">
        <v>3251</v>
      </c>
      <c r="F21597">
        <v>4</v>
      </c>
    </row>
    <row r="21598" spans="1:6">
      <c r="A21598">
        <v>7995</v>
      </c>
      <c r="B21598">
        <v>19</v>
      </c>
      <c r="C21598" t="s">
        <v>62</v>
      </c>
      <c r="D21598" t="s">
        <v>92</v>
      </c>
      <c r="E21598">
        <v>5605</v>
      </c>
      <c r="F21598">
        <v>3</v>
      </c>
    </row>
    <row r="21599" spans="1:6">
      <c r="A21599">
        <v>7995</v>
      </c>
      <c r="B21599">
        <v>19</v>
      </c>
      <c r="C21599" t="s">
        <v>62</v>
      </c>
      <c r="D21599" t="s">
        <v>92</v>
      </c>
      <c r="E21599">
        <v>3132</v>
      </c>
      <c r="F21599">
        <v>3</v>
      </c>
    </row>
    <row r="21600" spans="1:6">
      <c r="A21600">
        <v>7995</v>
      </c>
      <c r="B21600">
        <v>19</v>
      </c>
      <c r="C21600" t="s">
        <v>62</v>
      </c>
      <c r="D21600" t="s">
        <v>92</v>
      </c>
      <c r="E21600">
        <v>5142</v>
      </c>
      <c r="F21600">
        <v>3</v>
      </c>
    </row>
    <row r="21601" spans="1:6">
      <c r="A21601">
        <v>7995</v>
      </c>
      <c r="B21601">
        <v>19</v>
      </c>
      <c r="C21601" t="s">
        <v>62</v>
      </c>
      <c r="D21601" t="s">
        <v>92</v>
      </c>
      <c r="E21601">
        <v>1098</v>
      </c>
      <c r="F21601">
        <v>2</v>
      </c>
    </row>
    <row r="21602" spans="1:6">
      <c r="A21602">
        <v>7995</v>
      </c>
      <c r="B21602">
        <v>19</v>
      </c>
      <c r="C21602" t="s">
        <v>62</v>
      </c>
      <c r="D21602" t="s">
        <v>92</v>
      </c>
      <c r="E21602">
        <v>2995</v>
      </c>
      <c r="F21602">
        <v>2</v>
      </c>
    </row>
    <row r="21603" spans="1:6">
      <c r="A21603">
        <v>7995</v>
      </c>
      <c r="B21603">
        <v>19</v>
      </c>
      <c r="C21603" t="s">
        <v>62</v>
      </c>
      <c r="D21603" t="s">
        <v>92</v>
      </c>
      <c r="E21603">
        <v>5279</v>
      </c>
      <c r="F21603">
        <v>2</v>
      </c>
    </row>
    <row r="21604" spans="1:6">
      <c r="A21604">
        <v>7995</v>
      </c>
      <c r="B21604">
        <v>19</v>
      </c>
      <c r="C21604" t="s">
        <v>62</v>
      </c>
      <c r="D21604" t="s">
        <v>92</v>
      </c>
      <c r="E21604">
        <v>3834</v>
      </c>
      <c r="F21604">
        <v>1</v>
      </c>
    </row>
    <row r="21605" spans="1:6">
      <c r="A21605">
        <v>7995</v>
      </c>
      <c r="B21605">
        <v>19</v>
      </c>
      <c r="C21605" t="s">
        <v>62</v>
      </c>
      <c r="D21605" t="s">
        <v>92</v>
      </c>
      <c r="E21605">
        <v>5699</v>
      </c>
      <c r="F21605">
        <v>1</v>
      </c>
    </row>
    <row r="21606" spans="1:6">
      <c r="A21606">
        <v>7995</v>
      </c>
      <c r="B21606">
        <v>19</v>
      </c>
      <c r="C21606" t="s">
        <v>62</v>
      </c>
      <c r="D21606" t="s">
        <v>92</v>
      </c>
      <c r="E21606">
        <v>4874</v>
      </c>
      <c r="F21606">
        <v>1</v>
      </c>
    </row>
    <row r="21607" spans="1:6">
      <c r="A21607">
        <v>7995</v>
      </c>
      <c r="B21607">
        <v>19</v>
      </c>
      <c r="C21607" t="s">
        <v>62</v>
      </c>
      <c r="D21607" t="s">
        <v>92</v>
      </c>
      <c r="E21607">
        <v>3749</v>
      </c>
      <c r="F21607">
        <v>1</v>
      </c>
    </row>
    <row r="21608" spans="1:6">
      <c r="A21608">
        <v>7995</v>
      </c>
      <c r="B21608">
        <v>19</v>
      </c>
      <c r="C21608" t="s">
        <v>62</v>
      </c>
      <c r="D21608" t="s">
        <v>92</v>
      </c>
      <c r="E21608">
        <v>4901</v>
      </c>
      <c r="F21608">
        <v>1</v>
      </c>
    </row>
    <row r="21609" spans="1:6">
      <c r="A21609">
        <v>7995</v>
      </c>
      <c r="B21609">
        <v>19</v>
      </c>
      <c r="C21609" t="s">
        <v>62</v>
      </c>
      <c r="D21609" t="s">
        <v>92</v>
      </c>
      <c r="E21609">
        <v>84</v>
      </c>
      <c r="F21609">
        <v>1</v>
      </c>
    </row>
    <row r="21610" spans="1:6">
      <c r="A21610">
        <v>7995</v>
      </c>
      <c r="B21610">
        <v>19</v>
      </c>
      <c r="C21610" t="s">
        <v>62</v>
      </c>
      <c r="D21610" t="s">
        <v>92</v>
      </c>
      <c r="E21610">
        <v>2312</v>
      </c>
      <c r="F21610">
        <v>1</v>
      </c>
    </row>
    <row r="21611" spans="1:6">
      <c r="A21611">
        <v>7995</v>
      </c>
      <c r="B21611">
        <v>19</v>
      </c>
      <c r="C21611" t="s">
        <v>62</v>
      </c>
      <c r="D21611" t="s">
        <v>92</v>
      </c>
      <c r="E21611">
        <v>5966</v>
      </c>
      <c r="F21611">
        <v>1</v>
      </c>
    </row>
    <row r="21612" spans="1:6">
      <c r="A21612">
        <v>7995</v>
      </c>
      <c r="B21612">
        <v>20</v>
      </c>
      <c r="C21612" t="s">
        <v>63</v>
      </c>
      <c r="D21612" t="s">
        <v>92</v>
      </c>
      <c r="E21612">
        <v>3395</v>
      </c>
      <c r="F21612">
        <v>8</v>
      </c>
    </row>
    <row r="21613" spans="1:6">
      <c r="A21613">
        <v>7995</v>
      </c>
      <c r="B21613">
        <v>20</v>
      </c>
      <c r="C21613" t="s">
        <v>63</v>
      </c>
      <c r="D21613" t="s">
        <v>92</v>
      </c>
      <c r="E21613">
        <v>5246</v>
      </c>
      <c r="F21613">
        <v>6</v>
      </c>
    </row>
    <row r="21614" spans="1:6">
      <c r="A21614">
        <v>7995</v>
      </c>
      <c r="B21614">
        <v>20</v>
      </c>
      <c r="C21614" t="s">
        <v>63</v>
      </c>
      <c r="D21614" t="s">
        <v>92</v>
      </c>
      <c r="E21614">
        <v>4546</v>
      </c>
      <c r="F21614">
        <v>3</v>
      </c>
    </row>
    <row r="21615" spans="1:6">
      <c r="A21615">
        <v>7995</v>
      </c>
      <c r="B21615">
        <v>20</v>
      </c>
      <c r="C21615" t="s">
        <v>63</v>
      </c>
      <c r="D21615" t="s">
        <v>92</v>
      </c>
      <c r="E21615">
        <v>3959</v>
      </c>
      <c r="F21615">
        <v>3</v>
      </c>
    </row>
    <row r="21616" spans="1:6">
      <c r="A21616">
        <v>7995</v>
      </c>
      <c r="B21616">
        <v>20</v>
      </c>
      <c r="C21616" t="s">
        <v>63</v>
      </c>
      <c r="D21616" t="s">
        <v>92</v>
      </c>
      <c r="E21616">
        <v>5727</v>
      </c>
      <c r="F21616">
        <v>2</v>
      </c>
    </row>
    <row r="21617" spans="1:6">
      <c r="A21617">
        <v>7995</v>
      </c>
      <c r="B21617">
        <v>20</v>
      </c>
      <c r="C21617" t="s">
        <v>63</v>
      </c>
      <c r="D21617" t="s">
        <v>92</v>
      </c>
      <c r="E21617">
        <v>3239</v>
      </c>
      <c r="F21617">
        <v>1</v>
      </c>
    </row>
    <row r="21618" spans="1:6">
      <c r="A21618">
        <v>7995</v>
      </c>
      <c r="B21618">
        <v>20</v>
      </c>
      <c r="C21618" t="s">
        <v>63</v>
      </c>
      <c r="D21618" t="s">
        <v>92</v>
      </c>
      <c r="E21618">
        <v>254</v>
      </c>
      <c r="F21618">
        <v>1</v>
      </c>
    </row>
    <row r="21619" spans="1:6">
      <c r="A21619">
        <v>7995</v>
      </c>
      <c r="B21619">
        <v>20</v>
      </c>
      <c r="C21619" t="s">
        <v>63</v>
      </c>
      <c r="D21619" t="s">
        <v>92</v>
      </c>
      <c r="E21619">
        <v>4660</v>
      </c>
      <c r="F21619">
        <v>1</v>
      </c>
    </row>
    <row r="21620" spans="1:6">
      <c r="A21620">
        <v>7995</v>
      </c>
      <c r="B21620">
        <v>20</v>
      </c>
      <c r="C21620" t="s">
        <v>63</v>
      </c>
      <c r="D21620" t="s">
        <v>92</v>
      </c>
      <c r="E21620">
        <v>4730</v>
      </c>
      <c r="F21620">
        <v>1</v>
      </c>
    </row>
    <row r="21621" spans="1:6">
      <c r="A21621">
        <v>7995</v>
      </c>
      <c r="B21621">
        <v>20</v>
      </c>
      <c r="C21621" t="s">
        <v>62</v>
      </c>
      <c r="D21621" t="s">
        <v>92</v>
      </c>
      <c r="E21621">
        <v>3395</v>
      </c>
      <c r="F21621">
        <v>9</v>
      </c>
    </row>
    <row r="21622" spans="1:6">
      <c r="A21622">
        <v>7995</v>
      </c>
      <c r="B21622">
        <v>20</v>
      </c>
      <c r="C21622" t="s">
        <v>62</v>
      </c>
      <c r="D21622" t="s">
        <v>92</v>
      </c>
      <c r="E21622">
        <v>3959</v>
      </c>
      <c r="F21622">
        <v>9</v>
      </c>
    </row>
    <row r="21623" spans="1:6">
      <c r="A21623">
        <v>7995</v>
      </c>
      <c r="B21623">
        <v>20</v>
      </c>
      <c r="C21623" t="s">
        <v>62</v>
      </c>
      <c r="D21623" t="s">
        <v>92</v>
      </c>
      <c r="E21623">
        <v>4546</v>
      </c>
      <c r="F21623">
        <v>7</v>
      </c>
    </row>
    <row r="21624" spans="1:6">
      <c r="A21624">
        <v>7995</v>
      </c>
      <c r="B21624">
        <v>20</v>
      </c>
      <c r="C21624" t="s">
        <v>62</v>
      </c>
      <c r="D21624" t="s">
        <v>92</v>
      </c>
      <c r="E21624">
        <v>1215</v>
      </c>
      <c r="F21624">
        <v>3</v>
      </c>
    </row>
    <row r="21625" spans="1:6">
      <c r="A21625">
        <v>7995</v>
      </c>
      <c r="B21625">
        <v>20</v>
      </c>
      <c r="C21625" t="s">
        <v>62</v>
      </c>
      <c r="D21625" t="s">
        <v>92</v>
      </c>
      <c r="E21625">
        <v>4695</v>
      </c>
      <c r="F21625">
        <v>2</v>
      </c>
    </row>
    <row r="21626" spans="1:6">
      <c r="A21626">
        <v>7995</v>
      </c>
      <c r="B21626">
        <v>20</v>
      </c>
      <c r="C21626" t="s">
        <v>62</v>
      </c>
      <c r="D21626" t="s">
        <v>92</v>
      </c>
      <c r="E21626">
        <v>2135</v>
      </c>
      <c r="F21626">
        <v>1</v>
      </c>
    </row>
    <row r="21627" spans="1:6">
      <c r="A21627">
        <v>7995</v>
      </c>
      <c r="B21627">
        <v>20</v>
      </c>
      <c r="C21627" t="s">
        <v>62</v>
      </c>
      <c r="D21627" t="s">
        <v>92</v>
      </c>
      <c r="E21627">
        <v>5142</v>
      </c>
      <c r="F21627">
        <v>1</v>
      </c>
    </row>
    <row r="21628" spans="1:6">
      <c r="A21628">
        <v>7995</v>
      </c>
      <c r="B21628">
        <v>20</v>
      </c>
      <c r="C21628" t="s">
        <v>62</v>
      </c>
      <c r="D21628" t="s">
        <v>92</v>
      </c>
      <c r="E21628">
        <v>5966</v>
      </c>
      <c r="F21628">
        <v>1</v>
      </c>
    </row>
    <row r="21629" spans="1:6">
      <c r="A21629">
        <v>7995</v>
      </c>
      <c r="B21629">
        <v>20</v>
      </c>
      <c r="C21629" t="s">
        <v>62</v>
      </c>
      <c r="D21629" t="s">
        <v>92</v>
      </c>
      <c r="E21629">
        <v>2496</v>
      </c>
      <c r="F21629">
        <v>1</v>
      </c>
    </row>
    <row r="21630" spans="1:6">
      <c r="A21630">
        <v>7995</v>
      </c>
      <c r="B21630">
        <v>20</v>
      </c>
      <c r="C21630" t="s">
        <v>62</v>
      </c>
      <c r="D21630" t="s">
        <v>92</v>
      </c>
      <c r="E21630">
        <v>4105</v>
      </c>
      <c r="F21630">
        <v>1</v>
      </c>
    </row>
    <row r="21631" spans="1:6">
      <c r="A21631">
        <v>7995</v>
      </c>
      <c r="B21631">
        <v>20</v>
      </c>
      <c r="C21631" t="s">
        <v>62</v>
      </c>
      <c r="D21631" t="s">
        <v>92</v>
      </c>
      <c r="E21631">
        <v>2888</v>
      </c>
      <c r="F21631">
        <v>1</v>
      </c>
    </row>
    <row r="21632" spans="1:6">
      <c r="A21632">
        <v>7995</v>
      </c>
      <c r="B21632">
        <v>20</v>
      </c>
      <c r="C21632" t="s">
        <v>62</v>
      </c>
      <c r="D21632" t="s">
        <v>92</v>
      </c>
      <c r="E21632">
        <v>254</v>
      </c>
      <c r="F21632">
        <v>1</v>
      </c>
    </row>
    <row r="21633" spans="1:6">
      <c r="A21633">
        <v>7995</v>
      </c>
      <c r="B21633">
        <v>22</v>
      </c>
      <c r="C21633" t="s">
        <v>62</v>
      </c>
      <c r="D21633" t="s">
        <v>92</v>
      </c>
      <c r="E21633">
        <v>2536</v>
      </c>
      <c r="F21633">
        <v>24</v>
      </c>
    </row>
    <row r="21634" spans="1:6">
      <c r="A21634">
        <v>7995</v>
      </c>
      <c r="B21634">
        <v>22</v>
      </c>
      <c r="C21634" t="s">
        <v>62</v>
      </c>
      <c r="D21634" t="s">
        <v>92</v>
      </c>
      <c r="E21634">
        <v>2698</v>
      </c>
      <c r="F21634">
        <v>9</v>
      </c>
    </row>
    <row r="21635" spans="1:6">
      <c r="A21635">
        <v>7995</v>
      </c>
      <c r="B21635">
        <v>22</v>
      </c>
      <c r="C21635" t="s">
        <v>62</v>
      </c>
      <c r="D21635" t="s">
        <v>92</v>
      </c>
      <c r="E21635">
        <v>4943</v>
      </c>
      <c r="F21635">
        <v>1</v>
      </c>
    </row>
    <row r="21636" spans="1:6">
      <c r="A21636">
        <v>7995</v>
      </c>
      <c r="B21636">
        <v>22</v>
      </c>
      <c r="C21636" t="s">
        <v>62</v>
      </c>
      <c r="D21636" t="s">
        <v>92</v>
      </c>
      <c r="E21636">
        <v>5001</v>
      </c>
      <c r="F21636">
        <v>1</v>
      </c>
    </row>
    <row r="21637" spans="1:6">
      <c r="A21637">
        <v>7995</v>
      </c>
      <c r="B21637">
        <v>22</v>
      </c>
      <c r="C21637" t="s">
        <v>62</v>
      </c>
      <c r="D21637" t="s">
        <v>92</v>
      </c>
      <c r="E21637">
        <v>4565</v>
      </c>
      <c r="F21637">
        <v>1</v>
      </c>
    </row>
    <row r="21638" spans="1:6">
      <c r="A21638">
        <v>7995</v>
      </c>
      <c r="B21638">
        <v>22</v>
      </c>
      <c r="C21638" t="s">
        <v>62</v>
      </c>
      <c r="D21638" t="s">
        <v>92</v>
      </c>
      <c r="E21638">
        <v>1111</v>
      </c>
      <c r="F21638">
        <v>1</v>
      </c>
    </row>
    <row r="21639" spans="1:6">
      <c r="A21639">
        <v>7995</v>
      </c>
      <c r="B21639">
        <v>22</v>
      </c>
      <c r="C21639" t="s">
        <v>62</v>
      </c>
      <c r="D21639" t="s">
        <v>92</v>
      </c>
      <c r="E21639">
        <v>3396</v>
      </c>
      <c r="F21639">
        <v>1</v>
      </c>
    </row>
    <row r="21640" spans="1:6">
      <c r="A21640">
        <v>7996</v>
      </c>
      <c r="B21640">
        <v>7</v>
      </c>
      <c r="C21640" t="s">
        <v>64</v>
      </c>
      <c r="D21640" t="s">
        <v>92</v>
      </c>
      <c r="E21640">
        <v>1309</v>
      </c>
      <c r="F21640">
        <v>3</v>
      </c>
    </row>
    <row r="21641" spans="1:6">
      <c r="A21641">
        <v>7996</v>
      </c>
      <c r="B21641">
        <v>7</v>
      </c>
      <c r="C21641" t="s">
        <v>64</v>
      </c>
      <c r="D21641" t="s">
        <v>92</v>
      </c>
      <c r="E21641">
        <v>5763</v>
      </c>
      <c r="F21641">
        <v>3</v>
      </c>
    </row>
    <row r="21642" spans="1:6">
      <c r="A21642">
        <v>7996</v>
      </c>
      <c r="B21642">
        <v>7</v>
      </c>
      <c r="C21642" t="s">
        <v>64</v>
      </c>
      <c r="D21642" t="s">
        <v>92</v>
      </c>
      <c r="E21642">
        <v>3239</v>
      </c>
      <c r="F21642">
        <v>2</v>
      </c>
    </row>
    <row r="21643" spans="1:6">
      <c r="A21643">
        <v>7996</v>
      </c>
      <c r="B21643">
        <v>7</v>
      </c>
      <c r="C21643" t="s">
        <v>64</v>
      </c>
      <c r="D21643" t="s">
        <v>92</v>
      </c>
      <c r="E21643">
        <v>3361</v>
      </c>
      <c r="F21643">
        <v>1</v>
      </c>
    </row>
    <row r="21644" spans="1:6">
      <c r="A21644">
        <v>7996</v>
      </c>
      <c r="B21644">
        <v>7</v>
      </c>
      <c r="C21644" t="s">
        <v>64</v>
      </c>
      <c r="D21644" t="s">
        <v>92</v>
      </c>
      <c r="E21644">
        <v>3949</v>
      </c>
      <c r="F21644">
        <v>1</v>
      </c>
    </row>
    <row r="21645" spans="1:6">
      <c r="A21645">
        <v>7996</v>
      </c>
      <c r="B21645">
        <v>7</v>
      </c>
      <c r="C21645" t="s">
        <v>64</v>
      </c>
      <c r="D21645" t="s">
        <v>92</v>
      </c>
      <c r="E21645">
        <v>4525</v>
      </c>
      <c r="F21645">
        <v>1</v>
      </c>
    </row>
    <row r="21646" spans="1:6">
      <c r="A21646">
        <v>7996</v>
      </c>
      <c r="B21646">
        <v>7</v>
      </c>
      <c r="C21646" t="s">
        <v>64</v>
      </c>
      <c r="D21646" t="s">
        <v>92</v>
      </c>
      <c r="E21646">
        <v>3813</v>
      </c>
      <c r="F21646">
        <v>1</v>
      </c>
    </row>
    <row r="21647" spans="1:6">
      <c r="A21647">
        <v>7996</v>
      </c>
      <c r="B21647">
        <v>7</v>
      </c>
      <c r="C21647" t="s">
        <v>64</v>
      </c>
      <c r="D21647" t="s">
        <v>92</v>
      </c>
      <c r="E21647">
        <v>2985</v>
      </c>
      <c r="F21647">
        <v>1</v>
      </c>
    </row>
    <row r="21648" spans="1:6">
      <c r="A21648">
        <v>7996</v>
      </c>
      <c r="B21648">
        <v>7</v>
      </c>
      <c r="C21648" t="s">
        <v>64</v>
      </c>
      <c r="D21648" t="s">
        <v>92</v>
      </c>
      <c r="E21648">
        <v>3144</v>
      </c>
      <c r="F21648">
        <v>1</v>
      </c>
    </row>
    <row r="21649" spans="1:6">
      <c r="A21649">
        <v>7996</v>
      </c>
      <c r="B21649">
        <v>7</v>
      </c>
      <c r="C21649" t="s">
        <v>64</v>
      </c>
      <c r="D21649" t="s">
        <v>92</v>
      </c>
      <c r="E21649">
        <v>2485</v>
      </c>
      <c r="F21649">
        <v>1</v>
      </c>
    </row>
    <row r="21650" spans="1:6">
      <c r="A21650">
        <v>7996</v>
      </c>
      <c r="B21650">
        <v>7</v>
      </c>
      <c r="C21650" t="s">
        <v>64</v>
      </c>
      <c r="D21650" t="s">
        <v>92</v>
      </c>
      <c r="E21650">
        <v>5608</v>
      </c>
      <c r="F21650">
        <v>1</v>
      </c>
    </row>
    <row r="21651" spans="1:6">
      <c r="A21651">
        <v>7996</v>
      </c>
      <c r="B21651">
        <v>7</v>
      </c>
      <c r="C21651" t="s">
        <v>64</v>
      </c>
      <c r="D21651" t="s">
        <v>92</v>
      </c>
      <c r="E21651">
        <v>4778</v>
      </c>
      <c r="F21651">
        <v>1</v>
      </c>
    </row>
    <row r="21652" spans="1:6">
      <c r="A21652">
        <v>7996</v>
      </c>
      <c r="B21652">
        <v>7</v>
      </c>
      <c r="C21652" t="s">
        <v>64</v>
      </c>
      <c r="D21652" t="s">
        <v>92</v>
      </c>
      <c r="E21652">
        <v>124</v>
      </c>
      <c r="F21652">
        <v>1</v>
      </c>
    </row>
    <row r="21653" spans="1:6">
      <c r="A21653">
        <v>7996</v>
      </c>
      <c r="B21653">
        <v>7</v>
      </c>
      <c r="C21653" t="s">
        <v>64</v>
      </c>
      <c r="D21653" t="s">
        <v>92</v>
      </c>
      <c r="E21653">
        <v>2672</v>
      </c>
      <c r="F21653">
        <v>1</v>
      </c>
    </row>
    <row r="21654" spans="1:6">
      <c r="A21654">
        <v>7996</v>
      </c>
      <c r="B21654">
        <v>7</v>
      </c>
      <c r="C21654" t="s">
        <v>64</v>
      </c>
      <c r="D21654" t="s">
        <v>92</v>
      </c>
      <c r="E21654">
        <v>3042</v>
      </c>
      <c r="F21654">
        <v>1</v>
      </c>
    </row>
    <row r="21655" spans="1:6">
      <c r="A21655">
        <v>7996</v>
      </c>
      <c r="B21655">
        <v>7</v>
      </c>
      <c r="C21655" t="s">
        <v>64</v>
      </c>
      <c r="D21655" t="s">
        <v>92</v>
      </c>
      <c r="E21655">
        <v>4316</v>
      </c>
      <c r="F21655">
        <v>1</v>
      </c>
    </row>
    <row r="21656" spans="1:6">
      <c r="A21656">
        <v>7996</v>
      </c>
      <c r="B21656">
        <v>8</v>
      </c>
      <c r="C21656" t="s">
        <v>64</v>
      </c>
      <c r="D21656" t="s">
        <v>92</v>
      </c>
      <c r="E21656">
        <v>202</v>
      </c>
      <c r="F21656">
        <v>4</v>
      </c>
    </row>
    <row r="21657" spans="1:6">
      <c r="A21657">
        <v>7996</v>
      </c>
      <c r="B21657">
        <v>8</v>
      </c>
      <c r="C21657" t="s">
        <v>64</v>
      </c>
      <c r="D21657" t="s">
        <v>92</v>
      </c>
      <c r="E21657">
        <v>3860</v>
      </c>
      <c r="F21657">
        <v>2</v>
      </c>
    </row>
    <row r="21658" spans="1:6">
      <c r="A21658">
        <v>7996</v>
      </c>
      <c r="B21658">
        <v>8</v>
      </c>
      <c r="C21658" t="s">
        <v>64</v>
      </c>
      <c r="D21658" t="s">
        <v>92</v>
      </c>
      <c r="E21658">
        <v>72</v>
      </c>
      <c r="F21658">
        <v>1</v>
      </c>
    </row>
    <row r="21659" spans="1:6">
      <c r="A21659">
        <v>7996</v>
      </c>
      <c r="B21659">
        <v>8</v>
      </c>
      <c r="C21659" t="s">
        <v>64</v>
      </c>
      <c r="D21659" t="s">
        <v>92</v>
      </c>
      <c r="E21659">
        <v>5430</v>
      </c>
      <c r="F21659">
        <v>1</v>
      </c>
    </row>
    <row r="21660" spans="1:6">
      <c r="A21660">
        <v>7996</v>
      </c>
      <c r="B21660">
        <v>8</v>
      </c>
      <c r="C21660" t="s">
        <v>64</v>
      </c>
      <c r="D21660" t="s">
        <v>92</v>
      </c>
      <c r="E21660">
        <v>3742</v>
      </c>
      <c r="F21660">
        <v>1</v>
      </c>
    </row>
    <row r="21661" spans="1:6">
      <c r="A21661">
        <v>7996</v>
      </c>
      <c r="B21661">
        <v>8</v>
      </c>
      <c r="C21661" t="s">
        <v>64</v>
      </c>
      <c r="D21661" t="s">
        <v>92</v>
      </c>
      <c r="E21661">
        <v>2231</v>
      </c>
      <c r="F21661">
        <v>1</v>
      </c>
    </row>
    <row r="21662" spans="1:6">
      <c r="A21662">
        <v>7996</v>
      </c>
      <c r="B21662">
        <v>8</v>
      </c>
      <c r="C21662" t="s">
        <v>64</v>
      </c>
      <c r="D21662" t="s">
        <v>92</v>
      </c>
      <c r="E21662">
        <v>260</v>
      </c>
      <c r="F21662">
        <v>1</v>
      </c>
    </row>
    <row r="21663" spans="1:6">
      <c r="A21663">
        <v>7996</v>
      </c>
      <c r="B21663">
        <v>8</v>
      </c>
      <c r="C21663" t="s">
        <v>64</v>
      </c>
      <c r="D21663" t="s">
        <v>92</v>
      </c>
      <c r="E21663">
        <v>2296</v>
      </c>
      <c r="F21663">
        <v>1</v>
      </c>
    </row>
    <row r="21664" spans="1:6">
      <c r="A21664">
        <v>7996</v>
      </c>
      <c r="B21664">
        <v>8</v>
      </c>
      <c r="C21664" t="s">
        <v>64</v>
      </c>
      <c r="D21664" t="s">
        <v>92</v>
      </c>
      <c r="E21664">
        <v>1215</v>
      </c>
      <c r="F21664">
        <v>1</v>
      </c>
    </row>
    <row r="21665" spans="1:6">
      <c r="A21665">
        <v>7996</v>
      </c>
      <c r="B21665">
        <v>8</v>
      </c>
      <c r="C21665" t="s">
        <v>64</v>
      </c>
      <c r="D21665" t="s">
        <v>92</v>
      </c>
      <c r="E21665">
        <v>4608</v>
      </c>
      <c r="F21665">
        <v>1</v>
      </c>
    </row>
    <row r="21666" spans="1:6">
      <c r="A21666">
        <v>7996</v>
      </c>
      <c r="B21666">
        <v>15</v>
      </c>
      <c r="C21666" t="s">
        <v>64</v>
      </c>
      <c r="D21666" t="s">
        <v>92</v>
      </c>
      <c r="E21666">
        <v>2220</v>
      </c>
      <c r="F21666">
        <v>2</v>
      </c>
    </row>
    <row r="21667" spans="1:6">
      <c r="A21667">
        <v>7996</v>
      </c>
      <c r="B21667">
        <v>15</v>
      </c>
      <c r="C21667" t="s">
        <v>64</v>
      </c>
      <c r="D21667" t="s">
        <v>92</v>
      </c>
      <c r="E21667">
        <v>16</v>
      </c>
      <c r="F21667">
        <v>2</v>
      </c>
    </row>
    <row r="21668" spans="1:6">
      <c r="A21668">
        <v>7996</v>
      </c>
      <c r="B21668">
        <v>15</v>
      </c>
      <c r="C21668" t="s">
        <v>64</v>
      </c>
      <c r="D21668" t="s">
        <v>92</v>
      </c>
      <c r="E21668">
        <v>3128</v>
      </c>
      <c r="F21668">
        <v>1</v>
      </c>
    </row>
    <row r="21669" spans="1:6">
      <c r="A21669">
        <v>7996</v>
      </c>
      <c r="B21669">
        <v>15</v>
      </c>
      <c r="C21669" t="s">
        <v>64</v>
      </c>
      <c r="D21669" t="s">
        <v>92</v>
      </c>
      <c r="E21669">
        <v>5804</v>
      </c>
      <c r="F21669">
        <v>1</v>
      </c>
    </row>
    <row r="21670" spans="1:6">
      <c r="A21670">
        <v>7996</v>
      </c>
      <c r="B21670">
        <v>15</v>
      </c>
      <c r="C21670" t="s">
        <v>64</v>
      </c>
      <c r="D21670" t="s">
        <v>92</v>
      </c>
      <c r="E21670">
        <v>5769</v>
      </c>
      <c r="F21670">
        <v>1</v>
      </c>
    </row>
    <row r="21671" spans="1:6">
      <c r="A21671">
        <v>7996</v>
      </c>
      <c r="B21671">
        <v>15</v>
      </c>
      <c r="C21671" t="s">
        <v>64</v>
      </c>
      <c r="D21671" t="s">
        <v>92</v>
      </c>
      <c r="E21671">
        <v>4793</v>
      </c>
      <c r="F21671">
        <v>1</v>
      </c>
    </row>
    <row r="21672" spans="1:6">
      <c r="A21672">
        <v>7996</v>
      </c>
      <c r="B21672">
        <v>15</v>
      </c>
      <c r="C21672" t="s">
        <v>64</v>
      </c>
      <c r="D21672" t="s">
        <v>92</v>
      </c>
      <c r="E21672">
        <v>3053</v>
      </c>
      <c r="F21672">
        <v>1</v>
      </c>
    </row>
    <row r="21673" spans="1:6">
      <c r="A21673">
        <v>7996</v>
      </c>
      <c r="B21673">
        <v>15</v>
      </c>
      <c r="C21673" t="s">
        <v>64</v>
      </c>
      <c r="D21673" t="s">
        <v>92</v>
      </c>
      <c r="E21673">
        <v>2464</v>
      </c>
      <c r="F21673">
        <v>1</v>
      </c>
    </row>
    <row r="21674" spans="1:6">
      <c r="A21674">
        <v>7996</v>
      </c>
      <c r="B21674">
        <v>15</v>
      </c>
      <c r="C21674" t="s">
        <v>64</v>
      </c>
      <c r="D21674" t="s">
        <v>92</v>
      </c>
      <c r="E21674">
        <v>2241</v>
      </c>
      <c r="F21674">
        <v>1</v>
      </c>
    </row>
    <row r="21675" spans="1:6">
      <c r="A21675">
        <v>7996</v>
      </c>
      <c r="B21675">
        <v>15</v>
      </c>
      <c r="C21675" t="s">
        <v>64</v>
      </c>
      <c r="D21675" t="s">
        <v>92</v>
      </c>
      <c r="E21675">
        <v>1286</v>
      </c>
      <c r="F21675">
        <v>1</v>
      </c>
    </row>
    <row r="21676" spans="1:6">
      <c r="A21676">
        <v>7996</v>
      </c>
      <c r="B21676">
        <v>15</v>
      </c>
      <c r="C21676" t="s">
        <v>64</v>
      </c>
      <c r="D21676" t="s">
        <v>92</v>
      </c>
      <c r="E21676">
        <v>353</v>
      </c>
      <c r="F21676">
        <v>1</v>
      </c>
    </row>
    <row r="21677" spans="1:6">
      <c r="A21677">
        <v>7996</v>
      </c>
      <c r="B21677">
        <v>15</v>
      </c>
      <c r="C21677" t="s">
        <v>64</v>
      </c>
      <c r="D21677" t="s">
        <v>92</v>
      </c>
      <c r="E21677">
        <v>3</v>
      </c>
      <c r="F21677">
        <v>1</v>
      </c>
    </row>
    <row r="21678" spans="1:6">
      <c r="A21678">
        <v>8021</v>
      </c>
      <c r="B21678">
        <v>14</v>
      </c>
      <c r="C21678" t="s">
        <v>62</v>
      </c>
      <c r="D21678" t="s">
        <v>92</v>
      </c>
      <c r="E21678">
        <v>4166</v>
      </c>
      <c r="F21678">
        <v>3</v>
      </c>
    </row>
    <row r="21679" spans="1:6">
      <c r="A21679">
        <v>8021</v>
      </c>
      <c r="B21679">
        <v>14</v>
      </c>
      <c r="C21679" t="s">
        <v>62</v>
      </c>
      <c r="D21679" t="s">
        <v>92</v>
      </c>
      <c r="E21679">
        <v>3047</v>
      </c>
      <c r="F21679">
        <v>2</v>
      </c>
    </row>
    <row r="21680" spans="1:6">
      <c r="A21680">
        <v>8021</v>
      </c>
      <c r="B21680">
        <v>14</v>
      </c>
      <c r="C21680" t="s">
        <v>62</v>
      </c>
      <c r="D21680" t="s">
        <v>92</v>
      </c>
      <c r="E21680">
        <v>4111</v>
      </c>
      <c r="F21680">
        <v>2</v>
      </c>
    </row>
    <row r="21681" spans="1:6">
      <c r="A21681">
        <v>8021</v>
      </c>
      <c r="B21681">
        <v>14</v>
      </c>
      <c r="C21681" t="s">
        <v>62</v>
      </c>
      <c r="D21681" t="s">
        <v>92</v>
      </c>
      <c r="E21681">
        <v>1099</v>
      </c>
      <c r="F21681">
        <v>2</v>
      </c>
    </row>
    <row r="21682" spans="1:6">
      <c r="A21682">
        <v>8021</v>
      </c>
      <c r="B21682">
        <v>14</v>
      </c>
      <c r="C21682" t="s">
        <v>62</v>
      </c>
      <c r="D21682" t="s">
        <v>92</v>
      </c>
      <c r="E21682">
        <v>3884</v>
      </c>
      <c r="F21682">
        <v>2</v>
      </c>
    </row>
    <row r="21683" spans="1:6">
      <c r="A21683">
        <v>8021</v>
      </c>
      <c r="B21683">
        <v>14</v>
      </c>
      <c r="C21683" t="s">
        <v>62</v>
      </c>
      <c r="D21683" t="s">
        <v>92</v>
      </c>
      <c r="E21683">
        <v>5042</v>
      </c>
      <c r="F21683">
        <v>1</v>
      </c>
    </row>
    <row r="21684" spans="1:6">
      <c r="A21684">
        <v>8021</v>
      </c>
      <c r="B21684">
        <v>14</v>
      </c>
      <c r="C21684" t="s">
        <v>62</v>
      </c>
      <c r="D21684" t="s">
        <v>92</v>
      </c>
      <c r="E21684">
        <v>4083</v>
      </c>
      <c r="F21684">
        <v>1</v>
      </c>
    </row>
    <row r="21685" spans="1:6">
      <c r="A21685">
        <v>8021</v>
      </c>
      <c r="B21685">
        <v>14</v>
      </c>
      <c r="C21685" t="s">
        <v>62</v>
      </c>
      <c r="D21685" t="s">
        <v>92</v>
      </c>
      <c r="E21685">
        <v>4717</v>
      </c>
      <c r="F21685">
        <v>1</v>
      </c>
    </row>
    <row r="21686" spans="1:6">
      <c r="A21686">
        <v>8021</v>
      </c>
      <c r="B21686">
        <v>14</v>
      </c>
      <c r="C21686" t="s">
        <v>62</v>
      </c>
      <c r="D21686" t="s">
        <v>92</v>
      </c>
      <c r="E21686">
        <v>5903</v>
      </c>
      <c r="F21686">
        <v>1</v>
      </c>
    </row>
    <row r="21687" spans="1:6">
      <c r="A21687">
        <v>8021</v>
      </c>
      <c r="B21687">
        <v>14</v>
      </c>
      <c r="C21687" t="s">
        <v>62</v>
      </c>
      <c r="D21687" t="s">
        <v>92</v>
      </c>
      <c r="E21687">
        <v>3958</v>
      </c>
      <c r="F21687">
        <v>1</v>
      </c>
    </row>
    <row r="21688" spans="1:6">
      <c r="A21688">
        <v>8021</v>
      </c>
      <c r="B21688">
        <v>14</v>
      </c>
      <c r="C21688" t="s">
        <v>62</v>
      </c>
      <c r="D21688" t="s">
        <v>92</v>
      </c>
      <c r="E21688">
        <v>3289</v>
      </c>
      <c r="F21688">
        <v>1</v>
      </c>
    </row>
    <row r="21689" spans="1:6">
      <c r="A21689">
        <v>8021</v>
      </c>
      <c r="B21689">
        <v>14</v>
      </c>
      <c r="C21689" t="s">
        <v>62</v>
      </c>
      <c r="D21689" t="s">
        <v>92</v>
      </c>
      <c r="E21689">
        <v>3981</v>
      </c>
      <c r="F21689">
        <v>1</v>
      </c>
    </row>
    <row r="21690" spans="1:6">
      <c r="A21690">
        <v>8021</v>
      </c>
      <c r="B21690">
        <v>14</v>
      </c>
      <c r="C21690" t="s">
        <v>62</v>
      </c>
      <c r="D21690" t="s">
        <v>92</v>
      </c>
      <c r="E21690">
        <v>3587</v>
      </c>
      <c r="F21690">
        <v>1</v>
      </c>
    </row>
    <row r="21691" spans="1:6">
      <c r="A21691">
        <v>8021</v>
      </c>
      <c r="B21691">
        <v>14</v>
      </c>
      <c r="C21691" t="s">
        <v>62</v>
      </c>
      <c r="D21691" t="s">
        <v>92</v>
      </c>
      <c r="E21691">
        <v>3856</v>
      </c>
      <c r="F21691">
        <v>1</v>
      </c>
    </row>
    <row r="21692" spans="1:6">
      <c r="A21692">
        <v>8021</v>
      </c>
      <c r="B21692">
        <v>14</v>
      </c>
      <c r="C21692" t="s">
        <v>62</v>
      </c>
      <c r="D21692" t="s">
        <v>92</v>
      </c>
      <c r="E21692">
        <v>1215</v>
      </c>
      <c r="F21692">
        <v>1</v>
      </c>
    </row>
    <row r="21693" spans="1:6">
      <c r="A21693">
        <v>8021</v>
      </c>
      <c r="B21693">
        <v>14</v>
      </c>
      <c r="C21693" t="s">
        <v>62</v>
      </c>
      <c r="D21693" t="s">
        <v>92</v>
      </c>
      <c r="E21693">
        <v>4608</v>
      </c>
      <c r="F21693">
        <v>1</v>
      </c>
    </row>
    <row r="21694" spans="1:6">
      <c r="A21694">
        <v>8021</v>
      </c>
      <c r="B21694">
        <v>14</v>
      </c>
      <c r="C21694" t="s">
        <v>62</v>
      </c>
      <c r="D21694" t="s">
        <v>92</v>
      </c>
      <c r="E21694">
        <v>3314</v>
      </c>
      <c r="F21694">
        <v>1</v>
      </c>
    </row>
    <row r="21695" spans="1:6">
      <c r="A21695">
        <v>8021</v>
      </c>
      <c r="B21695">
        <v>14</v>
      </c>
      <c r="C21695" t="s">
        <v>62</v>
      </c>
      <c r="D21695" t="s">
        <v>92</v>
      </c>
      <c r="E21695">
        <v>1038</v>
      </c>
      <c r="F21695">
        <v>1</v>
      </c>
    </row>
    <row r="21696" spans="1:6">
      <c r="A21696">
        <v>8021</v>
      </c>
      <c r="B21696">
        <v>14</v>
      </c>
      <c r="C21696" t="s">
        <v>62</v>
      </c>
      <c r="D21696" t="s">
        <v>92</v>
      </c>
      <c r="E21696">
        <v>4959</v>
      </c>
      <c r="F21696">
        <v>1</v>
      </c>
    </row>
    <row r="21697" spans="1:6">
      <c r="A21697">
        <v>8021</v>
      </c>
      <c r="B21697">
        <v>14</v>
      </c>
      <c r="C21697" t="s">
        <v>62</v>
      </c>
      <c r="D21697" t="s">
        <v>92</v>
      </c>
      <c r="E21697">
        <v>225</v>
      </c>
      <c r="F21697">
        <v>1</v>
      </c>
    </row>
    <row r="21698" spans="1:6">
      <c r="A21698">
        <v>8021</v>
      </c>
      <c r="B21698">
        <v>14</v>
      </c>
      <c r="C21698" t="s">
        <v>62</v>
      </c>
      <c r="D21698" t="s">
        <v>92</v>
      </c>
      <c r="E21698">
        <v>82</v>
      </c>
      <c r="F21698">
        <v>1</v>
      </c>
    </row>
    <row r="21699" spans="1:6">
      <c r="A21699">
        <v>8021</v>
      </c>
      <c r="B21699">
        <v>14</v>
      </c>
      <c r="C21699" t="s">
        <v>62</v>
      </c>
      <c r="D21699" t="s">
        <v>92</v>
      </c>
      <c r="E21699">
        <v>1258</v>
      </c>
      <c r="F21699">
        <v>1</v>
      </c>
    </row>
    <row r="21700" spans="1:6">
      <c r="A21700">
        <v>8021</v>
      </c>
      <c r="B21700">
        <v>14</v>
      </c>
      <c r="C21700" t="s">
        <v>62</v>
      </c>
      <c r="D21700" t="s">
        <v>92</v>
      </c>
      <c r="E21700">
        <v>2568</v>
      </c>
      <c r="F21700">
        <v>1</v>
      </c>
    </row>
    <row r="21701" spans="1:6">
      <c r="A21701">
        <v>8021</v>
      </c>
      <c r="B21701">
        <v>14</v>
      </c>
      <c r="C21701" t="s">
        <v>62</v>
      </c>
      <c r="D21701" t="s">
        <v>92</v>
      </c>
      <c r="E21701">
        <v>337</v>
      </c>
      <c r="F21701">
        <v>1</v>
      </c>
    </row>
    <row r="21702" spans="1:6">
      <c r="A21702">
        <v>8021</v>
      </c>
      <c r="B21702">
        <v>14</v>
      </c>
      <c r="C21702" t="s">
        <v>62</v>
      </c>
      <c r="D21702" t="s">
        <v>92</v>
      </c>
      <c r="E21702">
        <v>4235</v>
      </c>
      <c r="F21702">
        <v>1</v>
      </c>
    </row>
    <row r="21703" spans="1:6">
      <c r="A21703">
        <v>8021</v>
      </c>
      <c r="B21703">
        <v>14</v>
      </c>
      <c r="C21703" t="s">
        <v>62</v>
      </c>
      <c r="D21703" t="s">
        <v>92</v>
      </c>
      <c r="E21703">
        <v>260</v>
      </c>
      <c r="F21703">
        <v>1</v>
      </c>
    </row>
    <row r="21704" spans="1:6">
      <c r="A21704">
        <v>8021</v>
      </c>
      <c r="B21704">
        <v>14</v>
      </c>
      <c r="C21704" t="s">
        <v>62</v>
      </c>
      <c r="D21704" t="s">
        <v>92</v>
      </c>
      <c r="E21704">
        <v>3126</v>
      </c>
      <c r="F21704">
        <v>1</v>
      </c>
    </row>
    <row r="21705" spans="1:6">
      <c r="A21705">
        <v>8021</v>
      </c>
      <c r="B21705">
        <v>14</v>
      </c>
      <c r="C21705" t="s">
        <v>62</v>
      </c>
      <c r="D21705" t="s">
        <v>92</v>
      </c>
      <c r="E21705">
        <v>5857</v>
      </c>
      <c r="F21705">
        <v>1</v>
      </c>
    </row>
    <row r="21706" spans="1:6">
      <c r="A21706">
        <v>8021</v>
      </c>
      <c r="B21706">
        <v>14</v>
      </c>
      <c r="C21706" t="s">
        <v>62</v>
      </c>
      <c r="D21706" t="s">
        <v>92</v>
      </c>
      <c r="E21706">
        <v>3018</v>
      </c>
      <c r="F21706">
        <v>1</v>
      </c>
    </row>
    <row r="21707" spans="1:6">
      <c r="A21707">
        <v>8021</v>
      </c>
      <c r="B21707">
        <v>14</v>
      </c>
      <c r="C21707" t="s">
        <v>62</v>
      </c>
      <c r="D21707" t="s">
        <v>92</v>
      </c>
      <c r="E21707">
        <v>3792</v>
      </c>
      <c r="F21707">
        <v>1</v>
      </c>
    </row>
    <row r="21708" spans="1:6">
      <c r="A21708">
        <v>8021</v>
      </c>
      <c r="B21708">
        <v>14</v>
      </c>
      <c r="C21708" t="s">
        <v>62</v>
      </c>
      <c r="D21708" t="s">
        <v>92</v>
      </c>
      <c r="E21708">
        <v>2040</v>
      </c>
      <c r="F21708">
        <v>1</v>
      </c>
    </row>
    <row r="21709" spans="1:6">
      <c r="A21709">
        <v>8021</v>
      </c>
      <c r="B21709">
        <v>14</v>
      </c>
      <c r="C21709" t="s">
        <v>62</v>
      </c>
      <c r="D21709" t="s">
        <v>92</v>
      </c>
      <c r="E21709">
        <v>315</v>
      </c>
      <c r="F21709">
        <v>1</v>
      </c>
    </row>
    <row r="21710" spans="1:6">
      <c r="A21710">
        <v>8021</v>
      </c>
      <c r="B21710">
        <v>14</v>
      </c>
      <c r="C21710" t="s">
        <v>62</v>
      </c>
      <c r="D21710" t="s">
        <v>92</v>
      </c>
      <c r="E21710">
        <v>5422</v>
      </c>
      <c r="F21710">
        <v>1</v>
      </c>
    </row>
    <row r="21711" spans="1:6">
      <c r="A21711">
        <v>8021</v>
      </c>
      <c r="B21711">
        <v>14</v>
      </c>
      <c r="C21711" t="s">
        <v>62</v>
      </c>
      <c r="D21711" t="s">
        <v>92</v>
      </c>
      <c r="E21711">
        <v>1217</v>
      </c>
      <c r="F21711">
        <v>1</v>
      </c>
    </row>
    <row r="21712" spans="1:6">
      <c r="A21712">
        <v>8021</v>
      </c>
      <c r="B21712">
        <v>14</v>
      </c>
      <c r="C21712" t="s">
        <v>62</v>
      </c>
      <c r="D21712" t="s">
        <v>92</v>
      </c>
      <c r="E21712">
        <v>3798</v>
      </c>
      <c r="F21712">
        <v>1</v>
      </c>
    </row>
    <row r="21713" spans="1:6">
      <c r="A21713">
        <v>8021</v>
      </c>
      <c r="B21713">
        <v>14</v>
      </c>
      <c r="C21713" t="s">
        <v>62</v>
      </c>
      <c r="D21713" t="s">
        <v>92</v>
      </c>
      <c r="E21713">
        <v>2883</v>
      </c>
      <c r="F21713">
        <v>1</v>
      </c>
    </row>
    <row r="21714" spans="1:6">
      <c r="A21714">
        <v>8021</v>
      </c>
      <c r="B21714">
        <v>16</v>
      </c>
      <c r="C21714" t="s">
        <v>63</v>
      </c>
      <c r="D21714" t="s">
        <v>92</v>
      </c>
      <c r="E21714">
        <v>2321</v>
      </c>
      <c r="F21714">
        <v>3</v>
      </c>
    </row>
    <row r="21715" spans="1:6">
      <c r="A21715">
        <v>8021</v>
      </c>
      <c r="B21715">
        <v>16</v>
      </c>
      <c r="C21715" t="s">
        <v>63</v>
      </c>
      <c r="D21715" t="s">
        <v>92</v>
      </c>
      <c r="E21715">
        <v>2757</v>
      </c>
      <c r="F21715">
        <v>3</v>
      </c>
    </row>
    <row r="21716" spans="1:6">
      <c r="A21716">
        <v>8021</v>
      </c>
      <c r="B21716">
        <v>16</v>
      </c>
      <c r="C21716" t="s">
        <v>63</v>
      </c>
      <c r="D21716" t="s">
        <v>92</v>
      </c>
      <c r="E21716">
        <v>2206</v>
      </c>
      <c r="F21716">
        <v>2</v>
      </c>
    </row>
    <row r="21717" spans="1:6">
      <c r="A21717">
        <v>8021</v>
      </c>
      <c r="B21717">
        <v>16</v>
      </c>
      <c r="C21717" t="s">
        <v>63</v>
      </c>
      <c r="D21717" t="s">
        <v>92</v>
      </c>
      <c r="E21717">
        <v>4797</v>
      </c>
      <c r="F21717">
        <v>2</v>
      </c>
    </row>
    <row r="21718" spans="1:6">
      <c r="A21718">
        <v>8021</v>
      </c>
      <c r="B21718">
        <v>16</v>
      </c>
      <c r="C21718" t="s">
        <v>63</v>
      </c>
      <c r="D21718" t="s">
        <v>92</v>
      </c>
      <c r="E21718">
        <v>3446</v>
      </c>
      <c r="F21718">
        <v>1</v>
      </c>
    </row>
    <row r="21719" spans="1:6">
      <c r="A21719">
        <v>8021</v>
      </c>
      <c r="B21719">
        <v>16</v>
      </c>
      <c r="C21719" t="s">
        <v>63</v>
      </c>
      <c r="D21719" t="s">
        <v>92</v>
      </c>
      <c r="E21719">
        <v>5224</v>
      </c>
      <c r="F21719">
        <v>1</v>
      </c>
    </row>
    <row r="21720" spans="1:6">
      <c r="A21720">
        <v>8021</v>
      </c>
      <c r="B21720">
        <v>16</v>
      </c>
      <c r="C21720" t="s">
        <v>63</v>
      </c>
      <c r="D21720" t="s">
        <v>92</v>
      </c>
      <c r="E21720">
        <v>4943</v>
      </c>
      <c r="F21720">
        <v>1</v>
      </c>
    </row>
    <row r="21721" spans="1:6">
      <c r="A21721">
        <v>8021</v>
      </c>
      <c r="B21721">
        <v>16</v>
      </c>
      <c r="C21721" t="s">
        <v>63</v>
      </c>
      <c r="D21721" t="s">
        <v>92</v>
      </c>
      <c r="E21721">
        <v>237</v>
      </c>
      <c r="F21721">
        <v>1</v>
      </c>
    </row>
    <row r="21722" spans="1:6">
      <c r="A21722">
        <v>8021</v>
      </c>
      <c r="B21722">
        <v>16</v>
      </c>
      <c r="C21722" t="s">
        <v>63</v>
      </c>
      <c r="D21722" t="s">
        <v>92</v>
      </c>
      <c r="E21722">
        <v>6072</v>
      </c>
      <c r="F21722">
        <v>1</v>
      </c>
    </row>
    <row r="21723" spans="1:6">
      <c r="A21723">
        <v>8021</v>
      </c>
      <c r="B21723">
        <v>16</v>
      </c>
      <c r="C21723" t="s">
        <v>63</v>
      </c>
      <c r="D21723" t="s">
        <v>92</v>
      </c>
      <c r="E21723">
        <v>2478</v>
      </c>
      <c r="F21723">
        <v>1</v>
      </c>
    </row>
    <row r="21724" spans="1:6">
      <c r="A21724">
        <v>8021</v>
      </c>
      <c r="B21724">
        <v>16</v>
      </c>
      <c r="C21724" t="s">
        <v>63</v>
      </c>
      <c r="D21724" t="s">
        <v>92</v>
      </c>
      <c r="E21724">
        <v>2441</v>
      </c>
      <c r="F21724">
        <v>1</v>
      </c>
    </row>
    <row r="21725" spans="1:6">
      <c r="A21725">
        <v>8021</v>
      </c>
      <c r="B21725">
        <v>16</v>
      </c>
      <c r="C21725" t="s">
        <v>63</v>
      </c>
      <c r="D21725" t="s">
        <v>92</v>
      </c>
      <c r="E21725">
        <v>2156</v>
      </c>
      <c r="F21725">
        <v>1</v>
      </c>
    </row>
    <row r="21726" spans="1:6">
      <c r="A21726">
        <v>8021</v>
      </c>
      <c r="B21726">
        <v>16</v>
      </c>
      <c r="C21726" t="s">
        <v>63</v>
      </c>
      <c r="D21726" t="s">
        <v>92</v>
      </c>
      <c r="E21726">
        <v>5662</v>
      </c>
      <c r="F21726">
        <v>1</v>
      </c>
    </row>
    <row r="21727" spans="1:6">
      <c r="A21727">
        <v>8021</v>
      </c>
      <c r="B21727">
        <v>16</v>
      </c>
      <c r="C21727" t="s">
        <v>63</v>
      </c>
      <c r="D21727" t="s">
        <v>92</v>
      </c>
      <c r="E21727">
        <v>4544</v>
      </c>
      <c r="F21727">
        <v>1</v>
      </c>
    </row>
    <row r="21728" spans="1:6">
      <c r="A21728">
        <v>8021</v>
      </c>
      <c r="B21728">
        <v>16</v>
      </c>
      <c r="C21728" t="s">
        <v>63</v>
      </c>
      <c r="D21728" t="s">
        <v>92</v>
      </c>
      <c r="E21728">
        <v>5867</v>
      </c>
      <c r="F21728">
        <v>1</v>
      </c>
    </row>
    <row r="21729" spans="1:6">
      <c r="A21729">
        <v>8021</v>
      </c>
      <c r="B21729">
        <v>16</v>
      </c>
      <c r="C21729" t="s">
        <v>63</v>
      </c>
      <c r="D21729" t="s">
        <v>92</v>
      </c>
      <c r="E21729">
        <v>3293</v>
      </c>
      <c r="F21729">
        <v>1</v>
      </c>
    </row>
    <row r="21730" spans="1:6">
      <c r="A21730">
        <v>8021</v>
      </c>
      <c r="B21730">
        <v>16</v>
      </c>
      <c r="C21730" t="s">
        <v>63</v>
      </c>
      <c r="D21730" t="s">
        <v>92</v>
      </c>
      <c r="E21730">
        <v>2728</v>
      </c>
      <c r="F21730">
        <v>1</v>
      </c>
    </row>
    <row r="21731" spans="1:6">
      <c r="A21731">
        <v>8021</v>
      </c>
      <c r="B21731">
        <v>16</v>
      </c>
      <c r="C21731" t="s">
        <v>63</v>
      </c>
      <c r="D21731" t="s">
        <v>92</v>
      </c>
      <c r="E21731">
        <v>140</v>
      </c>
      <c r="F21731">
        <v>1</v>
      </c>
    </row>
    <row r="21732" spans="1:6">
      <c r="A21732">
        <v>8021</v>
      </c>
      <c r="B21732">
        <v>16</v>
      </c>
      <c r="C21732" t="s">
        <v>63</v>
      </c>
      <c r="D21732" t="s">
        <v>92</v>
      </c>
      <c r="E21732">
        <v>5464</v>
      </c>
      <c r="F21732">
        <v>1</v>
      </c>
    </row>
    <row r="21733" spans="1:6">
      <c r="A21733">
        <v>8021</v>
      </c>
      <c r="B21733">
        <v>16</v>
      </c>
      <c r="C21733" t="s">
        <v>63</v>
      </c>
      <c r="D21733" t="s">
        <v>92</v>
      </c>
      <c r="E21733">
        <v>2015</v>
      </c>
      <c r="F21733">
        <v>1</v>
      </c>
    </row>
    <row r="21734" spans="1:6">
      <c r="A21734">
        <v>8043</v>
      </c>
      <c r="B21734">
        <v>9</v>
      </c>
      <c r="C21734" t="s">
        <v>62</v>
      </c>
      <c r="D21734" t="s">
        <v>92</v>
      </c>
      <c r="E21734">
        <v>1031</v>
      </c>
      <c r="F21734">
        <v>4</v>
      </c>
    </row>
    <row r="21735" spans="1:6">
      <c r="A21735">
        <v>8043</v>
      </c>
      <c r="B21735">
        <v>9</v>
      </c>
      <c r="C21735" t="s">
        <v>62</v>
      </c>
      <c r="D21735" t="s">
        <v>92</v>
      </c>
      <c r="E21735">
        <v>5661</v>
      </c>
      <c r="F21735">
        <v>3</v>
      </c>
    </row>
    <row r="21736" spans="1:6">
      <c r="A21736">
        <v>8043</v>
      </c>
      <c r="B21736">
        <v>9</v>
      </c>
      <c r="C21736" t="s">
        <v>62</v>
      </c>
      <c r="D21736" t="s">
        <v>92</v>
      </c>
      <c r="E21736">
        <v>3548</v>
      </c>
      <c r="F21736">
        <v>1</v>
      </c>
    </row>
    <row r="21737" spans="1:6">
      <c r="A21737">
        <v>8043</v>
      </c>
      <c r="B21737">
        <v>9</v>
      </c>
      <c r="C21737" t="s">
        <v>62</v>
      </c>
      <c r="D21737" t="s">
        <v>92</v>
      </c>
      <c r="E21737">
        <v>2707</v>
      </c>
      <c r="F21737">
        <v>1</v>
      </c>
    </row>
    <row r="21738" spans="1:6">
      <c r="A21738">
        <v>8043</v>
      </c>
      <c r="B21738">
        <v>9</v>
      </c>
      <c r="C21738" t="s">
        <v>62</v>
      </c>
      <c r="D21738" t="s">
        <v>92</v>
      </c>
      <c r="E21738">
        <v>248</v>
      </c>
      <c r="F21738">
        <v>1</v>
      </c>
    </row>
    <row r="21739" spans="1:6">
      <c r="A21739">
        <v>8043</v>
      </c>
      <c r="B21739">
        <v>9</v>
      </c>
      <c r="C21739" t="s">
        <v>62</v>
      </c>
      <c r="D21739" t="s">
        <v>92</v>
      </c>
      <c r="E21739">
        <v>3272</v>
      </c>
      <c r="F21739">
        <v>1</v>
      </c>
    </row>
    <row r="21740" spans="1:6">
      <c r="A21740">
        <v>8043</v>
      </c>
      <c r="B21740">
        <v>9</v>
      </c>
      <c r="C21740" t="s">
        <v>62</v>
      </c>
      <c r="D21740" t="s">
        <v>92</v>
      </c>
      <c r="E21740">
        <v>4419</v>
      </c>
      <c r="F21740">
        <v>1</v>
      </c>
    </row>
    <row r="21741" spans="1:6">
      <c r="A21741">
        <v>8043</v>
      </c>
      <c r="B21741">
        <v>9</v>
      </c>
      <c r="C21741" t="s">
        <v>62</v>
      </c>
      <c r="D21741" t="s">
        <v>92</v>
      </c>
      <c r="E21741">
        <v>2696</v>
      </c>
      <c r="F21741">
        <v>1</v>
      </c>
    </row>
    <row r="21742" spans="1:6">
      <c r="A21742">
        <v>8043</v>
      </c>
      <c r="B21742">
        <v>9</v>
      </c>
      <c r="C21742" t="s">
        <v>62</v>
      </c>
      <c r="D21742" t="s">
        <v>92</v>
      </c>
      <c r="E21742">
        <v>3677</v>
      </c>
      <c r="F21742">
        <v>1</v>
      </c>
    </row>
    <row r="21743" spans="1:6">
      <c r="A21743">
        <v>8043</v>
      </c>
      <c r="B21743">
        <v>9</v>
      </c>
      <c r="C21743" t="s">
        <v>62</v>
      </c>
      <c r="D21743" t="s">
        <v>92</v>
      </c>
      <c r="E21743">
        <v>2500</v>
      </c>
      <c r="F21743">
        <v>1</v>
      </c>
    </row>
    <row r="21744" spans="1:6">
      <c r="A21744">
        <v>8043</v>
      </c>
      <c r="B21744">
        <v>9</v>
      </c>
      <c r="C21744" t="s">
        <v>62</v>
      </c>
      <c r="D21744" t="s">
        <v>92</v>
      </c>
      <c r="E21744">
        <v>239</v>
      </c>
      <c r="F21744">
        <v>1</v>
      </c>
    </row>
    <row r="21745" spans="1:6">
      <c r="A21745">
        <v>8043</v>
      </c>
      <c r="B21745">
        <v>11</v>
      </c>
      <c r="C21745" t="s">
        <v>62</v>
      </c>
      <c r="D21745" t="s">
        <v>92</v>
      </c>
      <c r="E21745">
        <v>5910</v>
      </c>
      <c r="F21745">
        <v>3</v>
      </c>
    </row>
    <row r="21746" spans="1:6">
      <c r="A21746">
        <v>8043</v>
      </c>
      <c r="B21746">
        <v>11</v>
      </c>
      <c r="C21746" t="s">
        <v>62</v>
      </c>
      <c r="D21746" t="s">
        <v>92</v>
      </c>
      <c r="E21746">
        <v>2124</v>
      </c>
      <c r="F21746">
        <v>2</v>
      </c>
    </row>
    <row r="21747" spans="1:6">
      <c r="A21747">
        <v>8043</v>
      </c>
      <c r="B21747">
        <v>11</v>
      </c>
      <c r="C21747" t="s">
        <v>62</v>
      </c>
      <c r="D21747" t="s">
        <v>92</v>
      </c>
      <c r="E21747">
        <v>1037</v>
      </c>
      <c r="F21747">
        <v>1</v>
      </c>
    </row>
    <row r="21748" spans="1:6">
      <c r="A21748">
        <v>8043</v>
      </c>
      <c r="B21748">
        <v>11</v>
      </c>
      <c r="C21748" t="s">
        <v>62</v>
      </c>
      <c r="D21748" t="s">
        <v>92</v>
      </c>
      <c r="E21748">
        <v>3417</v>
      </c>
      <c r="F21748">
        <v>1</v>
      </c>
    </row>
    <row r="21749" spans="1:6">
      <c r="A21749">
        <v>8043</v>
      </c>
      <c r="B21749">
        <v>11</v>
      </c>
      <c r="C21749" t="s">
        <v>62</v>
      </c>
      <c r="D21749" t="s">
        <v>92</v>
      </c>
      <c r="E21749">
        <v>5177</v>
      </c>
      <c r="F21749">
        <v>1</v>
      </c>
    </row>
    <row r="21750" spans="1:6">
      <c r="A21750">
        <v>8043</v>
      </c>
      <c r="B21750">
        <v>11</v>
      </c>
      <c r="C21750" t="s">
        <v>62</v>
      </c>
      <c r="D21750" t="s">
        <v>92</v>
      </c>
      <c r="E21750">
        <v>2511</v>
      </c>
      <c r="F21750">
        <v>1</v>
      </c>
    </row>
    <row r="21751" spans="1:6">
      <c r="A21751">
        <v>8043</v>
      </c>
      <c r="B21751">
        <v>11</v>
      </c>
      <c r="C21751" t="s">
        <v>62</v>
      </c>
      <c r="D21751" t="s">
        <v>92</v>
      </c>
      <c r="E21751">
        <v>138</v>
      </c>
      <c r="F21751">
        <v>1</v>
      </c>
    </row>
    <row r="21752" spans="1:6">
      <c r="A21752">
        <v>8043</v>
      </c>
      <c r="B21752">
        <v>11</v>
      </c>
      <c r="C21752" t="s">
        <v>62</v>
      </c>
      <c r="D21752" t="s">
        <v>92</v>
      </c>
      <c r="E21752">
        <v>2980</v>
      </c>
      <c r="F21752">
        <v>1</v>
      </c>
    </row>
    <row r="21753" spans="1:6">
      <c r="A21753">
        <v>8043</v>
      </c>
      <c r="B21753">
        <v>11</v>
      </c>
      <c r="C21753" t="s">
        <v>62</v>
      </c>
      <c r="D21753" t="s">
        <v>92</v>
      </c>
      <c r="E21753">
        <v>2133</v>
      </c>
      <c r="F21753">
        <v>1</v>
      </c>
    </row>
    <row r="21754" spans="1:6">
      <c r="A21754">
        <v>8043</v>
      </c>
      <c r="B21754">
        <v>11</v>
      </c>
      <c r="C21754" t="s">
        <v>62</v>
      </c>
      <c r="D21754" t="s">
        <v>92</v>
      </c>
      <c r="E21754">
        <v>2917</v>
      </c>
      <c r="F21754">
        <v>1</v>
      </c>
    </row>
    <row r="21755" spans="1:6">
      <c r="A21755">
        <v>8043</v>
      </c>
      <c r="B21755">
        <v>11</v>
      </c>
      <c r="C21755" t="s">
        <v>62</v>
      </c>
      <c r="D21755" t="s">
        <v>92</v>
      </c>
      <c r="E21755">
        <v>5960</v>
      </c>
      <c r="F21755">
        <v>1</v>
      </c>
    </row>
    <row r="21756" spans="1:6">
      <c r="A21756">
        <v>8043</v>
      </c>
      <c r="B21756">
        <v>11</v>
      </c>
      <c r="C21756" t="s">
        <v>62</v>
      </c>
      <c r="D21756" t="s">
        <v>92</v>
      </c>
      <c r="E21756">
        <v>3484</v>
      </c>
      <c r="F21756">
        <v>1</v>
      </c>
    </row>
    <row r="21757" spans="1:6">
      <c r="A21757">
        <v>8043</v>
      </c>
      <c r="B21757">
        <v>11</v>
      </c>
      <c r="C21757" t="s">
        <v>62</v>
      </c>
      <c r="D21757" t="s">
        <v>92</v>
      </c>
      <c r="E21757">
        <v>69</v>
      </c>
      <c r="F21757">
        <v>1</v>
      </c>
    </row>
    <row r="21758" spans="1:6">
      <c r="A21758">
        <v>8043</v>
      </c>
      <c r="B21758">
        <v>11</v>
      </c>
      <c r="C21758" t="s">
        <v>62</v>
      </c>
      <c r="D21758" t="s">
        <v>92</v>
      </c>
      <c r="E21758">
        <v>2406</v>
      </c>
      <c r="F21758">
        <v>1</v>
      </c>
    </row>
    <row r="21759" spans="1:6">
      <c r="A21759">
        <v>8043</v>
      </c>
      <c r="B21759">
        <v>11</v>
      </c>
      <c r="C21759" t="s">
        <v>62</v>
      </c>
      <c r="D21759" t="s">
        <v>92</v>
      </c>
      <c r="E21759">
        <v>3441</v>
      </c>
      <c r="F21759">
        <v>1</v>
      </c>
    </row>
    <row r="21760" spans="1:6">
      <c r="A21760">
        <v>8043</v>
      </c>
      <c r="B21760">
        <v>13</v>
      </c>
      <c r="C21760" t="s">
        <v>63</v>
      </c>
      <c r="D21760" t="s">
        <v>92</v>
      </c>
      <c r="E21760">
        <v>320</v>
      </c>
      <c r="F21760">
        <v>2</v>
      </c>
    </row>
    <row r="21761" spans="1:6">
      <c r="A21761">
        <v>8043</v>
      </c>
      <c r="B21761">
        <v>13</v>
      </c>
      <c r="C21761" t="s">
        <v>63</v>
      </c>
      <c r="D21761" t="s">
        <v>92</v>
      </c>
      <c r="E21761">
        <v>2034</v>
      </c>
      <c r="F21761">
        <v>2</v>
      </c>
    </row>
    <row r="21762" spans="1:6">
      <c r="A21762">
        <v>8043</v>
      </c>
      <c r="B21762">
        <v>13</v>
      </c>
      <c r="C21762" t="s">
        <v>63</v>
      </c>
      <c r="D21762" t="s">
        <v>92</v>
      </c>
      <c r="E21762">
        <v>5400</v>
      </c>
      <c r="F21762">
        <v>2</v>
      </c>
    </row>
    <row r="21763" spans="1:6">
      <c r="A21763">
        <v>8043</v>
      </c>
      <c r="B21763">
        <v>13</v>
      </c>
      <c r="C21763" t="s">
        <v>63</v>
      </c>
      <c r="D21763" t="s">
        <v>92</v>
      </c>
      <c r="E21763">
        <v>5763</v>
      </c>
      <c r="F21763">
        <v>1</v>
      </c>
    </row>
    <row r="21764" spans="1:6">
      <c r="A21764">
        <v>8043</v>
      </c>
      <c r="B21764">
        <v>13</v>
      </c>
      <c r="C21764" t="s">
        <v>63</v>
      </c>
      <c r="D21764" t="s">
        <v>92</v>
      </c>
      <c r="E21764">
        <v>5382</v>
      </c>
      <c r="F21764">
        <v>1</v>
      </c>
    </row>
    <row r="21765" spans="1:6">
      <c r="A21765">
        <v>8043</v>
      </c>
      <c r="B21765">
        <v>13</v>
      </c>
      <c r="C21765" t="s">
        <v>63</v>
      </c>
      <c r="D21765" t="s">
        <v>92</v>
      </c>
      <c r="E21765">
        <v>2927</v>
      </c>
      <c r="F21765">
        <v>1</v>
      </c>
    </row>
    <row r="21766" spans="1:6">
      <c r="A21766">
        <v>8043</v>
      </c>
      <c r="B21766">
        <v>13</v>
      </c>
      <c r="C21766" t="s">
        <v>63</v>
      </c>
      <c r="D21766" t="s">
        <v>92</v>
      </c>
      <c r="E21766">
        <v>2183</v>
      </c>
      <c r="F21766">
        <v>1</v>
      </c>
    </row>
    <row r="21767" spans="1:6">
      <c r="A21767">
        <v>8043</v>
      </c>
      <c r="B21767">
        <v>13</v>
      </c>
      <c r="C21767" t="s">
        <v>63</v>
      </c>
      <c r="D21767" t="s">
        <v>92</v>
      </c>
      <c r="E21767">
        <v>2037</v>
      </c>
      <c r="F21767">
        <v>1</v>
      </c>
    </row>
    <row r="21768" spans="1:6">
      <c r="A21768">
        <v>8043</v>
      </c>
      <c r="B21768">
        <v>13</v>
      </c>
      <c r="C21768" t="s">
        <v>63</v>
      </c>
      <c r="D21768" t="s">
        <v>92</v>
      </c>
      <c r="E21768">
        <v>4182</v>
      </c>
      <c r="F21768">
        <v>1</v>
      </c>
    </row>
    <row r="21769" spans="1:6">
      <c r="A21769">
        <v>8043</v>
      </c>
      <c r="B21769">
        <v>13</v>
      </c>
      <c r="C21769" t="s">
        <v>63</v>
      </c>
      <c r="D21769" t="s">
        <v>92</v>
      </c>
      <c r="E21769">
        <v>2626</v>
      </c>
      <c r="F21769">
        <v>1</v>
      </c>
    </row>
    <row r="21770" spans="1:6">
      <c r="A21770">
        <v>8043</v>
      </c>
      <c r="B21770">
        <v>13</v>
      </c>
      <c r="C21770" t="s">
        <v>63</v>
      </c>
      <c r="D21770" t="s">
        <v>92</v>
      </c>
      <c r="E21770">
        <v>1323</v>
      </c>
      <c r="F21770">
        <v>1</v>
      </c>
    </row>
    <row r="21771" spans="1:6">
      <c r="A21771">
        <v>8043</v>
      </c>
      <c r="B21771">
        <v>13</v>
      </c>
      <c r="C21771" t="s">
        <v>63</v>
      </c>
      <c r="D21771" t="s">
        <v>92</v>
      </c>
      <c r="E21771">
        <v>2890</v>
      </c>
      <c r="F21771">
        <v>1</v>
      </c>
    </row>
    <row r="21772" spans="1:6">
      <c r="A21772">
        <v>8043</v>
      </c>
      <c r="B21772">
        <v>13</v>
      </c>
      <c r="C21772" t="s">
        <v>63</v>
      </c>
      <c r="D21772" t="s">
        <v>92</v>
      </c>
      <c r="E21772">
        <v>4283</v>
      </c>
      <c r="F21772">
        <v>1</v>
      </c>
    </row>
    <row r="21773" spans="1:6">
      <c r="A21773">
        <v>8043</v>
      </c>
      <c r="B21773">
        <v>13</v>
      </c>
      <c r="C21773" t="s">
        <v>63</v>
      </c>
      <c r="D21773" t="s">
        <v>92</v>
      </c>
      <c r="E21773">
        <v>188</v>
      </c>
      <c r="F21773">
        <v>1</v>
      </c>
    </row>
    <row r="21774" spans="1:6">
      <c r="A21774">
        <v>8043</v>
      </c>
      <c r="B21774">
        <v>13</v>
      </c>
      <c r="C21774" t="s">
        <v>63</v>
      </c>
      <c r="D21774" t="s">
        <v>92</v>
      </c>
      <c r="E21774">
        <v>1121</v>
      </c>
      <c r="F21774">
        <v>1</v>
      </c>
    </row>
    <row r="21775" spans="1:6">
      <c r="A21775">
        <v>8043</v>
      </c>
      <c r="B21775">
        <v>13</v>
      </c>
      <c r="C21775" t="s">
        <v>63</v>
      </c>
      <c r="D21775" t="s">
        <v>92</v>
      </c>
      <c r="E21775">
        <v>3947</v>
      </c>
      <c r="F21775">
        <v>1</v>
      </c>
    </row>
    <row r="21776" spans="1:6">
      <c r="A21776">
        <v>8043</v>
      </c>
      <c r="B21776">
        <v>13</v>
      </c>
      <c r="C21776" t="s">
        <v>62</v>
      </c>
      <c r="D21776" t="s">
        <v>92</v>
      </c>
      <c r="E21776">
        <v>4623</v>
      </c>
      <c r="F21776">
        <v>2</v>
      </c>
    </row>
    <row r="21777" spans="1:6">
      <c r="A21777">
        <v>8043</v>
      </c>
      <c r="B21777">
        <v>13</v>
      </c>
      <c r="C21777" t="s">
        <v>62</v>
      </c>
      <c r="D21777" t="s">
        <v>92</v>
      </c>
      <c r="E21777">
        <v>24</v>
      </c>
      <c r="F21777">
        <v>2</v>
      </c>
    </row>
    <row r="21778" spans="1:6">
      <c r="A21778">
        <v>8043</v>
      </c>
      <c r="B21778">
        <v>13</v>
      </c>
      <c r="C21778" t="s">
        <v>62</v>
      </c>
      <c r="D21778" t="s">
        <v>92</v>
      </c>
      <c r="E21778">
        <v>2602</v>
      </c>
      <c r="F21778">
        <v>2</v>
      </c>
    </row>
    <row r="21779" spans="1:6">
      <c r="A21779">
        <v>8043</v>
      </c>
      <c r="B21779">
        <v>13</v>
      </c>
      <c r="C21779" t="s">
        <v>62</v>
      </c>
      <c r="D21779" t="s">
        <v>92</v>
      </c>
      <c r="E21779">
        <v>5876</v>
      </c>
      <c r="F21779">
        <v>2</v>
      </c>
    </row>
    <row r="21780" spans="1:6">
      <c r="A21780">
        <v>8043</v>
      </c>
      <c r="B21780">
        <v>13</v>
      </c>
      <c r="C21780" t="s">
        <v>62</v>
      </c>
      <c r="D21780" t="s">
        <v>92</v>
      </c>
      <c r="E21780">
        <v>3355</v>
      </c>
      <c r="F21780">
        <v>2</v>
      </c>
    </row>
    <row r="21781" spans="1:6">
      <c r="A21781">
        <v>8043</v>
      </c>
      <c r="B21781">
        <v>13</v>
      </c>
      <c r="C21781" t="s">
        <v>62</v>
      </c>
      <c r="D21781" t="s">
        <v>92</v>
      </c>
      <c r="E21781">
        <v>3850</v>
      </c>
      <c r="F21781">
        <v>2</v>
      </c>
    </row>
    <row r="21782" spans="1:6">
      <c r="A21782">
        <v>8043</v>
      </c>
      <c r="B21782">
        <v>13</v>
      </c>
      <c r="C21782" t="s">
        <v>62</v>
      </c>
      <c r="D21782" t="s">
        <v>92</v>
      </c>
      <c r="E21782">
        <v>1075</v>
      </c>
      <c r="F21782">
        <v>1</v>
      </c>
    </row>
    <row r="21783" spans="1:6">
      <c r="A21783">
        <v>8043</v>
      </c>
      <c r="B21783">
        <v>13</v>
      </c>
      <c r="C21783" t="s">
        <v>62</v>
      </c>
      <c r="D21783" t="s">
        <v>92</v>
      </c>
      <c r="E21783">
        <v>2034</v>
      </c>
      <c r="F21783">
        <v>1</v>
      </c>
    </row>
    <row r="21784" spans="1:6">
      <c r="A21784">
        <v>8043</v>
      </c>
      <c r="B21784">
        <v>13</v>
      </c>
      <c r="C21784" t="s">
        <v>62</v>
      </c>
      <c r="D21784" t="s">
        <v>92</v>
      </c>
      <c r="E21784">
        <v>5664</v>
      </c>
      <c r="F21784">
        <v>1</v>
      </c>
    </row>
    <row r="21785" spans="1:6">
      <c r="A21785">
        <v>8043</v>
      </c>
      <c r="B21785">
        <v>13</v>
      </c>
      <c r="C21785" t="s">
        <v>62</v>
      </c>
      <c r="D21785" t="s">
        <v>92</v>
      </c>
      <c r="E21785">
        <v>5552</v>
      </c>
      <c r="F21785">
        <v>1</v>
      </c>
    </row>
    <row r="21786" spans="1:6">
      <c r="A21786">
        <v>8043</v>
      </c>
      <c r="B21786">
        <v>13</v>
      </c>
      <c r="C21786" t="s">
        <v>62</v>
      </c>
      <c r="D21786" t="s">
        <v>92</v>
      </c>
      <c r="E21786">
        <v>4310</v>
      </c>
      <c r="F21786">
        <v>1</v>
      </c>
    </row>
    <row r="21787" spans="1:6">
      <c r="A21787">
        <v>8043</v>
      </c>
      <c r="B21787">
        <v>13</v>
      </c>
      <c r="C21787" t="s">
        <v>62</v>
      </c>
      <c r="D21787" t="s">
        <v>92</v>
      </c>
      <c r="E21787">
        <v>4696</v>
      </c>
      <c r="F21787">
        <v>1</v>
      </c>
    </row>
    <row r="21788" spans="1:6">
      <c r="A21788">
        <v>8043</v>
      </c>
      <c r="B21788">
        <v>13</v>
      </c>
      <c r="C21788" t="s">
        <v>62</v>
      </c>
      <c r="D21788" t="s">
        <v>92</v>
      </c>
      <c r="E21788">
        <v>2485</v>
      </c>
      <c r="F21788">
        <v>1</v>
      </c>
    </row>
    <row r="21789" spans="1:6">
      <c r="A21789">
        <v>8043</v>
      </c>
      <c r="B21789">
        <v>13</v>
      </c>
      <c r="C21789" t="s">
        <v>62</v>
      </c>
      <c r="D21789" t="s">
        <v>92</v>
      </c>
      <c r="E21789">
        <v>188</v>
      </c>
      <c r="F21789">
        <v>1</v>
      </c>
    </row>
    <row r="21790" spans="1:6">
      <c r="A21790">
        <v>8043</v>
      </c>
      <c r="B21790">
        <v>13</v>
      </c>
      <c r="C21790" t="s">
        <v>62</v>
      </c>
      <c r="D21790" t="s">
        <v>92</v>
      </c>
      <c r="E21790">
        <v>5112</v>
      </c>
      <c r="F21790">
        <v>1</v>
      </c>
    </row>
    <row r="21791" spans="1:6">
      <c r="A21791">
        <v>8043</v>
      </c>
      <c r="B21791">
        <v>14</v>
      </c>
      <c r="C21791" t="s">
        <v>63</v>
      </c>
      <c r="D21791" t="s">
        <v>92</v>
      </c>
      <c r="E21791">
        <v>5556</v>
      </c>
      <c r="F21791">
        <v>2</v>
      </c>
    </row>
    <row r="21792" spans="1:6">
      <c r="A21792">
        <v>8043</v>
      </c>
      <c r="B21792">
        <v>14</v>
      </c>
      <c r="C21792" t="s">
        <v>63</v>
      </c>
      <c r="D21792" t="s">
        <v>92</v>
      </c>
      <c r="E21792">
        <v>3</v>
      </c>
      <c r="F21792">
        <v>1</v>
      </c>
    </row>
    <row r="21793" spans="1:6">
      <c r="A21793">
        <v>8043</v>
      </c>
      <c r="B21793">
        <v>14</v>
      </c>
      <c r="C21793" t="s">
        <v>63</v>
      </c>
      <c r="D21793" t="s">
        <v>92</v>
      </c>
      <c r="E21793">
        <v>4501</v>
      </c>
      <c r="F21793">
        <v>1</v>
      </c>
    </row>
    <row r="21794" spans="1:6">
      <c r="A21794">
        <v>8043</v>
      </c>
      <c r="B21794">
        <v>14</v>
      </c>
      <c r="C21794" t="s">
        <v>63</v>
      </c>
      <c r="D21794" t="s">
        <v>92</v>
      </c>
      <c r="E21794">
        <v>5956</v>
      </c>
      <c r="F21794">
        <v>1</v>
      </c>
    </row>
    <row r="21795" spans="1:6">
      <c r="A21795">
        <v>8043</v>
      </c>
      <c r="B21795">
        <v>14</v>
      </c>
      <c r="C21795" t="s">
        <v>63</v>
      </c>
      <c r="D21795" t="s">
        <v>92</v>
      </c>
      <c r="E21795">
        <v>2434</v>
      </c>
      <c r="F21795">
        <v>1</v>
      </c>
    </row>
    <row r="21796" spans="1:6">
      <c r="A21796">
        <v>8043</v>
      </c>
      <c r="B21796">
        <v>14</v>
      </c>
      <c r="C21796" t="s">
        <v>63</v>
      </c>
      <c r="D21796" t="s">
        <v>92</v>
      </c>
      <c r="E21796">
        <v>5803</v>
      </c>
      <c r="F21796">
        <v>1</v>
      </c>
    </row>
    <row r="21797" spans="1:6">
      <c r="A21797">
        <v>8043</v>
      </c>
      <c r="B21797">
        <v>14</v>
      </c>
      <c r="C21797" t="s">
        <v>63</v>
      </c>
      <c r="D21797" t="s">
        <v>92</v>
      </c>
      <c r="E21797">
        <v>3149</v>
      </c>
      <c r="F21797">
        <v>1</v>
      </c>
    </row>
    <row r="21798" spans="1:6">
      <c r="A21798">
        <v>8043</v>
      </c>
      <c r="B21798">
        <v>14</v>
      </c>
      <c r="C21798" t="s">
        <v>63</v>
      </c>
      <c r="D21798" t="s">
        <v>92</v>
      </c>
      <c r="E21798">
        <v>4868</v>
      </c>
      <c r="F21798">
        <v>1</v>
      </c>
    </row>
    <row r="21799" spans="1:6">
      <c r="A21799">
        <v>8043</v>
      </c>
      <c r="B21799">
        <v>14</v>
      </c>
      <c r="C21799" t="s">
        <v>63</v>
      </c>
      <c r="D21799" t="s">
        <v>92</v>
      </c>
      <c r="E21799">
        <v>1345</v>
      </c>
      <c r="F21799">
        <v>1</v>
      </c>
    </row>
    <row r="21800" spans="1:6">
      <c r="A21800">
        <v>8043</v>
      </c>
      <c r="B21800">
        <v>14</v>
      </c>
      <c r="C21800" t="s">
        <v>63</v>
      </c>
      <c r="D21800" t="s">
        <v>92</v>
      </c>
      <c r="E21800">
        <v>2429</v>
      </c>
      <c r="F21800">
        <v>1</v>
      </c>
    </row>
    <row r="21801" spans="1:6">
      <c r="A21801">
        <v>8043</v>
      </c>
      <c r="B21801">
        <v>14</v>
      </c>
      <c r="C21801" t="s">
        <v>63</v>
      </c>
      <c r="D21801" t="s">
        <v>92</v>
      </c>
      <c r="E21801">
        <v>5403</v>
      </c>
      <c r="F21801">
        <v>1</v>
      </c>
    </row>
    <row r="21802" spans="1:6">
      <c r="A21802">
        <v>8043</v>
      </c>
      <c r="B21802">
        <v>14</v>
      </c>
      <c r="C21802" t="s">
        <v>63</v>
      </c>
      <c r="D21802" t="s">
        <v>92</v>
      </c>
      <c r="E21802">
        <v>5906</v>
      </c>
      <c r="F21802">
        <v>1</v>
      </c>
    </row>
    <row r="21803" spans="1:6">
      <c r="A21803">
        <v>8043</v>
      </c>
      <c r="B21803">
        <v>14</v>
      </c>
      <c r="C21803" t="s">
        <v>63</v>
      </c>
      <c r="D21803" t="s">
        <v>92</v>
      </c>
      <c r="E21803">
        <v>63</v>
      </c>
      <c r="F21803">
        <v>1</v>
      </c>
    </row>
    <row r="21804" spans="1:6">
      <c r="A21804">
        <v>8043</v>
      </c>
      <c r="B21804">
        <v>14</v>
      </c>
      <c r="C21804" t="s">
        <v>63</v>
      </c>
      <c r="D21804" t="s">
        <v>92</v>
      </c>
      <c r="E21804">
        <v>2472</v>
      </c>
      <c r="F21804">
        <v>1</v>
      </c>
    </row>
    <row r="21805" spans="1:6">
      <c r="A21805">
        <v>8043</v>
      </c>
      <c r="B21805">
        <v>14</v>
      </c>
      <c r="C21805" t="s">
        <v>63</v>
      </c>
      <c r="D21805" t="s">
        <v>92</v>
      </c>
      <c r="E21805">
        <v>6032</v>
      </c>
      <c r="F21805">
        <v>1</v>
      </c>
    </row>
    <row r="21806" spans="1:6">
      <c r="A21806">
        <v>8043</v>
      </c>
      <c r="B21806">
        <v>14</v>
      </c>
      <c r="C21806" t="s">
        <v>63</v>
      </c>
      <c r="D21806" t="s">
        <v>92</v>
      </c>
      <c r="E21806">
        <v>5371</v>
      </c>
      <c r="F21806">
        <v>1</v>
      </c>
    </row>
    <row r="21807" spans="1:6">
      <c r="A21807">
        <v>8043</v>
      </c>
      <c r="B21807">
        <v>14</v>
      </c>
      <c r="C21807" t="s">
        <v>63</v>
      </c>
      <c r="D21807" t="s">
        <v>92</v>
      </c>
      <c r="E21807">
        <v>1122</v>
      </c>
      <c r="F21807">
        <v>1</v>
      </c>
    </row>
    <row r="21808" spans="1:6">
      <c r="A21808">
        <v>8043</v>
      </c>
      <c r="B21808">
        <v>14</v>
      </c>
      <c r="C21808" t="s">
        <v>63</v>
      </c>
      <c r="D21808" t="s">
        <v>92</v>
      </c>
      <c r="E21808">
        <v>4249</v>
      </c>
      <c r="F21808">
        <v>1</v>
      </c>
    </row>
    <row r="21809" spans="1:6">
      <c r="A21809">
        <v>8043</v>
      </c>
      <c r="B21809">
        <v>14</v>
      </c>
      <c r="C21809" t="s">
        <v>63</v>
      </c>
      <c r="D21809" t="s">
        <v>92</v>
      </c>
      <c r="E21809">
        <v>2826</v>
      </c>
      <c r="F21809">
        <v>1</v>
      </c>
    </row>
    <row r="21810" spans="1:6">
      <c r="A21810">
        <v>8043</v>
      </c>
      <c r="B21810">
        <v>14</v>
      </c>
      <c r="C21810" t="s">
        <v>63</v>
      </c>
      <c r="D21810" t="s">
        <v>92</v>
      </c>
      <c r="E21810">
        <v>4493</v>
      </c>
      <c r="F21810">
        <v>1</v>
      </c>
    </row>
    <row r="21811" spans="1:6">
      <c r="A21811">
        <v>8043</v>
      </c>
      <c r="B21811">
        <v>14</v>
      </c>
      <c r="C21811" t="s">
        <v>62</v>
      </c>
      <c r="D21811" t="s">
        <v>92</v>
      </c>
      <c r="E21811">
        <v>2658</v>
      </c>
      <c r="F21811">
        <v>2</v>
      </c>
    </row>
    <row r="21812" spans="1:6">
      <c r="A21812">
        <v>8043</v>
      </c>
      <c r="B21812">
        <v>14</v>
      </c>
      <c r="C21812" t="s">
        <v>62</v>
      </c>
      <c r="D21812" t="s">
        <v>92</v>
      </c>
      <c r="E21812">
        <v>3875</v>
      </c>
      <c r="F21812">
        <v>1</v>
      </c>
    </row>
    <row r="21813" spans="1:6">
      <c r="A21813">
        <v>8043</v>
      </c>
      <c r="B21813">
        <v>14</v>
      </c>
      <c r="C21813" t="s">
        <v>62</v>
      </c>
      <c r="D21813" t="s">
        <v>92</v>
      </c>
      <c r="E21813">
        <v>3445</v>
      </c>
      <c r="F21813">
        <v>1</v>
      </c>
    </row>
    <row r="21814" spans="1:6">
      <c r="A21814">
        <v>8043</v>
      </c>
      <c r="B21814">
        <v>14</v>
      </c>
      <c r="C21814" t="s">
        <v>62</v>
      </c>
      <c r="D21814" t="s">
        <v>92</v>
      </c>
      <c r="E21814">
        <v>1109</v>
      </c>
      <c r="F21814">
        <v>1</v>
      </c>
    </row>
    <row r="21815" spans="1:6">
      <c r="A21815">
        <v>8043</v>
      </c>
      <c r="B21815">
        <v>14</v>
      </c>
      <c r="C21815" t="s">
        <v>62</v>
      </c>
      <c r="D21815" t="s">
        <v>92</v>
      </c>
      <c r="E21815">
        <v>2925</v>
      </c>
      <c r="F21815">
        <v>1</v>
      </c>
    </row>
    <row r="21816" spans="1:6">
      <c r="A21816">
        <v>8043</v>
      </c>
      <c r="B21816">
        <v>14</v>
      </c>
      <c r="C21816" t="s">
        <v>62</v>
      </c>
      <c r="D21816" t="s">
        <v>92</v>
      </c>
      <c r="E21816">
        <v>2169</v>
      </c>
      <c r="F21816">
        <v>1</v>
      </c>
    </row>
    <row r="21817" spans="1:6">
      <c r="A21817">
        <v>8043</v>
      </c>
      <c r="B21817">
        <v>14</v>
      </c>
      <c r="C21817" t="s">
        <v>62</v>
      </c>
      <c r="D21817" t="s">
        <v>92</v>
      </c>
      <c r="E21817">
        <v>3846</v>
      </c>
      <c r="F21817">
        <v>1</v>
      </c>
    </row>
    <row r="21818" spans="1:6">
      <c r="A21818">
        <v>8043</v>
      </c>
      <c r="B21818">
        <v>14</v>
      </c>
      <c r="C21818" t="s">
        <v>62</v>
      </c>
      <c r="D21818" t="s">
        <v>92</v>
      </c>
      <c r="E21818">
        <v>2296</v>
      </c>
      <c r="F21818">
        <v>1</v>
      </c>
    </row>
    <row r="21819" spans="1:6">
      <c r="A21819">
        <v>8043</v>
      </c>
      <c r="B21819">
        <v>14</v>
      </c>
      <c r="C21819" t="s">
        <v>62</v>
      </c>
      <c r="D21819" t="s">
        <v>92</v>
      </c>
      <c r="E21819">
        <v>6048</v>
      </c>
      <c r="F21819">
        <v>1</v>
      </c>
    </row>
    <row r="21820" spans="1:6">
      <c r="A21820">
        <v>8043</v>
      </c>
      <c r="B21820">
        <v>14</v>
      </c>
      <c r="C21820" t="s">
        <v>62</v>
      </c>
      <c r="D21820" t="s">
        <v>92</v>
      </c>
      <c r="E21820">
        <v>4501</v>
      </c>
      <c r="F21820">
        <v>1</v>
      </c>
    </row>
    <row r="21821" spans="1:6">
      <c r="A21821">
        <v>8043</v>
      </c>
      <c r="B21821">
        <v>14</v>
      </c>
      <c r="C21821" t="s">
        <v>62</v>
      </c>
      <c r="D21821" t="s">
        <v>92</v>
      </c>
      <c r="E21821">
        <v>2115</v>
      </c>
      <c r="F21821">
        <v>1</v>
      </c>
    </row>
    <row r="21822" spans="1:6">
      <c r="A21822">
        <v>8043</v>
      </c>
      <c r="B21822">
        <v>14</v>
      </c>
      <c r="C21822" t="s">
        <v>62</v>
      </c>
      <c r="D21822" t="s">
        <v>92</v>
      </c>
      <c r="E21822">
        <v>4946</v>
      </c>
      <c r="F21822">
        <v>1</v>
      </c>
    </row>
    <row r="21823" spans="1:6">
      <c r="A21823">
        <v>8043</v>
      </c>
      <c r="B21823">
        <v>14</v>
      </c>
      <c r="C21823" t="s">
        <v>62</v>
      </c>
      <c r="D21823" t="s">
        <v>92</v>
      </c>
      <c r="E21823">
        <v>3738</v>
      </c>
      <c r="F21823">
        <v>1</v>
      </c>
    </row>
    <row r="21824" spans="1:6">
      <c r="A21824">
        <v>8043</v>
      </c>
      <c r="B21824">
        <v>14</v>
      </c>
      <c r="C21824" t="s">
        <v>62</v>
      </c>
      <c r="D21824" t="s">
        <v>92</v>
      </c>
      <c r="E21824">
        <v>4937</v>
      </c>
      <c r="F21824">
        <v>1</v>
      </c>
    </row>
    <row r="21825" spans="1:6">
      <c r="A21825">
        <v>8043</v>
      </c>
      <c r="B21825">
        <v>14</v>
      </c>
      <c r="C21825" t="s">
        <v>62</v>
      </c>
      <c r="D21825" t="s">
        <v>92</v>
      </c>
      <c r="E21825">
        <v>1186</v>
      </c>
      <c r="F21825">
        <v>1</v>
      </c>
    </row>
    <row r="21826" spans="1:6">
      <c r="A21826">
        <v>8043</v>
      </c>
      <c r="B21826">
        <v>14</v>
      </c>
      <c r="C21826" t="s">
        <v>62</v>
      </c>
      <c r="D21826" t="s">
        <v>92</v>
      </c>
      <c r="E21826">
        <v>6032</v>
      </c>
      <c r="F21826">
        <v>1</v>
      </c>
    </row>
    <row r="21827" spans="1:6">
      <c r="A21827">
        <v>8043</v>
      </c>
      <c r="B21827">
        <v>14</v>
      </c>
      <c r="C21827" t="s">
        <v>62</v>
      </c>
      <c r="D21827" t="s">
        <v>92</v>
      </c>
      <c r="E21827">
        <v>5400</v>
      </c>
      <c r="F21827">
        <v>1</v>
      </c>
    </row>
    <row r="21828" spans="1:6">
      <c r="A21828">
        <v>8043</v>
      </c>
      <c r="B21828">
        <v>15</v>
      </c>
      <c r="C21828" t="s">
        <v>62</v>
      </c>
      <c r="D21828" t="s">
        <v>92</v>
      </c>
      <c r="E21828">
        <v>3714</v>
      </c>
      <c r="F21828">
        <v>4</v>
      </c>
    </row>
    <row r="21829" spans="1:6">
      <c r="A21829">
        <v>8043</v>
      </c>
      <c r="B21829">
        <v>15</v>
      </c>
      <c r="C21829" t="s">
        <v>62</v>
      </c>
      <c r="D21829" t="s">
        <v>92</v>
      </c>
      <c r="E21829">
        <v>3868</v>
      </c>
      <c r="F21829">
        <v>2</v>
      </c>
    </row>
    <row r="21830" spans="1:6">
      <c r="A21830">
        <v>8043</v>
      </c>
      <c r="B21830">
        <v>15</v>
      </c>
      <c r="C21830" t="s">
        <v>62</v>
      </c>
      <c r="D21830" t="s">
        <v>92</v>
      </c>
      <c r="E21830">
        <v>170</v>
      </c>
      <c r="F21830">
        <v>1</v>
      </c>
    </row>
    <row r="21831" spans="1:6">
      <c r="A21831">
        <v>8043</v>
      </c>
      <c r="B21831">
        <v>15</v>
      </c>
      <c r="C21831" t="s">
        <v>62</v>
      </c>
      <c r="D21831" t="s">
        <v>92</v>
      </c>
      <c r="E21831">
        <v>5887</v>
      </c>
      <c r="F21831">
        <v>1</v>
      </c>
    </row>
    <row r="21832" spans="1:6">
      <c r="A21832">
        <v>8043</v>
      </c>
      <c r="B21832">
        <v>15</v>
      </c>
      <c r="C21832" t="s">
        <v>62</v>
      </c>
      <c r="D21832" t="s">
        <v>92</v>
      </c>
      <c r="E21832">
        <v>4629</v>
      </c>
      <c r="F21832">
        <v>1</v>
      </c>
    </row>
    <row r="21833" spans="1:6">
      <c r="A21833">
        <v>8043</v>
      </c>
      <c r="B21833">
        <v>15</v>
      </c>
      <c r="C21833" t="s">
        <v>62</v>
      </c>
      <c r="D21833" t="s">
        <v>92</v>
      </c>
      <c r="E21833">
        <v>2062</v>
      </c>
      <c r="F21833">
        <v>1</v>
      </c>
    </row>
    <row r="21834" spans="1:6">
      <c r="A21834">
        <v>8043</v>
      </c>
      <c r="B21834">
        <v>15</v>
      </c>
      <c r="C21834" t="s">
        <v>62</v>
      </c>
      <c r="D21834" t="s">
        <v>92</v>
      </c>
      <c r="E21834">
        <v>3669</v>
      </c>
      <c r="F21834">
        <v>1</v>
      </c>
    </row>
    <row r="21835" spans="1:6">
      <c r="A21835">
        <v>8043</v>
      </c>
      <c r="B21835">
        <v>15</v>
      </c>
      <c r="C21835" t="s">
        <v>62</v>
      </c>
      <c r="D21835" t="s">
        <v>92</v>
      </c>
      <c r="E21835">
        <v>2172</v>
      </c>
      <c r="F21835">
        <v>1</v>
      </c>
    </row>
    <row r="21836" spans="1:6">
      <c r="A21836">
        <v>8043</v>
      </c>
      <c r="B21836">
        <v>15</v>
      </c>
      <c r="C21836" t="s">
        <v>62</v>
      </c>
      <c r="D21836" t="s">
        <v>92</v>
      </c>
      <c r="E21836">
        <v>2688</v>
      </c>
      <c r="F21836">
        <v>1</v>
      </c>
    </row>
    <row r="21837" spans="1:6">
      <c r="A21837">
        <v>8043</v>
      </c>
      <c r="B21837">
        <v>15</v>
      </c>
      <c r="C21837" t="s">
        <v>62</v>
      </c>
      <c r="D21837" t="s">
        <v>92</v>
      </c>
      <c r="E21837">
        <v>2429</v>
      </c>
      <c r="F21837">
        <v>1</v>
      </c>
    </row>
    <row r="21838" spans="1:6">
      <c r="A21838">
        <v>8043</v>
      </c>
      <c r="B21838">
        <v>15</v>
      </c>
      <c r="C21838" t="s">
        <v>62</v>
      </c>
      <c r="D21838" t="s">
        <v>92</v>
      </c>
      <c r="E21838">
        <v>1029</v>
      </c>
      <c r="F21838">
        <v>1</v>
      </c>
    </row>
    <row r="21839" spans="1:6">
      <c r="A21839">
        <v>8043</v>
      </c>
      <c r="B21839">
        <v>15</v>
      </c>
      <c r="C21839" t="s">
        <v>62</v>
      </c>
      <c r="D21839" t="s">
        <v>92</v>
      </c>
      <c r="E21839">
        <v>5606</v>
      </c>
      <c r="F21839">
        <v>1</v>
      </c>
    </row>
    <row r="21840" spans="1:6">
      <c r="A21840">
        <v>8043</v>
      </c>
      <c r="B21840">
        <v>15</v>
      </c>
      <c r="C21840" t="s">
        <v>62</v>
      </c>
      <c r="D21840" t="s">
        <v>92</v>
      </c>
      <c r="E21840">
        <v>5091</v>
      </c>
      <c r="F21840">
        <v>1</v>
      </c>
    </row>
    <row r="21841" spans="1:6">
      <c r="A21841">
        <v>8043</v>
      </c>
      <c r="B21841">
        <v>15</v>
      </c>
      <c r="C21841" t="s">
        <v>62</v>
      </c>
      <c r="D21841" t="s">
        <v>92</v>
      </c>
      <c r="E21841">
        <v>4986</v>
      </c>
      <c r="F21841">
        <v>1</v>
      </c>
    </row>
    <row r="21842" spans="1:6">
      <c r="A21842">
        <v>8043</v>
      </c>
      <c r="B21842">
        <v>15</v>
      </c>
      <c r="C21842" t="s">
        <v>62</v>
      </c>
      <c r="D21842" t="s">
        <v>92</v>
      </c>
      <c r="E21842">
        <v>5371</v>
      </c>
      <c r="F21842">
        <v>1</v>
      </c>
    </row>
    <row r="21843" spans="1:6">
      <c r="A21843">
        <v>8043</v>
      </c>
      <c r="B21843">
        <v>15</v>
      </c>
      <c r="C21843" t="s">
        <v>62</v>
      </c>
      <c r="D21843" t="s">
        <v>92</v>
      </c>
      <c r="E21843">
        <v>2997</v>
      </c>
      <c r="F21843">
        <v>1</v>
      </c>
    </row>
    <row r="21844" spans="1:6">
      <c r="A21844">
        <v>8043</v>
      </c>
      <c r="B21844">
        <v>16</v>
      </c>
      <c r="C21844" t="s">
        <v>62</v>
      </c>
      <c r="D21844" t="s">
        <v>92</v>
      </c>
      <c r="E21844">
        <v>4977</v>
      </c>
      <c r="F21844">
        <v>3</v>
      </c>
    </row>
    <row r="21845" spans="1:6">
      <c r="A21845">
        <v>8043</v>
      </c>
      <c r="B21845">
        <v>16</v>
      </c>
      <c r="C21845" t="s">
        <v>62</v>
      </c>
      <c r="D21845" t="s">
        <v>92</v>
      </c>
      <c r="E21845">
        <v>5184</v>
      </c>
      <c r="F21845">
        <v>3</v>
      </c>
    </row>
    <row r="21846" spans="1:6">
      <c r="A21846">
        <v>8043</v>
      </c>
      <c r="B21846">
        <v>16</v>
      </c>
      <c r="C21846" t="s">
        <v>62</v>
      </c>
      <c r="D21846" t="s">
        <v>92</v>
      </c>
      <c r="E21846">
        <v>5175</v>
      </c>
      <c r="F21846">
        <v>2</v>
      </c>
    </row>
    <row r="21847" spans="1:6">
      <c r="A21847">
        <v>8043</v>
      </c>
      <c r="B21847">
        <v>16</v>
      </c>
      <c r="C21847" t="s">
        <v>62</v>
      </c>
      <c r="D21847" t="s">
        <v>92</v>
      </c>
      <c r="E21847">
        <v>5570</v>
      </c>
      <c r="F21847">
        <v>1</v>
      </c>
    </row>
    <row r="21848" spans="1:6">
      <c r="A21848">
        <v>8043</v>
      </c>
      <c r="B21848">
        <v>16</v>
      </c>
      <c r="C21848" t="s">
        <v>62</v>
      </c>
      <c r="D21848" t="s">
        <v>92</v>
      </c>
      <c r="E21848">
        <v>276</v>
      </c>
      <c r="F21848">
        <v>1</v>
      </c>
    </row>
    <row r="21849" spans="1:6">
      <c r="A21849">
        <v>8043</v>
      </c>
      <c r="B21849">
        <v>16</v>
      </c>
      <c r="C21849" t="s">
        <v>62</v>
      </c>
      <c r="D21849" t="s">
        <v>92</v>
      </c>
      <c r="E21849">
        <v>4874</v>
      </c>
      <c r="F21849">
        <v>1</v>
      </c>
    </row>
    <row r="21850" spans="1:6">
      <c r="A21850">
        <v>8043</v>
      </c>
      <c r="B21850">
        <v>16</v>
      </c>
      <c r="C21850" t="s">
        <v>62</v>
      </c>
      <c r="D21850" t="s">
        <v>92</v>
      </c>
      <c r="E21850">
        <v>3461</v>
      </c>
      <c r="F21850">
        <v>1</v>
      </c>
    </row>
    <row r="21851" spans="1:6">
      <c r="A21851">
        <v>8043</v>
      </c>
      <c r="B21851">
        <v>16</v>
      </c>
      <c r="C21851" t="s">
        <v>62</v>
      </c>
      <c r="D21851" t="s">
        <v>92</v>
      </c>
      <c r="E21851">
        <v>5587</v>
      </c>
      <c r="F21851">
        <v>1</v>
      </c>
    </row>
    <row r="21852" spans="1:6">
      <c r="A21852">
        <v>8043</v>
      </c>
      <c r="B21852">
        <v>16</v>
      </c>
      <c r="C21852" t="s">
        <v>62</v>
      </c>
      <c r="D21852" t="s">
        <v>92</v>
      </c>
      <c r="E21852">
        <v>4503</v>
      </c>
      <c r="F21852">
        <v>1</v>
      </c>
    </row>
    <row r="21853" spans="1:6">
      <c r="A21853">
        <v>8043</v>
      </c>
      <c r="B21853">
        <v>16</v>
      </c>
      <c r="C21853" t="s">
        <v>62</v>
      </c>
      <c r="D21853" t="s">
        <v>92</v>
      </c>
      <c r="E21853">
        <v>2519</v>
      </c>
      <c r="F21853">
        <v>1</v>
      </c>
    </row>
    <row r="21854" spans="1:6">
      <c r="A21854">
        <v>8043</v>
      </c>
      <c r="B21854">
        <v>16</v>
      </c>
      <c r="C21854" t="s">
        <v>62</v>
      </c>
      <c r="D21854" t="s">
        <v>92</v>
      </c>
      <c r="E21854">
        <v>6093</v>
      </c>
      <c r="F21854">
        <v>1</v>
      </c>
    </row>
    <row r="21855" spans="1:6">
      <c r="A21855">
        <v>8043</v>
      </c>
      <c r="B21855">
        <v>16</v>
      </c>
      <c r="C21855" t="s">
        <v>62</v>
      </c>
      <c r="D21855" t="s">
        <v>92</v>
      </c>
      <c r="E21855">
        <v>2721</v>
      </c>
      <c r="F21855">
        <v>1</v>
      </c>
    </row>
    <row r="21856" spans="1:6">
      <c r="A21856">
        <v>8043</v>
      </c>
      <c r="B21856">
        <v>16</v>
      </c>
      <c r="C21856" t="s">
        <v>62</v>
      </c>
      <c r="D21856" t="s">
        <v>92</v>
      </c>
      <c r="E21856">
        <v>4520</v>
      </c>
      <c r="F21856">
        <v>1</v>
      </c>
    </row>
    <row r="21857" spans="1:6">
      <c r="A21857">
        <v>8043</v>
      </c>
      <c r="B21857">
        <v>16</v>
      </c>
      <c r="C21857" t="s">
        <v>62</v>
      </c>
      <c r="D21857" t="s">
        <v>92</v>
      </c>
      <c r="E21857">
        <v>5409</v>
      </c>
      <c r="F21857">
        <v>1</v>
      </c>
    </row>
    <row r="21858" spans="1:6">
      <c r="A21858">
        <v>8043</v>
      </c>
      <c r="B21858">
        <v>16</v>
      </c>
      <c r="C21858" t="s">
        <v>62</v>
      </c>
      <c r="D21858" t="s">
        <v>92</v>
      </c>
      <c r="E21858">
        <v>3839</v>
      </c>
      <c r="F21858">
        <v>1</v>
      </c>
    </row>
    <row r="21859" spans="1:6">
      <c r="A21859">
        <v>8043</v>
      </c>
      <c r="B21859">
        <v>16</v>
      </c>
      <c r="C21859" t="s">
        <v>62</v>
      </c>
      <c r="D21859" t="s">
        <v>92</v>
      </c>
      <c r="E21859">
        <v>4083</v>
      </c>
      <c r="F21859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B1E0-A0A7-43B8-B612-EB909CA05F4D}">
  <dimension ref="A1:R392"/>
  <sheetViews>
    <sheetView topLeftCell="I1" workbookViewId="0">
      <selection activeCell="R3" sqref="R3"/>
    </sheetView>
  </sheetViews>
  <sheetFormatPr defaultRowHeight="17"/>
  <cols>
    <col min="1" max="1" width="6.9140625" bestFit="1" customWidth="1"/>
    <col min="2" max="2" width="27.25" bestFit="1" customWidth="1"/>
    <col min="3" max="3" width="23.75" bestFit="1" customWidth="1"/>
    <col min="4" max="4" width="40.9140625" bestFit="1" customWidth="1"/>
    <col min="5" max="5" width="14.1640625" bestFit="1" customWidth="1"/>
    <col min="6" max="6" width="17.25" bestFit="1" customWidth="1"/>
    <col min="7" max="7" width="19.25" bestFit="1" customWidth="1"/>
    <col min="8" max="8" width="24.75" bestFit="1" customWidth="1"/>
    <col min="9" max="9" width="15.75" bestFit="1" customWidth="1"/>
    <col min="10" max="10" width="12.6640625" bestFit="1" customWidth="1"/>
    <col min="11" max="11" width="18.5" bestFit="1" customWidth="1"/>
    <col min="12" max="12" width="24.75" bestFit="1" customWidth="1"/>
    <col min="13" max="13" width="25.33203125" bestFit="1" customWidth="1"/>
    <col min="14" max="14" width="27" bestFit="1" customWidth="1"/>
    <col min="15" max="15" width="28.83203125" bestFit="1" customWidth="1"/>
    <col min="16" max="16" width="23.25" bestFit="1" customWidth="1"/>
    <col min="17" max="17" width="26" bestFit="1" customWidth="1"/>
    <col min="18" max="18" width="21.9140625" bestFit="1" customWidth="1"/>
  </cols>
  <sheetData>
    <row r="1" spans="1:18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60</v>
      </c>
      <c r="G1" t="s">
        <v>24</v>
      </c>
      <c r="H1" t="s">
        <v>37</v>
      </c>
      <c r="I1" t="s">
        <v>38</v>
      </c>
      <c r="J1" t="s">
        <v>90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</row>
    <row r="2" spans="1:18">
      <c r="A2">
        <v>7538</v>
      </c>
      <c r="B2">
        <v>5</v>
      </c>
      <c r="C2">
        <v>2</v>
      </c>
      <c r="D2">
        <v>1.6956</v>
      </c>
      <c r="E2">
        <v>4</v>
      </c>
      <c r="F2" t="s">
        <v>62</v>
      </c>
      <c r="G2">
        <v>3024</v>
      </c>
      <c r="H2">
        <v>140</v>
      </c>
      <c r="I2">
        <v>4.6295999999999999</v>
      </c>
      <c r="J2" t="s">
        <v>91</v>
      </c>
      <c r="K2">
        <v>9</v>
      </c>
      <c r="L2">
        <v>4</v>
      </c>
      <c r="M2">
        <v>5</v>
      </c>
      <c r="N2">
        <v>15.5556</v>
      </c>
      <c r="O2">
        <v>55.555599999999998</v>
      </c>
      <c r="P2">
        <v>113</v>
      </c>
      <c r="Q2">
        <v>80.714299999999994</v>
      </c>
      <c r="R2" t="s">
        <v>124</v>
      </c>
    </row>
    <row r="3" spans="1:18">
      <c r="A3">
        <v>4829</v>
      </c>
      <c r="B3">
        <v>32</v>
      </c>
      <c r="C3">
        <v>11</v>
      </c>
      <c r="D3">
        <v>2.9542999999999999</v>
      </c>
      <c r="E3">
        <v>7</v>
      </c>
      <c r="F3" t="s">
        <v>63</v>
      </c>
      <c r="G3">
        <v>14998</v>
      </c>
      <c r="H3">
        <v>1464</v>
      </c>
      <c r="I3">
        <v>9.7613000000000003</v>
      </c>
      <c r="J3" t="s">
        <v>91</v>
      </c>
      <c r="K3">
        <v>103</v>
      </c>
      <c r="L3">
        <v>55</v>
      </c>
      <c r="M3">
        <v>48</v>
      </c>
      <c r="N3">
        <v>14.2136</v>
      </c>
      <c r="O3">
        <v>46.601900000000001</v>
      </c>
      <c r="P3">
        <v>395</v>
      </c>
      <c r="Q3">
        <v>26.980899999999998</v>
      </c>
      <c r="R3" t="s">
        <v>124</v>
      </c>
    </row>
    <row r="4" spans="1:18">
      <c r="A4">
        <v>4111</v>
      </c>
      <c r="B4">
        <v>23</v>
      </c>
      <c r="C4">
        <v>8</v>
      </c>
      <c r="D4">
        <v>2.9940000000000002</v>
      </c>
      <c r="E4">
        <v>21</v>
      </c>
      <c r="F4" t="s">
        <v>62</v>
      </c>
      <c r="G4">
        <v>2543</v>
      </c>
      <c r="H4">
        <v>63</v>
      </c>
      <c r="I4">
        <v>2.4773999999999998</v>
      </c>
      <c r="J4" t="s">
        <v>92</v>
      </c>
      <c r="K4">
        <v>5</v>
      </c>
      <c r="L4">
        <v>1</v>
      </c>
      <c r="M4">
        <v>4</v>
      </c>
      <c r="N4">
        <v>12.6</v>
      </c>
      <c r="O4">
        <v>80</v>
      </c>
      <c r="P4">
        <v>27</v>
      </c>
      <c r="Q4">
        <v>42.857100000000003</v>
      </c>
      <c r="R4" t="s">
        <v>124</v>
      </c>
    </row>
    <row r="5" spans="1:18">
      <c r="A5">
        <v>4829</v>
      </c>
      <c r="B5">
        <v>32</v>
      </c>
      <c r="C5">
        <v>11</v>
      </c>
      <c r="D5">
        <v>2.9542999999999999</v>
      </c>
      <c r="E5">
        <v>7</v>
      </c>
      <c r="F5" t="s">
        <v>62</v>
      </c>
      <c r="G5">
        <v>19550</v>
      </c>
      <c r="H5">
        <v>1687</v>
      </c>
      <c r="I5">
        <v>8.6292000000000009</v>
      </c>
      <c r="J5" t="s">
        <v>91</v>
      </c>
      <c r="K5">
        <v>137</v>
      </c>
      <c r="L5">
        <v>65</v>
      </c>
      <c r="M5">
        <v>72</v>
      </c>
      <c r="N5">
        <v>12.3139</v>
      </c>
      <c r="O5">
        <v>52.554699999999997</v>
      </c>
      <c r="P5">
        <v>424</v>
      </c>
      <c r="Q5">
        <v>25.133400000000002</v>
      </c>
      <c r="R5" t="s">
        <v>124</v>
      </c>
    </row>
    <row r="6" spans="1:18">
      <c r="A6">
        <v>4829</v>
      </c>
      <c r="B6">
        <v>32</v>
      </c>
      <c r="C6">
        <v>11</v>
      </c>
      <c r="D6">
        <v>2.9542999999999999</v>
      </c>
      <c r="E6">
        <v>4</v>
      </c>
      <c r="F6" t="s">
        <v>63</v>
      </c>
      <c r="G6">
        <v>635</v>
      </c>
      <c r="H6">
        <v>47</v>
      </c>
      <c r="I6">
        <v>7.4016000000000002</v>
      </c>
      <c r="J6" t="s">
        <v>91</v>
      </c>
      <c r="K6">
        <v>4</v>
      </c>
      <c r="L6">
        <v>1</v>
      </c>
      <c r="M6">
        <v>3</v>
      </c>
      <c r="N6">
        <v>11.75</v>
      </c>
      <c r="O6">
        <v>75</v>
      </c>
      <c r="P6">
        <v>33</v>
      </c>
      <c r="Q6">
        <v>70.212800000000001</v>
      </c>
      <c r="R6" t="s">
        <v>124</v>
      </c>
    </row>
    <row r="7" spans="1:18">
      <c r="A7">
        <v>4784</v>
      </c>
      <c r="B7">
        <v>6</v>
      </c>
      <c r="C7">
        <v>0</v>
      </c>
      <c r="D7">
        <v>2.0461</v>
      </c>
      <c r="E7">
        <v>2</v>
      </c>
      <c r="F7" t="s">
        <v>64</v>
      </c>
      <c r="G7">
        <v>5900</v>
      </c>
      <c r="H7">
        <v>140</v>
      </c>
      <c r="I7">
        <v>2.3729</v>
      </c>
      <c r="J7" t="s">
        <v>92</v>
      </c>
      <c r="K7">
        <v>12</v>
      </c>
      <c r="L7">
        <v>3</v>
      </c>
      <c r="M7">
        <v>9</v>
      </c>
      <c r="N7">
        <v>11.666700000000001</v>
      </c>
      <c r="O7">
        <v>75</v>
      </c>
      <c r="P7">
        <v>56</v>
      </c>
      <c r="Q7">
        <v>40</v>
      </c>
      <c r="R7" t="s">
        <v>124</v>
      </c>
    </row>
    <row r="8" spans="1:18">
      <c r="A8">
        <v>4784</v>
      </c>
      <c r="B8">
        <v>6</v>
      </c>
      <c r="C8">
        <v>0</v>
      </c>
      <c r="D8">
        <v>2.0461</v>
      </c>
      <c r="E8">
        <v>19</v>
      </c>
      <c r="F8" t="s">
        <v>64</v>
      </c>
      <c r="G8">
        <v>23894</v>
      </c>
      <c r="H8">
        <v>573</v>
      </c>
      <c r="I8">
        <v>2.3980999999999999</v>
      </c>
      <c r="J8" t="s">
        <v>92</v>
      </c>
      <c r="K8">
        <v>52</v>
      </c>
      <c r="L8">
        <v>6</v>
      </c>
      <c r="M8">
        <v>46</v>
      </c>
      <c r="N8">
        <v>11.0192</v>
      </c>
      <c r="O8">
        <v>88.461500000000001</v>
      </c>
      <c r="P8">
        <v>77</v>
      </c>
      <c r="Q8">
        <v>13.4381</v>
      </c>
      <c r="R8" t="s">
        <v>124</v>
      </c>
    </row>
    <row r="9" spans="1:18">
      <c r="A9">
        <v>4784</v>
      </c>
      <c r="B9">
        <v>6</v>
      </c>
      <c r="C9">
        <v>0</v>
      </c>
      <c r="D9">
        <v>2.0461</v>
      </c>
      <c r="E9">
        <v>4</v>
      </c>
      <c r="F9" t="s">
        <v>64</v>
      </c>
      <c r="G9">
        <v>6584</v>
      </c>
      <c r="H9">
        <v>142</v>
      </c>
      <c r="I9">
        <v>2.1566999999999998</v>
      </c>
      <c r="J9" t="s">
        <v>92</v>
      </c>
      <c r="K9">
        <v>13</v>
      </c>
      <c r="L9">
        <v>7</v>
      </c>
      <c r="M9">
        <v>6</v>
      </c>
      <c r="N9">
        <v>10.9231</v>
      </c>
      <c r="O9">
        <v>46.1539</v>
      </c>
      <c r="P9">
        <v>58</v>
      </c>
      <c r="Q9">
        <v>40.845100000000002</v>
      </c>
      <c r="R9" t="s">
        <v>124</v>
      </c>
    </row>
    <row r="10" spans="1:18">
      <c r="A10">
        <v>4111</v>
      </c>
      <c r="B10">
        <v>23</v>
      </c>
      <c r="C10">
        <v>8</v>
      </c>
      <c r="D10">
        <v>2.9940000000000002</v>
      </c>
      <c r="E10">
        <v>21</v>
      </c>
      <c r="F10" t="s">
        <v>63</v>
      </c>
      <c r="G10">
        <v>2316</v>
      </c>
      <c r="H10">
        <v>62</v>
      </c>
      <c r="I10">
        <v>2.677</v>
      </c>
      <c r="J10" t="s">
        <v>92</v>
      </c>
      <c r="K10">
        <v>6</v>
      </c>
      <c r="L10">
        <v>2</v>
      </c>
      <c r="M10">
        <v>4</v>
      </c>
      <c r="N10">
        <v>10.333299999999999</v>
      </c>
      <c r="O10">
        <v>66.666700000000006</v>
      </c>
      <c r="P10">
        <v>30</v>
      </c>
      <c r="Q10">
        <v>48.387099999999997</v>
      </c>
      <c r="R10" t="s">
        <v>124</v>
      </c>
    </row>
    <row r="11" spans="1:18">
      <c r="A11">
        <v>4829</v>
      </c>
      <c r="B11">
        <v>32</v>
      </c>
      <c r="C11">
        <v>11</v>
      </c>
      <c r="D11">
        <v>2.9542999999999999</v>
      </c>
      <c r="E11">
        <v>20</v>
      </c>
      <c r="F11" t="s">
        <v>62</v>
      </c>
      <c r="G11">
        <v>14978</v>
      </c>
      <c r="H11">
        <v>607</v>
      </c>
      <c r="I11">
        <v>4.0526</v>
      </c>
      <c r="J11" t="s">
        <v>91</v>
      </c>
      <c r="K11">
        <v>79</v>
      </c>
      <c r="L11">
        <v>34</v>
      </c>
      <c r="M11">
        <v>45</v>
      </c>
      <c r="N11">
        <v>7.6835000000000004</v>
      </c>
      <c r="O11">
        <v>56.962000000000003</v>
      </c>
      <c r="P11">
        <v>167</v>
      </c>
      <c r="Q11">
        <v>27.5124</v>
      </c>
      <c r="R11" t="s">
        <v>124</v>
      </c>
    </row>
    <row r="12" spans="1:18">
      <c r="A12">
        <v>4111</v>
      </c>
      <c r="B12">
        <v>23</v>
      </c>
      <c r="C12">
        <v>8</v>
      </c>
      <c r="D12">
        <v>2.9940000000000002</v>
      </c>
      <c r="E12">
        <v>10</v>
      </c>
      <c r="F12" t="s">
        <v>63</v>
      </c>
      <c r="G12">
        <v>4034</v>
      </c>
      <c r="H12">
        <v>167</v>
      </c>
      <c r="I12">
        <v>4.1398000000000001</v>
      </c>
      <c r="J12" t="s">
        <v>91</v>
      </c>
      <c r="K12">
        <v>22</v>
      </c>
      <c r="L12">
        <v>5</v>
      </c>
      <c r="M12">
        <v>17</v>
      </c>
      <c r="N12">
        <v>7.5909000000000004</v>
      </c>
      <c r="O12">
        <v>77.2727</v>
      </c>
      <c r="P12">
        <v>35</v>
      </c>
      <c r="Q12">
        <v>20.958100000000002</v>
      </c>
      <c r="R12" t="s">
        <v>124</v>
      </c>
    </row>
    <row r="13" spans="1:18">
      <c r="A13">
        <v>4829</v>
      </c>
      <c r="B13">
        <v>32</v>
      </c>
      <c r="C13">
        <v>11</v>
      </c>
      <c r="D13">
        <v>2.9542999999999999</v>
      </c>
      <c r="E13">
        <v>19</v>
      </c>
      <c r="F13" t="s">
        <v>63</v>
      </c>
      <c r="G13">
        <v>8352</v>
      </c>
      <c r="H13">
        <v>416</v>
      </c>
      <c r="I13">
        <v>4.9808000000000003</v>
      </c>
      <c r="J13" t="s">
        <v>91</v>
      </c>
      <c r="K13">
        <v>55</v>
      </c>
      <c r="L13">
        <v>28</v>
      </c>
      <c r="M13">
        <v>27</v>
      </c>
      <c r="N13">
        <v>7.5636000000000001</v>
      </c>
      <c r="O13">
        <v>49.090899999999998</v>
      </c>
      <c r="P13">
        <v>142</v>
      </c>
      <c r="Q13">
        <v>34.134599999999999</v>
      </c>
      <c r="R13" t="s">
        <v>124</v>
      </c>
    </row>
    <row r="14" spans="1:18">
      <c r="A14">
        <v>4111</v>
      </c>
      <c r="B14">
        <v>23</v>
      </c>
      <c r="C14">
        <v>8</v>
      </c>
      <c r="D14">
        <v>2.9940000000000002</v>
      </c>
      <c r="E14">
        <v>13</v>
      </c>
      <c r="F14" t="s">
        <v>63</v>
      </c>
      <c r="G14">
        <v>1429</v>
      </c>
      <c r="H14">
        <v>52</v>
      </c>
      <c r="I14">
        <v>3.6389</v>
      </c>
      <c r="J14" t="s">
        <v>91</v>
      </c>
      <c r="K14">
        <v>7</v>
      </c>
      <c r="L14">
        <v>4</v>
      </c>
      <c r="M14">
        <v>3</v>
      </c>
      <c r="N14">
        <v>7.4286000000000003</v>
      </c>
      <c r="O14">
        <v>42.857100000000003</v>
      </c>
      <c r="P14">
        <v>27</v>
      </c>
      <c r="Q14">
        <v>51.923099999999998</v>
      </c>
      <c r="R14" t="s">
        <v>124</v>
      </c>
    </row>
    <row r="15" spans="1:18">
      <c r="A15">
        <v>4111</v>
      </c>
      <c r="B15">
        <v>23</v>
      </c>
      <c r="C15">
        <v>8</v>
      </c>
      <c r="D15">
        <v>2.9940000000000002</v>
      </c>
      <c r="E15">
        <v>16</v>
      </c>
      <c r="F15" t="s">
        <v>63</v>
      </c>
      <c r="G15">
        <v>1464</v>
      </c>
      <c r="H15">
        <v>59</v>
      </c>
      <c r="I15">
        <v>4.0301</v>
      </c>
      <c r="J15" t="s">
        <v>91</v>
      </c>
      <c r="K15">
        <v>8</v>
      </c>
      <c r="L15">
        <v>4</v>
      </c>
      <c r="M15">
        <v>4</v>
      </c>
      <c r="N15">
        <v>7.375</v>
      </c>
      <c r="O15">
        <v>50</v>
      </c>
      <c r="P15">
        <v>25</v>
      </c>
      <c r="Q15">
        <v>42.372900000000001</v>
      </c>
      <c r="R15" t="s">
        <v>124</v>
      </c>
    </row>
    <row r="16" spans="1:18">
      <c r="A16">
        <v>4829</v>
      </c>
      <c r="B16">
        <v>32</v>
      </c>
      <c r="C16">
        <v>11</v>
      </c>
      <c r="D16">
        <v>2.9542999999999999</v>
      </c>
      <c r="E16">
        <v>0</v>
      </c>
      <c r="F16" t="s">
        <v>63</v>
      </c>
      <c r="G16">
        <v>2503</v>
      </c>
      <c r="H16">
        <v>66</v>
      </c>
      <c r="I16">
        <v>2.6368</v>
      </c>
      <c r="J16" t="s">
        <v>92</v>
      </c>
      <c r="K16">
        <v>9</v>
      </c>
      <c r="L16">
        <v>4</v>
      </c>
      <c r="M16">
        <v>5</v>
      </c>
      <c r="N16">
        <v>7.3333000000000004</v>
      </c>
      <c r="O16">
        <v>55.555599999999998</v>
      </c>
      <c r="P16">
        <v>33</v>
      </c>
      <c r="Q16">
        <v>50</v>
      </c>
      <c r="R16" t="s">
        <v>124</v>
      </c>
    </row>
    <row r="17" spans="1:18">
      <c r="A17">
        <v>4829</v>
      </c>
      <c r="B17">
        <v>32</v>
      </c>
      <c r="C17">
        <v>11</v>
      </c>
      <c r="D17">
        <v>2.9542999999999999</v>
      </c>
      <c r="E17">
        <v>6</v>
      </c>
      <c r="F17" t="s">
        <v>62</v>
      </c>
      <c r="G17">
        <v>18563</v>
      </c>
      <c r="H17">
        <v>855</v>
      </c>
      <c r="I17">
        <v>4.6059000000000001</v>
      </c>
      <c r="J17" t="s">
        <v>91</v>
      </c>
      <c r="K17">
        <v>123</v>
      </c>
      <c r="L17">
        <v>56</v>
      </c>
      <c r="M17">
        <v>67</v>
      </c>
      <c r="N17">
        <v>6.9512</v>
      </c>
      <c r="O17">
        <v>54.471499999999999</v>
      </c>
      <c r="P17">
        <v>208</v>
      </c>
      <c r="Q17">
        <v>24.327500000000001</v>
      </c>
      <c r="R17" t="s">
        <v>124</v>
      </c>
    </row>
    <row r="18" spans="1:18">
      <c r="A18">
        <v>4829</v>
      </c>
      <c r="B18">
        <v>32</v>
      </c>
      <c r="C18">
        <v>11</v>
      </c>
      <c r="D18">
        <v>2.9542999999999999</v>
      </c>
      <c r="E18">
        <v>0</v>
      </c>
      <c r="F18" t="s">
        <v>62</v>
      </c>
      <c r="G18">
        <v>5970</v>
      </c>
      <c r="H18">
        <v>131</v>
      </c>
      <c r="I18">
        <v>2.1943000000000001</v>
      </c>
      <c r="J18" t="s">
        <v>92</v>
      </c>
      <c r="K18">
        <v>19</v>
      </c>
      <c r="L18">
        <v>10</v>
      </c>
      <c r="M18">
        <v>9</v>
      </c>
      <c r="N18">
        <v>6.8947000000000003</v>
      </c>
      <c r="O18">
        <v>47.368400000000001</v>
      </c>
      <c r="P18">
        <v>22</v>
      </c>
      <c r="Q18">
        <v>16.793900000000001</v>
      </c>
      <c r="R18" t="s">
        <v>124</v>
      </c>
    </row>
    <row r="19" spans="1:18">
      <c r="A19">
        <v>4784</v>
      </c>
      <c r="B19">
        <v>6</v>
      </c>
      <c r="C19">
        <v>0</v>
      </c>
      <c r="D19">
        <v>2.0461</v>
      </c>
      <c r="E19">
        <v>8</v>
      </c>
      <c r="F19" t="s">
        <v>64</v>
      </c>
      <c r="G19">
        <v>39070</v>
      </c>
      <c r="H19">
        <v>845</v>
      </c>
      <c r="I19">
        <v>2.1627999999999998</v>
      </c>
      <c r="J19" t="s">
        <v>92</v>
      </c>
      <c r="K19">
        <v>123</v>
      </c>
      <c r="L19">
        <v>45</v>
      </c>
      <c r="M19">
        <v>78</v>
      </c>
      <c r="N19">
        <v>6.8699000000000003</v>
      </c>
      <c r="O19">
        <v>63.4146</v>
      </c>
      <c r="P19">
        <v>71</v>
      </c>
      <c r="Q19">
        <v>8.4024000000000001</v>
      </c>
      <c r="R19" t="s">
        <v>124</v>
      </c>
    </row>
    <row r="20" spans="1:18">
      <c r="A20">
        <v>4111</v>
      </c>
      <c r="B20">
        <v>23</v>
      </c>
      <c r="C20">
        <v>8</v>
      </c>
      <c r="D20">
        <v>2.9940000000000002</v>
      </c>
      <c r="E20">
        <v>12</v>
      </c>
      <c r="F20" t="s">
        <v>63</v>
      </c>
      <c r="G20">
        <v>1317</v>
      </c>
      <c r="H20">
        <v>48</v>
      </c>
      <c r="I20">
        <v>3.6446999999999998</v>
      </c>
      <c r="J20" t="s">
        <v>91</v>
      </c>
      <c r="K20">
        <v>7</v>
      </c>
      <c r="L20">
        <v>1</v>
      </c>
      <c r="M20">
        <v>6</v>
      </c>
      <c r="N20">
        <v>6.8571</v>
      </c>
      <c r="O20">
        <v>85.714299999999994</v>
      </c>
      <c r="P20">
        <v>12</v>
      </c>
      <c r="Q20">
        <v>25</v>
      </c>
      <c r="R20" t="s">
        <v>124</v>
      </c>
    </row>
    <row r="21" spans="1:18">
      <c r="A21">
        <v>4784</v>
      </c>
      <c r="B21">
        <v>6</v>
      </c>
      <c r="C21">
        <v>0</v>
      </c>
      <c r="D21">
        <v>2.0461</v>
      </c>
      <c r="E21">
        <v>20</v>
      </c>
      <c r="F21" t="s">
        <v>64</v>
      </c>
      <c r="G21">
        <v>14158</v>
      </c>
      <c r="H21">
        <v>312</v>
      </c>
      <c r="I21">
        <v>2.2037</v>
      </c>
      <c r="J21" t="s">
        <v>92</v>
      </c>
      <c r="K21">
        <v>48</v>
      </c>
      <c r="L21">
        <v>21</v>
      </c>
      <c r="M21">
        <v>27</v>
      </c>
      <c r="N21">
        <v>6.5</v>
      </c>
      <c r="O21">
        <v>56.25</v>
      </c>
      <c r="P21">
        <v>52</v>
      </c>
      <c r="Q21">
        <v>16.666699999999999</v>
      </c>
      <c r="R21" t="s">
        <v>124</v>
      </c>
    </row>
    <row r="22" spans="1:18">
      <c r="A22">
        <v>4829</v>
      </c>
      <c r="B22">
        <v>32</v>
      </c>
      <c r="C22">
        <v>11</v>
      </c>
      <c r="D22">
        <v>2.9542999999999999</v>
      </c>
      <c r="E22">
        <v>19</v>
      </c>
      <c r="F22" t="s">
        <v>62</v>
      </c>
      <c r="G22">
        <v>10494</v>
      </c>
      <c r="H22">
        <v>454</v>
      </c>
      <c r="I22">
        <v>4.3262999999999998</v>
      </c>
      <c r="J22" t="s">
        <v>91</v>
      </c>
      <c r="K22">
        <v>75</v>
      </c>
      <c r="L22">
        <v>42</v>
      </c>
      <c r="M22">
        <v>33</v>
      </c>
      <c r="N22">
        <v>6.0533000000000001</v>
      </c>
      <c r="O22">
        <v>44</v>
      </c>
      <c r="P22">
        <v>114</v>
      </c>
      <c r="Q22">
        <v>25.110099999999999</v>
      </c>
      <c r="R22" t="s">
        <v>124</v>
      </c>
    </row>
    <row r="23" spans="1:18">
      <c r="A23">
        <v>4111</v>
      </c>
      <c r="B23">
        <v>23</v>
      </c>
      <c r="C23">
        <v>8</v>
      </c>
      <c r="D23">
        <v>2.9940000000000002</v>
      </c>
      <c r="E23">
        <v>9</v>
      </c>
      <c r="F23" t="s">
        <v>62</v>
      </c>
      <c r="G23">
        <v>8155</v>
      </c>
      <c r="H23">
        <v>325</v>
      </c>
      <c r="I23">
        <v>3.9853000000000001</v>
      </c>
      <c r="J23" t="s">
        <v>91</v>
      </c>
      <c r="K23">
        <v>54</v>
      </c>
      <c r="L23">
        <v>31</v>
      </c>
      <c r="M23">
        <v>23</v>
      </c>
      <c r="N23">
        <v>6.0185000000000004</v>
      </c>
      <c r="O23">
        <v>42.592599999999997</v>
      </c>
      <c r="P23">
        <v>73</v>
      </c>
      <c r="Q23">
        <v>22.461500000000001</v>
      </c>
      <c r="R23" t="s">
        <v>124</v>
      </c>
    </row>
    <row r="24" spans="1:18">
      <c r="A24">
        <v>4829</v>
      </c>
      <c r="B24">
        <v>32</v>
      </c>
      <c r="C24">
        <v>11</v>
      </c>
      <c r="D24">
        <v>2.9542999999999999</v>
      </c>
      <c r="E24">
        <v>20</v>
      </c>
      <c r="F24" t="s">
        <v>63</v>
      </c>
      <c r="G24">
        <v>9802</v>
      </c>
      <c r="H24">
        <v>376</v>
      </c>
      <c r="I24">
        <v>3.8359999999999999</v>
      </c>
      <c r="J24" t="s">
        <v>91</v>
      </c>
      <c r="K24">
        <v>63</v>
      </c>
      <c r="L24">
        <v>35</v>
      </c>
      <c r="M24">
        <v>28</v>
      </c>
      <c r="N24">
        <v>5.9683000000000002</v>
      </c>
      <c r="O24">
        <v>44.444400000000002</v>
      </c>
      <c r="P24">
        <v>163</v>
      </c>
      <c r="Q24">
        <v>43.351100000000002</v>
      </c>
      <c r="R24" t="s">
        <v>124</v>
      </c>
    </row>
    <row r="25" spans="1:18">
      <c r="A25">
        <v>4111</v>
      </c>
      <c r="B25">
        <v>23</v>
      </c>
      <c r="C25">
        <v>8</v>
      </c>
      <c r="D25">
        <v>2.9940000000000002</v>
      </c>
      <c r="E25">
        <v>5</v>
      </c>
      <c r="F25" t="s">
        <v>63</v>
      </c>
      <c r="G25">
        <v>1635</v>
      </c>
      <c r="H25">
        <v>47</v>
      </c>
      <c r="I25">
        <v>2.8746</v>
      </c>
      <c r="J25" t="s">
        <v>92</v>
      </c>
      <c r="K25">
        <v>8</v>
      </c>
      <c r="L25">
        <v>2</v>
      </c>
      <c r="M25">
        <v>6</v>
      </c>
      <c r="N25">
        <v>5.875</v>
      </c>
      <c r="O25">
        <v>75</v>
      </c>
      <c r="P25">
        <v>11</v>
      </c>
      <c r="Q25">
        <v>23.404299999999999</v>
      </c>
      <c r="R25" t="s">
        <v>124</v>
      </c>
    </row>
    <row r="26" spans="1:18">
      <c r="A26">
        <v>4111</v>
      </c>
      <c r="B26">
        <v>23</v>
      </c>
      <c r="C26">
        <v>8</v>
      </c>
      <c r="D26">
        <v>2.9940000000000002</v>
      </c>
      <c r="E26">
        <v>13</v>
      </c>
      <c r="F26" t="s">
        <v>62</v>
      </c>
      <c r="G26">
        <v>1530</v>
      </c>
      <c r="H26">
        <v>46</v>
      </c>
      <c r="I26">
        <v>3.0065</v>
      </c>
      <c r="J26" t="s">
        <v>92</v>
      </c>
      <c r="K26">
        <v>8</v>
      </c>
      <c r="L26">
        <v>5</v>
      </c>
      <c r="M26">
        <v>3</v>
      </c>
      <c r="N26">
        <v>5.75</v>
      </c>
      <c r="O26">
        <v>37.5</v>
      </c>
      <c r="P26">
        <v>21</v>
      </c>
      <c r="Q26">
        <v>45.652200000000001</v>
      </c>
      <c r="R26" t="s">
        <v>124</v>
      </c>
    </row>
    <row r="27" spans="1:18">
      <c r="A27">
        <v>4111</v>
      </c>
      <c r="B27">
        <v>23</v>
      </c>
      <c r="C27">
        <v>8</v>
      </c>
      <c r="D27">
        <v>2.9940000000000002</v>
      </c>
      <c r="E27">
        <v>9</v>
      </c>
      <c r="F27" t="s">
        <v>63</v>
      </c>
      <c r="G27">
        <v>5523</v>
      </c>
      <c r="H27">
        <v>251</v>
      </c>
      <c r="I27">
        <v>4.5446</v>
      </c>
      <c r="J27" t="s">
        <v>91</v>
      </c>
      <c r="K27">
        <v>44</v>
      </c>
      <c r="L27">
        <v>25</v>
      </c>
      <c r="M27">
        <v>19</v>
      </c>
      <c r="N27">
        <v>5.7045000000000003</v>
      </c>
      <c r="O27">
        <v>43.181800000000003</v>
      </c>
      <c r="P27">
        <v>60</v>
      </c>
      <c r="Q27">
        <v>23.904399999999999</v>
      </c>
      <c r="R27" t="s">
        <v>124</v>
      </c>
    </row>
    <row r="28" spans="1:18">
      <c r="A28">
        <v>4111</v>
      </c>
      <c r="B28">
        <v>23</v>
      </c>
      <c r="C28">
        <v>8</v>
      </c>
      <c r="D28">
        <v>2.9940000000000002</v>
      </c>
      <c r="E28">
        <v>10</v>
      </c>
      <c r="F28" t="s">
        <v>62</v>
      </c>
      <c r="G28">
        <v>5142</v>
      </c>
      <c r="H28">
        <v>167</v>
      </c>
      <c r="I28">
        <v>3.2477999999999998</v>
      </c>
      <c r="J28" t="s">
        <v>92</v>
      </c>
      <c r="K28">
        <v>30</v>
      </c>
      <c r="L28">
        <v>14</v>
      </c>
      <c r="M28">
        <v>16</v>
      </c>
      <c r="N28">
        <v>5.5667</v>
      </c>
      <c r="O28">
        <v>53.333300000000001</v>
      </c>
      <c r="P28">
        <v>60</v>
      </c>
      <c r="Q28">
        <v>35.928100000000001</v>
      </c>
      <c r="R28" t="s">
        <v>124</v>
      </c>
    </row>
    <row r="29" spans="1:18">
      <c r="A29">
        <v>4111</v>
      </c>
      <c r="B29">
        <v>23</v>
      </c>
      <c r="C29">
        <v>8</v>
      </c>
      <c r="D29">
        <v>2.9940000000000002</v>
      </c>
      <c r="E29">
        <v>15</v>
      </c>
      <c r="F29" t="s">
        <v>63</v>
      </c>
      <c r="G29">
        <v>1571</v>
      </c>
      <c r="H29">
        <v>60</v>
      </c>
      <c r="I29">
        <v>3.8191999999999999</v>
      </c>
      <c r="J29" t="s">
        <v>91</v>
      </c>
      <c r="K29">
        <v>11</v>
      </c>
      <c r="L29">
        <v>2</v>
      </c>
      <c r="M29">
        <v>9</v>
      </c>
      <c r="N29">
        <v>5.4545000000000003</v>
      </c>
      <c r="O29">
        <v>81.818200000000004</v>
      </c>
      <c r="P29">
        <v>13</v>
      </c>
      <c r="Q29">
        <v>21.666699999999999</v>
      </c>
      <c r="R29" t="s">
        <v>124</v>
      </c>
    </row>
    <row r="30" spans="1:18">
      <c r="A30">
        <v>7995</v>
      </c>
      <c r="B30">
        <v>8</v>
      </c>
      <c r="C30">
        <v>0</v>
      </c>
      <c r="D30">
        <v>2.0013000000000001</v>
      </c>
      <c r="E30">
        <v>22</v>
      </c>
      <c r="F30" t="s">
        <v>62</v>
      </c>
      <c r="G30">
        <v>1226</v>
      </c>
      <c r="H30">
        <v>38</v>
      </c>
      <c r="I30">
        <v>3.0994999999999999</v>
      </c>
      <c r="J30" t="s">
        <v>92</v>
      </c>
      <c r="K30">
        <v>7</v>
      </c>
      <c r="L30">
        <v>5</v>
      </c>
      <c r="M30">
        <v>2</v>
      </c>
      <c r="N30">
        <v>5.4286000000000003</v>
      </c>
      <c r="O30">
        <v>28.571400000000001</v>
      </c>
      <c r="P30">
        <v>24</v>
      </c>
      <c r="Q30">
        <v>63.157899999999998</v>
      </c>
      <c r="R30" t="s">
        <v>124</v>
      </c>
    </row>
    <row r="31" spans="1:18">
      <c r="A31">
        <v>4829</v>
      </c>
      <c r="B31">
        <v>32</v>
      </c>
      <c r="C31">
        <v>11</v>
      </c>
      <c r="D31">
        <v>2.9542999999999999</v>
      </c>
      <c r="E31">
        <v>15</v>
      </c>
      <c r="F31" t="s">
        <v>62</v>
      </c>
      <c r="G31">
        <v>21169</v>
      </c>
      <c r="H31">
        <v>819</v>
      </c>
      <c r="I31">
        <v>3.8689</v>
      </c>
      <c r="J31" t="s">
        <v>91</v>
      </c>
      <c r="K31">
        <v>157</v>
      </c>
      <c r="L31">
        <v>84</v>
      </c>
      <c r="M31">
        <v>73</v>
      </c>
      <c r="N31">
        <v>5.2165999999999997</v>
      </c>
      <c r="O31">
        <v>46.4968</v>
      </c>
      <c r="P31">
        <v>338</v>
      </c>
      <c r="Q31">
        <v>41.269799999999996</v>
      </c>
      <c r="R31" t="s">
        <v>124</v>
      </c>
    </row>
    <row r="32" spans="1:18">
      <c r="A32">
        <v>4829</v>
      </c>
      <c r="B32">
        <v>32</v>
      </c>
      <c r="C32">
        <v>11</v>
      </c>
      <c r="D32">
        <v>2.9542999999999999</v>
      </c>
      <c r="E32">
        <v>6</v>
      </c>
      <c r="F32" t="s">
        <v>63</v>
      </c>
      <c r="G32">
        <v>10543</v>
      </c>
      <c r="H32">
        <v>440</v>
      </c>
      <c r="I32">
        <v>4.1734</v>
      </c>
      <c r="J32" t="s">
        <v>91</v>
      </c>
      <c r="K32">
        <v>86</v>
      </c>
      <c r="L32">
        <v>48</v>
      </c>
      <c r="M32">
        <v>38</v>
      </c>
      <c r="N32">
        <v>5.1162999999999998</v>
      </c>
      <c r="O32">
        <v>44.186100000000003</v>
      </c>
      <c r="P32">
        <v>64</v>
      </c>
      <c r="Q32">
        <v>14.545500000000001</v>
      </c>
      <c r="R32" t="s">
        <v>124</v>
      </c>
    </row>
    <row r="33" spans="1:18">
      <c r="A33">
        <v>4829</v>
      </c>
      <c r="B33">
        <v>32</v>
      </c>
      <c r="C33">
        <v>11</v>
      </c>
      <c r="D33">
        <v>2.9542999999999999</v>
      </c>
      <c r="E33">
        <v>11</v>
      </c>
      <c r="F33" t="s">
        <v>62</v>
      </c>
      <c r="G33">
        <v>28691</v>
      </c>
      <c r="H33">
        <v>909</v>
      </c>
      <c r="I33">
        <v>3.1682000000000001</v>
      </c>
      <c r="J33" t="s">
        <v>92</v>
      </c>
      <c r="K33">
        <v>180</v>
      </c>
      <c r="L33">
        <v>98</v>
      </c>
      <c r="M33">
        <v>82</v>
      </c>
      <c r="N33">
        <v>5.05</v>
      </c>
      <c r="O33">
        <v>45.555599999999998</v>
      </c>
      <c r="P33">
        <v>165</v>
      </c>
      <c r="Q33">
        <v>18.151800000000001</v>
      </c>
      <c r="R33" t="s">
        <v>124</v>
      </c>
    </row>
    <row r="34" spans="1:18">
      <c r="A34">
        <v>4111</v>
      </c>
      <c r="B34">
        <v>23</v>
      </c>
      <c r="C34">
        <v>8</v>
      </c>
      <c r="D34">
        <v>2.9940000000000002</v>
      </c>
      <c r="E34">
        <v>7</v>
      </c>
      <c r="F34" t="s">
        <v>63</v>
      </c>
      <c r="G34">
        <v>6044</v>
      </c>
      <c r="H34">
        <v>200</v>
      </c>
      <c r="I34">
        <v>3.3090999999999999</v>
      </c>
      <c r="J34" t="s">
        <v>92</v>
      </c>
      <c r="K34">
        <v>42</v>
      </c>
      <c r="L34">
        <v>18</v>
      </c>
      <c r="M34">
        <v>24</v>
      </c>
      <c r="N34">
        <v>4.7618999999999998</v>
      </c>
      <c r="O34">
        <v>57.142899999999997</v>
      </c>
      <c r="P34">
        <v>39</v>
      </c>
      <c r="Q34">
        <v>19.5</v>
      </c>
      <c r="R34" t="s">
        <v>124</v>
      </c>
    </row>
    <row r="35" spans="1:18">
      <c r="A35">
        <v>4829</v>
      </c>
      <c r="B35">
        <v>32</v>
      </c>
      <c r="C35">
        <v>11</v>
      </c>
      <c r="D35">
        <v>2.9542999999999999</v>
      </c>
      <c r="E35">
        <v>14</v>
      </c>
      <c r="F35" t="s">
        <v>62</v>
      </c>
      <c r="G35">
        <v>30853</v>
      </c>
      <c r="H35">
        <v>827</v>
      </c>
      <c r="I35">
        <v>2.6804999999999999</v>
      </c>
      <c r="J35" t="s">
        <v>92</v>
      </c>
      <c r="K35">
        <v>180</v>
      </c>
      <c r="L35">
        <v>79</v>
      </c>
      <c r="M35">
        <v>101</v>
      </c>
      <c r="N35">
        <v>4.5944000000000003</v>
      </c>
      <c r="O35">
        <v>56.1111</v>
      </c>
      <c r="P35">
        <v>61</v>
      </c>
      <c r="Q35">
        <v>7.3761000000000001</v>
      </c>
      <c r="R35" t="s">
        <v>124</v>
      </c>
    </row>
    <row r="36" spans="1:18">
      <c r="A36">
        <v>4784</v>
      </c>
      <c r="B36">
        <v>6</v>
      </c>
      <c r="C36">
        <v>0</v>
      </c>
      <c r="D36">
        <v>2.0461</v>
      </c>
      <c r="E36">
        <v>1</v>
      </c>
      <c r="F36" t="s">
        <v>64</v>
      </c>
      <c r="G36">
        <v>5330</v>
      </c>
      <c r="H36">
        <v>128</v>
      </c>
      <c r="I36">
        <v>2.4015</v>
      </c>
      <c r="J36" t="s">
        <v>92</v>
      </c>
      <c r="K36">
        <v>28</v>
      </c>
      <c r="L36">
        <v>12</v>
      </c>
      <c r="M36">
        <v>16</v>
      </c>
      <c r="N36">
        <v>4.5713999999999997</v>
      </c>
      <c r="O36">
        <v>57.142899999999997</v>
      </c>
      <c r="P36">
        <v>36</v>
      </c>
      <c r="Q36">
        <v>28.125</v>
      </c>
      <c r="R36" t="s">
        <v>124</v>
      </c>
    </row>
    <row r="37" spans="1:18">
      <c r="A37">
        <v>4111</v>
      </c>
      <c r="B37">
        <v>23</v>
      </c>
      <c r="C37">
        <v>8</v>
      </c>
      <c r="D37">
        <v>2.9940000000000002</v>
      </c>
      <c r="E37">
        <v>16</v>
      </c>
      <c r="F37" t="s">
        <v>62</v>
      </c>
      <c r="G37">
        <v>1502</v>
      </c>
      <c r="H37">
        <v>59</v>
      </c>
      <c r="I37">
        <v>3.9281000000000001</v>
      </c>
      <c r="J37" t="s">
        <v>91</v>
      </c>
      <c r="K37">
        <v>13</v>
      </c>
      <c r="L37">
        <v>8</v>
      </c>
      <c r="M37">
        <v>5</v>
      </c>
      <c r="N37">
        <v>4.5385</v>
      </c>
      <c r="O37">
        <v>38.461500000000001</v>
      </c>
      <c r="P37">
        <v>24</v>
      </c>
      <c r="Q37">
        <v>40.677999999999997</v>
      </c>
      <c r="R37" t="s">
        <v>124</v>
      </c>
    </row>
    <row r="38" spans="1:18">
      <c r="A38">
        <v>4829</v>
      </c>
      <c r="B38">
        <v>32</v>
      </c>
      <c r="C38">
        <v>11</v>
      </c>
      <c r="D38">
        <v>2.9542999999999999</v>
      </c>
      <c r="E38">
        <v>16</v>
      </c>
      <c r="F38" t="s">
        <v>62</v>
      </c>
      <c r="G38">
        <v>24970</v>
      </c>
      <c r="H38">
        <v>678</v>
      </c>
      <c r="I38">
        <v>2.7153</v>
      </c>
      <c r="J38" t="s">
        <v>92</v>
      </c>
      <c r="K38">
        <v>150</v>
      </c>
      <c r="L38">
        <v>78</v>
      </c>
      <c r="M38">
        <v>72</v>
      </c>
      <c r="N38">
        <v>4.5199999999999996</v>
      </c>
      <c r="O38">
        <v>48</v>
      </c>
      <c r="P38">
        <v>163</v>
      </c>
      <c r="Q38">
        <v>24.0413</v>
      </c>
      <c r="R38" t="s">
        <v>124</v>
      </c>
    </row>
    <row r="39" spans="1:18">
      <c r="A39">
        <v>4829</v>
      </c>
      <c r="B39">
        <v>32</v>
      </c>
      <c r="C39">
        <v>11</v>
      </c>
      <c r="D39">
        <v>2.9542999999999999</v>
      </c>
      <c r="E39">
        <v>13</v>
      </c>
      <c r="F39" t="s">
        <v>62</v>
      </c>
      <c r="G39">
        <v>29049</v>
      </c>
      <c r="H39">
        <v>804</v>
      </c>
      <c r="I39">
        <v>2.7677</v>
      </c>
      <c r="J39" t="s">
        <v>92</v>
      </c>
      <c r="K39">
        <v>179</v>
      </c>
      <c r="L39">
        <v>82</v>
      </c>
      <c r="M39">
        <v>97</v>
      </c>
      <c r="N39">
        <v>4.4916</v>
      </c>
      <c r="O39">
        <v>54.189900000000002</v>
      </c>
      <c r="P39">
        <v>103</v>
      </c>
      <c r="Q39">
        <v>12.811</v>
      </c>
      <c r="R39" t="s">
        <v>124</v>
      </c>
    </row>
    <row r="40" spans="1:18">
      <c r="A40">
        <v>4829</v>
      </c>
      <c r="B40">
        <v>32</v>
      </c>
      <c r="C40">
        <v>11</v>
      </c>
      <c r="D40">
        <v>2.9542999999999999</v>
      </c>
      <c r="E40">
        <v>14</v>
      </c>
      <c r="F40" t="s">
        <v>63</v>
      </c>
      <c r="G40">
        <v>24189</v>
      </c>
      <c r="H40">
        <v>633</v>
      </c>
      <c r="I40">
        <v>2.6168999999999998</v>
      </c>
      <c r="J40" t="s">
        <v>92</v>
      </c>
      <c r="K40">
        <v>142</v>
      </c>
      <c r="L40">
        <v>66</v>
      </c>
      <c r="M40">
        <v>76</v>
      </c>
      <c r="N40">
        <v>4.4577</v>
      </c>
      <c r="O40">
        <v>53.521099999999997</v>
      </c>
      <c r="P40">
        <v>54</v>
      </c>
      <c r="Q40">
        <v>8.5307999999999993</v>
      </c>
      <c r="R40" t="s">
        <v>124</v>
      </c>
    </row>
    <row r="41" spans="1:18">
      <c r="A41">
        <v>5912</v>
      </c>
      <c r="B41">
        <v>7</v>
      </c>
      <c r="C41">
        <v>0</v>
      </c>
      <c r="D41">
        <v>1.7723</v>
      </c>
      <c r="E41">
        <v>0</v>
      </c>
      <c r="F41" t="s">
        <v>62</v>
      </c>
      <c r="G41">
        <v>4623</v>
      </c>
      <c r="H41">
        <v>141</v>
      </c>
      <c r="I41">
        <v>3.05</v>
      </c>
      <c r="J41" t="s">
        <v>92</v>
      </c>
      <c r="K41">
        <v>32</v>
      </c>
      <c r="L41">
        <v>17</v>
      </c>
      <c r="M41">
        <v>15</v>
      </c>
      <c r="N41">
        <v>4.4062999999999999</v>
      </c>
      <c r="O41">
        <v>46.875</v>
      </c>
      <c r="P41">
        <v>41</v>
      </c>
      <c r="Q41">
        <v>29.077999999999999</v>
      </c>
      <c r="R41" t="s">
        <v>124</v>
      </c>
    </row>
    <row r="42" spans="1:18">
      <c r="A42">
        <v>4829</v>
      </c>
      <c r="B42">
        <v>32</v>
      </c>
      <c r="C42">
        <v>11</v>
      </c>
      <c r="D42">
        <v>2.9542999999999999</v>
      </c>
      <c r="E42">
        <v>16</v>
      </c>
      <c r="F42" t="s">
        <v>63</v>
      </c>
      <c r="G42">
        <v>15545</v>
      </c>
      <c r="H42">
        <v>441</v>
      </c>
      <c r="I42">
        <v>2.8369</v>
      </c>
      <c r="J42" t="s">
        <v>92</v>
      </c>
      <c r="K42">
        <v>101</v>
      </c>
      <c r="L42">
        <v>52</v>
      </c>
      <c r="M42">
        <v>49</v>
      </c>
      <c r="N42">
        <v>4.3662999999999998</v>
      </c>
      <c r="O42">
        <v>48.514899999999997</v>
      </c>
      <c r="P42">
        <v>132</v>
      </c>
      <c r="Q42">
        <v>29.931999999999999</v>
      </c>
      <c r="R42" t="s">
        <v>124</v>
      </c>
    </row>
    <row r="43" spans="1:18">
      <c r="A43">
        <v>4111</v>
      </c>
      <c r="B43">
        <v>23</v>
      </c>
      <c r="C43">
        <v>8</v>
      </c>
      <c r="D43">
        <v>2.9940000000000002</v>
      </c>
      <c r="E43">
        <v>19</v>
      </c>
      <c r="F43" t="s">
        <v>62</v>
      </c>
      <c r="G43">
        <v>1403</v>
      </c>
      <c r="H43">
        <v>30</v>
      </c>
      <c r="I43">
        <v>2.1383000000000001</v>
      </c>
      <c r="J43" t="s">
        <v>92</v>
      </c>
      <c r="K43">
        <v>7</v>
      </c>
      <c r="L43">
        <v>3</v>
      </c>
      <c r="M43">
        <v>4</v>
      </c>
      <c r="N43">
        <v>4.2857000000000003</v>
      </c>
      <c r="O43">
        <v>57.142899999999997</v>
      </c>
      <c r="P43">
        <v>14</v>
      </c>
      <c r="Q43">
        <v>46.666699999999999</v>
      </c>
      <c r="R43" t="s">
        <v>124</v>
      </c>
    </row>
    <row r="44" spans="1:18">
      <c r="A44">
        <v>4111</v>
      </c>
      <c r="B44">
        <v>23</v>
      </c>
      <c r="C44">
        <v>8</v>
      </c>
      <c r="D44">
        <v>2.9940000000000002</v>
      </c>
      <c r="E44">
        <v>7</v>
      </c>
      <c r="F44" t="s">
        <v>62</v>
      </c>
      <c r="G44">
        <v>7580</v>
      </c>
      <c r="H44">
        <v>218</v>
      </c>
      <c r="I44">
        <v>2.8759999999999999</v>
      </c>
      <c r="J44" t="s">
        <v>92</v>
      </c>
      <c r="K44">
        <v>51</v>
      </c>
      <c r="L44">
        <v>25</v>
      </c>
      <c r="M44">
        <v>26</v>
      </c>
      <c r="N44">
        <v>4.2744999999999997</v>
      </c>
      <c r="O44">
        <v>50.980400000000003</v>
      </c>
      <c r="P44">
        <v>29</v>
      </c>
      <c r="Q44">
        <v>13.3028</v>
      </c>
      <c r="R44" t="s">
        <v>124</v>
      </c>
    </row>
    <row r="45" spans="1:18">
      <c r="A45">
        <v>5541</v>
      </c>
      <c r="B45">
        <v>6</v>
      </c>
      <c r="C45">
        <v>0</v>
      </c>
      <c r="D45">
        <v>1.6349</v>
      </c>
      <c r="E45">
        <v>19</v>
      </c>
      <c r="F45" t="s">
        <v>63</v>
      </c>
      <c r="G45">
        <v>17849</v>
      </c>
      <c r="H45">
        <v>456</v>
      </c>
      <c r="I45">
        <v>2.5548000000000002</v>
      </c>
      <c r="J45" t="s">
        <v>92</v>
      </c>
      <c r="K45">
        <v>109</v>
      </c>
      <c r="L45">
        <v>62</v>
      </c>
      <c r="M45">
        <v>47</v>
      </c>
      <c r="N45">
        <v>4.1835000000000004</v>
      </c>
      <c r="O45">
        <v>43.119300000000003</v>
      </c>
      <c r="P45">
        <v>142</v>
      </c>
      <c r="Q45">
        <v>31.1404</v>
      </c>
      <c r="R45" t="s">
        <v>124</v>
      </c>
    </row>
    <row r="46" spans="1:18">
      <c r="A46">
        <v>4111</v>
      </c>
      <c r="B46">
        <v>23</v>
      </c>
      <c r="C46">
        <v>8</v>
      </c>
      <c r="D46">
        <v>2.9940000000000002</v>
      </c>
      <c r="E46">
        <v>5</v>
      </c>
      <c r="F46" t="s">
        <v>62</v>
      </c>
      <c r="G46">
        <v>1701</v>
      </c>
      <c r="H46">
        <v>49</v>
      </c>
      <c r="I46">
        <v>2.8807</v>
      </c>
      <c r="J46" t="s">
        <v>92</v>
      </c>
      <c r="K46">
        <v>12</v>
      </c>
      <c r="L46">
        <v>6</v>
      </c>
      <c r="M46">
        <v>6</v>
      </c>
      <c r="N46">
        <v>4.0833000000000004</v>
      </c>
      <c r="O46">
        <v>50</v>
      </c>
      <c r="P46">
        <v>17</v>
      </c>
      <c r="Q46">
        <v>34.693899999999999</v>
      </c>
      <c r="R46" t="s">
        <v>124</v>
      </c>
    </row>
    <row r="47" spans="1:18">
      <c r="A47">
        <v>4829</v>
      </c>
      <c r="B47">
        <v>32</v>
      </c>
      <c r="C47">
        <v>11</v>
      </c>
      <c r="D47">
        <v>2.9542999999999999</v>
      </c>
      <c r="E47">
        <v>4</v>
      </c>
      <c r="F47" t="s">
        <v>62</v>
      </c>
      <c r="G47">
        <v>956</v>
      </c>
      <c r="H47">
        <v>40</v>
      </c>
      <c r="I47">
        <v>4.1840999999999999</v>
      </c>
      <c r="J47" t="s">
        <v>91</v>
      </c>
      <c r="K47">
        <v>10</v>
      </c>
      <c r="L47">
        <v>8</v>
      </c>
      <c r="M47">
        <v>2</v>
      </c>
      <c r="N47">
        <v>4</v>
      </c>
      <c r="O47">
        <v>20</v>
      </c>
      <c r="P47">
        <v>21</v>
      </c>
      <c r="Q47">
        <v>52.5</v>
      </c>
      <c r="R47" t="s">
        <v>124</v>
      </c>
    </row>
    <row r="48" spans="1:18">
      <c r="A48">
        <v>4829</v>
      </c>
      <c r="B48">
        <v>32</v>
      </c>
      <c r="C48">
        <v>11</v>
      </c>
      <c r="D48">
        <v>2.9542999999999999</v>
      </c>
      <c r="E48">
        <v>5</v>
      </c>
      <c r="F48" t="s">
        <v>62</v>
      </c>
      <c r="G48">
        <v>6173</v>
      </c>
      <c r="H48">
        <v>149</v>
      </c>
      <c r="I48">
        <v>2.4137</v>
      </c>
      <c r="J48" t="s">
        <v>92</v>
      </c>
      <c r="K48">
        <v>38</v>
      </c>
      <c r="L48">
        <v>22</v>
      </c>
      <c r="M48">
        <v>16</v>
      </c>
      <c r="N48">
        <v>3.9211</v>
      </c>
      <c r="O48">
        <v>42.1053</v>
      </c>
      <c r="P48">
        <v>33</v>
      </c>
      <c r="Q48">
        <v>22.1477</v>
      </c>
      <c r="R48" t="s">
        <v>124</v>
      </c>
    </row>
    <row r="49" spans="1:18">
      <c r="A49">
        <v>5300</v>
      </c>
      <c r="B49">
        <v>20</v>
      </c>
      <c r="C49">
        <v>0</v>
      </c>
      <c r="D49">
        <v>2.0874000000000001</v>
      </c>
      <c r="E49">
        <v>0</v>
      </c>
      <c r="F49" t="s">
        <v>62</v>
      </c>
      <c r="G49">
        <v>4005</v>
      </c>
      <c r="H49">
        <v>103</v>
      </c>
      <c r="I49">
        <v>2.5718000000000001</v>
      </c>
      <c r="J49" t="s">
        <v>92</v>
      </c>
      <c r="K49">
        <v>27</v>
      </c>
      <c r="L49">
        <v>16</v>
      </c>
      <c r="M49">
        <v>11</v>
      </c>
      <c r="N49">
        <v>3.8148</v>
      </c>
      <c r="O49">
        <v>40.740699999999997</v>
      </c>
      <c r="P49">
        <v>25</v>
      </c>
      <c r="Q49">
        <v>24.271799999999999</v>
      </c>
      <c r="R49" t="s">
        <v>124</v>
      </c>
    </row>
    <row r="50" spans="1:18">
      <c r="A50">
        <v>4829</v>
      </c>
      <c r="B50">
        <v>32</v>
      </c>
      <c r="C50">
        <v>11</v>
      </c>
      <c r="D50">
        <v>2.9542999999999999</v>
      </c>
      <c r="E50">
        <v>18</v>
      </c>
      <c r="F50" t="s">
        <v>63</v>
      </c>
      <c r="G50">
        <v>9546</v>
      </c>
      <c r="H50">
        <v>222</v>
      </c>
      <c r="I50">
        <v>2.3256000000000001</v>
      </c>
      <c r="J50" t="s">
        <v>92</v>
      </c>
      <c r="K50">
        <v>60</v>
      </c>
      <c r="L50">
        <v>29</v>
      </c>
      <c r="M50">
        <v>31</v>
      </c>
      <c r="N50">
        <v>3.7</v>
      </c>
      <c r="O50">
        <v>51.666699999999999</v>
      </c>
      <c r="P50">
        <v>30</v>
      </c>
      <c r="Q50">
        <v>13.513500000000001</v>
      </c>
      <c r="R50" t="s">
        <v>124</v>
      </c>
    </row>
    <row r="51" spans="1:18">
      <c r="A51">
        <v>7538</v>
      </c>
      <c r="B51">
        <v>5</v>
      </c>
      <c r="C51">
        <v>2</v>
      </c>
      <c r="D51">
        <v>1.6956</v>
      </c>
      <c r="E51">
        <v>4</v>
      </c>
      <c r="F51" t="s">
        <v>63</v>
      </c>
      <c r="G51">
        <v>1212</v>
      </c>
      <c r="H51">
        <v>44</v>
      </c>
      <c r="I51">
        <v>3.6303999999999998</v>
      </c>
      <c r="J51" t="s">
        <v>91</v>
      </c>
      <c r="K51">
        <v>12</v>
      </c>
      <c r="L51">
        <v>6</v>
      </c>
      <c r="M51">
        <v>6</v>
      </c>
      <c r="N51">
        <v>3.6667000000000001</v>
      </c>
      <c r="O51">
        <v>50</v>
      </c>
      <c r="P51">
        <v>21</v>
      </c>
      <c r="Q51">
        <v>47.7273</v>
      </c>
      <c r="R51" t="s">
        <v>124</v>
      </c>
    </row>
    <row r="52" spans="1:18">
      <c r="A52">
        <v>4829</v>
      </c>
      <c r="B52">
        <v>32</v>
      </c>
      <c r="C52">
        <v>11</v>
      </c>
      <c r="D52">
        <v>2.9542999999999999</v>
      </c>
      <c r="E52">
        <v>13</v>
      </c>
      <c r="F52" t="s">
        <v>63</v>
      </c>
      <c r="G52">
        <v>19172</v>
      </c>
      <c r="H52">
        <v>542</v>
      </c>
      <c r="I52">
        <v>2.827</v>
      </c>
      <c r="J52" t="s">
        <v>92</v>
      </c>
      <c r="K52">
        <v>150</v>
      </c>
      <c r="L52">
        <v>90</v>
      </c>
      <c r="M52">
        <v>60</v>
      </c>
      <c r="N52">
        <v>3.6133000000000002</v>
      </c>
      <c r="O52">
        <v>40</v>
      </c>
      <c r="P52">
        <v>68</v>
      </c>
      <c r="Q52">
        <v>12.546099999999999</v>
      </c>
      <c r="R52" t="s">
        <v>124</v>
      </c>
    </row>
    <row r="53" spans="1:18">
      <c r="A53">
        <v>4111</v>
      </c>
      <c r="B53">
        <v>23</v>
      </c>
      <c r="C53">
        <v>8</v>
      </c>
      <c r="D53">
        <v>2.9940000000000002</v>
      </c>
      <c r="E53">
        <v>15</v>
      </c>
      <c r="F53" t="s">
        <v>62</v>
      </c>
      <c r="G53">
        <v>1735</v>
      </c>
      <c r="H53">
        <v>54</v>
      </c>
      <c r="I53">
        <v>3.1124000000000001</v>
      </c>
      <c r="J53" t="s">
        <v>92</v>
      </c>
      <c r="K53">
        <v>15</v>
      </c>
      <c r="L53">
        <v>4</v>
      </c>
      <c r="M53">
        <v>11</v>
      </c>
      <c r="N53">
        <v>3.6</v>
      </c>
      <c r="O53">
        <v>73.333299999999994</v>
      </c>
      <c r="P53">
        <v>9</v>
      </c>
      <c r="Q53">
        <v>16.666699999999999</v>
      </c>
      <c r="R53" t="s">
        <v>124</v>
      </c>
    </row>
    <row r="54" spans="1:18">
      <c r="A54">
        <v>5541</v>
      </c>
      <c r="B54">
        <v>6</v>
      </c>
      <c r="C54">
        <v>0</v>
      </c>
      <c r="D54">
        <v>1.6349</v>
      </c>
      <c r="E54">
        <v>19</v>
      </c>
      <c r="F54" t="s">
        <v>62</v>
      </c>
      <c r="G54">
        <v>21980</v>
      </c>
      <c r="H54">
        <v>512</v>
      </c>
      <c r="I54">
        <v>2.3294000000000001</v>
      </c>
      <c r="J54" t="s">
        <v>92</v>
      </c>
      <c r="K54">
        <v>144</v>
      </c>
      <c r="L54">
        <v>78</v>
      </c>
      <c r="M54">
        <v>66</v>
      </c>
      <c r="N54">
        <v>3.5556000000000001</v>
      </c>
      <c r="O54">
        <v>45.833300000000001</v>
      </c>
      <c r="P54">
        <v>49</v>
      </c>
      <c r="Q54">
        <v>9.5702999999999996</v>
      </c>
      <c r="R54" t="s">
        <v>124</v>
      </c>
    </row>
    <row r="55" spans="1:18">
      <c r="A55">
        <v>4111</v>
      </c>
      <c r="B55">
        <v>23</v>
      </c>
      <c r="C55">
        <v>8</v>
      </c>
      <c r="D55">
        <v>2.9940000000000002</v>
      </c>
      <c r="E55">
        <v>12</v>
      </c>
      <c r="F55" t="s">
        <v>62</v>
      </c>
      <c r="G55">
        <v>1265</v>
      </c>
      <c r="H55">
        <v>28</v>
      </c>
      <c r="I55">
        <v>2.2134</v>
      </c>
      <c r="J55" t="s">
        <v>92</v>
      </c>
      <c r="K55">
        <v>8</v>
      </c>
      <c r="L55">
        <v>3</v>
      </c>
      <c r="M55">
        <v>5</v>
      </c>
      <c r="N55">
        <v>3.5</v>
      </c>
      <c r="O55">
        <v>62.5</v>
      </c>
      <c r="P55">
        <v>7</v>
      </c>
      <c r="Q55">
        <v>25</v>
      </c>
      <c r="R55" t="s">
        <v>124</v>
      </c>
    </row>
    <row r="56" spans="1:18">
      <c r="A56">
        <v>5541</v>
      </c>
      <c r="B56">
        <v>6</v>
      </c>
      <c r="C56">
        <v>0</v>
      </c>
      <c r="D56">
        <v>1.6349</v>
      </c>
      <c r="E56">
        <v>20</v>
      </c>
      <c r="F56" t="s">
        <v>62</v>
      </c>
      <c r="G56">
        <v>19272</v>
      </c>
      <c r="H56">
        <v>412</v>
      </c>
      <c r="I56">
        <v>2.1377999999999999</v>
      </c>
      <c r="J56" t="s">
        <v>92</v>
      </c>
      <c r="K56">
        <v>119</v>
      </c>
      <c r="L56">
        <v>55</v>
      </c>
      <c r="M56">
        <v>64</v>
      </c>
      <c r="N56">
        <v>3.4622000000000002</v>
      </c>
      <c r="O56">
        <v>53.781500000000001</v>
      </c>
      <c r="P56">
        <v>34</v>
      </c>
      <c r="Q56">
        <v>8.2523999999999997</v>
      </c>
      <c r="R56" t="s">
        <v>124</v>
      </c>
    </row>
    <row r="57" spans="1:18">
      <c r="A57">
        <v>5541</v>
      </c>
      <c r="B57">
        <v>6</v>
      </c>
      <c r="C57">
        <v>0</v>
      </c>
      <c r="D57">
        <v>1.6349</v>
      </c>
      <c r="E57">
        <v>14</v>
      </c>
      <c r="F57" t="s">
        <v>63</v>
      </c>
      <c r="G57">
        <v>43692</v>
      </c>
      <c r="H57">
        <v>988</v>
      </c>
      <c r="I57">
        <v>2.2612999999999999</v>
      </c>
      <c r="J57" t="s">
        <v>92</v>
      </c>
      <c r="K57">
        <v>291</v>
      </c>
      <c r="L57">
        <v>154</v>
      </c>
      <c r="M57">
        <v>137</v>
      </c>
      <c r="N57">
        <v>3.3952</v>
      </c>
      <c r="O57">
        <v>47.079000000000001</v>
      </c>
      <c r="P57">
        <v>121</v>
      </c>
      <c r="Q57">
        <v>12.247</v>
      </c>
      <c r="R57" t="s">
        <v>124</v>
      </c>
    </row>
    <row r="58" spans="1:18">
      <c r="A58">
        <v>5541</v>
      </c>
      <c r="B58">
        <v>6</v>
      </c>
      <c r="C58">
        <v>0</v>
      </c>
      <c r="D58">
        <v>1.6349</v>
      </c>
      <c r="E58">
        <v>14</v>
      </c>
      <c r="F58" t="s">
        <v>62</v>
      </c>
      <c r="G58">
        <v>64099</v>
      </c>
      <c r="H58">
        <v>1374</v>
      </c>
      <c r="I58">
        <v>2.1436000000000002</v>
      </c>
      <c r="J58" t="s">
        <v>92</v>
      </c>
      <c r="K58">
        <v>408</v>
      </c>
      <c r="L58">
        <v>209</v>
      </c>
      <c r="M58">
        <v>199</v>
      </c>
      <c r="N58">
        <v>3.3675999999999999</v>
      </c>
      <c r="O58">
        <v>48.774500000000003</v>
      </c>
      <c r="P58">
        <v>50</v>
      </c>
      <c r="Q58">
        <v>3.6389999999999998</v>
      </c>
      <c r="R58" t="s">
        <v>124</v>
      </c>
    </row>
    <row r="59" spans="1:18">
      <c r="A59">
        <v>7801</v>
      </c>
      <c r="B59">
        <v>10</v>
      </c>
      <c r="C59">
        <v>3</v>
      </c>
      <c r="D59">
        <v>2.8957999999999999</v>
      </c>
      <c r="E59">
        <v>22</v>
      </c>
      <c r="F59" t="s">
        <v>64</v>
      </c>
      <c r="G59">
        <v>813</v>
      </c>
      <c r="H59">
        <v>30</v>
      </c>
      <c r="I59">
        <v>3.69</v>
      </c>
      <c r="J59" t="s">
        <v>91</v>
      </c>
      <c r="K59">
        <v>9</v>
      </c>
      <c r="L59">
        <v>7</v>
      </c>
      <c r="M59">
        <v>2</v>
      </c>
      <c r="N59">
        <v>3.3332999999999999</v>
      </c>
      <c r="O59">
        <v>22.222200000000001</v>
      </c>
      <c r="P59">
        <v>16</v>
      </c>
      <c r="Q59">
        <v>53.333300000000001</v>
      </c>
      <c r="R59" t="s">
        <v>124</v>
      </c>
    </row>
    <row r="60" spans="1:18">
      <c r="A60">
        <v>4111</v>
      </c>
      <c r="B60">
        <v>23</v>
      </c>
      <c r="C60">
        <v>8</v>
      </c>
      <c r="D60">
        <v>2.9940000000000002</v>
      </c>
      <c r="E60">
        <v>19</v>
      </c>
      <c r="F60" t="s">
        <v>63</v>
      </c>
      <c r="G60">
        <v>705</v>
      </c>
      <c r="H60">
        <v>16</v>
      </c>
      <c r="I60">
        <v>2.2694999999999999</v>
      </c>
      <c r="J60" t="s">
        <v>92</v>
      </c>
      <c r="K60">
        <v>5</v>
      </c>
      <c r="L60">
        <v>2</v>
      </c>
      <c r="M60">
        <v>3</v>
      </c>
      <c r="N60">
        <v>3.2</v>
      </c>
      <c r="O60">
        <v>60</v>
      </c>
      <c r="P60">
        <v>7</v>
      </c>
      <c r="Q60">
        <v>43.75</v>
      </c>
      <c r="R60" t="s">
        <v>124</v>
      </c>
    </row>
    <row r="61" spans="1:18">
      <c r="A61">
        <v>4829</v>
      </c>
      <c r="B61">
        <v>32</v>
      </c>
      <c r="C61">
        <v>11</v>
      </c>
      <c r="D61">
        <v>2.9542999999999999</v>
      </c>
      <c r="E61">
        <v>10</v>
      </c>
      <c r="F61" t="s">
        <v>62</v>
      </c>
      <c r="G61">
        <v>23028</v>
      </c>
      <c r="H61">
        <v>535</v>
      </c>
      <c r="I61">
        <v>2.3233000000000001</v>
      </c>
      <c r="J61" t="s">
        <v>92</v>
      </c>
      <c r="K61">
        <v>169</v>
      </c>
      <c r="L61">
        <v>87</v>
      </c>
      <c r="M61">
        <v>82</v>
      </c>
      <c r="N61">
        <v>3.1657000000000002</v>
      </c>
      <c r="O61">
        <v>48.520699999999998</v>
      </c>
      <c r="P61">
        <v>57</v>
      </c>
      <c r="Q61">
        <v>10.654199999999999</v>
      </c>
      <c r="R61" t="s">
        <v>124</v>
      </c>
    </row>
    <row r="62" spans="1:18">
      <c r="A62">
        <v>7995</v>
      </c>
      <c r="B62">
        <v>8</v>
      </c>
      <c r="C62">
        <v>0</v>
      </c>
      <c r="D62">
        <v>2.0013000000000001</v>
      </c>
      <c r="E62">
        <v>20</v>
      </c>
      <c r="F62" t="s">
        <v>62</v>
      </c>
      <c r="G62">
        <v>1451</v>
      </c>
      <c r="H62">
        <v>37</v>
      </c>
      <c r="I62">
        <v>2.5499999999999998</v>
      </c>
      <c r="J62" t="s">
        <v>92</v>
      </c>
      <c r="K62">
        <v>12</v>
      </c>
      <c r="L62">
        <v>7</v>
      </c>
      <c r="M62">
        <v>5</v>
      </c>
      <c r="N62">
        <v>3.0832999999999999</v>
      </c>
      <c r="O62">
        <v>41.666699999999999</v>
      </c>
      <c r="P62">
        <v>9</v>
      </c>
      <c r="Q62">
        <v>24.324300000000001</v>
      </c>
      <c r="R62" t="s">
        <v>124</v>
      </c>
    </row>
    <row r="63" spans="1:18">
      <c r="A63">
        <v>4829</v>
      </c>
      <c r="B63">
        <v>32</v>
      </c>
      <c r="C63">
        <v>11</v>
      </c>
      <c r="D63">
        <v>2.9542999999999999</v>
      </c>
      <c r="E63">
        <v>11</v>
      </c>
      <c r="F63" t="s">
        <v>63</v>
      </c>
      <c r="G63">
        <v>18579</v>
      </c>
      <c r="H63">
        <v>427</v>
      </c>
      <c r="I63">
        <v>2.2982999999999998</v>
      </c>
      <c r="J63" t="s">
        <v>92</v>
      </c>
      <c r="K63">
        <v>139</v>
      </c>
      <c r="L63">
        <v>73</v>
      </c>
      <c r="M63">
        <v>66</v>
      </c>
      <c r="N63">
        <v>3.0718999999999999</v>
      </c>
      <c r="O63">
        <v>47.481999999999999</v>
      </c>
      <c r="P63">
        <v>29</v>
      </c>
      <c r="Q63">
        <v>6.7915999999999999</v>
      </c>
      <c r="R63" t="s">
        <v>124</v>
      </c>
    </row>
    <row r="64" spans="1:18">
      <c r="A64">
        <v>7538</v>
      </c>
      <c r="B64">
        <v>5</v>
      </c>
      <c r="C64">
        <v>2</v>
      </c>
      <c r="D64">
        <v>1.6956</v>
      </c>
      <c r="E64">
        <v>2</v>
      </c>
      <c r="F64" t="s">
        <v>62</v>
      </c>
      <c r="G64">
        <v>1411</v>
      </c>
      <c r="H64">
        <v>30</v>
      </c>
      <c r="I64">
        <v>2.1261999999999999</v>
      </c>
      <c r="J64" t="s">
        <v>92</v>
      </c>
      <c r="K64">
        <v>10</v>
      </c>
      <c r="L64">
        <v>4</v>
      </c>
      <c r="M64">
        <v>6</v>
      </c>
      <c r="N64">
        <v>3</v>
      </c>
      <c r="O64">
        <v>60</v>
      </c>
      <c r="P64">
        <v>7</v>
      </c>
      <c r="Q64">
        <v>23.333300000000001</v>
      </c>
      <c r="R64" t="s">
        <v>124</v>
      </c>
    </row>
    <row r="65" spans="1:18">
      <c r="A65">
        <v>4111</v>
      </c>
      <c r="B65">
        <v>23</v>
      </c>
      <c r="C65">
        <v>8</v>
      </c>
      <c r="D65">
        <v>2.9940000000000002</v>
      </c>
      <c r="E65">
        <v>8</v>
      </c>
      <c r="F65" t="s">
        <v>62</v>
      </c>
      <c r="G65">
        <v>5401</v>
      </c>
      <c r="H65">
        <v>147</v>
      </c>
      <c r="I65">
        <v>2.7216999999999998</v>
      </c>
      <c r="J65" t="s">
        <v>92</v>
      </c>
      <c r="K65">
        <v>49</v>
      </c>
      <c r="L65">
        <v>23</v>
      </c>
      <c r="M65">
        <v>26</v>
      </c>
      <c r="N65">
        <v>3</v>
      </c>
      <c r="O65">
        <v>53.061199999999999</v>
      </c>
      <c r="P65">
        <v>12</v>
      </c>
      <c r="Q65">
        <v>8.1632999999999996</v>
      </c>
      <c r="R65" t="s">
        <v>124</v>
      </c>
    </row>
    <row r="66" spans="1:18">
      <c r="A66">
        <v>5300</v>
      </c>
      <c r="B66">
        <v>20</v>
      </c>
      <c r="C66">
        <v>0</v>
      </c>
      <c r="D66">
        <v>2.0874000000000001</v>
      </c>
      <c r="E66">
        <v>0</v>
      </c>
      <c r="F66" t="s">
        <v>63</v>
      </c>
      <c r="G66">
        <v>2882</v>
      </c>
      <c r="H66">
        <v>80</v>
      </c>
      <c r="I66">
        <v>2.7759</v>
      </c>
      <c r="J66" t="s">
        <v>92</v>
      </c>
      <c r="K66">
        <v>27</v>
      </c>
      <c r="L66">
        <v>16</v>
      </c>
      <c r="M66">
        <v>11</v>
      </c>
      <c r="N66">
        <v>2.9630000000000001</v>
      </c>
      <c r="O66">
        <v>40.740699999999997</v>
      </c>
      <c r="P66">
        <v>15</v>
      </c>
      <c r="Q66">
        <v>18.75</v>
      </c>
      <c r="R66" t="s">
        <v>124</v>
      </c>
    </row>
    <row r="67" spans="1:18">
      <c r="A67">
        <v>4829</v>
      </c>
      <c r="B67">
        <v>32</v>
      </c>
      <c r="C67">
        <v>11</v>
      </c>
      <c r="D67">
        <v>2.9542999999999999</v>
      </c>
      <c r="E67">
        <v>3</v>
      </c>
      <c r="F67" t="s">
        <v>63</v>
      </c>
      <c r="G67">
        <v>1499</v>
      </c>
      <c r="H67">
        <v>38</v>
      </c>
      <c r="I67">
        <v>2.5350000000000001</v>
      </c>
      <c r="J67" t="s">
        <v>92</v>
      </c>
      <c r="K67">
        <v>13</v>
      </c>
      <c r="L67">
        <v>4</v>
      </c>
      <c r="M67">
        <v>9</v>
      </c>
      <c r="N67">
        <v>2.9230999999999998</v>
      </c>
      <c r="O67">
        <v>69.230800000000002</v>
      </c>
      <c r="P67">
        <v>10</v>
      </c>
      <c r="Q67">
        <v>26.315799999999999</v>
      </c>
      <c r="R67" t="s">
        <v>124</v>
      </c>
    </row>
    <row r="68" spans="1:18">
      <c r="A68">
        <v>4829</v>
      </c>
      <c r="B68">
        <v>32</v>
      </c>
      <c r="C68">
        <v>11</v>
      </c>
      <c r="D68">
        <v>2.9542999999999999</v>
      </c>
      <c r="E68">
        <v>17</v>
      </c>
      <c r="F68" t="s">
        <v>62</v>
      </c>
      <c r="G68">
        <v>11321</v>
      </c>
      <c r="H68">
        <v>244</v>
      </c>
      <c r="I68">
        <v>2.1553</v>
      </c>
      <c r="J68" t="s">
        <v>92</v>
      </c>
      <c r="K68">
        <v>84</v>
      </c>
      <c r="L68">
        <v>48</v>
      </c>
      <c r="M68">
        <v>36</v>
      </c>
      <c r="N68">
        <v>2.9047999999999998</v>
      </c>
      <c r="O68">
        <v>42.857100000000003</v>
      </c>
      <c r="P68">
        <v>59</v>
      </c>
      <c r="Q68">
        <v>24.180299999999999</v>
      </c>
      <c r="R68" t="s">
        <v>124</v>
      </c>
    </row>
    <row r="69" spans="1:18">
      <c r="A69">
        <v>7995</v>
      </c>
      <c r="B69">
        <v>8</v>
      </c>
      <c r="C69">
        <v>0</v>
      </c>
      <c r="D69">
        <v>2.0013000000000001</v>
      </c>
      <c r="E69">
        <v>20</v>
      </c>
      <c r="F69" t="s">
        <v>63</v>
      </c>
      <c r="G69">
        <v>800</v>
      </c>
      <c r="H69">
        <v>26</v>
      </c>
      <c r="I69">
        <v>3.25</v>
      </c>
      <c r="J69" t="s">
        <v>92</v>
      </c>
      <c r="K69">
        <v>9</v>
      </c>
      <c r="L69">
        <v>4</v>
      </c>
      <c r="M69">
        <v>5</v>
      </c>
      <c r="N69">
        <v>2.8889</v>
      </c>
      <c r="O69">
        <v>55.555599999999998</v>
      </c>
      <c r="P69">
        <v>8</v>
      </c>
      <c r="Q69">
        <v>30.769200000000001</v>
      </c>
      <c r="R69" t="s">
        <v>124</v>
      </c>
    </row>
    <row r="70" spans="1:18">
      <c r="A70">
        <v>4829</v>
      </c>
      <c r="B70">
        <v>32</v>
      </c>
      <c r="C70">
        <v>11</v>
      </c>
      <c r="D70">
        <v>2.9542999999999999</v>
      </c>
      <c r="E70">
        <v>15</v>
      </c>
      <c r="F70" t="s">
        <v>63</v>
      </c>
      <c r="G70">
        <v>11418</v>
      </c>
      <c r="H70">
        <v>291</v>
      </c>
      <c r="I70">
        <v>2.5486</v>
      </c>
      <c r="J70" t="s">
        <v>92</v>
      </c>
      <c r="K70">
        <v>102</v>
      </c>
      <c r="L70">
        <v>52</v>
      </c>
      <c r="M70">
        <v>50</v>
      </c>
      <c r="N70">
        <v>2.8529</v>
      </c>
      <c r="O70">
        <v>49.019599999999997</v>
      </c>
      <c r="P70">
        <v>36</v>
      </c>
      <c r="Q70">
        <v>12.3711</v>
      </c>
      <c r="R70" t="s">
        <v>124</v>
      </c>
    </row>
    <row r="71" spans="1:18">
      <c r="A71">
        <v>4829</v>
      </c>
      <c r="B71">
        <v>32</v>
      </c>
      <c r="C71">
        <v>11</v>
      </c>
      <c r="D71">
        <v>2.9542999999999999</v>
      </c>
      <c r="E71">
        <v>5</v>
      </c>
      <c r="F71" t="s">
        <v>63</v>
      </c>
      <c r="G71">
        <v>2737</v>
      </c>
      <c r="H71">
        <v>65</v>
      </c>
      <c r="I71">
        <v>2.3748999999999998</v>
      </c>
      <c r="J71" t="s">
        <v>92</v>
      </c>
      <c r="K71">
        <v>23</v>
      </c>
      <c r="L71">
        <v>12</v>
      </c>
      <c r="M71">
        <v>11</v>
      </c>
      <c r="N71">
        <v>2.8260999999999998</v>
      </c>
      <c r="O71">
        <v>47.826099999999997</v>
      </c>
      <c r="P71">
        <v>10</v>
      </c>
      <c r="Q71">
        <v>15.384600000000001</v>
      </c>
      <c r="R71" t="s">
        <v>124</v>
      </c>
    </row>
    <row r="72" spans="1:18">
      <c r="A72">
        <v>4829</v>
      </c>
      <c r="B72">
        <v>32</v>
      </c>
      <c r="C72">
        <v>11</v>
      </c>
      <c r="D72">
        <v>2.9542999999999999</v>
      </c>
      <c r="E72">
        <v>12</v>
      </c>
      <c r="F72" t="s">
        <v>62</v>
      </c>
      <c r="G72">
        <v>19784</v>
      </c>
      <c r="H72">
        <v>521</v>
      </c>
      <c r="I72">
        <v>2.6334</v>
      </c>
      <c r="J72" t="s">
        <v>92</v>
      </c>
      <c r="K72">
        <v>185</v>
      </c>
      <c r="L72">
        <v>103</v>
      </c>
      <c r="M72">
        <v>82</v>
      </c>
      <c r="N72">
        <v>2.8161999999999998</v>
      </c>
      <c r="O72">
        <v>44.324300000000001</v>
      </c>
      <c r="P72">
        <v>46</v>
      </c>
      <c r="Q72">
        <v>8.8292000000000002</v>
      </c>
      <c r="R72" t="s">
        <v>124</v>
      </c>
    </row>
    <row r="73" spans="1:18">
      <c r="A73">
        <v>5541</v>
      </c>
      <c r="B73">
        <v>6</v>
      </c>
      <c r="C73">
        <v>0</v>
      </c>
      <c r="D73">
        <v>1.6349</v>
      </c>
      <c r="E73">
        <v>13</v>
      </c>
      <c r="F73" t="s">
        <v>63</v>
      </c>
      <c r="G73">
        <v>42066</v>
      </c>
      <c r="H73">
        <v>888</v>
      </c>
      <c r="I73">
        <v>2.1110000000000002</v>
      </c>
      <c r="J73" t="s">
        <v>92</v>
      </c>
      <c r="K73">
        <v>317</v>
      </c>
      <c r="L73">
        <v>156</v>
      </c>
      <c r="M73">
        <v>161</v>
      </c>
      <c r="N73">
        <v>2.8012999999999999</v>
      </c>
      <c r="O73">
        <v>50.788600000000002</v>
      </c>
      <c r="P73">
        <v>69</v>
      </c>
      <c r="Q73">
        <v>7.7702999999999998</v>
      </c>
      <c r="R73" t="s">
        <v>124</v>
      </c>
    </row>
    <row r="74" spans="1:18">
      <c r="A74">
        <v>5912</v>
      </c>
      <c r="B74">
        <v>7</v>
      </c>
      <c r="C74">
        <v>0</v>
      </c>
      <c r="D74">
        <v>1.7723</v>
      </c>
      <c r="E74">
        <v>0</v>
      </c>
      <c r="F74" t="s">
        <v>63</v>
      </c>
      <c r="G74">
        <v>3051</v>
      </c>
      <c r="H74">
        <v>74</v>
      </c>
      <c r="I74">
        <v>2.4253999999999998</v>
      </c>
      <c r="J74" t="s">
        <v>92</v>
      </c>
      <c r="K74">
        <v>27</v>
      </c>
      <c r="L74">
        <v>12</v>
      </c>
      <c r="M74">
        <v>15</v>
      </c>
      <c r="N74">
        <v>2.7406999999999999</v>
      </c>
      <c r="O74">
        <v>55.555599999999998</v>
      </c>
      <c r="P74">
        <v>9</v>
      </c>
      <c r="Q74">
        <v>12.1622</v>
      </c>
      <c r="R74" t="s">
        <v>124</v>
      </c>
    </row>
    <row r="75" spans="1:18">
      <c r="A75">
        <v>4829</v>
      </c>
      <c r="B75">
        <v>32</v>
      </c>
      <c r="C75">
        <v>11</v>
      </c>
      <c r="D75">
        <v>2.9542999999999999</v>
      </c>
      <c r="E75">
        <v>12</v>
      </c>
      <c r="F75" t="s">
        <v>63</v>
      </c>
      <c r="G75">
        <v>14730</v>
      </c>
      <c r="H75">
        <v>400</v>
      </c>
      <c r="I75">
        <v>2.7155999999999998</v>
      </c>
      <c r="J75" t="s">
        <v>92</v>
      </c>
      <c r="K75">
        <v>146</v>
      </c>
      <c r="L75">
        <v>80</v>
      </c>
      <c r="M75">
        <v>66</v>
      </c>
      <c r="N75">
        <v>2.7397</v>
      </c>
      <c r="O75">
        <v>45.205500000000001</v>
      </c>
      <c r="P75">
        <v>54</v>
      </c>
      <c r="Q75">
        <v>13.5</v>
      </c>
      <c r="R75" t="s">
        <v>124</v>
      </c>
    </row>
    <row r="76" spans="1:18">
      <c r="A76">
        <v>5311</v>
      </c>
      <c r="B76">
        <v>33</v>
      </c>
      <c r="C76">
        <v>2</v>
      </c>
      <c r="D76">
        <v>2.2545000000000002</v>
      </c>
      <c r="E76">
        <v>0</v>
      </c>
      <c r="F76" t="s">
        <v>62</v>
      </c>
      <c r="G76">
        <v>2122</v>
      </c>
      <c r="H76">
        <v>51</v>
      </c>
      <c r="I76">
        <v>2.4034</v>
      </c>
      <c r="J76" t="s">
        <v>92</v>
      </c>
      <c r="K76">
        <v>19</v>
      </c>
      <c r="L76">
        <v>11</v>
      </c>
      <c r="M76">
        <v>8</v>
      </c>
      <c r="N76">
        <v>2.6842000000000001</v>
      </c>
      <c r="O76">
        <v>42.1053</v>
      </c>
      <c r="P76">
        <v>15</v>
      </c>
      <c r="Q76">
        <v>29.411799999999999</v>
      </c>
      <c r="R76" t="s">
        <v>124</v>
      </c>
    </row>
    <row r="77" spans="1:18">
      <c r="A77">
        <v>7801</v>
      </c>
      <c r="B77">
        <v>10</v>
      </c>
      <c r="C77">
        <v>3</v>
      </c>
      <c r="D77">
        <v>2.8957999999999999</v>
      </c>
      <c r="E77">
        <v>20</v>
      </c>
      <c r="F77" t="s">
        <v>64</v>
      </c>
      <c r="G77">
        <v>1315</v>
      </c>
      <c r="H77">
        <v>48</v>
      </c>
      <c r="I77">
        <v>3.6501999999999999</v>
      </c>
      <c r="J77" t="s">
        <v>91</v>
      </c>
      <c r="K77">
        <v>18</v>
      </c>
      <c r="L77">
        <v>10</v>
      </c>
      <c r="M77">
        <v>8</v>
      </c>
      <c r="N77">
        <v>2.6667000000000001</v>
      </c>
      <c r="O77">
        <v>44.444400000000002</v>
      </c>
      <c r="P77">
        <v>11</v>
      </c>
      <c r="Q77">
        <v>22.916699999999999</v>
      </c>
      <c r="R77" t="s">
        <v>124</v>
      </c>
    </row>
    <row r="78" spans="1:18">
      <c r="A78">
        <v>4829</v>
      </c>
      <c r="B78">
        <v>32</v>
      </c>
      <c r="C78">
        <v>11</v>
      </c>
      <c r="D78">
        <v>2.9542999999999999</v>
      </c>
      <c r="E78">
        <v>22</v>
      </c>
      <c r="F78" t="s">
        <v>62</v>
      </c>
      <c r="G78">
        <v>7755</v>
      </c>
      <c r="H78">
        <v>182</v>
      </c>
      <c r="I78">
        <v>2.3469000000000002</v>
      </c>
      <c r="J78" t="s">
        <v>92</v>
      </c>
      <c r="K78">
        <v>72</v>
      </c>
      <c r="L78">
        <v>34</v>
      </c>
      <c r="M78">
        <v>38</v>
      </c>
      <c r="N78">
        <v>2.5278</v>
      </c>
      <c r="O78">
        <v>52.777799999999999</v>
      </c>
      <c r="P78">
        <v>14</v>
      </c>
      <c r="Q78">
        <v>7.6923000000000004</v>
      </c>
      <c r="R78" t="s">
        <v>124</v>
      </c>
    </row>
    <row r="79" spans="1:18">
      <c r="A79">
        <v>5300</v>
      </c>
      <c r="B79">
        <v>20</v>
      </c>
      <c r="C79">
        <v>0</v>
      </c>
      <c r="D79">
        <v>2.0874000000000001</v>
      </c>
      <c r="E79">
        <v>20</v>
      </c>
      <c r="F79" t="s">
        <v>62</v>
      </c>
      <c r="G79">
        <v>11482</v>
      </c>
      <c r="H79">
        <v>253</v>
      </c>
      <c r="I79">
        <v>2.2035</v>
      </c>
      <c r="J79" t="s">
        <v>92</v>
      </c>
      <c r="K79">
        <v>101</v>
      </c>
      <c r="L79">
        <v>72</v>
      </c>
      <c r="M79">
        <v>29</v>
      </c>
      <c r="N79">
        <v>2.5049999999999999</v>
      </c>
      <c r="O79">
        <v>28.712900000000001</v>
      </c>
      <c r="P79">
        <v>29</v>
      </c>
      <c r="Q79">
        <v>11.4625</v>
      </c>
      <c r="R79" t="s">
        <v>124</v>
      </c>
    </row>
    <row r="80" spans="1:18">
      <c r="A80">
        <v>5912</v>
      </c>
      <c r="B80">
        <v>7</v>
      </c>
      <c r="C80">
        <v>0</v>
      </c>
      <c r="D80">
        <v>1.7723</v>
      </c>
      <c r="E80">
        <v>23</v>
      </c>
      <c r="F80" t="s">
        <v>62</v>
      </c>
      <c r="G80">
        <v>4596</v>
      </c>
      <c r="H80">
        <v>109</v>
      </c>
      <c r="I80">
        <v>2.3715999999999999</v>
      </c>
      <c r="J80" t="s">
        <v>92</v>
      </c>
      <c r="K80">
        <v>45</v>
      </c>
      <c r="L80">
        <v>27</v>
      </c>
      <c r="M80">
        <v>18</v>
      </c>
      <c r="N80">
        <v>2.4222000000000001</v>
      </c>
      <c r="O80">
        <v>40</v>
      </c>
      <c r="P80">
        <v>16</v>
      </c>
      <c r="Q80">
        <v>14.678900000000001</v>
      </c>
      <c r="R80" t="s">
        <v>124</v>
      </c>
    </row>
    <row r="81" spans="1:18">
      <c r="A81">
        <v>4829</v>
      </c>
      <c r="B81">
        <v>32</v>
      </c>
      <c r="C81">
        <v>11</v>
      </c>
      <c r="D81">
        <v>2.9542999999999999</v>
      </c>
      <c r="E81">
        <v>22</v>
      </c>
      <c r="F81" t="s">
        <v>63</v>
      </c>
      <c r="G81">
        <v>6790</v>
      </c>
      <c r="H81">
        <v>152</v>
      </c>
      <c r="I81">
        <v>2.2385999999999999</v>
      </c>
      <c r="J81" t="s">
        <v>92</v>
      </c>
      <c r="K81">
        <v>63</v>
      </c>
      <c r="L81">
        <v>34</v>
      </c>
      <c r="M81">
        <v>29</v>
      </c>
      <c r="N81">
        <v>2.4127000000000001</v>
      </c>
      <c r="O81">
        <v>46.031799999999997</v>
      </c>
      <c r="P81">
        <v>21</v>
      </c>
      <c r="Q81">
        <v>13.815799999999999</v>
      </c>
      <c r="R81" t="s">
        <v>124</v>
      </c>
    </row>
    <row r="82" spans="1:18">
      <c r="A82">
        <v>7801</v>
      </c>
      <c r="B82">
        <v>10</v>
      </c>
      <c r="C82">
        <v>3</v>
      </c>
      <c r="D82">
        <v>2.8957999999999999</v>
      </c>
      <c r="E82">
        <v>11</v>
      </c>
      <c r="F82" t="s">
        <v>64</v>
      </c>
      <c r="G82">
        <v>1561</v>
      </c>
      <c r="H82">
        <v>36</v>
      </c>
      <c r="I82">
        <v>2.3062</v>
      </c>
      <c r="J82" t="s">
        <v>92</v>
      </c>
      <c r="K82">
        <v>15</v>
      </c>
      <c r="L82">
        <v>5</v>
      </c>
      <c r="M82">
        <v>10</v>
      </c>
      <c r="N82">
        <v>2.4</v>
      </c>
      <c r="O82">
        <v>66.666700000000006</v>
      </c>
      <c r="P82">
        <v>6</v>
      </c>
      <c r="Q82">
        <v>16.666699999999999</v>
      </c>
      <c r="R82" t="s">
        <v>124</v>
      </c>
    </row>
    <row r="83" spans="1:18">
      <c r="A83">
        <v>5912</v>
      </c>
      <c r="B83">
        <v>7</v>
      </c>
      <c r="C83">
        <v>0</v>
      </c>
      <c r="D83">
        <v>1.7723</v>
      </c>
      <c r="E83">
        <v>4</v>
      </c>
      <c r="F83" t="s">
        <v>62</v>
      </c>
      <c r="G83">
        <v>4905</v>
      </c>
      <c r="H83">
        <v>122</v>
      </c>
      <c r="I83">
        <v>2.4872999999999998</v>
      </c>
      <c r="J83" t="s">
        <v>92</v>
      </c>
      <c r="K83">
        <v>52</v>
      </c>
      <c r="L83">
        <v>31</v>
      </c>
      <c r="M83">
        <v>21</v>
      </c>
      <c r="N83">
        <v>2.3462000000000001</v>
      </c>
      <c r="O83">
        <v>40.384599999999999</v>
      </c>
      <c r="P83">
        <v>19</v>
      </c>
      <c r="Q83">
        <v>15.5738</v>
      </c>
      <c r="R83" t="s">
        <v>124</v>
      </c>
    </row>
    <row r="84" spans="1:18">
      <c r="A84">
        <v>5912</v>
      </c>
      <c r="B84">
        <v>7</v>
      </c>
      <c r="C84">
        <v>0</v>
      </c>
      <c r="D84">
        <v>1.7723</v>
      </c>
      <c r="E84">
        <v>20</v>
      </c>
      <c r="F84" t="s">
        <v>62</v>
      </c>
      <c r="G84">
        <v>12304</v>
      </c>
      <c r="H84">
        <v>269</v>
      </c>
      <c r="I84">
        <v>2.1863000000000001</v>
      </c>
      <c r="J84" t="s">
        <v>92</v>
      </c>
      <c r="K84">
        <v>115</v>
      </c>
      <c r="L84">
        <v>84</v>
      </c>
      <c r="M84">
        <v>31</v>
      </c>
      <c r="N84">
        <v>2.3391000000000002</v>
      </c>
      <c r="O84">
        <v>26.956499999999998</v>
      </c>
      <c r="P84">
        <v>38</v>
      </c>
      <c r="Q84">
        <v>14.1264</v>
      </c>
      <c r="R84" t="s">
        <v>124</v>
      </c>
    </row>
    <row r="85" spans="1:18">
      <c r="A85">
        <v>7538</v>
      </c>
      <c r="B85">
        <v>5</v>
      </c>
      <c r="C85">
        <v>2</v>
      </c>
      <c r="D85">
        <v>1.6956</v>
      </c>
      <c r="E85">
        <v>0</v>
      </c>
      <c r="F85" t="s">
        <v>62</v>
      </c>
      <c r="G85">
        <v>700</v>
      </c>
      <c r="H85">
        <v>16</v>
      </c>
      <c r="I85">
        <v>2.2856999999999998</v>
      </c>
      <c r="J85" t="s">
        <v>92</v>
      </c>
      <c r="K85">
        <v>7</v>
      </c>
      <c r="L85">
        <v>2</v>
      </c>
      <c r="M85">
        <v>5</v>
      </c>
      <c r="N85">
        <v>2.2856999999999998</v>
      </c>
      <c r="O85">
        <v>71.428600000000003</v>
      </c>
      <c r="P85">
        <v>5</v>
      </c>
      <c r="Q85">
        <v>31.25</v>
      </c>
      <c r="R85" t="s">
        <v>124</v>
      </c>
    </row>
    <row r="86" spans="1:18">
      <c r="A86">
        <v>7802</v>
      </c>
      <c r="B86">
        <v>3</v>
      </c>
      <c r="C86">
        <v>0</v>
      </c>
      <c r="D86">
        <v>1.7222999999999999</v>
      </c>
      <c r="E86">
        <v>20</v>
      </c>
      <c r="F86" t="s">
        <v>62</v>
      </c>
      <c r="G86">
        <v>692</v>
      </c>
      <c r="H86">
        <v>16</v>
      </c>
      <c r="I86">
        <v>2.3121</v>
      </c>
      <c r="J86" t="s">
        <v>92</v>
      </c>
      <c r="K86">
        <v>7</v>
      </c>
      <c r="L86">
        <v>3</v>
      </c>
      <c r="M86">
        <v>4</v>
      </c>
      <c r="N86">
        <v>2.2856999999999998</v>
      </c>
      <c r="O86">
        <v>57.142899999999997</v>
      </c>
      <c r="P86">
        <v>5</v>
      </c>
      <c r="Q86">
        <v>31.25</v>
      </c>
      <c r="R86" t="s">
        <v>124</v>
      </c>
    </row>
    <row r="87" spans="1:18">
      <c r="A87">
        <v>5300</v>
      </c>
      <c r="B87">
        <v>20</v>
      </c>
      <c r="C87">
        <v>0</v>
      </c>
      <c r="D87">
        <v>2.0874000000000001</v>
      </c>
      <c r="E87">
        <v>8</v>
      </c>
      <c r="F87" t="s">
        <v>62</v>
      </c>
      <c r="G87">
        <v>19634</v>
      </c>
      <c r="H87">
        <v>418</v>
      </c>
      <c r="I87">
        <v>2.129</v>
      </c>
      <c r="J87" t="s">
        <v>92</v>
      </c>
      <c r="K87">
        <v>185</v>
      </c>
      <c r="L87">
        <v>115</v>
      </c>
      <c r="M87">
        <v>70</v>
      </c>
      <c r="N87">
        <v>2.2595000000000001</v>
      </c>
      <c r="O87">
        <v>37.837800000000001</v>
      </c>
      <c r="P87">
        <v>22</v>
      </c>
      <c r="Q87">
        <v>5.2632000000000003</v>
      </c>
      <c r="R87" t="s">
        <v>124</v>
      </c>
    </row>
    <row r="88" spans="1:18">
      <c r="A88">
        <v>5300</v>
      </c>
      <c r="B88">
        <v>20</v>
      </c>
      <c r="C88">
        <v>0</v>
      </c>
      <c r="D88">
        <v>2.0874000000000001</v>
      </c>
      <c r="E88">
        <v>23</v>
      </c>
      <c r="F88" t="s">
        <v>62</v>
      </c>
      <c r="G88">
        <v>4797</v>
      </c>
      <c r="H88">
        <v>126</v>
      </c>
      <c r="I88">
        <v>2.6265999999999998</v>
      </c>
      <c r="J88" t="s">
        <v>92</v>
      </c>
      <c r="K88">
        <v>57</v>
      </c>
      <c r="L88">
        <v>38</v>
      </c>
      <c r="M88">
        <v>19</v>
      </c>
      <c r="N88">
        <v>2.2105000000000001</v>
      </c>
      <c r="O88">
        <v>33.333300000000001</v>
      </c>
      <c r="P88">
        <v>11</v>
      </c>
      <c r="Q88">
        <v>8.7302</v>
      </c>
      <c r="R88" t="s">
        <v>124</v>
      </c>
    </row>
    <row r="89" spans="1:18">
      <c r="A89">
        <v>7995</v>
      </c>
      <c r="B89">
        <v>8</v>
      </c>
      <c r="C89">
        <v>0</v>
      </c>
      <c r="D89">
        <v>2.0013000000000001</v>
      </c>
      <c r="E89">
        <v>19</v>
      </c>
      <c r="F89" t="s">
        <v>62</v>
      </c>
      <c r="G89">
        <v>1644</v>
      </c>
      <c r="H89">
        <v>35</v>
      </c>
      <c r="I89">
        <v>2.129</v>
      </c>
      <c r="J89" t="s">
        <v>92</v>
      </c>
      <c r="K89">
        <v>16</v>
      </c>
      <c r="L89">
        <v>8</v>
      </c>
      <c r="M89">
        <v>8</v>
      </c>
      <c r="N89">
        <v>2.1875</v>
      </c>
      <c r="O89">
        <v>50</v>
      </c>
      <c r="P89">
        <v>8</v>
      </c>
      <c r="Q89">
        <v>22.857099999999999</v>
      </c>
      <c r="R89" t="s">
        <v>124</v>
      </c>
    </row>
    <row r="90" spans="1:18">
      <c r="A90">
        <v>5311</v>
      </c>
      <c r="B90">
        <v>33</v>
      </c>
      <c r="C90">
        <v>2</v>
      </c>
      <c r="D90">
        <v>2.2545000000000002</v>
      </c>
      <c r="E90">
        <v>0</v>
      </c>
      <c r="F90" t="s">
        <v>63</v>
      </c>
      <c r="G90">
        <v>1589</v>
      </c>
      <c r="H90">
        <v>37</v>
      </c>
      <c r="I90">
        <v>2.3285</v>
      </c>
      <c r="J90" t="s">
        <v>92</v>
      </c>
      <c r="K90">
        <v>17</v>
      </c>
      <c r="L90">
        <v>9</v>
      </c>
      <c r="M90">
        <v>8</v>
      </c>
      <c r="N90">
        <v>2.1764999999999999</v>
      </c>
      <c r="O90">
        <v>47.058799999999998</v>
      </c>
      <c r="P90">
        <v>8</v>
      </c>
      <c r="Q90">
        <v>21.621600000000001</v>
      </c>
      <c r="R90" t="s">
        <v>124</v>
      </c>
    </row>
    <row r="91" spans="1:18">
      <c r="A91">
        <v>5311</v>
      </c>
      <c r="B91">
        <v>33</v>
      </c>
      <c r="C91">
        <v>2</v>
      </c>
      <c r="D91">
        <v>2.2545000000000002</v>
      </c>
      <c r="E91">
        <v>2</v>
      </c>
      <c r="F91" t="s">
        <v>63</v>
      </c>
      <c r="G91">
        <v>1552</v>
      </c>
      <c r="H91">
        <v>39</v>
      </c>
      <c r="I91">
        <v>2.5129000000000001</v>
      </c>
      <c r="J91" t="s">
        <v>92</v>
      </c>
      <c r="K91">
        <v>18</v>
      </c>
      <c r="L91">
        <v>12</v>
      </c>
      <c r="M91">
        <v>6</v>
      </c>
      <c r="N91">
        <v>2.1667000000000001</v>
      </c>
      <c r="O91">
        <v>33.333300000000001</v>
      </c>
      <c r="P91">
        <v>10</v>
      </c>
      <c r="Q91">
        <v>25.640999999999998</v>
      </c>
      <c r="R91" t="s">
        <v>124</v>
      </c>
    </row>
    <row r="92" spans="1:18">
      <c r="A92">
        <v>5912</v>
      </c>
      <c r="B92">
        <v>7</v>
      </c>
      <c r="C92">
        <v>0</v>
      </c>
      <c r="D92">
        <v>1.7723</v>
      </c>
      <c r="E92">
        <v>23</v>
      </c>
      <c r="F92" t="s">
        <v>63</v>
      </c>
      <c r="G92">
        <v>3934</v>
      </c>
      <c r="H92">
        <v>86</v>
      </c>
      <c r="I92">
        <v>2.1861000000000002</v>
      </c>
      <c r="J92" t="s">
        <v>92</v>
      </c>
      <c r="K92">
        <v>40</v>
      </c>
      <c r="L92">
        <v>25</v>
      </c>
      <c r="M92">
        <v>15</v>
      </c>
      <c r="N92">
        <v>2.15</v>
      </c>
      <c r="O92">
        <v>37.5</v>
      </c>
      <c r="P92">
        <v>11</v>
      </c>
      <c r="Q92">
        <v>12.790699999999999</v>
      </c>
      <c r="R92" t="s">
        <v>124</v>
      </c>
    </row>
    <row r="93" spans="1:18">
      <c r="A93">
        <v>7922</v>
      </c>
      <c r="B93">
        <v>20</v>
      </c>
      <c r="C93">
        <v>9</v>
      </c>
      <c r="D93">
        <v>3.1690999999999998</v>
      </c>
      <c r="E93">
        <v>16</v>
      </c>
      <c r="F93" t="s">
        <v>62</v>
      </c>
      <c r="G93">
        <v>941</v>
      </c>
      <c r="H93">
        <v>30</v>
      </c>
      <c r="I93">
        <v>3.1880999999999999</v>
      </c>
      <c r="J93" t="s">
        <v>92</v>
      </c>
      <c r="K93">
        <v>14</v>
      </c>
      <c r="L93">
        <v>7</v>
      </c>
      <c r="M93">
        <v>7</v>
      </c>
      <c r="N93">
        <v>2.1429</v>
      </c>
      <c r="O93">
        <v>50</v>
      </c>
      <c r="P93">
        <v>6</v>
      </c>
      <c r="Q93">
        <v>20</v>
      </c>
      <c r="R93" t="s">
        <v>124</v>
      </c>
    </row>
    <row r="94" spans="1:18">
      <c r="A94">
        <v>5211</v>
      </c>
      <c r="B94">
        <v>2</v>
      </c>
      <c r="C94">
        <v>0</v>
      </c>
      <c r="D94">
        <v>1.4911000000000001</v>
      </c>
      <c r="E94">
        <v>4</v>
      </c>
      <c r="F94" t="s">
        <v>62</v>
      </c>
      <c r="G94">
        <v>1407</v>
      </c>
      <c r="H94">
        <v>36</v>
      </c>
      <c r="I94">
        <v>2.5586000000000002</v>
      </c>
      <c r="J94" t="s">
        <v>92</v>
      </c>
      <c r="K94">
        <v>17</v>
      </c>
      <c r="L94">
        <v>10</v>
      </c>
      <c r="M94">
        <v>7</v>
      </c>
      <c r="N94">
        <v>2.1175999999999999</v>
      </c>
      <c r="O94">
        <v>41.176499999999997</v>
      </c>
      <c r="P94">
        <v>7</v>
      </c>
      <c r="Q94">
        <v>19.444400000000002</v>
      </c>
      <c r="R94" t="s">
        <v>124</v>
      </c>
    </row>
    <row r="95" spans="1:18">
      <c r="A95">
        <v>4111</v>
      </c>
      <c r="B95">
        <v>23</v>
      </c>
      <c r="C95">
        <v>8</v>
      </c>
      <c r="D95">
        <v>2.9940000000000002</v>
      </c>
      <c r="E95">
        <v>6</v>
      </c>
      <c r="F95" t="s">
        <v>63</v>
      </c>
      <c r="G95">
        <v>3715</v>
      </c>
      <c r="H95">
        <v>99</v>
      </c>
      <c r="I95">
        <v>2.6648999999999998</v>
      </c>
      <c r="J95" t="s">
        <v>92</v>
      </c>
      <c r="K95">
        <v>47</v>
      </c>
      <c r="L95">
        <v>28</v>
      </c>
      <c r="M95">
        <v>19</v>
      </c>
      <c r="N95">
        <v>2.1063999999999998</v>
      </c>
      <c r="O95">
        <v>40.4255</v>
      </c>
      <c r="P95">
        <v>11</v>
      </c>
      <c r="Q95">
        <v>11.1111</v>
      </c>
      <c r="R95" t="s">
        <v>124</v>
      </c>
    </row>
    <row r="96" spans="1:18">
      <c r="A96">
        <v>7922</v>
      </c>
      <c r="B96">
        <v>20</v>
      </c>
      <c r="C96">
        <v>9</v>
      </c>
      <c r="D96">
        <v>3.1690999999999998</v>
      </c>
      <c r="E96">
        <v>14</v>
      </c>
      <c r="F96" t="s">
        <v>64</v>
      </c>
      <c r="G96">
        <v>1463</v>
      </c>
      <c r="H96">
        <v>54</v>
      </c>
      <c r="I96">
        <v>3.6911</v>
      </c>
      <c r="J96" t="s">
        <v>91</v>
      </c>
      <c r="K96">
        <v>26</v>
      </c>
      <c r="L96">
        <v>13</v>
      </c>
      <c r="M96">
        <v>13</v>
      </c>
      <c r="N96">
        <v>2.0769000000000002</v>
      </c>
      <c r="O96">
        <v>50</v>
      </c>
      <c r="P96">
        <v>6</v>
      </c>
      <c r="Q96">
        <v>11.1111</v>
      </c>
      <c r="R96" t="s">
        <v>124</v>
      </c>
    </row>
    <row r="97" spans="1:18">
      <c r="A97">
        <v>7995</v>
      </c>
      <c r="B97">
        <v>8</v>
      </c>
      <c r="C97">
        <v>0</v>
      </c>
      <c r="D97">
        <v>2.0013000000000001</v>
      </c>
      <c r="E97">
        <v>18</v>
      </c>
      <c r="F97" t="s">
        <v>62</v>
      </c>
      <c r="G97">
        <v>1608</v>
      </c>
      <c r="H97">
        <v>37</v>
      </c>
      <c r="I97">
        <v>2.3010000000000002</v>
      </c>
      <c r="J97" t="s">
        <v>92</v>
      </c>
      <c r="K97">
        <v>18</v>
      </c>
      <c r="L97">
        <v>13</v>
      </c>
      <c r="M97">
        <v>5</v>
      </c>
      <c r="N97">
        <v>2.0556000000000001</v>
      </c>
      <c r="O97">
        <v>27.777799999999999</v>
      </c>
      <c r="P97">
        <v>7</v>
      </c>
      <c r="Q97">
        <v>18.918900000000001</v>
      </c>
      <c r="R97" t="s">
        <v>124</v>
      </c>
    </row>
    <row r="98" spans="1:18">
      <c r="A98">
        <v>7801</v>
      </c>
      <c r="B98">
        <v>10</v>
      </c>
      <c r="C98">
        <v>3</v>
      </c>
      <c r="D98">
        <v>2.8957999999999999</v>
      </c>
      <c r="E98">
        <v>19</v>
      </c>
      <c r="F98" t="s">
        <v>64</v>
      </c>
      <c r="G98">
        <v>1344</v>
      </c>
      <c r="H98">
        <v>45</v>
      </c>
      <c r="I98">
        <v>3.3481999999999998</v>
      </c>
      <c r="J98" t="s">
        <v>92</v>
      </c>
      <c r="K98">
        <v>22</v>
      </c>
      <c r="L98">
        <v>14</v>
      </c>
      <c r="M98">
        <v>8</v>
      </c>
      <c r="N98">
        <v>2.0455000000000001</v>
      </c>
      <c r="O98">
        <v>36.363599999999998</v>
      </c>
      <c r="P98">
        <v>9</v>
      </c>
      <c r="Q98">
        <v>20</v>
      </c>
      <c r="R98" t="s">
        <v>124</v>
      </c>
    </row>
    <row r="99" spans="1:18">
      <c r="A99">
        <v>7538</v>
      </c>
      <c r="B99">
        <v>5</v>
      </c>
      <c r="C99">
        <v>2</v>
      </c>
      <c r="D99">
        <v>1.6956</v>
      </c>
      <c r="E99">
        <v>2</v>
      </c>
      <c r="F99" t="s">
        <v>63</v>
      </c>
      <c r="G99">
        <v>722</v>
      </c>
      <c r="H99">
        <v>16</v>
      </c>
      <c r="I99">
        <v>2.2161</v>
      </c>
      <c r="J99" t="s">
        <v>92</v>
      </c>
      <c r="K99">
        <v>8</v>
      </c>
      <c r="L99">
        <v>3</v>
      </c>
      <c r="M99">
        <v>5</v>
      </c>
      <c r="N99">
        <v>2</v>
      </c>
      <c r="O99">
        <v>62.5</v>
      </c>
      <c r="P99">
        <v>3</v>
      </c>
      <c r="Q99">
        <v>18.75</v>
      </c>
      <c r="R99" t="s">
        <v>124</v>
      </c>
    </row>
    <row r="100" spans="1:18">
      <c r="A100">
        <v>5970</v>
      </c>
      <c r="B100">
        <v>2</v>
      </c>
      <c r="C100">
        <v>0</v>
      </c>
      <c r="D100">
        <v>1.339</v>
      </c>
      <c r="E100">
        <v>3</v>
      </c>
      <c r="F100" t="s">
        <v>62</v>
      </c>
      <c r="G100">
        <v>617</v>
      </c>
      <c r="H100">
        <v>14</v>
      </c>
      <c r="I100">
        <v>2.2690000000000001</v>
      </c>
      <c r="J100" t="s">
        <v>92</v>
      </c>
      <c r="K100">
        <v>7</v>
      </c>
      <c r="L100">
        <v>3</v>
      </c>
      <c r="M100">
        <v>4</v>
      </c>
      <c r="N100">
        <v>2</v>
      </c>
      <c r="O100">
        <v>57.142899999999997</v>
      </c>
      <c r="P100">
        <v>4</v>
      </c>
      <c r="Q100">
        <v>28.571400000000001</v>
      </c>
      <c r="R100" t="s">
        <v>124</v>
      </c>
    </row>
    <row r="101" spans="1:18">
      <c r="A101">
        <v>5300</v>
      </c>
      <c r="B101">
        <v>20</v>
      </c>
      <c r="C101">
        <v>0</v>
      </c>
      <c r="D101">
        <v>2.0874000000000001</v>
      </c>
      <c r="E101">
        <v>4</v>
      </c>
      <c r="F101" t="s">
        <v>62</v>
      </c>
      <c r="G101">
        <v>4147</v>
      </c>
      <c r="H101">
        <v>92</v>
      </c>
      <c r="I101">
        <v>2.2185000000000001</v>
      </c>
      <c r="J101" t="s">
        <v>92</v>
      </c>
      <c r="K101">
        <v>46</v>
      </c>
      <c r="L101">
        <v>30</v>
      </c>
      <c r="M101">
        <v>16</v>
      </c>
      <c r="N101">
        <v>2</v>
      </c>
      <c r="O101">
        <v>34.782600000000002</v>
      </c>
      <c r="P101">
        <v>12</v>
      </c>
      <c r="Q101">
        <v>13.0435</v>
      </c>
      <c r="R101" t="s">
        <v>124</v>
      </c>
    </row>
    <row r="102" spans="1:18">
      <c r="A102">
        <v>4111</v>
      </c>
      <c r="B102">
        <v>23</v>
      </c>
      <c r="C102">
        <v>8</v>
      </c>
      <c r="D102">
        <v>2.9940000000000002</v>
      </c>
      <c r="E102">
        <v>6</v>
      </c>
      <c r="F102" t="s">
        <v>62</v>
      </c>
      <c r="G102">
        <v>4823</v>
      </c>
      <c r="H102">
        <v>118</v>
      </c>
      <c r="I102">
        <v>2.4466000000000001</v>
      </c>
      <c r="J102" t="s">
        <v>92</v>
      </c>
      <c r="K102">
        <v>60</v>
      </c>
      <c r="L102">
        <v>31</v>
      </c>
      <c r="M102">
        <v>29</v>
      </c>
      <c r="N102">
        <v>1.9666999999999999</v>
      </c>
      <c r="O102">
        <v>48.333300000000001</v>
      </c>
      <c r="P102">
        <v>11</v>
      </c>
      <c r="Q102">
        <v>9.3219999999999992</v>
      </c>
      <c r="R102" t="s">
        <v>125</v>
      </c>
    </row>
    <row r="103" spans="1:18">
      <c r="A103">
        <v>7922</v>
      </c>
      <c r="B103">
        <v>20</v>
      </c>
      <c r="C103">
        <v>9</v>
      </c>
      <c r="D103">
        <v>3.1690999999999998</v>
      </c>
      <c r="E103">
        <v>21</v>
      </c>
      <c r="F103" t="s">
        <v>64</v>
      </c>
      <c r="G103">
        <v>883</v>
      </c>
      <c r="H103">
        <v>33</v>
      </c>
      <c r="I103">
        <v>3.7372999999999998</v>
      </c>
      <c r="J103" t="s">
        <v>91</v>
      </c>
      <c r="K103">
        <v>17</v>
      </c>
      <c r="L103">
        <v>11</v>
      </c>
      <c r="M103">
        <v>6</v>
      </c>
      <c r="N103">
        <v>1.9412</v>
      </c>
      <c r="O103">
        <v>35.2941</v>
      </c>
      <c r="P103">
        <v>9</v>
      </c>
      <c r="Q103">
        <v>27.2727</v>
      </c>
      <c r="R103" t="s">
        <v>125</v>
      </c>
    </row>
    <row r="104" spans="1:18">
      <c r="A104">
        <v>5300</v>
      </c>
      <c r="B104">
        <v>20</v>
      </c>
      <c r="C104">
        <v>0</v>
      </c>
      <c r="D104">
        <v>2.0874000000000001</v>
      </c>
      <c r="E104">
        <v>3</v>
      </c>
      <c r="F104" t="s">
        <v>62</v>
      </c>
      <c r="G104">
        <v>3937</v>
      </c>
      <c r="H104">
        <v>91</v>
      </c>
      <c r="I104">
        <v>2.3113999999999999</v>
      </c>
      <c r="J104" t="s">
        <v>92</v>
      </c>
      <c r="K104">
        <v>47</v>
      </c>
      <c r="L104">
        <v>30</v>
      </c>
      <c r="M104">
        <v>17</v>
      </c>
      <c r="N104">
        <v>1.9361999999999999</v>
      </c>
      <c r="O104">
        <v>36.170200000000001</v>
      </c>
      <c r="P104">
        <v>9</v>
      </c>
      <c r="Q104">
        <v>9.8901000000000003</v>
      </c>
      <c r="R104" t="s">
        <v>125</v>
      </c>
    </row>
    <row r="105" spans="1:18">
      <c r="A105">
        <v>5300</v>
      </c>
      <c r="B105">
        <v>20</v>
      </c>
      <c r="C105">
        <v>0</v>
      </c>
      <c r="D105">
        <v>2.0874000000000001</v>
      </c>
      <c r="E105">
        <v>17</v>
      </c>
      <c r="F105" t="s">
        <v>62</v>
      </c>
      <c r="G105">
        <v>11877</v>
      </c>
      <c r="H105">
        <v>273</v>
      </c>
      <c r="I105">
        <v>2.2986</v>
      </c>
      <c r="J105" t="s">
        <v>92</v>
      </c>
      <c r="K105">
        <v>141</v>
      </c>
      <c r="L105">
        <v>98</v>
      </c>
      <c r="M105">
        <v>43</v>
      </c>
      <c r="N105">
        <v>1.9361999999999999</v>
      </c>
      <c r="O105">
        <v>30.496500000000001</v>
      </c>
      <c r="P105">
        <v>29</v>
      </c>
      <c r="Q105">
        <v>10.6227</v>
      </c>
      <c r="R105" t="s">
        <v>125</v>
      </c>
    </row>
    <row r="106" spans="1:18">
      <c r="A106">
        <v>7801</v>
      </c>
      <c r="B106">
        <v>10</v>
      </c>
      <c r="C106">
        <v>3</v>
      </c>
      <c r="D106">
        <v>2.8957999999999999</v>
      </c>
      <c r="E106">
        <v>18</v>
      </c>
      <c r="F106" t="s">
        <v>64</v>
      </c>
      <c r="G106">
        <v>1223</v>
      </c>
      <c r="H106">
        <v>27</v>
      </c>
      <c r="I106">
        <v>2.2077</v>
      </c>
      <c r="J106" t="s">
        <v>92</v>
      </c>
      <c r="K106">
        <v>14</v>
      </c>
      <c r="L106">
        <v>9</v>
      </c>
      <c r="M106">
        <v>5</v>
      </c>
      <c r="N106">
        <v>1.9286000000000001</v>
      </c>
      <c r="O106">
        <v>35.714300000000001</v>
      </c>
      <c r="P106">
        <v>8</v>
      </c>
      <c r="Q106">
        <v>29.6296</v>
      </c>
      <c r="R106" t="s">
        <v>125</v>
      </c>
    </row>
    <row r="107" spans="1:18">
      <c r="A107">
        <v>7801</v>
      </c>
      <c r="B107">
        <v>10</v>
      </c>
      <c r="C107">
        <v>3</v>
      </c>
      <c r="D107">
        <v>2.8957999999999999</v>
      </c>
      <c r="E107">
        <v>12</v>
      </c>
      <c r="F107" t="s">
        <v>64</v>
      </c>
      <c r="G107">
        <v>1192</v>
      </c>
      <c r="H107">
        <v>38</v>
      </c>
      <c r="I107">
        <v>3.1879</v>
      </c>
      <c r="J107" t="s">
        <v>92</v>
      </c>
      <c r="K107">
        <v>20</v>
      </c>
      <c r="L107">
        <v>13</v>
      </c>
      <c r="M107">
        <v>7</v>
      </c>
      <c r="N107">
        <v>1.9</v>
      </c>
      <c r="O107">
        <v>35</v>
      </c>
      <c r="P107">
        <v>7</v>
      </c>
      <c r="Q107">
        <v>18.421099999999999</v>
      </c>
      <c r="R107" t="s">
        <v>125</v>
      </c>
    </row>
    <row r="108" spans="1:18">
      <c r="A108">
        <v>5310</v>
      </c>
      <c r="B108">
        <v>2</v>
      </c>
      <c r="C108">
        <v>0</v>
      </c>
      <c r="D108">
        <v>1.4026000000000001</v>
      </c>
      <c r="E108">
        <v>4</v>
      </c>
      <c r="F108" t="s">
        <v>62</v>
      </c>
      <c r="G108">
        <v>2354</v>
      </c>
      <c r="H108">
        <v>55</v>
      </c>
      <c r="I108">
        <v>2.3365</v>
      </c>
      <c r="J108" t="s">
        <v>92</v>
      </c>
      <c r="K108">
        <v>29</v>
      </c>
      <c r="L108">
        <v>21</v>
      </c>
      <c r="M108">
        <v>8</v>
      </c>
      <c r="N108">
        <v>1.8966000000000001</v>
      </c>
      <c r="O108">
        <v>27.586200000000002</v>
      </c>
      <c r="P108">
        <v>10</v>
      </c>
      <c r="Q108">
        <v>18.181799999999999</v>
      </c>
      <c r="R108" t="s">
        <v>125</v>
      </c>
    </row>
    <row r="109" spans="1:18">
      <c r="A109">
        <v>5300</v>
      </c>
      <c r="B109">
        <v>20</v>
      </c>
      <c r="C109">
        <v>0</v>
      </c>
      <c r="D109">
        <v>2.0874000000000001</v>
      </c>
      <c r="E109">
        <v>4</v>
      </c>
      <c r="F109" t="s">
        <v>63</v>
      </c>
      <c r="G109">
        <v>3417</v>
      </c>
      <c r="H109">
        <v>88</v>
      </c>
      <c r="I109">
        <v>2.5754000000000001</v>
      </c>
      <c r="J109" t="s">
        <v>92</v>
      </c>
      <c r="K109">
        <v>47</v>
      </c>
      <c r="L109">
        <v>34</v>
      </c>
      <c r="M109">
        <v>13</v>
      </c>
      <c r="N109">
        <v>1.8723000000000001</v>
      </c>
      <c r="O109">
        <v>27.659600000000001</v>
      </c>
      <c r="P109">
        <v>13</v>
      </c>
      <c r="Q109">
        <v>14.7727</v>
      </c>
      <c r="R109" t="s">
        <v>125</v>
      </c>
    </row>
    <row r="110" spans="1:18">
      <c r="A110">
        <v>5651</v>
      </c>
      <c r="B110">
        <v>17</v>
      </c>
      <c r="C110">
        <v>0</v>
      </c>
      <c r="D110">
        <v>2.0200999999999998</v>
      </c>
      <c r="E110">
        <v>9</v>
      </c>
      <c r="F110" t="s">
        <v>62</v>
      </c>
      <c r="G110">
        <v>2792</v>
      </c>
      <c r="H110">
        <v>71</v>
      </c>
      <c r="I110">
        <v>2.5430000000000001</v>
      </c>
      <c r="J110" t="s">
        <v>92</v>
      </c>
      <c r="K110">
        <v>38</v>
      </c>
      <c r="L110">
        <v>28</v>
      </c>
      <c r="M110">
        <v>10</v>
      </c>
      <c r="N110">
        <v>1.8684000000000001</v>
      </c>
      <c r="O110">
        <v>26.315799999999999</v>
      </c>
      <c r="P110">
        <v>12</v>
      </c>
      <c r="Q110">
        <v>16.901399999999999</v>
      </c>
      <c r="R110" t="s">
        <v>125</v>
      </c>
    </row>
    <row r="111" spans="1:18">
      <c r="A111">
        <v>5300</v>
      </c>
      <c r="B111">
        <v>20</v>
      </c>
      <c r="C111">
        <v>0</v>
      </c>
      <c r="D111">
        <v>2.0874000000000001</v>
      </c>
      <c r="E111">
        <v>13</v>
      </c>
      <c r="F111" t="s">
        <v>62</v>
      </c>
      <c r="G111">
        <v>28156</v>
      </c>
      <c r="H111">
        <v>632</v>
      </c>
      <c r="I111">
        <v>2.2446000000000002</v>
      </c>
      <c r="J111" t="s">
        <v>92</v>
      </c>
      <c r="K111">
        <v>340</v>
      </c>
      <c r="L111">
        <v>231</v>
      </c>
      <c r="M111">
        <v>109</v>
      </c>
      <c r="N111">
        <v>1.8588</v>
      </c>
      <c r="O111">
        <v>32.058799999999998</v>
      </c>
      <c r="P111">
        <v>24</v>
      </c>
      <c r="Q111">
        <v>3.7974999999999999</v>
      </c>
      <c r="R111" t="s">
        <v>125</v>
      </c>
    </row>
    <row r="112" spans="1:18">
      <c r="A112">
        <v>7995</v>
      </c>
      <c r="B112">
        <v>8</v>
      </c>
      <c r="C112">
        <v>0</v>
      </c>
      <c r="D112">
        <v>2.0013000000000001</v>
      </c>
      <c r="E112">
        <v>18</v>
      </c>
      <c r="F112" t="s">
        <v>63</v>
      </c>
      <c r="G112">
        <v>790</v>
      </c>
      <c r="H112">
        <v>26</v>
      </c>
      <c r="I112">
        <v>3.2911000000000001</v>
      </c>
      <c r="J112" t="s">
        <v>92</v>
      </c>
      <c r="K112">
        <v>14</v>
      </c>
      <c r="L112">
        <v>8</v>
      </c>
      <c r="M112">
        <v>6</v>
      </c>
      <c r="N112">
        <v>1.8571</v>
      </c>
      <c r="O112">
        <v>42.857100000000003</v>
      </c>
      <c r="P112">
        <v>6</v>
      </c>
      <c r="Q112">
        <v>23.076899999999998</v>
      </c>
      <c r="R112" t="s">
        <v>125</v>
      </c>
    </row>
    <row r="113" spans="1:18">
      <c r="A113">
        <v>5300</v>
      </c>
      <c r="B113">
        <v>20</v>
      </c>
      <c r="C113">
        <v>0</v>
      </c>
      <c r="D113">
        <v>2.0874000000000001</v>
      </c>
      <c r="E113">
        <v>3</v>
      </c>
      <c r="F113" t="s">
        <v>63</v>
      </c>
      <c r="G113">
        <v>2971</v>
      </c>
      <c r="H113">
        <v>74</v>
      </c>
      <c r="I113">
        <v>2.4906999999999999</v>
      </c>
      <c r="J113" t="s">
        <v>92</v>
      </c>
      <c r="K113">
        <v>40</v>
      </c>
      <c r="L113">
        <v>26</v>
      </c>
      <c r="M113">
        <v>14</v>
      </c>
      <c r="N113">
        <v>1.85</v>
      </c>
      <c r="O113">
        <v>35</v>
      </c>
      <c r="P113">
        <v>10</v>
      </c>
      <c r="Q113">
        <v>13.513500000000001</v>
      </c>
      <c r="R113" t="s">
        <v>125</v>
      </c>
    </row>
    <row r="114" spans="1:18">
      <c r="A114">
        <v>5300</v>
      </c>
      <c r="B114">
        <v>20</v>
      </c>
      <c r="C114">
        <v>0</v>
      </c>
      <c r="D114">
        <v>2.0874000000000001</v>
      </c>
      <c r="E114">
        <v>5</v>
      </c>
      <c r="F114" t="s">
        <v>62</v>
      </c>
      <c r="G114">
        <v>3911</v>
      </c>
      <c r="H114">
        <v>88</v>
      </c>
      <c r="I114">
        <v>2.2501000000000002</v>
      </c>
      <c r="J114" t="s">
        <v>92</v>
      </c>
      <c r="K114">
        <v>48</v>
      </c>
      <c r="L114">
        <v>37</v>
      </c>
      <c r="M114">
        <v>11</v>
      </c>
      <c r="N114">
        <v>1.8332999999999999</v>
      </c>
      <c r="O114">
        <v>22.916699999999999</v>
      </c>
      <c r="P114">
        <v>11</v>
      </c>
      <c r="Q114">
        <v>12.5</v>
      </c>
      <c r="R114" t="s">
        <v>125</v>
      </c>
    </row>
    <row r="115" spans="1:18">
      <c r="A115">
        <v>4814</v>
      </c>
      <c r="B115">
        <v>44</v>
      </c>
      <c r="C115">
        <v>1</v>
      </c>
      <c r="D115">
        <v>2.3529</v>
      </c>
      <c r="E115">
        <v>23</v>
      </c>
      <c r="F115" t="s">
        <v>64</v>
      </c>
      <c r="G115">
        <v>2607</v>
      </c>
      <c r="H115">
        <v>86</v>
      </c>
      <c r="I115">
        <v>3.2988</v>
      </c>
      <c r="J115" t="s">
        <v>92</v>
      </c>
      <c r="K115">
        <v>47</v>
      </c>
      <c r="L115">
        <v>27</v>
      </c>
      <c r="M115">
        <v>20</v>
      </c>
      <c r="N115">
        <v>1.8298000000000001</v>
      </c>
      <c r="O115">
        <v>42.553199999999997</v>
      </c>
      <c r="P115">
        <v>8</v>
      </c>
      <c r="Q115">
        <v>9.3023000000000007</v>
      </c>
      <c r="R115" t="s">
        <v>125</v>
      </c>
    </row>
    <row r="116" spans="1:18">
      <c r="A116">
        <v>7922</v>
      </c>
      <c r="B116">
        <v>20</v>
      </c>
      <c r="C116">
        <v>9</v>
      </c>
      <c r="D116">
        <v>3.1690999999999998</v>
      </c>
      <c r="E116">
        <v>16</v>
      </c>
      <c r="F116" t="s">
        <v>64</v>
      </c>
      <c r="G116">
        <v>1634</v>
      </c>
      <c r="H116">
        <v>64</v>
      </c>
      <c r="I116">
        <v>3.9167999999999998</v>
      </c>
      <c r="J116" t="s">
        <v>91</v>
      </c>
      <c r="K116">
        <v>35</v>
      </c>
      <c r="L116">
        <v>21</v>
      </c>
      <c r="M116">
        <v>14</v>
      </c>
      <c r="N116">
        <v>1.8286</v>
      </c>
      <c r="O116">
        <v>40</v>
      </c>
      <c r="P116">
        <v>6</v>
      </c>
      <c r="Q116">
        <v>9.375</v>
      </c>
      <c r="R116" t="s">
        <v>125</v>
      </c>
    </row>
    <row r="117" spans="1:18">
      <c r="A117">
        <v>7922</v>
      </c>
      <c r="B117">
        <v>20</v>
      </c>
      <c r="C117">
        <v>9</v>
      </c>
      <c r="D117">
        <v>3.1690999999999998</v>
      </c>
      <c r="E117">
        <v>7</v>
      </c>
      <c r="F117" t="s">
        <v>64</v>
      </c>
      <c r="G117">
        <v>774</v>
      </c>
      <c r="H117">
        <v>27</v>
      </c>
      <c r="I117">
        <v>3.4883999999999999</v>
      </c>
      <c r="J117" t="s">
        <v>92</v>
      </c>
      <c r="K117">
        <v>15</v>
      </c>
      <c r="L117">
        <v>11</v>
      </c>
      <c r="M117">
        <v>4</v>
      </c>
      <c r="N117">
        <v>1.8</v>
      </c>
      <c r="O117">
        <v>26.666699999999999</v>
      </c>
      <c r="P117">
        <v>6</v>
      </c>
      <c r="Q117">
        <v>22.222200000000001</v>
      </c>
      <c r="R117" t="s">
        <v>125</v>
      </c>
    </row>
    <row r="118" spans="1:18">
      <c r="A118">
        <v>5300</v>
      </c>
      <c r="B118">
        <v>20</v>
      </c>
      <c r="C118">
        <v>0</v>
      </c>
      <c r="D118">
        <v>2.0874000000000001</v>
      </c>
      <c r="E118">
        <v>19</v>
      </c>
      <c r="F118" t="s">
        <v>62</v>
      </c>
      <c r="G118">
        <v>10532</v>
      </c>
      <c r="H118">
        <v>234</v>
      </c>
      <c r="I118">
        <v>2.2218</v>
      </c>
      <c r="J118" t="s">
        <v>92</v>
      </c>
      <c r="K118">
        <v>130</v>
      </c>
      <c r="L118">
        <v>97</v>
      </c>
      <c r="M118">
        <v>33</v>
      </c>
      <c r="N118">
        <v>1.8</v>
      </c>
      <c r="O118">
        <v>25.384599999999999</v>
      </c>
      <c r="P118">
        <v>17</v>
      </c>
      <c r="Q118">
        <v>7.2649999999999997</v>
      </c>
      <c r="R118" t="s">
        <v>125</v>
      </c>
    </row>
    <row r="119" spans="1:18">
      <c r="A119">
        <v>5311</v>
      </c>
      <c r="B119">
        <v>33</v>
      </c>
      <c r="C119">
        <v>2</v>
      </c>
      <c r="D119">
        <v>2.2545000000000002</v>
      </c>
      <c r="E119">
        <v>3</v>
      </c>
      <c r="F119" t="s">
        <v>62</v>
      </c>
      <c r="G119">
        <v>2896</v>
      </c>
      <c r="H119">
        <v>63</v>
      </c>
      <c r="I119">
        <v>2.1753999999999998</v>
      </c>
      <c r="J119" t="s">
        <v>92</v>
      </c>
      <c r="K119">
        <v>35</v>
      </c>
      <c r="L119">
        <v>27</v>
      </c>
      <c r="M119">
        <v>8</v>
      </c>
      <c r="N119">
        <v>1.8</v>
      </c>
      <c r="O119">
        <v>22.857099999999999</v>
      </c>
      <c r="P119">
        <v>11</v>
      </c>
      <c r="Q119">
        <v>17.4603</v>
      </c>
      <c r="R119" t="s">
        <v>125</v>
      </c>
    </row>
    <row r="120" spans="1:18">
      <c r="A120">
        <v>5300</v>
      </c>
      <c r="B120">
        <v>20</v>
      </c>
      <c r="C120">
        <v>0</v>
      </c>
      <c r="D120">
        <v>2.0874000000000001</v>
      </c>
      <c r="E120">
        <v>7</v>
      </c>
      <c r="F120" t="s">
        <v>62</v>
      </c>
      <c r="G120">
        <v>18171</v>
      </c>
      <c r="H120">
        <v>394</v>
      </c>
      <c r="I120">
        <v>2.1682999999999999</v>
      </c>
      <c r="J120" t="s">
        <v>92</v>
      </c>
      <c r="K120">
        <v>219</v>
      </c>
      <c r="L120">
        <v>157</v>
      </c>
      <c r="M120">
        <v>62</v>
      </c>
      <c r="N120">
        <v>1.7990999999999999</v>
      </c>
      <c r="O120">
        <v>28.310500000000001</v>
      </c>
      <c r="P120">
        <v>19</v>
      </c>
      <c r="Q120">
        <v>4.8223000000000003</v>
      </c>
      <c r="R120" t="s">
        <v>125</v>
      </c>
    </row>
    <row r="121" spans="1:18">
      <c r="A121">
        <v>5300</v>
      </c>
      <c r="B121">
        <v>20</v>
      </c>
      <c r="C121">
        <v>0</v>
      </c>
      <c r="D121">
        <v>2.0874000000000001</v>
      </c>
      <c r="E121">
        <v>5</v>
      </c>
      <c r="F121" t="s">
        <v>63</v>
      </c>
      <c r="G121">
        <v>3123</v>
      </c>
      <c r="H121">
        <v>68</v>
      </c>
      <c r="I121">
        <v>2.1774</v>
      </c>
      <c r="J121" t="s">
        <v>92</v>
      </c>
      <c r="K121">
        <v>38</v>
      </c>
      <c r="L121">
        <v>31</v>
      </c>
      <c r="M121">
        <v>7</v>
      </c>
      <c r="N121">
        <v>1.7895000000000001</v>
      </c>
      <c r="O121">
        <v>18.421099999999999</v>
      </c>
      <c r="P121">
        <v>11</v>
      </c>
      <c r="Q121">
        <v>16.176500000000001</v>
      </c>
      <c r="R121" t="s">
        <v>125</v>
      </c>
    </row>
    <row r="122" spans="1:18">
      <c r="A122">
        <v>5300</v>
      </c>
      <c r="B122">
        <v>20</v>
      </c>
      <c r="C122">
        <v>0</v>
      </c>
      <c r="D122">
        <v>2.0874000000000001</v>
      </c>
      <c r="E122">
        <v>19</v>
      </c>
      <c r="F122" t="s">
        <v>63</v>
      </c>
      <c r="G122">
        <v>7212</v>
      </c>
      <c r="H122">
        <v>185</v>
      </c>
      <c r="I122">
        <v>2.5651999999999999</v>
      </c>
      <c r="J122" t="s">
        <v>92</v>
      </c>
      <c r="K122">
        <v>104</v>
      </c>
      <c r="L122">
        <v>78</v>
      </c>
      <c r="M122">
        <v>26</v>
      </c>
      <c r="N122">
        <v>1.7787999999999999</v>
      </c>
      <c r="O122">
        <v>25</v>
      </c>
      <c r="P122">
        <v>15</v>
      </c>
      <c r="Q122">
        <v>8.1081000000000003</v>
      </c>
      <c r="R122" t="s">
        <v>125</v>
      </c>
    </row>
    <row r="123" spans="1:18">
      <c r="A123">
        <v>5311</v>
      </c>
      <c r="B123">
        <v>33</v>
      </c>
      <c r="C123">
        <v>2</v>
      </c>
      <c r="D123">
        <v>2.2545000000000002</v>
      </c>
      <c r="E123">
        <v>4</v>
      </c>
      <c r="F123" t="s">
        <v>63</v>
      </c>
      <c r="G123">
        <v>2236</v>
      </c>
      <c r="H123">
        <v>60</v>
      </c>
      <c r="I123">
        <v>2.6833999999999998</v>
      </c>
      <c r="J123" t="s">
        <v>92</v>
      </c>
      <c r="K123">
        <v>34</v>
      </c>
      <c r="L123">
        <v>24</v>
      </c>
      <c r="M123">
        <v>10</v>
      </c>
      <c r="N123">
        <v>1.7646999999999999</v>
      </c>
      <c r="O123">
        <v>29.411799999999999</v>
      </c>
      <c r="P123">
        <v>10</v>
      </c>
      <c r="Q123">
        <v>16.666699999999999</v>
      </c>
      <c r="R123" t="s">
        <v>125</v>
      </c>
    </row>
    <row r="124" spans="1:18">
      <c r="A124">
        <v>6300</v>
      </c>
      <c r="B124">
        <v>15</v>
      </c>
      <c r="C124">
        <v>0</v>
      </c>
      <c r="D124">
        <v>1.7965</v>
      </c>
      <c r="E124">
        <v>16</v>
      </c>
      <c r="F124" t="s">
        <v>63</v>
      </c>
      <c r="G124">
        <v>644</v>
      </c>
      <c r="H124">
        <v>14</v>
      </c>
      <c r="I124">
        <v>2.1739000000000002</v>
      </c>
      <c r="J124" t="s">
        <v>92</v>
      </c>
      <c r="K124">
        <v>8</v>
      </c>
      <c r="L124">
        <v>7</v>
      </c>
      <c r="M124">
        <v>1</v>
      </c>
      <c r="N124">
        <v>1.75</v>
      </c>
      <c r="O124">
        <v>12.5</v>
      </c>
      <c r="P124">
        <v>7</v>
      </c>
      <c r="Q124">
        <v>50</v>
      </c>
      <c r="R124" t="s">
        <v>125</v>
      </c>
    </row>
    <row r="125" spans="1:18">
      <c r="A125">
        <v>7801</v>
      </c>
      <c r="B125">
        <v>10</v>
      </c>
      <c r="C125">
        <v>3</v>
      </c>
      <c r="D125">
        <v>2.8957999999999999</v>
      </c>
      <c r="E125">
        <v>21</v>
      </c>
      <c r="F125" t="s">
        <v>64</v>
      </c>
      <c r="G125">
        <v>1114</v>
      </c>
      <c r="H125">
        <v>33</v>
      </c>
      <c r="I125">
        <v>2.9622999999999999</v>
      </c>
      <c r="J125" t="s">
        <v>92</v>
      </c>
      <c r="K125">
        <v>19</v>
      </c>
      <c r="L125">
        <v>12</v>
      </c>
      <c r="M125">
        <v>7</v>
      </c>
      <c r="N125">
        <v>1.7367999999999999</v>
      </c>
      <c r="O125">
        <v>36.842100000000002</v>
      </c>
      <c r="P125">
        <v>6</v>
      </c>
      <c r="Q125">
        <v>18.181799999999999</v>
      </c>
      <c r="R125" t="s">
        <v>125</v>
      </c>
    </row>
    <row r="126" spans="1:18">
      <c r="A126">
        <v>7922</v>
      </c>
      <c r="B126">
        <v>20</v>
      </c>
      <c r="C126">
        <v>9</v>
      </c>
      <c r="D126">
        <v>3.1690999999999998</v>
      </c>
      <c r="E126">
        <v>20</v>
      </c>
      <c r="F126" t="s">
        <v>64</v>
      </c>
      <c r="G126">
        <v>748</v>
      </c>
      <c r="H126">
        <v>43</v>
      </c>
      <c r="I126">
        <v>5.7487000000000004</v>
      </c>
      <c r="J126" t="s">
        <v>91</v>
      </c>
      <c r="K126">
        <v>25</v>
      </c>
      <c r="L126">
        <v>18</v>
      </c>
      <c r="M126">
        <v>7</v>
      </c>
      <c r="N126">
        <v>1.72</v>
      </c>
      <c r="O126">
        <v>28</v>
      </c>
      <c r="P126">
        <v>5</v>
      </c>
      <c r="Q126">
        <v>11.6279</v>
      </c>
      <c r="R126" t="s">
        <v>125</v>
      </c>
    </row>
    <row r="127" spans="1:18">
      <c r="A127">
        <v>7801</v>
      </c>
      <c r="B127">
        <v>10</v>
      </c>
      <c r="C127">
        <v>3</v>
      </c>
      <c r="D127">
        <v>2.8957999999999999</v>
      </c>
      <c r="E127">
        <v>15</v>
      </c>
      <c r="F127" t="s">
        <v>64</v>
      </c>
      <c r="G127">
        <v>945</v>
      </c>
      <c r="H127">
        <v>29</v>
      </c>
      <c r="I127">
        <v>3.0688</v>
      </c>
      <c r="J127" t="s">
        <v>92</v>
      </c>
      <c r="K127">
        <v>17</v>
      </c>
      <c r="L127">
        <v>11</v>
      </c>
      <c r="M127">
        <v>6</v>
      </c>
      <c r="N127">
        <v>1.7059</v>
      </c>
      <c r="O127">
        <v>35.2941</v>
      </c>
      <c r="P127">
        <v>6</v>
      </c>
      <c r="Q127">
        <v>20.689699999999998</v>
      </c>
      <c r="R127" t="s">
        <v>125</v>
      </c>
    </row>
    <row r="128" spans="1:18">
      <c r="A128">
        <v>5310</v>
      </c>
      <c r="B128">
        <v>2</v>
      </c>
      <c r="C128">
        <v>0</v>
      </c>
      <c r="D128">
        <v>1.4026000000000001</v>
      </c>
      <c r="E128">
        <v>3</v>
      </c>
      <c r="F128" t="s">
        <v>62</v>
      </c>
      <c r="G128">
        <v>2056</v>
      </c>
      <c r="H128">
        <v>44</v>
      </c>
      <c r="I128">
        <v>2.1400999999999999</v>
      </c>
      <c r="J128" t="s">
        <v>92</v>
      </c>
      <c r="K128">
        <v>26</v>
      </c>
      <c r="L128">
        <v>20</v>
      </c>
      <c r="M128">
        <v>6</v>
      </c>
      <c r="N128">
        <v>1.6922999999999999</v>
      </c>
      <c r="O128">
        <v>23.076899999999998</v>
      </c>
      <c r="P128">
        <v>7</v>
      </c>
      <c r="Q128">
        <v>15.9091</v>
      </c>
      <c r="R128" t="s">
        <v>125</v>
      </c>
    </row>
    <row r="129" spans="1:18">
      <c r="A129">
        <v>4899</v>
      </c>
      <c r="B129">
        <v>24</v>
      </c>
      <c r="C129">
        <v>4</v>
      </c>
      <c r="D129">
        <v>3.0811000000000002</v>
      </c>
      <c r="E129">
        <v>21</v>
      </c>
      <c r="F129" t="s">
        <v>64</v>
      </c>
      <c r="G129">
        <v>1323</v>
      </c>
      <c r="H129">
        <v>47</v>
      </c>
      <c r="I129">
        <v>3.5525000000000002</v>
      </c>
      <c r="J129" t="s">
        <v>92</v>
      </c>
      <c r="K129">
        <v>28</v>
      </c>
      <c r="L129">
        <v>17</v>
      </c>
      <c r="M129">
        <v>11</v>
      </c>
      <c r="N129">
        <v>1.6786000000000001</v>
      </c>
      <c r="O129">
        <v>39.285699999999999</v>
      </c>
      <c r="P129">
        <v>5</v>
      </c>
      <c r="Q129">
        <v>10.638299999999999</v>
      </c>
      <c r="R129" t="s">
        <v>125</v>
      </c>
    </row>
    <row r="130" spans="1:18">
      <c r="A130">
        <v>5311</v>
      </c>
      <c r="B130">
        <v>33</v>
      </c>
      <c r="C130">
        <v>2</v>
      </c>
      <c r="D130">
        <v>2.2545000000000002</v>
      </c>
      <c r="E130">
        <v>20</v>
      </c>
      <c r="F130" t="s">
        <v>64</v>
      </c>
      <c r="G130">
        <v>3892</v>
      </c>
      <c r="H130">
        <v>128</v>
      </c>
      <c r="I130">
        <v>3.2888000000000002</v>
      </c>
      <c r="J130" t="s">
        <v>92</v>
      </c>
      <c r="K130">
        <v>77</v>
      </c>
      <c r="L130">
        <v>53</v>
      </c>
      <c r="M130">
        <v>24</v>
      </c>
      <c r="N130">
        <v>1.6623000000000001</v>
      </c>
      <c r="O130">
        <v>31.168800000000001</v>
      </c>
      <c r="P130">
        <v>10</v>
      </c>
      <c r="Q130">
        <v>7.8125</v>
      </c>
      <c r="R130" t="s">
        <v>125</v>
      </c>
    </row>
    <row r="131" spans="1:18">
      <c r="A131">
        <v>7995</v>
      </c>
      <c r="B131">
        <v>8</v>
      </c>
      <c r="C131">
        <v>0</v>
      </c>
      <c r="D131">
        <v>2.0013000000000001</v>
      </c>
      <c r="E131">
        <v>17</v>
      </c>
      <c r="F131" t="s">
        <v>62</v>
      </c>
      <c r="G131">
        <v>608</v>
      </c>
      <c r="H131">
        <v>18</v>
      </c>
      <c r="I131">
        <v>2.9605000000000001</v>
      </c>
      <c r="J131" t="s">
        <v>92</v>
      </c>
      <c r="K131">
        <v>11</v>
      </c>
      <c r="L131">
        <v>7</v>
      </c>
      <c r="M131">
        <v>4</v>
      </c>
      <c r="N131">
        <v>1.6364000000000001</v>
      </c>
      <c r="O131">
        <v>36.363599999999998</v>
      </c>
      <c r="P131">
        <v>5</v>
      </c>
      <c r="Q131">
        <v>27.777799999999999</v>
      </c>
      <c r="R131" t="s">
        <v>125</v>
      </c>
    </row>
    <row r="132" spans="1:18">
      <c r="A132">
        <v>5912</v>
      </c>
      <c r="B132">
        <v>7</v>
      </c>
      <c r="C132">
        <v>0</v>
      </c>
      <c r="D132">
        <v>1.7723</v>
      </c>
      <c r="E132">
        <v>2</v>
      </c>
      <c r="F132" t="s">
        <v>63</v>
      </c>
      <c r="G132">
        <v>2541</v>
      </c>
      <c r="H132">
        <v>54</v>
      </c>
      <c r="I132">
        <v>2.1252</v>
      </c>
      <c r="J132" t="s">
        <v>92</v>
      </c>
      <c r="K132">
        <v>33</v>
      </c>
      <c r="L132">
        <v>25</v>
      </c>
      <c r="M132">
        <v>8</v>
      </c>
      <c r="N132">
        <v>1.6364000000000001</v>
      </c>
      <c r="O132">
        <v>24.2424</v>
      </c>
      <c r="P132">
        <v>7</v>
      </c>
      <c r="Q132">
        <v>12.962999999999999</v>
      </c>
      <c r="R132" t="s">
        <v>125</v>
      </c>
    </row>
    <row r="133" spans="1:18">
      <c r="A133">
        <v>4899</v>
      </c>
      <c r="B133">
        <v>24</v>
      </c>
      <c r="C133">
        <v>4</v>
      </c>
      <c r="D133">
        <v>3.0811000000000002</v>
      </c>
      <c r="E133">
        <v>2</v>
      </c>
      <c r="F133" t="s">
        <v>64</v>
      </c>
      <c r="G133">
        <v>1954</v>
      </c>
      <c r="H133">
        <v>67</v>
      </c>
      <c r="I133">
        <v>3.4289000000000001</v>
      </c>
      <c r="J133" t="s">
        <v>92</v>
      </c>
      <c r="K133">
        <v>41</v>
      </c>
      <c r="L133">
        <v>26</v>
      </c>
      <c r="M133">
        <v>15</v>
      </c>
      <c r="N133">
        <v>1.6341000000000001</v>
      </c>
      <c r="O133">
        <v>36.5854</v>
      </c>
      <c r="P133">
        <v>8</v>
      </c>
      <c r="Q133">
        <v>11.940300000000001</v>
      </c>
      <c r="R133" t="s">
        <v>125</v>
      </c>
    </row>
    <row r="134" spans="1:18">
      <c r="A134">
        <v>5300</v>
      </c>
      <c r="B134">
        <v>20</v>
      </c>
      <c r="C134">
        <v>0</v>
      </c>
      <c r="D134">
        <v>2.0874000000000001</v>
      </c>
      <c r="E134">
        <v>6</v>
      </c>
      <c r="F134" t="s">
        <v>63</v>
      </c>
      <c r="G134">
        <v>9921</v>
      </c>
      <c r="H134">
        <v>215</v>
      </c>
      <c r="I134">
        <v>2.1671</v>
      </c>
      <c r="J134" t="s">
        <v>92</v>
      </c>
      <c r="K134">
        <v>132</v>
      </c>
      <c r="L134">
        <v>104</v>
      </c>
      <c r="M134">
        <v>28</v>
      </c>
      <c r="N134">
        <v>1.6288</v>
      </c>
      <c r="O134">
        <v>21.2121</v>
      </c>
      <c r="P134">
        <v>15</v>
      </c>
      <c r="Q134">
        <v>6.9767000000000001</v>
      </c>
      <c r="R134" t="s">
        <v>125</v>
      </c>
    </row>
    <row r="135" spans="1:18">
      <c r="A135">
        <v>5651</v>
      </c>
      <c r="B135">
        <v>17</v>
      </c>
      <c r="C135">
        <v>0</v>
      </c>
      <c r="D135">
        <v>2.0200999999999998</v>
      </c>
      <c r="E135">
        <v>14</v>
      </c>
      <c r="F135" t="s">
        <v>62</v>
      </c>
      <c r="G135">
        <v>3328</v>
      </c>
      <c r="H135">
        <v>81</v>
      </c>
      <c r="I135">
        <v>2.4339</v>
      </c>
      <c r="J135" t="s">
        <v>92</v>
      </c>
      <c r="K135">
        <v>50</v>
      </c>
      <c r="L135">
        <v>39</v>
      </c>
      <c r="M135">
        <v>11</v>
      </c>
      <c r="N135">
        <v>1.62</v>
      </c>
      <c r="O135">
        <v>22</v>
      </c>
      <c r="P135">
        <v>7</v>
      </c>
      <c r="Q135">
        <v>8.6419999999999995</v>
      </c>
      <c r="R135" t="s">
        <v>125</v>
      </c>
    </row>
    <row r="136" spans="1:18">
      <c r="A136">
        <v>5300</v>
      </c>
      <c r="B136">
        <v>20</v>
      </c>
      <c r="C136">
        <v>0</v>
      </c>
      <c r="D136">
        <v>2.0874000000000001</v>
      </c>
      <c r="E136">
        <v>2</v>
      </c>
      <c r="F136" t="s">
        <v>62</v>
      </c>
      <c r="G136">
        <v>3076</v>
      </c>
      <c r="H136">
        <v>66</v>
      </c>
      <c r="I136">
        <v>2.1456</v>
      </c>
      <c r="J136" t="s">
        <v>92</v>
      </c>
      <c r="K136">
        <v>41</v>
      </c>
      <c r="L136">
        <v>30</v>
      </c>
      <c r="M136">
        <v>11</v>
      </c>
      <c r="N136">
        <v>1.6097999999999999</v>
      </c>
      <c r="O136">
        <v>26.8293</v>
      </c>
      <c r="P136">
        <v>5</v>
      </c>
      <c r="Q136">
        <v>7.5758000000000001</v>
      </c>
      <c r="R136" t="s">
        <v>125</v>
      </c>
    </row>
    <row r="137" spans="1:18">
      <c r="A137">
        <v>5311</v>
      </c>
      <c r="B137">
        <v>33</v>
      </c>
      <c r="C137">
        <v>2</v>
      </c>
      <c r="D137">
        <v>2.2545000000000002</v>
      </c>
      <c r="E137">
        <v>0</v>
      </c>
      <c r="F137" t="s">
        <v>64</v>
      </c>
      <c r="G137">
        <v>1415</v>
      </c>
      <c r="H137">
        <v>45</v>
      </c>
      <c r="I137">
        <v>3.1802000000000001</v>
      </c>
      <c r="J137" t="s">
        <v>92</v>
      </c>
      <c r="K137">
        <v>28</v>
      </c>
      <c r="L137">
        <v>20</v>
      </c>
      <c r="M137">
        <v>8</v>
      </c>
      <c r="N137">
        <v>1.6071</v>
      </c>
      <c r="O137">
        <v>28.571400000000001</v>
      </c>
      <c r="P137">
        <v>5</v>
      </c>
      <c r="Q137">
        <v>11.1111</v>
      </c>
      <c r="R137" t="s">
        <v>125</v>
      </c>
    </row>
    <row r="138" spans="1:18">
      <c r="A138">
        <v>5311</v>
      </c>
      <c r="B138">
        <v>33</v>
      </c>
      <c r="C138">
        <v>2</v>
      </c>
      <c r="D138">
        <v>2.2545000000000002</v>
      </c>
      <c r="E138">
        <v>3</v>
      </c>
      <c r="F138" t="s">
        <v>63</v>
      </c>
      <c r="G138">
        <v>1973</v>
      </c>
      <c r="H138">
        <v>45</v>
      </c>
      <c r="I138">
        <v>2.2808000000000002</v>
      </c>
      <c r="J138" t="s">
        <v>92</v>
      </c>
      <c r="K138">
        <v>28</v>
      </c>
      <c r="L138">
        <v>21</v>
      </c>
      <c r="M138">
        <v>7</v>
      </c>
      <c r="N138">
        <v>1.6071</v>
      </c>
      <c r="O138">
        <v>25</v>
      </c>
      <c r="P138">
        <v>10</v>
      </c>
      <c r="Q138">
        <v>22.222200000000001</v>
      </c>
      <c r="R138" t="s">
        <v>125</v>
      </c>
    </row>
    <row r="139" spans="1:18">
      <c r="A139">
        <v>4899</v>
      </c>
      <c r="B139">
        <v>24</v>
      </c>
      <c r="C139">
        <v>4</v>
      </c>
      <c r="D139">
        <v>3.0811000000000002</v>
      </c>
      <c r="E139">
        <v>20</v>
      </c>
      <c r="F139" t="s">
        <v>64</v>
      </c>
      <c r="G139">
        <v>1656</v>
      </c>
      <c r="H139">
        <v>61</v>
      </c>
      <c r="I139">
        <v>3.6836000000000002</v>
      </c>
      <c r="J139" t="s">
        <v>91</v>
      </c>
      <c r="K139">
        <v>38</v>
      </c>
      <c r="L139">
        <v>23</v>
      </c>
      <c r="M139">
        <v>15</v>
      </c>
      <c r="N139">
        <v>1.6052999999999999</v>
      </c>
      <c r="O139">
        <v>39.473700000000001</v>
      </c>
      <c r="P139">
        <v>5</v>
      </c>
      <c r="Q139">
        <v>8.1966999999999999</v>
      </c>
      <c r="R139" t="s">
        <v>125</v>
      </c>
    </row>
    <row r="140" spans="1:18">
      <c r="A140">
        <v>7922</v>
      </c>
      <c r="B140">
        <v>20</v>
      </c>
      <c r="C140">
        <v>9</v>
      </c>
      <c r="D140">
        <v>3.1690999999999998</v>
      </c>
      <c r="E140">
        <v>6</v>
      </c>
      <c r="F140" t="s">
        <v>64</v>
      </c>
      <c r="G140">
        <v>613</v>
      </c>
      <c r="H140">
        <v>30</v>
      </c>
      <c r="I140">
        <v>4.8940000000000001</v>
      </c>
      <c r="J140" t="s">
        <v>91</v>
      </c>
      <c r="K140">
        <v>19</v>
      </c>
      <c r="L140">
        <v>12</v>
      </c>
      <c r="M140">
        <v>7</v>
      </c>
      <c r="N140">
        <v>1.5789</v>
      </c>
      <c r="O140">
        <v>36.842100000000002</v>
      </c>
      <c r="P140">
        <v>4</v>
      </c>
      <c r="Q140">
        <v>13.333299999999999</v>
      </c>
      <c r="R140" t="s">
        <v>125</v>
      </c>
    </row>
    <row r="141" spans="1:18">
      <c r="A141">
        <v>4900</v>
      </c>
      <c r="B141">
        <v>50</v>
      </c>
      <c r="C141">
        <v>2</v>
      </c>
      <c r="D141">
        <v>2.5019999999999998</v>
      </c>
      <c r="E141">
        <v>22</v>
      </c>
      <c r="F141" t="s">
        <v>63</v>
      </c>
      <c r="G141">
        <v>2446</v>
      </c>
      <c r="H141">
        <v>60</v>
      </c>
      <c r="I141">
        <v>2.4529999999999998</v>
      </c>
      <c r="J141" t="s">
        <v>92</v>
      </c>
      <c r="K141">
        <v>38</v>
      </c>
      <c r="L141">
        <v>25</v>
      </c>
      <c r="M141">
        <v>13</v>
      </c>
      <c r="N141">
        <v>1.5789</v>
      </c>
      <c r="O141">
        <v>34.210500000000003</v>
      </c>
      <c r="P141">
        <v>6</v>
      </c>
      <c r="Q141">
        <v>10</v>
      </c>
      <c r="R141" t="s">
        <v>125</v>
      </c>
    </row>
    <row r="142" spans="1:18">
      <c r="A142">
        <v>7922</v>
      </c>
      <c r="B142">
        <v>20</v>
      </c>
      <c r="C142">
        <v>9</v>
      </c>
      <c r="D142">
        <v>3.1690999999999998</v>
      </c>
      <c r="E142">
        <v>15</v>
      </c>
      <c r="F142" t="s">
        <v>64</v>
      </c>
      <c r="G142">
        <v>1788</v>
      </c>
      <c r="H142">
        <v>71</v>
      </c>
      <c r="I142">
        <v>3.9708999999999999</v>
      </c>
      <c r="J142" t="s">
        <v>91</v>
      </c>
      <c r="K142">
        <v>45</v>
      </c>
      <c r="L142">
        <v>29</v>
      </c>
      <c r="M142">
        <v>16</v>
      </c>
      <c r="N142">
        <v>1.5778000000000001</v>
      </c>
      <c r="O142">
        <v>35.555599999999998</v>
      </c>
      <c r="P142">
        <v>7</v>
      </c>
      <c r="Q142">
        <v>9.8591999999999995</v>
      </c>
      <c r="R142" t="s">
        <v>125</v>
      </c>
    </row>
    <row r="143" spans="1:18">
      <c r="A143">
        <v>7922</v>
      </c>
      <c r="B143">
        <v>20</v>
      </c>
      <c r="C143">
        <v>9</v>
      </c>
      <c r="D143">
        <v>3.1690999999999998</v>
      </c>
      <c r="E143">
        <v>17</v>
      </c>
      <c r="F143" t="s">
        <v>64</v>
      </c>
      <c r="G143">
        <v>1003</v>
      </c>
      <c r="H143">
        <v>36</v>
      </c>
      <c r="I143">
        <v>3.5891999999999999</v>
      </c>
      <c r="J143" t="s">
        <v>92</v>
      </c>
      <c r="K143">
        <v>23</v>
      </c>
      <c r="L143">
        <v>17</v>
      </c>
      <c r="M143">
        <v>6</v>
      </c>
      <c r="N143">
        <v>1.5651999999999999</v>
      </c>
      <c r="O143">
        <v>26.087</v>
      </c>
      <c r="P143">
        <v>5</v>
      </c>
      <c r="Q143">
        <v>13.8889</v>
      </c>
      <c r="R143" t="s">
        <v>125</v>
      </c>
    </row>
    <row r="144" spans="1:18">
      <c r="A144">
        <v>4900</v>
      </c>
      <c r="B144">
        <v>50</v>
      </c>
      <c r="C144">
        <v>2</v>
      </c>
      <c r="D144">
        <v>2.5019999999999998</v>
      </c>
      <c r="E144">
        <v>3</v>
      </c>
      <c r="F144" t="s">
        <v>63</v>
      </c>
      <c r="G144">
        <v>1839</v>
      </c>
      <c r="H144">
        <v>50</v>
      </c>
      <c r="I144">
        <v>2.7189000000000001</v>
      </c>
      <c r="J144" t="s">
        <v>92</v>
      </c>
      <c r="K144">
        <v>32</v>
      </c>
      <c r="L144">
        <v>21</v>
      </c>
      <c r="M144">
        <v>11</v>
      </c>
      <c r="N144">
        <v>1.5625</v>
      </c>
      <c r="O144">
        <v>34.375</v>
      </c>
      <c r="P144">
        <v>5</v>
      </c>
      <c r="Q144">
        <v>10</v>
      </c>
      <c r="R144" t="s">
        <v>125</v>
      </c>
    </row>
    <row r="145" spans="1:18">
      <c r="A145">
        <v>5311</v>
      </c>
      <c r="B145">
        <v>33</v>
      </c>
      <c r="C145">
        <v>2</v>
      </c>
      <c r="D145">
        <v>2.2545000000000002</v>
      </c>
      <c r="E145">
        <v>4</v>
      </c>
      <c r="F145" t="s">
        <v>62</v>
      </c>
      <c r="G145">
        <v>2897</v>
      </c>
      <c r="H145">
        <v>64</v>
      </c>
      <c r="I145">
        <v>2.2092000000000001</v>
      </c>
      <c r="J145" t="s">
        <v>92</v>
      </c>
      <c r="K145">
        <v>41</v>
      </c>
      <c r="L145">
        <v>30</v>
      </c>
      <c r="M145">
        <v>11</v>
      </c>
      <c r="N145">
        <v>1.5609999999999999</v>
      </c>
      <c r="O145">
        <v>26.8293</v>
      </c>
      <c r="P145">
        <v>8</v>
      </c>
      <c r="Q145">
        <v>12.5</v>
      </c>
      <c r="R145" t="s">
        <v>125</v>
      </c>
    </row>
    <row r="146" spans="1:18">
      <c r="A146">
        <v>4900</v>
      </c>
      <c r="B146">
        <v>50</v>
      </c>
      <c r="C146">
        <v>2</v>
      </c>
      <c r="D146">
        <v>2.5019999999999998</v>
      </c>
      <c r="E146">
        <v>12</v>
      </c>
      <c r="F146" t="s">
        <v>62</v>
      </c>
      <c r="G146">
        <v>6776</v>
      </c>
      <c r="H146">
        <v>155</v>
      </c>
      <c r="I146">
        <v>2.2875000000000001</v>
      </c>
      <c r="J146" t="s">
        <v>92</v>
      </c>
      <c r="K146">
        <v>100</v>
      </c>
      <c r="L146">
        <v>68</v>
      </c>
      <c r="M146">
        <v>32</v>
      </c>
      <c r="N146">
        <v>1.55</v>
      </c>
      <c r="O146">
        <v>32</v>
      </c>
      <c r="P146">
        <v>8</v>
      </c>
      <c r="Q146">
        <v>5.1612999999999998</v>
      </c>
      <c r="R146" t="s">
        <v>125</v>
      </c>
    </row>
    <row r="147" spans="1:18">
      <c r="A147">
        <v>6300</v>
      </c>
      <c r="B147">
        <v>15</v>
      </c>
      <c r="C147">
        <v>0</v>
      </c>
      <c r="D147">
        <v>1.7965</v>
      </c>
      <c r="E147">
        <v>9</v>
      </c>
      <c r="F147" t="s">
        <v>64</v>
      </c>
      <c r="G147">
        <v>1819</v>
      </c>
      <c r="H147">
        <v>51</v>
      </c>
      <c r="I147">
        <v>2.8037000000000001</v>
      </c>
      <c r="J147" t="s">
        <v>92</v>
      </c>
      <c r="K147">
        <v>33</v>
      </c>
      <c r="L147">
        <v>21</v>
      </c>
      <c r="M147">
        <v>12</v>
      </c>
      <c r="N147">
        <v>1.5455000000000001</v>
      </c>
      <c r="O147">
        <v>36.363599999999998</v>
      </c>
      <c r="P147">
        <v>4</v>
      </c>
      <c r="Q147">
        <v>7.8430999999999997</v>
      </c>
      <c r="R147" t="s">
        <v>125</v>
      </c>
    </row>
    <row r="148" spans="1:18">
      <c r="A148">
        <v>5311</v>
      </c>
      <c r="B148">
        <v>33</v>
      </c>
      <c r="C148">
        <v>2</v>
      </c>
      <c r="D148">
        <v>2.2545000000000002</v>
      </c>
      <c r="E148">
        <v>3</v>
      </c>
      <c r="F148" t="s">
        <v>64</v>
      </c>
      <c r="G148">
        <v>1484</v>
      </c>
      <c r="H148">
        <v>54</v>
      </c>
      <c r="I148">
        <v>3.6387999999999998</v>
      </c>
      <c r="J148" t="s">
        <v>91</v>
      </c>
      <c r="K148">
        <v>35</v>
      </c>
      <c r="L148">
        <v>24</v>
      </c>
      <c r="M148">
        <v>11</v>
      </c>
      <c r="N148">
        <v>1.5428999999999999</v>
      </c>
      <c r="O148">
        <v>31.428599999999999</v>
      </c>
      <c r="P148">
        <v>6</v>
      </c>
      <c r="Q148">
        <v>11.1111</v>
      </c>
      <c r="R148" t="s">
        <v>125</v>
      </c>
    </row>
    <row r="149" spans="1:18">
      <c r="A149">
        <v>4899</v>
      </c>
      <c r="B149">
        <v>24</v>
      </c>
      <c r="C149">
        <v>4</v>
      </c>
      <c r="D149">
        <v>3.0811000000000002</v>
      </c>
      <c r="E149">
        <v>14</v>
      </c>
      <c r="F149" t="s">
        <v>64</v>
      </c>
      <c r="G149">
        <v>2922</v>
      </c>
      <c r="H149">
        <v>111</v>
      </c>
      <c r="I149">
        <v>3.7988</v>
      </c>
      <c r="J149" t="s">
        <v>91</v>
      </c>
      <c r="K149">
        <v>72</v>
      </c>
      <c r="L149">
        <v>50</v>
      </c>
      <c r="M149">
        <v>22</v>
      </c>
      <c r="N149">
        <v>1.5417000000000001</v>
      </c>
      <c r="O149">
        <v>30.555599999999998</v>
      </c>
      <c r="P149">
        <v>7</v>
      </c>
      <c r="Q149">
        <v>6.3063000000000002</v>
      </c>
      <c r="R149" t="s">
        <v>125</v>
      </c>
    </row>
    <row r="150" spans="1:18">
      <c r="A150">
        <v>4899</v>
      </c>
      <c r="B150">
        <v>24</v>
      </c>
      <c r="C150">
        <v>4</v>
      </c>
      <c r="D150">
        <v>3.0811000000000002</v>
      </c>
      <c r="E150">
        <v>5</v>
      </c>
      <c r="F150" t="s">
        <v>64</v>
      </c>
      <c r="G150">
        <v>2042</v>
      </c>
      <c r="H150">
        <v>77</v>
      </c>
      <c r="I150">
        <v>3.7707999999999999</v>
      </c>
      <c r="J150" t="s">
        <v>91</v>
      </c>
      <c r="K150">
        <v>50</v>
      </c>
      <c r="L150">
        <v>34</v>
      </c>
      <c r="M150">
        <v>16</v>
      </c>
      <c r="N150">
        <v>1.54</v>
      </c>
      <c r="O150">
        <v>32</v>
      </c>
      <c r="P150">
        <v>5</v>
      </c>
      <c r="Q150">
        <v>6.4935</v>
      </c>
      <c r="R150" t="s">
        <v>125</v>
      </c>
    </row>
    <row r="151" spans="1:18">
      <c r="A151">
        <v>5300</v>
      </c>
      <c r="B151">
        <v>20</v>
      </c>
      <c r="C151">
        <v>0</v>
      </c>
      <c r="D151">
        <v>2.0874000000000001</v>
      </c>
      <c r="E151">
        <v>22</v>
      </c>
      <c r="F151" t="s">
        <v>63</v>
      </c>
      <c r="G151">
        <v>7034</v>
      </c>
      <c r="H151">
        <v>149</v>
      </c>
      <c r="I151">
        <v>2.1183000000000001</v>
      </c>
      <c r="J151" t="s">
        <v>92</v>
      </c>
      <c r="K151">
        <v>97</v>
      </c>
      <c r="L151">
        <v>72</v>
      </c>
      <c r="M151">
        <v>25</v>
      </c>
      <c r="N151">
        <v>1.5361</v>
      </c>
      <c r="O151">
        <v>25.773199999999999</v>
      </c>
      <c r="P151">
        <v>10</v>
      </c>
      <c r="Q151">
        <v>6.7114000000000003</v>
      </c>
      <c r="R151" t="s">
        <v>125</v>
      </c>
    </row>
    <row r="152" spans="1:18">
      <c r="A152">
        <v>7922</v>
      </c>
      <c r="B152">
        <v>20</v>
      </c>
      <c r="C152">
        <v>9</v>
      </c>
      <c r="D152">
        <v>3.1690999999999998</v>
      </c>
      <c r="E152">
        <v>12</v>
      </c>
      <c r="F152" t="s">
        <v>64</v>
      </c>
      <c r="G152">
        <v>1251</v>
      </c>
      <c r="H152">
        <v>43</v>
      </c>
      <c r="I152">
        <v>3.4373</v>
      </c>
      <c r="J152" t="s">
        <v>92</v>
      </c>
      <c r="K152">
        <v>28</v>
      </c>
      <c r="L152">
        <v>16</v>
      </c>
      <c r="M152">
        <v>12</v>
      </c>
      <c r="N152">
        <v>1.5357000000000001</v>
      </c>
      <c r="O152">
        <v>42.857100000000003</v>
      </c>
      <c r="P152">
        <v>3</v>
      </c>
      <c r="Q152">
        <v>6.9767000000000001</v>
      </c>
      <c r="R152" t="s">
        <v>125</v>
      </c>
    </row>
    <row r="153" spans="1:18">
      <c r="A153">
        <v>5311</v>
      </c>
      <c r="B153">
        <v>33</v>
      </c>
      <c r="C153">
        <v>2</v>
      </c>
      <c r="D153">
        <v>2.2545000000000002</v>
      </c>
      <c r="E153">
        <v>8</v>
      </c>
      <c r="F153" t="s">
        <v>64</v>
      </c>
      <c r="G153">
        <v>6580</v>
      </c>
      <c r="H153">
        <v>203</v>
      </c>
      <c r="I153">
        <v>3.0851000000000002</v>
      </c>
      <c r="J153" t="s">
        <v>92</v>
      </c>
      <c r="K153">
        <v>133</v>
      </c>
      <c r="L153">
        <v>96</v>
      </c>
      <c r="M153">
        <v>37</v>
      </c>
      <c r="N153">
        <v>1.5263</v>
      </c>
      <c r="O153">
        <v>27.819600000000001</v>
      </c>
      <c r="P153">
        <v>8</v>
      </c>
      <c r="Q153">
        <v>3.9409000000000001</v>
      </c>
      <c r="R153" t="s">
        <v>125</v>
      </c>
    </row>
    <row r="154" spans="1:18">
      <c r="A154">
        <v>4900</v>
      </c>
      <c r="B154">
        <v>50</v>
      </c>
      <c r="C154">
        <v>2</v>
      </c>
      <c r="D154">
        <v>2.5019999999999998</v>
      </c>
      <c r="E154">
        <v>11</v>
      </c>
      <c r="F154" t="s">
        <v>64</v>
      </c>
      <c r="G154">
        <v>4959</v>
      </c>
      <c r="H154">
        <v>151</v>
      </c>
      <c r="I154">
        <v>3.0449999999999999</v>
      </c>
      <c r="J154" t="s">
        <v>92</v>
      </c>
      <c r="K154">
        <v>99</v>
      </c>
      <c r="L154">
        <v>69</v>
      </c>
      <c r="M154">
        <v>30</v>
      </c>
      <c r="N154">
        <v>1.5253000000000001</v>
      </c>
      <c r="O154">
        <v>30.303000000000001</v>
      </c>
      <c r="P154">
        <v>6</v>
      </c>
      <c r="Q154">
        <v>3.9735</v>
      </c>
      <c r="R154" t="s">
        <v>125</v>
      </c>
    </row>
    <row r="155" spans="1:18">
      <c r="A155">
        <v>5311</v>
      </c>
      <c r="B155">
        <v>33</v>
      </c>
      <c r="C155">
        <v>2</v>
      </c>
      <c r="D155">
        <v>2.2545000000000002</v>
      </c>
      <c r="E155">
        <v>17</v>
      </c>
      <c r="F155" t="s">
        <v>64</v>
      </c>
      <c r="G155">
        <v>4039</v>
      </c>
      <c r="H155">
        <v>125</v>
      </c>
      <c r="I155">
        <v>3.0948000000000002</v>
      </c>
      <c r="J155" t="s">
        <v>92</v>
      </c>
      <c r="K155">
        <v>82</v>
      </c>
      <c r="L155">
        <v>68</v>
      </c>
      <c r="M155">
        <v>14</v>
      </c>
      <c r="N155">
        <v>1.5244</v>
      </c>
      <c r="O155">
        <v>17.0732</v>
      </c>
      <c r="P155">
        <v>19</v>
      </c>
      <c r="Q155">
        <v>15.2</v>
      </c>
      <c r="R155" t="s">
        <v>125</v>
      </c>
    </row>
    <row r="156" spans="1:18">
      <c r="A156">
        <v>4900</v>
      </c>
      <c r="B156">
        <v>50</v>
      </c>
      <c r="C156">
        <v>2</v>
      </c>
      <c r="D156">
        <v>2.5019999999999998</v>
      </c>
      <c r="E156">
        <v>4</v>
      </c>
      <c r="F156" t="s">
        <v>64</v>
      </c>
      <c r="G156">
        <v>2374</v>
      </c>
      <c r="H156">
        <v>76</v>
      </c>
      <c r="I156">
        <v>3.2014</v>
      </c>
      <c r="J156" t="s">
        <v>92</v>
      </c>
      <c r="K156">
        <v>50</v>
      </c>
      <c r="L156">
        <v>33</v>
      </c>
      <c r="M156">
        <v>17</v>
      </c>
      <c r="N156">
        <v>1.52</v>
      </c>
      <c r="O156">
        <v>34</v>
      </c>
      <c r="P156">
        <v>6</v>
      </c>
      <c r="Q156">
        <v>7.8947000000000003</v>
      </c>
      <c r="R156" t="s">
        <v>125</v>
      </c>
    </row>
    <row r="157" spans="1:18">
      <c r="A157">
        <v>4899</v>
      </c>
      <c r="B157">
        <v>24</v>
      </c>
      <c r="C157">
        <v>4</v>
      </c>
      <c r="D157">
        <v>3.0811000000000002</v>
      </c>
      <c r="E157">
        <v>9</v>
      </c>
      <c r="F157" t="s">
        <v>64</v>
      </c>
      <c r="G157">
        <v>2263</v>
      </c>
      <c r="H157">
        <v>76</v>
      </c>
      <c r="I157">
        <v>3.3584000000000001</v>
      </c>
      <c r="J157" t="s">
        <v>92</v>
      </c>
      <c r="K157">
        <v>50</v>
      </c>
      <c r="L157">
        <v>37</v>
      </c>
      <c r="M157">
        <v>13</v>
      </c>
      <c r="N157">
        <v>1.52</v>
      </c>
      <c r="O157">
        <v>26</v>
      </c>
      <c r="P157">
        <v>6</v>
      </c>
      <c r="Q157">
        <v>7.8947000000000003</v>
      </c>
      <c r="R157" t="s">
        <v>125</v>
      </c>
    </row>
    <row r="158" spans="1:18">
      <c r="A158">
        <v>4900</v>
      </c>
      <c r="B158">
        <v>50</v>
      </c>
      <c r="C158">
        <v>2</v>
      </c>
      <c r="D158">
        <v>2.5019999999999998</v>
      </c>
      <c r="E158">
        <v>19</v>
      </c>
      <c r="F158" t="s">
        <v>64</v>
      </c>
      <c r="G158">
        <v>3187</v>
      </c>
      <c r="H158">
        <v>126</v>
      </c>
      <c r="I158">
        <v>3.9535999999999998</v>
      </c>
      <c r="J158" t="s">
        <v>91</v>
      </c>
      <c r="K158">
        <v>83</v>
      </c>
      <c r="L158">
        <v>55</v>
      </c>
      <c r="M158">
        <v>28</v>
      </c>
      <c r="N158">
        <v>1.5181</v>
      </c>
      <c r="O158">
        <v>33.734900000000003</v>
      </c>
      <c r="P158">
        <v>7</v>
      </c>
      <c r="Q158">
        <v>5.5556000000000001</v>
      </c>
      <c r="R158" t="s">
        <v>125</v>
      </c>
    </row>
    <row r="159" spans="1:18">
      <c r="A159">
        <v>4900</v>
      </c>
      <c r="B159">
        <v>50</v>
      </c>
      <c r="C159">
        <v>2</v>
      </c>
      <c r="D159">
        <v>2.5019999999999998</v>
      </c>
      <c r="E159">
        <v>6</v>
      </c>
      <c r="F159" t="s">
        <v>62</v>
      </c>
      <c r="G159">
        <v>4788</v>
      </c>
      <c r="H159">
        <v>115</v>
      </c>
      <c r="I159">
        <v>2.4018000000000002</v>
      </c>
      <c r="J159" t="s">
        <v>92</v>
      </c>
      <c r="K159">
        <v>76</v>
      </c>
      <c r="L159">
        <v>50</v>
      </c>
      <c r="M159">
        <v>26</v>
      </c>
      <c r="N159">
        <v>1.5132000000000001</v>
      </c>
      <c r="O159">
        <v>34.210500000000003</v>
      </c>
      <c r="P159">
        <v>4</v>
      </c>
      <c r="Q159">
        <v>3.4782999999999999</v>
      </c>
      <c r="R159" t="s">
        <v>125</v>
      </c>
    </row>
    <row r="160" spans="1:18">
      <c r="A160">
        <v>7922</v>
      </c>
      <c r="B160">
        <v>20</v>
      </c>
      <c r="C160">
        <v>9</v>
      </c>
      <c r="D160">
        <v>3.1690999999999998</v>
      </c>
      <c r="E160">
        <v>11</v>
      </c>
      <c r="F160" t="s">
        <v>64</v>
      </c>
      <c r="G160">
        <v>1213</v>
      </c>
      <c r="H160">
        <v>59</v>
      </c>
      <c r="I160">
        <v>4.8639999999999999</v>
      </c>
      <c r="J160" t="s">
        <v>91</v>
      </c>
      <c r="K160">
        <v>39</v>
      </c>
      <c r="L160">
        <v>25</v>
      </c>
      <c r="M160">
        <v>14</v>
      </c>
      <c r="N160">
        <v>1.5127999999999999</v>
      </c>
      <c r="O160">
        <v>35.897399999999998</v>
      </c>
      <c r="P160">
        <v>4</v>
      </c>
      <c r="Q160">
        <v>6.7797000000000001</v>
      </c>
      <c r="R160" t="s">
        <v>125</v>
      </c>
    </row>
    <row r="161" spans="1:18">
      <c r="A161">
        <v>4900</v>
      </c>
      <c r="B161">
        <v>50</v>
      </c>
      <c r="C161">
        <v>2</v>
      </c>
      <c r="D161">
        <v>2.5019999999999998</v>
      </c>
      <c r="E161">
        <v>23</v>
      </c>
      <c r="F161" t="s">
        <v>62</v>
      </c>
      <c r="G161">
        <v>2850</v>
      </c>
      <c r="H161">
        <v>71</v>
      </c>
      <c r="I161">
        <v>2.4912000000000001</v>
      </c>
      <c r="J161" t="s">
        <v>92</v>
      </c>
      <c r="K161">
        <v>47</v>
      </c>
      <c r="L161">
        <v>32</v>
      </c>
      <c r="M161">
        <v>15</v>
      </c>
      <c r="N161">
        <v>1.5105999999999999</v>
      </c>
      <c r="O161">
        <v>31.914899999999999</v>
      </c>
      <c r="P161">
        <v>5</v>
      </c>
      <c r="Q161">
        <v>7.0423</v>
      </c>
      <c r="R161" t="s">
        <v>125</v>
      </c>
    </row>
    <row r="162" spans="1:18">
      <c r="A162">
        <v>4899</v>
      </c>
      <c r="B162">
        <v>24</v>
      </c>
      <c r="C162">
        <v>4</v>
      </c>
      <c r="D162">
        <v>3.0811000000000002</v>
      </c>
      <c r="E162">
        <v>23</v>
      </c>
      <c r="F162" t="s">
        <v>64</v>
      </c>
      <c r="G162">
        <v>1286</v>
      </c>
      <c r="H162">
        <v>45</v>
      </c>
      <c r="I162">
        <v>3.4992000000000001</v>
      </c>
      <c r="J162" t="s">
        <v>92</v>
      </c>
      <c r="K162">
        <v>30</v>
      </c>
      <c r="L162">
        <v>19</v>
      </c>
      <c r="M162">
        <v>11</v>
      </c>
      <c r="N162">
        <v>1.5</v>
      </c>
      <c r="O162">
        <v>36.666699999999999</v>
      </c>
      <c r="P162">
        <v>3</v>
      </c>
      <c r="Q162">
        <v>6.6666999999999996</v>
      </c>
      <c r="R162" t="s">
        <v>125</v>
      </c>
    </row>
    <row r="163" spans="1:18">
      <c r="A163">
        <v>5211</v>
      </c>
      <c r="B163">
        <v>2</v>
      </c>
      <c r="C163">
        <v>0</v>
      </c>
      <c r="D163">
        <v>1.4911000000000001</v>
      </c>
      <c r="E163">
        <v>3</v>
      </c>
      <c r="F163" t="s">
        <v>63</v>
      </c>
      <c r="G163">
        <v>667</v>
      </c>
      <c r="H163">
        <v>18</v>
      </c>
      <c r="I163">
        <v>2.6987000000000001</v>
      </c>
      <c r="J163" t="s">
        <v>92</v>
      </c>
      <c r="K163">
        <v>12</v>
      </c>
      <c r="L163">
        <v>8</v>
      </c>
      <c r="M163">
        <v>4</v>
      </c>
      <c r="N163">
        <v>1.5</v>
      </c>
      <c r="O163">
        <v>33.333300000000001</v>
      </c>
      <c r="P163">
        <v>4</v>
      </c>
      <c r="Q163">
        <v>22.222200000000001</v>
      </c>
      <c r="R163" t="s">
        <v>125</v>
      </c>
    </row>
    <row r="164" spans="1:18">
      <c r="A164">
        <v>4900</v>
      </c>
      <c r="B164">
        <v>50</v>
      </c>
      <c r="C164">
        <v>2</v>
      </c>
      <c r="D164">
        <v>2.5019999999999998</v>
      </c>
      <c r="E164">
        <v>2</v>
      </c>
      <c r="F164" t="s">
        <v>62</v>
      </c>
      <c r="G164">
        <v>3176</v>
      </c>
      <c r="H164">
        <v>87</v>
      </c>
      <c r="I164">
        <v>2.7393000000000001</v>
      </c>
      <c r="J164" t="s">
        <v>92</v>
      </c>
      <c r="K164">
        <v>58</v>
      </c>
      <c r="L164">
        <v>39</v>
      </c>
      <c r="M164">
        <v>19</v>
      </c>
      <c r="N164">
        <v>1.5</v>
      </c>
      <c r="O164">
        <v>32.758600000000001</v>
      </c>
      <c r="P164">
        <v>4</v>
      </c>
      <c r="Q164">
        <v>4.5976999999999997</v>
      </c>
      <c r="R164" t="s">
        <v>125</v>
      </c>
    </row>
    <row r="165" spans="1:18">
      <c r="A165">
        <v>4899</v>
      </c>
      <c r="B165">
        <v>24</v>
      </c>
      <c r="C165">
        <v>4</v>
      </c>
      <c r="D165">
        <v>3.0811000000000002</v>
      </c>
      <c r="E165">
        <v>10</v>
      </c>
      <c r="F165" t="s">
        <v>64</v>
      </c>
      <c r="G165">
        <v>2886</v>
      </c>
      <c r="H165">
        <v>108</v>
      </c>
      <c r="I165">
        <v>3.7422</v>
      </c>
      <c r="J165" t="s">
        <v>91</v>
      </c>
      <c r="K165">
        <v>72</v>
      </c>
      <c r="L165">
        <v>49</v>
      </c>
      <c r="M165">
        <v>23</v>
      </c>
      <c r="N165">
        <v>1.5</v>
      </c>
      <c r="O165">
        <v>31.944400000000002</v>
      </c>
      <c r="P165">
        <v>6</v>
      </c>
      <c r="Q165">
        <v>5.5556000000000001</v>
      </c>
      <c r="R165" t="s">
        <v>125</v>
      </c>
    </row>
    <row r="166" spans="1:18">
      <c r="A166">
        <v>4900</v>
      </c>
      <c r="B166">
        <v>50</v>
      </c>
      <c r="C166">
        <v>2</v>
      </c>
      <c r="D166">
        <v>2.5019999999999998</v>
      </c>
      <c r="E166">
        <v>1</v>
      </c>
      <c r="F166" t="s">
        <v>64</v>
      </c>
      <c r="G166">
        <v>2240</v>
      </c>
      <c r="H166">
        <v>75</v>
      </c>
      <c r="I166">
        <v>3.3481999999999998</v>
      </c>
      <c r="J166" t="s">
        <v>92</v>
      </c>
      <c r="K166">
        <v>50</v>
      </c>
      <c r="L166">
        <v>38</v>
      </c>
      <c r="M166">
        <v>12</v>
      </c>
      <c r="N166">
        <v>1.5</v>
      </c>
      <c r="O166">
        <v>24</v>
      </c>
      <c r="P166">
        <v>5</v>
      </c>
      <c r="Q166">
        <v>6.6666999999999996</v>
      </c>
      <c r="R166" t="s">
        <v>125</v>
      </c>
    </row>
    <row r="167" spans="1:18">
      <c r="A167">
        <v>5311</v>
      </c>
      <c r="B167">
        <v>33</v>
      </c>
      <c r="C167">
        <v>2</v>
      </c>
      <c r="D167">
        <v>2.2545000000000002</v>
      </c>
      <c r="E167">
        <v>4</v>
      </c>
      <c r="F167" t="s">
        <v>64</v>
      </c>
      <c r="G167">
        <v>1587</v>
      </c>
      <c r="H167">
        <v>63</v>
      </c>
      <c r="I167">
        <v>3.9698000000000002</v>
      </c>
      <c r="J167" t="s">
        <v>91</v>
      </c>
      <c r="K167">
        <v>42</v>
      </c>
      <c r="L167">
        <v>33</v>
      </c>
      <c r="M167">
        <v>9</v>
      </c>
      <c r="N167">
        <v>1.5</v>
      </c>
      <c r="O167">
        <v>21.428599999999999</v>
      </c>
      <c r="P167">
        <v>7</v>
      </c>
      <c r="Q167">
        <v>11.1111</v>
      </c>
      <c r="R167" t="s">
        <v>125</v>
      </c>
    </row>
    <row r="168" spans="1:18">
      <c r="A168">
        <v>5300</v>
      </c>
      <c r="B168">
        <v>20</v>
      </c>
      <c r="C168">
        <v>0</v>
      </c>
      <c r="D168">
        <v>2.0874000000000001</v>
      </c>
      <c r="E168">
        <v>21</v>
      </c>
      <c r="F168" t="s">
        <v>63</v>
      </c>
      <c r="G168">
        <v>6851</v>
      </c>
      <c r="H168">
        <v>145</v>
      </c>
      <c r="I168">
        <v>2.1164999999999998</v>
      </c>
      <c r="J168" t="s">
        <v>92</v>
      </c>
      <c r="K168">
        <v>97</v>
      </c>
      <c r="L168">
        <v>72</v>
      </c>
      <c r="M168">
        <v>25</v>
      </c>
      <c r="N168">
        <v>1.4947999999999999</v>
      </c>
      <c r="O168">
        <v>25.773199999999999</v>
      </c>
      <c r="P168">
        <v>8</v>
      </c>
      <c r="Q168">
        <v>5.5171999999999999</v>
      </c>
      <c r="R168" t="s">
        <v>126</v>
      </c>
    </row>
    <row r="169" spans="1:18">
      <c r="A169">
        <v>4900</v>
      </c>
      <c r="B169">
        <v>50</v>
      </c>
      <c r="C169">
        <v>2</v>
      </c>
      <c r="D169">
        <v>2.5019999999999998</v>
      </c>
      <c r="E169">
        <v>16</v>
      </c>
      <c r="F169" t="s">
        <v>63</v>
      </c>
      <c r="G169">
        <v>3927</v>
      </c>
      <c r="H169">
        <v>106</v>
      </c>
      <c r="I169">
        <v>2.6993</v>
      </c>
      <c r="J169" t="s">
        <v>92</v>
      </c>
      <c r="K169">
        <v>71</v>
      </c>
      <c r="L169">
        <v>50</v>
      </c>
      <c r="M169">
        <v>21</v>
      </c>
      <c r="N169">
        <v>1.4930000000000001</v>
      </c>
      <c r="O169">
        <v>29.577500000000001</v>
      </c>
      <c r="P169">
        <v>4</v>
      </c>
      <c r="Q169">
        <v>3.7736000000000001</v>
      </c>
      <c r="R169" t="s">
        <v>126</v>
      </c>
    </row>
    <row r="170" spans="1:18">
      <c r="A170">
        <v>4899</v>
      </c>
      <c r="B170">
        <v>24</v>
      </c>
      <c r="C170">
        <v>4</v>
      </c>
      <c r="D170">
        <v>3.0811000000000002</v>
      </c>
      <c r="E170">
        <v>4</v>
      </c>
      <c r="F170" t="s">
        <v>64</v>
      </c>
      <c r="G170">
        <v>2313</v>
      </c>
      <c r="H170">
        <v>79</v>
      </c>
      <c r="I170">
        <v>3.4155000000000002</v>
      </c>
      <c r="J170" t="s">
        <v>92</v>
      </c>
      <c r="K170">
        <v>53</v>
      </c>
      <c r="L170">
        <v>36</v>
      </c>
      <c r="M170">
        <v>17</v>
      </c>
      <c r="N170">
        <v>1.4905999999999999</v>
      </c>
      <c r="O170">
        <v>32.075499999999998</v>
      </c>
      <c r="P170">
        <v>5</v>
      </c>
      <c r="Q170">
        <v>6.3291000000000004</v>
      </c>
      <c r="R170" t="s">
        <v>126</v>
      </c>
    </row>
    <row r="171" spans="1:18">
      <c r="A171">
        <v>4814</v>
      </c>
      <c r="B171">
        <v>44</v>
      </c>
      <c r="C171">
        <v>1</v>
      </c>
      <c r="D171">
        <v>2.3529</v>
      </c>
      <c r="E171">
        <v>20</v>
      </c>
      <c r="F171" t="s">
        <v>64</v>
      </c>
      <c r="G171">
        <v>3409</v>
      </c>
      <c r="H171">
        <v>107</v>
      </c>
      <c r="I171">
        <v>3.1387999999999998</v>
      </c>
      <c r="J171" t="s">
        <v>92</v>
      </c>
      <c r="K171">
        <v>72</v>
      </c>
      <c r="L171">
        <v>54</v>
      </c>
      <c r="M171">
        <v>18</v>
      </c>
      <c r="N171">
        <v>1.4861</v>
      </c>
      <c r="O171">
        <v>25</v>
      </c>
      <c r="P171">
        <v>6</v>
      </c>
      <c r="Q171">
        <v>5.6074999999999999</v>
      </c>
      <c r="R171" t="s">
        <v>126</v>
      </c>
    </row>
    <row r="172" spans="1:18">
      <c r="A172">
        <v>6300</v>
      </c>
      <c r="B172">
        <v>15</v>
      </c>
      <c r="C172">
        <v>0</v>
      </c>
      <c r="D172">
        <v>1.7965</v>
      </c>
      <c r="E172">
        <v>14</v>
      </c>
      <c r="F172" t="s">
        <v>64</v>
      </c>
      <c r="G172">
        <v>1876</v>
      </c>
      <c r="H172">
        <v>46</v>
      </c>
      <c r="I172">
        <v>2.452</v>
      </c>
      <c r="J172" t="s">
        <v>92</v>
      </c>
      <c r="K172">
        <v>31</v>
      </c>
      <c r="L172">
        <v>22</v>
      </c>
      <c r="M172">
        <v>9</v>
      </c>
      <c r="N172">
        <v>1.4839</v>
      </c>
      <c r="O172">
        <v>29.032299999999999</v>
      </c>
      <c r="P172">
        <v>6</v>
      </c>
      <c r="Q172">
        <v>13.0435</v>
      </c>
      <c r="R172" t="s">
        <v>126</v>
      </c>
    </row>
    <row r="173" spans="1:18">
      <c r="A173">
        <v>4814</v>
      </c>
      <c r="B173">
        <v>44</v>
      </c>
      <c r="C173">
        <v>1</v>
      </c>
      <c r="D173">
        <v>2.3529</v>
      </c>
      <c r="E173">
        <v>5</v>
      </c>
      <c r="F173" t="s">
        <v>64</v>
      </c>
      <c r="G173">
        <v>3268</v>
      </c>
      <c r="H173">
        <v>135</v>
      </c>
      <c r="I173">
        <v>4.1310000000000002</v>
      </c>
      <c r="J173" t="s">
        <v>91</v>
      </c>
      <c r="K173">
        <v>91</v>
      </c>
      <c r="L173">
        <v>65</v>
      </c>
      <c r="M173">
        <v>26</v>
      </c>
      <c r="N173">
        <v>1.4835</v>
      </c>
      <c r="O173">
        <v>28.571400000000001</v>
      </c>
      <c r="P173">
        <v>5</v>
      </c>
      <c r="Q173">
        <v>3.7037</v>
      </c>
      <c r="R173" t="s">
        <v>126</v>
      </c>
    </row>
    <row r="174" spans="1:18">
      <c r="A174">
        <v>5651</v>
      </c>
      <c r="B174">
        <v>17</v>
      </c>
      <c r="C174">
        <v>0</v>
      </c>
      <c r="D174">
        <v>2.0200999999999998</v>
      </c>
      <c r="E174">
        <v>13</v>
      </c>
      <c r="F174" t="s">
        <v>63</v>
      </c>
      <c r="G174">
        <v>2082</v>
      </c>
      <c r="H174">
        <v>65</v>
      </c>
      <c r="I174">
        <v>3.1219999999999999</v>
      </c>
      <c r="J174" t="s">
        <v>92</v>
      </c>
      <c r="K174">
        <v>44</v>
      </c>
      <c r="L174">
        <v>32</v>
      </c>
      <c r="M174">
        <v>12</v>
      </c>
      <c r="N174">
        <v>1.4773000000000001</v>
      </c>
      <c r="O174">
        <v>27.2727</v>
      </c>
      <c r="P174">
        <v>9</v>
      </c>
      <c r="Q174">
        <v>13.8462</v>
      </c>
      <c r="R174" t="s">
        <v>126</v>
      </c>
    </row>
    <row r="175" spans="1:18">
      <c r="A175">
        <v>4900</v>
      </c>
      <c r="B175">
        <v>50</v>
      </c>
      <c r="C175">
        <v>2</v>
      </c>
      <c r="D175">
        <v>2.5019999999999998</v>
      </c>
      <c r="E175">
        <v>12</v>
      </c>
      <c r="F175" t="s">
        <v>63</v>
      </c>
      <c r="G175">
        <v>4777</v>
      </c>
      <c r="H175">
        <v>124</v>
      </c>
      <c r="I175">
        <v>2.5958000000000001</v>
      </c>
      <c r="J175" t="s">
        <v>92</v>
      </c>
      <c r="K175">
        <v>84</v>
      </c>
      <c r="L175">
        <v>54</v>
      </c>
      <c r="M175">
        <v>30</v>
      </c>
      <c r="N175">
        <v>1.4762</v>
      </c>
      <c r="O175">
        <v>35.714300000000001</v>
      </c>
      <c r="P175">
        <v>5</v>
      </c>
      <c r="Q175">
        <v>4.0323000000000002</v>
      </c>
      <c r="R175" t="s">
        <v>126</v>
      </c>
    </row>
    <row r="176" spans="1:18">
      <c r="A176">
        <v>4814</v>
      </c>
      <c r="B176">
        <v>44</v>
      </c>
      <c r="C176">
        <v>1</v>
      </c>
      <c r="D176">
        <v>2.3529</v>
      </c>
      <c r="E176">
        <v>15</v>
      </c>
      <c r="F176" t="s">
        <v>64</v>
      </c>
      <c r="G176">
        <v>5618</v>
      </c>
      <c r="H176">
        <v>183</v>
      </c>
      <c r="I176">
        <v>3.2574000000000001</v>
      </c>
      <c r="J176" t="s">
        <v>92</v>
      </c>
      <c r="K176">
        <v>124</v>
      </c>
      <c r="L176">
        <v>90</v>
      </c>
      <c r="M176">
        <v>34</v>
      </c>
      <c r="N176">
        <v>1.4758</v>
      </c>
      <c r="O176">
        <v>27.4194</v>
      </c>
      <c r="P176">
        <v>5</v>
      </c>
      <c r="Q176">
        <v>2.7322000000000002</v>
      </c>
      <c r="R176" t="s">
        <v>126</v>
      </c>
    </row>
    <row r="177" spans="1:18">
      <c r="A177">
        <v>7922</v>
      </c>
      <c r="B177">
        <v>20</v>
      </c>
      <c r="C177">
        <v>9</v>
      </c>
      <c r="D177">
        <v>3.1690999999999998</v>
      </c>
      <c r="E177">
        <v>19</v>
      </c>
      <c r="F177" t="s">
        <v>62</v>
      </c>
      <c r="G177">
        <v>766</v>
      </c>
      <c r="H177">
        <v>22</v>
      </c>
      <c r="I177">
        <v>2.8721000000000001</v>
      </c>
      <c r="J177" t="s">
        <v>92</v>
      </c>
      <c r="K177">
        <v>15</v>
      </c>
      <c r="L177">
        <v>10</v>
      </c>
      <c r="M177">
        <v>5</v>
      </c>
      <c r="N177">
        <v>1.4666999999999999</v>
      </c>
      <c r="O177">
        <v>33.333300000000001</v>
      </c>
      <c r="P177">
        <v>3</v>
      </c>
      <c r="Q177">
        <v>13.6364</v>
      </c>
      <c r="R177" t="s">
        <v>126</v>
      </c>
    </row>
    <row r="178" spans="1:18">
      <c r="A178">
        <v>4900</v>
      </c>
      <c r="B178">
        <v>50</v>
      </c>
      <c r="C178">
        <v>2</v>
      </c>
      <c r="D178">
        <v>2.5019999999999998</v>
      </c>
      <c r="E178">
        <v>17</v>
      </c>
      <c r="F178" t="s">
        <v>64</v>
      </c>
      <c r="G178">
        <v>3305</v>
      </c>
      <c r="H178">
        <v>104</v>
      </c>
      <c r="I178">
        <v>3.1467999999999998</v>
      </c>
      <c r="J178" t="s">
        <v>92</v>
      </c>
      <c r="K178">
        <v>71</v>
      </c>
      <c r="L178">
        <v>53</v>
      </c>
      <c r="M178">
        <v>18</v>
      </c>
      <c r="N178">
        <v>1.4648000000000001</v>
      </c>
      <c r="O178">
        <v>25.3521</v>
      </c>
      <c r="P178">
        <v>6</v>
      </c>
      <c r="Q178">
        <v>5.7691999999999997</v>
      </c>
      <c r="R178" t="s">
        <v>126</v>
      </c>
    </row>
    <row r="179" spans="1:18">
      <c r="A179">
        <v>4900</v>
      </c>
      <c r="B179">
        <v>50</v>
      </c>
      <c r="C179">
        <v>2</v>
      </c>
      <c r="D179">
        <v>2.5019999999999998</v>
      </c>
      <c r="E179">
        <v>7</v>
      </c>
      <c r="F179" t="s">
        <v>64</v>
      </c>
      <c r="G179">
        <v>3292</v>
      </c>
      <c r="H179">
        <v>123</v>
      </c>
      <c r="I179">
        <v>3.7363</v>
      </c>
      <c r="J179" t="s">
        <v>91</v>
      </c>
      <c r="K179">
        <v>84</v>
      </c>
      <c r="L179">
        <v>57</v>
      </c>
      <c r="M179">
        <v>27</v>
      </c>
      <c r="N179">
        <v>1.4642999999999999</v>
      </c>
      <c r="O179">
        <v>32.142899999999997</v>
      </c>
      <c r="P179">
        <v>5</v>
      </c>
      <c r="Q179">
        <v>4.0650000000000004</v>
      </c>
      <c r="R179" t="s">
        <v>126</v>
      </c>
    </row>
    <row r="180" spans="1:18">
      <c r="A180">
        <v>4900</v>
      </c>
      <c r="B180">
        <v>50</v>
      </c>
      <c r="C180">
        <v>2</v>
      </c>
      <c r="D180">
        <v>2.5019999999999998</v>
      </c>
      <c r="E180">
        <v>13</v>
      </c>
      <c r="F180" t="s">
        <v>64</v>
      </c>
      <c r="G180">
        <v>4380</v>
      </c>
      <c r="H180">
        <v>133</v>
      </c>
      <c r="I180">
        <v>3.0365000000000002</v>
      </c>
      <c r="J180" t="s">
        <v>92</v>
      </c>
      <c r="K180">
        <v>91</v>
      </c>
      <c r="L180">
        <v>65</v>
      </c>
      <c r="M180">
        <v>26</v>
      </c>
      <c r="N180">
        <v>1.4615</v>
      </c>
      <c r="O180">
        <v>28.571400000000001</v>
      </c>
      <c r="P180">
        <v>6</v>
      </c>
      <c r="Q180">
        <v>4.5113000000000003</v>
      </c>
      <c r="R180" t="s">
        <v>126</v>
      </c>
    </row>
    <row r="181" spans="1:18">
      <c r="A181">
        <v>4900</v>
      </c>
      <c r="B181">
        <v>50</v>
      </c>
      <c r="C181">
        <v>2</v>
      </c>
      <c r="D181">
        <v>2.5019999999999998</v>
      </c>
      <c r="E181">
        <v>9</v>
      </c>
      <c r="F181" t="s">
        <v>64</v>
      </c>
      <c r="G181">
        <v>3188</v>
      </c>
      <c r="H181">
        <v>92</v>
      </c>
      <c r="I181">
        <v>2.8858000000000001</v>
      </c>
      <c r="J181" t="s">
        <v>92</v>
      </c>
      <c r="K181">
        <v>63</v>
      </c>
      <c r="L181">
        <v>42</v>
      </c>
      <c r="M181">
        <v>21</v>
      </c>
      <c r="N181">
        <v>1.4602999999999999</v>
      </c>
      <c r="O181">
        <v>33.333300000000001</v>
      </c>
      <c r="P181">
        <v>7</v>
      </c>
      <c r="Q181">
        <v>7.6086999999999998</v>
      </c>
      <c r="R181" t="s">
        <v>126</v>
      </c>
    </row>
    <row r="182" spans="1:18">
      <c r="A182">
        <v>4900</v>
      </c>
      <c r="B182">
        <v>50</v>
      </c>
      <c r="C182">
        <v>2</v>
      </c>
      <c r="D182">
        <v>2.5019999999999998</v>
      </c>
      <c r="E182">
        <v>13</v>
      </c>
      <c r="F182" t="s">
        <v>62</v>
      </c>
      <c r="G182">
        <v>5910</v>
      </c>
      <c r="H182">
        <v>134</v>
      </c>
      <c r="I182">
        <v>2.2673000000000001</v>
      </c>
      <c r="J182" t="s">
        <v>92</v>
      </c>
      <c r="K182">
        <v>92</v>
      </c>
      <c r="L182">
        <v>68</v>
      </c>
      <c r="M182">
        <v>24</v>
      </c>
      <c r="N182">
        <v>1.4564999999999999</v>
      </c>
      <c r="O182">
        <v>26.087</v>
      </c>
      <c r="P182">
        <v>7</v>
      </c>
      <c r="Q182">
        <v>5.2239000000000004</v>
      </c>
      <c r="R182" t="s">
        <v>126</v>
      </c>
    </row>
    <row r="183" spans="1:18">
      <c r="A183">
        <v>5311</v>
      </c>
      <c r="B183">
        <v>33</v>
      </c>
      <c r="C183">
        <v>2</v>
      </c>
      <c r="D183">
        <v>2.2545000000000002</v>
      </c>
      <c r="E183">
        <v>23</v>
      </c>
      <c r="F183" t="s">
        <v>64</v>
      </c>
      <c r="G183">
        <v>1544</v>
      </c>
      <c r="H183">
        <v>48</v>
      </c>
      <c r="I183">
        <v>3.1088</v>
      </c>
      <c r="J183" t="s">
        <v>92</v>
      </c>
      <c r="K183">
        <v>33</v>
      </c>
      <c r="L183">
        <v>24</v>
      </c>
      <c r="M183">
        <v>9</v>
      </c>
      <c r="N183">
        <v>1.4544999999999999</v>
      </c>
      <c r="O183">
        <v>27.2727</v>
      </c>
      <c r="P183">
        <v>5</v>
      </c>
      <c r="Q183">
        <v>10.416700000000001</v>
      </c>
      <c r="R183" t="s">
        <v>126</v>
      </c>
    </row>
    <row r="184" spans="1:18">
      <c r="A184">
        <v>8043</v>
      </c>
      <c r="B184">
        <v>8</v>
      </c>
      <c r="C184">
        <v>0</v>
      </c>
      <c r="D184">
        <v>2.2262</v>
      </c>
      <c r="E184">
        <v>9</v>
      </c>
      <c r="F184" t="s">
        <v>62</v>
      </c>
      <c r="G184">
        <v>603</v>
      </c>
      <c r="H184">
        <v>16</v>
      </c>
      <c r="I184">
        <v>2.6534</v>
      </c>
      <c r="J184" t="s">
        <v>92</v>
      </c>
      <c r="K184">
        <v>11</v>
      </c>
      <c r="L184">
        <v>9</v>
      </c>
      <c r="M184">
        <v>2</v>
      </c>
      <c r="N184">
        <v>1.4544999999999999</v>
      </c>
      <c r="O184">
        <v>18.181799999999999</v>
      </c>
      <c r="P184">
        <v>4</v>
      </c>
      <c r="Q184">
        <v>25</v>
      </c>
      <c r="R184" t="s">
        <v>126</v>
      </c>
    </row>
    <row r="185" spans="1:18">
      <c r="A185">
        <v>4900</v>
      </c>
      <c r="B185">
        <v>50</v>
      </c>
      <c r="C185">
        <v>2</v>
      </c>
      <c r="D185">
        <v>2.5019999999999998</v>
      </c>
      <c r="E185">
        <v>10</v>
      </c>
      <c r="F185" t="s">
        <v>64</v>
      </c>
      <c r="G185">
        <v>3736</v>
      </c>
      <c r="H185">
        <v>106</v>
      </c>
      <c r="I185">
        <v>2.8372999999999999</v>
      </c>
      <c r="J185" t="s">
        <v>92</v>
      </c>
      <c r="K185">
        <v>73</v>
      </c>
      <c r="L185">
        <v>51</v>
      </c>
      <c r="M185">
        <v>22</v>
      </c>
      <c r="N185">
        <v>1.4520999999999999</v>
      </c>
      <c r="O185">
        <v>30.137</v>
      </c>
      <c r="P185">
        <v>5</v>
      </c>
      <c r="Q185">
        <v>4.7169999999999996</v>
      </c>
      <c r="R185" t="s">
        <v>126</v>
      </c>
    </row>
    <row r="186" spans="1:18">
      <c r="A186">
        <v>4900</v>
      </c>
      <c r="B186">
        <v>50</v>
      </c>
      <c r="C186">
        <v>2</v>
      </c>
      <c r="D186">
        <v>2.5019999999999998</v>
      </c>
      <c r="E186">
        <v>16</v>
      </c>
      <c r="F186" t="s">
        <v>62</v>
      </c>
      <c r="G186">
        <v>6178</v>
      </c>
      <c r="H186">
        <v>164</v>
      </c>
      <c r="I186">
        <v>2.6545999999999998</v>
      </c>
      <c r="J186" t="s">
        <v>92</v>
      </c>
      <c r="K186">
        <v>113</v>
      </c>
      <c r="L186">
        <v>74</v>
      </c>
      <c r="M186">
        <v>39</v>
      </c>
      <c r="N186">
        <v>1.4513</v>
      </c>
      <c r="O186">
        <v>34.513300000000001</v>
      </c>
      <c r="P186">
        <v>4</v>
      </c>
      <c r="Q186">
        <v>2.4390000000000001</v>
      </c>
      <c r="R186" t="s">
        <v>126</v>
      </c>
    </row>
    <row r="187" spans="1:18">
      <c r="A187">
        <v>4900</v>
      </c>
      <c r="B187">
        <v>50</v>
      </c>
      <c r="C187">
        <v>2</v>
      </c>
      <c r="D187">
        <v>2.5019999999999998</v>
      </c>
      <c r="E187">
        <v>21</v>
      </c>
      <c r="F187" t="s">
        <v>64</v>
      </c>
      <c r="G187">
        <v>3056</v>
      </c>
      <c r="H187">
        <v>78</v>
      </c>
      <c r="I187">
        <v>2.5524</v>
      </c>
      <c r="J187" t="s">
        <v>92</v>
      </c>
      <c r="K187">
        <v>54</v>
      </c>
      <c r="L187">
        <v>38</v>
      </c>
      <c r="M187">
        <v>16</v>
      </c>
      <c r="N187">
        <v>1.4443999999999999</v>
      </c>
      <c r="O187">
        <v>29.6296</v>
      </c>
      <c r="P187">
        <v>4</v>
      </c>
      <c r="Q187">
        <v>5.1281999999999996</v>
      </c>
      <c r="R187" t="s">
        <v>126</v>
      </c>
    </row>
    <row r="188" spans="1:18">
      <c r="A188">
        <v>7349</v>
      </c>
      <c r="B188">
        <v>19</v>
      </c>
      <c r="C188">
        <v>0</v>
      </c>
      <c r="D188">
        <v>2.0991</v>
      </c>
      <c r="E188">
        <v>23</v>
      </c>
      <c r="F188" t="s">
        <v>64</v>
      </c>
      <c r="G188">
        <v>963</v>
      </c>
      <c r="H188">
        <v>26</v>
      </c>
      <c r="I188">
        <v>2.6999</v>
      </c>
      <c r="J188" t="s">
        <v>92</v>
      </c>
      <c r="K188">
        <v>18</v>
      </c>
      <c r="L188">
        <v>13</v>
      </c>
      <c r="M188">
        <v>5</v>
      </c>
      <c r="N188">
        <v>1.4443999999999999</v>
      </c>
      <c r="O188">
        <v>27.777799999999999</v>
      </c>
      <c r="P188">
        <v>4</v>
      </c>
      <c r="Q188">
        <v>15.384600000000001</v>
      </c>
      <c r="R188" t="s">
        <v>126</v>
      </c>
    </row>
    <row r="189" spans="1:18">
      <c r="A189">
        <v>4900</v>
      </c>
      <c r="B189">
        <v>50</v>
      </c>
      <c r="C189">
        <v>2</v>
      </c>
      <c r="D189">
        <v>2.5019999999999998</v>
      </c>
      <c r="E189">
        <v>18</v>
      </c>
      <c r="F189" t="s">
        <v>64</v>
      </c>
      <c r="G189">
        <v>2822</v>
      </c>
      <c r="H189">
        <v>91</v>
      </c>
      <c r="I189">
        <v>3.2246999999999999</v>
      </c>
      <c r="J189" t="s">
        <v>92</v>
      </c>
      <c r="K189">
        <v>63</v>
      </c>
      <c r="L189">
        <v>47</v>
      </c>
      <c r="M189">
        <v>16</v>
      </c>
      <c r="N189">
        <v>1.4443999999999999</v>
      </c>
      <c r="O189">
        <v>25.396799999999999</v>
      </c>
      <c r="P189">
        <v>5</v>
      </c>
      <c r="Q189">
        <v>5.4945000000000004</v>
      </c>
      <c r="R189" t="s">
        <v>126</v>
      </c>
    </row>
    <row r="190" spans="1:18">
      <c r="A190">
        <v>5651</v>
      </c>
      <c r="B190">
        <v>17</v>
      </c>
      <c r="C190">
        <v>0</v>
      </c>
      <c r="D190">
        <v>2.0200999999999998</v>
      </c>
      <c r="E190">
        <v>11</v>
      </c>
      <c r="F190" t="s">
        <v>62</v>
      </c>
      <c r="G190">
        <v>3161</v>
      </c>
      <c r="H190">
        <v>78</v>
      </c>
      <c r="I190">
        <v>2.4676</v>
      </c>
      <c r="J190" t="s">
        <v>92</v>
      </c>
      <c r="K190">
        <v>54</v>
      </c>
      <c r="L190">
        <v>43</v>
      </c>
      <c r="M190">
        <v>11</v>
      </c>
      <c r="N190">
        <v>1.4443999999999999</v>
      </c>
      <c r="O190">
        <v>20.3704</v>
      </c>
      <c r="P190">
        <v>8</v>
      </c>
      <c r="Q190">
        <v>10.256399999999999</v>
      </c>
      <c r="R190" t="s">
        <v>126</v>
      </c>
    </row>
    <row r="191" spans="1:18">
      <c r="A191">
        <v>4900</v>
      </c>
      <c r="B191">
        <v>50</v>
      </c>
      <c r="C191">
        <v>2</v>
      </c>
      <c r="D191">
        <v>2.5019999999999998</v>
      </c>
      <c r="E191">
        <v>0</v>
      </c>
      <c r="F191" t="s">
        <v>64</v>
      </c>
      <c r="G191">
        <v>1845</v>
      </c>
      <c r="H191">
        <v>49</v>
      </c>
      <c r="I191">
        <v>2.6558000000000002</v>
      </c>
      <c r="J191" t="s">
        <v>92</v>
      </c>
      <c r="K191">
        <v>34</v>
      </c>
      <c r="L191">
        <v>25</v>
      </c>
      <c r="M191">
        <v>9</v>
      </c>
      <c r="N191">
        <v>1.4412</v>
      </c>
      <c r="O191">
        <v>26.470600000000001</v>
      </c>
      <c r="P191">
        <v>5</v>
      </c>
      <c r="Q191">
        <v>10.2041</v>
      </c>
      <c r="R191" t="s">
        <v>126</v>
      </c>
    </row>
    <row r="192" spans="1:18">
      <c r="A192">
        <v>4899</v>
      </c>
      <c r="B192">
        <v>24</v>
      </c>
      <c r="C192">
        <v>4</v>
      </c>
      <c r="D192">
        <v>3.0811000000000002</v>
      </c>
      <c r="E192">
        <v>7</v>
      </c>
      <c r="F192" t="s">
        <v>64</v>
      </c>
      <c r="G192">
        <v>2461</v>
      </c>
      <c r="H192">
        <v>69</v>
      </c>
      <c r="I192">
        <v>2.8037000000000001</v>
      </c>
      <c r="J192" t="s">
        <v>92</v>
      </c>
      <c r="K192">
        <v>48</v>
      </c>
      <c r="L192">
        <v>33</v>
      </c>
      <c r="M192">
        <v>15</v>
      </c>
      <c r="N192">
        <v>1.4375</v>
      </c>
      <c r="O192">
        <v>31.25</v>
      </c>
      <c r="P192">
        <v>6</v>
      </c>
      <c r="Q192">
        <v>8.6957000000000004</v>
      </c>
      <c r="R192" t="s">
        <v>126</v>
      </c>
    </row>
    <row r="193" spans="1:18">
      <c r="A193">
        <v>4900</v>
      </c>
      <c r="B193">
        <v>50</v>
      </c>
      <c r="C193">
        <v>2</v>
      </c>
      <c r="D193">
        <v>2.5019999999999998</v>
      </c>
      <c r="E193">
        <v>16</v>
      </c>
      <c r="F193" t="s">
        <v>64</v>
      </c>
      <c r="G193">
        <v>4859</v>
      </c>
      <c r="H193">
        <v>168</v>
      </c>
      <c r="I193">
        <v>3.4575</v>
      </c>
      <c r="J193" t="s">
        <v>92</v>
      </c>
      <c r="K193">
        <v>117</v>
      </c>
      <c r="L193">
        <v>86</v>
      </c>
      <c r="M193">
        <v>31</v>
      </c>
      <c r="N193">
        <v>1.4359</v>
      </c>
      <c r="O193">
        <v>26.495699999999999</v>
      </c>
      <c r="P193">
        <v>5</v>
      </c>
      <c r="Q193">
        <v>2.9762</v>
      </c>
      <c r="R193" t="s">
        <v>126</v>
      </c>
    </row>
    <row r="194" spans="1:18">
      <c r="A194">
        <v>4899</v>
      </c>
      <c r="B194">
        <v>24</v>
      </c>
      <c r="C194">
        <v>4</v>
      </c>
      <c r="D194">
        <v>3.0811000000000002</v>
      </c>
      <c r="E194">
        <v>13</v>
      </c>
      <c r="F194" t="s">
        <v>64</v>
      </c>
      <c r="G194">
        <v>3190</v>
      </c>
      <c r="H194">
        <v>89</v>
      </c>
      <c r="I194">
        <v>2.79</v>
      </c>
      <c r="J194" t="s">
        <v>92</v>
      </c>
      <c r="K194">
        <v>62</v>
      </c>
      <c r="L194">
        <v>41</v>
      </c>
      <c r="M194">
        <v>21</v>
      </c>
      <c r="N194">
        <v>1.4355</v>
      </c>
      <c r="O194">
        <v>33.871000000000002</v>
      </c>
      <c r="P194">
        <v>4</v>
      </c>
      <c r="Q194">
        <v>4.4943999999999997</v>
      </c>
      <c r="R194" t="s">
        <v>126</v>
      </c>
    </row>
    <row r="195" spans="1:18">
      <c r="A195">
        <v>4900</v>
      </c>
      <c r="B195">
        <v>50</v>
      </c>
      <c r="C195">
        <v>2</v>
      </c>
      <c r="D195">
        <v>2.5019999999999998</v>
      </c>
      <c r="E195">
        <v>9</v>
      </c>
      <c r="F195" t="s">
        <v>62</v>
      </c>
      <c r="G195">
        <v>3923</v>
      </c>
      <c r="H195">
        <v>86</v>
      </c>
      <c r="I195">
        <v>2.1922000000000001</v>
      </c>
      <c r="J195" t="s">
        <v>92</v>
      </c>
      <c r="K195">
        <v>60</v>
      </c>
      <c r="L195">
        <v>46</v>
      </c>
      <c r="M195">
        <v>14</v>
      </c>
      <c r="N195">
        <v>1.4333</v>
      </c>
      <c r="O195">
        <v>23.333300000000001</v>
      </c>
      <c r="P195">
        <v>6</v>
      </c>
      <c r="Q195">
        <v>6.9767000000000001</v>
      </c>
      <c r="R195" t="s">
        <v>126</v>
      </c>
    </row>
    <row r="196" spans="1:18">
      <c r="A196">
        <v>4900</v>
      </c>
      <c r="B196">
        <v>50</v>
      </c>
      <c r="C196">
        <v>2</v>
      </c>
      <c r="D196">
        <v>2.5019999999999998</v>
      </c>
      <c r="E196">
        <v>3</v>
      </c>
      <c r="F196" t="s">
        <v>64</v>
      </c>
      <c r="G196">
        <v>2071</v>
      </c>
      <c r="H196">
        <v>73</v>
      </c>
      <c r="I196">
        <v>3.5249000000000001</v>
      </c>
      <c r="J196" t="s">
        <v>92</v>
      </c>
      <c r="K196">
        <v>51</v>
      </c>
      <c r="L196">
        <v>39</v>
      </c>
      <c r="M196">
        <v>12</v>
      </c>
      <c r="N196">
        <v>1.4314</v>
      </c>
      <c r="O196">
        <v>23.529399999999999</v>
      </c>
      <c r="P196">
        <v>7</v>
      </c>
      <c r="Q196">
        <v>9.5890000000000004</v>
      </c>
      <c r="R196" t="s">
        <v>126</v>
      </c>
    </row>
    <row r="197" spans="1:18">
      <c r="A197">
        <v>6300</v>
      </c>
      <c r="B197">
        <v>15</v>
      </c>
      <c r="C197">
        <v>0</v>
      </c>
      <c r="D197">
        <v>1.7965</v>
      </c>
      <c r="E197">
        <v>18</v>
      </c>
      <c r="F197" t="s">
        <v>64</v>
      </c>
      <c r="G197">
        <v>1182</v>
      </c>
      <c r="H197">
        <v>40</v>
      </c>
      <c r="I197">
        <v>3.3841000000000001</v>
      </c>
      <c r="J197" t="s">
        <v>92</v>
      </c>
      <c r="K197">
        <v>28</v>
      </c>
      <c r="L197">
        <v>22</v>
      </c>
      <c r="M197">
        <v>6</v>
      </c>
      <c r="N197">
        <v>1.4286000000000001</v>
      </c>
      <c r="O197">
        <v>21.428599999999999</v>
      </c>
      <c r="P197">
        <v>7</v>
      </c>
      <c r="Q197">
        <v>17.5</v>
      </c>
      <c r="R197" t="s">
        <v>126</v>
      </c>
    </row>
    <row r="198" spans="1:18">
      <c r="A198">
        <v>5651</v>
      </c>
      <c r="B198">
        <v>17</v>
      </c>
      <c r="C198">
        <v>0</v>
      </c>
      <c r="D198">
        <v>2.0200999999999998</v>
      </c>
      <c r="E198">
        <v>9</v>
      </c>
      <c r="F198" t="s">
        <v>63</v>
      </c>
      <c r="G198">
        <v>1576</v>
      </c>
      <c r="H198">
        <v>40</v>
      </c>
      <c r="I198">
        <v>2.5381</v>
      </c>
      <c r="J198" t="s">
        <v>92</v>
      </c>
      <c r="K198">
        <v>28</v>
      </c>
      <c r="L198">
        <v>22</v>
      </c>
      <c r="M198">
        <v>6</v>
      </c>
      <c r="N198">
        <v>1.4286000000000001</v>
      </c>
      <c r="O198">
        <v>21.428599999999999</v>
      </c>
      <c r="P198">
        <v>5</v>
      </c>
      <c r="Q198">
        <v>12.5</v>
      </c>
      <c r="R198" t="s">
        <v>126</v>
      </c>
    </row>
    <row r="199" spans="1:18">
      <c r="A199">
        <v>5311</v>
      </c>
      <c r="B199">
        <v>33</v>
      </c>
      <c r="C199">
        <v>2</v>
      </c>
      <c r="D199">
        <v>2.2545000000000002</v>
      </c>
      <c r="E199">
        <v>13</v>
      </c>
      <c r="F199" t="s">
        <v>63</v>
      </c>
      <c r="G199">
        <v>10604</v>
      </c>
      <c r="H199">
        <v>225</v>
      </c>
      <c r="I199">
        <v>2.1217999999999999</v>
      </c>
      <c r="J199" t="s">
        <v>92</v>
      </c>
      <c r="K199">
        <v>158</v>
      </c>
      <c r="L199">
        <v>125</v>
      </c>
      <c r="M199">
        <v>33</v>
      </c>
      <c r="N199">
        <v>1.4240999999999999</v>
      </c>
      <c r="O199">
        <v>20.886099999999999</v>
      </c>
      <c r="P199">
        <v>7</v>
      </c>
      <c r="Q199">
        <v>3.1111</v>
      </c>
      <c r="R199" t="s">
        <v>126</v>
      </c>
    </row>
    <row r="200" spans="1:18">
      <c r="A200">
        <v>4900</v>
      </c>
      <c r="B200">
        <v>50</v>
      </c>
      <c r="C200">
        <v>2</v>
      </c>
      <c r="D200">
        <v>2.5019999999999998</v>
      </c>
      <c r="E200">
        <v>14</v>
      </c>
      <c r="F200" t="s">
        <v>64</v>
      </c>
      <c r="G200">
        <v>4835</v>
      </c>
      <c r="H200">
        <v>152</v>
      </c>
      <c r="I200">
        <v>3.1436999999999999</v>
      </c>
      <c r="J200" t="s">
        <v>92</v>
      </c>
      <c r="K200">
        <v>107</v>
      </c>
      <c r="L200">
        <v>78</v>
      </c>
      <c r="M200">
        <v>29</v>
      </c>
      <c r="N200">
        <v>1.4206000000000001</v>
      </c>
      <c r="O200">
        <v>27.102799999999998</v>
      </c>
      <c r="P200">
        <v>11</v>
      </c>
      <c r="Q200">
        <v>7.2367999999999997</v>
      </c>
      <c r="R200" t="s">
        <v>126</v>
      </c>
    </row>
    <row r="201" spans="1:18">
      <c r="A201">
        <v>6300</v>
      </c>
      <c r="B201">
        <v>15</v>
      </c>
      <c r="C201">
        <v>0</v>
      </c>
      <c r="D201">
        <v>1.7965</v>
      </c>
      <c r="E201">
        <v>10</v>
      </c>
      <c r="F201" t="s">
        <v>64</v>
      </c>
      <c r="G201">
        <v>1663</v>
      </c>
      <c r="H201">
        <v>44</v>
      </c>
      <c r="I201">
        <v>2.6457999999999999</v>
      </c>
      <c r="J201" t="s">
        <v>92</v>
      </c>
      <c r="K201">
        <v>31</v>
      </c>
      <c r="L201">
        <v>23</v>
      </c>
      <c r="M201">
        <v>8</v>
      </c>
      <c r="N201">
        <v>1.4194</v>
      </c>
      <c r="O201">
        <v>25.8065</v>
      </c>
      <c r="P201">
        <v>3</v>
      </c>
      <c r="Q201">
        <v>6.8182</v>
      </c>
      <c r="R201" t="s">
        <v>126</v>
      </c>
    </row>
    <row r="202" spans="1:18">
      <c r="A202">
        <v>4899</v>
      </c>
      <c r="B202">
        <v>24</v>
      </c>
      <c r="C202">
        <v>4</v>
      </c>
      <c r="D202">
        <v>3.0811000000000002</v>
      </c>
      <c r="E202">
        <v>8</v>
      </c>
      <c r="F202" t="s">
        <v>64</v>
      </c>
      <c r="G202">
        <v>2522</v>
      </c>
      <c r="H202">
        <v>89</v>
      </c>
      <c r="I202">
        <v>3.5289999999999999</v>
      </c>
      <c r="J202" t="s">
        <v>92</v>
      </c>
      <c r="K202">
        <v>63</v>
      </c>
      <c r="L202">
        <v>48</v>
      </c>
      <c r="M202">
        <v>15</v>
      </c>
      <c r="N202">
        <v>1.4127000000000001</v>
      </c>
      <c r="O202">
        <v>23.8095</v>
      </c>
      <c r="P202">
        <v>6</v>
      </c>
      <c r="Q202">
        <v>6.7416</v>
      </c>
      <c r="R202" t="s">
        <v>126</v>
      </c>
    </row>
    <row r="203" spans="1:18">
      <c r="A203">
        <v>4899</v>
      </c>
      <c r="B203">
        <v>24</v>
      </c>
      <c r="C203">
        <v>4</v>
      </c>
      <c r="D203">
        <v>3.0811000000000002</v>
      </c>
      <c r="E203">
        <v>11</v>
      </c>
      <c r="F203" t="s">
        <v>64</v>
      </c>
      <c r="G203">
        <v>3374</v>
      </c>
      <c r="H203">
        <v>110</v>
      </c>
      <c r="I203">
        <v>3.2602000000000002</v>
      </c>
      <c r="J203" t="s">
        <v>92</v>
      </c>
      <c r="K203">
        <v>78</v>
      </c>
      <c r="L203">
        <v>55</v>
      </c>
      <c r="M203">
        <v>23</v>
      </c>
      <c r="N203">
        <v>1.4103000000000001</v>
      </c>
      <c r="O203">
        <v>29.487200000000001</v>
      </c>
      <c r="P203">
        <v>5</v>
      </c>
      <c r="Q203">
        <v>4.5454999999999997</v>
      </c>
      <c r="R203" t="s">
        <v>126</v>
      </c>
    </row>
    <row r="204" spans="1:18">
      <c r="A204">
        <v>4900</v>
      </c>
      <c r="B204">
        <v>50</v>
      </c>
      <c r="C204">
        <v>2</v>
      </c>
      <c r="D204">
        <v>2.5019999999999998</v>
      </c>
      <c r="E204">
        <v>23</v>
      </c>
      <c r="F204" t="s">
        <v>63</v>
      </c>
      <c r="G204">
        <v>1814</v>
      </c>
      <c r="H204">
        <v>45</v>
      </c>
      <c r="I204">
        <v>2.4807000000000001</v>
      </c>
      <c r="J204" t="s">
        <v>92</v>
      </c>
      <c r="K204">
        <v>32</v>
      </c>
      <c r="L204">
        <v>25</v>
      </c>
      <c r="M204">
        <v>7</v>
      </c>
      <c r="N204">
        <v>1.4063000000000001</v>
      </c>
      <c r="O204">
        <v>21.875</v>
      </c>
      <c r="P204">
        <v>4</v>
      </c>
      <c r="Q204">
        <v>8.8888999999999996</v>
      </c>
      <c r="R204" t="s">
        <v>126</v>
      </c>
    </row>
    <row r="205" spans="1:18">
      <c r="A205">
        <v>4814</v>
      </c>
      <c r="B205">
        <v>44</v>
      </c>
      <c r="C205">
        <v>1</v>
      </c>
      <c r="D205">
        <v>2.3529</v>
      </c>
      <c r="E205">
        <v>16</v>
      </c>
      <c r="F205" t="s">
        <v>64</v>
      </c>
      <c r="G205">
        <v>6010</v>
      </c>
      <c r="H205">
        <v>208</v>
      </c>
      <c r="I205">
        <v>3.4609000000000001</v>
      </c>
      <c r="J205" t="s">
        <v>92</v>
      </c>
      <c r="K205">
        <v>148</v>
      </c>
      <c r="L205">
        <v>109</v>
      </c>
      <c r="M205">
        <v>39</v>
      </c>
      <c r="N205">
        <v>1.4054</v>
      </c>
      <c r="O205">
        <v>26.351400000000002</v>
      </c>
      <c r="P205">
        <v>8</v>
      </c>
      <c r="Q205">
        <v>3.8462000000000001</v>
      </c>
      <c r="R205" t="s">
        <v>126</v>
      </c>
    </row>
    <row r="206" spans="1:18">
      <c r="A206">
        <v>4899</v>
      </c>
      <c r="B206">
        <v>24</v>
      </c>
      <c r="C206">
        <v>4</v>
      </c>
      <c r="D206">
        <v>3.0811000000000002</v>
      </c>
      <c r="E206">
        <v>15</v>
      </c>
      <c r="F206" t="s">
        <v>64</v>
      </c>
      <c r="G206">
        <v>2920</v>
      </c>
      <c r="H206">
        <v>80</v>
      </c>
      <c r="I206">
        <v>2.7397</v>
      </c>
      <c r="J206" t="s">
        <v>92</v>
      </c>
      <c r="K206">
        <v>57</v>
      </c>
      <c r="L206">
        <v>39</v>
      </c>
      <c r="M206">
        <v>18</v>
      </c>
      <c r="N206">
        <v>1.4035</v>
      </c>
      <c r="O206">
        <v>31.579000000000001</v>
      </c>
      <c r="P206">
        <v>4</v>
      </c>
      <c r="Q206">
        <v>5</v>
      </c>
      <c r="R206" t="s">
        <v>126</v>
      </c>
    </row>
    <row r="207" spans="1:18">
      <c r="A207">
        <v>4900</v>
      </c>
      <c r="B207">
        <v>50</v>
      </c>
      <c r="C207">
        <v>2</v>
      </c>
      <c r="D207">
        <v>2.5019999999999998</v>
      </c>
      <c r="E207">
        <v>19</v>
      </c>
      <c r="F207" t="s">
        <v>62</v>
      </c>
      <c r="G207">
        <v>3784</v>
      </c>
      <c r="H207">
        <v>87</v>
      </c>
      <c r="I207">
        <v>2.2991999999999999</v>
      </c>
      <c r="J207" t="s">
        <v>92</v>
      </c>
      <c r="K207">
        <v>62</v>
      </c>
      <c r="L207">
        <v>42</v>
      </c>
      <c r="M207">
        <v>20</v>
      </c>
      <c r="N207">
        <v>1.4032</v>
      </c>
      <c r="O207">
        <v>32.258099999999999</v>
      </c>
      <c r="P207">
        <v>5</v>
      </c>
      <c r="Q207">
        <v>5.7470999999999997</v>
      </c>
      <c r="R207" t="s">
        <v>126</v>
      </c>
    </row>
    <row r="208" spans="1:18">
      <c r="A208">
        <v>4900</v>
      </c>
      <c r="B208">
        <v>50</v>
      </c>
      <c r="C208">
        <v>2</v>
      </c>
      <c r="D208">
        <v>2.5019999999999998</v>
      </c>
      <c r="E208">
        <v>5</v>
      </c>
      <c r="F208" t="s">
        <v>64</v>
      </c>
      <c r="G208">
        <v>2608</v>
      </c>
      <c r="H208">
        <v>87</v>
      </c>
      <c r="I208">
        <v>3.3359000000000001</v>
      </c>
      <c r="J208" t="s">
        <v>92</v>
      </c>
      <c r="K208">
        <v>62</v>
      </c>
      <c r="L208">
        <v>47</v>
      </c>
      <c r="M208">
        <v>15</v>
      </c>
      <c r="N208">
        <v>1.4032</v>
      </c>
      <c r="O208">
        <v>24.1936</v>
      </c>
      <c r="P208">
        <v>4</v>
      </c>
      <c r="Q208">
        <v>4.5976999999999997</v>
      </c>
      <c r="R208" t="s">
        <v>126</v>
      </c>
    </row>
    <row r="209" spans="1:18">
      <c r="A209">
        <v>4900</v>
      </c>
      <c r="B209">
        <v>50</v>
      </c>
      <c r="C209">
        <v>2</v>
      </c>
      <c r="D209">
        <v>2.5019999999999998</v>
      </c>
      <c r="E209">
        <v>7</v>
      </c>
      <c r="F209" t="s">
        <v>62</v>
      </c>
      <c r="G209">
        <v>4087</v>
      </c>
      <c r="H209">
        <v>101</v>
      </c>
      <c r="I209">
        <v>2.4712999999999998</v>
      </c>
      <c r="J209" t="s">
        <v>92</v>
      </c>
      <c r="K209">
        <v>72</v>
      </c>
      <c r="L209">
        <v>54</v>
      </c>
      <c r="M209">
        <v>18</v>
      </c>
      <c r="N209">
        <v>1.4028</v>
      </c>
      <c r="O209">
        <v>25</v>
      </c>
      <c r="P209">
        <v>7</v>
      </c>
      <c r="Q209">
        <v>6.9306999999999999</v>
      </c>
      <c r="R209" t="s">
        <v>126</v>
      </c>
    </row>
    <row r="210" spans="1:18">
      <c r="A210">
        <v>8043</v>
      </c>
      <c r="B210">
        <v>8</v>
      </c>
      <c r="C210">
        <v>0</v>
      </c>
      <c r="D210">
        <v>2.2262</v>
      </c>
      <c r="E210">
        <v>13</v>
      </c>
      <c r="F210" t="s">
        <v>62</v>
      </c>
      <c r="G210">
        <v>983</v>
      </c>
      <c r="H210">
        <v>21</v>
      </c>
      <c r="I210">
        <v>2.1362999999999999</v>
      </c>
      <c r="J210" t="s">
        <v>92</v>
      </c>
      <c r="K210">
        <v>15</v>
      </c>
      <c r="L210">
        <v>9</v>
      </c>
      <c r="M210">
        <v>6</v>
      </c>
      <c r="N210">
        <v>1.4</v>
      </c>
      <c r="O210">
        <v>40</v>
      </c>
      <c r="P210">
        <v>2</v>
      </c>
      <c r="Q210">
        <v>9.5237999999999996</v>
      </c>
      <c r="R210" t="s">
        <v>126</v>
      </c>
    </row>
    <row r="211" spans="1:18">
      <c r="A211">
        <v>7922</v>
      </c>
      <c r="B211">
        <v>20</v>
      </c>
      <c r="C211">
        <v>9</v>
      </c>
      <c r="D211">
        <v>3.1690999999999998</v>
      </c>
      <c r="E211">
        <v>13</v>
      </c>
      <c r="F211" t="s">
        <v>64</v>
      </c>
      <c r="G211">
        <v>955</v>
      </c>
      <c r="H211">
        <v>35</v>
      </c>
      <c r="I211">
        <v>3.6648999999999998</v>
      </c>
      <c r="J211" t="s">
        <v>91</v>
      </c>
      <c r="K211">
        <v>25</v>
      </c>
      <c r="L211">
        <v>17</v>
      </c>
      <c r="M211">
        <v>8</v>
      </c>
      <c r="N211">
        <v>1.4</v>
      </c>
      <c r="O211">
        <v>32</v>
      </c>
      <c r="P211">
        <v>3</v>
      </c>
      <c r="Q211">
        <v>8.5714000000000006</v>
      </c>
      <c r="R211" t="s">
        <v>126</v>
      </c>
    </row>
    <row r="212" spans="1:18">
      <c r="A212">
        <v>7996</v>
      </c>
      <c r="B212">
        <v>3</v>
      </c>
      <c r="C212">
        <v>0</v>
      </c>
      <c r="D212">
        <v>2.5884999999999998</v>
      </c>
      <c r="E212">
        <v>8</v>
      </c>
      <c r="F212" t="s">
        <v>64</v>
      </c>
      <c r="G212">
        <v>618</v>
      </c>
      <c r="H212">
        <v>14</v>
      </c>
      <c r="I212">
        <v>2.2654000000000001</v>
      </c>
      <c r="J212" t="s">
        <v>92</v>
      </c>
      <c r="K212">
        <v>10</v>
      </c>
      <c r="L212">
        <v>8</v>
      </c>
      <c r="M212">
        <v>2</v>
      </c>
      <c r="N212">
        <v>1.4</v>
      </c>
      <c r="O212">
        <v>20</v>
      </c>
      <c r="P212">
        <v>4</v>
      </c>
      <c r="Q212">
        <v>28.571400000000001</v>
      </c>
      <c r="R212" t="s">
        <v>126</v>
      </c>
    </row>
    <row r="213" spans="1:18">
      <c r="A213">
        <v>5311</v>
      </c>
      <c r="B213">
        <v>33</v>
      </c>
      <c r="C213">
        <v>2</v>
      </c>
      <c r="D213">
        <v>2.2545000000000002</v>
      </c>
      <c r="E213">
        <v>13</v>
      </c>
      <c r="F213" t="s">
        <v>64</v>
      </c>
      <c r="G213">
        <v>9578</v>
      </c>
      <c r="H213">
        <v>284</v>
      </c>
      <c r="I213">
        <v>2.9651000000000001</v>
      </c>
      <c r="J213" t="s">
        <v>92</v>
      </c>
      <c r="K213">
        <v>203</v>
      </c>
      <c r="L213">
        <v>159</v>
      </c>
      <c r="M213">
        <v>44</v>
      </c>
      <c r="N213">
        <v>1.399</v>
      </c>
      <c r="O213">
        <v>21.674900000000001</v>
      </c>
      <c r="P213">
        <v>7</v>
      </c>
      <c r="Q213">
        <v>2.4647999999999999</v>
      </c>
      <c r="R213" t="s">
        <v>126</v>
      </c>
    </row>
    <row r="214" spans="1:18">
      <c r="A214">
        <v>5311</v>
      </c>
      <c r="B214">
        <v>33</v>
      </c>
      <c r="C214">
        <v>2</v>
      </c>
      <c r="D214">
        <v>2.2545000000000002</v>
      </c>
      <c r="E214">
        <v>16</v>
      </c>
      <c r="F214" t="s">
        <v>64</v>
      </c>
      <c r="G214">
        <v>10417</v>
      </c>
      <c r="H214">
        <v>300</v>
      </c>
      <c r="I214">
        <v>2.8799000000000001</v>
      </c>
      <c r="J214" t="s">
        <v>92</v>
      </c>
      <c r="K214">
        <v>215</v>
      </c>
      <c r="L214">
        <v>166</v>
      </c>
      <c r="M214">
        <v>49</v>
      </c>
      <c r="N214">
        <v>1.3953</v>
      </c>
      <c r="O214">
        <v>22.790700000000001</v>
      </c>
      <c r="P214">
        <v>9</v>
      </c>
      <c r="Q214">
        <v>3</v>
      </c>
      <c r="R214" t="s">
        <v>126</v>
      </c>
    </row>
    <row r="215" spans="1:18">
      <c r="A215">
        <v>4899</v>
      </c>
      <c r="B215">
        <v>24</v>
      </c>
      <c r="C215">
        <v>4</v>
      </c>
      <c r="D215">
        <v>3.0811000000000002</v>
      </c>
      <c r="E215">
        <v>22</v>
      </c>
      <c r="F215" t="s">
        <v>64</v>
      </c>
      <c r="G215">
        <v>1524</v>
      </c>
      <c r="H215">
        <v>46</v>
      </c>
      <c r="I215">
        <v>3.0184000000000002</v>
      </c>
      <c r="J215" t="s">
        <v>92</v>
      </c>
      <c r="K215">
        <v>33</v>
      </c>
      <c r="L215">
        <v>27</v>
      </c>
      <c r="M215">
        <v>6</v>
      </c>
      <c r="N215">
        <v>1.3938999999999999</v>
      </c>
      <c r="O215">
        <v>18.181799999999999</v>
      </c>
      <c r="P215">
        <v>7</v>
      </c>
      <c r="Q215">
        <v>15.2174</v>
      </c>
      <c r="R215" t="s">
        <v>126</v>
      </c>
    </row>
    <row r="216" spans="1:18">
      <c r="A216">
        <v>7922</v>
      </c>
      <c r="B216">
        <v>20</v>
      </c>
      <c r="C216">
        <v>9</v>
      </c>
      <c r="D216">
        <v>3.1690999999999998</v>
      </c>
      <c r="E216">
        <v>18</v>
      </c>
      <c r="F216" t="s">
        <v>64</v>
      </c>
      <c r="G216">
        <v>1202</v>
      </c>
      <c r="H216">
        <v>39</v>
      </c>
      <c r="I216">
        <v>3.2446000000000002</v>
      </c>
      <c r="J216" t="s">
        <v>92</v>
      </c>
      <c r="K216">
        <v>28</v>
      </c>
      <c r="L216">
        <v>22</v>
      </c>
      <c r="M216">
        <v>6</v>
      </c>
      <c r="N216">
        <v>1.3929</v>
      </c>
      <c r="O216">
        <v>21.428599999999999</v>
      </c>
      <c r="P216">
        <v>5</v>
      </c>
      <c r="Q216">
        <v>12.820499999999999</v>
      </c>
      <c r="R216" t="s">
        <v>126</v>
      </c>
    </row>
    <row r="217" spans="1:18">
      <c r="A217">
        <v>5311</v>
      </c>
      <c r="B217">
        <v>33</v>
      </c>
      <c r="C217">
        <v>2</v>
      </c>
      <c r="D217">
        <v>2.2545000000000002</v>
      </c>
      <c r="E217">
        <v>10</v>
      </c>
      <c r="F217" t="s">
        <v>64</v>
      </c>
      <c r="G217">
        <v>7649</v>
      </c>
      <c r="H217">
        <v>227</v>
      </c>
      <c r="I217">
        <v>2.9676999999999998</v>
      </c>
      <c r="J217" t="s">
        <v>92</v>
      </c>
      <c r="K217">
        <v>163</v>
      </c>
      <c r="L217">
        <v>128</v>
      </c>
      <c r="M217">
        <v>35</v>
      </c>
      <c r="N217">
        <v>1.3926000000000001</v>
      </c>
      <c r="O217">
        <v>21.4724</v>
      </c>
      <c r="P217">
        <v>10</v>
      </c>
      <c r="Q217">
        <v>4.4053000000000004</v>
      </c>
      <c r="R217" t="s">
        <v>126</v>
      </c>
    </row>
    <row r="218" spans="1:18">
      <c r="A218">
        <v>4814</v>
      </c>
      <c r="B218">
        <v>44</v>
      </c>
      <c r="C218">
        <v>1</v>
      </c>
      <c r="D218">
        <v>2.3529</v>
      </c>
      <c r="E218">
        <v>11</v>
      </c>
      <c r="F218" t="s">
        <v>64</v>
      </c>
      <c r="G218">
        <v>7435</v>
      </c>
      <c r="H218">
        <v>203</v>
      </c>
      <c r="I218">
        <v>2.7303000000000002</v>
      </c>
      <c r="J218" t="s">
        <v>92</v>
      </c>
      <c r="K218">
        <v>146</v>
      </c>
      <c r="L218">
        <v>110</v>
      </c>
      <c r="M218">
        <v>36</v>
      </c>
      <c r="N218">
        <v>1.3904000000000001</v>
      </c>
      <c r="O218">
        <v>24.657499999999999</v>
      </c>
      <c r="P218">
        <v>7</v>
      </c>
      <c r="Q218">
        <v>3.4483000000000001</v>
      </c>
      <c r="R218" t="s">
        <v>126</v>
      </c>
    </row>
    <row r="219" spans="1:18">
      <c r="A219">
        <v>4900</v>
      </c>
      <c r="B219">
        <v>50</v>
      </c>
      <c r="C219">
        <v>2</v>
      </c>
      <c r="D219">
        <v>2.5019999999999998</v>
      </c>
      <c r="E219">
        <v>15</v>
      </c>
      <c r="F219" t="s">
        <v>64</v>
      </c>
      <c r="G219">
        <v>4261</v>
      </c>
      <c r="H219">
        <v>114</v>
      </c>
      <c r="I219">
        <v>2.6753999999999998</v>
      </c>
      <c r="J219" t="s">
        <v>92</v>
      </c>
      <c r="K219">
        <v>82</v>
      </c>
      <c r="L219">
        <v>61</v>
      </c>
      <c r="M219">
        <v>21</v>
      </c>
      <c r="N219">
        <v>1.3902000000000001</v>
      </c>
      <c r="O219">
        <v>25.6098</v>
      </c>
      <c r="P219">
        <v>8</v>
      </c>
      <c r="Q219">
        <v>7.0175000000000001</v>
      </c>
      <c r="R219" t="s">
        <v>126</v>
      </c>
    </row>
    <row r="220" spans="1:18">
      <c r="A220">
        <v>4814</v>
      </c>
      <c r="B220">
        <v>44</v>
      </c>
      <c r="C220">
        <v>1</v>
      </c>
      <c r="D220">
        <v>2.3529</v>
      </c>
      <c r="E220">
        <v>19</v>
      </c>
      <c r="F220" t="s">
        <v>64</v>
      </c>
      <c r="G220">
        <v>3257</v>
      </c>
      <c r="H220">
        <v>100</v>
      </c>
      <c r="I220">
        <v>3.0703</v>
      </c>
      <c r="J220" t="s">
        <v>92</v>
      </c>
      <c r="K220">
        <v>72</v>
      </c>
      <c r="L220">
        <v>49</v>
      </c>
      <c r="M220">
        <v>23</v>
      </c>
      <c r="N220">
        <v>1.3889</v>
      </c>
      <c r="O220">
        <v>31.944400000000002</v>
      </c>
      <c r="P220">
        <v>3</v>
      </c>
      <c r="Q220">
        <v>3</v>
      </c>
      <c r="R220" t="s">
        <v>126</v>
      </c>
    </row>
    <row r="221" spans="1:18">
      <c r="A221">
        <v>5311</v>
      </c>
      <c r="B221">
        <v>33</v>
      </c>
      <c r="C221">
        <v>2</v>
      </c>
      <c r="D221">
        <v>2.2545000000000002</v>
      </c>
      <c r="E221">
        <v>21</v>
      </c>
      <c r="F221" t="s">
        <v>64</v>
      </c>
      <c r="G221">
        <v>3463</v>
      </c>
      <c r="H221">
        <v>100</v>
      </c>
      <c r="I221">
        <v>2.8877000000000002</v>
      </c>
      <c r="J221" t="s">
        <v>92</v>
      </c>
      <c r="K221">
        <v>72</v>
      </c>
      <c r="L221">
        <v>54</v>
      </c>
      <c r="M221">
        <v>18</v>
      </c>
      <c r="N221">
        <v>1.3889</v>
      </c>
      <c r="O221">
        <v>25</v>
      </c>
      <c r="P221">
        <v>6</v>
      </c>
      <c r="Q221">
        <v>6</v>
      </c>
      <c r="R221" t="s">
        <v>126</v>
      </c>
    </row>
    <row r="222" spans="1:18">
      <c r="A222">
        <v>7801</v>
      </c>
      <c r="B222">
        <v>10</v>
      </c>
      <c r="C222">
        <v>3</v>
      </c>
      <c r="D222">
        <v>2.8957999999999999</v>
      </c>
      <c r="E222">
        <v>14</v>
      </c>
      <c r="F222" t="s">
        <v>64</v>
      </c>
      <c r="G222">
        <v>1616</v>
      </c>
      <c r="H222">
        <v>36</v>
      </c>
      <c r="I222">
        <v>2.2277</v>
      </c>
      <c r="J222" t="s">
        <v>92</v>
      </c>
      <c r="K222">
        <v>26</v>
      </c>
      <c r="L222">
        <v>18</v>
      </c>
      <c r="M222">
        <v>8</v>
      </c>
      <c r="N222">
        <v>1.3846000000000001</v>
      </c>
      <c r="O222">
        <v>30.769200000000001</v>
      </c>
      <c r="P222">
        <v>3</v>
      </c>
      <c r="Q222">
        <v>8.3332999999999995</v>
      </c>
      <c r="R222" t="s">
        <v>126</v>
      </c>
    </row>
    <row r="223" spans="1:18">
      <c r="A223">
        <v>7349</v>
      </c>
      <c r="B223">
        <v>19</v>
      </c>
      <c r="C223">
        <v>0</v>
      </c>
      <c r="D223">
        <v>2.0991</v>
      </c>
      <c r="E223">
        <v>1</v>
      </c>
      <c r="F223" t="s">
        <v>64</v>
      </c>
      <c r="G223">
        <v>747</v>
      </c>
      <c r="H223">
        <v>18</v>
      </c>
      <c r="I223">
        <v>2.4096000000000002</v>
      </c>
      <c r="J223" t="s">
        <v>92</v>
      </c>
      <c r="K223">
        <v>13</v>
      </c>
      <c r="L223">
        <v>10</v>
      </c>
      <c r="M223">
        <v>3</v>
      </c>
      <c r="N223">
        <v>1.3846000000000001</v>
      </c>
      <c r="O223">
        <v>23.076899999999998</v>
      </c>
      <c r="P223">
        <v>4</v>
      </c>
      <c r="Q223">
        <v>22.222200000000001</v>
      </c>
      <c r="R223" t="s">
        <v>126</v>
      </c>
    </row>
    <row r="224" spans="1:18">
      <c r="A224">
        <v>7802</v>
      </c>
      <c r="B224">
        <v>3</v>
      </c>
      <c r="C224">
        <v>0</v>
      </c>
      <c r="D224">
        <v>1.7222999999999999</v>
      </c>
      <c r="E224">
        <v>19</v>
      </c>
      <c r="F224" t="s">
        <v>62</v>
      </c>
      <c r="G224">
        <v>667</v>
      </c>
      <c r="H224">
        <v>18</v>
      </c>
      <c r="I224">
        <v>2.6987000000000001</v>
      </c>
      <c r="J224" t="s">
        <v>92</v>
      </c>
      <c r="K224">
        <v>13</v>
      </c>
      <c r="L224">
        <v>10</v>
      </c>
      <c r="M224">
        <v>3</v>
      </c>
      <c r="N224">
        <v>1.3846000000000001</v>
      </c>
      <c r="O224">
        <v>23.076899999999998</v>
      </c>
      <c r="P224">
        <v>3</v>
      </c>
      <c r="Q224">
        <v>16.666699999999999</v>
      </c>
      <c r="R224" t="s">
        <v>126</v>
      </c>
    </row>
    <row r="225" spans="1:18">
      <c r="A225">
        <v>5651</v>
      </c>
      <c r="B225">
        <v>17</v>
      </c>
      <c r="C225">
        <v>0</v>
      </c>
      <c r="D225">
        <v>2.0200999999999998</v>
      </c>
      <c r="E225">
        <v>18</v>
      </c>
      <c r="F225" t="s">
        <v>63</v>
      </c>
      <c r="G225">
        <v>828</v>
      </c>
      <c r="H225">
        <v>18</v>
      </c>
      <c r="I225">
        <v>2.1739000000000002</v>
      </c>
      <c r="J225" t="s">
        <v>92</v>
      </c>
      <c r="K225">
        <v>13</v>
      </c>
      <c r="L225">
        <v>11</v>
      </c>
      <c r="M225">
        <v>2</v>
      </c>
      <c r="N225">
        <v>1.3846000000000001</v>
      </c>
      <c r="O225">
        <v>15.384600000000001</v>
      </c>
      <c r="P225">
        <v>5</v>
      </c>
      <c r="Q225">
        <v>27.777799999999999</v>
      </c>
      <c r="R225" t="s">
        <v>126</v>
      </c>
    </row>
    <row r="226" spans="1:18">
      <c r="A226">
        <v>4814</v>
      </c>
      <c r="B226">
        <v>44</v>
      </c>
      <c r="C226">
        <v>1</v>
      </c>
      <c r="D226">
        <v>2.3529</v>
      </c>
      <c r="E226">
        <v>0</v>
      </c>
      <c r="F226" t="s">
        <v>64</v>
      </c>
      <c r="G226">
        <v>3729</v>
      </c>
      <c r="H226">
        <v>102</v>
      </c>
      <c r="I226">
        <v>2.7353000000000001</v>
      </c>
      <c r="J226" t="s">
        <v>92</v>
      </c>
      <c r="K226">
        <v>74</v>
      </c>
      <c r="L226">
        <v>56</v>
      </c>
      <c r="M226">
        <v>18</v>
      </c>
      <c r="N226">
        <v>1.3784000000000001</v>
      </c>
      <c r="O226">
        <v>24.324300000000001</v>
      </c>
      <c r="P226">
        <v>6</v>
      </c>
      <c r="Q226">
        <v>5.8823999999999996</v>
      </c>
      <c r="R226" t="s">
        <v>126</v>
      </c>
    </row>
    <row r="227" spans="1:18">
      <c r="A227">
        <v>4814</v>
      </c>
      <c r="B227">
        <v>44</v>
      </c>
      <c r="C227">
        <v>1</v>
      </c>
      <c r="D227">
        <v>2.3529</v>
      </c>
      <c r="E227">
        <v>4</v>
      </c>
      <c r="F227" t="s">
        <v>64</v>
      </c>
      <c r="G227">
        <v>3571</v>
      </c>
      <c r="H227">
        <v>102</v>
      </c>
      <c r="I227">
        <v>2.8563000000000001</v>
      </c>
      <c r="J227" t="s">
        <v>92</v>
      </c>
      <c r="K227">
        <v>74</v>
      </c>
      <c r="L227">
        <v>58</v>
      </c>
      <c r="M227">
        <v>16</v>
      </c>
      <c r="N227">
        <v>1.3784000000000001</v>
      </c>
      <c r="O227">
        <v>21.621600000000001</v>
      </c>
      <c r="P227">
        <v>8</v>
      </c>
      <c r="Q227">
        <v>7.8430999999999997</v>
      </c>
      <c r="R227" t="s">
        <v>126</v>
      </c>
    </row>
    <row r="228" spans="1:18">
      <c r="A228">
        <v>4900</v>
      </c>
      <c r="B228">
        <v>50</v>
      </c>
      <c r="C228">
        <v>2</v>
      </c>
      <c r="D228">
        <v>2.5019999999999998</v>
      </c>
      <c r="E228">
        <v>3</v>
      </c>
      <c r="F228" t="s">
        <v>62</v>
      </c>
      <c r="G228">
        <v>2549</v>
      </c>
      <c r="H228">
        <v>62</v>
      </c>
      <c r="I228">
        <v>2.4323000000000001</v>
      </c>
      <c r="J228" t="s">
        <v>92</v>
      </c>
      <c r="K228">
        <v>45</v>
      </c>
      <c r="L228">
        <v>33</v>
      </c>
      <c r="M228">
        <v>12</v>
      </c>
      <c r="N228">
        <v>1.3777999999999999</v>
      </c>
      <c r="O228">
        <v>26.666699999999999</v>
      </c>
      <c r="P228">
        <v>4</v>
      </c>
      <c r="Q228">
        <v>6.4516</v>
      </c>
      <c r="R228" t="s">
        <v>126</v>
      </c>
    </row>
    <row r="229" spans="1:18">
      <c r="A229">
        <v>5311</v>
      </c>
      <c r="B229">
        <v>33</v>
      </c>
      <c r="C229">
        <v>2</v>
      </c>
      <c r="D229">
        <v>2.2545000000000002</v>
      </c>
      <c r="E229">
        <v>14</v>
      </c>
      <c r="F229" t="s">
        <v>64</v>
      </c>
      <c r="G229">
        <v>10694</v>
      </c>
      <c r="H229">
        <v>321</v>
      </c>
      <c r="I229">
        <v>3.0017</v>
      </c>
      <c r="J229" t="s">
        <v>92</v>
      </c>
      <c r="K229">
        <v>233</v>
      </c>
      <c r="L229">
        <v>177</v>
      </c>
      <c r="M229">
        <v>56</v>
      </c>
      <c r="N229">
        <v>1.3776999999999999</v>
      </c>
      <c r="O229">
        <v>24.034300000000002</v>
      </c>
      <c r="P229">
        <v>7</v>
      </c>
      <c r="Q229">
        <v>2.1806999999999999</v>
      </c>
      <c r="R229" t="s">
        <v>126</v>
      </c>
    </row>
    <row r="230" spans="1:18">
      <c r="A230">
        <v>5311</v>
      </c>
      <c r="B230">
        <v>33</v>
      </c>
      <c r="C230">
        <v>2</v>
      </c>
      <c r="D230">
        <v>2.2545000000000002</v>
      </c>
      <c r="E230">
        <v>9</v>
      </c>
      <c r="F230" t="s">
        <v>63</v>
      </c>
      <c r="G230">
        <v>6806</v>
      </c>
      <c r="H230">
        <v>157</v>
      </c>
      <c r="I230">
        <v>2.3068</v>
      </c>
      <c r="J230" t="s">
        <v>92</v>
      </c>
      <c r="K230">
        <v>114</v>
      </c>
      <c r="L230">
        <v>86</v>
      </c>
      <c r="M230">
        <v>28</v>
      </c>
      <c r="N230">
        <v>1.3772</v>
      </c>
      <c r="O230">
        <v>24.561399999999999</v>
      </c>
      <c r="P230">
        <v>6</v>
      </c>
      <c r="Q230">
        <v>3.8216999999999999</v>
      </c>
      <c r="R230" t="s">
        <v>126</v>
      </c>
    </row>
    <row r="231" spans="1:18">
      <c r="A231">
        <v>4814</v>
      </c>
      <c r="B231">
        <v>44</v>
      </c>
      <c r="C231">
        <v>1</v>
      </c>
      <c r="D231">
        <v>2.3529</v>
      </c>
      <c r="E231">
        <v>7</v>
      </c>
      <c r="F231" t="s">
        <v>64</v>
      </c>
      <c r="G231">
        <v>4734</v>
      </c>
      <c r="H231">
        <v>143</v>
      </c>
      <c r="I231">
        <v>3.0207000000000002</v>
      </c>
      <c r="J231" t="s">
        <v>92</v>
      </c>
      <c r="K231">
        <v>104</v>
      </c>
      <c r="L231">
        <v>74</v>
      </c>
      <c r="M231">
        <v>30</v>
      </c>
      <c r="N231">
        <v>1.375</v>
      </c>
      <c r="O231">
        <v>28.8462</v>
      </c>
      <c r="P231">
        <v>5</v>
      </c>
      <c r="Q231">
        <v>3.4965000000000002</v>
      </c>
      <c r="R231" t="s">
        <v>126</v>
      </c>
    </row>
    <row r="232" spans="1:18">
      <c r="A232">
        <v>4900</v>
      </c>
      <c r="B232">
        <v>50</v>
      </c>
      <c r="C232">
        <v>2</v>
      </c>
      <c r="D232">
        <v>2.5019999999999998</v>
      </c>
      <c r="E232">
        <v>2</v>
      </c>
      <c r="F232" t="s">
        <v>63</v>
      </c>
      <c r="G232">
        <v>2208</v>
      </c>
      <c r="H232">
        <v>59</v>
      </c>
      <c r="I232">
        <v>2.6720999999999999</v>
      </c>
      <c r="J232" t="s">
        <v>92</v>
      </c>
      <c r="K232">
        <v>43</v>
      </c>
      <c r="L232">
        <v>33</v>
      </c>
      <c r="M232">
        <v>10</v>
      </c>
      <c r="N232">
        <v>1.3721000000000001</v>
      </c>
      <c r="O232">
        <v>23.255800000000001</v>
      </c>
      <c r="P232">
        <v>5</v>
      </c>
      <c r="Q232">
        <v>8.4746000000000006</v>
      </c>
      <c r="R232" t="s">
        <v>126</v>
      </c>
    </row>
    <row r="233" spans="1:18">
      <c r="A233">
        <v>5311</v>
      </c>
      <c r="B233">
        <v>33</v>
      </c>
      <c r="C233">
        <v>2</v>
      </c>
      <c r="D233">
        <v>2.2545000000000002</v>
      </c>
      <c r="E233">
        <v>15</v>
      </c>
      <c r="F233" t="s">
        <v>64</v>
      </c>
      <c r="G233">
        <v>11505</v>
      </c>
      <c r="H233">
        <v>318</v>
      </c>
      <c r="I233">
        <v>2.7639999999999998</v>
      </c>
      <c r="J233" t="s">
        <v>92</v>
      </c>
      <c r="K233">
        <v>232</v>
      </c>
      <c r="L233">
        <v>185</v>
      </c>
      <c r="M233">
        <v>47</v>
      </c>
      <c r="N233">
        <v>1.3707</v>
      </c>
      <c r="O233">
        <v>20.258600000000001</v>
      </c>
      <c r="P233">
        <v>6</v>
      </c>
      <c r="Q233">
        <v>1.8868</v>
      </c>
      <c r="R233" t="s">
        <v>126</v>
      </c>
    </row>
    <row r="234" spans="1:18">
      <c r="A234">
        <v>7922</v>
      </c>
      <c r="B234">
        <v>20</v>
      </c>
      <c r="C234">
        <v>9</v>
      </c>
      <c r="D234">
        <v>3.1690999999999998</v>
      </c>
      <c r="E234">
        <v>22</v>
      </c>
      <c r="F234" t="s">
        <v>64</v>
      </c>
      <c r="G234">
        <v>1246</v>
      </c>
      <c r="H234">
        <v>41</v>
      </c>
      <c r="I234">
        <v>3.2905000000000002</v>
      </c>
      <c r="J234" t="s">
        <v>92</v>
      </c>
      <c r="K234">
        <v>30</v>
      </c>
      <c r="L234">
        <v>22</v>
      </c>
      <c r="M234">
        <v>8</v>
      </c>
      <c r="N234">
        <v>1.3667</v>
      </c>
      <c r="O234">
        <v>26.666699999999999</v>
      </c>
      <c r="P234">
        <v>3</v>
      </c>
      <c r="Q234">
        <v>7.3170999999999999</v>
      </c>
      <c r="R234" t="s">
        <v>126</v>
      </c>
    </row>
    <row r="235" spans="1:18">
      <c r="A235">
        <v>4814</v>
      </c>
      <c r="B235">
        <v>44</v>
      </c>
      <c r="C235">
        <v>1</v>
      </c>
      <c r="D235">
        <v>2.3529</v>
      </c>
      <c r="E235">
        <v>8</v>
      </c>
      <c r="F235" t="s">
        <v>64</v>
      </c>
      <c r="G235">
        <v>4438</v>
      </c>
      <c r="H235">
        <v>131</v>
      </c>
      <c r="I235">
        <v>2.9518</v>
      </c>
      <c r="J235" t="s">
        <v>92</v>
      </c>
      <c r="K235">
        <v>96</v>
      </c>
      <c r="L235">
        <v>73</v>
      </c>
      <c r="M235">
        <v>23</v>
      </c>
      <c r="N235">
        <v>1.3646</v>
      </c>
      <c r="O235">
        <v>23.958300000000001</v>
      </c>
      <c r="P235">
        <v>5</v>
      </c>
      <c r="Q235">
        <v>3.8168000000000002</v>
      </c>
      <c r="R235" t="s">
        <v>126</v>
      </c>
    </row>
    <row r="236" spans="1:18">
      <c r="A236">
        <v>4814</v>
      </c>
      <c r="B236">
        <v>44</v>
      </c>
      <c r="C236">
        <v>1</v>
      </c>
      <c r="D236">
        <v>2.3529</v>
      </c>
      <c r="E236">
        <v>23</v>
      </c>
      <c r="F236" t="s">
        <v>62</v>
      </c>
      <c r="G236">
        <v>1755</v>
      </c>
      <c r="H236">
        <v>49</v>
      </c>
      <c r="I236">
        <v>2.7919999999999998</v>
      </c>
      <c r="J236" t="s">
        <v>92</v>
      </c>
      <c r="K236">
        <v>36</v>
      </c>
      <c r="L236">
        <v>28</v>
      </c>
      <c r="M236">
        <v>8</v>
      </c>
      <c r="N236">
        <v>1.3611</v>
      </c>
      <c r="O236">
        <v>22.222200000000001</v>
      </c>
      <c r="P236">
        <v>6</v>
      </c>
      <c r="Q236">
        <v>12.244899999999999</v>
      </c>
      <c r="R236" t="s">
        <v>126</v>
      </c>
    </row>
    <row r="237" spans="1:18">
      <c r="A237">
        <v>4814</v>
      </c>
      <c r="B237">
        <v>44</v>
      </c>
      <c r="C237">
        <v>1</v>
      </c>
      <c r="D237">
        <v>2.3529</v>
      </c>
      <c r="E237">
        <v>12</v>
      </c>
      <c r="F237" t="s">
        <v>64</v>
      </c>
      <c r="G237">
        <v>7939</v>
      </c>
      <c r="H237">
        <v>242</v>
      </c>
      <c r="I237">
        <v>3.0482</v>
      </c>
      <c r="J237" t="s">
        <v>92</v>
      </c>
      <c r="K237">
        <v>178</v>
      </c>
      <c r="L237">
        <v>135</v>
      </c>
      <c r="M237">
        <v>43</v>
      </c>
      <c r="N237">
        <v>1.3595999999999999</v>
      </c>
      <c r="O237">
        <v>24.157299999999999</v>
      </c>
      <c r="P237">
        <v>4</v>
      </c>
      <c r="Q237">
        <v>1.6529</v>
      </c>
      <c r="R237" t="s">
        <v>126</v>
      </c>
    </row>
    <row r="238" spans="1:18">
      <c r="A238">
        <v>5815</v>
      </c>
      <c r="B238">
        <v>2</v>
      </c>
      <c r="C238">
        <v>0</v>
      </c>
      <c r="D238">
        <v>1.7762</v>
      </c>
      <c r="E238">
        <v>1</v>
      </c>
      <c r="F238" t="s">
        <v>64</v>
      </c>
      <c r="G238">
        <v>1755</v>
      </c>
      <c r="H238">
        <v>38</v>
      </c>
      <c r="I238">
        <v>2.1652</v>
      </c>
      <c r="J238" t="s">
        <v>92</v>
      </c>
      <c r="K238">
        <v>28</v>
      </c>
      <c r="L238">
        <v>20</v>
      </c>
      <c r="M238">
        <v>8</v>
      </c>
      <c r="N238">
        <v>1.3571</v>
      </c>
      <c r="O238">
        <v>28.571400000000001</v>
      </c>
      <c r="P238">
        <v>3</v>
      </c>
      <c r="Q238">
        <v>7.8947000000000003</v>
      </c>
      <c r="R238" t="s">
        <v>126</v>
      </c>
    </row>
    <row r="239" spans="1:18">
      <c r="A239">
        <v>6300</v>
      </c>
      <c r="B239">
        <v>15</v>
      </c>
      <c r="C239">
        <v>0</v>
      </c>
      <c r="D239">
        <v>1.7965</v>
      </c>
      <c r="E239">
        <v>13</v>
      </c>
      <c r="F239" t="s">
        <v>64</v>
      </c>
      <c r="G239">
        <v>2088</v>
      </c>
      <c r="H239">
        <v>57</v>
      </c>
      <c r="I239">
        <v>2.7299000000000002</v>
      </c>
      <c r="J239" t="s">
        <v>92</v>
      </c>
      <c r="K239">
        <v>42</v>
      </c>
      <c r="L239">
        <v>32</v>
      </c>
      <c r="M239">
        <v>10</v>
      </c>
      <c r="N239">
        <v>1.3571</v>
      </c>
      <c r="O239">
        <v>23.8095</v>
      </c>
      <c r="P239">
        <v>4</v>
      </c>
      <c r="Q239">
        <v>7.0175000000000001</v>
      </c>
      <c r="R239" t="s">
        <v>126</v>
      </c>
    </row>
    <row r="240" spans="1:18">
      <c r="A240">
        <v>4899</v>
      </c>
      <c r="B240">
        <v>24</v>
      </c>
      <c r="C240">
        <v>4</v>
      </c>
      <c r="D240">
        <v>3.0811000000000002</v>
      </c>
      <c r="E240">
        <v>1</v>
      </c>
      <c r="F240" t="s">
        <v>64</v>
      </c>
      <c r="G240">
        <v>1595</v>
      </c>
      <c r="H240">
        <v>38</v>
      </c>
      <c r="I240">
        <v>2.3824999999999998</v>
      </c>
      <c r="J240" t="s">
        <v>92</v>
      </c>
      <c r="K240">
        <v>28</v>
      </c>
      <c r="L240">
        <v>22</v>
      </c>
      <c r="M240">
        <v>6</v>
      </c>
      <c r="N240">
        <v>1.3571</v>
      </c>
      <c r="O240">
        <v>21.428599999999999</v>
      </c>
      <c r="P240">
        <v>5</v>
      </c>
      <c r="Q240">
        <v>13.1579</v>
      </c>
      <c r="R240" t="s">
        <v>126</v>
      </c>
    </row>
    <row r="241" spans="1:18">
      <c r="A241">
        <v>7922</v>
      </c>
      <c r="B241">
        <v>20</v>
      </c>
      <c r="C241">
        <v>9</v>
      </c>
      <c r="D241">
        <v>3.1690999999999998</v>
      </c>
      <c r="E241">
        <v>19</v>
      </c>
      <c r="F241" t="s">
        <v>64</v>
      </c>
      <c r="G241">
        <v>1455</v>
      </c>
      <c r="H241">
        <v>42</v>
      </c>
      <c r="I241">
        <v>2.8866000000000001</v>
      </c>
      <c r="J241" t="s">
        <v>92</v>
      </c>
      <c r="K241">
        <v>31</v>
      </c>
      <c r="L241">
        <v>24</v>
      </c>
      <c r="M241">
        <v>7</v>
      </c>
      <c r="N241">
        <v>1.3548</v>
      </c>
      <c r="O241">
        <v>22.5807</v>
      </c>
      <c r="P241">
        <v>3</v>
      </c>
      <c r="Q241">
        <v>7.1429</v>
      </c>
      <c r="R241" t="s">
        <v>126</v>
      </c>
    </row>
    <row r="242" spans="1:18">
      <c r="A242">
        <v>4900</v>
      </c>
      <c r="B242">
        <v>50</v>
      </c>
      <c r="C242">
        <v>2</v>
      </c>
      <c r="D242">
        <v>2.5019999999999998</v>
      </c>
      <c r="E242">
        <v>13</v>
      </c>
      <c r="F242" t="s">
        <v>63</v>
      </c>
      <c r="G242">
        <v>3907</v>
      </c>
      <c r="H242">
        <v>92</v>
      </c>
      <c r="I242">
        <v>2.3548</v>
      </c>
      <c r="J242" t="s">
        <v>92</v>
      </c>
      <c r="K242">
        <v>68</v>
      </c>
      <c r="L242">
        <v>52</v>
      </c>
      <c r="M242">
        <v>16</v>
      </c>
      <c r="N242">
        <v>1.3529</v>
      </c>
      <c r="O242">
        <v>23.529399999999999</v>
      </c>
      <c r="P242">
        <v>4</v>
      </c>
      <c r="Q242">
        <v>4.3478000000000003</v>
      </c>
      <c r="R242" t="s">
        <v>126</v>
      </c>
    </row>
    <row r="243" spans="1:18">
      <c r="A243">
        <v>5311</v>
      </c>
      <c r="B243">
        <v>33</v>
      </c>
      <c r="C243">
        <v>2</v>
      </c>
      <c r="D243">
        <v>2.2545000000000002</v>
      </c>
      <c r="E243">
        <v>18</v>
      </c>
      <c r="F243" t="s">
        <v>64</v>
      </c>
      <c r="G243">
        <v>3744</v>
      </c>
      <c r="H243">
        <v>115</v>
      </c>
      <c r="I243">
        <v>3.0716000000000001</v>
      </c>
      <c r="J243" t="s">
        <v>92</v>
      </c>
      <c r="K243">
        <v>85</v>
      </c>
      <c r="L243">
        <v>68</v>
      </c>
      <c r="M243">
        <v>17</v>
      </c>
      <c r="N243">
        <v>1.3529</v>
      </c>
      <c r="O243">
        <v>20</v>
      </c>
      <c r="P243">
        <v>6</v>
      </c>
      <c r="Q243">
        <v>5.2173999999999996</v>
      </c>
      <c r="R243" t="s">
        <v>126</v>
      </c>
    </row>
    <row r="244" spans="1:18">
      <c r="A244">
        <v>5311</v>
      </c>
      <c r="B244">
        <v>33</v>
      </c>
      <c r="C244">
        <v>2</v>
      </c>
      <c r="D244">
        <v>2.2545000000000002</v>
      </c>
      <c r="E244">
        <v>9</v>
      </c>
      <c r="F244" t="s">
        <v>64</v>
      </c>
      <c r="G244">
        <v>5983</v>
      </c>
      <c r="H244">
        <v>165</v>
      </c>
      <c r="I244">
        <v>2.7578</v>
      </c>
      <c r="J244" t="s">
        <v>92</v>
      </c>
      <c r="K244">
        <v>122</v>
      </c>
      <c r="L244">
        <v>92</v>
      </c>
      <c r="M244">
        <v>30</v>
      </c>
      <c r="N244">
        <v>1.3525</v>
      </c>
      <c r="O244">
        <v>24.590199999999999</v>
      </c>
      <c r="P244">
        <v>5</v>
      </c>
      <c r="Q244">
        <v>3.0303</v>
      </c>
      <c r="R244" t="s">
        <v>126</v>
      </c>
    </row>
    <row r="245" spans="1:18">
      <c r="A245">
        <v>4899</v>
      </c>
      <c r="B245">
        <v>24</v>
      </c>
      <c r="C245">
        <v>4</v>
      </c>
      <c r="D245">
        <v>3.0811000000000002</v>
      </c>
      <c r="E245">
        <v>3</v>
      </c>
      <c r="F245" t="s">
        <v>64</v>
      </c>
      <c r="G245">
        <v>1101</v>
      </c>
      <c r="H245">
        <v>27</v>
      </c>
      <c r="I245">
        <v>2.4523000000000001</v>
      </c>
      <c r="J245" t="s">
        <v>92</v>
      </c>
      <c r="K245">
        <v>20</v>
      </c>
      <c r="L245">
        <v>15</v>
      </c>
      <c r="M245">
        <v>5</v>
      </c>
      <c r="N245">
        <v>1.35</v>
      </c>
      <c r="O245">
        <v>25</v>
      </c>
      <c r="P245">
        <v>4</v>
      </c>
      <c r="Q245">
        <v>14.8148</v>
      </c>
      <c r="R245" t="s">
        <v>126</v>
      </c>
    </row>
    <row r="246" spans="1:18">
      <c r="A246">
        <v>5311</v>
      </c>
      <c r="B246">
        <v>33</v>
      </c>
      <c r="C246">
        <v>2</v>
      </c>
      <c r="D246">
        <v>2.2545000000000002</v>
      </c>
      <c r="E246">
        <v>6</v>
      </c>
      <c r="F246" t="s">
        <v>64</v>
      </c>
      <c r="G246">
        <v>4930</v>
      </c>
      <c r="H246">
        <v>124</v>
      </c>
      <c r="I246">
        <v>2.5152000000000001</v>
      </c>
      <c r="J246" t="s">
        <v>92</v>
      </c>
      <c r="K246">
        <v>92</v>
      </c>
      <c r="L246">
        <v>70</v>
      </c>
      <c r="M246">
        <v>22</v>
      </c>
      <c r="N246">
        <v>1.3478000000000001</v>
      </c>
      <c r="O246">
        <v>23.913</v>
      </c>
      <c r="P246">
        <v>4</v>
      </c>
      <c r="Q246">
        <v>3.2258</v>
      </c>
      <c r="R246" t="s">
        <v>126</v>
      </c>
    </row>
    <row r="247" spans="1:18">
      <c r="A247">
        <v>4814</v>
      </c>
      <c r="B247">
        <v>44</v>
      </c>
      <c r="C247">
        <v>1</v>
      </c>
      <c r="D247">
        <v>2.3529</v>
      </c>
      <c r="E247">
        <v>1</v>
      </c>
      <c r="F247" t="s">
        <v>64</v>
      </c>
      <c r="G247">
        <v>3347</v>
      </c>
      <c r="H247">
        <v>97</v>
      </c>
      <c r="I247">
        <v>2.8980999999999999</v>
      </c>
      <c r="J247" t="s">
        <v>92</v>
      </c>
      <c r="K247">
        <v>72</v>
      </c>
      <c r="L247">
        <v>56</v>
      </c>
      <c r="M247">
        <v>16</v>
      </c>
      <c r="N247">
        <v>1.3472</v>
      </c>
      <c r="O247">
        <v>22.222200000000001</v>
      </c>
      <c r="P247">
        <v>4</v>
      </c>
      <c r="Q247">
        <v>4.1237000000000004</v>
      </c>
      <c r="R247" t="s">
        <v>126</v>
      </c>
    </row>
    <row r="248" spans="1:18">
      <c r="A248">
        <v>4900</v>
      </c>
      <c r="B248">
        <v>50</v>
      </c>
      <c r="C248">
        <v>2</v>
      </c>
      <c r="D248">
        <v>2.5019999999999998</v>
      </c>
      <c r="E248">
        <v>2</v>
      </c>
      <c r="F248" t="s">
        <v>64</v>
      </c>
      <c r="G248">
        <v>2106</v>
      </c>
      <c r="H248">
        <v>74</v>
      </c>
      <c r="I248">
        <v>3.5137999999999998</v>
      </c>
      <c r="J248" t="s">
        <v>92</v>
      </c>
      <c r="K248">
        <v>55</v>
      </c>
      <c r="L248">
        <v>44</v>
      </c>
      <c r="M248">
        <v>11</v>
      </c>
      <c r="N248">
        <v>1.3454999999999999</v>
      </c>
      <c r="O248">
        <v>20</v>
      </c>
      <c r="P248">
        <v>7</v>
      </c>
      <c r="Q248">
        <v>9.4595000000000002</v>
      </c>
      <c r="R248" t="s">
        <v>126</v>
      </c>
    </row>
    <row r="249" spans="1:18">
      <c r="A249">
        <v>4900</v>
      </c>
      <c r="B249">
        <v>50</v>
      </c>
      <c r="C249">
        <v>2</v>
      </c>
      <c r="D249">
        <v>2.5019999999999998</v>
      </c>
      <c r="E249">
        <v>8</v>
      </c>
      <c r="F249" t="s">
        <v>64</v>
      </c>
      <c r="G249">
        <v>3177</v>
      </c>
      <c r="H249">
        <v>98</v>
      </c>
      <c r="I249">
        <v>3.0847000000000002</v>
      </c>
      <c r="J249" t="s">
        <v>92</v>
      </c>
      <c r="K249">
        <v>73</v>
      </c>
      <c r="L249">
        <v>54</v>
      </c>
      <c r="M249">
        <v>19</v>
      </c>
      <c r="N249">
        <v>1.3425</v>
      </c>
      <c r="O249">
        <v>26.0274</v>
      </c>
      <c r="P249">
        <v>4</v>
      </c>
      <c r="Q249">
        <v>4.0815999999999999</v>
      </c>
      <c r="R249" t="s">
        <v>126</v>
      </c>
    </row>
    <row r="250" spans="1:18">
      <c r="A250">
        <v>4900</v>
      </c>
      <c r="B250">
        <v>50</v>
      </c>
      <c r="C250">
        <v>2</v>
      </c>
      <c r="D250">
        <v>2.5019999999999998</v>
      </c>
      <c r="E250">
        <v>20</v>
      </c>
      <c r="F250" t="s">
        <v>62</v>
      </c>
      <c r="G250">
        <v>3429</v>
      </c>
      <c r="H250">
        <v>75</v>
      </c>
      <c r="I250">
        <v>2.1871999999999998</v>
      </c>
      <c r="J250" t="s">
        <v>92</v>
      </c>
      <c r="K250">
        <v>56</v>
      </c>
      <c r="L250">
        <v>45</v>
      </c>
      <c r="M250">
        <v>11</v>
      </c>
      <c r="N250">
        <v>1.3392999999999999</v>
      </c>
      <c r="O250">
        <v>19.642900000000001</v>
      </c>
      <c r="P250">
        <v>4</v>
      </c>
      <c r="Q250">
        <v>5.3333000000000004</v>
      </c>
      <c r="R250" t="s">
        <v>126</v>
      </c>
    </row>
    <row r="251" spans="1:18">
      <c r="A251">
        <v>4814</v>
      </c>
      <c r="B251">
        <v>44</v>
      </c>
      <c r="C251">
        <v>1</v>
      </c>
      <c r="D251">
        <v>2.3529</v>
      </c>
      <c r="E251">
        <v>14</v>
      </c>
      <c r="F251" t="s">
        <v>64</v>
      </c>
      <c r="G251">
        <v>6372</v>
      </c>
      <c r="H251">
        <v>190</v>
      </c>
      <c r="I251">
        <v>2.9817999999999998</v>
      </c>
      <c r="J251" t="s">
        <v>92</v>
      </c>
      <c r="K251">
        <v>142</v>
      </c>
      <c r="L251">
        <v>108</v>
      </c>
      <c r="M251">
        <v>34</v>
      </c>
      <c r="N251">
        <v>1.3380000000000001</v>
      </c>
      <c r="O251">
        <v>23.9437</v>
      </c>
      <c r="P251">
        <v>4</v>
      </c>
      <c r="Q251">
        <v>2.1053000000000002</v>
      </c>
      <c r="R251" t="s">
        <v>126</v>
      </c>
    </row>
    <row r="252" spans="1:18">
      <c r="A252">
        <v>4814</v>
      </c>
      <c r="B252">
        <v>44</v>
      </c>
      <c r="C252">
        <v>1</v>
      </c>
      <c r="D252">
        <v>2.3529</v>
      </c>
      <c r="E252">
        <v>3</v>
      </c>
      <c r="F252" t="s">
        <v>64</v>
      </c>
      <c r="G252">
        <v>2378</v>
      </c>
      <c r="H252">
        <v>64</v>
      </c>
      <c r="I252">
        <v>2.6913</v>
      </c>
      <c r="J252" t="s">
        <v>92</v>
      </c>
      <c r="K252">
        <v>48</v>
      </c>
      <c r="L252">
        <v>37</v>
      </c>
      <c r="M252">
        <v>11</v>
      </c>
      <c r="N252">
        <v>1.3332999999999999</v>
      </c>
      <c r="O252">
        <v>22.916699999999999</v>
      </c>
      <c r="P252">
        <v>5</v>
      </c>
      <c r="Q252">
        <v>7.8125</v>
      </c>
      <c r="R252" t="s">
        <v>126</v>
      </c>
    </row>
    <row r="253" spans="1:18">
      <c r="A253">
        <v>5651</v>
      </c>
      <c r="B253">
        <v>17</v>
      </c>
      <c r="C253">
        <v>0</v>
      </c>
      <c r="D253">
        <v>2.0200999999999998</v>
      </c>
      <c r="E253">
        <v>8</v>
      </c>
      <c r="F253" t="s">
        <v>62</v>
      </c>
      <c r="G253">
        <v>2593</v>
      </c>
      <c r="H253">
        <v>56</v>
      </c>
      <c r="I253">
        <v>2.1597</v>
      </c>
      <c r="J253" t="s">
        <v>92</v>
      </c>
      <c r="K253">
        <v>42</v>
      </c>
      <c r="L253">
        <v>36</v>
      </c>
      <c r="M253">
        <v>6</v>
      </c>
      <c r="N253">
        <v>1.3332999999999999</v>
      </c>
      <c r="O253">
        <v>14.2857</v>
      </c>
      <c r="P253">
        <v>7</v>
      </c>
      <c r="Q253">
        <v>12.5</v>
      </c>
      <c r="R253" t="s">
        <v>126</v>
      </c>
    </row>
    <row r="254" spans="1:18">
      <c r="A254">
        <v>6300</v>
      </c>
      <c r="B254">
        <v>15</v>
      </c>
      <c r="C254">
        <v>0</v>
      </c>
      <c r="D254">
        <v>1.7965</v>
      </c>
      <c r="E254">
        <v>7</v>
      </c>
      <c r="F254" t="s">
        <v>64</v>
      </c>
      <c r="G254">
        <v>1300</v>
      </c>
      <c r="H254">
        <v>28</v>
      </c>
      <c r="I254">
        <v>2.1539000000000001</v>
      </c>
      <c r="J254" t="s">
        <v>92</v>
      </c>
      <c r="K254">
        <v>21</v>
      </c>
      <c r="L254">
        <v>19</v>
      </c>
      <c r="M254">
        <v>2</v>
      </c>
      <c r="N254">
        <v>1.3332999999999999</v>
      </c>
      <c r="O254">
        <v>9.5237999999999996</v>
      </c>
      <c r="P254">
        <v>6</v>
      </c>
      <c r="Q254">
        <v>21.428599999999999</v>
      </c>
      <c r="R254" t="s">
        <v>126</v>
      </c>
    </row>
    <row r="255" spans="1:18">
      <c r="A255">
        <v>4814</v>
      </c>
      <c r="B255">
        <v>44</v>
      </c>
      <c r="C255">
        <v>1</v>
      </c>
      <c r="D255">
        <v>2.3529</v>
      </c>
      <c r="E255">
        <v>21</v>
      </c>
      <c r="F255" t="s">
        <v>64</v>
      </c>
      <c r="G255">
        <v>2945</v>
      </c>
      <c r="H255">
        <v>97</v>
      </c>
      <c r="I255">
        <v>3.2936999999999999</v>
      </c>
      <c r="J255" t="s">
        <v>92</v>
      </c>
      <c r="K255">
        <v>73</v>
      </c>
      <c r="L255">
        <v>58</v>
      </c>
      <c r="M255">
        <v>15</v>
      </c>
      <c r="N255">
        <v>1.3288</v>
      </c>
      <c r="O255">
        <v>20.547999999999998</v>
      </c>
      <c r="P255">
        <v>5</v>
      </c>
      <c r="Q255">
        <v>5.1546000000000003</v>
      </c>
      <c r="R255" t="s">
        <v>126</v>
      </c>
    </row>
    <row r="256" spans="1:18">
      <c r="A256">
        <v>4814</v>
      </c>
      <c r="B256">
        <v>44</v>
      </c>
      <c r="C256">
        <v>1</v>
      </c>
      <c r="D256">
        <v>2.3529</v>
      </c>
      <c r="E256">
        <v>2</v>
      </c>
      <c r="F256" t="s">
        <v>64</v>
      </c>
      <c r="G256">
        <v>3031</v>
      </c>
      <c r="H256">
        <v>81</v>
      </c>
      <c r="I256">
        <v>2.6724000000000001</v>
      </c>
      <c r="J256" t="s">
        <v>92</v>
      </c>
      <c r="K256">
        <v>61</v>
      </c>
      <c r="L256">
        <v>47</v>
      </c>
      <c r="M256">
        <v>14</v>
      </c>
      <c r="N256">
        <v>1.3279000000000001</v>
      </c>
      <c r="O256">
        <v>22.950800000000001</v>
      </c>
      <c r="P256">
        <v>4</v>
      </c>
      <c r="Q256">
        <v>4.9382999999999999</v>
      </c>
      <c r="R256" t="s">
        <v>126</v>
      </c>
    </row>
    <row r="257" spans="1:18">
      <c r="A257">
        <v>5815</v>
      </c>
      <c r="B257">
        <v>2</v>
      </c>
      <c r="C257">
        <v>0</v>
      </c>
      <c r="D257">
        <v>1.7762</v>
      </c>
      <c r="E257">
        <v>10</v>
      </c>
      <c r="F257" t="s">
        <v>64</v>
      </c>
      <c r="G257">
        <v>3276</v>
      </c>
      <c r="H257">
        <v>81</v>
      </c>
      <c r="I257">
        <v>2.4725000000000001</v>
      </c>
      <c r="J257" t="s">
        <v>92</v>
      </c>
      <c r="K257">
        <v>61</v>
      </c>
      <c r="L257">
        <v>48</v>
      </c>
      <c r="M257">
        <v>13</v>
      </c>
      <c r="N257">
        <v>1.3279000000000001</v>
      </c>
      <c r="O257">
        <v>21.311499999999999</v>
      </c>
      <c r="P257">
        <v>4</v>
      </c>
      <c r="Q257">
        <v>4.9382999999999999</v>
      </c>
      <c r="R257" t="s">
        <v>126</v>
      </c>
    </row>
    <row r="258" spans="1:18">
      <c r="A258">
        <v>4814</v>
      </c>
      <c r="B258">
        <v>44</v>
      </c>
      <c r="C258">
        <v>1</v>
      </c>
      <c r="D258">
        <v>2.3529</v>
      </c>
      <c r="E258">
        <v>6</v>
      </c>
      <c r="F258" t="s">
        <v>64</v>
      </c>
      <c r="G258">
        <v>4579</v>
      </c>
      <c r="H258">
        <v>150</v>
      </c>
      <c r="I258">
        <v>3.2757999999999998</v>
      </c>
      <c r="J258" t="s">
        <v>92</v>
      </c>
      <c r="K258">
        <v>113</v>
      </c>
      <c r="L258">
        <v>87</v>
      </c>
      <c r="M258">
        <v>26</v>
      </c>
      <c r="N258">
        <v>1.3273999999999999</v>
      </c>
      <c r="O258">
        <v>23.008900000000001</v>
      </c>
      <c r="P258">
        <v>5</v>
      </c>
      <c r="Q258">
        <v>3.3332999999999999</v>
      </c>
      <c r="R258" t="s">
        <v>126</v>
      </c>
    </row>
    <row r="259" spans="1:18">
      <c r="A259">
        <v>4900</v>
      </c>
      <c r="B259">
        <v>50</v>
      </c>
      <c r="C259">
        <v>2</v>
      </c>
      <c r="D259">
        <v>2.5019999999999998</v>
      </c>
      <c r="E259">
        <v>6</v>
      </c>
      <c r="F259" t="s">
        <v>64</v>
      </c>
      <c r="G259">
        <v>4189</v>
      </c>
      <c r="H259">
        <v>106</v>
      </c>
      <c r="I259">
        <v>2.5304000000000002</v>
      </c>
      <c r="J259" t="s">
        <v>92</v>
      </c>
      <c r="K259">
        <v>80</v>
      </c>
      <c r="L259">
        <v>64</v>
      </c>
      <c r="M259">
        <v>16</v>
      </c>
      <c r="N259">
        <v>1.325</v>
      </c>
      <c r="O259">
        <v>20</v>
      </c>
      <c r="P259">
        <v>7</v>
      </c>
      <c r="Q259">
        <v>6.6037999999999997</v>
      </c>
      <c r="R259" t="s">
        <v>126</v>
      </c>
    </row>
    <row r="260" spans="1:18">
      <c r="A260">
        <v>4900</v>
      </c>
      <c r="B260">
        <v>50</v>
      </c>
      <c r="C260">
        <v>2</v>
      </c>
      <c r="D260">
        <v>2.5019999999999998</v>
      </c>
      <c r="E260">
        <v>20</v>
      </c>
      <c r="F260" t="s">
        <v>63</v>
      </c>
      <c r="G260">
        <v>2412</v>
      </c>
      <c r="H260">
        <v>53</v>
      </c>
      <c r="I260">
        <v>2.1974</v>
      </c>
      <c r="J260" t="s">
        <v>92</v>
      </c>
      <c r="K260">
        <v>40</v>
      </c>
      <c r="L260">
        <v>33</v>
      </c>
      <c r="M260">
        <v>7</v>
      </c>
      <c r="N260">
        <v>1.325</v>
      </c>
      <c r="O260">
        <v>17.5</v>
      </c>
      <c r="P260">
        <v>5</v>
      </c>
      <c r="Q260">
        <v>9.4339999999999993</v>
      </c>
      <c r="R260" t="s">
        <v>126</v>
      </c>
    </row>
    <row r="261" spans="1:18">
      <c r="A261">
        <v>4899</v>
      </c>
      <c r="B261">
        <v>24</v>
      </c>
      <c r="C261">
        <v>4</v>
      </c>
      <c r="D261">
        <v>3.0811000000000002</v>
      </c>
      <c r="E261">
        <v>16</v>
      </c>
      <c r="F261" t="s">
        <v>64</v>
      </c>
      <c r="G261">
        <v>3003</v>
      </c>
      <c r="H261">
        <v>86</v>
      </c>
      <c r="I261">
        <v>2.8637999999999999</v>
      </c>
      <c r="J261" t="s">
        <v>92</v>
      </c>
      <c r="K261">
        <v>65</v>
      </c>
      <c r="L261">
        <v>48</v>
      </c>
      <c r="M261">
        <v>17</v>
      </c>
      <c r="N261">
        <v>1.3230999999999999</v>
      </c>
      <c r="O261">
        <v>26.1539</v>
      </c>
      <c r="P261">
        <v>3</v>
      </c>
      <c r="Q261">
        <v>3.4883999999999999</v>
      </c>
      <c r="R261" t="s">
        <v>126</v>
      </c>
    </row>
    <row r="262" spans="1:18">
      <c r="A262">
        <v>7922</v>
      </c>
      <c r="B262">
        <v>20</v>
      </c>
      <c r="C262">
        <v>9</v>
      </c>
      <c r="D262">
        <v>3.1690999999999998</v>
      </c>
      <c r="E262">
        <v>8</v>
      </c>
      <c r="F262" t="s">
        <v>64</v>
      </c>
      <c r="G262">
        <v>881</v>
      </c>
      <c r="H262">
        <v>33</v>
      </c>
      <c r="I262">
        <v>3.7456999999999998</v>
      </c>
      <c r="J262" t="s">
        <v>91</v>
      </c>
      <c r="K262">
        <v>25</v>
      </c>
      <c r="L262">
        <v>19</v>
      </c>
      <c r="M262">
        <v>6</v>
      </c>
      <c r="N262">
        <v>1.32</v>
      </c>
      <c r="O262">
        <v>24</v>
      </c>
      <c r="P262">
        <v>3</v>
      </c>
      <c r="Q262">
        <v>9.0908999999999995</v>
      </c>
      <c r="R262" t="s">
        <v>126</v>
      </c>
    </row>
    <row r="263" spans="1:18">
      <c r="A263">
        <v>5651</v>
      </c>
      <c r="B263">
        <v>17</v>
      </c>
      <c r="C263">
        <v>0</v>
      </c>
      <c r="D263">
        <v>2.0200999999999998</v>
      </c>
      <c r="E263">
        <v>19</v>
      </c>
      <c r="F263" t="s">
        <v>63</v>
      </c>
      <c r="G263">
        <v>1261</v>
      </c>
      <c r="H263">
        <v>29</v>
      </c>
      <c r="I263">
        <v>2.2997999999999998</v>
      </c>
      <c r="J263" t="s">
        <v>92</v>
      </c>
      <c r="K263">
        <v>22</v>
      </c>
      <c r="L263">
        <v>17</v>
      </c>
      <c r="M263">
        <v>5</v>
      </c>
      <c r="N263">
        <v>1.3182</v>
      </c>
      <c r="O263">
        <v>22.7273</v>
      </c>
      <c r="P263">
        <v>4</v>
      </c>
      <c r="Q263">
        <v>13.793100000000001</v>
      </c>
      <c r="R263" t="s">
        <v>126</v>
      </c>
    </row>
    <row r="264" spans="1:18">
      <c r="A264">
        <v>4814</v>
      </c>
      <c r="B264">
        <v>44</v>
      </c>
      <c r="C264">
        <v>1</v>
      </c>
      <c r="D264">
        <v>2.3529</v>
      </c>
      <c r="E264">
        <v>12</v>
      </c>
      <c r="F264" t="s">
        <v>62</v>
      </c>
      <c r="G264">
        <v>5143</v>
      </c>
      <c r="H264">
        <v>112</v>
      </c>
      <c r="I264">
        <v>2.1777000000000002</v>
      </c>
      <c r="J264" t="s">
        <v>92</v>
      </c>
      <c r="K264">
        <v>85</v>
      </c>
      <c r="L264">
        <v>66</v>
      </c>
      <c r="M264">
        <v>19</v>
      </c>
      <c r="N264">
        <v>1.3176000000000001</v>
      </c>
      <c r="O264">
        <v>22.352900000000002</v>
      </c>
      <c r="P264">
        <v>4</v>
      </c>
      <c r="Q264">
        <v>3.5714000000000001</v>
      </c>
      <c r="R264" t="s">
        <v>126</v>
      </c>
    </row>
    <row r="265" spans="1:18">
      <c r="A265">
        <v>5651</v>
      </c>
      <c r="B265">
        <v>17</v>
      </c>
      <c r="C265">
        <v>0</v>
      </c>
      <c r="D265">
        <v>2.0200999999999998</v>
      </c>
      <c r="E265">
        <v>14</v>
      </c>
      <c r="F265" t="s">
        <v>63</v>
      </c>
      <c r="G265">
        <v>2104</v>
      </c>
      <c r="H265">
        <v>50</v>
      </c>
      <c r="I265">
        <v>2.3763999999999998</v>
      </c>
      <c r="J265" t="s">
        <v>92</v>
      </c>
      <c r="K265">
        <v>38</v>
      </c>
      <c r="L265">
        <v>30</v>
      </c>
      <c r="M265">
        <v>8</v>
      </c>
      <c r="N265">
        <v>1.3158000000000001</v>
      </c>
      <c r="O265">
        <v>21.052600000000002</v>
      </c>
      <c r="P265">
        <v>4</v>
      </c>
      <c r="Q265">
        <v>8</v>
      </c>
      <c r="R265" t="s">
        <v>126</v>
      </c>
    </row>
    <row r="266" spans="1:18">
      <c r="A266">
        <v>5651</v>
      </c>
      <c r="B266">
        <v>17</v>
      </c>
      <c r="C266">
        <v>0</v>
      </c>
      <c r="D266">
        <v>2.0200999999999998</v>
      </c>
      <c r="E266">
        <v>21</v>
      </c>
      <c r="F266" t="s">
        <v>63</v>
      </c>
      <c r="G266">
        <v>897</v>
      </c>
      <c r="H266">
        <v>25</v>
      </c>
      <c r="I266">
        <v>2.7871000000000001</v>
      </c>
      <c r="J266" t="s">
        <v>92</v>
      </c>
      <c r="K266">
        <v>19</v>
      </c>
      <c r="L266">
        <v>16</v>
      </c>
      <c r="M266">
        <v>3</v>
      </c>
      <c r="N266">
        <v>1.3158000000000001</v>
      </c>
      <c r="O266">
        <v>15.7895</v>
      </c>
      <c r="P266">
        <v>4</v>
      </c>
      <c r="Q266">
        <v>16</v>
      </c>
      <c r="R266" t="s">
        <v>126</v>
      </c>
    </row>
    <row r="267" spans="1:18">
      <c r="A267">
        <v>4814</v>
      </c>
      <c r="B267">
        <v>44</v>
      </c>
      <c r="C267">
        <v>1</v>
      </c>
      <c r="D267">
        <v>2.3529</v>
      </c>
      <c r="E267">
        <v>13</v>
      </c>
      <c r="F267" t="s">
        <v>64</v>
      </c>
      <c r="G267">
        <v>6852</v>
      </c>
      <c r="H267">
        <v>188</v>
      </c>
      <c r="I267">
        <v>2.7437</v>
      </c>
      <c r="J267" t="s">
        <v>92</v>
      </c>
      <c r="K267">
        <v>143</v>
      </c>
      <c r="L267">
        <v>109</v>
      </c>
      <c r="M267">
        <v>34</v>
      </c>
      <c r="N267">
        <v>1.3147</v>
      </c>
      <c r="O267">
        <v>23.776199999999999</v>
      </c>
      <c r="P267">
        <v>4</v>
      </c>
      <c r="Q267">
        <v>2.1276999999999999</v>
      </c>
      <c r="R267" t="s">
        <v>126</v>
      </c>
    </row>
    <row r="268" spans="1:18">
      <c r="A268">
        <v>7922</v>
      </c>
      <c r="B268">
        <v>20</v>
      </c>
      <c r="C268">
        <v>9</v>
      </c>
      <c r="D268">
        <v>3.1690999999999998</v>
      </c>
      <c r="E268">
        <v>14</v>
      </c>
      <c r="F268" t="s">
        <v>62</v>
      </c>
      <c r="G268">
        <v>801</v>
      </c>
      <c r="H268">
        <v>21</v>
      </c>
      <c r="I268">
        <v>2.6217000000000001</v>
      </c>
      <c r="J268" t="s">
        <v>92</v>
      </c>
      <c r="K268">
        <v>16</v>
      </c>
      <c r="L268">
        <v>13</v>
      </c>
      <c r="M268">
        <v>3</v>
      </c>
      <c r="N268">
        <v>1.3125</v>
      </c>
      <c r="O268">
        <v>18.75</v>
      </c>
      <c r="P268">
        <v>4</v>
      </c>
      <c r="Q268">
        <v>19.047599999999999</v>
      </c>
      <c r="R268" t="s">
        <v>126</v>
      </c>
    </row>
    <row r="269" spans="1:18">
      <c r="A269">
        <v>7996</v>
      </c>
      <c r="B269">
        <v>3</v>
      </c>
      <c r="C269">
        <v>0</v>
      </c>
      <c r="D269">
        <v>2.5884999999999998</v>
      </c>
      <c r="E269">
        <v>7</v>
      </c>
      <c r="F269" t="s">
        <v>64</v>
      </c>
      <c r="G269">
        <v>656</v>
      </c>
      <c r="H269">
        <v>21</v>
      </c>
      <c r="I269">
        <v>3.2012</v>
      </c>
      <c r="J269" t="s">
        <v>92</v>
      </c>
      <c r="K269">
        <v>16</v>
      </c>
      <c r="L269">
        <v>13</v>
      </c>
      <c r="M269">
        <v>3</v>
      </c>
      <c r="N269">
        <v>1.3125</v>
      </c>
      <c r="O269">
        <v>18.75</v>
      </c>
      <c r="P269">
        <v>3</v>
      </c>
      <c r="Q269">
        <v>14.2857</v>
      </c>
      <c r="R269" t="s">
        <v>126</v>
      </c>
    </row>
    <row r="270" spans="1:18">
      <c r="A270">
        <v>8043</v>
      </c>
      <c r="B270">
        <v>8</v>
      </c>
      <c r="C270">
        <v>0</v>
      </c>
      <c r="D270">
        <v>2.2262</v>
      </c>
      <c r="E270">
        <v>16</v>
      </c>
      <c r="F270" t="s">
        <v>62</v>
      </c>
      <c r="G270">
        <v>706</v>
      </c>
      <c r="H270">
        <v>21</v>
      </c>
      <c r="I270">
        <v>2.9744999999999999</v>
      </c>
      <c r="J270" t="s">
        <v>92</v>
      </c>
      <c r="K270">
        <v>16</v>
      </c>
      <c r="L270">
        <v>13</v>
      </c>
      <c r="M270">
        <v>3</v>
      </c>
      <c r="N270">
        <v>1.3125</v>
      </c>
      <c r="O270">
        <v>18.75</v>
      </c>
      <c r="P270">
        <v>3</v>
      </c>
      <c r="Q270">
        <v>14.2857</v>
      </c>
      <c r="R270" t="s">
        <v>126</v>
      </c>
    </row>
    <row r="271" spans="1:18">
      <c r="A271">
        <v>5311</v>
      </c>
      <c r="B271">
        <v>33</v>
      </c>
      <c r="C271">
        <v>2</v>
      </c>
      <c r="D271">
        <v>2.2545000000000002</v>
      </c>
      <c r="E271">
        <v>19</v>
      </c>
      <c r="F271" t="s">
        <v>64</v>
      </c>
      <c r="G271">
        <v>3448</v>
      </c>
      <c r="H271">
        <v>122</v>
      </c>
      <c r="I271">
        <v>3.5383</v>
      </c>
      <c r="J271" t="s">
        <v>92</v>
      </c>
      <c r="K271">
        <v>93</v>
      </c>
      <c r="L271">
        <v>78</v>
      </c>
      <c r="M271">
        <v>15</v>
      </c>
      <c r="N271">
        <v>1.3118000000000001</v>
      </c>
      <c r="O271">
        <v>16.129000000000001</v>
      </c>
      <c r="P271">
        <v>8</v>
      </c>
      <c r="Q271">
        <v>6.5574000000000003</v>
      </c>
      <c r="R271" t="s">
        <v>126</v>
      </c>
    </row>
    <row r="272" spans="1:18">
      <c r="A272">
        <v>4814</v>
      </c>
      <c r="B272">
        <v>44</v>
      </c>
      <c r="C272">
        <v>1</v>
      </c>
      <c r="D272">
        <v>2.3529</v>
      </c>
      <c r="E272">
        <v>17</v>
      </c>
      <c r="F272" t="s">
        <v>64</v>
      </c>
      <c r="G272">
        <v>3535</v>
      </c>
      <c r="H272">
        <v>94</v>
      </c>
      <c r="I272">
        <v>2.6591</v>
      </c>
      <c r="J272" t="s">
        <v>92</v>
      </c>
      <c r="K272">
        <v>72</v>
      </c>
      <c r="L272">
        <v>59</v>
      </c>
      <c r="M272">
        <v>13</v>
      </c>
      <c r="N272">
        <v>1.3056000000000001</v>
      </c>
      <c r="O272">
        <v>18.055599999999998</v>
      </c>
      <c r="P272">
        <v>7</v>
      </c>
      <c r="Q272">
        <v>7.4467999999999996</v>
      </c>
      <c r="R272" t="s">
        <v>126</v>
      </c>
    </row>
    <row r="273" spans="1:18">
      <c r="A273">
        <v>5311</v>
      </c>
      <c r="B273">
        <v>33</v>
      </c>
      <c r="C273">
        <v>2</v>
      </c>
      <c r="D273">
        <v>2.2545000000000002</v>
      </c>
      <c r="E273">
        <v>2</v>
      </c>
      <c r="F273" t="s">
        <v>64</v>
      </c>
      <c r="G273">
        <v>1070</v>
      </c>
      <c r="H273">
        <v>30</v>
      </c>
      <c r="I273">
        <v>2.8037000000000001</v>
      </c>
      <c r="J273" t="s">
        <v>92</v>
      </c>
      <c r="K273">
        <v>23</v>
      </c>
      <c r="L273">
        <v>21</v>
      </c>
      <c r="M273">
        <v>2</v>
      </c>
      <c r="N273">
        <v>1.3043</v>
      </c>
      <c r="O273">
        <v>8.6957000000000004</v>
      </c>
      <c r="P273">
        <v>5</v>
      </c>
      <c r="Q273">
        <v>16.666699999999999</v>
      </c>
      <c r="R273" t="s">
        <v>126</v>
      </c>
    </row>
    <row r="274" spans="1:18">
      <c r="A274">
        <v>4814</v>
      </c>
      <c r="B274">
        <v>44</v>
      </c>
      <c r="C274">
        <v>1</v>
      </c>
      <c r="D274">
        <v>2.3529</v>
      </c>
      <c r="E274">
        <v>10</v>
      </c>
      <c r="F274" t="s">
        <v>64</v>
      </c>
      <c r="G274">
        <v>5425</v>
      </c>
      <c r="H274">
        <v>159</v>
      </c>
      <c r="I274">
        <v>2.9308999999999998</v>
      </c>
      <c r="J274" t="s">
        <v>92</v>
      </c>
      <c r="K274">
        <v>122</v>
      </c>
      <c r="L274">
        <v>94</v>
      </c>
      <c r="M274">
        <v>28</v>
      </c>
      <c r="N274">
        <v>1.3032999999999999</v>
      </c>
      <c r="O274">
        <v>22.950800000000001</v>
      </c>
      <c r="P274">
        <v>4</v>
      </c>
      <c r="Q274">
        <v>2.5156999999999998</v>
      </c>
      <c r="R274" t="s">
        <v>126</v>
      </c>
    </row>
    <row r="275" spans="1:18">
      <c r="A275">
        <v>4900</v>
      </c>
      <c r="B275">
        <v>50</v>
      </c>
      <c r="C275">
        <v>2</v>
      </c>
      <c r="D275">
        <v>2.5019999999999998</v>
      </c>
      <c r="E275">
        <v>0</v>
      </c>
      <c r="F275" t="s">
        <v>62</v>
      </c>
      <c r="G275">
        <v>2542</v>
      </c>
      <c r="H275">
        <v>56</v>
      </c>
      <c r="I275">
        <v>2.2029999999999998</v>
      </c>
      <c r="J275" t="s">
        <v>92</v>
      </c>
      <c r="K275">
        <v>43</v>
      </c>
      <c r="L275">
        <v>34</v>
      </c>
      <c r="M275">
        <v>9</v>
      </c>
      <c r="N275">
        <v>1.3023</v>
      </c>
      <c r="O275">
        <v>20.930199999999999</v>
      </c>
      <c r="P275">
        <v>4</v>
      </c>
      <c r="Q275">
        <v>7.1429</v>
      </c>
      <c r="R275" t="s">
        <v>126</v>
      </c>
    </row>
    <row r="276" spans="1:18">
      <c r="A276">
        <v>7349</v>
      </c>
      <c r="B276">
        <v>19</v>
      </c>
      <c r="C276">
        <v>0</v>
      </c>
      <c r="D276">
        <v>2.0991</v>
      </c>
      <c r="E276">
        <v>12</v>
      </c>
      <c r="F276" t="s">
        <v>64</v>
      </c>
      <c r="G276">
        <v>1760</v>
      </c>
      <c r="H276">
        <v>56</v>
      </c>
      <c r="I276">
        <v>3.1818</v>
      </c>
      <c r="J276" t="s">
        <v>92</v>
      </c>
      <c r="K276">
        <v>43</v>
      </c>
      <c r="L276">
        <v>34</v>
      </c>
      <c r="M276">
        <v>9</v>
      </c>
      <c r="N276">
        <v>1.3023</v>
      </c>
      <c r="O276">
        <v>20.930199999999999</v>
      </c>
      <c r="P276">
        <v>4</v>
      </c>
      <c r="Q276">
        <v>7.1429</v>
      </c>
      <c r="R276" t="s">
        <v>126</v>
      </c>
    </row>
    <row r="277" spans="1:18">
      <c r="A277">
        <v>4814</v>
      </c>
      <c r="B277">
        <v>44</v>
      </c>
      <c r="C277">
        <v>1</v>
      </c>
      <c r="D277">
        <v>2.3529</v>
      </c>
      <c r="E277">
        <v>16</v>
      </c>
      <c r="F277" t="s">
        <v>62</v>
      </c>
      <c r="G277">
        <v>3986</v>
      </c>
      <c r="H277">
        <v>95</v>
      </c>
      <c r="I277">
        <v>2.3833000000000002</v>
      </c>
      <c r="J277" t="s">
        <v>92</v>
      </c>
      <c r="K277">
        <v>73</v>
      </c>
      <c r="L277">
        <v>57</v>
      </c>
      <c r="M277">
        <v>16</v>
      </c>
      <c r="N277">
        <v>1.3013999999999999</v>
      </c>
      <c r="O277">
        <v>21.9178</v>
      </c>
      <c r="P277">
        <v>6</v>
      </c>
      <c r="Q277">
        <v>6.3158000000000003</v>
      </c>
      <c r="R277" t="s">
        <v>126</v>
      </c>
    </row>
    <row r="278" spans="1:18">
      <c r="A278">
        <v>4814</v>
      </c>
      <c r="B278">
        <v>44</v>
      </c>
      <c r="C278">
        <v>1</v>
      </c>
      <c r="D278">
        <v>2.3529</v>
      </c>
      <c r="E278">
        <v>9</v>
      </c>
      <c r="F278" t="s">
        <v>64</v>
      </c>
      <c r="G278">
        <v>4563</v>
      </c>
      <c r="H278">
        <v>121</v>
      </c>
      <c r="I278">
        <v>2.6518000000000002</v>
      </c>
      <c r="J278" t="s">
        <v>92</v>
      </c>
      <c r="K278">
        <v>93</v>
      </c>
      <c r="L278">
        <v>73</v>
      </c>
      <c r="M278">
        <v>20</v>
      </c>
      <c r="N278">
        <v>1.3010999999999999</v>
      </c>
      <c r="O278">
        <v>21.505400000000002</v>
      </c>
      <c r="P278">
        <v>4</v>
      </c>
      <c r="Q278">
        <v>3.3058000000000001</v>
      </c>
      <c r="R278" t="s">
        <v>126</v>
      </c>
    </row>
    <row r="279" spans="1:18">
      <c r="A279">
        <v>7922</v>
      </c>
      <c r="B279">
        <v>20</v>
      </c>
      <c r="C279">
        <v>9</v>
      </c>
      <c r="D279">
        <v>3.1690999999999998</v>
      </c>
      <c r="E279">
        <v>17</v>
      </c>
      <c r="F279" t="s">
        <v>62</v>
      </c>
      <c r="G279">
        <v>608</v>
      </c>
      <c r="H279">
        <v>13</v>
      </c>
      <c r="I279">
        <v>2.1381999999999999</v>
      </c>
      <c r="J279" t="s">
        <v>92</v>
      </c>
      <c r="K279">
        <v>10</v>
      </c>
      <c r="L279">
        <v>7</v>
      </c>
      <c r="M279">
        <v>3</v>
      </c>
      <c r="N279">
        <v>1.3</v>
      </c>
      <c r="O279">
        <v>30</v>
      </c>
      <c r="P279">
        <v>2</v>
      </c>
      <c r="Q279">
        <v>15.384600000000001</v>
      </c>
      <c r="R279" t="s">
        <v>126</v>
      </c>
    </row>
    <row r="280" spans="1:18">
      <c r="A280">
        <v>7349</v>
      </c>
      <c r="B280">
        <v>19</v>
      </c>
      <c r="C280">
        <v>0</v>
      </c>
      <c r="D280">
        <v>2.0991</v>
      </c>
      <c r="E280">
        <v>9</v>
      </c>
      <c r="F280" t="s">
        <v>64</v>
      </c>
      <c r="G280">
        <v>1129</v>
      </c>
      <c r="H280">
        <v>26</v>
      </c>
      <c r="I280">
        <v>2.3029000000000002</v>
      </c>
      <c r="J280" t="s">
        <v>92</v>
      </c>
      <c r="K280">
        <v>20</v>
      </c>
      <c r="L280">
        <v>14</v>
      </c>
      <c r="M280">
        <v>6</v>
      </c>
      <c r="N280">
        <v>1.3</v>
      </c>
      <c r="O280">
        <v>30</v>
      </c>
      <c r="P280">
        <v>2</v>
      </c>
      <c r="Q280">
        <v>7.6923000000000004</v>
      </c>
      <c r="R280" t="s">
        <v>126</v>
      </c>
    </row>
    <row r="281" spans="1:18">
      <c r="A281">
        <v>8021</v>
      </c>
      <c r="B281">
        <v>2</v>
      </c>
      <c r="C281">
        <v>0</v>
      </c>
      <c r="D281">
        <v>1.6953</v>
      </c>
      <c r="E281">
        <v>16</v>
      </c>
      <c r="F281" t="s">
        <v>63</v>
      </c>
      <c r="G281">
        <v>1070</v>
      </c>
      <c r="H281">
        <v>26</v>
      </c>
      <c r="I281">
        <v>2.4298999999999999</v>
      </c>
      <c r="J281" t="s">
        <v>92</v>
      </c>
      <c r="K281">
        <v>20</v>
      </c>
      <c r="L281">
        <v>16</v>
      </c>
      <c r="M281">
        <v>4</v>
      </c>
      <c r="N281">
        <v>1.3</v>
      </c>
      <c r="O281">
        <v>20</v>
      </c>
      <c r="P281">
        <v>3</v>
      </c>
      <c r="Q281">
        <v>11.538500000000001</v>
      </c>
      <c r="R281" t="s">
        <v>126</v>
      </c>
    </row>
    <row r="282" spans="1:18">
      <c r="A282">
        <v>4900</v>
      </c>
      <c r="B282">
        <v>50</v>
      </c>
      <c r="C282">
        <v>2</v>
      </c>
      <c r="D282">
        <v>2.5019999999999998</v>
      </c>
      <c r="E282">
        <v>12</v>
      </c>
      <c r="F282" t="s">
        <v>64</v>
      </c>
      <c r="G282">
        <v>5020</v>
      </c>
      <c r="H282">
        <v>156</v>
      </c>
      <c r="I282">
        <v>3.1076000000000001</v>
      </c>
      <c r="J282" t="s">
        <v>92</v>
      </c>
      <c r="K282">
        <v>120</v>
      </c>
      <c r="L282">
        <v>97</v>
      </c>
      <c r="M282">
        <v>23</v>
      </c>
      <c r="N282">
        <v>1.3</v>
      </c>
      <c r="O282">
        <v>19.166699999999999</v>
      </c>
      <c r="P282">
        <v>5</v>
      </c>
      <c r="Q282">
        <v>3.2050999999999998</v>
      </c>
      <c r="R282" t="s">
        <v>126</v>
      </c>
    </row>
    <row r="283" spans="1:18">
      <c r="A283">
        <v>4900</v>
      </c>
      <c r="B283">
        <v>50</v>
      </c>
      <c r="C283">
        <v>2</v>
      </c>
      <c r="D283">
        <v>2.5019999999999998</v>
      </c>
      <c r="E283">
        <v>17</v>
      </c>
      <c r="F283" t="s">
        <v>63</v>
      </c>
      <c r="G283">
        <v>2524</v>
      </c>
      <c r="H283">
        <v>65</v>
      </c>
      <c r="I283">
        <v>2.5752999999999999</v>
      </c>
      <c r="J283" t="s">
        <v>92</v>
      </c>
      <c r="K283">
        <v>50</v>
      </c>
      <c r="L283">
        <v>41</v>
      </c>
      <c r="M283">
        <v>9</v>
      </c>
      <c r="N283">
        <v>1.3</v>
      </c>
      <c r="O283">
        <v>18</v>
      </c>
      <c r="P283">
        <v>7</v>
      </c>
      <c r="Q283">
        <v>10.7692</v>
      </c>
      <c r="R283" t="s">
        <v>126</v>
      </c>
    </row>
    <row r="284" spans="1:18">
      <c r="A284">
        <v>4900</v>
      </c>
      <c r="B284">
        <v>50</v>
      </c>
      <c r="C284">
        <v>2</v>
      </c>
      <c r="D284">
        <v>2.5019999999999998</v>
      </c>
      <c r="E284">
        <v>1</v>
      </c>
      <c r="F284" t="s">
        <v>62</v>
      </c>
      <c r="G284">
        <v>2986</v>
      </c>
      <c r="H284">
        <v>66</v>
      </c>
      <c r="I284">
        <v>2.2103000000000002</v>
      </c>
      <c r="J284" t="s">
        <v>92</v>
      </c>
      <c r="K284">
        <v>51</v>
      </c>
      <c r="L284">
        <v>42</v>
      </c>
      <c r="M284">
        <v>9</v>
      </c>
      <c r="N284">
        <v>1.2941</v>
      </c>
      <c r="O284">
        <v>17.647099999999998</v>
      </c>
      <c r="P284">
        <v>4</v>
      </c>
      <c r="Q284">
        <v>6.0606</v>
      </c>
      <c r="R284" t="s">
        <v>126</v>
      </c>
    </row>
    <row r="285" spans="1:18">
      <c r="A285">
        <v>4814</v>
      </c>
      <c r="B285">
        <v>44</v>
      </c>
      <c r="C285">
        <v>1</v>
      </c>
      <c r="D285">
        <v>2.3529</v>
      </c>
      <c r="E285">
        <v>18</v>
      </c>
      <c r="F285" t="s">
        <v>64</v>
      </c>
      <c r="G285">
        <v>3356</v>
      </c>
      <c r="H285">
        <v>93</v>
      </c>
      <c r="I285">
        <v>2.7711999999999999</v>
      </c>
      <c r="J285" t="s">
        <v>92</v>
      </c>
      <c r="K285">
        <v>72</v>
      </c>
      <c r="L285">
        <v>56</v>
      </c>
      <c r="M285">
        <v>16</v>
      </c>
      <c r="N285">
        <v>1.2917000000000001</v>
      </c>
      <c r="O285">
        <v>22.222200000000001</v>
      </c>
      <c r="P285">
        <v>4</v>
      </c>
      <c r="Q285">
        <v>4.3010999999999999</v>
      </c>
      <c r="R285" t="s">
        <v>126</v>
      </c>
    </row>
    <row r="286" spans="1:18">
      <c r="A286">
        <v>4899</v>
      </c>
      <c r="B286">
        <v>24</v>
      </c>
      <c r="C286">
        <v>4</v>
      </c>
      <c r="D286">
        <v>3.0811000000000002</v>
      </c>
      <c r="E286">
        <v>12</v>
      </c>
      <c r="F286" t="s">
        <v>64</v>
      </c>
      <c r="G286">
        <v>3012</v>
      </c>
      <c r="H286">
        <v>89</v>
      </c>
      <c r="I286">
        <v>2.9548999999999999</v>
      </c>
      <c r="J286" t="s">
        <v>92</v>
      </c>
      <c r="K286">
        <v>69</v>
      </c>
      <c r="L286">
        <v>58</v>
      </c>
      <c r="M286">
        <v>11</v>
      </c>
      <c r="N286">
        <v>1.2899</v>
      </c>
      <c r="O286">
        <v>15.942</v>
      </c>
      <c r="P286">
        <v>4</v>
      </c>
      <c r="Q286">
        <v>4.4943999999999997</v>
      </c>
      <c r="R286" t="s">
        <v>126</v>
      </c>
    </row>
    <row r="287" spans="1:18">
      <c r="A287">
        <v>5311</v>
      </c>
      <c r="B287">
        <v>33</v>
      </c>
      <c r="C287">
        <v>2</v>
      </c>
      <c r="D287">
        <v>2.2545000000000002</v>
      </c>
      <c r="E287">
        <v>7</v>
      </c>
      <c r="F287" t="s">
        <v>64</v>
      </c>
      <c r="G287">
        <v>6151</v>
      </c>
      <c r="H287">
        <v>166</v>
      </c>
      <c r="I287">
        <v>2.6987999999999999</v>
      </c>
      <c r="J287" t="s">
        <v>92</v>
      </c>
      <c r="K287">
        <v>129</v>
      </c>
      <c r="L287">
        <v>102</v>
      </c>
      <c r="M287">
        <v>27</v>
      </c>
      <c r="N287">
        <v>1.2867999999999999</v>
      </c>
      <c r="O287">
        <v>20.930199999999999</v>
      </c>
      <c r="P287">
        <v>4</v>
      </c>
      <c r="Q287">
        <v>2.4096000000000002</v>
      </c>
      <c r="R287" t="s">
        <v>126</v>
      </c>
    </row>
    <row r="288" spans="1:18">
      <c r="A288">
        <v>4900</v>
      </c>
      <c r="B288">
        <v>50</v>
      </c>
      <c r="C288">
        <v>2</v>
      </c>
      <c r="D288">
        <v>2.5019999999999998</v>
      </c>
      <c r="E288">
        <v>1</v>
      </c>
      <c r="F288" t="s">
        <v>63</v>
      </c>
      <c r="G288">
        <v>1837</v>
      </c>
      <c r="H288">
        <v>45</v>
      </c>
      <c r="I288">
        <v>2.4497</v>
      </c>
      <c r="J288" t="s">
        <v>92</v>
      </c>
      <c r="K288">
        <v>35</v>
      </c>
      <c r="L288">
        <v>27</v>
      </c>
      <c r="M288">
        <v>8</v>
      </c>
      <c r="N288">
        <v>1.2857000000000001</v>
      </c>
      <c r="O288">
        <v>22.857099999999999</v>
      </c>
      <c r="P288">
        <v>4</v>
      </c>
      <c r="Q288">
        <v>8.8888999999999996</v>
      </c>
      <c r="R288" t="s">
        <v>126</v>
      </c>
    </row>
    <row r="289" spans="1:18">
      <c r="A289">
        <v>4900</v>
      </c>
      <c r="B289">
        <v>50</v>
      </c>
      <c r="C289">
        <v>2</v>
      </c>
      <c r="D289">
        <v>2.5019999999999998</v>
      </c>
      <c r="E289">
        <v>17</v>
      </c>
      <c r="F289" t="s">
        <v>62</v>
      </c>
      <c r="G289">
        <v>3605</v>
      </c>
      <c r="H289">
        <v>90</v>
      </c>
      <c r="I289">
        <v>2.4965000000000002</v>
      </c>
      <c r="J289" t="s">
        <v>92</v>
      </c>
      <c r="K289">
        <v>70</v>
      </c>
      <c r="L289">
        <v>55</v>
      </c>
      <c r="M289">
        <v>15</v>
      </c>
      <c r="N289">
        <v>1.2857000000000001</v>
      </c>
      <c r="O289">
        <v>21.428599999999999</v>
      </c>
      <c r="P289">
        <v>5</v>
      </c>
      <c r="Q289">
        <v>5.5556000000000001</v>
      </c>
      <c r="R289" t="s">
        <v>126</v>
      </c>
    </row>
    <row r="290" spans="1:18">
      <c r="A290">
        <v>4900</v>
      </c>
      <c r="B290">
        <v>50</v>
      </c>
      <c r="C290">
        <v>2</v>
      </c>
      <c r="D290">
        <v>2.5019999999999998</v>
      </c>
      <c r="E290">
        <v>4</v>
      </c>
      <c r="F290" t="s">
        <v>63</v>
      </c>
      <c r="G290">
        <v>1973</v>
      </c>
      <c r="H290">
        <v>45</v>
      </c>
      <c r="I290">
        <v>2.2808000000000002</v>
      </c>
      <c r="J290" t="s">
        <v>92</v>
      </c>
      <c r="K290">
        <v>35</v>
      </c>
      <c r="L290">
        <v>28</v>
      </c>
      <c r="M290">
        <v>7</v>
      </c>
      <c r="N290">
        <v>1.2857000000000001</v>
      </c>
      <c r="O290">
        <v>20</v>
      </c>
      <c r="P290">
        <v>4</v>
      </c>
      <c r="Q290">
        <v>8.8888999999999996</v>
      </c>
      <c r="R290" t="s">
        <v>126</v>
      </c>
    </row>
    <row r="291" spans="1:18">
      <c r="A291">
        <v>5311</v>
      </c>
      <c r="B291">
        <v>33</v>
      </c>
      <c r="C291">
        <v>2</v>
      </c>
      <c r="D291">
        <v>2.2545000000000002</v>
      </c>
      <c r="E291">
        <v>22</v>
      </c>
      <c r="F291" t="s">
        <v>64</v>
      </c>
      <c r="G291">
        <v>3628</v>
      </c>
      <c r="H291">
        <v>86</v>
      </c>
      <c r="I291">
        <v>2.3704999999999998</v>
      </c>
      <c r="J291" t="s">
        <v>92</v>
      </c>
      <c r="K291">
        <v>67</v>
      </c>
      <c r="L291">
        <v>54</v>
      </c>
      <c r="M291">
        <v>13</v>
      </c>
      <c r="N291">
        <v>1.2836000000000001</v>
      </c>
      <c r="O291">
        <v>19.402999999999999</v>
      </c>
      <c r="P291">
        <v>6</v>
      </c>
      <c r="Q291">
        <v>6.9767000000000001</v>
      </c>
      <c r="R291" t="s">
        <v>126</v>
      </c>
    </row>
    <row r="292" spans="1:18">
      <c r="A292">
        <v>7349</v>
      </c>
      <c r="B292">
        <v>19</v>
      </c>
      <c r="C292">
        <v>0</v>
      </c>
      <c r="D292">
        <v>2.0991</v>
      </c>
      <c r="E292">
        <v>3</v>
      </c>
      <c r="F292" t="s">
        <v>64</v>
      </c>
      <c r="G292">
        <v>924</v>
      </c>
      <c r="H292">
        <v>23</v>
      </c>
      <c r="I292">
        <v>2.4891999999999999</v>
      </c>
      <c r="J292" t="s">
        <v>92</v>
      </c>
      <c r="K292">
        <v>18</v>
      </c>
      <c r="L292">
        <v>14</v>
      </c>
      <c r="M292">
        <v>4</v>
      </c>
      <c r="N292">
        <v>1.2778</v>
      </c>
      <c r="O292">
        <v>22.222200000000001</v>
      </c>
      <c r="P292">
        <v>3</v>
      </c>
      <c r="Q292">
        <v>13.0435</v>
      </c>
      <c r="R292" t="s">
        <v>126</v>
      </c>
    </row>
    <row r="293" spans="1:18">
      <c r="A293">
        <v>4899</v>
      </c>
      <c r="B293">
        <v>24</v>
      </c>
      <c r="C293">
        <v>4</v>
      </c>
      <c r="D293">
        <v>3.0811000000000002</v>
      </c>
      <c r="E293">
        <v>6</v>
      </c>
      <c r="F293" t="s">
        <v>64</v>
      </c>
      <c r="G293">
        <v>2348</v>
      </c>
      <c r="H293">
        <v>56</v>
      </c>
      <c r="I293">
        <v>2.3849999999999998</v>
      </c>
      <c r="J293" t="s">
        <v>92</v>
      </c>
      <c r="K293">
        <v>44</v>
      </c>
      <c r="L293">
        <v>37</v>
      </c>
      <c r="M293">
        <v>7</v>
      </c>
      <c r="N293">
        <v>1.2726999999999999</v>
      </c>
      <c r="O293">
        <v>15.9091</v>
      </c>
      <c r="P293">
        <v>4</v>
      </c>
      <c r="Q293">
        <v>7.1429</v>
      </c>
      <c r="R293" t="s">
        <v>126</v>
      </c>
    </row>
    <row r="294" spans="1:18">
      <c r="A294">
        <v>5311</v>
      </c>
      <c r="B294">
        <v>33</v>
      </c>
      <c r="C294">
        <v>2</v>
      </c>
      <c r="D294">
        <v>2.2545000000000002</v>
      </c>
      <c r="E294">
        <v>12</v>
      </c>
      <c r="F294" t="s">
        <v>64</v>
      </c>
      <c r="G294">
        <v>8745</v>
      </c>
      <c r="H294">
        <v>227</v>
      </c>
      <c r="I294">
        <v>2.5958000000000001</v>
      </c>
      <c r="J294" t="s">
        <v>92</v>
      </c>
      <c r="K294">
        <v>179</v>
      </c>
      <c r="L294">
        <v>149</v>
      </c>
      <c r="M294">
        <v>30</v>
      </c>
      <c r="N294">
        <v>1.2682</v>
      </c>
      <c r="O294">
        <v>16.759799999999998</v>
      </c>
      <c r="P294">
        <v>6</v>
      </c>
      <c r="Q294">
        <v>2.6432000000000002</v>
      </c>
      <c r="R294" t="s">
        <v>126</v>
      </c>
    </row>
    <row r="295" spans="1:18">
      <c r="A295">
        <v>5651</v>
      </c>
      <c r="B295">
        <v>17</v>
      </c>
      <c r="C295">
        <v>0</v>
      </c>
      <c r="D295">
        <v>2.0200999999999998</v>
      </c>
      <c r="E295">
        <v>14</v>
      </c>
      <c r="F295" t="s">
        <v>64</v>
      </c>
      <c r="G295">
        <v>732</v>
      </c>
      <c r="H295">
        <v>19</v>
      </c>
      <c r="I295">
        <v>2.5956000000000001</v>
      </c>
      <c r="J295" t="s">
        <v>92</v>
      </c>
      <c r="K295">
        <v>15</v>
      </c>
      <c r="L295">
        <v>11</v>
      </c>
      <c r="M295">
        <v>4</v>
      </c>
      <c r="N295">
        <v>1.2666999999999999</v>
      </c>
      <c r="O295">
        <v>26.666699999999999</v>
      </c>
      <c r="P295">
        <v>2</v>
      </c>
      <c r="Q295">
        <v>10.526300000000001</v>
      </c>
      <c r="R295" t="s">
        <v>126</v>
      </c>
    </row>
    <row r="296" spans="1:18">
      <c r="A296">
        <v>6300</v>
      </c>
      <c r="B296">
        <v>15</v>
      </c>
      <c r="C296">
        <v>0</v>
      </c>
      <c r="D296">
        <v>1.7965</v>
      </c>
      <c r="E296">
        <v>13</v>
      </c>
      <c r="F296" t="s">
        <v>63</v>
      </c>
      <c r="G296">
        <v>899</v>
      </c>
      <c r="H296">
        <v>19</v>
      </c>
      <c r="I296">
        <v>2.1135000000000002</v>
      </c>
      <c r="J296" t="s">
        <v>92</v>
      </c>
      <c r="K296">
        <v>15</v>
      </c>
      <c r="L296">
        <v>11</v>
      </c>
      <c r="M296">
        <v>4</v>
      </c>
      <c r="N296">
        <v>1.2666999999999999</v>
      </c>
      <c r="O296">
        <v>26.666699999999999</v>
      </c>
      <c r="P296">
        <v>2</v>
      </c>
      <c r="Q296">
        <v>10.526300000000001</v>
      </c>
      <c r="R296" t="s">
        <v>126</v>
      </c>
    </row>
    <row r="297" spans="1:18">
      <c r="A297">
        <v>7349</v>
      </c>
      <c r="B297">
        <v>19</v>
      </c>
      <c r="C297">
        <v>0</v>
      </c>
      <c r="D297">
        <v>2.0991</v>
      </c>
      <c r="E297">
        <v>18</v>
      </c>
      <c r="F297" t="s">
        <v>64</v>
      </c>
      <c r="G297">
        <v>831</v>
      </c>
      <c r="H297">
        <v>19</v>
      </c>
      <c r="I297">
        <v>2.2864</v>
      </c>
      <c r="J297" t="s">
        <v>92</v>
      </c>
      <c r="K297">
        <v>15</v>
      </c>
      <c r="L297">
        <v>12</v>
      </c>
      <c r="M297">
        <v>3</v>
      </c>
      <c r="N297">
        <v>1.2666999999999999</v>
      </c>
      <c r="O297">
        <v>20</v>
      </c>
      <c r="P297">
        <v>3</v>
      </c>
      <c r="Q297">
        <v>15.7895</v>
      </c>
      <c r="R297" t="s">
        <v>126</v>
      </c>
    </row>
    <row r="298" spans="1:18">
      <c r="A298">
        <v>7995</v>
      </c>
      <c r="B298">
        <v>8</v>
      </c>
      <c r="C298">
        <v>0</v>
      </c>
      <c r="D298">
        <v>2.0013000000000001</v>
      </c>
      <c r="E298">
        <v>10</v>
      </c>
      <c r="F298" t="s">
        <v>62</v>
      </c>
      <c r="G298">
        <v>722</v>
      </c>
      <c r="H298">
        <v>19</v>
      </c>
      <c r="I298">
        <v>2.6316000000000002</v>
      </c>
      <c r="J298" t="s">
        <v>92</v>
      </c>
      <c r="K298">
        <v>15</v>
      </c>
      <c r="L298">
        <v>12</v>
      </c>
      <c r="M298">
        <v>3</v>
      </c>
      <c r="N298">
        <v>1.2666999999999999</v>
      </c>
      <c r="O298">
        <v>20</v>
      </c>
      <c r="P298">
        <v>3</v>
      </c>
      <c r="Q298">
        <v>15.7895</v>
      </c>
      <c r="R298" t="s">
        <v>126</v>
      </c>
    </row>
    <row r="299" spans="1:18">
      <c r="A299">
        <v>6300</v>
      </c>
      <c r="B299">
        <v>15</v>
      </c>
      <c r="C299">
        <v>0</v>
      </c>
      <c r="D299">
        <v>1.7965</v>
      </c>
      <c r="E299">
        <v>16</v>
      </c>
      <c r="F299" t="s">
        <v>64</v>
      </c>
      <c r="G299">
        <v>1480</v>
      </c>
      <c r="H299">
        <v>38</v>
      </c>
      <c r="I299">
        <v>2.5676000000000001</v>
      </c>
      <c r="J299" t="s">
        <v>92</v>
      </c>
      <c r="K299">
        <v>30</v>
      </c>
      <c r="L299">
        <v>24</v>
      </c>
      <c r="M299">
        <v>6</v>
      </c>
      <c r="N299">
        <v>1.2666999999999999</v>
      </c>
      <c r="O299">
        <v>20</v>
      </c>
      <c r="P299">
        <v>3</v>
      </c>
      <c r="Q299">
        <v>7.8947000000000003</v>
      </c>
      <c r="R299" t="s">
        <v>126</v>
      </c>
    </row>
    <row r="300" spans="1:18">
      <c r="A300">
        <v>4899</v>
      </c>
      <c r="B300">
        <v>24</v>
      </c>
      <c r="C300">
        <v>4</v>
      </c>
      <c r="D300">
        <v>3.0811000000000002</v>
      </c>
      <c r="E300">
        <v>18</v>
      </c>
      <c r="F300" t="s">
        <v>64</v>
      </c>
      <c r="G300">
        <v>1235</v>
      </c>
      <c r="H300">
        <v>38</v>
      </c>
      <c r="I300">
        <v>3.0769000000000002</v>
      </c>
      <c r="J300" t="s">
        <v>92</v>
      </c>
      <c r="K300">
        <v>30</v>
      </c>
      <c r="L300">
        <v>25</v>
      </c>
      <c r="M300">
        <v>5</v>
      </c>
      <c r="N300">
        <v>1.2666999999999999</v>
      </c>
      <c r="O300">
        <v>16.666699999999999</v>
      </c>
      <c r="P300">
        <v>4</v>
      </c>
      <c r="Q300">
        <v>10.526300000000001</v>
      </c>
      <c r="R300" t="s">
        <v>126</v>
      </c>
    </row>
    <row r="301" spans="1:18">
      <c r="A301">
        <v>5970</v>
      </c>
      <c r="B301">
        <v>2</v>
      </c>
      <c r="C301">
        <v>0</v>
      </c>
      <c r="D301">
        <v>1.339</v>
      </c>
      <c r="E301">
        <v>20</v>
      </c>
      <c r="F301" t="s">
        <v>63</v>
      </c>
      <c r="G301">
        <v>834</v>
      </c>
      <c r="H301">
        <v>19</v>
      </c>
      <c r="I301">
        <v>2.2782</v>
      </c>
      <c r="J301" t="s">
        <v>92</v>
      </c>
      <c r="K301">
        <v>15</v>
      </c>
      <c r="L301">
        <v>13</v>
      </c>
      <c r="M301">
        <v>2</v>
      </c>
      <c r="N301">
        <v>1.2666999999999999</v>
      </c>
      <c r="O301">
        <v>13.333299999999999</v>
      </c>
      <c r="P301">
        <v>4</v>
      </c>
      <c r="Q301">
        <v>21.052600000000002</v>
      </c>
      <c r="R301" t="s">
        <v>126</v>
      </c>
    </row>
    <row r="302" spans="1:18">
      <c r="A302">
        <v>7349</v>
      </c>
      <c r="B302">
        <v>19</v>
      </c>
      <c r="C302">
        <v>0</v>
      </c>
      <c r="D302">
        <v>2.0991</v>
      </c>
      <c r="E302">
        <v>14</v>
      </c>
      <c r="F302" t="s">
        <v>64</v>
      </c>
      <c r="G302">
        <v>1641</v>
      </c>
      <c r="H302">
        <v>43</v>
      </c>
      <c r="I302">
        <v>2.6204000000000001</v>
      </c>
      <c r="J302" t="s">
        <v>92</v>
      </c>
      <c r="K302">
        <v>34</v>
      </c>
      <c r="L302">
        <v>28</v>
      </c>
      <c r="M302">
        <v>6</v>
      </c>
      <c r="N302">
        <v>1.2646999999999999</v>
      </c>
      <c r="O302">
        <v>17.647099999999998</v>
      </c>
      <c r="P302">
        <v>3</v>
      </c>
      <c r="Q302">
        <v>6.9767000000000001</v>
      </c>
      <c r="R302" t="s">
        <v>126</v>
      </c>
    </row>
    <row r="303" spans="1:18">
      <c r="A303">
        <v>5311</v>
      </c>
      <c r="B303">
        <v>33</v>
      </c>
      <c r="C303">
        <v>2</v>
      </c>
      <c r="D303">
        <v>2.2545000000000002</v>
      </c>
      <c r="E303">
        <v>1</v>
      </c>
      <c r="F303" t="s">
        <v>64</v>
      </c>
      <c r="G303">
        <v>1166</v>
      </c>
      <c r="H303">
        <v>39</v>
      </c>
      <c r="I303">
        <v>3.3448000000000002</v>
      </c>
      <c r="J303" t="s">
        <v>92</v>
      </c>
      <c r="K303">
        <v>31</v>
      </c>
      <c r="L303">
        <v>26</v>
      </c>
      <c r="M303">
        <v>5</v>
      </c>
      <c r="N303">
        <v>1.2581</v>
      </c>
      <c r="O303">
        <v>16.129000000000001</v>
      </c>
      <c r="P303">
        <v>4</v>
      </c>
      <c r="Q303">
        <v>10.256399999999999</v>
      </c>
      <c r="R303" t="s">
        <v>126</v>
      </c>
    </row>
    <row r="304" spans="1:18">
      <c r="A304">
        <v>4814</v>
      </c>
      <c r="B304">
        <v>44</v>
      </c>
      <c r="C304">
        <v>1</v>
      </c>
      <c r="D304">
        <v>2.3529</v>
      </c>
      <c r="E304">
        <v>16</v>
      </c>
      <c r="F304" t="s">
        <v>63</v>
      </c>
      <c r="G304">
        <v>2554</v>
      </c>
      <c r="H304">
        <v>54</v>
      </c>
      <c r="I304">
        <v>2.1143000000000001</v>
      </c>
      <c r="J304" t="s">
        <v>92</v>
      </c>
      <c r="K304">
        <v>43</v>
      </c>
      <c r="L304">
        <v>34</v>
      </c>
      <c r="M304">
        <v>9</v>
      </c>
      <c r="N304">
        <v>1.2558</v>
      </c>
      <c r="O304">
        <v>20.930199999999999</v>
      </c>
      <c r="P304">
        <v>3</v>
      </c>
      <c r="Q304">
        <v>5.5556000000000001</v>
      </c>
      <c r="R304" t="s">
        <v>126</v>
      </c>
    </row>
    <row r="305" spans="1:18">
      <c r="A305">
        <v>4900</v>
      </c>
      <c r="B305">
        <v>50</v>
      </c>
      <c r="C305">
        <v>2</v>
      </c>
      <c r="D305">
        <v>2.5019999999999998</v>
      </c>
      <c r="E305">
        <v>0</v>
      </c>
      <c r="F305" t="s">
        <v>63</v>
      </c>
      <c r="G305">
        <v>1636</v>
      </c>
      <c r="H305">
        <v>45</v>
      </c>
      <c r="I305">
        <v>2.7505999999999999</v>
      </c>
      <c r="J305" t="s">
        <v>92</v>
      </c>
      <c r="K305">
        <v>36</v>
      </c>
      <c r="L305">
        <v>31</v>
      </c>
      <c r="M305">
        <v>5</v>
      </c>
      <c r="N305">
        <v>1.25</v>
      </c>
      <c r="O305">
        <v>13.8889</v>
      </c>
      <c r="P305">
        <v>4</v>
      </c>
      <c r="Q305">
        <v>8.8888999999999996</v>
      </c>
      <c r="R305" t="s">
        <v>126</v>
      </c>
    </row>
    <row r="306" spans="1:18">
      <c r="A306">
        <v>8043</v>
      </c>
      <c r="B306">
        <v>8</v>
      </c>
      <c r="C306">
        <v>0</v>
      </c>
      <c r="D306">
        <v>2.2262</v>
      </c>
      <c r="E306">
        <v>15</v>
      </c>
      <c r="F306" t="s">
        <v>62</v>
      </c>
      <c r="G306">
        <v>807</v>
      </c>
      <c r="H306">
        <v>20</v>
      </c>
      <c r="I306">
        <v>2.4782999999999999</v>
      </c>
      <c r="J306" t="s">
        <v>92</v>
      </c>
      <c r="K306">
        <v>16</v>
      </c>
      <c r="L306">
        <v>14</v>
      </c>
      <c r="M306">
        <v>2</v>
      </c>
      <c r="N306">
        <v>1.25</v>
      </c>
      <c r="O306">
        <v>12.5</v>
      </c>
      <c r="P306">
        <v>4</v>
      </c>
      <c r="Q306">
        <v>20</v>
      </c>
      <c r="R306" t="s">
        <v>126</v>
      </c>
    </row>
    <row r="307" spans="1:18">
      <c r="A307">
        <v>4814</v>
      </c>
      <c r="B307">
        <v>44</v>
      </c>
      <c r="C307">
        <v>1</v>
      </c>
      <c r="D307">
        <v>2.3529</v>
      </c>
      <c r="E307">
        <v>19</v>
      </c>
      <c r="F307" t="s">
        <v>62</v>
      </c>
      <c r="G307">
        <v>2222</v>
      </c>
      <c r="H307">
        <v>51</v>
      </c>
      <c r="I307">
        <v>2.2951999999999999</v>
      </c>
      <c r="J307" t="s">
        <v>92</v>
      </c>
      <c r="K307">
        <v>41</v>
      </c>
      <c r="L307">
        <v>33</v>
      </c>
      <c r="M307">
        <v>8</v>
      </c>
      <c r="N307">
        <v>1.2439</v>
      </c>
      <c r="O307">
        <v>19.5122</v>
      </c>
      <c r="P307">
        <v>3</v>
      </c>
      <c r="Q307">
        <v>5.8823999999999996</v>
      </c>
      <c r="R307" t="s">
        <v>126</v>
      </c>
    </row>
    <row r="308" spans="1:18">
      <c r="A308">
        <v>4899</v>
      </c>
      <c r="B308">
        <v>24</v>
      </c>
      <c r="C308">
        <v>4</v>
      </c>
      <c r="D308">
        <v>3.0811000000000002</v>
      </c>
      <c r="E308">
        <v>17</v>
      </c>
      <c r="F308" t="s">
        <v>64</v>
      </c>
      <c r="G308">
        <v>1807</v>
      </c>
      <c r="H308">
        <v>46</v>
      </c>
      <c r="I308">
        <v>2.5457000000000001</v>
      </c>
      <c r="J308" t="s">
        <v>92</v>
      </c>
      <c r="K308">
        <v>37</v>
      </c>
      <c r="L308">
        <v>31</v>
      </c>
      <c r="M308">
        <v>6</v>
      </c>
      <c r="N308">
        <v>1.2432000000000001</v>
      </c>
      <c r="O308">
        <v>16.216200000000001</v>
      </c>
      <c r="P308">
        <v>3</v>
      </c>
      <c r="Q308">
        <v>6.5217000000000001</v>
      </c>
      <c r="R308" t="s">
        <v>126</v>
      </c>
    </row>
    <row r="309" spans="1:18">
      <c r="A309">
        <v>4899</v>
      </c>
      <c r="B309">
        <v>24</v>
      </c>
      <c r="C309">
        <v>4</v>
      </c>
      <c r="D309">
        <v>3.0811000000000002</v>
      </c>
      <c r="E309">
        <v>19</v>
      </c>
      <c r="F309" t="s">
        <v>64</v>
      </c>
      <c r="G309">
        <v>1361</v>
      </c>
      <c r="H309">
        <v>36</v>
      </c>
      <c r="I309">
        <v>2.6450999999999998</v>
      </c>
      <c r="J309" t="s">
        <v>92</v>
      </c>
      <c r="K309">
        <v>29</v>
      </c>
      <c r="L309">
        <v>23</v>
      </c>
      <c r="M309">
        <v>6</v>
      </c>
      <c r="N309">
        <v>1.2414000000000001</v>
      </c>
      <c r="O309">
        <v>20.689699999999998</v>
      </c>
      <c r="P309">
        <v>3</v>
      </c>
      <c r="Q309">
        <v>8.3332999999999995</v>
      </c>
      <c r="R309" t="s">
        <v>126</v>
      </c>
    </row>
    <row r="310" spans="1:18">
      <c r="A310">
        <v>5655</v>
      </c>
      <c r="B310">
        <v>5</v>
      </c>
      <c r="C310">
        <v>0</v>
      </c>
      <c r="D310">
        <v>2.1818</v>
      </c>
      <c r="E310">
        <v>11</v>
      </c>
      <c r="F310" t="s">
        <v>62</v>
      </c>
      <c r="G310">
        <v>909</v>
      </c>
      <c r="H310">
        <v>26</v>
      </c>
      <c r="I310">
        <v>2.8603000000000001</v>
      </c>
      <c r="J310" t="s">
        <v>92</v>
      </c>
      <c r="K310">
        <v>21</v>
      </c>
      <c r="L310">
        <v>17</v>
      </c>
      <c r="M310">
        <v>4</v>
      </c>
      <c r="N310">
        <v>1.2381</v>
      </c>
      <c r="O310">
        <v>19.047599999999999</v>
      </c>
      <c r="P310">
        <v>3</v>
      </c>
      <c r="Q310">
        <v>11.538500000000001</v>
      </c>
      <c r="R310" t="s">
        <v>126</v>
      </c>
    </row>
    <row r="311" spans="1:18">
      <c r="A311">
        <v>4814</v>
      </c>
      <c r="B311">
        <v>44</v>
      </c>
      <c r="C311">
        <v>1</v>
      </c>
      <c r="D311">
        <v>2.3529</v>
      </c>
      <c r="E311">
        <v>2</v>
      </c>
      <c r="F311" t="s">
        <v>62</v>
      </c>
      <c r="G311">
        <v>2071</v>
      </c>
      <c r="H311">
        <v>52</v>
      </c>
      <c r="I311">
        <v>2.5108999999999999</v>
      </c>
      <c r="J311" t="s">
        <v>92</v>
      </c>
      <c r="K311">
        <v>42</v>
      </c>
      <c r="L311">
        <v>35</v>
      </c>
      <c r="M311">
        <v>7</v>
      </c>
      <c r="N311">
        <v>1.2381</v>
      </c>
      <c r="O311">
        <v>16.666699999999999</v>
      </c>
      <c r="P311">
        <v>4</v>
      </c>
      <c r="Q311">
        <v>7.6923000000000004</v>
      </c>
      <c r="R311" t="s">
        <v>126</v>
      </c>
    </row>
    <row r="312" spans="1:18">
      <c r="A312">
        <v>6300</v>
      </c>
      <c r="B312">
        <v>15</v>
      </c>
      <c r="C312">
        <v>0</v>
      </c>
      <c r="D312">
        <v>1.7965</v>
      </c>
      <c r="E312">
        <v>11</v>
      </c>
      <c r="F312" t="s">
        <v>64</v>
      </c>
      <c r="G312">
        <v>2383</v>
      </c>
      <c r="H312">
        <v>68</v>
      </c>
      <c r="I312">
        <v>2.8536000000000001</v>
      </c>
      <c r="J312" t="s">
        <v>92</v>
      </c>
      <c r="K312">
        <v>55</v>
      </c>
      <c r="L312">
        <v>47</v>
      </c>
      <c r="M312">
        <v>8</v>
      </c>
      <c r="N312">
        <v>1.2363999999999999</v>
      </c>
      <c r="O312">
        <v>14.545500000000001</v>
      </c>
      <c r="P312">
        <v>5</v>
      </c>
      <c r="Q312">
        <v>7.3529</v>
      </c>
      <c r="R312" t="s">
        <v>126</v>
      </c>
    </row>
    <row r="313" spans="1:18">
      <c r="A313">
        <v>4814</v>
      </c>
      <c r="B313">
        <v>44</v>
      </c>
      <c r="C313">
        <v>1</v>
      </c>
      <c r="D313">
        <v>2.3529</v>
      </c>
      <c r="E313">
        <v>14</v>
      </c>
      <c r="F313" t="s">
        <v>62</v>
      </c>
      <c r="G313">
        <v>4212</v>
      </c>
      <c r="H313">
        <v>89</v>
      </c>
      <c r="I313">
        <v>2.113</v>
      </c>
      <c r="J313" t="s">
        <v>92</v>
      </c>
      <c r="K313">
        <v>72</v>
      </c>
      <c r="L313">
        <v>61</v>
      </c>
      <c r="M313">
        <v>11</v>
      </c>
      <c r="N313">
        <v>1.2361</v>
      </c>
      <c r="O313">
        <v>15.277799999999999</v>
      </c>
      <c r="P313">
        <v>6</v>
      </c>
      <c r="Q313">
        <v>6.7416</v>
      </c>
      <c r="R313" t="s">
        <v>126</v>
      </c>
    </row>
    <row r="314" spans="1:18">
      <c r="A314">
        <v>5651</v>
      </c>
      <c r="B314">
        <v>17</v>
      </c>
      <c r="C314">
        <v>0</v>
      </c>
      <c r="D314">
        <v>2.0200999999999998</v>
      </c>
      <c r="E314">
        <v>15</v>
      </c>
      <c r="F314" t="s">
        <v>63</v>
      </c>
      <c r="G314">
        <v>1771</v>
      </c>
      <c r="H314">
        <v>42</v>
      </c>
      <c r="I314">
        <v>2.3715000000000002</v>
      </c>
      <c r="J314" t="s">
        <v>92</v>
      </c>
      <c r="K314">
        <v>34</v>
      </c>
      <c r="L314">
        <v>28</v>
      </c>
      <c r="M314">
        <v>6</v>
      </c>
      <c r="N314">
        <v>1.2353000000000001</v>
      </c>
      <c r="O314">
        <v>17.647099999999998</v>
      </c>
      <c r="P314">
        <v>4</v>
      </c>
      <c r="Q314">
        <v>9.5237999999999996</v>
      </c>
      <c r="R314" t="s">
        <v>126</v>
      </c>
    </row>
    <row r="315" spans="1:18">
      <c r="A315">
        <v>6300</v>
      </c>
      <c r="B315">
        <v>15</v>
      </c>
      <c r="C315">
        <v>0</v>
      </c>
      <c r="D315">
        <v>1.7965</v>
      </c>
      <c r="E315">
        <v>8</v>
      </c>
      <c r="F315" t="s">
        <v>64</v>
      </c>
      <c r="G315">
        <v>1583</v>
      </c>
      <c r="H315">
        <v>42</v>
      </c>
      <c r="I315">
        <v>2.6532</v>
      </c>
      <c r="J315" t="s">
        <v>92</v>
      </c>
      <c r="K315">
        <v>34</v>
      </c>
      <c r="L315">
        <v>28</v>
      </c>
      <c r="M315">
        <v>6</v>
      </c>
      <c r="N315">
        <v>1.2353000000000001</v>
      </c>
      <c r="O315">
        <v>17.647099999999998</v>
      </c>
      <c r="P315">
        <v>3</v>
      </c>
      <c r="Q315">
        <v>7.1429</v>
      </c>
      <c r="R315" t="s">
        <v>126</v>
      </c>
    </row>
    <row r="316" spans="1:18">
      <c r="A316">
        <v>7801</v>
      </c>
      <c r="B316">
        <v>10</v>
      </c>
      <c r="C316">
        <v>3</v>
      </c>
      <c r="D316">
        <v>2.8957999999999999</v>
      </c>
      <c r="E316">
        <v>13</v>
      </c>
      <c r="F316" t="s">
        <v>64</v>
      </c>
      <c r="G316">
        <v>770</v>
      </c>
      <c r="H316">
        <v>32</v>
      </c>
      <c r="I316">
        <v>4.1558000000000002</v>
      </c>
      <c r="J316" t="s">
        <v>91</v>
      </c>
      <c r="K316">
        <v>26</v>
      </c>
      <c r="L316">
        <v>21</v>
      </c>
      <c r="M316">
        <v>5</v>
      </c>
      <c r="N316">
        <v>1.2307999999999999</v>
      </c>
      <c r="O316">
        <v>19.230799999999999</v>
      </c>
      <c r="P316">
        <v>3</v>
      </c>
      <c r="Q316">
        <v>9.375</v>
      </c>
      <c r="R316" t="s">
        <v>126</v>
      </c>
    </row>
    <row r="317" spans="1:18">
      <c r="A317">
        <v>4814</v>
      </c>
      <c r="B317">
        <v>44</v>
      </c>
      <c r="C317">
        <v>1</v>
      </c>
      <c r="D317">
        <v>2.3529</v>
      </c>
      <c r="E317">
        <v>15</v>
      </c>
      <c r="F317" t="s">
        <v>63</v>
      </c>
      <c r="G317">
        <v>2473</v>
      </c>
      <c r="H317">
        <v>65</v>
      </c>
      <c r="I317">
        <v>2.6284000000000001</v>
      </c>
      <c r="J317" t="s">
        <v>92</v>
      </c>
      <c r="K317">
        <v>53</v>
      </c>
      <c r="L317">
        <v>45</v>
      </c>
      <c r="M317">
        <v>8</v>
      </c>
      <c r="N317">
        <v>1.2263999999999999</v>
      </c>
      <c r="O317">
        <v>15.0943</v>
      </c>
      <c r="P317">
        <v>4</v>
      </c>
      <c r="Q317">
        <v>6.1539000000000001</v>
      </c>
      <c r="R317" t="s">
        <v>126</v>
      </c>
    </row>
    <row r="318" spans="1:18">
      <c r="A318">
        <v>4814</v>
      </c>
      <c r="B318">
        <v>44</v>
      </c>
      <c r="C318">
        <v>1</v>
      </c>
      <c r="D318">
        <v>2.3529</v>
      </c>
      <c r="E318">
        <v>18</v>
      </c>
      <c r="F318" t="s">
        <v>63</v>
      </c>
      <c r="G318">
        <v>1389</v>
      </c>
      <c r="H318">
        <v>38</v>
      </c>
      <c r="I318">
        <v>2.7357999999999998</v>
      </c>
      <c r="J318" t="s">
        <v>92</v>
      </c>
      <c r="K318">
        <v>31</v>
      </c>
      <c r="L318">
        <v>26</v>
      </c>
      <c r="M318">
        <v>5</v>
      </c>
      <c r="N318">
        <v>1.2258</v>
      </c>
      <c r="O318">
        <v>16.129000000000001</v>
      </c>
      <c r="P318">
        <v>3</v>
      </c>
      <c r="Q318">
        <v>7.8947000000000003</v>
      </c>
      <c r="R318" t="s">
        <v>126</v>
      </c>
    </row>
    <row r="319" spans="1:18">
      <c r="A319">
        <v>7230</v>
      </c>
      <c r="B319">
        <v>2</v>
      </c>
      <c r="C319">
        <v>0</v>
      </c>
      <c r="D319">
        <v>1.5718000000000001</v>
      </c>
      <c r="E319">
        <v>17</v>
      </c>
      <c r="F319" t="s">
        <v>63</v>
      </c>
      <c r="G319">
        <v>1759</v>
      </c>
      <c r="H319">
        <v>38</v>
      </c>
      <c r="I319">
        <v>2.1602999999999999</v>
      </c>
      <c r="J319" t="s">
        <v>92</v>
      </c>
      <c r="K319">
        <v>31</v>
      </c>
      <c r="L319">
        <v>26</v>
      </c>
      <c r="M319">
        <v>5</v>
      </c>
      <c r="N319">
        <v>1.2258</v>
      </c>
      <c r="O319">
        <v>16.129000000000001</v>
      </c>
      <c r="P319">
        <v>3</v>
      </c>
      <c r="Q319">
        <v>7.8947000000000003</v>
      </c>
      <c r="R319" t="s">
        <v>126</v>
      </c>
    </row>
    <row r="320" spans="1:18">
      <c r="A320">
        <v>4900</v>
      </c>
      <c r="B320">
        <v>50</v>
      </c>
      <c r="C320">
        <v>2</v>
      </c>
      <c r="D320">
        <v>2.5019999999999998</v>
      </c>
      <c r="E320">
        <v>19</v>
      </c>
      <c r="F320" t="s">
        <v>63</v>
      </c>
      <c r="G320">
        <v>2425</v>
      </c>
      <c r="H320">
        <v>55</v>
      </c>
      <c r="I320">
        <v>2.2679999999999998</v>
      </c>
      <c r="J320" t="s">
        <v>92</v>
      </c>
      <c r="K320">
        <v>45</v>
      </c>
      <c r="L320">
        <v>38</v>
      </c>
      <c r="M320">
        <v>7</v>
      </c>
      <c r="N320">
        <v>1.2222</v>
      </c>
      <c r="O320">
        <v>15.5556</v>
      </c>
      <c r="P320">
        <v>4</v>
      </c>
      <c r="Q320">
        <v>7.2727000000000004</v>
      </c>
      <c r="R320" t="s">
        <v>126</v>
      </c>
    </row>
    <row r="321" spans="1:18">
      <c r="A321">
        <v>4814</v>
      </c>
      <c r="B321">
        <v>44</v>
      </c>
      <c r="C321">
        <v>1</v>
      </c>
      <c r="D321">
        <v>2.3529</v>
      </c>
      <c r="E321">
        <v>18</v>
      </c>
      <c r="F321" t="s">
        <v>62</v>
      </c>
      <c r="G321">
        <v>2129</v>
      </c>
      <c r="H321">
        <v>50</v>
      </c>
      <c r="I321">
        <v>2.3485</v>
      </c>
      <c r="J321" t="s">
        <v>92</v>
      </c>
      <c r="K321">
        <v>41</v>
      </c>
      <c r="L321">
        <v>34</v>
      </c>
      <c r="M321">
        <v>7</v>
      </c>
      <c r="N321">
        <v>1.2195</v>
      </c>
      <c r="O321">
        <v>17.0732</v>
      </c>
      <c r="P321">
        <v>4</v>
      </c>
      <c r="Q321">
        <v>8</v>
      </c>
      <c r="R321" t="s">
        <v>126</v>
      </c>
    </row>
    <row r="322" spans="1:18">
      <c r="A322">
        <v>4814</v>
      </c>
      <c r="B322">
        <v>44</v>
      </c>
      <c r="C322">
        <v>1</v>
      </c>
      <c r="D322">
        <v>2.3529</v>
      </c>
      <c r="E322">
        <v>22</v>
      </c>
      <c r="F322" t="s">
        <v>64</v>
      </c>
      <c r="G322">
        <v>3118</v>
      </c>
      <c r="H322">
        <v>78</v>
      </c>
      <c r="I322">
        <v>2.5015999999999998</v>
      </c>
      <c r="J322" t="s">
        <v>92</v>
      </c>
      <c r="K322">
        <v>64</v>
      </c>
      <c r="L322">
        <v>53</v>
      </c>
      <c r="M322">
        <v>11</v>
      </c>
      <c r="N322">
        <v>1.2188000000000001</v>
      </c>
      <c r="O322">
        <v>17.1875</v>
      </c>
      <c r="P322">
        <v>3</v>
      </c>
      <c r="Q322">
        <v>3.8462000000000001</v>
      </c>
      <c r="R322" t="s">
        <v>126</v>
      </c>
    </row>
    <row r="323" spans="1:18">
      <c r="A323">
        <v>5311</v>
      </c>
      <c r="B323">
        <v>33</v>
      </c>
      <c r="C323">
        <v>2</v>
      </c>
      <c r="D323">
        <v>2.2545000000000002</v>
      </c>
      <c r="E323">
        <v>11</v>
      </c>
      <c r="F323" t="s">
        <v>64</v>
      </c>
      <c r="G323">
        <v>8370</v>
      </c>
      <c r="H323">
        <v>230</v>
      </c>
      <c r="I323">
        <v>2.7479</v>
      </c>
      <c r="J323" t="s">
        <v>92</v>
      </c>
      <c r="K323">
        <v>189</v>
      </c>
      <c r="L323">
        <v>160</v>
      </c>
      <c r="M323">
        <v>29</v>
      </c>
      <c r="N323">
        <v>1.2169000000000001</v>
      </c>
      <c r="O323">
        <v>15.3439</v>
      </c>
      <c r="P323">
        <v>6</v>
      </c>
      <c r="Q323">
        <v>2.6086999999999998</v>
      </c>
      <c r="R323" t="s">
        <v>126</v>
      </c>
    </row>
    <row r="324" spans="1:18">
      <c r="A324">
        <v>4814</v>
      </c>
      <c r="B324">
        <v>44</v>
      </c>
      <c r="C324">
        <v>1</v>
      </c>
      <c r="D324">
        <v>2.3529</v>
      </c>
      <c r="E324">
        <v>15</v>
      </c>
      <c r="F324" t="s">
        <v>62</v>
      </c>
      <c r="G324">
        <v>3518</v>
      </c>
      <c r="H324">
        <v>85</v>
      </c>
      <c r="I324">
        <v>2.4161999999999999</v>
      </c>
      <c r="J324" t="s">
        <v>92</v>
      </c>
      <c r="K324">
        <v>70</v>
      </c>
      <c r="L324">
        <v>57</v>
      </c>
      <c r="M324">
        <v>13</v>
      </c>
      <c r="N324">
        <v>1.2142999999999999</v>
      </c>
      <c r="O324">
        <v>18.571400000000001</v>
      </c>
      <c r="P324">
        <v>3</v>
      </c>
      <c r="Q324">
        <v>3.5293999999999999</v>
      </c>
      <c r="R324" t="s">
        <v>126</v>
      </c>
    </row>
    <row r="325" spans="1:18">
      <c r="A325">
        <v>4814</v>
      </c>
      <c r="B325">
        <v>44</v>
      </c>
      <c r="C325">
        <v>1</v>
      </c>
      <c r="D325">
        <v>2.3529</v>
      </c>
      <c r="E325">
        <v>10</v>
      </c>
      <c r="F325" t="s">
        <v>63</v>
      </c>
      <c r="G325">
        <v>2323</v>
      </c>
      <c r="H325">
        <v>52</v>
      </c>
      <c r="I325">
        <v>2.2385000000000002</v>
      </c>
      <c r="J325" t="s">
        <v>92</v>
      </c>
      <c r="K325">
        <v>43</v>
      </c>
      <c r="L325">
        <v>36</v>
      </c>
      <c r="M325">
        <v>7</v>
      </c>
      <c r="N325">
        <v>1.2093</v>
      </c>
      <c r="O325">
        <v>16.2791</v>
      </c>
      <c r="P325">
        <v>4</v>
      </c>
      <c r="Q325">
        <v>7.6923000000000004</v>
      </c>
      <c r="R325" t="s">
        <v>126</v>
      </c>
    </row>
    <row r="326" spans="1:18">
      <c r="A326">
        <v>4899</v>
      </c>
      <c r="B326">
        <v>24</v>
      </c>
      <c r="C326">
        <v>4</v>
      </c>
      <c r="D326">
        <v>3.0811000000000002</v>
      </c>
      <c r="E326">
        <v>0</v>
      </c>
      <c r="F326" t="s">
        <v>64</v>
      </c>
      <c r="G326">
        <v>1289</v>
      </c>
      <c r="H326">
        <v>29</v>
      </c>
      <c r="I326">
        <v>2.2498</v>
      </c>
      <c r="J326" t="s">
        <v>92</v>
      </c>
      <c r="K326">
        <v>24</v>
      </c>
      <c r="L326">
        <v>19</v>
      </c>
      <c r="M326">
        <v>5</v>
      </c>
      <c r="N326">
        <v>1.2082999999999999</v>
      </c>
      <c r="O326">
        <v>20.833300000000001</v>
      </c>
      <c r="P326">
        <v>2</v>
      </c>
      <c r="Q326">
        <v>6.8966000000000003</v>
      </c>
      <c r="R326" t="s">
        <v>126</v>
      </c>
    </row>
    <row r="327" spans="1:18">
      <c r="A327">
        <v>4900</v>
      </c>
      <c r="B327">
        <v>50</v>
      </c>
      <c r="C327">
        <v>2</v>
      </c>
      <c r="D327">
        <v>2.5019999999999998</v>
      </c>
      <c r="E327">
        <v>23</v>
      </c>
      <c r="F327" t="s">
        <v>64</v>
      </c>
      <c r="G327">
        <v>2400</v>
      </c>
      <c r="H327">
        <v>59</v>
      </c>
      <c r="I327">
        <v>2.4582999999999999</v>
      </c>
      <c r="J327" t="s">
        <v>92</v>
      </c>
      <c r="K327">
        <v>49</v>
      </c>
      <c r="L327">
        <v>40</v>
      </c>
      <c r="M327">
        <v>9</v>
      </c>
      <c r="N327">
        <v>1.2040999999999999</v>
      </c>
      <c r="O327">
        <v>18.3674</v>
      </c>
      <c r="P327">
        <v>3</v>
      </c>
      <c r="Q327">
        <v>5.0848000000000004</v>
      </c>
      <c r="R327" t="s">
        <v>126</v>
      </c>
    </row>
    <row r="328" spans="1:18">
      <c r="A328">
        <v>8043</v>
      </c>
      <c r="B328">
        <v>8</v>
      </c>
      <c r="C328">
        <v>0</v>
      </c>
      <c r="D328">
        <v>2.2262</v>
      </c>
      <c r="E328">
        <v>11</v>
      </c>
      <c r="F328" t="s">
        <v>62</v>
      </c>
      <c r="G328">
        <v>729</v>
      </c>
      <c r="H328">
        <v>18</v>
      </c>
      <c r="I328">
        <v>2.4691000000000001</v>
      </c>
      <c r="J328" t="s">
        <v>92</v>
      </c>
      <c r="K328">
        <v>15</v>
      </c>
      <c r="L328">
        <v>13</v>
      </c>
      <c r="M328">
        <v>2</v>
      </c>
      <c r="N328">
        <v>1.2</v>
      </c>
      <c r="O328">
        <v>13.333299999999999</v>
      </c>
      <c r="P328">
        <v>3</v>
      </c>
      <c r="Q328">
        <v>16.666699999999999</v>
      </c>
      <c r="R328" t="s">
        <v>126</v>
      </c>
    </row>
    <row r="329" spans="1:18">
      <c r="A329">
        <v>5311</v>
      </c>
      <c r="B329">
        <v>33</v>
      </c>
      <c r="C329">
        <v>2</v>
      </c>
      <c r="D329">
        <v>2.2545000000000002</v>
      </c>
      <c r="E329">
        <v>5</v>
      </c>
      <c r="F329" t="s">
        <v>64</v>
      </c>
      <c r="G329">
        <v>1561</v>
      </c>
      <c r="H329">
        <v>36</v>
      </c>
      <c r="I329">
        <v>2.3062</v>
      </c>
      <c r="J329" t="s">
        <v>92</v>
      </c>
      <c r="K329">
        <v>30</v>
      </c>
      <c r="L329">
        <v>26</v>
      </c>
      <c r="M329">
        <v>4</v>
      </c>
      <c r="N329">
        <v>1.2</v>
      </c>
      <c r="O329">
        <v>13.333299999999999</v>
      </c>
      <c r="P329">
        <v>3</v>
      </c>
      <c r="Q329">
        <v>8.3332999999999995</v>
      </c>
      <c r="R329" t="s">
        <v>126</v>
      </c>
    </row>
    <row r="330" spans="1:18">
      <c r="A330">
        <v>6300</v>
      </c>
      <c r="B330">
        <v>15</v>
      </c>
      <c r="C330">
        <v>0</v>
      </c>
      <c r="D330">
        <v>1.7965</v>
      </c>
      <c r="E330">
        <v>6</v>
      </c>
      <c r="F330" t="s">
        <v>64</v>
      </c>
      <c r="G330">
        <v>1337</v>
      </c>
      <c r="H330">
        <v>37</v>
      </c>
      <c r="I330">
        <v>2.7673999999999999</v>
      </c>
      <c r="J330" t="s">
        <v>92</v>
      </c>
      <c r="K330">
        <v>31</v>
      </c>
      <c r="L330">
        <v>26</v>
      </c>
      <c r="M330">
        <v>5</v>
      </c>
      <c r="N330">
        <v>1.1935</v>
      </c>
      <c r="O330">
        <v>16.129000000000001</v>
      </c>
      <c r="P330">
        <v>3</v>
      </c>
      <c r="Q330">
        <v>8.1081000000000003</v>
      </c>
      <c r="R330" t="s">
        <v>126</v>
      </c>
    </row>
    <row r="331" spans="1:18">
      <c r="A331">
        <v>5651</v>
      </c>
      <c r="B331">
        <v>17</v>
      </c>
      <c r="C331">
        <v>0</v>
      </c>
      <c r="D331">
        <v>2.0200999999999998</v>
      </c>
      <c r="E331">
        <v>19</v>
      </c>
      <c r="F331" t="s">
        <v>62</v>
      </c>
      <c r="G331">
        <v>1694</v>
      </c>
      <c r="H331">
        <v>37</v>
      </c>
      <c r="I331">
        <v>2.1842000000000001</v>
      </c>
      <c r="J331" t="s">
        <v>92</v>
      </c>
      <c r="K331">
        <v>31</v>
      </c>
      <c r="L331">
        <v>28</v>
      </c>
      <c r="M331">
        <v>3</v>
      </c>
      <c r="N331">
        <v>1.1935</v>
      </c>
      <c r="O331">
        <v>9.6774000000000004</v>
      </c>
      <c r="P331">
        <v>3</v>
      </c>
      <c r="Q331">
        <v>8.1081000000000003</v>
      </c>
      <c r="R331" t="s">
        <v>126</v>
      </c>
    </row>
    <row r="332" spans="1:18">
      <c r="A332">
        <v>8043</v>
      </c>
      <c r="B332">
        <v>8</v>
      </c>
      <c r="C332">
        <v>0</v>
      </c>
      <c r="D332">
        <v>2.2262</v>
      </c>
      <c r="E332">
        <v>13</v>
      </c>
      <c r="F332" t="s">
        <v>63</v>
      </c>
      <c r="G332">
        <v>675</v>
      </c>
      <c r="H332">
        <v>19</v>
      </c>
      <c r="I332">
        <v>2.8148</v>
      </c>
      <c r="J332" t="s">
        <v>92</v>
      </c>
      <c r="K332">
        <v>16</v>
      </c>
      <c r="L332">
        <v>13</v>
      </c>
      <c r="M332">
        <v>3</v>
      </c>
      <c r="N332">
        <v>1.1875</v>
      </c>
      <c r="O332">
        <v>18.75</v>
      </c>
      <c r="P332">
        <v>2</v>
      </c>
      <c r="Q332">
        <v>10.526300000000001</v>
      </c>
      <c r="R332" t="s">
        <v>126</v>
      </c>
    </row>
    <row r="333" spans="1:18">
      <c r="A333">
        <v>7349</v>
      </c>
      <c r="B333">
        <v>19</v>
      </c>
      <c r="C333">
        <v>0</v>
      </c>
      <c r="D333">
        <v>2.0991</v>
      </c>
      <c r="E333">
        <v>8</v>
      </c>
      <c r="F333" t="s">
        <v>64</v>
      </c>
      <c r="G333">
        <v>794</v>
      </c>
      <c r="H333">
        <v>19</v>
      </c>
      <c r="I333">
        <v>2.3929999999999998</v>
      </c>
      <c r="J333" t="s">
        <v>92</v>
      </c>
      <c r="K333">
        <v>16</v>
      </c>
      <c r="L333">
        <v>14</v>
      </c>
      <c r="M333">
        <v>2</v>
      </c>
      <c r="N333">
        <v>1.1875</v>
      </c>
      <c r="O333">
        <v>12.5</v>
      </c>
      <c r="P333">
        <v>3</v>
      </c>
      <c r="Q333">
        <v>15.7895</v>
      </c>
      <c r="R333" t="s">
        <v>126</v>
      </c>
    </row>
    <row r="334" spans="1:18">
      <c r="A334">
        <v>7230</v>
      </c>
      <c r="B334">
        <v>2</v>
      </c>
      <c r="C334">
        <v>0</v>
      </c>
      <c r="D334">
        <v>1.5718000000000001</v>
      </c>
      <c r="E334">
        <v>19</v>
      </c>
      <c r="F334" t="s">
        <v>62</v>
      </c>
      <c r="G334">
        <v>1833</v>
      </c>
      <c r="H334">
        <v>39</v>
      </c>
      <c r="I334">
        <v>2.1276999999999999</v>
      </c>
      <c r="J334" t="s">
        <v>92</v>
      </c>
      <c r="K334">
        <v>33</v>
      </c>
      <c r="L334">
        <v>28</v>
      </c>
      <c r="M334">
        <v>5</v>
      </c>
      <c r="N334">
        <v>1.1818</v>
      </c>
      <c r="O334">
        <v>15.1515</v>
      </c>
      <c r="P334">
        <v>3</v>
      </c>
      <c r="Q334">
        <v>7.6923000000000004</v>
      </c>
      <c r="R334" t="s">
        <v>126</v>
      </c>
    </row>
    <row r="335" spans="1:18">
      <c r="A335">
        <v>4814</v>
      </c>
      <c r="B335">
        <v>44</v>
      </c>
      <c r="C335">
        <v>1</v>
      </c>
      <c r="D335">
        <v>2.3529</v>
      </c>
      <c r="E335">
        <v>5</v>
      </c>
      <c r="F335" t="s">
        <v>62</v>
      </c>
      <c r="G335">
        <v>2167</v>
      </c>
      <c r="H335">
        <v>52</v>
      </c>
      <c r="I335">
        <v>2.3996</v>
      </c>
      <c r="J335" t="s">
        <v>92</v>
      </c>
      <c r="K335">
        <v>44</v>
      </c>
      <c r="L335">
        <v>39</v>
      </c>
      <c r="M335">
        <v>5</v>
      </c>
      <c r="N335">
        <v>1.1818</v>
      </c>
      <c r="O335">
        <v>11.3636</v>
      </c>
      <c r="P335">
        <v>3</v>
      </c>
      <c r="Q335">
        <v>5.7691999999999997</v>
      </c>
      <c r="R335" t="s">
        <v>126</v>
      </c>
    </row>
    <row r="336" spans="1:18">
      <c r="A336">
        <v>7349</v>
      </c>
      <c r="B336">
        <v>19</v>
      </c>
      <c r="C336">
        <v>0</v>
      </c>
      <c r="D336">
        <v>2.0991</v>
      </c>
      <c r="E336">
        <v>16</v>
      </c>
      <c r="F336" t="s">
        <v>64</v>
      </c>
      <c r="G336">
        <v>1681</v>
      </c>
      <c r="H336">
        <v>46</v>
      </c>
      <c r="I336">
        <v>2.7364999999999999</v>
      </c>
      <c r="J336" t="s">
        <v>92</v>
      </c>
      <c r="K336">
        <v>39</v>
      </c>
      <c r="L336">
        <v>34</v>
      </c>
      <c r="M336">
        <v>5</v>
      </c>
      <c r="N336">
        <v>1.1795</v>
      </c>
      <c r="O336">
        <v>12.820499999999999</v>
      </c>
      <c r="P336">
        <v>3</v>
      </c>
      <c r="Q336">
        <v>6.5217000000000001</v>
      </c>
      <c r="R336" t="s">
        <v>126</v>
      </c>
    </row>
    <row r="337" spans="1:18">
      <c r="A337">
        <v>7996</v>
      </c>
      <c r="B337">
        <v>3</v>
      </c>
      <c r="C337">
        <v>0</v>
      </c>
      <c r="D337">
        <v>2.5884999999999998</v>
      </c>
      <c r="E337">
        <v>15</v>
      </c>
      <c r="F337" t="s">
        <v>64</v>
      </c>
      <c r="G337">
        <v>609</v>
      </c>
      <c r="H337">
        <v>14</v>
      </c>
      <c r="I337">
        <v>2.2989000000000002</v>
      </c>
      <c r="J337" t="s">
        <v>92</v>
      </c>
      <c r="K337">
        <v>12</v>
      </c>
      <c r="L337">
        <v>10</v>
      </c>
      <c r="M337">
        <v>2</v>
      </c>
      <c r="N337">
        <v>1.1667000000000001</v>
      </c>
      <c r="O337">
        <v>16.666699999999999</v>
      </c>
      <c r="P337">
        <v>2</v>
      </c>
      <c r="Q337">
        <v>14.2857</v>
      </c>
      <c r="R337" t="s">
        <v>126</v>
      </c>
    </row>
    <row r="338" spans="1:18">
      <c r="A338">
        <v>8021</v>
      </c>
      <c r="B338">
        <v>2</v>
      </c>
      <c r="C338">
        <v>0</v>
      </c>
      <c r="D338">
        <v>1.6953</v>
      </c>
      <c r="E338">
        <v>14</v>
      </c>
      <c r="F338" t="s">
        <v>62</v>
      </c>
      <c r="G338">
        <v>1748</v>
      </c>
      <c r="H338">
        <v>42</v>
      </c>
      <c r="I338">
        <v>2.4028</v>
      </c>
      <c r="J338" t="s">
        <v>92</v>
      </c>
      <c r="K338">
        <v>36</v>
      </c>
      <c r="L338">
        <v>31</v>
      </c>
      <c r="M338">
        <v>5</v>
      </c>
      <c r="N338">
        <v>1.1667000000000001</v>
      </c>
      <c r="O338">
        <v>13.8889</v>
      </c>
      <c r="P338">
        <v>3</v>
      </c>
      <c r="Q338">
        <v>7.1429</v>
      </c>
      <c r="R338" t="s">
        <v>126</v>
      </c>
    </row>
    <row r="339" spans="1:18">
      <c r="A339">
        <v>5719</v>
      </c>
      <c r="B339">
        <v>2</v>
      </c>
      <c r="C339">
        <v>0</v>
      </c>
      <c r="D339">
        <v>1.6196999999999999</v>
      </c>
      <c r="E339">
        <v>11</v>
      </c>
      <c r="F339" t="s">
        <v>62</v>
      </c>
      <c r="G339">
        <v>3709</v>
      </c>
      <c r="H339">
        <v>79</v>
      </c>
      <c r="I339">
        <v>2.13</v>
      </c>
      <c r="J339" t="s">
        <v>92</v>
      </c>
      <c r="K339">
        <v>68</v>
      </c>
      <c r="L339">
        <v>61</v>
      </c>
      <c r="M339">
        <v>7</v>
      </c>
      <c r="N339">
        <v>1.1617999999999999</v>
      </c>
      <c r="O339">
        <v>10.2941</v>
      </c>
      <c r="P339">
        <v>4</v>
      </c>
      <c r="Q339">
        <v>5.0632999999999999</v>
      </c>
      <c r="R339" t="s">
        <v>126</v>
      </c>
    </row>
    <row r="340" spans="1:18">
      <c r="A340">
        <v>5651</v>
      </c>
      <c r="B340">
        <v>17</v>
      </c>
      <c r="C340">
        <v>0</v>
      </c>
      <c r="D340">
        <v>2.0200999999999998</v>
      </c>
      <c r="E340">
        <v>15</v>
      </c>
      <c r="F340" t="s">
        <v>62</v>
      </c>
      <c r="G340">
        <v>2519</v>
      </c>
      <c r="H340">
        <v>58</v>
      </c>
      <c r="I340">
        <v>2.3025000000000002</v>
      </c>
      <c r="J340" t="s">
        <v>92</v>
      </c>
      <c r="K340">
        <v>50</v>
      </c>
      <c r="L340">
        <v>43</v>
      </c>
      <c r="M340">
        <v>7</v>
      </c>
      <c r="N340">
        <v>1.1599999999999999</v>
      </c>
      <c r="O340">
        <v>14</v>
      </c>
      <c r="P340">
        <v>3</v>
      </c>
      <c r="Q340">
        <v>5.1723999999999997</v>
      </c>
      <c r="R340" t="s">
        <v>126</v>
      </c>
    </row>
    <row r="341" spans="1:18">
      <c r="A341">
        <v>4814</v>
      </c>
      <c r="B341">
        <v>44</v>
      </c>
      <c r="C341">
        <v>1</v>
      </c>
      <c r="D341">
        <v>2.3529</v>
      </c>
      <c r="E341">
        <v>14</v>
      </c>
      <c r="F341" t="s">
        <v>63</v>
      </c>
      <c r="G341">
        <v>2608</v>
      </c>
      <c r="H341">
        <v>59</v>
      </c>
      <c r="I341">
        <v>2.2623000000000002</v>
      </c>
      <c r="J341" t="s">
        <v>92</v>
      </c>
      <c r="K341">
        <v>51</v>
      </c>
      <c r="L341">
        <v>45</v>
      </c>
      <c r="M341">
        <v>6</v>
      </c>
      <c r="N341">
        <v>1.1569</v>
      </c>
      <c r="O341">
        <v>11.764699999999999</v>
      </c>
      <c r="P341">
        <v>3</v>
      </c>
      <c r="Q341">
        <v>5.0848000000000004</v>
      </c>
      <c r="R341" t="s">
        <v>126</v>
      </c>
    </row>
    <row r="342" spans="1:18">
      <c r="A342">
        <v>4814</v>
      </c>
      <c r="B342">
        <v>44</v>
      </c>
      <c r="C342">
        <v>1</v>
      </c>
      <c r="D342">
        <v>2.3529</v>
      </c>
      <c r="E342">
        <v>4</v>
      </c>
      <c r="F342" t="s">
        <v>62</v>
      </c>
      <c r="G342">
        <v>2456</v>
      </c>
      <c r="H342">
        <v>52</v>
      </c>
      <c r="I342">
        <v>2.1173000000000002</v>
      </c>
      <c r="J342" t="s">
        <v>92</v>
      </c>
      <c r="K342">
        <v>45</v>
      </c>
      <c r="L342">
        <v>39</v>
      </c>
      <c r="M342">
        <v>6</v>
      </c>
      <c r="N342">
        <v>1.1556</v>
      </c>
      <c r="O342">
        <v>13.333299999999999</v>
      </c>
      <c r="P342">
        <v>3</v>
      </c>
      <c r="Q342">
        <v>5.7691999999999997</v>
      </c>
      <c r="R342" t="s">
        <v>126</v>
      </c>
    </row>
    <row r="343" spans="1:18">
      <c r="A343">
        <v>7349</v>
      </c>
      <c r="B343">
        <v>19</v>
      </c>
      <c r="C343">
        <v>0</v>
      </c>
      <c r="D343">
        <v>2.0991</v>
      </c>
      <c r="E343">
        <v>0</v>
      </c>
      <c r="F343" t="s">
        <v>64</v>
      </c>
      <c r="G343">
        <v>604</v>
      </c>
      <c r="H343">
        <v>15</v>
      </c>
      <c r="I343">
        <v>2.4834000000000001</v>
      </c>
      <c r="J343" t="s">
        <v>92</v>
      </c>
      <c r="K343">
        <v>13</v>
      </c>
      <c r="L343">
        <v>11</v>
      </c>
      <c r="M343">
        <v>2</v>
      </c>
      <c r="N343">
        <v>1.1537999999999999</v>
      </c>
      <c r="O343">
        <v>15.384600000000001</v>
      </c>
      <c r="P343">
        <v>2</v>
      </c>
      <c r="Q343">
        <v>13.333299999999999</v>
      </c>
      <c r="R343" t="s">
        <v>126</v>
      </c>
    </row>
    <row r="344" spans="1:18">
      <c r="A344">
        <v>7802</v>
      </c>
      <c r="B344">
        <v>3</v>
      </c>
      <c r="C344">
        <v>0</v>
      </c>
      <c r="D344">
        <v>1.7222999999999999</v>
      </c>
      <c r="E344">
        <v>18</v>
      </c>
      <c r="F344" t="s">
        <v>62</v>
      </c>
      <c r="G344">
        <v>633</v>
      </c>
      <c r="H344">
        <v>15</v>
      </c>
      <c r="I344">
        <v>2.3696999999999999</v>
      </c>
      <c r="J344" t="s">
        <v>92</v>
      </c>
      <c r="K344">
        <v>13</v>
      </c>
      <c r="L344">
        <v>12</v>
      </c>
      <c r="M344">
        <v>1</v>
      </c>
      <c r="N344">
        <v>1.1537999999999999</v>
      </c>
      <c r="O344">
        <v>7.6923000000000004</v>
      </c>
      <c r="P344">
        <v>3</v>
      </c>
      <c r="Q344">
        <v>20</v>
      </c>
      <c r="R344" t="s">
        <v>126</v>
      </c>
    </row>
    <row r="345" spans="1:18">
      <c r="A345">
        <v>6300</v>
      </c>
      <c r="B345">
        <v>15</v>
      </c>
      <c r="C345">
        <v>0</v>
      </c>
      <c r="D345">
        <v>1.7965</v>
      </c>
      <c r="E345">
        <v>15</v>
      </c>
      <c r="F345" t="s">
        <v>64</v>
      </c>
      <c r="G345">
        <v>1251</v>
      </c>
      <c r="H345">
        <v>30</v>
      </c>
      <c r="I345">
        <v>2.3980999999999999</v>
      </c>
      <c r="J345" t="s">
        <v>92</v>
      </c>
      <c r="K345">
        <v>26</v>
      </c>
      <c r="L345">
        <v>25</v>
      </c>
      <c r="M345">
        <v>1</v>
      </c>
      <c r="N345">
        <v>1.1537999999999999</v>
      </c>
      <c r="O345">
        <v>3.8462000000000001</v>
      </c>
      <c r="P345">
        <v>5</v>
      </c>
      <c r="Q345">
        <v>16.666699999999999</v>
      </c>
      <c r="R345" t="s">
        <v>126</v>
      </c>
    </row>
    <row r="346" spans="1:18">
      <c r="A346">
        <v>4900</v>
      </c>
      <c r="B346">
        <v>50</v>
      </c>
      <c r="C346">
        <v>2</v>
      </c>
      <c r="D346">
        <v>2.5019999999999998</v>
      </c>
      <c r="E346">
        <v>20</v>
      </c>
      <c r="F346" t="s">
        <v>64</v>
      </c>
      <c r="G346">
        <v>2389</v>
      </c>
      <c r="H346">
        <v>71</v>
      </c>
      <c r="I346">
        <v>2.972</v>
      </c>
      <c r="J346" t="s">
        <v>92</v>
      </c>
      <c r="K346">
        <v>62</v>
      </c>
      <c r="L346">
        <v>54</v>
      </c>
      <c r="M346">
        <v>8</v>
      </c>
      <c r="N346">
        <v>1.1452</v>
      </c>
      <c r="O346">
        <v>12.9032</v>
      </c>
      <c r="P346">
        <v>3</v>
      </c>
      <c r="Q346">
        <v>4.2253999999999996</v>
      </c>
      <c r="R346" t="s">
        <v>126</v>
      </c>
    </row>
    <row r="347" spans="1:18">
      <c r="A347">
        <v>7349</v>
      </c>
      <c r="B347">
        <v>19</v>
      </c>
      <c r="C347">
        <v>0</v>
      </c>
      <c r="D347">
        <v>2.0991</v>
      </c>
      <c r="E347">
        <v>17</v>
      </c>
      <c r="F347" t="s">
        <v>64</v>
      </c>
      <c r="G347">
        <v>1072</v>
      </c>
      <c r="H347">
        <v>24</v>
      </c>
      <c r="I347">
        <v>2.2387999999999999</v>
      </c>
      <c r="J347" t="s">
        <v>92</v>
      </c>
      <c r="K347">
        <v>21</v>
      </c>
      <c r="L347">
        <v>18</v>
      </c>
      <c r="M347">
        <v>3</v>
      </c>
      <c r="N347">
        <v>1.1429</v>
      </c>
      <c r="O347">
        <v>14.2857</v>
      </c>
      <c r="P347">
        <v>2</v>
      </c>
      <c r="Q347">
        <v>8.3332999999999995</v>
      </c>
      <c r="R347" t="s">
        <v>126</v>
      </c>
    </row>
    <row r="348" spans="1:18">
      <c r="A348">
        <v>7349</v>
      </c>
      <c r="B348">
        <v>19</v>
      </c>
      <c r="C348">
        <v>0</v>
      </c>
      <c r="D348">
        <v>2.0991</v>
      </c>
      <c r="E348">
        <v>19</v>
      </c>
      <c r="F348" t="s">
        <v>64</v>
      </c>
      <c r="G348">
        <v>1023</v>
      </c>
      <c r="H348">
        <v>24</v>
      </c>
      <c r="I348">
        <v>2.3460000000000001</v>
      </c>
      <c r="J348" t="s">
        <v>92</v>
      </c>
      <c r="K348">
        <v>21</v>
      </c>
      <c r="L348">
        <v>18</v>
      </c>
      <c r="M348">
        <v>3</v>
      </c>
      <c r="N348">
        <v>1.1429</v>
      </c>
      <c r="O348">
        <v>14.2857</v>
      </c>
      <c r="P348">
        <v>2</v>
      </c>
      <c r="Q348">
        <v>8.3332999999999995</v>
      </c>
      <c r="R348" t="s">
        <v>126</v>
      </c>
    </row>
    <row r="349" spans="1:18">
      <c r="A349">
        <v>5655</v>
      </c>
      <c r="B349">
        <v>5</v>
      </c>
      <c r="C349">
        <v>0</v>
      </c>
      <c r="D349">
        <v>2.1818</v>
      </c>
      <c r="E349">
        <v>13</v>
      </c>
      <c r="F349" t="s">
        <v>62</v>
      </c>
      <c r="G349">
        <v>753</v>
      </c>
      <c r="H349">
        <v>16</v>
      </c>
      <c r="I349">
        <v>2.1248</v>
      </c>
      <c r="J349" t="s">
        <v>92</v>
      </c>
      <c r="K349">
        <v>14</v>
      </c>
      <c r="L349">
        <v>13</v>
      </c>
      <c r="M349">
        <v>1</v>
      </c>
      <c r="N349">
        <v>1.1429</v>
      </c>
      <c r="O349">
        <v>7.1429</v>
      </c>
      <c r="P349">
        <v>3</v>
      </c>
      <c r="Q349">
        <v>18.75</v>
      </c>
      <c r="R349" t="s">
        <v>126</v>
      </c>
    </row>
    <row r="350" spans="1:18">
      <c r="A350">
        <v>4814</v>
      </c>
      <c r="B350">
        <v>44</v>
      </c>
      <c r="C350">
        <v>1</v>
      </c>
      <c r="D350">
        <v>2.3529</v>
      </c>
      <c r="E350">
        <v>21</v>
      </c>
      <c r="F350" t="s">
        <v>62</v>
      </c>
      <c r="G350">
        <v>1776</v>
      </c>
      <c r="H350">
        <v>41</v>
      </c>
      <c r="I350">
        <v>2.3086000000000002</v>
      </c>
      <c r="J350" t="s">
        <v>92</v>
      </c>
      <c r="K350">
        <v>36</v>
      </c>
      <c r="L350">
        <v>32</v>
      </c>
      <c r="M350">
        <v>4</v>
      </c>
      <c r="N350">
        <v>1.1389</v>
      </c>
      <c r="O350">
        <v>11.1111</v>
      </c>
      <c r="P350">
        <v>3</v>
      </c>
      <c r="Q350">
        <v>7.3170999999999999</v>
      </c>
      <c r="R350" t="s">
        <v>126</v>
      </c>
    </row>
    <row r="351" spans="1:18">
      <c r="A351">
        <v>4814</v>
      </c>
      <c r="B351">
        <v>44</v>
      </c>
      <c r="C351">
        <v>1</v>
      </c>
      <c r="D351">
        <v>2.3529</v>
      </c>
      <c r="E351">
        <v>19</v>
      </c>
      <c r="F351" t="s">
        <v>63</v>
      </c>
      <c r="G351">
        <v>1384</v>
      </c>
      <c r="H351">
        <v>33</v>
      </c>
      <c r="I351">
        <v>2.3843999999999999</v>
      </c>
      <c r="J351" t="s">
        <v>92</v>
      </c>
      <c r="K351">
        <v>29</v>
      </c>
      <c r="L351">
        <v>26</v>
      </c>
      <c r="M351">
        <v>3</v>
      </c>
      <c r="N351">
        <v>1.1378999999999999</v>
      </c>
      <c r="O351">
        <v>10.344799999999999</v>
      </c>
      <c r="P351">
        <v>3</v>
      </c>
      <c r="Q351">
        <v>9.0908999999999995</v>
      </c>
      <c r="R351" t="s">
        <v>126</v>
      </c>
    </row>
    <row r="352" spans="1:18">
      <c r="A352">
        <v>7349</v>
      </c>
      <c r="B352">
        <v>19</v>
      </c>
      <c r="C352">
        <v>0</v>
      </c>
      <c r="D352">
        <v>2.0991</v>
      </c>
      <c r="E352">
        <v>7</v>
      </c>
      <c r="F352" t="s">
        <v>64</v>
      </c>
      <c r="G352">
        <v>1144</v>
      </c>
      <c r="H352">
        <v>25</v>
      </c>
      <c r="I352">
        <v>2.1852999999999998</v>
      </c>
      <c r="J352" t="s">
        <v>92</v>
      </c>
      <c r="K352">
        <v>22</v>
      </c>
      <c r="L352">
        <v>20</v>
      </c>
      <c r="M352">
        <v>2</v>
      </c>
      <c r="N352">
        <v>1.1364000000000001</v>
      </c>
      <c r="O352">
        <v>9.0908999999999995</v>
      </c>
      <c r="P352">
        <v>3</v>
      </c>
      <c r="Q352">
        <v>12</v>
      </c>
      <c r="R352" t="s">
        <v>126</v>
      </c>
    </row>
    <row r="353" spans="1:18">
      <c r="A353">
        <v>5719</v>
      </c>
      <c r="B353">
        <v>2</v>
      </c>
      <c r="C353">
        <v>0</v>
      </c>
      <c r="D353">
        <v>1.6196999999999999</v>
      </c>
      <c r="E353">
        <v>5</v>
      </c>
      <c r="F353" t="s">
        <v>62</v>
      </c>
      <c r="G353">
        <v>819</v>
      </c>
      <c r="H353">
        <v>18</v>
      </c>
      <c r="I353">
        <v>2.1978</v>
      </c>
      <c r="J353" t="s">
        <v>92</v>
      </c>
      <c r="K353">
        <v>16</v>
      </c>
      <c r="L353">
        <v>14</v>
      </c>
      <c r="M353">
        <v>2</v>
      </c>
      <c r="N353">
        <v>1.125</v>
      </c>
      <c r="O353">
        <v>12.5</v>
      </c>
      <c r="P353">
        <v>2</v>
      </c>
      <c r="Q353">
        <v>11.1111</v>
      </c>
      <c r="R353" t="s">
        <v>126</v>
      </c>
    </row>
    <row r="354" spans="1:18">
      <c r="A354">
        <v>4814</v>
      </c>
      <c r="B354">
        <v>44</v>
      </c>
      <c r="C354">
        <v>1</v>
      </c>
      <c r="D354">
        <v>2.3529</v>
      </c>
      <c r="E354">
        <v>22</v>
      </c>
      <c r="F354" t="s">
        <v>63</v>
      </c>
      <c r="G354">
        <v>1355</v>
      </c>
      <c r="H354">
        <v>36</v>
      </c>
      <c r="I354">
        <v>2.6568000000000001</v>
      </c>
      <c r="J354" t="s">
        <v>92</v>
      </c>
      <c r="K354">
        <v>32</v>
      </c>
      <c r="L354">
        <v>30</v>
      </c>
      <c r="M354">
        <v>2</v>
      </c>
      <c r="N354">
        <v>1.125</v>
      </c>
      <c r="O354">
        <v>6.25</v>
      </c>
      <c r="P354">
        <v>4</v>
      </c>
      <c r="Q354">
        <v>11.1111</v>
      </c>
      <c r="R354" t="s">
        <v>126</v>
      </c>
    </row>
    <row r="355" spans="1:18">
      <c r="A355">
        <v>7349</v>
      </c>
      <c r="B355">
        <v>19</v>
      </c>
      <c r="C355">
        <v>0</v>
      </c>
      <c r="D355">
        <v>2.0991</v>
      </c>
      <c r="E355">
        <v>13</v>
      </c>
      <c r="F355" t="s">
        <v>64</v>
      </c>
      <c r="G355">
        <v>1542</v>
      </c>
      <c r="H355">
        <v>46</v>
      </c>
      <c r="I355">
        <v>2.9830999999999999</v>
      </c>
      <c r="J355" t="s">
        <v>92</v>
      </c>
      <c r="K355">
        <v>41</v>
      </c>
      <c r="L355">
        <v>36</v>
      </c>
      <c r="M355">
        <v>5</v>
      </c>
      <c r="N355">
        <v>1.1220000000000001</v>
      </c>
      <c r="O355">
        <v>12.1951</v>
      </c>
      <c r="P355">
        <v>2</v>
      </c>
      <c r="Q355">
        <v>4.3478000000000003</v>
      </c>
      <c r="R355" t="s">
        <v>126</v>
      </c>
    </row>
    <row r="356" spans="1:18">
      <c r="A356">
        <v>7349</v>
      </c>
      <c r="B356">
        <v>19</v>
      </c>
      <c r="C356">
        <v>0</v>
      </c>
      <c r="D356">
        <v>2.0991</v>
      </c>
      <c r="E356">
        <v>21</v>
      </c>
      <c r="F356" t="s">
        <v>64</v>
      </c>
      <c r="G356">
        <v>1161</v>
      </c>
      <c r="H356">
        <v>28</v>
      </c>
      <c r="I356">
        <v>2.4117000000000002</v>
      </c>
      <c r="J356" t="s">
        <v>92</v>
      </c>
      <c r="K356">
        <v>25</v>
      </c>
      <c r="L356">
        <v>22</v>
      </c>
      <c r="M356">
        <v>3</v>
      </c>
      <c r="N356">
        <v>1.1200000000000001</v>
      </c>
      <c r="O356">
        <v>12</v>
      </c>
      <c r="P356">
        <v>2</v>
      </c>
      <c r="Q356">
        <v>7.1429</v>
      </c>
      <c r="R356" t="s">
        <v>126</v>
      </c>
    </row>
    <row r="357" spans="1:18">
      <c r="A357">
        <v>5655</v>
      </c>
      <c r="B357">
        <v>5</v>
      </c>
      <c r="C357">
        <v>0</v>
      </c>
      <c r="D357">
        <v>2.1818</v>
      </c>
      <c r="E357">
        <v>9</v>
      </c>
      <c r="F357" t="s">
        <v>62</v>
      </c>
      <c r="G357">
        <v>761</v>
      </c>
      <c r="H357">
        <v>19</v>
      </c>
      <c r="I357">
        <v>2.4967000000000001</v>
      </c>
      <c r="J357" t="s">
        <v>92</v>
      </c>
      <c r="K357">
        <v>17</v>
      </c>
      <c r="L357">
        <v>15</v>
      </c>
      <c r="M357">
        <v>2</v>
      </c>
      <c r="N357">
        <v>1.1175999999999999</v>
      </c>
      <c r="O357">
        <v>11.764699999999999</v>
      </c>
      <c r="P357">
        <v>2</v>
      </c>
      <c r="Q357">
        <v>10.526300000000001</v>
      </c>
      <c r="R357" t="s">
        <v>126</v>
      </c>
    </row>
    <row r="358" spans="1:18">
      <c r="A358">
        <v>6300</v>
      </c>
      <c r="B358">
        <v>15</v>
      </c>
      <c r="C358">
        <v>0</v>
      </c>
      <c r="D358">
        <v>1.7965</v>
      </c>
      <c r="E358">
        <v>12</v>
      </c>
      <c r="F358" t="s">
        <v>64</v>
      </c>
      <c r="G358">
        <v>1855</v>
      </c>
      <c r="H358">
        <v>48</v>
      </c>
      <c r="I358">
        <v>2.5876000000000001</v>
      </c>
      <c r="J358" t="s">
        <v>92</v>
      </c>
      <c r="K358">
        <v>43</v>
      </c>
      <c r="L358">
        <v>39</v>
      </c>
      <c r="M358">
        <v>4</v>
      </c>
      <c r="N358">
        <v>1.1163000000000001</v>
      </c>
      <c r="O358">
        <v>9.3023000000000007</v>
      </c>
      <c r="P358">
        <v>3</v>
      </c>
      <c r="Q358">
        <v>6.25</v>
      </c>
      <c r="R358" t="s">
        <v>126</v>
      </c>
    </row>
    <row r="359" spans="1:18">
      <c r="A359">
        <v>5651</v>
      </c>
      <c r="B359">
        <v>17</v>
      </c>
      <c r="C359">
        <v>0</v>
      </c>
      <c r="D359">
        <v>2.0200999999999998</v>
      </c>
      <c r="E359">
        <v>6</v>
      </c>
      <c r="F359" t="s">
        <v>63</v>
      </c>
      <c r="G359">
        <v>867</v>
      </c>
      <c r="H359">
        <v>22</v>
      </c>
      <c r="I359">
        <v>2.5375000000000001</v>
      </c>
      <c r="J359" t="s">
        <v>92</v>
      </c>
      <c r="K359">
        <v>20</v>
      </c>
      <c r="L359">
        <v>18</v>
      </c>
      <c r="M359">
        <v>2</v>
      </c>
      <c r="N359">
        <v>1.1000000000000001</v>
      </c>
      <c r="O359">
        <v>10</v>
      </c>
      <c r="P359">
        <v>2</v>
      </c>
      <c r="Q359">
        <v>9.0908999999999995</v>
      </c>
      <c r="R359" t="s">
        <v>126</v>
      </c>
    </row>
    <row r="360" spans="1:18">
      <c r="A360">
        <v>7349</v>
      </c>
      <c r="B360">
        <v>19</v>
      </c>
      <c r="C360">
        <v>0</v>
      </c>
      <c r="D360">
        <v>2.0991</v>
      </c>
      <c r="E360">
        <v>15</v>
      </c>
      <c r="F360" t="s">
        <v>64</v>
      </c>
      <c r="G360">
        <v>1579</v>
      </c>
      <c r="H360">
        <v>34</v>
      </c>
      <c r="I360">
        <v>2.1533000000000002</v>
      </c>
      <c r="J360" t="s">
        <v>92</v>
      </c>
      <c r="K360">
        <v>31</v>
      </c>
      <c r="L360">
        <v>29</v>
      </c>
      <c r="M360">
        <v>2</v>
      </c>
      <c r="N360">
        <v>1.0968</v>
      </c>
      <c r="O360">
        <v>6.4516</v>
      </c>
      <c r="P360">
        <v>3</v>
      </c>
      <c r="Q360">
        <v>8.8234999999999992</v>
      </c>
      <c r="R360" t="s">
        <v>126</v>
      </c>
    </row>
    <row r="361" spans="1:18">
      <c r="A361">
        <v>4814</v>
      </c>
      <c r="B361">
        <v>44</v>
      </c>
      <c r="C361">
        <v>1</v>
      </c>
      <c r="D361">
        <v>2.3529</v>
      </c>
      <c r="E361">
        <v>3</v>
      </c>
      <c r="F361" t="s">
        <v>63</v>
      </c>
      <c r="G361">
        <v>969</v>
      </c>
      <c r="H361">
        <v>23</v>
      </c>
      <c r="I361">
        <v>2.3736000000000002</v>
      </c>
      <c r="J361" t="s">
        <v>92</v>
      </c>
      <c r="K361">
        <v>21</v>
      </c>
      <c r="L361">
        <v>19</v>
      </c>
      <c r="M361">
        <v>2</v>
      </c>
      <c r="N361">
        <v>1.0952</v>
      </c>
      <c r="O361">
        <v>9.5237999999999996</v>
      </c>
      <c r="P361">
        <v>2</v>
      </c>
      <c r="Q361">
        <v>8.6957000000000004</v>
      </c>
      <c r="R361" t="s">
        <v>126</v>
      </c>
    </row>
    <row r="362" spans="1:18">
      <c r="A362">
        <v>4814</v>
      </c>
      <c r="B362">
        <v>44</v>
      </c>
      <c r="C362">
        <v>1</v>
      </c>
      <c r="D362">
        <v>2.3529</v>
      </c>
      <c r="E362">
        <v>7</v>
      </c>
      <c r="F362" t="s">
        <v>63</v>
      </c>
      <c r="G362">
        <v>1960</v>
      </c>
      <c r="H362">
        <v>47</v>
      </c>
      <c r="I362">
        <v>2.3980000000000001</v>
      </c>
      <c r="J362" t="s">
        <v>92</v>
      </c>
      <c r="K362">
        <v>43</v>
      </c>
      <c r="L362">
        <v>40</v>
      </c>
      <c r="M362">
        <v>3</v>
      </c>
      <c r="N362">
        <v>1.093</v>
      </c>
      <c r="O362">
        <v>6.9767000000000001</v>
      </c>
      <c r="P362">
        <v>3</v>
      </c>
      <c r="Q362">
        <v>6.383</v>
      </c>
      <c r="R362" t="s">
        <v>126</v>
      </c>
    </row>
    <row r="363" spans="1:18">
      <c r="A363">
        <v>7349</v>
      </c>
      <c r="B363">
        <v>19</v>
      </c>
      <c r="C363">
        <v>0</v>
      </c>
      <c r="D363">
        <v>2.0991</v>
      </c>
      <c r="E363">
        <v>4</v>
      </c>
      <c r="F363" t="s">
        <v>64</v>
      </c>
      <c r="G363">
        <v>916</v>
      </c>
      <c r="H363">
        <v>24</v>
      </c>
      <c r="I363">
        <v>2.6200999999999999</v>
      </c>
      <c r="J363" t="s">
        <v>92</v>
      </c>
      <c r="K363">
        <v>22</v>
      </c>
      <c r="L363">
        <v>20</v>
      </c>
      <c r="M363">
        <v>2</v>
      </c>
      <c r="N363">
        <v>1.0909</v>
      </c>
      <c r="O363">
        <v>9.0908999999999995</v>
      </c>
      <c r="P363">
        <v>2</v>
      </c>
      <c r="Q363">
        <v>8.3332999999999995</v>
      </c>
      <c r="R363" t="s">
        <v>126</v>
      </c>
    </row>
    <row r="364" spans="1:18">
      <c r="A364">
        <v>4722</v>
      </c>
      <c r="B364">
        <v>17</v>
      </c>
      <c r="C364">
        <v>0</v>
      </c>
      <c r="D364">
        <v>2.9914000000000001</v>
      </c>
      <c r="E364">
        <v>8</v>
      </c>
      <c r="F364" t="s">
        <v>64</v>
      </c>
      <c r="G364">
        <v>829</v>
      </c>
      <c r="H364">
        <v>27</v>
      </c>
      <c r="I364">
        <v>3.2568999999999999</v>
      </c>
      <c r="J364" t="s">
        <v>92</v>
      </c>
      <c r="K364">
        <v>25</v>
      </c>
      <c r="L364">
        <v>23</v>
      </c>
      <c r="M364">
        <v>2</v>
      </c>
      <c r="N364">
        <v>1.08</v>
      </c>
      <c r="O364">
        <v>8</v>
      </c>
      <c r="P364">
        <v>2</v>
      </c>
      <c r="Q364">
        <v>7.4074</v>
      </c>
      <c r="R364" t="s">
        <v>126</v>
      </c>
    </row>
    <row r="365" spans="1:18">
      <c r="A365">
        <v>4722</v>
      </c>
      <c r="B365">
        <v>17</v>
      </c>
      <c r="C365">
        <v>0</v>
      </c>
      <c r="D365">
        <v>2.9914000000000001</v>
      </c>
      <c r="E365">
        <v>10</v>
      </c>
      <c r="F365" t="s">
        <v>64</v>
      </c>
      <c r="G365">
        <v>1187</v>
      </c>
      <c r="H365">
        <v>42</v>
      </c>
      <c r="I365">
        <v>3.5383</v>
      </c>
      <c r="J365" t="s">
        <v>92</v>
      </c>
      <c r="K365">
        <v>39</v>
      </c>
      <c r="L365">
        <v>37</v>
      </c>
      <c r="M365">
        <v>2</v>
      </c>
      <c r="N365">
        <v>1.0769</v>
      </c>
      <c r="O365">
        <v>5.1281999999999996</v>
      </c>
      <c r="P365">
        <v>3</v>
      </c>
      <c r="Q365">
        <v>7.1429</v>
      </c>
      <c r="R365" t="s">
        <v>126</v>
      </c>
    </row>
    <row r="366" spans="1:18">
      <c r="A366">
        <v>5655</v>
      </c>
      <c r="B366">
        <v>5</v>
      </c>
      <c r="C366">
        <v>0</v>
      </c>
      <c r="D366">
        <v>2.1818</v>
      </c>
      <c r="E366">
        <v>15</v>
      </c>
      <c r="F366" t="s">
        <v>62</v>
      </c>
      <c r="G366">
        <v>646</v>
      </c>
      <c r="H366">
        <v>15</v>
      </c>
      <c r="I366">
        <v>2.3220000000000001</v>
      </c>
      <c r="J366" t="s">
        <v>92</v>
      </c>
      <c r="K366">
        <v>14</v>
      </c>
      <c r="L366">
        <v>13</v>
      </c>
      <c r="M366">
        <v>1</v>
      </c>
      <c r="N366">
        <v>1.0713999999999999</v>
      </c>
      <c r="O366">
        <v>7.1429</v>
      </c>
      <c r="P366">
        <v>2</v>
      </c>
      <c r="Q366">
        <v>13.333299999999999</v>
      </c>
      <c r="R366" t="s">
        <v>126</v>
      </c>
    </row>
    <row r="367" spans="1:18">
      <c r="A367">
        <v>7349</v>
      </c>
      <c r="B367">
        <v>19</v>
      </c>
      <c r="C367">
        <v>0</v>
      </c>
      <c r="D367">
        <v>2.0991</v>
      </c>
      <c r="E367">
        <v>10</v>
      </c>
      <c r="F367" t="s">
        <v>64</v>
      </c>
      <c r="G367">
        <v>1346</v>
      </c>
      <c r="H367">
        <v>31</v>
      </c>
      <c r="I367">
        <v>2.3031000000000001</v>
      </c>
      <c r="J367" t="s">
        <v>92</v>
      </c>
      <c r="K367">
        <v>29</v>
      </c>
      <c r="L367">
        <v>27</v>
      </c>
      <c r="M367">
        <v>2</v>
      </c>
      <c r="N367">
        <v>1.069</v>
      </c>
      <c r="O367">
        <v>6.8966000000000003</v>
      </c>
      <c r="P367">
        <v>2</v>
      </c>
      <c r="Q367">
        <v>6.4516</v>
      </c>
      <c r="R367" t="s">
        <v>126</v>
      </c>
    </row>
    <row r="368" spans="1:18">
      <c r="A368">
        <v>4722</v>
      </c>
      <c r="B368">
        <v>17</v>
      </c>
      <c r="C368">
        <v>0</v>
      </c>
      <c r="D368">
        <v>2.9914000000000001</v>
      </c>
      <c r="E368">
        <v>22</v>
      </c>
      <c r="F368" t="s">
        <v>64</v>
      </c>
      <c r="G368">
        <v>1967</v>
      </c>
      <c r="H368">
        <v>63</v>
      </c>
      <c r="I368">
        <v>3.2029000000000001</v>
      </c>
      <c r="J368" t="s">
        <v>92</v>
      </c>
      <c r="K368">
        <v>59</v>
      </c>
      <c r="L368">
        <v>55</v>
      </c>
      <c r="M368">
        <v>4</v>
      </c>
      <c r="N368">
        <v>1.0678000000000001</v>
      </c>
      <c r="O368">
        <v>6.7797000000000001</v>
      </c>
      <c r="P368">
        <v>2</v>
      </c>
      <c r="Q368">
        <v>3.1745999999999999</v>
      </c>
      <c r="R368" t="s">
        <v>126</v>
      </c>
    </row>
    <row r="369" spans="1:18">
      <c r="A369">
        <v>5655</v>
      </c>
      <c r="B369">
        <v>5</v>
      </c>
      <c r="C369">
        <v>0</v>
      </c>
      <c r="D369">
        <v>2.1818</v>
      </c>
      <c r="E369">
        <v>14</v>
      </c>
      <c r="F369" t="s">
        <v>62</v>
      </c>
      <c r="G369">
        <v>734</v>
      </c>
      <c r="H369">
        <v>16</v>
      </c>
      <c r="I369">
        <v>2.1798000000000002</v>
      </c>
      <c r="J369" t="s">
        <v>92</v>
      </c>
      <c r="K369">
        <v>15</v>
      </c>
      <c r="L369">
        <v>14</v>
      </c>
      <c r="M369">
        <v>1</v>
      </c>
      <c r="N369">
        <v>1.0667</v>
      </c>
      <c r="O369">
        <v>6.6666999999999996</v>
      </c>
      <c r="P369">
        <v>2</v>
      </c>
      <c r="Q369">
        <v>12.5</v>
      </c>
      <c r="R369" t="s">
        <v>126</v>
      </c>
    </row>
    <row r="370" spans="1:18">
      <c r="A370">
        <v>3359</v>
      </c>
      <c r="B370">
        <v>2</v>
      </c>
      <c r="C370">
        <v>0</v>
      </c>
      <c r="D370">
        <v>2.7753999999999999</v>
      </c>
      <c r="E370">
        <v>22</v>
      </c>
      <c r="F370" t="s">
        <v>62</v>
      </c>
      <c r="G370">
        <v>632</v>
      </c>
      <c r="H370">
        <v>18</v>
      </c>
      <c r="I370">
        <v>2.8481000000000001</v>
      </c>
      <c r="J370" t="s">
        <v>92</v>
      </c>
      <c r="K370">
        <v>17</v>
      </c>
      <c r="L370">
        <v>16</v>
      </c>
      <c r="M370">
        <v>1</v>
      </c>
      <c r="N370">
        <v>1.0588</v>
      </c>
      <c r="O370">
        <v>5.8823999999999996</v>
      </c>
      <c r="P370">
        <v>2</v>
      </c>
      <c r="Q370">
        <v>11.1111</v>
      </c>
      <c r="R370" t="s">
        <v>126</v>
      </c>
    </row>
    <row r="371" spans="1:18">
      <c r="A371">
        <v>7922</v>
      </c>
      <c r="B371">
        <v>20</v>
      </c>
      <c r="C371">
        <v>9</v>
      </c>
      <c r="D371">
        <v>3.1690999999999998</v>
      </c>
      <c r="E371">
        <v>12</v>
      </c>
      <c r="F371" t="s">
        <v>62</v>
      </c>
      <c r="G371">
        <v>678</v>
      </c>
      <c r="H371">
        <v>18</v>
      </c>
      <c r="I371">
        <v>2.6549</v>
      </c>
      <c r="J371" t="s">
        <v>92</v>
      </c>
      <c r="K371">
        <v>17</v>
      </c>
      <c r="L371">
        <v>16</v>
      </c>
      <c r="M371">
        <v>1</v>
      </c>
      <c r="N371">
        <v>1.0588</v>
      </c>
      <c r="O371">
        <v>5.8823999999999996</v>
      </c>
      <c r="P371">
        <v>2</v>
      </c>
      <c r="Q371">
        <v>11.1111</v>
      </c>
      <c r="R371" t="s">
        <v>126</v>
      </c>
    </row>
    <row r="372" spans="1:18">
      <c r="A372">
        <v>8043</v>
      </c>
      <c r="B372">
        <v>8</v>
      </c>
      <c r="C372">
        <v>0</v>
      </c>
      <c r="D372">
        <v>2.2262</v>
      </c>
      <c r="E372">
        <v>14</v>
      </c>
      <c r="F372" t="s">
        <v>62</v>
      </c>
      <c r="G372">
        <v>753</v>
      </c>
      <c r="H372">
        <v>18</v>
      </c>
      <c r="I372">
        <v>2.3904000000000001</v>
      </c>
      <c r="J372" t="s">
        <v>92</v>
      </c>
      <c r="K372">
        <v>17</v>
      </c>
      <c r="L372">
        <v>16</v>
      </c>
      <c r="M372">
        <v>1</v>
      </c>
      <c r="N372">
        <v>1.0588</v>
      </c>
      <c r="O372">
        <v>5.8823999999999996</v>
      </c>
      <c r="P372">
        <v>2</v>
      </c>
      <c r="Q372">
        <v>11.1111</v>
      </c>
      <c r="R372" t="s">
        <v>126</v>
      </c>
    </row>
    <row r="373" spans="1:18">
      <c r="A373">
        <v>6300</v>
      </c>
      <c r="B373">
        <v>15</v>
      </c>
      <c r="C373">
        <v>0</v>
      </c>
      <c r="D373">
        <v>1.7965</v>
      </c>
      <c r="E373">
        <v>22</v>
      </c>
      <c r="F373" t="s">
        <v>64</v>
      </c>
      <c r="G373">
        <v>832</v>
      </c>
      <c r="H373">
        <v>19</v>
      </c>
      <c r="I373">
        <v>2.2837000000000001</v>
      </c>
      <c r="J373" t="s">
        <v>92</v>
      </c>
      <c r="K373">
        <v>18</v>
      </c>
      <c r="L373">
        <v>17</v>
      </c>
      <c r="M373">
        <v>1</v>
      </c>
      <c r="N373">
        <v>1.0556000000000001</v>
      </c>
      <c r="O373">
        <v>5.5556000000000001</v>
      </c>
      <c r="P373">
        <v>2</v>
      </c>
      <c r="Q373">
        <v>10.526300000000001</v>
      </c>
      <c r="R373" t="s">
        <v>126</v>
      </c>
    </row>
    <row r="374" spans="1:18">
      <c r="A374">
        <v>4722</v>
      </c>
      <c r="B374">
        <v>17</v>
      </c>
      <c r="C374">
        <v>0</v>
      </c>
      <c r="D374">
        <v>2.9914000000000001</v>
      </c>
      <c r="E374">
        <v>14</v>
      </c>
      <c r="F374" t="s">
        <v>64</v>
      </c>
      <c r="G374">
        <v>1398</v>
      </c>
      <c r="H374">
        <v>39</v>
      </c>
      <c r="I374">
        <v>2.7896999999999998</v>
      </c>
      <c r="J374" t="s">
        <v>92</v>
      </c>
      <c r="K374">
        <v>37</v>
      </c>
      <c r="L374">
        <v>35</v>
      </c>
      <c r="M374">
        <v>2</v>
      </c>
      <c r="N374">
        <v>1.0541</v>
      </c>
      <c r="O374">
        <v>5.4054000000000002</v>
      </c>
      <c r="P374">
        <v>2</v>
      </c>
      <c r="Q374">
        <v>5.1281999999999996</v>
      </c>
      <c r="R374" t="s">
        <v>126</v>
      </c>
    </row>
    <row r="375" spans="1:18">
      <c r="A375">
        <v>7349</v>
      </c>
      <c r="B375">
        <v>19</v>
      </c>
      <c r="C375">
        <v>0</v>
      </c>
      <c r="D375">
        <v>2.0991</v>
      </c>
      <c r="E375">
        <v>11</v>
      </c>
      <c r="F375" t="s">
        <v>64</v>
      </c>
      <c r="G375">
        <v>1845</v>
      </c>
      <c r="H375">
        <v>41</v>
      </c>
      <c r="I375">
        <v>2.2222</v>
      </c>
      <c r="J375" t="s">
        <v>92</v>
      </c>
      <c r="K375">
        <v>39</v>
      </c>
      <c r="L375">
        <v>37</v>
      </c>
      <c r="M375">
        <v>2</v>
      </c>
      <c r="N375">
        <v>1.0512999999999999</v>
      </c>
      <c r="O375">
        <v>5.1281999999999996</v>
      </c>
      <c r="P375">
        <v>2</v>
      </c>
      <c r="Q375">
        <v>4.8780999999999999</v>
      </c>
      <c r="R375" t="s">
        <v>126</v>
      </c>
    </row>
    <row r="376" spans="1:18">
      <c r="A376">
        <v>5651</v>
      </c>
      <c r="B376">
        <v>17</v>
      </c>
      <c r="C376">
        <v>0</v>
      </c>
      <c r="D376">
        <v>2.0200999999999998</v>
      </c>
      <c r="E376">
        <v>12</v>
      </c>
      <c r="F376" t="s">
        <v>64</v>
      </c>
      <c r="G376">
        <v>685</v>
      </c>
      <c r="H376">
        <v>21</v>
      </c>
      <c r="I376">
        <v>3.0657000000000001</v>
      </c>
      <c r="J376" t="s">
        <v>92</v>
      </c>
      <c r="K376">
        <v>20</v>
      </c>
      <c r="L376">
        <v>19</v>
      </c>
      <c r="M376">
        <v>1</v>
      </c>
      <c r="N376">
        <v>1.05</v>
      </c>
      <c r="O376">
        <v>5</v>
      </c>
      <c r="P376">
        <v>2</v>
      </c>
      <c r="Q376">
        <v>9.5237999999999996</v>
      </c>
      <c r="R376" t="s">
        <v>126</v>
      </c>
    </row>
    <row r="377" spans="1:18">
      <c r="A377">
        <v>8043</v>
      </c>
      <c r="B377">
        <v>8</v>
      </c>
      <c r="C377">
        <v>0</v>
      </c>
      <c r="D377">
        <v>2.2262</v>
      </c>
      <c r="E377">
        <v>14</v>
      </c>
      <c r="F377" t="s">
        <v>63</v>
      </c>
      <c r="G377">
        <v>694</v>
      </c>
      <c r="H377">
        <v>21</v>
      </c>
      <c r="I377">
        <v>3.0259</v>
      </c>
      <c r="J377" t="s">
        <v>92</v>
      </c>
      <c r="K377">
        <v>20</v>
      </c>
      <c r="L377">
        <v>19</v>
      </c>
      <c r="M377">
        <v>1</v>
      </c>
      <c r="N377">
        <v>1.05</v>
      </c>
      <c r="O377">
        <v>5</v>
      </c>
      <c r="P377">
        <v>2</v>
      </c>
      <c r="Q377">
        <v>9.5237999999999996</v>
      </c>
      <c r="R377" t="s">
        <v>126</v>
      </c>
    </row>
    <row r="378" spans="1:18">
      <c r="A378">
        <v>3359</v>
      </c>
      <c r="B378">
        <v>2</v>
      </c>
      <c r="C378">
        <v>0</v>
      </c>
      <c r="D378">
        <v>2.7753999999999999</v>
      </c>
      <c r="E378">
        <v>23</v>
      </c>
      <c r="F378" t="s">
        <v>62</v>
      </c>
      <c r="G378">
        <v>814</v>
      </c>
      <c r="H378">
        <v>22</v>
      </c>
      <c r="I378">
        <v>2.7027000000000001</v>
      </c>
      <c r="J378" t="s">
        <v>92</v>
      </c>
      <c r="K378">
        <v>21</v>
      </c>
      <c r="L378">
        <v>20</v>
      </c>
      <c r="M378">
        <v>1</v>
      </c>
      <c r="N378">
        <v>1.0476000000000001</v>
      </c>
      <c r="O378">
        <v>4.7618999999999998</v>
      </c>
      <c r="P378">
        <v>2</v>
      </c>
      <c r="Q378">
        <v>9.0908999999999995</v>
      </c>
      <c r="R378" t="s">
        <v>126</v>
      </c>
    </row>
    <row r="379" spans="1:18">
      <c r="A379">
        <v>4722</v>
      </c>
      <c r="B379">
        <v>17</v>
      </c>
      <c r="C379">
        <v>0</v>
      </c>
      <c r="D379">
        <v>2.9914000000000001</v>
      </c>
      <c r="E379">
        <v>9</v>
      </c>
      <c r="F379" t="s">
        <v>64</v>
      </c>
      <c r="G379">
        <v>881</v>
      </c>
      <c r="H379">
        <v>24</v>
      </c>
      <c r="I379">
        <v>2.7242000000000002</v>
      </c>
      <c r="J379" t="s">
        <v>92</v>
      </c>
      <c r="K379">
        <v>23</v>
      </c>
      <c r="L379">
        <v>22</v>
      </c>
      <c r="M379">
        <v>1</v>
      </c>
      <c r="N379">
        <v>1.0435000000000001</v>
      </c>
      <c r="O379">
        <v>4.3478000000000003</v>
      </c>
      <c r="P379">
        <v>2</v>
      </c>
      <c r="Q379">
        <v>8.3332999999999995</v>
      </c>
      <c r="R379" t="s">
        <v>126</v>
      </c>
    </row>
    <row r="380" spans="1:18">
      <c r="A380">
        <v>4722</v>
      </c>
      <c r="B380">
        <v>17</v>
      </c>
      <c r="C380">
        <v>0</v>
      </c>
      <c r="D380">
        <v>2.9914000000000001</v>
      </c>
      <c r="E380">
        <v>23</v>
      </c>
      <c r="F380" t="s">
        <v>64</v>
      </c>
      <c r="G380">
        <v>2229</v>
      </c>
      <c r="H380">
        <v>62</v>
      </c>
      <c r="I380">
        <v>2.7814999999999999</v>
      </c>
      <c r="J380" t="s">
        <v>92</v>
      </c>
      <c r="K380">
        <v>60</v>
      </c>
      <c r="L380">
        <v>58</v>
      </c>
      <c r="M380">
        <v>2</v>
      </c>
      <c r="N380">
        <v>1.0333000000000001</v>
      </c>
      <c r="O380">
        <v>3.3332999999999999</v>
      </c>
      <c r="P380">
        <v>2</v>
      </c>
      <c r="Q380">
        <v>3.2258</v>
      </c>
      <c r="R380" t="s">
        <v>126</v>
      </c>
    </row>
    <row r="381" spans="1:18">
      <c r="A381">
        <v>4722</v>
      </c>
      <c r="B381">
        <v>17</v>
      </c>
      <c r="C381">
        <v>0</v>
      </c>
      <c r="D381">
        <v>2.9914000000000001</v>
      </c>
      <c r="E381">
        <v>19</v>
      </c>
      <c r="F381" t="s">
        <v>64</v>
      </c>
      <c r="G381">
        <v>1348</v>
      </c>
      <c r="H381">
        <v>39</v>
      </c>
      <c r="I381">
        <v>2.8932000000000002</v>
      </c>
      <c r="J381" t="s">
        <v>92</v>
      </c>
      <c r="K381">
        <v>38</v>
      </c>
      <c r="L381">
        <v>37</v>
      </c>
      <c r="M381">
        <v>1</v>
      </c>
      <c r="N381">
        <v>1.0263</v>
      </c>
      <c r="O381">
        <v>2.6316000000000002</v>
      </c>
      <c r="P381">
        <v>2</v>
      </c>
      <c r="Q381">
        <v>5.1281999999999996</v>
      </c>
      <c r="R381" t="s">
        <v>126</v>
      </c>
    </row>
    <row r="382" spans="1:18">
      <c r="A382">
        <v>4722</v>
      </c>
      <c r="B382">
        <v>17</v>
      </c>
      <c r="C382">
        <v>0</v>
      </c>
      <c r="D382">
        <v>2.9914000000000001</v>
      </c>
      <c r="E382">
        <v>12</v>
      </c>
      <c r="F382" t="s">
        <v>64</v>
      </c>
      <c r="G382">
        <v>1335</v>
      </c>
      <c r="H382">
        <v>40</v>
      </c>
      <c r="I382">
        <v>2.9963000000000002</v>
      </c>
      <c r="J382" t="s">
        <v>92</v>
      </c>
      <c r="K382">
        <v>39</v>
      </c>
      <c r="L382">
        <v>38</v>
      </c>
      <c r="M382">
        <v>1</v>
      </c>
      <c r="N382">
        <v>1.0256000000000001</v>
      </c>
      <c r="O382">
        <v>2.5640999999999998</v>
      </c>
      <c r="P382">
        <v>2</v>
      </c>
      <c r="Q382">
        <v>5</v>
      </c>
      <c r="R382" t="s">
        <v>126</v>
      </c>
    </row>
    <row r="383" spans="1:18">
      <c r="A383">
        <v>4722</v>
      </c>
      <c r="B383">
        <v>17</v>
      </c>
      <c r="C383">
        <v>0</v>
      </c>
      <c r="D383">
        <v>2.9914000000000001</v>
      </c>
      <c r="E383">
        <v>18</v>
      </c>
      <c r="F383" t="s">
        <v>64</v>
      </c>
      <c r="G383">
        <v>1322</v>
      </c>
      <c r="H383">
        <v>41</v>
      </c>
      <c r="I383">
        <v>3.1013999999999999</v>
      </c>
      <c r="J383" t="s">
        <v>92</v>
      </c>
      <c r="K383">
        <v>40</v>
      </c>
      <c r="L383">
        <v>39</v>
      </c>
      <c r="M383">
        <v>1</v>
      </c>
      <c r="N383">
        <v>1.0249999999999999</v>
      </c>
      <c r="O383">
        <v>2.5</v>
      </c>
      <c r="P383">
        <v>2</v>
      </c>
      <c r="Q383">
        <v>4.8780999999999999</v>
      </c>
      <c r="R383" t="s">
        <v>126</v>
      </c>
    </row>
    <row r="384" spans="1:18">
      <c r="A384">
        <v>4722</v>
      </c>
      <c r="B384">
        <v>17</v>
      </c>
      <c r="C384">
        <v>0</v>
      </c>
      <c r="D384">
        <v>2.9914000000000001</v>
      </c>
      <c r="E384">
        <v>21</v>
      </c>
      <c r="F384" t="s">
        <v>64</v>
      </c>
      <c r="G384">
        <v>1265</v>
      </c>
      <c r="H384">
        <v>41</v>
      </c>
      <c r="I384">
        <v>3.2410999999999999</v>
      </c>
      <c r="J384" t="s">
        <v>92</v>
      </c>
      <c r="K384">
        <v>40</v>
      </c>
      <c r="L384">
        <v>39</v>
      </c>
      <c r="M384">
        <v>1</v>
      </c>
      <c r="N384">
        <v>1.0249999999999999</v>
      </c>
      <c r="O384">
        <v>2.5</v>
      </c>
      <c r="P384">
        <v>2</v>
      </c>
      <c r="Q384">
        <v>4.8780999999999999</v>
      </c>
      <c r="R384" t="s">
        <v>126</v>
      </c>
    </row>
    <row r="385" spans="1:18">
      <c r="A385">
        <v>4722</v>
      </c>
      <c r="B385">
        <v>17</v>
      </c>
      <c r="C385">
        <v>0</v>
      </c>
      <c r="D385">
        <v>2.9914000000000001</v>
      </c>
      <c r="E385">
        <v>17</v>
      </c>
      <c r="F385" t="s">
        <v>64</v>
      </c>
      <c r="G385">
        <v>1337</v>
      </c>
      <c r="H385">
        <v>42</v>
      </c>
      <c r="I385">
        <v>3.1414</v>
      </c>
      <c r="J385" t="s">
        <v>92</v>
      </c>
      <c r="K385">
        <v>41</v>
      </c>
      <c r="L385">
        <v>40</v>
      </c>
      <c r="M385">
        <v>1</v>
      </c>
      <c r="N385">
        <v>1.0244</v>
      </c>
      <c r="O385">
        <v>2.4390000000000001</v>
      </c>
      <c r="P385">
        <v>2</v>
      </c>
      <c r="Q385">
        <v>4.7618999999999998</v>
      </c>
      <c r="R385" t="s">
        <v>126</v>
      </c>
    </row>
    <row r="386" spans="1:18">
      <c r="A386">
        <v>4722</v>
      </c>
      <c r="B386">
        <v>17</v>
      </c>
      <c r="C386">
        <v>0</v>
      </c>
      <c r="D386">
        <v>2.9914000000000001</v>
      </c>
      <c r="E386">
        <v>16</v>
      </c>
      <c r="F386" t="s">
        <v>64</v>
      </c>
      <c r="G386">
        <v>1415</v>
      </c>
      <c r="H386">
        <v>44</v>
      </c>
      <c r="I386">
        <v>3.1095000000000002</v>
      </c>
      <c r="J386" t="s">
        <v>92</v>
      </c>
      <c r="K386">
        <v>43</v>
      </c>
      <c r="L386">
        <v>42</v>
      </c>
      <c r="M386">
        <v>1</v>
      </c>
      <c r="N386">
        <v>1.0233000000000001</v>
      </c>
      <c r="O386">
        <v>2.3256000000000001</v>
      </c>
      <c r="P386">
        <v>2</v>
      </c>
      <c r="Q386">
        <v>4.5454999999999997</v>
      </c>
      <c r="R386" t="s">
        <v>126</v>
      </c>
    </row>
    <row r="387" spans="1:18">
      <c r="A387">
        <v>4722</v>
      </c>
      <c r="B387">
        <v>17</v>
      </c>
      <c r="C387">
        <v>0</v>
      </c>
      <c r="D387">
        <v>2.9914000000000001</v>
      </c>
      <c r="E387">
        <v>11</v>
      </c>
      <c r="F387" t="s">
        <v>64</v>
      </c>
      <c r="G387">
        <v>1267</v>
      </c>
      <c r="H387">
        <v>45</v>
      </c>
      <c r="I387">
        <v>3.5516999999999999</v>
      </c>
      <c r="J387" t="s">
        <v>92</v>
      </c>
      <c r="K387">
        <v>44</v>
      </c>
      <c r="L387">
        <v>43</v>
      </c>
      <c r="M387">
        <v>1</v>
      </c>
      <c r="N387">
        <v>1.0226999999999999</v>
      </c>
      <c r="O387">
        <v>2.2726999999999999</v>
      </c>
      <c r="P387">
        <v>2</v>
      </c>
      <c r="Q387">
        <v>4.4443999999999999</v>
      </c>
      <c r="R387" t="s">
        <v>126</v>
      </c>
    </row>
    <row r="388" spans="1:18">
      <c r="A388">
        <v>5651</v>
      </c>
      <c r="B388">
        <v>17</v>
      </c>
      <c r="C388">
        <v>0</v>
      </c>
      <c r="D388">
        <v>2.0200999999999998</v>
      </c>
      <c r="E388">
        <v>13</v>
      </c>
      <c r="F388" t="s">
        <v>64</v>
      </c>
      <c r="G388">
        <v>682</v>
      </c>
      <c r="H388">
        <v>15</v>
      </c>
      <c r="I388">
        <v>2.1993999999999998</v>
      </c>
      <c r="J388" t="s">
        <v>92</v>
      </c>
      <c r="K388">
        <v>15</v>
      </c>
      <c r="L388">
        <v>15</v>
      </c>
      <c r="M388">
        <v>0</v>
      </c>
      <c r="N388">
        <v>1</v>
      </c>
      <c r="O388">
        <v>0</v>
      </c>
      <c r="P388">
        <v>1</v>
      </c>
      <c r="Q388">
        <v>6.6666999999999996</v>
      </c>
      <c r="R388" t="s">
        <v>126</v>
      </c>
    </row>
    <row r="389" spans="1:18">
      <c r="A389">
        <v>4722</v>
      </c>
      <c r="B389">
        <v>17</v>
      </c>
      <c r="C389">
        <v>0</v>
      </c>
      <c r="D389">
        <v>2.9914000000000001</v>
      </c>
      <c r="E389">
        <v>7</v>
      </c>
      <c r="F389" t="s">
        <v>64</v>
      </c>
      <c r="G389">
        <v>728</v>
      </c>
      <c r="H389">
        <v>20</v>
      </c>
      <c r="I389">
        <v>2.7473000000000001</v>
      </c>
      <c r="J389" t="s">
        <v>92</v>
      </c>
      <c r="K389">
        <v>20</v>
      </c>
      <c r="L389">
        <v>20</v>
      </c>
      <c r="M389">
        <v>0</v>
      </c>
      <c r="N389">
        <v>1</v>
      </c>
      <c r="O389">
        <v>0</v>
      </c>
      <c r="P389">
        <v>1</v>
      </c>
      <c r="Q389">
        <v>5</v>
      </c>
      <c r="R389" t="s">
        <v>126</v>
      </c>
    </row>
    <row r="390" spans="1:18">
      <c r="A390">
        <v>4722</v>
      </c>
      <c r="B390">
        <v>17</v>
      </c>
      <c r="C390">
        <v>0</v>
      </c>
      <c r="D390">
        <v>2.9914000000000001</v>
      </c>
      <c r="E390">
        <v>6</v>
      </c>
      <c r="F390" t="s">
        <v>64</v>
      </c>
      <c r="G390">
        <v>768</v>
      </c>
      <c r="H390">
        <v>25</v>
      </c>
      <c r="I390">
        <v>3.2551999999999999</v>
      </c>
      <c r="J390" t="s">
        <v>92</v>
      </c>
      <c r="K390">
        <v>25</v>
      </c>
      <c r="L390">
        <v>25</v>
      </c>
      <c r="M390">
        <v>0</v>
      </c>
      <c r="N390">
        <v>1</v>
      </c>
      <c r="O390">
        <v>0</v>
      </c>
      <c r="P390">
        <v>1</v>
      </c>
      <c r="Q390">
        <v>4</v>
      </c>
      <c r="R390" t="s">
        <v>126</v>
      </c>
    </row>
    <row r="391" spans="1:18">
      <c r="A391">
        <v>4722</v>
      </c>
      <c r="B391">
        <v>17</v>
      </c>
      <c r="C391">
        <v>0</v>
      </c>
      <c r="D391">
        <v>2.9914000000000001</v>
      </c>
      <c r="E391">
        <v>13</v>
      </c>
      <c r="F391" t="s">
        <v>64</v>
      </c>
      <c r="G391">
        <v>1377</v>
      </c>
      <c r="H391">
        <v>37</v>
      </c>
      <c r="I391">
        <v>2.6869999999999998</v>
      </c>
      <c r="J391" t="s">
        <v>92</v>
      </c>
      <c r="K391">
        <v>37</v>
      </c>
      <c r="L391">
        <v>37</v>
      </c>
      <c r="M391">
        <v>0</v>
      </c>
      <c r="N391">
        <v>1</v>
      </c>
      <c r="O391">
        <v>0</v>
      </c>
      <c r="P391">
        <v>1</v>
      </c>
      <c r="Q391">
        <v>2.7027000000000001</v>
      </c>
      <c r="R391" t="s">
        <v>126</v>
      </c>
    </row>
    <row r="392" spans="1:18">
      <c r="A392">
        <v>4722</v>
      </c>
      <c r="B392">
        <v>17</v>
      </c>
      <c r="C392">
        <v>0</v>
      </c>
      <c r="D392">
        <v>2.9914000000000001</v>
      </c>
      <c r="E392">
        <v>15</v>
      </c>
      <c r="F392" t="s">
        <v>64</v>
      </c>
      <c r="G392">
        <v>1356</v>
      </c>
      <c r="H392">
        <v>38</v>
      </c>
      <c r="I392">
        <v>2.8024</v>
      </c>
      <c r="J392" t="s">
        <v>92</v>
      </c>
      <c r="K392">
        <v>38</v>
      </c>
      <c r="L392">
        <v>38</v>
      </c>
      <c r="M392">
        <v>0</v>
      </c>
      <c r="N392">
        <v>1</v>
      </c>
      <c r="O392">
        <v>0</v>
      </c>
      <c r="P392">
        <v>1</v>
      </c>
      <c r="Q392">
        <v>2.6316000000000002</v>
      </c>
      <c r="R392" t="s">
        <v>126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371D-0B86-40AF-A9AC-2E0EC88E01EA}">
  <dimension ref="A1:AL393"/>
  <sheetViews>
    <sheetView tabSelected="1" zoomScale="115" zoomScaleNormal="115" workbookViewId="0">
      <selection activeCell="A15" sqref="A15"/>
    </sheetView>
  </sheetViews>
  <sheetFormatPr defaultRowHeight="17"/>
  <cols>
    <col min="1" max="1" width="52.33203125" customWidth="1"/>
    <col min="2" max="2" width="24.25" customWidth="1"/>
    <col min="3" max="3" width="19" customWidth="1"/>
    <col min="4" max="4" width="17.33203125" customWidth="1"/>
    <col min="8" max="8" width="16.25" customWidth="1"/>
    <col min="9" max="9" width="19.5" customWidth="1"/>
    <col min="10" max="10" width="12.4140625" customWidth="1"/>
    <col min="11" max="11" width="10.4140625" customWidth="1"/>
    <col min="12" max="12" width="29" customWidth="1"/>
    <col min="13" max="13" width="15" customWidth="1"/>
    <col min="14" max="14" width="8.6640625" customWidth="1"/>
    <col min="15" max="15" width="29.25" customWidth="1"/>
    <col min="16" max="16" width="12.6640625" style="7" customWidth="1"/>
    <col min="18" max="18" width="32.83203125" customWidth="1"/>
    <col min="19" max="19" width="23" style="7" customWidth="1"/>
    <col min="20" max="20" width="23.9140625" customWidth="1"/>
    <col min="21" max="21" width="29.25" customWidth="1"/>
    <col min="22" max="22" width="13.75" style="7" customWidth="1"/>
    <col min="24" max="24" width="26.08203125" customWidth="1"/>
    <col min="25" max="25" width="19.4140625" customWidth="1"/>
    <col min="29" max="29" width="19.1640625" customWidth="1"/>
    <col min="30" max="30" width="13" customWidth="1"/>
    <col min="31" max="32" width="15.83203125" customWidth="1"/>
    <col min="33" max="33" width="18.33203125" customWidth="1"/>
  </cols>
  <sheetData>
    <row r="1" spans="1:38">
      <c r="A1" s="9" t="s">
        <v>127</v>
      </c>
      <c r="B1" s="9" t="s">
        <v>128</v>
      </c>
      <c r="C1" s="10" t="s">
        <v>48</v>
      </c>
      <c r="D1" s="9" t="s">
        <v>49</v>
      </c>
      <c r="F1" s="24" t="s">
        <v>155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C1" s="25" t="s">
        <v>143</v>
      </c>
      <c r="AD1" s="26"/>
      <c r="AE1" s="26"/>
      <c r="AF1" s="26"/>
      <c r="AG1" s="26"/>
      <c r="AH1" s="26"/>
      <c r="AI1" s="26"/>
      <c r="AJ1" s="26"/>
      <c r="AK1" s="26"/>
      <c r="AL1" s="26"/>
    </row>
    <row r="2" spans="1:38">
      <c r="A2" s="5" t="s">
        <v>135</v>
      </c>
      <c r="B2" s="5">
        <f>SUM(Q4_SQL_Error_Card_Repetition!K2:K392)</f>
        <v>21858</v>
      </c>
      <c r="C2" s="5">
        <f>SUM(J3:J393)</f>
        <v>21858</v>
      </c>
      <c r="D2" s="5" t="str">
        <f>IF(AND(B2=C2,COUNTIF(K3:K393,"FAIL")=0),"PASS","FAIL")</f>
        <v>PASS</v>
      </c>
      <c r="F2" s="11" t="s">
        <v>112</v>
      </c>
      <c r="G2" s="11" t="s">
        <v>129</v>
      </c>
      <c r="H2" s="11" t="s">
        <v>130</v>
      </c>
      <c r="I2" s="12" t="s">
        <v>131</v>
      </c>
      <c r="J2" s="13" t="s">
        <v>48</v>
      </c>
      <c r="K2" s="4" t="s">
        <v>49</v>
      </c>
      <c r="L2" s="12" t="s">
        <v>132</v>
      </c>
      <c r="M2" s="13" t="s">
        <v>48</v>
      </c>
      <c r="N2" s="4" t="s">
        <v>49</v>
      </c>
      <c r="O2" s="12" t="s">
        <v>133</v>
      </c>
      <c r="P2" s="14" t="s">
        <v>48</v>
      </c>
      <c r="Q2" s="4" t="s">
        <v>49</v>
      </c>
      <c r="R2" s="12" t="s">
        <v>134</v>
      </c>
      <c r="S2" s="14" t="s">
        <v>48</v>
      </c>
      <c r="T2" s="4" t="s">
        <v>49</v>
      </c>
      <c r="U2" s="12" t="s">
        <v>139</v>
      </c>
      <c r="V2" s="14" t="s">
        <v>48</v>
      </c>
      <c r="W2" s="4" t="s">
        <v>49</v>
      </c>
      <c r="X2" s="12" t="s">
        <v>141</v>
      </c>
      <c r="Y2" s="13" t="s">
        <v>48</v>
      </c>
      <c r="Z2" s="4" t="s">
        <v>49</v>
      </c>
      <c r="AC2" s="4" t="s">
        <v>142</v>
      </c>
      <c r="AD2" s="4" t="s">
        <v>113</v>
      </c>
      <c r="AE2" s="4" t="s">
        <v>48</v>
      </c>
      <c r="AF2" s="4" t="s">
        <v>144</v>
      </c>
      <c r="AG2" s="4" t="s">
        <v>145</v>
      </c>
      <c r="AH2" s="4" t="s">
        <v>49</v>
      </c>
    </row>
    <row r="3" spans="1:38">
      <c r="A3" s="5"/>
      <c r="B3" s="5"/>
      <c r="C3" s="5"/>
      <c r="D3" s="5"/>
      <c r="F3" s="5">
        <f>Q4_SQL_Error_Card_Repetition!A2</f>
        <v>7538</v>
      </c>
      <c r="G3" s="5">
        <f>Q4_SQL_Error_Card_Repetition!E2</f>
        <v>4</v>
      </c>
      <c r="H3" s="5" t="str">
        <f>Q4_SQL_Error_Card_Repetition!F2</f>
        <v>Swipe Transaction</v>
      </c>
      <c r="I3" s="5">
        <f>Q4_SQL_Error_Card_Repetition!K2</f>
        <v>9</v>
      </c>
      <c r="J3" s="5">
        <f>COUNTIFS(Q4_Validation_Base!A:A,F3,Q4_Validation_Base!B:B,G3,Q4_Validation_Base!C:C,H3)</f>
        <v>9</v>
      </c>
      <c r="K3" s="5" t="str">
        <f>IF(I3=J3,"PASS","FAIL")</f>
        <v>PASS</v>
      </c>
      <c r="L3" s="5">
        <f>Q4_SQL_Error_Card_Repetition!M2</f>
        <v>5</v>
      </c>
      <c r="M3" s="1">
        <f>COUNTIFS(Q4_Validation_Base!A:A,F3,Q4_Validation_Base!B:B,G3,Q4_Validation_Base!C:C,H3,Q4_Validation_Base!F:F,"&gt;=2")</f>
        <v>5</v>
      </c>
      <c r="N3" s="5" t="str">
        <f>IF(L3=M3,"PASS","FAIL")</f>
        <v>PASS</v>
      </c>
      <c r="O3" s="6">
        <f>Q4_SQL_Error_Card_Repetition!N2</f>
        <v>15.5556</v>
      </c>
      <c r="P3" s="15">
        <f>SUMIFS(Q4_Validation_Base!F:F,Q4_Validation_Base!A:A,F3,Q4_Validation_Base!B:B,G3,Q4_Validation_Base!C:C,H3)/J3</f>
        <v>15.555555555555555</v>
      </c>
      <c r="Q3" s="5" t="str">
        <f>IF(ROUND(O3,4)=ROUND(P3,4),"PASS","FAIL")</f>
        <v>PASS</v>
      </c>
      <c r="R3" s="5">
        <f>Q4_SQL_Error_Card_Repetition!O2</f>
        <v>55.555599999999998</v>
      </c>
      <c r="S3" s="8">
        <f>M3/J3*100</f>
        <v>55.555555555555557</v>
      </c>
      <c r="T3" s="5" t="str">
        <f>IF(ABS(R3-S3)&lt;=0.0002,"PASS","FAIL")</f>
        <v>PASS</v>
      </c>
      <c r="U3" s="5">
        <f>Q4_SQL_Error_Card_Repetition!Q2</f>
        <v>80.714299999999994</v>
      </c>
      <c r="V3" s="8">
        <f>_xlfn.MAXIFS(Q4_Validation_Base!F:F,Q4_Validation_Base!A:A,F3,Q4_Validation_Base!B:B,G3,Q4_Validation_Base!C:C,H3)/SUMIFS(Q4_Validation_Base!F:F,Q4_Validation_Base!A:A,F3,Q4_Validation_Base!B:B,G3,Q4_Validation_Base!C:C,H3)*100</f>
        <v>80.714285714285722</v>
      </c>
      <c r="W3" s="5" t="str">
        <f>IF(ABS(U3-V3)&lt;=0.0001,"PASS","FAIL")</f>
        <v>PASS</v>
      </c>
      <c r="X3" s="5" t="str">
        <f>Q4_SQL_Error_Card_Repetition!R2</f>
        <v>repeat-concentrated</v>
      </c>
      <c r="Y3" s="5" t="str">
        <f>IF(P3&lt;1.5,"low-repeat",IF(P3&lt;2,"mixed","repeat-concentrated"))</f>
        <v>repeat-concentrated</v>
      </c>
      <c r="Z3" s="5" t="str">
        <f>IF(X3=Y3,"PASS","FAIL")</f>
        <v>PASS</v>
      </c>
      <c r="AC3" s="5" t="s">
        <v>126</v>
      </c>
      <c r="AD3" s="5">
        <f>COUNTIF(Q4_SQL_Error_Card_Repetition!R:R,AC3)</f>
        <v>225</v>
      </c>
      <c r="AE3" s="5">
        <f>COUNTIF($Y$3:$Y$393,AC3)</f>
        <v>225</v>
      </c>
      <c r="AF3" s="8">
        <f>AD3/SUM($AD$3:$AD$5)*100</f>
        <v>57.544757033248082</v>
      </c>
      <c r="AG3" s="8">
        <f>AE3/SUM($AE$3:$AE$5)*100</f>
        <v>57.544757033248082</v>
      </c>
      <c r="AH3" s="5" t="str">
        <f>IF(AND(AD3=AE3,ABS(AF3-AG3)&lt;=0.01),"PASS","FAIL")</f>
        <v>PASS</v>
      </c>
    </row>
    <row r="4" spans="1:38">
      <c r="A4" s="5" t="s">
        <v>136</v>
      </c>
      <c r="B4" s="5">
        <f>SUM(Q4_SQL_Error_Card_Repetition!M2:M392)</f>
        <v>6559</v>
      </c>
      <c r="C4" s="5">
        <f>SUM(M3:M393)</f>
        <v>6559</v>
      </c>
      <c r="D4" s="5" t="str">
        <f>IF(AND(B4=C4,COUNTIF(N3:N393,"FAIL")=0),"PASS","FAIL")</f>
        <v>PASS</v>
      </c>
      <c r="F4" s="5">
        <f>Q4_SQL_Error_Card_Repetition!A3</f>
        <v>4829</v>
      </c>
      <c r="G4" s="5">
        <f>Q4_SQL_Error_Card_Repetition!E3</f>
        <v>7</v>
      </c>
      <c r="H4" s="5" t="str">
        <f>Q4_SQL_Error_Card_Repetition!F3</f>
        <v>Chip Transaction</v>
      </c>
      <c r="I4" s="5">
        <f>Q4_SQL_Error_Card_Repetition!K3</f>
        <v>103</v>
      </c>
      <c r="J4" s="5">
        <f>COUNTIFS(Q4_Validation_Base!A:A,F4,Q4_Validation_Base!B:B,G4,Q4_Validation_Base!C:C,H4)</f>
        <v>103</v>
      </c>
      <c r="K4" s="5" t="str">
        <f>IF(I4=J4,"PASS","FAIL")</f>
        <v>PASS</v>
      </c>
      <c r="L4" s="5">
        <f>Q4_SQL_Error_Card_Repetition!M3</f>
        <v>48</v>
      </c>
      <c r="M4" s="1">
        <f>COUNTIFS(Q4_Validation_Base!A:A,F4,Q4_Validation_Base!B:B,G4,Q4_Validation_Base!C:C,H4,Q4_Validation_Base!F:F,"&gt;=2")</f>
        <v>48</v>
      </c>
      <c r="N4" s="5" t="str">
        <f t="shared" ref="N4:N67" si="0">IF(L4=M4,"PASS","FAIL")</f>
        <v>PASS</v>
      </c>
      <c r="O4" s="6">
        <f>Q4_SQL_Error_Card_Repetition!N3</f>
        <v>14.2136</v>
      </c>
      <c r="P4" s="15">
        <f>SUMIFS(Q4_Validation_Base!F:F,Q4_Validation_Base!A:A,F4,Q4_Validation_Base!B:B,G4,Q4_Validation_Base!C:C,H4)/J4</f>
        <v>14.21359223300971</v>
      </c>
      <c r="Q4" s="5" t="str">
        <f t="shared" ref="Q4:Q67" si="1">IF(ROUND(O4,4)=ROUND(P4,4),"PASS","FAIL")</f>
        <v>PASS</v>
      </c>
      <c r="R4" s="5">
        <f>Q4_SQL_Error_Card_Repetition!O3</f>
        <v>46.601900000000001</v>
      </c>
      <c r="S4" s="8">
        <f t="shared" ref="S4:S67" si="2">M4/J4*100</f>
        <v>46.601941747572816</v>
      </c>
      <c r="T4" s="5" t="str">
        <f t="shared" ref="T4:T67" si="3">IF(ABS(R4-S4)&lt;=0.0002,"PASS","FAIL")</f>
        <v>PASS</v>
      </c>
      <c r="U4" s="5">
        <f>Q4_SQL_Error_Card_Repetition!Q3</f>
        <v>26.980899999999998</v>
      </c>
      <c r="V4" s="8">
        <f>_xlfn.MAXIFS(Q4_Validation_Base!F:F,Q4_Validation_Base!A:A,F4,Q4_Validation_Base!B:B,G4,Q4_Validation_Base!C:C,H4)/SUMIFS(Q4_Validation_Base!F:F,Q4_Validation_Base!A:A,F4,Q4_Validation_Base!B:B,G4,Q4_Validation_Base!C:C,H4)*100</f>
        <v>26.980874316939889</v>
      </c>
      <c r="W4" s="5" t="str">
        <f t="shared" ref="W4:W67" si="4">IF(ABS(U4-V4)&lt;=0.0001,"PASS","FAIL")</f>
        <v>PASS</v>
      </c>
      <c r="X4" s="5" t="str">
        <f>Q4_SQL_Error_Card_Repetition!R3</f>
        <v>repeat-concentrated</v>
      </c>
      <c r="Y4" s="5" t="str">
        <f t="shared" ref="Y4:Y67" si="5">IF(P4&lt;1.5,"low-repeat",IF(P4&lt;2,"mixed","repeat-concentrated"))</f>
        <v>repeat-concentrated</v>
      </c>
      <c r="Z4" s="5" t="str">
        <f t="shared" ref="Z4:Z67" si="6">IF(X4=Y4,"PASS","FAIL")</f>
        <v>PASS</v>
      </c>
      <c r="AC4" s="5" t="s">
        <v>125</v>
      </c>
      <c r="AD4" s="5">
        <f>COUNTIF(Q4_SQL_Error_Card_Repetition!R:R,AC4)</f>
        <v>66</v>
      </c>
      <c r="AE4" s="5">
        <f t="shared" ref="AE4:AE5" si="7">COUNTIF($Y$3:$Y$393,AC4)</f>
        <v>66</v>
      </c>
      <c r="AF4" s="8">
        <f t="shared" ref="AF4:AF5" si="8">AD4/SUM($AD$3:$AD$5)*100</f>
        <v>16.879795396419436</v>
      </c>
      <c r="AG4" s="8">
        <f t="shared" ref="AG4:AG5" si="9">AE4/SUM($AE$3:$AE$5)*100</f>
        <v>16.879795396419436</v>
      </c>
      <c r="AH4" s="5" t="str">
        <f t="shared" ref="AH4:AH5" si="10">IF(AND(AD4=AE4,ABS(AF4-AG4)&lt;=0.01),"PASS","FAIL")</f>
        <v>PASS</v>
      </c>
    </row>
    <row r="5" spans="1:38">
      <c r="A5" s="5"/>
      <c r="B5" s="5"/>
      <c r="C5" s="5"/>
      <c r="D5" s="5"/>
      <c r="F5" s="5">
        <f>Q4_SQL_Error_Card_Repetition!A4</f>
        <v>4111</v>
      </c>
      <c r="G5" s="5">
        <f>Q4_SQL_Error_Card_Repetition!E4</f>
        <v>21</v>
      </c>
      <c r="H5" s="5" t="str">
        <f>Q4_SQL_Error_Card_Repetition!F4</f>
        <v>Swipe Transaction</v>
      </c>
      <c r="I5" s="5">
        <f>Q4_SQL_Error_Card_Repetition!K4</f>
        <v>5</v>
      </c>
      <c r="J5" s="5">
        <f>COUNTIFS(Q4_Validation_Base!A:A,F5,Q4_Validation_Base!B:B,G5,Q4_Validation_Base!C:C,H5)</f>
        <v>5</v>
      </c>
      <c r="K5" s="5" t="str">
        <f>IF(I5=J5,"PASS","FAIL")</f>
        <v>PASS</v>
      </c>
      <c r="L5" s="5">
        <f>Q4_SQL_Error_Card_Repetition!M4</f>
        <v>4</v>
      </c>
      <c r="M5" s="1">
        <f>COUNTIFS(Q4_Validation_Base!A:A,F5,Q4_Validation_Base!B:B,G5,Q4_Validation_Base!C:C,H5,Q4_Validation_Base!F:F,"&gt;=2")</f>
        <v>4</v>
      </c>
      <c r="N5" s="5" t="str">
        <f t="shared" si="0"/>
        <v>PASS</v>
      </c>
      <c r="O5" s="6">
        <f>Q4_SQL_Error_Card_Repetition!N4</f>
        <v>12.6</v>
      </c>
      <c r="P5" s="15">
        <f>SUMIFS(Q4_Validation_Base!F:F,Q4_Validation_Base!A:A,F5,Q4_Validation_Base!B:B,G5,Q4_Validation_Base!C:C,H5)/J5</f>
        <v>12.6</v>
      </c>
      <c r="Q5" s="5" t="str">
        <f t="shared" si="1"/>
        <v>PASS</v>
      </c>
      <c r="R5" s="5">
        <f>Q4_SQL_Error_Card_Repetition!O4</f>
        <v>80</v>
      </c>
      <c r="S5" s="8">
        <f t="shared" si="2"/>
        <v>80</v>
      </c>
      <c r="T5" s="5" t="str">
        <f t="shared" si="3"/>
        <v>PASS</v>
      </c>
      <c r="U5" s="5">
        <f>Q4_SQL_Error_Card_Repetition!Q4</f>
        <v>42.857100000000003</v>
      </c>
      <c r="V5" s="8">
        <f>_xlfn.MAXIFS(Q4_Validation_Base!F:F,Q4_Validation_Base!A:A,F5,Q4_Validation_Base!B:B,G5,Q4_Validation_Base!C:C,H5)/SUMIFS(Q4_Validation_Base!F:F,Q4_Validation_Base!A:A,F5,Q4_Validation_Base!B:B,G5,Q4_Validation_Base!C:C,H5)*100</f>
        <v>42.857142857142854</v>
      </c>
      <c r="W5" s="5" t="str">
        <f t="shared" si="4"/>
        <v>PASS</v>
      </c>
      <c r="X5" s="5" t="str">
        <f>Q4_SQL_Error_Card_Repetition!R4</f>
        <v>repeat-concentrated</v>
      </c>
      <c r="Y5" s="5" t="str">
        <f t="shared" si="5"/>
        <v>repeat-concentrated</v>
      </c>
      <c r="Z5" s="5" t="str">
        <f t="shared" si="6"/>
        <v>PASS</v>
      </c>
      <c r="AC5" s="5" t="s">
        <v>124</v>
      </c>
      <c r="AD5" s="5">
        <f>COUNTIF(Q4_SQL_Error_Card_Repetition!R:R,AC5)</f>
        <v>100</v>
      </c>
      <c r="AE5" s="5">
        <f t="shared" si="7"/>
        <v>100</v>
      </c>
      <c r="AF5" s="8">
        <f t="shared" si="8"/>
        <v>25.575447570332482</v>
      </c>
      <c r="AG5" s="8">
        <f t="shared" si="9"/>
        <v>25.575447570332482</v>
      </c>
      <c r="AH5" s="5" t="str">
        <f t="shared" si="10"/>
        <v>PASS</v>
      </c>
    </row>
    <row r="6" spans="1:38">
      <c r="A6" s="5" t="s">
        <v>137</v>
      </c>
      <c r="B6" s="8">
        <f>AVERAGE(Q4_SQL_Error_Card_Repetition!N2:N392)</f>
        <v>2.2092301790281317</v>
      </c>
      <c r="C6" s="8">
        <f>AVERAGE(P3:P393)</f>
        <v>2.209229161323687</v>
      </c>
      <c r="D6" s="5" t="str">
        <f>IF(AND(ABS(B6-C6)&lt;=0.0001,COUNTIF(Q3:Q393,"FAIL")=0),"PASS","FAIL")</f>
        <v>PASS</v>
      </c>
      <c r="F6" s="5">
        <f>Q4_SQL_Error_Card_Repetition!A5</f>
        <v>4829</v>
      </c>
      <c r="G6" s="5">
        <f>Q4_SQL_Error_Card_Repetition!E5</f>
        <v>7</v>
      </c>
      <c r="H6" s="5" t="str">
        <f>Q4_SQL_Error_Card_Repetition!F5</f>
        <v>Swipe Transaction</v>
      </c>
      <c r="I6" s="5">
        <f>Q4_SQL_Error_Card_Repetition!K5</f>
        <v>137</v>
      </c>
      <c r="J6" s="5">
        <f>COUNTIFS(Q4_Validation_Base!A:A,F6,Q4_Validation_Base!B:B,G6,Q4_Validation_Base!C:C,H6)</f>
        <v>137</v>
      </c>
      <c r="K6" s="5" t="str">
        <f t="shared" ref="K6:K69" si="11">IF(I6=J6,"PASS","FAIL")</f>
        <v>PASS</v>
      </c>
      <c r="L6" s="5">
        <f>Q4_SQL_Error_Card_Repetition!M5</f>
        <v>72</v>
      </c>
      <c r="M6" s="1">
        <f>COUNTIFS(Q4_Validation_Base!A:A,F6,Q4_Validation_Base!B:B,G6,Q4_Validation_Base!C:C,H6,Q4_Validation_Base!F:F,"&gt;=2")</f>
        <v>72</v>
      </c>
      <c r="N6" s="5" t="str">
        <f t="shared" si="0"/>
        <v>PASS</v>
      </c>
      <c r="O6" s="6">
        <f>Q4_SQL_Error_Card_Repetition!N5</f>
        <v>12.3139</v>
      </c>
      <c r="P6" s="15">
        <f>SUMIFS(Q4_Validation_Base!F:F,Q4_Validation_Base!A:A,F6,Q4_Validation_Base!B:B,G6,Q4_Validation_Base!C:C,H6)/J6</f>
        <v>12.313868613138686</v>
      </c>
      <c r="Q6" s="5" t="str">
        <f t="shared" si="1"/>
        <v>PASS</v>
      </c>
      <c r="R6" s="5">
        <f>Q4_SQL_Error_Card_Repetition!O5</f>
        <v>52.554699999999997</v>
      </c>
      <c r="S6" s="8">
        <f t="shared" si="2"/>
        <v>52.554744525547449</v>
      </c>
      <c r="T6" s="5" t="str">
        <f t="shared" si="3"/>
        <v>PASS</v>
      </c>
      <c r="U6" s="5">
        <f>Q4_SQL_Error_Card_Repetition!Q5</f>
        <v>25.133400000000002</v>
      </c>
      <c r="V6" s="8">
        <f>_xlfn.MAXIFS(Q4_Validation_Base!F:F,Q4_Validation_Base!A:A,F6,Q4_Validation_Base!B:B,G6,Q4_Validation_Base!C:C,H6)/SUMIFS(Q4_Validation_Base!F:F,Q4_Validation_Base!A:A,F6,Q4_Validation_Base!B:B,G6,Q4_Validation_Base!C:C,H6)*100</f>
        <v>25.133372851215174</v>
      </c>
      <c r="W6" s="5" t="str">
        <f t="shared" si="4"/>
        <v>PASS</v>
      </c>
      <c r="X6" s="5" t="str">
        <f>Q4_SQL_Error_Card_Repetition!R5</f>
        <v>repeat-concentrated</v>
      </c>
      <c r="Y6" s="5" t="str">
        <f t="shared" si="5"/>
        <v>repeat-concentrated</v>
      </c>
      <c r="Z6" s="5" t="str">
        <f t="shared" si="6"/>
        <v>PASS</v>
      </c>
    </row>
    <row r="7" spans="1:38">
      <c r="A7" s="5"/>
      <c r="B7" s="5"/>
      <c r="C7" s="5"/>
      <c r="D7" s="5"/>
      <c r="F7" s="5">
        <f>Q4_SQL_Error_Card_Repetition!A6</f>
        <v>4829</v>
      </c>
      <c r="G7" s="5">
        <f>Q4_SQL_Error_Card_Repetition!E6</f>
        <v>4</v>
      </c>
      <c r="H7" s="5" t="str">
        <f>Q4_SQL_Error_Card_Repetition!F6</f>
        <v>Chip Transaction</v>
      </c>
      <c r="I7" s="5">
        <f>Q4_SQL_Error_Card_Repetition!K6</f>
        <v>4</v>
      </c>
      <c r="J7" s="5">
        <f>COUNTIFS(Q4_Validation_Base!A:A,F7,Q4_Validation_Base!B:B,G7,Q4_Validation_Base!C:C,H7)</f>
        <v>4</v>
      </c>
      <c r="K7" s="5" t="str">
        <f t="shared" si="11"/>
        <v>PASS</v>
      </c>
      <c r="L7" s="5">
        <f>Q4_SQL_Error_Card_Repetition!M6</f>
        <v>3</v>
      </c>
      <c r="M7" s="1">
        <f>COUNTIFS(Q4_Validation_Base!A:A,F7,Q4_Validation_Base!B:B,G7,Q4_Validation_Base!C:C,H7,Q4_Validation_Base!F:F,"&gt;=2")</f>
        <v>3</v>
      </c>
      <c r="N7" s="5" t="str">
        <f t="shared" si="0"/>
        <v>PASS</v>
      </c>
      <c r="O7" s="6">
        <f>Q4_SQL_Error_Card_Repetition!N6</f>
        <v>11.75</v>
      </c>
      <c r="P7" s="15">
        <f>SUMIFS(Q4_Validation_Base!F:F,Q4_Validation_Base!A:A,F7,Q4_Validation_Base!B:B,G7,Q4_Validation_Base!C:C,H7)/J7</f>
        <v>11.75</v>
      </c>
      <c r="Q7" s="5" t="str">
        <f t="shared" si="1"/>
        <v>PASS</v>
      </c>
      <c r="R7" s="5">
        <f>Q4_SQL_Error_Card_Repetition!O6</f>
        <v>75</v>
      </c>
      <c r="S7" s="8">
        <f t="shared" si="2"/>
        <v>75</v>
      </c>
      <c r="T7" s="5" t="str">
        <f t="shared" si="3"/>
        <v>PASS</v>
      </c>
      <c r="U7" s="5">
        <f>Q4_SQL_Error_Card_Repetition!Q6</f>
        <v>70.212800000000001</v>
      </c>
      <c r="V7" s="8">
        <f>_xlfn.MAXIFS(Q4_Validation_Base!F:F,Q4_Validation_Base!A:A,F7,Q4_Validation_Base!B:B,G7,Q4_Validation_Base!C:C,H7)/SUMIFS(Q4_Validation_Base!F:F,Q4_Validation_Base!A:A,F7,Q4_Validation_Base!B:B,G7,Q4_Validation_Base!C:C,H7)*100</f>
        <v>70.212765957446805</v>
      </c>
      <c r="W7" s="5" t="str">
        <f t="shared" si="4"/>
        <v>PASS</v>
      </c>
      <c r="X7" s="5" t="str">
        <f>Q4_SQL_Error_Card_Repetition!R6</f>
        <v>repeat-concentrated</v>
      </c>
      <c r="Y7" s="5" t="str">
        <f t="shared" si="5"/>
        <v>repeat-concentrated</v>
      </c>
      <c r="Z7" s="5" t="str">
        <f t="shared" si="6"/>
        <v>PASS</v>
      </c>
    </row>
    <row r="8" spans="1:38">
      <c r="A8" s="5" t="s">
        <v>138</v>
      </c>
      <c r="B8" s="8">
        <f>AVERAGE(Q4_SQL_Error_Card_Repetition!O2:O392)</f>
        <v>28.698196675191848</v>
      </c>
      <c r="C8" s="8">
        <f>AVERAGE(S3:S393)</f>
        <v>28.69819574808249</v>
      </c>
      <c r="D8" s="5" t="str">
        <f>IF(AND(ABS(B8-C8)&lt;=0.0001,COUNTIF(T3:T393,"FAIL")=0),"PASS","FAIL")</f>
        <v>PASS</v>
      </c>
      <c r="F8" s="5">
        <f>Q4_SQL_Error_Card_Repetition!A7</f>
        <v>4784</v>
      </c>
      <c r="G8" s="5">
        <f>Q4_SQL_Error_Card_Repetition!E7</f>
        <v>2</v>
      </c>
      <c r="H8" s="5" t="str">
        <f>Q4_SQL_Error_Card_Repetition!F7</f>
        <v>Online Transaction</v>
      </c>
      <c r="I8" s="5">
        <f>Q4_SQL_Error_Card_Repetition!K7</f>
        <v>12</v>
      </c>
      <c r="J8" s="5">
        <f>COUNTIFS(Q4_Validation_Base!A:A,F8,Q4_Validation_Base!B:B,G8,Q4_Validation_Base!C:C,H8)</f>
        <v>12</v>
      </c>
      <c r="K8" s="5" t="str">
        <f t="shared" si="11"/>
        <v>PASS</v>
      </c>
      <c r="L8" s="5">
        <f>Q4_SQL_Error_Card_Repetition!M7</f>
        <v>9</v>
      </c>
      <c r="M8" s="1">
        <f>COUNTIFS(Q4_Validation_Base!A:A,F8,Q4_Validation_Base!B:B,G8,Q4_Validation_Base!C:C,H8,Q4_Validation_Base!F:F,"&gt;=2")</f>
        <v>9</v>
      </c>
      <c r="N8" s="5" t="str">
        <f t="shared" si="0"/>
        <v>PASS</v>
      </c>
      <c r="O8" s="6">
        <f>Q4_SQL_Error_Card_Repetition!N7</f>
        <v>11.666700000000001</v>
      </c>
      <c r="P8" s="15">
        <f>SUMIFS(Q4_Validation_Base!F:F,Q4_Validation_Base!A:A,F8,Q4_Validation_Base!B:B,G8,Q4_Validation_Base!C:C,H8)/J8</f>
        <v>11.666666666666666</v>
      </c>
      <c r="Q8" s="5" t="str">
        <f t="shared" si="1"/>
        <v>PASS</v>
      </c>
      <c r="R8" s="5">
        <f>Q4_SQL_Error_Card_Repetition!O7</f>
        <v>75</v>
      </c>
      <c r="S8" s="8">
        <f t="shared" si="2"/>
        <v>75</v>
      </c>
      <c r="T8" s="5" t="str">
        <f t="shared" si="3"/>
        <v>PASS</v>
      </c>
      <c r="U8" s="5">
        <f>Q4_SQL_Error_Card_Repetition!Q7</f>
        <v>40</v>
      </c>
      <c r="V8" s="8">
        <f>_xlfn.MAXIFS(Q4_Validation_Base!F:F,Q4_Validation_Base!A:A,F8,Q4_Validation_Base!B:B,G8,Q4_Validation_Base!C:C,H8)/SUMIFS(Q4_Validation_Base!F:F,Q4_Validation_Base!A:A,F8,Q4_Validation_Base!B:B,G8,Q4_Validation_Base!C:C,H8)*100</f>
        <v>40</v>
      </c>
      <c r="W8" s="5" t="str">
        <f t="shared" si="4"/>
        <v>PASS</v>
      </c>
      <c r="X8" s="5" t="str">
        <f>Q4_SQL_Error_Card_Repetition!R7</f>
        <v>repeat-concentrated</v>
      </c>
      <c r="Y8" s="5" t="str">
        <f t="shared" si="5"/>
        <v>repeat-concentrated</v>
      </c>
      <c r="Z8" s="5" t="str">
        <f t="shared" si="6"/>
        <v>PASS</v>
      </c>
    </row>
    <row r="9" spans="1:38">
      <c r="F9" s="5">
        <f>Q4_SQL_Error_Card_Repetition!A8</f>
        <v>4784</v>
      </c>
      <c r="G9" s="5">
        <f>Q4_SQL_Error_Card_Repetition!E8</f>
        <v>19</v>
      </c>
      <c r="H9" s="5" t="str">
        <f>Q4_SQL_Error_Card_Repetition!F8</f>
        <v>Online Transaction</v>
      </c>
      <c r="I9" s="5">
        <f>Q4_SQL_Error_Card_Repetition!K8</f>
        <v>52</v>
      </c>
      <c r="J9" s="5">
        <f>COUNTIFS(Q4_Validation_Base!A:A,F9,Q4_Validation_Base!B:B,G9,Q4_Validation_Base!C:C,H9)</f>
        <v>52</v>
      </c>
      <c r="K9" s="5" t="str">
        <f t="shared" si="11"/>
        <v>PASS</v>
      </c>
      <c r="L9" s="5">
        <f>Q4_SQL_Error_Card_Repetition!M8</f>
        <v>46</v>
      </c>
      <c r="M9" s="1">
        <f>COUNTIFS(Q4_Validation_Base!A:A,F9,Q4_Validation_Base!B:B,G9,Q4_Validation_Base!C:C,H9,Q4_Validation_Base!F:F,"&gt;=2")</f>
        <v>46</v>
      </c>
      <c r="N9" s="5" t="str">
        <f t="shared" si="0"/>
        <v>PASS</v>
      </c>
      <c r="O9" s="6">
        <f>Q4_SQL_Error_Card_Repetition!N8</f>
        <v>11.0192</v>
      </c>
      <c r="P9" s="15">
        <f>SUMIFS(Q4_Validation_Base!F:F,Q4_Validation_Base!A:A,F9,Q4_Validation_Base!B:B,G9,Q4_Validation_Base!C:C,H9)/J9</f>
        <v>11.01923076923077</v>
      </c>
      <c r="Q9" s="5" t="str">
        <f t="shared" si="1"/>
        <v>PASS</v>
      </c>
      <c r="R9" s="5">
        <f>Q4_SQL_Error_Card_Repetition!O8</f>
        <v>88.461500000000001</v>
      </c>
      <c r="S9" s="8">
        <f t="shared" si="2"/>
        <v>88.461538461538453</v>
      </c>
      <c r="T9" s="5" t="str">
        <f t="shared" si="3"/>
        <v>PASS</v>
      </c>
      <c r="U9" s="5">
        <f>Q4_SQL_Error_Card_Repetition!Q8</f>
        <v>13.4381</v>
      </c>
      <c r="V9" s="8">
        <f>_xlfn.MAXIFS(Q4_Validation_Base!F:F,Q4_Validation_Base!A:A,F9,Q4_Validation_Base!B:B,G9,Q4_Validation_Base!C:C,H9)/SUMIFS(Q4_Validation_Base!F:F,Q4_Validation_Base!A:A,F9,Q4_Validation_Base!B:B,G9,Q4_Validation_Base!C:C,H9)*100</f>
        <v>13.438045375218149</v>
      </c>
      <c r="W9" s="5" t="str">
        <f t="shared" si="4"/>
        <v>PASS</v>
      </c>
      <c r="X9" s="5" t="str">
        <f>Q4_SQL_Error_Card_Repetition!R8</f>
        <v>repeat-concentrated</v>
      </c>
      <c r="Y9" s="5" t="str">
        <f t="shared" si="5"/>
        <v>repeat-concentrated</v>
      </c>
      <c r="Z9" s="5" t="str">
        <f t="shared" si="6"/>
        <v>PASS</v>
      </c>
    </row>
    <row r="10" spans="1:38">
      <c r="A10" s="5" t="s">
        <v>140</v>
      </c>
      <c r="B10" s="8">
        <f>AVERAGE(Q4_SQL_Error_Card_Repetition!Q2:Q392)</f>
        <v>13.071931202046049</v>
      </c>
      <c r="C10" s="8">
        <f>AVERAGE(V3:V393)</f>
        <v>13.071928189547592</v>
      </c>
      <c r="D10" s="5" t="str">
        <f>IF(AND(ABS(B10-C10)&lt;=0.0001,COUNTIF(W3:W393,"FAIL")=0),"PASS","FAIL")</f>
        <v>PASS</v>
      </c>
      <c r="F10" s="5">
        <f>Q4_SQL_Error_Card_Repetition!A9</f>
        <v>4784</v>
      </c>
      <c r="G10" s="5">
        <f>Q4_SQL_Error_Card_Repetition!E9</f>
        <v>4</v>
      </c>
      <c r="H10" s="5" t="str">
        <f>Q4_SQL_Error_Card_Repetition!F9</f>
        <v>Online Transaction</v>
      </c>
      <c r="I10" s="5">
        <f>Q4_SQL_Error_Card_Repetition!K9</f>
        <v>13</v>
      </c>
      <c r="J10" s="5">
        <f>COUNTIFS(Q4_Validation_Base!A:A,F10,Q4_Validation_Base!B:B,G10,Q4_Validation_Base!C:C,H10)</f>
        <v>13</v>
      </c>
      <c r="K10" s="5" t="str">
        <f t="shared" si="11"/>
        <v>PASS</v>
      </c>
      <c r="L10" s="5">
        <f>Q4_SQL_Error_Card_Repetition!M9</f>
        <v>6</v>
      </c>
      <c r="M10" s="1">
        <f>COUNTIFS(Q4_Validation_Base!A:A,F10,Q4_Validation_Base!B:B,G10,Q4_Validation_Base!C:C,H10,Q4_Validation_Base!F:F,"&gt;=2")</f>
        <v>6</v>
      </c>
      <c r="N10" s="5" t="str">
        <f t="shared" si="0"/>
        <v>PASS</v>
      </c>
      <c r="O10" s="6">
        <f>Q4_SQL_Error_Card_Repetition!N9</f>
        <v>10.9231</v>
      </c>
      <c r="P10" s="15">
        <f>SUMIFS(Q4_Validation_Base!F:F,Q4_Validation_Base!A:A,F10,Q4_Validation_Base!B:B,G10,Q4_Validation_Base!C:C,H10)/J10</f>
        <v>10.923076923076923</v>
      </c>
      <c r="Q10" s="5" t="str">
        <f t="shared" si="1"/>
        <v>PASS</v>
      </c>
      <c r="R10" s="5">
        <f>Q4_SQL_Error_Card_Repetition!O9</f>
        <v>46.1539</v>
      </c>
      <c r="S10" s="8">
        <f t="shared" si="2"/>
        <v>46.153846153846153</v>
      </c>
      <c r="T10" s="5" t="str">
        <f t="shared" si="3"/>
        <v>PASS</v>
      </c>
      <c r="U10" s="5">
        <f>Q4_SQL_Error_Card_Repetition!Q9</f>
        <v>40.845100000000002</v>
      </c>
      <c r="V10" s="8">
        <f>_xlfn.MAXIFS(Q4_Validation_Base!F:F,Q4_Validation_Base!A:A,F10,Q4_Validation_Base!B:B,G10,Q4_Validation_Base!C:C,H10)/SUMIFS(Q4_Validation_Base!F:F,Q4_Validation_Base!A:A,F10,Q4_Validation_Base!B:B,G10,Q4_Validation_Base!C:C,H10)*100</f>
        <v>40.845070422535215</v>
      </c>
      <c r="W10" s="5" t="str">
        <f t="shared" si="4"/>
        <v>PASS</v>
      </c>
      <c r="X10" s="5" t="str">
        <f>Q4_SQL_Error_Card_Repetition!R9</f>
        <v>repeat-concentrated</v>
      </c>
      <c r="Y10" s="5" t="str">
        <f t="shared" si="5"/>
        <v>repeat-concentrated</v>
      </c>
      <c r="Z10" s="5" t="str">
        <f t="shared" si="6"/>
        <v>PASS</v>
      </c>
    </row>
    <row r="11" spans="1:38">
      <c r="F11" s="5">
        <f>Q4_SQL_Error_Card_Repetition!A10</f>
        <v>4111</v>
      </c>
      <c r="G11" s="5">
        <f>Q4_SQL_Error_Card_Repetition!E10</f>
        <v>21</v>
      </c>
      <c r="H11" s="5" t="str">
        <f>Q4_SQL_Error_Card_Repetition!F10</f>
        <v>Chip Transaction</v>
      </c>
      <c r="I11" s="5">
        <f>Q4_SQL_Error_Card_Repetition!K10</f>
        <v>6</v>
      </c>
      <c r="J11" s="5">
        <f>COUNTIFS(Q4_Validation_Base!A:A,F11,Q4_Validation_Base!B:B,G11,Q4_Validation_Base!C:C,H11)</f>
        <v>6</v>
      </c>
      <c r="K11" s="5" t="str">
        <f t="shared" si="11"/>
        <v>PASS</v>
      </c>
      <c r="L11" s="5">
        <f>Q4_SQL_Error_Card_Repetition!M10</f>
        <v>4</v>
      </c>
      <c r="M11" s="1">
        <f>COUNTIFS(Q4_Validation_Base!A:A,F11,Q4_Validation_Base!B:B,G11,Q4_Validation_Base!C:C,H11,Q4_Validation_Base!F:F,"&gt;=2")</f>
        <v>4</v>
      </c>
      <c r="N11" s="5" t="str">
        <f t="shared" si="0"/>
        <v>PASS</v>
      </c>
      <c r="O11" s="6">
        <f>Q4_SQL_Error_Card_Repetition!N10</f>
        <v>10.333299999999999</v>
      </c>
      <c r="P11" s="15">
        <f>SUMIFS(Q4_Validation_Base!F:F,Q4_Validation_Base!A:A,F11,Q4_Validation_Base!B:B,G11,Q4_Validation_Base!C:C,H11)/J11</f>
        <v>10.333333333333334</v>
      </c>
      <c r="Q11" s="5" t="str">
        <f t="shared" si="1"/>
        <v>PASS</v>
      </c>
      <c r="R11" s="5">
        <f>Q4_SQL_Error_Card_Repetition!O10</f>
        <v>66.666700000000006</v>
      </c>
      <c r="S11" s="8">
        <f t="shared" si="2"/>
        <v>66.666666666666657</v>
      </c>
      <c r="T11" s="5" t="str">
        <f t="shared" si="3"/>
        <v>PASS</v>
      </c>
      <c r="U11" s="5">
        <f>Q4_SQL_Error_Card_Repetition!Q10</f>
        <v>48.387099999999997</v>
      </c>
      <c r="V11" s="8">
        <f>_xlfn.MAXIFS(Q4_Validation_Base!F:F,Q4_Validation_Base!A:A,F11,Q4_Validation_Base!B:B,G11,Q4_Validation_Base!C:C,H11)/SUMIFS(Q4_Validation_Base!F:F,Q4_Validation_Base!A:A,F11,Q4_Validation_Base!B:B,G11,Q4_Validation_Base!C:C,H11)*100</f>
        <v>48.387096774193552</v>
      </c>
      <c r="W11" s="5" t="str">
        <f t="shared" si="4"/>
        <v>PASS</v>
      </c>
      <c r="X11" s="5" t="str">
        <f>Q4_SQL_Error_Card_Repetition!R10</f>
        <v>repeat-concentrated</v>
      </c>
      <c r="Y11" s="5" t="str">
        <f t="shared" si="5"/>
        <v>repeat-concentrated</v>
      </c>
      <c r="Z11" s="5" t="str">
        <f t="shared" si="6"/>
        <v>PASS</v>
      </c>
    </row>
    <row r="12" spans="1:38">
      <c r="F12" s="5">
        <f>Q4_SQL_Error_Card_Repetition!A11</f>
        <v>4829</v>
      </c>
      <c r="G12" s="5">
        <f>Q4_SQL_Error_Card_Repetition!E11</f>
        <v>20</v>
      </c>
      <c r="H12" s="5" t="str">
        <f>Q4_SQL_Error_Card_Repetition!F11</f>
        <v>Swipe Transaction</v>
      </c>
      <c r="I12" s="5">
        <f>Q4_SQL_Error_Card_Repetition!K11</f>
        <v>79</v>
      </c>
      <c r="J12" s="5">
        <f>COUNTIFS(Q4_Validation_Base!A:A,F12,Q4_Validation_Base!B:B,G12,Q4_Validation_Base!C:C,H12)</f>
        <v>79</v>
      </c>
      <c r="K12" s="5" t="str">
        <f t="shared" si="11"/>
        <v>PASS</v>
      </c>
      <c r="L12" s="5">
        <f>Q4_SQL_Error_Card_Repetition!M11</f>
        <v>45</v>
      </c>
      <c r="M12" s="1">
        <f>COUNTIFS(Q4_Validation_Base!A:A,F12,Q4_Validation_Base!B:B,G12,Q4_Validation_Base!C:C,H12,Q4_Validation_Base!F:F,"&gt;=2")</f>
        <v>45</v>
      </c>
      <c r="N12" s="5" t="str">
        <f t="shared" si="0"/>
        <v>PASS</v>
      </c>
      <c r="O12" s="6">
        <f>Q4_SQL_Error_Card_Repetition!N11</f>
        <v>7.6835000000000004</v>
      </c>
      <c r="P12" s="15">
        <f>SUMIFS(Q4_Validation_Base!F:F,Q4_Validation_Base!A:A,F12,Q4_Validation_Base!B:B,G12,Q4_Validation_Base!C:C,H12)/J12</f>
        <v>7.6835443037974684</v>
      </c>
      <c r="Q12" s="5" t="str">
        <f t="shared" si="1"/>
        <v>PASS</v>
      </c>
      <c r="R12" s="5">
        <f>Q4_SQL_Error_Card_Repetition!O11</f>
        <v>56.962000000000003</v>
      </c>
      <c r="S12" s="8">
        <f t="shared" si="2"/>
        <v>56.962025316455701</v>
      </c>
      <c r="T12" s="5" t="str">
        <f t="shared" si="3"/>
        <v>PASS</v>
      </c>
      <c r="U12" s="5">
        <f>Q4_SQL_Error_Card_Repetition!Q11</f>
        <v>27.5124</v>
      </c>
      <c r="V12" s="8">
        <f>_xlfn.MAXIFS(Q4_Validation_Base!F:F,Q4_Validation_Base!A:A,F12,Q4_Validation_Base!B:B,G12,Q4_Validation_Base!C:C,H12)/SUMIFS(Q4_Validation_Base!F:F,Q4_Validation_Base!A:A,F12,Q4_Validation_Base!B:B,G12,Q4_Validation_Base!C:C,H12)*100</f>
        <v>27.512355848434929</v>
      </c>
      <c r="W12" s="5" t="str">
        <f t="shared" si="4"/>
        <v>PASS</v>
      </c>
      <c r="X12" s="5" t="str">
        <f>Q4_SQL_Error_Card_Repetition!R11</f>
        <v>repeat-concentrated</v>
      </c>
      <c r="Y12" s="5" t="str">
        <f t="shared" si="5"/>
        <v>repeat-concentrated</v>
      </c>
      <c r="Z12" s="5" t="str">
        <f t="shared" si="6"/>
        <v>PASS</v>
      </c>
    </row>
    <row r="13" spans="1:38">
      <c r="F13" s="5">
        <f>Q4_SQL_Error_Card_Repetition!A12</f>
        <v>4111</v>
      </c>
      <c r="G13" s="5">
        <f>Q4_SQL_Error_Card_Repetition!E12</f>
        <v>10</v>
      </c>
      <c r="H13" s="5" t="str">
        <f>Q4_SQL_Error_Card_Repetition!F12</f>
        <v>Chip Transaction</v>
      </c>
      <c r="I13" s="5">
        <f>Q4_SQL_Error_Card_Repetition!K12</f>
        <v>22</v>
      </c>
      <c r="J13" s="5">
        <f>COUNTIFS(Q4_Validation_Base!A:A,F13,Q4_Validation_Base!B:B,G13,Q4_Validation_Base!C:C,H13)</f>
        <v>22</v>
      </c>
      <c r="K13" s="5" t="str">
        <f t="shared" si="11"/>
        <v>PASS</v>
      </c>
      <c r="L13" s="5">
        <f>Q4_SQL_Error_Card_Repetition!M12</f>
        <v>17</v>
      </c>
      <c r="M13" s="1">
        <f>COUNTIFS(Q4_Validation_Base!A:A,F13,Q4_Validation_Base!B:B,G13,Q4_Validation_Base!C:C,H13,Q4_Validation_Base!F:F,"&gt;=2")</f>
        <v>17</v>
      </c>
      <c r="N13" s="5" t="str">
        <f t="shared" si="0"/>
        <v>PASS</v>
      </c>
      <c r="O13" s="6">
        <f>Q4_SQL_Error_Card_Repetition!N12</f>
        <v>7.5909000000000004</v>
      </c>
      <c r="P13" s="15">
        <f>SUMIFS(Q4_Validation_Base!F:F,Q4_Validation_Base!A:A,F13,Q4_Validation_Base!B:B,G13,Q4_Validation_Base!C:C,H13)/J13</f>
        <v>7.5909090909090908</v>
      </c>
      <c r="Q13" s="5" t="str">
        <f t="shared" si="1"/>
        <v>PASS</v>
      </c>
      <c r="R13" s="5">
        <f>Q4_SQL_Error_Card_Repetition!O12</f>
        <v>77.2727</v>
      </c>
      <c r="S13" s="8">
        <f t="shared" si="2"/>
        <v>77.272727272727266</v>
      </c>
      <c r="T13" s="5" t="str">
        <f t="shared" si="3"/>
        <v>PASS</v>
      </c>
      <c r="U13" s="5">
        <f>Q4_SQL_Error_Card_Repetition!Q12</f>
        <v>20.958100000000002</v>
      </c>
      <c r="V13" s="8">
        <f>_xlfn.MAXIFS(Q4_Validation_Base!F:F,Q4_Validation_Base!A:A,F13,Q4_Validation_Base!B:B,G13,Q4_Validation_Base!C:C,H13)/SUMIFS(Q4_Validation_Base!F:F,Q4_Validation_Base!A:A,F13,Q4_Validation_Base!B:B,G13,Q4_Validation_Base!C:C,H13)*100</f>
        <v>20.958083832335326</v>
      </c>
      <c r="W13" s="5" t="str">
        <f t="shared" si="4"/>
        <v>PASS</v>
      </c>
      <c r="X13" s="5" t="str">
        <f>Q4_SQL_Error_Card_Repetition!R12</f>
        <v>repeat-concentrated</v>
      </c>
      <c r="Y13" s="5" t="str">
        <f t="shared" si="5"/>
        <v>repeat-concentrated</v>
      </c>
      <c r="Z13" s="5" t="str">
        <f t="shared" si="6"/>
        <v>PASS</v>
      </c>
    </row>
    <row r="14" spans="1:38">
      <c r="F14" s="5">
        <f>Q4_SQL_Error_Card_Repetition!A13</f>
        <v>4829</v>
      </c>
      <c r="G14" s="5">
        <f>Q4_SQL_Error_Card_Repetition!E13</f>
        <v>19</v>
      </c>
      <c r="H14" s="5" t="str">
        <f>Q4_SQL_Error_Card_Repetition!F13</f>
        <v>Chip Transaction</v>
      </c>
      <c r="I14" s="5">
        <f>Q4_SQL_Error_Card_Repetition!K13</f>
        <v>55</v>
      </c>
      <c r="J14" s="5">
        <f>COUNTIFS(Q4_Validation_Base!A:A,F14,Q4_Validation_Base!B:B,G14,Q4_Validation_Base!C:C,H14)</f>
        <v>55</v>
      </c>
      <c r="K14" s="5" t="str">
        <f t="shared" si="11"/>
        <v>PASS</v>
      </c>
      <c r="L14" s="5">
        <f>Q4_SQL_Error_Card_Repetition!M13</f>
        <v>27</v>
      </c>
      <c r="M14" s="1">
        <f>COUNTIFS(Q4_Validation_Base!A:A,F14,Q4_Validation_Base!B:B,G14,Q4_Validation_Base!C:C,H14,Q4_Validation_Base!F:F,"&gt;=2")</f>
        <v>27</v>
      </c>
      <c r="N14" s="5" t="str">
        <f t="shared" si="0"/>
        <v>PASS</v>
      </c>
      <c r="O14" s="6">
        <f>Q4_SQL_Error_Card_Repetition!N13</f>
        <v>7.5636000000000001</v>
      </c>
      <c r="P14" s="15">
        <f>SUMIFS(Q4_Validation_Base!F:F,Q4_Validation_Base!A:A,F14,Q4_Validation_Base!B:B,G14,Q4_Validation_Base!C:C,H14)/J14</f>
        <v>7.5636363636363635</v>
      </c>
      <c r="Q14" s="5" t="str">
        <f t="shared" si="1"/>
        <v>PASS</v>
      </c>
      <c r="R14" s="5">
        <f>Q4_SQL_Error_Card_Repetition!O13</f>
        <v>49.090899999999998</v>
      </c>
      <c r="S14" s="8">
        <f t="shared" si="2"/>
        <v>49.090909090909093</v>
      </c>
      <c r="T14" s="5" t="str">
        <f t="shared" si="3"/>
        <v>PASS</v>
      </c>
      <c r="U14" s="5">
        <f>Q4_SQL_Error_Card_Repetition!Q13</f>
        <v>34.134599999999999</v>
      </c>
      <c r="V14" s="8">
        <f>_xlfn.MAXIFS(Q4_Validation_Base!F:F,Q4_Validation_Base!A:A,F14,Q4_Validation_Base!B:B,G14,Q4_Validation_Base!C:C,H14)/SUMIFS(Q4_Validation_Base!F:F,Q4_Validation_Base!A:A,F14,Q4_Validation_Base!B:B,G14,Q4_Validation_Base!C:C,H14)*100</f>
        <v>34.134615384615387</v>
      </c>
      <c r="W14" s="5" t="str">
        <f t="shared" si="4"/>
        <v>PASS</v>
      </c>
      <c r="X14" s="5" t="str">
        <f>Q4_SQL_Error_Card_Repetition!R13</f>
        <v>repeat-concentrated</v>
      </c>
      <c r="Y14" s="5" t="str">
        <f t="shared" si="5"/>
        <v>repeat-concentrated</v>
      </c>
      <c r="Z14" s="5" t="str">
        <f t="shared" si="6"/>
        <v>PASS</v>
      </c>
    </row>
    <row r="15" spans="1:38">
      <c r="F15" s="5">
        <f>Q4_SQL_Error_Card_Repetition!A14</f>
        <v>4111</v>
      </c>
      <c r="G15" s="5">
        <f>Q4_SQL_Error_Card_Repetition!E14</f>
        <v>13</v>
      </c>
      <c r="H15" s="5" t="str">
        <f>Q4_SQL_Error_Card_Repetition!F14</f>
        <v>Chip Transaction</v>
      </c>
      <c r="I15" s="5">
        <f>Q4_SQL_Error_Card_Repetition!K14</f>
        <v>7</v>
      </c>
      <c r="J15" s="5">
        <f>COUNTIFS(Q4_Validation_Base!A:A,F15,Q4_Validation_Base!B:B,G15,Q4_Validation_Base!C:C,H15)</f>
        <v>7</v>
      </c>
      <c r="K15" s="5" t="str">
        <f t="shared" si="11"/>
        <v>PASS</v>
      </c>
      <c r="L15" s="5">
        <f>Q4_SQL_Error_Card_Repetition!M14</f>
        <v>3</v>
      </c>
      <c r="M15" s="1">
        <f>COUNTIFS(Q4_Validation_Base!A:A,F15,Q4_Validation_Base!B:B,G15,Q4_Validation_Base!C:C,H15,Q4_Validation_Base!F:F,"&gt;=2")</f>
        <v>3</v>
      </c>
      <c r="N15" s="5" t="str">
        <f t="shared" si="0"/>
        <v>PASS</v>
      </c>
      <c r="O15" s="6">
        <f>Q4_SQL_Error_Card_Repetition!N14</f>
        <v>7.4286000000000003</v>
      </c>
      <c r="P15" s="15">
        <f>SUMIFS(Q4_Validation_Base!F:F,Q4_Validation_Base!A:A,F15,Q4_Validation_Base!B:B,G15,Q4_Validation_Base!C:C,H15)/J15</f>
        <v>7.4285714285714288</v>
      </c>
      <c r="Q15" s="5" t="str">
        <f t="shared" si="1"/>
        <v>PASS</v>
      </c>
      <c r="R15" s="5">
        <f>Q4_SQL_Error_Card_Repetition!O14</f>
        <v>42.857100000000003</v>
      </c>
      <c r="S15" s="8">
        <f t="shared" si="2"/>
        <v>42.857142857142854</v>
      </c>
      <c r="T15" s="5" t="str">
        <f t="shared" si="3"/>
        <v>PASS</v>
      </c>
      <c r="U15" s="5">
        <f>Q4_SQL_Error_Card_Repetition!Q14</f>
        <v>51.923099999999998</v>
      </c>
      <c r="V15" s="8">
        <f>_xlfn.MAXIFS(Q4_Validation_Base!F:F,Q4_Validation_Base!A:A,F15,Q4_Validation_Base!B:B,G15,Q4_Validation_Base!C:C,H15)/SUMIFS(Q4_Validation_Base!F:F,Q4_Validation_Base!A:A,F15,Q4_Validation_Base!B:B,G15,Q4_Validation_Base!C:C,H15)*100</f>
        <v>51.923076923076927</v>
      </c>
      <c r="W15" s="5" t="str">
        <f t="shared" si="4"/>
        <v>PASS</v>
      </c>
      <c r="X15" s="5" t="str">
        <f>Q4_SQL_Error_Card_Repetition!R14</f>
        <v>repeat-concentrated</v>
      </c>
      <c r="Y15" s="5" t="str">
        <f t="shared" si="5"/>
        <v>repeat-concentrated</v>
      </c>
      <c r="Z15" s="5" t="str">
        <f t="shared" si="6"/>
        <v>PASS</v>
      </c>
    </row>
    <row r="16" spans="1:38">
      <c r="F16" s="5">
        <f>Q4_SQL_Error_Card_Repetition!A15</f>
        <v>4111</v>
      </c>
      <c r="G16" s="5">
        <f>Q4_SQL_Error_Card_Repetition!E15</f>
        <v>16</v>
      </c>
      <c r="H16" s="5" t="str">
        <f>Q4_SQL_Error_Card_Repetition!F15</f>
        <v>Chip Transaction</v>
      </c>
      <c r="I16" s="5">
        <f>Q4_SQL_Error_Card_Repetition!K15</f>
        <v>8</v>
      </c>
      <c r="J16" s="5">
        <f>COUNTIFS(Q4_Validation_Base!A:A,F16,Q4_Validation_Base!B:B,G16,Q4_Validation_Base!C:C,H16)</f>
        <v>8</v>
      </c>
      <c r="K16" s="5" t="str">
        <f t="shared" si="11"/>
        <v>PASS</v>
      </c>
      <c r="L16" s="5">
        <f>Q4_SQL_Error_Card_Repetition!M15</f>
        <v>4</v>
      </c>
      <c r="M16" s="1">
        <f>COUNTIFS(Q4_Validation_Base!A:A,F16,Q4_Validation_Base!B:B,G16,Q4_Validation_Base!C:C,H16,Q4_Validation_Base!F:F,"&gt;=2")</f>
        <v>4</v>
      </c>
      <c r="N16" s="5" t="str">
        <f t="shared" si="0"/>
        <v>PASS</v>
      </c>
      <c r="O16" s="6">
        <f>Q4_SQL_Error_Card_Repetition!N15</f>
        <v>7.375</v>
      </c>
      <c r="P16" s="15">
        <f>SUMIFS(Q4_Validation_Base!F:F,Q4_Validation_Base!A:A,F16,Q4_Validation_Base!B:B,G16,Q4_Validation_Base!C:C,H16)/J16</f>
        <v>7.375</v>
      </c>
      <c r="Q16" s="5" t="str">
        <f t="shared" si="1"/>
        <v>PASS</v>
      </c>
      <c r="R16" s="5">
        <f>Q4_SQL_Error_Card_Repetition!O15</f>
        <v>50</v>
      </c>
      <c r="S16" s="8">
        <f t="shared" si="2"/>
        <v>50</v>
      </c>
      <c r="T16" s="5" t="str">
        <f t="shared" si="3"/>
        <v>PASS</v>
      </c>
      <c r="U16" s="5">
        <f>Q4_SQL_Error_Card_Repetition!Q15</f>
        <v>42.372900000000001</v>
      </c>
      <c r="V16" s="8">
        <f>_xlfn.MAXIFS(Q4_Validation_Base!F:F,Q4_Validation_Base!A:A,F16,Q4_Validation_Base!B:B,G16,Q4_Validation_Base!C:C,H16)/SUMIFS(Q4_Validation_Base!F:F,Q4_Validation_Base!A:A,F16,Q4_Validation_Base!B:B,G16,Q4_Validation_Base!C:C,H16)*100</f>
        <v>42.372881355932201</v>
      </c>
      <c r="W16" s="5" t="str">
        <f t="shared" si="4"/>
        <v>PASS</v>
      </c>
      <c r="X16" s="5" t="str">
        <f>Q4_SQL_Error_Card_Repetition!R15</f>
        <v>repeat-concentrated</v>
      </c>
      <c r="Y16" s="5" t="str">
        <f t="shared" si="5"/>
        <v>repeat-concentrated</v>
      </c>
      <c r="Z16" s="5" t="str">
        <f t="shared" si="6"/>
        <v>PASS</v>
      </c>
    </row>
    <row r="17" spans="6:26">
      <c r="F17" s="5">
        <f>Q4_SQL_Error_Card_Repetition!A16</f>
        <v>4829</v>
      </c>
      <c r="G17" s="5">
        <f>Q4_SQL_Error_Card_Repetition!E16</f>
        <v>0</v>
      </c>
      <c r="H17" s="5" t="str">
        <f>Q4_SQL_Error_Card_Repetition!F16</f>
        <v>Chip Transaction</v>
      </c>
      <c r="I17" s="5">
        <f>Q4_SQL_Error_Card_Repetition!K16</f>
        <v>9</v>
      </c>
      <c r="J17" s="5">
        <f>COUNTIFS(Q4_Validation_Base!A:A,F17,Q4_Validation_Base!B:B,G17,Q4_Validation_Base!C:C,H17)</f>
        <v>9</v>
      </c>
      <c r="K17" s="5" t="str">
        <f t="shared" si="11"/>
        <v>PASS</v>
      </c>
      <c r="L17" s="5">
        <f>Q4_SQL_Error_Card_Repetition!M16</f>
        <v>5</v>
      </c>
      <c r="M17" s="1">
        <f>COUNTIFS(Q4_Validation_Base!A:A,F17,Q4_Validation_Base!B:B,G17,Q4_Validation_Base!C:C,H17,Q4_Validation_Base!F:F,"&gt;=2")</f>
        <v>5</v>
      </c>
      <c r="N17" s="5" t="str">
        <f t="shared" si="0"/>
        <v>PASS</v>
      </c>
      <c r="O17" s="6">
        <f>Q4_SQL_Error_Card_Repetition!N16</f>
        <v>7.3333000000000004</v>
      </c>
      <c r="P17" s="15">
        <f>SUMIFS(Q4_Validation_Base!F:F,Q4_Validation_Base!A:A,F17,Q4_Validation_Base!B:B,G17,Q4_Validation_Base!C:C,H17)/J17</f>
        <v>7.333333333333333</v>
      </c>
      <c r="Q17" s="5" t="str">
        <f t="shared" si="1"/>
        <v>PASS</v>
      </c>
      <c r="R17" s="5">
        <f>Q4_SQL_Error_Card_Repetition!O16</f>
        <v>55.555599999999998</v>
      </c>
      <c r="S17" s="8">
        <f t="shared" si="2"/>
        <v>55.555555555555557</v>
      </c>
      <c r="T17" s="5" t="str">
        <f t="shared" si="3"/>
        <v>PASS</v>
      </c>
      <c r="U17" s="5">
        <f>Q4_SQL_Error_Card_Repetition!Q16</f>
        <v>50</v>
      </c>
      <c r="V17" s="8">
        <f>_xlfn.MAXIFS(Q4_Validation_Base!F:F,Q4_Validation_Base!A:A,F17,Q4_Validation_Base!B:B,G17,Q4_Validation_Base!C:C,H17)/SUMIFS(Q4_Validation_Base!F:F,Q4_Validation_Base!A:A,F17,Q4_Validation_Base!B:B,G17,Q4_Validation_Base!C:C,H17)*100</f>
        <v>50</v>
      </c>
      <c r="W17" s="5" t="str">
        <f t="shared" si="4"/>
        <v>PASS</v>
      </c>
      <c r="X17" s="5" t="str">
        <f>Q4_SQL_Error_Card_Repetition!R16</f>
        <v>repeat-concentrated</v>
      </c>
      <c r="Y17" s="5" t="str">
        <f t="shared" si="5"/>
        <v>repeat-concentrated</v>
      </c>
      <c r="Z17" s="5" t="str">
        <f t="shared" si="6"/>
        <v>PASS</v>
      </c>
    </row>
    <row r="18" spans="6:26">
      <c r="F18" s="5">
        <f>Q4_SQL_Error_Card_Repetition!A17</f>
        <v>4829</v>
      </c>
      <c r="G18" s="5">
        <f>Q4_SQL_Error_Card_Repetition!E17</f>
        <v>6</v>
      </c>
      <c r="H18" s="5" t="str">
        <f>Q4_SQL_Error_Card_Repetition!F17</f>
        <v>Swipe Transaction</v>
      </c>
      <c r="I18" s="5">
        <f>Q4_SQL_Error_Card_Repetition!K17</f>
        <v>123</v>
      </c>
      <c r="J18" s="5">
        <f>COUNTIFS(Q4_Validation_Base!A:A,F18,Q4_Validation_Base!B:B,G18,Q4_Validation_Base!C:C,H18)</f>
        <v>123</v>
      </c>
      <c r="K18" s="5" t="str">
        <f t="shared" si="11"/>
        <v>PASS</v>
      </c>
      <c r="L18" s="5">
        <f>Q4_SQL_Error_Card_Repetition!M17</f>
        <v>67</v>
      </c>
      <c r="M18" s="1">
        <f>COUNTIFS(Q4_Validation_Base!A:A,F18,Q4_Validation_Base!B:B,G18,Q4_Validation_Base!C:C,H18,Q4_Validation_Base!F:F,"&gt;=2")</f>
        <v>67</v>
      </c>
      <c r="N18" s="5" t="str">
        <f t="shared" si="0"/>
        <v>PASS</v>
      </c>
      <c r="O18" s="6">
        <f>Q4_SQL_Error_Card_Repetition!N17</f>
        <v>6.9512</v>
      </c>
      <c r="P18" s="15">
        <f>SUMIFS(Q4_Validation_Base!F:F,Q4_Validation_Base!A:A,F18,Q4_Validation_Base!B:B,G18,Q4_Validation_Base!C:C,H18)/J18</f>
        <v>6.9512195121951219</v>
      </c>
      <c r="Q18" s="5" t="str">
        <f t="shared" si="1"/>
        <v>PASS</v>
      </c>
      <c r="R18" s="5">
        <f>Q4_SQL_Error_Card_Repetition!O17</f>
        <v>54.471499999999999</v>
      </c>
      <c r="S18" s="8">
        <f t="shared" si="2"/>
        <v>54.471544715447152</v>
      </c>
      <c r="T18" s="5" t="str">
        <f t="shared" si="3"/>
        <v>PASS</v>
      </c>
      <c r="U18" s="5">
        <f>Q4_SQL_Error_Card_Repetition!Q17</f>
        <v>24.327500000000001</v>
      </c>
      <c r="V18" s="8">
        <f>_xlfn.MAXIFS(Q4_Validation_Base!F:F,Q4_Validation_Base!A:A,F18,Q4_Validation_Base!B:B,G18,Q4_Validation_Base!C:C,H18)/SUMIFS(Q4_Validation_Base!F:F,Q4_Validation_Base!A:A,F18,Q4_Validation_Base!B:B,G18,Q4_Validation_Base!C:C,H18)*100</f>
        <v>24.327485380116958</v>
      </c>
      <c r="W18" s="5" t="str">
        <f t="shared" si="4"/>
        <v>PASS</v>
      </c>
      <c r="X18" s="5" t="str">
        <f>Q4_SQL_Error_Card_Repetition!R17</f>
        <v>repeat-concentrated</v>
      </c>
      <c r="Y18" s="5" t="str">
        <f t="shared" si="5"/>
        <v>repeat-concentrated</v>
      </c>
      <c r="Z18" s="5" t="str">
        <f t="shared" si="6"/>
        <v>PASS</v>
      </c>
    </row>
    <row r="19" spans="6:26">
      <c r="F19" s="5">
        <f>Q4_SQL_Error_Card_Repetition!A18</f>
        <v>4829</v>
      </c>
      <c r="G19" s="5">
        <f>Q4_SQL_Error_Card_Repetition!E18</f>
        <v>0</v>
      </c>
      <c r="H19" s="5" t="str">
        <f>Q4_SQL_Error_Card_Repetition!F18</f>
        <v>Swipe Transaction</v>
      </c>
      <c r="I19" s="5">
        <f>Q4_SQL_Error_Card_Repetition!K18</f>
        <v>19</v>
      </c>
      <c r="J19" s="5">
        <f>COUNTIFS(Q4_Validation_Base!A:A,F19,Q4_Validation_Base!B:B,G19,Q4_Validation_Base!C:C,H19)</f>
        <v>19</v>
      </c>
      <c r="K19" s="5" t="str">
        <f t="shared" si="11"/>
        <v>PASS</v>
      </c>
      <c r="L19" s="5">
        <f>Q4_SQL_Error_Card_Repetition!M18</f>
        <v>9</v>
      </c>
      <c r="M19" s="1">
        <f>COUNTIFS(Q4_Validation_Base!A:A,F19,Q4_Validation_Base!B:B,G19,Q4_Validation_Base!C:C,H19,Q4_Validation_Base!F:F,"&gt;=2")</f>
        <v>9</v>
      </c>
      <c r="N19" s="5" t="str">
        <f t="shared" si="0"/>
        <v>PASS</v>
      </c>
      <c r="O19" s="6">
        <f>Q4_SQL_Error_Card_Repetition!N18</f>
        <v>6.8947000000000003</v>
      </c>
      <c r="P19" s="15">
        <f>SUMIFS(Q4_Validation_Base!F:F,Q4_Validation_Base!A:A,F19,Q4_Validation_Base!B:B,G19,Q4_Validation_Base!C:C,H19)/J19</f>
        <v>6.8947368421052628</v>
      </c>
      <c r="Q19" s="5" t="str">
        <f t="shared" si="1"/>
        <v>PASS</v>
      </c>
      <c r="R19" s="5">
        <f>Q4_SQL_Error_Card_Repetition!O18</f>
        <v>47.368400000000001</v>
      </c>
      <c r="S19" s="8">
        <f t="shared" si="2"/>
        <v>47.368421052631575</v>
      </c>
      <c r="T19" s="5" t="str">
        <f t="shared" si="3"/>
        <v>PASS</v>
      </c>
      <c r="U19" s="5">
        <f>Q4_SQL_Error_Card_Repetition!Q18</f>
        <v>16.793900000000001</v>
      </c>
      <c r="V19" s="8">
        <f>_xlfn.MAXIFS(Q4_Validation_Base!F:F,Q4_Validation_Base!A:A,F19,Q4_Validation_Base!B:B,G19,Q4_Validation_Base!C:C,H19)/SUMIFS(Q4_Validation_Base!F:F,Q4_Validation_Base!A:A,F19,Q4_Validation_Base!B:B,G19,Q4_Validation_Base!C:C,H19)*100</f>
        <v>16.793893129770993</v>
      </c>
      <c r="W19" s="5" t="str">
        <f t="shared" si="4"/>
        <v>PASS</v>
      </c>
      <c r="X19" s="5" t="str">
        <f>Q4_SQL_Error_Card_Repetition!R18</f>
        <v>repeat-concentrated</v>
      </c>
      <c r="Y19" s="5" t="str">
        <f t="shared" si="5"/>
        <v>repeat-concentrated</v>
      </c>
      <c r="Z19" s="5" t="str">
        <f t="shared" si="6"/>
        <v>PASS</v>
      </c>
    </row>
    <row r="20" spans="6:26">
      <c r="F20" s="5">
        <f>Q4_SQL_Error_Card_Repetition!A19</f>
        <v>4784</v>
      </c>
      <c r="G20" s="5">
        <f>Q4_SQL_Error_Card_Repetition!E19</f>
        <v>8</v>
      </c>
      <c r="H20" s="5" t="str">
        <f>Q4_SQL_Error_Card_Repetition!F19</f>
        <v>Online Transaction</v>
      </c>
      <c r="I20" s="5">
        <f>Q4_SQL_Error_Card_Repetition!K19</f>
        <v>123</v>
      </c>
      <c r="J20" s="5">
        <f>COUNTIFS(Q4_Validation_Base!A:A,F20,Q4_Validation_Base!B:B,G20,Q4_Validation_Base!C:C,H20)</f>
        <v>123</v>
      </c>
      <c r="K20" s="5" t="str">
        <f t="shared" si="11"/>
        <v>PASS</v>
      </c>
      <c r="L20" s="5">
        <f>Q4_SQL_Error_Card_Repetition!M19</f>
        <v>78</v>
      </c>
      <c r="M20" s="1">
        <f>COUNTIFS(Q4_Validation_Base!A:A,F20,Q4_Validation_Base!B:B,G20,Q4_Validation_Base!C:C,H20,Q4_Validation_Base!F:F,"&gt;=2")</f>
        <v>78</v>
      </c>
      <c r="N20" s="5" t="str">
        <f t="shared" si="0"/>
        <v>PASS</v>
      </c>
      <c r="O20" s="6">
        <f>Q4_SQL_Error_Card_Repetition!N19</f>
        <v>6.8699000000000003</v>
      </c>
      <c r="P20" s="15">
        <f>SUMIFS(Q4_Validation_Base!F:F,Q4_Validation_Base!A:A,F20,Q4_Validation_Base!B:B,G20,Q4_Validation_Base!C:C,H20)/J20</f>
        <v>6.8699186991869921</v>
      </c>
      <c r="Q20" s="5" t="str">
        <f t="shared" si="1"/>
        <v>PASS</v>
      </c>
      <c r="R20" s="5">
        <f>Q4_SQL_Error_Card_Repetition!O19</f>
        <v>63.4146</v>
      </c>
      <c r="S20" s="8">
        <f t="shared" si="2"/>
        <v>63.414634146341463</v>
      </c>
      <c r="T20" s="5" t="str">
        <f t="shared" si="3"/>
        <v>PASS</v>
      </c>
      <c r="U20" s="5">
        <f>Q4_SQL_Error_Card_Repetition!Q19</f>
        <v>8.4024000000000001</v>
      </c>
      <c r="V20" s="8">
        <f>_xlfn.MAXIFS(Q4_Validation_Base!F:F,Q4_Validation_Base!A:A,F20,Q4_Validation_Base!B:B,G20,Q4_Validation_Base!C:C,H20)/SUMIFS(Q4_Validation_Base!F:F,Q4_Validation_Base!A:A,F20,Q4_Validation_Base!B:B,G20,Q4_Validation_Base!C:C,H20)*100</f>
        <v>8.4023668639053248</v>
      </c>
      <c r="W20" s="5" t="str">
        <f t="shared" si="4"/>
        <v>PASS</v>
      </c>
      <c r="X20" s="5" t="str">
        <f>Q4_SQL_Error_Card_Repetition!R19</f>
        <v>repeat-concentrated</v>
      </c>
      <c r="Y20" s="5" t="str">
        <f t="shared" si="5"/>
        <v>repeat-concentrated</v>
      </c>
      <c r="Z20" s="5" t="str">
        <f t="shared" si="6"/>
        <v>PASS</v>
      </c>
    </row>
    <row r="21" spans="6:26">
      <c r="F21" s="5">
        <f>Q4_SQL_Error_Card_Repetition!A20</f>
        <v>4111</v>
      </c>
      <c r="G21" s="5">
        <f>Q4_SQL_Error_Card_Repetition!E20</f>
        <v>12</v>
      </c>
      <c r="H21" s="5" t="str">
        <f>Q4_SQL_Error_Card_Repetition!F20</f>
        <v>Chip Transaction</v>
      </c>
      <c r="I21" s="5">
        <f>Q4_SQL_Error_Card_Repetition!K20</f>
        <v>7</v>
      </c>
      <c r="J21" s="5">
        <f>COUNTIFS(Q4_Validation_Base!A:A,F21,Q4_Validation_Base!B:B,G21,Q4_Validation_Base!C:C,H21)</f>
        <v>7</v>
      </c>
      <c r="K21" s="5" t="str">
        <f t="shared" si="11"/>
        <v>PASS</v>
      </c>
      <c r="L21" s="5">
        <f>Q4_SQL_Error_Card_Repetition!M20</f>
        <v>6</v>
      </c>
      <c r="M21" s="1">
        <f>COUNTIFS(Q4_Validation_Base!A:A,F21,Q4_Validation_Base!B:B,G21,Q4_Validation_Base!C:C,H21,Q4_Validation_Base!F:F,"&gt;=2")</f>
        <v>6</v>
      </c>
      <c r="N21" s="5" t="str">
        <f t="shared" si="0"/>
        <v>PASS</v>
      </c>
      <c r="O21" s="6">
        <f>Q4_SQL_Error_Card_Repetition!N20</f>
        <v>6.8571</v>
      </c>
      <c r="P21" s="15">
        <f>SUMIFS(Q4_Validation_Base!F:F,Q4_Validation_Base!A:A,F21,Q4_Validation_Base!B:B,G21,Q4_Validation_Base!C:C,H21)/J21</f>
        <v>6.8571428571428568</v>
      </c>
      <c r="Q21" s="5" t="str">
        <f t="shared" si="1"/>
        <v>PASS</v>
      </c>
      <c r="R21" s="5">
        <f>Q4_SQL_Error_Card_Repetition!O20</f>
        <v>85.714299999999994</v>
      </c>
      <c r="S21" s="8">
        <f t="shared" si="2"/>
        <v>85.714285714285708</v>
      </c>
      <c r="T21" s="5" t="str">
        <f t="shared" si="3"/>
        <v>PASS</v>
      </c>
      <c r="U21" s="5">
        <f>Q4_SQL_Error_Card_Repetition!Q20</f>
        <v>25</v>
      </c>
      <c r="V21" s="8">
        <f>_xlfn.MAXIFS(Q4_Validation_Base!F:F,Q4_Validation_Base!A:A,F21,Q4_Validation_Base!B:B,G21,Q4_Validation_Base!C:C,H21)/SUMIFS(Q4_Validation_Base!F:F,Q4_Validation_Base!A:A,F21,Q4_Validation_Base!B:B,G21,Q4_Validation_Base!C:C,H21)*100</f>
        <v>25</v>
      </c>
      <c r="W21" s="5" t="str">
        <f t="shared" si="4"/>
        <v>PASS</v>
      </c>
      <c r="X21" s="5" t="str">
        <f>Q4_SQL_Error_Card_Repetition!R20</f>
        <v>repeat-concentrated</v>
      </c>
      <c r="Y21" s="5" t="str">
        <f t="shared" si="5"/>
        <v>repeat-concentrated</v>
      </c>
      <c r="Z21" s="5" t="str">
        <f t="shared" si="6"/>
        <v>PASS</v>
      </c>
    </row>
    <row r="22" spans="6:26">
      <c r="F22" s="5">
        <f>Q4_SQL_Error_Card_Repetition!A21</f>
        <v>4784</v>
      </c>
      <c r="G22" s="5">
        <f>Q4_SQL_Error_Card_Repetition!E21</f>
        <v>20</v>
      </c>
      <c r="H22" s="5" t="str">
        <f>Q4_SQL_Error_Card_Repetition!F21</f>
        <v>Online Transaction</v>
      </c>
      <c r="I22" s="5">
        <f>Q4_SQL_Error_Card_Repetition!K21</f>
        <v>48</v>
      </c>
      <c r="J22" s="5">
        <f>COUNTIFS(Q4_Validation_Base!A:A,F22,Q4_Validation_Base!B:B,G22,Q4_Validation_Base!C:C,H22)</f>
        <v>48</v>
      </c>
      <c r="K22" s="5" t="str">
        <f t="shared" si="11"/>
        <v>PASS</v>
      </c>
      <c r="L22" s="5">
        <f>Q4_SQL_Error_Card_Repetition!M21</f>
        <v>27</v>
      </c>
      <c r="M22" s="1">
        <f>COUNTIFS(Q4_Validation_Base!A:A,F22,Q4_Validation_Base!B:B,G22,Q4_Validation_Base!C:C,H22,Q4_Validation_Base!F:F,"&gt;=2")</f>
        <v>27</v>
      </c>
      <c r="N22" s="5" t="str">
        <f t="shared" si="0"/>
        <v>PASS</v>
      </c>
      <c r="O22" s="6">
        <f>Q4_SQL_Error_Card_Repetition!N21</f>
        <v>6.5</v>
      </c>
      <c r="P22" s="15">
        <f>SUMIFS(Q4_Validation_Base!F:F,Q4_Validation_Base!A:A,F22,Q4_Validation_Base!B:B,G22,Q4_Validation_Base!C:C,H22)/J22</f>
        <v>6.5</v>
      </c>
      <c r="Q22" s="5" t="str">
        <f t="shared" si="1"/>
        <v>PASS</v>
      </c>
      <c r="R22" s="5">
        <f>Q4_SQL_Error_Card_Repetition!O21</f>
        <v>56.25</v>
      </c>
      <c r="S22" s="8">
        <f t="shared" si="2"/>
        <v>56.25</v>
      </c>
      <c r="T22" s="5" t="str">
        <f t="shared" si="3"/>
        <v>PASS</v>
      </c>
      <c r="U22" s="5">
        <f>Q4_SQL_Error_Card_Repetition!Q21</f>
        <v>16.666699999999999</v>
      </c>
      <c r="V22" s="8">
        <f>_xlfn.MAXIFS(Q4_Validation_Base!F:F,Q4_Validation_Base!A:A,F22,Q4_Validation_Base!B:B,G22,Q4_Validation_Base!C:C,H22)/SUMIFS(Q4_Validation_Base!F:F,Q4_Validation_Base!A:A,F22,Q4_Validation_Base!B:B,G22,Q4_Validation_Base!C:C,H22)*100</f>
        <v>16.666666666666664</v>
      </c>
      <c r="W22" s="5" t="str">
        <f t="shared" si="4"/>
        <v>PASS</v>
      </c>
      <c r="X22" s="5" t="str">
        <f>Q4_SQL_Error_Card_Repetition!R21</f>
        <v>repeat-concentrated</v>
      </c>
      <c r="Y22" s="5" t="str">
        <f t="shared" si="5"/>
        <v>repeat-concentrated</v>
      </c>
      <c r="Z22" s="5" t="str">
        <f t="shared" si="6"/>
        <v>PASS</v>
      </c>
    </row>
    <row r="23" spans="6:26">
      <c r="F23" s="5">
        <f>Q4_SQL_Error_Card_Repetition!A22</f>
        <v>4829</v>
      </c>
      <c r="G23" s="5">
        <f>Q4_SQL_Error_Card_Repetition!E22</f>
        <v>19</v>
      </c>
      <c r="H23" s="5" t="str">
        <f>Q4_SQL_Error_Card_Repetition!F22</f>
        <v>Swipe Transaction</v>
      </c>
      <c r="I23" s="5">
        <f>Q4_SQL_Error_Card_Repetition!K22</f>
        <v>75</v>
      </c>
      <c r="J23" s="5">
        <f>COUNTIFS(Q4_Validation_Base!A:A,F23,Q4_Validation_Base!B:B,G23,Q4_Validation_Base!C:C,H23)</f>
        <v>75</v>
      </c>
      <c r="K23" s="5" t="str">
        <f t="shared" si="11"/>
        <v>PASS</v>
      </c>
      <c r="L23" s="5">
        <f>Q4_SQL_Error_Card_Repetition!M22</f>
        <v>33</v>
      </c>
      <c r="M23" s="1">
        <f>COUNTIFS(Q4_Validation_Base!A:A,F23,Q4_Validation_Base!B:B,G23,Q4_Validation_Base!C:C,H23,Q4_Validation_Base!F:F,"&gt;=2")</f>
        <v>33</v>
      </c>
      <c r="N23" s="5" t="str">
        <f t="shared" si="0"/>
        <v>PASS</v>
      </c>
      <c r="O23" s="6">
        <f>Q4_SQL_Error_Card_Repetition!N22</f>
        <v>6.0533000000000001</v>
      </c>
      <c r="P23" s="15">
        <f>SUMIFS(Q4_Validation_Base!F:F,Q4_Validation_Base!A:A,F23,Q4_Validation_Base!B:B,G23,Q4_Validation_Base!C:C,H23)/J23</f>
        <v>6.0533333333333337</v>
      </c>
      <c r="Q23" s="5" t="str">
        <f t="shared" si="1"/>
        <v>PASS</v>
      </c>
      <c r="R23" s="5">
        <f>Q4_SQL_Error_Card_Repetition!O22</f>
        <v>44</v>
      </c>
      <c r="S23" s="8">
        <f t="shared" si="2"/>
        <v>44</v>
      </c>
      <c r="T23" s="5" t="str">
        <f t="shared" si="3"/>
        <v>PASS</v>
      </c>
      <c r="U23" s="5">
        <f>Q4_SQL_Error_Card_Repetition!Q22</f>
        <v>25.110099999999999</v>
      </c>
      <c r="V23" s="8">
        <f>_xlfn.MAXIFS(Q4_Validation_Base!F:F,Q4_Validation_Base!A:A,F23,Q4_Validation_Base!B:B,G23,Q4_Validation_Base!C:C,H23)/SUMIFS(Q4_Validation_Base!F:F,Q4_Validation_Base!A:A,F23,Q4_Validation_Base!B:B,G23,Q4_Validation_Base!C:C,H23)*100</f>
        <v>25.110132158590311</v>
      </c>
      <c r="W23" s="5" t="str">
        <f t="shared" si="4"/>
        <v>PASS</v>
      </c>
      <c r="X23" s="5" t="str">
        <f>Q4_SQL_Error_Card_Repetition!R22</f>
        <v>repeat-concentrated</v>
      </c>
      <c r="Y23" s="5" t="str">
        <f t="shared" si="5"/>
        <v>repeat-concentrated</v>
      </c>
      <c r="Z23" s="5" t="str">
        <f t="shared" si="6"/>
        <v>PASS</v>
      </c>
    </row>
    <row r="24" spans="6:26">
      <c r="F24" s="5">
        <f>Q4_SQL_Error_Card_Repetition!A23</f>
        <v>4111</v>
      </c>
      <c r="G24" s="5">
        <f>Q4_SQL_Error_Card_Repetition!E23</f>
        <v>9</v>
      </c>
      <c r="H24" s="5" t="str">
        <f>Q4_SQL_Error_Card_Repetition!F23</f>
        <v>Swipe Transaction</v>
      </c>
      <c r="I24" s="5">
        <f>Q4_SQL_Error_Card_Repetition!K23</f>
        <v>54</v>
      </c>
      <c r="J24" s="5">
        <f>COUNTIFS(Q4_Validation_Base!A:A,F24,Q4_Validation_Base!B:B,G24,Q4_Validation_Base!C:C,H24)</f>
        <v>54</v>
      </c>
      <c r="K24" s="5" t="str">
        <f t="shared" si="11"/>
        <v>PASS</v>
      </c>
      <c r="L24" s="5">
        <f>Q4_SQL_Error_Card_Repetition!M23</f>
        <v>23</v>
      </c>
      <c r="M24" s="1">
        <f>COUNTIFS(Q4_Validation_Base!A:A,F24,Q4_Validation_Base!B:B,G24,Q4_Validation_Base!C:C,H24,Q4_Validation_Base!F:F,"&gt;=2")</f>
        <v>23</v>
      </c>
      <c r="N24" s="5" t="str">
        <f t="shared" si="0"/>
        <v>PASS</v>
      </c>
      <c r="O24" s="6">
        <f>Q4_SQL_Error_Card_Repetition!N23</f>
        <v>6.0185000000000004</v>
      </c>
      <c r="P24" s="15">
        <f>SUMIFS(Q4_Validation_Base!F:F,Q4_Validation_Base!A:A,F24,Q4_Validation_Base!B:B,G24,Q4_Validation_Base!C:C,H24)/J24</f>
        <v>6.0185185185185182</v>
      </c>
      <c r="Q24" s="5" t="str">
        <f t="shared" si="1"/>
        <v>PASS</v>
      </c>
      <c r="R24" s="5">
        <f>Q4_SQL_Error_Card_Repetition!O23</f>
        <v>42.592599999999997</v>
      </c>
      <c r="S24" s="8">
        <f t="shared" si="2"/>
        <v>42.592592592592595</v>
      </c>
      <c r="T24" s="5" t="str">
        <f t="shared" si="3"/>
        <v>PASS</v>
      </c>
      <c r="U24" s="5">
        <f>Q4_SQL_Error_Card_Repetition!Q23</f>
        <v>22.461500000000001</v>
      </c>
      <c r="V24" s="8">
        <f>_xlfn.MAXIFS(Q4_Validation_Base!F:F,Q4_Validation_Base!A:A,F24,Q4_Validation_Base!B:B,G24,Q4_Validation_Base!C:C,H24)/SUMIFS(Q4_Validation_Base!F:F,Q4_Validation_Base!A:A,F24,Q4_Validation_Base!B:B,G24,Q4_Validation_Base!C:C,H24)*100</f>
        <v>22.46153846153846</v>
      </c>
      <c r="W24" s="5" t="str">
        <f t="shared" si="4"/>
        <v>PASS</v>
      </c>
      <c r="X24" s="5" t="str">
        <f>Q4_SQL_Error_Card_Repetition!R23</f>
        <v>repeat-concentrated</v>
      </c>
      <c r="Y24" s="5" t="str">
        <f t="shared" si="5"/>
        <v>repeat-concentrated</v>
      </c>
      <c r="Z24" s="5" t="str">
        <f t="shared" si="6"/>
        <v>PASS</v>
      </c>
    </row>
    <row r="25" spans="6:26">
      <c r="F25" s="5">
        <f>Q4_SQL_Error_Card_Repetition!A24</f>
        <v>4829</v>
      </c>
      <c r="G25" s="5">
        <f>Q4_SQL_Error_Card_Repetition!E24</f>
        <v>20</v>
      </c>
      <c r="H25" s="5" t="str">
        <f>Q4_SQL_Error_Card_Repetition!F24</f>
        <v>Chip Transaction</v>
      </c>
      <c r="I25" s="5">
        <f>Q4_SQL_Error_Card_Repetition!K24</f>
        <v>63</v>
      </c>
      <c r="J25" s="5">
        <f>COUNTIFS(Q4_Validation_Base!A:A,F25,Q4_Validation_Base!B:B,G25,Q4_Validation_Base!C:C,H25)</f>
        <v>63</v>
      </c>
      <c r="K25" s="5" t="str">
        <f t="shared" si="11"/>
        <v>PASS</v>
      </c>
      <c r="L25" s="5">
        <f>Q4_SQL_Error_Card_Repetition!M24</f>
        <v>28</v>
      </c>
      <c r="M25" s="1">
        <f>COUNTIFS(Q4_Validation_Base!A:A,F25,Q4_Validation_Base!B:B,G25,Q4_Validation_Base!C:C,H25,Q4_Validation_Base!F:F,"&gt;=2")</f>
        <v>28</v>
      </c>
      <c r="N25" s="5" t="str">
        <f t="shared" si="0"/>
        <v>PASS</v>
      </c>
      <c r="O25" s="6">
        <f>Q4_SQL_Error_Card_Repetition!N24</f>
        <v>5.9683000000000002</v>
      </c>
      <c r="P25" s="15">
        <f>SUMIFS(Q4_Validation_Base!F:F,Q4_Validation_Base!A:A,F25,Q4_Validation_Base!B:B,G25,Q4_Validation_Base!C:C,H25)/J25</f>
        <v>5.9682539682539684</v>
      </c>
      <c r="Q25" s="5" t="str">
        <f t="shared" si="1"/>
        <v>PASS</v>
      </c>
      <c r="R25" s="5">
        <f>Q4_SQL_Error_Card_Repetition!O24</f>
        <v>44.444400000000002</v>
      </c>
      <c r="S25" s="8">
        <f t="shared" si="2"/>
        <v>44.444444444444443</v>
      </c>
      <c r="T25" s="5" t="str">
        <f t="shared" si="3"/>
        <v>PASS</v>
      </c>
      <c r="U25" s="5">
        <f>Q4_SQL_Error_Card_Repetition!Q24</f>
        <v>43.351100000000002</v>
      </c>
      <c r="V25" s="8">
        <f>_xlfn.MAXIFS(Q4_Validation_Base!F:F,Q4_Validation_Base!A:A,F25,Q4_Validation_Base!B:B,G25,Q4_Validation_Base!C:C,H25)/SUMIFS(Q4_Validation_Base!F:F,Q4_Validation_Base!A:A,F25,Q4_Validation_Base!B:B,G25,Q4_Validation_Base!C:C,H25)*100</f>
        <v>43.351063829787236</v>
      </c>
      <c r="W25" s="5" t="str">
        <f t="shared" si="4"/>
        <v>PASS</v>
      </c>
      <c r="X25" s="5" t="str">
        <f>Q4_SQL_Error_Card_Repetition!R24</f>
        <v>repeat-concentrated</v>
      </c>
      <c r="Y25" s="5" t="str">
        <f t="shared" si="5"/>
        <v>repeat-concentrated</v>
      </c>
      <c r="Z25" s="5" t="str">
        <f t="shared" si="6"/>
        <v>PASS</v>
      </c>
    </row>
    <row r="26" spans="6:26">
      <c r="F26" s="5">
        <f>Q4_SQL_Error_Card_Repetition!A25</f>
        <v>4111</v>
      </c>
      <c r="G26" s="5">
        <f>Q4_SQL_Error_Card_Repetition!E25</f>
        <v>5</v>
      </c>
      <c r="H26" s="5" t="str">
        <f>Q4_SQL_Error_Card_Repetition!F25</f>
        <v>Chip Transaction</v>
      </c>
      <c r="I26" s="5">
        <f>Q4_SQL_Error_Card_Repetition!K25</f>
        <v>8</v>
      </c>
      <c r="J26" s="5">
        <f>COUNTIFS(Q4_Validation_Base!A:A,F26,Q4_Validation_Base!B:B,G26,Q4_Validation_Base!C:C,H26)</f>
        <v>8</v>
      </c>
      <c r="K26" s="5" t="str">
        <f t="shared" si="11"/>
        <v>PASS</v>
      </c>
      <c r="L26" s="5">
        <f>Q4_SQL_Error_Card_Repetition!M25</f>
        <v>6</v>
      </c>
      <c r="M26" s="1">
        <f>COUNTIFS(Q4_Validation_Base!A:A,F26,Q4_Validation_Base!B:B,G26,Q4_Validation_Base!C:C,H26,Q4_Validation_Base!F:F,"&gt;=2")</f>
        <v>6</v>
      </c>
      <c r="N26" s="5" t="str">
        <f t="shared" si="0"/>
        <v>PASS</v>
      </c>
      <c r="O26" s="6">
        <f>Q4_SQL_Error_Card_Repetition!N25</f>
        <v>5.875</v>
      </c>
      <c r="P26" s="15">
        <f>SUMIFS(Q4_Validation_Base!F:F,Q4_Validation_Base!A:A,F26,Q4_Validation_Base!B:B,G26,Q4_Validation_Base!C:C,H26)/J26</f>
        <v>5.875</v>
      </c>
      <c r="Q26" s="5" t="str">
        <f t="shared" si="1"/>
        <v>PASS</v>
      </c>
      <c r="R26" s="5">
        <f>Q4_SQL_Error_Card_Repetition!O25</f>
        <v>75</v>
      </c>
      <c r="S26" s="8">
        <f t="shared" si="2"/>
        <v>75</v>
      </c>
      <c r="T26" s="5" t="str">
        <f t="shared" si="3"/>
        <v>PASS</v>
      </c>
      <c r="U26" s="5">
        <f>Q4_SQL_Error_Card_Repetition!Q25</f>
        <v>23.404299999999999</v>
      </c>
      <c r="V26" s="8">
        <f>_xlfn.MAXIFS(Q4_Validation_Base!F:F,Q4_Validation_Base!A:A,F26,Q4_Validation_Base!B:B,G26,Q4_Validation_Base!C:C,H26)/SUMIFS(Q4_Validation_Base!F:F,Q4_Validation_Base!A:A,F26,Q4_Validation_Base!B:B,G26,Q4_Validation_Base!C:C,H26)*100</f>
        <v>23.404255319148938</v>
      </c>
      <c r="W26" s="5" t="str">
        <f t="shared" si="4"/>
        <v>PASS</v>
      </c>
      <c r="X26" s="5" t="str">
        <f>Q4_SQL_Error_Card_Repetition!R25</f>
        <v>repeat-concentrated</v>
      </c>
      <c r="Y26" s="5" t="str">
        <f t="shared" si="5"/>
        <v>repeat-concentrated</v>
      </c>
      <c r="Z26" s="5" t="str">
        <f t="shared" si="6"/>
        <v>PASS</v>
      </c>
    </row>
    <row r="27" spans="6:26">
      <c r="F27" s="5">
        <f>Q4_SQL_Error_Card_Repetition!A26</f>
        <v>4111</v>
      </c>
      <c r="G27" s="5">
        <f>Q4_SQL_Error_Card_Repetition!E26</f>
        <v>13</v>
      </c>
      <c r="H27" s="5" t="str">
        <f>Q4_SQL_Error_Card_Repetition!F26</f>
        <v>Swipe Transaction</v>
      </c>
      <c r="I27" s="5">
        <f>Q4_SQL_Error_Card_Repetition!K26</f>
        <v>8</v>
      </c>
      <c r="J27" s="5">
        <f>COUNTIFS(Q4_Validation_Base!A:A,F27,Q4_Validation_Base!B:B,G27,Q4_Validation_Base!C:C,H27)</f>
        <v>8</v>
      </c>
      <c r="K27" s="5" t="str">
        <f t="shared" si="11"/>
        <v>PASS</v>
      </c>
      <c r="L27" s="5">
        <f>Q4_SQL_Error_Card_Repetition!M26</f>
        <v>3</v>
      </c>
      <c r="M27" s="1">
        <f>COUNTIFS(Q4_Validation_Base!A:A,F27,Q4_Validation_Base!B:B,G27,Q4_Validation_Base!C:C,H27,Q4_Validation_Base!F:F,"&gt;=2")</f>
        <v>3</v>
      </c>
      <c r="N27" s="5" t="str">
        <f t="shared" si="0"/>
        <v>PASS</v>
      </c>
      <c r="O27" s="6">
        <f>Q4_SQL_Error_Card_Repetition!N26</f>
        <v>5.75</v>
      </c>
      <c r="P27" s="15">
        <f>SUMIFS(Q4_Validation_Base!F:F,Q4_Validation_Base!A:A,F27,Q4_Validation_Base!B:B,G27,Q4_Validation_Base!C:C,H27)/J27</f>
        <v>5.75</v>
      </c>
      <c r="Q27" s="5" t="str">
        <f t="shared" si="1"/>
        <v>PASS</v>
      </c>
      <c r="R27" s="5">
        <f>Q4_SQL_Error_Card_Repetition!O26</f>
        <v>37.5</v>
      </c>
      <c r="S27" s="8">
        <f t="shared" si="2"/>
        <v>37.5</v>
      </c>
      <c r="T27" s="5" t="str">
        <f t="shared" si="3"/>
        <v>PASS</v>
      </c>
      <c r="U27" s="5">
        <f>Q4_SQL_Error_Card_Repetition!Q26</f>
        <v>45.652200000000001</v>
      </c>
      <c r="V27" s="8">
        <f>_xlfn.MAXIFS(Q4_Validation_Base!F:F,Q4_Validation_Base!A:A,F27,Q4_Validation_Base!B:B,G27,Q4_Validation_Base!C:C,H27)/SUMIFS(Q4_Validation_Base!F:F,Q4_Validation_Base!A:A,F27,Q4_Validation_Base!B:B,G27,Q4_Validation_Base!C:C,H27)*100</f>
        <v>45.652173913043477</v>
      </c>
      <c r="W27" s="5" t="str">
        <f t="shared" si="4"/>
        <v>PASS</v>
      </c>
      <c r="X27" s="5" t="str">
        <f>Q4_SQL_Error_Card_Repetition!R26</f>
        <v>repeat-concentrated</v>
      </c>
      <c r="Y27" s="5" t="str">
        <f t="shared" si="5"/>
        <v>repeat-concentrated</v>
      </c>
      <c r="Z27" s="5" t="str">
        <f t="shared" si="6"/>
        <v>PASS</v>
      </c>
    </row>
    <row r="28" spans="6:26">
      <c r="F28" s="5">
        <f>Q4_SQL_Error_Card_Repetition!A27</f>
        <v>4111</v>
      </c>
      <c r="G28" s="5">
        <f>Q4_SQL_Error_Card_Repetition!E27</f>
        <v>9</v>
      </c>
      <c r="H28" s="5" t="str">
        <f>Q4_SQL_Error_Card_Repetition!F27</f>
        <v>Chip Transaction</v>
      </c>
      <c r="I28" s="5">
        <f>Q4_SQL_Error_Card_Repetition!K27</f>
        <v>44</v>
      </c>
      <c r="J28" s="5">
        <f>COUNTIFS(Q4_Validation_Base!A:A,F28,Q4_Validation_Base!B:B,G28,Q4_Validation_Base!C:C,H28)</f>
        <v>44</v>
      </c>
      <c r="K28" s="5" t="str">
        <f t="shared" si="11"/>
        <v>PASS</v>
      </c>
      <c r="L28" s="5">
        <f>Q4_SQL_Error_Card_Repetition!M27</f>
        <v>19</v>
      </c>
      <c r="M28" s="1">
        <f>COUNTIFS(Q4_Validation_Base!A:A,F28,Q4_Validation_Base!B:B,G28,Q4_Validation_Base!C:C,H28,Q4_Validation_Base!F:F,"&gt;=2")</f>
        <v>19</v>
      </c>
      <c r="N28" s="5" t="str">
        <f t="shared" si="0"/>
        <v>PASS</v>
      </c>
      <c r="O28" s="6">
        <f>Q4_SQL_Error_Card_Repetition!N27</f>
        <v>5.7045000000000003</v>
      </c>
      <c r="P28" s="15">
        <f>SUMIFS(Q4_Validation_Base!F:F,Q4_Validation_Base!A:A,F28,Q4_Validation_Base!B:B,G28,Q4_Validation_Base!C:C,H28)/J28</f>
        <v>5.7045454545454541</v>
      </c>
      <c r="Q28" s="5" t="str">
        <f t="shared" si="1"/>
        <v>PASS</v>
      </c>
      <c r="R28" s="5">
        <f>Q4_SQL_Error_Card_Repetition!O27</f>
        <v>43.181800000000003</v>
      </c>
      <c r="S28" s="8">
        <f t="shared" si="2"/>
        <v>43.18181818181818</v>
      </c>
      <c r="T28" s="5" t="str">
        <f t="shared" si="3"/>
        <v>PASS</v>
      </c>
      <c r="U28" s="5">
        <f>Q4_SQL_Error_Card_Repetition!Q27</f>
        <v>23.904399999999999</v>
      </c>
      <c r="V28" s="8">
        <f>_xlfn.MAXIFS(Q4_Validation_Base!F:F,Q4_Validation_Base!A:A,F28,Q4_Validation_Base!B:B,G28,Q4_Validation_Base!C:C,H28)/SUMIFS(Q4_Validation_Base!F:F,Q4_Validation_Base!A:A,F28,Q4_Validation_Base!B:B,G28,Q4_Validation_Base!C:C,H28)*100</f>
        <v>23.904382470119522</v>
      </c>
      <c r="W28" s="5" t="str">
        <f t="shared" si="4"/>
        <v>PASS</v>
      </c>
      <c r="X28" s="5" t="str">
        <f>Q4_SQL_Error_Card_Repetition!R27</f>
        <v>repeat-concentrated</v>
      </c>
      <c r="Y28" s="5" t="str">
        <f t="shared" si="5"/>
        <v>repeat-concentrated</v>
      </c>
      <c r="Z28" s="5" t="str">
        <f t="shared" si="6"/>
        <v>PASS</v>
      </c>
    </row>
    <row r="29" spans="6:26">
      <c r="F29" s="5">
        <f>Q4_SQL_Error_Card_Repetition!A28</f>
        <v>4111</v>
      </c>
      <c r="G29" s="5">
        <f>Q4_SQL_Error_Card_Repetition!E28</f>
        <v>10</v>
      </c>
      <c r="H29" s="5" t="str">
        <f>Q4_SQL_Error_Card_Repetition!F28</f>
        <v>Swipe Transaction</v>
      </c>
      <c r="I29" s="5">
        <f>Q4_SQL_Error_Card_Repetition!K28</f>
        <v>30</v>
      </c>
      <c r="J29" s="5">
        <f>COUNTIFS(Q4_Validation_Base!A:A,F29,Q4_Validation_Base!B:B,G29,Q4_Validation_Base!C:C,H29)</f>
        <v>30</v>
      </c>
      <c r="K29" s="5" t="str">
        <f t="shared" si="11"/>
        <v>PASS</v>
      </c>
      <c r="L29" s="5">
        <f>Q4_SQL_Error_Card_Repetition!M28</f>
        <v>16</v>
      </c>
      <c r="M29" s="1">
        <f>COUNTIFS(Q4_Validation_Base!A:A,F29,Q4_Validation_Base!B:B,G29,Q4_Validation_Base!C:C,H29,Q4_Validation_Base!F:F,"&gt;=2")</f>
        <v>16</v>
      </c>
      <c r="N29" s="5" t="str">
        <f t="shared" si="0"/>
        <v>PASS</v>
      </c>
      <c r="O29" s="6">
        <f>Q4_SQL_Error_Card_Repetition!N28</f>
        <v>5.5667</v>
      </c>
      <c r="P29" s="15">
        <f>SUMIFS(Q4_Validation_Base!F:F,Q4_Validation_Base!A:A,F29,Q4_Validation_Base!B:B,G29,Q4_Validation_Base!C:C,H29)/J29</f>
        <v>5.5666666666666664</v>
      </c>
      <c r="Q29" s="5" t="str">
        <f t="shared" si="1"/>
        <v>PASS</v>
      </c>
      <c r="R29" s="5">
        <f>Q4_SQL_Error_Card_Repetition!O28</f>
        <v>53.333300000000001</v>
      </c>
      <c r="S29" s="8">
        <f t="shared" si="2"/>
        <v>53.333333333333336</v>
      </c>
      <c r="T29" s="5" t="str">
        <f t="shared" si="3"/>
        <v>PASS</v>
      </c>
      <c r="U29" s="5">
        <f>Q4_SQL_Error_Card_Repetition!Q28</f>
        <v>35.928100000000001</v>
      </c>
      <c r="V29" s="8">
        <f>_xlfn.MAXIFS(Q4_Validation_Base!F:F,Q4_Validation_Base!A:A,F29,Q4_Validation_Base!B:B,G29,Q4_Validation_Base!C:C,H29)/SUMIFS(Q4_Validation_Base!F:F,Q4_Validation_Base!A:A,F29,Q4_Validation_Base!B:B,G29,Q4_Validation_Base!C:C,H29)*100</f>
        <v>35.928143712574851</v>
      </c>
      <c r="W29" s="5" t="str">
        <f t="shared" si="4"/>
        <v>PASS</v>
      </c>
      <c r="X29" s="5" t="str">
        <f>Q4_SQL_Error_Card_Repetition!R28</f>
        <v>repeat-concentrated</v>
      </c>
      <c r="Y29" s="5" t="str">
        <f t="shared" si="5"/>
        <v>repeat-concentrated</v>
      </c>
      <c r="Z29" s="5" t="str">
        <f t="shared" si="6"/>
        <v>PASS</v>
      </c>
    </row>
    <row r="30" spans="6:26">
      <c r="F30" s="5">
        <f>Q4_SQL_Error_Card_Repetition!A29</f>
        <v>4111</v>
      </c>
      <c r="G30" s="5">
        <f>Q4_SQL_Error_Card_Repetition!E29</f>
        <v>15</v>
      </c>
      <c r="H30" s="5" t="str">
        <f>Q4_SQL_Error_Card_Repetition!F29</f>
        <v>Chip Transaction</v>
      </c>
      <c r="I30" s="5">
        <f>Q4_SQL_Error_Card_Repetition!K29</f>
        <v>11</v>
      </c>
      <c r="J30" s="5">
        <f>COUNTIFS(Q4_Validation_Base!A:A,F30,Q4_Validation_Base!B:B,G30,Q4_Validation_Base!C:C,H30)</f>
        <v>11</v>
      </c>
      <c r="K30" s="5" t="str">
        <f t="shared" si="11"/>
        <v>PASS</v>
      </c>
      <c r="L30" s="5">
        <f>Q4_SQL_Error_Card_Repetition!M29</f>
        <v>9</v>
      </c>
      <c r="M30" s="1">
        <f>COUNTIFS(Q4_Validation_Base!A:A,F30,Q4_Validation_Base!B:B,G30,Q4_Validation_Base!C:C,H30,Q4_Validation_Base!F:F,"&gt;=2")</f>
        <v>9</v>
      </c>
      <c r="N30" s="5" t="str">
        <f t="shared" si="0"/>
        <v>PASS</v>
      </c>
      <c r="O30" s="6">
        <f>Q4_SQL_Error_Card_Repetition!N29</f>
        <v>5.4545000000000003</v>
      </c>
      <c r="P30" s="15">
        <f>SUMIFS(Q4_Validation_Base!F:F,Q4_Validation_Base!A:A,F30,Q4_Validation_Base!B:B,G30,Q4_Validation_Base!C:C,H30)/J30</f>
        <v>5.4545454545454541</v>
      </c>
      <c r="Q30" s="5" t="str">
        <f t="shared" si="1"/>
        <v>PASS</v>
      </c>
      <c r="R30" s="5">
        <f>Q4_SQL_Error_Card_Repetition!O29</f>
        <v>81.818200000000004</v>
      </c>
      <c r="S30" s="8">
        <f t="shared" si="2"/>
        <v>81.818181818181827</v>
      </c>
      <c r="T30" s="5" t="str">
        <f t="shared" si="3"/>
        <v>PASS</v>
      </c>
      <c r="U30" s="5">
        <f>Q4_SQL_Error_Card_Repetition!Q29</f>
        <v>21.666699999999999</v>
      </c>
      <c r="V30" s="8">
        <f>_xlfn.MAXIFS(Q4_Validation_Base!F:F,Q4_Validation_Base!A:A,F30,Q4_Validation_Base!B:B,G30,Q4_Validation_Base!C:C,H30)/SUMIFS(Q4_Validation_Base!F:F,Q4_Validation_Base!A:A,F30,Q4_Validation_Base!B:B,G30,Q4_Validation_Base!C:C,H30)*100</f>
        <v>21.666666666666668</v>
      </c>
      <c r="W30" s="5" t="str">
        <f t="shared" si="4"/>
        <v>PASS</v>
      </c>
      <c r="X30" s="5" t="str">
        <f>Q4_SQL_Error_Card_Repetition!R29</f>
        <v>repeat-concentrated</v>
      </c>
      <c r="Y30" s="5" t="str">
        <f t="shared" si="5"/>
        <v>repeat-concentrated</v>
      </c>
      <c r="Z30" s="5" t="str">
        <f t="shared" si="6"/>
        <v>PASS</v>
      </c>
    </row>
    <row r="31" spans="6:26">
      <c r="F31" s="5">
        <f>Q4_SQL_Error_Card_Repetition!A30</f>
        <v>7995</v>
      </c>
      <c r="G31" s="5">
        <f>Q4_SQL_Error_Card_Repetition!E30</f>
        <v>22</v>
      </c>
      <c r="H31" s="5" t="str">
        <f>Q4_SQL_Error_Card_Repetition!F30</f>
        <v>Swipe Transaction</v>
      </c>
      <c r="I31" s="5">
        <f>Q4_SQL_Error_Card_Repetition!K30</f>
        <v>7</v>
      </c>
      <c r="J31" s="5">
        <f>COUNTIFS(Q4_Validation_Base!A:A,F31,Q4_Validation_Base!B:B,G31,Q4_Validation_Base!C:C,H31)</f>
        <v>7</v>
      </c>
      <c r="K31" s="5" t="str">
        <f t="shared" si="11"/>
        <v>PASS</v>
      </c>
      <c r="L31" s="5">
        <f>Q4_SQL_Error_Card_Repetition!M30</f>
        <v>2</v>
      </c>
      <c r="M31" s="1">
        <f>COUNTIFS(Q4_Validation_Base!A:A,F31,Q4_Validation_Base!B:B,G31,Q4_Validation_Base!C:C,H31,Q4_Validation_Base!F:F,"&gt;=2")</f>
        <v>2</v>
      </c>
      <c r="N31" s="5" t="str">
        <f t="shared" si="0"/>
        <v>PASS</v>
      </c>
      <c r="O31" s="6">
        <f>Q4_SQL_Error_Card_Repetition!N30</f>
        <v>5.4286000000000003</v>
      </c>
      <c r="P31" s="15">
        <f>SUMIFS(Q4_Validation_Base!F:F,Q4_Validation_Base!A:A,F31,Q4_Validation_Base!B:B,G31,Q4_Validation_Base!C:C,H31)/J31</f>
        <v>5.4285714285714288</v>
      </c>
      <c r="Q31" s="5" t="str">
        <f t="shared" si="1"/>
        <v>PASS</v>
      </c>
      <c r="R31" s="5">
        <f>Q4_SQL_Error_Card_Repetition!O30</f>
        <v>28.571400000000001</v>
      </c>
      <c r="S31" s="8">
        <f t="shared" si="2"/>
        <v>28.571428571428569</v>
      </c>
      <c r="T31" s="5" t="str">
        <f t="shared" si="3"/>
        <v>PASS</v>
      </c>
      <c r="U31" s="5">
        <f>Q4_SQL_Error_Card_Repetition!Q30</f>
        <v>63.157899999999998</v>
      </c>
      <c r="V31" s="8">
        <f>_xlfn.MAXIFS(Q4_Validation_Base!F:F,Q4_Validation_Base!A:A,F31,Q4_Validation_Base!B:B,G31,Q4_Validation_Base!C:C,H31)/SUMIFS(Q4_Validation_Base!F:F,Q4_Validation_Base!A:A,F31,Q4_Validation_Base!B:B,G31,Q4_Validation_Base!C:C,H31)*100</f>
        <v>63.157894736842103</v>
      </c>
      <c r="W31" s="5" t="str">
        <f t="shared" si="4"/>
        <v>PASS</v>
      </c>
      <c r="X31" s="5" t="str">
        <f>Q4_SQL_Error_Card_Repetition!R30</f>
        <v>repeat-concentrated</v>
      </c>
      <c r="Y31" s="5" t="str">
        <f t="shared" si="5"/>
        <v>repeat-concentrated</v>
      </c>
      <c r="Z31" s="5" t="str">
        <f t="shared" si="6"/>
        <v>PASS</v>
      </c>
    </row>
    <row r="32" spans="6:26">
      <c r="F32" s="5">
        <f>Q4_SQL_Error_Card_Repetition!A31</f>
        <v>4829</v>
      </c>
      <c r="G32" s="5">
        <f>Q4_SQL_Error_Card_Repetition!E31</f>
        <v>15</v>
      </c>
      <c r="H32" s="5" t="str">
        <f>Q4_SQL_Error_Card_Repetition!F31</f>
        <v>Swipe Transaction</v>
      </c>
      <c r="I32" s="5">
        <f>Q4_SQL_Error_Card_Repetition!K31</f>
        <v>157</v>
      </c>
      <c r="J32" s="5">
        <f>COUNTIFS(Q4_Validation_Base!A:A,F32,Q4_Validation_Base!B:B,G32,Q4_Validation_Base!C:C,H32)</f>
        <v>157</v>
      </c>
      <c r="K32" s="5" t="str">
        <f t="shared" si="11"/>
        <v>PASS</v>
      </c>
      <c r="L32" s="5">
        <f>Q4_SQL_Error_Card_Repetition!M31</f>
        <v>73</v>
      </c>
      <c r="M32" s="1">
        <f>COUNTIFS(Q4_Validation_Base!A:A,F32,Q4_Validation_Base!B:B,G32,Q4_Validation_Base!C:C,H32,Q4_Validation_Base!F:F,"&gt;=2")</f>
        <v>73</v>
      </c>
      <c r="N32" s="5" t="str">
        <f t="shared" si="0"/>
        <v>PASS</v>
      </c>
      <c r="O32" s="6">
        <f>Q4_SQL_Error_Card_Repetition!N31</f>
        <v>5.2165999999999997</v>
      </c>
      <c r="P32" s="15">
        <f>SUMIFS(Q4_Validation_Base!F:F,Q4_Validation_Base!A:A,F32,Q4_Validation_Base!B:B,G32,Q4_Validation_Base!C:C,H32)/J32</f>
        <v>5.2165605095541405</v>
      </c>
      <c r="Q32" s="5" t="str">
        <f t="shared" si="1"/>
        <v>PASS</v>
      </c>
      <c r="R32" s="5">
        <f>Q4_SQL_Error_Card_Repetition!O31</f>
        <v>46.4968</v>
      </c>
      <c r="S32" s="8">
        <f t="shared" si="2"/>
        <v>46.496815286624205</v>
      </c>
      <c r="T32" s="5" t="str">
        <f t="shared" si="3"/>
        <v>PASS</v>
      </c>
      <c r="U32" s="5">
        <f>Q4_SQL_Error_Card_Repetition!Q31</f>
        <v>41.269799999999996</v>
      </c>
      <c r="V32" s="8">
        <f>_xlfn.MAXIFS(Q4_Validation_Base!F:F,Q4_Validation_Base!A:A,F32,Q4_Validation_Base!B:B,G32,Q4_Validation_Base!C:C,H32)/SUMIFS(Q4_Validation_Base!F:F,Q4_Validation_Base!A:A,F32,Q4_Validation_Base!B:B,G32,Q4_Validation_Base!C:C,H32)*100</f>
        <v>41.269841269841265</v>
      </c>
      <c r="W32" s="5" t="str">
        <f t="shared" si="4"/>
        <v>PASS</v>
      </c>
      <c r="X32" s="5" t="str">
        <f>Q4_SQL_Error_Card_Repetition!R31</f>
        <v>repeat-concentrated</v>
      </c>
      <c r="Y32" s="5" t="str">
        <f t="shared" si="5"/>
        <v>repeat-concentrated</v>
      </c>
      <c r="Z32" s="5" t="str">
        <f t="shared" si="6"/>
        <v>PASS</v>
      </c>
    </row>
    <row r="33" spans="6:26">
      <c r="F33" s="5">
        <f>Q4_SQL_Error_Card_Repetition!A32</f>
        <v>4829</v>
      </c>
      <c r="G33" s="5">
        <f>Q4_SQL_Error_Card_Repetition!E32</f>
        <v>6</v>
      </c>
      <c r="H33" s="5" t="str">
        <f>Q4_SQL_Error_Card_Repetition!F32</f>
        <v>Chip Transaction</v>
      </c>
      <c r="I33" s="5">
        <f>Q4_SQL_Error_Card_Repetition!K32</f>
        <v>86</v>
      </c>
      <c r="J33" s="5">
        <f>COUNTIFS(Q4_Validation_Base!A:A,F33,Q4_Validation_Base!B:B,G33,Q4_Validation_Base!C:C,H33)</f>
        <v>86</v>
      </c>
      <c r="K33" s="5" t="str">
        <f t="shared" si="11"/>
        <v>PASS</v>
      </c>
      <c r="L33" s="5">
        <f>Q4_SQL_Error_Card_Repetition!M32</f>
        <v>38</v>
      </c>
      <c r="M33" s="1">
        <f>COUNTIFS(Q4_Validation_Base!A:A,F33,Q4_Validation_Base!B:B,G33,Q4_Validation_Base!C:C,H33,Q4_Validation_Base!F:F,"&gt;=2")</f>
        <v>38</v>
      </c>
      <c r="N33" s="5" t="str">
        <f t="shared" si="0"/>
        <v>PASS</v>
      </c>
      <c r="O33" s="6">
        <f>Q4_SQL_Error_Card_Repetition!N32</f>
        <v>5.1162999999999998</v>
      </c>
      <c r="P33" s="15">
        <f>SUMIFS(Q4_Validation_Base!F:F,Q4_Validation_Base!A:A,F33,Q4_Validation_Base!B:B,G33,Q4_Validation_Base!C:C,H33)/J33</f>
        <v>5.1162790697674421</v>
      </c>
      <c r="Q33" s="5" t="str">
        <f t="shared" si="1"/>
        <v>PASS</v>
      </c>
      <c r="R33" s="5">
        <f>Q4_SQL_Error_Card_Repetition!O32</f>
        <v>44.186100000000003</v>
      </c>
      <c r="S33" s="8">
        <f t="shared" si="2"/>
        <v>44.186046511627907</v>
      </c>
      <c r="T33" s="5" t="str">
        <f t="shared" si="3"/>
        <v>PASS</v>
      </c>
      <c r="U33" s="5">
        <f>Q4_SQL_Error_Card_Repetition!Q32</f>
        <v>14.545500000000001</v>
      </c>
      <c r="V33" s="8">
        <f>_xlfn.MAXIFS(Q4_Validation_Base!F:F,Q4_Validation_Base!A:A,F33,Q4_Validation_Base!B:B,G33,Q4_Validation_Base!C:C,H33)/SUMIFS(Q4_Validation_Base!F:F,Q4_Validation_Base!A:A,F33,Q4_Validation_Base!B:B,G33,Q4_Validation_Base!C:C,H33)*100</f>
        <v>14.545454545454545</v>
      </c>
      <c r="W33" s="5" t="str">
        <f t="shared" si="4"/>
        <v>PASS</v>
      </c>
      <c r="X33" s="5" t="str">
        <f>Q4_SQL_Error_Card_Repetition!R32</f>
        <v>repeat-concentrated</v>
      </c>
      <c r="Y33" s="5" t="str">
        <f t="shared" si="5"/>
        <v>repeat-concentrated</v>
      </c>
      <c r="Z33" s="5" t="str">
        <f t="shared" si="6"/>
        <v>PASS</v>
      </c>
    </row>
    <row r="34" spans="6:26">
      <c r="F34" s="5">
        <f>Q4_SQL_Error_Card_Repetition!A33</f>
        <v>4829</v>
      </c>
      <c r="G34" s="5">
        <f>Q4_SQL_Error_Card_Repetition!E33</f>
        <v>11</v>
      </c>
      <c r="H34" s="5" t="str">
        <f>Q4_SQL_Error_Card_Repetition!F33</f>
        <v>Swipe Transaction</v>
      </c>
      <c r="I34" s="5">
        <f>Q4_SQL_Error_Card_Repetition!K33</f>
        <v>180</v>
      </c>
      <c r="J34" s="5">
        <f>COUNTIFS(Q4_Validation_Base!A:A,F34,Q4_Validation_Base!B:B,G34,Q4_Validation_Base!C:C,H34)</f>
        <v>180</v>
      </c>
      <c r="K34" s="5" t="str">
        <f t="shared" si="11"/>
        <v>PASS</v>
      </c>
      <c r="L34" s="5">
        <f>Q4_SQL_Error_Card_Repetition!M33</f>
        <v>82</v>
      </c>
      <c r="M34" s="1">
        <f>COUNTIFS(Q4_Validation_Base!A:A,F34,Q4_Validation_Base!B:B,G34,Q4_Validation_Base!C:C,H34,Q4_Validation_Base!F:F,"&gt;=2")</f>
        <v>82</v>
      </c>
      <c r="N34" s="5" t="str">
        <f t="shared" si="0"/>
        <v>PASS</v>
      </c>
      <c r="O34" s="6">
        <f>Q4_SQL_Error_Card_Repetition!N33</f>
        <v>5.05</v>
      </c>
      <c r="P34" s="15">
        <f>SUMIFS(Q4_Validation_Base!F:F,Q4_Validation_Base!A:A,F34,Q4_Validation_Base!B:B,G34,Q4_Validation_Base!C:C,H34)/J34</f>
        <v>5.05</v>
      </c>
      <c r="Q34" s="5" t="str">
        <f t="shared" si="1"/>
        <v>PASS</v>
      </c>
      <c r="R34" s="5">
        <f>Q4_SQL_Error_Card_Repetition!O33</f>
        <v>45.555599999999998</v>
      </c>
      <c r="S34" s="8">
        <f t="shared" si="2"/>
        <v>45.555555555555557</v>
      </c>
      <c r="T34" s="5" t="str">
        <f t="shared" si="3"/>
        <v>PASS</v>
      </c>
      <c r="U34" s="5">
        <f>Q4_SQL_Error_Card_Repetition!Q33</f>
        <v>18.151800000000001</v>
      </c>
      <c r="V34" s="8">
        <f>_xlfn.MAXIFS(Q4_Validation_Base!F:F,Q4_Validation_Base!A:A,F34,Q4_Validation_Base!B:B,G34,Q4_Validation_Base!C:C,H34)/SUMIFS(Q4_Validation_Base!F:F,Q4_Validation_Base!A:A,F34,Q4_Validation_Base!B:B,G34,Q4_Validation_Base!C:C,H34)*100</f>
        <v>18.151815181518153</v>
      </c>
      <c r="W34" s="5" t="str">
        <f t="shared" si="4"/>
        <v>PASS</v>
      </c>
      <c r="X34" s="5" t="str">
        <f>Q4_SQL_Error_Card_Repetition!R33</f>
        <v>repeat-concentrated</v>
      </c>
      <c r="Y34" s="5" t="str">
        <f t="shared" si="5"/>
        <v>repeat-concentrated</v>
      </c>
      <c r="Z34" s="5" t="str">
        <f t="shared" si="6"/>
        <v>PASS</v>
      </c>
    </row>
    <row r="35" spans="6:26">
      <c r="F35" s="5">
        <f>Q4_SQL_Error_Card_Repetition!A34</f>
        <v>4111</v>
      </c>
      <c r="G35" s="5">
        <f>Q4_SQL_Error_Card_Repetition!E34</f>
        <v>7</v>
      </c>
      <c r="H35" s="5" t="str">
        <f>Q4_SQL_Error_Card_Repetition!F34</f>
        <v>Chip Transaction</v>
      </c>
      <c r="I35" s="5">
        <f>Q4_SQL_Error_Card_Repetition!K34</f>
        <v>42</v>
      </c>
      <c r="J35" s="5">
        <f>COUNTIFS(Q4_Validation_Base!A:A,F35,Q4_Validation_Base!B:B,G35,Q4_Validation_Base!C:C,H35)</f>
        <v>42</v>
      </c>
      <c r="K35" s="5" t="str">
        <f t="shared" si="11"/>
        <v>PASS</v>
      </c>
      <c r="L35" s="5">
        <f>Q4_SQL_Error_Card_Repetition!M34</f>
        <v>24</v>
      </c>
      <c r="M35" s="1">
        <f>COUNTIFS(Q4_Validation_Base!A:A,F35,Q4_Validation_Base!B:B,G35,Q4_Validation_Base!C:C,H35,Q4_Validation_Base!F:F,"&gt;=2")</f>
        <v>24</v>
      </c>
      <c r="N35" s="5" t="str">
        <f t="shared" si="0"/>
        <v>PASS</v>
      </c>
      <c r="O35" s="6">
        <f>Q4_SQL_Error_Card_Repetition!N34</f>
        <v>4.7618999999999998</v>
      </c>
      <c r="P35" s="15">
        <f>SUMIFS(Q4_Validation_Base!F:F,Q4_Validation_Base!A:A,F35,Q4_Validation_Base!B:B,G35,Q4_Validation_Base!C:C,H35)/J35</f>
        <v>4.7619047619047619</v>
      </c>
      <c r="Q35" s="5" t="str">
        <f t="shared" si="1"/>
        <v>PASS</v>
      </c>
      <c r="R35" s="5">
        <f>Q4_SQL_Error_Card_Repetition!O34</f>
        <v>57.142899999999997</v>
      </c>
      <c r="S35" s="8">
        <f t="shared" si="2"/>
        <v>57.142857142857139</v>
      </c>
      <c r="T35" s="5" t="str">
        <f t="shared" si="3"/>
        <v>PASS</v>
      </c>
      <c r="U35" s="5">
        <f>Q4_SQL_Error_Card_Repetition!Q34</f>
        <v>19.5</v>
      </c>
      <c r="V35" s="8">
        <f>_xlfn.MAXIFS(Q4_Validation_Base!F:F,Q4_Validation_Base!A:A,F35,Q4_Validation_Base!B:B,G35,Q4_Validation_Base!C:C,H35)/SUMIFS(Q4_Validation_Base!F:F,Q4_Validation_Base!A:A,F35,Q4_Validation_Base!B:B,G35,Q4_Validation_Base!C:C,H35)*100</f>
        <v>19.5</v>
      </c>
      <c r="W35" s="5" t="str">
        <f t="shared" si="4"/>
        <v>PASS</v>
      </c>
      <c r="X35" s="5" t="str">
        <f>Q4_SQL_Error_Card_Repetition!R34</f>
        <v>repeat-concentrated</v>
      </c>
      <c r="Y35" s="5" t="str">
        <f t="shared" si="5"/>
        <v>repeat-concentrated</v>
      </c>
      <c r="Z35" s="5" t="str">
        <f t="shared" si="6"/>
        <v>PASS</v>
      </c>
    </row>
    <row r="36" spans="6:26">
      <c r="F36" s="5">
        <f>Q4_SQL_Error_Card_Repetition!A35</f>
        <v>4829</v>
      </c>
      <c r="G36" s="5">
        <f>Q4_SQL_Error_Card_Repetition!E35</f>
        <v>14</v>
      </c>
      <c r="H36" s="5" t="str">
        <f>Q4_SQL_Error_Card_Repetition!F35</f>
        <v>Swipe Transaction</v>
      </c>
      <c r="I36" s="5">
        <f>Q4_SQL_Error_Card_Repetition!K35</f>
        <v>180</v>
      </c>
      <c r="J36" s="5">
        <f>COUNTIFS(Q4_Validation_Base!A:A,F36,Q4_Validation_Base!B:B,G36,Q4_Validation_Base!C:C,H36)</f>
        <v>180</v>
      </c>
      <c r="K36" s="5" t="str">
        <f t="shared" si="11"/>
        <v>PASS</v>
      </c>
      <c r="L36" s="5">
        <f>Q4_SQL_Error_Card_Repetition!M35</f>
        <v>101</v>
      </c>
      <c r="M36" s="1">
        <f>COUNTIFS(Q4_Validation_Base!A:A,F36,Q4_Validation_Base!B:B,G36,Q4_Validation_Base!C:C,H36,Q4_Validation_Base!F:F,"&gt;=2")</f>
        <v>101</v>
      </c>
      <c r="N36" s="5" t="str">
        <f t="shared" si="0"/>
        <v>PASS</v>
      </c>
      <c r="O36" s="6">
        <f>Q4_SQL_Error_Card_Repetition!N35</f>
        <v>4.5944000000000003</v>
      </c>
      <c r="P36" s="15">
        <f>SUMIFS(Q4_Validation_Base!F:F,Q4_Validation_Base!A:A,F36,Q4_Validation_Base!B:B,G36,Q4_Validation_Base!C:C,H36)/J36</f>
        <v>4.5944444444444441</v>
      </c>
      <c r="Q36" s="5" t="str">
        <f t="shared" si="1"/>
        <v>PASS</v>
      </c>
      <c r="R36" s="5">
        <f>Q4_SQL_Error_Card_Repetition!O35</f>
        <v>56.1111</v>
      </c>
      <c r="S36" s="8">
        <f t="shared" si="2"/>
        <v>56.111111111111114</v>
      </c>
      <c r="T36" s="5" t="str">
        <f t="shared" si="3"/>
        <v>PASS</v>
      </c>
      <c r="U36" s="5">
        <f>Q4_SQL_Error_Card_Repetition!Q35</f>
        <v>7.3761000000000001</v>
      </c>
      <c r="V36" s="8">
        <f>_xlfn.MAXIFS(Q4_Validation_Base!F:F,Q4_Validation_Base!A:A,F36,Q4_Validation_Base!B:B,G36,Q4_Validation_Base!C:C,H36)/SUMIFS(Q4_Validation_Base!F:F,Q4_Validation_Base!A:A,F36,Q4_Validation_Base!B:B,G36,Q4_Validation_Base!C:C,H36)*100</f>
        <v>7.3760580411124543</v>
      </c>
      <c r="W36" s="5" t="str">
        <f t="shared" si="4"/>
        <v>PASS</v>
      </c>
      <c r="X36" s="5" t="str">
        <f>Q4_SQL_Error_Card_Repetition!R35</f>
        <v>repeat-concentrated</v>
      </c>
      <c r="Y36" s="5" t="str">
        <f t="shared" si="5"/>
        <v>repeat-concentrated</v>
      </c>
      <c r="Z36" s="5" t="str">
        <f t="shared" si="6"/>
        <v>PASS</v>
      </c>
    </row>
    <row r="37" spans="6:26">
      <c r="F37" s="5">
        <f>Q4_SQL_Error_Card_Repetition!A36</f>
        <v>4784</v>
      </c>
      <c r="G37" s="5">
        <f>Q4_SQL_Error_Card_Repetition!E36</f>
        <v>1</v>
      </c>
      <c r="H37" s="5" t="str">
        <f>Q4_SQL_Error_Card_Repetition!F36</f>
        <v>Online Transaction</v>
      </c>
      <c r="I37" s="5">
        <f>Q4_SQL_Error_Card_Repetition!K36</f>
        <v>28</v>
      </c>
      <c r="J37" s="5">
        <f>COUNTIFS(Q4_Validation_Base!A:A,F37,Q4_Validation_Base!B:B,G37,Q4_Validation_Base!C:C,H37)</f>
        <v>28</v>
      </c>
      <c r="K37" s="5" t="str">
        <f t="shared" si="11"/>
        <v>PASS</v>
      </c>
      <c r="L37" s="5">
        <f>Q4_SQL_Error_Card_Repetition!M36</f>
        <v>16</v>
      </c>
      <c r="M37" s="1">
        <f>COUNTIFS(Q4_Validation_Base!A:A,F37,Q4_Validation_Base!B:B,G37,Q4_Validation_Base!C:C,H37,Q4_Validation_Base!F:F,"&gt;=2")</f>
        <v>16</v>
      </c>
      <c r="N37" s="5" t="str">
        <f t="shared" si="0"/>
        <v>PASS</v>
      </c>
      <c r="O37" s="6">
        <f>Q4_SQL_Error_Card_Repetition!N36</f>
        <v>4.5713999999999997</v>
      </c>
      <c r="P37" s="15">
        <f>SUMIFS(Q4_Validation_Base!F:F,Q4_Validation_Base!A:A,F37,Q4_Validation_Base!B:B,G37,Q4_Validation_Base!C:C,H37)/J37</f>
        <v>4.5714285714285712</v>
      </c>
      <c r="Q37" s="5" t="str">
        <f t="shared" si="1"/>
        <v>PASS</v>
      </c>
      <c r="R37" s="5">
        <f>Q4_SQL_Error_Card_Repetition!O36</f>
        <v>57.142899999999997</v>
      </c>
      <c r="S37" s="8">
        <f t="shared" si="2"/>
        <v>57.142857142857139</v>
      </c>
      <c r="T37" s="5" t="str">
        <f t="shared" si="3"/>
        <v>PASS</v>
      </c>
      <c r="U37" s="5">
        <f>Q4_SQL_Error_Card_Repetition!Q36</f>
        <v>28.125</v>
      </c>
      <c r="V37" s="8">
        <f>_xlfn.MAXIFS(Q4_Validation_Base!F:F,Q4_Validation_Base!A:A,F37,Q4_Validation_Base!B:B,G37,Q4_Validation_Base!C:C,H37)/SUMIFS(Q4_Validation_Base!F:F,Q4_Validation_Base!A:A,F37,Q4_Validation_Base!B:B,G37,Q4_Validation_Base!C:C,H37)*100</f>
        <v>28.125</v>
      </c>
      <c r="W37" s="5" t="str">
        <f t="shared" si="4"/>
        <v>PASS</v>
      </c>
      <c r="X37" s="5" t="str">
        <f>Q4_SQL_Error_Card_Repetition!R36</f>
        <v>repeat-concentrated</v>
      </c>
      <c r="Y37" s="5" t="str">
        <f t="shared" si="5"/>
        <v>repeat-concentrated</v>
      </c>
      <c r="Z37" s="5" t="str">
        <f t="shared" si="6"/>
        <v>PASS</v>
      </c>
    </row>
    <row r="38" spans="6:26">
      <c r="F38" s="5">
        <f>Q4_SQL_Error_Card_Repetition!A37</f>
        <v>4111</v>
      </c>
      <c r="G38" s="5">
        <f>Q4_SQL_Error_Card_Repetition!E37</f>
        <v>16</v>
      </c>
      <c r="H38" s="5" t="str">
        <f>Q4_SQL_Error_Card_Repetition!F37</f>
        <v>Swipe Transaction</v>
      </c>
      <c r="I38" s="5">
        <f>Q4_SQL_Error_Card_Repetition!K37</f>
        <v>13</v>
      </c>
      <c r="J38" s="5">
        <f>COUNTIFS(Q4_Validation_Base!A:A,F38,Q4_Validation_Base!B:B,G38,Q4_Validation_Base!C:C,H38)</f>
        <v>13</v>
      </c>
      <c r="K38" s="5" t="str">
        <f t="shared" si="11"/>
        <v>PASS</v>
      </c>
      <c r="L38" s="5">
        <f>Q4_SQL_Error_Card_Repetition!M37</f>
        <v>5</v>
      </c>
      <c r="M38" s="1">
        <f>COUNTIFS(Q4_Validation_Base!A:A,F38,Q4_Validation_Base!B:B,G38,Q4_Validation_Base!C:C,H38,Q4_Validation_Base!F:F,"&gt;=2")</f>
        <v>5</v>
      </c>
      <c r="N38" s="5" t="str">
        <f t="shared" si="0"/>
        <v>PASS</v>
      </c>
      <c r="O38" s="6">
        <f>Q4_SQL_Error_Card_Repetition!N37</f>
        <v>4.5385</v>
      </c>
      <c r="P38" s="15">
        <f>SUMIFS(Q4_Validation_Base!F:F,Q4_Validation_Base!A:A,F38,Q4_Validation_Base!B:B,G38,Q4_Validation_Base!C:C,H38)/J38</f>
        <v>4.5384615384615383</v>
      </c>
      <c r="Q38" s="5" t="str">
        <f t="shared" si="1"/>
        <v>PASS</v>
      </c>
      <c r="R38" s="5">
        <f>Q4_SQL_Error_Card_Repetition!O37</f>
        <v>38.461500000000001</v>
      </c>
      <c r="S38" s="8">
        <f t="shared" si="2"/>
        <v>38.461538461538467</v>
      </c>
      <c r="T38" s="5" t="str">
        <f t="shared" si="3"/>
        <v>PASS</v>
      </c>
      <c r="U38" s="5">
        <f>Q4_SQL_Error_Card_Repetition!Q37</f>
        <v>40.677999999999997</v>
      </c>
      <c r="V38" s="8">
        <f>_xlfn.MAXIFS(Q4_Validation_Base!F:F,Q4_Validation_Base!A:A,F38,Q4_Validation_Base!B:B,G38,Q4_Validation_Base!C:C,H38)/SUMIFS(Q4_Validation_Base!F:F,Q4_Validation_Base!A:A,F38,Q4_Validation_Base!B:B,G38,Q4_Validation_Base!C:C,H38)*100</f>
        <v>40.677966101694921</v>
      </c>
      <c r="W38" s="5" t="str">
        <f t="shared" si="4"/>
        <v>PASS</v>
      </c>
      <c r="X38" s="5" t="str">
        <f>Q4_SQL_Error_Card_Repetition!R37</f>
        <v>repeat-concentrated</v>
      </c>
      <c r="Y38" s="5" t="str">
        <f t="shared" si="5"/>
        <v>repeat-concentrated</v>
      </c>
      <c r="Z38" s="5" t="str">
        <f t="shared" si="6"/>
        <v>PASS</v>
      </c>
    </row>
    <row r="39" spans="6:26">
      <c r="F39" s="5">
        <f>Q4_SQL_Error_Card_Repetition!A38</f>
        <v>4829</v>
      </c>
      <c r="G39" s="5">
        <f>Q4_SQL_Error_Card_Repetition!E38</f>
        <v>16</v>
      </c>
      <c r="H39" s="5" t="str">
        <f>Q4_SQL_Error_Card_Repetition!F38</f>
        <v>Swipe Transaction</v>
      </c>
      <c r="I39" s="5">
        <f>Q4_SQL_Error_Card_Repetition!K38</f>
        <v>150</v>
      </c>
      <c r="J39" s="5">
        <f>COUNTIFS(Q4_Validation_Base!A:A,F39,Q4_Validation_Base!B:B,G39,Q4_Validation_Base!C:C,H39)</f>
        <v>150</v>
      </c>
      <c r="K39" s="5" t="str">
        <f t="shared" si="11"/>
        <v>PASS</v>
      </c>
      <c r="L39" s="5">
        <f>Q4_SQL_Error_Card_Repetition!M38</f>
        <v>72</v>
      </c>
      <c r="M39" s="1">
        <f>COUNTIFS(Q4_Validation_Base!A:A,F39,Q4_Validation_Base!B:B,G39,Q4_Validation_Base!C:C,H39,Q4_Validation_Base!F:F,"&gt;=2")</f>
        <v>72</v>
      </c>
      <c r="N39" s="5" t="str">
        <f t="shared" si="0"/>
        <v>PASS</v>
      </c>
      <c r="O39" s="6">
        <f>Q4_SQL_Error_Card_Repetition!N38</f>
        <v>4.5199999999999996</v>
      </c>
      <c r="P39" s="15">
        <f>SUMIFS(Q4_Validation_Base!F:F,Q4_Validation_Base!A:A,F39,Q4_Validation_Base!B:B,G39,Q4_Validation_Base!C:C,H39)/J39</f>
        <v>4.5199999999999996</v>
      </c>
      <c r="Q39" s="5" t="str">
        <f t="shared" si="1"/>
        <v>PASS</v>
      </c>
      <c r="R39" s="5">
        <f>Q4_SQL_Error_Card_Repetition!O38</f>
        <v>48</v>
      </c>
      <c r="S39" s="8">
        <f t="shared" si="2"/>
        <v>48</v>
      </c>
      <c r="T39" s="5" t="str">
        <f t="shared" si="3"/>
        <v>PASS</v>
      </c>
      <c r="U39" s="5">
        <f>Q4_SQL_Error_Card_Repetition!Q38</f>
        <v>24.0413</v>
      </c>
      <c r="V39" s="8">
        <f>_xlfn.MAXIFS(Q4_Validation_Base!F:F,Q4_Validation_Base!A:A,F39,Q4_Validation_Base!B:B,G39,Q4_Validation_Base!C:C,H39)/SUMIFS(Q4_Validation_Base!F:F,Q4_Validation_Base!A:A,F39,Q4_Validation_Base!B:B,G39,Q4_Validation_Base!C:C,H39)*100</f>
        <v>24.041297935103245</v>
      </c>
      <c r="W39" s="5" t="str">
        <f t="shared" si="4"/>
        <v>PASS</v>
      </c>
      <c r="X39" s="5" t="str">
        <f>Q4_SQL_Error_Card_Repetition!R38</f>
        <v>repeat-concentrated</v>
      </c>
      <c r="Y39" s="5" t="str">
        <f t="shared" si="5"/>
        <v>repeat-concentrated</v>
      </c>
      <c r="Z39" s="5" t="str">
        <f t="shared" si="6"/>
        <v>PASS</v>
      </c>
    </row>
    <row r="40" spans="6:26">
      <c r="F40" s="5">
        <f>Q4_SQL_Error_Card_Repetition!A39</f>
        <v>4829</v>
      </c>
      <c r="G40" s="5">
        <f>Q4_SQL_Error_Card_Repetition!E39</f>
        <v>13</v>
      </c>
      <c r="H40" s="5" t="str">
        <f>Q4_SQL_Error_Card_Repetition!F39</f>
        <v>Swipe Transaction</v>
      </c>
      <c r="I40" s="5">
        <f>Q4_SQL_Error_Card_Repetition!K39</f>
        <v>179</v>
      </c>
      <c r="J40" s="5">
        <f>COUNTIFS(Q4_Validation_Base!A:A,F40,Q4_Validation_Base!B:B,G40,Q4_Validation_Base!C:C,H40)</f>
        <v>179</v>
      </c>
      <c r="K40" s="5" t="str">
        <f t="shared" si="11"/>
        <v>PASS</v>
      </c>
      <c r="L40" s="5">
        <f>Q4_SQL_Error_Card_Repetition!M39</f>
        <v>97</v>
      </c>
      <c r="M40" s="1">
        <f>COUNTIFS(Q4_Validation_Base!A:A,F40,Q4_Validation_Base!B:B,G40,Q4_Validation_Base!C:C,H40,Q4_Validation_Base!F:F,"&gt;=2")</f>
        <v>97</v>
      </c>
      <c r="N40" s="5" t="str">
        <f t="shared" si="0"/>
        <v>PASS</v>
      </c>
      <c r="O40" s="6">
        <f>Q4_SQL_Error_Card_Repetition!N39</f>
        <v>4.4916</v>
      </c>
      <c r="P40" s="15">
        <f>SUMIFS(Q4_Validation_Base!F:F,Q4_Validation_Base!A:A,F40,Q4_Validation_Base!B:B,G40,Q4_Validation_Base!C:C,H40)/J40</f>
        <v>4.4916201117318435</v>
      </c>
      <c r="Q40" s="5" t="str">
        <f t="shared" si="1"/>
        <v>PASS</v>
      </c>
      <c r="R40" s="5">
        <f>Q4_SQL_Error_Card_Repetition!O39</f>
        <v>54.189900000000002</v>
      </c>
      <c r="S40" s="8">
        <f t="shared" si="2"/>
        <v>54.189944134078218</v>
      </c>
      <c r="T40" s="5" t="str">
        <f t="shared" si="3"/>
        <v>PASS</v>
      </c>
      <c r="U40" s="5">
        <f>Q4_SQL_Error_Card_Repetition!Q39</f>
        <v>12.811</v>
      </c>
      <c r="V40" s="8">
        <f>_xlfn.MAXIFS(Q4_Validation_Base!F:F,Q4_Validation_Base!A:A,F40,Q4_Validation_Base!B:B,G40,Q4_Validation_Base!C:C,H40)/SUMIFS(Q4_Validation_Base!F:F,Q4_Validation_Base!A:A,F40,Q4_Validation_Base!B:B,G40,Q4_Validation_Base!C:C,H40)*100</f>
        <v>12.810945273631841</v>
      </c>
      <c r="W40" s="5" t="str">
        <f t="shared" si="4"/>
        <v>PASS</v>
      </c>
      <c r="X40" s="5" t="str">
        <f>Q4_SQL_Error_Card_Repetition!R39</f>
        <v>repeat-concentrated</v>
      </c>
      <c r="Y40" s="5" t="str">
        <f t="shared" si="5"/>
        <v>repeat-concentrated</v>
      </c>
      <c r="Z40" s="5" t="str">
        <f t="shared" si="6"/>
        <v>PASS</v>
      </c>
    </row>
    <row r="41" spans="6:26">
      <c r="F41" s="5">
        <f>Q4_SQL_Error_Card_Repetition!A40</f>
        <v>4829</v>
      </c>
      <c r="G41" s="5">
        <f>Q4_SQL_Error_Card_Repetition!E40</f>
        <v>14</v>
      </c>
      <c r="H41" s="5" t="str">
        <f>Q4_SQL_Error_Card_Repetition!F40</f>
        <v>Chip Transaction</v>
      </c>
      <c r="I41" s="5">
        <f>Q4_SQL_Error_Card_Repetition!K40</f>
        <v>142</v>
      </c>
      <c r="J41" s="5">
        <f>COUNTIFS(Q4_Validation_Base!A:A,F41,Q4_Validation_Base!B:B,G41,Q4_Validation_Base!C:C,H41)</f>
        <v>142</v>
      </c>
      <c r="K41" s="5" t="str">
        <f t="shared" si="11"/>
        <v>PASS</v>
      </c>
      <c r="L41" s="5">
        <f>Q4_SQL_Error_Card_Repetition!M40</f>
        <v>76</v>
      </c>
      <c r="M41" s="1">
        <f>COUNTIFS(Q4_Validation_Base!A:A,F41,Q4_Validation_Base!B:B,G41,Q4_Validation_Base!C:C,H41,Q4_Validation_Base!F:F,"&gt;=2")</f>
        <v>76</v>
      </c>
      <c r="N41" s="5" t="str">
        <f t="shared" si="0"/>
        <v>PASS</v>
      </c>
      <c r="O41" s="6">
        <f>Q4_SQL_Error_Card_Repetition!N40</f>
        <v>4.4577</v>
      </c>
      <c r="P41" s="15">
        <f>SUMIFS(Q4_Validation_Base!F:F,Q4_Validation_Base!A:A,F41,Q4_Validation_Base!B:B,G41,Q4_Validation_Base!C:C,H41)/J41</f>
        <v>4.457746478873239</v>
      </c>
      <c r="Q41" s="5" t="str">
        <f t="shared" si="1"/>
        <v>PASS</v>
      </c>
      <c r="R41" s="5">
        <f>Q4_SQL_Error_Card_Repetition!O40</f>
        <v>53.521099999999997</v>
      </c>
      <c r="S41" s="8">
        <f t="shared" si="2"/>
        <v>53.521126760563376</v>
      </c>
      <c r="T41" s="5" t="str">
        <f t="shared" si="3"/>
        <v>PASS</v>
      </c>
      <c r="U41" s="5">
        <f>Q4_SQL_Error_Card_Repetition!Q40</f>
        <v>8.5307999999999993</v>
      </c>
      <c r="V41" s="8">
        <f>_xlfn.MAXIFS(Q4_Validation_Base!F:F,Q4_Validation_Base!A:A,F41,Q4_Validation_Base!B:B,G41,Q4_Validation_Base!C:C,H41)/SUMIFS(Q4_Validation_Base!F:F,Q4_Validation_Base!A:A,F41,Q4_Validation_Base!B:B,G41,Q4_Validation_Base!C:C,H41)*100</f>
        <v>8.5308056872037916</v>
      </c>
      <c r="W41" s="5" t="str">
        <f t="shared" si="4"/>
        <v>PASS</v>
      </c>
      <c r="X41" s="5" t="str">
        <f>Q4_SQL_Error_Card_Repetition!R40</f>
        <v>repeat-concentrated</v>
      </c>
      <c r="Y41" s="5" t="str">
        <f t="shared" si="5"/>
        <v>repeat-concentrated</v>
      </c>
      <c r="Z41" s="5" t="str">
        <f t="shared" si="6"/>
        <v>PASS</v>
      </c>
    </row>
    <row r="42" spans="6:26">
      <c r="F42" s="5">
        <f>Q4_SQL_Error_Card_Repetition!A41</f>
        <v>5912</v>
      </c>
      <c r="G42" s="5">
        <f>Q4_SQL_Error_Card_Repetition!E41</f>
        <v>0</v>
      </c>
      <c r="H42" s="5" t="str">
        <f>Q4_SQL_Error_Card_Repetition!F41</f>
        <v>Swipe Transaction</v>
      </c>
      <c r="I42" s="5">
        <f>Q4_SQL_Error_Card_Repetition!K41</f>
        <v>32</v>
      </c>
      <c r="J42" s="5">
        <f>COUNTIFS(Q4_Validation_Base!A:A,F42,Q4_Validation_Base!B:B,G42,Q4_Validation_Base!C:C,H42)</f>
        <v>32</v>
      </c>
      <c r="K42" s="5" t="str">
        <f t="shared" si="11"/>
        <v>PASS</v>
      </c>
      <c r="L42" s="5">
        <f>Q4_SQL_Error_Card_Repetition!M41</f>
        <v>15</v>
      </c>
      <c r="M42" s="1">
        <f>COUNTIFS(Q4_Validation_Base!A:A,F42,Q4_Validation_Base!B:B,G42,Q4_Validation_Base!C:C,H42,Q4_Validation_Base!F:F,"&gt;=2")</f>
        <v>15</v>
      </c>
      <c r="N42" s="5" t="str">
        <f t="shared" si="0"/>
        <v>PASS</v>
      </c>
      <c r="O42" s="6">
        <f>Q4_SQL_Error_Card_Repetition!N41</f>
        <v>4.4062999999999999</v>
      </c>
      <c r="P42" s="15">
        <f>SUMIFS(Q4_Validation_Base!F:F,Q4_Validation_Base!A:A,F42,Q4_Validation_Base!B:B,G42,Q4_Validation_Base!C:C,H42)/J42</f>
        <v>4.40625</v>
      </c>
      <c r="Q42" s="5" t="str">
        <f t="shared" si="1"/>
        <v>PASS</v>
      </c>
      <c r="R42" s="5">
        <f>Q4_SQL_Error_Card_Repetition!O41</f>
        <v>46.875</v>
      </c>
      <c r="S42" s="8">
        <f t="shared" si="2"/>
        <v>46.875</v>
      </c>
      <c r="T42" s="5" t="str">
        <f t="shared" si="3"/>
        <v>PASS</v>
      </c>
      <c r="U42" s="5">
        <f>Q4_SQL_Error_Card_Repetition!Q41</f>
        <v>29.077999999999999</v>
      </c>
      <c r="V42" s="8">
        <f>_xlfn.MAXIFS(Q4_Validation_Base!F:F,Q4_Validation_Base!A:A,F42,Q4_Validation_Base!B:B,G42,Q4_Validation_Base!C:C,H42)/SUMIFS(Q4_Validation_Base!F:F,Q4_Validation_Base!A:A,F42,Q4_Validation_Base!B:B,G42,Q4_Validation_Base!C:C,H42)*100</f>
        <v>29.078014184397162</v>
      </c>
      <c r="W42" s="5" t="str">
        <f t="shared" si="4"/>
        <v>PASS</v>
      </c>
      <c r="X42" s="5" t="str">
        <f>Q4_SQL_Error_Card_Repetition!R41</f>
        <v>repeat-concentrated</v>
      </c>
      <c r="Y42" s="5" t="str">
        <f t="shared" si="5"/>
        <v>repeat-concentrated</v>
      </c>
      <c r="Z42" s="5" t="str">
        <f t="shared" si="6"/>
        <v>PASS</v>
      </c>
    </row>
    <row r="43" spans="6:26">
      <c r="F43" s="5">
        <f>Q4_SQL_Error_Card_Repetition!A42</f>
        <v>4829</v>
      </c>
      <c r="G43" s="5">
        <f>Q4_SQL_Error_Card_Repetition!E42</f>
        <v>16</v>
      </c>
      <c r="H43" s="5" t="str">
        <f>Q4_SQL_Error_Card_Repetition!F42</f>
        <v>Chip Transaction</v>
      </c>
      <c r="I43" s="5">
        <f>Q4_SQL_Error_Card_Repetition!K42</f>
        <v>101</v>
      </c>
      <c r="J43" s="5">
        <f>COUNTIFS(Q4_Validation_Base!A:A,F43,Q4_Validation_Base!B:B,G43,Q4_Validation_Base!C:C,H43)</f>
        <v>101</v>
      </c>
      <c r="K43" s="5" t="str">
        <f t="shared" si="11"/>
        <v>PASS</v>
      </c>
      <c r="L43" s="5">
        <f>Q4_SQL_Error_Card_Repetition!M42</f>
        <v>49</v>
      </c>
      <c r="M43" s="1">
        <f>COUNTIFS(Q4_Validation_Base!A:A,F43,Q4_Validation_Base!B:B,G43,Q4_Validation_Base!C:C,H43,Q4_Validation_Base!F:F,"&gt;=2")</f>
        <v>49</v>
      </c>
      <c r="N43" s="5" t="str">
        <f t="shared" si="0"/>
        <v>PASS</v>
      </c>
      <c r="O43" s="6">
        <f>Q4_SQL_Error_Card_Repetition!N42</f>
        <v>4.3662999999999998</v>
      </c>
      <c r="P43" s="15">
        <f>SUMIFS(Q4_Validation_Base!F:F,Q4_Validation_Base!A:A,F43,Q4_Validation_Base!B:B,G43,Q4_Validation_Base!C:C,H43)/J43</f>
        <v>4.3663366336633667</v>
      </c>
      <c r="Q43" s="5" t="str">
        <f t="shared" si="1"/>
        <v>PASS</v>
      </c>
      <c r="R43" s="5">
        <f>Q4_SQL_Error_Card_Repetition!O42</f>
        <v>48.514899999999997</v>
      </c>
      <c r="S43" s="8">
        <f t="shared" si="2"/>
        <v>48.514851485148512</v>
      </c>
      <c r="T43" s="5" t="str">
        <f t="shared" si="3"/>
        <v>PASS</v>
      </c>
      <c r="U43" s="5">
        <f>Q4_SQL_Error_Card_Repetition!Q42</f>
        <v>29.931999999999999</v>
      </c>
      <c r="V43" s="8">
        <f>_xlfn.MAXIFS(Q4_Validation_Base!F:F,Q4_Validation_Base!A:A,F43,Q4_Validation_Base!B:B,G43,Q4_Validation_Base!C:C,H43)/SUMIFS(Q4_Validation_Base!F:F,Q4_Validation_Base!A:A,F43,Q4_Validation_Base!B:B,G43,Q4_Validation_Base!C:C,H43)*100</f>
        <v>29.931972789115648</v>
      </c>
      <c r="W43" s="5" t="str">
        <f t="shared" si="4"/>
        <v>PASS</v>
      </c>
      <c r="X43" s="5" t="str">
        <f>Q4_SQL_Error_Card_Repetition!R42</f>
        <v>repeat-concentrated</v>
      </c>
      <c r="Y43" s="5" t="str">
        <f t="shared" si="5"/>
        <v>repeat-concentrated</v>
      </c>
      <c r="Z43" s="5" t="str">
        <f t="shared" si="6"/>
        <v>PASS</v>
      </c>
    </row>
    <row r="44" spans="6:26">
      <c r="F44" s="5">
        <f>Q4_SQL_Error_Card_Repetition!A43</f>
        <v>4111</v>
      </c>
      <c r="G44" s="5">
        <f>Q4_SQL_Error_Card_Repetition!E43</f>
        <v>19</v>
      </c>
      <c r="H44" s="5" t="str">
        <f>Q4_SQL_Error_Card_Repetition!F43</f>
        <v>Swipe Transaction</v>
      </c>
      <c r="I44" s="5">
        <f>Q4_SQL_Error_Card_Repetition!K43</f>
        <v>7</v>
      </c>
      <c r="J44" s="5">
        <f>COUNTIFS(Q4_Validation_Base!A:A,F44,Q4_Validation_Base!B:B,G44,Q4_Validation_Base!C:C,H44)</f>
        <v>7</v>
      </c>
      <c r="K44" s="5" t="str">
        <f t="shared" si="11"/>
        <v>PASS</v>
      </c>
      <c r="L44" s="5">
        <f>Q4_SQL_Error_Card_Repetition!M43</f>
        <v>4</v>
      </c>
      <c r="M44" s="1">
        <f>COUNTIFS(Q4_Validation_Base!A:A,F44,Q4_Validation_Base!B:B,G44,Q4_Validation_Base!C:C,H44,Q4_Validation_Base!F:F,"&gt;=2")</f>
        <v>4</v>
      </c>
      <c r="N44" s="5" t="str">
        <f t="shared" si="0"/>
        <v>PASS</v>
      </c>
      <c r="O44" s="6">
        <f>Q4_SQL_Error_Card_Repetition!N43</f>
        <v>4.2857000000000003</v>
      </c>
      <c r="P44" s="15">
        <f>SUMIFS(Q4_Validation_Base!F:F,Q4_Validation_Base!A:A,F44,Q4_Validation_Base!B:B,G44,Q4_Validation_Base!C:C,H44)/J44</f>
        <v>4.2857142857142856</v>
      </c>
      <c r="Q44" s="5" t="str">
        <f t="shared" si="1"/>
        <v>PASS</v>
      </c>
      <c r="R44" s="5">
        <f>Q4_SQL_Error_Card_Repetition!O43</f>
        <v>57.142899999999997</v>
      </c>
      <c r="S44" s="8">
        <f t="shared" si="2"/>
        <v>57.142857142857139</v>
      </c>
      <c r="T44" s="5" t="str">
        <f t="shared" si="3"/>
        <v>PASS</v>
      </c>
      <c r="U44" s="5">
        <f>Q4_SQL_Error_Card_Repetition!Q43</f>
        <v>46.666699999999999</v>
      </c>
      <c r="V44" s="8">
        <f>_xlfn.MAXIFS(Q4_Validation_Base!F:F,Q4_Validation_Base!A:A,F44,Q4_Validation_Base!B:B,G44,Q4_Validation_Base!C:C,H44)/SUMIFS(Q4_Validation_Base!F:F,Q4_Validation_Base!A:A,F44,Q4_Validation_Base!B:B,G44,Q4_Validation_Base!C:C,H44)*100</f>
        <v>46.666666666666664</v>
      </c>
      <c r="W44" s="5" t="str">
        <f t="shared" si="4"/>
        <v>PASS</v>
      </c>
      <c r="X44" s="5" t="str">
        <f>Q4_SQL_Error_Card_Repetition!R43</f>
        <v>repeat-concentrated</v>
      </c>
      <c r="Y44" s="5" t="str">
        <f t="shared" si="5"/>
        <v>repeat-concentrated</v>
      </c>
      <c r="Z44" s="5" t="str">
        <f t="shared" si="6"/>
        <v>PASS</v>
      </c>
    </row>
    <row r="45" spans="6:26">
      <c r="F45" s="5">
        <f>Q4_SQL_Error_Card_Repetition!A44</f>
        <v>4111</v>
      </c>
      <c r="G45" s="5">
        <f>Q4_SQL_Error_Card_Repetition!E44</f>
        <v>7</v>
      </c>
      <c r="H45" s="5" t="str">
        <f>Q4_SQL_Error_Card_Repetition!F44</f>
        <v>Swipe Transaction</v>
      </c>
      <c r="I45" s="5">
        <f>Q4_SQL_Error_Card_Repetition!K44</f>
        <v>51</v>
      </c>
      <c r="J45" s="5">
        <f>COUNTIFS(Q4_Validation_Base!A:A,F45,Q4_Validation_Base!B:B,G45,Q4_Validation_Base!C:C,H45)</f>
        <v>51</v>
      </c>
      <c r="K45" s="5" t="str">
        <f t="shared" si="11"/>
        <v>PASS</v>
      </c>
      <c r="L45" s="5">
        <f>Q4_SQL_Error_Card_Repetition!M44</f>
        <v>26</v>
      </c>
      <c r="M45" s="1">
        <f>COUNTIFS(Q4_Validation_Base!A:A,F45,Q4_Validation_Base!B:B,G45,Q4_Validation_Base!C:C,H45,Q4_Validation_Base!F:F,"&gt;=2")</f>
        <v>26</v>
      </c>
      <c r="N45" s="5" t="str">
        <f t="shared" si="0"/>
        <v>PASS</v>
      </c>
      <c r="O45" s="6">
        <f>Q4_SQL_Error_Card_Repetition!N44</f>
        <v>4.2744999999999997</v>
      </c>
      <c r="P45" s="15">
        <f>SUMIFS(Q4_Validation_Base!F:F,Q4_Validation_Base!A:A,F45,Q4_Validation_Base!B:B,G45,Q4_Validation_Base!C:C,H45)/J45</f>
        <v>4.2745098039215685</v>
      </c>
      <c r="Q45" s="5" t="str">
        <f t="shared" si="1"/>
        <v>PASS</v>
      </c>
      <c r="R45" s="5">
        <f>Q4_SQL_Error_Card_Repetition!O44</f>
        <v>50.980400000000003</v>
      </c>
      <c r="S45" s="8">
        <f t="shared" si="2"/>
        <v>50.980392156862742</v>
      </c>
      <c r="T45" s="5" t="str">
        <f t="shared" si="3"/>
        <v>PASS</v>
      </c>
      <c r="U45" s="5">
        <f>Q4_SQL_Error_Card_Repetition!Q44</f>
        <v>13.3028</v>
      </c>
      <c r="V45" s="8">
        <f>_xlfn.MAXIFS(Q4_Validation_Base!F:F,Q4_Validation_Base!A:A,F45,Q4_Validation_Base!B:B,G45,Q4_Validation_Base!C:C,H45)/SUMIFS(Q4_Validation_Base!F:F,Q4_Validation_Base!A:A,F45,Q4_Validation_Base!B:B,G45,Q4_Validation_Base!C:C,H45)*100</f>
        <v>13.302752293577983</v>
      </c>
      <c r="W45" s="5" t="str">
        <f t="shared" si="4"/>
        <v>PASS</v>
      </c>
      <c r="X45" s="5" t="str">
        <f>Q4_SQL_Error_Card_Repetition!R44</f>
        <v>repeat-concentrated</v>
      </c>
      <c r="Y45" s="5" t="str">
        <f t="shared" si="5"/>
        <v>repeat-concentrated</v>
      </c>
      <c r="Z45" s="5" t="str">
        <f t="shared" si="6"/>
        <v>PASS</v>
      </c>
    </row>
    <row r="46" spans="6:26">
      <c r="F46" s="5">
        <f>Q4_SQL_Error_Card_Repetition!A45</f>
        <v>5541</v>
      </c>
      <c r="G46" s="5">
        <f>Q4_SQL_Error_Card_Repetition!E45</f>
        <v>19</v>
      </c>
      <c r="H46" s="5" t="str">
        <f>Q4_SQL_Error_Card_Repetition!F45</f>
        <v>Chip Transaction</v>
      </c>
      <c r="I46" s="5">
        <f>Q4_SQL_Error_Card_Repetition!K45</f>
        <v>109</v>
      </c>
      <c r="J46" s="5">
        <f>COUNTIFS(Q4_Validation_Base!A:A,F46,Q4_Validation_Base!B:B,G46,Q4_Validation_Base!C:C,H46)</f>
        <v>109</v>
      </c>
      <c r="K46" s="5" t="str">
        <f t="shared" si="11"/>
        <v>PASS</v>
      </c>
      <c r="L46" s="5">
        <f>Q4_SQL_Error_Card_Repetition!M45</f>
        <v>47</v>
      </c>
      <c r="M46" s="1">
        <f>COUNTIFS(Q4_Validation_Base!A:A,F46,Q4_Validation_Base!B:B,G46,Q4_Validation_Base!C:C,H46,Q4_Validation_Base!F:F,"&gt;=2")</f>
        <v>47</v>
      </c>
      <c r="N46" s="5" t="str">
        <f t="shared" si="0"/>
        <v>PASS</v>
      </c>
      <c r="O46" s="6">
        <f>Q4_SQL_Error_Card_Repetition!N45</f>
        <v>4.1835000000000004</v>
      </c>
      <c r="P46" s="15">
        <f>SUMIFS(Q4_Validation_Base!F:F,Q4_Validation_Base!A:A,F46,Q4_Validation_Base!B:B,G46,Q4_Validation_Base!C:C,H46)/J46</f>
        <v>4.1834862385321099</v>
      </c>
      <c r="Q46" s="5" t="str">
        <f t="shared" si="1"/>
        <v>PASS</v>
      </c>
      <c r="R46" s="5">
        <f>Q4_SQL_Error_Card_Repetition!O45</f>
        <v>43.119300000000003</v>
      </c>
      <c r="S46" s="8">
        <f t="shared" si="2"/>
        <v>43.119266055045877</v>
      </c>
      <c r="T46" s="5" t="str">
        <f t="shared" si="3"/>
        <v>PASS</v>
      </c>
      <c r="U46" s="5">
        <f>Q4_SQL_Error_Card_Repetition!Q45</f>
        <v>31.1404</v>
      </c>
      <c r="V46" s="8">
        <f>_xlfn.MAXIFS(Q4_Validation_Base!F:F,Q4_Validation_Base!A:A,F46,Q4_Validation_Base!B:B,G46,Q4_Validation_Base!C:C,H46)/SUMIFS(Q4_Validation_Base!F:F,Q4_Validation_Base!A:A,F46,Q4_Validation_Base!B:B,G46,Q4_Validation_Base!C:C,H46)*100</f>
        <v>31.140350877192986</v>
      </c>
      <c r="W46" s="5" t="str">
        <f t="shared" si="4"/>
        <v>PASS</v>
      </c>
      <c r="X46" s="5" t="str">
        <f>Q4_SQL_Error_Card_Repetition!R45</f>
        <v>repeat-concentrated</v>
      </c>
      <c r="Y46" s="5" t="str">
        <f t="shared" si="5"/>
        <v>repeat-concentrated</v>
      </c>
      <c r="Z46" s="5" t="str">
        <f t="shared" si="6"/>
        <v>PASS</v>
      </c>
    </row>
    <row r="47" spans="6:26">
      <c r="F47" s="5">
        <f>Q4_SQL_Error_Card_Repetition!A46</f>
        <v>4111</v>
      </c>
      <c r="G47" s="5">
        <f>Q4_SQL_Error_Card_Repetition!E46</f>
        <v>5</v>
      </c>
      <c r="H47" s="5" t="str">
        <f>Q4_SQL_Error_Card_Repetition!F46</f>
        <v>Swipe Transaction</v>
      </c>
      <c r="I47" s="5">
        <f>Q4_SQL_Error_Card_Repetition!K46</f>
        <v>12</v>
      </c>
      <c r="J47" s="5">
        <f>COUNTIFS(Q4_Validation_Base!A:A,F47,Q4_Validation_Base!B:B,G47,Q4_Validation_Base!C:C,H47)</f>
        <v>12</v>
      </c>
      <c r="K47" s="5" t="str">
        <f t="shared" si="11"/>
        <v>PASS</v>
      </c>
      <c r="L47" s="5">
        <f>Q4_SQL_Error_Card_Repetition!M46</f>
        <v>6</v>
      </c>
      <c r="M47" s="1">
        <f>COUNTIFS(Q4_Validation_Base!A:A,F47,Q4_Validation_Base!B:B,G47,Q4_Validation_Base!C:C,H47,Q4_Validation_Base!F:F,"&gt;=2")</f>
        <v>6</v>
      </c>
      <c r="N47" s="5" t="str">
        <f t="shared" si="0"/>
        <v>PASS</v>
      </c>
      <c r="O47" s="6">
        <f>Q4_SQL_Error_Card_Repetition!N46</f>
        <v>4.0833000000000004</v>
      </c>
      <c r="P47" s="15">
        <f>SUMIFS(Q4_Validation_Base!F:F,Q4_Validation_Base!A:A,F47,Q4_Validation_Base!B:B,G47,Q4_Validation_Base!C:C,H47)/J47</f>
        <v>4.083333333333333</v>
      </c>
      <c r="Q47" s="5" t="str">
        <f t="shared" si="1"/>
        <v>PASS</v>
      </c>
      <c r="R47" s="5">
        <f>Q4_SQL_Error_Card_Repetition!O46</f>
        <v>50</v>
      </c>
      <c r="S47" s="8">
        <f t="shared" si="2"/>
        <v>50</v>
      </c>
      <c r="T47" s="5" t="str">
        <f t="shared" si="3"/>
        <v>PASS</v>
      </c>
      <c r="U47" s="5">
        <f>Q4_SQL_Error_Card_Repetition!Q46</f>
        <v>34.693899999999999</v>
      </c>
      <c r="V47" s="8">
        <f>_xlfn.MAXIFS(Q4_Validation_Base!F:F,Q4_Validation_Base!A:A,F47,Q4_Validation_Base!B:B,G47,Q4_Validation_Base!C:C,H47)/SUMIFS(Q4_Validation_Base!F:F,Q4_Validation_Base!A:A,F47,Q4_Validation_Base!B:B,G47,Q4_Validation_Base!C:C,H47)*100</f>
        <v>34.693877551020407</v>
      </c>
      <c r="W47" s="5" t="str">
        <f t="shared" si="4"/>
        <v>PASS</v>
      </c>
      <c r="X47" s="5" t="str">
        <f>Q4_SQL_Error_Card_Repetition!R46</f>
        <v>repeat-concentrated</v>
      </c>
      <c r="Y47" s="5" t="str">
        <f t="shared" si="5"/>
        <v>repeat-concentrated</v>
      </c>
      <c r="Z47" s="5" t="str">
        <f t="shared" si="6"/>
        <v>PASS</v>
      </c>
    </row>
    <row r="48" spans="6:26">
      <c r="F48" s="5">
        <f>Q4_SQL_Error_Card_Repetition!A47</f>
        <v>4829</v>
      </c>
      <c r="G48" s="5">
        <f>Q4_SQL_Error_Card_Repetition!E47</f>
        <v>4</v>
      </c>
      <c r="H48" s="5" t="str">
        <f>Q4_SQL_Error_Card_Repetition!F47</f>
        <v>Swipe Transaction</v>
      </c>
      <c r="I48" s="5">
        <f>Q4_SQL_Error_Card_Repetition!K47</f>
        <v>10</v>
      </c>
      <c r="J48" s="5">
        <f>COUNTIFS(Q4_Validation_Base!A:A,F48,Q4_Validation_Base!B:B,G48,Q4_Validation_Base!C:C,H48)</f>
        <v>10</v>
      </c>
      <c r="K48" s="5" t="str">
        <f t="shared" si="11"/>
        <v>PASS</v>
      </c>
      <c r="L48" s="5">
        <f>Q4_SQL_Error_Card_Repetition!M47</f>
        <v>2</v>
      </c>
      <c r="M48" s="1">
        <f>COUNTIFS(Q4_Validation_Base!A:A,F48,Q4_Validation_Base!B:B,G48,Q4_Validation_Base!C:C,H48,Q4_Validation_Base!F:F,"&gt;=2")</f>
        <v>2</v>
      </c>
      <c r="N48" s="5" t="str">
        <f t="shared" si="0"/>
        <v>PASS</v>
      </c>
      <c r="O48" s="6">
        <f>Q4_SQL_Error_Card_Repetition!N47</f>
        <v>4</v>
      </c>
      <c r="P48" s="15">
        <f>SUMIFS(Q4_Validation_Base!F:F,Q4_Validation_Base!A:A,F48,Q4_Validation_Base!B:B,G48,Q4_Validation_Base!C:C,H48)/J48</f>
        <v>4</v>
      </c>
      <c r="Q48" s="5" t="str">
        <f t="shared" si="1"/>
        <v>PASS</v>
      </c>
      <c r="R48" s="5">
        <f>Q4_SQL_Error_Card_Repetition!O47</f>
        <v>20</v>
      </c>
      <c r="S48" s="8">
        <f t="shared" si="2"/>
        <v>20</v>
      </c>
      <c r="T48" s="5" t="str">
        <f t="shared" si="3"/>
        <v>PASS</v>
      </c>
      <c r="U48" s="5">
        <f>Q4_SQL_Error_Card_Repetition!Q47</f>
        <v>52.5</v>
      </c>
      <c r="V48" s="8">
        <f>_xlfn.MAXIFS(Q4_Validation_Base!F:F,Q4_Validation_Base!A:A,F48,Q4_Validation_Base!B:B,G48,Q4_Validation_Base!C:C,H48)/SUMIFS(Q4_Validation_Base!F:F,Q4_Validation_Base!A:A,F48,Q4_Validation_Base!B:B,G48,Q4_Validation_Base!C:C,H48)*100</f>
        <v>52.5</v>
      </c>
      <c r="W48" s="5" t="str">
        <f t="shared" si="4"/>
        <v>PASS</v>
      </c>
      <c r="X48" s="5" t="str">
        <f>Q4_SQL_Error_Card_Repetition!R47</f>
        <v>repeat-concentrated</v>
      </c>
      <c r="Y48" s="5" t="str">
        <f t="shared" si="5"/>
        <v>repeat-concentrated</v>
      </c>
      <c r="Z48" s="5" t="str">
        <f t="shared" si="6"/>
        <v>PASS</v>
      </c>
    </row>
    <row r="49" spans="6:26">
      <c r="F49" s="5">
        <f>Q4_SQL_Error_Card_Repetition!A48</f>
        <v>4829</v>
      </c>
      <c r="G49" s="5">
        <f>Q4_SQL_Error_Card_Repetition!E48</f>
        <v>5</v>
      </c>
      <c r="H49" s="5" t="str">
        <f>Q4_SQL_Error_Card_Repetition!F48</f>
        <v>Swipe Transaction</v>
      </c>
      <c r="I49" s="5">
        <f>Q4_SQL_Error_Card_Repetition!K48</f>
        <v>38</v>
      </c>
      <c r="J49" s="5">
        <f>COUNTIFS(Q4_Validation_Base!A:A,F49,Q4_Validation_Base!B:B,G49,Q4_Validation_Base!C:C,H49)</f>
        <v>38</v>
      </c>
      <c r="K49" s="5" t="str">
        <f t="shared" si="11"/>
        <v>PASS</v>
      </c>
      <c r="L49" s="5">
        <f>Q4_SQL_Error_Card_Repetition!M48</f>
        <v>16</v>
      </c>
      <c r="M49" s="1">
        <f>COUNTIFS(Q4_Validation_Base!A:A,F49,Q4_Validation_Base!B:B,G49,Q4_Validation_Base!C:C,H49,Q4_Validation_Base!F:F,"&gt;=2")</f>
        <v>16</v>
      </c>
      <c r="N49" s="5" t="str">
        <f t="shared" si="0"/>
        <v>PASS</v>
      </c>
      <c r="O49" s="6">
        <f>Q4_SQL_Error_Card_Repetition!N48</f>
        <v>3.9211</v>
      </c>
      <c r="P49" s="15">
        <f>SUMIFS(Q4_Validation_Base!F:F,Q4_Validation_Base!A:A,F49,Q4_Validation_Base!B:B,G49,Q4_Validation_Base!C:C,H49)/J49</f>
        <v>3.9210526315789473</v>
      </c>
      <c r="Q49" s="5" t="str">
        <f t="shared" si="1"/>
        <v>PASS</v>
      </c>
      <c r="R49" s="5">
        <f>Q4_SQL_Error_Card_Repetition!O48</f>
        <v>42.1053</v>
      </c>
      <c r="S49" s="8">
        <f t="shared" si="2"/>
        <v>42.105263157894733</v>
      </c>
      <c r="T49" s="5" t="str">
        <f t="shared" si="3"/>
        <v>PASS</v>
      </c>
      <c r="U49" s="5">
        <f>Q4_SQL_Error_Card_Repetition!Q48</f>
        <v>22.1477</v>
      </c>
      <c r="V49" s="8">
        <f>_xlfn.MAXIFS(Q4_Validation_Base!F:F,Q4_Validation_Base!A:A,F49,Q4_Validation_Base!B:B,G49,Q4_Validation_Base!C:C,H49)/SUMIFS(Q4_Validation_Base!F:F,Q4_Validation_Base!A:A,F49,Q4_Validation_Base!B:B,G49,Q4_Validation_Base!C:C,H49)*100</f>
        <v>22.14765100671141</v>
      </c>
      <c r="W49" s="5" t="str">
        <f t="shared" si="4"/>
        <v>PASS</v>
      </c>
      <c r="X49" s="5" t="str">
        <f>Q4_SQL_Error_Card_Repetition!R48</f>
        <v>repeat-concentrated</v>
      </c>
      <c r="Y49" s="5" t="str">
        <f t="shared" si="5"/>
        <v>repeat-concentrated</v>
      </c>
      <c r="Z49" s="5" t="str">
        <f t="shared" si="6"/>
        <v>PASS</v>
      </c>
    </row>
    <row r="50" spans="6:26">
      <c r="F50" s="5">
        <f>Q4_SQL_Error_Card_Repetition!A49</f>
        <v>5300</v>
      </c>
      <c r="G50" s="5">
        <f>Q4_SQL_Error_Card_Repetition!E49</f>
        <v>0</v>
      </c>
      <c r="H50" s="5" t="str">
        <f>Q4_SQL_Error_Card_Repetition!F49</f>
        <v>Swipe Transaction</v>
      </c>
      <c r="I50" s="5">
        <f>Q4_SQL_Error_Card_Repetition!K49</f>
        <v>27</v>
      </c>
      <c r="J50" s="5">
        <f>COUNTIFS(Q4_Validation_Base!A:A,F50,Q4_Validation_Base!B:B,G50,Q4_Validation_Base!C:C,H50)</f>
        <v>27</v>
      </c>
      <c r="K50" s="5" t="str">
        <f t="shared" si="11"/>
        <v>PASS</v>
      </c>
      <c r="L50" s="5">
        <f>Q4_SQL_Error_Card_Repetition!M49</f>
        <v>11</v>
      </c>
      <c r="M50" s="1">
        <f>COUNTIFS(Q4_Validation_Base!A:A,F50,Q4_Validation_Base!B:B,G50,Q4_Validation_Base!C:C,H50,Q4_Validation_Base!F:F,"&gt;=2")</f>
        <v>11</v>
      </c>
      <c r="N50" s="5" t="str">
        <f t="shared" si="0"/>
        <v>PASS</v>
      </c>
      <c r="O50" s="6">
        <f>Q4_SQL_Error_Card_Repetition!N49</f>
        <v>3.8148</v>
      </c>
      <c r="P50" s="15">
        <f>SUMIFS(Q4_Validation_Base!F:F,Q4_Validation_Base!A:A,F50,Q4_Validation_Base!B:B,G50,Q4_Validation_Base!C:C,H50)/J50</f>
        <v>3.8148148148148149</v>
      </c>
      <c r="Q50" s="5" t="str">
        <f t="shared" si="1"/>
        <v>PASS</v>
      </c>
      <c r="R50" s="5">
        <f>Q4_SQL_Error_Card_Repetition!O49</f>
        <v>40.740699999999997</v>
      </c>
      <c r="S50" s="8">
        <f t="shared" si="2"/>
        <v>40.74074074074074</v>
      </c>
      <c r="T50" s="5" t="str">
        <f t="shared" si="3"/>
        <v>PASS</v>
      </c>
      <c r="U50" s="5">
        <f>Q4_SQL_Error_Card_Repetition!Q49</f>
        <v>24.271799999999999</v>
      </c>
      <c r="V50" s="8">
        <f>_xlfn.MAXIFS(Q4_Validation_Base!F:F,Q4_Validation_Base!A:A,F50,Q4_Validation_Base!B:B,G50,Q4_Validation_Base!C:C,H50)/SUMIFS(Q4_Validation_Base!F:F,Q4_Validation_Base!A:A,F50,Q4_Validation_Base!B:B,G50,Q4_Validation_Base!C:C,H50)*100</f>
        <v>24.271844660194176</v>
      </c>
      <c r="W50" s="5" t="str">
        <f t="shared" si="4"/>
        <v>PASS</v>
      </c>
      <c r="X50" s="5" t="str">
        <f>Q4_SQL_Error_Card_Repetition!R49</f>
        <v>repeat-concentrated</v>
      </c>
      <c r="Y50" s="5" t="str">
        <f t="shared" si="5"/>
        <v>repeat-concentrated</v>
      </c>
      <c r="Z50" s="5" t="str">
        <f t="shared" si="6"/>
        <v>PASS</v>
      </c>
    </row>
    <row r="51" spans="6:26">
      <c r="F51" s="5">
        <f>Q4_SQL_Error_Card_Repetition!A50</f>
        <v>4829</v>
      </c>
      <c r="G51" s="5">
        <f>Q4_SQL_Error_Card_Repetition!E50</f>
        <v>18</v>
      </c>
      <c r="H51" s="5" t="str">
        <f>Q4_SQL_Error_Card_Repetition!F50</f>
        <v>Chip Transaction</v>
      </c>
      <c r="I51" s="5">
        <f>Q4_SQL_Error_Card_Repetition!K50</f>
        <v>60</v>
      </c>
      <c r="J51" s="5">
        <f>COUNTIFS(Q4_Validation_Base!A:A,F51,Q4_Validation_Base!B:B,G51,Q4_Validation_Base!C:C,H51)</f>
        <v>60</v>
      </c>
      <c r="K51" s="5" t="str">
        <f t="shared" si="11"/>
        <v>PASS</v>
      </c>
      <c r="L51" s="5">
        <f>Q4_SQL_Error_Card_Repetition!M50</f>
        <v>31</v>
      </c>
      <c r="M51" s="1">
        <f>COUNTIFS(Q4_Validation_Base!A:A,F51,Q4_Validation_Base!B:B,G51,Q4_Validation_Base!C:C,H51,Q4_Validation_Base!F:F,"&gt;=2")</f>
        <v>31</v>
      </c>
      <c r="N51" s="5" t="str">
        <f t="shared" si="0"/>
        <v>PASS</v>
      </c>
      <c r="O51" s="6">
        <f>Q4_SQL_Error_Card_Repetition!N50</f>
        <v>3.7</v>
      </c>
      <c r="P51" s="15">
        <f>SUMIFS(Q4_Validation_Base!F:F,Q4_Validation_Base!A:A,F51,Q4_Validation_Base!B:B,G51,Q4_Validation_Base!C:C,H51)/J51</f>
        <v>3.7</v>
      </c>
      <c r="Q51" s="5" t="str">
        <f t="shared" si="1"/>
        <v>PASS</v>
      </c>
      <c r="R51" s="5">
        <f>Q4_SQL_Error_Card_Repetition!O50</f>
        <v>51.666699999999999</v>
      </c>
      <c r="S51" s="8">
        <f t="shared" si="2"/>
        <v>51.666666666666671</v>
      </c>
      <c r="T51" s="5" t="str">
        <f t="shared" si="3"/>
        <v>PASS</v>
      </c>
      <c r="U51" s="5">
        <f>Q4_SQL_Error_Card_Repetition!Q50</f>
        <v>13.513500000000001</v>
      </c>
      <c r="V51" s="8">
        <f>_xlfn.MAXIFS(Q4_Validation_Base!F:F,Q4_Validation_Base!A:A,F51,Q4_Validation_Base!B:B,G51,Q4_Validation_Base!C:C,H51)/SUMIFS(Q4_Validation_Base!F:F,Q4_Validation_Base!A:A,F51,Q4_Validation_Base!B:B,G51,Q4_Validation_Base!C:C,H51)*100</f>
        <v>13.513513513513514</v>
      </c>
      <c r="W51" s="5" t="str">
        <f t="shared" si="4"/>
        <v>PASS</v>
      </c>
      <c r="X51" s="5" t="str">
        <f>Q4_SQL_Error_Card_Repetition!R50</f>
        <v>repeat-concentrated</v>
      </c>
      <c r="Y51" s="5" t="str">
        <f t="shared" si="5"/>
        <v>repeat-concentrated</v>
      </c>
      <c r="Z51" s="5" t="str">
        <f t="shared" si="6"/>
        <v>PASS</v>
      </c>
    </row>
    <row r="52" spans="6:26">
      <c r="F52" s="5">
        <f>Q4_SQL_Error_Card_Repetition!A51</f>
        <v>7538</v>
      </c>
      <c r="G52" s="5">
        <f>Q4_SQL_Error_Card_Repetition!E51</f>
        <v>4</v>
      </c>
      <c r="H52" s="5" t="str">
        <f>Q4_SQL_Error_Card_Repetition!F51</f>
        <v>Chip Transaction</v>
      </c>
      <c r="I52" s="5">
        <f>Q4_SQL_Error_Card_Repetition!K51</f>
        <v>12</v>
      </c>
      <c r="J52" s="5">
        <f>COUNTIFS(Q4_Validation_Base!A:A,F52,Q4_Validation_Base!B:B,G52,Q4_Validation_Base!C:C,H52)</f>
        <v>12</v>
      </c>
      <c r="K52" s="5" t="str">
        <f t="shared" si="11"/>
        <v>PASS</v>
      </c>
      <c r="L52" s="5">
        <f>Q4_SQL_Error_Card_Repetition!M51</f>
        <v>6</v>
      </c>
      <c r="M52" s="1">
        <f>COUNTIFS(Q4_Validation_Base!A:A,F52,Q4_Validation_Base!B:B,G52,Q4_Validation_Base!C:C,H52,Q4_Validation_Base!F:F,"&gt;=2")</f>
        <v>6</v>
      </c>
      <c r="N52" s="5" t="str">
        <f t="shared" si="0"/>
        <v>PASS</v>
      </c>
      <c r="O52" s="6">
        <f>Q4_SQL_Error_Card_Repetition!N51</f>
        <v>3.6667000000000001</v>
      </c>
      <c r="P52" s="15">
        <f>SUMIFS(Q4_Validation_Base!F:F,Q4_Validation_Base!A:A,F52,Q4_Validation_Base!B:B,G52,Q4_Validation_Base!C:C,H52)/J52</f>
        <v>3.6666666666666665</v>
      </c>
      <c r="Q52" s="5" t="str">
        <f t="shared" si="1"/>
        <v>PASS</v>
      </c>
      <c r="R52" s="5">
        <f>Q4_SQL_Error_Card_Repetition!O51</f>
        <v>50</v>
      </c>
      <c r="S52" s="8">
        <f t="shared" si="2"/>
        <v>50</v>
      </c>
      <c r="T52" s="5" t="str">
        <f t="shared" si="3"/>
        <v>PASS</v>
      </c>
      <c r="U52" s="5">
        <f>Q4_SQL_Error_Card_Repetition!Q51</f>
        <v>47.7273</v>
      </c>
      <c r="V52" s="8">
        <f>_xlfn.MAXIFS(Q4_Validation_Base!F:F,Q4_Validation_Base!A:A,F52,Q4_Validation_Base!B:B,G52,Q4_Validation_Base!C:C,H52)/SUMIFS(Q4_Validation_Base!F:F,Q4_Validation_Base!A:A,F52,Q4_Validation_Base!B:B,G52,Q4_Validation_Base!C:C,H52)*100</f>
        <v>47.727272727272727</v>
      </c>
      <c r="W52" s="5" t="str">
        <f t="shared" si="4"/>
        <v>PASS</v>
      </c>
      <c r="X52" s="5" t="str">
        <f>Q4_SQL_Error_Card_Repetition!R51</f>
        <v>repeat-concentrated</v>
      </c>
      <c r="Y52" s="5" t="str">
        <f t="shared" si="5"/>
        <v>repeat-concentrated</v>
      </c>
      <c r="Z52" s="5" t="str">
        <f t="shared" si="6"/>
        <v>PASS</v>
      </c>
    </row>
    <row r="53" spans="6:26">
      <c r="F53" s="5">
        <f>Q4_SQL_Error_Card_Repetition!A52</f>
        <v>4829</v>
      </c>
      <c r="G53" s="5">
        <f>Q4_SQL_Error_Card_Repetition!E52</f>
        <v>13</v>
      </c>
      <c r="H53" s="5" t="str">
        <f>Q4_SQL_Error_Card_Repetition!F52</f>
        <v>Chip Transaction</v>
      </c>
      <c r="I53" s="5">
        <f>Q4_SQL_Error_Card_Repetition!K52</f>
        <v>150</v>
      </c>
      <c r="J53" s="5">
        <f>COUNTIFS(Q4_Validation_Base!A:A,F53,Q4_Validation_Base!B:B,G53,Q4_Validation_Base!C:C,H53)</f>
        <v>150</v>
      </c>
      <c r="K53" s="5" t="str">
        <f t="shared" si="11"/>
        <v>PASS</v>
      </c>
      <c r="L53" s="5">
        <f>Q4_SQL_Error_Card_Repetition!M52</f>
        <v>60</v>
      </c>
      <c r="M53" s="1">
        <f>COUNTIFS(Q4_Validation_Base!A:A,F53,Q4_Validation_Base!B:B,G53,Q4_Validation_Base!C:C,H53,Q4_Validation_Base!F:F,"&gt;=2")</f>
        <v>60</v>
      </c>
      <c r="N53" s="5" t="str">
        <f t="shared" si="0"/>
        <v>PASS</v>
      </c>
      <c r="O53" s="6">
        <f>Q4_SQL_Error_Card_Repetition!N52</f>
        <v>3.6133000000000002</v>
      </c>
      <c r="P53" s="15">
        <f>SUMIFS(Q4_Validation_Base!F:F,Q4_Validation_Base!A:A,F53,Q4_Validation_Base!B:B,G53,Q4_Validation_Base!C:C,H53)/J53</f>
        <v>3.6133333333333333</v>
      </c>
      <c r="Q53" s="5" t="str">
        <f t="shared" si="1"/>
        <v>PASS</v>
      </c>
      <c r="R53" s="5">
        <f>Q4_SQL_Error_Card_Repetition!O52</f>
        <v>40</v>
      </c>
      <c r="S53" s="8">
        <f t="shared" si="2"/>
        <v>40</v>
      </c>
      <c r="T53" s="5" t="str">
        <f t="shared" si="3"/>
        <v>PASS</v>
      </c>
      <c r="U53" s="5">
        <f>Q4_SQL_Error_Card_Repetition!Q52</f>
        <v>12.546099999999999</v>
      </c>
      <c r="V53" s="8">
        <f>_xlfn.MAXIFS(Q4_Validation_Base!F:F,Q4_Validation_Base!A:A,F53,Q4_Validation_Base!B:B,G53,Q4_Validation_Base!C:C,H53)/SUMIFS(Q4_Validation_Base!F:F,Q4_Validation_Base!A:A,F53,Q4_Validation_Base!B:B,G53,Q4_Validation_Base!C:C,H53)*100</f>
        <v>12.546125461254611</v>
      </c>
      <c r="W53" s="5" t="str">
        <f t="shared" si="4"/>
        <v>PASS</v>
      </c>
      <c r="X53" s="5" t="str">
        <f>Q4_SQL_Error_Card_Repetition!R52</f>
        <v>repeat-concentrated</v>
      </c>
      <c r="Y53" s="5" t="str">
        <f t="shared" si="5"/>
        <v>repeat-concentrated</v>
      </c>
      <c r="Z53" s="5" t="str">
        <f t="shared" si="6"/>
        <v>PASS</v>
      </c>
    </row>
    <row r="54" spans="6:26">
      <c r="F54" s="5">
        <f>Q4_SQL_Error_Card_Repetition!A53</f>
        <v>4111</v>
      </c>
      <c r="G54" s="5">
        <f>Q4_SQL_Error_Card_Repetition!E53</f>
        <v>15</v>
      </c>
      <c r="H54" s="5" t="str">
        <f>Q4_SQL_Error_Card_Repetition!F53</f>
        <v>Swipe Transaction</v>
      </c>
      <c r="I54" s="5">
        <f>Q4_SQL_Error_Card_Repetition!K53</f>
        <v>15</v>
      </c>
      <c r="J54" s="5">
        <f>COUNTIFS(Q4_Validation_Base!A:A,F54,Q4_Validation_Base!B:B,G54,Q4_Validation_Base!C:C,H54)</f>
        <v>15</v>
      </c>
      <c r="K54" s="5" t="str">
        <f t="shared" si="11"/>
        <v>PASS</v>
      </c>
      <c r="L54" s="5">
        <f>Q4_SQL_Error_Card_Repetition!M53</f>
        <v>11</v>
      </c>
      <c r="M54" s="1">
        <f>COUNTIFS(Q4_Validation_Base!A:A,F54,Q4_Validation_Base!B:B,G54,Q4_Validation_Base!C:C,H54,Q4_Validation_Base!F:F,"&gt;=2")</f>
        <v>11</v>
      </c>
      <c r="N54" s="5" t="str">
        <f t="shared" si="0"/>
        <v>PASS</v>
      </c>
      <c r="O54" s="6">
        <f>Q4_SQL_Error_Card_Repetition!N53</f>
        <v>3.6</v>
      </c>
      <c r="P54" s="15">
        <f>SUMIFS(Q4_Validation_Base!F:F,Q4_Validation_Base!A:A,F54,Q4_Validation_Base!B:B,G54,Q4_Validation_Base!C:C,H54)/J54</f>
        <v>3.6</v>
      </c>
      <c r="Q54" s="5" t="str">
        <f t="shared" si="1"/>
        <v>PASS</v>
      </c>
      <c r="R54" s="5">
        <f>Q4_SQL_Error_Card_Repetition!O53</f>
        <v>73.333299999999994</v>
      </c>
      <c r="S54" s="8">
        <f t="shared" si="2"/>
        <v>73.333333333333329</v>
      </c>
      <c r="T54" s="5" t="str">
        <f t="shared" si="3"/>
        <v>PASS</v>
      </c>
      <c r="U54" s="5">
        <f>Q4_SQL_Error_Card_Repetition!Q53</f>
        <v>16.666699999999999</v>
      </c>
      <c r="V54" s="8">
        <f>_xlfn.MAXIFS(Q4_Validation_Base!F:F,Q4_Validation_Base!A:A,F54,Q4_Validation_Base!B:B,G54,Q4_Validation_Base!C:C,H54)/SUMIFS(Q4_Validation_Base!F:F,Q4_Validation_Base!A:A,F54,Q4_Validation_Base!B:B,G54,Q4_Validation_Base!C:C,H54)*100</f>
        <v>16.666666666666664</v>
      </c>
      <c r="W54" s="5" t="str">
        <f t="shared" si="4"/>
        <v>PASS</v>
      </c>
      <c r="X54" s="5" t="str">
        <f>Q4_SQL_Error_Card_Repetition!R53</f>
        <v>repeat-concentrated</v>
      </c>
      <c r="Y54" s="5" t="str">
        <f t="shared" si="5"/>
        <v>repeat-concentrated</v>
      </c>
      <c r="Z54" s="5" t="str">
        <f t="shared" si="6"/>
        <v>PASS</v>
      </c>
    </row>
    <row r="55" spans="6:26">
      <c r="F55" s="5">
        <f>Q4_SQL_Error_Card_Repetition!A54</f>
        <v>5541</v>
      </c>
      <c r="G55" s="5">
        <f>Q4_SQL_Error_Card_Repetition!E54</f>
        <v>19</v>
      </c>
      <c r="H55" s="5" t="str">
        <f>Q4_SQL_Error_Card_Repetition!F54</f>
        <v>Swipe Transaction</v>
      </c>
      <c r="I55" s="5">
        <f>Q4_SQL_Error_Card_Repetition!K54</f>
        <v>144</v>
      </c>
      <c r="J55" s="5">
        <f>COUNTIFS(Q4_Validation_Base!A:A,F55,Q4_Validation_Base!B:B,G55,Q4_Validation_Base!C:C,H55)</f>
        <v>144</v>
      </c>
      <c r="K55" s="5" t="str">
        <f t="shared" si="11"/>
        <v>PASS</v>
      </c>
      <c r="L55" s="5">
        <f>Q4_SQL_Error_Card_Repetition!M54</f>
        <v>66</v>
      </c>
      <c r="M55" s="1">
        <f>COUNTIFS(Q4_Validation_Base!A:A,F55,Q4_Validation_Base!B:B,G55,Q4_Validation_Base!C:C,H55,Q4_Validation_Base!F:F,"&gt;=2")</f>
        <v>66</v>
      </c>
      <c r="N55" s="5" t="str">
        <f t="shared" si="0"/>
        <v>PASS</v>
      </c>
      <c r="O55" s="6">
        <f>Q4_SQL_Error_Card_Repetition!N54</f>
        <v>3.5556000000000001</v>
      </c>
      <c r="P55" s="15">
        <f>SUMIFS(Q4_Validation_Base!F:F,Q4_Validation_Base!A:A,F55,Q4_Validation_Base!B:B,G55,Q4_Validation_Base!C:C,H55)/J55</f>
        <v>3.5555555555555554</v>
      </c>
      <c r="Q55" s="5" t="str">
        <f t="shared" si="1"/>
        <v>PASS</v>
      </c>
      <c r="R55" s="5">
        <f>Q4_SQL_Error_Card_Repetition!O54</f>
        <v>45.833300000000001</v>
      </c>
      <c r="S55" s="8">
        <f t="shared" si="2"/>
        <v>45.833333333333329</v>
      </c>
      <c r="T55" s="5" t="str">
        <f t="shared" si="3"/>
        <v>PASS</v>
      </c>
      <c r="U55" s="5">
        <f>Q4_SQL_Error_Card_Repetition!Q54</f>
        <v>9.5702999999999996</v>
      </c>
      <c r="V55" s="8">
        <f>_xlfn.MAXIFS(Q4_Validation_Base!F:F,Q4_Validation_Base!A:A,F55,Q4_Validation_Base!B:B,G55,Q4_Validation_Base!C:C,H55)/SUMIFS(Q4_Validation_Base!F:F,Q4_Validation_Base!A:A,F55,Q4_Validation_Base!B:B,G55,Q4_Validation_Base!C:C,H55)*100</f>
        <v>9.5703125</v>
      </c>
      <c r="W55" s="5" t="str">
        <f t="shared" si="4"/>
        <v>PASS</v>
      </c>
      <c r="X55" s="5" t="str">
        <f>Q4_SQL_Error_Card_Repetition!R54</f>
        <v>repeat-concentrated</v>
      </c>
      <c r="Y55" s="5" t="str">
        <f t="shared" si="5"/>
        <v>repeat-concentrated</v>
      </c>
      <c r="Z55" s="5" t="str">
        <f t="shared" si="6"/>
        <v>PASS</v>
      </c>
    </row>
    <row r="56" spans="6:26">
      <c r="F56" s="5">
        <f>Q4_SQL_Error_Card_Repetition!A55</f>
        <v>4111</v>
      </c>
      <c r="G56" s="5">
        <f>Q4_SQL_Error_Card_Repetition!E55</f>
        <v>12</v>
      </c>
      <c r="H56" s="5" t="str">
        <f>Q4_SQL_Error_Card_Repetition!F55</f>
        <v>Swipe Transaction</v>
      </c>
      <c r="I56" s="5">
        <f>Q4_SQL_Error_Card_Repetition!K55</f>
        <v>8</v>
      </c>
      <c r="J56" s="5">
        <f>COUNTIFS(Q4_Validation_Base!A:A,F56,Q4_Validation_Base!B:B,G56,Q4_Validation_Base!C:C,H56)</f>
        <v>8</v>
      </c>
      <c r="K56" s="5" t="str">
        <f t="shared" si="11"/>
        <v>PASS</v>
      </c>
      <c r="L56" s="5">
        <f>Q4_SQL_Error_Card_Repetition!M55</f>
        <v>5</v>
      </c>
      <c r="M56" s="1">
        <f>COUNTIFS(Q4_Validation_Base!A:A,F56,Q4_Validation_Base!B:B,G56,Q4_Validation_Base!C:C,H56,Q4_Validation_Base!F:F,"&gt;=2")</f>
        <v>5</v>
      </c>
      <c r="N56" s="5" t="str">
        <f t="shared" si="0"/>
        <v>PASS</v>
      </c>
      <c r="O56" s="6">
        <f>Q4_SQL_Error_Card_Repetition!N55</f>
        <v>3.5</v>
      </c>
      <c r="P56" s="15">
        <f>SUMIFS(Q4_Validation_Base!F:F,Q4_Validation_Base!A:A,F56,Q4_Validation_Base!B:B,G56,Q4_Validation_Base!C:C,H56)/J56</f>
        <v>3.5</v>
      </c>
      <c r="Q56" s="5" t="str">
        <f t="shared" si="1"/>
        <v>PASS</v>
      </c>
      <c r="R56" s="5">
        <f>Q4_SQL_Error_Card_Repetition!O55</f>
        <v>62.5</v>
      </c>
      <c r="S56" s="8">
        <f t="shared" si="2"/>
        <v>62.5</v>
      </c>
      <c r="T56" s="5" t="str">
        <f t="shared" si="3"/>
        <v>PASS</v>
      </c>
      <c r="U56" s="5">
        <f>Q4_SQL_Error_Card_Repetition!Q55</f>
        <v>25</v>
      </c>
      <c r="V56" s="8">
        <f>_xlfn.MAXIFS(Q4_Validation_Base!F:F,Q4_Validation_Base!A:A,F56,Q4_Validation_Base!B:B,G56,Q4_Validation_Base!C:C,H56)/SUMIFS(Q4_Validation_Base!F:F,Q4_Validation_Base!A:A,F56,Q4_Validation_Base!B:B,G56,Q4_Validation_Base!C:C,H56)*100</f>
        <v>25</v>
      </c>
      <c r="W56" s="5" t="str">
        <f t="shared" si="4"/>
        <v>PASS</v>
      </c>
      <c r="X56" s="5" t="str">
        <f>Q4_SQL_Error_Card_Repetition!R55</f>
        <v>repeat-concentrated</v>
      </c>
      <c r="Y56" s="5" t="str">
        <f t="shared" si="5"/>
        <v>repeat-concentrated</v>
      </c>
      <c r="Z56" s="5" t="str">
        <f t="shared" si="6"/>
        <v>PASS</v>
      </c>
    </row>
    <row r="57" spans="6:26">
      <c r="F57" s="5">
        <f>Q4_SQL_Error_Card_Repetition!A56</f>
        <v>5541</v>
      </c>
      <c r="G57" s="5">
        <f>Q4_SQL_Error_Card_Repetition!E56</f>
        <v>20</v>
      </c>
      <c r="H57" s="5" t="str">
        <f>Q4_SQL_Error_Card_Repetition!F56</f>
        <v>Swipe Transaction</v>
      </c>
      <c r="I57" s="5">
        <f>Q4_SQL_Error_Card_Repetition!K56</f>
        <v>119</v>
      </c>
      <c r="J57" s="5">
        <f>COUNTIFS(Q4_Validation_Base!A:A,F57,Q4_Validation_Base!B:B,G57,Q4_Validation_Base!C:C,H57)</f>
        <v>119</v>
      </c>
      <c r="K57" s="5" t="str">
        <f t="shared" si="11"/>
        <v>PASS</v>
      </c>
      <c r="L57" s="5">
        <f>Q4_SQL_Error_Card_Repetition!M56</f>
        <v>64</v>
      </c>
      <c r="M57" s="1">
        <f>COUNTIFS(Q4_Validation_Base!A:A,F57,Q4_Validation_Base!B:B,G57,Q4_Validation_Base!C:C,H57,Q4_Validation_Base!F:F,"&gt;=2")</f>
        <v>64</v>
      </c>
      <c r="N57" s="5" t="str">
        <f t="shared" si="0"/>
        <v>PASS</v>
      </c>
      <c r="O57" s="6">
        <f>Q4_SQL_Error_Card_Repetition!N56</f>
        <v>3.4622000000000002</v>
      </c>
      <c r="P57" s="15">
        <f>SUMIFS(Q4_Validation_Base!F:F,Q4_Validation_Base!A:A,F57,Q4_Validation_Base!B:B,G57,Q4_Validation_Base!C:C,H57)/J57</f>
        <v>3.46218487394958</v>
      </c>
      <c r="Q57" s="5" t="str">
        <f t="shared" si="1"/>
        <v>PASS</v>
      </c>
      <c r="R57" s="5">
        <f>Q4_SQL_Error_Card_Repetition!O56</f>
        <v>53.781500000000001</v>
      </c>
      <c r="S57" s="8">
        <f t="shared" si="2"/>
        <v>53.781512605042018</v>
      </c>
      <c r="T57" s="5" t="str">
        <f t="shared" si="3"/>
        <v>PASS</v>
      </c>
      <c r="U57" s="5">
        <f>Q4_SQL_Error_Card_Repetition!Q56</f>
        <v>8.2523999999999997</v>
      </c>
      <c r="V57" s="8">
        <f>_xlfn.MAXIFS(Q4_Validation_Base!F:F,Q4_Validation_Base!A:A,F57,Q4_Validation_Base!B:B,G57,Q4_Validation_Base!C:C,H57)/SUMIFS(Q4_Validation_Base!F:F,Q4_Validation_Base!A:A,F57,Q4_Validation_Base!B:B,G57,Q4_Validation_Base!C:C,H57)*100</f>
        <v>8.2524271844660202</v>
      </c>
      <c r="W57" s="5" t="str">
        <f t="shared" si="4"/>
        <v>PASS</v>
      </c>
      <c r="X57" s="5" t="str">
        <f>Q4_SQL_Error_Card_Repetition!R56</f>
        <v>repeat-concentrated</v>
      </c>
      <c r="Y57" s="5" t="str">
        <f t="shared" si="5"/>
        <v>repeat-concentrated</v>
      </c>
      <c r="Z57" s="5" t="str">
        <f t="shared" si="6"/>
        <v>PASS</v>
      </c>
    </row>
    <row r="58" spans="6:26">
      <c r="F58" s="5">
        <f>Q4_SQL_Error_Card_Repetition!A57</f>
        <v>5541</v>
      </c>
      <c r="G58" s="5">
        <f>Q4_SQL_Error_Card_Repetition!E57</f>
        <v>14</v>
      </c>
      <c r="H58" s="5" t="str">
        <f>Q4_SQL_Error_Card_Repetition!F57</f>
        <v>Chip Transaction</v>
      </c>
      <c r="I58" s="5">
        <f>Q4_SQL_Error_Card_Repetition!K57</f>
        <v>291</v>
      </c>
      <c r="J58" s="5">
        <f>COUNTIFS(Q4_Validation_Base!A:A,F58,Q4_Validation_Base!B:B,G58,Q4_Validation_Base!C:C,H58)</f>
        <v>291</v>
      </c>
      <c r="K58" s="5" t="str">
        <f t="shared" si="11"/>
        <v>PASS</v>
      </c>
      <c r="L58" s="5">
        <f>Q4_SQL_Error_Card_Repetition!M57</f>
        <v>137</v>
      </c>
      <c r="M58" s="1">
        <f>COUNTIFS(Q4_Validation_Base!A:A,F58,Q4_Validation_Base!B:B,G58,Q4_Validation_Base!C:C,H58,Q4_Validation_Base!F:F,"&gt;=2")</f>
        <v>137</v>
      </c>
      <c r="N58" s="5" t="str">
        <f t="shared" si="0"/>
        <v>PASS</v>
      </c>
      <c r="O58" s="6">
        <f>Q4_SQL_Error_Card_Repetition!N57</f>
        <v>3.3952</v>
      </c>
      <c r="P58" s="15">
        <f>SUMIFS(Q4_Validation_Base!F:F,Q4_Validation_Base!A:A,F58,Q4_Validation_Base!B:B,G58,Q4_Validation_Base!C:C,H58)/J58</f>
        <v>3.395189003436426</v>
      </c>
      <c r="Q58" s="5" t="str">
        <f t="shared" si="1"/>
        <v>PASS</v>
      </c>
      <c r="R58" s="5">
        <f>Q4_SQL_Error_Card_Repetition!O57</f>
        <v>47.079000000000001</v>
      </c>
      <c r="S58" s="8">
        <f t="shared" si="2"/>
        <v>47.079037800687281</v>
      </c>
      <c r="T58" s="5" t="str">
        <f t="shared" si="3"/>
        <v>PASS</v>
      </c>
      <c r="U58" s="5">
        <f>Q4_SQL_Error_Card_Repetition!Q57</f>
        <v>12.247</v>
      </c>
      <c r="V58" s="8">
        <f>_xlfn.MAXIFS(Q4_Validation_Base!F:F,Q4_Validation_Base!A:A,F58,Q4_Validation_Base!B:B,G58,Q4_Validation_Base!C:C,H58)/SUMIFS(Q4_Validation_Base!F:F,Q4_Validation_Base!A:A,F58,Q4_Validation_Base!B:B,G58,Q4_Validation_Base!C:C,H58)*100</f>
        <v>12.246963562753036</v>
      </c>
      <c r="W58" s="5" t="str">
        <f t="shared" si="4"/>
        <v>PASS</v>
      </c>
      <c r="X58" s="5" t="str">
        <f>Q4_SQL_Error_Card_Repetition!R57</f>
        <v>repeat-concentrated</v>
      </c>
      <c r="Y58" s="5" t="str">
        <f t="shared" si="5"/>
        <v>repeat-concentrated</v>
      </c>
      <c r="Z58" s="5" t="str">
        <f t="shared" si="6"/>
        <v>PASS</v>
      </c>
    </row>
    <row r="59" spans="6:26">
      <c r="F59" s="5">
        <f>Q4_SQL_Error_Card_Repetition!A58</f>
        <v>5541</v>
      </c>
      <c r="G59" s="5">
        <f>Q4_SQL_Error_Card_Repetition!E58</f>
        <v>14</v>
      </c>
      <c r="H59" s="5" t="str">
        <f>Q4_SQL_Error_Card_Repetition!F58</f>
        <v>Swipe Transaction</v>
      </c>
      <c r="I59" s="5">
        <f>Q4_SQL_Error_Card_Repetition!K58</f>
        <v>408</v>
      </c>
      <c r="J59" s="5">
        <f>COUNTIFS(Q4_Validation_Base!A:A,F59,Q4_Validation_Base!B:B,G59,Q4_Validation_Base!C:C,H59)</f>
        <v>408</v>
      </c>
      <c r="K59" s="5" t="str">
        <f t="shared" si="11"/>
        <v>PASS</v>
      </c>
      <c r="L59" s="5">
        <f>Q4_SQL_Error_Card_Repetition!M58</f>
        <v>199</v>
      </c>
      <c r="M59" s="1">
        <f>COUNTIFS(Q4_Validation_Base!A:A,F59,Q4_Validation_Base!B:B,G59,Q4_Validation_Base!C:C,H59,Q4_Validation_Base!F:F,"&gt;=2")</f>
        <v>199</v>
      </c>
      <c r="N59" s="5" t="str">
        <f t="shared" si="0"/>
        <v>PASS</v>
      </c>
      <c r="O59" s="6">
        <f>Q4_SQL_Error_Card_Repetition!N58</f>
        <v>3.3675999999999999</v>
      </c>
      <c r="P59" s="15">
        <f>SUMIFS(Q4_Validation_Base!F:F,Q4_Validation_Base!A:A,F59,Q4_Validation_Base!B:B,G59,Q4_Validation_Base!C:C,H59)/J59</f>
        <v>3.3676470588235294</v>
      </c>
      <c r="Q59" s="5" t="str">
        <f t="shared" si="1"/>
        <v>PASS</v>
      </c>
      <c r="R59" s="5">
        <f>Q4_SQL_Error_Card_Repetition!O58</f>
        <v>48.774500000000003</v>
      </c>
      <c r="S59" s="8">
        <f t="shared" si="2"/>
        <v>48.774509803921568</v>
      </c>
      <c r="T59" s="5" t="str">
        <f t="shared" si="3"/>
        <v>PASS</v>
      </c>
      <c r="U59" s="5">
        <f>Q4_SQL_Error_Card_Repetition!Q58</f>
        <v>3.6389999999999998</v>
      </c>
      <c r="V59" s="8">
        <f>_xlfn.MAXIFS(Q4_Validation_Base!F:F,Q4_Validation_Base!A:A,F59,Q4_Validation_Base!B:B,G59,Q4_Validation_Base!C:C,H59)/SUMIFS(Q4_Validation_Base!F:F,Q4_Validation_Base!A:A,F59,Q4_Validation_Base!B:B,G59,Q4_Validation_Base!C:C,H59)*100</f>
        <v>3.6390101892285296</v>
      </c>
      <c r="W59" s="5" t="str">
        <f t="shared" si="4"/>
        <v>PASS</v>
      </c>
      <c r="X59" s="5" t="str">
        <f>Q4_SQL_Error_Card_Repetition!R58</f>
        <v>repeat-concentrated</v>
      </c>
      <c r="Y59" s="5" t="str">
        <f t="shared" si="5"/>
        <v>repeat-concentrated</v>
      </c>
      <c r="Z59" s="5" t="str">
        <f t="shared" si="6"/>
        <v>PASS</v>
      </c>
    </row>
    <row r="60" spans="6:26">
      <c r="F60" s="5">
        <f>Q4_SQL_Error_Card_Repetition!A59</f>
        <v>7801</v>
      </c>
      <c r="G60" s="5">
        <f>Q4_SQL_Error_Card_Repetition!E59</f>
        <v>22</v>
      </c>
      <c r="H60" s="5" t="str">
        <f>Q4_SQL_Error_Card_Repetition!F59</f>
        <v>Online Transaction</v>
      </c>
      <c r="I60" s="5">
        <f>Q4_SQL_Error_Card_Repetition!K59</f>
        <v>9</v>
      </c>
      <c r="J60" s="5">
        <f>COUNTIFS(Q4_Validation_Base!A:A,F60,Q4_Validation_Base!B:B,G60,Q4_Validation_Base!C:C,H60)</f>
        <v>9</v>
      </c>
      <c r="K60" s="5" t="str">
        <f t="shared" si="11"/>
        <v>PASS</v>
      </c>
      <c r="L60" s="5">
        <f>Q4_SQL_Error_Card_Repetition!M59</f>
        <v>2</v>
      </c>
      <c r="M60" s="1">
        <f>COUNTIFS(Q4_Validation_Base!A:A,F60,Q4_Validation_Base!B:B,G60,Q4_Validation_Base!C:C,H60,Q4_Validation_Base!F:F,"&gt;=2")</f>
        <v>2</v>
      </c>
      <c r="N60" s="5" t="str">
        <f t="shared" si="0"/>
        <v>PASS</v>
      </c>
      <c r="O60" s="6">
        <f>Q4_SQL_Error_Card_Repetition!N59</f>
        <v>3.3332999999999999</v>
      </c>
      <c r="P60" s="15">
        <f>SUMIFS(Q4_Validation_Base!F:F,Q4_Validation_Base!A:A,F60,Q4_Validation_Base!B:B,G60,Q4_Validation_Base!C:C,H60)/J60</f>
        <v>3.3333333333333335</v>
      </c>
      <c r="Q60" s="5" t="str">
        <f t="shared" si="1"/>
        <v>PASS</v>
      </c>
      <c r="R60" s="5">
        <f>Q4_SQL_Error_Card_Repetition!O59</f>
        <v>22.222200000000001</v>
      </c>
      <c r="S60" s="8">
        <f t="shared" si="2"/>
        <v>22.222222222222221</v>
      </c>
      <c r="T60" s="5" t="str">
        <f t="shared" si="3"/>
        <v>PASS</v>
      </c>
      <c r="U60" s="5">
        <f>Q4_SQL_Error_Card_Repetition!Q59</f>
        <v>53.333300000000001</v>
      </c>
      <c r="V60" s="8">
        <f>_xlfn.MAXIFS(Q4_Validation_Base!F:F,Q4_Validation_Base!A:A,F60,Q4_Validation_Base!B:B,G60,Q4_Validation_Base!C:C,H60)/SUMIFS(Q4_Validation_Base!F:F,Q4_Validation_Base!A:A,F60,Q4_Validation_Base!B:B,G60,Q4_Validation_Base!C:C,H60)*100</f>
        <v>53.333333333333336</v>
      </c>
      <c r="W60" s="5" t="str">
        <f t="shared" si="4"/>
        <v>PASS</v>
      </c>
      <c r="X60" s="5" t="str">
        <f>Q4_SQL_Error_Card_Repetition!R59</f>
        <v>repeat-concentrated</v>
      </c>
      <c r="Y60" s="5" t="str">
        <f t="shared" si="5"/>
        <v>repeat-concentrated</v>
      </c>
      <c r="Z60" s="5" t="str">
        <f t="shared" si="6"/>
        <v>PASS</v>
      </c>
    </row>
    <row r="61" spans="6:26">
      <c r="F61" s="5">
        <f>Q4_SQL_Error_Card_Repetition!A60</f>
        <v>4111</v>
      </c>
      <c r="G61" s="5">
        <f>Q4_SQL_Error_Card_Repetition!E60</f>
        <v>19</v>
      </c>
      <c r="H61" s="5" t="str">
        <f>Q4_SQL_Error_Card_Repetition!F60</f>
        <v>Chip Transaction</v>
      </c>
      <c r="I61" s="5">
        <f>Q4_SQL_Error_Card_Repetition!K60</f>
        <v>5</v>
      </c>
      <c r="J61" s="5">
        <f>COUNTIFS(Q4_Validation_Base!A:A,F61,Q4_Validation_Base!B:B,G61,Q4_Validation_Base!C:C,H61)</f>
        <v>5</v>
      </c>
      <c r="K61" s="5" t="str">
        <f t="shared" si="11"/>
        <v>PASS</v>
      </c>
      <c r="L61" s="5">
        <f>Q4_SQL_Error_Card_Repetition!M60</f>
        <v>3</v>
      </c>
      <c r="M61" s="1">
        <f>COUNTIFS(Q4_Validation_Base!A:A,F61,Q4_Validation_Base!B:B,G61,Q4_Validation_Base!C:C,H61,Q4_Validation_Base!F:F,"&gt;=2")</f>
        <v>3</v>
      </c>
      <c r="N61" s="5" t="str">
        <f t="shared" si="0"/>
        <v>PASS</v>
      </c>
      <c r="O61" s="6">
        <f>Q4_SQL_Error_Card_Repetition!N60</f>
        <v>3.2</v>
      </c>
      <c r="P61" s="15">
        <f>SUMIFS(Q4_Validation_Base!F:F,Q4_Validation_Base!A:A,F61,Q4_Validation_Base!B:B,G61,Q4_Validation_Base!C:C,H61)/J61</f>
        <v>3.2</v>
      </c>
      <c r="Q61" s="5" t="str">
        <f t="shared" si="1"/>
        <v>PASS</v>
      </c>
      <c r="R61" s="5">
        <f>Q4_SQL_Error_Card_Repetition!O60</f>
        <v>60</v>
      </c>
      <c r="S61" s="8">
        <f t="shared" si="2"/>
        <v>60</v>
      </c>
      <c r="T61" s="5" t="str">
        <f t="shared" si="3"/>
        <v>PASS</v>
      </c>
      <c r="U61" s="5">
        <f>Q4_SQL_Error_Card_Repetition!Q60</f>
        <v>43.75</v>
      </c>
      <c r="V61" s="8">
        <f>_xlfn.MAXIFS(Q4_Validation_Base!F:F,Q4_Validation_Base!A:A,F61,Q4_Validation_Base!B:B,G61,Q4_Validation_Base!C:C,H61)/SUMIFS(Q4_Validation_Base!F:F,Q4_Validation_Base!A:A,F61,Q4_Validation_Base!B:B,G61,Q4_Validation_Base!C:C,H61)*100</f>
        <v>43.75</v>
      </c>
      <c r="W61" s="5" t="str">
        <f t="shared" si="4"/>
        <v>PASS</v>
      </c>
      <c r="X61" s="5" t="str">
        <f>Q4_SQL_Error_Card_Repetition!R60</f>
        <v>repeat-concentrated</v>
      </c>
      <c r="Y61" s="5" t="str">
        <f t="shared" si="5"/>
        <v>repeat-concentrated</v>
      </c>
      <c r="Z61" s="5" t="str">
        <f t="shared" si="6"/>
        <v>PASS</v>
      </c>
    </row>
    <row r="62" spans="6:26">
      <c r="F62" s="5">
        <f>Q4_SQL_Error_Card_Repetition!A61</f>
        <v>4829</v>
      </c>
      <c r="G62" s="5">
        <f>Q4_SQL_Error_Card_Repetition!E61</f>
        <v>10</v>
      </c>
      <c r="H62" s="5" t="str">
        <f>Q4_SQL_Error_Card_Repetition!F61</f>
        <v>Swipe Transaction</v>
      </c>
      <c r="I62" s="5">
        <f>Q4_SQL_Error_Card_Repetition!K61</f>
        <v>169</v>
      </c>
      <c r="J62" s="5">
        <f>COUNTIFS(Q4_Validation_Base!A:A,F62,Q4_Validation_Base!B:B,G62,Q4_Validation_Base!C:C,H62)</f>
        <v>169</v>
      </c>
      <c r="K62" s="5" t="str">
        <f t="shared" si="11"/>
        <v>PASS</v>
      </c>
      <c r="L62" s="5">
        <f>Q4_SQL_Error_Card_Repetition!M61</f>
        <v>82</v>
      </c>
      <c r="M62" s="1">
        <f>COUNTIFS(Q4_Validation_Base!A:A,F62,Q4_Validation_Base!B:B,G62,Q4_Validation_Base!C:C,H62,Q4_Validation_Base!F:F,"&gt;=2")</f>
        <v>82</v>
      </c>
      <c r="N62" s="5" t="str">
        <f t="shared" si="0"/>
        <v>PASS</v>
      </c>
      <c r="O62" s="6">
        <f>Q4_SQL_Error_Card_Repetition!N61</f>
        <v>3.1657000000000002</v>
      </c>
      <c r="P62" s="15">
        <f>SUMIFS(Q4_Validation_Base!F:F,Q4_Validation_Base!A:A,F62,Q4_Validation_Base!B:B,G62,Q4_Validation_Base!C:C,H62)/J62</f>
        <v>3.165680473372781</v>
      </c>
      <c r="Q62" s="5" t="str">
        <f t="shared" si="1"/>
        <v>PASS</v>
      </c>
      <c r="R62" s="5">
        <f>Q4_SQL_Error_Card_Repetition!O61</f>
        <v>48.520699999999998</v>
      </c>
      <c r="S62" s="8">
        <f t="shared" si="2"/>
        <v>48.520710059171599</v>
      </c>
      <c r="T62" s="5" t="str">
        <f t="shared" si="3"/>
        <v>PASS</v>
      </c>
      <c r="U62" s="5">
        <f>Q4_SQL_Error_Card_Repetition!Q61</f>
        <v>10.654199999999999</v>
      </c>
      <c r="V62" s="8">
        <f>_xlfn.MAXIFS(Q4_Validation_Base!F:F,Q4_Validation_Base!A:A,F62,Q4_Validation_Base!B:B,G62,Q4_Validation_Base!C:C,H62)/SUMIFS(Q4_Validation_Base!F:F,Q4_Validation_Base!A:A,F62,Q4_Validation_Base!B:B,G62,Q4_Validation_Base!C:C,H62)*100</f>
        <v>10.654205607476635</v>
      </c>
      <c r="W62" s="5" t="str">
        <f t="shared" si="4"/>
        <v>PASS</v>
      </c>
      <c r="X62" s="5" t="str">
        <f>Q4_SQL_Error_Card_Repetition!R61</f>
        <v>repeat-concentrated</v>
      </c>
      <c r="Y62" s="5" t="str">
        <f t="shared" si="5"/>
        <v>repeat-concentrated</v>
      </c>
      <c r="Z62" s="5" t="str">
        <f t="shared" si="6"/>
        <v>PASS</v>
      </c>
    </row>
    <row r="63" spans="6:26">
      <c r="F63" s="5">
        <f>Q4_SQL_Error_Card_Repetition!A62</f>
        <v>7995</v>
      </c>
      <c r="G63" s="5">
        <f>Q4_SQL_Error_Card_Repetition!E62</f>
        <v>20</v>
      </c>
      <c r="H63" s="5" t="str">
        <f>Q4_SQL_Error_Card_Repetition!F62</f>
        <v>Swipe Transaction</v>
      </c>
      <c r="I63" s="5">
        <f>Q4_SQL_Error_Card_Repetition!K62</f>
        <v>12</v>
      </c>
      <c r="J63" s="5">
        <f>COUNTIFS(Q4_Validation_Base!A:A,F63,Q4_Validation_Base!B:B,G63,Q4_Validation_Base!C:C,H63)</f>
        <v>12</v>
      </c>
      <c r="K63" s="5" t="str">
        <f t="shared" si="11"/>
        <v>PASS</v>
      </c>
      <c r="L63" s="5">
        <f>Q4_SQL_Error_Card_Repetition!M62</f>
        <v>5</v>
      </c>
      <c r="M63" s="1">
        <f>COUNTIFS(Q4_Validation_Base!A:A,F63,Q4_Validation_Base!B:B,G63,Q4_Validation_Base!C:C,H63,Q4_Validation_Base!F:F,"&gt;=2")</f>
        <v>5</v>
      </c>
      <c r="N63" s="5" t="str">
        <f t="shared" si="0"/>
        <v>PASS</v>
      </c>
      <c r="O63" s="6">
        <f>Q4_SQL_Error_Card_Repetition!N62</f>
        <v>3.0832999999999999</v>
      </c>
      <c r="P63" s="15">
        <f>SUMIFS(Q4_Validation_Base!F:F,Q4_Validation_Base!A:A,F63,Q4_Validation_Base!B:B,G63,Q4_Validation_Base!C:C,H63)/J63</f>
        <v>3.0833333333333335</v>
      </c>
      <c r="Q63" s="5" t="str">
        <f t="shared" si="1"/>
        <v>PASS</v>
      </c>
      <c r="R63" s="5">
        <f>Q4_SQL_Error_Card_Repetition!O62</f>
        <v>41.666699999999999</v>
      </c>
      <c r="S63" s="8">
        <f t="shared" si="2"/>
        <v>41.666666666666671</v>
      </c>
      <c r="T63" s="5" t="str">
        <f t="shared" si="3"/>
        <v>PASS</v>
      </c>
      <c r="U63" s="5">
        <f>Q4_SQL_Error_Card_Repetition!Q62</f>
        <v>24.324300000000001</v>
      </c>
      <c r="V63" s="8">
        <f>_xlfn.MAXIFS(Q4_Validation_Base!F:F,Q4_Validation_Base!A:A,F63,Q4_Validation_Base!B:B,G63,Q4_Validation_Base!C:C,H63)/SUMIFS(Q4_Validation_Base!F:F,Q4_Validation_Base!A:A,F63,Q4_Validation_Base!B:B,G63,Q4_Validation_Base!C:C,H63)*100</f>
        <v>24.324324324324326</v>
      </c>
      <c r="W63" s="5" t="str">
        <f t="shared" si="4"/>
        <v>PASS</v>
      </c>
      <c r="X63" s="5" t="str">
        <f>Q4_SQL_Error_Card_Repetition!R62</f>
        <v>repeat-concentrated</v>
      </c>
      <c r="Y63" s="5" t="str">
        <f t="shared" si="5"/>
        <v>repeat-concentrated</v>
      </c>
      <c r="Z63" s="5" t="str">
        <f t="shared" si="6"/>
        <v>PASS</v>
      </c>
    </row>
    <row r="64" spans="6:26">
      <c r="F64" s="5">
        <f>Q4_SQL_Error_Card_Repetition!A63</f>
        <v>4829</v>
      </c>
      <c r="G64" s="5">
        <f>Q4_SQL_Error_Card_Repetition!E63</f>
        <v>11</v>
      </c>
      <c r="H64" s="5" t="str">
        <f>Q4_SQL_Error_Card_Repetition!F63</f>
        <v>Chip Transaction</v>
      </c>
      <c r="I64" s="5">
        <f>Q4_SQL_Error_Card_Repetition!K63</f>
        <v>139</v>
      </c>
      <c r="J64" s="5">
        <f>COUNTIFS(Q4_Validation_Base!A:A,F64,Q4_Validation_Base!B:B,G64,Q4_Validation_Base!C:C,H64)</f>
        <v>139</v>
      </c>
      <c r="K64" s="5" t="str">
        <f t="shared" si="11"/>
        <v>PASS</v>
      </c>
      <c r="L64" s="5">
        <f>Q4_SQL_Error_Card_Repetition!M63</f>
        <v>66</v>
      </c>
      <c r="M64" s="1">
        <f>COUNTIFS(Q4_Validation_Base!A:A,F64,Q4_Validation_Base!B:B,G64,Q4_Validation_Base!C:C,H64,Q4_Validation_Base!F:F,"&gt;=2")</f>
        <v>66</v>
      </c>
      <c r="N64" s="5" t="str">
        <f t="shared" si="0"/>
        <v>PASS</v>
      </c>
      <c r="O64" s="6">
        <f>Q4_SQL_Error_Card_Repetition!N63</f>
        <v>3.0718999999999999</v>
      </c>
      <c r="P64" s="15">
        <f>SUMIFS(Q4_Validation_Base!F:F,Q4_Validation_Base!A:A,F64,Q4_Validation_Base!B:B,G64,Q4_Validation_Base!C:C,H64)/J64</f>
        <v>3.0719424460431655</v>
      </c>
      <c r="Q64" s="5" t="str">
        <f t="shared" si="1"/>
        <v>PASS</v>
      </c>
      <c r="R64" s="5">
        <f>Q4_SQL_Error_Card_Repetition!O63</f>
        <v>47.481999999999999</v>
      </c>
      <c r="S64" s="8">
        <f t="shared" si="2"/>
        <v>47.482014388489205</v>
      </c>
      <c r="T64" s="5" t="str">
        <f t="shared" si="3"/>
        <v>PASS</v>
      </c>
      <c r="U64" s="5">
        <f>Q4_SQL_Error_Card_Repetition!Q63</f>
        <v>6.7915999999999999</v>
      </c>
      <c r="V64" s="8">
        <f>_xlfn.MAXIFS(Q4_Validation_Base!F:F,Q4_Validation_Base!A:A,F64,Q4_Validation_Base!B:B,G64,Q4_Validation_Base!C:C,H64)/SUMIFS(Q4_Validation_Base!F:F,Q4_Validation_Base!A:A,F64,Q4_Validation_Base!B:B,G64,Q4_Validation_Base!C:C,H64)*100</f>
        <v>6.7915690866510543</v>
      </c>
      <c r="W64" s="5" t="str">
        <f t="shared" si="4"/>
        <v>PASS</v>
      </c>
      <c r="X64" s="5" t="str">
        <f>Q4_SQL_Error_Card_Repetition!R63</f>
        <v>repeat-concentrated</v>
      </c>
      <c r="Y64" s="5" t="str">
        <f t="shared" si="5"/>
        <v>repeat-concentrated</v>
      </c>
      <c r="Z64" s="5" t="str">
        <f t="shared" si="6"/>
        <v>PASS</v>
      </c>
    </row>
    <row r="65" spans="6:26">
      <c r="F65" s="5">
        <f>Q4_SQL_Error_Card_Repetition!A64</f>
        <v>7538</v>
      </c>
      <c r="G65" s="5">
        <f>Q4_SQL_Error_Card_Repetition!E64</f>
        <v>2</v>
      </c>
      <c r="H65" s="5" t="str">
        <f>Q4_SQL_Error_Card_Repetition!F64</f>
        <v>Swipe Transaction</v>
      </c>
      <c r="I65" s="5">
        <f>Q4_SQL_Error_Card_Repetition!K64</f>
        <v>10</v>
      </c>
      <c r="J65" s="5">
        <f>COUNTIFS(Q4_Validation_Base!A:A,F65,Q4_Validation_Base!B:B,G65,Q4_Validation_Base!C:C,H65)</f>
        <v>10</v>
      </c>
      <c r="K65" s="5" t="str">
        <f t="shared" si="11"/>
        <v>PASS</v>
      </c>
      <c r="L65" s="5">
        <f>Q4_SQL_Error_Card_Repetition!M64</f>
        <v>6</v>
      </c>
      <c r="M65" s="1">
        <f>COUNTIFS(Q4_Validation_Base!A:A,F65,Q4_Validation_Base!B:B,G65,Q4_Validation_Base!C:C,H65,Q4_Validation_Base!F:F,"&gt;=2")</f>
        <v>6</v>
      </c>
      <c r="N65" s="5" t="str">
        <f t="shared" si="0"/>
        <v>PASS</v>
      </c>
      <c r="O65" s="6">
        <f>Q4_SQL_Error_Card_Repetition!N64</f>
        <v>3</v>
      </c>
      <c r="P65" s="15">
        <f>SUMIFS(Q4_Validation_Base!F:F,Q4_Validation_Base!A:A,F65,Q4_Validation_Base!B:B,G65,Q4_Validation_Base!C:C,H65)/J65</f>
        <v>3</v>
      </c>
      <c r="Q65" s="5" t="str">
        <f t="shared" si="1"/>
        <v>PASS</v>
      </c>
      <c r="R65" s="5">
        <f>Q4_SQL_Error_Card_Repetition!O64</f>
        <v>60</v>
      </c>
      <c r="S65" s="8">
        <f t="shared" si="2"/>
        <v>60</v>
      </c>
      <c r="T65" s="5" t="str">
        <f t="shared" si="3"/>
        <v>PASS</v>
      </c>
      <c r="U65" s="5">
        <f>Q4_SQL_Error_Card_Repetition!Q64</f>
        <v>23.333300000000001</v>
      </c>
      <c r="V65" s="8">
        <f>_xlfn.MAXIFS(Q4_Validation_Base!F:F,Q4_Validation_Base!A:A,F65,Q4_Validation_Base!B:B,G65,Q4_Validation_Base!C:C,H65)/SUMIFS(Q4_Validation_Base!F:F,Q4_Validation_Base!A:A,F65,Q4_Validation_Base!B:B,G65,Q4_Validation_Base!C:C,H65)*100</f>
        <v>23.333333333333332</v>
      </c>
      <c r="W65" s="5" t="str">
        <f t="shared" si="4"/>
        <v>PASS</v>
      </c>
      <c r="X65" s="5" t="str">
        <f>Q4_SQL_Error_Card_Repetition!R64</f>
        <v>repeat-concentrated</v>
      </c>
      <c r="Y65" s="5" t="str">
        <f t="shared" si="5"/>
        <v>repeat-concentrated</v>
      </c>
      <c r="Z65" s="5" t="str">
        <f t="shared" si="6"/>
        <v>PASS</v>
      </c>
    </row>
    <row r="66" spans="6:26">
      <c r="F66" s="5">
        <f>Q4_SQL_Error_Card_Repetition!A65</f>
        <v>4111</v>
      </c>
      <c r="G66" s="5">
        <f>Q4_SQL_Error_Card_Repetition!E65</f>
        <v>8</v>
      </c>
      <c r="H66" s="5" t="str">
        <f>Q4_SQL_Error_Card_Repetition!F65</f>
        <v>Swipe Transaction</v>
      </c>
      <c r="I66" s="5">
        <f>Q4_SQL_Error_Card_Repetition!K65</f>
        <v>49</v>
      </c>
      <c r="J66" s="5">
        <f>COUNTIFS(Q4_Validation_Base!A:A,F66,Q4_Validation_Base!B:B,G66,Q4_Validation_Base!C:C,H66)</f>
        <v>49</v>
      </c>
      <c r="K66" s="5" t="str">
        <f t="shared" si="11"/>
        <v>PASS</v>
      </c>
      <c r="L66" s="5">
        <f>Q4_SQL_Error_Card_Repetition!M65</f>
        <v>26</v>
      </c>
      <c r="M66" s="1">
        <f>COUNTIFS(Q4_Validation_Base!A:A,F66,Q4_Validation_Base!B:B,G66,Q4_Validation_Base!C:C,H66,Q4_Validation_Base!F:F,"&gt;=2")</f>
        <v>26</v>
      </c>
      <c r="N66" s="5" t="str">
        <f t="shared" si="0"/>
        <v>PASS</v>
      </c>
      <c r="O66" s="6">
        <f>Q4_SQL_Error_Card_Repetition!N65</f>
        <v>3</v>
      </c>
      <c r="P66" s="15">
        <f>SUMIFS(Q4_Validation_Base!F:F,Q4_Validation_Base!A:A,F66,Q4_Validation_Base!B:B,G66,Q4_Validation_Base!C:C,H66)/J66</f>
        <v>3</v>
      </c>
      <c r="Q66" s="5" t="str">
        <f t="shared" si="1"/>
        <v>PASS</v>
      </c>
      <c r="R66" s="5">
        <f>Q4_SQL_Error_Card_Repetition!O65</f>
        <v>53.061199999999999</v>
      </c>
      <c r="S66" s="8">
        <f t="shared" si="2"/>
        <v>53.061224489795919</v>
      </c>
      <c r="T66" s="5" t="str">
        <f t="shared" si="3"/>
        <v>PASS</v>
      </c>
      <c r="U66" s="5">
        <f>Q4_SQL_Error_Card_Repetition!Q65</f>
        <v>8.1632999999999996</v>
      </c>
      <c r="V66" s="8">
        <f>_xlfn.MAXIFS(Q4_Validation_Base!F:F,Q4_Validation_Base!A:A,F66,Q4_Validation_Base!B:B,G66,Q4_Validation_Base!C:C,H66)/SUMIFS(Q4_Validation_Base!F:F,Q4_Validation_Base!A:A,F66,Q4_Validation_Base!B:B,G66,Q4_Validation_Base!C:C,H66)*100</f>
        <v>8.1632653061224492</v>
      </c>
      <c r="W66" s="5" t="str">
        <f t="shared" si="4"/>
        <v>PASS</v>
      </c>
      <c r="X66" s="5" t="str">
        <f>Q4_SQL_Error_Card_Repetition!R65</f>
        <v>repeat-concentrated</v>
      </c>
      <c r="Y66" s="5" t="str">
        <f t="shared" si="5"/>
        <v>repeat-concentrated</v>
      </c>
      <c r="Z66" s="5" t="str">
        <f t="shared" si="6"/>
        <v>PASS</v>
      </c>
    </row>
    <row r="67" spans="6:26">
      <c r="F67" s="5">
        <f>Q4_SQL_Error_Card_Repetition!A66</f>
        <v>5300</v>
      </c>
      <c r="G67" s="5">
        <f>Q4_SQL_Error_Card_Repetition!E66</f>
        <v>0</v>
      </c>
      <c r="H67" s="5" t="str">
        <f>Q4_SQL_Error_Card_Repetition!F66</f>
        <v>Chip Transaction</v>
      </c>
      <c r="I67" s="5">
        <f>Q4_SQL_Error_Card_Repetition!K66</f>
        <v>27</v>
      </c>
      <c r="J67" s="5">
        <f>COUNTIFS(Q4_Validation_Base!A:A,F67,Q4_Validation_Base!B:B,G67,Q4_Validation_Base!C:C,H67)</f>
        <v>27</v>
      </c>
      <c r="K67" s="5" t="str">
        <f t="shared" si="11"/>
        <v>PASS</v>
      </c>
      <c r="L67" s="5">
        <f>Q4_SQL_Error_Card_Repetition!M66</f>
        <v>11</v>
      </c>
      <c r="M67" s="1">
        <f>COUNTIFS(Q4_Validation_Base!A:A,F67,Q4_Validation_Base!B:B,G67,Q4_Validation_Base!C:C,H67,Q4_Validation_Base!F:F,"&gt;=2")</f>
        <v>11</v>
      </c>
      <c r="N67" s="5" t="str">
        <f t="shared" si="0"/>
        <v>PASS</v>
      </c>
      <c r="O67" s="6">
        <f>Q4_SQL_Error_Card_Repetition!N66</f>
        <v>2.9630000000000001</v>
      </c>
      <c r="P67" s="15">
        <f>SUMIFS(Q4_Validation_Base!F:F,Q4_Validation_Base!A:A,F67,Q4_Validation_Base!B:B,G67,Q4_Validation_Base!C:C,H67)/J67</f>
        <v>2.9629629629629628</v>
      </c>
      <c r="Q67" s="5" t="str">
        <f t="shared" si="1"/>
        <v>PASS</v>
      </c>
      <c r="R67" s="5">
        <f>Q4_SQL_Error_Card_Repetition!O66</f>
        <v>40.740699999999997</v>
      </c>
      <c r="S67" s="8">
        <f t="shared" si="2"/>
        <v>40.74074074074074</v>
      </c>
      <c r="T67" s="5" t="str">
        <f t="shared" si="3"/>
        <v>PASS</v>
      </c>
      <c r="U67" s="5">
        <f>Q4_SQL_Error_Card_Repetition!Q66</f>
        <v>18.75</v>
      </c>
      <c r="V67" s="8">
        <f>_xlfn.MAXIFS(Q4_Validation_Base!F:F,Q4_Validation_Base!A:A,F67,Q4_Validation_Base!B:B,G67,Q4_Validation_Base!C:C,H67)/SUMIFS(Q4_Validation_Base!F:F,Q4_Validation_Base!A:A,F67,Q4_Validation_Base!B:B,G67,Q4_Validation_Base!C:C,H67)*100</f>
        <v>18.75</v>
      </c>
      <c r="W67" s="5" t="str">
        <f t="shared" si="4"/>
        <v>PASS</v>
      </c>
      <c r="X67" s="5" t="str">
        <f>Q4_SQL_Error_Card_Repetition!R66</f>
        <v>repeat-concentrated</v>
      </c>
      <c r="Y67" s="5" t="str">
        <f t="shared" si="5"/>
        <v>repeat-concentrated</v>
      </c>
      <c r="Z67" s="5" t="str">
        <f t="shared" si="6"/>
        <v>PASS</v>
      </c>
    </row>
    <row r="68" spans="6:26">
      <c r="F68" s="5">
        <f>Q4_SQL_Error_Card_Repetition!A67</f>
        <v>4829</v>
      </c>
      <c r="G68" s="5">
        <f>Q4_SQL_Error_Card_Repetition!E67</f>
        <v>3</v>
      </c>
      <c r="H68" s="5" t="str">
        <f>Q4_SQL_Error_Card_Repetition!F67</f>
        <v>Chip Transaction</v>
      </c>
      <c r="I68" s="5">
        <f>Q4_SQL_Error_Card_Repetition!K67</f>
        <v>13</v>
      </c>
      <c r="J68" s="5">
        <f>COUNTIFS(Q4_Validation_Base!A:A,F68,Q4_Validation_Base!B:B,G68,Q4_Validation_Base!C:C,H68)</f>
        <v>13</v>
      </c>
      <c r="K68" s="5" t="str">
        <f t="shared" si="11"/>
        <v>PASS</v>
      </c>
      <c r="L68" s="5">
        <f>Q4_SQL_Error_Card_Repetition!M67</f>
        <v>9</v>
      </c>
      <c r="M68" s="1">
        <f>COUNTIFS(Q4_Validation_Base!A:A,F68,Q4_Validation_Base!B:B,G68,Q4_Validation_Base!C:C,H68,Q4_Validation_Base!F:F,"&gt;=2")</f>
        <v>9</v>
      </c>
      <c r="N68" s="5" t="str">
        <f t="shared" ref="N68:N131" si="12">IF(L68=M68,"PASS","FAIL")</f>
        <v>PASS</v>
      </c>
      <c r="O68" s="6">
        <f>Q4_SQL_Error_Card_Repetition!N67</f>
        <v>2.9230999999999998</v>
      </c>
      <c r="P68" s="15">
        <f>SUMIFS(Q4_Validation_Base!F:F,Q4_Validation_Base!A:A,F68,Q4_Validation_Base!B:B,G68,Q4_Validation_Base!C:C,H68)/J68</f>
        <v>2.9230769230769229</v>
      </c>
      <c r="Q68" s="5" t="str">
        <f t="shared" ref="Q68:Q131" si="13">IF(ROUND(O68,4)=ROUND(P68,4),"PASS","FAIL")</f>
        <v>PASS</v>
      </c>
      <c r="R68" s="5">
        <f>Q4_SQL_Error_Card_Repetition!O67</f>
        <v>69.230800000000002</v>
      </c>
      <c r="S68" s="8">
        <f t="shared" ref="S68:S131" si="14">M68/J68*100</f>
        <v>69.230769230769226</v>
      </c>
      <c r="T68" s="5" t="str">
        <f t="shared" ref="T68:T131" si="15">IF(ABS(R68-S68)&lt;=0.0002,"PASS","FAIL")</f>
        <v>PASS</v>
      </c>
      <c r="U68" s="5">
        <f>Q4_SQL_Error_Card_Repetition!Q67</f>
        <v>26.315799999999999</v>
      </c>
      <c r="V68" s="8">
        <f>_xlfn.MAXIFS(Q4_Validation_Base!F:F,Q4_Validation_Base!A:A,F68,Q4_Validation_Base!B:B,G68,Q4_Validation_Base!C:C,H68)/SUMIFS(Q4_Validation_Base!F:F,Q4_Validation_Base!A:A,F68,Q4_Validation_Base!B:B,G68,Q4_Validation_Base!C:C,H68)*100</f>
        <v>26.315789473684209</v>
      </c>
      <c r="W68" s="5" t="str">
        <f t="shared" ref="W68:W131" si="16">IF(ABS(U68-V68)&lt;=0.0001,"PASS","FAIL")</f>
        <v>PASS</v>
      </c>
      <c r="X68" s="5" t="str">
        <f>Q4_SQL_Error_Card_Repetition!R67</f>
        <v>repeat-concentrated</v>
      </c>
      <c r="Y68" s="5" t="str">
        <f t="shared" ref="Y68:Y131" si="17">IF(P68&lt;1.5,"low-repeat",IF(P68&lt;2,"mixed","repeat-concentrated"))</f>
        <v>repeat-concentrated</v>
      </c>
      <c r="Z68" s="5" t="str">
        <f t="shared" ref="Z68:Z131" si="18">IF(X68=Y68,"PASS","FAIL")</f>
        <v>PASS</v>
      </c>
    </row>
    <row r="69" spans="6:26">
      <c r="F69" s="5">
        <f>Q4_SQL_Error_Card_Repetition!A68</f>
        <v>4829</v>
      </c>
      <c r="G69" s="5">
        <f>Q4_SQL_Error_Card_Repetition!E68</f>
        <v>17</v>
      </c>
      <c r="H69" s="5" t="str">
        <f>Q4_SQL_Error_Card_Repetition!F68</f>
        <v>Swipe Transaction</v>
      </c>
      <c r="I69" s="5">
        <f>Q4_SQL_Error_Card_Repetition!K68</f>
        <v>84</v>
      </c>
      <c r="J69" s="5">
        <f>COUNTIFS(Q4_Validation_Base!A:A,F69,Q4_Validation_Base!B:B,G69,Q4_Validation_Base!C:C,H69)</f>
        <v>84</v>
      </c>
      <c r="K69" s="5" t="str">
        <f t="shared" si="11"/>
        <v>PASS</v>
      </c>
      <c r="L69" s="5">
        <f>Q4_SQL_Error_Card_Repetition!M68</f>
        <v>36</v>
      </c>
      <c r="M69" s="1">
        <f>COUNTIFS(Q4_Validation_Base!A:A,F69,Q4_Validation_Base!B:B,G69,Q4_Validation_Base!C:C,H69,Q4_Validation_Base!F:F,"&gt;=2")</f>
        <v>36</v>
      </c>
      <c r="N69" s="5" t="str">
        <f t="shared" si="12"/>
        <v>PASS</v>
      </c>
      <c r="O69" s="6">
        <f>Q4_SQL_Error_Card_Repetition!N68</f>
        <v>2.9047999999999998</v>
      </c>
      <c r="P69" s="15">
        <f>SUMIFS(Q4_Validation_Base!F:F,Q4_Validation_Base!A:A,F69,Q4_Validation_Base!B:B,G69,Q4_Validation_Base!C:C,H69)/J69</f>
        <v>2.9047619047619047</v>
      </c>
      <c r="Q69" s="5" t="str">
        <f t="shared" si="13"/>
        <v>PASS</v>
      </c>
      <c r="R69" s="5">
        <f>Q4_SQL_Error_Card_Repetition!O68</f>
        <v>42.857100000000003</v>
      </c>
      <c r="S69" s="8">
        <f t="shared" si="14"/>
        <v>42.857142857142854</v>
      </c>
      <c r="T69" s="5" t="str">
        <f t="shared" si="15"/>
        <v>PASS</v>
      </c>
      <c r="U69" s="5">
        <f>Q4_SQL_Error_Card_Repetition!Q68</f>
        <v>24.180299999999999</v>
      </c>
      <c r="V69" s="8">
        <f>_xlfn.MAXIFS(Q4_Validation_Base!F:F,Q4_Validation_Base!A:A,F69,Q4_Validation_Base!B:B,G69,Q4_Validation_Base!C:C,H69)/SUMIFS(Q4_Validation_Base!F:F,Q4_Validation_Base!A:A,F69,Q4_Validation_Base!B:B,G69,Q4_Validation_Base!C:C,H69)*100</f>
        <v>24.180327868852459</v>
      </c>
      <c r="W69" s="5" t="str">
        <f t="shared" si="16"/>
        <v>PASS</v>
      </c>
      <c r="X69" s="5" t="str">
        <f>Q4_SQL_Error_Card_Repetition!R68</f>
        <v>repeat-concentrated</v>
      </c>
      <c r="Y69" s="5" t="str">
        <f t="shared" si="17"/>
        <v>repeat-concentrated</v>
      </c>
      <c r="Z69" s="5" t="str">
        <f t="shared" si="18"/>
        <v>PASS</v>
      </c>
    </row>
    <row r="70" spans="6:26">
      <c r="F70" s="5">
        <f>Q4_SQL_Error_Card_Repetition!A69</f>
        <v>7995</v>
      </c>
      <c r="G70" s="5">
        <f>Q4_SQL_Error_Card_Repetition!E69</f>
        <v>20</v>
      </c>
      <c r="H70" s="5" t="str">
        <f>Q4_SQL_Error_Card_Repetition!F69</f>
        <v>Chip Transaction</v>
      </c>
      <c r="I70" s="5">
        <f>Q4_SQL_Error_Card_Repetition!K69</f>
        <v>9</v>
      </c>
      <c r="J70" s="5">
        <f>COUNTIFS(Q4_Validation_Base!A:A,F70,Q4_Validation_Base!B:B,G70,Q4_Validation_Base!C:C,H70)</f>
        <v>9</v>
      </c>
      <c r="K70" s="5" t="str">
        <f t="shared" ref="K70:K133" si="19">IF(I70=J70,"PASS","FAIL")</f>
        <v>PASS</v>
      </c>
      <c r="L70" s="5">
        <f>Q4_SQL_Error_Card_Repetition!M69</f>
        <v>5</v>
      </c>
      <c r="M70" s="1">
        <f>COUNTIFS(Q4_Validation_Base!A:A,F70,Q4_Validation_Base!B:B,G70,Q4_Validation_Base!C:C,H70,Q4_Validation_Base!F:F,"&gt;=2")</f>
        <v>5</v>
      </c>
      <c r="N70" s="5" t="str">
        <f t="shared" si="12"/>
        <v>PASS</v>
      </c>
      <c r="O70" s="6">
        <f>Q4_SQL_Error_Card_Repetition!N69</f>
        <v>2.8889</v>
      </c>
      <c r="P70" s="15">
        <f>SUMIFS(Q4_Validation_Base!F:F,Q4_Validation_Base!A:A,F70,Q4_Validation_Base!B:B,G70,Q4_Validation_Base!C:C,H70)/J70</f>
        <v>2.8888888888888888</v>
      </c>
      <c r="Q70" s="5" t="str">
        <f t="shared" si="13"/>
        <v>PASS</v>
      </c>
      <c r="R70" s="5">
        <f>Q4_SQL_Error_Card_Repetition!O69</f>
        <v>55.555599999999998</v>
      </c>
      <c r="S70" s="8">
        <f t="shared" si="14"/>
        <v>55.555555555555557</v>
      </c>
      <c r="T70" s="5" t="str">
        <f t="shared" si="15"/>
        <v>PASS</v>
      </c>
      <c r="U70" s="5">
        <f>Q4_SQL_Error_Card_Repetition!Q69</f>
        <v>30.769200000000001</v>
      </c>
      <c r="V70" s="8">
        <f>_xlfn.MAXIFS(Q4_Validation_Base!F:F,Q4_Validation_Base!A:A,F70,Q4_Validation_Base!B:B,G70,Q4_Validation_Base!C:C,H70)/SUMIFS(Q4_Validation_Base!F:F,Q4_Validation_Base!A:A,F70,Q4_Validation_Base!B:B,G70,Q4_Validation_Base!C:C,H70)*100</f>
        <v>30.76923076923077</v>
      </c>
      <c r="W70" s="5" t="str">
        <f t="shared" si="16"/>
        <v>PASS</v>
      </c>
      <c r="X70" s="5" t="str">
        <f>Q4_SQL_Error_Card_Repetition!R69</f>
        <v>repeat-concentrated</v>
      </c>
      <c r="Y70" s="5" t="str">
        <f t="shared" si="17"/>
        <v>repeat-concentrated</v>
      </c>
      <c r="Z70" s="5" t="str">
        <f t="shared" si="18"/>
        <v>PASS</v>
      </c>
    </row>
    <row r="71" spans="6:26">
      <c r="F71" s="5">
        <f>Q4_SQL_Error_Card_Repetition!A70</f>
        <v>4829</v>
      </c>
      <c r="G71" s="5">
        <f>Q4_SQL_Error_Card_Repetition!E70</f>
        <v>15</v>
      </c>
      <c r="H71" s="5" t="str">
        <f>Q4_SQL_Error_Card_Repetition!F70</f>
        <v>Chip Transaction</v>
      </c>
      <c r="I71" s="5">
        <f>Q4_SQL_Error_Card_Repetition!K70</f>
        <v>102</v>
      </c>
      <c r="J71" s="5">
        <f>COUNTIFS(Q4_Validation_Base!A:A,F71,Q4_Validation_Base!B:B,G71,Q4_Validation_Base!C:C,H71)</f>
        <v>102</v>
      </c>
      <c r="K71" s="5" t="str">
        <f t="shared" si="19"/>
        <v>PASS</v>
      </c>
      <c r="L71" s="5">
        <f>Q4_SQL_Error_Card_Repetition!M70</f>
        <v>50</v>
      </c>
      <c r="M71" s="1">
        <f>COUNTIFS(Q4_Validation_Base!A:A,F71,Q4_Validation_Base!B:B,G71,Q4_Validation_Base!C:C,H71,Q4_Validation_Base!F:F,"&gt;=2")</f>
        <v>50</v>
      </c>
      <c r="N71" s="5" t="str">
        <f t="shared" si="12"/>
        <v>PASS</v>
      </c>
      <c r="O71" s="6">
        <f>Q4_SQL_Error_Card_Repetition!N70</f>
        <v>2.8529</v>
      </c>
      <c r="P71" s="15">
        <f>SUMIFS(Q4_Validation_Base!F:F,Q4_Validation_Base!A:A,F71,Q4_Validation_Base!B:B,G71,Q4_Validation_Base!C:C,H71)/J71</f>
        <v>2.8529411764705883</v>
      </c>
      <c r="Q71" s="5" t="str">
        <f t="shared" si="13"/>
        <v>PASS</v>
      </c>
      <c r="R71" s="5">
        <f>Q4_SQL_Error_Card_Repetition!O70</f>
        <v>49.019599999999997</v>
      </c>
      <c r="S71" s="8">
        <f t="shared" si="14"/>
        <v>49.019607843137251</v>
      </c>
      <c r="T71" s="5" t="str">
        <f t="shared" si="15"/>
        <v>PASS</v>
      </c>
      <c r="U71" s="5">
        <f>Q4_SQL_Error_Card_Repetition!Q70</f>
        <v>12.3711</v>
      </c>
      <c r="V71" s="8">
        <f>_xlfn.MAXIFS(Q4_Validation_Base!F:F,Q4_Validation_Base!A:A,F71,Q4_Validation_Base!B:B,G71,Q4_Validation_Base!C:C,H71)/SUMIFS(Q4_Validation_Base!F:F,Q4_Validation_Base!A:A,F71,Q4_Validation_Base!B:B,G71,Q4_Validation_Base!C:C,H71)*100</f>
        <v>12.371134020618557</v>
      </c>
      <c r="W71" s="5" t="str">
        <f t="shared" si="16"/>
        <v>PASS</v>
      </c>
      <c r="X71" s="5" t="str">
        <f>Q4_SQL_Error_Card_Repetition!R70</f>
        <v>repeat-concentrated</v>
      </c>
      <c r="Y71" s="5" t="str">
        <f t="shared" si="17"/>
        <v>repeat-concentrated</v>
      </c>
      <c r="Z71" s="5" t="str">
        <f t="shared" si="18"/>
        <v>PASS</v>
      </c>
    </row>
    <row r="72" spans="6:26">
      <c r="F72" s="5">
        <f>Q4_SQL_Error_Card_Repetition!A71</f>
        <v>4829</v>
      </c>
      <c r="G72" s="5">
        <f>Q4_SQL_Error_Card_Repetition!E71</f>
        <v>5</v>
      </c>
      <c r="H72" s="5" t="str">
        <f>Q4_SQL_Error_Card_Repetition!F71</f>
        <v>Chip Transaction</v>
      </c>
      <c r="I72" s="5">
        <f>Q4_SQL_Error_Card_Repetition!K71</f>
        <v>23</v>
      </c>
      <c r="J72" s="5">
        <f>COUNTIFS(Q4_Validation_Base!A:A,F72,Q4_Validation_Base!B:B,G72,Q4_Validation_Base!C:C,H72)</f>
        <v>23</v>
      </c>
      <c r="K72" s="5" t="str">
        <f t="shared" si="19"/>
        <v>PASS</v>
      </c>
      <c r="L72" s="5">
        <f>Q4_SQL_Error_Card_Repetition!M71</f>
        <v>11</v>
      </c>
      <c r="M72" s="1">
        <f>COUNTIFS(Q4_Validation_Base!A:A,F72,Q4_Validation_Base!B:B,G72,Q4_Validation_Base!C:C,H72,Q4_Validation_Base!F:F,"&gt;=2")</f>
        <v>11</v>
      </c>
      <c r="N72" s="5" t="str">
        <f t="shared" si="12"/>
        <v>PASS</v>
      </c>
      <c r="O72" s="6">
        <f>Q4_SQL_Error_Card_Repetition!N71</f>
        <v>2.8260999999999998</v>
      </c>
      <c r="P72" s="15">
        <f>SUMIFS(Q4_Validation_Base!F:F,Q4_Validation_Base!A:A,F72,Q4_Validation_Base!B:B,G72,Q4_Validation_Base!C:C,H72)/J72</f>
        <v>2.8260869565217392</v>
      </c>
      <c r="Q72" s="5" t="str">
        <f t="shared" si="13"/>
        <v>PASS</v>
      </c>
      <c r="R72" s="5">
        <f>Q4_SQL_Error_Card_Repetition!O71</f>
        <v>47.826099999999997</v>
      </c>
      <c r="S72" s="8">
        <f t="shared" si="14"/>
        <v>47.826086956521742</v>
      </c>
      <c r="T72" s="5" t="str">
        <f t="shared" si="15"/>
        <v>PASS</v>
      </c>
      <c r="U72" s="5">
        <f>Q4_SQL_Error_Card_Repetition!Q71</f>
        <v>15.384600000000001</v>
      </c>
      <c r="V72" s="8">
        <f>_xlfn.MAXIFS(Q4_Validation_Base!F:F,Q4_Validation_Base!A:A,F72,Q4_Validation_Base!B:B,G72,Q4_Validation_Base!C:C,H72)/SUMIFS(Q4_Validation_Base!F:F,Q4_Validation_Base!A:A,F72,Q4_Validation_Base!B:B,G72,Q4_Validation_Base!C:C,H72)*100</f>
        <v>15.384615384615385</v>
      </c>
      <c r="W72" s="5" t="str">
        <f t="shared" si="16"/>
        <v>PASS</v>
      </c>
      <c r="X72" s="5" t="str">
        <f>Q4_SQL_Error_Card_Repetition!R71</f>
        <v>repeat-concentrated</v>
      </c>
      <c r="Y72" s="5" t="str">
        <f t="shared" si="17"/>
        <v>repeat-concentrated</v>
      </c>
      <c r="Z72" s="5" t="str">
        <f t="shared" si="18"/>
        <v>PASS</v>
      </c>
    </row>
    <row r="73" spans="6:26">
      <c r="F73" s="5">
        <f>Q4_SQL_Error_Card_Repetition!A72</f>
        <v>4829</v>
      </c>
      <c r="G73" s="5">
        <f>Q4_SQL_Error_Card_Repetition!E72</f>
        <v>12</v>
      </c>
      <c r="H73" s="5" t="str">
        <f>Q4_SQL_Error_Card_Repetition!F72</f>
        <v>Swipe Transaction</v>
      </c>
      <c r="I73" s="5">
        <f>Q4_SQL_Error_Card_Repetition!K72</f>
        <v>185</v>
      </c>
      <c r="J73" s="5">
        <f>COUNTIFS(Q4_Validation_Base!A:A,F73,Q4_Validation_Base!B:B,G73,Q4_Validation_Base!C:C,H73)</f>
        <v>185</v>
      </c>
      <c r="K73" s="5" t="str">
        <f t="shared" si="19"/>
        <v>PASS</v>
      </c>
      <c r="L73" s="5">
        <f>Q4_SQL_Error_Card_Repetition!M72</f>
        <v>82</v>
      </c>
      <c r="M73" s="1">
        <f>COUNTIFS(Q4_Validation_Base!A:A,F73,Q4_Validation_Base!B:B,G73,Q4_Validation_Base!C:C,H73,Q4_Validation_Base!F:F,"&gt;=2")</f>
        <v>82</v>
      </c>
      <c r="N73" s="5" t="str">
        <f t="shared" si="12"/>
        <v>PASS</v>
      </c>
      <c r="O73" s="6">
        <f>Q4_SQL_Error_Card_Repetition!N72</f>
        <v>2.8161999999999998</v>
      </c>
      <c r="P73" s="15">
        <f>SUMIFS(Q4_Validation_Base!F:F,Q4_Validation_Base!A:A,F73,Q4_Validation_Base!B:B,G73,Q4_Validation_Base!C:C,H73)/J73</f>
        <v>2.8162162162162163</v>
      </c>
      <c r="Q73" s="5" t="str">
        <f t="shared" si="13"/>
        <v>PASS</v>
      </c>
      <c r="R73" s="5">
        <f>Q4_SQL_Error_Card_Repetition!O72</f>
        <v>44.324300000000001</v>
      </c>
      <c r="S73" s="8">
        <f t="shared" si="14"/>
        <v>44.32432432432433</v>
      </c>
      <c r="T73" s="5" t="str">
        <f t="shared" si="15"/>
        <v>PASS</v>
      </c>
      <c r="U73" s="5">
        <f>Q4_SQL_Error_Card_Repetition!Q72</f>
        <v>8.8292000000000002</v>
      </c>
      <c r="V73" s="8">
        <f>_xlfn.MAXIFS(Q4_Validation_Base!F:F,Q4_Validation_Base!A:A,F73,Q4_Validation_Base!B:B,G73,Q4_Validation_Base!C:C,H73)/SUMIFS(Q4_Validation_Base!F:F,Q4_Validation_Base!A:A,F73,Q4_Validation_Base!B:B,G73,Q4_Validation_Base!C:C,H73)*100</f>
        <v>8.8291746641074855</v>
      </c>
      <c r="W73" s="5" t="str">
        <f t="shared" si="16"/>
        <v>PASS</v>
      </c>
      <c r="X73" s="5" t="str">
        <f>Q4_SQL_Error_Card_Repetition!R72</f>
        <v>repeat-concentrated</v>
      </c>
      <c r="Y73" s="5" t="str">
        <f t="shared" si="17"/>
        <v>repeat-concentrated</v>
      </c>
      <c r="Z73" s="5" t="str">
        <f t="shared" si="18"/>
        <v>PASS</v>
      </c>
    </row>
    <row r="74" spans="6:26">
      <c r="F74" s="5">
        <f>Q4_SQL_Error_Card_Repetition!A73</f>
        <v>5541</v>
      </c>
      <c r="G74" s="5">
        <f>Q4_SQL_Error_Card_Repetition!E73</f>
        <v>13</v>
      </c>
      <c r="H74" s="5" t="str">
        <f>Q4_SQL_Error_Card_Repetition!F73</f>
        <v>Chip Transaction</v>
      </c>
      <c r="I74" s="5">
        <f>Q4_SQL_Error_Card_Repetition!K73</f>
        <v>317</v>
      </c>
      <c r="J74" s="5">
        <f>COUNTIFS(Q4_Validation_Base!A:A,F74,Q4_Validation_Base!B:B,G74,Q4_Validation_Base!C:C,H74)</f>
        <v>317</v>
      </c>
      <c r="K74" s="5" t="str">
        <f t="shared" si="19"/>
        <v>PASS</v>
      </c>
      <c r="L74" s="5">
        <f>Q4_SQL_Error_Card_Repetition!M73</f>
        <v>161</v>
      </c>
      <c r="M74" s="1">
        <f>COUNTIFS(Q4_Validation_Base!A:A,F74,Q4_Validation_Base!B:B,G74,Q4_Validation_Base!C:C,H74,Q4_Validation_Base!F:F,"&gt;=2")</f>
        <v>161</v>
      </c>
      <c r="N74" s="5" t="str">
        <f t="shared" si="12"/>
        <v>PASS</v>
      </c>
      <c r="O74" s="6">
        <f>Q4_SQL_Error_Card_Repetition!N73</f>
        <v>2.8012999999999999</v>
      </c>
      <c r="P74" s="15">
        <f>SUMIFS(Q4_Validation_Base!F:F,Q4_Validation_Base!A:A,F74,Q4_Validation_Base!B:B,G74,Q4_Validation_Base!C:C,H74)/J74</f>
        <v>2.8012618296529967</v>
      </c>
      <c r="Q74" s="5" t="str">
        <f t="shared" si="13"/>
        <v>PASS</v>
      </c>
      <c r="R74" s="5">
        <f>Q4_SQL_Error_Card_Repetition!O73</f>
        <v>50.788600000000002</v>
      </c>
      <c r="S74" s="8">
        <f t="shared" si="14"/>
        <v>50.788643533123022</v>
      </c>
      <c r="T74" s="5" t="str">
        <f t="shared" si="15"/>
        <v>PASS</v>
      </c>
      <c r="U74" s="5">
        <f>Q4_SQL_Error_Card_Repetition!Q73</f>
        <v>7.7702999999999998</v>
      </c>
      <c r="V74" s="8">
        <f>_xlfn.MAXIFS(Q4_Validation_Base!F:F,Q4_Validation_Base!A:A,F74,Q4_Validation_Base!B:B,G74,Q4_Validation_Base!C:C,H74)/SUMIFS(Q4_Validation_Base!F:F,Q4_Validation_Base!A:A,F74,Q4_Validation_Base!B:B,G74,Q4_Validation_Base!C:C,H74)*100</f>
        <v>7.7702702702702702</v>
      </c>
      <c r="W74" s="5" t="str">
        <f t="shared" si="16"/>
        <v>PASS</v>
      </c>
      <c r="X74" s="5" t="str">
        <f>Q4_SQL_Error_Card_Repetition!R73</f>
        <v>repeat-concentrated</v>
      </c>
      <c r="Y74" s="5" t="str">
        <f t="shared" si="17"/>
        <v>repeat-concentrated</v>
      </c>
      <c r="Z74" s="5" t="str">
        <f t="shared" si="18"/>
        <v>PASS</v>
      </c>
    </row>
    <row r="75" spans="6:26">
      <c r="F75" s="5">
        <f>Q4_SQL_Error_Card_Repetition!A74</f>
        <v>5912</v>
      </c>
      <c r="G75" s="5">
        <f>Q4_SQL_Error_Card_Repetition!E74</f>
        <v>0</v>
      </c>
      <c r="H75" s="5" t="str">
        <f>Q4_SQL_Error_Card_Repetition!F74</f>
        <v>Chip Transaction</v>
      </c>
      <c r="I75" s="5">
        <f>Q4_SQL_Error_Card_Repetition!K74</f>
        <v>27</v>
      </c>
      <c r="J75" s="5">
        <f>COUNTIFS(Q4_Validation_Base!A:A,F75,Q4_Validation_Base!B:B,G75,Q4_Validation_Base!C:C,H75)</f>
        <v>27</v>
      </c>
      <c r="K75" s="5" t="str">
        <f t="shared" si="19"/>
        <v>PASS</v>
      </c>
      <c r="L75" s="5">
        <f>Q4_SQL_Error_Card_Repetition!M74</f>
        <v>15</v>
      </c>
      <c r="M75" s="1">
        <f>COUNTIFS(Q4_Validation_Base!A:A,F75,Q4_Validation_Base!B:B,G75,Q4_Validation_Base!C:C,H75,Q4_Validation_Base!F:F,"&gt;=2")</f>
        <v>15</v>
      </c>
      <c r="N75" s="5" t="str">
        <f t="shared" si="12"/>
        <v>PASS</v>
      </c>
      <c r="O75" s="6">
        <f>Q4_SQL_Error_Card_Repetition!N74</f>
        <v>2.7406999999999999</v>
      </c>
      <c r="P75" s="15">
        <f>SUMIFS(Q4_Validation_Base!F:F,Q4_Validation_Base!A:A,F75,Q4_Validation_Base!B:B,G75,Q4_Validation_Base!C:C,H75)/J75</f>
        <v>2.7407407407407409</v>
      </c>
      <c r="Q75" s="5" t="str">
        <f t="shared" si="13"/>
        <v>PASS</v>
      </c>
      <c r="R75" s="5">
        <f>Q4_SQL_Error_Card_Repetition!O74</f>
        <v>55.555599999999998</v>
      </c>
      <c r="S75" s="8">
        <f t="shared" si="14"/>
        <v>55.555555555555557</v>
      </c>
      <c r="T75" s="5" t="str">
        <f t="shared" si="15"/>
        <v>PASS</v>
      </c>
      <c r="U75" s="5">
        <f>Q4_SQL_Error_Card_Repetition!Q74</f>
        <v>12.1622</v>
      </c>
      <c r="V75" s="8">
        <f>_xlfn.MAXIFS(Q4_Validation_Base!F:F,Q4_Validation_Base!A:A,F75,Q4_Validation_Base!B:B,G75,Q4_Validation_Base!C:C,H75)/SUMIFS(Q4_Validation_Base!F:F,Q4_Validation_Base!A:A,F75,Q4_Validation_Base!B:B,G75,Q4_Validation_Base!C:C,H75)*100</f>
        <v>12.162162162162163</v>
      </c>
      <c r="W75" s="5" t="str">
        <f t="shared" si="16"/>
        <v>PASS</v>
      </c>
      <c r="X75" s="5" t="str">
        <f>Q4_SQL_Error_Card_Repetition!R74</f>
        <v>repeat-concentrated</v>
      </c>
      <c r="Y75" s="5" t="str">
        <f t="shared" si="17"/>
        <v>repeat-concentrated</v>
      </c>
      <c r="Z75" s="5" t="str">
        <f t="shared" si="18"/>
        <v>PASS</v>
      </c>
    </row>
    <row r="76" spans="6:26">
      <c r="F76" s="5">
        <f>Q4_SQL_Error_Card_Repetition!A75</f>
        <v>4829</v>
      </c>
      <c r="G76" s="5">
        <f>Q4_SQL_Error_Card_Repetition!E75</f>
        <v>12</v>
      </c>
      <c r="H76" s="5" t="str">
        <f>Q4_SQL_Error_Card_Repetition!F75</f>
        <v>Chip Transaction</v>
      </c>
      <c r="I76" s="5">
        <f>Q4_SQL_Error_Card_Repetition!K75</f>
        <v>146</v>
      </c>
      <c r="J76" s="5">
        <f>COUNTIFS(Q4_Validation_Base!A:A,F76,Q4_Validation_Base!B:B,G76,Q4_Validation_Base!C:C,H76)</f>
        <v>146</v>
      </c>
      <c r="K76" s="5" t="str">
        <f t="shared" si="19"/>
        <v>PASS</v>
      </c>
      <c r="L76" s="5">
        <f>Q4_SQL_Error_Card_Repetition!M75</f>
        <v>66</v>
      </c>
      <c r="M76" s="1">
        <f>COUNTIFS(Q4_Validation_Base!A:A,F76,Q4_Validation_Base!B:B,G76,Q4_Validation_Base!C:C,H76,Q4_Validation_Base!F:F,"&gt;=2")</f>
        <v>66</v>
      </c>
      <c r="N76" s="5" t="str">
        <f t="shared" si="12"/>
        <v>PASS</v>
      </c>
      <c r="O76" s="6">
        <f>Q4_SQL_Error_Card_Repetition!N75</f>
        <v>2.7397</v>
      </c>
      <c r="P76" s="15">
        <f>SUMIFS(Q4_Validation_Base!F:F,Q4_Validation_Base!A:A,F76,Q4_Validation_Base!B:B,G76,Q4_Validation_Base!C:C,H76)/J76</f>
        <v>2.7397260273972601</v>
      </c>
      <c r="Q76" s="5" t="str">
        <f t="shared" si="13"/>
        <v>PASS</v>
      </c>
      <c r="R76" s="5">
        <f>Q4_SQL_Error_Card_Repetition!O75</f>
        <v>45.205500000000001</v>
      </c>
      <c r="S76" s="8">
        <f t="shared" si="14"/>
        <v>45.205479452054789</v>
      </c>
      <c r="T76" s="5" t="str">
        <f t="shared" si="15"/>
        <v>PASS</v>
      </c>
      <c r="U76" s="5">
        <f>Q4_SQL_Error_Card_Repetition!Q75</f>
        <v>13.5</v>
      </c>
      <c r="V76" s="8">
        <f>_xlfn.MAXIFS(Q4_Validation_Base!F:F,Q4_Validation_Base!A:A,F76,Q4_Validation_Base!B:B,G76,Q4_Validation_Base!C:C,H76)/SUMIFS(Q4_Validation_Base!F:F,Q4_Validation_Base!A:A,F76,Q4_Validation_Base!B:B,G76,Q4_Validation_Base!C:C,H76)*100</f>
        <v>13.5</v>
      </c>
      <c r="W76" s="5" t="str">
        <f t="shared" si="16"/>
        <v>PASS</v>
      </c>
      <c r="X76" s="5" t="str">
        <f>Q4_SQL_Error_Card_Repetition!R75</f>
        <v>repeat-concentrated</v>
      </c>
      <c r="Y76" s="5" t="str">
        <f t="shared" si="17"/>
        <v>repeat-concentrated</v>
      </c>
      <c r="Z76" s="5" t="str">
        <f t="shared" si="18"/>
        <v>PASS</v>
      </c>
    </row>
    <row r="77" spans="6:26">
      <c r="F77" s="5">
        <f>Q4_SQL_Error_Card_Repetition!A76</f>
        <v>5311</v>
      </c>
      <c r="G77" s="5">
        <f>Q4_SQL_Error_Card_Repetition!E76</f>
        <v>0</v>
      </c>
      <c r="H77" s="5" t="str">
        <f>Q4_SQL_Error_Card_Repetition!F76</f>
        <v>Swipe Transaction</v>
      </c>
      <c r="I77" s="5">
        <f>Q4_SQL_Error_Card_Repetition!K76</f>
        <v>19</v>
      </c>
      <c r="J77" s="5">
        <f>COUNTIFS(Q4_Validation_Base!A:A,F77,Q4_Validation_Base!B:B,G77,Q4_Validation_Base!C:C,H77)</f>
        <v>19</v>
      </c>
      <c r="K77" s="5" t="str">
        <f t="shared" si="19"/>
        <v>PASS</v>
      </c>
      <c r="L77" s="5">
        <f>Q4_SQL_Error_Card_Repetition!M76</f>
        <v>8</v>
      </c>
      <c r="M77" s="1">
        <f>COUNTIFS(Q4_Validation_Base!A:A,F77,Q4_Validation_Base!B:B,G77,Q4_Validation_Base!C:C,H77,Q4_Validation_Base!F:F,"&gt;=2")</f>
        <v>8</v>
      </c>
      <c r="N77" s="5" t="str">
        <f t="shared" si="12"/>
        <v>PASS</v>
      </c>
      <c r="O77" s="6">
        <f>Q4_SQL_Error_Card_Repetition!N76</f>
        <v>2.6842000000000001</v>
      </c>
      <c r="P77" s="15">
        <f>SUMIFS(Q4_Validation_Base!F:F,Q4_Validation_Base!A:A,F77,Q4_Validation_Base!B:B,G77,Q4_Validation_Base!C:C,H77)/J77</f>
        <v>2.6842105263157894</v>
      </c>
      <c r="Q77" s="5" t="str">
        <f t="shared" si="13"/>
        <v>PASS</v>
      </c>
      <c r="R77" s="5">
        <f>Q4_SQL_Error_Card_Repetition!O76</f>
        <v>42.1053</v>
      </c>
      <c r="S77" s="8">
        <f t="shared" si="14"/>
        <v>42.105263157894733</v>
      </c>
      <c r="T77" s="5" t="str">
        <f t="shared" si="15"/>
        <v>PASS</v>
      </c>
      <c r="U77" s="5">
        <f>Q4_SQL_Error_Card_Repetition!Q76</f>
        <v>29.411799999999999</v>
      </c>
      <c r="V77" s="8">
        <f>_xlfn.MAXIFS(Q4_Validation_Base!F:F,Q4_Validation_Base!A:A,F77,Q4_Validation_Base!B:B,G77,Q4_Validation_Base!C:C,H77)/SUMIFS(Q4_Validation_Base!F:F,Q4_Validation_Base!A:A,F77,Q4_Validation_Base!B:B,G77,Q4_Validation_Base!C:C,H77)*100</f>
        <v>29.411764705882355</v>
      </c>
      <c r="W77" s="5" t="str">
        <f t="shared" si="16"/>
        <v>PASS</v>
      </c>
      <c r="X77" s="5" t="str">
        <f>Q4_SQL_Error_Card_Repetition!R76</f>
        <v>repeat-concentrated</v>
      </c>
      <c r="Y77" s="5" t="str">
        <f t="shared" si="17"/>
        <v>repeat-concentrated</v>
      </c>
      <c r="Z77" s="5" t="str">
        <f t="shared" si="18"/>
        <v>PASS</v>
      </c>
    </row>
    <row r="78" spans="6:26">
      <c r="F78" s="5">
        <f>Q4_SQL_Error_Card_Repetition!A77</f>
        <v>7801</v>
      </c>
      <c r="G78" s="5">
        <f>Q4_SQL_Error_Card_Repetition!E77</f>
        <v>20</v>
      </c>
      <c r="H78" s="5" t="str">
        <f>Q4_SQL_Error_Card_Repetition!F77</f>
        <v>Online Transaction</v>
      </c>
      <c r="I78" s="5">
        <f>Q4_SQL_Error_Card_Repetition!K77</f>
        <v>18</v>
      </c>
      <c r="J78" s="5">
        <f>COUNTIFS(Q4_Validation_Base!A:A,F78,Q4_Validation_Base!B:B,G78,Q4_Validation_Base!C:C,H78)</f>
        <v>18</v>
      </c>
      <c r="K78" s="5" t="str">
        <f t="shared" si="19"/>
        <v>PASS</v>
      </c>
      <c r="L78" s="5">
        <f>Q4_SQL_Error_Card_Repetition!M77</f>
        <v>8</v>
      </c>
      <c r="M78" s="1">
        <f>COUNTIFS(Q4_Validation_Base!A:A,F78,Q4_Validation_Base!B:B,G78,Q4_Validation_Base!C:C,H78,Q4_Validation_Base!F:F,"&gt;=2")</f>
        <v>8</v>
      </c>
      <c r="N78" s="5" t="str">
        <f t="shared" si="12"/>
        <v>PASS</v>
      </c>
      <c r="O78" s="6">
        <f>Q4_SQL_Error_Card_Repetition!N77</f>
        <v>2.6667000000000001</v>
      </c>
      <c r="P78" s="15">
        <f>SUMIFS(Q4_Validation_Base!F:F,Q4_Validation_Base!A:A,F78,Q4_Validation_Base!B:B,G78,Q4_Validation_Base!C:C,H78)/J78</f>
        <v>2.6666666666666665</v>
      </c>
      <c r="Q78" s="5" t="str">
        <f t="shared" si="13"/>
        <v>PASS</v>
      </c>
      <c r="R78" s="5">
        <f>Q4_SQL_Error_Card_Repetition!O77</f>
        <v>44.444400000000002</v>
      </c>
      <c r="S78" s="8">
        <f t="shared" si="14"/>
        <v>44.444444444444443</v>
      </c>
      <c r="T78" s="5" t="str">
        <f t="shared" si="15"/>
        <v>PASS</v>
      </c>
      <c r="U78" s="5">
        <f>Q4_SQL_Error_Card_Repetition!Q77</f>
        <v>22.916699999999999</v>
      </c>
      <c r="V78" s="8">
        <f>_xlfn.MAXIFS(Q4_Validation_Base!F:F,Q4_Validation_Base!A:A,F78,Q4_Validation_Base!B:B,G78,Q4_Validation_Base!C:C,H78)/SUMIFS(Q4_Validation_Base!F:F,Q4_Validation_Base!A:A,F78,Q4_Validation_Base!B:B,G78,Q4_Validation_Base!C:C,H78)*100</f>
        <v>22.916666666666664</v>
      </c>
      <c r="W78" s="5" t="str">
        <f t="shared" si="16"/>
        <v>PASS</v>
      </c>
      <c r="X78" s="5" t="str">
        <f>Q4_SQL_Error_Card_Repetition!R77</f>
        <v>repeat-concentrated</v>
      </c>
      <c r="Y78" s="5" t="str">
        <f t="shared" si="17"/>
        <v>repeat-concentrated</v>
      </c>
      <c r="Z78" s="5" t="str">
        <f t="shared" si="18"/>
        <v>PASS</v>
      </c>
    </row>
    <row r="79" spans="6:26">
      <c r="F79" s="5">
        <f>Q4_SQL_Error_Card_Repetition!A78</f>
        <v>4829</v>
      </c>
      <c r="G79" s="5">
        <f>Q4_SQL_Error_Card_Repetition!E78</f>
        <v>22</v>
      </c>
      <c r="H79" s="5" t="str">
        <f>Q4_SQL_Error_Card_Repetition!F78</f>
        <v>Swipe Transaction</v>
      </c>
      <c r="I79" s="5">
        <f>Q4_SQL_Error_Card_Repetition!K78</f>
        <v>72</v>
      </c>
      <c r="J79" s="5">
        <f>COUNTIFS(Q4_Validation_Base!A:A,F79,Q4_Validation_Base!B:B,G79,Q4_Validation_Base!C:C,H79)</f>
        <v>72</v>
      </c>
      <c r="K79" s="5" t="str">
        <f t="shared" si="19"/>
        <v>PASS</v>
      </c>
      <c r="L79" s="5">
        <f>Q4_SQL_Error_Card_Repetition!M78</f>
        <v>38</v>
      </c>
      <c r="M79" s="1">
        <f>COUNTIFS(Q4_Validation_Base!A:A,F79,Q4_Validation_Base!B:B,G79,Q4_Validation_Base!C:C,H79,Q4_Validation_Base!F:F,"&gt;=2")</f>
        <v>38</v>
      </c>
      <c r="N79" s="5" t="str">
        <f t="shared" si="12"/>
        <v>PASS</v>
      </c>
      <c r="O79" s="6">
        <f>Q4_SQL_Error_Card_Repetition!N78</f>
        <v>2.5278</v>
      </c>
      <c r="P79" s="15">
        <f>SUMIFS(Q4_Validation_Base!F:F,Q4_Validation_Base!A:A,F79,Q4_Validation_Base!B:B,G79,Q4_Validation_Base!C:C,H79)/J79</f>
        <v>2.5277777777777777</v>
      </c>
      <c r="Q79" s="5" t="str">
        <f t="shared" si="13"/>
        <v>PASS</v>
      </c>
      <c r="R79" s="5">
        <f>Q4_SQL_Error_Card_Repetition!O78</f>
        <v>52.777799999999999</v>
      </c>
      <c r="S79" s="8">
        <f t="shared" si="14"/>
        <v>52.777777777777779</v>
      </c>
      <c r="T79" s="5" t="str">
        <f t="shared" si="15"/>
        <v>PASS</v>
      </c>
      <c r="U79" s="5">
        <f>Q4_SQL_Error_Card_Repetition!Q78</f>
        <v>7.6923000000000004</v>
      </c>
      <c r="V79" s="8">
        <f>_xlfn.MAXIFS(Q4_Validation_Base!F:F,Q4_Validation_Base!A:A,F79,Q4_Validation_Base!B:B,G79,Q4_Validation_Base!C:C,H79)/SUMIFS(Q4_Validation_Base!F:F,Q4_Validation_Base!A:A,F79,Q4_Validation_Base!B:B,G79,Q4_Validation_Base!C:C,H79)*100</f>
        <v>7.6923076923076925</v>
      </c>
      <c r="W79" s="5" t="str">
        <f t="shared" si="16"/>
        <v>PASS</v>
      </c>
      <c r="X79" s="5" t="str">
        <f>Q4_SQL_Error_Card_Repetition!R78</f>
        <v>repeat-concentrated</v>
      </c>
      <c r="Y79" s="5" t="str">
        <f t="shared" si="17"/>
        <v>repeat-concentrated</v>
      </c>
      <c r="Z79" s="5" t="str">
        <f t="shared" si="18"/>
        <v>PASS</v>
      </c>
    </row>
    <row r="80" spans="6:26">
      <c r="F80" s="5">
        <f>Q4_SQL_Error_Card_Repetition!A79</f>
        <v>5300</v>
      </c>
      <c r="G80" s="5">
        <f>Q4_SQL_Error_Card_Repetition!E79</f>
        <v>20</v>
      </c>
      <c r="H80" s="5" t="str">
        <f>Q4_SQL_Error_Card_Repetition!F79</f>
        <v>Swipe Transaction</v>
      </c>
      <c r="I80" s="5">
        <f>Q4_SQL_Error_Card_Repetition!K79</f>
        <v>101</v>
      </c>
      <c r="J80" s="5">
        <f>COUNTIFS(Q4_Validation_Base!A:A,F80,Q4_Validation_Base!B:B,G80,Q4_Validation_Base!C:C,H80)</f>
        <v>101</v>
      </c>
      <c r="K80" s="5" t="str">
        <f t="shared" si="19"/>
        <v>PASS</v>
      </c>
      <c r="L80" s="5">
        <f>Q4_SQL_Error_Card_Repetition!M79</f>
        <v>29</v>
      </c>
      <c r="M80" s="1">
        <f>COUNTIFS(Q4_Validation_Base!A:A,F80,Q4_Validation_Base!B:B,G80,Q4_Validation_Base!C:C,H80,Q4_Validation_Base!F:F,"&gt;=2")</f>
        <v>29</v>
      </c>
      <c r="N80" s="5" t="str">
        <f t="shared" si="12"/>
        <v>PASS</v>
      </c>
      <c r="O80" s="6">
        <f>Q4_SQL_Error_Card_Repetition!N79</f>
        <v>2.5049999999999999</v>
      </c>
      <c r="P80" s="15">
        <f>SUMIFS(Q4_Validation_Base!F:F,Q4_Validation_Base!A:A,F80,Q4_Validation_Base!B:B,G80,Q4_Validation_Base!C:C,H80)/J80</f>
        <v>2.504950495049505</v>
      </c>
      <c r="Q80" s="5" t="str">
        <f t="shared" si="13"/>
        <v>PASS</v>
      </c>
      <c r="R80" s="5">
        <f>Q4_SQL_Error_Card_Repetition!O79</f>
        <v>28.712900000000001</v>
      </c>
      <c r="S80" s="8">
        <f t="shared" si="14"/>
        <v>28.71287128712871</v>
      </c>
      <c r="T80" s="5" t="str">
        <f t="shared" si="15"/>
        <v>PASS</v>
      </c>
      <c r="U80" s="5">
        <f>Q4_SQL_Error_Card_Repetition!Q79</f>
        <v>11.4625</v>
      </c>
      <c r="V80" s="8">
        <f>_xlfn.MAXIFS(Q4_Validation_Base!F:F,Q4_Validation_Base!A:A,F80,Q4_Validation_Base!B:B,G80,Q4_Validation_Base!C:C,H80)/SUMIFS(Q4_Validation_Base!F:F,Q4_Validation_Base!A:A,F80,Q4_Validation_Base!B:B,G80,Q4_Validation_Base!C:C,H80)*100</f>
        <v>11.462450592885375</v>
      </c>
      <c r="W80" s="5" t="str">
        <f t="shared" si="16"/>
        <v>PASS</v>
      </c>
      <c r="X80" s="5" t="str">
        <f>Q4_SQL_Error_Card_Repetition!R79</f>
        <v>repeat-concentrated</v>
      </c>
      <c r="Y80" s="5" t="str">
        <f t="shared" si="17"/>
        <v>repeat-concentrated</v>
      </c>
      <c r="Z80" s="5" t="str">
        <f t="shared" si="18"/>
        <v>PASS</v>
      </c>
    </row>
    <row r="81" spans="6:26">
      <c r="F81" s="5">
        <f>Q4_SQL_Error_Card_Repetition!A80</f>
        <v>5912</v>
      </c>
      <c r="G81" s="5">
        <f>Q4_SQL_Error_Card_Repetition!E80</f>
        <v>23</v>
      </c>
      <c r="H81" s="5" t="str">
        <f>Q4_SQL_Error_Card_Repetition!F80</f>
        <v>Swipe Transaction</v>
      </c>
      <c r="I81" s="5">
        <f>Q4_SQL_Error_Card_Repetition!K80</f>
        <v>45</v>
      </c>
      <c r="J81" s="5">
        <f>COUNTIFS(Q4_Validation_Base!A:A,F81,Q4_Validation_Base!B:B,G81,Q4_Validation_Base!C:C,H81)</f>
        <v>45</v>
      </c>
      <c r="K81" s="5" t="str">
        <f t="shared" si="19"/>
        <v>PASS</v>
      </c>
      <c r="L81" s="5">
        <f>Q4_SQL_Error_Card_Repetition!M80</f>
        <v>18</v>
      </c>
      <c r="M81" s="1">
        <f>COUNTIFS(Q4_Validation_Base!A:A,F81,Q4_Validation_Base!B:B,G81,Q4_Validation_Base!C:C,H81,Q4_Validation_Base!F:F,"&gt;=2")</f>
        <v>18</v>
      </c>
      <c r="N81" s="5" t="str">
        <f t="shared" si="12"/>
        <v>PASS</v>
      </c>
      <c r="O81" s="6">
        <f>Q4_SQL_Error_Card_Repetition!N80</f>
        <v>2.4222000000000001</v>
      </c>
      <c r="P81" s="15">
        <f>SUMIFS(Q4_Validation_Base!F:F,Q4_Validation_Base!A:A,F81,Q4_Validation_Base!B:B,G81,Q4_Validation_Base!C:C,H81)/J81</f>
        <v>2.4222222222222221</v>
      </c>
      <c r="Q81" s="5" t="str">
        <f t="shared" si="13"/>
        <v>PASS</v>
      </c>
      <c r="R81" s="5">
        <f>Q4_SQL_Error_Card_Repetition!O80</f>
        <v>40</v>
      </c>
      <c r="S81" s="8">
        <f t="shared" si="14"/>
        <v>40</v>
      </c>
      <c r="T81" s="5" t="str">
        <f t="shared" si="15"/>
        <v>PASS</v>
      </c>
      <c r="U81" s="5">
        <f>Q4_SQL_Error_Card_Repetition!Q80</f>
        <v>14.678900000000001</v>
      </c>
      <c r="V81" s="8">
        <f>_xlfn.MAXIFS(Q4_Validation_Base!F:F,Q4_Validation_Base!A:A,F81,Q4_Validation_Base!B:B,G81,Q4_Validation_Base!C:C,H81)/SUMIFS(Q4_Validation_Base!F:F,Q4_Validation_Base!A:A,F81,Q4_Validation_Base!B:B,G81,Q4_Validation_Base!C:C,H81)*100</f>
        <v>14.678899082568808</v>
      </c>
      <c r="W81" s="5" t="str">
        <f t="shared" si="16"/>
        <v>PASS</v>
      </c>
      <c r="X81" s="5" t="str">
        <f>Q4_SQL_Error_Card_Repetition!R80</f>
        <v>repeat-concentrated</v>
      </c>
      <c r="Y81" s="5" t="str">
        <f t="shared" si="17"/>
        <v>repeat-concentrated</v>
      </c>
      <c r="Z81" s="5" t="str">
        <f t="shared" si="18"/>
        <v>PASS</v>
      </c>
    </row>
    <row r="82" spans="6:26">
      <c r="F82" s="5">
        <f>Q4_SQL_Error_Card_Repetition!A81</f>
        <v>4829</v>
      </c>
      <c r="G82" s="5">
        <f>Q4_SQL_Error_Card_Repetition!E81</f>
        <v>22</v>
      </c>
      <c r="H82" s="5" t="str">
        <f>Q4_SQL_Error_Card_Repetition!F81</f>
        <v>Chip Transaction</v>
      </c>
      <c r="I82" s="5">
        <f>Q4_SQL_Error_Card_Repetition!K81</f>
        <v>63</v>
      </c>
      <c r="J82" s="5">
        <f>COUNTIFS(Q4_Validation_Base!A:A,F82,Q4_Validation_Base!B:B,G82,Q4_Validation_Base!C:C,H82)</f>
        <v>63</v>
      </c>
      <c r="K82" s="5" t="str">
        <f t="shared" si="19"/>
        <v>PASS</v>
      </c>
      <c r="L82" s="5">
        <f>Q4_SQL_Error_Card_Repetition!M81</f>
        <v>29</v>
      </c>
      <c r="M82" s="1">
        <f>COUNTIFS(Q4_Validation_Base!A:A,F82,Q4_Validation_Base!B:B,G82,Q4_Validation_Base!C:C,H82,Q4_Validation_Base!F:F,"&gt;=2")</f>
        <v>29</v>
      </c>
      <c r="N82" s="5" t="str">
        <f t="shared" si="12"/>
        <v>PASS</v>
      </c>
      <c r="O82" s="6">
        <f>Q4_SQL_Error_Card_Repetition!N81</f>
        <v>2.4127000000000001</v>
      </c>
      <c r="P82" s="15">
        <f>SUMIFS(Q4_Validation_Base!F:F,Q4_Validation_Base!A:A,F82,Q4_Validation_Base!B:B,G82,Q4_Validation_Base!C:C,H82)/J82</f>
        <v>2.4126984126984126</v>
      </c>
      <c r="Q82" s="5" t="str">
        <f t="shared" si="13"/>
        <v>PASS</v>
      </c>
      <c r="R82" s="5">
        <f>Q4_SQL_Error_Card_Repetition!O81</f>
        <v>46.031799999999997</v>
      </c>
      <c r="S82" s="8">
        <f t="shared" si="14"/>
        <v>46.031746031746032</v>
      </c>
      <c r="T82" s="5" t="str">
        <f t="shared" si="15"/>
        <v>PASS</v>
      </c>
      <c r="U82" s="5">
        <f>Q4_SQL_Error_Card_Repetition!Q81</f>
        <v>13.815799999999999</v>
      </c>
      <c r="V82" s="8">
        <f>_xlfn.MAXIFS(Q4_Validation_Base!F:F,Q4_Validation_Base!A:A,F82,Q4_Validation_Base!B:B,G82,Q4_Validation_Base!C:C,H82)/SUMIFS(Q4_Validation_Base!F:F,Q4_Validation_Base!A:A,F82,Q4_Validation_Base!B:B,G82,Q4_Validation_Base!C:C,H82)*100</f>
        <v>13.815789473684212</v>
      </c>
      <c r="W82" s="5" t="str">
        <f t="shared" si="16"/>
        <v>PASS</v>
      </c>
      <c r="X82" s="5" t="str">
        <f>Q4_SQL_Error_Card_Repetition!R81</f>
        <v>repeat-concentrated</v>
      </c>
      <c r="Y82" s="5" t="str">
        <f t="shared" si="17"/>
        <v>repeat-concentrated</v>
      </c>
      <c r="Z82" s="5" t="str">
        <f t="shared" si="18"/>
        <v>PASS</v>
      </c>
    </row>
    <row r="83" spans="6:26">
      <c r="F83" s="5">
        <f>Q4_SQL_Error_Card_Repetition!A82</f>
        <v>7801</v>
      </c>
      <c r="G83" s="5">
        <f>Q4_SQL_Error_Card_Repetition!E82</f>
        <v>11</v>
      </c>
      <c r="H83" s="5" t="str">
        <f>Q4_SQL_Error_Card_Repetition!F82</f>
        <v>Online Transaction</v>
      </c>
      <c r="I83" s="5">
        <f>Q4_SQL_Error_Card_Repetition!K82</f>
        <v>15</v>
      </c>
      <c r="J83" s="5">
        <f>COUNTIFS(Q4_Validation_Base!A:A,F83,Q4_Validation_Base!B:B,G83,Q4_Validation_Base!C:C,H83)</f>
        <v>15</v>
      </c>
      <c r="K83" s="5" t="str">
        <f t="shared" si="19"/>
        <v>PASS</v>
      </c>
      <c r="L83" s="5">
        <f>Q4_SQL_Error_Card_Repetition!M82</f>
        <v>10</v>
      </c>
      <c r="M83" s="1">
        <f>COUNTIFS(Q4_Validation_Base!A:A,F83,Q4_Validation_Base!B:B,G83,Q4_Validation_Base!C:C,H83,Q4_Validation_Base!F:F,"&gt;=2")</f>
        <v>10</v>
      </c>
      <c r="N83" s="5" t="str">
        <f t="shared" si="12"/>
        <v>PASS</v>
      </c>
      <c r="O83" s="6">
        <f>Q4_SQL_Error_Card_Repetition!N82</f>
        <v>2.4</v>
      </c>
      <c r="P83" s="15">
        <f>SUMIFS(Q4_Validation_Base!F:F,Q4_Validation_Base!A:A,F83,Q4_Validation_Base!B:B,G83,Q4_Validation_Base!C:C,H83)/J83</f>
        <v>2.4</v>
      </c>
      <c r="Q83" s="5" t="str">
        <f t="shared" si="13"/>
        <v>PASS</v>
      </c>
      <c r="R83" s="5">
        <f>Q4_SQL_Error_Card_Repetition!O82</f>
        <v>66.666700000000006</v>
      </c>
      <c r="S83" s="8">
        <f t="shared" si="14"/>
        <v>66.666666666666657</v>
      </c>
      <c r="T83" s="5" t="str">
        <f t="shared" si="15"/>
        <v>PASS</v>
      </c>
      <c r="U83" s="5">
        <f>Q4_SQL_Error_Card_Repetition!Q82</f>
        <v>16.666699999999999</v>
      </c>
      <c r="V83" s="8">
        <f>_xlfn.MAXIFS(Q4_Validation_Base!F:F,Q4_Validation_Base!A:A,F83,Q4_Validation_Base!B:B,G83,Q4_Validation_Base!C:C,H83)/SUMIFS(Q4_Validation_Base!F:F,Q4_Validation_Base!A:A,F83,Q4_Validation_Base!B:B,G83,Q4_Validation_Base!C:C,H83)*100</f>
        <v>16.666666666666664</v>
      </c>
      <c r="W83" s="5" t="str">
        <f t="shared" si="16"/>
        <v>PASS</v>
      </c>
      <c r="X83" s="5" t="str">
        <f>Q4_SQL_Error_Card_Repetition!R82</f>
        <v>repeat-concentrated</v>
      </c>
      <c r="Y83" s="5" t="str">
        <f t="shared" si="17"/>
        <v>repeat-concentrated</v>
      </c>
      <c r="Z83" s="5" t="str">
        <f t="shared" si="18"/>
        <v>PASS</v>
      </c>
    </row>
    <row r="84" spans="6:26">
      <c r="F84" s="5">
        <f>Q4_SQL_Error_Card_Repetition!A83</f>
        <v>5912</v>
      </c>
      <c r="G84" s="5">
        <f>Q4_SQL_Error_Card_Repetition!E83</f>
        <v>4</v>
      </c>
      <c r="H84" s="5" t="str">
        <f>Q4_SQL_Error_Card_Repetition!F83</f>
        <v>Swipe Transaction</v>
      </c>
      <c r="I84" s="5">
        <f>Q4_SQL_Error_Card_Repetition!K83</f>
        <v>52</v>
      </c>
      <c r="J84" s="5">
        <f>COUNTIFS(Q4_Validation_Base!A:A,F84,Q4_Validation_Base!B:B,G84,Q4_Validation_Base!C:C,H84)</f>
        <v>52</v>
      </c>
      <c r="K84" s="5" t="str">
        <f t="shared" si="19"/>
        <v>PASS</v>
      </c>
      <c r="L84" s="5">
        <f>Q4_SQL_Error_Card_Repetition!M83</f>
        <v>21</v>
      </c>
      <c r="M84" s="1">
        <f>COUNTIFS(Q4_Validation_Base!A:A,F84,Q4_Validation_Base!B:B,G84,Q4_Validation_Base!C:C,H84,Q4_Validation_Base!F:F,"&gt;=2")</f>
        <v>21</v>
      </c>
      <c r="N84" s="5" t="str">
        <f t="shared" si="12"/>
        <v>PASS</v>
      </c>
      <c r="O84" s="6">
        <f>Q4_SQL_Error_Card_Repetition!N83</f>
        <v>2.3462000000000001</v>
      </c>
      <c r="P84" s="15">
        <f>SUMIFS(Q4_Validation_Base!F:F,Q4_Validation_Base!A:A,F84,Q4_Validation_Base!B:B,G84,Q4_Validation_Base!C:C,H84)/J84</f>
        <v>2.3461538461538463</v>
      </c>
      <c r="Q84" s="5" t="str">
        <f t="shared" si="13"/>
        <v>PASS</v>
      </c>
      <c r="R84" s="5">
        <f>Q4_SQL_Error_Card_Repetition!O83</f>
        <v>40.384599999999999</v>
      </c>
      <c r="S84" s="8">
        <f t="shared" si="14"/>
        <v>40.384615384615387</v>
      </c>
      <c r="T84" s="5" t="str">
        <f t="shared" si="15"/>
        <v>PASS</v>
      </c>
      <c r="U84" s="5">
        <f>Q4_SQL_Error_Card_Repetition!Q83</f>
        <v>15.5738</v>
      </c>
      <c r="V84" s="8">
        <f>_xlfn.MAXIFS(Q4_Validation_Base!F:F,Q4_Validation_Base!A:A,F84,Q4_Validation_Base!B:B,G84,Q4_Validation_Base!C:C,H84)/SUMIFS(Q4_Validation_Base!F:F,Q4_Validation_Base!A:A,F84,Q4_Validation_Base!B:B,G84,Q4_Validation_Base!C:C,H84)*100</f>
        <v>15.573770491803279</v>
      </c>
      <c r="W84" s="5" t="str">
        <f t="shared" si="16"/>
        <v>PASS</v>
      </c>
      <c r="X84" s="5" t="str">
        <f>Q4_SQL_Error_Card_Repetition!R83</f>
        <v>repeat-concentrated</v>
      </c>
      <c r="Y84" s="5" t="str">
        <f t="shared" si="17"/>
        <v>repeat-concentrated</v>
      </c>
      <c r="Z84" s="5" t="str">
        <f t="shared" si="18"/>
        <v>PASS</v>
      </c>
    </row>
    <row r="85" spans="6:26">
      <c r="F85" s="5">
        <f>Q4_SQL_Error_Card_Repetition!A84</f>
        <v>5912</v>
      </c>
      <c r="G85" s="5">
        <f>Q4_SQL_Error_Card_Repetition!E84</f>
        <v>20</v>
      </c>
      <c r="H85" s="5" t="str">
        <f>Q4_SQL_Error_Card_Repetition!F84</f>
        <v>Swipe Transaction</v>
      </c>
      <c r="I85" s="5">
        <f>Q4_SQL_Error_Card_Repetition!K84</f>
        <v>115</v>
      </c>
      <c r="J85" s="5">
        <f>COUNTIFS(Q4_Validation_Base!A:A,F85,Q4_Validation_Base!B:B,G85,Q4_Validation_Base!C:C,H85)</f>
        <v>115</v>
      </c>
      <c r="K85" s="5" t="str">
        <f t="shared" si="19"/>
        <v>PASS</v>
      </c>
      <c r="L85" s="5">
        <f>Q4_SQL_Error_Card_Repetition!M84</f>
        <v>31</v>
      </c>
      <c r="M85" s="1">
        <f>COUNTIFS(Q4_Validation_Base!A:A,F85,Q4_Validation_Base!B:B,G85,Q4_Validation_Base!C:C,H85,Q4_Validation_Base!F:F,"&gt;=2")</f>
        <v>31</v>
      </c>
      <c r="N85" s="5" t="str">
        <f t="shared" si="12"/>
        <v>PASS</v>
      </c>
      <c r="O85" s="6">
        <f>Q4_SQL_Error_Card_Repetition!N84</f>
        <v>2.3391000000000002</v>
      </c>
      <c r="P85" s="15">
        <f>SUMIFS(Q4_Validation_Base!F:F,Q4_Validation_Base!A:A,F85,Q4_Validation_Base!B:B,G85,Q4_Validation_Base!C:C,H85)/J85</f>
        <v>2.3391304347826085</v>
      </c>
      <c r="Q85" s="5" t="str">
        <f t="shared" si="13"/>
        <v>PASS</v>
      </c>
      <c r="R85" s="5">
        <f>Q4_SQL_Error_Card_Repetition!O84</f>
        <v>26.956499999999998</v>
      </c>
      <c r="S85" s="8">
        <f t="shared" si="14"/>
        <v>26.956521739130434</v>
      </c>
      <c r="T85" s="5" t="str">
        <f t="shared" si="15"/>
        <v>PASS</v>
      </c>
      <c r="U85" s="5">
        <f>Q4_SQL_Error_Card_Repetition!Q84</f>
        <v>14.1264</v>
      </c>
      <c r="V85" s="8">
        <f>_xlfn.MAXIFS(Q4_Validation_Base!F:F,Q4_Validation_Base!A:A,F85,Q4_Validation_Base!B:B,G85,Q4_Validation_Base!C:C,H85)/SUMIFS(Q4_Validation_Base!F:F,Q4_Validation_Base!A:A,F85,Q4_Validation_Base!B:B,G85,Q4_Validation_Base!C:C,H85)*100</f>
        <v>14.12639405204461</v>
      </c>
      <c r="W85" s="5" t="str">
        <f t="shared" si="16"/>
        <v>PASS</v>
      </c>
      <c r="X85" s="5" t="str">
        <f>Q4_SQL_Error_Card_Repetition!R84</f>
        <v>repeat-concentrated</v>
      </c>
      <c r="Y85" s="5" t="str">
        <f t="shared" si="17"/>
        <v>repeat-concentrated</v>
      </c>
      <c r="Z85" s="5" t="str">
        <f t="shared" si="18"/>
        <v>PASS</v>
      </c>
    </row>
    <row r="86" spans="6:26">
      <c r="F86" s="5">
        <f>Q4_SQL_Error_Card_Repetition!A85</f>
        <v>7538</v>
      </c>
      <c r="G86" s="5">
        <f>Q4_SQL_Error_Card_Repetition!E85</f>
        <v>0</v>
      </c>
      <c r="H86" s="5" t="str">
        <f>Q4_SQL_Error_Card_Repetition!F85</f>
        <v>Swipe Transaction</v>
      </c>
      <c r="I86" s="5">
        <f>Q4_SQL_Error_Card_Repetition!K85</f>
        <v>7</v>
      </c>
      <c r="J86" s="5">
        <f>COUNTIFS(Q4_Validation_Base!A:A,F86,Q4_Validation_Base!B:B,G86,Q4_Validation_Base!C:C,H86)</f>
        <v>7</v>
      </c>
      <c r="K86" s="5" t="str">
        <f t="shared" si="19"/>
        <v>PASS</v>
      </c>
      <c r="L86" s="5">
        <f>Q4_SQL_Error_Card_Repetition!M85</f>
        <v>5</v>
      </c>
      <c r="M86" s="1">
        <f>COUNTIFS(Q4_Validation_Base!A:A,F86,Q4_Validation_Base!B:B,G86,Q4_Validation_Base!C:C,H86,Q4_Validation_Base!F:F,"&gt;=2")</f>
        <v>5</v>
      </c>
      <c r="N86" s="5" t="str">
        <f t="shared" si="12"/>
        <v>PASS</v>
      </c>
      <c r="O86" s="6">
        <f>Q4_SQL_Error_Card_Repetition!N85</f>
        <v>2.2856999999999998</v>
      </c>
      <c r="P86" s="15">
        <f>SUMIFS(Q4_Validation_Base!F:F,Q4_Validation_Base!A:A,F86,Q4_Validation_Base!B:B,G86,Q4_Validation_Base!C:C,H86)/J86</f>
        <v>2.2857142857142856</v>
      </c>
      <c r="Q86" s="5" t="str">
        <f t="shared" si="13"/>
        <v>PASS</v>
      </c>
      <c r="R86" s="5">
        <f>Q4_SQL_Error_Card_Repetition!O85</f>
        <v>71.428600000000003</v>
      </c>
      <c r="S86" s="8">
        <f t="shared" si="14"/>
        <v>71.428571428571431</v>
      </c>
      <c r="T86" s="5" t="str">
        <f t="shared" si="15"/>
        <v>PASS</v>
      </c>
      <c r="U86" s="5">
        <f>Q4_SQL_Error_Card_Repetition!Q85</f>
        <v>31.25</v>
      </c>
      <c r="V86" s="8">
        <f>_xlfn.MAXIFS(Q4_Validation_Base!F:F,Q4_Validation_Base!A:A,F86,Q4_Validation_Base!B:B,G86,Q4_Validation_Base!C:C,H86)/SUMIFS(Q4_Validation_Base!F:F,Q4_Validation_Base!A:A,F86,Q4_Validation_Base!B:B,G86,Q4_Validation_Base!C:C,H86)*100</f>
        <v>31.25</v>
      </c>
      <c r="W86" s="5" t="str">
        <f t="shared" si="16"/>
        <v>PASS</v>
      </c>
      <c r="X86" s="5" t="str">
        <f>Q4_SQL_Error_Card_Repetition!R85</f>
        <v>repeat-concentrated</v>
      </c>
      <c r="Y86" s="5" t="str">
        <f t="shared" si="17"/>
        <v>repeat-concentrated</v>
      </c>
      <c r="Z86" s="5" t="str">
        <f t="shared" si="18"/>
        <v>PASS</v>
      </c>
    </row>
    <row r="87" spans="6:26">
      <c r="F87" s="5">
        <f>Q4_SQL_Error_Card_Repetition!A86</f>
        <v>7802</v>
      </c>
      <c r="G87" s="5">
        <f>Q4_SQL_Error_Card_Repetition!E86</f>
        <v>20</v>
      </c>
      <c r="H87" s="5" t="str">
        <f>Q4_SQL_Error_Card_Repetition!F86</f>
        <v>Swipe Transaction</v>
      </c>
      <c r="I87" s="5">
        <f>Q4_SQL_Error_Card_Repetition!K86</f>
        <v>7</v>
      </c>
      <c r="J87" s="5">
        <f>COUNTIFS(Q4_Validation_Base!A:A,F87,Q4_Validation_Base!B:B,G87,Q4_Validation_Base!C:C,H87)</f>
        <v>7</v>
      </c>
      <c r="K87" s="5" t="str">
        <f t="shared" si="19"/>
        <v>PASS</v>
      </c>
      <c r="L87" s="5">
        <f>Q4_SQL_Error_Card_Repetition!M86</f>
        <v>4</v>
      </c>
      <c r="M87" s="1">
        <f>COUNTIFS(Q4_Validation_Base!A:A,F87,Q4_Validation_Base!B:B,G87,Q4_Validation_Base!C:C,H87,Q4_Validation_Base!F:F,"&gt;=2")</f>
        <v>4</v>
      </c>
      <c r="N87" s="5" t="str">
        <f t="shared" si="12"/>
        <v>PASS</v>
      </c>
      <c r="O87" s="6">
        <f>Q4_SQL_Error_Card_Repetition!N86</f>
        <v>2.2856999999999998</v>
      </c>
      <c r="P87" s="15">
        <f>SUMIFS(Q4_Validation_Base!F:F,Q4_Validation_Base!A:A,F87,Q4_Validation_Base!B:B,G87,Q4_Validation_Base!C:C,H87)/J87</f>
        <v>2.2857142857142856</v>
      </c>
      <c r="Q87" s="5" t="str">
        <f t="shared" si="13"/>
        <v>PASS</v>
      </c>
      <c r="R87" s="5">
        <f>Q4_SQL_Error_Card_Repetition!O86</f>
        <v>57.142899999999997</v>
      </c>
      <c r="S87" s="8">
        <f t="shared" si="14"/>
        <v>57.142857142857139</v>
      </c>
      <c r="T87" s="5" t="str">
        <f t="shared" si="15"/>
        <v>PASS</v>
      </c>
      <c r="U87" s="5">
        <f>Q4_SQL_Error_Card_Repetition!Q86</f>
        <v>31.25</v>
      </c>
      <c r="V87" s="8">
        <f>_xlfn.MAXIFS(Q4_Validation_Base!F:F,Q4_Validation_Base!A:A,F87,Q4_Validation_Base!B:B,G87,Q4_Validation_Base!C:C,H87)/SUMIFS(Q4_Validation_Base!F:F,Q4_Validation_Base!A:A,F87,Q4_Validation_Base!B:B,G87,Q4_Validation_Base!C:C,H87)*100</f>
        <v>31.25</v>
      </c>
      <c r="W87" s="5" t="str">
        <f t="shared" si="16"/>
        <v>PASS</v>
      </c>
      <c r="X87" s="5" t="str">
        <f>Q4_SQL_Error_Card_Repetition!R86</f>
        <v>repeat-concentrated</v>
      </c>
      <c r="Y87" s="5" t="str">
        <f t="shared" si="17"/>
        <v>repeat-concentrated</v>
      </c>
      <c r="Z87" s="5" t="str">
        <f t="shared" si="18"/>
        <v>PASS</v>
      </c>
    </row>
    <row r="88" spans="6:26">
      <c r="F88" s="5">
        <f>Q4_SQL_Error_Card_Repetition!A87</f>
        <v>5300</v>
      </c>
      <c r="G88" s="5">
        <f>Q4_SQL_Error_Card_Repetition!E87</f>
        <v>8</v>
      </c>
      <c r="H88" s="5" t="str">
        <f>Q4_SQL_Error_Card_Repetition!F87</f>
        <v>Swipe Transaction</v>
      </c>
      <c r="I88" s="5">
        <f>Q4_SQL_Error_Card_Repetition!K87</f>
        <v>185</v>
      </c>
      <c r="J88" s="5">
        <f>COUNTIFS(Q4_Validation_Base!A:A,F88,Q4_Validation_Base!B:B,G88,Q4_Validation_Base!C:C,H88)</f>
        <v>185</v>
      </c>
      <c r="K88" s="5" t="str">
        <f t="shared" si="19"/>
        <v>PASS</v>
      </c>
      <c r="L88" s="5">
        <f>Q4_SQL_Error_Card_Repetition!M87</f>
        <v>70</v>
      </c>
      <c r="M88" s="1">
        <f>COUNTIFS(Q4_Validation_Base!A:A,F88,Q4_Validation_Base!B:B,G88,Q4_Validation_Base!C:C,H88,Q4_Validation_Base!F:F,"&gt;=2")</f>
        <v>70</v>
      </c>
      <c r="N88" s="5" t="str">
        <f t="shared" si="12"/>
        <v>PASS</v>
      </c>
      <c r="O88" s="6">
        <f>Q4_SQL_Error_Card_Repetition!N87</f>
        <v>2.2595000000000001</v>
      </c>
      <c r="P88" s="15">
        <f>SUMIFS(Q4_Validation_Base!F:F,Q4_Validation_Base!A:A,F88,Q4_Validation_Base!B:B,G88,Q4_Validation_Base!C:C,H88)/J88</f>
        <v>2.2594594594594595</v>
      </c>
      <c r="Q88" s="5" t="str">
        <f t="shared" si="13"/>
        <v>PASS</v>
      </c>
      <c r="R88" s="5">
        <f>Q4_SQL_Error_Card_Repetition!O87</f>
        <v>37.837800000000001</v>
      </c>
      <c r="S88" s="8">
        <f t="shared" si="14"/>
        <v>37.837837837837839</v>
      </c>
      <c r="T88" s="5" t="str">
        <f t="shared" si="15"/>
        <v>PASS</v>
      </c>
      <c r="U88" s="5">
        <f>Q4_SQL_Error_Card_Repetition!Q87</f>
        <v>5.2632000000000003</v>
      </c>
      <c r="V88" s="8">
        <f>_xlfn.MAXIFS(Q4_Validation_Base!F:F,Q4_Validation_Base!A:A,F88,Q4_Validation_Base!B:B,G88,Q4_Validation_Base!C:C,H88)/SUMIFS(Q4_Validation_Base!F:F,Q4_Validation_Base!A:A,F88,Q4_Validation_Base!B:B,G88,Q4_Validation_Base!C:C,H88)*100</f>
        <v>5.2631578947368416</v>
      </c>
      <c r="W88" s="5" t="str">
        <f t="shared" si="16"/>
        <v>PASS</v>
      </c>
      <c r="X88" s="5" t="str">
        <f>Q4_SQL_Error_Card_Repetition!R87</f>
        <v>repeat-concentrated</v>
      </c>
      <c r="Y88" s="5" t="str">
        <f t="shared" si="17"/>
        <v>repeat-concentrated</v>
      </c>
      <c r="Z88" s="5" t="str">
        <f t="shared" si="18"/>
        <v>PASS</v>
      </c>
    </row>
    <row r="89" spans="6:26">
      <c r="F89" s="5">
        <f>Q4_SQL_Error_Card_Repetition!A88</f>
        <v>5300</v>
      </c>
      <c r="G89" s="5">
        <f>Q4_SQL_Error_Card_Repetition!E88</f>
        <v>23</v>
      </c>
      <c r="H89" s="5" t="str">
        <f>Q4_SQL_Error_Card_Repetition!F88</f>
        <v>Swipe Transaction</v>
      </c>
      <c r="I89" s="5">
        <f>Q4_SQL_Error_Card_Repetition!K88</f>
        <v>57</v>
      </c>
      <c r="J89" s="5">
        <f>COUNTIFS(Q4_Validation_Base!A:A,F89,Q4_Validation_Base!B:B,G89,Q4_Validation_Base!C:C,H89)</f>
        <v>57</v>
      </c>
      <c r="K89" s="5" t="str">
        <f t="shared" si="19"/>
        <v>PASS</v>
      </c>
      <c r="L89" s="5">
        <f>Q4_SQL_Error_Card_Repetition!M88</f>
        <v>19</v>
      </c>
      <c r="M89" s="1">
        <f>COUNTIFS(Q4_Validation_Base!A:A,F89,Q4_Validation_Base!B:B,G89,Q4_Validation_Base!C:C,H89,Q4_Validation_Base!F:F,"&gt;=2")</f>
        <v>19</v>
      </c>
      <c r="N89" s="5" t="str">
        <f t="shared" si="12"/>
        <v>PASS</v>
      </c>
      <c r="O89" s="6">
        <f>Q4_SQL_Error_Card_Repetition!N88</f>
        <v>2.2105000000000001</v>
      </c>
      <c r="P89" s="15">
        <f>SUMIFS(Q4_Validation_Base!F:F,Q4_Validation_Base!A:A,F89,Q4_Validation_Base!B:B,G89,Q4_Validation_Base!C:C,H89)/J89</f>
        <v>2.2105263157894739</v>
      </c>
      <c r="Q89" s="5" t="str">
        <f t="shared" si="13"/>
        <v>PASS</v>
      </c>
      <c r="R89" s="5">
        <f>Q4_SQL_Error_Card_Repetition!O88</f>
        <v>33.333300000000001</v>
      </c>
      <c r="S89" s="8">
        <f t="shared" si="14"/>
        <v>33.333333333333329</v>
      </c>
      <c r="T89" s="5" t="str">
        <f t="shared" si="15"/>
        <v>PASS</v>
      </c>
      <c r="U89" s="5">
        <f>Q4_SQL_Error_Card_Repetition!Q88</f>
        <v>8.7302</v>
      </c>
      <c r="V89" s="8">
        <f>_xlfn.MAXIFS(Q4_Validation_Base!F:F,Q4_Validation_Base!A:A,F89,Q4_Validation_Base!B:B,G89,Q4_Validation_Base!C:C,H89)/SUMIFS(Q4_Validation_Base!F:F,Q4_Validation_Base!A:A,F89,Q4_Validation_Base!B:B,G89,Q4_Validation_Base!C:C,H89)*100</f>
        <v>8.7301587301587293</v>
      </c>
      <c r="W89" s="5" t="str">
        <f t="shared" si="16"/>
        <v>PASS</v>
      </c>
      <c r="X89" s="5" t="str">
        <f>Q4_SQL_Error_Card_Repetition!R88</f>
        <v>repeat-concentrated</v>
      </c>
      <c r="Y89" s="5" t="str">
        <f t="shared" si="17"/>
        <v>repeat-concentrated</v>
      </c>
      <c r="Z89" s="5" t="str">
        <f t="shared" si="18"/>
        <v>PASS</v>
      </c>
    </row>
    <row r="90" spans="6:26">
      <c r="F90" s="5">
        <f>Q4_SQL_Error_Card_Repetition!A89</f>
        <v>7995</v>
      </c>
      <c r="G90" s="5">
        <f>Q4_SQL_Error_Card_Repetition!E89</f>
        <v>19</v>
      </c>
      <c r="H90" s="5" t="str">
        <f>Q4_SQL_Error_Card_Repetition!F89</f>
        <v>Swipe Transaction</v>
      </c>
      <c r="I90" s="5">
        <f>Q4_SQL_Error_Card_Repetition!K89</f>
        <v>16</v>
      </c>
      <c r="J90" s="5">
        <f>COUNTIFS(Q4_Validation_Base!A:A,F90,Q4_Validation_Base!B:B,G90,Q4_Validation_Base!C:C,H90)</f>
        <v>16</v>
      </c>
      <c r="K90" s="5" t="str">
        <f t="shared" si="19"/>
        <v>PASS</v>
      </c>
      <c r="L90" s="5">
        <f>Q4_SQL_Error_Card_Repetition!M89</f>
        <v>8</v>
      </c>
      <c r="M90" s="1">
        <f>COUNTIFS(Q4_Validation_Base!A:A,F90,Q4_Validation_Base!B:B,G90,Q4_Validation_Base!C:C,H90,Q4_Validation_Base!F:F,"&gt;=2")</f>
        <v>8</v>
      </c>
      <c r="N90" s="5" t="str">
        <f t="shared" si="12"/>
        <v>PASS</v>
      </c>
      <c r="O90" s="6">
        <f>Q4_SQL_Error_Card_Repetition!N89</f>
        <v>2.1875</v>
      </c>
      <c r="P90" s="15">
        <f>SUMIFS(Q4_Validation_Base!F:F,Q4_Validation_Base!A:A,F90,Q4_Validation_Base!B:B,G90,Q4_Validation_Base!C:C,H90)/J90</f>
        <v>2.1875</v>
      </c>
      <c r="Q90" s="5" t="str">
        <f t="shared" si="13"/>
        <v>PASS</v>
      </c>
      <c r="R90" s="5">
        <f>Q4_SQL_Error_Card_Repetition!O89</f>
        <v>50</v>
      </c>
      <c r="S90" s="8">
        <f t="shared" si="14"/>
        <v>50</v>
      </c>
      <c r="T90" s="5" t="str">
        <f t="shared" si="15"/>
        <v>PASS</v>
      </c>
      <c r="U90" s="5">
        <f>Q4_SQL_Error_Card_Repetition!Q89</f>
        <v>22.857099999999999</v>
      </c>
      <c r="V90" s="8">
        <f>_xlfn.MAXIFS(Q4_Validation_Base!F:F,Q4_Validation_Base!A:A,F90,Q4_Validation_Base!B:B,G90,Q4_Validation_Base!C:C,H90)/SUMIFS(Q4_Validation_Base!F:F,Q4_Validation_Base!A:A,F90,Q4_Validation_Base!B:B,G90,Q4_Validation_Base!C:C,H90)*100</f>
        <v>22.857142857142858</v>
      </c>
      <c r="W90" s="5" t="str">
        <f t="shared" si="16"/>
        <v>PASS</v>
      </c>
      <c r="X90" s="5" t="str">
        <f>Q4_SQL_Error_Card_Repetition!R89</f>
        <v>repeat-concentrated</v>
      </c>
      <c r="Y90" s="5" t="str">
        <f t="shared" si="17"/>
        <v>repeat-concentrated</v>
      </c>
      <c r="Z90" s="5" t="str">
        <f t="shared" si="18"/>
        <v>PASS</v>
      </c>
    </row>
    <row r="91" spans="6:26">
      <c r="F91" s="5">
        <f>Q4_SQL_Error_Card_Repetition!A90</f>
        <v>5311</v>
      </c>
      <c r="G91" s="5">
        <f>Q4_SQL_Error_Card_Repetition!E90</f>
        <v>0</v>
      </c>
      <c r="H91" s="5" t="str">
        <f>Q4_SQL_Error_Card_Repetition!F90</f>
        <v>Chip Transaction</v>
      </c>
      <c r="I91" s="5">
        <f>Q4_SQL_Error_Card_Repetition!K90</f>
        <v>17</v>
      </c>
      <c r="J91" s="5">
        <f>COUNTIFS(Q4_Validation_Base!A:A,F91,Q4_Validation_Base!B:B,G91,Q4_Validation_Base!C:C,H91)</f>
        <v>17</v>
      </c>
      <c r="K91" s="5" t="str">
        <f t="shared" si="19"/>
        <v>PASS</v>
      </c>
      <c r="L91" s="5">
        <f>Q4_SQL_Error_Card_Repetition!M90</f>
        <v>8</v>
      </c>
      <c r="M91" s="1">
        <f>COUNTIFS(Q4_Validation_Base!A:A,F91,Q4_Validation_Base!B:B,G91,Q4_Validation_Base!C:C,H91,Q4_Validation_Base!F:F,"&gt;=2")</f>
        <v>8</v>
      </c>
      <c r="N91" s="5" t="str">
        <f t="shared" si="12"/>
        <v>PASS</v>
      </c>
      <c r="O91" s="6">
        <f>Q4_SQL_Error_Card_Repetition!N90</f>
        <v>2.1764999999999999</v>
      </c>
      <c r="P91" s="15">
        <f>SUMIFS(Q4_Validation_Base!F:F,Q4_Validation_Base!A:A,F91,Q4_Validation_Base!B:B,G91,Q4_Validation_Base!C:C,H91)/J91</f>
        <v>2.1764705882352939</v>
      </c>
      <c r="Q91" s="5" t="str">
        <f t="shared" si="13"/>
        <v>PASS</v>
      </c>
      <c r="R91" s="5">
        <f>Q4_SQL_Error_Card_Repetition!O90</f>
        <v>47.058799999999998</v>
      </c>
      <c r="S91" s="8">
        <f t="shared" si="14"/>
        <v>47.058823529411761</v>
      </c>
      <c r="T91" s="5" t="str">
        <f t="shared" si="15"/>
        <v>PASS</v>
      </c>
      <c r="U91" s="5">
        <f>Q4_SQL_Error_Card_Repetition!Q90</f>
        <v>21.621600000000001</v>
      </c>
      <c r="V91" s="8">
        <f>_xlfn.MAXIFS(Q4_Validation_Base!F:F,Q4_Validation_Base!A:A,F91,Q4_Validation_Base!B:B,G91,Q4_Validation_Base!C:C,H91)/SUMIFS(Q4_Validation_Base!F:F,Q4_Validation_Base!A:A,F91,Q4_Validation_Base!B:B,G91,Q4_Validation_Base!C:C,H91)*100</f>
        <v>21.621621621621621</v>
      </c>
      <c r="W91" s="5" t="str">
        <f t="shared" si="16"/>
        <v>PASS</v>
      </c>
      <c r="X91" s="5" t="str">
        <f>Q4_SQL_Error_Card_Repetition!R90</f>
        <v>repeat-concentrated</v>
      </c>
      <c r="Y91" s="5" t="str">
        <f t="shared" si="17"/>
        <v>repeat-concentrated</v>
      </c>
      <c r="Z91" s="5" t="str">
        <f t="shared" si="18"/>
        <v>PASS</v>
      </c>
    </row>
    <row r="92" spans="6:26">
      <c r="F92" s="5">
        <f>Q4_SQL_Error_Card_Repetition!A91</f>
        <v>5311</v>
      </c>
      <c r="G92" s="5">
        <f>Q4_SQL_Error_Card_Repetition!E91</f>
        <v>2</v>
      </c>
      <c r="H92" s="5" t="str">
        <f>Q4_SQL_Error_Card_Repetition!F91</f>
        <v>Chip Transaction</v>
      </c>
      <c r="I92" s="5">
        <f>Q4_SQL_Error_Card_Repetition!K91</f>
        <v>18</v>
      </c>
      <c r="J92" s="5">
        <f>COUNTIFS(Q4_Validation_Base!A:A,F92,Q4_Validation_Base!B:B,G92,Q4_Validation_Base!C:C,H92)</f>
        <v>18</v>
      </c>
      <c r="K92" s="5" t="str">
        <f t="shared" si="19"/>
        <v>PASS</v>
      </c>
      <c r="L92" s="5">
        <f>Q4_SQL_Error_Card_Repetition!M91</f>
        <v>6</v>
      </c>
      <c r="M92" s="1">
        <f>COUNTIFS(Q4_Validation_Base!A:A,F92,Q4_Validation_Base!B:B,G92,Q4_Validation_Base!C:C,H92,Q4_Validation_Base!F:F,"&gt;=2")</f>
        <v>6</v>
      </c>
      <c r="N92" s="5" t="str">
        <f t="shared" si="12"/>
        <v>PASS</v>
      </c>
      <c r="O92" s="6">
        <f>Q4_SQL_Error_Card_Repetition!N91</f>
        <v>2.1667000000000001</v>
      </c>
      <c r="P92" s="15">
        <f>SUMIFS(Q4_Validation_Base!F:F,Q4_Validation_Base!A:A,F92,Q4_Validation_Base!B:B,G92,Q4_Validation_Base!C:C,H92)/J92</f>
        <v>2.1666666666666665</v>
      </c>
      <c r="Q92" s="5" t="str">
        <f t="shared" si="13"/>
        <v>PASS</v>
      </c>
      <c r="R92" s="5">
        <f>Q4_SQL_Error_Card_Repetition!O91</f>
        <v>33.333300000000001</v>
      </c>
      <c r="S92" s="8">
        <f t="shared" si="14"/>
        <v>33.333333333333329</v>
      </c>
      <c r="T92" s="5" t="str">
        <f t="shared" si="15"/>
        <v>PASS</v>
      </c>
      <c r="U92" s="5">
        <f>Q4_SQL_Error_Card_Repetition!Q91</f>
        <v>25.640999999999998</v>
      </c>
      <c r="V92" s="8">
        <f>_xlfn.MAXIFS(Q4_Validation_Base!F:F,Q4_Validation_Base!A:A,F92,Q4_Validation_Base!B:B,G92,Q4_Validation_Base!C:C,H92)/SUMIFS(Q4_Validation_Base!F:F,Q4_Validation_Base!A:A,F92,Q4_Validation_Base!B:B,G92,Q4_Validation_Base!C:C,H92)*100</f>
        <v>25.641025641025639</v>
      </c>
      <c r="W92" s="5" t="str">
        <f t="shared" si="16"/>
        <v>PASS</v>
      </c>
      <c r="X92" s="5" t="str">
        <f>Q4_SQL_Error_Card_Repetition!R91</f>
        <v>repeat-concentrated</v>
      </c>
      <c r="Y92" s="5" t="str">
        <f t="shared" si="17"/>
        <v>repeat-concentrated</v>
      </c>
      <c r="Z92" s="5" t="str">
        <f t="shared" si="18"/>
        <v>PASS</v>
      </c>
    </row>
    <row r="93" spans="6:26">
      <c r="F93" s="5">
        <f>Q4_SQL_Error_Card_Repetition!A92</f>
        <v>5912</v>
      </c>
      <c r="G93" s="5">
        <f>Q4_SQL_Error_Card_Repetition!E92</f>
        <v>23</v>
      </c>
      <c r="H93" s="5" t="str">
        <f>Q4_SQL_Error_Card_Repetition!F92</f>
        <v>Chip Transaction</v>
      </c>
      <c r="I93" s="5">
        <f>Q4_SQL_Error_Card_Repetition!K92</f>
        <v>40</v>
      </c>
      <c r="J93" s="5">
        <f>COUNTIFS(Q4_Validation_Base!A:A,F93,Q4_Validation_Base!B:B,G93,Q4_Validation_Base!C:C,H93)</f>
        <v>40</v>
      </c>
      <c r="K93" s="5" t="str">
        <f t="shared" si="19"/>
        <v>PASS</v>
      </c>
      <c r="L93" s="5">
        <f>Q4_SQL_Error_Card_Repetition!M92</f>
        <v>15</v>
      </c>
      <c r="M93" s="1">
        <f>COUNTIFS(Q4_Validation_Base!A:A,F93,Q4_Validation_Base!B:B,G93,Q4_Validation_Base!C:C,H93,Q4_Validation_Base!F:F,"&gt;=2")</f>
        <v>15</v>
      </c>
      <c r="N93" s="5" t="str">
        <f t="shared" si="12"/>
        <v>PASS</v>
      </c>
      <c r="O93" s="6">
        <f>Q4_SQL_Error_Card_Repetition!N92</f>
        <v>2.15</v>
      </c>
      <c r="P93" s="15">
        <f>SUMIFS(Q4_Validation_Base!F:F,Q4_Validation_Base!A:A,F93,Q4_Validation_Base!B:B,G93,Q4_Validation_Base!C:C,H93)/J93</f>
        <v>2.15</v>
      </c>
      <c r="Q93" s="5" t="str">
        <f t="shared" si="13"/>
        <v>PASS</v>
      </c>
      <c r="R93" s="5">
        <f>Q4_SQL_Error_Card_Repetition!O92</f>
        <v>37.5</v>
      </c>
      <c r="S93" s="8">
        <f t="shared" si="14"/>
        <v>37.5</v>
      </c>
      <c r="T93" s="5" t="str">
        <f t="shared" si="15"/>
        <v>PASS</v>
      </c>
      <c r="U93" s="5">
        <f>Q4_SQL_Error_Card_Repetition!Q92</f>
        <v>12.790699999999999</v>
      </c>
      <c r="V93" s="8">
        <f>_xlfn.MAXIFS(Q4_Validation_Base!F:F,Q4_Validation_Base!A:A,F93,Q4_Validation_Base!B:B,G93,Q4_Validation_Base!C:C,H93)/SUMIFS(Q4_Validation_Base!F:F,Q4_Validation_Base!A:A,F93,Q4_Validation_Base!B:B,G93,Q4_Validation_Base!C:C,H93)*100</f>
        <v>12.790697674418606</v>
      </c>
      <c r="W93" s="5" t="str">
        <f t="shared" si="16"/>
        <v>PASS</v>
      </c>
      <c r="X93" s="5" t="str">
        <f>Q4_SQL_Error_Card_Repetition!R92</f>
        <v>repeat-concentrated</v>
      </c>
      <c r="Y93" s="5" t="str">
        <f t="shared" si="17"/>
        <v>repeat-concentrated</v>
      </c>
      <c r="Z93" s="5" t="str">
        <f t="shared" si="18"/>
        <v>PASS</v>
      </c>
    </row>
    <row r="94" spans="6:26">
      <c r="F94" s="5">
        <f>Q4_SQL_Error_Card_Repetition!A93</f>
        <v>7922</v>
      </c>
      <c r="G94" s="5">
        <f>Q4_SQL_Error_Card_Repetition!E93</f>
        <v>16</v>
      </c>
      <c r="H94" s="5" t="str">
        <f>Q4_SQL_Error_Card_Repetition!F93</f>
        <v>Swipe Transaction</v>
      </c>
      <c r="I94" s="5">
        <f>Q4_SQL_Error_Card_Repetition!K93</f>
        <v>14</v>
      </c>
      <c r="J94" s="5">
        <f>COUNTIFS(Q4_Validation_Base!A:A,F94,Q4_Validation_Base!B:B,G94,Q4_Validation_Base!C:C,H94)</f>
        <v>14</v>
      </c>
      <c r="K94" s="5" t="str">
        <f t="shared" si="19"/>
        <v>PASS</v>
      </c>
      <c r="L94" s="5">
        <f>Q4_SQL_Error_Card_Repetition!M93</f>
        <v>7</v>
      </c>
      <c r="M94" s="1">
        <f>COUNTIFS(Q4_Validation_Base!A:A,F94,Q4_Validation_Base!B:B,G94,Q4_Validation_Base!C:C,H94,Q4_Validation_Base!F:F,"&gt;=2")</f>
        <v>7</v>
      </c>
      <c r="N94" s="5" t="str">
        <f t="shared" si="12"/>
        <v>PASS</v>
      </c>
      <c r="O94" s="6">
        <f>Q4_SQL_Error_Card_Repetition!N93</f>
        <v>2.1429</v>
      </c>
      <c r="P94" s="15">
        <f>SUMIFS(Q4_Validation_Base!F:F,Q4_Validation_Base!A:A,F94,Q4_Validation_Base!B:B,G94,Q4_Validation_Base!C:C,H94)/J94</f>
        <v>2.1428571428571428</v>
      </c>
      <c r="Q94" s="5" t="str">
        <f t="shared" si="13"/>
        <v>PASS</v>
      </c>
      <c r="R94" s="5">
        <f>Q4_SQL_Error_Card_Repetition!O93</f>
        <v>50</v>
      </c>
      <c r="S94" s="8">
        <f t="shared" si="14"/>
        <v>50</v>
      </c>
      <c r="T94" s="5" t="str">
        <f t="shared" si="15"/>
        <v>PASS</v>
      </c>
      <c r="U94" s="5">
        <f>Q4_SQL_Error_Card_Repetition!Q93</f>
        <v>20</v>
      </c>
      <c r="V94" s="8">
        <f>_xlfn.MAXIFS(Q4_Validation_Base!F:F,Q4_Validation_Base!A:A,F94,Q4_Validation_Base!B:B,G94,Q4_Validation_Base!C:C,H94)/SUMIFS(Q4_Validation_Base!F:F,Q4_Validation_Base!A:A,F94,Q4_Validation_Base!B:B,G94,Q4_Validation_Base!C:C,H94)*100</f>
        <v>20</v>
      </c>
      <c r="W94" s="5" t="str">
        <f t="shared" si="16"/>
        <v>PASS</v>
      </c>
      <c r="X94" s="5" t="str">
        <f>Q4_SQL_Error_Card_Repetition!R93</f>
        <v>repeat-concentrated</v>
      </c>
      <c r="Y94" s="5" t="str">
        <f t="shared" si="17"/>
        <v>repeat-concentrated</v>
      </c>
      <c r="Z94" s="5" t="str">
        <f t="shared" si="18"/>
        <v>PASS</v>
      </c>
    </row>
    <row r="95" spans="6:26">
      <c r="F95" s="5">
        <f>Q4_SQL_Error_Card_Repetition!A94</f>
        <v>5211</v>
      </c>
      <c r="G95" s="5">
        <f>Q4_SQL_Error_Card_Repetition!E94</f>
        <v>4</v>
      </c>
      <c r="H95" s="5" t="str">
        <f>Q4_SQL_Error_Card_Repetition!F94</f>
        <v>Swipe Transaction</v>
      </c>
      <c r="I95" s="5">
        <f>Q4_SQL_Error_Card_Repetition!K94</f>
        <v>17</v>
      </c>
      <c r="J95" s="5">
        <f>COUNTIFS(Q4_Validation_Base!A:A,F95,Q4_Validation_Base!B:B,G95,Q4_Validation_Base!C:C,H95)</f>
        <v>17</v>
      </c>
      <c r="K95" s="5" t="str">
        <f t="shared" si="19"/>
        <v>PASS</v>
      </c>
      <c r="L95" s="5">
        <f>Q4_SQL_Error_Card_Repetition!M94</f>
        <v>7</v>
      </c>
      <c r="M95" s="1">
        <f>COUNTIFS(Q4_Validation_Base!A:A,F95,Q4_Validation_Base!B:B,G95,Q4_Validation_Base!C:C,H95,Q4_Validation_Base!F:F,"&gt;=2")</f>
        <v>7</v>
      </c>
      <c r="N95" s="5" t="str">
        <f t="shared" si="12"/>
        <v>PASS</v>
      </c>
      <c r="O95" s="6">
        <f>Q4_SQL_Error_Card_Repetition!N94</f>
        <v>2.1175999999999999</v>
      </c>
      <c r="P95" s="15">
        <f>SUMIFS(Q4_Validation_Base!F:F,Q4_Validation_Base!A:A,F95,Q4_Validation_Base!B:B,G95,Q4_Validation_Base!C:C,H95)/J95</f>
        <v>2.1176470588235294</v>
      </c>
      <c r="Q95" s="5" t="str">
        <f t="shared" si="13"/>
        <v>PASS</v>
      </c>
      <c r="R95" s="5">
        <f>Q4_SQL_Error_Card_Repetition!O94</f>
        <v>41.176499999999997</v>
      </c>
      <c r="S95" s="8">
        <f t="shared" si="14"/>
        <v>41.17647058823529</v>
      </c>
      <c r="T95" s="5" t="str">
        <f t="shared" si="15"/>
        <v>PASS</v>
      </c>
      <c r="U95" s="5">
        <f>Q4_SQL_Error_Card_Repetition!Q94</f>
        <v>19.444400000000002</v>
      </c>
      <c r="V95" s="8">
        <f>_xlfn.MAXIFS(Q4_Validation_Base!F:F,Q4_Validation_Base!A:A,F95,Q4_Validation_Base!B:B,G95,Q4_Validation_Base!C:C,H95)/SUMIFS(Q4_Validation_Base!F:F,Q4_Validation_Base!A:A,F95,Q4_Validation_Base!B:B,G95,Q4_Validation_Base!C:C,H95)*100</f>
        <v>19.444444444444446</v>
      </c>
      <c r="W95" s="5" t="str">
        <f t="shared" si="16"/>
        <v>PASS</v>
      </c>
      <c r="X95" s="5" t="str">
        <f>Q4_SQL_Error_Card_Repetition!R94</f>
        <v>repeat-concentrated</v>
      </c>
      <c r="Y95" s="5" t="str">
        <f t="shared" si="17"/>
        <v>repeat-concentrated</v>
      </c>
      <c r="Z95" s="5" t="str">
        <f t="shared" si="18"/>
        <v>PASS</v>
      </c>
    </row>
    <row r="96" spans="6:26">
      <c r="F96" s="5">
        <f>Q4_SQL_Error_Card_Repetition!A95</f>
        <v>4111</v>
      </c>
      <c r="G96" s="5">
        <f>Q4_SQL_Error_Card_Repetition!E95</f>
        <v>6</v>
      </c>
      <c r="H96" s="5" t="str">
        <f>Q4_SQL_Error_Card_Repetition!F95</f>
        <v>Chip Transaction</v>
      </c>
      <c r="I96" s="5">
        <f>Q4_SQL_Error_Card_Repetition!K95</f>
        <v>47</v>
      </c>
      <c r="J96" s="5">
        <f>COUNTIFS(Q4_Validation_Base!A:A,F96,Q4_Validation_Base!B:B,G96,Q4_Validation_Base!C:C,H96)</f>
        <v>47</v>
      </c>
      <c r="K96" s="5" t="str">
        <f t="shared" si="19"/>
        <v>PASS</v>
      </c>
      <c r="L96" s="5">
        <f>Q4_SQL_Error_Card_Repetition!M95</f>
        <v>19</v>
      </c>
      <c r="M96" s="1">
        <f>COUNTIFS(Q4_Validation_Base!A:A,F96,Q4_Validation_Base!B:B,G96,Q4_Validation_Base!C:C,H96,Q4_Validation_Base!F:F,"&gt;=2")</f>
        <v>19</v>
      </c>
      <c r="N96" s="5" t="str">
        <f t="shared" si="12"/>
        <v>PASS</v>
      </c>
      <c r="O96" s="6">
        <f>Q4_SQL_Error_Card_Repetition!N95</f>
        <v>2.1063999999999998</v>
      </c>
      <c r="P96" s="15">
        <f>SUMIFS(Q4_Validation_Base!F:F,Q4_Validation_Base!A:A,F96,Q4_Validation_Base!B:B,G96,Q4_Validation_Base!C:C,H96)/J96</f>
        <v>2.1063829787234041</v>
      </c>
      <c r="Q96" s="5" t="str">
        <f t="shared" si="13"/>
        <v>PASS</v>
      </c>
      <c r="R96" s="5">
        <f>Q4_SQL_Error_Card_Repetition!O95</f>
        <v>40.4255</v>
      </c>
      <c r="S96" s="8">
        <f t="shared" si="14"/>
        <v>40.425531914893611</v>
      </c>
      <c r="T96" s="5" t="str">
        <f t="shared" si="15"/>
        <v>PASS</v>
      </c>
      <c r="U96" s="5">
        <f>Q4_SQL_Error_Card_Repetition!Q95</f>
        <v>11.1111</v>
      </c>
      <c r="V96" s="8">
        <f>_xlfn.MAXIFS(Q4_Validation_Base!F:F,Q4_Validation_Base!A:A,F96,Q4_Validation_Base!B:B,G96,Q4_Validation_Base!C:C,H96)/SUMIFS(Q4_Validation_Base!F:F,Q4_Validation_Base!A:A,F96,Q4_Validation_Base!B:B,G96,Q4_Validation_Base!C:C,H96)*100</f>
        <v>11.111111111111111</v>
      </c>
      <c r="W96" s="5" t="str">
        <f t="shared" si="16"/>
        <v>PASS</v>
      </c>
      <c r="X96" s="5" t="str">
        <f>Q4_SQL_Error_Card_Repetition!R95</f>
        <v>repeat-concentrated</v>
      </c>
      <c r="Y96" s="5" t="str">
        <f t="shared" si="17"/>
        <v>repeat-concentrated</v>
      </c>
      <c r="Z96" s="5" t="str">
        <f t="shared" si="18"/>
        <v>PASS</v>
      </c>
    </row>
    <row r="97" spans="6:26">
      <c r="F97" s="5">
        <f>Q4_SQL_Error_Card_Repetition!A96</f>
        <v>7922</v>
      </c>
      <c r="G97" s="5">
        <f>Q4_SQL_Error_Card_Repetition!E96</f>
        <v>14</v>
      </c>
      <c r="H97" s="5" t="str">
        <f>Q4_SQL_Error_Card_Repetition!F96</f>
        <v>Online Transaction</v>
      </c>
      <c r="I97" s="5">
        <f>Q4_SQL_Error_Card_Repetition!K96</f>
        <v>26</v>
      </c>
      <c r="J97" s="5">
        <f>COUNTIFS(Q4_Validation_Base!A:A,F97,Q4_Validation_Base!B:B,G97,Q4_Validation_Base!C:C,H97)</f>
        <v>26</v>
      </c>
      <c r="K97" s="5" t="str">
        <f t="shared" si="19"/>
        <v>PASS</v>
      </c>
      <c r="L97" s="5">
        <f>Q4_SQL_Error_Card_Repetition!M96</f>
        <v>13</v>
      </c>
      <c r="M97" s="1">
        <f>COUNTIFS(Q4_Validation_Base!A:A,F97,Q4_Validation_Base!B:B,G97,Q4_Validation_Base!C:C,H97,Q4_Validation_Base!F:F,"&gt;=2")</f>
        <v>13</v>
      </c>
      <c r="N97" s="5" t="str">
        <f t="shared" si="12"/>
        <v>PASS</v>
      </c>
      <c r="O97" s="6">
        <f>Q4_SQL_Error_Card_Repetition!N96</f>
        <v>2.0769000000000002</v>
      </c>
      <c r="P97" s="15">
        <f>SUMIFS(Q4_Validation_Base!F:F,Q4_Validation_Base!A:A,F97,Q4_Validation_Base!B:B,G97,Q4_Validation_Base!C:C,H97)/J97</f>
        <v>2.0769230769230771</v>
      </c>
      <c r="Q97" s="5" t="str">
        <f t="shared" si="13"/>
        <v>PASS</v>
      </c>
      <c r="R97" s="5">
        <f>Q4_SQL_Error_Card_Repetition!O96</f>
        <v>50</v>
      </c>
      <c r="S97" s="8">
        <f t="shared" si="14"/>
        <v>50</v>
      </c>
      <c r="T97" s="5" t="str">
        <f t="shared" si="15"/>
        <v>PASS</v>
      </c>
      <c r="U97" s="5">
        <f>Q4_SQL_Error_Card_Repetition!Q96</f>
        <v>11.1111</v>
      </c>
      <c r="V97" s="8">
        <f>_xlfn.MAXIFS(Q4_Validation_Base!F:F,Q4_Validation_Base!A:A,F97,Q4_Validation_Base!B:B,G97,Q4_Validation_Base!C:C,H97)/SUMIFS(Q4_Validation_Base!F:F,Q4_Validation_Base!A:A,F97,Q4_Validation_Base!B:B,G97,Q4_Validation_Base!C:C,H97)*100</f>
        <v>11.111111111111111</v>
      </c>
      <c r="W97" s="5" t="str">
        <f t="shared" si="16"/>
        <v>PASS</v>
      </c>
      <c r="X97" s="5" t="str">
        <f>Q4_SQL_Error_Card_Repetition!R96</f>
        <v>repeat-concentrated</v>
      </c>
      <c r="Y97" s="5" t="str">
        <f t="shared" si="17"/>
        <v>repeat-concentrated</v>
      </c>
      <c r="Z97" s="5" t="str">
        <f t="shared" si="18"/>
        <v>PASS</v>
      </c>
    </row>
    <row r="98" spans="6:26">
      <c r="F98" s="5">
        <f>Q4_SQL_Error_Card_Repetition!A97</f>
        <v>7995</v>
      </c>
      <c r="G98" s="5">
        <f>Q4_SQL_Error_Card_Repetition!E97</f>
        <v>18</v>
      </c>
      <c r="H98" s="5" t="str">
        <f>Q4_SQL_Error_Card_Repetition!F97</f>
        <v>Swipe Transaction</v>
      </c>
      <c r="I98" s="5">
        <f>Q4_SQL_Error_Card_Repetition!K97</f>
        <v>18</v>
      </c>
      <c r="J98" s="5">
        <f>COUNTIFS(Q4_Validation_Base!A:A,F98,Q4_Validation_Base!B:B,G98,Q4_Validation_Base!C:C,H98)</f>
        <v>18</v>
      </c>
      <c r="K98" s="5" t="str">
        <f t="shared" si="19"/>
        <v>PASS</v>
      </c>
      <c r="L98" s="5">
        <f>Q4_SQL_Error_Card_Repetition!M97</f>
        <v>5</v>
      </c>
      <c r="M98" s="1">
        <f>COUNTIFS(Q4_Validation_Base!A:A,F98,Q4_Validation_Base!B:B,G98,Q4_Validation_Base!C:C,H98,Q4_Validation_Base!F:F,"&gt;=2")</f>
        <v>5</v>
      </c>
      <c r="N98" s="5" t="str">
        <f t="shared" si="12"/>
        <v>PASS</v>
      </c>
      <c r="O98" s="6">
        <f>Q4_SQL_Error_Card_Repetition!N97</f>
        <v>2.0556000000000001</v>
      </c>
      <c r="P98" s="15">
        <f>SUMIFS(Q4_Validation_Base!F:F,Q4_Validation_Base!A:A,F98,Q4_Validation_Base!B:B,G98,Q4_Validation_Base!C:C,H98)/J98</f>
        <v>2.0555555555555554</v>
      </c>
      <c r="Q98" s="5" t="str">
        <f t="shared" si="13"/>
        <v>PASS</v>
      </c>
      <c r="R98" s="5">
        <f>Q4_SQL_Error_Card_Repetition!O97</f>
        <v>27.777799999999999</v>
      </c>
      <c r="S98" s="8">
        <f t="shared" si="14"/>
        <v>27.777777777777779</v>
      </c>
      <c r="T98" s="5" t="str">
        <f t="shared" si="15"/>
        <v>PASS</v>
      </c>
      <c r="U98" s="5">
        <f>Q4_SQL_Error_Card_Repetition!Q97</f>
        <v>18.918900000000001</v>
      </c>
      <c r="V98" s="8">
        <f>_xlfn.MAXIFS(Q4_Validation_Base!F:F,Q4_Validation_Base!A:A,F98,Q4_Validation_Base!B:B,G98,Q4_Validation_Base!C:C,H98)/SUMIFS(Q4_Validation_Base!F:F,Q4_Validation_Base!A:A,F98,Q4_Validation_Base!B:B,G98,Q4_Validation_Base!C:C,H98)*100</f>
        <v>18.918918918918919</v>
      </c>
      <c r="W98" s="5" t="str">
        <f t="shared" si="16"/>
        <v>PASS</v>
      </c>
      <c r="X98" s="5" t="str">
        <f>Q4_SQL_Error_Card_Repetition!R97</f>
        <v>repeat-concentrated</v>
      </c>
      <c r="Y98" s="5" t="str">
        <f t="shared" si="17"/>
        <v>repeat-concentrated</v>
      </c>
      <c r="Z98" s="5" t="str">
        <f t="shared" si="18"/>
        <v>PASS</v>
      </c>
    </row>
    <row r="99" spans="6:26">
      <c r="F99" s="5">
        <f>Q4_SQL_Error_Card_Repetition!A98</f>
        <v>7801</v>
      </c>
      <c r="G99" s="5">
        <f>Q4_SQL_Error_Card_Repetition!E98</f>
        <v>19</v>
      </c>
      <c r="H99" s="5" t="str">
        <f>Q4_SQL_Error_Card_Repetition!F98</f>
        <v>Online Transaction</v>
      </c>
      <c r="I99" s="5">
        <f>Q4_SQL_Error_Card_Repetition!K98</f>
        <v>22</v>
      </c>
      <c r="J99" s="5">
        <f>COUNTIFS(Q4_Validation_Base!A:A,F99,Q4_Validation_Base!B:B,G99,Q4_Validation_Base!C:C,H99)</f>
        <v>22</v>
      </c>
      <c r="K99" s="5" t="str">
        <f t="shared" si="19"/>
        <v>PASS</v>
      </c>
      <c r="L99" s="5">
        <f>Q4_SQL_Error_Card_Repetition!M98</f>
        <v>8</v>
      </c>
      <c r="M99" s="1">
        <f>COUNTIFS(Q4_Validation_Base!A:A,F99,Q4_Validation_Base!B:B,G99,Q4_Validation_Base!C:C,H99,Q4_Validation_Base!F:F,"&gt;=2")</f>
        <v>8</v>
      </c>
      <c r="N99" s="5" t="str">
        <f t="shared" si="12"/>
        <v>PASS</v>
      </c>
      <c r="O99" s="6">
        <f>Q4_SQL_Error_Card_Repetition!N98</f>
        <v>2.0455000000000001</v>
      </c>
      <c r="P99" s="15">
        <f>SUMIFS(Q4_Validation_Base!F:F,Q4_Validation_Base!A:A,F99,Q4_Validation_Base!B:B,G99,Q4_Validation_Base!C:C,H99)/J99</f>
        <v>2.0454545454545454</v>
      </c>
      <c r="Q99" s="5" t="str">
        <f t="shared" si="13"/>
        <v>PASS</v>
      </c>
      <c r="R99" s="5">
        <f>Q4_SQL_Error_Card_Repetition!O98</f>
        <v>36.363599999999998</v>
      </c>
      <c r="S99" s="8">
        <f t="shared" si="14"/>
        <v>36.363636363636367</v>
      </c>
      <c r="T99" s="5" t="str">
        <f t="shared" si="15"/>
        <v>PASS</v>
      </c>
      <c r="U99" s="5">
        <f>Q4_SQL_Error_Card_Repetition!Q98</f>
        <v>20</v>
      </c>
      <c r="V99" s="8">
        <f>_xlfn.MAXIFS(Q4_Validation_Base!F:F,Q4_Validation_Base!A:A,F99,Q4_Validation_Base!B:B,G99,Q4_Validation_Base!C:C,H99)/SUMIFS(Q4_Validation_Base!F:F,Q4_Validation_Base!A:A,F99,Q4_Validation_Base!B:B,G99,Q4_Validation_Base!C:C,H99)*100</f>
        <v>20</v>
      </c>
      <c r="W99" s="5" t="str">
        <f t="shared" si="16"/>
        <v>PASS</v>
      </c>
      <c r="X99" s="5" t="str">
        <f>Q4_SQL_Error_Card_Repetition!R98</f>
        <v>repeat-concentrated</v>
      </c>
      <c r="Y99" s="5" t="str">
        <f t="shared" si="17"/>
        <v>repeat-concentrated</v>
      </c>
      <c r="Z99" s="5" t="str">
        <f t="shared" si="18"/>
        <v>PASS</v>
      </c>
    </row>
    <row r="100" spans="6:26">
      <c r="F100" s="5">
        <f>Q4_SQL_Error_Card_Repetition!A99</f>
        <v>7538</v>
      </c>
      <c r="G100" s="5">
        <f>Q4_SQL_Error_Card_Repetition!E99</f>
        <v>2</v>
      </c>
      <c r="H100" s="5" t="str">
        <f>Q4_SQL_Error_Card_Repetition!F99</f>
        <v>Chip Transaction</v>
      </c>
      <c r="I100" s="5">
        <f>Q4_SQL_Error_Card_Repetition!K99</f>
        <v>8</v>
      </c>
      <c r="J100" s="5">
        <f>COUNTIFS(Q4_Validation_Base!A:A,F100,Q4_Validation_Base!B:B,G100,Q4_Validation_Base!C:C,H100)</f>
        <v>8</v>
      </c>
      <c r="K100" s="5" t="str">
        <f t="shared" si="19"/>
        <v>PASS</v>
      </c>
      <c r="L100" s="5">
        <f>Q4_SQL_Error_Card_Repetition!M99</f>
        <v>5</v>
      </c>
      <c r="M100" s="1">
        <f>COUNTIFS(Q4_Validation_Base!A:A,F100,Q4_Validation_Base!B:B,G100,Q4_Validation_Base!C:C,H100,Q4_Validation_Base!F:F,"&gt;=2")</f>
        <v>5</v>
      </c>
      <c r="N100" s="5" t="str">
        <f t="shared" si="12"/>
        <v>PASS</v>
      </c>
      <c r="O100" s="6">
        <f>Q4_SQL_Error_Card_Repetition!N99</f>
        <v>2</v>
      </c>
      <c r="P100" s="15">
        <f>SUMIFS(Q4_Validation_Base!F:F,Q4_Validation_Base!A:A,F100,Q4_Validation_Base!B:B,G100,Q4_Validation_Base!C:C,H100)/J100</f>
        <v>2</v>
      </c>
      <c r="Q100" s="5" t="str">
        <f t="shared" si="13"/>
        <v>PASS</v>
      </c>
      <c r="R100" s="5">
        <f>Q4_SQL_Error_Card_Repetition!O99</f>
        <v>62.5</v>
      </c>
      <c r="S100" s="8">
        <f t="shared" si="14"/>
        <v>62.5</v>
      </c>
      <c r="T100" s="5" t="str">
        <f t="shared" si="15"/>
        <v>PASS</v>
      </c>
      <c r="U100" s="5">
        <f>Q4_SQL_Error_Card_Repetition!Q99</f>
        <v>18.75</v>
      </c>
      <c r="V100" s="8">
        <f>_xlfn.MAXIFS(Q4_Validation_Base!F:F,Q4_Validation_Base!A:A,F100,Q4_Validation_Base!B:B,G100,Q4_Validation_Base!C:C,H100)/SUMIFS(Q4_Validation_Base!F:F,Q4_Validation_Base!A:A,F100,Q4_Validation_Base!B:B,G100,Q4_Validation_Base!C:C,H100)*100</f>
        <v>18.75</v>
      </c>
      <c r="W100" s="5" t="str">
        <f t="shared" si="16"/>
        <v>PASS</v>
      </c>
      <c r="X100" s="5" t="str">
        <f>Q4_SQL_Error_Card_Repetition!R99</f>
        <v>repeat-concentrated</v>
      </c>
      <c r="Y100" s="5" t="str">
        <f t="shared" si="17"/>
        <v>repeat-concentrated</v>
      </c>
      <c r="Z100" s="5" t="str">
        <f t="shared" si="18"/>
        <v>PASS</v>
      </c>
    </row>
    <row r="101" spans="6:26">
      <c r="F101" s="5">
        <f>Q4_SQL_Error_Card_Repetition!A100</f>
        <v>5970</v>
      </c>
      <c r="G101" s="5">
        <f>Q4_SQL_Error_Card_Repetition!E100</f>
        <v>3</v>
      </c>
      <c r="H101" s="5" t="str">
        <f>Q4_SQL_Error_Card_Repetition!F100</f>
        <v>Swipe Transaction</v>
      </c>
      <c r="I101" s="5">
        <f>Q4_SQL_Error_Card_Repetition!K100</f>
        <v>7</v>
      </c>
      <c r="J101" s="5">
        <f>COUNTIFS(Q4_Validation_Base!A:A,F101,Q4_Validation_Base!B:B,G101,Q4_Validation_Base!C:C,H101)</f>
        <v>7</v>
      </c>
      <c r="K101" s="5" t="str">
        <f t="shared" si="19"/>
        <v>PASS</v>
      </c>
      <c r="L101" s="5">
        <f>Q4_SQL_Error_Card_Repetition!M100</f>
        <v>4</v>
      </c>
      <c r="M101" s="1">
        <f>COUNTIFS(Q4_Validation_Base!A:A,F101,Q4_Validation_Base!B:B,G101,Q4_Validation_Base!C:C,H101,Q4_Validation_Base!F:F,"&gt;=2")</f>
        <v>4</v>
      </c>
      <c r="N101" s="5" t="str">
        <f t="shared" si="12"/>
        <v>PASS</v>
      </c>
      <c r="O101" s="6">
        <f>Q4_SQL_Error_Card_Repetition!N100</f>
        <v>2</v>
      </c>
      <c r="P101" s="15">
        <f>SUMIFS(Q4_Validation_Base!F:F,Q4_Validation_Base!A:A,F101,Q4_Validation_Base!B:B,G101,Q4_Validation_Base!C:C,H101)/J101</f>
        <v>2</v>
      </c>
      <c r="Q101" s="5" t="str">
        <f t="shared" si="13"/>
        <v>PASS</v>
      </c>
      <c r="R101" s="5">
        <f>Q4_SQL_Error_Card_Repetition!O100</f>
        <v>57.142899999999997</v>
      </c>
      <c r="S101" s="8">
        <f t="shared" si="14"/>
        <v>57.142857142857139</v>
      </c>
      <c r="T101" s="5" t="str">
        <f t="shared" si="15"/>
        <v>PASS</v>
      </c>
      <c r="U101" s="5">
        <f>Q4_SQL_Error_Card_Repetition!Q100</f>
        <v>28.571400000000001</v>
      </c>
      <c r="V101" s="8">
        <f>_xlfn.MAXIFS(Q4_Validation_Base!F:F,Q4_Validation_Base!A:A,F101,Q4_Validation_Base!B:B,G101,Q4_Validation_Base!C:C,H101)/SUMIFS(Q4_Validation_Base!F:F,Q4_Validation_Base!A:A,F101,Q4_Validation_Base!B:B,G101,Q4_Validation_Base!C:C,H101)*100</f>
        <v>28.571428571428569</v>
      </c>
      <c r="W101" s="5" t="str">
        <f t="shared" si="16"/>
        <v>PASS</v>
      </c>
      <c r="X101" s="5" t="str">
        <f>Q4_SQL_Error_Card_Repetition!R100</f>
        <v>repeat-concentrated</v>
      </c>
      <c r="Y101" s="5" t="str">
        <f t="shared" si="17"/>
        <v>repeat-concentrated</v>
      </c>
      <c r="Z101" s="5" t="str">
        <f t="shared" si="18"/>
        <v>PASS</v>
      </c>
    </row>
    <row r="102" spans="6:26">
      <c r="F102" s="5">
        <f>Q4_SQL_Error_Card_Repetition!A101</f>
        <v>5300</v>
      </c>
      <c r="G102" s="5">
        <f>Q4_SQL_Error_Card_Repetition!E101</f>
        <v>4</v>
      </c>
      <c r="H102" s="5" t="str">
        <f>Q4_SQL_Error_Card_Repetition!F101</f>
        <v>Swipe Transaction</v>
      </c>
      <c r="I102" s="5">
        <f>Q4_SQL_Error_Card_Repetition!K101</f>
        <v>46</v>
      </c>
      <c r="J102" s="5">
        <f>COUNTIFS(Q4_Validation_Base!A:A,F102,Q4_Validation_Base!B:B,G102,Q4_Validation_Base!C:C,H102)</f>
        <v>46</v>
      </c>
      <c r="K102" s="5" t="str">
        <f t="shared" si="19"/>
        <v>PASS</v>
      </c>
      <c r="L102" s="5">
        <f>Q4_SQL_Error_Card_Repetition!M101</f>
        <v>16</v>
      </c>
      <c r="M102" s="1">
        <f>COUNTIFS(Q4_Validation_Base!A:A,F102,Q4_Validation_Base!B:B,G102,Q4_Validation_Base!C:C,H102,Q4_Validation_Base!F:F,"&gt;=2")</f>
        <v>16</v>
      </c>
      <c r="N102" s="5" t="str">
        <f t="shared" si="12"/>
        <v>PASS</v>
      </c>
      <c r="O102" s="6">
        <f>Q4_SQL_Error_Card_Repetition!N101</f>
        <v>2</v>
      </c>
      <c r="P102" s="15">
        <f>SUMIFS(Q4_Validation_Base!F:F,Q4_Validation_Base!A:A,F102,Q4_Validation_Base!B:B,G102,Q4_Validation_Base!C:C,H102)/J102</f>
        <v>2</v>
      </c>
      <c r="Q102" s="5" t="str">
        <f t="shared" si="13"/>
        <v>PASS</v>
      </c>
      <c r="R102" s="5">
        <f>Q4_SQL_Error_Card_Repetition!O101</f>
        <v>34.782600000000002</v>
      </c>
      <c r="S102" s="8">
        <f t="shared" si="14"/>
        <v>34.782608695652172</v>
      </c>
      <c r="T102" s="5" t="str">
        <f t="shared" si="15"/>
        <v>PASS</v>
      </c>
      <c r="U102" s="5">
        <f>Q4_SQL_Error_Card_Repetition!Q101</f>
        <v>13.0435</v>
      </c>
      <c r="V102" s="8">
        <f>_xlfn.MAXIFS(Q4_Validation_Base!F:F,Q4_Validation_Base!A:A,F102,Q4_Validation_Base!B:B,G102,Q4_Validation_Base!C:C,H102)/SUMIFS(Q4_Validation_Base!F:F,Q4_Validation_Base!A:A,F102,Q4_Validation_Base!B:B,G102,Q4_Validation_Base!C:C,H102)*100</f>
        <v>13.043478260869565</v>
      </c>
      <c r="W102" s="5" t="str">
        <f t="shared" si="16"/>
        <v>PASS</v>
      </c>
      <c r="X102" s="5" t="str">
        <f>Q4_SQL_Error_Card_Repetition!R101</f>
        <v>repeat-concentrated</v>
      </c>
      <c r="Y102" s="5" t="str">
        <f t="shared" si="17"/>
        <v>repeat-concentrated</v>
      </c>
      <c r="Z102" s="5" t="str">
        <f t="shared" si="18"/>
        <v>PASS</v>
      </c>
    </row>
    <row r="103" spans="6:26">
      <c r="F103" s="5">
        <f>Q4_SQL_Error_Card_Repetition!A102</f>
        <v>4111</v>
      </c>
      <c r="G103" s="5">
        <f>Q4_SQL_Error_Card_Repetition!E102</f>
        <v>6</v>
      </c>
      <c r="H103" s="5" t="str">
        <f>Q4_SQL_Error_Card_Repetition!F102</f>
        <v>Swipe Transaction</v>
      </c>
      <c r="I103" s="5">
        <f>Q4_SQL_Error_Card_Repetition!K102</f>
        <v>60</v>
      </c>
      <c r="J103" s="5">
        <f>COUNTIFS(Q4_Validation_Base!A:A,F103,Q4_Validation_Base!B:B,G103,Q4_Validation_Base!C:C,H103)</f>
        <v>60</v>
      </c>
      <c r="K103" s="5" t="str">
        <f t="shared" si="19"/>
        <v>PASS</v>
      </c>
      <c r="L103" s="5">
        <f>Q4_SQL_Error_Card_Repetition!M102</f>
        <v>29</v>
      </c>
      <c r="M103" s="1">
        <f>COUNTIFS(Q4_Validation_Base!A:A,F103,Q4_Validation_Base!B:B,G103,Q4_Validation_Base!C:C,H103,Q4_Validation_Base!F:F,"&gt;=2")</f>
        <v>29</v>
      </c>
      <c r="N103" s="5" t="str">
        <f t="shared" si="12"/>
        <v>PASS</v>
      </c>
      <c r="O103" s="6">
        <f>Q4_SQL_Error_Card_Repetition!N102</f>
        <v>1.9666999999999999</v>
      </c>
      <c r="P103" s="15">
        <f>SUMIFS(Q4_Validation_Base!F:F,Q4_Validation_Base!A:A,F103,Q4_Validation_Base!B:B,G103,Q4_Validation_Base!C:C,H103)/J103</f>
        <v>1.9666666666666666</v>
      </c>
      <c r="Q103" s="5" t="str">
        <f t="shared" si="13"/>
        <v>PASS</v>
      </c>
      <c r="R103" s="5">
        <f>Q4_SQL_Error_Card_Repetition!O102</f>
        <v>48.333300000000001</v>
      </c>
      <c r="S103" s="8">
        <f t="shared" si="14"/>
        <v>48.333333333333336</v>
      </c>
      <c r="T103" s="5" t="str">
        <f t="shared" si="15"/>
        <v>PASS</v>
      </c>
      <c r="U103" s="5">
        <f>Q4_SQL_Error_Card_Repetition!Q102</f>
        <v>9.3219999999999992</v>
      </c>
      <c r="V103" s="8">
        <f>_xlfn.MAXIFS(Q4_Validation_Base!F:F,Q4_Validation_Base!A:A,F103,Q4_Validation_Base!B:B,G103,Q4_Validation_Base!C:C,H103)/SUMIFS(Q4_Validation_Base!F:F,Q4_Validation_Base!A:A,F103,Q4_Validation_Base!B:B,G103,Q4_Validation_Base!C:C,H103)*100</f>
        <v>9.3220338983050848</v>
      </c>
      <c r="W103" s="5" t="str">
        <f t="shared" si="16"/>
        <v>PASS</v>
      </c>
      <c r="X103" s="5" t="str">
        <f>Q4_SQL_Error_Card_Repetition!R102</f>
        <v>mixed</v>
      </c>
      <c r="Y103" s="5" t="str">
        <f t="shared" si="17"/>
        <v>mixed</v>
      </c>
      <c r="Z103" s="5" t="str">
        <f t="shared" si="18"/>
        <v>PASS</v>
      </c>
    </row>
    <row r="104" spans="6:26">
      <c r="F104" s="5">
        <f>Q4_SQL_Error_Card_Repetition!A103</f>
        <v>7922</v>
      </c>
      <c r="G104" s="5">
        <f>Q4_SQL_Error_Card_Repetition!E103</f>
        <v>21</v>
      </c>
      <c r="H104" s="5" t="str">
        <f>Q4_SQL_Error_Card_Repetition!F103</f>
        <v>Online Transaction</v>
      </c>
      <c r="I104" s="5">
        <f>Q4_SQL_Error_Card_Repetition!K103</f>
        <v>17</v>
      </c>
      <c r="J104" s="5">
        <f>COUNTIFS(Q4_Validation_Base!A:A,F104,Q4_Validation_Base!B:B,G104,Q4_Validation_Base!C:C,H104)</f>
        <v>17</v>
      </c>
      <c r="K104" s="5" t="str">
        <f t="shared" si="19"/>
        <v>PASS</v>
      </c>
      <c r="L104" s="5">
        <f>Q4_SQL_Error_Card_Repetition!M103</f>
        <v>6</v>
      </c>
      <c r="M104" s="1">
        <f>COUNTIFS(Q4_Validation_Base!A:A,F104,Q4_Validation_Base!B:B,G104,Q4_Validation_Base!C:C,H104,Q4_Validation_Base!F:F,"&gt;=2")</f>
        <v>6</v>
      </c>
      <c r="N104" s="5" t="str">
        <f t="shared" si="12"/>
        <v>PASS</v>
      </c>
      <c r="O104" s="6">
        <f>Q4_SQL_Error_Card_Repetition!N103</f>
        <v>1.9412</v>
      </c>
      <c r="P104" s="15">
        <f>SUMIFS(Q4_Validation_Base!F:F,Q4_Validation_Base!A:A,F104,Q4_Validation_Base!B:B,G104,Q4_Validation_Base!C:C,H104)/J104</f>
        <v>1.9411764705882353</v>
      </c>
      <c r="Q104" s="5" t="str">
        <f t="shared" si="13"/>
        <v>PASS</v>
      </c>
      <c r="R104" s="5">
        <f>Q4_SQL_Error_Card_Repetition!O103</f>
        <v>35.2941</v>
      </c>
      <c r="S104" s="8">
        <f t="shared" si="14"/>
        <v>35.294117647058826</v>
      </c>
      <c r="T104" s="5" t="str">
        <f t="shared" si="15"/>
        <v>PASS</v>
      </c>
      <c r="U104" s="5">
        <f>Q4_SQL_Error_Card_Repetition!Q103</f>
        <v>27.2727</v>
      </c>
      <c r="V104" s="8">
        <f>_xlfn.MAXIFS(Q4_Validation_Base!F:F,Q4_Validation_Base!A:A,F104,Q4_Validation_Base!B:B,G104,Q4_Validation_Base!C:C,H104)/SUMIFS(Q4_Validation_Base!F:F,Q4_Validation_Base!A:A,F104,Q4_Validation_Base!B:B,G104,Q4_Validation_Base!C:C,H104)*100</f>
        <v>27.27272727272727</v>
      </c>
      <c r="W104" s="5" t="str">
        <f t="shared" si="16"/>
        <v>PASS</v>
      </c>
      <c r="X104" s="5" t="str">
        <f>Q4_SQL_Error_Card_Repetition!R103</f>
        <v>mixed</v>
      </c>
      <c r="Y104" s="5" t="str">
        <f t="shared" si="17"/>
        <v>mixed</v>
      </c>
      <c r="Z104" s="5" t="str">
        <f t="shared" si="18"/>
        <v>PASS</v>
      </c>
    </row>
    <row r="105" spans="6:26">
      <c r="F105" s="5">
        <f>Q4_SQL_Error_Card_Repetition!A104</f>
        <v>5300</v>
      </c>
      <c r="G105" s="5">
        <f>Q4_SQL_Error_Card_Repetition!E104</f>
        <v>3</v>
      </c>
      <c r="H105" s="5" t="str">
        <f>Q4_SQL_Error_Card_Repetition!F104</f>
        <v>Swipe Transaction</v>
      </c>
      <c r="I105" s="5">
        <f>Q4_SQL_Error_Card_Repetition!K104</f>
        <v>47</v>
      </c>
      <c r="J105" s="5">
        <f>COUNTIFS(Q4_Validation_Base!A:A,F105,Q4_Validation_Base!B:B,G105,Q4_Validation_Base!C:C,H105)</f>
        <v>47</v>
      </c>
      <c r="K105" s="5" t="str">
        <f t="shared" si="19"/>
        <v>PASS</v>
      </c>
      <c r="L105" s="5">
        <f>Q4_SQL_Error_Card_Repetition!M104</f>
        <v>17</v>
      </c>
      <c r="M105" s="1">
        <f>COUNTIFS(Q4_Validation_Base!A:A,F105,Q4_Validation_Base!B:B,G105,Q4_Validation_Base!C:C,H105,Q4_Validation_Base!F:F,"&gt;=2")</f>
        <v>17</v>
      </c>
      <c r="N105" s="5" t="str">
        <f t="shared" si="12"/>
        <v>PASS</v>
      </c>
      <c r="O105" s="6">
        <f>Q4_SQL_Error_Card_Repetition!N104</f>
        <v>1.9361999999999999</v>
      </c>
      <c r="P105" s="15">
        <f>SUMIFS(Q4_Validation_Base!F:F,Q4_Validation_Base!A:A,F105,Q4_Validation_Base!B:B,G105,Q4_Validation_Base!C:C,H105)/J105</f>
        <v>1.9361702127659575</v>
      </c>
      <c r="Q105" s="5" t="str">
        <f t="shared" si="13"/>
        <v>PASS</v>
      </c>
      <c r="R105" s="5">
        <f>Q4_SQL_Error_Card_Repetition!O104</f>
        <v>36.170200000000001</v>
      </c>
      <c r="S105" s="8">
        <f t="shared" si="14"/>
        <v>36.170212765957451</v>
      </c>
      <c r="T105" s="5" t="str">
        <f t="shared" si="15"/>
        <v>PASS</v>
      </c>
      <c r="U105" s="5">
        <f>Q4_SQL_Error_Card_Repetition!Q104</f>
        <v>9.8901000000000003</v>
      </c>
      <c r="V105" s="8">
        <f>_xlfn.MAXIFS(Q4_Validation_Base!F:F,Q4_Validation_Base!A:A,F105,Q4_Validation_Base!B:B,G105,Q4_Validation_Base!C:C,H105)/SUMIFS(Q4_Validation_Base!F:F,Q4_Validation_Base!A:A,F105,Q4_Validation_Base!B:B,G105,Q4_Validation_Base!C:C,H105)*100</f>
        <v>9.8901098901098905</v>
      </c>
      <c r="W105" s="5" t="str">
        <f t="shared" si="16"/>
        <v>PASS</v>
      </c>
      <c r="X105" s="5" t="str">
        <f>Q4_SQL_Error_Card_Repetition!R104</f>
        <v>mixed</v>
      </c>
      <c r="Y105" s="5" t="str">
        <f t="shared" si="17"/>
        <v>mixed</v>
      </c>
      <c r="Z105" s="5" t="str">
        <f t="shared" si="18"/>
        <v>PASS</v>
      </c>
    </row>
    <row r="106" spans="6:26">
      <c r="F106" s="5">
        <f>Q4_SQL_Error_Card_Repetition!A105</f>
        <v>5300</v>
      </c>
      <c r="G106" s="5">
        <f>Q4_SQL_Error_Card_Repetition!E105</f>
        <v>17</v>
      </c>
      <c r="H106" s="5" t="str">
        <f>Q4_SQL_Error_Card_Repetition!F105</f>
        <v>Swipe Transaction</v>
      </c>
      <c r="I106" s="5">
        <f>Q4_SQL_Error_Card_Repetition!K105</f>
        <v>141</v>
      </c>
      <c r="J106" s="5">
        <f>COUNTIFS(Q4_Validation_Base!A:A,F106,Q4_Validation_Base!B:B,G106,Q4_Validation_Base!C:C,H106)</f>
        <v>141</v>
      </c>
      <c r="K106" s="5" t="str">
        <f t="shared" si="19"/>
        <v>PASS</v>
      </c>
      <c r="L106" s="5">
        <f>Q4_SQL_Error_Card_Repetition!M105</f>
        <v>43</v>
      </c>
      <c r="M106" s="1">
        <f>COUNTIFS(Q4_Validation_Base!A:A,F106,Q4_Validation_Base!B:B,G106,Q4_Validation_Base!C:C,H106,Q4_Validation_Base!F:F,"&gt;=2")</f>
        <v>43</v>
      </c>
      <c r="N106" s="5" t="str">
        <f t="shared" si="12"/>
        <v>PASS</v>
      </c>
      <c r="O106" s="6">
        <f>Q4_SQL_Error_Card_Repetition!N105</f>
        <v>1.9361999999999999</v>
      </c>
      <c r="P106" s="15">
        <f>SUMIFS(Q4_Validation_Base!F:F,Q4_Validation_Base!A:A,F106,Q4_Validation_Base!B:B,G106,Q4_Validation_Base!C:C,H106)/J106</f>
        <v>1.9361702127659575</v>
      </c>
      <c r="Q106" s="5" t="str">
        <f t="shared" si="13"/>
        <v>PASS</v>
      </c>
      <c r="R106" s="5">
        <f>Q4_SQL_Error_Card_Repetition!O105</f>
        <v>30.496500000000001</v>
      </c>
      <c r="S106" s="8">
        <f t="shared" si="14"/>
        <v>30.49645390070922</v>
      </c>
      <c r="T106" s="5" t="str">
        <f t="shared" si="15"/>
        <v>PASS</v>
      </c>
      <c r="U106" s="5">
        <f>Q4_SQL_Error_Card_Repetition!Q105</f>
        <v>10.6227</v>
      </c>
      <c r="V106" s="8">
        <f>_xlfn.MAXIFS(Q4_Validation_Base!F:F,Q4_Validation_Base!A:A,F106,Q4_Validation_Base!B:B,G106,Q4_Validation_Base!C:C,H106)/SUMIFS(Q4_Validation_Base!F:F,Q4_Validation_Base!A:A,F106,Q4_Validation_Base!B:B,G106,Q4_Validation_Base!C:C,H106)*100</f>
        <v>10.622710622710622</v>
      </c>
      <c r="W106" s="5" t="str">
        <f t="shared" si="16"/>
        <v>PASS</v>
      </c>
      <c r="X106" s="5" t="str">
        <f>Q4_SQL_Error_Card_Repetition!R105</f>
        <v>mixed</v>
      </c>
      <c r="Y106" s="5" t="str">
        <f t="shared" si="17"/>
        <v>mixed</v>
      </c>
      <c r="Z106" s="5" t="str">
        <f t="shared" si="18"/>
        <v>PASS</v>
      </c>
    </row>
    <row r="107" spans="6:26">
      <c r="F107" s="5">
        <f>Q4_SQL_Error_Card_Repetition!A106</f>
        <v>7801</v>
      </c>
      <c r="G107" s="5">
        <f>Q4_SQL_Error_Card_Repetition!E106</f>
        <v>18</v>
      </c>
      <c r="H107" s="5" t="str">
        <f>Q4_SQL_Error_Card_Repetition!F106</f>
        <v>Online Transaction</v>
      </c>
      <c r="I107" s="5">
        <f>Q4_SQL_Error_Card_Repetition!K106</f>
        <v>14</v>
      </c>
      <c r="J107" s="5">
        <f>COUNTIFS(Q4_Validation_Base!A:A,F107,Q4_Validation_Base!B:B,G107,Q4_Validation_Base!C:C,H107)</f>
        <v>14</v>
      </c>
      <c r="K107" s="5" t="str">
        <f t="shared" si="19"/>
        <v>PASS</v>
      </c>
      <c r="L107" s="5">
        <f>Q4_SQL_Error_Card_Repetition!M106</f>
        <v>5</v>
      </c>
      <c r="M107" s="1">
        <f>COUNTIFS(Q4_Validation_Base!A:A,F107,Q4_Validation_Base!B:B,G107,Q4_Validation_Base!C:C,H107,Q4_Validation_Base!F:F,"&gt;=2")</f>
        <v>5</v>
      </c>
      <c r="N107" s="5" t="str">
        <f t="shared" si="12"/>
        <v>PASS</v>
      </c>
      <c r="O107" s="6">
        <f>Q4_SQL_Error_Card_Repetition!N106</f>
        <v>1.9286000000000001</v>
      </c>
      <c r="P107" s="15">
        <f>SUMIFS(Q4_Validation_Base!F:F,Q4_Validation_Base!A:A,F107,Q4_Validation_Base!B:B,G107,Q4_Validation_Base!C:C,H107)/J107</f>
        <v>1.9285714285714286</v>
      </c>
      <c r="Q107" s="5" t="str">
        <f t="shared" si="13"/>
        <v>PASS</v>
      </c>
      <c r="R107" s="5">
        <f>Q4_SQL_Error_Card_Repetition!O106</f>
        <v>35.714300000000001</v>
      </c>
      <c r="S107" s="8">
        <f t="shared" si="14"/>
        <v>35.714285714285715</v>
      </c>
      <c r="T107" s="5" t="str">
        <f t="shared" si="15"/>
        <v>PASS</v>
      </c>
      <c r="U107" s="5">
        <f>Q4_SQL_Error_Card_Repetition!Q106</f>
        <v>29.6296</v>
      </c>
      <c r="V107" s="8">
        <f>_xlfn.MAXIFS(Q4_Validation_Base!F:F,Q4_Validation_Base!A:A,F107,Q4_Validation_Base!B:B,G107,Q4_Validation_Base!C:C,H107)/SUMIFS(Q4_Validation_Base!F:F,Q4_Validation_Base!A:A,F107,Q4_Validation_Base!B:B,G107,Q4_Validation_Base!C:C,H107)*100</f>
        <v>29.629629629629626</v>
      </c>
      <c r="W107" s="5" t="str">
        <f t="shared" si="16"/>
        <v>PASS</v>
      </c>
      <c r="X107" s="5" t="str">
        <f>Q4_SQL_Error_Card_Repetition!R106</f>
        <v>mixed</v>
      </c>
      <c r="Y107" s="5" t="str">
        <f t="shared" si="17"/>
        <v>mixed</v>
      </c>
      <c r="Z107" s="5" t="str">
        <f t="shared" si="18"/>
        <v>PASS</v>
      </c>
    </row>
    <row r="108" spans="6:26">
      <c r="F108" s="5">
        <f>Q4_SQL_Error_Card_Repetition!A107</f>
        <v>7801</v>
      </c>
      <c r="G108" s="5">
        <f>Q4_SQL_Error_Card_Repetition!E107</f>
        <v>12</v>
      </c>
      <c r="H108" s="5" t="str">
        <f>Q4_SQL_Error_Card_Repetition!F107</f>
        <v>Online Transaction</v>
      </c>
      <c r="I108" s="5">
        <f>Q4_SQL_Error_Card_Repetition!K107</f>
        <v>20</v>
      </c>
      <c r="J108" s="5">
        <f>COUNTIFS(Q4_Validation_Base!A:A,F108,Q4_Validation_Base!B:B,G108,Q4_Validation_Base!C:C,H108)</f>
        <v>20</v>
      </c>
      <c r="K108" s="5" t="str">
        <f t="shared" si="19"/>
        <v>PASS</v>
      </c>
      <c r="L108" s="5">
        <f>Q4_SQL_Error_Card_Repetition!M107</f>
        <v>7</v>
      </c>
      <c r="M108" s="1">
        <f>COUNTIFS(Q4_Validation_Base!A:A,F108,Q4_Validation_Base!B:B,G108,Q4_Validation_Base!C:C,H108,Q4_Validation_Base!F:F,"&gt;=2")</f>
        <v>7</v>
      </c>
      <c r="N108" s="5" t="str">
        <f t="shared" si="12"/>
        <v>PASS</v>
      </c>
      <c r="O108" s="6">
        <f>Q4_SQL_Error_Card_Repetition!N107</f>
        <v>1.9</v>
      </c>
      <c r="P108" s="15">
        <f>SUMIFS(Q4_Validation_Base!F:F,Q4_Validation_Base!A:A,F108,Q4_Validation_Base!B:B,G108,Q4_Validation_Base!C:C,H108)/J108</f>
        <v>1.9</v>
      </c>
      <c r="Q108" s="5" t="str">
        <f t="shared" si="13"/>
        <v>PASS</v>
      </c>
      <c r="R108" s="5">
        <f>Q4_SQL_Error_Card_Repetition!O107</f>
        <v>35</v>
      </c>
      <c r="S108" s="8">
        <f t="shared" si="14"/>
        <v>35</v>
      </c>
      <c r="T108" s="5" t="str">
        <f t="shared" si="15"/>
        <v>PASS</v>
      </c>
      <c r="U108" s="5">
        <f>Q4_SQL_Error_Card_Repetition!Q107</f>
        <v>18.421099999999999</v>
      </c>
      <c r="V108" s="8">
        <f>_xlfn.MAXIFS(Q4_Validation_Base!F:F,Q4_Validation_Base!A:A,F108,Q4_Validation_Base!B:B,G108,Q4_Validation_Base!C:C,H108)/SUMIFS(Q4_Validation_Base!F:F,Q4_Validation_Base!A:A,F108,Q4_Validation_Base!B:B,G108,Q4_Validation_Base!C:C,H108)*100</f>
        <v>18.421052631578945</v>
      </c>
      <c r="W108" s="5" t="str">
        <f t="shared" si="16"/>
        <v>PASS</v>
      </c>
      <c r="X108" s="5" t="str">
        <f>Q4_SQL_Error_Card_Repetition!R107</f>
        <v>mixed</v>
      </c>
      <c r="Y108" s="5" t="str">
        <f t="shared" si="17"/>
        <v>mixed</v>
      </c>
      <c r="Z108" s="5" t="str">
        <f t="shared" si="18"/>
        <v>PASS</v>
      </c>
    </row>
    <row r="109" spans="6:26">
      <c r="F109" s="5">
        <f>Q4_SQL_Error_Card_Repetition!A108</f>
        <v>5310</v>
      </c>
      <c r="G109" s="5">
        <f>Q4_SQL_Error_Card_Repetition!E108</f>
        <v>4</v>
      </c>
      <c r="H109" s="5" t="str">
        <f>Q4_SQL_Error_Card_Repetition!F108</f>
        <v>Swipe Transaction</v>
      </c>
      <c r="I109" s="5">
        <f>Q4_SQL_Error_Card_Repetition!K108</f>
        <v>29</v>
      </c>
      <c r="J109" s="5">
        <f>COUNTIFS(Q4_Validation_Base!A:A,F109,Q4_Validation_Base!B:B,G109,Q4_Validation_Base!C:C,H109)</f>
        <v>29</v>
      </c>
      <c r="K109" s="5" t="str">
        <f t="shared" si="19"/>
        <v>PASS</v>
      </c>
      <c r="L109" s="5">
        <f>Q4_SQL_Error_Card_Repetition!M108</f>
        <v>8</v>
      </c>
      <c r="M109" s="1">
        <f>COUNTIFS(Q4_Validation_Base!A:A,F109,Q4_Validation_Base!B:B,G109,Q4_Validation_Base!C:C,H109,Q4_Validation_Base!F:F,"&gt;=2")</f>
        <v>8</v>
      </c>
      <c r="N109" s="5" t="str">
        <f t="shared" si="12"/>
        <v>PASS</v>
      </c>
      <c r="O109" s="6">
        <f>Q4_SQL_Error_Card_Repetition!N108</f>
        <v>1.8966000000000001</v>
      </c>
      <c r="P109" s="15">
        <f>SUMIFS(Q4_Validation_Base!F:F,Q4_Validation_Base!A:A,F109,Q4_Validation_Base!B:B,G109,Q4_Validation_Base!C:C,H109)/J109</f>
        <v>1.896551724137931</v>
      </c>
      <c r="Q109" s="5" t="str">
        <f t="shared" si="13"/>
        <v>PASS</v>
      </c>
      <c r="R109" s="5">
        <f>Q4_SQL_Error_Card_Repetition!O108</f>
        <v>27.586200000000002</v>
      </c>
      <c r="S109" s="8">
        <f t="shared" si="14"/>
        <v>27.586206896551722</v>
      </c>
      <c r="T109" s="5" t="str">
        <f t="shared" si="15"/>
        <v>PASS</v>
      </c>
      <c r="U109" s="5">
        <f>Q4_SQL_Error_Card_Repetition!Q108</f>
        <v>18.181799999999999</v>
      </c>
      <c r="V109" s="8">
        <f>_xlfn.MAXIFS(Q4_Validation_Base!F:F,Q4_Validation_Base!A:A,F109,Q4_Validation_Base!B:B,G109,Q4_Validation_Base!C:C,H109)/SUMIFS(Q4_Validation_Base!F:F,Q4_Validation_Base!A:A,F109,Q4_Validation_Base!B:B,G109,Q4_Validation_Base!C:C,H109)*100</f>
        <v>18.181818181818183</v>
      </c>
      <c r="W109" s="5" t="str">
        <f t="shared" si="16"/>
        <v>PASS</v>
      </c>
      <c r="X109" s="5" t="str">
        <f>Q4_SQL_Error_Card_Repetition!R108</f>
        <v>mixed</v>
      </c>
      <c r="Y109" s="5" t="str">
        <f t="shared" si="17"/>
        <v>mixed</v>
      </c>
      <c r="Z109" s="5" t="str">
        <f t="shared" si="18"/>
        <v>PASS</v>
      </c>
    </row>
    <row r="110" spans="6:26">
      <c r="F110" s="5">
        <f>Q4_SQL_Error_Card_Repetition!A109</f>
        <v>5300</v>
      </c>
      <c r="G110" s="5">
        <f>Q4_SQL_Error_Card_Repetition!E109</f>
        <v>4</v>
      </c>
      <c r="H110" s="5" t="str">
        <f>Q4_SQL_Error_Card_Repetition!F109</f>
        <v>Chip Transaction</v>
      </c>
      <c r="I110" s="5">
        <f>Q4_SQL_Error_Card_Repetition!K109</f>
        <v>47</v>
      </c>
      <c r="J110" s="5">
        <f>COUNTIFS(Q4_Validation_Base!A:A,F110,Q4_Validation_Base!B:B,G110,Q4_Validation_Base!C:C,H110)</f>
        <v>47</v>
      </c>
      <c r="K110" s="5" t="str">
        <f t="shared" si="19"/>
        <v>PASS</v>
      </c>
      <c r="L110" s="5">
        <f>Q4_SQL_Error_Card_Repetition!M109</f>
        <v>13</v>
      </c>
      <c r="M110" s="1">
        <f>COUNTIFS(Q4_Validation_Base!A:A,F110,Q4_Validation_Base!B:B,G110,Q4_Validation_Base!C:C,H110,Q4_Validation_Base!F:F,"&gt;=2")</f>
        <v>13</v>
      </c>
      <c r="N110" s="5" t="str">
        <f t="shared" si="12"/>
        <v>PASS</v>
      </c>
      <c r="O110" s="6">
        <f>Q4_SQL_Error_Card_Repetition!N109</f>
        <v>1.8723000000000001</v>
      </c>
      <c r="P110" s="15">
        <f>SUMIFS(Q4_Validation_Base!F:F,Q4_Validation_Base!A:A,F110,Q4_Validation_Base!B:B,G110,Q4_Validation_Base!C:C,H110)/J110</f>
        <v>1.8723404255319149</v>
      </c>
      <c r="Q110" s="5" t="str">
        <f t="shared" si="13"/>
        <v>PASS</v>
      </c>
      <c r="R110" s="5">
        <f>Q4_SQL_Error_Card_Repetition!O109</f>
        <v>27.659600000000001</v>
      </c>
      <c r="S110" s="8">
        <f t="shared" si="14"/>
        <v>27.659574468085108</v>
      </c>
      <c r="T110" s="5" t="str">
        <f t="shared" si="15"/>
        <v>PASS</v>
      </c>
      <c r="U110" s="5">
        <f>Q4_SQL_Error_Card_Repetition!Q109</f>
        <v>14.7727</v>
      </c>
      <c r="V110" s="8">
        <f>_xlfn.MAXIFS(Q4_Validation_Base!F:F,Q4_Validation_Base!A:A,F110,Q4_Validation_Base!B:B,G110,Q4_Validation_Base!C:C,H110)/SUMIFS(Q4_Validation_Base!F:F,Q4_Validation_Base!A:A,F110,Q4_Validation_Base!B:B,G110,Q4_Validation_Base!C:C,H110)*100</f>
        <v>14.772727272727273</v>
      </c>
      <c r="W110" s="5" t="str">
        <f t="shared" si="16"/>
        <v>PASS</v>
      </c>
      <c r="X110" s="5" t="str">
        <f>Q4_SQL_Error_Card_Repetition!R109</f>
        <v>mixed</v>
      </c>
      <c r="Y110" s="5" t="str">
        <f t="shared" si="17"/>
        <v>mixed</v>
      </c>
      <c r="Z110" s="5" t="str">
        <f t="shared" si="18"/>
        <v>PASS</v>
      </c>
    </row>
    <row r="111" spans="6:26">
      <c r="F111" s="5">
        <f>Q4_SQL_Error_Card_Repetition!A110</f>
        <v>5651</v>
      </c>
      <c r="G111" s="5">
        <f>Q4_SQL_Error_Card_Repetition!E110</f>
        <v>9</v>
      </c>
      <c r="H111" s="5" t="str">
        <f>Q4_SQL_Error_Card_Repetition!F110</f>
        <v>Swipe Transaction</v>
      </c>
      <c r="I111" s="5">
        <f>Q4_SQL_Error_Card_Repetition!K110</f>
        <v>38</v>
      </c>
      <c r="J111" s="5">
        <f>COUNTIFS(Q4_Validation_Base!A:A,F111,Q4_Validation_Base!B:B,G111,Q4_Validation_Base!C:C,H111)</f>
        <v>38</v>
      </c>
      <c r="K111" s="5" t="str">
        <f t="shared" si="19"/>
        <v>PASS</v>
      </c>
      <c r="L111" s="5">
        <f>Q4_SQL_Error_Card_Repetition!M110</f>
        <v>10</v>
      </c>
      <c r="M111" s="1">
        <f>COUNTIFS(Q4_Validation_Base!A:A,F111,Q4_Validation_Base!B:B,G111,Q4_Validation_Base!C:C,H111,Q4_Validation_Base!F:F,"&gt;=2")</f>
        <v>10</v>
      </c>
      <c r="N111" s="5" t="str">
        <f t="shared" si="12"/>
        <v>PASS</v>
      </c>
      <c r="O111" s="6">
        <f>Q4_SQL_Error_Card_Repetition!N110</f>
        <v>1.8684000000000001</v>
      </c>
      <c r="P111" s="15">
        <f>SUMIFS(Q4_Validation_Base!F:F,Q4_Validation_Base!A:A,F111,Q4_Validation_Base!B:B,G111,Q4_Validation_Base!C:C,H111)/J111</f>
        <v>1.868421052631579</v>
      </c>
      <c r="Q111" s="5" t="str">
        <f t="shared" si="13"/>
        <v>PASS</v>
      </c>
      <c r="R111" s="5">
        <f>Q4_SQL_Error_Card_Repetition!O110</f>
        <v>26.315799999999999</v>
      </c>
      <c r="S111" s="8">
        <f t="shared" si="14"/>
        <v>26.315789473684209</v>
      </c>
      <c r="T111" s="5" t="str">
        <f t="shared" si="15"/>
        <v>PASS</v>
      </c>
      <c r="U111" s="5">
        <f>Q4_SQL_Error_Card_Repetition!Q110</f>
        <v>16.901399999999999</v>
      </c>
      <c r="V111" s="8">
        <f>_xlfn.MAXIFS(Q4_Validation_Base!F:F,Q4_Validation_Base!A:A,F111,Q4_Validation_Base!B:B,G111,Q4_Validation_Base!C:C,H111)/SUMIFS(Q4_Validation_Base!F:F,Q4_Validation_Base!A:A,F111,Q4_Validation_Base!B:B,G111,Q4_Validation_Base!C:C,H111)*100</f>
        <v>16.901408450704224</v>
      </c>
      <c r="W111" s="5" t="str">
        <f t="shared" si="16"/>
        <v>PASS</v>
      </c>
      <c r="X111" s="5" t="str">
        <f>Q4_SQL_Error_Card_Repetition!R110</f>
        <v>mixed</v>
      </c>
      <c r="Y111" s="5" t="str">
        <f t="shared" si="17"/>
        <v>mixed</v>
      </c>
      <c r="Z111" s="5" t="str">
        <f t="shared" si="18"/>
        <v>PASS</v>
      </c>
    </row>
    <row r="112" spans="6:26">
      <c r="F112" s="5">
        <f>Q4_SQL_Error_Card_Repetition!A111</f>
        <v>5300</v>
      </c>
      <c r="G112" s="5">
        <f>Q4_SQL_Error_Card_Repetition!E111</f>
        <v>13</v>
      </c>
      <c r="H112" s="5" t="str">
        <f>Q4_SQL_Error_Card_Repetition!F111</f>
        <v>Swipe Transaction</v>
      </c>
      <c r="I112" s="5">
        <f>Q4_SQL_Error_Card_Repetition!K111</f>
        <v>340</v>
      </c>
      <c r="J112" s="5">
        <f>COUNTIFS(Q4_Validation_Base!A:A,F112,Q4_Validation_Base!B:B,G112,Q4_Validation_Base!C:C,H112)</f>
        <v>340</v>
      </c>
      <c r="K112" s="5" t="str">
        <f t="shared" si="19"/>
        <v>PASS</v>
      </c>
      <c r="L112" s="5">
        <f>Q4_SQL_Error_Card_Repetition!M111</f>
        <v>109</v>
      </c>
      <c r="M112" s="1">
        <f>COUNTIFS(Q4_Validation_Base!A:A,F112,Q4_Validation_Base!B:B,G112,Q4_Validation_Base!C:C,H112,Q4_Validation_Base!F:F,"&gt;=2")</f>
        <v>109</v>
      </c>
      <c r="N112" s="5" t="str">
        <f t="shared" si="12"/>
        <v>PASS</v>
      </c>
      <c r="O112" s="6">
        <f>Q4_SQL_Error_Card_Repetition!N111</f>
        <v>1.8588</v>
      </c>
      <c r="P112" s="15">
        <f>SUMIFS(Q4_Validation_Base!F:F,Q4_Validation_Base!A:A,F112,Q4_Validation_Base!B:B,G112,Q4_Validation_Base!C:C,H112)/J112</f>
        <v>1.8588235294117648</v>
      </c>
      <c r="Q112" s="5" t="str">
        <f t="shared" si="13"/>
        <v>PASS</v>
      </c>
      <c r="R112" s="5">
        <f>Q4_SQL_Error_Card_Repetition!O111</f>
        <v>32.058799999999998</v>
      </c>
      <c r="S112" s="8">
        <f t="shared" si="14"/>
        <v>32.058823529411768</v>
      </c>
      <c r="T112" s="5" t="str">
        <f t="shared" si="15"/>
        <v>PASS</v>
      </c>
      <c r="U112" s="5">
        <f>Q4_SQL_Error_Card_Repetition!Q111</f>
        <v>3.7974999999999999</v>
      </c>
      <c r="V112" s="8">
        <f>_xlfn.MAXIFS(Q4_Validation_Base!F:F,Q4_Validation_Base!A:A,F112,Q4_Validation_Base!B:B,G112,Q4_Validation_Base!C:C,H112)/SUMIFS(Q4_Validation_Base!F:F,Q4_Validation_Base!A:A,F112,Q4_Validation_Base!B:B,G112,Q4_Validation_Base!C:C,H112)*100</f>
        <v>3.79746835443038</v>
      </c>
      <c r="W112" s="5" t="str">
        <f t="shared" si="16"/>
        <v>PASS</v>
      </c>
      <c r="X112" s="5" t="str">
        <f>Q4_SQL_Error_Card_Repetition!R111</f>
        <v>mixed</v>
      </c>
      <c r="Y112" s="5" t="str">
        <f t="shared" si="17"/>
        <v>mixed</v>
      </c>
      <c r="Z112" s="5" t="str">
        <f t="shared" si="18"/>
        <v>PASS</v>
      </c>
    </row>
    <row r="113" spans="6:26">
      <c r="F113" s="5">
        <f>Q4_SQL_Error_Card_Repetition!A112</f>
        <v>7995</v>
      </c>
      <c r="G113" s="5">
        <f>Q4_SQL_Error_Card_Repetition!E112</f>
        <v>18</v>
      </c>
      <c r="H113" s="5" t="str">
        <f>Q4_SQL_Error_Card_Repetition!F112</f>
        <v>Chip Transaction</v>
      </c>
      <c r="I113" s="5">
        <f>Q4_SQL_Error_Card_Repetition!K112</f>
        <v>14</v>
      </c>
      <c r="J113" s="5">
        <f>COUNTIFS(Q4_Validation_Base!A:A,F113,Q4_Validation_Base!B:B,G113,Q4_Validation_Base!C:C,H113)</f>
        <v>14</v>
      </c>
      <c r="K113" s="5" t="str">
        <f t="shared" si="19"/>
        <v>PASS</v>
      </c>
      <c r="L113" s="5">
        <f>Q4_SQL_Error_Card_Repetition!M112</f>
        <v>6</v>
      </c>
      <c r="M113" s="1">
        <f>COUNTIFS(Q4_Validation_Base!A:A,F113,Q4_Validation_Base!B:B,G113,Q4_Validation_Base!C:C,H113,Q4_Validation_Base!F:F,"&gt;=2")</f>
        <v>6</v>
      </c>
      <c r="N113" s="5" t="str">
        <f t="shared" si="12"/>
        <v>PASS</v>
      </c>
      <c r="O113" s="6">
        <f>Q4_SQL_Error_Card_Repetition!N112</f>
        <v>1.8571</v>
      </c>
      <c r="P113" s="15">
        <f>SUMIFS(Q4_Validation_Base!F:F,Q4_Validation_Base!A:A,F113,Q4_Validation_Base!B:B,G113,Q4_Validation_Base!C:C,H113)/J113</f>
        <v>1.8571428571428572</v>
      </c>
      <c r="Q113" s="5" t="str">
        <f t="shared" si="13"/>
        <v>PASS</v>
      </c>
      <c r="R113" s="5">
        <f>Q4_SQL_Error_Card_Repetition!O112</f>
        <v>42.857100000000003</v>
      </c>
      <c r="S113" s="8">
        <f t="shared" si="14"/>
        <v>42.857142857142854</v>
      </c>
      <c r="T113" s="5" t="str">
        <f t="shared" si="15"/>
        <v>PASS</v>
      </c>
      <c r="U113" s="5">
        <f>Q4_SQL_Error_Card_Repetition!Q112</f>
        <v>23.076899999999998</v>
      </c>
      <c r="V113" s="8">
        <f>_xlfn.MAXIFS(Q4_Validation_Base!F:F,Q4_Validation_Base!A:A,F113,Q4_Validation_Base!B:B,G113,Q4_Validation_Base!C:C,H113)/SUMIFS(Q4_Validation_Base!F:F,Q4_Validation_Base!A:A,F113,Q4_Validation_Base!B:B,G113,Q4_Validation_Base!C:C,H113)*100</f>
        <v>23.076923076923077</v>
      </c>
      <c r="W113" s="5" t="str">
        <f t="shared" si="16"/>
        <v>PASS</v>
      </c>
      <c r="X113" s="5" t="str">
        <f>Q4_SQL_Error_Card_Repetition!R112</f>
        <v>mixed</v>
      </c>
      <c r="Y113" s="5" t="str">
        <f t="shared" si="17"/>
        <v>mixed</v>
      </c>
      <c r="Z113" s="5" t="str">
        <f t="shared" si="18"/>
        <v>PASS</v>
      </c>
    </row>
    <row r="114" spans="6:26">
      <c r="F114" s="5">
        <f>Q4_SQL_Error_Card_Repetition!A113</f>
        <v>5300</v>
      </c>
      <c r="G114" s="5">
        <f>Q4_SQL_Error_Card_Repetition!E113</f>
        <v>3</v>
      </c>
      <c r="H114" s="5" t="str">
        <f>Q4_SQL_Error_Card_Repetition!F113</f>
        <v>Chip Transaction</v>
      </c>
      <c r="I114" s="5">
        <f>Q4_SQL_Error_Card_Repetition!K113</f>
        <v>40</v>
      </c>
      <c r="J114" s="5">
        <f>COUNTIFS(Q4_Validation_Base!A:A,F114,Q4_Validation_Base!B:B,G114,Q4_Validation_Base!C:C,H114)</f>
        <v>40</v>
      </c>
      <c r="K114" s="5" t="str">
        <f t="shared" si="19"/>
        <v>PASS</v>
      </c>
      <c r="L114" s="5">
        <f>Q4_SQL_Error_Card_Repetition!M113</f>
        <v>14</v>
      </c>
      <c r="M114" s="1">
        <f>COUNTIFS(Q4_Validation_Base!A:A,F114,Q4_Validation_Base!B:B,G114,Q4_Validation_Base!C:C,H114,Q4_Validation_Base!F:F,"&gt;=2")</f>
        <v>14</v>
      </c>
      <c r="N114" s="5" t="str">
        <f t="shared" si="12"/>
        <v>PASS</v>
      </c>
      <c r="O114" s="6">
        <f>Q4_SQL_Error_Card_Repetition!N113</f>
        <v>1.85</v>
      </c>
      <c r="P114" s="15">
        <f>SUMIFS(Q4_Validation_Base!F:F,Q4_Validation_Base!A:A,F114,Q4_Validation_Base!B:B,G114,Q4_Validation_Base!C:C,H114)/J114</f>
        <v>1.85</v>
      </c>
      <c r="Q114" s="5" t="str">
        <f t="shared" si="13"/>
        <v>PASS</v>
      </c>
      <c r="R114" s="5">
        <f>Q4_SQL_Error_Card_Repetition!O113</f>
        <v>35</v>
      </c>
      <c r="S114" s="8">
        <f t="shared" si="14"/>
        <v>35</v>
      </c>
      <c r="T114" s="5" t="str">
        <f t="shared" si="15"/>
        <v>PASS</v>
      </c>
      <c r="U114" s="5">
        <f>Q4_SQL_Error_Card_Repetition!Q113</f>
        <v>13.513500000000001</v>
      </c>
      <c r="V114" s="8">
        <f>_xlfn.MAXIFS(Q4_Validation_Base!F:F,Q4_Validation_Base!A:A,F114,Q4_Validation_Base!B:B,G114,Q4_Validation_Base!C:C,H114)/SUMIFS(Q4_Validation_Base!F:F,Q4_Validation_Base!A:A,F114,Q4_Validation_Base!B:B,G114,Q4_Validation_Base!C:C,H114)*100</f>
        <v>13.513513513513514</v>
      </c>
      <c r="W114" s="5" t="str">
        <f t="shared" si="16"/>
        <v>PASS</v>
      </c>
      <c r="X114" s="5" t="str">
        <f>Q4_SQL_Error_Card_Repetition!R113</f>
        <v>mixed</v>
      </c>
      <c r="Y114" s="5" t="str">
        <f t="shared" si="17"/>
        <v>mixed</v>
      </c>
      <c r="Z114" s="5" t="str">
        <f t="shared" si="18"/>
        <v>PASS</v>
      </c>
    </row>
    <row r="115" spans="6:26">
      <c r="F115" s="5">
        <f>Q4_SQL_Error_Card_Repetition!A114</f>
        <v>5300</v>
      </c>
      <c r="G115" s="5">
        <f>Q4_SQL_Error_Card_Repetition!E114</f>
        <v>5</v>
      </c>
      <c r="H115" s="5" t="str">
        <f>Q4_SQL_Error_Card_Repetition!F114</f>
        <v>Swipe Transaction</v>
      </c>
      <c r="I115" s="5">
        <f>Q4_SQL_Error_Card_Repetition!K114</f>
        <v>48</v>
      </c>
      <c r="J115" s="5">
        <f>COUNTIFS(Q4_Validation_Base!A:A,F115,Q4_Validation_Base!B:B,G115,Q4_Validation_Base!C:C,H115)</f>
        <v>48</v>
      </c>
      <c r="K115" s="5" t="str">
        <f t="shared" si="19"/>
        <v>PASS</v>
      </c>
      <c r="L115" s="5">
        <f>Q4_SQL_Error_Card_Repetition!M114</f>
        <v>11</v>
      </c>
      <c r="M115" s="1">
        <f>COUNTIFS(Q4_Validation_Base!A:A,F115,Q4_Validation_Base!B:B,G115,Q4_Validation_Base!C:C,H115,Q4_Validation_Base!F:F,"&gt;=2")</f>
        <v>11</v>
      </c>
      <c r="N115" s="5" t="str">
        <f t="shared" si="12"/>
        <v>PASS</v>
      </c>
      <c r="O115" s="6">
        <f>Q4_SQL_Error_Card_Repetition!N114</f>
        <v>1.8332999999999999</v>
      </c>
      <c r="P115" s="15">
        <f>SUMIFS(Q4_Validation_Base!F:F,Q4_Validation_Base!A:A,F115,Q4_Validation_Base!B:B,G115,Q4_Validation_Base!C:C,H115)/J115</f>
        <v>1.8333333333333333</v>
      </c>
      <c r="Q115" s="5" t="str">
        <f t="shared" si="13"/>
        <v>PASS</v>
      </c>
      <c r="R115" s="5">
        <f>Q4_SQL_Error_Card_Repetition!O114</f>
        <v>22.916699999999999</v>
      </c>
      <c r="S115" s="8">
        <f t="shared" si="14"/>
        <v>22.916666666666664</v>
      </c>
      <c r="T115" s="5" t="str">
        <f t="shared" si="15"/>
        <v>PASS</v>
      </c>
      <c r="U115" s="5">
        <f>Q4_SQL_Error_Card_Repetition!Q114</f>
        <v>12.5</v>
      </c>
      <c r="V115" s="8">
        <f>_xlfn.MAXIFS(Q4_Validation_Base!F:F,Q4_Validation_Base!A:A,F115,Q4_Validation_Base!B:B,G115,Q4_Validation_Base!C:C,H115)/SUMIFS(Q4_Validation_Base!F:F,Q4_Validation_Base!A:A,F115,Q4_Validation_Base!B:B,G115,Q4_Validation_Base!C:C,H115)*100</f>
        <v>12.5</v>
      </c>
      <c r="W115" s="5" t="str">
        <f t="shared" si="16"/>
        <v>PASS</v>
      </c>
      <c r="X115" s="5" t="str">
        <f>Q4_SQL_Error_Card_Repetition!R114</f>
        <v>mixed</v>
      </c>
      <c r="Y115" s="5" t="str">
        <f t="shared" si="17"/>
        <v>mixed</v>
      </c>
      <c r="Z115" s="5" t="str">
        <f t="shared" si="18"/>
        <v>PASS</v>
      </c>
    </row>
    <row r="116" spans="6:26">
      <c r="F116" s="5">
        <f>Q4_SQL_Error_Card_Repetition!A115</f>
        <v>4814</v>
      </c>
      <c r="G116" s="5">
        <f>Q4_SQL_Error_Card_Repetition!E115</f>
        <v>23</v>
      </c>
      <c r="H116" s="5" t="str">
        <f>Q4_SQL_Error_Card_Repetition!F115</f>
        <v>Online Transaction</v>
      </c>
      <c r="I116" s="5">
        <f>Q4_SQL_Error_Card_Repetition!K115</f>
        <v>47</v>
      </c>
      <c r="J116" s="5">
        <f>COUNTIFS(Q4_Validation_Base!A:A,F116,Q4_Validation_Base!B:B,G116,Q4_Validation_Base!C:C,H116)</f>
        <v>47</v>
      </c>
      <c r="K116" s="5" t="str">
        <f t="shared" si="19"/>
        <v>PASS</v>
      </c>
      <c r="L116" s="5">
        <f>Q4_SQL_Error_Card_Repetition!M115</f>
        <v>20</v>
      </c>
      <c r="M116" s="1">
        <f>COUNTIFS(Q4_Validation_Base!A:A,F116,Q4_Validation_Base!B:B,G116,Q4_Validation_Base!C:C,H116,Q4_Validation_Base!F:F,"&gt;=2")</f>
        <v>20</v>
      </c>
      <c r="N116" s="5" t="str">
        <f t="shared" si="12"/>
        <v>PASS</v>
      </c>
      <c r="O116" s="6">
        <f>Q4_SQL_Error_Card_Repetition!N115</f>
        <v>1.8298000000000001</v>
      </c>
      <c r="P116" s="15">
        <f>SUMIFS(Q4_Validation_Base!F:F,Q4_Validation_Base!A:A,F116,Q4_Validation_Base!B:B,G116,Q4_Validation_Base!C:C,H116)/J116</f>
        <v>1.8297872340425532</v>
      </c>
      <c r="Q116" s="5" t="str">
        <f t="shared" si="13"/>
        <v>PASS</v>
      </c>
      <c r="R116" s="5">
        <f>Q4_SQL_Error_Card_Repetition!O115</f>
        <v>42.553199999999997</v>
      </c>
      <c r="S116" s="8">
        <f t="shared" si="14"/>
        <v>42.553191489361701</v>
      </c>
      <c r="T116" s="5" t="str">
        <f t="shared" si="15"/>
        <v>PASS</v>
      </c>
      <c r="U116" s="5">
        <f>Q4_SQL_Error_Card_Repetition!Q115</f>
        <v>9.3023000000000007</v>
      </c>
      <c r="V116" s="8">
        <f>_xlfn.MAXIFS(Q4_Validation_Base!F:F,Q4_Validation_Base!A:A,F116,Q4_Validation_Base!B:B,G116,Q4_Validation_Base!C:C,H116)/SUMIFS(Q4_Validation_Base!F:F,Q4_Validation_Base!A:A,F116,Q4_Validation_Base!B:B,G116,Q4_Validation_Base!C:C,H116)*100</f>
        <v>9.3023255813953494</v>
      </c>
      <c r="W116" s="5" t="str">
        <f t="shared" si="16"/>
        <v>PASS</v>
      </c>
      <c r="X116" s="5" t="str">
        <f>Q4_SQL_Error_Card_Repetition!R115</f>
        <v>mixed</v>
      </c>
      <c r="Y116" s="5" t="str">
        <f t="shared" si="17"/>
        <v>mixed</v>
      </c>
      <c r="Z116" s="5" t="str">
        <f t="shared" si="18"/>
        <v>PASS</v>
      </c>
    </row>
    <row r="117" spans="6:26">
      <c r="F117" s="5">
        <f>Q4_SQL_Error_Card_Repetition!A116</f>
        <v>7922</v>
      </c>
      <c r="G117" s="5">
        <f>Q4_SQL_Error_Card_Repetition!E116</f>
        <v>16</v>
      </c>
      <c r="H117" s="5" t="str">
        <f>Q4_SQL_Error_Card_Repetition!F116</f>
        <v>Online Transaction</v>
      </c>
      <c r="I117" s="5">
        <f>Q4_SQL_Error_Card_Repetition!K116</f>
        <v>35</v>
      </c>
      <c r="J117" s="5">
        <f>COUNTIFS(Q4_Validation_Base!A:A,F117,Q4_Validation_Base!B:B,G117,Q4_Validation_Base!C:C,H117)</f>
        <v>35</v>
      </c>
      <c r="K117" s="5" t="str">
        <f t="shared" si="19"/>
        <v>PASS</v>
      </c>
      <c r="L117" s="5">
        <f>Q4_SQL_Error_Card_Repetition!M116</f>
        <v>14</v>
      </c>
      <c r="M117" s="1">
        <f>COUNTIFS(Q4_Validation_Base!A:A,F117,Q4_Validation_Base!B:B,G117,Q4_Validation_Base!C:C,H117,Q4_Validation_Base!F:F,"&gt;=2")</f>
        <v>14</v>
      </c>
      <c r="N117" s="5" t="str">
        <f t="shared" si="12"/>
        <v>PASS</v>
      </c>
      <c r="O117" s="6">
        <f>Q4_SQL_Error_Card_Repetition!N116</f>
        <v>1.8286</v>
      </c>
      <c r="P117" s="15">
        <f>SUMIFS(Q4_Validation_Base!F:F,Q4_Validation_Base!A:A,F117,Q4_Validation_Base!B:B,G117,Q4_Validation_Base!C:C,H117)/J117</f>
        <v>1.8285714285714285</v>
      </c>
      <c r="Q117" s="5" t="str">
        <f t="shared" si="13"/>
        <v>PASS</v>
      </c>
      <c r="R117" s="5">
        <f>Q4_SQL_Error_Card_Repetition!O116</f>
        <v>40</v>
      </c>
      <c r="S117" s="8">
        <f t="shared" si="14"/>
        <v>40</v>
      </c>
      <c r="T117" s="5" t="str">
        <f t="shared" si="15"/>
        <v>PASS</v>
      </c>
      <c r="U117" s="5">
        <f>Q4_SQL_Error_Card_Repetition!Q116</f>
        <v>9.375</v>
      </c>
      <c r="V117" s="8">
        <f>_xlfn.MAXIFS(Q4_Validation_Base!F:F,Q4_Validation_Base!A:A,F117,Q4_Validation_Base!B:B,G117,Q4_Validation_Base!C:C,H117)/SUMIFS(Q4_Validation_Base!F:F,Q4_Validation_Base!A:A,F117,Q4_Validation_Base!B:B,G117,Q4_Validation_Base!C:C,H117)*100</f>
        <v>9.375</v>
      </c>
      <c r="W117" s="5" t="str">
        <f t="shared" si="16"/>
        <v>PASS</v>
      </c>
      <c r="X117" s="5" t="str">
        <f>Q4_SQL_Error_Card_Repetition!R116</f>
        <v>mixed</v>
      </c>
      <c r="Y117" s="5" t="str">
        <f t="shared" si="17"/>
        <v>mixed</v>
      </c>
      <c r="Z117" s="5" t="str">
        <f t="shared" si="18"/>
        <v>PASS</v>
      </c>
    </row>
    <row r="118" spans="6:26">
      <c r="F118" s="5">
        <f>Q4_SQL_Error_Card_Repetition!A117</f>
        <v>7922</v>
      </c>
      <c r="G118" s="5">
        <f>Q4_SQL_Error_Card_Repetition!E117</f>
        <v>7</v>
      </c>
      <c r="H118" s="5" t="str">
        <f>Q4_SQL_Error_Card_Repetition!F117</f>
        <v>Online Transaction</v>
      </c>
      <c r="I118" s="5">
        <f>Q4_SQL_Error_Card_Repetition!K117</f>
        <v>15</v>
      </c>
      <c r="J118" s="5">
        <f>COUNTIFS(Q4_Validation_Base!A:A,F118,Q4_Validation_Base!B:B,G118,Q4_Validation_Base!C:C,H118)</f>
        <v>15</v>
      </c>
      <c r="K118" s="5" t="str">
        <f t="shared" si="19"/>
        <v>PASS</v>
      </c>
      <c r="L118" s="5">
        <f>Q4_SQL_Error_Card_Repetition!M117</f>
        <v>4</v>
      </c>
      <c r="M118" s="1">
        <f>COUNTIFS(Q4_Validation_Base!A:A,F118,Q4_Validation_Base!B:B,G118,Q4_Validation_Base!C:C,H118,Q4_Validation_Base!F:F,"&gt;=2")</f>
        <v>4</v>
      </c>
      <c r="N118" s="5" t="str">
        <f t="shared" si="12"/>
        <v>PASS</v>
      </c>
      <c r="O118" s="6">
        <f>Q4_SQL_Error_Card_Repetition!N117</f>
        <v>1.8</v>
      </c>
      <c r="P118" s="15">
        <f>SUMIFS(Q4_Validation_Base!F:F,Q4_Validation_Base!A:A,F118,Q4_Validation_Base!B:B,G118,Q4_Validation_Base!C:C,H118)/J118</f>
        <v>1.8</v>
      </c>
      <c r="Q118" s="5" t="str">
        <f t="shared" si="13"/>
        <v>PASS</v>
      </c>
      <c r="R118" s="5">
        <f>Q4_SQL_Error_Card_Repetition!O117</f>
        <v>26.666699999999999</v>
      </c>
      <c r="S118" s="8">
        <f t="shared" si="14"/>
        <v>26.666666666666668</v>
      </c>
      <c r="T118" s="5" t="str">
        <f t="shared" si="15"/>
        <v>PASS</v>
      </c>
      <c r="U118" s="5">
        <f>Q4_SQL_Error_Card_Repetition!Q117</f>
        <v>22.222200000000001</v>
      </c>
      <c r="V118" s="8">
        <f>_xlfn.MAXIFS(Q4_Validation_Base!F:F,Q4_Validation_Base!A:A,F118,Q4_Validation_Base!B:B,G118,Q4_Validation_Base!C:C,H118)/SUMIFS(Q4_Validation_Base!F:F,Q4_Validation_Base!A:A,F118,Q4_Validation_Base!B:B,G118,Q4_Validation_Base!C:C,H118)*100</f>
        <v>22.222222222222221</v>
      </c>
      <c r="W118" s="5" t="str">
        <f t="shared" si="16"/>
        <v>PASS</v>
      </c>
      <c r="X118" s="5" t="str">
        <f>Q4_SQL_Error_Card_Repetition!R117</f>
        <v>mixed</v>
      </c>
      <c r="Y118" s="5" t="str">
        <f t="shared" si="17"/>
        <v>mixed</v>
      </c>
      <c r="Z118" s="5" t="str">
        <f t="shared" si="18"/>
        <v>PASS</v>
      </c>
    </row>
    <row r="119" spans="6:26">
      <c r="F119" s="5">
        <f>Q4_SQL_Error_Card_Repetition!A118</f>
        <v>5300</v>
      </c>
      <c r="G119" s="5">
        <f>Q4_SQL_Error_Card_Repetition!E118</f>
        <v>19</v>
      </c>
      <c r="H119" s="5" t="str">
        <f>Q4_SQL_Error_Card_Repetition!F118</f>
        <v>Swipe Transaction</v>
      </c>
      <c r="I119" s="5">
        <f>Q4_SQL_Error_Card_Repetition!K118</f>
        <v>130</v>
      </c>
      <c r="J119" s="5">
        <f>COUNTIFS(Q4_Validation_Base!A:A,F119,Q4_Validation_Base!B:B,G119,Q4_Validation_Base!C:C,H119)</f>
        <v>130</v>
      </c>
      <c r="K119" s="5" t="str">
        <f t="shared" si="19"/>
        <v>PASS</v>
      </c>
      <c r="L119" s="5">
        <f>Q4_SQL_Error_Card_Repetition!M118</f>
        <v>33</v>
      </c>
      <c r="M119" s="1">
        <f>COUNTIFS(Q4_Validation_Base!A:A,F119,Q4_Validation_Base!B:B,G119,Q4_Validation_Base!C:C,H119,Q4_Validation_Base!F:F,"&gt;=2")</f>
        <v>33</v>
      </c>
      <c r="N119" s="5" t="str">
        <f t="shared" si="12"/>
        <v>PASS</v>
      </c>
      <c r="O119" s="6">
        <f>Q4_SQL_Error_Card_Repetition!N118</f>
        <v>1.8</v>
      </c>
      <c r="P119" s="15">
        <f>SUMIFS(Q4_Validation_Base!F:F,Q4_Validation_Base!A:A,F119,Q4_Validation_Base!B:B,G119,Q4_Validation_Base!C:C,H119)/J119</f>
        <v>1.8</v>
      </c>
      <c r="Q119" s="5" t="str">
        <f t="shared" si="13"/>
        <v>PASS</v>
      </c>
      <c r="R119" s="5">
        <f>Q4_SQL_Error_Card_Repetition!O118</f>
        <v>25.384599999999999</v>
      </c>
      <c r="S119" s="8">
        <f t="shared" si="14"/>
        <v>25.384615384615383</v>
      </c>
      <c r="T119" s="5" t="str">
        <f t="shared" si="15"/>
        <v>PASS</v>
      </c>
      <c r="U119" s="5">
        <f>Q4_SQL_Error_Card_Repetition!Q118</f>
        <v>7.2649999999999997</v>
      </c>
      <c r="V119" s="8">
        <f>_xlfn.MAXIFS(Q4_Validation_Base!F:F,Q4_Validation_Base!A:A,F119,Q4_Validation_Base!B:B,G119,Q4_Validation_Base!C:C,H119)/SUMIFS(Q4_Validation_Base!F:F,Q4_Validation_Base!A:A,F119,Q4_Validation_Base!B:B,G119,Q4_Validation_Base!C:C,H119)*100</f>
        <v>7.2649572649572658</v>
      </c>
      <c r="W119" s="5" t="str">
        <f t="shared" si="16"/>
        <v>PASS</v>
      </c>
      <c r="X119" s="5" t="str">
        <f>Q4_SQL_Error_Card_Repetition!R118</f>
        <v>mixed</v>
      </c>
      <c r="Y119" s="5" t="str">
        <f t="shared" si="17"/>
        <v>mixed</v>
      </c>
      <c r="Z119" s="5" t="str">
        <f t="shared" si="18"/>
        <v>PASS</v>
      </c>
    </row>
    <row r="120" spans="6:26">
      <c r="F120" s="5">
        <f>Q4_SQL_Error_Card_Repetition!A119</f>
        <v>5311</v>
      </c>
      <c r="G120" s="5">
        <f>Q4_SQL_Error_Card_Repetition!E119</f>
        <v>3</v>
      </c>
      <c r="H120" s="5" t="str">
        <f>Q4_SQL_Error_Card_Repetition!F119</f>
        <v>Swipe Transaction</v>
      </c>
      <c r="I120" s="5">
        <f>Q4_SQL_Error_Card_Repetition!K119</f>
        <v>35</v>
      </c>
      <c r="J120" s="5">
        <f>COUNTIFS(Q4_Validation_Base!A:A,F120,Q4_Validation_Base!B:B,G120,Q4_Validation_Base!C:C,H120)</f>
        <v>35</v>
      </c>
      <c r="K120" s="5" t="str">
        <f t="shared" si="19"/>
        <v>PASS</v>
      </c>
      <c r="L120" s="5">
        <f>Q4_SQL_Error_Card_Repetition!M119</f>
        <v>8</v>
      </c>
      <c r="M120" s="1">
        <f>COUNTIFS(Q4_Validation_Base!A:A,F120,Q4_Validation_Base!B:B,G120,Q4_Validation_Base!C:C,H120,Q4_Validation_Base!F:F,"&gt;=2")</f>
        <v>8</v>
      </c>
      <c r="N120" s="5" t="str">
        <f t="shared" si="12"/>
        <v>PASS</v>
      </c>
      <c r="O120" s="6">
        <f>Q4_SQL_Error_Card_Repetition!N119</f>
        <v>1.8</v>
      </c>
      <c r="P120" s="15">
        <f>SUMIFS(Q4_Validation_Base!F:F,Q4_Validation_Base!A:A,F120,Q4_Validation_Base!B:B,G120,Q4_Validation_Base!C:C,H120)/J120</f>
        <v>1.8</v>
      </c>
      <c r="Q120" s="5" t="str">
        <f t="shared" si="13"/>
        <v>PASS</v>
      </c>
      <c r="R120" s="5">
        <f>Q4_SQL_Error_Card_Repetition!O119</f>
        <v>22.857099999999999</v>
      </c>
      <c r="S120" s="8">
        <f t="shared" si="14"/>
        <v>22.857142857142858</v>
      </c>
      <c r="T120" s="5" t="str">
        <f t="shared" si="15"/>
        <v>PASS</v>
      </c>
      <c r="U120" s="5">
        <f>Q4_SQL_Error_Card_Repetition!Q119</f>
        <v>17.4603</v>
      </c>
      <c r="V120" s="8">
        <f>_xlfn.MAXIFS(Q4_Validation_Base!F:F,Q4_Validation_Base!A:A,F120,Q4_Validation_Base!B:B,G120,Q4_Validation_Base!C:C,H120)/SUMIFS(Q4_Validation_Base!F:F,Q4_Validation_Base!A:A,F120,Q4_Validation_Base!B:B,G120,Q4_Validation_Base!C:C,H120)*100</f>
        <v>17.460317460317459</v>
      </c>
      <c r="W120" s="5" t="str">
        <f t="shared" si="16"/>
        <v>PASS</v>
      </c>
      <c r="X120" s="5" t="str">
        <f>Q4_SQL_Error_Card_Repetition!R119</f>
        <v>mixed</v>
      </c>
      <c r="Y120" s="5" t="str">
        <f t="shared" si="17"/>
        <v>mixed</v>
      </c>
      <c r="Z120" s="5" t="str">
        <f t="shared" si="18"/>
        <v>PASS</v>
      </c>
    </row>
    <row r="121" spans="6:26">
      <c r="F121" s="5">
        <f>Q4_SQL_Error_Card_Repetition!A120</f>
        <v>5300</v>
      </c>
      <c r="G121" s="5">
        <f>Q4_SQL_Error_Card_Repetition!E120</f>
        <v>7</v>
      </c>
      <c r="H121" s="5" t="str">
        <f>Q4_SQL_Error_Card_Repetition!F120</f>
        <v>Swipe Transaction</v>
      </c>
      <c r="I121" s="5">
        <f>Q4_SQL_Error_Card_Repetition!K120</f>
        <v>219</v>
      </c>
      <c r="J121" s="5">
        <f>COUNTIFS(Q4_Validation_Base!A:A,F121,Q4_Validation_Base!B:B,G121,Q4_Validation_Base!C:C,H121)</f>
        <v>219</v>
      </c>
      <c r="K121" s="5" t="str">
        <f t="shared" si="19"/>
        <v>PASS</v>
      </c>
      <c r="L121" s="5">
        <f>Q4_SQL_Error_Card_Repetition!M120</f>
        <v>62</v>
      </c>
      <c r="M121" s="1">
        <f>COUNTIFS(Q4_Validation_Base!A:A,F121,Q4_Validation_Base!B:B,G121,Q4_Validation_Base!C:C,H121,Q4_Validation_Base!F:F,"&gt;=2")</f>
        <v>62</v>
      </c>
      <c r="N121" s="5" t="str">
        <f t="shared" si="12"/>
        <v>PASS</v>
      </c>
      <c r="O121" s="6">
        <f>Q4_SQL_Error_Card_Repetition!N120</f>
        <v>1.7990999999999999</v>
      </c>
      <c r="P121" s="15">
        <f>SUMIFS(Q4_Validation_Base!F:F,Q4_Validation_Base!A:A,F121,Q4_Validation_Base!B:B,G121,Q4_Validation_Base!C:C,H121)/J121</f>
        <v>1.7990867579908676</v>
      </c>
      <c r="Q121" s="5" t="str">
        <f t="shared" si="13"/>
        <v>PASS</v>
      </c>
      <c r="R121" s="5">
        <f>Q4_SQL_Error_Card_Repetition!O120</f>
        <v>28.310500000000001</v>
      </c>
      <c r="S121" s="8">
        <f t="shared" si="14"/>
        <v>28.31050228310502</v>
      </c>
      <c r="T121" s="5" t="str">
        <f t="shared" si="15"/>
        <v>PASS</v>
      </c>
      <c r="U121" s="5">
        <f>Q4_SQL_Error_Card_Repetition!Q120</f>
        <v>4.8223000000000003</v>
      </c>
      <c r="V121" s="8">
        <f>_xlfn.MAXIFS(Q4_Validation_Base!F:F,Q4_Validation_Base!A:A,F121,Q4_Validation_Base!B:B,G121,Q4_Validation_Base!C:C,H121)/SUMIFS(Q4_Validation_Base!F:F,Q4_Validation_Base!A:A,F121,Q4_Validation_Base!B:B,G121,Q4_Validation_Base!C:C,H121)*100</f>
        <v>4.8223350253807107</v>
      </c>
      <c r="W121" s="5" t="str">
        <f t="shared" si="16"/>
        <v>PASS</v>
      </c>
      <c r="X121" s="5" t="str">
        <f>Q4_SQL_Error_Card_Repetition!R120</f>
        <v>mixed</v>
      </c>
      <c r="Y121" s="5" t="str">
        <f t="shared" si="17"/>
        <v>mixed</v>
      </c>
      <c r="Z121" s="5" t="str">
        <f t="shared" si="18"/>
        <v>PASS</v>
      </c>
    </row>
    <row r="122" spans="6:26">
      <c r="F122" s="5">
        <f>Q4_SQL_Error_Card_Repetition!A121</f>
        <v>5300</v>
      </c>
      <c r="G122" s="5">
        <f>Q4_SQL_Error_Card_Repetition!E121</f>
        <v>5</v>
      </c>
      <c r="H122" s="5" t="str">
        <f>Q4_SQL_Error_Card_Repetition!F121</f>
        <v>Chip Transaction</v>
      </c>
      <c r="I122" s="5">
        <f>Q4_SQL_Error_Card_Repetition!K121</f>
        <v>38</v>
      </c>
      <c r="J122" s="5">
        <f>COUNTIFS(Q4_Validation_Base!A:A,F122,Q4_Validation_Base!B:B,G122,Q4_Validation_Base!C:C,H122)</f>
        <v>38</v>
      </c>
      <c r="K122" s="5" t="str">
        <f t="shared" si="19"/>
        <v>PASS</v>
      </c>
      <c r="L122" s="5">
        <f>Q4_SQL_Error_Card_Repetition!M121</f>
        <v>7</v>
      </c>
      <c r="M122" s="1">
        <f>COUNTIFS(Q4_Validation_Base!A:A,F122,Q4_Validation_Base!B:B,G122,Q4_Validation_Base!C:C,H122,Q4_Validation_Base!F:F,"&gt;=2")</f>
        <v>7</v>
      </c>
      <c r="N122" s="5" t="str">
        <f t="shared" si="12"/>
        <v>PASS</v>
      </c>
      <c r="O122" s="6">
        <f>Q4_SQL_Error_Card_Repetition!N121</f>
        <v>1.7895000000000001</v>
      </c>
      <c r="P122" s="15">
        <f>SUMIFS(Q4_Validation_Base!F:F,Q4_Validation_Base!A:A,F122,Q4_Validation_Base!B:B,G122,Q4_Validation_Base!C:C,H122)/J122</f>
        <v>1.7894736842105263</v>
      </c>
      <c r="Q122" s="5" t="str">
        <f t="shared" si="13"/>
        <v>PASS</v>
      </c>
      <c r="R122" s="5">
        <f>Q4_SQL_Error_Card_Repetition!O121</f>
        <v>18.421099999999999</v>
      </c>
      <c r="S122" s="8">
        <f t="shared" si="14"/>
        <v>18.421052631578945</v>
      </c>
      <c r="T122" s="5" t="str">
        <f t="shared" si="15"/>
        <v>PASS</v>
      </c>
      <c r="U122" s="5">
        <f>Q4_SQL_Error_Card_Repetition!Q121</f>
        <v>16.176500000000001</v>
      </c>
      <c r="V122" s="8">
        <f>_xlfn.MAXIFS(Q4_Validation_Base!F:F,Q4_Validation_Base!A:A,F122,Q4_Validation_Base!B:B,G122,Q4_Validation_Base!C:C,H122)/SUMIFS(Q4_Validation_Base!F:F,Q4_Validation_Base!A:A,F122,Q4_Validation_Base!B:B,G122,Q4_Validation_Base!C:C,H122)*100</f>
        <v>16.176470588235293</v>
      </c>
      <c r="W122" s="5" t="str">
        <f t="shared" si="16"/>
        <v>PASS</v>
      </c>
      <c r="X122" s="5" t="str">
        <f>Q4_SQL_Error_Card_Repetition!R121</f>
        <v>mixed</v>
      </c>
      <c r="Y122" s="5" t="str">
        <f t="shared" si="17"/>
        <v>mixed</v>
      </c>
      <c r="Z122" s="5" t="str">
        <f t="shared" si="18"/>
        <v>PASS</v>
      </c>
    </row>
    <row r="123" spans="6:26">
      <c r="F123" s="5">
        <f>Q4_SQL_Error_Card_Repetition!A122</f>
        <v>5300</v>
      </c>
      <c r="G123" s="5">
        <f>Q4_SQL_Error_Card_Repetition!E122</f>
        <v>19</v>
      </c>
      <c r="H123" s="5" t="str">
        <f>Q4_SQL_Error_Card_Repetition!F122</f>
        <v>Chip Transaction</v>
      </c>
      <c r="I123" s="5">
        <f>Q4_SQL_Error_Card_Repetition!K122</f>
        <v>104</v>
      </c>
      <c r="J123" s="5">
        <f>COUNTIFS(Q4_Validation_Base!A:A,F123,Q4_Validation_Base!B:B,G123,Q4_Validation_Base!C:C,H123)</f>
        <v>104</v>
      </c>
      <c r="K123" s="5" t="str">
        <f t="shared" si="19"/>
        <v>PASS</v>
      </c>
      <c r="L123" s="5">
        <f>Q4_SQL_Error_Card_Repetition!M122</f>
        <v>26</v>
      </c>
      <c r="M123" s="1">
        <f>COUNTIFS(Q4_Validation_Base!A:A,F123,Q4_Validation_Base!B:B,G123,Q4_Validation_Base!C:C,H123,Q4_Validation_Base!F:F,"&gt;=2")</f>
        <v>26</v>
      </c>
      <c r="N123" s="5" t="str">
        <f t="shared" si="12"/>
        <v>PASS</v>
      </c>
      <c r="O123" s="6">
        <f>Q4_SQL_Error_Card_Repetition!N122</f>
        <v>1.7787999999999999</v>
      </c>
      <c r="P123" s="15">
        <f>SUMIFS(Q4_Validation_Base!F:F,Q4_Validation_Base!A:A,F123,Q4_Validation_Base!B:B,G123,Q4_Validation_Base!C:C,H123)/J123</f>
        <v>1.7788461538461537</v>
      </c>
      <c r="Q123" s="5" t="str">
        <f t="shared" si="13"/>
        <v>PASS</v>
      </c>
      <c r="R123" s="5">
        <f>Q4_SQL_Error_Card_Repetition!O122</f>
        <v>25</v>
      </c>
      <c r="S123" s="8">
        <f t="shared" si="14"/>
        <v>25</v>
      </c>
      <c r="T123" s="5" t="str">
        <f t="shared" si="15"/>
        <v>PASS</v>
      </c>
      <c r="U123" s="5">
        <f>Q4_SQL_Error_Card_Repetition!Q122</f>
        <v>8.1081000000000003</v>
      </c>
      <c r="V123" s="8">
        <f>_xlfn.MAXIFS(Q4_Validation_Base!F:F,Q4_Validation_Base!A:A,F123,Q4_Validation_Base!B:B,G123,Q4_Validation_Base!C:C,H123)/SUMIFS(Q4_Validation_Base!F:F,Q4_Validation_Base!A:A,F123,Q4_Validation_Base!B:B,G123,Q4_Validation_Base!C:C,H123)*100</f>
        <v>8.1081081081081088</v>
      </c>
      <c r="W123" s="5" t="str">
        <f t="shared" si="16"/>
        <v>PASS</v>
      </c>
      <c r="X123" s="5" t="str">
        <f>Q4_SQL_Error_Card_Repetition!R122</f>
        <v>mixed</v>
      </c>
      <c r="Y123" s="5" t="str">
        <f t="shared" si="17"/>
        <v>mixed</v>
      </c>
      <c r="Z123" s="5" t="str">
        <f t="shared" si="18"/>
        <v>PASS</v>
      </c>
    </row>
    <row r="124" spans="6:26">
      <c r="F124" s="5">
        <f>Q4_SQL_Error_Card_Repetition!A123</f>
        <v>5311</v>
      </c>
      <c r="G124" s="5">
        <f>Q4_SQL_Error_Card_Repetition!E123</f>
        <v>4</v>
      </c>
      <c r="H124" s="5" t="str">
        <f>Q4_SQL_Error_Card_Repetition!F123</f>
        <v>Chip Transaction</v>
      </c>
      <c r="I124" s="5">
        <f>Q4_SQL_Error_Card_Repetition!K123</f>
        <v>34</v>
      </c>
      <c r="J124" s="5">
        <f>COUNTIFS(Q4_Validation_Base!A:A,F124,Q4_Validation_Base!B:B,G124,Q4_Validation_Base!C:C,H124)</f>
        <v>34</v>
      </c>
      <c r="K124" s="5" t="str">
        <f t="shared" si="19"/>
        <v>PASS</v>
      </c>
      <c r="L124" s="5">
        <f>Q4_SQL_Error_Card_Repetition!M123</f>
        <v>10</v>
      </c>
      <c r="M124" s="1">
        <f>COUNTIFS(Q4_Validation_Base!A:A,F124,Q4_Validation_Base!B:B,G124,Q4_Validation_Base!C:C,H124,Q4_Validation_Base!F:F,"&gt;=2")</f>
        <v>10</v>
      </c>
      <c r="N124" s="5" t="str">
        <f t="shared" si="12"/>
        <v>PASS</v>
      </c>
      <c r="O124" s="6">
        <f>Q4_SQL_Error_Card_Repetition!N123</f>
        <v>1.7646999999999999</v>
      </c>
      <c r="P124" s="15">
        <f>SUMIFS(Q4_Validation_Base!F:F,Q4_Validation_Base!A:A,F124,Q4_Validation_Base!B:B,G124,Q4_Validation_Base!C:C,H124)/J124</f>
        <v>1.7647058823529411</v>
      </c>
      <c r="Q124" s="5" t="str">
        <f t="shared" si="13"/>
        <v>PASS</v>
      </c>
      <c r="R124" s="5">
        <f>Q4_SQL_Error_Card_Repetition!O123</f>
        <v>29.411799999999999</v>
      </c>
      <c r="S124" s="8">
        <f t="shared" si="14"/>
        <v>29.411764705882355</v>
      </c>
      <c r="T124" s="5" t="str">
        <f t="shared" si="15"/>
        <v>PASS</v>
      </c>
      <c r="U124" s="5">
        <f>Q4_SQL_Error_Card_Repetition!Q123</f>
        <v>16.666699999999999</v>
      </c>
      <c r="V124" s="8">
        <f>_xlfn.MAXIFS(Q4_Validation_Base!F:F,Q4_Validation_Base!A:A,F124,Q4_Validation_Base!B:B,G124,Q4_Validation_Base!C:C,H124)/SUMIFS(Q4_Validation_Base!F:F,Q4_Validation_Base!A:A,F124,Q4_Validation_Base!B:B,G124,Q4_Validation_Base!C:C,H124)*100</f>
        <v>16.666666666666664</v>
      </c>
      <c r="W124" s="5" t="str">
        <f t="shared" si="16"/>
        <v>PASS</v>
      </c>
      <c r="X124" s="5" t="str">
        <f>Q4_SQL_Error_Card_Repetition!R123</f>
        <v>mixed</v>
      </c>
      <c r="Y124" s="5" t="str">
        <f t="shared" si="17"/>
        <v>mixed</v>
      </c>
      <c r="Z124" s="5" t="str">
        <f t="shared" si="18"/>
        <v>PASS</v>
      </c>
    </row>
    <row r="125" spans="6:26">
      <c r="F125" s="5">
        <f>Q4_SQL_Error_Card_Repetition!A124</f>
        <v>6300</v>
      </c>
      <c r="G125" s="5">
        <f>Q4_SQL_Error_Card_Repetition!E124</f>
        <v>16</v>
      </c>
      <c r="H125" s="5" t="str">
        <f>Q4_SQL_Error_Card_Repetition!F124</f>
        <v>Chip Transaction</v>
      </c>
      <c r="I125" s="5">
        <f>Q4_SQL_Error_Card_Repetition!K124</f>
        <v>8</v>
      </c>
      <c r="J125" s="5">
        <f>COUNTIFS(Q4_Validation_Base!A:A,F125,Q4_Validation_Base!B:B,G125,Q4_Validation_Base!C:C,H125)</f>
        <v>8</v>
      </c>
      <c r="K125" s="5" t="str">
        <f t="shared" si="19"/>
        <v>PASS</v>
      </c>
      <c r="L125" s="5">
        <f>Q4_SQL_Error_Card_Repetition!M124</f>
        <v>1</v>
      </c>
      <c r="M125" s="1">
        <f>COUNTIFS(Q4_Validation_Base!A:A,F125,Q4_Validation_Base!B:B,G125,Q4_Validation_Base!C:C,H125,Q4_Validation_Base!F:F,"&gt;=2")</f>
        <v>1</v>
      </c>
      <c r="N125" s="5" t="str">
        <f t="shared" si="12"/>
        <v>PASS</v>
      </c>
      <c r="O125" s="6">
        <f>Q4_SQL_Error_Card_Repetition!N124</f>
        <v>1.75</v>
      </c>
      <c r="P125" s="15">
        <f>SUMIFS(Q4_Validation_Base!F:F,Q4_Validation_Base!A:A,F125,Q4_Validation_Base!B:B,G125,Q4_Validation_Base!C:C,H125)/J125</f>
        <v>1.75</v>
      </c>
      <c r="Q125" s="5" t="str">
        <f t="shared" si="13"/>
        <v>PASS</v>
      </c>
      <c r="R125" s="5">
        <f>Q4_SQL_Error_Card_Repetition!O124</f>
        <v>12.5</v>
      </c>
      <c r="S125" s="8">
        <f t="shared" si="14"/>
        <v>12.5</v>
      </c>
      <c r="T125" s="5" t="str">
        <f t="shared" si="15"/>
        <v>PASS</v>
      </c>
      <c r="U125" s="5">
        <f>Q4_SQL_Error_Card_Repetition!Q124</f>
        <v>50</v>
      </c>
      <c r="V125" s="8">
        <f>_xlfn.MAXIFS(Q4_Validation_Base!F:F,Q4_Validation_Base!A:A,F125,Q4_Validation_Base!B:B,G125,Q4_Validation_Base!C:C,H125)/SUMIFS(Q4_Validation_Base!F:F,Q4_Validation_Base!A:A,F125,Q4_Validation_Base!B:B,G125,Q4_Validation_Base!C:C,H125)*100</f>
        <v>50</v>
      </c>
      <c r="W125" s="5" t="str">
        <f t="shared" si="16"/>
        <v>PASS</v>
      </c>
      <c r="X125" s="5" t="str">
        <f>Q4_SQL_Error_Card_Repetition!R124</f>
        <v>mixed</v>
      </c>
      <c r="Y125" s="5" t="str">
        <f t="shared" si="17"/>
        <v>mixed</v>
      </c>
      <c r="Z125" s="5" t="str">
        <f t="shared" si="18"/>
        <v>PASS</v>
      </c>
    </row>
    <row r="126" spans="6:26">
      <c r="F126" s="5">
        <f>Q4_SQL_Error_Card_Repetition!A125</f>
        <v>7801</v>
      </c>
      <c r="G126" s="5">
        <f>Q4_SQL_Error_Card_Repetition!E125</f>
        <v>21</v>
      </c>
      <c r="H126" s="5" t="str">
        <f>Q4_SQL_Error_Card_Repetition!F125</f>
        <v>Online Transaction</v>
      </c>
      <c r="I126" s="5">
        <f>Q4_SQL_Error_Card_Repetition!K125</f>
        <v>19</v>
      </c>
      <c r="J126" s="5">
        <f>COUNTIFS(Q4_Validation_Base!A:A,F126,Q4_Validation_Base!B:B,G126,Q4_Validation_Base!C:C,H126)</f>
        <v>19</v>
      </c>
      <c r="K126" s="5" t="str">
        <f t="shared" si="19"/>
        <v>PASS</v>
      </c>
      <c r="L126" s="5">
        <f>Q4_SQL_Error_Card_Repetition!M125</f>
        <v>7</v>
      </c>
      <c r="M126" s="1">
        <f>COUNTIFS(Q4_Validation_Base!A:A,F126,Q4_Validation_Base!B:B,G126,Q4_Validation_Base!C:C,H126,Q4_Validation_Base!F:F,"&gt;=2")</f>
        <v>7</v>
      </c>
      <c r="N126" s="5" t="str">
        <f t="shared" si="12"/>
        <v>PASS</v>
      </c>
      <c r="O126" s="6">
        <f>Q4_SQL_Error_Card_Repetition!N125</f>
        <v>1.7367999999999999</v>
      </c>
      <c r="P126" s="15">
        <f>SUMIFS(Q4_Validation_Base!F:F,Q4_Validation_Base!A:A,F126,Q4_Validation_Base!B:B,G126,Q4_Validation_Base!C:C,H126)/J126</f>
        <v>1.736842105263158</v>
      </c>
      <c r="Q126" s="5" t="str">
        <f t="shared" si="13"/>
        <v>PASS</v>
      </c>
      <c r="R126" s="5">
        <f>Q4_SQL_Error_Card_Repetition!O125</f>
        <v>36.842100000000002</v>
      </c>
      <c r="S126" s="8">
        <f t="shared" si="14"/>
        <v>36.84210526315789</v>
      </c>
      <c r="T126" s="5" t="str">
        <f t="shared" si="15"/>
        <v>PASS</v>
      </c>
      <c r="U126" s="5">
        <f>Q4_SQL_Error_Card_Repetition!Q125</f>
        <v>18.181799999999999</v>
      </c>
      <c r="V126" s="8">
        <f>_xlfn.MAXIFS(Q4_Validation_Base!F:F,Q4_Validation_Base!A:A,F126,Q4_Validation_Base!B:B,G126,Q4_Validation_Base!C:C,H126)/SUMIFS(Q4_Validation_Base!F:F,Q4_Validation_Base!A:A,F126,Q4_Validation_Base!B:B,G126,Q4_Validation_Base!C:C,H126)*100</f>
        <v>18.181818181818183</v>
      </c>
      <c r="W126" s="5" t="str">
        <f t="shared" si="16"/>
        <v>PASS</v>
      </c>
      <c r="X126" s="5" t="str">
        <f>Q4_SQL_Error_Card_Repetition!R125</f>
        <v>mixed</v>
      </c>
      <c r="Y126" s="5" t="str">
        <f t="shared" si="17"/>
        <v>mixed</v>
      </c>
      <c r="Z126" s="5" t="str">
        <f t="shared" si="18"/>
        <v>PASS</v>
      </c>
    </row>
    <row r="127" spans="6:26">
      <c r="F127" s="5">
        <f>Q4_SQL_Error_Card_Repetition!A126</f>
        <v>7922</v>
      </c>
      <c r="G127" s="5">
        <f>Q4_SQL_Error_Card_Repetition!E126</f>
        <v>20</v>
      </c>
      <c r="H127" s="5" t="str">
        <f>Q4_SQL_Error_Card_Repetition!F126</f>
        <v>Online Transaction</v>
      </c>
      <c r="I127" s="5">
        <f>Q4_SQL_Error_Card_Repetition!K126</f>
        <v>25</v>
      </c>
      <c r="J127" s="5">
        <f>COUNTIFS(Q4_Validation_Base!A:A,F127,Q4_Validation_Base!B:B,G127,Q4_Validation_Base!C:C,H127)</f>
        <v>25</v>
      </c>
      <c r="K127" s="5" t="str">
        <f t="shared" si="19"/>
        <v>PASS</v>
      </c>
      <c r="L127" s="5">
        <f>Q4_SQL_Error_Card_Repetition!M126</f>
        <v>7</v>
      </c>
      <c r="M127" s="1">
        <f>COUNTIFS(Q4_Validation_Base!A:A,F127,Q4_Validation_Base!B:B,G127,Q4_Validation_Base!C:C,H127,Q4_Validation_Base!F:F,"&gt;=2")</f>
        <v>7</v>
      </c>
      <c r="N127" s="5" t="str">
        <f t="shared" si="12"/>
        <v>PASS</v>
      </c>
      <c r="O127" s="6">
        <f>Q4_SQL_Error_Card_Repetition!N126</f>
        <v>1.72</v>
      </c>
      <c r="P127" s="15">
        <f>SUMIFS(Q4_Validation_Base!F:F,Q4_Validation_Base!A:A,F127,Q4_Validation_Base!B:B,G127,Q4_Validation_Base!C:C,H127)/J127</f>
        <v>1.72</v>
      </c>
      <c r="Q127" s="5" t="str">
        <f t="shared" si="13"/>
        <v>PASS</v>
      </c>
      <c r="R127" s="5">
        <f>Q4_SQL_Error_Card_Repetition!O126</f>
        <v>28</v>
      </c>
      <c r="S127" s="8">
        <f t="shared" si="14"/>
        <v>28.000000000000004</v>
      </c>
      <c r="T127" s="5" t="str">
        <f t="shared" si="15"/>
        <v>PASS</v>
      </c>
      <c r="U127" s="5">
        <f>Q4_SQL_Error_Card_Repetition!Q126</f>
        <v>11.6279</v>
      </c>
      <c r="V127" s="8">
        <f>_xlfn.MAXIFS(Q4_Validation_Base!F:F,Q4_Validation_Base!A:A,F127,Q4_Validation_Base!B:B,G127,Q4_Validation_Base!C:C,H127)/SUMIFS(Q4_Validation_Base!F:F,Q4_Validation_Base!A:A,F127,Q4_Validation_Base!B:B,G127,Q4_Validation_Base!C:C,H127)*100</f>
        <v>11.627906976744185</v>
      </c>
      <c r="W127" s="5" t="str">
        <f t="shared" si="16"/>
        <v>PASS</v>
      </c>
      <c r="X127" s="5" t="str">
        <f>Q4_SQL_Error_Card_Repetition!R126</f>
        <v>mixed</v>
      </c>
      <c r="Y127" s="5" t="str">
        <f t="shared" si="17"/>
        <v>mixed</v>
      </c>
      <c r="Z127" s="5" t="str">
        <f t="shared" si="18"/>
        <v>PASS</v>
      </c>
    </row>
    <row r="128" spans="6:26">
      <c r="F128" s="5">
        <f>Q4_SQL_Error_Card_Repetition!A127</f>
        <v>7801</v>
      </c>
      <c r="G128" s="5">
        <f>Q4_SQL_Error_Card_Repetition!E127</f>
        <v>15</v>
      </c>
      <c r="H128" s="5" t="str">
        <f>Q4_SQL_Error_Card_Repetition!F127</f>
        <v>Online Transaction</v>
      </c>
      <c r="I128" s="5">
        <f>Q4_SQL_Error_Card_Repetition!K127</f>
        <v>17</v>
      </c>
      <c r="J128" s="5">
        <f>COUNTIFS(Q4_Validation_Base!A:A,F128,Q4_Validation_Base!B:B,G128,Q4_Validation_Base!C:C,H128)</f>
        <v>17</v>
      </c>
      <c r="K128" s="5" t="str">
        <f t="shared" si="19"/>
        <v>PASS</v>
      </c>
      <c r="L128" s="5">
        <f>Q4_SQL_Error_Card_Repetition!M127</f>
        <v>6</v>
      </c>
      <c r="M128" s="1">
        <f>COUNTIFS(Q4_Validation_Base!A:A,F128,Q4_Validation_Base!B:B,G128,Q4_Validation_Base!C:C,H128,Q4_Validation_Base!F:F,"&gt;=2")</f>
        <v>6</v>
      </c>
      <c r="N128" s="5" t="str">
        <f t="shared" si="12"/>
        <v>PASS</v>
      </c>
      <c r="O128" s="6">
        <f>Q4_SQL_Error_Card_Repetition!N127</f>
        <v>1.7059</v>
      </c>
      <c r="P128" s="15">
        <f>SUMIFS(Q4_Validation_Base!F:F,Q4_Validation_Base!A:A,F128,Q4_Validation_Base!B:B,G128,Q4_Validation_Base!C:C,H128)/J128</f>
        <v>1.7058823529411764</v>
      </c>
      <c r="Q128" s="5" t="str">
        <f t="shared" si="13"/>
        <v>PASS</v>
      </c>
      <c r="R128" s="5">
        <f>Q4_SQL_Error_Card_Repetition!O127</f>
        <v>35.2941</v>
      </c>
      <c r="S128" s="8">
        <f t="shared" si="14"/>
        <v>35.294117647058826</v>
      </c>
      <c r="T128" s="5" t="str">
        <f t="shared" si="15"/>
        <v>PASS</v>
      </c>
      <c r="U128" s="5">
        <f>Q4_SQL_Error_Card_Repetition!Q127</f>
        <v>20.689699999999998</v>
      </c>
      <c r="V128" s="8">
        <f>_xlfn.MAXIFS(Q4_Validation_Base!F:F,Q4_Validation_Base!A:A,F128,Q4_Validation_Base!B:B,G128,Q4_Validation_Base!C:C,H128)/SUMIFS(Q4_Validation_Base!F:F,Q4_Validation_Base!A:A,F128,Q4_Validation_Base!B:B,G128,Q4_Validation_Base!C:C,H128)*100</f>
        <v>20.689655172413794</v>
      </c>
      <c r="W128" s="5" t="str">
        <f t="shared" si="16"/>
        <v>PASS</v>
      </c>
      <c r="X128" s="5" t="str">
        <f>Q4_SQL_Error_Card_Repetition!R127</f>
        <v>mixed</v>
      </c>
      <c r="Y128" s="5" t="str">
        <f t="shared" si="17"/>
        <v>mixed</v>
      </c>
      <c r="Z128" s="5" t="str">
        <f t="shared" si="18"/>
        <v>PASS</v>
      </c>
    </row>
    <row r="129" spans="6:26">
      <c r="F129" s="5">
        <f>Q4_SQL_Error_Card_Repetition!A128</f>
        <v>5310</v>
      </c>
      <c r="G129" s="5">
        <f>Q4_SQL_Error_Card_Repetition!E128</f>
        <v>3</v>
      </c>
      <c r="H129" s="5" t="str">
        <f>Q4_SQL_Error_Card_Repetition!F128</f>
        <v>Swipe Transaction</v>
      </c>
      <c r="I129" s="5">
        <f>Q4_SQL_Error_Card_Repetition!K128</f>
        <v>26</v>
      </c>
      <c r="J129" s="5">
        <f>COUNTIFS(Q4_Validation_Base!A:A,F129,Q4_Validation_Base!B:B,G129,Q4_Validation_Base!C:C,H129)</f>
        <v>26</v>
      </c>
      <c r="K129" s="5" t="str">
        <f t="shared" si="19"/>
        <v>PASS</v>
      </c>
      <c r="L129" s="5">
        <f>Q4_SQL_Error_Card_Repetition!M128</f>
        <v>6</v>
      </c>
      <c r="M129" s="1">
        <f>COUNTIFS(Q4_Validation_Base!A:A,F129,Q4_Validation_Base!B:B,G129,Q4_Validation_Base!C:C,H129,Q4_Validation_Base!F:F,"&gt;=2")</f>
        <v>6</v>
      </c>
      <c r="N129" s="5" t="str">
        <f t="shared" si="12"/>
        <v>PASS</v>
      </c>
      <c r="O129" s="6">
        <f>Q4_SQL_Error_Card_Repetition!N128</f>
        <v>1.6922999999999999</v>
      </c>
      <c r="P129" s="15">
        <f>SUMIFS(Q4_Validation_Base!F:F,Q4_Validation_Base!A:A,F129,Q4_Validation_Base!B:B,G129,Q4_Validation_Base!C:C,H129)/J129</f>
        <v>1.6923076923076923</v>
      </c>
      <c r="Q129" s="5" t="str">
        <f t="shared" si="13"/>
        <v>PASS</v>
      </c>
      <c r="R129" s="5">
        <f>Q4_SQL_Error_Card_Repetition!O128</f>
        <v>23.076899999999998</v>
      </c>
      <c r="S129" s="8">
        <f t="shared" si="14"/>
        <v>23.076923076923077</v>
      </c>
      <c r="T129" s="5" t="str">
        <f t="shared" si="15"/>
        <v>PASS</v>
      </c>
      <c r="U129" s="5">
        <f>Q4_SQL_Error_Card_Repetition!Q128</f>
        <v>15.9091</v>
      </c>
      <c r="V129" s="8">
        <f>_xlfn.MAXIFS(Q4_Validation_Base!F:F,Q4_Validation_Base!A:A,F129,Q4_Validation_Base!B:B,G129,Q4_Validation_Base!C:C,H129)/SUMIFS(Q4_Validation_Base!F:F,Q4_Validation_Base!A:A,F129,Q4_Validation_Base!B:B,G129,Q4_Validation_Base!C:C,H129)*100</f>
        <v>15.909090909090908</v>
      </c>
      <c r="W129" s="5" t="str">
        <f t="shared" si="16"/>
        <v>PASS</v>
      </c>
      <c r="X129" s="5" t="str">
        <f>Q4_SQL_Error_Card_Repetition!R128</f>
        <v>mixed</v>
      </c>
      <c r="Y129" s="5" t="str">
        <f t="shared" si="17"/>
        <v>mixed</v>
      </c>
      <c r="Z129" s="5" t="str">
        <f t="shared" si="18"/>
        <v>PASS</v>
      </c>
    </row>
    <row r="130" spans="6:26">
      <c r="F130" s="5">
        <f>Q4_SQL_Error_Card_Repetition!A129</f>
        <v>4899</v>
      </c>
      <c r="G130" s="5">
        <f>Q4_SQL_Error_Card_Repetition!E129</f>
        <v>21</v>
      </c>
      <c r="H130" s="5" t="str">
        <f>Q4_SQL_Error_Card_Repetition!F129</f>
        <v>Online Transaction</v>
      </c>
      <c r="I130" s="5">
        <f>Q4_SQL_Error_Card_Repetition!K129</f>
        <v>28</v>
      </c>
      <c r="J130" s="5">
        <f>COUNTIFS(Q4_Validation_Base!A:A,F130,Q4_Validation_Base!B:B,G130,Q4_Validation_Base!C:C,H130)</f>
        <v>28</v>
      </c>
      <c r="K130" s="5" t="str">
        <f t="shared" si="19"/>
        <v>PASS</v>
      </c>
      <c r="L130" s="5">
        <f>Q4_SQL_Error_Card_Repetition!M129</f>
        <v>11</v>
      </c>
      <c r="M130" s="1">
        <f>COUNTIFS(Q4_Validation_Base!A:A,F130,Q4_Validation_Base!B:B,G130,Q4_Validation_Base!C:C,H130,Q4_Validation_Base!F:F,"&gt;=2")</f>
        <v>11</v>
      </c>
      <c r="N130" s="5" t="str">
        <f t="shared" si="12"/>
        <v>PASS</v>
      </c>
      <c r="O130" s="6">
        <f>Q4_SQL_Error_Card_Repetition!N129</f>
        <v>1.6786000000000001</v>
      </c>
      <c r="P130" s="15">
        <f>SUMIFS(Q4_Validation_Base!F:F,Q4_Validation_Base!A:A,F130,Q4_Validation_Base!B:B,G130,Q4_Validation_Base!C:C,H130)/J130</f>
        <v>1.6785714285714286</v>
      </c>
      <c r="Q130" s="5" t="str">
        <f t="shared" si="13"/>
        <v>PASS</v>
      </c>
      <c r="R130" s="5">
        <f>Q4_SQL_Error_Card_Repetition!O129</f>
        <v>39.285699999999999</v>
      </c>
      <c r="S130" s="8">
        <f t="shared" si="14"/>
        <v>39.285714285714285</v>
      </c>
      <c r="T130" s="5" t="str">
        <f t="shared" si="15"/>
        <v>PASS</v>
      </c>
      <c r="U130" s="5">
        <f>Q4_SQL_Error_Card_Repetition!Q129</f>
        <v>10.638299999999999</v>
      </c>
      <c r="V130" s="8">
        <f>_xlfn.MAXIFS(Q4_Validation_Base!F:F,Q4_Validation_Base!A:A,F130,Q4_Validation_Base!B:B,G130,Q4_Validation_Base!C:C,H130)/SUMIFS(Q4_Validation_Base!F:F,Q4_Validation_Base!A:A,F130,Q4_Validation_Base!B:B,G130,Q4_Validation_Base!C:C,H130)*100</f>
        <v>10.638297872340425</v>
      </c>
      <c r="W130" s="5" t="str">
        <f t="shared" si="16"/>
        <v>PASS</v>
      </c>
      <c r="X130" s="5" t="str">
        <f>Q4_SQL_Error_Card_Repetition!R129</f>
        <v>mixed</v>
      </c>
      <c r="Y130" s="5" t="str">
        <f t="shared" si="17"/>
        <v>mixed</v>
      </c>
      <c r="Z130" s="5" t="str">
        <f t="shared" si="18"/>
        <v>PASS</v>
      </c>
    </row>
    <row r="131" spans="6:26">
      <c r="F131" s="5">
        <f>Q4_SQL_Error_Card_Repetition!A130</f>
        <v>5311</v>
      </c>
      <c r="G131" s="5">
        <f>Q4_SQL_Error_Card_Repetition!E130</f>
        <v>20</v>
      </c>
      <c r="H131" s="5" t="str">
        <f>Q4_SQL_Error_Card_Repetition!F130</f>
        <v>Online Transaction</v>
      </c>
      <c r="I131" s="5">
        <f>Q4_SQL_Error_Card_Repetition!K130</f>
        <v>77</v>
      </c>
      <c r="J131" s="5">
        <f>COUNTIFS(Q4_Validation_Base!A:A,F131,Q4_Validation_Base!B:B,G131,Q4_Validation_Base!C:C,H131)</f>
        <v>77</v>
      </c>
      <c r="K131" s="5" t="str">
        <f t="shared" si="19"/>
        <v>PASS</v>
      </c>
      <c r="L131" s="5">
        <f>Q4_SQL_Error_Card_Repetition!M130</f>
        <v>24</v>
      </c>
      <c r="M131" s="1">
        <f>COUNTIFS(Q4_Validation_Base!A:A,F131,Q4_Validation_Base!B:B,G131,Q4_Validation_Base!C:C,H131,Q4_Validation_Base!F:F,"&gt;=2")</f>
        <v>24</v>
      </c>
      <c r="N131" s="5" t="str">
        <f t="shared" si="12"/>
        <v>PASS</v>
      </c>
      <c r="O131" s="6">
        <f>Q4_SQL_Error_Card_Repetition!N130</f>
        <v>1.6623000000000001</v>
      </c>
      <c r="P131" s="15">
        <f>SUMIFS(Q4_Validation_Base!F:F,Q4_Validation_Base!A:A,F131,Q4_Validation_Base!B:B,G131,Q4_Validation_Base!C:C,H131)/J131</f>
        <v>1.6623376623376624</v>
      </c>
      <c r="Q131" s="5" t="str">
        <f t="shared" si="13"/>
        <v>PASS</v>
      </c>
      <c r="R131" s="5">
        <f>Q4_SQL_Error_Card_Repetition!O130</f>
        <v>31.168800000000001</v>
      </c>
      <c r="S131" s="8">
        <f t="shared" si="14"/>
        <v>31.168831168831169</v>
      </c>
      <c r="T131" s="5" t="str">
        <f t="shared" si="15"/>
        <v>PASS</v>
      </c>
      <c r="U131" s="5">
        <f>Q4_SQL_Error_Card_Repetition!Q130</f>
        <v>7.8125</v>
      </c>
      <c r="V131" s="8">
        <f>_xlfn.MAXIFS(Q4_Validation_Base!F:F,Q4_Validation_Base!A:A,F131,Q4_Validation_Base!B:B,G131,Q4_Validation_Base!C:C,H131)/SUMIFS(Q4_Validation_Base!F:F,Q4_Validation_Base!A:A,F131,Q4_Validation_Base!B:B,G131,Q4_Validation_Base!C:C,H131)*100</f>
        <v>7.8125</v>
      </c>
      <c r="W131" s="5" t="str">
        <f t="shared" si="16"/>
        <v>PASS</v>
      </c>
      <c r="X131" s="5" t="str">
        <f>Q4_SQL_Error_Card_Repetition!R130</f>
        <v>mixed</v>
      </c>
      <c r="Y131" s="5" t="str">
        <f t="shared" si="17"/>
        <v>mixed</v>
      </c>
      <c r="Z131" s="5" t="str">
        <f t="shared" si="18"/>
        <v>PASS</v>
      </c>
    </row>
    <row r="132" spans="6:26">
      <c r="F132" s="5">
        <f>Q4_SQL_Error_Card_Repetition!A131</f>
        <v>7995</v>
      </c>
      <c r="G132" s="5">
        <f>Q4_SQL_Error_Card_Repetition!E131</f>
        <v>17</v>
      </c>
      <c r="H132" s="5" t="str">
        <f>Q4_SQL_Error_Card_Repetition!F131</f>
        <v>Swipe Transaction</v>
      </c>
      <c r="I132" s="5">
        <f>Q4_SQL_Error_Card_Repetition!K131</f>
        <v>11</v>
      </c>
      <c r="J132" s="5">
        <f>COUNTIFS(Q4_Validation_Base!A:A,F132,Q4_Validation_Base!B:B,G132,Q4_Validation_Base!C:C,H132)</f>
        <v>11</v>
      </c>
      <c r="K132" s="5" t="str">
        <f t="shared" si="19"/>
        <v>PASS</v>
      </c>
      <c r="L132" s="5">
        <f>Q4_SQL_Error_Card_Repetition!M131</f>
        <v>4</v>
      </c>
      <c r="M132" s="1">
        <f>COUNTIFS(Q4_Validation_Base!A:A,F132,Q4_Validation_Base!B:B,G132,Q4_Validation_Base!C:C,H132,Q4_Validation_Base!F:F,"&gt;=2")</f>
        <v>4</v>
      </c>
      <c r="N132" s="5" t="str">
        <f t="shared" ref="N132:N195" si="20">IF(L132=M132,"PASS","FAIL")</f>
        <v>PASS</v>
      </c>
      <c r="O132" s="6">
        <f>Q4_SQL_Error_Card_Repetition!N131</f>
        <v>1.6364000000000001</v>
      </c>
      <c r="P132" s="15">
        <f>SUMIFS(Q4_Validation_Base!F:F,Q4_Validation_Base!A:A,F132,Q4_Validation_Base!B:B,G132,Q4_Validation_Base!C:C,H132)/J132</f>
        <v>1.6363636363636365</v>
      </c>
      <c r="Q132" s="5" t="str">
        <f t="shared" ref="Q132:Q195" si="21">IF(ROUND(O132,4)=ROUND(P132,4),"PASS","FAIL")</f>
        <v>PASS</v>
      </c>
      <c r="R132" s="5">
        <f>Q4_SQL_Error_Card_Repetition!O131</f>
        <v>36.363599999999998</v>
      </c>
      <c r="S132" s="8">
        <f t="shared" ref="S132:S195" si="22">M132/J132*100</f>
        <v>36.363636363636367</v>
      </c>
      <c r="T132" s="5" t="str">
        <f t="shared" ref="T132:T195" si="23">IF(ABS(R132-S132)&lt;=0.0002,"PASS","FAIL")</f>
        <v>PASS</v>
      </c>
      <c r="U132" s="5">
        <f>Q4_SQL_Error_Card_Repetition!Q131</f>
        <v>27.777799999999999</v>
      </c>
      <c r="V132" s="8">
        <f>_xlfn.MAXIFS(Q4_Validation_Base!F:F,Q4_Validation_Base!A:A,F132,Q4_Validation_Base!B:B,G132,Q4_Validation_Base!C:C,H132)/SUMIFS(Q4_Validation_Base!F:F,Q4_Validation_Base!A:A,F132,Q4_Validation_Base!B:B,G132,Q4_Validation_Base!C:C,H132)*100</f>
        <v>27.777777777777779</v>
      </c>
      <c r="W132" s="5" t="str">
        <f t="shared" ref="W132:W195" si="24">IF(ABS(U132-V132)&lt;=0.0001,"PASS","FAIL")</f>
        <v>PASS</v>
      </c>
      <c r="X132" s="5" t="str">
        <f>Q4_SQL_Error_Card_Repetition!R131</f>
        <v>mixed</v>
      </c>
      <c r="Y132" s="5" t="str">
        <f t="shared" ref="Y132:Y195" si="25">IF(P132&lt;1.5,"low-repeat",IF(P132&lt;2,"mixed","repeat-concentrated"))</f>
        <v>mixed</v>
      </c>
      <c r="Z132" s="5" t="str">
        <f t="shared" ref="Z132:Z195" si="26">IF(X132=Y132,"PASS","FAIL")</f>
        <v>PASS</v>
      </c>
    </row>
    <row r="133" spans="6:26">
      <c r="F133" s="5">
        <f>Q4_SQL_Error_Card_Repetition!A132</f>
        <v>5912</v>
      </c>
      <c r="G133" s="5">
        <f>Q4_SQL_Error_Card_Repetition!E132</f>
        <v>2</v>
      </c>
      <c r="H133" s="5" t="str">
        <f>Q4_SQL_Error_Card_Repetition!F132</f>
        <v>Chip Transaction</v>
      </c>
      <c r="I133" s="5">
        <f>Q4_SQL_Error_Card_Repetition!K132</f>
        <v>33</v>
      </c>
      <c r="J133" s="5">
        <f>COUNTIFS(Q4_Validation_Base!A:A,F133,Q4_Validation_Base!B:B,G133,Q4_Validation_Base!C:C,H133)</f>
        <v>33</v>
      </c>
      <c r="K133" s="5" t="str">
        <f t="shared" si="19"/>
        <v>PASS</v>
      </c>
      <c r="L133" s="5">
        <f>Q4_SQL_Error_Card_Repetition!M132</f>
        <v>8</v>
      </c>
      <c r="M133" s="1">
        <f>COUNTIFS(Q4_Validation_Base!A:A,F133,Q4_Validation_Base!B:B,G133,Q4_Validation_Base!C:C,H133,Q4_Validation_Base!F:F,"&gt;=2")</f>
        <v>8</v>
      </c>
      <c r="N133" s="5" t="str">
        <f t="shared" si="20"/>
        <v>PASS</v>
      </c>
      <c r="O133" s="6">
        <f>Q4_SQL_Error_Card_Repetition!N132</f>
        <v>1.6364000000000001</v>
      </c>
      <c r="P133" s="15">
        <f>SUMIFS(Q4_Validation_Base!F:F,Q4_Validation_Base!A:A,F133,Q4_Validation_Base!B:B,G133,Q4_Validation_Base!C:C,H133)/J133</f>
        <v>1.6363636363636365</v>
      </c>
      <c r="Q133" s="5" t="str">
        <f t="shared" si="21"/>
        <v>PASS</v>
      </c>
      <c r="R133" s="5">
        <f>Q4_SQL_Error_Card_Repetition!O132</f>
        <v>24.2424</v>
      </c>
      <c r="S133" s="8">
        <f t="shared" si="22"/>
        <v>24.242424242424242</v>
      </c>
      <c r="T133" s="5" t="str">
        <f t="shared" si="23"/>
        <v>PASS</v>
      </c>
      <c r="U133" s="5">
        <f>Q4_SQL_Error_Card_Repetition!Q132</f>
        <v>12.962999999999999</v>
      </c>
      <c r="V133" s="8">
        <f>_xlfn.MAXIFS(Q4_Validation_Base!F:F,Q4_Validation_Base!A:A,F133,Q4_Validation_Base!B:B,G133,Q4_Validation_Base!C:C,H133)/SUMIFS(Q4_Validation_Base!F:F,Q4_Validation_Base!A:A,F133,Q4_Validation_Base!B:B,G133,Q4_Validation_Base!C:C,H133)*100</f>
        <v>12.962962962962962</v>
      </c>
      <c r="W133" s="5" t="str">
        <f t="shared" si="24"/>
        <v>PASS</v>
      </c>
      <c r="X133" s="5" t="str">
        <f>Q4_SQL_Error_Card_Repetition!R132</f>
        <v>mixed</v>
      </c>
      <c r="Y133" s="5" t="str">
        <f t="shared" si="25"/>
        <v>mixed</v>
      </c>
      <c r="Z133" s="5" t="str">
        <f t="shared" si="26"/>
        <v>PASS</v>
      </c>
    </row>
    <row r="134" spans="6:26">
      <c r="F134" s="5">
        <f>Q4_SQL_Error_Card_Repetition!A133</f>
        <v>4899</v>
      </c>
      <c r="G134" s="5">
        <f>Q4_SQL_Error_Card_Repetition!E133</f>
        <v>2</v>
      </c>
      <c r="H134" s="5" t="str">
        <f>Q4_SQL_Error_Card_Repetition!F133</f>
        <v>Online Transaction</v>
      </c>
      <c r="I134" s="5">
        <f>Q4_SQL_Error_Card_Repetition!K133</f>
        <v>41</v>
      </c>
      <c r="J134" s="5">
        <f>COUNTIFS(Q4_Validation_Base!A:A,F134,Q4_Validation_Base!B:B,G134,Q4_Validation_Base!C:C,H134)</f>
        <v>41</v>
      </c>
      <c r="K134" s="5" t="str">
        <f t="shared" ref="K134:K197" si="27">IF(I134=J134,"PASS","FAIL")</f>
        <v>PASS</v>
      </c>
      <c r="L134" s="5">
        <f>Q4_SQL_Error_Card_Repetition!M133</f>
        <v>15</v>
      </c>
      <c r="M134" s="1">
        <f>COUNTIFS(Q4_Validation_Base!A:A,F134,Q4_Validation_Base!B:B,G134,Q4_Validation_Base!C:C,H134,Q4_Validation_Base!F:F,"&gt;=2")</f>
        <v>15</v>
      </c>
      <c r="N134" s="5" t="str">
        <f t="shared" si="20"/>
        <v>PASS</v>
      </c>
      <c r="O134" s="6">
        <f>Q4_SQL_Error_Card_Repetition!N133</f>
        <v>1.6341000000000001</v>
      </c>
      <c r="P134" s="15">
        <f>SUMIFS(Q4_Validation_Base!F:F,Q4_Validation_Base!A:A,F134,Q4_Validation_Base!B:B,G134,Q4_Validation_Base!C:C,H134)/J134</f>
        <v>1.6341463414634145</v>
      </c>
      <c r="Q134" s="5" t="str">
        <f t="shared" si="21"/>
        <v>PASS</v>
      </c>
      <c r="R134" s="5">
        <f>Q4_SQL_Error_Card_Repetition!O133</f>
        <v>36.5854</v>
      </c>
      <c r="S134" s="8">
        <f t="shared" si="22"/>
        <v>36.585365853658537</v>
      </c>
      <c r="T134" s="5" t="str">
        <f t="shared" si="23"/>
        <v>PASS</v>
      </c>
      <c r="U134" s="5">
        <f>Q4_SQL_Error_Card_Repetition!Q133</f>
        <v>11.940300000000001</v>
      </c>
      <c r="V134" s="8">
        <f>_xlfn.MAXIFS(Q4_Validation_Base!F:F,Q4_Validation_Base!A:A,F134,Q4_Validation_Base!B:B,G134,Q4_Validation_Base!C:C,H134)/SUMIFS(Q4_Validation_Base!F:F,Q4_Validation_Base!A:A,F134,Q4_Validation_Base!B:B,G134,Q4_Validation_Base!C:C,H134)*100</f>
        <v>11.940298507462686</v>
      </c>
      <c r="W134" s="5" t="str">
        <f t="shared" si="24"/>
        <v>PASS</v>
      </c>
      <c r="X134" s="5" t="str">
        <f>Q4_SQL_Error_Card_Repetition!R133</f>
        <v>mixed</v>
      </c>
      <c r="Y134" s="5" t="str">
        <f t="shared" si="25"/>
        <v>mixed</v>
      </c>
      <c r="Z134" s="5" t="str">
        <f t="shared" si="26"/>
        <v>PASS</v>
      </c>
    </row>
    <row r="135" spans="6:26">
      <c r="F135" s="5">
        <f>Q4_SQL_Error_Card_Repetition!A134</f>
        <v>5300</v>
      </c>
      <c r="G135" s="5">
        <f>Q4_SQL_Error_Card_Repetition!E134</f>
        <v>6</v>
      </c>
      <c r="H135" s="5" t="str">
        <f>Q4_SQL_Error_Card_Repetition!F134</f>
        <v>Chip Transaction</v>
      </c>
      <c r="I135" s="5">
        <f>Q4_SQL_Error_Card_Repetition!K134</f>
        <v>132</v>
      </c>
      <c r="J135" s="5">
        <f>COUNTIFS(Q4_Validation_Base!A:A,F135,Q4_Validation_Base!B:B,G135,Q4_Validation_Base!C:C,H135)</f>
        <v>132</v>
      </c>
      <c r="K135" s="5" t="str">
        <f t="shared" si="27"/>
        <v>PASS</v>
      </c>
      <c r="L135" s="5">
        <f>Q4_SQL_Error_Card_Repetition!M134</f>
        <v>28</v>
      </c>
      <c r="M135" s="1">
        <f>COUNTIFS(Q4_Validation_Base!A:A,F135,Q4_Validation_Base!B:B,G135,Q4_Validation_Base!C:C,H135,Q4_Validation_Base!F:F,"&gt;=2")</f>
        <v>28</v>
      </c>
      <c r="N135" s="5" t="str">
        <f t="shared" si="20"/>
        <v>PASS</v>
      </c>
      <c r="O135" s="6">
        <f>Q4_SQL_Error_Card_Repetition!N134</f>
        <v>1.6288</v>
      </c>
      <c r="P135" s="15">
        <f>SUMIFS(Q4_Validation_Base!F:F,Q4_Validation_Base!A:A,F135,Q4_Validation_Base!B:B,G135,Q4_Validation_Base!C:C,H135)/J135</f>
        <v>1.6287878787878789</v>
      </c>
      <c r="Q135" s="5" t="str">
        <f t="shared" si="21"/>
        <v>PASS</v>
      </c>
      <c r="R135" s="5">
        <f>Q4_SQL_Error_Card_Repetition!O134</f>
        <v>21.2121</v>
      </c>
      <c r="S135" s="8">
        <f t="shared" si="22"/>
        <v>21.212121212121211</v>
      </c>
      <c r="T135" s="5" t="str">
        <f t="shared" si="23"/>
        <v>PASS</v>
      </c>
      <c r="U135" s="5">
        <f>Q4_SQL_Error_Card_Repetition!Q134</f>
        <v>6.9767000000000001</v>
      </c>
      <c r="V135" s="8">
        <f>_xlfn.MAXIFS(Q4_Validation_Base!F:F,Q4_Validation_Base!A:A,F135,Q4_Validation_Base!B:B,G135,Q4_Validation_Base!C:C,H135)/SUMIFS(Q4_Validation_Base!F:F,Q4_Validation_Base!A:A,F135,Q4_Validation_Base!B:B,G135,Q4_Validation_Base!C:C,H135)*100</f>
        <v>6.9767441860465116</v>
      </c>
      <c r="W135" s="5" t="str">
        <f t="shared" si="24"/>
        <v>PASS</v>
      </c>
      <c r="X135" s="5" t="str">
        <f>Q4_SQL_Error_Card_Repetition!R134</f>
        <v>mixed</v>
      </c>
      <c r="Y135" s="5" t="str">
        <f t="shared" si="25"/>
        <v>mixed</v>
      </c>
      <c r="Z135" s="5" t="str">
        <f t="shared" si="26"/>
        <v>PASS</v>
      </c>
    </row>
    <row r="136" spans="6:26">
      <c r="F136" s="5">
        <f>Q4_SQL_Error_Card_Repetition!A135</f>
        <v>5651</v>
      </c>
      <c r="G136" s="5">
        <f>Q4_SQL_Error_Card_Repetition!E135</f>
        <v>14</v>
      </c>
      <c r="H136" s="5" t="str">
        <f>Q4_SQL_Error_Card_Repetition!F135</f>
        <v>Swipe Transaction</v>
      </c>
      <c r="I136" s="5">
        <f>Q4_SQL_Error_Card_Repetition!K135</f>
        <v>50</v>
      </c>
      <c r="J136" s="5">
        <f>COUNTIFS(Q4_Validation_Base!A:A,F136,Q4_Validation_Base!B:B,G136,Q4_Validation_Base!C:C,H136)</f>
        <v>50</v>
      </c>
      <c r="K136" s="5" t="str">
        <f t="shared" si="27"/>
        <v>PASS</v>
      </c>
      <c r="L136" s="5">
        <f>Q4_SQL_Error_Card_Repetition!M135</f>
        <v>11</v>
      </c>
      <c r="M136" s="1">
        <f>COUNTIFS(Q4_Validation_Base!A:A,F136,Q4_Validation_Base!B:B,G136,Q4_Validation_Base!C:C,H136,Q4_Validation_Base!F:F,"&gt;=2")</f>
        <v>11</v>
      </c>
      <c r="N136" s="5" t="str">
        <f t="shared" si="20"/>
        <v>PASS</v>
      </c>
      <c r="O136" s="6">
        <f>Q4_SQL_Error_Card_Repetition!N135</f>
        <v>1.62</v>
      </c>
      <c r="P136" s="15">
        <f>SUMIFS(Q4_Validation_Base!F:F,Q4_Validation_Base!A:A,F136,Q4_Validation_Base!B:B,G136,Q4_Validation_Base!C:C,H136)/J136</f>
        <v>1.62</v>
      </c>
      <c r="Q136" s="5" t="str">
        <f t="shared" si="21"/>
        <v>PASS</v>
      </c>
      <c r="R136" s="5">
        <f>Q4_SQL_Error_Card_Repetition!O135</f>
        <v>22</v>
      </c>
      <c r="S136" s="8">
        <f t="shared" si="22"/>
        <v>22</v>
      </c>
      <c r="T136" s="5" t="str">
        <f t="shared" si="23"/>
        <v>PASS</v>
      </c>
      <c r="U136" s="5">
        <f>Q4_SQL_Error_Card_Repetition!Q135</f>
        <v>8.6419999999999995</v>
      </c>
      <c r="V136" s="8">
        <f>_xlfn.MAXIFS(Q4_Validation_Base!F:F,Q4_Validation_Base!A:A,F136,Q4_Validation_Base!B:B,G136,Q4_Validation_Base!C:C,H136)/SUMIFS(Q4_Validation_Base!F:F,Q4_Validation_Base!A:A,F136,Q4_Validation_Base!B:B,G136,Q4_Validation_Base!C:C,H136)*100</f>
        <v>8.6419753086419746</v>
      </c>
      <c r="W136" s="5" t="str">
        <f t="shared" si="24"/>
        <v>PASS</v>
      </c>
      <c r="X136" s="5" t="str">
        <f>Q4_SQL_Error_Card_Repetition!R135</f>
        <v>mixed</v>
      </c>
      <c r="Y136" s="5" t="str">
        <f t="shared" si="25"/>
        <v>mixed</v>
      </c>
      <c r="Z136" s="5" t="str">
        <f t="shared" si="26"/>
        <v>PASS</v>
      </c>
    </row>
    <row r="137" spans="6:26">
      <c r="F137" s="5">
        <f>Q4_SQL_Error_Card_Repetition!A136</f>
        <v>5300</v>
      </c>
      <c r="G137" s="5">
        <f>Q4_SQL_Error_Card_Repetition!E136</f>
        <v>2</v>
      </c>
      <c r="H137" s="5" t="str">
        <f>Q4_SQL_Error_Card_Repetition!F136</f>
        <v>Swipe Transaction</v>
      </c>
      <c r="I137" s="5">
        <f>Q4_SQL_Error_Card_Repetition!K136</f>
        <v>41</v>
      </c>
      <c r="J137" s="5">
        <f>COUNTIFS(Q4_Validation_Base!A:A,F137,Q4_Validation_Base!B:B,G137,Q4_Validation_Base!C:C,H137)</f>
        <v>41</v>
      </c>
      <c r="K137" s="5" t="str">
        <f t="shared" si="27"/>
        <v>PASS</v>
      </c>
      <c r="L137" s="5">
        <f>Q4_SQL_Error_Card_Repetition!M136</f>
        <v>11</v>
      </c>
      <c r="M137" s="1">
        <f>COUNTIFS(Q4_Validation_Base!A:A,F137,Q4_Validation_Base!B:B,G137,Q4_Validation_Base!C:C,H137,Q4_Validation_Base!F:F,"&gt;=2")</f>
        <v>11</v>
      </c>
      <c r="N137" s="5" t="str">
        <f t="shared" si="20"/>
        <v>PASS</v>
      </c>
      <c r="O137" s="6">
        <f>Q4_SQL_Error_Card_Repetition!N136</f>
        <v>1.6097999999999999</v>
      </c>
      <c r="P137" s="15">
        <f>SUMIFS(Q4_Validation_Base!F:F,Q4_Validation_Base!A:A,F137,Q4_Validation_Base!B:B,G137,Q4_Validation_Base!C:C,H137)/J137</f>
        <v>1.6097560975609757</v>
      </c>
      <c r="Q137" s="5" t="str">
        <f t="shared" si="21"/>
        <v>PASS</v>
      </c>
      <c r="R137" s="5">
        <f>Q4_SQL_Error_Card_Repetition!O136</f>
        <v>26.8293</v>
      </c>
      <c r="S137" s="8">
        <f t="shared" si="22"/>
        <v>26.829268292682929</v>
      </c>
      <c r="T137" s="5" t="str">
        <f t="shared" si="23"/>
        <v>PASS</v>
      </c>
      <c r="U137" s="5">
        <f>Q4_SQL_Error_Card_Repetition!Q136</f>
        <v>7.5758000000000001</v>
      </c>
      <c r="V137" s="8">
        <f>_xlfn.MAXIFS(Q4_Validation_Base!F:F,Q4_Validation_Base!A:A,F137,Q4_Validation_Base!B:B,G137,Q4_Validation_Base!C:C,H137)/SUMIFS(Q4_Validation_Base!F:F,Q4_Validation_Base!A:A,F137,Q4_Validation_Base!B:B,G137,Q4_Validation_Base!C:C,H137)*100</f>
        <v>7.5757575757575761</v>
      </c>
      <c r="W137" s="5" t="str">
        <f t="shared" si="24"/>
        <v>PASS</v>
      </c>
      <c r="X137" s="5" t="str">
        <f>Q4_SQL_Error_Card_Repetition!R136</f>
        <v>mixed</v>
      </c>
      <c r="Y137" s="5" t="str">
        <f t="shared" si="25"/>
        <v>mixed</v>
      </c>
      <c r="Z137" s="5" t="str">
        <f t="shared" si="26"/>
        <v>PASS</v>
      </c>
    </row>
    <row r="138" spans="6:26">
      <c r="F138" s="5">
        <f>Q4_SQL_Error_Card_Repetition!A137</f>
        <v>5311</v>
      </c>
      <c r="G138" s="5">
        <f>Q4_SQL_Error_Card_Repetition!E137</f>
        <v>0</v>
      </c>
      <c r="H138" s="5" t="str">
        <f>Q4_SQL_Error_Card_Repetition!F137</f>
        <v>Online Transaction</v>
      </c>
      <c r="I138" s="5">
        <f>Q4_SQL_Error_Card_Repetition!K137</f>
        <v>28</v>
      </c>
      <c r="J138" s="5">
        <f>COUNTIFS(Q4_Validation_Base!A:A,F138,Q4_Validation_Base!B:B,G138,Q4_Validation_Base!C:C,H138)</f>
        <v>28</v>
      </c>
      <c r="K138" s="5" t="str">
        <f t="shared" si="27"/>
        <v>PASS</v>
      </c>
      <c r="L138" s="5">
        <f>Q4_SQL_Error_Card_Repetition!M137</f>
        <v>8</v>
      </c>
      <c r="M138" s="1">
        <f>COUNTIFS(Q4_Validation_Base!A:A,F138,Q4_Validation_Base!B:B,G138,Q4_Validation_Base!C:C,H138,Q4_Validation_Base!F:F,"&gt;=2")</f>
        <v>8</v>
      </c>
      <c r="N138" s="5" t="str">
        <f t="shared" si="20"/>
        <v>PASS</v>
      </c>
      <c r="O138" s="6">
        <f>Q4_SQL_Error_Card_Repetition!N137</f>
        <v>1.6071</v>
      </c>
      <c r="P138" s="15">
        <f>SUMIFS(Q4_Validation_Base!F:F,Q4_Validation_Base!A:A,F138,Q4_Validation_Base!B:B,G138,Q4_Validation_Base!C:C,H138)/J138</f>
        <v>1.6071428571428572</v>
      </c>
      <c r="Q138" s="5" t="str">
        <f t="shared" si="21"/>
        <v>PASS</v>
      </c>
      <c r="R138" s="5">
        <f>Q4_SQL_Error_Card_Repetition!O137</f>
        <v>28.571400000000001</v>
      </c>
      <c r="S138" s="8">
        <f t="shared" si="22"/>
        <v>28.571428571428569</v>
      </c>
      <c r="T138" s="5" t="str">
        <f t="shared" si="23"/>
        <v>PASS</v>
      </c>
      <c r="U138" s="5">
        <f>Q4_SQL_Error_Card_Repetition!Q137</f>
        <v>11.1111</v>
      </c>
      <c r="V138" s="8">
        <f>_xlfn.MAXIFS(Q4_Validation_Base!F:F,Q4_Validation_Base!A:A,F138,Q4_Validation_Base!B:B,G138,Q4_Validation_Base!C:C,H138)/SUMIFS(Q4_Validation_Base!F:F,Q4_Validation_Base!A:A,F138,Q4_Validation_Base!B:B,G138,Q4_Validation_Base!C:C,H138)*100</f>
        <v>11.111111111111111</v>
      </c>
      <c r="W138" s="5" t="str">
        <f t="shared" si="24"/>
        <v>PASS</v>
      </c>
      <c r="X138" s="5" t="str">
        <f>Q4_SQL_Error_Card_Repetition!R137</f>
        <v>mixed</v>
      </c>
      <c r="Y138" s="5" t="str">
        <f t="shared" si="25"/>
        <v>mixed</v>
      </c>
      <c r="Z138" s="5" t="str">
        <f t="shared" si="26"/>
        <v>PASS</v>
      </c>
    </row>
    <row r="139" spans="6:26">
      <c r="F139" s="5">
        <f>Q4_SQL_Error_Card_Repetition!A138</f>
        <v>5311</v>
      </c>
      <c r="G139" s="5">
        <f>Q4_SQL_Error_Card_Repetition!E138</f>
        <v>3</v>
      </c>
      <c r="H139" s="5" t="str">
        <f>Q4_SQL_Error_Card_Repetition!F138</f>
        <v>Chip Transaction</v>
      </c>
      <c r="I139" s="5">
        <f>Q4_SQL_Error_Card_Repetition!K138</f>
        <v>28</v>
      </c>
      <c r="J139" s="5">
        <f>COUNTIFS(Q4_Validation_Base!A:A,F139,Q4_Validation_Base!B:B,G139,Q4_Validation_Base!C:C,H139)</f>
        <v>28</v>
      </c>
      <c r="K139" s="5" t="str">
        <f t="shared" si="27"/>
        <v>PASS</v>
      </c>
      <c r="L139" s="5">
        <f>Q4_SQL_Error_Card_Repetition!M138</f>
        <v>7</v>
      </c>
      <c r="M139" s="1">
        <f>COUNTIFS(Q4_Validation_Base!A:A,F139,Q4_Validation_Base!B:B,G139,Q4_Validation_Base!C:C,H139,Q4_Validation_Base!F:F,"&gt;=2")</f>
        <v>7</v>
      </c>
      <c r="N139" s="5" t="str">
        <f t="shared" si="20"/>
        <v>PASS</v>
      </c>
      <c r="O139" s="6">
        <f>Q4_SQL_Error_Card_Repetition!N138</f>
        <v>1.6071</v>
      </c>
      <c r="P139" s="15">
        <f>SUMIFS(Q4_Validation_Base!F:F,Q4_Validation_Base!A:A,F139,Q4_Validation_Base!B:B,G139,Q4_Validation_Base!C:C,H139)/J139</f>
        <v>1.6071428571428572</v>
      </c>
      <c r="Q139" s="5" t="str">
        <f t="shared" si="21"/>
        <v>PASS</v>
      </c>
      <c r="R139" s="5">
        <f>Q4_SQL_Error_Card_Repetition!O138</f>
        <v>25</v>
      </c>
      <c r="S139" s="8">
        <f t="shared" si="22"/>
        <v>25</v>
      </c>
      <c r="T139" s="5" t="str">
        <f t="shared" si="23"/>
        <v>PASS</v>
      </c>
      <c r="U139" s="5">
        <f>Q4_SQL_Error_Card_Repetition!Q138</f>
        <v>22.222200000000001</v>
      </c>
      <c r="V139" s="8">
        <f>_xlfn.MAXIFS(Q4_Validation_Base!F:F,Q4_Validation_Base!A:A,F139,Q4_Validation_Base!B:B,G139,Q4_Validation_Base!C:C,H139)/SUMIFS(Q4_Validation_Base!F:F,Q4_Validation_Base!A:A,F139,Q4_Validation_Base!B:B,G139,Q4_Validation_Base!C:C,H139)*100</f>
        <v>22.222222222222221</v>
      </c>
      <c r="W139" s="5" t="str">
        <f t="shared" si="24"/>
        <v>PASS</v>
      </c>
      <c r="X139" s="5" t="str">
        <f>Q4_SQL_Error_Card_Repetition!R138</f>
        <v>mixed</v>
      </c>
      <c r="Y139" s="5" t="str">
        <f t="shared" si="25"/>
        <v>mixed</v>
      </c>
      <c r="Z139" s="5" t="str">
        <f t="shared" si="26"/>
        <v>PASS</v>
      </c>
    </row>
    <row r="140" spans="6:26">
      <c r="F140" s="5">
        <f>Q4_SQL_Error_Card_Repetition!A139</f>
        <v>4899</v>
      </c>
      <c r="G140" s="5">
        <f>Q4_SQL_Error_Card_Repetition!E139</f>
        <v>20</v>
      </c>
      <c r="H140" s="5" t="str">
        <f>Q4_SQL_Error_Card_Repetition!F139</f>
        <v>Online Transaction</v>
      </c>
      <c r="I140" s="5">
        <f>Q4_SQL_Error_Card_Repetition!K139</f>
        <v>38</v>
      </c>
      <c r="J140" s="5">
        <f>COUNTIFS(Q4_Validation_Base!A:A,F140,Q4_Validation_Base!B:B,G140,Q4_Validation_Base!C:C,H140)</f>
        <v>38</v>
      </c>
      <c r="K140" s="5" t="str">
        <f t="shared" si="27"/>
        <v>PASS</v>
      </c>
      <c r="L140" s="5">
        <f>Q4_SQL_Error_Card_Repetition!M139</f>
        <v>15</v>
      </c>
      <c r="M140" s="1">
        <f>COUNTIFS(Q4_Validation_Base!A:A,F140,Q4_Validation_Base!B:B,G140,Q4_Validation_Base!C:C,H140,Q4_Validation_Base!F:F,"&gt;=2")</f>
        <v>15</v>
      </c>
      <c r="N140" s="5" t="str">
        <f t="shared" si="20"/>
        <v>PASS</v>
      </c>
      <c r="O140" s="6">
        <f>Q4_SQL_Error_Card_Repetition!N139</f>
        <v>1.6052999999999999</v>
      </c>
      <c r="P140" s="15">
        <f>SUMIFS(Q4_Validation_Base!F:F,Q4_Validation_Base!A:A,F140,Q4_Validation_Base!B:B,G140,Q4_Validation_Base!C:C,H140)/J140</f>
        <v>1.6052631578947369</v>
      </c>
      <c r="Q140" s="5" t="str">
        <f t="shared" si="21"/>
        <v>PASS</v>
      </c>
      <c r="R140" s="5">
        <f>Q4_SQL_Error_Card_Repetition!O139</f>
        <v>39.473700000000001</v>
      </c>
      <c r="S140" s="8">
        <f t="shared" si="22"/>
        <v>39.473684210526315</v>
      </c>
      <c r="T140" s="5" t="str">
        <f t="shared" si="23"/>
        <v>PASS</v>
      </c>
      <c r="U140" s="5">
        <f>Q4_SQL_Error_Card_Repetition!Q139</f>
        <v>8.1966999999999999</v>
      </c>
      <c r="V140" s="8">
        <f>_xlfn.MAXIFS(Q4_Validation_Base!F:F,Q4_Validation_Base!A:A,F140,Q4_Validation_Base!B:B,G140,Q4_Validation_Base!C:C,H140)/SUMIFS(Q4_Validation_Base!F:F,Q4_Validation_Base!A:A,F140,Q4_Validation_Base!B:B,G140,Q4_Validation_Base!C:C,H140)*100</f>
        <v>8.1967213114754092</v>
      </c>
      <c r="W140" s="5" t="str">
        <f t="shared" si="24"/>
        <v>PASS</v>
      </c>
      <c r="X140" s="5" t="str">
        <f>Q4_SQL_Error_Card_Repetition!R139</f>
        <v>mixed</v>
      </c>
      <c r="Y140" s="5" t="str">
        <f t="shared" si="25"/>
        <v>mixed</v>
      </c>
      <c r="Z140" s="5" t="str">
        <f t="shared" si="26"/>
        <v>PASS</v>
      </c>
    </row>
    <row r="141" spans="6:26">
      <c r="F141" s="5">
        <f>Q4_SQL_Error_Card_Repetition!A140</f>
        <v>7922</v>
      </c>
      <c r="G141" s="5">
        <f>Q4_SQL_Error_Card_Repetition!E140</f>
        <v>6</v>
      </c>
      <c r="H141" s="5" t="str">
        <f>Q4_SQL_Error_Card_Repetition!F140</f>
        <v>Online Transaction</v>
      </c>
      <c r="I141" s="5">
        <f>Q4_SQL_Error_Card_Repetition!K140</f>
        <v>19</v>
      </c>
      <c r="J141" s="5">
        <f>COUNTIFS(Q4_Validation_Base!A:A,F141,Q4_Validation_Base!B:B,G141,Q4_Validation_Base!C:C,H141)</f>
        <v>19</v>
      </c>
      <c r="K141" s="5" t="str">
        <f t="shared" si="27"/>
        <v>PASS</v>
      </c>
      <c r="L141" s="5">
        <f>Q4_SQL_Error_Card_Repetition!M140</f>
        <v>7</v>
      </c>
      <c r="M141" s="1">
        <f>COUNTIFS(Q4_Validation_Base!A:A,F141,Q4_Validation_Base!B:B,G141,Q4_Validation_Base!C:C,H141,Q4_Validation_Base!F:F,"&gt;=2")</f>
        <v>7</v>
      </c>
      <c r="N141" s="5" t="str">
        <f t="shared" si="20"/>
        <v>PASS</v>
      </c>
      <c r="O141" s="6">
        <f>Q4_SQL_Error_Card_Repetition!N140</f>
        <v>1.5789</v>
      </c>
      <c r="P141" s="15">
        <f>SUMIFS(Q4_Validation_Base!F:F,Q4_Validation_Base!A:A,F141,Q4_Validation_Base!B:B,G141,Q4_Validation_Base!C:C,H141)/J141</f>
        <v>1.5789473684210527</v>
      </c>
      <c r="Q141" s="5" t="str">
        <f t="shared" si="21"/>
        <v>PASS</v>
      </c>
      <c r="R141" s="5">
        <f>Q4_SQL_Error_Card_Repetition!O140</f>
        <v>36.842100000000002</v>
      </c>
      <c r="S141" s="8">
        <f t="shared" si="22"/>
        <v>36.84210526315789</v>
      </c>
      <c r="T141" s="5" t="str">
        <f t="shared" si="23"/>
        <v>PASS</v>
      </c>
      <c r="U141" s="5">
        <f>Q4_SQL_Error_Card_Repetition!Q140</f>
        <v>13.333299999999999</v>
      </c>
      <c r="V141" s="8">
        <f>_xlfn.MAXIFS(Q4_Validation_Base!F:F,Q4_Validation_Base!A:A,F141,Q4_Validation_Base!B:B,G141,Q4_Validation_Base!C:C,H141)/SUMIFS(Q4_Validation_Base!F:F,Q4_Validation_Base!A:A,F141,Q4_Validation_Base!B:B,G141,Q4_Validation_Base!C:C,H141)*100</f>
        <v>13.333333333333334</v>
      </c>
      <c r="W141" s="5" t="str">
        <f t="shared" si="24"/>
        <v>PASS</v>
      </c>
      <c r="X141" s="5" t="str">
        <f>Q4_SQL_Error_Card_Repetition!R140</f>
        <v>mixed</v>
      </c>
      <c r="Y141" s="5" t="str">
        <f t="shared" si="25"/>
        <v>mixed</v>
      </c>
      <c r="Z141" s="5" t="str">
        <f t="shared" si="26"/>
        <v>PASS</v>
      </c>
    </row>
    <row r="142" spans="6:26">
      <c r="F142" s="5">
        <f>Q4_SQL_Error_Card_Repetition!A141</f>
        <v>4900</v>
      </c>
      <c r="G142" s="5">
        <f>Q4_SQL_Error_Card_Repetition!E141</f>
        <v>22</v>
      </c>
      <c r="H142" s="5" t="str">
        <f>Q4_SQL_Error_Card_Repetition!F141</f>
        <v>Chip Transaction</v>
      </c>
      <c r="I142" s="5">
        <f>Q4_SQL_Error_Card_Repetition!K141</f>
        <v>38</v>
      </c>
      <c r="J142" s="5">
        <f>COUNTIFS(Q4_Validation_Base!A:A,F142,Q4_Validation_Base!B:B,G142,Q4_Validation_Base!C:C,H142)</f>
        <v>38</v>
      </c>
      <c r="K142" s="5" t="str">
        <f t="shared" si="27"/>
        <v>PASS</v>
      </c>
      <c r="L142" s="5">
        <f>Q4_SQL_Error_Card_Repetition!M141</f>
        <v>13</v>
      </c>
      <c r="M142" s="1">
        <f>COUNTIFS(Q4_Validation_Base!A:A,F142,Q4_Validation_Base!B:B,G142,Q4_Validation_Base!C:C,H142,Q4_Validation_Base!F:F,"&gt;=2")</f>
        <v>13</v>
      </c>
      <c r="N142" s="5" t="str">
        <f t="shared" si="20"/>
        <v>PASS</v>
      </c>
      <c r="O142" s="6">
        <f>Q4_SQL_Error_Card_Repetition!N141</f>
        <v>1.5789</v>
      </c>
      <c r="P142" s="15">
        <f>SUMIFS(Q4_Validation_Base!F:F,Q4_Validation_Base!A:A,F142,Q4_Validation_Base!B:B,G142,Q4_Validation_Base!C:C,H142)/J142</f>
        <v>1.5789473684210527</v>
      </c>
      <c r="Q142" s="5" t="str">
        <f t="shared" si="21"/>
        <v>PASS</v>
      </c>
      <c r="R142" s="5">
        <f>Q4_SQL_Error_Card_Repetition!O141</f>
        <v>34.210500000000003</v>
      </c>
      <c r="S142" s="8">
        <f t="shared" si="22"/>
        <v>34.210526315789473</v>
      </c>
      <c r="T142" s="5" t="str">
        <f t="shared" si="23"/>
        <v>PASS</v>
      </c>
      <c r="U142" s="5">
        <f>Q4_SQL_Error_Card_Repetition!Q141</f>
        <v>10</v>
      </c>
      <c r="V142" s="8">
        <f>_xlfn.MAXIFS(Q4_Validation_Base!F:F,Q4_Validation_Base!A:A,F142,Q4_Validation_Base!B:B,G142,Q4_Validation_Base!C:C,H142)/SUMIFS(Q4_Validation_Base!F:F,Q4_Validation_Base!A:A,F142,Q4_Validation_Base!B:B,G142,Q4_Validation_Base!C:C,H142)*100</f>
        <v>10</v>
      </c>
      <c r="W142" s="5" t="str">
        <f t="shared" si="24"/>
        <v>PASS</v>
      </c>
      <c r="X142" s="5" t="str">
        <f>Q4_SQL_Error_Card_Repetition!R141</f>
        <v>mixed</v>
      </c>
      <c r="Y142" s="5" t="str">
        <f t="shared" si="25"/>
        <v>mixed</v>
      </c>
      <c r="Z142" s="5" t="str">
        <f t="shared" si="26"/>
        <v>PASS</v>
      </c>
    </row>
    <row r="143" spans="6:26">
      <c r="F143" s="5">
        <f>Q4_SQL_Error_Card_Repetition!A142</f>
        <v>7922</v>
      </c>
      <c r="G143" s="5">
        <f>Q4_SQL_Error_Card_Repetition!E142</f>
        <v>15</v>
      </c>
      <c r="H143" s="5" t="str">
        <f>Q4_SQL_Error_Card_Repetition!F142</f>
        <v>Online Transaction</v>
      </c>
      <c r="I143" s="5">
        <f>Q4_SQL_Error_Card_Repetition!K142</f>
        <v>45</v>
      </c>
      <c r="J143" s="5">
        <f>COUNTIFS(Q4_Validation_Base!A:A,F143,Q4_Validation_Base!B:B,G143,Q4_Validation_Base!C:C,H143)</f>
        <v>45</v>
      </c>
      <c r="K143" s="5" t="str">
        <f t="shared" si="27"/>
        <v>PASS</v>
      </c>
      <c r="L143" s="5">
        <f>Q4_SQL_Error_Card_Repetition!M142</f>
        <v>16</v>
      </c>
      <c r="M143" s="1">
        <f>COUNTIFS(Q4_Validation_Base!A:A,F143,Q4_Validation_Base!B:B,G143,Q4_Validation_Base!C:C,H143,Q4_Validation_Base!F:F,"&gt;=2")</f>
        <v>16</v>
      </c>
      <c r="N143" s="5" t="str">
        <f t="shared" si="20"/>
        <v>PASS</v>
      </c>
      <c r="O143" s="6">
        <f>Q4_SQL_Error_Card_Repetition!N142</f>
        <v>1.5778000000000001</v>
      </c>
      <c r="P143" s="15">
        <f>SUMIFS(Q4_Validation_Base!F:F,Q4_Validation_Base!A:A,F143,Q4_Validation_Base!B:B,G143,Q4_Validation_Base!C:C,H143)/J143</f>
        <v>1.5777777777777777</v>
      </c>
      <c r="Q143" s="5" t="str">
        <f t="shared" si="21"/>
        <v>PASS</v>
      </c>
      <c r="R143" s="5">
        <f>Q4_SQL_Error_Card_Repetition!O142</f>
        <v>35.555599999999998</v>
      </c>
      <c r="S143" s="8">
        <f t="shared" si="22"/>
        <v>35.555555555555557</v>
      </c>
      <c r="T143" s="5" t="str">
        <f t="shared" si="23"/>
        <v>PASS</v>
      </c>
      <c r="U143" s="5">
        <f>Q4_SQL_Error_Card_Repetition!Q142</f>
        <v>9.8591999999999995</v>
      </c>
      <c r="V143" s="8">
        <f>_xlfn.MAXIFS(Q4_Validation_Base!F:F,Q4_Validation_Base!A:A,F143,Q4_Validation_Base!B:B,G143,Q4_Validation_Base!C:C,H143)/SUMIFS(Q4_Validation_Base!F:F,Q4_Validation_Base!A:A,F143,Q4_Validation_Base!B:B,G143,Q4_Validation_Base!C:C,H143)*100</f>
        <v>9.8591549295774641</v>
      </c>
      <c r="W143" s="5" t="str">
        <f t="shared" si="24"/>
        <v>PASS</v>
      </c>
      <c r="X143" s="5" t="str">
        <f>Q4_SQL_Error_Card_Repetition!R142</f>
        <v>mixed</v>
      </c>
      <c r="Y143" s="5" t="str">
        <f t="shared" si="25"/>
        <v>mixed</v>
      </c>
      <c r="Z143" s="5" t="str">
        <f t="shared" si="26"/>
        <v>PASS</v>
      </c>
    </row>
    <row r="144" spans="6:26">
      <c r="F144" s="5">
        <f>Q4_SQL_Error_Card_Repetition!A143</f>
        <v>7922</v>
      </c>
      <c r="G144" s="5">
        <f>Q4_SQL_Error_Card_Repetition!E143</f>
        <v>17</v>
      </c>
      <c r="H144" s="5" t="str">
        <f>Q4_SQL_Error_Card_Repetition!F143</f>
        <v>Online Transaction</v>
      </c>
      <c r="I144" s="5">
        <f>Q4_SQL_Error_Card_Repetition!K143</f>
        <v>23</v>
      </c>
      <c r="J144" s="5">
        <f>COUNTIFS(Q4_Validation_Base!A:A,F144,Q4_Validation_Base!B:B,G144,Q4_Validation_Base!C:C,H144)</f>
        <v>23</v>
      </c>
      <c r="K144" s="5" t="str">
        <f t="shared" si="27"/>
        <v>PASS</v>
      </c>
      <c r="L144" s="5">
        <f>Q4_SQL_Error_Card_Repetition!M143</f>
        <v>6</v>
      </c>
      <c r="M144" s="1">
        <f>COUNTIFS(Q4_Validation_Base!A:A,F144,Q4_Validation_Base!B:B,G144,Q4_Validation_Base!C:C,H144,Q4_Validation_Base!F:F,"&gt;=2")</f>
        <v>6</v>
      </c>
      <c r="N144" s="5" t="str">
        <f t="shared" si="20"/>
        <v>PASS</v>
      </c>
      <c r="O144" s="6">
        <f>Q4_SQL_Error_Card_Repetition!N143</f>
        <v>1.5651999999999999</v>
      </c>
      <c r="P144" s="15">
        <f>SUMIFS(Q4_Validation_Base!F:F,Q4_Validation_Base!A:A,F144,Q4_Validation_Base!B:B,G144,Q4_Validation_Base!C:C,H144)/J144</f>
        <v>1.5652173913043479</v>
      </c>
      <c r="Q144" s="5" t="str">
        <f t="shared" si="21"/>
        <v>PASS</v>
      </c>
      <c r="R144" s="5">
        <f>Q4_SQL_Error_Card_Repetition!O143</f>
        <v>26.087</v>
      </c>
      <c r="S144" s="8">
        <f t="shared" si="22"/>
        <v>26.086956521739129</v>
      </c>
      <c r="T144" s="5" t="str">
        <f t="shared" si="23"/>
        <v>PASS</v>
      </c>
      <c r="U144" s="5">
        <f>Q4_SQL_Error_Card_Repetition!Q143</f>
        <v>13.8889</v>
      </c>
      <c r="V144" s="8">
        <f>_xlfn.MAXIFS(Q4_Validation_Base!F:F,Q4_Validation_Base!A:A,F144,Q4_Validation_Base!B:B,G144,Q4_Validation_Base!C:C,H144)/SUMIFS(Q4_Validation_Base!F:F,Q4_Validation_Base!A:A,F144,Q4_Validation_Base!B:B,G144,Q4_Validation_Base!C:C,H144)*100</f>
        <v>13.888888888888889</v>
      </c>
      <c r="W144" s="5" t="str">
        <f t="shared" si="24"/>
        <v>PASS</v>
      </c>
      <c r="X144" s="5" t="str">
        <f>Q4_SQL_Error_Card_Repetition!R143</f>
        <v>mixed</v>
      </c>
      <c r="Y144" s="5" t="str">
        <f t="shared" si="25"/>
        <v>mixed</v>
      </c>
      <c r="Z144" s="5" t="str">
        <f t="shared" si="26"/>
        <v>PASS</v>
      </c>
    </row>
    <row r="145" spans="6:26">
      <c r="F145" s="5">
        <f>Q4_SQL_Error_Card_Repetition!A144</f>
        <v>4900</v>
      </c>
      <c r="G145" s="5">
        <f>Q4_SQL_Error_Card_Repetition!E144</f>
        <v>3</v>
      </c>
      <c r="H145" s="5" t="str">
        <f>Q4_SQL_Error_Card_Repetition!F144</f>
        <v>Chip Transaction</v>
      </c>
      <c r="I145" s="5">
        <f>Q4_SQL_Error_Card_Repetition!K144</f>
        <v>32</v>
      </c>
      <c r="J145" s="5">
        <f>COUNTIFS(Q4_Validation_Base!A:A,F145,Q4_Validation_Base!B:B,G145,Q4_Validation_Base!C:C,H145)</f>
        <v>32</v>
      </c>
      <c r="K145" s="5" t="str">
        <f t="shared" si="27"/>
        <v>PASS</v>
      </c>
      <c r="L145" s="5">
        <f>Q4_SQL_Error_Card_Repetition!M144</f>
        <v>11</v>
      </c>
      <c r="M145" s="1">
        <f>COUNTIFS(Q4_Validation_Base!A:A,F145,Q4_Validation_Base!B:B,G145,Q4_Validation_Base!C:C,H145,Q4_Validation_Base!F:F,"&gt;=2")</f>
        <v>11</v>
      </c>
      <c r="N145" s="5" t="str">
        <f t="shared" si="20"/>
        <v>PASS</v>
      </c>
      <c r="O145" s="6">
        <f>Q4_SQL_Error_Card_Repetition!N144</f>
        <v>1.5625</v>
      </c>
      <c r="P145" s="15">
        <f>SUMIFS(Q4_Validation_Base!F:F,Q4_Validation_Base!A:A,F145,Q4_Validation_Base!B:B,G145,Q4_Validation_Base!C:C,H145)/J145</f>
        <v>1.5625</v>
      </c>
      <c r="Q145" s="5" t="str">
        <f t="shared" si="21"/>
        <v>PASS</v>
      </c>
      <c r="R145" s="5">
        <f>Q4_SQL_Error_Card_Repetition!O144</f>
        <v>34.375</v>
      </c>
      <c r="S145" s="8">
        <f t="shared" si="22"/>
        <v>34.375</v>
      </c>
      <c r="T145" s="5" t="str">
        <f t="shared" si="23"/>
        <v>PASS</v>
      </c>
      <c r="U145" s="5">
        <f>Q4_SQL_Error_Card_Repetition!Q144</f>
        <v>10</v>
      </c>
      <c r="V145" s="8">
        <f>_xlfn.MAXIFS(Q4_Validation_Base!F:F,Q4_Validation_Base!A:A,F145,Q4_Validation_Base!B:B,G145,Q4_Validation_Base!C:C,H145)/SUMIFS(Q4_Validation_Base!F:F,Q4_Validation_Base!A:A,F145,Q4_Validation_Base!B:B,G145,Q4_Validation_Base!C:C,H145)*100</f>
        <v>10</v>
      </c>
      <c r="W145" s="5" t="str">
        <f t="shared" si="24"/>
        <v>PASS</v>
      </c>
      <c r="X145" s="5" t="str">
        <f>Q4_SQL_Error_Card_Repetition!R144</f>
        <v>mixed</v>
      </c>
      <c r="Y145" s="5" t="str">
        <f t="shared" si="25"/>
        <v>mixed</v>
      </c>
      <c r="Z145" s="5" t="str">
        <f t="shared" si="26"/>
        <v>PASS</v>
      </c>
    </row>
    <row r="146" spans="6:26">
      <c r="F146" s="5">
        <f>Q4_SQL_Error_Card_Repetition!A145</f>
        <v>5311</v>
      </c>
      <c r="G146" s="5">
        <f>Q4_SQL_Error_Card_Repetition!E145</f>
        <v>4</v>
      </c>
      <c r="H146" s="5" t="str">
        <f>Q4_SQL_Error_Card_Repetition!F145</f>
        <v>Swipe Transaction</v>
      </c>
      <c r="I146" s="5">
        <f>Q4_SQL_Error_Card_Repetition!K145</f>
        <v>41</v>
      </c>
      <c r="J146" s="5">
        <f>COUNTIFS(Q4_Validation_Base!A:A,F146,Q4_Validation_Base!B:B,G146,Q4_Validation_Base!C:C,H146)</f>
        <v>41</v>
      </c>
      <c r="K146" s="5" t="str">
        <f t="shared" si="27"/>
        <v>PASS</v>
      </c>
      <c r="L146" s="5">
        <f>Q4_SQL_Error_Card_Repetition!M145</f>
        <v>11</v>
      </c>
      <c r="M146" s="1">
        <f>COUNTIFS(Q4_Validation_Base!A:A,F146,Q4_Validation_Base!B:B,G146,Q4_Validation_Base!C:C,H146,Q4_Validation_Base!F:F,"&gt;=2")</f>
        <v>11</v>
      </c>
      <c r="N146" s="5" t="str">
        <f t="shared" si="20"/>
        <v>PASS</v>
      </c>
      <c r="O146" s="6">
        <f>Q4_SQL_Error_Card_Repetition!N145</f>
        <v>1.5609999999999999</v>
      </c>
      <c r="P146" s="15">
        <f>SUMIFS(Q4_Validation_Base!F:F,Q4_Validation_Base!A:A,F146,Q4_Validation_Base!B:B,G146,Q4_Validation_Base!C:C,H146)/J146</f>
        <v>1.5609756097560976</v>
      </c>
      <c r="Q146" s="5" t="str">
        <f t="shared" si="21"/>
        <v>PASS</v>
      </c>
      <c r="R146" s="5">
        <f>Q4_SQL_Error_Card_Repetition!O145</f>
        <v>26.8293</v>
      </c>
      <c r="S146" s="8">
        <f t="shared" si="22"/>
        <v>26.829268292682929</v>
      </c>
      <c r="T146" s="5" t="str">
        <f t="shared" si="23"/>
        <v>PASS</v>
      </c>
      <c r="U146" s="5">
        <f>Q4_SQL_Error_Card_Repetition!Q145</f>
        <v>12.5</v>
      </c>
      <c r="V146" s="8">
        <f>_xlfn.MAXIFS(Q4_Validation_Base!F:F,Q4_Validation_Base!A:A,F146,Q4_Validation_Base!B:B,G146,Q4_Validation_Base!C:C,H146)/SUMIFS(Q4_Validation_Base!F:F,Q4_Validation_Base!A:A,F146,Q4_Validation_Base!B:B,G146,Q4_Validation_Base!C:C,H146)*100</f>
        <v>12.5</v>
      </c>
      <c r="W146" s="5" t="str">
        <f t="shared" si="24"/>
        <v>PASS</v>
      </c>
      <c r="X146" s="5" t="str">
        <f>Q4_SQL_Error_Card_Repetition!R145</f>
        <v>mixed</v>
      </c>
      <c r="Y146" s="5" t="str">
        <f t="shared" si="25"/>
        <v>mixed</v>
      </c>
      <c r="Z146" s="5" t="str">
        <f t="shared" si="26"/>
        <v>PASS</v>
      </c>
    </row>
    <row r="147" spans="6:26">
      <c r="F147" s="5">
        <f>Q4_SQL_Error_Card_Repetition!A146</f>
        <v>4900</v>
      </c>
      <c r="G147" s="5">
        <f>Q4_SQL_Error_Card_Repetition!E146</f>
        <v>12</v>
      </c>
      <c r="H147" s="5" t="str">
        <f>Q4_SQL_Error_Card_Repetition!F146</f>
        <v>Swipe Transaction</v>
      </c>
      <c r="I147" s="5">
        <f>Q4_SQL_Error_Card_Repetition!K146</f>
        <v>100</v>
      </c>
      <c r="J147" s="5">
        <f>COUNTIFS(Q4_Validation_Base!A:A,F147,Q4_Validation_Base!B:B,G147,Q4_Validation_Base!C:C,H147)</f>
        <v>100</v>
      </c>
      <c r="K147" s="5" t="str">
        <f t="shared" si="27"/>
        <v>PASS</v>
      </c>
      <c r="L147" s="5">
        <f>Q4_SQL_Error_Card_Repetition!M146</f>
        <v>32</v>
      </c>
      <c r="M147" s="1">
        <f>COUNTIFS(Q4_Validation_Base!A:A,F147,Q4_Validation_Base!B:B,G147,Q4_Validation_Base!C:C,H147,Q4_Validation_Base!F:F,"&gt;=2")</f>
        <v>32</v>
      </c>
      <c r="N147" s="5" t="str">
        <f t="shared" si="20"/>
        <v>PASS</v>
      </c>
      <c r="O147" s="6">
        <f>Q4_SQL_Error_Card_Repetition!N146</f>
        <v>1.55</v>
      </c>
      <c r="P147" s="15">
        <f>SUMIFS(Q4_Validation_Base!F:F,Q4_Validation_Base!A:A,F147,Q4_Validation_Base!B:B,G147,Q4_Validation_Base!C:C,H147)/J147</f>
        <v>1.55</v>
      </c>
      <c r="Q147" s="5" t="str">
        <f t="shared" si="21"/>
        <v>PASS</v>
      </c>
      <c r="R147" s="5">
        <f>Q4_SQL_Error_Card_Repetition!O146</f>
        <v>32</v>
      </c>
      <c r="S147" s="8">
        <f t="shared" si="22"/>
        <v>32</v>
      </c>
      <c r="T147" s="5" t="str">
        <f t="shared" si="23"/>
        <v>PASS</v>
      </c>
      <c r="U147" s="5">
        <f>Q4_SQL_Error_Card_Repetition!Q146</f>
        <v>5.1612999999999998</v>
      </c>
      <c r="V147" s="8">
        <f>_xlfn.MAXIFS(Q4_Validation_Base!F:F,Q4_Validation_Base!A:A,F147,Q4_Validation_Base!B:B,G147,Q4_Validation_Base!C:C,H147)/SUMIFS(Q4_Validation_Base!F:F,Q4_Validation_Base!A:A,F147,Q4_Validation_Base!B:B,G147,Q4_Validation_Base!C:C,H147)*100</f>
        <v>5.161290322580645</v>
      </c>
      <c r="W147" s="5" t="str">
        <f t="shared" si="24"/>
        <v>PASS</v>
      </c>
      <c r="X147" s="5" t="str">
        <f>Q4_SQL_Error_Card_Repetition!R146</f>
        <v>mixed</v>
      </c>
      <c r="Y147" s="5" t="str">
        <f t="shared" si="25"/>
        <v>mixed</v>
      </c>
      <c r="Z147" s="5" t="str">
        <f t="shared" si="26"/>
        <v>PASS</v>
      </c>
    </row>
    <row r="148" spans="6:26">
      <c r="F148" s="5">
        <f>Q4_SQL_Error_Card_Repetition!A147</f>
        <v>6300</v>
      </c>
      <c r="G148" s="5">
        <f>Q4_SQL_Error_Card_Repetition!E147</f>
        <v>9</v>
      </c>
      <c r="H148" s="5" t="str">
        <f>Q4_SQL_Error_Card_Repetition!F147</f>
        <v>Online Transaction</v>
      </c>
      <c r="I148" s="5">
        <f>Q4_SQL_Error_Card_Repetition!K147</f>
        <v>33</v>
      </c>
      <c r="J148" s="5">
        <f>COUNTIFS(Q4_Validation_Base!A:A,F148,Q4_Validation_Base!B:B,G148,Q4_Validation_Base!C:C,H148)</f>
        <v>33</v>
      </c>
      <c r="K148" s="5" t="str">
        <f t="shared" si="27"/>
        <v>PASS</v>
      </c>
      <c r="L148" s="5">
        <f>Q4_SQL_Error_Card_Repetition!M147</f>
        <v>12</v>
      </c>
      <c r="M148" s="1">
        <f>COUNTIFS(Q4_Validation_Base!A:A,F148,Q4_Validation_Base!B:B,G148,Q4_Validation_Base!C:C,H148,Q4_Validation_Base!F:F,"&gt;=2")</f>
        <v>12</v>
      </c>
      <c r="N148" s="5" t="str">
        <f t="shared" si="20"/>
        <v>PASS</v>
      </c>
      <c r="O148" s="6">
        <f>Q4_SQL_Error_Card_Repetition!N147</f>
        <v>1.5455000000000001</v>
      </c>
      <c r="P148" s="15">
        <f>SUMIFS(Q4_Validation_Base!F:F,Q4_Validation_Base!A:A,F148,Q4_Validation_Base!B:B,G148,Q4_Validation_Base!C:C,H148)/J148</f>
        <v>1.5454545454545454</v>
      </c>
      <c r="Q148" s="5" t="str">
        <f t="shared" si="21"/>
        <v>PASS</v>
      </c>
      <c r="R148" s="5">
        <f>Q4_SQL_Error_Card_Repetition!O147</f>
        <v>36.363599999999998</v>
      </c>
      <c r="S148" s="8">
        <f t="shared" si="22"/>
        <v>36.363636363636367</v>
      </c>
      <c r="T148" s="5" t="str">
        <f t="shared" si="23"/>
        <v>PASS</v>
      </c>
      <c r="U148" s="5">
        <f>Q4_SQL_Error_Card_Repetition!Q147</f>
        <v>7.8430999999999997</v>
      </c>
      <c r="V148" s="8">
        <f>_xlfn.MAXIFS(Q4_Validation_Base!F:F,Q4_Validation_Base!A:A,F148,Q4_Validation_Base!B:B,G148,Q4_Validation_Base!C:C,H148)/SUMIFS(Q4_Validation_Base!F:F,Q4_Validation_Base!A:A,F148,Q4_Validation_Base!B:B,G148,Q4_Validation_Base!C:C,H148)*100</f>
        <v>7.8431372549019605</v>
      </c>
      <c r="W148" s="5" t="str">
        <f t="shared" si="24"/>
        <v>PASS</v>
      </c>
      <c r="X148" s="5" t="str">
        <f>Q4_SQL_Error_Card_Repetition!R147</f>
        <v>mixed</v>
      </c>
      <c r="Y148" s="5" t="str">
        <f t="shared" si="25"/>
        <v>mixed</v>
      </c>
      <c r="Z148" s="5" t="str">
        <f t="shared" si="26"/>
        <v>PASS</v>
      </c>
    </row>
    <row r="149" spans="6:26">
      <c r="F149" s="5">
        <f>Q4_SQL_Error_Card_Repetition!A148</f>
        <v>5311</v>
      </c>
      <c r="G149" s="5">
        <f>Q4_SQL_Error_Card_Repetition!E148</f>
        <v>3</v>
      </c>
      <c r="H149" s="5" t="str">
        <f>Q4_SQL_Error_Card_Repetition!F148</f>
        <v>Online Transaction</v>
      </c>
      <c r="I149" s="5">
        <f>Q4_SQL_Error_Card_Repetition!K148</f>
        <v>35</v>
      </c>
      <c r="J149" s="5">
        <f>COUNTIFS(Q4_Validation_Base!A:A,F149,Q4_Validation_Base!B:B,G149,Q4_Validation_Base!C:C,H149)</f>
        <v>35</v>
      </c>
      <c r="K149" s="5" t="str">
        <f t="shared" si="27"/>
        <v>PASS</v>
      </c>
      <c r="L149" s="5">
        <f>Q4_SQL_Error_Card_Repetition!M148</f>
        <v>11</v>
      </c>
      <c r="M149" s="1">
        <f>COUNTIFS(Q4_Validation_Base!A:A,F149,Q4_Validation_Base!B:B,G149,Q4_Validation_Base!C:C,H149,Q4_Validation_Base!F:F,"&gt;=2")</f>
        <v>11</v>
      </c>
      <c r="N149" s="5" t="str">
        <f t="shared" si="20"/>
        <v>PASS</v>
      </c>
      <c r="O149" s="6">
        <f>Q4_SQL_Error_Card_Repetition!N148</f>
        <v>1.5428999999999999</v>
      </c>
      <c r="P149" s="15">
        <f>SUMIFS(Q4_Validation_Base!F:F,Q4_Validation_Base!A:A,F149,Q4_Validation_Base!B:B,G149,Q4_Validation_Base!C:C,H149)/J149</f>
        <v>1.5428571428571429</v>
      </c>
      <c r="Q149" s="5" t="str">
        <f t="shared" si="21"/>
        <v>PASS</v>
      </c>
      <c r="R149" s="5">
        <f>Q4_SQL_Error_Card_Repetition!O148</f>
        <v>31.428599999999999</v>
      </c>
      <c r="S149" s="8">
        <f t="shared" si="22"/>
        <v>31.428571428571427</v>
      </c>
      <c r="T149" s="5" t="str">
        <f t="shared" si="23"/>
        <v>PASS</v>
      </c>
      <c r="U149" s="5">
        <f>Q4_SQL_Error_Card_Repetition!Q148</f>
        <v>11.1111</v>
      </c>
      <c r="V149" s="8">
        <f>_xlfn.MAXIFS(Q4_Validation_Base!F:F,Q4_Validation_Base!A:A,F149,Q4_Validation_Base!B:B,G149,Q4_Validation_Base!C:C,H149)/SUMIFS(Q4_Validation_Base!F:F,Q4_Validation_Base!A:A,F149,Q4_Validation_Base!B:B,G149,Q4_Validation_Base!C:C,H149)*100</f>
        <v>11.111111111111111</v>
      </c>
      <c r="W149" s="5" t="str">
        <f t="shared" si="24"/>
        <v>PASS</v>
      </c>
      <c r="X149" s="5" t="str">
        <f>Q4_SQL_Error_Card_Repetition!R148</f>
        <v>mixed</v>
      </c>
      <c r="Y149" s="5" t="str">
        <f t="shared" si="25"/>
        <v>mixed</v>
      </c>
      <c r="Z149" s="5" t="str">
        <f t="shared" si="26"/>
        <v>PASS</v>
      </c>
    </row>
    <row r="150" spans="6:26">
      <c r="F150" s="5">
        <f>Q4_SQL_Error_Card_Repetition!A149</f>
        <v>4899</v>
      </c>
      <c r="G150" s="5">
        <f>Q4_SQL_Error_Card_Repetition!E149</f>
        <v>14</v>
      </c>
      <c r="H150" s="5" t="str">
        <f>Q4_SQL_Error_Card_Repetition!F149</f>
        <v>Online Transaction</v>
      </c>
      <c r="I150" s="5">
        <f>Q4_SQL_Error_Card_Repetition!K149</f>
        <v>72</v>
      </c>
      <c r="J150" s="5">
        <f>COUNTIFS(Q4_Validation_Base!A:A,F150,Q4_Validation_Base!B:B,G150,Q4_Validation_Base!C:C,H150)</f>
        <v>72</v>
      </c>
      <c r="K150" s="5" t="str">
        <f t="shared" si="27"/>
        <v>PASS</v>
      </c>
      <c r="L150" s="5">
        <f>Q4_SQL_Error_Card_Repetition!M149</f>
        <v>22</v>
      </c>
      <c r="M150" s="1">
        <f>COUNTIFS(Q4_Validation_Base!A:A,F150,Q4_Validation_Base!B:B,G150,Q4_Validation_Base!C:C,H150,Q4_Validation_Base!F:F,"&gt;=2")</f>
        <v>22</v>
      </c>
      <c r="N150" s="5" t="str">
        <f t="shared" si="20"/>
        <v>PASS</v>
      </c>
      <c r="O150" s="6">
        <f>Q4_SQL_Error_Card_Repetition!N149</f>
        <v>1.5417000000000001</v>
      </c>
      <c r="P150" s="15">
        <f>SUMIFS(Q4_Validation_Base!F:F,Q4_Validation_Base!A:A,F150,Q4_Validation_Base!B:B,G150,Q4_Validation_Base!C:C,H150)/J150</f>
        <v>1.5416666666666667</v>
      </c>
      <c r="Q150" s="5" t="str">
        <f t="shared" si="21"/>
        <v>PASS</v>
      </c>
      <c r="R150" s="5">
        <f>Q4_SQL_Error_Card_Repetition!O149</f>
        <v>30.555599999999998</v>
      </c>
      <c r="S150" s="8">
        <f t="shared" si="22"/>
        <v>30.555555555555557</v>
      </c>
      <c r="T150" s="5" t="str">
        <f t="shared" si="23"/>
        <v>PASS</v>
      </c>
      <c r="U150" s="5">
        <f>Q4_SQL_Error_Card_Repetition!Q149</f>
        <v>6.3063000000000002</v>
      </c>
      <c r="V150" s="8">
        <f>_xlfn.MAXIFS(Q4_Validation_Base!F:F,Q4_Validation_Base!A:A,F150,Q4_Validation_Base!B:B,G150,Q4_Validation_Base!C:C,H150)/SUMIFS(Q4_Validation_Base!F:F,Q4_Validation_Base!A:A,F150,Q4_Validation_Base!B:B,G150,Q4_Validation_Base!C:C,H150)*100</f>
        <v>6.3063063063063058</v>
      </c>
      <c r="W150" s="5" t="str">
        <f t="shared" si="24"/>
        <v>PASS</v>
      </c>
      <c r="X150" s="5" t="str">
        <f>Q4_SQL_Error_Card_Repetition!R149</f>
        <v>mixed</v>
      </c>
      <c r="Y150" s="5" t="str">
        <f t="shared" si="25"/>
        <v>mixed</v>
      </c>
      <c r="Z150" s="5" t="str">
        <f t="shared" si="26"/>
        <v>PASS</v>
      </c>
    </row>
    <row r="151" spans="6:26">
      <c r="F151" s="5">
        <f>Q4_SQL_Error_Card_Repetition!A150</f>
        <v>4899</v>
      </c>
      <c r="G151" s="5">
        <f>Q4_SQL_Error_Card_Repetition!E150</f>
        <v>5</v>
      </c>
      <c r="H151" s="5" t="str">
        <f>Q4_SQL_Error_Card_Repetition!F150</f>
        <v>Online Transaction</v>
      </c>
      <c r="I151" s="5">
        <f>Q4_SQL_Error_Card_Repetition!K150</f>
        <v>50</v>
      </c>
      <c r="J151" s="5">
        <f>COUNTIFS(Q4_Validation_Base!A:A,F151,Q4_Validation_Base!B:B,G151,Q4_Validation_Base!C:C,H151)</f>
        <v>50</v>
      </c>
      <c r="K151" s="5" t="str">
        <f t="shared" si="27"/>
        <v>PASS</v>
      </c>
      <c r="L151" s="5">
        <f>Q4_SQL_Error_Card_Repetition!M150</f>
        <v>16</v>
      </c>
      <c r="M151" s="1">
        <f>COUNTIFS(Q4_Validation_Base!A:A,F151,Q4_Validation_Base!B:B,G151,Q4_Validation_Base!C:C,H151,Q4_Validation_Base!F:F,"&gt;=2")</f>
        <v>16</v>
      </c>
      <c r="N151" s="5" t="str">
        <f t="shared" si="20"/>
        <v>PASS</v>
      </c>
      <c r="O151" s="6">
        <f>Q4_SQL_Error_Card_Repetition!N150</f>
        <v>1.54</v>
      </c>
      <c r="P151" s="15">
        <f>SUMIFS(Q4_Validation_Base!F:F,Q4_Validation_Base!A:A,F151,Q4_Validation_Base!B:B,G151,Q4_Validation_Base!C:C,H151)/J151</f>
        <v>1.54</v>
      </c>
      <c r="Q151" s="5" t="str">
        <f t="shared" si="21"/>
        <v>PASS</v>
      </c>
      <c r="R151" s="5">
        <f>Q4_SQL_Error_Card_Repetition!O150</f>
        <v>32</v>
      </c>
      <c r="S151" s="8">
        <f t="shared" si="22"/>
        <v>32</v>
      </c>
      <c r="T151" s="5" t="str">
        <f t="shared" si="23"/>
        <v>PASS</v>
      </c>
      <c r="U151" s="5">
        <f>Q4_SQL_Error_Card_Repetition!Q150</f>
        <v>6.4935</v>
      </c>
      <c r="V151" s="8">
        <f>_xlfn.MAXIFS(Q4_Validation_Base!F:F,Q4_Validation_Base!A:A,F151,Q4_Validation_Base!B:B,G151,Q4_Validation_Base!C:C,H151)/SUMIFS(Q4_Validation_Base!F:F,Q4_Validation_Base!A:A,F151,Q4_Validation_Base!B:B,G151,Q4_Validation_Base!C:C,H151)*100</f>
        <v>6.4935064935064926</v>
      </c>
      <c r="W151" s="5" t="str">
        <f t="shared" si="24"/>
        <v>PASS</v>
      </c>
      <c r="X151" s="5" t="str">
        <f>Q4_SQL_Error_Card_Repetition!R150</f>
        <v>mixed</v>
      </c>
      <c r="Y151" s="5" t="str">
        <f t="shared" si="25"/>
        <v>mixed</v>
      </c>
      <c r="Z151" s="5" t="str">
        <f t="shared" si="26"/>
        <v>PASS</v>
      </c>
    </row>
    <row r="152" spans="6:26">
      <c r="F152" s="5">
        <f>Q4_SQL_Error_Card_Repetition!A151</f>
        <v>5300</v>
      </c>
      <c r="G152" s="5">
        <f>Q4_SQL_Error_Card_Repetition!E151</f>
        <v>22</v>
      </c>
      <c r="H152" s="5" t="str">
        <f>Q4_SQL_Error_Card_Repetition!F151</f>
        <v>Chip Transaction</v>
      </c>
      <c r="I152" s="5">
        <f>Q4_SQL_Error_Card_Repetition!K151</f>
        <v>97</v>
      </c>
      <c r="J152" s="5">
        <f>COUNTIFS(Q4_Validation_Base!A:A,F152,Q4_Validation_Base!B:B,G152,Q4_Validation_Base!C:C,H152)</f>
        <v>97</v>
      </c>
      <c r="K152" s="5" t="str">
        <f t="shared" si="27"/>
        <v>PASS</v>
      </c>
      <c r="L152" s="5">
        <f>Q4_SQL_Error_Card_Repetition!M151</f>
        <v>25</v>
      </c>
      <c r="M152" s="1">
        <f>COUNTIFS(Q4_Validation_Base!A:A,F152,Q4_Validation_Base!B:B,G152,Q4_Validation_Base!C:C,H152,Q4_Validation_Base!F:F,"&gt;=2")</f>
        <v>25</v>
      </c>
      <c r="N152" s="5" t="str">
        <f t="shared" si="20"/>
        <v>PASS</v>
      </c>
      <c r="O152" s="6">
        <f>Q4_SQL_Error_Card_Repetition!N151</f>
        <v>1.5361</v>
      </c>
      <c r="P152" s="15">
        <f>SUMIFS(Q4_Validation_Base!F:F,Q4_Validation_Base!A:A,F152,Q4_Validation_Base!B:B,G152,Q4_Validation_Base!C:C,H152)/J152</f>
        <v>1.5360824742268042</v>
      </c>
      <c r="Q152" s="5" t="str">
        <f t="shared" si="21"/>
        <v>PASS</v>
      </c>
      <c r="R152" s="5">
        <f>Q4_SQL_Error_Card_Repetition!O151</f>
        <v>25.773199999999999</v>
      </c>
      <c r="S152" s="8">
        <f t="shared" si="22"/>
        <v>25.773195876288657</v>
      </c>
      <c r="T152" s="5" t="str">
        <f t="shared" si="23"/>
        <v>PASS</v>
      </c>
      <c r="U152" s="5">
        <f>Q4_SQL_Error_Card_Repetition!Q151</f>
        <v>6.7114000000000003</v>
      </c>
      <c r="V152" s="8">
        <f>_xlfn.MAXIFS(Q4_Validation_Base!F:F,Q4_Validation_Base!A:A,F152,Q4_Validation_Base!B:B,G152,Q4_Validation_Base!C:C,H152)/SUMIFS(Q4_Validation_Base!F:F,Q4_Validation_Base!A:A,F152,Q4_Validation_Base!B:B,G152,Q4_Validation_Base!C:C,H152)*100</f>
        <v>6.7114093959731544</v>
      </c>
      <c r="W152" s="5" t="str">
        <f t="shared" si="24"/>
        <v>PASS</v>
      </c>
      <c r="X152" s="5" t="str">
        <f>Q4_SQL_Error_Card_Repetition!R151</f>
        <v>mixed</v>
      </c>
      <c r="Y152" s="5" t="str">
        <f t="shared" si="25"/>
        <v>mixed</v>
      </c>
      <c r="Z152" s="5" t="str">
        <f t="shared" si="26"/>
        <v>PASS</v>
      </c>
    </row>
    <row r="153" spans="6:26">
      <c r="F153" s="5">
        <f>Q4_SQL_Error_Card_Repetition!A152</f>
        <v>7922</v>
      </c>
      <c r="G153" s="5">
        <f>Q4_SQL_Error_Card_Repetition!E152</f>
        <v>12</v>
      </c>
      <c r="H153" s="5" t="str">
        <f>Q4_SQL_Error_Card_Repetition!F152</f>
        <v>Online Transaction</v>
      </c>
      <c r="I153" s="5">
        <f>Q4_SQL_Error_Card_Repetition!K152</f>
        <v>28</v>
      </c>
      <c r="J153" s="5">
        <f>COUNTIFS(Q4_Validation_Base!A:A,F153,Q4_Validation_Base!B:B,G153,Q4_Validation_Base!C:C,H153)</f>
        <v>28</v>
      </c>
      <c r="K153" s="5" t="str">
        <f t="shared" si="27"/>
        <v>PASS</v>
      </c>
      <c r="L153" s="5">
        <f>Q4_SQL_Error_Card_Repetition!M152</f>
        <v>12</v>
      </c>
      <c r="M153" s="1">
        <f>COUNTIFS(Q4_Validation_Base!A:A,F153,Q4_Validation_Base!B:B,G153,Q4_Validation_Base!C:C,H153,Q4_Validation_Base!F:F,"&gt;=2")</f>
        <v>12</v>
      </c>
      <c r="N153" s="5" t="str">
        <f t="shared" si="20"/>
        <v>PASS</v>
      </c>
      <c r="O153" s="6">
        <f>Q4_SQL_Error_Card_Repetition!N152</f>
        <v>1.5357000000000001</v>
      </c>
      <c r="P153" s="15">
        <f>SUMIFS(Q4_Validation_Base!F:F,Q4_Validation_Base!A:A,F153,Q4_Validation_Base!B:B,G153,Q4_Validation_Base!C:C,H153)/J153</f>
        <v>1.5357142857142858</v>
      </c>
      <c r="Q153" s="5" t="str">
        <f t="shared" si="21"/>
        <v>PASS</v>
      </c>
      <c r="R153" s="5">
        <f>Q4_SQL_Error_Card_Repetition!O152</f>
        <v>42.857100000000003</v>
      </c>
      <c r="S153" s="8">
        <f t="shared" si="22"/>
        <v>42.857142857142854</v>
      </c>
      <c r="T153" s="5" t="str">
        <f t="shared" si="23"/>
        <v>PASS</v>
      </c>
      <c r="U153" s="5">
        <f>Q4_SQL_Error_Card_Repetition!Q152</f>
        <v>6.9767000000000001</v>
      </c>
      <c r="V153" s="8">
        <f>_xlfn.MAXIFS(Q4_Validation_Base!F:F,Q4_Validation_Base!A:A,F153,Q4_Validation_Base!B:B,G153,Q4_Validation_Base!C:C,H153)/SUMIFS(Q4_Validation_Base!F:F,Q4_Validation_Base!A:A,F153,Q4_Validation_Base!B:B,G153,Q4_Validation_Base!C:C,H153)*100</f>
        <v>6.9767441860465116</v>
      </c>
      <c r="W153" s="5" t="str">
        <f t="shared" si="24"/>
        <v>PASS</v>
      </c>
      <c r="X153" s="5" t="str">
        <f>Q4_SQL_Error_Card_Repetition!R152</f>
        <v>mixed</v>
      </c>
      <c r="Y153" s="5" t="str">
        <f t="shared" si="25"/>
        <v>mixed</v>
      </c>
      <c r="Z153" s="5" t="str">
        <f t="shared" si="26"/>
        <v>PASS</v>
      </c>
    </row>
    <row r="154" spans="6:26">
      <c r="F154" s="5">
        <f>Q4_SQL_Error_Card_Repetition!A153</f>
        <v>5311</v>
      </c>
      <c r="G154" s="5">
        <f>Q4_SQL_Error_Card_Repetition!E153</f>
        <v>8</v>
      </c>
      <c r="H154" s="5" t="str">
        <f>Q4_SQL_Error_Card_Repetition!F153</f>
        <v>Online Transaction</v>
      </c>
      <c r="I154" s="5">
        <f>Q4_SQL_Error_Card_Repetition!K153</f>
        <v>133</v>
      </c>
      <c r="J154" s="5">
        <f>COUNTIFS(Q4_Validation_Base!A:A,F154,Q4_Validation_Base!B:B,G154,Q4_Validation_Base!C:C,H154)</f>
        <v>133</v>
      </c>
      <c r="K154" s="5" t="str">
        <f t="shared" si="27"/>
        <v>PASS</v>
      </c>
      <c r="L154" s="5">
        <f>Q4_SQL_Error_Card_Repetition!M153</f>
        <v>37</v>
      </c>
      <c r="M154" s="1">
        <f>COUNTIFS(Q4_Validation_Base!A:A,F154,Q4_Validation_Base!B:B,G154,Q4_Validation_Base!C:C,H154,Q4_Validation_Base!F:F,"&gt;=2")</f>
        <v>37</v>
      </c>
      <c r="N154" s="5" t="str">
        <f t="shared" si="20"/>
        <v>PASS</v>
      </c>
      <c r="O154" s="6">
        <f>Q4_SQL_Error_Card_Repetition!N153</f>
        <v>1.5263</v>
      </c>
      <c r="P154" s="15">
        <f>SUMIFS(Q4_Validation_Base!F:F,Q4_Validation_Base!A:A,F154,Q4_Validation_Base!B:B,G154,Q4_Validation_Base!C:C,H154)/J154</f>
        <v>1.5263157894736843</v>
      </c>
      <c r="Q154" s="5" t="str">
        <f t="shared" si="21"/>
        <v>PASS</v>
      </c>
      <c r="R154" s="5">
        <f>Q4_SQL_Error_Card_Repetition!O153</f>
        <v>27.819600000000001</v>
      </c>
      <c r="S154" s="8">
        <f t="shared" si="22"/>
        <v>27.819548872180448</v>
      </c>
      <c r="T154" s="5" t="str">
        <f t="shared" si="23"/>
        <v>PASS</v>
      </c>
      <c r="U154" s="5">
        <f>Q4_SQL_Error_Card_Repetition!Q153</f>
        <v>3.9409000000000001</v>
      </c>
      <c r="V154" s="8">
        <f>_xlfn.MAXIFS(Q4_Validation_Base!F:F,Q4_Validation_Base!A:A,F154,Q4_Validation_Base!B:B,G154,Q4_Validation_Base!C:C,H154)/SUMIFS(Q4_Validation_Base!F:F,Q4_Validation_Base!A:A,F154,Q4_Validation_Base!B:B,G154,Q4_Validation_Base!C:C,H154)*100</f>
        <v>3.9408866995073892</v>
      </c>
      <c r="W154" s="5" t="str">
        <f t="shared" si="24"/>
        <v>PASS</v>
      </c>
      <c r="X154" s="5" t="str">
        <f>Q4_SQL_Error_Card_Repetition!R153</f>
        <v>mixed</v>
      </c>
      <c r="Y154" s="5" t="str">
        <f t="shared" si="25"/>
        <v>mixed</v>
      </c>
      <c r="Z154" s="5" t="str">
        <f t="shared" si="26"/>
        <v>PASS</v>
      </c>
    </row>
    <row r="155" spans="6:26">
      <c r="F155" s="5">
        <f>Q4_SQL_Error_Card_Repetition!A154</f>
        <v>4900</v>
      </c>
      <c r="G155" s="5">
        <f>Q4_SQL_Error_Card_Repetition!E154</f>
        <v>11</v>
      </c>
      <c r="H155" s="5" t="str">
        <f>Q4_SQL_Error_Card_Repetition!F154</f>
        <v>Online Transaction</v>
      </c>
      <c r="I155" s="5">
        <f>Q4_SQL_Error_Card_Repetition!K154</f>
        <v>99</v>
      </c>
      <c r="J155" s="5">
        <f>COUNTIFS(Q4_Validation_Base!A:A,F155,Q4_Validation_Base!B:B,G155,Q4_Validation_Base!C:C,H155)</f>
        <v>99</v>
      </c>
      <c r="K155" s="5" t="str">
        <f t="shared" si="27"/>
        <v>PASS</v>
      </c>
      <c r="L155" s="5">
        <f>Q4_SQL_Error_Card_Repetition!M154</f>
        <v>30</v>
      </c>
      <c r="M155" s="1">
        <f>COUNTIFS(Q4_Validation_Base!A:A,F155,Q4_Validation_Base!B:B,G155,Q4_Validation_Base!C:C,H155,Q4_Validation_Base!F:F,"&gt;=2")</f>
        <v>30</v>
      </c>
      <c r="N155" s="5" t="str">
        <f t="shared" si="20"/>
        <v>PASS</v>
      </c>
      <c r="O155" s="6">
        <f>Q4_SQL_Error_Card_Repetition!N154</f>
        <v>1.5253000000000001</v>
      </c>
      <c r="P155" s="15">
        <f>SUMIFS(Q4_Validation_Base!F:F,Q4_Validation_Base!A:A,F155,Q4_Validation_Base!B:B,G155,Q4_Validation_Base!C:C,H155)/J155</f>
        <v>1.5252525252525253</v>
      </c>
      <c r="Q155" s="5" t="str">
        <f t="shared" si="21"/>
        <v>PASS</v>
      </c>
      <c r="R155" s="5">
        <f>Q4_SQL_Error_Card_Repetition!O154</f>
        <v>30.303000000000001</v>
      </c>
      <c r="S155" s="8">
        <f t="shared" si="22"/>
        <v>30.303030303030305</v>
      </c>
      <c r="T155" s="5" t="str">
        <f t="shared" si="23"/>
        <v>PASS</v>
      </c>
      <c r="U155" s="5">
        <f>Q4_SQL_Error_Card_Repetition!Q154</f>
        <v>3.9735</v>
      </c>
      <c r="V155" s="8">
        <f>_xlfn.MAXIFS(Q4_Validation_Base!F:F,Q4_Validation_Base!A:A,F155,Q4_Validation_Base!B:B,G155,Q4_Validation_Base!C:C,H155)/SUMIFS(Q4_Validation_Base!F:F,Q4_Validation_Base!A:A,F155,Q4_Validation_Base!B:B,G155,Q4_Validation_Base!C:C,H155)*100</f>
        <v>3.9735099337748347</v>
      </c>
      <c r="W155" s="5" t="str">
        <f t="shared" si="24"/>
        <v>PASS</v>
      </c>
      <c r="X155" s="5" t="str">
        <f>Q4_SQL_Error_Card_Repetition!R154</f>
        <v>mixed</v>
      </c>
      <c r="Y155" s="5" t="str">
        <f t="shared" si="25"/>
        <v>mixed</v>
      </c>
      <c r="Z155" s="5" t="str">
        <f t="shared" si="26"/>
        <v>PASS</v>
      </c>
    </row>
    <row r="156" spans="6:26">
      <c r="F156" s="5">
        <f>Q4_SQL_Error_Card_Repetition!A155</f>
        <v>5311</v>
      </c>
      <c r="G156" s="5">
        <f>Q4_SQL_Error_Card_Repetition!E155</f>
        <v>17</v>
      </c>
      <c r="H156" s="5" t="str">
        <f>Q4_SQL_Error_Card_Repetition!F155</f>
        <v>Online Transaction</v>
      </c>
      <c r="I156" s="5">
        <f>Q4_SQL_Error_Card_Repetition!K155</f>
        <v>82</v>
      </c>
      <c r="J156" s="5">
        <f>COUNTIFS(Q4_Validation_Base!A:A,F156,Q4_Validation_Base!B:B,G156,Q4_Validation_Base!C:C,H156)</f>
        <v>82</v>
      </c>
      <c r="K156" s="5" t="str">
        <f t="shared" si="27"/>
        <v>PASS</v>
      </c>
      <c r="L156" s="5">
        <f>Q4_SQL_Error_Card_Repetition!M155</f>
        <v>14</v>
      </c>
      <c r="M156" s="1">
        <f>COUNTIFS(Q4_Validation_Base!A:A,F156,Q4_Validation_Base!B:B,G156,Q4_Validation_Base!C:C,H156,Q4_Validation_Base!F:F,"&gt;=2")</f>
        <v>14</v>
      </c>
      <c r="N156" s="5" t="str">
        <f t="shared" si="20"/>
        <v>PASS</v>
      </c>
      <c r="O156" s="6">
        <f>Q4_SQL_Error_Card_Repetition!N155</f>
        <v>1.5244</v>
      </c>
      <c r="P156" s="15">
        <f>SUMIFS(Q4_Validation_Base!F:F,Q4_Validation_Base!A:A,F156,Q4_Validation_Base!B:B,G156,Q4_Validation_Base!C:C,H156)/J156</f>
        <v>1.524390243902439</v>
      </c>
      <c r="Q156" s="5" t="str">
        <f t="shared" si="21"/>
        <v>PASS</v>
      </c>
      <c r="R156" s="5">
        <f>Q4_SQL_Error_Card_Repetition!O155</f>
        <v>17.0732</v>
      </c>
      <c r="S156" s="8">
        <f t="shared" si="22"/>
        <v>17.073170731707318</v>
      </c>
      <c r="T156" s="5" t="str">
        <f t="shared" si="23"/>
        <v>PASS</v>
      </c>
      <c r="U156" s="5">
        <f>Q4_SQL_Error_Card_Repetition!Q155</f>
        <v>15.2</v>
      </c>
      <c r="V156" s="8">
        <f>_xlfn.MAXIFS(Q4_Validation_Base!F:F,Q4_Validation_Base!A:A,F156,Q4_Validation_Base!B:B,G156,Q4_Validation_Base!C:C,H156)/SUMIFS(Q4_Validation_Base!F:F,Q4_Validation_Base!A:A,F156,Q4_Validation_Base!B:B,G156,Q4_Validation_Base!C:C,H156)*100</f>
        <v>15.2</v>
      </c>
      <c r="W156" s="5" t="str">
        <f t="shared" si="24"/>
        <v>PASS</v>
      </c>
      <c r="X156" s="5" t="str">
        <f>Q4_SQL_Error_Card_Repetition!R155</f>
        <v>mixed</v>
      </c>
      <c r="Y156" s="5" t="str">
        <f t="shared" si="25"/>
        <v>mixed</v>
      </c>
      <c r="Z156" s="5" t="str">
        <f t="shared" si="26"/>
        <v>PASS</v>
      </c>
    </row>
    <row r="157" spans="6:26">
      <c r="F157" s="5">
        <f>Q4_SQL_Error_Card_Repetition!A156</f>
        <v>4900</v>
      </c>
      <c r="G157" s="5">
        <f>Q4_SQL_Error_Card_Repetition!E156</f>
        <v>4</v>
      </c>
      <c r="H157" s="5" t="str">
        <f>Q4_SQL_Error_Card_Repetition!F156</f>
        <v>Online Transaction</v>
      </c>
      <c r="I157" s="5">
        <f>Q4_SQL_Error_Card_Repetition!K156</f>
        <v>50</v>
      </c>
      <c r="J157" s="5">
        <f>COUNTIFS(Q4_Validation_Base!A:A,F157,Q4_Validation_Base!B:B,G157,Q4_Validation_Base!C:C,H157)</f>
        <v>50</v>
      </c>
      <c r="K157" s="5" t="str">
        <f t="shared" si="27"/>
        <v>PASS</v>
      </c>
      <c r="L157" s="5">
        <f>Q4_SQL_Error_Card_Repetition!M156</f>
        <v>17</v>
      </c>
      <c r="M157" s="1">
        <f>COUNTIFS(Q4_Validation_Base!A:A,F157,Q4_Validation_Base!B:B,G157,Q4_Validation_Base!C:C,H157,Q4_Validation_Base!F:F,"&gt;=2")</f>
        <v>17</v>
      </c>
      <c r="N157" s="5" t="str">
        <f t="shared" si="20"/>
        <v>PASS</v>
      </c>
      <c r="O157" s="6">
        <f>Q4_SQL_Error_Card_Repetition!N156</f>
        <v>1.52</v>
      </c>
      <c r="P157" s="15">
        <f>SUMIFS(Q4_Validation_Base!F:F,Q4_Validation_Base!A:A,F157,Q4_Validation_Base!B:B,G157,Q4_Validation_Base!C:C,H157)/J157</f>
        <v>1.52</v>
      </c>
      <c r="Q157" s="5" t="str">
        <f t="shared" si="21"/>
        <v>PASS</v>
      </c>
      <c r="R157" s="5">
        <f>Q4_SQL_Error_Card_Repetition!O156</f>
        <v>34</v>
      </c>
      <c r="S157" s="8">
        <f t="shared" si="22"/>
        <v>34</v>
      </c>
      <c r="T157" s="5" t="str">
        <f t="shared" si="23"/>
        <v>PASS</v>
      </c>
      <c r="U157" s="5">
        <f>Q4_SQL_Error_Card_Repetition!Q156</f>
        <v>7.8947000000000003</v>
      </c>
      <c r="V157" s="8">
        <f>_xlfn.MAXIFS(Q4_Validation_Base!F:F,Q4_Validation_Base!A:A,F157,Q4_Validation_Base!B:B,G157,Q4_Validation_Base!C:C,H157)/SUMIFS(Q4_Validation_Base!F:F,Q4_Validation_Base!A:A,F157,Q4_Validation_Base!B:B,G157,Q4_Validation_Base!C:C,H157)*100</f>
        <v>7.8947368421052628</v>
      </c>
      <c r="W157" s="5" t="str">
        <f t="shared" si="24"/>
        <v>PASS</v>
      </c>
      <c r="X157" s="5" t="str">
        <f>Q4_SQL_Error_Card_Repetition!R156</f>
        <v>mixed</v>
      </c>
      <c r="Y157" s="5" t="str">
        <f t="shared" si="25"/>
        <v>mixed</v>
      </c>
      <c r="Z157" s="5" t="str">
        <f t="shared" si="26"/>
        <v>PASS</v>
      </c>
    </row>
    <row r="158" spans="6:26">
      <c r="F158" s="5">
        <f>Q4_SQL_Error_Card_Repetition!A157</f>
        <v>4899</v>
      </c>
      <c r="G158" s="5">
        <f>Q4_SQL_Error_Card_Repetition!E157</f>
        <v>9</v>
      </c>
      <c r="H158" s="5" t="str">
        <f>Q4_SQL_Error_Card_Repetition!F157</f>
        <v>Online Transaction</v>
      </c>
      <c r="I158" s="5">
        <f>Q4_SQL_Error_Card_Repetition!K157</f>
        <v>50</v>
      </c>
      <c r="J158" s="5">
        <f>COUNTIFS(Q4_Validation_Base!A:A,F158,Q4_Validation_Base!B:B,G158,Q4_Validation_Base!C:C,H158)</f>
        <v>50</v>
      </c>
      <c r="K158" s="5" t="str">
        <f t="shared" si="27"/>
        <v>PASS</v>
      </c>
      <c r="L158" s="5">
        <f>Q4_SQL_Error_Card_Repetition!M157</f>
        <v>13</v>
      </c>
      <c r="M158" s="1">
        <f>COUNTIFS(Q4_Validation_Base!A:A,F158,Q4_Validation_Base!B:B,G158,Q4_Validation_Base!C:C,H158,Q4_Validation_Base!F:F,"&gt;=2")</f>
        <v>13</v>
      </c>
      <c r="N158" s="5" t="str">
        <f t="shared" si="20"/>
        <v>PASS</v>
      </c>
      <c r="O158" s="6">
        <f>Q4_SQL_Error_Card_Repetition!N157</f>
        <v>1.52</v>
      </c>
      <c r="P158" s="15">
        <f>SUMIFS(Q4_Validation_Base!F:F,Q4_Validation_Base!A:A,F158,Q4_Validation_Base!B:B,G158,Q4_Validation_Base!C:C,H158)/J158</f>
        <v>1.52</v>
      </c>
      <c r="Q158" s="5" t="str">
        <f t="shared" si="21"/>
        <v>PASS</v>
      </c>
      <c r="R158" s="5">
        <f>Q4_SQL_Error_Card_Repetition!O157</f>
        <v>26</v>
      </c>
      <c r="S158" s="8">
        <f t="shared" si="22"/>
        <v>26</v>
      </c>
      <c r="T158" s="5" t="str">
        <f t="shared" si="23"/>
        <v>PASS</v>
      </c>
      <c r="U158" s="5">
        <f>Q4_SQL_Error_Card_Repetition!Q157</f>
        <v>7.8947000000000003</v>
      </c>
      <c r="V158" s="8">
        <f>_xlfn.MAXIFS(Q4_Validation_Base!F:F,Q4_Validation_Base!A:A,F158,Q4_Validation_Base!B:B,G158,Q4_Validation_Base!C:C,H158)/SUMIFS(Q4_Validation_Base!F:F,Q4_Validation_Base!A:A,F158,Q4_Validation_Base!B:B,G158,Q4_Validation_Base!C:C,H158)*100</f>
        <v>7.8947368421052628</v>
      </c>
      <c r="W158" s="5" t="str">
        <f t="shared" si="24"/>
        <v>PASS</v>
      </c>
      <c r="X158" s="5" t="str">
        <f>Q4_SQL_Error_Card_Repetition!R157</f>
        <v>mixed</v>
      </c>
      <c r="Y158" s="5" t="str">
        <f t="shared" si="25"/>
        <v>mixed</v>
      </c>
      <c r="Z158" s="5" t="str">
        <f t="shared" si="26"/>
        <v>PASS</v>
      </c>
    </row>
    <row r="159" spans="6:26">
      <c r="F159" s="5">
        <f>Q4_SQL_Error_Card_Repetition!A158</f>
        <v>4900</v>
      </c>
      <c r="G159" s="5">
        <f>Q4_SQL_Error_Card_Repetition!E158</f>
        <v>19</v>
      </c>
      <c r="H159" s="5" t="str">
        <f>Q4_SQL_Error_Card_Repetition!F158</f>
        <v>Online Transaction</v>
      </c>
      <c r="I159" s="5">
        <f>Q4_SQL_Error_Card_Repetition!K158</f>
        <v>83</v>
      </c>
      <c r="J159" s="5">
        <f>COUNTIFS(Q4_Validation_Base!A:A,F159,Q4_Validation_Base!B:B,G159,Q4_Validation_Base!C:C,H159)</f>
        <v>83</v>
      </c>
      <c r="K159" s="5" t="str">
        <f t="shared" si="27"/>
        <v>PASS</v>
      </c>
      <c r="L159" s="5">
        <f>Q4_SQL_Error_Card_Repetition!M158</f>
        <v>28</v>
      </c>
      <c r="M159" s="1">
        <f>COUNTIFS(Q4_Validation_Base!A:A,F159,Q4_Validation_Base!B:B,G159,Q4_Validation_Base!C:C,H159,Q4_Validation_Base!F:F,"&gt;=2")</f>
        <v>28</v>
      </c>
      <c r="N159" s="5" t="str">
        <f t="shared" si="20"/>
        <v>PASS</v>
      </c>
      <c r="O159" s="6">
        <f>Q4_SQL_Error_Card_Repetition!N158</f>
        <v>1.5181</v>
      </c>
      <c r="P159" s="15">
        <f>SUMIFS(Q4_Validation_Base!F:F,Q4_Validation_Base!A:A,F159,Q4_Validation_Base!B:B,G159,Q4_Validation_Base!C:C,H159)/J159</f>
        <v>1.5180722891566265</v>
      </c>
      <c r="Q159" s="5" t="str">
        <f t="shared" si="21"/>
        <v>PASS</v>
      </c>
      <c r="R159" s="5">
        <f>Q4_SQL_Error_Card_Repetition!O158</f>
        <v>33.734900000000003</v>
      </c>
      <c r="S159" s="8">
        <f t="shared" si="22"/>
        <v>33.734939759036145</v>
      </c>
      <c r="T159" s="5" t="str">
        <f t="shared" si="23"/>
        <v>PASS</v>
      </c>
      <c r="U159" s="5">
        <f>Q4_SQL_Error_Card_Repetition!Q158</f>
        <v>5.5556000000000001</v>
      </c>
      <c r="V159" s="8">
        <f>_xlfn.MAXIFS(Q4_Validation_Base!F:F,Q4_Validation_Base!A:A,F159,Q4_Validation_Base!B:B,G159,Q4_Validation_Base!C:C,H159)/SUMIFS(Q4_Validation_Base!F:F,Q4_Validation_Base!A:A,F159,Q4_Validation_Base!B:B,G159,Q4_Validation_Base!C:C,H159)*100</f>
        <v>5.5555555555555554</v>
      </c>
      <c r="W159" s="5" t="str">
        <f t="shared" si="24"/>
        <v>PASS</v>
      </c>
      <c r="X159" s="5" t="str">
        <f>Q4_SQL_Error_Card_Repetition!R158</f>
        <v>mixed</v>
      </c>
      <c r="Y159" s="5" t="str">
        <f t="shared" si="25"/>
        <v>mixed</v>
      </c>
      <c r="Z159" s="5" t="str">
        <f t="shared" si="26"/>
        <v>PASS</v>
      </c>
    </row>
    <row r="160" spans="6:26">
      <c r="F160" s="5">
        <f>Q4_SQL_Error_Card_Repetition!A159</f>
        <v>4900</v>
      </c>
      <c r="G160" s="5">
        <f>Q4_SQL_Error_Card_Repetition!E159</f>
        <v>6</v>
      </c>
      <c r="H160" s="5" t="str">
        <f>Q4_SQL_Error_Card_Repetition!F159</f>
        <v>Swipe Transaction</v>
      </c>
      <c r="I160" s="5">
        <f>Q4_SQL_Error_Card_Repetition!K159</f>
        <v>76</v>
      </c>
      <c r="J160" s="5">
        <f>COUNTIFS(Q4_Validation_Base!A:A,F160,Q4_Validation_Base!B:B,G160,Q4_Validation_Base!C:C,H160)</f>
        <v>76</v>
      </c>
      <c r="K160" s="5" t="str">
        <f t="shared" si="27"/>
        <v>PASS</v>
      </c>
      <c r="L160" s="5">
        <f>Q4_SQL_Error_Card_Repetition!M159</f>
        <v>26</v>
      </c>
      <c r="M160" s="1">
        <f>COUNTIFS(Q4_Validation_Base!A:A,F160,Q4_Validation_Base!B:B,G160,Q4_Validation_Base!C:C,H160,Q4_Validation_Base!F:F,"&gt;=2")</f>
        <v>26</v>
      </c>
      <c r="N160" s="5" t="str">
        <f t="shared" si="20"/>
        <v>PASS</v>
      </c>
      <c r="O160" s="6">
        <f>Q4_SQL_Error_Card_Repetition!N159</f>
        <v>1.5132000000000001</v>
      </c>
      <c r="P160" s="15">
        <f>SUMIFS(Q4_Validation_Base!F:F,Q4_Validation_Base!A:A,F160,Q4_Validation_Base!B:B,G160,Q4_Validation_Base!C:C,H160)/J160</f>
        <v>1.513157894736842</v>
      </c>
      <c r="Q160" s="5" t="str">
        <f t="shared" si="21"/>
        <v>PASS</v>
      </c>
      <c r="R160" s="5">
        <f>Q4_SQL_Error_Card_Repetition!O159</f>
        <v>34.210500000000003</v>
      </c>
      <c r="S160" s="8">
        <f t="shared" si="22"/>
        <v>34.210526315789473</v>
      </c>
      <c r="T160" s="5" t="str">
        <f t="shared" si="23"/>
        <v>PASS</v>
      </c>
      <c r="U160" s="5">
        <f>Q4_SQL_Error_Card_Repetition!Q159</f>
        <v>3.4782999999999999</v>
      </c>
      <c r="V160" s="8">
        <f>_xlfn.MAXIFS(Q4_Validation_Base!F:F,Q4_Validation_Base!A:A,F160,Q4_Validation_Base!B:B,G160,Q4_Validation_Base!C:C,H160)/SUMIFS(Q4_Validation_Base!F:F,Q4_Validation_Base!A:A,F160,Q4_Validation_Base!B:B,G160,Q4_Validation_Base!C:C,H160)*100</f>
        <v>3.4782608695652173</v>
      </c>
      <c r="W160" s="5" t="str">
        <f t="shared" si="24"/>
        <v>PASS</v>
      </c>
      <c r="X160" s="5" t="str">
        <f>Q4_SQL_Error_Card_Repetition!R159</f>
        <v>mixed</v>
      </c>
      <c r="Y160" s="5" t="str">
        <f t="shared" si="25"/>
        <v>mixed</v>
      </c>
      <c r="Z160" s="5" t="str">
        <f t="shared" si="26"/>
        <v>PASS</v>
      </c>
    </row>
    <row r="161" spans="6:26">
      <c r="F161" s="5">
        <f>Q4_SQL_Error_Card_Repetition!A160</f>
        <v>7922</v>
      </c>
      <c r="G161" s="5">
        <f>Q4_SQL_Error_Card_Repetition!E160</f>
        <v>11</v>
      </c>
      <c r="H161" s="5" t="str">
        <f>Q4_SQL_Error_Card_Repetition!F160</f>
        <v>Online Transaction</v>
      </c>
      <c r="I161" s="5">
        <f>Q4_SQL_Error_Card_Repetition!K160</f>
        <v>39</v>
      </c>
      <c r="J161" s="5">
        <f>COUNTIFS(Q4_Validation_Base!A:A,F161,Q4_Validation_Base!B:B,G161,Q4_Validation_Base!C:C,H161)</f>
        <v>39</v>
      </c>
      <c r="K161" s="5" t="str">
        <f t="shared" si="27"/>
        <v>PASS</v>
      </c>
      <c r="L161" s="5">
        <f>Q4_SQL_Error_Card_Repetition!M160</f>
        <v>14</v>
      </c>
      <c r="M161" s="1">
        <f>COUNTIFS(Q4_Validation_Base!A:A,F161,Q4_Validation_Base!B:B,G161,Q4_Validation_Base!C:C,H161,Q4_Validation_Base!F:F,"&gt;=2")</f>
        <v>14</v>
      </c>
      <c r="N161" s="5" t="str">
        <f t="shared" si="20"/>
        <v>PASS</v>
      </c>
      <c r="O161" s="6">
        <f>Q4_SQL_Error_Card_Repetition!N160</f>
        <v>1.5127999999999999</v>
      </c>
      <c r="P161" s="15">
        <f>SUMIFS(Q4_Validation_Base!F:F,Q4_Validation_Base!A:A,F161,Q4_Validation_Base!B:B,G161,Q4_Validation_Base!C:C,H161)/J161</f>
        <v>1.5128205128205128</v>
      </c>
      <c r="Q161" s="5" t="str">
        <f t="shared" si="21"/>
        <v>PASS</v>
      </c>
      <c r="R161" s="5">
        <f>Q4_SQL_Error_Card_Repetition!O160</f>
        <v>35.897399999999998</v>
      </c>
      <c r="S161" s="8">
        <f t="shared" si="22"/>
        <v>35.897435897435898</v>
      </c>
      <c r="T161" s="5" t="str">
        <f t="shared" si="23"/>
        <v>PASS</v>
      </c>
      <c r="U161" s="5">
        <f>Q4_SQL_Error_Card_Repetition!Q160</f>
        <v>6.7797000000000001</v>
      </c>
      <c r="V161" s="8">
        <f>_xlfn.MAXIFS(Q4_Validation_Base!F:F,Q4_Validation_Base!A:A,F161,Q4_Validation_Base!B:B,G161,Q4_Validation_Base!C:C,H161)/SUMIFS(Q4_Validation_Base!F:F,Q4_Validation_Base!A:A,F161,Q4_Validation_Base!B:B,G161,Q4_Validation_Base!C:C,H161)*100</f>
        <v>6.7796610169491522</v>
      </c>
      <c r="W161" s="5" t="str">
        <f t="shared" si="24"/>
        <v>PASS</v>
      </c>
      <c r="X161" s="5" t="str">
        <f>Q4_SQL_Error_Card_Repetition!R160</f>
        <v>mixed</v>
      </c>
      <c r="Y161" s="5" t="str">
        <f t="shared" si="25"/>
        <v>mixed</v>
      </c>
      <c r="Z161" s="5" t="str">
        <f t="shared" si="26"/>
        <v>PASS</v>
      </c>
    </row>
    <row r="162" spans="6:26">
      <c r="F162" s="5">
        <f>Q4_SQL_Error_Card_Repetition!A161</f>
        <v>4900</v>
      </c>
      <c r="G162" s="5">
        <f>Q4_SQL_Error_Card_Repetition!E161</f>
        <v>23</v>
      </c>
      <c r="H162" s="5" t="str">
        <f>Q4_SQL_Error_Card_Repetition!F161</f>
        <v>Swipe Transaction</v>
      </c>
      <c r="I162" s="5">
        <f>Q4_SQL_Error_Card_Repetition!K161</f>
        <v>47</v>
      </c>
      <c r="J162" s="5">
        <f>COUNTIFS(Q4_Validation_Base!A:A,F162,Q4_Validation_Base!B:B,G162,Q4_Validation_Base!C:C,H162)</f>
        <v>47</v>
      </c>
      <c r="K162" s="5" t="str">
        <f t="shared" si="27"/>
        <v>PASS</v>
      </c>
      <c r="L162" s="5">
        <f>Q4_SQL_Error_Card_Repetition!M161</f>
        <v>15</v>
      </c>
      <c r="M162" s="1">
        <f>COUNTIFS(Q4_Validation_Base!A:A,F162,Q4_Validation_Base!B:B,G162,Q4_Validation_Base!C:C,H162,Q4_Validation_Base!F:F,"&gt;=2")</f>
        <v>15</v>
      </c>
      <c r="N162" s="5" t="str">
        <f t="shared" si="20"/>
        <v>PASS</v>
      </c>
      <c r="O162" s="6">
        <f>Q4_SQL_Error_Card_Repetition!N161</f>
        <v>1.5105999999999999</v>
      </c>
      <c r="P162" s="15">
        <f>SUMIFS(Q4_Validation_Base!F:F,Q4_Validation_Base!A:A,F162,Q4_Validation_Base!B:B,G162,Q4_Validation_Base!C:C,H162)/J162</f>
        <v>1.5106382978723405</v>
      </c>
      <c r="Q162" s="5" t="str">
        <f t="shared" si="21"/>
        <v>PASS</v>
      </c>
      <c r="R162" s="5">
        <f>Q4_SQL_Error_Card_Repetition!O161</f>
        <v>31.914899999999999</v>
      </c>
      <c r="S162" s="8">
        <f t="shared" si="22"/>
        <v>31.914893617021278</v>
      </c>
      <c r="T162" s="5" t="str">
        <f t="shared" si="23"/>
        <v>PASS</v>
      </c>
      <c r="U162" s="5">
        <f>Q4_SQL_Error_Card_Repetition!Q161</f>
        <v>7.0423</v>
      </c>
      <c r="V162" s="8">
        <f>_xlfn.MAXIFS(Q4_Validation_Base!F:F,Q4_Validation_Base!A:A,F162,Q4_Validation_Base!B:B,G162,Q4_Validation_Base!C:C,H162)/SUMIFS(Q4_Validation_Base!F:F,Q4_Validation_Base!A:A,F162,Q4_Validation_Base!B:B,G162,Q4_Validation_Base!C:C,H162)*100</f>
        <v>7.042253521126761</v>
      </c>
      <c r="W162" s="5" t="str">
        <f t="shared" si="24"/>
        <v>PASS</v>
      </c>
      <c r="X162" s="5" t="str">
        <f>Q4_SQL_Error_Card_Repetition!R161</f>
        <v>mixed</v>
      </c>
      <c r="Y162" s="5" t="str">
        <f t="shared" si="25"/>
        <v>mixed</v>
      </c>
      <c r="Z162" s="5" t="str">
        <f t="shared" si="26"/>
        <v>PASS</v>
      </c>
    </row>
    <row r="163" spans="6:26">
      <c r="F163" s="5">
        <f>Q4_SQL_Error_Card_Repetition!A162</f>
        <v>4899</v>
      </c>
      <c r="G163" s="5">
        <f>Q4_SQL_Error_Card_Repetition!E162</f>
        <v>23</v>
      </c>
      <c r="H163" s="5" t="str">
        <f>Q4_SQL_Error_Card_Repetition!F162</f>
        <v>Online Transaction</v>
      </c>
      <c r="I163" s="5">
        <f>Q4_SQL_Error_Card_Repetition!K162</f>
        <v>30</v>
      </c>
      <c r="J163" s="5">
        <f>COUNTIFS(Q4_Validation_Base!A:A,F163,Q4_Validation_Base!B:B,G163,Q4_Validation_Base!C:C,H163)</f>
        <v>30</v>
      </c>
      <c r="K163" s="5" t="str">
        <f t="shared" si="27"/>
        <v>PASS</v>
      </c>
      <c r="L163" s="5">
        <f>Q4_SQL_Error_Card_Repetition!M162</f>
        <v>11</v>
      </c>
      <c r="M163" s="1">
        <f>COUNTIFS(Q4_Validation_Base!A:A,F163,Q4_Validation_Base!B:B,G163,Q4_Validation_Base!C:C,H163,Q4_Validation_Base!F:F,"&gt;=2")</f>
        <v>11</v>
      </c>
      <c r="N163" s="5" t="str">
        <f t="shared" si="20"/>
        <v>PASS</v>
      </c>
      <c r="O163" s="6">
        <f>Q4_SQL_Error_Card_Repetition!N162</f>
        <v>1.5</v>
      </c>
      <c r="P163" s="15">
        <f>SUMIFS(Q4_Validation_Base!F:F,Q4_Validation_Base!A:A,F163,Q4_Validation_Base!B:B,G163,Q4_Validation_Base!C:C,H163)/J163</f>
        <v>1.5</v>
      </c>
      <c r="Q163" s="5" t="str">
        <f t="shared" si="21"/>
        <v>PASS</v>
      </c>
      <c r="R163" s="5">
        <f>Q4_SQL_Error_Card_Repetition!O162</f>
        <v>36.666699999999999</v>
      </c>
      <c r="S163" s="8">
        <f t="shared" si="22"/>
        <v>36.666666666666664</v>
      </c>
      <c r="T163" s="5" t="str">
        <f t="shared" si="23"/>
        <v>PASS</v>
      </c>
      <c r="U163" s="5">
        <f>Q4_SQL_Error_Card_Repetition!Q162</f>
        <v>6.6666999999999996</v>
      </c>
      <c r="V163" s="8">
        <f>_xlfn.MAXIFS(Q4_Validation_Base!F:F,Q4_Validation_Base!A:A,F163,Q4_Validation_Base!B:B,G163,Q4_Validation_Base!C:C,H163)/SUMIFS(Q4_Validation_Base!F:F,Q4_Validation_Base!A:A,F163,Q4_Validation_Base!B:B,G163,Q4_Validation_Base!C:C,H163)*100</f>
        <v>6.666666666666667</v>
      </c>
      <c r="W163" s="5" t="str">
        <f t="shared" si="24"/>
        <v>PASS</v>
      </c>
      <c r="X163" s="5" t="str">
        <f>Q4_SQL_Error_Card_Repetition!R162</f>
        <v>mixed</v>
      </c>
      <c r="Y163" s="5" t="str">
        <f t="shared" si="25"/>
        <v>mixed</v>
      </c>
      <c r="Z163" s="5" t="str">
        <f t="shared" si="26"/>
        <v>PASS</v>
      </c>
    </row>
    <row r="164" spans="6:26">
      <c r="F164" s="5">
        <f>Q4_SQL_Error_Card_Repetition!A163</f>
        <v>5211</v>
      </c>
      <c r="G164" s="5">
        <f>Q4_SQL_Error_Card_Repetition!E163</f>
        <v>3</v>
      </c>
      <c r="H164" s="5" t="str">
        <f>Q4_SQL_Error_Card_Repetition!F163</f>
        <v>Chip Transaction</v>
      </c>
      <c r="I164" s="5">
        <f>Q4_SQL_Error_Card_Repetition!K163</f>
        <v>12</v>
      </c>
      <c r="J164" s="5">
        <f>COUNTIFS(Q4_Validation_Base!A:A,F164,Q4_Validation_Base!B:B,G164,Q4_Validation_Base!C:C,H164)</f>
        <v>12</v>
      </c>
      <c r="K164" s="5" t="str">
        <f t="shared" si="27"/>
        <v>PASS</v>
      </c>
      <c r="L164" s="5">
        <f>Q4_SQL_Error_Card_Repetition!M163</f>
        <v>4</v>
      </c>
      <c r="M164" s="1">
        <f>COUNTIFS(Q4_Validation_Base!A:A,F164,Q4_Validation_Base!B:B,G164,Q4_Validation_Base!C:C,H164,Q4_Validation_Base!F:F,"&gt;=2")</f>
        <v>4</v>
      </c>
      <c r="N164" s="5" t="str">
        <f t="shared" si="20"/>
        <v>PASS</v>
      </c>
      <c r="O164" s="6">
        <f>Q4_SQL_Error_Card_Repetition!N163</f>
        <v>1.5</v>
      </c>
      <c r="P164" s="15">
        <f>SUMIFS(Q4_Validation_Base!F:F,Q4_Validation_Base!A:A,F164,Q4_Validation_Base!B:B,G164,Q4_Validation_Base!C:C,H164)/J164</f>
        <v>1.5</v>
      </c>
      <c r="Q164" s="5" t="str">
        <f t="shared" si="21"/>
        <v>PASS</v>
      </c>
      <c r="R164" s="5">
        <f>Q4_SQL_Error_Card_Repetition!O163</f>
        <v>33.333300000000001</v>
      </c>
      <c r="S164" s="8">
        <f t="shared" si="22"/>
        <v>33.333333333333329</v>
      </c>
      <c r="T164" s="5" t="str">
        <f t="shared" si="23"/>
        <v>PASS</v>
      </c>
      <c r="U164" s="5">
        <f>Q4_SQL_Error_Card_Repetition!Q163</f>
        <v>22.222200000000001</v>
      </c>
      <c r="V164" s="8">
        <f>_xlfn.MAXIFS(Q4_Validation_Base!F:F,Q4_Validation_Base!A:A,F164,Q4_Validation_Base!B:B,G164,Q4_Validation_Base!C:C,H164)/SUMIFS(Q4_Validation_Base!F:F,Q4_Validation_Base!A:A,F164,Q4_Validation_Base!B:B,G164,Q4_Validation_Base!C:C,H164)*100</f>
        <v>22.222222222222221</v>
      </c>
      <c r="W164" s="5" t="str">
        <f t="shared" si="24"/>
        <v>PASS</v>
      </c>
      <c r="X164" s="5" t="str">
        <f>Q4_SQL_Error_Card_Repetition!R163</f>
        <v>mixed</v>
      </c>
      <c r="Y164" s="5" t="str">
        <f t="shared" si="25"/>
        <v>mixed</v>
      </c>
      <c r="Z164" s="5" t="str">
        <f t="shared" si="26"/>
        <v>PASS</v>
      </c>
    </row>
    <row r="165" spans="6:26">
      <c r="F165" s="5">
        <f>Q4_SQL_Error_Card_Repetition!A164</f>
        <v>4900</v>
      </c>
      <c r="G165" s="5">
        <f>Q4_SQL_Error_Card_Repetition!E164</f>
        <v>2</v>
      </c>
      <c r="H165" s="5" t="str">
        <f>Q4_SQL_Error_Card_Repetition!F164</f>
        <v>Swipe Transaction</v>
      </c>
      <c r="I165" s="5">
        <f>Q4_SQL_Error_Card_Repetition!K164</f>
        <v>58</v>
      </c>
      <c r="J165" s="5">
        <f>COUNTIFS(Q4_Validation_Base!A:A,F165,Q4_Validation_Base!B:B,G165,Q4_Validation_Base!C:C,H165)</f>
        <v>58</v>
      </c>
      <c r="K165" s="5" t="str">
        <f t="shared" si="27"/>
        <v>PASS</v>
      </c>
      <c r="L165" s="5">
        <f>Q4_SQL_Error_Card_Repetition!M164</f>
        <v>19</v>
      </c>
      <c r="M165" s="1">
        <f>COUNTIFS(Q4_Validation_Base!A:A,F165,Q4_Validation_Base!B:B,G165,Q4_Validation_Base!C:C,H165,Q4_Validation_Base!F:F,"&gt;=2")</f>
        <v>19</v>
      </c>
      <c r="N165" s="5" t="str">
        <f t="shared" si="20"/>
        <v>PASS</v>
      </c>
      <c r="O165" s="6">
        <f>Q4_SQL_Error_Card_Repetition!N164</f>
        <v>1.5</v>
      </c>
      <c r="P165" s="15">
        <f>SUMIFS(Q4_Validation_Base!F:F,Q4_Validation_Base!A:A,F165,Q4_Validation_Base!B:B,G165,Q4_Validation_Base!C:C,H165)/J165</f>
        <v>1.5</v>
      </c>
      <c r="Q165" s="5" t="str">
        <f t="shared" si="21"/>
        <v>PASS</v>
      </c>
      <c r="R165" s="5">
        <f>Q4_SQL_Error_Card_Repetition!O164</f>
        <v>32.758600000000001</v>
      </c>
      <c r="S165" s="8">
        <f t="shared" si="22"/>
        <v>32.758620689655174</v>
      </c>
      <c r="T165" s="5" t="str">
        <f t="shared" si="23"/>
        <v>PASS</v>
      </c>
      <c r="U165" s="5">
        <f>Q4_SQL_Error_Card_Repetition!Q164</f>
        <v>4.5976999999999997</v>
      </c>
      <c r="V165" s="8">
        <f>_xlfn.MAXIFS(Q4_Validation_Base!F:F,Q4_Validation_Base!A:A,F165,Q4_Validation_Base!B:B,G165,Q4_Validation_Base!C:C,H165)/SUMIFS(Q4_Validation_Base!F:F,Q4_Validation_Base!A:A,F165,Q4_Validation_Base!B:B,G165,Q4_Validation_Base!C:C,H165)*100</f>
        <v>4.5977011494252871</v>
      </c>
      <c r="W165" s="5" t="str">
        <f t="shared" si="24"/>
        <v>PASS</v>
      </c>
      <c r="X165" s="5" t="str">
        <f>Q4_SQL_Error_Card_Repetition!R164</f>
        <v>mixed</v>
      </c>
      <c r="Y165" s="5" t="str">
        <f t="shared" si="25"/>
        <v>mixed</v>
      </c>
      <c r="Z165" s="5" t="str">
        <f t="shared" si="26"/>
        <v>PASS</v>
      </c>
    </row>
    <row r="166" spans="6:26">
      <c r="F166" s="5">
        <f>Q4_SQL_Error_Card_Repetition!A165</f>
        <v>4899</v>
      </c>
      <c r="G166" s="5">
        <f>Q4_SQL_Error_Card_Repetition!E165</f>
        <v>10</v>
      </c>
      <c r="H166" s="5" t="str">
        <f>Q4_SQL_Error_Card_Repetition!F165</f>
        <v>Online Transaction</v>
      </c>
      <c r="I166" s="5">
        <f>Q4_SQL_Error_Card_Repetition!K165</f>
        <v>72</v>
      </c>
      <c r="J166" s="5">
        <f>COUNTIFS(Q4_Validation_Base!A:A,F166,Q4_Validation_Base!B:B,G166,Q4_Validation_Base!C:C,H166)</f>
        <v>72</v>
      </c>
      <c r="K166" s="5" t="str">
        <f t="shared" si="27"/>
        <v>PASS</v>
      </c>
      <c r="L166" s="5">
        <f>Q4_SQL_Error_Card_Repetition!M165</f>
        <v>23</v>
      </c>
      <c r="M166" s="1">
        <f>COUNTIFS(Q4_Validation_Base!A:A,F166,Q4_Validation_Base!B:B,G166,Q4_Validation_Base!C:C,H166,Q4_Validation_Base!F:F,"&gt;=2")</f>
        <v>23</v>
      </c>
      <c r="N166" s="5" t="str">
        <f t="shared" si="20"/>
        <v>PASS</v>
      </c>
      <c r="O166" s="6">
        <f>Q4_SQL_Error_Card_Repetition!N165</f>
        <v>1.5</v>
      </c>
      <c r="P166" s="15">
        <f>SUMIFS(Q4_Validation_Base!F:F,Q4_Validation_Base!A:A,F166,Q4_Validation_Base!B:B,G166,Q4_Validation_Base!C:C,H166)/J166</f>
        <v>1.5</v>
      </c>
      <c r="Q166" s="5" t="str">
        <f t="shared" si="21"/>
        <v>PASS</v>
      </c>
      <c r="R166" s="5">
        <f>Q4_SQL_Error_Card_Repetition!O165</f>
        <v>31.944400000000002</v>
      </c>
      <c r="S166" s="8">
        <f t="shared" si="22"/>
        <v>31.944444444444443</v>
      </c>
      <c r="T166" s="5" t="str">
        <f t="shared" si="23"/>
        <v>PASS</v>
      </c>
      <c r="U166" s="5">
        <f>Q4_SQL_Error_Card_Repetition!Q165</f>
        <v>5.5556000000000001</v>
      </c>
      <c r="V166" s="8">
        <f>_xlfn.MAXIFS(Q4_Validation_Base!F:F,Q4_Validation_Base!A:A,F166,Q4_Validation_Base!B:B,G166,Q4_Validation_Base!C:C,H166)/SUMIFS(Q4_Validation_Base!F:F,Q4_Validation_Base!A:A,F166,Q4_Validation_Base!B:B,G166,Q4_Validation_Base!C:C,H166)*100</f>
        <v>5.5555555555555554</v>
      </c>
      <c r="W166" s="5" t="str">
        <f t="shared" si="24"/>
        <v>PASS</v>
      </c>
      <c r="X166" s="5" t="str">
        <f>Q4_SQL_Error_Card_Repetition!R165</f>
        <v>mixed</v>
      </c>
      <c r="Y166" s="5" t="str">
        <f t="shared" si="25"/>
        <v>mixed</v>
      </c>
      <c r="Z166" s="5" t="str">
        <f t="shared" si="26"/>
        <v>PASS</v>
      </c>
    </row>
    <row r="167" spans="6:26">
      <c r="F167" s="5">
        <f>Q4_SQL_Error_Card_Repetition!A166</f>
        <v>4900</v>
      </c>
      <c r="G167" s="5">
        <f>Q4_SQL_Error_Card_Repetition!E166</f>
        <v>1</v>
      </c>
      <c r="H167" s="5" t="str">
        <f>Q4_SQL_Error_Card_Repetition!F166</f>
        <v>Online Transaction</v>
      </c>
      <c r="I167" s="5">
        <f>Q4_SQL_Error_Card_Repetition!K166</f>
        <v>50</v>
      </c>
      <c r="J167" s="5">
        <f>COUNTIFS(Q4_Validation_Base!A:A,F167,Q4_Validation_Base!B:B,G167,Q4_Validation_Base!C:C,H167)</f>
        <v>50</v>
      </c>
      <c r="K167" s="5" t="str">
        <f t="shared" si="27"/>
        <v>PASS</v>
      </c>
      <c r="L167" s="5">
        <f>Q4_SQL_Error_Card_Repetition!M166</f>
        <v>12</v>
      </c>
      <c r="M167" s="1">
        <f>COUNTIFS(Q4_Validation_Base!A:A,F167,Q4_Validation_Base!B:B,G167,Q4_Validation_Base!C:C,H167,Q4_Validation_Base!F:F,"&gt;=2")</f>
        <v>12</v>
      </c>
      <c r="N167" s="5" t="str">
        <f t="shared" si="20"/>
        <v>PASS</v>
      </c>
      <c r="O167" s="6">
        <f>Q4_SQL_Error_Card_Repetition!N166</f>
        <v>1.5</v>
      </c>
      <c r="P167" s="15">
        <f>SUMIFS(Q4_Validation_Base!F:F,Q4_Validation_Base!A:A,F167,Q4_Validation_Base!B:B,G167,Q4_Validation_Base!C:C,H167)/J167</f>
        <v>1.5</v>
      </c>
      <c r="Q167" s="5" t="str">
        <f t="shared" si="21"/>
        <v>PASS</v>
      </c>
      <c r="R167" s="5">
        <f>Q4_SQL_Error_Card_Repetition!O166</f>
        <v>24</v>
      </c>
      <c r="S167" s="8">
        <f t="shared" si="22"/>
        <v>24</v>
      </c>
      <c r="T167" s="5" t="str">
        <f t="shared" si="23"/>
        <v>PASS</v>
      </c>
      <c r="U167" s="5">
        <f>Q4_SQL_Error_Card_Repetition!Q166</f>
        <v>6.6666999999999996</v>
      </c>
      <c r="V167" s="8">
        <f>_xlfn.MAXIFS(Q4_Validation_Base!F:F,Q4_Validation_Base!A:A,F167,Q4_Validation_Base!B:B,G167,Q4_Validation_Base!C:C,H167)/SUMIFS(Q4_Validation_Base!F:F,Q4_Validation_Base!A:A,F167,Q4_Validation_Base!B:B,G167,Q4_Validation_Base!C:C,H167)*100</f>
        <v>6.666666666666667</v>
      </c>
      <c r="W167" s="5" t="str">
        <f t="shared" si="24"/>
        <v>PASS</v>
      </c>
      <c r="X167" s="5" t="str">
        <f>Q4_SQL_Error_Card_Repetition!R166</f>
        <v>mixed</v>
      </c>
      <c r="Y167" s="5" t="str">
        <f t="shared" si="25"/>
        <v>mixed</v>
      </c>
      <c r="Z167" s="5" t="str">
        <f t="shared" si="26"/>
        <v>PASS</v>
      </c>
    </row>
    <row r="168" spans="6:26">
      <c r="F168" s="5">
        <f>Q4_SQL_Error_Card_Repetition!A167</f>
        <v>5311</v>
      </c>
      <c r="G168" s="5">
        <f>Q4_SQL_Error_Card_Repetition!E167</f>
        <v>4</v>
      </c>
      <c r="H168" s="5" t="str">
        <f>Q4_SQL_Error_Card_Repetition!F167</f>
        <v>Online Transaction</v>
      </c>
      <c r="I168" s="5">
        <f>Q4_SQL_Error_Card_Repetition!K167</f>
        <v>42</v>
      </c>
      <c r="J168" s="5">
        <f>COUNTIFS(Q4_Validation_Base!A:A,F168,Q4_Validation_Base!B:B,G168,Q4_Validation_Base!C:C,H168)</f>
        <v>42</v>
      </c>
      <c r="K168" s="5" t="str">
        <f t="shared" si="27"/>
        <v>PASS</v>
      </c>
      <c r="L168" s="5">
        <f>Q4_SQL_Error_Card_Repetition!M167</f>
        <v>9</v>
      </c>
      <c r="M168" s="1">
        <f>COUNTIFS(Q4_Validation_Base!A:A,F168,Q4_Validation_Base!B:B,G168,Q4_Validation_Base!C:C,H168,Q4_Validation_Base!F:F,"&gt;=2")</f>
        <v>9</v>
      </c>
      <c r="N168" s="5" t="str">
        <f t="shared" si="20"/>
        <v>PASS</v>
      </c>
      <c r="O168" s="6">
        <f>Q4_SQL_Error_Card_Repetition!N167</f>
        <v>1.5</v>
      </c>
      <c r="P168" s="15">
        <f>SUMIFS(Q4_Validation_Base!F:F,Q4_Validation_Base!A:A,F168,Q4_Validation_Base!B:B,G168,Q4_Validation_Base!C:C,H168)/J168</f>
        <v>1.5</v>
      </c>
      <c r="Q168" s="5" t="str">
        <f t="shared" si="21"/>
        <v>PASS</v>
      </c>
      <c r="R168" s="5">
        <f>Q4_SQL_Error_Card_Repetition!O167</f>
        <v>21.428599999999999</v>
      </c>
      <c r="S168" s="8">
        <f t="shared" si="22"/>
        <v>21.428571428571427</v>
      </c>
      <c r="T168" s="5" t="str">
        <f t="shared" si="23"/>
        <v>PASS</v>
      </c>
      <c r="U168" s="5">
        <f>Q4_SQL_Error_Card_Repetition!Q167</f>
        <v>11.1111</v>
      </c>
      <c r="V168" s="8">
        <f>_xlfn.MAXIFS(Q4_Validation_Base!F:F,Q4_Validation_Base!A:A,F168,Q4_Validation_Base!B:B,G168,Q4_Validation_Base!C:C,H168)/SUMIFS(Q4_Validation_Base!F:F,Q4_Validation_Base!A:A,F168,Q4_Validation_Base!B:B,G168,Q4_Validation_Base!C:C,H168)*100</f>
        <v>11.111111111111111</v>
      </c>
      <c r="W168" s="5" t="str">
        <f t="shared" si="24"/>
        <v>PASS</v>
      </c>
      <c r="X168" s="5" t="str">
        <f>Q4_SQL_Error_Card_Repetition!R167</f>
        <v>mixed</v>
      </c>
      <c r="Y168" s="5" t="str">
        <f t="shared" si="25"/>
        <v>mixed</v>
      </c>
      <c r="Z168" s="5" t="str">
        <f t="shared" si="26"/>
        <v>PASS</v>
      </c>
    </row>
    <row r="169" spans="6:26">
      <c r="F169" s="5">
        <f>Q4_SQL_Error_Card_Repetition!A168</f>
        <v>5300</v>
      </c>
      <c r="G169" s="5">
        <f>Q4_SQL_Error_Card_Repetition!E168</f>
        <v>21</v>
      </c>
      <c r="H169" s="5" t="str">
        <f>Q4_SQL_Error_Card_Repetition!F168</f>
        <v>Chip Transaction</v>
      </c>
      <c r="I169" s="5">
        <f>Q4_SQL_Error_Card_Repetition!K168</f>
        <v>97</v>
      </c>
      <c r="J169" s="5">
        <f>COUNTIFS(Q4_Validation_Base!A:A,F169,Q4_Validation_Base!B:B,G169,Q4_Validation_Base!C:C,H169)</f>
        <v>97</v>
      </c>
      <c r="K169" s="5" t="str">
        <f t="shared" si="27"/>
        <v>PASS</v>
      </c>
      <c r="L169" s="5">
        <f>Q4_SQL_Error_Card_Repetition!M168</f>
        <v>25</v>
      </c>
      <c r="M169" s="1">
        <f>COUNTIFS(Q4_Validation_Base!A:A,F169,Q4_Validation_Base!B:B,G169,Q4_Validation_Base!C:C,H169,Q4_Validation_Base!F:F,"&gt;=2")</f>
        <v>25</v>
      </c>
      <c r="N169" s="5" t="str">
        <f t="shared" si="20"/>
        <v>PASS</v>
      </c>
      <c r="O169" s="6">
        <f>Q4_SQL_Error_Card_Repetition!N168</f>
        <v>1.4947999999999999</v>
      </c>
      <c r="P169" s="15">
        <f>SUMIFS(Q4_Validation_Base!F:F,Q4_Validation_Base!A:A,F169,Q4_Validation_Base!B:B,G169,Q4_Validation_Base!C:C,H169)/J169</f>
        <v>1.4948453608247423</v>
      </c>
      <c r="Q169" s="5" t="str">
        <f t="shared" si="21"/>
        <v>PASS</v>
      </c>
      <c r="R169" s="5">
        <f>Q4_SQL_Error_Card_Repetition!O168</f>
        <v>25.773199999999999</v>
      </c>
      <c r="S169" s="8">
        <f t="shared" si="22"/>
        <v>25.773195876288657</v>
      </c>
      <c r="T169" s="5" t="str">
        <f t="shared" si="23"/>
        <v>PASS</v>
      </c>
      <c r="U169" s="5">
        <f>Q4_SQL_Error_Card_Repetition!Q168</f>
        <v>5.5171999999999999</v>
      </c>
      <c r="V169" s="8">
        <f>_xlfn.MAXIFS(Q4_Validation_Base!F:F,Q4_Validation_Base!A:A,F169,Q4_Validation_Base!B:B,G169,Q4_Validation_Base!C:C,H169)/SUMIFS(Q4_Validation_Base!F:F,Q4_Validation_Base!A:A,F169,Q4_Validation_Base!B:B,G169,Q4_Validation_Base!C:C,H169)*100</f>
        <v>5.5172413793103452</v>
      </c>
      <c r="W169" s="5" t="str">
        <f t="shared" si="24"/>
        <v>PASS</v>
      </c>
      <c r="X169" s="5" t="str">
        <f>Q4_SQL_Error_Card_Repetition!R168</f>
        <v>low-repeat</v>
      </c>
      <c r="Y169" s="5" t="str">
        <f t="shared" si="25"/>
        <v>low-repeat</v>
      </c>
      <c r="Z169" s="5" t="str">
        <f t="shared" si="26"/>
        <v>PASS</v>
      </c>
    </row>
    <row r="170" spans="6:26">
      <c r="F170" s="5">
        <f>Q4_SQL_Error_Card_Repetition!A169</f>
        <v>4900</v>
      </c>
      <c r="G170" s="5">
        <f>Q4_SQL_Error_Card_Repetition!E169</f>
        <v>16</v>
      </c>
      <c r="H170" s="5" t="str">
        <f>Q4_SQL_Error_Card_Repetition!F169</f>
        <v>Chip Transaction</v>
      </c>
      <c r="I170" s="5">
        <f>Q4_SQL_Error_Card_Repetition!K169</f>
        <v>71</v>
      </c>
      <c r="J170" s="5">
        <f>COUNTIFS(Q4_Validation_Base!A:A,F170,Q4_Validation_Base!B:B,G170,Q4_Validation_Base!C:C,H170)</f>
        <v>71</v>
      </c>
      <c r="K170" s="5" t="str">
        <f t="shared" si="27"/>
        <v>PASS</v>
      </c>
      <c r="L170" s="5">
        <f>Q4_SQL_Error_Card_Repetition!M169</f>
        <v>21</v>
      </c>
      <c r="M170" s="1">
        <f>COUNTIFS(Q4_Validation_Base!A:A,F170,Q4_Validation_Base!B:B,G170,Q4_Validation_Base!C:C,H170,Q4_Validation_Base!F:F,"&gt;=2")</f>
        <v>21</v>
      </c>
      <c r="N170" s="5" t="str">
        <f t="shared" si="20"/>
        <v>PASS</v>
      </c>
      <c r="O170" s="6">
        <f>Q4_SQL_Error_Card_Repetition!N169</f>
        <v>1.4930000000000001</v>
      </c>
      <c r="P170" s="15">
        <f>SUMIFS(Q4_Validation_Base!F:F,Q4_Validation_Base!A:A,F170,Q4_Validation_Base!B:B,G170,Q4_Validation_Base!C:C,H170)/J170</f>
        <v>1.4929577464788732</v>
      </c>
      <c r="Q170" s="5" t="str">
        <f t="shared" si="21"/>
        <v>PASS</v>
      </c>
      <c r="R170" s="5">
        <f>Q4_SQL_Error_Card_Repetition!O169</f>
        <v>29.577500000000001</v>
      </c>
      <c r="S170" s="8">
        <f t="shared" si="22"/>
        <v>29.577464788732392</v>
      </c>
      <c r="T170" s="5" t="str">
        <f t="shared" si="23"/>
        <v>PASS</v>
      </c>
      <c r="U170" s="5">
        <f>Q4_SQL_Error_Card_Repetition!Q169</f>
        <v>3.7736000000000001</v>
      </c>
      <c r="V170" s="8">
        <f>_xlfn.MAXIFS(Q4_Validation_Base!F:F,Q4_Validation_Base!A:A,F170,Q4_Validation_Base!B:B,G170,Q4_Validation_Base!C:C,H170)/SUMIFS(Q4_Validation_Base!F:F,Q4_Validation_Base!A:A,F170,Q4_Validation_Base!B:B,G170,Q4_Validation_Base!C:C,H170)*100</f>
        <v>3.7735849056603774</v>
      </c>
      <c r="W170" s="5" t="str">
        <f t="shared" si="24"/>
        <v>PASS</v>
      </c>
      <c r="X170" s="5" t="str">
        <f>Q4_SQL_Error_Card_Repetition!R169</f>
        <v>low-repeat</v>
      </c>
      <c r="Y170" s="5" t="str">
        <f t="shared" si="25"/>
        <v>low-repeat</v>
      </c>
      <c r="Z170" s="5" t="str">
        <f t="shared" si="26"/>
        <v>PASS</v>
      </c>
    </row>
    <row r="171" spans="6:26">
      <c r="F171" s="5">
        <f>Q4_SQL_Error_Card_Repetition!A170</f>
        <v>4899</v>
      </c>
      <c r="G171" s="5">
        <f>Q4_SQL_Error_Card_Repetition!E170</f>
        <v>4</v>
      </c>
      <c r="H171" s="5" t="str">
        <f>Q4_SQL_Error_Card_Repetition!F170</f>
        <v>Online Transaction</v>
      </c>
      <c r="I171" s="5">
        <f>Q4_SQL_Error_Card_Repetition!K170</f>
        <v>53</v>
      </c>
      <c r="J171" s="5">
        <f>COUNTIFS(Q4_Validation_Base!A:A,F171,Q4_Validation_Base!B:B,G171,Q4_Validation_Base!C:C,H171)</f>
        <v>53</v>
      </c>
      <c r="K171" s="5" t="str">
        <f t="shared" si="27"/>
        <v>PASS</v>
      </c>
      <c r="L171" s="5">
        <f>Q4_SQL_Error_Card_Repetition!M170</f>
        <v>17</v>
      </c>
      <c r="M171" s="1">
        <f>COUNTIFS(Q4_Validation_Base!A:A,F171,Q4_Validation_Base!B:B,G171,Q4_Validation_Base!C:C,H171,Q4_Validation_Base!F:F,"&gt;=2")</f>
        <v>17</v>
      </c>
      <c r="N171" s="5" t="str">
        <f t="shared" si="20"/>
        <v>PASS</v>
      </c>
      <c r="O171" s="6">
        <f>Q4_SQL_Error_Card_Repetition!N170</f>
        <v>1.4905999999999999</v>
      </c>
      <c r="P171" s="15">
        <f>SUMIFS(Q4_Validation_Base!F:F,Q4_Validation_Base!A:A,F171,Q4_Validation_Base!B:B,G171,Q4_Validation_Base!C:C,H171)/J171</f>
        <v>1.4905660377358489</v>
      </c>
      <c r="Q171" s="5" t="str">
        <f t="shared" si="21"/>
        <v>PASS</v>
      </c>
      <c r="R171" s="5">
        <f>Q4_SQL_Error_Card_Repetition!O170</f>
        <v>32.075499999999998</v>
      </c>
      <c r="S171" s="8">
        <f t="shared" si="22"/>
        <v>32.075471698113205</v>
      </c>
      <c r="T171" s="5" t="str">
        <f t="shared" si="23"/>
        <v>PASS</v>
      </c>
      <c r="U171" s="5">
        <f>Q4_SQL_Error_Card_Repetition!Q170</f>
        <v>6.3291000000000004</v>
      </c>
      <c r="V171" s="8">
        <f>_xlfn.MAXIFS(Q4_Validation_Base!F:F,Q4_Validation_Base!A:A,F171,Q4_Validation_Base!B:B,G171,Q4_Validation_Base!C:C,H171)/SUMIFS(Q4_Validation_Base!F:F,Q4_Validation_Base!A:A,F171,Q4_Validation_Base!B:B,G171,Q4_Validation_Base!C:C,H171)*100</f>
        <v>6.3291139240506329</v>
      </c>
      <c r="W171" s="5" t="str">
        <f t="shared" si="24"/>
        <v>PASS</v>
      </c>
      <c r="X171" s="5" t="str">
        <f>Q4_SQL_Error_Card_Repetition!R170</f>
        <v>low-repeat</v>
      </c>
      <c r="Y171" s="5" t="str">
        <f t="shared" si="25"/>
        <v>low-repeat</v>
      </c>
      <c r="Z171" s="5" t="str">
        <f t="shared" si="26"/>
        <v>PASS</v>
      </c>
    </row>
    <row r="172" spans="6:26">
      <c r="F172" s="5">
        <f>Q4_SQL_Error_Card_Repetition!A171</f>
        <v>4814</v>
      </c>
      <c r="G172" s="5">
        <f>Q4_SQL_Error_Card_Repetition!E171</f>
        <v>20</v>
      </c>
      <c r="H172" s="5" t="str">
        <f>Q4_SQL_Error_Card_Repetition!F171</f>
        <v>Online Transaction</v>
      </c>
      <c r="I172" s="5">
        <f>Q4_SQL_Error_Card_Repetition!K171</f>
        <v>72</v>
      </c>
      <c r="J172" s="5">
        <f>COUNTIFS(Q4_Validation_Base!A:A,F172,Q4_Validation_Base!B:B,G172,Q4_Validation_Base!C:C,H172)</f>
        <v>72</v>
      </c>
      <c r="K172" s="5" t="str">
        <f t="shared" si="27"/>
        <v>PASS</v>
      </c>
      <c r="L172" s="5">
        <f>Q4_SQL_Error_Card_Repetition!M171</f>
        <v>18</v>
      </c>
      <c r="M172" s="1">
        <f>COUNTIFS(Q4_Validation_Base!A:A,F172,Q4_Validation_Base!B:B,G172,Q4_Validation_Base!C:C,H172,Q4_Validation_Base!F:F,"&gt;=2")</f>
        <v>18</v>
      </c>
      <c r="N172" s="5" t="str">
        <f t="shared" si="20"/>
        <v>PASS</v>
      </c>
      <c r="O172" s="6">
        <f>Q4_SQL_Error_Card_Repetition!N171</f>
        <v>1.4861</v>
      </c>
      <c r="P172" s="15">
        <f>SUMIFS(Q4_Validation_Base!F:F,Q4_Validation_Base!A:A,F172,Q4_Validation_Base!B:B,G172,Q4_Validation_Base!C:C,H172)/J172</f>
        <v>1.4861111111111112</v>
      </c>
      <c r="Q172" s="5" t="str">
        <f t="shared" si="21"/>
        <v>PASS</v>
      </c>
      <c r="R172" s="5">
        <f>Q4_SQL_Error_Card_Repetition!O171</f>
        <v>25</v>
      </c>
      <c r="S172" s="8">
        <f t="shared" si="22"/>
        <v>25</v>
      </c>
      <c r="T172" s="5" t="str">
        <f t="shared" si="23"/>
        <v>PASS</v>
      </c>
      <c r="U172" s="5">
        <f>Q4_SQL_Error_Card_Repetition!Q171</f>
        <v>5.6074999999999999</v>
      </c>
      <c r="V172" s="8">
        <f>_xlfn.MAXIFS(Q4_Validation_Base!F:F,Q4_Validation_Base!A:A,F172,Q4_Validation_Base!B:B,G172,Q4_Validation_Base!C:C,H172)/SUMIFS(Q4_Validation_Base!F:F,Q4_Validation_Base!A:A,F172,Q4_Validation_Base!B:B,G172,Q4_Validation_Base!C:C,H172)*100</f>
        <v>5.6074766355140184</v>
      </c>
      <c r="W172" s="5" t="str">
        <f t="shared" si="24"/>
        <v>PASS</v>
      </c>
      <c r="X172" s="5" t="str">
        <f>Q4_SQL_Error_Card_Repetition!R171</f>
        <v>low-repeat</v>
      </c>
      <c r="Y172" s="5" t="str">
        <f t="shared" si="25"/>
        <v>low-repeat</v>
      </c>
      <c r="Z172" s="5" t="str">
        <f t="shared" si="26"/>
        <v>PASS</v>
      </c>
    </row>
    <row r="173" spans="6:26">
      <c r="F173" s="5">
        <f>Q4_SQL_Error_Card_Repetition!A172</f>
        <v>6300</v>
      </c>
      <c r="G173" s="5">
        <f>Q4_SQL_Error_Card_Repetition!E172</f>
        <v>14</v>
      </c>
      <c r="H173" s="5" t="str">
        <f>Q4_SQL_Error_Card_Repetition!F172</f>
        <v>Online Transaction</v>
      </c>
      <c r="I173" s="5">
        <f>Q4_SQL_Error_Card_Repetition!K172</f>
        <v>31</v>
      </c>
      <c r="J173" s="5">
        <f>COUNTIFS(Q4_Validation_Base!A:A,F173,Q4_Validation_Base!B:B,G173,Q4_Validation_Base!C:C,H173)</f>
        <v>31</v>
      </c>
      <c r="K173" s="5" t="str">
        <f t="shared" si="27"/>
        <v>PASS</v>
      </c>
      <c r="L173" s="5">
        <f>Q4_SQL_Error_Card_Repetition!M172</f>
        <v>9</v>
      </c>
      <c r="M173" s="1">
        <f>COUNTIFS(Q4_Validation_Base!A:A,F173,Q4_Validation_Base!B:B,G173,Q4_Validation_Base!C:C,H173,Q4_Validation_Base!F:F,"&gt;=2")</f>
        <v>9</v>
      </c>
      <c r="N173" s="5" t="str">
        <f t="shared" si="20"/>
        <v>PASS</v>
      </c>
      <c r="O173" s="6">
        <f>Q4_SQL_Error_Card_Repetition!N172</f>
        <v>1.4839</v>
      </c>
      <c r="P173" s="15">
        <f>SUMIFS(Q4_Validation_Base!F:F,Q4_Validation_Base!A:A,F173,Q4_Validation_Base!B:B,G173,Q4_Validation_Base!C:C,H173)/J173</f>
        <v>1.4838709677419355</v>
      </c>
      <c r="Q173" s="5" t="str">
        <f t="shared" si="21"/>
        <v>PASS</v>
      </c>
      <c r="R173" s="5">
        <f>Q4_SQL_Error_Card_Repetition!O172</f>
        <v>29.032299999999999</v>
      </c>
      <c r="S173" s="8">
        <f t="shared" si="22"/>
        <v>29.032258064516132</v>
      </c>
      <c r="T173" s="5" t="str">
        <f t="shared" si="23"/>
        <v>PASS</v>
      </c>
      <c r="U173" s="5">
        <f>Q4_SQL_Error_Card_Repetition!Q172</f>
        <v>13.0435</v>
      </c>
      <c r="V173" s="8">
        <f>_xlfn.MAXIFS(Q4_Validation_Base!F:F,Q4_Validation_Base!A:A,F173,Q4_Validation_Base!B:B,G173,Q4_Validation_Base!C:C,H173)/SUMIFS(Q4_Validation_Base!F:F,Q4_Validation_Base!A:A,F173,Q4_Validation_Base!B:B,G173,Q4_Validation_Base!C:C,H173)*100</f>
        <v>13.043478260869565</v>
      </c>
      <c r="W173" s="5" t="str">
        <f t="shared" si="24"/>
        <v>PASS</v>
      </c>
      <c r="X173" s="5" t="str">
        <f>Q4_SQL_Error_Card_Repetition!R172</f>
        <v>low-repeat</v>
      </c>
      <c r="Y173" s="5" t="str">
        <f t="shared" si="25"/>
        <v>low-repeat</v>
      </c>
      <c r="Z173" s="5" t="str">
        <f t="shared" si="26"/>
        <v>PASS</v>
      </c>
    </row>
    <row r="174" spans="6:26">
      <c r="F174" s="5">
        <f>Q4_SQL_Error_Card_Repetition!A173</f>
        <v>4814</v>
      </c>
      <c r="G174" s="5">
        <f>Q4_SQL_Error_Card_Repetition!E173</f>
        <v>5</v>
      </c>
      <c r="H174" s="5" t="str">
        <f>Q4_SQL_Error_Card_Repetition!F173</f>
        <v>Online Transaction</v>
      </c>
      <c r="I174" s="5">
        <f>Q4_SQL_Error_Card_Repetition!K173</f>
        <v>91</v>
      </c>
      <c r="J174" s="5">
        <f>COUNTIFS(Q4_Validation_Base!A:A,F174,Q4_Validation_Base!B:B,G174,Q4_Validation_Base!C:C,H174)</f>
        <v>91</v>
      </c>
      <c r="K174" s="5" t="str">
        <f t="shared" si="27"/>
        <v>PASS</v>
      </c>
      <c r="L174" s="5">
        <f>Q4_SQL_Error_Card_Repetition!M173</f>
        <v>26</v>
      </c>
      <c r="M174" s="1">
        <f>COUNTIFS(Q4_Validation_Base!A:A,F174,Q4_Validation_Base!B:B,G174,Q4_Validation_Base!C:C,H174,Q4_Validation_Base!F:F,"&gt;=2")</f>
        <v>26</v>
      </c>
      <c r="N174" s="5" t="str">
        <f t="shared" si="20"/>
        <v>PASS</v>
      </c>
      <c r="O174" s="6">
        <f>Q4_SQL_Error_Card_Repetition!N173</f>
        <v>1.4835</v>
      </c>
      <c r="P174" s="15">
        <f>SUMIFS(Q4_Validation_Base!F:F,Q4_Validation_Base!A:A,F174,Q4_Validation_Base!B:B,G174,Q4_Validation_Base!C:C,H174)/J174</f>
        <v>1.4835164835164836</v>
      </c>
      <c r="Q174" s="5" t="str">
        <f t="shared" si="21"/>
        <v>PASS</v>
      </c>
      <c r="R174" s="5">
        <f>Q4_SQL_Error_Card_Repetition!O173</f>
        <v>28.571400000000001</v>
      </c>
      <c r="S174" s="8">
        <f t="shared" si="22"/>
        <v>28.571428571428569</v>
      </c>
      <c r="T174" s="5" t="str">
        <f t="shared" si="23"/>
        <v>PASS</v>
      </c>
      <c r="U174" s="5">
        <f>Q4_SQL_Error_Card_Repetition!Q173</f>
        <v>3.7037</v>
      </c>
      <c r="V174" s="8">
        <f>_xlfn.MAXIFS(Q4_Validation_Base!F:F,Q4_Validation_Base!A:A,F174,Q4_Validation_Base!B:B,G174,Q4_Validation_Base!C:C,H174)/SUMIFS(Q4_Validation_Base!F:F,Q4_Validation_Base!A:A,F174,Q4_Validation_Base!B:B,G174,Q4_Validation_Base!C:C,H174)*100</f>
        <v>3.7037037037037033</v>
      </c>
      <c r="W174" s="5" t="str">
        <f t="shared" si="24"/>
        <v>PASS</v>
      </c>
      <c r="X174" s="5" t="str">
        <f>Q4_SQL_Error_Card_Repetition!R173</f>
        <v>low-repeat</v>
      </c>
      <c r="Y174" s="5" t="str">
        <f t="shared" si="25"/>
        <v>low-repeat</v>
      </c>
      <c r="Z174" s="5" t="str">
        <f t="shared" si="26"/>
        <v>PASS</v>
      </c>
    </row>
    <row r="175" spans="6:26">
      <c r="F175" s="5">
        <f>Q4_SQL_Error_Card_Repetition!A174</f>
        <v>5651</v>
      </c>
      <c r="G175" s="5">
        <f>Q4_SQL_Error_Card_Repetition!E174</f>
        <v>13</v>
      </c>
      <c r="H175" s="5" t="str">
        <f>Q4_SQL_Error_Card_Repetition!F174</f>
        <v>Chip Transaction</v>
      </c>
      <c r="I175" s="5">
        <f>Q4_SQL_Error_Card_Repetition!K174</f>
        <v>44</v>
      </c>
      <c r="J175" s="5">
        <f>COUNTIFS(Q4_Validation_Base!A:A,F175,Q4_Validation_Base!B:B,G175,Q4_Validation_Base!C:C,H175)</f>
        <v>44</v>
      </c>
      <c r="K175" s="5" t="str">
        <f t="shared" si="27"/>
        <v>PASS</v>
      </c>
      <c r="L175" s="5">
        <f>Q4_SQL_Error_Card_Repetition!M174</f>
        <v>12</v>
      </c>
      <c r="M175" s="1">
        <f>COUNTIFS(Q4_Validation_Base!A:A,F175,Q4_Validation_Base!B:B,G175,Q4_Validation_Base!C:C,H175,Q4_Validation_Base!F:F,"&gt;=2")</f>
        <v>12</v>
      </c>
      <c r="N175" s="5" t="str">
        <f t="shared" si="20"/>
        <v>PASS</v>
      </c>
      <c r="O175" s="6">
        <f>Q4_SQL_Error_Card_Repetition!N174</f>
        <v>1.4773000000000001</v>
      </c>
      <c r="P175" s="15">
        <f>SUMIFS(Q4_Validation_Base!F:F,Q4_Validation_Base!A:A,F175,Q4_Validation_Base!B:B,G175,Q4_Validation_Base!C:C,H175)/J175</f>
        <v>1.4772727272727273</v>
      </c>
      <c r="Q175" s="5" t="str">
        <f t="shared" si="21"/>
        <v>PASS</v>
      </c>
      <c r="R175" s="5">
        <f>Q4_SQL_Error_Card_Repetition!O174</f>
        <v>27.2727</v>
      </c>
      <c r="S175" s="8">
        <f t="shared" si="22"/>
        <v>27.27272727272727</v>
      </c>
      <c r="T175" s="5" t="str">
        <f t="shared" si="23"/>
        <v>PASS</v>
      </c>
      <c r="U175" s="5">
        <f>Q4_SQL_Error_Card_Repetition!Q174</f>
        <v>13.8462</v>
      </c>
      <c r="V175" s="8">
        <f>_xlfn.MAXIFS(Q4_Validation_Base!F:F,Q4_Validation_Base!A:A,F175,Q4_Validation_Base!B:B,G175,Q4_Validation_Base!C:C,H175)/SUMIFS(Q4_Validation_Base!F:F,Q4_Validation_Base!A:A,F175,Q4_Validation_Base!B:B,G175,Q4_Validation_Base!C:C,H175)*100</f>
        <v>13.846153846153847</v>
      </c>
      <c r="W175" s="5" t="str">
        <f t="shared" si="24"/>
        <v>PASS</v>
      </c>
      <c r="X175" s="5" t="str">
        <f>Q4_SQL_Error_Card_Repetition!R174</f>
        <v>low-repeat</v>
      </c>
      <c r="Y175" s="5" t="str">
        <f t="shared" si="25"/>
        <v>low-repeat</v>
      </c>
      <c r="Z175" s="5" t="str">
        <f t="shared" si="26"/>
        <v>PASS</v>
      </c>
    </row>
    <row r="176" spans="6:26">
      <c r="F176" s="5">
        <f>Q4_SQL_Error_Card_Repetition!A175</f>
        <v>4900</v>
      </c>
      <c r="G176" s="5">
        <f>Q4_SQL_Error_Card_Repetition!E175</f>
        <v>12</v>
      </c>
      <c r="H176" s="5" t="str">
        <f>Q4_SQL_Error_Card_Repetition!F175</f>
        <v>Chip Transaction</v>
      </c>
      <c r="I176" s="5">
        <f>Q4_SQL_Error_Card_Repetition!K175</f>
        <v>84</v>
      </c>
      <c r="J176" s="5">
        <f>COUNTIFS(Q4_Validation_Base!A:A,F176,Q4_Validation_Base!B:B,G176,Q4_Validation_Base!C:C,H176)</f>
        <v>84</v>
      </c>
      <c r="K176" s="5" t="str">
        <f t="shared" si="27"/>
        <v>PASS</v>
      </c>
      <c r="L176" s="5">
        <f>Q4_SQL_Error_Card_Repetition!M175</f>
        <v>30</v>
      </c>
      <c r="M176" s="1">
        <f>COUNTIFS(Q4_Validation_Base!A:A,F176,Q4_Validation_Base!B:B,G176,Q4_Validation_Base!C:C,H176,Q4_Validation_Base!F:F,"&gt;=2")</f>
        <v>30</v>
      </c>
      <c r="N176" s="5" t="str">
        <f t="shared" si="20"/>
        <v>PASS</v>
      </c>
      <c r="O176" s="6">
        <f>Q4_SQL_Error_Card_Repetition!N175</f>
        <v>1.4762</v>
      </c>
      <c r="P176" s="15">
        <f>SUMIFS(Q4_Validation_Base!F:F,Q4_Validation_Base!A:A,F176,Q4_Validation_Base!B:B,G176,Q4_Validation_Base!C:C,H176)/J176</f>
        <v>1.4761904761904763</v>
      </c>
      <c r="Q176" s="5" t="str">
        <f t="shared" si="21"/>
        <v>PASS</v>
      </c>
      <c r="R176" s="5">
        <f>Q4_SQL_Error_Card_Repetition!O175</f>
        <v>35.714300000000001</v>
      </c>
      <c r="S176" s="8">
        <f t="shared" si="22"/>
        <v>35.714285714285715</v>
      </c>
      <c r="T176" s="5" t="str">
        <f t="shared" si="23"/>
        <v>PASS</v>
      </c>
      <c r="U176" s="5">
        <f>Q4_SQL_Error_Card_Repetition!Q175</f>
        <v>4.0323000000000002</v>
      </c>
      <c r="V176" s="8">
        <f>_xlfn.MAXIFS(Q4_Validation_Base!F:F,Q4_Validation_Base!A:A,F176,Q4_Validation_Base!B:B,G176,Q4_Validation_Base!C:C,H176)/SUMIFS(Q4_Validation_Base!F:F,Q4_Validation_Base!A:A,F176,Q4_Validation_Base!B:B,G176,Q4_Validation_Base!C:C,H176)*100</f>
        <v>4.032258064516129</v>
      </c>
      <c r="W176" s="5" t="str">
        <f t="shared" si="24"/>
        <v>PASS</v>
      </c>
      <c r="X176" s="5" t="str">
        <f>Q4_SQL_Error_Card_Repetition!R175</f>
        <v>low-repeat</v>
      </c>
      <c r="Y176" s="5" t="str">
        <f t="shared" si="25"/>
        <v>low-repeat</v>
      </c>
      <c r="Z176" s="5" t="str">
        <f t="shared" si="26"/>
        <v>PASS</v>
      </c>
    </row>
    <row r="177" spans="6:26">
      <c r="F177" s="5">
        <f>Q4_SQL_Error_Card_Repetition!A176</f>
        <v>4814</v>
      </c>
      <c r="G177" s="5">
        <f>Q4_SQL_Error_Card_Repetition!E176</f>
        <v>15</v>
      </c>
      <c r="H177" s="5" t="str">
        <f>Q4_SQL_Error_Card_Repetition!F176</f>
        <v>Online Transaction</v>
      </c>
      <c r="I177" s="5">
        <f>Q4_SQL_Error_Card_Repetition!K176</f>
        <v>124</v>
      </c>
      <c r="J177" s="5">
        <f>COUNTIFS(Q4_Validation_Base!A:A,F177,Q4_Validation_Base!B:B,G177,Q4_Validation_Base!C:C,H177)</f>
        <v>124</v>
      </c>
      <c r="K177" s="5" t="str">
        <f t="shared" si="27"/>
        <v>PASS</v>
      </c>
      <c r="L177" s="5">
        <f>Q4_SQL_Error_Card_Repetition!M176</f>
        <v>34</v>
      </c>
      <c r="M177" s="1">
        <f>COUNTIFS(Q4_Validation_Base!A:A,F177,Q4_Validation_Base!B:B,G177,Q4_Validation_Base!C:C,H177,Q4_Validation_Base!F:F,"&gt;=2")</f>
        <v>34</v>
      </c>
      <c r="N177" s="5" t="str">
        <f t="shared" si="20"/>
        <v>PASS</v>
      </c>
      <c r="O177" s="6">
        <f>Q4_SQL_Error_Card_Repetition!N176</f>
        <v>1.4758</v>
      </c>
      <c r="P177" s="15">
        <f>SUMIFS(Q4_Validation_Base!F:F,Q4_Validation_Base!A:A,F177,Q4_Validation_Base!B:B,G177,Q4_Validation_Base!C:C,H177)/J177</f>
        <v>1.4758064516129032</v>
      </c>
      <c r="Q177" s="5" t="str">
        <f t="shared" si="21"/>
        <v>PASS</v>
      </c>
      <c r="R177" s="5">
        <f>Q4_SQL_Error_Card_Repetition!O176</f>
        <v>27.4194</v>
      </c>
      <c r="S177" s="8">
        <f t="shared" si="22"/>
        <v>27.419354838709676</v>
      </c>
      <c r="T177" s="5" t="str">
        <f t="shared" si="23"/>
        <v>PASS</v>
      </c>
      <c r="U177" s="5">
        <f>Q4_SQL_Error_Card_Repetition!Q176</f>
        <v>2.7322000000000002</v>
      </c>
      <c r="V177" s="8">
        <f>_xlfn.MAXIFS(Q4_Validation_Base!F:F,Q4_Validation_Base!A:A,F177,Q4_Validation_Base!B:B,G177,Q4_Validation_Base!C:C,H177)/SUMIFS(Q4_Validation_Base!F:F,Q4_Validation_Base!A:A,F177,Q4_Validation_Base!B:B,G177,Q4_Validation_Base!C:C,H177)*100</f>
        <v>2.7322404371584699</v>
      </c>
      <c r="W177" s="5" t="str">
        <f t="shared" si="24"/>
        <v>PASS</v>
      </c>
      <c r="X177" s="5" t="str">
        <f>Q4_SQL_Error_Card_Repetition!R176</f>
        <v>low-repeat</v>
      </c>
      <c r="Y177" s="5" t="str">
        <f t="shared" si="25"/>
        <v>low-repeat</v>
      </c>
      <c r="Z177" s="5" t="str">
        <f t="shared" si="26"/>
        <v>PASS</v>
      </c>
    </row>
    <row r="178" spans="6:26">
      <c r="F178" s="5">
        <f>Q4_SQL_Error_Card_Repetition!A177</f>
        <v>7922</v>
      </c>
      <c r="G178" s="5">
        <f>Q4_SQL_Error_Card_Repetition!E177</f>
        <v>19</v>
      </c>
      <c r="H178" s="5" t="str">
        <f>Q4_SQL_Error_Card_Repetition!F177</f>
        <v>Swipe Transaction</v>
      </c>
      <c r="I178" s="5">
        <f>Q4_SQL_Error_Card_Repetition!K177</f>
        <v>15</v>
      </c>
      <c r="J178" s="5">
        <f>COUNTIFS(Q4_Validation_Base!A:A,F178,Q4_Validation_Base!B:B,G178,Q4_Validation_Base!C:C,H178)</f>
        <v>15</v>
      </c>
      <c r="K178" s="5" t="str">
        <f t="shared" si="27"/>
        <v>PASS</v>
      </c>
      <c r="L178" s="5">
        <f>Q4_SQL_Error_Card_Repetition!M177</f>
        <v>5</v>
      </c>
      <c r="M178" s="1">
        <f>COUNTIFS(Q4_Validation_Base!A:A,F178,Q4_Validation_Base!B:B,G178,Q4_Validation_Base!C:C,H178,Q4_Validation_Base!F:F,"&gt;=2")</f>
        <v>5</v>
      </c>
      <c r="N178" s="5" t="str">
        <f t="shared" si="20"/>
        <v>PASS</v>
      </c>
      <c r="O178" s="6">
        <f>Q4_SQL_Error_Card_Repetition!N177</f>
        <v>1.4666999999999999</v>
      </c>
      <c r="P178" s="15">
        <f>SUMIFS(Q4_Validation_Base!F:F,Q4_Validation_Base!A:A,F178,Q4_Validation_Base!B:B,G178,Q4_Validation_Base!C:C,H178)/J178</f>
        <v>1.4666666666666666</v>
      </c>
      <c r="Q178" s="5" t="str">
        <f t="shared" si="21"/>
        <v>PASS</v>
      </c>
      <c r="R178" s="5">
        <f>Q4_SQL_Error_Card_Repetition!O177</f>
        <v>33.333300000000001</v>
      </c>
      <c r="S178" s="8">
        <f t="shared" si="22"/>
        <v>33.333333333333329</v>
      </c>
      <c r="T178" s="5" t="str">
        <f t="shared" si="23"/>
        <v>PASS</v>
      </c>
      <c r="U178" s="5">
        <f>Q4_SQL_Error_Card_Repetition!Q177</f>
        <v>13.6364</v>
      </c>
      <c r="V178" s="8">
        <f>_xlfn.MAXIFS(Q4_Validation_Base!F:F,Q4_Validation_Base!A:A,F178,Q4_Validation_Base!B:B,G178,Q4_Validation_Base!C:C,H178)/SUMIFS(Q4_Validation_Base!F:F,Q4_Validation_Base!A:A,F178,Q4_Validation_Base!B:B,G178,Q4_Validation_Base!C:C,H178)*100</f>
        <v>13.636363636363635</v>
      </c>
      <c r="W178" s="5" t="str">
        <f t="shared" si="24"/>
        <v>PASS</v>
      </c>
      <c r="X178" s="5" t="str">
        <f>Q4_SQL_Error_Card_Repetition!R177</f>
        <v>low-repeat</v>
      </c>
      <c r="Y178" s="5" t="str">
        <f t="shared" si="25"/>
        <v>low-repeat</v>
      </c>
      <c r="Z178" s="5" t="str">
        <f t="shared" si="26"/>
        <v>PASS</v>
      </c>
    </row>
    <row r="179" spans="6:26">
      <c r="F179" s="5">
        <f>Q4_SQL_Error_Card_Repetition!A178</f>
        <v>4900</v>
      </c>
      <c r="G179" s="5">
        <f>Q4_SQL_Error_Card_Repetition!E178</f>
        <v>17</v>
      </c>
      <c r="H179" s="5" t="str">
        <f>Q4_SQL_Error_Card_Repetition!F178</f>
        <v>Online Transaction</v>
      </c>
      <c r="I179" s="5">
        <f>Q4_SQL_Error_Card_Repetition!K178</f>
        <v>71</v>
      </c>
      <c r="J179" s="5">
        <f>COUNTIFS(Q4_Validation_Base!A:A,F179,Q4_Validation_Base!B:B,G179,Q4_Validation_Base!C:C,H179)</f>
        <v>71</v>
      </c>
      <c r="K179" s="5" t="str">
        <f t="shared" si="27"/>
        <v>PASS</v>
      </c>
      <c r="L179" s="5">
        <f>Q4_SQL_Error_Card_Repetition!M178</f>
        <v>18</v>
      </c>
      <c r="M179" s="1">
        <f>COUNTIFS(Q4_Validation_Base!A:A,F179,Q4_Validation_Base!B:B,G179,Q4_Validation_Base!C:C,H179,Q4_Validation_Base!F:F,"&gt;=2")</f>
        <v>18</v>
      </c>
      <c r="N179" s="5" t="str">
        <f t="shared" si="20"/>
        <v>PASS</v>
      </c>
      <c r="O179" s="6">
        <f>Q4_SQL_Error_Card_Repetition!N178</f>
        <v>1.4648000000000001</v>
      </c>
      <c r="P179" s="15">
        <f>SUMIFS(Q4_Validation_Base!F:F,Q4_Validation_Base!A:A,F179,Q4_Validation_Base!B:B,G179,Q4_Validation_Base!C:C,H179)/J179</f>
        <v>1.4647887323943662</v>
      </c>
      <c r="Q179" s="5" t="str">
        <f t="shared" si="21"/>
        <v>PASS</v>
      </c>
      <c r="R179" s="5">
        <f>Q4_SQL_Error_Card_Repetition!O178</f>
        <v>25.3521</v>
      </c>
      <c r="S179" s="8">
        <f t="shared" si="22"/>
        <v>25.352112676056336</v>
      </c>
      <c r="T179" s="5" t="str">
        <f t="shared" si="23"/>
        <v>PASS</v>
      </c>
      <c r="U179" s="5">
        <f>Q4_SQL_Error_Card_Repetition!Q178</f>
        <v>5.7691999999999997</v>
      </c>
      <c r="V179" s="8">
        <f>_xlfn.MAXIFS(Q4_Validation_Base!F:F,Q4_Validation_Base!A:A,F179,Q4_Validation_Base!B:B,G179,Q4_Validation_Base!C:C,H179)/SUMIFS(Q4_Validation_Base!F:F,Q4_Validation_Base!A:A,F179,Q4_Validation_Base!B:B,G179,Q4_Validation_Base!C:C,H179)*100</f>
        <v>5.7692307692307692</v>
      </c>
      <c r="W179" s="5" t="str">
        <f t="shared" si="24"/>
        <v>PASS</v>
      </c>
      <c r="X179" s="5" t="str">
        <f>Q4_SQL_Error_Card_Repetition!R178</f>
        <v>low-repeat</v>
      </c>
      <c r="Y179" s="5" t="str">
        <f t="shared" si="25"/>
        <v>low-repeat</v>
      </c>
      <c r="Z179" s="5" t="str">
        <f t="shared" si="26"/>
        <v>PASS</v>
      </c>
    </row>
    <row r="180" spans="6:26">
      <c r="F180" s="5">
        <f>Q4_SQL_Error_Card_Repetition!A179</f>
        <v>4900</v>
      </c>
      <c r="G180" s="5">
        <f>Q4_SQL_Error_Card_Repetition!E179</f>
        <v>7</v>
      </c>
      <c r="H180" s="5" t="str">
        <f>Q4_SQL_Error_Card_Repetition!F179</f>
        <v>Online Transaction</v>
      </c>
      <c r="I180" s="5">
        <f>Q4_SQL_Error_Card_Repetition!K179</f>
        <v>84</v>
      </c>
      <c r="J180" s="5">
        <f>COUNTIFS(Q4_Validation_Base!A:A,F180,Q4_Validation_Base!B:B,G180,Q4_Validation_Base!C:C,H180)</f>
        <v>84</v>
      </c>
      <c r="K180" s="5" t="str">
        <f t="shared" si="27"/>
        <v>PASS</v>
      </c>
      <c r="L180" s="5">
        <f>Q4_SQL_Error_Card_Repetition!M179</f>
        <v>27</v>
      </c>
      <c r="M180" s="1">
        <f>COUNTIFS(Q4_Validation_Base!A:A,F180,Q4_Validation_Base!B:B,G180,Q4_Validation_Base!C:C,H180,Q4_Validation_Base!F:F,"&gt;=2")</f>
        <v>27</v>
      </c>
      <c r="N180" s="5" t="str">
        <f t="shared" si="20"/>
        <v>PASS</v>
      </c>
      <c r="O180" s="6">
        <f>Q4_SQL_Error_Card_Repetition!N179</f>
        <v>1.4642999999999999</v>
      </c>
      <c r="P180" s="15">
        <f>SUMIFS(Q4_Validation_Base!F:F,Q4_Validation_Base!A:A,F180,Q4_Validation_Base!B:B,G180,Q4_Validation_Base!C:C,H180)/J180</f>
        <v>1.4642857142857142</v>
      </c>
      <c r="Q180" s="5" t="str">
        <f t="shared" si="21"/>
        <v>PASS</v>
      </c>
      <c r="R180" s="5">
        <f>Q4_SQL_Error_Card_Repetition!O179</f>
        <v>32.142899999999997</v>
      </c>
      <c r="S180" s="8">
        <f t="shared" si="22"/>
        <v>32.142857142857146</v>
      </c>
      <c r="T180" s="5" t="str">
        <f t="shared" si="23"/>
        <v>PASS</v>
      </c>
      <c r="U180" s="5">
        <f>Q4_SQL_Error_Card_Repetition!Q179</f>
        <v>4.0650000000000004</v>
      </c>
      <c r="V180" s="8">
        <f>_xlfn.MAXIFS(Q4_Validation_Base!F:F,Q4_Validation_Base!A:A,F180,Q4_Validation_Base!B:B,G180,Q4_Validation_Base!C:C,H180)/SUMIFS(Q4_Validation_Base!F:F,Q4_Validation_Base!A:A,F180,Q4_Validation_Base!B:B,G180,Q4_Validation_Base!C:C,H180)*100</f>
        <v>4.0650406504065035</v>
      </c>
      <c r="W180" s="5" t="str">
        <f t="shared" si="24"/>
        <v>PASS</v>
      </c>
      <c r="X180" s="5" t="str">
        <f>Q4_SQL_Error_Card_Repetition!R179</f>
        <v>low-repeat</v>
      </c>
      <c r="Y180" s="5" t="str">
        <f t="shared" si="25"/>
        <v>low-repeat</v>
      </c>
      <c r="Z180" s="5" t="str">
        <f t="shared" si="26"/>
        <v>PASS</v>
      </c>
    </row>
    <row r="181" spans="6:26">
      <c r="F181" s="5">
        <f>Q4_SQL_Error_Card_Repetition!A180</f>
        <v>4900</v>
      </c>
      <c r="G181" s="5">
        <f>Q4_SQL_Error_Card_Repetition!E180</f>
        <v>13</v>
      </c>
      <c r="H181" s="5" t="str">
        <f>Q4_SQL_Error_Card_Repetition!F180</f>
        <v>Online Transaction</v>
      </c>
      <c r="I181" s="5">
        <f>Q4_SQL_Error_Card_Repetition!K180</f>
        <v>91</v>
      </c>
      <c r="J181" s="5">
        <f>COUNTIFS(Q4_Validation_Base!A:A,F181,Q4_Validation_Base!B:B,G181,Q4_Validation_Base!C:C,H181)</f>
        <v>91</v>
      </c>
      <c r="K181" s="5" t="str">
        <f t="shared" si="27"/>
        <v>PASS</v>
      </c>
      <c r="L181" s="5">
        <f>Q4_SQL_Error_Card_Repetition!M180</f>
        <v>26</v>
      </c>
      <c r="M181" s="1">
        <f>COUNTIFS(Q4_Validation_Base!A:A,F181,Q4_Validation_Base!B:B,G181,Q4_Validation_Base!C:C,H181,Q4_Validation_Base!F:F,"&gt;=2")</f>
        <v>26</v>
      </c>
      <c r="N181" s="5" t="str">
        <f t="shared" si="20"/>
        <v>PASS</v>
      </c>
      <c r="O181" s="6">
        <f>Q4_SQL_Error_Card_Repetition!N180</f>
        <v>1.4615</v>
      </c>
      <c r="P181" s="15">
        <f>SUMIFS(Q4_Validation_Base!F:F,Q4_Validation_Base!A:A,F181,Q4_Validation_Base!B:B,G181,Q4_Validation_Base!C:C,H181)/J181</f>
        <v>1.4615384615384615</v>
      </c>
      <c r="Q181" s="5" t="str">
        <f t="shared" si="21"/>
        <v>PASS</v>
      </c>
      <c r="R181" s="5">
        <f>Q4_SQL_Error_Card_Repetition!O180</f>
        <v>28.571400000000001</v>
      </c>
      <c r="S181" s="8">
        <f t="shared" si="22"/>
        <v>28.571428571428569</v>
      </c>
      <c r="T181" s="5" t="str">
        <f t="shared" si="23"/>
        <v>PASS</v>
      </c>
      <c r="U181" s="5">
        <f>Q4_SQL_Error_Card_Repetition!Q180</f>
        <v>4.5113000000000003</v>
      </c>
      <c r="V181" s="8">
        <f>_xlfn.MAXIFS(Q4_Validation_Base!F:F,Q4_Validation_Base!A:A,F181,Q4_Validation_Base!B:B,G181,Q4_Validation_Base!C:C,H181)/SUMIFS(Q4_Validation_Base!F:F,Q4_Validation_Base!A:A,F181,Q4_Validation_Base!B:B,G181,Q4_Validation_Base!C:C,H181)*100</f>
        <v>4.5112781954887211</v>
      </c>
      <c r="W181" s="5" t="str">
        <f t="shared" si="24"/>
        <v>PASS</v>
      </c>
      <c r="X181" s="5" t="str">
        <f>Q4_SQL_Error_Card_Repetition!R180</f>
        <v>low-repeat</v>
      </c>
      <c r="Y181" s="5" t="str">
        <f t="shared" si="25"/>
        <v>low-repeat</v>
      </c>
      <c r="Z181" s="5" t="str">
        <f t="shared" si="26"/>
        <v>PASS</v>
      </c>
    </row>
    <row r="182" spans="6:26">
      <c r="F182" s="5">
        <f>Q4_SQL_Error_Card_Repetition!A181</f>
        <v>4900</v>
      </c>
      <c r="G182" s="5">
        <f>Q4_SQL_Error_Card_Repetition!E181</f>
        <v>9</v>
      </c>
      <c r="H182" s="5" t="str">
        <f>Q4_SQL_Error_Card_Repetition!F181</f>
        <v>Online Transaction</v>
      </c>
      <c r="I182" s="5">
        <f>Q4_SQL_Error_Card_Repetition!K181</f>
        <v>63</v>
      </c>
      <c r="J182" s="5">
        <f>COUNTIFS(Q4_Validation_Base!A:A,F182,Q4_Validation_Base!B:B,G182,Q4_Validation_Base!C:C,H182)</f>
        <v>63</v>
      </c>
      <c r="K182" s="5" t="str">
        <f t="shared" si="27"/>
        <v>PASS</v>
      </c>
      <c r="L182" s="5">
        <f>Q4_SQL_Error_Card_Repetition!M181</f>
        <v>21</v>
      </c>
      <c r="M182" s="1">
        <f>COUNTIFS(Q4_Validation_Base!A:A,F182,Q4_Validation_Base!B:B,G182,Q4_Validation_Base!C:C,H182,Q4_Validation_Base!F:F,"&gt;=2")</f>
        <v>21</v>
      </c>
      <c r="N182" s="5" t="str">
        <f t="shared" si="20"/>
        <v>PASS</v>
      </c>
      <c r="O182" s="6">
        <f>Q4_SQL_Error_Card_Repetition!N181</f>
        <v>1.4602999999999999</v>
      </c>
      <c r="P182" s="15">
        <f>SUMIFS(Q4_Validation_Base!F:F,Q4_Validation_Base!A:A,F182,Q4_Validation_Base!B:B,G182,Q4_Validation_Base!C:C,H182)/J182</f>
        <v>1.4603174603174602</v>
      </c>
      <c r="Q182" s="5" t="str">
        <f t="shared" si="21"/>
        <v>PASS</v>
      </c>
      <c r="R182" s="5">
        <f>Q4_SQL_Error_Card_Repetition!O181</f>
        <v>33.333300000000001</v>
      </c>
      <c r="S182" s="8">
        <f t="shared" si="22"/>
        <v>33.333333333333329</v>
      </c>
      <c r="T182" s="5" t="str">
        <f t="shared" si="23"/>
        <v>PASS</v>
      </c>
      <c r="U182" s="5">
        <f>Q4_SQL_Error_Card_Repetition!Q181</f>
        <v>7.6086999999999998</v>
      </c>
      <c r="V182" s="8">
        <f>_xlfn.MAXIFS(Q4_Validation_Base!F:F,Q4_Validation_Base!A:A,F182,Q4_Validation_Base!B:B,G182,Q4_Validation_Base!C:C,H182)/SUMIFS(Q4_Validation_Base!F:F,Q4_Validation_Base!A:A,F182,Q4_Validation_Base!B:B,G182,Q4_Validation_Base!C:C,H182)*100</f>
        <v>7.608695652173914</v>
      </c>
      <c r="W182" s="5" t="str">
        <f t="shared" si="24"/>
        <v>PASS</v>
      </c>
      <c r="X182" s="5" t="str">
        <f>Q4_SQL_Error_Card_Repetition!R181</f>
        <v>low-repeat</v>
      </c>
      <c r="Y182" s="5" t="str">
        <f t="shared" si="25"/>
        <v>low-repeat</v>
      </c>
      <c r="Z182" s="5" t="str">
        <f t="shared" si="26"/>
        <v>PASS</v>
      </c>
    </row>
    <row r="183" spans="6:26">
      <c r="F183" s="5">
        <f>Q4_SQL_Error_Card_Repetition!A182</f>
        <v>4900</v>
      </c>
      <c r="G183" s="5">
        <f>Q4_SQL_Error_Card_Repetition!E182</f>
        <v>13</v>
      </c>
      <c r="H183" s="5" t="str">
        <f>Q4_SQL_Error_Card_Repetition!F182</f>
        <v>Swipe Transaction</v>
      </c>
      <c r="I183" s="5">
        <f>Q4_SQL_Error_Card_Repetition!K182</f>
        <v>92</v>
      </c>
      <c r="J183" s="5">
        <f>COUNTIFS(Q4_Validation_Base!A:A,F183,Q4_Validation_Base!B:B,G183,Q4_Validation_Base!C:C,H183)</f>
        <v>92</v>
      </c>
      <c r="K183" s="5" t="str">
        <f t="shared" si="27"/>
        <v>PASS</v>
      </c>
      <c r="L183" s="5">
        <f>Q4_SQL_Error_Card_Repetition!M182</f>
        <v>24</v>
      </c>
      <c r="M183" s="1">
        <f>COUNTIFS(Q4_Validation_Base!A:A,F183,Q4_Validation_Base!B:B,G183,Q4_Validation_Base!C:C,H183,Q4_Validation_Base!F:F,"&gt;=2")</f>
        <v>24</v>
      </c>
      <c r="N183" s="5" t="str">
        <f t="shared" si="20"/>
        <v>PASS</v>
      </c>
      <c r="O183" s="6">
        <f>Q4_SQL_Error_Card_Repetition!N182</f>
        <v>1.4564999999999999</v>
      </c>
      <c r="P183" s="15">
        <f>SUMIFS(Q4_Validation_Base!F:F,Q4_Validation_Base!A:A,F183,Q4_Validation_Base!B:B,G183,Q4_Validation_Base!C:C,H183)/J183</f>
        <v>1.4565217391304348</v>
      </c>
      <c r="Q183" s="5" t="str">
        <f t="shared" si="21"/>
        <v>PASS</v>
      </c>
      <c r="R183" s="5">
        <f>Q4_SQL_Error_Card_Repetition!O182</f>
        <v>26.087</v>
      </c>
      <c r="S183" s="8">
        <f t="shared" si="22"/>
        <v>26.086956521739129</v>
      </c>
      <c r="T183" s="5" t="str">
        <f t="shared" si="23"/>
        <v>PASS</v>
      </c>
      <c r="U183" s="5">
        <f>Q4_SQL_Error_Card_Repetition!Q182</f>
        <v>5.2239000000000004</v>
      </c>
      <c r="V183" s="8">
        <f>_xlfn.MAXIFS(Q4_Validation_Base!F:F,Q4_Validation_Base!A:A,F183,Q4_Validation_Base!B:B,G183,Q4_Validation_Base!C:C,H183)/SUMIFS(Q4_Validation_Base!F:F,Q4_Validation_Base!A:A,F183,Q4_Validation_Base!B:B,G183,Q4_Validation_Base!C:C,H183)*100</f>
        <v>5.2238805970149249</v>
      </c>
      <c r="W183" s="5" t="str">
        <f t="shared" si="24"/>
        <v>PASS</v>
      </c>
      <c r="X183" s="5" t="str">
        <f>Q4_SQL_Error_Card_Repetition!R182</f>
        <v>low-repeat</v>
      </c>
      <c r="Y183" s="5" t="str">
        <f t="shared" si="25"/>
        <v>low-repeat</v>
      </c>
      <c r="Z183" s="5" t="str">
        <f t="shared" si="26"/>
        <v>PASS</v>
      </c>
    </row>
    <row r="184" spans="6:26">
      <c r="F184" s="5">
        <f>Q4_SQL_Error_Card_Repetition!A183</f>
        <v>5311</v>
      </c>
      <c r="G184" s="5">
        <f>Q4_SQL_Error_Card_Repetition!E183</f>
        <v>23</v>
      </c>
      <c r="H184" s="5" t="str">
        <f>Q4_SQL_Error_Card_Repetition!F183</f>
        <v>Online Transaction</v>
      </c>
      <c r="I184" s="5">
        <f>Q4_SQL_Error_Card_Repetition!K183</f>
        <v>33</v>
      </c>
      <c r="J184" s="5">
        <f>COUNTIFS(Q4_Validation_Base!A:A,F184,Q4_Validation_Base!B:B,G184,Q4_Validation_Base!C:C,H184)</f>
        <v>33</v>
      </c>
      <c r="K184" s="5" t="str">
        <f t="shared" si="27"/>
        <v>PASS</v>
      </c>
      <c r="L184" s="5">
        <f>Q4_SQL_Error_Card_Repetition!M183</f>
        <v>9</v>
      </c>
      <c r="M184" s="1">
        <f>COUNTIFS(Q4_Validation_Base!A:A,F184,Q4_Validation_Base!B:B,G184,Q4_Validation_Base!C:C,H184,Q4_Validation_Base!F:F,"&gt;=2")</f>
        <v>9</v>
      </c>
      <c r="N184" s="5" t="str">
        <f t="shared" si="20"/>
        <v>PASS</v>
      </c>
      <c r="O184" s="6">
        <f>Q4_SQL_Error_Card_Repetition!N183</f>
        <v>1.4544999999999999</v>
      </c>
      <c r="P184" s="15">
        <f>SUMIFS(Q4_Validation_Base!F:F,Q4_Validation_Base!A:A,F184,Q4_Validation_Base!B:B,G184,Q4_Validation_Base!C:C,H184)/J184</f>
        <v>1.4545454545454546</v>
      </c>
      <c r="Q184" s="5" t="str">
        <f t="shared" si="21"/>
        <v>PASS</v>
      </c>
      <c r="R184" s="5">
        <f>Q4_SQL_Error_Card_Repetition!O183</f>
        <v>27.2727</v>
      </c>
      <c r="S184" s="8">
        <f t="shared" si="22"/>
        <v>27.27272727272727</v>
      </c>
      <c r="T184" s="5" t="str">
        <f t="shared" si="23"/>
        <v>PASS</v>
      </c>
      <c r="U184" s="5">
        <f>Q4_SQL_Error_Card_Repetition!Q183</f>
        <v>10.416700000000001</v>
      </c>
      <c r="V184" s="8">
        <f>_xlfn.MAXIFS(Q4_Validation_Base!F:F,Q4_Validation_Base!A:A,F184,Q4_Validation_Base!B:B,G184,Q4_Validation_Base!C:C,H184)/SUMIFS(Q4_Validation_Base!F:F,Q4_Validation_Base!A:A,F184,Q4_Validation_Base!B:B,G184,Q4_Validation_Base!C:C,H184)*100</f>
        <v>10.416666666666668</v>
      </c>
      <c r="W184" s="5" t="str">
        <f t="shared" si="24"/>
        <v>PASS</v>
      </c>
      <c r="X184" s="5" t="str">
        <f>Q4_SQL_Error_Card_Repetition!R183</f>
        <v>low-repeat</v>
      </c>
      <c r="Y184" s="5" t="str">
        <f t="shared" si="25"/>
        <v>low-repeat</v>
      </c>
      <c r="Z184" s="5" t="str">
        <f t="shared" si="26"/>
        <v>PASS</v>
      </c>
    </row>
    <row r="185" spans="6:26">
      <c r="F185" s="5">
        <f>Q4_SQL_Error_Card_Repetition!A184</f>
        <v>8043</v>
      </c>
      <c r="G185" s="5">
        <f>Q4_SQL_Error_Card_Repetition!E184</f>
        <v>9</v>
      </c>
      <c r="H185" s="5" t="str">
        <f>Q4_SQL_Error_Card_Repetition!F184</f>
        <v>Swipe Transaction</v>
      </c>
      <c r="I185" s="5">
        <f>Q4_SQL_Error_Card_Repetition!K184</f>
        <v>11</v>
      </c>
      <c r="J185" s="5">
        <f>COUNTIFS(Q4_Validation_Base!A:A,F185,Q4_Validation_Base!B:B,G185,Q4_Validation_Base!C:C,H185)</f>
        <v>11</v>
      </c>
      <c r="K185" s="5" t="str">
        <f t="shared" si="27"/>
        <v>PASS</v>
      </c>
      <c r="L185" s="5">
        <f>Q4_SQL_Error_Card_Repetition!M184</f>
        <v>2</v>
      </c>
      <c r="M185" s="1">
        <f>COUNTIFS(Q4_Validation_Base!A:A,F185,Q4_Validation_Base!B:B,G185,Q4_Validation_Base!C:C,H185,Q4_Validation_Base!F:F,"&gt;=2")</f>
        <v>2</v>
      </c>
      <c r="N185" s="5" t="str">
        <f t="shared" si="20"/>
        <v>PASS</v>
      </c>
      <c r="O185" s="6">
        <f>Q4_SQL_Error_Card_Repetition!N184</f>
        <v>1.4544999999999999</v>
      </c>
      <c r="P185" s="15">
        <f>SUMIFS(Q4_Validation_Base!F:F,Q4_Validation_Base!A:A,F185,Q4_Validation_Base!B:B,G185,Q4_Validation_Base!C:C,H185)/J185</f>
        <v>1.4545454545454546</v>
      </c>
      <c r="Q185" s="5" t="str">
        <f t="shared" si="21"/>
        <v>PASS</v>
      </c>
      <c r="R185" s="5">
        <f>Q4_SQL_Error_Card_Repetition!O184</f>
        <v>18.181799999999999</v>
      </c>
      <c r="S185" s="8">
        <f t="shared" si="22"/>
        <v>18.181818181818183</v>
      </c>
      <c r="T185" s="5" t="str">
        <f t="shared" si="23"/>
        <v>PASS</v>
      </c>
      <c r="U185" s="5">
        <f>Q4_SQL_Error_Card_Repetition!Q184</f>
        <v>25</v>
      </c>
      <c r="V185" s="8">
        <f>_xlfn.MAXIFS(Q4_Validation_Base!F:F,Q4_Validation_Base!A:A,F185,Q4_Validation_Base!B:B,G185,Q4_Validation_Base!C:C,H185)/SUMIFS(Q4_Validation_Base!F:F,Q4_Validation_Base!A:A,F185,Q4_Validation_Base!B:B,G185,Q4_Validation_Base!C:C,H185)*100</f>
        <v>25</v>
      </c>
      <c r="W185" s="5" t="str">
        <f t="shared" si="24"/>
        <v>PASS</v>
      </c>
      <c r="X185" s="5" t="str">
        <f>Q4_SQL_Error_Card_Repetition!R184</f>
        <v>low-repeat</v>
      </c>
      <c r="Y185" s="5" t="str">
        <f t="shared" si="25"/>
        <v>low-repeat</v>
      </c>
      <c r="Z185" s="5" t="str">
        <f t="shared" si="26"/>
        <v>PASS</v>
      </c>
    </row>
    <row r="186" spans="6:26">
      <c r="F186" s="5">
        <f>Q4_SQL_Error_Card_Repetition!A185</f>
        <v>4900</v>
      </c>
      <c r="G186" s="5">
        <f>Q4_SQL_Error_Card_Repetition!E185</f>
        <v>10</v>
      </c>
      <c r="H186" s="5" t="str">
        <f>Q4_SQL_Error_Card_Repetition!F185</f>
        <v>Online Transaction</v>
      </c>
      <c r="I186" s="5">
        <f>Q4_SQL_Error_Card_Repetition!K185</f>
        <v>73</v>
      </c>
      <c r="J186" s="5">
        <f>COUNTIFS(Q4_Validation_Base!A:A,F186,Q4_Validation_Base!B:B,G186,Q4_Validation_Base!C:C,H186)</f>
        <v>73</v>
      </c>
      <c r="K186" s="5" t="str">
        <f t="shared" si="27"/>
        <v>PASS</v>
      </c>
      <c r="L186" s="5">
        <f>Q4_SQL_Error_Card_Repetition!M185</f>
        <v>22</v>
      </c>
      <c r="M186" s="1">
        <f>COUNTIFS(Q4_Validation_Base!A:A,F186,Q4_Validation_Base!B:B,G186,Q4_Validation_Base!C:C,H186,Q4_Validation_Base!F:F,"&gt;=2")</f>
        <v>22</v>
      </c>
      <c r="N186" s="5" t="str">
        <f t="shared" si="20"/>
        <v>PASS</v>
      </c>
      <c r="O186" s="6">
        <f>Q4_SQL_Error_Card_Repetition!N185</f>
        <v>1.4520999999999999</v>
      </c>
      <c r="P186" s="15">
        <f>SUMIFS(Q4_Validation_Base!F:F,Q4_Validation_Base!A:A,F186,Q4_Validation_Base!B:B,G186,Q4_Validation_Base!C:C,H186)/J186</f>
        <v>1.452054794520548</v>
      </c>
      <c r="Q186" s="5" t="str">
        <f t="shared" si="21"/>
        <v>PASS</v>
      </c>
      <c r="R186" s="5">
        <f>Q4_SQL_Error_Card_Repetition!O185</f>
        <v>30.137</v>
      </c>
      <c r="S186" s="8">
        <f t="shared" si="22"/>
        <v>30.136986301369863</v>
      </c>
      <c r="T186" s="5" t="str">
        <f t="shared" si="23"/>
        <v>PASS</v>
      </c>
      <c r="U186" s="5">
        <f>Q4_SQL_Error_Card_Repetition!Q185</f>
        <v>4.7169999999999996</v>
      </c>
      <c r="V186" s="8">
        <f>_xlfn.MAXIFS(Q4_Validation_Base!F:F,Q4_Validation_Base!A:A,F186,Q4_Validation_Base!B:B,G186,Q4_Validation_Base!C:C,H186)/SUMIFS(Q4_Validation_Base!F:F,Q4_Validation_Base!A:A,F186,Q4_Validation_Base!B:B,G186,Q4_Validation_Base!C:C,H186)*100</f>
        <v>4.716981132075472</v>
      </c>
      <c r="W186" s="5" t="str">
        <f t="shared" si="24"/>
        <v>PASS</v>
      </c>
      <c r="X186" s="5" t="str">
        <f>Q4_SQL_Error_Card_Repetition!R185</f>
        <v>low-repeat</v>
      </c>
      <c r="Y186" s="5" t="str">
        <f t="shared" si="25"/>
        <v>low-repeat</v>
      </c>
      <c r="Z186" s="5" t="str">
        <f t="shared" si="26"/>
        <v>PASS</v>
      </c>
    </row>
    <row r="187" spans="6:26">
      <c r="F187" s="5">
        <f>Q4_SQL_Error_Card_Repetition!A186</f>
        <v>4900</v>
      </c>
      <c r="G187" s="5">
        <f>Q4_SQL_Error_Card_Repetition!E186</f>
        <v>16</v>
      </c>
      <c r="H187" s="5" t="str">
        <f>Q4_SQL_Error_Card_Repetition!F186</f>
        <v>Swipe Transaction</v>
      </c>
      <c r="I187" s="5">
        <f>Q4_SQL_Error_Card_Repetition!K186</f>
        <v>113</v>
      </c>
      <c r="J187" s="5">
        <f>COUNTIFS(Q4_Validation_Base!A:A,F187,Q4_Validation_Base!B:B,G187,Q4_Validation_Base!C:C,H187)</f>
        <v>113</v>
      </c>
      <c r="K187" s="5" t="str">
        <f t="shared" si="27"/>
        <v>PASS</v>
      </c>
      <c r="L187" s="5">
        <f>Q4_SQL_Error_Card_Repetition!M186</f>
        <v>39</v>
      </c>
      <c r="M187" s="1">
        <f>COUNTIFS(Q4_Validation_Base!A:A,F187,Q4_Validation_Base!B:B,G187,Q4_Validation_Base!C:C,H187,Q4_Validation_Base!F:F,"&gt;=2")</f>
        <v>39</v>
      </c>
      <c r="N187" s="5" t="str">
        <f t="shared" si="20"/>
        <v>PASS</v>
      </c>
      <c r="O187" s="6">
        <f>Q4_SQL_Error_Card_Repetition!N186</f>
        <v>1.4513</v>
      </c>
      <c r="P187" s="15">
        <f>SUMIFS(Q4_Validation_Base!F:F,Q4_Validation_Base!A:A,F187,Q4_Validation_Base!B:B,G187,Q4_Validation_Base!C:C,H187)/J187</f>
        <v>1.4513274336283186</v>
      </c>
      <c r="Q187" s="5" t="str">
        <f t="shared" si="21"/>
        <v>PASS</v>
      </c>
      <c r="R187" s="5">
        <f>Q4_SQL_Error_Card_Repetition!O186</f>
        <v>34.513300000000001</v>
      </c>
      <c r="S187" s="8">
        <f t="shared" si="22"/>
        <v>34.513274336283182</v>
      </c>
      <c r="T187" s="5" t="str">
        <f t="shared" si="23"/>
        <v>PASS</v>
      </c>
      <c r="U187" s="5">
        <f>Q4_SQL_Error_Card_Repetition!Q186</f>
        <v>2.4390000000000001</v>
      </c>
      <c r="V187" s="8">
        <f>_xlfn.MAXIFS(Q4_Validation_Base!F:F,Q4_Validation_Base!A:A,F187,Q4_Validation_Base!B:B,G187,Q4_Validation_Base!C:C,H187)/SUMIFS(Q4_Validation_Base!F:F,Q4_Validation_Base!A:A,F187,Q4_Validation_Base!B:B,G187,Q4_Validation_Base!C:C,H187)*100</f>
        <v>2.4390243902439024</v>
      </c>
      <c r="W187" s="5" t="str">
        <f t="shared" si="24"/>
        <v>PASS</v>
      </c>
      <c r="X187" s="5" t="str">
        <f>Q4_SQL_Error_Card_Repetition!R186</f>
        <v>low-repeat</v>
      </c>
      <c r="Y187" s="5" t="str">
        <f t="shared" si="25"/>
        <v>low-repeat</v>
      </c>
      <c r="Z187" s="5" t="str">
        <f t="shared" si="26"/>
        <v>PASS</v>
      </c>
    </row>
    <row r="188" spans="6:26">
      <c r="F188" s="5">
        <f>Q4_SQL_Error_Card_Repetition!A187</f>
        <v>4900</v>
      </c>
      <c r="G188" s="5">
        <f>Q4_SQL_Error_Card_Repetition!E187</f>
        <v>21</v>
      </c>
      <c r="H188" s="5" t="str">
        <f>Q4_SQL_Error_Card_Repetition!F187</f>
        <v>Online Transaction</v>
      </c>
      <c r="I188" s="5">
        <f>Q4_SQL_Error_Card_Repetition!K187</f>
        <v>54</v>
      </c>
      <c r="J188" s="5">
        <f>COUNTIFS(Q4_Validation_Base!A:A,F188,Q4_Validation_Base!B:B,G188,Q4_Validation_Base!C:C,H188)</f>
        <v>54</v>
      </c>
      <c r="K188" s="5" t="str">
        <f t="shared" si="27"/>
        <v>PASS</v>
      </c>
      <c r="L188" s="5">
        <f>Q4_SQL_Error_Card_Repetition!M187</f>
        <v>16</v>
      </c>
      <c r="M188" s="1">
        <f>COUNTIFS(Q4_Validation_Base!A:A,F188,Q4_Validation_Base!B:B,G188,Q4_Validation_Base!C:C,H188,Q4_Validation_Base!F:F,"&gt;=2")</f>
        <v>16</v>
      </c>
      <c r="N188" s="5" t="str">
        <f t="shared" si="20"/>
        <v>PASS</v>
      </c>
      <c r="O188" s="6">
        <f>Q4_SQL_Error_Card_Repetition!N187</f>
        <v>1.4443999999999999</v>
      </c>
      <c r="P188" s="15">
        <f>SUMIFS(Q4_Validation_Base!F:F,Q4_Validation_Base!A:A,F188,Q4_Validation_Base!B:B,G188,Q4_Validation_Base!C:C,H188)/J188</f>
        <v>1.4444444444444444</v>
      </c>
      <c r="Q188" s="5" t="str">
        <f t="shared" si="21"/>
        <v>PASS</v>
      </c>
      <c r="R188" s="5">
        <f>Q4_SQL_Error_Card_Repetition!O187</f>
        <v>29.6296</v>
      </c>
      <c r="S188" s="8">
        <f t="shared" si="22"/>
        <v>29.629629629629626</v>
      </c>
      <c r="T188" s="5" t="str">
        <f t="shared" si="23"/>
        <v>PASS</v>
      </c>
      <c r="U188" s="5">
        <f>Q4_SQL_Error_Card_Repetition!Q187</f>
        <v>5.1281999999999996</v>
      </c>
      <c r="V188" s="8">
        <f>_xlfn.MAXIFS(Q4_Validation_Base!F:F,Q4_Validation_Base!A:A,F188,Q4_Validation_Base!B:B,G188,Q4_Validation_Base!C:C,H188)/SUMIFS(Q4_Validation_Base!F:F,Q4_Validation_Base!A:A,F188,Q4_Validation_Base!B:B,G188,Q4_Validation_Base!C:C,H188)*100</f>
        <v>5.1282051282051277</v>
      </c>
      <c r="W188" s="5" t="str">
        <f t="shared" si="24"/>
        <v>PASS</v>
      </c>
      <c r="X188" s="5" t="str">
        <f>Q4_SQL_Error_Card_Repetition!R187</f>
        <v>low-repeat</v>
      </c>
      <c r="Y188" s="5" t="str">
        <f t="shared" si="25"/>
        <v>low-repeat</v>
      </c>
      <c r="Z188" s="5" t="str">
        <f t="shared" si="26"/>
        <v>PASS</v>
      </c>
    </row>
    <row r="189" spans="6:26">
      <c r="F189" s="5">
        <f>Q4_SQL_Error_Card_Repetition!A188</f>
        <v>7349</v>
      </c>
      <c r="G189" s="5">
        <f>Q4_SQL_Error_Card_Repetition!E188</f>
        <v>23</v>
      </c>
      <c r="H189" s="5" t="str">
        <f>Q4_SQL_Error_Card_Repetition!F188</f>
        <v>Online Transaction</v>
      </c>
      <c r="I189" s="5">
        <f>Q4_SQL_Error_Card_Repetition!K188</f>
        <v>18</v>
      </c>
      <c r="J189" s="5">
        <f>COUNTIFS(Q4_Validation_Base!A:A,F189,Q4_Validation_Base!B:B,G189,Q4_Validation_Base!C:C,H189)</f>
        <v>18</v>
      </c>
      <c r="K189" s="5" t="str">
        <f t="shared" si="27"/>
        <v>PASS</v>
      </c>
      <c r="L189" s="5">
        <f>Q4_SQL_Error_Card_Repetition!M188</f>
        <v>5</v>
      </c>
      <c r="M189" s="1">
        <f>COUNTIFS(Q4_Validation_Base!A:A,F189,Q4_Validation_Base!B:B,G189,Q4_Validation_Base!C:C,H189,Q4_Validation_Base!F:F,"&gt;=2")</f>
        <v>5</v>
      </c>
      <c r="N189" s="5" t="str">
        <f t="shared" si="20"/>
        <v>PASS</v>
      </c>
      <c r="O189" s="6">
        <f>Q4_SQL_Error_Card_Repetition!N188</f>
        <v>1.4443999999999999</v>
      </c>
      <c r="P189" s="15">
        <f>SUMIFS(Q4_Validation_Base!F:F,Q4_Validation_Base!A:A,F189,Q4_Validation_Base!B:B,G189,Q4_Validation_Base!C:C,H189)/J189</f>
        <v>1.4444444444444444</v>
      </c>
      <c r="Q189" s="5" t="str">
        <f t="shared" si="21"/>
        <v>PASS</v>
      </c>
      <c r="R189" s="5">
        <f>Q4_SQL_Error_Card_Repetition!O188</f>
        <v>27.777799999999999</v>
      </c>
      <c r="S189" s="8">
        <f t="shared" si="22"/>
        <v>27.777777777777779</v>
      </c>
      <c r="T189" s="5" t="str">
        <f t="shared" si="23"/>
        <v>PASS</v>
      </c>
      <c r="U189" s="5">
        <f>Q4_SQL_Error_Card_Repetition!Q188</f>
        <v>15.384600000000001</v>
      </c>
      <c r="V189" s="8">
        <f>_xlfn.MAXIFS(Q4_Validation_Base!F:F,Q4_Validation_Base!A:A,F189,Q4_Validation_Base!B:B,G189,Q4_Validation_Base!C:C,H189)/SUMIFS(Q4_Validation_Base!F:F,Q4_Validation_Base!A:A,F189,Q4_Validation_Base!B:B,G189,Q4_Validation_Base!C:C,H189)*100</f>
        <v>15.384615384615385</v>
      </c>
      <c r="W189" s="5" t="str">
        <f t="shared" si="24"/>
        <v>PASS</v>
      </c>
      <c r="X189" s="5" t="str">
        <f>Q4_SQL_Error_Card_Repetition!R188</f>
        <v>low-repeat</v>
      </c>
      <c r="Y189" s="5" t="str">
        <f t="shared" si="25"/>
        <v>low-repeat</v>
      </c>
      <c r="Z189" s="5" t="str">
        <f t="shared" si="26"/>
        <v>PASS</v>
      </c>
    </row>
    <row r="190" spans="6:26">
      <c r="F190" s="5">
        <f>Q4_SQL_Error_Card_Repetition!A189</f>
        <v>4900</v>
      </c>
      <c r="G190" s="5">
        <f>Q4_SQL_Error_Card_Repetition!E189</f>
        <v>18</v>
      </c>
      <c r="H190" s="5" t="str">
        <f>Q4_SQL_Error_Card_Repetition!F189</f>
        <v>Online Transaction</v>
      </c>
      <c r="I190" s="5">
        <f>Q4_SQL_Error_Card_Repetition!K189</f>
        <v>63</v>
      </c>
      <c r="J190" s="5">
        <f>COUNTIFS(Q4_Validation_Base!A:A,F190,Q4_Validation_Base!B:B,G190,Q4_Validation_Base!C:C,H190)</f>
        <v>63</v>
      </c>
      <c r="K190" s="5" t="str">
        <f t="shared" si="27"/>
        <v>PASS</v>
      </c>
      <c r="L190" s="5">
        <f>Q4_SQL_Error_Card_Repetition!M189</f>
        <v>16</v>
      </c>
      <c r="M190" s="1">
        <f>COUNTIFS(Q4_Validation_Base!A:A,F190,Q4_Validation_Base!B:B,G190,Q4_Validation_Base!C:C,H190,Q4_Validation_Base!F:F,"&gt;=2")</f>
        <v>16</v>
      </c>
      <c r="N190" s="5" t="str">
        <f t="shared" si="20"/>
        <v>PASS</v>
      </c>
      <c r="O190" s="6">
        <f>Q4_SQL_Error_Card_Repetition!N189</f>
        <v>1.4443999999999999</v>
      </c>
      <c r="P190" s="15">
        <f>SUMIFS(Q4_Validation_Base!F:F,Q4_Validation_Base!A:A,F190,Q4_Validation_Base!B:B,G190,Q4_Validation_Base!C:C,H190)/J190</f>
        <v>1.4444444444444444</v>
      </c>
      <c r="Q190" s="5" t="str">
        <f t="shared" si="21"/>
        <v>PASS</v>
      </c>
      <c r="R190" s="5">
        <f>Q4_SQL_Error_Card_Repetition!O189</f>
        <v>25.396799999999999</v>
      </c>
      <c r="S190" s="8">
        <f t="shared" si="22"/>
        <v>25.396825396825395</v>
      </c>
      <c r="T190" s="5" t="str">
        <f t="shared" si="23"/>
        <v>PASS</v>
      </c>
      <c r="U190" s="5">
        <f>Q4_SQL_Error_Card_Repetition!Q189</f>
        <v>5.4945000000000004</v>
      </c>
      <c r="V190" s="8">
        <f>_xlfn.MAXIFS(Q4_Validation_Base!F:F,Q4_Validation_Base!A:A,F190,Q4_Validation_Base!B:B,G190,Q4_Validation_Base!C:C,H190)/SUMIFS(Q4_Validation_Base!F:F,Q4_Validation_Base!A:A,F190,Q4_Validation_Base!B:B,G190,Q4_Validation_Base!C:C,H190)*100</f>
        <v>5.4945054945054945</v>
      </c>
      <c r="W190" s="5" t="str">
        <f t="shared" si="24"/>
        <v>PASS</v>
      </c>
      <c r="X190" s="5" t="str">
        <f>Q4_SQL_Error_Card_Repetition!R189</f>
        <v>low-repeat</v>
      </c>
      <c r="Y190" s="5" t="str">
        <f t="shared" si="25"/>
        <v>low-repeat</v>
      </c>
      <c r="Z190" s="5" t="str">
        <f t="shared" si="26"/>
        <v>PASS</v>
      </c>
    </row>
    <row r="191" spans="6:26">
      <c r="F191" s="5">
        <f>Q4_SQL_Error_Card_Repetition!A190</f>
        <v>5651</v>
      </c>
      <c r="G191" s="5">
        <f>Q4_SQL_Error_Card_Repetition!E190</f>
        <v>11</v>
      </c>
      <c r="H191" s="5" t="str">
        <f>Q4_SQL_Error_Card_Repetition!F190</f>
        <v>Swipe Transaction</v>
      </c>
      <c r="I191" s="5">
        <f>Q4_SQL_Error_Card_Repetition!K190</f>
        <v>54</v>
      </c>
      <c r="J191" s="5">
        <f>COUNTIFS(Q4_Validation_Base!A:A,F191,Q4_Validation_Base!B:B,G191,Q4_Validation_Base!C:C,H191)</f>
        <v>54</v>
      </c>
      <c r="K191" s="5" t="str">
        <f t="shared" si="27"/>
        <v>PASS</v>
      </c>
      <c r="L191" s="5">
        <f>Q4_SQL_Error_Card_Repetition!M190</f>
        <v>11</v>
      </c>
      <c r="M191" s="1">
        <f>COUNTIFS(Q4_Validation_Base!A:A,F191,Q4_Validation_Base!B:B,G191,Q4_Validation_Base!C:C,H191,Q4_Validation_Base!F:F,"&gt;=2")</f>
        <v>11</v>
      </c>
      <c r="N191" s="5" t="str">
        <f t="shared" si="20"/>
        <v>PASS</v>
      </c>
      <c r="O191" s="6">
        <f>Q4_SQL_Error_Card_Repetition!N190</f>
        <v>1.4443999999999999</v>
      </c>
      <c r="P191" s="15">
        <f>SUMIFS(Q4_Validation_Base!F:F,Q4_Validation_Base!A:A,F191,Q4_Validation_Base!B:B,G191,Q4_Validation_Base!C:C,H191)/J191</f>
        <v>1.4444444444444444</v>
      </c>
      <c r="Q191" s="5" t="str">
        <f t="shared" si="21"/>
        <v>PASS</v>
      </c>
      <c r="R191" s="5">
        <f>Q4_SQL_Error_Card_Repetition!O190</f>
        <v>20.3704</v>
      </c>
      <c r="S191" s="8">
        <f t="shared" si="22"/>
        <v>20.37037037037037</v>
      </c>
      <c r="T191" s="5" t="str">
        <f t="shared" si="23"/>
        <v>PASS</v>
      </c>
      <c r="U191" s="5">
        <f>Q4_SQL_Error_Card_Repetition!Q190</f>
        <v>10.256399999999999</v>
      </c>
      <c r="V191" s="8">
        <f>_xlfn.MAXIFS(Q4_Validation_Base!F:F,Q4_Validation_Base!A:A,F191,Q4_Validation_Base!B:B,G191,Q4_Validation_Base!C:C,H191)/SUMIFS(Q4_Validation_Base!F:F,Q4_Validation_Base!A:A,F191,Q4_Validation_Base!B:B,G191,Q4_Validation_Base!C:C,H191)*100</f>
        <v>10.256410256410255</v>
      </c>
      <c r="W191" s="5" t="str">
        <f t="shared" si="24"/>
        <v>PASS</v>
      </c>
      <c r="X191" s="5" t="str">
        <f>Q4_SQL_Error_Card_Repetition!R190</f>
        <v>low-repeat</v>
      </c>
      <c r="Y191" s="5" t="str">
        <f t="shared" si="25"/>
        <v>low-repeat</v>
      </c>
      <c r="Z191" s="5" t="str">
        <f t="shared" si="26"/>
        <v>PASS</v>
      </c>
    </row>
    <row r="192" spans="6:26">
      <c r="F192" s="5">
        <f>Q4_SQL_Error_Card_Repetition!A191</f>
        <v>4900</v>
      </c>
      <c r="G192" s="5">
        <f>Q4_SQL_Error_Card_Repetition!E191</f>
        <v>0</v>
      </c>
      <c r="H192" s="5" t="str">
        <f>Q4_SQL_Error_Card_Repetition!F191</f>
        <v>Online Transaction</v>
      </c>
      <c r="I192" s="5">
        <f>Q4_SQL_Error_Card_Repetition!K191</f>
        <v>34</v>
      </c>
      <c r="J192" s="5">
        <f>COUNTIFS(Q4_Validation_Base!A:A,F192,Q4_Validation_Base!B:B,G192,Q4_Validation_Base!C:C,H192)</f>
        <v>34</v>
      </c>
      <c r="K192" s="5" t="str">
        <f t="shared" si="27"/>
        <v>PASS</v>
      </c>
      <c r="L192" s="5">
        <f>Q4_SQL_Error_Card_Repetition!M191</f>
        <v>9</v>
      </c>
      <c r="M192" s="1">
        <f>COUNTIFS(Q4_Validation_Base!A:A,F192,Q4_Validation_Base!B:B,G192,Q4_Validation_Base!C:C,H192,Q4_Validation_Base!F:F,"&gt;=2")</f>
        <v>9</v>
      </c>
      <c r="N192" s="5" t="str">
        <f t="shared" si="20"/>
        <v>PASS</v>
      </c>
      <c r="O192" s="6">
        <f>Q4_SQL_Error_Card_Repetition!N191</f>
        <v>1.4412</v>
      </c>
      <c r="P192" s="15">
        <f>SUMIFS(Q4_Validation_Base!F:F,Q4_Validation_Base!A:A,F192,Q4_Validation_Base!B:B,G192,Q4_Validation_Base!C:C,H192)/J192</f>
        <v>1.4411764705882353</v>
      </c>
      <c r="Q192" s="5" t="str">
        <f t="shared" si="21"/>
        <v>PASS</v>
      </c>
      <c r="R192" s="5">
        <f>Q4_SQL_Error_Card_Repetition!O191</f>
        <v>26.470600000000001</v>
      </c>
      <c r="S192" s="8">
        <f t="shared" si="22"/>
        <v>26.47058823529412</v>
      </c>
      <c r="T192" s="5" t="str">
        <f t="shared" si="23"/>
        <v>PASS</v>
      </c>
      <c r="U192" s="5">
        <f>Q4_SQL_Error_Card_Repetition!Q191</f>
        <v>10.2041</v>
      </c>
      <c r="V192" s="8">
        <f>_xlfn.MAXIFS(Q4_Validation_Base!F:F,Q4_Validation_Base!A:A,F192,Q4_Validation_Base!B:B,G192,Q4_Validation_Base!C:C,H192)/SUMIFS(Q4_Validation_Base!F:F,Q4_Validation_Base!A:A,F192,Q4_Validation_Base!B:B,G192,Q4_Validation_Base!C:C,H192)*100</f>
        <v>10.204081632653061</v>
      </c>
      <c r="W192" s="5" t="str">
        <f t="shared" si="24"/>
        <v>PASS</v>
      </c>
      <c r="X192" s="5" t="str">
        <f>Q4_SQL_Error_Card_Repetition!R191</f>
        <v>low-repeat</v>
      </c>
      <c r="Y192" s="5" t="str">
        <f t="shared" si="25"/>
        <v>low-repeat</v>
      </c>
      <c r="Z192" s="5" t="str">
        <f t="shared" si="26"/>
        <v>PASS</v>
      </c>
    </row>
    <row r="193" spans="6:26">
      <c r="F193" s="5">
        <f>Q4_SQL_Error_Card_Repetition!A192</f>
        <v>4899</v>
      </c>
      <c r="G193" s="5">
        <f>Q4_SQL_Error_Card_Repetition!E192</f>
        <v>7</v>
      </c>
      <c r="H193" s="5" t="str">
        <f>Q4_SQL_Error_Card_Repetition!F192</f>
        <v>Online Transaction</v>
      </c>
      <c r="I193" s="5">
        <f>Q4_SQL_Error_Card_Repetition!K192</f>
        <v>48</v>
      </c>
      <c r="J193" s="5">
        <f>COUNTIFS(Q4_Validation_Base!A:A,F193,Q4_Validation_Base!B:B,G193,Q4_Validation_Base!C:C,H193)</f>
        <v>48</v>
      </c>
      <c r="K193" s="5" t="str">
        <f t="shared" si="27"/>
        <v>PASS</v>
      </c>
      <c r="L193" s="5">
        <f>Q4_SQL_Error_Card_Repetition!M192</f>
        <v>15</v>
      </c>
      <c r="M193" s="1">
        <f>COUNTIFS(Q4_Validation_Base!A:A,F193,Q4_Validation_Base!B:B,G193,Q4_Validation_Base!C:C,H193,Q4_Validation_Base!F:F,"&gt;=2")</f>
        <v>15</v>
      </c>
      <c r="N193" s="5" t="str">
        <f t="shared" si="20"/>
        <v>PASS</v>
      </c>
      <c r="O193" s="6">
        <f>Q4_SQL_Error_Card_Repetition!N192</f>
        <v>1.4375</v>
      </c>
      <c r="P193" s="15">
        <f>SUMIFS(Q4_Validation_Base!F:F,Q4_Validation_Base!A:A,F193,Q4_Validation_Base!B:B,G193,Q4_Validation_Base!C:C,H193)/J193</f>
        <v>1.4375</v>
      </c>
      <c r="Q193" s="5" t="str">
        <f t="shared" si="21"/>
        <v>PASS</v>
      </c>
      <c r="R193" s="5">
        <f>Q4_SQL_Error_Card_Repetition!O192</f>
        <v>31.25</v>
      </c>
      <c r="S193" s="8">
        <f t="shared" si="22"/>
        <v>31.25</v>
      </c>
      <c r="T193" s="5" t="str">
        <f t="shared" si="23"/>
        <v>PASS</v>
      </c>
      <c r="U193" s="5">
        <f>Q4_SQL_Error_Card_Repetition!Q192</f>
        <v>8.6957000000000004</v>
      </c>
      <c r="V193" s="8">
        <f>_xlfn.MAXIFS(Q4_Validation_Base!F:F,Q4_Validation_Base!A:A,F193,Q4_Validation_Base!B:B,G193,Q4_Validation_Base!C:C,H193)/SUMIFS(Q4_Validation_Base!F:F,Q4_Validation_Base!A:A,F193,Q4_Validation_Base!B:B,G193,Q4_Validation_Base!C:C,H193)*100</f>
        <v>8.695652173913043</v>
      </c>
      <c r="W193" s="5" t="str">
        <f t="shared" si="24"/>
        <v>PASS</v>
      </c>
      <c r="X193" s="5" t="str">
        <f>Q4_SQL_Error_Card_Repetition!R192</f>
        <v>low-repeat</v>
      </c>
      <c r="Y193" s="5" t="str">
        <f t="shared" si="25"/>
        <v>low-repeat</v>
      </c>
      <c r="Z193" s="5" t="str">
        <f t="shared" si="26"/>
        <v>PASS</v>
      </c>
    </row>
    <row r="194" spans="6:26">
      <c r="F194" s="5">
        <f>Q4_SQL_Error_Card_Repetition!A193</f>
        <v>4900</v>
      </c>
      <c r="G194" s="5">
        <f>Q4_SQL_Error_Card_Repetition!E193</f>
        <v>16</v>
      </c>
      <c r="H194" s="5" t="str">
        <f>Q4_SQL_Error_Card_Repetition!F193</f>
        <v>Online Transaction</v>
      </c>
      <c r="I194" s="5">
        <f>Q4_SQL_Error_Card_Repetition!K193</f>
        <v>117</v>
      </c>
      <c r="J194" s="5">
        <f>COUNTIFS(Q4_Validation_Base!A:A,F194,Q4_Validation_Base!B:B,G194,Q4_Validation_Base!C:C,H194)</f>
        <v>117</v>
      </c>
      <c r="K194" s="5" t="str">
        <f t="shared" si="27"/>
        <v>PASS</v>
      </c>
      <c r="L194" s="5">
        <f>Q4_SQL_Error_Card_Repetition!M193</f>
        <v>31</v>
      </c>
      <c r="M194" s="1">
        <f>COUNTIFS(Q4_Validation_Base!A:A,F194,Q4_Validation_Base!B:B,G194,Q4_Validation_Base!C:C,H194,Q4_Validation_Base!F:F,"&gt;=2")</f>
        <v>31</v>
      </c>
      <c r="N194" s="5" t="str">
        <f t="shared" si="20"/>
        <v>PASS</v>
      </c>
      <c r="O194" s="6">
        <f>Q4_SQL_Error_Card_Repetition!N193</f>
        <v>1.4359</v>
      </c>
      <c r="P194" s="15">
        <f>SUMIFS(Q4_Validation_Base!F:F,Q4_Validation_Base!A:A,F194,Q4_Validation_Base!B:B,G194,Q4_Validation_Base!C:C,H194)/J194</f>
        <v>1.4358974358974359</v>
      </c>
      <c r="Q194" s="5" t="str">
        <f t="shared" si="21"/>
        <v>PASS</v>
      </c>
      <c r="R194" s="5">
        <f>Q4_SQL_Error_Card_Repetition!O193</f>
        <v>26.495699999999999</v>
      </c>
      <c r="S194" s="8">
        <f t="shared" si="22"/>
        <v>26.495726495726498</v>
      </c>
      <c r="T194" s="5" t="str">
        <f t="shared" si="23"/>
        <v>PASS</v>
      </c>
      <c r="U194" s="5">
        <f>Q4_SQL_Error_Card_Repetition!Q193</f>
        <v>2.9762</v>
      </c>
      <c r="V194" s="8">
        <f>_xlfn.MAXIFS(Q4_Validation_Base!F:F,Q4_Validation_Base!A:A,F194,Q4_Validation_Base!B:B,G194,Q4_Validation_Base!C:C,H194)/SUMIFS(Q4_Validation_Base!F:F,Q4_Validation_Base!A:A,F194,Q4_Validation_Base!B:B,G194,Q4_Validation_Base!C:C,H194)*100</f>
        <v>2.9761904761904758</v>
      </c>
      <c r="W194" s="5" t="str">
        <f t="shared" si="24"/>
        <v>PASS</v>
      </c>
      <c r="X194" s="5" t="str">
        <f>Q4_SQL_Error_Card_Repetition!R193</f>
        <v>low-repeat</v>
      </c>
      <c r="Y194" s="5" t="str">
        <f t="shared" si="25"/>
        <v>low-repeat</v>
      </c>
      <c r="Z194" s="5" t="str">
        <f t="shared" si="26"/>
        <v>PASS</v>
      </c>
    </row>
    <row r="195" spans="6:26">
      <c r="F195" s="5">
        <f>Q4_SQL_Error_Card_Repetition!A194</f>
        <v>4899</v>
      </c>
      <c r="G195" s="5">
        <f>Q4_SQL_Error_Card_Repetition!E194</f>
        <v>13</v>
      </c>
      <c r="H195" s="5" t="str">
        <f>Q4_SQL_Error_Card_Repetition!F194</f>
        <v>Online Transaction</v>
      </c>
      <c r="I195" s="5">
        <f>Q4_SQL_Error_Card_Repetition!K194</f>
        <v>62</v>
      </c>
      <c r="J195" s="5">
        <f>COUNTIFS(Q4_Validation_Base!A:A,F195,Q4_Validation_Base!B:B,G195,Q4_Validation_Base!C:C,H195)</f>
        <v>62</v>
      </c>
      <c r="K195" s="5" t="str">
        <f t="shared" si="27"/>
        <v>PASS</v>
      </c>
      <c r="L195" s="5">
        <f>Q4_SQL_Error_Card_Repetition!M194</f>
        <v>21</v>
      </c>
      <c r="M195" s="1">
        <f>COUNTIFS(Q4_Validation_Base!A:A,F195,Q4_Validation_Base!B:B,G195,Q4_Validation_Base!C:C,H195,Q4_Validation_Base!F:F,"&gt;=2")</f>
        <v>21</v>
      </c>
      <c r="N195" s="5" t="str">
        <f t="shared" si="20"/>
        <v>PASS</v>
      </c>
      <c r="O195" s="6">
        <f>Q4_SQL_Error_Card_Repetition!N194</f>
        <v>1.4355</v>
      </c>
      <c r="P195" s="15">
        <f>SUMIFS(Q4_Validation_Base!F:F,Q4_Validation_Base!A:A,F195,Q4_Validation_Base!B:B,G195,Q4_Validation_Base!C:C,H195)/J195</f>
        <v>1.435483870967742</v>
      </c>
      <c r="Q195" s="5" t="str">
        <f t="shared" si="21"/>
        <v>PASS</v>
      </c>
      <c r="R195" s="5">
        <f>Q4_SQL_Error_Card_Repetition!O194</f>
        <v>33.871000000000002</v>
      </c>
      <c r="S195" s="8">
        <f t="shared" si="22"/>
        <v>33.87096774193548</v>
      </c>
      <c r="T195" s="5" t="str">
        <f t="shared" si="23"/>
        <v>PASS</v>
      </c>
      <c r="U195" s="5">
        <f>Q4_SQL_Error_Card_Repetition!Q194</f>
        <v>4.4943999999999997</v>
      </c>
      <c r="V195" s="8">
        <f>_xlfn.MAXIFS(Q4_Validation_Base!F:F,Q4_Validation_Base!A:A,F195,Q4_Validation_Base!B:B,G195,Q4_Validation_Base!C:C,H195)/SUMIFS(Q4_Validation_Base!F:F,Q4_Validation_Base!A:A,F195,Q4_Validation_Base!B:B,G195,Q4_Validation_Base!C:C,H195)*100</f>
        <v>4.4943820224719104</v>
      </c>
      <c r="W195" s="5" t="str">
        <f t="shared" si="24"/>
        <v>PASS</v>
      </c>
      <c r="X195" s="5" t="str">
        <f>Q4_SQL_Error_Card_Repetition!R194</f>
        <v>low-repeat</v>
      </c>
      <c r="Y195" s="5" t="str">
        <f t="shared" si="25"/>
        <v>low-repeat</v>
      </c>
      <c r="Z195" s="5" t="str">
        <f t="shared" si="26"/>
        <v>PASS</v>
      </c>
    </row>
    <row r="196" spans="6:26">
      <c r="F196" s="5">
        <f>Q4_SQL_Error_Card_Repetition!A195</f>
        <v>4900</v>
      </c>
      <c r="G196" s="5">
        <f>Q4_SQL_Error_Card_Repetition!E195</f>
        <v>9</v>
      </c>
      <c r="H196" s="5" t="str">
        <f>Q4_SQL_Error_Card_Repetition!F195</f>
        <v>Swipe Transaction</v>
      </c>
      <c r="I196" s="5">
        <f>Q4_SQL_Error_Card_Repetition!K195</f>
        <v>60</v>
      </c>
      <c r="J196" s="5">
        <f>COUNTIFS(Q4_Validation_Base!A:A,F196,Q4_Validation_Base!B:B,G196,Q4_Validation_Base!C:C,H196)</f>
        <v>60</v>
      </c>
      <c r="K196" s="5" t="str">
        <f t="shared" si="27"/>
        <v>PASS</v>
      </c>
      <c r="L196" s="5">
        <f>Q4_SQL_Error_Card_Repetition!M195</f>
        <v>14</v>
      </c>
      <c r="M196" s="1">
        <f>COUNTIFS(Q4_Validation_Base!A:A,F196,Q4_Validation_Base!B:B,G196,Q4_Validation_Base!C:C,H196,Q4_Validation_Base!F:F,"&gt;=2")</f>
        <v>14</v>
      </c>
      <c r="N196" s="5" t="str">
        <f t="shared" ref="N196:N259" si="28">IF(L196=M196,"PASS","FAIL")</f>
        <v>PASS</v>
      </c>
      <c r="O196" s="6">
        <f>Q4_SQL_Error_Card_Repetition!N195</f>
        <v>1.4333</v>
      </c>
      <c r="P196" s="15">
        <f>SUMIFS(Q4_Validation_Base!F:F,Q4_Validation_Base!A:A,F196,Q4_Validation_Base!B:B,G196,Q4_Validation_Base!C:C,H196)/J196</f>
        <v>1.4333333333333333</v>
      </c>
      <c r="Q196" s="5" t="str">
        <f t="shared" ref="Q196:Q259" si="29">IF(ROUND(O196,4)=ROUND(P196,4),"PASS","FAIL")</f>
        <v>PASS</v>
      </c>
      <c r="R196" s="5">
        <f>Q4_SQL_Error_Card_Repetition!O195</f>
        <v>23.333300000000001</v>
      </c>
      <c r="S196" s="8">
        <f t="shared" ref="S196:S259" si="30">M196/J196*100</f>
        <v>23.333333333333332</v>
      </c>
      <c r="T196" s="5" t="str">
        <f t="shared" ref="T196:T259" si="31">IF(ABS(R196-S196)&lt;=0.0002,"PASS","FAIL")</f>
        <v>PASS</v>
      </c>
      <c r="U196" s="5">
        <f>Q4_SQL_Error_Card_Repetition!Q195</f>
        <v>6.9767000000000001</v>
      </c>
      <c r="V196" s="8">
        <f>_xlfn.MAXIFS(Q4_Validation_Base!F:F,Q4_Validation_Base!A:A,F196,Q4_Validation_Base!B:B,G196,Q4_Validation_Base!C:C,H196)/SUMIFS(Q4_Validation_Base!F:F,Q4_Validation_Base!A:A,F196,Q4_Validation_Base!B:B,G196,Q4_Validation_Base!C:C,H196)*100</f>
        <v>6.9767441860465116</v>
      </c>
      <c r="W196" s="5" t="str">
        <f t="shared" ref="W196:W259" si="32">IF(ABS(U196-V196)&lt;=0.0001,"PASS","FAIL")</f>
        <v>PASS</v>
      </c>
      <c r="X196" s="5" t="str">
        <f>Q4_SQL_Error_Card_Repetition!R195</f>
        <v>low-repeat</v>
      </c>
      <c r="Y196" s="5" t="str">
        <f t="shared" ref="Y196:Y259" si="33">IF(P196&lt;1.5,"low-repeat",IF(P196&lt;2,"mixed","repeat-concentrated"))</f>
        <v>low-repeat</v>
      </c>
      <c r="Z196" s="5" t="str">
        <f t="shared" ref="Z196:Z259" si="34">IF(X196=Y196,"PASS","FAIL")</f>
        <v>PASS</v>
      </c>
    </row>
    <row r="197" spans="6:26">
      <c r="F197" s="5">
        <f>Q4_SQL_Error_Card_Repetition!A196</f>
        <v>4900</v>
      </c>
      <c r="G197" s="5">
        <f>Q4_SQL_Error_Card_Repetition!E196</f>
        <v>3</v>
      </c>
      <c r="H197" s="5" t="str">
        <f>Q4_SQL_Error_Card_Repetition!F196</f>
        <v>Online Transaction</v>
      </c>
      <c r="I197" s="5">
        <f>Q4_SQL_Error_Card_Repetition!K196</f>
        <v>51</v>
      </c>
      <c r="J197" s="5">
        <f>COUNTIFS(Q4_Validation_Base!A:A,F197,Q4_Validation_Base!B:B,G197,Q4_Validation_Base!C:C,H197)</f>
        <v>51</v>
      </c>
      <c r="K197" s="5" t="str">
        <f t="shared" si="27"/>
        <v>PASS</v>
      </c>
      <c r="L197" s="5">
        <f>Q4_SQL_Error_Card_Repetition!M196</f>
        <v>12</v>
      </c>
      <c r="M197" s="1">
        <f>COUNTIFS(Q4_Validation_Base!A:A,F197,Q4_Validation_Base!B:B,G197,Q4_Validation_Base!C:C,H197,Q4_Validation_Base!F:F,"&gt;=2")</f>
        <v>12</v>
      </c>
      <c r="N197" s="5" t="str">
        <f t="shared" si="28"/>
        <v>PASS</v>
      </c>
      <c r="O197" s="6">
        <f>Q4_SQL_Error_Card_Repetition!N196</f>
        <v>1.4314</v>
      </c>
      <c r="P197" s="15">
        <f>SUMIFS(Q4_Validation_Base!F:F,Q4_Validation_Base!A:A,F197,Q4_Validation_Base!B:B,G197,Q4_Validation_Base!C:C,H197)/J197</f>
        <v>1.4313725490196079</v>
      </c>
      <c r="Q197" s="5" t="str">
        <f t="shared" si="29"/>
        <v>PASS</v>
      </c>
      <c r="R197" s="5">
        <f>Q4_SQL_Error_Card_Repetition!O196</f>
        <v>23.529399999999999</v>
      </c>
      <c r="S197" s="8">
        <f t="shared" si="30"/>
        <v>23.52941176470588</v>
      </c>
      <c r="T197" s="5" t="str">
        <f t="shared" si="31"/>
        <v>PASS</v>
      </c>
      <c r="U197" s="5">
        <f>Q4_SQL_Error_Card_Repetition!Q196</f>
        <v>9.5890000000000004</v>
      </c>
      <c r="V197" s="8">
        <f>_xlfn.MAXIFS(Q4_Validation_Base!F:F,Q4_Validation_Base!A:A,F197,Q4_Validation_Base!B:B,G197,Q4_Validation_Base!C:C,H197)/SUMIFS(Q4_Validation_Base!F:F,Q4_Validation_Base!A:A,F197,Q4_Validation_Base!B:B,G197,Q4_Validation_Base!C:C,H197)*100</f>
        <v>9.5890410958904102</v>
      </c>
      <c r="W197" s="5" t="str">
        <f t="shared" si="32"/>
        <v>PASS</v>
      </c>
      <c r="X197" s="5" t="str">
        <f>Q4_SQL_Error_Card_Repetition!R196</f>
        <v>low-repeat</v>
      </c>
      <c r="Y197" s="5" t="str">
        <f t="shared" si="33"/>
        <v>low-repeat</v>
      </c>
      <c r="Z197" s="5" t="str">
        <f t="shared" si="34"/>
        <v>PASS</v>
      </c>
    </row>
    <row r="198" spans="6:26">
      <c r="F198" s="5">
        <f>Q4_SQL_Error_Card_Repetition!A197</f>
        <v>6300</v>
      </c>
      <c r="G198" s="5">
        <f>Q4_SQL_Error_Card_Repetition!E197</f>
        <v>18</v>
      </c>
      <c r="H198" s="5" t="str">
        <f>Q4_SQL_Error_Card_Repetition!F197</f>
        <v>Online Transaction</v>
      </c>
      <c r="I198" s="5">
        <f>Q4_SQL_Error_Card_Repetition!K197</f>
        <v>28</v>
      </c>
      <c r="J198" s="5">
        <f>COUNTIFS(Q4_Validation_Base!A:A,F198,Q4_Validation_Base!B:B,G198,Q4_Validation_Base!C:C,H198)</f>
        <v>28</v>
      </c>
      <c r="K198" s="5" t="str">
        <f t="shared" ref="K198:K243" si="35">IF(I198=J198,"PASS","FAIL")</f>
        <v>PASS</v>
      </c>
      <c r="L198" s="5">
        <f>Q4_SQL_Error_Card_Repetition!M197</f>
        <v>6</v>
      </c>
      <c r="M198" s="1">
        <f>COUNTIFS(Q4_Validation_Base!A:A,F198,Q4_Validation_Base!B:B,G198,Q4_Validation_Base!C:C,H198,Q4_Validation_Base!F:F,"&gt;=2")</f>
        <v>6</v>
      </c>
      <c r="N198" s="5" t="str">
        <f t="shared" si="28"/>
        <v>PASS</v>
      </c>
      <c r="O198" s="6">
        <f>Q4_SQL_Error_Card_Repetition!N197</f>
        <v>1.4286000000000001</v>
      </c>
      <c r="P198" s="15">
        <f>SUMIFS(Q4_Validation_Base!F:F,Q4_Validation_Base!A:A,F198,Q4_Validation_Base!B:B,G198,Q4_Validation_Base!C:C,H198)/J198</f>
        <v>1.4285714285714286</v>
      </c>
      <c r="Q198" s="5" t="str">
        <f t="shared" si="29"/>
        <v>PASS</v>
      </c>
      <c r="R198" s="5">
        <f>Q4_SQL_Error_Card_Repetition!O197</f>
        <v>21.428599999999999</v>
      </c>
      <c r="S198" s="8">
        <f t="shared" si="30"/>
        <v>21.428571428571427</v>
      </c>
      <c r="T198" s="5" t="str">
        <f t="shared" si="31"/>
        <v>PASS</v>
      </c>
      <c r="U198" s="5">
        <f>Q4_SQL_Error_Card_Repetition!Q197</f>
        <v>17.5</v>
      </c>
      <c r="V198" s="8">
        <f>_xlfn.MAXIFS(Q4_Validation_Base!F:F,Q4_Validation_Base!A:A,F198,Q4_Validation_Base!B:B,G198,Q4_Validation_Base!C:C,H198)/SUMIFS(Q4_Validation_Base!F:F,Q4_Validation_Base!A:A,F198,Q4_Validation_Base!B:B,G198,Q4_Validation_Base!C:C,H198)*100</f>
        <v>17.5</v>
      </c>
      <c r="W198" s="5" t="str">
        <f t="shared" si="32"/>
        <v>PASS</v>
      </c>
      <c r="X198" s="5" t="str">
        <f>Q4_SQL_Error_Card_Repetition!R197</f>
        <v>low-repeat</v>
      </c>
      <c r="Y198" s="5" t="str">
        <f t="shared" si="33"/>
        <v>low-repeat</v>
      </c>
      <c r="Z198" s="5" t="str">
        <f t="shared" si="34"/>
        <v>PASS</v>
      </c>
    </row>
    <row r="199" spans="6:26">
      <c r="F199" s="5">
        <f>Q4_SQL_Error_Card_Repetition!A198</f>
        <v>5651</v>
      </c>
      <c r="G199" s="5">
        <f>Q4_SQL_Error_Card_Repetition!E198</f>
        <v>9</v>
      </c>
      <c r="H199" s="5" t="str">
        <f>Q4_SQL_Error_Card_Repetition!F198</f>
        <v>Chip Transaction</v>
      </c>
      <c r="I199" s="5">
        <f>Q4_SQL_Error_Card_Repetition!K198</f>
        <v>28</v>
      </c>
      <c r="J199" s="5">
        <f>COUNTIFS(Q4_Validation_Base!A:A,F199,Q4_Validation_Base!B:B,G199,Q4_Validation_Base!C:C,H199)</f>
        <v>28</v>
      </c>
      <c r="K199" s="5" t="str">
        <f t="shared" si="35"/>
        <v>PASS</v>
      </c>
      <c r="L199" s="5">
        <f>Q4_SQL_Error_Card_Repetition!M198</f>
        <v>6</v>
      </c>
      <c r="M199" s="1">
        <f>COUNTIFS(Q4_Validation_Base!A:A,F199,Q4_Validation_Base!B:B,G199,Q4_Validation_Base!C:C,H199,Q4_Validation_Base!F:F,"&gt;=2")</f>
        <v>6</v>
      </c>
      <c r="N199" s="5" t="str">
        <f t="shared" si="28"/>
        <v>PASS</v>
      </c>
      <c r="O199" s="6">
        <f>Q4_SQL_Error_Card_Repetition!N198</f>
        <v>1.4286000000000001</v>
      </c>
      <c r="P199" s="15">
        <f>SUMIFS(Q4_Validation_Base!F:F,Q4_Validation_Base!A:A,F199,Q4_Validation_Base!B:B,G199,Q4_Validation_Base!C:C,H199)/J199</f>
        <v>1.4285714285714286</v>
      </c>
      <c r="Q199" s="5" t="str">
        <f t="shared" si="29"/>
        <v>PASS</v>
      </c>
      <c r="R199" s="5">
        <f>Q4_SQL_Error_Card_Repetition!O198</f>
        <v>21.428599999999999</v>
      </c>
      <c r="S199" s="8">
        <f t="shared" si="30"/>
        <v>21.428571428571427</v>
      </c>
      <c r="T199" s="5" t="str">
        <f t="shared" si="31"/>
        <v>PASS</v>
      </c>
      <c r="U199" s="5">
        <f>Q4_SQL_Error_Card_Repetition!Q198</f>
        <v>12.5</v>
      </c>
      <c r="V199" s="8">
        <f>_xlfn.MAXIFS(Q4_Validation_Base!F:F,Q4_Validation_Base!A:A,F199,Q4_Validation_Base!B:B,G199,Q4_Validation_Base!C:C,H199)/SUMIFS(Q4_Validation_Base!F:F,Q4_Validation_Base!A:A,F199,Q4_Validation_Base!B:B,G199,Q4_Validation_Base!C:C,H199)*100</f>
        <v>12.5</v>
      </c>
      <c r="W199" s="5" t="str">
        <f t="shared" si="32"/>
        <v>PASS</v>
      </c>
      <c r="X199" s="5" t="str">
        <f>Q4_SQL_Error_Card_Repetition!R198</f>
        <v>low-repeat</v>
      </c>
      <c r="Y199" s="5" t="str">
        <f t="shared" si="33"/>
        <v>low-repeat</v>
      </c>
      <c r="Z199" s="5" t="str">
        <f t="shared" si="34"/>
        <v>PASS</v>
      </c>
    </row>
    <row r="200" spans="6:26">
      <c r="F200" s="5">
        <f>Q4_SQL_Error_Card_Repetition!A199</f>
        <v>5311</v>
      </c>
      <c r="G200" s="5">
        <f>Q4_SQL_Error_Card_Repetition!E199</f>
        <v>13</v>
      </c>
      <c r="H200" s="5" t="str">
        <f>Q4_SQL_Error_Card_Repetition!F199</f>
        <v>Chip Transaction</v>
      </c>
      <c r="I200" s="5">
        <f>Q4_SQL_Error_Card_Repetition!K199</f>
        <v>158</v>
      </c>
      <c r="J200" s="5">
        <f>COUNTIFS(Q4_Validation_Base!A:A,F200,Q4_Validation_Base!B:B,G200,Q4_Validation_Base!C:C,H200)</f>
        <v>158</v>
      </c>
      <c r="K200" s="5" t="str">
        <f t="shared" si="35"/>
        <v>PASS</v>
      </c>
      <c r="L200" s="5">
        <f>Q4_SQL_Error_Card_Repetition!M199</f>
        <v>33</v>
      </c>
      <c r="M200" s="1">
        <f>COUNTIFS(Q4_Validation_Base!A:A,F200,Q4_Validation_Base!B:B,G200,Q4_Validation_Base!C:C,H200,Q4_Validation_Base!F:F,"&gt;=2")</f>
        <v>33</v>
      </c>
      <c r="N200" s="5" t="str">
        <f t="shared" si="28"/>
        <v>PASS</v>
      </c>
      <c r="O200" s="6">
        <f>Q4_SQL_Error_Card_Repetition!N199</f>
        <v>1.4240999999999999</v>
      </c>
      <c r="P200" s="15">
        <f>SUMIFS(Q4_Validation_Base!F:F,Q4_Validation_Base!A:A,F200,Q4_Validation_Base!B:B,G200,Q4_Validation_Base!C:C,H200)/J200</f>
        <v>1.4240506329113924</v>
      </c>
      <c r="Q200" s="5" t="str">
        <f t="shared" si="29"/>
        <v>PASS</v>
      </c>
      <c r="R200" s="5">
        <f>Q4_SQL_Error_Card_Repetition!O199</f>
        <v>20.886099999999999</v>
      </c>
      <c r="S200" s="8">
        <f t="shared" si="30"/>
        <v>20.88607594936709</v>
      </c>
      <c r="T200" s="5" t="str">
        <f t="shared" si="31"/>
        <v>PASS</v>
      </c>
      <c r="U200" s="5">
        <f>Q4_SQL_Error_Card_Repetition!Q199</f>
        <v>3.1111</v>
      </c>
      <c r="V200" s="8">
        <f>_xlfn.MAXIFS(Q4_Validation_Base!F:F,Q4_Validation_Base!A:A,F200,Q4_Validation_Base!B:B,G200,Q4_Validation_Base!C:C,H200)/SUMIFS(Q4_Validation_Base!F:F,Q4_Validation_Base!A:A,F200,Q4_Validation_Base!B:B,G200,Q4_Validation_Base!C:C,H200)*100</f>
        <v>3.1111111111111112</v>
      </c>
      <c r="W200" s="5" t="str">
        <f t="shared" si="32"/>
        <v>PASS</v>
      </c>
      <c r="X200" s="5" t="str">
        <f>Q4_SQL_Error_Card_Repetition!R199</f>
        <v>low-repeat</v>
      </c>
      <c r="Y200" s="5" t="str">
        <f t="shared" si="33"/>
        <v>low-repeat</v>
      </c>
      <c r="Z200" s="5" t="str">
        <f t="shared" si="34"/>
        <v>PASS</v>
      </c>
    </row>
    <row r="201" spans="6:26">
      <c r="F201" s="5">
        <f>Q4_SQL_Error_Card_Repetition!A200</f>
        <v>4900</v>
      </c>
      <c r="G201" s="5">
        <f>Q4_SQL_Error_Card_Repetition!E200</f>
        <v>14</v>
      </c>
      <c r="H201" s="5" t="str">
        <f>Q4_SQL_Error_Card_Repetition!F200</f>
        <v>Online Transaction</v>
      </c>
      <c r="I201" s="5">
        <f>Q4_SQL_Error_Card_Repetition!K200</f>
        <v>107</v>
      </c>
      <c r="J201" s="5">
        <f>COUNTIFS(Q4_Validation_Base!A:A,F201,Q4_Validation_Base!B:B,G201,Q4_Validation_Base!C:C,H201)</f>
        <v>107</v>
      </c>
      <c r="K201" s="5" t="str">
        <f t="shared" si="35"/>
        <v>PASS</v>
      </c>
      <c r="L201" s="5">
        <f>Q4_SQL_Error_Card_Repetition!M200</f>
        <v>29</v>
      </c>
      <c r="M201" s="1">
        <f>COUNTIFS(Q4_Validation_Base!A:A,F201,Q4_Validation_Base!B:B,G201,Q4_Validation_Base!C:C,H201,Q4_Validation_Base!F:F,"&gt;=2")</f>
        <v>29</v>
      </c>
      <c r="N201" s="5" t="str">
        <f t="shared" si="28"/>
        <v>PASS</v>
      </c>
      <c r="O201" s="6">
        <f>Q4_SQL_Error_Card_Repetition!N200</f>
        <v>1.4206000000000001</v>
      </c>
      <c r="P201" s="15">
        <f>SUMIFS(Q4_Validation_Base!F:F,Q4_Validation_Base!A:A,F201,Q4_Validation_Base!B:B,G201,Q4_Validation_Base!C:C,H201)/J201</f>
        <v>1.4205607476635513</v>
      </c>
      <c r="Q201" s="5" t="str">
        <f t="shared" si="29"/>
        <v>PASS</v>
      </c>
      <c r="R201" s="5">
        <f>Q4_SQL_Error_Card_Repetition!O200</f>
        <v>27.102799999999998</v>
      </c>
      <c r="S201" s="8">
        <f t="shared" si="30"/>
        <v>27.102803738317753</v>
      </c>
      <c r="T201" s="5" t="str">
        <f t="shared" si="31"/>
        <v>PASS</v>
      </c>
      <c r="U201" s="5">
        <f>Q4_SQL_Error_Card_Repetition!Q200</f>
        <v>7.2367999999999997</v>
      </c>
      <c r="V201" s="8">
        <f>_xlfn.MAXIFS(Q4_Validation_Base!F:F,Q4_Validation_Base!A:A,F201,Q4_Validation_Base!B:B,G201,Q4_Validation_Base!C:C,H201)/SUMIFS(Q4_Validation_Base!F:F,Q4_Validation_Base!A:A,F201,Q4_Validation_Base!B:B,G201,Q4_Validation_Base!C:C,H201)*100</f>
        <v>7.2368421052631584</v>
      </c>
      <c r="W201" s="5" t="str">
        <f t="shared" si="32"/>
        <v>PASS</v>
      </c>
      <c r="X201" s="5" t="str">
        <f>Q4_SQL_Error_Card_Repetition!R200</f>
        <v>low-repeat</v>
      </c>
      <c r="Y201" s="5" t="str">
        <f t="shared" si="33"/>
        <v>low-repeat</v>
      </c>
      <c r="Z201" s="5" t="str">
        <f t="shared" si="34"/>
        <v>PASS</v>
      </c>
    </row>
    <row r="202" spans="6:26">
      <c r="F202" s="5">
        <f>Q4_SQL_Error_Card_Repetition!A201</f>
        <v>6300</v>
      </c>
      <c r="G202" s="5">
        <f>Q4_SQL_Error_Card_Repetition!E201</f>
        <v>10</v>
      </c>
      <c r="H202" s="5" t="str">
        <f>Q4_SQL_Error_Card_Repetition!F201</f>
        <v>Online Transaction</v>
      </c>
      <c r="I202" s="5">
        <f>Q4_SQL_Error_Card_Repetition!K201</f>
        <v>31</v>
      </c>
      <c r="J202" s="5">
        <f>COUNTIFS(Q4_Validation_Base!A:A,F202,Q4_Validation_Base!B:B,G202,Q4_Validation_Base!C:C,H202)</f>
        <v>31</v>
      </c>
      <c r="K202" s="5" t="str">
        <f t="shared" si="35"/>
        <v>PASS</v>
      </c>
      <c r="L202" s="5">
        <f>Q4_SQL_Error_Card_Repetition!M201</f>
        <v>8</v>
      </c>
      <c r="M202" s="1">
        <f>COUNTIFS(Q4_Validation_Base!A:A,F202,Q4_Validation_Base!B:B,G202,Q4_Validation_Base!C:C,H202,Q4_Validation_Base!F:F,"&gt;=2")</f>
        <v>8</v>
      </c>
      <c r="N202" s="5" t="str">
        <f t="shared" si="28"/>
        <v>PASS</v>
      </c>
      <c r="O202" s="6">
        <f>Q4_SQL_Error_Card_Repetition!N201</f>
        <v>1.4194</v>
      </c>
      <c r="P202" s="15">
        <f>SUMIFS(Q4_Validation_Base!F:F,Q4_Validation_Base!A:A,F202,Q4_Validation_Base!B:B,G202,Q4_Validation_Base!C:C,H202)/J202</f>
        <v>1.4193548387096775</v>
      </c>
      <c r="Q202" s="5" t="str">
        <f t="shared" si="29"/>
        <v>PASS</v>
      </c>
      <c r="R202" s="5">
        <f>Q4_SQL_Error_Card_Repetition!O201</f>
        <v>25.8065</v>
      </c>
      <c r="S202" s="8">
        <f t="shared" si="30"/>
        <v>25.806451612903224</v>
      </c>
      <c r="T202" s="5" t="str">
        <f t="shared" si="31"/>
        <v>PASS</v>
      </c>
      <c r="U202" s="5">
        <f>Q4_SQL_Error_Card_Repetition!Q201</f>
        <v>6.8182</v>
      </c>
      <c r="V202" s="8">
        <f>_xlfn.MAXIFS(Q4_Validation_Base!F:F,Q4_Validation_Base!A:A,F202,Q4_Validation_Base!B:B,G202,Q4_Validation_Base!C:C,H202)/SUMIFS(Q4_Validation_Base!F:F,Q4_Validation_Base!A:A,F202,Q4_Validation_Base!B:B,G202,Q4_Validation_Base!C:C,H202)*100</f>
        <v>6.8181818181818175</v>
      </c>
      <c r="W202" s="5" t="str">
        <f t="shared" si="32"/>
        <v>PASS</v>
      </c>
      <c r="X202" s="5" t="str">
        <f>Q4_SQL_Error_Card_Repetition!R201</f>
        <v>low-repeat</v>
      </c>
      <c r="Y202" s="5" t="str">
        <f t="shared" si="33"/>
        <v>low-repeat</v>
      </c>
      <c r="Z202" s="5" t="str">
        <f t="shared" si="34"/>
        <v>PASS</v>
      </c>
    </row>
    <row r="203" spans="6:26">
      <c r="F203" s="5">
        <f>Q4_SQL_Error_Card_Repetition!A202</f>
        <v>4899</v>
      </c>
      <c r="G203" s="5">
        <f>Q4_SQL_Error_Card_Repetition!E202</f>
        <v>8</v>
      </c>
      <c r="H203" s="5" t="str">
        <f>Q4_SQL_Error_Card_Repetition!F202</f>
        <v>Online Transaction</v>
      </c>
      <c r="I203" s="5">
        <f>Q4_SQL_Error_Card_Repetition!K202</f>
        <v>63</v>
      </c>
      <c r="J203" s="5">
        <f>COUNTIFS(Q4_Validation_Base!A:A,F203,Q4_Validation_Base!B:B,G203,Q4_Validation_Base!C:C,H203)</f>
        <v>63</v>
      </c>
      <c r="K203" s="5" t="str">
        <f t="shared" si="35"/>
        <v>PASS</v>
      </c>
      <c r="L203" s="5">
        <f>Q4_SQL_Error_Card_Repetition!M202</f>
        <v>15</v>
      </c>
      <c r="M203" s="1">
        <f>COUNTIFS(Q4_Validation_Base!A:A,F203,Q4_Validation_Base!B:B,G203,Q4_Validation_Base!C:C,H203,Q4_Validation_Base!F:F,"&gt;=2")</f>
        <v>15</v>
      </c>
      <c r="N203" s="5" t="str">
        <f t="shared" si="28"/>
        <v>PASS</v>
      </c>
      <c r="O203" s="6">
        <f>Q4_SQL_Error_Card_Repetition!N202</f>
        <v>1.4127000000000001</v>
      </c>
      <c r="P203" s="15">
        <f>SUMIFS(Q4_Validation_Base!F:F,Q4_Validation_Base!A:A,F203,Q4_Validation_Base!B:B,G203,Q4_Validation_Base!C:C,H203)/J203</f>
        <v>1.4126984126984128</v>
      </c>
      <c r="Q203" s="5" t="str">
        <f t="shared" si="29"/>
        <v>PASS</v>
      </c>
      <c r="R203" s="5">
        <f>Q4_SQL_Error_Card_Repetition!O202</f>
        <v>23.8095</v>
      </c>
      <c r="S203" s="8">
        <f t="shared" si="30"/>
        <v>23.809523809523807</v>
      </c>
      <c r="T203" s="5" t="str">
        <f t="shared" si="31"/>
        <v>PASS</v>
      </c>
      <c r="U203" s="5">
        <f>Q4_SQL_Error_Card_Repetition!Q202</f>
        <v>6.7416</v>
      </c>
      <c r="V203" s="8">
        <f>_xlfn.MAXIFS(Q4_Validation_Base!F:F,Q4_Validation_Base!A:A,F203,Q4_Validation_Base!B:B,G203,Q4_Validation_Base!C:C,H203)/SUMIFS(Q4_Validation_Base!F:F,Q4_Validation_Base!A:A,F203,Q4_Validation_Base!B:B,G203,Q4_Validation_Base!C:C,H203)*100</f>
        <v>6.7415730337078648</v>
      </c>
      <c r="W203" s="5" t="str">
        <f t="shared" si="32"/>
        <v>PASS</v>
      </c>
      <c r="X203" s="5" t="str">
        <f>Q4_SQL_Error_Card_Repetition!R202</f>
        <v>low-repeat</v>
      </c>
      <c r="Y203" s="5" t="str">
        <f t="shared" si="33"/>
        <v>low-repeat</v>
      </c>
      <c r="Z203" s="5" t="str">
        <f t="shared" si="34"/>
        <v>PASS</v>
      </c>
    </row>
    <row r="204" spans="6:26">
      <c r="F204" s="5">
        <f>Q4_SQL_Error_Card_Repetition!A203</f>
        <v>4899</v>
      </c>
      <c r="G204" s="5">
        <f>Q4_SQL_Error_Card_Repetition!E203</f>
        <v>11</v>
      </c>
      <c r="H204" s="5" t="str">
        <f>Q4_SQL_Error_Card_Repetition!F203</f>
        <v>Online Transaction</v>
      </c>
      <c r="I204" s="5">
        <f>Q4_SQL_Error_Card_Repetition!K203</f>
        <v>78</v>
      </c>
      <c r="J204" s="5">
        <f>COUNTIFS(Q4_Validation_Base!A:A,F204,Q4_Validation_Base!B:B,G204,Q4_Validation_Base!C:C,H204)</f>
        <v>78</v>
      </c>
      <c r="K204" s="5" t="str">
        <f t="shared" si="35"/>
        <v>PASS</v>
      </c>
      <c r="L204" s="5">
        <f>Q4_SQL_Error_Card_Repetition!M203</f>
        <v>23</v>
      </c>
      <c r="M204" s="1">
        <f>COUNTIFS(Q4_Validation_Base!A:A,F204,Q4_Validation_Base!B:B,G204,Q4_Validation_Base!C:C,H204,Q4_Validation_Base!F:F,"&gt;=2")</f>
        <v>23</v>
      </c>
      <c r="N204" s="5" t="str">
        <f t="shared" si="28"/>
        <v>PASS</v>
      </c>
      <c r="O204" s="6">
        <f>Q4_SQL_Error_Card_Repetition!N203</f>
        <v>1.4103000000000001</v>
      </c>
      <c r="P204" s="15">
        <f>SUMIFS(Q4_Validation_Base!F:F,Q4_Validation_Base!A:A,F204,Q4_Validation_Base!B:B,G204,Q4_Validation_Base!C:C,H204)/J204</f>
        <v>1.4102564102564104</v>
      </c>
      <c r="Q204" s="5" t="str">
        <f t="shared" si="29"/>
        <v>PASS</v>
      </c>
      <c r="R204" s="5">
        <f>Q4_SQL_Error_Card_Repetition!O203</f>
        <v>29.487200000000001</v>
      </c>
      <c r="S204" s="8">
        <f t="shared" si="30"/>
        <v>29.487179487179489</v>
      </c>
      <c r="T204" s="5" t="str">
        <f t="shared" si="31"/>
        <v>PASS</v>
      </c>
      <c r="U204" s="5">
        <f>Q4_SQL_Error_Card_Repetition!Q203</f>
        <v>4.5454999999999997</v>
      </c>
      <c r="V204" s="8">
        <f>_xlfn.MAXIFS(Q4_Validation_Base!F:F,Q4_Validation_Base!A:A,F204,Q4_Validation_Base!B:B,G204,Q4_Validation_Base!C:C,H204)/SUMIFS(Q4_Validation_Base!F:F,Q4_Validation_Base!A:A,F204,Q4_Validation_Base!B:B,G204,Q4_Validation_Base!C:C,H204)*100</f>
        <v>4.5454545454545459</v>
      </c>
      <c r="W204" s="5" t="str">
        <f t="shared" si="32"/>
        <v>PASS</v>
      </c>
      <c r="X204" s="5" t="str">
        <f>Q4_SQL_Error_Card_Repetition!R203</f>
        <v>low-repeat</v>
      </c>
      <c r="Y204" s="5" t="str">
        <f t="shared" si="33"/>
        <v>low-repeat</v>
      </c>
      <c r="Z204" s="5" t="str">
        <f t="shared" si="34"/>
        <v>PASS</v>
      </c>
    </row>
    <row r="205" spans="6:26">
      <c r="F205" s="5">
        <f>Q4_SQL_Error_Card_Repetition!A204</f>
        <v>4900</v>
      </c>
      <c r="G205" s="5">
        <f>Q4_SQL_Error_Card_Repetition!E204</f>
        <v>23</v>
      </c>
      <c r="H205" s="5" t="str">
        <f>Q4_SQL_Error_Card_Repetition!F204</f>
        <v>Chip Transaction</v>
      </c>
      <c r="I205" s="5">
        <f>Q4_SQL_Error_Card_Repetition!K204</f>
        <v>32</v>
      </c>
      <c r="J205" s="5">
        <f>COUNTIFS(Q4_Validation_Base!A:A,F205,Q4_Validation_Base!B:B,G205,Q4_Validation_Base!C:C,H205)</f>
        <v>32</v>
      </c>
      <c r="K205" s="5" t="str">
        <f t="shared" si="35"/>
        <v>PASS</v>
      </c>
      <c r="L205" s="5">
        <f>Q4_SQL_Error_Card_Repetition!M204</f>
        <v>7</v>
      </c>
      <c r="M205" s="1">
        <f>COUNTIFS(Q4_Validation_Base!A:A,F205,Q4_Validation_Base!B:B,G205,Q4_Validation_Base!C:C,H205,Q4_Validation_Base!F:F,"&gt;=2")</f>
        <v>7</v>
      </c>
      <c r="N205" s="5" t="str">
        <f t="shared" si="28"/>
        <v>PASS</v>
      </c>
      <c r="O205" s="6">
        <f>Q4_SQL_Error_Card_Repetition!N204</f>
        <v>1.4063000000000001</v>
      </c>
      <c r="P205" s="15">
        <f>SUMIFS(Q4_Validation_Base!F:F,Q4_Validation_Base!A:A,F205,Q4_Validation_Base!B:B,G205,Q4_Validation_Base!C:C,H205)/J205</f>
        <v>1.40625</v>
      </c>
      <c r="Q205" s="5" t="str">
        <f t="shared" si="29"/>
        <v>PASS</v>
      </c>
      <c r="R205" s="5">
        <f>Q4_SQL_Error_Card_Repetition!O204</f>
        <v>21.875</v>
      </c>
      <c r="S205" s="8">
        <f t="shared" si="30"/>
        <v>21.875</v>
      </c>
      <c r="T205" s="5" t="str">
        <f t="shared" si="31"/>
        <v>PASS</v>
      </c>
      <c r="U205" s="5">
        <f>Q4_SQL_Error_Card_Repetition!Q204</f>
        <v>8.8888999999999996</v>
      </c>
      <c r="V205" s="8">
        <f>_xlfn.MAXIFS(Q4_Validation_Base!F:F,Q4_Validation_Base!A:A,F205,Q4_Validation_Base!B:B,G205,Q4_Validation_Base!C:C,H205)/SUMIFS(Q4_Validation_Base!F:F,Q4_Validation_Base!A:A,F205,Q4_Validation_Base!B:B,G205,Q4_Validation_Base!C:C,H205)*100</f>
        <v>8.8888888888888893</v>
      </c>
      <c r="W205" s="5" t="str">
        <f t="shared" si="32"/>
        <v>PASS</v>
      </c>
      <c r="X205" s="5" t="str">
        <f>Q4_SQL_Error_Card_Repetition!R204</f>
        <v>low-repeat</v>
      </c>
      <c r="Y205" s="5" t="str">
        <f t="shared" si="33"/>
        <v>low-repeat</v>
      </c>
      <c r="Z205" s="5" t="str">
        <f t="shared" si="34"/>
        <v>PASS</v>
      </c>
    </row>
    <row r="206" spans="6:26">
      <c r="F206" s="5">
        <f>Q4_SQL_Error_Card_Repetition!A205</f>
        <v>4814</v>
      </c>
      <c r="G206" s="5">
        <f>Q4_SQL_Error_Card_Repetition!E205</f>
        <v>16</v>
      </c>
      <c r="H206" s="5" t="str">
        <f>Q4_SQL_Error_Card_Repetition!F205</f>
        <v>Online Transaction</v>
      </c>
      <c r="I206" s="5">
        <f>Q4_SQL_Error_Card_Repetition!K205</f>
        <v>148</v>
      </c>
      <c r="J206" s="5">
        <f>COUNTIFS(Q4_Validation_Base!A:A,F206,Q4_Validation_Base!B:B,G206,Q4_Validation_Base!C:C,H206)</f>
        <v>148</v>
      </c>
      <c r="K206" s="5" t="str">
        <f t="shared" si="35"/>
        <v>PASS</v>
      </c>
      <c r="L206" s="5">
        <f>Q4_SQL_Error_Card_Repetition!M205</f>
        <v>39</v>
      </c>
      <c r="M206" s="1">
        <f>COUNTIFS(Q4_Validation_Base!A:A,F206,Q4_Validation_Base!B:B,G206,Q4_Validation_Base!C:C,H206,Q4_Validation_Base!F:F,"&gt;=2")</f>
        <v>39</v>
      </c>
      <c r="N206" s="5" t="str">
        <f t="shared" si="28"/>
        <v>PASS</v>
      </c>
      <c r="O206" s="6">
        <f>Q4_SQL_Error_Card_Repetition!N205</f>
        <v>1.4054</v>
      </c>
      <c r="P206" s="15">
        <f>SUMIFS(Q4_Validation_Base!F:F,Q4_Validation_Base!A:A,F206,Q4_Validation_Base!B:B,G206,Q4_Validation_Base!C:C,H206)/J206</f>
        <v>1.4054054054054055</v>
      </c>
      <c r="Q206" s="5" t="str">
        <f t="shared" si="29"/>
        <v>PASS</v>
      </c>
      <c r="R206" s="5">
        <f>Q4_SQL_Error_Card_Repetition!O205</f>
        <v>26.351400000000002</v>
      </c>
      <c r="S206" s="8">
        <f t="shared" si="30"/>
        <v>26.351351351351347</v>
      </c>
      <c r="T206" s="5" t="str">
        <f t="shared" si="31"/>
        <v>PASS</v>
      </c>
      <c r="U206" s="5">
        <f>Q4_SQL_Error_Card_Repetition!Q205</f>
        <v>3.8462000000000001</v>
      </c>
      <c r="V206" s="8">
        <f>_xlfn.MAXIFS(Q4_Validation_Base!F:F,Q4_Validation_Base!A:A,F206,Q4_Validation_Base!B:B,G206,Q4_Validation_Base!C:C,H206)/SUMIFS(Q4_Validation_Base!F:F,Q4_Validation_Base!A:A,F206,Q4_Validation_Base!B:B,G206,Q4_Validation_Base!C:C,H206)*100</f>
        <v>3.8461538461538463</v>
      </c>
      <c r="W206" s="5" t="str">
        <f t="shared" si="32"/>
        <v>PASS</v>
      </c>
      <c r="X206" s="5" t="str">
        <f>Q4_SQL_Error_Card_Repetition!R205</f>
        <v>low-repeat</v>
      </c>
      <c r="Y206" s="5" t="str">
        <f t="shared" si="33"/>
        <v>low-repeat</v>
      </c>
      <c r="Z206" s="5" t="str">
        <f t="shared" si="34"/>
        <v>PASS</v>
      </c>
    </row>
    <row r="207" spans="6:26">
      <c r="F207" s="5">
        <f>Q4_SQL_Error_Card_Repetition!A206</f>
        <v>4899</v>
      </c>
      <c r="G207" s="5">
        <f>Q4_SQL_Error_Card_Repetition!E206</f>
        <v>15</v>
      </c>
      <c r="H207" s="5" t="str">
        <f>Q4_SQL_Error_Card_Repetition!F206</f>
        <v>Online Transaction</v>
      </c>
      <c r="I207" s="5">
        <f>Q4_SQL_Error_Card_Repetition!K206</f>
        <v>57</v>
      </c>
      <c r="J207" s="5">
        <f>COUNTIFS(Q4_Validation_Base!A:A,F207,Q4_Validation_Base!B:B,G207,Q4_Validation_Base!C:C,H207)</f>
        <v>57</v>
      </c>
      <c r="K207" s="5" t="str">
        <f t="shared" si="35"/>
        <v>PASS</v>
      </c>
      <c r="L207" s="5">
        <f>Q4_SQL_Error_Card_Repetition!M206</f>
        <v>18</v>
      </c>
      <c r="M207" s="1">
        <f>COUNTIFS(Q4_Validation_Base!A:A,F207,Q4_Validation_Base!B:B,G207,Q4_Validation_Base!C:C,H207,Q4_Validation_Base!F:F,"&gt;=2")</f>
        <v>18</v>
      </c>
      <c r="N207" s="5" t="str">
        <f t="shared" si="28"/>
        <v>PASS</v>
      </c>
      <c r="O207" s="6">
        <f>Q4_SQL_Error_Card_Repetition!N206</f>
        <v>1.4035</v>
      </c>
      <c r="P207" s="15">
        <f>SUMIFS(Q4_Validation_Base!F:F,Q4_Validation_Base!A:A,F207,Q4_Validation_Base!B:B,G207,Q4_Validation_Base!C:C,H207)/J207</f>
        <v>1.4035087719298245</v>
      </c>
      <c r="Q207" s="5" t="str">
        <f t="shared" si="29"/>
        <v>PASS</v>
      </c>
      <c r="R207" s="5">
        <f>Q4_SQL_Error_Card_Repetition!O206</f>
        <v>31.579000000000001</v>
      </c>
      <c r="S207" s="8">
        <f t="shared" si="30"/>
        <v>31.578947368421051</v>
      </c>
      <c r="T207" s="5" t="str">
        <f t="shared" si="31"/>
        <v>PASS</v>
      </c>
      <c r="U207" s="5">
        <f>Q4_SQL_Error_Card_Repetition!Q206</f>
        <v>5</v>
      </c>
      <c r="V207" s="8">
        <f>_xlfn.MAXIFS(Q4_Validation_Base!F:F,Q4_Validation_Base!A:A,F207,Q4_Validation_Base!B:B,G207,Q4_Validation_Base!C:C,H207)/SUMIFS(Q4_Validation_Base!F:F,Q4_Validation_Base!A:A,F207,Q4_Validation_Base!B:B,G207,Q4_Validation_Base!C:C,H207)*100</f>
        <v>5</v>
      </c>
      <c r="W207" s="5" t="str">
        <f t="shared" si="32"/>
        <v>PASS</v>
      </c>
      <c r="X207" s="5" t="str">
        <f>Q4_SQL_Error_Card_Repetition!R206</f>
        <v>low-repeat</v>
      </c>
      <c r="Y207" s="5" t="str">
        <f t="shared" si="33"/>
        <v>low-repeat</v>
      </c>
      <c r="Z207" s="5" t="str">
        <f t="shared" si="34"/>
        <v>PASS</v>
      </c>
    </row>
    <row r="208" spans="6:26">
      <c r="F208" s="5">
        <f>Q4_SQL_Error_Card_Repetition!A207</f>
        <v>4900</v>
      </c>
      <c r="G208" s="5">
        <f>Q4_SQL_Error_Card_Repetition!E207</f>
        <v>19</v>
      </c>
      <c r="H208" s="5" t="str">
        <f>Q4_SQL_Error_Card_Repetition!F207</f>
        <v>Swipe Transaction</v>
      </c>
      <c r="I208" s="5">
        <f>Q4_SQL_Error_Card_Repetition!K207</f>
        <v>62</v>
      </c>
      <c r="J208" s="5">
        <f>COUNTIFS(Q4_Validation_Base!A:A,F208,Q4_Validation_Base!B:B,G208,Q4_Validation_Base!C:C,H208)</f>
        <v>62</v>
      </c>
      <c r="K208" s="5" t="str">
        <f t="shared" si="35"/>
        <v>PASS</v>
      </c>
      <c r="L208" s="5">
        <f>Q4_SQL_Error_Card_Repetition!M207</f>
        <v>20</v>
      </c>
      <c r="M208" s="1">
        <f>COUNTIFS(Q4_Validation_Base!A:A,F208,Q4_Validation_Base!B:B,G208,Q4_Validation_Base!C:C,H208,Q4_Validation_Base!F:F,"&gt;=2")</f>
        <v>20</v>
      </c>
      <c r="N208" s="5" t="str">
        <f t="shared" si="28"/>
        <v>PASS</v>
      </c>
      <c r="O208" s="6">
        <f>Q4_SQL_Error_Card_Repetition!N207</f>
        <v>1.4032</v>
      </c>
      <c r="P208" s="15">
        <f>SUMIFS(Q4_Validation_Base!F:F,Q4_Validation_Base!A:A,F208,Q4_Validation_Base!B:B,G208,Q4_Validation_Base!C:C,H208)/J208</f>
        <v>1.403225806451613</v>
      </c>
      <c r="Q208" s="5" t="str">
        <f t="shared" si="29"/>
        <v>PASS</v>
      </c>
      <c r="R208" s="5">
        <f>Q4_SQL_Error_Card_Repetition!O207</f>
        <v>32.258099999999999</v>
      </c>
      <c r="S208" s="8">
        <f t="shared" si="30"/>
        <v>32.258064516129032</v>
      </c>
      <c r="T208" s="5" t="str">
        <f t="shared" si="31"/>
        <v>PASS</v>
      </c>
      <c r="U208" s="5">
        <f>Q4_SQL_Error_Card_Repetition!Q207</f>
        <v>5.7470999999999997</v>
      </c>
      <c r="V208" s="8">
        <f>_xlfn.MAXIFS(Q4_Validation_Base!F:F,Q4_Validation_Base!A:A,F208,Q4_Validation_Base!B:B,G208,Q4_Validation_Base!C:C,H208)/SUMIFS(Q4_Validation_Base!F:F,Q4_Validation_Base!A:A,F208,Q4_Validation_Base!B:B,G208,Q4_Validation_Base!C:C,H208)*100</f>
        <v>5.7471264367816088</v>
      </c>
      <c r="W208" s="5" t="str">
        <f t="shared" si="32"/>
        <v>PASS</v>
      </c>
      <c r="X208" s="5" t="str">
        <f>Q4_SQL_Error_Card_Repetition!R207</f>
        <v>low-repeat</v>
      </c>
      <c r="Y208" s="5" t="str">
        <f t="shared" si="33"/>
        <v>low-repeat</v>
      </c>
      <c r="Z208" s="5" t="str">
        <f t="shared" si="34"/>
        <v>PASS</v>
      </c>
    </row>
    <row r="209" spans="6:26">
      <c r="F209" s="5">
        <f>Q4_SQL_Error_Card_Repetition!A208</f>
        <v>4900</v>
      </c>
      <c r="G209" s="5">
        <f>Q4_SQL_Error_Card_Repetition!E208</f>
        <v>5</v>
      </c>
      <c r="H209" s="5" t="str">
        <f>Q4_SQL_Error_Card_Repetition!F208</f>
        <v>Online Transaction</v>
      </c>
      <c r="I209" s="5">
        <f>Q4_SQL_Error_Card_Repetition!K208</f>
        <v>62</v>
      </c>
      <c r="J209" s="5">
        <f>COUNTIFS(Q4_Validation_Base!A:A,F209,Q4_Validation_Base!B:B,G209,Q4_Validation_Base!C:C,H209)</f>
        <v>62</v>
      </c>
      <c r="K209" s="5" t="str">
        <f t="shared" si="35"/>
        <v>PASS</v>
      </c>
      <c r="L209" s="5">
        <f>Q4_SQL_Error_Card_Repetition!M208</f>
        <v>15</v>
      </c>
      <c r="M209" s="1">
        <f>COUNTIFS(Q4_Validation_Base!A:A,F209,Q4_Validation_Base!B:B,G209,Q4_Validation_Base!C:C,H209,Q4_Validation_Base!F:F,"&gt;=2")</f>
        <v>15</v>
      </c>
      <c r="N209" s="5" t="str">
        <f t="shared" si="28"/>
        <v>PASS</v>
      </c>
      <c r="O209" s="6">
        <f>Q4_SQL_Error_Card_Repetition!N208</f>
        <v>1.4032</v>
      </c>
      <c r="P209" s="15">
        <f>SUMIFS(Q4_Validation_Base!F:F,Q4_Validation_Base!A:A,F209,Q4_Validation_Base!B:B,G209,Q4_Validation_Base!C:C,H209)/J209</f>
        <v>1.403225806451613</v>
      </c>
      <c r="Q209" s="5" t="str">
        <f t="shared" si="29"/>
        <v>PASS</v>
      </c>
      <c r="R209" s="5">
        <f>Q4_SQL_Error_Card_Repetition!O208</f>
        <v>24.1936</v>
      </c>
      <c r="S209" s="8">
        <f t="shared" si="30"/>
        <v>24.193548387096776</v>
      </c>
      <c r="T209" s="5" t="str">
        <f t="shared" si="31"/>
        <v>PASS</v>
      </c>
      <c r="U209" s="5">
        <f>Q4_SQL_Error_Card_Repetition!Q208</f>
        <v>4.5976999999999997</v>
      </c>
      <c r="V209" s="8">
        <f>_xlfn.MAXIFS(Q4_Validation_Base!F:F,Q4_Validation_Base!A:A,F209,Q4_Validation_Base!B:B,G209,Q4_Validation_Base!C:C,H209)/SUMIFS(Q4_Validation_Base!F:F,Q4_Validation_Base!A:A,F209,Q4_Validation_Base!B:B,G209,Q4_Validation_Base!C:C,H209)*100</f>
        <v>4.5977011494252871</v>
      </c>
      <c r="W209" s="5" t="str">
        <f t="shared" si="32"/>
        <v>PASS</v>
      </c>
      <c r="X209" s="5" t="str">
        <f>Q4_SQL_Error_Card_Repetition!R208</f>
        <v>low-repeat</v>
      </c>
      <c r="Y209" s="5" t="str">
        <f t="shared" si="33"/>
        <v>low-repeat</v>
      </c>
      <c r="Z209" s="5" t="str">
        <f t="shared" si="34"/>
        <v>PASS</v>
      </c>
    </row>
    <row r="210" spans="6:26">
      <c r="F210" s="5">
        <f>Q4_SQL_Error_Card_Repetition!A209</f>
        <v>4900</v>
      </c>
      <c r="G210" s="5">
        <f>Q4_SQL_Error_Card_Repetition!E209</f>
        <v>7</v>
      </c>
      <c r="H210" s="5" t="str">
        <f>Q4_SQL_Error_Card_Repetition!F209</f>
        <v>Swipe Transaction</v>
      </c>
      <c r="I210" s="5">
        <f>Q4_SQL_Error_Card_Repetition!K209</f>
        <v>72</v>
      </c>
      <c r="J210" s="5">
        <f>COUNTIFS(Q4_Validation_Base!A:A,F210,Q4_Validation_Base!B:B,G210,Q4_Validation_Base!C:C,H210)</f>
        <v>72</v>
      </c>
      <c r="K210" s="5" t="str">
        <f t="shared" si="35"/>
        <v>PASS</v>
      </c>
      <c r="L210" s="5">
        <f>Q4_SQL_Error_Card_Repetition!M209</f>
        <v>18</v>
      </c>
      <c r="M210" s="1">
        <f>COUNTIFS(Q4_Validation_Base!A:A,F210,Q4_Validation_Base!B:B,G210,Q4_Validation_Base!C:C,H210,Q4_Validation_Base!F:F,"&gt;=2")</f>
        <v>18</v>
      </c>
      <c r="N210" s="5" t="str">
        <f t="shared" si="28"/>
        <v>PASS</v>
      </c>
      <c r="O210" s="6">
        <f>Q4_SQL_Error_Card_Repetition!N209</f>
        <v>1.4028</v>
      </c>
      <c r="P210" s="15">
        <f>SUMIFS(Q4_Validation_Base!F:F,Q4_Validation_Base!A:A,F210,Q4_Validation_Base!B:B,G210,Q4_Validation_Base!C:C,H210)/J210</f>
        <v>1.4027777777777777</v>
      </c>
      <c r="Q210" s="5" t="str">
        <f t="shared" si="29"/>
        <v>PASS</v>
      </c>
      <c r="R210" s="5">
        <f>Q4_SQL_Error_Card_Repetition!O209</f>
        <v>25</v>
      </c>
      <c r="S210" s="8">
        <f t="shared" si="30"/>
        <v>25</v>
      </c>
      <c r="T210" s="5" t="str">
        <f t="shared" si="31"/>
        <v>PASS</v>
      </c>
      <c r="U210" s="5">
        <f>Q4_SQL_Error_Card_Repetition!Q209</f>
        <v>6.9306999999999999</v>
      </c>
      <c r="V210" s="8">
        <f>_xlfn.MAXIFS(Q4_Validation_Base!F:F,Q4_Validation_Base!A:A,F210,Q4_Validation_Base!B:B,G210,Q4_Validation_Base!C:C,H210)/SUMIFS(Q4_Validation_Base!F:F,Q4_Validation_Base!A:A,F210,Q4_Validation_Base!B:B,G210,Q4_Validation_Base!C:C,H210)*100</f>
        <v>6.9306930693069315</v>
      </c>
      <c r="W210" s="5" t="str">
        <f t="shared" si="32"/>
        <v>PASS</v>
      </c>
      <c r="X210" s="5" t="str">
        <f>Q4_SQL_Error_Card_Repetition!R209</f>
        <v>low-repeat</v>
      </c>
      <c r="Y210" s="5" t="str">
        <f t="shared" si="33"/>
        <v>low-repeat</v>
      </c>
      <c r="Z210" s="5" t="str">
        <f t="shared" si="34"/>
        <v>PASS</v>
      </c>
    </row>
    <row r="211" spans="6:26">
      <c r="F211" s="5">
        <f>Q4_SQL_Error_Card_Repetition!A210</f>
        <v>8043</v>
      </c>
      <c r="G211" s="5">
        <f>Q4_SQL_Error_Card_Repetition!E210</f>
        <v>13</v>
      </c>
      <c r="H211" s="5" t="str">
        <f>Q4_SQL_Error_Card_Repetition!F210</f>
        <v>Swipe Transaction</v>
      </c>
      <c r="I211" s="5">
        <f>Q4_SQL_Error_Card_Repetition!K210</f>
        <v>15</v>
      </c>
      <c r="J211" s="5">
        <f>COUNTIFS(Q4_Validation_Base!A:A,F211,Q4_Validation_Base!B:B,G211,Q4_Validation_Base!C:C,H211)</f>
        <v>15</v>
      </c>
      <c r="K211" s="5" t="str">
        <f t="shared" si="35"/>
        <v>PASS</v>
      </c>
      <c r="L211" s="5">
        <f>Q4_SQL_Error_Card_Repetition!M210</f>
        <v>6</v>
      </c>
      <c r="M211" s="1">
        <f>COUNTIFS(Q4_Validation_Base!A:A,F211,Q4_Validation_Base!B:B,G211,Q4_Validation_Base!C:C,H211,Q4_Validation_Base!F:F,"&gt;=2")</f>
        <v>6</v>
      </c>
      <c r="N211" s="5" t="str">
        <f t="shared" si="28"/>
        <v>PASS</v>
      </c>
      <c r="O211" s="6">
        <f>Q4_SQL_Error_Card_Repetition!N210</f>
        <v>1.4</v>
      </c>
      <c r="P211" s="15">
        <f>SUMIFS(Q4_Validation_Base!F:F,Q4_Validation_Base!A:A,F211,Q4_Validation_Base!B:B,G211,Q4_Validation_Base!C:C,H211)/J211</f>
        <v>1.4</v>
      </c>
      <c r="Q211" s="5" t="str">
        <f t="shared" si="29"/>
        <v>PASS</v>
      </c>
      <c r="R211" s="5">
        <f>Q4_SQL_Error_Card_Repetition!O210</f>
        <v>40</v>
      </c>
      <c r="S211" s="8">
        <f t="shared" si="30"/>
        <v>40</v>
      </c>
      <c r="T211" s="5" t="str">
        <f t="shared" si="31"/>
        <v>PASS</v>
      </c>
      <c r="U211" s="5">
        <f>Q4_SQL_Error_Card_Repetition!Q210</f>
        <v>9.5237999999999996</v>
      </c>
      <c r="V211" s="8">
        <f>_xlfn.MAXIFS(Q4_Validation_Base!F:F,Q4_Validation_Base!A:A,F211,Q4_Validation_Base!B:B,G211,Q4_Validation_Base!C:C,H211)/SUMIFS(Q4_Validation_Base!F:F,Q4_Validation_Base!A:A,F211,Q4_Validation_Base!B:B,G211,Q4_Validation_Base!C:C,H211)*100</f>
        <v>9.5238095238095237</v>
      </c>
      <c r="W211" s="5" t="str">
        <f t="shared" si="32"/>
        <v>PASS</v>
      </c>
      <c r="X211" s="5" t="str">
        <f>Q4_SQL_Error_Card_Repetition!R210</f>
        <v>low-repeat</v>
      </c>
      <c r="Y211" s="5" t="str">
        <f t="shared" si="33"/>
        <v>low-repeat</v>
      </c>
      <c r="Z211" s="5" t="str">
        <f t="shared" si="34"/>
        <v>PASS</v>
      </c>
    </row>
    <row r="212" spans="6:26">
      <c r="F212" s="5">
        <f>Q4_SQL_Error_Card_Repetition!A211</f>
        <v>7922</v>
      </c>
      <c r="G212" s="5">
        <f>Q4_SQL_Error_Card_Repetition!E211</f>
        <v>13</v>
      </c>
      <c r="H212" s="5" t="str">
        <f>Q4_SQL_Error_Card_Repetition!F211</f>
        <v>Online Transaction</v>
      </c>
      <c r="I212" s="5">
        <f>Q4_SQL_Error_Card_Repetition!K211</f>
        <v>25</v>
      </c>
      <c r="J212" s="5">
        <f>COUNTIFS(Q4_Validation_Base!A:A,F212,Q4_Validation_Base!B:B,G212,Q4_Validation_Base!C:C,H212)</f>
        <v>25</v>
      </c>
      <c r="K212" s="5" t="str">
        <f t="shared" si="35"/>
        <v>PASS</v>
      </c>
      <c r="L212" s="5">
        <f>Q4_SQL_Error_Card_Repetition!M211</f>
        <v>8</v>
      </c>
      <c r="M212" s="1">
        <f>COUNTIFS(Q4_Validation_Base!A:A,F212,Q4_Validation_Base!B:B,G212,Q4_Validation_Base!C:C,H212,Q4_Validation_Base!F:F,"&gt;=2")</f>
        <v>8</v>
      </c>
      <c r="N212" s="5" t="str">
        <f t="shared" si="28"/>
        <v>PASS</v>
      </c>
      <c r="O212" s="6">
        <f>Q4_SQL_Error_Card_Repetition!N211</f>
        <v>1.4</v>
      </c>
      <c r="P212" s="15">
        <f>SUMIFS(Q4_Validation_Base!F:F,Q4_Validation_Base!A:A,F212,Q4_Validation_Base!B:B,G212,Q4_Validation_Base!C:C,H212)/J212</f>
        <v>1.4</v>
      </c>
      <c r="Q212" s="5" t="str">
        <f t="shared" si="29"/>
        <v>PASS</v>
      </c>
      <c r="R212" s="5">
        <f>Q4_SQL_Error_Card_Repetition!O211</f>
        <v>32</v>
      </c>
      <c r="S212" s="8">
        <f t="shared" si="30"/>
        <v>32</v>
      </c>
      <c r="T212" s="5" t="str">
        <f t="shared" si="31"/>
        <v>PASS</v>
      </c>
      <c r="U212" s="5">
        <f>Q4_SQL_Error_Card_Repetition!Q211</f>
        <v>8.5714000000000006</v>
      </c>
      <c r="V212" s="8">
        <f>_xlfn.MAXIFS(Q4_Validation_Base!F:F,Q4_Validation_Base!A:A,F212,Q4_Validation_Base!B:B,G212,Q4_Validation_Base!C:C,H212)/SUMIFS(Q4_Validation_Base!F:F,Q4_Validation_Base!A:A,F212,Q4_Validation_Base!B:B,G212,Q4_Validation_Base!C:C,H212)*100</f>
        <v>8.5714285714285712</v>
      </c>
      <c r="W212" s="5" t="str">
        <f t="shared" si="32"/>
        <v>PASS</v>
      </c>
      <c r="X212" s="5" t="str">
        <f>Q4_SQL_Error_Card_Repetition!R211</f>
        <v>low-repeat</v>
      </c>
      <c r="Y212" s="5" t="str">
        <f t="shared" si="33"/>
        <v>low-repeat</v>
      </c>
      <c r="Z212" s="5" t="str">
        <f t="shared" si="34"/>
        <v>PASS</v>
      </c>
    </row>
    <row r="213" spans="6:26">
      <c r="F213" s="5">
        <f>Q4_SQL_Error_Card_Repetition!A212</f>
        <v>7996</v>
      </c>
      <c r="G213" s="5">
        <f>Q4_SQL_Error_Card_Repetition!E212</f>
        <v>8</v>
      </c>
      <c r="H213" s="5" t="str">
        <f>Q4_SQL_Error_Card_Repetition!F212</f>
        <v>Online Transaction</v>
      </c>
      <c r="I213" s="5">
        <f>Q4_SQL_Error_Card_Repetition!K212</f>
        <v>10</v>
      </c>
      <c r="J213" s="5">
        <f>COUNTIFS(Q4_Validation_Base!A:A,F213,Q4_Validation_Base!B:B,G213,Q4_Validation_Base!C:C,H213)</f>
        <v>10</v>
      </c>
      <c r="K213" s="5" t="str">
        <f t="shared" si="35"/>
        <v>PASS</v>
      </c>
      <c r="L213" s="5">
        <f>Q4_SQL_Error_Card_Repetition!M212</f>
        <v>2</v>
      </c>
      <c r="M213" s="1">
        <f>COUNTIFS(Q4_Validation_Base!A:A,F213,Q4_Validation_Base!B:B,G213,Q4_Validation_Base!C:C,H213,Q4_Validation_Base!F:F,"&gt;=2")</f>
        <v>2</v>
      </c>
      <c r="N213" s="5" t="str">
        <f t="shared" si="28"/>
        <v>PASS</v>
      </c>
      <c r="O213" s="6">
        <f>Q4_SQL_Error_Card_Repetition!N212</f>
        <v>1.4</v>
      </c>
      <c r="P213" s="15">
        <f>SUMIFS(Q4_Validation_Base!F:F,Q4_Validation_Base!A:A,F213,Q4_Validation_Base!B:B,G213,Q4_Validation_Base!C:C,H213)/J213</f>
        <v>1.4</v>
      </c>
      <c r="Q213" s="5" t="str">
        <f t="shared" si="29"/>
        <v>PASS</v>
      </c>
      <c r="R213" s="5">
        <f>Q4_SQL_Error_Card_Repetition!O212</f>
        <v>20</v>
      </c>
      <c r="S213" s="8">
        <f t="shared" si="30"/>
        <v>20</v>
      </c>
      <c r="T213" s="5" t="str">
        <f t="shared" si="31"/>
        <v>PASS</v>
      </c>
      <c r="U213" s="5">
        <f>Q4_SQL_Error_Card_Repetition!Q212</f>
        <v>28.571400000000001</v>
      </c>
      <c r="V213" s="8">
        <f>_xlfn.MAXIFS(Q4_Validation_Base!F:F,Q4_Validation_Base!A:A,F213,Q4_Validation_Base!B:B,G213,Q4_Validation_Base!C:C,H213)/SUMIFS(Q4_Validation_Base!F:F,Q4_Validation_Base!A:A,F213,Q4_Validation_Base!B:B,G213,Q4_Validation_Base!C:C,H213)*100</f>
        <v>28.571428571428569</v>
      </c>
      <c r="W213" s="5" t="str">
        <f t="shared" si="32"/>
        <v>PASS</v>
      </c>
      <c r="X213" s="5" t="str">
        <f>Q4_SQL_Error_Card_Repetition!R212</f>
        <v>low-repeat</v>
      </c>
      <c r="Y213" s="5" t="str">
        <f t="shared" si="33"/>
        <v>low-repeat</v>
      </c>
      <c r="Z213" s="5" t="str">
        <f t="shared" si="34"/>
        <v>PASS</v>
      </c>
    </row>
    <row r="214" spans="6:26">
      <c r="F214" s="5">
        <f>Q4_SQL_Error_Card_Repetition!A213</f>
        <v>5311</v>
      </c>
      <c r="G214" s="5">
        <f>Q4_SQL_Error_Card_Repetition!E213</f>
        <v>13</v>
      </c>
      <c r="H214" s="5" t="str">
        <f>Q4_SQL_Error_Card_Repetition!F213</f>
        <v>Online Transaction</v>
      </c>
      <c r="I214" s="5">
        <f>Q4_SQL_Error_Card_Repetition!K213</f>
        <v>203</v>
      </c>
      <c r="J214" s="5">
        <f>COUNTIFS(Q4_Validation_Base!A:A,F214,Q4_Validation_Base!B:B,G214,Q4_Validation_Base!C:C,H214)</f>
        <v>203</v>
      </c>
      <c r="K214" s="5" t="str">
        <f t="shared" si="35"/>
        <v>PASS</v>
      </c>
      <c r="L214" s="5">
        <f>Q4_SQL_Error_Card_Repetition!M213</f>
        <v>44</v>
      </c>
      <c r="M214" s="1">
        <f>COUNTIFS(Q4_Validation_Base!A:A,F214,Q4_Validation_Base!B:B,G214,Q4_Validation_Base!C:C,H214,Q4_Validation_Base!F:F,"&gt;=2")</f>
        <v>44</v>
      </c>
      <c r="N214" s="5" t="str">
        <f t="shared" si="28"/>
        <v>PASS</v>
      </c>
      <c r="O214" s="6">
        <f>Q4_SQL_Error_Card_Repetition!N213</f>
        <v>1.399</v>
      </c>
      <c r="P214" s="15">
        <f>SUMIFS(Q4_Validation_Base!F:F,Q4_Validation_Base!A:A,F214,Q4_Validation_Base!B:B,G214,Q4_Validation_Base!C:C,H214)/J214</f>
        <v>1.3990147783251232</v>
      </c>
      <c r="Q214" s="5" t="str">
        <f t="shared" si="29"/>
        <v>PASS</v>
      </c>
      <c r="R214" s="5">
        <f>Q4_SQL_Error_Card_Repetition!O213</f>
        <v>21.674900000000001</v>
      </c>
      <c r="S214" s="8">
        <f t="shared" si="30"/>
        <v>21.674876847290641</v>
      </c>
      <c r="T214" s="5" t="str">
        <f t="shared" si="31"/>
        <v>PASS</v>
      </c>
      <c r="U214" s="5">
        <f>Q4_SQL_Error_Card_Repetition!Q213</f>
        <v>2.4647999999999999</v>
      </c>
      <c r="V214" s="8">
        <f>_xlfn.MAXIFS(Q4_Validation_Base!F:F,Q4_Validation_Base!A:A,F214,Q4_Validation_Base!B:B,G214,Q4_Validation_Base!C:C,H214)/SUMIFS(Q4_Validation_Base!F:F,Q4_Validation_Base!A:A,F214,Q4_Validation_Base!B:B,G214,Q4_Validation_Base!C:C,H214)*100</f>
        <v>2.464788732394366</v>
      </c>
      <c r="W214" s="5" t="str">
        <f t="shared" si="32"/>
        <v>PASS</v>
      </c>
      <c r="X214" s="5" t="str">
        <f>Q4_SQL_Error_Card_Repetition!R213</f>
        <v>low-repeat</v>
      </c>
      <c r="Y214" s="5" t="str">
        <f t="shared" si="33"/>
        <v>low-repeat</v>
      </c>
      <c r="Z214" s="5" t="str">
        <f t="shared" si="34"/>
        <v>PASS</v>
      </c>
    </row>
    <row r="215" spans="6:26">
      <c r="F215" s="5">
        <f>Q4_SQL_Error_Card_Repetition!A214</f>
        <v>5311</v>
      </c>
      <c r="G215" s="5">
        <f>Q4_SQL_Error_Card_Repetition!E214</f>
        <v>16</v>
      </c>
      <c r="H215" s="5" t="str">
        <f>Q4_SQL_Error_Card_Repetition!F214</f>
        <v>Online Transaction</v>
      </c>
      <c r="I215" s="5">
        <f>Q4_SQL_Error_Card_Repetition!K214</f>
        <v>215</v>
      </c>
      <c r="J215" s="5">
        <f>COUNTIFS(Q4_Validation_Base!A:A,F215,Q4_Validation_Base!B:B,G215,Q4_Validation_Base!C:C,H215)</f>
        <v>215</v>
      </c>
      <c r="K215" s="5" t="str">
        <f t="shared" si="35"/>
        <v>PASS</v>
      </c>
      <c r="L215" s="5">
        <f>Q4_SQL_Error_Card_Repetition!M214</f>
        <v>49</v>
      </c>
      <c r="M215" s="1">
        <f>COUNTIFS(Q4_Validation_Base!A:A,F215,Q4_Validation_Base!B:B,G215,Q4_Validation_Base!C:C,H215,Q4_Validation_Base!F:F,"&gt;=2")</f>
        <v>49</v>
      </c>
      <c r="N215" s="5" t="str">
        <f t="shared" si="28"/>
        <v>PASS</v>
      </c>
      <c r="O215" s="6">
        <f>Q4_SQL_Error_Card_Repetition!N214</f>
        <v>1.3953</v>
      </c>
      <c r="P215" s="15">
        <f>SUMIFS(Q4_Validation_Base!F:F,Q4_Validation_Base!A:A,F215,Q4_Validation_Base!B:B,G215,Q4_Validation_Base!C:C,H215)/J215</f>
        <v>1.3953488372093024</v>
      </c>
      <c r="Q215" s="5" t="str">
        <f t="shared" si="29"/>
        <v>PASS</v>
      </c>
      <c r="R215" s="5">
        <f>Q4_SQL_Error_Card_Repetition!O214</f>
        <v>22.790700000000001</v>
      </c>
      <c r="S215" s="8">
        <f t="shared" si="30"/>
        <v>22.790697674418606</v>
      </c>
      <c r="T215" s="5" t="str">
        <f t="shared" si="31"/>
        <v>PASS</v>
      </c>
      <c r="U215" s="5">
        <f>Q4_SQL_Error_Card_Repetition!Q214</f>
        <v>3</v>
      </c>
      <c r="V215" s="8">
        <f>_xlfn.MAXIFS(Q4_Validation_Base!F:F,Q4_Validation_Base!A:A,F215,Q4_Validation_Base!B:B,G215,Q4_Validation_Base!C:C,H215)/SUMIFS(Q4_Validation_Base!F:F,Q4_Validation_Base!A:A,F215,Q4_Validation_Base!B:B,G215,Q4_Validation_Base!C:C,H215)*100</f>
        <v>3</v>
      </c>
      <c r="W215" s="5" t="str">
        <f t="shared" si="32"/>
        <v>PASS</v>
      </c>
      <c r="X215" s="5" t="str">
        <f>Q4_SQL_Error_Card_Repetition!R214</f>
        <v>low-repeat</v>
      </c>
      <c r="Y215" s="5" t="str">
        <f t="shared" si="33"/>
        <v>low-repeat</v>
      </c>
      <c r="Z215" s="5" t="str">
        <f t="shared" si="34"/>
        <v>PASS</v>
      </c>
    </row>
    <row r="216" spans="6:26">
      <c r="F216" s="5">
        <f>Q4_SQL_Error_Card_Repetition!A215</f>
        <v>4899</v>
      </c>
      <c r="G216" s="5">
        <f>Q4_SQL_Error_Card_Repetition!E215</f>
        <v>22</v>
      </c>
      <c r="H216" s="5" t="str">
        <f>Q4_SQL_Error_Card_Repetition!F215</f>
        <v>Online Transaction</v>
      </c>
      <c r="I216" s="5">
        <f>Q4_SQL_Error_Card_Repetition!K215</f>
        <v>33</v>
      </c>
      <c r="J216" s="5">
        <f>COUNTIFS(Q4_Validation_Base!A:A,F216,Q4_Validation_Base!B:B,G216,Q4_Validation_Base!C:C,H216)</f>
        <v>33</v>
      </c>
      <c r="K216" s="5" t="str">
        <f t="shared" si="35"/>
        <v>PASS</v>
      </c>
      <c r="L216" s="5">
        <f>Q4_SQL_Error_Card_Repetition!M215</f>
        <v>6</v>
      </c>
      <c r="M216" s="1">
        <f>COUNTIFS(Q4_Validation_Base!A:A,F216,Q4_Validation_Base!B:B,G216,Q4_Validation_Base!C:C,H216,Q4_Validation_Base!F:F,"&gt;=2")</f>
        <v>6</v>
      </c>
      <c r="N216" s="5" t="str">
        <f t="shared" si="28"/>
        <v>PASS</v>
      </c>
      <c r="O216" s="6">
        <f>Q4_SQL_Error_Card_Repetition!N215</f>
        <v>1.3938999999999999</v>
      </c>
      <c r="P216" s="15">
        <f>SUMIFS(Q4_Validation_Base!F:F,Q4_Validation_Base!A:A,F216,Q4_Validation_Base!B:B,G216,Q4_Validation_Base!C:C,H216)/J216</f>
        <v>1.393939393939394</v>
      </c>
      <c r="Q216" s="5" t="str">
        <f t="shared" si="29"/>
        <v>PASS</v>
      </c>
      <c r="R216" s="5">
        <f>Q4_SQL_Error_Card_Repetition!O215</f>
        <v>18.181799999999999</v>
      </c>
      <c r="S216" s="8">
        <f t="shared" si="30"/>
        <v>18.181818181818183</v>
      </c>
      <c r="T216" s="5" t="str">
        <f t="shared" si="31"/>
        <v>PASS</v>
      </c>
      <c r="U216" s="5">
        <f>Q4_SQL_Error_Card_Repetition!Q215</f>
        <v>15.2174</v>
      </c>
      <c r="V216" s="8">
        <f>_xlfn.MAXIFS(Q4_Validation_Base!F:F,Q4_Validation_Base!A:A,F216,Q4_Validation_Base!B:B,G216,Q4_Validation_Base!C:C,H216)/SUMIFS(Q4_Validation_Base!F:F,Q4_Validation_Base!A:A,F216,Q4_Validation_Base!B:B,G216,Q4_Validation_Base!C:C,H216)*100</f>
        <v>15.217391304347828</v>
      </c>
      <c r="W216" s="5" t="str">
        <f t="shared" si="32"/>
        <v>PASS</v>
      </c>
      <c r="X216" s="5" t="str">
        <f>Q4_SQL_Error_Card_Repetition!R215</f>
        <v>low-repeat</v>
      </c>
      <c r="Y216" s="5" t="str">
        <f t="shared" si="33"/>
        <v>low-repeat</v>
      </c>
      <c r="Z216" s="5" t="str">
        <f t="shared" si="34"/>
        <v>PASS</v>
      </c>
    </row>
    <row r="217" spans="6:26">
      <c r="F217" s="5">
        <f>Q4_SQL_Error_Card_Repetition!A216</f>
        <v>7922</v>
      </c>
      <c r="G217" s="5">
        <f>Q4_SQL_Error_Card_Repetition!E216</f>
        <v>18</v>
      </c>
      <c r="H217" s="5" t="str">
        <f>Q4_SQL_Error_Card_Repetition!F216</f>
        <v>Online Transaction</v>
      </c>
      <c r="I217" s="5">
        <f>Q4_SQL_Error_Card_Repetition!K216</f>
        <v>28</v>
      </c>
      <c r="J217" s="5">
        <f>COUNTIFS(Q4_Validation_Base!A:A,F217,Q4_Validation_Base!B:B,G217,Q4_Validation_Base!C:C,H217)</f>
        <v>28</v>
      </c>
      <c r="K217" s="5" t="str">
        <f t="shared" si="35"/>
        <v>PASS</v>
      </c>
      <c r="L217" s="5">
        <f>Q4_SQL_Error_Card_Repetition!M216</f>
        <v>6</v>
      </c>
      <c r="M217" s="1">
        <f>COUNTIFS(Q4_Validation_Base!A:A,F217,Q4_Validation_Base!B:B,G217,Q4_Validation_Base!C:C,H217,Q4_Validation_Base!F:F,"&gt;=2")</f>
        <v>6</v>
      </c>
      <c r="N217" s="5" t="str">
        <f t="shared" si="28"/>
        <v>PASS</v>
      </c>
      <c r="O217" s="6">
        <f>Q4_SQL_Error_Card_Repetition!N216</f>
        <v>1.3929</v>
      </c>
      <c r="P217" s="15">
        <f>SUMIFS(Q4_Validation_Base!F:F,Q4_Validation_Base!A:A,F217,Q4_Validation_Base!B:B,G217,Q4_Validation_Base!C:C,H217)/J217</f>
        <v>1.3928571428571428</v>
      </c>
      <c r="Q217" s="5" t="str">
        <f t="shared" si="29"/>
        <v>PASS</v>
      </c>
      <c r="R217" s="5">
        <f>Q4_SQL_Error_Card_Repetition!O216</f>
        <v>21.428599999999999</v>
      </c>
      <c r="S217" s="8">
        <f t="shared" si="30"/>
        <v>21.428571428571427</v>
      </c>
      <c r="T217" s="5" t="str">
        <f t="shared" si="31"/>
        <v>PASS</v>
      </c>
      <c r="U217" s="5">
        <f>Q4_SQL_Error_Card_Repetition!Q216</f>
        <v>12.820499999999999</v>
      </c>
      <c r="V217" s="8">
        <f>_xlfn.MAXIFS(Q4_Validation_Base!F:F,Q4_Validation_Base!A:A,F217,Q4_Validation_Base!B:B,G217,Q4_Validation_Base!C:C,H217)/SUMIFS(Q4_Validation_Base!F:F,Q4_Validation_Base!A:A,F217,Q4_Validation_Base!B:B,G217,Q4_Validation_Base!C:C,H217)*100</f>
        <v>12.820512820512819</v>
      </c>
      <c r="W217" s="5" t="str">
        <f t="shared" si="32"/>
        <v>PASS</v>
      </c>
      <c r="X217" s="5" t="str">
        <f>Q4_SQL_Error_Card_Repetition!R216</f>
        <v>low-repeat</v>
      </c>
      <c r="Y217" s="5" t="str">
        <f t="shared" si="33"/>
        <v>low-repeat</v>
      </c>
      <c r="Z217" s="5" t="str">
        <f t="shared" si="34"/>
        <v>PASS</v>
      </c>
    </row>
    <row r="218" spans="6:26">
      <c r="F218" s="5">
        <f>Q4_SQL_Error_Card_Repetition!A217</f>
        <v>5311</v>
      </c>
      <c r="G218" s="5">
        <f>Q4_SQL_Error_Card_Repetition!E217</f>
        <v>10</v>
      </c>
      <c r="H218" s="5" t="str">
        <f>Q4_SQL_Error_Card_Repetition!F217</f>
        <v>Online Transaction</v>
      </c>
      <c r="I218" s="5">
        <f>Q4_SQL_Error_Card_Repetition!K217</f>
        <v>163</v>
      </c>
      <c r="J218" s="5">
        <f>COUNTIFS(Q4_Validation_Base!A:A,F218,Q4_Validation_Base!B:B,G218,Q4_Validation_Base!C:C,H218)</f>
        <v>163</v>
      </c>
      <c r="K218" s="5" t="str">
        <f t="shared" si="35"/>
        <v>PASS</v>
      </c>
      <c r="L218" s="5">
        <f>Q4_SQL_Error_Card_Repetition!M217</f>
        <v>35</v>
      </c>
      <c r="M218" s="1">
        <f>COUNTIFS(Q4_Validation_Base!A:A,F218,Q4_Validation_Base!B:B,G218,Q4_Validation_Base!C:C,H218,Q4_Validation_Base!F:F,"&gt;=2")</f>
        <v>35</v>
      </c>
      <c r="N218" s="5" t="str">
        <f t="shared" si="28"/>
        <v>PASS</v>
      </c>
      <c r="O218" s="6">
        <f>Q4_SQL_Error_Card_Repetition!N217</f>
        <v>1.3926000000000001</v>
      </c>
      <c r="P218" s="15">
        <f>SUMIFS(Q4_Validation_Base!F:F,Q4_Validation_Base!A:A,F218,Q4_Validation_Base!B:B,G218,Q4_Validation_Base!C:C,H218)/J218</f>
        <v>1.3926380368098159</v>
      </c>
      <c r="Q218" s="5" t="str">
        <f t="shared" si="29"/>
        <v>PASS</v>
      </c>
      <c r="R218" s="5">
        <f>Q4_SQL_Error_Card_Repetition!O217</f>
        <v>21.4724</v>
      </c>
      <c r="S218" s="8">
        <f t="shared" si="30"/>
        <v>21.472392638036812</v>
      </c>
      <c r="T218" s="5" t="str">
        <f t="shared" si="31"/>
        <v>PASS</v>
      </c>
      <c r="U218" s="5">
        <f>Q4_SQL_Error_Card_Repetition!Q217</f>
        <v>4.4053000000000004</v>
      </c>
      <c r="V218" s="8">
        <f>_xlfn.MAXIFS(Q4_Validation_Base!F:F,Q4_Validation_Base!A:A,F218,Q4_Validation_Base!B:B,G218,Q4_Validation_Base!C:C,H218)/SUMIFS(Q4_Validation_Base!F:F,Q4_Validation_Base!A:A,F218,Q4_Validation_Base!B:B,G218,Q4_Validation_Base!C:C,H218)*100</f>
        <v>4.4052863436123353</v>
      </c>
      <c r="W218" s="5" t="str">
        <f t="shared" si="32"/>
        <v>PASS</v>
      </c>
      <c r="X218" s="5" t="str">
        <f>Q4_SQL_Error_Card_Repetition!R217</f>
        <v>low-repeat</v>
      </c>
      <c r="Y218" s="5" t="str">
        <f t="shared" si="33"/>
        <v>low-repeat</v>
      </c>
      <c r="Z218" s="5" t="str">
        <f t="shared" si="34"/>
        <v>PASS</v>
      </c>
    </row>
    <row r="219" spans="6:26">
      <c r="F219" s="5">
        <f>Q4_SQL_Error_Card_Repetition!A218</f>
        <v>4814</v>
      </c>
      <c r="G219" s="5">
        <f>Q4_SQL_Error_Card_Repetition!E218</f>
        <v>11</v>
      </c>
      <c r="H219" s="5" t="str">
        <f>Q4_SQL_Error_Card_Repetition!F218</f>
        <v>Online Transaction</v>
      </c>
      <c r="I219" s="5">
        <f>Q4_SQL_Error_Card_Repetition!K218</f>
        <v>146</v>
      </c>
      <c r="J219" s="5">
        <f>COUNTIFS(Q4_Validation_Base!A:A,F219,Q4_Validation_Base!B:B,G219,Q4_Validation_Base!C:C,H219)</f>
        <v>146</v>
      </c>
      <c r="K219" s="5" t="str">
        <f t="shared" si="35"/>
        <v>PASS</v>
      </c>
      <c r="L219" s="5">
        <f>Q4_SQL_Error_Card_Repetition!M218</f>
        <v>36</v>
      </c>
      <c r="M219" s="1">
        <f>COUNTIFS(Q4_Validation_Base!A:A,F219,Q4_Validation_Base!B:B,G219,Q4_Validation_Base!C:C,H219,Q4_Validation_Base!F:F,"&gt;=2")</f>
        <v>36</v>
      </c>
      <c r="N219" s="5" t="str">
        <f t="shared" si="28"/>
        <v>PASS</v>
      </c>
      <c r="O219" s="6">
        <f>Q4_SQL_Error_Card_Repetition!N218</f>
        <v>1.3904000000000001</v>
      </c>
      <c r="P219" s="15">
        <f>SUMIFS(Q4_Validation_Base!F:F,Q4_Validation_Base!A:A,F219,Q4_Validation_Base!B:B,G219,Q4_Validation_Base!C:C,H219)/J219</f>
        <v>1.3904109589041096</v>
      </c>
      <c r="Q219" s="5" t="str">
        <f t="shared" si="29"/>
        <v>PASS</v>
      </c>
      <c r="R219" s="5">
        <f>Q4_SQL_Error_Card_Repetition!O218</f>
        <v>24.657499999999999</v>
      </c>
      <c r="S219" s="8">
        <f t="shared" si="30"/>
        <v>24.657534246575342</v>
      </c>
      <c r="T219" s="5" t="str">
        <f t="shared" si="31"/>
        <v>PASS</v>
      </c>
      <c r="U219" s="5">
        <f>Q4_SQL_Error_Card_Repetition!Q218</f>
        <v>3.4483000000000001</v>
      </c>
      <c r="V219" s="8">
        <f>_xlfn.MAXIFS(Q4_Validation_Base!F:F,Q4_Validation_Base!A:A,F219,Q4_Validation_Base!B:B,G219,Q4_Validation_Base!C:C,H219)/SUMIFS(Q4_Validation_Base!F:F,Q4_Validation_Base!A:A,F219,Q4_Validation_Base!B:B,G219,Q4_Validation_Base!C:C,H219)*100</f>
        <v>3.4482758620689653</v>
      </c>
      <c r="W219" s="5" t="str">
        <f t="shared" si="32"/>
        <v>PASS</v>
      </c>
      <c r="X219" s="5" t="str">
        <f>Q4_SQL_Error_Card_Repetition!R218</f>
        <v>low-repeat</v>
      </c>
      <c r="Y219" s="5" t="str">
        <f t="shared" si="33"/>
        <v>low-repeat</v>
      </c>
      <c r="Z219" s="5" t="str">
        <f t="shared" si="34"/>
        <v>PASS</v>
      </c>
    </row>
    <row r="220" spans="6:26">
      <c r="F220" s="5">
        <f>Q4_SQL_Error_Card_Repetition!A219</f>
        <v>4900</v>
      </c>
      <c r="G220" s="5">
        <f>Q4_SQL_Error_Card_Repetition!E219</f>
        <v>15</v>
      </c>
      <c r="H220" s="5" t="str">
        <f>Q4_SQL_Error_Card_Repetition!F219</f>
        <v>Online Transaction</v>
      </c>
      <c r="I220" s="5">
        <f>Q4_SQL_Error_Card_Repetition!K219</f>
        <v>82</v>
      </c>
      <c r="J220" s="5">
        <f>COUNTIFS(Q4_Validation_Base!A:A,F220,Q4_Validation_Base!B:B,G220,Q4_Validation_Base!C:C,H220)</f>
        <v>82</v>
      </c>
      <c r="K220" s="5" t="str">
        <f t="shared" si="35"/>
        <v>PASS</v>
      </c>
      <c r="L220" s="5">
        <f>Q4_SQL_Error_Card_Repetition!M219</f>
        <v>21</v>
      </c>
      <c r="M220" s="1">
        <f>COUNTIFS(Q4_Validation_Base!A:A,F220,Q4_Validation_Base!B:B,G220,Q4_Validation_Base!C:C,H220,Q4_Validation_Base!F:F,"&gt;=2")</f>
        <v>21</v>
      </c>
      <c r="N220" s="5" t="str">
        <f t="shared" si="28"/>
        <v>PASS</v>
      </c>
      <c r="O220" s="6">
        <f>Q4_SQL_Error_Card_Repetition!N219</f>
        <v>1.3902000000000001</v>
      </c>
      <c r="P220" s="15">
        <f>SUMIFS(Q4_Validation_Base!F:F,Q4_Validation_Base!A:A,F220,Q4_Validation_Base!B:B,G220,Q4_Validation_Base!C:C,H220)/J220</f>
        <v>1.3902439024390243</v>
      </c>
      <c r="Q220" s="5" t="str">
        <f t="shared" si="29"/>
        <v>PASS</v>
      </c>
      <c r="R220" s="5">
        <f>Q4_SQL_Error_Card_Repetition!O219</f>
        <v>25.6098</v>
      </c>
      <c r="S220" s="8">
        <f t="shared" si="30"/>
        <v>25.609756097560975</v>
      </c>
      <c r="T220" s="5" t="str">
        <f t="shared" si="31"/>
        <v>PASS</v>
      </c>
      <c r="U220" s="5">
        <f>Q4_SQL_Error_Card_Repetition!Q219</f>
        <v>7.0175000000000001</v>
      </c>
      <c r="V220" s="8">
        <f>_xlfn.MAXIFS(Q4_Validation_Base!F:F,Q4_Validation_Base!A:A,F220,Q4_Validation_Base!B:B,G220,Q4_Validation_Base!C:C,H220)/SUMIFS(Q4_Validation_Base!F:F,Q4_Validation_Base!A:A,F220,Q4_Validation_Base!B:B,G220,Q4_Validation_Base!C:C,H220)*100</f>
        <v>7.0175438596491224</v>
      </c>
      <c r="W220" s="5" t="str">
        <f t="shared" si="32"/>
        <v>PASS</v>
      </c>
      <c r="X220" s="5" t="str">
        <f>Q4_SQL_Error_Card_Repetition!R219</f>
        <v>low-repeat</v>
      </c>
      <c r="Y220" s="5" t="str">
        <f t="shared" si="33"/>
        <v>low-repeat</v>
      </c>
      <c r="Z220" s="5" t="str">
        <f t="shared" si="34"/>
        <v>PASS</v>
      </c>
    </row>
    <row r="221" spans="6:26">
      <c r="F221" s="5">
        <f>Q4_SQL_Error_Card_Repetition!A220</f>
        <v>4814</v>
      </c>
      <c r="G221" s="5">
        <f>Q4_SQL_Error_Card_Repetition!E220</f>
        <v>19</v>
      </c>
      <c r="H221" s="5" t="str">
        <f>Q4_SQL_Error_Card_Repetition!F220</f>
        <v>Online Transaction</v>
      </c>
      <c r="I221" s="5">
        <f>Q4_SQL_Error_Card_Repetition!K220</f>
        <v>72</v>
      </c>
      <c r="J221" s="5">
        <f>COUNTIFS(Q4_Validation_Base!A:A,F221,Q4_Validation_Base!B:B,G221,Q4_Validation_Base!C:C,H221)</f>
        <v>72</v>
      </c>
      <c r="K221" s="5" t="str">
        <f t="shared" si="35"/>
        <v>PASS</v>
      </c>
      <c r="L221" s="5">
        <f>Q4_SQL_Error_Card_Repetition!M220</f>
        <v>23</v>
      </c>
      <c r="M221" s="1">
        <f>COUNTIFS(Q4_Validation_Base!A:A,F221,Q4_Validation_Base!B:B,G221,Q4_Validation_Base!C:C,H221,Q4_Validation_Base!F:F,"&gt;=2")</f>
        <v>23</v>
      </c>
      <c r="N221" s="5" t="str">
        <f t="shared" si="28"/>
        <v>PASS</v>
      </c>
      <c r="O221" s="6">
        <f>Q4_SQL_Error_Card_Repetition!N220</f>
        <v>1.3889</v>
      </c>
      <c r="P221" s="15">
        <f>SUMIFS(Q4_Validation_Base!F:F,Q4_Validation_Base!A:A,F221,Q4_Validation_Base!B:B,G221,Q4_Validation_Base!C:C,H221)/J221</f>
        <v>1.3888888888888888</v>
      </c>
      <c r="Q221" s="5" t="str">
        <f t="shared" si="29"/>
        <v>PASS</v>
      </c>
      <c r="R221" s="5">
        <f>Q4_SQL_Error_Card_Repetition!O220</f>
        <v>31.944400000000002</v>
      </c>
      <c r="S221" s="8">
        <f t="shared" si="30"/>
        <v>31.944444444444443</v>
      </c>
      <c r="T221" s="5" t="str">
        <f t="shared" si="31"/>
        <v>PASS</v>
      </c>
      <c r="U221" s="5">
        <f>Q4_SQL_Error_Card_Repetition!Q220</f>
        <v>3</v>
      </c>
      <c r="V221" s="8">
        <f>_xlfn.MAXIFS(Q4_Validation_Base!F:F,Q4_Validation_Base!A:A,F221,Q4_Validation_Base!B:B,G221,Q4_Validation_Base!C:C,H221)/SUMIFS(Q4_Validation_Base!F:F,Q4_Validation_Base!A:A,F221,Q4_Validation_Base!B:B,G221,Q4_Validation_Base!C:C,H221)*100</f>
        <v>3</v>
      </c>
      <c r="W221" s="5" t="str">
        <f t="shared" si="32"/>
        <v>PASS</v>
      </c>
      <c r="X221" s="5" t="str">
        <f>Q4_SQL_Error_Card_Repetition!R220</f>
        <v>low-repeat</v>
      </c>
      <c r="Y221" s="5" t="str">
        <f t="shared" si="33"/>
        <v>low-repeat</v>
      </c>
      <c r="Z221" s="5" t="str">
        <f t="shared" si="34"/>
        <v>PASS</v>
      </c>
    </row>
    <row r="222" spans="6:26">
      <c r="F222" s="5">
        <f>Q4_SQL_Error_Card_Repetition!A221</f>
        <v>5311</v>
      </c>
      <c r="G222" s="5">
        <f>Q4_SQL_Error_Card_Repetition!E221</f>
        <v>21</v>
      </c>
      <c r="H222" s="5" t="str">
        <f>Q4_SQL_Error_Card_Repetition!F221</f>
        <v>Online Transaction</v>
      </c>
      <c r="I222" s="5">
        <f>Q4_SQL_Error_Card_Repetition!K221</f>
        <v>72</v>
      </c>
      <c r="J222" s="5">
        <f>COUNTIFS(Q4_Validation_Base!A:A,F222,Q4_Validation_Base!B:B,G222,Q4_Validation_Base!C:C,H222)</f>
        <v>72</v>
      </c>
      <c r="K222" s="5" t="str">
        <f t="shared" si="35"/>
        <v>PASS</v>
      </c>
      <c r="L222" s="5">
        <f>Q4_SQL_Error_Card_Repetition!M221</f>
        <v>18</v>
      </c>
      <c r="M222" s="1">
        <f>COUNTIFS(Q4_Validation_Base!A:A,F222,Q4_Validation_Base!B:B,G222,Q4_Validation_Base!C:C,H222,Q4_Validation_Base!F:F,"&gt;=2")</f>
        <v>18</v>
      </c>
      <c r="N222" s="5" t="str">
        <f t="shared" si="28"/>
        <v>PASS</v>
      </c>
      <c r="O222" s="6">
        <f>Q4_SQL_Error_Card_Repetition!N221</f>
        <v>1.3889</v>
      </c>
      <c r="P222" s="15">
        <f>SUMIFS(Q4_Validation_Base!F:F,Q4_Validation_Base!A:A,F222,Q4_Validation_Base!B:B,G222,Q4_Validation_Base!C:C,H222)/J222</f>
        <v>1.3888888888888888</v>
      </c>
      <c r="Q222" s="5" t="str">
        <f t="shared" si="29"/>
        <v>PASS</v>
      </c>
      <c r="R222" s="5">
        <f>Q4_SQL_Error_Card_Repetition!O221</f>
        <v>25</v>
      </c>
      <c r="S222" s="8">
        <f t="shared" si="30"/>
        <v>25</v>
      </c>
      <c r="T222" s="5" t="str">
        <f t="shared" si="31"/>
        <v>PASS</v>
      </c>
      <c r="U222" s="5">
        <f>Q4_SQL_Error_Card_Repetition!Q221</f>
        <v>6</v>
      </c>
      <c r="V222" s="8">
        <f>_xlfn.MAXIFS(Q4_Validation_Base!F:F,Q4_Validation_Base!A:A,F222,Q4_Validation_Base!B:B,G222,Q4_Validation_Base!C:C,H222)/SUMIFS(Q4_Validation_Base!F:F,Q4_Validation_Base!A:A,F222,Q4_Validation_Base!B:B,G222,Q4_Validation_Base!C:C,H222)*100</f>
        <v>6</v>
      </c>
      <c r="W222" s="5" t="str">
        <f t="shared" si="32"/>
        <v>PASS</v>
      </c>
      <c r="X222" s="5" t="str">
        <f>Q4_SQL_Error_Card_Repetition!R221</f>
        <v>low-repeat</v>
      </c>
      <c r="Y222" s="5" t="str">
        <f t="shared" si="33"/>
        <v>low-repeat</v>
      </c>
      <c r="Z222" s="5" t="str">
        <f t="shared" si="34"/>
        <v>PASS</v>
      </c>
    </row>
    <row r="223" spans="6:26">
      <c r="F223" s="5">
        <f>Q4_SQL_Error_Card_Repetition!A222</f>
        <v>7801</v>
      </c>
      <c r="G223" s="5">
        <f>Q4_SQL_Error_Card_Repetition!E222</f>
        <v>14</v>
      </c>
      <c r="H223" s="5" t="str">
        <f>Q4_SQL_Error_Card_Repetition!F222</f>
        <v>Online Transaction</v>
      </c>
      <c r="I223" s="5">
        <f>Q4_SQL_Error_Card_Repetition!K222</f>
        <v>26</v>
      </c>
      <c r="J223" s="5">
        <f>COUNTIFS(Q4_Validation_Base!A:A,F223,Q4_Validation_Base!B:B,G223,Q4_Validation_Base!C:C,H223)</f>
        <v>26</v>
      </c>
      <c r="K223" s="5" t="str">
        <f t="shared" si="35"/>
        <v>PASS</v>
      </c>
      <c r="L223" s="5">
        <f>Q4_SQL_Error_Card_Repetition!M222</f>
        <v>8</v>
      </c>
      <c r="M223" s="1">
        <f>COUNTIFS(Q4_Validation_Base!A:A,F223,Q4_Validation_Base!B:B,G223,Q4_Validation_Base!C:C,H223,Q4_Validation_Base!F:F,"&gt;=2")</f>
        <v>8</v>
      </c>
      <c r="N223" s="5" t="str">
        <f t="shared" si="28"/>
        <v>PASS</v>
      </c>
      <c r="O223" s="6">
        <f>Q4_SQL_Error_Card_Repetition!N222</f>
        <v>1.3846000000000001</v>
      </c>
      <c r="P223" s="15">
        <f>SUMIFS(Q4_Validation_Base!F:F,Q4_Validation_Base!A:A,F223,Q4_Validation_Base!B:B,G223,Q4_Validation_Base!C:C,H223)/J223</f>
        <v>1.3846153846153846</v>
      </c>
      <c r="Q223" s="5" t="str">
        <f t="shared" si="29"/>
        <v>PASS</v>
      </c>
      <c r="R223" s="5">
        <f>Q4_SQL_Error_Card_Repetition!O222</f>
        <v>30.769200000000001</v>
      </c>
      <c r="S223" s="8">
        <f t="shared" si="30"/>
        <v>30.76923076923077</v>
      </c>
      <c r="T223" s="5" t="str">
        <f t="shared" si="31"/>
        <v>PASS</v>
      </c>
      <c r="U223" s="5">
        <f>Q4_SQL_Error_Card_Repetition!Q222</f>
        <v>8.3332999999999995</v>
      </c>
      <c r="V223" s="8">
        <f>_xlfn.MAXIFS(Q4_Validation_Base!F:F,Q4_Validation_Base!A:A,F223,Q4_Validation_Base!B:B,G223,Q4_Validation_Base!C:C,H223)/SUMIFS(Q4_Validation_Base!F:F,Q4_Validation_Base!A:A,F223,Q4_Validation_Base!B:B,G223,Q4_Validation_Base!C:C,H223)*100</f>
        <v>8.3333333333333321</v>
      </c>
      <c r="W223" s="5" t="str">
        <f t="shared" si="32"/>
        <v>PASS</v>
      </c>
      <c r="X223" s="5" t="str">
        <f>Q4_SQL_Error_Card_Repetition!R222</f>
        <v>low-repeat</v>
      </c>
      <c r="Y223" s="5" t="str">
        <f t="shared" si="33"/>
        <v>low-repeat</v>
      </c>
      <c r="Z223" s="5" t="str">
        <f t="shared" si="34"/>
        <v>PASS</v>
      </c>
    </row>
    <row r="224" spans="6:26">
      <c r="F224" s="5">
        <f>Q4_SQL_Error_Card_Repetition!A223</f>
        <v>7349</v>
      </c>
      <c r="G224" s="5">
        <f>Q4_SQL_Error_Card_Repetition!E223</f>
        <v>1</v>
      </c>
      <c r="H224" s="5" t="str">
        <f>Q4_SQL_Error_Card_Repetition!F223</f>
        <v>Online Transaction</v>
      </c>
      <c r="I224" s="5">
        <f>Q4_SQL_Error_Card_Repetition!K223</f>
        <v>13</v>
      </c>
      <c r="J224" s="5">
        <f>COUNTIFS(Q4_Validation_Base!A:A,F224,Q4_Validation_Base!B:B,G224,Q4_Validation_Base!C:C,H224)</f>
        <v>13</v>
      </c>
      <c r="K224" s="5" t="str">
        <f t="shared" si="35"/>
        <v>PASS</v>
      </c>
      <c r="L224" s="5">
        <f>Q4_SQL_Error_Card_Repetition!M223</f>
        <v>3</v>
      </c>
      <c r="M224" s="1">
        <f>COUNTIFS(Q4_Validation_Base!A:A,F224,Q4_Validation_Base!B:B,G224,Q4_Validation_Base!C:C,H224,Q4_Validation_Base!F:F,"&gt;=2")</f>
        <v>3</v>
      </c>
      <c r="N224" s="5" t="str">
        <f t="shared" si="28"/>
        <v>PASS</v>
      </c>
      <c r="O224" s="6">
        <f>Q4_SQL_Error_Card_Repetition!N223</f>
        <v>1.3846000000000001</v>
      </c>
      <c r="P224" s="15">
        <f>SUMIFS(Q4_Validation_Base!F:F,Q4_Validation_Base!A:A,F224,Q4_Validation_Base!B:B,G224,Q4_Validation_Base!C:C,H224)/J224</f>
        <v>1.3846153846153846</v>
      </c>
      <c r="Q224" s="5" t="str">
        <f t="shared" si="29"/>
        <v>PASS</v>
      </c>
      <c r="R224" s="5">
        <f>Q4_SQL_Error_Card_Repetition!O223</f>
        <v>23.076899999999998</v>
      </c>
      <c r="S224" s="8">
        <f t="shared" si="30"/>
        <v>23.076923076923077</v>
      </c>
      <c r="T224" s="5" t="str">
        <f t="shared" si="31"/>
        <v>PASS</v>
      </c>
      <c r="U224" s="5">
        <f>Q4_SQL_Error_Card_Repetition!Q223</f>
        <v>22.222200000000001</v>
      </c>
      <c r="V224" s="8">
        <f>_xlfn.MAXIFS(Q4_Validation_Base!F:F,Q4_Validation_Base!A:A,F224,Q4_Validation_Base!B:B,G224,Q4_Validation_Base!C:C,H224)/SUMIFS(Q4_Validation_Base!F:F,Q4_Validation_Base!A:A,F224,Q4_Validation_Base!B:B,G224,Q4_Validation_Base!C:C,H224)*100</f>
        <v>22.222222222222221</v>
      </c>
      <c r="W224" s="5" t="str">
        <f t="shared" si="32"/>
        <v>PASS</v>
      </c>
      <c r="X224" s="5" t="str">
        <f>Q4_SQL_Error_Card_Repetition!R223</f>
        <v>low-repeat</v>
      </c>
      <c r="Y224" s="5" t="str">
        <f t="shared" si="33"/>
        <v>low-repeat</v>
      </c>
      <c r="Z224" s="5" t="str">
        <f t="shared" si="34"/>
        <v>PASS</v>
      </c>
    </row>
    <row r="225" spans="6:26">
      <c r="F225" s="5">
        <f>Q4_SQL_Error_Card_Repetition!A224</f>
        <v>7802</v>
      </c>
      <c r="G225" s="5">
        <f>Q4_SQL_Error_Card_Repetition!E224</f>
        <v>19</v>
      </c>
      <c r="H225" s="5" t="str">
        <f>Q4_SQL_Error_Card_Repetition!F224</f>
        <v>Swipe Transaction</v>
      </c>
      <c r="I225" s="5">
        <f>Q4_SQL_Error_Card_Repetition!K224</f>
        <v>13</v>
      </c>
      <c r="J225" s="5">
        <f>COUNTIFS(Q4_Validation_Base!A:A,F225,Q4_Validation_Base!B:B,G225,Q4_Validation_Base!C:C,H225)</f>
        <v>13</v>
      </c>
      <c r="K225" s="5" t="str">
        <f t="shared" si="35"/>
        <v>PASS</v>
      </c>
      <c r="L225" s="5">
        <f>Q4_SQL_Error_Card_Repetition!M224</f>
        <v>3</v>
      </c>
      <c r="M225" s="1">
        <f>COUNTIFS(Q4_Validation_Base!A:A,F225,Q4_Validation_Base!B:B,G225,Q4_Validation_Base!C:C,H225,Q4_Validation_Base!F:F,"&gt;=2")</f>
        <v>3</v>
      </c>
      <c r="N225" s="5" t="str">
        <f t="shared" si="28"/>
        <v>PASS</v>
      </c>
      <c r="O225" s="6">
        <f>Q4_SQL_Error_Card_Repetition!N224</f>
        <v>1.3846000000000001</v>
      </c>
      <c r="P225" s="15">
        <f>SUMIFS(Q4_Validation_Base!F:F,Q4_Validation_Base!A:A,F225,Q4_Validation_Base!B:B,G225,Q4_Validation_Base!C:C,H225)/J225</f>
        <v>1.3846153846153846</v>
      </c>
      <c r="Q225" s="5" t="str">
        <f t="shared" si="29"/>
        <v>PASS</v>
      </c>
      <c r="R225" s="5">
        <f>Q4_SQL_Error_Card_Repetition!O224</f>
        <v>23.076899999999998</v>
      </c>
      <c r="S225" s="8">
        <f t="shared" si="30"/>
        <v>23.076923076923077</v>
      </c>
      <c r="T225" s="5" t="str">
        <f t="shared" si="31"/>
        <v>PASS</v>
      </c>
      <c r="U225" s="5">
        <f>Q4_SQL_Error_Card_Repetition!Q224</f>
        <v>16.666699999999999</v>
      </c>
      <c r="V225" s="8">
        <f>_xlfn.MAXIFS(Q4_Validation_Base!F:F,Q4_Validation_Base!A:A,F225,Q4_Validation_Base!B:B,G225,Q4_Validation_Base!C:C,H225)/SUMIFS(Q4_Validation_Base!F:F,Q4_Validation_Base!A:A,F225,Q4_Validation_Base!B:B,G225,Q4_Validation_Base!C:C,H225)*100</f>
        <v>16.666666666666664</v>
      </c>
      <c r="W225" s="5" t="str">
        <f t="shared" si="32"/>
        <v>PASS</v>
      </c>
      <c r="X225" s="5" t="str">
        <f>Q4_SQL_Error_Card_Repetition!R224</f>
        <v>low-repeat</v>
      </c>
      <c r="Y225" s="5" t="str">
        <f t="shared" si="33"/>
        <v>low-repeat</v>
      </c>
      <c r="Z225" s="5" t="str">
        <f t="shared" si="34"/>
        <v>PASS</v>
      </c>
    </row>
    <row r="226" spans="6:26">
      <c r="F226" s="5">
        <f>Q4_SQL_Error_Card_Repetition!A225</f>
        <v>5651</v>
      </c>
      <c r="G226" s="5">
        <f>Q4_SQL_Error_Card_Repetition!E225</f>
        <v>18</v>
      </c>
      <c r="H226" s="5" t="str">
        <f>Q4_SQL_Error_Card_Repetition!F225</f>
        <v>Chip Transaction</v>
      </c>
      <c r="I226" s="5">
        <f>Q4_SQL_Error_Card_Repetition!K225</f>
        <v>13</v>
      </c>
      <c r="J226" s="5">
        <f>COUNTIFS(Q4_Validation_Base!A:A,F226,Q4_Validation_Base!B:B,G226,Q4_Validation_Base!C:C,H226)</f>
        <v>13</v>
      </c>
      <c r="K226" s="5" t="str">
        <f t="shared" si="35"/>
        <v>PASS</v>
      </c>
      <c r="L226" s="5">
        <f>Q4_SQL_Error_Card_Repetition!M225</f>
        <v>2</v>
      </c>
      <c r="M226" s="1">
        <f>COUNTIFS(Q4_Validation_Base!A:A,F226,Q4_Validation_Base!B:B,G226,Q4_Validation_Base!C:C,H226,Q4_Validation_Base!F:F,"&gt;=2")</f>
        <v>2</v>
      </c>
      <c r="N226" s="5" t="str">
        <f t="shared" si="28"/>
        <v>PASS</v>
      </c>
      <c r="O226" s="6">
        <f>Q4_SQL_Error_Card_Repetition!N225</f>
        <v>1.3846000000000001</v>
      </c>
      <c r="P226" s="15">
        <f>SUMIFS(Q4_Validation_Base!F:F,Q4_Validation_Base!A:A,F226,Q4_Validation_Base!B:B,G226,Q4_Validation_Base!C:C,H226)/J226</f>
        <v>1.3846153846153846</v>
      </c>
      <c r="Q226" s="5" t="str">
        <f t="shared" si="29"/>
        <v>PASS</v>
      </c>
      <c r="R226" s="5">
        <f>Q4_SQL_Error_Card_Repetition!O225</f>
        <v>15.384600000000001</v>
      </c>
      <c r="S226" s="8">
        <f t="shared" si="30"/>
        <v>15.384615384615385</v>
      </c>
      <c r="T226" s="5" t="str">
        <f t="shared" si="31"/>
        <v>PASS</v>
      </c>
      <c r="U226" s="5">
        <f>Q4_SQL_Error_Card_Repetition!Q225</f>
        <v>27.777799999999999</v>
      </c>
      <c r="V226" s="8">
        <f>_xlfn.MAXIFS(Q4_Validation_Base!F:F,Q4_Validation_Base!A:A,F226,Q4_Validation_Base!B:B,G226,Q4_Validation_Base!C:C,H226)/SUMIFS(Q4_Validation_Base!F:F,Q4_Validation_Base!A:A,F226,Q4_Validation_Base!B:B,G226,Q4_Validation_Base!C:C,H226)*100</f>
        <v>27.777777777777779</v>
      </c>
      <c r="W226" s="5" t="str">
        <f t="shared" si="32"/>
        <v>PASS</v>
      </c>
      <c r="X226" s="5" t="str">
        <f>Q4_SQL_Error_Card_Repetition!R225</f>
        <v>low-repeat</v>
      </c>
      <c r="Y226" s="5" t="str">
        <f t="shared" si="33"/>
        <v>low-repeat</v>
      </c>
      <c r="Z226" s="5" t="str">
        <f t="shared" si="34"/>
        <v>PASS</v>
      </c>
    </row>
    <row r="227" spans="6:26">
      <c r="F227" s="5">
        <f>Q4_SQL_Error_Card_Repetition!A226</f>
        <v>4814</v>
      </c>
      <c r="G227" s="5">
        <f>Q4_SQL_Error_Card_Repetition!E226</f>
        <v>0</v>
      </c>
      <c r="H227" s="5" t="str">
        <f>Q4_SQL_Error_Card_Repetition!F226</f>
        <v>Online Transaction</v>
      </c>
      <c r="I227" s="5">
        <f>Q4_SQL_Error_Card_Repetition!K226</f>
        <v>74</v>
      </c>
      <c r="J227" s="5">
        <f>COUNTIFS(Q4_Validation_Base!A:A,F227,Q4_Validation_Base!B:B,G227,Q4_Validation_Base!C:C,H227)</f>
        <v>74</v>
      </c>
      <c r="K227" s="5" t="str">
        <f t="shared" si="35"/>
        <v>PASS</v>
      </c>
      <c r="L227" s="5">
        <f>Q4_SQL_Error_Card_Repetition!M226</f>
        <v>18</v>
      </c>
      <c r="M227" s="1">
        <f>COUNTIFS(Q4_Validation_Base!A:A,F227,Q4_Validation_Base!B:B,G227,Q4_Validation_Base!C:C,H227,Q4_Validation_Base!F:F,"&gt;=2")</f>
        <v>18</v>
      </c>
      <c r="N227" s="5" t="str">
        <f t="shared" si="28"/>
        <v>PASS</v>
      </c>
      <c r="O227" s="6">
        <f>Q4_SQL_Error_Card_Repetition!N226</f>
        <v>1.3784000000000001</v>
      </c>
      <c r="P227" s="15">
        <f>SUMIFS(Q4_Validation_Base!F:F,Q4_Validation_Base!A:A,F227,Q4_Validation_Base!B:B,G227,Q4_Validation_Base!C:C,H227)/J227</f>
        <v>1.3783783783783783</v>
      </c>
      <c r="Q227" s="5" t="str">
        <f t="shared" si="29"/>
        <v>PASS</v>
      </c>
      <c r="R227" s="5">
        <f>Q4_SQL_Error_Card_Repetition!O226</f>
        <v>24.324300000000001</v>
      </c>
      <c r="S227" s="8">
        <f t="shared" si="30"/>
        <v>24.324324324324326</v>
      </c>
      <c r="T227" s="5" t="str">
        <f t="shared" si="31"/>
        <v>PASS</v>
      </c>
      <c r="U227" s="5">
        <f>Q4_SQL_Error_Card_Repetition!Q226</f>
        <v>5.8823999999999996</v>
      </c>
      <c r="V227" s="8">
        <f>_xlfn.MAXIFS(Q4_Validation_Base!F:F,Q4_Validation_Base!A:A,F227,Q4_Validation_Base!B:B,G227,Q4_Validation_Base!C:C,H227)/SUMIFS(Q4_Validation_Base!F:F,Q4_Validation_Base!A:A,F227,Q4_Validation_Base!B:B,G227,Q4_Validation_Base!C:C,H227)*100</f>
        <v>5.8823529411764701</v>
      </c>
      <c r="W227" s="5" t="str">
        <f t="shared" si="32"/>
        <v>PASS</v>
      </c>
      <c r="X227" s="5" t="str">
        <f>Q4_SQL_Error_Card_Repetition!R226</f>
        <v>low-repeat</v>
      </c>
      <c r="Y227" s="5" t="str">
        <f t="shared" si="33"/>
        <v>low-repeat</v>
      </c>
      <c r="Z227" s="5" t="str">
        <f t="shared" si="34"/>
        <v>PASS</v>
      </c>
    </row>
    <row r="228" spans="6:26">
      <c r="F228" s="5">
        <f>Q4_SQL_Error_Card_Repetition!A227</f>
        <v>4814</v>
      </c>
      <c r="G228" s="5">
        <f>Q4_SQL_Error_Card_Repetition!E227</f>
        <v>4</v>
      </c>
      <c r="H228" s="5" t="str">
        <f>Q4_SQL_Error_Card_Repetition!F227</f>
        <v>Online Transaction</v>
      </c>
      <c r="I228" s="5">
        <f>Q4_SQL_Error_Card_Repetition!K227</f>
        <v>74</v>
      </c>
      <c r="J228" s="5">
        <f>COUNTIFS(Q4_Validation_Base!A:A,F228,Q4_Validation_Base!B:B,G228,Q4_Validation_Base!C:C,H228)</f>
        <v>74</v>
      </c>
      <c r="K228" s="5" t="str">
        <f t="shared" si="35"/>
        <v>PASS</v>
      </c>
      <c r="L228" s="5">
        <f>Q4_SQL_Error_Card_Repetition!M227</f>
        <v>16</v>
      </c>
      <c r="M228" s="1">
        <f>COUNTIFS(Q4_Validation_Base!A:A,F228,Q4_Validation_Base!B:B,G228,Q4_Validation_Base!C:C,H228,Q4_Validation_Base!F:F,"&gt;=2")</f>
        <v>16</v>
      </c>
      <c r="N228" s="5" t="str">
        <f t="shared" si="28"/>
        <v>PASS</v>
      </c>
      <c r="O228" s="6">
        <f>Q4_SQL_Error_Card_Repetition!N227</f>
        <v>1.3784000000000001</v>
      </c>
      <c r="P228" s="15">
        <f>SUMIFS(Q4_Validation_Base!F:F,Q4_Validation_Base!A:A,F228,Q4_Validation_Base!B:B,G228,Q4_Validation_Base!C:C,H228)/J228</f>
        <v>1.3783783783783783</v>
      </c>
      <c r="Q228" s="5" t="str">
        <f t="shared" si="29"/>
        <v>PASS</v>
      </c>
      <c r="R228" s="5">
        <f>Q4_SQL_Error_Card_Repetition!O227</f>
        <v>21.621600000000001</v>
      </c>
      <c r="S228" s="8">
        <f t="shared" si="30"/>
        <v>21.621621621621621</v>
      </c>
      <c r="T228" s="5" t="str">
        <f t="shared" si="31"/>
        <v>PASS</v>
      </c>
      <c r="U228" s="5">
        <f>Q4_SQL_Error_Card_Repetition!Q227</f>
        <v>7.8430999999999997</v>
      </c>
      <c r="V228" s="8">
        <f>_xlfn.MAXIFS(Q4_Validation_Base!F:F,Q4_Validation_Base!A:A,F228,Q4_Validation_Base!B:B,G228,Q4_Validation_Base!C:C,H228)/SUMIFS(Q4_Validation_Base!F:F,Q4_Validation_Base!A:A,F228,Q4_Validation_Base!B:B,G228,Q4_Validation_Base!C:C,H228)*100</f>
        <v>7.8431372549019605</v>
      </c>
      <c r="W228" s="5" t="str">
        <f t="shared" si="32"/>
        <v>PASS</v>
      </c>
      <c r="X228" s="5" t="str">
        <f>Q4_SQL_Error_Card_Repetition!R227</f>
        <v>low-repeat</v>
      </c>
      <c r="Y228" s="5" t="str">
        <f t="shared" si="33"/>
        <v>low-repeat</v>
      </c>
      <c r="Z228" s="5" t="str">
        <f t="shared" si="34"/>
        <v>PASS</v>
      </c>
    </row>
    <row r="229" spans="6:26">
      <c r="F229" s="5">
        <f>Q4_SQL_Error_Card_Repetition!A228</f>
        <v>4900</v>
      </c>
      <c r="G229" s="5">
        <f>Q4_SQL_Error_Card_Repetition!E228</f>
        <v>3</v>
      </c>
      <c r="H229" s="5" t="str">
        <f>Q4_SQL_Error_Card_Repetition!F228</f>
        <v>Swipe Transaction</v>
      </c>
      <c r="I229" s="5">
        <f>Q4_SQL_Error_Card_Repetition!K228</f>
        <v>45</v>
      </c>
      <c r="J229" s="5">
        <f>COUNTIFS(Q4_Validation_Base!A:A,F229,Q4_Validation_Base!B:B,G229,Q4_Validation_Base!C:C,H229)</f>
        <v>45</v>
      </c>
      <c r="K229" s="5" t="str">
        <f t="shared" si="35"/>
        <v>PASS</v>
      </c>
      <c r="L229" s="5">
        <f>Q4_SQL_Error_Card_Repetition!M228</f>
        <v>12</v>
      </c>
      <c r="M229" s="1">
        <f>COUNTIFS(Q4_Validation_Base!A:A,F229,Q4_Validation_Base!B:B,G229,Q4_Validation_Base!C:C,H229,Q4_Validation_Base!F:F,"&gt;=2")</f>
        <v>12</v>
      </c>
      <c r="N229" s="5" t="str">
        <f t="shared" si="28"/>
        <v>PASS</v>
      </c>
      <c r="O229" s="6">
        <f>Q4_SQL_Error_Card_Repetition!N228</f>
        <v>1.3777999999999999</v>
      </c>
      <c r="P229" s="15">
        <f>SUMIFS(Q4_Validation_Base!F:F,Q4_Validation_Base!A:A,F229,Q4_Validation_Base!B:B,G229,Q4_Validation_Base!C:C,H229)/J229</f>
        <v>1.3777777777777778</v>
      </c>
      <c r="Q229" s="5" t="str">
        <f t="shared" si="29"/>
        <v>PASS</v>
      </c>
      <c r="R229" s="5">
        <f>Q4_SQL_Error_Card_Repetition!O228</f>
        <v>26.666699999999999</v>
      </c>
      <c r="S229" s="8">
        <f t="shared" si="30"/>
        <v>26.666666666666668</v>
      </c>
      <c r="T229" s="5" t="str">
        <f t="shared" si="31"/>
        <v>PASS</v>
      </c>
      <c r="U229" s="5">
        <f>Q4_SQL_Error_Card_Repetition!Q228</f>
        <v>6.4516</v>
      </c>
      <c r="V229" s="8">
        <f>_xlfn.MAXIFS(Q4_Validation_Base!F:F,Q4_Validation_Base!A:A,F229,Q4_Validation_Base!B:B,G229,Q4_Validation_Base!C:C,H229)/SUMIFS(Q4_Validation_Base!F:F,Q4_Validation_Base!A:A,F229,Q4_Validation_Base!B:B,G229,Q4_Validation_Base!C:C,H229)*100</f>
        <v>6.4516129032258061</v>
      </c>
      <c r="W229" s="5" t="str">
        <f t="shared" si="32"/>
        <v>PASS</v>
      </c>
      <c r="X229" s="5" t="str">
        <f>Q4_SQL_Error_Card_Repetition!R228</f>
        <v>low-repeat</v>
      </c>
      <c r="Y229" s="5" t="str">
        <f t="shared" si="33"/>
        <v>low-repeat</v>
      </c>
      <c r="Z229" s="5" t="str">
        <f t="shared" si="34"/>
        <v>PASS</v>
      </c>
    </row>
    <row r="230" spans="6:26">
      <c r="F230" s="5">
        <f>Q4_SQL_Error_Card_Repetition!A229</f>
        <v>5311</v>
      </c>
      <c r="G230" s="5">
        <f>Q4_SQL_Error_Card_Repetition!E229</f>
        <v>14</v>
      </c>
      <c r="H230" s="5" t="str">
        <f>Q4_SQL_Error_Card_Repetition!F229</f>
        <v>Online Transaction</v>
      </c>
      <c r="I230" s="5">
        <f>Q4_SQL_Error_Card_Repetition!K229</f>
        <v>233</v>
      </c>
      <c r="J230" s="5">
        <f>COUNTIFS(Q4_Validation_Base!A:A,F230,Q4_Validation_Base!B:B,G230,Q4_Validation_Base!C:C,H230)</f>
        <v>233</v>
      </c>
      <c r="K230" s="5" t="str">
        <f t="shared" si="35"/>
        <v>PASS</v>
      </c>
      <c r="L230" s="5">
        <f>Q4_SQL_Error_Card_Repetition!M229</f>
        <v>56</v>
      </c>
      <c r="M230" s="1">
        <f>COUNTIFS(Q4_Validation_Base!A:A,F230,Q4_Validation_Base!B:B,G230,Q4_Validation_Base!C:C,H230,Q4_Validation_Base!F:F,"&gt;=2")</f>
        <v>56</v>
      </c>
      <c r="N230" s="5" t="str">
        <f t="shared" si="28"/>
        <v>PASS</v>
      </c>
      <c r="O230" s="6">
        <f>Q4_SQL_Error_Card_Repetition!N229</f>
        <v>1.3776999999999999</v>
      </c>
      <c r="P230" s="15">
        <f>SUMIFS(Q4_Validation_Base!F:F,Q4_Validation_Base!A:A,F230,Q4_Validation_Base!B:B,G230,Q4_Validation_Base!C:C,H230)/J230</f>
        <v>1.3776824034334765</v>
      </c>
      <c r="Q230" s="5" t="str">
        <f t="shared" si="29"/>
        <v>PASS</v>
      </c>
      <c r="R230" s="5">
        <f>Q4_SQL_Error_Card_Repetition!O229</f>
        <v>24.034300000000002</v>
      </c>
      <c r="S230" s="8">
        <f t="shared" si="30"/>
        <v>24.034334763948497</v>
      </c>
      <c r="T230" s="5" t="str">
        <f t="shared" si="31"/>
        <v>PASS</v>
      </c>
      <c r="U230" s="5">
        <f>Q4_SQL_Error_Card_Repetition!Q229</f>
        <v>2.1806999999999999</v>
      </c>
      <c r="V230" s="8">
        <f>_xlfn.MAXIFS(Q4_Validation_Base!F:F,Q4_Validation_Base!A:A,F230,Q4_Validation_Base!B:B,G230,Q4_Validation_Base!C:C,H230)/SUMIFS(Q4_Validation_Base!F:F,Q4_Validation_Base!A:A,F230,Q4_Validation_Base!B:B,G230,Q4_Validation_Base!C:C,H230)*100</f>
        <v>2.1806853582554515</v>
      </c>
      <c r="W230" s="5" t="str">
        <f t="shared" si="32"/>
        <v>PASS</v>
      </c>
      <c r="X230" s="5" t="str">
        <f>Q4_SQL_Error_Card_Repetition!R229</f>
        <v>low-repeat</v>
      </c>
      <c r="Y230" s="5" t="str">
        <f t="shared" si="33"/>
        <v>low-repeat</v>
      </c>
      <c r="Z230" s="5" t="str">
        <f t="shared" si="34"/>
        <v>PASS</v>
      </c>
    </row>
    <row r="231" spans="6:26">
      <c r="F231" s="5">
        <f>Q4_SQL_Error_Card_Repetition!A230</f>
        <v>5311</v>
      </c>
      <c r="G231" s="5">
        <f>Q4_SQL_Error_Card_Repetition!E230</f>
        <v>9</v>
      </c>
      <c r="H231" s="5" t="str">
        <f>Q4_SQL_Error_Card_Repetition!F230</f>
        <v>Chip Transaction</v>
      </c>
      <c r="I231" s="5">
        <f>Q4_SQL_Error_Card_Repetition!K230</f>
        <v>114</v>
      </c>
      <c r="J231" s="5">
        <f>COUNTIFS(Q4_Validation_Base!A:A,F231,Q4_Validation_Base!B:B,G231,Q4_Validation_Base!C:C,H231)</f>
        <v>114</v>
      </c>
      <c r="K231" s="5" t="str">
        <f t="shared" si="35"/>
        <v>PASS</v>
      </c>
      <c r="L231" s="5">
        <f>Q4_SQL_Error_Card_Repetition!M230</f>
        <v>28</v>
      </c>
      <c r="M231" s="1">
        <f>COUNTIFS(Q4_Validation_Base!A:A,F231,Q4_Validation_Base!B:B,G231,Q4_Validation_Base!C:C,H231,Q4_Validation_Base!F:F,"&gt;=2")</f>
        <v>28</v>
      </c>
      <c r="N231" s="5" t="str">
        <f t="shared" si="28"/>
        <v>PASS</v>
      </c>
      <c r="O231" s="6">
        <f>Q4_SQL_Error_Card_Repetition!N230</f>
        <v>1.3772</v>
      </c>
      <c r="P231" s="15">
        <f>SUMIFS(Q4_Validation_Base!F:F,Q4_Validation_Base!A:A,F231,Q4_Validation_Base!B:B,G231,Q4_Validation_Base!C:C,H231)/J231</f>
        <v>1.3771929824561404</v>
      </c>
      <c r="Q231" s="5" t="str">
        <f t="shared" si="29"/>
        <v>PASS</v>
      </c>
      <c r="R231" s="5">
        <f>Q4_SQL_Error_Card_Repetition!O230</f>
        <v>24.561399999999999</v>
      </c>
      <c r="S231" s="8">
        <f t="shared" si="30"/>
        <v>24.561403508771928</v>
      </c>
      <c r="T231" s="5" t="str">
        <f t="shared" si="31"/>
        <v>PASS</v>
      </c>
      <c r="U231" s="5">
        <f>Q4_SQL_Error_Card_Repetition!Q230</f>
        <v>3.8216999999999999</v>
      </c>
      <c r="V231" s="8">
        <f>_xlfn.MAXIFS(Q4_Validation_Base!F:F,Q4_Validation_Base!A:A,F231,Q4_Validation_Base!B:B,G231,Q4_Validation_Base!C:C,H231)/SUMIFS(Q4_Validation_Base!F:F,Q4_Validation_Base!A:A,F231,Q4_Validation_Base!B:B,G231,Q4_Validation_Base!C:C,H231)*100</f>
        <v>3.8216560509554141</v>
      </c>
      <c r="W231" s="5" t="str">
        <f t="shared" si="32"/>
        <v>PASS</v>
      </c>
      <c r="X231" s="5" t="str">
        <f>Q4_SQL_Error_Card_Repetition!R230</f>
        <v>low-repeat</v>
      </c>
      <c r="Y231" s="5" t="str">
        <f t="shared" si="33"/>
        <v>low-repeat</v>
      </c>
      <c r="Z231" s="5" t="str">
        <f t="shared" si="34"/>
        <v>PASS</v>
      </c>
    </row>
    <row r="232" spans="6:26">
      <c r="F232" s="5">
        <f>Q4_SQL_Error_Card_Repetition!A231</f>
        <v>4814</v>
      </c>
      <c r="G232" s="5">
        <f>Q4_SQL_Error_Card_Repetition!E231</f>
        <v>7</v>
      </c>
      <c r="H232" s="5" t="str">
        <f>Q4_SQL_Error_Card_Repetition!F231</f>
        <v>Online Transaction</v>
      </c>
      <c r="I232" s="5">
        <f>Q4_SQL_Error_Card_Repetition!K231</f>
        <v>104</v>
      </c>
      <c r="J232" s="5">
        <f>COUNTIFS(Q4_Validation_Base!A:A,F232,Q4_Validation_Base!B:B,G232,Q4_Validation_Base!C:C,H232)</f>
        <v>104</v>
      </c>
      <c r="K232" s="5" t="str">
        <f t="shared" si="35"/>
        <v>PASS</v>
      </c>
      <c r="L232" s="5">
        <f>Q4_SQL_Error_Card_Repetition!M231</f>
        <v>30</v>
      </c>
      <c r="M232" s="1">
        <f>COUNTIFS(Q4_Validation_Base!A:A,F232,Q4_Validation_Base!B:B,G232,Q4_Validation_Base!C:C,H232,Q4_Validation_Base!F:F,"&gt;=2")</f>
        <v>30</v>
      </c>
      <c r="N232" s="5" t="str">
        <f t="shared" si="28"/>
        <v>PASS</v>
      </c>
      <c r="O232" s="6">
        <f>Q4_SQL_Error_Card_Repetition!N231</f>
        <v>1.375</v>
      </c>
      <c r="P232" s="15">
        <f>SUMIFS(Q4_Validation_Base!F:F,Q4_Validation_Base!A:A,F232,Q4_Validation_Base!B:B,G232,Q4_Validation_Base!C:C,H232)/J232</f>
        <v>1.375</v>
      </c>
      <c r="Q232" s="5" t="str">
        <f t="shared" si="29"/>
        <v>PASS</v>
      </c>
      <c r="R232" s="5">
        <f>Q4_SQL_Error_Card_Repetition!O231</f>
        <v>28.8462</v>
      </c>
      <c r="S232" s="8">
        <f t="shared" si="30"/>
        <v>28.846153846153843</v>
      </c>
      <c r="T232" s="5" t="str">
        <f t="shared" si="31"/>
        <v>PASS</v>
      </c>
      <c r="U232" s="5">
        <f>Q4_SQL_Error_Card_Repetition!Q231</f>
        <v>3.4965000000000002</v>
      </c>
      <c r="V232" s="8">
        <f>_xlfn.MAXIFS(Q4_Validation_Base!F:F,Q4_Validation_Base!A:A,F232,Q4_Validation_Base!B:B,G232,Q4_Validation_Base!C:C,H232)/SUMIFS(Q4_Validation_Base!F:F,Q4_Validation_Base!A:A,F232,Q4_Validation_Base!B:B,G232,Q4_Validation_Base!C:C,H232)*100</f>
        <v>3.4965034965034967</v>
      </c>
      <c r="W232" s="5" t="str">
        <f t="shared" si="32"/>
        <v>PASS</v>
      </c>
      <c r="X232" s="5" t="str">
        <f>Q4_SQL_Error_Card_Repetition!R231</f>
        <v>low-repeat</v>
      </c>
      <c r="Y232" s="5" t="str">
        <f t="shared" si="33"/>
        <v>low-repeat</v>
      </c>
      <c r="Z232" s="5" t="str">
        <f t="shared" si="34"/>
        <v>PASS</v>
      </c>
    </row>
    <row r="233" spans="6:26">
      <c r="F233" s="5">
        <f>Q4_SQL_Error_Card_Repetition!A232</f>
        <v>4900</v>
      </c>
      <c r="G233" s="5">
        <f>Q4_SQL_Error_Card_Repetition!E232</f>
        <v>2</v>
      </c>
      <c r="H233" s="5" t="str">
        <f>Q4_SQL_Error_Card_Repetition!F232</f>
        <v>Chip Transaction</v>
      </c>
      <c r="I233" s="5">
        <f>Q4_SQL_Error_Card_Repetition!K232</f>
        <v>43</v>
      </c>
      <c r="J233" s="5">
        <f>COUNTIFS(Q4_Validation_Base!A:A,F233,Q4_Validation_Base!B:B,G233,Q4_Validation_Base!C:C,H233)</f>
        <v>43</v>
      </c>
      <c r="K233" s="5" t="str">
        <f t="shared" si="35"/>
        <v>PASS</v>
      </c>
      <c r="L233" s="5">
        <f>Q4_SQL_Error_Card_Repetition!M232</f>
        <v>10</v>
      </c>
      <c r="M233" s="1">
        <f>COUNTIFS(Q4_Validation_Base!A:A,F233,Q4_Validation_Base!B:B,G233,Q4_Validation_Base!C:C,H233,Q4_Validation_Base!F:F,"&gt;=2")</f>
        <v>10</v>
      </c>
      <c r="N233" s="5" t="str">
        <f t="shared" si="28"/>
        <v>PASS</v>
      </c>
      <c r="O233" s="6">
        <f>Q4_SQL_Error_Card_Repetition!N232</f>
        <v>1.3721000000000001</v>
      </c>
      <c r="P233" s="15">
        <f>SUMIFS(Q4_Validation_Base!F:F,Q4_Validation_Base!A:A,F233,Q4_Validation_Base!B:B,G233,Q4_Validation_Base!C:C,H233)/J233</f>
        <v>1.3720930232558139</v>
      </c>
      <c r="Q233" s="5" t="str">
        <f t="shared" si="29"/>
        <v>PASS</v>
      </c>
      <c r="R233" s="5">
        <f>Q4_SQL_Error_Card_Repetition!O232</f>
        <v>23.255800000000001</v>
      </c>
      <c r="S233" s="8">
        <f t="shared" si="30"/>
        <v>23.255813953488371</v>
      </c>
      <c r="T233" s="5" t="str">
        <f t="shared" si="31"/>
        <v>PASS</v>
      </c>
      <c r="U233" s="5">
        <f>Q4_SQL_Error_Card_Repetition!Q232</f>
        <v>8.4746000000000006</v>
      </c>
      <c r="V233" s="8">
        <f>_xlfn.MAXIFS(Q4_Validation_Base!F:F,Q4_Validation_Base!A:A,F233,Q4_Validation_Base!B:B,G233,Q4_Validation_Base!C:C,H233)/SUMIFS(Q4_Validation_Base!F:F,Q4_Validation_Base!A:A,F233,Q4_Validation_Base!B:B,G233,Q4_Validation_Base!C:C,H233)*100</f>
        <v>8.4745762711864394</v>
      </c>
      <c r="W233" s="5" t="str">
        <f t="shared" si="32"/>
        <v>PASS</v>
      </c>
      <c r="X233" s="5" t="str">
        <f>Q4_SQL_Error_Card_Repetition!R232</f>
        <v>low-repeat</v>
      </c>
      <c r="Y233" s="5" t="str">
        <f t="shared" si="33"/>
        <v>low-repeat</v>
      </c>
      <c r="Z233" s="5" t="str">
        <f t="shared" si="34"/>
        <v>PASS</v>
      </c>
    </row>
    <row r="234" spans="6:26">
      <c r="F234" s="5">
        <f>Q4_SQL_Error_Card_Repetition!A233</f>
        <v>5311</v>
      </c>
      <c r="G234" s="5">
        <f>Q4_SQL_Error_Card_Repetition!E233</f>
        <v>15</v>
      </c>
      <c r="H234" s="5" t="str">
        <f>Q4_SQL_Error_Card_Repetition!F233</f>
        <v>Online Transaction</v>
      </c>
      <c r="I234" s="5">
        <f>Q4_SQL_Error_Card_Repetition!K233</f>
        <v>232</v>
      </c>
      <c r="J234" s="5">
        <f>COUNTIFS(Q4_Validation_Base!A:A,F234,Q4_Validation_Base!B:B,G234,Q4_Validation_Base!C:C,H234)</f>
        <v>232</v>
      </c>
      <c r="K234" s="5" t="str">
        <f t="shared" si="35"/>
        <v>PASS</v>
      </c>
      <c r="L234" s="5">
        <f>Q4_SQL_Error_Card_Repetition!M233</f>
        <v>47</v>
      </c>
      <c r="M234" s="1">
        <f>COUNTIFS(Q4_Validation_Base!A:A,F234,Q4_Validation_Base!B:B,G234,Q4_Validation_Base!C:C,H234,Q4_Validation_Base!F:F,"&gt;=2")</f>
        <v>47</v>
      </c>
      <c r="N234" s="5" t="str">
        <f t="shared" si="28"/>
        <v>PASS</v>
      </c>
      <c r="O234" s="6">
        <f>Q4_SQL_Error_Card_Repetition!N233</f>
        <v>1.3707</v>
      </c>
      <c r="P234" s="15">
        <f>SUMIFS(Q4_Validation_Base!F:F,Q4_Validation_Base!A:A,F234,Q4_Validation_Base!B:B,G234,Q4_Validation_Base!C:C,H234)/J234</f>
        <v>1.3706896551724137</v>
      </c>
      <c r="Q234" s="5" t="str">
        <f t="shared" si="29"/>
        <v>PASS</v>
      </c>
      <c r="R234" s="5">
        <f>Q4_SQL_Error_Card_Repetition!O233</f>
        <v>20.258600000000001</v>
      </c>
      <c r="S234" s="8">
        <f t="shared" si="30"/>
        <v>20.258620689655171</v>
      </c>
      <c r="T234" s="5" t="str">
        <f t="shared" si="31"/>
        <v>PASS</v>
      </c>
      <c r="U234" s="5">
        <f>Q4_SQL_Error_Card_Repetition!Q233</f>
        <v>1.8868</v>
      </c>
      <c r="V234" s="8">
        <f>_xlfn.MAXIFS(Q4_Validation_Base!F:F,Q4_Validation_Base!A:A,F234,Q4_Validation_Base!B:B,G234,Q4_Validation_Base!C:C,H234)/SUMIFS(Q4_Validation_Base!F:F,Q4_Validation_Base!A:A,F234,Q4_Validation_Base!B:B,G234,Q4_Validation_Base!C:C,H234)*100</f>
        <v>1.8867924528301887</v>
      </c>
      <c r="W234" s="5" t="str">
        <f t="shared" si="32"/>
        <v>PASS</v>
      </c>
      <c r="X234" s="5" t="str">
        <f>Q4_SQL_Error_Card_Repetition!R233</f>
        <v>low-repeat</v>
      </c>
      <c r="Y234" s="5" t="str">
        <f t="shared" si="33"/>
        <v>low-repeat</v>
      </c>
      <c r="Z234" s="5" t="str">
        <f t="shared" si="34"/>
        <v>PASS</v>
      </c>
    </row>
    <row r="235" spans="6:26">
      <c r="F235" s="5">
        <f>Q4_SQL_Error_Card_Repetition!A234</f>
        <v>7922</v>
      </c>
      <c r="G235" s="5">
        <f>Q4_SQL_Error_Card_Repetition!E234</f>
        <v>22</v>
      </c>
      <c r="H235" s="5" t="str">
        <f>Q4_SQL_Error_Card_Repetition!F234</f>
        <v>Online Transaction</v>
      </c>
      <c r="I235" s="5">
        <f>Q4_SQL_Error_Card_Repetition!K234</f>
        <v>30</v>
      </c>
      <c r="J235" s="5">
        <f>COUNTIFS(Q4_Validation_Base!A:A,F235,Q4_Validation_Base!B:B,G235,Q4_Validation_Base!C:C,H235)</f>
        <v>30</v>
      </c>
      <c r="K235" s="5" t="str">
        <f t="shared" si="35"/>
        <v>PASS</v>
      </c>
      <c r="L235" s="5">
        <f>Q4_SQL_Error_Card_Repetition!M234</f>
        <v>8</v>
      </c>
      <c r="M235" s="1">
        <f>COUNTIFS(Q4_Validation_Base!A:A,F235,Q4_Validation_Base!B:B,G235,Q4_Validation_Base!C:C,H235,Q4_Validation_Base!F:F,"&gt;=2")</f>
        <v>8</v>
      </c>
      <c r="N235" s="5" t="str">
        <f t="shared" si="28"/>
        <v>PASS</v>
      </c>
      <c r="O235" s="6">
        <f>Q4_SQL_Error_Card_Repetition!N234</f>
        <v>1.3667</v>
      </c>
      <c r="P235" s="15">
        <f>SUMIFS(Q4_Validation_Base!F:F,Q4_Validation_Base!A:A,F235,Q4_Validation_Base!B:B,G235,Q4_Validation_Base!C:C,H235)/J235</f>
        <v>1.3666666666666667</v>
      </c>
      <c r="Q235" s="5" t="str">
        <f t="shared" si="29"/>
        <v>PASS</v>
      </c>
      <c r="R235" s="5">
        <f>Q4_SQL_Error_Card_Repetition!O234</f>
        <v>26.666699999999999</v>
      </c>
      <c r="S235" s="8">
        <f t="shared" si="30"/>
        <v>26.666666666666668</v>
      </c>
      <c r="T235" s="5" t="str">
        <f t="shared" si="31"/>
        <v>PASS</v>
      </c>
      <c r="U235" s="5">
        <f>Q4_SQL_Error_Card_Repetition!Q234</f>
        <v>7.3170999999999999</v>
      </c>
      <c r="V235" s="8">
        <f>_xlfn.MAXIFS(Q4_Validation_Base!F:F,Q4_Validation_Base!A:A,F235,Q4_Validation_Base!B:B,G235,Q4_Validation_Base!C:C,H235)/SUMIFS(Q4_Validation_Base!F:F,Q4_Validation_Base!A:A,F235,Q4_Validation_Base!B:B,G235,Q4_Validation_Base!C:C,H235)*100</f>
        <v>7.3170731707317067</v>
      </c>
      <c r="W235" s="5" t="str">
        <f t="shared" si="32"/>
        <v>PASS</v>
      </c>
      <c r="X235" s="5" t="str">
        <f>Q4_SQL_Error_Card_Repetition!R234</f>
        <v>low-repeat</v>
      </c>
      <c r="Y235" s="5" t="str">
        <f t="shared" si="33"/>
        <v>low-repeat</v>
      </c>
      <c r="Z235" s="5" t="str">
        <f t="shared" si="34"/>
        <v>PASS</v>
      </c>
    </row>
    <row r="236" spans="6:26">
      <c r="F236" s="5">
        <f>Q4_SQL_Error_Card_Repetition!A235</f>
        <v>4814</v>
      </c>
      <c r="G236" s="5">
        <f>Q4_SQL_Error_Card_Repetition!E235</f>
        <v>8</v>
      </c>
      <c r="H236" s="5" t="str">
        <f>Q4_SQL_Error_Card_Repetition!F235</f>
        <v>Online Transaction</v>
      </c>
      <c r="I236" s="5">
        <f>Q4_SQL_Error_Card_Repetition!K235</f>
        <v>96</v>
      </c>
      <c r="J236" s="5">
        <f>COUNTIFS(Q4_Validation_Base!A:A,F236,Q4_Validation_Base!B:B,G236,Q4_Validation_Base!C:C,H236)</f>
        <v>96</v>
      </c>
      <c r="K236" s="5" t="str">
        <f t="shared" si="35"/>
        <v>PASS</v>
      </c>
      <c r="L236" s="5">
        <f>Q4_SQL_Error_Card_Repetition!M235</f>
        <v>23</v>
      </c>
      <c r="M236" s="1">
        <f>COUNTIFS(Q4_Validation_Base!A:A,F236,Q4_Validation_Base!B:B,G236,Q4_Validation_Base!C:C,H236,Q4_Validation_Base!F:F,"&gt;=2")</f>
        <v>23</v>
      </c>
      <c r="N236" s="5" t="str">
        <f t="shared" si="28"/>
        <v>PASS</v>
      </c>
      <c r="O236" s="6">
        <f>Q4_SQL_Error_Card_Repetition!N235</f>
        <v>1.3646</v>
      </c>
      <c r="P236" s="15">
        <f>SUMIFS(Q4_Validation_Base!F:F,Q4_Validation_Base!A:A,F236,Q4_Validation_Base!B:B,G236,Q4_Validation_Base!C:C,H236)/J236</f>
        <v>1.3645833333333333</v>
      </c>
      <c r="Q236" s="5" t="str">
        <f t="shared" si="29"/>
        <v>PASS</v>
      </c>
      <c r="R236" s="5">
        <f>Q4_SQL_Error_Card_Repetition!O235</f>
        <v>23.958300000000001</v>
      </c>
      <c r="S236" s="8">
        <f t="shared" si="30"/>
        <v>23.958333333333336</v>
      </c>
      <c r="T236" s="5" t="str">
        <f t="shared" si="31"/>
        <v>PASS</v>
      </c>
      <c r="U236" s="5">
        <f>Q4_SQL_Error_Card_Repetition!Q235</f>
        <v>3.8168000000000002</v>
      </c>
      <c r="V236" s="8">
        <f>_xlfn.MAXIFS(Q4_Validation_Base!F:F,Q4_Validation_Base!A:A,F236,Q4_Validation_Base!B:B,G236,Q4_Validation_Base!C:C,H236)/SUMIFS(Q4_Validation_Base!F:F,Q4_Validation_Base!A:A,F236,Q4_Validation_Base!B:B,G236,Q4_Validation_Base!C:C,H236)*100</f>
        <v>3.8167938931297711</v>
      </c>
      <c r="W236" s="5" t="str">
        <f t="shared" si="32"/>
        <v>PASS</v>
      </c>
      <c r="X236" s="5" t="str">
        <f>Q4_SQL_Error_Card_Repetition!R235</f>
        <v>low-repeat</v>
      </c>
      <c r="Y236" s="5" t="str">
        <f t="shared" si="33"/>
        <v>low-repeat</v>
      </c>
      <c r="Z236" s="5" t="str">
        <f t="shared" si="34"/>
        <v>PASS</v>
      </c>
    </row>
    <row r="237" spans="6:26">
      <c r="F237" s="5">
        <f>Q4_SQL_Error_Card_Repetition!A236</f>
        <v>4814</v>
      </c>
      <c r="G237" s="5">
        <f>Q4_SQL_Error_Card_Repetition!E236</f>
        <v>23</v>
      </c>
      <c r="H237" s="5" t="str">
        <f>Q4_SQL_Error_Card_Repetition!F236</f>
        <v>Swipe Transaction</v>
      </c>
      <c r="I237" s="5">
        <f>Q4_SQL_Error_Card_Repetition!K236</f>
        <v>36</v>
      </c>
      <c r="J237" s="5">
        <f>COUNTIFS(Q4_Validation_Base!A:A,F237,Q4_Validation_Base!B:B,G237,Q4_Validation_Base!C:C,H237)</f>
        <v>36</v>
      </c>
      <c r="K237" s="5" t="str">
        <f t="shared" si="35"/>
        <v>PASS</v>
      </c>
      <c r="L237" s="5">
        <f>Q4_SQL_Error_Card_Repetition!M236</f>
        <v>8</v>
      </c>
      <c r="M237" s="1">
        <f>COUNTIFS(Q4_Validation_Base!A:A,F237,Q4_Validation_Base!B:B,G237,Q4_Validation_Base!C:C,H237,Q4_Validation_Base!F:F,"&gt;=2")</f>
        <v>8</v>
      </c>
      <c r="N237" s="5" t="str">
        <f t="shared" si="28"/>
        <v>PASS</v>
      </c>
      <c r="O237" s="6">
        <f>Q4_SQL_Error_Card_Repetition!N236</f>
        <v>1.3611</v>
      </c>
      <c r="P237" s="15">
        <f>SUMIFS(Q4_Validation_Base!F:F,Q4_Validation_Base!A:A,F237,Q4_Validation_Base!B:B,G237,Q4_Validation_Base!C:C,H237)/J237</f>
        <v>1.3611111111111112</v>
      </c>
      <c r="Q237" s="5" t="str">
        <f t="shared" si="29"/>
        <v>PASS</v>
      </c>
      <c r="R237" s="5">
        <f>Q4_SQL_Error_Card_Repetition!O236</f>
        <v>22.222200000000001</v>
      </c>
      <c r="S237" s="8">
        <f t="shared" si="30"/>
        <v>22.222222222222221</v>
      </c>
      <c r="T237" s="5" t="str">
        <f t="shared" si="31"/>
        <v>PASS</v>
      </c>
      <c r="U237" s="5">
        <f>Q4_SQL_Error_Card_Repetition!Q236</f>
        <v>12.244899999999999</v>
      </c>
      <c r="V237" s="8">
        <f>_xlfn.MAXIFS(Q4_Validation_Base!F:F,Q4_Validation_Base!A:A,F237,Q4_Validation_Base!B:B,G237,Q4_Validation_Base!C:C,H237)/SUMIFS(Q4_Validation_Base!F:F,Q4_Validation_Base!A:A,F237,Q4_Validation_Base!B:B,G237,Q4_Validation_Base!C:C,H237)*100</f>
        <v>12.244897959183673</v>
      </c>
      <c r="W237" s="5" t="str">
        <f t="shared" si="32"/>
        <v>PASS</v>
      </c>
      <c r="X237" s="5" t="str">
        <f>Q4_SQL_Error_Card_Repetition!R236</f>
        <v>low-repeat</v>
      </c>
      <c r="Y237" s="5" t="str">
        <f t="shared" si="33"/>
        <v>low-repeat</v>
      </c>
      <c r="Z237" s="5" t="str">
        <f t="shared" si="34"/>
        <v>PASS</v>
      </c>
    </row>
    <row r="238" spans="6:26">
      <c r="F238" s="5">
        <f>Q4_SQL_Error_Card_Repetition!A237</f>
        <v>4814</v>
      </c>
      <c r="G238" s="5">
        <f>Q4_SQL_Error_Card_Repetition!E237</f>
        <v>12</v>
      </c>
      <c r="H238" s="5" t="str">
        <f>Q4_SQL_Error_Card_Repetition!F237</f>
        <v>Online Transaction</v>
      </c>
      <c r="I238" s="5">
        <f>Q4_SQL_Error_Card_Repetition!K237</f>
        <v>178</v>
      </c>
      <c r="J238" s="5">
        <f>COUNTIFS(Q4_Validation_Base!A:A,F238,Q4_Validation_Base!B:B,G238,Q4_Validation_Base!C:C,H238)</f>
        <v>178</v>
      </c>
      <c r="K238" s="5" t="str">
        <f t="shared" si="35"/>
        <v>PASS</v>
      </c>
      <c r="L238" s="5">
        <f>Q4_SQL_Error_Card_Repetition!M237</f>
        <v>43</v>
      </c>
      <c r="M238" s="1">
        <f>COUNTIFS(Q4_Validation_Base!A:A,F238,Q4_Validation_Base!B:B,G238,Q4_Validation_Base!C:C,H238,Q4_Validation_Base!F:F,"&gt;=2")</f>
        <v>43</v>
      </c>
      <c r="N238" s="5" t="str">
        <f t="shared" si="28"/>
        <v>PASS</v>
      </c>
      <c r="O238" s="6">
        <f>Q4_SQL_Error_Card_Repetition!N237</f>
        <v>1.3595999999999999</v>
      </c>
      <c r="P238" s="15">
        <f>SUMIFS(Q4_Validation_Base!F:F,Q4_Validation_Base!A:A,F238,Q4_Validation_Base!B:B,G238,Q4_Validation_Base!C:C,H238)/J238</f>
        <v>1.3595505617977528</v>
      </c>
      <c r="Q238" s="5" t="str">
        <f t="shared" si="29"/>
        <v>PASS</v>
      </c>
      <c r="R238" s="5">
        <f>Q4_SQL_Error_Card_Repetition!O237</f>
        <v>24.157299999999999</v>
      </c>
      <c r="S238" s="8">
        <f t="shared" si="30"/>
        <v>24.157303370786519</v>
      </c>
      <c r="T238" s="5" t="str">
        <f t="shared" si="31"/>
        <v>PASS</v>
      </c>
      <c r="U238" s="5">
        <f>Q4_SQL_Error_Card_Repetition!Q237</f>
        <v>1.6529</v>
      </c>
      <c r="V238" s="8">
        <f>_xlfn.MAXIFS(Q4_Validation_Base!F:F,Q4_Validation_Base!A:A,F238,Q4_Validation_Base!B:B,G238,Q4_Validation_Base!C:C,H238)/SUMIFS(Q4_Validation_Base!F:F,Q4_Validation_Base!A:A,F238,Q4_Validation_Base!B:B,G238,Q4_Validation_Base!C:C,H238)*100</f>
        <v>1.6528925619834711</v>
      </c>
      <c r="W238" s="5" t="str">
        <f t="shared" si="32"/>
        <v>PASS</v>
      </c>
      <c r="X238" s="5" t="str">
        <f>Q4_SQL_Error_Card_Repetition!R237</f>
        <v>low-repeat</v>
      </c>
      <c r="Y238" s="5" t="str">
        <f t="shared" si="33"/>
        <v>low-repeat</v>
      </c>
      <c r="Z238" s="5" t="str">
        <f t="shared" si="34"/>
        <v>PASS</v>
      </c>
    </row>
    <row r="239" spans="6:26">
      <c r="F239" s="5">
        <f>Q4_SQL_Error_Card_Repetition!A238</f>
        <v>5815</v>
      </c>
      <c r="G239" s="5">
        <f>Q4_SQL_Error_Card_Repetition!E238</f>
        <v>1</v>
      </c>
      <c r="H239" s="5" t="str">
        <f>Q4_SQL_Error_Card_Repetition!F238</f>
        <v>Online Transaction</v>
      </c>
      <c r="I239" s="5">
        <f>Q4_SQL_Error_Card_Repetition!K238</f>
        <v>28</v>
      </c>
      <c r="J239" s="5">
        <f>COUNTIFS(Q4_Validation_Base!A:A,F239,Q4_Validation_Base!B:B,G239,Q4_Validation_Base!C:C,H239)</f>
        <v>28</v>
      </c>
      <c r="K239" s="5" t="str">
        <f t="shared" si="35"/>
        <v>PASS</v>
      </c>
      <c r="L239" s="5">
        <f>Q4_SQL_Error_Card_Repetition!M238</f>
        <v>8</v>
      </c>
      <c r="M239" s="1">
        <f>COUNTIFS(Q4_Validation_Base!A:A,F239,Q4_Validation_Base!B:B,G239,Q4_Validation_Base!C:C,H239,Q4_Validation_Base!F:F,"&gt;=2")</f>
        <v>8</v>
      </c>
      <c r="N239" s="5" t="str">
        <f t="shared" si="28"/>
        <v>PASS</v>
      </c>
      <c r="O239" s="6">
        <f>Q4_SQL_Error_Card_Repetition!N238</f>
        <v>1.3571</v>
      </c>
      <c r="P239" s="15">
        <f>SUMIFS(Q4_Validation_Base!F:F,Q4_Validation_Base!A:A,F239,Q4_Validation_Base!B:B,G239,Q4_Validation_Base!C:C,H239)/J239</f>
        <v>1.3571428571428572</v>
      </c>
      <c r="Q239" s="5" t="str">
        <f t="shared" si="29"/>
        <v>PASS</v>
      </c>
      <c r="R239" s="5">
        <f>Q4_SQL_Error_Card_Repetition!O238</f>
        <v>28.571400000000001</v>
      </c>
      <c r="S239" s="8">
        <f t="shared" si="30"/>
        <v>28.571428571428569</v>
      </c>
      <c r="T239" s="5" t="str">
        <f t="shared" si="31"/>
        <v>PASS</v>
      </c>
      <c r="U239" s="5">
        <f>Q4_SQL_Error_Card_Repetition!Q238</f>
        <v>7.8947000000000003</v>
      </c>
      <c r="V239" s="8">
        <f>_xlfn.MAXIFS(Q4_Validation_Base!F:F,Q4_Validation_Base!A:A,F239,Q4_Validation_Base!B:B,G239,Q4_Validation_Base!C:C,H239)/SUMIFS(Q4_Validation_Base!F:F,Q4_Validation_Base!A:A,F239,Q4_Validation_Base!B:B,G239,Q4_Validation_Base!C:C,H239)*100</f>
        <v>7.8947368421052628</v>
      </c>
      <c r="W239" s="5" t="str">
        <f t="shared" si="32"/>
        <v>PASS</v>
      </c>
      <c r="X239" s="5" t="str">
        <f>Q4_SQL_Error_Card_Repetition!R238</f>
        <v>low-repeat</v>
      </c>
      <c r="Y239" s="5" t="str">
        <f t="shared" si="33"/>
        <v>low-repeat</v>
      </c>
      <c r="Z239" s="5" t="str">
        <f t="shared" si="34"/>
        <v>PASS</v>
      </c>
    </row>
    <row r="240" spans="6:26">
      <c r="F240" s="5">
        <f>Q4_SQL_Error_Card_Repetition!A239</f>
        <v>6300</v>
      </c>
      <c r="G240" s="5">
        <f>Q4_SQL_Error_Card_Repetition!E239</f>
        <v>13</v>
      </c>
      <c r="H240" s="5" t="str">
        <f>Q4_SQL_Error_Card_Repetition!F239</f>
        <v>Online Transaction</v>
      </c>
      <c r="I240" s="5">
        <f>Q4_SQL_Error_Card_Repetition!K239</f>
        <v>42</v>
      </c>
      <c r="J240" s="5">
        <f>COUNTIFS(Q4_Validation_Base!A:A,F240,Q4_Validation_Base!B:B,G240,Q4_Validation_Base!C:C,H240)</f>
        <v>42</v>
      </c>
      <c r="K240" s="5" t="str">
        <f t="shared" si="35"/>
        <v>PASS</v>
      </c>
      <c r="L240" s="5">
        <f>Q4_SQL_Error_Card_Repetition!M239</f>
        <v>10</v>
      </c>
      <c r="M240" s="1">
        <f>COUNTIFS(Q4_Validation_Base!A:A,F240,Q4_Validation_Base!B:B,G240,Q4_Validation_Base!C:C,H240,Q4_Validation_Base!F:F,"&gt;=2")</f>
        <v>10</v>
      </c>
      <c r="N240" s="5" t="str">
        <f t="shared" si="28"/>
        <v>PASS</v>
      </c>
      <c r="O240" s="6">
        <f>Q4_SQL_Error_Card_Repetition!N239</f>
        <v>1.3571</v>
      </c>
      <c r="P240" s="15">
        <f>SUMIFS(Q4_Validation_Base!F:F,Q4_Validation_Base!A:A,F240,Q4_Validation_Base!B:B,G240,Q4_Validation_Base!C:C,H240)/J240</f>
        <v>1.3571428571428572</v>
      </c>
      <c r="Q240" s="5" t="str">
        <f t="shared" si="29"/>
        <v>PASS</v>
      </c>
      <c r="R240" s="5">
        <f>Q4_SQL_Error_Card_Repetition!O239</f>
        <v>23.8095</v>
      </c>
      <c r="S240" s="8">
        <f t="shared" si="30"/>
        <v>23.809523809523807</v>
      </c>
      <c r="T240" s="5" t="str">
        <f t="shared" si="31"/>
        <v>PASS</v>
      </c>
      <c r="U240" s="5">
        <f>Q4_SQL_Error_Card_Repetition!Q239</f>
        <v>7.0175000000000001</v>
      </c>
      <c r="V240" s="8">
        <f>_xlfn.MAXIFS(Q4_Validation_Base!F:F,Q4_Validation_Base!A:A,F240,Q4_Validation_Base!B:B,G240,Q4_Validation_Base!C:C,H240)/SUMIFS(Q4_Validation_Base!F:F,Q4_Validation_Base!A:A,F240,Q4_Validation_Base!B:B,G240,Q4_Validation_Base!C:C,H240)*100</f>
        <v>7.0175438596491224</v>
      </c>
      <c r="W240" s="5" t="str">
        <f t="shared" si="32"/>
        <v>PASS</v>
      </c>
      <c r="X240" s="5" t="str">
        <f>Q4_SQL_Error_Card_Repetition!R239</f>
        <v>low-repeat</v>
      </c>
      <c r="Y240" s="5" t="str">
        <f t="shared" si="33"/>
        <v>low-repeat</v>
      </c>
      <c r="Z240" s="5" t="str">
        <f t="shared" si="34"/>
        <v>PASS</v>
      </c>
    </row>
    <row r="241" spans="6:26">
      <c r="F241" s="5">
        <f>Q4_SQL_Error_Card_Repetition!A240</f>
        <v>4899</v>
      </c>
      <c r="G241" s="5">
        <f>Q4_SQL_Error_Card_Repetition!E240</f>
        <v>1</v>
      </c>
      <c r="H241" s="5" t="str">
        <f>Q4_SQL_Error_Card_Repetition!F240</f>
        <v>Online Transaction</v>
      </c>
      <c r="I241" s="5">
        <f>Q4_SQL_Error_Card_Repetition!K240</f>
        <v>28</v>
      </c>
      <c r="J241" s="5">
        <f>COUNTIFS(Q4_Validation_Base!A:A,F241,Q4_Validation_Base!B:B,G241,Q4_Validation_Base!C:C,H241)</f>
        <v>28</v>
      </c>
      <c r="K241" s="5" t="str">
        <f t="shared" si="35"/>
        <v>PASS</v>
      </c>
      <c r="L241" s="5">
        <f>Q4_SQL_Error_Card_Repetition!M240</f>
        <v>6</v>
      </c>
      <c r="M241" s="1">
        <f>COUNTIFS(Q4_Validation_Base!A:A,F241,Q4_Validation_Base!B:B,G241,Q4_Validation_Base!C:C,H241,Q4_Validation_Base!F:F,"&gt;=2")</f>
        <v>6</v>
      </c>
      <c r="N241" s="5" t="str">
        <f t="shared" si="28"/>
        <v>PASS</v>
      </c>
      <c r="O241" s="6">
        <f>Q4_SQL_Error_Card_Repetition!N240</f>
        <v>1.3571</v>
      </c>
      <c r="P241" s="15">
        <f>SUMIFS(Q4_Validation_Base!F:F,Q4_Validation_Base!A:A,F241,Q4_Validation_Base!B:B,G241,Q4_Validation_Base!C:C,H241)/J241</f>
        <v>1.3571428571428572</v>
      </c>
      <c r="Q241" s="5" t="str">
        <f t="shared" si="29"/>
        <v>PASS</v>
      </c>
      <c r="R241" s="5">
        <f>Q4_SQL_Error_Card_Repetition!O240</f>
        <v>21.428599999999999</v>
      </c>
      <c r="S241" s="8">
        <f t="shared" si="30"/>
        <v>21.428571428571427</v>
      </c>
      <c r="T241" s="5" t="str">
        <f t="shared" si="31"/>
        <v>PASS</v>
      </c>
      <c r="U241" s="5">
        <f>Q4_SQL_Error_Card_Repetition!Q240</f>
        <v>13.1579</v>
      </c>
      <c r="V241" s="8">
        <f>_xlfn.MAXIFS(Q4_Validation_Base!F:F,Q4_Validation_Base!A:A,F241,Q4_Validation_Base!B:B,G241,Q4_Validation_Base!C:C,H241)/SUMIFS(Q4_Validation_Base!F:F,Q4_Validation_Base!A:A,F241,Q4_Validation_Base!B:B,G241,Q4_Validation_Base!C:C,H241)*100</f>
        <v>13.157894736842104</v>
      </c>
      <c r="W241" s="5" t="str">
        <f t="shared" si="32"/>
        <v>PASS</v>
      </c>
      <c r="X241" s="5" t="str">
        <f>Q4_SQL_Error_Card_Repetition!R240</f>
        <v>low-repeat</v>
      </c>
      <c r="Y241" s="5" t="str">
        <f t="shared" si="33"/>
        <v>low-repeat</v>
      </c>
      <c r="Z241" s="5" t="str">
        <f t="shared" si="34"/>
        <v>PASS</v>
      </c>
    </row>
    <row r="242" spans="6:26">
      <c r="F242" s="5">
        <f>Q4_SQL_Error_Card_Repetition!A241</f>
        <v>7922</v>
      </c>
      <c r="G242" s="5">
        <f>Q4_SQL_Error_Card_Repetition!E241</f>
        <v>19</v>
      </c>
      <c r="H242" s="5" t="str">
        <f>Q4_SQL_Error_Card_Repetition!F241</f>
        <v>Online Transaction</v>
      </c>
      <c r="I242" s="5">
        <f>Q4_SQL_Error_Card_Repetition!K241</f>
        <v>31</v>
      </c>
      <c r="J242" s="5">
        <f>COUNTIFS(Q4_Validation_Base!A:A,F242,Q4_Validation_Base!B:B,G242,Q4_Validation_Base!C:C,H242)</f>
        <v>31</v>
      </c>
      <c r="K242" s="5" t="str">
        <f t="shared" si="35"/>
        <v>PASS</v>
      </c>
      <c r="L242" s="5">
        <f>Q4_SQL_Error_Card_Repetition!M241</f>
        <v>7</v>
      </c>
      <c r="M242" s="1">
        <f>COUNTIFS(Q4_Validation_Base!A:A,F242,Q4_Validation_Base!B:B,G242,Q4_Validation_Base!C:C,H242,Q4_Validation_Base!F:F,"&gt;=2")</f>
        <v>7</v>
      </c>
      <c r="N242" s="5" t="str">
        <f t="shared" si="28"/>
        <v>PASS</v>
      </c>
      <c r="O242" s="6">
        <f>Q4_SQL_Error_Card_Repetition!N241</f>
        <v>1.3548</v>
      </c>
      <c r="P242" s="15">
        <f>SUMIFS(Q4_Validation_Base!F:F,Q4_Validation_Base!A:A,F242,Q4_Validation_Base!B:B,G242,Q4_Validation_Base!C:C,H242)/J242</f>
        <v>1.3548387096774193</v>
      </c>
      <c r="Q242" s="5" t="str">
        <f t="shared" si="29"/>
        <v>PASS</v>
      </c>
      <c r="R242" s="5">
        <f>Q4_SQL_Error_Card_Repetition!O241</f>
        <v>22.5807</v>
      </c>
      <c r="S242" s="8">
        <f t="shared" si="30"/>
        <v>22.58064516129032</v>
      </c>
      <c r="T242" s="5" t="str">
        <f t="shared" si="31"/>
        <v>PASS</v>
      </c>
      <c r="U242" s="5">
        <f>Q4_SQL_Error_Card_Repetition!Q241</f>
        <v>7.1429</v>
      </c>
      <c r="V242" s="8">
        <f>_xlfn.MAXIFS(Q4_Validation_Base!F:F,Q4_Validation_Base!A:A,F242,Q4_Validation_Base!B:B,G242,Q4_Validation_Base!C:C,H242)/SUMIFS(Q4_Validation_Base!F:F,Q4_Validation_Base!A:A,F242,Q4_Validation_Base!B:B,G242,Q4_Validation_Base!C:C,H242)*100</f>
        <v>7.1428571428571423</v>
      </c>
      <c r="W242" s="5" t="str">
        <f t="shared" si="32"/>
        <v>PASS</v>
      </c>
      <c r="X242" s="5" t="str">
        <f>Q4_SQL_Error_Card_Repetition!R241</f>
        <v>low-repeat</v>
      </c>
      <c r="Y242" s="5" t="str">
        <f t="shared" si="33"/>
        <v>low-repeat</v>
      </c>
      <c r="Z242" s="5" t="str">
        <f t="shared" si="34"/>
        <v>PASS</v>
      </c>
    </row>
    <row r="243" spans="6:26">
      <c r="F243" s="5">
        <f>Q4_SQL_Error_Card_Repetition!A242</f>
        <v>4900</v>
      </c>
      <c r="G243" s="5">
        <f>Q4_SQL_Error_Card_Repetition!E242</f>
        <v>13</v>
      </c>
      <c r="H243" s="5" t="str">
        <f>Q4_SQL_Error_Card_Repetition!F242</f>
        <v>Chip Transaction</v>
      </c>
      <c r="I243" s="5">
        <f>Q4_SQL_Error_Card_Repetition!K242</f>
        <v>68</v>
      </c>
      <c r="J243" s="5">
        <f>COUNTIFS(Q4_Validation_Base!A:A,F243,Q4_Validation_Base!B:B,G243,Q4_Validation_Base!C:C,H243)</f>
        <v>68</v>
      </c>
      <c r="K243" s="5" t="str">
        <f t="shared" si="35"/>
        <v>PASS</v>
      </c>
      <c r="L243" s="5">
        <f>Q4_SQL_Error_Card_Repetition!M242</f>
        <v>16</v>
      </c>
      <c r="M243" s="1">
        <f>COUNTIFS(Q4_Validation_Base!A:A,F243,Q4_Validation_Base!B:B,G243,Q4_Validation_Base!C:C,H243,Q4_Validation_Base!F:F,"&gt;=2")</f>
        <v>16</v>
      </c>
      <c r="N243" s="5" t="str">
        <f t="shared" si="28"/>
        <v>PASS</v>
      </c>
      <c r="O243" s="6">
        <f>Q4_SQL_Error_Card_Repetition!N242</f>
        <v>1.3529</v>
      </c>
      <c r="P243" s="15">
        <f>SUMIFS(Q4_Validation_Base!F:F,Q4_Validation_Base!A:A,F243,Q4_Validation_Base!B:B,G243,Q4_Validation_Base!C:C,H243)/J243</f>
        <v>1.3529411764705883</v>
      </c>
      <c r="Q243" s="5" t="str">
        <f t="shared" si="29"/>
        <v>PASS</v>
      </c>
      <c r="R243" s="5">
        <f>Q4_SQL_Error_Card_Repetition!O242</f>
        <v>23.529399999999999</v>
      </c>
      <c r="S243" s="8">
        <f t="shared" si="30"/>
        <v>23.52941176470588</v>
      </c>
      <c r="T243" s="5" t="str">
        <f t="shared" si="31"/>
        <v>PASS</v>
      </c>
      <c r="U243" s="5">
        <f>Q4_SQL_Error_Card_Repetition!Q242</f>
        <v>4.3478000000000003</v>
      </c>
      <c r="V243" s="8">
        <f>_xlfn.MAXIFS(Q4_Validation_Base!F:F,Q4_Validation_Base!A:A,F243,Q4_Validation_Base!B:B,G243,Q4_Validation_Base!C:C,H243)/SUMIFS(Q4_Validation_Base!F:F,Q4_Validation_Base!A:A,F243,Q4_Validation_Base!B:B,G243,Q4_Validation_Base!C:C,H243)*100</f>
        <v>4.3478260869565215</v>
      </c>
      <c r="W243" s="5" t="str">
        <f t="shared" si="32"/>
        <v>PASS</v>
      </c>
      <c r="X243" s="5" t="str">
        <f>Q4_SQL_Error_Card_Repetition!R242</f>
        <v>low-repeat</v>
      </c>
      <c r="Y243" s="5" t="str">
        <f t="shared" si="33"/>
        <v>low-repeat</v>
      </c>
      <c r="Z243" s="5" t="str">
        <f t="shared" si="34"/>
        <v>PASS</v>
      </c>
    </row>
    <row r="244" spans="6:26">
      <c r="F244" s="5">
        <f>Q4_SQL_Error_Card_Repetition!A243</f>
        <v>5311</v>
      </c>
      <c r="G244" s="5">
        <f>Q4_SQL_Error_Card_Repetition!E243</f>
        <v>18</v>
      </c>
      <c r="H244" s="5" t="str">
        <f>Q4_SQL_Error_Card_Repetition!F243</f>
        <v>Online Transaction</v>
      </c>
      <c r="I244" s="5">
        <f>Q4_SQL_Error_Card_Repetition!K243</f>
        <v>85</v>
      </c>
      <c r="J244" s="5">
        <f>COUNTIFS(Q4_Validation_Base!A:A,F244,Q4_Validation_Base!B:B,G244,Q4_Validation_Base!C:C,H244)</f>
        <v>85</v>
      </c>
      <c r="K244" s="5" t="str">
        <f>IF(I244=J244,"PASS","FAIL")</f>
        <v>PASS</v>
      </c>
      <c r="L244" s="5">
        <f>Q4_SQL_Error_Card_Repetition!M243</f>
        <v>17</v>
      </c>
      <c r="M244" s="1">
        <f>COUNTIFS(Q4_Validation_Base!A:A,F244,Q4_Validation_Base!B:B,G244,Q4_Validation_Base!C:C,H244,Q4_Validation_Base!F:F,"&gt;=2")</f>
        <v>17</v>
      </c>
      <c r="N244" s="5" t="str">
        <f t="shared" si="28"/>
        <v>PASS</v>
      </c>
      <c r="O244" s="6">
        <f>Q4_SQL_Error_Card_Repetition!N243</f>
        <v>1.3529</v>
      </c>
      <c r="P244" s="15">
        <f>SUMIFS(Q4_Validation_Base!F:F,Q4_Validation_Base!A:A,F244,Q4_Validation_Base!B:B,G244,Q4_Validation_Base!C:C,H244)/J244</f>
        <v>1.3529411764705883</v>
      </c>
      <c r="Q244" s="5" t="str">
        <f t="shared" si="29"/>
        <v>PASS</v>
      </c>
      <c r="R244" s="5">
        <f>Q4_SQL_Error_Card_Repetition!O243</f>
        <v>20</v>
      </c>
      <c r="S244" s="8">
        <f t="shared" si="30"/>
        <v>20</v>
      </c>
      <c r="T244" s="5" t="str">
        <f t="shared" si="31"/>
        <v>PASS</v>
      </c>
      <c r="U244" s="5">
        <f>Q4_SQL_Error_Card_Repetition!Q243</f>
        <v>5.2173999999999996</v>
      </c>
      <c r="V244" s="8">
        <f>_xlfn.MAXIFS(Q4_Validation_Base!F:F,Q4_Validation_Base!A:A,F244,Q4_Validation_Base!B:B,G244,Q4_Validation_Base!C:C,H244)/SUMIFS(Q4_Validation_Base!F:F,Q4_Validation_Base!A:A,F244,Q4_Validation_Base!B:B,G244,Q4_Validation_Base!C:C,H244)*100</f>
        <v>5.2173913043478262</v>
      </c>
      <c r="W244" s="5" t="str">
        <f t="shared" si="32"/>
        <v>PASS</v>
      </c>
      <c r="X244" s="5" t="str">
        <f>Q4_SQL_Error_Card_Repetition!R243</f>
        <v>low-repeat</v>
      </c>
      <c r="Y244" s="5" t="str">
        <f t="shared" si="33"/>
        <v>low-repeat</v>
      </c>
      <c r="Z244" s="5" t="str">
        <f t="shared" si="34"/>
        <v>PASS</v>
      </c>
    </row>
    <row r="245" spans="6:26">
      <c r="F245" s="5">
        <f>Q4_SQL_Error_Card_Repetition!A244</f>
        <v>5311</v>
      </c>
      <c r="G245" s="5">
        <f>Q4_SQL_Error_Card_Repetition!E244</f>
        <v>9</v>
      </c>
      <c r="H245" s="5" t="str">
        <f>Q4_SQL_Error_Card_Repetition!F244</f>
        <v>Online Transaction</v>
      </c>
      <c r="I245" s="5">
        <f>Q4_SQL_Error_Card_Repetition!K244</f>
        <v>122</v>
      </c>
      <c r="J245" s="5">
        <f>COUNTIFS(Q4_Validation_Base!A:A,F245,Q4_Validation_Base!B:B,G245,Q4_Validation_Base!C:C,H245)</f>
        <v>122</v>
      </c>
      <c r="K245" s="5" t="str">
        <f>IF(I245=J245,"PASS","FAIL")</f>
        <v>PASS</v>
      </c>
      <c r="L245" s="5">
        <f>Q4_SQL_Error_Card_Repetition!M244</f>
        <v>30</v>
      </c>
      <c r="M245" s="1">
        <f>COUNTIFS(Q4_Validation_Base!A:A,F245,Q4_Validation_Base!B:B,G245,Q4_Validation_Base!C:C,H245,Q4_Validation_Base!F:F,"&gt;=2")</f>
        <v>30</v>
      </c>
      <c r="N245" s="5" t="str">
        <f t="shared" si="28"/>
        <v>PASS</v>
      </c>
      <c r="O245" s="6">
        <f>Q4_SQL_Error_Card_Repetition!N244</f>
        <v>1.3525</v>
      </c>
      <c r="P245" s="15">
        <f>SUMIFS(Q4_Validation_Base!F:F,Q4_Validation_Base!A:A,F245,Q4_Validation_Base!B:B,G245,Q4_Validation_Base!C:C,H245)/J245</f>
        <v>1.3524590163934427</v>
      </c>
      <c r="Q245" s="5" t="str">
        <f t="shared" si="29"/>
        <v>PASS</v>
      </c>
      <c r="R245" s="5">
        <f>Q4_SQL_Error_Card_Repetition!O244</f>
        <v>24.590199999999999</v>
      </c>
      <c r="S245" s="8">
        <f t="shared" si="30"/>
        <v>24.590163934426229</v>
      </c>
      <c r="T245" s="5" t="str">
        <f t="shared" si="31"/>
        <v>PASS</v>
      </c>
      <c r="U245" s="5">
        <f>Q4_SQL_Error_Card_Repetition!Q244</f>
        <v>3.0303</v>
      </c>
      <c r="V245" s="8">
        <f>_xlfn.MAXIFS(Q4_Validation_Base!F:F,Q4_Validation_Base!A:A,F245,Q4_Validation_Base!B:B,G245,Q4_Validation_Base!C:C,H245)/SUMIFS(Q4_Validation_Base!F:F,Q4_Validation_Base!A:A,F245,Q4_Validation_Base!B:B,G245,Q4_Validation_Base!C:C,H245)*100</f>
        <v>3.0303030303030303</v>
      </c>
      <c r="W245" s="5" t="str">
        <f t="shared" si="32"/>
        <v>PASS</v>
      </c>
      <c r="X245" s="5" t="str">
        <f>Q4_SQL_Error_Card_Repetition!R244</f>
        <v>low-repeat</v>
      </c>
      <c r="Y245" s="5" t="str">
        <f t="shared" si="33"/>
        <v>low-repeat</v>
      </c>
      <c r="Z245" s="5" t="str">
        <f t="shared" si="34"/>
        <v>PASS</v>
      </c>
    </row>
    <row r="246" spans="6:26">
      <c r="F246" s="5">
        <f>Q4_SQL_Error_Card_Repetition!A245</f>
        <v>4899</v>
      </c>
      <c r="G246" s="5">
        <f>Q4_SQL_Error_Card_Repetition!E245</f>
        <v>3</v>
      </c>
      <c r="H246" s="5" t="str">
        <f>Q4_SQL_Error_Card_Repetition!F245</f>
        <v>Online Transaction</v>
      </c>
      <c r="I246" s="5">
        <f>Q4_SQL_Error_Card_Repetition!K245</f>
        <v>20</v>
      </c>
      <c r="J246" s="5">
        <f>COUNTIFS(Q4_Validation_Base!A:A,F246,Q4_Validation_Base!B:B,G246,Q4_Validation_Base!C:C,H246)</f>
        <v>20</v>
      </c>
      <c r="K246" s="5" t="str">
        <f>IF(I246=J246,"PASS","FAIL")</f>
        <v>PASS</v>
      </c>
      <c r="L246" s="5">
        <f>Q4_SQL_Error_Card_Repetition!M245</f>
        <v>5</v>
      </c>
      <c r="M246" s="1">
        <f>COUNTIFS(Q4_Validation_Base!A:A,F246,Q4_Validation_Base!B:B,G246,Q4_Validation_Base!C:C,H246,Q4_Validation_Base!F:F,"&gt;=2")</f>
        <v>5</v>
      </c>
      <c r="N246" s="5" t="str">
        <f t="shared" si="28"/>
        <v>PASS</v>
      </c>
      <c r="O246" s="6">
        <f>Q4_SQL_Error_Card_Repetition!N245</f>
        <v>1.35</v>
      </c>
      <c r="P246" s="15">
        <f>SUMIFS(Q4_Validation_Base!F:F,Q4_Validation_Base!A:A,F246,Q4_Validation_Base!B:B,G246,Q4_Validation_Base!C:C,H246)/J246</f>
        <v>1.35</v>
      </c>
      <c r="Q246" s="5" t="str">
        <f t="shared" si="29"/>
        <v>PASS</v>
      </c>
      <c r="R246" s="5">
        <f>Q4_SQL_Error_Card_Repetition!O245</f>
        <v>25</v>
      </c>
      <c r="S246" s="8">
        <f t="shared" si="30"/>
        <v>25</v>
      </c>
      <c r="T246" s="5" t="str">
        <f t="shared" si="31"/>
        <v>PASS</v>
      </c>
      <c r="U246" s="5">
        <f>Q4_SQL_Error_Card_Repetition!Q245</f>
        <v>14.8148</v>
      </c>
      <c r="V246" s="8">
        <f>_xlfn.MAXIFS(Q4_Validation_Base!F:F,Q4_Validation_Base!A:A,F246,Q4_Validation_Base!B:B,G246,Q4_Validation_Base!C:C,H246)/SUMIFS(Q4_Validation_Base!F:F,Q4_Validation_Base!A:A,F246,Q4_Validation_Base!B:B,G246,Q4_Validation_Base!C:C,H246)*100</f>
        <v>14.814814814814813</v>
      </c>
      <c r="W246" s="5" t="str">
        <f t="shared" si="32"/>
        <v>PASS</v>
      </c>
      <c r="X246" s="5" t="str">
        <f>Q4_SQL_Error_Card_Repetition!R245</f>
        <v>low-repeat</v>
      </c>
      <c r="Y246" s="5" t="str">
        <f t="shared" si="33"/>
        <v>low-repeat</v>
      </c>
      <c r="Z246" s="5" t="str">
        <f t="shared" si="34"/>
        <v>PASS</v>
      </c>
    </row>
    <row r="247" spans="6:26">
      <c r="F247" s="5">
        <f>Q4_SQL_Error_Card_Repetition!A246</f>
        <v>5311</v>
      </c>
      <c r="G247" s="5">
        <f>Q4_SQL_Error_Card_Repetition!E246</f>
        <v>6</v>
      </c>
      <c r="H247" s="5" t="str">
        <f>Q4_SQL_Error_Card_Repetition!F246</f>
        <v>Online Transaction</v>
      </c>
      <c r="I247" s="5">
        <f>Q4_SQL_Error_Card_Repetition!K246</f>
        <v>92</v>
      </c>
      <c r="J247" s="5">
        <f>COUNTIFS(Q4_Validation_Base!A:A,F247,Q4_Validation_Base!B:B,G247,Q4_Validation_Base!C:C,H247)</f>
        <v>92</v>
      </c>
      <c r="K247" s="5" t="str">
        <f t="shared" ref="K247:K310" si="36">IF(I247=J247,"PASS","FAIL")</f>
        <v>PASS</v>
      </c>
      <c r="L247" s="5">
        <f>Q4_SQL_Error_Card_Repetition!M246</f>
        <v>22</v>
      </c>
      <c r="M247" s="1">
        <f>COUNTIFS(Q4_Validation_Base!A:A,F247,Q4_Validation_Base!B:B,G247,Q4_Validation_Base!C:C,H247,Q4_Validation_Base!F:F,"&gt;=2")</f>
        <v>22</v>
      </c>
      <c r="N247" s="5" t="str">
        <f t="shared" si="28"/>
        <v>PASS</v>
      </c>
      <c r="O247" s="6">
        <f>Q4_SQL_Error_Card_Repetition!N246</f>
        <v>1.3478000000000001</v>
      </c>
      <c r="P247" s="15">
        <f>SUMIFS(Q4_Validation_Base!F:F,Q4_Validation_Base!A:A,F247,Q4_Validation_Base!B:B,G247,Q4_Validation_Base!C:C,H247)/J247</f>
        <v>1.3478260869565217</v>
      </c>
      <c r="Q247" s="5" t="str">
        <f t="shared" si="29"/>
        <v>PASS</v>
      </c>
      <c r="R247" s="5">
        <f>Q4_SQL_Error_Card_Repetition!O246</f>
        <v>23.913</v>
      </c>
      <c r="S247" s="8">
        <f t="shared" si="30"/>
        <v>23.913043478260871</v>
      </c>
      <c r="T247" s="5" t="str">
        <f t="shared" si="31"/>
        <v>PASS</v>
      </c>
      <c r="U247" s="5">
        <f>Q4_SQL_Error_Card_Repetition!Q246</f>
        <v>3.2258</v>
      </c>
      <c r="V247" s="8">
        <f>_xlfn.MAXIFS(Q4_Validation_Base!F:F,Q4_Validation_Base!A:A,F247,Q4_Validation_Base!B:B,G247,Q4_Validation_Base!C:C,H247)/SUMIFS(Q4_Validation_Base!F:F,Q4_Validation_Base!A:A,F247,Q4_Validation_Base!B:B,G247,Q4_Validation_Base!C:C,H247)*100</f>
        <v>3.225806451612903</v>
      </c>
      <c r="W247" s="5" t="str">
        <f t="shared" si="32"/>
        <v>PASS</v>
      </c>
      <c r="X247" s="5" t="str">
        <f>Q4_SQL_Error_Card_Repetition!R246</f>
        <v>low-repeat</v>
      </c>
      <c r="Y247" s="5" t="str">
        <f t="shared" si="33"/>
        <v>low-repeat</v>
      </c>
      <c r="Z247" s="5" t="str">
        <f t="shared" si="34"/>
        <v>PASS</v>
      </c>
    </row>
    <row r="248" spans="6:26">
      <c r="F248" s="5">
        <f>Q4_SQL_Error_Card_Repetition!A247</f>
        <v>4814</v>
      </c>
      <c r="G248" s="5">
        <f>Q4_SQL_Error_Card_Repetition!E247</f>
        <v>1</v>
      </c>
      <c r="H248" s="5" t="str">
        <f>Q4_SQL_Error_Card_Repetition!F247</f>
        <v>Online Transaction</v>
      </c>
      <c r="I248" s="5">
        <f>Q4_SQL_Error_Card_Repetition!K247</f>
        <v>72</v>
      </c>
      <c r="J248" s="5">
        <f>COUNTIFS(Q4_Validation_Base!A:A,F248,Q4_Validation_Base!B:B,G248,Q4_Validation_Base!C:C,H248)</f>
        <v>72</v>
      </c>
      <c r="K248" s="5" t="str">
        <f t="shared" si="36"/>
        <v>PASS</v>
      </c>
      <c r="L248" s="5">
        <f>Q4_SQL_Error_Card_Repetition!M247</f>
        <v>16</v>
      </c>
      <c r="M248" s="1">
        <f>COUNTIFS(Q4_Validation_Base!A:A,F248,Q4_Validation_Base!B:B,G248,Q4_Validation_Base!C:C,H248,Q4_Validation_Base!F:F,"&gt;=2")</f>
        <v>16</v>
      </c>
      <c r="N248" s="5" t="str">
        <f t="shared" si="28"/>
        <v>PASS</v>
      </c>
      <c r="O248" s="6">
        <f>Q4_SQL_Error_Card_Repetition!N247</f>
        <v>1.3472</v>
      </c>
      <c r="P248" s="15">
        <f>SUMIFS(Q4_Validation_Base!F:F,Q4_Validation_Base!A:A,F248,Q4_Validation_Base!B:B,G248,Q4_Validation_Base!C:C,H248)/J248</f>
        <v>1.3472222222222223</v>
      </c>
      <c r="Q248" s="5" t="str">
        <f t="shared" si="29"/>
        <v>PASS</v>
      </c>
      <c r="R248" s="5">
        <f>Q4_SQL_Error_Card_Repetition!O247</f>
        <v>22.222200000000001</v>
      </c>
      <c r="S248" s="8">
        <f t="shared" si="30"/>
        <v>22.222222222222221</v>
      </c>
      <c r="T248" s="5" t="str">
        <f t="shared" si="31"/>
        <v>PASS</v>
      </c>
      <c r="U248" s="5">
        <f>Q4_SQL_Error_Card_Repetition!Q247</f>
        <v>4.1237000000000004</v>
      </c>
      <c r="V248" s="8">
        <f>_xlfn.MAXIFS(Q4_Validation_Base!F:F,Q4_Validation_Base!A:A,F248,Q4_Validation_Base!B:B,G248,Q4_Validation_Base!C:C,H248)/SUMIFS(Q4_Validation_Base!F:F,Q4_Validation_Base!A:A,F248,Q4_Validation_Base!B:B,G248,Q4_Validation_Base!C:C,H248)*100</f>
        <v>4.1237113402061851</v>
      </c>
      <c r="W248" s="5" t="str">
        <f t="shared" si="32"/>
        <v>PASS</v>
      </c>
      <c r="X248" s="5" t="str">
        <f>Q4_SQL_Error_Card_Repetition!R247</f>
        <v>low-repeat</v>
      </c>
      <c r="Y248" s="5" t="str">
        <f t="shared" si="33"/>
        <v>low-repeat</v>
      </c>
      <c r="Z248" s="5" t="str">
        <f t="shared" si="34"/>
        <v>PASS</v>
      </c>
    </row>
    <row r="249" spans="6:26">
      <c r="F249" s="5">
        <f>Q4_SQL_Error_Card_Repetition!A248</f>
        <v>4900</v>
      </c>
      <c r="G249" s="5">
        <f>Q4_SQL_Error_Card_Repetition!E248</f>
        <v>2</v>
      </c>
      <c r="H249" s="5" t="str">
        <f>Q4_SQL_Error_Card_Repetition!F248</f>
        <v>Online Transaction</v>
      </c>
      <c r="I249" s="5">
        <f>Q4_SQL_Error_Card_Repetition!K248</f>
        <v>55</v>
      </c>
      <c r="J249" s="5">
        <f>COUNTIFS(Q4_Validation_Base!A:A,F249,Q4_Validation_Base!B:B,G249,Q4_Validation_Base!C:C,H249)</f>
        <v>55</v>
      </c>
      <c r="K249" s="5" t="str">
        <f t="shared" si="36"/>
        <v>PASS</v>
      </c>
      <c r="L249" s="5">
        <f>Q4_SQL_Error_Card_Repetition!M248</f>
        <v>11</v>
      </c>
      <c r="M249" s="1">
        <f>COUNTIFS(Q4_Validation_Base!A:A,F249,Q4_Validation_Base!B:B,G249,Q4_Validation_Base!C:C,H249,Q4_Validation_Base!F:F,"&gt;=2")</f>
        <v>11</v>
      </c>
      <c r="N249" s="5" t="str">
        <f t="shared" si="28"/>
        <v>PASS</v>
      </c>
      <c r="O249" s="6">
        <f>Q4_SQL_Error_Card_Repetition!N248</f>
        <v>1.3454999999999999</v>
      </c>
      <c r="P249" s="15">
        <f>SUMIFS(Q4_Validation_Base!F:F,Q4_Validation_Base!A:A,F249,Q4_Validation_Base!B:B,G249,Q4_Validation_Base!C:C,H249)/J249</f>
        <v>1.3454545454545455</v>
      </c>
      <c r="Q249" s="5" t="str">
        <f t="shared" si="29"/>
        <v>PASS</v>
      </c>
      <c r="R249" s="5">
        <f>Q4_SQL_Error_Card_Repetition!O248</f>
        <v>20</v>
      </c>
      <c r="S249" s="8">
        <f t="shared" si="30"/>
        <v>20</v>
      </c>
      <c r="T249" s="5" t="str">
        <f t="shared" si="31"/>
        <v>PASS</v>
      </c>
      <c r="U249" s="5">
        <f>Q4_SQL_Error_Card_Repetition!Q248</f>
        <v>9.4595000000000002</v>
      </c>
      <c r="V249" s="8">
        <f>_xlfn.MAXIFS(Q4_Validation_Base!F:F,Q4_Validation_Base!A:A,F249,Q4_Validation_Base!B:B,G249,Q4_Validation_Base!C:C,H249)/SUMIFS(Q4_Validation_Base!F:F,Q4_Validation_Base!A:A,F249,Q4_Validation_Base!B:B,G249,Q4_Validation_Base!C:C,H249)*100</f>
        <v>9.4594594594594597</v>
      </c>
      <c r="W249" s="5" t="str">
        <f t="shared" si="32"/>
        <v>PASS</v>
      </c>
      <c r="X249" s="5" t="str">
        <f>Q4_SQL_Error_Card_Repetition!R248</f>
        <v>low-repeat</v>
      </c>
      <c r="Y249" s="5" t="str">
        <f t="shared" si="33"/>
        <v>low-repeat</v>
      </c>
      <c r="Z249" s="5" t="str">
        <f t="shared" si="34"/>
        <v>PASS</v>
      </c>
    </row>
    <row r="250" spans="6:26">
      <c r="F250" s="5">
        <f>Q4_SQL_Error_Card_Repetition!A249</f>
        <v>4900</v>
      </c>
      <c r="G250" s="5">
        <f>Q4_SQL_Error_Card_Repetition!E249</f>
        <v>8</v>
      </c>
      <c r="H250" s="5" t="str">
        <f>Q4_SQL_Error_Card_Repetition!F249</f>
        <v>Online Transaction</v>
      </c>
      <c r="I250" s="5">
        <f>Q4_SQL_Error_Card_Repetition!K249</f>
        <v>73</v>
      </c>
      <c r="J250" s="5">
        <f>COUNTIFS(Q4_Validation_Base!A:A,F250,Q4_Validation_Base!B:B,G250,Q4_Validation_Base!C:C,H250)</f>
        <v>73</v>
      </c>
      <c r="K250" s="5" t="str">
        <f t="shared" si="36"/>
        <v>PASS</v>
      </c>
      <c r="L250" s="5">
        <f>Q4_SQL_Error_Card_Repetition!M249</f>
        <v>19</v>
      </c>
      <c r="M250" s="1">
        <f>COUNTIFS(Q4_Validation_Base!A:A,F250,Q4_Validation_Base!B:B,G250,Q4_Validation_Base!C:C,H250,Q4_Validation_Base!F:F,"&gt;=2")</f>
        <v>19</v>
      </c>
      <c r="N250" s="5" t="str">
        <f t="shared" si="28"/>
        <v>PASS</v>
      </c>
      <c r="O250" s="6">
        <f>Q4_SQL_Error_Card_Repetition!N249</f>
        <v>1.3425</v>
      </c>
      <c r="P250" s="15">
        <f>SUMIFS(Q4_Validation_Base!F:F,Q4_Validation_Base!A:A,F250,Q4_Validation_Base!B:B,G250,Q4_Validation_Base!C:C,H250)/J250</f>
        <v>1.3424657534246576</v>
      </c>
      <c r="Q250" s="5" t="str">
        <f t="shared" si="29"/>
        <v>PASS</v>
      </c>
      <c r="R250" s="5">
        <f>Q4_SQL_Error_Card_Repetition!O249</f>
        <v>26.0274</v>
      </c>
      <c r="S250" s="8">
        <f t="shared" si="30"/>
        <v>26.027397260273972</v>
      </c>
      <c r="T250" s="5" t="str">
        <f t="shared" si="31"/>
        <v>PASS</v>
      </c>
      <c r="U250" s="5">
        <f>Q4_SQL_Error_Card_Repetition!Q249</f>
        <v>4.0815999999999999</v>
      </c>
      <c r="V250" s="8">
        <f>_xlfn.MAXIFS(Q4_Validation_Base!F:F,Q4_Validation_Base!A:A,F250,Q4_Validation_Base!B:B,G250,Q4_Validation_Base!C:C,H250)/SUMIFS(Q4_Validation_Base!F:F,Q4_Validation_Base!A:A,F250,Q4_Validation_Base!B:B,G250,Q4_Validation_Base!C:C,H250)*100</f>
        <v>4.0816326530612246</v>
      </c>
      <c r="W250" s="5" t="str">
        <f t="shared" si="32"/>
        <v>PASS</v>
      </c>
      <c r="X250" s="5" t="str">
        <f>Q4_SQL_Error_Card_Repetition!R249</f>
        <v>low-repeat</v>
      </c>
      <c r="Y250" s="5" t="str">
        <f t="shared" si="33"/>
        <v>low-repeat</v>
      </c>
      <c r="Z250" s="5" t="str">
        <f t="shared" si="34"/>
        <v>PASS</v>
      </c>
    </row>
    <row r="251" spans="6:26">
      <c r="F251" s="5">
        <f>Q4_SQL_Error_Card_Repetition!A250</f>
        <v>4900</v>
      </c>
      <c r="G251" s="5">
        <f>Q4_SQL_Error_Card_Repetition!E250</f>
        <v>20</v>
      </c>
      <c r="H251" s="5" t="str">
        <f>Q4_SQL_Error_Card_Repetition!F250</f>
        <v>Swipe Transaction</v>
      </c>
      <c r="I251" s="5">
        <f>Q4_SQL_Error_Card_Repetition!K250</f>
        <v>56</v>
      </c>
      <c r="J251" s="5">
        <f>COUNTIFS(Q4_Validation_Base!A:A,F251,Q4_Validation_Base!B:B,G251,Q4_Validation_Base!C:C,H251)</f>
        <v>56</v>
      </c>
      <c r="K251" s="5" t="str">
        <f t="shared" si="36"/>
        <v>PASS</v>
      </c>
      <c r="L251" s="5">
        <f>Q4_SQL_Error_Card_Repetition!M250</f>
        <v>11</v>
      </c>
      <c r="M251" s="1">
        <f>COUNTIFS(Q4_Validation_Base!A:A,F251,Q4_Validation_Base!B:B,G251,Q4_Validation_Base!C:C,H251,Q4_Validation_Base!F:F,"&gt;=2")</f>
        <v>11</v>
      </c>
      <c r="N251" s="5" t="str">
        <f t="shared" si="28"/>
        <v>PASS</v>
      </c>
      <c r="O251" s="6">
        <f>Q4_SQL_Error_Card_Repetition!N250</f>
        <v>1.3392999999999999</v>
      </c>
      <c r="P251" s="15">
        <f>SUMIFS(Q4_Validation_Base!F:F,Q4_Validation_Base!A:A,F251,Q4_Validation_Base!B:B,G251,Q4_Validation_Base!C:C,H251)/J251</f>
        <v>1.3392857142857142</v>
      </c>
      <c r="Q251" s="5" t="str">
        <f t="shared" si="29"/>
        <v>PASS</v>
      </c>
      <c r="R251" s="5">
        <f>Q4_SQL_Error_Card_Repetition!O250</f>
        <v>19.642900000000001</v>
      </c>
      <c r="S251" s="8">
        <f t="shared" si="30"/>
        <v>19.642857142857142</v>
      </c>
      <c r="T251" s="5" t="str">
        <f t="shared" si="31"/>
        <v>PASS</v>
      </c>
      <c r="U251" s="5">
        <f>Q4_SQL_Error_Card_Repetition!Q250</f>
        <v>5.3333000000000004</v>
      </c>
      <c r="V251" s="8">
        <f>_xlfn.MAXIFS(Q4_Validation_Base!F:F,Q4_Validation_Base!A:A,F251,Q4_Validation_Base!B:B,G251,Q4_Validation_Base!C:C,H251)/SUMIFS(Q4_Validation_Base!F:F,Q4_Validation_Base!A:A,F251,Q4_Validation_Base!B:B,G251,Q4_Validation_Base!C:C,H251)*100</f>
        <v>5.3333333333333339</v>
      </c>
      <c r="W251" s="5" t="str">
        <f t="shared" si="32"/>
        <v>PASS</v>
      </c>
      <c r="X251" s="5" t="str">
        <f>Q4_SQL_Error_Card_Repetition!R250</f>
        <v>low-repeat</v>
      </c>
      <c r="Y251" s="5" t="str">
        <f t="shared" si="33"/>
        <v>low-repeat</v>
      </c>
      <c r="Z251" s="5" t="str">
        <f t="shared" si="34"/>
        <v>PASS</v>
      </c>
    </row>
    <row r="252" spans="6:26">
      <c r="F252" s="5">
        <f>Q4_SQL_Error_Card_Repetition!A251</f>
        <v>4814</v>
      </c>
      <c r="G252" s="5">
        <f>Q4_SQL_Error_Card_Repetition!E251</f>
        <v>14</v>
      </c>
      <c r="H252" s="5" t="str">
        <f>Q4_SQL_Error_Card_Repetition!F251</f>
        <v>Online Transaction</v>
      </c>
      <c r="I252" s="5">
        <f>Q4_SQL_Error_Card_Repetition!K251</f>
        <v>142</v>
      </c>
      <c r="J252" s="5">
        <f>COUNTIFS(Q4_Validation_Base!A:A,F252,Q4_Validation_Base!B:B,G252,Q4_Validation_Base!C:C,H252)</f>
        <v>142</v>
      </c>
      <c r="K252" s="5" t="str">
        <f t="shared" si="36"/>
        <v>PASS</v>
      </c>
      <c r="L252" s="5">
        <f>Q4_SQL_Error_Card_Repetition!M251</f>
        <v>34</v>
      </c>
      <c r="M252" s="1">
        <f>COUNTIFS(Q4_Validation_Base!A:A,F252,Q4_Validation_Base!B:B,G252,Q4_Validation_Base!C:C,H252,Q4_Validation_Base!F:F,"&gt;=2")</f>
        <v>34</v>
      </c>
      <c r="N252" s="5" t="str">
        <f t="shared" si="28"/>
        <v>PASS</v>
      </c>
      <c r="O252" s="6">
        <f>Q4_SQL_Error_Card_Repetition!N251</f>
        <v>1.3380000000000001</v>
      </c>
      <c r="P252" s="15">
        <f>SUMIFS(Q4_Validation_Base!F:F,Q4_Validation_Base!A:A,F252,Q4_Validation_Base!B:B,G252,Q4_Validation_Base!C:C,H252)/J252</f>
        <v>1.3380281690140845</v>
      </c>
      <c r="Q252" s="5" t="str">
        <f t="shared" si="29"/>
        <v>PASS</v>
      </c>
      <c r="R252" s="5">
        <f>Q4_SQL_Error_Card_Repetition!O251</f>
        <v>23.9437</v>
      </c>
      <c r="S252" s="8">
        <f t="shared" si="30"/>
        <v>23.943661971830984</v>
      </c>
      <c r="T252" s="5" t="str">
        <f t="shared" si="31"/>
        <v>PASS</v>
      </c>
      <c r="U252" s="5">
        <f>Q4_SQL_Error_Card_Repetition!Q251</f>
        <v>2.1053000000000002</v>
      </c>
      <c r="V252" s="8">
        <f>_xlfn.MAXIFS(Q4_Validation_Base!F:F,Q4_Validation_Base!A:A,F252,Q4_Validation_Base!B:B,G252,Q4_Validation_Base!C:C,H252)/SUMIFS(Q4_Validation_Base!F:F,Q4_Validation_Base!A:A,F252,Q4_Validation_Base!B:B,G252,Q4_Validation_Base!C:C,H252)*100</f>
        <v>2.1052631578947367</v>
      </c>
      <c r="W252" s="5" t="str">
        <f t="shared" si="32"/>
        <v>PASS</v>
      </c>
      <c r="X252" s="5" t="str">
        <f>Q4_SQL_Error_Card_Repetition!R251</f>
        <v>low-repeat</v>
      </c>
      <c r="Y252" s="5" t="str">
        <f t="shared" si="33"/>
        <v>low-repeat</v>
      </c>
      <c r="Z252" s="5" t="str">
        <f t="shared" si="34"/>
        <v>PASS</v>
      </c>
    </row>
    <row r="253" spans="6:26">
      <c r="F253" s="5">
        <f>Q4_SQL_Error_Card_Repetition!A252</f>
        <v>4814</v>
      </c>
      <c r="G253" s="5">
        <f>Q4_SQL_Error_Card_Repetition!E252</f>
        <v>3</v>
      </c>
      <c r="H253" s="5" t="str">
        <f>Q4_SQL_Error_Card_Repetition!F252</f>
        <v>Online Transaction</v>
      </c>
      <c r="I253" s="5">
        <f>Q4_SQL_Error_Card_Repetition!K252</f>
        <v>48</v>
      </c>
      <c r="J253" s="5">
        <f>COUNTIFS(Q4_Validation_Base!A:A,F253,Q4_Validation_Base!B:B,G253,Q4_Validation_Base!C:C,H253)</f>
        <v>48</v>
      </c>
      <c r="K253" s="5" t="str">
        <f t="shared" si="36"/>
        <v>PASS</v>
      </c>
      <c r="L253" s="5">
        <f>Q4_SQL_Error_Card_Repetition!M252</f>
        <v>11</v>
      </c>
      <c r="M253" s="1">
        <f>COUNTIFS(Q4_Validation_Base!A:A,F253,Q4_Validation_Base!B:B,G253,Q4_Validation_Base!C:C,H253,Q4_Validation_Base!F:F,"&gt;=2")</f>
        <v>11</v>
      </c>
      <c r="N253" s="5" t="str">
        <f t="shared" si="28"/>
        <v>PASS</v>
      </c>
      <c r="O253" s="6">
        <f>Q4_SQL_Error_Card_Repetition!N252</f>
        <v>1.3332999999999999</v>
      </c>
      <c r="P253" s="15">
        <f>SUMIFS(Q4_Validation_Base!F:F,Q4_Validation_Base!A:A,F253,Q4_Validation_Base!B:B,G253,Q4_Validation_Base!C:C,H253)/J253</f>
        <v>1.3333333333333333</v>
      </c>
      <c r="Q253" s="5" t="str">
        <f t="shared" si="29"/>
        <v>PASS</v>
      </c>
      <c r="R253" s="5">
        <f>Q4_SQL_Error_Card_Repetition!O252</f>
        <v>22.916699999999999</v>
      </c>
      <c r="S253" s="8">
        <f t="shared" si="30"/>
        <v>22.916666666666664</v>
      </c>
      <c r="T253" s="5" t="str">
        <f t="shared" si="31"/>
        <v>PASS</v>
      </c>
      <c r="U253" s="5">
        <f>Q4_SQL_Error_Card_Repetition!Q252</f>
        <v>7.8125</v>
      </c>
      <c r="V253" s="8">
        <f>_xlfn.MAXIFS(Q4_Validation_Base!F:F,Q4_Validation_Base!A:A,F253,Q4_Validation_Base!B:B,G253,Q4_Validation_Base!C:C,H253)/SUMIFS(Q4_Validation_Base!F:F,Q4_Validation_Base!A:A,F253,Q4_Validation_Base!B:B,G253,Q4_Validation_Base!C:C,H253)*100</f>
        <v>7.8125</v>
      </c>
      <c r="W253" s="5" t="str">
        <f t="shared" si="32"/>
        <v>PASS</v>
      </c>
      <c r="X253" s="5" t="str">
        <f>Q4_SQL_Error_Card_Repetition!R252</f>
        <v>low-repeat</v>
      </c>
      <c r="Y253" s="5" t="str">
        <f t="shared" si="33"/>
        <v>low-repeat</v>
      </c>
      <c r="Z253" s="5" t="str">
        <f t="shared" si="34"/>
        <v>PASS</v>
      </c>
    </row>
    <row r="254" spans="6:26">
      <c r="F254" s="5">
        <f>Q4_SQL_Error_Card_Repetition!A253</f>
        <v>5651</v>
      </c>
      <c r="G254" s="5">
        <f>Q4_SQL_Error_Card_Repetition!E253</f>
        <v>8</v>
      </c>
      <c r="H254" s="5" t="str">
        <f>Q4_SQL_Error_Card_Repetition!F253</f>
        <v>Swipe Transaction</v>
      </c>
      <c r="I254" s="5">
        <f>Q4_SQL_Error_Card_Repetition!K253</f>
        <v>42</v>
      </c>
      <c r="J254" s="5">
        <f>COUNTIFS(Q4_Validation_Base!A:A,F254,Q4_Validation_Base!B:B,G254,Q4_Validation_Base!C:C,H254)</f>
        <v>42</v>
      </c>
      <c r="K254" s="5" t="str">
        <f t="shared" si="36"/>
        <v>PASS</v>
      </c>
      <c r="L254" s="5">
        <f>Q4_SQL_Error_Card_Repetition!M253</f>
        <v>6</v>
      </c>
      <c r="M254" s="1">
        <f>COUNTIFS(Q4_Validation_Base!A:A,F254,Q4_Validation_Base!B:B,G254,Q4_Validation_Base!C:C,H254,Q4_Validation_Base!F:F,"&gt;=2")</f>
        <v>6</v>
      </c>
      <c r="N254" s="5" t="str">
        <f t="shared" si="28"/>
        <v>PASS</v>
      </c>
      <c r="O254" s="6">
        <f>Q4_SQL_Error_Card_Repetition!N253</f>
        <v>1.3332999999999999</v>
      </c>
      <c r="P254" s="15">
        <f>SUMIFS(Q4_Validation_Base!F:F,Q4_Validation_Base!A:A,F254,Q4_Validation_Base!B:B,G254,Q4_Validation_Base!C:C,H254)/J254</f>
        <v>1.3333333333333333</v>
      </c>
      <c r="Q254" s="5" t="str">
        <f t="shared" si="29"/>
        <v>PASS</v>
      </c>
      <c r="R254" s="5">
        <f>Q4_SQL_Error_Card_Repetition!O253</f>
        <v>14.2857</v>
      </c>
      <c r="S254" s="8">
        <f t="shared" si="30"/>
        <v>14.285714285714285</v>
      </c>
      <c r="T254" s="5" t="str">
        <f t="shared" si="31"/>
        <v>PASS</v>
      </c>
      <c r="U254" s="5">
        <f>Q4_SQL_Error_Card_Repetition!Q253</f>
        <v>12.5</v>
      </c>
      <c r="V254" s="8">
        <f>_xlfn.MAXIFS(Q4_Validation_Base!F:F,Q4_Validation_Base!A:A,F254,Q4_Validation_Base!B:B,G254,Q4_Validation_Base!C:C,H254)/SUMIFS(Q4_Validation_Base!F:F,Q4_Validation_Base!A:A,F254,Q4_Validation_Base!B:B,G254,Q4_Validation_Base!C:C,H254)*100</f>
        <v>12.5</v>
      </c>
      <c r="W254" s="5" t="str">
        <f t="shared" si="32"/>
        <v>PASS</v>
      </c>
      <c r="X254" s="5" t="str">
        <f>Q4_SQL_Error_Card_Repetition!R253</f>
        <v>low-repeat</v>
      </c>
      <c r="Y254" s="5" t="str">
        <f t="shared" si="33"/>
        <v>low-repeat</v>
      </c>
      <c r="Z254" s="5" t="str">
        <f t="shared" si="34"/>
        <v>PASS</v>
      </c>
    </row>
    <row r="255" spans="6:26">
      <c r="F255" s="5">
        <f>Q4_SQL_Error_Card_Repetition!A254</f>
        <v>6300</v>
      </c>
      <c r="G255" s="5">
        <f>Q4_SQL_Error_Card_Repetition!E254</f>
        <v>7</v>
      </c>
      <c r="H255" s="5" t="str">
        <f>Q4_SQL_Error_Card_Repetition!F254</f>
        <v>Online Transaction</v>
      </c>
      <c r="I255" s="5">
        <f>Q4_SQL_Error_Card_Repetition!K254</f>
        <v>21</v>
      </c>
      <c r="J255" s="5">
        <f>COUNTIFS(Q4_Validation_Base!A:A,F255,Q4_Validation_Base!B:B,G255,Q4_Validation_Base!C:C,H255)</f>
        <v>21</v>
      </c>
      <c r="K255" s="5" t="str">
        <f t="shared" si="36"/>
        <v>PASS</v>
      </c>
      <c r="L255" s="5">
        <f>Q4_SQL_Error_Card_Repetition!M254</f>
        <v>2</v>
      </c>
      <c r="M255" s="1">
        <f>COUNTIFS(Q4_Validation_Base!A:A,F255,Q4_Validation_Base!B:B,G255,Q4_Validation_Base!C:C,H255,Q4_Validation_Base!F:F,"&gt;=2")</f>
        <v>2</v>
      </c>
      <c r="N255" s="5" t="str">
        <f t="shared" si="28"/>
        <v>PASS</v>
      </c>
      <c r="O255" s="6">
        <f>Q4_SQL_Error_Card_Repetition!N254</f>
        <v>1.3332999999999999</v>
      </c>
      <c r="P255" s="15">
        <f>SUMIFS(Q4_Validation_Base!F:F,Q4_Validation_Base!A:A,F255,Q4_Validation_Base!B:B,G255,Q4_Validation_Base!C:C,H255)/J255</f>
        <v>1.3333333333333333</v>
      </c>
      <c r="Q255" s="5" t="str">
        <f t="shared" si="29"/>
        <v>PASS</v>
      </c>
      <c r="R255" s="5">
        <f>Q4_SQL_Error_Card_Repetition!O254</f>
        <v>9.5237999999999996</v>
      </c>
      <c r="S255" s="8">
        <f t="shared" si="30"/>
        <v>9.5238095238095237</v>
      </c>
      <c r="T255" s="5" t="str">
        <f t="shared" si="31"/>
        <v>PASS</v>
      </c>
      <c r="U255" s="5">
        <f>Q4_SQL_Error_Card_Repetition!Q254</f>
        <v>21.428599999999999</v>
      </c>
      <c r="V255" s="8">
        <f>_xlfn.MAXIFS(Q4_Validation_Base!F:F,Q4_Validation_Base!A:A,F255,Q4_Validation_Base!B:B,G255,Q4_Validation_Base!C:C,H255)/SUMIFS(Q4_Validation_Base!F:F,Q4_Validation_Base!A:A,F255,Q4_Validation_Base!B:B,G255,Q4_Validation_Base!C:C,H255)*100</f>
        <v>21.428571428571427</v>
      </c>
      <c r="W255" s="5" t="str">
        <f t="shared" si="32"/>
        <v>PASS</v>
      </c>
      <c r="X255" s="5" t="str">
        <f>Q4_SQL_Error_Card_Repetition!R254</f>
        <v>low-repeat</v>
      </c>
      <c r="Y255" s="5" t="str">
        <f t="shared" si="33"/>
        <v>low-repeat</v>
      </c>
      <c r="Z255" s="5" t="str">
        <f t="shared" si="34"/>
        <v>PASS</v>
      </c>
    </row>
    <row r="256" spans="6:26">
      <c r="F256" s="5">
        <f>Q4_SQL_Error_Card_Repetition!A255</f>
        <v>4814</v>
      </c>
      <c r="G256" s="5">
        <f>Q4_SQL_Error_Card_Repetition!E255</f>
        <v>21</v>
      </c>
      <c r="H256" s="5" t="str">
        <f>Q4_SQL_Error_Card_Repetition!F255</f>
        <v>Online Transaction</v>
      </c>
      <c r="I256" s="5">
        <f>Q4_SQL_Error_Card_Repetition!K255</f>
        <v>73</v>
      </c>
      <c r="J256" s="5">
        <f>COUNTIFS(Q4_Validation_Base!A:A,F256,Q4_Validation_Base!B:B,G256,Q4_Validation_Base!C:C,H256)</f>
        <v>73</v>
      </c>
      <c r="K256" s="5" t="str">
        <f t="shared" si="36"/>
        <v>PASS</v>
      </c>
      <c r="L256" s="5">
        <f>Q4_SQL_Error_Card_Repetition!M255</f>
        <v>15</v>
      </c>
      <c r="M256" s="1">
        <f>COUNTIFS(Q4_Validation_Base!A:A,F256,Q4_Validation_Base!B:B,G256,Q4_Validation_Base!C:C,H256,Q4_Validation_Base!F:F,"&gt;=2")</f>
        <v>15</v>
      </c>
      <c r="N256" s="5" t="str">
        <f t="shared" si="28"/>
        <v>PASS</v>
      </c>
      <c r="O256" s="6">
        <f>Q4_SQL_Error_Card_Repetition!N255</f>
        <v>1.3288</v>
      </c>
      <c r="P256" s="15">
        <f>SUMIFS(Q4_Validation_Base!F:F,Q4_Validation_Base!A:A,F256,Q4_Validation_Base!B:B,G256,Q4_Validation_Base!C:C,H256)/J256</f>
        <v>1.3287671232876712</v>
      </c>
      <c r="Q256" s="5" t="str">
        <f t="shared" si="29"/>
        <v>PASS</v>
      </c>
      <c r="R256" s="5">
        <f>Q4_SQL_Error_Card_Repetition!O255</f>
        <v>20.547999999999998</v>
      </c>
      <c r="S256" s="8">
        <f t="shared" si="30"/>
        <v>20.547945205479451</v>
      </c>
      <c r="T256" s="5" t="str">
        <f t="shared" si="31"/>
        <v>PASS</v>
      </c>
      <c r="U256" s="5">
        <f>Q4_SQL_Error_Card_Repetition!Q255</f>
        <v>5.1546000000000003</v>
      </c>
      <c r="V256" s="8">
        <f>_xlfn.MAXIFS(Q4_Validation_Base!F:F,Q4_Validation_Base!A:A,F256,Q4_Validation_Base!B:B,G256,Q4_Validation_Base!C:C,H256)/SUMIFS(Q4_Validation_Base!F:F,Q4_Validation_Base!A:A,F256,Q4_Validation_Base!B:B,G256,Q4_Validation_Base!C:C,H256)*100</f>
        <v>5.1546391752577314</v>
      </c>
      <c r="W256" s="5" t="str">
        <f t="shared" si="32"/>
        <v>PASS</v>
      </c>
      <c r="X256" s="5" t="str">
        <f>Q4_SQL_Error_Card_Repetition!R255</f>
        <v>low-repeat</v>
      </c>
      <c r="Y256" s="5" t="str">
        <f t="shared" si="33"/>
        <v>low-repeat</v>
      </c>
      <c r="Z256" s="5" t="str">
        <f t="shared" si="34"/>
        <v>PASS</v>
      </c>
    </row>
    <row r="257" spans="6:26">
      <c r="F257" s="5">
        <f>Q4_SQL_Error_Card_Repetition!A256</f>
        <v>4814</v>
      </c>
      <c r="G257" s="5">
        <f>Q4_SQL_Error_Card_Repetition!E256</f>
        <v>2</v>
      </c>
      <c r="H257" s="5" t="str">
        <f>Q4_SQL_Error_Card_Repetition!F256</f>
        <v>Online Transaction</v>
      </c>
      <c r="I257" s="5">
        <f>Q4_SQL_Error_Card_Repetition!K256</f>
        <v>61</v>
      </c>
      <c r="J257" s="5">
        <f>COUNTIFS(Q4_Validation_Base!A:A,F257,Q4_Validation_Base!B:B,G257,Q4_Validation_Base!C:C,H257)</f>
        <v>61</v>
      </c>
      <c r="K257" s="5" t="str">
        <f t="shared" si="36"/>
        <v>PASS</v>
      </c>
      <c r="L257" s="5">
        <f>Q4_SQL_Error_Card_Repetition!M256</f>
        <v>14</v>
      </c>
      <c r="M257" s="1">
        <f>COUNTIFS(Q4_Validation_Base!A:A,F257,Q4_Validation_Base!B:B,G257,Q4_Validation_Base!C:C,H257,Q4_Validation_Base!F:F,"&gt;=2")</f>
        <v>14</v>
      </c>
      <c r="N257" s="5" t="str">
        <f t="shared" si="28"/>
        <v>PASS</v>
      </c>
      <c r="O257" s="6">
        <f>Q4_SQL_Error_Card_Repetition!N256</f>
        <v>1.3279000000000001</v>
      </c>
      <c r="P257" s="15">
        <f>SUMIFS(Q4_Validation_Base!F:F,Q4_Validation_Base!A:A,F257,Q4_Validation_Base!B:B,G257,Q4_Validation_Base!C:C,H257)/J257</f>
        <v>1.3278688524590163</v>
      </c>
      <c r="Q257" s="5" t="str">
        <f t="shared" si="29"/>
        <v>PASS</v>
      </c>
      <c r="R257" s="5">
        <f>Q4_SQL_Error_Card_Repetition!O256</f>
        <v>22.950800000000001</v>
      </c>
      <c r="S257" s="8">
        <f t="shared" si="30"/>
        <v>22.950819672131146</v>
      </c>
      <c r="T257" s="5" t="str">
        <f t="shared" si="31"/>
        <v>PASS</v>
      </c>
      <c r="U257" s="5">
        <f>Q4_SQL_Error_Card_Repetition!Q256</f>
        <v>4.9382999999999999</v>
      </c>
      <c r="V257" s="8">
        <f>_xlfn.MAXIFS(Q4_Validation_Base!F:F,Q4_Validation_Base!A:A,F257,Q4_Validation_Base!B:B,G257,Q4_Validation_Base!C:C,H257)/SUMIFS(Q4_Validation_Base!F:F,Q4_Validation_Base!A:A,F257,Q4_Validation_Base!B:B,G257,Q4_Validation_Base!C:C,H257)*100</f>
        <v>4.9382716049382713</v>
      </c>
      <c r="W257" s="5" t="str">
        <f t="shared" si="32"/>
        <v>PASS</v>
      </c>
      <c r="X257" s="5" t="str">
        <f>Q4_SQL_Error_Card_Repetition!R256</f>
        <v>low-repeat</v>
      </c>
      <c r="Y257" s="5" t="str">
        <f t="shared" si="33"/>
        <v>low-repeat</v>
      </c>
      <c r="Z257" s="5" t="str">
        <f t="shared" si="34"/>
        <v>PASS</v>
      </c>
    </row>
    <row r="258" spans="6:26">
      <c r="F258" s="5">
        <f>Q4_SQL_Error_Card_Repetition!A257</f>
        <v>5815</v>
      </c>
      <c r="G258" s="5">
        <f>Q4_SQL_Error_Card_Repetition!E257</f>
        <v>10</v>
      </c>
      <c r="H258" s="5" t="str">
        <f>Q4_SQL_Error_Card_Repetition!F257</f>
        <v>Online Transaction</v>
      </c>
      <c r="I258" s="5">
        <f>Q4_SQL_Error_Card_Repetition!K257</f>
        <v>61</v>
      </c>
      <c r="J258" s="5">
        <f>COUNTIFS(Q4_Validation_Base!A:A,F258,Q4_Validation_Base!B:B,G258,Q4_Validation_Base!C:C,H258)</f>
        <v>61</v>
      </c>
      <c r="K258" s="5" t="str">
        <f t="shared" si="36"/>
        <v>PASS</v>
      </c>
      <c r="L258" s="5">
        <f>Q4_SQL_Error_Card_Repetition!M257</f>
        <v>13</v>
      </c>
      <c r="M258" s="1">
        <f>COUNTIFS(Q4_Validation_Base!A:A,F258,Q4_Validation_Base!B:B,G258,Q4_Validation_Base!C:C,H258,Q4_Validation_Base!F:F,"&gt;=2")</f>
        <v>13</v>
      </c>
      <c r="N258" s="5" t="str">
        <f t="shared" si="28"/>
        <v>PASS</v>
      </c>
      <c r="O258" s="6">
        <f>Q4_SQL_Error_Card_Repetition!N257</f>
        <v>1.3279000000000001</v>
      </c>
      <c r="P258" s="15">
        <f>SUMIFS(Q4_Validation_Base!F:F,Q4_Validation_Base!A:A,F258,Q4_Validation_Base!B:B,G258,Q4_Validation_Base!C:C,H258)/J258</f>
        <v>1.3278688524590163</v>
      </c>
      <c r="Q258" s="5" t="str">
        <f t="shared" si="29"/>
        <v>PASS</v>
      </c>
      <c r="R258" s="5">
        <f>Q4_SQL_Error_Card_Repetition!O257</f>
        <v>21.311499999999999</v>
      </c>
      <c r="S258" s="8">
        <f t="shared" si="30"/>
        <v>21.311475409836063</v>
      </c>
      <c r="T258" s="5" t="str">
        <f t="shared" si="31"/>
        <v>PASS</v>
      </c>
      <c r="U258" s="5">
        <f>Q4_SQL_Error_Card_Repetition!Q257</f>
        <v>4.9382999999999999</v>
      </c>
      <c r="V258" s="8">
        <f>_xlfn.MAXIFS(Q4_Validation_Base!F:F,Q4_Validation_Base!A:A,F258,Q4_Validation_Base!B:B,G258,Q4_Validation_Base!C:C,H258)/SUMIFS(Q4_Validation_Base!F:F,Q4_Validation_Base!A:A,F258,Q4_Validation_Base!B:B,G258,Q4_Validation_Base!C:C,H258)*100</f>
        <v>4.9382716049382713</v>
      </c>
      <c r="W258" s="5" t="str">
        <f t="shared" si="32"/>
        <v>PASS</v>
      </c>
      <c r="X258" s="5" t="str">
        <f>Q4_SQL_Error_Card_Repetition!R257</f>
        <v>low-repeat</v>
      </c>
      <c r="Y258" s="5" t="str">
        <f t="shared" si="33"/>
        <v>low-repeat</v>
      </c>
      <c r="Z258" s="5" t="str">
        <f t="shared" si="34"/>
        <v>PASS</v>
      </c>
    </row>
    <row r="259" spans="6:26">
      <c r="F259" s="5">
        <f>Q4_SQL_Error_Card_Repetition!A258</f>
        <v>4814</v>
      </c>
      <c r="G259" s="5">
        <f>Q4_SQL_Error_Card_Repetition!E258</f>
        <v>6</v>
      </c>
      <c r="H259" s="5" t="str">
        <f>Q4_SQL_Error_Card_Repetition!F258</f>
        <v>Online Transaction</v>
      </c>
      <c r="I259" s="5">
        <f>Q4_SQL_Error_Card_Repetition!K258</f>
        <v>113</v>
      </c>
      <c r="J259" s="5">
        <f>COUNTIFS(Q4_Validation_Base!A:A,F259,Q4_Validation_Base!B:B,G259,Q4_Validation_Base!C:C,H259)</f>
        <v>113</v>
      </c>
      <c r="K259" s="5" t="str">
        <f t="shared" si="36"/>
        <v>PASS</v>
      </c>
      <c r="L259" s="5">
        <f>Q4_SQL_Error_Card_Repetition!M258</f>
        <v>26</v>
      </c>
      <c r="M259" s="1">
        <f>COUNTIFS(Q4_Validation_Base!A:A,F259,Q4_Validation_Base!B:B,G259,Q4_Validation_Base!C:C,H259,Q4_Validation_Base!F:F,"&gt;=2")</f>
        <v>26</v>
      </c>
      <c r="N259" s="5" t="str">
        <f t="shared" si="28"/>
        <v>PASS</v>
      </c>
      <c r="O259" s="6">
        <f>Q4_SQL_Error_Card_Repetition!N258</f>
        <v>1.3273999999999999</v>
      </c>
      <c r="P259" s="15">
        <f>SUMIFS(Q4_Validation_Base!F:F,Q4_Validation_Base!A:A,F259,Q4_Validation_Base!B:B,G259,Q4_Validation_Base!C:C,H259)/J259</f>
        <v>1.3274336283185841</v>
      </c>
      <c r="Q259" s="5" t="str">
        <f t="shared" si="29"/>
        <v>PASS</v>
      </c>
      <c r="R259" s="5">
        <f>Q4_SQL_Error_Card_Repetition!O258</f>
        <v>23.008900000000001</v>
      </c>
      <c r="S259" s="8">
        <f t="shared" si="30"/>
        <v>23.008849557522122</v>
      </c>
      <c r="T259" s="5" t="str">
        <f t="shared" si="31"/>
        <v>PASS</v>
      </c>
      <c r="U259" s="5">
        <f>Q4_SQL_Error_Card_Repetition!Q258</f>
        <v>3.3332999999999999</v>
      </c>
      <c r="V259" s="8">
        <f>_xlfn.MAXIFS(Q4_Validation_Base!F:F,Q4_Validation_Base!A:A,F259,Q4_Validation_Base!B:B,G259,Q4_Validation_Base!C:C,H259)/SUMIFS(Q4_Validation_Base!F:F,Q4_Validation_Base!A:A,F259,Q4_Validation_Base!B:B,G259,Q4_Validation_Base!C:C,H259)*100</f>
        <v>3.3333333333333335</v>
      </c>
      <c r="W259" s="5" t="str">
        <f t="shared" si="32"/>
        <v>PASS</v>
      </c>
      <c r="X259" s="5" t="str">
        <f>Q4_SQL_Error_Card_Repetition!R258</f>
        <v>low-repeat</v>
      </c>
      <c r="Y259" s="5" t="str">
        <f t="shared" si="33"/>
        <v>low-repeat</v>
      </c>
      <c r="Z259" s="5" t="str">
        <f t="shared" si="34"/>
        <v>PASS</v>
      </c>
    </row>
    <row r="260" spans="6:26">
      <c r="F260" s="5">
        <f>Q4_SQL_Error_Card_Repetition!A259</f>
        <v>4900</v>
      </c>
      <c r="G260" s="5">
        <f>Q4_SQL_Error_Card_Repetition!E259</f>
        <v>6</v>
      </c>
      <c r="H260" s="5" t="str">
        <f>Q4_SQL_Error_Card_Repetition!F259</f>
        <v>Online Transaction</v>
      </c>
      <c r="I260" s="5">
        <f>Q4_SQL_Error_Card_Repetition!K259</f>
        <v>80</v>
      </c>
      <c r="J260" s="5">
        <f>COUNTIFS(Q4_Validation_Base!A:A,F260,Q4_Validation_Base!B:B,G260,Q4_Validation_Base!C:C,H260)</f>
        <v>80</v>
      </c>
      <c r="K260" s="5" t="str">
        <f t="shared" si="36"/>
        <v>PASS</v>
      </c>
      <c r="L260" s="5">
        <f>Q4_SQL_Error_Card_Repetition!M259</f>
        <v>16</v>
      </c>
      <c r="M260" s="1">
        <f>COUNTIFS(Q4_Validation_Base!A:A,F260,Q4_Validation_Base!B:B,G260,Q4_Validation_Base!C:C,H260,Q4_Validation_Base!F:F,"&gt;=2")</f>
        <v>16</v>
      </c>
      <c r="N260" s="5" t="str">
        <f t="shared" ref="N260:N323" si="37">IF(L260=M260,"PASS","FAIL")</f>
        <v>PASS</v>
      </c>
      <c r="O260" s="6">
        <f>Q4_SQL_Error_Card_Repetition!N259</f>
        <v>1.325</v>
      </c>
      <c r="P260" s="15">
        <f>SUMIFS(Q4_Validation_Base!F:F,Q4_Validation_Base!A:A,F260,Q4_Validation_Base!B:B,G260,Q4_Validation_Base!C:C,H260)/J260</f>
        <v>1.325</v>
      </c>
      <c r="Q260" s="5" t="str">
        <f t="shared" ref="Q260:Q323" si="38">IF(ROUND(O260,4)=ROUND(P260,4),"PASS","FAIL")</f>
        <v>PASS</v>
      </c>
      <c r="R260" s="5">
        <f>Q4_SQL_Error_Card_Repetition!O259</f>
        <v>20</v>
      </c>
      <c r="S260" s="8">
        <f t="shared" ref="S260:S323" si="39">M260/J260*100</f>
        <v>20</v>
      </c>
      <c r="T260" s="5" t="str">
        <f t="shared" ref="T260:T323" si="40">IF(ABS(R260-S260)&lt;=0.0002,"PASS","FAIL")</f>
        <v>PASS</v>
      </c>
      <c r="U260" s="5">
        <f>Q4_SQL_Error_Card_Repetition!Q259</f>
        <v>6.6037999999999997</v>
      </c>
      <c r="V260" s="8">
        <f>_xlfn.MAXIFS(Q4_Validation_Base!F:F,Q4_Validation_Base!A:A,F260,Q4_Validation_Base!B:B,G260,Q4_Validation_Base!C:C,H260)/SUMIFS(Q4_Validation_Base!F:F,Q4_Validation_Base!A:A,F260,Q4_Validation_Base!B:B,G260,Q4_Validation_Base!C:C,H260)*100</f>
        <v>6.6037735849056602</v>
      </c>
      <c r="W260" s="5" t="str">
        <f t="shared" ref="W260:W323" si="41">IF(ABS(U260-V260)&lt;=0.0001,"PASS","FAIL")</f>
        <v>PASS</v>
      </c>
      <c r="X260" s="5" t="str">
        <f>Q4_SQL_Error_Card_Repetition!R259</f>
        <v>low-repeat</v>
      </c>
      <c r="Y260" s="5" t="str">
        <f t="shared" ref="Y260:Y323" si="42">IF(P260&lt;1.5,"low-repeat",IF(P260&lt;2,"mixed","repeat-concentrated"))</f>
        <v>low-repeat</v>
      </c>
      <c r="Z260" s="5" t="str">
        <f t="shared" ref="Z260:Z323" si="43">IF(X260=Y260,"PASS","FAIL")</f>
        <v>PASS</v>
      </c>
    </row>
    <row r="261" spans="6:26">
      <c r="F261" s="5">
        <f>Q4_SQL_Error_Card_Repetition!A260</f>
        <v>4900</v>
      </c>
      <c r="G261" s="5">
        <f>Q4_SQL_Error_Card_Repetition!E260</f>
        <v>20</v>
      </c>
      <c r="H261" s="5" t="str">
        <f>Q4_SQL_Error_Card_Repetition!F260</f>
        <v>Chip Transaction</v>
      </c>
      <c r="I261" s="5">
        <f>Q4_SQL_Error_Card_Repetition!K260</f>
        <v>40</v>
      </c>
      <c r="J261" s="5">
        <f>COUNTIFS(Q4_Validation_Base!A:A,F261,Q4_Validation_Base!B:B,G261,Q4_Validation_Base!C:C,H261)</f>
        <v>40</v>
      </c>
      <c r="K261" s="5" t="str">
        <f t="shared" si="36"/>
        <v>PASS</v>
      </c>
      <c r="L261" s="5">
        <f>Q4_SQL_Error_Card_Repetition!M260</f>
        <v>7</v>
      </c>
      <c r="M261" s="1">
        <f>COUNTIFS(Q4_Validation_Base!A:A,F261,Q4_Validation_Base!B:B,G261,Q4_Validation_Base!C:C,H261,Q4_Validation_Base!F:F,"&gt;=2")</f>
        <v>7</v>
      </c>
      <c r="N261" s="5" t="str">
        <f t="shared" si="37"/>
        <v>PASS</v>
      </c>
      <c r="O261" s="6">
        <f>Q4_SQL_Error_Card_Repetition!N260</f>
        <v>1.325</v>
      </c>
      <c r="P261" s="15">
        <f>SUMIFS(Q4_Validation_Base!F:F,Q4_Validation_Base!A:A,F261,Q4_Validation_Base!B:B,G261,Q4_Validation_Base!C:C,H261)/J261</f>
        <v>1.325</v>
      </c>
      <c r="Q261" s="5" t="str">
        <f t="shared" si="38"/>
        <v>PASS</v>
      </c>
      <c r="R261" s="5">
        <f>Q4_SQL_Error_Card_Repetition!O260</f>
        <v>17.5</v>
      </c>
      <c r="S261" s="8">
        <f t="shared" si="39"/>
        <v>17.5</v>
      </c>
      <c r="T261" s="5" t="str">
        <f t="shared" si="40"/>
        <v>PASS</v>
      </c>
      <c r="U261" s="5">
        <f>Q4_SQL_Error_Card_Repetition!Q260</f>
        <v>9.4339999999999993</v>
      </c>
      <c r="V261" s="8">
        <f>_xlfn.MAXIFS(Q4_Validation_Base!F:F,Q4_Validation_Base!A:A,F261,Q4_Validation_Base!B:B,G261,Q4_Validation_Base!C:C,H261)/SUMIFS(Q4_Validation_Base!F:F,Q4_Validation_Base!A:A,F261,Q4_Validation_Base!B:B,G261,Q4_Validation_Base!C:C,H261)*100</f>
        <v>9.433962264150944</v>
      </c>
      <c r="W261" s="5" t="str">
        <f t="shared" si="41"/>
        <v>PASS</v>
      </c>
      <c r="X261" s="5" t="str">
        <f>Q4_SQL_Error_Card_Repetition!R260</f>
        <v>low-repeat</v>
      </c>
      <c r="Y261" s="5" t="str">
        <f t="shared" si="42"/>
        <v>low-repeat</v>
      </c>
      <c r="Z261" s="5" t="str">
        <f t="shared" si="43"/>
        <v>PASS</v>
      </c>
    </row>
    <row r="262" spans="6:26">
      <c r="F262" s="5">
        <f>Q4_SQL_Error_Card_Repetition!A261</f>
        <v>4899</v>
      </c>
      <c r="G262" s="5">
        <f>Q4_SQL_Error_Card_Repetition!E261</f>
        <v>16</v>
      </c>
      <c r="H262" s="5" t="str">
        <f>Q4_SQL_Error_Card_Repetition!F261</f>
        <v>Online Transaction</v>
      </c>
      <c r="I262" s="5">
        <f>Q4_SQL_Error_Card_Repetition!K261</f>
        <v>65</v>
      </c>
      <c r="J262" s="5">
        <f>COUNTIFS(Q4_Validation_Base!A:A,F262,Q4_Validation_Base!B:B,G262,Q4_Validation_Base!C:C,H262)</f>
        <v>65</v>
      </c>
      <c r="K262" s="5" t="str">
        <f t="shared" si="36"/>
        <v>PASS</v>
      </c>
      <c r="L262" s="5">
        <f>Q4_SQL_Error_Card_Repetition!M261</f>
        <v>17</v>
      </c>
      <c r="M262" s="1">
        <f>COUNTIFS(Q4_Validation_Base!A:A,F262,Q4_Validation_Base!B:B,G262,Q4_Validation_Base!C:C,H262,Q4_Validation_Base!F:F,"&gt;=2")</f>
        <v>17</v>
      </c>
      <c r="N262" s="5" t="str">
        <f t="shared" si="37"/>
        <v>PASS</v>
      </c>
      <c r="O262" s="6">
        <f>Q4_SQL_Error_Card_Repetition!N261</f>
        <v>1.3230999999999999</v>
      </c>
      <c r="P262" s="15">
        <f>SUMIFS(Q4_Validation_Base!F:F,Q4_Validation_Base!A:A,F262,Q4_Validation_Base!B:B,G262,Q4_Validation_Base!C:C,H262)/J262</f>
        <v>1.323076923076923</v>
      </c>
      <c r="Q262" s="5" t="str">
        <f t="shared" si="38"/>
        <v>PASS</v>
      </c>
      <c r="R262" s="5">
        <f>Q4_SQL_Error_Card_Repetition!O261</f>
        <v>26.1539</v>
      </c>
      <c r="S262" s="8">
        <f t="shared" si="39"/>
        <v>26.153846153846157</v>
      </c>
      <c r="T262" s="5" t="str">
        <f t="shared" si="40"/>
        <v>PASS</v>
      </c>
      <c r="U262" s="5">
        <f>Q4_SQL_Error_Card_Repetition!Q261</f>
        <v>3.4883999999999999</v>
      </c>
      <c r="V262" s="8">
        <f>_xlfn.MAXIFS(Q4_Validation_Base!F:F,Q4_Validation_Base!A:A,F262,Q4_Validation_Base!B:B,G262,Q4_Validation_Base!C:C,H262)/SUMIFS(Q4_Validation_Base!F:F,Q4_Validation_Base!A:A,F262,Q4_Validation_Base!B:B,G262,Q4_Validation_Base!C:C,H262)*100</f>
        <v>3.4883720930232558</v>
      </c>
      <c r="W262" s="5" t="str">
        <f t="shared" si="41"/>
        <v>PASS</v>
      </c>
      <c r="X262" s="5" t="str">
        <f>Q4_SQL_Error_Card_Repetition!R261</f>
        <v>low-repeat</v>
      </c>
      <c r="Y262" s="5" t="str">
        <f t="shared" si="42"/>
        <v>low-repeat</v>
      </c>
      <c r="Z262" s="5" t="str">
        <f t="shared" si="43"/>
        <v>PASS</v>
      </c>
    </row>
    <row r="263" spans="6:26">
      <c r="F263" s="5">
        <f>Q4_SQL_Error_Card_Repetition!A262</f>
        <v>7922</v>
      </c>
      <c r="G263" s="5">
        <f>Q4_SQL_Error_Card_Repetition!E262</f>
        <v>8</v>
      </c>
      <c r="H263" s="5" t="str">
        <f>Q4_SQL_Error_Card_Repetition!F262</f>
        <v>Online Transaction</v>
      </c>
      <c r="I263" s="5">
        <f>Q4_SQL_Error_Card_Repetition!K262</f>
        <v>25</v>
      </c>
      <c r="J263" s="5">
        <f>COUNTIFS(Q4_Validation_Base!A:A,F263,Q4_Validation_Base!B:B,G263,Q4_Validation_Base!C:C,H263)</f>
        <v>25</v>
      </c>
      <c r="K263" s="5" t="str">
        <f t="shared" si="36"/>
        <v>PASS</v>
      </c>
      <c r="L263" s="5">
        <f>Q4_SQL_Error_Card_Repetition!M262</f>
        <v>6</v>
      </c>
      <c r="M263" s="1">
        <f>COUNTIFS(Q4_Validation_Base!A:A,F263,Q4_Validation_Base!B:B,G263,Q4_Validation_Base!C:C,H263,Q4_Validation_Base!F:F,"&gt;=2")</f>
        <v>6</v>
      </c>
      <c r="N263" s="5" t="str">
        <f t="shared" si="37"/>
        <v>PASS</v>
      </c>
      <c r="O263" s="6">
        <f>Q4_SQL_Error_Card_Repetition!N262</f>
        <v>1.32</v>
      </c>
      <c r="P263" s="15">
        <f>SUMIFS(Q4_Validation_Base!F:F,Q4_Validation_Base!A:A,F263,Q4_Validation_Base!B:B,G263,Q4_Validation_Base!C:C,H263)/J263</f>
        <v>1.32</v>
      </c>
      <c r="Q263" s="5" t="str">
        <f t="shared" si="38"/>
        <v>PASS</v>
      </c>
      <c r="R263" s="5">
        <f>Q4_SQL_Error_Card_Repetition!O262</f>
        <v>24</v>
      </c>
      <c r="S263" s="8">
        <f t="shared" si="39"/>
        <v>24</v>
      </c>
      <c r="T263" s="5" t="str">
        <f t="shared" si="40"/>
        <v>PASS</v>
      </c>
      <c r="U263" s="5">
        <f>Q4_SQL_Error_Card_Repetition!Q262</f>
        <v>9.0908999999999995</v>
      </c>
      <c r="V263" s="8">
        <f>_xlfn.MAXIFS(Q4_Validation_Base!F:F,Q4_Validation_Base!A:A,F263,Q4_Validation_Base!B:B,G263,Q4_Validation_Base!C:C,H263)/SUMIFS(Q4_Validation_Base!F:F,Q4_Validation_Base!A:A,F263,Q4_Validation_Base!B:B,G263,Q4_Validation_Base!C:C,H263)*100</f>
        <v>9.0909090909090917</v>
      </c>
      <c r="W263" s="5" t="str">
        <f t="shared" si="41"/>
        <v>PASS</v>
      </c>
      <c r="X263" s="5" t="str">
        <f>Q4_SQL_Error_Card_Repetition!R262</f>
        <v>low-repeat</v>
      </c>
      <c r="Y263" s="5" t="str">
        <f t="shared" si="42"/>
        <v>low-repeat</v>
      </c>
      <c r="Z263" s="5" t="str">
        <f t="shared" si="43"/>
        <v>PASS</v>
      </c>
    </row>
    <row r="264" spans="6:26">
      <c r="F264" s="5">
        <f>Q4_SQL_Error_Card_Repetition!A263</f>
        <v>5651</v>
      </c>
      <c r="G264" s="5">
        <f>Q4_SQL_Error_Card_Repetition!E263</f>
        <v>19</v>
      </c>
      <c r="H264" s="5" t="str">
        <f>Q4_SQL_Error_Card_Repetition!F263</f>
        <v>Chip Transaction</v>
      </c>
      <c r="I264" s="5">
        <f>Q4_SQL_Error_Card_Repetition!K263</f>
        <v>22</v>
      </c>
      <c r="J264" s="5">
        <f>COUNTIFS(Q4_Validation_Base!A:A,F264,Q4_Validation_Base!B:B,G264,Q4_Validation_Base!C:C,H264)</f>
        <v>22</v>
      </c>
      <c r="K264" s="5" t="str">
        <f t="shared" si="36"/>
        <v>PASS</v>
      </c>
      <c r="L264" s="5">
        <f>Q4_SQL_Error_Card_Repetition!M263</f>
        <v>5</v>
      </c>
      <c r="M264" s="1">
        <f>COUNTIFS(Q4_Validation_Base!A:A,F264,Q4_Validation_Base!B:B,G264,Q4_Validation_Base!C:C,H264,Q4_Validation_Base!F:F,"&gt;=2")</f>
        <v>5</v>
      </c>
      <c r="N264" s="5" t="str">
        <f t="shared" si="37"/>
        <v>PASS</v>
      </c>
      <c r="O264" s="6">
        <f>Q4_SQL_Error_Card_Repetition!N263</f>
        <v>1.3182</v>
      </c>
      <c r="P264" s="15">
        <f>SUMIFS(Q4_Validation_Base!F:F,Q4_Validation_Base!A:A,F264,Q4_Validation_Base!B:B,G264,Q4_Validation_Base!C:C,H264)/J264</f>
        <v>1.3181818181818181</v>
      </c>
      <c r="Q264" s="5" t="str">
        <f t="shared" si="38"/>
        <v>PASS</v>
      </c>
      <c r="R264" s="5">
        <f>Q4_SQL_Error_Card_Repetition!O263</f>
        <v>22.7273</v>
      </c>
      <c r="S264" s="8">
        <f t="shared" si="39"/>
        <v>22.727272727272727</v>
      </c>
      <c r="T264" s="5" t="str">
        <f t="shared" si="40"/>
        <v>PASS</v>
      </c>
      <c r="U264" s="5">
        <f>Q4_SQL_Error_Card_Repetition!Q263</f>
        <v>13.793100000000001</v>
      </c>
      <c r="V264" s="8">
        <f>_xlfn.MAXIFS(Q4_Validation_Base!F:F,Q4_Validation_Base!A:A,F264,Q4_Validation_Base!B:B,G264,Q4_Validation_Base!C:C,H264)/SUMIFS(Q4_Validation_Base!F:F,Q4_Validation_Base!A:A,F264,Q4_Validation_Base!B:B,G264,Q4_Validation_Base!C:C,H264)*100</f>
        <v>13.793103448275861</v>
      </c>
      <c r="W264" s="5" t="str">
        <f t="shared" si="41"/>
        <v>PASS</v>
      </c>
      <c r="X264" s="5" t="str">
        <f>Q4_SQL_Error_Card_Repetition!R263</f>
        <v>low-repeat</v>
      </c>
      <c r="Y264" s="5" t="str">
        <f t="shared" si="42"/>
        <v>low-repeat</v>
      </c>
      <c r="Z264" s="5" t="str">
        <f t="shared" si="43"/>
        <v>PASS</v>
      </c>
    </row>
    <row r="265" spans="6:26">
      <c r="F265" s="5">
        <f>Q4_SQL_Error_Card_Repetition!A264</f>
        <v>4814</v>
      </c>
      <c r="G265" s="5">
        <f>Q4_SQL_Error_Card_Repetition!E264</f>
        <v>12</v>
      </c>
      <c r="H265" s="5" t="str">
        <f>Q4_SQL_Error_Card_Repetition!F264</f>
        <v>Swipe Transaction</v>
      </c>
      <c r="I265" s="5">
        <f>Q4_SQL_Error_Card_Repetition!K264</f>
        <v>85</v>
      </c>
      <c r="J265" s="5">
        <f>COUNTIFS(Q4_Validation_Base!A:A,F265,Q4_Validation_Base!B:B,G265,Q4_Validation_Base!C:C,H265)</f>
        <v>85</v>
      </c>
      <c r="K265" s="5" t="str">
        <f t="shared" si="36"/>
        <v>PASS</v>
      </c>
      <c r="L265" s="5">
        <f>Q4_SQL_Error_Card_Repetition!M264</f>
        <v>19</v>
      </c>
      <c r="M265" s="1">
        <f>COUNTIFS(Q4_Validation_Base!A:A,F265,Q4_Validation_Base!B:B,G265,Q4_Validation_Base!C:C,H265,Q4_Validation_Base!F:F,"&gt;=2")</f>
        <v>19</v>
      </c>
      <c r="N265" s="5" t="str">
        <f t="shared" si="37"/>
        <v>PASS</v>
      </c>
      <c r="O265" s="6">
        <f>Q4_SQL_Error_Card_Repetition!N264</f>
        <v>1.3176000000000001</v>
      </c>
      <c r="P265" s="15">
        <f>SUMIFS(Q4_Validation_Base!F:F,Q4_Validation_Base!A:A,F265,Q4_Validation_Base!B:B,G265,Q4_Validation_Base!C:C,H265)/J265</f>
        <v>1.3176470588235294</v>
      </c>
      <c r="Q265" s="5" t="str">
        <f t="shared" si="38"/>
        <v>PASS</v>
      </c>
      <c r="R265" s="5">
        <f>Q4_SQL_Error_Card_Repetition!O264</f>
        <v>22.352900000000002</v>
      </c>
      <c r="S265" s="8">
        <f t="shared" si="39"/>
        <v>22.352941176470591</v>
      </c>
      <c r="T265" s="5" t="str">
        <f t="shared" si="40"/>
        <v>PASS</v>
      </c>
      <c r="U265" s="5">
        <f>Q4_SQL_Error_Card_Repetition!Q264</f>
        <v>3.5714000000000001</v>
      </c>
      <c r="V265" s="8">
        <f>_xlfn.MAXIFS(Q4_Validation_Base!F:F,Q4_Validation_Base!A:A,F265,Q4_Validation_Base!B:B,G265,Q4_Validation_Base!C:C,H265)/SUMIFS(Q4_Validation_Base!F:F,Q4_Validation_Base!A:A,F265,Q4_Validation_Base!B:B,G265,Q4_Validation_Base!C:C,H265)*100</f>
        <v>3.5714285714285712</v>
      </c>
      <c r="W265" s="5" t="str">
        <f t="shared" si="41"/>
        <v>PASS</v>
      </c>
      <c r="X265" s="5" t="str">
        <f>Q4_SQL_Error_Card_Repetition!R264</f>
        <v>low-repeat</v>
      </c>
      <c r="Y265" s="5" t="str">
        <f t="shared" si="42"/>
        <v>low-repeat</v>
      </c>
      <c r="Z265" s="5" t="str">
        <f t="shared" si="43"/>
        <v>PASS</v>
      </c>
    </row>
    <row r="266" spans="6:26">
      <c r="F266" s="5">
        <f>Q4_SQL_Error_Card_Repetition!A265</f>
        <v>5651</v>
      </c>
      <c r="G266" s="5">
        <f>Q4_SQL_Error_Card_Repetition!E265</f>
        <v>14</v>
      </c>
      <c r="H266" s="5" t="str">
        <f>Q4_SQL_Error_Card_Repetition!F265</f>
        <v>Chip Transaction</v>
      </c>
      <c r="I266" s="5">
        <f>Q4_SQL_Error_Card_Repetition!K265</f>
        <v>38</v>
      </c>
      <c r="J266" s="5">
        <f>COUNTIFS(Q4_Validation_Base!A:A,F266,Q4_Validation_Base!B:B,G266,Q4_Validation_Base!C:C,H266)</f>
        <v>38</v>
      </c>
      <c r="K266" s="5" t="str">
        <f t="shared" si="36"/>
        <v>PASS</v>
      </c>
      <c r="L266" s="5">
        <f>Q4_SQL_Error_Card_Repetition!M265</f>
        <v>8</v>
      </c>
      <c r="M266" s="1">
        <f>COUNTIFS(Q4_Validation_Base!A:A,F266,Q4_Validation_Base!B:B,G266,Q4_Validation_Base!C:C,H266,Q4_Validation_Base!F:F,"&gt;=2")</f>
        <v>8</v>
      </c>
      <c r="N266" s="5" t="str">
        <f t="shared" si="37"/>
        <v>PASS</v>
      </c>
      <c r="O266" s="6">
        <f>Q4_SQL_Error_Card_Repetition!N265</f>
        <v>1.3158000000000001</v>
      </c>
      <c r="P266" s="15">
        <f>SUMIFS(Q4_Validation_Base!F:F,Q4_Validation_Base!A:A,F266,Q4_Validation_Base!B:B,G266,Q4_Validation_Base!C:C,H266)/J266</f>
        <v>1.3157894736842106</v>
      </c>
      <c r="Q266" s="5" t="str">
        <f t="shared" si="38"/>
        <v>PASS</v>
      </c>
      <c r="R266" s="5">
        <f>Q4_SQL_Error_Card_Repetition!O265</f>
        <v>21.052600000000002</v>
      </c>
      <c r="S266" s="8">
        <f t="shared" si="39"/>
        <v>21.052631578947366</v>
      </c>
      <c r="T266" s="5" t="str">
        <f t="shared" si="40"/>
        <v>PASS</v>
      </c>
      <c r="U266" s="5">
        <f>Q4_SQL_Error_Card_Repetition!Q265</f>
        <v>8</v>
      </c>
      <c r="V266" s="8">
        <f>_xlfn.MAXIFS(Q4_Validation_Base!F:F,Q4_Validation_Base!A:A,F266,Q4_Validation_Base!B:B,G266,Q4_Validation_Base!C:C,H266)/SUMIFS(Q4_Validation_Base!F:F,Q4_Validation_Base!A:A,F266,Q4_Validation_Base!B:B,G266,Q4_Validation_Base!C:C,H266)*100</f>
        <v>8</v>
      </c>
      <c r="W266" s="5" t="str">
        <f t="shared" si="41"/>
        <v>PASS</v>
      </c>
      <c r="X266" s="5" t="str">
        <f>Q4_SQL_Error_Card_Repetition!R265</f>
        <v>low-repeat</v>
      </c>
      <c r="Y266" s="5" t="str">
        <f t="shared" si="42"/>
        <v>low-repeat</v>
      </c>
      <c r="Z266" s="5" t="str">
        <f t="shared" si="43"/>
        <v>PASS</v>
      </c>
    </row>
    <row r="267" spans="6:26">
      <c r="F267" s="5">
        <f>Q4_SQL_Error_Card_Repetition!A266</f>
        <v>5651</v>
      </c>
      <c r="G267" s="5">
        <f>Q4_SQL_Error_Card_Repetition!E266</f>
        <v>21</v>
      </c>
      <c r="H267" s="5" t="str">
        <f>Q4_SQL_Error_Card_Repetition!F266</f>
        <v>Chip Transaction</v>
      </c>
      <c r="I267" s="5">
        <f>Q4_SQL_Error_Card_Repetition!K266</f>
        <v>19</v>
      </c>
      <c r="J267" s="5">
        <f>COUNTIFS(Q4_Validation_Base!A:A,F267,Q4_Validation_Base!B:B,G267,Q4_Validation_Base!C:C,H267)</f>
        <v>19</v>
      </c>
      <c r="K267" s="5" t="str">
        <f t="shared" si="36"/>
        <v>PASS</v>
      </c>
      <c r="L267" s="5">
        <f>Q4_SQL_Error_Card_Repetition!M266</f>
        <v>3</v>
      </c>
      <c r="M267" s="1">
        <f>COUNTIFS(Q4_Validation_Base!A:A,F267,Q4_Validation_Base!B:B,G267,Q4_Validation_Base!C:C,H267,Q4_Validation_Base!F:F,"&gt;=2")</f>
        <v>3</v>
      </c>
      <c r="N267" s="5" t="str">
        <f t="shared" si="37"/>
        <v>PASS</v>
      </c>
      <c r="O267" s="6">
        <f>Q4_SQL_Error_Card_Repetition!N266</f>
        <v>1.3158000000000001</v>
      </c>
      <c r="P267" s="15">
        <f>SUMIFS(Q4_Validation_Base!F:F,Q4_Validation_Base!A:A,F267,Q4_Validation_Base!B:B,G267,Q4_Validation_Base!C:C,H267)/J267</f>
        <v>1.3157894736842106</v>
      </c>
      <c r="Q267" s="5" t="str">
        <f t="shared" si="38"/>
        <v>PASS</v>
      </c>
      <c r="R267" s="5">
        <f>Q4_SQL_Error_Card_Repetition!O266</f>
        <v>15.7895</v>
      </c>
      <c r="S267" s="8">
        <f t="shared" si="39"/>
        <v>15.789473684210526</v>
      </c>
      <c r="T267" s="5" t="str">
        <f t="shared" si="40"/>
        <v>PASS</v>
      </c>
      <c r="U267" s="5">
        <f>Q4_SQL_Error_Card_Repetition!Q266</f>
        <v>16</v>
      </c>
      <c r="V267" s="8">
        <f>_xlfn.MAXIFS(Q4_Validation_Base!F:F,Q4_Validation_Base!A:A,F267,Q4_Validation_Base!B:B,G267,Q4_Validation_Base!C:C,H267)/SUMIFS(Q4_Validation_Base!F:F,Q4_Validation_Base!A:A,F267,Q4_Validation_Base!B:B,G267,Q4_Validation_Base!C:C,H267)*100</f>
        <v>16</v>
      </c>
      <c r="W267" s="5" t="str">
        <f t="shared" si="41"/>
        <v>PASS</v>
      </c>
      <c r="X267" s="5" t="str">
        <f>Q4_SQL_Error_Card_Repetition!R266</f>
        <v>low-repeat</v>
      </c>
      <c r="Y267" s="5" t="str">
        <f t="shared" si="42"/>
        <v>low-repeat</v>
      </c>
      <c r="Z267" s="5" t="str">
        <f t="shared" si="43"/>
        <v>PASS</v>
      </c>
    </row>
    <row r="268" spans="6:26">
      <c r="F268" s="5">
        <f>Q4_SQL_Error_Card_Repetition!A267</f>
        <v>4814</v>
      </c>
      <c r="G268" s="5">
        <f>Q4_SQL_Error_Card_Repetition!E267</f>
        <v>13</v>
      </c>
      <c r="H268" s="5" t="str">
        <f>Q4_SQL_Error_Card_Repetition!F267</f>
        <v>Online Transaction</v>
      </c>
      <c r="I268" s="5">
        <f>Q4_SQL_Error_Card_Repetition!K267</f>
        <v>143</v>
      </c>
      <c r="J268" s="5">
        <f>COUNTIFS(Q4_Validation_Base!A:A,F268,Q4_Validation_Base!B:B,G268,Q4_Validation_Base!C:C,H268)</f>
        <v>143</v>
      </c>
      <c r="K268" s="5" t="str">
        <f t="shared" si="36"/>
        <v>PASS</v>
      </c>
      <c r="L268" s="5">
        <f>Q4_SQL_Error_Card_Repetition!M267</f>
        <v>34</v>
      </c>
      <c r="M268" s="1">
        <f>COUNTIFS(Q4_Validation_Base!A:A,F268,Q4_Validation_Base!B:B,G268,Q4_Validation_Base!C:C,H268,Q4_Validation_Base!F:F,"&gt;=2")</f>
        <v>34</v>
      </c>
      <c r="N268" s="5" t="str">
        <f t="shared" si="37"/>
        <v>PASS</v>
      </c>
      <c r="O268" s="6">
        <f>Q4_SQL_Error_Card_Repetition!N267</f>
        <v>1.3147</v>
      </c>
      <c r="P268" s="15">
        <f>SUMIFS(Q4_Validation_Base!F:F,Q4_Validation_Base!A:A,F268,Q4_Validation_Base!B:B,G268,Q4_Validation_Base!C:C,H268)/J268</f>
        <v>1.3146853146853146</v>
      </c>
      <c r="Q268" s="5" t="str">
        <f t="shared" si="38"/>
        <v>PASS</v>
      </c>
      <c r="R268" s="5">
        <f>Q4_SQL_Error_Card_Repetition!O267</f>
        <v>23.776199999999999</v>
      </c>
      <c r="S268" s="8">
        <f t="shared" si="39"/>
        <v>23.776223776223777</v>
      </c>
      <c r="T268" s="5" t="str">
        <f t="shared" si="40"/>
        <v>PASS</v>
      </c>
      <c r="U268" s="5">
        <f>Q4_SQL_Error_Card_Repetition!Q267</f>
        <v>2.1276999999999999</v>
      </c>
      <c r="V268" s="8">
        <f>_xlfn.MAXIFS(Q4_Validation_Base!F:F,Q4_Validation_Base!A:A,F268,Q4_Validation_Base!B:B,G268,Q4_Validation_Base!C:C,H268)/SUMIFS(Q4_Validation_Base!F:F,Q4_Validation_Base!A:A,F268,Q4_Validation_Base!B:B,G268,Q4_Validation_Base!C:C,H268)*100</f>
        <v>2.1276595744680851</v>
      </c>
      <c r="W268" s="5" t="str">
        <f t="shared" si="41"/>
        <v>PASS</v>
      </c>
      <c r="X268" s="5" t="str">
        <f>Q4_SQL_Error_Card_Repetition!R267</f>
        <v>low-repeat</v>
      </c>
      <c r="Y268" s="5" t="str">
        <f t="shared" si="42"/>
        <v>low-repeat</v>
      </c>
      <c r="Z268" s="5" t="str">
        <f t="shared" si="43"/>
        <v>PASS</v>
      </c>
    </row>
    <row r="269" spans="6:26">
      <c r="F269" s="5">
        <f>Q4_SQL_Error_Card_Repetition!A268</f>
        <v>7922</v>
      </c>
      <c r="G269" s="5">
        <f>Q4_SQL_Error_Card_Repetition!E268</f>
        <v>14</v>
      </c>
      <c r="H269" s="5" t="str">
        <f>Q4_SQL_Error_Card_Repetition!F268</f>
        <v>Swipe Transaction</v>
      </c>
      <c r="I269" s="5">
        <f>Q4_SQL_Error_Card_Repetition!K268</f>
        <v>16</v>
      </c>
      <c r="J269" s="5">
        <f>COUNTIFS(Q4_Validation_Base!A:A,F269,Q4_Validation_Base!B:B,G269,Q4_Validation_Base!C:C,H269)</f>
        <v>16</v>
      </c>
      <c r="K269" s="5" t="str">
        <f t="shared" si="36"/>
        <v>PASS</v>
      </c>
      <c r="L269" s="5">
        <f>Q4_SQL_Error_Card_Repetition!M268</f>
        <v>3</v>
      </c>
      <c r="M269" s="1">
        <f>COUNTIFS(Q4_Validation_Base!A:A,F269,Q4_Validation_Base!B:B,G269,Q4_Validation_Base!C:C,H269,Q4_Validation_Base!F:F,"&gt;=2")</f>
        <v>3</v>
      </c>
      <c r="N269" s="5" t="str">
        <f t="shared" si="37"/>
        <v>PASS</v>
      </c>
      <c r="O269" s="6">
        <f>Q4_SQL_Error_Card_Repetition!N268</f>
        <v>1.3125</v>
      </c>
      <c r="P269" s="15">
        <f>SUMIFS(Q4_Validation_Base!F:F,Q4_Validation_Base!A:A,F269,Q4_Validation_Base!B:B,G269,Q4_Validation_Base!C:C,H269)/J269</f>
        <v>1.3125</v>
      </c>
      <c r="Q269" s="5" t="str">
        <f t="shared" si="38"/>
        <v>PASS</v>
      </c>
      <c r="R269" s="5">
        <f>Q4_SQL_Error_Card_Repetition!O268</f>
        <v>18.75</v>
      </c>
      <c r="S269" s="8">
        <f t="shared" si="39"/>
        <v>18.75</v>
      </c>
      <c r="T269" s="5" t="str">
        <f t="shared" si="40"/>
        <v>PASS</v>
      </c>
      <c r="U269" s="5">
        <f>Q4_SQL_Error_Card_Repetition!Q268</f>
        <v>19.047599999999999</v>
      </c>
      <c r="V269" s="8">
        <f>_xlfn.MAXIFS(Q4_Validation_Base!F:F,Q4_Validation_Base!A:A,F269,Q4_Validation_Base!B:B,G269,Q4_Validation_Base!C:C,H269)/SUMIFS(Q4_Validation_Base!F:F,Q4_Validation_Base!A:A,F269,Q4_Validation_Base!B:B,G269,Q4_Validation_Base!C:C,H269)*100</f>
        <v>19.047619047619047</v>
      </c>
      <c r="W269" s="5" t="str">
        <f t="shared" si="41"/>
        <v>PASS</v>
      </c>
      <c r="X269" s="5" t="str">
        <f>Q4_SQL_Error_Card_Repetition!R268</f>
        <v>low-repeat</v>
      </c>
      <c r="Y269" s="5" t="str">
        <f t="shared" si="42"/>
        <v>low-repeat</v>
      </c>
      <c r="Z269" s="5" t="str">
        <f t="shared" si="43"/>
        <v>PASS</v>
      </c>
    </row>
    <row r="270" spans="6:26">
      <c r="F270" s="5">
        <f>Q4_SQL_Error_Card_Repetition!A269</f>
        <v>7996</v>
      </c>
      <c r="G270" s="5">
        <f>Q4_SQL_Error_Card_Repetition!E269</f>
        <v>7</v>
      </c>
      <c r="H270" s="5" t="str">
        <f>Q4_SQL_Error_Card_Repetition!F269</f>
        <v>Online Transaction</v>
      </c>
      <c r="I270" s="5">
        <f>Q4_SQL_Error_Card_Repetition!K269</f>
        <v>16</v>
      </c>
      <c r="J270" s="5">
        <f>COUNTIFS(Q4_Validation_Base!A:A,F270,Q4_Validation_Base!B:B,G270,Q4_Validation_Base!C:C,H270)</f>
        <v>16</v>
      </c>
      <c r="K270" s="5" t="str">
        <f t="shared" si="36"/>
        <v>PASS</v>
      </c>
      <c r="L270" s="5">
        <f>Q4_SQL_Error_Card_Repetition!M269</f>
        <v>3</v>
      </c>
      <c r="M270" s="1">
        <f>COUNTIFS(Q4_Validation_Base!A:A,F270,Q4_Validation_Base!B:B,G270,Q4_Validation_Base!C:C,H270,Q4_Validation_Base!F:F,"&gt;=2")</f>
        <v>3</v>
      </c>
      <c r="N270" s="5" t="str">
        <f t="shared" si="37"/>
        <v>PASS</v>
      </c>
      <c r="O270" s="6">
        <f>Q4_SQL_Error_Card_Repetition!N269</f>
        <v>1.3125</v>
      </c>
      <c r="P270" s="15">
        <f>SUMIFS(Q4_Validation_Base!F:F,Q4_Validation_Base!A:A,F270,Q4_Validation_Base!B:B,G270,Q4_Validation_Base!C:C,H270)/J270</f>
        <v>1.3125</v>
      </c>
      <c r="Q270" s="5" t="str">
        <f t="shared" si="38"/>
        <v>PASS</v>
      </c>
      <c r="R270" s="5">
        <f>Q4_SQL_Error_Card_Repetition!O269</f>
        <v>18.75</v>
      </c>
      <c r="S270" s="8">
        <f t="shared" si="39"/>
        <v>18.75</v>
      </c>
      <c r="T270" s="5" t="str">
        <f t="shared" si="40"/>
        <v>PASS</v>
      </c>
      <c r="U270" s="5">
        <f>Q4_SQL_Error_Card_Repetition!Q269</f>
        <v>14.2857</v>
      </c>
      <c r="V270" s="8">
        <f>_xlfn.MAXIFS(Q4_Validation_Base!F:F,Q4_Validation_Base!A:A,F270,Q4_Validation_Base!B:B,G270,Q4_Validation_Base!C:C,H270)/SUMIFS(Q4_Validation_Base!F:F,Q4_Validation_Base!A:A,F270,Q4_Validation_Base!B:B,G270,Q4_Validation_Base!C:C,H270)*100</f>
        <v>14.285714285714285</v>
      </c>
      <c r="W270" s="5" t="str">
        <f t="shared" si="41"/>
        <v>PASS</v>
      </c>
      <c r="X270" s="5" t="str">
        <f>Q4_SQL_Error_Card_Repetition!R269</f>
        <v>low-repeat</v>
      </c>
      <c r="Y270" s="5" t="str">
        <f t="shared" si="42"/>
        <v>low-repeat</v>
      </c>
      <c r="Z270" s="5" t="str">
        <f t="shared" si="43"/>
        <v>PASS</v>
      </c>
    </row>
    <row r="271" spans="6:26">
      <c r="F271" s="5">
        <f>Q4_SQL_Error_Card_Repetition!A270</f>
        <v>8043</v>
      </c>
      <c r="G271" s="5">
        <f>Q4_SQL_Error_Card_Repetition!E270</f>
        <v>16</v>
      </c>
      <c r="H271" s="5" t="str">
        <f>Q4_SQL_Error_Card_Repetition!F270</f>
        <v>Swipe Transaction</v>
      </c>
      <c r="I271" s="5">
        <f>Q4_SQL_Error_Card_Repetition!K270</f>
        <v>16</v>
      </c>
      <c r="J271" s="5">
        <f>COUNTIFS(Q4_Validation_Base!A:A,F271,Q4_Validation_Base!B:B,G271,Q4_Validation_Base!C:C,H271)</f>
        <v>16</v>
      </c>
      <c r="K271" s="5" t="str">
        <f t="shared" si="36"/>
        <v>PASS</v>
      </c>
      <c r="L271" s="5">
        <f>Q4_SQL_Error_Card_Repetition!M270</f>
        <v>3</v>
      </c>
      <c r="M271" s="1">
        <f>COUNTIFS(Q4_Validation_Base!A:A,F271,Q4_Validation_Base!B:B,G271,Q4_Validation_Base!C:C,H271,Q4_Validation_Base!F:F,"&gt;=2")</f>
        <v>3</v>
      </c>
      <c r="N271" s="5" t="str">
        <f t="shared" si="37"/>
        <v>PASS</v>
      </c>
      <c r="O271" s="6">
        <f>Q4_SQL_Error_Card_Repetition!N270</f>
        <v>1.3125</v>
      </c>
      <c r="P271" s="15">
        <f>SUMIFS(Q4_Validation_Base!F:F,Q4_Validation_Base!A:A,F271,Q4_Validation_Base!B:B,G271,Q4_Validation_Base!C:C,H271)/J271</f>
        <v>1.3125</v>
      </c>
      <c r="Q271" s="5" t="str">
        <f t="shared" si="38"/>
        <v>PASS</v>
      </c>
      <c r="R271" s="5">
        <f>Q4_SQL_Error_Card_Repetition!O270</f>
        <v>18.75</v>
      </c>
      <c r="S271" s="8">
        <f t="shared" si="39"/>
        <v>18.75</v>
      </c>
      <c r="T271" s="5" t="str">
        <f t="shared" si="40"/>
        <v>PASS</v>
      </c>
      <c r="U271" s="5">
        <f>Q4_SQL_Error_Card_Repetition!Q270</f>
        <v>14.2857</v>
      </c>
      <c r="V271" s="8">
        <f>_xlfn.MAXIFS(Q4_Validation_Base!F:F,Q4_Validation_Base!A:A,F271,Q4_Validation_Base!B:B,G271,Q4_Validation_Base!C:C,H271)/SUMIFS(Q4_Validation_Base!F:F,Q4_Validation_Base!A:A,F271,Q4_Validation_Base!B:B,G271,Q4_Validation_Base!C:C,H271)*100</f>
        <v>14.285714285714285</v>
      </c>
      <c r="W271" s="5" t="str">
        <f t="shared" si="41"/>
        <v>PASS</v>
      </c>
      <c r="X271" s="5" t="str">
        <f>Q4_SQL_Error_Card_Repetition!R270</f>
        <v>low-repeat</v>
      </c>
      <c r="Y271" s="5" t="str">
        <f t="shared" si="42"/>
        <v>low-repeat</v>
      </c>
      <c r="Z271" s="5" t="str">
        <f t="shared" si="43"/>
        <v>PASS</v>
      </c>
    </row>
    <row r="272" spans="6:26">
      <c r="F272" s="5">
        <f>Q4_SQL_Error_Card_Repetition!A271</f>
        <v>5311</v>
      </c>
      <c r="G272" s="5">
        <f>Q4_SQL_Error_Card_Repetition!E271</f>
        <v>19</v>
      </c>
      <c r="H272" s="5" t="str">
        <f>Q4_SQL_Error_Card_Repetition!F271</f>
        <v>Online Transaction</v>
      </c>
      <c r="I272" s="5">
        <f>Q4_SQL_Error_Card_Repetition!K271</f>
        <v>93</v>
      </c>
      <c r="J272" s="5">
        <f>COUNTIFS(Q4_Validation_Base!A:A,F272,Q4_Validation_Base!B:B,G272,Q4_Validation_Base!C:C,H272)</f>
        <v>93</v>
      </c>
      <c r="K272" s="5" t="str">
        <f t="shared" si="36"/>
        <v>PASS</v>
      </c>
      <c r="L272" s="5">
        <f>Q4_SQL_Error_Card_Repetition!M271</f>
        <v>15</v>
      </c>
      <c r="M272" s="1">
        <f>COUNTIFS(Q4_Validation_Base!A:A,F272,Q4_Validation_Base!B:B,G272,Q4_Validation_Base!C:C,H272,Q4_Validation_Base!F:F,"&gt;=2")</f>
        <v>15</v>
      </c>
      <c r="N272" s="5" t="str">
        <f t="shared" si="37"/>
        <v>PASS</v>
      </c>
      <c r="O272" s="6">
        <f>Q4_SQL_Error_Card_Repetition!N271</f>
        <v>1.3118000000000001</v>
      </c>
      <c r="P272" s="15">
        <f>SUMIFS(Q4_Validation_Base!F:F,Q4_Validation_Base!A:A,F272,Q4_Validation_Base!B:B,G272,Q4_Validation_Base!C:C,H272)/J272</f>
        <v>1.3118279569892473</v>
      </c>
      <c r="Q272" s="5" t="str">
        <f t="shared" si="38"/>
        <v>PASS</v>
      </c>
      <c r="R272" s="5">
        <f>Q4_SQL_Error_Card_Repetition!O271</f>
        <v>16.129000000000001</v>
      </c>
      <c r="S272" s="8">
        <f t="shared" si="39"/>
        <v>16.129032258064516</v>
      </c>
      <c r="T272" s="5" t="str">
        <f t="shared" si="40"/>
        <v>PASS</v>
      </c>
      <c r="U272" s="5">
        <f>Q4_SQL_Error_Card_Repetition!Q271</f>
        <v>6.5574000000000003</v>
      </c>
      <c r="V272" s="8">
        <f>_xlfn.MAXIFS(Q4_Validation_Base!F:F,Q4_Validation_Base!A:A,F272,Q4_Validation_Base!B:B,G272,Q4_Validation_Base!C:C,H272)/SUMIFS(Q4_Validation_Base!F:F,Q4_Validation_Base!A:A,F272,Q4_Validation_Base!B:B,G272,Q4_Validation_Base!C:C,H272)*100</f>
        <v>6.557377049180328</v>
      </c>
      <c r="W272" s="5" t="str">
        <f t="shared" si="41"/>
        <v>PASS</v>
      </c>
      <c r="X272" s="5" t="str">
        <f>Q4_SQL_Error_Card_Repetition!R271</f>
        <v>low-repeat</v>
      </c>
      <c r="Y272" s="5" t="str">
        <f t="shared" si="42"/>
        <v>low-repeat</v>
      </c>
      <c r="Z272" s="5" t="str">
        <f t="shared" si="43"/>
        <v>PASS</v>
      </c>
    </row>
    <row r="273" spans="6:26">
      <c r="F273" s="5">
        <f>Q4_SQL_Error_Card_Repetition!A272</f>
        <v>4814</v>
      </c>
      <c r="G273" s="5">
        <f>Q4_SQL_Error_Card_Repetition!E272</f>
        <v>17</v>
      </c>
      <c r="H273" s="5" t="str">
        <f>Q4_SQL_Error_Card_Repetition!F272</f>
        <v>Online Transaction</v>
      </c>
      <c r="I273" s="5">
        <f>Q4_SQL_Error_Card_Repetition!K272</f>
        <v>72</v>
      </c>
      <c r="J273" s="5">
        <f>COUNTIFS(Q4_Validation_Base!A:A,F273,Q4_Validation_Base!B:B,G273,Q4_Validation_Base!C:C,H273)</f>
        <v>72</v>
      </c>
      <c r="K273" s="5" t="str">
        <f t="shared" si="36"/>
        <v>PASS</v>
      </c>
      <c r="L273" s="5">
        <f>Q4_SQL_Error_Card_Repetition!M272</f>
        <v>13</v>
      </c>
      <c r="M273" s="1">
        <f>COUNTIFS(Q4_Validation_Base!A:A,F273,Q4_Validation_Base!B:B,G273,Q4_Validation_Base!C:C,H273,Q4_Validation_Base!F:F,"&gt;=2")</f>
        <v>13</v>
      </c>
      <c r="N273" s="5" t="str">
        <f t="shared" si="37"/>
        <v>PASS</v>
      </c>
      <c r="O273" s="6">
        <f>Q4_SQL_Error_Card_Repetition!N272</f>
        <v>1.3056000000000001</v>
      </c>
      <c r="P273" s="15">
        <f>SUMIFS(Q4_Validation_Base!F:F,Q4_Validation_Base!A:A,F273,Q4_Validation_Base!B:B,G273,Q4_Validation_Base!C:C,H273)/J273</f>
        <v>1.3055555555555556</v>
      </c>
      <c r="Q273" s="5" t="str">
        <f t="shared" si="38"/>
        <v>PASS</v>
      </c>
      <c r="R273" s="5">
        <f>Q4_SQL_Error_Card_Repetition!O272</f>
        <v>18.055599999999998</v>
      </c>
      <c r="S273" s="8">
        <f t="shared" si="39"/>
        <v>18.055555555555554</v>
      </c>
      <c r="T273" s="5" t="str">
        <f t="shared" si="40"/>
        <v>PASS</v>
      </c>
      <c r="U273" s="5">
        <f>Q4_SQL_Error_Card_Repetition!Q272</f>
        <v>7.4467999999999996</v>
      </c>
      <c r="V273" s="8">
        <f>_xlfn.MAXIFS(Q4_Validation_Base!F:F,Q4_Validation_Base!A:A,F273,Q4_Validation_Base!B:B,G273,Q4_Validation_Base!C:C,H273)/SUMIFS(Q4_Validation_Base!F:F,Q4_Validation_Base!A:A,F273,Q4_Validation_Base!B:B,G273,Q4_Validation_Base!C:C,H273)*100</f>
        <v>7.4468085106382977</v>
      </c>
      <c r="W273" s="5" t="str">
        <f t="shared" si="41"/>
        <v>PASS</v>
      </c>
      <c r="X273" s="5" t="str">
        <f>Q4_SQL_Error_Card_Repetition!R272</f>
        <v>low-repeat</v>
      </c>
      <c r="Y273" s="5" t="str">
        <f t="shared" si="42"/>
        <v>low-repeat</v>
      </c>
      <c r="Z273" s="5" t="str">
        <f t="shared" si="43"/>
        <v>PASS</v>
      </c>
    </row>
    <row r="274" spans="6:26">
      <c r="F274" s="5">
        <f>Q4_SQL_Error_Card_Repetition!A273</f>
        <v>5311</v>
      </c>
      <c r="G274" s="5">
        <f>Q4_SQL_Error_Card_Repetition!E273</f>
        <v>2</v>
      </c>
      <c r="H274" s="5" t="str">
        <f>Q4_SQL_Error_Card_Repetition!F273</f>
        <v>Online Transaction</v>
      </c>
      <c r="I274" s="5">
        <f>Q4_SQL_Error_Card_Repetition!K273</f>
        <v>23</v>
      </c>
      <c r="J274" s="5">
        <f>COUNTIFS(Q4_Validation_Base!A:A,F274,Q4_Validation_Base!B:B,G274,Q4_Validation_Base!C:C,H274)</f>
        <v>23</v>
      </c>
      <c r="K274" s="5" t="str">
        <f t="shared" si="36"/>
        <v>PASS</v>
      </c>
      <c r="L274" s="5">
        <f>Q4_SQL_Error_Card_Repetition!M273</f>
        <v>2</v>
      </c>
      <c r="M274" s="1">
        <f>COUNTIFS(Q4_Validation_Base!A:A,F274,Q4_Validation_Base!B:B,G274,Q4_Validation_Base!C:C,H274,Q4_Validation_Base!F:F,"&gt;=2")</f>
        <v>2</v>
      </c>
      <c r="N274" s="5" t="str">
        <f t="shared" si="37"/>
        <v>PASS</v>
      </c>
      <c r="O274" s="6">
        <f>Q4_SQL_Error_Card_Repetition!N273</f>
        <v>1.3043</v>
      </c>
      <c r="P274" s="15">
        <f>SUMIFS(Q4_Validation_Base!F:F,Q4_Validation_Base!A:A,F274,Q4_Validation_Base!B:B,G274,Q4_Validation_Base!C:C,H274)/J274</f>
        <v>1.3043478260869565</v>
      </c>
      <c r="Q274" s="5" t="str">
        <f t="shared" si="38"/>
        <v>PASS</v>
      </c>
      <c r="R274" s="5">
        <f>Q4_SQL_Error_Card_Repetition!O273</f>
        <v>8.6957000000000004</v>
      </c>
      <c r="S274" s="8">
        <f t="shared" si="39"/>
        <v>8.695652173913043</v>
      </c>
      <c r="T274" s="5" t="str">
        <f t="shared" si="40"/>
        <v>PASS</v>
      </c>
      <c r="U274" s="5">
        <f>Q4_SQL_Error_Card_Repetition!Q273</f>
        <v>16.666699999999999</v>
      </c>
      <c r="V274" s="8">
        <f>_xlfn.MAXIFS(Q4_Validation_Base!F:F,Q4_Validation_Base!A:A,F274,Q4_Validation_Base!B:B,G274,Q4_Validation_Base!C:C,H274)/SUMIFS(Q4_Validation_Base!F:F,Q4_Validation_Base!A:A,F274,Q4_Validation_Base!B:B,G274,Q4_Validation_Base!C:C,H274)*100</f>
        <v>16.666666666666664</v>
      </c>
      <c r="W274" s="5" t="str">
        <f t="shared" si="41"/>
        <v>PASS</v>
      </c>
      <c r="X274" s="5" t="str">
        <f>Q4_SQL_Error_Card_Repetition!R273</f>
        <v>low-repeat</v>
      </c>
      <c r="Y274" s="5" t="str">
        <f t="shared" si="42"/>
        <v>low-repeat</v>
      </c>
      <c r="Z274" s="5" t="str">
        <f t="shared" si="43"/>
        <v>PASS</v>
      </c>
    </row>
    <row r="275" spans="6:26">
      <c r="F275" s="5">
        <f>Q4_SQL_Error_Card_Repetition!A274</f>
        <v>4814</v>
      </c>
      <c r="G275" s="5">
        <f>Q4_SQL_Error_Card_Repetition!E274</f>
        <v>10</v>
      </c>
      <c r="H275" s="5" t="str">
        <f>Q4_SQL_Error_Card_Repetition!F274</f>
        <v>Online Transaction</v>
      </c>
      <c r="I275" s="5">
        <f>Q4_SQL_Error_Card_Repetition!K274</f>
        <v>122</v>
      </c>
      <c r="J275" s="5">
        <f>COUNTIFS(Q4_Validation_Base!A:A,F275,Q4_Validation_Base!B:B,G275,Q4_Validation_Base!C:C,H275)</f>
        <v>122</v>
      </c>
      <c r="K275" s="5" t="str">
        <f t="shared" si="36"/>
        <v>PASS</v>
      </c>
      <c r="L275" s="5">
        <f>Q4_SQL_Error_Card_Repetition!M274</f>
        <v>28</v>
      </c>
      <c r="M275" s="1">
        <f>COUNTIFS(Q4_Validation_Base!A:A,F275,Q4_Validation_Base!B:B,G275,Q4_Validation_Base!C:C,H275,Q4_Validation_Base!F:F,"&gt;=2")</f>
        <v>28</v>
      </c>
      <c r="N275" s="5" t="str">
        <f t="shared" si="37"/>
        <v>PASS</v>
      </c>
      <c r="O275" s="6">
        <f>Q4_SQL_Error_Card_Repetition!N274</f>
        <v>1.3032999999999999</v>
      </c>
      <c r="P275" s="15">
        <f>SUMIFS(Q4_Validation_Base!F:F,Q4_Validation_Base!A:A,F275,Q4_Validation_Base!B:B,G275,Q4_Validation_Base!C:C,H275)/J275</f>
        <v>1.3032786885245902</v>
      </c>
      <c r="Q275" s="5" t="str">
        <f t="shared" si="38"/>
        <v>PASS</v>
      </c>
      <c r="R275" s="5">
        <f>Q4_SQL_Error_Card_Repetition!O274</f>
        <v>22.950800000000001</v>
      </c>
      <c r="S275" s="8">
        <f t="shared" si="39"/>
        <v>22.950819672131146</v>
      </c>
      <c r="T275" s="5" t="str">
        <f t="shared" si="40"/>
        <v>PASS</v>
      </c>
      <c r="U275" s="5">
        <f>Q4_SQL_Error_Card_Repetition!Q274</f>
        <v>2.5156999999999998</v>
      </c>
      <c r="V275" s="8">
        <f>_xlfn.MAXIFS(Q4_Validation_Base!F:F,Q4_Validation_Base!A:A,F275,Q4_Validation_Base!B:B,G275,Q4_Validation_Base!C:C,H275)/SUMIFS(Q4_Validation_Base!F:F,Q4_Validation_Base!A:A,F275,Q4_Validation_Base!B:B,G275,Q4_Validation_Base!C:C,H275)*100</f>
        <v>2.5157232704402519</v>
      </c>
      <c r="W275" s="5" t="str">
        <f t="shared" si="41"/>
        <v>PASS</v>
      </c>
      <c r="X275" s="5" t="str">
        <f>Q4_SQL_Error_Card_Repetition!R274</f>
        <v>low-repeat</v>
      </c>
      <c r="Y275" s="5" t="str">
        <f t="shared" si="42"/>
        <v>low-repeat</v>
      </c>
      <c r="Z275" s="5" t="str">
        <f t="shared" si="43"/>
        <v>PASS</v>
      </c>
    </row>
    <row r="276" spans="6:26">
      <c r="F276" s="5">
        <f>Q4_SQL_Error_Card_Repetition!A275</f>
        <v>4900</v>
      </c>
      <c r="G276" s="5">
        <f>Q4_SQL_Error_Card_Repetition!E275</f>
        <v>0</v>
      </c>
      <c r="H276" s="5" t="str">
        <f>Q4_SQL_Error_Card_Repetition!F275</f>
        <v>Swipe Transaction</v>
      </c>
      <c r="I276" s="5">
        <f>Q4_SQL_Error_Card_Repetition!K275</f>
        <v>43</v>
      </c>
      <c r="J276" s="5">
        <f>COUNTIFS(Q4_Validation_Base!A:A,F276,Q4_Validation_Base!B:B,G276,Q4_Validation_Base!C:C,H276)</f>
        <v>43</v>
      </c>
      <c r="K276" s="5" t="str">
        <f t="shared" si="36"/>
        <v>PASS</v>
      </c>
      <c r="L276" s="5">
        <f>Q4_SQL_Error_Card_Repetition!M275</f>
        <v>9</v>
      </c>
      <c r="M276" s="1">
        <f>COUNTIFS(Q4_Validation_Base!A:A,F276,Q4_Validation_Base!B:B,G276,Q4_Validation_Base!C:C,H276,Q4_Validation_Base!F:F,"&gt;=2")</f>
        <v>9</v>
      </c>
      <c r="N276" s="5" t="str">
        <f t="shared" si="37"/>
        <v>PASS</v>
      </c>
      <c r="O276" s="6">
        <f>Q4_SQL_Error_Card_Repetition!N275</f>
        <v>1.3023</v>
      </c>
      <c r="P276" s="15">
        <f>SUMIFS(Q4_Validation_Base!F:F,Q4_Validation_Base!A:A,F276,Q4_Validation_Base!B:B,G276,Q4_Validation_Base!C:C,H276)/J276</f>
        <v>1.3023255813953489</v>
      </c>
      <c r="Q276" s="5" t="str">
        <f t="shared" si="38"/>
        <v>PASS</v>
      </c>
      <c r="R276" s="5">
        <f>Q4_SQL_Error_Card_Repetition!O275</f>
        <v>20.930199999999999</v>
      </c>
      <c r="S276" s="8">
        <f t="shared" si="39"/>
        <v>20.930232558139537</v>
      </c>
      <c r="T276" s="5" t="str">
        <f t="shared" si="40"/>
        <v>PASS</v>
      </c>
      <c r="U276" s="5">
        <f>Q4_SQL_Error_Card_Repetition!Q275</f>
        <v>7.1429</v>
      </c>
      <c r="V276" s="8">
        <f>_xlfn.MAXIFS(Q4_Validation_Base!F:F,Q4_Validation_Base!A:A,F276,Q4_Validation_Base!B:B,G276,Q4_Validation_Base!C:C,H276)/SUMIFS(Q4_Validation_Base!F:F,Q4_Validation_Base!A:A,F276,Q4_Validation_Base!B:B,G276,Q4_Validation_Base!C:C,H276)*100</f>
        <v>7.1428571428571423</v>
      </c>
      <c r="W276" s="5" t="str">
        <f t="shared" si="41"/>
        <v>PASS</v>
      </c>
      <c r="X276" s="5" t="str">
        <f>Q4_SQL_Error_Card_Repetition!R275</f>
        <v>low-repeat</v>
      </c>
      <c r="Y276" s="5" t="str">
        <f t="shared" si="42"/>
        <v>low-repeat</v>
      </c>
      <c r="Z276" s="5" t="str">
        <f t="shared" si="43"/>
        <v>PASS</v>
      </c>
    </row>
    <row r="277" spans="6:26">
      <c r="F277" s="5">
        <f>Q4_SQL_Error_Card_Repetition!A276</f>
        <v>7349</v>
      </c>
      <c r="G277" s="5">
        <f>Q4_SQL_Error_Card_Repetition!E276</f>
        <v>12</v>
      </c>
      <c r="H277" s="5" t="str">
        <f>Q4_SQL_Error_Card_Repetition!F276</f>
        <v>Online Transaction</v>
      </c>
      <c r="I277" s="5">
        <f>Q4_SQL_Error_Card_Repetition!K276</f>
        <v>43</v>
      </c>
      <c r="J277" s="5">
        <f>COUNTIFS(Q4_Validation_Base!A:A,F277,Q4_Validation_Base!B:B,G277,Q4_Validation_Base!C:C,H277)</f>
        <v>43</v>
      </c>
      <c r="K277" s="5" t="str">
        <f t="shared" si="36"/>
        <v>PASS</v>
      </c>
      <c r="L277" s="5">
        <f>Q4_SQL_Error_Card_Repetition!M276</f>
        <v>9</v>
      </c>
      <c r="M277" s="1">
        <f>COUNTIFS(Q4_Validation_Base!A:A,F277,Q4_Validation_Base!B:B,G277,Q4_Validation_Base!C:C,H277,Q4_Validation_Base!F:F,"&gt;=2")</f>
        <v>9</v>
      </c>
      <c r="N277" s="5" t="str">
        <f t="shared" si="37"/>
        <v>PASS</v>
      </c>
      <c r="O277" s="6">
        <f>Q4_SQL_Error_Card_Repetition!N276</f>
        <v>1.3023</v>
      </c>
      <c r="P277" s="15">
        <f>SUMIFS(Q4_Validation_Base!F:F,Q4_Validation_Base!A:A,F277,Q4_Validation_Base!B:B,G277,Q4_Validation_Base!C:C,H277)/J277</f>
        <v>1.3023255813953489</v>
      </c>
      <c r="Q277" s="5" t="str">
        <f t="shared" si="38"/>
        <v>PASS</v>
      </c>
      <c r="R277" s="5">
        <f>Q4_SQL_Error_Card_Repetition!O276</f>
        <v>20.930199999999999</v>
      </c>
      <c r="S277" s="8">
        <f t="shared" si="39"/>
        <v>20.930232558139537</v>
      </c>
      <c r="T277" s="5" t="str">
        <f t="shared" si="40"/>
        <v>PASS</v>
      </c>
      <c r="U277" s="5">
        <f>Q4_SQL_Error_Card_Repetition!Q276</f>
        <v>7.1429</v>
      </c>
      <c r="V277" s="8">
        <f>_xlfn.MAXIFS(Q4_Validation_Base!F:F,Q4_Validation_Base!A:A,F277,Q4_Validation_Base!B:B,G277,Q4_Validation_Base!C:C,H277)/SUMIFS(Q4_Validation_Base!F:F,Q4_Validation_Base!A:A,F277,Q4_Validation_Base!B:B,G277,Q4_Validation_Base!C:C,H277)*100</f>
        <v>7.1428571428571423</v>
      </c>
      <c r="W277" s="5" t="str">
        <f t="shared" si="41"/>
        <v>PASS</v>
      </c>
      <c r="X277" s="5" t="str">
        <f>Q4_SQL_Error_Card_Repetition!R276</f>
        <v>low-repeat</v>
      </c>
      <c r="Y277" s="5" t="str">
        <f t="shared" si="42"/>
        <v>low-repeat</v>
      </c>
      <c r="Z277" s="5" t="str">
        <f t="shared" si="43"/>
        <v>PASS</v>
      </c>
    </row>
    <row r="278" spans="6:26">
      <c r="F278" s="5">
        <f>Q4_SQL_Error_Card_Repetition!A277</f>
        <v>4814</v>
      </c>
      <c r="G278" s="5">
        <f>Q4_SQL_Error_Card_Repetition!E277</f>
        <v>16</v>
      </c>
      <c r="H278" s="5" t="str">
        <f>Q4_SQL_Error_Card_Repetition!F277</f>
        <v>Swipe Transaction</v>
      </c>
      <c r="I278" s="5">
        <f>Q4_SQL_Error_Card_Repetition!K277</f>
        <v>73</v>
      </c>
      <c r="J278" s="5">
        <f>COUNTIFS(Q4_Validation_Base!A:A,F278,Q4_Validation_Base!B:B,G278,Q4_Validation_Base!C:C,H278)</f>
        <v>73</v>
      </c>
      <c r="K278" s="5" t="str">
        <f t="shared" si="36"/>
        <v>PASS</v>
      </c>
      <c r="L278" s="5">
        <f>Q4_SQL_Error_Card_Repetition!M277</f>
        <v>16</v>
      </c>
      <c r="M278" s="1">
        <f>COUNTIFS(Q4_Validation_Base!A:A,F278,Q4_Validation_Base!B:B,G278,Q4_Validation_Base!C:C,H278,Q4_Validation_Base!F:F,"&gt;=2")</f>
        <v>16</v>
      </c>
      <c r="N278" s="5" t="str">
        <f t="shared" si="37"/>
        <v>PASS</v>
      </c>
      <c r="O278" s="6">
        <f>Q4_SQL_Error_Card_Repetition!N277</f>
        <v>1.3013999999999999</v>
      </c>
      <c r="P278" s="15">
        <f>SUMIFS(Q4_Validation_Base!F:F,Q4_Validation_Base!A:A,F278,Q4_Validation_Base!B:B,G278,Q4_Validation_Base!C:C,H278)/J278</f>
        <v>1.3013698630136987</v>
      </c>
      <c r="Q278" s="5" t="str">
        <f t="shared" si="38"/>
        <v>PASS</v>
      </c>
      <c r="R278" s="5">
        <f>Q4_SQL_Error_Card_Repetition!O277</f>
        <v>21.9178</v>
      </c>
      <c r="S278" s="8">
        <f t="shared" si="39"/>
        <v>21.917808219178081</v>
      </c>
      <c r="T278" s="5" t="str">
        <f t="shared" si="40"/>
        <v>PASS</v>
      </c>
      <c r="U278" s="5">
        <f>Q4_SQL_Error_Card_Repetition!Q277</f>
        <v>6.3158000000000003</v>
      </c>
      <c r="V278" s="8">
        <f>_xlfn.MAXIFS(Q4_Validation_Base!F:F,Q4_Validation_Base!A:A,F278,Q4_Validation_Base!B:B,G278,Q4_Validation_Base!C:C,H278)/SUMIFS(Q4_Validation_Base!F:F,Q4_Validation_Base!A:A,F278,Q4_Validation_Base!B:B,G278,Q4_Validation_Base!C:C,H278)*100</f>
        <v>6.3157894736842106</v>
      </c>
      <c r="W278" s="5" t="str">
        <f t="shared" si="41"/>
        <v>PASS</v>
      </c>
      <c r="X278" s="5" t="str">
        <f>Q4_SQL_Error_Card_Repetition!R277</f>
        <v>low-repeat</v>
      </c>
      <c r="Y278" s="5" t="str">
        <f t="shared" si="42"/>
        <v>low-repeat</v>
      </c>
      <c r="Z278" s="5" t="str">
        <f t="shared" si="43"/>
        <v>PASS</v>
      </c>
    </row>
    <row r="279" spans="6:26">
      <c r="F279" s="5">
        <f>Q4_SQL_Error_Card_Repetition!A278</f>
        <v>4814</v>
      </c>
      <c r="G279" s="5">
        <f>Q4_SQL_Error_Card_Repetition!E278</f>
        <v>9</v>
      </c>
      <c r="H279" s="5" t="str">
        <f>Q4_SQL_Error_Card_Repetition!F278</f>
        <v>Online Transaction</v>
      </c>
      <c r="I279" s="5">
        <f>Q4_SQL_Error_Card_Repetition!K278</f>
        <v>93</v>
      </c>
      <c r="J279" s="5">
        <f>COUNTIFS(Q4_Validation_Base!A:A,F279,Q4_Validation_Base!B:B,G279,Q4_Validation_Base!C:C,H279)</f>
        <v>93</v>
      </c>
      <c r="K279" s="5" t="str">
        <f t="shared" si="36"/>
        <v>PASS</v>
      </c>
      <c r="L279" s="5">
        <f>Q4_SQL_Error_Card_Repetition!M278</f>
        <v>20</v>
      </c>
      <c r="M279" s="1">
        <f>COUNTIFS(Q4_Validation_Base!A:A,F279,Q4_Validation_Base!B:B,G279,Q4_Validation_Base!C:C,H279,Q4_Validation_Base!F:F,"&gt;=2")</f>
        <v>20</v>
      </c>
      <c r="N279" s="5" t="str">
        <f t="shared" si="37"/>
        <v>PASS</v>
      </c>
      <c r="O279" s="6">
        <f>Q4_SQL_Error_Card_Repetition!N278</f>
        <v>1.3010999999999999</v>
      </c>
      <c r="P279" s="15">
        <f>SUMIFS(Q4_Validation_Base!F:F,Q4_Validation_Base!A:A,F279,Q4_Validation_Base!B:B,G279,Q4_Validation_Base!C:C,H279)/J279</f>
        <v>1.3010752688172043</v>
      </c>
      <c r="Q279" s="5" t="str">
        <f t="shared" si="38"/>
        <v>PASS</v>
      </c>
      <c r="R279" s="5">
        <f>Q4_SQL_Error_Card_Repetition!O278</f>
        <v>21.505400000000002</v>
      </c>
      <c r="S279" s="8">
        <f t="shared" si="39"/>
        <v>21.50537634408602</v>
      </c>
      <c r="T279" s="5" t="str">
        <f t="shared" si="40"/>
        <v>PASS</v>
      </c>
      <c r="U279" s="5">
        <f>Q4_SQL_Error_Card_Repetition!Q278</f>
        <v>3.3058000000000001</v>
      </c>
      <c r="V279" s="8">
        <f>_xlfn.MAXIFS(Q4_Validation_Base!F:F,Q4_Validation_Base!A:A,F279,Q4_Validation_Base!B:B,G279,Q4_Validation_Base!C:C,H279)/SUMIFS(Q4_Validation_Base!F:F,Q4_Validation_Base!A:A,F279,Q4_Validation_Base!B:B,G279,Q4_Validation_Base!C:C,H279)*100</f>
        <v>3.3057851239669422</v>
      </c>
      <c r="W279" s="5" t="str">
        <f t="shared" si="41"/>
        <v>PASS</v>
      </c>
      <c r="X279" s="5" t="str">
        <f>Q4_SQL_Error_Card_Repetition!R278</f>
        <v>low-repeat</v>
      </c>
      <c r="Y279" s="5" t="str">
        <f t="shared" si="42"/>
        <v>low-repeat</v>
      </c>
      <c r="Z279" s="5" t="str">
        <f t="shared" si="43"/>
        <v>PASS</v>
      </c>
    </row>
    <row r="280" spans="6:26">
      <c r="F280" s="5">
        <f>Q4_SQL_Error_Card_Repetition!A279</f>
        <v>7922</v>
      </c>
      <c r="G280" s="5">
        <f>Q4_SQL_Error_Card_Repetition!E279</f>
        <v>17</v>
      </c>
      <c r="H280" s="5" t="str">
        <f>Q4_SQL_Error_Card_Repetition!F279</f>
        <v>Swipe Transaction</v>
      </c>
      <c r="I280" s="5">
        <f>Q4_SQL_Error_Card_Repetition!K279</f>
        <v>10</v>
      </c>
      <c r="J280" s="5">
        <f>COUNTIFS(Q4_Validation_Base!A:A,F280,Q4_Validation_Base!B:B,G280,Q4_Validation_Base!C:C,H280)</f>
        <v>10</v>
      </c>
      <c r="K280" s="5" t="str">
        <f t="shared" si="36"/>
        <v>PASS</v>
      </c>
      <c r="L280" s="5">
        <f>Q4_SQL_Error_Card_Repetition!M279</f>
        <v>3</v>
      </c>
      <c r="M280" s="1">
        <f>COUNTIFS(Q4_Validation_Base!A:A,F280,Q4_Validation_Base!B:B,G280,Q4_Validation_Base!C:C,H280,Q4_Validation_Base!F:F,"&gt;=2")</f>
        <v>3</v>
      </c>
      <c r="N280" s="5" t="str">
        <f t="shared" si="37"/>
        <v>PASS</v>
      </c>
      <c r="O280" s="6">
        <f>Q4_SQL_Error_Card_Repetition!N279</f>
        <v>1.3</v>
      </c>
      <c r="P280" s="15">
        <f>SUMIFS(Q4_Validation_Base!F:F,Q4_Validation_Base!A:A,F280,Q4_Validation_Base!B:B,G280,Q4_Validation_Base!C:C,H280)/J280</f>
        <v>1.3</v>
      </c>
      <c r="Q280" s="5" t="str">
        <f t="shared" si="38"/>
        <v>PASS</v>
      </c>
      <c r="R280" s="5">
        <f>Q4_SQL_Error_Card_Repetition!O279</f>
        <v>30</v>
      </c>
      <c r="S280" s="8">
        <f t="shared" si="39"/>
        <v>30</v>
      </c>
      <c r="T280" s="5" t="str">
        <f t="shared" si="40"/>
        <v>PASS</v>
      </c>
      <c r="U280" s="5">
        <f>Q4_SQL_Error_Card_Repetition!Q279</f>
        <v>15.384600000000001</v>
      </c>
      <c r="V280" s="8">
        <f>_xlfn.MAXIFS(Q4_Validation_Base!F:F,Q4_Validation_Base!A:A,F280,Q4_Validation_Base!B:B,G280,Q4_Validation_Base!C:C,H280)/SUMIFS(Q4_Validation_Base!F:F,Q4_Validation_Base!A:A,F280,Q4_Validation_Base!B:B,G280,Q4_Validation_Base!C:C,H280)*100</f>
        <v>15.384615384615385</v>
      </c>
      <c r="W280" s="5" t="str">
        <f t="shared" si="41"/>
        <v>PASS</v>
      </c>
      <c r="X280" s="5" t="str">
        <f>Q4_SQL_Error_Card_Repetition!R279</f>
        <v>low-repeat</v>
      </c>
      <c r="Y280" s="5" t="str">
        <f t="shared" si="42"/>
        <v>low-repeat</v>
      </c>
      <c r="Z280" s="5" t="str">
        <f t="shared" si="43"/>
        <v>PASS</v>
      </c>
    </row>
    <row r="281" spans="6:26">
      <c r="F281" s="5">
        <f>Q4_SQL_Error_Card_Repetition!A280</f>
        <v>7349</v>
      </c>
      <c r="G281" s="5">
        <f>Q4_SQL_Error_Card_Repetition!E280</f>
        <v>9</v>
      </c>
      <c r="H281" s="5" t="str">
        <f>Q4_SQL_Error_Card_Repetition!F280</f>
        <v>Online Transaction</v>
      </c>
      <c r="I281" s="5">
        <f>Q4_SQL_Error_Card_Repetition!K280</f>
        <v>20</v>
      </c>
      <c r="J281" s="5">
        <f>COUNTIFS(Q4_Validation_Base!A:A,F281,Q4_Validation_Base!B:B,G281,Q4_Validation_Base!C:C,H281)</f>
        <v>20</v>
      </c>
      <c r="K281" s="5" t="str">
        <f t="shared" si="36"/>
        <v>PASS</v>
      </c>
      <c r="L281" s="5">
        <f>Q4_SQL_Error_Card_Repetition!M280</f>
        <v>6</v>
      </c>
      <c r="M281" s="1">
        <f>COUNTIFS(Q4_Validation_Base!A:A,F281,Q4_Validation_Base!B:B,G281,Q4_Validation_Base!C:C,H281,Q4_Validation_Base!F:F,"&gt;=2")</f>
        <v>6</v>
      </c>
      <c r="N281" s="5" t="str">
        <f t="shared" si="37"/>
        <v>PASS</v>
      </c>
      <c r="O281" s="6">
        <f>Q4_SQL_Error_Card_Repetition!N280</f>
        <v>1.3</v>
      </c>
      <c r="P281" s="15">
        <f>SUMIFS(Q4_Validation_Base!F:F,Q4_Validation_Base!A:A,F281,Q4_Validation_Base!B:B,G281,Q4_Validation_Base!C:C,H281)/J281</f>
        <v>1.3</v>
      </c>
      <c r="Q281" s="5" t="str">
        <f t="shared" si="38"/>
        <v>PASS</v>
      </c>
      <c r="R281" s="5">
        <f>Q4_SQL_Error_Card_Repetition!O280</f>
        <v>30</v>
      </c>
      <c r="S281" s="8">
        <f t="shared" si="39"/>
        <v>30</v>
      </c>
      <c r="T281" s="5" t="str">
        <f t="shared" si="40"/>
        <v>PASS</v>
      </c>
      <c r="U281" s="5">
        <f>Q4_SQL_Error_Card_Repetition!Q280</f>
        <v>7.6923000000000004</v>
      </c>
      <c r="V281" s="8">
        <f>_xlfn.MAXIFS(Q4_Validation_Base!F:F,Q4_Validation_Base!A:A,F281,Q4_Validation_Base!B:B,G281,Q4_Validation_Base!C:C,H281)/SUMIFS(Q4_Validation_Base!F:F,Q4_Validation_Base!A:A,F281,Q4_Validation_Base!B:B,G281,Q4_Validation_Base!C:C,H281)*100</f>
        <v>7.6923076923076925</v>
      </c>
      <c r="W281" s="5" t="str">
        <f t="shared" si="41"/>
        <v>PASS</v>
      </c>
      <c r="X281" s="5" t="str">
        <f>Q4_SQL_Error_Card_Repetition!R280</f>
        <v>low-repeat</v>
      </c>
      <c r="Y281" s="5" t="str">
        <f t="shared" si="42"/>
        <v>low-repeat</v>
      </c>
      <c r="Z281" s="5" t="str">
        <f t="shared" si="43"/>
        <v>PASS</v>
      </c>
    </row>
    <row r="282" spans="6:26">
      <c r="F282" s="5">
        <f>Q4_SQL_Error_Card_Repetition!A281</f>
        <v>8021</v>
      </c>
      <c r="G282" s="5">
        <f>Q4_SQL_Error_Card_Repetition!E281</f>
        <v>16</v>
      </c>
      <c r="H282" s="5" t="str">
        <f>Q4_SQL_Error_Card_Repetition!F281</f>
        <v>Chip Transaction</v>
      </c>
      <c r="I282" s="5">
        <f>Q4_SQL_Error_Card_Repetition!K281</f>
        <v>20</v>
      </c>
      <c r="J282" s="5">
        <f>COUNTIFS(Q4_Validation_Base!A:A,F282,Q4_Validation_Base!B:B,G282,Q4_Validation_Base!C:C,H282)</f>
        <v>20</v>
      </c>
      <c r="K282" s="5" t="str">
        <f t="shared" si="36"/>
        <v>PASS</v>
      </c>
      <c r="L282" s="5">
        <f>Q4_SQL_Error_Card_Repetition!M281</f>
        <v>4</v>
      </c>
      <c r="M282" s="1">
        <f>COUNTIFS(Q4_Validation_Base!A:A,F282,Q4_Validation_Base!B:B,G282,Q4_Validation_Base!C:C,H282,Q4_Validation_Base!F:F,"&gt;=2")</f>
        <v>4</v>
      </c>
      <c r="N282" s="5" t="str">
        <f t="shared" si="37"/>
        <v>PASS</v>
      </c>
      <c r="O282" s="6">
        <f>Q4_SQL_Error_Card_Repetition!N281</f>
        <v>1.3</v>
      </c>
      <c r="P282" s="15">
        <f>SUMIFS(Q4_Validation_Base!F:F,Q4_Validation_Base!A:A,F282,Q4_Validation_Base!B:B,G282,Q4_Validation_Base!C:C,H282)/J282</f>
        <v>1.3</v>
      </c>
      <c r="Q282" s="5" t="str">
        <f t="shared" si="38"/>
        <v>PASS</v>
      </c>
      <c r="R282" s="5">
        <f>Q4_SQL_Error_Card_Repetition!O281</f>
        <v>20</v>
      </c>
      <c r="S282" s="8">
        <f t="shared" si="39"/>
        <v>20</v>
      </c>
      <c r="T282" s="5" t="str">
        <f t="shared" si="40"/>
        <v>PASS</v>
      </c>
      <c r="U282" s="5">
        <f>Q4_SQL_Error_Card_Repetition!Q281</f>
        <v>11.538500000000001</v>
      </c>
      <c r="V282" s="8">
        <f>_xlfn.MAXIFS(Q4_Validation_Base!F:F,Q4_Validation_Base!A:A,F282,Q4_Validation_Base!B:B,G282,Q4_Validation_Base!C:C,H282)/SUMIFS(Q4_Validation_Base!F:F,Q4_Validation_Base!A:A,F282,Q4_Validation_Base!B:B,G282,Q4_Validation_Base!C:C,H282)*100</f>
        <v>11.538461538461538</v>
      </c>
      <c r="W282" s="5" t="str">
        <f t="shared" si="41"/>
        <v>PASS</v>
      </c>
      <c r="X282" s="5" t="str">
        <f>Q4_SQL_Error_Card_Repetition!R281</f>
        <v>low-repeat</v>
      </c>
      <c r="Y282" s="5" t="str">
        <f t="shared" si="42"/>
        <v>low-repeat</v>
      </c>
      <c r="Z282" s="5" t="str">
        <f t="shared" si="43"/>
        <v>PASS</v>
      </c>
    </row>
    <row r="283" spans="6:26">
      <c r="F283" s="5">
        <f>Q4_SQL_Error_Card_Repetition!A282</f>
        <v>4900</v>
      </c>
      <c r="G283" s="5">
        <f>Q4_SQL_Error_Card_Repetition!E282</f>
        <v>12</v>
      </c>
      <c r="H283" s="5" t="str">
        <f>Q4_SQL_Error_Card_Repetition!F282</f>
        <v>Online Transaction</v>
      </c>
      <c r="I283" s="5">
        <f>Q4_SQL_Error_Card_Repetition!K282</f>
        <v>120</v>
      </c>
      <c r="J283" s="5">
        <f>COUNTIFS(Q4_Validation_Base!A:A,F283,Q4_Validation_Base!B:B,G283,Q4_Validation_Base!C:C,H283)</f>
        <v>120</v>
      </c>
      <c r="K283" s="5" t="str">
        <f t="shared" si="36"/>
        <v>PASS</v>
      </c>
      <c r="L283" s="5">
        <f>Q4_SQL_Error_Card_Repetition!M282</f>
        <v>23</v>
      </c>
      <c r="M283" s="1">
        <f>COUNTIFS(Q4_Validation_Base!A:A,F283,Q4_Validation_Base!B:B,G283,Q4_Validation_Base!C:C,H283,Q4_Validation_Base!F:F,"&gt;=2")</f>
        <v>23</v>
      </c>
      <c r="N283" s="5" t="str">
        <f t="shared" si="37"/>
        <v>PASS</v>
      </c>
      <c r="O283" s="6">
        <f>Q4_SQL_Error_Card_Repetition!N282</f>
        <v>1.3</v>
      </c>
      <c r="P283" s="15">
        <f>SUMIFS(Q4_Validation_Base!F:F,Q4_Validation_Base!A:A,F283,Q4_Validation_Base!B:B,G283,Q4_Validation_Base!C:C,H283)/J283</f>
        <v>1.3</v>
      </c>
      <c r="Q283" s="5" t="str">
        <f t="shared" si="38"/>
        <v>PASS</v>
      </c>
      <c r="R283" s="5">
        <f>Q4_SQL_Error_Card_Repetition!O282</f>
        <v>19.166699999999999</v>
      </c>
      <c r="S283" s="8">
        <f t="shared" si="39"/>
        <v>19.166666666666668</v>
      </c>
      <c r="T283" s="5" t="str">
        <f t="shared" si="40"/>
        <v>PASS</v>
      </c>
      <c r="U283" s="5">
        <f>Q4_SQL_Error_Card_Repetition!Q282</f>
        <v>3.2050999999999998</v>
      </c>
      <c r="V283" s="8">
        <f>_xlfn.MAXIFS(Q4_Validation_Base!F:F,Q4_Validation_Base!A:A,F283,Q4_Validation_Base!B:B,G283,Q4_Validation_Base!C:C,H283)/SUMIFS(Q4_Validation_Base!F:F,Q4_Validation_Base!A:A,F283,Q4_Validation_Base!B:B,G283,Q4_Validation_Base!C:C,H283)*100</f>
        <v>3.2051282051282048</v>
      </c>
      <c r="W283" s="5" t="str">
        <f t="shared" si="41"/>
        <v>PASS</v>
      </c>
      <c r="X283" s="5" t="str">
        <f>Q4_SQL_Error_Card_Repetition!R282</f>
        <v>low-repeat</v>
      </c>
      <c r="Y283" s="5" t="str">
        <f t="shared" si="42"/>
        <v>low-repeat</v>
      </c>
      <c r="Z283" s="5" t="str">
        <f t="shared" si="43"/>
        <v>PASS</v>
      </c>
    </row>
    <row r="284" spans="6:26">
      <c r="F284" s="5">
        <f>Q4_SQL_Error_Card_Repetition!A283</f>
        <v>4900</v>
      </c>
      <c r="G284" s="5">
        <f>Q4_SQL_Error_Card_Repetition!E283</f>
        <v>17</v>
      </c>
      <c r="H284" s="5" t="str">
        <f>Q4_SQL_Error_Card_Repetition!F283</f>
        <v>Chip Transaction</v>
      </c>
      <c r="I284" s="5">
        <f>Q4_SQL_Error_Card_Repetition!K283</f>
        <v>50</v>
      </c>
      <c r="J284" s="5">
        <f>COUNTIFS(Q4_Validation_Base!A:A,F284,Q4_Validation_Base!B:B,G284,Q4_Validation_Base!C:C,H284)</f>
        <v>50</v>
      </c>
      <c r="K284" s="5" t="str">
        <f t="shared" si="36"/>
        <v>PASS</v>
      </c>
      <c r="L284" s="5">
        <f>Q4_SQL_Error_Card_Repetition!M283</f>
        <v>9</v>
      </c>
      <c r="M284" s="1">
        <f>COUNTIFS(Q4_Validation_Base!A:A,F284,Q4_Validation_Base!B:B,G284,Q4_Validation_Base!C:C,H284,Q4_Validation_Base!F:F,"&gt;=2")</f>
        <v>9</v>
      </c>
      <c r="N284" s="5" t="str">
        <f t="shared" si="37"/>
        <v>PASS</v>
      </c>
      <c r="O284" s="6">
        <f>Q4_SQL_Error_Card_Repetition!N283</f>
        <v>1.3</v>
      </c>
      <c r="P284" s="15">
        <f>SUMIFS(Q4_Validation_Base!F:F,Q4_Validation_Base!A:A,F284,Q4_Validation_Base!B:B,G284,Q4_Validation_Base!C:C,H284)/J284</f>
        <v>1.3</v>
      </c>
      <c r="Q284" s="5" t="str">
        <f t="shared" si="38"/>
        <v>PASS</v>
      </c>
      <c r="R284" s="5">
        <f>Q4_SQL_Error_Card_Repetition!O283</f>
        <v>18</v>
      </c>
      <c r="S284" s="8">
        <f t="shared" si="39"/>
        <v>18</v>
      </c>
      <c r="T284" s="5" t="str">
        <f t="shared" si="40"/>
        <v>PASS</v>
      </c>
      <c r="U284" s="5">
        <f>Q4_SQL_Error_Card_Repetition!Q283</f>
        <v>10.7692</v>
      </c>
      <c r="V284" s="8">
        <f>_xlfn.MAXIFS(Q4_Validation_Base!F:F,Q4_Validation_Base!A:A,F284,Q4_Validation_Base!B:B,G284,Q4_Validation_Base!C:C,H284)/SUMIFS(Q4_Validation_Base!F:F,Q4_Validation_Base!A:A,F284,Q4_Validation_Base!B:B,G284,Q4_Validation_Base!C:C,H284)*100</f>
        <v>10.76923076923077</v>
      </c>
      <c r="W284" s="5" t="str">
        <f t="shared" si="41"/>
        <v>PASS</v>
      </c>
      <c r="X284" s="5" t="str">
        <f>Q4_SQL_Error_Card_Repetition!R283</f>
        <v>low-repeat</v>
      </c>
      <c r="Y284" s="5" t="str">
        <f t="shared" si="42"/>
        <v>low-repeat</v>
      </c>
      <c r="Z284" s="5" t="str">
        <f t="shared" si="43"/>
        <v>PASS</v>
      </c>
    </row>
    <row r="285" spans="6:26">
      <c r="F285" s="5">
        <f>Q4_SQL_Error_Card_Repetition!A284</f>
        <v>4900</v>
      </c>
      <c r="G285" s="5">
        <f>Q4_SQL_Error_Card_Repetition!E284</f>
        <v>1</v>
      </c>
      <c r="H285" s="5" t="str">
        <f>Q4_SQL_Error_Card_Repetition!F284</f>
        <v>Swipe Transaction</v>
      </c>
      <c r="I285" s="5">
        <f>Q4_SQL_Error_Card_Repetition!K284</f>
        <v>51</v>
      </c>
      <c r="J285" s="5">
        <f>COUNTIFS(Q4_Validation_Base!A:A,F285,Q4_Validation_Base!B:B,G285,Q4_Validation_Base!C:C,H285)</f>
        <v>51</v>
      </c>
      <c r="K285" s="5" t="str">
        <f t="shared" si="36"/>
        <v>PASS</v>
      </c>
      <c r="L285" s="5">
        <f>Q4_SQL_Error_Card_Repetition!M284</f>
        <v>9</v>
      </c>
      <c r="M285" s="1">
        <f>COUNTIFS(Q4_Validation_Base!A:A,F285,Q4_Validation_Base!B:B,G285,Q4_Validation_Base!C:C,H285,Q4_Validation_Base!F:F,"&gt;=2")</f>
        <v>9</v>
      </c>
      <c r="N285" s="5" t="str">
        <f t="shared" si="37"/>
        <v>PASS</v>
      </c>
      <c r="O285" s="6">
        <f>Q4_SQL_Error_Card_Repetition!N284</f>
        <v>1.2941</v>
      </c>
      <c r="P285" s="15">
        <f>SUMIFS(Q4_Validation_Base!F:F,Q4_Validation_Base!A:A,F285,Q4_Validation_Base!B:B,G285,Q4_Validation_Base!C:C,H285)/J285</f>
        <v>1.2941176470588236</v>
      </c>
      <c r="Q285" s="5" t="str">
        <f t="shared" si="38"/>
        <v>PASS</v>
      </c>
      <c r="R285" s="5">
        <f>Q4_SQL_Error_Card_Repetition!O284</f>
        <v>17.647099999999998</v>
      </c>
      <c r="S285" s="8">
        <f t="shared" si="39"/>
        <v>17.647058823529413</v>
      </c>
      <c r="T285" s="5" t="str">
        <f t="shared" si="40"/>
        <v>PASS</v>
      </c>
      <c r="U285" s="5">
        <f>Q4_SQL_Error_Card_Repetition!Q284</f>
        <v>6.0606</v>
      </c>
      <c r="V285" s="8">
        <f>_xlfn.MAXIFS(Q4_Validation_Base!F:F,Q4_Validation_Base!A:A,F285,Q4_Validation_Base!B:B,G285,Q4_Validation_Base!C:C,H285)/SUMIFS(Q4_Validation_Base!F:F,Q4_Validation_Base!A:A,F285,Q4_Validation_Base!B:B,G285,Q4_Validation_Base!C:C,H285)*100</f>
        <v>6.0606060606060606</v>
      </c>
      <c r="W285" s="5" t="str">
        <f t="shared" si="41"/>
        <v>PASS</v>
      </c>
      <c r="X285" s="5" t="str">
        <f>Q4_SQL_Error_Card_Repetition!R284</f>
        <v>low-repeat</v>
      </c>
      <c r="Y285" s="5" t="str">
        <f t="shared" si="42"/>
        <v>low-repeat</v>
      </c>
      <c r="Z285" s="5" t="str">
        <f t="shared" si="43"/>
        <v>PASS</v>
      </c>
    </row>
    <row r="286" spans="6:26">
      <c r="F286" s="5">
        <f>Q4_SQL_Error_Card_Repetition!A285</f>
        <v>4814</v>
      </c>
      <c r="G286" s="5">
        <f>Q4_SQL_Error_Card_Repetition!E285</f>
        <v>18</v>
      </c>
      <c r="H286" s="5" t="str">
        <f>Q4_SQL_Error_Card_Repetition!F285</f>
        <v>Online Transaction</v>
      </c>
      <c r="I286" s="5">
        <f>Q4_SQL_Error_Card_Repetition!K285</f>
        <v>72</v>
      </c>
      <c r="J286" s="5">
        <f>COUNTIFS(Q4_Validation_Base!A:A,F286,Q4_Validation_Base!B:B,G286,Q4_Validation_Base!C:C,H286)</f>
        <v>72</v>
      </c>
      <c r="K286" s="5" t="str">
        <f t="shared" si="36"/>
        <v>PASS</v>
      </c>
      <c r="L286" s="5">
        <f>Q4_SQL_Error_Card_Repetition!M285</f>
        <v>16</v>
      </c>
      <c r="M286" s="1">
        <f>COUNTIFS(Q4_Validation_Base!A:A,F286,Q4_Validation_Base!B:B,G286,Q4_Validation_Base!C:C,H286,Q4_Validation_Base!F:F,"&gt;=2")</f>
        <v>16</v>
      </c>
      <c r="N286" s="5" t="str">
        <f t="shared" si="37"/>
        <v>PASS</v>
      </c>
      <c r="O286" s="6">
        <f>Q4_SQL_Error_Card_Repetition!N285</f>
        <v>1.2917000000000001</v>
      </c>
      <c r="P286" s="15">
        <f>SUMIFS(Q4_Validation_Base!F:F,Q4_Validation_Base!A:A,F286,Q4_Validation_Base!B:B,G286,Q4_Validation_Base!C:C,H286)/J286</f>
        <v>1.2916666666666667</v>
      </c>
      <c r="Q286" s="5" t="str">
        <f t="shared" si="38"/>
        <v>PASS</v>
      </c>
      <c r="R286" s="5">
        <f>Q4_SQL_Error_Card_Repetition!O285</f>
        <v>22.222200000000001</v>
      </c>
      <c r="S286" s="8">
        <f t="shared" si="39"/>
        <v>22.222222222222221</v>
      </c>
      <c r="T286" s="5" t="str">
        <f t="shared" si="40"/>
        <v>PASS</v>
      </c>
      <c r="U286" s="5">
        <f>Q4_SQL_Error_Card_Repetition!Q285</f>
        <v>4.3010999999999999</v>
      </c>
      <c r="V286" s="8">
        <f>_xlfn.MAXIFS(Q4_Validation_Base!F:F,Q4_Validation_Base!A:A,F286,Q4_Validation_Base!B:B,G286,Q4_Validation_Base!C:C,H286)/SUMIFS(Q4_Validation_Base!F:F,Q4_Validation_Base!A:A,F286,Q4_Validation_Base!B:B,G286,Q4_Validation_Base!C:C,H286)*100</f>
        <v>4.3010752688172049</v>
      </c>
      <c r="W286" s="5" t="str">
        <f t="shared" si="41"/>
        <v>PASS</v>
      </c>
      <c r="X286" s="5" t="str">
        <f>Q4_SQL_Error_Card_Repetition!R285</f>
        <v>low-repeat</v>
      </c>
      <c r="Y286" s="5" t="str">
        <f t="shared" si="42"/>
        <v>low-repeat</v>
      </c>
      <c r="Z286" s="5" t="str">
        <f t="shared" si="43"/>
        <v>PASS</v>
      </c>
    </row>
    <row r="287" spans="6:26">
      <c r="F287" s="5">
        <f>Q4_SQL_Error_Card_Repetition!A286</f>
        <v>4899</v>
      </c>
      <c r="G287" s="5">
        <f>Q4_SQL_Error_Card_Repetition!E286</f>
        <v>12</v>
      </c>
      <c r="H287" s="5" t="str">
        <f>Q4_SQL_Error_Card_Repetition!F286</f>
        <v>Online Transaction</v>
      </c>
      <c r="I287" s="5">
        <f>Q4_SQL_Error_Card_Repetition!K286</f>
        <v>69</v>
      </c>
      <c r="J287" s="5">
        <f>COUNTIFS(Q4_Validation_Base!A:A,F287,Q4_Validation_Base!B:B,G287,Q4_Validation_Base!C:C,H287)</f>
        <v>69</v>
      </c>
      <c r="K287" s="5" t="str">
        <f t="shared" si="36"/>
        <v>PASS</v>
      </c>
      <c r="L287" s="5">
        <f>Q4_SQL_Error_Card_Repetition!M286</f>
        <v>11</v>
      </c>
      <c r="M287" s="1">
        <f>COUNTIFS(Q4_Validation_Base!A:A,F287,Q4_Validation_Base!B:B,G287,Q4_Validation_Base!C:C,H287,Q4_Validation_Base!F:F,"&gt;=2")</f>
        <v>11</v>
      </c>
      <c r="N287" s="5" t="str">
        <f t="shared" si="37"/>
        <v>PASS</v>
      </c>
      <c r="O287" s="6">
        <f>Q4_SQL_Error_Card_Repetition!N286</f>
        <v>1.2899</v>
      </c>
      <c r="P287" s="15">
        <f>SUMIFS(Q4_Validation_Base!F:F,Q4_Validation_Base!A:A,F287,Q4_Validation_Base!B:B,G287,Q4_Validation_Base!C:C,H287)/J287</f>
        <v>1.2898550724637681</v>
      </c>
      <c r="Q287" s="5" t="str">
        <f t="shared" si="38"/>
        <v>PASS</v>
      </c>
      <c r="R287" s="5">
        <f>Q4_SQL_Error_Card_Repetition!O286</f>
        <v>15.942</v>
      </c>
      <c r="S287" s="8">
        <f t="shared" si="39"/>
        <v>15.942028985507244</v>
      </c>
      <c r="T287" s="5" t="str">
        <f t="shared" si="40"/>
        <v>PASS</v>
      </c>
      <c r="U287" s="5">
        <f>Q4_SQL_Error_Card_Repetition!Q286</f>
        <v>4.4943999999999997</v>
      </c>
      <c r="V287" s="8">
        <f>_xlfn.MAXIFS(Q4_Validation_Base!F:F,Q4_Validation_Base!A:A,F287,Q4_Validation_Base!B:B,G287,Q4_Validation_Base!C:C,H287)/SUMIFS(Q4_Validation_Base!F:F,Q4_Validation_Base!A:A,F287,Q4_Validation_Base!B:B,G287,Q4_Validation_Base!C:C,H287)*100</f>
        <v>4.4943820224719104</v>
      </c>
      <c r="W287" s="5" t="str">
        <f t="shared" si="41"/>
        <v>PASS</v>
      </c>
      <c r="X287" s="5" t="str">
        <f>Q4_SQL_Error_Card_Repetition!R286</f>
        <v>low-repeat</v>
      </c>
      <c r="Y287" s="5" t="str">
        <f t="shared" si="42"/>
        <v>low-repeat</v>
      </c>
      <c r="Z287" s="5" t="str">
        <f t="shared" si="43"/>
        <v>PASS</v>
      </c>
    </row>
    <row r="288" spans="6:26">
      <c r="F288" s="5">
        <f>Q4_SQL_Error_Card_Repetition!A287</f>
        <v>5311</v>
      </c>
      <c r="G288" s="5">
        <f>Q4_SQL_Error_Card_Repetition!E287</f>
        <v>7</v>
      </c>
      <c r="H288" s="5" t="str">
        <f>Q4_SQL_Error_Card_Repetition!F287</f>
        <v>Online Transaction</v>
      </c>
      <c r="I288" s="5">
        <f>Q4_SQL_Error_Card_Repetition!K287</f>
        <v>129</v>
      </c>
      <c r="J288" s="5">
        <f>COUNTIFS(Q4_Validation_Base!A:A,F288,Q4_Validation_Base!B:B,G288,Q4_Validation_Base!C:C,H288)</f>
        <v>129</v>
      </c>
      <c r="K288" s="5" t="str">
        <f t="shared" si="36"/>
        <v>PASS</v>
      </c>
      <c r="L288" s="5">
        <f>Q4_SQL_Error_Card_Repetition!M287</f>
        <v>27</v>
      </c>
      <c r="M288" s="1">
        <f>COUNTIFS(Q4_Validation_Base!A:A,F288,Q4_Validation_Base!B:B,G288,Q4_Validation_Base!C:C,H288,Q4_Validation_Base!F:F,"&gt;=2")</f>
        <v>27</v>
      </c>
      <c r="N288" s="5" t="str">
        <f t="shared" si="37"/>
        <v>PASS</v>
      </c>
      <c r="O288" s="6">
        <f>Q4_SQL_Error_Card_Repetition!N287</f>
        <v>1.2867999999999999</v>
      </c>
      <c r="P288" s="15">
        <f>SUMIFS(Q4_Validation_Base!F:F,Q4_Validation_Base!A:A,F288,Q4_Validation_Base!B:B,G288,Q4_Validation_Base!C:C,H288)/J288</f>
        <v>1.2868217054263567</v>
      </c>
      <c r="Q288" s="5" t="str">
        <f t="shared" si="38"/>
        <v>PASS</v>
      </c>
      <c r="R288" s="5">
        <f>Q4_SQL_Error_Card_Repetition!O287</f>
        <v>20.930199999999999</v>
      </c>
      <c r="S288" s="8">
        <f t="shared" si="39"/>
        <v>20.930232558139537</v>
      </c>
      <c r="T288" s="5" t="str">
        <f t="shared" si="40"/>
        <v>PASS</v>
      </c>
      <c r="U288" s="5">
        <f>Q4_SQL_Error_Card_Repetition!Q287</f>
        <v>2.4096000000000002</v>
      </c>
      <c r="V288" s="8">
        <f>_xlfn.MAXIFS(Q4_Validation_Base!F:F,Q4_Validation_Base!A:A,F288,Q4_Validation_Base!B:B,G288,Q4_Validation_Base!C:C,H288)/SUMIFS(Q4_Validation_Base!F:F,Q4_Validation_Base!A:A,F288,Q4_Validation_Base!B:B,G288,Q4_Validation_Base!C:C,H288)*100</f>
        <v>2.4096385542168677</v>
      </c>
      <c r="W288" s="5" t="str">
        <f t="shared" si="41"/>
        <v>PASS</v>
      </c>
      <c r="X288" s="5" t="str">
        <f>Q4_SQL_Error_Card_Repetition!R287</f>
        <v>low-repeat</v>
      </c>
      <c r="Y288" s="5" t="str">
        <f t="shared" si="42"/>
        <v>low-repeat</v>
      </c>
      <c r="Z288" s="5" t="str">
        <f t="shared" si="43"/>
        <v>PASS</v>
      </c>
    </row>
    <row r="289" spans="6:26">
      <c r="F289" s="5">
        <f>Q4_SQL_Error_Card_Repetition!A288</f>
        <v>4900</v>
      </c>
      <c r="G289" s="5">
        <f>Q4_SQL_Error_Card_Repetition!E288</f>
        <v>1</v>
      </c>
      <c r="H289" s="5" t="str">
        <f>Q4_SQL_Error_Card_Repetition!F288</f>
        <v>Chip Transaction</v>
      </c>
      <c r="I289" s="5">
        <f>Q4_SQL_Error_Card_Repetition!K288</f>
        <v>35</v>
      </c>
      <c r="J289" s="5">
        <f>COUNTIFS(Q4_Validation_Base!A:A,F289,Q4_Validation_Base!B:B,G289,Q4_Validation_Base!C:C,H289)</f>
        <v>35</v>
      </c>
      <c r="K289" s="5" t="str">
        <f t="shared" si="36"/>
        <v>PASS</v>
      </c>
      <c r="L289" s="5">
        <f>Q4_SQL_Error_Card_Repetition!M288</f>
        <v>8</v>
      </c>
      <c r="M289" s="1">
        <f>COUNTIFS(Q4_Validation_Base!A:A,F289,Q4_Validation_Base!B:B,G289,Q4_Validation_Base!C:C,H289,Q4_Validation_Base!F:F,"&gt;=2")</f>
        <v>8</v>
      </c>
      <c r="N289" s="5" t="str">
        <f t="shared" si="37"/>
        <v>PASS</v>
      </c>
      <c r="O289" s="6">
        <f>Q4_SQL_Error_Card_Repetition!N288</f>
        <v>1.2857000000000001</v>
      </c>
      <c r="P289" s="15">
        <f>SUMIFS(Q4_Validation_Base!F:F,Q4_Validation_Base!A:A,F289,Q4_Validation_Base!B:B,G289,Q4_Validation_Base!C:C,H289)/J289</f>
        <v>1.2857142857142858</v>
      </c>
      <c r="Q289" s="5" t="str">
        <f t="shared" si="38"/>
        <v>PASS</v>
      </c>
      <c r="R289" s="5">
        <f>Q4_SQL_Error_Card_Repetition!O288</f>
        <v>22.857099999999999</v>
      </c>
      <c r="S289" s="8">
        <f t="shared" si="39"/>
        <v>22.857142857142858</v>
      </c>
      <c r="T289" s="5" t="str">
        <f t="shared" si="40"/>
        <v>PASS</v>
      </c>
      <c r="U289" s="5">
        <f>Q4_SQL_Error_Card_Repetition!Q288</f>
        <v>8.8888999999999996</v>
      </c>
      <c r="V289" s="8">
        <f>_xlfn.MAXIFS(Q4_Validation_Base!F:F,Q4_Validation_Base!A:A,F289,Q4_Validation_Base!B:B,G289,Q4_Validation_Base!C:C,H289)/SUMIFS(Q4_Validation_Base!F:F,Q4_Validation_Base!A:A,F289,Q4_Validation_Base!B:B,G289,Q4_Validation_Base!C:C,H289)*100</f>
        <v>8.8888888888888893</v>
      </c>
      <c r="W289" s="5" t="str">
        <f t="shared" si="41"/>
        <v>PASS</v>
      </c>
      <c r="X289" s="5" t="str">
        <f>Q4_SQL_Error_Card_Repetition!R288</f>
        <v>low-repeat</v>
      </c>
      <c r="Y289" s="5" t="str">
        <f t="shared" si="42"/>
        <v>low-repeat</v>
      </c>
      <c r="Z289" s="5" t="str">
        <f t="shared" si="43"/>
        <v>PASS</v>
      </c>
    </row>
    <row r="290" spans="6:26">
      <c r="F290" s="5">
        <f>Q4_SQL_Error_Card_Repetition!A289</f>
        <v>4900</v>
      </c>
      <c r="G290" s="5">
        <f>Q4_SQL_Error_Card_Repetition!E289</f>
        <v>17</v>
      </c>
      <c r="H290" s="5" t="str">
        <f>Q4_SQL_Error_Card_Repetition!F289</f>
        <v>Swipe Transaction</v>
      </c>
      <c r="I290" s="5">
        <f>Q4_SQL_Error_Card_Repetition!K289</f>
        <v>70</v>
      </c>
      <c r="J290" s="5">
        <f>COUNTIFS(Q4_Validation_Base!A:A,F290,Q4_Validation_Base!B:B,G290,Q4_Validation_Base!C:C,H290)</f>
        <v>70</v>
      </c>
      <c r="K290" s="5" t="str">
        <f t="shared" si="36"/>
        <v>PASS</v>
      </c>
      <c r="L290" s="5">
        <f>Q4_SQL_Error_Card_Repetition!M289</f>
        <v>15</v>
      </c>
      <c r="M290" s="1">
        <f>COUNTIFS(Q4_Validation_Base!A:A,F290,Q4_Validation_Base!B:B,G290,Q4_Validation_Base!C:C,H290,Q4_Validation_Base!F:F,"&gt;=2")</f>
        <v>15</v>
      </c>
      <c r="N290" s="5" t="str">
        <f t="shared" si="37"/>
        <v>PASS</v>
      </c>
      <c r="O290" s="6">
        <f>Q4_SQL_Error_Card_Repetition!N289</f>
        <v>1.2857000000000001</v>
      </c>
      <c r="P290" s="15">
        <f>SUMIFS(Q4_Validation_Base!F:F,Q4_Validation_Base!A:A,F290,Q4_Validation_Base!B:B,G290,Q4_Validation_Base!C:C,H290)/J290</f>
        <v>1.2857142857142858</v>
      </c>
      <c r="Q290" s="5" t="str">
        <f t="shared" si="38"/>
        <v>PASS</v>
      </c>
      <c r="R290" s="5">
        <f>Q4_SQL_Error_Card_Repetition!O289</f>
        <v>21.428599999999999</v>
      </c>
      <c r="S290" s="8">
        <f t="shared" si="39"/>
        <v>21.428571428571427</v>
      </c>
      <c r="T290" s="5" t="str">
        <f t="shared" si="40"/>
        <v>PASS</v>
      </c>
      <c r="U290" s="5">
        <f>Q4_SQL_Error_Card_Repetition!Q289</f>
        <v>5.5556000000000001</v>
      </c>
      <c r="V290" s="8">
        <f>_xlfn.MAXIFS(Q4_Validation_Base!F:F,Q4_Validation_Base!A:A,F290,Q4_Validation_Base!B:B,G290,Q4_Validation_Base!C:C,H290)/SUMIFS(Q4_Validation_Base!F:F,Q4_Validation_Base!A:A,F290,Q4_Validation_Base!B:B,G290,Q4_Validation_Base!C:C,H290)*100</f>
        <v>5.5555555555555554</v>
      </c>
      <c r="W290" s="5" t="str">
        <f t="shared" si="41"/>
        <v>PASS</v>
      </c>
      <c r="X290" s="5" t="str">
        <f>Q4_SQL_Error_Card_Repetition!R289</f>
        <v>low-repeat</v>
      </c>
      <c r="Y290" s="5" t="str">
        <f t="shared" si="42"/>
        <v>low-repeat</v>
      </c>
      <c r="Z290" s="5" t="str">
        <f t="shared" si="43"/>
        <v>PASS</v>
      </c>
    </row>
    <row r="291" spans="6:26">
      <c r="F291" s="5">
        <f>Q4_SQL_Error_Card_Repetition!A290</f>
        <v>4900</v>
      </c>
      <c r="G291" s="5">
        <f>Q4_SQL_Error_Card_Repetition!E290</f>
        <v>4</v>
      </c>
      <c r="H291" s="5" t="str">
        <f>Q4_SQL_Error_Card_Repetition!F290</f>
        <v>Chip Transaction</v>
      </c>
      <c r="I291" s="5">
        <f>Q4_SQL_Error_Card_Repetition!K290</f>
        <v>35</v>
      </c>
      <c r="J291" s="5">
        <f>COUNTIFS(Q4_Validation_Base!A:A,F291,Q4_Validation_Base!B:B,G291,Q4_Validation_Base!C:C,H291)</f>
        <v>35</v>
      </c>
      <c r="K291" s="5" t="str">
        <f t="shared" si="36"/>
        <v>PASS</v>
      </c>
      <c r="L291" s="5">
        <f>Q4_SQL_Error_Card_Repetition!M290</f>
        <v>7</v>
      </c>
      <c r="M291" s="1">
        <f>COUNTIFS(Q4_Validation_Base!A:A,F291,Q4_Validation_Base!B:B,G291,Q4_Validation_Base!C:C,H291,Q4_Validation_Base!F:F,"&gt;=2")</f>
        <v>7</v>
      </c>
      <c r="N291" s="5" t="str">
        <f t="shared" si="37"/>
        <v>PASS</v>
      </c>
      <c r="O291" s="6">
        <f>Q4_SQL_Error_Card_Repetition!N290</f>
        <v>1.2857000000000001</v>
      </c>
      <c r="P291" s="15">
        <f>SUMIFS(Q4_Validation_Base!F:F,Q4_Validation_Base!A:A,F291,Q4_Validation_Base!B:B,G291,Q4_Validation_Base!C:C,H291)/J291</f>
        <v>1.2857142857142858</v>
      </c>
      <c r="Q291" s="5" t="str">
        <f t="shared" si="38"/>
        <v>PASS</v>
      </c>
      <c r="R291" s="5">
        <f>Q4_SQL_Error_Card_Repetition!O290</f>
        <v>20</v>
      </c>
      <c r="S291" s="8">
        <f t="shared" si="39"/>
        <v>20</v>
      </c>
      <c r="T291" s="5" t="str">
        <f t="shared" si="40"/>
        <v>PASS</v>
      </c>
      <c r="U291" s="5">
        <f>Q4_SQL_Error_Card_Repetition!Q290</f>
        <v>8.8888999999999996</v>
      </c>
      <c r="V291" s="8">
        <f>_xlfn.MAXIFS(Q4_Validation_Base!F:F,Q4_Validation_Base!A:A,F291,Q4_Validation_Base!B:B,G291,Q4_Validation_Base!C:C,H291)/SUMIFS(Q4_Validation_Base!F:F,Q4_Validation_Base!A:A,F291,Q4_Validation_Base!B:B,G291,Q4_Validation_Base!C:C,H291)*100</f>
        <v>8.8888888888888893</v>
      </c>
      <c r="W291" s="5" t="str">
        <f t="shared" si="41"/>
        <v>PASS</v>
      </c>
      <c r="X291" s="5" t="str">
        <f>Q4_SQL_Error_Card_Repetition!R290</f>
        <v>low-repeat</v>
      </c>
      <c r="Y291" s="5" t="str">
        <f t="shared" si="42"/>
        <v>low-repeat</v>
      </c>
      <c r="Z291" s="5" t="str">
        <f t="shared" si="43"/>
        <v>PASS</v>
      </c>
    </row>
    <row r="292" spans="6:26">
      <c r="F292" s="5">
        <f>Q4_SQL_Error_Card_Repetition!A291</f>
        <v>5311</v>
      </c>
      <c r="G292" s="5">
        <f>Q4_SQL_Error_Card_Repetition!E291</f>
        <v>22</v>
      </c>
      <c r="H292" s="5" t="str">
        <f>Q4_SQL_Error_Card_Repetition!F291</f>
        <v>Online Transaction</v>
      </c>
      <c r="I292" s="5">
        <f>Q4_SQL_Error_Card_Repetition!K291</f>
        <v>67</v>
      </c>
      <c r="J292" s="5">
        <f>COUNTIFS(Q4_Validation_Base!A:A,F292,Q4_Validation_Base!B:B,G292,Q4_Validation_Base!C:C,H292)</f>
        <v>67</v>
      </c>
      <c r="K292" s="5" t="str">
        <f t="shared" si="36"/>
        <v>PASS</v>
      </c>
      <c r="L292" s="5">
        <f>Q4_SQL_Error_Card_Repetition!M291</f>
        <v>13</v>
      </c>
      <c r="M292" s="1">
        <f>COUNTIFS(Q4_Validation_Base!A:A,F292,Q4_Validation_Base!B:B,G292,Q4_Validation_Base!C:C,H292,Q4_Validation_Base!F:F,"&gt;=2")</f>
        <v>13</v>
      </c>
      <c r="N292" s="5" t="str">
        <f t="shared" si="37"/>
        <v>PASS</v>
      </c>
      <c r="O292" s="6">
        <f>Q4_SQL_Error_Card_Repetition!N291</f>
        <v>1.2836000000000001</v>
      </c>
      <c r="P292" s="15">
        <f>SUMIFS(Q4_Validation_Base!F:F,Q4_Validation_Base!A:A,F292,Q4_Validation_Base!B:B,G292,Q4_Validation_Base!C:C,H292)/J292</f>
        <v>1.2835820895522387</v>
      </c>
      <c r="Q292" s="5" t="str">
        <f t="shared" si="38"/>
        <v>PASS</v>
      </c>
      <c r="R292" s="5">
        <f>Q4_SQL_Error_Card_Repetition!O291</f>
        <v>19.402999999999999</v>
      </c>
      <c r="S292" s="8">
        <f t="shared" si="39"/>
        <v>19.402985074626866</v>
      </c>
      <c r="T292" s="5" t="str">
        <f t="shared" si="40"/>
        <v>PASS</v>
      </c>
      <c r="U292" s="5">
        <f>Q4_SQL_Error_Card_Repetition!Q291</f>
        <v>6.9767000000000001</v>
      </c>
      <c r="V292" s="8">
        <f>_xlfn.MAXIFS(Q4_Validation_Base!F:F,Q4_Validation_Base!A:A,F292,Q4_Validation_Base!B:B,G292,Q4_Validation_Base!C:C,H292)/SUMIFS(Q4_Validation_Base!F:F,Q4_Validation_Base!A:A,F292,Q4_Validation_Base!B:B,G292,Q4_Validation_Base!C:C,H292)*100</f>
        <v>6.9767441860465116</v>
      </c>
      <c r="W292" s="5" t="str">
        <f t="shared" si="41"/>
        <v>PASS</v>
      </c>
      <c r="X292" s="5" t="str">
        <f>Q4_SQL_Error_Card_Repetition!R291</f>
        <v>low-repeat</v>
      </c>
      <c r="Y292" s="5" t="str">
        <f t="shared" si="42"/>
        <v>low-repeat</v>
      </c>
      <c r="Z292" s="5" t="str">
        <f t="shared" si="43"/>
        <v>PASS</v>
      </c>
    </row>
    <row r="293" spans="6:26">
      <c r="F293" s="5">
        <f>Q4_SQL_Error_Card_Repetition!A292</f>
        <v>7349</v>
      </c>
      <c r="G293" s="5">
        <f>Q4_SQL_Error_Card_Repetition!E292</f>
        <v>3</v>
      </c>
      <c r="H293" s="5" t="str">
        <f>Q4_SQL_Error_Card_Repetition!F292</f>
        <v>Online Transaction</v>
      </c>
      <c r="I293" s="5">
        <f>Q4_SQL_Error_Card_Repetition!K292</f>
        <v>18</v>
      </c>
      <c r="J293" s="5">
        <f>COUNTIFS(Q4_Validation_Base!A:A,F293,Q4_Validation_Base!B:B,G293,Q4_Validation_Base!C:C,H293)</f>
        <v>18</v>
      </c>
      <c r="K293" s="5" t="str">
        <f t="shared" si="36"/>
        <v>PASS</v>
      </c>
      <c r="L293" s="5">
        <f>Q4_SQL_Error_Card_Repetition!M292</f>
        <v>4</v>
      </c>
      <c r="M293" s="1">
        <f>COUNTIFS(Q4_Validation_Base!A:A,F293,Q4_Validation_Base!B:B,G293,Q4_Validation_Base!C:C,H293,Q4_Validation_Base!F:F,"&gt;=2")</f>
        <v>4</v>
      </c>
      <c r="N293" s="5" t="str">
        <f t="shared" si="37"/>
        <v>PASS</v>
      </c>
      <c r="O293" s="6">
        <f>Q4_SQL_Error_Card_Repetition!N292</f>
        <v>1.2778</v>
      </c>
      <c r="P293" s="15">
        <f>SUMIFS(Q4_Validation_Base!F:F,Q4_Validation_Base!A:A,F293,Q4_Validation_Base!B:B,G293,Q4_Validation_Base!C:C,H293)/J293</f>
        <v>1.2777777777777777</v>
      </c>
      <c r="Q293" s="5" t="str">
        <f t="shared" si="38"/>
        <v>PASS</v>
      </c>
      <c r="R293" s="5">
        <f>Q4_SQL_Error_Card_Repetition!O292</f>
        <v>22.222200000000001</v>
      </c>
      <c r="S293" s="8">
        <f t="shared" si="39"/>
        <v>22.222222222222221</v>
      </c>
      <c r="T293" s="5" t="str">
        <f t="shared" si="40"/>
        <v>PASS</v>
      </c>
      <c r="U293" s="5">
        <f>Q4_SQL_Error_Card_Repetition!Q292</f>
        <v>13.0435</v>
      </c>
      <c r="V293" s="8">
        <f>_xlfn.MAXIFS(Q4_Validation_Base!F:F,Q4_Validation_Base!A:A,F293,Q4_Validation_Base!B:B,G293,Q4_Validation_Base!C:C,H293)/SUMIFS(Q4_Validation_Base!F:F,Q4_Validation_Base!A:A,F293,Q4_Validation_Base!B:B,G293,Q4_Validation_Base!C:C,H293)*100</f>
        <v>13.043478260869565</v>
      </c>
      <c r="W293" s="5" t="str">
        <f t="shared" si="41"/>
        <v>PASS</v>
      </c>
      <c r="X293" s="5" t="str">
        <f>Q4_SQL_Error_Card_Repetition!R292</f>
        <v>low-repeat</v>
      </c>
      <c r="Y293" s="5" t="str">
        <f t="shared" si="42"/>
        <v>low-repeat</v>
      </c>
      <c r="Z293" s="5" t="str">
        <f t="shared" si="43"/>
        <v>PASS</v>
      </c>
    </row>
    <row r="294" spans="6:26">
      <c r="F294" s="5">
        <f>Q4_SQL_Error_Card_Repetition!A293</f>
        <v>4899</v>
      </c>
      <c r="G294" s="5">
        <f>Q4_SQL_Error_Card_Repetition!E293</f>
        <v>6</v>
      </c>
      <c r="H294" s="5" t="str">
        <f>Q4_SQL_Error_Card_Repetition!F293</f>
        <v>Online Transaction</v>
      </c>
      <c r="I294" s="5">
        <f>Q4_SQL_Error_Card_Repetition!K293</f>
        <v>44</v>
      </c>
      <c r="J294" s="5">
        <f>COUNTIFS(Q4_Validation_Base!A:A,F294,Q4_Validation_Base!B:B,G294,Q4_Validation_Base!C:C,H294)</f>
        <v>44</v>
      </c>
      <c r="K294" s="5" t="str">
        <f t="shared" si="36"/>
        <v>PASS</v>
      </c>
      <c r="L294" s="5">
        <f>Q4_SQL_Error_Card_Repetition!M293</f>
        <v>7</v>
      </c>
      <c r="M294" s="1">
        <f>COUNTIFS(Q4_Validation_Base!A:A,F294,Q4_Validation_Base!B:B,G294,Q4_Validation_Base!C:C,H294,Q4_Validation_Base!F:F,"&gt;=2")</f>
        <v>7</v>
      </c>
      <c r="N294" s="5" t="str">
        <f t="shared" si="37"/>
        <v>PASS</v>
      </c>
      <c r="O294" s="6">
        <f>Q4_SQL_Error_Card_Repetition!N293</f>
        <v>1.2726999999999999</v>
      </c>
      <c r="P294" s="15">
        <f>SUMIFS(Q4_Validation_Base!F:F,Q4_Validation_Base!A:A,F294,Q4_Validation_Base!B:B,G294,Q4_Validation_Base!C:C,H294)/J294</f>
        <v>1.2727272727272727</v>
      </c>
      <c r="Q294" s="5" t="str">
        <f t="shared" si="38"/>
        <v>PASS</v>
      </c>
      <c r="R294" s="5">
        <f>Q4_SQL_Error_Card_Repetition!O293</f>
        <v>15.9091</v>
      </c>
      <c r="S294" s="8">
        <f t="shared" si="39"/>
        <v>15.909090909090908</v>
      </c>
      <c r="T294" s="5" t="str">
        <f t="shared" si="40"/>
        <v>PASS</v>
      </c>
      <c r="U294" s="5">
        <f>Q4_SQL_Error_Card_Repetition!Q293</f>
        <v>7.1429</v>
      </c>
      <c r="V294" s="8">
        <f>_xlfn.MAXIFS(Q4_Validation_Base!F:F,Q4_Validation_Base!A:A,F294,Q4_Validation_Base!B:B,G294,Q4_Validation_Base!C:C,H294)/SUMIFS(Q4_Validation_Base!F:F,Q4_Validation_Base!A:A,F294,Q4_Validation_Base!B:B,G294,Q4_Validation_Base!C:C,H294)*100</f>
        <v>7.1428571428571423</v>
      </c>
      <c r="W294" s="5" t="str">
        <f t="shared" si="41"/>
        <v>PASS</v>
      </c>
      <c r="X294" s="5" t="str">
        <f>Q4_SQL_Error_Card_Repetition!R293</f>
        <v>low-repeat</v>
      </c>
      <c r="Y294" s="5" t="str">
        <f t="shared" si="42"/>
        <v>low-repeat</v>
      </c>
      <c r="Z294" s="5" t="str">
        <f t="shared" si="43"/>
        <v>PASS</v>
      </c>
    </row>
    <row r="295" spans="6:26">
      <c r="F295" s="5">
        <f>Q4_SQL_Error_Card_Repetition!A294</f>
        <v>5311</v>
      </c>
      <c r="G295" s="5">
        <f>Q4_SQL_Error_Card_Repetition!E294</f>
        <v>12</v>
      </c>
      <c r="H295" s="5" t="str">
        <f>Q4_SQL_Error_Card_Repetition!F294</f>
        <v>Online Transaction</v>
      </c>
      <c r="I295" s="5">
        <f>Q4_SQL_Error_Card_Repetition!K294</f>
        <v>179</v>
      </c>
      <c r="J295" s="5">
        <f>COUNTIFS(Q4_Validation_Base!A:A,F295,Q4_Validation_Base!B:B,G295,Q4_Validation_Base!C:C,H295)</f>
        <v>179</v>
      </c>
      <c r="K295" s="5" t="str">
        <f t="shared" si="36"/>
        <v>PASS</v>
      </c>
      <c r="L295" s="5">
        <f>Q4_SQL_Error_Card_Repetition!M294</f>
        <v>30</v>
      </c>
      <c r="M295" s="1">
        <f>COUNTIFS(Q4_Validation_Base!A:A,F295,Q4_Validation_Base!B:B,G295,Q4_Validation_Base!C:C,H295,Q4_Validation_Base!F:F,"&gt;=2")</f>
        <v>30</v>
      </c>
      <c r="N295" s="5" t="str">
        <f t="shared" si="37"/>
        <v>PASS</v>
      </c>
      <c r="O295" s="6">
        <f>Q4_SQL_Error_Card_Repetition!N294</f>
        <v>1.2682</v>
      </c>
      <c r="P295" s="15">
        <f>SUMIFS(Q4_Validation_Base!F:F,Q4_Validation_Base!A:A,F295,Q4_Validation_Base!B:B,G295,Q4_Validation_Base!C:C,H295)/J295</f>
        <v>1.2681564245810055</v>
      </c>
      <c r="Q295" s="5" t="str">
        <f t="shared" si="38"/>
        <v>PASS</v>
      </c>
      <c r="R295" s="5">
        <f>Q4_SQL_Error_Card_Repetition!O294</f>
        <v>16.759799999999998</v>
      </c>
      <c r="S295" s="8">
        <f t="shared" si="39"/>
        <v>16.759776536312849</v>
      </c>
      <c r="T295" s="5" t="str">
        <f t="shared" si="40"/>
        <v>PASS</v>
      </c>
      <c r="U295" s="5">
        <f>Q4_SQL_Error_Card_Repetition!Q294</f>
        <v>2.6432000000000002</v>
      </c>
      <c r="V295" s="8">
        <f>_xlfn.MAXIFS(Q4_Validation_Base!F:F,Q4_Validation_Base!A:A,F295,Q4_Validation_Base!B:B,G295,Q4_Validation_Base!C:C,H295)/SUMIFS(Q4_Validation_Base!F:F,Q4_Validation_Base!A:A,F295,Q4_Validation_Base!B:B,G295,Q4_Validation_Base!C:C,H295)*100</f>
        <v>2.643171806167401</v>
      </c>
      <c r="W295" s="5" t="str">
        <f t="shared" si="41"/>
        <v>PASS</v>
      </c>
      <c r="X295" s="5" t="str">
        <f>Q4_SQL_Error_Card_Repetition!R294</f>
        <v>low-repeat</v>
      </c>
      <c r="Y295" s="5" t="str">
        <f t="shared" si="42"/>
        <v>low-repeat</v>
      </c>
      <c r="Z295" s="5" t="str">
        <f t="shared" si="43"/>
        <v>PASS</v>
      </c>
    </row>
    <row r="296" spans="6:26">
      <c r="F296" s="5">
        <f>Q4_SQL_Error_Card_Repetition!A295</f>
        <v>5651</v>
      </c>
      <c r="G296" s="5">
        <f>Q4_SQL_Error_Card_Repetition!E295</f>
        <v>14</v>
      </c>
      <c r="H296" s="5" t="str">
        <f>Q4_SQL_Error_Card_Repetition!F295</f>
        <v>Online Transaction</v>
      </c>
      <c r="I296" s="5">
        <f>Q4_SQL_Error_Card_Repetition!K295</f>
        <v>15</v>
      </c>
      <c r="J296" s="5">
        <f>COUNTIFS(Q4_Validation_Base!A:A,F296,Q4_Validation_Base!B:B,G296,Q4_Validation_Base!C:C,H296)</f>
        <v>15</v>
      </c>
      <c r="K296" s="5" t="str">
        <f t="shared" si="36"/>
        <v>PASS</v>
      </c>
      <c r="L296" s="5">
        <f>Q4_SQL_Error_Card_Repetition!M295</f>
        <v>4</v>
      </c>
      <c r="M296" s="1">
        <f>COUNTIFS(Q4_Validation_Base!A:A,F296,Q4_Validation_Base!B:B,G296,Q4_Validation_Base!C:C,H296,Q4_Validation_Base!F:F,"&gt;=2")</f>
        <v>4</v>
      </c>
      <c r="N296" s="5" t="str">
        <f t="shared" si="37"/>
        <v>PASS</v>
      </c>
      <c r="O296" s="6">
        <f>Q4_SQL_Error_Card_Repetition!N295</f>
        <v>1.2666999999999999</v>
      </c>
      <c r="P296" s="15">
        <f>SUMIFS(Q4_Validation_Base!F:F,Q4_Validation_Base!A:A,F296,Q4_Validation_Base!B:B,G296,Q4_Validation_Base!C:C,H296)/J296</f>
        <v>1.2666666666666666</v>
      </c>
      <c r="Q296" s="5" t="str">
        <f t="shared" si="38"/>
        <v>PASS</v>
      </c>
      <c r="R296" s="5">
        <f>Q4_SQL_Error_Card_Repetition!O295</f>
        <v>26.666699999999999</v>
      </c>
      <c r="S296" s="8">
        <f t="shared" si="39"/>
        <v>26.666666666666668</v>
      </c>
      <c r="T296" s="5" t="str">
        <f t="shared" si="40"/>
        <v>PASS</v>
      </c>
      <c r="U296" s="5">
        <f>Q4_SQL_Error_Card_Repetition!Q295</f>
        <v>10.526300000000001</v>
      </c>
      <c r="V296" s="8">
        <f>_xlfn.MAXIFS(Q4_Validation_Base!F:F,Q4_Validation_Base!A:A,F296,Q4_Validation_Base!B:B,G296,Q4_Validation_Base!C:C,H296)/SUMIFS(Q4_Validation_Base!F:F,Q4_Validation_Base!A:A,F296,Q4_Validation_Base!B:B,G296,Q4_Validation_Base!C:C,H296)*100</f>
        <v>10.526315789473683</v>
      </c>
      <c r="W296" s="5" t="str">
        <f t="shared" si="41"/>
        <v>PASS</v>
      </c>
      <c r="X296" s="5" t="str">
        <f>Q4_SQL_Error_Card_Repetition!R295</f>
        <v>low-repeat</v>
      </c>
      <c r="Y296" s="5" t="str">
        <f t="shared" si="42"/>
        <v>low-repeat</v>
      </c>
      <c r="Z296" s="5" t="str">
        <f t="shared" si="43"/>
        <v>PASS</v>
      </c>
    </row>
    <row r="297" spans="6:26">
      <c r="F297" s="5">
        <f>Q4_SQL_Error_Card_Repetition!A296</f>
        <v>6300</v>
      </c>
      <c r="G297" s="5">
        <f>Q4_SQL_Error_Card_Repetition!E296</f>
        <v>13</v>
      </c>
      <c r="H297" s="5" t="str">
        <f>Q4_SQL_Error_Card_Repetition!F296</f>
        <v>Chip Transaction</v>
      </c>
      <c r="I297" s="5">
        <f>Q4_SQL_Error_Card_Repetition!K296</f>
        <v>15</v>
      </c>
      <c r="J297" s="5">
        <f>COUNTIFS(Q4_Validation_Base!A:A,F297,Q4_Validation_Base!B:B,G297,Q4_Validation_Base!C:C,H297)</f>
        <v>15</v>
      </c>
      <c r="K297" s="5" t="str">
        <f t="shared" si="36"/>
        <v>PASS</v>
      </c>
      <c r="L297" s="5">
        <f>Q4_SQL_Error_Card_Repetition!M296</f>
        <v>4</v>
      </c>
      <c r="M297" s="1">
        <f>COUNTIFS(Q4_Validation_Base!A:A,F297,Q4_Validation_Base!B:B,G297,Q4_Validation_Base!C:C,H297,Q4_Validation_Base!F:F,"&gt;=2")</f>
        <v>4</v>
      </c>
      <c r="N297" s="5" t="str">
        <f t="shared" si="37"/>
        <v>PASS</v>
      </c>
      <c r="O297" s="6">
        <f>Q4_SQL_Error_Card_Repetition!N296</f>
        <v>1.2666999999999999</v>
      </c>
      <c r="P297" s="15">
        <f>SUMIFS(Q4_Validation_Base!F:F,Q4_Validation_Base!A:A,F297,Q4_Validation_Base!B:B,G297,Q4_Validation_Base!C:C,H297)/J297</f>
        <v>1.2666666666666666</v>
      </c>
      <c r="Q297" s="5" t="str">
        <f t="shared" si="38"/>
        <v>PASS</v>
      </c>
      <c r="R297" s="5">
        <f>Q4_SQL_Error_Card_Repetition!O296</f>
        <v>26.666699999999999</v>
      </c>
      <c r="S297" s="8">
        <f t="shared" si="39"/>
        <v>26.666666666666668</v>
      </c>
      <c r="T297" s="5" t="str">
        <f t="shared" si="40"/>
        <v>PASS</v>
      </c>
      <c r="U297" s="5">
        <f>Q4_SQL_Error_Card_Repetition!Q296</f>
        <v>10.526300000000001</v>
      </c>
      <c r="V297" s="8">
        <f>_xlfn.MAXIFS(Q4_Validation_Base!F:F,Q4_Validation_Base!A:A,F297,Q4_Validation_Base!B:B,G297,Q4_Validation_Base!C:C,H297)/SUMIFS(Q4_Validation_Base!F:F,Q4_Validation_Base!A:A,F297,Q4_Validation_Base!B:B,G297,Q4_Validation_Base!C:C,H297)*100</f>
        <v>10.526315789473683</v>
      </c>
      <c r="W297" s="5" t="str">
        <f t="shared" si="41"/>
        <v>PASS</v>
      </c>
      <c r="X297" s="5" t="str">
        <f>Q4_SQL_Error_Card_Repetition!R296</f>
        <v>low-repeat</v>
      </c>
      <c r="Y297" s="5" t="str">
        <f t="shared" si="42"/>
        <v>low-repeat</v>
      </c>
      <c r="Z297" s="5" t="str">
        <f t="shared" si="43"/>
        <v>PASS</v>
      </c>
    </row>
    <row r="298" spans="6:26">
      <c r="F298" s="5">
        <f>Q4_SQL_Error_Card_Repetition!A297</f>
        <v>7349</v>
      </c>
      <c r="G298" s="5">
        <f>Q4_SQL_Error_Card_Repetition!E297</f>
        <v>18</v>
      </c>
      <c r="H298" s="5" t="str">
        <f>Q4_SQL_Error_Card_Repetition!F297</f>
        <v>Online Transaction</v>
      </c>
      <c r="I298" s="5">
        <f>Q4_SQL_Error_Card_Repetition!K297</f>
        <v>15</v>
      </c>
      <c r="J298" s="5">
        <f>COUNTIFS(Q4_Validation_Base!A:A,F298,Q4_Validation_Base!B:B,G298,Q4_Validation_Base!C:C,H298)</f>
        <v>15</v>
      </c>
      <c r="K298" s="5" t="str">
        <f t="shared" si="36"/>
        <v>PASS</v>
      </c>
      <c r="L298" s="5">
        <f>Q4_SQL_Error_Card_Repetition!M297</f>
        <v>3</v>
      </c>
      <c r="M298" s="1">
        <f>COUNTIFS(Q4_Validation_Base!A:A,F298,Q4_Validation_Base!B:B,G298,Q4_Validation_Base!C:C,H298,Q4_Validation_Base!F:F,"&gt;=2")</f>
        <v>3</v>
      </c>
      <c r="N298" s="5" t="str">
        <f t="shared" si="37"/>
        <v>PASS</v>
      </c>
      <c r="O298" s="6">
        <f>Q4_SQL_Error_Card_Repetition!N297</f>
        <v>1.2666999999999999</v>
      </c>
      <c r="P298" s="15">
        <f>SUMIFS(Q4_Validation_Base!F:F,Q4_Validation_Base!A:A,F298,Q4_Validation_Base!B:B,G298,Q4_Validation_Base!C:C,H298)/J298</f>
        <v>1.2666666666666666</v>
      </c>
      <c r="Q298" s="5" t="str">
        <f t="shared" si="38"/>
        <v>PASS</v>
      </c>
      <c r="R298" s="5">
        <f>Q4_SQL_Error_Card_Repetition!O297</f>
        <v>20</v>
      </c>
      <c r="S298" s="8">
        <f t="shared" si="39"/>
        <v>20</v>
      </c>
      <c r="T298" s="5" t="str">
        <f t="shared" si="40"/>
        <v>PASS</v>
      </c>
      <c r="U298" s="5">
        <f>Q4_SQL_Error_Card_Repetition!Q297</f>
        <v>15.7895</v>
      </c>
      <c r="V298" s="8">
        <f>_xlfn.MAXIFS(Q4_Validation_Base!F:F,Q4_Validation_Base!A:A,F298,Q4_Validation_Base!B:B,G298,Q4_Validation_Base!C:C,H298)/SUMIFS(Q4_Validation_Base!F:F,Q4_Validation_Base!A:A,F298,Q4_Validation_Base!B:B,G298,Q4_Validation_Base!C:C,H298)*100</f>
        <v>15.789473684210526</v>
      </c>
      <c r="W298" s="5" t="str">
        <f t="shared" si="41"/>
        <v>PASS</v>
      </c>
      <c r="X298" s="5" t="str">
        <f>Q4_SQL_Error_Card_Repetition!R297</f>
        <v>low-repeat</v>
      </c>
      <c r="Y298" s="5" t="str">
        <f t="shared" si="42"/>
        <v>low-repeat</v>
      </c>
      <c r="Z298" s="5" t="str">
        <f t="shared" si="43"/>
        <v>PASS</v>
      </c>
    </row>
    <row r="299" spans="6:26">
      <c r="F299" s="5">
        <f>Q4_SQL_Error_Card_Repetition!A298</f>
        <v>7995</v>
      </c>
      <c r="G299" s="5">
        <f>Q4_SQL_Error_Card_Repetition!E298</f>
        <v>10</v>
      </c>
      <c r="H299" s="5" t="str">
        <f>Q4_SQL_Error_Card_Repetition!F298</f>
        <v>Swipe Transaction</v>
      </c>
      <c r="I299" s="5">
        <f>Q4_SQL_Error_Card_Repetition!K298</f>
        <v>15</v>
      </c>
      <c r="J299" s="5">
        <f>COUNTIFS(Q4_Validation_Base!A:A,F299,Q4_Validation_Base!B:B,G299,Q4_Validation_Base!C:C,H299)</f>
        <v>15</v>
      </c>
      <c r="K299" s="5" t="str">
        <f t="shared" si="36"/>
        <v>PASS</v>
      </c>
      <c r="L299" s="5">
        <f>Q4_SQL_Error_Card_Repetition!M298</f>
        <v>3</v>
      </c>
      <c r="M299" s="1">
        <f>COUNTIFS(Q4_Validation_Base!A:A,F299,Q4_Validation_Base!B:B,G299,Q4_Validation_Base!C:C,H299,Q4_Validation_Base!F:F,"&gt;=2")</f>
        <v>3</v>
      </c>
      <c r="N299" s="5" t="str">
        <f t="shared" si="37"/>
        <v>PASS</v>
      </c>
      <c r="O299" s="6">
        <f>Q4_SQL_Error_Card_Repetition!N298</f>
        <v>1.2666999999999999</v>
      </c>
      <c r="P299" s="15">
        <f>SUMIFS(Q4_Validation_Base!F:F,Q4_Validation_Base!A:A,F299,Q4_Validation_Base!B:B,G299,Q4_Validation_Base!C:C,H299)/J299</f>
        <v>1.2666666666666666</v>
      </c>
      <c r="Q299" s="5" t="str">
        <f t="shared" si="38"/>
        <v>PASS</v>
      </c>
      <c r="R299" s="5">
        <f>Q4_SQL_Error_Card_Repetition!O298</f>
        <v>20</v>
      </c>
      <c r="S299" s="8">
        <f t="shared" si="39"/>
        <v>20</v>
      </c>
      <c r="T299" s="5" t="str">
        <f t="shared" si="40"/>
        <v>PASS</v>
      </c>
      <c r="U299" s="5">
        <f>Q4_SQL_Error_Card_Repetition!Q298</f>
        <v>15.7895</v>
      </c>
      <c r="V299" s="8">
        <f>_xlfn.MAXIFS(Q4_Validation_Base!F:F,Q4_Validation_Base!A:A,F299,Q4_Validation_Base!B:B,G299,Q4_Validation_Base!C:C,H299)/SUMIFS(Q4_Validation_Base!F:F,Q4_Validation_Base!A:A,F299,Q4_Validation_Base!B:B,G299,Q4_Validation_Base!C:C,H299)*100</f>
        <v>15.789473684210526</v>
      </c>
      <c r="W299" s="5" t="str">
        <f t="shared" si="41"/>
        <v>PASS</v>
      </c>
      <c r="X299" s="5" t="str">
        <f>Q4_SQL_Error_Card_Repetition!R298</f>
        <v>low-repeat</v>
      </c>
      <c r="Y299" s="5" t="str">
        <f t="shared" si="42"/>
        <v>low-repeat</v>
      </c>
      <c r="Z299" s="5" t="str">
        <f t="shared" si="43"/>
        <v>PASS</v>
      </c>
    </row>
    <row r="300" spans="6:26">
      <c r="F300" s="5">
        <f>Q4_SQL_Error_Card_Repetition!A299</f>
        <v>6300</v>
      </c>
      <c r="G300" s="5">
        <f>Q4_SQL_Error_Card_Repetition!E299</f>
        <v>16</v>
      </c>
      <c r="H300" s="5" t="str">
        <f>Q4_SQL_Error_Card_Repetition!F299</f>
        <v>Online Transaction</v>
      </c>
      <c r="I300" s="5">
        <f>Q4_SQL_Error_Card_Repetition!K299</f>
        <v>30</v>
      </c>
      <c r="J300" s="5">
        <f>COUNTIFS(Q4_Validation_Base!A:A,F300,Q4_Validation_Base!B:B,G300,Q4_Validation_Base!C:C,H300)</f>
        <v>30</v>
      </c>
      <c r="K300" s="5" t="str">
        <f t="shared" si="36"/>
        <v>PASS</v>
      </c>
      <c r="L300" s="5">
        <f>Q4_SQL_Error_Card_Repetition!M299</f>
        <v>6</v>
      </c>
      <c r="M300" s="1">
        <f>COUNTIFS(Q4_Validation_Base!A:A,F300,Q4_Validation_Base!B:B,G300,Q4_Validation_Base!C:C,H300,Q4_Validation_Base!F:F,"&gt;=2")</f>
        <v>6</v>
      </c>
      <c r="N300" s="5" t="str">
        <f t="shared" si="37"/>
        <v>PASS</v>
      </c>
      <c r="O300" s="6">
        <f>Q4_SQL_Error_Card_Repetition!N299</f>
        <v>1.2666999999999999</v>
      </c>
      <c r="P300" s="15">
        <f>SUMIFS(Q4_Validation_Base!F:F,Q4_Validation_Base!A:A,F300,Q4_Validation_Base!B:B,G300,Q4_Validation_Base!C:C,H300)/J300</f>
        <v>1.2666666666666666</v>
      </c>
      <c r="Q300" s="5" t="str">
        <f t="shared" si="38"/>
        <v>PASS</v>
      </c>
      <c r="R300" s="5">
        <f>Q4_SQL_Error_Card_Repetition!O299</f>
        <v>20</v>
      </c>
      <c r="S300" s="8">
        <f t="shared" si="39"/>
        <v>20</v>
      </c>
      <c r="T300" s="5" t="str">
        <f t="shared" si="40"/>
        <v>PASS</v>
      </c>
      <c r="U300" s="5">
        <f>Q4_SQL_Error_Card_Repetition!Q299</f>
        <v>7.8947000000000003</v>
      </c>
      <c r="V300" s="8">
        <f>_xlfn.MAXIFS(Q4_Validation_Base!F:F,Q4_Validation_Base!A:A,F300,Q4_Validation_Base!B:B,G300,Q4_Validation_Base!C:C,H300)/SUMIFS(Q4_Validation_Base!F:F,Q4_Validation_Base!A:A,F300,Q4_Validation_Base!B:B,G300,Q4_Validation_Base!C:C,H300)*100</f>
        <v>7.8947368421052628</v>
      </c>
      <c r="W300" s="5" t="str">
        <f t="shared" si="41"/>
        <v>PASS</v>
      </c>
      <c r="X300" s="5" t="str">
        <f>Q4_SQL_Error_Card_Repetition!R299</f>
        <v>low-repeat</v>
      </c>
      <c r="Y300" s="5" t="str">
        <f t="shared" si="42"/>
        <v>low-repeat</v>
      </c>
      <c r="Z300" s="5" t="str">
        <f t="shared" si="43"/>
        <v>PASS</v>
      </c>
    </row>
    <row r="301" spans="6:26">
      <c r="F301" s="5">
        <f>Q4_SQL_Error_Card_Repetition!A300</f>
        <v>4899</v>
      </c>
      <c r="G301" s="5">
        <f>Q4_SQL_Error_Card_Repetition!E300</f>
        <v>18</v>
      </c>
      <c r="H301" s="5" t="str">
        <f>Q4_SQL_Error_Card_Repetition!F300</f>
        <v>Online Transaction</v>
      </c>
      <c r="I301" s="5">
        <f>Q4_SQL_Error_Card_Repetition!K300</f>
        <v>30</v>
      </c>
      <c r="J301" s="5">
        <f>COUNTIFS(Q4_Validation_Base!A:A,F301,Q4_Validation_Base!B:B,G301,Q4_Validation_Base!C:C,H301)</f>
        <v>30</v>
      </c>
      <c r="K301" s="5" t="str">
        <f t="shared" si="36"/>
        <v>PASS</v>
      </c>
      <c r="L301" s="5">
        <f>Q4_SQL_Error_Card_Repetition!M300</f>
        <v>5</v>
      </c>
      <c r="M301" s="1">
        <f>COUNTIFS(Q4_Validation_Base!A:A,F301,Q4_Validation_Base!B:B,G301,Q4_Validation_Base!C:C,H301,Q4_Validation_Base!F:F,"&gt;=2")</f>
        <v>5</v>
      </c>
      <c r="N301" s="5" t="str">
        <f t="shared" si="37"/>
        <v>PASS</v>
      </c>
      <c r="O301" s="6">
        <f>Q4_SQL_Error_Card_Repetition!N300</f>
        <v>1.2666999999999999</v>
      </c>
      <c r="P301" s="15">
        <f>SUMIFS(Q4_Validation_Base!F:F,Q4_Validation_Base!A:A,F301,Q4_Validation_Base!B:B,G301,Q4_Validation_Base!C:C,H301)/J301</f>
        <v>1.2666666666666666</v>
      </c>
      <c r="Q301" s="5" t="str">
        <f t="shared" si="38"/>
        <v>PASS</v>
      </c>
      <c r="R301" s="5">
        <f>Q4_SQL_Error_Card_Repetition!O300</f>
        <v>16.666699999999999</v>
      </c>
      <c r="S301" s="8">
        <f t="shared" si="39"/>
        <v>16.666666666666664</v>
      </c>
      <c r="T301" s="5" t="str">
        <f t="shared" si="40"/>
        <v>PASS</v>
      </c>
      <c r="U301" s="5">
        <f>Q4_SQL_Error_Card_Repetition!Q300</f>
        <v>10.526300000000001</v>
      </c>
      <c r="V301" s="8">
        <f>_xlfn.MAXIFS(Q4_Validation_Base!F:F,Q4_Validation_Base!A:A,F301,Q4_Validation_Base!B:B,G301,Q4_Validation_Base!C:C,H301)/SUMIFS(Q4_Validation_Base!F:F,Q4_Validation_Base!A:A,F301,Q4_Validation_Base!B:B,G301,Q4_Validation_Base!C:C,H301)*100</f>
        <v>10.526315789473683</v>
      </c>
      <c r="W301" s="5" t="str">
        <f t="shared" si="41"/>
        <v>PASS</v>
      </c>
      <c r="X301" s="5" t="str">
        <f>Q4_SQL_Error_Card_Repetition!R300</f>
        <v>low-repeat</v>
      </c>
      <c r="Y301" s="5" t="str">
        <f t="shared" si="42"/>
        <v>low-repeat</v>
      </c>
      <c r="Z301" s="5" t="str">
        <f t="shared" si="43"/>
        <v>PASS</v>
      </c>
    </row>
    <row r="302" spans="6:26">
      <c r="F302" s="5">
        <f>Q4_SQL_Error_Card_Repetition!A301</f>
        <v>5970</v>
      </c>
      <c r="G302" s="5">
        <f>Q4_SQL_Error_Card_Repetition!E301</f>
        <v>20</v>
      </c>
      <c r="H302" s="5" t="str">
        <f>Q4_SQL_Error_Card_Repetition!F301</f>
        <v>Chip Transaction</v>
      </c>
      <c r="I302" s="5">
        <f>Q4_SQL_Error_Card_Repetition!K301</f>
        <v>15</v>
      </c>
      <c r="J302" s="5">
        <f>COUNTIFS(Q4_Validation_Base!A:A,F302,Q4_Validation_Base!B:B,G302,Q4_Validation_Base!C:C,H302)</f>
        <v>15</v>
      </c>
      <c r="K302" s="5" t="str">
        <f t="shared" si="36"/>
        <v>PASS</v>
      </c>
      <c r="L302" s="5">
        <f>Q4_SQL_Error_Card_Repetition!M301</f>
        <v>2</v>
      </c>
      <c r="M302" s="1">
        <f>COUNTIFS(Q4_Validation_Base!A:A,F302,Q4_Validation_Base!B:B,G302,Q4_Validation_Base!C:C,H302,Q4_Validation_Base!F:F,"&gt;=2")</f>
        <v>2</v>
      </c>
      <c r="N302" s="5" t="str">
        <f t="shared" si="37"/>
        <v>PASS</v>
      </c>
      <c r="O302" s="6">
        <f>Q4_SQL_Error_Card_Repetition!N301</f>
        <v>1.2666999999999999</v>
      </c>
      <c r="P302" s="15">
        <f>SUMIFS(Q4_Validation_Base!F:F,Q4_Validation_Base!A:A,F302,Q4_Validation_Base!B:B,G302,Q4_Validation_Base!C:C,H302)/J302</f>
        <v>1.2666666666666666</v>
      </c>
      <c r="Q302" s="5" t="str">
        <f t="shared" si="38"/>
        <v>PASS</v>
      </c>
      <c r="R302" s="5">
        <f>Q4_SQL_Error_Card_Repetition!O301</f>
        <v>13.333299999999999</v>
      </c>
      <c r="S302" s="8">
        <f t="shared" si="39"/>
        <v>13.333333333333334</v>
      </c>
      <c r="T302" s="5" t="str">
        <f t="shared" si="40"/>
        <v>PASS</v>
      </c>
      <c r="U302" s="5">
        <f>Q4_SQL_Error_Card_Repetition!Q301</f>
        <v>21.052600000000002</v>
      </c>
      <c r="V302" s="8">
        <f>_xlfn.MAXIFS(Q4_Validation_Base!F:F,Q4_Validation_Base!A:A,F302,Q4_Validation_Base!B:B,G302,Q4_Validation_Base!C:C,H302)/SUMIFS(Q4_Validation_Base!F:F,Q4_Validation_Base!A:A,F302,Q4_Validation_Base!B:B,G302,Q4_Validation_Base!C:C,H302)*100</f>
        <v>21.052631578947366</v>
      </c>
      <c r="W302" s="5" t="str">
        <f t="shared" si="41"/>
        <v>PASS</v>
      </c>
      <c r="X302" s="5" t="str">
        <f>Q4_SQL_Error_Card_Repetition!R301</f>
        <v>low-repeat</v>
      </c>
      <c r="Y302" s="5" t="str">
        <f t="shared" si="42"/>
        <v>low-repeat</v>
      </c>
      <c r="Z302" s="5" t="str">
        <f t="shared" si="43"/>
        <v>PASS</v>
      </c>
    </row>
    <row r="303" spans="6:26">
      <c r="F303" s="5">
        <f>Q4_SQL_Error_Card_Repetition!A302</f>
        <v>7349</v>
      </c>
      <c r="G303" s="5">
        <f>Q4_SQL_Error_Card_Repetition!E302</f>
        <v>14</v>
      </c>
      <c r="H303" s="5" t="str">
        <f>Q4_SQL_Error_Card_Repetition!F302</f>
        <v>Online Transaction</v>
      </c>
      <c r="I303" s="5">
        <f>Q4_SQL_Error_Card_Repetition!K302</f>
        <v>34</v>
      </c>
      <c r="J303" s="5">
        <f>COUNTIFS(Q4_Validation_Base!A:A,F303,Q4_Validation_Base!B:B,G303,Q4_Validation_Base!C:C,H303)</f>
        <v>34</v>
      </c>
      <c r="K303" s="5" t="str">
        <f t="shared" si="36"/>
        <v>PASS</v>
      </c>
      <c r="L303" s="5">
        <f>Q4_SQL_Error_Card_Repetition!M302</f>
        <v>6</v>
      </c>
      <c r="M303" s="1">
        <f>COUNTIFS(Q4_Validation_Base!A:A,F303,Q4_Validation_Base!B:B,G303,Q4_Validation_Base!C:C,H303,Q4_Validation_Base!F:F,"&gt;=2")</f>
        <v>6</v>
      </c>
      <c r="N303" s="5" t="str">
        <f t="shared" si="37"/>
        <v>PASS</v>
      </c>
      <c r="O303" s="6">
        <f>Q4_SQL_Error_Card_Repetition!N302</f>
        <v>1.2646999999999999</v>
      </c>
      <c r="P303" s="15">
        <f>SUMIFS(Q4_Validation_Base!F:F,Q4_Validation_Base!A:A,F303,Q4_Validation_Base!B:B,G303,Q4_Validation_Base!C:C,H303)/J303</f>
        <v>1.2647058823529411</v>
      </c>
      <c r="Q303" s="5" t="str">
        <f t="shared" si="38"/>
        <v>PASS</v>
      </c>
      <c r="R303" s="5">
        <f>Q4_SQL_Error_Card_Repetition!O302</f>
        <v>17.647099999999998</v>
      </c>
      <c r="S303" s="8">
        <f t="shared" si="39"/>
        <v>17.647058823529413</v>
      </c>
      <c r="T303" s="5" t="str">
        <f t="shared" si="40"/>
        <v>PASS</v>
      </c>
      <c r="U303" s="5">
        <f>Q4_SQL_Error_Card_Repetition!Q302</f>
        <v>6.9767000000000001</v>
      </c>
      <c r="V303" s="8">
        <f>_xlfn.MAXIFS(Q4_Validation_Base!F:F,Q4_Validation_Base!A:A,F303,Q4_Validation_Base!B:B,G303,Q4_Validation_Base!C:C,H303)/SUMIFS(Q4_Validation_Base!F:F,Q4_Validation_Base!A:A,F303,Q4_Validation_Base!B:B,G303,Q4_Validation_Base!C:C,H303)*100</f>
        <v>6.9767441860465116</v>
      </c>
      <c r="W303" s="5" t="str">
        <f t="shared" si="41"/>
        <v>PASS</v>
      </c>
      <c r="X303" s="5" t="str">
        <f>Q4_SQL_Error_Card_Repetition!R302</f>
        <v>low-repeat</v>
      </c>
      <c r="Y303" s="5" t="str">
        <f t="shared" si="42"/>
        <v>low-repeat</v>
      </c>
      <c r="Z303" s="5" t="str">
        <f t="shared" si="43"/>
        <v>PASS</v>
      </c>
    </row>
    <row r="304" spans="6:26">
      <c r="F304" s="5">
        <f>Q4_SQL_Error_Card_Repetition!A303</f>
        <v>5311</v>
      </c>
      <c r="G304" s="5">
        <f>Q4_SQL_Error_Card_Repetition!E303</f>
        <v>1</v>
      </c>
      <c r="H304" s="5" t="str">
        <f>Q4_SQL_Error_Card_Repetition!F303</f>
        <v>Online Transaction</v>
      </c>
      <c r="I304" s="5">
        <f>Q4_SQL_Error_Card_Repetition!K303</f>
        <v>31</v>
      </c>
      <c r="J304" s="5">
        <f>COUNTIFS(Q4_Validation_Base!A:A,F304,Q4_Validation_Base!B:B,G304,Q4_Validation_Base!C:C,H304)</f>
        <v>31</v>
      </c>
      <c r="K304" s="5" t="str">
        <f t="shared" si="36"/>
        <v>PASS</v>
      </c>
      <c r="L304" s="5">
        <f>Q4_SQL_Error_Card_Repetition!M303</f>
        <v>5</v>
      </c>
      <c r="M304" s="1">
        <f>COUNTIFS(Q4_Validation_Base!A:A,F304,Q4_Validation_Base!B:B,G304,Q4_Validation_Base!C:C,H304,Q4_Validation_Base!F:F,"&gt;=2")</f>
        <v>5</v>
      </c>
      <c r="N304" s="5" t="str">
        <f t="shared" si="37"/>
        <v>PASS</v>
      </c>
      <c r="O304" s="6">
        <f>Q4_SQL_Error_Card_Repetition!N303</f>
        <v>1.2581</v>
      </c>
      <c r="P304" s="15">
        <f>SUMIFS(Q4_Validation_Base!F:F,Q4_Validation_Base!A:A,F304,Q4_Validation_Base!B:B,G304,Q4_Validation_Base!C:C,H304)/J304</f>
        <v>1.2580645161290323</v>
      </c>
      <c r="Q304" s="5" t="str">
        <f t="shared" si="38"/>
        <v>PASS</v>
      </c>
      <c r="R304" s="5">
        <f>Q4_SQL_Error_Card_Repetition!O303</f>
        <v>16.129000000000001</v>
      </c>
      <c r="S304" s="8">
        <f t="shared" si="39"/>
        <v>16.129032258064516</v>
      </c>
      <c r="T304" s="5" t="str">
        <f t="shared" si="40"/>
        <v>PASS</v>
      </c>
      <c r="U304" s="5">
        <f>Q4_SQL_Error_Card_Repetition!Q303</f>
        <v>10.256399999999999</v>
      </c>
      <c r="V304" s="8">
        <f>_xlfn.MAXIFS(Q4_Validation_Base!F:F,Q4_Validation_Base!A:A,F304,Q4_Validation_Base!B:B,G304,Q4_Validation_Base!C:C,H304)/SUMIFS(Q4_Validation_Base!F:F,Q4_Validation_Base!A:A,F304,Q4_Validation_Base!B:B,G304,Q4_Validation_Base!C:C,H304)*100</f>
        <v>10.256410256410255</v>
      </c>
      <c r="W304" s="5" t="str">
        <f t="shared" si="41"/>
        <v>PASS</v>
      </c>
      <c r="X304" s="5" t="str">
        <f>Q4_SQL_Error_Card_Repetition!R303</f>
        <v>low-repeat</v>
      </c>
      <c r="Y304" s="5" t="str">
        <f t="shared" si="42"/>
        <v>low-repeat</v>
      </c>
      <c r="Z304" s="5" t="str">
        <f t="shared" si="43"/>
        <v>PASS</v>
      </c>
    </row>
    <row r="305" spans="6:26">
      <c r="F305" s="5">
        <f>Q4_SQL_Error_Card_Repetition!A304</f>
        <v>4814</v>
      </c>
      <c r="G305" s="5">
        <f>Q4_SQL_Error_Card_Repetition!E304</f>
        <v>16</v>
      </c>
      <c r="H305" s="5" t="str">
        <f>Q4_SQL_Error_Card_Repetition!F304</f>
        <v>Chip Transaction</v>
      </c>
      <c r="I305" s="5">
        <f>Q4_SQL_Error_Card_Repetition!K304</f>
        <v>43</v>
      </c>
      <c r="J305" s="5">
        <f>COUNTIFS(Q4_Validation_Base!A:A,F305,Q4_Validation_Base!B:B,G305,Q4_Validation_Base!C:C,H305)</f>
        <v>43</v>
      </c>
      <c r="K305" s="5" t="str">
        <f t="shared" si="36"/>
        <v>PASS</v>
      </c>
      <c r="L305" s="5">
        <f>Q4_SQL_Error_Card_Repetition!M304</f>
        <v>9</v>
      </c>
      <c r="M305" s="1">
        <f>COUNTIFS(Q4_Validation_Base!A:A,F305,Q4_Validation_Base!B:B,G305,Q4_Validation_Base!C:C,H305,Q4_Validation_Base!F:F,"&gt;=2")</f>
        <v>9</v>
      </c>
      <c r="N305" s="5" t="str">
        <f t="shared" si="37"/>
        <v>PASS</v>
      </c>
      <c r="O305" s="6">
        <f>Q4_SQL_Error_Card_Repetition!N304</f>
        <v>1.2558</v>
      </c>
      <c r="P305" s="15">
        <f>SUMIFS(Q4_Validation_Base!F:F,Q4_Validation_Base!A:A,F305,Q4_Validation_Base!B:B,G305,Q4_Validation_Base!C:C,H305)/J305</f>
        <v>1.2558139534883721</v>
      </c>
      <c r="Q305" s="5" t="str">
        <f t="shared" si="38"/>
        <v>PASS</v>
      </c>
      <c r="R305" s="5">
        <f>Q4_SQL_Error_Card_Repetition!O304</f>
        <v>20.930199999999999</v>
      </c>
      <c r="S305" s="8">
        <f t="shared" si="39"/>
        <v>20.930232558139537</v>
      </c>
      <c r="T305" s="5" t="str">
        <f t="shared" si="40"/>
        <v>PASS</v>
      </c>
      <c r="U305" s="5">
        <f>Q4_SQL_Error_Card_Repetition!Q304</f>
        <v>5.5556000000000001</v>
      </c>
      <c r="V305" s="8">
        <f>_xlfn.MAXIFS(Q4_Validation_Base!F:F,Q4_Validation_Base!A:A,F305,Q4_Validation_Base!B:B,G305,Q4_Validation_Base!C:C,H305)/SUMIFS(Q4_Validation_Base!F:F,Q4_Validation_Base!A:A,F305,Q4_Validation_Base!B:B,G305,Q4_Validation_Base!C:C,H305)*100</f>
        <v>5.5555555555555554</v>
      </c>
      <c r="W305" s="5" t="str">
        <f t="shared" si="41"/>
        <v>PASS</v>
      </c>
      <c r="X305" s="5" t="str">
        <f>Q4_SQL_Error_Card_Repetition!R304</f>
        <v>low-repeat</v>
      </c>
      <c r="Y305" s="5" t="str">
        <f t="shared" si="42"/>
        <v>low-repeat</v>
      </c>
      <c r="Z305" s="5" t="str">
        <f t="shared" si="43"/>
        <v>PASS</v>
      </c>
    </row>
    <row r="306" spans="6:26">
      <c r="F306" s="5">
        <f>Q4_SQL_Error_Card_Repetition!A305</f>
        <v>4900</v>
      </c>
      <c r="G306" s="5">
        <f>Q4_SQL_Error_Card_Repetition!E305</f>
        <v>0</v>
      </c>
      <c r="H306" s="5" t="str">
        <f>Q4_SQL_Error_Card_Repetition!F305</f>
        <v>Chip Transaction</v>
      </c>
      <c r="I306" s="5">
        <f>Q4_SQL_Error_Card_Repetition!K305</f>
        <v>36</v>
      </c>
      <c r="J306" s="5">
        <f>COUNTIFS(Q4_Validation_Base!A:A,F306,Q4_Validation_Base!B:B,G306,Q4_Validation_Base!C:C,H306)</f>
        <v>36</v>
      </c>
      <c r="K306" s="5" t="str">
        <f t="shared" si="36"/>
        <v>PASS</v>
      </c>
      <c r="L306" s="5">
        <f>Q4_SQL_Error_Card_Repetition!M305</f>
        <v>5</v>
      </c>
      <c r="M306" s="1">
        <f>COUNTIFS(Q4_Validation_Base!A:A,F306,Q4_Validation_Base!B:B,G306,Q4_Validation_Base!C:C,H306,Q4_Validation_Base!F:F,"&gt;=2")</f>
        <v>5</v>
      </c>
      <c r="N306" s="5" t="str">
        <f t="shared" si="37"/>
        <v>PASS</v>
      </c>
      <c r="O306" s="6">
        <f>Q4_SQL_Error_Card_Repetition!N305</f>
        <v>1.25</v>
      </c>
      <c r="P306" s="15">
        <f>SUMIFS(Q4_Validation_Base!F:F,Q4_Validation_Base!A:A,F306,Q4_Validation_Base!B:B,G306,Q4_Validation_Base!C:C,H306)/J306</f>
        <v>1.25</v>
      </c>
      <c r="Q306" s="5" t="str">
        <f t="shared" si="38"/>
        <v>PASS</v>
      </c>
      <c r="R306" s="5">
        <f>Q4_SQL_Error_Card_Repetition!O305</f>
        <v>13.8889</v>
      </c>
      <c r="S306" s="8">
        <f t="shared" si="39"/>
        <v>13.888888888888889</v>
      </c>
      <c r="T306" s="5" t="str">
        <f t="shared" si="40"/>
        <v>PASS</v>
      </c>
      <c r="U306" s="5">
        <f>Q4_SQL_Error_Card_Repetition!Q305</f>
        <v>8.8888999999999996</v>
      </c>
      <c r="V306" s="8">
        <f>_xlfn.MAXIFS(Q4_Validation_Base!F:F,Q4_Validation_Base!A:A,F306,Q4_Validation_Base!B:B,G306,Q4_Validation_Base!C:C,H306)/SUMIFS(Q4_Validation_Base!F:F,Q4_Validation_Base!A:A,F306,Q4_Validation_Base!B:B,G306,Q4_Validation_Base!C:C,H306)*100</f>
        <v>8.8888888888888893</v>
      </c>
      <c r="W306" s="5" t="str">
        <f t="shared" si="41"/>
        <v>PASS</v>
      </c>
      <c r="X306" s="5" t="str">
        <f>Q4_SQL_Error_Card_Repetition!R305</f>
        <v>low-repeat</v>
      </c>
      <c r="Y306" s="5" t="str">
        <f t="shared" si="42"/>
        <v>low-repeat</v>
      </c>
      <c r="Z306" s="5" t="str">
        <f t="shared" si="43"/>
        <v>PASS</v>
      </c>
    </row>
    <row r="307" spans="6:26">
      <c r="F307" s="5">
        <f>Q4_SQL_Error_Card_Repetition!A306</f>
        <v>8043</v>
      </c>
      <c r="G307" s="5">
        <f>Q4_SQL_Error_Card_Repetition!E306</f>
        <v>15</v>
      </c>
      <c r="H307" s="5" t="str">
        <f>Q4_SQL_Error_Card_Repetition!F306</f>
        <v>Swipe Transaction</v>
      </c>
      <c r="I307" s="5">
        <f>Q4_SQL_Error_Card_Repetition!K306</f>
        <v>16</v>
      </c>
      <c r="J307" s="5">
        <f>COUNTIFS(Q4_Validation_Base!A:A,F307,Q4_Validation_Base!B:B,G307,Q4_Validation_Base!C:C,H307)</f>
        <v>16</v>
      </c>
      <c r="K307" s="5" t="str">
        <f t="shared" si="36"/>
        <v>PASS</v>
      </c>
      <c r="L307" s="5">
        <f>Q4_SQL_Error_Card_Repetition!M306</f>
        <v>2</v>
      </c>
      <c r="M307" s="1">
        <f>COUNTIFS(Q4_Validation_Base!A:A,F307,Q4_Validation_Base!B:B,G307,Q4_Validation_Base!C:C,H307,Q4_Validation_Base!F:F,"&gt;=2")</f>
        <v>2</v>
      </c>
      <c r="N307" s="5" t="str">
        <f t="shared" si="37"/>
        <v>PASS</v>
      </c>
      <c r="O307" s="6">
        <f>Q4_SQL_Error_Card_Repetition!N306</f>
        <v>1.25</v>
      </c>
      <c r="P307" s="15">
        <f>SUMIFS(Q4_Validation_Base!F:F,Q4_Validation_Base!A:A,F307,Q4_Validation_Base!B:B,G307,Q4_Validation_Base!C:C,H307)/J307</f>
        <v>1.25</v>
      </c>
      <c r="Q307" s="5" t="str">
        <f t="shared" si="38"/>
        <v>PASS</v>
      </c>
      <c r="R307" s="5">
        <f>Q4_SQL_Error_Card_Repetition!O306</f>
        <v>12.5</v>
      </c>
      <c r="S307" s="8">
        <f t="shared" si="39"/>
        <v>12.5</v>
      </c>
      <c r="T307" s="5" t="str">
        <f t="shared" si="40"/>
        <v>PASS</v>
      </c>
      <c r="U307" s="5">
        <f>Q4_SQL_Error_Card_Repetition!Q306</f>
        <v>20</v>
      </c>
      <c r="V307" s="8">
        <f>_xlfn.MAXIFS(Q4_Validation_Base!F:F,Q4_Validation_Base!A:A,F307,Q4_Validation_Base!B:B,G307,Q4_Validation_Base!C:C,H307)/SUMIFS(Q4_Validation_Base!F:F,Q4_Validation_Base!A:A,F307,Q4_Validation_Base!B:B,G307,Q4_Validation_Base!C:C,H307)*100</f>
        <v>20</v>
      </c>
      <c r="W307" s="5" t="str">
        <f t="shared" si="41"/>
        <v>PASS</v>
      </c>
      <c r="X307" s="5" t="str">
        <f>Q4_SQL_Error_Card_Repetition!R306</f>
        <v>low-repeat</v>
      </c>
      <c r="Y307" s="5" t="str">
        <f t="shared" si="42"/>
        <v>low-repeat</v>
      </c>
      <c r="Z307" s="5" t="str">
        <f t="shared" si="43"/>
        <v>PASS</v>
      </c>
    </row>
    <row r="308" spans="6:26">
      <c r="F308" s="5">
        <f>Q4_SQL_Error_Card_Repetition!A307</f>
        <v>4814</v>
      </c>
      <c r="G308" s="5">
        <f>Q4_SQL_Error_Card_Repetition!E307</f>
        <v>19</v>
      </c>
      <c r="H308" s="5" t="str">
        <f>Q4_SQL_Error_Card_Repetition!F307</f>
        <v>Swipe Transaction</v>
      </c>
      <c r="I308" s="5">
        <f>Q4_SQL_Error_Card_Repetition!K307</f>
        <v>41</v>
      </c>
      <c r="J308" s="5">
        <f>COUNTIFS(Q4_Validation_Base!A:A,F308,Q4_Validation_Base!B:B,G308,Q4_Validation_Base!C:C,H308)</f>
        <v>41</v>
      </c>
      <c r="K308" s="5" t="str">
        <f t="shared" si="36"/>
        <v>PASS</v>
      </c>
      <c r="L308" s="5">
        <f>Q4_SQL_Error_Card_Repetition!M307</f>
        <v>8</v>
      </c>
      <c r="M308" s="1">
        <f>COUNTIFS(Q4_Validation_Base!A:A,F308,Q4_Validation_Base!B:B,G308,Q4_Validation_Base!C:C,H308,Q4_Validation_Base!F:F,"&gt;=2")</f>
        <v>8</v>
      </c>
      <c r="N308" s="5" t="str">
        <f t="shared" si="37"/>
        <v>PASS</v>
      </c>
      <c r="O308" s="6">
        <f>Q4_SQL_Error_Card_Repetition!N307</f>
        <v>1.2439</v>
      </c>
      <c r="P308" s="15">
        <f>SUMIFS(Q4_Validation_Base!F:F,Q4_Validation_Base!A:A,F308,Q4_Validation_Base!B:B,G308,Q4_Validation_Base!C:C,H308)/J308</f>
        <v>1.2439024390243902</v>
      </c>
      <c r="Q308" s="5" t="str">
        <f t="shared" si="38"/>
        <v>PASS</v>
      </c>
      <c r="R308" s="5">
        <f>Q4_SQL_Error_Card_Repetition!O307</f>
        <v>19.5122</v>
      </c>
      <c r="S308" s="8">
        <f t="shared" si="39"/>
        <v>19.512195121951219</v>
      </c>
      <c r="T308" s="5" t="str">
        <f t="shared" si="40"/>
        <v>PASS</v>
      </c>
      <c r="U308" s="5">
        <f>Q4_SQL_Error_Card_Repetition!Q307</f>
        <v>5.8823999999999996</v>
      </c>
      <c r="V308" s="8">
        <f>_xlfn.MAXIFS(Q4_Validation_Base!F:F,Q4_Validation_Base!A:A,F308,Q4_Validation_Base!B:B,G308,Q4_Validation_Base!C:C,H308)/SUMIFS(Q4_Validation_Base!F:F,Q4_Validation_Base!A:A,F308,Q4_Validation_Base!B:B,G308,Q4_Validation_Base!C:C,H308)*100</f>
        <v>5.8823529411764701</v>
      </c>
      <c r="W308" s="5" t="str">
        <f t="shared" si="41"/>
        <v>PASS</v>
      </c>
      <c r="X308" s="5" t="str">
        <f>Q4_SQL_Error_Card_Repetition!R307</f>
        <v>low-repeat</v>
      </c>
      <c r="Y308" s="5" t="str">
        <f t="shared" si="42"/>
        <v>low-repeat</v>
      </c>
      <c r="Z308" s="5" t="str">
        <f t="shared" si="43"/>
        <v>PASS</v>
      </c>
    </row>
    <row r="309" spans="6:26">
      <c r="F309" s="5">
        <f>Q4_SQL_Error_Card_Repetition!A308</f>
        <v>4899</v>
      </c>
      <c r="G309" s="5">
        <f>Q4_SQL_Error_Card_Repetition!E308</f>
        <v>17</v>
      </c>
      <c r="H309" s="5" t="str">
        <f>Q4_SQL_Error_Card_Repetition!F308</f>
        <v>Online Transaction</v>
      </c>
      <c r="I309" s="5">
        <f>Q4_SQL_Error_Card_Repetition!K308</f>
        <v>37</v>
      </c>
      <c r="J309" s="5">
        <f>COUNTIFS(Q4_Validation_Base!A:A,F309,Q4_Validation_Base!B:B,G309,Q4_Validation_Base!C:C,H309)</f>
        <v>37</v>
      </c>
      <c r="K309" s="5" t="str">
        <f t="shared" si="36"/>
        <v>PASS</v>
      </c>
      <c r="L309" s="5">
        <f>Q4_SQL_Error_Card_Repetition!M308</f>
        <v>6</v>
      </c>
      <c r="M309" s="1">
        <f>COUNTIFS(Q4_Validation_Base!A:A,F309,Q4_Validation_Base!B:B,G309,Q4_Validation_Base!C:C,H309,Q4_Validation_Base!F:F,"&gt;=2")</f>
        <v>6</v>
      </c>
      <c r="N309" s="5" t="str">
        <f t="shared" si="37"/>
        <v>PASS</v>
      </c>
      <c r="O309" s="6">
        <f>Q4_SQL_Error_Card_Repetition!N308</f>
        <v>1.2432000000000001</v>
      </c>
      <c r="P309" s="15">
        <f>SUMIFS(Q4_Validation_Base!F:F,Q4_Validation_Base!A:A,F309,Q4_Validation_Base!B:B,G309,Q4_Validation_Base!C:C,H309)/J309</f>
        <v>1.2432432432432432</v>
      </c>
      <c r="Q309" s="5" t="str">
        <f t="shared" si="38"/>
        <v>PASS</v>
      </c>
      <c r="R309" s="5">
        <f>Q4_SQL_Error_Card_Repetition!O308</f>
        <v>16.216200000000001</v>
      </c>
      <c r="S309" s="8">
        <f t="shared" si="39"/>
        <v>16.216216216216218</v>
      </c>
      <c r="T309" s="5" t="str">
        <f t="shared" si="40"/>
        <v>PASS</v>
      </c>
      <c r="U309" s="5">
        <f>Q4_SQL_Error_Card_Repetition!Q308</f>
        <v>6.5217000000000001</v>
      </c>
      <c r="V309" s="8">
        <f>_xlfn.MAXIFS(Q4_Validation_Base!F:F,Q4_Validation_Base!A:A,F309,Q4_Validation_Base!B:B,G309,Q4_Validation_Base!C:C,H309)/SUMIFS(Q4_Validation_Base!F:F,Q4_Validation_Base!A:A,F309,Q4_Validation_Base!B:B,G309,Q4_Validation_Base!C:C,H309)*100</f>
        <v>6.5217391304347823</v>
      </c>
      <c r="W309" s="5" t="str">
        <f t="shared" si="41"/>
        <v>PASS</v>
      </c>
      <c r="X309" s="5" t="str">
        <f>Q4_SQL_Error_Card_Repetition!R308</f>
        <v>low-repeat</v>
      </c>
      <c r="Y309" s="5" t="str">
        <f t="shared" si="42"/>
        <v>low-repeat</v>
      </c>
      <c r="Z309" s="5" t="str">
        <f t="shared" si="43"/>
        <v>PASS</v>
      </c>
    </row>
    <row r="310" spans="6:26">
      <c r="F310" s="5">
        <f>Q4_SQL_Error_Card_Repetition!A309</f>
        <v>4899</v>
      </c>
      <c r="G310" s="5">
        <f>Q4_SQL_Error_Card_Repetition!E309</f>
        <v>19</v>
      </c>
      <c r="H310" s="5" t="str">
        <f>Q4_SQL_Error_Card_Repetition!F309</f>
        <v>Online Transaction</v>
      </c>
      <c r="I310" s="5">
        <f>Q4_SQL_Error_Card_Repetition!K309</f>
        <v>29</v>
      </c>
      <c r="J310" s="5">
        <f>COUNTIFS(Q4_Validation_Base!A:A,F310,Q4_Validation_Base!B:B,G310,Q4_Validation_Base!C:C,H310)</f>
        <v>29</v>
      </c>
      <c r="K310" s="5" t="str">
        <f t="shared" si="36"/>
        <v>PASS</v>
      </c>
      <c r="L310" s="5">
        <f>Q4_SQL_Error_Card_Repetition!M309</f>
        <v>6</v>
      </c>
      <c r="M310" s="1">
        <f>COUNTIFS(Q4_Validation_Base!A:A,F310,Q4_Validation_Base!B:B,G310,Q4_Validation_Base!C:C,H310,Q4_Validation_Base!F:F,"&gt;=2")</f>
        <v>6</v>
      </c>
      <c r="N310" s="5" t="str">
        <f t="shared" si="37"/>
        <v>PASS</v>
      </c>
      <c r="O310" s="6">
        <f>Q4_SQL_Error_Card_Repetition!N309</f>
        <v>1.2414000000000001</v>
      </c>
      <c r="P310" s="15">
        <f>SUMIFS(Q4_Validation_Base!F:F,Q4_Validation_Base!A:A,F310,Q4_Validation_Base!B:B,G310,Q4_Validation_Base!C:C,H310)/J310</f>
        <v>1.2413793103448276</v>
      </c>
      <c r="Q310" s="5" t="str">
        <f t="shared" si="38"/>
        <v>PASS</v>
      </c>
      <c r="R310" s="5">
        <f>Q4_SQL_Error_Card_Repetition!O309</f>
        <v>20.689699999999998</v>
      </c>
      <c r="S310" s="8">
        <f t="shared" si="39"/>
        <v>20.689655172413794</v>
      </c>
      <c r="T310" s="5" t="str">
        <f t="shared" si="40"/>
        <v>PASS</v>
      </c>
      <c r="U310" s="5">
        <f>Q4_SQL_Error_Card_Repetition!Q309</f>
        <v>8.3332999999999995</v>
      </c>
      <c r="V310" s="8">
        <f>_xlfn.MAXIFS(Q4_Validation_Base!F:F,Q4_Validation_Base!A:A,F310,Q4_Validation_Base!B:B,G310,Q4_Validation_Base!C:C,H310)/SUMIFS(Q4_Validation_Base!F:F,Q4_Validation_Base!A:A,F310,Q4_Validation_Base!B:B,G310,Q4_Validation_Base!C:C,H310)*100</f>
        <v>8.3333333333333321</v>
      </c>
      <c r="W310" s="5" t="str">
        <f t="shared" si="41"/>
        <v>PASS</v>
      </c>
      <c r="X310" s="5" t="str">
        <f>Q4_SQL_Error_Card_Repetition!R309</f>
        <v>low-repeat</v>
      </c>
      <c r="Y310" s="5" t="str">
        <f t="shared" si="42"/>
        <v>low-repeat</v>
      </c>
      <c r="Z310" s="5" t="str">
        <f t="shared" si="43"/>
        <v>PASS</v>
      </c>
    </row>
    <row r="311" spans="6:26">
      <c r="F311" s="5">
        <f>Q4_SQL_Error_Card_Repetition!A310</f>
        <v>5655</v>
      </c>
      <c r="G311" s="5">
        <f>Q4_SQL_Error_Card_Repetition!E310</f>
        <v>11</v>
      </c>
      <c r="H311" s="5" t="str">
        <f>Q4_SQL_Error_Card_Repetition!F310</f>
        <v>Swipe Transaction</v>
      </c>
      <c r="I311" s="5">
        <f>Q4_SQL_Error_Card_Repetition!K310</f>
        <v>21</v>
      </c>
      <c r="J311" s="5">
        <f>COUNTIFS(Q4_Validation_Base!A:A,F311,Q4_Validation_Base!B:B,G311,Q4_Validation_Base!C:C,H311)</f>
        <v>21</v>
      </c>
      <c r="K311" s="5" t="str">
        <f t="shared" ref="K311:K374" si="44">IF(I311=J311,"PASS","FAIL")</f>
        <v>PASS</v>
      </c>
      <c r="L311" s="5">
        <f>Q4_SQL_Error_Card_Repetition!M310</f>
        <v>4</v>
      </c>
      <c r="M311" s="1">
        <f>COUNTIFS(Q4_Validation_Base!A:A,F311,Q4_Validation_Base!B:B,G311,Q4_Validation_Base!C:C,H311,Q4_Validation_Base!F:F,"&gt;=2")</f>
        <v>4</v>
      </c>
      <c r="N311" s="5" t="str">
        <f t="shared" si="37"/>
        <v>PASS</v>
      </c>
      <c r="O311" s="6">
        <f>Q4_SQL_Error_Card_Repetition!N310</f>
        <v>1.2381</v>
      </c>
      <c r="P311" s="15">
        <f>SUMIFS(Q4_Validation_Base!F:F,Q4_Validation_Base!A:A,F311,Q4_Validation_Base!B:B,G311,Q4_Validation_Base!C:C,H311)/J311</f>
        <v>1.2380952380952381</v>
      </c>
      <c r="Q311" s="5" t="str">
        <f t="shared" si="38"/>
        <v>PASS</v>
      </c>
      <c r="R311" s="5">
        <f>Q4_SQL_Error_Card_Repetition!O310</f>
        <v>19.047599999999999</v>
      </c>
      <c r="S311" s="8">
        <f t="shared" si="39"/>
        <v>19.047619047619047</v>
      </c>
      <c r="T311" s="5" t="str">
        <f t="shared" si="40"/>
        <v>PASS</v>
      </c>
      <c r="U311" s="5">
        <f>Q4_SQL_Error_Card_Repetition!Q310</f>
        <v>11.538500000000001</v>
      </c>
      <c r="V311" s="8">
        <f>_xlfn.MAXIFS(Q4_Validation_Base!F:F,Q4_Validation_Base!A:A,F311,Q4_Validation_Base!B:B,G311,Q4_Validation_Base!C:C,H311)/SUMIFS(Q4_Validation_Base!F:F,Q4_Validation_Base!A:A,F311,Q4_Validation_Base!B:B,G311,Q4_Validation_Base!C:C,H311)*100</f>
        <v>11.538461538461538</v>
      </c>
      <c r="W311" s="5" t="str">
        <f t="shared" si="41"/>
        <v>PASS</v>
      </c>
      <c r="X311" s="5" t="str">
        <f>Q4_SQL_Error_Card_Repetition!R310</f>
        <v>low-repeat</v>
      </c>
      <c r="Y311" s="5" t="str">
        <f t="shared" si="42"/>
        <v>low-repeat</v>
      </c>
      <c r="Z311" s="5" t="str">
        <f t="shared" si="43"/>
        <v>PASS</v>
      </c>
    </row>
    <row r="312" spans="6:26">
      <c r="F312" s="5">
        <f>Q4_SQL_Error_Card_Repetition!A311</f>
        <v>4814</v>
      </c>
      <c r="G312" s="5">
        <f>Q4_SQL_Error_Card_Repetition!E311</f>
        <v>2</v>
      </c>
      <c r="H312" s="5" t="str">
        <f>Q4_SQL_Error_Card_Repetition!F311</f>
        <v>Swipe Transaction</v>
      </c>
      <c r="I312" s="5">
        <f>Q4_SQL_Error_Card_Repetition!K311</f>
        <v>42</v>
      </c>
      <c r="J312" s="5">
        <f>COUNTIFS(Q4_Validation_Base!A:A,F312,Q4_Validation_Base!B:B,G312,Q4_Validation_Base!C:C,H312)</f>
        <v>42</v>
      </c>
      <c r="K312" s="5" t="str">
        <f t="shared" si="44"/>
        <v>PASS</v>
      </c>
      <c r="L312" s="5">
        <f>Q4_SQL_Error_Card_Repetition!M311</f>
        <v>7</v>
      </c>
      <c r="M312" s="1">
        <f>COUNTIFS(Q4_Validation_Base!A:A,F312,Q4_Validation_Base!B:B,G312,Q4_Validation_Base!C:C,H312,Q4_Validation_Base!F:F,"&gt;=2")</f>
        <v>7</v>
      </c>
      <c r="N312" s="5" t="str">
        <f t="shared" si="37"/>
        <v>PASS</v>
      </c>
      <c r="O312" s="6">
        <f>Q4_SQL_Error_Card_Repetition!N311</f>
        <v>1.2381</v>
      </c>
      <c r="P312" s="15">
        <f>SUMIFS(Q4_Validation_Base!F:F,Q4_Validation_Base!A:A,F312,Q4_Validation_Base!B:B,G312,Q4_Validation_Base!C:C,H312)/J312</f>
        <v>1.2380952380952381</v>
      </c>
      <c r="Q312" s="5" t="str">
        <f t="shared" si="38"/>
        <v>PASS</v>
      </c>
      <c r="R312" s="5">
        <f>Q4_SQL_Error_Card_Repetition!O311</f>
        <v>16.666699999999999</v>
      </c>
      <c r="S312" s="8">
        <f t="shared" si="39"/>
        <v>16.666666666666664</v>
      </c>
      <c r="T312" s="5" t="str">
        <f t="shared" si="40"/>
        <v>PASS</v>
      </c>
      <c r="U312" s="5">
        <f>Q4_SQL_Error_Card_Repetition!Q311</f>
        <v>7.6923000000000004</v>
      </c>
      <c r="V312" s="8">
        <f>_xlfn.MAXIFS(Q4_Validation_Base!F:F,Q4_Validation_Base!A:A,F312,Q4_Validation_Base!B:B,G312,Q4_Validation_Base!C:C,H312)/SUMIFS(Q4_Validation_Base!F:F,Q4_Validation_Base!A:A,F312,Q4_Validation_Base!B:B,G312,Q4_Validation_Base!C:C,H312)*100</f>
        <v>7.6923076923076925</v>
      </c>
      <c r="W312" s="5" t="str">
        <f t="shared" si="41"/>
        <v>PASS</v>
      </c>
      <c r="X312" s="5" t="str">
        <f>Q4_SQL_Error_Card_Repetition!R311</f>
        <v>low-repeat</v>
      </c>
      <c r="Y312" s="5" t="str">
        <f t="shared" si="42"/>
        <v>low-repeat</v>
      </c>
      <c r="Z312" s="5" t="str">
        <f t="shared" si="43"/>
        <v>PASS</v>
      </c>
    </row>
    <row r="313" spans="6:26">
      <c r="F313" s="5">
        <f>Q4_SQL_Error_Card_Repetition!A312</f>
        <v>6300</v>
      </c>
      <c r="G313" s="5">
        <f>Q4_SQL_Error_Card_Repetition!E312</f>
        <v>11</v>
      </c>
      <c r="H313" s="5" t="str">
        <f>Q4_SQL_Error_Card_Repetition!F312</f>
        <v>Online Transaction</v>
      </c>
      <c r="I313" s="5">
        <f>Q4_SQL_Error_Card_Repetition!K312</f>
        <v>55</v>
      </c>
      <c r="J313" s="5">
        <f>COUNTIFS(Q4_Validation_Base!A:A,F313,Q4_Validation_Base!B:B,G313,Q4_Validation_Base!C:C,H313)</f>
        <v>55</v>
      </c>
      <c r="K313" s="5" t="str">
        <f t="shared" si="44"/>
        <v>PASS</v>
      </c>
      <c r="L313" s="5">
        <f>Q4_SQL_Error_Card_Repetition!M312</f>
        <v>8</v>
      </c>
      <c r="M313" s="1">
        <f>COUNTIFS(Q4_Validation_Base!A:A,F313,Q4_Validation_Base!B:B,G313,Q4_Validation_Base!C:C,H313,Q4_Validation_Base!F:F,"&gt;=2")</f>
        <v>8</v>
      </c>
      <c r="N313" s="5" t="str">
        <f t="shared" si="37"/>
        <v>PASS</v>
      </c>
      <c r="O313" s="6">
        <f>Q4_SQL_Error_Card_Repetition!N312</f>
        <v>1.2363999999999999</v>
      </c>
      <c r="P313" s="15">
        <f>SUMIFS(Q4_Validation_Base!F:F,Q4_Validation_Base!A:A,F313,Q4_Validation_Base!B:B,G313,Q4_Validation_Base!C:C,H313)/J313</f>
        <v>1.2363636363636363</v>
      </c>
      <c r="Q313" s="5" t="str">
        <f t="shared" si="38"/>
        <v>PASS</v>
      </c>
      <c r="R313" s="5">
        <f>Q4_SQL_Error_Card_Repetition!O312</f>
        <v>14.545500000000001</v>
      </c>
      <c r="S313" s="8">
        <f t="shared" si="39"/>
        <v>14.545454545454545</v>
      </c>
      <c r="T313" s="5" t="str">
        <f t="shared" si="40"/>
        <v>PASS</v>
      </c>
      <c r="U313" s="5">
        <f>Q4_SQL_Error_Card_Repetition!Q312</f>
        <v>7.3529</v>
      </c>
      <c r="V313" s="8">
        <f>_xlfn.MAXIFS(Q4_Validation_Base!F:F,Q4_Validation_Base!A:A,F313,Q4_Validation_Base!B:B,G313,Q4_Validation_Base!C:C,H313)/SUMIFS(Q4_Validation_Base!F:F,Q4_Validation_Base!A:A,F313,Q4_Validation_Base!B:B,G313,Q4_Validation_Base!C:C,H313)*100</f>
        <v>7.3529411764705888</v>
      </c>
      <c r="W313" s="5" t="str">
        <f t="shared" si="41"/>
        <v>PASS</v>
      </c>
      <c r="X313" s="5" t="str">
        <f>Q4_SQL_Error_Card_Repetition!R312</f>
        <v>low-repeat</v>
      </c>
      <c r="Y313" s="5" t="str">
        <f t="shared" si="42"/>
        <v>low-repeat</v>
      </c>
      <c r="Z313" s="5" t="str">
        <f t="shared" si="43"/>
        <v>PASS</v>
      </c>
    </row>
    <row r="314" spans="6:26">
      <c r="F314" s="5">
        <f>Q4_SQL_Error_Card_Repetition!A313</f>
        <v>4814</v>
      </c>
      <c r="G314" s="5">
        <f>Q4_SQL_Error_Card_Repetition!E313</f>
        <v>14</v>
      </c>
      <c r="H314" s="5" t="str">
        <f>Q4_SQL_Error_Card_Repetition!F313</f>
        <v>Swipe Transaction</v>
      </c>
      <c r="I314" s="5">
        <f>Q4_SQL_Error_Card_Repetition!K313</f>
        <v>72</v>
      </c>
      <c r="J314" s="5">
        <f>COUNTIFS(Q4_Validation_Base!A:A,F314,Q4_Validation_Base!B:B,G314,Q4_Validation_Base!C:C,H314)</f>
        <v>72</v>
      </c>
      <c r="K314" s="5" t="str">
        <f t="shared" si="44"/>
        <v>PASS</v>
      </c>
      <c r="L314" s="5">
        <f>Q4_SQL_Error_Card_Repetition!M313</f>
        <v>11</v>
      </c>
      <c r="M314" s="1">
        <f>COUNTIFS(Q4_Validation_Base!A:A,F314,Q4_Validation_Base!B:B,G314,Q4_Validation_Base!C:C,H314,Q4_Validation_Base!F:F,"&gt;=2")</f>
        <v>11</v>
      </c>
      <c r="N314" s="5" t="str">
        <f t="shared" si="37"/>
        <v>PASS</v>
      </c>
      <c r="O314" s="6">
        <f>Q4_SQL_Error_Card_Repetition!N313</f>
        <v>1.2361</v>
      </c>
      <c r="P314" s="15">
        <f>SUMIFS(Q4_Validation_Base!F:F,Q4_Validation_Base!A:A,F314,Q4_Validation_Base!B:B,G314,Q4_Validation_Base!C:C,H314)/J314</f>
        <v>1.2361111111111112</v>
      </c>
      <c r="Q314" s="5" t="str">
        <f t="shared" si="38"/>
        <v>PASS</v>
      </c>
      <c r="R314" s="5">
        <f>Q4_SQL_Error_Card_Repetition!O313</f>
        <v>15.277799999999999</v>
      </c>
      <c r="S314" s="8">
        <f t="shared" si="39"/>
        <v>15.277777777777779</v>
      </c>
      <c r="T314" s="5" t="str">
        <f t="shared" si="40"/>
        <v>PASS</v>
      </c>
      <c r="U314" s="5">
        <f>Q4_SQL_Error_Card_Repetition!Q313</f>
        <v>6.7416</v>
      </c>
      <c r="V314" s="8">
        <f>_xlfn.MAXIFS(Q4_Validation_Base!F:F,Q4_Validation_Base!A:A,F314,Q4_Validation_Base!B:B,G314,Q4_Validation_Base!C:C,H314)/SUMIFS(Q4_Validation_Base!F:F,Q4_Validation_Base!A:A,F314,Q4_Validation_Base!B:B,G314,Q4_Validation_Base!C:C,H314)*100</f>
        <v>6.7415730337078648</v>
      </c>
      <c r="W314" s="5" t="str">
        <f t="shared" si="41"/>
        <v>PASS</v>
      </c>
      <c r="X314" s="5" t="str">
        <f>Q4_SQL_Error_Card_Repetition!R313</f>
        <v>low-repeat</v>
      </c>
      <c r="Y314" s="5" t="str">
        <f t="shared" si="42"/>
        <v>low-repeat</v>
      </c>
      <c r="Z314" s="5" t="str">
        <f t="shared" si="43"/>
        <v>PASS</v>
      </c>
    </row>
    <row r="315" spans="6:26">
      <c r="F315" s="5">
        <f>Q4_SQL_Error_Card_Repetition!A314</f>
        <v>5651</v>
      </c>
      <c r="G315" s="5">
        <f>Q4_SQL_Error_Card_Repetition!E314</f>
        <v>15</v>
      </c>
      <c r="H315" s="5" t="str">
        <f>Q4_SQL_Error_Card_Repetition!F314</f>
        <v>Chip Transaction</v>
      </c>
      <c r="I315" s="5">
        <f>Q4_SQL_Error_Card_Repetition!K314</f>
        <v>34</v>
      </c>
      <c r="J315" s="5">
        <f>COUNTIFS(Q4_Validation_Base!A:A,F315,Q4_Validation_Base!B:B,G315,Q4_Validation_Base!C:C,H315)</f>
        <v>34</v>
      </c>
      <c r="K315" s="5" t="str">
        <f t="shared" si="44"/>
        <v>PASS</v>
      </c>
      <c r="L315" s="5">
        <f>Q4_SQL_Error_Card_Repetition!M314</f>
        <v>6</v>
      </c>
      <c r="M315" s="1">
        <f>COUNTIFS(Q4_Validation_Base!A:A,F315,Q4_Validation_Base!B:B,G315,Q4_Validation_Base!C:C,H315,Q4_Validation_Base!F:F,"&gt;=2")</f>
        <v>6</v>
      </c>
      <c r="N315" s="5" t="str">
        <f t="shared" si="37"/>
        <v>PASS</v>
      </c>
      <c r="O315" s="6">
        <f>Q4_SQL_Error_Card_Repetition!N314</f>
        <v>1.2353000000000001</v>
      </c>
      <c r="P315" s="15">
        <f>SUMIFS(Q4_Validation_Base!F:F,Q4_Validation_Base!A:A,F315,Q4_Validation_Base!B:B,G315,Q4_Validation_Base!C:C,H315)/J315</f>
        <v>1.2352941176470589</v>
      </c>
      <c r="Q315" s="5" t="str">
        <f t="shared" si="38"/>
        <v>PASS</v>
      </c>
      <c r="R315" s="5">
        <f>Q4_SQL_Error_Card_Repetition!O314</f>
        <v>17.647099999999998</v>
      </c>
      <c r="S315" s="8">
        <f t="shared" si="39"/>
        <v>17.647058823529413</v>
      </c>
      <c r="T315" s="5" t="str">
        <f t="shared" si="40"/>
        <v>PASS</v>
      </c>
      <c r="U315" s="5">
        <f>Q4_SQL_Error_Card_Repetition!Q314</f>
        <v>9.5237999999999996</v>
      </c>
      <c r="V315" s="8">
        <f>_xlfn.MAXIFS(Q4_Validation_Base!F:F,Q4_Validation_Base!A:A,F315,Q4_Validation_Base!B:B,G315,Q4_Validation_Base!C:C,H315)/SUMIFS(Q4_Validation_Base!F:F,Q4_Validation_Base!A:A,F315,Q4_Validation_Base!B:B,G315,Q4_Validation_Base!C:C,H315)*100</f>
        <v>9.5238095238095237</v>
      </c>
      <c r="W315" s="5" t="str">
        <f t="shared" si="41"/>
        <v>PASS</v>
      </c>
      <c r="X315" s="5" t="str">
        <f>Q4_SQL_Error_Card_Repetition!R314</f>
        <v>low-repeat</v>
      </c>
      <c r="Y315" s="5" t="str">
        <f t="shared" si="42"/>
        <v>low-repeat</v>
      </c>
      <c r="Z315" s="5" t="str">
        <f t="shared" si="43"/>
        <v>PASS</v>
      </c>
    </row>
    <row r="316" spans="6:26">
      <c r="F316" s="5">
        <f>Q4_SQL_Error_Card_Repetition!A315</f>
        <v>6300</v>
      </c>
      <c r="G316" s="5">
        <f>Q4_SQL_Error_Card_Repetition!E315</f>
        <v>8</v>
      </c>
      <c r="H316" s="5" t="str">
        <f>Q4_SQL_Error_Card_Repetition!F315</f>
        <v>Online Transaction</v>
      </c>
      <c r="I316" s="5">
        <f>Q4_SQL_Error_Card_Repetition!K315</f>
        <v>34</v>
      </c>
      <c r="J316" s="5">
        <f>COUNTIFS(Q4_Validation_Base!A:A,F316,Q4_Validation_Base!B:B,G316,Q4_Validation_Base!C:C,H316)</f>
        <v>34</v>
      </c>
      <c r="K316" s="5" t="str">
        <f t="shared" si="44"/>
        <v>PASS</v>
      </c>
      <c r="L316" s="5">
        <f>Q4_SQL_Error_Card_Repetition!M315</f>
        <v>6</v>
      </c>
      <c r="M316" s="1">
        <f>COUNTIFS(Q4_Validation_Base!A:A,F316,Q4_Validation_Base!B:B,G316,Q4_Validation_Base!C:C,H316,Q4_Validation_Base!F:F,"&gt;=2")</f>
        <v>6</v>
      </c>
      <c r="N316" s="5" t="str">
        <f t="shared" si="37"/>
        <v>PASS</v>
      </c>
      <c r="O316" s="6">
        <f>Q4_SQL_Error_Card_Repetition!N315</f>
        <v>1.2353000000000001</v>
      </c>
      <c r="P316" s="15">
        <f>SUMIFS(Q4_Validation_Base!F:F,Q4_Validation_Base!A:A,F316,Q4_Validation_Base!B:B,G316,Q4_Validation_Base!C:C,H316)/J316</f>
        <v>1.2352941176470589</v>
      </c>
      <c r="Q316" s="5" t="str">
        <f t="shared" si="38"/>
        <v>PASS</v>
      </c>
      <c r="R316" s="5">
        <f>Q4_SQL_Error_Card_Repetition!O315</f>
        <v>17.647099999999998</v>
      </c>
      <c r="S316" s="8">
        <f t="shared" si="39"/>
        <v>17.647058823529413</v>
      </c>
      <c r="T316" s="5" t="str">
        <f t="shared" si="40"/>
        <v>PASS</v>
      </c>
      <c r="U316" s="5">
        <f>Q4_SQL_Error_Card_Repetition!Q315</f>
        <v>7.1429</v>
      </c>
      <c r="V316" s="8">
        <f>_xlfn.MAXIFS(Q4_Validation_Base!F:F,Q4_Validation_Base!A:A,F316,Q4_Validation_Base!B:B,G316,Q4_Validation_Base!C:C,H316)/SUMIFS(Q4_Validation_Base!F:F,Q4_Validation_Base!A:A,F316,Q4_Validation_Base!B:B,G316,Q4_Validation_Base!C:C,H316)*100</f>
        <v>7.1428571428571423</v>
      </c>
      <c r="W316" s="5" t="str">
        <f t="shared" si="41"/>
        <v>PASS</v>
      </c>
      <c r="X316" s="5" t="str">
        <f>Q4_SQL_Error_Card_Repetition!R315</f>
        <v>low-repeat</v>
      </c>
      <c r="Y316" s="5" t="str">
        <f t="shared" si="42"/>
        <v>low-repeat</v>
      </c>
      <c r="Z316" s="5" t="str">
        <f t="shared" si="43"/>
        <v>PASS</v>
      </c>
    </row>
    <row r="317" spans="6:26">
      <c r="F317" s="5">
        <f>Q4_SQL_Error_Card_Repetition!A316</f>
        <v>7801</v>
      </c>
      <c r="G317" s="5">
        <f>Q4_SQL_Error_Card_Repetition!E316</f>
        <v>13</v>
      </c>
      <c r="H317" s="5" t="str">
        <f>Q4_SQL_Error_Card_Repetition!F316</f>
        <v>Online Transaction</v>
      </c>
      <c r="I317" s="5">
        <f>Q4_SQL_Error_Card_Repetition!K316</f>
        <v>26</v>
      </c>
      <c r="J317" s="5">
        <f>COUNTIFS(Q4_Validation_Base!A:A,F317,Q4_Validation_Base!B:B,G317,Q4_Validation_Base!C:C,H317)</f>
        <v>26</v>
      </c>
      <c r="K317" s="5" t="str">
        <f t="shared" si="44"/>
        <v>PASS</v>
      </c>
      <c r="L317" s="5">
        <f>Q4_SQL_Error_Card_Repetition!M316</f>
        <v>5</v>
      </c>
      <c r="M317" s="1">
        <f>COUNTIFS(Q4_Validation_Base!A:A,F317,Q4_Validation_Base!B:B,G317,Q4_Validation_Base!C:C,H317,Q4_Validation_Base!F:F,"&gt;=2")</f>
        <v>5</v>
      </c>
      <c r="N317" s="5" t="str">
        <f t="shared" si="37"/>
        <v>PASS</v>
      </c>
      <c r="O317" s="6">
        <f>Q4_SQL_Error_Card_Repetition!N316</f>
        <v>1.2307999999999999</v>
      </c>
      <c r="P317" s="15">
        <f>SUMIFS(Q4_Validation_Base!F:F,Q4_Validation_Base!A:A,F317,Q4_Validation_Base!B:B,G317,Q4_Validation_Base!C:C,H317)/J317</f>
        <v>1.2307692307692308</v>
      </c>
      <c r="Q317" s="5" t="str">
        <f t="shared" si="38"/>
        <v>PASS</v>
      </c>
      <c r="R317" s="5">
        <f>Q4_SQL_Error_Card_Repetition!O316</f>
        <v>19.230799999999999</v>
      </c>
      <c r="S317" s="8">
        <f t="shared" si="39"/>
        <v>19.230769230769234</v>
      </c>
      <c r="T317" s="5" t="str">
        <f t="shared" si="40"/>
        <v>PASS</v>
      </c>
      <c r="U317" s="5">
        <f>Q4_SQL_Error_Card_Repetition!Q316</f>
        <v>9.375</v>
      </c>
      <c r="V317" s="8">
        <f>_xlfn.MAXIFS(Q4_Validation_Base!F:F,Q4_Validation_Base!A:A,F317,Q4_Validation_Base!B:B,G317,Q4_Validation_Base!C:C,H317)/SUMIFS(Q4_Validation_Base!F:F,Q4_Validation_Base!A:A,F317,Q4_Validation_Base!B:B,G317,Q4_Validation_Base!C:C,H317)*100</f>
        <v>9.375</v>
      </c>
      <c r="W317" s="5" t="str">
        <f t="shared" si="41"/>
        <v>PASS</v>
      </c>
      <c r="X317" s="5" t="str">
        <f>Q4_SQL_Error_Card_Repetition!R316</f>
        <v>low-repeat</v>
      </c>
      <c r="Y317" s="5" t="str">
        <f t="shared" si="42"/>
        <v>low-repeat</v>
      </c>
      <c r="Z317" s="5" t="str">
        <f t="shared" si="43"/>
        <v>PASS</v>
      </c>
    </row>
    <row r="318" spans="6:26">
      <c r="F318" s="5">
        <f>Q4_SQL_Error_Card_Repetition!A317</f>
        <v>4814</v>
      </c>
      <c r="G318" s="5">
        <f>Q4_SQL_Error_Card_Repetition!E317</f>
        <v>15</v>
      </c>
      <c r="H318" s="5" t="str">
        <f>Q4_SQL_Error_Card_Repetition!F317</f>
        <v>Chip Transaction</v>
      </c>
      <c r="I318" s="5">
        <f>Q4_SQL_Error_Card_Repetition!K317</f>
        <v>53</v>
      </c>
      <c r="J318" s="5">
        <f>COUNTIFS(Q4_Validation_Base!A:A,F318,Q4_Validation_Base!B:B,G318,Q4_Validation_Base!C:C,H318)</f>
        <v>53</v>
      </c>
      <c r="K318" s="5" t="str">
        <f t="shared" si="44"/>
        <v>PASS</v>
      </c>
      <c r="L318" s="5">
        <f>Q4_SQL_Error_Card_Repetition!M317</f>
        <v>8</v>
      </c>
      <c r="M318" s="1">
        <f>COUNTIFS(Q4_Validation_Base!A:A,F318,Q4_Validation_Base!B:B,G318,Q4_Validation_Base!C:C,H318,Q4_Validation_Base!F:F,"&gt;=2")</f>
        <v>8</v>
      </c>
      <c r="N318" s="5" t="str">
        <f t="shared" si="37"/>
        <v>PASS</v>
      </c>
      <c r="O318" s="6">
        <f>Q4_SQL_Error_Card_Repetition!N317</f>
        <v>1.2263999999999999</v>
      </c>
      <c r="P318" s="15">
        <f>SUMIFS(Q4_Validation_Base!F:F,Q4_Validation_Base!A:A,F318,Q4_Validation_Base!B:B,G318,Q4_Validation_Base!C:C,H318)/J318</f>
        <v>1.2264150943396226</v>
      </c>
      <c r="Q318" s="5" t="str">
        <f t="shared" si="38"/>
        <v>PASS</v>
      </c>
      <c r="R318" s="5">
        <f>Q4_SQL_Error_Card_Repetition!O317</f>
        <v>15.0943</v>
      </c>
      <c r="S318" s="8">
        <f t="shared" si="39"/>
        <v>15.09433962264151</v>
      </c>
      <c r="T318" s="5" t="str">
        <f t="shared" si="40"/>
        <v>PASS</v>
      </c>
      <c r="U318" s="5">
        <f>Q4_SQL_Error_Card_Repetition!Q317</f>
        <v>6.1539000000000001</v>
      </c>
      <c r="V318" s="8">
        <f>_xlfn.MAXIFS(Q4_Validation_Base!F:F,Q4_Validation_Base!A:A,F318,Q4_Validation_Base!B:B,G318,Q4_Validation_Base!C:C,H318)/SUMIFS(Q4_Validation_Base!F:F,Q4_Validation_Base!A:A,F318,Q4_Validation_Base!B:B,G318,Q4_Validation_Base!C:C,H318)*100</f>
        <v>6.1538461538461542</v>
      </c>
      <c r="W318" s="5" t="str">
        <f t="shared" si="41"/>
        <v>PASS</v>
      </c>
      <c r="X318" s="5" t="str">
        <f>Q4_SQL_Error_Card_Repetition!R317</f>
        <v>low-repeat</v>
      </c>
      <c r="Y318" s="5" t="str">
        <f t="shared" si="42"/>
        <v>low-repeat</v>
      </c>
      <c r="Z318" s="5" t="str">
        <f t="shared" si="43"/>
        <v>PASS</v>
      </c>
    </row>
    <row r="319" spans="6:26">
      <c r="F319" s="5">
        <f>Q4_SQL_Error_Card_Repetition!A318</f>
        <v>4814</v>
      </c>
      <c r="G319" s="5">
        <f>Q4_SQL_Error_Card_Repetition!E318</f>
        <v>18</v>
      </c>
      <c r="H319" s="5" t="str">
        <f>Q4_SQL_Error_Card_Repetition!F318</f>
        <v>Chip Transaction</v>
      </c>
      <c r="I319" s="5">
        <f>Q4_SQL_Error_Card_Repetition!K318</f>
        <v>31</v>
      </c>
      <c r="J319" s="5">
        <f>COUNTIFS(Q4_Validation_Base!A:A,F319,Q4_Validation_Base!B:B,G319,Q4_Validation_Base!C:C,H319)</f>
        <v>31</v>
      </c>
      <c r="K319" s="5" t="str">
        <f t="shared" si="44"/>
        <v>PASS</v>
      </c>
      <c r="L319" s="5">
        <f>Q4_SQL_Error_Card_Repetition!M318</f>
        <v>5</v>
      </c>
      <c r="M319" s="1">
        <f>COUNTIFS(Q4_Validation_Base!A:A,F319,Q4_Validation_Base!B:B,G319,Q4_Validation_Base!C:C,H319,Q4_Validation_Base!F:F,"&gt;=2")</f>
        <v>5</v>
      </c>
      <c r="N319" s="5" t="str">
        <f t="shared" si="37"/>
        <v>PASS</v>
      </c>
      <c r="O319" s="6">
        <f>Q4_SQL_Error_Card_Repetition!N318</f>
        <v>1.2258</v>
      </c>
      <c r="P319" s="15">
        <f>SUMIFS(Q4_Validation_Base!F:F,Q4_Validation_Base!A:A,F319,Q4_Validation_Base!B:B,G319,Q4_Validation_Base!C:C,H319)/J319</f>
        <v>1.2258064516129032</v>
      </c>
      <c r="Q319" s="5" t="str">
        <f t="shared" si="38"/>
        <v>PASS</v>
      </c>
      <c r="R319" s="5">
        <f>Q4_SQL_Error_Card_Repetition!O318</f>
        <v>16.129000000000001</v>
      </c>
      <c r="S319" s="8">
        <f t="shared" si="39"/>
        <v>16.129032258064516</v>
      </c>
      <c r="T319" s="5" t="str">
        <f t="shared" si="40"/>
        <v>PASS</v>
      </c>
      <c r="U319" s="5">
        <f>Q4_SQL_Error_Card_Repetition!Q318</f>
        <v>7.8947000000000003</v>
      </c>
      <c r="V319" s="8">
        <f>_xlfn.MAXIFS(Q4_Validation_Base!F:F,Q4_Validation_Base!A:A,F319,Q4_Validation_Base!B:B,G319,Q4_Validation_Base!C:C,H319)/SUMIFS(Q4_Validation_Base!F:F,Q4_Validation_Base!A:A,F319,Q4_Validation_Base!B:B,G319,Q4_Validation_Base!C:C,H319)*100</f>
        <v>7.8947368421052628</v>
      </c>
      <c r="W319" s="5" t="str">
        <f t="shared" si="41"/>
        <v>PASS</v>
      </c>
      <c r="X319" s="5" t="str">
        <f>Q4_SQL_Error_Card_Repetition!R318</f>
        <v>low-repeat</v>
      </c>
      <c r="Y319" s="5" t="str">
        <f t="shared" si="42"/>
        <v>low-repeat</v>
      </c>
      <c r="Z319" s="5" t="str">
        <f t="shared" si="43"/>
        <v>PASS</v>
      </c>
    </row>
    <row r="320" spans="6:26">
      <c r="F320" s="5">
        <f>Q4_SQL_Error_Card_Repetition!A319</f>
        <v>7230</v>
      </c>
      <c r="G320" s="5">
        <f>Q4_SQL_Error_Card_Repetition!E319</f>
        <v>17</v>
      </c>
      <c r="H320" s="5" t="str">
        <f>Q4_SQL_Error_Card_Repetition!F319</f>
        <v>Chip Transaction</v>
      </c>
      <c r="I320" s="5">
        <f>Q4_SQL_Error_Card_Repetition!K319</f>
        <v>31</v>
      </c>
      <c r="J320" s="5">
        <f>COUNTIFS(Q4_Validation_Base!A:A,F320,Q4_Validation_Base!B:B,G320,Q4_Validation_Base!C:C,H320)</f>
        <v>31</v>
      </c>
      <c r="K320" s="5" t="str">
        <f t="shared" si="44"/>
        <v>PASS</v>
      </c>
      <c r="L320" s="5">
        <f>Q4_SQL_Error_Card_Repetition!M319</f>
        <v>5</v>
      </c>
      <c r="M320" s="1">
        <f>COUNTIFS(Q4_Validation_Base!A:A,F320,Q4_Validation_Base!B:B,G320,Q4_Validation_Base!C:C,H320,Q4_Validation_Base!F:F,"&gt;=2")</f>
        <v>5</v>
      </c>
      <c r="N320" s="5" t="str">
        <f t="shared" si="37"/>
        <v>PASS</v>
      </c>
      <c r="O320" s="6">
        <f>Q4_SQL_Error_Card_Repetition!N319</f>
        <v>1.2258</v>
      </c>
      <c r="P320" s="15">
        <f>SUMIFS(Q4_Validation_Base!F:F,Q4_Validation_Base!A:A,F320,Q4_Validation_Base!B:B,G320,Q4_Validation_Base!C:C,H320)/J320</f>
        <v>1.2258064516129032</v>
      </c>
      <c r="Q320" s="5" t="str">
        <f t="shared" si="38"/>
        <v>PASS</v>
      </c>
      <c r="R320" s="5">
        <f>Q4_SQL_Error_Card_Repetition!O319</f>
        <v>16.129000000000001</v>
      </c>
      <c r="S320" s="8">
        <f t="shared" si="39"/>
        <v>16.129032258064516</v>
      </c>
      <c r="T320" s="5" t="str">
        <f t="shared" si="40"/>
        <v>PASS</v>
      </c>
      <c r="U320" s="5">
        <f>Q4_SQL_Error_Card_Repetition!Q319</f>
        <v>7.8947000000000003</v>
      </c>
      <c r="V320" s="8">
        <f>_xlfn.MAXIFS(Q4_Validation_Base!F:F,Q4_Validation_Base!A:A,F320,Q4_Validation_Base!B:B,G320,Q4_Validation_Base!C:C,H320)/SUMIFS(Q4_Validation_Base!F:F,Q4_Validation_Base!A:A,F320,Q4_Validation_Base!B:B,G320,Q4_Validation_Base!C:C,H320)*100</f>
        <v>7.8947368421052628</v>
      </c>
      <c r="W320" s="5" t="str">
        <f t="shared" si="41"/>
        <v>PASS</v>
      </c>
      <c r="X320" s="5" t="str">
        <f>Q4_SQL_Error_Card_Repetition!R319</f>
        <v>low-repeat</v>
      </c>
      <c r="Y320" s="5" t="str">
        <f t="shared" si="42"/>
        <v>low-repeat</v>
      </c>
      <c r="Z320" s="5" t="str">
        <f t="shared" si="43"/>
        <v>PASS</v>
      </c>
    </row>
    <row r="321" spans="6:26">
      <c r="F321" s="5">
        <f>Q4_SQL_Error_Card_Repetition!A320</f>
        <v>4900</v>
      </c>
      <c r="G321" s="5">
        <f>Q4_SQL_Error_Card_Repetition!E320</f>
        <v>19</v>
      </c>
      <c r="H321" s="5" t="str">
        <f>Q4_SQL_Error_Card_Repetition!F320</f>
        <v>Chip Transaction</v>
      </c>
      <c r="I321" s="5">
        <f>Q4_SQL_Error_Card_Repetition!K320</f>
        <v>45</v>
      </c>
      <c r="J321" s="5">
        <f>COUNTIFS(Q4_Validation_Base!A:A,F321,Q4_Validation_Base!B:B,G321,Q4_Validation_Base!C:C,H321)</f>
        <v>45</v>
      </c>
      <c r="K321" s="5" t="str">
        <f t="shared" si="44"/>
        <v>PASS</v>
      </c>
      <c r="L321" s="5">
        <f>Q4_SQL_Error_Card_Repetition!M320</f>
        <v>7</v>
      </c>
      <c r="M321" s="1">
        <f>COUNTIFS(Q4_Validation_Base!A:A,F321,Q4_Validation_Base!B:B,G321,Q4_Validation_Base!C:C,H321,Q4_Validation_Base!F:F,"&gt;=2")</f>
        <v>7</v>
      </c>
      <c r="N321" s="5" t="str">
        <f t="shared" si="37"/>
        <v>PASS</v>
      </c>
      <c r="O321" s="6">
        <f>Q4_SQL_Error_Card_Repetition!N320</f>
        <v>1.2222</v>
      </c>
      <c r="P321" s="15">
        <f>SUMIFS(Q4_Validation_Base!F:F,Q4_Validation_Base!A:A,F321,Q4_Validation_Base!B:B,G321,Q4_Validation_Base!C:C,H321)/J321</f>
        <v>1.2222222222222223</v>
      </c>
      <c r="Q321" s="5" t="str">
        <f t="shared" si="38"/>
        <v>PASS</v>
      </c>
      <c r="R321" s="5">
        <f>Q4_SQL_Error_Card_Repetition!O320</f>
        <v>15.5556</v>
      </c>
      <c r="S321" s="8">
        <f t="shared" si="39"/>
        <v>15.555555555555555</v>
      </c>
      <c r="T321" s="5" t="str">
        <f t="shared" si="40"/>
        <v>PASS</v>
      </c>
      <c r="U321" s="5">
        <f>Q4_SQL_Error_Card_Repetition!Q320</f>
        <v>7.2727000000000004</v>
      </c>
      <c r="V321" s="8">
        <f>_xlfn.MAXIFS(Q4_Validation_Base!F:F,Q4_Validation_Base!A:A,F321,Q4_Validation_Base!B:B,G321,Q4_Validation_Base!C:C,H321)/SUMIFS(Q4_Validation_Base!F:F,Q4_Validation_Base!A:A,F321,Q4_Validation_Base!B:B,G321,Q4_Validation_Base!C:C,H321)*100</f>
        <v>7.2727272727272725</v>
      </c>
      <c r="W321" s="5" t="str">
        <f t="shared" si="41"/>
        <v>PASS</v>
      </c>
      <c r="X321" s="5" t="str">
        <f>Q4_SQL_Error_Card_Repetition!R320</f>
        <v>low-repeat</v>
      </c>
      <c r="Y321" s="5" t="str">
        <f t="shared" si="42"/>
        <v>low-repeat</v>
      </c>
      <c r="Z321" s="5" t="str">
        <f t="shared" si="43"/>
        <v>PASS</v>
      </c>
    </row>
    <row r="322" spans="6:26">
      <c r="F322" s="5">
        <f>Q4_SQL_Error_Card_Repetition!A321</f>
        <v>4814</v>
      </c>
      <c r="G322" s="5">
        <f>Q4_SQL_Error_Card_Repetition!E321</f>
        <v>18</v>
      </c>
      <c r="H322" s="5" t="str">
        <f>Q4_SQL_Error_Card_Repetition!F321</f>
        <v>Swipe Transaction</v>
      </c>
      <c r="I322" s="5">
        <f>Q4_SQL_Error_Card_Repetition!K321</f>
        <v>41</v>
      </c>
      <c r="J322" s="5">
        <f>COUNTIFS(Q4_Validation_Base!A:A,F322,Q4_Validation_Base!B:B,G322,Q4_Validation_Base!C:C,H322)</f>
        <v>41</v>
      </c>
      <c r="K322" s="5" t="str">
        <f t="shared" si="44"/>
        <v>PASS</v>
      </c>
      <c r="L322" s="5">
        <f>Q4_SQL_Error_Card_Repetition!M321</f>
        <v>7</v>
      </c>
      <c r="M322" s="1">
        <f>COUNTIFS(Q4_Validation_Base!A:A,F322,Q4_Validation_Base!B:B,G322,Q4_Validation_Base!C:C,H322,Q4_Validation_Base!F:F,"&gt;=2")</f>
        <v>7</v>
      </c>
      <c r="N322" s="5" t="str">
        <f t="shared" si="37"/>
        <v>PASS</v>
      </c>
      <c r="O322" s="6">
        <f>Q4_SQL_Error_Card_Repetition!N321</f>
        <v>1.2195</v>
      </c>
      <c r="P322" s="15">
        <f>SUMIFS(Q4_Validation_Base!F:F,Q4_Validation_Base!A:A,F322,Q4_Validation_Base!B:B,G322,Q4_Validation_Base!C:C,H322)/J322</f>
        <v>1.2195121951219512</v>
      </c>
      <c r="Q322" s="5" t="str">
        <f t="shared" si="38"/>
        <v>PASS</v>
      </c>
      <c r="R322" s="5">
        <f>Q4_SQL_Error_Card_Repetition!O321</f>
        <v>17.0732</v>
      </c>
      <c r="S322" s="8">
        <f t="shared" si="39"/>
        <v>17.073170731707318</v>
      </c>
      <c r="T322" s="5" t="str">
        <f t="shared" si="40"/>
        <v>PASS</v>
      </c>
      <c r="U322" s="5">
        <f>Q4_SQL_Error_Card_Repetition!Q321</f>
        <v>8</v>
      </c>
      <c r="V322" s="8">
        <f>_xlfn.MAXIFS(Q4_Validation_Base!F:F,Q4_Validation_Base!A:A,F322,Q4_Validation_Base!B:B,G322,Q4_Validation_Base!C:C,H322)/SUMIFS(Q4_Validation_Base!F:F,Q4_Validation_Base!A:A,F322,Q4_Validation_Base!B:B,G322,Q4_Validation_Base!C:C,H322)*100</f>
        <v>8</v>
      </c>
      <c r="W322" s="5" t="str">
        <f t="shared" si="41"/>
        <v>PASS</v>
      </c>
      <c r="X322" s="5" t="str">
        <f>Q4_SQL_Error_Card_Repetition!R321</f>
        <v>low-repeat</v>
      </c>
      <c r="Y322" s="5" t="str">
        <f t="shared" si="42"/>
        <v>low-repeat</v>
      </c>
      <c r="Z322" s="5" t="str">
        <f t="shared" si="43"/>
        <v>PASS</v>
      </c>
    </row>
    <row r="323" spans="6:26">
      <c r="F323" s="5">
        <f>Q4_SQL_Error_Card_Repetition!A322</f>
        <v>4814</v>
      </c>
      <c r="G323" s="5">
        <f>Q4_SQL_Error_Card_Repetition!E322</f>
        <v>22</v>
      </c>
      <c r="H323" s="5" t="str">
        <f>Q4_SQL_Error_Card_Repetition!F322</f>
        <v>Online Transaction</v>
      </c>
      <c r="I323" s="5">
        <f>Q4_SQL_Error_Card_Repetition!K322</f>
        <v>64</v>
      </c>
      <c r="J323" s="5">
        <f>COUNTIFS(Q4_Validation_Base!A:A,F323,Q4_Validation_Base!B:B,G323,Q4_Validation_Base!C:C,H323)</f>
        <v>64</v>
      </c>
      <c r="K323" s="5" t="str">
        <f t="shared" si="44"/>
        <v>PASS</v>
      </c>
      <c r="L323" s="5">
        <f>Q4_SQL_Error_Card_Repetition!M322</f>
        <v>11</v>
      </c>
      <c r="M323" s="1">
        <f>COUNTIFS(Q4_Validation_Base!A:A,F323,Q4_Validation_Base!B:B,G323,Q4_Validation_Base!C:C,H323,Q4_Validation_Base!F:F,"&gt;=2")</f>
        <v>11</v>
      </c>
      <c r="N323" s="5" t="str">
        <f t="shared" si="37"/>
        <v>PASS</v>
      </c>
      <c r="O323" s="6">
        <f>Q4_SQL_Error_Card_Repetition!N322</f>
        <v>1.2188000000000001</v>
      </c>
      <c r="P323" s="15">
        <f>SUMIFS(Q4_Validation_Base!F:F,Q4_Validation_Base!A:A,F323,Q4_Validation_Base!B:B,G323,Q4_Validation_Base!C:C,H323)/J323</f>
        <v>1.21875</v>
      </c>
      <c r="Q323" s="5" t="str">
        <f t="shared" si="38"/>
        <v>PASS</v>
      </c>
      <c r="R323" s="5">
        <f>Q4_SQL_Error_Card_Repetition!O322</f>
        <v>17.1875</v>
      </c>
      <c r="S323" s="8">
        <f t="shared" si="39"/>
        <v>17.1875</v>
      </c>
      <c r="T323" s="5" t="str">
        <f t="shared" si="40"/>
        <v>PASS</v>
      </c>
      <c r="U323" s="5">
        <f>Q4_SQL_Error_Card_Repetition!Q322</f>
        <v>3.8462000000000001</v>
      </c>
      <c r="V323" s="8">
        <f>_xlfn.MAXIFS(Q4_Validation_Base!F:F,Q4_Validation_Base!A:A,F323,Q4_Validation_Base!B:B,G323,Q4_Validation_Base!C:C,H323)/SUMIFS(Q4_Validation_Base!F:F,Q4_Validation_Base!A:A,F323,Q4_Validation_Base!B:B,G323,Q4_Validation_Base!C:C,H323)*100</f>
        <v>3.8461538461538463</v>
      </c>
      <c r="W323" s="5" t="str">
        <f t="shared" si="41"/>
        <v>PASS</v>
      </c>
      <c r="X323" s="5" t="str">
        <f>Q4_SQL_Error_Card_Repetition!R322</f>
        <v>low-repeat</v>
      </c>
      <c r="Y323" s="5" t="str">
        <f t="shared" si="42"/>
        <v>low-repeat</v>
      </c>
      <c r="Z323" s="5" t="str">
        <f t="shared" si="43"/>
        <v>PASS</v>
      </c>
    </row>
    <row r="324" spans="6:26">
      <c r="F324" s="5">
        <f>Q4_SQL_Error_Card_Repetition!A323</f>
        <v>5311</v>
      </c>
      <c r="G324" s="5">
        <f>Q4_SQL_Error_Card_Repetition!E323</f>
        <v>11</v>
      </c>
      <c r="H324" s="5" t="str">
        <f>Q4_SQL_Error_Card_Repetition!F323</f>
        <v>Online Transaction</v>
      </c>
      <c r="I324" s="5">
        <f>Q4_SQL_Error_Card_Repetition!K323</f>
        <v>189</v>
      </c>
      <c r="J324" s="5">
        <f>COUNTIFS(Q4_Validation_Base!A:A,F324,Q4_Validation_Base!B:B,G324,Q4_Validation_Base!C:C,H324)</f>
        <v>189</v>
      </c>
      <c r="K324" s="5" t="str">
        <f t="shared" si="44"/>
        <v>PASS</v>
      </c>
      <c r="L324" s="5">
        <f>Q4_SQL_Error_Card_Repetition!M323</f>
        <v>29</v>
      </c>
      <c r="M324" s="1">
        <f>COUNTIFS(Q4_Validation_Base!A:A,F324,Q4_Validation_Base!B:B,G324,Q4_Validation_Base!C:C,H324,Q4_Validation_Base!F:F,"&gt;=2")</f>
        <v>29</v>
      </c>
      <c r="N324" s="5" t="str">
        <f t="shared" ref="N324:N387" si="45">IF(L324=M324,"PASS","FAIL")</f>
        <v>PASS</v>
      </c>
      <c r="O324" s="6">
        <f>Q4_SQL_Error_Card_Repetition!N323</f>
        <v>1.2169000000000001</v>
      </c>
      <c r="P324" s="15">
        <f>SUMIFS(Q4_Validation_Base!F:F,Q4_Validation_Base!A:A,F324,Q4_Validation_Base!B:B,G324,Q4_Validation_Base!C:C,H324)/J324</f>
        <v>1.216931216931217</v>
      </c>
      <c r="Q324" s="5" t="str">
        <f t="shared" ref="Q324:Q387" si="46">IF(ROUND(O324,4)=ROUND(P324,4),"PASS","FAIL")</f>
        <v>PASS</v>
      </c>
      <c r="R324" s="5">
        <f>Q4_SQL_Error_Card_Repetition!O323</f>
        <v>15.3439</v>
      </c>
      <c r="S324" s="8">
        <f t="shared" ref="S324:S387" si="47">M324/J324*100</f>
        <v>15.343915343915343</v>
      </c>
      <c r="T324" s="5" t="str">
        <f t="shared" ref="T324:T387" si="48">IF(ABS(R324-S324)&lt;=0.0002,"PASS","FAIL")</f>
        <v>PASS</v>
      </c>
      <c r="U324" s="5">
        <f>Q4_SQL_Error_Card_Repetition!Q323</f>
        <v>2.6086999999999998</v>
      </c>
      <c r="V324" s="8">
        <f>_xlfn.MAXIFS(Q4_Validation_Base!F:F,Q4_Validation_Base!A:A,F324,Q4_Validation_Base!B:B,G324,Q4_Validation_Base!C:C,H324)/SUMIFS(Q4_Validation_Base!F:F,Q4_Validation_Base!A:A,F324,Q4_Validation_Base!B:B,G324,Q4_Validation_Base!C:C,H324)*100</f>
        <v>2.6086956521739131</v>
      </c>
      <c r="W324" s="5" t="str">
        <f t="shared" ref="W324:W387" si="49">IF(ABS(U324-V324)&lt;=0.0001,"PASS","FAIL")</f>
        <v>PASS</v>
      </c>
      <c r="X324" s="5" t="str">
        <f>Q4_SQL_Error_Card_Repetition!R323</f>
        <v>low-repeat</v>
      </c>
      <c r="Y324" s="5" t="str">
        <f t="shared" ref="Y324:Y387" si="50">IF(P324&lt;1.5,"low-repeat",IF(P324&lt;2,"mixed","repeat-concentrated"))</f>
        <v>low-repeat</v>
      </c>
      <c r="Z324" s="5" t="str">
        <f t="shared" ref="Z324:Z387" si="51">IF(X324=Y324,"PASS","FAIL")</f>
        <v>PASS</v>
      </c>
    </row>
    <row r="325" spans="6:26">
      <c r="F325" s="5">
        <f>Q4_SQL_Error_Card_Repetition!A324</f>
        <v>4814</v>
      </c>
      <c r="G325" s="5">
        <f>Q4_SQL_Error_Card_Repetition!E324</f>
        <v>15</v>
      </c>
      <c r="H325" s="5" t="str">
        <f>Q4_SQL_Error_Card_Repetition!F324</f>
        <v>Swipe Transaction</v>
      </c>
      <c r="I325" s="5">
        <f>Q4_SQL_Error_Card_Repetition!K324</f>
        <v>70</v>
      </c>
      <c r="J325" s="5">
        <f>COUNTIFS(Q4_Validation_Base!A:A,F325,Q4_Validation_Base!B:B,G325,Q4_Validation_Base!C:C,H325)</f>
        <v>70</v>
      </c>
      <c r="K325" s="5" t="str">
        <f t="shared" si="44"/>
        <v>PASS</v>
      </c>
      <c r="L325" s="5">
        <f>Q4_SQL_Error_Card_Repetition!M324</f>
        <v>13</v>
      </c>
      <c r="M325" s="1">
        <f>COUNTIFS(Q4_Validation_Base!A:A,F325,Q4_Validation_Base!B:B,G325,Q4_Validation_Base!C:C,H325,Q4_Validation_Base!F:F,"&gt;=2")</f>
        <v>13</v>
      </c>
      <c r="N325" s="5" t="str">
        <f t="shared" si="45"/>
        <v>PASS</v>
      </c>
      <c r="O325" s="6">
        <f>Q4_SQL_Error_Card_Repetition!N324</f>
        <v>1.2142999999999999</v>
      </c>
      <c r="P325" s="15">
        <f>SUMIFS(Q4_Validation_Base!F:F,Q4_Validation_Base!A:A,F325,Q4_Validation_Base!B:B,G325,Q4_Validation_Base!C:C,H325)/J325</f>
        <v>1.2142857142857142</v>
      </c>
      <c r="Q325" s="5" t="str">
        <f t="shared" si="46"/>
        <v>PASS</v>
      </c>
      <c r="R325" s="5">
        <f>Q4_SQL_Error_Card_Repetition!O324</f>
        <v>18.571400000000001</v>
      </c>
      <c r="S325" s="8">
        <f t="shared" si="47"/>
        <v>18.571428571428573</v>
      </c>
      <c r="T325" s="5" t="str">
        <f t="shared" si="48"/>
        <v>PASS</v>
      </c>
      <c r="U325" s="5">
        <f>Q4_SQL_Error_Card_Repetition!Q324</f>
        <v>3.5293999999999999</v>
      </c>
      <c r="V325" s="8">
        <f>_xlfn.MAXIFS(Q4_Validation_Base!F:F,Q4_Validation_Base!A:A,F325,Q4_Validation_Base!B:B,G325,Q4_Validation_Base!C:C,H325)/SUMIFS(Q4_Validation_Base!F:F,Q4_Validation_Base!A:A,F325,Q4_Validation_Base!B:B,G325,Q4_Validation_Base!C:C,H325)*100</f>
        <v>3.5294117647058822</v>
      </c>
      <c r="W325" s="5" t="str">
        <f t="shared" si="49"/>
        <v>PASS</v>
      </c>
      <c r="X325" s="5" t="str">
        <f>Q4_SQL_Error_Card_Repetition!R324</f>
        <v>low-repeat</v>
      </c>
      <c r="Y325" s="5" t="str">
        <f t="shared" si="50"/>
        <v>low-repeat</v>
      </c>
      <c r="Z325" s="5" t="str">
        <f t="shared" si="51"/>
        <v>PASS</v>
      </c>
    </row>
    <row r="326" spans="6:26">
      <c r="F326" s="5">
        <f>Q4_SQL_Error_Card_Repetition!A325</f>
        <v>4814</v>
      </c>
      <c r="G326" s="5">
        <f>Q4_SQL_Error_Card_Repetition!E325</f>
        <v>10</v>
      </c>
      <c r="H326" s="5" t="str">
        <f>Q4_SQL_Error_Card_Repetition!F325</f>
        <v>Chip Transaction</v>
      </c>
      <c r="I326" s="5">
        <f>Q4_SQL_Error_Card_Repetition!K325</f>
        <v>43</v>
      </c>
      <c r="J326" s="5">
        <f>COUNTIFS(Q4_Validation_Base!A:A,F326,Q4_Validation_Base!B:B,G326,Q4_Validation_Base!C:C,H326)</f>
        <v>43</v>
      </c>
      <c r="K326" s="5" t="str">
        <f t="shared" si="44"/>
        <v>PASS</v>
      </c>
      <c r="L326" s="5">
        <f>Q4_SQL_Error_Card_Repetition!M325</f>
        <v>7</v>
      </c>
      <c r="M326" s="1">
        <f>COUNTIFS(Q4_Validation_Base!A:A,F326,Q4_Validation_Base!B:B,G326,Q4_Validation_Base!C:C,H326,Q4_Validation_Base!F:F,"&gt;=2")</f>
        <v>7</v>
      </c>
      <c r="N326" s="5" t="str">
        <f t="shared" si="45"/>
        <v>PASS</v>
      </c>
      <c r="O326" s="6">
        <f>Q4_SQL_Error_Card_Repetition!N325</f>
        <v>1.2093</v>
      </c>
      <c r="P326" s="15">
        <f>SUMIFS(Q4_Validation_Base!F:F,Q4_Validation_Base!A:A,F326,Q4_Validation_Base!B:B,G326,Q4_Validation_Base!C:C,H326)/J326</f>
        <v>1.2093023255813953</v>
      </c>
      <c r="Q326" s="5" t="str">
        <f t="shared" si="46"/>
        <v>PASS</v>
      </c>
      <c r="R326" s="5">
        <f>Q4_SQL_Error_Card_Repetition!O325</f>
        <v>16.2791</v>
      </c>
      <c r="S326" s="8">
        <f t="shared" si="47"/>
        <v>16.279069767441861</v>
      </c>
      <c r="T326" s="5" t="str">
        <f t="shared" si="48"/>
        <v>PASS</v>
      </c>
      <c r="U326" s="5">
        <f>Q4_SQL_Error_Card_Repetition!Q325</f>
        <v>7.6923000000000004</v>
      </c>
      <c r="V326" s="8">
        <f>_xlfn.MAXIFS(Q4_Validation_Base!F:F,Q4_Validation_Base!A:A,F326,Q4_Validation_Base!B:B,G326,Q4_Validation_Base!C:C,H326)/SUMIFS(Q4_Validation_Base!F:F,Q4_Validation_Base!A:A,F326,Q4_Validation_Base!B:B,G326,Q4_Validation_Base!C:C,H326)*100</f>
        <v>7.6923076923076925</v>
      </c>
      <c r="W326" s="5" t="str">
        <f t="shared" si="49"/>
        <v>PASS</v>
      </c>
      <c r="X326" s="5" t="str">
        <f>Q4_SQL_Error_Card_Repetition!R325</f>
        <v>low-repeat</v>
      </c>
      <c r="Y326" s="5" t="str">
        <f t="shared" si="50"/>
        <v>low-repeat</v>
      </c>
      <c r="Z326" s="5" t="str">
        <f t="shared" si="51"/>
        <v>PASS</v>
      </c>
    </row>
    <row r="327" spans="6:26">
      <c r="F327" s="5">
        <f>Q4_SQL_Error_Card_Repetition!A326</f>
        <v>4899</v>
      </c>
      <c r="G327" s="5">
        <f>Q4_SQL_Error_Card_Repetition!E326</f>
        <v>0</v>
      </c>
      <c r="H327" s="5" t="str">
        <f>Q4_SQL_Error_Card_Repetition!F326</f>
        <v>Online Transaction</v>
      </c>
      <c r="I327" s="5">
        <f>Q4_SQL_Error_Card_Repetition!K326</f>
        <v>24</v>
      </c>
      <c r="J327" s="5">
        <f>COUNTIFS(Q4_Validation_Base!A:A,F327,Q4_Validation_Base!B:B,G327,Q4_Validation_Base!C:C,H327)</f>
        <v>24</v>
      </c>
      <c r="K327" s="5" t="str">
        <f t="shared" si="44"/>
        <v>PASS</v>
      </c>
      <c r="L327" s="5">
        <f>Q4_SQL_Error_Card_Repetition!M326</f>
        <v>5</v>
      </c>
      <c r="M327" s="1">
        <f>COUNTIFS(Q4_Validation_Base!A:A,F327,Q4_Validation_Base!B:B,G327,Q4_Validation_Base!C:C,H327,Q4_Validation_Base!F:F,"&gt;=2")</f>
        <v>5</v>
      </c>
      <c r="N327" s="5" t="str">
        <f t="shared" si="45"/>
        <v>PASS</v>
      </c>
      <c r="O327" s="6">
        <f>Q4_SQL_Error_Card_Repetition!N326</f>
        <v>1.2082999999999999</v>
      </c>
      <c r="P327" s="15">
        <f>SUMIFS(Q4_Validation_Base!F:F,Q4_Validation_Base!A:A,F327,Q4_Validation_Base!B:B,G327,Q4_Validation_Base!C:C,H327)/J327</f>
        <v>1.2083333333333333</v>
      </c>
      <c r="Q327" s="5" t="str">
        <f t="shared" si="46"/>
        <v>PASS</v>
      </c>
      <c r="R327" s="5">
        <f>Q4_SQL_Error_Card_Repetition!O326</f>
        <v>20.833300000000001</v>
      </c>
      <c r="S327" s="8">
        <f t="shared" si="47"/>
        <v>20.833333333333336</v>
      </c>
      <c r="T327" s="5" t="str">
        <f t="shared" si="48"/>
        <v>PASS</v>
      </c>
      <c r="U327" s="5">
        <f>Q4_SQL_Error_Card_Repetition!Q326</f>
        <v>6.8966000000000003</v>
      </c>
      <c r="V327" s="8">
        <f>_xlfn.MAXIFS(Q4_Validation_Base!F:F,Q4_Validation_Base!A:A,F327,Q4_Validation_Base!B:B,G327,Q4_Validation_Base!C:C,H327)/SUMIFS(Q4_Validation_Base!F:F,Q4_Validation_Base!A:A,F327,Q4_Validation_Base!B:B,G327,Q4_Validation_Base!C:C,H327)*100</f>
        <v>6.8965517241379306</v>
      </c>
      <c r="W327" s="5" t="str">
        <f t="shared" si="49"/>
        <v>PASS</v>
      </c>
      <c r="X327" s="5" t="str">
        <f>Q4_SQL_Error_Card_Repetition!R326</f>
        <v>low-repeat</v>
      </c>
      <c r="Y327" s="5" t="str">
        <f t="shared" si="50"/>
        <v>low-repeat</v>
      </c>
      <c r="Z327" s="5" t="str">
        <f t="shared" si="51"/>
        <v>PASS</v>
      </c>
    </row>
    <row r="328" spans="6:26">
      <c r="F328" s="5">
        <f>Q4_SQL_Error_Card_Repetition!A327</f>
        <v>4900</v>
      </c>
      <c r="G328" s="5">
        <f>Q4_SQL_Error_Card_Repetition!E327</f>
        <v>23</v>
      </c>
      <c r="H328" s="5" t="str">
        <f>Q4_SQL_Error_Card_Repetition!F327</f>
        <v>Online Transaction</v>
      </c>
      <c r="I328" s="5">
        <f>Q4_SQL_Error_Card_Repetition!K327</f>
        <v>49</v>
      </c>
      <c r="J328" s="5">
        <f>COUNTIFS(Q4_Validation_Base!A:A,F328,Q4_Validation_Base!B:B,G328,Q4_Validation_Base!C:C,H328)</f>
        <v>49</v>
      </c>
      <c r="K328" s="5" t="str">
        <f t="shared" si="44"/>
        <v>PASS</v>
      </c>
      <c r="L328" s="5">
        <f>Q4_SQL_Error_Card_Repetition!M327</f>
        <v>9</v>
      </c>
      <c r="M328" s="1">
        <f>COUNTIFS(Q4_Validation_Base!A:A,F328,Q4_Validation_Base!B:B,G328,Q4_Validation_Base!C:C,H328,Q4_Validation_Base!F:F,"&gt;=2")</f>
        <v>9</v>
      </c>
      <c r="N328" s="5" t="str">
        <f t="shared" si="45"/>
        <v>PASS</v>
      </c>
      <c r="O328" s="6">
        <f>Q4_SQL_Error_Card_Repetition!N327</f>
        <v>1.2040999999999999</v>
      </c>
      <c r="P328" s="15">
        <f>SUMIFS(Q4_Validation_Base!F:F,Q4_Validation_Base!A:A,F328,Q4_Validation_Base!B:B,G328,Q4_Validation_Base!C:C,H328)/J328</f>
        <v>1.2040816326530612</v>
      </c>
      <c r="Q328" s="5" t="str">
        <f t="shared" si="46"/>
        <v>PASS</v>
      </c>
      <c r="R328" s="5">
        <f>Q4_SQL_Error_Card_Repetition!O327</f>
        <v>18.3674</v>
      </c>
      <c r="S328" s="8">
        <f t="shared" si="47"/>
        <v>18.367346938775512</v>
      </c>
      <c r="T328" s="5" t="str">
        <f t="shared" si="48"/>
        <v>PASS</v>
      </c>
      <c r="U328" s="5">
        <f>Q4_SQL_Error_Card_Repetition!Q327</f>
        <v>5.0848000000000004</v>
      </c>
      <c r="V328" s="8">
        <f>_xlfn.MAXIFS(Q4_Validation_Base!F:F,Q4_Validation_Base!A:A,F328,Q4_Validation_Base!B:B,G328,Q4_Validation_Base!C:C,H328)/SUMIFS(Q4_Validation_Base!F:F,Q4_Validation_Base!A:A,F328,Q4_Validation_Base!B:B,G328,Q4_Validation_Base!C:C,H328)*100</f>
        <v>5.0847457627118651</v>
      </c>
      <c r="W328" s="5" t="str">
        <f t="shared" si="49"/>
        <v>PASS</v>
      </c>
      <c r="X328" s="5" t="str">
        <f>Q4_SQL_Error_Card_Repetition!R327</f>
        <v>low-repeat</v>
      </c>
      <c r="Y328" s="5" t="str">
        <f t="shared" si="50"/>
        <v>low-repeat</v>
      </c>
      <c r="Z328" s="5" t="str">
        <f t="shared" si="51"/>
        <v>PASS</v>
      </c>
    </row>
    <row r="329" spans="6:26">
      <c r="F329" s="5">
        <f>Q4_SQL_Error_Card_Repetition!A328</f>
        <v>8043</v>
      </c>
      <c r="G329" s="5">
        <f>Q4_SQL_Error_Card_Repetition!E328</f>
        <v>11</v>
      </c>
      <c r="H329" s="5" t="str">
        <f>Q4_SQL_Error_Card_Repetition!F328</f>
        <v>Swipe Transaction</v>
      </c>
      <c r="I329" s="5">
        <f>Q4_SQL_Error_Card_Repetition!K328</f>
        <v>15</v>
      </c>
      <c r="J329" s="5">
        <f>COUNTIFS(Q4_Validation_Base!A:A,F329,Q4_Validation_Base!B:B,G329,Q4_Validation_Base!C:C,H329)</f>
        <v>15</v>
      </c>
      <c r="K329" s="5" t="str">
        <f t="shared" si="44"/>
        <v>PASS</v>
      </c>
      <c r="L329" s="5">
        <f>Q4_SQL_Error_Card_Repetition!M328</f>
        <v>2</v>
      </c>
      <c r="M329" s="1">
        <f>COUNTIFS(Q4_Validation_Base!A:A,F329,Q4_Validation_Base!B:B,G329,Q4_Validation_Base!C:C,H329,Q4_Validation_Base!F:F,"&gt;=2")</f>
        <v>2</v>
      </c>
      <c r="N329" s="5" t="str">
        <f t="shared" si="45"/>
        <v>PASS</v>
      </c>
      <c r="O329" s="6">
        <f>Q4_SQL_Error_Card_Repetition!N328</f>
        <v>1.2</v>
      </c>
      <c r="P329" s="15">
        <f>SUMIFS(Q4_Validation_Base!F:F,Q4_Validation_Base!A:A,F329,Q4_Validation_Base!B:B,G329,Q4_Validation_Base!C:C,H329)/J329</f>
        <v>1.2</v>
      </c>
      <c r="Q329" s="5" t="str">
        <f t="shared" si="46"/>
        <v>PASS</v>
      </c>
      <c r="R329" s="5">
        <f>Q4_SQL_Error_Card_Repetition!O328</f>
        <v>13.333299999999999</v>
      </c>
      <c r="S329" s="8">
        <f t="shared" si="47"/>
        <v>13.333333333333334</v>
      </c>
      <c r="T329" s="5" t="str">
        <f t="shared" si="48"/>
        <v>PASS</v>
      </c>
      <c r="U329" s="5">
        <f>Q4_SQL_Error_Card_Repetition!Q328</f>
        <v>16.666699999999999</v>
      </c>
      <c r="V329" s="8">
        <f>_xlfn.MAXIFS(Q4_Validation_Base!F:F,Q4_Validation_Base!A:A,F329,Q4_Validation_Base!B:B,G329,Q4_Validation_Base!C:C,H329)/SUMIFS(Q4_Validation_Base!F:F,Q4_Validation_Base!A:A,F329,Q4_Validation_Base!B:B,G329,Q4_Validation_Base!C:C,H329)*100</f>
        <v>16.666666666666664</v>
      </c>
      <c r="W329" s="5" t="str">
        <f t="shared" si="49"/>
        <v>PASS</v>
      </c>
      <c r="X329" s="5" t="str">
        <f>Q4_SQL_Error_Card_Repetition!R328</f>
        <v>low-repeat</v>
      </c>
      <c r="Y329" s="5" t="str">
        <f t="shared" si="50"/>
        <v>low-repeat</v>
      </c>
      <c r="Z329" s="5" t="str">
        <f t="shared" si="51"/>
        <v>PASS</v>
      </c>
    </row>
    <row r="330" spans="6:26">
      <c r="F330" s="5">
        <f>Q4_SQL_Error_Card_Repetition!A329</f>
        <v>5311</v>
      </c>
      <c r="G330" s="5">
        <f>Q4_SQL_Error_Card_Repetition!E329</f>
        <v>5</v>
      </c>
      <c r="H330" s="5" t="str">
        <f>Q4_SQL_Error_Card_Repetition!F329</f>
        <v>Online Transaction</v>
      </c>
      <c r="I330" s="5">
        <f>Q4_SQL_Error_Card_Repetition!K329</f>
        <v>30</v>
      </c>
      <c r="J330" s="5">
        <f>COUNTIFS(Q4_Validation_Base!A:A,F330,Q4_Validation_Base!B:B,G330,Q4_Validation_Base!C:C,H330)</f>
        <v>30</v>
      </c>
      <c r="K330" s="5" t="str">
        <f t="shared" si="44"/>
        <v>PASS</v>
      </c>
      <c r="L330" s="5">
        <f>Q4_SQL_Error_Card_Repetition!M329</f>
        <v>4</v>
      </c>
      <c r="M330" s="1">
        <f>COUNTIFS(Q4_Validation_Base!A:A,F330,Q4_Validation_Base!B:B,G330,Q4_Validation_Base!C:C,H330,Q4_Validation_Base!F:F,"&gt;=2")</f>
        <v>4</v>
      </c>
      <c r="N330" s="5" t="str">
        <f t="shared" si="45"/>
        <v>PASS</v>
      </c>
      <c r="O330" s="6">
        <f>Q4_SQL_Error_Card_Repetition!N329</f>
        <v>1.2</v>
      </c>
      <c r="P330" s="15">
        <f>SUMIFS(Q4_Validation_Base!F:F,Q4_Validation_Base!A:A,F330,Q4_Validation_Base!B:B,G330,Q4_Validation_Base!C:C,H330)/J330</f>
        <v>1.2</v>
      </c>
      <c r="Q330" s="5" t="str">
        <f t="shared" si="46"/>
        <v>PASS</v>
      </c>
      <c r="R330" s="5">
        <f>Q4_SQL_Error_Card_Repetition!O329</f>
        <v>13.333299999999999</v>
      </c>
      <c r="S330" s="8">
        <f t="shared" si="47"/>
        <v>13.333333333333334</v>
      </c>
      <c r="T330" s="5" t="str">
        <f t="shared" si="48"/>
        <v>PASS</v>
      </c>
      <c r="U330" s="5">
        <f>Q4_SQL_Error_Card_Repetition!Q329</f>
        <v>8.3332999999999995</v>
      </c>
      <c r="V330" s="8">
        <f>_xlfn.MAXIFS(Q4_Validation_Base!F:F,Q4_Validation_Base!A:A,F330,Q4_Validation_Base!B:B,G330,Q4_Validation_Base!C:C,H330)/SUMIFS(Q4_Validation_Base!F:F,Q4_Validation_Base!A:A,F330,Q4_Validation_Base!B:B,G330,Q4_Validation_Base!C:C,H330)*100</f>
        <v>8.3333333333333321</v>
      </c>
      <c r="W330" s="5" t="str">
        <f t="shared" si="49"/>
        <v>PASS</v>
      </c>
      <c r="X330" s="5" t="str">
        <f>Q4_SQL_Error_Card_Repetition!R329</f>
        <v>low-repeat</v>
      </c>
      <c r="Y330" s="5" t="str">
        <f t="shared" si="50"/>
        <v>low-repeat</v>
      </c>
      <c r="Z330" s="5" t="str">
        <f t="shared" si="51"/>
        <v>PASS</v>
      </c>
    </row>
    <row r="331" spans="6:26">
      <c r="F331" s="5">
        <f>Q4_SQL_Error_Card_Repetition!A330</f>
        <v>6300</v>
      </c>
      <c r="G331" s="5">
        <f>Q4_SQL_Error_Card_Repetition!E330</f>
        <v>6</v>
      </c>
      <c r="H331" s="5" t="str">
        <f>Q4_SQL_Error_Card_Repetition!F330</f>
        <v>Online Transaction</v>
      </c>
      <c r="I331" s="5">
        <f>Q4_SQL_Error_Card_Repetition!K330</f>
        <v>31</v>
      </c>
      <c r="J331" s="5">
        <f>COUNTIFS(Q4_Validation_Base!A:A,F331,Q4_Validation_Base!B:B,G331,Q4_Validation_Base!C:C,H331)</f>
        <v>31</v>
      </c>
      <c r="K331" s="5" t="str">
        <f t="shared" si="44"/>
        <v>PASS</v>
      </c>
      <c r="L331" s="5">
        <f>Q4_SQL_Error_Card_Repetition!M330</f>
        <v>5</v>
      </c>
      <c r="M331" s="1">
        <f>COUNTIFS(Q4_Validation_Base!A:A,F331,Q4_Validation_Base!B:B,G331,Q4_Validation_Base!C:C,H331,Q4_Validation_Base!F:F,"&gt;=2")</f>
        <v>5</v>
      </c>
      <c r="N331" s="5" t="str">
        <f t="shared" si="45"/>
        <v>PASS</v>
      </c>
      <c r="O331" s="6">
        <f>Q4_SQL_Error_Card_Repetition!N330</f>
        <v>1.1935</v>
      </c>
      <c r="P331" s="15">
        <f>SUMIFS(Q4_Validation_Base!F:F,Q4_Validation_Base!A:A,F331,Q4_Validation_Base!B:B,G331,Q4_Validation_Base!C:C,H331)/J331</f>
        <v>1.1935483870967742</v>
      </c>
      <c r="Q331" s="5" t="str">
        <f t="shared" si="46"/>
        <v>PASS</v>
      </c>
      <c r="R331" s="5">
        <f>Q4_SQL_Error_Card_Repetition!O330</f>
        <v>16.129000000000001</v>
      </c>
      <c r="S331" s="8">
        <f t="shared" si="47"/>
        <v>16.129032258064516</v>
      </c>
      <c r="T331" s="5" t="str">
        <f t="shared" si="48"/>
        <v>PASS</v>
      </c>
      <c r="U331" s="5">
        <f>Q4_SQL_Error_Card_Repetition!Q330</f>
        <v>8.1081000000000003</v>
      </c>
      <c r="V331" s="8">
        <f>_xlfn.MAXIFS(Q4_Validation_Base!F:F,Q4_Validation_Base!A:A,F331,Q4_Validation_Base!B:B,G331,Q4_Validation_Base!C:C,H331)/SUMIFS(Q4_Validation_Base!F:F,Q4_Validation_Base!A:A,F331,Q4_Validation_Base!B:B,G331,Q4_Validation_Base!C:C,H331)*100</f>
        <v>8.1081081081081088</v>
      </c>
      <c r="W331" s="5" t="str">
        <f t="shared" si="49"/>
        <v>PASS</v>
      </c>
      <c r="X331" s="5" t="str">
        <f>Q4_SQL_Error_Card_Repetition!R330</f>
        <v>low-repeat</v>
      </c>
      <c r="Y331" s="5" t="str">
        <f t="shared" si="50"/>
        <v>low-repeat</v>
      </c>
      <c r="Z331" s="5" t="str">
        <f t="shared" si="51"/>
        <v>PASS</v>
      </c>
    </row>
    <row r="332" spans="6:26">
      <c r="F332" s="5">
        <f>Q4_SQL_Error_Card_Repetition!A331</f>
        <v>5651</v>
      </c>
      <c r="G332" s="5">
        <f>Q4_SQL_Error_Card_Repetition!E331</f>
        <v>19</v>
      </c>
      <c r="H332" s="5" t="str">
        <f>Q4_SQL_Error_Card_Repetition!F331</f>
        <v>Swipe Transaction</v>
      </c>
      <c r="I332" s="5">
        <f>Q4_SQL_Error_Card_Repetition!K331</f>
        <v>31</v>
      </c>
      <c r="J332" s="5">
        <f>COUNTIFS(Q4_Validation_Base!A:A,F332,Q4_Validation_Base!B:B,G332,Q4_Validation_Base!C:C,H332)</f>
        <v>31</v>
      </c>
      <c r="K332" s="5" t="str">
        <f t="shared" si="44"/>
        <v>PASS</v>
      </c>
      <c r="L332" s="5">
        <f>Q4_SQL_Error_Card_Repetition!M331</f>
        <v>3</v>
      </c>
      <c r="M332" s="1">
        <f>COUNTIFS(Q4_Validation_Base!A:A,F332,Q4_Validation_Base!B:B,G332,Q4_Validation_Base!C:C,H332,Q4_Validation_Base!F:F,"&gt;=2")</f>
        <v>3</v>
      </c>
      <c r="N332" s="5" t="str">
        <f t="shared" si="45"/>
        <v>PASS</v>
      </c>
      <c r="O332" s="6">
        <f>Q4_SQL_Error_Card_Repetition!N331</f>
        <v>1.1935</v>
      </c>
      <c r="P332" s="15">
        <f>SUMIFS(Q4_Validation_Base!F:F,Q4_Validation_Base!A:A,F332,Q4_Validation_Base!B:B,G332,Q4_Validation_Base!C:C,H332)/J332</f>
        <v>1.1935483870967742</v>
      </c>
      <c r="Q332" s="5" t="str">
        <f t="shared" si="46"/>
        <v>PASS</v>
      </c>
      <c r="R332" s="5">
        <f>Q4_SQL_Error_Card_Repetition!O331</f>
        <v>9.6774000000000004</v>
      </c>
      <c r="S332" s="8">
        <f t="shared" si="47"/>
        <v>9.67741935483871</v>
      </c>
      <c r="T332" s="5" t="str">
        <f t="shared" si="48"/>
        <v>PASS</v>
      </c>
      <c r="U332" s="5">
        <f>Q4_SQL_Error_Card_Repetition!Q331</f>
        <v>8.1081000000000003</v>
      </c>
      <c r="V332" s="8">
        <f>_xlfn.MAXIFS(Q4_Validation_Base!F:F,Q4_Validation_Base!A:A,F332,Q4_Validation_Base!B:B,G332,Q4_Validation_Base!C:C,H332)/SUMIFS(Q4_Validation_Base!F:F,Q4_Validation_Base!A:A,F332,Q4_Validation_Base!B:B,G332,Q4_Validation_Base!C:C,H332)*100</f>
        <v>8.1081081081081088</v>
      </c>
      <c r="W332" s="5" t="str">
        <f t="shared" si="49"/>
        <v>PASS</v>
      </c>
      <c r="X332" s="5" t="str">
        <f>Q4_SQL_Error_Card_Repetition!R331</f>
        <v>low-repeat</v>
      </c>
      <c r="Y332" s="5" t="str">
        <f t="shared" si="50"/>
        <v>low-repeat</v>
      </c>
      <c r="Z332" s="5" t="str">
        <f t="shared" si="51"/>
        <v>PASS</v>
      </c>
    </row>
    <row r="333" spans="6:26">
      <c r="F333" s="5">
        <f>Q4_SQL_Error_Card_Repetition!A332</f>
        <v>8043</v>
      </c>
      <c r="G333" s="5">
        <f>Q4_SQL_Error_Card_Repetition!E332</f>
        <v>13</v>
      </c>
      <c r="H333" s="5" t="str">
        <f>Q4_SQL_Error_Card_Repetition!F332</f>
        <v>Chip Transaction</v>
      </c>
      <c r="I333" s="5">
        <f>Q4_SQL_Error_Card_Repetition!K332</f>
        <v>16</v>
      </c>
      <c r="J333" s="5">
        <f>COUNTIFS(Q4_Validation_Base!A:A,F333,Q4_Validation_Base!B:B,G333,Q4_Validation_Base!C:C,H333)</f>
        <v>16</v>
      </c>
      <c r="K333" s="5" t="str">
        <f t="shared" si="44"/>
        <v>PASS</v>
      </c>
      <c r="L333" s="5">
        <f>Q4_SQL_Error_Card_Repetition!M332</f>
        <v>3</v>
      </c>
      <c r="M333" s="1">
        <f>COUNTIFS(Q4_Validation_Base!A:A,F333,Q4_Validation_Base!B:B,G333,Q4_Validation_Base!C:C,H333,Q4_Validation_Base!F:F,"&gt;=2")</f>
        <v>3</v>
      </c>
      <c r="N333" s="5" t="str">
        <f t="shared" si="45"/>
        <v>PASS</v>
      </c>
      <c r="O333" s="6">
        <f>Q4_SQL_Error_Card_Repetition!N332</f>
        <v>1.1875</v>
      </c>
      <c r="P333" s="15">
        <f>SUMIFS(Q4_Validation_Base!F:F,Q4_Validation_Base!A:A,F333,Q4_Validation_Base!B:B,G333,Q4_Validation_Base!C:C,H333)/J333</f>
        <v>1.1875</v>
      </c>
      <c r="Q333" s="5" t="str">
        <f t="shared" si="46"/>
        <v>PASS</v>
      </c>
      <c r="R333" s="5">
        <f>Q4_SQL_Error_Card_Repetition!O332</f>
        <v>18.75</v>
      </c>
      <c r="S333" s="8">
        <f t="shared" si="47"/>
        <v>18.75</v>
      </c>
      <c r="T333" s="5" t="str">
        <f t="shared" si="48"/>
        <v>PASS</v>
      </c>
      <c r="U333" s="5">
        <f>Q4_SQL_Error_Card_Repetition!Q332</f>
        <v>10.526300000000001</v>
      </c>
      <c r="V333" s="8">
        <f>_xlfn.MAXIFS(Q4_Validation_Base!F:F,Q4_Validation_Base!A:A,F333,Q4_Validation_Base!B:B,G333,Q4_Validation_Base!C:C,H333)/SUMIFS(Q4_Validation_Base!F:F,Q4_Validation_Base!A:A,F333,Q4_Validation_Base!B:B,G333,Q4_Validation_Base!C:C,H333)*100</f>
        <v>10.526315789473683</v>
      </c>
      <c r="W333" s="5" t="str">
        <f t="shared" si="49"/>
        <v>PASS</v>
      </c>
      <c r="X333" s="5" t="str">
        <f>Q4_SQL_Error_Card_Repetition!R332</f>
        <v>low-repeat</v>
      </c>
      <c r="Y333" s="5" t="str">
        <f t="shared" si="50"/>
        <v>low-repeat</v>
      </c>
      <c r="Z333" s="5" t="str">
        <f t="shared" si="51"/>
        <v>PASS</v>
      </c>
    </row>
    <row r="334" spans="6:26">
      <c r="F334" s="5">
        <f>Q4_SQL_Error_Card_Repetition!A333</f>
        <v>7349</v>
      </c>
      <c r="G334" s="5">
        <f>Q4_SQL_Error_Card_Repetition!E333</f>
        <v>8</v>
      </c>
      <c r="H334" s="5" t="str">
        <f>Q4_SQL_Error_Card_Repetition!F333</f>
        <v>Online Transaction</v>
      </c>
      <c r="I334" s="5">
        <f>Q4_SQL_Error_Card_Repetition!K333</f>
        <v>16</v>
      </c>
      <c r="J334" s="5">
        <f>COUNTIFS(Q4_Validation_Base!A:A,F334,Q4_Validation_Base!B:B,G334,Q4_Validation_Base!C:C,H334)</f>
        <v>16</v>
      </c>
      <c r="K334" s="5" t="str">
        <f t="shared" si="44"/>
        <v>PASS</v>
      </c>
      <c r="L334" s="5">
        <f>Q4_SQL_Error_Card_Repetition!M333</f>
        <v>2</v>
      </c>
      <c r="M334" s="1">
        <f>COUNTIFS(Q4_Validation_Base!A:A,F334,Q4_Validation_Base!B:B,G334,Q4_Validation_Base!C:C,H334,Q4_Validation_Base!F:F,"&gt;=2")</f>
        <v>2</v>
      </c>
      <c r="N334" s="5" t="str">
        <f t="shared" si="45"/>
        <v>PASS</v>
      </c>
      <c r="O334" s="6">
        <f>Q4_SQL_Error_Card_Repetition!N333</f>
        <v>1.1875</v>
      </c>
      <c r="P334" s="15">
        <f>SUMIFS(Q4_Validation_Base!F:F,Q4_Validation_Base!A:A,F334,Q4_Validation_Base!B:B,G334,Q4_Validation_Base!C:C,H334)/J334</f>
        <v>1.1875</v>
      </c>
      <c r="Q334" s="5" t="str">
        <f t="shared" si="46"/>
        <v>PASS</v>
      </c>
      <c r="R334" s="5">
        <f>Q4_SQL_Error_Card_Repetition!O333</f>
        <v>12.5</v>
      </c>
      <c r="S334" s="8">
        <f t="shared" si="47"/>
        <v>12.5</v>
      </c>
      <c r="T334" s="5" t="str">
        <f t="shared" si="48"/>
        <v>PASS</v>
      </c>
      <c r="U334" s="5">
        <f>Q4_SQL_Error_Card_Repetition!Q333</f>
        <v>15.7895</v>
      </c>
      <c r="V334" s="8">
        <f>_xlfn.MAXIFS(Q4_Validation_Base!F:F,Q4_Validation_Base!A:A,F334,Q4_Validation_Base!B:B,G334,Q4_Validation_Base!C:C,H334)/SUMIFS(Q4_Validation_Base!F:F,Q4_Validation_Base!A:A,F334,Q4_Validation_Base!B:B,G334,Q4_Validation_Base!C:C,H334)*100</f>
        <v>15.789473684210526</v>
      </c>
      <c r="W334" s="5" t="str">
        <f t="shared" si="49"/>
        <v>PASS</v>
      </c>
      <c r="X334" s="5" t="str">
        <f>Q4_SQL_Error_Card_Repetition!R333</f>
        <v>low-repeat</v>
      </c>
      <c r="Y334" s="5" t="str">
        <f t="shared" si="50"/>
        <v>low-repeat</v>
      </c>
      <c r="Z334" s="5" t="str">
        <f t="shared" si="51"/>
        <v>PASS</v>
      </c>
    </row>
    <row r="335" spans="6:26">
      <c r="F335" s="5">
        <f>Q4_SQL_Error_Card_Repetition!A334</f>
        <v>7230</v>
      </c>
      <c r="G335" s="5">
        <f>Q4_SQL_Error_Card_Repetition!E334</f>
        <v>19</v>
      </c>
      <c r="H335" s="5" t="str">
        <f>Q4_SQL_Error_Card_Repetition!F334</f>
        <v>Swipe Transaction</v>
      </c>
      <c r="I335" s="5">
        <f>Q4_SQL_Error_Card_Repetition!K334</f>
        <v>33</v>
      </c>
      <c r="J335" s="5">
        <f>COUNTIFS(Q4_Validation_Base!A:A,F335,Q4_Validation_Base!B:B,G335,Q4_Validation_Base!C:C,H335)</f>
        <v>33</v>
      </c>
      <c r="K335" s="5" t="str">
        <f t="shared" si="44"/>
        <v>PASS</v>
      </c>
      <c r="L335" s="5">
        <f>Q4_SQL_Error_Card_Repetition!M334</f>
        <v>5</v>
      </c>
      <c r="M335" s="1">
        <f>COUNTIFS(Q4_Validation_Base!A:A,F335,Q4_Validation_Base!B:B,G335,Q4_Validation_Base!C:C,H335,Q4_Validation_Base!F:F,"&gt;=2")</f>
        <v>5</v>
      </c>
      <c r="N335" s="5" t="str">
        <f t="shared" si="45"/>
        <v>PASS</v>
      </c>
      <c r="O335" s="6">
        <f>Q4_SQL_Error_Card_Repetition!N334</f>
        <v>1.1818</v>
      </c>
      <c r="P335" s="15">
        <f>SUMIFS(Q4_Validation_Base!F:F,Q4_Validation_Base!A:A,F335,Q4_Validation_Base!B:B,G335,Q4_Validation_Base!C:C,H335)/J335</f>
        <v>1.1818181818181819</v>
      </c>
      <c r="Q335" s="5" t="str">
        <f t="shared" si="46"/>
        <v>PASS</v>
      </c>
      <c r="R335" s="5">
        <f>Q4_SQL_Error_Card_Repetition!O334</f>
        <v>15.1515</v>
      </c>
      <c r="S335" s="8">
        <f t="shared" si="47"/>
        <v>15.151515151515152</v>
      </c>
      <c r="T335" s="5" t="str">
        <f t="shared" si="48"/>
        <v>PASS</v>
      </c>
      <c r="U335" s="5">
        <f>Q4_SQL_Error_Card_Repetition!Q334</f>
        <v>7.6923000000000004</v>
      </c>
      <c r="V335" s="8">
        <f>_xlfn.MAXIFS(Q4_Validation_Base!F:F,Q4_Validation_Base!A:A,F335,Q4_Validation_Base!B:B,G335,Q4_Validation_Base!C:C,H335)/SUMIFS(Q4_Validation_Base!F:F,Q4_Validation_Base!A:A,F335,Q4_Validation_Base!B:B,G335,Q4_Validation_Base!C:C,H335)*100</f>
        <v>7.6923076923076925</v>
      </c>
      <c r="W335" s="5" t="str">
        <f t="shared" si="49"/>
        <v>PASS</v>
      </c>
      <c r="X335" s="5" t="str">
        <f>Q4_SQL_Error_Card_Repetition!R334</f>
        <v>low-repeat</v>
      </c>
      <c r="Y335" s="5" t="str">
        <f t="shared" si="50"/>
        <v>low-repeat</v>
      </c>
      <c r="Z335" s="5" t="str">
        <f t="shared" si="51"/>
        <v>PASS</v>
      </c>
    </row>
    <row r="336" spans="6:26">
      <c r="F336" s="5">
        <f>Q4_SQL_Error_Card_Repetition!A335</f>
        <v>4814</v>
      </c>
      <c r="G336" s="5">
        <f>Q4_SQL_Error_Card_Repetition!E335</f>
        <v>5</v>
      </c>
      <c r="H336" s="5" t="str">
        <f>Q4_SQL_Error_Card_Repetition!F335</f>
        <v>Swipe Transaction</v>
      </c>
      <c r="I336" s="5">
        <f>Q4_SQL_Error_Card_Repetition!K335</f>
        <v>44</v>
      </c>
      <c r="J336" s="5">
        <f>COUNTIFS(Q4_Validation_Base!A:A,F336,Q4_Validation_Base!B:B,G336,Q4_Validation_Base!C:C,H336)</f>
        <v>44</v>
      </c>
      <c r="K336" s="5" t="str">
        <f t="shared" si="44"/>
        <v>PASS</v>
      </c>
      <c r="L336" s="5">
        <f>Q4_SQL_Error_Card_Repetition!M335</f>
        <v>5</v>
      </c>
      <c r="M336" s="1">
        <f>COUNTIFS(Q4_Validation_Base!A:A,F336,Q4_Validation_Base!B:B,G336,Q4_Validation_Base!C:C,H336,Q4_Validation_Base!F:F,"&gt;=2")</f>
        <v>5</v>
      </c>
      <c r="N336" s="5" t="str">
        <f t="shared" si="45"/>
        <v>PASS</v>
      </c>
      <c r="O336" s="6">
        <f>Q4_SQL_Error_Card_Repetition!N335</f>
        <v>1.1818</v>
      </c>
      <c r="P336" s="15">
        <f>SUMIFS(Q4_Validation_Base!F:F,Q4_Validation_Base!A:A,F336,Q4_Validation_Base!B:B,G336,Q4_Validation_Base!C:C,H336)/J336</f>
        <v>1.1818181818181819</v>
      </c>
      <c r="Q336" s="5" t="str">
        <f t="shared" si="46"/>
        <v>PASS</v>
      </c>
      <c r="R336" s="5">
        <f>Q4_SQL_Error_Card_Repetition!O335</f>
        <v>11.3636</v>
      </c>
      <c r="S336" s="8">
        <f t="shared" si="47"/>
        <v>11.363636363636363</v>
      </c>
      <c r="T336" s="5" t="str">
        <f t="shared" si="48"/>
        <v>PASS</v>
      </c>
      <c r="U336" s="5">
        <f>Q4_SQL_Error_Card_Repetition!Q335</f>
        <v>5.7691999999999997</v>
      </c>
      <c r="V336" s="8">
        <f>_xlfn.MAXIFS(Q4_Validation_Base!F:F,Q4_Validation_Base!A:A,F336,Q4_Validation_Base!B:B,G336,Q4_Validation_Base!C:C,H336)/SUMIFS(Q4_Validation_Base!F:F,Q4_Validation_Base!A:A,F336,Q4_Validation_Base!B:B,G336,Q4_Validation_Base!C:C,H336)*100</f>
        <v>5.7692307692307692</v>
      </c>
      <c r="W336" s="5" t="str">
        <f t="shared" si="49"/>
        <v>PASS</v>
      </c>
      <c r="X336" s="5" t="str">
        <f>Q4_SQL_Error_Card_Repetition!R335</f>
        <v>low-repeat</v>
      </c>
      <c r="Y336" s="5" t="str">
        <f t="shared" si="50"/>
        <v>low-repeat</v>
      </c>
      <c r="Z336" s="5" t="str">
        <f t="shared" si="51"/>
        <v>PASS</v>
      </c>
    </row>
    <row r="337" spans="6:26">
      <c r="F337" s="5">
        <f>Q4_SQL_Error_Card_Repetition!A336</f>
        <v>7349</v>
      </c>
      <c r="G337" s="5">
        <f>Q4_SQL_Error_Card_Repetition!E336</f>
        <v>16</v>
      </c>
      <c r="H337" s="5" t="str">
        <f>Q4_SQL_Error_Card_Repetition!F336</f>
        <v>Online Transaction</v>
      </c>
      <c r="I337" s="5">
        <f>Q4_SQL_Error_Card_Repetition!K336</f>
        <v>39</v>
      </c>
      <c r="J337" s="5">
        <f>COUNTIFS(Q4_Validation_Base!A:A,F337,Q4_Validation_Base!B:B,G337,Q4_Validation_Base!C:C,H337)</f>
        <v>39</v>
      </c>
      <c r="K337" s="5" t="str">
        <f t="shared" si="44"/>
        <v>PASS</v>
      </c>
      <c r="L337" s="5">
        <f>Q4_SQL_Error_Card_Repetition!M336</f>
        <v>5</v>
      </c>
      <c r="M337" s="1">
        <f>COUNTIFS(Q4_Validation_Base!A:A,F337,Q4_Validation_Base!B:B,G337,Q4_Validation_Base!C:C,H337,Q4_Validation_Base!F:F,"&gt;=2")</f>
        <v>5</v>
      </c>
      <c r="N337" s="5" t="str">
        <f t="shared" si="45"/>
        <v>PASS</v>
      </c>
      <c r="O337" s="6">
        <f>Q4_SQL_Error_Card_Repetition!N336</f>
        <v>1.1795</v>
      </c>
      <c r="P337" s="15">
        <f>SUMIFS(Q4_Validation_Base!F:F,Q4_Validation_Base!A:A,F337,Q4_Validation_Base!B:B,G337,Q4_Validation_Base!C:C,H337)/J337</f>
        <v>1.1794871794871795</v>
      </c>
      <c r="Q337" s="5" t="str">
        <f t="shared" si="46"/>
        <v>PASS</v>
      </c>
      <c r="R337" s="5">
        <f>Q4_SQL_Error_Card_Repetition!O336</f>
        <v>12.820499999999999</v>
      </c>
      <c r="S337" s="8">
        <f t="shared" si="47"/>
        <v>12.820512820512819</v>
      </c>
      <c r="T337" s="5" t="str">
        <f t="shared" si="48"/>
        <v>PASS</v>
      </c>
      <c r="U337" s="5">
        <f>Q4_SQL_Error_Card_Repetition!Q336</f>
        <v>6.5217000000000001</v>
      </c>
      <c r="V337" s="8">
        <f>_xlfn.MAXIFS(Q4_Validation_Base!F:F,Q4_Validation_Base!A:A,F337,Q4_Validation_Base!B:B,G337,Q4_Validation_Base!C:C,H337)/SUMIFS(Q4_Validation_Base!F:F,Q4_Validation_Base!A:A,F337,Q4_Validation_Base!B:B,G337,Q4_Validation_Base!C:C,H337)*100</f>
        <v>6.5217391304347823</v>
      </c>
      <c r="W337" s="5" t="str">
        <f t="shared" si="49"/>
        <v>PASS</v>
      </c>
      <c r="X337" s="5" t="str">
        <f>Q4_SQL_Error_Card_Repetition!R336</f>
        <v>low-repeat</v>
      </c>
      <c r="Y337" s="5" t="str">
        <f t="shared" si="50"/>
        <v>low-repeat</v>
      </c>
      <c r="Z337" s="5" t="str">
        <f t="shared" si="51"/>
        <v>PASS</v>
      </c>
    </row>
    <row r="338" spans="6:26">
      <c r="F338" s="5">
        <f>Q4_SQL_Error_Card_Repetition!A337</f>
        <v>7996</v>
      </c>
      <c r="G338" s="5">
        <f>Q4_SQL_Error_Card_Repetition!E337</f>
        <v>15</v>
      </c>
      <c r="H338" s="5" t="str">
        <f>Q4_SQL_Error_Card_Repetition!F337</f>
        <v>Online Transaction</v>
      </c>
      <c r="I338" s="5">
        <f>Q4_SQL_Error_Card_Repetition!K337</f>
        <v>12</v>
      </c>
      <c r="J338" s="5">
        <f>COUNTIFS(Q4_Validation_Base!A:A,F338,Q4_Validation_Base!B:B,G338,Q4_Validation_Base!C:C,H338)</f>
        <v>12</v>
      </c>
      <c r="K338" s="5" t="str">
        <f t="shared" si="44"/>
        <v>PASS</v>
      </c>
      <c r="L338" s="5">
        <f>Q4_SQL_Error_Card_Repetition!M337</f>
        <v>2</v>
      </c>
      <c r="M338" s="1">
        <f>COUNTIFS(Q4_Validation_Base!A:A,F338,Q4_Validation_Base!B:B,G338,Q4_Validation_Base!C:C,H338,Q4_Validation_Base!F:F,"&gt;=2")</f>
        <v>2</v>
      </c>
      <c r="N338" s="5" t="str">
        <f t="shared" si="45"/>
        <v>PASS</v>
      </c>
      <c r="O338" s="6">
        <f>Q4_SQL_Error_Card_Repetition!N337</f>
        <v>1.1667000000000001</v>
      </c>
      <c r="P338" s="15">
        <f>SUMIFS(Q4_Validation_Base!F:F,Q4_Validation_Base!A:A,F338,Q4_Validation_Base!B:B,G338,Q4_Validation_Base!C:C,H338)/J338</f>
        <v>1.1666666666666667</v>
      </c>
      <c r="Q338" s="5" t="str">
        <f t="shared" si="46"/>
        <v>PASS</v>
      </c>
      <c r="R338" s="5">
        <f>Q4_SQL_Error_Card_Repetition!O337</f>
        <v>16.666699999999999</v>
      </c>
      <c r="S338" s="8">
        <f t="shared" si="47"/>
        <v>16.666666666666664</v>
      </c>
      <c r="T338" s="5" t="str">
        <f t="shared" si="48"/>
        <v>PASS</v>
      </c>
      <c r="U338" s="5">
        <f>Q4_SQL_Error_Card_Repetition!Q337</f>
        <v>14.2857</v>
      </c>
      <c r="V338" s="8">
        <f>_xlfn.MAXIFS(Q4_Validation_Base!F:F,Q4_Validation_Base!A:A,F338,Q4_Validation_Base!B:B,G338,Q4_Validation_Base!C:C,H338)/SUMIFS(Q4_Validation_Base!F:F,Q4_Validation_Base!A:A,F338,Q4_Validation_Base!B:B,G338,Q4_Validation_Base!C:C,H338)*100</f>
        <v>14.285714285714285</v>
      </c>
      <c r="W338" s="5" t="str">
        <f t="shared" si="49"/>
        <v>PASS</v>
      </c>
      <c r="X338" s="5" t="str">
        <f>Q4_SQL_Error_Card_Repetition!R337</f>
        <v>low-repeat</v>
      </c>
      <c r="Y338" s="5" t="str">
        <f t="shared" si="50"/>
        <v>low-repeat</v>
      </c>
      <c r="Z338" s="5" t="str">
        <f t="shared" si="51"/>
        <v>PASS</v>
      </c>
    </row>
    <row r="339" spans="6:26">
      <c r="F339" s="5">
        <f>Q4_SQL_Error_Card_Repetition!A338</f>
        <v>8021</v>
      </c>
      <c r="G339" s="5">
        <f>Q4_SQL_Error_Card_Repetition!E338</f>
        <v>14</v>
      </c>
      <c r="H339" s="5" t="str">
        <f>Q4_SQL_Error_Card_Repetition!F338</f>
        <v>Swipe Transaction</v>
      </c>
      <c r="I339" s="5">
        <f>Q4_SQL_Error_Card_Repetition!K338</f>
        <v>36</v>
      </c>
      <c r="J339" s="5">
        <f>COUNTIFS(Q4_Validation_Base!A:A,F339,Q4_Validation_Base!B:B,G339,Q4_Validation_Base!C:C,H339)</f>
        <v>36</v>
      </c>
      <c r="K339" s="5" t="str">
        <f t="shared" si="44"/>
        <v>PASS</v>
      </c>
      <c r="L339" s="5">
        <f>Q4_SQL_Error_Card_Repetition!M338</f>
        <v>5</v>
      </c>
      <c r="M339" s="1">
        <f>COUNTIFS(Q4_Validation_Base!A:A,F339,Q4_Validation_Base!B:B,G339,Q4_Validation_Base!C:C,H339,Q4_Validation_Base!F:F,"&gt;=2")</f>
        <v>5</v>
      </c>
      <c r="N339" s="5" t="str">
        <f t="shared" si="45"/>
        <v>PASS</v>
      </c>
      <c r="O339" s="6">
        <f>Q4_SQL_Error_Card_Repetition!N338</f>
        <v>1.1667000000000001</v>
      </c>
      <c r="P339" s="15">
        <f>SUMIFS(Q4_Validation_Base!F:F,Q4_Validation_Base!A:A,F339,Q4_Validation_Base!B:B,G339,Q4_Validation_Base!C:C,H339)/J339</f>
        <v>1.1666666666666667</v>
      </c>
      <c r="Q339" s="5" t="str">
        <f t="shared" si="46"/>
        <v>PASS</v>
      </c>
      <c r="R339" s="5">
        <f>Q4_SQL_Error_Card_Repetition!O338</f>
        <v>13.8889</v>
      </c>
      <c r="S339" s="8">
        <f t="shared" si="47"/>
        <v>13.888888888888889</v>
      </c>
      <c r="T339" s="5" t="str">
        <f t="shared" si="48"/>
        <v>PASS</v>
      </c>
      <c r="U339" s="5">
        <f>Q4_SQL_Error_Card_Repetition!Q338</f>
        <v>7.1429</v>
      </c>
      <c r="V339" s="8">
        <f>_xlfn.MAXIFS(Q4_Validation_Base!F:F,Q4_Validation_Base!A:A,F339,Q4_Validation_Base!B:B,G339,Q4_Validation_Base!C:C,H339)/SUMIFS(Q4_Validation_Base!F:F,Q4_Validation_Base!A:A,F339,Q4_Validation_Base!B:B,G339,Q4_Validation_Base!C:C,H339)*100</f>
        <v>7.1428571428571423</v>
      </c>
      <c r="W339" s="5" t="str">
        <f t="shared" si="49"/>
        <v>PASS</v>
      </c>
      <c r="X339" s="5" t="str">
        <f>Q4_SQL_Error_Card_Repetition!R338</f>
        <v>low-repeat</v>
      </c>
      <c r="Y339" s="5" t="str">
        <f t="shared" si="50"/>
        <v>low-repeat</v>
      </c>
      <c r="Z339" s="5" t="str">
        <f t="shared" si="51"/>
        <v>PASS</v>
      </c>
    </row>
    <row r="340" spans="6:26">
      <c r="F340" s="5">
        <f>Q4_SQL_Error_Card_Repetition!A339</f>
        <v>5719</v>
      </c>
      <c r="G340" s="5">
        <f>Q4_SQL_Error_Card_Repetition!E339</f>
        <v>11</v>
      </c>
      <c r="H340" s="5" t="str">
        <f>Q4_SQL_Error_Card_Repetition!F339</f>
        <v>Swipe Transaction</v>
      </c>
      <c r="I340" s="5">
        <f>Q4_SQL_Error_Card_Repetition!K339</f>
        <v>68</v>
      </c>
      <c r="J340" s="5">
        <f>COUNTIFS(Q4_Validation_Base!A:A,F340,Q4_Validation_Base!B:B,G340,Q4_Validation_Base!C:C,H340)</f>
        <v>68</v>
      </c>
      <c r="K340" s="5" t="str">
        <f t="shared" si="44"/>
        <v>PASS</v>
      </c>
      <c r="L340" s="5">
        <f>Q4_SQL_Error_Card_Repetition!M339</f>
        <v>7</v>
      </c>
      <c r="M340" s="1">
        <f>COUNTIFS(Q4_Validation_Base!A:A,F340,Q4_Validation_Base!B:B,G340,Q4_Validation_Base!C:C,H340,Q4_Validation_Base!F:F,"&gt;=2")</f>
        <v>7</v>
      </c>
      <c r="N340" s="5" t="str">
        <f t="shared" si="45"/>
        <v>PASS</v>
      </c>
      <c r="O340" s="6">
        <f>Q4_SQL_Error_Card_Repetition!N339</f>
        <v>1.1617999999999999</v>
      </c>
      <c r="P340" s="15">
        <f>SUMIFS(Q4_Validation_Base!F:F,Q4_Validation_Base!A:A,F340,Q4_Validation_Base!B:B,G340,Q4_Validation_Base!C:C,H340)/J340</f>
        <v>1.161764705882353</v>
      </c>
      <c r="Q340" s="5" t="str">
        <f t="shared" si="46"/>
        <v>PASS</v>
      </c>
      <c r="R340" s="5">
        <f>Q4_SQL_Error_Card_Repetition!O339</f>
        <v>10.2941</v>
      </c>
      <c r="S340" s="8">
        <f t="shared" si="47"/>
        <v>10.294117647058822</v>
      </c>
      <c r="T340" s="5" t="str">
        <f t="shared" si="48"/>
        <v>PASS</v>
      </c>
      <c r="U340" s="5">
        <f>Q4_SQL_Error_Card_Repetition!Q339</f>
        <v>5.0632999999999999</v>
      </c>
      <c r="V340" s="8">
        <f>_xlfn.MAXIFS(Q4_Validation_Base!F:F,Q4_Validation_Base!A:A,F340,Q4_Validation_Base!B:B,G340,Q4_Validation_Base!C:C,H340)/SUMIFS(Q4_Validation_Base!F:F,Q4_Validation_Base!A:A,F340,Q4_Validation_Base!B:B,G340,Q4_Validation_Base!C:C,H340)*100</f>
        <v>5.0632911392405067</v>
      </c>
      <c r="W340" s="5" t="str">
        <f t="shared" si="49"/>
        <v>PASS</v>
      </c>
      <c r="X340" s="5" t="str">
        <f>Q4_SQL_Error_Card_Repetition!R339</f>
        <v>low-repeat</v>
      </c>
      <c r="Y340" s="5" t="str">
        <f t="shared" si="50"/>
        <v>low-repeat</v>
      </c>
      <c r="Z340" s="5" t="str">
        <f t="shared" si="51"/>
        <v>PASS</v>
      </c>
    </row>
    <row r="341" spans="6:26">
      <c r="F341" s="5">
        <f>Q4_SQL_Error_Card_Repetition!A340</f>
        <v>5651</v>
      </c>
      <c r="G341" s="5">
        <f>Q4_SQL_Error_Card_Repetition!E340</f>
        <v>15</v>
      </c>
      <c r="H341" s="5" t="str">
        <f>Q4_SQL_Error_Card_Repetition!F340</f>
        <v>Swipe Transaction</v>
      </c>
      <c r="I341" s="5">
        <f>Q4_SQL_Error_Card_Repetition!K340</f>
        <v>50</v>
      </c>
      <c r="J341" s="5">
        <f>COUNTIFS(Q4_Validation_Base!A:A,F341,Q4_Validation_Base!B:B,G341,Q4_Validation_Base!C:C,H341)</f>
        <v>50</v>
      </c>
      <c r="K341" s="5" t="str">
        <f t="shared" si="44"/>
        <v>PASS</v>
      </c>
      <c r="L341" s="5">
        <f>Q4_SQL_Error_Card_Repetition!M340</f>
        <v>7</v>
      </c>
      <c r="M341" s="1">
        <f>COUNTIFS(Q4_Validation_Base!A:A,F341,Q4_Validation_Base!B:B,G341,Q4_Validation_Base!C:C,H341,Q4_Validation_Base!F:F,"&gt;=2")</f>
        <v>7</v>
      </c>
      <c r="N341" s="5" t="str">
        <f t="shared" si="45"/>
        <v>PASS</v>
      </c>
      <c r="O341" s="6">
        <f>Q4_SQL_Error_Card_Repetition!N340</f>
        <v>1.1599999999999999</v>
      </c>
      <c r="P341" s="15">
        <f>SUMIFS(Q4_Validation_Base!F:F,Q4_Validation_Base!A:A,F341,Q4_Validation_Base!B:B,G341,Q4_Validation_Base!C:C,H341)/J341</f>
        <v>1.1599999999999999</v>
      </c>
      <c r="Q341" s="5" t="str">
        <f t="shared" si="46"/>
        <v>PASS</v>
      </c>
      <c r="R341" s="5">
        <f>Q4_SQL_Error_Card_Repetition!O340</f>
        <v>14</v>
      </c>
      <c r="S341" s="8">
        <f t="shared" si="47"/>
        <v>14.000000000000002</v>
      </c>
      <c r="T341" s="5" t="str">
        <f t="shared" si="48"/>
        <v>PASS</v>
      </c>
      <c r="U341" s="5">
        <f>Q4_SQL_Error_Card_Repetition!Q340</f>
        <v>5.1723999999999997</v>
      </c>
      <c r="V341" s="8">
        <f>_xlfn.MAXIFS(Q4_Validation_Base!F:F,Q4_Validation_Base!A:A,F341,Q4_Validation_Base!B:B,G341,Q4_Validation_Base!C:C,H341)/SUMIFS(Q4_Validation_Base!F:F,Q4_Validation_Base!A:A,F341,Q4_Validation_Base!B:B,G341,Q4_Validation_Base!C:C,H341)*100</f>
        <v>5.1724137931034484</v>
      </c>
      <c r="W341" s="5" t="str">
        <f t="shared" si="49"/>
        <v>PASS</v>
      </c>
      <c r="X341" s="5" t="str">
        <f>Q4_SQL_Error_Card_Repetition!R340</f>
        <v>low-repeat</v>
      </c>
      <c r="Y341" s="5" t="str">
        <f t="shared" si="50"/>
        <v>low-repeat</v>
      </c>
      <c r="Z341" s="5" t="str">
        <f t="shared" si="51"/>
        <v>PASS</v>
      </c>
    </row>
    <row r="342" spans="6:26">
      <c r="F342" s="5">
        <f>Q4_SQL_Error_Card_Repetition!A341</f>
        <v>4814</v>
      </c>
      <c r="G342" s="5">
        <f>Q4_SQL_Error_Card_Repetition!E341</f>
        <v>14</v>
      </c>
      <c r="H342" s="5" t="str">
        <f>Q4_SQL_Error_Card_Repetition!F341</f>
        <v>Chip Transaction</v>
      </c>
      <c r="I342" s="5">
        <f>Q4_SQL_Error_Card_Repetition!K341</f>
        <v>51</v>
      </c>
      <c r="J342" s="5">
        <f>COUNTIFS(Q4_Validation_Base!A:A,F342,Q4_Validation_Base!B:B,G342,Q4_Validation_Base!C:C,H342)</f>
        <v>51</v>
      </c>
      <c r="K342" s="5" t="str">
        <f t="shared" si="44"/>
        <v>PASS</v>
      </c>
      <c r="L342" s="5">
        <f>Q4_SQL_Error_Card_Repetition!M341</f>
        <v>6</v>
      </c>
      <c r="M342" s="1">
        <f>COUNTIFS(Q4_Validation_Base!A:A,F342,Q4_Validation_Base!B:B,G342,Q4_Validation_Base!C:C,H342,Q4_Validation_Base!F:F,"&gt;=2")</f>
        <v>6</v>
      </c>
      <c r="N342" s="5" t="str">
        <f t="shared" si="45"/>
        <v>PASS</v>
      </c>
      <c r="O342" s="6">
        <f>Q4_SQL_Error_Card_Repetition!N341</f>
        <v>1.1569</v>
      </c>
      <c r="P342" s="15">
        <f>SUMIFS(Q4_Validation_Base!F:F,Q4_Validation_Base!A:A,F342,Q4_Validation_Base!B:B,G342,Q4_Validation_Base!C:C,H342)/J342</f>
        <v>1.1568627450980393</v>
      </c>
      <c r="Q342" s="5" t="str">
        <f t="shared" si="46"/>
        <v>PASS</v>
      </c>
      <c r="R342" s="5">
        <f>Q4_SQL_Error_Card_Repetition!O341</f>
        <v>11.764699999999999</v>
      </c>
      <c r="S342" s="8">
        <f t="shared" si="47"/>
        <v>11.76470588235294</v>
      </c>
      <c r="T342" s="5" t="str">
        <f t="shared" si="48"/>
        <v>PASS</v>
      </c>
      <c r="U342" s="5">
        <f>Q4_SQL_Error_Card_Repetition!Q341</f>
        <v>5.0848000000000004</v>
      </c>
      <c r="V342" s="8">
        <f>_xlfn.MAXIFS(Q4_Validation_Base!F:F,Q4_Validation_Base!A:A,F342,Q4_Validation_Base!B:B,G342,Q4_Validation_Base!C:C,H342)/SUMIFS(Q4_Validation_Base!F:F,Q4_Validation_Base!A:A,F342,Q4_Validation_Base!B:B,G342,Q4_Validation_Base!C:C,H342)*100</f>
        <v>5.0847457627118651</v>
      </c>
      <c r="W342" s="5" t="str">
        <f t="shared" si="49"/>
        <v>PASS</v>
      </c>
      <c r="X342" s="5" t="str">
        <f>Q4_SQL_Error_Card_Repetition!R341</f>
        <v>low-repeat</v>
      </c>
      <c r="Y342" s="5" t="str">
        <f t="shared" si="50"/>
        <v>low-repeat</v>
      </c>
      <c r="Z342" s="5" t="str">
        <f t="shared" si="51"/>
        <v>PASS</v>
      </c>
    </row>
    <row r="343" spans="6:26">
      <c r="F343" s="5">
        <f>Q4_SQL_Error_Card_Repetition!A342</f>
        <v>4814</v>
      </c>
      <c r="G343" s="5">
        <f>Q4_SQL_Error_Card_Repetition!E342</f>
        <v>4</v>
      </c>
      <c r="H343" s="5" t="str">
        <f>Q4_SQL_Error_Card_Repetition!F342</f>
        <v>Swipe Transaction</v>
      </c>
      <c r="I343" s="5">
        <f>Q4_SQL_Error_Card_Repetition!K342</f>
        <v>45</v>
      </c>
      <c r="J343" s="5">
        <f>COUNTIFS(Q4_Validation_Base!A:A,F343,Q4_Validation_Base!B:B,G343,Q4_Validation_Base!C:C,H343)</f>
        <v>45</v>
      </c>
      <c r="K343" s="5" t="str">
        <f t="shared" si="44"/>
        <v>PASS</v>
      </c>
      <c r="L343" s="5">
        <f>Q4_SQL_Error_Card_Repetition!M342</f>
        <v>6</v>
      </c>
      <c r="M343" s="1">
        <f>COUNTIFS(Q4_Validation_Base!A:A,F343,Q4_Validation_Base!B:B,G343,Q4_Validation_Base!C:C,H343,Q4_Validation_Base!F:F,"&gt;=2")</f>
        <v>6</v>
      </c>
      <c r="N343" s="5" t="str">
        <f t="shared" si="45"/>
        <v>PASS</v>
      </c>
      <c r="O343" s="6">
        <f>Q4_SQL_Error_Card_Repetition!N342</f>
        <v>1.1556</v>
      </c>
      <c r="P343" s="15">
        <f>SUMIFS(Q4_Validation_Base!F:F,Q4_Validation_Base!A:A,F343,Q4_Validation_Base!B:B,G343,Q4_Validation_Base!C:C,H343)/J343</f>
        <v>1.1555555555555554</v>
      </c>
      <c r="Q343" s="5" t="str">
        <f t="shared" si="46"/>
        <v>PASS</v>
      </c>
      <c r="R343" s="5">
        <f>Q4_SQL_Error_Card_Repetition!O342</f>
        <v>13.333299999999999</v>
      </c>
      <c r="S343" s="8">
        <f t="shared" si="47"/>
        <v>13.333333333333334</v>
      </c>
      <c r="T343" s="5" t="str">
        <f t="shared" si="48"/>
        <v>PASS</v>
      </c>
      <c r="U343" s="5">
        <f>Q4_SQL_Error_Card_Repetition!Q342</f>
        <v>5.7691999999999997</v>
      </c>
      <c r="V343" s="8">
        <f>_xlfn.MAXIFS(Q4_Validation_Base!F:F,Q4_Validation_Base!A:A,F343,Q4_Validation_Base!B:B,G343,Q4_Validation_Base!C:C,H343)/SUMIFS(Q4_Validation_Base!F:F,Q4_Validation_Base!A:A,F343,Q4_Validation_Base!B:B,G343,Q4_Validation_Base!C:C,H343)*100</f>
        <v>5.7692307692307692</v>
      </c>
      <c r="W343" s="5" t="str">
        <f t="shared" si="49"/>
        <v>PASS</v>
      </c>
      <c r="X343" s="5" t="str">
        <f>Q4_SQL_Error_Card_Repetition!R342</f>
        <v>low-repeat</v>
      </c>
      <c r="Y343" s="5" t="str">
        <f t="shared" si="50"/>
        <v>low-repeat</v>
      </c>
      <c r="Z343" s="5" t="str">
        <f t="shared" si="51"/>
        <v>PASS</v>
      </c>
    </row>
    <row r="344" spans="6:26">
      <c r="F344" s="5">
        <f>Q4_SQL_Error_Card_Repetition!A343</f>
        <v>7349</v>
      </c>
      <c r="G344" s="5">
        <f>Q4_SQL_Error_Card_Repetition!E343</f>
        <v>0</v>
      </c>
      <c r="H344" s="5" t="str">
        <f>Q4_SQL_Error_Card_Repetition!F343</f>
        <v>Online Transaction</v>
      </c>
      <c r="I344" s="5">
        <f>Q4_SQL_Error_Card_Repetition!K343</f>
        <v>13</v>
      </c>
      <c r="J344" s="5">
        <f>COUNTIFS(Q4_Validation_Base!A:A,F344,Q4_Validation_Base!B:B,G344,Q4_Validation_Base!C:C,H344)</f>
        <v>13</v>
      </c>
      <c r="K344" s="5" t="str">
        <f t="shared" si="44"/>
        <v>PASS</v>
      </c>
      <c r="L344" s="5">
        <f>Q4_SQL_Error_Card_Repetition!M343</f>
        <v>2</v>
      </c>
      <c r="M344" s="1">
        <f>COUNTIFS(Q4_Validation_Base!A:A,F344,Q4_Validation_Base!B:B,G344,Q4_Validation_Base!C:C,H344,Q4_Validation_Base!F:F,"&gt;=2")</f>
        <v>2</v>
      </c>
      <c r="N344" s="5" t="str">
        <f t="shared" si="45"/>
        <v>PASS</v>
      </c>
      <c r="O344" s="6">
        <f>Q4_SQL_Error_Card_Repetition!N343</f>
        <v>1.1537999999999999</v>
      </c>
      <c r="P344" s="15">
        <f>SUMIFS(Q4_Validation_Base!F:F,Q4_Validation_Base!A:A,F344,Q4_Validation_Base!B:B,G344,Q4_Validation_Base!C:C,H344)/J344</f>
        <v>1.1538461538461537</v>
      </c>
      <c r="Q344" s="5" t="str">
        <f t="shared" si="46"/>
        <v>PASS</v>
      </c>
      <c r="R344" s="5">
        <f>Q4_SQL_Error_Card_Repetition!O343</f>
        <v>15.384600000000001</v>
      </c>
      <c r="S344" s="8">
        <f t="shared" si="47"/>
        <v>15.384615384615385</v>
      </c>
      <c r="T344" s="5" t="str">
        <f t="shared" si="48"/>
        <v>PASS</v>
      </c>
      <c r="U344" s="5">
        <f>Q4_SQL_Error_Card_Repetition!Q343</f>
        <v>13.333299999999999</v>
      </c>
      <c r="V344" s="8">
        <f>_xlfn.MAXIFS(Q4_Validation_Base!F:F,Q4_Validation_Base!A:A,F344,Q4_Validation_Base!B:B,G344,Q4_Validation_Base!C:C,H344)/SUMIFS(Q4_Validation_Base!F:F,Q4_Validation_Base!A:A,F344,Q4_Validation_Base!B:B,G344,Q4_Validation_Base!C:C,H344)*100</f>
        <v>13.333333333333334</v>
      </c>
      <c r="W344" s="5" t="str">
        <f t="shared" si="49"/>
        <v>PASS</v>
      </c>
      <c r="X344" s="5" t="str">
        <f>Q4_SQL_Error_Card_Repetition!R343</f>
        <v>low-repeat</v>
      </c>
      <c r="Y344" s="5" t="str">
        <f t="shared" si="50"/>
        <v>low-repeat</v>
      </c>
      <c r="Z344" s="5" t="str">
        <f t="shared" si="51"/>
        <v>PASS</v>
      </c>
    </row>
    <row r="345" spans="6:26">
      <c r="F345" s="5">
        <f>Q4_SQL_Error_Card_Repetition!A344</f>
        <v>7802</v>
      </c>
      <c r="G345" s="5">
        <f>Q4_SQL_Error_Card_Repetition!E344</f>
        <v>18</v>
      </c>
      <c r="H345" s="5" t="str">
        <f>Q4_SQL_Error_Card_Repetition!F344</f>
        <v>Swipe Transaction</v>
      </c>
      <c r="I345" s="5">
        <f>Q4_SQL_Error_Card_Repetition!K344</f>
        <v>13</v>
      </c>
      <c r="J345" s="5">
        <f>COUNTIFS(Q4_Validation_Base!A:A,F345,Q4_Validation_Base!B:B,G345,Q4_Validation_Base!C:C,H345)</f>
        <v>13</v>
      </c>
      <c r="K345" s="5" t="str">
        <f t="shared" si="44"/>
        <v>PASS</v>
      </c>
      <c r="L345" s="5">
        <f>Q4_SQL_Error_Card_Repetition!M344</f>
        <v>1</v>
      </c>
      <c r="M345" s="1">
        <f>COUNTIFS(Q4_Validation_Base!A:A,F345,Q4_Validation_Base!B:B,G345,Q4_Validation_Base!C:C,H345,Q4_Validation_Base!F:F,"&gt;=2")</f>
        <v>1</v>
      </c>
      <c r="N345" s="5" t="str">
        <f t="shared" si="45"/>
        <v>PASS</v>
      </c>
      <c r="O345" s="6">
        <f>Q4_SQL_Error_Card_Repetition!N344</f>
        <v>1.1537999999999999</v>
      </c>
      <c r="P345" s="15">
        <f>SUMIFS(Q4_Validation_Base!F:F,Q4_Validation_Base!A:A,F345,Q4_Validation_Base!B:B,G345,Q4_Validation_Base!C:C,H345)/J345</f>
        <v>1.1538461538461537</v>
      </c>
      <c r="Q345" s="5" t="str">
        <f t="shared" si="46"/>
        <v>PASS</v>
      </c>
      <c r="R345" s="5">
        <f>Q4_SQL_Error_Card_Repetition!O344</f>
        <v>7.6923000000000004</v>
      </c>
      <c r="S345" s="8">
        <f t="shared" si="47"/>
        <v>7.6923076923076925</v>
      </c>
      <c r="T345" s="5" t="str">
        <f t="shared" si="48"/>
        <v>PASS</v>
      </c>
      <c r="U345" s="5">
        <f>Q4_SQL_Error_Card_Repetition!Q344</f>
        <v>20</v>
      </c>
      <c r="V345" s="8">
        <f>_xlfn.MAXIFS(Q4_Validation_Base!F:F,Q4_Validation_Base!A:A,F345,Q4_Validation_Base!B:B,G345,Q4_Validation_Base!C:C,H345)/SUMIFS(Q4_Validation_Base!F:F,Q4_Validation_Base!A:A,F345,Q4_Validation_Base!B:B,G345,Q4_Validation_Base!C:C,H345)*100</f>
        <v>20</v>
      </c>
      <c r="W345" s="5" t="str">
        <f t="shared" si="49"/>
        <v>PASS</v>
      </c>
      <c r="X345" s="5" t="str">
        <f>Q4_SQL_Error_Card_Repetition!R344</f>
        <v>low-repeat</v>
      </c>
      <c r="Y345" s="5" t="str">
        <f t="shared" si="50"/>
        <v>low-repeat</v>
      </c>
      <c r="Z345" s="5" t="str">
        <f t="shared" si="51"/>
        <v>PASS</v>
      </c>
    </row>
    <row r="346" spans="6:26">
      <c r="F346" s="5">
        <f>Q4_SQL_Error_Card_Repetition!A345</f>
        <v>6300</v>
      </c>
      <c r="G346" s="5">
        <f>Q4_SQL_Error_Card_Repetition!E345</f>
        <v>15</v>
      </c>
      <c r="H346" s="5" t="str">
        <f>Q4_SQL_Error_Card_Repetition!F345</f>
        <v>Online Transaction</v>
      </c>
      <c r="I346" s="5">
        <f>Q4_SQL_Error_Card_Repetition!K345</f>
        <v>26</v>
      </c>
      <c r="J346" s="5">
        <f>COUNTIFS(Q4_Validation_Base!A:A,F346,Q4_Validation_Base!B:B,G346,Q4_Validation_Base!C:C,H346)</f>
        <v>26</v>
      </c>
      <c r="K346" s="5" t="str">
        <f t="shared" si="44"/>
        <v>PASS</v>
      </c>
      <c r="L346" s="5">
        <f>Q4_SQL_Error_Card_Repetition!M345</f>
        <v>1</v>
      </c>
      <c r="M346" s="1">
        <f>COUNTIFS(Q4_Validation_Base!A:A,F346,Q4_Validation_Base!B:B,G346,Q4_Validation_Base!C:C,H346,Q4_Validation_Base!F:F,"&gt;=2")</f>
        <v>1</v>
      </c>
      <c r="N346" s="5" t="str">
        <f t="shared" si="45"/>
        <v>PASS</v>
      </c>
      <c r="O346" s="6">
        <f>Q4_SQL_Error_Card_Repetition!N345</f>
        <v>1.1537999999999999</v>
      </c>
      <c r="P346" s="15">
        <f>SUMIFS(Q4_Validation_Base!F:F,Q4_Validation_Base!A:A,F346,Q4_Validation_Base!B:B,G346,Q4_Validation_Base!C:C,H346)/J346</f>
        <v>1.1538461538461537</v>
      </c>
      <c r="Q346" s="5" t="str">
        <f t="shared" si="46"/>
        <v>PASS</v>
      </c>
      <c r="R346" s="5">
        <f>Q4_SQL_Error_Card_Repetition!O345</f>
        <v>3.8462000000000001</v>
      </c>
      <c r="S346" s="8">
        <f t="shared" si="47"/>
        <v>3.8461538461538463</v>
      </c>
      <c r="T346" s="5" t="str">
        <f t="shared" si="48"/>
        <v>PASS</v>
      </c>
      <c r="U346" s="5">
        <f>Q4_SQL_Error_Card_Repetition!Q345</f>
        <v>16.666699999999999</v>
      </c>
      <c r="V346" s="8">
        <f>_xlfn.MAXIFS(Q4_Validation_Base!F:F,Q4_Validation_Base!A:A,F346,Q4_Validation_Base!B:B,G346,Q4_Validation_Base!C:C,H346)/SUMIFS(Q4_Validation_Base!F:F,Q4_Validation_Base!A:A,F346,Q4_Validation_Base!B:B,G346,Q4_Validation_Base!C:C,H346)*100</f>
        <v>16.666666666666664</v>
      </c>
      <c r="W346" s="5" t="str">
        <f t="shared" si="49"/>
        <v>PASS</v>
      </c>
      <c r="X346" s="5" t="str">
        <f>Q4_SQL_Error_Card_Repetition!R345</f>
        <v>low-repeat</v>
      </c>
      <c r="Y346" s="5" t="str">
        <f t="shared" si="50"/>
        <v>low-repeat</v>
      </c>
      <c r="Z346" s="5" t="str">
        <f t="shared" si="51"/>
        <v>PASS</v>
      </c>
    </row>
    <row r="347" spans="6:26">
      <c r="F347" s="5">
        <f>Q4_SQL_Error_Card_Repetition!A346</f>
        <v>4900</v>
      </c>
      <c r="G347" s="5">
        <f>Q4_SQL_Error_Card_Repetition!E346</f>
        <v>20</v>
      </c>
      <c r="H347" s="5" t="str">
        <f>Q4_SQL_Error_Card_Repetition!F346</f>
        <v>Online Transaction</v>
      </c>
      <c r="I347" s="5">
        <f>Q4_SQL_Error_Card_Repetition!K346</f>
        <v>62</v>
      </c>
      <c r="J347" s="5">
        <f>COUNTIFS(Q4_Validation_Base!A:A,F347,Q4_Validation_Base!B:B,G347,Q4_Validation_Base!C:C,H347)</f>
        <v>62</v>
      </c>
      <c r="K347" s="5" t="str">
        <f t="shared" si="44"/>
        <v>PASS</v>
      </c>
      <c r="L347" s="5">
        <f>Q4_SQL_Error_Card_Repetition!M346</f>
        <v>8</v>
      </c>
      <c r="M347" s="1">
        <f>COUNTIFS(Q4_Validation_Base!A:A,F347,Q4_Validation_Base!B:B,G347,Q4_Validation_Base!C:C,H347,Q4_Validation_Base!F:F,"&gt;=2")</f>
        <v>8</v>
      </c>
      <c r="N347" s="5" t="str">
        <f t="shared" si="45"/>
        <v>PASS</v>
      </c>
      <c r="O347" s="6">
        <f>Q4_SQL_Error_Card_Repetition!N346</f>
        <v>1.1452</v>
      </c>
      <c r="P347" s="15">
        <f>SUMIFS(Q4_Validation_Base!F:F,Q4_Validation_Base!A:A,F347,Q4_Validation_Base!B:B,G347,Q4_Validation_Base!C:C,H347)/J347</f>
        <v>1.1451612903225807</v>
      </c>
      <c r="Q347" s="5" t="str">
        <f t="shared" si="46"/>
        <v>PASS</v>
      </c>
      <c r="R347" s="5">
        <f>Q4_SQL_Error_Card_Repetition!O346</f>
        <v>12.9032</v>
      </c>
      <c r="S347" s="8">
        <f t="shared" si="47"/>
        <v>12.903225806451612</v>
      </c>
      <c r="T347" s="5" t="str">
        <f t="shared" si="48"/>
        <v>PASS</v>
      </c>
      <c r="U347" s="5">
        <f>Q4_SQL_Error_Card_Repetition!Q346</f>
        <v>4.2253999999999996</v>
      </c>
      <c r="V347" s="8">
        <f>_xlfn.MAXIFS(Q4_Validation_Base!F:F,Q4_Validation_Base!A:A,F347,Q4_Validation_Base!B:B,G347,Q4_Validation_Base!C:C,H347)/SUMIFS(Q4_Validation_Base!F:F,Q4_Validation_Base!A:A,F347,Q4_Validation_Base!B:B,G347,Q4_Validation_Base!C:C,H347)*100</f>
        <v>4.225352112676056</v>
      </c>
      <c r="W347" s="5" t="str">
        <f t="shared" si="49"/>
        <v>PASS</v>
      </c>
      <c r="X347" s="5" t="str">
        <f>Q4_SQL_Error_Card_Repetition!R346</f>
        <v>low-repeat</v>
      </c>
      <c r="Y347" s="5" t="str">
        <f t="shared" si="50"/>
        <v>low-repeat</v>
      </c>
      <c r="Z347" s="5" t="str">
        <f t="shared" si="51"/>
        <v>PASS</v>
      </c>
    </row>
    <row r="348" spans="6:26">
      <c r="F348" s="5">
        <f>Q4_SQL_Error_Card_Repetition!A347</f>
        <v>7349</v>
      </c>
      <c r="G348" s="5">
        <f>Q4_SQL_Error_Card_Repetition!E347</f>
        <v>17</v>
      </c>
      <c r="H348" s="5" t="str">
        <f>Q4_SQL_Error_Card_Repetition!F347</f>
        <v>Online Transaction</v>
      </c>
      <c r="I348" s="5">
        <f>Q4_SQL_Error_Card_Repetition!K347</f>
        <v>21</v>
      </c>
      <c r="J348" s="5">
        <f>COUNTIFS(Q4_Validation_Base!A:A,F348,Q4_Validation_Base!B:B,G348,Q4_Validation_Base!C:C,H348)</f>
        <v>21</v>
      </c>
      <c r="K348" s="5" t="str">
        <f t="shared" si="44"/>
        <v>PASS</v>
      </c>
      <c r="L348" s="5">
        <f>Q4_SQL_Error_Card_Repetition!M347</f>
        <v>3</v>
      </c>
      <c r="M348" s="1">
        <f>COUNTIFS(Q4_Validation_Base!A:A,F348,Q4_Validation_Base!B:B,G348,Q4_Validation_Base!C:C,H348,Q4_Validation_Base!F:F,"&gt;=2")</f>
        <v>3</v>
      </c>
      <c r="N348" s="5" t="str">
        <f t="shared" si="45"/>
        <v>PASS</v>
      </c>
      <c r="O348" s="6">
        <f>Q4_SQL_Error_Card_Repetition!N347</f>
        <v>1.1429</v>
      </c>
      <c r="P348" s="15">
        <f>SUMIFS(Q4_Validation_Base!F:F,Q4_Validation_Base!A:A,F348,Q4_Validation_Base!B:B,G348,Q4_Validation_Base!C:C,H348)/J348</f>
        <v>1.1428571428571428</v>
      </c>
      <c r="Q348" s="5" t="str">
        <f t="shared" si="46"/>
        <v>PASS</v>
      </c>
      <c r="R348" s="5">
        <f>Q4_SQL_Error_Card_Repetition!O347</f>
        <v>14.2857</v>
      </c>
      <c r="S348" s="8">
        <f t="shared" si="47"/>
        <v>14.285714285714285</v>
      </c>
      <c r="T348" s="5" t="str">
        <f t="shared" si="48"/>
        <v>PASS</v>
      </c>
      <c r="U348" s="5">
        <f>Q4_SQL_Error_Card_Repetition!Q347</f>
        <v>8.3332999999999995</v>
      </c>
      <c r="V348" s="8">
        <f>_xlfn.MAXIFS(Q4_Validation_Base!F:F,Q4_Validation_Base!A:A,F348,Q4_Validation_Base!B:B,G348,Q4_Validation_Base!C:C,H348)/SUMIFS(Q4_Validation_Base!F:F,Q4_Validation_Base!A:A,F348,Q4_Validation_Base!B:B,G348,Q4_Validation_Base!C:C,H348)*100</f>
        <v>8.3333333333333321</v>
      </c>
      <c r="W348" s="5" t="str">
        <f t="shared" si="49"/>
        <v>PASS</v>
      </c>
      <c r="X348" s="5" t="str">
        <f>Q4_SQL_Error_Card_Repetition!R347</f>
        <v>low-repeat</v>
      </c>
      <c r="Y348" s="5" t="str">
        <f t="shared" si="50"/>
        <v>low-repeat</v>
      </c>
      <c r="Z348" s="5" t="str">
        <f t="shared" si="51"/>
        <v>PASS</v>
      </c>
    </row>
    <row r="349" spans="6:26">
      <c r="F349" s="5">
        <f>Q4_SQL_Error_Card_Repetition!A348</f>
        <v>7349</v>
      </c>
      <c r="G349" s="5">
        <f>Q4_SQL_Error_Card_Repetition!E348</f>
        <v>19</v>
      </c>
      <c r="H349" s="5" t="str">
        <f>Q4_SQL_Error_Card_Repetition!F348</f>
        <v>Online Transaction</v>
      </c>
      <c r="I349" s="5">
        <f>Q4_SQL_Error_Card_Repetition!K348</f>
        <v>21</v>
      </c>
      <c r="J349" s="5">
        <f>COUNTIFS(Q4_Validation_Base!A:A,F349,Q4_Validation_Base!B:B,G349,Q4_Validation_Base!C:C,H349)</f>
        <v>21</v>
      </c>
      <c r="K349" s="5" t="str">
        <f t="shared" si="44"/>
        <v>PASS</v>
      </c>
      <c r="L349" s="5">
        <f>Q4_SQL_Error_Card_Repetition!M348</f>
        <v>3</v>
      </c>
      <c r="M349" s="1">
        <f>COUNTIFS(Q4_Validation_Base!A:A,F349,Q4_Validation_Base!B:B,G349,Q4_Validation_Base!C:C,H349,Q4_Validation_Base!F:F,"&gt;=2")</f>
        <v>3</v>
      </c>
      <c r="N349" s="5" t="str">
        <f t="shared" si="45"/>
        <v>PASS</v>
      </c>
      <c r="O349" s="6">
        <f>Q4_SQL_Error_Card_Repetition!N348</f>
        <v>1.1429</v>
      </c>
      <c r="P349" s="15">
        <f>SUMIFS(Q4_Validation_Base!F:F,Q4_Validation_Base!A:A,F349,Q4_Validation_Base!B:B,G349,Q4_Validation_Base!C:C,H349)/J349</f>
        <v>1.1428571428571428</v>
      </c>
      <c r="Q349" s="5" t="str">
        <f t="shared" si="46"/>
        <v>PASS</v>
      </c>
      <c r="R349" s="5">
        <f>Q4_SQL_Error_Card_Repetition!O348</f>
        <v>14.2857</v>
      </c>
      <c r="S349" s="8">
        <f t="shared" si="47"/>
        <v>14.285714285714285</v>
      </c>
      <c r="T349" s="5" t="str">
        <f t="shared" si="48"/>
        <v>PASS</v>
      </c>
      <c r="U349" s="5">
        <f>Q4_SQL_Error_Card_Repetition!Q348</f>
        <v>8.3332999999999995</v>
      </c>
      <c r="V349" s="8">
        <f>_xlfn.MAXIFS(Q4_Validation_Base!F:F,Q4_Validation_Base!A:A,F349,Q4_Validation_Base!B:B,G349,Q4_Validation_Base!C:C,H349)/SUMIFS(Q4_Validation_Base!F:F,Q4_Validation_Base!A:A,F349,Q4_Validation_Base!B:B,G349,Q4_Validation_Base!C:C,H349)*100</f>
        <v>8.3333333333333321</v>
      </c>
      <c r="W349" s="5" t="str">
        <f t="shared" si="49"/>
        <v>PASS</v>
      </c>
      <c r="X349" s="5" t="str">
        <f>Q4_SQL_Error_Card_Repetition!R348</f>
        <v>low-repeat</v>
      </c>
      <c r="Y349" s="5" t="str">
        <f t="shared" si="50"/>
        <v>low-repeat</v>
      </c>
      <c r="Z349" s="5" t="str">
        <f t="shared" si="51"/>
        <v>PASS</v>
      </c>
    </row>
    <row r="350" spans="6:26">
      <c r="F350" s="5">
        <f>Q4_SQL_Error_Card_Repetition!A349</f>
        <v>5655</v>
      </c>
      <c r="G350" s="5">
        <f>Q4_SQL_Error_Card_Repetition!E349</f>
        <v>13</v>
      </c>
      <c r="H350" s="5" t="str">
        <f>Q4_SQL_Error_Card_Repetition!F349</f>
        <v>Swipe Transaction</v>
      </c>
      <c r="I350" s="5">
        <f>Q4_SQL_Error_Card_Repetition!K349</f>
        <v>14</v>
      </c>
      <c r="J350" s="5">
        <f>COUNTIFS(Q4_Validation_Base!A:A,F350,Q4_Validation_Base!B:B,G350,Q4_Validation_Base!C:C,H350)</f>
        <v>14</v>
      </c>
      <c r="K350" s="5" t="str">
        <f t="shared" si="44"/>
        <v>PASS</v>
      </c>
      <c r="L350" s="5">
        <f>Q4_SQL_Error_Card_Repetition!M349</f>
        <v>1</v>
      </c>
      <c r="M350" s="1">
        <f>COUNTIFS(Q4_Validation_Base!A:A,F350,Q4_Validation_Base!B:B,G350,Q4_Validation_Base!C:C,H350,Q4_Validation_Base!F:F,"&gt;=2")</f>
        <v>1</v>
      </c>
      <c r="N350" s="5" t="str">
        <f t="shared" si="45"/>
        <v>PASS</v>
      </c>
      <c r="O350" s="6">
        <f>Q4_SQL_Error_Card_Repetition!N349</f>
        <v>1.1429</v>
      </c>
      <c r="P350" s="15">
        <f>SUMIFS(Q4_Validation_Base!F:F,Q4_Validation_Base!A:A,F350,Q4_Validation_Base!B:B,G350,Q4_Validation_Base!C:C,H350)/J350</f>
        <v>1.1428571428571428</v>
      </c>
      <c r="Q350" s="5" t="str">
        <f t="shared" si="46"/>
        <v>PASS</v>
      </c>
      <c r="R350" s="5">
        <f>Q4_SQL_Error_Card_Repetition!O349</f>
        <v>7.1429</v>
      </c>
      <c r="S350" s="8">
        <f t="shared" si="47"/>
        <v>7.1428571428571423</v>
      </c>
      <c r="T350" s="5" t="str">
        <f t="shared" si="48"/>
        <v>PASS</v>
      </c>
      <c r="U350" s="5">
        <f>Q4_SQL_Error_Card_Repetition!Q349</f>
        <v>18.75</v>
      </c>
      <c r="V350" s="8">
        <f>_xlfn.MAXIFS(Q4_Validation_Base!F:F,Q4_Validation_Base!A:A,F350,Q4_Validation_Base!B:B,G350,Q4_Validation_Base!C:C,H350)/SUMIFS(Q4_Validation_Base!F:F,Q4_Validation_Base!A:A,F350,Q4_Validation_Base!B:B,G350,Q4_Validation_Base!C:C,H350)*100</f>
        <v>18.75</v>
      </c>
      <c r="W350" s="5" t="str">
        <f t="shared" si="49"/>
        <v>PASS</v>
      </c>
      <c r="X350" s="5" t="str">
        <f>Q4_SQL_Error_Card_Repetition!R349</f>
        <v>low-repeat</v>
      </c>
      <c r="Y350" s="5" t="str">
        <f t="shared" si="50"/>
        <v>low-repeat</v>
      </c>
      <c r="Z350" s="5" t="str">
        <f t="shared" si="51"/>
        <v>PASS</v>
      </c>
    </row>
    <row r="351" spans="6:26">
      <c r="F351" s="5">
        <f>Q4_SQL_Error_Card_Repetition!A350</f>
        <v>4814</v>
      </c>
      <c r="G351" s="5">
        <f>Q4_SQL_Error_Card_Repetition!E350</f>
        <v>21</v>
      </c>
      <c r="H351" s="5" t="str">
        <f>Q4_SQL_Error_Card_Repetition!F350</f>
        <v>Swipe Transaction</v>
      </c>
      <c r="I351" s="5">
        <f>Q4_SQL_Error_Card_Repetition!K350</f>
        <v>36</v>
      </c>
      <c r="J351" s="5">
        <f>COUNTIFS(Q4_Validation_Base!A:A,F351,Q4_Validation_Base!B:B,G351,Q4_Validation_Base!C:C,H351)</f>
        <v>36</v>
      </c>
      <c r="K351" s="5" t="str">
        <f t="shared" si="44"/>
        <v>PASS</v>
      </c>
      <c r="L351" s="5">
        <f>Q4_SQL_Error_Card_Repetition!M350</f>
        <v>4</v>
      </c>
      <c r="M351" s="1">
        <f>COUNTIFS(Q4_Validation_Base!A:A,F351,Q4_Validation_Base!B:B,G351,Q4_Validation_Base!C:C,H351,Q4_Validation_Base!F:F,"&gt;=2")</f>
        <v>4</v>
      </c>
      <c r="N351" s="5" t="str">
        <f t="shared" si="45"/>
        <v>PASS</v>
      </c>
      <c r="O351" s="6">
        <f>Q4_SQL_Error_Card_Repetition!N350</f>
        <v>1.1389</v>
      </c>
      <c r="P351" s="15">
        <f>SUMIFS(Q4_Validation_Base!F:F,Q4_Validation_Base!A:A,F351,Q4_Validation_Base!B:B,G351,Q4_Validation_Base!C:C,H351)/J351</f>
        <v>1.1388888888888888</v>
      </c>
      <c r="Q351" s="5" t="str">
        <f t="shared" si="46"/>
        <v>PASS</v>
      </c>
      <c r="R351" s="5">
        <f>Q4_SQL_Error_Card_Repetition!O350</f>
        <v>11.1111</v>
      </c>
      <c r="S351" s="8">
        <f t="shared" si="47"/>
        <v>11.111111111111111</v>
      </c>
      <c r="T351" s="5" t="str">
        <f t="shared" si="48"/>
        <v>PASS</v>
      </c>
      <c r="U351" s="5">
        <f>Q4_SQL_Error_Card_Repetition!Q350</f>
        <v>7.3170999999999999</v>
      </c>
      <c r="V351" s="8">
        <f>_xlfn.MAXIFS(Q4_Validation_Base!F:F,Q4_Validation_Base!A:A,F351,Q4_Validation_Base!B:B,G351,Q4_Validation_Base!C:C,H351)/SUMIFS(Q4_Validation_Base!F:F,Q4_Validation_Base!A:A,F351,Q4_Validation_Base!B:B,G351,Q4_Validation_Base!C:C,H351)*100</f>
        <v>7.3170731707317067</v>
      </c>
      <c r="W351" s="5" t="str">
        <f t="shared" si="49"/>
        <v>PASS</v>
      </c>
      <c r="X351" s="5" t="str">
        <f>Q4_SQL_Error_Card_Repetition!R350</f>
        <v>low-repeat</v>
      </c>
      <c r="Y351" s="5" t="str">
        <f t="shared" si="50"/>
        <v>low-repeat</v>
      </c>
      <c r="Z351" s="5" t="str">
        <f t="shared" si="51"/>
        <v>PASS</v>
      </c>
    </row>
    <row r="352" spans="6:26">
      <c r="F352" s="5">
        <f>Q4_SQL_Error_Card_Repetition!A351</f>
        <v>4814</v>
      </c>
      <c r="G352" s="5">
        <f>Q4_SQL_Error_Card_Repetition!E351</f>
        <v>19</v>
      </c>
      <c r="H352" s="5" t="str">
        <f>Q4_SQL_Error_Card_Repetition!F351</f>
        <v>Chip Transaction</v>
      </c>
      <c r="I352" s="5">
        <f>Q4_SQL_Error_Card_Repetition!K351</f>
        <v>29</v>
      </c>
      <c r="J352" s="5">
        <f>COUNTIFS(Q4_Validation_Base!A:A,F352,Q4_Validation_Base!B:B,G352,Q4_Validation_Base!C:C,H352)</f>
        <v>29</v>
      </c>
      <c r="K352" s="5" t="str">
        <f t="shared" si="44"/>
        <v>PASS</v>
      </c>
      <c r="L352" s="5">
        <f>Q4_SQL_Error_Card_Repetition!M351</f>
        <v>3</v>
      </c>
      <c r="M352" s="1">
        <f>COUNTIFS(Q4_Validation_Base!A:A,F352,Q4_Validation_Base!B:B,G352,Q4_Validation_Base!C:C,H352,Q4_Validation_Base!F:F,"&gt;=2")</f>
        <v>3</v>
      </c>
      <c r="N352" s="5" t="str">
        <f t="shared" si="45"/>
        <v>PASS</v>
      </c>
      <c r="O352" s="6">
        <f>Q4_SQL_Error_Card_Repetition!N351</f>
        <v>1.1378999999999999</v>
      </c>
      <c r="P352" s="15">
        <f>SUMIFS(Q4_Validation_Base!F:F,Q4_Validation_Base!A:A,F352,Q4_Validation_Base!B:B,G352,Q4_Validation_Base!C:C,H352)/J352</f>
        <v>1.1379310344827587</v>
      </c>
      <c r="Q352" s="5" t="str">
        <f t="shared" si="46"/>
        <v>PASS</v>
      </c>
      <c r="R352" s="5">
        <f>Q4_SQL_Error_Card_Repetition!O351</f>
        <v>10.344799999999999</v>
      </c>
      <c r="S352" s="8">
        <f t="shared" si="47"/>
        <v>10.344827586206897</v>
      </c>
      <c r="T352" s="5" t="str">
        <f t="shared" si="48"/>
        <v>PASS</v>
      </c>
      <c r="U352" s="5">
        <f>Q4_SQL_Error_Card_Repetition!Q351</f>
        <v>9.0908999999999995</v>
      </c>
      <c r="V352" s="8">
        <f>_xlfn.MAXIFS(Q4_Validation_Base!F:F,Q4_Validation_Base!A:A,F352,Q4_Validation_Base!B:B,G352,Q4_Validation_Base!C:C,H352)/SUMIFS(Q4_Validation_Base!F:F,Q4_Validation_Base!A:A,F352,Q4_Validation_Base!B:B,G352,Q4_Validation_Base!C:C,H352)*100</f>
        <v>9.0909090909090917</v>
      </c>
      <c r="W352" s="5" t="str">
        <f t="shared" si="49"/>
        <v>PASS</v>
      </c>
      <c r="X352" s="5" t="str">
        <f>Q4_SQL_Error_Card_Repetition!R351</f>
        <v>low-repeat</v>
      </c>
      <c r="Y352" s="5" t="str">
        <f t="shared" si="50"/>
        <v>low-repeat</v>
      </c>
      <c r="Z352" s="5" t="str">
        <f t="shared" si="51"/>
        <v>PASS</v>
      </c>
    </row>
    <row r="353" spans="6:26">
      <c r="F353" s="5">
        <f>Q4_SQL_Error_Card_Repetition!A352</f>
        <v>7349</v>
      </c>
      <c r="G353" s="5">
        <f>Q4_SQL_Error_Card_Repetition!E352</f>
        <v>7</v>
      </c>
      <c r="H353" s="5" t="str">
        <f>Q4_SQL_Error_Card_Repetition!F352</f>
        <v>Online Transaction</v>
      </c>
      <c r="I353" s="5">
        <f>Q4_SQL_Error_Card_Repetition!K352</f>
        <v>22</v>
      </c>
      <c r="J353" s="5">
        <f>COUNTIFS(Q4_Validation_Base!A:A,F353,Q4_Validation_Base!B:B,G353,Q4_Validation_Base!C:C,H353)</f>
        <v>22</v>
      </c>
      <c r="K353" s="5" t="str">
        <f t="shared" si="44"/>
        <v>PASS</v>
      </c>
      <c r="L353" s="5">
        <f>Q4_SQL_Error_Card_Repetition!M352</f>
        <v>2</v>
      </c>
      <c r="M353" s="1">
        <f>COUNTIFS(Q4_Validation_Base!A:A,F353,Q4_Validation_Base!B:B,G353,Q4_Validation_Base!C:C,H353,Q4_Validation_Base!F:F,"&gt;=2")</f>
        <v>2</v>
      </c>
      <c r="N353" s="5" t="str">
        <f t="shared" si="45"/>
        <v>PASS</v>
      </c>
      <c r="O353" s="6">
        <f>Q4_SQL_Error_Card_Repetition!N352</f>
        <v>1.1364000000000001</v>
      </c>
      <c r="P353" s="15">
        <f>SUMIFS(Q4_Validation_Base!F:F,Q4_Validation_Base!A:A,F353,Q4_Validation_Base!B:B,G353,Q4_Validation_Base!C:C,H353)/J353</f>
        <v>1.1363636363636365</v>
      </c>
      <c r="Q353" s="5" t="str">
        <f t="shared" si="46"/>
        <v>PASS</v>
      </c>
      <c r="R353" s="5">
        <f>Q4_SQL_Error_Card_Repetition!O352</f>
        <v>9.0908999999999995</v>
      </c>
      <c r="S353" s="8">
        <f t="shared" si="47"/>
        <v>9.0909090909090917</v>
      </c>
      <c r="T353" s="5" t="str">
        <f t="shared" si="48"/>
        <v>PASS</v>
      </c>
      <c r="U353" s="5">
        <f>Q4_SQL_Error_Card_Repetition!Q352</f>
        <v>12</v>
      </c>
      <c r="V353" s="8">
        <f>_xlfn.MAXIFS(Q4_Validation_Base!F:F,Q4_Validation_Base!A:A,F353,Q4_Validation_Base!B:B,G353,Q4_Validation_Base!C:C,H353)/SUMIFS(Q4_Validation_Base!F:F,Q4_Validation_Base!A:A,F353,Q4_Validation_Base!B:B,G353,Q4_Validation_Base!C:C,H353)*100</f>
        <v>12</v>
      </c>
      <c r="W353" s="5" t="str">
        <f t="shared" si="49"/>
        <v>PASS</v>
      </c>
      <c r="X353" s="5" t="str">
        <f>Q4_SQL_Error_Card_Repetition!R352</f>
        <v>low-repeat</v>
      </c>
      <c r="Y353" s="5" t="str">
        <f t="shared" si="50"/>
        <v>low-repeat</v>
      </c>
      <c r="Z353" s="5" t="str">
        <f t="shared" si="51"/>
        <v>PASS</v>
      </c>
    </row>
    <row r="354" spans="6:26">
      <c r="F354" s="5">
        <f>Q4_SQL_Error_Card_Repetition!A353</f>
        <v>5719</v>
      </c>
      <c r="G354" s="5">
        <f>Q4_SQL_Error_Card_Repetition!E353</f>
        <v>5</v>
      </c>
      <c r="H354" s="5" t="str">
        <f>Q4_SQL_Error_Card_Repetition!F353</f>
        <v>Swipe Transaction</v>
      </c>
      <c r="I354" s="5">
        <f>Q4_SQL_Error_Card_Repetition!K353</f>
        <v>16</v>
      </c>
      <c r="J354" s="5">
        <f>COUNTIFS(Q4_Validation_Base!A:A,F354,Q4_Validation_Base!B:B,G354,Q4_Validation_Base!C:C,H354)</f>
        <v>16</v>
      </c>
      <c r="K354" s="5" t="str">
        <f t="shared" si="44"/>
        <v>PASS</v>
      </c>
      <c r="L354" s="5">
        <f>Q4_SQL_Error_Card_Repetition!M353</f>
        <v>2</v>
      </c>
      <c r="M354" s="1">
        <f>COUNTIFS(Q4_Validation_Base!A:A,F354,Q4_Validation_Base!B:B,G354,Q4_Validation_Base!C:C,H354,Q4_Validation_Base!F:F,"&gt;=2")</f>
        <v>2</v>
      </c>
      <c r="N354" s="5" t="str">
        <f t="shared" si="45"/>
        <v>PASS</v>
      </c>
      <c r="O354" s="6">
        <f>Q4_SQL_Error_Card_Repetition!N353</f>
        <v>1.125</v>
      </c>
      <c r="P354" s="15">
        <f>SUMIFS(Q4_Validation_Base!F:F,Q4_Validation_Base!A:A,F354,Q4_Validation_Base!B:B,G354,Q4_Validation_Base!C:C,H354)/J354</f>
        <v>1.125</v>
      </c>
      <c r="Q354" s="5" t="str">
        <f t="shared" si="46"/>
        <v>PASS</v>
      </c>
      <c r="R354" s="5">
        <f>Q4_SQL_Error_Card_Repetition!O353</f>
        <v>12.5</v>
      </c>
      <c r="S354" s="8">
        <f t="shared" si="47"/>
        <v>12.5</v>
      </c>
      <c r="T354" s="5" t="str">
        <f t="shared" si="48"/>
        <v>PASS</v>
      </c>
      <c r="U354" s="5">
        <f>Q4_SQL_Error_Card_Repetition!Q353</f>
        <v>11.1111</v>
      </c>
      <c r="V354" s="8">
        <f>_xlfn.MAXIFS(Q4_Validation_Base!F:F,Q4_Validation_Base!A:A,F354,Q4_Validation_Base!B:B,G354,Q4_Validation_Base!C:C,H354)/SUMIFS(Q4_Validation_Base!F:F,Q4_Validation_Base!A:A,F354,Q4_Validation_Base!B:B,G354,Q4_Validation_Base!C:C,H354)*100</f>
        <v>11.111111111111111</v>
      </c>
      <c r="W354" s="5" t="str">
        <f t="shared" si="49"/>
        <v>PASS</v>
      </c>
      <c r="X354" s="5" t="str">
        <f>Q4_SQL_Error_Card_Repetition!R353</f>
        <v>low-repeat</v>
      </c>
      <c r="Y354" s="5" t="str">
        <f t="shared" si="50"/>
        <v>low-repeat</v>
      </c>
      <c r="Z354" s="5" t="str">
        <f t="shared" si="51"/>
        <v>PASS</v>
      </c>
    </row>
    <row r="355" spans="6:26">
      <c r="F355" s="5">
        <f>Q4_SQL_Error_Card_Repetition!A354</f>
        <v>4814</v>
      </c>
      <c r="G355" s="5">
        <f>Q4_SQL_Error_Card_Repetition!E354</f>
        <v>22</v>
      </c>
      <c r="H355" s="5" t="str">
        <f>Q4_SQL_Error_Card_Repetition!F354</f>
        <v>Chip Transaction</v>
      </c>
      <c r="I355" s="5">
        <f>Q4_SQL_Error_Card_Repetition!K354</f>
        <v>32</v>
      </c>
      <c r="J355" s="5">
        <f>COUNTIFS(Q4_Validation_Base!A:A,F355,Q4_Validation_Base!B:B,G355,Q4_Validation_Base!C:C,H355)</f>
        <v>32</v>
      </c>
      <c r="K355" s="5" t="str">
        <f t="shared" si="44"/>
        <v>PASS</v>
      </c>
      <c r="L355" s="5">
        <f>Q4_SQL_Error_Card_Repetition!M354</f>
        <v>2</v>
      </c>
      <c r="M355" s="1">
        <f>COUNTIFS(Q4_Validation_Base!A:A,F355,Q4_Validation_Base!B:B,G355,Q4_Validation_Base!C:C,H355,Q4_Validation_Base!F:F,"&gt;=2")</f>
        <v>2</v>
      </c>
      <c r="N355" s="5" t="str">
        <f t="shared" si="45"/>
        <v>PASS</v>
      </c>
      <c r="O355" s="6">
        <f>Q4_SQL_Error_Card_Repetition!N354</f>
        <v>1.125</v>
      </c>
      <c r="P355" s="15">
        <f>SUMIFS(Q4_Validation_Base!F:F,Q4_Validation_Base!A:A,F355,Q4_Validation_Base!B:B,G355,Q4_Validation_Base!C:C,H355)/J355</f>
        <v>1.125</v>
      </c>
      <c r="Q355" s="5" t="str">
        <f t="shared" si="46"/>
        <v>PASS</v>
      </c>
      <c r="R355" s="5">
        <f>Q4_SQL_Error_Card_Repetition!O354</f>
        <v>6.25</v>
      </c>
      <c r="S355" s="8">
        <f t="shared" si="47"/>
        <v>6.25</v>
      </c>
      <c r="T355" s="5" t="str">
        <f t="shared" si="48"/>
        <v>PASS</v>
      </c>
      <c r="U355" s="5">
        <f>Q4_SQL_Error_Card_Repetition!Q354</f>
        <v>11.1111</v>
      </c>
      <c r="V355" s="8">
        <f>_xlfn.MAXIFS(Q4_Validation_Base!F:F,Q4_Validation_Base!A:A,F355,Q4_Validation_Base!B:B,G355,Q4_Validation_Base!C:C,H355)/SUMIFS(Q4_Validation_Base!F:F,Q4_Validation_Base!A:A,F355,Q4_Validation_Base!B:B,G355,Q4_Validation_Base!C:C,H355)*100</f>
        <v>11.111111111111111</v>
      </c>
      <c r="W355" s="5" t="str">
        <f t="shared" si="49"/>
        <v>PASS</v>
      </c>
      <c r="X355" s="5" t="str">
        <f>Q4_SQL_Error_Card_Repetition!R354</f>
        <v>low-repeat</v>
      </c>
      <c r="Y355" s="5" t="str">
        <f t="shared" si="50"/>
        <v>low-repeat</v>
      </c>
      <c r="Z355" s="5" t="str">
        <f t="shared" si="51"/>
        <v>PASS</v>
      </c>
    </row>
    <row r="356" spans="6:26">
      <c r="F356" s="5">
        <f>Q4_SQL_Error_Card_Repetition!A355</f>
        <v>7349</v>
      </c>
      <c r="G356" s="5">
        <f>Q4_SQL_Error_Card_Repetition!E355</f>
        <v>13</v>
      </c>
      <c r="H356" s="5" t="str">
        <f>Q4_SQL_Error_Card_Repetition!F355</f>
        <v>Online Transaction</v>
      </c>
      <c r="I356" s="5">
        <f>Q4_SQL_Error_Card_Repetition!K355</f>
        <v>41</v>
      </c>
      <c r="J356" s="5">
        <f>COUNTIFS(Q4_Validation_Base!A:A,F356,Q4_Validation_Base!B:B,G356,Q4_Validation_Base!C:C,H356)</f>
        <v>41</v>
      </c>
      <c r="K356" s="5" t="str">
        <f t="shared" si="44"/>
        <v>PASS</v>
      </c>
      <c r="L356" s="5">
        <f>Q4_SQL_Error_Card_Repetition!M355</f>
        <v>5</v>
      </c>
      <c r="M356" s="1">
        <f>COUNTIFS(Q4_Validation_Base!A:A,F356,Q4_Validation_Base!B:B,G356,Q4_Validation_Base!C:C,H356,Q4_Validation_Base!F:F,"&gt;=2")</f>
        <v>5</v>
      </c>
      <c r="N356" s="5" t="str">
        <f t="shared" si="45"/>
        <v>PASS</v>
      </c>
      <c r="O356" s="6">
        <f>Q4_SQL_Error_Card_Repetition!N355</f>
        <v>1.1220000000000001</v>
      </c>
      <c r="P356" s="15">
        <f>SUMIFS(Q4_Validation_Base!F:F,Q4_Validation_Base!A:A,F356,Q4_Validation_Base!B:B,G356,Q4_Validation_Base!C:C,H356)/J356</f>
        <v>1.1219512195121952</v>
      </c>
      <c r="Q356" s="5" t="str">
        <f t="shared" si="46"/>
        <v>PASS</v>
      </c>
      <c r="R356" s="5">
        <f>Q4_SQL_Error_Card_Repetition!O355</f>
        <v>12.1951</v>
      </c>
      <c r="S356" s="8">
        <f t="shared" si="47"/>
        <v>12.195121951219512</v>
      </c>
      <c r="T356" s="5" t="str">
        <f t="shared" si="48"/>
        <v>PASS</v>
      </c>
      <c r="U356" s="5">
        <f>Q4_SQL_Error_Card_Repetition!Q355</f>
        <v>4.3478000000000003</v>
      </c>
      <c r="V356" s="8">
        <f>_xlfn.MAXIFS(Q4_Validation_Base!F:F,Q4_Validation_Base!A:A,F356,Q4_Validation_Base!B:B,G356,Q4_Validation_Base!C:C,H356)/SUMIFS(Q4_Validation_Base!F:F,Q4_Validation_Base!A:A,F356,Q4_Validation_Base!B:B,G356,Q4_Validation_Base!C:C,H356)*100</f>
        <v>4.3478260869565215</v>
      </c>
      <c r="W356" s="5" t="str">
        <f t="shared" si="49"/>
        <v>PASS</v>
      </c>
      <c r="X356" s="5" t="str">
        <f>Q4_SQL_Error_Card_Repetition!R355</f>
        <v>low-repeat</v>
      </c>
      <c r="Y356" s="5" t="str">
        <f t="shared" si="50"/>
        <v>low-repeat</v>
      </c>
      <c r="Z356" s="5" t="str">
        <f t="shared" si="51"/>
        <v>PASS</v>
      </c>
    </row>
    <row r="357" spans="6:26">
      <c r="F357" s="5">
        <f>Q4_SQL_Error_Card_Repetition!A356</f>
        <v>7349</v>
      </c>
      <c r="G357" s="5">
        <f>Q4_SQL_Error_Card_Repetition!E356</f>
        <v>21</v>
      </c>
      <c r="H357" s="5" t="str">
        <f>Q4_SQL_Error_Card_Repetition!F356</f>
        <v>Online Transaction</v>
      </c>
      <c r="I357" s="5">
        <f>Q4_SQL_Error_Card_Repetition!K356</f>
        <v>25</v>
      </c>
      <c r="J357" s="5">
        <f>COUNTIFS(Q4_Validation_Base!A:A,F357,Q4_Validation_Base!B:B,G357,Q4_Validation_Base!C:C,H357)</f>
        <v>25</v>
      </c>
      <c r="K357" s="5" t="str">
        <f t="shared" si="44"/>
        <v>PASS</v>
      </c>
      <c r="L357" s="5">
        <f>Q4_SQL_Error_Card_Repetition!M356</f>
        <v>3</v>
      </c>
      <c r="M357" s="1">
        <f>COUNTIFS(Q4_Validation_Base!A:A,F357,Q4_Validation_Base!B:B,G357,Q4_Validation_Base!C:C,H357,Q4_Validation_Base!F:F,"&gt;=2")</f>
        <v>3</v>
      </c>
      <c r="N357" s="5" t="str">
        <f t="shared" si="45"/>
        <v>PASS</v>
      </c>
      <c r="O357" s="6">
        <f>Q4_SQL_Error_Card_Repetition!N356</f>
        <v>1.1200000000000001</v>
      </c>
      <c r="P357" s="15">
        <f>SUMIFS(Q4_Validation_Base!F:F,Q4_Validation_Base!A:A,F357,Q4_Validation_Base!B:B,G357,Q4_Validation_Base!C:C,H357)/J357</f>
        <v>1.1200000000000001</v>
      </c>
      <c r="Q357" s="5" t="str">
        <f t="shared" si="46"/>
        <v>PASS</v>
      </c>
      <c r="R357" s="5">
        <f>Q4_SQL_Error_Card_Repetition!O356</f>
        <v>12</v>
      </c>
      <c r="S357" s="8">
        <f t="shared" si="47"/>
        <v>12</v>
      </c>
      <c r="T357" s="5" t="str">
        <f t="shared" si="48"/>
        <v>PASS</v>
      </c>
      <c r="U357" s="5">
        <f>Q4_SQL_Error_Card_Repetition!Q356</f>
        <v>7.1429</v>
      </c>
      <c r="V357" s="8">
        <f>_xlfn.MAXIFS(Q4_Validation_Base!F:F,Q4_Validation_Base!A:A,F357,Q4_Validation_Base!B:B,G357,Q4_Validation_Base!C:C,H357)/SUMIFS(Q4_Validation_Base!F:F,Q4_Validation_Base!A:A,F357,Q4_Validation_Base!B:B,G357,Q4_Validation_Base!C:C,H357)*100</f>
        <v>7.1428571428571423</v>
      </c>
      <c r="W357" s="5" t="str">
        <f t="shared" si="49"/>
        <v>PASS</v>
      </c>
      <c r="X357" s="5" t="str">
        <f>Q4_SQL_Error_Card_Repetition!R356</f>
        <v>low-repeat</v>
      </c>
      <c r="Y357" s="5" t="str">
        <f t="shared" si="50"/>
        <v>low-repeat</v>
      </c>
      <c r="Z357" s="5" t="str">
        <f t="shared" si="51"/>
        <v>PASS</v>
      </c>
    </row>
    <row r="358" spans="6:26">
      <c r="F358" s="5">
        <f>Q4_SQL_Error_Card_Repetition!A357</f>
        <v>5655</v>
      </c>
      <c r="G358" s="5">
        <f>Q4_SQL_Error_Card_Repetition!E357</f>
        <v>9</v>
      </c>
      <c r="H358" s="5" t="str">
        <f>Q4_SQL_Error_Card_Repetition!F357</f>
        <v>Swipe Transaction</v>
      </c>
      <c r="I358" s="5">
        <f>Q4_SQL_Error_Card_Repetition!K357</f>
        <v>17</v>
      </c>
      <c r="J358" s="5">
        <f>COUNTIFS(Q4_Validation_Base!A:A,F358,Q4_Validation_Base!B:B,G358,Q4_Validation_Base!C:C,H358)</f>
        <v>17</v>
      </c>
      <c r="K358" s="5" t="str">
        <f t="shared" si="44"/>
        <v>PASS</v>
      </c>
      <c r="L358" s="5">
        <f>Q4_SQL_Error_Card_Repetition!M357</f>
        <v>2</v>
      </c>
      <c r="M358" s="1">
        <f>COUNTIFS(Q4_Validation_Base!A:A,F358,Q4_Validation_Base!B:B,G358,Q4_Validation_Base!C:C,H358,Q4_Validation_Base!F:F,"&gt;=2")</f>
        <v>2</v>
      </c>
      <c r="N358" s="5" t="str">
        <f t="shared" si="45"/>
        <v>PASS</v>
      </c>
      <c r="O358" s="6">
        <f>Q4_SQL_Error_Card_Repetition!N357</f>
        <v>1.1175999999999999</v>
      </c>
      <c r="P358" s="15">
        <f>SUMIFS(Q4_Validation_Base!F:F,Q4_Validation_Base!A:A,F358,Q4_Validation_Base!B:B,G358,Q4_Validation_Base!C:C,H358)/J358</f>
        <v>1.1176470588235294</v>
      </c>
      <c r="Q358" s="5" t="str">
        <f t="shared" si="46"/>
        <v>PASS</v>
      </c>
      <c r="R358" s="5">
        <f>Q4_SQL_Error_Card_Repetition!O357</f>
        <v>11.764699999999999</v>
      </c>
      <c r="S358" s="8">
        <f t="shared" si="47"/>
        <v>11.76470588235294</v>
      </c>
      <c r="T358" s="5" t="str">
        <f t="shared" si="48"/>
        <v>PASS</v>
      </c>
      <c r="U358" s="5">
        <f>Q4_SQL_Error_Card_Repetition!Q357</f>
        <v>10.526300000000001</v>
      </c>
      <c r="V358" s="8">
        <f>_xlfn.MAXIFS(Q4_Validation_Base!F:F,Q4_Validation_Base!A:A,F358,Q4_Validation_Base!B:B,G358,Q4_Validation_Base!C:C,H358)/SUMIFS(Q4_Validation_Base!F:F,Q4_Validation_Base!A:A,F358,Q4_Validation_Base!B:B,G358,Q4_Validation_Base!C:C,H358)*100</f>
        <v>10.526315789473683</v>
      </c>
      <c r="W358" s="5" t="str">
        <f t="shared" si="49"/>
        <v>PASS</v>
      </c>
      <c r="X358" s="5" t="str">
        <f>Q4_SQL_Error_Card_Repetition!R357</f>
        <v>low-repeat</v>
      </c>
      <c r="Y358" s="5" t="str">
        <f t="shared" si="50"/>
        <v>low-repeat</v>
      </c>
      <c r="Z358" s="5" t="str">
        <f t="shared" si="51"/>
        <v>PASS</v>
      </c>
    </row>
    <row r="359" spans="6:26">
      <c r="F359" s="5">
        <f>Q4_SQL_Error_Card_Repetition!A358</f>
        <v>6300</v>
      </c>
      <c r="G359" s="5">
        <f>Q4_SQL_Error_Card_Repetition!E358</f>
        <v>12</v>
      </c>
      <c r="H359" s="5" t="str">
        <f>Q4_SQL_Error_Card_Repetition!F358</f>
        <v>Online Transaction</v>
      </c>
      <c r="I359" s="5">
        <f>Q4_SQL_Error_Card_Repetition!K358</f>
        <v>43</v>
      </c>
      <c r="J359" s="5">
        <f>COUNTIFS(Q4_Validation_Base!A:A,F359,Q4_Validation_Base!B:B,G359,Q4_Validation_Base!C:C,H359)</f>
        <v>43</v>
      </c>
      <c r="K359" s="5" t="str">
        <f t="shared" si="44"/>
        <v>PASS</v>
      </c>
      <c r="L359" s="5">
        <f>Q4_SQL_Error_Card_Repetition!M358</f>
        <v>4</v>
      </c>
      <c r="M359" s="1">
        <f>COUNTIFS(Q4_Validation_Base!A:A,F359,Q4_Validation_Base!B:B,G359,Q4_Validation_Base!C:C,H359,Q4_Validation_Base!F:F,"&gt;=2")</f>
        <v>4</v>
      </c>
      <c r="N359" s="5" t="str">
        <f t="shared" si="45"/>
        <v>PASS</v>
      </c>
      <c r="O359" s="6">
        <f>Q4_SQL_Error_Card_Repetition!N358</f>
        <v>1.1163000000000001</v>
      </c>
      <c r="P359" s="15">
        <f>SUMIFS(Q4_Validation_Base!F:F,Q4_Validation_Base!A:A,F359,Q4_Validation_Base!B:B,G359,Q4_Validation_Base!C:C,H359)/J359</f>
        <v>1.1162790697674418</v>
      </c>
      <c r="Q359" s="5" t="str">
        <f t="shared" si="46"/>
        <v>PASS</v>
      </c>
      <c r="R359" s="5">
        <f>Q4_SQL_Error_Card_Repetition!O358</f>
        <v>9.3023000000000007</v>
      </c>
      <c r="S359" s="8">
        <f t="shared" si="47"/>
        <v>9.3023255813953494</v>
      </c>
      <c r="T359" s="5" t="str">
        <f t="shared" si="48"/>
        <v>PASS</v>
      </c>
      <c r="U359" s="5">
        <f>Q4_SQL_Error_Card_Repetition!Q358</f>
        <v>6.25</v>
      </c>
      <c r="V359" s="8">
        <f>_xlfn.MAXIFS(Q4_Validation_Base!F:F,Q4_Validation_Base!A:A,F359,Q4_Validation_Base!B:B,G359,Q4_Validation_Base!C:C,H359)/SUMIFS(Q4_Validation_Base!F:F,Q4_Validation_Base!A:A,F359,Q4_Validation_Base!B:B,G359,Q4_Validation_Base!C:C,H359)*100</f>
        <v>6.25</v>
      </c>
      <c r="W359" s="5" t="str">
        <f t="shared" si="49"/>
        <v>PASS</v>
      </c>
      <c r="X359" s="5" t="str">
        <f>Q4_SQL_Error_Card_Repetition!R358</f>
        <v>low-repeat</v>
      </c>
      <c r="Y359" s="5" t="str">
        <f t="shared" si="50"/>
        <v>low-repeat</v>
      </c>
      <c r="Z359" s="5" t="str">
        <f t="shared" si="51"/>
        <v>PASS</v>
      </c>
    </row>
    <row r="360" spans="6:26">
      <c r="F360" s="5">
        <f>Q4_SQL_Error_Card_Repetition!A359</f>
        <v>5651</v>
      </c>
      <c r="G360" s="5">
        <f>Q4_SQL_Error_Card_Repetition!E359</f>
        <v>6</v>
      </c>
      <c r="H360" s="5" t="str">
        <f>Q4_SQL_Error_Card_Repetition!F359</f>
        <v>Chip Transaction</v>
      </c>
      <c r="I360" s="5">
        <f>Q4_SQL_Error_Card_Repetition!K359</f>
        <v>20</v>
      </c>
      <c r="J360" s="5">
        <f>COUNTIFS(Q4_Validation_Base!A:A,F360,Q4_Validation_Base!B:B,G360,Q4_Validation_Base!C:C,H360)</f>
        <v>20</v>
      </c>
      <c r="K360" s="5" t="str">
        <f t="shared" si="44"/>
        <v>PASS</v>
      </c>
      <c r="L360" s="5">
        <f>Q4_SQL_Error_Card_Repetition!M359</f>
        <v>2</v>
      </c>
      <c r="M360" s="1">
        <f>COUNTIFS(Q4_Validation_Base!A:A,F360,Q4_Validation_Base!B:B,G360,Q4_Validation_Base!C:C,H360,Q4_Validation_Base!F:F,"&gt;=2")</f>
        <v>2</v>
      </c>
      <c r="N360" s="5" t="str">
        <f t="shared" si="45"/>
        <v>PASS</v>
      </c>
      <c r="O360" s="6">
        <f>Q4_SQL_Error_Card_Repetition!N359</f>
        <v>1.1000000000000001</v>
      </c>
      <c r="P360" s="15">
        <f>SUMIFS(Q4_Validation_Base!F:F,Q4_Validation_Base!A:A,F360,Q4_Validation_Base!B:B,G360,Q4_Validation_Base!C:C,H360)/J360</f>
        <v>1.1000000000000001</v>
      </c>
      <c r="Q360" s="5" t="str">
        <f t="shared" si="46"/>
        <v>PASS</v>
      </c>
      <c r="R360" s="5">
        <f>Q4_SQL_Error_Card_Repetition!O359</f>
        <v>10</v>
      </c>
      <c r="S360" s="8">
        <f t="shared" si="47"/>
        <v>10</v>
      </c>
      <c r="T360" s="5" t="str">
        <f t="shared" si="48"/>
        <v>PASS</v>
      </c>
      <c r="U360" s="5">
        <f>Q4_SQL_Error_Card_Repetition!Q359</f>
        <v>9.0908999999999995</v>
      </c>
      <c r="V360" s="8">
        <f>_xlfn.MAXIFS(Q4_Validation_Base!F:F,Q4_Validation_Base!A:A,F360,Q4_Validation_Base!B:B,G360,Q4_Validation_Base!C:C,H360)/SUMIFS(Q4_Validation_Base!F:F,Q4_Validation_Base!A:A,F360,Q4_Validation_Base!B:B,G360,Q4_Validation_Base!C:C,H360)*100</f>
        <v>9.0909090909090917</v>
      </c>
      <c r="W360" s="5" t="str">
        <f t="shared" si="49"/>
        <v>PASS</v>
      </c>
      <c r="X360" s="5" t="str">
        <f>Q4_SQL_Error_Card_Repetition!R359</f>
        <v>low-repeat</v>
      </c>
      <c r="Y360" s="5" t="str">
        <f t="shared" si="50"/>
        <v>low-repeat</v>
      </c>
      <c r="Z360" s="5" t="str">
        <f t="shared" si="51"/>
        <v>PASS</v>
      </c>
    </row>
    <row r="361" spans="6:26">
      <c r="F361" s="5">
        <f>Q4_SQL_Error_Card_Repetition!A360</f>
        <v>7349</v>
      </c>
      <c r="G361" s="5">
        <f>Q4_SQL_Error_Card_Repetition!E360</f>
        <v>15</v>
      </c>
      <c r="H361" s="5" t="str">
        <f>Q4_SQL_Error_Card_Repetition!F360</f>
        <v>Online Transaction</v>
      </c>
      <c r="I361" s="5">
        <f>Q4_SQL_Error_Card_Repetition!K360</f>
        <v>31</v>
      </c>
      <c r="J361" s="5">
        <f>COUNTIFS(Q4_Validation_Base!A:A,F361,Q4_Validation_Base!B:B,G361,Q4_Validation_Base!C:C,H361)</f>
        <v>31</v>
      </c>
      <c r="K361" s="5" t="str">
        <f t="shared" si="44"/>
        <v>PASS</v>
      </c>
      <c r="L361" s="5">
        <f>Q4_SQL_Error_Card_Repetition!M360</f>
        <v>2</v>
      </c>
      <c r="M361" s="1">
        <f>COUNTIFS(Q4_Validation_Base!A:A,F361,Q4_Validation_Base!B:B,G361,Q4_Validation_Base!C:C,H361,Q4_Validation_Base!F:F,"&gt;=2")</f>
        <v>2</v>
      </c>
      <c r="N361" s="5" t="str">
        <f t="shared" si="45"/>
        <v>PASS</v>
      </c>
      <c r="O361" s="6">
        <f>Q4_SQL_Error_Card_Repetition!N360</f>
        <v>1.0968</v>
      </c>
      <c r="P361" s="15">
        <f>SUMIFS(Q4_Validation_Base!F:F,Q4_Validation_Base!A:A,F361,Q4_Validation_Base!B:B,G361,Q4_Validation_Base!C:C,H361)/J361</f>
        <v>1.096774193548387</v>
      </c>
      <c r="Q361" s="5" t="str">
        <f t="shared" si="46"/>
        <v>PASS</v>
      </c>
      <c r="R361" s="5">
        <f>Q4_SQL_Error_Card_Repetition!O360</f>
        <v>6.4516</v>
      </c>
      <c r="S361" s="8">
        <f t="shared" si="47"/>
        <v>6.4516129032258061</v>
      </c>
      <c r="T361" s="5" t="str">
        <f t="shared" si="48"/>
        <v>PASS</v>
      </c>
      <c r="U361" s="5">
        <f>Q4_SQL_Error_Card_Repetition!Q360</f>
        <v>8.8234999999999992</v>
      </c>
      <c r="V361" s="8">
        <f>_xlfn.MAXIFS(Q4_Validation_Base!F:F,Q4_Validation_Base!A:A,F361,Q4_Validation_Base!B:B,G361,Q4_Validation_Base!C:C,H361)/SUMIFS(Q4_Validation_Base!F:F,Q4_Validation_Base!A:A,F361,Q4_Validation_Base!B:B,G361,Q4_Validation_Base!C:C,H361)*100</f>
        <v>8.8235294117647065</v>
      </c>
      <c r="W361" s="5" t="str">
        <f t="shared" si="49"/>
        <v>PASS</v>
      </c>
      <c r="X361" s="5" t="str">
        <f>Q4_SQL_Error_Card_Repetition!R360</f>
        <v>low-repeat</v>
      </c>
      <c r="Y361" s="5" t="str">
        <f t="shared" si="50"/>
        <v>low-repeat</v>
      </c>
      <c r="Z361" s="5" t="str">
        <f t="shared" si="51"/>
        <v>PASS</v>
      </c>
    </row>
    <row r="362" spans="6:26">
      <c r="F362" s="5">
        <f>Q4_SQL_Error_Card_Repetition!A361</f>
        <v>4814</v>
      </c>
      <c r="G362" s="5">
        <f>Q4_SQL_Error_Card_Repetition!E361</f>
        <v>3</v>
      </c>
      <c r="H362" s="5" t="str">
        <f>Q4_SQL_Error_Card_Repetition!F361</f>
        <v>Chip Transaction</v>
      </c>
      <c r="I362" s="5">
        <f>Q4_SQL_Error_Card_Repetition!K361</f>
        <v>21</v>
      </c>
      <c r="J362" s="5">
        <f>COUNTIFS(Q4_Validation_Base!A:A,F362,Q4_Validation_Base!B:B,G362,Q4_Validation_Base!C:C,H362)</f>
        <v>21</v>
      </c>
      <c r="K362" s="5" t="str">
        <f t="shared" si="44"/>
        <v>PASS</v>
      </c>
      <c r="L362" s="5">
        <f>Q4_SQL_Error_Card_Repetition!M361</f>
        <v>2</v>
      </c>
      <c r="M362" s="1">
        <f>COUNTIFS(Q4_Validation_Base!A:A,F362,Q4_Validation_Base!B:B,G362,Q4_Validation_Base!C:C,H362,Q4_Validation_Base!F:F,"&gt;=2")</f>
        <v>2</v>
      </c>
      <c r="N362" s="5" t="str">
        <f t="shared" si="45"/>
        <v>PASS</v>
      </c>
      <c r="O362" s="6">
        <f>Q4_SQL_Error_Card_Repetition!N361</f>
        <v>1.0952</v>
      </c>
      <c r="P362" s="15">
        <f>SUMIFS(Q4_Validation_Base!F:F,Q4_Validation_Base!A:A,F362,Q4_Validation_Base!B:B,G362,Q4_Validation_Base!C:C,H362)/J362</f>
        <v>1.0952380952380953</v>
      </c>
      <c r="Q362" s="5" t="str">
        <f t="shared" si="46"/>
        <v>PASS</v>
      </c>
      <c r="R362" s="5">
        <f>Q4_SQL_Error_Card_Repetition!O361</f>
        <v>9.5237999999999996</v>
      </c>
      <c r="S362" s="8">
        <f t="shared" si="47"/>
        <v>9.5238095238095237</v>
      </c>
      <c r="T362" s="5" t="str">
        <f t="shared" si="48"/>
        <v>PASS</v>
      </c>
      <c r="U362" s="5">
        <f>Q4_SQL_Error_Card_Repetition!Q361</f>
        <v>8.6957000000000004</v>
      </c>
      <c r="V362" s="8">
        <f>_xlfn.MAXIFS(Q4_Validation_Base!F:F,Q4_Validation_Base!A:A,F362,Q4_Validation_Base!B:B,G362,Q4_Validation_Base!C:C,H362)/SUMIFS(Q4_Validation_Base!F:F,Q4_Validation_Base!A:A,F362,Q4_Validation_Base!B:B,G362,Q4_Validation_Base!C:C,H362)*100</f>
        <v>8.695652173913043</v>
      </c>
      <c r="W362" s="5" t="str">
        <f t="shared" si="49"/>
        <v>PASS</v>
      </c>
      <c r="X362" s="5" t="str">
        <f>Q4_SQL_Error_Card_Repetition!R361</f>
        <v>low-repeat</v>
      </c>
      <c r="Y362" s="5" t="str">
        <f t="shared" si="50"/>
        <v>low-repeat</v>
      </c>
      <c r="Z362" s="5" t="str">
        <f t="shared" si="51"/>
        <v>PASS</v>
      </c>
    </row>
    <row r="363" spans="6:26">
      <c r="F363" s="5">
        <f>Q4_SQL_Error_Card_Repetition!A362</f>
        <v>4814</v>
      </c>
      <c r="G363" s="5">
        <f>Q4_SQL_Error_Card_Repetition!E362</f>
        <v>7</v>
      </c>
      <c r="H363" s="5" t="str">
        <f>Q4_SQL_Error_Card_Repetition!F362</f>
        <v>Chip Transaction</v>
      </c>
      <c r="I363" s="5">
        <f>Q4_SQL_Error_Card_Repetition!K362</f>
        <v>43</v>
      </c>
      <c r="J363" s="5">
        <f>COUNTIFS(Q4_Validation_Base!A:A,F363,Q4_Validation_Base!B:B,G363,Q4_Validation_Base!C:C,H363)</f>
        <v>43</v>
      </c>
      <c r="K363" s="5" t="str">
        <f t="shared" si="44"/>
        <v>PASS</v>
      </c>
      <c r="L363" s="5">
        <f>Q4_SQL_Error_Card_Repetition!M362</f>
        <v>3</v>
      </c>
      <c r="M363" s="1">
        <f>COUNTIFS(Q4_Validation_Base!A:A,F363,Q4_Validation_Base!B:B,G363,Q4_Validation_Base!C:C,H363,Q4_Validation_Base!F:F,"&gt;=2")</f>
        <v>3</v>
      </c>
      <c r="N363" s="5" t="str">
        <f t="shared" si="45"/>
        <v>PASS</v>
      </c>
      <c r="O363" s="6">
        <f>Q4_SQL_Error_Card_Repetition!N362</f>
        <v>1.093</v>
      </c>
      <c r="P363" s="15">
        <f>SUMIFS(Q4_Validation_Base!F:F,Q4_Validation_Base!A:A,F363,Q4_Validation_Base!B:B,G363,Q4_Validation_Base!C:C,H363)/J363</f>
        <v>1.0930232558139534</v>
      </c>
      <c r="Q363" s="5" t="str">
        <f t="shared" si="46"/>
        <v>PASS</v>
      </c>
      <c r="R363" s="5">
        <f>Q4_SQL_Error_Card_Repetition!O362</f>
        <v>6.9767000000000001</v>
      </c>
      <c r="S363" s="8">
        <f t="shared" si="47"/>
        <v>6.9767441860465116</v>
      </c>
      <c r="T363" s="5" t="str">
        <f t="shared" si="48"/>
        <v>PASS</v>
      </c>
      <c r="U363" s="5">
        <f>Q4_SQL_Error_Card_Repetition!Q362</f>
        <v>6.383</v>
      </c>
      <c r="V363" s="8">
        <f>_xlfn.MAXIFS(Q4_Validation_Base!F:F,Q4_Validation_Base!A:A,F363,Q4_Validation_Base!B:B,G363,Q4_Validation_Base!C:C,H363)/SUMIFS(Q4_Validation_Base!F:F,Q4_Validation_Base!A:A,F363,Q4_Validation_Base!B:B,G363,Q4_Validation_Base!C:C,H363)*100</f>
        <v>6.3829787234042552</v>
      </c>
      <c r="W363" s="5" t="str">
        <f t="shared" si="49"/>
        <v>PASS</v>
      </c>
      <c r="X363" s="5" t="str">
        <f>Q4_SQL_Error_Card_Repetition!R362</f>
        <v>low-repeat</v>
      </c>
      <c r="Y363" s="5" t="str">
        <f t="shared" si="50"/>
        <v>low-repeat</v>
      </c>
      <c r="Z363" s="5" t="str">
        <f t="shared" si="51"/>
        <v>PASS</v>
      </c>
    </row>
    <row r="364" spans="6:26">
      <c r="F364" s="5">
        <f>Q4_SQL_Error_Card_Repetition!A363</f>
        <v>7349</v>
      </c>
      <c r="G364" s="5">
        <f>Q4_SQL_Error_Card_Repetition!E363</f>
        <v>4</v>
      </c>
      <c r="H364" s="5" t="str">
        <f>Q4_SQL_Error_Card_Repetition!F363</f>
        <v>Online Transaction</v>
      </c>
      <c r="I364" s="5">
        <f>Q4_SQL_Error_Card_Repetition!K363</f>
        <v>22</v>
      </c>
      <c r="J364" s="5">
        <f>COUNTIFS(Q4_Validation_Base!A:A,F364,Q4_Validation_Base!B:B,G364,Q4_Validation_Base!C:C,H364)</f>
        <v>22</v>
      </c>
      <c r="K364" s="5" t="str">
        <f t="shared" si="44"/>
        <v>PASS</v>
      </c>
      <c r="L364" s="5">
        <f>Q4_SQL_Error_Card_Repetition!M363</f>
        <v>2</v>
      </c>
      <c r="M364" s="1">
        <f>COUNTIFS(Q4_Validation_Base!A:A,F364,Q4_Validation_Base!B:B,G364,Q4_Validation_Base!C:C,H364,Q4_Validation_Base!F:F,"&gt;=2")</f>
        <v>2</v>
      </c>
      <c r="N364" s="5" t="str">
        <f t="shared" si="45"/>
        <v>PASS</v>
      </c>
      <c r="O364" s="6">
        <f>Q4_SQL_Error_Card_Repetition!N363</f>
        <v>1.0909</v>
      </c>
      <c r="P364" s="15">
        <f>SUMIFS(Q4_Validation_Base!F:F,Q4_Validation_Base!A:A,F364,Q4_Validation_Base!B:B,G364,Q4_Validation_Base!C:C,H364)/J364</f>
        <v>1.0909090909090908</v>
      </c>
      <c r="Q364" s="5" t="str">
        <f t="shared" si="46"/>
        <v>PASS</v>
      </c>
      <c r="R364" s="5">
        <f>Q4_SQL_Error_Card_Repetition!O363</f>
        <v>9.0908999999999995</v>
      </c>
      <c r="S364" s="8">
        <f t="shared" si="47"/>
        <v>9.0909090909090917</v>
      </c>
      <c r="T364" s="5" t="str">
        <f t="shared" si="48"/>
        <v>PASS</v>
      </c>
      <c r="U364" s="5">
        <f>Q4_SQL_Error_Card_Repetition!Q363</f>
        <v>8.3332999999999995</v>
      </c>
      <c r="V364" s="8">
        <f>_xlfn.MAXIFS(Q4_Validation_Base!F:F,Q4_Validation_Base!A:A,F364,Q4_Validation_Base!B:B,G364,Q4_Validation_Base!C:C,H364)/SUMIFS(Q4_Validation_Base!F:F,Q4_Validation_Base!A:A,F364,Q4_Validation_Base!B:B,G364,Q4_Validation_Base!C:C,H364)*100</f>
        <v>8.3333333333333321</v>
      </c>
      <c r="W364" s="5" t="str">
        <f t="shared" si="49"/>
        <v>PASS</v>
      </c>
      <c r="X364" s="5" t="str">
        <f>Q4_SQL_Error_Card_Repetition!R363</f>
        <v>low-repeat</v>
      </c>
      <c r="Y364" s="5" t="str">
        <f t="shared" si="50"/>
        <v>low-repeat</v>
      </c>
      <c r="Z364" s="5" t="str">
        <f t="shared" si="51"/>
        <v>PASS</v>
      </c>
    </row>
    <row r="365" spans="6:26">
      <c r="F365" s="5">
        <f>Q4_SQL_Error_Card_Repetition!A364</f>
        <v>4722</v>
      </c>
      <c r="G365" s="5">
        <f>Q4_SQL_Error_Card_Repetition!E364</f>
        <v>8</v>
      </c>
      <c r="H365" s="5" t="str">
        <f>Q4_SQL_Error_Card_Repetition!F364</f>
        <v>Online Transaction</v>
      </c>
      <c r="I365" s="5">
        <f>Q4_SQL_Error_Card_Repetition!K364</f>
        <v>25</v>
      </c>
      <c r="J365" s="5">
        <f>COUNTIFS(Q4_Validation_Base!A:A,F365,Q4_Validation_Base!B:B,G365,Q4_Validation_Base!C:C,H365)</f>
        <v>25</v>
      </c>
      <c r="K365" s="5" t="str">
        <f t="shared" si="44"/>
        <v>PASS</v>
      </c>
      <c r="L365" s="5">
        <f>Q4_SQL_Error_Card_Repetition!M364</f>
        <v>2</v>
      </c>
      <c r="M365" s="1">
        <f>COUNTIFS(Q4_Validation_Base!A:A,F365,Q4_Validation_Base!B:B,G365,Q4_Validation_Base!C:C,H365,Q4_Validation_Base!F:F,"&gt;=2")</f>
        <v>2</v>
      </c>
      <c r="N365" s="5" t="str">
        <f t="shared" si="45"/>
        <v>PASS</v>
      </c>
      <c r="O365" s="6">
        <f>Q4_SQL_Error_Card_Repetition!N364</f>
        <v>1.08</v>
      </c>
      <c r="P365" s="15">
        <f>SUMIFS(Q4_Validation_Base!F:F,Q4_Validation_Base!A:A,F365,Q4_Validation_Base!B:B,G365,Q4_Validation_Base!C:C,H365)/J365</f>
        <v>1.08</v>
      </c>
      <c r="Q365" s="5" t="str">
        <f t="shared" si="46"/>
        <v>PASS</v>
      </c>
      <c r="R365" s="5">
        <f>Q4_SQL_Error_Card_Repetition!O364</f>
        <v>8</v>
      </c>
      <c r="S365" s="8">
        <f t="shared" si="47"/>
        <v>8</v>
      </c>
      <c r="T365" s="5" t="str">
        <f t="shared" si="48"/>
        <v>PASS</v>
      </c>
      <c r="U365" s="5">
        <f>Q4_SQL_Error_Card_Repetition!Q364</f>
        <v>7.4074</v>
      </c>
      <c r="V365" s="8">
        <f>_xlfn.MAXIFS(Q4_Validation_Base!F:F,Q4_Validation_Base!A:A,F365,Q4_Validation_Base!B:B,G365,Q4_Validation_Base!C:C,H365)/SUMIFS(Q4_Validation_Base!F:F,Q4_Validation_Base!A:A,F365,Q4_Validation_Base!B:B,G365,Q4_Validation_Base!C:C,H365)*100</f>
        <v>7.4074074074074066</v>
      </c>
      <c r="W365" s="5" t="str">
        <f t="shared" si="49"/>
        <v>PASS</v>
      </c>
      <c r="X365" s="5" t="str">
        <f>Q4_SQL_Error_Card_Repetition!R364</f>
        <v>low-repeat</v>
      </c>
      <c r="Y365" s="5" t="str">
        <f t="shared" si="50"/>
        <v>low-repeat</v>
      </c>
      <c r="Z365" s="5" t="str">
        <f t="shared" si="51"/>
        <v>PASS</v>
      </c>
    </row>
    <row r="366" spans="6:26">
      <c r="F366" s="5">
        <f>Q4_SQL_Error_Card_Repetition!A365</f>
        <v>4722</v>
      </c>
      <c r="G366" s="5">
        <f>Q4_SQL_Error_Card_Repetition!E365</f>
        <v>10</v>
      </c>
      <c r="H366" s="5" t="str">
        <f>Q4_SQL_Error_Card_Repetition!F365</f>
        <v>Online Transaction</v>
      </c>
      <c r="I366" s="5">
        <f>Q4_SQL_Error_Card_Repetition!K365</f>
        <v>39</v>
      </c>
      <c r="J366" s="5">
        <f>COUNTIFS(Q4_Validation_Base!A:A,F366,Q4_Validation_Base!B:B,G366,Q4_Validation_Base!C:C,H366)</f>
        <v>39</v>
      </c>
      <c r="K366" s="5" t="str">
        <f t="shared" si="44"/>
        <v>PASS</v>
      </c>
      <c r="L366" s="5">
        <f>Q4_SQL_Error_Card_Repetition!M365</f>
        <v>2</v>
      </c>
      <c r="M366" s="1">
        <f>COUNTIFS(Q4_Validation_Base!A:A,F366,Q4_Validation_Base!B:B,G366,Q4_Validation_Base!C:C,H366,Q4_Validation_Base!F:F,"&gt;=2")</f>
        <v>2</v>
      </c>
      <c r="N366" s="5" t="str">
        <f t="shared" si="45"/>
        <v>PASS</v>
      </c>
      <c r="O366" s="6">
        <f>Q4_SQL_Error_Card_Repetition!N365</f>
        <v>1.0769</v>
      </c>
      <c r="P366" s="15">
        <f>SUMIFS(Q4_Validation_Base!F:F,Q4_Validation_Base!A:A,F366,Q4_Validation_Base!B:B,G366,Q4_Validation_Base!C:C,H366)/J366</f>
        <v>1.0769230769230769</v>
      </c>
      <c r="Q366" s="5" t="str">
        <f t="shared" si="46"/>
        <v>PASS</v>
      </c>
      <c r="R366" s="5">
        <f>Q4_SQL_Error_Card_Repetition!O365</f>
        <v>5.1281999999999996</v>
      </c>
      <c r="S366" s="8">
        <f t="shared" si="47"/>
        <v>5.1282051282051277</v>
      </c>
      <c r="T366" s="5" t="str">
        <f t="shared" si="48"/>
        <v>PASS</v>
      </c>
      <c r="U366" s="5">
        <f>Q4_SQL_Error_Card_Repetition!Q365</f>
        <v>7.1429</v>
      </c>
      <c r="V366" s="8">
        <f>_xlfn.MAXIFS(Q4_Validation_Base!F:F,Q4_Validation_Base!A:A,F366,Q4_Validation_Base!B:B,G366,Q4_Validation_Base!C:C,H366)/SUMIFS(Q4_Validation_Base!F:F,Q4_Validation_Base!A:A,F366,Q4_Validation_Base!B:B,G366,Q4_Validation_Base!C:C,H366)*100</f>
        <v>7.1428571428571423</v>
      </c>
      <c r="W366" s="5" t="str">
        <f t="shared" si="49"/>
        <v>PASS</v>
      </c>
      <c r="X366" s="5" t="str">
        <f>Q4_SQL_Error_Card_Repetition!R365</f>
        <v>low-repeat</v>
      </c>
      <c r="Y366" s="5" t="str">
        <f t="shared" si="50"/>
        <v>low-repeat</v>
      </c>
      <c r="Z366" s="5" t="str">
        <f t="shared" si="51"/>
        <v>PASS</v>
      </c>
    </row>
    <row r="367" spans="6:26">
      <c r="F367" s="5">
        <f>Q4_SQL_Error_Card_Repetition!A366</f>
        <v>5655</v>
      </c>
      <c r="G367" s="5">
        <f>Q4_SQL_Error_Card_Repetition!E366</f>
        <v>15</v>
      </c>
      <c r="H367" s="5" t="str">
        <f>Q4_SQL_Error_Card_Repetition!F366</f>
        <v>Swipe Transaction</v>
      </c>
      <c r="I367" s="5">
        <f>Q4_SQL_Error_Card_Repetition!K366</f>
        <v>14</v>
      </c>
      <c r="J367" s="5">
        <f>COUNTIFS(Q4_Validation_Base!A:A,F367,Q4_Validation_Base!B:B,G367,Q4_Validation_Base!C:C,H367)</f>
        <v>14</v>
      </c>
      <c r="K367" s="5" t="str">
        <f t="shared" si="44"/>
        <v>PASS</v>
      </c>
      <c r="L367" s="5">
        <f>Q4_SQL_Error_Card_Repetition!M366</f>
        <v>1</v>
      </c>
      <c r="M367" s="1">
        <f>COUNTIFS(Q4_Validation_Base!A:A,F367,Q4_Validation_Base!B:B,G367,Q4_Validation_Base!C:C,H367,Q4_Validation_Base!F:F,"&gt;=2")</f>
        <v>1</v>
      </c>
      <c r="N367" s="5" t="str">
        <f t="shared" si="45"/>
        <v>PASS</v>
      </c>
      <c r="O367" s="6">
        <f>Q4_SQL_Error_Card_Repetition!N366</f>
        <v>1.0713999999999999</v>
      </c>
      <c r="P367" s="15">
        <f>SUMIFS(Q4_Validation_Base!F:F,Q4_Validation_Base!A:A,F367,Q4_Validation_Base!B:B,G367,Q4_Validation_Base!C:C,H367)/J367</f>
        <v>1.0714285714285714</v>
      </c>
      <c r="Q367" s="5" t="str">
        <f t="shared" si="46"/>
        <v>PASS</v>
      </c>
      <c r="R367" s="5">
        <f>Q4_SQL_Error_Card_Repetition!O366</f>
        <v>7.1429</v>
      </c>
      <c r="S367" s="8">
        <f t="shared" si="47"/>
        <v>7.1428571428571423</v>
      </c>
      <c r="T367" s="5" t="str">
        <f t="shared" si="48"/>
        <v>PASS</v>
      </c>
      <c r="U367" s="5">
        <f>Q4_SQL_Error_Card_Repetition!Q366</f>
        <v>13.333299999999999</v>
      </c>
      <c r="V367" s="8">
        <f>_xlfn.MAXIFS(Q4_Validation_Base!F:F,Q4_Validation_Base!A:A,F367,Q4_Validation_Base!B:B,G367,Q4_Validation_Base!C:C,H367)/SUMIFS(Q4_Validation_Base!F:F,Q4_Validation_Base!A:A,F367,Q4_Validation_Base!B:B,G367,Q4_Validation_Base!C:C,H367)*100</f>
        <v>13.333333333333334</v>
      </c>
      <c r="W367" s="5" t="str">
        <f t="shared" si="49"/>
        <v>PASS</v>
      </c>
      <c r="X367" s="5" t="str">
        <f>Q4_SQL_Error_Card_Repetition!R366</f>
        <v>low-repeat</v>
      </c>
      <c r="Y367" s="5" t="str">
        <f t="shared" si="50"/>
        <v>low-repeat</v>
      </c>
      <c r="Z367" s="5" t="str">
        <f t="shared" si="51"/>
        <v>PASS</v>
      </c>
    </row>
    <row r="368" spans="6:26">
      <c r="F368" s="5">
        <f>Q4_SQL_Error_Card_Repetition!A367</f>
        <v>7349</v>
      </c>
      <c r="G368" s="5">
        <f>Q4_SQL_Error_Card_Repetition!E367</f>
        <v>10</v>
      </c>
      <c r="H368" s="5" t="str">
        <f>Q4_SQL_Error_Card_Repetition!F367</f>
        <v>Online Transaction</v>
      </c>
      <c r="I368" s="5">
        <f>Q4_SQL_Error_Card_Repetition!K367</f>
        <v>29</v>
      </c>
      <c r="J368" s="5">
        <f>COUNTIFS(Q4_Validation_Base!A:A,F368,Q4_Validation_Base!B:B,G368,Q4_Validation_Base!C:C,H368)</f>
        <v>29</v>
      </c>
      <c r="K368" s="5" t="str">
        <f t="shared" si="44"/>
        <v>PASS</v>
      </c>
      <c r="L368" s="5">
        <f>Q4_SQL_Error_Card_Repetition!M367</f>
        <v>2</v>
      </c>
      <c r="M368" s="1">
        <f>COUNTIFS(Q4_Validation_Base!A:A,F368,Q4_Validation_Base!B:B,G368,Q4_Validation_Base!C:C,H368,Q4_Validation_Base!F:F,"&gt;=2")</f>
        <v>2</v>
      </c>
      <c r="N368" s="5" t="str">
        <f t="shared" si="45"/>
        <v>PASS</v>
      </c>
      <c r="O368" s="6">
        <f>Q4_SQL_Error_Card_Repetition!N367</f>
        <v>1.069</v>
      </c>
      <c r="P368" s="15">
        <f>SUMIFS(Q4_Validation_Base!F:F,Q4_Validation_Base!A:A,F368,Q4_Validation_Base!B:B,G368,Q4_Validation_Base!C:C,H368)/J368</f>
        <v>1.0689655172413792</v>
      </c>
      <c r="Q368" s="5" t="str">
        <f t="shared" si="46"/>
        <v>PASS</v>
      </c>
      <c r="R368" s="5">
        <f>Q4_SQL_Error_Card_Repetition!O367</f>
        <v>6.8966000000000003</v>
      </c>
      <c r="S368" s="8">
        <f t="shared" si="47"/>
        <v>6.8965517241379306</v>
      </c>
      <c r="T368" s="5" t="str">
        <f t="shared" si="48"/>
        <v>PASS</v>
      </c>
      <c r="U368" s="5">
        <f>Q4_SQL_Error_Card_Repetition!Q367</f>
        <v>6.4516</v>
      </c>
      <c r="V368" s="8">
        <f>_xlfn.MAXIFS(Q4_Validation_Base!F:F,Q4_Validation_Base!A:A,F368,Q4_Validation_Base!B:B,G368,Q4_Validation_Base!C:C,H368)/SUMIFS(Q4_Validation_Base!F:F,Q4_Validation_Base!A:A,F368,Q4_Validation_Base!B:B,G368,Q4_Validation_Base!C:C,H368)*100</f>
        <v>6.4516129032258061</v>
      </c>
      <c r="W368" s="5" t="str">
        <f t="shared" si="49"/>
        <v>PASS</v>
      </c>
      <c r="X368" s="5" t="str">
        <f>Q4_SQL_Error_Card_Repetition!R367</f>
        <v>low-repeat</v>
      </c>
      <c r="Y368" s="5" t="str">
        <f t="shared" si="50"/>
        <v>low-repeat</v>
      </c>
      <c r="Z368" s="5" t="str">
        <f t="shared" si="51"/>
        <v>PASS</v>
      </c>
    </row>
    <row r="369" spans="6:26">
      <c r="F369" s="5">
        <f>Q4_SQL_Error_Card_Repetition!A368</f>
        <v>4722</v>
      </c>
      <c r="G369" s="5">
        <f>Q4_SQL_Error_Card_Repetition!E368</f>
        <v>22</v>
      </c>
      <c r="H369" s="5" t="str">
        <f>Q4_SQL_Error_Card_Repetition!F368</f>
        <v>Online Transaction</v>
      </c>
      <c r="I369" s="5">
        <f>Q4_SQL_Error_Card_Repetition!K368</f>
        <v>59</v>
      </c>
      <c r="J369" s="5">
        <f>COUNTIFS(Q4_Validation_Base!A:A,F369,Q4_Validation_Base!B:B,G369,Q4_Validation_Base!C:C,H369)</f>
        <v>59</v>
      </c>
      <c r="K369" s="5" t="str">
        <f t="shared" si="44"/>
        <v>PASS</v>
      </c>
      <c r="L369" s="5">
        <f>Q4_SQL_Error_Card_Repetition!M368</f>
        <v>4</v>
      </c>
      <c r="M369" s="1">
        <f>COUNTIFS(Q4_Validation_Base!A:A,F369,Q4_Validation_Base!B:B,G369,Q4_Validation_Base!C:C,H369,Q4_Validation_Base!F:F,"&gt;=2")</f>
        <v>4</v>
      </c>
      <c r="N369" s="5" t="str">
        <f t="shared" si="45"/>
        <v>PASS</v>
      </c>
      <c r="O369" s="6">
        <f>Q4_SQL_Error_Card_Repetition!N368</f>
        <v>1.0678000000000001</v>
      </c>
      <c r="P369" s="15">
        <f>SUMIFS(Q4_Validation_Base!F:F,Q4_Validation_Base!A:A,F369,Q4_Validation_Base!B:B,G369,Q4_Validation_Base!C:C,H369)/J369</f>
        <v>1.0677966101694916</v>
      </c>
      <c r="Q369" s="5" t="str">
        <f t="shared" si="46"/>
        <v>PASS</v>
      </c>
      <c r="R369" s="5">
        <f>Q4_SQL_Error_Card_Repetition!O368</f>
        <v>6.7797000000000001</v>
      </c>
      <c r="S369" s="8">
        <f t="shared" si="47"/>
        <v>6.7796610169491522</v>
      </c>
      <c r="T369" s="5" t="str">
        <f t="shared" si="48"/>
        <v>PASS</v>
      </c>
      <c r="U369" s="5">
        <f>Q4_SQL_Error_Card_Repetition!Q368</f>
        <v>3.1745999999999999</v>
      </c>
      <c r="V369" s="8">
        <f>_xlfn.MAXIFS(Q4_Validation_Base!F:F,Q4_Validation_Base!A:A,F369,Q4_Validation_Base!B:B,G369,Q4_Validation_Base!C:C,H369)/SUMIFS(Q4_Validation_Base!F:F,Q4_Validation_Base!A:A,F369,Q4_Validation_Base!B:B,G369,Q4_Validation_Base!C:C,H369)*100</f>
        <v>3.1746031746031744</v>
      </c>
      <c r="W369" s="5" t="str">
        <f t="shared" si="49"/>
        <v>PASS</v>
      </c>
      <c r="X369" s="5" t="str">
        <f>Q4_SQL_Error_Card_Repetition!R368</f>
        <v>low-repeat</v>
      </c>
      <c r="Y369" s="5" t="str">
        <f t="shared" si="50"/>
        <v>low-repeat</v>
      </c>
      <c r="Z369" s="5" t="str">
        <f t="shared" si="51"/>
        <v>PASS</v>
      </c>
    </row>
    <row r="370" spans="6:26">
      <c r="F370" s="5">
        <f>Q4_SQL_Error_Card_Repetition!A369</f>
        <v>5655</v>
      </c>
      <c r="G370" s="5">
        <f>Q4_SQL_Error_Card_Repetition!E369</f>
        <v>14</v>
      </c>
      <c r="H370" s="5" t="str">
        <f>Q4_SQL_Error_Card_Repetition!F369</f>
        <v>Swipe Transaction</v>
      </c>
      <c r="I370" s="5">
        <f>Q4_SQL_Error_Card_Repetition!K369</f>
        <v>15</v>
      </c>
      <c r="J370" s="5">
        <f>COUNTIFS(Q4_Validation_Base!A:A,F370,Q4_Validation_Base!B:B,G370,Q4_Validation_Base!C:C,H370)</f>
        <v>15</v>
      </c>
      <c r="K370" s="5" t="str">
        <f t="shared" si="44"/>
        <v>PASS</v>
      </c>
      <c r="L370" s="5">
        <f>Q4_SQL_Error_Card_Repetition!M369</f>
        <v>1</v>
      </c>
      <c r="M370" s="1">
        <f>COUNTIFS(Q4_Validation_Base!A:A,F370,Q4_Validation_Base!B:B,G370,Q4_Validation_Base!C:C,H370,Q4_Validation_Base!F:F,"&gt;=2")</f>
        <v>1</v>
      </c>
      <c r="N370" s="5" t="str">
        <f t="shared" si="45"/>
        <v>PASS</v>
      </c>
      <c r="O370" s="6">
        <f>Q4_SQL_Error_Card_Repetition!N369</f>
        <v>1.0667</v>
      </c>
      <c r="P370" s="15">
        <f>SUMIFS(Q4_Validation_Base!F:F,Q4_Validation_Base!A:A,F370,Q4_Validation_Base!B:B,G370,Q4_Validation_Base!C:C,H370)/J370</f>
        <v>1.0666666666666667</v>
      </c>
      <c r="Q370" s="5" t="str">
        <f t="shared" si="46"/>
        <v>PASS</v>
      </c>
      <c r="R370" s="5">
        <f>Q4_SQL_Error_Card_Repetition!O369</f>
        <v>6.6666999999999996</v>
      </c>
      <c r="S370" s="8">
        <f t="shared" si="47"/>
        <v>6.666666666666667</v>
      </c>
      <c r="T370" s="5" t="str">
        <f t="shared" si="48"/>
        <v>PASS</v>
      </c>
      <c r="U370" s="5">
        <f>Q4_SQL_Error_Card_Repetition!Q369</f>
        <v>12.5</v>
      </c>
      <c r="V370" s="8">
        <f>_xlfn.MAXIFS(Q4_Validation_Base!F:F,Q4_Validation_Base!A:A,F370,Q4_Validation_Base!B:B,G370,Q4_Validation_Base!C:C,H370)/SUMIFS(Q4_Validation_Base!F:F,Q4_Validation_Base!A:A,F370,Q4_Validation_Base!B:B,G370,Q4_Validation_Base!C:C,H370)*100</f>
        <v>12.5</v>
      </c>
      <c r="W370" s="5" t="str">
        <f t="shared" si="49"/>
        <v>PASS</v>
      </c>
      <c r="X370" s="5" t="str">
        <f>Q4_SQL_Error_Card_Repetition!R369</f>
        <v>low-repeat</v>
      </c>
      <c r="Y370" s="5" t="str">
        <f t="shared" si="50"/>
        <v>low-repeat</v>
      </c>
      <c r="Z370" s="5" t="str">
        <f t="shared" si="51"/>
        <v>PASS</v>
      </c>
    </row>
    <row r="371" spans="6:26">
      <c r="F371" s="5">
        <f>Q4_SQL_Error_Card_Repetition!A370</f>
        <v>3359</v>
      </c>
      <c r="G371" s="5">
        <f>Q4_SQL_Error_Card_Repetition!E370</f>
        <v>22</v>
      </c>
      <c r="H371" s="5" t="str">
        <f>Q4_SQL_Error_Card_Repetition!F370</f>
        <v>Swipe Transaction</v>
      </c>
      <c r="I371" s="5">
        <f>Q4_SQL_Error_Card_Repetition!K370</f>
        <v>17</v>
      </c>
      <c r="J371" s="5">
        <f>COUNTIFS(Q4_Validation_Base!A:A,F371,Q4_Validation_Base!B:B,G371,Q4_Validation_Base!C:C,H371)</f>
        <v>17</v>
      </c>
      <c r="K371" s="5" t="str">
        <f t="shared" si="44"/>
        <v>PASS</v>
      </c>
      <c r="L371" s="5">
        <f>Q4_SQL_Error_Card_Repetition!M370</f>
        <v>1</v>
      </c>
      <c r="M371" s="1">
        <f>COUNTIFS(Q4_Validation_Base!A:A,F371,Q4_Validation_Base!B:B,G371,Q4_Validation_Base!C:C,H371,Q4_Validation_Base!F:F,"&gt;=2")</f>
        <v>1</v>
      </c>
      <c r="N371" s="5" t="str">
        <f t="shared" si="45"/>
        <v>PASS</v>
      </c>
      <c r="O371" s="6">
        <f>Q4_SQL_Error_Card_Repetition!N370</f>
        <v>1.0588</v>
      </c>
      <c r="P371" s="15">
        <f>SUMIFS(Q4_Validation_Base!F:F,Q4_Validation_Base!A:A,F371,Q4_Validation_Base!B:B,G371,Q4_Validation_Base!C:C,H371)/J371</f>
        <v>1.0588235294117647</v>
      </c>
      <c r="Q371" s="5" t="str">
        <f t="shared" si="46"/>
        <v>PASS</v>
      </c>
      <c r="R371" s="5">
        <f>Q4_SQL_Error_Card_Repetition!O370</f>
        <v>5.8823999999999996</v>
      </c>
      <c r="S371" s="8">
        <f t="shared" si="47"/>
        <v>5.8823529411764701</v>
      </c>
      <c r="T371" s="5" t="str">
        <f t="shared" si="48"/>
        <v>PASS</v>
      </c>
      <c r="U371" s="5">
        <f>Q4_SQL_Error_Card_Repetition!Q370</f>
        <v>11.1111</v>
      </c>
      <c r="V371" s="8">
        <f>_xlfn.MAXIFS(Q4_Validation_Base!F:F,Q4_Validation_Base!A:A,F371,Q4_Validation_Base!B:B,G371,Q4_Validation_Base!C:C,H371)/SUMIFS(Q4_Validation_Base!F:F,Q4_Validation_Base!A:A,F371,Q4_Validation_Base!B:B,G371,Q4_Validation_Base!C:C,H371)*100</f>
        <v>11.111111111111111</v>
      </c>
      <c r="W371" s="5" t="str">
        <f t="shared" si="49"/>
        <v>PASS</v>
      </c>
      <c r="X371" s="5" t="str">
        <f>Q4_SQL_Error_Card_Repetition!R370</f>
        <v>low-repeat</v>
      </c>
      <c r="Y371" s="5" t="str">
        <f t="shared" si="50"/>
        <v>low-repeat</v>
      </c>
      <c r="Z371" s="5" t="str">
        <f t="shared" si="51"/>
        <v>PASS</v>
      </c>
    </row>
    <row r="372" spans="6:26">
      <c r="F372" s="5">
        <f>Q4_SQL_Error_Card_Repetition!A371</f>
        <v>7922</v>
      </c>
      <c r="G372" s="5">
        <f>Q4_SQL_Error_Card_Repetition!E371</f>
        <v>12</v>
      </c>
      <c r="H372" s="5" t="str">
        <f>Q4_SQL_Error_Card_Repetition!F371</f>
        <v>Swipe Transaction</v>
      </c>
      <c r="I372" s="5">
        <f>Q4_SQL_Error_Card_Repetition!K371</f>
        <v>17</v>
      </c>
      <c r="J372" s="5">
        <f>COUNTIFS(Q4_Validation_Base!A:A,F372,Q4_Validation_Base!B:B,G372,Q4_Validation_Base!C:C,H372)</f>
        <v>17</v>
      </c>
      <c r="K372" s="5" t="str">
        <f t="shared" si="44"/>
        <v>PASS</v>
      </c>
      <c r="L372" s="5">
        <f>Q4_SQL_Error_Card_Repetition!M371</f>
        <v>1</v>
      </c>
      <c r="M372" s="1">
        <f>COUNTIFS(Q4_Validation_Base!A:A,F372,Q4_Validation_Base!B:B,G372,Q4_Validation_Base!C:C,H372,Q4_Validation_Base!F:F,"&gt;=2")</f>
        <v>1</v>
      </c>
      <c r="N372" s="5" t="str">
        <f t="shared" si="45"/>
        <v>PASS</v>
      </c>
      <c r="O372" s="6">
        <f>Q4_SQL_Error_Card_Repetition!N371</f>
        <v>1.0588</v>
      </c>
      <c r="P372" s="15">
        <f>SUMIFS(Q4_Validation_Base!F:F,Q4_Validation_Base!A:A,F372,Q4_Validation_Base!B:B,G372,Q4_Validation_Base!C:C,H372)/J372</f>
        <v>1.0588235294117647</v>
      </c>
      <c r="Q372" s="5" t="str">
        <f t="shared" si="46"/>
        <v>PASS</v>
      </c>
      <c r="R372" s="5">
        <f>Q4_SQL_Error_Card_Repetition!O371</f>
        <v>5.8823999999999996</v>
      </c>
      <c r="S372" s="8">
        <f t="shared" si="47"/>
        <v>5.8823529411764701</v>
      </c>
      <c r="T372" s="5" t="str">
        <f t="shared" si="48"/>
        <v>PASS</v>
      </c>
      <c r="U372" s="5">
        <f>Q4_SQL_Error_Card_Repetition!Q371</f>
        <v>11.1111</v>
      </c>
      <c r="V372" s="8">
        <f>_xlfn.MAXIFS(Q4_Validation_Base!F:F,Q4_Validation_Base!A:A,F372,Q4_Validation_Base!B:B,G372,Q4_Validation_Base!C:C,H372)/SUMIFS(Q4_Validation_Base!F:F,Q4_Validation_Base!A:A,F372,Q4_Validation_Base!B:B,G372,Q4_Validation_Base!C:C,H372)*100</f>
        <v>11.111111111111111</v>
      </c>
      <c r="W372" s="5" t="str">
        <f t="shared" si="49"/>
        <v>PASS</v>
      </c>
      <c r="X372" s="5" t="str">
        <f>Q4_SQL_Error_Card_Repetition!R371</f>
        <v>low-repeat</v>
      </c>
      <c r="Y372" s="5" t="str">
        <f t="shared" si="50"/>
        <v>low-repeat</v>
      </c>
      <c r="Z372" s="5" t="str">
        <f t="shared" si="51"/>
        <v>PASS</v>
      </c>
    </row>
    <row r="373" spans="6:26">
      <c r="F373" s="5">
        <f>Q4_SQL_Error_Card_Repetition!A372</f>
        <v>8043</v>
      </c>
      <c r="G373" s="5">
        <f>Q4_SQL_Error_Card_Repetition!E372</f>
        <v>14</v>
      </c>
      <c r="H373" s="5" t="str">
        <f>Q4_SQL_Error_Card_Repetition!F372</f>
        <v>Swipe Transaction</v>
      </c>
      <c r="I373" s="5">
        <f>Q4_SQL_Error_Card_Repetition!K372</f>
        <v>17</v>
      </c>
      <c r="J373" s="5">
        <f>COUNTIFS(Q4_Validation_Base!A:A,F373,Q4_Validation_Base!B:B,G373,Q4_Validation_Base!C:C,H373)</f>
        <v>17</v>
      </c>
      <c r="K373" s="5" t="str">
        <f t="shared" si="44"/>
        <v>PASS</v>
      </c>
      <c r="L373" s="5">
        <f>Q4_SQL_Error_Card_Repetition!M372</f>
        <v>1</v>
      </c>
      <c r="M373" s="1">
        <f>COUNTIFS(Q4_Validation_Base!A:A,F373,Q4_Validation_Base!B:B,G373,Q4_Validation_Base!C:C,H373,Q4_Validation_Base!F:F,"&gt;=2")</f>
        <v>1</v>
      </c>
      <c r="N373" s="5" t="str">
        <f t="shared" si="45"/>
        <v>PASS</v>
      </c>
      <c r="O373" s="6">
        <f>Q4_SQL_Error_Card_Repetition!N372</f>
        <v>1.0588</v>
      </c>
      <c r="P373" s="15">
        <f>SUMIFS(Q4_Validation_Base!F:F,Q4_Validation_Base!A:A,F373,Q4_Validation_Base!B:B,G373,Q4_Validation_Base!C:C,H373)/J373</f>
        <v>1.0588235294117647</v>
      </c>
      <c r="Q373" s="5" t="str">
        <f t="shared" si="46"/>
        <v>PASS</v>
      </c>
      <c r="R373" s="5">
        <f>Q4_SQL_Error_Card_Repetition!O372</f>
        <v>5.8823999999999996</v>
      </c>
      <c r="S373" s="8">
        <f t="shared" si="47"/>
        <v>5.8823529411764701</v>
      </c>
      <c r="T373" s="5" t="str">
        <f t="shared" si="48"/>
        <v>PASS</v>
      </c>
      <c r="U373" s="5">
        <f>Q4_SQL_Error_Card_Repetition!Q372</f>
        <v>11.1111</v>
      </c>
      <c r="V373" s="8">
        <f>_xlfn.MAXIFS(Q4_Validation_Base!F:F,Q4_Validation_Base!A:A,F373,Q4_Validation_Base!B:B,G373,Q4_Validation_Base!C:C,H373)/SUMIFS(Q4_Validation_Base!F:F,Q4_Validation_Base!A:A,F373,Q4_Validation_Base!B:B,G373,Q4_Validation_Base!C:C,H373)*100</f>
        <v>11.111111111111111</v>
      </c>
      <c r="W373" s="5" t="str">
        <f t="shared" si="49"/>
        <v>PASS</v>
      </c>
      <c r="X373" s="5" t="str">
        <f>Q4_SQL_Error_Card_Repetition!R372</f>
        <v>low-repeat</v>
      </c>
      <c r="Y373" s="5" t="str">
        <f t="shared" si="50"/>
        <v>low-repeat</v>
      </c>
      <c r="Z373" s="5" t="str">
        <f t="shared" si="51"/>
        <v>PASS</v>
      </c>
    </row>
    <row r="374" spans="6:26">
      <c r="F374" s="5">
        <f>Q4_SQL_Error_Card_Repetition!A373</f>
        <v>6300</v>
      </c>
      <c r="G374" s="5">
        <f>Q4_SQL_Error_Card_Repetition!E373</f>
        <v>22</v>
      </c>
      <c r="H374" s="5" t="str">
        <f>Q4_SQL_Error_Card_Repetition!F373</f>
        <v>Online Transaction</v>
      </c>
      <c r="I374" s="5">
        <f>Q4_SQL_Error_Card_Repetition!K373</f>
        <v>18</v>
      </c>
      <c r="J374" s="5">
        <f>COUNTIFS(Q4_Validation_Base!A:A,F374,Q4_Validation_Base!B:B,G374,Q4_Validation_Base!C:C,H374)</f>
        <v>18</v>
      </c>
      <c r="K374" s="5" t="str">
        <f t="shared" si="44"/>
        <v>PASS</v>
      </c>
      <c r="L374" s="5">
        <f>Q4_SQL_Error_Card_Repetition!M373</f>
        <v>1</v>
      </c>
      <c r="M374" s="1">
        <f>COUNTIFS(Q4_Validation_Base!A:A,F374,Q4_Validation_Base!B:B,G374,Q4_Validation_Base!C:C,H374,Q4_Validation_Base!F:F,"&gt;=2")</f>
        <v>1</v>
      </c>
      <c r="N374" s="5" t="str">
        <f t="shared" si="45"/>
        <v>PASS</v>
      </c>
      <c r="O374" s="6">
        <f>Q4_SQL_Error_Card_Repetition!N373</f>
        <v>1.0556000000000001</v>
      </c>
      <c r="P374" s="15">
        <f>SUMIFS(Q4_Validation_Base!F:F,Q4_Validation_Base!A:A,F374,Q4_Validation_Base!B:B,G374,Q4_Validation_Base!C:C,H374)/J374</f>
        <v>1.0555555555555556</v>
      </c>
      <c r="Q374" s="5" t="str">
        <f t="shared" si="46"/>
        <v>PASS</v>
      </c>
      <c r="R374" s="5">
        <f>Q4_SQL_Error_Card_Repetition!O373</f>
        <v>5.5556000000000001</v>
      </c>
      <c r="S374" s="8">
        <f t="shared" si="47"/>
        <v>5.5555555555555554</v>
      </c>
      <c r="T374" s="5" t="str">
        <f t="shared" si="48"/>
        <v>PASS</v>
      </c>
      <c r="U374" s="5">
        <f>Q4_SQL_Error_Card_Repetition!Q373</f>
        <v>10.526300000000001</v>
      </c>
      <c r="V374" s="8">
        <f>_xlfn.MAXIFS(Q4_Validation_Base!F:F,Q4_Validation_Base!A:A,F374,Q4_Validation_Base!B:B,G374,Q4_Validation_Base!C:C,H374)/SUMIFS(Q4_Validation_Base!F:F,Q4_Validation_Base!A:A,F374,Q4_Validation_Base!B:B,G374,Q4_Validation_Base!C:C,H374)*100</f>
        <v>10.526315789473683</v>
      </c>
      <c r="W374" s="5" t="str">
        <f t="shared" si="49"/>
        <v>PASS</v>
      </c>
      <c r="X374" s="5" t="str">
        <f>Q4_SQL_Error_Card_Repetition!R373</f>
        <v>low-repeat</v>
      </c>
      <c r="Y374" s="5" t="str">
        <f t="shared" si="50"/>
        <v>low-repeat</v>
      </c>
      <c r="Z374" s="5" t="str">
        <f t="shared" si="51"/>
        <v>PASS</v>
      </c>
    </row>
    <row r="375" spans="6:26">
      <c r="F375" s="5">
        <f>Q4_SQL_Error_Card_Repetition!A374</f>
        <v>4722</v>
      </c>
      <c r="G375" s="5">
        <f>Q4_SQL_Error_Card_Repetition!E374</f>
        <v>14</v>
      </c>
      <c r="H375" s="5" t="str">
        <f>Q4_SQL_Error_Card_Repetition!F374</f>
        <v>Online Transaction</v>
      </c>
      <c r="I375" s="5">
        <f>Q4_SQL_Error_Card_Repetition!K374</f>
        <v>37</v>
      </c>
      <c r="J375" s="5">
        <f>COUNTIFS(Q4_Validation_Base!A:A,F375,Q4_Validation_Base!B:B,G375,Q4_Validation_Base!C:C,H375)</f>
        <v>37</v>
      </c>
      <c r="K375" s="5" t="str">
        <f t="shared" ref="K375:K393" si="52">IF(I375=J375,"PASS","FAIL")</f>
        <v>PASS</v>
      </c>
      <c r="L375" s="5">
        <f>Q4_SQL_Error_Card_Repetition!M374</f>
        <v>2</v>
      </c>
      <c r="M375" s="1">
        <f>COUNTIFS(Q4_Validation_Base!A:A,F375,Q4_Validation_Base!B:B,G375,Q4_Validation_Base!C:C,H375,Q4_Validation_Base!F:F,"&gt;=2")</f>
        <v>2</v>
      </c>
      <c r="N375" s="5" t="str">
        <f t="shared" si="45"/>
        <v>PASS</v>
      </c>
      <c r="O375" s="6">
        <f>Q4_SQL_Error_Card_Repetition!N374</f>
        <v>1.0541</v>
      </c>
      <c r="P375" s="15">
        <f>SUMIFS(Q4_Validation_Base!F:F,Q4_Validation_Base!A:A,F375,Q4_Validation_Base!B:B,G375,Q4_Validation_Base!C:C,H375)/J375</f>
        <v>1.0540540540540539</v>
      </c>
      <c r="Q375" s="5" t="str">
        <f t="shared" si="46"/>
        <v>PASS</v>
      </c>
      <c r="R375" s="5">
        <f>Q4_SQL_Error_Card_Repetition!O374</f>
        <v>5.4054000000000002</v>
      </c>
      <c r="S375" s="8">
        <f t="shared" si="47"/>
        <v>5.4054054054054053</v>
      </c>
      <c r="T375" s="5" t="str">
        <f t="shared" si="48"/>
        <v>PASS</v>
      </c>
      <c r="U375" s="5">
        <f>Q4_SQL_Error_Card_Repetition!Q374</f>
        <v>5.1281999999999996</v>
      </c>
      <c r="V375" s="8">
        <f>_xlfn.MAXIFS(Q4_Validation_Base!F:F,Q4_Validation_Base!A:A,F375,Q4_Validation_Base!B:B,G375,Q4_Validation_Base!C:C,H375)/SUMIFS(Q4_Validation_Base!F:F,Q4_Validation_Base!A:A,F375,Q4_Validation_Base!B:B,G375,Q4_Validation_Base!C:C,H375)*100</f>
        <v>5.1282051282051277</v>
      </c>
      <c r="W375" s="5" t="str">
        <f t="shared" si="49"/>
        <v>PASS</v>
      </c>
      <c r="X375" s="5" t="str">
        <f>Q4_SQL_Error_Card_Repetition!R374</f>
        <v>low-repeat</v>
      </c>
      <c r="Y375" s="5" t="str">
        <f t="shared" si="50"/>
        <v>low-repeat</v>
      </c>
      <c r="Z375" s="5" t="str">
        <f t="shared" si="51"/>
        <v>PASS</v>
      </c>
    </row>
    <row r="376" spans="6:26">
      <c r="F376" s="5">
        <f>Q4_SQL_Error_Card_Repetition!A375</f>
        <v>7349</v>
      </c>
      <c r="G376" s="5">
        <f>Q4_SQL_Error_Card_Repetition!E375</f>
        <v>11</v>
      </c>
      <c r="H376" s="5" t="str">
        <f>Q4_SQL_Error_Card_Repetition!F375</f>
        <v>Online Transaction</v>
      </c>
      <c r="I376" s="5">
        <f>Q4_SQL_Error_Card_Repetition!K375</f>
        <v>39</v>
      </c>
      <c r="J376" s="5">
        <f>COUNTIFS(Q4_Validation_Base!A:A,F376,Q4_Validation_Base!B:B,G376,Q4_Validation_Base!C:C,H376)</f>
        <v>39</v>
      </c>
      <c r="K376" s="5" t="str">
        <f t="shared" si="52"/>
        <v>PASS</v>
      </c>
      <c r="L376" s="5">
        <f>Q4_SQL_Error_Card_Repetition!M375</f>
        <v>2</v>
      </c>
      <c r="M376" s="1">
        <f>COUNTIFS(Q4_Validation_Base!A:A,F376,Q4_Validation_Base!B:B,G376,Q4_Validation_Base!C:C,H376,Q4_Validation_Base!F:F,"&gt;=2")</f>
        <v>2</v>
      </c>
      <c r="N376" s="5" t="str">
        <f t="shared" si="45"/>
        <v>PASS</v>
      </c>
      <c r="O376" s="6">
        <f>Q4_SQL_Error_Card_Repetition!N375</f>
        <v>1.0512999999999999</v>
      </c>
      <c r="P376" s="15">
        <f>SUMIFS(Q4_Validation_Base!F:F,Q4_Validation_Base!A:A,F376,Q4_Validation_Base!B:B,G376,Q4_Validation_Base!C:C,H376)/J376</f>
        <v>1.0512820512820513</v>
      </c>
      <c r="Q376" s="5" t="str">
        <f t="shared" si="46"/>
        <v>PASS</v>
      </c>
      <c r="R376" s="5">
        <f>Q4_SQL_Error_Card_Repetition!O375</f>
        <v>5.1281999999999996</v>
      </c>
      <c r="S376" s="8">
        <f t="shared" si="47"/>
        <v>5.1282051282051277</v>
      </c>
      <c r="T376" s="5" t="str">
        <f t="shared" si="48"/>
        <v>PASS</v>
      </c>
      <c r="U376" s="5">
        <f>Q4_SQL_Error_Card_Repetition!Q375</f>
        <v>4.8780999999999999</v>
      </c>
      <c r="V376" s="8">
        <f>_xlfn.MAXIFS(Q4_Validation_Base!F:F,Q4_Validation_Base!A:A,F376,Q4_Validation_Base!B:B,G376,Q4_Validation_Base!C:C,H376)/SUMIFS(Q4_Validation_Base!F:F,Q4_Validation_Base!A:A,F376,Q4_Validation_Base!B:B,G376,Q4_Validation_Base!C:C,H376)*100</f>
        <v>4.8780487804878048</v>
      </c>
      <c r="W376" s="5" t="str">
        <f t="shared" si="49"/>
        <v>PASS</v>
      </c>
      <c r="X376" s="5" t="str">
        <f>Q4_SQL_Error_Card_Repetition!R375</f>
        <v>low-repeat</v>
      </c>
      <c r="Y376" s="5" t="str">
        <f t="shared" si="50"/>
        <v>low-repeat</v>
      </c>
      <c r="Z376" s="5" t="str">
        <f t="shared" si="51"/>
        <v>PASS</v>
      </c>
    </row>
    <row r="377" spans="6:26">
      <c r="F377" s="5">
        <f>Q4_SQL_Error_Card_Repetition!A376</f>
        <v>5651</v>
      </c>
      <c r="G377" s="5">
        <f>Q4_SQL_Error_Card_Repetition!E376</f>
        <v>12</v>
      </c>
      <c r="H377" s="5" t="str">
        <f>Q4_SQL_Error_Card_Repetition!F376</f>
        <v>Online Transaction</v>
      </c>
      <c r="I377" s="5">
        <f>Q4_SQL_Error_Card_Repetition!K376</f>
        <v>20</v>
      </c>
      <c r="J377" s="5">
        <f>COUNTIFS(Q4_Validation_Base!A:A,F377,Q4_Validation_Base!B:B,G377,Q4_Validation_Base!C:C,H377)</f>
        <v>20</v>
      </c>
      <c r="K377" s="5" t="str">
        <f t="shared" si="52"/>
        <v>PASS</v>
      </c>
      <c r="L377" s="5">
        <f>Q4_SQL_Error_Card_Repetition!M376</f>
        <v>1</v>
      </c>
      <c r="M377" s="1">
        <f>COUNTIFS(Q4_Validation_Base!A:A,F377,Q4_Validation_Base!B:B,G377,Q4_Validation_Base!C:C,H377,Q4_Validation_Base!F:F,"&gt;=2")</f>
        <v>1</v>
      </c>
      <c r="N377" s="5" t="str">
        <f t="shared" si="45"/>
        <v>PASS</v>
      </c>
      <c r="O377" s="6">
        <f>Q4_SQL_Error_Card_Repetition!N376</f>
        <v>1.05</v>
      </c>
      <c r="P377" s="15">
        <f>SUMIFS(Q4_Validation_Base!F:F,Q4_Validation_Base!A:A,F377,Q4_Validation_Base!B:B,G377,Q4_Validation_Base!C:C,H377)/J377</f>
        <v>1.05</v>
      </c>
      <c r="Q377" s="5" t="str">
        <f t="shared" si="46"/>
        <v>PASS</v>
      </c>
      <c r="R377" s="5">
        <f>Q4_SQL_Error_Card_Repetition!O376</f>
        <v>5</v>
      </c>
      <c r="S377" s="8">
        <f t="shared" si="47"/>
        <v>5</v>
      </c>
      <c r="T377" s="5" t="str">
        <f t="shared" si="48"/>
        <v>PASS</v>
      </c>
      <c r="U377" s="5">
        <f>Q4_SQL_Error_Card_Repetition!Q376</f>
        <v>9.5237999999999996</v>
      </c>
      <c r="V377" s="8">
        <f>_xlfn.MAXIFS(Q4_Validation_Base!F:F,Q4_Validation_Base!A:A,F377,Q4_Validation_Base!B:B,G377,Q4_Validation_Base!C:C,H377)/SUMIFS(Q4_Validation_Base!F:F,Q4_Validation_Base!A:A,F377,Q4_Validation_Base!B:B,G377,Q4_Validation_Base!C:C,H377)*100</f>
        <v>9.5238095238095237</v>
      </c>
      <c r="W377" s="5" t="str">
        <f t="shared" si="49"/>
        <v>PASS</v>
      </c>
      <c r="X377" s="5" t="str">
        <f>Q4_SQL_Error_Card_Repetition!R376</f>
        <v>low-repeat</v>
      </c>
      <c r="Y377" s="5" t="str">
        <f t="shared" si="50"/>
        <v>low-repeat</v>
      </c>
      <c r="Z377" s="5" t="str">
        <f t="shared" si="51"/>
        <v>PASS</v>
      </c>
    </row>
    <row r="378" spans="6:26">
      <c r="F378" s="5">
        <f>Q4_SQL_Error_Card_Repetition!A377</f>
        <v>8043</v>
      </c>
      <c r="G378" s="5">
        <f>Q4_SQL_Error_Card_Repetition!E377</f>
        <v>14</v>
      </c>
      <c r="H378" s="5" t="str">
        <f>Q4_SQL_Error_Card_Repetition!F377</f>
        <v>Chip Transaction</v>
      </c>
      <c r="I378" s="5">
        <f>Q4_SQL_Error_Card_Repetition!K377</f>
        <v>20</v>
      </c>
      <c r="J378" s="5">
        <f>COUNTIFS(Q4_Validation_Base!A:A,F378,Q4_Validation_Base!B:B,G378,Q4_Validation_Base!C:C,H378)</f>
        <v>20</v>
      </c>
      <c r="K378" s="5" t="str">
        <f t="shared" si="52"/>
        <v>PASS</v>
      </c>
      <c r="L378" s="5">
        <f>Q4_SQL_Error_Card_Repetition!M377</f>
        <v>1</v>
      </c>
      <c r="M378" s="1">
        <f>COUNTIFS(Q4_Validation_Base!A:A,F378,Q4_Validation_Base!B:B,G378,Q4_Validation_Base!C:C,H378,Q4_Validation_Base!F:F,"&gt;=2")</f>
        <v>1</v>
      </c>
      <c r="N378" s="5" t="str">
        <f t="shared" si="45"/>
        <v>PASS</v>
      </c>
      <c r="O378" s="6">
        <f>Q4_SQL_Error_Card_Repetition!N377</f>
        <v>1.05</v>
      </c>
      <c r="P378" s="15">
        <f>SUMIFS(Q4_Validation_Base!F:F,Q4_Validation_Base!A:A,F378,Q4_Validation_Base!B:B,G378,Q4_Validation_Base!C:C,H378)/J378</f>
        <v>1.05</v>
      </c>
      <c r="Q378" s="5" t="str">
        <f t="shared" si="46"/>
        <v>PASS</v>
      </c>
      <c r="R378" s="5">
        <f>Q4_SQL_Error_Card_Repetition!O377</f>
        <v>5</v>
      </c>
      <c r="S378" s="8">
        <f t="shared" si="47"/>
        <v>5</v>
      </c>
      <c r="T378" s="5" t="str">
        <f t="shared" si="48"/>
        <v>PASS</v>
      </c>
      <c r="U378" s="5">
        <f>Q4_SQL_Error_Card_Repetition!Q377</f>
        <v>9.5237999999999996</v>
      </c>
      <c r="V378" s="8">
        <f>_xlfn.MAXIFS(Q4_Validation_Base!F:F,Q4_Validation_Base!A:A,F378,Q4_Validation_Base!B:B,G378,Q4_Validation_Base!C:C,H378)/SUMIFS(Q4_Validation_Base!F:F,Q4_Validation_Base!A:A,F378,Q4_Validation_Base!B:B,G378,Q4_Validation_Base!C:C,H378)*100</f>
        <v>9.5238095238095237</v>
      </c>
      <c r="W378" s="5" t="str">
        <f t="shared" si="49"/>
        <v>PASS</v>
      </c>
      <c r="X378" s="5" t="str">
        <f>Q4_SQL_Error_Card_Repetition!R377</f>
        <v>low-repeat</v>
      </c>
      <c r="Y378" s="5" t="str">
        <f t="shared" si="50"/>
        <v>low-repeat</v>
      </c>
      <c r="Z378" s="5" t="str">
        <f t="shared" si="51"/>
        <v>PASS</v>
      </c>
    </row>
    <row r="379" spans="6:26">
      <c r="F379" s="5">
        <f>Q4_SQL_Error_Card_Repetition!A378</f>
        <v>3359</v>
      </c>
      <c r="G379" s="5">
        <f>Q4_SQL_Error_Card_Repetition!E378</f>
        <v>23</v>
      </c>
      <c r="H379" s="5" t="str">
        <f>Q4_SQL_Error_Card_Repetition!F378</f>
        <v>Swipe Transaction</v>
      </c>
      <c r="I379" s="5">
        <f>Q4_SQL_Error_Card_Repetition!K378</f>
        <v>21</v>
      </c>
      <c r="J379" s="5">
        <f>COUNTIFS(Q4_Validation_Base!A:A,F379,Q4_Validation_Base!B:B,G379,Q4_Validation_Base!C:C,H379)</f>
        <v>21</v>
      </c>
      <c r="K379" s="5" t="str">
        <f t="shared" si="52"/>
        <v>PASS</v>
      </c>
      <c r="L379" s="5">
        <f>Q4_SQL_Error_Card_Repetition!M378</f>
        <v>1</v>
      </c>
      <c r="M379" s="1">
        <f>COUNTIFS(Q4_Validation_Base!A:A,F379,Q4_Validation_Base!B:B,G379,Q4_Validation_Base!C:C,H379,Q4_Validation_Base!F:F,"&gt;=2")</f>
        <v>1</v>
      </c>
      <c r="N379" s="5" t="str">
        <f t="shared" si="45"/>
        <v>PASS</v>
      </c>
      <c r="O379" s="6">
        <f>Q4_SQL_Error_Card_Repetition!N378</f>
        <v>1.0476000000000001</v>
      </c>
      <c r="P379" s="15">
        <f>SUMIFS(Q4_Validation_Base!F:F,Q4_Validation_Base!A:A,F379,Q4_Validation_Base!B:B,G379,Q4_Validation_Base!C:C,H379)/J379</f>
        <v>1.0476190476190477</v>
      </c>
      <c r="Q379" s="5" t="str">
        <f t="shared" si="46"/>
        <v>PASS</v>
      </c>
      <c r="R379" s="5">
        <f>Q4_SQL_Error_Card_Repetition!O378</f>
        <v>4.7618999999999998</v>
      </c>
      <c r="S379" s="8">
        <f t="shared" si="47"/>
        <v>4.7619047619047619</v>
      </c>
      <c r="T379" s="5" t="str">
        <f t="shared" si="48"/>
        <v>PASS</v>
      </c>
      <c r="U379" s="5">
        <f>Q4_SQL_Error_Card_Repetition!Q378</f>
        <v>9.0908999999999995</v>
      </c>
      <c r="V379" s="8">
        <f>_xlfn.MAXIFS(Q4_Validation_Base!F:F,Q4_Validation_Base!A:A,F379,Q4_Validation_Base!B:B,G379,Q4_Validation_Base!C:C,H379)/SUMIFS(Q4_Validation_Base!F:F,Q4_Validation_Base!A:A,F379,Q4_Validation_Base!B:B,G379,Q4_Validation_Base!C:C,H379)*100</f>
        <v>9.0909090909090917</v>
      </c>
      <c r="W379" s="5" t="str">
        <f t="shared" si="49"/>
        <v>PASS</v>
      </c>
      <c r="X379" s="5" t="str">
        <f>Q4_SQL_Error_Card_Repetition!R378</f>
        <v>low-repeat</v>
      </c>
      <c r="Y379" s="5" t="str">
        <f t="shared" si="50"/>
        <v>low-repeat</v>
      </c>
      <c r="Z379" s="5" t="str">
        <f t="shared" si="51"/>
        <v>PASS</v>
      </c>
    </row>
    <row r="380" spans="6:26">
      <c r="F380" s="5">
        <f>Q4_SQL_Error_Card_Repetition!A379</f>
        <v>4722</v>
      </c>
      <c r="G380" s="5">
        <f>Q4_SQL_Error_Card_Repetition!E379</f>
        <v>9</v>
      </c>
      <c r="H380" s="5" t="str">
        <f>Q4_SQL_Error_Card_Repetition!F379</f>
        <v>Online Transaction</v>
      </c>
      <c r="I380" s="5">
        <f>Q4_SQL_Error_Card_Repetition!K379</f>
        <v>23</v>
      </c>
      <c r="J380" s="5">
        <f>COUNTIFS(Q4_Validation_Base!A:A,F380,Q4_Validation_Base!B:B,G380,Q4_Validation_Base!C:C,H380)</f>
        <v>23</v>
      </c>
      <c r="K380" s="5" t="str">
        <f t="shared" si="52"/>
        <v>PASS</v>
      </c>
      <c r="L380" s="5">
        <f>Q4_SQL_Error_Card_Repetition!M379</f>
        <v>1</v>
      </c>
      <c r="M380" s="1">
        <f>COUNTIFS(Q4_Validation_Base!A:A,F380,Q4_Validation_Base!B:B,G380,Q4_Validation_Base!C:C,H380,Q4_Validation_Base!F:F,"&gt;=2")</f>
        <v>1</v>
      </c>
      <c r="N380" s="5" t="str">
        <f t="shared" si="45"/>
        <v>PASS</v>
      </c>
      <c r="O380" s="6">
        <f>Q4_SQL_Error_Card_Repetition!N379</f>
        <v>1.0435000000000001</v>
      </c>
      <c r="P380" s="15">
        <f>SUMIFS(Q4_Validation_Base!F:F,Q4_Validation_Base!A:A,F380,Q4_Validation_Base!B:B,G380,Q4_Validation_Base!C:C,H380)/J380</f>
        <v>1.0434782608695652</v>
      </c>
      <c r="Q380" s="5" t="str">
        <f t="shared" si="46"/>
        <v>PASS</v>
      </c>
      <c r="R380" s="5">
        <f>Q4_SQL_Error_Card_Repetition!O379</f>
        <v>4.3478000000000003</v>
      </c>
      <c r="S380" s="8">
        <f t="shared" si="47"/>
        <v>4.3478260869565215</v>
      </c>
      <c r="T380" s="5" t="str">
        <f t="shared" si="48"/>
        <v>PASS</v>
      </c>
      <c r="U380" s="5">
        <f>Q4_SQL_Error_Card_Repetition!Q379</f>
        <v>8.3332999999999995</v>
      </c>
      <c r="V380" s="8">
        <f>_xlfn.MAXIFS(Q4_Validation_Base!F:F,Q4_Validation_Base!A:A,F380,Q4_Validation_Base!B:B,G380,Q4_Validation_Base!C:C,H380)/SUMIFS(Q4_Validation_Base!F:F,Q4_Validation_Base!A:A,F380,Q4_Validation_Base!B:B,G380,Q4_Validation_Base!C:C,H380)*100</f>
        <v>8.3333333333333321</v>
      </c>
      <c r="W380" s="5" t="str">
        <f t="shared" si="49"/>
        <v>PASS</v>
      </c>
      <c r="X380" s="5" t="str">
        <f>Q4_SQL_Error_Card_Repetition!R379</f>
        <v>low-repeat</v>
      </c>
      <c r="Y380" s="5" t="str">
        <f t="shared" si="50"/>
        <v>low-repeat</v>
      </c>
      <c r="Z380" s="5" t="str">
        <f t="shared" si="51"/>
        <v>PASS</v>
      </c>
    </row>
    <row r="381" spans="6:26">
      <c r="F381" s="5">
        <f>Q4_SQL_Error_Card_Repetition!A380</f>
        <v>4722</v>
      </c>
      <c r="G381" s="5">
        <f>Q4_SQL_Error_Card_Repetition!E380</f>
        <v>23</v>
      </c>
      <c r="H381" s="5" t="str">
        <f>Q4_SQL_Error_Card_Repetition!F380</f>
        <v>Online Transaction</v>
      </c>
      <c r="I381" s="5">
        <f>Q4_SQL_Error_Card_Repetition!K380</f>
        <v>60</v>
      </c>
      <c r="J381" s="5">
        <f>COUNTIFS(Q4_Validation_Base!A:A,F381,Q4_Validation_Base!B:B,G381,Q4_Validation_Base!C:C,H381)</f>
        <v>60</v>
      </c>
      <c r="K381" s="5" t="str">
        <f t="shared" si="52"/>
        <v>PASS</v>
      </c>
      <c r="L381" s="5">
        <f>Q4_SQL_Error_Card_Repetition!M380</f>
        <v>2</v>
      </c>
      <c r="M381" s="1">
        <f>COUNTIFS(Q4_Validation_Base!A:A,F381,Q4_Validation_Base!B:B,G381,Q4_Validation_Base!C:C,H381,Q4_Validation_Base!F:F,"&gt;=2")</f>
        <v>2</v>
      </c>
      <c r="N381" s="5" t="str">
        <f t="shared" si="45"/>
        <v>PASS</v>
      </c>
      <c r="O381" s="6">
        <f>Q4_SQL_Error_Card_Repetition!N380</f>
        <v>1.0333000000000001</v>
      </c>
      <c r="P381" s="15">
        <f>SUMIFS(Q4_Validation_Base!F:F,Q4_Validation_Base!A:A,F381,Q4_Validation_Base!B:B,G381,Q4_Validation_Base!C:C,H381)/J381</f>
        <v>1.0333333333333334</v>
      </c>
      <c r="Q381" s="5" t="str">
        <f t="shared" si="46"/>
        <v>PASS</v>
      </c>
      <c r="R381" s="5">
        <f>Q4_SQL_Error_Card_Repetition!O380</f>
        <v>3.3332999999999999</v>
      </c>
      <c r="S381" s="8">
        <f t="shared" si="47"/>
        <v>3.3333333333333335</v>
      </c>
      <c r="T381" s="5" t="str">
        <f t="shared" si="48"/>
        <v>PASS</v>
      </c>
      <c r="U381" s="5">
        <f>Q4_SQL_Error_Card_Repetition!Q380</f>
        <v>3.2258</v>
      </c>
      <c r="V381" s="8">
        <f>_xlfn.MAXIFS(Q4_Validation_Base!F:F,Q4_Validation_Base!A:A,F381,Q4_Validation_Base!B:B,G381,Q4_Validation_Base!C:C,H381)/SUMIFS(Q4_Validation_Base!F:F,Q4_Validation_Base!A:A,F381,Q4_Validation_Base!B:B,G381,Q4_Validation_Base!C:C,H381)*100</f>
        <v>3.225806451612903</v>
      </c>
      <c r="W381" s="5" t="str">
        <f t="shared" si="49"/>
        <v>PASS</v>
      </c>
      <c r="X381" s="5" t="str">
        <f>Q4_SQL_Error_Card_Repetition!R380</f>
        <v>low-repeat</v>
      </c>
      <c r="Y381" s="5" t="str">
        <f t="shared" si="50"/>
        <v>low-repeat</v>
      </c>
      <c r="Z381" s="5" t="str">
        <f t="shared" si="51"/>
        <v>PASS</v>
      </c>
    </row>
    <row r="382" spans="6:26">
      <c r="F382" s="5">
        <f>Q4_SQL_Error_Card_Repetition!A381</f>
        <v>4722</v>
      </c>
      <c r="G382" s="5">
        <f>Q4_SQL_Error_Card_Repetition!E381</f>
        <v>19</v>
      </c>
      <c r="H382" s="5" t="str">
        <f>Q4_SQL_Error_Card_Repetition!F381</f>
        <v>Online Transaction</v>
      </c>
      <c r="I382" s="5">
        <f>Q4_SQL_Error_Card_Repetition!K381</f>
        <v>38</v>
      </c>
      <c r="J382" s="5">
        <f>COUNTIFS(Q4_Validation_Base!A:A,F382,Q4_Validation_Base!B:B,G382,Q4_Validation_Base!C:C,H382)</f>
        <v>38</v>
      </c>
      <c r="K382" s="5" t="str">
        <f t="shared" si="52"/>
        <v>PASS</v>
      </c>
      <c r="L382" s="5">
        <f>Q4_SQL_Error_Card_Repetition!M381</f>
        <v>1</v>
      </c>
      <c r="M382" s="1">
        <f>COUNTIFS(Q4_Validation_Base!A:A,F382,Q4_Validation_Base!B:B,G382,Q4_Validation_Base!C:C,H382,Q4_Validation_Base!F:F,"&gt;=2")</f>
        <v>1</v>
      </c>
      <c r="N382" s="5" t="str">
        <f t="shared" si="45"/>
        <v>PASS</v>
      </c>
      <c r="O382" s="6">
        <f>Q4_SQL_Error_Card_Repetition!N381</f>
        <v>1.0263</v>
      </c>
      <c r="P382" s="15">
        <f>SUMIFS(Q4_Validation_Base!F:F,Q4_Validation_Base!A:A,F382,Q4_Validation_Base!B:B,G382,Q4_Validation_Base!C:C,H382)/J382</f>
        <v>1.0263157894736843</v>
      </c>
      <c r="Q382" s="5" t="str">
        <f t="shared" si="46"/>
        <v>PASS</v>
      </c>
      <c r="R382" s="5">
        <f>Q4_SQL_Error_Card_Repetition!O381</f>
        <v>2.6316000000000002</v>
      </c>
      <c r="S382" s="8">
        <f t="shared" si="47"/>
        <v>2.6315789473684208</v>
      </c>
      <c r="T382" s="5" t="str">
        <f t="shared" si="48"/>
        <v>PASS</v>
      </c>
      <c r="U382" s="5">
        <f>Q4_SQL_Error_Card_Repetition!Q381</f>
        <v>5.1281999999999996</v>
      </c>
      <c r="V382" s="8">
        <f>_xlfn.MAXIFS(Q4_Validation_Base!F:F,Q4_Validation_Base!A:A,F382,Q4_Validation_Base!B:B,G382,Q4_Validation_Base!C:C,H382)/SUMIFS(Q4_Validation_Base!F:F,Q4_Validation_Base!A:A,F382,Q4_Validation_Base!B:B,G382,Q4_Validation_Base!C:C,H382)*100</f>
        <v>5.1282051282051277</v>
      </c>
      <c r="W382" s="5" t="str">
        <f t="shared" si="49"/>
        <v>PASS</v>
      </c>
      <c r="X382" s="5" t="str">
        <f>Q4_SQL_Error_Card_Repetition!R381</f>
        <v>low-repeat</v>
      </c>
      <c r="Y382" s="5" t="str">
        <f t="shared" si="50"/>
        <v>low-repeat</v>
      </c>
      <c r="Z382" s="5" t="str">
        <f t="shared" si="51"/>
        <v>PASS</v>
      </c>
    </row>
    <row r="383" spans="6:26">
      <c r="F383" s="5">
        <f>Q4_SQL_Error_Card_Repetition!A382</f>
        <v>4722</v>
      </c>
      <c r="G383" s="5">
        <f>Q4_SQL_Error_Card_Repetition!E382</f>
        <v>12</v>
      </c>
      <c r="H383" s="5" t="str">
        <f>Q4_SQL_Error_Card_Repetition!F382</f>
        <v>Online Transaction</v>
      </c>
      <c r="I383" s="5">
        <f>Q4_SQL_Error_Card_Repetition!K382</f>
        <v>39</v>
      </c>
      <c r="J383" s="5">
        <f>COUNTIFS(Q4_Validation_Base!A:A,F383,Q4_Validation_Base!B:B,G383,Q4_Validation_Base!C:C,H383)</f>
        <v>39</v>
      </c>
      <c r="K383" s="5" t="str">
        <f t="shared" si="52"/>
        <v>PASS</v>
      </c>
      <c r="L383" s="5">
        <f>Q4_SQL_Error_Card_Repetition!M382</f>
        <v>1</v>
      </c>
      <c r="M383" s="1">
        <f>COUNTIFS(Q4_Validation_Base!A:A,F383,Q4_Validation_Base!B:B,G383,Q4_Validation_Base!C:C,H383,Q4_Validation_Base!F:F,"&gt;=2")</f>
        <v>1</v>
      </c>
      <c r="N383" s="5" t="str">
        <f t="shared" si="45"/>
        <v>PASS</v>
      </c>
      <c r="O383" s="6">
        <f>Q4_SQL_Error_Card_Repetition!N382</f>
        <v>1.0256000000000001</v>
      </c>
      <c r="P383" s="15">
        <f>SUMIFS(Q4_Validation_Base!F:F,Q4_Validation_Base!A:A,F383,Q4_Validation_Base!B:B,G383,Q4_Validation_Base!C:C,H383)/J383</f>
        <v>1.0256410256410255</v>
      </c>
      <c r="Q383" s="5" t="str">
        <f t="shared" si="46"/>
        <v>PASS</v>
      </c>
      <c r="R383" s="5">
        <f>Q4_SQL_Error_Card_Repetition!O382</f>
        <v>2.5640999999999998</v>
      </c>
      <c r="S383" s="8">
        <f t="shared" si="47"/>
        <v>2.5641025641025639</v>
      </c>
      <c r="T383" s="5" t="str">
        <f t="shared" si="48"/>
        <v>PASS</v>
      </c>
      <c r="U383" s="5">
        <f>Q4_SQL_Error_Card_Repetition!Q382</f>
        <v>5</v>
      </c>
      <c r="V383" s="8">
        <f>_xlfn.MAXIFS(Q4_Validation_Base!F:F,Q4_Validation_Base!A:A,F383,Q4_Validation_Base!B:B,G383,Q4_Validation_Base!C:C,H383)/SUMIFS(Q4_Validation_Base!F:F,Q4_Validation_Base!A:A,F383,Q4_Validation_Base!B:B,G383,Q4_Validation_Base!C:C,H383)*100</f>
        <v>5</v>
      </c>
      <c r="W383" s="5" t="str">
        <f t="shared" si="49"/>
        <v>PASS</v>
      </c>
      <c r="X383" s="5" t="str">
        <f>Q4_SQL_Error_Card_Repetition!R382</f>
        <v>low-repeat</v>
      </c>
      <c r="Y383" s="5" t="str">
        <f t="shared" si="50"/>
        <v>low-repeat</v>
      </c>
      <c r="Z383" s="5" t="str">
        <f t="shared" si="51"/>
        <v>PASS</v>
      </c>
    </row>
    <row r="384" spans="6:26">
      <c r="F384" s="5">
        <f>Q4_SQL_Error_Card_Repetition!A383</f>
        <v>4722</v>
      </c>
      <c r="G384" s="5">
        <f>Q4_SQL_Error_Card_Repetition!E383</f>
        <v>18</v>
      </c>
      <c r="H384" s="5" t="str">
        <f>Q4_SQL_Error_Card_Repetition!F383</f>
        <v>Online Transaction</v>
      </c>
      <c r="I384" s="5">
        <f>Q4_SQL_Error_Card_Repetition!K383</f>
        <v>40</v>
      </c>
      <c r="J384" s="5">
        <f>COUNTIFS(Q4_Validation_Base!A:A,F384,Q4_Validation_Base!B:B,G384,Q4_Validation_Base!C:C,H384)</f>
        <v>40</v>
      </c>
      <c r="K384" s="5" t="str">
        <f t="shared" si="52"/>
        <v>PASS</v>
      </c>
      <c r="L384" s="5">
        <f>Q4_SQL_Error_Card_Repetition!M383</f>
        <v>1</v>
      </c>
      <c r="M384" s="1">
        <f>COUNTIFS(Q4_Validation_Base!A:A,F384,Q4_Validation_Base!B:B,G384,Q4_Validation_Base!C:C,H384,Q4_Validation_Base!F:F,"&gt;=2")</f>
        <v>1</v>
      </c>
      <c r="N384" s="5" t="str">
        <f t="shared" si="45"/>
        <v>PASS</v>
      </c>
      <c r="O384" s="6">
        <f>Q4_SQL_Error_Card_Repetition!N383</f>
        <v>1.0249999999999999</v>
      </c>
      <c r="P384" s="15">
        <f>SUMIFS(Q4_Validation_Base!F:F,Q4_Validation_Base!A:A,F384,Q4_Validation_Base!B:B,G384,Q4_Validation_Base!C:C,H384)/J384</f>
        <v>1.0249999999999999</v>
      </c>
      <c r="Q384" s="5" t="str">
        <f t="shared" si="46"/>
        <v>PASS</v>
      </c>
      <c r="R384" s="5">
        <f>Q4_SQL_Error_Card_Repetition!O383</f>
        <v>2.5</v>
      </c>
      <c r="S384" s="8">
        <f t="shared" si="47"/>
        <v>2.5</v>
      </c>
      <c r="T384" s="5" t="str">
        <f t="shared" si="48"/>
        <v>PASS</v>
      </c>
      <c r="U384" s="5">
        <f>Q4_SQL_Error_Card_Repetition!Q383</f>
        <v>4.8780999999999999</v>
      </c>
      <c r="V384" s="8">
        <f>_xlfn.MAXIFS(Q4_Validation_Base!F:F,Q4_Validation_Base!A:A,F384,Q4_Validation_Base!B:B,G384,Q4_Validation_Base!C:C,H384)/SUMIFS(Q4_Validation_Base!F:F,Q4_Validation_Base!A:A,F384,Q4_Validation_Base!B:B,G384,Q4_Validation_Base!C:C,H384)*100</f>
        <v>4.8780487804878048</v>
      </c>
      <c r="W384" s="5" t="str">
        <f t="shared" si="49"/>
        <v>PASS</v>
      </c>
      <c r="X384" s="5" t="str">
        <f>Q4_SQL_Error_Card_Repetition!R383</f>
        <v>low-repeat</v>
      </c>
      <c r="Y384" s="5" t="str">
        <f t="shared" si="50"/>
        <v>low-repeat</v>
      </c>
      <c r="Z384" s="5" t="str">
        <f t="shared" si="51"/>
        <v>PASS</v>
      </c>
    </row>
    <row r="385" spans="6:26">
      <c r="F385" s="5">
        <f>Q4_SQL_Error_Card_Repetition!A384</f>
        <v>4722</v>
      </c>
      <c r="G385" s="5">
        <f>Q4_SQL_Error_Card_Repetition!E384</f>
        <v>21</v>
      </c>
      <c r="H385" s="5" t="str">
        <f>Q4_SQL_Error_Card_Repetition!F384</f>
        <v>Online Transaction</v>
      </c>
      <c r="I385" s="5">
        <f>Q4_SQL_Error_Card_Repetition!K384</f>
        <v>40</v>
      </c>
      <c r="J385" s="5">
        <f>COUNTIFS(Q4_Validation_Base!A:A,F385,Q4_Validation_Base!B:B,G385,Q4_Validation_Base!C:C,H385)</f>
        <v>40</v>
      </c>
      <c r="K385" s="5" t="str">
        <f t="shared" si="52"/>
        <v>PASS</v>
      </c>
      <c r="L385" s="5">
        <f>Q4_SQL_Error_Card_Repetition!M384</f>
        <v>1</v>
      </c>
      <c r="M385" s="1">
        <f>COUNTIFS(Q4_Validation_Base!A:A,F385,Q4_Validation_Base!B:B,G385,Q4_Validation_Base!C:C,H385,Q4_Validation_Base!F:F,"&gt;=2")</f>
        <v>1</v>
      </c>
      <c r="N385" s="5" t="str">
        <f t="shared" si="45"/>
        <v>PASS</v>
      </c>
      <c r="O385" s="6">
        <f>Q4_SQL_Error_Card_Repetition!N384</f>
        <v>1.0249999999999999</v>
      </c>
      <c r="P385" s="15">
        <f>SUMIFS(Q4_Validation_Base!F:F,Q4_Validation_Base!A:A,F385,Q4_Validation_Base!B:B,G385,Q4_Validation_Base!C:C,H385)/J385</f>
        <v>1.0249999999999999</v>
      </c>
      <c r="Q385" s="5" t="str">
        <f t="shared" si="46"/>
        <v>PASS</v>
      </c>
      <c r="R385" s="5">
        <f>Q4_SQL_Error_Card_Repetition!O384</f>
        <v>2.5</v>
      </c>
      <c r="S385" s="8">
        <f t="shared" si="47"/>
        <v>2.5</v>
      </c>
      <c r="T385" s="5" t="str">
        <f t="shared" si="48"/>
        <v>PASS</v>
      </c>
      <c r="U385" s="5">
        <f>Q4_SQL_Error_Card_Repetition!Q384</f>
        <v>4.8780999999999999</v>
      </c>
      <c r="V385" s="8">
        <f>_xlfn.MAXIFS(Q4_Validation_Base!F:F,Q4_Validation_Base!A:A,F385,Q4_Validation_Base!B:B,G385,Q4_Validation_Base!C:C,H385)/SUMIFS(Q4_Validation_Base!F:F,Q4_Validation_Base!A:A,F385,Q4_Validation_Base!B:B,G385,Q4_Validation_Base!C:C,H385)*100</f>
        <v>4.8780487804878048</v>
      </c>
      <c r="W385" s="5" t="str">
        <f t="shared" si="49"/>
        <v>PASS</v>
      </c>
      <c r="X385" s="5" t="str">
        <f>Q4_SQL_Error_Card_Repetition!R384</f>
        <v>low-repeat</v>
      </c>
      <c r="Y385" s="5" t="str">
        <f t="shared" si="50"/>
        <v>low-repeat</v>
      </c>
      <c r="Z385" s="5" t="str">
        <f t="shared" si="51"/>
        <v>PASS</v>
      </c>
    </row>
    <row r="386" spans="6:26">
      <c r="F386" s="5">
        <f>Q4_SQL_Error_Card_Repetition!A385</f>
        <v>4722</v>
      </c>
      <c r="G386" s="5">
        <f>Q4_SQL_Error_Card_Repetition!E385</f>
        <v>17</v>
      </c>
      <c r="H386" s="5" t="str">
        <f>Q4_SQL_Error_Card_Repetition!F385</f>
        <v>Online Transaction</v>
      </c>
      <c r="I386" s="5">
        <f>Q4_SQL_Error_Card_Repetition!K385</f>
        <v>41</v>
      </c>
      <c r="J386" s="5">
        <f>COUNTIFS(Q4_Validation_Base!A:A,F386,Q4_Validation_Base!B:B,G386,Q4_Validation_Base!C:C,H386)</f>
        <v>41</v>
      </c>
      <c r="K386" s="5" t="str">
        <f t="shared" si="52"/>
        <v>PASS</v>
      </c>
      <c r="L386" s="5">
        <f>Q4_SQL_Error_Card_Repetition!M385</f>
        <v>1</v>
      </c>
      <c r="M386" s="1">
        <f>COUNTIFS(Q4_Validation_Base!A:A,F386,Q4_Validation_Base!B:B,G386,Q4_Validation_Base!C:C,H386,Q4_Validation_Base!F:F,"&gt;=2")</f>
        <v>1</v>
      </c>
      <c r="N386" s="5" t="str">
        <f t="shared" si="45"/>
        <v>PASS</v>
      </c>
      <c r="O386" s="6">
        <f>Q4_SQL_Error_Card_Repetition!N385</f>
        <v>1.0244</v>
      </c>
      <c r="P386" s="15">
        <f>SUMIFS(Q4_Validation_Base!F:F,Q4_Validation_Base!A:A,F386,Q4_Validation_Base!B:B,G386,Q4_Validation_Base!C:C,H386)/J386</f>
        <v>1.024390243902439</v>
      </c>
      <c r="Q386" s="5" t="str">
        <f t="shared" si="46"/>
        <v>PASS</v>
      </c>
      <c r="R386" s="5">
        <f>Q4_SQL_Error_Card_Repetition!O385</f>
        <v>2.4390000000000001</v>
      </c>
      <c r="S386" s="8">
        <f t="shared" si="47"/>
        <v>2.4390243902439024</v>
      </c>
      <c r="T386" s="5" t="str">
        <f t="shared" si="48"/>
        <v>PASS</v>
      </c>
      <c r="U386" s="5">
        <f>Q4_SQL_Error_Card_Repetition!Q385</f>
        <v>4.7618999999999998</v>
      </c>
      <c r="V386" s="8">
        <f>_xlfn.MAXIFS(Q4_Validation_Base!F:F,Q4_Validation_Base!A:A,F386,Q4_Validation_Base!B:B,G386,Q4_Validation_Base!C:C,H386)/SUMIFS(Q4_Validation_Base!F:F,Q4_Validation_Base!A:A,F386,Q4_Validation_Base!B:B,G386,Q4_Validation_Base!C:C,H386)*100</f>
        <v>4.7619047619047619</v>
      </c>
      <c r="W386" s="5" t="str">
        <f t="shared" si="49"/>
        <v>PASS</v>
      </c>
      <c r="X386" s="5" t="str">
        <f>Q4_SQL_Error_Card_Repetition!R385</f>
        <v>low-repeat</v>
      </c>
      <c r="Y386" s="5" t="str">
        <f t="shared" si="50"/>
        <v>low-repeat</v>
      </c>
      <c r="Z386" s="5" t="str">
        <f t="shared" si="51"/>
        <v>PASS</v>
      </c>
    </row>
    <row r="387" spans="6:26">
      <c r="F387" s="5">
        <f>Q4_SQL_Error_Card_Repetition!A386</f>
        <v>4722</v>
      </c>
      <c r="G387" s="5">
        <f>Q4_SQL_Error_Card_Repetition!E386</f>
        <v>16</v>
      </c>
      <c r="H387" s="5" t="str">
        <f>Q4_SQL_Error_Card_Repetition!F386</f>
        <v>Online Transaction</v>
      </c>
      <c r="I387" s="5">
        <f>Q4_SQL_Error_Card_Repetition!K386</f>
        <v>43</v>
      </c>
      <c r="J387" s="5">
        <f>COUNTIFS(Q4_Validation_Base!A:A,F387,Q4_Validation_Base!B:B,G387,Q4_Validation_Base!C:C,H387)</f>
        <v>43</v>
      </c>
      <c r="K387" s="5" t="str">
        <f t="shared" si="52"/>
        <v>PASS</v>
      </c>
      <c r="L387" s="5">
        <f>Q4_SQL_Error_Card_Repetition!M386</f>
        <v>1</v>
      </c>
      <c r="M387" s="1">
        <f>COUNTIFS(Q4_Validation_Base!A:A,F387,Q4_Validation_Base!B:B,G387,Q4_Validation_Base!C:C,H387,Q4_Validation_Base!F:F,"&gt;=2")</f>
        <v>1</v>
      </c>
      <c r="N387" s="5" t="str">
        <f t="shared" si="45"/>
        <v>PASS</v>
      </c>
      <c r="O387" s="6">
        <f>Q4_SQL_Error_Card_Repetition!N386</f>
        <v>1.0233000000000001</v>
      </c>
      <c r="P387" s="15">
        <f>SUMIFS(Q4_Validation_Base!F:F,Q4_Validation_Base!A:A,F387,Q4_Validation_Base!B:B,G387,Q4_Validation_Base!C:C,H387)/J387</f>
        <v>1.0232558139534884</v>
      </c>
      <c r="Q387" s="5" t="str">
        <f t="shared" si="46"/>
        <v>PASS</v>
      </c>
      <c r="R387" s="5">
        <f>Q4_SQL_Error_Card_Repetition!O386</f>
        <v>2.3256000000000001</v>
      </c>
      <c r="S387" s="8">
        <f t="shared" si="47"/>
        <v>2.3255813953488373</v>
      </c>
      <c r="T387" s="5" t="str">
        <f t="shared" si="48"/>
        <v>PASS</v>
      </c>
      <c r="U387" s="5">
        <f>Q4_SQL_Error_Card_Repetition!Q386</f>
        <v>4.5454999999999997</v>
      </c>
      <c r="V387" s="8">
        <f>_xlfn.MAXIFS(Q4_Validation_Base!F:F,Q4_Validation_Base!A:A,F387,Q4_Validation_Base!B:B,G387,Q4_Validation_Base!C:C,H387)/SUMIFS(Q4_Validation_Base!F:F,Q4_Validation_Base!A:A,F387,Q4_Validation_Base!B:B,G387,Q4_Validation_Base!C:C,H387)*100</f>
        <v>4.5454545454545459</v>
      </c>
      <c r="W387" s="5" t="str">
        <f t="shared" si="49"/>
        <v>PASS</v>
      </c>
      <c r="X387" s="5" t="str">
        <f>Q4_SQL_Error_Card_Repetition!R386</f>
        <v>low-repeat</v>
      </c>
      <c r="Y387" s="5" t="str">
        <f t="shared" si="50"/>
        <v>low-repeat</v>
      </c>
      <c r="Z387" s="5" t="str">
        <f t="shared" si="51"/>
        <v>PASS</v>
      </c>
    </row>
    <row r="388" spans="6:26">
      <c r="F388" s="5">
        <f>Q4_SQL_Error_Card_Repetition!A387</f>
        <v>4722</v>
      </c>
      <c r="G388" s="5">
        <f>Q4_SQL_Error_Card_Repetition!E387</f>
        <v>11</v>
      </c>
      <c r="H388" s="5" t="str">
        <f>Q4_SQL_Error_Card_Repetition!F387</f>
        <v>Online Transaction</v>
      </c>
      <c r="I388" s="5">
        <f>Q4_SQL_Error_Card_Repetition!K387</f>
        <v>44</v>
      </c>
      <c r="J388" s="5">
        <f>COUNTIFS(Q4_Validation_Base!A:A,F388,Q4_Validation_Base!B:B,G388,Q4_Validation_Base!C:C,H388)</f>
        <v>44</v>
      </c>
      <c r="K388" s="5" t="str">
        <f t="shared" si="52"/>
        <v>PASS</v>
      </c>
      <c r="L388" s="5">
        <f>Q4_SQL_Error_Card_Repetition!M387</f>
        <v>1</v>
      </c>
      <c r="M388" s="1">
        <f>COUNTIFS(Q4_Validation_Base!A:A,F388,Q4_Validation_Base!B:B,G388,Q4_Validation_Base!C:C,H388,Q4_Validation_Base!F:F,"&gt;=2")</f>
        <v>1</v>
      </c>
      <c r="N388" s="5" t="str">
        <f t="shared" ref="N388:N393" si="53">IF(L388=M388,"PASS","FAIL")</f>
        <v>PASS</v>
      </c>
      <c r="O388" s="6">
        <f>Q4_SQL_Error_Card_Repetition!N387</f>
        <v>1.0226999999999999</v>
      </c>
      <c r="P388" s="15">
        <f>SUMIFS(Q4_Validation_Base!F:F,Q4_Validation_Base!A:A,F388,Q4_Validation_Base!B:B,G388,Q4_Validation_Base!C:C,H388)/J388</f>
        <v>1.0227272727272727</v>
      </c>
      <c r="Q388" s="5" t="str">
        <f t="shared" ref="Q388:Q393" si="54">IF(ROUND(O388,4)=ROUND(P388,4),"PASS","FAIL")</f>
        <v>PASS</v>
      </c>
      <c r="R388" s="5">
        <f>Q4_SQL_Error_Card_Repetition!O387</f>
        <v>2.2726999999999999</v>
      </c>
      <c r="S388" s="8">
        <f t="shared" ref="S388:S393" si="55">M388/J388*100</f>
        <v>2.2727272727272729</v>
      </c>
      <c r="T388" s="5" t="str">
        <f t="shared" ref="T388:T393" si="56">IF(ABS(R388-S388)&lt;=0.0002,"PASS","FAIL")</f>
        <v>PASS</v>
      </c>
      <c r="U388" s="5">
        <f>Q4_SQL_Error_Card_Repetition!Q387</f>
        <v>4.4443999999999999</v>
      </c>
      <c r="V388" s="8">
        <f>_xlfn.MAXIFS(Q4_Validation_Base!F:F,Q4_Validation_Base!A:A,F388,Q4_Validation_Base!B:B,G388,Q4_Validation_Base!C:C,H388)/SUMIFS(Q4_Validation_Base!F:F,Q4_Validation_Base!A:A,F388,Q4_Validation_Base!B:B,G388,Q4_Validation_Base!C:C,H388)*100</f>
        <v>4.4444444444444446</v>
      </c>
      <c r="W388" s="5" t="str">
        <f t="shared" ref="W388:W393" si="57">IF(ABS(U388-V388)&lt;=0.0001,"PASS","FAIL")</f>
        <v>PASS</v>
      </c>
      <c r="X388" s="5" t="str">
        <f>Q4_SQL_Error_Card_Repetition!R387</f>
        <v>low-repeat</v>
      </c>
      <c r="Y388" s="5" t="str">
        <f t="shared" ref="Y388:Y393" si="58">IF(P388&lt;1.5,"low-repeat",IF(P388&lt;2,"mixed","repeat-concentrated"))</f>
        <v>low-repeat</v>
      </c>
      <c r="Z388" s="5" t="str">
        <f t="shared" ref="Z388:Z393" si="59">IF(X388=Y388,"PASS","FAIL")</f>
        <v>PASS</v>
      </c>
    </row>
    <row r="389" spans="6:26">
      <c r="F389" s="5">
        <f>Q4_SQL_Error_Card_Repetition!A388</f>
        <v>5651</v>
      </c>
      <c r="G389" s="5">
        <f>Q4_SQL_Error_Card_Repetition!E388</f>
        <v>13</v>
      </c>
      <c r="H389" s="5" t="str">
        <f>Q4_SQL_Error_Card_Repetition!F388</f>
        <v>Online Transaction</v>
      </c>
      <c r="I389" s="5">
        <f>Q4_SQL_Error_Card_Repetition!K388</f>
        <v>15</v>
      </c>
      <c r="J389" s="5">
        <f>COUNTIFS(Q4_Validation_Base!A:A,F389,Q4_Validation_Base!B:B,G389,Q4_Validation_Base!C:C,H389)</f>
        <v>15</v>
      </c>
      <c r="K389" s="5" t="str">
        <f t="shared" si="52"/>
        <v>PASS</v>
      </c>
      <c r="L389" s="5">
        <f>Q4_SQL_Error_Card_Repetition!M388</f>
        <v>0</v>
      </c>
      <c r="M389" s="1">
        <f>COUNTIFS(Q4_Validation_Base!A:A,F389,Q4_Validation_Base!B:B,G389,Q4_Validation_Base!C:C,H389,Q4_Validation_Base!F:F,"&gt;=2")</f>
        <v>0</v>
      </c>
      <c r="N389" s="5" t="str">
        <f t="shared" si="53"/>
        <v>PASS</v>
      </c>
      <c r="O389" s="6">
        <f>Q4_SQL_Error_Card_Repetition!N388</f>
        <v>1</v>
      </c>
      <c r="P389" s="15">
        <f>SUMIFS(Q4_Validation_Base!F:F,Q4_Validation_Base!A:A,F389,Q4_Validation_Base!B:B,G389,Q4_Validation_Base!C:C,H389)/J389</f>
        <v>1</v>
      </c>
      <c r="Q389" s="5" t="str">
        <f t="shared" si="54"/>
        <v>PASS</v>
      </c>
      <c r="R389" s="5">
        <f>Q4_SQL_Error_Card_Repetition!O388</f>
        <v>0</v>
      </c>
      <c r="S389" s="8">
        <f t="shared" si="55"/>
        <v>0</v>
      </c>
      <c r="T389" s="5" t="str">
        <f t="shared" si="56"/>
        <v>PASS</v>
      </c>
      <c r="U389" s="5">
        <f>Q4_SQL_Error_Card_Repetition!Q388</f>
        <v>6.6666999999999996</v>
      </c>
      <c r="V389" s="8">
        <f>_xlfn.MAXIFS(Q4_Validation_Base!F:F,Q4_Validation_Base!A:A,F389,Q4_Validation_Base!B:B,G389,Q4_Validation_Base!C:C,H389)/SUMIFS(Q4_Validation_Base!F:F,Q4_Validation_Base!A:A,F389,Q4_Validation_Base!B:B,G389,Q4_Validation_Base!C:C,H389)*100</f>
        <v>6.666666666666667</v>
      </c>
      <c r="W389" s="5" t="str">
        <f t="shared" si="57"/>
        <v>PASS</v>
      </c>
      <c r="X389" s="5" t="str">
        <f>Q4_SQL_Error_Card_Repetition!R388</f>
        <v>low-repeat</v>
      </c>
      <c r="Y389" s="5" t="str">
        <f t="shared" si="58"/>
        <v>low-repeat</v>
      </c>
      <c r="Z389" s="5" t="str">
        <f t="shared" si="59"/>
        <v>PASS</v>
      </c>
    </row>
    <row r="390" spans="6:26">
      <c r="F390" s="5">
        <f>Q4_SQL_Error_Card_Repetition!A389</f>
        <v>4722</v>
      </c>
      <c r="G390" s="5">
        <f>Q4_SQL_Error_Card_Repetition!E389</f>
        <v>7</v>
      </c>
      <c r="H390" s="5" t="str">
        <f>Q4_SQL_Error_Card_Repetition!F389</f>
        <v>Online Transaction</v>
      </c>
      <c r="I390" s="5">
        <f>Q4_SQL_Error_Card_Repetition!K389</f>
        <v>20</v>
      </c>
      <c r="J390" s="5">
        <f>COUNTIFS(Q4_Validation_Base!A:A,F390,Q4_Validation_Base!B:B,G390,Q4_Validation_Base!C:C,H390)</f>
        <v>20</v>
      </c>
      <c r="K390" s="5" t="str">
        <f t="shared" si="52"/>
        <v>PASS</v>
      </c>
      <c r="L390" s="5">
        <f>Q4_SQL_Error_Card_Repetition!M389</f>
        <v>0</v>
      </c>
      <c r="M390" s="1">
        <f>COUNTIFS(Q4_Validation_Base!A:A,F390,Q4_Validation_Base!B:B,G390,Q4_Validation_Base!C:C,H390,Q4_Validation_Base!F:F,"&gt;=2")</f>
        <v>0</v>
      </c>
      <c r="N390" s="5" t="str">
        <f t="shared" si="53"/>
        <v>PASS</v>
      </c>
      <c r="O390" s="6">
        <f>Q4_SQL_Error_Card_Repetition!N389</f>
        <v>1</v>
      </c>
      <c r="P390" s="15">
        <f>SUMIFS(Q4_Validation_Base!F:F,Q4_Validation_Base!A:A,F390,Q4_Validation_Base!B:B,G390,Q4_Validation_Base!C:C,H390)/J390</f>
        <v>1</v>
      </c>
      <c r="Q390" s="5" t="str">
        <f t="shared" si="54"/>
        <v>PASS</v>
      </c>
      <c r="R390" s="5">
        <f>Q4_SQL_Error_Card_Repetition!O389</f>
        <v>0</v>
      </c>
      <c r="S390" s="8">
        <f t="shared" si="55"/>
        <v>0</v>
      </c>
      <c r="T390" s="5" t="str">
        <f t="shared" si="56"/>
        <v>PASS</v>
      </c>
      <c r="U390" s="5">
        <f>Q4_SQL_Error_Card_Repetition!Q389</f>
        <v>5</v>
      </c>
      <c r="V390" s="8">
        <f>_xlfn.MAXIFS(Q4_Validation_Base!F:F,Q4_Validation_Base!A:A,F390,Q4_Validation_Base!B:B,G390,Q4_Validation_Base!C:C,H390)/SUMIFS(Q4_Validation_Base!F:F,Q4_Validation_Base!A:A,F390,Q4_Validation_Base!B:B,G390,Q4_Validation_Base!C:C,H390)*100</f>
        <v>5</v>
      </c>
      <c r="W390" s="5" t="str">
        <f t="shared" si="57"/>
        <v>PASS</v>
      </c>
      <c r="X390" s="5" t="str">
        <f>Q4_SQL_Error_Card_Repetition!R389</f>
        <v>low-repeat</v>
      </c>
      <c r="Y390" s="5" t="str">
        <f t="shared" si="58"/>
        <v>low-repeat</v>
      </c>
      <c r="Z390" s="5" t="str">
        <f t="shared" si="59"/>
        <v>PASS</v>
      </c>
    </row>
    <row r="391" spans="6:26">
      <c r="F391" s="5">
        <f>Q4_SQL_Error_Card_Repetition!A390</f>
        <v>4722</v>
      </c>
      <c r="G391" s="5">
        <f>Q4_SQL_Error_Card_Repetition!E390</f>
        <v>6</v>
      </c>
      <c r="H391" s="5" t="str">
        <f>Q4_SQL_Error_Card_Repetition!F390</f>
        <v>Online Transaction</v>
      </c>
      <c r="I391" s="5">
        <f>Q4_SQL_Error_Card_Repetition!K390</f>
        <v>25</v>
      </c>
      <c r="J391" s="5">
        <f>COUNTIFS(Q4_Validation_Base!A:A,F391,Q4_Validation_Base!B:B,G391,Q4_Validation_Base!C:C,H391)</f>
        <v>25</v>
      </c>
      <c r="K391" s="5" t="str">
        <f t="shared" si="52"/>
        <v>PASS</v>
      </c>
      <c r="L391" s="5">
        <f>Q4_SQL_Error_Card_Repetition!M390</f>
        <v>0</v>
      </c>
      <c r="M391" s="1">
        <f>COUNTIFS(Q4_Validation_Base!A:A,F391,Q4_Validation_Base!B:B,G391,Q4_Validation_Base!C:C,H391,Q4_Validation_Base!F:F,"&gt;=2")</f>
        <v>0</v>
      </c>
      <c r="N391" s="5" t="str">
        <f t="shared" si="53"/>
        <v>PASS</v>
      </c>
      <c r="O391" s="6">
        <f>Q4_SQL_Error_Card_Repetition!N390</f>
        <v>1</v>
      </c>
      <c r="P391" s="15">
        <f>SUMIFS(Q4_Validation_Base!F:F,Q4_Validation_Base!A:A,F391,Q4_Validation_Base!B:B,G391,Q4_Validation_Base!C:C,H391)/J391</f>
        <v>1</v>
      </c>
      <c r="Q391" s="5" t="str">
        <f t="shared" si="54"/>
        <v>PASS</v>
      </c>
      <c r="R391" s="5">
        <f>Q4_SQL_Error_Card_Repetition!O390</f>
        <v>0</v>
      </c>
      <c r="S391" s="8">
        <f t="shared" si="55"/>
        <v>0</v>
      </c>
      <c r="T391" s="5" t="str">
        <f t="shared" si="56"/>
        <v>PASS</v>
      </c>
      <c r="U391" s="5">
        <f>Q4_SQL_Error_Card_Repetition!Q390</f>
        <v>4</v>
      </c>
      <c r="V391" s="8">
        <f>_xlfn.MAXIFS(Q4_Validation_Base!F:F,Q4_Validation_Base!A:A,F391,Q4_Validation_Base!B:B,G391,Q4_Validation_Base!C:C,H391)/SUMIFS(Q4_Validation_Base!F:F,Q4_Validation_Base!A:A,F391,Q4_Validation_Base!B:B,G391,Q4_Validation_Base!C:C,H391)*100</f>
        <v>4</v>
      </c>
      <c r="W391" s="5" t="str">
        <f t="shared" si="57"/>
        <v>PASS</v>
      </c>
      <c r="X391" s="5" t="str">
        <f>Q4_SQL_Error_Card_Repetition!R390</f>
        <v>low-repeat</v>
      </c>
      <c r="Y391" s="5" t="str">
        <f t="shared" si="58"/>
        <v>low-repeat</v>
      </c>
      <c r="Z391" s="5" t="str">
        <f t="shared" si="59"/>
        <v>PASS</v>
      </c>
    </row>
    <row r="392" spans="6:26">
      <c r="F392" s="5">
        <f>Q4_SQL_Error_Card_Repetition!A391</f>
        <v>4722</v>
      </c>
      <c r="G392" s="5">
        <f>Q4_SQL_Error_Card_Repetition!E391</f>
        <v>13</v>
      </c>
      <c r="H392" s="5" t="str">
        <f>Q4_SQL_Error_Card_Repetition!F391</f>
        <v>Online Transaction</v>
      </c>
      <c r="I392" s="5">
        <f>Q4_SQL_Error_Card_Repetition!K391</f>
        <v>37</v>
      </c>
      <c r="J392" s="5">
        <f>COUNTIFS(Q4_Validation_Base!A:A,F392,Q4_Validation_Base!B:B,G392,Q4_Validation_Base!C:C,H392)</f>
        <v>37</v>
      </c>
      <c r="K392" s="5" t="str">
        <f t="shared" si="52"/>
        <v>PASS</v>
      </c>
      <c r="L392" s="5">
        <f>Q4_SQL_Error_Card_Repetition!M391</f>
        <v>0</v>
      </c>
      <c r="M392" s="1">
        <f>COUNTIFS(Q4_Validation_Base!A:A,F392,Q4_Validation_Base!B:B,G392,Q4_Validation_Base!C:C,H392,Q4_Validation_Base!F:F,"&gt;=2")</f>
        <v>0</v>
      </c>
      <c r="N392" s="5" t="str">
        <f t="shared" si="53"/>
        <v>PASS</v>
      </c>
      <c r="O392" s="6">
        <f>Q4_SQL_Error_Card_Repetition!N391</f>
        <v>1</v>
      </c>
      <c r="P392" s="15">
        <f>SUMIFS(Q4_Validation_Base!F:F,Q4_Validation_Base!A:A,F392,Q4_Validation_Base!B:B,G392,Q4_Validation_Base!C:C,H392)/J392</f>
        <v>1</v>
      </c>
      <c r="Q392" s="5" t="str">
        <f t="shared" si="54"/>
        <v>PASS</v>
      </c>
      <c r="R392" s="5">
        <f>Q4_SQL_Error_Card_Repetition!O391</f>
        <v>0</v>
      </c>
      <c r="S392" s="8">
        <f t="shared" si="55"/>
        <v>0</v>
      </c>
      <c r="T392" s="5" t="str">
        <f t="shared" si="56"/>
        <v>PASS</v>
      </c>
      <c r="U392" s="5">
        <f>Q4_SQL_Error_Card_Repetition!Q391</f>
        <v>2.7027000000000001</v>
      </c>
      <c r="V392" s="8">
        <f>_xlfn.MAXIFS(Q4_Validation_Base!F:F,Q4_Validation_Base!A:A,F392,Q4_Validation_Base!B:B,G392,Q4_Validation_Base!C:C,H392)/SUMIFS(Q4_Validation_Base!F:F,Q4_Validation_Base!A:A,F392,Q4_Validation_Base!B:B,G392,Q4_Validation_Base!C:C,H392)*100</f>
        <v>2.7027027027027026</v>
      </c>
      <c r="W392" s="5" t="str">
        <f t="shared" si="57"/>
        <v>PASS</v>
      </c>
      <c r="X392" s="5" t="str">
        <f>Q4_SQL_Error_Card_Repetition!R391</f>
        <v>low-repeat</v>
      </c>
      <c r="Y392" s="5" t="str">
        <f t="shared" si="58"/>
        <v>low-repeat</v>
      </c>
      <c r="Z392" s="5" t="str">
        <f t="shared" si="59"/>
        <v>PASS</v>
      </c>
    </row>
    <row r="393" spans="6:26">
      <c r="F393" s="5">
        <f>Q4_SQL_Error_Card_Repetition!A392</f>
        <v>4722</v>
      </c>
      <c r="G393" s="5">
        <f>Q4_SQL_Error_Card_Repetition!E392</f>
        <v>15</v>
      </c>
      <c r="H393" s="5" t="str">
        <f>Q4_SQL_Error_Card_Repetition!F392</f>
        <v>Online Transaction</v>
      </c>
      <c r="I393" s="5">
        <f>Q4_SQL_Error_Card_Repetition!K392</f>
        <v>38</v>
      </c>
      <c r="J393" s="5">
        <f>COUNTIFS(Q4_Validation_Base!A:A,F393,Q4_Validation_Base!B:B,G393,Q4_Validation_Base!C:C,H393)</f>
        <v>38</v>
      </c>
      <c r="K393" s="5" t="str">
        <f t="shared" si="52"/>
        <v>PASS</v>
      </c>
      <c r="L393" s="5">
        <f>Q4_SQL_Error_Card_Repetition!M392</f>
        <v>0</v>
      </c>
      <c r="M393" s="1">
        <f>COUNTIFS(Q4_Validation_Base!A:A,F393,Q4_Validation_Base!B:B,G393,Q4_Validation_Base!C:C,H393,Q4_Validation_Base!F:F,"&gt;=2")</f>
        <v>0</v>
      </c>
      <c r="N393" s="5" t="str">
        <f t="shared" si="53"/>
        <v>PASS</v>
      </c>
      <c r="O393" s="6">
        <f>Q4_SQL_Error_Card_Repetition!N392</f>
        <v>1</v>
      </c>
      <c r="P393" s="15">
        <f>SUMIFS(Q4_Validation_Base!F:F,Q4_Validation_Base!A:A,F393,Q4_Validation_Base!B:B,G393,Q4_Validation_Base!C:C,H393)/J393</f>
        <v>1</v>
      </c>
      <c r="Q393" s="5" t="str">
        <f t="shared" si="54"/>
        <v>PASS</v>
      </c>
      <c r="R393" s="5">
        <f>Q4_SQL_Error_Card_Repetition!O392</f>
        <v>0</v>
      </c>
      <c r="S393" s="8">
        <f t="shared" si="55"/>
        <v>0</v>
      </c>
      <c r="T393" s="5" t="str">
        <f t="shared" si="56"/>
        <v>PASS</v>
      </c>
      <c r="U393" s="5">
        <f>Q4_SQL_Error_Card_Repetition!Q392</f>
        <v>2.6316000000000002</v>
      </c>
      <c r="V393" s="8">
        <f>_xlfn.MAXIFS(Q4_Validation_Base!F:F,Q4_Validation_Base!A:A,F393,Q4_Validation_Base!B:B,G393,Q4_Validation_Base!C:C,H393)/SUMIFS(Q4_Validation_Base!F:F,Q4_Validation_Base!A:A,F393,Q4_Validation_Base!B:B,G393,Q4_Validation_Base!C:C,H393)*100</f>
        <v>2.6315789473684208</v>
      </c>
      <c r="W393" s="5" t="str">
        <f t="shared" si="57"/>
        <v>PASS</v>
      </c>
      <c r="X393" s="5" t="str">
        <f>Q4_SQL_Error_Card_Repetition!R392</f>
        <v>low-repeat</v>
      </c>
      <c r="Y393" s="5" t="str">
        <f t="shared" si="58"/>
        <v>low-repeat</v>
      </c>
      <c r="Z393" s="5" t="str">
        <f t="shared" si="59"/>
        <v>PASS</v>
      </c>
    </row>
  </sheetData>
  <mergeCells count="2">
    <mergeCell ref="AC1:AL1"/>
    <mergeCell ref="F1:Z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2257-315C-4664-84AC-772C1D9A8B8B}">
  <dimension ref="A1:G7"/>
  <sheetViews>
    <sheetView workbookViewId="0">
      <selection activeCell="F2" sqref="F2"/>
    </sheetView>
  </sheetViews>
  <sheetFormatPr defaultRowHeight="17"/>
  <cols>
    <col min="1" max="1" width="12.6640625" bestFit="1" customWidth="1"/>
    <col min="2" max="2" width="21.9140625" bestFit="1" customWidth="1"/>
    <col min="3" max="3" width="16.83203125" bestFit="1" customWidth="1"/>
    <col min="4" max="4" width="28.6640625" bestFit="1" customWidth="1"/>
    <col min="5" max="5" width="27" bestFit="1" customWidth="1"/>
    <col min="6" max="6" width="33" bestFit="1" customWidth="1"/>
    <col min="7" max="7" width="30.25" bestFit="1" customWidth="1"/>
  </cols>
  <sheetData>
    <row r="1" spans="1:7">
      <c r="A1" t="s">
        <v>90</v>
      </c>
      <c r="B1" t="s">
        <v>123</v>
      </c>
      <c r="C1" t="s">
        <v>147</v>
      </c>
      <c r="D1" t="s">
        <v>148</v>
      </c>
      <c r="E1" t="s">
        <v>119</v>
      </c>
      <c r="F1" t="s">
        <v>149</v>
      </c>
      <c r="G1" t="s">
        <v>150</v>
      </c>
    </row>
    <row r="2" spans="1:7">
      <c r="A2" t="s">
        <v>92</v>
      </c>
      <c r="B2" t="s">
        <v>126</v>
      </c>
      <c r="C2">
        <v>220</v>
      </c>
      <c r="D2">
        <v>63.04</v>
      </c>
      <c r="E2">
        <v>1.2727999999999999</v>
      </c>
      <c r="F2">
        <v>18.227499999999999</v>
      </c>
      <c r="G2">
        <v>8.1804000000000006</v>
      </c>
    </row>
    <row r="3" spans="1:7">
      <c r="A3" t="s">
        <v>92</v>
      </c>
      <c r="B3" t="s">
        <v>125</v>
      </c>
      <c r="C3">
        <v>53</v>
      </c>
      <c r="D3">
        <v>15.19</v>
      </c>
      <c r="E3">
        <v>1.6858</v>
      </c>
      <c r="F3">
        <v>30.269100000000002</v>
      </c>
      <c r="G3">
        <v>12.787800000000001</v>
      </c>
    </row>
    <row r="4" spans="1:7">
      <c r="A4" t="s">
        <v>92</v>
      </c>
      <c r="B4" t="s">
        <v>124</v>
      </c>
      <c r="C4">
        <v>76</v>
      </c>
      <c r="D4">
        <v>21.78</v>
      </c>
      <c r="E4">
        <v>3.9676999999999998</v>
      </c>
      <c r="F4">
        <v>50.271799999999999</v>
      </c>
      <c r="G4">
        <v>21.269200000000001</v>
      </c>
    </row>
    <row r="5" spans="1:7">
      <c r="A5" t="s">
        <v>91</v>
      </c>
      <c r="B5" t="s">
        <v>126</v>
      </c>
      <c r="C5">
        <v>5</v>
      </c>
      <c r="D5">
        <v>11.9</v>
      </c>
      <c r="E5">
        <v>1.3796999999999999</v>
      </c>
      <c r="F5">
        <v>27.189</v>
      </c>
      <c r="G5">
        <v>6.9611999999999998</v>
      </c>
    </row>
    <row r="6" spans="1:7">
      <c r="A6" t="s">
        <v>91</v>
      </c>
      <c r="B6" t="s">
        <v>125</v>
      </c>
      <c r="C6">
        <v>13</v>
      </c>
      <c r="D6">
        <v>30.95</v>
      </c>
      <c r="E6">
        <v>1.6083000000000001</v>
      </c>
      <c r="F6">
        <v>33.242699999999999</v>
      </c>
      <c r="G6">
        <v>10.1983</v>
      </c>
    </row>
    <row r="7" spans="1:7">
      <c r="A7" t="s">
        <v>91</v>
      </c>
      <c r="B7" t="s">
        <v>124</v>
      </c>
      <c r="C7">
        <v>24</v>
      </c>
      <c r="D7">
        <v>57.14</v>
      </c>
      <c r="E7">
        <v>6.8789999999999996</v>
      </c>
      <c r="F7">
        <v>50.747</v>
      </c>
      <c r="G7">
        <v>35.410200000000003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36CC-1921-4975-8C94-A7166FA16575}">
  <dimension ref="A1:V35"/>
  <sheetViews>
    <sheetView topLeftCell="A13" workbookViewId="0">
      <selection activeCell="F35" sqref="F35"/>
    </sheetView>
  </sheetViews>
  <sheetFormatPr defaultRowHeight="17"/>
  <cols>
    <col min="1" max="1" width="68.4140625" style="16" customWidth="1"/>
    <col min="2" max="2" width="13.1640625" style="16" customWidth="1"/>
    <col min="3" max="3" width="13.33203125" style="16" customWidth="1"/>
    <col min="4" max="5" width="8.6640625" style="16"/>
    <col min="6" max="6" width="21" style="16" customWidth="1"/>
    <col min="7" max="7" width="19.25" style="16" customWidth="1"/>
    <col min="8" max="8" width="18.4140625" style="16" customWidth="1"/>
    <col min="9" max="9" width="14.33203125" style="16" customWidth="1"/>
    <col min="10" max="10" width="14.75" style="16" customWidth="1"/>
    <col min="11" max="11" width="30.33203125" style="16" customWidth="1"/>
    <col min="12" max="12" width="13.6640625" style="16" customWidth="1"/>
    <col min="13" max="13" width="8.6640625" style="16"/>
    <col min="14" max="14" width="29.83203125" style="16" customWidth="1"/>
    <col min="15" max="15" width="12.4140625" style="16" customWidth="1"/>
    <col min="16" max="16" width="15.1640625" style="16" customWidth="1"/>
    <col min="17" max="17" width="36.58203125" style="16" customWidth="1"/>
    <col min="18" max="19" width="17.6640625" style="16" customWidth="1"/>
    <col min="20" max="20" width="32.25" style="16" customWidth="1"/>
    <col min="21" max="21" width="12.33203125" style="16" customWidth="1"/>
    <col min="22" max="16384" width="8.6640625" style="16"/>
  </cols>
  <sheetData>
    <row r="1" spans="1:22">
      <c r="A1" s="17" t="s">
        <v>127</v>
      </c>
      <c r="B1" s="17" t="s">
        <v>47</v>
      </c>
      <c r="C1" s="17" t="s">
        <v>48</v>
      </c>
      <c r="D1" s="17" t="s">
        <v>49</v>
      </c>
      <c r="E1" s="17"/>
      <c r="F1" s="24" t="s">
        <v>157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>
      <c r="A2" s="16" t="s">
        <v>161</v>
      </c>
      <c r="B2" s="16">
        <f>SUM(H3:H8)</f>
        <v>391</v>
      </c>
      <c r="C2" s="16">
        <f>SUM(I3:I8)</f>
        <v>391</v>
      </c>
      <c r="D2" s="16" t="str">
        <f>IF(B2=C2,"PASS","FAIL")</f>
        <v>PASS</v>
      </c>
      <c r="F2" s="17" t="s">
        <v>151</v>
      </c>
      <c r="G2" s="17" t="s">
        <v>142</v>
      </c>
      <c r="H2" s="18" t="s">
        <v>152</v>
      </c>
      <c r="I2" s="19" t="s">
        <v>48</v>
      </c>
      <c r="J2" s="17" t="s">
        <v>49</v>
      </c>
      <c r="K2" s="18" t="s">
        <v>156</v>
      </c>
      <c r="L2" s="20" t="s">
        <v>48</v>
      </c>
      <c r="M2" s="17" t="s">
        <v>49</v>
      </c>
      <c r="N2" s="18" t="s">
        <v>133</v>
      </c>
      <c r="O2" s="20" t="s">
        <v>48</v>
      </c>
      <c r="P2" s="17" t="s">
        <v>49</v>
      </c>
      <c r="Q2" s="18" t="s">
        <v>168</v>
      </c>
      <c r="R2" s="20" t="s">
        <v>48</v>
      </c>
      <c r="S2" s="17" t="s">
        <v>49</v>
      </c>
      <c r="T2" s="18" t="s">
        <v>172</v>
      </c>
      <c r="U2" s="20" t="s">
        <v>48</v>
      </c>
      <c r="V2" s="17" t="s">
        <v>49</v>
      </c>
    </row>
    <row r="3" spans="1:22">
      <c r="A3" s="16" t="s">
        <v>162</v>
      </c>
      <c r="B3" s="16">
        <f>SUMIFS($H$3:$H$8,$F$3:$F$8,"high-error")</f>
        <v>349</v>
      </c>
      <c r="C3" s="16">
        <f>SUMIFS($I$3:$I$8,$F$3:$F$8,"high-error")</f>
        <v>349</v>
      </c>
      <c r="D3" s="16" t="str">
        <f>IF(B3=C3,"PASS","FAIL")</f>
        <v>PASS</v>
      </c>
      <c r="F3" s="16" t="s">
        <v>153</v>
      </c>
      <c r="G3" s="16" t="s">
        <v>154</v>
      </c>
      <c r="H3" s="16">
        <f>SUMIFS(Q5_SQL_Repetition_Comparison!C:C,Q5_SQL_Repetition_Comparison!A:A,F3,Q5_SQL_Repetition_Comparison!B:B,G3)</f>
        <v>220</v>
      </c>
      <c r="I3" s="16" cm="1">
        <f t="array" ref="I3">SUMPRODUCT(--(Q4_Validation!$Y$3:$Y$393=G3),--(_xlfn.XLOOKUP(Q4_Validation!$F$3:$F$393&amp;"|"&amp;Q4_Validation!$G$3:$G$393&amp;"|"&amp;Q4_Validation!$H$3:$H$393,Q3_Validation_Base!$A$2:$A$6050&amp;"|"&amp;Q3_Validation_Base!$B$2:$B$6050&amp;"|"&amp;Q3_Validation_Base!$C$2:$C$6050,Q3_Validation_Base!$K$2:$K$6050)=F3))</f>
        <v>220</v>
      </c>
      <c r="J3" s="16" t="str">
        <f>IF(H3=I3,"PASS","FAIL")</f>
        <v>PASS</v>
      </c>
      <c r="K3" s="16">
        <f>SUMIFS(Q5_SQL_Repetition_Comparison!$D:$D,Q5_SQL_Repetition_Comparison!$A:$A,F3,Q5_SQL_Repetition_Comparison!$B:$B,G3)</f>
        <v>63.04</v>
      </c>
      <c r="L3" s="16">
        <f>ROUND(I3/SUMIFS($I$3:$I$8,$F$3:$F$8,F3)*100,2)</f>
        <v>63.04</v>
      </c>
      <c r="M3" s="16" t="str">
        <f>IF(K3=L3,"PASS","FAIL")</f>
        <v>PASS</v>
      </c>
      <c r="N3" s="16">
        <f>SUMIFS(Q5_SQL_Repetition_Comparison!$E:$E,Q5_SQL_Repetition_Comparison!$A:$A,F3,Q5_SQL_Repetition_Comparison!$B:$B,G3)</f>
        <v>1.2727999999999999</v>
      </c>
      <c r="O3" s="16" cm="1">
        <f t="array" ref="O3">ROUND(SUMPRODUCT(--(Q4_Validation!$Y$3:$Y$393=G3),--(_xlfn.XLOOKUP(Q4_Validation!$F$3:$F$393&amp;"|"&amp;Q4_Validation!$G$3:$G$393&amp;"|"&amp;Q4_Validation!$H$3:$H$393,Q3_Validation_Base!$A$2:$A$6050&amp;"|"&amp;Q3_Validation_Base!$B$2:$B$6050&amp;"|"&amp;Q3_Validation_Base!$C$2:$C$6050,Q3_Validation_Base!$K$2:$K$6050)=F3),Q4_Validation!$P$3:$P$393)/I3,4)</f>
        <v>1.2727999999999999</v>
      </c>
      <c r="P3" s="16" t="str">
        <f t="shared" ref="P3:P6" si="0">IF(ABS(N3-O3)&lt;=0.0001,"PASS","FAIL")</f>
        <v>PASS</v>
      </c>
      <c r="Q3" s="16">
        <f>SUMIFS(Q5_SQL_Repetition_Comparison!$F:$F,Q5_SQL_Repetition_Comparison!$A:$A,F3,Q5_SQL_Repetition_Comparison!$B:$B,G3)</f>
        <v>18.227499999999999</v>
      </c>
      <c r="R3" s="16" cm="1">
        <f t="array" ref="R3">ROUND(SUMPRODUCT(--(Q4_Validation!$Y$3:$Y$393=G3),--(_xlfn.XLOOKUP(Q4_Validation!$F$3:$F$393&amp;"|"&amp;Q4_Validation!$G$3:$G$393&amp;"|"&amp;Q4_Validation!$H$3:$H$393,Q3_Validation_Base!$A$2:$A$6050&amp;"|"&amp;Q3_Validation_Base!$B$2:$B$6050&amp;"|"&amp;Q3_Validation_Base!$C$2:$C$6050,Q3_Validation_Base!$K$2:$K$6050)=F3),Q4_Validation!$S$3:$S$393)/I3,4)</f>
        <v>18.227499999999999</v>
      </c>
      <c r="S3" s="16" t="str">
        <f>IF(Q3=R3,"PASS","FAIL")</f>
        <v>PASS</v>
      </c>
      <c r="T3" s="16">
        <f>SUMIFS(Q5_SQL_Repetition_Comparison!$G:$G,Q5_SQL_Repetition_Comparison!$A:$A,F3,Q5_SQL_Repetition_Comparison!$B:$B,G3)</f>
        <v>8.1804000000000006</v>
      </c>
      <c r="U3" s="16" cm="1">
        <f t="array" ref="U3">ROUND(SUMPRODUCT(--(Q4_Validation!$Y$3:$Y$393=G3),--(_xlfn.XLOOKUP(Q4_Validation!$F$3:$F$393&amp;"|"&amp;Q4_Validation!$G$3:$G$393&amp;"|"&amp;Q4_Validation!$H$3:$H$393,Q3_Validation_Base!$A$2:$A$6050&amp;"|"&amp;Q3_Validation_Base!$B$2:$B$6050&amp;"|"&amp;Q3_Validation_Base!$C$2:$C$6050,Q3_Validation_Base!$K$2:$K$6050)=F3),Q4_Validation!$V$3:$V$393)/I3,4)</f>
        <v>8.1804000000000006</v>
      </c>
      <c r="V3" s="16" t="str">
        <f>IF(T3=U3,"PASS","FAIL")</f>
        <v>PASS</v>
      </c>
    </row>
    <row r="4" spans="1:22">
      <c r="A4" s="16" t="s">
        <v>163</v>
      </c>
      <c r="B4" s="16">
        <f>SUMIFS($H$3:$H$8,$F$3:$F$8,"outlier")</f>
        <v>42</v>
      </c>
      <c r="C4" s="16">
        <f>SUMIFS($I$3:$I$8,$F$3:$F$8,"outlier")</f>
        <v>42</v>
      </c>
      <c r="D4" s="16" t="str">
        <f>IF(B4=C4,"PASS","FAIL")</f>
        <v>PASS</v>
      </c>
      <c r="F4" s="16" t="s">
        <v>92</v>
      </c>
      <c r="G4" s="16" t="s">
        <v>125</v>
      </c>
      <c r="H4" s="16">
        <f>SUMIFS(Q5_SQL_Repetition_Comparison!C:C,Q5_SQL_Repetition_Comparison!A:A,F4,Q5_SQL_Repetition_Comparison!B:B,G4)</f>
        <v>53</v>
      </c>
      <c r="I4" s="16" cm="1">
        <f t="array" ref="I4">SUMPRODUCT(--(Q4_Validation!$Y$3:$Y$393=G4),--(_xlfn.XLOOKUP(Q4_Validation!$F$3:$F$393&amp;"|"&amp;Q4_Validation!$G$3:$G$393&amp;"|"&amp;Q4_Validation!$H$3:$H$393,Q3_Validation_Base!$A$2:$A$6050&amp;"|"&amp;Q3_Validation_Base!$B$2:$B$6050&amp;"|"&amp;Q3_Validation_Base!$C$2:$C$6050,Q3_Validation_Base!$K$2:$K$6050)=F4))</f>
        <v>53</v>
      </c>
      <c r="J4" s="16" t="str">
        <f t="shared" ref="J4:J8" si="1">IF(H4=I4,"PASS","FAIL")</f>
        <v>PASS</v>
      </c>
      <c r="K4" s="16">
        <f>SUMIFS(Q5_SQL_Repetition_Comparison!$D:$D,Q5_SQL_Repetition_Comparison!$A:$A,F4,Q5_SQL_Repetition_Comparison!$B:$B,G4)</f>
        <v>15.19</v>
      </c>
      <c r="L4" s="16">
        <f t="shared" ref="L4:L8" si="2">ROUND(I4/SUMIFS($I$3:$I$8,$F$3:$F$8,F4)*100,2)</f>
        <v>15.19</v>
      </c>
      <c r="M4" s="16" t="str">
        <f t="shared" ref="M4:M8" si="3">IF(K4=L4,"PASS","FAIL")</f>
        <v>PASS</v>
      </c>
      <c r="N4" s="16">
        <f>SUMIFS(Q5_SQL_Repetition_Comparison!$E:$E,Q5_SQL_Repetition_Comparison!$A:$A,F4,Q5_SQL_Repetition_Comparison!$B:$B,G4)</f>
        <v>1.6858</v>
      </c>
      <c r="O4" s="16" cm="1">
        <f t="array" ref="O4">ROUND(SUMPRODUCT(--(Q4_Validation!$Y$3:$Y$393=G4),--(_xlfn.XLOOKUP(Q4_Validation!$F$3:$F$393&amp;"|"&amp;Q4_Validation!$G$3:$G$393&amp;"|"&amp;Q4_Validation!$H$3:$H$393,Q3_Validation_Base!$A$2:$A$6050&amp;"|"&amp;Q3_Validation_Base!$B$2:$B$6050&amp;"|"&amp;Q3_Validation_Base!$C$2:$C$6050,Q3_Validation_Base!$K$2:$K$6050)=F4),Q4_Validation!$P$3:$P$393)/I4,4)</f>
        <v>1.6858</v>
      </c>
      <c r="P4" s="16" t="str">
        <f>IF(ABS(N4-O4)&lt;=0.0001,"PASS","FAIL")</f>
        <v>PASS</v>
      </c>
      <c r="Q4" s="16">
        <f>SUMIFS(Q5_SQL_Repetition_Comparison!$F:$F,Q5_SQL_Repetition_Comparison!$A:$A,F4,Q5_SQL_Repetition_Comparison!$B:$B,G4)</f>
        <v>30.269100000000002</v>
      </c>
      <c r="R4" s="16" cm="1">
        <f t="array" ref="R4">ROUND(SUMPRODUCT(--(Q4_Validation!$Y$3:$Y$393=G4),--(_xlfn.XLOOKUP(Q4_Validation!$F$3:$F$393&amp;"|"&amp;Q4_Validation!$G$3:$G$393&amp;"|"&amp;Q4_Validation!$H$3:$H$393,Q3_Validation_Base!$A$2:$A$6050&amp;"|"&amp;Q3_Validation_Base!$B$2:$B$6050&amp;"|"&amp;Q3_Validation_Base!$C$2:$C$6050,Q3_Validation_Base!$K$2:$K$6050)=F4),Q4_Validation!$S$3:$S$393)/I4,4)</f>
        <v>30.269100000000002</v>
      </c>
      <c r="S4" s="16" t="str">
        <f t="shared" ref="S4:S8" si="4">IF(Q4=R4,"PASS","FAIL")</f>
        <v>PASS</v>
      </c>
      <c r="T4" s="16">
        <f>SUMIFS(Q5_SQL_Repetition_Comparison!$G:$G,Q5_SQL_Repetition_Comparison!$A:$A,F4,Q5_SQL_Repetition_Comparison!$B:$B,G4)</f>
        <v>12.787800000000001</v>
      </c>
      <c r="U4" s="16" cm="1">
        <f t="array" ref="U4">ROUND(SUMPRODUCT(--(Q4_Validation!$Y$3:$Y$393=G4),--(_xlfn.XLOOKUP(Q4_Validation!$F$3:$F$393&amp;"|"&amp;Q4_Validation!$G$3:$G$393&amp;"|"&amp;Q4_Validation!$H$3:$H$393,Q3_Validation_Base!$A$2:$A$6050&amp;"|"&amp;Q3_Validation_Base!$B$2:$B$6050&amp;"|"&amp;Q3_Validation_Base!$C$2:$C$6050,Q3_Validation_Base!$K$2:$K$6050)=F4),Q4_Validation!$V$3:$V$393)/I4,4)</f>
        <v>12.787800000000001</v>
      </c>
      <c r="V4" s="16" t="str">
        <f t="shared" ref="V4:V8" si="5">IF(T4=U4,"PASS","FAIL")</f>
        <v>PASS</v>
      </c>
    </row>
    <row r="5" spans="1:22">
      <c r="F5" s="16" t="s">
        <v>92</v>
      </c>
      <c r="G5" s="16" t="s">
        <v>124</v>
      </c>
      <c r="H5" s="16">
        <f>SUMIFS(Q5_SQL_Repetition_Comparison!C:C,Q5_SQL_Repetition_Comparison!A:A,F5,Q5_SQL_Repetition_Comparison!B:B,G5)</f>
        <v>76</v>
      </c>
      <c r="I5" s="16" cm="1">
        <f t="array" ref="I5">SUMPRODUCT(--(Q4_Validation!$Y$3:$Y$393=G5),--(_xlfn.XLOOKUP(Q4_Validation!$F$3:$F$393&amp;"|"&amp;Q4_Validation!$G$3:$G$393&amp;"|"&amp;Q4_Validation!$H$3:$H$393,Q3_Validation_Base!$A$2:$A$6050&amp;"|"&amp;Q3_Validation_Base!$B$2:$B$6050&amp;"|"&amp;Q3_Validation_Base!$C$2:$C$6050,Q3_Validation_Base!$K$2:$K$6050)=F5))</f>
        <v>76</v>
      </c>
      <c r="J5" s="16" t="str">
        <f t="shared" si="1"/>
        <v>PASS</v>
      </c>
      <c r="K5" s="16">
        <f>SUMIFS(Q5_SQL_Repetition_Comparison!$D:$D,Q5_SQL_Repetition_Comparison!$A:$A,F5,Q5_SQL_Repetition_Comparison!$B:$B,G5)</f>
        <v>21.78</v>
      </c>
      <c r="L5" s="16">
        <f t="shared" si="2"/>
        <v>21.78</v>
      </c>
      <c r="M5" s="16" t="str">
        <f t="shared" si="3"/>
        <v>PASS</v>
      </c>
      <c r="N5" s="16">
        <f>SUMIFS(Q5_SQL_Repetition_Comparison!$E:$E,Q5_SQL_Repetition_Comparison!$A:$A,F5,Q5_SQL_Repetition_Comparison!$B:$B,G5)</f>
        <v>3.9676999999999998</v>
      </c>
      <c r="O5" s="16" cm="1">
        <f t="array" ref="O5">ROUND(SUMPRODUCT(--(Q4_Validation!$Y$3:$Y$393=G5),--(_xlfn.XLOOKUP(Q4_Validation!$F$3:$F$393&amp;"|"&amp;Q4_Validation!$G$3:$G$393&amp;"|"&amp;Q4_Validation!$H$3:$H$393,Q3_Validation_Base!$A$2:$A$6050&amp;"|"&amp;Q3_Validation_Base!$B$2:$B$6050&amp;"|"&amp;Q3_Validation_Base!$C$2:$C$6050,Q3_Validation_Base!$K$2:$K$6050)=F5),Q4_Validation!$P$3:$P$393)/I5,4)</f>
        <v>3.9676999999999998</v>
      </c>
      <c r="P5" s="16" t="str">
        <f t="shared" si="0"/>
        <v>PASS</v>
      </c>
      <c r="Q5" s="16">
        <f>SUMIFS(Q5_SQL_Repetition_Comparison!$F:$F,Q5_SQL_Repetition_Comparison!$A:$A,F5,Q5_SQL_Repetition_Comparison!$B:$B,G5)</f>
        <v>50.271799999999999</v>
      </c>
      <c r="R5" s="16" cm="1">
        <f t="array" ref="R5">ROUND(SUMPRODUCT(--(Q4_Validation!$Y$3:$Y$393=G5),--(_xlfn.XLOOKUP(Q4_Validation!$F$3:$F$393&amp;"|"&amp;Q4_Validation!$G$3:$G$393&amp;"|"&amp;Q4_Validation!$H$3:$H$393,Q3_Validation_Base!$A$2:$A$6050&amp;"|"&amp;Q3_Validation_Base!$B$2:$B$6050&amp;"|"&amp;Q3_Validation_Base!$C$2:$C$6050,Q3_Validation_Base!$K$2:$K$6050)=F5),Q4_Validation!$S$3:$S$393)/I5,4)</f>
        <v>50.271799999999999</v>
      </c>
      <c r="S5" s="16" t="str">
        <f t="shared" si="4"/>
        <v>PASS</v>
      </c>
      <c r="T5" s="16">
        <f>SUMIFS(Q5_SQL_Repetition_Comparison!$G:$G,Q5_SQL_Repetition_Comparison!$A:$A,F5,Q5_SQL_Repetition_Comparison!$B:$B,G5)</f>
        <v>21.269200000000001</v>
      </c>
      <c r="U5" s="16" cm="1">
        <f t="array" ref="U5">ROUND(SUMPRODUCT(--(Q4_Validation!$Y$3:$Y$393=G5),--(_xlfn.XLOOKUP(Q4_Validation!$F$3:$F$393&amp;"|"&amp;Q4_Validation!$G$3:$G$393&amp;"|"&amp;Q4_Validation!$H$3:$H$393,Q3_Validation_Base!$A$2:$A$6050&amp;"|"&amp;Q3_Validation_Base!$B$2:$B$6050&amp;"|"&amp;Q3_Validation_Base!$C$2:$C$6050,Q3_Validation_Base!$K$2:$K$6050)=F5),Q4_Validation!$V$3:$V$393)/I5,4)</f>
        <v>21.269200000000001</v>
      </c>
      <c r="V5" s="16" t="str">
        <f t="shared" si="5"/>
        <v>PASS</v>
      </c>
    </row>
    <row r="6" spans="1:22">
      <c r="F6" s="16" t="s">
        <v>91</v>
      </c>
      <c r="G6" s="16" t="s">
        <v>126</v>
      </c>
      <c r="H6" s="16">
        <f>SUMIFS(Q5_SQL_Repetition_Comparison!C:C,Q5_SQL_Repetition_Comparison!A:A,F6,Q5_SQL_Repetition_Comparison!B:B,G6)</f>
        <v>5</v>
      </c>
      <c r="I6" s="16" cm="1">
        <f t="array" ref="I6">SUMPRODUCT(--(Q4_Validation!$Y$3:$Y$393=G6),--(_xlfn.XLOOKUP(Q4_Validation!$F$3:$F$393&amp;"|"&amp;Q4_Validation!$G$3:$G$393&amp;"|"&amp;Q4_Validation!$H$3:$H$393,Q3_Validation_Base!$A$2:$A$6050&amp;"|"&amp;Q3_Validation_Base!$B$2:$B$6050&amp;"|"&amp;Q3_Validation_Base!$C$2:$C$6050,Q3_Validation_Base!$K$2:$K$6050)=F6))</f>
        <v>5</v>
      </c>
      <c r="J6" s="16" t="str">
        <f t="shared" si="1"/>
        <v>PASS</v>
      </c>
      <c r="K6" s="16">
        <f>SUMIFS(Q5_SQL_Repetition_Comparison!$D:$D,Q5_SQL_Repetition_Comparison!$A:$A,F6,Q5_SQL_Repetition_Comparison!$B:$B,G6)</f>
        <v>11.9</v>
      </c>
      <c r="L6" s="16">
        <f t="shared" si="2"/>
        <v>11.9</v>
      </c>
      <c r="M6" s="16" t="str">
        <f t="shared" si="3"/>
        <v>PASS</v>
      </c>
      <c r="N6" s="16">
        <f>SUMIFS(Q5_SQL_Repetition_Comparison!$E:$E,Q5_SQL_Repetition_Comparison!$A:$A,F6,Q5_SQL_Repetition_Comparison!$B:$B,G6)</f>
        <v>1.3796999999999999</v>
      </c>
      <c r="O6" s="16" cm="1">
        <f t="array" ref="O6">ROUND(SUMPRODUCT(--(Q4_Validation!$Y$3:$Y$393=G6),--(_xlfn.XLOOKUP(Q4_Validation!$F$3:$F$393&amp;"|"&amp;Q4_Validation!$G$3:$G$393&amp;"|"&amp;Q4_Validation!$H$3:$H$393,Q3_Validation_Base!$A$2:$A$6050&amp;"|"&amp;Q3_Validation_Base!$B$2:$B$6050&amp;"|"&amp;Q3_Validation_Base!$C$2:$C$6050,Q3_Validation_Base!$K$2:$K$6050)=F6),Q4_Validation!$P$3:$P$393)/I6,4)</f>
        <v>1.3796999999999999</v>
      </c>
      <c r="P6" s="16" t="str">
        <f t="shared" si="0"/>
        <v>PASS</v>
      </c>
      <c r="Q6" s="16">
        <f>SUMIFS(Q5_SQL_Repetition_Comparison!$F:$F,Q5_SQL_Repetition_Comparison!$A:$A,F6,Q5_SQL_Repetition_Comparison!$B:$B,G6)</f>
        <v>27.189</v>
      </c>
      <c r="R6" s="16" cm="1">
        <f t="array" ref="R6">ROUND(SUMPRODUCT(--(Q4_Validation!$Y$3:$Y$393=G6),--(_xlfn.XLOOKUP(Q4_Validation!$F$3:$F$393&amp;"|"&amp;Q4_Validation!$G$3:$G$393&amp;"|"&amp;Q4_Validation!$H$3:$H$393,Q3_Validation_Base!$A$2:$A$6050&amp;"|"&amp;Q3_Validation_Base!$B$2:$B$6050&amp;"|"&amp;Q3_Validation_Base!$C$2:$C$6050,Q3_Validation_Base!$K$2:$K$6050)=F6),Q4_Validation!$S$3:$S$393)/I6,4)</f>
        <v>27.189</v>
      </c>
      <c r="S6" s="16" t="str">
        <f t="shared" si="4"/>
        <v>PASS</v>
      </c>
      <c r="T6" s="16">
        <f>SUMIFS(Q5_SQL_Repetition_Comparison!$G:$G,Q5_SQL_Repetition_Comparison!$A:$A,F6,Q5_SQL_Repetition_Comparison!$B:$B,G6)</f>
        <v>6.9611999999999998</v>
      </c>
      <c r="U6" s="16" cm="1">
        <f t="array" ref="U6">ROUND(SUMPRODUCT(--(Q4_Validation!$Y$3:$Y$393=G6),--(_xlfn.XLOOKUP(Q4_Validation!$F$3:$F$393&amp;"|"&amp;Q4_Validation!$G$3:$G$393&amp;"|"&amp;Q4_Validation!$H$3:$H$393,Q3_Validation_Base!$A$2:$A$6050&amp;"|"&amp;Q3_Validation_Base!$B$2:$B$6050&amp;"|"&amp;Q3_Validation_Base!$C$2:$C$6050,Q3_Validation_Base!$K$2:$K$6050)=F6),Q4_Validation!$V$3:$V$393)/I6,4)</f>
        <v>6.9611999999999998</v>
      </c>
      <c r="V6" s="16" t="str">
        <f t="shared" si="5"/>
        <v>PASS</v>
      </c>
    </row>
    <row r="7" spans="1:22">
      <c r="A7" s="16" t="s">
        <v>164</v>
      </c>
      <c r="B7" s="16">
        <f>ROUND(SUMIFS($H$3:$H$8,$G$3:$G$8,"repeat-concentrated")/SUM($H$3:$H$8)*100,2)</f>
        <v>25.58</v>
      </c>
      <c r="C7" s="16">
        <f>ROUND(SUMIFS($I$3:$I$8,$G$3:$G$8,"repeat-concentrated")/SUM($I$3:$I$8)*100,2)</f>
        <v>25.58</v>
      </c>
      <c r="D7" s="16" t="str">
        <f>IF(B7=C7,"PASS","FAIL")</f>
        <v>PASS</v>
      </c>
      <c r="F7" s="16" t="s">
        <v>91</v>
      </c>
      <c r="G7" s="16" t="s">
        <v>125</v>
      </c>
      <c r="H7" s="16">
        <f>SUMIFS(Q5_SQL_Repetition_Comparison!C:C,Q5_SQL_Repetition_Comparison!A:A,F7,Q5_SQL_Repetition_Comparison!B:B,G7)</f>
        <v>13</v>
      </c>
      <c r="I7" s="16" cm="1">
        <f t="array" ref="I7">SUMPRODUCT(--(Q4_Validation!$Y$3:$Y$393=G7),--(_xlfn.XLOOKUP(Q4_Validation!$F$3:$F$393&amp;"|"&amp;Q4_Validation!$G$3:$G$393&amp;"|"&amp;Q4_Validation!$H$3:$H$393,Q3_Validation_Base!$A$2:$A$6050&amp;"|"&amp;Q3_Validation_Base!$B$2:$B$6050&amp;"|"&amp;Q3_Validation_Base!$C$2:$C$6050,Q3_Validation_Base!$K$2:$K$6050)=F7))</f>
        <v>13</v>
      </c>
      <c r="J7" s="16" t="str">
        <f t="shared" si="1"/>
        <v>PASS</v>
      </c>
      <c r="K7" s="16">
        <f>SUMIFS(Q5_SQL_Repetition_Comparison!$D:$D,Q5_SQL_Repetition_Comparison!$A:$A,F7,Q5_SQL_Repetition_Comparison!$B:$B,G7)</f>
        <v>30.95</v>
      </c>
      <c r="L7" s="16">
        <f t="shared" si="2"/>
        <v>30.95</v>
      </c>
      <c r="M7" s="16" t="str">
        <f t="shared" si="3"/>
        <v>PASS</v>
      </c>
      <c r="N7" s="16">
        <f>SUMIFS(Q5_SQL_Repetition_Comparison!$E:$E,Q5_SQL_Repetition_Comparison!$A:$A,F7,Q5_SQL_Repetition_Comparison!$B:$B,G7)</f>
        <v>1.6083000000000001</v>
      </c>
      <c r="O7" s="16" cm="1">
        <f t="array" ref="O7">ROUND(SUMPRODUCT(--(Q4_Validation!$Y$3:$Y$393=G7),--(_xlfn.XLOOKUP(Q4_Validation!$F$3:$F$393&amp;"|"&amp;Q4_Validation!$G$3:$G$393&amp;"|"&amp;Q4_Validation!$H$3:$H$393,Q3_Validation_Base!$A$2:$A$6050&amp;"|"&amp;Q3_Validation_Base!$B$2:$B$6050&amp;"|"&amp;Q3_Validation_Base!$C$2:$C$6050,Q3_Validation_Base!$K$2:$K$6050)=F7),Q4_Validation!$P$3:$P$393)/I7,4)</f>
        <v>1.6082000000000001</v>
      </c>
      <c r="P7" s="16" t="str">
        <f>IF(ABS(N7-O7)&lt;=0.0001,"PASS","FAIL")</f>
        <v>PASS</v>
      </c>
      <c r="Q7" s="16">
        <f>SUMIFS(Q5_SQL_Repetition_Comparison!$F:$F,Q5_SQL_Repetition_Comparison!$A:$A,F7,Q5_SQL_Repetition_Comparison!$B:$B,G7)</f>
        <v>33.242699999999999</v>
      </c>
      <c r="R7" s="16" cm="1">
        <f t="array" ref="R7">ROUND(SUMPRODUCT(--(Q4_Validation!$Y$3:$Y$393=G7),--(_xlfn.XLOOKUP(Q4_Validation!$F$3:$F$393&amp;"|"&amp;Q4_Validation!$G$3:$G$393&amp;"|"&amp;Q4_Validation!$H$3:$H$393,Q3_Validation_Base!$A$2:$A$6050&amp;"|"&amp;Q3_Validation_Base!$B$2:$B$6050&amp;"|"&amp;Q3_Validation_Base!$C$2:$C$6050,Q3_Validation_Base!$K$2:$K$6050)=F7),Q4_Validation!$S$3:$S$393)/I7,4)</f>
        <v>33.242699999999999</v>
      </c>
      <c r="S7" s="16" t="str">
        <f t="shared" si="4"/>
        <v>PASS</v>
      </c>
      <c r="T7" s="16">
        <f>SUMIFS(Q5_SQL_Repetition_Comparison!$G:$G,Q5_SQL_Repetition_Comparison!$A:$A,F7,Q5_SQL_Repetition_Comparison!$B:$B,G7)</f>
        <v>10.1983</v>
      </c>
      <c r="U7" s="16" cm="1">
        <f t="array" ref="U7">ROUND(SUMPRODUCT(--(Q4_Validation!$Y$3:$Y$393=G7),--(_xlfn.XLOOKUP(Q4_Validation!$F$3:$F$393&amp;"|"&amp;Q4_Validation!$G$3:$G$393&amp;"|"&amp;Q4_Validation!$H$3:$H$393,Q3_Validation_Base!$A$2:$A$6050&amp;"|"&amp;Q3_Validation_Base!$B$2:$B$6050&amp;"|"&amp;Q3_Validation_Base!$C$2:$C$6050,Q3_Validation_Base!$K$2:$K$6050)=F7),Q4_Validation!$V$3:$V$393)/I7,4)</f>
        <v>10.1983</v>
      </c>
      <c r="V7" s="16" t="str">
        <f t="shared" si="5"/>
        <v>PASS</v>
      </c>
    </row>
    <row r="8" spans="1:22">
      <c r="A8" s="16" t="s">
        <v>165</v>
      </c>
      <c r="B8" s="16">
        <f>K5</f>
        <v>21.78</v>
      </c>
      <c r="C8" s="16">
        <f>L5</f>
        <v>21.78</v>
      </c>
      <c r="D8" s="16" t="str">
        <f>M5</f>
        <v>PASS</v>
      </c>
      <c r="F8" s="16" t="s">
        <v>91</v>
      </c>
      <c r="G8" s="16" t="s">
        <v>124</v>
      </c>
      <c r="H8" s="16">
        <f>SUMIFS(Q5_SQL_Repetition_Comparison!C:C,Q5_SQL_Repetition_Comparison!A:A,F8,Q5_SQL_Repetition_Comparison!B:B,G8)</f>
        <v>24</v>
      </c>
      <c r="I8" s="16" cm="1">
        <f t="array" ref="I8">SUMPRODUCT(--(Q4_Validation!$Y$3:$Y$393=G8),--(_xlfn.XLOOKUP(Q4_Validation!$F$3:$F$393&amp;"|"&amp;Q4_Validation!$G$3:$G$393&amp;"|"&amp;Q4_Validation!$H$3:$H$393,Q3_Validation_Base!$A$2:$A$6050&amp;"|"&amp;Q3_Validation_Base!$B$2:$B$6050&amp;"|"&amp;Q3_Validation_Base!$C$2:$C$6050,Q3_Validation_Base!$K$2:$K$6050)=F8))</f>
        <v>24</v>
      </c>
      <c r="J8" s="16" t="str">
        <f t="shared" si="1"/>
        <v>PASS</v>
      </c>
      <c r="K8" s="16">
        <f>SUMIFS(Q5_SQL_Repetition_Comparison!$D:$D,Q5_SQL_Repetition_Comparison!$A:$A,F8,Q5_SQL_Repetition_Comparison!$B:$B,G8)</f>
        <v>57.14</v>
      </c>
      <c r="L8" s="16">
        <f t="shared" si="2"/>
        <v>57.14</v>
      </c>
      <c r="M8" s="16" t="str">
        <f t="shared" si="3"/>
        <v>PASS</v>
      </c>
      <c r="N8" s="16">
        <f>SUMIFS(Q5_SQL_Repetition_Comparison!$E:$E,Q5_SQL_Repetition_Comparison!$A:$A,F8,Q5_SQL_Repetition_Comparison!$B:$B,G8)</f>
        <v>6.8789999999999996</v>
      </c>
      <c r="O8" s="16" cm="1">
        <f t="array" ref="O8">ROUND(SUMPRODUCT(--(Q4_Validation!$Y$3:$Y$393=G8),--(_xlfn.XLOOKUP(Q4_Validation!$F$3:$F$393&amp;"|"&amp;Q4_Validation!$G$3:$G$393&amp;"|"&amp;Q4_Validation!$H$3:$H$393,Q3_Validation_Base!$A$2:$A$6050&amp;"|"&amp;Q3_Validation_Base!$B$2:$B$6050&amp;"|"&amp;Q3_Validation_Base!$C$2:$C$6050,Q3_Validation_Base!$K$2:$K$6050)=F8),Q4_Validation!$P$3:$P$393)/I8,4)</f>
        <v>6.8789999999999996</v>
      </c>
      <c r="P8" s="16" t="str">
        <f>IF(ABS(N8-O8)&lt;=0.0001,"PASS","FAIL")</f>
        <v>PASS</v>
      </c>
      <c r="Q8" s="16">
        <f>SUMIFS(Q5_SQL_Repetition_Comparison!$F:$F,Q5_SQL_Repetition_Comparison!$A:$A,F8,Q5_SQL_Repetition_Comparison!$B:$B,G8)</f>
        <v>50.747</v>
      </c>
      <c r="R8" s="16" cm="1">
        <f t="array" ref="R8">ROUND(SUMPRODUCT(--(Q4_Validation!$Y$3:$Y$393=G8),--(_xlfn.XLOOKUP(Q4_Validation!$F$3:$F$393&amp;"|"&amp;Q4_Validation!$G$3:$G$393&amp;"|"&amp;Q4_Validation!$H$3:$H$393,Q3_Validation_Base!$A$2:$A$6050&amp;"|"&amp;Q3_Validation_Base!$B$2:$B$6050&amp;"|"&amp;Q3_Validation_Base!$C$2:$C$6050,Q3_Validation_Base!$K$2:$K$6050)=F8),Q4_Validation!$S$3:$S$393)/I8,4)</f>
        <v>50.747</v>
      </c>
      <c r="S8" s="16" t="str">
        <f t="shared" si="4"/>
        <v>PASS</v>
      </c>
      <c r="T8" s="16">
        <f>SUMIFS(Q5_SQL_Repetition_Comparison!$G:$G,Q5_SQL_Repetition_Comparison!$A:$A,F8,Q5_SQL_Repetition_Comparison!$B:$B,G8)</f>
        <v>35.410200000000003</v>
      </c>
      <c r="U8" s="16" cm="1">
        <f t="array" ref="U8">ROUND(SUMPRODUCT(--(Q4_Validation!$Y$3:$Y$393=G8),--(_xlfn.XLOOKUP(Q4_Validation!$F$3:$F$393&amp;"|"&amp;Q4_Validation!$G$3:$G$393&amp;"|"&amp;Q4_Validation!$H$3:$H$393,Q3_Validation_Base!$A$2:$A$6050&amp;"|"&amp;Q3_Validation_Base!$B$2:$B$6050&amp;"|"&amp;Q3_Validation_Base!$C$2:$C$6050,Q3_Validation_Base!$K$2:$K$6050)=F8),Q4_Validation!$V$3:$V$393)/I8,4)</f>
        <v>35.410200000000003</v>
      </c>
      <c r="V8" s="16" t="str">
        <f t="shared" si="5"/>
        <v>PASS</v>
      </c>
    </row>
    <row r="9" spans="1:22">
      <c r="A9" s="16" t="s">
        <v>166</v>
      </c>
      <c r="B9" s="16">
        <f>K8</f>
        <v>57.14</v>
      </c>
      <c r="C9" s="16">
        <f>L8</f>
        <v>57.14</v>
      </c>
      <c r="D9" s="16" t="str">
        <f>M8</f>
        <v>PASS</v>
      </c>
    </row>
    <row r="12" spans="1:22">
      <c r="A12" s="16" t="s">
        <v>167</v>
      </c>
      <c r="B12" s="16">
        <f>ROUND(AVERAGEIF(Q4_SQL_Error_Card_Repetition!$R$2:$R$392,"repeat-concentrated",Q4_SQL_Error_Card_Repetition!$N$2:$N$392),4)</f>
        <v>4.6664000000000003</v>
      </c>
      <c r="C12" s="16">
        <f>ROUND(AVERAGEIF(Q4_Validation!$Y$3:$Y$393,"repeat-concentrated",Q4_Validation!$P$3:$P$393),4)</f>
        <v>4.6664000000000003</v>
      </c>
      <c r="D12" s="16" t="str">
        <f>IF(B12=C12,"PASS","FAIL")</f>
        <v>PASS</v>
      </c>
    </row>
    <row r="13" spans="1:22">
      <c r="A13" s="16" t="s">
        <v>160</v>
      </c>
      <c r="B13" s="16">
        <f>N5</f>
        <v>3.9676999999999998</v>
      </c>
      <c r="C13" s="16">
        <f>O5</f>
        <v>3.9676999999999998</v>
      </c>
      <c r="D13" s="16" t="str">
        <f>P5</f>
        <v>PASS</v>
      </c>
    </row>
    <row r="14" spans="1:22">
      <c r="A14" s="16" t="s">
        <v>159</v>
      </c>
      <c r="B14" s="16">
        <f>N8</f>
        <v>6.8789999999999996</v>
      </c>
      <c r="C14" s="16">
        <f>O8</f>
        <v>6.8789999999999996</v>
      </c>
      <c r="D14" s="16" t="str">
        <f>P8</f>
        <v>PASS</v>
      </c>
    </row>
    <row r="15" spans="1:22">
      <c r="F15" s="23" t="s">
        <v>158</v>
      </c>
      <c r="G15" s="23"/>
      <c r="H15" s="23"/>
      <c r="I15" s="23"/>
      <c r="J15" s="23"/>
      <c r="K15" s="23"/>
    </row>
    <row r="16" spans="1:22">
      <c r="F16" s="17" t="s">
        <v>151</v>
      </c>
      <c r="G16" s="17" t="s">
        <v>113</v>
      </c>
      <c r="H16" s="17" t="s">
        <v>48</v>
      </c>
      <c r="I16" s="17" t="s">
        <v>144</v>
      </c>
      <c r="J16" s="17" t="s">
        <v>145</v>
      </c>
      <c r="K16" s="17" t="s">
        <v>49</v>
      </c>
    </row>
    <row r="17" spans="1:11">
      <c r="A17" s="16" t="s">
        <v>169</v>
      </c>
      <c r="B17" s="16">
        <f>ROUND(AVERAGEIF(Q4_SQL_Error_Card_Repetition!$R$2:$R$392,"repeat-concentrated",Q4_SQL_Error_Card_Repetition!$O$2:$O$392),4)</f>
        <v>50.385899999999999</v>
      </c>
      <c r="C17" s="16">
        <f>ROUND(AVERAGEIF(Q4_Validation!$Y$3:$Y$393,"repeat-concentrated",Q4_Validation!$S$3:$S$393),4)</f>
        <v>50.385899999999999</v>
      </c>
      <c r="D17" s="16" t="str">
        <f>IF(B15=C15,"PASS","FAIL")</f>
        <v>PASS</v>
      </c>
      <c r="F17" s="16" t="s">
        <v>153</v>
      </c>
      <c r="G17" s="16">
        <f>COUNTIF(Q3_SQL_Error_Concentration!J:J,F17)</f>
        <v>349</v>
      </c>
      <c r="H17" s="16">
        <f>COUNTIFS(Q3_Validation_Base!K:K,F17,Q3_Validation_Base!M:M,1)</f>
        <v>349</v>
      </c>
      <c r="I17" s="21">
        <f>G17/SUM($G$17:$G$18)*100</f>
        <v>89.258312020460366</v>
      </c>
      <c r="J17" s="21">
        <f>H17/SUM($H$17:$H$18)*100</f>
        <v>89.258312020460366</v>
      </c>
      <c r="K17" s="16" t="str">
        <f>IF(AND(G17=H17,ABS(I17-J17)&lt;=0.01),"PASS","FAIL")</f>
        <v>PASS</v>
      </c>
    </row>
    <row r="18" spans="1:11">
      <c r="A18" s="16" t="s">
        <v>170</v>
      </c>
      <c r="B18" s="16">
        <f>Q5</f>
        <v>50.271799999999999</v>
      </c>
      <c r="C18" s="16">
        <f>R5</f>
        <v>50.271799999999999</v>
      </c>
      <c r="D18" s="16" t="str">
        <f>S5</f>
        <v>PASS</v>
      </c>
      <c r="F18" s="16" t="s">
        <v>91</v>
      </c>
      <c r="G18" s="16">
        <f>COUNTIF(Q3_SQL_Error_Concentration!J:J,F18)</f>
        <v>42</v>
      </c>
      <c r="H18" s="16">
        <f>COUNTIFS(Q3_Validation_Base!K:K,F18,Q3_Validation_Base!M:M,1)</f>
        <v>42</v>
      </c>
      <c r="I18" s="21">
        <f>G18/SUM($G$17:$G$18)*100</f>
        <v>10.741687979539643</v>
      </c>
      <c r="J18" s="21">
        <f>H18/SUM($H$17:$H$18)*100</f>
        <v>10.741687979539643</v>
      </c>
      <c r="K18" s="16" t="str">
        <f>IF(AND(G18=H18,ABS(I18-J18)&lt;=0.01),"PASS","FAIL")</f>
        <v>PASS</v>
      </c>
    </row>
    <row r="19" spans="1:11">
      <c r="A19" s="16" t="s">
        <v>171</v>
      </c>
      <c r="B19" s="16">
        <f>Q8</f>
        <v>50.747</v>
      </c>
      <c r="C19" s="16">
        <f>R8</f>
        <v>50.747</v>
      </c>
      <c r="D19" s="16" t="str">
        <f>S8</f>
        <v>PASS</v>
      </c>
    </row>
    <row r="22" spans="1:11">
      <c r="A22" s="5" t="s">
        <v>173</v>
      </c>
      <c r="B22" s="5">
        <f>ROUND(AVERAGEIF(Q4_SQL_Error_Card_Repetition!$R$2:$R$392,"repeat-concentrated",Q4_SQL_Error_Card_Repetition!$Q$2:$Q$392),4)</f>
        <v>24.663</v>
      </c>
      <c r="C22" s="5">
        <f>ROUND(AVERAGEIF(Q4_Validation!$Y$3:$Y$393,"repeat-concentrated",Q4_Validation!$V$3:$V$393),4)</f>
        <v>24.663</v>
      </c>
      <c r="D22" s="5" t="str">
        <f>IF(ROUND(B22,4)=ROUND(C22,4),"PASS","FAIL")</f>
        <v>PASS</v>
      </c>
    </row>
    <row r="23" spans="1:11">
      <c r="A23" s="5" t="s">
        <v>174</v>
      </c>
      <c r="B23" s="5">
        <f>T5</f>
        <v>21.269200000000001</v>
      </c>
      <c r="C23" s="5">
        <f>U5</f>
        <v>21.269200000000001</v>
      </c>
      <c r="D23" s="5" t="str">
        <f>V5</f>
        <v>PASS</v>
      </c>
    </row>
    <row r="24" spans="1:11">
      <c r="A24" s="5" t="s">
        <v>175</v>
      </c>
      <c r="B24" s="5">
        <f>T8</f>
        <v>35.410200000000003</v>
      </c>
      <c r="C24" s="5">
        <f>U8</f>
        <v>35.410200000000003</v>
      </c>
      <c r="D24" s="5" t="str">
        <f>V8</f>
        <v>PASS</v>
      </c>
    </row>
    <row r="27" spans="1:11">
      <c r="F27" s="22"/>
      <c r="G27" s="22"/>
      <c r="H27" s="22"/>
      <c r="I27" s="22"/>
      <c r="J27" s="22"/>
      <c r="K27" s="22"/>
    </row>
    <row r="28" spans="1:11">
      <c r="C28" s="22"/>
      <c r="D28" s="22"/>
      <c r="E28" s="22"/>
      <c r="F28" s="22"/>
      <c r="G28" s="22"/>
      <c r="H28" s="22"/>
      <c r="I28" s="22"/>
      <c r="J28" s="22"/>
      <c r="K28" s="22"/>
    </row>
    <row r="29" spans="1:11">
      <c r="C29" s="22"/>
      <c r="D29" s="22"/>
      <c r="E29" s="22"/>
      <c r="F29" s="22"/>
      <c r="G29" s="22"/>
      <c r="H29" s="22"/>
      <c r="I29" s="22"/>
      <c r="J29" s="22"/>
      <c r="K29" s="22"/>
    </row>
    <row r="30" spans="1:11">
      <c r="C30" s="22"/>
      <c r="D30" s="22"/>
      <c r="E30" s="22"/>
      <c r="F30" s="22"/>
      <c r="G30" s="22"/>
      <c r="H30" s="22"/>
      <c r="I30" s="22"/>
      <c r="J30" s="22"/>
      <c r="K30" s="22"/>
    </row>
    <row r="31" spans="1:11">
      <c r="C31" s="22"/>
      <c r="D31" s="22"/>
      <c r="E31" s="22"/>
      <c r="F31" s="22"/>
      <c r="G31" s="22"/>
      <c r="H31" s="22"/>
      <c r="I31" s="22"/>
      <c r="J31" s="22"/>
      <c r="K31" s="22"/>
    </row>
    <row r="32" spans="1:11">
      <c r="C32" s="22"/>
      <c r="D32" s="22"/>
      <c r="E32" s="22"/>
      <c r="F32" s="22"/>
      <c r="G32" s="22"/>
      <c r="H32" s="22"/>
      <c r="I32" s="22"/>
      <c r="J32" s="22"/>
      <c r="K32" s="22"/>
    </row>
    <row r="33" spans="3:11">
      <c r="C33" s="22"/>
      <c r="D33" s="22"/>
      <c r="E33" s="22"/>
      <c r="F33" s="22"/>
      <c r="G33" s="22"/>
      <c r="H33" s="22"/>
      <c r="I33" s="22"/>
      <c r="J33" s="22"/>
      <c r="K33" s="22"/>
    </row>
    <row r="34" spans="3:11">
      <c r="C34" s="22"/>
      <c r="D34" s="22"/>
      <c r="E34" s="22"/>
      <c r="F34" s="22"/>
      <c r="G34" s="22"/>
      <c r="H34" s="22"/>
      <c r="I34" s="22"/>
      <c r="J34" s="22"/>
      <c r="K34" s="22"/>
    </row>
    <row r="35" spans="3:11">
      <c r="C35" s="22"/>
      <c r="D35" s="22"/>
      <c r="E35" s="22"/>
      <c r="F35" s="22"/>
      <c r="G35" s="22"/>
      <c r="H35" s="22"/>
      <c r="I35" s="22"/>
      <c r="J35" s="22"/>
      <c r="K35" s="22"/>
    </row>
  </sheetData>
  <mergeCells count="2">
    <mergeCell ref="F15:K15"/>
    <mergeCell ref="F1:V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C8182B-A6FD-4637-B48A-1CB33BEF9C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Q1_SQL_Summary</vt:lpstr>
      <vt:lpstr>Q1_sql_Customer_Detail</vt:lpstr>
      <vt:lpstr>Q1_sql_Card_Detail</vt:lpstr>
      <vt:lpstr>Q1_Validation</vt:lpstr>
      <vt:lpstr>Q2_SQL_Summary</vt:lpstr>
      <vt:lpstr>Q2_sql_validation_base</vt:lpstr>
      <vt:lpstr>Q2_Validation</vt:lpstr>
      <vt:lpstr>Q3_SQL_Methodology</vt:lpstr>
      <vt:lpstr>Q3_Validation_Base</vt:lpstr>
      <vt:lpstr>Q3_SQL_Error_Concentration</vt:lpstr>
      <vt:lpstr>Q3_Validation</vt:lpstr>
      <vt:lpstr>Q4_Validation_Base</vt:lpstr>
      <vt:lpstr>Q4_SQL_Error_Card_Repetition</vt:lpstr>
      <vt:lpstr>Q4_Validation</vt:lpstr>
      <vt:lpstr>Q5_SQL_Repetition_Comparison</vt:lpstr>
      <vt:lpstr>Q5_Validation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ChangJoon Jung</dc:creator>
  <cp:lastModifiedBy>ChangJoon Jung</cp:lastModifiedBy>
  <dcterms:created xsi:type="dcterms:W3CDTF">2026-08-28T19:25:37Z</dcterms:created>
  <dcterms:modified xsi:type="dcterms:W3CDTF">2026-09-02T01:56:47Z</dcterms:modified>
</cp:coreProperties>
</file>